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Daily Data" sheetId="2" state="visible" r:id="rId4"/>
    <sheet name="Parcels" sheetId="3" state="visible" r:id="rId5"/>
    <sheet name="Attempts" sheetId="4" state="visible" r:id="rId6"/>
    <sheet name="Assumptions" sheetId="5" state="visible" r:id="rId7"/>
    <sheet name="How To Use" sheetId="6" state="visible" r:id="rId8"/>
  </sheets>
  <definedNames>
    <definedName function="false" hidden="true" localSheetId="3" name="_xlnm._FilterDatabase" vbProcedure="false">Attempts!$A$1:$I$17001</definedName>
    <definedName function="false" hidden="true" localSheetId="2" name="_xlnm._FilterDatabase" vbProcedure="false">Parcels!$A$1:$G$15001</definedName>
    <definedName function="false" hidden="false" localSheetId="0" name="_xlnm.Print_Area" vbProcedure="false">Summary!$A$1:$L$59</definedName>
    <definedName function="false" hidden="false" name="Att_Target" vbProcedure="false">Assumptions!$B$8</definedName>
    <definedName function="false" hidden="false" name="A_Date" vbProcedure="false">Attempts!$B$2:$B$17001</definedName>
    <definedName function="false" hidden="false" name="A_ID" vbProcedure="false">Attempts!$A$2:$A$17001</definedName>
    <definedName function="false" hidden="false" name="A_No" vbProcedure="false">Attempts!$C$2:$C$17001</definedName>
    <definedName function="false" hidden="false" name="A_OT" vbProcedure="false">Attempts!$I$2:$I$17001</definedName>
    <definedName function="false" hidden="false" name="A_Out" vbProcedure="false">Attempts!$D$2:$D$17001</definedName>
    <definedName function="false" hidden="false" name="A_Reason" vbProcedure="false">Attempts!$E$2:$E$17001</definedName>
    <definedName function="false" hidden="false" name="A_Svc" vbProcedure="false">Attempts!$G$2:$G$17001</definedName>
    <definedName function="false" hidden="false" name="A_Zone" vbProcedure="false">Attempts!$H$2:$H$17001</definedName>
    <definedName function="false" hidden="false" name="FA_Target" vbProcedure="false">Assumptions!$B$9</definedName>
    <definedName function="false" hidden="false" name="P_Date" vbProcedure="false">Parcels!$B$2:$B$15001</definedName>
    <definedName function="false" hidden="false" name="P_Due" vbProcedure="false">Parcels!$G$2:$G$15001</definedName>
    <definedName function="false" hidden="false" name="P_ID" vbProcedure="false">Parcels!$A$2:$A$15001</definedName>
    <definedName function="false" hidden="false" name="P_Svc" vbProcedure="false">Parcels!$C$2:$C$15001</definedName>
    <definedName function="false" hidden="false" name="P_Zone" vbProcedure="false">Parcels!$D$2:$D$15001</definedName>
    <definedName function="false" hidden="false" name="ReportDate" vbProcedure="false">Assumptions!$B$6</definedName>
    <definedName function="false" hidden="false" name="SLA_Target" vbProcedure="false">Assumptions!$B$7</definedName>
    <definedName function="false" hidden="false" name="SvcCrit" vbProcedure="false">Assumptions!$B$11</definedName>
    <definedName function="false" hidden="false" name="ZoneCrit" vbProcedure="false">Assumptions!$B$12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<sst xmlns="http://schemas.openxmlformats.org/spreadsheetml/2006/main" count="29276" uniqueCount="126">
  <si>
    <t xml:space="preserve">Service filter</t>
  </si>
  <si>
    <t xml:space="preserve">All</t>
  </si>
  <si>
    <t xml:space="preserve">Zone filter</t>
  </si>
  <si>
    <t xml:space="preserve">Data through</t>
  </si>
  <si>
    <t xml:space="preserve">auto</t>
  </si>
  <si>
    <t xml:space="preserve">PARCELS RECEIVED (30d)</t>
  </si>
  <si>
    <t xml:space="preserve">ATTEMPT RATE</t>
  </si>
  <si>
    <t xml:space="preserve">DELIVERY SLA</t>
  </si>
  <si>
    <t xml:space="preserve">CLOSING BACKLOG</t>
  </si>
  <si>
    <t xml:space="preserve">Performance snapshot</t>
  </si>
  <si>
    <t xml:space="preserve">Metric</t>
  </si>
  <si>
    <t xml:space="preserve">Report day</t>
  </si>
  <si>
    <t xml:space="preserve">Last 7 days</t>
  </si>
  <si>
    <t xml:space="preserve">30 days</t>
  </si>
  <si>
    <t xml:space="preserve">Target</t>
  </si>
  <si>
    <t xml:space="preserve">Status (7d)</t>
  </si>
  <si>
    <t xml:space="preserve">Parcels received per day</t>
  </si>
  <si>
    <t xml:space="preserve">-</t>
  </si>
  <si>
    <t xml:space="preserve">Attempt rate</t>
  </si>
  <si>
    <t xml:space="preserve">First-attempt delivery rate</t>
  </si>
  <si>
    <t xml:space="preserve">Delivery SLA %</t>
  </si>
  <si>
    <t xml:space="preserve">Closing backlog (parcels)</t>
  </si>
  <si>
    <t xml:space="preserve">Zone performance (30 days, ignores Zone filter)</t>
  </si>
  <si>
    <t xml:space="preserve">Delivery exceptions (30 days)</t>
  </si>
  <si>
    <t xml:space="preserve">Zone</t>
  </si>
  <si>
    <t xml:space="preserve">Out for delivery</t>
  </si>
  <si>
    <t xml:space="preserve">Delivered</t>
  </si>
  <si>
    <t xml:space="preserve">SLA %</t>
  </si>
  <si>
    <t xml:space="preserve">Exception</t>
  </si>
  <si>
    <t xml:space="preserve">Count</t>
  </si>
  <si>
    <t xml:space="preserve">% of out for delivery</t>
  </si>
  <si>
    <t xml:space="preserve">North</t>
  </si>
  <si>
    <t xml:space="preserve">Customer not home</t>
  </si>
  <si>
    <t xml:space="preserve">South</t>
  </si>
  <si>
    <t xml:space="preserve">Address issue</t>
  </si>
  <si>
    <t xml:space="preserve">East</t>
  </si>
  <si>
    <t xml:space="preserve">Access issue</t>
  </si>
  <si>
    <t xml:space="preserve">West</t>
  </si>
  <si>
    <t xml:space="preserve">Refused by customer</t>
  </si>
  <si>
    <t xml:space="preserve">Central</t>
  </si>
  <si>
    <t xml:space="preserve">Route cut-off</t>
  </si>
  <si>
    <t xml:space="preserve">All zones</t>
  </si>
  <si>
    <t xml:space="preserve">All exceptions</t>
  </si>
  <si>
    <t xml:space="preserve">Alerts &amp; observations</t>
  </si>
  <si>
    <t xml:space="preserve">Sample data for illustration only. Paste new exports into 'Parcels' and 'Attempts'; this page refreshes by itself.</t>
  </si>
  <si>
    <t xml:space="preserve">Daily Operations Data (calculated from Parcels and Attempts)</t>
  </si>
  <si>
    <t xml:space="preserve">Rolling window of the last 30 operating days (Mon to Sat) ending on the report date. Respects the Service and Zone filters on Summary. Do not type here.</t>
  </si>
  <si>
    <t xml:space="preserve">Date</t>
  </si>
  <si>
    <t xml:space="preserve">Day</t>
  </si>
  <si>
    <t xml:space="preserve">Parcels Received</t>
  </si>
  <si>
    <t xml:space="preserve">Out for Delivery</t>
  </si>
  <si>
    <t xml:space="preserve">Attempted</t>
  </si>
  <si>
    <t xml:space="preserve">Delivered On Time</t>
  </si>
  <si>
    <t xml:space="preserve">Attempt Rate</t>
  </si>
  <si>
    <t xml:space="preserve">Delivery Success Rate</t>
  </si>
  <si>
    <t xml:space="preserve">SLA Target</t>
  </si>
  <si>
    <t xml:space="preserve">Attempt Target</t>
  </si>
  <si>
    <t xml:space="preserve">Closing Backlog</t>
  </si>
  <si>
    <t xml:space="preserve">1st-Attempt Deliveries</t>
  </si>
  <si>
    <t xml:space="preserve">1st Attempts</t>
  </si>
  <si>
    <t xml:space="preserve">1st-Attempt Delivery Rate</t>
  </si>
  <si>
    <t xml:space="preserve">Total / overall</t>
  </si>
  <si>
    <t xml:space="preserve">Parcel ID</t>
  </si>
  <si>
    <t xml:space="preserve">Received Date</t>
  </si>
  <si>
    <t xml:space="preserve">Service</t>
  </si>
  <si>
    <t xml:space="preserve">Weight (kg)</t>
  </si>
  <si>
    <t xml:space="preserve">SLA Days</t>
  </si>
  <si>
    <t xml:space="preserve">SLA Due Date</t>
  </si>
  <si>
    <t xml:space="preserve">Express</t>
  </si>
  <si>
    <t xml:space="preserve">Standard</t>
  </si>
  <si>
    <t xml:space="preserve">Economy</t>
  </si>
  <si>
    <t xml:space="preserve">Attempt Date</t>
  </si>
  <si>
    <t xml:space="preserve">Attempt No (0 = not attempted)</t>
  </si>
  <si>
    <t xml:space="preserve">Outcome</t>
  </si>
  <si>
    <t xml:space="preserve">Failure Reason</t>
  </si>
  <si>
    <t xml:space="preserve">Parcel Row (calc)</t>
  </si>
  <si>
    <t xml:space="preserve">Service (calc)</t>
  </si>
  <si>
    <t xml:space="preserve">Zone (calc)</t>
  </si>
  <si>
    <t xml:space="preserve">Delivered On Time (calc)</t>
  </si>
  <si>
    <t xml:space="preserve">Failed</t>
  </si>
  <si>
    <t xml:space="preserve">Not attempted</t>
  </si>
  <si>
    <t xml:space="preserve">Assumptions &amp; Controls</t>
  </si>
  <si>
    <t xml:space="preserve">Hub name</t>
  </si>
  <si>
    <t xml:space="preserve">Northgate Sort Hub (fictitious)</t>
  </si>
  <si>
    <t xml:space="preserve">Hub code</t>
  </si>
  <si>
    <t xml:space="preserve">NGH-01</t>
  </si>
  <si>
    <t xml:space="preserve">Report date override (leave blank = latest data)</t>
  </si>
  <si>
    <t xml:space="preserve">Report date used (formula)</t>
  </si>
  <si>
    <t xml:space="preserve">Delivery SLA target (% delivered on time)</t>
  </si>
  <si>
    <t xml:space="preserve">Attempt rate target (attempted / out for delivery)</t>
  </si>
  <si>
    <t xml:space="preserve">First-attempt delivery target</t>
  </si>
  <si>
    <t xml:space="preserve">Backlog alert (days of average intake)</t>
  </si>
  <si>
    <t xml:space="preserve">Service filter criterion (from Summary)</t>
  </si>
  <si>
    <t xml:space="preserve">Zone filter criterion (from Summary)</t>
  </si>
  <si>
    <t xml:space="preserve">SLA by service level</t>
  </si>
  <si>
    <t xml:space="preserve">SLA (business days from receipt)</t>
  </si>
  <si>
    <t xml:space="preserve">Metric definitions</t>
  </si>
  <si>
    <t xml:space="preserve">Received = parcels scanned in at the hub on the day (Parcels sheet).</t>
  </si>
  <si>
    <t xml:space="preserve">Out for delivery = parcels loaded on vans that day (every row in Attempts for that date).</t>
  </si>
  <si>
    <t xml:space="preserve">Attempted = out for delivery minus rows with outcome 'Not attempted' (route cut-off).</t>
  </si>
  <si>
    <t xml:space="preserve">Attempt rate = Attempted / Out for delivery.</t>
  </si>
  <si>
    <t xml:space="preserve">Delivery SLA % = parcels delivered on or before their due date / parcels delivered that day.</t>
  </si>
  <si>
    <t xml:space="preserve">Due date = received date + SLA business days (Mon to Fri, WORKDAY). Hub operates Mon to Sat.</t>
  </si>
  <si>
    <t xml:space="preserve">First-attempt delivery rate = delivered on attempt 1 / parcels on attempt 1.</t>
  </si>
  <si>
    <t xml:space="preserve">Closing backlog = all parcels received up to the day minus all delivered up to the day.</t>
  </si>
  <si>
    <t xml:space="preserve">Backlog is only correct if the Parcels sheet holds every parcel not yet delivered.</t>
  </si>
  <si>
    <t xml:space="preserve">Blue on yellow = input. Black = formula. Sample parcel and attempt records are randomly simulated.</t>
  </si>
  <si>
    <t xml:space="preserve">How this dashboard refreshes itself</t>
  </si>
  <si>
    <t xml:space="preserve">Daily refresh (about 1 minute)</t>
  </si>
  <si>
    <t xml:space="preserve">1. Export yesterday's inbound scans and delivery-attempt events from your hub system.</t>
  </si>
  <si>
    <t xml:space="preserve">2. Paste new inbound rows at the bottom of 'Parcels' (columns A to E only: ID, received date, service, zone, weight).</t>
  </si>
  <si>
    <t xml:space="preserve">3. Paste new attempt rows at the bottom of 'Attempts' (columns A to E only: ID, date, attempt no, outcome, failure reason).</t>
  </si>
  <si>
    <t xml:space="preserve">4. Open 'Summary'. The window rolls forward to the latest date automatically. Nothing else to touch.</t>
  </si>
  <si>
    <t xml:space="preserve">   (Or drop the CSV exports in data/raw and run: make refresh)</t>
  </si>
  <si>
    <t xml:space="preserve">What updates automatically</t>
  </si>
  <si>
    <t xml:space="preserve">- Report date: set to the latest attempt date unless you type an override in Assumptions B5.</t>
  </si>
  <si>
    <t xml:space="preserve">- Rolling 30 operating days (Mon to Sat), KPIs, snapshot, zone table, exception table, all four charts and the text observations.</t>
  </si>
  <si>
    <t xml:space="preserve">- SLA due dates and on-time flags (black formula columns in Parcels and Attempts, pre-filled for future rows).</t>
  </si>
  <si>
    <t xml:space="preserve">- Service and Zone drop-downs on Summary re-cut every number and chart.</t>
  </si>
  <si>
    <t xml:space="preserve">- Status cells turn green, amber or red against the targets in Assumptions.</t>
  </si>
  <si>
    <t xml:space="preserve">Rules to keep it accurate</t>
  </si>
  <si>
    <t xml:space="preserve">- Parcel IDs in 'Parcels' must be numeric and in ascending order (the lookup uses a fast binary search).</t>
  </si>
  <si>
    <t xml:space="preserve">- Every parcel in 'Attempts' must exist in 'Parcels'. Parcels must be loaded before their attempts.</t>
  </si>
  <si>
    <t xml:space="preserve">- Outcome must be exactly Delivered, Failed or Not attempted. Service and Zone must match the drop-down lists.</t>
  </si>
  <si>
    <t xml:space="preserve">- Capacity: 15,000 parcels and 17,000 attempt rows. To add more, copy the formula rows down and extend the named ranges (Formulas &gt; Name Manager), or raise the capacities in config.py and rebuild.</t>
  </si>
  <si>
    <t xml:space="preserve">- Backlog assumes 'Parcels' holds every parcel received and not yet delivered.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</si>
</sst>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\ mmm\ yyyy"/>
    <numFmt numFmtId="166" formatCode="#,##0"/>
    <numFmt numFmtId="167" formatCode="0.0%"/>
    <numFmt numFmtId="168" formatCode="0%"/>
    <numFmt numFmtId="169" formatCode="&quot;NGH-&quot;0000000"/>
    <numFmt numFmtId="170" formatCode="yyyy\-mm\-dd"/>
    <numFmt numFmtId="171" formatCode="0.0"/>
    <numFmt numFmtId="172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1F3A5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2"/>
      <color rgb="FF1F3A5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1F3A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99"/>
        <bgColor rgb="FFFFEB9C"/>
      </patternFill>
    </fill>
    <fill>
      <patternFill patternType="solid">
        <fgColor rgb="FFEEF2F7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ck">
        <color rgb="FF2A9D8F"/>
      </top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A5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3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3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23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EEF2F7"/>
      <rgbColor rgb="FFFFEB9C"/>
      <rgbColor rgb="FF660066"/>
      <rgbColor rgb="FFE76F5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2A9D8F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Parcels received vs delivered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'Daily Data'!C4</c:f>
              <c:strCache>
                <c:ptCount val="1"/>
                <c:pt idx="0">
                  <c:v>Parcels Received</c:v>
                </c:pt>
              </c:strCache>
            </c:strRef>
          </c:tx>
          <c:spPr>
            <a:solidFill>
              <a:srgbClr val="1f3a5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Data'!$A$5:$A$34</c:f>
              <c:strCache>
                <c:ptCount val="30"/>
                <c:pt idx="0">
                  <c:v>14 Sep 2026</c:v>
                </c:pt>
                <c:pt idx="1">
                  <c:v>15 Sep 2026</c:v>
                </c:pt>
                <c:pt idx="2">
                  <c:v>16 Sep 2026</c:v>
                </c:pt>
                <c:pt idx="3">
                  <c:v>17 Sep 2026</c:v>
                </c:pt>
                <c:pt idx="4">
                  <c:v>18 Sep 2026</c:v>
                </c:pt>
                <c:pt idx="5">
                  <c:v>19 Sep 2026</c:v>
                </c:pt>
                <c:pt idx="6">
                  <c:v>21 Sep 2026</c:v>
                </c:pt>
                <c:pt idx="7">
                  <c:v>22 Sep 2026</c:v>
                </c:pt>
                <c:pt idx="8">
                  <c:v>23 Sep 2026</c:v>
                </c:pt>
                <c:pt idx="9">
                  <c:v>24 Sep 2026</c:v>
                </c:pt>
                <c:pt idx="10">
                  <c:v>25 Sep 2026</c:v>
                </c:pt>
                <c:pt idx="11">
                  <c:v>26 Sep 2026</c:v>
                </c:pt>
                <c:pt idx="12">
                  <c:v>28 Sep 2026</c:v>
                </c:pt>
                <c:pt idx="13">
                  <c:v>29 Sep 2026</c:v>
                </c:pt>
                <c:pt idx="14">
                  <c:v>30 Sep 2026</c:v>
                </c:pt>
                <c:pt idx="15">
                  <c:v>1 Oct 2026</c:v>
                </c:pt>
                <c:pt idx="16">
                  <c:v>2 Oct 2026</c:v>
                </c:pt>
                <c:pt idx="17">
                  <c:v>3 Oct 2026</c:v>
                </c:pt>
                <c:pt idx="18">
                  <c:v>5 Oct 2026</c:v>
                </c:pt>
                <c:pt idx="19">
                  <c:v>6 Oct 2026</c:v>
                </c:pt>
                <c:pt idx="20">
                  <c:v>7 Oct 2026</c:v>
                </c:pt>
                <c:pt idx="21">
                  <c:v>8 Oct 2026</c:v>
                </c:pt>
                <c:pt idx="22">
                  <c:v>9 Oct 2026</c:v>
                </c:pt>
                <c:pt idx="23">
                  <c:v>10 Oct 2026</c:v>
                </c:pt>
                <c:pt idx="24">
                  <c:v>12 Oct 2026</c:v>
                </c:pt>
                <c:pt idx="25">
                  <c:v>13 Oct 2026</c:v>
                </c:pt>
                <c:pt idx="26">
                  <c:v>14 Oct 2026</c:v>
                </c:pt>
                <c:pt idx="27">
                  <c:v>15 Oct 2026</c:v>
                </c:pt>
                <c:pt idx="28">
                  <c:v>16 Oct 2026</c:v>
                </c:pt>
                <c:pt idx="29">
                  <c:v>17 Oct 2026</c:v>
                </c:pt>
              </c:strCache>
            </c:strRef>
          </c:cat>
          <c:val>
            <c:numRef>
              <c:f>'Daily Data'!$C$5:$C$34</c:f>
              <c:numCache>
                <c:formatCode>#,##0</c:formatCode>
                <c:ptCount val="30"/>
                <c:pt idx="0">
                  <c:v>320</c:v>
                </c:pt>
                <c:pt idx="1">
                  <c:v>280</c:v>
                </c:pt>
                <c:pt idx="2">
                  <c:v>275</c:v>
                </c:pt>
                <c:pt idx="3">
                  <c:v>246</c:v>
                </c:pt>
                <c:pt idx="4">
                  <c:v>264</c:v>
                </c:pt>
                <c:pt idx="5">
                  <c:v>199</c:v>
                </c:pt>
                <c:pt idx="6">
                  <c:v>291</c:v>
                </c:pt>
                <c:pt idx="7">
                  <c:v>252</c:v>
                </c:pt>
                <c:pt idx="8">
                  <c:v>248</c:v>
                </c:pt>
                <c:pt idx="9">
                  <c:v>269</c:v>
                </c:pt>
                <c:pt idx="10">
                  <c:v>295</c:v>
                </c:pt>
                <c:pt idx="11">
                  <c:v>191</c:v>
                </c:pt>
                <c:pt idx="12">
                  <c:v>256</c:v>
                </c:pt>
                <c:pt idx="13">
                  <c:v>259</c:v>
                </c:pt>
                <c:pt idx="14">
                  <c:v>255</c:v>
                </c:pt>
                <c:pt idx="15">
                  <c:v>391</c:v>
                </c:pt>
                <c:pt idx="16">
                  <c:v>393</c:v>
                </c:pt>
                <c:pt idx="17">
                  <c:v>183</c:v>
                </c:pt>
                <c:pt idx="18">
                  <c:v>318</c:v>
                </c:pt>
                <c:pt idx="19">
                  <c:v>289</c:v>
                </c:pt>
                <c:pt idx="20">
                  <c:v>236</c:v>
                </c:pt>
                <c:pt idx="21">
                  <c:v>268</c:v>
                </c:pt>
                <c:pt idx="22">
                  <c:v>277</c:v>
                </c:pt>
                <c:pt idx="23">
                  <c:v>201</c:v>
                </c:pt>
                <c:pt idx="24">
                  <c:v>280</c:v>
                </c:pt>
                <c:pt idx="25">
                  <c:v>268</c:v>
                </c:pt>
                <c:pt idx="26">
                  <c:v>265</c:v>
                </c:pt>
                <c:pt idx="27">
                  <c:v>259</c:v>
                </c:pt>
                <c:pt idx="28">
                  <c:v>267</c:v>
                </c:pt>
                <c:pt idx="29">
                  <c:v>168</c:v>
                </c:pt>
              </c:numCache>
            </c:numRef>
          </c:val>
        </c:ser>
        <c:ser>
          <c:idx val="1"/>
          <c:order val="1"/>
          <c:tx>
            <c:strRef>
              <c:f>'Daily Data'!F4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Data'!$A$5:$A$34</c:f>
              <c:strCache>
                <c:ptCount val="30"/>
                <c:pt idx="0">
                  <c:v>14 Sep 2026</c:v>
                </c:pt>
                <c:pt idx="1">
                  <c:v>15 Sep 2026</c:v>
                </c:pt>
                <c:pt idx="2">
                  <c:v>16 Sep 2026</c:v>
                </c:pt>
                <c:pt idx="3">
                  <c:v>17 Sep 2026</c:v>
                </c:pt>
                <c:pt idx="4">
                  <c:v>18 Sep 2026</c:v>
                </c:pt>
                <c:pt idx="5">
                  <c:v>19 Sep 2026</c:v>
                </c:pt>
                <c:pt idx="6">
                  <c:v>21 Sep 2026</c:v>
                </c:pt>
                <c:pt idx="7">
                  <c:v>22 Sep 2026</c:v>
                </c:pt>
                <c:pt idx="8">
                  <c:v>23 Sep 2026</c:v>
                </c:pt>
                <c:pt idx="9">
                  <c:v>24 Sep 2026</c:v>
                </c:pt>
                <c:pt idx="10">
                  <c:v>25 Sep 2026</c:v>
                </c:pt>
                <c:pt idx="11">
                  <c:v>26 Sep 2026</c:v>
                </c:pt>
                <c:pt idx="12">
                  <c:v>28 Sep 2026</c:v>
                </c:pt>
                <c:pt idx="13">
                  <c:v>29 Sep 2026</c:v>
                </c:pt>
                <c:pt idx="14">
                  <c:v>30 Sep 2026</c:v>
                </c:pt>
                <c:pt idx="15">
                  <c:v>1 Oct 2026</c:v>
                </c:pt>
                <c:pt idx="16">
                  <c:v>2 Oct 2026</c:v>
                </c:pt>
                <c:pt idx="17">
                  <c:v>3 Oct 2026</c:v>
                </c:pt>
                <c:pt idx="18">
                  <c:v>5 Oct 2026</c:v>
                </c:pt>
                <c:pt idx="19">
                  <c:v>6 Oct 2026</c:v>
                </c:pt>
                <c:pt idx="20">
                  <c:v>7 Oct 2026</c:v>
                </c:pt>
                <c:pt idx="21">
                  <c:v>8 Oct 2026</c:v>
                </c:pt>
                <c:pt idx="22">
                  <c:v>9 Oct 2026</c:v>
                </c:pt>
                <c:pt idx="23">
                  <c:v>10 Oct 2026</c:v>
                </c:pt>
                <c:pt idx="24">
                  <c:v>12 Oct 2026</c:v>
                </c:pt>
                <c:pt idx="25">
                  <c:v>13 Oct 2026</c:v>
                </c:pt>
                <c:pt idx="26">
                  <c:v>14 Oct 2026</c:v>
                </c:pt>
                <c:pt idx="27">
                  <c:v>15 Oct 2026</c:v>
                </c:pt>
                <c:pt idx="28">
                  <c:v>16 Oct 2026</c:v>
                </c:pt>
                <c:pt idx="29">
                  <c:v>17 Oct 2026</c:v>
                </c:pt>
              </c:strCache>
            </c:strRef>
          </c:cat>
          <c:val>
            <c:numRef>
              <c:f>'Daily Data'!$F$5:$F$34</c:f>
              <c:numCache>
                <c:formatCode>#,##0</c:formatCode>
                <c:ptCount val="30"/>
                <c:pt idx="0">
                  <c:v>228</c:v>
                </c:pt>
                <c:pt idx="1">
                  <c:v>273</c:v>
                </c:pt>
                <c:pt idx="2">
                  <c:v>275</c:v>
                </c:pt>
                <c:pt idx="3">
                  <c:v>266</c:v>
                </c:pt>
                <c:pt idx="4">
                  <c:v>272</c:v>
                </c:pt>
                <c:pt idx="5">
                  <c:v>198</c:v>
                </c:pt>
                <c:pt idx="6">
                  <c:v>288</c:v>
                </c:pt>
                <c:pt idx="7">
                  <c:v>283</c:v>
                </c:pt>
                <c:pt idx="8">
                  <c:v>252</c:v>
                </c:pt>
                <c:pt idx="9">
                  <c:v>249</c:v>
                </c:pt>
                <c:pt idx="10">
                  <c:v>272</c:v>
                </c:pt>
                <c:pt idx="11">
                  <c:v>198</c:v>
                </c:pt>
                <c:pt idx="12">
                  <c:v>285</c:v>
                </c:pt>
                <c:pt idx="13">
                  <c:v>255</c:v>
                </c:pt>
                <c:pt idx="14">
                  <c:v>272</c:v>
                </c:pt>
                <c:pt idx="15">
                  <c:v>267</c:v>
                </c:pt>
                <c:pt idx="16">
                  <c:v>252</c:v>
                </c:pt>
                <c:pt idx="17">
                  <c:v>208</c:v>
                </c:pt>
                <c:pt idx="18">
                  <c:v>306</c:v>
                </c:pt>
                <c:pt idx="19">
                  <c:v>293</c:v>
                </c:pt>
                <c:pt idx="20">
                  <c:v>257</c:v>
                </c:pt>
                <c:pt idx="21">
                  <c:v>271</c:v>
                </c:pt>
                <c:pt idx="22">
                  <c:v>134</c:v>
                </c:pt>
                <c:pt idx="23">
                  <c:v>164</c:v>
                </c:pt>
                <c:pt idx="24">
                  <c:v>320</c:v>
                </c:pt>
                <c:pt idx="25">
                  <c:v>302</c:v>
                </c:pt>
                <c:pt idx="26">
                  <c:v>301</c:v>
                </c:pt>
                <c:pt idx="27">
                  <c:v>281</c:v>
                </c:pt>
                <c:pt idx="28">
                  <c:v>298</c:v>
                </c:pt>
                <c:pt idx="29">
                  <c:v>199</c:v>
                </c:pt>
              </c:numCache>
            </c:numRef>
          </c:val>
        </c:ser>
        <c:gapWidth val="50"/>
        <c:overlap val="0"/>
        <c:axId val="59401301"/>
        <c:axId val="65115277"/>
      </c:barChart>
      <c:catAx>
        <c:axId val="59401301"/>
        <c:scaling>
          <c:orientation val="minMax"/>
        </c:scaling>
        <c:delete val="0"/>
        <c:axPos val="b"/>
        <c:numFmt formatCode="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15277"/>
        <c:crosses val="autoZero"/>
        <c:auto val="1"/>
        <c:lblAlgn val="ctr"/>
        <c:lblOffset val="100"/>
        <c:noMultiLvlLbl val="0"/>
      </c:catAx>
      <c:valAx>
        <c:axId val="651152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013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backlog (parcels)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'Daily Data'!M4</c:f>
              <c:strCache>
                <c:ptCount val="1"/>
                <c:pt idx="0">
                  <c:v>Closing Backlog</c:v>
                </c:pt>
              </c:strCache>
            </c:strRef>
          </c:tx>
          <c:spPr>
            <a:solidFill>
              <a:srgbClr val="e76f5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Data'!$A$5:$A$34</c:f>
              <c:strCache>
                <c:ptCount val="30"/>
                <c:pt idx="0">
                  <c:v>14 Sep 2026</c:v>
                </c:pt>
                <c:pt idx="1">
                  <c:v>15 Sep 2026</c:v>
                </c:pt>
                <c:pt idx="2">
                  <c:v>16 Sep 2026</c:v>
                </c:pt>
                <c:pt idx="3">
                  <c:v>17 Sep 2026</c:v>
                </c:pt>
                <c:pt idx="4">
                  <c:v>18 Sep 2026</c:v>
                </c:pt>
                <c:pt idx="5">
                  <c:v>19 Sep 2026</c:v>
                </c:pt>
                <c:pt idx="6">
                  <c:v>21 Sep 2026</c:v>
                </c:pt>
                <c:pt idx="7">
                  <c:v>22 Sep 2026</c:v>
                </c:pt>
                <c:pt idx="8">
                  <c:v>23 Sep 2026</c:v>
                </c:pt>
                <c:pt idx="9">
                  <c:v>24 Sep 2026</c:v>
                </c:pt>
                <c:pt idx="10">
                  <c:v>25 Sep 2026</c:v>
                </c:pt>
                <c:pt idx="11">
                  <c:v>26 Sep 2026</c:v>
                </c:pt>
                <c:pt idx="12">
                  <c:v>28 Sep 2026</c:v>
                </c:pt>
                <c:pt idx="13">
                  <c:v>29 Sep 2026</c:v>
                </c:pt>
                <c:pt idx="14">
                  <c:v>30 Sep 2026</c:v>
                </c:pt>
                <c:pt idx="15">
                  <c:v>1 Oct 2026</c:v>
                </c:pt>
                <c:pt idx="16">
                  <c:v>2 Oct 2026</c:v>
                </c:pt>
                <c:pt idx="17">
                  <c:v>3 Oct 2026</c:v>
                </c:pt>
                <c:pt idx="18">
                  <c:v>5 Oct 2026</c:v>
                </c:pt>
                <c:pt idx="19">
                  <c:v>6 Oct 2026</c:v>
                </c:pt>
                <c:pt idx="20">
                  <c:v>7 Oct 2026</c:v>
                </c:pt>
                <c:pt idx="21">
                  <c:v>8 Oct 2026</c:v>
                </c:pt>
                <c:pt idx="22">
                  <c:v>9 Oct 2026</c:v>
                </c:pt>
                <c:pt idx="23">
                  <c:v>10 Oct 2026</c:v>
                </c:pt>
                <c:pt idx="24">
                  <c:v>12 Oct 2026</c:v>
                </c:pt>
                <c:pt idx="25">
                  <c:v>13 Oct 2026</c:v>
                </c:pt>
                <c:pt idx="26">
                  <c:v>14 Oct 2026</c:v>
                </c:pt>
                <c:pt idx="27">
                  <c:v>15 Oct 2026</c:v>
                </c:pt>
                <c:pt idx="28">
                  <c:v>16 Oct 2026</c:v>
                </c:pt>
                <c:pt idx="29">
                  <c:v>17 Oct 2026</c:v>
                </c:pt>
              </c:strCache>
            </c:strRef>
          </c:cat>
          <c:val>
            <c:numRef>
              <c:f>'Daily Data'!$M$5:$M$34</c:f>
              <c:numCache>
                <c:formatCode>#,##0</c:formatCode>
                <c:ptCount val="30"/>
                <c:pt idx="0">
                  <c:v>306</c:v>
                </c:pt>
                <c:pt idx="1">
                  <c:v>313</c:v>
                </c:pt>
                <c:pt idx="2">
                  <c:v>313</c:v>
                </c:pt>
                <c:pt idx="3">
                  <c:v>293</c:v>
                </c:pt>
                <c:pt idx="4">
                  <c:v>285</c:v>
                </c:pt>
                <c:pt idx="5">
                  <c:v>286</c:v>
                </c:pt>
                <c:pt idx="6">
                  <c:v>289</c:v>
                </c:pt>
                <c:pt idx="7">
                  <c:v>258</c:v>
                </c:pt>
                <c:pt idx="8">
                  <c:v>254</c:v>
                </c:pt>
                <c:pt idx="9">
                  <c:v>274</c:v>
                </c:pt>
                <c:pt idx="10">
                  <c:v>297</c:v>
                </c:pt>
                <c:pt idx="11">
                  <c:v>290</c:v>
                </c:pt>
                <c:pt idx="12">
                  <c:v>261</c:v>
                </c:pt>
                <c:pt idx="13">
                  <c:v>265</c:v>
                </c:pt>
                <c:pt idx="14">
                  <c:v>248</c:v>
                </c:pt>
                <c:pt idx="15">
                  <c:v>372</c:v>
                </c:pt>
                <c:pt idx="16">
                  <c:v>513</c:v>
                </c:pt>
                <c:pt idx="17">
                  <c:v>488</c:v>
                </c:pt>
                <c:pt idx="18">
                  <c:v>500</c:v>
                </c:pt>
                <c:pt idx="19">
                  <c:v>496</c:v>
                </c:pt>
                <c:pt idx="20">
                  <c:v>475</c:v>
                </c:pt>
                <c:pt idx="21">
                  <c:v>472</c:v>
                </c:pt>
                <c:pt idx="22">
                  <c:v>615</c:v>
                </c:pt>
                <c:pt idx="23">
                  <c:v>652</c:v>
                </c:pt>
                <c:pt idx="24">
                  <c:v>612</c:v>
                </c:pt>
                <c:pt idx="25">
                  <c:v>578</c:v>
                </c:pt>
                <c:pt idx="26">
                  <c:v>542</c:v>
                </c:pt>
                <c:pt idx="27">
                  <c:v>520</c:v>
                </c:pt>
                <c:pt idx="28">
                  <c:v>489</c:v>
                </c:pt>
                <c:pt idx="29">
                  <c:v>458</c:v>
                </c:pt>
              </c:numCache>
            </c:numRef>
          </c:val>
        </c:ser>
        <c:gapWidth val="50"/>
        <c:overlap val="0"/>
        <c:axId val="73617605"/>
        <c:axId val="60894914"/>
      </c:barChart>
      <c:catAx>
        <c:axId val="73617605"/>
        <c:scaling>
          <c:orientation val="minMax"/>
        </c:scaling>
        <c:delete val="0"/>
        <c:axPos val="b"/>
        <c:numFmt formatCode="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94914"/>
        <c:crosses val="autoZero"/>
        <c:auto val="1"/>
        <c:lblAlgn val="ctr"/>
        <c:lblOffset val="100"/>
        <c:noMultiLvlLbl val="0"/>
      </c:catAx>
      <c:valAx>
        <c:axId val="608949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176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Attempt rate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Data'!H4</c:f>
              <c:strCache>
                <c:ptCount val="1"/>
                <c:pt idx="0">
                  <c:v>Attempt Rate</c:v>
                </c:pt>
              </c:strCache>
            </c:strRef>
          </c:tx>
          <c:spPr>
            <a:solidFill>
              <a:srgbClr val="1f3a5f"/>
            </a:solidFill>
            <a:ln w="2196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Data'!$A$5:$A$34</c:f>
              <c:strCache>
                <c:ptCount val="30"/>
                <c:pt idx="0">
                  <c:v>14 Sep 2026</c:v>
                </c:pt>
                <c:pt idx="1">
                  <c:v>15 Sep 2026</c:v>
                </c:pt>
                <c:pt idx="2">
                  <c:v>16 Sep 2026</c:v>
                </c:pt>
                <c:pt idx="3">
                  <c:v>17 Sep 2026</c:v>
                </c:pt>
                <c:pt idx="4">
                  <c:v>18 Sep 2026</c:v>
                </c:pt>
                <c:pt idx="5">
                  <c:v>19 Sep 2026</c:v>
                </c:pt>
                <c:pt idx="6">
                  <c:v>21 Sep 2026</c:v>
                </c:pt>
                <c:pt idx="7">
                  <c:v>22 Sep 2026</c:v>
                </c:pt>
                <c:pt idx="8">
                  <c:v>23 Sep 2026</c:v>
                </c:pt>
                <c:pt idx="9">
                  <c:v>24 Sep 2026</c:v>
                </c:pt>
                <c:pt idx="10">
                  <c:v>25 Sep 2026</c:v>
                </c:pt>
                <c:pt idx="11">
                  <c:v>26 Sep 2026</c:v>
                </c:pt>
                <c:pt idx="12">
                  <c:v>28 Sep 2026</c:v>
                </c:pt>
                <c:pt idx="13">
                  <c:v>29 Sep 2026</c:v>
                </c:pt>
                <c:pt idx="14">
                  <c:v>30 Sep 2026</c:v>
                </c:pt>
                <c:pt idx="15">
                  <c:v>1 Oct 2026</c:v>
                </c:pt>
                <c:pt idx="16">
                  <c:v>2 Oct 2026</c:v>
                </c:pt>
                <c:pt idx="17">
                  <c:v>3 Oct 2026</c:v>
                </c:pt>
                <c:pt idx="18">
                  <c:v>5 Oct 2026</c:v>
                </c:pt>
                <c:pt idx="19">
                  <c:v>6 Oct 2026</c:v>
                </c:pt>
                <c:pt idx="20">
                  <c:v>7 Oct 2026</c:v>
                </c:pt>
                <c:pt idx="21">
                  <c:v>8 Oct 2026</c:v>
                </c:pt>
                <c:pt idx="22">
                  <c:v>9 Oct 2026</c:v>
                </c:pt>
                <c:pt idx="23">
                  <c:v>10 Oct 2026</c:v>
                </c:pt>
                <c:pt idx="24">
                  <c:v>12 Oct 2026</c:v>
                </c:pt>
                <c:pt idx="25">
                  <c:v>13 Oct 2026</c:v>
                </c:pt>
                <c:pt idx="26">
                  <c:v>14 Oct 2026</c:v>
                </c:pt>
                <c:pt idx="27">
                  <c:v>15 Oct 2026</c:v>
                </c:pt>
                <c:pt idx="28">
                  <c:v>16 Oct 2026</c:v>
                </c:pt>
                <c:pt idx="29">
                  <c:v>17 Oct 2026</c:v>
                </c:pt>
              </c:strCache>
            </c:strRef>
          </c:cat>
          <c:val>
            <c:numRef>
              <c:f>'Daily Data'!$H$5:$H$34</c:f>
              <c:numCache>
                <c:formatCode>0.0%</c:formatCode>
                <c:ptCount val="30"/>
                <c:pt idx="0">
                  <c:v>0.98</c:v>
                </c:pt>
                <c:pt idx="1">
                  <c:v>0.983660130718954</c:v>
                </c:pt>
                <c:pt idx="2">
                  <c:v>0.996666666666667</c:v>
                </c:pt>
                <c:pt idx="3">
                  <c:v>0.98</c:v>
                </c:pt>
                <c:pt idx="4">
                  <c:v>0.983660130718954</c:v>
                </c:pt>
                <c:pt idx="5">
                  <c:v>0.995555555555556</c:v>
                </c:pt>
                <c:pt idx="6">
                  <c:v>0.990566037735849</c:v>
                </c:pt>
                <c:pt idx="7">
                  <c:v>0.986928104575163</c:v>
                </c:pt>
                <c:pt idx="8">
                  <c:v>0.982638888888889</c:v>
                </c:pt>
                <c:pt idx="9">
                  <c:v>0.978723404255319</c:v>
                </c:pt>
                <c:pt idx="10">
                  <c:v>0.99016393442623</c:v>
                </c:pt>
                <c:pt idx="11">
                  <c:v>0.977777777777778</c:v>
                </c:pt>
                <c:pt idx="12">
                  <c:v>0.987381703470032</c:v>
                </c:pt>
                <c:pt idx="13">
                  <c:v>0.98961937716263</c:v>
                </c:pt>
                <c:pt idx="14">
                  <c:v>0.973333333333333</c:v>
                </c:pt>
                <c:pt idx="15">
                  <c:v>0.993197278911565</c:v>
                </c:pt>
                <c:pt idx="16">
                  <c:v>0.944444444444444</c:v>
                </c:pt>
                <c:pt idx="17">
                  <c:v>0.966666666666667</c:v>
                </c:pt>
                <c:pt idx="18">
                  <c:v>0.982352941176471</c:v>
                </c:pt>
                <c:pt idx="19">
                  <c:v>0.987767584097859</c:v>
                </c:pt>
                <c:pt idx="20">
                  <c:v>0.986666666666667</c:v>
                </c:pt>
                <c:pt idx="21">
                  <c:v>0.993333333333333</c:v>
                </c:pt>
                <c:pt idx="22">
                  <c:v>0.873015873015873</c:v>
                </c:pt>
                <c:pt idx="23">
                  <c:v>0.979057591623037</c:v>
                </c:pt>
                <c:pt idx="24">
                  <c:v>0.985955056179775</c:v>
                </c:pt>
                <c:pt idx="25">
                  <c:v>0.985380116959064</c:v>
                </c:pt>
                <c:pt idx="26">
                  <c:v>0.985119047619048</c:v>
                </c:pt>
                <c:pt idx="27">
                  <c:v>0.984126984126984</c:v>
                </c:pt>
                <c:pt idx="28">
                  <c:v>0.987538940809969</c:v>
                </c:pt>
                <c:pt idx="29">
                  <c:v>0.995555555555556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'Daily Data'!L4</c:f>
              <c:strCache>
                <c:ptCount val="1"/>
                <c:pt idx="0">
                  <c:v>Attempt Target</c:v>
                </c:pt>
              </c:strCache>
            </c:strRef>
          </c:tx>
          <c:spPr>
            <a:solidFill>
              <a:srgbClr val="c0392b"/>
            </a:solidFill>
            <a:ln w="15120">
              <a:solidFill>
                <a:srgbClr val="c0392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Data'!$A$5:$A$34</c:f>
              <c:strCache>
                <c:ptCount val="30"/>
                <c:pt idx="0">
                  <c:v>14 Sep 2026</c:v>
                </c:pt>
                <c:pt idx="1">
                  <c:v>15 Sep 2026</c:v>
                </c:pt>
                <c:pt idx="2">
                  <c:v>16 Sep 2026</c:v>
                </c:pt>
                <c:pt idx="3">
                  <c:v>17 Sep 2026</c:v>
                </c:pt>
                <c:pt idx="4">
                  <c:v>18 Sep 2026</c:v>
                </c:pt>
                <c:pt idx="5">
                  <c:v>19 Sep 2026</c:v>
                </c:pt>
                <c:pt idx="6">
                  <c:v>21 Sep 2026</c:v>
                </c:pt>
                <c:pt idx="7">
                  <c:v>22 Sep 2026</c:v>
                </c:pt>
                <c:pt idx="8">
                  <c:v>23 Sep 2026</c:v>
                </c:pt>
                <c:pt idx="9">
                  <c:v>24 Sep 2026</c:v>
                </c:pt>
                <c:pt idx="10">
                  <c:v>25 Sep 2026</c:v>
                </c:pt>
                <c:pt idx="11">
                  <c:v>26 Sep 2026</c:v>
                </c:pt>
                <c:pt idx="12">
                  <c:v>28 Sep 2026</c:v>
                </c:pt>
                <c:pt idx="13">
                  <c:v>29 Sep 2026</c:v>
                </c:pt>
                <c:pt idx="14">
                  <c:v>30 Sep 2026</c:v>
                </c:pt>
                <c:pt idx="15">
                  <c:v>1 Oct 2026</c:v>
                </c:pt>
                <c:pt idx="16">
                  <c:v>2 Oct 2026</c:v>
                </c:pt>
                <c:pt idx="17">
                  <c:v>3 Oct 2026</c:v>
                </c:pt>
                <c:pt idx="18">
                  <c:v>5 Oct 2026</c:v>
                </c:pt>
                <c:pt idx="19">
                  <c:v>6 Oct 2026</c:v>
                </c:pt>
                <c:pt idx="20">
                  <c:v>7 Oct 2026</c:v>
                </c:pt>
                <c:pt idx="21">
                  <c:v>8 Oct 2026</c:v>
                </c:pt>
                <c:pt idx="22">
                  <c:v>9 Oct 2026</c:v>
                </c:pt>
                <c:pt idx="23">
                  <c:v>10 Oct 2026</c:v>
                </c:pt>
                <c:pt idx="24">
                  <c:v>12 Oct 2026</c:v>
                </c:pt>
                <c:pt idx="25">
                  <c:v>13 Oct 2026</c:v>
                </c:pt>
                <c:pt idx="26">
                  <c:v>14 Oct 2026</c:v>
                </c:pt>
                <c:pt idx="27">
                  <c:v>15 Oct 2026</c:v>
                </c:pt>
                <c:pt idx="28">
                  <c:v>16 Oct 2026</c:v>
                </c:pt>
                <c:pt idx="29">
                  <c:v>17 Oct 2026</c:v>
                </c:pt>
              </c:strCache>
            </c:strRef>
          </c:cat>
          <c:val>
            <c:numRef>
              <c:f>'Daily Data'!$L$5:$L$34</c:f>
              <c:numCache>
                <c:formatCode>0.0%</c:formatCode>
                <c:ptCount val="30"/>
                <c:pt idx="0">
                  <c:v>0.97</c:v>
                </c:pt>
                <c:pt idx="1">
                  <c:v>0.97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0">
                  <c:v>0.97</c:v>
                </c:pt>
                <c:pt idx="11">
                  <c:v>0.97</c:v>
                </c:pt>
                <c:pt idx="12">
                  <c:v>0.97</c:v>
                </c:pt>
                <c:pt idx="13">
                  <c:v>0.97</c:v>
                </c:pt>
                <c:pt idx="14">
                  <c:v>0.97</c:v>
                </c:pt>
                <c:pt idx="15">
                  <c:v>0.97</c:v>
                </c:pt>
                <c:pt idx="16">
                  <c:v>0.97</c:v>
                </c:pt>
                <c:pt idx="17">
                  <c:v>0.97</c:v>
                </c:pt>
                <c:pt idx="18">
                  <c:v>0.97</c:v>
                </c:pt>
                <c:pt idx="19">
                  <c:v>0.97</c:v>
                </c:pt>
                <c:pt idx="20">
                  <c:v>0.97</c:v>
                </c:pt>
                <c:pt idx="21">
                  <c:v>0.97</c:v>
                </c:pt>
                <c:pt idx="22">
                  <c:v>0.97</c:v>
                </c:pt>
                <c:pt idx="23">
                  <c:v>0.97</c:v>
                </c:pt>
                <c:pt idx="24">
                  <c:v>0.97</c:v>
                </c:pt>
                <c:pt idx="25">
                  <c:v>0.97</c:v>
                </c:pt>
                <c:pt idx="26">
                  <c:v>0.97</c:v>
                </c:pt>
                <c:pt idx="27">
                  <c:v>0.97</c:v>
                </c:pt>
                <c:pt idx="28">
                  <c:v>0.97</c:v>
                </c:pt>
                <c:pt idx="29">
                  <c:v>0.97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521578"/>
        <c:axId val="51699932"/>
      </c:lineChart>
      <c:catAx>
        <c:axId val="84521578"/>
        <c:scaling>
          <c:orientation val="minMax"/>
        </c:scaling>
        <c:delete val="0"/>
        <c:axPos val="b"/>
        <c:numFmt formatCode="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99932"/>
        <c:crosses val="autoZero"/>
        <c:auto val="1"/>
        <c:lblAlgn val="ctr"/>
        <c:lblOffset val="100"/>
        <c:noMultiLvlLbl val="0"/>
      </c:catAx>
      <c:valAx>
        <c:axId val="51699932"/>
        <c:scaling>
          <c:orientation val="minMax"/>
          <c:max val="1"/>
          <c:min val="0.8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215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Delivery SLA %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'Daily Data'!J4</c:f>
              <c:strCache>
                <c:ptCount val="1"/>
                <c:pt idx="0">
                  <c:v>Delivery SLA %</c:v>
                </c:pt>
              </c:strCache>
            </c:strRef>
          </c:tx>
          <c:spPr>
            <a:solidFill>
              <a:srgbClr val="2a9d8f"/>
            </a:solidFill>
            <a:ln w="21960">
              <a:solidFill>
                <a:srgbClr val="2a9d8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Data'!$A$5:$A$34</c:f>
              <c:strCache>
                <c:ptCount val="30"/>
                <c:pt idx="0">
                  <c:v>14 Sep 2026</c:v>
                </c:pt>
                <c:pt idx="1">
                  <c:v>15 Sep 2026</c:v>
                </c:pt>
                <c:pt idx="2">
                  <c:v>16 Sep 2026</c:v>
                </c:pt>
                <c:pt idx="3">
                  <c:v>17 Sep 2026</c:v>
                </c:pt>
                <c:pt idx="4">
                  <c:v>18 Sep 2026</c:v>
                </c:pt>
                <c:pt idx="5">
                  <c:v>19 Sep 2026</c:v>
                </c:pt>
                <c:pt idx="6">
                  <c:v>21 Sep 2026</c:v>
                </c:pt>
                <c:pt idx="7">
                  <c:v>22 Sep 2026</c:v>
                </c:pt>
                <c:pt idx="8">
                  <c:v>23 Sep 2026</c:v>
                </c:pt>
                <c:pt idx="9">
                  <c:v>24 Sep 2026</c:v>
                </c:pt>
                <c:pt idx="10">
                  <c:v>25 Sep 2026</c:v>
                </c:pt>
                <c:pt idx="11">
                  <c:v>26 Sep 2026</c:v>
                </c:pt>
                <c:pt idx="12">
                  <c:v>28 Sep 2026</c:v>
                </c:pt>
                <c:pt idx="13">
                  <c:v>29 Sep 2026</c:v>
                </c:pt>
                <c:pt idx="14">
                  <c:v>30 Sep 2026</c:v>
                </c:pt>
                <c:pt idx="15">
                  <c:v>1 Oct 2026</c:v>
                </c:pt>
                <c:pt idx="16">
                  <c:v>2 Oct 2026</c:v>
                </c:pt>
                <c:pt idx="17">
                  <c:v>3 Oct 2026</c:v>
                </c:pt>
                <c:pt idx="18">
                  <c:v>5 Oct 2026</c:v>
                </c:pt>
                <c:pt idx="19">
                  <c:v>6 Oct 2026</c:v>
                </c:pt>
                <c:pt idx="20">
                  <c:v>7 Oct 2026</c:v>
                </c:pt>
                <c:pt idx="21">
                  <c:v>8 Oct 2026</c:v>
                </c:pt>
                <c:pt idx="22">
                  <c:v>9 Oct 2026</c:v>
                </c:pt>
                <c:pt idx="23">
                  <c:v>10 Oct 2026</c:v>
                </c:pt>
                <c:pt idx="24">
                  <c:v>12 Oct 2026</c:v>
                </c:pt>
                <c:pt idx="25">
                  <c:v>13 Oct 2026</c:v>
                </c:pt>
                <c:pt idx="26">
                  <c:v>14 Oct 2026</c:v>
                </c:pt>
                <c:pt idx="27">
                  <c:v>15 Oct 2026</c:v>
                </c:pt>
                <c:pt idx="28">
                  <c:v>16 Oct 2026</c:v>
                </c:pt>
                <c:pt idx="29">
                  <c:v>17 Oct 2026</c:v>
                </c:pt>
              </c:strCache>
            </c:strRef>
          </c:cat>
          <c:val>
            <c:numRef>
              <c:f>'Daily Data'!$J$5:$J$34</c:f>
              <c:numCache>
                <c:formatCode>0.0%</c:formatCode>
                <c:ptCount val="30"/>
                <c:pt idx="0">
                  <c:v>0.991228070175439</c:v>
                </c:pt>
                <c:pt idx="1">
                  <c:v>0.992673992673993</c:v>
                </c:pt>
                <c:pt idx="2">
                  <c:v>0.985454545454546</c:v>
                </c:pt>
                <c:pt idx="3">
                  <c:v>0.992481203007519</c:v>
                </c:pt>
                <c:pt idx="4">
                  <c:v>0.992647058823529</c:v>
                </c:pt>
                <c:pt idx="5">
                  <c:v>0.994949494949495</c:v>
                </c:pt>
                <c:pt idx="6">
                  <c:v>1</c:v>
                </c:pt>
                <c:pt idx="7">
                  <c:v>0.985865724381626</c:v>
                </c:pt>
                <c:pt idx="8">
                  <c:v>1</c:v>
                </c:pt>
                <c:pt idx="9">
                  <c:v>0.991967871485944</c:v>
                </c:pt>
                <c:pt idx="10">
                  <c:v>0.996323529411765</c:v>
                </c:pt>
                <c:pt idx="11">
                  <c:v>0.98989898989899</c:v>
                </c:pt>
                <c:pt idx="12">
                  <c:v>1</c:v>
                </c:pt>
                <c:pt idx="13">
                  <c:v>0.988235294117647</c:v>
                </c:pt>
                <c:pt idx="14">
                  <c:v>0.996323529411765</c:v>
                </c:pt>
                <c:pt idx="15">
                  <c:v>0.98876404494382</c:v>
                </c:pt>
                <c:pt idx="16">
                  <c:v>0.996031746031746</c:v>
                </c:pt>
                <c:pt idx="17">
                  <c:v>0.961538461538462</c:v>
                </c:pt>
                <c:pt idx="18">
                  <c:v>0.993464052287582</c:v>
                </c:pt>
                <c:pt idx="19">
                  <c:v>0.976109215017065</c:v>
                </c:pt>
                <c:pt idx="20">
                  <c:v>0.98443579766537</c:v>
                </c:pt>
                <c:pt idx="21">
                  <c:v>0.981549815498155</c:v>
                </c:pt>
                <c:pt idx="22">
                  <c:v>0.947761194029851</c:v>
                </c:pt>
                <c:pt idx="23">
                  <c:v>0.841463414634146</c:v>
                </c:pt>
                <c:pt idx="24">
                  <c:v>0.990625</c:v>
                </c:pt>
                <c:pt idx="25">
                  <c:v>0.940397350993378</c:v>
                </c:pt>
                <c:pt idx="26">
                  <c:v>0.920265780730897</c:v>
                </c:pt>
                <c:pt idx="27">
                  <c:v>0.893238434163701</c:v>
                </c:pt>
                <c:pt idx="28">
                  <c:v>0.946308724832215</c:v>
                </c:pt>
                <c:pt idx="29">
                  <c:v>0.964824120603015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'Daily Data'!K4</c:f>
              <c:strCache>
                <c:ptCount val="1"/>
                <c:pt idx="0">
                  <c:v>SLA Target</c:v>
                </c:pt>
              </c:strCache>
            </c:strRef>
          </c:tx>
          <c:spPr>
            <a:solidFill>
              <a:srgbClr val="c0392b"/>
            </a:solidFill>
            <a:ln w="15120">
              <a:solidFill>
                <a:srgbClr val="c0392b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'Daily Data'!$A$5:$A$34</c:f>
              <c:strCache>
                <c:ptCount val="30"/>
                <c:pt idx="0">
                  <c:v>14 Sep 2026</c:v>
                </c:pt>
                <c:pt idx="1">
                  <c:v>15 Sep 2026</c:v>
                </c:pt>
                <c:pt idx="2">
                  <c:v>16 Sep 2026</c:v>
                </c:pt>
                <c:pt idx="3">
                  <c:v>17 Sep 2026</c:v>
                </c:pt>
                <c:pt idx="4">
                  <c:v>18 Sep 2026</c:v>
                </c:pt>
                <c:pt idx="5">
                  <c:v>19 Sep 2026</c:v>
                </c:pt>
                <c:pt idx="6">
                  <c:v>21 Sep 2026</c:v>
                </c:pt>
                <c:pt idx="7">
                  <c:v>22 Sep 2026</c:v>
                </c:pt>
                <c:pt idx="8">
                  <c:v>23 Sep 2026</c:v>
                </c:pt>
                <c:pt idx="9">
                  <c:v>24 Sep 2026</c:v>
                </c:pt>
                <c:pt idx="10">
                  <c:v>25 Sep 2026</c:v>
                </c:pt>
                <c:pt idx="11">
                  <c:v>26 Sep 2026</c:v>
                </c:pt>
                <c:pt idx="12">
                  <c:v>28 Sep 2026</c:v>
                </c:pt>
                <c:pt idx="13">
                  <c:v>29 Sep 2026</c:v>
                </c:pt>
                <c:pt idx="14">
                  <c:v>30 Sep 2026</c:v>
                </c:pt>
                <c:pt idx="15">
                  <c:v>1 Oct 2026</c:v>
                </c:pt>
                <c:pt idx="16">
                  <c:v>2 Oct 2026</c:v>
                </c:pt>
                <c:pt idx="17">
                  <c:v>3 Oct 2026</c:v>
                </c:pt>
                <c:pt idx="18">
                  <c:v>5 Oct 2026</c:v>
                </c:pt>
                <c:pt idx="19">
                  <c:v>6 Oct 2026</c:v>
                </c:pt>
                <c:pt idx="20">
                  <c:v>7 Oct 2026</c:v>
                </c:pt>
                <c:pt idx="21">
                  <c:v>8 Oct 2026</c:v>
                </c:pt>
                <c:pt idx="22">
                  <c:v>9 Oct 2026</c:v>
                </c:pt>
                <c:pt idx="23">
                  <c:v>10 Oct 2026</c:v>
                </c:pt>
                <c:pt idx="24">
                  <c:v>12 Oct 2026</c:v>
                </c:pt>
                <c:pt idx="25">
                  <c:v>13 Oct 2026</c:v>
                </c:pt>
                <c:pt idx="26">
                  <c:v>14 Oct 2026</c:v>
                </c:pt>
                <c:pt idx="27">
                  <c:v>15 Oct 2026</c:v>
                </c:pt>
                <c:pt idx="28">
                  <c:v>16 Oct 2026</c:v>
                </c:pt>
                <c:pt idx="29">
                  <c:v>17 Oct 2026</c:v>
                </c:pt>
              </c:strCache>
            </c:strRef>
          </c:cat>
          <c:val>
            <c:numRef>
              <c:f>'Daily Data'!$K$5:$K$34</c:f>
              <c:numCache>
                <c:formatCode>0.0%</c:formatCode>
                <c:ptCount val="3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  <c:pt idx="12">
                  <c:v>0.95</c:v>
                </c:pt>
                <c:pt idx="13">
                  <c:v>0.95</c:v>
                </c:pt>
                <c:pt idx="14">
                  <c:v>0.95</c:v>
                </c:pt>
                <c:pt idx="15">
                  <c:v>0.95</c:v>
                </c:pt>
                <c:pt idx="16">
                  <c:v>0.95</c:v>
                </c:pt>
                <c:pt idx="17">
                  <c:v>0.95</c:v>
                </c:pt>
                <c:pt idx="18">
                  <c:v>0.95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0.95</c:v>
                </c:pt>
                <c:pt idx="24">
                  <c:v>0.95</c:v>
                </c:pt>
                <c:pt idx="25">
                  <c:v>0.95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070334"/>
        <c:axId val="71512634"/>
      </c:lineChart>
      <c:catAx>
        <c:axId val="90070334"/>
        <c:scaling>
          <c:orientation val="minMax"/>
        </c:scaling>
        <c:delete val="0"/>
        <c:axPos val="b"/>
        <c:numFmt formatCode="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512634"/>
        <c:crosses val="autoZero"/>
        <c:auto val="1"/>
        <c:lblAlgn val="ctr"/>
        <c:lblOffset val="100"/>
        <c:noMultiLvlLbl val="0"/>
      </c:catAx>
      <c:valAx>
        <c:axId val="71512634"/>
        <c:scaling>
          <c:orientation val="minMax"/>
          <c:max val="1"/>
          <c:min val="0.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703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30</xdr:row>
      <xdr:rowOff>0</xdr:rowOff>
    </xdr:from>
    <xdr:to>
      <xdr:col>5</xdr:col>
      <xdr:colOff>697320</xdr:colOff>
      <xdr:row>42</xdr:row>
      <xdr:rowOff>89640</xdr:rowOff>
    </xdr:to>
    <xdr:graphicFrame>
      <xdr:nvGraphicFramePr>
        <xdr:cNvPr id="0" name="Chart 1"/>
        <xdr:cNvGraphicFramePr/>
      </xdr:nvGraphicFramePr>
      <xdr:xfrm>
        <a:off x="0" y="6324480"/>
        <a:ext cx="4751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30</xdr:row>
      <xdr:rowOff>0</xdr:rowOff>
    </xdr:from>
    <xdr:to>
      <xdr:col>11</xdr:col>
      <xdr:colOff>697320</xdr:colOff>
      <xdr:row>42</xdr:row>
      <xdr:rowOff>89640</xdr:rowOff>
    </xdr:to>
    <xdr:graphicFrame>
      <xdr:nvGraphicFramePr>
        <xdr:cNvPr id="1" name="Chart 2"/>
        <xdr:cNvGraphicFramePr/>
      </xdr:nvGraphicFramePr>
      <xdr:xfrm>
        <a:off x="4865400" y="6324480"/>
        <a:ext cx="4751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44</xdr:row>
      <xdr:rowOff>0</xdr:rowOff>
    </xdr:from>
    <xdr:to>
      <xdr:col>5</xdr:col>
      <xdr:colOff>697320</xdr:colOff>
      <xdr:row>56</xdr:row>
      <xdr:rowOff>89640</xdr:rowOff>
    </xdr:to>
    <xdr:graphicFrame>
      <xdr:nvGraphicFramePr>
        <xdr:cNvPr id="2" name="Chart 3"/>
        <xdr:cNvGraphicFramePr/>
      </xdr:nvGraphicFramePr>
      <xdr:xfrm>
        <a:off x="0" y="8991720"/>
        <a:ext cx="4751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44</xdr:row>
      <xdr:rowOff>0</xdr:rowOff>
    </xdr:from>
    <xdr:to>
      <xdr:col>11</xdr:col>
      <xdr:colOff>697320</xdr:colOff>
      <xdr:row>56</xdr:row>
      <xdr:rowOff>89640</xdr:rowOff>
    </xdr:to>
    <xdr:graphicFrame>
      <xdr:nvGraphicFramePr>
        <xdr:cNvPr id="3" name="Chart 4"/>
        <xdr:cNvGraphicFramePr/>
      </xdr:nvGraphicFramePr>
      <xdr:xfrm>
        <a:off x="4865400" y="8991720"/>
        <a:ext cx="4751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.5"/>
  </cols>
  <sheetData>
    <row r="1" customFormat="false" ht="33.75" hidden="false" customHeight="true" outlineLevel="0" collapsed="false">
      <c r="A1" s="1" t="str">
        <f aca="false">"Hub Operations Dashboard: "&amp;Assumptions!B3</f>
        <v>Hub Operations Dashboard: Northgate Sort Hub (fictitious)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tr">
        <f aca="false">"Window: "&amp;TEXT('Daily Data'!A5,"d mmm")&amp;" to "&amp;TEXT('Daily Data'!A34,"d mmm yyyy")&amp;" (30 operating days)  |  Data through "&amp;TEXT(ReportDate,"d mmm yyyy")&amp;"  |  Hub "&amp;Assumptions!B4&amp;"  |  Sample data"</f>
        <v>Window: 14 Sep to 17 Oct 2026 (30 operating days)  |  Data through 17 Oct 2026  |  Hub NGH-01  |  Sample data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0</v>
      </c>
      <c r="B3" s="4" t="s">
        <v>1</v>
      </c>
      <c r="C3" s="4"/>
      <c r="E3" s="3" t="s">
        <v>2</v>
      </c>
      <c r="F3" s="4" t="s">
        <v>1</v>
      </c>
      <c r="G3" s="4"/>
      <c r="I3" s="3" t="s">
        <v>3</v>
      </c>
      <c r="J3" s="5" t="n">
        <f aca="false">ReportDate</f>
        <v>46312</v>
      </c>
      <c r="K3" s="5"/>
      <c r="L3" s="6" t="s">
        <v>4</v>
      </c>
    </row>
    <row r="5" customFormat="false" ht="15" hidden="false" customHeight="false" outlineLevel="0" collapsed="false">
      <c r="A5" s="7" t="s">
        <v>5</v>
      </c>
      <c r="B5" s="7"/>
      <c r="C5" s="7"/>
      <c r="D5" s="7" t="s">
        <v>6</v>
      </c>
      <c r="E5" s="7"/>
      <c r="F5" s="7"/>
      <c r="G5" s="7" t="s">
        <v>7</v>
      </c>
      <c r="H5" s="7"/>
      <c r="I5" s="7"/>
      <c r="J5" s="7" t="s">
        <v>8</v>
      </c>
      <c r="K5" s="7"/>
      <c r="L5" s="7"/>
    </row>
    <row r="6" customFormat="false" ht="33.75" hidden="false" customHeight="true" outlineLevel="0" collapsed="false">
      <c r="A6" s="8" t="n">
        <f aca="false">'Daily Data'!C35</f>
        <v>7963</v>
      </c>
      <c r="B6" s="8"/>
      <c r="C6" s="8"/>
      <c r="D6" s="9" t="n">
        <f aca="false">'Daily Data'!H35</f>
        <v>0.98160708127371</v>
      </c>
      <c r="E6" s="9"/>
      <c r="F6" s="9"/>
      <c r="G6" s="9" t="n">
        <f aca="false">'Daily Data'!J35</f>
        <v>0.975774063997927</v>
      </c>
      <c r="H6" s="9"/>
      <c r="I6" s="9"/>
      <c r="J6" s="8" t="n">
        <f aca="false">'Daily Data'!M34</f>
        <v>458</v>
      </c>
      <c r="K6" s="8"/>
      <c r="L6" s="8"/>
    </row>
    <row r="7" customFormat="false" ht="15" hidden="false" customHeight="false" outlineLevel="0" collapsed="false">
      <c r="A7" s="10" t="str">
        <f aca="false">"Avg "&amp;TEXT(AVERAGE('Daily Data'!C5:C34),"#,##0")&amp;" per operating day"</f>
        <v>Avg 265 per operating day</v>
      </c>
      <c r="B7" s="10"/>
      <c r="C7" s="10"/>
      <c r="D7" s="10" t="str">
        <f aca="false">"Target "&amp;TEXT(Att_Target,"0.0%")&amp;IF('Daily Data'!H35&gt;=Att_Target,"  - on target","  - below target")</f>
        <v>Target 97.0%  - on target</v>
      </c>
      <c r="E7" s="10"/>
      <c r="F7" s="10"/>
      <c r="G7" s="10" t="str">
        <f aca="false">"Target "&amp;TEXT(SLA_Target,"0.0%")&amp;IF('Daily Data'!J35&gt;=SLA_Target,"  - on target","  - below target")</f>
        <v>Target 95.0%  - on target</v>
      </c>
      <c r="H7" s="10"/>
      <c r="I7" s="10"/>
      <c r="J7" s="10" t="str">
        <f aca="false">IF('Daily Data'!C35=0,"",TEXT('Daily Data'!M34/AVERAGE('Daily Data'!C5:C34),"0.0")&amp;" days of avg intake")</f>
        <v>1.7 days of avg intake</v>
      </c>
      <c r="K7" s="10"/>
      <c r="L7" s="10"/>
    </row>
    <row r="9" customFormat="false" ht="15" hidden="false" customHeight="false" outlineLevel="0" collapsed="false">
      <c r="A9" s="11" t="s">
        <v>9</v>
      </c>
    </row>
    <row r="10" customFormat="false" ht="15" hidden="false" customHeight="false" outlineLevel="0" collapsed="false">
      <c r="A10" s="12" t="s">
        <v>10</v>
      </c>
      <c r="B10" s="12"/>
      <c r="C10" s="12"/>
      <c r="D10" s="12" t="s">
        <v>11</v>
      </c>
      <c r="E10" s="12"/>
      <c r="F10" s="12" t="s">
        <v>12</v>
      </c>
      <c r="G10" s="12"/>
      <c r="H10" s="12" t="s">
        <v>13</v>
      </c>
      <c r="I10" s="12"/>
      <c r="J10" s="13" t="s">
        <v>14</v>
      </c>
      <c r="K10" s="12" t="s">
        <v>15</v>
      </c>
      <c r="L10" s="12"/>
    </row>
    <row r="11" customFormat="false" ht="15" hidden="false" customHeight="false" outlineLevel="0" collapsed="false">
      <c r="A11" s="14" t="s">
        <v>16</v>
      </c>
      <c r="B11" s="14"/>
      <c r="C11" s="14"/>
      <c r="D11" s="15" t="n">
        <f aca="false">'Daily Data'!C34</f>
        <v>168</v>
      </c>
      <c r="E11" s="15"/>
      <c r="F11" s="15" t="n">
        <f aca="false">AVERAGE('Daily Data'!C28:C34)</f>
        <v>244</v>
      </c>
      <c r="G11" s="15"/>
      <c r="H11" s="15" t="n">
        <f aca="false">AVERAGE('Daily Data'!C5:C34)</f>
        <v>265.433333333333</v>
      </c>
      <c r="I11" s="15"/>
      <c r="J11" s="16" t="s">
        <v>17</v>
      </c>
      <c r="K11" s="17" t="s">
        <v>17</v>
      </c>
      <c r="L11" s="17"/>
    </row>
    <row r="12" customFormat="false" ht="15" hidden="false" customHeight="false" outlineLevel="0" collapsed="false">
      <c r="A12" s="14" t="s">
        <v>18</v>
      </c>
      <c r="B12" s="14"/>
      <c r="C12" s="14"/>
      <c r="D12" s="18" t="n">
        <f aca="false">'Daily Data'!H34</f>
        <v>0.995555555555556</v>
      </c>
      <c r="E12" s="18"/>
      <c r="F12" s="18" t="n">
        <f aca="false">IF(SUM('Daily Data'!D28:D34)=0,0,SUM('Daily Data'!E28:E34)/SUM('Daily Data'!D28:D34))</f>
        <v>0.986097794822627</v>
      </c>
      <c r="G12" s="18"/>
      <c r="H12" s="18" t="n">
        <f aca="false">'Daily Data'!H35</f>
        <v>0.98160708127371</v>
      </c>
      <c r="I12" s="18"/>
      <c r="J12" s="18" t="n">
        <f aca="false">Att_Target</f>
        <v>0.97</v>
      </c>
      <c r="K12" s="17" t="str">
        <f aca="false">IF(F12&gt;=Att_Target,"On target",IF(F12&gt;=Att_Target-0.02,"Watch","Below"))</f>
        <v>On target</v>
      </c>
      <c r="L12" s="17"/>
    </row>
    <row r="13" customFormat="false" ht="15" hidden="false" customHeight="false" outlineLevel="0" collapsed="false">
      <c r="A13" s="14" t="s">
        <v>19</v>
      </c>
      <c r="B13" s="14"/>
      <c r="C13" s="14"/>
      <c r="D13" s="18" t="n">
        <f aca="false">'Daily Data'!P34</f>
        <v>0.893023255813954</v>
      </c>
      <c r="E13" s="18"/>
      <c r="F13" s="18" t="n">
        <f aca="false">IF(SUM('Daily Data'!O28:O34)=0,0,SUM('Daily Data'!N28:N34)/SUM('Daily Data'!O28:O34))</f>
        <v>0.910907127429806</v>
      </c>
      <c r="G13" s="18"/>
      <c r="H13" s="18" t="n">
        <f aca="false">'Daily Data'!P35</f>
        <v>0.906201550387597</v>
      </c>
      <c r="I13" s="18"/>
      <c r="J13" s="18" t="n">
        <f aca="false">FA_Target</f>
        <v>0.88</v>
      </c>
      <c r="K13" s="17" t="str">
        <f aca="false">IF(F13&gt;=FA_Target,"On target",IF(F13&gt;=FA_Target-0.02,"Watch","Below"))</f>
        <v>On target</v>
      </c>
      <c r="L13" s="17"/>
    </row>
    <row r="14" customFormat="false" ht="15" hidden="false" customHeight="false" outlineLevel="0" collapsed="false">
      <c r="A14" s="14" t="s">
        <v>20</v>
      </c>
      <c r="B14" s="14"/>
      <c r="C14" s="14"/>
      <c r="D14" s="18" t="n">
        <f aca="false">'Daily Data'!J34</f>
        <v>0.964824120603015</v>
      </c>
      <c r="E14" s="18"/>
      <c r="F14" s="18" t="n">
        <f aca="false">IF(SUM('Daily Data'!F28:F34)=0,0,SUM('Daily Data'!G28:G34)/SUM('Daily Data'!F28:F34))</f>
        <v>0.933512064343164</v>
      </c>
      <c r="G14" s="18"/>
      <c r="H14" s="18" t="n">
        <f aca="false">'Daily Data'!J35</f>
        <v>0.975774063997927</v>
      </c>
      <c r="I14" s="18"/>
      <c r="J14" s="18" t="n">
        <f aca="false">SLA_Target</f>
        <v>0.95</v>
      </c>
      <c r="K14" s="17" t="str">
        <f aca="false">IF(F14&gt;=SLA_Target,"On target",IF(F14&gt;=SLA_Target-0.02,"Watch","Below"))</f>
        <v>Watch</v>
      </c>
      <c r="L14" s="17"/>
    </row>
    <row r="15" customFormat="false" ht="15" hidden="false" customHeight="false" outlineLevel="0" collapsed="false">
      <c r="A15" s="14" t="s">
        <v>21</v>
      </c>
      <c r="B15" s="14"/>
      <c r="C15" s="14"/>
      <c r="D15" s="15" t="n">
        <f aca="false">'Daily Data'!M34</f>
        <v>458</v>
      </c>
      <c r="E15" s="15"/>
      <c r="F15" s="15" t="n">
        <f aca="false">AVERAGE('Daily Data'!M28:M34)</f>
        <v>550.142857142857</v>
      </c>
      <c r="G15" s="15"/>
      <c r="H15" s="15" t="n">
        <f aca="false">AVERAGE('Daily Data'!M5:M34)</f>
        <v>400.466666666667</v>
      </c>
      <c r="I15" s="15"/>
      <c r="J15" s="16" t="str">
        <f aca="false">"&lt;= "&amp;TEXT(Assumptions!B10,"0.0")&amp;"d"</f>
        <v>&lt;= 1.5d</v>
      </c>
      <c r="K15" s="17" t="str">
        <f aca="false">IF('Daily Data'!C35=0,"-",IF(F15/AVERAGE('Daily Data'!C5:C34)&lt;=Assumptions!B10,"On target",IF(F15/AVERAGE('Daily Data'!C5:C34)&lt;=Assumptions!B10*1.5,"Watch","Below")))</f>
        <v>Watch</v>
      </c>
      <c r="L15" s="17"/>
    </row>
    <row r="17" customFormat="false" ht="15" hidden="false" customHeight="false" outlineLevel="0" collapsed="false">
      <c r="A17" s="11" t="s">
        <v>22</v>
      </c>
      <c r="G17" s="11" t="s">
        <v>23</v>
      </c>
    </row>
    <row r="18" customFormat="false" ht="25.5" hidden="false" customHeight="true" outlineLevel="0" collapsed="false">
      <c r="A18" s="19" t="s">
        <v>24</v>
      </c>
      <c r="B18" s="19"/>
      <c r="C18" s="20" t="s">
        <v>25</v>
      </c>
      <c r="D18" s="20" t="s">
        <v>26</v>
      </c>
      <c r="E18" s="20" t="s">
        <v>27</v>
      </c>
      <c r="F18" s="20" t="s">
        <v>18</v>
      </c>
      <c r="G18" s="19" t="s">
        <v>28</v>
      </c>
      <c r="H18" s="19"/>
      <c r="I18" s="19"/>
      <c r="J18" s="20" t="s">
        <v>29</v>
      </c>
      <c r="K18" s="19" t="s">
        <v>30</v>
      </c>
      <c r="L18" s="19"/>
    </row>
    <row r="19" customFormat="false" ht="15" hidden="false" customHeight="false" outlineLevel="0" collapsed="false">
      <c r="A19" s="14" t="s">
        <v>31</v>
      </c>
      <c r="B19" s="14"/>
      <c r="C19" s="15" t="n">
        <f aca="false">COUNTIFS(A_Date,"&gt;="&amp;'Daily Data'!$A$5,A_Date,"&lt;="&amp;'Daily Data'!$A$34,A_Zone,$A19,A_Svc,SvcCrit)</f>
        <v>1944</v>
      </c>
      <c r="D19" s="15" t="n">
        <f aca="false">COUNTIFS(A_Date,"&gt;="&amp;'Daily Data'!$A$5,A_Date,"&lt;="&amp;'Daily Data'!$A$34,A_Zone,$A19,A_Svc,SvcCrit,A_Out,"Delivered")</f>
        <v>1739</v>
      </c>
      <c r="E19" s="18" t="n">
        <f aca="false">IF(D19=0,0,COUNTIFS(A_Date,"&gt;="&amp;'Daily Data'!$A$5,A_Date,"&lt;="&amp;'Daily Data'!$A$34,A_Zone,$A19,A_Svc,SvcCrit,A_OT,1)/D19)</f>
        <v>0.975273145485912</v>
      </c>
      <c r="F19" s="18" t="n">
        <f aca="false">IF(C19=0,0,COUNTIFS(A_Date,"&gt;="&amp;'Daily Data'!$A$5,A_Date,"&lt;="&amp;'Daily Data'!$A$34,A_Zone,$A19,A_Svc,SvcCrit,A_Out,"&lt;&gt;Not attempted")/C19)</f>
        <v>0.979938271604938</v>
      </c>
      <c r="G19" s="14" t="s">
        <v>32</v>
      </c>
      <c r="H19" s="14"/>
      <c r="I19" s="14"/>
      <c r="J19" s="15" t="n">
        <f aca="false">COUNTIFS(A_Date,"&gt;="&amp;'Daily Data'!$A$5,A_Date,"&lt;="&amp;'Daily Data'!$A$34,A_Reason,$G19,A_Svc,SvcCrit,A_Zone,ZoneCrit)</f>
        <v>423</v>
      </c>
      <c r="K19" s="18" t="n">
        <f aca="false">IF('Daily Data'!$D$35=0,0,J19/'Daily Data'!$D$35)</f>
        <v>0.0486262788826302</v>
      </c>
      <c r="L19" s="18"/>
    </row>
    <row r="20" customFormat="false" ht="15" hidden="false" customHeight="false" outlineLevel="0" collapsed="false">
      <c r="A20" s="14" t="s">
        <v>33</v>
      </c>
      <c r="B20" s="14"/>
      <c r="C20" s="15" t="n">
        <f aca="false">COUNTIFS(A_Date,"&gt;="&amp;'Daily Data'!$A$5,A_Date,"&lt;="&amp;'Daily Data'!$A$34,A_Zone,$A20,A_Svc,SvcCrit)</f>
        <v>1777</v>
      </c>
      <c r="D20" s="15" t="n">
        <f aca="false">COUNTIFS(A_Date,"&gt;="&amp;'Daily Data'!$A$5,A_Date,"&lt;="&amp;'Daily Data'!$A$34,A_Zone,$A20,A_Svc,SvcCrit,A_Out,"Delivered")</f>
        <v>1569</v>
      </c>
      <c r="E20" s="18" t="n">
        <f aca="false">IF(D20=0,0,COUNTIFS(A_Date,"&gt;="&amp;'Daily Data'!$A$5,A_Date,"&lt;="&amp;'Daily Data'!$A$34,A_Zone,$A20,A_Svc,SvcCrit,A_OT,1)/D20)</f>
        <v>0.974506054811982</v>
      </c>
      <c r="F20" s="18" t="n">
        <f aca="false">IF(C20=0,0,COUNTIFS(A_Date,"&gt;="&amp;'Daily Data'!$A$5,A_Date,"&lt;="&amp;'Daily Data'!$A$34,A_Zone,$A20,A_Svc,SvcCrit,A_Out,"&lt;&gt;Not attempted")/C20)</f>
        <v>0.978615644344401</v>
      </c>
      <c r="G20" s="14" t="s">
        <v>34</v>
      </c>
      <c r="H20" s="14"/>
      <c r="I20" s="14"/>
      <c r="J20" s="15" t="n">
        <f aca="false">COUNTIFS(A_Date,"&gt;="&amp;'Daily Data'!$A$5,A_Date,"&lt;="&amp;'Daily Data'!$A$34,A_Reason,$G20,A_Svc,SvcCrit,A_Zone,ZoneCrit)</f>
        <v>170</v>
      </c>
      <c r="K20" s="18" t="n">
        <f aca="false">IF('Daily Data'!$D$35=0,0,J20/'Daily Data'!$D$35)</f>
        <v>0.0195424761466835</v>
      </c>
      <c r="L20" s="18"/>
    </row>
    <row r="21" customFormat="false" ht="15" hidden="false" customHeight="false" outlineLevel="0" collapsed="false">
      <c r="A21" s="14" t="s">
        <v>35</v>
      </c>
      <c r="B21" s="14"/>
      <c r="C21" s="15" t="n">
        <f aca="false">COUNTIFS(A_Date,"&gt;="&amp;'Daily Data'!$A$5,A_Date,"&lt;="&amp;'Daily Data'!$A$34,A_Zone,$A21,A_Svc,SvcCrit)</f>
        <v>1642</v>
      </c>
      <c r="D21" s="15" t="n">
        <f aca="false">COUNTIFS(A_Date,"&gt;="&amp;'Daily Data'!$A$5,A_Date,"&lt;="&amp;'Daily Data'!$A$34,A_Zone,$A21,A_Svc,SvcCrit,A_Out,"Delivered")</f>
        <v>1432</v>
      </c>
      <c r="E21" s="18" t="n">
        <f aca="false">IF(D21=0,0,COUNTIFS(A_Date,"&gt;="&amp;'Daily Data'!$A$5,A_Date,"&lt;="&amp;'Daily Data'!$A$34,A_Zone,$A21,A_Svc,SvcCrit,A_OT,1)/D21)</f>
        <v>0.970670391061453</v>
      </c>
      <c r="F21" s="18" t="n">
        <f aca="false">IF(C21=0,0,COUNTIFS(A_Date,"&gt;="&amp;'Daily Data'!$A$5,A_Date,"&lt;="&amp;'Daily Data'!$A$34,A_Zone,$A21,A_Svc,SvcCrit,A_Out,"&lt;&gt;Not attempted")/C21)</f>
        <v>0.98721071863581</v>
      </c>
      <c r="G21" s="14" t="s">
        <v>36</v>
      </c>
      <c r="H21" s="14"/>
      <c r="I21" s="14"/>
      <c r="J21" s="15" t="n">
        <f aca="false">COUNTIFS(A_Date,"&gt;="&amp;'Daily Data'!$A$5,A_Date,"&lt;="&amp;'Daily Data'!$A$34,A_Reason,$G21,A_Svc,SvcCrit,A_Zone,ZoneCrit)</f>
        <v>131</v>
      </c>
      <c r="K21" s="18" t="n">
        <f aca="false">IF('Daily Data'!$D$35=0,0,J21/'Daily Data'!$D$35)</f>
        <v>0.0150592022071502</v>
      </c>
      <c r="L21" s="18"/>
    </row>
    <row r="22" customFormat="false" ht="15" hidden="false" customHeight="false" outlineLevel="0" collapsed="false">
      <c r="A22" s="14" t="s">
        <v>37</v>
      </c>
      <c r="B22" s="14"/>
      <c r="C22" s="15" t="n">
        <f aca="false">COUNTIFS(A_Date,"&gt;="&amp;'Daily Data'!$A$5,A_Date,"&lt;="&amp;'Daily Data'!$A$34,A_Zone,$A22,A_Svc,SvcCrit)</f>
        <v>1510</v>
      </c>
      <c r="D22" s="15" t="n">
        <f aca="false">COUNTIFS(A_Date,"&gt;="&amp;'Daily Data'!$A$5,A_Date,"&lt;="&amp;'Daily Data'!$A$34,A_Zone,$A22,A_Svc,SvcCrit,A_Out,"Delivered")</f>
        <v>1312</v>
      </c>
      <c r="E22" s="18" t="n">
        <f aca="false">IF(D22=0,0,COUNTIFS(A_Date,"&gt;="&amp;'Daily Data'!$A$5,A_Date,"&lt;="&amp;'Daily Data'!$A$34,A_Zone,$A22,A_Svc,SvcCrit,A_OT,1)/D22)</f>
        <v>0.971798780487805</v>
      </c>
      <c r="F22" s="18" t="n">
        <f aca="false">IF(C22=0,0,COUNTIFS(A_Date,"&gt;="&amp;'Daily Data'!$A$5,A_Date,"&lt;="&amp;'Daily Data'!$A$34,A_Zone,$A22,A_Svc,SvcCrit,A_Out,"&lt;&gt;Not attempted")/C22)</f>
        <v>0.984105960264901</v>
      </c>
      <c r="G22" s="14" t="s">
        <v>38</v>
      </c>
      <c r="H22" s="14"/>
      <c r="I22" s="14"/>
      <c r="J22" s="15" t="n">
        <f aca="false">COUNTIFS(A_Date,"&gt;="&amp;'Daily Data'!$A$5,A_Date,"&lt;="&amp;'Daily Data'!$A$34,A_Reason,$G22,A_Svc,SvcCrit,A_Zone,ZoneCrit)</f>
        <v>96</v>
      </c>
      <c r="K22" s="18" t="n">
        <f aca="false">IF('Daily Data'!$D$35=0,0,J22/'Daily Data'!$D$35)</f>
        <v>0.0110357512357742</v>
      </c>
      <c r="L22" s="18"/>
    </row>
    <row r="23" customFormat="false" ht="15" hidden="false" customHeight="false" outlineLevel="0" collapsed="false">
      <c r="A23" s="14" t="s">
        <v>39</v>
      </c>
      <c r="B23" s="14"/>
      <c r="C23" s="15" t="n">
        <f aca="false">COUNTIFS(A_Date,"&gt;="&amp;'Daily Data'!$A$5,A_Date,"&lt;="&amp;'Daily Data'!$A$34,A_Zone,$A23,A_Svc,SvcCrit)</f>
        <v>1826</v>
      </c>
      <c r="D23" s="15" t="n">
        <f aca="false">COUNTIFS(A_Date,"&gt;="&amp;'Daily Data'!$A$5,A_Date,"&lt;="&amp;'Daily Data'!$A$34,A_Zone,$A23,A_Svc,SvcCrit,A_Out,"Delivered")</f>
        <v>1667</v>
      </c>
      <c r="E23" s="18" t="n">
        <f aca="false">IF(D23=0,0,COUNTIFS(A_Date,"&gt;="&amp;'Daily Data'!$A$5,A_Date,"&lt;="&amp;'Daily Data'!$A$34,A_Zone,$A23,A_Svc,SvcCrit,A_OT,1)/D23)</f>
        <v>0.98500299940012</v>
      </c>
      <c r="F23" s="18" t="n">
        <f aca="false">IF(C23=0,0,COUNTIFS(A_Date,"&gt;="&amp;'Daily Data'!$A$5,A_Date,"&lt;="&amp;'Daily Data'!$A$34,A_Zone,$A23,A_Svc,SvcCrit,A_Out,"&lt;&gt;Not attempted")/C23)</f>
        <v>0.979189485213582</v>
      </c>
      <c r="G23" s="14" t="s">
        <v>40</v>
      </c>
      <c r="H23" s="14"/>
      <c r="I23" s="14"/>
      <c r="J23" s="15" t="n">
        <f aca="false">COUNTIFS(A_Date,"&gt;="&amp;'Daily Data'!$A$5,A_Date,"&lt;="&amp;'Daily Data'!$A$34,A_Reason,$G23,A_Svc,SvcCrit,A_Zone,ZoneCrit)</f>
        <v>160</v>
      </c>
      <c r="K23" s="18" t="n">
        <f aca="false">IF('Daily Data'!$D$35=0,0,J23/'Daily Data'!$D$35)</f>
        <v>0.0183929187262904</v>
      </c>
      <c r="L23" s="18"/>
    </row>
    <row r="24" customFormat="false" ht="15" hidden="false" customHeight="false" outlineLevel="0" collapsed="false">
      <c r="A24" s="21" t="s">
        <v>41</v>
      </c>
      <c r="B24" s="21"/>
      <c r="C24" s="22" t="n">
        <f aca="false">SUM(C19:C23)</f>
        <v>8699</v>
      </c>
      <c r="D24" s="22" t="n">
        <f aca="false">SUM(D19:D23)</f>
        <v>7719</v>
      </c>
      <c r="E24" s="23" t="n">
        <f aca="false">IF(D24=0,0,SUMPRODUCT(D19:D23,E19:E23)/D24)</f>
        <v>0.975774063997927</v>
      </c>
      <c r="F24" s="23" t="n">
        <f aca="false">IF(C24=0,0,SUMPRODUCT(C19:C23,F19:F23)/C24)</f>
        <v>0.98160708127371</v>
      </c>
      <c r="G24" s="21" t="s">
        <v>42</v>
      </c>
      <c r="H24" s="21"/>
      <c r="I24" s="21"/>
      <c r="J24" s="22" t="n">
        <f aca="false">SUM(J19:J23)</f>
        <v>980</v>
      </c>
      <c r="K24" s="23" t="n">
        <f aca="false">SUM(K19:K23)</f>
        <v>0.112656627198529</v>
      </c>
      <c r="L24" s="23"/>
    </row>
    <row r="26" customFormat="false" ht="15" hidden="false" customHeight="false" outlineLevel="0" collapsed="false">
      <c r="A26" s="11" t="s">
        <v>43</v>
      </c>
    </row>
    <row r="27" customFormat="false" ht="15" hidden="false" customHeight="false" outlineLevel="0" collapsed="false">
      <c r="A27" s="24" t="str">
        <f aca="false">"- Delivery SLA was below the "&amp;TEXT(SLA_Target,"0%")&amp;" target on "&amp;COUNTIF('Daily Data'!J5:J34,"&lt;"&amp;SLA_Target)&amp;" of 30 days; weakest day "&amp;TEXT(INDEX('Daily Data'!A5:A34,MATCH(MIN('Daily Data'!J5:J34),'Daily Data'!J5:J34,0)),"ddd d mmm")&amp;" at "&amp;TEXT(MIN('Daily Data'!J5:J34),"0.0%")&amp;"."</f>
        <v>- Delivery SLA was below the 95% target on 6 of 30 days; weakest day Sat 10 Oct at 84.1%.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</row>
    <row r="28" customFormat="false" ht="15" hidden="false" customHeight="false" outlineLevel="0" collapsed="false">
      <c r="A28" s="24" t="str">
        <f aca="false">"- Intake peaked at "&amp;TEXT(MAX('Daily Data'!C5:C34),"#,##0")&amp;" parcels on "&amp;TEXT(INDEX('Daily Data'!A5:A34,MATCH(MAX('Daily Data'!C5:C34),'Daily Data'!C5:C34,0)),"ddd d mmm")&amp;"; backlog peaked at "&amp;TEXT(MAX('Daily Data'!M5:M34),"#,##0")&amp;" on "&amp;TEXT(INDEX('Daily Data'!A5:A34,MATCH(MAX('Daily Data'!M5:M34),'Daily Data'!M5:M34,0)),"ddd d mmm")&amp;"."</f>
        <v>- Intake peaked at 393 parcels on Fri 2 Oct; backlog peaked at 652 on Sat 10 Oct.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</row>
    <row r="29" customFormat="false" ht="15" hidden="false" customHeight="false" outlineLevel="0" collapsed="false">
      <c r="A29" s="24" t="str">
        <f aca="false">"- Lowest attempt rate: "&amp;TEXT(MIN('Daily Data'!H5:H34),"0.0%")&amp;" on "&amp;TEXT(INDEX('Daily Data'!A5:A34,MATCH(MIN('Daily Data'!H5:H34),'Daily Data'!H5:H34,0)),"ddd d mmm")&amp;". Top exception: "&amp;INDEX(G19:G23,MATCH(MAX(J19:J23),J19:J23,0))&amp;" ("&amp;TEXT(MAX(J19:J23),"#,##0")&amp;" parcels)."</f>
        <v>- Lowest attempt rate: 87.3% on Fri 9 Oct. Top exception: Customer not home (423 parcels).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</row>
    <row r="59" customFormat="false" ht="15" hidden="false" customHeight="false" outlineLevel="0" collapsed="false">
      <c r="A59" s="25" t="s">
        <v>44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</sheetData>
  <mergeCells count="72">
    <mergeCell ref="A1:L1"/>
    <mergeCell ref="A2:L2"/>
    <mergeCell ref="B3:C3"/>
    <mergeCell ref="F3:G3"/>
    <mergeCell ref="J3:K3"/>
    <mergeCell ref="A5:C5"/>
    <mergeCell ref="D5:F5"/>
    <mergeCell ref="G5:I5"/>
    <mergeCell ref="J5:L5"/>
    <mergeCell ref="A6:C6"/>
    <mergeCell ref="D6:F6"/>
    <mergeCell ref="G6:I6"/>
    <mergeCell ref="J6:L6"/>
    <mergeCell ref="A7:C7"/>
    <mergeCell ref="D7:F7"/>
    <mergeCell ref="G7:I7"/>
    <mergeCell ref="J7:L7"/>
    <mergeCell ref="A10:C10"/>
    <mergeCell ref="D10:E10"/>
    <mergeCell ref="F10:G10"/>
    <mergeCell ref="H10:I10"/>
    <mergeCell ref="K10:L10"/>
    <mergeCell ref="A11:C11"/>
    <mergeCell ref="D11:E11"/>
    <mergeCell ref="F11:G11"/>
    <mergeCell ref="H11:I11"/>
    <mergeCell ref="K11:L11"/>
    <mergeCell ref="A12:C12"/>
    <mergeCell ref="D12:E12"/>
    <mergeCell ref="F12:G12"/>
    <mergeCell ref="H12:I12"/>
    <mergeCell ref="K12:L12"/>
    <mergeCell ref="A13:C13"/>
    <mergeCell ref="D13:E13"/>
    <mergeCell ref="F13:G13"/>
    <mergeCell ref="H13:I13"/>
    <mergeCell ref="K13:L13"/>
    <mergeCell ref="A14:C14"/>
    <mergeCell ref="D14:E14"/>
    <mergeCell ref="F14:G14"/>
    <mergeCell ref="H14:I14"/>
    <mergeCell ref="K14:L14"/>
    <mergeCell ref="A15:C15"/>
    <mergeCell ref="D15:E15"/>
    <mergeCell ref="F15:G15"/>
    <mergeCell ref="H15:I15"/>
    <mergeCell ref="K15:L15"/>
    <mergeCell ref="A18:B18"/>
    <mergeCell ref="G18:I18"/>
    <mergeCell ref="K18:L18"/>
    <mergeCell ref="A19:B19"/>
    <mergeCell ref="G19:I19"/>
    <mergeCell ref="K19:L19"/>
    <mergeCell ref="A20:B20"/>
    <mergeCell ref="G20:I20"/>
    <mergeCell ref="K20:L20"/>
    <mergeCell ref="A21:B21"/>
    <mergeCell ref="G21:I21"/>
    <mergeCell ref="K21:L21"/>
    <mergeCell ref="A22:B22"/>
    <mergeCell ref="G22:I22"/>
    <mergeCell ref="K22:L22"/>
    <mergeCell ref="A23:B23"/>
    <mergeCell ref="G23:I23"/>
    <mergeCell ref="K23:L23"/>
    <mergeCell ref="A24:B24"/>
    <mergeCell ref="G24:I24"/>
    <mergeCell ref="K24:L24"/>
    <mergeCell ref="A27:L27"/>
    <mergeCell ref="A28:L28"/>
    <mergeCell ref="A29:L29"/>
    <mergeCell ref="A59:L59"/>
  </mergeCells>
  <conditionalFormatting sqref="K11:L15">
    <cfRule type="expression" priority="2" aboveAverage="0" equalAverage="0" bottom="0" percent="0" rank="0" text="" dxfId="0">
      <formula>$K11="On target"</formula>
    </cfRule>
    <cfRule type="expression" priority="3" aboveAverage="0" equalAverage="0" bottom="0" percent="0" rank="0" text="" dxfId="1">
      <formula>$K11="Watch"</formula>
    </cfRule>
    <cfRule type="expression" priority="4" aboveAverage="0" equalAverage="0" bottom="0" percent="0" rank="0" text="" dxfId="2">
      <formula>$K11="Below"</formula>
    </cfRule>
  </conditionalFormatting>
  <conditionalFormatting sqref="E19:E24">
    <cfRule type="cellIs" priority="5" operator="lessThan" aboveAverage="0" equalAverage="0" bottom="0" percent="0" rank="0" text="" dxfId="2">
      <formula>SLA_Target</formula>
    </cfRule>
  </conditionalFormatting>
  <conditionalFormatting sqref="F19:F24">
    <cfRule type="cellIs" priority="6" operator="lessThan" aboveAverage="0" equalAverage="0" bottom="0" percent="0" rank="0" text="" dxfId="2">
      <formula>Att_Target</formula>
    </cfRule>
  </conditionalFormatting>
  <conditionalFormatting sqref="K19:K23">
    <cfRule type="dataBar" priority="7">
      <dataBar showValue="1" minLength="10" maxLength="90">
        <cfvo type="num" val="0"/>
        <cfvo type="max" val="0"/>
        <color rgb="FFE76F51"/>
      </dataBar>
      <extLst>
        <ext xmlns:x14="http://schemas.microsoft.com/office/spreadsheetml/2009/9/main" uri="{B025F937-C7B1-47D3-B67F-A62EFF666E3E}">
          <x14:id>{8E1E2A74-98F1-4A4D-B489-6B1B9E8D87FC}</x14:id>
        </ext>
      </extLst>
    </cfRule>
  </conditionalFormatting>
  <dataValidations count="2">
    <dataValidation allowBlank="false" errorStyle="stop" operator="between" showDropDown="false" showErrorMessage="false" showInputMessage="false" sqref="B3" type="list">
      <formula1>"All,Express,Standard,Economy"</formula1>
      <formula2>0</formula2>
    </dataValidation>
    <dataValidation allowBlank="false" errorStyle="stop" operator="between" showDropDown="false" showErrorMessage="false" showInputMessage="false" sqref="F3" type="list">
      <formula1>"All,North,South,East,West,Central"</formula1>
      <formula2>0</formula2>
    </dataValidation>
  </dataValidations>
  <printOptions headings="false" gridLines="false" gridLinesSet="true" horizontalCentered="true" verticalCentered="false"/>
  <pageMargins left="0.4" right="0.4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1E2A74-98F1-4A4D-B489-6B1B9E8D87FC}">
            <x14:dataBar minLength="10" maxLength="90" axisPosition="none" gradient="true">
              <x14:cfvo type="num">
                <xm:f>0</xm:f>
              </x14:cfvo>
              <x14:cfvo type="max"/>
              <x14:negativeFillColor rgb="FFE76F51"/>
              <x14:axisColor rgb="FF000000"/>
            </x14:dataBar>
          </x14:cfRule>
          <xm:sqref>K19:K23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"/>
    <col collapsed="false" customWidth="true" hidden="false" outlineLevel="0" max="7" min="3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12"/>
  </cols>
  <sheetData>
    <row r="1" customFormat="false" ht="17.35" hidden="false" customHeight="false" outlineLevel="0" collapsed="false">
      <c r="A1" s="26" t="s">
        <v>45</v>
      </c>
    </row>
    <row r="2" customFormat="false" ht="15" hidden="false" customHeight="false" outlineLevel="0" collapsed="false">
      <c r="A2" s="27" t="s">
        <v>46</v>
      </c>
    </row>
    <row r="4" customFormat="false" ht="31.5" hidden="false" customHeight="true" outlineLevel="0" collapsed="false">
      <c r="A4" s="28" t="s">
        <v>47</v>
      </c>
      <c r="B4" s="28" t="s">
        <v>48</v>
      </c>
      <c r="C4" s="28" t="s">
        <v>49</v>
      </c>
      <c r="D4" s="28" t="s">
        <v>50</v>
      </c>
      <c r="E4" s="28" t="s">
        <v>51</v>
      </c>
      <c r="F4" s="28" t="s">
        <v>26</v>
      </c>
      <c r="G4" s="28" t="s">
        <v>52</v>
      </c>
      <c r="H4" s="28" t="s">
        <v>53</v>
      </c>
      <c r="I4" s="28" t="s">
        <v>54</v>
      </c>
      <c r="J4" s="28" t="s">
        <v>20</v>
      </c>
      <c r="K4" s="28" t="s">
        <v>55</v>
      </c>
      <c r="L4" s="28" t="s">
        <v>56</v>
      </c>
      <c r="M4" s="28" t="s">
        <v>57</v>
      </c>
      <c r="N4" s="28" t="s">
        <v>58</v>
      </c>
      <c r="O4" s="28" t="s">
        <v>59</v>
      </c>
      <c r="P4" s="28" t="s">
        <v>60</v>
      </c>
    </row>
    <row r="5" customFormat="false" ht="15" hidden="false" customHeight="false" outlineLevel="0" collapsed="false">
      <c r="A5" s="29" t="n">
        <f aca="false">A6-1-IF(WEEKDAY(A6-1,2)=7,1,0)</f>
        <v>46279</v>
      </c>
      <c r="B5" s="30" t="str">
        <f aca="false">TEXT(A5,"ddd")</f>
        <v>Mon</v>
      </c>
      <c r="C5" s="31" t="n">
        <f aca="false">COUNTIFS(P_Date,$A5,P_Svc,SvcCrit,P_Zone,ZoneCrit)</f>
        <v>320</v>
      </c>
      <c r="D5" s="31" t="n">
        <f aca="false">COUNTIFS(A_Date,$A5,A_Svc,SvcCrit,A_Zone,ZoneCrit)</f>
        <v>250</v>
      </c>
      <c r="E5" s="31" t="n">
        <f aca="false">COUNTIFS(A_Date,$A5,A_Out,"&lt;&gt;Not attempted",A_Svc,SvcCrit,A_Zone,ZoneCrit)</f>
        <v>245</v>
      </c>
      <c r="F5" s="31" t="n">
        <f aca="false">COUNTIFS(A_Date,$A5,A_Out,"Delivered",A_Svc,SvcCrit,A_Zone,ZoneCrit)</f>
        <v>228</v>
      </c>
      <c r="G5" s="31" t="n">
        <f aca="false">COUNTIFS(A_Date,$A5,A_OT,1,A_Svc,SvcCrit,A_Zone,ZoneCrit)</f>
        <v>226</v>
      </c>
      <c r="H5" s="32" t="n">
        <f aca="false">IF(D5=0,0,E5/D5)</f>
        <v>0.98</v>
      </c>
      <c r="I5" s="32" t="n">
        <f aca="false">IF(E5=0,0,F5/E5)</f>
        <v>0.930612244897959</v>
      </c>
      <c r="J5" s="32" t="n">
        <f aca="false">IF(F5=0,0,G5/F5)</f>
        <v>0.991228070175439</v>
      </c>
      <c r="K5" s="33" t="n">
        <f aca="false">SLA_Target</f>
        <v>0.95</v>
      </c>
      <c r="L5" s="33" t="n">
        <f aca="false">Att_Target</f>
        <v>0.97</v>
      </c>
      <c r="M5" s="31" t="n">
        <f aca="false">COUNTIFS(P_Date,"&lt;="&amp;$A5,P_Svc,SvcCrit,P_Zone,ZoneCrit)-COUNTIFS(A_Date,"&lt;="&amp;$A5,A_Out,"Delivered",A_Svc,SvcCrit,A_Zone,ZoneCrit)</f>
        <v>306</v>
      </c>
      <c r="N5" s="31" t="n">
        <f aca="false">COUNTIFS(A_Date,$A5,A_Out,"Delivered",A_No,1,A_Svc,SvcCrit,A_Zone,ZoneCrit)</f>
        <v>210</v>
      </c>
      <c r="O5" s="31" t="n">
        <f aca="false">COUNTIFS(A_Date,$A5,A_No,1,A_Svc,SvcCrit,A_Zone,ZoneCrit)</f>
        <v>226</v>
      </c>
      <c r="P5" s="32" t="n">
        <f aca="false">IF(O5=0,0,N5/O5)</f>
        <v>0.929203539823009</v>
      </c>
    </row>
    <row r="6" customFormat="false" ht="15" hidden="false" customHeight="false" outlineLevel="0" collapsed="false">
      <c r="A6" s="29" t="n">
        <f aca="false">A7-1-IF(WEEKDAY(A7-1,2)=7,1,0)</f>
        <v>46280</v>
      </c>
      <c r="B6" s="30" t="str">
        <f aca="false">TEXT(A6,"ddd")</f>
        <v>Tue</v>
      </c>
      <c r="C6" s="31" t="n">
        <f aca="false">COUNTIFS(P_Date,$A6,P_Svc,SvcCrit,P_Zone,ZoneCrit)</f>
        <v>280</v>
      </c>
      <c r="D6" s="31" t="n">
        <f aca="false">COUNTIFS(A_Date,$A6,A_Svc,SvcCrit,A_Zone,ZoneCrit)</f>
        <v>306</v>
      </c>
      <c r="E6" s="31" t="n">
        <f aca="false">COUNTIFS(A_Date,$A6,A_Out,"&lt;&gt;Not attempted",A_Svc,SvcCrit,A_Zone,ZoneCrit)</f>
        <v>301</v>
      </c>
      <c r="F6" s="31" t="n">
        <f aca="false">COUNTIFS(A_Date,$A6,A_Out,"Delivered",A_Svc,SvcCrit,A_Zone,ZoneCrit)</f>
        <v>273</v>
      </c>
      <c r="G6" s="31" t="n">
        <f aca="false">COUNTIFS(A_Date,$A6,A_OT,1,A_Svc,SvcCrit,A_Zone,ZoneCrit)</f>
        <v>271</v>
      </c>
      <c r="H6" s="32" t="n">
        <f aca="false">IF(D6=0,0,E6/D6)</f>
        <v>0.983660130718954</v>
      </c>
      <c r="I6" s="32" t="n">
        <f aca="false">IF(E6=0,0,F6/E6)</f>
        <v>0.906976744186047</v>
      </c>
      <c r="J6" s="32" t="n">
        <f aca="false">IF(F6=0,0,G6/F6)</f>
        <v>0.992673992673993</v>
      </c>
      <c r="K6" s="33" t="n">
        <f aca="false">SLA_Target</f>
        <v>0.95</v>
      </c>
      <c r="L6" s="33" t="n">
        <f aca="false">Att_Target</f>
        <v>0.97</v>
      </c>
      <c r="M6" s="31" t="n">
        <f aca="false">COUNTIFS(P_Date,"&lt;="&amp;$A6,P_Svc,SvcCrit,P_Zone,ZoneCrit)-COUNTIFS(A_Date,"&lt;="&amp;$A6,A_Out,"Delivered",A_Svc,SvcCrit,A_Zone,ZoneCrit)</f>
        <v>313</v>
      </c>
      <c r="N6" s="31" t="n">
        <f aca="false">COUNTIFS(A_Date,$A6,A_Out,"Delivered",A_No,1,A_Svc,SvcCrit,A_Zone,ZoneCrit)</f>
        <v>257</v>
      </c>
      <c r="O6" s="31" t="n">
        <f aca="false">COUNTIFS(A_Date,$A6,A_No,1,A_Svc,SvcCrit,A_Zone,ZoneCrit)</f>
        <v>283</v>
      </c>
      <c r="P6" s="32" t="n">
        <f aca="false">IF(O6=0,0,N6/O6)</f>
        <v>0.908127208480565</v>
      </c>
    </row>
    <row r="7" customFormat="false" ht="15" hidden="false" customHeight="false" outlineLevel="0" collapsed="false">
      <c r="A7" s="29" t="n">
        <f aca="false">A8-1-IF(WEEKDAY(A8-1,2)=7,1,0)</f>
        <v>46281</v>
      </c>
      <c r="B7" s="30" t="str">
        <f aca="false">TEXT(A7,"ddd")</f>
        <v>Wed</v>
      </c>
      <c r="C7" s="31" t="n">
        <f aca="false">COUNTIFS(P_Date,$A7,P_Svc,SvcCrit,P_Zone,ZoneCrit)</f>
        <v>275</v>
      </c>
      <c r="D7" s="31" t="n">
        <f aca="false">COUNTIFS(A_Date,$A7,A_Svc,SvcCrit,A_Zone,ZoneCrit)</f>
        <v>300</v>
      </c>
      <c r="E7" s="31" t="n">
        <f aca="false">COUNTIFS(A_Date,$A7,A_Out,"&lt;&gt;Not attempted",A_Svc,SvcCrit,A_Zone,ZoneCrit)</f>
        <v>299</v>
      </c>
      <c r="F7" s="31" t="n">
        <f aca="false">COUNTIFS(A_Date,$A7,A_Out,"Delivered",A_Svc,SvcCrit,A_Zone,ZoneCrit)</f>
        <v>275</v>
      </c>
      <c r="G7" s="31" t="n">
        <f aca="false">COUNTIFS(A_Date,$A7,A_OT,1,A_Svc,SvcCrit,A_Zone,ZoneCrit)</f>
        <v>271</v>
      </c>
      <c r="H7" s="32" t="n">
        <f aca="false">IF(D7=0,0,E7/D7)</f>
        <v>0.996666666666667</v>
      </c>
      <c r="I7" s="32" t="n">
        <f aca="false">IF(E7=0,0,F7/E7)</f>
        <v>0.919732441471572</v>
      </c>
      <c r="J7" s="32" t="n">
        <f aca="false">IF(F7=0,0,G7/F7)</f>
        <v>0.985454545454546</v>
      </c>
      <c r="K7" s="33" t="n">
        <f aca="false">SLA_Target</f>
        <v>0.95</v>
      </c>
      <c r="L7" s="33" t="n">
        <f aca="false">Att_Target</f>
        <v>0.97</v>
      </c>
      <c r="M7" s="31" t="n">
        <f aca="false">COUNTIFS(P_Date,"&lt;="&amp;$A7,P_Svc,SvcCrit,P_Zone,ZoneCrit)-COUNTIFS(A_Date,"&lt;="&amp;$A7,A_Out,"Delivered",A_Svc,SvcCrit,A_Zone,ZoneCrit)</f>
        <v>313</v>
      </c>
      <c r="N7" s="31" t="n">
        <f aca="false">COUNTIFS(A_Date,$A7,A_Out,"Delivered",A_No,1,A_Svc,SvcCrit,A_Zone,ZoneCrit)</f>
        <v>251</v>
      </c>
      <c r="O7" s="31" t="n">
        <f aca="false">COUNTIFS(A_Date,$A7,A_No,1,A_Svc,SvcCrit,A_Zone,ZoneCrit)</f>
        <v>271</v>
      </c>
      <c r="P7" s="32" t="n">
        <f aca="false">IF(O7=0,0,N7/O7)</f>
        <v>0.92619926199262</v>
      </c>
    </row>
    <row r="8" customFormat="false" ht="15" hidden="false" customHeight="false" outlineLevel="0" collapsed="false">
      <c r="A8" s="29" t="n">
        <f aca="false">A9-1-IF(WEEKDAY(A9-1,2)=7,1,0)</f>
        <v>46282</v>
      </c>
      <c r="B8" s="30" t="str">
        <f aca="false">TEXT(A8,"ddd")</f>
        <v>Thu</v>
      </c>
      <c r="C8" s="31" t="n">
        <f aca="false">COUNTIFS(P_Date,$A8,P_Svc,SvcCrit,P_Zone,ZoneCrit)</f>
        <v>246</v>
      </c>
      <c r="D8" s="31" t="n">
        <f aca="false">COUNTIFS(A_Date,$A8,A_Svc,SvcCrit,A_Zone,ZoneCrit)</f>
        <v>300</v>
      </c>
      <c r="E8" s="31" t="n">
        <f aca="false">COUNTIFS(A_Date,$A8,A_Out,"&lt;&gt;Not attempted",A_Svc,SvcCrit,A_Zone,ZoneCrit)</f>
        <v>294</v>
      </c>
      <c r="F8" s="31" t="n">
        <f aca="false">COUNTIFS(A_Date,$A8,A_Out,"Delivered",A_Svc,SvcCrit,A_Zone,ZoneCrit)</f>
        <v>266</v>
      </c>
      <c r="G8" s="31" t="n">
        <f aca="false">COUNTIFS(A_Date,$A8,A_OT,1,A_Svc,SvcCrit,A_Zone,ZoneCrit)</f>
        <v>264</v>
      </c>
      <c r="H8" s="32" t="n">
        <f aca="false">IF(D8=0,0,E8/D8)</f>
        <v>0.98</v>
      </c>
      <c r="I8" s="32" t="n">
        <f aca="false">IF(E8=0,0,F8/E8)</f>
        <v>0.904761904761905</v>
      </c>
      <c r="J8" s="32" t="n">
        <f aca="false">IF(F8=0,0,G8/F8)</f>
        <v>0.992481203007519</v>
      </c>
      <c r="K8" s="33" t="n">
        <f aca="false">SLA_Target</f>
        <v>0.95</v>
      </c>
      <c r="L8" s="33" t="n">
        <f aca="false">Att_Target</f>
        <v>0.97</v>
      </c>
      <c r="M8" s="31" t="n">
        <f aca="false">COUNTIFS(P_Date,"&lt;="&amp;$A8,P_Svc,SvcCrit,P_Zone,ZoneCrit)-COUNTIFS(A_Date,"&lt;="&amp;$A8,A_Out,"Delivered",A_Svc,SvcCrit,A_Zone,ZoneCrit)</f>
        <v>293</v>
      </c>
      <c r="N8" s="31" t="n">
        <f aca="false">COUNTIFS(A_Date,$A8,A_Out,"Delivered",A_No,1,A_Svc,SvcCrit,A_Zone,ZoneCrit)</f>
        <v>247</v>
      </c>
      <c r="O8" s="31" t="n">
        <f aca="false">COUNTIFS(A_Date,$A8,A_No,1,A_Svc,SvcCrit,A_Zone,ZoneCrit)</f>
        <v>272</v>
      </c>
      <c r="P8" s="32" t="n">
        <f aca="false">IF(O8=0,0,N8/O8)</f>
        <v>0.908088235294118</v>
      </c>
    </row>
    <row r="9" customFormat="false" ht="15" hidden="false" customHeight="false" outlineLevel="0" collapsed="false">
      <c r="A9" s="29" t="n">
        <f aca="false">A10-1-IF(WEEKDAY(A10-1,2)=7,1,0)</f>
        <v>46283</v>
      </c>
      <c r="B9" s="30" t="str">
        <f aca="false">TEXT(A9,"ddd")</f>
        <v>Fri</v>
      </c>
      <c r="C9" s="31" t="n">
        <f aca="false">COUNTIFS(P_Date,$A9,P_Svc,SvcCrit,P_Zone,ZoneCrit)</f>
        <v>264</v>
      </c>
      <c r="D9" s="31" t="n">
        <f aca="false">COUNTIFS(A_Date,$A9,A_Svc,SvcCrit,A_Zone,ZoneCrit)</f>
        <v>306</v>
      </c>
      <c r="E9" s="31" t="n">
        <f aca="false">COUNTIFS(A_Date,$A9,A_Out,"&lt;&gt;Not attempted",A_Svc,SvcCrit,A_Zone,ZoneCrit)</f>
        <v>301</v>
      </c>
      <c r="F9" s="31" t="n">
        <f aca="false">COUNTIFS(A_Date,$A9,A_Out,"Delivered",A_Svc,SvcCrit,A_Zone,ZoneCrit)</f>
        <v>272</v>
      </c>
      <c r="G9" s="31" t="n">
        <f aca="false">COUNTIFS(A_Date,$A9,A_OT,1,A_Svc,SvcCrit,A_Zone,ZoneCrit)</f>
        <v>270</v>
      </c>
      <c r="H9" s="32" t="n">
        <f aca="false">IF(D9=0,0,E9/D9)</f>
        <v>0.983660130718954</v>
      </c>
      <c r="I9" s="32" t="n">
        <f aca="false">IF(E9=0,0,F9/E9)</f>
        <v>0.903654485049834</v>
      </c>
      <c r="J9" s="32" t="n">
        <f aca="false">IF(F9=0,0,G9/F9)</f>
        <v>0.992647058823529</v>
      </c>
      <c r="K9" s="33" t="n">
        <f aca="false">SLA_Target</f>
        <v>0.95</v>
      </c>
      <c r="L9" s="33" t="n">
        <f aca="false">Att_Target</f>
        <v>0.97</v>
      </c>
      <c r="M9" s="31" t="n">
        <f aca="false">COUNTIFS(P_Date,"&lt;="&amp;$A9,P_Svc,SvcCrit,P_Zone,ZoneCrit)-COUNTIFS(A_Date,"&lt;="&amp;$A9,A_Out,"Delivered",A_Svc,SvcCrit,A_Zone,ZoneCrit)</f>
        <v>285</v>
      </c>
      <c r="N9" s="31" t="n">
        <f aca="false">COUNTIFS(A_Date,$A9,A_Out,"Delivered",A_No,1,A_Svc,SvcCrit,A_Zone,ZoneCrit)</f>
        <v>244</v>
      </c>
      <c r="O9" s="31" t="n">
        <f aca="false">COUNTIFS(A_Date,$A9,A_No,1,A_Svc,SvcCrit,A_Zone,ZoneCrit)</f>
        <v>272</v>
      </c>
      <c r="P9" s="32" t="n">
        <f aca="false">IF(O9=0,0,N9/O9)</f>
        <v>0.897058823529412</v>
      </c>
    </row>
    <row r="10" customFormat="false" ht="15" hidden="false" customHeight="false" outlineLevel="0" collapsed="false">
      <c r="A10" s="29" t="n">
        <f aca="false">A11-1-IF(WEEKDAY(A11-1,2)=7,1,0)</f>
        <v>46284</v>
      </c>
      <c r="B10" s="30" t="str">
        <f aca="false">TEXT(A10,"ddd")</f>
        <v>Sat</v>
      </c>
      <c r="C10" s="31" t="n">
        <f aca="false">COUNTIFS(P_Date,$A10,P_Svc,SvcCrit,P_Zone,ZoneCrit)</f>
        <v>199</v>
      </c>
      <c r="D10" s="31" t="n">
        <f aca="false">COUNTIFS(A_Date,$A10,A_Svc,SvcCrit,A_Zone,ZoneCrit)</f>
        <v>225</v>
      </c>
      <c r="E10" s="31" t="n">
        <f aca="false">COUNTIFS(A_Date,$A10,A_Out,"&lt;&gt;Not attempted",A_Svc,SvcCrit,A_Zone,ZoneCrit)</f>
        <v>224</v>
      </c>
      <c r="F10" s="31" t="n">
        <f aca="false">COUNTIFS(A_Date,$A10,A_Out,"Delivered",A_Svc,SvcCrit,A_Zone,ZoneCrit)</f>
        <v>198</v>
      </c>
      <c r="G10" s="31" t="n">
        <f aca="false">COUNTIFS(A_Date,$A10,A_OT,1,A_Svc,SvcCrit,A_Zone,ZoneCrit)</f>
        <v>197</v>
      </c>
      <c r="H10" s="32" t="n">
        <f aca="false">IF(D10=0,0,E10/D10)</f>
        <v>0.995555555555556</v>
      </c>
      <c r="I10" s="32" t="n">
        <f aca="false">IF(E10=0,0,F10/E10)</f>
        <v>0.883928571428571</v>
      </c>
      <c r="J10" s="32" t="n">
        <f aca="false">IF(F10=0,0,G10/F10)</f>
        <v>0.994949494949495</v>
      </c>
      <c r="K10" s="33" t="n">
        <f aca="false">SLA_Target</f>
        <v>0.95</v>
      </c>
      <c r="L10" s="33" t="n">
        <f aca="false">Att_Target</f>
        <v>0.97</v>
      </c>
      <c r="M10" s="31" t="n">
        <f aca="false">COUNTIFS(P_Date,"&lt;="&amp;$A10,P_Svc,SvcCrit,P_Zone,ZoneCrit)-COUNTIFS(A_Date,"&lt;="&amp;$A10,A_Out,"Delivered",A_Svc,SvcCrit,A_Zone,ZoneCrit)</f>
        <v>286</v>
      </c>
      <c r="N10" s="31" t="n">
        <f aca="false">COUNTIFS(A_Date,$A10,A_Out,"Delivered",A_No,1,A_Svc,SvcCrit,A_Zone,ZoneCrit)</f>
        <v>171</v>
      </c>
      <c r="O10" s="31" t="n">
        <f aca="false">COUNTIFS(A_Date,$A10,A_No,1,A_Svc,SvcCrit,A_Zone,ZoneCrit)</f>
        <v>194</v>
      </c>
      <c r="P10" s="32" t="n">
        <f aca="false">IF(O10=0,0,N10/O10)</f>
        <v>0.881443298969072</v>
      </c>
    </row>
    <row r="11" customFormat="false" ht="15" hidden="false" customHeight="false" outlineLevel="0" collapsed="false">
      <c r="A11" s="29" t="n">
        <f aca="false">A12-1-IF(WEEKDAY(A12-1,2)=7,1,0)</f>
        <v>46286</v>
      </c>
      <c r="B11" s="30" t="str">
        <f aca="false">TEXT(A11,"ddd")</f>
        <v>Mon</v>
      </c>
      <c r="C11" s="31" t="n">
        <f aca="false">COUNTIFS(P_Date,$A11,P_Svc,SvcCrit,P_Zone,ZoneCrit)</f>
        <v>291</v>
      </c>
      <c r="D11" s="31" t="n">
        <f aca="false">COUNTIFS(A_Date,$A11,A_Svc,SvcCrit,A_Zone,ZoneCrit)</f>
        <v>318</v>
      </c>
      <c r="E11" s="31" t="n">
        <f aca="false">COUNTIFS(A_Date,$A11,A_Out,"&lt;&gt;Not attempted",A_Svc,SvcCrit,A_Zone,ZoneCrit)</f>
        <v>315</v>
      </c>
      <c r="F11" s="31" t="n">
        <f aca="false">COUNTIFS(A_Date,$A11,A_Out,"Delivered",A_Svc,SvcCrit,A_Zone,ZoneCrit)</f>
        <v>288</v>
      </c>
      <c r="G11" s="31" t="n">
        <f aca="false">COUNTIFS(A_Date,$A11,A_OT,1,A_Svc,SvcCrit,A_Zone,ZoneCrit)</f>
        <v>288</v>
      </c>
      <c r="H11" s="32" t="n">
        <f aca="false">IF(D11=0,0,E11/D11)</f>
        <v>0.990566037735849</v>
      </c>
      <c r="I11" s="32" t="n">
        <f aca="false">IF(E11=0,0,F11/E11)</f>
        <v>0.914285714285714</v>
      </c>
      <c r="J11" s="32" t="n">
        <f aca="false">IF(F11=0,0,G11/F11)</f>
        <v>1</v>
      </c>
      <c r="K11" s="33" t="n">
        <f aca="false">SLA_Target</f>
        <v>0.95</v>
      </c>
      <c r="L11" s="33" t="n">
        <f aca="false">Att_Target</f>
        <v>0.97</v>
      </c>
      <c r="M11" s="31" t="n">
        <f aca="false">COUNTIFS(P_Date,"&lt;="&amp;$A11,P_Svc,SvcCrit,P_Zone,ZoneCrit)-COUNTIFS(A_Date,"&lt;="&amp;$A11,A_Out,"Delivered",A_Svc,SvcCrit,A_Zone,ZoneCrit)</f>
        <v>289</v>
      </c>
      <c r="N11" s="31" t="n">
        <f aca="false">COUNTIFS(A_Date,$A11,A_Out,"Delivered",A_No,1,A_Svc,SvcCrit,A_Zone,ZoneCrit)</f>
        <v>265</v>
      </c>
      <c r="O11" s="31" t="n">
        <f aca="false">COUNTIFS(A_Date,$A11,A_No,1,A_Svc,SvcCrit,A_Zone,ZoneCrit)</f>
        <v>289</v>
      </c>
      <c r="P11" s="32" t="n">
        <f aca="false">IF(O11=0,0,N11/O11)</f>
        <v>0.916955017301038</v>
      </c>
    </row>
    <row r="12" customFormat="false" ht="15" hidden="false" customHeight="false" outlineLevel="0" collapsed="false">
      <c r="A12" s="29" t="n">
        <f aca="false">A13-1-IF(WEEKDAY(A13-1,2)=7,1,0)</f>
        <v>46287</v>
      </c>
      <c r="B12" s="30" t="str">
        <f aca="false">TEXT(A12,"ddd")</f>
        <v>Tue</v>
      </c>
      <c r="C12" s="31" t="n">
        <f aca="false">COUNTIFS(P_Date,$A12,P_Svc,SvcCrit,P_Zone,ZoneCrit)</f>
        <v>252</v>
      </c>
      <c r="D12" s="31" t="n">
        <f aca="false">COUNTIFS(A_Date,$A12,A_Svc,SvcCrit,A_Zone,ZoneCrit)</f>
        <v>306</v>
      </c>
      <c r="E12" s="31" t="n">
        <f aca="false">COUNTIFS(A_Date,$A12,A_Out,"&lt;&gt;Not attempted",A_Svc,SvcCrit,A_Zone,ZoneCrit)</f>
        <v>302</v>
      </c>
      <c r="F12" s="31" t="n">
        <f aca="false">COUNTIFS(A_Date,$A12,A_Out,"Delivered",A_Svc,SvcCrit,A_Zone,ZoneCrit)</f>
        <v>283</v>
      </c>
      <c r="G12" s="31" t="n">
        <f aca="false">COUNTIFS(A_Date,$A12,A_OT,1,A_Svc,SvcCrit,A_Zone,ZoneCrit)</f>
        <v>279</v>
      </c>
      <c r="H12" s="32" t="n">
        <f aca="false">IF(D12=0,0,E12/D12)</f>
        <v>0.986928104575163</v>
      </c>
      <c r="I12" s="32" t="n">
        <f aca="false">IF(E12=0,0,F12/E12)</f>
        <v>0.937086092715232</v>
      </c>
      <c r="J12" s="32" t="n">
        <f aca="false">IF(F12=0,0,G12/F12)</f>
        <v>0.985865724381626</v>
      </c>
      <c r="K12" s="33" t="n">
        <f aca="false">SLA_Target</f>
        <v>0.95</v>
      </c>
      <c r="L12" s="33" t="n">
        <f aca="false">Att_Target</f>
        <v>0.97</v>
      </c>
      <c r="M12" s="31" t="n">
        <f aca="false">COUNTIFS(P_Date,"&lt;="&amp;$A12,P_Svc,SvcCrit,P_Zone,ZoneCrit)-COUNTIFS(A_Date,"&lt;="&amp;$A12,A_Out,"Delivered",A_Svc,SvcCrit,A_Zone,ZoneCrit)</f>
        <v>258</v>
      </c>
      <c r="N12" s="31" t="n">
        <f aca="false">COUNTIFS(A_Date,$A12,A_Out,"Delivered",A_No,1,A_Svc,SvcCrit,A_Zone,ZoneCrit)</f>
        <v>256</v>
      </c>
      <c r="O12" s="31" t="n">
        <f aca="false">COUNTIFS(A_Date,$A12,A_No,1,A_Svc,SvcCrit,A_Zone,ZoneCrit)</f>
        <v>275</v>
      </c>
      <c r="P12" s="32" t="n">
        <f aca="false">IF(O12=0,0,N12/O12)</f>
        <v>0.930909090909091</v>
      </c>
    </row>
    <row r="13" customFormat="false" ht="15" hidden="false" customHeight="false" outlineLevel="0" collapsed="false">
      <c r="A13" s="29" t="n">
        <f aca="false">A14-1-IF(WEEKDAY(A14-1,2)=7,1,0)</f>
        <v>46288</v>
      </c>
      <c r="B13" s="30" t="str">
        <f aca="false">TEXT(A13,"ddd")</f>
        <v>Wed</v>
      </c>
      <c r="C13" s="31" t="n">
        <f aca="false">COUNTIFS(P_Date,$A13,P_Svc,SvcCrit,P_Zone,ZoneCrit)</f>
        <v>248</v>
      </c>
      <c r="D13" s="31" t="n">
        <f aca="false">COUNTIFS(A_Date,$A13,A_Svc,SvcCrit,A_Zone,ZoneCrit)</f>
        <v>288</v>
      </c>
      <c r="E13" s="31" t="n">
        <f aca="false">COUNTIFS(A_Date,$A13,A_Out,"&lt;&gt;Not attempted",A_Svc,SvcCrit,A_Zone,ZoneCrit)</f>
        <v>283</v>
      </c>
      <c r="F13" s="31" t="n">
        <f aca="false">COUNTIFS(A_Date,$A13,A_Out,"Delivered",A_Svc,SvcCrit,A_Zone,ZoneCrit)</f>
        <v>252</v>
      </c>
      <c r="G13" s="31" t="n">
        <f aca="false">COUNTIFS(A_Date,$A13,A_OT,1,A_Svc,SvcCrit,A_Zone,ZoneCrit)</f>
        <v>252</v>
      </c>
      <c r="H13" s="32" t="n">
        <f aca="false">IF(D13=0,0,E13/D13)</f>
        <v>0.982638888888889</v>
      </c>
      <c r="I13" s="32" t="n">
        <f aca="false">IF(E13=0,0,F13/E13)</f>
        <v>0.890459363957597</v>
      </c>
      <c r="J13" s="32" t="n">
        <f aca="false">IF(F13=0,0,G13/F13)</f>
        <v>1</v>
      </c>
      <c r="K13" s="33" t="n">
        <f aca="false">SLA_Target</f>
        <v>0.95</v>
      </c>
      <c r="L13" s="33" t="n">
        <f aca="false">Att_Target</f>
        <v>0.97</v>
      </c>
      <c r="M13" s="31" t="n">
        <f aca="false">COUNTIFS(P_Date,"&lt;="&amp;$A13,P_Svc,SvcCrit,P_Zone,ZoneCrit)-COUNTIFS(A_Date,"&lt;="&amp;$A13,A_Out,"Delivered",A_Svc,SvcCrit,A_Zone,ZoneCrit)</f>
        <v>254</v>
      </c>
      <c r="N13" s="31" t="n">
        <f aca="false">COUNTIFS(A_Date,$A13,A_Out,"Delivered",A_No,1,A_Svc,SvcCrit,A_Zone,ZoneCrit)</f>
        <v>237</v>
      </c>
      <c r="O13" s="31" t="n">
        <f aca="false">COUNTIFS(A_Date,$A13,A_No,1,A_Svc,SvcCrit,A_Zone,ZoneCrit)</f>
        <v>265</v>
      </c>
      <c r="P13" s="32" t="n">
        <f aca="false">IF(O13=0,0,N13/O13)</f>
        <v>0.89433962264151</v>
      </c>
    </row>
    <row r="14" customFormat="false" ht="15" hidden="false" customHeight="false" outlineLevel="0" collapsed="false">
      <c r="A14" s="29" t="n">
        <f aca="false">A15-1-IF(WEEKDAY(A15-1,2)=7,1,0)</f>
        <v>46289</v>
      </c>
      <c r="B14" s="30" t="str">
        <f aca="false">TEXT(A14,"ddd")</f>
        <v>Thu</v>
      </c>
      <c r="C14" s="31" t="n">
        <f aca="false">COUNTIFS(P_Date,$A14,P_Svc,SvcCrit,P_Zone,ZoneCrit)</f>
        <v>269</v>
      </c>
      <c r="D14" s="31" t="n">
        <f aca="false">COUNTIFS(A_Date,$A14,A_Svc,SvcCrit,A_Zone,ZoneCrit)</f>
        <v>282</v>
      </c>
      <c r="E14" s="31" t="n">
        <f aca="false">COUNTIFS(A_Date,$A14,A_Out,"&lt;&gt;Not attempted",A_Svc,SvcCrit,A_Zone,ZoneCrit)</f>
        <v>276</v>
      </c>
      <c r="F14" s="31" t="n">
        <f aca="false">COUNTIFS(A_Date,$A14,A_Out,"Delivered",A_Svc,SvcCrit,A_Zone,ZoneCrit)</f>
        <v>249</v>
      </c>
      <c r="G14" s="31" t="n">
        <f aca="false">COUNTIFS(A_Date,$A14,A_OT,1,A_Svc,SvcCrit,A_Zone,ZoneCrit)</f>
        <v>247</v>
      </c>
      <c r="H14" s="32" t="n">
        <f aca="false">IF(D14=0,0,E14/D14)</f>
        <v>0.978723404255319</v>
      </c>
      <c r="I14" s="32" t="n">
        <f aca="false">IF(E14=0,0,F14/E14)</f>
        <v>0.902173913043478</v>
      </c>
      <c r="J14" s="32" t="n">
        <f aca="false">IF(F14=0,0,G14/F14)</f>
        <v>0.991967871485944</v>
      </c>
      <c r="K14" s="33" t="n">
        <f aca="false">SLA_Target</f>
        <v>0.95</v>
      </c>
      <c r="L14" s="33" t="n">
        <f aca="false">Att_Target</f>
        <v>0.97</v>
      </c>
      <c r="M14" s="31" t="n">
        <f aca="false">COUNTIFS(P_Date,"&lt;="&amp;$A14,P_Svc,SvcCrit,P_Zone,ZoneCrit)-COUNTIFS(A_Date,"&lt;="&amp;$A14,A_Out,"Delivered",A_Svc,SvcCrit,A_Zone,ZoneCrit)</f>
        <v>274</v>
      </c>
      <c r="N14" s="31" t="n">
        <f aca="false">COUNTIFS(A_Date,$A14,A_Out,"Delivered",A_No,1,A_Svc,SvcCrit,A_Zone,ZoneCrit)</f>
        <v>224</v>
      </c>
      <c r="O14" s="31" t="n">
        <f aca="false">COUNTIFS(A_Date,$A14,A_No,1,A_Svc,SvcCrit,A_Zone,ZoneCrit)</f>
        <v>245</v>
      </c>
      <c r="P14" s="32" t="n">
        <f aca="false">IF(O14=0,0,N14/O14)</f>
        <v>0.914285714285714</v>
      </c>
    </row>
    <row r="15" customFormat="false" ht="15" hidden="false" customHeight="false" outlineLevel="0" collapsed="false">
      <c r="A15" s="29" t="n">
        <f aca="false">A16-1-IF(WEEKDAY(A16-1,2)=7,1,0)</f>
        <v>46290</v>
      </c>
      <c r="B15" s="30" t="str">
        <f aca="false">TEXT(A15,"ddd")</f>
        <v>Fri</v>
      </c>
      <c r="C15" s="31" t="n">
        <f aca="false">COUNTIFS(P_Date,$A15,P_Svc,SvcCrit,P_Zone,ZoneCrit)</f>
        <v>295</v>
      </c>
      <c r="D15" s="31" t="n">
        <f aca="false">COUNTIFS(A_Date,$A15,A_Svc,SvcCrit,A_Zone,ZoneCrit)</f>
        <v>305</v>
      </c>
      <c r="E15" s="31" t="n">
        <f aca="false">COUNTIFS(A_Date,$A15,A_Out,"&lt;&gt;Not attempted",A_Svc,SvcCrit,A_Zone,ZoneCrit)</f>
        <v>302</v>
      </c>
      <c r="F15" s="31" t="n">
        <f aca="false">COUNTIFS(A_Date,$A15,A_Out,"Delivered",A_Svc,SvcCrit,A_Zone,ZoneCrit)</f>
        <v>272</v>
      </c>
      <c r="G15" s="31" t="n">
        <f aca="false">COUNTIFS(A_Date,$A15,A_OT,1,A_Svc,SvcCrit,A_Zone,ZoneCrit)</f>
        <v>271</v>
      </c>
      <c r="H15" s="32" t="n">
        <f aca="false">IF(D15=0,0,E15/D15)</f>
        <v>0.99016393442623</v>
      </c>
      <c r="I15" s="32" t="n">
        <f aca="false">IF(E15=0,0,F15/E15)</f>
        <v>0.900662251655629</v>
      </c>
      <c r="J15" s="32" t="n">
        <f aca="false">IF(F15=0,0,G15/F15)</f>
        <v>0.996323529411765</v>
      </c>
      <c r="K15" s="33" t="n">
        <f aca="false">SLA_Target</f>
        <v>0.95</v>
      </c>
      <c r="L15" s="33" t="n">
        <f aca="false">Att_Target</f>
        <v>0.97</v>
      </c>
      <c r="M15" s="31" t="n">
        <f aca="false">COUNTIFS(P_Date,"&lt;="&amp;$A15,P_Svc,SvcCrit,P_Zone,ZoneCrit)-COUNTIFS(A_Date,"&lt;="&amp;$A15,A_Out,"Delivered",A_Svc,SvcCrit,A_Zone,ZoneCrit)</f>
        <v>297</v>
      </c>
      <c r="N15" s="31" t="n">
        <f aca="false">COUNTIFS(A_Date,$A15,A_Out,"Delivered",A_No,1,A_Svc,SvcCrit,A_Zone,ZoneCrit)</f>
        <v>247</v>
      </c>
      <c r="O15" s="31" t="n">
        <f aca="false">COUNTIFS(A_Date,$A15,A_No,1,A_Svc,SvcCrit,A_Zone,ZoneCrit)</f>
        <v>274</v>
      </c>
      <c r="P15" s="32" t="n">
        <f aca="false">IF(O15=0,0,N15/O15)</f>
        <v>0.901459854014599</v>
      </c>
    </row>
    <row r="16" customFormat="false" ht="15" hidden="false" customHeight="false" outlineLevel="0" collapsed="false">
      <c r="A16" s="29" t="n">
        <f aca="false">A17-1-IF(WEEKDAY(A17-1,2)=7,1,0)</f>
        <v>46291</v>
      </c>
      <c r="B16" s="30" t="str">
        <f aca="false">TEXT(A16,"ddd")</f>
        <v>Sat</v>
      </c>
      <c r="C16" s="31" t="n">
        <f aca="false">COUNTIFS(P_Date,$A16,P_Svc,SvcCrit,P_Zone,ZoneCrit)</f>
        <v>191</v>
      </c>
      <c r="D16" s="31" t="n">
        <f aca="false">COUNTIFS(A_Date,$A16,A_Svc,SvcCrit,A_Zone,ZoneCrit)</f>
        <v>225</v>
      </c>
      <c r="E16" s="31" t="n">
        <f aca="false">COUNTIFS(A_Date,$A16,A_Out,"&lt;&gt;Not attempted",A_Svc,SvcCrit,A_Zone,ZoneCrit)</f>
        <v>220</v>
      </c>
      <c r="F16" s="31" t="n">
        <f aca="false">COUNTIFS(A_Date,$A16,A_Out,"Delivered",A_Svc,SvcCrit,A_Zone,ZoneCrit)</f>
        <v>198</v>
      </c>
      <c r="G16" s="31" t="n">
        <f aca="false">COUNTIFS(A_Date,$A16,A_OT,1,A_Svc,SvcCrit,A_Zone,ZoneCrit)</f>
        <v>196</v>
      </c>
      <c r="H16" s="32" t="n">
        <f aca="false">IF(D16=0,0,E16/D16)</f>
        <v>0.977777777777778</v>
      </c>
      <c r="I16" s="32" t="n">
        <f aca="false">IF(E16=0,0,F16/E16)</f>
        <v>0.9</v>
      </c>
      <c r="J16" s="32" t="n">
        <f aca="false">IF(F16=0,0,G16/F16)</f>
        <v>0.98989898989899</v>
      </c>
      <c r="K16" s="33" t="n">
        <f aca="false">SLA_Target</f>
        <v>0.95</v>
      </c>
      <c r="L16" s="33" t="n">
        <f aca="false">Att_Target</f>
        <v>0.97</v>
      </c>
      <c r="M16" s="31" t="n">
        <f aca="false">COUNTIFS(P_Date,"&lt;="&amp;$A16,P_Svc,SvcCrit,P_Zone,ZoneCrit)-COUNTIFS(A_Date,"&lt;="&amp;$A16,A_Out,"Delivered",A_Svc,SvcCrit,A_Zone,ZoneCrit)</f>
        <v>290</v>
      </c>
      <c r="N16" s="31" t="n">
        <f aca="false">COUNTIFS(A_Date,$A16,A_Out,"Delivered",A_No,1,A_Svc,SvcCrit,A_Zone,ZoneCrit)</f>
        <v>173</v>
      </c>
      <c r="O16" s="31" t="n">
        <f aca="false">COUNTIFS(A_Date,$A16,A_No,1,A_Svc,SvcCrit,A_Zone,ZoneCrit)</f>
        <v>191</v>
      </c>
      <c r="P16" s="32" t="n">
        <f aca="false">IF(O16=0,0,N16/O16)</f>
        <v>0.905759162303665</v>
      </c>
    </row>
    <row r="17" customFormat="false" ht="15" hidden="false" customHeight="false" outlineLevel="0" collapsed="false">
      <c r="A17" s="29" t="n">
        <f aca="false">A18-1-IF(WEEKDAY(A18-1,2)=7,1,0)</f>
        <v>46293</v>
      </c>
      <c r="B17" s="30" t="str">
        <f aca="false">TEXT(A17,"ddd")</f>
        <v>Mon</v>
      </c>
      <c r="C17" s="31" t="n">
        <f aca="false">COUNTIFS(P_Date,$A17,P_Svc,SvcCrit,P_Zone,ZoneCrit)</f>
        <v>256</v>
      </c>
      <c r="D17" s="31" t="n">
        <f aca="false">COUNTIFS(A_Date,$A17,A_Svc,SvcCrit,A_Zone,ZoneCrit)</f>
        <v>317</v>
      </c>
      <c r="E17" s="31" t="n">
        <f aca="false">COUNTIFS(A_Date,$A17,A_Out,"&lt;&gt;Not attempted",A_Svc,SvcCrit,A_Zone,ZoneCrit)</f>
        <v>313</v>
      </c>
      <c r="F17" s="31" t="n">
        <f aca="false">COUNTIFS(A_Date,$A17,A_Out,"Delivered",A_Svc,SvcCrit,A_Zone,ZoneCrit)</f>
        <v>285</v>
      </c>
      <c r="G17" s="31" t="n">
        <f aca="false">COUNTIFS(A_Date,$A17,A_OT,1,A_Svc,SvcCrit,A_Zone,ZoneCrit)</f>
        <v>285</v>
      </c>
      <c r="H17" s="32" t="n">
        <f aca="false">IF(D17=0,0,E17/D17)</f>
        <v>0.987381703470032</v>
      </c>
      <c r="I17" s="32" t="n">
        <f aca="false">IF(E17=0,0,F17/E17)</f>
        <v>0.910543130990415</v>
      </c>
      <c r="J17" s="32" t="n">
        <f aca="false">IF(F17=0,0,G17/F17)</f>
        <v>1</v>
      </c>
      <c r="K17" s="33" t="n">
        <f aca="false">SLA_Target</f>
        <v>0.95</v>
      </c>
      <c r="L17" s="33" t="n">
        <f aca="false">Att_Target</f>
        <v>0.97</v>
      </c>
      <c r="M17" s="31" t="n">
        <f aca="false">COUNTIFS(P_Date,"&lt;="&amp;$A17,P_Svc,SvcCrit,P_Zone,ZoneCrit)-COUNTIFS(A_Date,"&lt;="&amp;$A17,A_Out,"Delivered",A_Svc,SvcCrit,A_Zone,ZoneCrit)</f>
        <v>261</v>
      </c>
      <c r="N17" s="31" t="n">
        <f aca="false">COUNTIFS(A_Date,$A17,A_Out,"Delivered",A_No,1,A_Svc,SvcCrit,A_Zone,ZoneCrit)</f>
        <v>263</v>
      </c>
      <c r="O17" s="31" t="n">
        <f aca="false">COUNTIFS(A_Date,$A17,A_No,1,A_Svc,SvcCrit,A_Zone,ZoneCrit)</f>
        <v>290</v>
      </c>
      <c r="P17" s="32" t="n">
        <f aca="false">IF(O17=0,0,N17/O17)</f>
        <v>0.906896551724138</v>
      </c>
    </row>
    <row r="18" customFormat="false" ht="15" hidden="false" customHeight="false" outlineLevel="0" collapsed="false">
      <c r="A18" s="29" t="n">
        <f aca="false">A19-1-IF(WEEKDAY(A19-1,2)=7,1,0)</f>
        <v>46294</v>
      </c>
      <c r="B18" s="30" t="str">
        <f aca="false">TEXT(A18,"ddd")</f>
        <v>Tue</v>
      </c>
      <c r="C18" s="31" t="n">
        <f aca="false">COUNTIFS(P_Date,$A18,P_Svc,SvcCrit,P_Zone,ZoneCrit)</f>
        <v>259</v>
      </c>
      <c r="D18" s="31" t="n">
        <f aca="false">COUNTIFS(A_Date,$A18,A_Svc,SvcCrit,A_Zone,ZoneCrit)</f>
        <v>289</v>
      </c>
      <c r="E18" s="31" t="n">
        <f aca="false">COUNTIFS(A_Date,$A18,A_Out,"&lt;&gt;Not attempted",A_Svc,SvcCrit,A_Zone,ZoneCrit)</f>
        <v>286</v>
      </c>
      <c r="F18" s="31" t="n">
        <f aca="false">COUNTIFS(A_Date,$A18,A_Out,"Delivered",A_Svc,SvcCrit,A_Zone,ZoneCrit)</f>
        <v>255</v>
      </c>
      <c r="G18" s="31" t="n">
        <f aca="false">COUNTIFS(A_Date,$A18,A_OT,1,A_Svc,SvcCrit,A_Zone,ZoneCrit)</f>
        <v>252</v>
      </c>
      <c r="H18" s="32" t="n">
        <f aca="false">IF(D18=0,0,E18/D18)</f>
        <v>0.98961937716263</v>
      </c>
      <c r="I18" s="32" t="n">
        <f aca="false">IF(E18=0,0,F18/E18)</f>
        <v>0.891608391608392</v>
      </c>
      <c r="J18" s="32" t="n">
        <f aca="false">IF(F18=0,0,G18/F18)</f>
        <v>0.988235294117647</v>
      </c>
      <c r="K18" s="33" t="n">
        <f aca="false">SLA_Target</f>
        <v>0.95</v>
      </c>
      <c r="L18" s="33" t="n">
        <f aca="false">Att_Target</f>
        <v>0.97</v>
      </c>
      <c r="M18" s="31" t="n">
        <f aca="false">COUNTIFS(P_Date,"&lt;="&amp;$A18,P_Svc,SvcCrit,P_Zone,ZoneCrit)-COUNTIFS(A_Date,"&lt;="&amp;$A18,A_Out,"Delivered",A_Svc,SvcCrit,A_Zone,ZoneCrit)</f>
        <v>265</v>
      </c>
      <c r="N18" s="31" t="n">
        <f aca="false">COUNTIFS(A_Date,$A18,A_Out,"Delivered",A_No,1,A_Svc,SvcCrit,A_Zone,ZoneCrit)</f>
        <v>232</v>
      </c>
      <c r="O18" s="31" t="n">
        <f aca="false">COUNTIFS(A_Date,$A18,A_No,1,A_Svc,SvcCrit,A_Zone,ZoneCrit)</f>
        <v>258</v>
      </c>
      <c r="P18" s="32" t="n">
        <f aca="false">IF(O18=0,0,N18/O18)</f>
        <v>0.89922480620155</v>
      </c>
    </row>
    <row r="19" customFormat="false" ht="15" hidden="false" customHeight="false" outlineLevel="0" collapsed="false">
      <c r="A19" s="29" t="n">
        <f aca="false">A20-1-IF(WEEKDAY(A20-1,2)=7,1,0)</f>
        <v>46295</v>
      </c>
      <c r="B19" s="30" t="str">
        <f aca="false">TEXT(A19,"ddd")</f>
        <v>Wed</v>
      </c>
      <c r="C19" s="31" t="n">
        <f aca="false">COUNTIFS(P_Date,$A19,P_Svc,SvcCrit,P_Zone,ZoneCrit)</f>
        <v>255</v>
      </c>
      <c r="D19" s="31" t="n">
        <f aca="false">COUNTIFS(A_Date,$A19,A_Svc,SvcCrit,A_Zone,ZoneCrit)</f>
        <v>300</v>
      </c>
      <c r="E19" s="31" t="n">
        <f aca="false">COUNTIFS(A_Date,$A19,A_Out,"&lt;&gt;Not attempted",A_Svc,SvcCrit,A_Zone,ZoneCrit)</f>
        <v>292</v>
      </c>
      <c r="F19" s="31" t="n">
        <f aca="false">COUNTIFS(A_Date,$A19,A_Out,"Delivered",A_Svc,SvcCrit,A_Zone,ZoneCrit)</f>
        <v>272</v>
      </c>
      <c r="G19" s="31" t="n">
        <f aca="false">COUNTIFS(A_Date,$A19,A_OT,1,A_Svc,SvcCrit,A_Zone,ZoneCrit)</f>
        <v>271</v>
      </c>
      <c r="H19" s="32" t="n">
        <f aca="false">IF(D19=0,0,E19/D19)</f>
        <v>0.973333333333333</v>
      </c>
      <c r="I19" s="32" t="n">
        <f aca="false">IF(E19=0,0,F19/E19)</f>
        <v>0.931506849315068</v>
      </c>
      <c r="J19" s="32" t="n">
        <f aca="false">IF(F19=0,0,G19/F19)</f>
        <v>0.996323529411765</v>
      </c>
      <c r="K19" s="33" t="n">
        <f aca="false">SLA_Target</f>
        <v>0.95</v>
      </c>
      <c r="L19" s="33" t="n">
        <f aca="false">Att_Target</f>
        <v>0.97</v>
      </c>
      <c r="M19" s="31" t="n">
        <f aca="false">COUNTIFS(P_Date,"&lt;="&amp;$A19,P_Svc,SvcCrit,P_Zone,ZoneCrit)-COUNTIFS(A_Date,"&lt;="&amp;$A19,A_Out,"Delivered",A_Svc,SvcCrit,A_Zone,ZoneCrit)</f>
        <v>248</v>
      </c>
      <c r="N19" s="31" t="n">
        <f aca="false">COUNTIFS(A_Date,$A19,A_Out,"Delivered",A_No,1,A_Svc,SvcCrit,A_Zone,ZoneCrit)</f>
        <v>244</v>
      </c>
      <c r="O19" s="31" t="n">
        <f aca="false">COUNTIFS(A_Date,$A19,A_No,1,A_Svc,SvcCrit,A_Zone,ZoneCrit)</f>
        <v>261</v>
      </c>
      <c r="P19" s="32" t="n">
        <f aca="false">IF(O19=0,0,N19/O19)</f>
        <v>0.934865900383142</v>
      </c>
    </row>
    <row r="20" customFormat="false" ht="15" hidden="false" customHeight="false" outlineLevel="0" collapsed="false">
      <c r="A20" s="29" t="n">
        <f aca="false">A21-1-IF(WEEKDAY(A21-1,2)=7,1,0)</f>
        <v>46296</v>
      </c>
      <c r="B20" s="30" t="str">
        <f aca="false">TEXT(A20,"ddd")</f>
        <v>Thu</v>
      </c>
      <c r="C20" s="31" t="n">
        <f aca="false">COUNTIFS(P_Date,$A20,P_Svc,SvcCrit,P_Zone,ZoneCrit)</f>
        <v>391</v>
      </c>
      <c r="D20" s="31" t="n">
        <f aca="false">COUNTIFS(A_Date,$A20,A_Svc,SvcCrit,A_Zone,ZoneCrit)</f>
        <v>294</v>
      </c>
      <c r="E20" s="31" t="n">
        <f aca="false">COUNTIFS(A_Date,$A20,A_Out,"&lt;&gt;Not attempted",A_Svc,SvcCrit,A_Zone,ZoneCrit)</f>
        <v>292</v>
      </c>
      <c r="F20" s="31" t="n">
        <f aca="false">COUNTIFS(A_Date,$A20,A_Out,"Delivered",A_Svc,SvcCrit,A_Zone,ZoneCrit)</f>
        <v>267</v>
      </c>
      <c r="G20" s="31" t="n">
        <f aca="false">COUNTIFS(A_Date,$A20,A_OT,1,A_Svc,SvcCrit,A_Zone,ZoneCrit)</f>
        <v>264</v>
      </c>
      <c r="H20" s="32" t="n">
        <f aca="false">IF(D20=0,0,E20/D20)</f>
        <v>0.993197278911565</v>
      </c>
      <c r="I20" s="32" t="n">
        <f aca="false">IF(E20=0,0,F20/E20)</f>
        <v>0.914383561643836</v>
      </c>
      <c r="J20" s="32" t="n">
        <f aca="false">IF(F20=0,0,G20/F20)</f>
        <v>0.98876404494382</v>
      </c>
      <c r="K20" s="33" t="n">
        <f aca="false">SLA_Target</f>
        <v>0.95</v>
      </c>
      <c r="L20" s="33" t="n">
        <f aca="false">Att_Target</f>
        <v>0.97</v>
      </c>
      <c r="M20" s="31" t="n">
        <f aca="false">COUNTIFS(P_Date,"&lt;="&amp;$A20,P_Svc,SvcCrit,P_Zone,ZoneCrit)-COUNTIFS(A_Date,"&lt;="&amp;$A20,A_Out,"Delivered",A_Svc,SvcCrit,A_Zone,ZoneCrit)</f>
        <v>372</v>
      </c>
      <c r="N20" s="31" t="n">
        <f aca="false">COUNTIFS(A_Date,$A20,A_Out,"Delivered",A_No,1,A_Svc,SvcCrit,A_Zone,ZoneCrit)</f>
        <v>251</v>
      </c>
      <c r="O20" s="31" t="n">
        <f aca="false">COUNTIFS(A_Date,$A20,A_No,1,A_Svc,SvcCrit,A_Zone,ZoneCrit)</f>
        <v>272</v>
      </c>
      <c r="P20" s="32" t="n">
        <f aca="false">IF(O20=0,0,N20/O20)</f>
        <v>0.922794117647059</v>
      </c>
    </row>
    <row r="21" customFormat="false" ht="15" hidden="false" customHeight="false" outlineLevel="0" collapsed="false">
      <c r="A21" s="29" t="n">
        <f aca="false">A22-1-IF(WEEKDAY(A22-1,2)=7,1,0)</f>
        <v>46297</v>
      </c>
      <c r="B21" s="30" t="str">
        <f aca="false">TEXT(A21,"ddd")</f>
        <v>Fri</v>
      </c>
      <c r="C21" s="31" t="n">
        <f aca="false">COUNTIFS(P_Date,$A21,P_Svc,SvcCrit,P_Zone,ZoneCrit)</f>
        <v>393</v>
      </c>
      <c r="D21" s="31" t="n">
        <f aca="false">COUNTIFS(A_Date,$A21,A_Svc,SvcCrit,A_Zone,ZoneCrit)</f>
        <v>306</v>
      </c>
      <c r="E21" s="31" t="n">
        <f aca="false">COUNTIFS(A_Date,$A21,A_Out,"&lt;&gt;Not attempted",A_Svc,SvcCrit,A_Zone,ZoneCrit)</f>
        <v>289</v>
      </c>
      <c r="F21" s="31" t="n">
        <f aca="false">COUNTIFS(A_Date,$A21,A_Out,"Delivered",A_Svc,SvcCrit,A_Zone,ZoneCrit)</f>
        <v>252</v>
      </c>
      <c r="G21" s="31" t="n">
        <f aca="false">COUNTIFS(A_Date,$A21,A_OT,1,A_Svc,SvcCrit,A_Zone,ZoneCrit)</f>
        <v>251</v>
      </c>
      <c r="H21" s="32" t="n">
        <f aca="false">IF(D21=0,0,E21/D21)</f>
        <v>0.944444444444444</v>
      </c>
      <c r="I21" s="32" t="n">
        <f aca="false">IF(E21=0,0,F21/E21)</f>
        <v>0.8719723183391</v>
      </c>
      <c r="J21" s="32" t="n">
        <f aca="false">IF(F21=0,0,G21/F21)</f>
        <v>0.996031746031746</v>
      </c>
      <c r="K21" s="33" t="n">
        <f aca="false">SLA_Target</f>
        <v>0.95</v>
      </c>
      <c r="L21" s="33" t="n">
        <f aca="false">Att_Target</f>
        <v>0.97</v>
      </c>
      <c r="M21" s="31" t="n">
        <f aca="false">COUNTIFS(P_Date,"&lt;="&amp;$A21,P_Svc,SvcCrit,P_Zone,ZoneCrit)-COUNTIFS(A_Date,"&lt;="&amp;$A21,A_Out,"Delivered",A_Svc,SvcCrit,A_Zone,ZoneCrit)</f>
        <v>513</v>
      </c>
      <c r="N21" s="31" t="n">
        <f aca="false">COUNTIFS(A_Date,$A21,A_Out,"Delivered",A_No,1,A_Svc,SvcCrit,A_Zone,ZoneCrit)</f>
        <v>230</v>
      </c>
      <c r="O21" s="31" t="n">
        <f aca="false">COUNTIFS(A_Date,$A21,A_No,1,A_Svc,SvcCrit,A_Zone,ZoneCrit)</f>
        <v>265</v>
      </c>
      <c r="P21" s="32" t="n">
        <f aca="false">IF(O21=0,0,N21/O21)</f>
        <v>0.867924528301887</v>
      </c>
    </row>
    <row r="22" customFormat="false" ht="15" hidden="false" customHeight="false" outlineLevel="0" collapsed="false">
      <c r="A22" s="29" t="n">
        <f aca="false">A23-1-IF(WEEKDAY(A23-1,2)=7,1,0)</f>
        <v>46298</v>
      </c>
      <c r="B22" s="30" t="str">
        <f aca="false">TEXT(A22,"ddd")</f>
        <v>Sat</v>
      </c>
      <c r="C22" s="31" t="n">
        <f aca="false">COUNTIFS(P_Date,$A22,P_Svc,SvcCrit,P_Zone,ZoneCrit)</f>
        <v>183</v>
      </c>
      <c r="D22" s="31" t="n">
        <f aca="false">COUNTIFS(A_Date,$A22,A_Svc,SvcCrit,A_Zone,ZoneCrit)</f>
        <v>240</v>
      </c>
      <c r="E22" s="31" t="n">
        <f aca="false">COUNTIFS(A_Date,$A22,A_Out,"&lt;&gt;Not attempted",A_Svc,SvcCrit,A_Zone,ZoneCrit)</f>
        <v>232</v>
      </c>
      <c r="F22" s="31" t="n">
        <f aca="false">COUNTIFS(A_Date,$A22,A_Out,"Delivered",A_Svc,SvcCrit,A_Zone,ZoneCrit)</f>
        <v>208</v>
      </c>
      <c r="G22" s="31" t="n">
        <f aca="false">COUNTIFS(A_Date,$A22,A_OT,1,A_Svc,SvcCrit,A_Zone,ZoneCrit)</f>
        <v>200</v>
      </c>
      <c r="H22" s="32" t="n">
        <f aca="false">IF(D22=0,0,E22/D22)</f>
        <v>0.966666666666667</v>
      </c>
      <c r="I22" s="32" t="n">
        <f aca="false">IF(E22=0,0,F22/E22)</f>
        <v>0.896551724137931</v>
      </c>
      <c r="J22" s="32" t="n">
        <f aca="false">IF(F22=0,0,G22/F22)</f>
        <v>0.961538461538462</v>
      </c>
      <c r="K22" s="33" t="n">
        <f aca="false">SLA_Target</f>
        <v>0.95</v>
      </c>
      <c r="L22" s="33" t="n">
        <f aca="false">Att_Target</f>
        <v>0.97</v>
      </c>
      <c r="M22" s="31" t="n">
        <f aca="false">COUNTIFS(P_Date,"&lt;="&amp;$A22,P_Svc,SvcCrit,P_Zone,ZoneCrit)-COUNTIFS(A_Date,"&lt;="&amp;$A22,A_Out,"Delivered",A_Svc,SvcCrit,A_Zone,ZoneCrit)</f>
        <v>488</v>
      </c>
      <c r="N22" s="31" t="n">
        <f aca="false">COUNTIFS(A_Date,$A22,A_Out,"Delivered",A_No,1,A_Svc,SvcCrit,A_Zone,ZoneCrit)</f>
        <v>177</v>
      </c>
      <c r="O22" s="31" t="n">
        <f aca="false">COUNTIFS(A_Date,$A22,A_No,1,A_Svc,SvcCrit,A_Zone,ZoneCrit)</f>
        <v>196</v>
      </c>
      <c r="P22" s="32" t="n">
        <f aca="false">IF(O22=0,0,N22/O22)</f>
        <v>0.903061224489796</v>
      </c>
    </row>
    <row r="23" customFormat="false" ht="15" hidden="false" customHeight="false" outlineLevel="0" collapsed="false">
      <c r="A23" s="29" t="n">
        <f aca="false">A24-1-IF(WEEKDAY(A24-1,2)=7,1,0)</f>
        <v>46300</v>
      </c>
      <c r="B23" s="30" t="str">
        <f aca="false">TEXT(A23,"ddd")</f>
        <v>Mon</v>
      </c>
      <c r="C23" s="31" t="n">
        <f aca="false">COUNTIFS(P_Date,$A23,P_Svc,SvcCrit,P_Zone,ZoneCrit)</f>
        <v>318</v>
      </c>
      <c r="D23" s="31" t="n">
        <f aca="false">COUNTIFS(A_Date,$A23,A_Svc,SvcCrit,A_Zone,ZoneCrit)</f>
        <v>340</v>
      </c>
      <c r="E23" s="31" t="n">
        <f aca="false">COUNTIFS(A_Date,$A23,A_Out,"&lt;&gt;Not attempted",A_Svc,SvcCrit,A_Zone,ZoneCrit)</f>
        <v>334</v>
      </c>
      <c r="F23" s="31" t="n">
        <f aca="false">COUNTIFS(A_Date,$A23,A_Out,"Delivered",A_Svc,SvcCrit,A_Zone,ZoneCrit)</f>
        <v>306</v>
      </c>
      <c r="G23" s="31" t="n">
        <f aca="false">COUNTIFS(A_Date,$A23,A_OT,1,A_Svc,SvcCrit,A_Zone,ZoneCrit)</f>
        <v>304</v>
      </c>
      <c r="H23" s="32" t="n">
        <f aca="false">IF(D23=0,0,E23/D23)</f>
        <v>0.982352941176471</v>
      </c>
      <c r="I23" s="32" t="n">
        <f aca="false">IF(E23=0,0,F23/E23)</f>
        <v>0.916167664670659</v>
      </c>
      <c r="J23" s="32" t="n">
        <f aca="false">IF(F23=0,0,G23/F23)</f>
        <v>0.993464052287582</v>
      </c>
      <c r="K23" s="33" t="n">
        <f aca="false">SLA_Target</f>
        <v>0.95</v>
      </c>
      <c r="L23" s="33" t="n">
        <f aca="false">Att_Target</f>
        <v>0.97</v>
      </c>
      <c r="M23" s="31" t="n">
        <f aca="false">COUNTIFS(P_Date,"&lt;="&amp;$A23,P_Svc,SvcCrit,P_Zone,ZoneCrit)-COUNTIFS(A_Date,"&lt;="&amp;$A23,A_Out,"Delivered",A_Svc,SvcCrit,A_Zone,ZoneCrit)</f>
        <v>500</v>
      </c>
      <c r="N23" s="31" t="n">
        <f aca="false">COUNTIFS(A_Date,$A23,A_Out,"Delivered",A_No,1,A_Svc,SvcCrit,A_Zone,ZoneCrit)</f>
        <v>286</v>
      </c>
      <c r="O23" s="31" t="n">
        <f aca="false">COUNTIFS(A_Date,$A23,A_No,1,A_Svc,SvcCrit,A_Zone,ZoneCrit)</f>
        <v>314</v>
      </c>
      <c r="P23" s="32" t="n">
        <f aca="false">IF(O23=0,0,N23/O23)</f>
        <v>0.910828025477707</v>
      </c>
    </row>
    <row r="24" customFormat="false" ht="15" hidden="false" customHeight="false" outlineLevel="0" collapsed="false">
      <c r="A24" s="29" t="n">
        <f aca="false">A25-1-IF(WEEKDAY(A25-1,2)=7,1,0)</f>
        <v>46301</v>
      </c>
      <c r="B24" s="30" t="str">
        <f aca="false">TEXT(A24,"ddd")</f>
        <v>Tue</v>
      </c>
      <c r="C24" s="31" t="n">
        <f aca="false">COUNTIFS(P_Date,$A24,P_Svc,SvcCrit,P_Zone,ZoneCrit)</f>
        <v>289</v>
      </c>
      <c r="D24" s="31" t="n">
        <f aca="false">COUNTIFS(A_Date,$A24,A_Svc,SvcCrit,A_Zone,ZoneCrit)</f>
        <v>327</v>
      </c>
      <c r="E24" s="31" t="n">
        <f aca="false">COUNTIFS(A_Date,$A24,A_Out,"&lt;&gt;Not attempted",A_Svc,SvcCrit,A_Zone,ZoneCrit)</f>
        <v>323</v>
      </c>
      <c r="F24" s="31" t="n">
        <f aca="false">COUNTIFS(A_Date,$A24,A_Out,"Delivered",A_Svc,SvcCrit,A_Zone,ZoneCrit)</f>
        <v>293</v>
      </c>
      <c r="G24" s="31" t="n">
        <f aca="false">COUNTIFS(A_Date,$A24,A_OT,1,A_Svc,SvcCrit,A_Zone,ZoneCrit)</f>
        <v>286</v>
      </c>
      <c r="H24" s="32" t="n">
        <f aca="false">IF(D24=0,0,E24/D24)</f>
        <v>0.987767584097859</v>
      </c>
      <c r="I24" s="32" t="n">
        <f aca="false">IF(E24=0,0,F24/E24)</f>
        <v>0.907120743034056</v>
      </c>
      <c r="J24" s="32" t="n">
        <f aca="false">IF(F24=0,0,G24/F24)</f>
        <v>0.976109215017065</v>
      </c>
      <c r="K24" s="33" t="n">
        <f aca="false">SLA_Target</f>
        <v>0.95</v>
      </c>
      <c r="L24" s="33" t="n">
        <f aca="false">Att_Target</f>
        <v>0.97</v>
      </c>
      <c r="M24" s="31" t="n">
        <f aca="false">COUNTIFS(P_Date,"&lt;="&amp;$A24,P_Svc,SvcCrit,P_Zone,ZoneCrit)-COUNTIFS(A_Date,"&lt;="&amp;$A24,A_Out,"Delivered",A_Svc,SvcCrit,A_Zone,ZoneCrit)</f>
        <v>496</v>
      </c>
      <c r="N24" s="31" t="n">
        <f aca="false">COUNTIFS(A_Date,$A24,A_Out,"Delivered",A_No,1,A_Svc,SvcCrit,A_Zone,ZoneCrit)</f>
        <v>266</v>
      </c>
      <c r="O24" s="31" t="n">
        <f aca="false">COUNTIFS(A_Date,$A24,A_No,1,A_Svc,SvcCrit,A_Zone,ZoneCrit)</f>
        <v>289</v>
      </c>
      <c r="P24" s="32" t="n">
        <f aca="false">IF(O24=0,0,N24/O24)</f>
        <v>0.920415224913495</v>
      </c>
    </row>
    <row r="25" customFormat="false" ht="15" hidden="false" customHeight="false" outlineLevel="0" collapsed="false">
      <c r="A25" s="29" t="n">
        <f aca="false">A26-1-IF(WEEKDAY(A26-1,2)=7,1,0)</f>
        <v>46302</v>
      </c>
      <c r="B25" s="30" t="str">
        <f aca="false">TEXT(A25,"ddd")</f>
        <v>Wed</v>
      </c>
      <c r="C25" s="31" t="n">
        <f aca="false">COUNTIFS(P_Date,$A25,P_Svc,SvcCrit,P_Zone,ZoneCrit)</f>
        <v>236</v>
      </c>
      <c r="D25" s="31" t="n">
        <f aca="false">COUNTIFS(A_Date,$A25,A_Svc,SvcCrit,A_Zone,ZoneCrit)</f>
        <v>300</v>
      </c>
      <c r="E25" s="31" t="n">
        <f aca="false">COUNTIFS(A_Date,$A25,A_Out,"&lt;&gt;Not attempted",A_Svc,SvcCrit,A_Zone,ZoneCrit)</f>
        <v>296</v>
      </c>
      <c r="F25" s="31" t="n">
        <f aca="false">COUNTIFS(A_Date,$A25,A_Out,"Delivered",A_Svc,SvcCrit,A_Zone,ZoneCrit)</f>
        <v>257</v>
      </c>
      <c r="G25" s="31" t="n">
        <f aca="false">COUNTIFS(A_Date,$A25,A_OT,1,A_Svc,SvcCrit,A_Zone,ZoneCrit)</f>
        <v>253</v>
      </c>
      <c r="H25" s="32" t="n">
        <f aca="false">IF(D25=0,0,E25/D25)</f>
        <v>0.986666666666667</v>
      </c>
      <c r="I25" s="32" t="n">
        <f aca="false">IF(E25=0,0,F25/E25)</f>
        <v>0.868243243243243</v>
      </c>
      <c r="J25" s="32" t="n">
        <f aca="false">IF(F25=0,0,G25/F25)</f>
        <v>0.98443579766537</v>
      </c>
      <c r="K25" s="33" t="n">
        <f aca="false">SLA_Target</f>
        <v>0.95</v>
      </c>
      <c r="L25" s="33" t="n">
        <f aca="false">Att_Target</f>
        <v>0.97</v>
      </c>
      <c r="M25" s="31" t="n">
        <f aca="false">COUNTIFS(P_Date,"&lt;="&amp;$A25,P_Svc,SvcCrit,P_Zone,ZoneCrit)-COUNTIFS(A_Date,"&lt;="&amp;$A25,A_Out,"Delivered",A_Svc,SvcCrit,A_Zone,ZoneCrit)</f>
        <v>475</v>
      </c>
      <c r="N25" s="31" t="n">
        <f aca="false">COUNTIFS(A_Date,$A25,A_Out,"Delivered",A_No,1,A_Svc,SvcCrit,A_Zone,ZoneCrit)</f>
        <v>231</v>
      </c>
      <c r="O25" s="31" t="n">
        <f aca="false">COUNTIFS(A_Date,$A25,A_No,1,A_Svc,SvcCrit,A_Zone,ZoneCrit)</f>
        <v>266</v>
      </c>
      <c r="P25" s="32" t="n">
        <f aca="false">IF(O25=0,0,N25/O25)</f>
        <v>0.868421052631579</v>
      </c>
    </row>
    <row r="26" customFormat="false" ht="15" hidden="false" customHeight="false" outlineLevel="0" collapsed="false">
      <c r="A26" s="29" t="n">
        <f aca="false">A27-1-IF(WEEKDAY(A27-1,2)=7,1,0)</f>
        <v>46303</v>
      </c>
      <c r="B26" s="30" t="str">
        <f aca="false">TEXT(A26,"ddd")</f>
        <v>Thu</v>
      </c>
      <c r="C26" s="31" t="n">
        <f aca="false">COUNTIFS(P_Date,$A26,P_Svc,SvcCrit,P_Zone,ZoneCrit)</f>
        <v>268</v>
      </c>
      <c r="D26" s="31" t="n">
        <f aca="false">COUNTIFS(A_Date,$A26,A_Svc,SvcCrit,A_Zone,ZoneCrit)</f>
        <v>300</v>
      </c>
      <c r="E26" s="31" t="n">
        <f aca="false">COUNTIFS(A_Date,$A26,A_Out,"&lt;&gt;Not attempted",A_Svc,SvcCrit,A_Zone,ZoneCrit)</f>
        <v>298</v>
      </c>
      <c r="F26" s="31" t="n">
        <f aca="false">COUNTIFS(A_Date,$A26,A_Out,"Delivered",A_Svc,SvcCrit,A_Zone,ZoneCrit)</f>
        <v>271</v>
      </c>
      <c r="G26" s="31" t="n">
        <f aca="false">COUNTIFS(A_Date,$A26,A_OT,1,A_Svc,SvcCrit,A_Zone,ZoneCrit)</f>
        <v>266</v>
      </c>
      <c r="H26" s="32" t="n">
        <f aca="false">IF(D26=0,0,E26/D26)</f>
        <v>0.993333333333333</v>
      </c>
      <c r="I26" s="32" t="n">
        <f aca="false">IF(E26=0,0,F26/E26)</f>
        <v>0.909395973154362</v>
      </c>
      <c r="J26" s="32" t="n">
        <f aca="false">IF(F26=0,0,G26/F26)</f>
        <v>0.981549815498155</v>
      </c>
      <c r="K26" s="33" t="n">
        <f aca="false">SLA_Target</f>
        <v>0.95</v>
      </c>
      <c r="L26" s="33" t="n">
        <f aca="false">Att_Target</f>
        <v>0.97</v>
      </c>
      <c r="M26" s="31" t="n">
        <f aca="false">COUNTIFS(P_Date,"&lt;="&amp;$A26,P_Svc,SvcCrit,P_Zone,ZoneCrit)-COUNTIFS(A_Date,"&lt;="&amp;$A26,A_Out,"Delivered",A_Svc,SvcCrit,A_Zone,ZoneCrit)</f>
        <v>472</v>
      </c>
      <c r="N26" s="31" t="n">
        <f aca="false">COUNTIFS(A_Date,$A26,A_Out,"Delivered",A_No,1,A_Svc,SvcCrit,A_Zone,ZoneCrit)</f>
        <v>237</v>
      </c>
      <c r="O26" s="31" t="n">
        <f aca="false">COUNTIFS(A_Date,$A26,A_No,1,A_Svc,SvcCrit,A_Zone,ZoneCrit)</f>
        <v>261</v>
      </c>
      <c r="P26" s="32" t="n">
        <f aca="false">IF(O26=0,0,N26/O26)</f>
        <v>0.908045977011494</v>
      </c>
    </row>
    <row r="27" customFormat="false" ht="15" hidden="false" customHeight="false" outlineLevel="0" collapsed="false">
      <c r="A27" s="29" t="n">
        <f aca="false">A28-1-IF(WEEKDAY(A28-1,2)=7,1,0)</f>
        <v>46304</v>
      </c>
      <c r="B27" s="30" t="str">
        <f aca="false">TEXT(A27,"ddd")</f>
        <v>Fri</v>
      </c>
      <c r="C27" s="31" t="n">
        <f aca="false">COUNTIFS(P_Date,$A27,P_Svc,SvcCrit,P_Zone,ZoneCrit)</f>
        <v>277</v>
      </c>
      <c r="D27" s="31" t="n">
        <f aca="false">COUNTIFS(A_Date,$A27,A_Svc,SvcCrit,A_Zone,ZoneCrit)</f>
        <v>189</v>
      </c>
      <c r="E27" s="31" t="n">
        <f aca="false">COUNTIFS(A_Date,$A27,A_Out,"&lt;&gt;Not attempted",A_Svc,SvcCrit,A_Zone,ZoneCrit)</f>
        <v>165</v>
      </c>
      <c r="F27" s="31" t="n">
        <f aca="false">COUNTIFS(A_Date,$A27,A_Out,"Delivered",A_Svc,SvcCrit,A_Zone,ZoneCrit)</f>
        <v>134</v>
      </c>
      <c r="G27" s="31" t="n">
        <f aca="false">COUNTIFS(A_Date,$A27,A_OT,1,A_Svc,SvcCrit,A_Zone,ZoneCrit)</f>
        <v>127</v>
      </c>
      <c r="H27" s="32" t="n">
        <f aca="false">IF(D27=0,0,E27/D27)</f>
        <v>0.873015873015873</v>
      </c>
      <c r="I27" s="32" t="n">
        <f aca="false">IF(E27=0,0,F27/E27)</f>
        <v>0.812121212121212</v>
      </c>
      <c r="J27" s="32" t="n">
        <f aca="false">IF(F27=0,0,G27/F27)</f>
        <v>0.947761194029851</v>
      </c>
      <c r="K27" s="33" t="n">
        <f aca="false">SLA_Target</f>
        <v>0.95</v>
      </c>
      <c r="L27" s="33" t="n">
        <f aca="false">Att_Target</f>
        <v>0.97</v>
      </c>
      <c r="M27" s="31" t="n">
        <f aca="false">COUNTIFS(P_Date,"&lt;="&amp;$A27,P_Svc,SvcCrit,P_Zone,ZoneCrit)-COUNTIFS(A_Date,"&lt;="&amp;$A27,A_Out,"Delivered",A_Svc,SvcCrit,A_Zone,ZoneCrit)</f>
        <v>615</v>
      </c>
      <c r="N27" s="31" t="n">
        <f aca="false">COUNTIFS(A_Date,$A27,A_Out,"Delivered",A_No,1,A_Svc,SvcCrit,A_Zone,ZoneCrit)</f>
        <v>128</v>
      </c>
      <c r="O27" s="31" t="n">
        <f aca="false">COUNTIFS(A_Date,$A27,A_No,1,A_Svc,SvcCrit,A_Zone,ZoneCrit)</f>
        <v>159</v>
      </c>
      <c r="P27" s="32" t="n">
        <f aca="false">IF(O27=0,0,N27/O27)</f>
        <v>0.805031446540881</v>
      </c>
    </row>
    <row r="28" customFormat="false" ht="15" hidden="false" customHeight="false" outlineLevel="0" collapsed="false">
      <c r="A28" s="29" t="n">
        <f aca="false">A29-1-IF(WEEKDAY(A29-1,2)=7,1,0)</f>
        <v>46305</v>
      </c>
      <c r="B28" s="30" t="str">
        <f aca="false">TEXT(A28,"ddd")</f>
        <v>Sat</v>
      </c>
      <c r="C28" s="31" t="n">
        <f aca="false">COUNTIFS(P_Date,$A28,P_Svc,SvcCrit,P_Zone,ZoneCrit)</f>
        <v>201</v>
      </c>
      <c r="D28" s="31" t="n">
        <f aca="false">COUNTIFS(A_Date,$A28,A_Svc,SvcCrit,A_Zone,ZoneCrit)</f>
        <v>191</v>
      </c>
      <c r="E28" s="31" t="n">
        <f aca="false">COUNTIFS(A_Date,$A28,A_Out,"&lt;&gt;Not attempted",A_Svc,SvcCrit,A_Zone,ZoneCrit)</f>
        <v>187</v>
      </c>
      <c r="F28" s="31" t="n">
        <f aca="false">COUNTIFS(A_Date,$A28,A_Out,"Delivered",A_Svc,SvcCrit,A_Zone,ZoneCrit)</f>
        <v>164</v>
      </c>
      <c r="G28" s="31" t="n">
        <f aca="false">COUNTIFS(A_Date,$A28,A_OT,1,A_Svc,SvcCrit,A_Zone,ZoneCrit)</f>
        <v>138</v>
      </c>
      <c r="H28" s="32" t="n">
        <f aca="false">IF(D28=0,0,E28/D28)</f>
        <v>0.979057591623037</v>
      </c>
      <c r="I28" s="32" t="n">
        <f aca="false">IF(E28=0,0,F28/E28)</f>
        <v>0.877005347593583</v>
      </c>
      <c r="J28" s="32" t="n">
        <f aca="false">IF(F28=0,0,G28/F28)</f>
        <v>0.841463414634146</v>
      </c>
      <c r="K28" s="33" t="n">
        <f aca="false">SLA_Target</f>
        <v>0.95</v>
      </c>
      <c r="L28" s="33" t="n">
        <f aca="false">Att_Target</f>
        <v>0.97</v>
      </c>
      <c r="M28" s="31" t="n">
        <f aca="false">COUNTIFS(P_Date,"&lt;="&amp;$A28,P_Svc,SvcCrit,P_Zone,ZoneCrit)-COUNTIFS(A_Date,"&lt;="&amp;$A28,A_Out,"Delivered",A_Svc,SvcCrit,A_Zone,ZoneCrit)</f>
        <v>652</v>
      </c>
      <c r="N28" s="31" t="n">
        <f aca="false">COUNTIFS(A_Date,$A28,A_Out,"Delivered",A_No,1,A_Svc,SvcCrit,A_Zone,ZoneCrit)</f>
        <v>138</v>
      </c>
      <c r="O28" s="31" t="n">
        <f aca="false">COUNTIFS(A_Date,$A28,A_No,1,A_Svc,SvcCrit,A_Zone,ZoneCrit)</f>
        <v>158</v>
      </c>
      <c r="P28" s="32" t="n">
        <f aca="false">IF(O28=0,0,N28/O28)</f>
        <v>0.873417721518987</v>
      </c>
    </row>
    <row r="29" customFormat="false" ht="15" hidden="false" customHeight="false" outlineLevel="0" collapsed="false">
      <c r="A29" s="29" t="n">
        <f aca="false">A30-1-IF(WEEKDAY(A30-1,2)=7,1,0)</f>
        <v>46307</v>
      </c>
      <c r="B29" s="30" t="str">
        <f aca="false">TEXT(A29,"ddd")</f>
        <v>Mon</v>
      </c>
      <c r="C29" s="31" t="n">
        <f aca="false">COUNTIFS(P_Date,$A29,P_Svc,SvcCrit,P_Zone,ZoneCrit)</f>
        <v>280</v>
      </c>
      <c r="D29" s="31" t="n">
        <f aca="false">COUNTIFS(A_Date,$A29,A_Svc,SvcCrit,A_Zone,ZoneCrit)</f>
        <v>356</v>
      </c>
      <c r="E29" s="31" t="n">
        <f aca="false">COUNTIFS(A_Date,$A29,A_Out,"&lt;&gt;Not attempted",A_Svc,SvcCrit,A_Zone,ZoneCrit)</f>
        <v>351</v>
      </c>
      <c r="F29" s="31" t="n">
        <f aca="false">COUNTIFS(A_Date,$A29,A_Out,"Delivered",A_Svc,SvcCrit,A_Zone,ZoneCrit)</f>
        <v>320</v>
      </c>
      <c r="G29" s="31" t="n">
        <f aca="false">COUNTIFS(A_Date,$A29,A_OT,1,A_Svc,SvcCrit,A_Zone,ZoneCrit)</f>
        <v>317</v>
      </c>
      <c r="H29" s="32" t="n">
        <f aca="false">IF(D29=0,0,E29/D29)</f>
        <v>0.985955056179775</v>
      </c>
      <c r="I29" s="32" t="n">
        <f aca="false">IF(E29=0,0,F29/E29)</f>
        <v>0.911680911680912</v>
      </c>
      <c r="J29" s="32" t="n">
        <f aca="false">IF(F29=0,0,G29/F29)</f>
        <v>0.990625</v>
      </c>
      <c r="K29" s="33" t="n">
        <f aca="false">SLA_Target</f>
        <v>0.95</v>
      </c>
      <c r="L29" s="33" t="n">
        <f aca="false">Att_Target</f>
        <v>0.97</v>
      </c>
      <c r="M29" s="31" t="n">
        <f aca="false">COUNTIFS(P_Date,"&lt;="&amp;$A29,P_Svc,SvcCrit,P_Zone,ZoneCrit)-COUNTIFS(A_Date,"&lt;="&amp;$A29,A_Out,"Delivered",A_Svc,SvcCrit,A_Zone,ZoneCrit)</f>
        <v>612</v>
      </c>
      <c r="N29" s="31" t="n">
        <f aca="false">COUNTIFS(A_Date,$A29,A_Out,"Delivered",A_No,1,A_Svc,SvcCrit,A_Zone,ZoneCrit)</f>
        <v>300</v>
      </c>
      <c r="O29" s="31" t="n">
        <f aca="false">COUNTIFS(A_Date,$A29,A_No,1,A_Svc,SvcCrit,A_Zone,ZoneCrit)</f>
        <v>325</v>
      </c>
      <c r="P29" s="32" t="n">
        <f aca="false">IF(O29=0,0,N29/O29)</f>
        <v>0.923076923076923</v>
      </c>
    </row>
    <row r="30" customFormat="false" ht="15" hidden="false" customHeight="false" outlineLevel="0" collapsed="false">
      <c r="A30" s="29" t="n">
        <f aca="false">A31-1-IF(WEEKDAY(A31-1,2)=7,1,0)</f>
        <v>46308</v>
      </c>
      <c r="B30" s="30" t="str">
        <f aca="false">TEXT(A30,"ddd")</f>
        <v>Tue</v>
      </c>
      <c r="C30" s="31" t="n">
        <f aca="false">COUNTIFS(P_Date,$A30,P_Svc,SvcCrit,P_Zone,ZoneCrit)</f>
        <v>268</v>
      </c>
      <c r="D30" s="31" t="n">
        <f aca="false">COUNTIFS(A_Date,$A30,A_Svc,SvcCrit,A_Zone,ZoneCrit)</f>
        <v>342</v>
      </c>
      <c r="E30" s="31" t="n">
        <f aca="false">COUNTIFS(A_Date,$A30,A_Out,"&lt;&gt;Not attempted",A_Svc,SvcCrit,A_Zone,ZoneCrit)</f>
        <v>337</v>
      </c>
      <c r="F30" s="31" t="n">
        <f aca="false">COUNTIFS(A_Date,$A30,A_Out,"Delivered",A_Svc,SvcCrit,A_Zone,ZoneCrit)</f>
        <v>302</v>
      </c>
      <c r="G30" s="31" t="n">
        <f aca="false">COUNTIFS(A_Date,$A30,A_OT,1,A_Svc,SvcCrit,A_Zone,ZoneCrit)</f>
        <v>284</v>
      </c>
      <c r="H30" s="32" t="n">
        <f aca="false">IF(D30=0,0,E30/D30)</f>
        <v>0.985380116959064</v>
      </c>
      <c r="I30" s="32" t="n">
        <f aca="false">IF(E30=0,0,F30/E30)</f>
        <v>0.896142433234421</v>
      </c>
      <c r="J30" s="32" t="n">
        <f aca="false">IF(F30=0,0,G30/F30)</f>
        <v>0.940397350993378</v>
      </c>
      <c r="K30" s="33" t="n">
        <f aca="false">SLA_Target</f>
        <v>0.95</v>
      </c>
      <c r="L30" s="33" t="n">
        <f aca="false">Att_Target</f>
        <v>0.97</v>
      </c>
      <c r="M30" s="31" t="n">
        <f aca="false">COUNTIFS(P_Date,"&lt;="&amp;$A30,P_Svc,SvcCrit,P_Zone,ZoneCrit)-COUNTIFS(A_Date,"&lt;="&amp;$A30,A_Out,"Delivered",A_Svc,SvcCrit,A_Zone,ZoneCrit)</f>
        <v>578</v>
      </c>
      <c r="N30" s="31" t="n">
        <f aca="false">COUNTIFS(A_Date,$A30,A_Out,"Delivered",A_No,1,A_Svc,SvcCrit,A_Zone,ZoneCrit)</f>
        <v>281</v>
      </c>
      <c r="O30" s="31" t="n">
        <f aca="false">COUNTIFS(A_Date,$A30,A_No,1,A_Svc,SvcCrit,A_Zone,ZoneCrit)</f>
        <v>315</v>
      </c>
      <c r="P30" s="32" t="n">
        <f aca="false">IF(O30=0,0,N30/O30)</f>
        <v>0.892063492063492</v>
      </c>
    </row>
    <row r="31" customFormat="false" ht="15" hidden="false" customHeight="false" outlineLevel="0" collapsed="false">
      <c r="A31" s="29" t="n">
        <f aca="false">A32-1-IF(WEEKDAY(A32-1,2)=7,1,0)</f>
        <v>46309</v>
      </c>
      <c r="B31" s="30" t="str">
        <f aca="false">TEXT(A31,"ddd")</f>
        <v>Wed</v>
      </c>
      <c r="C31" s="31" t="n">
        <f aca="false">COUNTIFS(P_Date,$A31,P_Svc,SvcCrit,P_Zone,ZoneCrit)</f>
        <v>265</v>
      </c>
      <c r="D31" s="31" t="n">
        <f aca="false">COUNTIFS(A_Date,$A31,A_Svc,SvcCrit,A_Zone,ZoneCrit)</f>
        <v>336</v>
      </c>
      <c r="E31" s="31" t="n">
        <f aca="false">COUNTIFS(A_Date,$A31,A_Out,"&lt;&gt;Not attempted",A_Svc,SvcCrit,A_Zone,ZoneCrit)</f>
        <v>331</v>
      </c>
      <c r="F31" s="31" t="n">
        <f aca="false">COUNTIFS(A_Date,$A31,A_Out,"Delivered",A_Svc,SvcCrit,A_Zone,ZoneCrit)</f>
        <v>301</v>
      </c>
      <c r="G31" s="31" t="n">
        <f aca="false">COUNTIFS(A_Date,$A31,A_OT,1,A_Svc,SvcCrit,A_Zone,ZoneCrit)</f>
        <v>277</v>
      </c>
      <c r="H31" s="32" t="n">
        <f aca="false">IF(D31=0,0,E31/D31)</f>
        <v>0.985119047619048</v>
      </c>
      <c r="I31" s="32" t="n">
        <f aca="false">IF(E31=0,0,F31/E31)</f>
        <v>0.909365558912387</v>
      </c>
      <c r="J31" s="32" t="n">
        <f aca="false">IF(F31=0,0,G31/F31)</f>
        <v>0.920265780730897</v>
      </c>
      <c r="K31" s="33" t="n">
        <f aca="false">SLA_Target</f>
        <v>0.95</v>
      </c>
      <c r="L31" s="33" t="n">
        <f aca="false">Att_Target</f>
        <v>0.97</v>
      </c>
      <c r="M31" s="31" t="n">
        <f aca="false">COUNTIFS(P_Date,"&lt;="&amp;$A31,P_Svc,SvcCrit,P_Zone,ZoneCrit)-COUNTIFS(A_Date,"&lt;="&amp;$A31,A_Out,"Delivered",A_Svc,SvcCrit,A_Zone,ZoneCrit)</f>
        <v>542</v>
      </c>
      <c r="N31" s="31" t="n">
        <f aca="false">COUNTIFS(A_Date,$A31,A_Out,"Delivered",A_No,1,A_Svc,SvcCrit,A_Zone,ZoneCrit)</f>
        <v>266</v>
      </c>
      <c r="O31" s="31" t="n">
        <f aca="false">COUNTIFS(A_Date,$A31,A_No,1,A_Svc,SvcCrit,A_Zone,ZoneCrit)</f>
        <v>292</v>
      </c>
      <c r="P31" s="32" t="n">
        <f aca="false">IF(O31=0,0,N31/O31)</f>
        <v>0.910958904109589</v>
      </c>
    </row>
    <row r="32" customFormat="false" ht="15" hidden="false" customHeight="false" outlineLevel="0" collapsed="false">
      <c r="A32" s="29" t="n">
        <f aca="false">A33-1-IF(WEEKDAY(A33-1,2)=7,1,0)</f>
        <v>46310</v>
      </c>
      <c r="B32" s="30" t="str">
        <f aca="false">TEXT(A32,"ddd")</f>
        <v>Thu</v>
      </c>
      <c r="C32" s="31" t="n">
        <f aca="false">COUNTIFS(P_Date,$A32,P_Svc,SvcCrit,P_Zone,ZoneCrit)</f>
        <v>259</v>
      </c>
      <c r="D32" s="31" t="n">
        <f aca="false">COUNTIFS(A_Date,$A32,A_Svc,SvcCrit,A_Zone,ZoneCrit)</f>
        <v>315</v>
      </c>
      <c r="E32" s="31" t="n">
        <f aca="false">COUNTIFS(A_Date,$A32,A_Out,"&lt;&gt;Not attempted",A_Svc,SvcCrit,A_Zone,ZoneCrit)</f>
        <v>310</v>
      </c>
      <c r="F32" s="31" t="n">
        <f aca="false">COUNTIFS(A_Date,$A32,A_Out,"Delivered",A_Svc,SvcCrit,A_Zone,ZoneCrit)</f>
        <v>281</v>
      </c>
      <c r="G32" s="31" t="n">
        <f aca="false">COUNTIFS(A_Date,$A32,A_OT,1,A_Svc,SvcCrit,A_Zone,ZoneCrit)</f>
        <v>251</v>
      </c>
      <c r="H32" s="32" t="n">
        <f aca="false">IF(D32=0,0,E32/D32)</f>
        <v>0.984126984126984</v>
      </c>
      <c r="I32" s="32" t="n">
        <f aca="false">IF(E32=0,0,F32/E32)</f>
        <v>0.906451612903226</v>
      </c>
      <c r="J32" s="32" t="n">
        <f aca="false">IF(F32=0,0,G32/F32)</f>
        <v>0.893238434163701</v>
      </c>
      <c r="K32" s="33" t="n">
        <f aca="false">SLA_Target</f>
        <v>0.95</v>
      </c>
      <c r="L32" s="33" t="n">
        <f aca="false">Att_Target</f>
        <v>0.97</v>
      </c>
      <c r="M32" s="31" t="n">
        <f aca="false">COUNTIFS(P_Date,"&lt;="&amp;$A32,P_Svc,SvcCrit,P_Zone,ZoneCrit)-COUNTIFS(A_Date,"&lt;="&amp;$A32,A_Out,"Delivered",A_Svc,SvcCrit,A_Zone,ZoneCrit)</f>
        <v>520</v>
      </c>
      <c r="N32" s="31" t="n">
        <f aca="false">COUNTIFS(A_Date,$A32,A_Out,"Delivered",A_No,1,A_Svc,SvcCrit,A_Zone,ZoneCrit)</f>
        <v>243</v>
      </c>
      <c r="O32" s="31" t="n">
        <f aca="false">COUNTIFS(A_Date,$A32,A_No,1,A_Svc,SvcCrit,A_Zone,ZoneCrit)</f>
        <v>264</v>
      </c>
      <c r="P32" s="32" t="n">
        <f aca="false">IF(O32=0,0,N32/O32)</f>
        <v>0.920454545454545</v>
      </c>
    </row>
    <row r="33" customFormat="false" ht="15" hidden="false" customHeight="false" outlineLevel="0" collapsed="false">
      <c r="A33" s="29" t="n">
        <f aca="false">A34-1-IF(WEEKDAY(A34-1,2)=7,1,0)</f>
        <v>46311</v>
      </c>
      <c r="B33" s="30" t="str">
        <f aca="false">TEXT(A33,"ddd")</f>
        <v>Fri</v>
      </c>
      <c r="C33" s="31" t="n">
        <f aca="false">COUNTIFS(P_Date,$A33,P_Svc,SvcCrit,P_Zone,ZoneCrit)</f>
        <v>267</v>
      </c>
      <c r="D33" s="31" t="n">
        <f aca="false">COUNTIFS(A_Date,$A33,A_Svc,SvcCrit,A_Zone,ZoneCrit)</f>
        <v>321</v>
      </c>
      <c r="E33" s="31" t="n">
        <f aca="false">COUNTIFS(A_Date,$A33,A_Out,"&lt;&gt;Not attempted",A_Svc,SvcCrit,A_Zone,ZoneCrit)</f>
        <v>317</v>
      </c>
      <c r="F33" s="31" t="n">
        <f aca="false">COUNTIFS(A_Date,$A33,A_Out,"Delivered",A_Svc,SvcCrit,A_Zone,ZoneCrit)</f>
        <v>298</v>
      </c>
      <c r="G33" s="31" t="n">
        <f aca="false">COUNTIFS(A_Date,$A33,A_OT,1,A_Svc,SvcCrit,A_Zone,ZoneCrit)</f>
        <v>282</v>
      </c>
      <c r="H33" s="32" t="n">
        <f aca="false">IF(D33=0,0,E33/D33)</f>
        <v>0.987538940809969</v>
      </c>
      <c r="I33" s="32" t="n">
        <f aca="false">IF(E33=0,0,F33/E33)</f>
        <v>0.94006309148265</v>
      </c>
      <c r="J33" s="32" t="n">
        <f aca="false">IF(F33=0,0,G33/F33)</f>
        <v>0.946308724832215</v>
      </c>
      <c r="K33" s="33" t="n">
        <f aca="false">SLA_Target</f>
        <v>0.95</v>
      </c>
      <c r="L33" s="33" t="n">
        <f aca="false">Att_Target</f>
        <v>0.97</v>
      </c>
      <c r="M33" s="31" t="n">
        <f aca="false">COUNTIFS(P_Date,"&lt;="&amp;$A33,P_Svc,SvcCrit,P_Zone,ZoneCrit)-COUNTIFS(A_Date,"&lt;="&amp;$A33,A_Out,"Delivered",A_Svc,SvcCrit,A_Zone,ZoneCrit)</f>
        <v>489</v>
      </c>
      <c r="N33" s="31" t="n">
        <f aca="false">COUNTIFS(A_Date,$A33,A_Out,"Delivered",A_No,1,A_Svc,SvcCrit,A_Zone,ZoneCrit)</f>
        <v>267</v>
      </c>
      <c r="O33" s="31" t="n">
        <f aca="false">COUNTIFS(A_Date,$A33,A_No,1,A_Svc,SvcCrit,A_Zone,ZoneCrit)</f>
        <v>283</v>
      </c>
      <c r="P33" s="32" t="n">
        <f aca="false">IF(O33=0,0,N33/O33)</f>
        <v>0.943462897526502</v>
      </c>
    </row>
    <row r="34" customFormat="false" ht="15" hidden="false" customHeight="false" outlineLevel="0" collapsed="false">
      <c r="A34" s="29" t="n">
        <f aca="false">ReportDate-IF(WEEKDAY(ReportDate,2)=7,1,0)</f>
        <v>46312</v>
      </c>
      <c r="B34" s="30" t="str">
        <f aca="false">TEXT(A34,"ddd")</f>
        <v>Sat</v>
      </c>
      <c r="C34" s="31" t="n">
        <f aca="false">COUNTIFS(P_Date,$A34,P_Svc,SvcCrit,P_Zone,ZoneCrit)</f>
        <v>168</v>
      </c>
      <c r="D34" s="31" t="n">
        <f aca="false">COUNTIFS(A_Date,$A34,A_Svc,SvcCrit,A_Zone,ZoneCrit)</f>
        <v>225</v>
      </c>
      <c r="E34" s="31" t="n">
        <f aca="false">COUNTIFS(A_Date,$A34,A_Out,"&lt;&gt;Not attempted",A_Svc,SvcCrit,A_Zone,ZoneCrit)</f>
        <v>224</v>
      </c>
      <c r="F34" s="31" t="n">
        <f aca="false">COUNTIFS(A_Date,$A34,A_Out,"Delivered",A_Svc,SvcCrit,A_Zone,ZoneCrit)</f>
        <v>199</v>
      </c>
      <c r="G34" s="31" t="n">
        <f aca="false">COUNTIFS(A_Date,$A34,A_OT,1,A_Svc,SvcCrit,A_Zone,ZoneCrit)</f>
        <v>192</v>
      </c>
      <c r="H34" s="32" t="n">
        <f aca="false">IF(D34=0,0,E34/D34)</f>
        <v>0.995555555555556</v>
      </c>
      <c r="I34" s="32" t="n">
        <f aca="false">IF(E34=0,0,F34/E34)</f>
        <v>0.888392857142857</v>
      </c>
      <c r="J34" s="32" t="n">
        <f aca="false">IF(F34=0,0,G34/F34)</f>
        <v>0.964824120603015</v>
      </c>
      <c r="K34" s="33" t="n">
        <f aca="false">SLA_Target</f>
        <v>0.95</v>
      </c>
      <c r="L34" s="33" t="n">
        <f aca="false">Att_Target</f>
        <v>0.97</v>
      </c>
      <c r="M34" s="31" t="n">
        <f aca="false">COUNTIFS(P_Date,"&lt;="&amp;$A34,P_Svc,SvcCrit,P_Zone,ZoneCrit)-COUNTIFS(A_Date,"&lt;="&amp;$A34,A_Out,"Delivered",A_Svc,SvcCrit,A_Zone,ZoneCrit)</f>
        <v>458</v>
      </c>
      <c r="N34" s="31" t="n">
        <f aca="false">COUNTIFS(A_Date,$A34,A_Out,"Delivered",A_No,1,A_Svc,SvcCrit,A_Zone,ZoneCrit)</f>
        <v>192</v>
      </c>
      <c r="O34" s="31" t="n">
        <f aca="false">COUNTIFS(A_Date,$A34,A_No,1,A_Svc,SvcCrit,A_Zone,ZoneCrit)</f>
        <v>215</v>
      </c>
      <c r="P34" s="32" t="n">
        <f aca="false">IF(O34=0,0,N34/O34)</f>
        <v>0.893023255813954</v>
      </c>
    </row>
    <row r="35" customFormat="false" ht="15" hidden="false" customHeight="false" outlineLevel="0" collapsed="false">
      <c r="A35" s="34" t="s">
        <v>61</v>
      </c>
      <c r="B35" s="34"/>
      <c r="C35" s="35" t="n">
        <f aca="false">SUM(C5:C34)</f>
        <v>7963</v>
      </c>
      <c r="D35" s="35" t="n">
        <f aca="false">SUM(D5:D34)</f>
        <v>8699</v>
      </c>
      <c r="E35" s="35" t="n">
        <f aca="false">SUM(E5:E34)</f>
        <v>8539</v>
      </c>
      <c r="F35" s="35" t="n">
        <f aca="false">SUM(F5:F34)</f>
        <v>7719</v>
      </c>
      <c r="G35" s="35" t="n">
        <f aca="false">SUM(G5:G34)</f>
        <v>7532</v>
      </c>
      <c r="H35" s="36" t="n">
        <f aca="false">IF(D35=0,0,E35/D35)</f>
        <v>0.98160708127371</v>
      </c>
      <c r="I35" s="36" t="n">
        <f aca="false">IF(E35=0,0,F35/E35)</f>
        <v>0.903970019908654</v>
      </c>
      <c r="J35" s="36" t="n">
        <f aca="false">IF(F35=0,0,G35/F35)</f>
        <v>0.975774063997927</v>
      </c>
      <c r="K35" s="35"/>
      <c r="L35" s="35"/>
      <c r="M35" s="35" t="n">
        <f aca="false">M34</f>
        <v>458</v>
      </c>
      <c r="N35" s="35" t="n">
        <f aca="false">SUM(N5:N34)</f>
        <v>7014</v>
      </c>
      <c r="O35" s="35" t="n">
        <f aca="false">SUM(O5:O34)</f>
        <v>7740</v>
      </c>
      <c r="P35" s="36" t="n">
        <f aca="false">IF(O35=0,0,N35/O35)</f>
        <v>0.906201550387597</v>
      </c>
    </row>
  </sheetData>
  <conditionalFormatting sqref="J5:J34">
    <cfRule type="cellIs" priority="2" operator="lessThan" aboveAverage="0" equalAverage="0" bottom="0" percent="0" rank="0" text="" dxfId="2">
      <formula>$K5</formula>
    </cfRule>
  </conditionalFormatting>
  <conditionalFormatting sqref="H5:H34">
    <cfRule type="cellIs" priority="3" operator="lessThan" aboveAverage="0" equalAverage="0" bottom="0" percent="0" rank="0" text="" dxfId="2">
      <formula>$L5</formula>
    </cfRule>
  </conditionalFormatting>
  <conditionalFormatting sqref="P5:P34">
    <cfRule type="cellIs" priority="4" operator="lessThan" aboveAverage="0" equalAverage="0" bottom="0" percent="0" rank="0" text="" dxfId="2">
      <formula>FA_Target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31.5" hidden="false" customHeight="true" outlineLevel="0" collapsed="false">
      <c r="A1" s="28" t="s">
        <v>62</v>
      </c>
      <c r="B1" s="28" t="s">
        <v>63</v>
      </c>
      <c r="C1" s="28" t="s">
        <v>64</v>
      </c>
      <c r="D1" s="28" t="s">
        <v>24</v>
      </c>
      <c r="E1" s="28" t="s">
        <v>65</v>
      </c>
      <c r="F1" s="28" t="s">
        <v>66</v>
      </c>
      <c r="G1" s="28" t="s">
        <v>67</v>
      </c>
    </row>
    <row r="2" customFormat="false" ht="15" hidden="false" customHeight="false" outlineLevel="0" collapsed="false">
      <c r="A2" s="37" t="n">
        <v>1000001</v>
      </c>
      <c r="B2" s="38" t="n">
        <v>46273</v>
      </c>
      <c r="C2" s="39" t="s">
        <v>68</v>
      </c>
      <c r="D2" s="39" t="s">
        <v>31</v>
      </c>
      <c r="E2" s="40" t="n">
        <v>2</v>
      </c>
      <c r="F2" s="41" t="n">
        <f aca="false">IF(A2="","",INDEX(Assumptions!$B$16:$B$18,MATCH(C2,Assumptions!$A$16:$A$18,0)))</f>
        <v>1</v>
      </c>
      <c r="G2" s="42" t="n">
        <f aca="false">IF(A2="","",WORKDAY(B2,F2))</f>
        <v>46274</v>
      </c>
    </row>
    <row r="3" customFormat="false" ht="15" hidden="false" customHeight="false" outlineLevel="0" collapsed="false">
      <c r="A3" s="37" t="n">
        <v>1000002</v>
      </c>
      <c r="B3" s="38" t="n">
        <v>46273</v>
      </c>
      <c r="C3" s="39" t="s">
        <v>69</v>
      </c>
      <c r="D3" s="39" t="s">
        <v>31</v>
      </c>
      <c r="E3" s="40" t="n">
        <v>1.7</v>
      </c>
      <c r="F3" s="41" t="n">
        <f aca="false">IF(A3="","",INDEX(Assumptions!$B$16:$B$18,MATCH(C3,Assumptions!$A$16:$A$18,0)))</f>
        <v>3</v>
      </c>
      <c r="G3" s="42" t="n">
        <f aca="false">IF(A3="","",WORKDAY(B3,F3))</f>
        <v>46276</v>
      </c>
    </row>
    <row r="4" customFormat="false" ht="15" hidden="false" customHeight="false" outlineLevel="0" collapsed="false">
      <c r="A4" s="37" t="n">
        <v>1000003</v>
      </c>
      <c r="B4" s="38" t="n">
        <v>46273</v>
      </c>
      <c r="C4" s="39" t="s">
        <v>69</v>
      </c>
      <c r="D4" s="39" t="s">
        <v>35</v>
      </c>
      <c r="E4" s="40" t="n">
        <v>2.9</v>
      </c>
      <c r="F4" s="41" t="n">
        <f aca="false">IF(A4="","",INDEX(Assumptions!$B$16:$B$18,MATCH(C4,Assumptions!$A$16:$A$18,0)))</f>
        <v>3</v>
      </c>
      <c r="G4" s="42" t="n">
        <f aca="false">IF(A4="","",WORKDAY(B4,F4))</f>
        <v>46276</v>
      </c>
    </row>
    <row r="5" customFormat="false" ht="15" hidden="false" customHeight="false" outlineLevel="0" collapsed="false">
      <c r="A5" s="37" t="n">
        <v>1000004</v>
      </c>
      <c r="B5" s="38" t="n">
        <v>46273</v>
      </c>
      <c r="C5" s="39" t="s">
        <v>69</v>
      </c>
      <c r="D5" s="39" t="s">
        <v>37</v>
      </c>
      <c r="E5" s="40" t="n">
        <v>6.5</v>
      </c>
      <c r="F5" s="41" t="n">
        <f aca="false">IF(A5="","",INDEX(Assumptions!$B$16:$B$18,MATCH(C5,Assumptions!$A$16:$A$18,0)))</f>
        <v>3</v>
      </c>
      <c r="G5" s="42" t="n">
        <f aca="false">IF(A5="","",WORKDAY(B5,F5))</f>
        <v>46276</v>
      </c>
    </row>
    <row r="6" customFormat="false" ht="15" hidden="false" customHeight="false" outlineLevel="0" collapsed="false">
      <c r="A6" s="37" t="n">
        <v>1000005</v>
      </c>
      <c r="B6" s="38" t="n">
        <v>46273</v>
      </c>
      <c r="C6" s="39" t="s">
        <v>69</v>
      </c>
      <c r="D6" s="39" t="s">
        <v>39</v>
      </c>
      <c r="E6" s="40" t="n">
        <v>1.4</v>
      </c>
      <c r="F6" s="41" t="n">
        <f aca="false">IF(A6="","",INDEX(Assumptions!$B$16:$B$18,MATCH(C6,Assumptions!$A$16:$A$18,0)))</f>
        <v>3</v>
      </c>
      <c r="G6" s="42" t="n">
        <f aca="false">IF(A6="","",WORKDAY(B6,F6))</f>
        <v>46276</v>
      </c>
    </row>
    <row r="7" customFormat="false" ht="15" hidden="false" customHeight="false" outlineLevel="0" collapsed="false">
      <c r="A7" s="37" t="n">
        <v>1000006</v>
      </c>
      <c r="B7" s="38" t="n">
        <v>46273</v>
      </c>
      <c r="C7" s="39" t="s">
        <v>69</v>
      </c>
      <c r="D7" s="39" t="s">
        <v>33</v>
      </c>
      <c r="E7" s="40" t="n">
        <v>2.9</v>
      </c>
      <c r="F7" s="41" t="n">
        <f aca="false">IF(A7="","",INDEX(Assumptions!$B$16:$B$18,MATCH(C7,Assumptions!$A$16:$A$18,0)))</f>
        <v>3</v>
      </c>
      <c r="G7" s="42" t="n">
        <f aca="false">IF(A7="","",WORKDAY(B7,F7))</f>
        <v>46276</v>
      </c>
    </row>
    <row r="8" customFormat="false" ht="15" hidden="false" customHeight="false" outlineLevel="0" collapsed="false">
      <c r="A8" s="37" t="n">
        <v>1000007</v>
      </c>
      <c r="B8" s="38" t="n">
        <v>46273</v>
      </c>
      <c r="C8" s="39" t="s">
        <v>69</v>
      </c>
      <c r="D8" s="39" t="s">
        <v>37</v>
      </c>
      <c r="E8" s="40" t="n">
        <v>1.3</v>
      </c>
      <c r="F8" s="41" t="n">
        <f aca="false">IF(A8="","",INDEX(Assumptions!$B$16:$B$18,MATCH(C8,Assumptions!$A$16:$A$18,0)))</f>
        <v>3</v>
      </c>
      <c r="G8" s="42" t="n">
        <f aca="false">IF(A8="","",WORKDAY(B8,F8))</f>
        <v>46276</v>
      </c>
    </row>
    <row r="9" customFormat="false" ht="15" hidden="false" customHeight="false" outlineLevel="0" collapsed="false">
      <c r="A9" s="37" t="n">
        <v>1000008</v>
      </c>
      <c r="B9" s="38" t="n">
        <v>46273</v>
      </c>
      <c r="C9" s="39" t="s">
        <v>69</v>
      </c>
      <c r="D9" s="39" t="s">
        <v>31</v>
      </c>
      <c r="E9" s="40" t="n">
        <v>0.6</v>
      </c>
      <c r="F9" s="41" t="n">
        <f aca="false">IF(A9="","",INDEX(Assumptions!$B$16:$B$18,MATCH(C9,Assumptions!$A$16:$A$18,0)))</f>
        <v>3</v>
      </c>
      <c r="G9" s="42" t="n">
        <f aca="false">IF(A9="","",WORKDAY(B9,F9))</f>
        <v>46276</v>
      </c>
    </row>
    <row r="10" customFormat="false" ht="15" hidden="false" customHeight="false" outlineLevel="0" collapsed="false">
      <c r="A10" s="37" t="n">
        <v>1000009</v>
      </c>
      <c r="B10" s="38" t="n">
        <v>46273</v>
      </c>
      <c r="C10" s="39" t="s">
        <v>69</v>
      </c>
      <c r="D10" s="39" t="s">
        <v>33</v>
      </c>
      <c r="E10" s="40" t="n">
        <v>2.2</v>
      </c>
      <c r="F10" s="41" t="n">
        <f aca="false">IF(A10="","",INDEX(Assumptions!$B$16:$B$18,MATCH(C10,Assumptions!$A$16:$A$18,0)))</f>
        <v>3</v>
      </c>
      <c r="G10" s="42" t="n">
        <f aca="false">IF(A10="","",WORKDAY(B10,F10))</f>
        <v>46276</v>
      </c>
    </row>
    <row r="11" customFormat="false" ht="15" hidden="false" customHeight="false" outlineLevel="0" collapsed="false">
      <c r="A11" s="37" t="n">
        <v>1000010</v>
      </c>
      <c r="B11" s="38" t="n">
        <v>46273</v>
      </c>
      <c r="C11" s="39" t="s">
        <v>69</v>
      </c>
      <c r="D11" s="39" t="s">
        <v>39</v>
      </c>
      <c r="E11" s="40" t="n">
        <v>2.5</v>
      </c>
      <c r="F11" s="41" t="n">
        <f aca="false">IF(A11="","",INDEX(Assumptions!$B$16:$B$18,MATCH(C11,Assumptions!$A$16:$A$18,0)))</f>
        <v>3</v>
      </c>
      <c r="G11" s="42" t="n">
        <f aca="false">IF(A11="","",WORKDAY(B11,F11))</f>
        <v>46276</v>
      </c>
    </row>
    <row r="12" customFormat="false" ht="15" hidden="false" customHeight="false" outlineLevel="0" collapsed="false">
      <c r="A12" s="37" t="n">
        <v>1000011</v>
      </c>
      <c r="B12" s="38" t="n">
        <v>46273</v>
      </c>
      <c r="C12" s="39" t="s">
        <v>69</v>
      </c>
      <c r="D12" s="39" t="s">
        <v>35</v>
      </c>
      <c r="E12" s="40" t="n">
        <v>0.8</v>
      </c>
      <c r="F12" s="41" t="n">
        <f aca="false">IF(A12="","",INDEX(Assumptions!$B$16:$B$18,MATCH(C12,Assumptions!$A$16:$A$18,0)))</f>
        <v>3</v>
      </c>
      <c r="G12" s="42" t="n">
        <f aca="false">IF(A12="","",WORKDAY(B12,F12))</f>
        <v>46276</v>
      </c>
    </row>
    <row r="13" customFormat="false" ht="15" hidden="false" customHeight="false" outlineLevel="0" collapsed="false">
      <c r="A13" s="37" t="n">
        <v>1000012</v>
      </c>
      <c r="B13" s="38" t="n">
        <v>46273</v>
      </c>
      <c r="C13" s="39" t="s">
        <v>68</v>
      </c>
      <c r="D13" s="39" t="s">
        <v>31</v>
      </c>
      <c r="E13" s="40" t="n">
        <v>1.8</v>
      </c>
      <c r="F13" s="41" t="n">
        <f aca="false">IF(A13="","",INDEX(Assumptions!$B$16:$B$18,MATCH(C13,Assumptions!$A$16:$A$18,0)))</f>
        <v>1</v>
      </c>
      <c r="G13" s="42" t="n">
        <f aca="false">IF(A13="","",WORKDAY(B13,F13))</f>
        <v>46274</v>
      </c>
    </row>
    <row r="14" customFormat="false" ht="15" hidden="false" customHeight="false" outlineLevel="0" collapsed="false">
      <c r="A14" s="37" t="n">
        <v>1000013</v>
      </c>
      <c r="B14" s="38" t="n">
        <v>46273</v>
      </c>
      <c r="C14" s="39" t="s">
        <v>68</v>
      </c>
      <c r="D14" s="39" t="s">
        <v>35</v>
      </c>
      <c r="E14" s="40" t="n">
        <v>3.5</v>
      </c>
      <c r="F14" s="41" t="n">
        <f aca="false">IF(A14="","",INDEX(Assumptions!$B$16:$B$18,MATCH(C14,Assumptions!$A$16:$A$18,0)))</f>
        <v>1</v>
      </c>
      <c r="G14" s="42" t="n">
        <f aca="false">IF(A14="","",WORKDAY(B14,F14))</f>
        <v>46274</v>
      </c>
    </row>
    <row r="15" customFormat="false" ht="15" hidden="false" customHeight="false" outlineLevel="0" collapsed="false">
      <c r="A15" s="37" t="n">
        <v>1000014</v>
      </c>
      <c r="B15" s="38" t="n">
        <v>46273</v>
      </c>
      <c r="C15" s="39" t="s">
        <v>69</v>
      </c>
      <c r="D15" s="39" t="s">
        <v>35</v>
      </c>
      <c r="E15" s="40" t="n">
        <v>1.3</v>
      </c>
      <c r="F15" s="41" t="n">
        <f aca="false">IF(A15="","",INDEX(Assumptions!$B$16:$B$18,MATCH(C15,Assumptions!$A$16:$A$18,0)))</f>
        <v>3</v>
      </c>
      <c r="G15" s="42" t="n">
        <f aca="false">IF(A15="","",WORKDAY(B15,F15))</f>
        <v>46276</v>
      </c>
    </row>
    <row r="16" customFormat="false" ht="15" hidden="false" customHeight="false" outlineLevel="0" collapsed="false">
      <c r="A16" s="37" t="n">
        <v>1000015</v>
      </c>
      <c r="B16" s="38" t="n">
        <v>46273</v>
      </c>
      <c r="C16" s="39" t="s">
        <v>70</v>
      </c>
      <c r="D16" s="39" t="s">
        <v>35</v>
      </c>
      <c r="E16" s="40" t="n">
        <v>2.2</v>
      </c>
      <c r="F16" s="41" t="n">
        <f aca="false">IF(A16="","",INDEX(Assumptions!$B$16:$B$18,MATCH(C16,Assumptions!$A$16:$A$18,0)))</f>
        <v>5</v>
      </c>
      <c r="G16" s="42" t="n">
        <f aca="false">IF(A16="","",WORKDAY(B16,F16))</f>
        <v>46280</v>
      </c>
    </row>
    <row r="17" customFormat="false" ht="15" hidden="false" customHeight="false" outlineLevel="0" collapsed="false">
      <c r="A17" s="37" t="n">
        <v>1000016</v>
      </c>
      <c r="B17" s="38" t="n">
        <v>46273</v>
      </c>
      <c r="C17" s="39" t="s">
        <v>68</v>
      </c>
      <c r="D17" s="39" t="s">
        <v>37</v>
      </c>
      <c r="E17" s="40" t="n">
        <v>1.2</v>
      </c>
      <c r="F17" s="41" t="n">
        <f aca="false">IF(A17="","",INDEX(Assumptions!$B$16:$B$18,MATCH(C17,Assumptions!$A$16:$A$18,0)))</f>
        <v>1</v>
      </c>
      <c r="G17" s="42" t="n">
        <f aca="false">IF(A17="","",WORKDAY(B17,F17))</f>
        <v>46274</v>
      </c>
    </row>
    <row r="18" customFormat="false" ht="15" hidden="false" customHeight="false" outlineLevel="0" collapsed="false">
      <c r="A18" s="37" t="n">
        <v>1000017</v>
      </c>
      <c r="B18" s="38" t="n">
        <v>46273</v>
      </c>
      <c r="C18" s="39" t="s">
        <v>69</v>
      </c>
      <c r="D18" s="39" t="s">
        <v>35</v>
      </c>
      <c r="E18" s="40" t="n">
        <v>1.2</v>
      </c>
      <c r="F18" s="41" t="n">
        <f aca="false">IF(A18="","",INDEX(Assumptions!$B$16:$B$18,MATCH(C18,Assumptions!$A$16:$A$18,0)))</f>
        <v>3</v>
      </c>
      <c r="G18" s="42" t="n">
        <f aca="false">IF(A18="","",WORKDAY(B18,F18))</f>
        <v>46276</v>
      </c>
    </row>
    <row r="19" customFormat="false" ht="15" hidden="false" customHeight="false" outlineLevel="0" collapsed="false">
      <c r="A19" s="37" t="n">
        <v>1000018</v>
      </c>
      <c r="B19" s="38" t="n">
        <v>46273</v>
      </c>
      <c r="C19" s="39" t="s">
        <v>69</v>
      </c>
      <c r="D19" s="39" t="s">
        <v>37</v>
      </c>
      <c r="E19" s="40" t="n">
        <v>1</v>
      </c>
      <c r="F19" s="41" t="n">
        <f aca="false">IF(A19="","",INDEX(Assumptions!$B$16:$B$18,MATCH(C19,Assumptions!$A$16:$A$18,0)))</f>
        <v>3</v>
      </c>
      <c r="G19" s="42" t="n">
        <f aca="false">IF(A19="","",WORKDAY(B19,F19))</f>
        <v>46276</v>
      </c>
    </row>
    <row r="20" customFormat="false" ht="15" hidden="false" customHeight="false" outlineLevel="0" collapsed="false">
      <c r="A20" s="37" t="n">
        <v>1000019</v>
      </c>
      <c r="B20" s="38" t="n">
        <v>46273</v>
      </c>
      <c r="C20" s="39" t="s">
        <v>69</v>
      </c>
      <c r="D20" s="39" t="s">
        <v>39</v>
      </c>
      <c r="E20" s="40" t="n">
        <v>0.7</v>
      </c>
      <c r="F20" s="41" t="n">
        <f aca="false">IF(A20="","",INDEX(Assumptions!$B$16:$B$18,MATCH(C20,Assumptions!$A$16:$A$18,0)))</f>
        <v>3</v>
      </c>
      <c r="G20" s="42" t="n">
        <f aca="false">IF(A20="","",WORKDAY(B20,F20))</f>
        <v>46276</v>
      </c>
    </row>
    <row r="21" customFormat="false" ht="15" hidden="false" customHeight="false" outlineLevel="0" collapsed="false">
      <c r="A21" s="37" t="n">
        <v>1000020</v>
      </c>
      <c r="B21" s="38" t="n">
        <v>46273</v>
      </c>
      <c r="C21" s="39" t="s">
        <v>69</v>
      </c>
      <c r="D21" s="39" t="s">
        <v>39</v>
      </c>
      <c r="E21" s="40" t="n">
        <v>1.2</v>
      </c>
      <c r="F21" s="41" t="n">
        <f aca="false">IF(A21="","",INDEX(Assumptions!$B$16:$B$18,MATCH(C21,Assumptions!$A$16:$A$18,0)))</f>
        <v>3</v>
      </c>
      <c r="G21" s="42" t="n">
        <f aca="false">IF(A21="","",WORKDAY(B21,F21))</f>
        <v>46276</v>
      </c>
    </row>
    <row r="22" customFormat="false" ht="15" hidden="false" customHeight="false" outlineLevel="0" collapsed="false">
      <c r="A22" s="37" t="n">
        <v>1000021</v>
      </c>
      <c r="B22" s="38" t="n">
        <v>46273</v>
      </c>
      <c r="C22" s="39" t="s">
        <v>69</v>
      </c>
      <c r="D22" s="39" t="s">
        <v>39</v>
      </c>
      <c r="E22" s="40" t="n">
        <v>1.1</v>
      </c>
      <c r="F22" s="41" t="n">
        <f aca="false">IF(A22="","",INDEX(Assumptions!$B$16:$B$18,MATCH(C22,Assumptions!$A$16:$A$18,0)))</f>
        <v>3</v>
      </c>
      <c r="G22" s="42" t="n">
        <f aca="false">IF(A22="","",WORKDAY(B22,F22))</f>
        <v>46276</v>
      </c>
    </row>
    <row r="23" customFormat="false" ht="15" hidden="false" customHeight="false" outlineLevel="0" collapsed="false">
      <c r="A23" s="37" t="n">
        <v>1000022</v>
      </c>
      <c r="B23" s="38" t="n">
        <v>46273</v>
      </c>
      <c r="C23" s="39" t="s">
        <v>69</v>
      </c>
      <c r="D23" s="39" t="s">
        <v>35</v>
      </c>
      <c r="E23" s="40" t="n">
        <v>2.1</v>
      </c>
      <c r="F23" s="41" t="n">
        <f aca="false">IF(A23="","",INDEX(Assumptions!$B$16:$B$18,MATCH(C23,Assumptions!$A$16:$A$18,0)))</f>
        <v>3</v>
      </c>
      <c r="G23" s="42" t="n">
        <f aca="false">IF(A23="","",WORKDAY(B23,F23))</f>
        <v>46276</v>
      </c>
    </row>
    <row r="24" customFormat="false" ht="15" hidden="false" customHeight="false" outlineLevel="0" collapsed="false">
      <c r="A24" s="37" t="n">
        <v>1000023</v>
      </c>
      <c r="B24" s="38" t="n">
        <v>46273</v>
      </c>
      <c r="C24" s="39" t="s">
        <v>69</v>
      </c>
      <c r="D24" s="39" t="s">
        <v>33</v>
      </c>
      <c r="E24" s="40" t="n">
        <v>1.3</v>
      </c>
      <c r="F24" s="41" t="n">
        <f aca="false">IF(A24="","",INDEX(Assumptions!$B$16:$B$18,MATCH(C24,Assumptions!$A$16:$A$18,0)))</f>
        <v>3</v>
      </c>
      <c r="G24" s="42" t="n">
        <f aca="false">IF(A24="","",WORKDAY(B24,F24))</f>
        <v>46276</v>
      </c>
    </row>
    <row r="25" customFormat="false" ht="15" hidden="false" customHeight="false" outlineLevel="0" collapsed="false">
      <c r="A25" s="37" t="n">
        <v>1000024</v>
      </c>
      <c r="B25" s="38" t="n">
        <v>46273</v>
      </c>
      <c r="C25" s="39" t="s">
        <v>70</v>
      </c>
      <c r="D25" s="39" t="s">
        <v>37</v>
      </c>
      <c r="E25" s="40" t="n">
        <v>1.9</v>
      </c>
      <c r="F25" s="41" t="n">
        <f aca="false">IF(A25="","",INDEX(Assumptions!$B$16:$B$18,MATCH(C25,Assumptions!$A$16:$A$18,0)))</f>
        <v>5</v>
      </c>
      <c r="G25" s="42" t="n">
        <f aca="false">IF(A25="","",WORKDAY(B25,F25))</f>
        <v>46280</v>
      </c>
    </row>
    <row r="26" customFormat="false" ht="15" hidden="false" customHeight="false" outlineLevel="0" collapsed="false">
      <c r="A26" s="37" t="n">
        <v>1000025</v>
      </c>
      <c r="B26" s="38" t="n">
        <v>46273</v>
      </c>
      <c r="C26" s="39" t="s">
        <v>68</v>
      </c>
      <c r="D26" s="39" t="s">
        <v>31</v>
      </c>
      <c r="E26" s="40" t="n">
        <v>1.5</v>
      </c>
      <c r="F26" s="41" t="n">
        <f aca="false">IF(A26="","",INDEX(Assumptions!$B$16:$B$18,MATCH(C26,Assumptions!$A$16:$A$18,0)))</f>
        <v>1</v>
      </c>
      <c r="G26" s="42" t="n">
        <f aca="false">IF(A26="","",WORKDAY(B26,F26))</f>
        <v>46274</v>
      </c>
    </row>
    <row r="27" customFormat="false" ht="15" hidden="false" customHeight="false" outlineLevel="0" collapsed="false">
      <c r="A27" s="37" t="n">
        <v>1000026</v>
      </c>
      <c r="B27" s="38" t="n">
        <v>46273</v>
      </c>
      <c r="C27" s="39" t="s">
        <v>68</v>
      </c>
      <c r="D27" s="39" t="s">
        <v>31</v>
      </c>
      <c r="E27" s="40" t="n">
        <v>0.9</v>
      </c>
      <c r="F27" s="41" t="n">
        <f aca="false">IF(A27="","",INDEX(Assumptions!$B$16:$B$18,MATCH(C27,Assumptions!$A$16:$A$18,0)))</f>
        <v>1</v>
      </c>
      <c r="G27" s="42" t="n">
        <f aca="false">IF(A27="","",WORKDAY(B27,F27))</f>
        <v>46274</v>
      </c>
    </row>
    <row r="28" customFormat="false" ht="15" hidden="false" customHeight="false" outlineLevel="0" collapsed="false">
      <c r="A28" s="37" t="n">
        <v>1000027</v>
      </c>
      <c r="B28" s="38" t="n">
        <v>46273</v>
      </c>
      <c r="C28" s="39" t="s">
        <v>69</v>
      </c>
      <c r="D28" s="39" t="s">
        <v>31</v>
      </c>
      <c r="E28" s="40" t="n">
        <v>0.9</v>
      </c>
      <c r="F28" s="41" t="n">
        <f aca="false">IF(A28="","",INDEX(Assumptions!$B$16:$B$18,MATCH(C28,Assumptions!$A$16:$A$18,0)))</f>
        <v>3</v>
      </c>
      <c r="G28" s="42" t="n">
        <f aca="false">IF(A28="","",WORKDAY(B28,F28))</f>
        <v>46276</v>
      </c>
    </row>
    <row r="29" customFormat="false" ht="15" hidden="false" customHeight="false" outlineLevel="0" collapsed="false">
      <c r="A29" s="37" t="n">
        <v>1000028</v>
      </c>
      <c r="B29" s="38" t="n">
        <v>46273</v>
      </c>
      <c r="C29" s="39" t="s">
        <v>69</v>
      </c>
      <c r="D29" s="39" t="s">
        <v>39</v>
      </c>
      <c r="E29" s="40" t="n">
        <v>2.1</v>
      </c>
      <c r="F29" s="41" t="n">
        <f aca="false">IF(A29="","",INDEX(Assumptions!$B$16:$B$18,MATCH(C29,Assumptions!$A$16:$A$18,0)))</f>
        <v>3</v>
      </c>
      <c r="G29" s="42" t="n">
        <f aca="false">IF(A29="","",WORKDAY(B29,F29))</f>
        <v>46276</v>
      </c>
    </row>
    <row r="30" customFormat="false" ht="15" hidden="false" customHeight="false" outlineLevel="0" collapsed="false">
      <c r="A30" s="37" t="n">
        <v>1000029</v>
      </c>
      <c r="B30" s="38" t="n">
        <v>46273</v>
      </c>
      <c r="C30" s="39" t="s">
        <v>69</v>
      </c>
      <c r="D30" s="39" t="s">
        <v>33</v>
      </c>
      <c r="E30" s="40" t="n">
        <v>1.5</v>
      </c>
      <c r="F30" s="41" t="n">
        <f aca="false">IF(A30="","",INDEX(Assumptions!$B$16:$B$18,MATCH(C30,Assumptions!$A$16:$A$18,0)))</f>
        <v>3</v>
      </c>
      <c r="G30" s="42" t="n">
        <f aca="false">IF(A30="","",WORKDAY(B30,F30))</f>
        <v>46276</v>
      </c>
    </row>
    <row r="31" customFormat="false" ht="15" hidden="false" customHeight="false" outlineLevel="0" collapsed="false">
      <c r="A31" s="37" t="n">
        <v>1000030</v>
      </c>
      <c r="B31" s="38" t="n">
        <v>46273</v>
      </c>
      <c r="C31" s="39" t="s">
        <v>70</v>
      </c>
      <c r="D31" s="39" t="s">
        <v>39</v>
      </c>
      <c r="E31" s="40" t="n">
        <v>1.7</v>
      </c>
      <c r="F31" s="41" t="n">
        <f aca="false">IF(A31="","",INDEX(Assumptions!$B$16:$B$18,MATCH(C31,Assumptions!$A$16:$A$18,0)))</f>
        <v>5</v>
      </c>
      <c r="G31" s="42" t="n">
        <f aca="false">IF(A31="","",WORKDAY(B31,F31))</f>
        <v>46280</v>
      </c>
    </row>
    <row r="32" customFormat="false" ht="15" hidden="false" customHeight="false" outlineLevel="0" collapsed="false">
      <c r="A32" s="37" t="n">
        <v>1000031</v>
      </c>
      <c r="B32" s="38" t="n">
        <v>46273</v>
      </c>
      <c r="C32" s="39" t="s">
        <v>69</v>
      </c>
      <c r="D32" s="39" t="s">
        <v>31</v>
      </c>
      <c r="E32" s="40" t="n">
        <v>1.4</v>
      </c>
      <c r="F32" s="41" t="n">
        <f aca="false">IF(A32="","",INDEX(Assumptions!$B$16:$B$18,MATCH(C32,Assumptions!$A$16:$A$18,0)))</f>
        <v>3</v>
      </c>
      <c r="G32" s="42" t="n">
        <f aca="false">IF(A32="","",WORKDAY(B32,F32))</f>
        <v>46276</v>
      </c>
    </row>
    <row r="33" customFormat="false" ht="15" hidden="false" customHeight="false" outlineLevel="0" collapsed="false">
      <c r="A33" s="37" t="n">
        <v>1000032</v>
      </c>
      <c r="B33" s="38" t="n">
        <v>46273</v>
      </c>
      <c r="C33" s="39" t="s">
        <v>70</v>
      </c>
      <c r="D33" s="39" t="s">
        <v>31</v>
      </c>
      <c r="E33" s="40" t="n">
        <v>1.9</v>
      </c>
      <c r="F33" s="41" t="n">
        <f aca="false">IF(A33="","",INDEX(Assumptions!$B$16:$B$18,MATCH(C33,Assumptions!$A$16:$A$18,0)))</f>
        <v>5</v>
      </c>
      <c r="G33" s="42" t="n">
        <f aca="false">IF(A33="","",WORKDAY(B33,F33))</f>
        <v>46280</v>
      </c>
    </row>
    <row r="34" customFormat="false" ht="15" hidden="false" customHeight="false" outlineLevel="0" collapsed="false">
      <c r="A34" s="37" t="n">
        <v>1000033</v>
      </c>
      <c r="B34" s="38" t="n">
        <v>46273</v>
      </c>
      <c r="C34" s="39" t="s">
        <v>69</v>
      </c>
      <c r="D34" s="39" t="s">
        <v>31</v>
      </c>
      <c r="E34" s="40" t="n">
        <v>8.8</v>
      </c>
      <c r="F34" s="41" t="n">
        <f aca="false">IF(A34="","",INDEX(Assumptions!$B$16:$B$18,MATCH(C34,Assumptions!$A$16:$A$18,0)))</f>
        <v>3</v>
      </c>
      <c r="G34" s="42" t="n">
        <f aca="false">IF(A34="","",WORKDAY(B34,F34))</f>
        <v>46276</v>
      </c>
    </row>
    <row r="35" customFormat="false" ht="15" hidden="false" customHeight="false" outlineLevel="0" collapsed="false">
      <c r="A35" s="37" t="n">
        <v>1000034</v>
      </c>
      <c r="B35" s="38" t="n">
        <v>46273</v>
      </c>
      <c r="C35" s="39" t="s">
        <v>70</v>
      </c>
      <c r="D35" s="39" t="s">
        <v>37</v>
      </c>
      <c r="E35" s="40" t="n">
        <v>1.2</v>
      </c>
      <c r="F35" s="41" t="n">
        <f aca="false">IF(A35="","",INDEX(Assumptions!$B$16:$B$18,MATCH(C35,Assumptions!$A$16:$A$18,0)))</f>
        <v>5</v>
      </c>
      <c r="G35" s="42" t="n">
        <f aca="false">IF(A35="","",WORKDAY(B35,F35))</f>
        <v>46280</v>
      </c>
    </row>
    <row r="36" customFormat="false" ht="15" hidden="false" customHeight="false" outlineLevel="0" collapsed="false">
      <c r="A36" s="37" t="n">
        <v>1000035</v>
      </c>
      <c r="B36" s="38" t="n">
        <v>46273</v>
      </c>
      <c r="C36" s="39" t="s">
        <v>69</v>
      </c>
      <c r="D36" s="39" t="s">
        <v>37</v>
      </c>
      <c r="E36" s="40" t="n">
        <v>2.2</v>
      </c>
      <c r="F36" s="41" t="n">
        <f aca="false">IF(A36="","",INDEX(Assumptions!$B$16:$B$18,MATCH(C36,Assumptions!$A$16:$A$18,0)))</f>
        <v>3</v>
      </c>
      <c r="G36" s="42" t="n">
        <f aca="false">IF(A36="","",WORKDAY(B36,F36))</f>
        <v>46276</v>
      </c>
    </row>
    <row r="37" customFormat="false" ht="15" hidden="false" customHeight="false" outlineLevel="0" collapsed="false">
      <c r="A37" s="37" t="n">
        <v>1000036</v>
      </c>
      <c r="B37" s="38" t="n">
        <v>46273</v>
      </c>
      <c r="C37" s="39" t="s">
        <v>69</v>
      </c>
      <c r="D37" s="39" t="s">
        <v>33</v>
      </c>
      <c r="E37" s="40" t="n">
        <v>7.9</v>
      </c>
      <c r="F37" s="41" t="n">
        <f aca="false">IF(A37="","",INDEX(Assumptions!$B$16:$B$18,MATCH(C37,Assumptions!$A$16:$A$18,0)))</f>
        <v>3</v>
      </c>
      <c r="G37" s="42" t="n">
        <f aca="false">IF(A37="","",WORKDAY(B37,F37))</f>
        <v>46276</v>
      </c>
    </row>
    <row r="38" customFormat="false" ht="15" hidden="false" customHeight="false" outlineLevel="0" collapsed="false">
      <c r="A38" s="37" t="n">
        <v>1000037</v>
      </c>
      <c r="B38" s="38" t="n">
        <v>46273</v>
      </c>
      <c r="C38" s="39" t="s">
        <v>69</v>
      </c>
      <c r="D38" s="39" t="s">
        <v>35</v>
      </c>
      <c r="E38" s="40" t="n">
        <v>1.5</v>
      </c>
      <c r="F38" s="41" t="n">
        <f aca="false">IF(A38="","",INDEX(Assumptions!$B$16:$B$18,MATCH(C38,Assumptions!$A$16:$A$18,0)))</f>
        <v>3</v>
      </c>
      <c r="G38" s="42" t="n">
        <f aca="false">IF(A38="","",WORKDAY(B38,F38))</f>
        <v>46276</v>
      </c>
    </row>
    <row r="39" customFormat="false" ht="15" hidden="false" customHeight="false" outlineLevel="0" collapsed="false">
      <c r="A39" s="37" t="n">
        <v>1000038</v>
      </c>
      <c r="B39" s="38" t="n">
        <v>46273</v>
      </c>
      <c r="C39" s="39" t="s">
        <v>69</v>
      </c>
      <c r="D39" s="39" t="s">
        <v>33</v>
      </c>
      <c r="E39" s="40" t="n">
        <v>0.7</v>
      </c>
      <c r="F39" s="41" t="n">
        <f aca="false">IF(A39="","",INDEX(Assumptions!$B$16:$B$18,MATCH(C39,Assumptions!$A$16:$A$18,0)))</f>
        <v>3</v>
      </c>
      <c r="G39" s="42" t="n">
        <f aca="false">IF(A39="","",WORKDAY(B39,F39))</f>
        <v>46276</v>
      </c>
    </row>
    <row r="40" customFormat="false" ht="15" hidden="false" customHeight="false" outlineLevel="0" collapsed="false">
      <c r="A40" s="37" t="n">
        <v>1000039</v>
      </c>
      <c r="B40" s="38" t="n">
        <v>46273</v>
      </c>
      <c r="C40" s="39" t="s">
        <v>70</v>
      </c>
      <c r="D40" s="39" t="s">
        <v>35</v>
      </c>
      <c r="E40" s="40" t="n">
        <v>4.3</v>
      </c>
      <c r="F40" s="41" t="n">
        <f aca="false">IF(A40="","",INDEX(Assumptions!$B$16:$B$18,MATCH(C40,Assumptions!$A$16:$A$18,0)))</f>
        <v>5</v>
      </c>
      <c r="G40" s="42" t="n">
        <f aca="false">IF(A40="","",WORKDAY(B40,F40))</f>
        <v>46280</v>
      </c>
    </row>
    <row r="41" customFormat="false" ht="15" hidden="false" customHeight="false" outlineLevel="0" collapsed="false">
      <c r="A41" s="37" t="n">
        <v>1000040</v>
      </c>
      <c r="B41" s="38" t="n">
        <v>46273</v>
      </c>
      <c r="C41" s="39" t="s">
        <v>69</v>
      </c>
      <c r="D41" s="39" t="s">
        <v>33</v>
      </c>
      <c r="E41" s="40" t="n">
        <v>1.2</v>
      </c>
      <c r="F41" s="41" t="n">
        <f aca="false">IF(A41="","",INDEX(Assumptions!$B$16:$B$18,MATCH(C41,Assumptions!$A$16:$A$18,0)))</f>
        <v>3</v>
      </c>
      <c r="G41" s="42" t="n">
        <f aca="false">IF(A41="","",WORKDAY(B41,F41))</f>
        <v>46276</v>
      </c>
    </row>
    <row r="42" customFormat="false" ht="15" hidden="false" customHeight="false" outlineLevel="0" collapsed="false">
      <c r="A42" s="37" t="n">
        <v>1000041</v>
      </c>
      <c r="B42" s="38" t="n">
        <v>46273</v>
      </c>
      <c r="C42" s="39" t="s">
        <v>68</v>
      </c>
      <c r="D42" s="39" t="s">
        <v>39</v>
      </c>
      <c r="E42" s="40" t="n">
        <v>4</v>
      </c>
      <c r="F42" s="41" t="n">
        <f aca="false">IF(A42="","",INDEX(Assumptions!$B$16:$B$18,MATCH(C42,Assumptions!$A$16:$A$18,0)))</f>
        <v>1</v>
      </c>
      <c r="G42" s="42" t="n">
        <f aca="false">IF(A42="","",WORKDAY(B42,F42))</f>
        <v>46274</v>
      </c>
    </row>
    <row r="43" customFormat="false" ht="15" hidden="false" customHeight="false" outlineLevel="0" collapsed="false">
      <c r="A43" s="37" t="n">
        <v>1000042</v>
      </c>
      <c r="B43" s="38" t="n">
        <v>46273</v>
      </c>
      <c r="C43" s="39" t="s">
        <v>70</v>
      </c>
      <c r="D43" s="39" t="s">
        <v>31</v>
      </c>
      <c r="E43" s="40" t="n">
        <v>15.4</v>
      </c>
      <c r="F43" s="41" t="n">
        <f aca="false">IF(A43="","",INDEX(Assumptions!$B$16:$B$18,MATCH(C43,Assumptions!$A$16:$A$18,0)))</f>
        <v>5</v>
      </c>
      <c r="G43" s="42" t="n">
        <f aca="false">IF(A43="","",WORKDAY(B43,F43))</f>
        <v>46280</v>
      </c>
    </row>
    <row r="44" customFormat="false" ht="15" hidden="false" customHeight="false" outlineLevel="0" collapsed="false">
      <c r="A44" s="37" t="n">
        <v>1000043</v>
      </c>
      <c r="B44" s="38" t="n">
        <v>46273</v>
      </c>
      <c r="C44" s="39" t="s">
        <v>68</v>
      </c>
      <c r="D44" s="39" t="s">
        <v>37</v>
      </c>
      <c r="E44" s="40" t="n">
        <v>1.8</v>
      </c>
      <c r="F44" s="41" t="n">
        <f aca="false">IF(A44="","",INDEX(Assumptions!$B$16:$B$18,MATCH(C44,Assumptions!$A$16:$A$18,0)))</f>
        <v>1</v>
      </c>
      <c r="G44" s="42" t="n">
        <f aca="false">IF(A44="","",WORKDAY(B44,F44))</f>
        <v>46274</v>
      </c>
    </row>
    <row r="45" customFormat="false" ht="15" hidden="false" customHeight="false" outlineLevel="0" collapsed="false">
      <c r="A45" s="37" t="n">
        <v>1000044</v>
      </c>
      <c r="B45" s="38" t="n">
        <v>46273</v>
      </c>
      <c r="C45" s="39" t="s">
        <v>69</v>
      </c>
      <c r="D45" s="39" t="s">
        <v>39</v>
      </c>
      <c r="E45" s="40" t="n">
        <v>4.7</v>
      </c>
      <c r="F45" s="41" t="n">
        <f aca="false">IF(A45="","",INDEX(Assumptions!$B$16:$B$18,MATCH(C45,Assumptions!$A$16:$A$18,0)))</f>
        <v>3</v>
      </c>
      <c r="G45" s="42" t="n">
        <f aca="false">IF(A45="","",WORKDAY(B45,F45))</f>
        <v>46276</v>
      </c>
    </row>
    <row r="46" customFormat="false" ht="15" hidden="false" customHeight="false" outlineLevel="0" collapsed="false">
      <c r="A46" s="37" t="n">
        <v>1000045</v>
      </c>
      <c r="B46" s="38" t="n">
        <v>46273</v>
      </c>
      <c r="C46" s="39" t="s">
        <v>69</v>
      </c>
      <c r="D46" s="39" t="s">
        <v>39</v>
      </c>
      <c r="E46" s="40" t="n">
        <v>2.5</v>
      </c>
      <c r="F46" s="41" t="n">
        <f aca="false">IF(A46="","",INDEX(Assumptions!$B$16:$B$18,MATCH(C46,Assumptions!$A$16:$A$18,0)))</f>
        <v>3</v>
      </c>
      <c r="G46" s="42" t="n">
        <f aca="false">IF(A46="","",WORKDAY(B46,F46))</f>
        <v>46276</v>
      </c>
    </row>
    <row r="47" customFormat="false" ht="15" hidden="false" customHeight="false" outlineLevel="0" collapsed="false">
      <c r="A47" s="37" t="n">
        <v>1000046</v>
      </c>
      <c r="B47" s="38" t="n">
        <v>46273</v>
      </c>
      <c r="C47" s="39" t="s">
        <v>69</v>
      </c>
      <c r="D47" s="39" t="s">
        <v>31</v>
      </c>
      <c r="E47" s="40" t="n">
        <v>1.2</v>
      </c>
      <c r="F47" s="41" t="n">
        <f aca="false">IF(A47="","",INDEX(Assumptions!$B$16:$B$18,MATCH(C47,Assumptions!$A$16:$A$18,0)))</f>
        <v>3</v>
      </c>
      <c r="G47" s="42" t="n">
        <f aca="false">IF(A47="","",WORKDAY(B47,F47))</f>
        <v>46276</v>
      </c>
    </row>
    <row r="48" customFormat="false" ht="15" hidden="false" customHeight="false" outlineLevel="0" collapsed="false">
      <c r="A48" s="37" t="n">
        <v>1000047</v>
      </c>
      <c r="B48" s="38" t="n">
        <v>46273</v>
      </c>
      <c r="C48" s="39" t="s">
        <v>69</v>
      </c>
      <c r="D48" s="39" t="s">
        <v>31</v>
      </c>
      <c r="E48" s="40" t="n">
        <v>2.9</v>
      </c>
      <c r="F48" s="41" t="n">
        <f aca="false">IF(A48="","",INDEX(Assumptions!$B$16:$B$18,MATCH(C48,Assumptions!$A$16:$A$18,0)))</f>
        <v>3</v>
      </c>
      <c r="G48" s="42" t="n">
        <f aca="false">IF(A48="","",WORKDAY(B48,F48))</f>
        <v>46276</v>
      </c>
    </row>
    <row r="49" customFormat="false" ht="15" hidden="false" customHeight="false" outlineLevel="0" collapsed="false">
      <c r="A49" s="37" t="n">
        <v>1000048</v>
      </c>
      <c r="B49" s="38" t="n">
        <v>46273</v>
      </c>
      <c r="C49" s="39" t="s">
        <v>69</v>
      </c>
      <c r="D49" s="39" t="s">
        <v>39</v>
      </c>
      <c r="E49" s="40" t="n">
        <v>3</v>
      </c>
      <c r="F49" s="41" t="n">
        <f aca="false">IF(A49="","",INDEX(Assumptions!$B$16:$B$18,MATCH(C49,Assumptions!$A$16:$A$18,0)))</f>
        <v>3</v>
      </c>
      <c r="G49" s="42" t="n">
        <f aca="false">IF(A49="","",WORKDAY(B49,F49))</f>
        <v>46276</v>
      </c>
    </row>
    <row r="50" customFormat="false" ht="15" hidden="false" customHeight="false" outlineLevel="0" collapsed="false">
      <c r="A50" s="37" t="n">
        <v>1000049</v>
      </c>
      <c r="B50" s="38" t="n">
        <v>46273</v>
      </c>
      <c r="C50" s="39" t="s">
        <v>69</v>
      </c>
      <c r="D50" s="39" t="s">
        <v>33</v>
      </c>
      <c r="E50" s="40" t="n">
        <v>0.9</v>
      </c>
      <c r="F50" s="41" t="n">
        <f aca="false">IF(A50="","",INDEX(Assumptions!$B$16:$B$18,MATCH(C50,Assumptions!$A$16:$A$18,0)))</f>
        <v>3</v>
      </c>
      <c r="G50" s="42" t="n">
        <f aca="false">IF(A50="","",WORKDAY(B50,F50))</f>
        <v>46276</v>
      </c>
    </row>
    <row r="51" customFormat="false" ht="15" hidden="false" customHeight="false" outlineLevel="0" collapsed="false">
      <c r="A51" s="37" t="n">
        <v>1000050</v>
      </c>
      <c r="B51" s="38" t="n">
        <v>46273</v>
      </c>
      <c r="C51" s="39" t="s">
        <v>69</v>
      </c>
      <c r="D51" s="39" t="s">
        <v>33</v>
      </c>
      <c r="E51" s="40" t="n">
        <v>1.3</v>
      </c>
      <c r="F51" s="41" t="n">
        <f aca="false">IF(A51="","",INDEX(Assumptions!$B$16:$B$18,MATCH(C51,Assumptions!$A$16:$A$18,0)))</f>
        <v>3</v>
      </c>
      <c r="G51" s="42" t="n">
        <f aca="false">IF(A51="","",WORKDAY(B51,F51))</f>
        <v>46276</v>
      </c>
    </row>
    <row r="52" customFormat="false" ht="15" hidden="false" customHeight="false" outlineLevel="0" collapsed="false">
      <c r="A52" s="37" t="n">
        <v>1000051</v>
      </c>
      <c r="B52" s="38" t="n">
        <v>46273</v>
      </c>
      <c r="C52" s="39" t="s">
        <v>69</v>
      </c>
      <c r="D52" s="39" t="s">
        <v>39</v>
      </c>
      <c r="E52" s="40" t="n">
        <v>0.6</v>
      </c>
      <c r="F52" s="41" t="n">
        <f aca="false">IF(A52="","",INDEX(Assumptions!$B$16:$B$18,MATCH(C52,Assumptions!$A$16:$A$18,0)))</f>
        <v>3</v>
      </c>
      <c r="G52" s="42" t="n">
        <f aca="false">IF(A52="","",WORKDAY(B52,F52))</f>
        <v>46276</v>
      </c>
    </row>
    <row r="53" customFormat="false" ht="15" hidden="false" customHeight="false" outlineLevel="0" collapsed="false">
      <c r="A53" s="37" t="n">
        <v>1000052</v>
      </c>
      <c r="B53" s="38" t="n">
        <v>46273</v>
      </c>
      <c r="C53" s="39" t="s">
        <v>69</v>
      </c>
      <c r="D53" s="39" t="s">
        <v>35</v>
      </c>
      <c r="E53" s="40" t="n">
        <v>1.9</v>
      </c>
      <c r="F53" s="41" t="n">
        <f aca="false">IF(A53="","",INDEX(Assumptions!$B$16:$B$18,MATCH(C53,Assumptions!$A$16:$A$18,0)))</f>
        <v>3</v>
      </c>
      <c r="G53" s="42" t="n">
        <f aca="false">IF(A53="","",WORKDAY(B53,F53))</f>
        <v>46276</v>
      </c>
    </row>
    <row r="54" customFormat="false" ht="15" hidden="false" customHeight="false" outlineLevel="0" collapsed="false">
      <c r="A54" s="37" t="n">
        <v>1000053</v>
      </c>
      <c r="B54" s="38" t="n">
        <v>46273</v>
      </c>
      <c r="C54" s="39" t="s">
        <v>69</v>
      </c>
      <c r="D54" s="39" t="s">
        <v>31</v>
      </c>
      <c r="E54" s="40" t="n">
        <v>0.9</v>
      </c>
      <c r="F54" s="41" t="n">
        <f aca="false">IF(A54="","",INDEX(Assumptions!$B$16:$B$18,MATCH(C54,Assumptions!$A$16:$A$18,0)))</f>
        <v>3</v>
      </c>
      <c r="G54" s="42" t="n">
        <f aca="false">IF(A54="","",WORKDAY(B54,F54))</f>
        <v>46276</v>
      </c>
    </row>
    <row r="55" customFormat="false" ht="15" hidden="false" customHeight="false" outlineLevel="0" collapsed="false">
      <c r="A55" s="37" t="n">
        <v>1000054</v>
      </c>
      <c r="B55" s="38" t="n">
        <v>46273</v>
      </c>
      <c r="C55" s="39" t="s">
        <v>68</v>
      </c>
      <c r="D55" s="39" t="s">
        <v>35</v>
      </c>
      <c r="E55" s="40" t="n">
        <v>1.2</v>
      </c>
      <c r="F55" s="41" t="n">
        <f aca="false">IF(A55="","",INDEX(Assumptions!$B$16:$B$18,MATCH(C55,Assumptions!$A$16:$A$18,0)))</f>
        <v>1</v>
      </c>
      <c r="G55" s="42" t="n">
        <f aca="false">IF(A55="","",WORKDAY(B55,F55))</f>
        <v>46274</v>
      </c>
    </row>
    <row r="56" customFormat="false" ht="15" hidden="false" customHeight="false" outlineLevel="0" collapsed="false">
      <c r="A56" s="37" t="n">
        <v>1000055</v>
      </c>
      <c r="B56" s="38" t="n">
        <v>46273</v>
      </c>
      <c r="C56" s="39" t="s">
        <v>68</v>
      </c>
      <c r="D56" s="39" t="s">
        <v>31</v>
      </c>
      <c r="E56" s="40" t="n">
        <v>2</v>
      </c>
      <c r="F56" s="41" t="n">
        <f aca="false">IF(A56="","",INDEX(Assumptions!$B$16:$B$18,MATCH(C56,Assumptions!$A$16:$A$18,0)))</f>
        <v>1</v>
      </c>
      <c r="G56" s="42" t="n">
        <f aca="false">IF(A56="","",WORKDAY(B56,F56))</f>
        <v>46274</v>
      </c>
    </row>
    <row r="57" customFormat="false" ht="15" hidden="false" customHeight="false" outlineLevel="0" collapsed="false">
      <c r="A57" s="37" t="n">
        <v>1000056</v>
      </c>
      <c r="B57" s="38" t="n">
        <v>46273</v>
      </c>
      <c r="C57" s="39" t="s">
        <v>68</v>
      </c>
      <c r="D57" s="39" t="s">
        <v>35</v>
      </c>
      <c r="E57" s="40" t="n">
        <v>2.5</v>
      </c>
      <c r="F57" s="41" t="n">
        <f aca="false">IF(A57="","",INDEX(Assumptions!$B$16:$B$18,MATCH(C57,Assumptions!$A$16:$A$18,0)))</f>
        <v>1</v>
      </c>
      <c r="G57" s="42" t="n">
        <f aca="false">IF(A57="","",WORKDAY(B57,F57))</f>
        <v>46274</v>
      </c>
    </row>
    <row r="58" customFormat="false" ht="15" hidden="false" customHeight="false" outlineLevel="0" collapsed="false">
      <c r="A58" s="37" t="n">
        <v>1000057</v>
      </c>
      <c r="B58" s="38" t="n">
        <v>46273</v>
      </c>
      <c r="C58" s="39" t="s">
        <v>69</v>
      </c>
      <c r="D58" s="39" t="s">
        <v>37</v>
      </c>
      <c r="E58" s="40" t="n">
        <v>1.8</v>
      </c>
      <c r="F58" s="41" t="n">
        <f aca="false">IF(A58="","",INDEX(Assumptions!$B$16:$B$18,MATCH(C58,Assumptions!$A$16:$A$18,0)))</f>
        <v>3</v>
      </c>
      <c r="G58" s="42" t="n">
        <f aca="false">IF(A58="","",WORKDAY(B58,F58))</f>
        <v>46276</v>
      </c>
    </row>
    <row r="59" customFormat="false" ht="15" hidden="false" customHeight="false" outlineLevel="0" collapsed="false">
      <c r="A59" s="37" t="n">
        <v>1000058</v>
      </c>
      <c r="B59" s="38" t="n">
        <v>46273</v>
      </c>
      <c r="C59" s="39" t="s">
        <v>68</v>
      </c>
      <c r="D59" s="39" t="s">
        <v>35</v>
      </c>
      <c r="E59" s="40" t="n">
        <v>2</v>
      </c>
      <c r="F59" s="41" t="n">
        <f aca="false">IF(A59="","",INDEX(Assumptions!$B$16:$B$18,MATCH(C59,Assumptions!$A$16:$A$18,0)))</f>
        <v>1</v>
      </c>
      <c r="G59" s="42" t="n">
        <f aca="false">IF(A59="","",WORKDAY(B59,F59))</f>
        <v>46274</v>
      </c>
    </row>
    <row r="60" customFormat="false" ht="15" hidden="false" customHeight="false" outlineLevel="0" collapsed="false">
      <c r="A60" s="37" t="n">
        <v>1000059</v>
      </c>
      <c r="B60" s="38" t="n">
        <v>46273</v>
      </c>
      <c r="C60" s="39" t="s">
        <v>68</v>
      </c>
      <c r="D60" s="39" t="s">
        <v>39</v>
      </c>
      <c r="E60" s="40" t="n">
        <v>3.7</v>
      </c>
      <c r="F60" s="41" t="n">
        <f aca="false">IF(A60="","",INDEX(Assumptions!$B$16:$B$18,MATCH(C60,Assumptions!$A$16:$A$18,0)))</f>
        <v>1</v>
      </c>
      <c r="G60" s="42" t="n">
        <f aca="false">IF(A60="","",WORKDAY(B60,F60))</f>
        <v>46274</v>
      </c>
    </row>
    <row r="61" customFormat="false" ht="15" hidden="false" customHeight="false" outlineLevel="0" collapsed="false">
      <c r="A61" s="37" t="n">
        <v>1000060</v>
      </c>
      <c r="B61" s="38" t="n">
        <v>46273</v>
      </c>
      <c r="C61" s="39" t="s">
        <v>70</v>
      </c>
      <c r="D61" s="39" t="s">
        <v>39</v>
      </c>
      <c r="E61" s="40" t="n">
        <v>1.1</v>
      </c>
      <c r="F61" s="41" t="n">
        <f aca="false">IF(A61="","",INDEX(Assumptions!$B$16:$B$18,MATCH(C61,Assumptions!$A$16:$A$18,0)))</f>
        <v>5</v>
      </c>
      <c r="G61" s="42" t="n">
        <f aca="false">IF(A61="","",WORKDAY(B61,F61))</f>
        <v>46280</v>
      </c>
    </row>
    <row r="62" customFormat="false" ht="15" hidden="false" customHeight="false" outlineLevel="0" collapsed="false">
      <c r="A62" s="37" t="n">
        <v>1000061</v>
      </c>
      <c r="B62" s="38" t="n">
        <v>46273</v>
      </c>
      <c r="C62" s="39" t="s">
        <v>69</v>
      </c>
      <c r="D62" s="39" t="s">
        <v>31</v>
      </c>
      <c r="E62" s="40" t="n">
        <v>1.3</v>
      </c>
      <c r="F62" s="41" t="n">
        <f aca="false">IF(A62="","",INDEX(Assumptions!$B$16:$B$18,MATCH(C62,Assumptions!$A$16:$A$18,0)))</f>
        <v>3</v>
      </c>
      <c r="G62" s="42" t="n">
        <f aca="false">IF(A62="","",WORKDAY(B62,F62))</f>
        <v>46276</v>
      </c>
    </row>
    <row r="63" customFormat="false" ht="15" hidden="false" customHeight="false" outlineLevel="0" collapsed="false">
      <c r="A63" s="37" t="n">
        <v>1000062</v>
      </c>
      <c r="B63" s="38" t="n">
        <v>46273</v>
      </c>
      <c r="C63" s="39" t="s">
        <v>68</v>
      </c>
      <c r="D63" s="39" t="s">
        <v>39</v>
      </c>
      <c r="E63" s="40" t="n">
        <v>3.2</v>
      </c>
      <c r="F63" s="41" t="n">
        <f aca="false">IF(A63="","",INDEX(Assumptions!$B$16:$B$18,MATCH(C63,Assumptions!$A$16:$A$18,0)))</f>
        <v>1</v>
      </c>
      <c r="G63" s="42" t="n">
        <f aca="false">IF(A63="","",WORKDAY(B63,F63))</f>
        <v>46274</v>
      </c>
    </row>
    <row r="64" customFormat="false" ht="15" hidden="false" customHeight="false" outlineLevel="0" collapsed="false">
      <c r="A64" s="37" t="n">
        <v>1000063</v>
      </c>
      <c r="B64" s="38" t="n">
        <v>46273</v>
      </c>
      <c r="C64" s="39" t="s">
        <v>68</v>
      </c>
      <c r="D64" s="39" t="s">
        <v>31</v>
      </c>
      <c r="E64" s="40" t="n">
        <v>1.4</v>
      </c>
      <c r="F64" s="41" t="n">
        <f aca="false">IF(A64="","",INDEX(Assumptions!$B$16:$B$18,MATCH(C64,Assumptions!$A$16:$A$18,0)))</f>
        <v>1</v>
      </c>
      <c r="G64" s="42" t="n">
        <f aca="false">IF(A64="","",WORKDAY(B64,F64))</f>
        <v>46274</v>
      </c>
    </row>
    <row r="65" customFormat="false" ht="15" hidden="false" customHeight="false" outlineLevel="0" collapsed="false">
      <c r="A65" s="37" t="n">
        <v>1000064</v>
      </c>
      <c r="B65" s="38" t="n">
        <v>46273</v>
      </c>
      <c r="C65" s="39" t="s">
        <v>70</v>
      </c>
      <c r="D65" s="39" t="s">
        <v>31</v>
      </c>
      <c r="E65" s="40" t="n">
        <v>1.5</v>
      </c>
      <c r="F65" s="41" t="n">
        <f aca="false">IF(A65="","",INDEX(Assumptions!$B$16:$B$18,MATCH(C65,Assumptions!$A$16:$A$18,0)))</f>
        <v>5</v>
      </c>
      <c r="G65" s="42" t="n">
        <f aca="false">IF(A65="","",WORKDAY(B65,F65))</f>
        <v>46280</v>
      </c>
    </row>
    <row r="66" customFormat="false" ht="15" hidden="false" customHeight="false" outlineLevel="0" collapsed="false">
      <c r="A66" s="37" t="n">
        <v>1000065</v>
      </c>
      <c r="B66" s="38" t="n">
        <v>46273</v>
      </c>
      <c r="C66" s="39" t="s">
        <v>69</v>
      </c>
      <c r="D66" s="39" t="s">
        <v>31</v>
      </c>
      <c r="E66" s="40" t="n">
        <v>0.8</v>
      </c>
      <c r="F66" s="41" t="n">
        <f aca="false">IF(A66="","",INDEX(Assumptions!$B$16:$B$18,MATCH(C66,Assumptions!$A$16:$A$18,0)))</f>
        <v>3</v>
      </c>
      <c r="G66" s="42" t="n">
        <f aca="false">IF(A66="","",WORKDAY(B66,F66))</f>
        <v>46276</v>
      </c>
    </row>
    <row r="67" customFormat="false" ht="15" hidden="false" customHeight="false" outlineLevel="0" collapsed="false">
      <c r="A67" s="37" t="n">
        <v>1000066</v>
      </c>
      <c r="B67" s="38" t="n">
        <v>46273</v>
      </c>
      <c r="C67" s="39" t="s">
        <v>69</v>
      </c>
      <c r="D67" s="39" t="s">
        <v>35</v>
      </c>
      <c r="E67" s="40" t="n">
        <v>1.7</v>
      </c>
      <c r="F67" s="41" t="n">
        <f aca="false">IF(A67="","",INDEX(Assumptions!$B$16:$B$18,MATCH(C67,Assumptions!$A$16:$A$18,0)))</f>
        <v>3</v>
      </c>
      <c r="G67" s="42" t="n">
        <f aca="false">IF(A67="","",WORKDAY(B67,F67))</f>
        <v>46276</v>
      </c>
    </row>
    <row r="68" customFormat="false" ht="15" hidden="false" customHeight="false" outlineLevel="0" collapsed="false">
      <c r="A68" s="37" t="n">
        <v>1000067</v>
      </c>
      <c r="B68" s="38" t="n">
        <v>46273</v>
      </c>
      <c r="C68" s="39" t="s">
        <v>69</v>
      </c>
      <c r="D68" s="39" t="s">
        <v>37</v>
      </c>
      <c r="E68" s="40" t="n">
        <v>1.9</v>
      </c>
      <c r="F68" s="41" t="n">
        <f aca="false">IF(A68="","",INDEX(Assumptions!$B$16:$B$18,MATCH(C68,Assumptions!$A$16:$A$18,0)))</f>
        <v>3</v>
      </c>
      <c r="G68" s="42" t="n">
        <f aca="false">IF(A68="","",WORKDAY(B68,F68))</f>
        <v>46276</v>
      </c>
    </row>
    <row r="69" customFormat="false" ht="15" hidden="false" customHeight="false" outlineLevel="0" collapsed="false">
      <c r="A69" s="37" t="n">
        <v>1000068</v>
      </c>
      <c r="B69" s="38" t="n">
        <v>46273</v>
      </c>
      <c r="C69" s="39" t="s">
        <v>70</v>
      </c>
      <c r="D69" s="39" t="s">
        <v>39</v>
      </c>
      <c r="E69" s="40" t="n">
        <v>2.9</v>
      </c>
      <c r="F69" s="41" t="n">
        <f aca="false">IF(A69="","",INDEX(Assumptions!$B$16:$B$18,MATCH(C69,Assumptions!$A$16:$A$18,0)))</f>
        <v>5</v>
      </c>
      <c r="G69" s="42" t="n">
        <f aca="false">IF(A69="","",WORKDAY(B69,F69))</f>
        <v>46280</v>
      </c>
    </row>
    <row r="70" customFormat="false" ht="15" hidden="false" customHeight="false" outlineLevel="0" collapsed="false">
      <c r="A70" s="37" t="n">
        <v>1000069</v>
      </c>
      <c r="B70" s="38" t="n">
        <v>46273</v>
      </c>
      <c r="C70" s="39" t="s">
        <v>69</v>
      </c>
      <c r="D70" s="39" t="s">
        <v>35</v>
      </c>
      <c r="E70" s="40" t="n">
        <v>1.3</v>
      </c>
      <c r="F70" s="41" t="n">
        <f aca="false">IF(A70="","",INDEX(Assumptions!$B$16:$B$18,MATCH(C70,Assumptions!$A$16:$A$18,0)))</f>
        <v>3</v>
      </c>
      <c r="G70" s="42" t="n">
        <f aca="false">IF(A70="","",WORKDAY(B70,F70))</f>
        <v>46276</v>
      </c>
    </row>
    <row r="71" customFormat="false" ht="15" hidden="false" customHeight="false" outlineLevel="0" collapsed="false">
      <c r="A71" s="37" t="n">
        <v>1000070</v>
      </c>
      <c r="B71" s="38" t="n">
        <v>46273</v>
      </c>
      <c r="C71" s="39" t="s">
        <v>70</v>
      </c>
      <c r="D71" s="39" t="s">
        <v>35</v>
      </c>
      <c r="E71" s="40" t="n">
        <v>2.4</v>
      </c>
      <c r="F71" s="41" t="n">
        <f aca="false">IF(A71="","",INDEX(Assumptions!$B$16:$B$18,MATCH(C71,Assumptions!$A$16:$A$18,0)))</f>
        <v>5</v>
      </c>
      <c r="G71" s="42" t="n">
        <f aca="false">IF(A71="","",WORKDAY(B71,F71))</f>
        <v>46280</v>
      </c>
    </row>
    <row r="72" customFormat="false" ht="15" hidden="false" customHeight="false" outlineLevel="0" collapsed="false">
      <c r="A72" s="37" t="n">
        <v>1000071</v>
      </c>
      <c r="B72" s="38" t="n">
        <v>46273</v>
      </c>
      <c r="C72" s="39" t="s">
        <v>69</v>
      </c>
      <c r="D72" s="39" t="s">
        <v>37</v>
      </c>
      <c r="E72" s="40" t="n">
        <v>1.7</v>
      </c>
      <c r="F72" s="41" t="n">
        <f aca="false">IF(A72="","",INDEX(Assumptions!$B$16:$B$18,MATCH(C72,Assumptions!$A$16:$A$18,0)))</f>
        <v>3</v>
      </c>
      <c r="G72" s="42" t="n">
        <f aca="false">IF(A72="","",WORKDAY(B72,F72))</f>
        <v>46276</v>
      </c>
    </row>
    <row r="73" customFormat="false" ht="15" hidden="false" customHeight="false" outlineLevel="0" collapsed="false">
      <c r="A73" s="37" t="n">
        <v>1000072</v>
      </c>
      <c r="B73" s="38" t="n">
        <v>46273</v>
      </c>
      <c r="C73" s="39" t="s">
        <v>70</v>
      </c>
      <c r="D73" s="39" t="s">
        <v>37</v>
      </c>
      <c r="E73" s="40" t="n">
        <v>2.7</v>
      </c>
      <c r="F73" s="41" t="n">
        <f aca="false">IF(A73="","",INDEX(Assumptions!$B$16:$B$18,MATCH(C73,Assumptions!$A$16:$A$18,0)))</f>
        <v>5</v>
      </c>
      <c r="G73" s="42" t="n">
        <f aca="false">IF(A73="","",WORKDAY(B73,F73))</f>
        <v>46280</v>
      </c>
    </row>
    <row r="74" customFormat="false" ht="15" hidden="false" customHeight="false" outlineLevel="0" collapsed="false">
      <c r="A74" s="37" t="n">
        <v>1000073</v>
      </c>
      <c r="B74" s="38" t="n">
        <v>46273</v>
      </c>
      <c r="C74" s="39" t="s">
        <v>70</v>
      </c>
      <c r="D74" s="39" t="s">
        <v>31</v>
      </c>
      <c r="E74" s="40" t="n">
        <v>4</v>
      </c>
      <c r="F74" s="41" t="n">
        <f aca="false">IF(A74="","",INDEX(Assumptions!$B$16:$B$18,MATCH(C74,Assumptions!$A$16:$A$18,0)))</f>
        <v>5</v>
      </c>
      <c r="G74" s="42" t="n">
        <f aca="false">IF(A74="","",WORKDAY(B74,F74))</f>
        <v>46280</v>
      </c>
    </row>
    <row r="75" customFormat="false" ht="15" hidden="false" customHeight="false" outlineLevel="0" collapsed="false">
      <c r="A75" s="37" t="n">
        <v>1000074</v>
      </c>
      <c r="B75" s="38" t="n">
        <v>46273</v>
      </c>
      <c r="C75" s="39" t="s">
        <v>69</v>
      </c>
      <c r="D75" s="39" t="s">
        <v>35</v>
      </c>
      <c r="E75" s="40" t="n">
        <v>3.7</v>
      </c>
      <c r="F75" s="41" t="n">
        <f aca="false">IF(A75="","",INDEX(Assumptions!$B$16:$B$18,MATCH(C75,Assumptions!$A$16:$A$18,0)))</f>
        <v>3</v>
      </c>
      <c r="G75" s="42" t="n">
        <f aca="false">IF(A75="","",WORKDAY(B75,F75))</f>
        <v>46276</v>
      </c>
    </row>
    <row r="76" customFormat="false" ht="15" hidden="false" customHeight="false" outlineLevel="0" collapsed="false">
      <c r="A76" s="37" t="n">
        <v>1000075</v>
      </c>
      <c r="B76" s="38" t="n">
        <v>46273</v>
      </c>
      <c r="C76" s="39" t="s">
        <v>69</v>
      </c>
      <c r="D76" s="39" t="s">
        <v>35</v>
      </c>
      <c r="E76" s="40" t="n">
        <v>1.3</v>
      </c>
      <c r="F76" s="41" t="n">
        <f aca="false">IF(A76="","",INDEX(Assumptions!$B$16:$B$18,MATCH(C76,Assumptions!$A$16:$A$18,0)))</f>
        <v>3</v>
      </c>
      <c r="G76" s="42" t="n">
        <f aca="false">IF(A76="","",WORKDAY(B76,F76))</f>
        <v>46276</v>
      </c>
    </row>
    <row r="77" customFormat="false" ht="15" hidden="false" customHeight="false" outlineLevel="0" collapsed="false">
      <c r="A77" s="37" t="n">
        <v>1000076</v>
      </c>
      <c r="B77" s="38" t="n">
        <v>46273</v>
      </c>
      <c r="C77" s="39" t="s">
        <v>69</v>
      </c>
      <c r="D77" s="39" t="s">
        <v>31</v>
      </c>
      <c r="E77" s="40" t="n">
        <v>1.1</v>
      </c>
      <c r="F77" s="41" t="n">
        <f aca="false">IF(A77="","",INDEX(Assumptions!$B$16:$B$18,MATCH(C77,Assumptions!$A$16:$A$18,0)))</f>
        <v>3</v>
      </c>
      <c r="G77" s="42" t="n">
        <f aca="false">IF(A77="","",WORKDAY(B77,F77))</f>
        <v>46276</v>
      </c>
    </row>
    <row r="78" customFormat="false" ht="15" hidden="false" customHeight="false" outlineLevel="0" collapsed="false">
      <c r="A78" s="37" t="n">
        <v>1000077</v>
      </c>
      <c r="B78" s="38" t="n">
        <v>46273</v>
      </c>
      <c r="C78" s="39" t="s">
        <v>69</v>
      </c>
      <c r="D78" s="39" t="s">
        <v>37</v>
      </c>
      <c r="E78" s="40" t="n">
        <v>1.1</v>
      </c>
      <c r="F78" s="41" t="n">
        <f aca="false">IF(A78="","",INDEX(Assumptions!$B$16:$B$18,MATCH(C78,Assumptions!$A$16:$A$18,0)))</f>
        <v>3</v>
      </c>
      <c r="G78" s="42" t="n">
        <f aca="false">IF(A78="","",WORKDAY(B78,F78))</f>
        <v>46276</v>
      </c>
    </row>
    <row r="79" customFormat="false" ht="15" hidden="false" customHeight="false" outlineLevel="0" collapsed="false">
      <c r="A79" s="37" t="n">
        <v>1000078</v>
      </c>
      <c r="B79" s="38" t="n">
        <v>46273</v>
      </c>
      <c r="C79" s="39" t="s">
        <v>69</v>
      </c>
      <c r="D79" s="39" t="s">
        <v>33</v>
      </c>
      <c r="E79" s="40" t="n">
        <v>2</v>
      </c>
      <c r="F79" s="41" t="n">
        <f aca="false">IF(A79="","",INDEX(Assumptions!$B$16:$B$18,MATCH(C79,Assumptions!$A$16:$A$18,0)))</f>
        <v>3</v>
      </c>
      <c r="G79" s="42" t="n">
        <f aca="false">IF(A79="","",WORKDAY(B79,F79))</f>
        <v>46276</v>
      </c>
    </row>
    <row r="80" customFormat="false" ht="15" hidden="false" customHeight="false" outlineLevel="0" collapsed="false">
      <c r="A80" s="37" t="n">
        <v>1000079</v>
      </c>
      <c r="B80" s="38" t="n">
        <v>46273</v>
      </c>
      <c r="C80" s="39" t="s">
        <v>69</v>
      </c>
      <c r="D80" s="39" t="s">
        <v>39</v>
      </c>
      <c r="E80" s="40" t="n">
        <v>1.6</v>
      </c>
      <c r="F80" s="41" t="n">
        <f aca="false">IF(A80="","",INDEX(Assumptions!$B$16:$B$18,MATCH(C80,Assumptions!$A$16:$A$18,0)))</f>
        <v>3</v>
      </c>
      <c r="G80" s="42" t="n">
        <f aca="false">IF(A80="","",WORKDAY(B80,F80))</f>
        <v>46276</v>
      </c>
    </row>
    <row r="81" customFormat="false" ht="15" hidden="false" customHeight="false" outlineLevel="0" collapsed="false">
      <c r="A81" s="37" t="n">
        <v>1000080</v>
      </c>
      <c r="B81" s="38" t="n">
        <v>46273</v>
      </c>
      <c r="C81" s="39" t="s">
        <v>70</v>
      </c>
      <c r="D81" s="39" t="s">
        <v>33</v>
      </c>
      <c r="E81" s="40" t="n">
        <v>1.9</v>
      </c>
      <c r="F81" s="41" t="n">
        <f aca="false">IF(A81="","",INDEX(Assumptions!$B$16:$B$18,MATCH(C81,Assumptions!$A$16:$A$18,0)))</f>
        <v>5</v>
      </c>
      <c r="G81" s="42" t="n">
        <f aca="false">IF(A81="","",WORKDAY(B81,F81))</f>
        <v>46280</v>
      </c>
    </row>
    <row r="82" customFormat="false" ht="15" hidden="false" customHeight="false" outlineLevel="0" collapsed="false">
      <c r="A82" s="37" t="n">
        <v>1000081</v>
      </c>
      <c r="B82" s="38" t="n">
        <v>46273</v>
      </c>
      <c r="C82" s="39" t="s">
        <v>70</v>
      </c>
      <c r="D82" s="39" t="s">
        <v>33</v>
      </c>
      <c r="E82" s="40" t="n">
        <v>7.1</v>
      </c>
      <c r="F82" s="41" t="n">
        <f aca="false">IF(A82="","",INDEX(Assumptions!$B$16:$B$18,MATCH(C82,Assumptions!$A$16:$A$18,0)))</f>
        <v>5</v>
      </c>
      <c r="G82" s="42" t="n">
        <f aca="false">IF(A82="","",WORKDAY(B82,F82))</f>
        <v>46280</v>
      </c>
    </row>
    <row r="83" customFormat="false" ht="15" hidden="false" customHeight="false" outlineLevel="0" collapsed="false">
      <c r="A83" s="37" t="n">
        <v>1000082</v>
      </c>
      <c r="B83" s="38" t="n">
        <v>46273</v>
      </c>
      <c r="C83" s="39" t="s">
        <v>68</v>
      </c>
      <c r="D83" s="39" t="s">
        <v>33</v>
      </c>
      <c r="E83" s="40" t="n">
        <v>1.5</v>
      </c>
      <c r="F83" s="41" t="n">
        <f aca="false">IF(A83="","",INDEX(Assumptions!$B$16:$B$18,MATCH(C83,Assumptions!$A$16:$A$18,0)))</f>
        <v>1</v>
      </c>
      <c r="G83" s="42" t="n">
        <f aca="false">IF(A83="","",WORKDAY(B83,F83))</f>
        <v>46274</v>
      </c>
    </row>
    <row r="84" customFormat="false" ht="15" hidden="false" customHeight="false" outlineLevel="0" collapsed="false">
      <c r="A84" s="37" t="n">
        <v>1000083</v>
      </c>
      <c r="B84" s="38" t="n">
        <v>46273</v>
      </c>
      <c r="C84" s="39" t="s">
        <v>69</v>
      </c>
      <c r="D84" s="39" t="s">
        <v>37</v>
      </c>
      <c r="E84" s="40" t="n">
        <v>1.3</v>
      </c>
      <c r="F84" s="41" t="n">
        <f aca="false">IF(A84="","",INDEX(Assumptions!$B$16:$B$18,MATCH(C84,Assumptions!$A$16:$A$18,0)))</f>
        <v>3</v>
      </c>
      <c r="G84" s="42" t="n">
        <f aca="false">IF(A84="","",WORKDAY(B84,F84))</f>
        <v>46276</v>
      </c>
    </row>
    <row r="85" customFormat="false" ht="15" hidden="false" customHeight="false" outlineLevel="0" collapsed="false">
      <c r="A85" s="37" t="n">
        <v>1000084</v>
      </c>
      <c r="B85" s="38" t="n">
        <v>46273</v>
      </c>
      <c r="C85" s="39" t="s">
        <v>69</v>
      </c>
      <c r="D85" s="39" t="s">
        <v>39</v>
      </c>
      <c r="E85" s="40" t="n">
        <v>7</v>
      </c>
      <c r="F85" s="41" t="n">
        <f aca="false">IF(A85="","",INDEX(Assumptions!$B$16:$B$18,MATCH(C85,Assumptions!$A$16:$A$18,0)))</f>
        <v>3</v>
      </c>
      <c r="G85" s="42" t="n">
        <f aca="false">IF(A85="","",WORKDAY(B85,F85))</f>
        <v>46276</v>
      </c>
    </row>
    <row r="86" customFormat="false" ht="15" hidden="false" customHeight="false" outlineLevel="0" collapsed="false">
      <c r="A86" s="37" t="n">
        <v>1000085</v>
      </c>
      <c r="B86" s="38" t="n">
        <v>46273</v>
      </c>
      <c r="C86" s="39" t="s">
        <v>69</v>
      </c>
      <c r="D86" s="39" t="s">
        <v>33</v>
      </c>
      <c r="E86" s="40" t="n">
        <v>1.2</v>
      </c>
      <c r="F86" s="41" t="n">
        <f aca="false">IF(A86="","",INDEX(Assumptions!$B$16:$B$18,MATCH(C86,Assumptions!$A$16:$A$18,0)))</f>
        <v>3</v>
      </c>
      <c r="G86" s="42" t="n">
        <f aca="false">IF(A86="","",WORKDAY(B86,F86))</f>
        <v>46276</v>
      </c>
    </row>
    <row r="87" customFormat="false" ht="15" hidden="false" customHeight="false" outlineLevel="0" collapsed="false">
      <c r="A87" s="37" t="n">
        <v>1000086</v>
      </c>
      <c r="B87" s="38" t="n">
        <v>46273</v>
      </c>
      <c r="C87" s="39" t="s">
        <v>69</v>
      </c>
      <c r="D87" s="39" t="s">
        <v>35</v>
      </c>
      <c r="E87" s="40" t="n">
        <v>1.3</v>
      </c>
      <c r="F87" s="41" t="n">
        <f aca="false">IF(A87="","",INDEX(Assumptions!$B$16:$B$18,MATCH(C87,Assumptions!$A$16:$A$18,0)))</f>
        <v>3</v>
      </c>
      <c r="G87" s="42" t="n">
        <f aca="false">IF(A87="","",WORKDAY(B87,F87))</f>
        <v>46276</v>
      </c>
    </row>
    <row r="88" customFormat="false" ht="15" hidden="false" customHeight="false" outlineLevel="0" collapsed="false">
      <c r="A88" s="37" t="n">
        <v>1000087</v>
      </c>
      <c r="B88" s="38" t="n">
        <v>46273</v>
      </c>
      <c r="C88" s="39" t="s">
        <v>69</v>
      </c>
      <c r="D88" s="39" t="s">
        <v>33</v>
      </c>
      <c r="E88" s="40" t="n">
        <v>1.7</v>
      </c>
      <c r="F88" s="41" t="n">
        <f aca="false">IF(A88="","",INDEX(Assumptions!$B$16:$B$18,MATCH(C88,Assumptions!$A$16:$A$18,0)))</f>
        <v>3</v>
      </c>
      <c r="G88" s="42" t="n">
        <f aca="false">IF(A88="","",WORKDAY(B88,F88))</f>
        <v>46276</v>
      </c>
    </row>
    <row r="89" customFormat="false" ht="15" hidden="false" customHeight="false" outlineLevel="0" collapsed="false">
      <c r="A89" s="37" t="n">
        <v>1000088</v>
      </c>
      <c r="B89" s="38" t="n">
        <v>46273</v>
      </c>
      <c r="C89" s="39" t="s">
        <v>69</v>
      </c>
      <c r="D89" s="39" t="s">
        <v>35</v>
      </c>
      <c r="E89" s="40" t="n">
        <v>0.8</v>
      </c>
      <c r="F89" s="41" t="n">
        <f aca="false">IF(A89="","",INDEX(Assumptions!$B$16:$B$18,MATCH(C89,Assumptions!$A$16:$A$18,0)))</f>
        <v>3</v>
      </c>
      <c r="G89" s="42" t="n">
        <f aca="false">IF(A89="","",WORKDAY(B89,F89))</f>
        <v>46276</v>
      </c>
    </row>
    <row r="90" customFormat="false" ht="15" hidden="false" customHeight="false" outlineLevel="0" collapsed="false">
      <c r="A90" s="37" t="n">
        <v>1000089</v>
      </c>
      <c r="B90" s="38" t="n">
        <v>46273</v>
      </c>
      <c r="C90" s="39" t="s">
        <v>69</v>
      </c>
      <c r="D90" s="39" t="s">
        <v>31</v>
      </c>
      <c r="E90" s="40" t="n">
        <v>1.3</v>
      </c>
      <c r="F90" s="41" t="n">
        <f aca="false">IF(A90="","",INDEX(Assumptions!$B$16:$B$18,MATCH(C90,Assumptions!$A$16:$A$18,0)))</f>
        <v>3</v>
      </c>
      <c r="G90" s="42" t="n">
        <f aca="false">IF(A90="","",WORKDAY(B90,F90))</f>
        <v>46276</v>
      </c>
    </row>
    <row r="91" customFormat="false" ht="15" hidden="false" customHeight="false" outlineLevel="0" collapsed="false">
      <c r="A91" s="37" t="n">
        <v>1000090</v>
      </c>
      <c r="B91" s="38" t="n">
        <v>46273</v>
      </c>
      <c r="C91" s="39" t="s">
        <v>69</v>
      </c>
      <c r="D91" s="39" t="s">
        <v>35</v>
      </c>
      <c r="E91" s="40" t="n">
        <v>4.4</v>
      </c>
      <c r="F91" s="41" t="n">
        <f aca="false">IF(A91="","",INDEX(Assumptions!$B$16:$B$18,MATCH(C91,Assumptions!$A$16:$A$18,0)))</f>
        <v>3</v>
      </c>
      <c r="G91" s="42" t="n">
        <f aca="false">IF(A91="","",WORKDAY(B91,F91))</f>
        <v>46276</v>
      </c>
    </row>
    <row r="92" customFormat="false" ht="15" hidden="false" customHeight="false" outlineLevel="0" collapsed="false">
      <c r="A92" s="37" t="n">
        <v>1000091</v>
      </c>
      <c r="B92" s="38" t="n">
        <v>46273</v>
      </c>
      <c r="C92" s="39" t="s">
        <v>68</v>
      </c>
      <c r="D92" s="39" t="s">
        <v>39</v>
      </c>
      <c r="E92" s="40" t="n">
        <v>1.5</v>
      </c>
      <c r="F92" s="41" t="n">
        <f aca="false">IF(A92="","",INDEX(Assumptions!$B$16:$B$18,MATCH(C92,Assumptions!$A$16:$A$18,0)))</f>
        <v>1</v>
      </c>
      <c r="G92" s="42" t="n">
        <f aca="false">IF(A92="","",WORKDAY(B92,F92))</f>
        <v>46274</v>
      </c>
    </row>
    <row r="93" customFormat="false" ht="15" hidden="false" customHeight="false" outlineLevel="0" collapsed="false">
      <c r="A93" s="37" t="n">
        <v>1000092</v>
      </c>
      <c r="B93" s="38" t="n">
        <v>46273</v>
      </c>
      <c r="C93" s="39" t="s">
        <v>69</v>
      </c>
      <c r="D93" s="39" t="s">
        <v>37</v>
      </c>
      <c r="E93" s="40" t="n">
        <v>2.2</v>
      </c>
      <c r="F93" s="41" t="n">
        <f aca="false">IF(A93="","",INDEX(Assumptions!$B$16:$B$18,MATCH(C93,Assumptions!$A$16:$A$18,0)))</f>
        <v>3</v>
      </c>
      <c r="G93" s="42" t="n">
        <f aca="false">IF(A93="","",WORKDAY(B93,F93))</f>
        <v>46276</v>
      </c>
    </row>
    <row r="94" customFormat="false" ht="15" hidden="false" customHeight="false" outlineLevel="0" collapsed="false">
      <c r="A94" s="37" t="n">
        <v>1000093</v>
      </c>
      <c r="B94" s="38" t="n">
        <v>46273</v>
      </c>
      <c r="C94" s="39" t="s">
        <v>70</v>
      </c>
      <c r="D94" s="39" t="s">
        <v>39</v>
      </c>
      <c r="E94" s="40" t="n">
        <v>3.2</v>
      </c>
      <c r="F94" s="41" t="n">
        <f aca="false">IF(A94="","",INDEX(Assumptions!$B$16:$B$18,MATCH(C94,Assumptions!$A$16:$A$18,0)))</f>
        <v>5</v>
      </c>
      <c r="G94" s="42" t="n">
        <f aca="false">IF(A94="","",WORKDAY(B94,F94))</f>
        <v>46280</v>
      </c>
    </row>
    <row r="95" customFormat="false" ht="15" hidden="false" customHeight="false" outlineLevel="0" collapsed="false">
      <c r="A95" s="37" t="n">
        <v>1000094</v>
      </c>
      <c r="B95" s="38" t="n">
        <v>46273</v>
      </c>
      <c r="C95" s="39" t="s">
        <v>70</v>
      </c>
      <c r="D95" s="39" t="s">
        <v>31</v>
      </c>
      <c r="E95" s="40" t="n">
        <v>1.9</v>
      </c>
      <c r="F95" s="41" t="n">
        <f aca="false">IF(A95="","",INDEX(Assumptions!$B$16:$B$18,MATCH(C95,Assumptions!$A$16:$A$18,0)))</f>
        <v>5</v>
      </c>
      <c r="G95" s="42" t="n">
        <f aca="false">IF(A95="","",WORKDAY(B95,F95))</f>
        <v>46280</v>
      </c>
    </row>
    <row r="96" customFormat="false" ht="15" hidden="false" customHeight="false" outlineLevel="0" collapsed="false">
      <c r="A96" s="37" t="n">
        <v>1000095</v>
      </c>
      <c r="B96" s="38" t="n">
        <v>46273</v>
      </c>
      <c r="C96" s="39" t="s">
        <v>70</v>
      </c>
      <c r="D96" s="39" t="s">
        <v>39</v>
      </c>
      <c r="E96" s="40" t="n">
        <v>4.7</v>
      </c>
      <c r="F96" s="41" t="n">
        <f aca="false">IF(A96="","",INDEX(Assumptions!$B$16:$B$18,MATCH(C96,Assumptions!$A$16:$A$18,0)))</f>
        <v>5</v>
      </c>
      <c r="G96" s="42" t="n">
        <f aca="false">IF(A96="","",WORKDAY(B96,F96))</f>
        <v>46280</v>
      </c>
    </row>
    <row r="97" customFormat="false" ht="15" hidden="false" customHeight="false" outlineLevel="0" collapsed="false">
      <c r="A97" s="37" t="n">
        <v>1000096</v>
      </c>
      <c r="B97" s="38" t="n">
        <v>46273</v>
      </c>
      <c r="C97" s="39" t="s">
        <v>70</v>
      </c>
      <c r="D97" s="39" t="s">
        <v>37</v>
      </c>
      <c r="E97" s="40" t="n">
        <v>2.5</v>
      </c>
      <c r="F97" s="41" t="n">
        <f aca="false">IF(A97="","",INDEX(Assumptions!$B$16:$B$18,MATCH(C97,Assumptions!$A$16:$A$18,0)))</f>
        <v>5</v>
      </c>
      <c r="G97" s="42" t="n">
        <f aca="false">IF(A97="","",WORKDAY(B97,F97))</f>
        <v>46280</v>
      </c>
    </row>
    <row r="98" customFormat="false" ht="15" hidden="false" customHeight="false" outlineLevel="0" collapsed="false">
      <c r="A98" s="37" t="n">
        <v>1000097</v>
      </c>
      <c r="B98" s="38" t="n">
        <v>46273</v>
      </c>
      <c r="C98" s="39" t="s">
        <v>69</v>
      </c>
      <c r="D98" s="39" t="s">
        <v>31</v>
      </c>
      <c r="E98" s="40" t="n">
        <v>1.5</v>
      </c>
      <c r="F98" s="41" t="n">
        <f aca="false">IF(A98="","",INDEX(Assumptions!$B$16:$B$18,MATCH(C98,Assumptions!$A$16:$A$18,0)))</f>
        <v>3</v>
      </c>
      <c r="G98" s="42" t="n">
        <f aca="false">IF(A98="","",WORKDAY(B98,F98))</f>
        <v>46276</v>
      </c>
    </row>
    <row r="99" customFormat="false" ht="15" hidden="false" customHeight="false" outlineLevel="0" collapsed="false">
      <c r="A99" s="37" t="n">
        <v>1000098</v>
      </c>
      <c r="B99" s="38" t="n">
        <v>46273</v>
      </c>
      <c r="C99" s="39" t="s">
        <v>70</v>
      </c>
      <c r="D99" s="39" t="s">
        <v>35</v>
      </c>
      <c r="E99" s="40" t="n">
        <v>2.7</v>
      </c>
      <c r="F99" s="41" t="n">
        <f aca="false">IF(A99="","",INDEX(Assumptions!$B$16:$B$18,MATCH(C99,Assumptions!$A$16:$A$18,0)))</f>
        <v>5</v>
      </c>
      <c r="G99" s="42" t="n">
        <f aca="false">IF(A99="","",WORKDAY(B99,F99))</f>
        <v>46280</v>
      </c>
    </row>
    <row r="100" customFormat="false" ht="15" hidden="false" customHeight="false" outlineLevel="0" collapsed="false">
      <c r="A100" s="37" t="n">
        <v>1000099</v>
      </c>
      <c r="B100" s="38" t="n">
        <v>46273</v>
      </c>
      <c r="C100" s="39" t="s">
        <v>68</v>
      </c>
      <c r="D100" s="39" t="s">
        <v>35</v>
      </c>
      <c r="E100" s="40" t="n">
        <v>3.3</v>
      </c>
      <c r="F100" s="41" t="n">
        <f aca="false">IF(A100="","",INDEX(Assumptions!$B$16:$B$18,MATCH(C100,Assumptions!$A$16:$A$18,0)))</f>
        <v>1</v>
      </c>
      <c r="G100" s="42" t="n">
        <f aca="false">IF(A100="","",WORKDAY(B100,F100))</f>
        <v>46274</v>
      </c>
    </row>
    <row r="101" customFormat="false" ht="15" hidden="false" customHeight="false" outlineLevel="0" collapsed="false">
      <c r="A101" s="37" t="n">
        <v>1000100</v>
      </c>
      <c r="B101" s="38" t="n">
        <v>46273</v>
      </c>
      <c r="C101" s="39" t="s">
        <v>68</v>
      </c>
      <c r="D101" s="39" t="s">
        <v>31</v>
      </c>
      <c r="E101" s="40" t="n">
        <v>2.7</v>
      </c>
      <c r="F101" s="41" t="n">
        <f aca="false">IF(A101="","",INDEX(Assumptions!$B$16:$B$18,MATCH(C101,Assumptions!$A$16:$A$18,0)))</f>
        <v>1</v>
      </c>
      <c r="G101" s="42" t="n">
        <f aca="false">IF(A101="","",WORKDAY(B101,F101))</f>
        <v>46274</v>
      </c>
    </row>
    <row r="102" customFormat="false" ht="15" hidden="false" customHeight="false" outlineLevel="0" collapsed="false">
      <c r="A102" s="37" t="n">
        <v>1000101</v>
      </c>
      <c r="B102" s="38" t="n">
        <v>46273</v>
      </c>
      <c r="C102" s="39" t="s">
        <v>69</v>
      </c>
      <c r="D102" s="39" t="s">
        <v>37</v>
      </c>
      <c r="E102" s="40" t="n">
        <v>0.5</v>
      </c>
      <c r="F102" s="41" t="n">
        <f aca="false">IF(A102="","",INDEX(Assumptions!$B$16:$B$18,MATCH(C102,Assumptions!$A$16:$A$18,0)))</f>
        <v>3</v>
      </c>
      <c r="G102" s="42" t="n">
        <f aca="false">IF(A102="","",WORKDAY(B102,F102))</f>
        <v>46276</v>
      </c>
    </row>
    <row r="103" customFormat="false" ht="15" hidden="false" customHeight="false" outlineLevel="0" collapsed="false">
      <c r="A103" s="37" t="n">
        <v>1000102</v>
      </c>
      <c r="B103" s="38" t="n">
        <v>46273</v>
      </c>
      <c r="C103" s="39" t="s">
        <v>70</v>
      </c>
      <c r="D103" s="39" t="s">
        <v>35</v>
      </c>
      <c r="E103" s="40" t="n">
        <v>1.4</v>
      </c>
      <c r="F103" s="41" t="n">
        <f aca="false">IF(A103="","",INDEX(Assumptions!$B$16:$B$18,MATCH(C103,Assumptions!$A$16:$A$18,0)))</f>
        <v>5</v>
      </c>
      <c r="G103" s="42" t="n">
        <f aca="false">IF(A103="","",WORKDAY(B103,F103))</f>
        <v>46280</v>
      </c>
    </row>
    <row r="104" customFormat="false" ht="15" hidden="false" customHeight="false" outlineLevel="0" collapsed="false">
      <c r="A104" s="37" t="n">
        <v>1000103</v>
      </c>
      <c r="B104" s="38" t="n">
        <v>46273</v>
      </c>
      <c r="C104" s="39" t="s">
        <v>68</v>
      </c>
      <c r="D104" s="39" t="s">
        <v>37</v>
      </c>
      <c r="E104" s="40" t="n">
        <v>2.7</v>
      </c>
      <c r="F104" s="41" t="n">
        <f aca="false">IF(A104="","",INDEX(Assumptions!$B$16:$B$18,MATCH(C104,Assumptions!$A$16:$A$18,0)))</f>
        <v>1</v>
      </c>
      <c r="G104" s="42" t="n">
        <f aca="false">IF(A104="","",WORKDAY(B104,F104))</f>
        <v>46274</v>
      </c>
    </row>
    <row r="105" customFormat="false" ht="15" hidden="false" customHeight="false" outlineLevel="0" collapsed="false">
      <c r="A105" s="37" t="n">
        <v>1000104</v>
      </c>
      <c r="B105" s="38" t="n">
        <v>46273</v>
      </c>
      <c r="C105" s="39" t="s">
        <v>69</v>
      </c>
      <c r="D105" s="39" t="s">
        <v>33</v>
      </c>
      <c r="E105" s="40" t="n">
        <v>2.8</v>
      </c>
      <c r="F105" s="41" t="n">
        <f aca="false">IF(A105="","",INDEX(Assumptions!$B$16:$B$18,MATCH(C105,Assumptions!$A$16:$A$18,0)))</f>
        <v>3</v>
      </c>
      <c r="G105" s="42" t="n">
        <f aca="false">IF(A105="","",WORKDAY(B105,F105))</f>
        <v>46276</v>
      </c>
    </row>
    <row r="106" customFormat="false" ht="15" hidden="false" customHeight="false" outlineLevel="0" collapsed="false">
      <c r="A106" s="37" t="n">
        <v>1000105</v>
      </c>
      <c r="B106" s="38" t="n">
        <v>46273</v>
      </c>
      <c r="C106" s="39" t="s">
        <v>69</v>
      </c>
      <c r="D106" s="39" t="s">
        <v>31</v>
      </c>
      <c r="E106" s="40" t="n">
        <v>0.9</v>
      </c>
      <c r="F106" s="41" t="n">
        <f aca="false">IF(A106="","",INDEX(Assumptions!$B$16:$B$18,MATCH(C106,Assumptions!$A$16:$A$18,0)))</f>
        <v>3</v>
      </c>
      <c r="G106" s="42" t="n">
        <f aca="false">IF(A106="","",WORKDAY(B106,F106))</f>
        <v>46276</v>
      </c>
    </row>
    <row r="107" customFormat="false" ht="15" hidden="false" customHeight="false" outlineLevel="0" collapsed="false">
      <c r="A107" s="37" t="n">
        <v>1000106</v>
      </c>
      <c r="B107" s="38" t="n">
        <v>46273</v>
      </c>
      <c r="C107" s="39" t="s">
        <v>68</v>
      </c>
      <c r="D107" s="39" t="s">
        <v>37</v>
      </c>
      <c r="E107" s="40" t="n">
        <v>2.5</v>
      </c>
      <c r="F107" s="41" t="n">
        <f aca="false">IF(A107="","",INDEX(Assumptions!$B$16:$B$18,MATCH(C107,Assumptions!$A$16:$A$18,0)))</f>
        <v>1</v>
      </c>
      <c r="G107" s="42" t="n">
        <f aca="false">IF(A107="","",WORKDAY(B107,F107))</f>
        <v>46274</v>
      </c>
    </row>
    <row r="108" customFormat="false" ht="15" hidden="false" customHeight="false" outlineLevel="0" collapsed="false">
      <c r="A108" s="37" t="n">
        <v>1000107</v>
      </c>
      <c r="B108" s="38" t="n">
        <v>46273</v>
      </c>
      <c r="C108" s="39" t="s">
        <v>69</v>
      </c>
      <c r="D108" s="39" t="s">
        <v>35</v>
      </c>
      <c r="E108" s="40" t="n">
        <v>1.4</v>
      </c>
      <c r="F108" s="41" t="n">
        <f aca="false">IF(A108="","",INDEX(Assumptions!$B$16:$B$18,MATCH(C108,Assumptions!$A$16:$A$18,0)))</f>
        <v>3</v>
      </c>
      <c r="G108" s="42" t="n">
        <f aca="false">IF(A108="","",WORKDAY(B108,F108))</f>
        <v>46276</v>
      </c>
    </row>
    <row r="109" customFormat="false" ht="15" hidden="false" customHeight="false" outlineLevel="0" collapsed="false">
      <c r="A109" s="37" t="n">
        <v>1000108</v>
      </c>
      <c r="B109" s="38" t="n">
        <v>46273</v>
      </c>
      <c r="C109" s="39" t="s">
        <v>70</v>
      </c>
      <c r="D109" s="39" t="s">
        <v>35</v>
      </c>
      <c r="E109" s="40" t="n">
        <v>1.3</v>
      </c>
      <c r="F109" s="41" t="n">
        <f aca="false">IF(A109="","",INDEX(Assumptions!$B$16:$B$18,MATCH(C109,Assumptions!$A$16:$A$18,0)))</f>
        <v>5</v>
      </c>
      <c r="G109" s="42" t="n">
        <f aca="false">IF(A109="","",WORKDAY(B109,F109))</f>
        <v>46280</v>
      </c>
    </row>
    <row r="110" customFormat="false" ht="15" hidden="false" customHeight="false" outlineLevel="0" collapsed="false">
      <c r="A110" s="37" t="n">
        <v>1000109</v>
      </c>
      <c r="B110" s="38" t="n">
        <v>46273</v>
      </c>
      <c r="C110" s="39" t="s">
        <v>70</v>
      </c>
      <c r="D110" s="39" t="s">
        <v>31</v>
      </c>
      <c r="E110" s="40" t="n">
        <v>2</v>
      </c>
      <c r="F110" s="41" t="n">
        <f aca="false">IF(A110="","",INDEX(Assumptions!$B$16:$B$18,MATCH(C110,Assumptions!$A$16:$A$18,0)))</f>
        <v>5</v>
      </c>
      <c r="G110" s="42" t="n">
        <f aca="false">IF(A110="","",WORKDAY(B110,F110))</f>
        <v>46280</v>
      </c>
    </row>
    <row r="111" customFormat="false" ht="15" hidden="false" customHeight="false" outlineLevel="0" collapsed="false">
      <c r="A111" s="37" t="n">
        <v>1000110</v>
      </c>
      <c r="B111" s="38" t="n">
        <v>46273</v>
      </c>
      <c r="C111" s="39" t="s">
        <v>69</v>
      </c>
      <c r="D111" s="39" t="s">
        <v>39</v>
      </c>
      <c r="E111" s="40" t="n">
        <v>2</v>
      </c>
      <c r="F111" s="41" t="n">
        <f aca="false">IF(A111="","",INDEX(Assumptions!$B$16:$B$18,MATCH(C111,Assumptions!$A$16:$A$18,0)))</f>
        <v>3</v>
      </c>
      <c r="G111" s="42" t="n">
        <f aca="false">IF(A111="","",WORKDAY(B111,F111))</f>
        <v>46276</v>
      </c>
    </row>
    <row r="112" customFormat="false" ht="15" hidden="false" customHeight="false" outlineLevel="0" collapsed="false">
      <c r="A112" s="37" t="n">
        <v>1000111</v>
      </c>
      <c r="B112" s="38" t="n">
        <v>46273</v>
      </c>
      <c r="C112" s="39" t="s">
        <v>68</v>
      </c>
      <c r="D112" s="39" t="s">
        <v>33</v>
      </c>
      <c r="E112" s="40" t="n">
        <v>4.6</v>
      </c>
      <c r="F112" s="41" t="n">
        <f aca="false">IF(A112="","",INDEX(Assumptions!$B$16:$B$18,MATCH(C112,Assumptions!$A$16:$A$18,0)))</f>
        <v>1</v>
      </c>
      <c r="G112" s="42" t="n">
        <f aca="false">IF(A112="","",WORKDAY(B112,F112))</f>
        <v>46274</v>
      </c>
    </row>
    <row r="113" customFormat="false" ht="15" hidden="false" customHeight="false" outlineLevel="0" collapsed="false">
      <c r="A113" s="37" t="n">
        <v>1000112</v>
      </c>
      <c r="B113" s="38" t="n">
        <v>46273</v>
      </c>
      <c r="C113" s="39" t="s">
        <v>69</v>
      </c>
      <c r="D113" s="39" t="s">
        <v>35</v>
      </c>
      <c r="E113" s="40" t="n">
        <v>1.7</v>
      </c>
      <c r="F113" s="41" t="n">
        <f aca="false">IF(A113="","",INDEX(Assumptions!$B$16:$B$18,MATCH(C113,Assumptions!$A$16:$A$18,0)))</f>
        <v>3</v>
      </c>
      <c r="G113" s="42" t="n">
        <f aca="false">IF(A113="","",WORKDAY(B113,F113))</f>
        <v>46276</v>
      </c>
    </row>
    <row r="114" customFormat="false" ht="15" hidden="false" customHeight="false" outlineLevel="0" collapsed="false">
      <c r="A114" s="37" t="n">
        <v>1000113</v>
      </c>
      <c r="B114" s="38" t="n">
        <v>46273</v>
      </c>
      <c r="C114" s="39" t="s">
        <v>69</v>
      </c>
      <c r="D114" s="39" t="s">
        <v>33</v>
      </c>
      <c r="E114" s="40" t="n">
        <v>0.5</v>
      </c>
      <c r="F114" s="41" t="n">
        <f aca="false">IF(A114="","",INDEX(Assumptions!$B$16:$B$18,MATCH(C114,Assumptions!$A$16:$A$18,0)))</f>
        <v>3</v>
      </c>
      <c r="G114" s="42" t="n">
        <f aca="false">IF(A114="","",WORKDAY(B114,F114))</f>
        <v>46276</v>
      </c>
    </row>
    <row r="115" customFormat="false" ht="15" hidden="false" customHeight="false" outlineLevel="0" collapsed="false">
      <c r="A115" s="37" t="n">
        <v>1000114</v>
      </c>
      <c r="B115" s="38" t="n">
        <v>46273</v>
      </c>
      <c r="C115" s="39" t="s">
        <v>69</v>
      </c>
      <c r="D115" s="39" t="s">
        <v>37</v>
      </c>
      <c r="E115" s="40" t="n">
        <v>2.9</v>
      </c>
      <c r="F115" s="41" t="n">
        <f aca="false">IF(A115="","",INDEX(Assumptions!$B$16:$B$18,MATCH(C115,Assumptions!$A$16:$A$18,0)))</f>
        <v>3</v>
      </c>
      <c r="G115" s="42" t="n">
        <f aca="false">IF(A115="","",WORKDAY(B115,F115))</f>
        <v>46276</v>
      </c>
    </row>
    <row r="116" customFormat="false" ht="15" hidden="false" customHeight="false" outlineLevel="0" collapsed="false">
      <c r="A116" s="37" t="n">
        <v>1000115</v>
      </c>
      <c r="B116" s="38" t="n">
        <v>46273</v>
      </c>
      <c r="C116" s="39" t="s">
        <v>70</v>
      </c>
      <c r="D116" s="39" t="s">
        <v>37</v>
      </c>
      <c r="E116" s="40" t="n">
        <v>3.6</v>
      </c>
      <c r="F116" s="41" t="n">
        <f aca="false">IF(A116="","",INDEX(Assumptions!$B$16:$B$18,MATCH(C116,Assumptions!$A$16:$A$18,0)))</f>
        <v>5</v>
      </c>
      <c r="G116" s="42" t="n">
        <f aca="false">IF(A116="","",WORKDAY(B116,F116))</f>
        <v>46280</v>
      </c>
    </row>
    <row r="117" customFormat="false" ht="15" hidden="false" customHeight="false" outlineLevel="0" collapsed="false">
      <c r="A117" s="37" t="n">
        <v>1000116</v>
      </c>
      <c r="B117" s="38" t="n">
        <v>46273</v>
      </c>
      <c r="C117" s="39" t="s">
        <v>69</v>
      </c>
      <c r="D117" s="39" t="s">
        <v>33</v>
      </c>
      <c r="E117" s="40" t="n">
        <v>1.4</v>
      </c>
      <c r="F117" s="41" t="n">
        <f aca="false">IF(A117="","",INDEX(Assumptions!$B$16:$B$18,MATCH(C117,Assumptions!$A$16:$A$18,0)))</f>
        <v>3</v>
      </c>
      <c r="G117" s="42" t="n">
        <f aca="false">IF(A117="","",WORKDAY(B117,F117))</f>
        <v>46276</v>
      </c>
    </row>
    <row r="118" customFormat="false" ht="15" hidden="false" customHeight="false" outlineLevel="0" collapsed="false">
      <c r="A118" s="37" t="n">
        <v>1000117</v>
      </c>
      <c r="B118" s="38" t="n">
        <v>46273</v>
      </c>
      <c r="C118" s="39" t="s">
        <v>69</v>
      </c>
      <c r="D118" s="39" t="s">
        <v>31</v>
      </c>
      <c r="E118" s="40" t="n">
        <v>1.2</v>
      </c>
      <c r="F118" s="41" t="n">
        <f aca="false">IF(A118="","",INDEX(Assumptions!$B$16:$B$18,MATCH(C118,Assumptions!$A$16:$A$18,0)))</f>
        <v>3</v>
      </c>
      <c r="G118" s="42" t="n">
        <f aca="false">IF(A118="","",WORKDAY(B118,F118))</f>
        <v>46276</v>
      </c>
    </row>
    <row r="119" customFormat="false" ht="15" hidden="false" customHeight="false" outlineLevel="0" collapsed="false">
      <c r="A119" s="37" t="n">
        <v>1000118</v>
      </c>
      <c r="B119" s="38" t="n">
        <v>46273</v>
      </c>
      <c r="C119" s="39" t="s">
        <v>69</v>
      </c>
      <c r="D119" s="39" t="s">
        <v>31</v>
      </c>
      <c r="E119" s="40" t="n">
        <v>11.2</v>
      </c>
      <c r="F119" s="41" t="n">
        <f aca="false">IF(A119="","",INDEX(Assumptions!$B$16:$B$18,MATCH(C119,Assumptions!$A$16:$A$18,0)))</f>
        <v>3</v>
      </c>
      <c r="G119" s="42" t="n">
        <f aca="false">IF(A119="","",WORKDAY(B119,F119))</f>
        <v>46276</v>
      </c>
    </row>
    <row r="120" customFormat="false" ht="15" hidden="false" customHeight="false" outlineLevel="0" collapsed="false">
      <c r="A120" s="37" t="n">
        <v>1000119</v>
      </c>
      <c r="B120" s="38" t="n">
        <v>46273</v>
      </c>
      <c r="C120" s="39" t="s">
        <v>70</v>
      </c>
      <c r="D120" s="39" t="s">
        <v>35</v>
      </c>
      <c r="E120" s="40" t="n">
        <v>2.4</v>
      </c>
      <c r="F120" s="41" t="n">
        <f aca="false">IF(A120="","",INDEX(Assumptions!$B$16:$B$18,MATCH(C120,Assumptions!$A$16:$A$18,0)))</f>
        <v>5</v>
      </c>
      <c r="G120" s="42" t="n">
        <f aca="false">IF(A120="","",WORKDAY(B120,F120))</f>
        <v>46280</v>
      </c>
    </row>
    <row r="121" customFormat="false" ht="15" hidden="false" customHeight="false" outlineLevel="0" collapsed="false">
      <c r="A121" s="37" t="n">
        <v>1000120</v>
      </c>
      <c r="B121" s="38" t="n">
        <v>46273</v>
      </c>
      <c r="C121" s="39" t="s">
        <v>68</v>
      </c>
      <c r="D121" s="39" t="s">
        <v>35</v>
      </c>
      <c r="E121" s="40" t="n">
        <v>4.3</v>
      </c>
      <c r="F121" s="41" t="n">
        <f aca="false">IF(A121="","",INDEX(Assumptions!$B$16:$B$18,MATCH(C121,Assumptions!$A$16:$A$18,0)))</f>
        <v>1</v>
      </c>
      <c r="G121" s="42" t="n">
        <f aca="false">IF(A121="","",WORKDAY(B121,F121))</f>
        <v>46274</v>
      </c>
    </row>
    <row r="122" customFormat="false" ht="15" hidden="false" customHeight="false" outlineLevel="0" collapsed="false">
      <c r="A122" s="37" t="n">
        <v>1000121</v>
      </c>
      <c r="B122" s="38" t="n">
        <v>46273</v>
      </c>
      <c r="C122" s="39" t="s">
        <v>69</v>
      </c>
      <c r="D122" s="39" t="s">
        <v>39</v>
      </c>
      <c r="E122" s="40" t="n">
        <v>0.8</v>
      </c>
      <c r="F122" s="41" t="n">
        <f aca="false">IF(A122="","",INDEX(Assumptions!$B$16:$B$18,MATCH(C122,Assumptions!$A$16:$A$18,0)))</f>
        <v>3</v>
      </c>
      <c r="G122" s="42" t="n">
        <f aca="false">IF(A122="","",WORKDAY(B122,F122))</f>
        <v>46276</v>
      </c>
    </row>
    <row r="123" customFormat="false" ht="15" hidden="false" customHeight="false" outlineLevel="0" collapsed="false">
      <c r="A123" s="37" t="n">
        <v>1000122</v>
      </c>
      <c r="B123" s="38" t="n">
        <v>46273</v>
      </c>
      <c r="C123" s="39" t="s">
        <v>69</v>
      </c>
      <c r="D123" s="39" t="s">
        <v>33</v>
      </c>
      <c r="E123" s="40" t="n">
        <v>0.8</v>
      </c>
      <c r="F123" s="41" t="n">
        <f aca="false">IF(A123="","",INDEX(Assumptions!$B$16:$B$18,MATCH(C123,Assumptions!$A$16:$A$18,0)))</f>
        <v>3</v>
      </c>
      <c r="G123" s="42" t="n">
        <f aca="false">IF(A123="","",WORKDAY(B123,F123))</f>
        <v>46276</v>
      </c>
    </row>
    <row r="124" customFormat="false" ht="15" hidden="false" customHeight="false" outlineLevel="0" collapsed="false">
      <c r="A124" s="37" t="n">
        <v>1000123</v>
      </c>
      <c r="B124" s="38" t="n">
        <v>46273</v>
      </c>
      <c r="C124" s="39" t="s">
        <v>69</v>
      </c>
      <c r="D124" s="39" t="s">
        <v>35</v>
      </c>
      <c r="E124" s="40" t="n">
        <v>1.6</v>
      </c>
      <c r="F124" s="41" t="n">
        <f aca="false">IF(A124="","",INDEX(Assumptions!$B$16:$B$18,MATCH(C124,Assumptions!$A$16:$A$18,0)))</f>
        <v>3</v>
      </c>
      <c r="G124" s="42" t="n">
        <f aca="false">IF(A124="","",WORKDAY(B124,F124))</f>
        <v>46276</v>
      </c>
    </row>
    <row r="125" customFormat="false" ht="15" hidden="false" customHeight="false" outlineLevel="0" collapsed="false">
      <c r="A125" s="37" t="n">
        <v>1000124</v>
      </c>
      <c r="B125" s="38" t="n">
        <v>46273</v>
      </c>
      <c r="C125" s="39" t="s">
        <v>69</v>
      </c>
      <c r="D125" s="39" t="s">
        <v>31</v>
      </c>
      <c r="E125" s="40" t="n">
        <v>4.8</v>
      </c>
      <c r="F125" s="41" t="n">
        <f aca="false">IF(A125="","",INDEX(Assumptions!$B$16:$B$18,MATCH(C125,Assumptions!$A$16:$A$18,0)))</f>
        <v>3</v>
      </c>
      <c r="G125" s="42" t="n">
        <f aca="false">IF(A125="","",WORKDAY(B125,F125))</f>
        <v>46276</v>
      </c>
    </row>
    <row r="126" customFormat="false" ht="15" hidden="false" customHeight="false" outlineLevel="0" collapsed="false">
      <c r="A126" s="37" t="n">
        <v>1000125</v>
      </c>
      <c r="B126" s="38" t="n">
        <v>46273</v>
      </c>
      <c r="C126" s="39" t="s">
        <v>69</v>
      </c>
      <c r="D126" s="39" t="s">
        <v>39</v>
      </c>
      <c r="E126" s="40" t="n">
        <v>1.1</v>
      </c>
      <c r="F126" s="41" t="n">
        <f aca="false">IF(A126="","",INDEX(Assumptions!$B$16:$B$18,MATCH(C126,Assumptions!$A$16:$A$18,0)))</f>
        <v>3</v>
      </c>
      <c r="G126" s="42" t="n">
        <f aca="false">IF(A126="","",WORKDAY(B126,F126))</f>
        <v>46276</v>
      </c>
    </row>
    <row r="127" customFormat="false" ht="15" hidden="false" customHeight="false" outlineLevel="0" collapsed="false">
      <c r="A127" s="37" t="n">
        <v>1000126</v>
      </c>
      <c r="B127" s="38" t="n">
        <v>46273</v>
      </c>
      <c r="C127" s="39" t="s">
        <v>69</v>
      </c>
      <c r="D127" s="39" t="s">
        <v>33</v>
      </c>
      <c r="E127" s="40" t="n">
        <v>1</v>
      </c>
      <c r="F127" s="41" t="n">
        <f aca="false">IF(A127="","",INDEX(Assumptions!$B$16:$B$18,MATCH(C127,Assumptions!$A$16:$A$18,0)))</f>
        <v>3</v>
      </c>
      <c r="G127" s="42" t="n">
        <f aca="false">IF(A127="","",WORKDAY(B127,F127))</f>
        <v>46276</v>
      </c>
    </row>
    <row r="128" customFormat="false" ht="15" hidden="false" customHeight="false" outlineLevel="0" collapsed="false">
      <c r="A128" s="37" t="n">
        <v>1000127</v>
      </c>
      <c r="B128" s="38" t="n">
        <v>46273</v>
      </c>
      <c r="C128" s="39" t="s">
        <v>69</v>
      </c>
      <c r="D128" s="39" t="s">
        <v>35</v>
      </c>
      <c r="E128" s="40" t="n">
        <v>1.5</v>
      </c>
      <c r="F128" s="41" t="n">
        <f aca="false">IF(A128="","",INDEX(Assumptions!$B$16:$B$18,MATCH(C128,Assumptions!$A$16:$A$18,0)))</f>
        <v>3</v>
      </c>
      <c r="G128" s="42" t="n">
        <f aca="false">IF(A128="","",WORKDAY(B128,F128))</f>
        <v>46276</v>
      </c>
    </row>
    <row r="129" customFormat="false" ht="15" hidden="false" customHeight="false" outlineLevel="0" collapsed="false">
      <c r="A129" s="37" t="n">
        <v>1000128</v>
      </c>
      <c r="B129" s="38" t="n">
        <v>46273</v>
      </c>
      <c r="C129" s="39" t="s">
        <v>69</v>
      </c>
      <c r="D129" s="39" t="s">
        <v>33</v>
      </c>
      <c r="E129" s="40" t="n">
        <v>1.5</v>
      </c>
      <c r="F129" s="41" t="n">
        <f aca="false">IF(A129="","",INDEX(Assumptions!$B$16:$B$18,MATCH(C129,Assumptions!$A$16:$A$18,0)))</f>
        <v>3</v>
      </c>
      <c r="G129" s="42" t="n">
        <f aca="false">IF(A129="","",WORKDAY(B129,F129))</f>
        <v>46276</v>
      </c>
    </row>
    <row r="130" customFormat="false" ht="15" hidden="false" customHeight="false" outlineLevel="0" collapsed="false">
      <c r="A130" s="37" t="n">
        <v>1000129</v>
      </c>
      <c r="B130" s="38" t="n">
        <v>46273</v>
      </c>
      <c r="C130" s="39" t="s">
        <v>69</v>
      </c>
      <c r="D130" s="39" t="s">
        <v>39</v>
      </c>
      <c r="E130" s="40" t="n">
        <v>0.7</v>
      </c>
      <c r="F130" s="41" t="n">
        <f aca="false">IF(A130="","",INDEX(Assumptions!$B$16:$B$18,MATCH(C130,Assumptions!$A$16:$A$18,0)))</f>
        <v>3</v>
      </c>
      <c r="G130" s="42" t="n">
        <f aca="false">IF(A130="","",WORKDAY(B130,F130))</f>
        <v>46276</v>
      </c>
    </row>
    <row r="131" customFormat="false" ht="15" hidden="false" customHeight="false" outlineLevel="0" collapsed="false">
      <c r="A131" s="37" t="n">
        <v>1000130</v>
      </c>
      <c r="B131" s="38" t="n">
        <v>46273</v>
      </c>
      <c r="C131" s="39" t="s">
        <v>68</v>
      </c>
      <c r="D131" s="39" t="s">
        <v>39</v>
      </c>
      <c r="E131" s="40" t="n">
        <v>1.1</v>
      </c>
      <c r="F131" s="41" t="n">
        <f aca="false">IF(A131="","",INDEX(Assumptions!$B$16:$B$18,MATCH(C131,Assumptions!$A$16:$A$18,0)))</f>
        <v>1</v>
      </c>
      <c r="G131" s="42" t="n">
        <f aca="false">IF(A131="","",WORKDAY(B131,F131))</f>
        <v>46274</v>
      </c>
    </row>
    <row r="132" customFormat="false" ht="15" hidden="false" customHeight="false" outlineLevel="0" collapsed="false">
      <c r="A132" s="37" t="n">
        <v>1000131</v>
      </c>
      <c r="B132" s="38" t="n">
        <v>46273</v>
      </c>
      <c r="C132" s="39" t="s">
        <v>69</v>
      </c>
      <c r="D132" s="39" t="s">
        <v>35</v>
      </c>
      <c r="E132" s="40" t="n">
        <v>4.5</v>
      </c>
      <c r="F132" s="41" t="n">
        <f aca="false">IF(A132="","",INDEX(Assumptions!$B$16:$B$18,MATCH(C132,Assumptions!$A$16:$A$18,0)))</f>
        <v>3</v>
      </c>
      <c r="G132" s="42" t="n">
        <f aca="false">IF(A132="","",WORKDAY(B132,F132))</f>
        <v>46276</v>
      </c>
    </row>
    <row r="133" customFormat="false" ht="15" hidden="false" customHeight="false" outlineLevel="0" collapsed="false">
      <c r="A133" s="37" t="n">
        <v>1000132</v>
      </c>
      <c r="B133" s="38" t="n">
        <v>46273</v>
      </c>
      <c r="C133" s="39" t="s">
        <v>69</v>
      </c>
      <c r="D133" s="39" t="s">
        <v>31</v>
      </c>
      <c r="E133" s="40" t="n">
        <v>0.3</v>
      </c>
      <c r="F133" s="41" t="n">
        <f aca="false">IF(A133="","",INDEX(Assumptions!$B$16:$B$18,MATCH(C133,Assumptions!$A$16:$A$18,0)))</f>
        <v>3</v>
      </c>
      <c r="G133" s="42" t="n">
        <f aca="false">IF(A133="","",WORKDAY(B133,F133))</f>
        <v>46276</v>
      </c>
    </row>
    <row r="134" customFormat="false" ht="15" hidden="false" customHeight="false" outlineLevel="0" collapsed="false">
      <c r="A134" s="37" t="n">
        <v>1000133</v>
      </c>
      <c r="B134" s="38" t="n">
        <v>46273</v>
      </c>
      <c r="C134" s="39" t="s">
        <v>70</v>
      </c>
      <c r="D134" s="39" t="s">
        <v>39</v>
      </c>
      <c r="E134" s="40" t="n">
        <v>1</v>
      </c>
      <c r="F134" s="41" t="n">
        <f aca="false">IF(A134="","",INDEX(Assumptions!$B$16:$B$18,MATCH(C134,Assumptions!$A$16:$A$18,0)))</f>
        <v>5</v>
      </c>
      <c r="G134" s="42" t="n">
        <f aca="false">IF(A134="","",WORKDAY(B134,F134))</f>
        <v>46280</v>
      </c>
    </row>
    <row r="135" customFormat="false" ht="15" hidden="false" customHeight="false" outlineLevel="0" collapsed="false">
      <c r="A135" s="37" t="n">
        <v>1000134</v>
      </c>
      <c r="B135" s="38" t="n">
        <v>46273</v>
      </c>
      <c r="C135" s="39" t="s">
        <v>69</v>
      </c>
      <c r="D135" s="39" t="s">
        <v>37</v>
      </c>
      <c r="E135" s="40" t="n">
        <v>3.9</v>
      </c>
      <c r="F135" s="41" t="n">
        <f aca="false">IF(A135="","",INDEX(Assumptions!$B$16:$B$18,MATCH(C135,Assumptions!$A$16:$A$18,0)))</f>
        <v>3</v>
      </c>
      <c r="G135" s="42" t="n">
        <f aca="false">IF(A135="","",WORKDAY(B135,F135))</f>
        <v>46276</v>
      </c>
    </row>
    <row r="136" customFormat="false" ht="15" hidden="false" customHeight="false" outlineLevel="0" collapsed="false">
      <c r="A136" s="37" t="n">
        <v>1000135</v>
      </c>
      <c r="B136" s="38" t="n">
        <v>46273</v>
      </c>
      <c r="C136" s="39" t="s">
        <v>69</v>
      </c>
      <c r="D136" s="39" t="s">
        <v>35</v>
      </c>
      <c r="E136" s="40" t="n">
        <v>2.3</v>
      </c>
      <c r="F136" s="41" t="n">
        <f aca="false">IF(A136="","",INDEX(Assumptions!$B$16:$B$18,MATCH(C136,Assumptions!$A$16:$A$18,0)))</f>
        <v>3</v>
      </c>
      <c r="G136" s="42" t="n">
        <f aca="false">IF(A136="","",WORKDAY(B136,F136))</f>
        <v>46276</v>
      </c>
    </row>
    <row r="137" customFormat="false" ht="15" hidden="false" customHeight="false" outlineLevel="0" collapsed="false">
      <c r="A137" s="37" t="n">
        <v>1000136</v>
      </c>
      <c r="B137" s="38" t="n">
        <v>46273</v>
      </c>
      <c r="C137" s="39" t="s">
        <v>69</v>
      </c>
      <c r="D137" s="39" t="s">
        <v>33</v>
      </c>
      <c r="E137" s="40" t="n">
        <v>3.1</v>
      </c>
      <c r="F137" s="41" t="n">
        <f aca="false">IF(A137="","",INDEX(Assumptions!$B$16:$B$18,MATCH(C137,Assumptions!$A$16:$A$18,0)))</f>
        <v>3</v>
      </c>
      <c r="G137" s="42" t="n">
        <f aca="false">IF(A137="","",WORKDAY(B137,F137))</f>
        <v>46276</v>
      </c>
    </row>
    <row r="138" customFormat="false" ht="15" hidden="false" customHeight="false" outlineLevel="0" collapsed="false">
      <c r="A138" s="37" t="n">
        <v>1000137</v>
      </c>
      <c r="B138" s="38" t="n">
        <v>46273</v>
      </c>
      <c r="C138" s="39" t="s">
        <v>69</v>
      </c>
      <c r="D138" s="39" t="s">
        <v>31</v>
      </c>
      <c r="E138" s="40" t="n">
        <v>2</v>
      </c>
      <c r="F138" s="41" t="n">
        <f aca="false">IF(A138="","",INDEX(Assumptions!$B$16:$B$18,MATCH(C138,Assumptions!$A$16:$A$18,0)))</f>
        <v>3</v>
      </c>
      <c r="G138" s="42" t="n">
        <f aca="false">IF(A138="","",WORKDAY(B138,F138))</f>
        <v>46276</v>
      </c>
    </row>
    <row r="139" customFormat="false" ht="15" hidden="false" customHeight="false" outlineLevel="0" collapsed="false">
      <c r="A139" s="37" t="n">
        <v>1000138</v>
      </c>
      <c r="B139" s="38" t="n">
        <v>46273</v>
      </c>
      <c r="C139" s="39" t="s">
        <v>69</v>
      </c>
      <c r="D139" s="39" t="s">
        <v>33</v>
      </c>
      <c r="E139" s="40" t="n">
        <v>2.1</v>
      </c>
      <c r="F139" s="41" t="n">
        <f aca="false">IF(A139="","",INDEX(Assumptions!$B$16:$B$18,MATCH(C139,Assumptions!$A$16:$A$18,0)))</f>
        <v>3</v>
      </c>
      <c r="G139" s="42" t="n">
        <f aca="false">IF(A139="","",WORKDAY(B139,F139))</f>
        <v>46276</v>
      </c>
    </row>
    <row r="140" customFormat="false" ht="15" hidden="false" customHeight="false" outlineLevel="0" collapsed="false">
      <c r="A140" s="37" t="n">
        <v>1000139</v>
      </c>
      <c r="B140" s="38" t="n">
        <v>46273</v>
      </c>
      <c r="C140" s="39" t="s">
        <v>69</v>
      </c>
      <c r="D140" s="39" t="s">
        <v>35</v>
      </c>
      <c r="E140" s="40" t="n">
        <v>4.4</v>
      </c>
      <c r="F140" s="41" t="n">
        <f aca="false">IF(A140="","",INDEX(Assumptions!$B$16:$B$18,MATCH(C140,Assumptions!$A$16:$A$18,0)))</f>
        <v>3</v>
      </c>
      <c r="G140" s="42" t="n">
        <f aca="false">IF(A140="","",WORKDAY(B140,F140))</f>
        <v>46276</v>
      </c>
    </row>
    <row r="141" customFormat="false" ht="15" hidden="false" customHeight="false" outlineLevel="0" collapsed="false">
      <c r="A141" s="37" t="n">
        <v>1000140</v>
      </c>
      <c r="B141" s="38" t="n">
        <v>46273</v>
      </c>
      <c r="C141" s="39" t="s">
        <v>69</v>
      </c>
      <c r="D141" s="39" t="s">
        <v>33</v>
      </c>
      <c r="E141" s="40" t="n">
        <v>1.8</v>
      </c>
      <c r="F141" s="41" t="n">
        <f aca="false">IF(A141="","",INDEX(Assumptions!$B$16:$B$18,MATCH(C141,Assumptions!$A$16:$A$18,0)))</f>
        <v>3</v>
      </c>
      <c r="G141" s="42" t="n">
        <f aca="false">IF(A141="","",WORKDAY(B141,F141))</f>
        <v>46276</v>
      </c>
    </row>
    <row r="142" customFormat="false" ht="15" hidden="false" customHeight="false" outlineLevel="0" collapsed="false">
      <c r="A142" s="37" t="n">
        <v>1000141</v>
      </c>
      <c r="B142" s="38" t="n">
        <v>46273</v>
      </c>
      <c r="C142" s="39" t="s">
        <v>69</v>
      </c>
      <c r="D142" s="39" t="s">
        <v>33</v>
      </c>
      <c r="E142" s="40" t="n">
        <v>1.3</v>
      </c>
      <c r="F142" s="41" t="n">
        <f aca="false">IF(A142="","",INDEX(Assumptions!$B$16:$B$18,MATCH(C142,Assumptions!$A$16:$A$18,0)))</f>
        <v>3</v>
      </c>
      <c r="G142" s="42" t="n">
        <f aca="false">IF(A142="","",WORKDAY(B142,F142))</f>
        <v>46276</v>
      </c>
    </row>
    <row r="143" customFormat="false" ht="15" hidden="false" customHeight="false" outlineLevel="0" collapsed="false">
      <c r="A143" s="37" t="n">
        <v>1000142</v>
      </c>
      <c r="B143" s="38" t="n">
        <v>46273</v>
      </c>
      <c r="C143" s="39" t="s">
        <v>68</v>
      </c>
      <c r="D143" s="39" t="s">
        <v>31</v>
      </c>
      <c r="E143" s="40" t="n">
        <v>7.2</v>
      </c>
      <c r="F143" s="41" t="n">
        <f aca="false">IF(A143="","",INDEX(Assumptions!$B$16:$B$18,MATCH(C143,Assumptions!$A$16:$A$18,0)))</f>
        <v>1</v>
      </c>
      <c r="G143" s="42" t="n">
        <f aca="false">IF(A143="","",WORKDAY(B143,F143))</f>
        <v>46274</v>
      </c>
    </row>
    <row r="144" customFormat="false" ht="15" hidden="false" customHeight="false" outlineLevel="0" collapsed="false">
      <c r="A144" s="37" t="n">
        <v>1000143</v>
      </c>
      <c r="B144" s="38" t="n">
        <v>46273</v>
      </c>
      <c r="C144" s="39" t="s">
        <v>69</v>
      </c>
      <c r="D144" s="39" t="s">
        <v>39</v>
      </c>
      <c r="E144" s="40" t="n">
        <v>0.5</v>
      </c>
      <c r="F144" s="41" t="n">
        <f aca="false">IF(A144="","",INDEX(Assumptions!$B$16:$B$18,MATCH(C144,Assumptions!$A$16:$A$18,0)))</f>
        <v>3</v>
      </c>
      <c r="G144" s="42" t="n">
        <f aca="false">IF(A144="","",WORKDAY(B144,F144))</f>
        <v>46276</v>
      </c>
    </row>
    <row r="145" customFormat="false" ht="15" hidden="false" customHeight="false" outlineLevel="0" collapsed="false">
      <c r="A145" s="37" t="n">
        <v>1000144</v>
      </c>
      <c r="B145" s="38" t="n">
        <v>46273</v>
      </c>
      <c r="C145" s="39" t="s">
        <v>69</v>
      </c>
      <c r="D145" s="39" t="s">
        <v>33</v>
      </c>
      <c r="E145" s="40" t="n">
        <v>2.8</v>
      </c>
      <c r="F145" s="41" t="n">
        <f aca="false">IF(A145="","",INDEX(Assumptions!$B$16:$B$18,MATCH(C145,Assumptions!$A$16:$A$18,0)))</f>
        <v>3</v>
      </c>
      <c r="G145" s="42" t="n">
        <f aca="false">IF(A145="","",WORKDAY(B145,F145))</f>
        <v>46276</v>
      </c>
    </row>
    <row r="146" customFormat="false" ht="15" hidden="false" customHeight="false" outlineLevel="0" collapsed="false">
      <c r="A146" s="37" t="n">
        <v>1000145</v>
      </c>
      <c r="B146" s="38" t="n">
        <v>46273</v>
      </c>
      <c r="C146" s="39" t="s">
        <v>70</v>
      </c>
      <c r="D146" s="39" t="s">
        <v>35</v>
      </c>
      <c r="E146" s="40" t="n">
        <v>1.1</v>
      </c>
      <c r="F146" s="41" t="n">
        <f aca="false">IF(A146="","",INDEX(Assumptions!$B$16:$B$18,MATCH(C146,Assumptions!$A$16:$A$18,0)))</f>
        <v>5</v>
      </c>
      <c r="G146" s="42" t="n">
        <f aca="false">IF(A146="","",WORKDAY(B146,F146))</f>
        <v>46280</v>
      </c>
    </row>
    <row r="147" customFormat="false" ht="15" hidden="false" customHeight="false" outlineLevel="0" collapsed="false">
      <c r="A147" s="37" t="n">
        <v>1000146</v>
      </c>
      <c r="B147" s="38" t="n">
        <v>46273</v>
      </c>
      <c r="C147" s="39" t="s">
        <v>69</v>
      </c>
      <c r="D147" s="39" t="s">
        <v>37</v>
      </c>
      <c r="E147" s="40" t="n">
        <v>1.5</v>
      </c>
      <c r="F147" s="41" t="n">
        <f aca="false">IF(A147="","",INDEX(Assumptions!$B$16:$B$18,MATCH(C147,Assumptions!$A$16:$A$18,0)))</f>
        <v>3</v>
      </c>
      <c r="G147" s="42" t="n">
        <f aca="false">IF(A147="","",WORKDAY(B147,F147))</f>
        <v>46276</v>
      </c>
    </row>
    <row r="148" customFormat="false" ht="15" hidden="false" customHeight="false" outlineLevel="0" collapsed="false">
      <c r="A148" s="37" t="n">
        <v>1000147</v>
      </c>
      <c r="B148" s="38" t="n">
        <v>46273</v>
      </c>
      <c r="C148" s="39" t="s">
        <v>70</v>
      </c>
      <c r="D148" s="39" t="s">
        <v>31</v>
      </c>
      <c r="E148" s="40" t="n">
        <v>0.5</v>
      </c>
      <c r="F148" s="41" t="n">
        <f aca="false">IF(A148="","",INDEX(Assumptions!$B$16:$B$18,MATCH(C148,Assumptions!$A$16:$A$18,0)))</f>
        <v>5</v>
      </c>
      <c r="G148" s="42" t="n">
        <f aca="false">IF(A148="","",WORKDAY(B148,F148))</f>
        <v>46280</v>
      </c>
    </row>
    <row r="149" customFormat="false" ht="15" hidden="false" customHeight="false" outlineLevel="0" collapsed="false">
      <c r="A149" s="37" t="n">
        <v>1000148</v>
      </c>
      <c r="B149" s="38" t="n">
        <v>46273</v>
      </c>
      <c r="C149" s="39" t="s">
        <v>70</v>
      </c>
      <c r="D149" s="39" t="s">
        <v>37</v>
      </c>
      <c r="E149" s="40" t="n">
        <v>1.4</v>
      </c>
      <c r="F149" s="41" t="n">
        <f aca="false">IF(A149="","",INDEX(Assumptions!$B$16:$B$18,MATCH(C149,Assumptions!$A$16:$A$18,0)))</f>
        <v>5</v>
      </c>
      <c r="G149" s="42" t="n">
        <f aca="false">IF(A149="","",WORKDAY(B149,F149))</f>
        <v>46280</v>
      </c>
    </row>
    <row r="150" customFormat="false" ht="15" hidden="false" customHeight="false" outlineLevel="0" collapsed="false">
      <c r="A150" s="37" t="n">
        <v>1000149</v>
      </c>
      <c r="B150" s="38" t="n">
        <v>46273</v>
      </c>
      <c r="C150" s="39" t="s">
        <v>70</v>
      </c>
      <c r="D150" s="39" t="s">
        <v>37</v>
      </c>
      <c r="E150" s="40" t="n">
        <v>1.4</v>
      </c>
      <c r="F150" s="41" t="n">
        <f aca="false">IF(A150="","",INDEX(Assumptions!$B$16:$B$18,MATCH(C150,Assumptions!$A$16:$A$18,0)))</f>
        <v>5</v>
      </c>
      <c r="G150" s="42" t="n">
        <f aca="false">IF(A150="","",WORKDAY(B150,F150))</f>
        <v>46280</v>
      </c>
    </row>
    <row r="151" customFormat="false" ht="15" hidden="false" customHeight="false" outlineLevel="0" collapsed="false">
      <c r="A151" s="37" t="n">
        <v>1000150</v>
      </c>
      <c r="B151" s="38" t="n">
        <v>46273</v>
      </c>
      <c r="C151" s="39" t="s">
        <v>69</v>
      </c>
      <c r="D151" s="39" t="s">
        <v>31</v>
      </c>
      <c r="E151" s="40" t="n">
        <v>1.1</v>
      </c>
      <c r="F151" s="41" t="n">
        <f aca="false">IF(A151="","",INDEX(Assumptions!$B$16:$B$18,MATCH(C151,Assumptions!$A$16:$A$18,0)))</f>
        <v>3</v>
      </c>
      <c r="G151" s="42" t="n">
        <f aca="false">IF(A151="","",WORKDAY(B151,F151))</f>
        <v>46276</v>
      </c>
    </row>
    <row r="152" customFormat="false" ht="15" hidden="false" customHeight="false" outlineLevel="0" collapsed="false">
      <c r="A152" s="37" t="n">
        <v>1000151</v>
      </c>
      <c r="B152" s="38" t="n">
        <v>46273</v>
      </c>
      <c r="C152" s="39" t="s">
        <v>70</v>
      </c>
      <c r="D152" s="39" t="s">
        <v>39</v>
      </c>
      <c r="E152" s="40" t="n">
        <v>1.7</v>
      </c>
      <c r="F152" s="41" t="n">
        <f aca="false">IF(A152="","",INDEX(Assumptions!$B$16:$B$18,MATCH(C152,Assumptions!$A$16:$A$18,0)))</f>
        <v>5</v>
      </c>
      <c r="G152" s="42" t="n">
        <f aca="false">IF(A152="","",WORKDAY(B152,F152))</f>
        <v>46280</v>
      </c>
    </row>
    <row r="153" customFormat="false" ht="15" hidden="false" customHeight="false" outlineLevel="0" collapsed="false">
      <c r="A153" s="37" t="n">
        <v>1000152</v>
      </c>
      <c r="B153" s="38" t="n">
        <v>46273</v>
      </c>
      <c r="C153" s="39" t="s">
        <v>69</v>
      </c>
      <c r="D153" s="39" t="s">
        <v>33</v>
      </c>
      <c r="E153" s="40" t="n">
        <v>3.4</v>
      </c>
      <c r="F153" s="41" t="n">
        <f aca="false">IF(A153="","",INDEX(Assumptions!$B$16:$B$18,MATCH(C153,Assumptions!$A$16:$A$18,0)))</f>
        <v>3</v>
      </c>
      <c r="G153" s="42" t="n">
        <f aca="false">IF(A153="","",WORKDAY(B153,F153))</f>
        <v>46276</v>
      </c>
    </row>
    <row r="154" customFormat="false" ht="15" hidden="false" customHeight="false" outlineLevel="0" collapsed="false">
      <c r="A154" s="37" t="n">
        <v>1000153</v>
      </c>
      <c r="B154" s="38" t="n">
        <v>46273</v>
      </c>
      <c r="C154" s="39" t="s">
        <v>69</v>
      </c>
      <c r="D154" s="39" t="s">
        <v>39</v>
      </c>
      <c r="E154" s="40" t="n">
        <v>0.7</v>
      </c>
      <c r="F154" s="41" t="n">
        <f aca="false">IF(A154="","",INDEX(Assumptions!$B$16:$B$18,MATCH(C154,Assumptions!$A$16:$A$18,0)))</f>
        <v>3</v>
      </c>
      <c r="G154" s="42" t="n">
        <f aca="false">IF(A154="","",WORKDAY(B154,F154))</f>
        <v>46276</v>
      </c>
    </row>
    <row r="155" customFormat="false" ht="15" hidden="false" customHeight="false" outlineLevel="0" collapsed="false">
      <c r="A155" s="37" t="n">
        <v>1000154</v>
      </c>
      <c r="B155" s="38" t="n">
        <v>46273</v>
      </c>
      <c r="C155" s="39" t="s">
        <v>70</v>
      </c>
      <c r="D155" s="39" t="s">
        <v>37</v>
      </c>
      <c r="E155" s="40" t="n">
        <v>0.6</v>
      </c>
      <c r="F155" s="41" t="n">
        <f aca="false">IF(A155="","",INDEX(Assumptions!$B$16:$B$18,MATCH(C155,Assumptions!$A$16:$A$18,0)))</f>
        <v>5</v>
      </c>
      <c r="G155" s="42" t="n">
        <f aca="false">IF(A155="","",WORKDAY(B155,F155))</f>
        <v>46280</v>
      </c>
    </row>
    <row r="156" customFormat="false" ht="15" hidden="false" customHeight="false" outlineLevel="0" collapsed="false">
      <c r="A156" s="37" t="n">
        <v>1000155</v>
      </c>
      <c r="B156" s="38" t="n">
        <v>46273</v>
      </c>
      <c r="C156" s="39" t="s">
        <v>70</v>
      </c>
      <c r="D156" s="39" t="s">
        <v>33</v>
      </c>
      <c r="E156" s="40" t="n">
        <v>2.2</v>
      </c>
      <c r="F156" s="41" t="n">
        <f aca="false">IF(A156="","",INDEX(Assumptions!$B$16:$B$18,MATCH(C156,Assumptions!$A$16:$A$18,0)))</f>
        <v>5</v>
      </c>
      <c r="G156" s="42" t="n">
        <f aca="false">IF(A156="","",WORKDAY(B156,F156))</f>
        <v>46280</v>
      </c>
    </row>
    <row r="157" customFormat="false" ht="15" hidden="false" customHeight="false" outlineLevel="0" collapsed="false">
      <c r="A157" s="37" t="n">
        <v>1000156</v>
      </c>
      <c r="B157" s="38" t="n">
        <v>46273</v>
      </c>
      <c r="C157" s="39" t="s">
        <v>68</v>
      </c>
      <c r="D157" s="39" t="s">
        <v>33</v>
      </c>
      <c r="E157" s="40" t="n">
        <v>0.9</v>
      </c>
      <c r="F157" s="41" t="n">
        <f aca="false">IF(A157="","",INDEX(Assumptions!$B$16:$B$18,MATCH(C157,Assumptions!$A$16:$A$18,0)))</f>
        <v>1</v>
      </c>
      <c r="G157" s="42" t="n">
        <f aca="false">IF(A157="","",WORKDAY(B157,F157))</f>
        <v>46274</v>
      </c>
    </row>
    <row r="158" customFormat="false" ht="15" hidden="false" customHeight="false" outlineLevel="0" collapsed="false">
      <c r="A158" s="37" t="n">
        <v>1000157</v>
      </c>
      <c r="B158" s="38" t="n">
        <v>46273</v>
      </c>
      <c r="C158" s="39" t="s">
        <v>69</v>
      </c>
      <c r="D158" s="39" t="s">
        <v>33</v>
      </c>
      <c r="E158" s="40" t="n">
        <v>1.5</v>
      </c>
      <c r="F158" s="41" t="n">
        <f aca="false">IF(A158="","",INDEX(Assumptions!$B$16:$B$18,MATCH(C158,Assumptions!$A$16:$A$18,0)))</f>
        <v>3</v>
      </c>
      <c r="G158" s="42" t="n">
        <f aca="false">IF(A158="","",WORKDAY(B158,F158))</f>
        <v>46276</v>
      </c>
    </row>
    <row r="159" customFormat="false" ht="15" hidden="false" customHeight="false" outlineLevel="0" collapsed="false">
      <c r="A159" s="37" t="n">
        <v>1000158</v>
      </c>
      <c r="B159" s="38" t="n">
        <v>46273</v>
      </c>
      <c r="C159" s="39" t="s">
        <v>70</v>
      </c>
      <c r="D159" s="39" t="s">
        <v>31</v>
      </c>
      <c r="E159" s="40" t="n">
        <v>7.3</v>
      </c>
      <c r="F159" s="41" t="n">
        <f aca="false">IF(A159="","",INDEX(Assumptions!$B$16:$B$18,MATCH(C159,Assumptions!$A$16:$A$18,0)))</f>
        <v>5</v>
      </c>
      <c r="G159" s="42" t="n">
        <f aca="false">IF(A159="","",WORKDAY(B159,F159))</f>
        <v>46280</v>
      </c>
    </row>
    <row r="160" customFormat="false" ht="15" hidden="false" customHeight="false" outlineLevel="0" collapsed="false">
      <c r="A160" s="37" t="n">
        <v>1000159</v>
      </c>
      <c r="B160" s="38" t="n">
        <v>46273</v>
      </c>
      <c r="C160" s="39" t="s">
        <v>70</v>
      </c>
      <c r="D160" s="39" t="s">
        <v>37</v>
      </c>
      <c r="E160" s="40" t="n">
        <v>2.2</v>
      </c>
      <c r="F160" s="41" t="n">
        <f aca="false">IF(A160="","",INDEX(Assumptions!$B$16:$B$18,MATCH(C160,Assumptions!$A$16:$A$18,0)))</f>
        <v>5</v>
      </c>
      <c r="G160" s="42" t="n">
        <f aca="false">IF(A160="","",WORKDAY(B160,F160))</f>
        <v>46280</v>
      </c>
    </row>
    <row r="161" customFormat="false" ht="15" hidden="false" customHeight="false" outlineLevel="0" collapsed="false">
      <c r="A161" s="37" t="n">
        <v>1000160</v>
      </c>
      <c r="B161" s="38" t="n">
        <v>46273</v>
      </c>
      <c r="C161" s="39" t="s">
        <v>69</v>
      </c>
      <c r="D161" s="39" t="s">
        <v>33</v>
      </c>
      <c r="E161" s="40" t="n">
        <v>2.6</v>
      </c>
      <c r="F161" s="41" t="n">
        <f aca="false">IF(A161="","",INDEX(Assumptions!$B$16:$B$18,MATCH(C161,Assumptions!$A$16:$A$18,0)))</f>
        <v>3</v>
      </c>
      <c r="G161" s="42" t="n">
        <f aca="false">IF(A161="","",WORKDAY(B161,F161))</f>
        <v>46276</v>
      </c>
    </row>
    <row r="162" customFormat="false" ht="15" hidden="false" customHeight="false" outlineLevel="0" collapsed="false">
      <c r="A162" s="37" t="n">
        <v>1000161</v>
      </c>
      <c r="B162" s="38" t="n">
        <v>46273</v>
      </c>
      <c r="C162" s="39" t="s">
        <v>69</v>
      </c>
      <c r="D162" s="39" t="s">
        <v>37</v>
      </c>
      <c r="E162" s="40" t="n">
        <v>1.3</v>
      </c>
      <c r="F162" s="41" t="n">
        <f aca="false">IF(A162="","",INDEX(Assumptions!$B$16:$B$18,MATCH(C162,Assumptions!$A$16:$A$18,0)))</f>
        <v>3</v>
      </c>
      <c r="G162" s="42" t="n">
        <f aca="false">IF(A162="","",WORKDAY(B162,F162))</f>
        <v>46276</v>
      </c>
    </row>
    <row r="163" customFormat="false" ht="15" hidden="false" customHeight="false" outlineLevel="0" collapsed="false">
      <c r="A163" s="37" t="n">
        <v>1000162</v>
      </c>
      <c r="B163" s="38" t="n">
        <v>46273</v>
      </c>
      <c r="C163" s="39" t="s">
        <v>69</v>
      </c>
      <c r="D163" s="39" t="s">
        <v>35</v>
      </c>
      <c r="E163" s="40" t="n">
        <v>1.3</v>
      </c>
      <c r="F163" s="41" t="n">
        <f aca="false">IF(A163="","",INDEX(Assumptions!$B$16:$B$18,MATCH(C163,Assumptions!$A$16:$A$18,0)))</f>
        <v>3</v>
      </c>
      <c r="G163" s="42" t="n">
        <f aca="false">IF(A163="","",WORKDAY(B163,F163))</f>
        <v>46276</v>
      </c>
    </row>
    <row r="164" customFormat="false" ht="15" hidden="false" customHeight="false" outlineLevel="0" collapsed="false">
      <c r="A164" s="37" t="n">
        <v>1000163</v>
      </c>
      <c r="B164" s="38" t="n">
        <v>46273</v>
      </c>
      <c r="C164" s="39" t="s">
        <v>69</v>
      </c>
      <c r="D164" s="39" t="s">
        <v>35</v>
      </c>
      <c r="E164" s="40" t="n">
        <v>2.9</v>
      </c>
      <c r="F164" s="41" t="n">
        <f aca="false">IF(A164="","",INDEX(Assumptions!$B$16:$B$18,MATCH(C164,Assumptions!$A$16:$A$18,0)))</f>
        <v>3</v>
      </c>
      <c r="G164" s="42" t="n">
        <f aca="false">IF(A164="","",WORKDAY(B164,F164))</f>
        <v>46276</v>
      </c>
    </row>
    <row r="165" customFormat="false" ht="15" hidden="false" customHeight="false" outlineLevel="0" collapsed="false">
      <c r="A165" s="37" t="n">
        <v>1000164</v>
      </c>
      <c r="B165" s="38" t="n">
        <v>46273</v>
      </c>
      <c r="C165" s="39" t="s">
        <v>69</v>
      </c>
      <c r="D165" s="39" t="s">
        <v>33</v>
      </c>
      <c r="E165" s="40" t="n">
        <v>2.8</v>
      </c>
      <c r="F165" s="41" t="n">
        <f aca="false">IF(A165="","",INDEX(Assumptions!$B$16:$B$18,MATCH(C165,Assumptions!$A$16:$A$18,0)))</f>
        <v>3</v>
      </c>
      <c r="G165" s="42" t="n">
        <f aca="false">IF(A165="","",WORKDAY(B165,F165))</f>
        <v>46276</v>
      </c>
    </row>
    <row r="166" customFormat="false" ht="15" hidden="false" customHeight="false" outlineLevel="0" collapsed="false">
      <c r="A166" s="37" t="n">
        <v>1000165</v>
      </c>
      <c r="B166" s="38" t="n">
        <v>46273</v>
      </c>
      <c r="C166" s="39" t="s">
        <v>68</v>
      </c>
      <c r="D166" s="39" t="s">
        <v>39</v>
      </c>
      <c r="E166" s="40" t="n">
        <v>2.3</v>
      </c>
      <c r="F166" s="41" t="n">
        <f aca="false">IF(A166="","",INDEX(Assumptions!$B$16:$B$18,MATCH(C166,Assumptions!$A$16:$A$18,0)))</f>
        <v>1</v>
      </c>
      <c r="G166" s="42" t="n">
        <f aca="false">IF(A166="","",WORKDAY(B166,F166))</f>
        <v>46274</v>
      </c>
    </row>
    <row r="167" customFormat="false" ht="15" hidden="false" customHeight="false" outlineLevel="0" collapsed="false">
      <c r="A167" s="37" t="n">
        <v>1000166</v>
      </c>
      <c r="B167" s="38" t="n">
        <v>46273</v>
      </c>
      <c r="C167" s="39" t="s">
        <v>69</v>
      </c>
      <c r="D167" s="39" t="s">
        <v>35</v>
      </c>
      <c r="E167" s="40" t="n">
        <v>1</v>
      </c>
      <c r="F167" s="41" t="n">
        <f aca="false">IF(A167="","",INDEX(Assumptions!$B$16:$B$18,MATCH(C167,Assumptions!$A$16:$A$18,0)))</f>
        <v>3</v>
      </c>
      <c r="G167" s="42" t="n">
        <f aca="false">IF(A167="","",WORKDAY(B167,F167))</f>
        <v>46276</v>
      </c>
    </row>
    <row r="168" customFormat="false" ht="15" hidden="false" customHeight="false" outlineLevel="0" collapsed="false">
      <c r="A168" s="37" t="n">
        <v>1000167</v>
      </c>
      <c r="B168" s="38" t="n">
        <v>46273</v>
      </c>
      <c r="C168" s="39" t="s">
        <v>69</v>
      </c>
      <c r="D168" s="39" t="s">
        <v>33</v>
      </c>
      <c r="E168" s="40" t="n">
        <v>1.3</v>
      </c>
      <c r="F168" s="41" t="n">
        <f aca="false">IF(A168="","",INDEX(Assumptions!$B$16:$B$18,MATCH(C168,Assumptions!$A$16:$A$18,0)))</f>
        <v>3</v>
      </c>
      <c r="G168" s="42" t="n">
        <f aca="false">IF(A168="","",WORKDAY(B168,F168))</f>
        <v>46276</v>
      </c>
    </row>
    <row r="169" customFormat="false" ht="15" hidden="false" customHeight="false" outlineLevel="0" collapsed="false">
      <c r="A169" s="37" t="n">
        <v>1000168</v>
      </c>
      <c r="B169" s="38" t="n">
        <v>46273</v>
      </c>
      <c r="C169" s="39" t="s">
        <v>70</v>
      </c>
      <c r="D169" s="39" t="s">
        <v>35</v>
      </c>
      <c r="E169" s="40" t="n">
        <v>1.3</v>
      </c>
      <c r="F169" s="41" t="n">
        <f aca="false">IF(A169="","",INDEX(Assumptions!$B$16:$B$18,MATCH(C169,Assumptions!$A$16:$A$18,0)))</f>
        <v>5</v>
      </c>
      <c r="G169" s="42" t="n">
        <f aca="false">IF(A169="","",WORKDAY(B169,F169))</f>
        <v>46280</v>
      </c>
    </row>
    <row r="170" customFormat="false" ht="15" hidden="false" customHeight="false" outlineLevel="0" collapsed="false">
      <c r="A170" s="37" t="n">
        <v>1000169</v>
      </c>
      <c r="B170" s="38" t="n">
        <v>46273</v>
      </c>
      <c r="C170" s="39" t="s">
        <v>70</v>
      </c>
      <c r="D170" s="39" t="s">
        <v>35</v>
      </c>
      <c r="E170" s="40" t="n">
        <v>0.3</v>
      </c>
      <c r="F170" s="41" t="n">
        <f aca="false">IF(A170="","",INDEX(Assumptions!$B$16:$B$18,MATCH(C170,Assumptions!$A$16:$A$18,0)))</f>
        <v>5</v>
      </c>
      <c r="G170" s="42" t="n">
        <f aca="false">IF(A170="","",WORKDAY(B170,F170))</f>
        <v>46280</v>
      </c>
    </row>
    <row r="171" customFormat="false" ht="15" hidden="false" customHeight="false" outlineLevel="0" collapsed="false">
      <c r="A171" s="37" t="n">
        <v>1000170</v>
      </c>
      <c r="B171" s="38" t="n">
        <v>46273</v>
      </c>
      <c r="C171" s="39" t="s">
        <v>68</v>
      </c>
      <c r="D171" s="39" t="s">
        <v>39</v>
      </c>
      <c r="E171" s="40" t="n">
        <v>0.7</v>
      </c>
      <c r="F171" s="41" t="n">
        <f aca="false">IF(A171="","",INDEX(Assumptions!$B$16:$B$18,MATCH(C171,Assumptions!$A$16:$A$18,0)))</f>
        <v>1</v>
      </c>
      <c r="G171" s="42" t="n">
        <f aca="false">IF(A171="","",WORKDAY(B171,F171))</f>
        <v>46274</v>
      </c>
    </row>
    <row r="172" customFormat="false" ht="15" hidden="false" customHeight="false" outlineLevel="0" collapsed="false">
      <c r="A172" s="37" t="n">
        <v>1000171</v>
      </c>
      <c r="B172" s="38" t="n">
        <v>46273</v>
      </c>
      <c r="C172" s="39" t="s">
        <v>70</v>
      </c>
      <c r="D172" s="39" t="s">
        <v>39</v>
      </c>
      <c r="E172" s="40" t="n">
        <v>0.8</v>
      </c>
      <c r="F172" s="41" t="n">
        <f aca="false">IF(A172="","",INDEX(Assumptions!$B$16:$B$18,MATCH(C172,Assumptions!$A$16:$A$18,0)))</f>
        <v>5</v>
      </c>
      <c r="G172" s="42" t="n">
        <f aca="false">IF(A172="","",WORKDAY(B172,F172))</f>
        <v>46280</v>
      </c>
    </row>
    <row r="173" customFormat="false" ht="15" hidden="false" customHeight="false" outlineLevel="0" collapsed="false">
      <c r="A173" s="37" t="n">
        <v>1000172</v>
      </c>
      <c r="B173" s="38" t="n">
        <v>46273</v>
      </c>
      <c r="C173" s="39" t="s">
        <v>69</v>
      </c>
      <c r="D173" s="39" t="s">
        <v>31</v>
      </c>
      <c r="E173" s="40" t="n">
        <v>4.1</v>
      </c>
      <c r="F173" s="41" t="n">
        <f aca="false">IF(A173="","",INDEX(Assumptions!$B$16:$B$18,MATCH(C173,Assumptions!$A$16:$A$18,0)))</f>
        <v>3</v>
      </c>
      <c r="G173" s="42" t="n">
        <f aca="false">IF(A173="","",WORKDAY(B173,F173))</f>
        <v>46276</v>
      </c>
    </row>
    <row r="174" customFormat="false" ht="15" hidden="false" customHeight="false" outlineLevel="0" collapsed="false">
      <c r="A174" s="37" t="n">
        <v>1000173</v>
      </c>
      <c r="B174" s="38" t="n">
        <v>46273</v>
      </c>
      <c r="C174" s="39" t="s">
        <v>70</v>
      </c>
      <c r="D174" s="39" t="s">
        <v>35</v>
      </c>
      <c r="E174" s="40" t="n">
        <v>0.5</v>
      </c>
      <c r="F174" s="41" t="n">
        <f aca="false">IF(A174="","",INDEX(Assumptions!$B$16:$B$18,MATCH(C174,Assumptions!$A$16:$A$18,0)))</f>
        <v>5</v>
      </c>
      <c r="G174" s="42" t="n">
        <f aca="false">IF(A174="","",WORKDAY(B174,F174))</f>
        <v>46280</v>
      </c>
    </row>
    <row r="175" customFormat="false" ht="15" hidden="false" customHeight="false" outlineLevel="0" collapsed="false">
      <c r="A175" s="37" t="n">
        <v>1000174</v>
      </c>
      <c r="B175" s="38" t="n">
        <v>46273</v>
      </c>
      <c r="C175" s="39" t="s">
        <v>70</v>
      </c>
      <c r="D175" s="39" t="s">
        <v>31</v>
      </c>
      <c r="E175" s="40" t="n">
        <v>2.5</v>
      </c>
      <c r="F175" s="41" t="n">
        <f aca="false">IF(A175="","",INDEX(Assumptions!$B$16:$B$18,MATCH(C175,Assumptions!$A$16:$A$18,0)))</f>
        <v>5</v>
      </c>
      <c r="G175" s="42" t="n">
        <f aca="false">IF(A175="","",WORKDAY(B175,F175))</f>
        <v>46280</v>
      </c>
    </row>
    <row r="176" customFormat="false" ht="15" hidden="false" customHeight="false" outlineLevel="0" collapsed="false">
      <c r="A176" s="37" t="n">
        <v>1000175</v>
      </c>
      <c r="B176" s="38" t="n">
        <v>46273</v>
      </c>
      <c r="C176" s="39" t="s">
        <v>69</v>
      </c>
      <c r="D176" s="39" t="s">
        <v>33</v>
      </c>
      <c r="E176" s="40" t="n">
        <v>1.1</v>
      </c>
      <c r="F176" s="41" t="n">
        <f aca="false">IF(A176="","",INDEX(Assumptions!$B$16:$B$18,MATCH(C176,Assumptions!$A$16:$A$18,0)))</f>
        <v>3</v>
      </c>
      <c r="G176" s="42" t="n">
        <f aca="false">IF(A176="","",WORKDAY(B176,F176))</f>
        <v>46276</v>
      </c>
    </row>
    <row r="177" customFormat="false" ht="15" hidden="false" customHeight="false" outlineLevel="0" collapsed="false">
      <c r="A177" s="37" t="n">
        <v>1000176</v>
      </c>
      <c r="B177" s="38" t="n">
        <v>46273</v>
      </c>
      <c r="C177" s="39" t="s">
        <v>69</v>
      </c>
      <c r="D177" s="39" t="s">
        <v>35</v>
      </c>
      <c r="E177" s="40" t="n">
        <v>2.3</v>
      </c>
      <c r="F177" s="41" t="n">
        <f aca="false">IF(A177="","",INDEX(Assumptions!$B$16:$B$18,MATCH(C177,Assumptions!$A$16:$A$18,0)))</f>
        <v>3</v>
      </c>
      <c r="G177" s="42" t="n">
        <f aca="false">IF(A177="","",WORKDAY(B177,F177))</f>
        <v>46276</v>
      </c>
    </row>
    <row r="178" customFormat="false" ht="15" hidden="false" customHeight="false" outlineLevel="0" collapsed="false">
      <c r="A178" s="37" t="n">
        <v>1000177</v>
      </c>
      <c r="B178" s="38" t="n">
        <v>46273</v>
      </c>
      <c r="C178" s="39" t="s">
        <v>69</v>
      </c>
      <c r="D178" s="39" t="s">
        <v>33</v>
      </c>
      <c r="E178" s="40" t="n">
        <v>2.4</v>
      </c>
      <c r="F178" s="41" t="n">
        <f aca="false">IF(A178="","",INDEX(Assumptions!$B$16:$B$18,MATCH(C178,Assumptions!$A$16:$A$18,0)))</f>
        <v>3</v>
      </c>
      <c r="G178" s="42" t="n">
        <f aca="false">IF(A178="","",WORKDAY(B178,F178))</f>
        <v>46276</v>
      </c>
    </row>
    <row r="179" customFormat="false" ht="15" hidden="false" customHeight="false" outlineLevel="0" collapsed="false">
      <c r="A179" s="37" t="n">
        <v>1000178</v>
      </c>
      <c r="B179" s="38" t="n">
        <v>46273</v>
      </c>
      <c r="C179" s="39" t="s">
        <v>69</v>
      </c>
      <c r="D179" s="39" t="s">
        <v>31</v>
      </c>
      <c r="E179" s="40" t="n">
        <v>4</v>
      </c>
      <c r="F179" s="41" t="n">
        <f aca="false">IF(A179="","",INDEX(Assumptions!$B$16:$B$18,MATCH(C179,Assumptions!$A$16:$A$18,0)))</f>
        <v>3</v>
      </c>
      <c r="G179" s="42" t="n">
        <f aca="false">IF(A179="","",WORKDAY(B179,F179))</f>
        <v>46276</v>
      </c>
    </row>
    <row r="180" customFormat="false" ht="15" hidden="false" customHeight="false" outlineLevel="0" collapsed="false">
      <c r="A180" s="37" t="n">
        <v>1000179</v>
      </c>
      <c r="B180" s="38" t="n">
        <v>46273</v>
      </c>
      <c r="C180" s="39" t="s">
        <v>69</v>
      </c>
      <c r="D180" s="39" t="s">
        <v>31</v>
      </c>
      <c r="E180" s="40" t="n">
        <v>1.4</v>
      </c>
      <c r="F180" s="41" t="n">
        <f aca="false">IF(A180="","",INDEX(Assumptions!$B$16:$B$18,MATCH(C180,Assumptions!$A$16:$A$18,0)))</f>
        <v>3</v>
      </c>
      <c r="G180" s="42" t="n">
        <f aca="false">IF(A180="","",WORKDAY(B180,F180))</f>
        <v>46276</v>
      </c>
    </row>
    <row r="181" customFormat="false" ht="15" hidden="false" customHeight="false" outlineLevel="0" collapsed="false">
      <c r="A181" s="37" t="n">
        <v>1000180</v>
      </c>
      <c r="B181" s="38" t="n">
        <v>46273</v>
      </c>
      <c r="C181" s="39" t="s">
        <v>68</v>
      </c>
      <c r="D181" s="39" t="s">
        <v>31</v>
      </c>
      <c r="E181" s="40" t="n">
        <v>0.5</v>
      </c>
      <c r="F181" s="41" t="n">
        <f aca="false">IF(A181="","",INDEX(Assumptions!$B$16:$B$18,MATCH(C181,Assumptions!$A$16:$A$18,0)))</f>
        <v>1</v>
      </c>
      <c r="G181" s="42" t="n">
        <f aca="false">IF(A181="","",WORKDAY(B181,F181))</f>
        <v>46274</v>
      </c>
    </row>
    <row r="182" customFormat="false" ht="15" hidden="false" customHeight="false" outlineLevel="0" collapsed="false">
      <c r="A182" s="37" t="n">
        <v>1000181</v>
      </c>
      <c r="B182" s="38" t="n">
        <v>46273</v>
      </c>
      <c r="C182" s="39" t="s">
        <v>69</v>
      </c>
      <c r="D182" s="39" t="s">
        <v>33</v>
      </c>
      <c r="E182" s="40" t="n">
        <v>4</v>
      </c>
      <c r="F182" s="41" t="n">
        <f aca="false">IF(A182="","",INDEX(Assumptions!$B$16:$B$18,MATCH(C182,Assumptions!$A$16:$A$18,0)))</f>
        <v>3</v>
      </c>
      <c r="G182" s="42" t="n">
        <f aca="false">IF(A182="","",WORKDAY(B182,F182))</f>
        <v>46276</v>
      </c>
    </row>
    <row r="183" customFormat="false" ht="15" hidden="false" customHeight="false" outlineLevel="0" collapsed="false">
      <c r="A183" s="37" t="n">
        <v>1000182</v>
      </c>
      <c r="B183" s="38" t="n">
        <v>46273</v>
      </c>
      <c r="C183" s="39" t="s">
        <v>69</v>
      </c>
      <c r="D183" s="39" t="s">
        <v>33</v>
      </c>
      <c r="E183" s="40" t="n">
        <v>0.9</v>
      </c>
      <c r="F183" s="41" t="n">
        <f aca="false">IF(A183="","",INDEX(Assumptions!$B$16:$B$18,MATCH(C183,Assumptions!$A$16:$A$18,0)))</f>
        <v>3</v>
      </c>
      <c r="G183" s="42" t="n">
        <f aca="false">IF(A183="","",WORKDAY(B183,F183))</f>
        <v>46276</v>
      </c>
    </row>
    <row r="184" customFormat="false" ht="15" hidden="false" customHeight="false" outlineLevel="0" collapsed="false">
      <c r="A184" s="37" t="n">
        <v>1000183</v>
      </c>
      <c r="B184" s="38" t="n">
        <v>46273</v>
      </c>
      <c r="C184" s="39" t="s">
        <v>70</v>
      </c>
      <c r="D184" s="39" t="s">
        <v>33</v>
      </c>
      <c r="E184" s="40" t="n">
        <v>0.5</v>
      </c>
      <c r="F184" s="41" t="n">
        <f aca="false">IF(A184="","",INDEX(Assumptions!$B$16:$B$18,MATCH(C184,Assumptions!$A$16:$A$18,0)))</f>
        <v>5</v>
      </c>
      <c r="G184" s="42" t="n">
        <f aca="false">IF(A184="","",WORKDAY(B184,F184))</f>
        <v>46280</v>
      </c>
    </row>
    <row r="185" customFormat="false" ht="15" hidden="false" customHeight="false" outlineLevel="0" collapsed="false">
      <c r="A185" s="37" t="n">
        <v>1000184</v>
      </c>
      <c r="B185" s="38" t="n">
        <v>46273</v>
      </c>
      <c r="C185" s="39" t="s">
        <v>69</v>
      </c>
      <c r="D185" s="39" t="s">
        <v>31</v>
      </c>
      <c r="E185" s="40" t="n">
        <v>4.2</v>
      </c>
      <c r="F185" s="41" t="n">
        <f aca="false">IF(A185="","",INDEX(Assumptions!$B$16:$B$18,MATCH(C185,Assumptions!$A$16:$A$18,0)))</f>
        <v>3</v>
      </c>
      <c r="G185" s="42" t="n">
        <f aca="false">IF(A185="","",WORKDAY(B185,F185))</f>
        <v>46276</v>
      </c>
    </row>
    <row r="186" customFormat="false" ht="15" hidden="false" customHeight="false" outlineLevel="0" collapsed="false">
      <c r="A186" s="37" t="n">
        <v>1000185</v>
      </c>
      <c r="B186" s="38" t="n">
        <v>46273</v>
      </c>
      <c r="C186" s="39" t="s">
        <v>70</v>
      </c>
      <c r="D186" s="39" t="s">
        <v>33</v>
      </c>
      <c r="E186" s="40" t="n">
        <v>4.3</v>
      </c>
      <c r="F186" s="41" t="n">
        <f aca="false">IF(A186="","",INDEX(Assumptions!$B$16:$B$18,MATCH(C186,Assumptions!$A$16:$A$18,0)))</f>
        <v>5</v>
      </c>
      <c r="G186" s="42" t="n">
        <f aca="false">IF(A186="","",WORKDAY(B186,F186))</f>
        <v>46280</v>
      </c>
    </row>
    <row r="187" customFormat="false" ht="15" hidden="false" customHeight="false" outlineLevel="0" collapsed="false">
      <c r="A187" s="37" t="n">
        <v>1000186</v>
      </c>
      <c r="B187" s="38" t="n">
        <v>46273</v>
      </c>
      <c r="C187" s="39" t="s">
        <v>69</v>
      </c>
      <c r="D187" s="39" t="s">
        <v>31</v>
      </c>
      <c r="E187" s="40" t="n">
        <v>2.2</v>
      </c>
      <c r="F187" s="41" t="n">
        <f aca="false">IF(A187="","",INDEX(Assumptions!$B$16:$B$18,MATCH(C187,Assumptions!$A$16:$A$18,0)))</f>
        <v>3</v>
      </c>
      <c r="G187" s="42" t="n">
        <f aca="false">IF(A187="","",WORKDAY(B187,F187))</f>
        <v>46276</v>
      </c>
    </row>
    <row r="188" customFormat="false" ht="15" hidden="false" customHeight="false" outlineLevel="0" collapsed="false">
      <c r="A188" s="37" t="n">
        <v>1000187</v>
      </c>
      <c r="B188" s="38" t="n">
        <v>46273</v>
      </c>
      <c r="C188" s="39" t="s">
        <v>70</v>
      </c>
      <c r="D188" s="39" t="s">
        <v>31</v>
      </c>
      <c r="E188" s="40" t="n">
        <v>2.3</v>
      </c>
      <c r="F188" s="41" t="n">
        <f aca="false">IF(A188="","",INDEX(Assumptions!$B$16:$B$18,MATCH(C188,Assumptions!$A$16:$A$18,0)))</f>
        <v>5</v>
      </c>
      <c r="G188" s="42" t="n">
        <f aca="false">IF(A188="","",WORKDAY(B188,F188))</f>
        <v>46280</v>
      </c>
    </row>
    <row r="189" customFormat="false" ht="15" hidden="false" customHeight="false" outlineLevel="0" collapsed="false">
      <c r="A189" s="37" t="n">
        <v>1000188</v>
      </c>
      <c r="B189" s="38" t="n">
        <v>46273</v>
      </c>
      <c r="C189" s="39" t="s">
        <v>69</v>
      </c>
      <c r="D189" s="39" t="s">
        <v>31</v>
      </c>
      <c r="E189" s="40" t="n">
        <v>1.1</v>
      </c>
      <c r="F189" s="41" t="n">
        <f aca="false">IF(A189="","",INDEX(Assumptions!$B$16:$B$18,MATCH(C189,Assumptions!$A$16:$A$18,0)))</f>
        <v>3</v>
      </c>
      <c r="G189" s="42" t="n">
        <f aca="false">IF(A189="","",WORKDAY(B189,F189))</f>
        <v>46276</v>
      </c>
    </row>
    <row r="190" customFormat="false" ht="15" hidden="false" customHeight="false" outlineLevel="0" collapsed="false">
      <c r="A190" s="37" t="n">
        <v>1000189</v>
      </c>
      <c r="B190" s="38" t="n">
        <v>46273</v>
      </c>
      <c r="C190" s="39" t="s">
        <v>70</v>
      </c>
      <c r="D190" s="39" t="s">
        <v>31</v>
      </c>
      <c r="E190" s="40" t="n">
        <v>1.7</v>
      </c>
      <c r="F190" s="41" t="n">
        <f aca="false">IF(A190="","",INDEX(Assumptions!$B$16:$B$18,MATCH(C190,Assumptions!$A$16:$A$18,0)))</f>
        <v>5</v>
      </c>
      <c r="G190" s="42" t="n">
        <f aca="false">IF(A190="","",WORKDAY(B190,F190))</f>
        <v>46280</v>
      </c>
    </row>
    <row r="191" customFormat="false" ht="15" hidden="false" customHeight="false" outlineLevel="0" collapsed="false">
      <c r="A191" s="37" t="n">
        <v>1000190</v>
      </c>
      <c r="B191" s="38" t="n">
        <v>46273</v>
      </c>
      <c r="C191" s="39" t="s">
        <v>70</v>
      </c>
      <c r="D191" s="39" t="s">
        <v>31</v>
      </c>
      <c r="E191" s="40" t="n">
        <v>5.5</v>
      </c>
      <c r="F191" s="41" t="n">
        <f aca="false">IF(A191="","",INDEX(Assumptions!$B$16:$B$18,MATCH(C191,Assumptions!$A$16:$A$18,0)))</f>
        <v>5</v>
      </c>
      <c r="G191" s="42" t="n">
        <f aca="false">IF(A191="","",WORKDAY(B191,F191))</f>
        <v>46280</v>
      </c>
    </row>
    <row r="192" customFormat="false" ht="15" hidden="false" customHeight="false" outlineLevel="0" collapsed="false">
      <c r="A192" s="37" t="n">
        <v>1000191</v>
      </c>
      <c r="B192" s="38" t="n">
        <v>46273</v>
      </c>
      <c r="C192" s="39" t="s">
        <v>69</v>
      </c>
      <c r="D192" s="39" t="s">
        <v>39</v>
      </c>
      <c r="E192" s="40" t="n">
        <v>0.4</v>
      </c>
      <c r="F192" s="41" t="n">
        <f aca="false">IF(A192="","",INDEX(Assumptions!$B$16:$B$18,MATCH(C192,Assumptions!$A$16:$A$18,0)))</f>
        <v>3</v>
      </c>
      <c r="G192" s="42" t="n">
        <f aca="false">IF(A192="","",WORKDAY(B192,F192))</f>
        <v>46276</v>
      </c>
    </row>
    <row r="193" customFormat="false" ht="15" hidden="false" customHeight="false" outlineLevel="0" collapsed="false">
      <c r="A193" s="37" t="n">
        <v>1000192</v>
      </c>
      <c r="B193" s="38" t="n">
        <v>46273</v>
      </c>
      <c r="C193" s="39" t="s">
        <v>68</v>
      </c>
      <c r="D193" s="39" t="s">
        <v>39</v>
      </c>
      <c r="E193" s="40" t="n">
        <v>1</v>
      </c>
      <c r="F193" s="41" t="n">
        <f aca="false">IF(A193="","",INDEX(Assumptions!$B$16:$B$18,MATCH(C193,Assumptions!$A$16:$A$18,0)))</f>
        <v>1</v>
      </c>
      <c r="G193" s="42" t="n">
        <f aca="false">IF(A193="","",WORKDAY(B193,F193))</f>
        <v>46274</v>
      </c>
    </row>
    <row r="194" customFormat="false" ht="15" hidden="false" customHeight="false" outlineLevel="0" collapsed="false">
      <c r="A194" s="37" t="n">
        <v>1000193</v>
      </c>
      <c r="B194" s="38" t="n">
        <v>46273</v>
      </c>
      <c r="C194" s="39" t="s">
        <v>70</v>
      </c>
      <c r="D194" s="39" t="s">
        <v>31</v>
      </c>
      <c r="E194" s="40" t="n">
        <v>1</v>
      </c>
      <c r="F194" s="41" t="n">
        <f aca="false">IF(A194="","",INDEX(Assumptions!$B$16:$B$18,MATCH(C194,Assumptions!$A$16:$A$18,0)))</f>
        <v>5</v>
      </c>
      <c r="G194" s="42" t="n">
        <f aca="false">IF(A194="","",WORKDAY(B194,F194))</f>
        <v>46280</v>
      </c>
    </row>
    <row r="195" customFormat="false" ht="15" hidden="false" customHeight="false" outlineLevel="0" collapsed="false">
      <c r="A195" s="37" t="n">
        <v>1000194</v>
      </c>
      <c r="B195" s="38" t="n">
        <v>46273</v>
      </c>
      <c r="C195" s="39" t="s">
        <v>69</v>
      </c>
      <c r="D195" s="39" t="s">
        <v>33</v>
      </c>
      <c r="E195" s="40" t="n">
        <v>1</v>
      </c>
      <c r="F195" s="41" t="n">
        <f aca="false">IF(A195="","",INDEX(Assumptions!$B$16:$B$18,MATCH(C195,Assumptions!$A$16:$A$18,0)))</f>
        <v>3</v>
      </c>
      <c r="G195" s="42" t="n">
        <f aca="false">IF(A195="","",WORKDAY(B195,F195))</f>
        <v>46276</v>
      </c>
    </row>
    <row r="196" customFormat="false" ht="15" hidden="false" customHeight="false" outlineLevel="0" collapsed="false">
      <c r="A196" s="37" t="n">
        <v>1000195</v>
      </c>
      <c r="B196" s="38" t="n">
        <v>46273</v>
      </c>
      <c r="C196" s="39" t="s">
        <v>68</v>
      </c>
      <c r="D196" s="39" t="s">
        <v>39</v>
      </c>
      <c r="E196" s="40" t="n">
        <v>0.5</v>
      </c>
      <c r="F196" s="41" t="n">
        <f aca="false">IF(A196="","",INDEX(Assumptions!$B$16:$B$18,MATCH(C196,Assumptions!$A$16:$A$18,0)))</f>
        <v>1</v>
      </c>
      <c r="G196" s="42" t="n">
        <f aca="false">IF(A196="","",WORKDAY(B196,F196))</f>
        <v>46274</v>
      </c>
    </row>
    <row r="197" customFormat="false" ht="15" hidden="false" customHeight="false" outlineLevel="0" collapsed="false">
      <c r="A197" s="37" t="n">
        <v>1000196</v>
      </c>
      <c r="B197" s="38" t="n">
        <v>46273</v>
      </c>
      <c r="C197" s="39" t="s">
        <v>69</v>
      </c>
      <c r="D197" s="39" t="s">
        <v>39</v>
      </c>
      <c r="E197" s="40" t="n">
        <v>0.6</v>
      </c>
      <c r="F197" s="41" t="n">
        <f aca="false">IF(A197="","",INDEX(Assumptions!$B$16:$B$18,MATCH(C197,Assumptions!$A$16:$A$18,0)))</f>
        <v>3</v>
      </c>
      <c r="G197" s="42" t="n">
        <f aca="false">IF(A197="","",WORKDAY(B197,F197))</f>
        <v>46276</v>
      </c>
    </row>
    <row r="198" customFormat="false" ht="15" hidden="false" customHeight="false" outlineLevel="0" collapsed="false">
      <c r="A198" s="37" t="n">
        <v>1000197</v>
      </c>
      <c r="B198" s="38" t="n">
        <v>46273</v>
      </c>
      <c r="C198" s="39" t="s">
        <v>69</v>
      </c>
      <c r="D198" s="39" t="s">
        <v>37</v>
      </c>
      <c r="E198" s="40" t="n">
        <v>1.2</v>
      </c>
      <c r="F198" s="41" t="n">
        <f aca="false">IF(A198="","",INDEX(Assumptions!$B$16:$B$18,MATCH(C198,Assumptions!$A$16:$A$18,0)))</f>
        <v>3</v>
      </c>
      <c r="G198" s="42" t="n">
        <f aca="false">IF(A198="","",WORKDAY(B198,F198))</f>
        <v>46276</v>
      </c>
    </row>
    <row r="199" customFormat="false" ht="15" hidden="false" customHeight="false" outlineLevel="0" collapsed="false">
      <c r="A199" s="37" t="n">
        <v>1000198</v>
      </c>
      <c r="B199" s="38" t="n">
        <v>46273</v>
      </c>
      <c r="C199" s="39" t="s">
        <v>69</v>
      </c>
      <c r="D199" s="39" t="s">
        <v>35</v>
      </c>
      <c r="E199" s="40" t="n">
        <v>2.6</v>
      </c>
      <c r="F199" s="41" t="n">
        <f aca="false">IF(A199="","",INDEX(Assumptions!$B$16:$B$18,MATCH(C199,Assumptions!$A$16:$A$18,0)))</f>
        <v>3</v>
      </c>
      <c r="G199" s="42" t="n">
        <f aca="false">IF(A199="","",WORKDAY(B199,F199))</f>
        <v>46276</v>
      </c>
    </row>
    <row r="200" customFormat="false" ht="15" hidden="false" customHeight="false" outlineLevel="0" collapsed="false">
      <c r="A200" s="37" t="n">
        <v>1000199</v>
      </c>
      <c r="B200" s="38" t="n">
        <v>46273</v>
      </c>
      <c r="C200" s="39" t="s">
        <v>69</v>
      </c>
      <c r="D200" s="39" t="s">
        <v>31</v>
      </c>
      <c r="E200" s="40" t="n">
        <v>2.4</v>
      </c>
      <c r="F200" s="41" t="n">
        <f aca="false">IF(A200="","",INDEX(Assumptions!$B$16:$B$18,MATCH(C200,Assumptions!$A$16:$A$18,0)))</f>
        <v>3</v>
      </c>
      <c r="G200" s="42" t="n">
        <f aca="false">IF(A200="","",WORKDAY(B200,F200))</f>
        <v>46276</v>
      </c>
    </row>
    <row r="201" customFormat="false" ht="15" hidden="false" customHeight="false" outlineLevel="0" collapsed="false">
      <c r="A201" s="37" t="n">
        <v>1000200</v>
      </c>
      <c r="B201" s="38" t="n">
        <v>46273</v>
      </c>
      <c r="C201" s="39" t="s">
        <v>69</v>
      </c>
      <c r="D201" s="39" t="s">
        <v>37</v>
      </c>
      <c r="E201" s="40" t="n">
        <v>3.4</v>
      </c>
      <c r="F201" s="41" t="n">
        <f aca="false">IF(A201="","",INDEX(Assumptions!$B$16:$B$18,MATCH(C201,Assumptions!$A$16:$A$18,0)))</f>
        <v>3</v>
      </c>
      <c r="G201" s="42" t="n">
        <f aca="false">IF(A201="","",WORKDAY(B201,F201))</f>
        <v>46276</v>
      </c>
    </row>
    <row r="202" customFormat="false" ht="15" hidden="false" customHeight="false" outlineLevel="0" collapsed="false">
      <c r="A202" s="37" t="n">
        <v>1000201</v>
      </c>
      <c r="B202" s="38" t="n">
        <v>46273</v>
      </c>
      <c r="C202" s="39" t="s">
        <v>69</v>
      </c>
      <c r="D202" s="39" t="s">
        <v>35</v>
      </c>
      <c r="E202" s="40" t="n">
        <v>1.7</v>
      </c>
      <c r="F202" s="41" t="n">
        <f aca="false">IF(A202="","",INDEX(Assumptions!$B$16:$B$18,MATCH(C202,Assumptions!$A$16:$A$18,0)))</f>
        <v>3</v>
      </c>
      <c r="G202" s="42" t="n">
        <f aca="false">IF(A202="","",WORKDAY(B202,F202))</f>
        <v>46276</v>
      </c>
    </row>
    <row r="203" customFormat="false" ht="15" hidden="false" customHeight="false" outlineLevel="0" collapsed="false">
      <c r="A203" s="37" t="n">
        <v>1000202</v>
      </c>
      <c r="B203" s="38" t="n">
        <v>46273</v>
      </c>
      <c r="C203" s="39" t="s">
        <v>69</v>
      </c>
      <c r="D203" s="39" t="s">
        <v>35</v>
      </c>
      <c r="E203" s="40" t="n">
        <v>3.6</v>
      </c>
      <c r="F203" s="41" t="n">
        <f aca="false">IF(A203="","",INDEX(Assumptions!$B$16:$B$18,MATCH(C203,Assumptions!$A$16:$A$18,0)))</f>
        <v>3</v>
      </c>
      <c r="G203" s="42" t="n">
        <f aca="false">IF(A203="","",WORKDAY(B203,F203))</f>
        <v>46276</v>
      </c>
    </row>
    <row r="204" customFormat="false" ht="15" hidden="false" customHeight="false" outlineLevel="0" collapsed="false">
      <c r="A204" s="37" t="n">
        <v>1000203</v>
      </c>
      <c r="B204" s="38" t="n">
        <v>46273</v>
      </c>
      <c r="C204" s="39" t="s">
        <v>69</v>
      </c>
      <c r="D204" s="39" t="s">
        <v>35</v>
      </c>
      <c r="E204" s="40" t="n">
        <v>2.9</v>
      </c>
      <c r="F204" s="41" t="n">
        <f aca="false">IF(A204="","",INDEX(Assumptions!$B$16:$B$18,MATCH(C204,Assumptions!$A$16:$A$18,0)))</f>
        <v>3</v>
      </c>
      <c r="G204" s="42" t="n">
        <f aca="false">IF(A204="","",WORKDAY(B204,F204))</f>
        <v>46276</v>
      </c>
    </row>
    <row r="205" customFormat="false" ht="15" hidden="false" customHeight="false" outlineLevel="0" collapsed="false">
      <c r="A205" s="37" t="n">
        <v>1000204</v>
      </c>
      <c r="B205" s="38" t="n">
        <v>46273</v>
      </c>
      <c r="C205" s="39" t="s">
        <v>70</v>
      </c>
      <c r="D205" s="39" t="s">
        <v>35</v>
      </c>
      <c r="E205" s="40" t="n">
        <v>0.9</v>
      </c>
      <c r="F205" s="41" t="n">
        <f aca="false">IF(A205="","",INDEX(Assumptions!$B$16:$B$18,MATCH(C205,Assumptions!$A$16:$A$18,0)))</f>
        <v>5</v>
      </c>
      <c r="G205" s="42" t="n">
        <f aca="false">IF(A205="","",WORKDAY(B205,F205))</f>
        <v>46280</v>
      </c>
    </row>
    <row r="206" customFormat="false" ht="15" hidden="false" customHeight="false" outlineLevel="0" collapsed="false">
      <c r="A206" s="37" t="n">
        <v>1000205</v>
      </c>
      <c r="B206" s="38" t="n">
        <v>46273</v>
      </c>
      <c r="C206" s="39" t="s">
        <v>69</v>
      </c>
      <c r="D206" s="39" t="s">
        <v>39</v>
      </c>
      <c r="E206" s="40" t="n">
        <v>0.4</v>
      </c>
      <c r="F206" s="41" t="n">
        <f aca="false">IF(A206="","",INDEX(Assumptions!$B$16:$B$18,MATCH(C206,Assumptions!$A$16:$A$18,0)))</f>
        <v>3</v>
      </c>
      <c r="G206" s="42" t="n">
        <f aca="false">IF(A206="","",WORKDAY(B206,F206))</f>
        <v>46276</v>
      </c>
    </row>
    <row r="207" customFormat="false" ht="15" hidden="false" customHeight="false" outlineLevel="0" collapsed="false">
      <c r="A207" s="37" t="n">
        <v>1000206</v>
      </c>
      <c r="B207" s="38" t="n">
        <v>46273</v>
      </c>
      <c r="C207" s="39" t="s">
        <v>69</v>
      </c>
      <c r="D207" s="39" t="s">
        <v>35</v>
      </c>
      <c r="E207" s="40" t="n">
        <v>3.4</v>
      </c>
      <c r="F207" s="41" t="n">
        <f aca="false">IF(A207="","",INDEX(Assumptions!$B$16:$B$18,MATCH(C207,Assumptions!$A$16:$A$18,0)))</f>
        <v>3</v>
      </c>
      <c r="G207" s="42" t="n">
        <f aca="false">IF(A207="","",WORKDAY(B207,F207))</f>
        <v>46276</v>
      </c>
    </row>
    <row r="208" customFormat="false" ht="15" hidden="false" customHeight="false" outlineLevel="0" collapsed="false">
      <c r="A208" s="37" t="n">
        <v>1000207</v>
      </c>
      <c r="B208" s="38" t="n">
        <v>46273</v>
      </c>
      <c r="C208" s="39" t="s">
        <v>69</v>
      </c>
      <c r="D208" s="39" t="s">
        <v>35</v>
      </c>
      <c r="E208" s="40" t="n">
        <v>1.5</v>
      </c>
      <c r="F208" s="41" t="n">
        <f aca="false">IF(A208="","",INDEX(Assumptions!$B$16:$B$18,MATCH(C208,Assumptions!$A$16:$A$18,0)))</f>
        <v>3</v>
      </c>
      <c r="G208" s="42" t="n">
        <f aca="false">IF(A208="","",WORKDAY(B208,F208))</f>
        <v>46276</v>
      </c>
    </row>
    <row r="209" customFormat="false" ht="15" hidden="false" customHeight="false" outlineLevel="0" collapsed="false">
      <c r="A209" s="37" t="n">
        <v>1000208</v>
      </c>
      <c r="B209" s="38" t="n">
        <v>46273</v>
      </c>
      <c r="C209" s="39" t="s">
        <v>69</v>
      </c>
      <c r="D209" s="39" t="s">
        <v>31</v>
      </c>
      <c r="E209" s="40" t="n">
        <v>3.2</v>
      </c>
      <c r="F209" s="41" t="n">
        <f aca="false">IF(A209="","",INDEX(Assumptions!$B$16:$B$18,MATCH(C209,Assumptions!$A$16:$A$18,0)))</f>
        <v>3</v>
      </c>
      <c r="G209" s="42" t="n">
        <f aca="false">IF(A209="","",WORKDAY(B209,F209))</f>
        <v>46276</v>
      </c>
    </row>
    <row r="210" customFormat="false" ht="15" hidden="false" customHeight="false" outlineLevel="0" collapsed="false">
      <c r="A210" s="37" t="n">
        <v>1000209</v>
      </c>
      <c r="B210" s="38" t="n">
        <v>46273</v>
      </c>
      <c r="C210" s="39" t="s">
        <v>68</v>
      </c>
      <c r="D210" s="39" t="s">
        <v>31</v>
      </c>
      <c r="E210" s="40" t="n">
        <v>2</v>
      </c>
      <c r="F210" s="41" t="n">
        <f aca="false">IF(A210="","",INDEX(Assumptions!$B$16:$B$18,MATCH(C210,Assumptions!$A$16:$A$18,0)))</f>
        <v>1</v>
      </c>
      <c r="G210" s="42" t="n">
        <f aca="false">IF(A210="","",WORKDAY(B210,F210))</f>
        <v>46274</v>
      </c>
    </row>
    <row r="211" customFormat="false" ht="15" hidden="false" customHeight="false" outlineLevel="0" collapsed="false">
      <c r="A211" s="37" t="n">
        <v>1000210</v>
      </c>
      <c r="B211" s="38" t="n">
        <v>46273</v>
      </c>
      <c r="C211" s="39" t="s">
        <v>70</v>
      </c>
      <c r="D211" s="39" t="s">
        <v>35</v>
      </c>
      <c r="E211" s="40" t="n">
        <v>4.1</v>
      </c>
      <c r="F211" s="41" t="n">
        <f aca="false">IF(A211="","",INDEX(Assumptions!$B$16:$B$18,MATCH(C211,Assumptions!$A$16:$A$18,0)))</f>
        <v>5</v>
      </c>
      <c r="G211" s="42" t="n">
        <f aca="false">IF(A211="","",WORKDAY(B211,F211))</f>
        <v>46280</v>
      </c>
    </row>
    <row r="212" customFormat="false" ht="15" hidden="false" customHeight="false" outlineLevel="0" collapsed="false">
      <c r="A212" s="37" t="n">
        <v>1000211</v>
      </c>
      <c r="B212" s="38" t="n">
        <v>46273</v>
      </c>
      <c r="C212" s="39" t="s">
        <v>69</v>
      </c>
      <c r="D212" s="39" t="s">
        <v>39</v>
      </c>
      <c r="E212" s="40" t="n">
        <v>2.4</v>
      </c>
      <c r="F212" s="41" t="n">
        <f aca="false">IF(A212="","",INDEX(Assumptions!$B$16:$B$18,MATCH(C212,Assumptions!$A$16:$A$18,0)))</f>
        <v>3</v>
      </c>
      <c r="G212" s="42" t="n">
        <f aca="false">IF(A212="","",WORKDAY(B212,F212))</f>
        <v>46276</v>
      </c>
    </row>
    <row r="213" customFormat="false" ht="15" hidden="false" customHeight="false" outlineLevel="0" collapsed="false">
      <c r="A213" s="37" t="n">
        <v>1000212</v>
      </c>
      <c r="B213" s="38" t="n">
        <v>46273</v>
      </c>
      <c r="C213" s="39" t="s">
        <v>70</v>
      </c>
      <c r="D213" s="39" t="s">
        <v>33</v>
      </c>
      <c r="E213" s="40" t="n">
        <v>0.9</v>
      </c>
      <c r="F213" s="41" t="n">
        <f aca="false">IF(A213="","",INDEX(Assumptions!$B$16:$B$18,MATCH(C213,Assumptions!$A$16:$A$18,0)))</f>
        <v>5</v>
      </c>
      <c r="G213" s="42" t="n">
        <f aca="false">IF(A213="","",WORKDAY(B213,F213))</f>
        <v>46280</v>
      </c>
    </row>
    <row r="214" customFormat="false" ht="15" hidden="false" customHeight="false" outlineLevel="0" collapsed="false">
      <c r="A214" s="37" t="n">
        <v>1000213</v>
      </c>
      <c r="B214" s="38" t="n">
        <v>46273</v>
      </c>
      <c r="C214" s="39" t="s">
        <v>69</v>
      </c>
      <c r="D214" s="39" t="s">
        <v>31</v>
      </c>
      <c r="E214" s="40" t="n">
        <v>2.5</v>
      </c>
      <c r="F214" s="41" t="n">
        <f aca="false">IF(A214="","",INDEX(Assumptions!$B$16:$B$18,MATCH(C214,Assumptions!$A$16:$A$18,0)))</f>
        <v>3</v>
      </c>
      <c r="G214" s="42" t="n">
        <f aca="false">IF(A214="","",WORKDAY(B214,F214))</f>
        <v>46276</v>
      </c>
    </row>
    <row r="215" customFormat="false" ht="15" hidden="false" customHeight="false" outlineLevel="0" collapsed="false">
      <c r="A215" s="37" t="n">
        <v>1000214</v>
      </c>
      <c r="B215" s="38" t="n">
        <v>46273</v>
      </c>
      <c r="C215" s="39" t="s">
        <v>70</v>
      </c>
      <c r="D215" s="39" t="s">
        <v>33</v>
      </c>
      <c r="E215" s="40" t="n">
        <v>2.5</v>
      </c>
      <c r="F215" s="41" t="n">
        <f aca="false">IF(A215="","",INDEX(Assumptions!$B$16:$B$18,MATCH(C215,Assumptions!$A$16:$A$18,0)))</f>
        <v>5</v>
      </c>
      <c r="G215" s="42" t="n">
        <f aca="false">IF(A215="","",WORKDAY(B215,F215))</f>
        <v>46280</v>
      </c>
    </row>
    <row r="216" customFormat="false" ht="15" hidden="false" customHeight="false" outlineLevel="0" collapsed="false">
      <c r="A216" s="37" t="n">
        <v>1000215</v>
      </c>
      <c r="B216" s="38" t="n">
        <v>46273</v>
      </c>
      <c r="C216" s="39" t="s">
        <v>69</v>
      </c>
      <c r="D216" s="39" t="s">
        <v>31</v>
      </c>
      <c r="E216" s="40" t="n">
        <v>2.3</v>
      </c>
      <c r="F216" s="41" t="n">
        <f aca="false">IF(A216="","",INDEX(Assumptions!$B$16:$B$18,MATCH(C216,Assumptions!$A$16:$A$18,0)))</f>
        <v>3</v>
      </c>
      <c r="G216" s="42" t="n">
        <f aca="false">IF(A216="","",WORKDAY(B216,F216))</f>
        <v>46276</v>
      </c>
    </row>
    <row r="217" customFormat="false" ht="15" hidden="false" customHeight="false" outlineLevel="0" collapsed="false">
      <c r="A217" s="37" t="n">
        <v>1000216</v>
      </c>
      <c r="B217" s="38" t="n">
        <v>46273</v>
      </c>
      <c r="C217" s="39" t="s">
        <v>69</v>
      </c>
      <c r="D217" s="39" t="s">
        <v>39</v>
      </c>
      <c r="E217" s="40" t="n">
        <v>1</v>
      </c>
      <c r="F217" s="41" t="n">
        <f aca="false">IF(A217="","",INDEX(Assumptions!$B$16:$B$18,MATCH(C217,Assumptions!$A$16:$A$18,0)))</f>
        <v>3</v>
      </c>
      <c r="G217" s="42" t="n">
        <f aca="false">IF(A217="","",WORKDAY(B217,F217))</f>
        <v>46276</v>
      </c>
    </row>
    <row r="218" customFormat="false" ht="15" hidden="false" customHeight="false" outlineLevel="0" collapsed="false">
      <c r="A218" s="37" t="n">
        <v>1000217</v>
      </c>
      <c r="B218" s="38" t="n">
        <v>46273</v>
      </c>
      <c r="C218" s="39" t="s">
        <v>68</v>
      </c>
      <c r="D218" s="39" t="s">
        <v>31</v>
      </c>
      <c r="E218" s="40" t="n">
        <v>0.7</v>
      </c>
      <c r="F218" s="41" t="n">
        <f aca="false">IF(A218="","",INDEX(Assumptions!$B$16:$B$18,MATCH(C218,Assumptions!$A$16:$A$18,0)))</f>
        <v>1</v>
      </c>
      <c r="G218" s="42" t="n">
        <f aca="false">IF(A218="","",WORKDAY(B218,F218))</f>
        <v>46274</v>
      </c>
    </row>
    <row r="219" customFormat="false" ht="15" hidden="false" customHeight="false" outlineLevel="0" collapsed="false">
      <c r="A219" s="37" t="n">
        <v>1000218</v>
      </c>
      <c r="B219" s="38" t="n">
        <v>46273</v>
      </c>
      <c r="C219" s="39" t="s">
        <v>69</v>
      </c>
      <c r="D219" s="39" t="s">
        <v>33</v>
      </c>
      <c r="E219" s="40" t="n">
        <v>2.3</v>
      </c>
      <c r="F219" s="41" t="n">
        <f aca="false">IF(A219="","",INDEX(Assumptions!$B$16:$B$18,MATCH(C219,Assumptions!$A$16:$A$18,0)))</f>
        <v>3</v>
      </c>
      <c r="G219" s="42" t="n">
        <f aca="false">IF(A219="","",WORKDAY(B219,F219))</f>
        <v>46276</v>
      </c>
    </row>
    <row r="220" customFormat="false" ht="15" hidden="false" customHeight="false" outlineLevel="0" collapsed="false">
      <c r="A220" s="37" t="n">
        <v>1000219</v>
      </c>
      <c r="B220" s="38" t="n">
        <v>46273</v>
      </c>
      <c r="C220" s="39" t="s">
        <v>69</v>
      </c>
      <c r="D220" s="39" t="s">
        <v>37</v>
      </c>
      <c r="E220" s="40" t="n">
        <v>1.8</v>
      </c>
      <c r="F220" s="41" t="n">
        <f aca="false">IF(A220="","",INDEX(Assumptions!$B$16:$B$18,MATCH(C220,Assumptions!$A$16:$A$18,0)))</f>
        <v>3</v>
      </c>
      <c r="G220" s="42" t="n">
        <f aca="false">IF(A220="","",WORKDAY(B220,F220))</f>
        <v>46276</v>
      </c>
    </row>
    <row r="221" customFormat="false" ht="15" hidden="false" customHeight="false" outlineLevel="0" collapsed="false">
      <c r="A221" s="37" t="n">
        <v>1000220</v>
      </c>
      <c r="B221" s="38" t="n">
        <v>46273</v>
      </c>
      <c r="C221" s="39" t="s">
        <v>70</v>
      </c>
      <c r="D221" s="39" t="s">
        <v>33</v>
      </c>
      <c r="E221" s="40" t="n">
        <v>6.6</v>
      </c>
      <c r="F221" s="41" t="n">
        <f aca="false">IF(A221="","",INDEX(Assumptions!$B$16:$B$18,MATCH(C221,Assumptions!$A$16:$A$18,0)))</f>
        <v>5</v>
      </c>
      <c r="G221" s="42" t="n">
        <f aca="false">IF(A221="","",WORKDAY(B221,F221))</f>
        <v>46280</v>
      </c>
    </row>
    <row r="222" customFormat="false" ht="15" hidden="false" customHeight="false" outlineLevel="0" collapsed="false">
      <c r="A222" s="37" t="n">
        <v>1000221</v>
      </c>
      <c r="B222" s="38" t="n">
        <v>46273</v>
      </c>
      <c r="C222" s="39" t="s">
        <v>68</v>
      </c>
      <c r="D222" s="39" t="s">
        <v>33</v>
      </c>
      <c r="E222" s="40" t="n">
        <v>2.7</v>
      </c>
      <c r="F222" s="41" t="n">
        <f aca="false">IF(A222="","",INDEX(Assumptions!$B$16:$B$18,MATCH(C222,Assumptions!$A$16:$A$18,0)))</f>
        <v>1</v>
      </c>
      <c r="G222" s="42" t="n">
        <f aca="false">IF(A222="","",WORKDAY(B222,F222))</f>
        <v>46274</v>
      </c>
    </row>
    <row r="223" customFormat="false" ht="15" hidden="false" customHeight="false" outlineLevel="0" collapsed="false">
      <c r="A223" s="37" t="n">
        <v>1000222</v>
      </c>
      <c r="B223" s="38" t="n">
        <v>46273</v>
      </c>
      <c r="C223" s="39" t="s">
        <v>68</v>
      </c>
      <c r="D223" s="39" t="s">
        <v>35</v>
      </c>
      <c r="E223" s="40" t="n">
        <v>0.6</v>
      </c>
      <c r="F223" s="41" t="n">
        <f aca="false">IF(A223="","",INDEX(Assumptions!$B$16:$B$18,MATCH(C223,Assumptions!$A$16:$A$18,0)))</f>
        <v>1</v>
      </c>
      <c r="G223" s="42" t="n">
        <f aca="false">IF(A223="","",WORKDAY(B223,F223))</f>
        <v>46274</v>
      </c>
    </row>
    <row r="224" customFormat="false" ht="15" hidden="false" customHeight="false" outlineLevel="0" collapsed="false">
      <c r="A224" s="37" t="n">
        <v>1000223</v>
      </c>
      <c r="B224" s="38" t="n">
        <v>46273</v>
      </c>
      <c r="C224" s="39" t="s">
        <v>69</v>
      </c>
      <c r="D224" s="39" t="s">
        <v>31</v>
      </c>
      <c r="E224" s="40" t="n">
        <v>5.1</v>
      </c>
      <c r="F224" s="41" t="n">
        <f aca="false">IF(A224="","",INDEX(Assumptions!$B$16:$B$18,MATCH(C224,Assumptions!$A$16:$A$18,0)))</f>
        <v>3</v>
      </c>
      <c r="G224" s="42" t="n">
        <f aca="false">IF(A224="","",WORKDAY(B224,F224))</f>
        <v>46276</v>
      </c>
    </row>
    <row r="225" customFormat="false" ht="15" hidden="false" customHeight="false" outlineLevel="0" collapsed="false">
      <c r="A225" s="37" t="n">
        <v>1000224</v>
      </c>
      <c r="B225" s="38" t="n">
        <v>46273</v>
      </c>
      <c r="C225" s="39" t="s">
        <v>69</v>
      </c>
      <c r="D225" s="39" t="s">
        <v>31</v>
      </c>
      <c r="E225" s="40" t="n">
        <v>2.4</v>
      </c>
      <c r="F225" s="41" t="n">
        <f aca="false">IF(A225="","",INDEX(Assumptions!$B$16:$B$18,MATCH(C225,Assumptions!$A$16:$A$18,0)))</f>
        <v>3</v>
      </c>
      <c r="G225" s="42" t="n">
        <f aca="false">IF(A225="","",WORKDAY(B225,F225))</f>
        <v>46276</v>
      </c>
    </row>
    <row r="226" customFormat="false" ht="15" hidden="false" customHeight="false" outlineLevel="0" collapsed="false">
      <c r="A226" s="37" t="n">
        <v>1000225</v>
      </c>
      <c r="B226" s="38" t="n">
        <v>46273</v>
      </c>
      <c r="C226" s="39" t="s">
        <v>68</v>
      </c>
      <c r="D226" s="39" t="s">
        <v>39</v>
      </c>
      <c r="E226" s="40" t="n">
        <v>1</v>
      </c>
      <c r="F226" s="41" t="n">
        <f aca="false">IF(A226="","",INDEX(Assumptions!$B$16:$B$18,MATCH(C226,Assumptions!$A$16:$A$18,0)))</f>
        <v>1</v>
      </c>
      <c r="G226" s="42" t="n">
        <f aca="false">IF(A226="","",WORKDAY(B226,F226))</f>
        <v>46274</v>
      </c>
    </row>
    <row r="227" customFormat="false" ht="15" hidden="false" customHeight="false" outlineLevel="0" collapsed="false">
      <c r="A227" s="37" t="n">
        <v>1000226</v>
      </c>
      <c r="B227" s="38" t="n">
        <v>46273</v>
      </c>
      <c r="C227" s="39" t="s">
        <v>69</v>
      </c>
      <c r="D227" s="39" t="s">
        <v>39</v>
      </c>
      <c r="E227" s="40" t="n">
        <v>6</v>
      </c>
      <c r="F227" s="41" t="n">
        <f aca="false">IF(A227="","",INDEX(Assumptions!$B$16:$B$18,MATCH(C227,Assumptions!$A$16:$A$18,0)))</f>
        <v>3</v>
      </c>
      <c r="G227" s="42" t="n">
        <f aca="false">IF(A227="","",WORKDAY(B227,F227))</f>
        <v>46276</v>
      </c>
    </row>
    <row r="228" customFormat="false" ht="15" hidden="false" customHeight="false" outlineLevel="0" collapsed="false">
      <c r="A228" s="37" t="n">
        <v>1000227</v>
      </c>
      <c r="B228" s="38" t="n">
        <v>46273</v>
      </c>
      <c r="C228" s="39" t="s">
        <v>69</v>
      </c>
      <c r="D228" s="39" t="s">
        <v>39</v>
      </c>
      <c r="E228" s="40" t="n">
        <v>3.2</v>
      </c>
      <c r="F228" s="41" t="n">
        <f aca="false">IF(A228="","",INDEX(Assumptions!$B$16:$B$18,MATCH(C228,Assumptions!$A$16:$A$18,0)))</f>
        <v>3</v>
      </c>
      <c r="G228" s="42" t="n">
        <f aca="false">IF(A228="","",WORKDAY(B228,F228))</f>
        <v>46276</v>
      </c>
    </row>
    <row r="229" customFormat="false" ht="15" hidden="false" customHeight="false" outlineLevel="0" collapsed="false">
      <c r="A229" s="37" t="n">
        <v>1000228</v>
      </c>
      <c r="B229" s="38" t="n">
        <v>46273</v>
      </c>
      <c r="C229" s="39" t="s">
        <v>68</v>
      </c>
      <c r="D229" s="39" t="s">
        <v>35</v>
      </c>
      <c r="E229" s="40" t="n">
        <v>1.3</v>
      </c>
      <c r="F229" s="41" t="n">
        <f aca="false">IF(A229="","",INDEX(Assumptions!$B$16:$B$18,MATCH(C229,Assumptions!$A$16:$A$18,0)))</f>
        <v>1</v>
      </c>
      <c r="G229" s="42" t="n">
        <f aca="false">IF(A229="","",WORKDAY(B229,F229))</f>
        <v>46274</v>
      </c>
    </row>
    <row r="230" customFormat="false" ht="15" hidden="false" customHeight="false" outlineLevel="0" collapsed="false">
      <c r="A230" s="37" t="n">
        <v>1000229</v>
      </c>
      <c r="B230" s="38" t="n">
        <v>46273</v>
      </c>
      <c r="C230" s="39" t="s">
        <v>69</v>
      </c>
      <c r="D230" s="39" t="s">
        <v>33</v>
      </c>
      <c r="E230" s="40" t="n">
        <v>4.9</v>
      </c>
      <c r="F230" s="41" t="n">
        <f aca="false">IF(A230="","",INDEX(Assumptions!$B$16:$B$18,MATCH(C230,Assumptions!$A$16:$A$18,0)))</f>
        <v>3</v>
      </c>
      <c r="G230" s="42" t="n">
        <f aca="false">IF(A230="","",WORKDAY(B230,F230))</f>
        <v>46276</v>
      </c>
    </row>
    <row r="231" customFormat="false" ht="15" hidden="false" customHeight="false" outlineLevel="0" collapsed="false">
      <c r="A231" s="37" t="n">
        <v>1000230</v>
      </c>
      <c r="B231" s="38" t="n">
        <v>46273</v>
      </c>
      <c r="C231" s="39" t="s">
        <v>70</v>
      </c>
      <c r="D231" s="39" t="s">
        <v>37</v>
      </c>
      <c r="E231" s="40" t="n">
        <v>1</v>
      </c>
      <c r="F231" s="41" t="n">
        <f aca="false">IF(A231="","",INDEX(Assumptions!$B$16:$B$18,MATCH(C231,Assumptions!$A$16:$A$18,0)))</f>
        <v>5</v>
      </c>
      <c r="G231" s="42" t="n">
        <f aca="false">IF(A231="","",WORKDAY(B231,F231))</f>
        <v>46280</v>
      </c>
    </row>
    <row r="232" customFormat="false" ht="15" hidden="false" customHeight="false" outlineLevel="0" collapsed="false">
      <c r="A232" s="37" t="n">
        <v>1000231</v>
      </c>
      <c r="B232" s="38" t="n">
        <v>46273</v>
      </c>
      <c r="C232" s="39" t="s">
        <v>69</v>
      </c>
      <c r="D232" s="39" t="s">
        <v>39</v>
      </c>
      <c r="E232" s="40" t="n">
        <v>1.9</v>
      </c>
      <c r="F232" s="41" t="n">
        <f aca="false">IF(A232="","",INDEX(Assumptions!$B$16:$B$18,MATCH(C232,Assumptions!$A$16:$A$18,0)))</f>
        <v>3</v>
      </c>
      <c r="G232" s="42" t="n">
        <f aca="false">IF(A232="","",WORKDAY(B232,F232))</f>
        <v>46276</v>
      </c>
    </row>
    <row r="233" customFormat="false" ht="15" hidden="false" customHeight="false" outlineLevel="0" collapsed="false">
      <c r="A233" s="37" t="n">
        <v>1000232</v>
      </c>
      <c r="B233" s="38" t="n">
        <v>46273</v>
      </c>
      <c r="C233" s="39" t="s">
        <v>68</v>
      </c>
      <c r="D233" s="39" t="s">
        <v>39</v>
      </c>
      <c r="E233" s="40" t="n">
        <v>0.5</v>
      </c>
      <c r="F233" s="41" t="n">
        <f aca="false">IF(A233="","",INDEX(Assumptions!$B$16:$B$18,MATCH(C233,Assumptions!$A$16:$A$18,0)))</f>
        <v>1</v>
      </c>
      <c r="G233" s="42" t="n">
        <f aca="false">IF(A233="","",WORKDAY(B233,F233))</f>
        <v>46274</v>
      </c>
    </row>
    <row r="234" customFormat="false" ht="15" hidden="false" customHeight="false" outlineLevel="0" collapsed="false">
      <c r="A234" s="37" t="n">
        <v>1000233</v>
      </c>
      <c r="B234" s="38" t="n">
        <v>46273</v>
      </c>
      <c r="C234" s="39" t="s">
        <v>68</v>
      </c>
      <c r="D234" s="39" t="s">
        <v>33</v>
      </c>
      <c r="E234" s="40" t="n">
        <v>3.6</v>
      </c>
      <c r="F234" s="41" t="n">
        <f aca="false">IF(A234="","",INDEX(Assumptions!$B$16:$B$18,MATCH(C234,Assumptions!$A$16:$A$18,0)))</f>
        <v>1</v>
      </c>
      <c r="G234" s="42" t="n">
        <f aca="false">IF(A234="","",WORKDAY(B234,F234))</f>
        <v>46274</v>
      </c>
    </row>
    <row r="235" customFormat="false" ht="15" hidden="false" customHeight="false" outlineLevel="0" collapsed="false">
      <c r="A235" s="37" t="n">
        <v>1000234</v>
      </c>
      <c r="B235" s="38" t="n">
        <v>46273</v>
      </c>
      <c r="C235" s="39" t="s">
        <v>70</v>
      </c>
      <c r="D235" s="39" t="s">
        <v>37</v>
      </c>
      <c r="E235" s="40" t="n">
        <v>3.6</v>
      </c>
      <c r="F235" s="41" t="n">
        <f aca="false">IF(A235="","",INDEX(Assumptions!$B$16:$B$18,MATCH(C235,Assumptions!$A$16:$A$18,0)))</f>
        <v>5</v>
      </c>
      <c r="G235" s="42" t="n">
        <f aca="false">IF(A235="","",WORKDAY(B235,F235))</f>
        <v>46280</v>
      </c>
    </row>
    <row r="236" customFormat="false" ht="15" hidden="false" customHeight="false" outlineLevel="0" collapsed="false">
      <c r="A236" s="37" t="n">
        <v>1000235</v>
      </c>
      <c r="B236" s="38" t="n">
        <v>46273</v>
      </c>
      <c r="C236" s="39" t="s">
        <v>70</v>
      </c>
      <c r="D236" s="39" t="s">
        <v>35</v>
      </c>
      <c r="E236" s="40" t="n">
        <v>7</v>
      </c>
      <c r="F236" s="41" t="n">
        <f aca="false">IF(A236="","",INDEX(Assumptions!$B$16:$B$18,MATCH(C236,Assumptions!$A$16:$A$18,0)))</f>
        <v>5</v>
      </c>
      <c r="G236" s="42" t="n">
        <f aca="false">IF(A236="","",WORKDAY(B236,F236))</f>
        <v>46280</v>
      </c>
    </row>
    <row r="237" customFormat="false" ht="15" hidden="false" customHeight="false" outlineLevel="0" collapsed="false">
      <c r="A237" s="37" t="n">
        <v>1000236</v>
      </c>
      <c r="B237" s="38" t="n">
        <v>46273</v>
      </c>
      <c r="C237" s="39" t="s">
        <v>70</v>
      </c>
      <c r="D237" s="39" t="s">
        <v>35</v>
      </c>
      <c r="E237" s="40" t="n">
        <v>3.4</v>
      </c>
      <c r="F237" s="41" t="n">
        <f aca="false">IF(A237="","",INDEX(Assumptions!$B$16:$B$18,MATCH(C237,Assumptions!$A$16:$A$18,0)))</f>
        <v>5</v>
      </c>
      <c r="G237" s="42" t="n">
        <f aca="false">IF(A237="","",WORKDAY(B237,F237))</f>
        <v>46280</v>
      </c>
    </row>
    <row r="238" customFormat="false" ht="15" hidden="false" customHeight="false" outlineLevel="0" collapsed="false">
      <c r="A238" s="37" t="n">
        <v>1000237</v>
      </c>
      <c r="B238" s="38" t="n">
        <v>46273</v>
      </c>
      <c r="C238" s="39" t="s">
        <v>69</v>
      </c>
      <c r="D238" s="39" t="s">
        <v>31</v>
      </c>
      <c r="E238" s="40" t="n">
        <v>2.1</v>
      </c>
      <c r="F238" s="41" t="n">
        <f aca="false">IF(A238="","",INDEX(Assumptions!$B$16:$B$18,MATCH(C238,Assumptions!$A$16:$A$18,0)))</f>
        <v>3</v>
      </c>
      <c r="G238" s="42" t="n">
        <f aca="false">IF(A238="","",WORKDAY(B238,F238))</f>
        <v>46276</v>
      </c>
    </row>
    <row r="239" customFormat="false" ht="15" hidden="false" customHeight="false" outlineLevel="0" collapsed="false">
      <c r="A239" s="37" t="n">
        <v>1000238</v>
      </c>
      <c r="B239" s="38" t="n">
        <v>46273</v>
      </c>
      <c r="C239" s="39" t="s">
        <v>70</v>
      </c>
      <c r="D239" s="39" t="s">
        <v>31</v>
      </c>
      <c r="E239" s="40" t="n">
        <v>4</v>
      </c>
      <c r="F239" s="41" t="n">
        <f aca="false">IF(A239="","",INDEX(Assumptions!$B$16:$B$18,MATCH(C239,Assumptions!$A$16:$A$18,0)))</f>
        <v>5</v>
      </c>
      <c r="G239" s="42" t="n">
        <f aca="false">IF(A239="","",WORKDAY(B239,F239))</f>
        <v>46280</v>
      </c>
    </row>
    <row r="240" customFormat="false" ht="15" hidden="false" customHeight="false" outlineLevel="0" collapsed="false">
      <c r="A240" s="37" t="n">
        <v>1000239</v>
      </c>
      <c r="B240" s="38" t="n">
        <v>46273</v>
      </c>
      <c r="C240" s="39" t="s">
        <v>69</v>
      </c>
      <c r="D240" s="39" t="s">
        <v>31</v>
      </c>
      <c r="E240" s="40" t="n">
        <v>3.1</v>
      </c>
      <c r="F240" s="41" t="n">
        <f aca="false">IF(A240="","",INDEX(Assumptions!$B$16:$B$18,MATCH(C240,Assumptions!$A$16:$A$18,0)))</f>
        <v>3</v>
      </c>
      <c r="G240" s="42" t="n">
        <f aca="false">IF(A240="","",WORKDAY(B240,F240))</f>
        <v>46276</v>
      </c>
    </row>
    <row r="241" customFormat="false" ht="15" hidden="false" customHeight="false" outlineLevel="0" collapsed="false">
      <c r="A241" s="37" t="n">
        <v>1000240</v>
      </c>
      <c r="B241" s="38" t="n">
        <v>46273</v>
      </c>
      <c r="C241" s="39" t="s">
        <v>68</v>
      </c>
      <c r="D241" s="39" t="s">
        <v>31</v>
      </c>
      <c r="E241" s="40" t="n">
        <v>2.2</v>
      </c>
      <c r="F241" s="41" t="n">
        <f aca="false">IF(A241="","",INDEX(Assumptions!$B$16:$B$18,MATCH(C241,Assumptions!$A$16:$A$18,0)))</f>
        <v>1</v>
      </c>
      <c r="G241" s="42" t="n">
        <f aca="false">IF(A241="","",WORKDAY(B241,F241))</f>
        <v>46274</v>
      </c>
    </row>
    <row r="242" customFormat="false" ht="15" hidden="false" customHeight="false" outlineLevel="0" collapsed="false">
      <c r="A242" s="37" t="n">
        <v>1000241</v>
      </c>
      <c r="B242" s="38" t="n">
        <v>46273</v>
      </c>
      <c r="C242" s="39" t="s">
        <v>70</v>
      </c>
      <c r="D242" s="39" t="s">
        <v>39</v>
      </c>
      <c r="E242" s="40" t="n">
        <v>1</v>
      </c>
      <c r="F242" s="41" t="n">
        <f aca="false">IF(A242="","",INDEX(Assumptions!$B$16:$B$18,MATCH(C242,Assumptions!$A$16:$A$18,0)))</f>
        <v>5</v>
      </c>
      <c r="G242" s="42" t="n">
        <f aca="false">IF(A242="","",WORKDAY(B242,F242))</f>
        <v>46280</v>
      </c>
    </row>
    <row r="243" customFormat="false" ht="15" hidden="false" customHeight="false" outlineLevel="0" collapsed="false">
      <c r="A243" s="37" t="n">
        <v>1000242</v>
      </c>
      <c r="B243" s="38" t="n">
        <v>46273</v>
      </c>
      <c r="C243" s="39" t="s">
        <v>69</v>
      </c>
      <c r="D243" s="39" t="s">
        <v>31</v>
      </c>
      <c r="E243" s="40" t="n">
        <v>4.6</v>
      </c>
      <c r="F243" s="41" t="n">
        <f aca="false">IF(A243="","",INDEX(Assumptions!$B$16:$B$18,MATCH(C243,Assumptions!$A$16:$A$18,0)))</f>
        <v>3</v>
      </c>
      <c r="G243" s="42" t="n">
        <f aca="false">IF(A243="","",WORKDAY(B243,F243))</f>
        <v>46276</v>
      </c>
    </row>
    <row r="244" customFormat="false" ht="15" hidden="false" customHeight="false" outlineLevel="0" collapsed="false">
      <c r="A244" s="37" t="n">
        <v>1000243</v>
      </c>
      <c r="B244" s="38" t="n">
        <v>46273</v>
      </c>
      <c r="C244" s="39" t="s">
        <v>68</v>
      </c>
      <c r="D244" s="39" t="s">
        <v>33</v>
      </c>
      <c r="E244" s="40" t="n">
        <v>2.7</v>
      </c>
      <c r="F244" s="41" t="n">
        <f aca="false">IF(A244="","",INDEX(Assumptions!$B$16:$B$18,MATCH(C244,Assumptions!$A$16:$A$18,0)))</f>
        <v>1</v>
      </c>
      <c r="G244" s="42" t="n">
        <f aca="false">IF(A244="","",WORKDAY(B244,F244))</f>
        <v>46274</v>
      </c>
    </row>
    <row r="245" customFormat="false" ht="15" hidden="false" customHeight="false" outlineLevel="0" collapsed="false">
      <c r="A245" s="37" t="n">
        <v>1000244</v>
      </c>
      <c r="B245" s="38" t="n">
        <v>46273</v>
      </c>
      <c r="C245" s="39" t="s">
        <v>69</v>
      </c>
      <c r="D245" s="39" t="s">
        <v>31</v>
      </c>
      <c r="E245" s="40" t="n">
        <v>1.2</v>
      </c>
      <c r="F245" s="41" t="n">
        <f aca="false">IF(A245="","",INDEX(Assumptions!$B$16:$B$18,MATCH(C245,Assumptions!$A$16:$A$18,0)))</f>
        <v>3</v>
      </c>
      <c r="G245" s="42" t="n">
        <f aca="false">IF(A245="","",WORKDAY(B245,F245))</f>
        <v>46276</v>
      </c>
    </row>
    <row r="246" customFormat="false" ht="15" hidden="false" customHeight="false" outlineLevel="0" collapsed="false">
      <c r="A246" s="37" t="n">
        <v>1000245</v>
      </c>
      <c r="B246" s="38" t="n">
        <v>46273</v>
      </c>
      <c r="C246" s="39" t="s">
        <v>68</v>
      </c>
      <c r="D246" s="39" t="s">
        <v>33</v>
      </c>
      <c r="E246" s="40" t="n">
        <v>1.9</v>
      </c>
      <c r="F246" s="41" t="n">
        <f aca="false">IF(A246="","",INDEX(Assumptions!$B$16:$B$18,MATCH(C246,Assumptions!$A$16:$A$18,0)))</f>
        <v>1</v>
      </c>
      <c r="G246" s="42" t="n">
        <f aca="false">IF(A246="","",WORKDAY(B246,F246))</f>
        <v>46274</v>
      </c>
    </row>
    <row r="247" customFormat="false" ht="15" hidden="false" customHeight="false" outlineLevel="0" collapsed="false">
      <c r="A247" s="37" t="n">
        <v>1000246</v>
      </c>
      <c r="B247" s="38" t="n">
        <v>46273</v>
      </c>
      <c r="C247" s="39" t="s">
        <v>69</v>
      </c>
      <c r="D247" s="39" t="s">
        <v>33</v>
      </c>
      <c r="E247" s="40" t="n">
        <v>1.3</v>
      </c>
      <c r="F247" s="41" t="n">
        <f aca="false">IF(A247="","",INDEX(Assumptions!$B$16:$B$18,MATCH(C247,Assumptions!$A$16:$A$18,0)))</f>
        <v>3</v>
      </c>
      <c r="G247" s="42" t="n">
        <f aca="false">IF(A247="","",WORKDAY(B247,F247))</f>
        <v>46276</v>
      </c>
    </row>
    <row r="248" customFormat="false" ht="15" hidden="false" customHeight="false" outlineLevel="0" collapsed="false">
      <c r="A248" s="37" t="n">
        <v>1000247</v>
      </c>
      <c r="B248" s="38" t="n">
        <v>46273</v>
      </c>
      <c r="C248" s="39" t="s">
        <v>69</v>
      </c>
      <c r="D248" s="39" t="s">
        <v>37</v>
      </c>
      <c r="E248" s="40" t="n">
        <v>1.9</v>
      </c>
      <c r="F248" s="41" t="n">
        <f aca="false">IF(A248="","",INDEX(Assumptions!$B$16:$B$18,MATCH(C248,Assumptions!$A$16:$A$18,0)))</f>
        <v>3</v>
      </c>
      <c r="G248" s="42" t="n">
        <f aca="false">IF(A248="","",WORKDAY(B248,F248))</f>
        <v>46276</v>
      </c>
    </row>
    <row r="249" customFormat="false" ht="15" hidden="false" customHeight="false" outlineLevel="0" collapsed="false">
      <c r="A249" s="37" t="n">
        <v>1000248</v>
      </c>
      <c r="B249" s="38" t="n">
        <v>46273</v>
      </c>
      <c r="C249" s="39" t="s">
        <v>70</v>
      </c>
      <c r="D249" s="39" t="s">
        <v>31</v>
      </c>
      <c r="E249" s="40" t="n">
        <v>2.9</v>
      </c>
      <c r="F249" s="41" t="n">
        <f aca="false">IF(A249="","",INDEX(Assumptions!$B$16:$B$18,MATCH(C249,Assumptions!$A$16:$A$18,0)))</f>
        <v>5</v>
      </c>
      <c r="G249" s="42" t="n">
        <f aca="false">IF(A249="","",WORKDAY(B249,F249))</f>
        <v>46280</v>
      </c>
    </row>
    <row r="250" customFormat="false" ht="15" hidden="false" customHeight="false" outlineLevel="0" collapsed="false">
      <c r="A250" s="37" t="n">
        <v>1000249</v>
      </c>
      <c r="B250" s="38" t="n">
        <v>46273</v>
      </c>
      <c r="C250" s="39" t="s">
        <v>69</v>
      </c>
      <c r="D250" s="39" t="s">
        <v>31</v>
      </c>
      <c r="E250" s="40" t="n">
        <v>1.7</v>
      </c>
      <c r="F250" s="41" t="n">
        <f aca="false">IF(A250="","",INDEX(Assumptions!$B$16:$B$18,MATCH(C250,Assumptions!$A$16:$A$18,0)))</f>
        <v>3</v>
      </c>
      <c r="G250" s="42" t="n">
        <f aca="false">IF(A250="","",WORKDAY(B250,F250))</f>
        <v>46276</v>
      </c>
    </row>
    <row r="251" customFormat="false" ht="15" hidden="false" customHeight="false" outlineLevel="0" collapsed="false">
      <c r="A251" s="37" t="n">
        <v>1000250</v>
      </c>
      <c r="B251" s="38" t="n">
        <v>46273</v>
      </c>
      <c r="C251" s="39" t="s">
        <v>69</v>
      </c>
      <c r="D251" s="39" t="s">
        <v>35</v>
      </c>
      <c r="E251" s="40" t="n">
        <v>0.6</v>
      </c>
      <c r="F251" s="41" t="n">
        <f aca="false">IF(A251="","",INDEX(Assumptions!$B$16:$B$18,MATCH(C251,Assumptions!$A$16:$A$18,0)))</f>
        <v>3</v>
      </c>
      <c r="G251" s="42" t="n">
        <f aca="false">IF(A251="","",WORKDAY(B251,F251))</f>
        <v>46276</v>
      </c>
    </row>
    <row r="252" customFormat="false" ht="15" hidden="false" customHeight="false" outlineLevel="0" collapsed="false">
      <c r="A252" s="37" t="n">
        <v>1000251</v>
      </c>
      <c r="B252" s="38" t="n">
        <v>46273</v>
      </c>
      <c r="C252" s="39" t="s">
        <v>69</v>
      </c>
      <c r="D252" s="39" t="s">
        <v>39</v>
      </c>
      <c r="E252" s="40" t="n">
        <v>1.3</v>
      </c>
      <c r="F252" s="41" t="n">
        <f aca="false">IF(A252="","",INDEX(Assumptions!$B$16:$B$18,MATCH(C252,Assumptions!$A$16:$A$18,0)))</f>
        <v>3</v>
      </c>
      <c r="G252" s="42" t="n">
        <f aca="false">IF(A252="","",WORKDAY(B252,F252))</f>
        <v>46276</v>
      </c>
    </row>
    <row r="253" customFormat="false" ht="15" hidden="false" customHeight="false" outlineLevel="0" collapsed="false">
      <c r="A253" s="37" t="n">
        <v>1000252</v>
      </c>
      <c r="B253" s="38" t="n">
        <v>46273</v>
      </c>
      <c r="C253" s="39" t="s">
        <v>68</v>
      </c>
      <c r="D253" s="39" t="s">
        <v>35</v>
      </c>
      <c r="E253" s="40" t="n">
        <v>0.5</v>
      </c>
      <c r="F253" s="41" t="n">
        <f aca="false">IF(A253="","",INDEX(Assumptions!$B$16:$B$18,MATCH(C253,Assumptions!$A$16:$A$18,0)))</f>
        <v>1</v>
      </c>
      <c r="G253" s="42" t="n">
        <f aca="false">IF(A253="","",WORKDAY(B253,F253))</f>
        <v>46274</v>
      </c>
    </row>
    <row r="254" customFormat="false" ht="15" hidden="false" customHeight="false" outlineLevel="0" collapsed="false">
      <c r="A254" s="37" t="n">
        <v>1000253</v>
      </c>
      <c r="B254" s="38" t="n">
        <v>46273</v>
      </c>
      <c r="C254" s="39" t="s">
        <v>68</v>
      </c>
      <c r="D254" s="39" t="s">
        <v>37</v>
      </c>
      <c r="E254" s="40" t="n">
        <v>4.6</v>
      </c>
      <c r="F254" s="41" t="n">
        <f aca="false">IF(A254="","",INDEX(Assumptions!$B$16:$B$18,MATCH(C254,Assumptions!$A$16:$A$18,0)))</f>
        <v>1</v>
      </c>
      <c r="G254" s="42" t="n">
        <f aca="false">IF(A254="","",WORKDAY(B254,F254))</f>
        <v>46274</v>
      </c>
    </row>
    <row r="255" customFormat="false" ht="15" hidden="false" customHeight="false" outlineLevel="0" collapsed="false">
      <c r="A255" s="37" t="n">
        <v>1000254</v>
      </c>
      <c r="B255" s="38" t="n">
        <v>46273</v>
      </c>
      <c r="C255" s="39" t="s">
        <v>69</v>
      </c>
      <c r="D255" s="39" t="s">
        <v>33</v>
      </c>
      <c r="E255" s="40" t="n">
        <v>1.1</v>
      </c>
      <c r="F255" s="41" t="n">
        <f aca="false">IF(A255="","",INDEX(Assumptions!$B$16:$B$18,MATCH(C255,Assumptions!$A$16:$A$18,0)))</f>
        <v>3</v>
      </c>
      <c r="G255" s="42" t="n">
        <f aca="false">IF(A255="","",WORKDAY(B255,F255))</f>
        <v>46276</v>
      </c>
    </row>
    <row r="256" customFormat="false" ht="15" hidden="false" customHeight="false" outlineLevel="0" collapsed="false">
      <c r="A256" s="37" t="n">
        <v>1000255</v>
      </c>
      <c r="B256" s="38" t="n">
        <v>46273</v>
      </c>
      <c r="C256" s="39" t="s">
        <v>70</v>
      </c>
      <c r="D256" s="39" t="s">
        <v>35</v>
      </c>
      <c r="E256" s="40" t="n">
        <v>0.5</v>
      </c>
      <c r="F256" s="41" t="n">
        <f aca="false">IF(A256="","",INDEX(Assumptions!$B$16:$B$18,MATCH(C256,Assumptions!$A$16:$A$18,0)))</f>
        <v>5</v>
      </c>
      <c r="G256" s="42" t="n">
        <f aca="false">IF(A256="","",WORKDAY(B256,F256))</f>
        <v>46280</v>
      </c>
    </row>
    <row r="257" customFormat="false" ht="15" hidden="false" customHeight="false" outlineLevel="0" collapsed="false">
      <c r="A257" s="37" t="n">
        <v>1000256</v>
      </c>
      <c r="B257" s="38" t="n">
        <v>46273</v>
      </c>
      <c r="C257" s="39" t="s">
        <v>69</v>
      </c>
      <c r="D257" s="39" t="s">
        <v>35</v>
      </c>
      <c r="E257" s="40" t="n">
        <v>2.1</v>
      </c>
      <c r="F257" s="41" t="n">
        <f aca="false">IF(A257="","",INDEX(Assumptions!$B$16:$B$18,MATCH(C257,Assumptions!$A$16:$A$18,0)))</f>
        <v>3</v>
      </c>
      <c r="G257" s="42" t="n">
        <f aca="false">IF(A257="","",WORKDAY(B257,F257))</f>
        <v>46276</v>
      </c>
    </row>
    <row r="258" customFormat="false" ht="15" hidden="false" customHeight="false" outlineLevel="0" collapsed="false">
      <c r="A258" s="37" t="n">
        <v>1000257</v>
      </c>
      <c r="B258" s="38" t="n">
        <v>46273</v>
      </c>
      <c r="C258" s="39" t="s">
        <v>68</v>
      </c>
      <c r="D258" s="39" t="s">
        <v>37</v>
      </c>
      <c r="E258" s="40" t="n">
        <v>1.4</v>
      </c>
      <c r="F258" s="41" t="n">
        <f aca="false">IF(A258="","",INDEX(Assumptions!$B$16:$B$18,MATCH(C258,Assumptions!$A$16:$A$18,0)))</f>
        <v>1</v>
      </c>
      <c r="G258" s="42" t="n">
        <f aca="false">IF(A258="","",WORKDAY(B258,F258))</f>
        <v>46274</v>
      </c>
    </row>
    <row r="259" customFormat="false" ht="15" hidden="false" customHeight="false" outlineLevel="0" collapsed="false">
      <c r="A259" s="37" t="n">
        <v>1000258</v>
      </c>
      <c r="B259" s="38" t="n">
        <v>46273</v>
      </c>
      <c r="C259" s="39" t="s">
        <v>70</v>
      </c>
      <c r="D259" s="39" t="s">
        <v>37</v>
      </c>
      <c r="E259" s="40" t="n">
        <v>2.6</v>
      </c>
      <c r="F259" s="41" t="n">
        <f aca="false">IF(A259="","",INDEX(Assumptions!$B$16:$B$18,MATCH(C259,Assumptions!$A$16:$A$18,0)))</f>
        <v>5</v>
      </c>
      <c r="G259" s="42" t="n">
        <f aca="false">IF(A259="","",WORKDAY(B259,F259))</f>
        <v>46280</v>
      </c>
    </row>
    <row r="260" customFormat="false" ht="15" hidden="false" customHeight="false" outlineLevel="0" collapsed="false">
      <c r="A260" s="37" t="n">
        <v>1000259</v>
      </c>
      <c r="B260" s="38" t="n">
        <v>46273</v>
      </c>
      <c r="C260" s="39" t="s">
        <v>69</v>
      </c>
      <c r="D260" s="39" t="s">
        <v>37</v>
      </c>
      <c r="E260" s="40" t="n">
        <v>2</v>
      </c>
      <c r="F260" s="41" t="n">
        <f aca="false">IF(A260="","",INDEX(Assumptions!$B$16:$B$18,MATCH(C260,Assumptions!$A$16:$A$18,0)))</f>
        <v>3</v>
      </c>
      <c r="G260" s="42" t="n">
        <f aca="false">IF(A260="","",WORKDAY(B260,F260))</f>
        <v>46276</v>
      </c>
    </row>
    <row r="261" customFormat="false" ht="15" hidden="false" customHeight="false" outlineLevel="0" collapsed="false">
      <c r="A261" s="37" t="n">
        <v>1000260</v>
      </c>
      <c r="B261" s="38" t="n">
        <v>46273</v>
      </c>
      <c r="C261" s="39" t="s">
        <v>69</v>
      </c>
      <c r="D261" s="39" t="s">
        <v>39</v>
      </c>
      <c r="E261" s="40" t="n">
        <v>1.2</v>
      </c>
      <c r="F261" s="41" t="n">
        <f aca="false">IF(A261="","",INDEX(Assumptions!$B$16:$B$18,MATCH(C261,Assumptions!$A$16:$A$18,0)))</f>
        <v>3</v>
      </c>
      <c r="G261" s="42" t="n">
        <f aca="false">IF(A261="","",WORKDAY(B261,F261))</f>
        <v>46276</v>
      </c>
    </row>
    <row r="262" customFormat="false" ht="15" hidden="false" customHeight="false" outlineLevel="0" collapsed="false">
      <c r="A262" s="37" t="n">
        <v>1000261</v>
      </c>
      <c r="B262" s="38" t="n">
        <v>46273</v>
      </c>
      <c r="C262" s="39" t="s">
        <v>69</v>
      </c>
      <c r="D262" s="39" t="s">
        <v>37</v>
      </c>
      <c r="E262" s="40" t="n">
        <v>3</v>
      </c>
      <c r="F262" s="41" t="n">
        <f aca="false">IF(A262="","",INDEX(Assumptions!$B$16:$B$18,MATCH(C262,Assumptions!$A$16:$A$18,0)))</f>
        <v>3</v>
      </c>
      <c r="G262" s="42" t="n">
        <f aca="false">IF(A262="","",WORKDAY(B262,F262))</f>
        <v>46276</v>
      </c>
    </row>
    <row r="263" customFormat="false" ht="15" hidden="false" customHeight="false" outlineLevel="0" collapsed="false">
      <c r="A263" s="37" t="n">
        <v>1000262</v>
      </c>
      <c r="B263" s="38" t="n">
        <v>46273</v>
      </c>
      <c r="C263" s="39" t="s">
        <v>69</v>
      </c>
      <c r="D263" s="39" t="s">
        <v>33</v>
      </c>
      <c r="E263" s="40" t="n">
        <v>1.2</v>
      </c>
      <c r="F263" s="41" t="n">
        <f aca="false">IF(A263="","",INDEX(Assumptions!$B$16:$B$18,MATCH(C263,Assumptions!$A$16:$A$18,0)))</f>
        <v>3</v>
      </c>
      <c r="G263" s="42" t="n">
        <f aca="false">IF(A263="","",WORKDAY(B263,F263))</f>
        <v>46276</v>
      </c>
    </row>
    <row r="264" customFormat="false" ht="15" hidden="false" customHeight="false" outlineLevel="0" collapsed="false">
      <c r="A264" s="37" t="n">
        <v>1000263</v>
      </c>
      <c r="B264" s="38" t="n">
        <v>46273</v>
      </c>
      <c r="C264" s="39" t="s">
        <v>69</v>
      </c>
      <c r="D264" s="39" t="s">
        <v>33</v>
      </c>
      <c r="E264" s="40" t="n">
        <v>2.5</v>
      </c>
      <c r="F264" s="41" t="n">
        <f aca="false">IF(A264="","",INDEX(Assumptions!$B$16:$B$18,MATCH(C264,Assumptions!$A$16:$A$18,0)))</f>
        <v>3</v>
      </c>
      <c r="G264" s="42" t="n">
        <f aca="false">IF(A264="","",WORKDAY(B264,F264))</f>
        <v>46276</v>
      </c>
    </row>
    <row r="265" customFormat="false" ht="15" hidden="false" customHeight="false" outlineLevel="0" collapsed="false">
      <c r="A265" s="37" t="n">
        <v>1000264</v>
      </c>
      <c r="B265" s="38" t="n">
        <v>46273</v>
      </c>
      <c r="C265" s="39" t="s">
        <v>70</v>
      </c>
      <c r="D265" s="39" t="s">
        <v>31</v>
      </c>
      <c r="E265" s="40" t="n">
        <v>6.9</v>
      </c>
      <c r="F265" s="41" t="n">
        <f aca="false">IF(A265="","",INDEX(Assumptions!$B$16:$B$18,MATCH(C265,Assumptions!$A$16:$A$18,0)))</f>
        <v>5</v>
      </c>
      <c r="G265" s="42" t="n">
        <f aca="false">IF(A265="","",WORKDAY(B265,F265))</f>
        <v>46280</v>
      </c>
    </row>
    <row r="266" customFormat="false" ht="15" hidden="false" customHeight="false" outlineLevel="0" collapsed="false">
      <c r="A266" s="37" t="n">
        <v>1000265</v>
      </c>
      <c r="B266" s="38" t="n">
        <v>46273</v>
      </c>
      <c r="C266" s="39" t="s">
        <v>69</v>
      </c>
      <c r="D266" s="39" t="s">
        <v>31</v>
      </c>
      <c r="E266" s="40" t="n">
        <v>2.2</v>
      </c>
      <c r="F266" s="41" t="n">
        <f aca="false">IF(A266="","",INDEX(Assumptions!$B$16:$B$18,MATCH(C266,Assumptions!$A$16:$A$18,0)))</f>
        <v>3</v>
      </c>
      <c r="G266" s="42" t="n">
        <f aca="false">IF(A266="","",WORKDAY(B266,F266))</f>
        <v>46276</v>
      </c>
    </row>
    <row r="267" customFormat="false" ht="15" hidden="false" customHeight="false" outlineLevel="0" collapsed="false">
      <c r="A267" s="37" t="n">
        <v>1000266</v>
      </c>
      <c r="B267" s="38" t="n">
        <v>46274</v>
      </c>
      <c r="C267" s="39" t="s">
        <v>69</v>
      </c>
      <c r="D267" s="39" t="s">
        <v>31</v>
      </c>
      <c r="E267" s="40" t="n">
        <v>5</v>
      </c>
      <c r="F267" s="41" t="n">
        <f aca="false">IF(A267="","",INDEX(Assumptions!$B$16:$B$18,MATCH(C267,Assumptions!$A$16:$A$18,0)))</f>
        <v>3</v>
      </c>
      <c r="G267" s="42" t="n">
        <f aca="false">IF(A267="","",WORKDAY(B267,F267))</f>
        <v>46279</v>
      </c>
    </row>
    <row r="268" customFormat="false" ht="15" hidden="false" customHeight="false" outlineLevel="0" collapsed="false">
      <c r="A268" s="37" t="n">
        <v>1000267</v>
      </c>
      <c r="B268" s="38" t="n">
        <v>46274</v>
      </c>
      <c r="C268" s="39" t="s">
        <v>69</v>
      </c>
      <c r="D268" s="39" t="s">
        <v>35</v>
      </c>
      <c r="E268" s="40" t="n">
        <v>1.1</v>
      </c>
      <c r="F268" s="41" t="n">
        <f aca="false">IF(A268="","",INDEX(Assumptions!$B$16:$B$18,MATCH(C268,Assumptions!$A$16:$A$18,0)))</f>
        <v>3</v>
      </c>
      <c r="G268" s="42" t="n">
        <f aca="false">IF(A268="","",WORKDAY(B268,F268))</f>
        <v>46279</v>
      </c>
    </row>
    <row r="269" customFormat="false" ht="15" hidden="false" customHeight="false" outlineLevel="0" collapsed="false">
      <c r="A269" s="37" t="n">
        <v>1000268</v>
      </c>
      <c r="B269" s="38" t="n">
        <v>46274</v>
      </c>
      <c r="C269" s="39" t="s">
        <v>70</v>
      </c>
      <c r="D269" s="39" t="s">
        <v>39</v>
      </c>
      <c r="E269" s="40" t="n">
        <v>1.7</v>
      </c>
      <c r="F269" s="41" t="n">
        <f aca="false">IF(A269="","",INDEX(Assumptions!$B$16:$B$18,MATCH(C269,Assumptions!$A$16:$A$18,0)))</f>
        <v>5</v>
      </c>
      <c r="G269" s="42" t="n">
        <f aca="false">IF(A269="","",WORKDAY(B269,F269))</f>
        <v>46281</v>
      </c>
    </row>
    <row r="270" customFormat="false" ht="15" hidden="false" customHeight="false" outlineLevel="0" collapsed="false">
      <c r="A270" s="37" t="n">
        <v>1000269</v>
      </c>
      <c r="B270" s="38" t="n">
        <v>46274</v>
      </c>
      <c r="C270" s="39" t="s">
        <v>69</v>
      </c>
      <c r="D270" s="39" t="s">
        <v>31</v>
      </c>
      <c r="E270" s="40" t="n">
        <v>3.4</v>
      </c>
      <c r="F270" s="41" t="n">
        <f aca="false">IF(A270="","",INDEX(Assumptions!$B$16:$B$18,MATCH(C270,Assumptions!$A$16:$A$18,0)))</f>
        <v>3</v>
      </c>
      <c r="G270" s="42" t="n">
        <f aca="false">IF(A270="","",WORKDAY(B270,F270))</f>
        <v>46279</v>
      </c>
    </row>
    <row r="271" customFormat="false" ht="15" hidden="false" customHeight="false" outlineLevel="0" collapsed="false">
      <c r="A271" s="37" t="n">
        <v>1000270</v>
      </c>
      <c r="B271" s="38" t="n">
        <v>46274</v>
      </c>
      <c r="C271" s="39" t="s">
        <v>70</v>
      </c>
      <c r="D271" s="39" t="s">
        <v>33</v>
      </c>
      <c r="E271" s="40" t="n">
        <v>1.5</v>
      </c>
      <c r="F271" s="41" t="n">
        <f aca="false">IF(A271="","",INDEX(Assumptions!$B$16:$B$18,MATCH(C271,Assumptions!$A$16:$A$18,0)))</f>
        <v>5</v>
      </c>
      <c r="G271" s="42" t="n">
        <f aca="false">IF(A271="","",WORKDAY(B271,F271))</f>
        <v>46281</v>
      </c>
    </row>
    <row r="272" customFormat="false" ht="15" hidden="false" customHeight="false" outlineLevel="0" collapsed="false">
      <c r="A272" s="37" t="n">
        <v>1000271</v>
      </c>
      <c r="B272" s="38" t="n">
        <v>46274</v>
      </c>
      <c r="C272" s="39" t="s">
        <v>69</v>
      </c>
      <c r="D272" s="39" t="s">
        <v>31</v>
      </c>
      <c r="E272" s="40" t="n">
        <v>1.3</v>
      </c>
      <c r="F272" s="41" t="n">
        <f aca="false">IF(A272="","",INDEX(Assumptions!$B$16:$B$18,MATCH(C272,Assumptions!$A$16:$A$18,0)))</f>
        <v>3</v>
      </c>
      <c r="G272" s="42" t="n">
        <f aca="false">IF(A272="","",WORKDAY(B272,F272))</f>
        <v>46279</v>
      </c>
    </row>
    <row r="273" customFormat="false" ht="15" hidden="false" customHeight="false" outlineLevel="0" collapsed="false">
      <c r="A273" s="37" t="n">
        <v>1000272</v>
      </c>
      <c r="B273" s="38" t="n">
        <v>46274</v>
      </c>
      <c r="C273" s="39" t="s">
        <v>69</v>
      </c>
      <c r="D273" s="39" t="s">
        <v>35</v>
      </c>
      <c r="E273" s="40" t="n">
        <v>1.4</v>
      </c>
      <c r="F273" s="41" t="n">
        <f aca="false">IF(A273="","",INDEX(Assumptions!$B$16:$B$18,MATCH(C273,Assumptions!$A$16:$A$18,0)))</f>
        <v>3</v>
      </c>
      <c r="G273" s="42" t="n">
        <f aca="false">IF(A273="","",WORKDAY(B273,F273))</f>
        <v>46279</v>
      </c>
    </row>
    <row r="274" customFormat="false" ht="15" hidden="false" customHeight="false" outlineLevel="0" collapsed="false">
      <c r="A274" s="37" t="n">
        <v>1000273</v>
      </c>
      <c r="B274" s="38" t="n">
        <v>46274</v>
      </c>
      <c r="C274" s="39" t="s">
        <v>68</v>
      </c>
      <c r="D274" s="39" t="s">
        <v>33</v>
      </c>
      <c r="E274" s="40" t="n">
        <v>2.1</v>
      </c>
      <c r="F274" s="41" t="n">
        <f aca="false">IF(A274="","",INDEX(Assumptions!$B$16:$B$18,MATCH(C274,Assumptions!$A$16:$A$18,0)))</f>
        <v>1</v>
      </c>
      <c r="G274" s="42" t="n">
        <f aca="false">IF(A274="","",WORKDAY(B274,F274))</f>
        <v>46275</v>
      </c>
    </row>
    <row r="275" customFormat="false" ht="15" hidden="false" customHeight="false" outlineLevel="0" collapsed="false">
      <c r="A275" s="37" t="n">
        <v>1000274</v>
      </c>
      <c r="B275" s="38" t="n">
        <v>46274</v>
      </c>
      <c r="C275" s="39" t="s">
        <v>70</v>
      </c>
      <c r="D275" s="39" t="s">
        <v>37</v>
      </c>
      <c r="E275" s="40" t="n">
        <v>1.3</v>
      </c>
      <c r="F275" s="41" t="n">
        <f aca="false">IF(A275="","",INDEX(Assumptions!$B$16:$B$18,MATCH(C275,Assumptions!$A$16:$A$18,0)))</f>
        <v>5</v>
      </c>
      <c r="G275" s="42" t="n">
        <f aca="false">IF(A275="","",WORKDAY(B275,F275))</f>
        <v>46281</v>
      </c>
    </row>
    <row r="276" customFormat="false" ht="15" hidden="false" customHeight="false" outlineLevel="0" collapsed="false">
      <c r="A276" s="37" t="n">
        <v>1000275</v>
      </c>
      <c r="B276" s="38" t="n">
        <v>46274</v>
      </c>
      <c r="C276" s="39" t="s">
        <v>69</v>
      </c>
      <c r="D276" s="39" t="s">
        <v>33</v>
      </c>
      <c r="E276" s="40" t="n">
        <v>3</v>
      </c>
      <c r="F276" s="41" t="n">
        <f aca="false">IF(A276="","",INDEX(Assumptions!$B$16:$B$18,MATCH(C276,Assumptions!$A$16:$A$18,0)))</f>
        <v>3</v>
      </c>
      <c r="G276" s="42" t="n">
        <f aca="false">IF(A276="","",WORKDAY(B276,F276))</f>
        <v>46279</v>
      </c>
    </row>
    <row r="277" customFormat="false" ht="15" hidden="false" customHeight="false" outlineLevel="0" collapsed="false">
      <c r="A277" s="37" t="n">
        <v>1000276</v>
      </c>
      <c r="B277" s="38" t="n">
        <v>46274</v>
      </c>
      <c r="C277" s="39" t="s">
        <v>69</v>
      </c>
      <c r="D277" s="39" t="s">
        <v>39</v>
      </c>
      <c r="E277" s="40" t="n">
        <v>2.8</v>
      </c>
      <c r="F277" s="41" t="n">
        <f aca="false">IF(A277="","",INDEX(Assumptions!$B$16:$B$18,MATCH(C277,Assumptions!$A$16:$A$18,0)))</f>
        <v>3</v>
      </c>
      <c r="G277" s="42" t="n">
        <f aca="false">IF(A277="","",WORKDAY(B277,F277))</f>
        <v>46279</v>
      </c>
    </row>
    <row r="278" customFormat="false" ht="15" hidden="false" customHeight="false" outlineLevel="0" collapsed="false">
      <c r="A278" s="37" t="n">
        <v>1000277</v>
      </c>
      <c r="B278" s="38" t="n">
        <v>46274</v>
      </c>
      <c r="C278" s="39" t="s">
        <v>70</v>
      </c>
      <c r="D278" s="39" t="s">
        <v>35</v>
      </c>
      <c r="E278" s="40" t="n">
        <v>5</v>
      </c>
      <c r="F278" s="41" t="n">
        <f aca="false">IF(A278="","",INDEX(Assumptions!$B$16:$B$18,MATCH(C278,Assumptions!$A$16:$A$18,0)))</f>
        <v>5</v>
      </c>
      <c r="G278" s="42" t="n">
        <f aca="false">IF(A278="","",WORKDAY(B278,F278))</f>
        <v>46281</v>
      </c>
    </row>
    <row r="279" customFormat="false" ht="15" hidden="false" customHeight="false" outlineLevel="0" collapsed="false">
      <c r="A279" s="37" t="n">
        <v>1000278</v>
      </c>
      <c r="B279" s="38" t="n">
        <v>46274</v>
      </c>
      <c r="C279" s="39" t="s">
        <v>70</v>
      </c>
      <c r="D279" s="39" t="s">
        <v>39</v>
      </c>
      <c r="E279" s="40" t="n">
        <v>3</v>
      </c>
      <c r="F279" s="41" t="n">
        <f aca="false">IF(A279="","",INDEX(Assumptions!$B$16:$B$18,MATCH(C279,Assumptions!$A$16:$A$18,0)))</f>
        <v>5</v>
      </c>
      <c r="G279" s="42" t="n">
        <f aca="false">IF(A279="","",WORKDAY(B279,F279))</f>
        <v>46281</v>
      </c>
    </row>
    <row r="280" customFormat="false" ht="15" hidden="false" customHeight="false" outlineLevel="0" collapsed="false">
      <c r="A280" s="37" t="n">
        <v>1000279</v>
      </c>
      <c r="B280" s="38" t="n">
        <v>46274</v>
      </c>
      <c r="C280" s="39" t="s">
        <v>68</v>
      </c>
      <c r="D280" s="39" t="s">
        <v>35</v>
      </c>
      <c r="E280" s="40" t="n">
        <v>3.1</v>
      </c>
      <c r="F280" s="41" t="n">
        <f aca="false">IF(A280="","",INDEX(Assumptions!$B$16:$B$18,MATCH(C280,Assumptions!$A$16:$A$18,0)))</f>
        <v>1</v>
      </c>
      <c r="G280" s="42" t="n">
        <f aca="false">IF(A280="","",WORKDAY(B280,F280))</f>
        <v>46275</v>
      </c>
    </row>
    <row r="281" customFormat="false" ht="15" hidden="false" customHeight="false" outlineLevel="0" collapsed="false">
      <c r="A281" s="37" t="n">
        <v>1000280</v>
      </c>
      <c r="B281" s="38" t="n">
        <v>46274</v>
      </c>
      <c r="C281" s="39" t="s">
        <v>69</v>
      </c>
      <c r="D281" s="39" t="s">
        <v>33</v>
      </c>
      <c r="E281" s="40" t="n">
        <v>1.3</v>
      </c>
      <c r="F281" s="41" t="n">
        <f aca="false">IF(A281="","",INDEX(Assumptions!$B$16:$B$18,MATCH(C281,Assumptions!$A$16:$A$18,0)))</f>
        <v>3</v>
      </c>
      <c r="G281" s="42" t="n">
        <f aca="false">IF(A281="","",WORKDAY(B281,F281))</f>
        <v>46279</v>
      </c>
    </row>
    <row r="282" customFormat="false" ht="15" hidden="false" customHeight="false" outlineLevel="0" collapsed="false">
      <c r="A282" s="37" t="n">
        <v>1000281</v>
      </c>
      <c r="B282" s="38" t="n">
        <v>46274</v>
      </c>
      <c r="C282" s="39" t="s">
        <v>69</v>
      </c>
      <c r="D282" s="39" t="s">
        <v>31</v>
      </c>
      <c r="E282" s="40" t="n">
        <v>1.7</v>
      </c>
      <c r="F282" s="41" t="n">
        <f aca="false">IF(A282="","",INDEX(Assumptions!$B$16:$B$18,MATCH(C282,Assumptions!$A$16:$A$18,0)))</f>
        <v>3</v>
      </c>
      <c r="G282" s="42" t="n">
        <f aca="false">IF(A282="","",WORKDAY(B282,F282))</f>
        <v>46279</v>
      </c>
    </row>
    <row r="283" customFormat="false" ht="15" hidden="false" customHeight="false" outlineLevel="0" collapsed="false">
      <c r="A283" s="37" t="n">
        <v>1000282</v>
      </c>
      <c r="B283" s="38" t="n">
        <v>46274</v>
      </c>
      <c r="C283" s="39" t="s">
        <v>69</v>
      </c>
      <c r="D283" s="39" t="s">
        <v>35</v>
      </c>
      <c r="E283" s="40" t="n">
        <v>2.6</v>
      </c>
      <c r="F283" s="41" t="n">
        <f aca="false">IF(A283="","",INDEX(Assumptions!$B$16:$B$18,MATCH(C283,Assumptions!$A$16:$A$18,0)))</f>
        <v>3</v>
      </c>
      <c r="G283" s="42" t="n">
        <f aca="false">IF(A283="","",WORKDAY(B283,F283))</f>
        <v>46279</v>
      </c>
    </row>
    <row r="284" customFormat="false" ht="15" hidden="false" customHeight="false" outlineLevel="0" collapsed="false">
      <c r="A284" s="37" t="n">
        <v>1000283</v>
      </c>
      <c r="B284" s="38" t="n">
        <v>46274</v>
      </c>
      <c r="C284" s="39" t="s">
        <v>69</v>
      </c>
      <c r="D284" s="39" t="s">
        <v>39</v>
      </c>
      <c r="E284" s="40" t="n">
        <v>1.7</v>
      </c>
      <c r="F284" s="41" t="n">
        <f aca="false">IF(A284="","",INDEX(Assumptions!$B$16:$B$18,MATCH(C284,Assumptions!$A$16:$A$18,0)))</f>
        <v>3</v>
      </c>
      <c r="G284" s="42" t="n">
        <f aca="false">IF(A284="","",WORKDAY(B284,F284))</f>
        <v>46279</v>
      </c>
    </row>
    <row r="285" customFormat="false" ht="15" hidden="false" customHeight="false" outlineLevel="0" collapsed="false">
      <c r="A285" s="37" t="n">
        <v>1000284</v>
      </c>
      <c r="B285" s="38" t="n">
        <v>46274</v>
      </c>
      <c r="C285" s="39" t="s">
        <v>68</v>
      </c>
      <c r="D285" s="39" t="s">
        <v>39</v>
      </c>
      <c r="E285" s="40" t="n">
        <v>1.4</v>
      </c>
      <c r="F285" s="41" t="n">
        <f aca="false">IF(A285="","",INDEX(Assumptions!$B$16:$B$18,MATCH(C285,Assumptions!$A$16:$A$18,0)))</f>
        <v>1</v>
      </c>
      <c r="G285" s="42" t="n">
        <f aca="false">IF(A285="","",WORKDAY(B285,F285))</f>
        <v>46275</v>
      </c>
    </row>
    <row r="286" customFormat="false" ht="15" hidden="false" customHeight="false" outlineLevel="0" collapsed="false">
      <c r="A286" s="37" t="n">
        <v>1000285</v>
      </c>
      <c r="B286" s="38" t="n">
        <v>46274</v>
      </c>
      <c r="C286" s="39" t="s">
        <v>69</v>
      </c>
      <c r="D286" s="39" t="s">
        <v>37</v>
      </c>
      <c r="E286" s="40" t="n">
        <v>2.2</v>
      </c>
      <c r="F286" s="41" t="n">
        <f aca="false">IF(A286="","",INDEX(Assumptions!$B$16:$B$18,MATCH(C286,Assumptions!$A$16:$A$18,0)))</f>
        <v>3</v>
      </c>
      <c r="G286" s="42" t="n">
        <f aca="false">IF(A286="","",WORKDAY(B286,F286))</f>
        <v>46279</v>
      </c>
    </row>
    <row r="287" customFormat="false" ht="15" hidden="false" customHeight="false" outlineLevel="0" collapsed="false">
      <c r="A287" s="37" t="n">
        <v>1000286</v>
      </c>
      <c r="B287" s="38" t="n">
        <v>46274</v>
      </c>
      <c r="C287" s="39" t="s">
        <v>69</v>
      </c>
      <c r="D287" s="39" t="s">
        <v>37</v>
      </c>
      <c r="E287" s="40" t="n">
        <v>4</v>
      </c>
      <c r="F287" s="41" t="n">
        <f aca="false">IF(A287="","",INDEX(Assumptions!$B$16:$B$18,MATCH(C287,Assumptions!$A$16:$A$18,0)))</f>
        <v>3</v>
      </c>
      <c r="G287" s="42" t="n">
        <f aca="false">IF(A287="","",WORKDAY(B287,F287))</f>
        <v>46279</v>
      </c>
    </row>
    <row r="288" customFormat="false" ht="15" hidden="false" customHeight="false" outlineLevel="0" collapsed="false">
      <c r="A288" s="37" t="n">
        <v>1000287</v>
      </c>
      <c r="B288" s="38" t="n">
        <v>46274</v>
      </c>
      <c r="C288" s="39" t="s">
        <v>70</v>
      </c>
      <c r="D288" s="39" t="s">
        <v>35</v>
      </c>
      <c r="E288" s="40" t="n">
        <v>1.5</v>
      </c>
      <c r="F288" s="41" t="n">
        <f aca="false">IF(A288="","",INDEX(Assumptions!$B$16:$B$18,MATCH(C288,Assumptions!$A$16:$A$18,0)))</f>
        <v>5</v>
      </c>
      <c r="G288" s="42" t="n">
        <f aca="false">IF(A288="","",WORKDAY(B288,F288))</f>
        <v>46281</v>
      </c>
    </row>
    <row r="289" customFormat="false" ht="15" hidden="false" customHeight="false" outlineLevel="0" collapsed="false">
      <c r="A289" s="37" t="n">
        <v>1000288</v>
      </c>
      <c r="B289" s="38" t="n">
        <v>46274</v>
      </c>
      <c r="C289" s="39" t="s">
        <v>69</v>
      </c>
      <c r="D289" s="39" t="s">
        <v>37</v>
      </c>
      <c r="E289" s="40" t="n">
        <v>2.3</v>
      </c>
      <c r="F289" s="41" t="n">
        <f aca="false">IF(A289="","",INDEX(Assumptions!$B$16:$B$18,MATCH(C289,Assumptions!$A$16:$A$18,0)))</f>
        <v>3</v>
      </c>
      <c r="G289" s="42" t="n">
        <f aca="false">IF(A289="","",WORKDAY(B289,F289))</f>
        <v>46279</v>
      </c>
    </row>
    <row r="290" customFormat="false" ht="15" hidden="false" customHeight="false" outlineLevel="0" collapsed="false">
      <c r="A290" s="37" t="n">
        <v>1000289</v>
      </c>
      <c r="B290" s="38" t="n">
        <v>46274</v>
      </c>
      <c r="C290" s="39" t="s">
        <v>70</v>
      </c>
      <c r="D290" s="39" t="s">
        <v>33</v>
      </c>
      <c r="E290" s="40" t="n">
        <v>1.7</v>
      </c>
      <c r="F290" s="41" t="n">
        <f aca="false">IF(A290="","",INDEX(Assumptions!$B$16:$B$18,MATCH(C290,Assumptions!$A$16:$A$18,0)))</f>
        <v>5</v>
      </c>
      <c r="G290" s="42" t="n">
        <f aca="false">IF(A290="","",WORKDAY(B290,F290))</f>
        <v>46281</v>
      </c>
    </row>
    <row r="291" customFormat="false" ht="15" hidden="false" customHeight="false" outlineLevel="0" collapsed="false">
      <c r="A291" s="37" t="n">
        <v>1000290</v>
      </c>
      <c r="B291" s="38" t="n">
        <v>46274</v>
      </c>
      <c r="C291" s="39" t="s">
        <v>68</v>
      </c>
      <c r="D291" s="39" t="s">
        <v>31</v>
      </c>
      <c r="E291" s="40" t="n">
        <v>1.6</v>
      </c>
      <c r="F291" s="41" t="n">
        <f aca="false">IF(A291="","",INDEX(Assumptions!$B$16:$B$18,MATCH(C291,Assumptions!$A$16:$A$18,0)))</f>
        <v>1</v>
      </c>
      <c r="G291" s="42" t="n">
        <f aca="false">IF(A291="","",WORKDAY(B291,F291))</f>
        <v>46275</v>
      </c>
    </row>
    <row r="292" customFormat="false" ht="15" hidden="false" customHeight="false" outlineLevel="0" collapsed="false">
      <c r="A292" s="37" t="n">
        <v>1000291</v>
      </c>
      <c r="B292" s="38" t="n">
        <v>46274</v>
      </c>
      <c r="C292" s="39" t="s">
        <v>70</v>
      </c>
      <c r="D292" s="39" t="s">
        <v>33</v>
      </c>
      <c r="E292" s="40" t="n">
        <v>3.5</v>
      </c>
      <c r="F292" s="41" t="n">
        <f aca="false">IF(A292="","",INDEX(Assumptions!$B$16:$B$18,MATCH(C292,Assumptions!$A$16:$A$18,0)))</f>
        <v>5</v>
      </c>
      <c r="G292" s="42" t="n">
        <f aca="false">IF(A292="","",WORKDAY(B292,F292))</f>
        <v>46281</v>
      </c>
    </row>
    <row r="293" customFormat="false" ht="15" hidden="false" customHeight="false" outlineLevel="0" collapsed="false">
      <c r="A293" s="37" t="n">
        <v>1000292</v>
      </c>
      <c r="B293" s="38" t="n">
        <v>46274</v>
      </c>
      <c r="C293" s="39" t="s">
        <v>69</v>
      </c>
      <c r="D293" s="39" t="s">
        <v>33</v>
      </c>
      <c r="E293" s="40" t="n">
        <v>2.5</v>
      </c>
      <c r="F293" s="41" t="n">
        <f aca="false">IF(A293="","",INDEX(Assumptions!$B$16:$B$18,MATCH(C293,Assumptions!$A$16:$A$18,0)))</f>
        <v>3</v>
      </c>
      <c r="G293" s="42" t="n">
        <f aca="false">IF(A293="","",WORKDAY(B293,F293))</f>
        <v>46279</v>
      </c>
    </row>
    <row r="294" customFormat="false" ht="15" hidden="false" customHeight="false" outlineLevel="0" collapsed="false">
      <c r="A294" s="37" t="n">
        <v>1000293</v>
      </c>
      <c r="B294" s="38" t="n">
        <v>46274</v>
      </c>
      <c r="C294" s="39" t="s">
        <v>68</v>
      </c>
      <c r="D294" s="39" t="s">
        <v>39</v>
      </c>
      <c r="E294" s="40" t="n">
        <v>1.4</v>
      </c>
      <c r="F294" s="41" t="n">
        <f aca="false">IF(A294="","",INDEX(Assumptions!$B$16:$B$18,MATCH(C294,Assumptions!$A$16:$A$18,0)))</f>
        <v>1</v>
      </c>
      <c r="G294" s="42" t="n">
        <f aca="false">IF(A294="","",WORKDAY(B294,F294))</f>
        <v>46275</v>
      </c>
    </row>
    <row r="295" customFormat="false" ht="15" hidden="false" customHeight="false" outlineLevel="0" collapsed="false">
      <c r="A295" s="37" t="n">
        <v>1000294</v>
      </c>
      <c r="B295" s="38" t="n">
        <v>46274</v>
      </c>
      <c r="C295" s="39" t="s">
        <v>69</v>
      </c>
      <c r="D295" s="39" t="s">
        <v>37</v>
      </c>
      <c r="E295" s="40" t="n">
        <v>1.9</v>
      </c>
      <c r="F295" s="41" t="n">
        <f aca="false">IF(A295="","",INDEX(Assumptions!$B$16:$B$18,MATCH(C295,Assumptions!$A$16:$A$18,0)))</f>
        <v>3</v>
      </c>
      <c r="G295" s="42" t="n">
        <f aca="false">IF(A295="","",WORKDAY(B295,F295))</f>
        <v>46279</v>
      </c>
    </row>
    <row r="296" customFormat="false" ht="15" hidden="false" customHeight="false" outlineLevel="0" collapsed="false">
      <c r="A296" s="37" t="n">
        <v>1000295</v>
      </c>
      <c r="B296" s="38" t="n">
        <v>46274</v>
      </c>
      <c r="C296" s="39" t="s">
        <v>69</v>
      </c>
      <c r="D296" s="39" t="s">
        <v>31</v>
      </c>
      <c r="E296" s="40" t="n">
        <v>2.7</v>
      </c>
      <c r="F296" s="41" t="n">
        <f aca="false">IF(A296="","",INDEX(Assumptions!$B$16:$B$18,MATCH(C296,Assumptions!$A$16:$A$18,0)))</f>
        <v>3</v>
      </c>
      <c r="G296" s="42" t="n">
        <f aca="false">IF(A296="","",WORKDAY(B296,F296))</f>
        <v>46279</v>
      </c>
    </row>
    <row r="297" customFormat="false" ht="15" hidden="false" customHeight="false" outlineLevel="0" collapsed="false">
      <c r="A297" s="37" t="n">
        <v>1000296</v>
      </c>
      <c r="B297" s="38" t="n">
        <v>46274</v>
      </c>
      <c r="C297" s="39" t="s">
        <v>68</v>
      </c>
      <c r="D297" s="39" t="s">
        <v>39</v>
      </c>
      <c r="E297" s="40" t="n">
        <v>2.6</v>
      </c>
      <c r="F297" s="41" t="n">
        <f aca="false">IF(A297="","",INDEX(Assumptions!$B$16:$B$18,MATCH(C297,Assumptions!$A$16:$A$18,0)))</f>
        <v>1</v>
      </c>
      <c r="G297" s="42" t="n">
        <f aca="false">IF(A297="","",WORKDAY(B297,F297))</f>
        <v>46275</v>
      </c>
    </row>
    <row r="298" customFormat="false" ht="15" hidden="false" customHeight="false" outlineLevel="0" collapsed="false">
      <c r="A298" s="37" t="n">
        <v>1000297</v>
      </c>
      <c r="B298" s="38" t="n">
        <v>46274</v>
      </c>
      <c r="C298" s="39" t="s">
        <v>68</v>
      </c>
      <c r="D298" s="39" t="s">
        <v>35</v>
      </c>
      <c r="E298" s="40" t="n">
        <v>2.4</v>
      </c>
      <c r="F298" s="41" t="n">
        <f aca="false">IF(A298="","",INDEX(Assumptions!$B$16:$B$18,MATCH(C298,Assumptions!$A$16:$A$18,0)))</f>
        <v>1</v>
      </c>
      <c r="G298" s="42" t="n">
        <f aca="false">IF(A298="","",WORKDAY(B298,F298))</f>
        <v>46275</v>
      </c>
    </row>
    <row r="299" customFormat="false" ht="15" hidden="false" customHeight="false" outlineLevel="0" collapsed="false">
      <c r="A299" s="37" t="n">
        <v>1000298</v>
      </c>
      <c r="B299" s="38" t="n">
        <v>46274</v>
      </c>
      <c r="C299" s="39" t="s">
        <v>69</v>
      </c>
      <c r="D299" s="39" t="s">
        <v>37</v>
      </c>
      <c r="E299" s="40" t="n">
        <v>1</v>
      </c>
      <c r="F299" s="41" t="n">
        <f aca="false">IF(A299="","",INDEX(Assumptions!$B$16:$B$18,MATCH(C299,Assumptions!$A$16:$A$18,0)))</f>
        <v>3</v>
      </c>
      <c r="G299" s="42" t="n">
        <f aca="false">IF(A299="","",WORKDAY(B299,F299))</f>
        <v>46279</v>
      </c>
    </row>
    <row r="300" customFormat="false" ht="15" hidden="false" customHeight="false" outlineLevel="0" collapsed="false">
      <c r="A300" s="37" t="n">
        <v>1000299</v>
      </c>
      <c r="B300" s="38" t="n">
        <v>46274</v>
      </c>
      <c r="C300" s="39" t="s">
        <v>69</v>
      </c>
      <c r="D300" s="39" t="s">
        <v>37</v>
      </c>
      <c r="E300" s="40" t="n">
        <v>7.7</v>
      </c>
      <c r="F300" s="41" t="n">
        <f aca="false">IF(A300="","",INDEX(Assumptions!$B$16:$B$18,MATCH(C300,Assumptions!$A$16:$A$18,0)))</f>
        <v>3</v>
      </c>
      <c r="G300" s="42" t="n">
        <f aca="false">IF(A300="","",WORKDAY(B300,F300))</f>
        <v>46279</v>
      </c>
    </row>
    <row r="301" customFormat="false" ht="15" hidden="false" customHeight="false" outlineLevel="0" collapsed="false">
      <c r="A301" s="37" t="n">
        <v>1000300</v>
      </c>
      <c r="B301" s="38" t="n">
        <v>46274</v>
      </c>
      <c r="C301" s="39" t="s">
        <v>69</v>
      </c>
      <c r="D301" s="39" t="s">
        <v>39</v>
      </c>
      <c r="E301" s="40" t="n">
        <v>4</v>
      </c>
      <c r="F301" s="41" t="n">
        <f aca="false">IF(A301="","",INDEX(Assumptions!$B$16:$B$18,MATCH(C301,Assumptions!$A$16:$A$18,0)))</f>
        <v>3</v>
      </c>
      <c r="G301" s="42" t="n">
        <f aca="false">IF(A301="","",WORKDAY(B301,F301))</f>
        <v>46279</v>
      </c>
    </row>
    <row r="302" customFormat="false" ht="15" hidden="false" customHeight="false" outlineLevel="0" collapsed="false">
      <c r="A302" s="37" t="n">
        <v>1000301</v>
      </c>
      <c r="B302" s="38" t="n">
        <v>46274</v>
      </c>
      <c r="C302" s="39" t="s">
        <v>69</v>
      </c>
      <c r="D302" s="39" t="s">
        <v>33</v>
      </c>
      <c r="E302" s="40" t="n">
        <v>1.6</v>
      </c>
      <c r="F302" s="41" t="n">
        <f aca="false">IF(A302="","",INDEX(Assumptions!$B$16:$B$18,MATCH(C302,Assumptions!$A$16:$A$18,0)))</f>
        <v>3</v>
      </c>
      <c r="G302" s="42" t="n">
        <f aca="false">IF(A302="","",WORKDAY(B302,F302))</f>
        <v>46279</v>
      </c>
    </row>
    <row r="303" customFormat="false" ht="15" hidden="false" customHeight="false" outlineLevel="0" collapsed="false">
      <c r="A303" s="37" t="n">
        <v>1000302</v>
      </c>
      <c r="B303" s="38" t="n">
        <v>46274</v>
      </c>
      <c r="C303" s="39" t="s">
        <v>69</v>
      </c>
      <c r="D303" s="39" t="s">
        <v>37</v>
      </c>
      <c r="E303" s="40" t="n">
        <v>2</v>
      </c>
      <c r="F303" s="41" t="n">
        <f aca="false">IF(A303="","",INDEX(Assumptions!$B$16:$B$18,MATCH(C303,Assumptions!$A$16:$A$18,0)))</f>
        <v>3</v>
      </c>
      <c r="G303" s="42" t="n">
        <f aca="false">IF(A303="","",WORKDAY(B303,F303))</f>
        <v>46279</v>
      </c>
    </row>
    <row r="304" customFormat="false" ht="15" hidden="false" customHeight="false" outlineLevel="0" collapsed="false">
      <c r="A304" s="37" t="n">
        <v>1000303</v>
      </c>
      <c r="B304" s="38" t="n">
        <v>46274</v>
      </c>
      <c r="C304" s="39" t="s">
        <v>69</v>
      </c>
      <c r="D304" s="39" t="s">
        <v>39</v>
      </c>
      <c r="E304" s="40" t="n">
        <v>5.5</v>
      </c>
      <c r="F304" s="41" t="n">
        <f aca="false">IF(A304="","",INDEX(Assumptions!$B$16:$B$18,MATCH(C304,Assumptions!$A$16:$A$18,0)))</f>
        <v>3</v>
      </c>
      <c r="G304" s="42" t="n">
        <f aca="false">IF(A304="","",WORKDAY(B304,F304))</f>
        <v>46279</v>
      </c>
    </row>
    <row r="305" customFormat="false" ht="15" hidden="false" customHeight="false" outlineLevel="0" collapsed="false">
      <c r="A305" s="37" t="n">
        <v>1000304</v>
      </c>
      <c r="B305" s="38" t="n">
        <v>46274</v>
      </c>
      <c r="C305" s="39" t="s">
        <v>69</v>
      </c>
      <c r="D305" s="39" t="s">
        <v>31</v>
      </c>
      <c r="E305" s="40" t="n">
        <v>1.3</v>
      </c>
      <c r="F305" s="41" t="n">
        <f aca="false">IF(A305="","",INDEX(Assumptions!$B$16:$B$18,MATCH(C305,Assumptions!$A$16:$A$18,0)))</f>
        <v>3</v>
      </c>
      <c r="G305" s="42" t="n">
        <f aca="false">IF(A305="","",WORKDAY(B305,F305))</f>
        <v>46279</v>
      </c>
    </row>
    <row r="306" customFormat="false" ht="15" hidden="false" customHeight="false" outlineLevel="0" collapsed="false">
      <c r="A306" s="37" t="n">
        <v>1000305</v>
      </c>
      <c r="B306" s="38" t="n">
        <v>46274</v>
      </c>
      <c r="C306" s="39" t="s">
        <v>70</v>
      </c>
      <c r="D306" s="39" t="s">
        <v>39</v>
      </c>
      <c r="E306" s="40" t="n">
        <v>1.7</v>
      </c>
      <c r="F306" s="41" t="n">
        <f aca="false">IF(A306="","",INDEX(Assumptions!$B$16:$B$18,MATCH(C306,Assumptions!$A$16:$A$18,0)))</f>
        <v>5</v>
      </c>
      <c r="G306" s="42" t="n">
        <f aca="false">IF(A306="","",WORKDAY(B306,F306))</f>
        <v>46281</v>
      </c>
    </row>
    <row r="307" customFormat="false" ht="15" hidden="false" customHeight="false" outlineLevel="0" collapsed="false">
      <c r="A307" s="37" t="n">
        <v>1000306</v>
      </c>
      <c r="B307" s="38" t="n">
        <v>46274</v>
      </c>
      <c r="C307" s="39" t="s">
        <v>69</v>
      </c>
      <c r="D307" s="39" t="s">
        <v>37</v>
      </c>
      <c r="E307" s="40" t="n">
        <v>1.2</v>
      </c>
      <c r="F307" s="41" t="n">
        <f aca="false">IF(A307="","",INDEX(Assumptions!$B$16:$B$18,MATCH(C307,Assumptions!$A$16:$A$18,0)))</f>
        <v>3</v>
      </c>
      <c r="G307" s="42" t="n">
        <f aca="false">IF(A307="","",WORKDAY(B307,F307))</f>
        <v>46279</v>
      </c>
    </row>
    <row r="308" customFormat="false" ht="15" hidden="false" customHeight="false" outlineLevel="0" collapsed="false">
      <c r="A308" s="37" t="n">
        <v>1000307</v>
      </c>
      <c r="B308" s="38" t="n">
        <v>46274</v>
      </c>
      <c r="C308" s="39" t="s">
        <v>69</v>
      </c>
      <c r="D308" s="39" t="s">
        <v>31</v>
      </c>
      <c r="E308" s="40" t="n">
        <v>2.3</v>
      </c>
      <c r="F308" s="41" t="n">
        <f aca="false">IF(A308="","",INDEX(Assumptions!$B$16:$B$18,MATCH(C308,Assumptions!$A$16:$A$18,0)))</f>
        <v>3</v>
      </c>
      <c r="G308" s="42" t="n">
        <f aca="false">IF(A308="","",WORKDAY(B308,F308))</f>
        <v>46279</v>
      </c>
    </row>
    <row r="309" customFormat="false" ht="15" hidden="false" customHeight="false" outlineLevel="0" collapsed="false">
      <c r="A309" s="37" t="n">
        <v>1000308</v>
      </c>
      <c r="B309" s="38" t="n">
        <v>46274</v>
      </c>
      <c r="C309" s="39" t="s">
        <v>70</v>
      </c>
      <c r="D309" s="39" t="s">
        <v>31</v>
      </c>
      <c r="E309" s="40" t="n">
        <v>3</v>
      </c>
      <c r="F309" s="41" t="n">
        <f aca="false">IF(A309="","",INDEX(Assumptions!$B$16:$B$18,MATCH(C309,Assumptions!$A$16:$A$18,0)))</f>
        <v>5</v>
      </c>
      <c r="G309" s="42" t="n">
        <f aca="false">IF(A309="","",WORKDAY(B309,F309))</f>
        <v>46281</v>
      </c>
    </row>
    <row r="310" customFormat="false" ht="15" hidden="false" customHeight="false" outlineLevel="0" collapsed="false">
      <c r="A310" s="37" t="n">
        <v>1000309</v>
      </c>
      <c r="B310" s="38" t="n">
        <v>46274</v>
      </c>
      <c r="C310" s="39" t="s">
        <v>69</v>
      </c>
      <c r="D310" s="39" t="s">
        <v>37</v>
      </c>
      <c r="E310" s="40" t="n">
        <v>0.6</v>
      </c>
      <c r="F310" s="41" t="n">
        <f aca="false">IF(A310="","",INDEX(Assumptions!$B$16:$B$18,MATCH(C310,Assumptions!$A$16:$A$18,0)))</f>
        <v>3</v>
      </c>
      <c r="G310" s="42" t="n">
        <f aca="false">IF(A310="","",WORKDAY(B310,F310))</f>
        <v>46279</v>
      </c>
    </row>
    <row r="311" customFormat="false" ht="15" hidden="false" customHeight="false" outlineLevel="0" collapsed="false">
      <c r="A311" s="37" t="n">
        <v>1000310</v>
      </c>
      <c r="B311" s="38" t="n">
        <v>46274</v>
      </c>
      <c r="C311" s="39" t="s">
        <v>69</v>
      </c>
      <c r="D311" s="39" t="s">
        <v>31</v>
      </c>
      <c r="E311" s="40" t="n">
        <v>5.7</v>
      </c>
      <c r="F311" s="41" t="n">
        <f aca="false">IF(A311="","",INDEX(Assumptions!$B$16:$B$18,MATCH(C311,Assumptions!$A$16:$A$18,0)))</f>
        <v>3</v>
      </c>
      <c r="G311" s="42" t="n">
        <f aca="false">IF(A311="","",WORKDAY(B311,F311))</f>
        <v>46279</v>
      </c>
    </row>
    <row r="312" customFormat="false" ht="15" hidden="false" customHeight="false" outlineLevel="0" collapsed="false">
      <c r="A312" s="37" t="n">
        <v>1000311</v>
      </c>
      <c r="B312" s="38" t="n">
        <v>46274</v>
      </c>
      <c r="C312" s="39" t="s">
        <v>70</v>
      </c>
      <c r="D312" s="39" t="s">
        <v>37</v>
      </c>
      <c r="E312" s="40" t="n">
        <v>0.5</v>
      </c>
      <c r="F312" s="41" t="n">
        <f aca="false">IF(A312="","",INDEX(Assumptions!$B$16:$B$18,MATCH(C312,Assumptions!$A$16:$A$18,0)))</f>
        <v>5</v>
      </c>
      <c r="G312" s="42" t="n">
        <f aca="false">IF(A312="","",WORKDAY(B312,F312))</f>
        <v>46281</v>
      </c>
    </row>
    <row r="313" customFormat="false" ht="15" hidden="false" customHeight="false" outlineLevel="0" collapsed="false">
      <c r="A313" s="37" t="n">
        <v>1000312</v>
      </c>
      <c r="B313" s="38" t="n">
        <v>46274</v>
      </c>
      <c r="C313" s="39" t="s">
        <v>68</v>
      </c>
      <c r="D313" s="39" t="s">
        <v>35</v>
      </c>
      <c r="E313" s="40" t="n">
        <v>3.7</v>
      </c>
      <c r="F313" s="41" t="n">
        <f aca="false">IF(A313="","",INDEX(Assumptions!$B$16:$B$18,MATCH(C313,Assumptions!$A$16:$A$18,0)))</f>
        <v>1</v>
      </c>
      <c r="G313" s="42" t="n">
        <f aca="false">IF(A313="","",WORKDAY(B313,F313))</f>
        <v>46275</v>
      </c>
    </row>
    <row r="314" customFormat="false" ht="15" hidden="false" customHeight="false" outlineLevel="0" collapsed="false">
      <c r="A314" s="37" t="n">
        <v>1000313</v>
      </c>
      <c r="B314" s="38" t="n">
        <v>46274</v>
      </c>
      <c r="C314" s="39" t="s">
        <v>68</v>
      </c>
      <c r="D314" s="39" t="s">
        <v>31</v>
      </c>
      <c r="E314" s="40" t="n">
        <v>0.8</v>
      </c>
      <c r="F314" s="41" t="n">
        <f aca="false">IF(A314="","",INDEX(Assumptions!$B$16:$B$18,MATCH(C314,Assumptions!$A$16:$A$18,0)))</f>
        <v>1</v>
      </c>
      <c r="G314" s="42" t="n">
        <f aca="false">IF(A314="","",WORKDAY(B314,F314))</f>
        <v>46275</v>
      </c>
    </row>
    <row r="315" customFormat="false" ht="15" hidden="false" customHeight="false" outlineLevel="0" collapsed="false">
      <c r="A315" s="37" t="n">
        <v>1000314</v>
      </c>
      <c r="B315" s="38" t="n">
        <v>46274</v>
      </c>
      <c r="C315" s="39" t="s">
        <v>70</v>
      </c>
      <c r="D315" s="39" t="s">
        <v>35</v>
      </c>
      <c r="E315" s="40" t="n">
        <v>0.8</v>
      </c>
      <c r="F315" s="41" t="n">
        <f aca="false">IF(A315="","",INDEX(Assumptions!$B$16:$B$18,MATCH(C315,Assumptions!$A$16:$A$18,0)))</f>
        <v>5</v>
      </c>
      <c r="G315" s="42" t="n">
        <f aca="false">IF(A315="","",WORKDAY(B315,F315))</f>
        <v>46281</v>
      </c>
    </row>
    <row r="316" customFormat="false" ht="15" hidden="false" customHeight="false" outlineLevel="0" collapsed="false">
      <c r="A316" s="37" t="n">
        <v>1000315</v>
      </c>
      <c r="B316" s="38" t="n">
        <v>46274</v>
      </c>
      <c r="C316" s="39" t="s">
        <v>69</v>
      </c>
      <c r="D316" s="39" t="s">
        <v>35</v>
      </c>
      <c r="E316" s="40" t="n">
        <v>2.3</v>
      </c>
      <c r="F316" s="41" t="n">
        <f aca="false">IF(A316="","",INDEX(Assumptions!$B$16:$B$18,MATCH(C316,Assumptions!$A$16:$A$18,0)))</f>
        <v>3</v>
      </c>
      <c r="G316" s="42" t="n">
        <f aca="false">IF(A316="","",WORKDAY(B316,F316))</f>
        <v>46279</v>
      </c>
    </row>
    <row r="317" customFormat="false" ht="15" hidden="false" customHeight="false" outlineLevel="0" collapsed="false">
      <c r="A317" s="37" t="n">
        <v>1000316</v>
      </c>
      <c r="B317" s="38" t="n">
        <v>46274</v>
      </c>
      <c r="C317" s="39" t="s">
        <v>70</v>
      </c>
      <c r="D317" s="39" t="s">
        <v>33</v>
      </c>
      <c r="E317" s="40" t="n">
        <v>2.9</v>
      </c>
      <c r="F317" s="41" t="n">
        <f aca="false">IF(A317="","",INDEX(Assumptions!$B$16:$B$18,MATCH(C317,Assumptions!$A$16:$A$18,0)))</f>
        <v>5</v>
      </c>
      <c r="G317" s="42" t="n">
        <f aca="false">IF(A317="","",WORKDAY(B317,F317))</f>
        <v>46281</v>
      </c>
    </row>
    <row r="318" customFormat="false" ht="15" hidden="false" customHeight="false" outlineLevel="0" collapsed="false">
      <c r="A318" s="37" t="n">
        <v>1000317</v>
      </c>
      <c r="B318" s="38" t="n">
        <v>46274</v>
      </c>
      <c r="C318" s="39" t="s">
        <v>69</v>
      </c>
      <c r="D318" s="39" t="s">
        <v>33</v>
      </c>
      <c r="E318" s="40" t="n">
        <v>4</v>
      </c>
      <c r="F318" s="41" t="n">
        <f aca="false">IF(A318="","",INDEX(Assumptions!$B$16:$B$18,MATCH(C318,Assumptions!$A$16:$A$18,0)))</f>
        <v>3</v>
      </c>
      <c r="G318" s="42" t="n">
        <f aca="false">IF(A318="","",WORKDAY(B318,F318))</f>
        <v>46279</v>
      </c>
    </row>
    <row r="319" customFormat="false" ht="15" hidden="false" customHeight="false" outlineLevel="0" collapsed="false">
      <c r="A319" s="37" t="n">
        <v>1000318</v>
      </c>
      <c r="B319" s="38" t="n">
        <v>46274</v>
      </c>
      <c r="C319" s="39" t="s">
        <v>69</v>
      </c>
      <c r="D319" s="39" t="s">
        <v>31</v>
      </c>
      <c r="E319" s="40" t="n">
        <v>3.3</v>
      </c>
      <c r="F319" s="41" t="n">
        <f aca="false">IF(A319="","",INDEX(Assumptions!$B$16:$B$18,MATCH(C319,Assumptions!$A$16:$A$18,0)))</f>
        <v>3</v>
      </c>
      <c r="G319" s="42" t="n">
        <f aca="false">IF(A319="","",WORKDAY(B319,F319))</f>
        <v>46279</v>
      </c>
    </row>
    <row r="320" customFormat="false" ht="15" hidden="false" customHeight="false" outlineLevel="0" collapsed="false">
      <c r="A320" s="37" t="n">
        <v>1000319</v>
      </c>
      <c r="B320" s="38" t="n">
        <v>46274</v>
      </c>
      <c r="C320" s="39" t="s">
        <v>69</v>
      </c>
      <c r="D320" s="39" t="s">
        <v>39</v>
      </c>
      <c r="E320" s="40" t="n">
        <v>4.9</v>
      </c>
      <c r="F320" s="41" t="n">
        <f aca="false">IF(A320="","",INDEX(Assumptions!$B$16:$B$18,MATCH(C320,Assumptions!$A$16:$A$18,0)))</f>
        <v>3</v>
      </c>
      <c r="G320" s="42" t="n">
        <f aca="false">IF(A320="","",WORKDAY(B320,F320))</f>
        <v>46279</v>
      </c>
    </row>
    <row r="321" customFormat="false" ht="15" hidden="false" customHeight="false" outlineLevel="0" collapsed="false">
      <c r="A321" s="37" t="n">
        <v>1000320</v>
      </c>
      <c r="B321" s="38" t="n">
        <v>46274</v>
      </c>
      <c r="C321" s="39" t="s">
        <v>69</v>
      </c>
      <c r="D321" s="39" t="s">
        <v>35</v>
      </c>
      <c r="E321" s="40" t="n">
        <v>3.8</v>
      </c>
      <c r="F321" s="41" t="n">
        <f aca="false">IF(A321="","",INDEX(Assumptions!$B$16:$B$18,MATCH(C321,Assumptions!$A$16:$A$18,0)))</f>
        <v>3</v>
      </c>
      <c r="G321" s="42" t="n">
        <f aca="false">IF(A321="","",WORKDAY(B321,F321))</f>
        <v>46279</v>
      </c>
    </row>
    <row r="322" customFormat="false" ht="15" hidden="false" customHeight="false" outlineLevel="0" collapsed="false">
      <c r="A322" s="37" t="n">
        <v>1000321</v>
      </c>
      <c r="B322" s="38" t="n">
        <v>46274</v>
      </c>
      <c r="C322" s="39" t="s">
        <v>68</v>
      </c>
      <c r="D322" s="39" t="s">
        <v>35</v>
      </c>
      <c r="E322" s="40" t="n">
        <v>1.1</v>
      </c>
      <c r="F322" s="41" t="n">
        <f aca="false">IF(A322="","",INDEX(Assumptions!$B$16:$B$18,MATCH(C322,Assumptions!$A$16:$A$18,0)))</f>
        <v>1</v>
      </c>
      <c r="G322" s="42" t="n">
        <f aca="false">IF(A322="","",WORKDAY(B322,F322))</f>
        <v>46275</v>
      </c>
    </row>
    <row r="323" customFormat="false" ht="15" hidden="false" customHeight="false" outlineLevel="0" collapsed="false">
      <c r="A323" s="37" t="n">
        <v>1000322</v>
      </c>
      <c r="B323" s="38" t="n">
        <v>46274</v>
      </c>
      <c r="C323" s="39" t="s">
        <v>70</v>
      </c>
      <c r="D323" s="39" t="s">
        <v>39</v>
      </c>
      <c r="E323" s="40" t="n">
        <v>2.1</v>
      </c>
      <c r="F323" s="41" t="n">
        <f aca="false">IF(A323="","",INDEX(Assumptions!$B$16:$B$18,MATCH(C323,Assumptions!$A$16:$A$18,0)))</f>
        <v>5</v>
      </c>
      <c r="G323" s="42" t="n">
        <f aca="false">IF(A323="","",WORKDAY(B323,F323))</f>
        <v>46281</v>
      </c>
    </row>
    <row r="324" customFormat="false" ht="15" hidden="false" customHeight="false" outlineLevel="0" collapsed="false">
      <c r="A324" s="37" t="n">
        <v>1000323</v>
      </c>
      <c r="B324" s="38" t="n">
        <v>46274</v>
      </c>
      <c r="C324" s="39" t="s">
        <v>70</v>
      </c>
      <c r="D324" s="39" t="s">
        <v>39</v>
      </c>
      <c r="E324" s="40" t="n">
        <v>1.5</v>
      </c>
      <c r="F324" s="41" t="n">
        <f aca="false">IF(A324="","",INDEX(Assumptions!$B$16:$B$18,MATCH(C324,Assumptions!$A$16:$A$18,0)))</f>
        <v>5</v>
      </c>
      <c r="G324" s="42" t="n">
        <f aca="false">IF(A324="","",WORKDAY(B324,F324))</f>
        <v>46281</v>
      </c>
    </row>
    <row r="325" customFormat="false" ht="15" hidden="false" customHeight="false" outlineLevel="0" collapsed="false">
      <c r="A325" s="37" t="n">
        <v>1000324</v>
      </c>
      <c r="B325" s="38" t="n">
        <v>46274</v>
      </c>
      <c r="C325" s="39" t="s">
        <v>69</v>
      </c>
      <c r="D325" s="39" t="s">
        <v>39</v>
      </c>
      <c r="E325" s="40" t="n">
        <v>0.4</v>
      </c>
      <c r="F325" s="41" t="n">
        <f aca="false">IF(A325="","",INDEX(Assumptions!$B$16:$B$18,MATCH(C325,Assumptions!$A$16:$A$18,0)))</f>
        <v>3</v>
      </c>
      <c r="G325" s="42" t="n">
        <f aca="false">IF(A325="","",WORKDAY(B325,F325))</f>
        <v>46279</v>
      </c>
    </row>
    <row r="326" customFormat="false" ht="15" hidden="false" customHeight="false" outlineLevel="0" collapsed="false">
      <c r="A326" s="37" t="n">
        <v>1000325</v>
      </c>
      <c r="B326" s="38" t="n">
        <v>46274</v>
      </c>
      <c r="C326" s="39" t="s">
        <v>70</v>
      </c>
      <c r="D326" s="39" t="s">
        <v>33</v>
      </c>
      <c r="E326" s="40" t="n">
        <v>2.7</v>
      </c>
      <c r="F326" s="41" t="n">
        <f aca="false">IF(A326="","",INDEX(Assumptions!$B$16:$B$18,MATCH(C326,Assumptions!$A$16:$A$18,0)))</f>
        <v>5</v>
      </c>
      <c r="G326" s="42" t="n">
        <f aca="false">IF(A326="","",WORKDAY(B326,F326))</f>
        <v>46281</v>
      </c>
    </row>
    <row r="327" customFormat="false" ht="15" hidden="false" customHeight="false" outlineLevel="0" collapsed="false">
      <c r="A327" s="37" t="n">
        <v>1000326</v>
      </c>
      <c r="B327" s="38" t="n">
        <v>46274</v>
      </c>
      <c r="C327" s="39" t="s">
        <v>69</v>
      </c>
      <c r="D327" s="39" t="s">
        <v>31</v>
      </c>
      <c r="E327" s="40" t="n">
        <v>0.6</v>
      </c>
      <c r="F327" s="41" t="n">
        <f aca="false">IF(A327="","",INDEX(Assumptions!$B$16:$B$18,MATCH(C327,Assumptions!$A$16:$A$18,0)))</f>
        <v>3</v>
      </c>
      <c r="G327" s="42" t="n">
        <f aca="false">IF(A327="","",WORKDAY(B327,F327))</f>
        <v>46279</v>
      </c>
    </row>
    <row r="328" customFormat="false" ht="15" hidden="false" customHeight="false" outlineLevel="0" collapsed="false">
      <c r="A328" s="37" t="n">
        <v>1000327</v>
      </c>
      <c r="B328" s="38" t="n">
        <v>46274</v>
      </c>
      <c r="C328" s="39" t="s">
        <v>70</v>
      </c>
      <c r="D328" s="39" t="s">
        <v>35</v>
      </c>
      <c r="E328" s="40" t="n">
        <v>2.8</v>
      </c>
      <c r="F328" s="41" t="n">
        <f aca="false">IF(A328="","",INDEX(Assumptions!$B$16:$B$18,MATCH(C328,Assumptions!$A$16:$A$18,0)))</f>
        <v>5</v>
      </c>
      <c r="G328" s="42" t="n">
        <f aca="false">IF(A328="","",WORKDAY(B328,F328))</f>
        <v>46281</v>
      </c>
    </row>
    <row r="329" customFormat="false" ht="15" hidden="false" customHeight="false" outlineLevel="0" collapsed="false">
      <c r="A329" s="37" t="n">
        <v>1000328</v>
      </c>
      <c r="B329" s="38" t="n">
        <v>46274</v>
      </c>
      <c r="C329" s="39" t="s">
        <v>69</v>
      </c>
      <c r="D329" s="39" t="s">
        <v>39</v>
      </c>
      <c r="E329" s="40" t="n">
        <v>4.8</v>
      </c>
      <c r="F329" s="41" t="n">
        <f aca="false">IF(A329="","",INDEX(Assumptions!$B$16:$B$18,MATCH(C329,Assumptions!$A$16:$A$18,0)))</f>
        <v>3</v>
      </c>
      <c r="G329" s="42" t="n">
        <f aca="false">IF(A329="","",WORKDAY(B329,F329))</f>
        <v>46279</v>
      </c>
    </row>
    <row r="330" customFormat="false" ht="15" hidden="false" customHeight="false" outlineLevel="0" collapsed="false">
      <c r="A330" s="37" t="n">
        <v>1000329</v>
      </c>
      <c r="B330" s="38" t="n">
        <v>46274</v>
      </c>
      <c r="C330" s="39" t="s">
        <v>69</v>
      </c>
      <c r="D330" s="39" t="s">
        <v>35</v>
      </c>
      <c r="E330" s="40" t="n">
        <v>1.1</v>
      </c>
      <c r="F330" s="41" t="n">
        <f aca="false">IF(A330="","",INDEX(Assumptions!$B$16:$B$18,MATCH(C330,Assumptions!$A$16:$A$18,0)))</f>
        <v>3</v>
      </c>
      <c r="G330" s="42" t="n">
        <f aca="false">IF(A330="","",WORKDAY(B330,F330))</f>
        <v>46279</v>
      </c>
    </row>
    <row r="331" customFormat="false" ht="15" hidden="false" customHeight="false" outlineLevel="0" collapsed="false">
      <c r="A331" s="37" t="n">
        <v>1000330</v>
      </c>
      <c r="B331" s="38" t="n">
        <v>46274</v>
      </c>
      <c r="C331" s="39" t="s">
        <v>69</v>
      </c>
      <c r="D331" s="39" t="s">
        <v>37</v>
      </c>
      <c r="E331" s="40" t="n">
        <v>1.2</v>
      </c>
      <c r="F331" s="41" t="n">
        <f aca="false">IF(A331="","",INDEX(Assumptions!$B$16:$B$18,MATCH(C331,Assumptions!$A$16:$A$18,0)))</f>
        <v>3</v>
      </c>
      <c r="G331" s="42" t="n">
        <f aca="false">IF(A331="","",WORKDAY(B331,F331))</f>
        <v>46279</v>
      </c>
    </row>
    <row r="332" customFormat="false" ht="15" hidden="false" customHeight="false" outlineLevel="0" collapsed="false">
      <c r="A332" s="37" t="n">
        <v>1000331</v>
      </c>
      <c r="B332" s="38" t="n">
        <v>46274</v>
      </c>
      <c r="C332" s="39" t="s">
        <v>69</v>
      </c>
      <c r="D332" s="39" t="s">
        <v>35</v>
      </c>
      <c r="E332" s="40" t="n">
        <v>4.7</v>
      </c>
      <c r="F332" s="41" t="n">
        <f aca="false">IF(A332="","",INDEX(Assumptions!$B$16:$B$18,MATCH(C332,Assumptions!$A$16:$A$18,0)))</f>
        <v>3</v>
      </c>
      <c r="G332" s="42" t="n">
        <f aca="false">IF(A332="","",WORKDAY(B332,F332))</f>
        <v>46279</v>
      </c>
    </row>
    <row r="333" customFormat="false" ht="15" hidden="false" customHeight="false" outlineLevel="0" collapsed="false">
      <c r="A333" s="37" t="n">
        <v>1000332</v>
      </c>
      <c r="B333" s="38" t="n">
        <v>46274</v>
      </c>
      <c r="C333" s="39" t="s">
        <v>69</v>
      </c>
      <c r="D333" s="39" t="s">
        <v>37</v>
      </c>
      <c r="E333" s="40" t="n">
        <v>2.7</v>
      </c>
      <c r="F333" s="41" t="n">
        <f aca="false">IF(A333="","",INDEX(Assumptions!$B$16:$B$18,MATCH(C333,Assumptions!$A$16:$A$18,0)))</f>
        <v>3</v>
      </c>
      <c r="G333" s="42" t="n">
        <f aca="false">IF(A333="","",WORKDAY(B333,F333))</f>
        <v>46279</v>
      </c>
    </row>
    <row r="334" customFormat="false" ht="15" hidden="false" customHeight="false" outlineLevel="0" collapsed="false">
      <c r="A334" s="37" t="n">
        <v>1000333</v>
      </c>
      <c r="B334" s="38" t="n">
        <v>46274</v>
      </c>
      <c r="C334" s="39" t="s">
        <v>69</v>
      </c>
      <c r="D334" s="39" t="s">
        <v>33</v>
      </c>
      <c r="E334" s="40" t="n">
        <v>1.9</v>
      </c>
      <c r="F334" s="41" t="n">
        <f aca="false">IF(A334="","",INDEX(Assumptions!$B$16:$B$18,MATCH(C334,Assumptions!$A$16:$A$18,0)))</f>
        <v>3</v>
      </c>
      <c r="G334" s="42" t="n">
        <f aca="false">IF(A334="","",WORKDAY(B334,F334))</f>
        <v>46279</v>
      </c>
    </row>
    <row r="335" customFormat="false" ht="15" hidden="false" customHeight="false" outlineLevel="0" collapsed="false">
      <c r="A335" s="37" t="n">
        <v>1000334</v>
      </c>
      <c r="B335" s="38" t="n">
        <v>46274</v>
      </c>
      <c r="C335" s="39" t="s">
        <v>69</v>
      </c>
      <c r="D335" s="39" t="s">
        <v>39</v>
      </c>
      <c r="E335" s="40" t="n">
        <v>4.3</v>
      </c>
      <c r="F335" s="41" t="n">
        <f aca="false">IF(A335="","",INDEX(Assumptions!$B$16:$B$18,MATCH(C335,Assumptions!$A$16:$A$18,0)))</f>
        <v>3</v>
      </c>
      <c r="G335" s="42" t="n">
        <f aca="false">IF(A335="","",WORKDAY(B335,F335))</f>
        <v>46279</v>
      </c>
    </row>
    <row r="336" customFormat="false" ht="15" hidden="false" customHeight="false" outlineLevel="0" collapsed="false">
      <c r="A336" s="37" t="n">
        <v>1000335</v>
      </c>
      <c r="B336" s="38" t="n">
        <v>46274</v>
      </c>
      <c r="C336" s="39" t="s">
        <v>69</v>
      </c>
      <c r="D336" s="39" t="s">
        <v>33</v>
      </c>
      <c r="E336" s="40" t="n">
        <v>3.3</v>
      </c>
      <c r="F336" s="41" t="n">
        <f aca="false">IF(A336="","",INDEX(Assumptions!$B$16:$B$18,MATCH(C336,Assumptions!$A$16:$A$18,0)))</f>
        <v>3</v>
      </c>
      <c r="G336" s="42" t="n">
        <f aca="false">IF(A336="","",WORKDAY(B336,F336))</f>
        <v>46279</v>
      </c>
    </row>
    <row r="337" customFormat="false" ht="15" hidden="false" customHeight="false" outlineLevel="0" collapsed="false">
      <c r="A337" s="37" t="n">
        <v>1000336</v>
      </c>
      <c r="B337" s="38" t="n">
        <v>46274</v>
      </c>
      <c r="C337" s="39" t="s">
        <v>70</v>
      </c>
      <c r="D337" s="39" t="s">
        <v>37</v>
      </c>
      <c r="E337" s="40" t="n">
        <v>1.2</v>
      </c>
      <c r="F337" s="41" t="n">
        <f aca="false">IF(A337="","",INDEX(Assumptions!$B$16:$B$18,MATCH(C337,Assumptions!$A$16:$A$18,0)))</f>
        <v>5</v>
      </c>
      <c r="G337" s="42" t="n">
        <f aca="false">IF(A337="","",WORKDAY(B337,F337))</f>
        <v>46281</v>
      </c>
    </row>
    <row r="338" customFormat="false" ht="15" hidden="false" customHeight="false" outlineLevel="0" collapsed="false">
      <c r="A338" s="37" t="n">
        <v>1000337</v>
      </c>
      <c r="B338" s="38" t="n">
        <v>46274</v>
      </c>
      <c r="C338" s="39" t="s">
        <v>69</v>
      </c>
      <c r="D338" s="39" t="s">
        <v>31</v>
      </c>
      <c r="E338" s="40" t="n">
        <v>3.1</v>
      </c>
      <c r="F338" s="41" t="n">
        <f aca="false">IF(A338="","",INDEX(Assumptions!$B$16:$B$18,MATCH(C338,Assumptions!$A$16:$A$18,0)))</f>
        <v>3</v>
      </c>
      <c r="G338" s="42" t="n">
        <f aca="false">IF(A338="","",WORKDAY(B338,F338))</f>
        <v>46279</v>
      </c>
    </row>
    <row r="339" customFormat="false" ht="15" hidden="false" customHeight="false" outlineLevel="0" collapsed="false">
      <c r="A339" s="37" t="n">
        <v>1000338</v>
      </c>
      <c r="B339" s="38" t="n">
        <v>46274</v>
      </c>
      <c r="C339" s="39" t="s">
        <v>69</v>
      </c>
      <c r="D339" s="39" t="s">
        <v>39</v>
      </c>
      <c r="E339" s="40" t="n">
        <v>2.2</v>
      </c>
      <c r="F339" s="41" t="n">
        <f aca="false">IF(A339="","",INDEX(Assumptions!$B$16:$B$18,MATCH(C339,Assumptions!$A$16:$A$18,0)))</f>
        <v>3</v>
      </c>
      <c r="G339" s="42" t="n">
        <f aca="false">IF(A339="","",WORKDAY(B339,F339))</f>
        <v>46279</v>
      </c>
    </row>
    <row r="340" customFormat="false" ht="15" hidden="false" customHeight="false" outlineLevel="0" collapsed="false">
      <c r="A340" s="37" t="n">
        <v>1000339</v>
      </c>
      <c r="B340" s="38" t="n">
        <v>46274</v>
      </c>
      <c r="C340" s="39" t="s">
        <v>69</v>
      </c>
      <c r="D340" s="39" t="s">
        <v>39</v>
      </c>
      <c r="E340" s="40" t="n">
        <v>0.9</v>
      </c>
      <c r="F340" s="41" t="n">
        <f aca="false">IF(A340="","",INDEX(Assumptions!$B$16:$B$18,MATCH(C340,Assumptions!$A$16:$A$18,0)))</f>
        <v>3</v>
      </c>
      <c r="G340" s="42" t="n">
        <f aca="false">IF(A340="","",WORKDAY(B340,F340))</f>
        <v>46279</v>
      </c>
    </row>
    <row r="341" customFormat="false" ht="15" hidden="false" customHeight="false" outlineLevel="0" collapsed="false">
      <c r="A341" s="37" t="n">
        <v>1000340</v>
      </c>
      <c r="B341" s="38" t="n">
        <v>46274</v>
      </c>
      <c r="C341" s="39" t="s">
        <v>68</v>
      </c>
      <c r="D341" s="39" t="s">
        <v>39</v>
      </c>
      <c r="E341" s="40" t="n">
        <v>2.5</v>
      </c>
      <c r="F341" s="41" t="n">
        <f aca="false">IF(A341="","",INDEX(Assumptions!$B$16:$B$18,MATCH(C341,Assumptions!$A$16:$A$18,0)))</f>
        <v>1</v>
      </c>
      <c r="G341" s="42" t="n">
        <f aca="false">IF(A341="","",WORKDAY(B341,F341))</f>
        <v>46275</v>
      </c>
    </row>
    <row r="342" customFormat="false" ht="15" hidden="false" customHeight="false" outlineLevel="0" collapsed="false">
      <c r="A342" s="37" t="n">
        <v>1000341</v>
      </c>
      <c r="B342" s="38" t="n">
        <v>46274</v>
      </c>
      <c r="C342" s="39" t="s">
        <v>69</v>
      </c>
      <c r="D342" s="39" t="s">
        <v>39</v>
      </c>
      <c r="E342" s="40" t="n">
        <v>0.9</v>
      </c>
      <c r="F342" s="41" t="n">
        <f aca="false">IF(A342="","",INDEX(Assumptions!$B$16:$B$18,MATCH(C342,Assumptions!$A$16:$A$18,0)))</f>
        <v>3</v>
      </c>
      <c r="G342" s="42" t="n">
        <f aca="false">IF(A342="","",WORKDAY(B342,F342))</f>
        <v>46279</v>
      </c>
    </row>
    <row r="343" customFormat="false" ht="15" hidden="false" customHeight="false" outlineLevel="0" collapsed="false">
      <c r="A343" s="37" t="n">
        <v>1000342</v>
      </c>
      <c r="B343" s="38" t="n">
        <v>46274</v>
      </c>
      <c r="C343" s="39" t="s">
        <v>69</v>
      </c>
      <c r="D343" s="39" t="s">
        <v>39</v>
      </c>
      <c r="E343" s="40" t="n">
        <v>3.7</v>
      </c>
      <c r="F343" s="41" t="n">
        <f aca="false">IF(A343="","",INDEX(Assumptions!$B$16:$B$18,MATCH(C343,Assumptions!$A$16:$A$18,0)))</f>
        <v>3</v>
      </c>
      <c r="G343" s="42" t="n">
        <f aca="false">IF(A343="","",WORKDAY(B343,F343))</f>
        <v>46279</v>
      </c>
    </row>
    <row r="344" customFormat="false" ht="15" hidden="false" customHeight="false" outlineLevel="0" collapsed="false">
      <c r="A344" s="37" t="n">
        <v>1000343</v>
      </c>
      <c r="B344" s="38" t="n">
        <v>46274</v>
      </c>
      <c r="C344" s="39" t="s">
        <v>70</v>
      </c>
      <c r="D344" s="39" t="s">
        <v>31</v>
      </c>
      <c r="E344" s="40" t="n">
        <v>1</v>
      </c>
      <c r="F344" s="41" t="n">
        <f aca="false">IF(A344="","",INDEX(Assumptions!$B$16:$B$18,MATCH(C344,Assumptions!$A$16:$A$18,0)))</f>
        <v>5</v>
      </c>
      <c r="G344" s="42" t="n">
        <f aca="false">IF(A344="","",WORKDAY(B344,F344))</f>
        <v>46281</v>
      </c>
    </row>
    <row r="345" customFormat="false" ht="15" hidden="false" customHeight="false" outlineLevel="0" collapsed="false">
      <c r="A345" s="37" t="n">
        <v>1000344</v>
      </c>
      <c r="B345" s="38" t="n">
        <v>46274</v>
      </c>
      <c r="C345" s="39" t="s">
        <v>68</v>
      </c>
      <c r="D345" s="39" t="s">
        <v>31</v>
      </c>
      <c r="E345" s="40" t="n">
        <v>1.4</v>
      </c>
      <c r="F345" s="41" t="n">
        <f aca="false">IF(A345="","",INDEX(Assumptions!$B$16:$B$18,MATCH(C345,Assumptions!$A$16:$A$18,0)))</f>
        <v>1</v>
      </c>
      <c r="G345" s="42" t="n">
        <f aca="false">IF(A345="","",WORKDAY(B345,F345))</f>
        <v>46275</v>
      </c>
    </row>
    <row r="346" customFormat="false" ht="15" hidden="false" customHeight="false" outlineLevel="0" collapsed="false">
      <c r="A346" s="37" t="n">
        <v>1000345</v>
      </c>
      <c r="B346" s="38" t="n">
        <v>46274</v>
      </c>
      <c r="C346" s="39" t="s">
        <v>69</v>
      </c>
      <c r="D346" s="39" t="s">
        <v>31</v>
      </c>
      <c r="E346" s="40" t="n">
        <v>1.3</v>
      </c>
      <c r="F346" s="41" t="n">
        <f aca="false">IF(A346="","",INDEX(Assumptions!$B$16:$B$18,MATCH(C346,Assumptions!$A$16:$A$18,0)))</f>
        <v>3</v>
      </c>
      <c r="G346" s="42" t="n">
        <f aca="false">IF(A346="","",WORKDAY(B346,F346))</f>
        <v>46279</v>
      </c>
    </row>
    <row r="347" customFormat="false" ht="15" hidden="false" customHeight="false" outlineLevel="0" collapsed="false">
      <c r="A347" s="37" t="n">
        <v>1000346</v>
      </c>
      <c r="B347" s="38" t="n">
        <v>46274</v>
      </c>
      <c r="C347" s="39" t="s">
        <v>68</v>
      </c>
      <c r="D347" s="39" t="s">
        <v>31</v>
      </c>
      <c r="E347" s="40" t="n">
        <v>2.5</v>
      </c>
      <c r="F347" s="41" t="n">
        <f aca="false">IF(A347="","",INDEX(Assumptions!$B$16:$B$18,MATCH(C347,Assumptions!$A$16:$A$18,0)))</f>
        <v>1</v>
      </c>
      <c r="G347" s="42" t="n">
        <f aca="false">IF(A347="","",WORKDAY(B347,F347))</f>
        <v>46275</v>
      </c>
    </row>
    <row r="348" customFormat="false" ht="15" hidden="false" customHeight="false" outlineLevel="0" collapsed="false">
      <c r="A348" s="37" t="n">
        <v>1000347</v>
      </c>
      <c r="B348" s="38" t="n">
        <v>46274</v>
      </c>
      <c r="C348" s="39" t="s">
        <v>70</v>
      </c>
      <c r="D348" s="39" t="s">
        <v>33</v>
      </c>
      <c r="E348" s="40" t="n">
        <v>3.1</v>
      </c>
      <c r="F348" s="41" t="n">
        <f aca="false">IF(A348="","",INDEX(Assumptions!$B$16:$B$18,MATCH(C348,Assumptions!$A$16:$A$18,0)))</f>
        <v>5</v>
      </c>
      <c r="G348" s="42" t="n">
        <f aca="false">IF(A348="","",WORKDAY(B348,F348))</f>
        <v>46281</v>
      </c>
    </row>
    <row r="349" customFormat="false" ht="15" hidden="false" customHeight="false" outlineLevel="0" collapsed="false">
      <c r="A349" s="37" t="n">
        <v>1000348</v>
      </c>
      <c r="B349" s="38" t="n">
        <v>46274</v>
      </c>
      <c r="C349" s="39" t="s">
        <v>69</v>
      </c>
      <c r="D349" s="39" t="s">
        <v>31</v>
      </c>
      <c r="E349" s="40" t="n">
        <v>2.4</v>
      </c>
      <c r="F349" s="41" t="n">
        <f aca="false">IF(A349="","",INDEX(Assumptions!$B$16:$B$18,MATCH(C349,Assumptions!$A$16:$A$18,0)))</f>
        <v>3</v>
      </c>
      <c r="G349" s="42" t="n">
        <f aca="false">IF(A349="","",WORKDAY(B349,F349))</f>
        <v>46279</v>
      </c>
    </row>
    <row r="350" customFormat="false" ht="15" hidden="false" customHeight="false" outlineLevel="0" collapsed="false">
      <c r="A350" s="37" t="n">
        <v>1000349</v>
      </c>
      <c r="B350" s="38" t="n">
        <v>46274</v>
      </c>
      <c r="C350" s="39" t="s">
        <v>69</v>
      </c>
      <c r="D350" s="39" t="s">
        <v>39</v>
      </c>
      <c r="E350" s="40" t="n">
        <v>1.7</v>
      </c>
      <c r="F350" s="41" t="n">
        <f aca="false">IF(A350="","",INDEX(Assumptions!$B$16:$B$18,MATCH(C350,Assumptions!$A$16:$A$18,0)))</f>
        <v>3</v>
      </c>
      <c r="G350" s="42" t="n">
        <f aca="false">IF(A350="","",WORKDAY(B350,F350))</f>
        <v>46279</v>
      </c>
    </row>
    <row r="351" customFormat="false" ht="15" hidden="false" customHeight="false" outlineLevel="0" collapsed="false">
      <c r="A351" s="37" t="n">
        <v>1000350</v>
      </c>
      <c r="B351" s="38" t="n">
        <v>46274</v>
      </c>
      <c r="C351" s="39" t="s">
        <v>69</v>
      </c>
      <c r="D351" s="39" t="s">
        <v>33</v>
      </c>
      <c r="E351" s="40" t="n">
        <v>2</v>
      </c>
      <c r="F351" s="41" t="n">
        <f aca="false">IF(A351="","",INDEX(Assumptions!$B$16:$B$18,MATCH(C351,Assumptions!$A$16:$A$18,0)))</f>
        <v>3</v>
      </c>
      <c r="G351" s="42" t="n">
        <f aca="false">IF(A351="","",WORKDAY(B351,F351))</f>
        <v>46279</v>
      </c>
    </row>
    <row r="352" customFormat="false" ht="15" hidden="false" customHeight="false" outlineLevel="0" collapsed="false">
      <c r="A352" s="37" t="n">
        <v>1000351</v>
      </c>
      <c r="B352" s="38" t="n">
        <v>46274</v>
      </c>
      <c r="C352" s="39" t="s">
        <v>70</v>
      </c>
      <c r="D352" s="39" t="s">
        <v>33</v>
      </c>
      <c r="E352" s="40" t="n">
        <v>1.6</v>
      </c>
      <c r="F352" s="41" t="n">
        <f aca="false">IF(A352="","",INDEX(Assumptions!$B$16:$B$18,MATCH(C352,Assumptions!$A$16:$A$18,0)))</f>
        <v>5</v>
      </c>
      <c r="G352" s="42" t="n">
        <f aca="false">IF(A352="","",WORKDAY(B352,F352))</f>
        <v>46281</v>
      </c>
    </row>
    <row r="353" customFormat="false" ht="15" hidden="false" customHeight="false" outlineLevel="0" collapsed="false">
      <c r="A353" s="37" t="n">
        <v>1000352</v>
      </c>
      <c r="B353" s="38" t="n">
        <v>46274</v>
      </c>
      <c r="C353" s="39" t="s">
        <v>69</v>
      </c>
      <c r="D353" s="39" t="s">
        <v>39</v>
      </c>
      <c r="E353" s="40" t="n">
        <v>1.4</v>
      </c>
      <c r="F353" s="41" t="n">
        <f aca="false">IF(A353="","",INDEX(Assumptions!$B$16:$B$18,MATCH(C353,Assumptions!$A$16:$A$18,0)))</f>
        <v>3</v>
      </c>
      <c r="G353" s="42" t="n">
        <f aca="false">IF(A353="","",WORKDAY(B353,F353))</f>
        <v>46279</v>
      </c>
    </row>
    <row r="354" customFormat="false" ht="15" hidden="false" customHeight="false" outlineLevel="0" collapsed="false">
      <c r="A354" s="37" t="n">
        <v>1000353</v>
      </c>
      <c r="B354" s="38" t="n">
        <v>46274</v>
      </c>
      <c r="C354" s="39" t="s">
        <v>69</v>
      </c>
      <c r="D354" s="39" t="s">
        <v>33</v>
      </c>
      <c r="E354" s="40" t="n">
        <v>7.6</v>
      </c>
      <c r="F354" s="41" t="n">
        <f aca="false">IF(A354="","",INDEX(Assumptions!$B$16:$B$18,MATCH(C354,Assumptions!$A$16:$A$18,0)))</f>
        <v>3</v>
      </c>
      <c r="G354" s="42" t="n">
        <f aca="false">IF(A354="","",WORKDAY(B354,F354))</f>
        <v>46279</v>
      </c>
    </row>
    <row r="355" customFormat="false" ht="15" hidden="false" customHeight="false" outlineLevel="0" collapsed="false">
      <c r="A355" s="37" t="n">
        <v>1000354</v>
      </c>
      <c r="B355" s="38" t="n">
        <v>46274</v>
      </c>
      <c r="C355" s="39" t="s">
        <v>69</v>
      </c>
      <c r="D355" s="39" t="s">
        <v>35</v>
      </c>
      <c r="E355" s="40" t="n">
        <v>1.3</v>
      </c>
      <c r="F355" s="41" t="n">
        <f aca="false">IF(A355="","",INDEX(Assumptions!$B$16:$B$18,MATCH(C355,Assumptions!$A$16:$A$18,0)))</f>
        <v>3</v>
      </c>
      <c r="G355" s="42" t="n">
        <f aca="false">IF(A355="","",WORKDAY(B355,F355))</f>
        <v>46279</v>
      </c>
    </row>
    <row r="356" customFormat="false" ht="15" hidden="false" customHeight="false" outlineLevel="0" collapsed="false">
      <c r="A356" s="37" t="n">
        <v>1000355</v>
      </c>
      <c r="B356" s="38" t="n">
        <v>46274</v>
      </c>
      <c r="C356" s="39" t="s">
        <v>69</v>
      </c>
      <c r="D356" s="39" t="s">
        <v>33</v>
      </c>
      <c r="E356" s="40" t="n">
        <v>1.5</v>
      </c>
      <c r="F356" s="41" t="n">
        <f aca="false">IF(A356="","",INDEX(Assumptions!$B$16:$B$18,MATCH(C356,Assumptions!$A$16:$A$18,0)))</f>
        <v>3</v>
      </c>
      <c r="G356" s="42" t="n">
        <f aca="false">IF(A356="","",WORKDAY(B356,F356))</f>
        <v>46279</v>
      </c>
    </row>
    <row r="357" customFormat="false" ht="15" hidden="false" customHeight="false" outlineLevel="0" collapsed="false">
      <c r="A357" s="37" t="n">
        <v>1000356</v>
      </c>
      <c r="B357" s="38" t="n">
        <v>46274</v>
      </c>
      <c r="C357" s="39" t="s">
        <v>69</v>
      </c>
      <c r="D357" s="39" t="s">
        <v>39</v>
      </c>
      <c r="E357" s="40" t="n">
        <v>1.9</v>
      </c>
      <c r="F357" s="41" t="n">
        <f aca="false">IF(A357="","",INDEX(Assumptions!$B$16:$B$18,MATCH(C357,Assumptions!$A$16:$A$18,0)))</f>
        <v>3</v>
      </c>
      <c r="G357" s="42" t="n">
        <f aca="false">IF(A357="","",WORKDAY(B357,F357))</f>
        <v>46279</v>
      </c>
    </row>
    <row r="358" customFormat="false" ht="15" hidden="false" customHeight="false" outlineLevel="0" collapsed="false">
      <c r="A358" s="37" t="n">
        <v>1000357</v>
      </c>
      <c r="B358" s="38" t="n">
        <v>46274</v>
      </c>
      <c r="C358" s="39" t="s">
        <v>69</v>
      </c>
      <c r="D358" s="39" t="s">
        <v>39</v>
      </c>
      <c r="E358" s="40" t="n">
        <v>0.8</v>
      </c>
      <c r="F358" s="41" t="n">
        <f aca="false">IF(A358="","",INDEX(Assumptions!$B$16:$B$18,MATCH(C358,Assumptions!$A$16:$A$18,0)))</f>
        <v>3</v>
      </c>
      <c r="G358" s="42" t="n">
        <f aca="false">IF(A358="","",WORKDAY(B358,F358))</f>
        <v>46279</v>
      </c>
    </row>
    <row r="359" customFormat="false" ht="15" hidden="false" customHeight="false" outlineLevel="0" collapsed="false">
      <c r="A359" s="37" t="n">
        <v>1000358</v>
      </c>
      <c r="B359" s="38" t="n">
        <v>46274</v>
      </c>
      <c r="C359" s="39" t="s">
        <v>69</v>
      </c>
      <c r="D359" s="39" t="s">
        <v>31</v>
      </c>
      <c r="E359" s="40" t="n">
        <v>5.6</v>
      </c>
      <c r="F359" s="41" t="n">
        <f aca="false">IF(A359="","",INDEX(Assumptions!$B$16:$B$18,MATCH(C359,Assumptions!$A$16:$A$18,0)))</f>
        <v>3</v>
      </c>
      <c r="G359" s="42" t="n">
        <f aca="false">IF(A359="","",WORKDAY(B359,F359))</f>
        <v>46279</v>
      </c>
    </row>
    <row r="360" customFormat="false" ht="15" hidden="false" customHeight="false" outlineLevel="0" collapsed="false">
      <c r="A360" s="37" t="n">
        <v>1000359</v>
      </c>
      <c r="B360" s="38" t="n">
        <v>46274</v>
      </c>
      <c r="C360" s="39" t="s">
        <v>69</v>
      </c>
      <c r="D360" s="39" t="s">
        <v>31</v>
      </c>
      <c r="E360" s="40" t="n">
        <v>0.5</v>
      </c>
      <c r="F360" s="41" t="n">
        <f aca="false">IF(A360="","",INDEX(Assumptions!$B$16:$B$18,MATCH(C360,Assumptions!$A$16:$A$18,0)))</f>
        <v>3</v>
      </c>
      <c r="G360" s="42" t="n">
        <f aca="false">IF(A360="","",WORKDAY(B360,F360))</f>
        <v>46279</v>
      </c>
    </row>
    <row r="361" customFormat="false" ht="15" hidden="false" customHeight="false" outlineLevel="0" collapsed="false">
      <c r="A361" s="37" t="n">
        <v>1000360</v>
      </c>
      <c r="B361" s="38" t="n">
        <v>46274</v>
      </c>
      <c r="C361" s="39" t="s">
        <v>69</v>
      </c>
      <c r="D361" s="39" t="s">
        <v>33</v>
      </c>
      <c r="E361" s="40" t="n">
        <v>0.7</v>
      </c>
      <c r="F361" s="41" t="n">
        <f aca="false">IF(A361="","",INDEX(Assumptions!$B$16:$B$18,MATCH(C361,Assumptions!$A$16:$A$18,0)))</f>
        <v>3</v>
      </c>
      <c r="G361" s="42" t="n">
        <f aca="false">IF(A361="","",WORKDAY(B361,F361))</f>
        <v>46279</v>
      </c>
    </row>
    <row r="362" customFormat="false" ht="15" hidden="false" customHeight="false" outlineLevel="0" collapsed="false">
      <c r="A362" s="37" t="n">
        <v>1000361</v>
      </c>
      <c r="B362" s="38" t="n">
        <v>46274</v>
      </c>
      <c r="C362" s="39" t="s">
        <v>68</v>
      </c>
      <c r="D362" s="39" t="s">
        <v>39</v>
      </c>
      <c r="E362" s="40" t="n">
        <v>2.1</v>
      </c>
      <c r="F362" s="41" t="n">
        <f aca="false">IF(A362="","",INDEX(Assumptions!$B$16:$B$18,MATCH(C362,Assumptions!$A$16:$A$18,0)))</f>
        <v>1</v>
      </c>
      <c r="G362" s="42" t="n">
        <f aca="false">IF(A362="","",WORKDAY(B362,F362))</f>
        <v>46275</v>
      </c>
    </row>
    <row r="363" customFormat="false" ht="15" hidden="false" customHeight="false" outlineLevel="0" collapsed="false">
      <c r="A363" s="37" t="n">
        <v>1000362</v>
      </c>
      <c r="B363" s="38" t="n">
        <v>46274</v>
      </c>
      <c r="C363" s="39" t="s">
        <v>68</v>
      </c>
      <c r="D363" s="39" t="s">
        <v>33</v>
      </c>
      <c r="E363" s="40" t="n">
        <v>2.4</v>
      </c>
      <c r="F363" s="41" t="n">
        <f aca="false">IF(A363="","",INDEX(Assumptions!$B$16:$B$18,MATCH(C363,Assumptions!$A$16:$A$18,0)))</f>
        <v>1</v>
      </c>
      <c r="G363" s="42" t="n">
        <f aca="false">IF(A363="","",WORKDAY(B363,F363))</f>
        <v>46275</v>
      </c>
    </row>
    <row r="364" customFormat="false" ht="15" hidden="false" customHeight="false" outlineLevel="0" collapsed="false">
      <c r="A364" s="37" t="n">
        <v>1000363</v>
      </c>
      <c r="B364" s="38" t="n">
        <v>46274</v>
      </c>
      <c r="C364" s="39" t="s">
        <v>69</v>
      </c>
      <c r="D364" s="39" t="s">
        <v>39</v>
      </c>
      <c r="E364" s="40" t="n">
        <v>4.3</v>
      </c>
      <c r="F364" s="41" t="n">
        <f aca="false">IF(A364="","",INDEX(Assumptions!$B$16:$B$18,MATCH(C364,Assumptions!$A$16:$A$18,0)))</f>
        <v>3</v>
      </c>
      <c r="G364" s="42" t="n">
        <f aca="false">IF(A364="","",WORKDAY(B364,F364))</f>
        <v>46279</v>
      </c>
    </row>
    <row r="365" customFormat="false" ht="15" hidden="false" customHeight="false" outlineLevel="0" collapsed="false">
      <c r="A365" s="37" t="n">
        <v>1000364</v>
      </c>
      <c r="B365" s="38" t="n">
        <v>46274</v>
      </c>
      <c r="C365" s="39" t="s">
        <v>69</v>
      </c>
      <c r="D365" s="39" t="s">
        <v>39</v>
      </c>
      <c r="E365" s="40" t="n">
        <v>1.5</v>
      </c>
      <c r="F365" s="41" t="n">
        <f aca="false">IF(A365="","",INDEX(Assumptions!$B$16:$B$18,MATCH(C365,Assumptions!$A$16:$A$18,0)))</f>
        <v>3</v>
      </c>
      <c r="G365" s="42" t="n">
        <f aca="false">IF(A365="","",WORKDAY(B365,F365))</f>
        <v>46279</v>
      </c>
    </row>
    <row r="366" customFormat="false" ht="15" hidden="false" customHeight="false" outlineLevel="0" collapsed="false">
      <c r="A366" s="37" t="n">
        <v>1000365</v>
      </c>
      <c r="B366" s="38" t="n">
        <v>46274</v>
      </c>
      <c r="C366" s="39" t="s">
        <v>69</v>
      </c>
      <c r="D366" s="39" t="s">
        <v>31</v>
      </c>
      <c r="E366" s="40" t="n">
        <v>3.4</v>
      </c>
      <c r="F366" s="41" t="n">
        <f aca="false">IF(A366="","",INDEX(Assumptions!$B$16:$B$18,MATCH(C366,Assumptions!$A$16:$A$18,0)))</f>
        <v>3</v>
      </c>
      <c r="G366" s="42" t="n">
        <f aca="false">IF(A366="","",WORKDAY(B366,F366))</f>
        <v>46279</v>
      </c>
    </row>
    <row r="367" customFormat="false" ht="15" hidden="false" customHeight="false" outlineLevel="0" collapsed="false">
      <c r="A367" s="37" t="n">
        <v>1000366</v>
      </c>
      <c r="B367" s="38" t="n">
        <v>46274</v>
      </c>
      <c r="C367" s="39" t="s">
        <v>69</v>
      </c>
      <c r="D367" s="39" t="s">
        <v>33</v>
      </c>
      <c r="E367" s="40" t="n">
        <v>1.9</v>
      </c>
      <c r="F367" s="41" t="n">
        <f aca="false">IF(A367="","",INDEX(Assumptions!$B$16:$B$18,MATCH(C367,Assumptions!$A$16:$A$18,0)))</f>
        <v>3</v>
      </c>
      <c r="G367" s="42" t="n">
        <f aca="false">IF(A367="","",WORKDAY(B367,F367))</f>
        <v>46279</v>
      </c>
    </row>
    <row r="368" customFormat="false" ht="15" hidden="false" customHeight="false" outlineLevel="0" collapsed="false">
      <c r="A368" s="37" t="n">
        <v>1000367</v>
      </c>
      <c r="B368" s="38" t="n">
        <v>46274</v>
      </c>
      <c r="C368" s="39" t="s">
        <v>69</v>
      </c>
      <c r="D368" s="39" t="s">
        <v>31</v>
      </c>
      <c r="E368" s="40" t="n">
        <v>7.4</v>
      </c>
      <c r="F368" s="41" t="n">
        <f aca="false">IF(A368="","",INDEX(Assumptions!$B$16:$B$18,MATCH(C368,Assumptions!$A$16:$A$18,0)))</f>
        <v>3</v>
      </c>
      <c r="G368" s="42" t="n">
        <f aca="false">IF(A368="","",WORKDAY(B368,F368))</f>
        <v>46279</v>
      </c>
    </row>
    <row r="369" customFormat="false" ht="15" hidden="false" customHeight="false" outlineLevel="0" collapsed="false">
      <c r="A369" s="37" t="n">
        <v>1000368</v>
      </c>
      <c r="B369" s="38" t="n">
        <v>46274</v>
      </c>
      <c r="C369" s="39" t="s">
        <v>70</v>
      </c>
      <c r="D369" s="39" t="s">
        <v>33</v>
      </c>
      <c r="E369" s="40" t="n">
        <v>2.7</v>
      </c>
      <c r="F369" s="41" t="n">
        <f aca="false">IF(A369="","",INDEX(Assumptions!$B$16:$B$18,MATCH(C369,Assumptions!$A$16:$A$18,0)))</f>
        <v>5</v>
      </c>
      <c r="G369" s="42" t="n">
        <f aca="false">IF(A369="","",WORKDAY(B369,F369))</f>
        <v>46281</v>
      </c>
    </row>
    <row r="370" customFormat="false" ht="15" hidden="false" customHeight="false" outlineLevel="0" collapsed="false">
      <c r="A370" s="37" t="n">
        <v>1000369</v>
      </c>
      <c r="B370" s="38" t="n">
        <v>46274</v>
      </c>
      <c r="C370" s="39" t="s">
        <v>68</v>
      </c>
      <c r="D370" s="39" t="s">
        <v>31</v>
      </c>
      <c r="E370" s="40" t="n">
        <v>1.8</v>
      </c>
      <c r="F370" s="41" t="n">
        <f aca="false">IF(A370="","",INDEX(Assumptions!$B$16:$B$18,MATCH(C370,Assumptions!$A$16:$A$18,0)))</f>
        <v>1</v>
      </c>
      <c r="G370" s="42" t="n">
        <f aca="false">IF(A370="","",WORKDAY(B370,F370))</f>
        <v>46275</v>
      </c>
    </row>
    <row r="371" customFormat="false" ht="15" hidden="false" customHeight="false" outlineLevel="0" collapsed="false">
      <c r="A371" s="37" t="n">
        <v>1000370</v>
      </c>
      <c r="B371" s="38" t="n">
        <v>46274</v>
      </c>
      <c r="C371" s="39" t="s">
        <v>69</v>
      </c>
      <c r="D371" s="39" t="s">
        <v>31</v>
      </c>
      <c r="E371" s="40" t="n">
        <v>1.2</v>
      </c>
      <c r="F371" s="41" t="n">
        <f aca="false">IF(A371="","",INDEX(Assumptions!$B$16:$B$18,MATCH(C371,Assumptions!$A$16:$A$18,0)))</f>
        <v>3</v>
      </c>
      <c r="G371" s="42" t="n">
        <f aca="false">IF(A371="","",WORKDAY(B371,F371))</f>
        <v>46279</v>
      </c>
    </row>
    <row r="372" customFormat="false" ht="15" hidden="false" customHeight="false" outlineLevel="0" collapsed="false">
      <c r="A372" s="37" t="n">
        <v>1000371</v>
      </c>
      <c r="B372" s="38" t="n">
        <v>46274</v>
      </c>
      <c r="C372" s="39" t="s">
        <v>69</v>
      </c>
      <c r="D372" s="39" t="s">
        <v>39</v>
      </c>
      <c r="E372" s="40" t="n">
        <v>2.5</v>
      </c>
      <c r="F372" s="41" t="n">
        <f aca="false">IF(A372="","",INDEX(Assumptions!$B$16:$B$18,MATCH(C372,Assumptions!$A$16:$A$18,0)))</f>
        <v>3</v>
      </c>
      <c r="G372" s="42" t="n">
        <f aca="false">IF(A372="","",WORKDAY(B372,F372))</f>
        <v>46279</v>
      </c>
    </row>
    <row r="373" customFormat="false" ht="15" hidden="false" customHeight="false" outlineLevel="0" collapsed="false">
      <c r="A373" s="37" t="n">
        <v>1000372</v>
      </c>
      <c r="B373" s="38" t="n">
        <v>46274</v>
      </c>
      <c r="C373" s="39" t="s">
        <v>69</v>
      </c>
      <c r="D373" s="39" t="s">
        <v>35</v>
      </c>
      <c r="E373" s="40" t="n">
        <v>2.2</v>
      </c>
      <c r="F373" s="41" t="n">
        <f aca="false">IF(A373="","",INDEX(Assumptions!$B$16:$B$18,MATCH(C373,Assumptions!$A$16:$A$18,0)))</f>
        <v>3</v>
      </c>
      <c r="G373" s="42" t="n">
        <f aca="false">IF(A373="","",WORKDAY(B373,F373))</f>
        <v>46279</v>
      </c>
    </row>
    <row r="374" customFormat="false" ht="15" hidden="false" customHeight="false" outlineLevel="0" collapsed="false">
      <c r="A374" s="37" t="n">
        <v>1000373</v>
      </c>
      <c r="B374" s="38" t="n">
        <v>46274</v>
      </c>
      <c r="C374" s="39" t="s">
        <v>68</v>
      </c>
      <c r="D374" s="39" t="s">
        <v>31</v>
      </c>
      <c r="E374" s="40" t="n">
        <v>8.7</v>
      </c>
      <c r="F374" s="41" t="n">
        <f aca="false">IF(A374="","",INDEX(Assumptions!$B$16:$B$18,MATCH(C374,Assumptions!$A$16:$A$18,0)))</f>
        <v>1</v>
      </c>
      <c r="G374" s="42" t="n">
        <f aca="false">IF(A374="","",WORKDAY(B374,F374))</f>
        <v>46275</v>
      </c>
    </row>
    <row r="375" customFormat="false" ht="15" hidden="false" customHeight="false" outlineLevel="0" collapsed="false">
      <c r="A375" s="37" t="n">
        <v>1000374</v>
      </c>
      <c r="B375" s="38" t="n">
        <v>46274</v>
      </c>
      <c r="C375" s="39" t="s">
        <v>69</v>
      </c>
      <c r="D375" s="39" t="s">
        <v>35</v>
      </c>
      <c r="E375" s="40" t="n">
        <v>1.8</v>
      </c>
      <c r="F375" s="41" t="n">
        <f aca="false">IF(A375="","",INDEX(Assumptions!$B$16:$B$18,MATCH(C375,Assumptions!$A$16:$A$18,0)))</f>
        <v>3</v>
      </c>
      <c r="G375" s="42" t="n">
        <f aca="false">IF(A375="","",WORKDAY(B375,F375))</f>
        <v>46279</v>
      </c>
    </row>
    <row r="376" customFormat="false" ht="15" hidden="false" customHeight="false" outlineLevel="0" collapsed="false">
      <c r="A376" s="37" t="n">
        <v>1000375</v>
      </c>
      <c r="B376" s="38" t="n">
        <v>46274</v>
      </c>
      <c r="C376" s="39" t="s">
        <v>69</v>
      </c>
      <c r="D376" s="39" t="s">
        <v>33</v>
      </c>
      <c r="E376" s="40" t="n">
        <v>0.6</v>
      </c>
      <c r="F376" s="41" t="n">
        <f aca="false">IF(A376="","",INDEX(Assumptions!$B$16:$B$18,MATCH(C376,Assumptions!$A$16:$A$18,0)))</f>
        <v>3</v>
      </c>
      <c r="G376" s="42" t="n">
        <f aca="false">IF(A376="","",WORKDAY(B376,F376))</f>
        <v>46279</v>
      </c>
    </row>
    <row r="377" customFormat="false" ht="15" hidden="false" customHeight="false" outlineLevel="0" collapsed="false">
      <c r="A377" s="37" t="n">
        <v>1000376</v>
      </c>
      <c r="B377" s="38" t="n">
        <v>46274</v>
      </c>
      <c r="C377" s="39" t="s">
        <v>70</v>
      </c>
      <c r="D377" s="39" t="s">
        <v>31</v>
      </c>
      <c r="E377" s="40" t="n">
        <v>2.6</v>
      </c>
      <c r="F377" s="41" t="n">
        <f aca="false">IF(A377="","",INDEX(Assumptions!$B$16:$B$18,MATCH(C377,Assumptions!$A$16:$A$18,0)))</f>
        <v>5</v>
      </c>
      <c r="G377" s="42" t="n">
        <f aca="false">IF(A377="","",WORKDAY(B377,F377))</f>
        <v>46281</v>
      </c>
    </row>
    <row r="378" customFormat="false" ht="15" hidden="false" customHeight="false" outlineLevel="0" collapsed="false">
      <c r="A378" s="37" t="n">
        <v>1000377</v>
      </c>
      <c r="B378" s="38" t="n">
        <v>46274</v>
      </c>
      <c r="C378" s="39" t="s">
        <v>69</v>
      </c>
      <c r="D378" s="39" t="s">
        <v>39</v>
      </c>
      <c r="E378" s="40" t="n">
        <v>4.3</v>
      </c>
      <c r="F378" s="41" t="n">
        <f aca="false">IF(A378="","",INDEX(Assumptions!$B$16:$B$18,MATCH(C378,Assumptions!$A$16:$A$18,0)))</f>
        <v>3</v>
      </c>
      <c r="G378" s="42" t="n">
        <f aca="false">IF(A378="","",WORKDAY(B378,F378))</f>
        <v>46279</v>
      </c>
    </row>
    <row r="379" customFormat="false" ht="15" hidden="false" customHeight="false" outlineLevel="0" collapsed="false">
      <c r="A379" s="37" t="n">
        <v>1000378</v>
      </c>
      <c r="B379" s="38" t="n">
        <v>46274</v>
      </c>
      <c r="C379" s="39" t="s">
        <v>69</v>
      </c>
      <c r="D379" s="39" t="s">
        <v>39</v>
      </c>
      <c r="E379" s="40" t="n">
        <v>1.9</v>
      </c>
      <c r="F379" s="41" t="n">
        <f aca="false">IF(A379="","",INDEX(Assumptions!$B$16:$B$18,MATCH(C379,Assumptions!$A$16:$A$18,0)))</f>
        <v>3</v>
      </c>
      <c r="G379" s="42" t="n">
        <f aca="false">IF(A379="","",WORKDAY(B379,F379))</f>
        <v>46279</v>
      </c>
    </row>
    <row r="380" customFormat="false" ht="15" hidden="false" customHeight="false" outlineLevel="0" collapsed="false">
      <c r="A380" s="37" t="n">
        <v>1000379</v>
      </c>
      <c r="B380" s="38" t="n">
        <v>46274</v>
      </c>
      <c r="C380" s="39" t="s">
        <v>70</v>
      </c>
      <c r="D380" s="39" t="s">
        <v>37</v>
      </c>
      <c r="E380" s="40" t="n">
        <v>1.4</v>
      </c>
      <c r="F380" s="41" t="n">
        <f aca="false">IF(A380="","",INDEX(Assumptions!$B$16:$B$18,MATCH(C380,Assumptions!$A$16:$A$18,0)))</f>
        <v>5</v>
      </c>
      <c r="G380" s="42" t="n">
        <f aca="false">IF(A380="","",WORKDAY(B380,F380))</f>
        <v>46281</v>
      </c>
    </row>
    <row r="381" customFormat="false" ht="15" hidden="false" customHeight="false" outlineLevel="0" collapsed="false">
      <c r="A381" s="37" t="n">
        <v>1000380</v>
      </c>
      <c r="B381" s="38" t="n">
        <v>46274</v>
      </c>
      <c r="C381" s="39" t="s">
        <v>69</v>
      </c>
      <c r="D381" s="39" t="s">
        <v>35</v>
      </c>
      <c r="E381" s="40" t="n">
        <v>3</v>
      </c>
      <c r="F381" s="41" t="n">
        <f aca="false">IF(A381="","",INDEX(Assumptions!$B$16:$B$18,MATCH(C381,Assumptions!$A$16:$A$18,0)))</f>
        <v>3</v>
      </c>
      <c r="G381" s="42" t="n">
        <f aca="false">IF(A381="","",WORKDAY(B381,F381))</f>
        <v>46279</v>
      </c>
    </row>
    <row r="382" customFormat="false" ht="15" hidden="false" customHeight="false" outlineLevel="0" collapsed="false">
      <c r="A382" s="37" t="n">
        <v>1000381</v>
      </c>
      <c r="B382" s="38" t="n">
        <v>46274</v>
      </c>
      <c r="C382" s="39" t="s">
        <v>70</v>
      </c>
      <c r="D382" s="39" t="s">
        <v>33</v>
      </c>
      <c r="E382" s="40" t="n">
        <v>1.4</v>
      </c>
      <c r="F382" s="41" t="n">
        <f aca="false">IF(A382="","",INDEX(Assumptions!$B$16:$B$18,MATCH(C382,Assumptions!$A$16:$A$18,0)))</f>
        <v>5</v>
      </c>
      <c r="G382" s="42" t="n">
        <f aca="false">IF(A382="","",WORKDAY(B382,F382))</f>
        <v>46281</v>
      </c>
    </row>
    <row r="383" customFormat="false" ht="15" hidden="false" customHeight="false" outlineLevel="0" collapsed="false">
      <c r="A383" s="37" t="n">
        <v>1000382</v>
      </c>
      <c r="B383" s="38" t="n">
        <v>46274</v>
      </c>
      <c r="C383" s="39" t="s">
        <v>69</v>
      </c>
      <c r="D383" s="39" t="s">
        <v>35</v>
      </c>
      <c r="E383" s="40" t="n">
        <v>0.7</v>
      </c>
      <c r="F383" s="41" t="n">
        <f aca="false">IF(A383="","",INDEX(Assumptions!$B$16:$B$18,MATCH(C383,Assumptions!$A$16:$A$18,0)))</f>
        <v>3</v>
      </c>
      <c r="G383" s="42" t="n">
        <f aca="false">IF(A383="","",WORKDAY(B383,F383))</f>
        <v>46279</v>
      </c>
    </row>
    <row r="384" customFormat="false" ht="15" hidden="false" customHeight="false" outlineLevel="0" collapsed="false">
      <c r="A384" s="37" t="n">
        <v>1000383</v>
      </c>
      <c r="B384" s="38" t="n">
        <v>46274</v>
      </c>
      <c r="C384" s="39" t="s">
        <v>69</v>
      </c>
      <c r="D384" s="39" t="s">
        <v>31</v>
      </c>
      <c r="E384" s="40" t="n">
        <v>4.2</v>
      </c>
      <c r="F384" s="41" t="n">
        <f aca="false">IF(A384="","",INDEX(Assumptions!$B$16:$B$18,MATCH(C384,Assumptions!$A$16:$A$18,0)))</f>
        <v>3</v>
      </c>
      <c r="G384" s="42" t="n">
        <f aca="false">IF(A384="","",WORKDAY(B384,F384))</f>
        <v>46279</v>
      </c>
    </row>
    <row r="385" customFormat="false" ht="15" hidden="false" customHeight="false" outlineLevel="0" collapsed="false">
      <c r="A385" s="37" t="n">
        <v>1000384</v>
      </c>
      <c r="B385" s="38" t="n">
        <v>46274</v>
      </c>
      <c r="C385" s="39" t="s">
        <v>70</v>
      </c>
      <c r="D385" s="39" t="s">
        <v>39</v>
      </c>
      <c r="E385" s="40" t="n">
        <v>0.8</v>
      </c>
      <c r="F385" s="41" t="n">
        <f aca="false">IF(A385="","",INDEX(Assumptions!$B$16:$B$18,MATCH(C385,Assumptions!$A$16:$A$18,0)))</f>
        <v>5</v>
      </c>
      <c r="G385" s="42" t="n">
        <f aca="false">IF(A385="","",WORKDAY(B385,F385))</f>
        <v>46281</v>
      </c>
    </row>
    <row r="386" customFormat="false" ht="15" hidden="false" customHeight="false" outlineLevel="0" collapsed="false">
      <c r="A386" s="37" t="n">
        <v>1000385</v>
      </c>
      <c r="B386" s="38" t="n">
        <v>46274</v>
      </c>
      <c r="C386" s="39" t="s">
        <v>69</v>
      </c>
      <c r="D386" s="39" t="s">
        <v>35</v>
      </c>
      <c r="E386" s="40" t="n">
        <v>7</v>
      </c>
      <c r="F386" s="41" t="n">
        <f aca="false">IF(A386="","",INDEX(Assumptions!$B$16:$B$18,MATCH(C386,Assumptions!$A$16:$A$18,0)))</f>
        <v>3</v>
      </c>
      <c r="G386" s="42" t="n">
        <f aca="false">IF(A386="","",WORKDAY(B386,F386))</f>
        <v>46279</v>
      </c>
    </row>
    <row r="387" customFormat="false" ht="15" hidden="false" customHeight="false" outlineLevel="0" collapsed="false">
      <c r="A387" s="37" t="n">
        <v>1000386</v>
      </c>
      <c r="B387" s="38" t="n">
        <v>46274</v>
      </c>
      <c r="C387" s="39" t="s">
        <v>69</v>
      </c>
      <c r="D387" s="39" t="s">
        <v>35</v>
      </c>
      <c r="E387" s="40" t="n">
        <v>0.4</v>
      </c>
      <c r="F387" s="41" t="n">
        <f aca="false">IF(A387="","",INDEX(Assumptions!$B$16:$B$18,MATCH(C387,Assumptions!$A$16:$A$18,0)))</f>
        <v>3</v>
      </c>
      <c r="G387" s="42" t="n">
        <f aca="false">IF(A387="","",WORKDAY(B387,F387))</f>
        <v>46279</v>
      </c>
    </row>
    <row r="388" customFormat="false" ht="15" hidden="false" customHeight="false" outlineLevel="0" collapsed="false">
      <c r="A388" s="37" t="n">
        <v>1000387</v>
      </c>
      <c r="B388" s="38" t="n">
        <v>46274</v>
      </c>
      <c r="C388" s="39" t="s">
        <v>69</v>
      </c>
      <c r="D388" s="39" t="s">
        <v>33</v>
      </c>
      <c r="E388" s="40" t="n">
        <v>2.2</v>
      </c>
      <c r="F388" s="41" t="n">
        <f aca="false">IF(A388="","",INDEX(Assumptions!$B$16:$B$18,MATCH(C388,Assumptions!$A$16:$A$18,0)))</f>
        <v>3</v>
      </c>
      <c r="G388" s="42" t="n">
        <f aca="false">IF(A388="","",WORKDAY(B388,F388))</f>
        <v>46279</v>
      </c>
    </row>
    <row r="389" customFormat="false" ht="15" hidden="false" customHeight="false" outlineLevel="0" collapsed="false">
      <c r="A389" s="37" t="n">
        <v>1000388</v>
      </c>
      <c r="B389" s="38" t="n">
        <v>46274</v>
      </c>
      <c r="C389" s="39" t="s">
        <v>69</v>
      </c>
      <c r="D389" s="39" t="s">
        <v>39</v>
      </c>
      <c r="E389" s="40" t="n">
        <v>1.9</v>
      </c>
      <c r="F389" s="41" t="n">
        <f aca="false">IF(A389="","",INDEX(Assumptions!$B$16:$B$18,MATCH(C389,Assumptions!$A$16:$A$18,0)))</f>
        <v>3</v>
      </c>
      <c r="G389" s="42" t="n">
        <f aca="false">IF(A389="","",WORKDAY(B389,F389))</f>
        <v>46279</v>
      </c>
    </row>
    <row r="390" customFormat="false" ht="15" hidden="false" customHeight="false" outlineLevel="0" collapsed="false">
      <c r="A390" s="37" t="n">
        <v>1000389</v>
      </c>
      <c r="B390" s="38" t="n">
        <v>46274</v>
      </c>
      <c r="C390" s="39" t="s">
        <v>69</v>
      </c>
      <c r="D390" s="39" t="s">
        <v>35</v>
      </c>
      <c r="E390" s="40" t="n">
        <v>1.1</v>
      </c>
      <c r="F390" s="41" t="n">
        <f aca="false">IF(A390="","",INDEX(Assumptions!$B$16:$B$18,MATCH(C390,Assumptions!$A$16:$A$18,0)))</f>
        <v>3</v>
      </c>
      <c r="G390" s="42" t="n">
        <f aca="false">IF(A390="","",WORKDAY(B390,F390))</f>
        <v>46279</v>
      </c>
    </row>
    <row r="391" customFormat="false" ht="15" hidden="false" customHeight="false" outlineLevel="0" collapsed="false">
      <c r="A391" s="37" t="n">
        <v>1000390</v>
      </c>
      <c r="B391" s="38" t="n">
        <v>46274</v>
      </c>
      <c r="C391" s="39" t="s">
        <v>69</v>
      </c>
      <c r="D391" s="39" t="s">
        <v>33</v>
      </c>
      <c r="E391" s="40" t="n">
        <v>1.6</v>
      </c>
      <c r="F391" s="41" t="n">
        <f aca="false">IF(A391="","",INDEX(Assumptions!$B$16:$B$18,MATCH(C391,Assumptions!$A$16:$A$18,0)))</f>
        <v>3</v>
      </c>
      <c r="G391" s="42" t="n">
        <f aca="false">IF(A391="","",WORKDAY(B391,F391))</f>
        <v>46279</v>
      </c>
    </row>
    <row r="392" customFormat="false" ht="15" hidden="false" customHeight="false" outlineLevel="0" collapsed="false">
      <c r="A392" s="37" t="n">
        <v>1000391</v>
      </c>
      <c r="B392" s="38" t="n">
        <v>46274</v>
      </c>
      <c r="C392" s="39" t="s">
        <v>69</v>
      </c>
      <c r="D392" s="39" t="s">
        <v>31</v>
      </c>
      <c r="E392" s="40" t="n">
        <v>2.6</v>
      </c>
      <c r="F392" s="41" t="n">
        <f aca="false">IF(A392="","",INDEX(Assumptions!$B$16:$B$18,MATCH(C392,Assumptions!$A$16:$A$18,0)))</f>
        <v>3</v>
      </c>
      <c r="G392" s="42" t="n">
        <f aca="false">IF(A392="","",WORKDAY(B392,F392))</f>
        <v>46279</v>
      </c>
    </row>
    <row r="393" customFormat="false" ht="15" hidden="false" customHeight="false" outlineLevel="0" collapsed="false">
      <c r="A393" s="37" t="n">
        <v>1000392</v>
      </c>
      <c r="B393" s="38" t="n">
        <v>46274</v>
      </c>
      <c r="C393" s="39" t="s">
        <v>69</v>
      </c>
      <c r="D393" s="39" t="s">
        <v>35</v>
      </c>
      <c r="E393" s="40" t="n">
        <v>2.3</v>
      </c>
      <c r="F393" s="41" t="n">
        <f aca="false">IF(A393="","",INDEX(Assumptions!$B$16:$B$18,MATCH(C393,Assumptions!$A$16:$A$18,0)))</f>
        <v>3</v>
      </c>
      <c r="G393" s="42" t="n">
        <f aca="false">IF(A393="","",WORKDAY(B393,F393))</f>
        <v>46279</v>
      </c>
    </row>
    <row r="394" customFormat="false" ht="15" hidden="false" customHeight="false" outlineLevel="0" collapsed="false">
      <c r="A394" s="37" t="n">
        <v>1000393</v>
      </c>
      <c r="B394" s="38" t="n">
        <v>46274</v>
      </c>
      <c r="C394" s="39" t="s">
        <v>68</v>
      </c>
      <c r="D394" s="39" t="s">
        <v>35</v>
      </c>
      <c r="E394" s="40" t="n">
        <v>2.1</v>
      </c>
      <c r="F394" s="41" t="n">
        <f aca="false">IF(A394="","",INDEX(Assumptions!$B$16:$B$18,MATCH(C394,Assumptions!$A$16:$A$18,0)))</f>
        <v>1</v>
      </c>
      <c r="G394" s="42" t="n">
        <f aca="false">IF(A394="","",WORKDAY(B394,F394))</f>
        <v>46275</v>
      </c>
    </row>
    <row r="395" customFormat="false" ht="15" hidden="false" customHeight="false" outlineLevel="0" collapsed="false">
      <c r="A395" s="37" t="n">
        <v>1000394</v>
      </c>
      <c r="B395" s="38" t="n">
        <v>46274</v>
      </c>
      <c r="C395" s="39" t="s">
        <v>69</v>
      </c>
      <c r="D395" s="39" t="s">
        <v>33</v>
      </c>
      <c r="E395" s="40" t="n">
        <v>0.9</v>
      </c>
      <c r="F395" s="41" t="n">
        <f aca="false">IF(A395="","",INDEX(Assumptions!$B$16:$B$18,MATCH(C395,Assumptions!$A$16:$A$18,0)))</f>
        <v>3</v>
      </c>
      <c r="G395" s="42" t="n">
        <f aca="false">IF(A395="","",WORKDAY(B395,F395))</f>
        <v>46279</v>
      </c>
    </row>
    <row r="396" customFormat="false" ht="15" hidden="false" customHeight="false" outlineLevel="0" collapsed="false">
      <c r="A396" s="37" t="n">
        <v>1000395</v>
      </c>
      <c r="B396" s="38" t="n">
        <v>46274</v>
      </c>
      <c r="C396" s="39" t="s">
        <v>69</v>
      </c>
      <c r="D396" s="39" t="s">
        <v>35</v>
      </c>
      <c r="E396" s="40" t="n">
        <v>0.7</v>
      </c>
      <c r="F396" s="41" t="n">
        <f aca="false">IF(A396="","",INDEX(Assumptions!$B$16:$B$18,MATCH(C396,Assumptions!$A$16:$A$18,0)))</f>
        <v>3</v>
      </c>
      <c r="G396" s="42" t="n">
        <f aca="false">IF(A396="","",WORKDAY(B396,F396))</f>
        <v>46279</v>
      </c>
    </row>
    <row r="397" customFormat="false" ht="15" hidden="false" customHeight="false" outlineLevel="0" collapsed="false">
      <c r="A397" s="37" t="n">
        <v>1000396</v>
      </c>
      <c r="B397" s="38" t="n">
        <v>46274</v>
      </c>
      <c r="C397" s="39" t="s">
        <v>70</v>
      </c>
      <c r="D397" s="39" t="s">
        <v>33</v>
      </c>
      <c r="E397" s="40" t="n">
        <v>2.1</v>
      </c>
      <c r="F397" s="41" t="n">
        <f aca="false">IF(A397="","",INDEX(Assumptions!$B$16:$B$18,MATCH(C397,Assumptions!$A$16:$A$18,0)))</f>
        <v>5</v>
      </c>
      <c r="G397" s="42" t="n">
        <f aca="false">IF(A397="","",WORKDAY(B397,F397))</f>
        <v>46281</v>
      </c>
    </row>
    <row r="398" customFormat="false" ht="15" hidden="false" customHeight="false" outlineLevel="0" collapsed="false">
      <c r="A398" s="37" t="n">
        <v>1000397</v>
      </c>
      <c r="B398" s="38" t="n">
        <v>46274</v>
      </c>
      <c r="C398" s="39" t="s">
        <v>69</v>
      </c>
      <c r="D398" s="39" t="s">
        <v>39</v>
      </c>
      <c r="E398" s="40" t="n">
        <v>0.6</v>
      </c>
      <c r="F398" s="41" t="n">
        <f aca="false">IF(A398="","",INDEX(Assumptions!$B$16:$B$18,MATCH(C398,Assumptions!$A$16:$A$18,0)))</f>
        <v>3</v>
      </c>
      <c r="G398" s="42" t="n">
        <f aca="false">IF(A398="","",WORKDAY(B398,F398))</f>
        <v>46279</v>
      </c>
    </row>
    <row r="399" customFormat="false" ht="15" hidden="false" customHeight="false" outlineLevel="0" collapsed="false">
      <c r="A399" s="37" t="n">
        <v>1000398</v>
      </c>
      <c r="B399" s="38" t="n">
        <v>46274</v>
      </c>
      <c r="C399" s="39" t="s">
        <v>69</v>
      </c>
      <c r="D399" s="39" t="s">
        <v>31</v>
      </c>
      <c r="E399" s="40" t="n">
        <v>4</v>
      </c>
      <c r="F399" s="41" t="n">
        <f aca="false">IF(A399="","",INDEX(Assumptions!$B$16:$B$18,MATCH(C399,Assumptions!$A$16:$A$18,0)))</f>
        <v>3</v>
      </c>
      <c r="G399" s="42" t="n">
        <f aca="false">IF(A399="","",WORKDAY(B399,F399))</f>
        <v>46279</v>
      </c>
    </row>
    <row r="400" customFormat="false" ht="15" hidden="false" customHeight="false" outlineLevel="0" collapsed="false">
      <c r="A400" s="37" t="n">
        <v>1000399</v>
      </c>
      <c r="B400" s="38" t="n">
        <v>46274</v>
      </c>
      <c r="C400" s="39" t="s">
        <v>69</v>
      </c>
      <c r="D400" s="39" t="s">
        <v>33</v>
      </c>
      <c r="E400" s="40" t="n">
        <v>1.4</v>
      </c>
      <c r="F400" s="41" t="n">
        <f aca="false">IF(A400="","",INDEX(Assumptions!$B$16:$B$18,MATCH(C400,Assumptions!$A$16:$A$18,0)))</f>
        <v>3</v>
      </c>
      <c r="G400" s="42" t="n">
        <f aca="false">IF(A400="","",WORKDAY(B400,F400))</f>
        <v>46279</v>
      </c>
    </row>
    <row r="401" customFormat="false" ht="15" hidden="false" customHeight="false" outlineLevel="0" collapsed="false">
      <c r="A401" s="37" t="n">
        <v>1000400</v>
      </c>
      <c r="B401" s="38" t="n">
        <v>46274</v>
      </c>
      <c r="C401" s="39" t="s">
        <v>69</v>
      </c>
      <c r="D401" s="39" t="s">
        <v>33</v>
      </c>
      <c r="E401" s="40" t="n">
        <v>1</v>
      </c>
      <c r="F401" s="41" t="n">
        <f aca="false">IF(A401="","",INDEX(Assumptions!$B$16:$B$18,MATCH(C401,Assumptions!$A$16:$A$18,0)))</f>
        <v>3</v>
      </c>
      <c r="G401" s="42" t="n">
        <f aca="false">IF(A401="","",WORKDAY(B401,F401))</f>
        <v>46279</v>
      </c>
    </row>
    <row r="402" customFormat="false" ht="15" hidden="false" customHeight="false" outlineLevel="0" collapsed="false">
      <c r="A402" s="37" t="n">
        <v>1000401</v>
      </c>
      <c r="B402" s="38" t="n">
        <v>46274</v>
      </c>
      <c r="C402" s="39" t="s">
        <v>69</v>
      </c>
      <c r="D402" s="39" t="s">
        <v>37</v>
      </c>
      <c r="E402" s="40" t="n">
        <v>4.6</v>
      </c>
      <c r="F402" s="41" t="n">
        <f aca="false">IF(A402="","",INDEX(Assumptions!$B$16:$B$18,MATCH(C402,Assumptions!$A$16:$A$18,0)))</f>
        <v>3</v>
      </c>
      <c r="G402" s="42" t="n">
        <f aca="false">IF(A402="","",WORKDAY(B402,F402))</f>
        <v>46279</v>
      </c>
    </row>
    <row r="403" customFormat="false" ht="15" hidden="false" customHeight="false" outlineLevel="0" collapsed="false">
      <c r="A403" s="37" t="n">
        <v>1000402</v>
      </c>
      <c r="B403" s="38" t="n">
        <v>46274</v>
      </c>
      <c r="C403" s="39" t="s">
        <v>70</v>
      </c>
      <c r="D403" s="39" t="s">
        <v>35</v>
      </c>
      <c r="E403" s="40" t="n">
        <v>5.6</v>
      </c>
      <c r="F403" s="41" t="n">
        <f aca="false">IF(A403="","",INDEX(Assumptions!$B$16:$B$18,MATCH(C403,Assumptions!$A$16:$A$18,0)))</f>
        <v>5</v>
      </c>
      <c r="G403" s="42" t="n">
        <f aca="false">IF(A403="","",WORKDAY(B403,F403))</f>
        <v>46281</v>
      </c>
    </row>
    <row r="404" customFormat="false" ht="15" hidden="false" customHeight="false" outlineLevel="0" collapsed="false">
      <c r="A404" s="37" t="n">
        <v>1000403</v>
      </c>
      <c r="B404" s="38" t="n">
        <v>46274</v>
      </c>
      <c r="C404" s="39" t="s">
        <v>68</v>
      </c>
      <c r="D404" s="39" t="s">
        <v>35</v>
      </c>
      <c r="E404" s="40" t="n">
        <v>5.9</v>
      </c>
      <c r="F404" s="41" t="n">
        <f aca="false">IF(A404="","",INDEX(Assumptions!$B$16:$B$18,MATCH(C404,Assumptions!$A$16:$A$18,0)))</f>
        <v>1</v>
      </c>
      <c r="G404" s="42" t="n">
        <f aca="false">IF(A404="","",WORKDAY(B404,F404))</f>
        <v>46275</v>
      </c>
    </row>
    <row r="405" customFormat="false" ht="15" hidden="false" customHeight="false" outlineLevel="0" collapsed="false">
      <c r="A405" s="37" t="n">
        <v>1000404</v>
      </c>
      <c r="B405" s="38" t="n">
        <v>46274</v>
      </c>
      <c r="C405" s="39" t="s">
        <v>69</v>
      </c>
      <c r="D405" s="39" t="s">
        <v>39</v>
      </c>
      <c r="E405" s="40" t="n">
        <v>2.2</v>
      </c>
      <c r="F405" s="41" t="n">
        <f aca="false">IF(A405="","",INDEX(Assumptions!$B$16:$B$18,MATCH(C405,Assumptions!$A$16:$A$18,0)))</f>
        <v>3</v>
      </c>
      <c r="G405" s="42" t="n">
        <f aca="false">IF(A405="","",WORKDAY(B405,F405))</f>
        <v>46279</v>
      </c>
    </row>
    <row r="406" customFormat="false" ht="15" hidden="false" customHeight="false" outlineLevel="0" collapsed="false">
      <c r="A406" s="37" t="n">
        <v>1000405</v>
      </c>
      <c r="B406" s="38" t="n">
        <v>46274</v>
      </c>
      <c r="C406" s="39" t="s">
        <v>70</v>
      </c>
      <c r="D406" s="39" t="s">
        <v>35</v>
      </c>
      <c r="E406" s="40" t="n">
        <v>1.2</v>
      </c>
      <c r="F406" s="41" t="n">
        <f aca="false">IF(A406="","",INDEX(Assumptions!$B$16:$B$18,MATCH(C406,Assumptions!$A$16:$A$18,0)))</f>
        <v>5</v>
      </c>
      <c r="G406" s="42" t="n">
        <f aca="false">IF(A406="","",WORKDAY(B406,F406))</f>
        <v>46281</v>
      </c>
    </row>
    <row r="407" customFormat="false" ht="15" hidden="false" customHeight="false" outlineLevel="0" collapsed="false">
      <c r="A407" s="37" t="n">
        <v>1000406</v>
      </c>
      <c r="B407" s="38" t="n">
        <v>46274</v>
      </c>
      <c r="C407" s="39" t="s">
        <v>70</v>
      </c>
      <c r="D407" s="39" t="s">
        <v>35</v>
      </c>
      <c r="E407" s="40" t="n">
        <v>1.4</v>
      </c>
      <c r="F407" s="41" t="n">
        <f aca="false">IF(A407="","",INDEX(Assumptions!$B$16:$B$18,MATCH(C407,Assumptions!$A$16:$A$18,0)))</f>
        <v>5</v>
      </c>
      <c r="G407" s="42" t="n">
        <f aca="false">IF(A407="","",WORKDAY(B407,F407))</f>
        <v>46281</v>
      </c>
    </row>
    <row r="408" customFormat="false" ht="15" hidden="false" customHeight="false" outlineLevel="0" collapsed="false">
      <c r="A408" s="37" t="n">
        <v>1000407</v>
      </c>
      <c r="B408" s="38" t="n">
        <v>46274</v>
      </c>
      <c r="C408" s="39" t="s">
        <v>69</v>
      </c>
      <c r="D408" s="39" t="s">
        <v>37</v>
      </c>
      <c r="E408" s="40" t="n">
        <v>1.2</v>
      </c>
      <c r="F408" s="41" t="n">
        <f aca="false">IF(A408="","",INDEX(Assumptions!$B$16:$B$18,MATCH(C408,Assumptions!$A$16:$A$18,0)))</f>
        <v>3</v>
      </c>
      <c r="G408" s="42" t="n">
        <f aca="false">IF(A408="","",WORKDAY(B408,F408))</f>
        <v>46279</v>
      </c>
    </row>
    <row r="409" customFormat="false" ht="15" hidden="false" customHeight="false" outlineLevel="0" collapsed="false">
      <c r="A409" s="37" t="n">
        <v>1000408</v>
      </c>
      <c r="B409" s="38" t="n">
        <v>46274</v>
      </c>
      <c r="C409" s="39" t="s">
        <v>69</v>
      </c>
      <c r="D409" s="39" t="s">
        <v>33</v>
      </c>
      <c r="E409" s="40" t="n">
        <v>0.7</v>
      </c>
      <c r="F409" s="41" t="n">
        <f aca="false">IF(A409="","",INDEX(Assumptions!$B$16:$B$18,MATCH(C409,Assumptions!$A$16:$A$18,0)))</f>
        <v>3</v>
      </c>
      <c r="G409" s="42" t="n">
        <f aca="false">IF(A409="","",WORKDAY(B409,F409))</f>
        <v>46279</v>
      </c>
    </row>
    <row r="410" customFormat="false" ht="15" hidden="false" customHeight="false" outlineLevel="0" collapsed="false">
      <c r="A410" s="37" t="n">
        <v>1000409</v>
      </c>
      <c r="B410" s="38" t="n">
        <v>46274</v>
      </c>
      <c r="C410" s="39" t="s">
        <v>70</v>
      </c>
      <c r="D410" s="39" t="s">
        <v>35</v>
      </c>
      <c r="E410" s="40" t="n">
        <v>1.7</v>
      </c>
      <c r="F410" s="41" t="n">
        <f aca="false">IF(A410="","",INDEX(Assumptions!$B$16:$B$18,MATCH(C410,Assumptions!$A$16:$A$18,0)))</f>
        <v>5</v>
      </c>
      <c r="G410" s="42" t="n">
        <f aca="false">IF(A410="","",WORKDAY(B410,F410))</f>
        <v>46281</v>
      </c>
    </row>
    <row r="411" customFormat="false" ht="15" hidden="false" customHeight="false" outlineLevel="0" collapsed="false">
      <c r="A411" s="37" t="n">
        <v>1000410</v>
      </c>
      <c r="B411" s="38" t="n">
        <v>46274</v>
      </c>
      <c r="C411" s="39" t="s">
        <v>69</v>
      </c>
      <c r="D411" s="39" t="s">
        <v>31</v>
      </c>
      <c r="E411" s="40" t="n">
        <v>2.3</v>
      </c>
      <c r="F411" s="41" t="n">
        <f aca="false">IF(A411="","",INDEX(Assumptions!$B$16:$B$18,MATCH(C411,Assumptions!$A$16:$A$18,0)))</f>
        <v>3</v>
      </c>
      <c r="G411" s="42" t="n">
        <f aca="false">IF(A411="","",WORKDAY(B411,F411))</f>
        <v>46279</v>
      </c>
    </row>
    <row r="412" customFormat="false" ht="15" hidden="false" customHeight="false" outlineLevel="0" collapsed="false">
      <c r="A412" s="37" t="n">
        <v>1000411</v>
      </c>
      <c r="B412" s="38" t="n">
        <v>46274</v>
      </c>
      <c r="C412" s="39" t="s">
        <v>69</v>
      </c>
      <c r="D412" s="39" t="s">
        <v>39</v>
      </c>
      <c r="E412" s="40" t="n">
        <v>0.5</v>
      </c>
      <c r="F412" s="41" t="n">
        <f aca="false">IF(A412="","",INDEX(Assumptions!$B$16:$B$18,MATCH(C412,Assumptions!$A$16:$A$18,0)))</f>
        <v>3</v>
      </c>
      <c r="G412" s="42" t="n">
        <f aca="false">IF(A412="","",WORKDAY(B412,F412))</f>
        <v>46279</v>
      </c>
    </row>
    <row r="413" customFormat="false" ht="15" hidden="false" customHeight="false" outlineLevel="0" collapsed="false">
      <c r="A413" s="37" t="n">
        <v>1000412</v>
      </c>
      <c r="B413" s="38" t="n">
        <v>46274</v>
      </c>
      <c r="C413" s="39" t="s">
        <v>70</v>
      </c>
      <c r="D413" s="39" t="s">
        <v>39</v>
      </c>
      <c r="E413" s="40" t="n">
        <v>1</v>
      </c>
      <c r="F413" s="41" t="n">
        <f aca="false">IF(A413="","",INDEX(Assumptions!$B$16:$B$18,MATCH(C413,Assumptions!$A$16:$A$18,0)))</f>
        <v>5</v>
      </c>
      <c r="G413" s="42" t="n">
        <f aca="false">IF(A413="","",WORKDAY(B413,F413))</f>
        <v>46281</v>
      </c>
    </row>
    <row r="414" customFormat="false" ht="15" hidden="false" customHeight="false" outlineLevel="0" collapsed="false">
      <c r="A414" s="37" t="n">
        <v>1000413</v>
      </c>
      <c r="B414" s="38" t="n">
        <v>46274</v>
      </c>
      <c r="C414" s="39" t="s">
        <v>70</v>
      </c>
      <c r="D414" s="39" t="s">
        <v>31</v>
      </c>
      <c r="E414" s="40" t="n">
        <v>0.5</v>
      </c>
      <c r="F414" s="41" t="n">
        <f aca="false">IF(A414="","",INDEX(Assumptions!$B$16:$B$18,MATCH(C414,Assumptions!$A$16:$A$18,0)))</f>
        <v>5</v>
      </c>
      <c r="G414" s="42" t="n">
        <f aca="false">IF(A414="","",WORKDAY(B414,F414))</f>
        <v>46281</v>
      </c>
    </row>
    <row r="415" customFormat="false" ht="15" hidden="false" customHeight="false" outlineLevel="0" collapsed="false">
      <c r="A415" s="37" t="n">
        <v>1000414</v>
      </c>
      <c r="B415" s="38" t="n">
        <v>46274</v>
      </c>
      <c r="C415" s="39" t="s">
        <v>69</v>
      </c>
      <c r="D415" s="39" t="s">
        <v>39</v>
      </c>
      <c r="E415" s="40" t="n">
        <v>3.7</v>
      </c>
      <c r="F415" s="41" t="n">
        <f aca="false">IF(A415="","",INDEX(Assumptions!$B$16:$B$18,MATCH(C415,Assumptions!$A$16:$A$18,0)))</f>
        <v>3</v>
      </c>
      <c r="G415" s="42" t="n">
        <f aca="false">IF(A415="","",WORKDAY(B415,F415))</f>
        <v>46279</v>
      </c>
    </row>
    <row r="416" customFormat="false" ht="15" hidden="false" customHeight="false" outlineLevel="0" collapsed="false">
      <c r="A416" s="37" t="n">
        <v>1000415</v>
      </c>
      <c r="B416" s="38" t="n">
        <v>46274</v>
      </c>
      <c r="C416" s="39" t="s">
        <v>70</v>
      </c>
      <c r="D416" s="39" t="s">
        <v>35</v>
      </c>
      <c r="E416" s="40" t="n">
        <v>1.9</v>
      </c>
      <c r="F416" s="41" t="n">
        <f aca="false">IF(A416="","",INDEX(Assumptions!$B$16:$B$18,MATCH(C416,Assumptions!$A$16:$A$18,0)))</f>
        <v>5</v>
      </c>
      <c r="G416" s="42" t="n">
        <f aca="false">IF(A416="","",WORKDAY(B416,F416))</f>
        <v>46281</v>
      </c>
    </row>
    <row r="417" customFormat="false" ht="15" hidden="false" customHeight="false" outlineLevel="0" collapsed="false">
      <c r="A417" s="37" t="n">
        <v>1000416</v>
      </c>
      <c r="B417" s="38" t="n">
        <v>46274</v>
      </c>
      <c r="C417" s="39" t="s">
        <v>69</v>
      </c>
      <c r="D417" s="39" t="s">
        <v>33</v>
      </c>
      <c r="E417" s="40" t="n">
        <v>2.2</v>
      </c>
      <c r="F417" s="41" t="n">
        <f aca="false">IF(A417="","",INDEX(Assumptions!$B$16:$B$18,MATCH(C417,Assumptions!$A$16:$A$18,0)))</f>
        <v>3</v>
      </c>
      <c r="G417" s="42" t="n">
        <f aca="false">IF(A417="","",WORKDAY(B417,F417))</f>
        <v>46279</v>
      </c>
    </row>
    <row r="418" customFormat="false" ht="15" hidden="false" customHeight="false" outlineLevel="0" collapsed="false">
      <c r="A418" s="37" t="n">
        <v>1000417</v>
      </c>
      <c r="B418" s="38" t="n">
        <v>46274</v>
      </c>
      <c r="C418" s="39" t="s">
        <v>70</v>
      </c>
      <c r="D418" s="39" t="s">
        <v>37</v>
      </c>
      <c r="E418" s="40" t="n">
        <v>1.9</v>
      </c>
      <c r="F418" s="41" t="n">
        <f aca="false">IF(A418="","",INDEX(Assumptions!$B$16:$B$18,MATCH(C418,Assumptions!$A$16:$A$18,0)))</f>
        <v>5</v>
      </c>
      <c r="G418" s="42" t="n">
        <f aca="false">IF(A418="","",WORKDAY(B418,F418))</f>
        <v>46281</v>
      </c>
    </row>
    <row r="419" customFormat="false" ht="15" hidden="false" customHeight="false" outlineLevel="0" collapsed="false">
      <c r="A419" s="37" t="n">
        <v>1000418</v>
      </c>
      <c r="B419" s="38" t="n">
        <v>46274</v>
      </c>
      <c r="C419" s="39" t="s">
        <v>69</v>
      </c>
      <c r="D419" s="39" t="s">
        <v>33</v>
      </c>
      <c r="E419" s="40" t="n">
        <v>2.2</v>
      </c>
      <c r="F419" s="41" t="n">
        <f aca="false">IF(A419="","",INDEX(Assumptions!$B$16:$B$18,MATCH(C419,Assumptions!$A$16:$A$18,0)))</f>
        <v>3</v>
      </c>
      <c r="G419" s="42" t="n">
        <f aca="false">IF(A419="","",WORKDAY(B419,F419))</f>
        <v>46279</v>
      </c>
    </row>
    <row r="420" customFormat="false" ht="15" hidden="false" customHeight="false" outlineLevel="0" collapsed="false">
      <c r="A420" s="37" t="n">
        <v>1000419</v>
      </c>
      <c r="B420" s="38" t="n">
        <v>46274</v>
      </c>
      <c r="C420" s="39" t="s">
        <v>70</v>
      </c>
      <c r="D420" s="39" t="s">
        <v>39</v>
      </c>
      <c r="E420" s="40" t="n">
        <v>1.8</v>
      </c>
      <c r="F420" s="41" t="n">
        <f aca="false">IF(A420="","",INDEX(Assumptions!$B$16:$B$18,MATCH(C420,Assumptions!$A$16:$A$18,0)))</f>
        <v>5</v>
      </c>
      <c r="G420" s="42" t="n">
        <f aca="false">IF(A420="","",WORKDAY(B420,F420))</f>
        <v>46281</v>
      </c>
    </row>
    <row r="421" customFormat="false" ht="15" hidden="false" customHeight="false" outlineLevel="0" collapsed="false">
      <c r="A421" s="37" t="n">
        <v>1000420</v>
      </c>
      <c r="B421" s="38" t="n">
        <v>46274</v>
      </c>
      <c r="C421" s="39" t="s">
        <v>68</v>
      </c>
      <c r="D421" s="39" t="s">
        <v>39</v>
      </c>
      <c r="E421" s="40" t="n">
        <v>1.2</v>
      </c>
      <c r="F421" s="41" t="n">
        <f aca="false">IF(A421="","",INDEX(Assumptions!$B$16:$B$18,MATCH(C421,Assumptions!$A$16:$A$18,0)))</f>
        <v>1</v>
      </c>
      <c r="G421" s="42" t="n">
        <f aca="false">IF(A421="","",WORKDAY(B421,F421))</f>
        <v>46275</v>
      </c>
    </row>
    <row r="422" customFormat="false" ht="15" hidden="false" customHeight="false" outlineLevel="0" collapsed="false">
      <c r="A422" s="37" t="n">
        <v>1000421</v>
      </c>
      <c r="B422" s="38" t="n">
        <v>46274</v>
      </c>
      <c r="C422" s="39" t="s">
        <v>69</v>
      </c>
      <c r="D422" s="39" t="s">
        <v>33</v>
      </c>
      <c r="E422" s="40" t="n">
        <v>1.9</v>
      </c>
      <c r="F422" s="41" t="n">
        <f aca="false">IF(A422="","",INDEX(Assumptions!$B$16:$B$18,MATCH(C422,Assumptions!$A$16:$A$18,0)))</f>
        <v>3</v>
      </c>
      <c r="G422" s="42" t="n">
        <f aca="false">IF(A422="","",WORKDAY(B422,F422))</f>
        <v>46279</v>
      </c>
    </row>
    <row r="423" customFormat="false" ht="15" hidden="false" customHeight="false" outlineLevel="0" collapsed="false">
      <c r="A423" s="37" t="n">
        <v>1000422</v>
      </c>
      <c r="B423" s="38" t="n">
        <v>46274</v>
      </c>
      <c r="C423" s="39" t="s">
        <v>70</v>
      </c>
      <c r="D423" s="39" t="s">
        <v>37</v>
      </c>
      <c r="E423" s="40" t="n">
        <v>4.1</v>
      </c>
      <c r="F423" s="41" t="n">
        <f aca="false">IF(A423="","",INDEX(Assumptions!$B$16:$B$18,MATCH(C423,Assumptions!$A$16:$A$18,0)))</f>
        <v>5</v>
      </c>
      <c r="G423" s="42" t="n">
        <f aca="false">IF(A423="","",WORKDAY(B423,F423))</f>
        <v>46281</v>
      </c>
    </row>
    <row r="424" customFormat="false" ht="15" hidden="false" customHeight="false" outlineLevel="0" collapsed="false">
      <c r="A424" s="37" t="n">
        <v>1000423</v>
      </c>
      <c r="B424" s="38" t="n">
        <v>46274</v>
      </c>
      <c r="C424" s="39" t="s">
        <v>69</v>
      </c>
      <c r="D424" s="39" t="s">
        <v>33</v>
      </c>
      <c r="E424" s="40" t="n">
        <v>1.9</v>
      </c>
      <c r="F424" s="41" t="n">
        <f aca="false">IF(A424="","",INDEX(Assumptions!$B$16:$B$18,MATCH(C424,Assumptions!$A$16:$A$18,0)))</f>
        <v>3</v>
      </c>
      <c r="G424" s="42" t="n">
        <f aca="false">IF(A424="","",WORKDAY(B424,F424))</f>
        <v>46279</v>
      </c>
    </row>
    <row r="425" customFormat="false" ht="15" hidden="false" customHeight="false" outlineLevel="0" collapsed="false">
      <c r="A425" s="37" t="n">
        <v>1000424</v>
      </c>
      <c r="B425" s="38" t="n">
        <v>46274</v>
      </c>
      <c r="C425" s="39" t="s">
        <v>69</v>
      </c>
      <c r="D425" s="39" t="s">
        <v>31</v>
      </c>
      <c r="E425" s="40" t="n">
        <v>2.7</v>
      </c>
      <c r="F425" s="41" t="n">
        <f aca="false">IF(A425="","",INDEX(Assumptions!$B$16:$B$18,MATCH(C425,Assumptions!$A$16:$A$18,0)))</f>
        <v>3</v>
      </c>
      <c r="G425" s="42" t="n">
        <f aca="false">IF(A425="","",WORKDAY(B425,F425))</f>
        <v>46279</v>
      </c>
    </row>
    <row r="426" customFormat="false" ht="15" hidden="false" customHeight="false" outlineLevel="0" collapsed="false">
      <c r="A426" s="37" t="n">
        <v>1000425</v>
      </c>
      <c r="B426" s="38" t="n">
        <v>46274</v>
      </c>
      <c r="C426" s="39" t="s">
        <v>69</v>
      </c>
      <c r="D426" s="39" t="s">
        <v>39</v>
      </c>
      <c r="E426" s="40" t="n">
        <v>2.2</v>
      </c>
      <c r="F426" s="41" t="n">
        <f aca="false">IF(A426="","",INDEX(Assumptions!$B$16:$B$18,MATCH(C426,Assumptions!$A$16:$A$18,0)))</f>
        <v>3</v>
      </c>
      <c r="G426" s="42" t="n">
        <f aca="false">IF(A426="","",WORKDAY(B426,F426))</f>
        <v>46279</v>
      </c>
    </row>
    <row r="427" customFormat="false" ht="15" hidden="false" customHeight="false" outlineLevel="0" collapsed="false">
      <c r="A427" s="37" t="n">
        <v>1000426</v>
      </c>
      <c r="B427" s="38" t="n">
        <v>46274</v>
      </c>
      <c r="C427" s="39" t="s">
        <v>69</v>
      </c>
      <c r="D427" s="39" t="s">
        <v>39</v>
      </c>
      <c r="E427" s="40" t="n">
        <v>0.9</v>
      </c>
      <c r="F427" s="41" t="n">
        <f aca="false">IF(A427="","",INDEX(Assumptions!$B$16:$B$18,MATCH(C427,Assumptions!$A$16:$A$18,0)))</f>
        <v>3</v>
      </c>
      <c r="G427" s="42" t="n">
        <f aca="false">IF(A427="","",WORKDAY(B427,F427))</f>
        <v>46279</v>
      </c>
    </row>
    <row r="428" customFormat="false" ht="15" hidden="false" customHeight="false" outlineLevel="0" collapsed="false">
      <c r="A428" s="37" t="n">
        <v>1000427</v>
      </c>
      <c r="B428" s="38" t="n">
        <v>46274</v>
      </c>
      <c r="C428" s="39" t="s">
        <v>69</v>
      </c>
      <c r="D428" s="39" t="s">
        <v>33</v>
      </c>
      <c r="E428" s="40" t="n">
        <v>4.9</v>
      </c>
      <c r="F428" s="41" t="n">
        <f aca="false">IF(A428="","",INDEX(Assumptions!$B$16:$B$18,MATCH(C428,Assumptions!$A$16:$A$18,0)))</f>
        <v>3</v>
      </c>
      <c r="G428" s="42" t="n">
        <f aca="false">IF(A428="","",WORKDAY(B428,F428))</f>
        <v>46279</v>
      </c>
    </row>
    <row r="429" customFormat="false" ht="15" hidden="false" customHeight="false" outlineLevel="0" collapsed="false">
      <c r="A429" s="37" t="n">
        <v>1000428</v>
      </c>
      <c r="B429" s="38" t="n">
        <v>46274</v>
      </c>
      <c r="C429" s="39" t="s">
        <v>68</v>
      </c>
      <c r="D429" s="39" t="s">
        <v>31</v>
      </c>
      <c r="E429" s="40" t="n">
        <v>1.8</v>
      </c>
      <c r="F429" s="41" t="n">
        <f aca="false">IF(A429="","",INDEX(Assumptions!$B$16:$B$18,MATCH(C429,Assumptions!$A$16:$A$18,0)))</f>
        <v>1</v>
      </c>
      <c r="G429" s="42" t="n">
        <f aca="false">IF(A429="","",WORKDAY(B429,F429))</f>
        <v>46275</v>
      </c>
    </row>
    <row r="430" customFormat="false" ht="15" hidden="false" customHeight="false" outlineLevel="0" collapsed="false">
      <c r="A430" s="37" t="n">
        <v>1000429</v>
      </c>
      <c r="B430" s="38" t="n">
        <v>46274</v>
      </c>
      <c r="C430" s="39" t="s">
        <v>68</v>
      </c>
      <c r="D430" s="39" t="s">
        <v>35</v>
      </c>
      <c r="E430" s="40" t="n">
        <v>1.6</v>
      </c>
      <c r="F430" s="41" t="n">
        <f aca="false">IF(A430="","",INDEX(Assumptions!$B$16:$B$18,MATCH(C430,Assumptions!$A$16:$A$18,0)))</f>
        <v>1</v>
      </c>
      <c r="G430" s="42" t="n">
        <f aca="false">IF(A430="","",WORKDAY(B430,F430))</f>
        <v>46275</v>
      </c>
    </row>
    <row r="431" customFormat="false" ht="15" hidden="false" customHeight="false" outlineLevel="0" collapsed="false">
      <c r="A431" s="37" t="n">
        <v>1000430</v>
      </c>
      <c r="B431" s="38" t="n">
        <v>46274</v>
      </c>
      <c r="C431" s="39" t="s">
        <v>68</v>
      </c>
      <c r="D431" s="39" t="s">
        <v>31</v>
      </c>
      <c r="E431" s="40" t="n">
        <v>1</v>
      </c>
      <c r="F431" s="41" t="n">
        <f aca="false">IF(A431="","",INDEX(Assumptions!$B$16:$B$18,MATCH(C431,Assumptions!$A$16:$A$18,0)))</f>
        <v>1</v>
      </c>
      <c r="G431" s="42" t="n">
        <f aca="false">IF(A431="","",WORKDAY(B431,F431))</f>
        <v>46275</v>
      </c>
    </row>
    <row r="432" customFormat="false" ht="15" hidden="false" customHeight="false" outlineLevel="0" collapsed="false">
      <c r="A432" s="37" t="n">
        <v>1000431</v>
      </c>
      <c r="B432" s="38" t="n">
        <v>46274</v>
      </c>
      <c r="C432" s="39" t="s">
        <v>70</v>
      </c>
      <c r="D432" s="39" t="s">
        <v>37</v>
      </c>
      <c r="E432" s="40" t="n">
        <v>0.9</v>
      </c>
      <c r="F432" s="41" t="n">
        <f aca="false">IF(A432="","",INDEX(Assumptions!$B$16:$B$18,MATCH(C432,Assumptions!$A$16:$A$18,0)))</f>
        <v>5</v>
      </c>
      <c r="G432" s="42" t="n">
        <f aca="false">IF(A432="","",WORKDAY(B432,F432))</f>
        <v>46281</v>
      </c>
    </row>
    <row r="433" customFormat="false" ht="15" hidden="false" customHeight="false" outlineLevel="0" collapsed="false">
      <c r="A433" s="37" t="n">
        <v>1000432</v>
      </c>
      <c r="B433" s="38" t="n">
        <v>46274</v>
      </c>
      <c r="C433" s="39" t="s">
        <v>69</v>
      </c>
      <c r="D433" s="39" t="s">
        <v>31</v>
      </c>
      <c r="E433" s="40" t="n">
        <v>1.3</v>
      </c>
      <c r="F433" s="41" t="n">
        <f aca="false">IF(A433="","",INDEX(Assumptions!$B$16:$B$18,MATCH(C433,Assumptions!$A$16:$A$18,0)))</f>
        <v>3</v>
      </c>
      <c r="G433" s="42" t="n">
        <f aca="false">IF(A433="","",WORKDAY(B433,F433))</f>
        <v>46279</v>
      </c>
    </row>
    <row r="434" customFormat="false" ht="15" hidden="false" customHeight="false" outlineLevel="0" collapsed="false">
      <c r="A434" s="37" t="n">
        <v>1000433</v>
      </c>
      <c r="B434" s="38" t="n">
        <v>46274</v>
      </c>
      <c r="C434" s="39" t="s">
        <v>70</v>
      </c>
      <c r="D434" s="39" t="s">
        <v>35</v>
      </c>
      <c r="E434" s="40" t="n">
        <v>1.3</v>
      </c>
      <c r="F434" s="41" t="n">
        <f aca="false">IF(A434="","",INDEX(Assumptions!$B$16:$B$18,MATCH(C434,Assumptions!$A$16:$A$18,0)))</f>
        <v>5</v>
      </c>
      <c r="G434" s="42" t="n">
        <f aca="false">IF(A434="","",WORKDAY(B434,F434))</f>
        <v>46281</v>
      </c>
    </row>
    <row r="435" customFormat="false" ht="15" hidden="false" customHeight="false" outlineLevel="0" collapsed="false">
      <c r="A435" s="37" t="n">
        <v>1000434</v>
      </c>
      <c r="B435" s="38" t="n">
        <v>46274</v>
      </c>
      <c r="C435" s="39" t="s">
        <v>69</v>
      </c>
      <c r="D435" s="39" t="s">
        <v>31</v>
      </c>
      <c r="E435" s="40" t="n">
        <v>5.6</v>
      </c>
      <c r="F435" s="41" t="n">
        <f aca="false">IF(A435="","",INDEX(Assumptions!$B$16:$B$18,MATCH(C435,Assumptions!$A$16:$A$18,0)))</f>
        <v>3</v>
      </c>
      <c r="G435" s="42" t="n">
        <f aca="false">IF(A435="","",WORKDAY(B435,F435))</f>
        <v>46279</v>
      </c>
    </row>
    <row r="436" customFormat="false" ht="15" hidden="false" customHeight="false" outlineLevel="0" collapsed="false">
      <c r="A436" s="37" t="n">
        <v>1000435</v>
      </c>
      <c r="B436" s="38" t="n">
        <v>46274</v>
      </c>
      <c r="C436" s="39" t="s">
        <v>70</v>
      </c>
      <c r="D436" s="39" t="s">
        <v>35</v>
      </c>
      <c r="E436" s="40" t="n">
        <v>2.2</v>
      </c>
      <c r="F436" s="41" t="n">
        <f aca="false">IF(A436="","",INDEX(Assumptions!$B$16:$B$18,MATCH(C436,Assumptions!$A$16:$A$18,0)))</f>
        <v>5</v>
      </c>
      <c r="G436" s="42" t="n">
        <f aca="false">IF(A436="","",WORKDAY(B436,F436))</f>
        <v>46281</v>
      </c>
    </row>
    <row r="437" customFormat="false" ht="15" hidden="false" customHeight="false" outlineLevel="0" collapsed="false">
      <c r="A437" s="37" t="n">
        <v>1000436</v>
      </c>
      <c r="B437" s="38" t="n">
        <v>46274</v>
      </c>
      <c r="C437" s="39" t="s">
        <v>69</v>
      </c>
      <c r="D437" s="39" t="s">
        <v>39</v>
      </c>
      <c r="E437" s="40" t="n">
        <v>3.4</v>
      </c>
      <c r="F437" s="41" t="n">
        <f aca="false">IF(A437="","",INDEX(Assumptions!$B$16:$B$18,MATCH(C437,Assumptions!$A$16:$A$18,0)))</f>
        <v>3</v>
      </c>
      <c r="G437" s="42" t="n">
        <f aca="false">IF(A437="","",WORKDAY(B437,F437))</f>
        <v>46279</v>
      </c>
    </row>
    <row r="438" customFormat="false" ht="15" hidden="false" customHeight="false" outlineLevel="0" collapsed="false">
      <c r="A438" s="37" t="n">
        <v>1000437</v>
      </c>
      <c r="B438" s="38" t="n">
        <v>46274</v>
      </c>
      <c r="C438" s="39" t="s">
        <v>70</v>
      </c>
      <c r="D438" s="39" t="s">
        <v>39</v>
      </c>
      <c r="E438" s="40" t="n">
        <v>1</v>
      </c>
      <c r="F438" s="41" t="n">
        <f aca="false">IF(A438="","",INDEX(Assumptions!$B$16:$B$18,MATCH(C438,Assumptions!$A$16:$A$18,0)))</f>
        <v>5</v>
      </c>
      <c r="G438" s="42" t="n">
        <f aca="false">IF(A438="","",WORKDAY(B438,F438))</f>
        <v>46281</v>
      </c>
    </row>
    <row r="439" customFormat="false" ht="15" hidden="false" customHeight="false" outlineLevel="0" collapsed="false">
      <c r="A439" s="37" t="n">
        <v>1000438</v>
      </c>
      <c r="B439" s="38" t="n">
        <v>46274</v>
      </c>
      <c r="C439" s="39" t="s">
        <v>70</v>
      </c>
      <c r="D439" s="39" t="s">
        <v>35</v>
      </c>
      <c r="E439" s="40" t="n">
        <v>3.7</v>
      </c>
      <c r="F439" s="41" t="n">
        <f aca="false">IF(A439="","",INDEX(Assumptions!$B$16:$B$18,MATCH(C439,Assumptions!$A$16:$A$18,0)))</f>
        <v>5</v>
      </c>
      <c r="G439" s="42" t="n">
        <f aca="false">IF(A439="","",WORKDAY(B439,F439))</f>
        <v>46281</v>
      </c>
    </row>
    <row r="440" customFormat="false" ht="15" hidden="false" customHeight="false" outlineLevel="0" collapsed="false">
      <c r="A440" s="37" t="n">
        <v>1000439</v>
      </c>
      <c r="B440" s="38" t="n">
        <v>46274</v>
      </c>
      <c r="C440" s="39" t="s">
        <v>69</v>
      </c>
      <c r="D440" s="39" t="s">
        <v>37</v>
      </c>
      <c r="E440" s="40" t="n">
        <v>1.1</v>
      </c>
      <c r="F440" s="41" t="n">
        <f aca="false">IF(A440="","",INDEX(Assumptions!$B$16:$B$18,MATCH(C440,Assumptions!$A$16:$A$18,0)))</f>
        <v>3</v>
      </c>
      <c r="G440" s="42" t="n">
        <f aca="false">IF(A440="","",WORKDAY(B440,F440))</f>
        <v>46279</v>
      </c>
    </row>
    <row r="441" customFormat="false" ht="15" hidden="false" customHeight="false" outlineLevel="0" collapsed="false">
      <c r="A441" s="37" t="n">
        <v>1000440</v>
      </c>
      <c r="B441" s="38" t="n">
        <v>46274</v>
      </c>
      <c r="C441" s="39" t="s">
        <v>70</v>
      </c>
      <c r="D441" s="39" t="s">
        <v>35</v>
      </c>
      <c r="E441" s="40" t="n">
        <v>2.9</v>
      </c>
      <c r="F441" s="41" t="n">
        <f aca="false">IF(A441="","",INDEX(Assumptions!$B$16:$B$18,MATCH(C441,Assumptions!$A$16:$A$18,0)))</f>
        <v>5</v>
      </c>
      <c r="G441" s="42" t="n">
        <f aca="false">IF(A441="","",WORKDAY(B441,F441))</f>
        <v>46281</v>
      </c>
    </row>
    <row r="442" customFormat="false" ht="15" hidden="false" customHeight="false" outlineLevel="0" collapsed="false">
      <c r="A442" s="37" t="n">
        <v>1000441</v>
      </c>
      <c r="B442" s="38" t="n">
        <v>46274</v>
      </c>
      <c r="C442" s="39" t="s">
        <v>69</v>
      </c>
      <c r="D442" s="39" t="s">
        <v>33</v>
      </c>
      <c r="E442" s="40" t="n">
        <v>1</v>
      </c>
      <c r="F442" s="41" t="n">
        <f aca="false">IF(A442="","",INDEX(Assumptions!$B$16:$B$18,MATCH(C442,Assumptions!$A$16:$A$18,0)))</f>
        <v>3</v>
      </c>
      <c r="G442" s="42" t="n">
        <f aca="false">IF(A442="","",WORKDAY(B442,F442))</f>
        <v>46279</v>
      </c>
    </row>
    <row r="443" customFormat="false" ht="15" hidden="false" customHeight="false" outlineLevel="0" collapsed="false">
      <c r="A443" s="37" t="n">
        <v>1000442</v>
      </c>
      <c r="B443" s="38" t="n">
        <v>46274</v>
      </c>
      <c r="C443" s="39" t="s">
        <v>69</v>
      </c>
      <c r="D443" s="39" t="s">
        <v>35</v>
      </c>
      <c r="E443" s="40" t="n">
        <v>1.4</v>
      </c>
      <c r="F443" s="41" t="n">
        <f aca="false">IF(A443="","",INDEX(Assumptions!$B$16:$B$18,MATCH(C443,Assumptions!$A$16:$A$18,0)))</f>
        <v>3</v>
      </c>
      <c r="G443" s="42" t="n">
        <f aca="false">IF(A443="","",WORKDAY(B443,F443))</f>
        <v>46279</v>
      </c>
    </row>
    <row r="444" customFormat="false" ht="15" hidden="false" customHeight="false" outlineLevel="0" collapsed="false">
      <c r="A444" s="37" t="n">
        <v>1000443</v>
      </c>
      <c r="B444" s="38" t="n">
        <v>46274</v>
      </c>
      <c r="C444" s="39" t="s">
        <v>69</v>
      </c>
      <c r="D444" s="39" t="s">
        <v>31</v>
      </c>
      <c r="E444" s="40" t="n">
        <v>3.3</v>
      </c>
      <c r="F444" s="41" t="n">
        <f aca="false">IF(A444="","",INDEX(Assumptions!$B$16:$B$18,MATCH(C444,Assumptions!$A$16:$A$18,0)))</f>
        <v>3</v>
      </c>
      <c r="G444" s="42" t="n">
        <f aca="false">IF(A444="","",WORKDAY(B444,F444))</f>
        <v>46279</v>
      </c>
    </row>
    <row r="445" customFormat="false" ht="15" hidden="false" customHeight="false" outlineLevel="0" collapsed="false">
      <c r="A445" s="37" t="n">
        <v>1000444</v>
      </c>
      <c r="B445" s="38" t="n">
        <v>46274</v>
      </c>
      <c r="C445" s="39" t="s">
        <v>69</v>
      </c>
      <c r="D445" s="39" t="s">
        <v>31</v>
      </c>
      <c r="E445" s="40" t="n">
        <v>1.3</v>
      </c>
      <c r="F445" s="41" t="n">
        <f aca="false">IF(A445="","",INDEX(Assumptions!$B$16:$B$18,MATCH(C445,Assumptions!$A$16:$A$18,0)))</f>
        <v>3</v>
      </c>
      <c r="G445" s="42" t="n">
        <f aca="false">IF(A445="","",WORKDAY(B445,F445))</f>
        <v>46279</v>
      </c>
    </row>
    <row r="446" customFormat="false" ht="15" hidden="false" customHeight="false" outlineLevel="0" collapsed="false">
      <c r="A446" s="37" t="n">
        <v>1000445</v>
      </c>
      <c r="B446" s="38" t="n">
        <v>46274</v>
      </c>
      <c r="C446" s="39" t="s">
        <v>69</v>
      </c>
      <c r="D446" s="39" t="s">
        <v>37</v>
      </c>
      <c r="E446" s="40" t="n">
        <v>1.5</v>
      </c>
      <c r="F446" s="41" t="n">
        <f aca="false">IF(A446="","",INDEX(Assumptions!$B$16:$B$18,MATCH(C446,Assumptions!$A$16:$A$18,0)))</f>
        <v>3</v>
      </c>
      <c r="G446" s="42" t="n">
        <f aca="false">IF(A446="","",WORKDAY(B446,F446))</f>
        <v>46279</v>
      </c>
    </row>
    <row r="447" customFormat="false" ht="15" hidden="false" customHeight="false" outlineLevel="0" collapsed="false">
      <c r="A447" s="37" t="n">
        <v>1000446</v>
      </c>
      <c r="B447" s="38" t="n">
        <v>46274</v>
      </c>
      <c r="C447" s="39" t="s">
        <v>68</v>
      </c>
      <c r="D447" s="39" t="s">
        <v>31</v>
      </c>
      <c r="E447" s="40" t="n">
        <v>0.3</v>
      </c>
      <c r="F447" s="41" t="n">
        <f aca="false">IF(A447="","",INDEX(Assumptions!$B$16:$B$18,MATCH(C447,Assumptions!$A$16:$A$18,0)))</f>
        <v>1</v>
      </c>
      <c r="G447" s="42" t="n">
        <f aca="false">IF(A447="","",WORKDAY(B447,F447))</f>
        <v>46275</v>
      </c>
    </row>
    <row r="448" customFormat="false" ht="15" hidden="false" customHeight="false" outlineLevel="0" collapsed="false">
      <c r="A448" s="37" t="n">
        <v>1000447</v>
      </c>
      <c r="B448" s="38" t="n">
        <v>46274</v>
      </c>
      <c r="C448" s="39" t="s">
        <v>69</v>
      </c>
      <c r="D448" s="39" t="s">
        <v>39</v>
      </c>
      <c r="E448" s="40" t="n">
        <v>2.8</v>
      </c>
      <c r="F448" s="41" t="n">
        <f aca="false">IF(A448="","",INDEX(Assumptions!$B$16:$B$18,MATCH(C448,Assumptions!$A$16:$A$18,0)))</f>
        <v>3</v>
      </c>
      <c r="G448" s="42" t="n">
        <f aca="false">IF(A448="","",WORKDAY(B448,F448))</f>
        <v>46279</v>
      </c>
    </row>
    <row r="449" customFormat="false" ht="15" hidden="false" customHeight="false" outlineLevel="0" collapsed="false">
      <c r="A449" s="37" t="n">
        <v>1000448</v>
      </c>
      <c r="B449" s="38" t="n">
        <v>46274</v>
      </c>
      <c r="C449" s="39" t="s">
        <v>69</v>
      </c>
      <c r="D449" s="39" t="s">
        <v>37</v>
      </c>
      <c r="E449" s="40" t="n">
        <v>1.8</v>
      </c>
      <c r="F449" s="41" t="n">
        <f aca="false">IF(A449="","",INDEX(Assumptions!$B$16:$B$18,MATCH(C449,Assumptions!$A$16:$A$18,0)))</f>
        <v>3</v>
      </c>
      <c r="G449" s="42" t="n">
        <f aca="false">IF(A449="","",WORKDAY(B449,F449))</f>
        <v>46279</v>
      </c>
    </row>
    <row r="450" customFormat="false" ht="15" hidden="false" customHeight="false" outlineLevel="0" collapsed="false">
      <c r="A450" s="37" t="n">
        <v>1000449</v>
      </c>
      <c r="B450" s="38" t="n">
        <v>46274</v>
      </c>
      <c r="C450" s="39" t="s">
        <v>69</v>
      </c>
      <c r="D450" s="39" t="s">
        <v>31</v>
      </c>
      <c r="E450" s="40" t="n">
        <v>2.5</v>
      </c>
      <c r="F450" s="41" t="n">
        <f aca="false">IF(A450="","",INDEX(Assumptions!$B$16:$B$18,MATCH(C450,Assumptions!$A$16:$A$18,0)))</f>
        <v>3</v>
      </c>
      <c r="G450" s="42" t="n">
        <f aca="false">IF(A450="","",WORKDAY(B450,F450))</f>
        <v>46279</v>
      </c>
    </row>
    <row r="451" customFormat="false" ht="15" hidden="false" customHeight="false" outlineLevel="0" collapsed="false">
      <c r="A451" s="37" t="n">
        <v>1000450</v>
      </c>
      <c r="B451" s="38" t="n">
        <v>46274</v>
      </c>
      <c r="C451" s="39" t="s">
        <v>70</v>
      </c>
      <c r="D451" s="39" t="s">
        <v>35</v>
      </c>
      <c r="E451" s="40" t="n">
        <v>1.5</v>
      </c>
      <c r="F451" s="41" t="n">
        <f aca="false">IF(A451="","",INDEX(Assumptions!$B$16:$B$18,MATCH(C451,Assumptions!$A$16:$A$18,0)))</f>
        <v>5</v>
      </c>
      <c r="G451" s="42" t="n">
        <f aca="false">IF(A451="","",WORKDAY(B451,F451))</f>
        <v>46281</v>
      </c>
    </row>
    <row r="452" customFormat="false" ht="15" hidden="false" customHeight="false" outlineLevel="0" collapsed="false">
      <c r="A452" s="37" t="n">
        <v>1000451</v>
      </c>
      <c r="B452" s="38" t="n">
        <v>46274</v>
      </c>
      <c r="C452" s="39" t="s">
        <v>69</v>
      </c>
      <c r="D452" s="39" t="s">
        <v>31</v>
      </c>
      <c r="E452" s="40" t="n">
        <v>1.9</v>
      </c>
      <c r="F452" s="41" t="n">
        <f aca="false">IF(A452="","",INDEX(Assumptions!$B$16:$B$18,MATCH(C452,Assumptions!$A$16:$A$18,0)))</f>
        <v>3</v>
      </c>
      <c r="G452" s="42" t="n">
        <f aca="false">IF(A452="","",WORKDAY(B452,F452))</f>
        <v>46279</v>
      </c>
    </row>
    <row r="453" customFormat="false" ht="15" hidden="false" customHeight="false" outlineLevel="0" collapsed="false">
      <c r="A453" s="37" t="n">
        <v>1000452</v>
      </c>
      <c r="B453" s="38" t="n">
        <v>46274</v>
      </c>
      <c r="C453" s="39" t="s">
        <v>69</v>
      </c>
      <c r="D453" s="39" t="s">
        <v>37</v>
      </c>
      <c r="E453" s="40" t="n">
        <v>1.2</v>
      </c>
      <c r="F453" s="41" t="n">
        <f aca="false">IF(A453="","",INDEX(Assumptions!$B$16:$B$18,MATCH(C453,Assumptions!$A$16:$A$18,0)))</f>
        <v>3</v>
      </c>
      <c r="G453" s="42" t="n">
        <f aca="false">IF(A453="","",WORKDAY(B453,F453))</f>
        <v>46279</v>
      </c>
    </row>
    <row r="454" customFormat="false" ht="15" hidden="false" customHeight="false" outlineLevel="0" collapsed="false">
      <c r="A454" s="37" t="n">
        <v>1000453</v>
      </c>
      <c r="B454" s="38" t="n">
        <v>46274</v>
      </c>
      <c r="C454" s="39" t="s">
        <v>69</v>
      </c>
      <c r="D454" s="39" t="s">
        <v>33</v>
      </c>
      <c r="E454" s="40" t="n">
        <v>1.6</v>
      </c>
      <c r="F454" s="41" t="n">
        <f aca="false">IF(A454="","",INDEX(Assumptions!$B$16:$B$18,MATCH(C454,Assumptions!$A$16:$A$18,0)))</f>
        <v>3</v>
      </c>
      <c r="G454" s="42" t="n">
        <f aca="false">IF(A454="","",WORKDAY(B454,F454))</f>
        <v>46279</v>
      </c>
    </row>
    <row r="455" customFormat="false" ht="15" hidden="false" customHeight="false" outlineLevel="0" collapsed="false">
      <c r="A455" s="37" t="n">
        <v>1000454</v>
      </c>
      <c r="B455" s="38" t="n">
        <v>46274</v>
      </c>
      <c r="C455" s="39" t="s">
        <v>69</v>
      </c>
      <c r="D455" s="39" t="s">
        <v>39</v>
      </c>
      <c r="E455" s="40" t="n">
        <v>1</v>
      </c>
      <c r="F455" s="41" t="n">
        <f aca="false">IF(A455="","",INDEX(Assumptions!$B$16:$B$18,MATCH(C455,Assumptions!$A$16:$A$18,0)))</f>
        <v>3</v>
      </c>
      <c r="G455" s="42" t="n">
        <f aca="false">IF(A455="","",WORKDAY(B455,F455))</f>
        <v>46279</v>
      </c>
    </row>
    <row r="456" customFormat="false" ht="15" hidden="false" customHeight="false" outlineLevel="0" collapsed="false">
      <c r="A456" s="37" t="n">
        <v>1000455</v>
      </c>
      <c r="B456" s="38" t="n">
        <v>46274</v>
      </c>
      <c r="C456" s="39" t="s">
        <v>69</v>
      </c>
      <c r="D456" s="39" t="s">
        <v>35</v>
      </c>
      <c r="E456" s="40" t="n">
        <v>1.3</v>
      </c>
      <c r="F456" s="41" t="n">
        <f aca="false">IF(A456="","",INDEX(Assumptions!$B$16:$B$18,MATCH(C456,Assumptions!$A$16:$A$18,0)))</f>
        <v>3</v>
      </c>
      <c r="G456" s="42" t="n">
        <f aca="false">IF(A456="","",WORKDAY(B456,F456))</f>
        <v>46279</v>
      </c>
    </row>
    <row r="457" customFormat="false" ht="15" hidden="false" customHeight="false" outlineLevel="0" collapsed="false">
      <c r="A457" s="37" t="n">
        <v>1000456</v>
      </c>
      <c r="B457" s="38" t="n">
        <v>46274</v>
      </c>
      <c r="C457" s="39" t="s">
        <v>69</v>
      </c>
      <c r="D457" s="39" t="s">
        <v>31</v>
      </c>
      <c r="E457" s="40" t="n">
        <v>1.4</v>
      </c>
      <c r="F457" s="41" t="n">
        <f aca="false">IF(A457="","",INDEX(Assumptions!$B$16:$B$18,MATCH(C457,Assumptions!$A$16:$A$18,0)))</f>
        <v>3</v>
      </c>
      <c r="G457" s="42" t="n">
        <f aca="false">IF(A457="","",WORKDAY(B457,F457))</f>
        <v>46279</v>
      </c>
    </row>
    <row r="458" customFormat="false" ht="15" hidden="false" customHeight="false" outlineLevel="0" collapsed="false">
      <c r="A458" s="37" t="n">
        <v>1000457</v>
      </c>
      <c r="B458" s="38" t="n">
        <v>46274</v>
      </c>
      <c r="C458" s="39" t="s">
        <v>69</v>
      </c>
      <c r="D458" s="39" t="s">
        <v>37</v>
      </c>
      <c r="E458" s="40" t="n">
        <v>1.2</v>
      </c>
      <c r="F458" s="41" t="n">
        <f aca="false">IF(A458="","",INDEX(Assumptions!$B$16:$B$18,MATCH(C458,Assumptions!$A$16:$A$18,0)))</f>
        <v>3</v>
      </c>
      <c r="G458" s="42" t="n">
        <f aca="false">IF(A458="","",WORKDAY(B458,F458))</f>
        <v>46279</v>
      </c>
    </row>
    <row r="459" customFormat="false" ht="15" hidden="false" customHeight="false" outlineLevel="0" collapsed="false">
      <c r="A459" s="37" t="n">
        <v>1000458</v>
      </c>
      <c r="B459" s="38" t="n">
        <v>46274</v>
      </c>
      <c r="C459" s="39" t="s">
        <v>70</v>
      </c>
      <c r="D459" s="39" t="s">
        <v>37</v>
      </c>
      <c r="E459" s="40" t="n">
        <v>1</v>
      </c>
      <c r="F459" s="41" t="n">
        <f aca="false">IF(A459="","",INDEX(Assumptions!$B$16:$B$18,MATCH(C459,Assumptions!$A$16:$A$18,0)))</f>
        <v>5</v>
      </c>
      <c r="G459" s="42" t="n">
        <f aca="false">IF(A459="","",WORKDAY(B459,F459))</f>
        <v>46281</v>
      </c>
    </row>
    <row r="460" customFormat="false" ht="15" hidden="false" customHeight="false" outlineLevel="0" collapsed="false">
      <c r="A460" s="37" t="n">
        <v>1000459</v>
      </c>
      <c r="B460" s="38" t="n">
        <v>46274</v>
      </c>
      <c r="C460" s="39" t="s">
        <v>69</v>
      </c>
      <c r="D460" s="39" t="s">
        <v>37</v>
      </c>
      <c r="E460" s="40" t="n">
        <v>2.5</v>
      </c>
      <c r="F460" s="41" t="n">
        <f aca="false">IF(A460="","",INDEX(Assumptions!$B$16:$B$18,MATCH(C460,Assumptions!$A$16:$A$18,0)))</f>
        <v>3</v>
      </c>
      <c r="G460" s="42" t="n">
        <f aca="false">IF(A460="","",WORKDAY(B460,F460))</f>
        <v>46279</v>
      </c>
    </row>
    <row r="461" customFormat="false" ht="15" hidden="false" customHeight="false" outlineLevel="0" collapsed="false">
      <c r="A461" s="37" t="n">
        <v>1000460</v>
      </c>
      <c r="B461" s="38" t="n">
        <v>46274</v>
      </c>
      <c r="C461" s="39" t="s">
        <v>69</v>
      </c>
      <c r="D461" s="39" t="s">
        <v>37</v>
      </c>
      <c r="E461" s="40" t="n">
        <v>2.5</v>
      </c>
      <c r="F461" s="41" t="n">
        <f aca="false">IF(A461="","",INDEX(Assumptions!$B$16:$B$18,MATCH(C461,Assumptions!$A$16:$A$18,0)))</f>
        <v>3</v>
      </c>
      <c r="G461" s="42" t="n">
        <f aca="false">IF(A461="","",WORKDAY(B461,F461))</f>
        <v>46279</v>
      </c>
    </row>
    <row r="462" customFormat="false" ht="15" hidden="false" customHeight="false" outlineLevel="0" collapsed="false">
      <c r="A462" s="37" t="n">
        <v>1000461</v>
      </c>
      <c r="B462" s="38" t="n">
        <v>46274</v>
      </c>
      <c r="C462" s="39" t="s">
        <v>70</v>
      </c>
      <c r="D462" s="39" t="s">
        <v>33</v>
      </c>
      <c r="E462" s="40" t="n">
        <v>2.2</v>
      </c>
      <c r="F462" s="41" t="n">
        <f aca="false">IF(A462="","",INDEX(Assumptions!$B$16:$B$18,MATCH(C462,Assumptions!$A$16:$A$18,0)))</f>
        <v>5</v>
      </c>
      <c r="G462" s="42" t="n">
        <f aca="false">IF(A462="","",WORKDAY(B462,F462))</f>
        <v>46281</v>
      </c>
    </row>
    <row r="463" customFormat="false" ht="15" hidden="false" customHeight="false" outlineLevel="0" collapsed="false">
      <c r="A463" s="37" t="n">
        <v>1000462</v>
      </c>
      <c r="B463" s="38" t="n">
        <v>46274</v>
      </c>
      <c r="C463" s="39" t="s">
        <v>69</v>
      </c>
      <c r="D463" s="39" t="s">
        <v>39</v>
      </c>
      <c r="E463" s="40" t="n">
        <v>4.8</v>
      </c>
      <c r="F463" s="41" t="n">
        <f aca="false">IF(A463="","",INDEX(Assumptions!$B$16:$B$18,MATCH(C463,Assumptions!$A$16:$A$18,0)))</f>
        <v>3</v>
      </c>
      <c r="G463" s="42" t="n">
        <f aca="false">IF(A463="","",WORKDAY(B463,F463))</f>
        <v>46279</v>
      </c>
    </row>
    <row r="464" customFormat="false" ht="15" hidden="false" customHeight="false" outlineLevel="0" collapsed="false">
      <c r="A464" s="37" t="n">
        <v>1000463</v>
      </c>
      <c r="B464" s="38" t="n">
        <v>46274</v>
      </c>
      <c r="C464" s="39" t="s">
        <v>69</v>
      </c>
      <c r="D464" s="39" t="s">
        <v>31</v>
      </c>
      <c r="E464" s="40" t="n">
        <v>1.1</v>
      </c>
      <c r="F464" s="41" t="n">
        <f aca="false">IF(A464="","",INDEX(Assumptions!$B$16:$B$18,MATCH(C464,Assumptions!$A$16:$A$18,0)))</f>
        <v>3</v>
      </c>
      <c r="G464" s="42" t="n">
        <f aca="false">IF(A464="","",WORKDAY(B464,F464))</f>
        <v>46279</v>
      </c>
    </row>
    <row r="465" customFormat="false" ht="15" hidden="false" customHeight="false" outlineLevel="0" collapsed="false">
      <c r="A465" s="37" t="n">
        <v>1000464</v>
      </c>
      <c r="B465" s="38" t="n">
        <v>46274</v>
      </c>
      <c r="C465" s="39" t="s">
        <v>69</v>
      </c>
      <c r="D465" s="39" t="s">
        <v>33</v>
      </c>
      <c r="E465" s="40" t="n">
        <v>0.8</v>
      </c>
      <c r="F465" s="41" t="n">
        <f aca="false">IF(A465="","",INDEX(Assumptions!$B$16:$B$18,MATCH(C465,Assumptions!$A$16:$A$18,0)))</f>
        <v>3</v>
      </c>
      <c r="G465" s="42" t="n">
        <f aca="false">IF(A465="","",WORKDAY(B465,F465))</f>
        <v>46279</v>
      </c>
    </row>
    <row r="466" customFormat="false" ht="15" hidden="false" customHeight="false" outlineLevel="0" collapsed="false">
      <c r="A466" s="37" t="n">
        <v>1000465</v>
      </c>
      <c r="B466" s="38" t="n">
        <v>46274</v>
      </c>
      <c r="C466" s="39" t="s">
        <v>68</v>
      </c>
      <c r="D466" s="39" t="s">
        <v>31</v>
      </c>
      <c r="E466" s="40" t="n">
        <v>4.7</v>
      </c>
      <c r="F466" s="41" t="n">
        <f aca="false">IF(A466="","",INDEX(Assumptions!$B$16:$B$18,MATCH(C466,Assumptions!$A$16:$A$18,0)))</f>
        <v>1</v>
      </c>
      <c r="G466" s="42" t="n">
        <f aca="false">IF(A466="","",WORKDAY(B466,F466))</f>
        <v>46275</v>
      </c>
    </row>
    <row r="467" customFormat="false" ht="15" hidden="false" customHeight="false" outlineLevel="0" collapsed="false">
      <c r="A467" s="37" t="n">
        <v>1000466</v>
      </c>
      <c r="B467" s="38" t="n">
        <v>46274</v>
      </c>
      <c r="C467" s="39" t="s">
        <v>69</v>
      </c>
      <c r="D467" s="39" t="s">
        <v>35</v>
      </c>
      <c r="E467" s="40" t="n">
        <v>2.6</v>
      </c>
      <c r="F467" s="41" t="n">
        <f aca="false">IF(A467="","",INDEX(Assumptions!$B$16:$B$18,MATCH(C467,Assumptions!$A$16:$A$18,0)))</f>
        <v>3</v>
      </c>
      <c r="G467" s="42" t="n">
        <f aca="false">IF(A467="","",WORKDAY(B467,F467))</f>
        <v>46279</v>
      </c>
    </row>
    <row r="468" customFormat="false" ht="15" hidden="false" customHeight="false" outlineLevel="0" collapsed="false">
      <c r="A468" s="37" t="n">
        <v>1000467</v>
      </c>
      <c r="B468" s="38" t="n">
        <v>46274</v>
      </c>
      <c r="C468" s="39" t="s">
        <v>69</v>
      </c>
      <c r="D468" s="39" t="s">
        <v>39</v>
      </c>
      <c r="E468" s="40" t="n">
        <v>2.9</v>
      </c>
      <c r="F468" s="41" t="n">
        <f aca="false">IF(A468="","",INDEX(Assumptions!$B$16:$B$18,MATCH(C468,Assumptions!$A$16:$A$18,0)))</f>
        <v>3</v>
      </c>
      <c r="G468" s="42" t="n">
        <f aca="false">IF(A468="","",WORKDAY(B468,F468))</f>
        <v>46279</v>
      </c>
    </row>
    <row r="469" customFormat="false" ht="15" hidden="false" customHeight="false" outlineLevel="0" collapsed="false">
      <c r="A469" s="37" t="n">
        <v>1000468</v>
      </c>
      <c r="B469" s="38" t="n">
        <v>46274</v>
      </c>
      <c r="C469" s="39" t="s">
        <v>69</v>
      </c>
      <c r="D469" s="39" t="s">
        <v>39</v>
      </c>
      <c r="E469" s="40" t="n">
        <v>2.1</v>
      </c>
      <c r="F469" s="41" t="n">
        <f aca="false">IF(A469="","",INDEX(Assumptions!$B$16:$B$18,MATCH(C469,Assumptions!$A$16:$A$18,0)))</f>
        <v>3</v>
      </c>
      <c r="G469" s="42" t="n">
        <f aca="false">IF(A469="","",WORKDAY(B469,F469))</f>
        <v>46279</v>
      </c>
    </row>
    <row r="470" customFormat="false" ht="15" hidden="false" customHeight="false" outlineLevel="0" collapsed="false">
      <c r="A470" s="37" t="n">
        <v>1000469</v>
      </c>
      <c r="B470" s="38" t="n">
        <v>46274</v>
      </c>
      <c r="C470" s="39" t="s">
        <v>69</v>
      </c>
      <c r="D470" s="39" t="s">
        <v>31</v>
      </c>
      <c r="E470" s="40" t="n">
        <v>2.8</v>
      </c>
      <c r="F470" s="41" t="n">
        <f aca="false">IF(A470="","",INDEX(Assumptions!$B$16:$B$18,MATCH(C470,Assumptions!$A$16:$A$18,0)))</f>
        <v>3</v>
      </c>
      <c r="G470" s="42" t="n">
        <f aca="false">IF(A470="","",WORKDAY(B470,F470))</f>
        <v>46279</v>
      </c>
    </row>
    <row r="471" customFormat="false" ht="15" hidden="false" customHeight="false" outlineLevel="0" collapsed="false">
      <c r="A471" s="37" t="n">
        <v>1000470</v>
      </c>
      <c r="B471" s="38" t="n">
        <v>46274</v>
      </c>
      <c r="C471" s="39" t="s">
        <v>70</v>
      </c>
      <c r="D471" s="39" t="s">
        <v>37</v>
      </c>
      <c r="E471" s="40" t="n">
        <v>1.1</v>
      </c>
      <c r="F471" s="41" t="n">
        <f aca="false">IF(A471="","",INDEX(Assumptions!$B$16:$B$18,MATCH(C471,Assumptions!$A$16:$A$18,0)))</f>
        <v>5</v>
      </c>
      <c r="G471" s="42" t="n">
        <f aca="false">IF(A471="","",WORKDAY(B471,F471))</f>
        <v>46281</v>
      </c>
    </row>
    <row r="472" customFormat="false" ht="15" hidden="false" customHeight="false" outlineLevel="0" collapsed="false">
      <c r="A472" s="37" t="n">
        <v>1000471</v>
      </c>
      <c r="B472" s="38" t="n">
        <v>46274</v>
      </c>
      <c r="C472" s="39" t="s">
        <v>70</v>
      </c>
      <c r="D472" s="39" t="s">
        <v>33</v>
      </c>
      <c r="E472" s="40" t="n">
        <v>0.5</v>
      </c>
      <c r="F472" s="41" t="n">
        <f aca="false">IF(A472="","",INDEX(Assumptions!$B$16:$B$18,MATCH(C472,Assumptions!$A$16:$A$18,0)))</f>
        <v>5</v>
      </c>
      <c r="G472" s="42" t="n">
        <f aca="false">IF(A472="","",WORKDAY(B472,F472))</f>
        <v>46281</v>
      </c>
    </row>
    <row r="473" customFormat="false" ht="15" hidden="false" customHeight="false" outlineLevel="0" collapsed="false">
      <c r="A473" s="37" t="n">
        <v>1000472</v>
      </c>
      <c r="B473" s="38" t="n">
        <v>46274</v>
      </c>
      <c r="C473" s="39" t="s">
        <v>68</v>
      </c>
      <c r="D473" s="39" t="s">
        <v>37</v>
      </c>
      <c r="E473" s="40" t="n">
        <v>5.3</v>
      </c>
      <c r="F473" s="41" t="n">
        <f aca="false">IF(A473="","",INDEX(Assumptions!$B$16:$B$18,MATCH(C473,Assumptions!$A$16:$A$18,0)))</f>
        <v>1</v>
      </c>
      <c r="G473" s="42" t="n">
        <f aca="false">IF(A473="","",WORKDAY(B473,F473))</f>
        <v>46275</v>
      </c>
    </row>
    <row r="474" customFormat="false" ht="15" hidden="false" customHeight="false" outlineLevel="0" collapsed="false">
      <c r="A474" s="37" t="n">
        <v>1000473</v>
      </c>
      <c r="B474" s="38" t="n">
        <v>46274</v>
      </c>
      <c r="C474" s="39" t="s">
        <v>69</v>
      </c>
      <c r="D474" s="39" t="s">
        <v>37</v>
      </c>
      <c r="E474" s="40" t="n">
        <v>1.5</v>
      </c>
      <c r="F474" s="41" t="n">
        <f aca="false">IF(A474="","",INDEX(Assumptions!$B$16:$B$18,MATCH(C474,Assumptions!$A$16:$A$18,0)))</f>
        <v>3</v>
      </c>
      <c r="G474" s="42" t="n">
        <f aca="false">IF(A474="","",WORKDAY(B474,F474))</f>
        <v>46279</v>
      </c>
    </row>
    <row r="475" customFormat="false" ht="15" hidden="false" customHeight="false" outlineLevel="0" collapsed="false">
      <c r="A475" s="37" t="n">
        <v>1000474</v>
      </c>
      <c r="B475" s="38" t="n">
        <v>46274</v>
      </c>
      <c r="C475" s="39" t="s">
        <v>70</v>
      </c>
      <c r="D475" s="39" t="s">
        <v>31</v>
      </c>
      <c r="E475" s="40" t="n">
        <v>6.4</v>
      </c>
      <c r="F475" s="41" t="n">
        <f aca="false">IF(A475="","",INDEX(Assumptions!$B$16:$B$18,MATCH(C475,Assumptions!$A$16:$A$18,0)))</f>
        <v>5</v>
      </c>
      <c r="G475" s="42" t="n">
        <f aca="false">IF(A475="","",WORKDAY(B475,F475))</f>
        <v>46281</v>
      </c>
    </row>
    <row r="476" customFormat="false" ht="15" hidden="false" customHeight="false" outlineLevel="0" collapsed="false">
      <c r="A476" s="37" t="n">
        <v>1000475</v>
      </c>
      <c r="B476" s="38" t="n">
        <v>46274</v>
      </c>
      <c r="C476" s="39" t="s">
        <v>69</v>
      </c>
      <c r="D476" s="39" t="s">
        <v>35</v>
      </c>
      <c r="E476" s="40" t="n">
        <v>2</v>
      </c>
      <c r="F476" s="41" t="n">
        <f aca="false">IF(A476="","",INDEX(Assumptions!$B$16:$B$18,MATCH(C476,Assumptions!$A$16:$A$18,0)))</f>
        <v>3</v>
      </c>
      <c r="G476" s="42" t="n">
        <f aca="false">IF(A476="","",WORKDAY(B476,F476))</f>
        <v>46279</v>
      </c>
    </row>
    <row r="477" customFormat="false" ht="15" hidden="false" customHeight="false" outlineLevel="0" collapsed="false">
      <c r="A477" s="37" t="n">
        <v>1000476</v>
      </c>
      <c r="B477" s="38" t="n">
        <v>46274</v>
      </c>
      <c r="C477" s="39" t="s">
        <v>69</v>
      </c>
      <c r="D477" s="39" t="s">
        <v>33</v>
      </c>
      <c r="E477" s="40" t="n">
        <v>1.6</v>
      </c>
      <c r="F477" s="41" t="n">
        <f aca="false">IF(A477="","",INDEX(Assumptions!$B$16:$B$18,MATCH(C477,Assumptions!$A$16:$A$18,0)))</f>
        <v>3</v>
      </c>
      <c r="G477" s="42" t="n">
        <f aca="false">IF(A477="","",WORKDAY(B477,F477))</f>
        <v>46279</v>
      </c>
    </row>
    <row r="478" customFormat="false" ht="15" hidden="false" customHeight="false" outlineLevel="0" collapsed="false">
      <c r="A478" s="37" t="n">
        <v>1000477</v>
      </c>
      <c r="B478" s="38" t="n">
        <v>46274</v>
      </c>
      <c r="C478" s="39" t="s">
        <v>69</v>
      </c>
      <c r="D478" s="39" t="s">
        <v>31</v>
      </c>
      <c r="E478" s="40" t="n">
        <v>3.9</v>
      </c>
      <c r="F478" s="41" t="n">
        <f aca="false">IF(A478="","",INDEX(Assumptions!$B$16:$B$18,MATCH(C478,Assumptions!$A$16:$A$18,0)))</f>
        <v>3</v>
      </c>
      <c r="G478" s="42" t="n">
        <f aca="false">IF(A478="","",WORKDAY(B478,F478))</f>
        <v>46279</v>
      </c>
    </row>
    <row r="479" customFormat="false" ht="15" hidden="false" customHeight="false" outlineLevel="0" collapsed="false">
      <c r="A479" s="37" t="n">
        <v>1000478</v>
      </c>
      <c r="B479" s="38" t="n">
        <v>46274</v>
      </c>
      <c r="C479" s="39" t="s">
        <v>69</v>
      </c>
      <c r="D479" s="39" t="s">
        <v>33</v>
      </c>
      <c r="E479" s="40" t="n">
        <v>1.9</v>
      </c>
      <c r="F479" s="41" t="n">
        <f aca="false">IF(A479="","",INDEX(Assumptions!$B$16:$B$18,MATCH(C479,Assumptions!$A$16:$A$18,0)))</f>
        <v>3</v>
      </c>
      <c r="G479" s="42" t="n">
        <f aca="false">IF(A479="","",WORKDAY(B479,F479))</f>
        <v>46279</v>
      </c>
    </row>
    <row r="480" customFormat="false" ht="15" hidden="false" customHeight="false" outlineLevel="0" collapsed="false">
      <c r="A480" s="37" t="n">
        <v>1000479</v>
      </c>
      <c r="B480" s="38" t="n">
        <v>46274</v>
      </c>
      <c r="C480" s="39" t="s">
        <v>70</v>
      </c>
      <c r="D480" s="39" t="s">
        <v>33</v>
      </c>
      <c r="E480" s="40" t="n">
        <v>0.7</v>
      </c>
      <c r="F480" s="41" t="n">
        <f aca="false">IF(A480="","",INDEX(Assumptions!$B$16:$B$18,MATCH(C480,Assumptions!$A$16:$A$18,0)))</f>
        <v>5</v>
      </c>
      <c r="G480" s="42" t="n">
        <f aca="false">IF(A480="","",WORKDAY(B480,F480))</f>
        <v>46281</v>
      </c>
    </row>
    <row r="481" customFormat="false" ht="15" hidden="false" customHeight="false" outlineLevel="0" collapsed="false">
      <c r="A481" s="37" t="n">
        <v>1000480</v>
      </c>
      <c r="B481" s="38" t="n">
        <v>46274</v>
      </c>
      <c r="C481" s="39" t="s">
        <v>69</v>
      </c>
      <c r="D481" s="39" t="s">
        <v>39</v>
      </c>
      <c r="E481" s="40" t="n">
        <v>2.3</v>
      </c>
      <c r="F481" s="41" t="n">
        <f aca="false">IF(A481="","",INDEX(Assumptions!$B$16:$B$18,MATCH(C481,Assumptions!$A$16:$A$18,0)))</f>
        <v>3</v>
      </c>
      <c r="G481" s="42" t="n">
        <f aca="false">IF(A481="","",WORKDAY(B481,F481))</f>
        <v>46279</v>
      </c>
    </row>
    <row r="482" customFormat="false" ht="15" hidden="false" customHeight="false" outlineLevel="0" collapsed="false">
      <c r="A482" s="37" t="n">
        <v>1000481</v>
      </c>
      <c r="B482" s="38" t="n">
        <v>46274</v>
      </c>
      <c r="C482" s="39" t="s">
        <v>69</v>
      </c>
      <c r="D482" s="39" t="s">
        <v>37</v>
      </c>
      <c r="E482" s="40" t="n">
        <v>2.3</v>
      </c>
      <c r="F482" s="41" t="n">
        <f aca="false">IF(A482="","",INDEX(Assumptions!$B$16:$B$18,MATCH(C482,Assumptions!$A$16:$A$18,0)))</f>
        <v>3</v>
      </c>
      <c r="G482" s="42" t="n">
        <f aca="false">IF(A482="","",WORKDAY(B482,F482))</f>
        <v>46279</v>
      </c>
    </row>
    <row r="483" customFormat="false" ht="15" hidden="false" customHeight="false" outlineLevel="0" collapsed="false">
      <c r="A483" s="37" t="n">
        <v>1000482</v>
      </c>
      <c r="B483" s="38" t="n">
        <v>46274</v>
      </c>
      <c r="C483" s="39" t="s">
        <v>68</v>
      </c>
      <c r="D483" s="39" t="s">
        <v>39</v>
      </c>
      <c r="E483" s="40" t="n">
        <v>0.9</v>
      </c>
      <c r="F483" s="41" t="n">
        <f aca="false">IF(A483="","",INDEX(Assumptions!$B$16:$B$18,MATCH(C483,Assumptions!$A$16:$A$18,0)))</f>
        <v>1</v>
      </c>
      <c r="G483" s="42" t="n">
        <f aca="false">IF(A483="","",WORKDAY(B483,F483))</f>
        <v>46275</v>
      </c>
    </row>
    <row r="484" customFormat="false" ht="15" hidden="false" customHeight="false" outlineLevel="0" collapsed="false">
      <c r="A484" s="37" t="n">
        <v>1000483</v>
      </c>
      <c r="B484" s="38" t="n">
        <v>46274</v>
      </c>
      <c r="C484" s="39" t="s">
        <v>69</v>
      </c>
      <c r="D484" s="39" t="s">
        <v>31</v>
      </c>
      <c r="E484" s="40" t="n">
        <v>1.3</v>
      </c>
      <c r="F484" s="41" t="n">
        <f aca="false">IF(A484="","",INDEX(Assumptions!$B$16:$B$18,MATCH(C484,Assumptions!$A$16:$A$18,0)))</f>
        <v>3</v>
      </c>
      <c r="G484" s="42" t="n">
        <f aca="false">IF(A484="","",WORKDAY(B484,F484))</f>
        <v>46279</v>
      </c>
    </row>
    <row r="485" customFormat="false" ht="15" hidden="false" customHeight="false" outlineLevel="0" collapsed="false">
      <c r="A485" s="37" t="n">
        <v>1000484</v>
      </c>
      <c r="B485" s="38" t="n">
        <v>46274</v>
      </c>
      <c r="C485" s="39" t="s">
        <v>68</v>
      </c>
      <c r="D485" s="39" t="s">
        <v>35</v>
      </c>
      <c r="E485" s="40" t="n">
        <v>0.9</v>
      </c>
      <c r="F485" s="41" t="n">
        <f aca="false">IF(A485="","",INDEX(Assumptions!$B$16:$B$18,MATCH(C485,Assumptions!$A$16:$A$18,0)))</f>
        <v>1</v>
      </c>
      <c r="G485" s="42" t="n">
        <f aca="false">IF(A485="","",WORKDAY(B485,F485))</f>
        <v>46275</v>
      </c>
    </row>
    <row r="486" customFormat="false" ht="15" hidden="false" customHeight="false" outlineLevel="0" collapsed="false">
      <c r="A486" s="37" t="n">
        <v>1000485</v>
      </c>
      <c r="B486" s="38" t="n">
        <v>46274</v>
      </c>
      <c r="C486" s="39" t="s">
        <v>69</v>
      </c>
      <c r="D486" s="39" t="s">
        <v>31</v>
      </c>
      <c r="E486" s="40" t="n">
        <v>0.7</v>
      </c>
      <c r="F486" s="41" t="n">
        <f aca="false">IF(A486="","",INDEX(Assumptions!$B$16:$B$18,MATCH(C486,Assumptions!$A$16:$A$18,0)))</f>
        <v>3</v>
      </c>
      <c r="G486" s="42" t="n">
        <f aca="false">IF(A486="","",WORKDAY(B486,F486))</f>
        <v>46279</v>
      </c>
    </row>
    <row r="487" customFormat="false" ht="15" hidden="false" customHeight="false" outlineLevel="0" collapsed="false">
      <c r="A487" s="37" t="n">
        <v>1000486</v>
      </c>
      <c r="B487" s="38" t="n">
        <v>46274</v>
      </c>
      <c r="C487" s="39" t="s">
        <v>69</v>
      </c>
      <c r="D487" s="39" t="s">
        <v>31</v>
      </c>
      <c r="E487" s="40" t="n">
        <v>1.9</v>
      </c>
      <c r="F487" s="41" t="n">
        <f aca="false">IF(A487="","",INDEX(Assumptions!$B$16:$B$18,MATCH(C487,Assumptions!$A$16:$A$18,0)))</f>
        <v>3</v>
      </c>
      <c r="G487" s="42" t="n">
        <f aca="false">IF(A487="","",WORKDAY(B487,F487))</f>
        <v>46279</v>
      </c>
    </row>
    <row r="488" customFormat="false" ht="15" hidden="false" customHeight="false" outlineLevel="0" collapsed="false">
      <c r="A488" s="37" t="n">
        <v>1000487</v>
      </c>
      <c r="B488" s="38" t="n">
        <v>46274</v>
      </c>
      <c r="C488" s="39" t="s">
        <v>70</v>
      </c>
      <c r="D488" s="39" t="s">
        <v>37</v>
      </c>
      <c r="E488" s="40" t="n">
        <v>2.3</v>
      </c>
      <c r="F488" s="41" t="n">
        <f aca="false">IF(A488="","",INDEX(Assumptions!$B$16:$B$18,MATCH(C488,Assumptions!$A$16:$A$18,0)))</f>
        <v>5</v>
      </c>
      <c r="G488" s="42" t="n">
        <f aca="false">IF(A488="","",WORKDAY(B488,F488))</f>
        <v>46281</v>
      </c>
    </row>
    <row r="489" customFormat="false" ht="15" hidden="false" customHeight="false" outlineLevel="0" collapsed="false">
      <c r="A489" s="37" t="n">
        <v>1000488</v>
      </c>
      <c r="B489" s="38" t="n">
        <v>46274</v>
      </c>
      <c r="C489" s="39" t="s">
        <v>69</v>
      </c>
      <c r="D489" s="39" t="s">
        <v>31</v>
      </c>
      <c r="E489" s="40" t="n">
        <v>3.3</v>
      </c>
      <c r="F489" s="41" t="n">
        <f aca="false">IF(A489="","",INDEX(Assumptions!$B$16:$B$18,MATCH(C489,Assumptions!$A$16:$A$18,0)))</f>
        <v>3</v>
      </c>
      <c r="G489" s="42" t="n">
        <f aca="false">IF(A489="","",WORKDAY(B489,F489))</f>
        <v>46279</v>
      </c>
    </row>
    <row r="490" customFormat="false" ht="15" hidden="false" customHeight="false" outlineLevel="0" collapsed="false">
      <c r="A490" s="37" t="n">
        <v>1000489</v>
      </c>
      <c r="B490" s="38" t="n">
        <v>46274</v>
      </c>
      <c r="C490" s="39" t="s">
        <v>69</v>
      </c>
      <c r="D490" s="39" t="s">
        <v>37</v>
      </c>
      <c r="E490" s="40" t="n">
        <v>8.5</v>
      </c>
      <c r="F490" s="41" t="n">
        <f aca="false">IF(A490="","",INDEX(Assumptions!$B$16:$B$18,MATCH(C490,Assumptions!$A$16:$A$18,0)))</f>
        <v>3</v>
      </c>
      <c r="G490" s="42" t="n">
        <f aca="false">IF(A490="","",WORKDAY(B490,F490))</f>
        <v>46279</v>
      </c>
    </row>
    <row r="491" customFormat="false" ht="15" hidden="false" customHeight="false" outlineLevel="0" collapsed="false">
      <c r="A491" s="37" t="n">
        <v>1000490</v>
      </c>
      <c r="B491" s="38" t="n">
        <v>46274</v>
      </c>
      <c r="C491" s="39" t="s">
        <v>69</v>
      </c>
      <c r="D491" s="39" t="s">
        <v>31</v>
      </c>
      <c r="E491" s="40" t="n">
        <v>3.2</v>
      </c>
      <c r="F491" s="41" t="n">
        <f aca="false">IF(A491="","",INDEX(Assumptions!$B$16:$B$18,MATCH(C491,Assumptions!$A$16:$A$18,0)))</f>
        <v>3</v>
      </c>
      <c r="G491" s="42" t="n">
        <f aca="false">IF(A491="","",WORKDAY(B491,F491))</f>
        <v>46279</v>
      </c>
    </row>
    <row r="492" customFormat="false" ht="15" hidden="false" customHeight="false" outlineLevel="0" collapsed="false">
      <c r="A492" s="37" t="n">
        <v>1000491</v>
      </c>
      <c r="B492" s="38" t="n">
        <v>46274</v>
      </c>
      <c r="C492" s="39" t="s">
        <v>69</v>
      </c>
      <c r="D492" s="39" t="s">
        <v>35</v>
      </c>
      <c r="E492" s="40" t="n">
        <v>0.7</v>
      </c>
      <c r="F492" s="41" t="n">
        <f aca="false">IF(A492="","",INDEX(Assumptions!$B$16:$B$18,MATCH(C492,Assumptions!$A$16:$A$18,0)))</f>
        <v>3</v>
      </c>
      <c r="G492" s="42" t="n">
        <f aca="false">IF(A492="","",WORKDAY(B492,F492))</f>
        <v>46279</v>
      </c>
    </row>
    <row r="493" customFormat="false" ht="15" hidden="false" customHeight="false" outlineLevel="0" collapsed="false">
      <c r="A493" s="37" t="n">
        <v>1000492</v>
      </c>
      <c r="B493" s="38" t="n">
        <v>46274</v>
      </c>
      <c r="C493" s="39" t="s">
        <v>69</v>
      </c>
      <c r="D493" s="39" t="s">
        <v>31</v>
      </c>
      <c r="E493" s="40" t="n">
        <v>2.3</v>
      </c>
      <c r="F493" s="41" t="n">
        <f aca="false">IF(A493="","",INDEX(Assumptions!$B$16:$B$18,MATCH(C493,Assumptions!$A$16:$A$18,0)))</f>
        <v>3</v>
      </c>
      <c r="G493" s="42" t="n">
        <f aca="false">IF(A493="","",WORKDAY(B493,F493))</f>
        <v>46279</v>
      </c>
    </row>
    <row r="494" customFormat="false" ht="15" hidden="false" customHeight="false" outlineLevel="0" collapsed="false">
      <c r="A494" s="37" t="n">
        <v>1000493</v>
      </c>
      <c r="B494" s="38" t="n">
        <v>46274</v>
      </c>
      <c r="C494" s="39" t="s">
        <v>70</v>
      </c>
      <c r="D494" s="39" t="s">
        <v>37</v>
      </c>
      <c r="E494" s="40" t="n">
        <v>1.8</v>
      </c>
      <c r="F494" s="41" t="n">
        <f aca="false">IF(A494="","",INDEX(Assumptions!$B$16:$B$18,MATCH(C494,Assumptions!$A$16:$A$18,0)))</f>
        <v>5</v>
      </c>
      <c r="G494" s="42" t="n">
        <f aca="false">IF(A494="","",WORKDAY(B494,F494))</f>
        <v>46281</v>
      </c>
    </row>
    <row r="495" customFormat="false" ht="15" hidden="false" customHeight="false" outlineLevel="0" collapsed="false">
      <c r="A495" s="37" t="n">
        <v>1000494</v>
      </c>
      <c r="B495" s="38" t="n">
        <v>46274</v>
      </c>
      <c r="C495" s="39" t="s">
        <v>69</v>
      </c>
      <c r="D495" s="39" t="s">
        <v>33</v>
      </c>
      <c r="E495" s="40" t="n">
        <v>2</v>
      </c>
      <c r="F495" s="41" t="n">
        <f aca="false">IF(A495="","",INDEX(Assumptions!$B$16:$B$18,MATCH(C495,Assumptions!$A$16:$A$18,0)))</f>
        <v>3</v>
      </c>
      <c r="G495" s="42" t="n">
        <f aca="false">IF(A495="","",WORKDAY(B495,F495))</f>
        <v>46279</v>
      </c>
    </row>
    <row r="496" customFormat="false" ht="15" hidden="false" customHeight="false" outlineLevel="0" collapsed="false">
      <c r="A496" s="37" t="n">
        <v>1000495</v>
      </c>
      <c r="B496" s="38" t="n">
        <v>46274</v>
      </c>
      <c r="C496" s="39" t="s">
        <v>68</v>
      </c>
      <c r="D496" s="39" t="s">
        <v>31</v>
      </c>
      <c r="E496" s="40" t="n">
        <v>0.2</v>
      </c>
      <c r="F496" s="41" t="n">
        <f aca="false">IF(A496="","",INDEX(Assumptions!$B$16:$B$18,MATCH(C496,Assumptions!$A$16:$A$18,0)))</f>
        <v>1</v>
      </c>
      <c r="G496" s="42" t="n">
        <f aca="false">IF(A496="","",WORKDAY(B496,F496))</f>
        <v>46275</v>
      </c>
    </row>
    <row r="497" customFormat="false" ht="15" hidden="false" customHeight="false" outlineLevel="0" collapsed="false">
      <c r="A497" s="37" t="n">
        <v>1000496</v>
      </c>
      <c r="B497" s="38" t="n">
        <v>46274</v>
      </c>
      <c r="C497" s="39" t="s">
        <v>69</v>
      </c>
      <c r="D497" s="39" t="s">
        <v>35</v>
      </c>
      <c r="E497" s="40" t="n">
        <v>0.5</v>
      </c>
      <c r="F497" s="41" t="n">
        <f aca="false">IF(A497="","",INDEX(Assumptions!$B$16:$B$18,MATCH(C497,Assumptions!$A$16:$A$18,0)))</f>
        <v>3</v>
      </c>
      <c r="G497" s="42" t="n">
        <f aca="false">IF(A497="","",WORKDAY(B497,F497))</f>
        <v>46279</v>
      </c>
    </row>
    <row r="498" customFormat="false" ht="15" hidden="false" customHeight="false" outlineLevel="0" collapsed="false">
      <c r="A498" s="37" t="n">
        <v>1000497</v>
      </c>
      <c r="B498" s="38" t="n">
        <v>46274</v>
      </c>
      <c r="C498" s="39" t="s">
        <v>69</v>
      </c>
      <c r="D498" s="39" t="s">
        <v>39</v>
      </c>
      <c r="E498" s="40" t="n">
        <v>1.6</v>
      </c>
      <c r="F498" s="41" t="n">
        <f aca="false">IF(A498="","",INDEX(Assumptions!$B$16:$B$18,MATCH(C498,Assumptions!$A$16:$A$18,0)))</f>
        <v>3</v>
      </c>
      <c r="G498" s="42" t="n">
        <f aca="false">IF(A498="","",WORKDAY(B498,F498))</f>
        <v>46279</v>
      </c>
    </row>
    <row r="499" customFormat="false" ht="15" hidden="false" customHeight="false" outlineLevel="0" collapsed="false">
      <c r="A499" s="37" t="n">
        <v>1000498</v>
      </c>
      <c r="B499" s="38" t="n">
        <v>46274</v>
      </c>
      <c r="C499" s="39" t="s">
        <v>68</v>
      </c>
      <c r="D499" s="39" t="s">
        <v>35</v>
      </c>
      <c r="E499" s="40" t="n">
        <v>1.6</v>
      </c>
      <c r="F499" s="41" t="n">
        <f aca="false">IF(A499="","",INDEX(Assumptions!$B$16:$B$18,MATCH(C499,Assumptions!$A$16:$A$18,0)))</f>
        <v>1</v>
      </c>
      <c r="G499" s="42" t="n">
        <f aca="false">IF(A499="","",WORKDAY(B499,F499))</f>
        <v>46275</v>
      </c>
    </row>
    <row r="500" customFormat="false" ht="15" hidden="false" customHeight="false" outlineLevel="0" collapsed="false">
      <c r="A500" s="37" t="n">
        <v>1000499</v>
      </c>
      <c r="B500" s="38" t="n">
        <v>46274</v>
      </c>
      <c r="C500" s="39" t="s">
        <v>68</v>
      </c>
      <c r="D500" s="39" t="s">
        <v>39</v>
      </c>
      <c r="E500" s="40" t="n">
        <v>3.3</v>
      </c>
      <c r="F500" s="41" t="n">
        <f aca="false">IF(A500="","",INDEX(Assumptions!$B$16:$B$18,MATCH(C500,Assumptions!$A$16:$A$18,0)))</f>
        <v>1</v>
      </c>
      <c r="G500" s="42" t="n">
        <f aca="false">IF(A500="","",WORKDAY(B500,F500))</f>
        <v>46275</v>
      </c>
    </row>
    <row r="501" customFormat="false" ht="15" hidden="false" customHeight="false" outlineLevel="0" collapsed="false">
      <c r="A501" s="37" t="n">
        <v>1000500</v>
      </c>
      <c r="B501" s="38" t="n">
        <v>46274</v>
      </c>
      <c r="C501" s="39" t="s">
        <v>69</v>
      </c>
      <c r="D501" s="39" t="s">
        <v>35</v>
      </c>
      <c r="E501" s="40" t="n">
        <v>1.5</v>
      </c>
      <c r="F501" s="41" t="n">
        <f aca="false">IF(A501="","",INDEX(Assumptions!$B$16:$B$18,MATCH(C501,Assumptions!$A$16:$A$18,0)))</f>
        <v>3</v>
      </c>
      <c r="G501" s="42" t="n">
        <f aca="false">IF(A501="","",WORKDAY(B501,F501))</f>
        <v>46279</v>
      </c>
    </row>
    <row r="502" customFormat="false" ht="15" hidden="false" customHeight="false" outlineLevel="0" collapsed="false">
      <c r="A502" s="37" t="n">
        <v>1000501</v>
      </c>
      <c r="B502" s="38" t="n">
        <v>46274</v>
      </c>
      <c r="C502" s="39" t="s">
        <v>69</v>
      </c>
      <c r="D502" s="39" t="s">
        <v>33</v>
      </c>
      <c r="E502" s="40" t="n">
        <v>0.3</v>
      </c>
      <c r="F502" s="41" t="n">
        <f aca="false">IF(A502="","",INDEX(Assumptions!$B$16:$B$18,MATCH(C502,Assumptions!$A$16:$A$18,0)))</f>
        <v>3</v>
      </c>
      <c r="G502" s="42" t="n">
        <f aca="false">IF(A502="","",WORKDAY(B502,F502))</f>
        <v>46279</v>
      </c>
    </row>
    <row r="503" customFormat="false" ht="15" hidden="false" customHeight="false" outlineLevel="0" collapsed="false">
      <c r="A503" s="37" t="n">
        <v>1000502</v>
      </c>
      <c r="B503" s="38" t="n">
        <v>46274</v>
      </c>
      <c r="C503" s="39" t="s">
        <v>70</v>
      </c>
      <c r="D503" s="39" t="s">
        <v>39</v>
      </c>
      <c r="E503" s="40" t="n">
        <v>3.9</v>
      </c>
      <c r="F503" s="41" t="n">
        <f aca="false">IF(A503="","",INDEX(Assumptions!$B$16:$B$18,MATCH(C503,Assumptions!$A$16:$A$18,0)))</f>
        <v>5</v>
      </c>
      <c r="G503" s="42" t="n">
        <f aca="false">IF(A503="","",WORKDAY(B503,F503))</f>
        <v>46281</v>
      </c>
    </row>
    <row r="504" customFormat="false" ht="15" hidden="false" customHeight="false" outlineLevel="0" collapsed="false">
      <c r="A504" s="37" t="n">
        <v>1000503</v>
      </c>
      <c r="B504" s="38" t="n">
        <v>46274</v>
      </c>
      <c r="C504" s="39" t="s">
        <v>69</v>
      </c>
      <c r="D504" s="39" t="s">
        <v>37</v>
      </c>
      <c r="E504" s="40" t="n">
        <v>2.2</v>
      </c>
      <c r="F504" s="41" t="n">
        <f aca="false">IF(A504="","",INDEX(Assumptions!$B$16:$B$18,MATCH(C504,Assumptions!$A$16:$A$18,0)))</f>
        <v>3</v>
      </c>
      <c r="G504" s="42" t="n">
        <f aca="false">IF(A504="","",WORKDAY(B504,F504))</f>
        <v>46279</v>
      </c>
    </row>
    <row r="505" customFormat="false" ht="15" hidden="false" customHeight="false" outlineLevel="0" collapsed="false">
      <c r="A505" s="37" t="n">
        <v>1000504</v>
      </c>
      <c r="B505" s="38" t="n">
        <v>46274</v>
      </c>
      <c r="C505" s="39" t="s">
        <v>69</v>
      </c>
      <c r="D505" s="39" t="s">
        <v>39</v>
      </c>
      <c r="E505" s="40" t="n">
        <v>1.7</v>
      </c>
      <c r="F505" s="41" t="n">
        <f aca="false">IF(A505="","",INDEX(Assumptions!$B$16:$B$18,MATCH(C505,Assumptions!$A$16:$A$18,0)))</f>
        <v>3</v>
      </c>
      <c r="G505" s="42" t="n">
        <f aca="false">IF(A505="","",WORKDAY(B505,F505))</f>
        <v>46279</v>
      </c>
    </row>
    <row r="506" customFormat="false" ht="15" hidden="false" customHeight="false" outlineLevel="0" collapsed="false">
      <c r="A506" s="37" t="n">
        <v>1000505</v>
      </c>
      <c r="B506" s="38" t="n">
        <v>46274</v>
      </c>
      <c r="C506" s="39" t="s">
        <v>69</v>
      </c>
      <c r="D506" s="39" t="s">
        <v>33</v>
      </c>
      <c r="E506" s="40" t="n">
        <v>0.6</v>
      </c>
      <c r="F506" s="41" t="n">
        <f aca="false">IF(A506="","",INDEX(Assumptions!$B$16:$B$18,MATCH(C506,Assumptions!$A$16:$A$18,0)))</f>
        <v>3</v>
      </c>
      <c r="G506" s="42" t="n">
        <f aca="false">IF(A506="","",WORKDAY(B506,F506))</f>
        <v>46279</v>
      </c>
    </row>
    <row r="507" customFormat="false" ht="15" hidden="false" customHeight="false" outlineLevel="0" collapsed="false">
      <c r="A507" s="37" t="n">
        <v>1000506</v>
      </c>
      <c r="B507" s="38" t="n">
        <v>46274</v>
      </c>
      <c r="C507" s="39" t="s">
        <v>69</v>
      </c>
      <c r="D507" s="39" t="s">
        <v>31</v>
      </c>
      <c r="E507" s="40" t="n">
        <v>2.5</v>
      </c>
      <c r="F507" s="41" t="n">
        <f aca="false">IF(A507="","",INDEX(Assumptions!$B$16:$B$18,MATCH(C507,Assumptions!$A$16:$A$18,0)))</f>
        <v>3</v>
      </c>
      <c r="G507" s="42" t="n">
        <f aca="false">IF(A507="","",WORKDAY(B507,F507))</f>
        <v>46279</v>
      </c>
    </row>
    <row r="508" customFormat="false" ht="15" hidden="false" customHeight="false" outlineLevel="0" collapsed="false">
      <c r="A508" s="37" t="n">
        <v>1000507</v>
      </c>
      <c r="B508" s="38" t="n">
        <v>46274</v>
      </c>
      <c r="C508" s="39" t="s">
        <v>69</v>
      </c>
      <c r="D508" s="39" t="s">
        <v>33</v>
      </c>
      <c r="E508" s="40" t="n">
        <v>2</v>
      </c>
      <c r="F508" s="41" t="n">
        <f aca="false">IF(A508="","",INDEX(Assumptions!$B$16:$B$18,MATCH(C508,Assumptions!$A$16:$A$18,0)))</f>
        <v>3</v>
      </c>
      <c r="G508" s="42" t="n">
        <f aca="false">IF(A508="","",WORKDAY(B508,F508))</f>
        <v>46279</v>
      </c>
    </row>
    <row r="509" customFormat="false" ht="15" hidden="false" customHeight="false" outlineLevel="0" collapsed="false">
      <c r="A509" s="37" t="n">
        <v>1000508</v>
      </c>
      <c r="B509" s="38" t="n">
        <v>46274</v>
      </c>
      <c r="C509" s="39" t="s">
        <v>69</v>
      </c>
      <c r="D509" s="39" t="s">
        <v>31</v>
      </c>
      <c r="E509" s="40" t="n">
        <v>1.9</v>
      </c>
      <c r="F509" s="41" t="n">
        <f aca="false">IF(A509="","",INDEX(Assumptions!$B$16:$B$18,MATCH(C509,Assumptions!$A$16:$A$18,0)))</f>
        <v>3</v>
      </c>
      <c r="G509" s="42" t="n">
        <f aca="false">IF(A509="","",WORKDAY(B509,F509))</f>
        <v>46279</v>
      </c>
    </row>
    <row r="510" customFormat="false" ht="15" hidden="false" customHeight="false" outlineLevel="0" collapsed="false">
      <c r="A510" s="37" t="n">
        <v>1000509</v>
      </c>
      <c r="B510" s="38" t="n">
        <v>46274</v>
      </c>
      <c r="C510" s="39" t="s">
        <v>70</v>
      </c>
      <c r="D510" s="39" t="s">
        <v>33</v>
      </c>
      <c r="E510" s="40" t="n">
        <v>0.6</v>
      </c>
      <c r="F510" s="41" t="n">
        <f aca="false">IF(A510="","",INDEX(Assumptions!$B$16:$B$18,MATCH(C510,Assumptions!$A$16:$A$18,0)))</f>
        <v>5</v>
      </c>
      <c r="G510" s="42" t="n">
        <f aca="false">IF(A510="","",WORKDAY(B510,F510))</f>
        <v>46281</v>
      </c>
    </row>
    <row r="511" customFormat="false" ht="15" hidden="false" customHeight="false" outlineLevel="0" collapsed="false">
      <c r="A511" s="37" t="n">
        <v>1000510</v>
      </c>
      <c r="B511" s="38" t="n">
        <v>46274</v>
      </c>
      <c r="C511" s="39" t="s">
        <v>69</v>
      </c>
      <c r="D511" s="39" t="s">
        <v>35</v>
      </c>
      <c r="E511" s="40" t="n">
        <v>2</v>
      </c>
      <c r="F511" s="41" t="n">
        <f aca="false">IF(A511="","",INDEX(Assumptions!$B$16:$B$18,MATCH(C511,Assumptions!$A$16:$A$18,0)))</f>
        <v>3</v>
      </c>
      <c r="G511" s="42" t="n">
        <f aca="false">IF(A511="","",WORKDAY(B511,F511))</f>
        <v>46279</v>
      </c>
    </row>
    <row r="512" customFormat="false" ht="15" hidden="false" customHeight="false" outlineLevel="0" collapsed="false">
      <c r="A512" s="37" t="n">
        <v>1000511</v>
      </c>
      <c r="B512" s="38" t="n">
        <v>46274</v>
      </c>
      <c r="C512" s="39" t="s">
        <v>69</v>
      </c>
      <c r="D512" s="39" t="s">
        <v>31</v>
      </c>
      <c r="E512" s="40" t="n">
        <v>1.9</v>
      </c>
      <c r="F512" s="41" t="n">
        <f aca="false">IF(A512="","",INDEX(Assumptions!$B$16:$B$18,MATCH(C512,Assumptions!$A$16:$A$18,0)))</f>
        <v>3</v>
      </c>
      <c r="G512" s="42" t="n">
        <f aca="false">IF(A512="","",WORKDAY(B512,F512))</f>
        <v>46279</v>
      </c>
    </row>
    <row r="513" customFormat="false" ht="15" hidden="false" customHeight="false" outlineLevel="0" collapsed="false">
      <c r="A513" s="37" t="n">
        <v>1000512</v>
      </c>
      <c r="B513" s="38" t="n">
        <v>46274</v>
      </c>
      <c r="C513" s="39" t="s">
        <v>69</v>
      </c>
      <c r="D513" s="39" t="s">
        <v>33</v>
      </c>
      <c r="E513" s="40" t="n">
        <v>0.7</v>
      </c>
      <c r="F513" s="41" t="n">
        <f aca="false">IF(A513="","",INDEX(Assumptions!$B$16:$B$18,MATCH(C513,Assumptions!$A$16:$A$18,0)))</f>
        <v>3</v>
      </c>
      <c r="G513" s="42" t="n">
        <f aca="false">IF(A513="","",WORKDAY(B513,F513))</f>
        <v>46279</v>
      </c>
    </row>
    <row r="514" customFormat="false" ht="15" hidden="false" customHeight="false" outlineLevel="0" collapsed="false">
      <c r="A514" s="37" t="n">
        <v>1000513</v>
      </c>
      <c r="B514" s="38" t="n">
        <v>46274</v>
      </c>
      <c r="C514" s="39" t="s">
        <v>70</v>
      </c>
      <c r="D514" s="39" t="s">
        <v>35</v>
      </c>
      <c r="E514" s="40" t="n">
        <v>5.3</v>
      </c>
      <c r="F514" s="41" t="n">
        <f aca="false">IF(A514="","",INDEX(Assumptions!$B$16:$B$18,MATCH(C514,Assumptions!$A$16:$A$18,0)))</f>
        <v>5</v>
      </c>
      <c r="G514" s="42" t="n">
        <f aca="false">IF(A514="","",WORKDAY(B514,F514))</f>
        <v>46281</v>
      </c>
    </row>
    <row r="515" customFormat="false" ht="15" hidden="false" customHeight="false" outlineLevel="0" collapsed="false">
      <c r="A515" s="37" t="n">
        <v>1000514</v>
      </c>
      <c r="B515" s="38" t="n">
        <v>46274</v>
      </c>
      <c r="C515" s="39" t="s">
        <v>69</v>
      </c>
      <c r="D515" s="39" t="s">
        <v>39</v>
      </c>
      <c r="E515" s="40" t="n">
        <v>2.5</v>
      </c>
      <c r="F515" s="41" t="n">
        <f aca="false">IF(A515="","",INDEX(Assumptions!$B$16:$B$18,MATCH(C515,Assumptions!$A$16:$A$18,0)))</f>
        <v>3</v>
      </c>
      <c r="G515" s="42" t="n">
        <f aca="false">IF(A515="","",WORKDAY(B515,F515))</f>
        <v>46279</v>
      </c>
    </row>
    <row r="516" customFormat="false" ht="15" hidden="false" customHeight="false" outlineLevel="0" collapsed="false">
      <c r="A516" s="37" t="n">
        <v>1000515</v>
      </c>
      <c r="B516" s="38" t="n">
        <v>46274</v>
      </c>
      <c r="C516" s="39" t="s">
        <v>70</v>
      </c>
      <c r="D516" s="39" t="s">
        <v>33</v>
      </c>
      <c r="E516" s="40" t="n">
        <v>2.6</v>
      </c>
      <c r="F516" s="41" t="n">
        <f aca="false">IF(A516="","",INDEX(Assumptions!$B$16:$B$18,MATCH(C516,Assumptions!$A$16:$A$18,0)))</f>
        <v>5</v>
      </c>
      <c r="G516" s="42" t="n">
        <f aca="false">IF(A516="","",WORKDAY(B516,F516))</f>
        <v>46281</v>
      </c>
    </row>
    <row r="517" customFormat="false" ht="15" hidden="false" customHeight="false" outlineLevel="0" collapsed="false">
      <c r="A517" s="37" t="n">
        <v>1000516</v>
      </c>
      <c r="B517" s="38" t="n">
        <v>46274</v>
      </c>
      <c r="C517" s="39" t="s">
        <v>69</v>
      </c>
      <c r="D517" s="39" t="s">
        <v>37</v>
      </c>
      <c r="E517" s="40" t="n">
        <v>0.9</v>
      </c>
      <c r="F517" s="41" t="n">
        <f aca="false">IF(A517="","",INDEX(Assumptions!$B$16:$B$18,MATCH(C517,Assumptions!$A$16:$A$18,0)))</f>
        <v>3</v>
      </c>
      <c r="G517" s="42" t="n">
        <f aca="false">IF(A517="","",WORKDAY(B517,F517))</f>
        <v>46279</v>
      </c>
    </row>
    <row r="518" customFormat="false" ht="15" hidden="false" customHeight="false" outlineLevel="0" collapsed="false">
      <c r="A518" s="37" t="n">
        <v>1000517</v>
      </c>
      <c r="B518" s="38" t="n">
        <v>46274</v>
      </c>
      <c r="C518" s="39" t="s">
        <v>69</v>
      </c>
      <c r="D518" s="39" t="s">
        <v>31</v>
      </c>
      <c r="E518" s="40" t="n">
        <v>2.1</v>
      </c>
      <c r="F518" s="41" t="n">
        <f aca="false">IF(A518="","",INDEX(Assumptions!$B$16:$B$18,MATCH(C518,Assumptions!$A$16:$A$18,0)))</f>
        <v>3</v>
      </c>
      <c r="G518" s="42" t="n">
        <f aca="false">IF(A518="","",WORKDAY(B518,F518))</f>
        <v>46279</v>
      </c>
    </row>
    <row r="519" customFormat="false" ht="15" hidden="false" customHeight="false" outlineLevel="0" collapsed="false">
      <c r="A519" s="37" t="n">
        <v>1000518</v>
      </c>
      <c r="B519" s="38" t="n">
        <v>46274</v>
      </c>
      <c r="C519" s="39" t="s">
        <v>69</v>
      </c>
      <c r="D519" s="39" t="s">
        <v>37</v>
      </c>
      <c r="E519" s="40" t="n">
        <v>0.8</v>
      </c>
      <c r="F519" s="41" t="n">
        <f aca="false">IF(A519="","",INDEX(Assumptions!$B$16:$B$18,MATCH(C519,Assumptions!$A$16:$A$18,0)))</f>
        <v>3</v>
      </c>
      <c r="G519" s="42" t="n">
        <f aca="false">IF(A519="","",WORKDAY(B519,F519))</f>
        <v>46279</v>
      </c>
    </row>
    <row r="520" customFormat="false" ht="15" hidden="false" customHeight="false" outlineLevel="0" collapsed="false">
      <c r="A520" s="37" t="n">
        <v>1000519</v>
      </c>
      <c r="B520" s="38" t="n">
        <v>46274</v>
      </c>
      <c r="C520" s="39" t="s">
        <v>68</v>
      </c>
      <c r="D520" s="39" t="s">
        <v>39</v>
      </c>
      <c r="E520" s="40" t="n">
        <v>4.6</v>
      </c>
      <c r="F520" s="41" t="n">
        <f aca="false">IF(A520="","",INDEX(Assumptions!$B$16:$B$18,MATCH(C520,Assumptions!$A$16:$A$18,0)))</f>
        <v>1</v>
      </c>
      <c r="G520" s="42" t="n">
        <f aca="false">IF(A520="","",WORKDAY(B520,F520))</f>
        <v>46275</v>
      </c>
    </row>
    <row r="521" customFormat="false" ht="15" hidden="false" customHeight="false" outlineLevel="0" collapsed="false">
      <c r="A521" s="37" t="n">
        <v>1000520</v>
      </c>
      <c r="B521" s="38" t="n">
        <v>46274</v>
      </c>
      <c r="C521" s="39" t="s">
        <v>69</v>
      </c>
      <c r="D521" s="39" t="s">
        <v>37</v>
      </c>
      <c r="E521" s="40" t="n">
        <v>0.8</v>
      </c>
      <c r="F521" s="41" t="n">
        <f aca="false">IF(A521="","",INDEX(Assumptions!$B$16:$B$18,MATCH(C521,Assumptions!$A$16:$A$18,0)))</f>
        <v>3</v>
      </c>
      <c r="G521" s="42" t="n">
        <f aca="false">IF(A521="","",WORKDAY(B521,F521))</f>
        <v>46279</v>
      </c>
    </row>
    <row r="522" customFormat="false" ht="15" hidden="false" customHeight="false" outlineLevel="0" collapsed="false">
      <c r="A522" s="37" t="n">
        <v>1000521</v>
      </c>
      <c r="B522" s="38" t="n">
        <v>46274</v>
      </c>
      <c r="C522" s="39" t="s">
        <v>68</v>
      </c>
      <c r="D522" s="39" t="s">
        <v>39</v>
      </c>
      <c r="E522" s="40" t="n">
        <v>0.9</v>
      </c>
      <c r="F522" s="41" t="n">
        <f aca="false">IF(A522="","",INDEX(Assumptions!$B$16:$B$18,MATCH(C522,Assumptions!$A$16:$A$18,0)))</f>
        <v>1</v>
      </c>
      <c r="G522" s="42" t="n">
        <f aca="false">IF(A522="","",WORKDAY(B522,F522))</f>
        <v>46275</v>
      </c>
    </row>
    <row r="523" customFormat="false" ht="15" hidden="false" customHeight="false" outlineLevel="0" collapsed="false">
      <c r="A523" s="37" t="n">
        <v>1000522</v>
      </c>
      <c r="B523" s="38" t="n">
        <v>46274</v>
      </c>
      <c r="C523" s="39" t="s">
        <v>70</v>
      </c>
      <c r="D523" s="39" t="s">
        <v>37</v>
      </c>
      <c r="E523" s="40" t="n">
        <v>0.6</v>
      </c>
      <c r="F523" s="41" t="n">
        <f aca="false">IF(A523="","",INDEX(Assumptions!$B$16:$B$18,MATCH(C523,Assumptions!$A$16:$A$18,0)))</f>
        <v>5</v>
      </c>
      <c r="G523" s="42" t="n">
        <f aca="false">IF(A523="","",WORKDAY(B523,F523))</f>
        <v>46281</v>
      </c>
    </row>
    <row r="524" customFormat="false" ht="15" hidden="false" customHeight="false" outlineLevel="0" collapsed="false">
      <c r="A524" s="37" t="n">
        <v>1000523</v>
      </c>
      <c r="B524" s="38" t="n">
        <v>46274</v>
      </c>
      <c r="C524" s="39" t="s">
        <v>70</v>
      </c>
      <c r="D524" s="39" t="s">
        <v>31</v>
      </c>
      <c r="E524" s="40" t="n">
        <v>1.3</v>
      </c>
      <c r="F524" s="41" t="n">
        <f aca="false">IF(A524="","",INDEX(Assumptions!$B$16:$B$18,MATCH(C524,Assumptions!$A$16:$A$18,0)))</f>
        <v>5</v>
      </c>
      <c r="G524" s="42" t="n">
        <f aca="false">IF(A524="","",WORKDAY(B524,F524))</f>
        <v>46281</v>
      </c>
    </row>
    <row r="525" customFormat="false" ht="15" hidden="false" customHeight="false" outlineLevel="0" collapsed="false">
      <c r="A525" s="37" t="n">
        <v>1000524</v>
      </c>
      <c r="B525" s="38" t="n">
        <v>46274</v>
      </c>
      <c r="C525" s="39" t="s">
        <v>69</v>
      </c>
      <c r="D525" s="39" t="s">
        <v>39</v>
      </c>
      <c r="E525" s="40" t="n">
        <v>2</v>
      </c>
      <c r="F525" s="41" t="n">
        <f aca="false">IF(A525="","",INDEX(Assumptions!$B$16:$B$18,MATCH(C525,Assumptions!$A$16:$A$18,0)))</f>
        <v>3</v>
      </c>
      <c r="G525" s="42" t="n">
        <f aca="false">IF(A525="","",WORKDAY(B525,F525))</f>
        <v>46279</v>
      </c>
    </row>
    <row r="526" customFormat="false" ht="15" hidden="false" customHeight="false" outlineLevel="0" collapsed="false">
      <c r="A526" s="37" t="n">
        <v>1000525</v>
      </c>
      <c r="B526" s="38" t="n">
        <v>46274</v>
      </c>
      <c r="C526" s="39" t="s">
        <v>69</v>
      </c>
      <c r="D526" s="39" t="s">
        <v>31</v>
      </c>
      <c r="E526" s="40" t="n">
        <v>2.8</v>
      </c>
      <c r="F526" s="41" t="n">
        <f aca="false">IF(A526="","",INDEX(Assumptions!$B$16:$B$18,MATCH(C526,Assumptions!$A$16:$A$18,0)))</f>
        <v>3</v>
      </c>
      <c r="G526" s="42" t="n">
        <f aca="false">IF(A526="","",WORKDAY(B526,F526))</f>
        <v>46279</v>
      </c>
    </row>
    <row r="527" customFormat="false" ht="15" hidden="false" customHeight="false" outlineLevel="0" collapsed="false">
      <c r="A527" s="37" t="n">
        <v>1000526</v>
      </c>
      <c r="B527" s="38" t="n">
        <v>46274</v>
      </c>
      <c r="C527" s="39" t="s">
        <v>69</v>
      </c>
      <c r="D527" s="39" t="s">
        <v>33</v>
      </c>
      <c r="E527" s="40" t="n">
        <v>2.6</v>
      </c>
      <c r="F527" s="41" t="n">
        <f aca="false">IF(A527="","",INDEX(Assumptions!$B$16:$B$18,MATCH(C527,Assumptions!$A$16:$A$18,0)))</f>
        <v>3</v>
      </c>
      <c r="G527" s="42" t="n">
        <f aca="false">IF(A527="","",WORKDAY(B527,F527))</f>
        <v>46279</v>
      </c>
    </row>
    <row r="528" customFormat="false" ht="15" hidden="false" customHeight="false" outlineLevel="0" collapsed="false">
      <c r="A528" s="37" t="n">
        <v>1000527</v>
      </c>
      <c r="B528" s="38" t="n">
        <v>46274</v>
      </c>
      <c r="C528" s="39" t="s">
        <v>69</v>
      </c>
      <c r="D528" s="39" t="s">
        <v>39</v>
      </c>
      <c r="E528" s="40" t="n">
        <v>2.1</v>
      </c>
      <c r="F528" s="41" t="n">
        <f aca="false">IF(A528="","",INDEX(Assumptions!$B$16:$B$18,MATCH(C528,Assumptions!$A$16:$A$18,0)))</f>
        <v>3</v>
      </c>
      <c r="G528" s="42" t="n">
        <f aca="false">IF(A528="","",WORKDAY(B528,F528))</f>
        <v>46279</v>
      </c>
    </row>
    <row r="529" customFormat="false" ht="15" hidden="false" customHeight="false" outlineLevel="0" collapsed="false">
      <c r="A529" s="37" t="n">
        <v>1000528</v>
      </c>
      <c r="B529" s="38" t="n">
        <v>46274</v>
      </c>
      <c r="C529" s="39" t="s">
        <v>70</v>
      </c>
      <c r="D529" s="39" t="s">
        <v>39</v>
      </c>
      <c r="E529" s="40" t="n">
        <v>0.7</v>
      </c>
      <c r="F529" s="41" t="n">
        <f aca="false">IF(A529="","",INDEX(Assumptions!$B$16:$B$18,MATCH(C529,Assumptions!$A$16:$A$18,0)))</f>
        <v>5</v>
      </c>
      <c r="G529" s="42" t="n">
        <f aca="false">IF(A529="","",WORKDAY(B529,F529))</f>
        <v>46281</v>
      </c>
    </row>
    <row r="530" customFormat="false" ht="15" hidden="false" customHeight="false" outlineLevel="0" collapsed="false">
      <c r="A530" s="37" t="n">
        <v>1000529</v>
      </c>
      <c r="B530" s="38" t="n">
        <v>46274</v>
      </c>
      <c r="C530" s="39" t="s">
        <v>69</v>
      </c>
      <c r="D530" s="39" t="s">
        <v>35</v>
      </c>
      <c r="E530" s="40" t="n">
        <v>6</v>
      </c>
      <c r="F530" s="41" t="n">
        <f aca="false">IF(A530="","",INDEX(Assumptions!$B$16:$B$18,MATCH(C530,Assumptions!$A$16:$A$18,0)))</f>
        <v>3</v>
      </c>
      <c r="G530" s="42" t="n">
        <f aca="false">IF(A530="","",WORKDAY(B530,F530))</f>
        <v>46279</v>
      </c>
    </row>
    <row r="531" customFormat="false" ht="15" hidden="false" customHeight="false" outlineLevel="0" collapsed="false">
      <c r="A531" s="37" t="n">
        <v>1000530</v>
      </c>
      <c r="B531" s="38" t="n">
        <v>46274</v>
      </c>
      <c r="C531" s="39" t="s">
        <v>69</v>
      </c>
      <c r="D531" s="39" t="s">
        <v>35</v>
      </c>
      <c r="E531" s="40" t="n">
        <v>0.7</v>
      </c>
      <c r="F531" s="41" t="n">
        <f aca="false">IF(A531="","",INDEX(Assumptions!$B$16:$B$18,MATCH(C531,Assumptions!$A$16:$A$18,0)))</f>
        <v>3</v>
      </c>
      <c r="G531" s="42" t="n">
        <f aca="false">IF(A531="","",WORKDAY(B531,F531))</f>
        <v>46279</v>
      </c>
    </row>
    <row r="532" customFormat="false" ht="15" hidden="false" customHeight="false" outlineLevel="0" collapsed="false">
      <c r="A532" s="37" t="n">
        <v>1000531</v>
      </c>
      <c r="B532" s="38" t="n">
        <v>46274</v>
      </c>
      <c r="C532" s="39" t="s">
        <v>69</v>
      </c>
      <c r="D532" s="39" t="s">
        <v>31</v>
      </c>
      <c r="E532" s="40" t="n">
        <v>1.4</v>
      </c>
      <c r="F532" s="41" t="n">
        <f aca="false">IF(A532="","",INDEX(Assumptions!$B$16:$B$18,MATCH(C532,Assumptions!$A$16:$A$18,0)))</f>
        <v>3</v>
      </c>
      <c r="G532" s="42" t="n">
        <f aca="false">IF(A532="","",WORKDAY(B532,F532))</f>
        <v>46279</v>
      </c>
    </row>
    <row r="533" customFormat="false" ht="15" hidden="false" customHeight="false" outlineLevel="0" collapsed="false">
      <c r="A533" s="37" t="n">
        <v>1000532</v>
      </c>
      <c r="B533" s="38" t="n">
        <v>46274</v>
      </c>
      <c r="C533" s="39" t="s">
        <v>70</v>
      </c>
      <c r="D533" s="39" t="s">
        <v>35</v>
      </c>
      <c r="E533" s="40" t="n">
        <v>1.3</v>
      </c>
      <c r="F533" s="41" t="n">
        <f aca="false">IF(A533="","",INDEX(Assumptions!$B$16:$B$18,MATCH(C533,Assumptions!$A$16:$A$18,0)))</f>
        <v>5</v>
      </c>
      <c r="G533" s="42" t="n">
        <f aca="false">IF(A533="","",WORKDAY(B533,F533))</f>
        <v>46281</v>
      </c>
    </row>
    <row r="534" customFormat="false" ht="15" hidden="false" customHeight="false" outlineLevel="0" collapsed="false">
      <c r="A534" s="37" t="n">
        <v>1000533</v>
      </c>
      <c r="B534" s="38" t="n">
        <v>46274</v>
      </c>
      <c r="C534" s="39" t="s">
        <v>69</v>
      </c>
      <c r="D534" s="39" t="s">
        <v>33</v>
      </c>
      <c r="E534" s="40" t="n">
        <v>2.1</v>
      </c>
      <c r="F534" s="41" t="n">
        <f aca="false">IF(A534="","",INDEX(Assumptions!$B$16:$B$18,MATCH(C534,Assumptions!$A$16:$A$18,0)))</f>
        <v>3</v>
      </c>
      <c r="G534" s="42" t="n">
        <f aca="false">IF(A534="","",WORKDAY(B534,F534))</f>
        <v>46279</v>
      </c>
    </row>
    <row r="535" customFormat="false" ht="15" hidden="false" customHeight="false" outlineLevel="0" collapsed="false">
      <c r="A535" s="37" t="n">
        <v>1000534</v>
      </c>
      <c r="B535" s="38" t="n">
        <v>46274</v>
      </c>
      <c r="C535" s="39" t="s">
        <v>69</v>
      </c>
      <c r="D535" s="39" t="s">
        <v>35</v>
      </c>
      <c r="E535" s="40" t="n">
        <v>0.5</v>
      </c>
      <c r="F535" s="41" t="n">
        <f aca="false">IF(A535="","",INDEX(Assumptions!$B$16:$B$18,MATCH(C535,Assumptions!$A$16:$A$18,0)))</f>
        <v>3</v>
      </c>
      <c r="G535" s="42" t="n">
        <f aca="false">IF(A535="","",WORKDAY(B535,F535))</f>
        <v>46279</v>
      </c>
    </row>
    <row r="536" customFormat="false" ht="15" hidden="false" customHeight="false" outlineLevel="0" collapsed="false">
      <c r="A536" s="37" t="n">
        <v>1000535</v>
      </c>
      <c r="B536" s="38" t="n">
        <v>46275</v>
      </c>
      <c r="C536" s="39" t="s">
        <v>69</v>
      </c>
      <c r="D536" s="39" t="s">
        <v>39</v>
      </c>
      <c r="E536" s="40" t="n">
        <v>2.2</v>
      </c>
      <c r="F536" s="41" t="n">
        <f aca="false">IF(A536="","",INDEX(Assumptions!$B$16:$B$18,MATCH(C536,Assumptions!$A$16:$A$18,0)))</f>
        <v>3</v>
      </c>
      <c r="G536" s="42" t="n">
        <f aca="false">IF(A536="","",WORKDAY(B536,F536))</f>
        <v>46280</v>
      </c>
    </row>
    <row r="537" customFormat="false" ht="15" hidden="false" customHeight="false" outlineLevel="0" collapsed="false">
      <c r="A537" s="37" t="n">
        <v>1000536</v>
      </c>
      <c r="B537" s="38" t="n">
        <v>46275</v>
      </c>
      <c r="C537" s="39" t="s">
        <v>69</v>
      </c>
      <c r="D537" s="39" t="s">
        <v>35</v>
      </c>
      <c r="E537" s="40" t="n">
        <v>0.6</v>
      </c>
      <c r="F537" s="41" t="n">
        <f aca="false">IF(A537="","",INDEX(Assumptions!$B$16:$B$18,MATCH(C537,Assumptions!$A$16:$A$18,0)))</f>
        <v>3</v>
      </c>
      <c r="G537" s="42" t="n">
        <f aca="false">IF(A537="","",WORKDAY(B537,F537))</f>
        <v>46280</v>
      </c>
    </row>
    <row r="538" customFormat="false" ht="15" hidden="false" customHeight="false" outlineLevel="0" collapsed="false">
      <c r="A538" s="37" t="n">
        <v>1000537</v>
      </c>
      <c r="B538" s="38" t="n">
        <v>46275</v>
      </c>
      <c r="C538" s="39" t="s">
        <v>69</v>
      </c>
      <c r="D538" s="39" t="s">
        <v>39</v>
      </c>
      <c r="E538" s="40" t="n">
        <v>1.4</v>
      </c>
      <c r="F538" s="41" t="n">
        <f aca="false">IF(A538="","",INDEX(Assumptions!$B$16:$B$18,MATCH(C538,Assumptions!$A$16:$A$18,0)))</f>
        <v>3</v>
      </c>
      <c r="G538" s="42" t="n">
        <f aca="false">IF(A538="","",WORKDAY(B538,F538))</f>
        <v>46280</v>
      </c>
    </row>
    <row r="539" customFormat="false" ht="15" hidden="false" customHeight="false" outlineLevel="0" collapsed="false">
      <c r="A539" s="37" t="n">
        <v>1000538</v>
      </c>
      <c r="B539" s="38" t="n">
        <v>46275</v>
      </c>
      <c r="C539" s="39" t="s">
        <v>69</v>
      </c>
      <c r="D539" s="39" t="s">
        <v>31</v>
      </c>
      <c r="E539" s="40" t="n">
        <v>2.4</v>
      </c>
      <c r="F539" s="41" t="n">
        <f aca="false">IF(A539="","",INDEX(Assumptions!$B$16:$B$18,MATCH(C539,Assumptions!$A$16:$A$18,0)))</f>
        <v>3</v>
      </c>
      <c r="G539" s="42" t="n">
        <f aca="false">IF(A539="","",WORKDAY(B539,F539))</f>
        <v>46280</v>
      </c>
    </row>
    <row r="540" customFormat="false" ht="15" hidden="false" customHeight="false" outlineLevel="0" collapsed="false">
      <c r="A540" s="37" t="n">
        <v>1000539</v>
      </c>
      <c r="B540" s="38" t="n">
        <v>46275</v>
      </c>
      <c r="C540" s="39" t="s">
        <v>69</v>
      </c>
      <c r="D540" s="39" t="s">
        <v>35</v>
      </c>
      <c r="E540" s="40" t="n">
        <v>0.6</v>
      </c>
      <c r="F540" s="41" t="n">
        <f aca="false">IF(A540="","",INDEX(Assumptions!$B$16:$B$18,MATCH(C540,Assumptions!$A$16:$A$18,0)))</f>
        <v>3</v>
      </c>
      <c r="G540" s="42" t="n">
        <f aca="false">IF(A540="","",WORKDAY(B540,F540))</f>
        <v>46280</v>
      </c>
    </row>
    <row r="541" customFormat="false" ht="15" hidden="false" customHeight="false" outlineLevel="0" collapsed="false">
      <c r="A541" s="37" t="n">
        <v>1000540</v>
      </c>
      <c r="B541" s="38" t="n">
        <v>46275</v>
      </c>
      <c r="C541" s="39" t="s">
        <v>69</v>
      </c>
      <c r="D541" s="39" t="s">
        <v>37</v>
      </c>
      <c r="E541" s="40" t="n">
        <v>0.6</v>
      </c>
      <c r="F541" s="41" t="n">
        <f aca="false">IF(A541="","",INDEX(Assumptions!$B$16:$B$18,MATCH(C541,Assumptions!$A$16:$A$18,0)))</f>
        <v>3</v>
      </c>
      <c r="G541" s="42" t="n">
        <f aca="false">IF(A541="","",WORKDAY(B541,F541))</f>
        <v>46280</v>
      </c>
    </row>
    <row r="542" customFormat="false" ht="15" hidden="false" customHeight="false" outlineLevel="0" collapsed="false">
      <c r="A542" s="37" t="n">
        <v>1000541</v>
      </c>
      <c r="B542" s="38" t="n">
        <v>46275</v>
      </c>
      <c r="C542" s="39" t="s">
        <v>69</v>
      </c>
      <c r="D542" s="39" t="s">
        <v>33</v>
      </c>
      <c r="E542" s="40" t="n">
        <v>2.3</v>
      </c>
      <c r="F542" s="41" t="n">
        <f aca="false">IF(A542="","",INDEX(Assumptions!$B$16:$B$18,MATCH(C542,Assumptions!$A$16:$A$18,0)))</f>
        <v>3</v>
      </c>
      <c r="G542" s="42" t="n">
        <f aca="false">IF(A542="","",WORKDAY(B542,F542))</f>
        <v>46280</v>
      </c>
    </row>
    <row r="543" customFormat="false" ht="15" hidden="false" customHeight="false" outlineLevel="0" collapsed="false">
      <c r="A543" s="37" t="n">
        <v>1000542</v>
      </c>
      <c r="B543" s="38" t="n">
        <v>46275</v>
      </c>
      <c r="C543" s="39" t="s">
        <v>69</v>
      </c>
      <c r="D543" s="39" t="s">
        <v>39</v>
      </c>
      <c r="E543" s="40" t="n">
        <v>0.5</v>
      </c>
      <c r="F543" s="41" t="n">
        <f aca="false">IF(A543="","",INDEX(Assumptions!$B$16:$B$18,MATCH(C543,Assumptions!$A$16:$A$18,0)))</f>
        <v>3</v>
      </c>
      <c r="G543" s="42" t="n">
        <f aca="false">IF(A543="","",WORKDAY(B543,F543))</f>
        <v>46280</v>
      </c>
    </row>
    <row r="544" customFormat="false" ht="15" hidden="false" customHeight="false" outlineLevel="0" collapsed="false">
      <c r="A544" s="37" t="n">
        <v>1000543</v>
      </c>
      <c r="B544" s="38" t="n">
        <v>46275</v>
      </c>
      <c r="C544" s="39" t="s">
        <v>70</v>
      </c>
      <c r="D544" s="39" t="s">
        <v>35</v>
      </c>
      <c r="E544" s="40" t="n">
        <v>1.8</v>
      </c>
      <c r="F544" s="41" t="n">
        <f aca="false">IF(A544="","",INDEX(Assumptions!$B$16:$B$18,MATCH(C544,Assumptions!$A$16:$A$18,0)))</f>
        <v>5</v>
      </c>
      <c r="G544" s="42" t="n">
        <f aca="false">IF(A544="","",WORKDAY(B544,F544))</f>
        <v>46282</v>
      </c>
    </row>
    <row r="545" customFormat="false" ht="15" hidden="false" customHeight="false" outlineLevel="0" collapsed="false">
      <c r="A545" s="37" t="n">
        <v>1000544</v>
      </c>
      <c r="B545" s="38" t="n">
        <v>46275</v>
      </c>
      <c r="C545" s="39" t="s">
        <v>69</v>
      </c>
      <c r="D545" s="39" t="s">
        <v>35</v>
      </c>
      <c r="E545" s="40" t="n">
        <v>0.8</v>
      </c>
      <c r="F545" s="41" t="n">
        <f aca="false">IF(A545="","",INDEX(Assumptions!$B$16:$B$18,MATCH(C545,Assumptions!$A$16:$A$18,0)))</f>
        <v>3</v>
      </c>
      <c r="G545" s="42" t="n">
        <f aca="false">IF(A545="","",WORKDAY(B545,F545))</f>
        <v>46280</v>
      </c>
    </row>
    <row r="546" customFormat="false" ht="15" hidden="false" customHeight="false" outlineLevel="0" collapsed="false">
      <c r="A546" s="37" t="n">
        <v>1000545</v>
      </c>
      <c r="B546" s="38" t="n">
        <v>46275</v>
      </c>
      <c r="C546" s="39" t="s">
        <v>69</v>
      </c>
      <c r="D546" s="39" t="s">
        <v>33</v>
      </c>
      <c r="E546" s="40" t="n">
        <v>1</v>
      </c>
      <c r="F546" s="41" t="n">
        <f aca="false">IF(A546="","",INDEX(Assumptions!$B$16:$B$18,MATCH(C546,Assumptions!$A$16:$A$18,0)))</f>
        <v>3</v>
      </c>
      <c r="G546" s="42" t="n">
        <f aca="false">IF(A546="","",WORKDAY(B546,F546))</f>
        <v>46280</v>
      </c>
    </row>
    <row r="547" customFormat="false" ht="15" hidden="false" customHeight="false" outlineLevel="0" collapsed="false">
      <c r="A547" s="37" t="n">
        <v>1000546</v>
      </c>
      <c r="B547" s="38" t="n">
        <v>46275</v>
      </c>
      <c r="C547" s="39" t="s">
        <v>69</v>
      </c>
      <c r="D547" s="39" t="s">
        <v>31</v>
      </c>
      <c r="E547" s="40" t="n">
        <v>1.9</v>
      </c>
      <c r="F547" s="41" t="n">
        <f aca="false">IF(A547="","",INDEX(Assumptions!$B$16:$B$18,MATCH(C547,Assumptions!$A$16:$A$18,0)))</f>
        <v>3</v>
      </c>
      <c r="G547" s="42" t="n">
        <f aca="false">IF(A547="","",WORKDAY(B547,F547))</f>
        <v>46280</v>
      </c>
    </row>
    <row r="548" customFormat="false" ht="15" hidden="false" customHeight="false" outlineLevel="0" collapsed="false">
      <c r="A548" s="37" t="n">
        <v>1000547</v>
      </c>
      <c r="B548" s="38" t="n">
        <v>46275</v>
      </c>
      <c r="C548" s="39" t="s">
        <v>69</v>
      </c>
      <c r="D548" s="39" t="s">
        <v>39</v>
      </c>
      <c r="E548" s="40" t="n">
        <v>1.7</v>
      </c>
      <c r="F548" s="41" t="n">
        <f aca="false">IF(A548="","",INDEX(Assumptions!$B$16:$B$18,MATCH(C548,Assumptions!$A$16:$A$18,0)))</f>
        <v>3</v>
      </c>
      <c r="G548" s="42" t="n">
        <f aca="false">IF(A548="","",WORKDAY(B548,F548))</f>
        <v>46280</v>
      </c>
    </row>
    <row r="549" customFormat="false" ht="15" hidden="false" customHeight="false" outlineLevel="0" collapsed="false">
      <c r="A549" s="37" t="n">
        <v>1000548</v>
      </c>
      <c r="B549" s="38" t="n">
        <v>46275</v>
      </c>
      <c r="C549" s="39" t="s">
        <v>69</v>
      </c>
      <c r="D549" s="39" t="s">
        <v>37</v>
      </c>
      <c r="E549" s="40" t="n">
        <v>0.5</v>
      </c>
      <c r="F549" s="41" t="n">
        <f aca="false">IF(A549="","",INDEX(Assumptions!$B$16:$B$18,MATCH(C549,Assumptions!$A$16:$A$18,0)))</f>
        <v>3</v>
      </c>
      <c r="G549" s="42" t="n">
        <f aca="false">IF(A549="","",WORKDAY(B549,F549))</f>
        <v>46280</v>
      </c>
    </row>
    <row r="550" customFormat="false" ht="15" hidden="false" customHeight="false" outlineLevel="0" collapsed="false">
      <c r="A550" s="37" t="n">
        <v>1000549</v>
      </c>
      <c r="B550" s="38" t="n">
        <v>46275</v>
      </c>
      <c r="C550" s="39" t="s">
        <v>69</v>
      </c>
      <c r="D550" s="39" t="s">
        <v>33</v>
      </c>
      <c r="E550" s="40" t="n">
        <v>0.7</v>
      </c>
      <c r="F550" s="41" t="n">
        <f aca="false">IF(A550="","",INDEX(Assumptions!$B$16:$B$18,MATCH(C550,Assumptions!$A$16:$A$18,0)))</f>
        <v>3</v>
      </c>
      <c r="G550" s="42" t="n">
        <f aca="false">IF(A550="","",WORKDAY(B550,F550))</f>
        <v>46280</v>
      </c>
    </row>
    <row r="551" customFormat="false" ht="15" hidden="false" customHeight="false" outlineLevel="0" collapsed="false">
      <c r="A551" s="37" t="n">
        <v>1000550</v>
      </c>
      <c r="B551" s="38" t="n">
        <v>46275</v>
      </c>
      <c r="C551" s="39" t="s">
        <v>69</v>
      </c>
      <c r="D551" s="39" t="s">
        <v>33</v>
      </c>
      <c r="E551" s="40" t="n">
        <v>2.1</v>
      </c>
      <c r="F551" s="41" t="n">
        <f aca="false">IF(A551="","",INDEX(Assumptions!$B$16:$B$18,MATCH(C551,Assumptions!$A$16:$A$18,0)))</f>
        <v>3</v>
      </c>
      <c r="G551" s="42" t="n">
        <f aca="false">IF(A551="","",WORKDAY(B551,F551))</f>
        <v>46280</v>
      </c>
    </row>
    <row r="552" customFormat="false" ht="15" hidden="false" customHeight="false" outlineLevel="0" collapsed="false">
      <c r="A552" s="37" t="n">
        <v>1000551</v>
      </c>
      <c r="B552" s="38" t="n">
        <v>46275</v>
      </c>
      <c r="C552" s="39" t="s">
        <v>69</v>
      </c>
      <c r="D552" s="39" t="s">
        <v>39</v>
      </c>
      <c r="E552" s="40" t="n">
        <v>2.4</v>
      </c>
      <c r="F552" s="41" t="n">
        <f aca="false">IF(A552="","",INDEX(Assumptions!$B$16:$B$18,MATCH(C552,Assumptions!$A$16:$A$18,0)))</f>
        <v>3</v>
      </c>
      <c r="G552" s="42" t="n">
        <f aca="false">IF(A552="","",WORKDAY(B552,F552))</f>
        <v>46280</v>
      </c>
    </row>
    <row r="553" customFormat="false" ht="15" hidden="false" customHeight="false" outlineLevel="0" collapsed="false">
      <c r="A553" s="37" t="n">
        <v>1000552</v>
      </c>
      <c r="B553" s="38" t="n">
        <v>46275</v>
      </c>
      <c r="C553" s="39" t="s">
        <v>69</v>
      </c>
      <c r="D553" s="39" t="s">
        <v>35</v>
      </c>
      <c r="E553" s="40" t="n">
        <v>2.9</v>
      </c>
      <c r="F553" s="41" t="n">
        <f aca="false">IF(A553="","",INDEX(Assumptions!$B$16:$B$18,MATCH(C553,Assumptions!$A$16:$A$18,0)))</f>
        <v>3</v>
      </c>
      <c r="G553" s="42" t="n">
        <f aca="false">IF(A553="","",WORKDAY(B553,F553))</f>
        <v>46280</v>
      </c>
    </row>
    <row r="554" customFormat="false" ht="15" hidden="false" customHeight="false" outlineLevel="0" collapsed="false">
      <c r="A554" s="37" t="n">
        <v>1000553</v>
      </c>
      <c r="B554" s="38" t="n">
        <v>46275</v>
      </c>
      <c r="C554" s="39" t="s">
        <v>70</v>
      </c>
      <c r="D554" s="39" t="s">
        <v>33</v>
      </c>
      <c r="E554" s="40" t="n">
        <v>3.6</v>
      </c>
      <c r="F554" s="41" t="n">
        <f aca="false">IF(A554="","",INDEX(Assumptions!$B$16:$B$18,MATCH(C554,Assumptions!$A$16:$A$18,0)))</f>
        <v>5</v>
      </c>
      <c r="G554" s="42" t="n">
        <f aca="false">IF(A554="","",WORKDAY(B554,F554))</f>
        <v>46282</v>
      </c>
    </row>
    <row r="555" customFormat="false" ht="15" hidden="false" customHeight="false" outlineLevel="0" collapsed="false">
      <c r="A555" s="37" t="n">
        <v>1000554</v>
      </c>
      <c r="B555" s="38" t="n">
        <v>46275</v>
      </c>
      <c r="C555" s="39" t="s">
        <v>70</v>
      </c>
      <c r="D555" s="39" t="s">
        <v>31</v>
      </c>
      <c r="E555" s="40" t="n">
        <v>4.5</v>
      </c>
      <c r="F555" s="41" t="n">
        <f aca="false">IF(A555="","",INDEX(Assumptions!$B$16:$B$18,MATCH(C555,Assumptions!$A$16:$A$18,0)))</f>
        <v>5</v>
      </c>
      <c r="G555" s="42" t="n">
        <f aca="false">IF(A555="","",WORKDAY(B555,F555))</f>
        <v>46282</v>
      </c>
    </row>
    <row r="556" customFormat="false" ht="15" hidden="false" customHeight="false" outlineLevel="0" collapsed="false">
      <c r="A556" s="37" t="n">
        <v>1000555</v>
      </c>
      <c r="B556" s="38" t="n">
        <v>46275</v>
      </c>
      <c r="C556" s="39" t="s">
        <v>69</v>
      </c>
      <c r="D556" s="39" t="s">
        <v>31</v>
      </c>
      <c r="E556" s="40" t="n">
        <v>0.6</v>
      </c>
      <c r="F556" s="41" t="n">
        <f aca="false">IF(A556="","",INDEX(Assumptions!$B$16:$B$18,MATCH(C556,Assumptions!$A$16:$A$18,0)))</f>
        <v>3</v>
      </c>
      <c r="G556" s="42" t="n">
        <f aca="false">IF(A556="","",WORKDAY(B556,F556))</f>
        <v>46280</v>
      </c>
    </row>
    <row r="557" customFormat="false" ht="15" hidden="false" customHeight="false" outlineLevel="0" collapsed="false">
      <c r="A557" s="37" t="n">
        <v>1000556</v>
      </c>
      <c r="B557" s="38" t="n">
        <v>46275</v>
      </c>
      <c r="C557" s="39" t="s">
        <v>68</v>
      </c>
      <c r="D557" s="39" t="s">
        <v>31</v>
      </c>
      <c r="E557" s="40" t="n">
        <v>1.5</v>
      </c>
      <c r="F557" s="41" t="n">
        <f aca="false">IF(A557="","",INDEX(Assumptions!$B$16:$B$18,MATCH(C557,Assumptions!$A$16:$A$18,0)))</f>
        <v>1</v>
      </c>
      <c r="G557" s="42" t="n">
        <f aca="false">IF(A557="","",WORKDAY(B557,F557))</f>
        <v>46276</v>
      </c>
    </row>
    <row r="558" customFormat="false" ht="15" hidden="false" customHeight="false" outlineLevel="0" collapsed="false">
      <c r="A558" s="37" t="n">
        <v>1000557</v>
      </c>
      <c r="B558" s="38" t="n">
        <v>46275</v>
      </c>
      <c r="C558" s="39" t="s">
        <v>69</v>
      </c>
      <c r="D558" s="39" t="s">
        <v>33</v>
      </c>
      <c r="E558" s="40" t="n">
        <v>3.6</v>
      </c>
      <c r="F558" s="41" t="n">
        <f aca="false">IF(A558="","",INDEX(Assumptions!$B$16:$B$18,MATCH(C558,Assumptions!$A$16:$A$18,0)))</f>
        <v>3</v>
      </c>
      <c r="G558" s="42" t="n">
        <f aca="false">IF(A558="","",WORKDAY(B558,F558))</f>
        <v>46280</v>
      </c>
    </row>
    <row r="559" customFormat="false" ht="15" hidden="false" customHeight="false" outlineLevel="0" collapsed="false">
      <c r="A559" s="37" t="n">
        <v>1000558</v>
      </c>
      <c r="B559" s="38" t="n">
        <v>46275</v>
      </c>
      <c r="C559" s="39" t="s">
        <v>69</v>
      </c>
      <c r="D559" s="39" t="s">
        <v>37</v>
      </c>
      <c r="E559" s="40" t="n">
        <v>2.2</v>
      </c>
      <c r="F559" s="41" t="n">
        <f aca="false">IF(A559="","",INDEX(Assumptions!$B$16:$B$18,MATCH(C559,Assumptions!$A$16:$A$18,0)))</f>
        <v>3</v>
      </c>
      <c r="G559" s="42" t="n">
        <f aca="false">IF(A559="","",WORKDAY(B559,F559))</f>
        <v>46280</v>
      </c>
    </row>
    <row r="560" customFormat="false" ht="15" hidden="false" customHeight="false" outlineLevel="0" collapsed="false">
      <c r="A560" s="37" t="n">
        <v>1000559</v>
      </c>
      <c r="B560" s="38" t="n">
        <v>46275</v>
      </c>
      <c r="C560" s="39" t="s">
        <v>68</v>
      </c>
      <c r="D560" s="39" t="s">
        <v>39</v>
      </c>
      <c r="E560" s="40" t="n">
        <v>2.7</v>
      </c>
      <c r="F560" s="41" t="n">
        <f aca="false">IF(A560="","",INDEX(Assumptions!$B$16:$B$18,MATCH(C560,Assumptions!$A$16:$A$18,0)))</f>
        <v>1</v>
      </c>
      <c r="G560" s="42" t="n">
        <f aca="false">IF(A560="","",WORKDAY(B560,F560))</f>
        <v>46276</v>
      </c>
    </row>
    <row r="561" customFormat="false" ht="15" hidden="false" customHeight="false" outlineLevel="0" collapsed="false">
      <c r="A561" s="37" t="n">
        <v>1000560</v>
      </c>
      <c r="B561" s="38" t="n">
        <v>46275</v>
      </c>
      <c r="C561" s="39" t="s">
        <v>69</v>
      </c>
      <c r="D561" s="39" t="s">
        <v>31</v>
      </c>
      <c r="E561" s="40" t="n">
        <v>2.6</v>
      </c>
      <c r="F561" s="41" t="n">
        <f aca="false">IF(A561="","",INDEX(Assumptions!$B$16:$B$18,MATCH(C561,Assumptions!$A$16:$A$18,0)))</f>
        <v>3</v>
      </c>
      <c r="G561" s="42" t="n">
        <f aca="false">IF(A561="","",WORKDAY(B561,F561))</f>
        <v>46280</v>
      </c>
    </row>
    <row r="562" customFormat="false" ht="15" hidden="false" customHeight="false" outlineLevel="0" collapsed="false">
      <c r="A562" s="37" t="n">
        <v>1000561</v>
      </c>
      <c r="B562" s="38" t="n">
        <v>46275</v>
      </c>
      <c r="C562" s="39" t="s">
        <v>70</v>
      </c>
      <c r="D562" s="39" t="s">
        <v>39</v>
      </c>
      <c r="E562" s="40" t="n">
        <v>2.2</v>
      </c>
      <c r="F562" s="41" t="n">
        <f aca="false">IF(A562="","",INDEX(Assumptions!$B$16:$B$18,MATCH(C562,Assumptions!$A$16:$A$18,0)))</f>
        <v>5</v>
      </c>
      <c r="G562" s="42" t="n">
        <f aca="false">IF(A562="","",WORKDAY(B562,F562))</f>
        <v>46282</v>
      </c>
    </row>
    <row r="563" customFormat="false" ht="15" hidden="false" customHeight="false" outlineLevel="0" collapsed="false">
      <c r="A563" s="37" t="n">
        <v>1000562</v>
      </c>
      <c r="B563" s="38" t="n">
        <v>46275</v>
      </c>
      <c r="C563" s="39" t="s">
        <v>70</v>
      </c>
      <c r="D563" s="39" t="s">
        <v>39</v>
      </c>
      <c r="E563" s="40" t="n">
        <v>3.4</v>
      </c>
      <c r="F563" s="41" t="n">
        <f aca="false">IF(A563="","",INDEX(Assumptions!$B$16:$B$18,MATCH(C563,Assumptions!$A$16:$A$18,0)))</f>
        <v>5</v>
      </c>
      <c r="G563" s="42" t="n">
        <f aca="false">IF(A563="","",WORKDAY(B563,F563))</f>
        <v>46282</v>
      </c>
    </row>
    <row r="564" customFormat="false" ht="15" hidden="false" customHeight="false" outlineLevel="0" collapsed="false">
      <c r="A564" s="37" t="n">
        <v>1000563</v>
      </c>
      <c r="B564" s="38" t="n">
        <v>46275</v>
      </c>
      <c r="C564" s="39" t="s">
        <v>70</v>
      </c>
      <c r="D564" s="39" t="s">
        <v>35</v>
      </c>
      <c r="E564" s="40" t="n">
        <v>0.3</v>
      </c>
      <c r="F564" s="41" t="n">
        <f aca="false">IF(A564="","",INDEX(Assumptions!$B$16:$B$18,MATCH(C564,Assumptions!$A$16:$A$18,0)))</f>
        <v>5</v>
      </c>
      <c r="G564" s="42" t="n">
        <f aca="false">IF(A564="","",WORKDAY(B564,F564))</f>
        <v>46282</v>
      </c>
    </row>
    <row r="565" customFormat="false" ht="15" hidden="false" customHeight="false" outlineLevel="0" collapsed="false">
      <c r="A565" s="37" t="n">
        <v>1000564</v>
      </c>
      <c r="B565" s="38" t="n">
        <v>46275</v>
      </c>
      <c r="C565" s="39" t="s">
        <v>69</v>
      </c>
      <c r="D565" s="39" t="s">
        <v>31</v>
      </c>
      <c r="E565" s="40" t="n">
        <v>1.7</v>
      </c>
      <c r="F565" s="41" t="n">
        <f aca="false">IF(A565="","",INDEX(Assumptions!$B$16:$B$18,MATCH(C565,Assumptions!$A$16:$A$18,0)))</f>
        <v>3</v>
      </c>
      <c r="G565" s="42" t="n">
        <f aca="false">IF(A565="","",WORKDAY(B565,F565))</f>
        <v>46280</v>
      </c>
    </row>
    <row r="566" customFormat="false" ht="15" hidden="false" customHeight="false" outlineLevel="0" collapsed="false">
      <c r="A566" s="37" t="n">
        <v>1000565</v>
      </c>
      <c r="B566" s="38" t="n">
        <v>46275</v>
      </c>
      <c r="C566" s="39" t="s">
        <v>69</v>
      </c>
      <c r="D566" s="39" t="s">
        <v>39</v>
      </c>
      <c r="E566" s="40" t="n">
        <v>3.9</v>
      </c>
      <c r="F566" s="41" t="n">
        <f aca="false">IF(A566="","",INDEX(Assumptions!$B$16:$B$18,MATCH(C566,Assumptions!$A$16:$A$18,0)))</f>
        <v>3</v>
      </c>
      <c r="G566" s="42" t="n">
        <f aca="false">IF(A566="","",WORKDAY(B566,F566))</f>
        <v>46280</v>
      </c>
    </row>
    <row r="567" customFormat="false" ht="15" hidden="false" customHeight="false" outlineLevel="0" collapsed="false">
      <c r="A567" s="37" t="n">
        <v>1000566</v>
      </c>
      <c r="B567" s="38" t="n">
        <v>46275</v>
      </c>
      <c r="C567" s="39" t="s">
        <v>69</v>
      </c>
      <c r="D567" s="39" t="s">
        <v>39</v>
      </c>
      <c r="E567" s="40" t="n">
        <v>5.5</v>
      </c>
      <c r="F567" s="41" t="n">
        <f aca="false">IF(A567="","",INDEX(Assumptions!$B$16:$B$18,MATCH(C567,Assumptions!$A$16:$A$18,0)))</f>
        <v>3</v>
      </c>
      <c r="G567" s="42" t="n">
        <f aca="false">IF(A567="","",WORKDAY(B567,F567))</f>
        <v>46280</v>
      </c>
    </row>
    <row r="568" customFormat="false" ht="15" hidden="false" customHeight="false" outlineLevel="0" collapsed="false">
      <c r="A568" s="37" t="n">
        <v>1000567</v>
      </c>
      <c r="B568" s="38" t="n">
        <v>46275</v>
      </c>
      <c r="C568" s="39" t="s">
        <v>70</v>
      </c>
      <c r="D568" s="39" t="s">
        <v>39</v>
      </c>
      <c r="E568" s="40" t="n">
        <v>1.6</v>
      </c>
      <c r="F568" s="41" t="n">
        <f aca="false">IF(A568="","",INDEX(Assumptions!$B$16:$B$18,MATCH(C568,Assumptions!$A$16:$A$18,0)))</f>
        <v>5</v>
      </c>
      <c r="G568" s="42" t="n">
        <f aca="false">IF(A568="","",WORKDAY(B568,F568))</f>
        <v>46282</v>
      </c>
    </row>
    <row r="569" customFormat="false" ht="15" hidden="false" customHeight="false" outlineLevel="0" collapsed="false">
      <c r="A569" s="37" t="n">
        <v>1000568</v>
      </c>
      <c r="B569" s="38" t="n">
        <v>46275</v>
      </c>
      <c r="C569" s="39" t="s">
        <v>68</v>
      </c>
      <c r="D569" s="39" t="s">
        <v>39</v>
      </c>
      <c r="E569" s="40" t="n">
        <v>1.1</v>
      </c>
      <c r="F569" s="41" t="n">
        <f aca="false">IF(A569="","",INDEX(Assumptions!$B$16:$B$18,MATCH(C569,Assumptions!$A$16:$A$18,0)))</f>
        <v>1</v>
      </c>
      <c r="G569" s="42" t="n">
        <f aca="false">IF(A569="","",WORKDAY(B569,F569))</f>
        <v>46276</v>
      </c>
    </row>
    <row r="570" customFormat="false" ht="15" hidden="false" customHeight="false" outlineLevel="0" collapsed="false">
      <c r="A570" s="37" t="n">
        <v>1000569</v>
      </c>
      <c r="B570" s="38" t="n">
        <v>46275</v>
      </c>
      <c r="C570" s="39" t="s">
        <v>70</v>
      </c>
      <c r="D570" s="39" t="s">
        <v>31</v>
      </c>
      <c r="E570" s="40" t="n">
        <v>1.8</v>
      </c>
      <c r="F570" s="41" t="n">
        <f aca="false">IF(A570="","",INDEX(Assumptions!$B$16:$B$18,MATCH(C570,Assumptions!$A$16:$A$18,0)))</f>
        <v>5</v>
      </c>
      <c r="G570" s="42" t="n">
        <f aca="false">IF(A570="","",WORKDAY(B570,F570))</f>
        <v>46282</v>
      </c>
    </row>
    <row r="571" customFormat="false" ht="15" hidden="false" customHeight="false" outlineLevel="0" collapsed="false">
      <c r="A571" s="37" t="n">
        <v>1000570</v>
      </c>
      <c r="B571" s="38" t="n">
        <v>46275</v>
      </c>
      <c r="C571" s="39" t="s">
        <v>69</v>
      </c>
      <c r="D571" s="39" t="s">
        <v>39</v>
      </c>
      <c r="E571" s="40" t="n">
        <v>1.4</v>
      </c>
      <c r="F571" s="41" t="n">
        <f aca="false">IF(A571="","",INDEX(Assumptions!$B$16:$B$18,MATCH(C571,Assumptions!$A$16:$A$18,0)))</f>
        <v>3</v>
      </c>
      <c r="G571" s="42" t="n">
        <f aca="false">IF(A571="","",WORKDAY(B571,F571))</f>
        <v>46280</v>
      </c>
    </row>
    <row r="572" customFormat="false" ht="15" hidden="false" customHeight="false" outlineLevel="0" collapsed="false">
      <c r="A572" s="37" t="n">
        <v>1000571</v>
      </c>
      <c r="B572" s="38" t="n">
        <v>46275</v>
      </c>
      <c r="C572" s="39" t="s">
        <v>69</v>
      </c>
      <c r="D572" s="39" t="s">
        <v>33</v>
      </c>
      <c r="E572" s="40" t="n">
        <v>1.1</v>
      </c>
      <c r="F572" s="41" t="n">
        <f aca="false">IF(A572="","",INDEX(Assumptions!$B$16:$B$18,MATCH(C572,Assumptions!$A$16:$A$18,0)))</f>
        <v>3</v>
      </c>
      <c r="G572" s="42" t="n">
        <f aca="false">IF(A572="","",WORKDAY(B572,F572))</f>
        <v>46280</v>
      </c>
    </row>
    <row r="573" customFormat="false" ht="15" hidden="false" customHeight="false" outlineLevel="0" collapsed="false">
      <c r="A573" s="37" t="n">
        <v>1000572</v>
      </c>
      <c r="B573" s="38" t="n">
        <v>46275</v>
      </c>
      <c r="C573" s="39" t="s">
        <v>70</v>
      </c>
      <c r="D573" s="39" t="s">
        <v>37</v>
      </c>
      <c r="E573" s="40" t="n">
        <v>1.4</v>
      </c>
      <c r="F573" s="41" t="n">
        <f aca="false">IF(A573="","",INDEX(Assumptions!$B$16:$B$18,MATCH(C573,Assumptions!$A$16:$A$18,0)))</f>
        <v>5</v>
      </c>
      <c r="G573" s="42" t="n">
        <f aca="false">IF(A573="","",WORKDAY(B573,F573))</f>
        <v>46282</v>
      </c>
    </row>
    <row r="574" customFormat="false" ht="15" hidden="false" customHeight="false" outlineLevel="0" collapsed="false">
      <c r="A574" s="37" t="n">
        <v>1000573</v>
      </c>
      <c r="B574" s="38" t="n">
        <v>46275</v>
      </c>
      <c r="C574" s="39" t="s">
        <v>69</v>
      </c>
      <c r="D574" s="39" t="s">
        <v>37</v>
      </c>
      <c r="E574" s="40" t="n">
        <v>1.5</v>
      </c>
      <c r="F574" s="41" t="n">
        <f aca="false">IF(A574="","",INDEX(Assumptions!$B$16:$B$18,MATCH(C574,Assumptions!$A$16:$A$18,0)))</f>
        <v>3</v>
      </c>
      <c r="G574" s="42" t="n">
        <f aca="false">IF(A574="","",WORKDAY(B574,F574))</f>
        <v>46280</v>
      </c>
    </row>
    <row r="575" customFormat="false" ht="15" hidden="false" customHeight="false" outlineLevel="0" collapsed="false">
      <c r="A575" s="37" t="n">
        <v>1000574</v>
      </c>
      <c r="B575" s="38" t="n">
        <v>46275</v>
      </c>
      <c r="C575" s="39" t="s">
        <v>70</v>
      </c>
      <c r="D575" s="39" t="s">
        <v>31</v>
      </c>
      <c r="E575" s="40" t="n">
        <v>2.3</v>
      </c>
      <c r="F575" s="41" t="n">
        <f aca="false">IF(A575="","",INDEX(Assumptions!$B$16:$B$18,MATCH(C575,Assumptions!$A$16:$A$18,0)))</f>
        <v>5</v>
      </c>
      <c r="G575" s="42" t="n">
        <f aca="false">IF(A575="","",WORKDAY(B575,F575))</f>
        <v>46282</v>
      </c>
    </row>
    <row r="576" customFormat="false" ht="15" hidden="false" customHeight="false" outlineLevel="0" collapsed="false">
      <c r="A576" s="37" t="n">
        <v>1000575</v>
      </c>
      <c r="B576" s="38" t="n">
        <v>46275</v>
      </c>
      <c r="C576" s="39" t="s">
        <v>70</v>
      </c>
      <c r="D576" s="39" t="s">
        <v>31</v>
      </c>
      <c r="E576" s="40" t="n">
        <v>1.5</v>
      </c>
      <c r="F576" s="41" t="n">
        <f aca="false">IF(A576="","",INDEX(Assumptions!$B$16:$B$18,MATCH(C576,Assumptions!$A$16:$A$18,0)))</f>
        <v>5</v>
      </c>
      <c r="G576" s="42" t="n">
        <f aca="false">IF(A576="","",WORKDAY(B576,F576))</f>
        <v>46282</v>
      </c>
    </row>
    <row r="577" customFormat="false" ht="15" hidden="false" customHeight="false" outlineLevel="0" collapsed="false">
      <c r="A577" s="37" t="n">
        <v>1000576</v>
      </c>
      <c r="B577" s="38" t="n">
        <v>46275</v>
      </c>
      <c r="C577" s="39" t="s">
        <v>70</v>
      </c>
      <c r="D577" s="39" t="s">
        <v>37</v>
      </c>
      <c r="E577" s="40" t="n">
        <v>4</v>
      </c>
      <c r="F577" s="41" t="n">
        <f aca="false">IF(A577="","",INDEX(Assumptions!$B$16:$B$18,MATCH(C577,Assumptions!$A$16:$A$18,0)))</f>
        <v>5</v>
      </c>
      <c r="G577" s="42" t="n">
        <f aca="false">IF(A577="","",WORKDAY(B577,F577))</f>
        <v>46282</v>
      </c>
    </row>
    <row r="578" customFormat="false" ht="15" hidden="false" customHeight="false" outlineLevel="0" collapsed="false">
      <c r="A578" s="37" t="n">
        <v>1000577</v>
      </c>
      <c r="B578" s="38" t="n">
        <v>46275</v>
      </c>
      <c r="C578" s="39" t="s">
        <v>69</v>
      </c>
      <c r="D578" s="39" t="s">
        <v>39</v>
      </c>
      <c r="E578" s="40" t="n">
        <v>3.7</v>
      </c>
      <c r="F578" s="41" t="n">
        <f aca="false">IF(A578="","",INDEX(Assumptions!$B$16:$B$18,MATCH(C578,Assumptions!$A$16:$A$18,0)))</f>
        <v>3</v>
      </c>
      <c r="G578" s="42" t="n">
        <f aca="false">IF(A578="","",WORKDAY(B578,F578))</f>
        <v>46280</v>
      </c>
    </row>
    <row r="579" customFormat="false" ht="15" hidden="false" customHeight="false" outlineLevel="0" collapsed="false">
      <c r="A579" s="37" t="n">
        <v>1000578</v>
      </c>
      <c r="B579" s="38" t="n">
        <v>46275</v>
      </c>
      <c r="C579" s="39" t="s">
        <v>69</v>
      </c>
      <c r="D579" s="39" t="s">
        <v>39</v>
      </c>
      <c r="E579" s="40" t="n">
        <v>0.8</v>
      </c>
      <c r="F579" s="41" t="n">
        <f aca="false">IF(A579="","",INDEX(Assumptions!$B$16:$B$18,MATCH(C579,Assumptions!$A$16:$A$18,0)))</f>
        <v>3</v>
      </c>
      <c r="G579" s="42" t="n">
        <f aca="false">IF(A579="","",WORKDAY(B579,F579))</f>
        <v>46280</v>
      </c>
    </row>
    <row r="580" customFormat="false" ht="15" hidden="false" customHeight="false" outlineLevel="0" collapsed="false">
      <c r="A580" s="37" t="n">
        <v>1000579</v>
      </c>
      <c r="B580" s="38" t="n">
        <v>46275</v>
      </c>
      <c r="C580" s="39" t="s">
        <v>69</v>
      </c>
      <c r="D580" s="39" t="s">
        <v>31</v>
      </c>
      <c r="E580" s="40" t="n">
        <v>4.9</v>
      </c>
      <c r="F580" s="41" t="n">
        <f aca="false">IF(A580="","",INDEX(Assumptions!$B$16:$B$18,MATCH(C580,Assumptions!$A$16:$A$18,0)))</f>
        <v>3</v>
      </c>
      <c r="G580" s="42" t="n">
        <f aca="false">IF(A580="","",WORKDAY(B580,F580))</f>
        <v>46280</v>
      </c>
    </row>
    <row r="581" customFormat="false" ht="15" hidden="false" customHeight="false" outlineLevel="0" collapsed="false">
      <c r="A581" s="37" t="n">
        <v>1000580</v>
      </c>
      <c r="B581" s="38" t="n">
        <v>46275</v>
      </c>
      <c r="C581" s="39" t="s">
        <v>70</v>
      </c>
      <c r="D581" s="39" t="s">
        <v>33</v>
      </c>
      <c r="E581" s="40" t="n">
        <v>1.5</v>
      </c>
      <c r="F581" s="41" t="n">
        <f aca="false">IF(A581="","",INDEX(Assumptions!$B$16:$B$18,MATCH(C581,Assumptions!$A$16:$A$18,0)))</f>
        <v>5</v>
      </c>
      <c r="G581" s="42" t="n">
        <f aca="false">IF(A581="","",WORKDAY(B581,F581))</f>
        <v>46282</v>
      </c>
    </row>
    <row r="582" customFormat="false" ht="15" hidden="false" customHeight="false" outlineLevel="0" collapsed="false">
      <c r="A582" s="37" t="n">
        <v>1000581</v>
      </c>
      <c r="B582" s="38" t="n">
        <v>46275</v>
      </c>
      <c r="C582" s="39" t="s">
        <v>69</v>
      </c>
      <c r="D582" s="39" t="s">
        <v>39</v>
      </c>
      <c r="E582" s="40" t="n">
        <v>1.9</v>
      </c>
      <c r="F582" s="41" t="n">
        <f aca="false">IF(A582="","",INDEX(Assumptions!$B$16:$B$18,MATCH(C582,Assumptions!$A$16:$A$18,0)))</f>
        <v>3</v>
      </c>
      <c r="G582" s="42" t="n">
        <f aca="false">IF(A582="","",WORKDAY(B582,F582))</f>
        <v>46280</v>
      </c>
    </row>
    <row r="583" customFormat="false" ht="15" hidden="false" customHeight="false" outlineLevel="0" collapsed="false">
      <c r="A583" s="37" t="n">
        <v>1000582</v>
      </c>
      <c r="B583" s="38" t="n">
        <v>46275</v>
      </c>
      <c r="C583" s="39" t="s">
        <v>70</v>
      </c>
      <c r="D583" s="39" t="s">
        <v>39</v>
      </c>
      <c r="E583" s="40" t="n">
        <v>2.3</v>
      </c>
      <c r="F583" s="41" t="n">
        <f aca="false">IF(A583="","",INDEX(Assumptions!$B$16:$B$18,MATCH(C583,Assumptions!$A$16:$A$18,0)))</f>
        <v>5</v>
      </c>
      <c r="G583" s="42" t="n">
        <f aca="false">IF(A583="","",WORKDAY(B583,F583))</f>
        <v>46282</v>
      </c>
    </row>
    <row r="584" customFormat="false" ht="15" hidden="false" customHeight="false" outlineLevel="0" collapsed="false">
      <c r="A584" s="37" t="n">
        <v>1000583</v>
      </c>
      <c r="B584" s="38" t="n">
        <v>46275</v>
      </c>
      <c r="C584" s="39" t="s">
        <v>68</v>
      </c>
      <c r="D584" s="39" t="s">
        <v>35</v>
      </c>
      <c r="E584" s="40" t="n">
        <v>4.3</v>
      </c>
      <c r="F584" s="41" t="n">
        <f aca="false">IF(A584="","",INDEX(Assumptions!$B$16:$B$18,MATCH(C584,Assumptions!$A$16:$A$18,0)))</f>
        <v>1</v>
      </c>
      <c r="G584" s="42" t="n">
        <f aca="false">IF(A584="","",WORKDAY(B584,F584))</f>
        <v>46276</v>
      </c>
    </row>
    <row r="585" customFormat="false" ht="15" hidden="false" customHeight="false" outlineLevel="0" collapsed="false">
      <c r="A585" s="37" t="n">
        <v>1000584</v>
      </c>
      <c r="B585" s="38" t="n">
        <v>46275</v>
      </c>
      <c r="C585" s="39" t="s">
        <v>68</v>
      </c>
      <c r="D585" s="39" t="s">
        <v>33</v>
      </c>
      <c r="E585" s="40" t="n">
        <v>2</v>
      </c>
      <c r="F585" s="41" t="n">
        <f aca="false">IF(A585="","",INDEX(Assumptions!$B$16:$B$18,MATCH(C585,Assumptions!$A$16:$A$18,0)))</f>
        <v>1</v>
      </c>
      <c r="G585" s="42" t="n">
        <f aca="false">IF(A585="","",WORKDAY(B585,F585))</f>
        <v>46276</v>
      </c>
    </row>
    <row r="586" customFormat="false" ht="15" hidden="false" customHeight="false" outlineLevel="0" collapsed="false">
      <c r="A586" s="37" t="n">
        <v>1000585</v>
      </c>
      <c r="B586" s="38" t="n">
        <v>46275</v>
      </c>
      <c r="C586" s="39" t="s">
        <v>69</v>
      </c>
      <c r="D586" s="39" t="s">
        <v>33</v>
      </c>
      <c r="E586" s="40" t="n">
        <v>6.5</v>
      </c>
      <c r="F586" s="41" t="n">
        <f aca="false">IF(A586="","",INDEX(Assumptions!$B$16:$B$18,MATCH(C586,Assumptions!$A$16:$A$18,0)))</f>
        <v>3</v>
      </c>
      <c r="G586" s="42" t="n">
        <f aca="false">IF(A586="","",WORKDAY(B586,F586))</f>
        <v>46280</v>
      </c>
    </row>
    <row r="587" customFormat="false" ht="15" hidden="false" customHeight="false" outlineLevel="0" collapsed="false">
      <c r="A587" s="37" t="n">
        <v>1000586</v>
      </c>
      <c r="B587" s="38" t="n">
        <v>46275</v>
      </c>
      <c r="C587" s="39" t="s">
        <v>69</v>
      </c>
      <c r="D587" s="39" t="s">
        <v>35</v>
      </c>
      <c r="E587" s="40" t="n">
        <v>5.5</v>
      </c>
      <c r="F587" s="41" t="n">
        <f aca="false">IF(A587="","",INDEX(Assumptions!$B$16:$B$18,MATCH(C587,Assumptions!$A$16:$A$18,0)))</f>
        <v>3</v>
      </c>
      <c r="G587" s="42" t="n">
        <f aca="false">IF(A587="","",WORKDAY(B587,F587))</f>
        <v>46280</v>
      </c>
    </row>
    <row r="588" customFormat="false" ht="15" hidden="false" customHeight="false" outlineLevel="0" collapsed="false">
      <c r="A588" s="37" t="n">
        <v>1000587</v>
      </c>
      <c r="B588" s="38" t="n">
        <v>46275</v>
      </c>
      <c r="C588" s="39" t="s">
        <v>69</v>
      </c>
      <c r="D588" s="39" t="s">
        <v>33</v>
      </c>
      <c r="E588" s="40" t="n">
        <v>3.2</v>
      </c>
      <c r="F588" s="41" t="n">
        <f aca="false">IF(A588="","",INDEX(Assumptions!$B$16:$B$18,MATCH(C588,Assumptions!$A$16:$A$18,0)))</f>
        <v>3</v>
      </c>
      <c r="G588" s="42" t="n">
        <f aca="false">IF(A588="","",WORKDAY(B588,F588))</f>
        <v>46280</v>
      </c>
    </row>
    <row r="589" customFormat="false" ht="15" hidden="false" customHeight="false" outlineLevel="0" collapsed="false">
      <c r="A589" s="37" t="n">
        <v>1000588</v>
      </c>
      <c r="B589" s="38" t="n">
        <v>46275</v>
      </c>
      <c r="C589" s="39" t="s">
        <v>69</v>
      </c>
      <c r="D589" s="39" t="s">
        <v>35</v>
      </c>
      <c r="E589" s="40" t="n">
        <v>0.7</v>
      </c>
      <c r="F589" s="41" t="n">
        <f aca="false">IF(A589="","",INDEX(Assumptions!$B$16:$B$18,MATCH(C589,Assumptions!$A$16:$A$18,0)))</f>
        <v>3</v>
      </c>
      <c r="G589" s="42" t="n">
        <f aca="false">IF(A589="","",WORKDAY(B589,F589))</f>
        <v>46280</v>
      </c>
    </row>
    <row r="590" customFormat="false" ht="15" hidden="false" customHeight="false" outlineLevel="0" collapsed="false">
      <c r="A590" s="37" t="n">
        <v>1000589</v>
      </c>
      <c r="B590" s="38" t="n">
        <v>46275</v>
      </c>
      <c r="C590" s="39" t="s">
        <v>68</v>
      </c>
      <c r="D590" s="39" t="s">
        <v>37</v>
      </c>
      <c r="E590" s="40" t="n">
        <v>0.6</v>
      </c>
      <c r="F590" s="41" t="n">
        <f aca="false">IF(A590="","",INDEX(Assumptions!$B$16:$B$18,MATCH(C590,Assumptions!$A$16:$A$18,0)))</f>
        <v>1</v>
      </c>
      <c r="G590" s="42" t="n">
        <f aca="false">IF(A590="","",WORKDAY(B590,F590))</f>
        <v>46276</v>
      </c>
    </row>
    <row r="591" customFormat="false" ht="15" hidden="false" customHeight="false" outlineLevel="0" collapsed="false">
      <c r="A591" s="37" t="n">
        <v>1000590</v>
      </c>
      <c r="B591" s="38" t="n">
        <v>46275</v>
      </c>
      <c r="C591" s="39" t="s">
        <v>69</v>
      </c>
      <c r="D591" s="39" t="s">
        <v>35</v>
      </c>
      <c r="E591" s="40" t="n">
        <v>5.7</v>
      </c>
      <c r="F591" s="41" t="n">
        <f aca="false">IF(A591="","",INDEX(Assumptions!$B$16:$B$18,MATCH(C591,Assumptions!$A$16:$A$18,0)))</f>
        <v>3</v>
      </c>
      <c r="G591" s="42" t="n">
        <f aca="false">IF(A591="","",WORKDAY(B591,F591))</f>
        <v>46280</v>
      </c>
    </row>
    <row r="592" customFormat="false" ht="15" hidden="false" customHeight="false" outlineLevel="0" collapsed="false">
      <c r="A592" s="37" t="n">
        <v>1000591</v>
      </c>
      <c r="B592" s="38" t="n">
        <v>46275</v>
      </c>
      <c r="C592" s="39" t="s">
        <v>69</v>
      </c>
      <c r="D592" s="39" t="s">
        <v>39</v>
      </c>
      <c r="E592" s="40" t="n">
        <v>4.1</v>
      </c>
      <c r="F592" s="41" t="n">
        <f aca="false">IF(A592="","",INDEX(Assumptions!$B$16:$B$18,MATCH(C592,Assumptions!$A$16:$A$18,0)))</f>
        <v>3</v>
      </c>
      <c r="G592" s="42" t="n">
        <f aca="false">IF(A592="","",WORKDAY(B592,F592))</f>
        <v>46280</v>
      </c>
    </row>
    <row r="593" customFormat="false" ht="15" hidden="false" customHeight="false" outlineLevel="0" collapsed="false">
      <c r="A593" s="37" t="n">
        <v>1000592</v>
      </c>
      <c r="B593" s="38" t="n">
        <v>46275</v>
      </c>
      <c r="C593" s="39" t="s">
        <v>69</v>
      </c>
      <c r="D593" s="39" t="s">
        <v>31</v>
      </c>
      <c r="E593" s="40" t="n">
        <v>3.1</v>
      </c>
      <c r="F593" s="41" t="n">
        <f aca="false">IF(A593="","",INDEX(Assumptions!$B$16:$B$18,MATCH(C593,Assumptions!$A$16:$A$18,0)))</f>
        <v>3</v>
      </c>
      <c r="G593" s="42" t="n">
        <f aca="false">IF(A593="","",WORKDAY(B593,F593))</f>
        <v>46280</v>
      </c>
    </row>
    <row r="594" customFormat="false" ht="15" hidden="false" customHeight="false" outlineLevel="0" collapsed="false">
      <c r="A594" s="37" t="n">
        <v>1000593</v>
      </c>
      <c r="B594" s="38" t="n">
        <v>46275</v>
      </c>
      <c r="C594" s="39" t="s">
        <v>70</v>
      </c>
      <c r="D594" s="39" t="s">
        <v>33</v>
      </c>
      <c r="E594" s="40" t="n">
        <v>0.7</v>
      </c>
      <c r="F594" s="41" t="n">
        <f aca="false">IF(A594="","",INDEX(Assumptions!$B$16:$B$18,MATCH(C594,Assumptions!$A$16:$A$18,0)))</f>
        <v>5</v>
      </c>
      <c r="G594" s="42" t="n">
        <f aca="false">IF(A594="","",WORKDAY(B594,F594))</f>
        <v>46282</v>
      </c>
    </row>
    <row r="595" customFormat="false" ht="15" hidden="false" customHeight="false" outlineLevel="0" collapsed="false">
      <c r="A595" s="37" t="n">
        <v>1000594</v>
      </c>
      <c r="B595" s="38" t="n">
        <v>46275</v>
      </c>
      <c r="C595" s="39" t="s">
        <v>70</v>
      </c>
      <c r="D595" s="39" t="s">
        <v>31</v>
      </c>
      <c r="E595" s="40" t="n">
        <v>2.6</v>
      </c>
      <c r="F595" s="41" t="n">
        <f aca="false">IF(A595="","",INDEX(Assumptions!$B$16:$B$18,MATCH(C595,Assumptions!$A$16:$A$18,0)))</f>
        <v>5</v>
      </c>
      <c r="G595" s="42" t="n">
        <f aca="false">IF(A595="","",WORKDAY(B595,F595))</f>
        <v>46282</v>
      </c>
    </row>
    <row r="596" customFormat="false" ht="15" hidden="false" customHeight="false" outlineLevel="0" collapsed="false">
      <c r="A596" s="37" t="n">
        <v>1000595</v>
      </c>
      <c r="B596" s="38" t="n">
        <v>46275</v>
      </c>
      <c r="C596" s="39" t="s">
        <v>69</v>
      </c>
      <c r="D596" s="39" t="s">
        <v>31</v>
      </c>
      <c r="E596" s="40" t="n">
        <v>1.2</v>
      </c>
      <c r="F596" s="41" t="n">
        <f aca="false">IF(A596="","",INDEX(Assumptions!$B$16:$B$18,MATCH(C596,Assumptions!$A$16:$A$18,0)))</f>
        <v>3</v>
      </c>
      <c r="G596" s="42" t="n">
        <f aca="false">IF(A596="","",WORKDAY(B596,F596))</f>
        <v>46280</v>
      </c>
    </row>
    <row r="597" customFormat="false" ht="15" hidden="false" customHeight="false" outlineLevel="0" collapsed="false">
      <c r="A597" s="37" t="n">
        <v>1000596</v>
      </c>
      <c r="B597" s="38" t="n">
        <v>46275</v>
      </c>
      <c r="C597" s="39" t="s">
        <v>70</v>
      </c>
      <c r="D597" s="39" t="s">
        <v>39</v>
      </c>
      <c r="E597" s="40" t="n">
        <v>1.1</v>
      </c>
      <c r="F597" s="41" t="n">
        <f aca="false">IF(A597="","",INDEX(Assumptions!$B$16:$B$18,MATCH(C597,Assumptions!$A$16:$A$18,0)))</f>
        <v>5</v>
      </c>
      <c r="G597" s="42" t="n">
        <f aca="false">IF(A597="","",WORKDAY(B597,F597))</f>
        <v>46282</v>
      </c>
    </row>
    <row r="598" customFormat="false" ht="15" hidden="false" customHeight="false" outlineLevel="0" collapsed="false">
      <c r="A598" s="37" t="n">
        <v>1000597</v>
      </c>
      <c r="B598" s="38" t="n">
        <v>46275</v>
      </c>
      <c r="C598" s="39" t="s">
        <v>70</v>
      </c>
      <c r="D598" s="39" t="s">
        <v>31</v>
      </c>
      <c r="E598" s="40" t="n">
        <v>1.2</v>
      </c>
      <c r="F598" s="41" t="n">
        <f aca="false">IF(A598="","",INDEX(Assumptions!$B$16:$B$18,MATCH(C598,Assumptions!$A$16:$A$18,0)))</f>
        <v>5</v>
      </c>
      <c r="G598" s="42" t="n">
        <f aca="false">IF(A598="","",WORKDAY(B598,F598))</f>
        <v>46282</v>
      </c>
    </row>
    <row r="599" customFormat="false" ht="15" hidden="false" customHeight="false" outlineLevel="0" collapsed="false">
      <c r="A599" s="37" t="n">
        <v>1000598</v>
      </c>
      <c r="B599" s="38" t="n">
        <v>46275</v>
      </c>
      <c r="C599" s="39" t="s">
        <v>69</v>
      </c>
      <c r="D599" s="39" t="s">
        <v>33</v>
      </c>
      <c r="E599" s="40" t="n">
        <v>1.5</v>
      </c>
      <c r="F599" s="41" t="n">
        <f aca="false">IF(A599="","",INDEX(Assumptions!$B$16:$B$18,MATCH(C599,Assumptions!$A$16:$A$18,0)))</f>
        <v>3</v>
      </c>
      <c r="G599" s="42" t="n">
        <f aca="false">IF(A599="","",WORKDAY(B599,F599))</f>
        <v>46280</v>
      </c>
    </row>
    <row r="600" customFormat="false" ht="15" hidden="false" customHeight="false" outlineLevel="0" collapsed="false">
      <c r="A600" s="37" t="n">
        <v>1000599</v>
      </c>
      <c r="B600" s="38" t="n">
        <v>46275</v>
      </c>
      <c r="C600" s="39" t="s">
        <v>70</v>
      </c>
      <c r="D600" s="39" t="s">
        <v>33</v>
      </c>
      <c r="E600" s="40" t="n">
        <v>1.3</v>
      </c>
      <c r="F600" s="41" t="n">
        <f aca="false">IF(A600="","",INDEX(Assumptions!$B$16:$B$18,MATCH(C600,Assumptions!$A$16:$A$18,0)))</f>
        <v>5</v>
      </c>
      <c r="G600" s="42" t="n">
        <f aca="false">IF(A600="","",WORKDAY(B600,F600))</f>
        <v>46282</v>
      </c>
    </row>
    <row r="601" customFormat="false" ht="15" hidden="false" customHeight="false" outlineLevel="0" collapsed="false">
      <c r="A601" s="37" t="n">
        <v>1000600</v>
      </c>
      <c r="B601" s="38" t="n">
        <v>46275</v>
      </c>
      <c r="C601" s="39" t="s">
        <v>68</v>
      </c>
      <c r="D601" s="39" t="s">
        <v>37</v>
      </c>
      <c r="E601" s="40" t="n">
        <v>1.4</v>
      </c>
      <c r="F601" s="41" t="n">
        <f aca="false">IF(A601="","",INDEX(Assumptions!$B$16:$B$18,MATCH(C601,Assumptions!$A$16:$A$18,0)))</f>
        <v>1</v>
      </c>
      <c r="G601" s="42" t="n">
        <f aca="false">IF(A601="","",WORKDAY(B601,F601))</f>
        <v>46276</v>
      </c>
    </row>
    <row r="602" customFormat="false" ht="15" hidden="false" customHeight="false" outlineLevel="0" collapsed="false">
      <c r="A602" s="37" t="n">
        <v>1000601</v>
      </c>
      <c r="B602" s="38" t="n">
        <v>46275</v>
      </c>
      <c r="C602" s="39" t="s">
        <v>69</v>
      </c>
      <c r="D602" s="39" t="s">
        <v>35</v>
      </c>
      <c r="E602" s="40" t="n">
        <v>4.2</v>
      </c>
      <c r="F602" s="41" t="n">
        <f aca="false">IF(A602="","",INDEX(Assumptions!$B$16:$B$18,MATCH(C602,Assumptions!$A$16:$A$18,0)))</f>
        <v>3</v>
      </c>
      <c r="G602" s="42" t="n">
        <f aca="false">IF(A602="","",WORKDAY(B602,F602))</f>
        <v>46280</v>
      </c>
    </row>
    <row r="603" customFormat="false" ht="15" hidden="false" customHeight="false" outlineLevel="0" collapsed="false">
      <c r="A603" s="37" t="n">
        <v>1000602</v>
      </c>
      <c r="B603" s="38" t="n">
        <v>46275</v>
      </c>
      <c r="C603" s="39" t="s">
        <v>69</v>
      </c>
      <c r="D603" s="39" t="s">
        <v>33</v>
      </c>
      <c r="E603" s="40" t="n">
        <v>5.3</v>
      </c>
      <c r="F603" s="41" t="n">
        <f aca="false">IF(A603="","",INDEX(Assumptions!$B$16:$B$18,MATCH(C603,Assumptions!$A$16:$A$18,0)))</f>
        <v>3</v>
      </c>
      <c r="G603" s="42" t="n">
        <f aca="false">IF(A603="","",WORKDAY(B603,F603))</f>
        <v>46280</v>
      </c>
    </row>
    <row r="604" customFormat="false" ht="15" hidden="false" customHeight="false" outlineLevel="0" collapsed="false">
      <c r="A604" s="37" t="n">
        <v>1000603</v>
      </c>
      <c r="B604" s="38" t="n">
        <v>46275</v>
      </c>
      <c r="C604" s="39" t="s">
        <v>69</v>
      </c>
      <c r="D604" s="39" t="s">
        <v>37</v>
      </c>
      <c r="E604" s="40" t="n">
        <v>0.5</v>
      </c>
      <c r="F604" s="41" t="n">
        <f aca="false">IF(A604="","",INDEX(Assumptions!$B$16:$B$18,MATCH(C604,Assumptions!$A$16:$A$18,0)))</f>
        <v>3</v>
      </c>
      <c r="G604" s="42" t="n">
        <f aca="false">IF(A604="","",WORKDAY(B604,F604))</f>
        <v>46280</v>
      </c>
    </row>
    <row r="605" customFormat="false" ht="15" hidden="false" customHeight="false" outlineLevel="0" collapsed="false">
      <c r="A605" s="37" t="n">
        <v>1000604</v>
      </c>
      <c r="B605" s="38" t="n">
        <v>46275</v>
      </c>
      <c r="C605" s="39" t="s">
        <v>69</v>
      </c>
      <c r="D605" s="39" t="s">
        <v>39</v>
      </c>
      <c r="E605" s="40" t="n">
        <v>2.1</v>
      </c>
      <c r="F605" s="41" t="n">
        <f aca="false">IF(A605="","",INDEX(Assumptions!$B$16:$B$18,MATCH(C605,Assumptions!$A$16:$A$18,0)))</f>
        <v>3</v>
      </c>
      <c r="G605" s="42" t="n">
        <f aca="false">IF(A605="","",WORKDAY(B605,F605))</f>
        <v>46280</v>
      </c>
    </row>
    <row r="606" customFormat="false" ht="15" hidden="false" customHeight="false" outlineLevel="0" collapsed="false">
      <c r="A606" s="37" t="n">
        <v>1000605</v>
      </c>
      <c r="B606" s="38" t="n">
        <v>46275</v>
      </c>
      <c r="C606" s="39" t="s">
        <v>70</v>
      </c>
      <c r="D606" s="39" t="s">
        <v>33</v>
      </c>
      <c r="E606" s="40" t="n">
        <v>1.3</v>
      </c>
      <c r="F606" s="41" t="n">
        <f aca="false">IF(A606="","",INDEX(Assumptions!$B$16:$B$18,MATCH(C606,Assumptions!$A$16:$A$18,0)))</f>
        <v>5</v>
      </c>
      <c r="G606" s="42" t="n">
        <f aca="false">IF(A606="","",WORKDAY(B606,F606))</f>
        <v>46282</v>
      </c>
    </row>
    <row r="607" customFormat="false" ht="15" hidden="false" customHeight="false" outlineLevel="0" collapsed="false">
      <c r="A607" s="37" t="n">
        <v>1000606</v>
      </c>
      <c r="B607" s="38" t="n">
        <v>46275</v>
      </c>
      <c r="C607" s="39" t="s">
        <v>69</v>
      </c>
      <c r="D607" s="39" t="s">
        <v>37</v>
      </c>
      <c r="E607" s="40" t="n">
        <v>2.6</v>
      </c>
      <c r="F607" s="41" t="n">
        <f aca="false">IF(A607="","",INDEX(Assumptions!$B$16:$B$18,MATCH(C607,Assumptions!$A$16:$A$18,0)))</f>
        <v>3</v>
      </c>
      <c r="G607" s="42" t="n">
        <f aca="false">IF(A607="","",WORKDAY(B607,F607))</f>
        <v>46280</v>
      </c>
    </row>
    <row r="608" customFormat="false" ht="15" hidden="false" customHeight="false" outlineLevel="0" collapsed="false">
      <c r="A608" s="37" t="n">
        <v>1000607</v>
      </c>
      <c r="B608" s="38" t="n">
        <v>46275</v>
      </c>
      <c r="C608" s="39" t="s">
        <v>70</v>
      </c>
      <c r="D608" s="39" t="s">
        <v>31</v>
      </c>
      <c r="E608" s="40" t="n">
        <v>0.9</v>
      </c>
      <c r="F608" s="41" t="n">
        <f aca="false">IF(A608="","",INDEX(Assumptions!$B$16:$B$18,MATCH(C608,Assumptions!$A$16:$A$18,0)))</f>
        <v>5</v>
      </c>
      <c r="G608" s="42" t="n">
        <f aca="false">IF(A608="","",WORKDAY(B608,F608))</f>
        <v>46282</v>
      </c>
    </row>
    <row r="609" customFormat="false" ht="15" hidden="false" customHeight="false" outlineLevel="0" collapsed="false">
      <c r="A609" s="37" t="n">
        <v>1000608</v>
      </c>
      <c r="B609" s="38" t="n">
        <v>46275</v>
      </c>
      <c r="C609" s="39" t="s">
        <v>70</v>
      </c>
      <c r="D609" s="39" t="s">
        <v>37</v>
      </c>
      <c r="E609" s="40" t="n">
        <v>5.1</v>
      </c>
      <c r="F609" s="41" t="n">
        <f aca="false">IF(A609="","",INDEX(Assumptions!$B$16:$B$18,MATCH(C609,Assumptions!$A$16:$A$18,0)))</f>
        <v>5</v>
      </c>
      <c r="G609" s="42" t="n">
        <f aca="false">IF(A609="","",WORKDAY(B609,F609))</f>
        <v>46282</v>
      </c>
    </row>
    <row r="610" customFormat="false" ht="15" hidden="false" customHeight="false" outlineLevel="0" collapsed="false">
      <c r="A610" s="37" t="n">
        <v>1000609</v>
      </c>
      <c r="B610" s="38" t="n">
        <v>46275</v>
      </c>
      <c r="C610" s="39" t="s">
        <v>69</v>
      </c>
      <c r="D610" s="39" t="s">
        <v>39</v>
      </c>
      <c r="E610" s="40" t="n">
        <v>2.8</v>
      </c>
      <c r="F610" s="41" t="n">
        <f aca="false">IF(A610="","",INDEX(Assumptions!$B$16:$B$18,MATCH(C610,Assumptions!$A$16:$A$18,0)))</f>
        <v>3</v>
      </c>
      <c r="G610" s="42" t="n">
        <f aca="false">IF(A610="","",WORKDAY(B610,F610))</f>
        <v>46280</v>
      </c>
    </row>
    <row r="611" customFormat="false" ht="15" hidden="false" customHeight="false" outlineLevel="0" collapsed="false">
      <c r="A611" s="37" t="n">
        <v>1000610</v>
      </c>
      <c r="B611" s="38" t="n">
        <v>46275</v>
      </c>
      <c r="C611" s="39" t="s">
        <v>69</v>
      </c>
      <c r="D611" s="39" t="s">
        <v>39</v>
      </c>
      <c r="E611" s="40" t="n">
        <v>1.5</v>
      </c>
      <c r="F611" s="41" t="n">
        <f aca="false">IF(A611="","",INDEX(Assumptions!$B$16:$B$18,MATCH(C611,Assumptions!$A$16:$A$18,0)))</f>
        <v>3</v>
      </c>
      <c r="G611" s="42" t="n">
        <f aca="false">IF(A611="","",WORKDAY(B611,F611))</f>
        <v>46280</v>
      </c>
    </row>
    <row r="612" customFormat="false" ht="15" hidden="false" customHeight="false" outlineLevel="0" collapsed="false">
      <c r="A612" s="37" t="n">
        <v>1000611</v>
      </c>
      <c r="B612" s="38" t="n">
        <v>46275</v>
      </c>
      <c r="C612" s="39" t="s">
        <v>70</v>
      </c>
      <c r="D612" s="39" t="s">
        <v>35</v>
      </c>
      <c r="E612" s="40" t="n">
        <v>2</v>
      </c>
      <c r="F612" s="41" t="n">
        <f aca="false">IF(A612="","",INDEX(Assumptions!$B$16:$B$18,MATCH(C612,Assumptions!$A$16:$A$18,0)))</f>
        <v>5</v>
      </c>
      <c r="G612" s="42" t="n">
        <f aca="false">IF(A612="","",WORKDAY(B612,F612))</f>
        <v>46282</v>
      </c>
    </row>
    <row r="613" customFormat="false" ht="15" hidden="false" customHeight="false" outlineLevel="0" collapsed="false">
      <c r="A613" s="37" t="n">
        <v>1000612</v>
      </c>
      <c r="B613" s="38" t="n">
        <v>46275</v>
      </c>
      <c r="C613" s="39" t="s">
        <v>70</v>
      </c>
      <c r="D613" s="39" t="s">
        <v>31</v>
      </c>
      <c r="E613" s="40" t="n">
        <v>1.5</v>
      </c>
      <c r="F613" s="41" t="n">
        <f aca="false">IF(A613="","",INDEX(Assumptions!$B$16:$B$18,MATCH(C613,Assumptions!$A$16:$A$18,0)))</f>
        <v>5</v>
      </c>
      <c r="G613" s="42" t="n">
        <f aca="false">IF(A613="","",WORKDAY(B613,F613))</f>
        <v>46282</v>
      </c>
    </row>
    <row r="614" customFormat="false" ht="15" hidden="false" customHeight="false" outlineLevel="0" collapsed="false">
      <c r="A614" s="37" t="n">
        <v>1000613</v>
      </c>
      <c r="B614" s="38" t="n">
        <v>46275</v>
      </c>
      <c r="C614" s="39" t="s">
        <v>69</v>
      </c>
      <c r="D614" s="39" t="s">
        <v>35</v>
      </c>
      <c r="E614" s="40" t="n">
        <v>6.5</v>
      </c>
      <c r="F614" s="41" t="n">
        <f aca="false">IF(A614="","",INDEX(Assumptions!$B$16:$B$18,MATCH(C614,Assumptions!$A$16:$A$18,0)))</f>
        <v>3</v>
      </c>
      <c r="G614" s="42" t="n">
        <f aca="false">IF(A614="","",WORKDAY(B614,F614))</f>
        <v>46280</v>
      </c>
    </row>
    <row r="615" customFormat="false" ht="15" hidden="false" customHeight="false" outlineLevel="0" collapsed="false">
      <c r="A615" s="37" t="n">
        <v>1000614</v>
      </c>
      <c r="B615" s="38" t="n">
        <v>46275</v>
      </c>
      <c r="C615" s="39" t="s">
        <v>69</v>
      </c>
      <c r="D615" s="39" t="s">
        <v>33</v>
      </c>
      <c r="E615" s="40" t="n">
        <v>2.1</v>
      </c>
      <c r="F615" s="41" t="n">
        <f aca="false">IF(A615="","",INDEX(Assumptions!$B$16:$B$18,MATCH(C615,Assumptions!$A$16:$A$18,0)))</f>
        <v>3</v>
      </c>
      <c r="G615" s="42" t="n">
        <f aca="false">IF(A615="","",WORKDAY(B615,F615))</f>
        <v>46280</v>
      </c>
    </row>
    <row r="616" customFormat="false" ht="15" hidden="false" customHeight="false" outlineLevel="0" collapsed="false">
      <c r="A616" s="37" t="n">
        <v>1000615</v>
      </c>
      <c r="B616" s="38" t="n">
        <v>46275</v>
      </c>
      <c r="C616" s="39" t="s">
        <v>70</v>
      </c>
      <c r="D616" s="39" t="s">
        <v>39</v>
      </c>
      <c r="E616" s="40" t="n">
        <v>2.9</v>
      </c>
      <c r="F616" s="41" t="n">
        <f aca="false">IF(A616="","",INDEX(Assumptions!$B$16:$B$18,MATCH(C616,Assumptions!$A$16:$A$18,0)))</f>
        <v>5</v>
      </c>
      <c r="G616" s="42" t="n">
        <f aca="false">IF(A616="","",WORKDAY(B616,F616))</f>
        <v>46282</v>
      </c>
    </row>
    <row r="617" customFormat="false" ht="15" hidden="false" customHeight="false" outlineLevel="0" collapsed="false">
      <c r="A617" s="37" t="n">
        <v>1000616</v>
      </c>
      <c r="B617" s="38" t="n">
        <v>46275</v>
      </c>
      <c r="C617" s="39" t="s">
        <v>68</v>
      </c>
      <c r="D617" s="39" t="s">
        <v>37</v>
      </c>
      <c r="E617" s="40" t="n">
        <v>1.8</v>
      </c>
      <c r="F617" s="41" t="n">
        <f aca="false">IF(A617="","",INDEX(Assumptions!$B$16:$B$18,MATCH(C617,Assumptions!$A$16:$A$18,0)))</f>
        <v>1</v>
      </c>
      <c r="G617" s="42" t="n">
        <f aca="false">IF(A617="","",WORKDAY(B617,F617))</f>
        <v>46276</v>
      </c>
    </row>
    <row r="618" customFormat="false" ht="15" hidden="false" customHeight="false" outlineLevel="0" collapsed="false">
      <c r="A618" s="37" t="n">
        <v>1000617</v>
      </c>
      <c r="B618" s="38" t="n">
        <v>46275</v>
      </c>
      <c r="C618" s="39" t="s">
        <v>68</v>
      </c>
      <c r="D618" s="39" t="s">
        <v>39</v>
      </c>
      <c r="E618" s="40" t="n">
        <v>7.9</v>
      </c>
      <c r="F618" s="41" t="n">
        <f aca="false">IF(A618="","",INDEX(Assumptions!$B$16:$B$18,MATCH(C618,Assumptions!$A$16:$A$18,0)))</f>
        <v>1</v>
      </c>
      <c r="G618" s="42" t="n">
        <f aca="false">IF(A618="","",WORKDAY(B618,F618))</f>
        <v>46276</v>
      </c>
    </row>
    <row r="619" customFormat="false" ht="15" hidden="false" customHeight="false" outlineLevel="0" collapsed="false">
      <c r="A619" s="37" t="n">
        <v>1000618</v>
      </c>
      <c r="B619" s="38" t="n">
        <v>46275</v>
      </c>
      <c r="C619" s="39" t="s">
        <v>68</v>
      </c>
      <c r="D619" s="39" t="s">
        <v>37</v>
      </c>
      <c r="E619" s="40" t="n">
        <v>2.2</v>
      </c>
      <c r="F619" s="41" t="n">
        <f aca="false">IF(A619="","",INDEX(Assumptions!$B$16:$B$18,MATCH(C619,Assumptions!$A$16:$A$18,0)))</f>
        <v>1</v>
      </c>
      <c r="G619" s="42" t="n">
        <f aca="false">IF(A619="","",WORKDAY(B619,F619))</f>
        <v>46276</v>
      </c>
    </row>
    <row r="620" customFormat="false" ht="15" hidden="false" customHeight="false" outlineLevel="0" collapsed="false">
      <c r="A620" s="37" t="n">
        <v>1000619</v>
      </c>
      <c r="B620" s="38" t="n">
        <v>46275</v>
      </c>
      <c r="C620" s="39" t="s">
        <v>69</v>
      </c>
      <c r="D620" s="39" t="s">
        <v>39</v>
      </c>
      <c r="E620" s="40" t="n">
        <v>1.3</v>
      </c>
      <c r="F620" s="41" t="n">
        <f aca="false">IF(A620="","",INDEX(Assumptions!$B$16:$B$18,MATCH(C620,Assumptions!$A$16:$A$18,0)))</f>
        <v>3</v>
      </c>
      <c r="G620" s="42" t="n">
        <f aca="false">IF(A620="","",WORKDAY(B620,F620))</f>
        <v>46280</v>
      </c>
    </row>
    <row r="621" customFormat="false" ht="15" hidden="false" customHeight="false" outlineLevel="0" collapsed="false">
      <c r="A621" s="37" t="n">
        <v>1000620</v>
      </c>
      <c r="B621" s="38" t="n">
        <v>46275</v>
      </c>
      <c r="C621" s="39" t="s">
        <v>69</v>
      </c>
      <c r="D621" s="39" t="s">
        <v>31</v>
      </c>
      <c r="E621" s="40" t="n">
        <v>3.2</v>
      </c>
      <c r="F621" s="41" t="n">
        <f aca="false">IF(A621="","",INDEX(Assumptions!$B$16:$B$18,MATCH(C621,Assumptions!$A$16:$A$18,0)))</f>
        <v>3</v>
      </c>
      <c r="G621" s="42" t="n">
        <f aca="false">IF(A621="","",WORKDAY(B621,F621))</f>
        <v>46280</v>
      </c>
    </row>
    <row r="622" customFormat="false" ht="15" hidden="false" customHeight="false" outlineLevel="0" collapsed="false">
      <c r="A622" s="37" t="n">
        <v>1000621</v>
      </c>
      <c r="B622" s="38" t="n">
        <v>46275</v>
      </c>
      <c r="C622" s="39" t="s">
        <v>68</v>
      </c>
      <c r="D622" s="39" t="s">
        <v>31</v>
      </c>
      <c r="E622" s="40" t="n">
        <v>3.3</v>
      </c>
      <c r="F622" s="41" t="n">
        <f aca="false">IF(A622="","",INDEX(Assumptions!$B$16:$B$18,MATCH(C622,Assumptions!$A$16:$A$18,0)))</f>
        <v>1</v>
      </c>
      <c r="G622" s="42" t="n">
        <f aca="false">IF(A622="","",WORKDAY(B622,F622))</f>
        <v>46276</v>
      </c>
    </row>
    <row r="623" customFormat="false" ht="15" hidden="false" customHeight="false" outlineLevel="0" collapsed="false">
      <c r="A623" s="37" t="n">
        <v>1000622</v>
      </c>
      <c r="B623" s="38" t="n">
        <v>46275</v>
      </c>
      <c r="C623" s="39" t="s">
        <v>68</v>
      </c>
      <c r="D623" s="39" t="s">
        <v>31</v>
      </c>
      <c r="E623" s="40" t="n">
        <v>1.4</v>
      </c>
      <c r="F623" s="41" t="n">
        <f aca="false">IF(A623="","",INDEX(Assumptions!$B$16:$B$18,MATCH(C623,Assumptions!$A$16:$A$18,0)))</f>
        <v>1</v>
      </c>
      <c r="G623" s="42" t="n">
        <f aca="false">IF(A623="","",WORKDAY(B623,F623))</f>
        <v>46276</v>
      </c>
    </row>
    <row r="624" customFormat="false" ht="15" hidden="false" customHeight="false" outlineLevel="0" collapsed="false">
      <c r="A624" s="37" t="n">
        <v>1000623</v>
      </c>
      <c r="B624" s="38" t="n">
        <v>46275</v>
      </c>
      <c r="C624" s="39" t="s">
        <v>69</v>
      </c>
      <c r="D624" s="39" t="s">
        <v>39</v>
      </c>
      <c r="E624" s="40" t="n">
        <v>1</v>
      </c>
      <c r="F624" s="41" t="n">
        <f aca="false">IF(A624="","",INDEX(Assumptions!$B$16:$B$18,MATCH(C624,Assumptions!$A$16:$A$18,0)))</f>
        <v>3</v>
      </c>
      <c r="G624" s="42" t="n">
        <f aca="false">IF(A624="","",WORKDAY(B624,F624))</f>
        <v>46280</v>
      </c>
    </row>
    <row r="625" customFormat="false" ht="15" hidden="false" customHeight="false" outlineLevel="0" collapsed="false">
      <c r="A625" s="37" t="n">
        <v>1000624</v>
      </c>
      <c r="B625" s="38" t="n">
        <v>46275</v>
      </c>
      <c r="C625" s="39" t="s">
        <v>68</v>
      </c>
      <c r="D625" s="39" t="s">
        <v>33</v>
      </c>
      <c r="E625" s="40" t="n">
        <v>1.1</v>
      </c>
      <c r="F625" s="41" t="n">
        <f aca="false">IF(A625="","",INDEX(Assumptions!$B$16:$B$18,MATCH(C625,Assumptions!$A$16:$A$18,0)))</f>
        <v>1</v>
      </c>
      <c r="G625" s="42" t="n">
        <f aca="false">IF(A625="","",WORKDAY(B625,F625))</f>
        <v>46276</v>
      </c>
    </row>
    <row r="626" customFormat="false" ht="15" hidden="false" customHeight="false" outlineLevel="0" collapsed="false">
      <c r="A626" s="37" t="n">
        <v>1000625</v>
      </c>
      <c r="B626" s="38" t="n">
        <v>46275</v>
      </c>
      <c r="C626" s="39" t="s">
        <v>70</v>
      </c>
      <c r="D626" s="39" t="s">
        <v>31</v>
      </c>
      <c r="E626" s="40" t="n">
        <v>1.9</v>
      </c>
      <c r="F626" s="41" t="n">
        <f aca="false">IF(A626="","",INDEX(Assumptions!$B$16:$B$18,MATCH(C626,Assumptions!$A$16:$A$18,0)))</f>
        <v>5</v>
      </c>
      <c r="G626" s="42" t="n">
        <f aca="false">IF(A626="","",WORKDAY(B626,F626))</f>
        <v>46282</v>
      </c>
    </row>
    <row r="627" customFormat="false" ht="15" hidden="false" customHeight="false" outlineLevel="0" collapsed="false">
      <c r="A627" s="37" t="n">
        <v>1000626</v>
      </c>
      <c r="B627" s="38" t="n">
        <v>46275</v>
      </c>
      <c r="C627" s="39" t="s">
        <v>68</v>
      </c>
      <c r="D627" s="39" t="s">
        <v>31</v>
      </c>
      <c r="E627" s="40" t="n">
        <v>1.8</v>
      </c>
      <c r="F627" s="41" t="n">
        <f aca="false">IF(A627="","",INDEX(Assumptions!$B$16:$B$18,MATCH(C627,Assumptions!$A$16:$A$18,0)))</f>
        <v>1</v>
      </c>
      <c r="G627" s="42" t="n">
        <f aca="false">IF(A627="","",WORKDAY(B627,F627))</f>
        <v>46276</v>
      </c>
    </row>
    <row r="628" customFormat="false" ht="15" hidden="false" customHeight="false" outlineLevel="0" collapsed="false">
      <c r="A628" s="37" t="n">
        <v>1000627</v>
      </c>
      <c r="B628" s="38" t="n">
        <v>46275</v>
      </c>
      <c r="C628" s="39" t="s">
        <v>68</v>
      </c>
      <c r="D628" s="39" t="s">
        <v>37</v>
      </c>
      <c r="E628" s="40" t="n">
        <v>2.2</v>
      </c>
      <c r="F628" s="41" t="n">
        <f aca="false">IF(A628="","",INDEX(Assumptions!$B$16:$B$18,MATCH(C628,Assumptions!$A$16:$A$18,0)))</f>
        <v>1</v>
      </c>
      <c r="G628" s="42" t="n">
        <f aca="false">IF(A628="","",WORKDAY(B628,F628))</f>
        <v>46276</v>
      </c>
    </row>
    <row r="629" customFormat="false" ht="15" hidden="false" customHeight="false" outlineLevel="0" collapsed="false">
      <c r="A629" s="37" t="n">
        <v>1000628</v>
      </c>
      <c r="B629" s="38" t="n">
        <v>46275</v>
      </c>
      <c r="C629" s="39" t="s">
        <v>69</v>
      </c>
      <c r="D629" s="39" t="s">
        <v>33</v>
      </c>
      <c r="E629" s="40" t="n">
        <v>0.7</v>
      </c>
      <c r="F629" s="41" t="n">
        <f aca="false">IF(A629="","",INDEX(Assumptions!$B$16:$B$18,MATCH(C629,Assumptions!$A$16:$A$18,0)))</f>
        <v>3</v>
      </c>
      <c r="G629" s="42" t="n">
        <f aca="false">IF(A629="","",WORKDAY(B629,F629))</f>
        <v>46280</v>
      </c>
    </row>
    <row r="630" customFormat="false" ht="15" hidden="false" customHeight="false" outlineLevel="0" collapsed="false">
      <c r="A630" s="37" t="n">
        <v>1000629</v>
      </c>
      <c r="B630" s="38" t="n">
        <v>46275</v>
      </c>
      <c r="C630" s="39" t="s">
        <v>69</v>
      </c>
      <c r="D630" s="39" t="s">
        <v>35</v>
      </c>
      <c r="E630" s="40" t="n">
        <v>3.9</v>
      </c>
      <c r="F630" s="41" t="n">
        <f aca="false">IF(A630="","",INDEX(Assumptions!$B$16:$B$18,MATCH(C630,Assumptions!$A$16:$A$18,0)))</f>
        <v>3</v>
      </c>
      <c r="G630" s="42" t="n">
        <f aca="false">IF(A630="","",WORKDAY(B630,F630))</f>
        <v>46280</v>
      </c>
    </row>
    <row r="631" customFormat="false" ht="15" hidden="false" customHeight="false" outlineLevel="0" collapsed="false">
      <c r="A631" s="37" t="n">
        <v>1000630</v>
      </c>
      <c r="B631" s="38" t="n">
        <v>46275</v>
      </c>
      <c r="C631" s="39" t="s">
        <v>69</v>
      </c>
      <c r="D631" s="39" t="s">
        <v>33</v>
      </c>
      <c r="E631" s="40" t="n">
        <v>1</v>
      </c>
      <c r="F631" s="41" t="n">
        <f aca="false">IF(A631="","",INDEX(Assumptions!$B$16:$B$18,MATCH(C631,Assumptions!$A$16:$A$18,0)))</f>
        <v>3</v>
      </c>
      <c r="G631" s="42" t="n">
        <f aca="false">IF(A631="","",WORKDAY(B631,F631))</f>
        <v>46280</v>
      </c>
    </row>
    <row r="632" customFormat="false" ht="15" hidden="false" customHeight="false" outlineLevel="0" collapsed="false">
      <c r="A632" s="37" t="n">
        <v>1000631</v>
      </c>
      <c r="B632" s="38" t="n">
        <v>46275</v>
      </c>
      <c r="C632" s="39" t="s">
        <v>69</v>
      </c>
      <c r="D632" s="39" t="s">
        <v>31</v>
      </c>
      <c r="E632" s="40" t="n">
        <v>3.3</v>
      </c>
      <c r="F632" s="41" t="n">
        <f aca="false">IF(A632="","",INDEX(Assumptions!$B$16:$B$18,MATCH(C632,Assumptions!$A$16:$A$18,0)))</f>
        <v>3</v>
      </c>
      <c r="G632" s="42" t="n">
        <f aca="false">IF(A632="","",WORKDAY(B632,F632))</f>
        <v>46280</v>
      </c>
    </row>
    <row r="633" customFormat="false" ht="15" hidden="false" customHeight="false" outlineLevel="0" collapsed="false">
      <c r="A633" s="37" t="n">
        <v>1000632</v>
      </c>
      <c r="B633" s="38" t="n">
        <v>46275</v>
      </c>
      <c r="C633" s="39" t="s">
        <v>69</v>
      </c>
      <c r="D633" s="39" t="s">
        <v>31</v>
      </c>
      <c r="E633" s="40" t="n">
        <v>2.5</v>
      </c>
      <c r="F633" s="41" t="n">
        <f aca="false">IF(A633="","",INDEX(Assumptions!$B$16:$B$18,MATCH(C633,Assumptions!$A$16:$A$18,0)))</f>
        <v>3</v>
      </c>
      <c r="G633" s="42" t="n">
        <f aca="false">IF(A633="","",WORKDAY(B633,F633))</f>
        <v>46280</v>
      </c>
    </row>
    <row r="634" customFormat="false" ht="15" hidden="false" customHeight="false" outlineLevel="0" collapsed="false">
      <c r="A634" s="37" t="n">
        <v>1000633</v>
      </c>
      <c r="B634" s="38" t="n">
        <v>46275</v>
      </c>
      <c r="C634" s="39" t="s">
        <v>69</v>
      </c>
      <c r="D634" s="39" t="s">
        <v>35</v>
      </c>
      <c r="E634" s="40" t="n">
        <v>2.4</v>
      </c>
      <c r="F634" s="41" t="n">
        <f aca="false">IF(A634="","",INDEX(Assumptions!$B$16:$B$18,MATCH(C634,Assumptions!$A$16:$A$18,0)))</f>
        <v>3</v>
      </c>
      <c r="G634" s="42" t="n">
        <f aca="false">IF(A634="","",WORKDAY(B634,F634))</f>
        <v>46280</v>
      </c>
    </row>
    <row r="635" customFormat="false" ht="15" hidden="false" customHeight="false" outlineLevel="0" collapsed="false">
      <c r="A635" s="37" t="n">
        <v>1000634</v>
      </c>
      <c r="B635" s="38" t="n">
        <v>46275</v>
      </c>
      <c r="C635" s="39" t="s">
        <v>69</v>
      </c>
      <c r="D635" s="39" t="s">
        <v>31</v>
      </c>
      <c r="E635" s="40" t="n">
        <v>8.8</v>
      </c>
      <c r="F635" s="41" t="n">
        <f aca="false">IF(A635="","",INDEX(Assumptions!$B$16:$B$18,MATCH(C635,Assumptions!$A$16:$A$18,0)))</f>
        <v>3</v>
      </c>
      <c r="G635" s="42" t="n">
        <f aca="false">IF(A635="","",WORKDAY(B635,F635))</f>
        <v>46280</v>
      </c>
    </row>
    <row r="636" customFormat="false" ht="15" hidden="false" customHeight="false" outlineLevel="0" collapsed="false">
      <c r="A636" s="37" t="n">
        <v>1000635</v>
      </c>
      <c r="B636" s="38" t="n">
        <v>46275</v>
      </c>
      <c r="C636" s="39" t="s">
        <v>68</v>
      </c>
      <c r="D636" s="39" t="s">
        <v>33</v>
      </c>
      <c r="E636" s="40" t="n">
        <v>1.5</v>
      </c>
      <c r="F636" s="41" t="n">
        <f aca="false">IF(A636="","",INDEX(Assumptions!$B$16:$B$18,MATCH(C636,Assumptions!$A$16:$A$18,0)))</f>
        <v>1</v>
      </c>
      <c r="G636" s="42" t="n">
        <f aca="false">IF(A636="","",WORKDAY(B636,F636))</f>
        <v>46276</v>
      </c>
    </row>
    <row r="637" customFormat="false" ht="15" hidden="false" customHeight="false" outlineLevel="0" collapsed="false">
      <c r="A637" s="37" t="n">
        <v>1000636</v>
      </c>
      <c r="B637" s="38" t="n">
        <v>46275</v>
      </c>
      <c r="C637" s="39" t="s">
        <v>70</v>
      </c>
      <c r="D637" s="39" t="s">
        <v>33</v>
      </c>
      <c r="E637" s="40" t="n">
        <v>0.3</v>
      </c>
      <c r="F637" s="41" t="n">
        <f aca="false">IF(A637="","",INDEX(Assumptions!$B$16:$B$18,MATCH(C637,Assumptions!$A$16:$A$18,0)))</f>
        <v>5</v>
      </c>
      <c r="G637" s="42" t="n">
        <f aca="false">IF(A637="","",WORKDAY(B637,F637))</f>
        <v>46282</v>
      </c>
    </row>
    <row r="638" customFormat="false" ht="15" hidden="false" customHeight="false" outlineLevel="0" collapsed="false">
      <c r="A638" s="37" t="n">
        <v>1000637</v>
      </c>
      <c r="B638" s="38" t="n">
        <v>46275</v>
      </c>
      <c r="C638" s="39" t="s">
        <v>70</v>
      </c>
      <c r="D638" s="39" t="s">
        <v>35</v>
      </c>
      <c r="E638" s="40" t="n">
        <v>1.6</v>
      </c>
      <c r="F638" s="41" t="n">
        <f aca="false">IF(A638="","",INDEX(Assumptions!$B$16:$B$18,MATCH(C638,Assumptions!$A$16:$A$18,0)))</f>
        <v>5</v>
      </c>
      <c r="G638" s="42" t="n">
        <f aca="false">IF(A638="","",WORKDAY(B638,F638))</f>
        <v>46282</v>
      </c>
    </row>
    <row r="639" customFormat="false" ht="15" hidden="false" customHeight="false" outlineLevel="0" collapsed="false">
      <c r="A639" s="37" t="n">
        <v>1000638</v>
      </c>
      <c r="B639" s="38" t="n">
        <v>46275</v>
      </c>
      <c r="C639" s="39" t="s">
        <v>69</v>
      </c>
      <c r="D639" s="39" t="s">
        <v>31</v>
      </c>
      <c r="E639" s="40" t="n">
        <v>2.1</v>
      </c>
      <c r="F639" s="41" t="n">
        <f aca="false">IF(A639="","",INDEX(Assumptions!$B$16:$B$18,MATCH(C639,Assumptions!$A$16:$A$18,0)))</f>
        <v>3</v>
      </c>
      <c r="G639" s="42" t="n">
        <f aca="false">IF(A639="","",WORKDAY(B639,F639))</f>
        <v>46280</v>
      </c>
    </row>
    <row r="640" customFormat="false" ht="15" hidden="false" customHeight="false" outlineLevel="0" collapsed="false">
      <c r="A640" s="37" t="n">
        <v>1000639</v>
      </c>
      <c r="B640" s="38" t="n">
        <v>46275</v>
      </c>
      <c r="C640" s="39" t="s">
        <v>69</v>
      </c>
      <c r="D640" s="39" t="s">
        <v>33</v>
      </c>
      <c r="E640" s="40" t="n">
        <v>5.1</v>
      </c>
      <c r="F640" s="41" t="n">
        <f aca="false">IF(A640="","",INDEX(Assumptions!$B$16:$B$18,MATCH(C640,Assumptions!$A$16:$A$18,0)))</f>
        <v>3</v>
      </c>
      <c r="G640" s="42" t="n">
        <f aca="false">IF(A640="","",WORKDAY(B640,F640))</f>
        <v>46280</v>
      </c>
    </row>
    <row r="641" customFormat="false" ht="15" hidden="false" customHeight="false" outlineLevel="0" collapsed="false">
      <c r="A641" s="37" t="n">
        <v>1000640</v>
      </c>
      <c r="B641" s="38" t="n">
        <v>46275</v>
      </c>
      <c r="C641" s="39" t="s">
        <v>68</v>
      </c>
      <c r="D641" s="39" t="s">
        <v>33</v>
      </c>
      <c r="E641" s="40" t="n">
        <v>0.8</v>
      </c>
      <c r="F641" s="41" t="n">
        <f aca="false">IF(A641="","",INDEX(Assumptions!$B$16:$B$18,MATCH(C641,Assumptions!$A$16:$A$18,0)))</f>
        <v>1</v>
      </c>
      <c r="G641" s="42" t="n">
        <f aca="false">IF(A641="","",WORKDAY(B641,F641))</f>
        <v>46276</v>
      </c>
    </row>
    <row r="642" customFormat="false" ht="15" hidden="false" customHeight="false" outlineLevel="0" collapsed="false">
      <c r="A642" s="37" t="n">
        <v>1000641</v>
      </c>
      <c r="B642" s="38" t="n">
        <v>46275</v>
      </c>
      <c r="C642" s="39" t="s">
        <v>69</v>
      </c>
      <c r="D642" s="39" t="s">
        <v>39</v>
      </c>
      <c r="E642" s="40" t="n">
        <v>3.5</v>
      </c>
      <c r="F642" s="41" t="n">
        <f aca="false">IF(A642="","",INDEX(Assumptions!$B$16:$B$18,MATCH(C642,Assumptions!$A$16:$A$18,0)))</f>
        <v>3</v>
      </c>
      <c r="G642" s="42" t="n">
        <f aca="false">IF(A642="","",WORKDAY(B642,F642))</f>
        <v>46280</v>
      </c>
    </row>
    <row r="643" customFormat="false" ht="15" hidden="false" customHeight="false" outlineLevel="0" collapsed="false">
      <c r="A643" s="37" t="n">
        <v>1000642</v>
      </c>
      <c r="B643" s="38" t="n">
        <v>46275</v>
      </c>
      <c r="C643" s="39" t="s">
        <v>69</v>
      </c>
      <c r="D643" s="39" t="s">
        <v>39</v>
      </c>
      <c r="E643" s="40" t="n">
        <v>1.9</v>
      </c>
      <c r="F643" s="41" t="n">
        <f aca="false">IF(A643="","",INDEX(Assumptions!$B$16:$B$18,MATCH(C643,Assumptions!$A$16:$A$18,0)))</f>
        <v>3</v>
      </c>
      <c r="G643" s="42" t="n">
        <f aca="false">IF(A643="","",WORKDAY(B643,F643))</f>
        <v>46280</v>
      </c>
    </row>
    <row r="644" customFormat="false" ht="15" hidden="false" customHeight="false" outlineLevel="0" collapsed="false">
      <c r="A644" s="37" t="n">
        <v>1000643</v>
      </c>
      <c r="B644" s="38" t="n">
        <v>46275</v>
      </c>
      <c r="C644" s="39" t="s">
        <v>69</v>
      </c>
      <c r="D644" s="39" t="s">
        <v>37</v>
      </c>
      <c r="E644" s="40" t="n">
        <v>4.5</v>
      </c>
      <c r="F644" s="41" t="n">
        <f aca="false">IF(A644="","",INDEX(Assumptions!$B$16:$B$18,MATCH(C644,Assumptions!$A$16:$A$18,0)))</f>
        <v>3</v>
      </c>
      <c r="G644" s="42" t="n">
        <f aca="false">IF(A644="","",WORKDAY(B644,F644))</f>
        <v>46280</v>
      </c>
    </row>
    <row r="645" customFormat="false" ht="15" hidden="false" customHeight="false" outlineLevel="0" collapsed="false">
      <c r="A645" s="37" t="n">
        <v>1000644</v>
      </c>
      <c r="B645" s="38" t="n">
        <v>46275</v>
      </c>
      <c r="C645" s="39" t="s">
        <v>68</v>
      </c>
      <c r="D645" s="39" t="s">
        <v>31</v>
      </c>
      <c r="E645" s="40" t="n">
        <v>1.6</v>
      </c>
      <c r="F645" s="41" t="n">
        <f aca="false">IF(A645="","",INDEX(Assumptions!$B$16:$B$18,MATCH(C645,Assumptions!$A$16:$A$18,0)))</f>
        <v>1</v>
      </c>
      <c r="G645" s="42" t="n">
        <f aca="false">IF(A645="","",WORKDAY(B645,F645))</f>
        <v>46276</v>
      </c>
    </row>
    <row r="646" customFormat="false" ht="15" hidden="false" customHeight="false" outlineLevel="0" collapsed="false">
      <c r="A646" s="37" t="n">
        <v>1000645</v>
      </c>
      <c r="B646" s="38" t="n">
        <v>46275</v>
      </c>
      <c r="C646" s="39" t="s">
        <v>69</v>
      </c>
      <c r="D646" s="39" t="s">
        <v>31</v>
      </c>
      <c r="E646" s="40" t="n">
        <v>1.6</v>
      </c>
      <c r="F646" s="41" t="n">
        <f aca="false">IF(A646="","",INDEX(Assumptions!$B$16:$B$18,MATCH(C646,Assumptions!$A$16:$A$18,0)))</f>
        <v>3</v>
      </c>
      <c r="G646" s="42" t="n">
        <f aca="false">IF(A646="","",WORKDAY(B646,F646))</f>
        <v>46280</v>
      </c>
    </row>
    <row r="647" customFormat="false" ht="15" hidden="false" customHeight="false" outlineLevel="0" collapsed="false">
      <c r="A647" s="37" t="n">
        <v>1000646</v>
      </c>
      <c r="B647" s="38" t="n">
        <v>46275</v>
      </c>
      <c r="C647" s="39" t="s">
        <v>68</v>
      </c>
      <c r="D647" s="39" t="s">
        <v>37</v>
      </c>
      <c r="E647" s="40" t="n">
        <v>1.7</v>
      </c>
      <c r="F647" s="41" t="n">
        <f aca="false">IF(A647="","",INDEX(Assumptions!$B$16:$B$18,MATCH(C647,Assumptions!$A$16:$A$18,0)))</f>
        <v>1</v>
      </c>
      <c r="G647" s="42" t="n">
        <f aca="false">IF(A647="","",WORKDAY(B647,F647))</f>
        <v>46276</v>
      </c>
    </row>
    <row r="648" customFormat="false" ht="15" hidden="false" customHeight="false" outlineLevel="0" collapsed="false">
      <c r="A648" s="37" t="n">
        <v>1000647</v>
      </c>
      <c r="B648" s="38" t="n">
        <v>46275</v>
      </c>
      <c r="C648" s="39" t="s">
        <v>69</v>
      </c>
      <c r="D648" s="39" t="s">
        <v>35</v>
      </c>
      <c r="E648" s="40" t="n">
        <v>1.3</v>
      </c>
      <c r="F648" s="41" t="n">
        <f aca="false">IF(A648="","",INDEX(Assumptions!$B$16:$B$18,MATCH(C648,Assumptions!$A$16:$A$18,0)))</f>
        <v>3</v>
      </c>
      <c r="G648" s="42" t="n">
        <f aca="false">IF(A648="","",WORKDAY(B648,F648))</f>
        <v>46280</v>
      </c>
    </row>
    <row r="649" customFormat="false" ht="15" hidden="false" customHeight="false" outlineLevel="0" collapsed="false">
      <c r="A649" s="37" t="n">
        <v>1000648</v>
      </c>
      <c r="B649" s="38" t="n">
        <v>46275</v>
      </c>
      <c r="C649" s="39" t="s">
        <v>68</v>
      </c>
      <c r="D649" s="39" t="s">
        <v>33</v>
      </c>
      <c r="E649" s="40" t="n">
        <v>3.3</v>
      </c>
      <c r="F649" s="41" t="n">
        <f aca="false">IF(A649="","",INDEX(Assumptions!$B$16:$B$18,MATCH(C649,Assumptions!$A$16:$A$18,0)))</f>
        <v>1</v>
      </c>
      <c r="G649" s="42" t="n">
        <f aca="false">IF(A649="","",WORKDAY(B649,F649))</f>
        <v>46276</v>
      </c>
    </row>
    <row r="650" customFormat="false" ht="15" hidden="false" customHeight="false" outlineLevel="0" collapsed="false">
      <c r="A650" s="37" t="n">
        <v>1000649</v>
      </c>
      <c r="B650" s="38" t="n">
        <v>46275</v>
      </c>
      <c r="C650" s="39" t="s">
        <v>69</v>
      </c>
      <c r="D650" s="39" t="s">
        <v>39</v>
      </c>
      <c r="E650" s="40" t="n">
        <v>2.1</v>
      </c>
      <c r="F650" s="41" t="n">
        <f aca="false">IF(A650="","",INDEX(Assumptions!$B$16:$B$18,MATCH(C650,Assumptions!$A$16:$A$18,0)))</f>
        <v>3</v>
      </c>
      <c r="G650" s="42" t="n">
        <f aca="false">IF(A650="","",WORKDAY(B650,F650))</f>
        <v>46280</v>
      </c>
    </row>
    <row r="651" customFormat="false" ht="15" hidden="false" customHeight="false" outlineLevel="0" collapsed="false">
      <c r="A651" s="37" t="n">
        <v>1000650</v>
      </c>
      <c r="B651" s="38" t="n">
        <v>46275</v>
      </c>
      <c r="C651" s="39" t="s">
        <v>69</v>
      </c>
      <c r="D651" s="39" t="s">
        <v>39</v>
      </c>
      <c r="E651" s="40" t="n">
        <v>1.1</v>
      </c>
      <c r="F651" s="41" t="n">
        <f aca="false">IF(A651="","",INDEX(Assumptions!$B$16:$B$18,MATCH(C651,Assumptions!$A$16:$A$18,0)))</f>
        <v>3</v>
      </c>
      <c r="G651" s="42" t="n">
        <f aca="false">IF(A651="","",WORKDAY(B651,F651))</f>
        <v>46280</v>
      </c>
    </row>
    <row r="652" customFormat="false" ht="15" hidden="false" customHeight="false" outlineLevel="0" collapsed="false">
      <c r="A652" s="37" t="n">
        <v>1000651</v>
      </c>
      <c r="B652" s="38" t="n">
        <v>46275</v>
      </c>
      <c r="C652" s="39" t="s">
        <v>68</v>
      </c>
      <c r="D652" s="39" t="s">
        <v>39</v>
      </c>
      <c r="E652" s="40" t="n">
        <v>3.4</v>
      </c>
      <c r="F652" s="41" t="n">
        <f aca="false">IF(A652="","",INDEX(Assumptions!$B$16:$B$18,MATCH(C652,Assumptions!$A$16:$A$18,0)))</f>
        <v>1</v>
      </c>
      <c r="G652" s="42" t="n">
        <f aca="false">IF(A652="","",WORKDAY(B652,F652))</f>
        <v>46276</v>
      </c>
    </row>
    <row r="653" customFormat="false" ht="15" hidden="false" customHeight="false" outlineLevel="0" collapsed="false">
      <c r="A653" s="37" t="n">
        <v>1000652</v>
      </c>
      <c r="B653" s="38" t="n">
        <v>46275</v>
      </c>
      <c r="C653" s="39" t="s">
        <v>69</v>
      </c>
      <c r="D653" s="39" t="s">
        <v>39</v>
      </c>
      <c r="E653" s="40" t="n">
        <v>0.9</v>
      </c>
      <c r="F653" s="41" t="n">
        <f aca="false">IF(A653="","",INDEX(Assumptions!$B$16:$B$18,MATCH(C653,Assumptions!$A$16:$A$18,0)))</f>
        <v>3</v>
      </c>
      <c r="G653" s="42" t="n">
        <f aca="false">IF(A653="","",WORKDAY(B653,F653))</f>
        <v>46280</v>
      </c>
    </row>
    <row r="654" customFormat="false" ht="15" hidden="false" customHeight="false" outlineLevel="0" collapsed="false">
      <c r="A654" s="37" t="n">
        <v>1000653</v>
      </c>
      <c r="B654" s="38" t="n">
        <v>46275</v>
      </c>
      <c r="C654" s="39" t="s">
        <v>70</v>
      </c>
      <c r="D654" s="39" t="s">
        <v>31</v>
      </c>
      <c r="E654" s="40" t="n">
        <v>14.3</v>
      </c>
      <c r="F654" s="41" t="n">
        <f aca="false">IF(A654="","",INDEX(Assumptions!$B$16:$B$18,MATCH(C654,Assumptions!$A$16:$A$18,0)))</f>
        <v>5</v>
      </c>
      <c r="G654" s="42" t="n">
        <f aca="false">IF(A654="","",WORKDAY(B654,F654))</f>
        <v>46282</v>
      </c>
    </row>
    <row r="655" customFormat="false" ht="15" hidden="false" customHeight="false" outlineLevel="0" collapsed="false">
      <c r="A655" s="37" t="n">
        <v>1000654</v>
      </c>
      <c r="B655" s="38" t="n">
        <v>46275</v>
      </c>
      <c r="C655" s="39" t="s">
        <v>69</v>
      </c>
      <c r="D655" s="39" t="s">
        <v>31</v>
      </c>
      <c r="E655" s="40" t="n">
        <v>2.5</v>
      </c>
      <c r="F655" s="41" t="n">
        <f aca="false">IF(A655="","",INDEX(Assumptions!$B$16:$B$18,MATCH(C655,Assumptions!$A$16:$A$18,0)))</f>
        <v>3</v>
      </c>
      <c r="G655" s="42" t="n">
        <f aca="false">IF(A655="","",WORKDAY(B655,F655))</f>
        <v>46280</v>
      </c>
    </row>
    <row r="656" customFormat="false" ht="15" hidden="false" customHeight="false" outlineLevel="0" collapsed="false">
      <c r="A656" s="37" t="n">
        <v>1000655</v>
      </c>
      <c r="B656" s="38" t="n">
        <v>46275</v>
      </c>
      <c r="C656" s="39" t="s">
        <v>70</v>
      </c>
      <c r="D656" s="39" t="s">
        <v>31</v>
      </c>
      <c r="E656" s="40" t="n">
        <v>1.9</v>
      </c>
      <c r="F656" s="41" t="n">
        <f aca="false">IF(A656="","",INDEX(Assumptions!$B$16:$B$18,MATCH(C656,Assumptions!$A$16:$A$18,0)))</f>
        <v>5</v>
      </c>
      <c r="G656" s="42" t="n">
        <f aca="false">IF(A656="","",WORKDAY(B656,F656))</f>
        <v>46282</v>
      </c>
    </row>
    <row r="657" customFormat="false" ht="15" hidden="false" customHeight="false" outlineLevel="0" collapsed="false">
      <c r="A657" s="37" t="n">
        <v>1000656</v>
      </c>
      <c r="B657" s="38" t="n">
        <v>46275</v>
      </c>
      <c r="C657" s="39" t="s">
        <v>68</v>
      </c>
      <c r="D657" s="39" t="s">
        <v>39</v>
      </c>
      <c r="E657" s="40" t="n">
        <v>4.7</v>
      </c>
      <c r="F657" s="41" t="n">
        <f aca="false">IF(A657="","",INDEX(Assumptions!$B$16:$B$18,MATCH(C657,Assumptions!$A$16:$A$18,0)))</f>
        <v>1</v>
      </c>
      <c r="G657" s="42" t="n">
        <f aca="false">IF(A657="","",WORKDAY(B657,F657))</f>
        <v>46276</v>
      </c>
    </row>
    <row r="658" customFormat="false" ht="15" hidden="false" customHeight="false" outlineLevel="0" collapsed="false">
      <c r="A658" s="37" t="n">
        <v>1000657</v>
      </c>
      <c r="B658" s="38" t="n">
        <v>46275</v>
      </c>
      <c r="C658" s="39" t="s">
        <v>69</v>
      </c>
      <c r="D658" s="39" t="s">
        <v>37</v>
      </c>
      <c r="E658" s="40" t="n">
        <v>3.2</v>
      </c>
      <c r="F658" s="41" t="n">
        <f aca="false">IF(A658="","",INDEX(Assumptions!$B$16:$B$18,MATCH(C658,Assumptions!$A$16:$A$18,0)))</f>
        <v>3</v>
      </c>
      <c r="G658" s="42" t="n">
        <f aca="false">IF(A658="","",WORKDAY(B658,F658))</f>
        <v>46280</v>
      </c>
    </row>
    <row r="659" customFormat="false" ht="15" hidden="false" customHeight="false" outlineLevel="0" collapsed="false">
      <c r="A659" s="37" t="n">
        <v>1000658</v>
      </c>
      <c r="B659" s="38" t="n">
        <v>46275</v>
      </c>
      <c r="C659" s="39" t="s">
        <v>69</v>
      </c>
      <c r="D659" s="39" t="s">
        <v>31</v>
      </c>
      <c r="E659" s="40" t="n">
        <v>2</v>
      </c>
      <c r="F659" s="41" t="n">
        <f aca="false">IF(A659="","",INDEX(Assumptions!$B$16:$B$18,MATCH(C659,Assumptions!$A$16:$A$18,0)))</f>
        <v>3</v>
      </c>
      <c r="G659" s="42" t="n">
        <f aca="false">IF(A659="","",WORKDAY(B659,F659))</f>
        <v>46280</v>
      </c>
    </row>
    <row r="660" customFormat="false" ht="15" hidden="false" customHeight="false" outlineLevel="0" collapsed="false">
      <c r="A660" s="37" t="n">
        <v>1000659</v>
      </c>
      <c r="B660" s="38" t="n">
        <v>46275</v>
      </c>
      <c r="C660" s="39" t="s">
        <v>69</v>
      </c>
      <c r="D660" s="39" t="s">
        <v>31</v>
      </c>
      <c r="E660" s="40" t="n">
        <v>1.7</v>
      </c>
      <c r="F660" s="41" t="n">
        <f aca="false">IF(A660="","",INDEX(Assumptions!$B$16:$B$18,MATCH(C660,Assumptions!$A$16:$A$18,0)))</f>
        <v>3</v>
      </c>
      <c r="G660" s="42" t="n">
        <f aca="false">IF(A660="","",WORKDAY(B660,F660))</f>
        <v>46280</v>
      </c>
    </row>
    <row r="661" customFormat="false" ht="15" hidden="false" customHeight="false" outlineLevel="0" collapsed="false">
      <c r="A661" s="37" t="n">
        <v>1000660</v>
      </c>
      <c r="B661" s="38" t="n">
        <v>46275</v>
      </c>
      <c r="C661" s="39" t="s">
        <v>68</v>
      </c>
      <c r="D661" s="39" t="s">
        <v>31</v>
      </c>
      <c r="E661" s="40" t="n">
        <v>1.7</v>
      </c>
      <c r="F661" s="41" t="n">
        <f aca="false">IF(A661="","",INDEX(Assumptions!$B$16:$B$18,MATCH(C661,Assumptions!$A$16:$A$18,0)))</f>
        <v>1</v>
      </c>
      <c r="G661" s="42" t="n">
        <f aca="false">IF(A661="","",WORKDAY(B661,F661))</f>
        <v>46276</v>
      </c>
    </row>
    <row r="662" customFormat="false" ht="15" hidden="false" customHeight="false" outlineLevel="0" collapsed="false">
      <c r="A662" s="37" t="n">
        <v>1000661</v>
      </c>
      <c r="B662" s="38" t="n">
        <v>46275</v>
      </c>
      <c r="C662" s="39" t="s">
        <v>69</v>
      </c>
      <c r="D662" s="39" t="s">
        <v>33</v>
      </c>
      <c r="E662" s="40" t="n">
        <v>0.9</v>
      </c>
      <c r="F662" s="41" t="n">
        <f aca="false">IF(A662="","",INDEX(Assumptions!$B$16:$B$18,MATCH(C662,Assumptions!$A$16:$A$18,0)))</f>
        <v>3</v>
      </c>
      <c r="G662" s="42" t="n">
        <f aca="false">IF(A662="","",WORKDAY(B662,F662))</f>
        <v>46280</v>
      </c>
    </row>
    <row r="663" customFormat="false" ht="15" hidden="false" customHeight="false" outlineLevel="0" collapsed="false">
      <c r="A663" s="37" t="n">
        <v>1000662</v>
      </c>
      <c r="B663" s="38" t="n">
        <v>46275</v>
      </c>
      <c r="C663" s="39" t="s">
        <v>69</v>
      </c>
      <c r="D663" s="39" t="s">
        <v>37</v>
      </c>
      <c r="E663" s="40" t="n">
        <v>0.6</v>
      </c>
      <c r="F663" s="41" t="n">
        <f aca="false">IF(A663="","",INDEX(Assumptions!$B$16:$B$18,MATCH(C663,Assumptions!$A$16:$A$18,0)))</f>
        <v>3</v>
      </c>
      <c r="G663" s="42" t="n">
        <f aca="false">IF(A663="","",WORKDAY(B663,F663))</f>
        <v>46280</v>
      </c>
    </row>
    <row r="664" customFormat="false" ht="15" hidden="false" customHeight="false" outlineLevel="0" collapsed="false">
      <c r="A664" s="37" t="n">
        <v>1000663</v>
      </c>
      <c r="B664" s="38" t="n">
        <v>46275</v>
      </c>
      <c r="C664" s="39" t="s">
        <v>70</v>
      </c>
      <c r="D664" s="39" t="s">
        <v>37</v>
      </c>
      <c r="E664" s="40" t="n">
        <v>0.4</v>
      </c>
      <c r="F664" s="41" t="n">
        <f aca="false">IF(A664="","",INDEX(Assumptions!$B$16:$B$18,MATCH(C664,Assumptions!$A$16:$A$18,0)))</f>
        <v>5</v>
      </c>
      <c r="G664" s="42" t="n">
        <f aca="false">IF(A664="","",WORKDAY(B664,F664))</f>
        <v>46282</v>
      </c>
    </row>
    <row r="665" customFormat="false" ht="15" hidden="false" customHeight="false" outlineLevel="0" collapsed="false">
      <c r="A665" s="37" t="n">
        <v>1000664</v>
      </c>
      <c r="B665" s="38" t="n">
        <v>46275</v>
      </c>
      <c r="C665" s="39" t="s">
        <v>69</v>
      </c>
      <c r="D665" s="39" t="s">
        <v>35</v>
      </c>
      <c r="E665" s="40" t="n">
        <v>1.7</v>
      </c>
      <c r="F665" s="41" t="n">
        <f aca="false">IF(A665="","",INDEX(Assumptions!$B$16:$B$18,MATCH(C665,Assumptions!$A$16:$A$18,0)))</f>
        <v>3</v>
      </c>
      <c r="G665" s="42" t="n">
        <f aca="false">IF(A665="","",WORKDAY(B665,F665))</f>
        <v>46280</v>
      </c>
    </row>
    <row r="666" customFormat="false" ht="15" hidden="false" customHeight="false" outlineLevel="0" collapsed="false">
      <c r="A666" s="37" t="n">
        <v>1000665</v>
      </c>
      <c r="B666" s="38" t="n">
        <v>46275</v>
      </c>
      <c r="C666" s="39" t="s">
        <v>69</v>
      </c>
      <c r="D666" s="39" t="s">
        <v>37</v>
      </c>
      <c r="E666" s="40" t="n">
        <v>7.6</v>
      </c>
      <c r="F666" s="41" t="n">
        <f aca="false">IF(A666="","",INDEX(Assumptions!$B$16:$B$18,MATCH(C666,Assumptions!$A$16:$A$18,0)))</f>
        <v>3</v>
      </c>
      <c r="G666" s="42" t="n">
        <f aca="false">IF(A666="","",WORKDAY(B666,F666))</f>
        <v>46280</v>
      </c>
    </row>
    <row r="667" customFormat="false" ht="15" hidden="false" customHeight="false" outlineLevel="0" collapsed="false">
      <c r="A667" s="37" t="n">
        <v>1000666</v>
      </c>
      <c r="B667" s="38" t="n">
        <v>46275</v>
      </c>
      <c r="C667" s="39" t="s">
        <v>69</v>
      </c>
      <c r="D667" s="39" t="s">
        <v>37</v>
      </c>
      <c r="E667" s="40" t="n">
        <v>3.8</v>
      </c>
      <c r="F667" s="41" t="n">
        <f aca="false">IF(A667="","",INDEX(Assumptions!$B$16:$B$18,MATCH(C667,Assumptions!$A$16:$A$18,0)))</f>
        <v>3</v>
      </c>
      <c r="G667" s="42" t="n">
        <f aca="false">IF(A667="","",WORKDAY(B667,F667))</f>
        <v>46280</v>
      </c>
    </row>
    <row r="668" customFormat="false" ht="15" hidden="false" customHeight="false" outlineLevel="0" collapsed="false">
      <c r="A668" s="37" t="n">
        <v>1000667</v>
      </c>
      <c r="B668" s="38" t="n">
        <v>46275</v>
      </c>
      <c r="C668" s="39" t="s">
        <v>70</v>
      </c>
      <c r="D668" s="39" t="s">
        <v>31</v>
      </c>
      <c r="E668" s="40" t="n">
        <v>4.7</v>
      </c>
      <c r="F668" s="41" t="n">
        <f aca="false">IF(A668="","",INDEX(Assumptions!$B$16:$B$18,MATCH(C668,Assumptions!$A$16:$A$18,0)))</f>
        <v>5</v>
      </c>
      <c r="G668" s="42" t="n">
        <f aca="false">IF(A668="","",WORKDAY(B668,F668))</f>
        <v>46282</v>
      </c>
    </row>
    <row r="669" customFormat="false" ht="15" hidden="false" customHeight="false" outlineLevel="0" collapsed="false">
      <c r="A669" s="37" t="n">
        <v>1000668</v>
      </c>
      <c r="B669" s="38" t="n">
        <v>46275</v>
      </c>
      <c r="C669" s="39" t="s">
        <v>68</v>
      </c>
      <c r="D669" s="39" t="s">
        <v>33</v>
      </c>
      <c r="E669" s="40" t="n">
        <v>1.3</v>
      </c>
      <c r="F669" s="41" t="n">
        <f aca="false">IF(A669="","",INDEX(Assumptions!$B$16:$B$18,MATCH(C669,Assumptions!$A$16:$A$18,0)))</f>
        <v>1</v>
      </c>
      <c r="G669" s="42" t="n">
        <f aca="false">IF(A669="","",WORKDAY(B669,F669))</f>
        <v>46276</v>
      </c>
    </row>
    <row r="670" customFormat="false" ht="15" hidden="false" customHeight="false" outlineLevel="0" collapsed="false">
      <c r="A670" s="37" t="n">
        <v>1000669</v>
      </c>
      <c r="B670" s="38" t="n">
        <v>46275</v>
      </c>
      <c r="C670" s="39" t="s">
        <v>69</v>
      </c>
      <c r="D670" s="39" t="s">
        <v>35</v>
      </c>
      <c r="E670" s="40" t="n">
        <v>2.8</v>
      </c>
      <c r="F670" s="41" t="n">
        <f aca="false">IF(A670="","",INDEX(Assumptions!$B$16:$B$18,MATCH(C670,Assumptions!$A$16:$A$18,0)))</f>
        <v>3</v>
      </c>
      <c r="G670" s="42" t="n">
        <f aca="false">IF(A670="","",WORKDAY(B670,F670))</f>
        <v>46280</v>
      </c>
    </row>
    <row r="671" customFormat="false" ht="15" hidden="false" customHeight="false" outlineLevel="0" collapsed="false">
      <c r="A671" s="37" t="n">
        <v>1000670</v>
      </c>
      <c r="B671" s="38" t="n">
        <v>46275</v>
      </c>
      <c r="C671" s="39" t="s">
        <v>69</v>
      </c>
      <c r="D671" s="39" t="s">
        <v>33</v>
      </c>
      <c r="E671" s="40" t="n">
        <v>0.7</v>
      </c>
      <c r="F671" s="41" t="n">
        <f aca="false">IF(A671="","",INDEX(Assumptions!$B$16:$B$18,MATCH(C671,Assumptions!$A$16:$A$18,0)))</f>
        <v>3</v>
      </c>
      <c r="G671" s="42" t="n">
        <f aca="false">IF(A671="","",WORKDAY(B671,F671))</f>
        <v>46280</v>
      </c>
    </row>
    <row r="672" customFormat="false" ht="15" hidden="false" customHeight="false" outlineLevel="0" collapsed="false">
      <c r="A672" s="37" t="n">
        <v>1000671</v>
      </c>
      <c r="B672" s="38" t="n">
        <v>46275</v>
      </c>
      <c r="C672" s="39" t="s">
        <v>68</v>
      </c>
      <c r="D672" s="39" t="s">
        <v>39</v>
      </c>
      <c r="E672" s="40" t="n">
        <v>3.9</v>
      </c>
      <c r="F672" s="41" t="n">
        <f aca="false">IF(A672="","",INDEX(Assumptions!$B$16:$B$18,MATCH(C672,Assumptions!$A$16:$A$18,0)))</f>
        <v>1</v>
      </c>
      <c r="G672" s="42" t="n">
        <f aca="false">IF(A672="","",WORKDAY(B672,F672))</f>
        <v>46276</v>
      </c>
    </row>
    <row r="673" customFormat="false" ht="15" hidden="false" customHeight="false" outlineLevel="0" collapsed="false">
      <c r="A673" s="37" t="n">
        <v>1000672</v>
      </c>
      <c r="B673" s="38" t="n">
        <v>46275</v>
      </c>
      <c r="C673" s="39" t="s">
        <v>70</v>
      </c>
      <c r="D673" s="39" t="s">
        <v>33</v>
      </c>
      <c r="E673" s="40" t="n">
        <v>2.3</v>
      </c>
      <c r="F673" s="41" t="n">
        <f aca="false">IF(A673="","",INDEX(Assumptions!$B$16:$B$18,MATCH(C673,Assumptions!$A$16:$A$18,0)))</f>
        <v>5</v>
      </c>
      <c r="G673" s="42" t="n">
        <f aca="false">IF(A673="","",WORKDAY(B673,F673))</f>
        <v>46282</v>
      </c>
    </row>
    <row r="674" customFormat="false" ht="15" hidden="false" customHeight="false" outlineLevel="0" collapsed="false">
      <c r="A674" s="37" t="n">
        <v>1000673</v>
      </c>
      <c r="B674" s="38" t="n">
        <v>46275</v>
      </c>
      <c r="C674" s="39" t="s">
        <v>69</v>
      </c>
      <c r="D674" s="39" t="s">
        <v>39</v>
      </c>
      <c r="E674" s="40" t="n">
        <v>0.8</v>
      </c>
      <c r="F674" s="41" t="n">
        <f aca="false">IF(A674="","",INDEX(Assumptions!$B$16:$B$18,MATCH(C674,Assumptions!$A$16:$A$18,0)))</f>
        <v>3</v>
      </c>
      <c r="G674" s="42" t="n">
        <f aca="false">IF(A674="","",WORKDAY(B674,F674))</f>
        <v>46280</v>
      </c>
    </row>
    <row r="675" customFormat="false" ht="15" hidden="false" customHeight="false" outlineLevel="0" collapsed="false">
      <c r="A675" s="37" t="n">
        <v>1000674</v>
      </c>
      <c r="B675" s="38" t="n">
        <v>46275</v>
      </c>
      <c r="C675" s="39" t="s">
        <v>68</v>
      </c>
      <c r="D675" s="39" t="s">
        <v>35</v>
      </c>
      <c r="E675" s="40" t="n">
        <v>4.4</v>
      </c>
      <c r="F675" s="41" t="n">
        <f aca="false">IF(A675="","",INDEX(Assumptions!$B$16:$B$18,MATCH(C675,Assumptions!$A$16:$A$18,0)))</f>
        <v>1</v>
      </c>
      <c r="G675" s="42" t="n">
        <f aca="false">IF(A675="","",WORKDAY(B675,F675))</f>
        <v>46276</v>
      </c>
    </row>
    <row r="676" customFormat="false" ht="15" hidden="false" customHeight="false" outlineLevel="0" collapsed="false">
      <c r="A676" s="37" t="n">
        <v>1000675</v>
      </c>
      <c r="B676" s="38" t="n">
        <v>46275</v>
      </c>
      <c r="C676" s="39" t="s">
        <v>68</v>
      </c>
      <c r="D676" s="39" t="s">
        <v>39</v>
      </c>
      <c r="E676" s="40" t="n">
        <v>1</v>
      </c>
      <c r="F676" s="41" t="n">
        <f aca="false">IF(A676="","",INDEX(Assumptions!$B$16:$B$18,MATCH(C676,Assumptions!$A$16:$A$18,0)))</f>
        <v>1</v>
      </c>
      <c r="G676" s="42" t="n">
        <f aca="false">IF(A676="","",WORKDAY(B676,F676))</f>
        <v>46276</v>
      </c>
    </row>
    <row r="677" customFormat="false" ht="15" hidden="false" customHeight="false" outlineLevel="0" collapsed="false">
      <c r="A677" s="37" t="n">
        <v>1000676</v>
      </c>
      <c r="B677" s="38" t="n">
        <v>46275</v>
      </c>
      <c r="C677" s="39" t="s">
        <v>70</v>
      </c>
      <c r="D677" s="39" t="s">
        <v>31</v>
      </c>
      <c r="E677" s="40" t="n">
        <v>0.7</v>
      </c>
      <c r="F677" s="41" t="n">
        <f aca="false">IF(A677="","",INDEX(Assumptions!$B$16:$B$18,MATCH(C677,Assumptions!$A$16:$A$18,0)))</f>
        <v>5</v>
      </c>
      <c r="G677" s="42" t="n">
        <f aca="false">IF(A677="","",WORKDAY(B677,F677))</f>
        <v>46282</v>
      </c>
    </row>
    <row r="678" customFormat="false" ht="15" hidden="false" customHeight="false" outlineLevel="0" collapsed="false">
      <c r="A678" s="37" t="n">
        <v>1000677</v>
      </c>
      <c r="B678" s="38" t="n">
        <v>46275</v>
      </c>
      <c r="C678" s="39" t="s">
        <v>70</v>
      </c>
      <c r="D678" s="39" t="s">
        <v>31</v>
      </c>
      <c r="E678" s="40" t="n">
        <v>1.4</v>
      </c>
      <c r="F678" s="41" t="n">
        <f aca="false">IF(A678="","",INDEX(Assumptions!$B$16:$B$18,MATCH(C678,Assumptions!$A$16:$A$18,0)))</f>
        <v>5</v>
      </c>
      <c r="G678" s="42" t="n">
        <f aca="false">IF(A678="","",WORKDAY(B678,F678))</f>
        <v>46282</v>
      </c>
    </row>
    <row r="679" customFormat="false" ht="15" hidden="false" customHeight="false" outlineLevel="0" collapsed="false">
      <c r="A679" s="37" t="n">
        <v>1000678</v>
      </c>
      <c r="B679" s="38" t="n">
        <v>46275</v>
      </c>
      <c r="C679" s="39" t="s">
        <v>68</v>
      </c>
      <c r="D679" s="39" t="s">
        <v>37</v>
      </c>
      <c r="E679" s="40" t="n">
        <v>2.7</v>
      </c>
      <c r="F679" s="41" t="n">
        <f aca="false">IF(A679="","",INDEX(Assumptions!$B$16:$B$18,MATCH(C679,Assumptions!$A$16:$A$18,0)))</f>
        <v>1</v>
      </c>
      <c r="G679" s="42" t="n">
        <f aca="false">IF(A679="","",WORKDAY(B679,F679))</f>
        <v>46276</v>
      </c>
    </row>
    <row r="680" customFormat="false" ht="15" hidden="false" customHeight="false" outlineLevel="0" collapsed="false">
      <c r="A680" s="37" t="n">
        <v>1000679</v>
      </c>
      <c r="B680" s="38" t="n">
        <v>46275</v>
      </c>
      <c r="C680" s="39" t="s">
        <v>69</v>
      </c>
      <c r="D680" s="39" t="s">
        <v>37</v>
      </c>
      <c r="E680" s="40" t="n">
        <v>1.1</v>
      </c>
      <c r="F680" s="41" t="n">
        <f aca="false">IF(A680="","",INDEX(Assumptions!$B$16:$B$18,MATCH(C680,Assumptions!$A$16:$A$18,0)))</f>
        <v>3</v>
      </c>
      <c r="G680" s="42" t="n">
        <f aca="false">IF(A680="","",WORKDAY(B680,F680))</f>
        <v>46280</v>
      </c>
    </row>
    <row r="681" customFormat="false" ht="15" hidden="false" customHeight="false" outlineLevel="0" collapsed="false">
      <c r="A681" s="37" t="n">
        <v>1000680</v>
      </c>
      <c r="B681" s="38" t="n">
        <v>46275</v>
      </c>
      <c r="C681" s="39" t="s">
        <v>70</v>
      </c>
      <c r="D681" s="39" t="s">
        <v>37</v>
      </c>
      <c r="E681" s="40" t="n">
        <v>2.5</v>
      </c>
      <c r="F681" s="41" t="n">
        <f aca="false">IF(A681="","",INDEX(Assumptions!$B$16:$B$18,MATCH(C681,Assumptions!$A$16:$A$18,0)))</f>
        <v>5</v>
      </c>
      <c r="G681" s="42" t="n">
        <f aca="false">IF(A681="","",WORKDAY(B681,F681))</f>
        <v>46282</v>
      </c>
    </row>
    <row r="682" customFormat="false" ht="15" hidden="false" customHeight="false" outlineLevel="0" collapsed="false">
      <c r="A682" s="37" t="n">
        <v>1000681</v>
      </c>
      <c r="B682" s="38" t="n">
        <v>46275</v>
      </c>
      <c r="C682" s="39" t="s">
        <v>69</v>
      </c>
      <c r="D682" s="39" t="s">
        <v>37</v>
      </c>
      <c r="E682" s="40" t="n">
        <v>1.4</v>
      </c>
      <c r="F682" s="41" t="n">
        <f aca="false">IF(A682="","",INDEX(Assumptions!$B$16:$B$18,MATCH(C682,Assumptions!$A$16:$A$18,0)))</f>
        <v>3</v>
      </c>
      <c r="G682" s="42" t="n">
        <f aca="false">IF(A682="","",WORKDAY(B682,F682))</f>
        <v>46280</v>
      </c>
    </row>
    <row r="683" customFormat="false" ht="15" hidden="false" customHeight="false" outlineLevel="0" collapsed="false">
      <c r="A683" s="37" t="n">
        <v>1000682</v>
      </c>
      <c r="B683" s="38" t="n">
        <v>46275</v>
      </c>
      <c r="C683" s="39" t="s">
        <v>69</v>
      </c>
      <c r="D683" s="39" t="s">
        <v>31</v>
      </c>
      <c r="E683" s="40" t="n">
        <v>1.5</v>
      </c>
      <c r="F683" s="41" t="n">
        <f aca="false">IF(A683="","",INDEX(Assumptions!$B$16:$B$18,MATCH(C683,Assumptions!$A$16:$A$18,0)))</f>
        <v>3</v>
      </c>
      <c r="G683" s="42" t="n">
        <f aca="false">IF(A683="","",WORKDAY(B683,F683))</f>
        <v>46280</v>
      </c>
    </row>
    <row r="684" customFormat="false" ht="15" hidden="false" customHeight="false" outlineLevel="0" collapsed="false">
      <c r="A684" s="37" t="n">
        <v>1000683</v>
      </c>
      <c r="B684" s="38" t="n">
        <v>46275</v>
      </c>
      <c r="C684" s="39" t="s">
        <v>69</v>
      </c>
      <c r="D684" s="39" t="s">
        <v>35</v>
      </c>
      <c r="E684" s="40" t="n">
        <v>0.6</v>
      </c>
      <c r="F684" s="41" t="n">
        <f aca="false">IF(A684="","",INDEX(Assumptions!$B$16:$B$18,MATCH(C684,Assumptions!$A$16:$A$18,0)))</f>
        <v>3</v>
      </c>
      <c r="G684" s="42" t="n">
        <f aca="false">IF(A684="","",WORKDAY(B684,F684))</f>
        <v>46280</v>
      </c>
    </row>
    <row r="685" customFormat="false" ht="15" hidden="false" customHeight="false" outlineLevel="0" collapsed="false">
      <c r="A685" s="37" t="n">
        <v>1000684</v>
      </c>
      <c r="B685" s="38" t="n">
        <v>46275</v>
      </c>
      <c r="C685" s="39" t="s">
        <v>69</v>
      </c>
      <c r="D685" s="39" t="s">
        <v>31</v>
      </c>
      <c r="E685" s="40" t="n">
        <v>1.2</v>
      </c>
      <c r="F685" s="41" t="n">
        <f aca="false">IF(A685="","",INDEX(Assumptions!$B$16:$B$18,MATCH(C685,Assumptions!$A$16:$A$18,0)))</f>
        <v>3</v>
      </c>
      <c r="G685" s="42" t="n">
        <f aca="false">IF(A685="","",WORKDAY(B685,F685))</f>
        <v>46280</v>
      </c>
    </row>
    <row r="686" customFormat="false" ht="15" hidden="false" customHeight="false" outlineLevel="0" collapsed="false">
      <c r="A686" s="37" t="n">
        <v>1000685</v>
      </c>
      <c r="B686" s="38" t="n">
        <v>46275</v>
      </c>
      <c r="C686" s="39" t="s">
        <v>68</v>
      </c>
      <c r="D686" s="39" t="s">
        <v>35</v>
      </c>
      <c r="E686" s="40" t="n">
        <v>2.5</v>
      </c>
      <c r="F686" s="41" t="n">
        <f aca="false">IF(A686="","",INDEX(Assumptions!$B$16:$B$18,MATCH(C686,Assumptions!$A$16:$A$18,0)))</f>
        <v>1</v>
      </c>
      <c r="G686" s="42" t="n">
        <f aca="false">IF(A686="","",WORKDAY(B686,F686))</f>
        <v>46276</v>
      </c>
    </row>
    <row r="687" customFormat="false" ht="15" hidden="false" customHeight="false" outlineLevel="0" collapsed="false">
      <c r="A687" s="37" t="n">
        <v>1000686</v>
      </c>
      <c r="B687" s="38" t="n">
        <v>46275</v>
      </c>
      <c r="C687" s="39" t="s">
        <v>69</v>
      </c>
      <c r="D687" s="39" t="s">
        <v>39</v>
      </c>
      <c r="E687" s="40" t="n">
        <v>5.5</v>
      </c>
      <c r="F687" s="41" t="n">
        <f aca="false">IF(A687="","",INDEX(Assumptions!$B$16:$B$18,MATCH(C687,Assumptions!$A$16:$A$18,0)))</f>
        <v>3</v>
      </c>
      <c r="G687" s="42" t="n">
        <f aca="false">IF(A687="","",WORKDAY(B687,F687))</f>
        <v>46280</v>
      </c>
    </row>
    <row r="688" customFormat="false" ht="15" hidden="false" customHeight="false" outlineLevel="0" collapsed="false">
      <c r="A688" s="37" t="n">
        <v>1000687</v>
      </c>
      <c r="B688" s="38" t="n">
        <v>46275</v>
      </c>
      <c r="C688" s="39" t="s">
        <v>69</v>
      </c>
      <c r="D688" s="39" t="s">
        <v>31</v>
      </c>
      <c r="E688" s="40" t="n">
        <v>0.5</v>
      </c>
      <c r="F688" s="41" t="n">
        <f aca="false">IF(A688="","",INDEX(Assumptions!$B$16:$B$18,MATCH(C688,Assumptions!$A$16:$A$18,0)))</f>
        <v>3</v>
      </c>
      <c r="G688" s="42" t="n">
        <f aca="false">IF(A688="","",WORKDAY(B688,F688))</f>
        <v>46280</v>
      </c>
    </row>
    <row r="689" customFormat="false" ht="15" hidden="false" customHeight="false" outlineLevel="0" collapsed="false">
      <c r="A689" s="37" t="n">
        <v>1000688</v>
      </c>
      <c r="B689" s="38" t="n">
        <v>46275</v>
      </c>
      <c r="C689" s="39" t="s">
        <v>69</v>
      </c>
      <c r="D689" s="39" t="s">
        <v>37</v>
      </c>
      <c r="E689" s="40" t="n">
        <v>1.2</v>
      </c>
      <c r="F689" s="41" t="n">
        <f aca="false">IF(A689="","",INDEX(Assumptions!$B$16:$B$18,MATCH(C689,Assumptions!$A$16:$A$18,0)))</f>
        <v>3</v>
      </c>
      <c r="G689" s="42" t="n">
        <f aca="false">IF(A689="","",WORKDAY(B689,F689))</f>
        <v>46280</v>
      </c>
    </row>
    <row r="690" customFormat="false" ht="15" hidden="false" customHeight="false" outlineLevel="0" collapsed="false">
      <c r="A690" s="37" t="n">
        <v>1000689</v>
      </c>
      <c r="B690" s="38" t="n">
        <v>46275</v>
      </c>
      <c r="C690" s="39" t="s">
        <v>69</v>
      </c>
      <c r="D690" s="39" t="s">
        <v>39</v>
      </c>
      <c r="E690" s="40" t="n">
        <v>1.2</v>
      </c>
      <c r="F690" s="41" t="n">
        <f aca="false">IF(A690="","",INDEX(Assumptions!$B$16:$B$18,MATCH(C690,Assumptions!$A$16:$A$18,0)))</f>
        <v>3</v>
      </c>
      <c r="G690" s="42" t="n">
        <f aca="false">IF(A690="","",WORKDAY(B690,F690))</f>
        <v>46280</v>
      </c>
    </row>
    <row r="691" customFormat="false" ht="15" hidden="false" customHeight="false" outlineLevel="0" collapsed="false">
      <c r="A691" s="37" t="n">
        <v>1000690</v>
      </c>
      <c r="B691" s="38" t="n">
        <v>46275</v>
      </c>
      <c r="C691" s="39" t="s">
        <v>69</v>
      </c>
      <c r="D691" s="39" t="s">
        <v>33</v>
      </c>
      <c r="E691" s="40" t="n">
        <v>3</v>
      </c>
      <c r="F691" s="41" t="n">
        <f aca="false">IF(A691="","",INDEX(Assumptions!$B$16:$B$18,MATCH(C691,Assumptions!$A$16:$A$18,0)))</f>
        <v>3</v>
      </c>
      <c r="G691" s="42" t="n">
        <f aca="false">IF(A691="","",WORKDAY(B691,F691))</f>
        <v>46280</v>
      </c>
    </row>
    <row r="692" customFormat="false" ht="15" hidden="false" customHeight="false" outlineLevel="0" collapsed="false">
      <c r="A692" s="37" t="n">
        <v>1000691</v>
      </c>
      <c r="B692" s="38" t="n">
        <v>46275</v>
      </c>
      <c r="C692" s="39" t="s">
        <v>70</v>
      </c>
      <c r="D692" s="39" t="s">
        <v>33</v>
      </c>
      <c r="E692" s="40" t="n">
        <v>2.5</v>
      </c>
      <c r="F692" s="41" t="n">
        <f aca="false">IF(A692="","",INDEX(Assumptions!$B$16:$B$18,MATCH(C692,Assumptions!$A$16:$A$18,0)))</f>
        <v>5</v>
      </c>
      <c r="G692" s="42" t="n">
        <f aca="false">IF(A692="","",WORKDAY(B692,F692))</f>
        <v>46282</v>
      </c>
    </row>
    <row r="693" customFormat="false" ht="15" hidden="false" customHeight="false" outlineLevel="0" collapsed="false">
      <c r="A693" s="37" t="n">
        <v>1000692</v>
      </c>
      <c r="B693" s="38" t="n">
        <v>46275</v>
      </c>
      <c r="C693" s="39" t="s">
        <v>68</v>
      </c>
      <c r="D693" s="39" t="s">
        <v>33</v>
      </c>
      <c r="E693" s="40" t="n">
        <v>1.3</v>
      </c>
      <c r="F693" s="41" t="n">
        <f aca="false">IF(A693="","",INDEX(Assumptions!$B$16:$B$18,MATCH(C693,Assumptions!$A$16:$A$18,0)))</f>
        <v>1</v>
      </c>
      <c r="G693" s="42" t="n">
        <f aca="false">IF(A693="","",WORKDAY(B693,F693))</f>
        <v>46276</v>
      </c>
    </row>
    <row r="694" customFormat="false" ht="15" hidden="false" customHeight="false" outlineLevel="0" collapsed="false">
      <c r="A694" s="37" t="n">
        <v>1000693</v>
      </c>
      <c r="B694" s="38" t="n">
        <v>46275</v>
      </c>
      <c r="C694" s="39" t="s">
        <v>69</v>
      </c>
      <c r="D694" s="39" t="s">
        <v>39</v>
      </c>
      <c r="E694" s="40" t="n">
        <v>1.2</v>
      </c>
      <c r="F694" s="41" t="n">
        <f aca="false">IF(A694="","",INDEX(Assumptions!$B$16:$B$18,MATCH(C694,Assumptions!$A$16:$A$18,0)))</f>
        <v>3</v>
      </c>
      <c r="G694" s="42" t="n">
        <f aca="false">IF(A694="","",WORKDAY(B694,F694))</f>
        <v>46280</v>
      </c>
    </row>
    <row r="695" customFormat="false" ht="15" hidden="false" customHeight="false" outlineLevel="0" collapsed="false">
      <c r="A695" s="37" t="n">
        <v>1000694</v>
      </c>
      <c r="B695" s="38" t="n">
        <v>46275</v>
      </c>
      <c r="C695" s="39" t="s">
        <v>68</v>
      </c>
      <c r="D695" s="39" t="s">
        <v>33</v>
      </c>
      <c r="E695" s="40" t="n">
        <v>1.1</v>
      </c>
      <c r="F695" s="41" t="n">
        <f aca="false">IF(A695="","",INDEX(Assumptions!$B$16:$B$18,MATCH(C695,Assumptions!$A$16:$A$18,0)))</f>
        <v>1</v>
      </c>
      <c r="G695" s="42" t="n">
        <f aca="false">IF(A695="","",WORKDAY(B695,F695))</f>
        <v>46276</v>
      </c>
    </row>
    <row r="696" customFormat="false" ht="15" hidden="false" customHeight="false" outlineLevel="0" collapsed="false">
      <c r="A696" s="37" t="n">
        <v>1000695</v>
      </c>
      <c r="B696" s="38" t="n">
        <v>46275</v>
      </c>
      <c r="C696" s="39" t="s">
        <v>69</v>
      </c>
      <c r="D696" s="39" t="s">
        <v>37</v>
      </c>
      <c r="E696" s="40" t="n">
        <v>1.4</v>
      </c>
      <c r="F696" s="41" t="n">
        <f aca="false">IF(A696="","",INDEX(Assumptions!$B$16:$B$18,MATCH(C696,Assumptions!$A$16:$A$18,0)))</f>
        <v>3</v>
      </c>
      <c r="G696" s="42" t="n">
        <f aca="false">IF(A696="","",WORKDAY(B696,F696))</f>
        <v>46280</v>
      </c>
    </row>
    <row r="697" customFormat="false" ht="15" hidden="false" customHeight="false" outlineLevel="0" collapsed="false">
      <c r="A697" s="37" t="n">
        <v>1000696</v>
      </c>
      <c r="B697" s="38" t="n">
        <v>46275</v>
      </c>
      <c r="C697" s="39" t="s">
        <v>69</v>
      </c>
      <c r="D697" s="39" t="s">
        <v>37</v>
      </c>
      <c r="E697" s="40" t="n">
        <v>3.1</v>
      </c>
      <c r="F697" s="41" t="n">
        <f aca="false">IF(A697="","",INDEX(Assumptions!$B$16:$B$18,MATCH(C697,Assumptions!$A$16:$A$18,0)))</f>
        <v>3</v>
      </c>
      <c r="G697" s="42" t="n">
        <f aca="false">IF(A697="","",WORKDAY(B697,F697))</f>
        <v>46280</v>
      </c>
    </row>
    <row r="698" customFormat="false" ht="15" hidden="false" customHeight="false" outlineLevel="0" collapsed="false">
      <c r="A698" s="37" t="n">
        <v>1000697</v>
      </c>
      <c r="B698" s="38" t="n">
        <v>46275</v>
      </c>
      <c r="C698" s="39" t="s">
        <v>69</v>
      </c>
      <c r="D698" s="39" t="s">
        <v>35</v>
      </c>
      <c r="E698" s="40" t="n">
        <v>0.8</v>
      </c>
      <c r="F698" s="41" t="n">
        <f aca="false">IF(A698="","",INDEX(Assumptions!$B$16:$B$18,MATCH(C698,Assumptions!$A$16:$A$18,0)))</f>
        <v>3</v>
      </c>
      <c r="G698" s="42" t="n">
        <f aca="false">IF(A698="","",WORKDAY(B698,F698))</f>
        <v>46280</v>
      </c>
    </row>
    <row r="699" customFormat="false" ht="15" hidden="false" customHeight="false" outlineLevel="0" collapsed="false">
      <c r="A699" s="37" t="n">
        <v>1000698</v>
      </c>
      <c r="B699" s="38" t="n">
        <v>46275</v>
      </c>
      <c r="C699" s="39" t="s">
        <v>68</v>
      </c>
      <c r="D699" s="39" t="s">
        <v>31</v>
      </c>
      <c r="E699" s="40" t="n">
        <v>0.8</v>
      </c>
      <c r="F699" s="41" t="n">
        <f aca="false">IF(A699="","",INDEX(Assumptions!$B$16:$B$18,MATCH(C699,Assumptions!$A$16:$A$18,0)))</f>
        <v>1</v>
      </c>
      <c r="G699" s="42" t="n">
        <f aca="false">IF(A699="","",WORKDAY(B699,F699))</f>
        <v>46276</v>
      </c>
    </row>
    <row r="700" customFormat="false" ht="15" hidden="false" customHeight="false" outlineLevel="0" collapsed="false">
      <c r="A700" s="37" t="n">
        <v>1000699</v>
      </c>
      <c r="B700" s="38" t="n">
        <v>46275</v>
      </c>
      <c r="C700" s="39" t="s">
        <v>69</v>
      </c>
      <c r="D700" s="39" t="s">
        <v>35</v>
      </c>
      <c r="E700" s="40" t="n">
        <v>1.3</v>
      </c>
      <c r="F700" s="41" t="n">
        <f aca="false">IF(A700="","",INDEX(Assumptions!$B$16:$B$18,MATCH(C700,Assumptions!$A$16:$A$18,0)))</f>
        <v>3</v>
      </c>
      <c r="G700" s="42" t="n">
        <f aca="false">IF(A700="","",WORKDAY(B700,F700))</f>
        <v>46280</v>
      </c>
    </row>
    <row r="701" customFormat="false" ht="15" hidden="false" customHeight="false" outlineLevel="0" collapsed="false">
      <c r="A701" s="37" t="n">
        <v>1000700</v>
      </c>
      <c r="B701" s="38" t="n">
        <v>46275</v>
      </c>
      <c r="C701" s="39" t="s">
        <v>70</v>
      </c>
      <c r="D701" s="39" t="s">
        <v>35</v>
      </c>
      <c r="E701" s="40" t="n">
        <v>0.9</v>
      </c>
      <c r="F701" s="41" t="n">
        <f aca="false">IF(A701="","",INDEX(Assumptions!$B$16:$B$18,MATCH(C701,Assumptions!$A$16:$A$18,0)))</f>
        <v>5</v>
      </c>
      <c r="G701" s="42" t="n">
        <f aca="false">IF(A701="","",WORKDAY(B701,F701))</f>
        <v>46282</v>
      </c>
    </row>
    <row r="702" customFormat="false" ht="15" hidden="false" customHeight="false" outlineLevel="0" collapsed="false">
      <c r="A702" s="37" t="n">
        <v>1000701</v>
      </c>
      <c r="B702" s="38" t="n">
        <v>46275</v>
      </c>
      <c r="C702" s="39" t="s">
        <v>68</v>
      </c>
      <c r="D702" s="39" t="s">
        <v>35</v>
      </c>
      <c r="E702" s="40" t="n">
        <v>5.6</v>
      </c>
      <c r="F702" s="41" t="n">
        <f aca="false">IF(A702="","",INDEX(Assumptions!$B$16:$B$18,MATCH(C702,Assumptions!$A$16:$A$18,0)))</f>
        <v>1</v>
      </c>
      <c r="G702" s="42" t="n">
        <f aca="false">IF(A702="","",WORKDAY(B702,F702))</f>
        <v>46276</v>
      </c>
    </row>
    <row r="703" customFormat="false" ht="15" hidden="false" customHeight="false" outlineLevel="0" collapsed="false">
      <c r="A703" s="37" t="n">
        <v>1000702</v>
      </c>
      <c r="B703" s="38" t="n">
        <v>46275</v>
      </c>
      <c r="C703" s="39" t="s">
        <v>69</v>
      </c>
      <c r="D703" s="39" t="s">
        <v>39</v>
      </c>
      <c r="E703" s="40" t="n">
        <v>1.3</v>
      </c>
      <c r="F703" s="41" t="n">
        <f aca="false">IF(A703="","",INDEX(Assumptions!$B$16:$B$18,MATCH(C703,Assumptions!$A$16:$A$18,0)))</f>
        <v>3</v>
      </c>
      <c r="G703" s="42" t="n">
        <f aca="false">IF(A703="","",WORKDAY(B703,F703))</f>
        <v>46280</v>
      </c>
    </row>
    <row r="704" customFormat="false" ht="15" hidden="false" customHeight="false" outlineLevel="0" collapsed="false">
      <c r="A704" s="37" t="n">
        <v>1000703</v>
      </c>
      <c r="B704" s="38" t="n">
        <v>46275</v>
      </c>
      <c r="C704" s="39" t="s">
        <v>69</v>
      </c>
      <c r="D704" s="39" t="s">
        <v>39</v>
      </c>
      <c r="E704" s="40" t="n">
        <v>1.5</v>
      </c>
      <c r="F704" s="41" t="n">
        <f aca="false">IF(A704="","",INDEX(Assumptions!$B$16:$B$18,MATCH(C704,Assumptions!$A$16:$A$18,0)))</f>
        <v>3</v>
      </c>
      <c r="G704" s="42" t="n">
        <f aca="false">IF(A704="","",WORKDAY(B704,F704))</f>
        <v>46280</v>
      </c>
    </row>
    <row r="705" customFormat="false" ht="15" hidden="false" customHeight="false" outlineLevel="0" collapsed="false">
      <c r="A705" s="37" t="n">
        <v>1000704</v>
      </c>
      <c r="B705" s="38" t="n">
        <v>46275</v>
      </c>
      <c r="C705" s="39" t="s">
        <v>69</v>
      </c>
      <c r="D705" s="39" t="s">
        <v>35</v>
      </c>
      <c r="E705" s="40" t="n">
        <v>1.4</v>
      </c>
      <c r="F705" s="41" t="n">
        <f aca="false">IF(A705="","",INDEX(Assumptions!$B$16:$B$18,MATCH(C705,Assumptions!$A$16:$A$18,0)))</f>
        <v>3</v>
      </c>
      <c r="G705" s="42" t="n">
        <f aca="false">IF(A705="","",WORKDAY(B705,F705))</f>
        <v>46280</v>
      </c>
    </row>
    <row r="706" customFormat="false" ht="15" hidden="false" customHeight="false" outlineLevel="0" collapsed="false">
      <c r="A706" s="37" t="n">
        <v>1000705</v>
      </c>
      <c r="B706" s="38" t="n">
        <v>46275</v>
      </c>
      <c r="C706" s="39" t="s">
        <v>68</v>
      </c>
      <c r="D706" s="39" t="s">
        <v>33</v>
      </c>
      <c r="E706" s="40" t="n">
        <v>1.8</v>
      </c>
      <c r="F706" s="41" t="n">
        <f aca="false">IF(A706="","",INDEX(Assumptions!$B$16:$B$18,MATCH(C706,Assumptions!$A$16:$A$18,0)))</f>
        <v>1</v>
      </c>
      <c r="G706" s="42" t="n">
        <f aca="false">IF(A706="","",WORKDAY(B706,F706))</f>
        <v>46276</v>
      </c>
    </row>
    <row r="707" customFormat="false" ht="15" hidden="false" customHeight="false" outlineLevel="0" collapsed="false">
      <c r="A707" s="37" t="n">
        <v>1000706</v>
      </c>
      <c r="B707" s="38" t="n">
        <v>46275</v>
      </c>
      <c r="C707" s="39" t="s">
        <v>68</v>
      </c>
      <c r="D707" s="39" t="s">
        <v>35</v>
      </c>
      <c r="E707" s="40" t="n">
        <v>0.6</v>
      </c>
      <c r="F707" s="41" t="n">
        <f aca="false">IF(A707="","",INDEX(Assumptions!$B$16:$B$18,MATCH(C707,Assumptions!$A$16:$A$18,0)))</f>
        <v>1</v>
      </c>
      <c r="G707" s="42" t="n">
        <f aca="false">IF(A707="","",WORKDAY(B707,F707))</f>
        <v>46276</v>
      </c>
    </row>
    <row r="708" customFormat="false" ht="15" hidden="false" customHeight="false" outlineLevel="0" collapsed="false">
      <c r="A708" s="37" t="n">
        <v>1000707</v>
      </c>
      <c r="B708" s="38" t="n">
        <v>46275</v>
      </c>
      <c r="C708" s="39" t="s">
        <v>69</v>
      </c>
      <c r="D708" s="39" t="s">
        <v>33</v>
      </c>
      <c r="E708" s="40" t="n">
        <v>1.8</v>
      </c>
      <c r="F708" s="41" t="n">
        <f aca="false">IF(A708="","",INDEX(Assumptions!$B$16:$B$18,MATCH(C708,Assumptions!$A$16:$A$18,0)))</f>
        <v>3</v>
      </c>
      <c r="G708" s="42" t="n">
        <f aca="false">IF(A708="","",WORKDAY(B708,F708))</f>
        <v>46280</v>
      </c>
    </row>
    <row r="709" customFormat="false" ht="15" hidden="false" customHeight="false" outlineLevel="0" collapsed="false">
      <c r="A709" s="37" t="n">
        <v>1000708</v>
      </c>
      <c r="B709" s="38" t="n">
        <v>46275</v>
      </c>
      <c r="C709" s="39" t="s">
        <v>68</v>
      </c>
      <c r="D709" s="39" t="s">
        <v>31</v>
      </c>
      <c r="E709" s="40" t="n">
        <v>0.4</v>
      </c>
      <c r="F709" s="41" t="n">
        <f aca="false">IF(A709="","",INDEX(Assumptions!$B$16:$B$18,MATCH(C709,Assumptions!$A$16:$A$18,0)))</f>
        <v>1</v>
      </c>
      <c r="G709" s="42" t="n">
        <f aca="false">IF(A709="","",WORKDAY(B709,F709))</f>
        <v>46276</v>
      </c>
    </row>
    <row r="710" customFormat="false" ht="15" hidden="false" customHeight="false" outlineLevel="0" collapsed="false">
      <c r="A710" s="37" t="n">
        <v>1000709</v>
      </c>
      <c r="B710" s="38" t="n">
        <v>46275</v>
      </c>
      <c r="C710" s="39" t="s">
        <v>69</v>
      </c>
      <c r="D710" s="39" t="s">
        <v>35</v>
      </c>
      <c r="E710" s="40" t="n">
        <v>1.7</v>
      </c>
      <c r="F710" s="41" t="n">
        <f aca="false">IF(A710="","",INDEX(Assumptions!$B$16:$B$18,MATCH(C710,Assumptions!$A$16:$A$18,0)))</f>
        <v>3</v>
      </c>
      <c r="G710" s="42" t="n">
        <f aca="false">IF(A710="","",WORKDAY(B710,F710))</f>
        <v>46280</v>
      </c>
    </row>
    <row r="711" customFormat="false" ht="15" hidden="false" customHeight="false" outlineLevel="0" collapsed="false">
      <c r="A711" s="37" t="n">
        <v>1000710</v>
      </c>
      <c r="B711" s="38" t="n">
        <v>46275</v>
      </c>
      <c r="C711" s="39" t="s">
        <v>69</v>
      </c>
      <c r="D711" s="39" t="s">
        <v>37</v>
      </c>
      <c r="E711" s="40" t="n">
        <v>9.5</v>
      </c>
      <c r="F711" s="41" t="n">
        <f aca="false">IF(A711="","",INDEX(Assumptions!$B$16:$B$18,MATCH(C711,Assumptions!$A$16:$A$18,0)))</f>
        <v>3</v>
      </c>
      <c r="G711" s="42" t="n">
        <f aca="false">IF(A711="","",WORKDAY(B711,F711))</f>
        <v>46280</v>
      </c>
    </row>
    <row r="712" customFormat="false" ht="15" hidden="false" customHeight="false" outlineLevel="0" collapsed="false">
      <c r="A712" s="37" t="n">
        <v>1000711</v>
      </c>
      <c r="B712" s="38" t="n">
        <v>46275</v>
      </c>
      <c r="C712" s="39" t="s">
        <v>69</v>
      </c>
      <c r="D712" s="39" t="s">
        <v>37</v>
      </c>
      <c r="E712" s="40" t="n">
        <v>1</v>
      </c>
      <c r="F712" s="41" t="n">
        <f aca="false">IF(A712="","",INDEX(Assumptions!$B$16:$B$18,MATCH(C712,Assumptions!$A$16:$A$18,0)))</f>
        <v>3</v>
      </c>
      <c r="G712" s="42" t="n">
        <f aca="false">IF(A712="","",WORKDAY(B712,F712))</f>
        <v>46280</v>
      </c>
    </row>
    <row r="713" customFormat="false" ht="15" hidden="false" customHeight="false" outlineLevel="0" collapsed="false">
      <c r="A713" s="37" t="n">
        <v>1000712</v>
      </c>
      <c r="B713" s="38" t="n">
        <v>46275</v>
      </c>
      <c r="C713" s="39" t="s">
        <v>69</v>
      </c>
      <c r="D713" s="39" t="s">
        <v>39</v>
      </c>
      <c r="E713" s="40" t="n">
        <v>0.6</v>
      </c>
      <c r="F713" s="41" t="n">
        <f aca="false">IF(A713="","",INDEX(Assumptions!$B$16:$B$18,MATCH(C713,Assumptions!$A$16:$A$18,0)))</f>
        <v>3</v>
      </c>
      <c r="G713" s="42" t="n">
        <f aca="false">IF(A713="","",WORKDAY(B713,F713))</f>
        <v>46280</v>
      </c>
    </row>
    <row r="714" customFormat="false" ht="15" hidden="false" customHeight="false" outlineLevel="0" collapsed="false">
      <c r="A714" s="37" t="n">
        <v>1000713</v>
      </c>
      <c r="B714" s="38" t="n">
        <v>46275</v>
      </c>
      <c r="C714" s="39" t="s">
        <v>68</v>
      </c>
      <c r="D714" s="39" t="s">
        <v>31</v>
      </c>
      <c r="E714" s="40" t="n">
        <v>3</v>
      </c>
      <c r="F714" s="41" t="n">
        <f aca="false">IF(A714="","",INDEX(Assumptions!$B$16:$B$18,MATCH(C714,Assumptions!$A$16:$A$18,0)))</f>
        <v>1</v>
      </c>
      <c r="G714" s="42" t="n">
        <f aca="false">IF(A714="","",WORKDAY(B714,F714))</f>
        <v>46276</v>
      </c>
    </row>
    <row r="715" customFormat="false" ht="15" hidden="false" customHeight="false" outlineLevel="0" collapsed="false">
      <c r="A715" s="37" t="n">
        <v>1000714</v>
      </c>
      <c r="B715" s="38" t="n">
        <v>46275</v>
      </c>
      <c r="C715" s="39" t="s">
        <v>69</v>
      </c>
      <c r="D715" s="39" t="s">
        <v>33</v>
      </c>
      <c r="E715" s="40" t="n">
        <v>4.1</v>
      </c>
      <c r="F715" s="41" t="n">
        <f aca="false">IF(A715="","",INDEX(Assumptions!$B$16:$B$18,MATCH(C715,Assumptions!$A$16:$A$18,0)))</f>
        <v>3</v>
      </c>
      <c r="G715" s="42" t="n">
        <f aca="false">IF(A715="","",WORKDAY(B715,F715))</f>
        <v>46280</v>
      </c>
    </row>
    <row r="716" customFormat="false" ht="15" hidden="false" customHeight="false" outlineLevel="0" collapsed="false">
      <c r="A716" s="37" t="n">
        <v>1000715</v>
      </c>
      <c r="B716" s="38" t="n">
        <v>46275</v>
      </c>
      <c r="C716" s="39" t="s">
        <v>69</v>
      </c>
      <c r="D716" s="39" t="s">
        <v>33</v>
      </c>
      <c r="E716" s="40" t="n">
        <v>2.2</v>
      </c>
      <c r="F716" s="41" t="n">
        <f aca="false">IF(A716="","",INDEX(Assumptions!$B$16:$B$18,MATCH(C716,Assumptions!$A$16:$A$18,0)))</f>
        <v>3</v>
      </c>
      <c r="G716" s="42" t="n">
        <f aca="false">IF(A716="","",WORKDAY(B716,F716))</f>
        <v>46280</v>
      </c>
    </row>
    <row r="717" customFormat="false" ht="15" hidden="false" customHeight="false" outlineLevel="0" collapsed="false">
      <c r="A717" s="37" t="n">
        <v>1000716</v>
      </c>
      <c r="B717" s="38" t="n">
        <v>46275</v>
      </c>
      <c r="C717" s="39" t="s">
        <v>69</v>
      </c>
      <c r="D717" s="39" t="s">
        <v>31</v>
      </c>
      <c r="E717" s="40" t="n">
        <v>2.2</v>
      </c>
      <c r="F717" s="41" t="n">
        <f aca="false">IF(A717="","",INDEX(Assumptions!$B$16:$B$18,MATCH(C717,Assumptions!$A$16:$A$18,0)))</f>
        <v>3</v>
      </c>
      <c r="G717" s="42" t="n">
        <f aca="false">IF(A717="","",WORKDAY(B717,F717))</f>
        <v>46280</v>
      </c>
    </row>
    <row r="718" customFormat="false" ht="15" hidden="false" customHeight="false" outlineLevel="0" collapsed="false">
      <c r="A718" s="37" t="n">
        <v>1000717</v>
      </c>
      <c r="B718" s="38" t="n">
        <v>46275</v>
      </c>
      <c r="C718" s="39" t="s">
        <v>69</v>
      </c>
      <c r="D718" s="39" t="s">
        <v>35</v>
      </c>
      <c r="E718" s="40" t="n">
        <v>2.4</v>
      </c>
      <c r="F718" s="41" t="n">
        <f aca="false">IF(A718="","",INDEX(Assumptions!$B$16:$B$18,MATCH(C718,Assumptions!$A$16:$A$18,0)))</f>
        <v>3</v>
      </c>
      <c r="G718" s="42" t="n">
        <f aca="false">IF(A718="","",WORKDAY(B718,F718))</f>
        <v>46280</v>
      </c>
    </row>
    <row r="719" customFormat="false" ht="15" hidden="false" customHeight="false" outlineLevel="0" collapsed="false">
      <c r="A719" s="37" t="n">
        <v>1000718</v>
      </c>
      <c r="B719" s="38" t="n">
        <v>46275</v>
      </c>
      <c r="C719" s="39" t="s">
        <v>69</v>
      </c>
      <c r="D719" s="39" t="s">
        <v>31</v>
      </c>
      <c r="E719" s="40" t="n">
        <v>0.7</v>
      </c>
      <c r="F719" s="41" t="n">
        <f aca="false">IF(A719="","",INDEX(Assumptions!$B$16:$B$18,MATCH(C719,Assumptions!$A$16:$A$18,0)))</f>
        <v>3</v>
      </c>
      <c r="G719" s="42" t="n">
        <f aca="false">IF(A719="","",WORKDAY(B719,F719))</f>
        <v>46280</v>
      </c>
    </row>
    <row r="720" customFormat="false" ht="15" hidden="false" customHeight="false" outlineLevel="0" collapsed="false">
      <c r="A720" s="37" t="n">
        <v>1000719</v>
      </c>
      <c r="B720" s="38" t="n">
        <v>46275</v>
      </c>
      <c r="C720" s="39" t="s">
        <v>69</v>
      </c>
      <c r="D720" s="39" t="s">
        <v>39</v>
      </c>
      <c r="E720" s="40" t="n">
        <v>0.9</v>
      </c>
      <c r="F720" s="41" t="n">
        <f aca="false">IF(A720="","",INDEX(Assumptions!$B$16:$B$18,MATCH(C720,Assumptions!$A$16:$A$18,0)))</f>
        <v>3</v>
      </c>
      <c r="G720" s="42" t="n">
        <f aca="false">IF(A720="","",WORKDAY(B720,F720))</f>
        <v>46280</v>
      </c>
    </row>
    <row r="721" customFormat="false" ht="15" hidden="false" customHeight="false" outlineLevel="0" collapsed="false">
      <c r="A721" s="37" t="n">
        <v>1000720</v>
      </c>
      <c r="B721" s="38" t="n">
        <v>46275</v>
      </c>
      <c r="C721" s="39" t="s">
        <v>69</v>
      </c>
      <c r="D721" s="39" t="s">
        <v>35</v>
      </c>
      <c r="E721" s="40" t="n">
        <v>1.7</v>
      </c>
      <c r="F721" s="41" t="n">
        <f aca="false">IF(A721="","",INDEX(Assumptions!$B$16:$B$18,MATCH(C721,Assumptions!$A$16:$A$18,0)))</f>
        <v>3</v>
      </c>
      <c r="G721" s="42" t="n">
        <f aca="false">IF(A721="","",WORKDAY(B721,F721))</f>
        <v>46280</v>
      </c>
    </row>
    <row r="722" customFormat="false" ht="15" hidden="false" customHeight="false" outlineLevel="0" collapsed="false">
      <c r="A722" s="37" t="n">
        <v>1000721</v>
      </c>
      <c r="B722" s="38" t="n">
        <v>46275</v>
      </c>
      <c r="C722" s="39" t="s">
        <v>70</v>
      </c>
      <c r="D722" s="39" t="s">
        <v>37</v>
      </c>
      <c r="E722" s="40" t="n">
        <v>1.6</v>
      </c>
      <c r="F722" s="41" t="n">
        <f aca="false">IF(A722="","",INDEX(Assumptions!$B$16:$B$18,MATCH(C722,Assumptions!$A$16:$A$18,0)))</f>
        <v>5</v>
      </c>
      <c r="G722" s="42" t="n">
        <f aca="false">IF(A722="","",WORKDAY(B722,F722))</f>
        <v>46282</v>
      </c>
    </row>
    <row r="723" customFormat="false" ht="15" hidden="false" customHeight="false" outlineLevel="0" collapsed="false">
      <c r="A723" s="37" t="n">
        <v>1000722</v>
      </c>
      <c r="B723" s="38" t="n">
        <v>46275</v>
      </c>
      <c r="C723" s="39" t="s">
        <v>70</v>
      </c>
      <c r="D723" s="39" t="s">
        <v>31</v>
      </c>
      <c r="E723" s="40" t="n">
        <v>0.8</v>
      </c>
      <c r="F723" s="41" t="n">
        <f aca="false">IF(A723="","",INDEX(Assumptions!$B$16:$B$18,MATCH(C723,Assumptions!$A$16:$A$18,0)))</f>
        <v>5</v>
      </c>
      <c r="G723" s="42" t="n">
        <f aca="false">IF(A723="","",WORKDAY(B723,F723))</f>
        <v>46282</v>
      </c>
    </row>
    <row r="724" customFormat="false" ht="15" hidden="false" customHeight="false" outlineLevel="0" collapsed="false">
      <c r="A724" s="37" t="n">
        <v>1000723</v>
      </c>
      <c r="B724" s="38" t="n">
        <v>46275</v>
      </c>
      <c r="C724" s="39" t="s">
        <v>69</v>
      </c>
      <c r="D724" s="39" t="s">
        <v>39</v>
      </c>
      <c r="E724" s="40" t="n">
        <v>3.9</v>
      </c>
      <c r="F724" s="41" t="n">
        <f aca="false">IF(A724="","",INDEX(Assumptions!$B$16:$B$18,MATCH(C724,Assumptions!$A$16:$A$18,0)))</f>
        <v>3</v>
      </c>
      <c r="G724" s="42" t="n">
        <f aca="false">IF(A724="","",WORKDAY(B724,F724))</f>
        <v>46280</v>
      </c>
    </row>
    <row r="725" customFormat="false" ht="15" hidden="false" customHeight="false" outlineLevel="0" collapsed="false">
      <c r="A725" s="37" t="n">
        <v>1000724</v>
      </c>
      <c r="B725" s="38" t="n">
        <v>46275</v>
      </c>
      <c r="C725" s="39" t="s">
        <v>69</v>
      </c>
      <c r="D725" s="39" t="s">
        <v>39</v>
      </c>
      <c r="E725" s="40" t="n">
        <v>5.3</v>
      </c>
      <c r="F725" s="41" t="n">
        <f aca="false">IF(A725="","",INDEX(Assumptions!$B$16:$B$18,MATCH(C725,Assumptions!$A$16:$A$18,0)))</f>
        <v>3</v>
      </c>
      <c r="G725" s="42" t="n">
        <f aca="false">IF(A725="","",WORKDAY(B725,F725))</f>
        <v>46280</v>
      </c>
    </row>
    <row r="726" customFormat="false" ht="15" hidden="false" customHeight="false" outlineLevel="0" collapsed="false">
      <c r="A726" s="37" t="n">
        <v>1000725</v>
      </c>
      <c r="B726" s="38" t="n">
        <v>46275</v>
      </c>
      <c r="C726" s="39" t="s">
        <v>69</v>
      </c>
      <c r="D726" s="39" t="s">
        <v>31</v>
      </c>
      <c r="E726" s="40" t="n">
        <v>0.7</v>
      </c>
      <c r="F726" s="41" t="n">
        <f aca="false">IF(A726="","",INDEX(Assumptions!$B$16:$B$18,MATCH(C726,Assumptions!$A$16:$A$18,0)))</f>
        <v>3</v>
      </c>
      <c r="G726" s="42" t="n">
        <f aca="false">IF(A726="","",WORKDAY(B726,F726))</f>
        <v>46280</v>
      </c>
    </row>
    <row r="727" customFormat="false" ht="15" hidden="false" customHeight="false" outlineLevel="0" collapsed="false">
      <c r="A727" s="37" t="n">
        <v>1000726</v>
      </c>
      <c r="B727" s="38" t="n">
        <v>46275</v>
      </c>
      <c r="C727" s="39" t="s">
        <v>69</v>
      </c>
      <c r="D727" s="39" t="s">
        <v>39</v>
      </c>
      <c r="E727" s="40" t="n">
        <v>5.5</v>
      </c>
      <c r="F727" s="41" t="n">
        <f aca="false">IF(A727="","",INDEX(Assumptions!$B$16:$B$18,MATCH(C727,Assumptions!$A$16:$A$18,0)))</f>
        <v>3</v>
      </c>
      <c r="G727" s="42" t="n">
        <f aca="false">IF(A727="","",WORKDAY(B727,F727))</f>
        <v>46280</v>
      </c>
    </row>
    <row r="728" customFormat="false" ht="15" hidden="false" customHeight="false" outlineLevel="0" collapsed="false">
      <c r="A728" s="37" t="n">
        <v>1000727</v>
      </c>
      <c r="B728" s="38" t="n">
        <v>46275</v>
      </c>
      <c r="C728" s="39" t="s">
        <v>69</v>
      </c>
      <c r="D728" s="39" t="s">
        <v>37</v>
      </c>
      <c r="E728" s="40" t="n">
        <v>1.2</v>
      </c>
      <c r="F728" s="41" t="n">
        <f aca="false">IF(A728="","",INDEX(Assumptions!$B$16:$B$18,MATCH(C728,Assumptions!$A$16:$A$18,0)))</f>
        <v>3</v>
      </c>
      <c r="G728" s="42" t="n">
        <f aca="false">IF(A728="","",WORKDAY(B728,F728))</f>
        <v>46280</v>
      </c>
    </row>
    <row r="729" customFormat="false" ht="15" hidden="false" customHeight="false" outlineLevel="0" collapsed="false">
      <c r="A729" s="37" t="n">
        <v>1000728</v>
      </c>
      <c r="B729" s="38" t="n">
        <v>46275</v>
      </c>
      <c r="C729" s="39" t="s">
        <v>69</v>
      </c>
      <c r="D729" s="39" t="s">
        <v>35</v>
      </c>
      <c r="E729" s="40" t="n">
        <v>2.3</v>
      </c>
      <c r="F729" s="41" t="n">
        <f aca="false">IF(A729="","",INDEX(Assumptions!$B$16:$B$18,MATCH(C729,Assumptions!$A$16:$A$18,0)))</f>
        <v>3</v>
      </c>
      <c r="G729" s="42" t="n">
        <f aca="false">IF(A729="","",WORKDAY(B729,F729))</f>
        <v>46280</v>
      </c>
    </row>
    <row r="730" customFormat="false" ht="15" hidden="false" customHeight="false" outlineLevel="0" collapsed="false">
      <c r="A730" s="37" t="n">
        <v>1000729</v>
      </c>
      <c r="B730" s="38" t="n">
        <v>46275</v>
      </c>
      <c r="C730" s="39" t="s">
        <v>68</v>
      </c>
      <c r="D730" s="39" t="s">
        <v>37</v>
      </c>
      <c r="E730" s="40" t="n">
        <v>1.6</v>
      </c>
      <c r="F730" s="41" t="n">
        <f aca="false">IF(A730="","",INDEX(Assumptions!$B$16:$B$18,MATCH(C730,Assumptions!$A$16:$A$18,0)))</f>
        <v>1</v>
      </c>
      <c r="G730" s="42" t="n">
        <f aca="false">IF(A730="","",WORKDAY(B730,F730))</f>
        <v>46276</v>
      </c>
    </row>
    <row r="731" customFormat="false" ht="15" hidden="false" customHeight="false" outlineLevel="0" collapsed="false">
      <c r="A731" s="37" t="n">
        <v>1000730</v>
      </c>
      <c r="B731" s="38" t="n">
        <v>46275</v>
      </c>
      <c r="C731" s="39" t="s">
        <v>69</v>
      </c>
      <c r="D731" s="39" t="s">
        <v>35</v>
      </c>
      <c r="E731" s="40" t="n">
        <v>3.8</v>
      </c>
      <c r="F731" s="41" t="n">
        <f aca="false">IF(A731="","",INDEX(Assumptions!$B$16:$B$18,MATCH(C731,Assumptions!$A$16:$A$18,0)))</f>
        <v>3</v>
      </c>
      <c r="G731" s="42" t="n">
        <f aca="false">IF(A731="","",WORKDAY(B731,F731))</f>
        <v>46280</v>
      </c>
    </row>
    <row r="732" customFormat="false" ht="15" hidden="false" customHeight="false" outlineLevel="0" collapsed="false">
      <c r="A732" s="37" t="n">
        <v>1000731</v>
      </c>
      <c r="B732" s="38" t="n">
        <v>46275</v>
      </c>
      <c r="C732" s="39" t="s">
        <v>68</v>
      </c>
      <c r="D732" s="39" t="s">
        <v>31</v>
      </c>
      <c r="E732" s="40" t="n">
        <v>1</v>
      </c>
      <c r="F732" s="41" t="n">
        <f aca="false">IF(A732="","",INDEX(Assumptions!$B$16:$B$18,MATCH(C732,Assumptions!$A$16:$A$18,0)))</f>
        <v>1</v>
      </c>
      <c r="G732" s="42" t="n">
        <f aca="false">IF(A732="","",WORKDAY(B732,F732))</f>
        <v>46276</v>
      </c>
    </row>
    <row r="733" customFormat="false" ht="15" hidden="false" customHeight="false" outlineLevel="0" collapsed="false">
      <c r="A733" s="37" t="n">
        <v>1000732</v>
      </c>
      <c r="B733" s="38" t="n">
        <v>46275</v>
      </c>
      <c r="C733" s="39" t="s">
        <v>69</v>
      </c>
      <c r="D733" s="39" t="s">
        <v>33</v>
      </c>
      <c r="E733" s="40" t="n">
        <v>0.5</v>
      </c>
      <c r="F733" s="41" t="n">
        <f aca="false">IF(A733="","",INDEX(Assumptions!$B$16:$B$18,MATCH(C733,Assumptions!$A$16:$A$18,0)))</f>
        <v>3</v>
      </c>
      <c r="G733" s="42" t="n">
        <f aca="false">IF(A733="","",WORKDAY(B733,F733))</f>
        <v>46280</v>
      </c>
    </row>
    <row r="734" customFormat="false" ht="15" hidden="false" customHeight="false" outlineLevel="0" collapsed="false">
      <c r="A734" s="37" t="n">
        <v>1000733</v>
      </c>
      <c r="B734" s="38" t="n">
        <v>46275</v>
      </c>
      <c r="C734" s="39" t="s">
        <v>69</v>
      </c>
      <c r="D734" s="39" t="s">
        <v>37</v>
      </c>
      <c r="E734" s="40" t="n">
        <v>2.6</v>
      </c>
      <c r="F734" s="41" t="n">
        <f aca="false">IF(A734="","",INDEX(Assumptions!$B$16:$B$18,MATCH(C734,Assumptions!$A$16:$A$18,0)))</f>
        <v>3</v>
      </c>
      <c r="G734" s="42" t="n">
        <f aca="false">IF(A734="","",WORKDAY(B734,F734))</f>
        <v>46280</v>
      </c>
    </row>
    <row r="735" customFormat="false" ht="15" hidden="false" customHeight="false" outlineLevel="0" collapsed="false">
      <c r="A735" s="37" t="n">
        <v>1000734</v>
      </c>
      <c r="B735" s="38" t="n">
        <v>46275</v>
      </c>
      <c r="C735" s="39" t="s">
        <v>69</v>
      </c>
      <c r="D735" s="39" t="s">
        <v>31</v>
      </c>
      <c r="E735" s="40" t="n">
        <v>0.9</v>
      </c>
      <c r="F735" s="41" t="n">
        <f aca="false">IF(A735="","",INDEX(Assumptions!$B$16:$B$18,MATCH(C735,Assumptions!$A$16:$A$18,0)))</f>
        <v>3</v>
      </c>
      <c r="G735" s="42" t="n">
        <f aca="false">IF(A735="","",WORKDAY(B735,F735))</f>
        <v>46280</v>
      </c>
    </row>
    <row r="736" customFormat="false" ht="15" hidden="false" customHeight="false" outlineLevel="0" collapsed="false">
      <c r="A736" s="37" t="n">
        <v>1000735</v>
      </c>
      <c r="B736" s="38" t="n">
        <v>46275</v>
      </c>
      <c r="C736" s="39" t="s">
        <v>69</v>
      </c>
      <c r="D736" s="39" t="s">
        <v>31</v>
      </c>
      <c r="E736" s="40" t="n">
        <v>10.1</v>
      </c>
      <c r="F736" s="41" t="n">
        <f aca="false">IF(A736="","",INDEX(Assumptions!$B$16:$B$18,MATCH(C736,Assumptions!$A$16:$A$18,0)))</f>
        <v>3</v>
      </c>
      <c r="G736" s="42" t="n">
        <f aca="false">IF(A736="","",WORKDAY(B736,F736))</f>
        <v>46280</v>
      </c>
    </row>
    <row r="737" customFormat="false" ht="15" hidden="false" customHeight="false" outlineLevel="0" collapsed="false">
      <c r="A737" s="37" t="n">
        <v>1000736</v>
      </c>
      <c r="B737" s="38" t="n">
        <v>46275</v>
      </c>
      <c r="C737" s="39" t="s">
        <v>69</v>
      </c>
      <c r="D737" s="39" t="s">
        <v>33</v>
      </c>
      <c r="E737" s="40" t="n">
        <v>2.8</v>
      </c>
      <c r="F737" s="41" t="n">
        <f aca="false">IF(A737="","",INDEX(Assumptions!$B$16:$B$18,MATCH(C737,Assumptions!$A$16:$A$18,0)))</f>
        <v>3</v>
      </c>
      <c r="G737" s="42" t="n">
        <f aca="false">IF(A737="","",WORKDAY(B737,F737))</f>
        <v>46280</v>
      </c>
    </row>
    <row r="738" customFormat="false" ht="15" hidden="false" customHeight="false" outlineLevel="0" collapsed="false">
      <c r="A738" s="37" t="n">
        <v>1000737</v>
      </c>
      <c r="B738" s="38" t="n">
        <v>46275</v>
      </c>
      <c r="C738" s="39" t="s">
        <v>69</v>
      </c>
      <c r="D738" s="39" t="s">
        <v>35</v>
      </c>
      <c r="E738" s="40" t="n">
        <v>1</v>
      </c>
      <c r="F738" s="41" t="n">
        <f aca="false">IF(A738="","",INDEX(Assumptions!$B$16:$B$18,MATCH(C738,Assumptions!$A$16:$A$18,0)))</f>
        <v>3</v>
      </c>
      <c r="G738" s="42" t="n">
        <f aca="false">IF(A738="","",WORKDAY(B738,F738))</f>
        <v>46280</v>
      </c>
    </row>
    <row r="739" customFormat="false" ht="15" hidden="false" customHeight="false" outlineLevel="0" collapsed="false">
      <c r="A739" s="37" t="n">
        <v>1000738</v>
      </c>
      <c r="B739" s="38" t="n">
        <v>46275</v>
      </c>
      <c r="C739" s="39" t="s">
        <v>70</v>
      </c>
      <c r="D739" s="39" t="s">
        <v>37</v>
      </c>
      <c r="E739" s="40" t="n">
        <v>5.6</v>
      </c>
      <c r="F739" s="41" t="n">
        <f aca="false">IF(A739="","",INDEX(Assumptions!$B$16:$B$18,MATCH(C739,Assumptions!$A$16:$A$18,0)))</f>
        <v>5</v>
      </c>
      <c r="G739" s="42" t="n">
        <f aca="false">IF(A739="","",WORKDAY(B739,F739))</f>
        <v>46282</v>
      </c>
    </row>
    <row r="740" customFormat="false" ht="15" hidden="false" customHeight="false" outlineLevel="0" collapsed="false">
      <c r="A740" s="37" t="n">
        <v>1000739</v>
      </c>
      <c r="B740" s="38" t="n">
        <v>46275</v>
      </c>
      <c r="C740" s="39" t="s">
        <v>68</v>
      </c>
      <c r="D740" s="39" t="s">
        <v>37</v>
      </c>
      <c r="E740" s="40" t="n">
        <v>2.9</v>
      </c>
      <c r="F740" s="41" t="n">
        <f aca="false">IF(A740="","",INDEX(Assumptions!$B$16:$B$18,MATCH(C740,Assumptions!$A$16:$A$18,0)))</f>
        <v>1</v>
      </c>
      <c r="G740" s="42" t="n">
        <f aca="false">IF(A740="","",WORKDAY(B740,F740))</f>
        <v>46276</v>
      </c>
    </row>
    <row r="741" customFormat="false" ht="15" hidden="false" customHeight="false" outlineLevel="0" collapsed="false">
      <c r="A741" s="37" t="n">
        <v>1000740</v>
      </c>
      <c r="B741" s="38" t="n">
        <v>46275</v>
      </c>
      <c r="C741" s="39" t="s">
        <v>70</v>
      </c>
      <c r="D741" s="39" t="s">
        <v>35</v>
      </c>
      <c r="E741" s="40" t="n">
        <v>2.1</v>
      </c>
      <c r="F741" s="41" t="n">
        <f aca="false">IF(A741="","",INDEX(Assumptions!$B$16:$B$18,MATCH(C741,Assumptions!$A$16:$A$18,0)))</f>
        <v>5</v>
      </c>
      <c r="G741" s="42" t="n">
        <f aca="false">IF(A741="","",WORKDAY(B741,F741))</f>
        <v>46282</v>
      </c>
    </row>
    <row r="742" customFormat="false" ht="15" hidden="false" customHeight="false" outlineLevel="0" collapsed="false">
      <c r="A742" s="37" t="n">
        <v>1000741</v>
      </c>
      <c r="B742" s="38" t="n">
        <v>46275</v>
      </c>
      <c r="C742" s="39" t="s">
        <v>69</v>
      </c>
      <c r="D742" s="39" t="s">
        <v>35</v>
      </c>
      <c r="E742" s="40" t="n">
        <v>2.6</v>
      </c>
      <c r="F742" s="41" t="n">
        <f aca="false">IF(A742="","",INDEX(Assumptions!$B$16:$B$18,MATCH(C742,Assumptions!$A$16:$A$18,0)))</f>
        <v>3</v>
      </c>
      <c r="G742" s="42" t="n">
        <f aca="false">IF(A742="","",WORKDAY(B742,F742))</f>
        <v>46280</v>
      </c>
    </row>
    <row r="743" customFormat="false" ht="15" hidden="false" customHeight="false" outlineLevel="0" collapsed="false">
      <c r="A743" s="37" t="n">
        <v>1000742</v>
      </c>
      <c r="B743" s="38" t="n">
        <v>46275</v>
      </c>
      <c r="C743" s="39" t="s">
        <v>69</v>
      </c>
      <c r="D743" s="39" t="s">
        <v>31</v>
      </c>
      <c r="E743" s="40" t="n">
        <v>0.5</v>
      </c>
      <c r="F743" s="41" t="n">
        <f aca="false">IF(A743="","",INDEX(Assumptions!$B$16:$B$18,MATCH(C743,Assumptions!$A$16:$A$18,0)))</f>
        <v>3</v>
      </c>
      <c r="G743" s="42" t="n">
        <f aca="false">IF(A743="","",WORKDAY(B743,F743))</f>
        <v>46280</v>
      </c>
    </row>
    <row r="744" customFormat="false" ht="15" hidden="false" customHeight="false" outlineLevel="0" collapsed="false">
      <c r="A744" s="37" t="n">
        <v>1000743</v>
      </c>
      <c r="B744" s="38" t="n">
        <v>46275</v>
      </c>
      <c r="C744" s="39" t="s">
        <v>69</v>
      </c>
      <c r="D744" s="39" t="s">
        <v>33</v>
      </c>
      <c r="E744" s="40" t="n">
        <v>0.7</v>
      </c>
      <c r="F744" s="41" t="n">
        <f aca="false">IF(A744="","",INDEX(Assumptions!$B$16:$B$18,MATCH(C744,Assumptions!$A$16:$A$18,0)))</f>
        <v>3</v>
      </c>
      <c r="G744" s="42" t="n">
        <f aca="false">IF(A744="","",WORKDAY(B744,F744))</f>
        <v>46280</v>
      </c>
    </row>
    <row r="745" customFormat="false" ht="15" hidden="false" customHeight="false" outlineLevel="0" collapsed="false">
      <c r="A745" s="37" t="n">
        <v>1000744</v>
      </c>
      <c r="B745" s="38" t="n">
        <v>46275</v>
      </c>
      <c r="C745" s="39" t="s">
        <v>70</v>
      </c>
      <c r="D745" s="39" t="s">
        <v>31</v>
      </c>
      <c r="E745" s="40" t="n">
        <v>1.2</v>
      </c>
      <c r="F745" s="41" t="n">
        <f aca="false">IF(A745="","",INDEX(Assumptions!$B$16:$B$18,MATCH(C745,Assumptions!$A$16:$A$18,0)))</f>
        <v>5</v>
      </c>
      <c r="G745" s="42" t="n">
        <f aca="false">IF(A745="","",WORKDAY(B745,F745))</f>
        <v>46282</v>
      </c>
    </row>
    <row r="746" customFormat="false" ht="15" hidden="false" customHeight="false" outlineLevel="0" collapsed="false">
      <c r="A746" s="37" t="n">
        <v>1000745</v>
      </c>
      <c r="B746" s="38" t="n">
        <v>46275</v>
      </c>
      <c r="C746" s="39" t="s">
        <v>69</v>
      </c>
      <c r="D746" s="39" t="s">
        <v>33</v>
      </c>
      <c r="E746" s="40" t="n">
        <v>1.8</v>
      </c>
      <c r="F746" s="41" t="n">
        <f aca="false">IF(A746="","",INDEX(Assumptions!$B$16:$B$18,MATCH(C746,Assumptions!$A$16:$A$18,0)))</f>
        <v>3</v>
      </c>
      <c r="G746" s="42" t="n">
        <f aca="false">IF(A746="","",WORKDAY(B746,F746))</f>
        <v>46280</v>
      </c>
    </row>
    <row r="747" customFormat="false" ht="15" hidden="false" customHeight="false" outlineLevel="0" collapsed="false">
      <c r="A747" s="37" t="n">
        <v>1000746</v>
      </c>
      <c r="B747" s="38" t="n">
        <v>46275</v>
      </c>
      <c r="C747" s="39" t="s">
        <v>69</v>
      </c>
      <c r="D747" s="39" t="s">
        <v>31</v>
      </c>
      <c r="E747" s="40" t="n">
        <v>3</v>
      </c>
      <c r="F747" s="41" t="n">
        <f aca="false">IF(A747="","",INDEX(Assumptions!$B$16:$B$18,MATCH(C747,Assumptions!$A$16:$A$18,0)))</f>
        <v>3</v>
      </c>
      <c r="G747" s="42" t="n">
        <f aca="false">IF(A747="","",WORKDAY(B747,F747))</f>
        <v>46280</v>
      </c>
    </row>
    <row r="748" customFormat="false" ht="15" hidden="false" customHeight="false" outlineLevel="0" collapsed="false">
      <c r="A748" s="37" t="n">
        <v>1000747</v>
      </c>
      <c r="B748" s="38" t="n">
        <v>46275</v>
      </c>
      <c r="C748" s="39" t="s">
        <v>69</v>
      </c>
      <c r="D748" s="39" t="s">
        <v>39</v>
      </c>
      <c r="E748" s="40" t="n">
        <v>2.8</v>
      </c>
      <c r="F748" s="41" t="n">
        <f aca="false">IF(A748="","",INDEX(Assumptions!$B$16:$B$18,MATCH(C748,Assumptions!$A$16:$A$18,0)))</f>
        <v>3</v>
      </c>
      <c r="G748" s="42" t="n">
        <f aca="false">IF(A748="","",WORKDAY(B748,F748))</f>
        <v>46280</v>
      </c>
    </row>
    <row r="749" customFormat="false" ht="15" hidden="false" customHeight="false" outlineLevel="0" collapsed="false">
      <c r="A749" s="37" t="n">
        <v>1000748</v>
      </c>
      <c r="B749" s="38" t="n">
        <v>46275</v>
      </c>
      <c r="C749" s="39" t="s">
        <v>69</v>
      </c>
      <c r="D749" s="39" t="s">
        <v>31</v>
      </c>
      <c r="E749" s="40" t="n">
        <v>5.9</v>
      </c>
      <c r="F749" s="41" t="n">
        <f aca="false">IF(A749="","",INDEX(Assumptions!$B$16:$B$18,MATCH(C749,Assumptions!$A$16:$A$18,0)))</f>
        <v>3</v>
      </c>
      <c r="G749" s="42" t="n">
        <f aca="false">IF(A749="","",WORKDAY(B749,F749))</f>
        <v>46280</v>
      </c>
    </row>
    <row r="750" customFormat="false" ht="15" hidden="false" customHeight="false" outlineLevel="0" collapsed="false">
      <c r="A750" s="37" t="n">
        <v>1000749</v>
      </c>
      <c r="B750" s="38" t="n">
        <v>46275</v>
      </c>
      <c r="C750" s="39" t="s">
        <v>69</v>
      </c>
      <c r="D750" s="39" t="s">
        <v>31</v>
      </c>
      <c r="E750" s="40" t="n">
        <v>2.7</v>
      </c>
      <c r="F750" s="41" t="n">
        <f aca="false">IF(A750="","",INDEX(Assumptions!$B$16:$B$18,MATCH(C750,Assumptions!$A$16:$A$18,0)))</f>
        <v>3</v>
      </c>
      <c r="G750" s="42" t="n">
        <f aca="false">IF(A750="","",WORKDAY(B750,F750))</f>
        <v>46280</v>
      </c>
    </row>
    <row r="751" customFormat="false" ht="15" hidden="false" customHeight="false" outlineLevel="0" collapsed="false">
      <c r="A751" s="37" t="n">
        <v>1000750</v>
      </c>
      <c r="B751" s="38" t="n">
        <v>46275</v>
      </c>
      <c r="C751" s="39" t="s">
        <v>68</v>
      </c>
      <c r="D751" s="39" t="s">
        <v>33</v>
      </c>
      <c r="E751" s="40" t="n">
        <v>0.6</v>
      </c>
      <c r="F751" s="41" t="n">
        <f aca="false">IF(A751="","",INDEX(Assumptions!$B$16:$B$18,MATCH(C751,Assumptions!$A$16:$A$18,0)))</f>
        <v>1</v>
      </c>
      <c r="G751" s="42" t="n">
        <f aca="false">IF(A751="","",WORKDAY(B751,F751))</f>
        <v>46276</v>
      </c>
    </row>
    <row r="752" customFormat="false" ht="15" hidden="false" customHeight="false" outlineLevel="0" collapsed="false">
      <c r="A752" s="37" t="n">
        <v>1000751</v>
      </c>
      <c r="B752" s="38" t="n">
        <v>46275</v>
      </c>
      <c r="C752" s="39" t="s">
        <v>68</v>
      </c>
      <c r="D752" s="39" t="s">
        <v>39</v>
      </c>
      <c r="E752" s="40" t="n">
        <v>2.9</v>
      </c>
      <c r="F752" s="41" t="n">
        <f aca="false">IF(A752="","",INDEX(Assumptions!$B$16:$B$18,MATCH(C752,Assumptions!$A$16:$A$18,0)))</f>
        <v>1</v>
      </c>
      <c r="G752" s="42" t="n">
        <f aca="false">IF(A752="","",WORKDAY(B752,F752))</f>
        <v>46276</v>
      </c>
    </row>
    <row r="753" customFormat="false" ht="15" hidden="false" customHeight="false" outlineLevel="0" collapsed="false">
      <c r="A753" s="37" t="n">
        <v>1000752</v>
      </c>
      <c r="B753" s="38" t="n">
        <v>46275</v>
      </c>
      <c r="C753" s="39" t="s">
        <v>68</v>
      </c>
      <c r="D753" s="39" t="s">
        <v>35</v>
      </c>
      <c r="E753" s="40" t="n">
        <v>1.1</v>
      </c>
      <c r="F753" s="41" t="n">
        <f aca="false">IF(A753="","",INDEX(Assumptions!$B$16:$B$18,MATCH(C753,Assumptions!$A$16:$A$18,0)))</f>
        <v>1</v>
      </c>
      <c r="G753" s="42" t="n">
        <f aca="false">IF(A753="","",WORKDAY(B753,F753))</f>
        <v>46276</v>
      </c>
    </row>
    <row r="754" customFormat="false" ht="15" hidden="false" customHeight="false" outlineLevel="0" collapsed="false">
      <c r="A754" s="37" t="n">
        <v>1000753</v>
      </c>
      <c r="B754" s="38" t="n">
        <v>46275</v>
      </c>
      <c r="C754" s="39" t="s">
        <v>69</v>
      </c>
      <c r="D754" s="39" t="s">
        <v>37</v>
      </c>
      <c r="E754" s="40" t="n">
        <v>1.2</v>
      </c>
      <c r="F754" s="41" t="n">
        <f aca="false">IF(A754="","",INDEX(Assumptions!$B$16:$B$18,MATCH(C754,Assumptions!$A$16:$A$18,0)))</f>
        <v>3</v>
      </c>
      <c r="G754" s="42" t="n">
        <f aca="false">IF(A754="","",WORKDAY(B754,F754))</f>
        <v>46280</v>
      </c>
    </row>
    <row r="755" customFormat="false" ht="15" hidden="false" customHeight="false" outlineLevel="0" collapsed="false">
      <c r="A755" s="37" t="n">
        <v>1000754</v>
      </c>
      <c r="B755" s="38" t="n">
        <v>46275</v>
      </c>
      <c r="C755" s="39" t="s">
        <v>69</v>
      </c>
      <c r="D755" s="39" t="s">
        <v>35</v>
      </c>
      <c r="E755" s="40" t="n">
        <v>2.6</v>
      </c>
      <c r="F755" s="41" t="n">
        <f aca="false">IF(A755="","",INDEX(Assumptions!$B$16:$B$18,MATCH(C755,Assumptions!$A$16:$A$18,0)))</f>
        <v>3</v>
      </c>
      <c r="G755" s="42" t="n">
        <f aca="false">IF(A755="","",WORKDAY(B755,F755))</f>
        <v>46280</v>
      </c>
    </row>
    <row r="756" customFormat="false" ht="15" hidden="false" customHeight="false" outlineLevel="0" collapsed="false">
      <c r="A756" s="37" t="n">
        <v>1000755</v>
      </c>
      <c r="B756" s="38" t="n">
        <v>46275</v>
      </c>
      <c r="C756" s="39" t="s">
        <v>69</v>
      </c>
      <c r="D756" s="39" t="s">
        <v>37</v>
      </c>
      <c r="E756" s="40" t="n">
        <v>3.3</v>
      </c>
      <c r="F756" s="41" t="n">
        <f aca="false">IF(A756="","",INDEX(Assumptions!$B$16:$B$18,MATCH(C756,Assumptions!$A$16:$A$18,0)))</f>
        <v>3</v>
      </c>
      <c r="G756" s="42" t="n">
        <f aca="false">IF(A756="","",WORKDAY(B756,F756))</f>
        <v>46280</v>
      </c>
    </row>
    <row r="757" customFormat="false" ht="15" hidden="false" customHeight="false" outlineLevel="0" collapsed="false">
      <c r="A757" s="37" t="n">
        <v>1000756</v>
      </c>
      <c r="B757" s="38" t="n">
        <v>46276</v>
      </c>
      <c r="C757" s="39" t="s">
        <v>69</v>
      </c>
      <c r="D757" s="39" t="s">
        <v>39</v>
      </c>
      <c r="E757" s="40" t="n">
        <v>1.3</v>
      </c>
      <c r="F757" s="41" t="n">
        <f aca="false">IF(A757="","",INDEX(Assumptions!$B$16:$B$18,MATCH(C757,Assumptions!$A$16:$A$18,0)))</f>
        <v>3</v>
      </c>
      <c r="G757" s="42" t="n">
        <f aca="false">IF(A757="","",WORKDAY(B757,F757))</f>
        <v>46281</v>
      </c>
    </row>
    <row r="758" customFormat="false" ht="15" hidden="false" customHeight="false" outlineLevel="0" collapsed="false">
      <c r="A758" s="37" t="n">
        <v>1000757</v>
      </c>
      <c r="B758" s="38" t="n">
        <v>46276</v>
      </c>
      <c r="C758" s="39" t="s">
        <v>69</v>
      </c>
      <c r="D758" s="39" t="s">
        <v>39</v>
      </c>
      <c r="E758" s="40" t="n">
        <v>2.7</v>
      </c>
      <c r="F758" s="41" t="n">
        <f aca="false">IF(A758="","",INDEX(Assumptions!$B$16:$B$18,MATCH(C758,Assumptions!$A$16:$A$18,0)))</f>
        <v>3</v>
      </c>
      <c r="G758" s="42" t="n">
        <f aca="false">IF(A758="","",WORKDAY(B758,F758))</f>
        <v>46281</v>
      </c>
    </row>
    <row r="759" customFormat="false" ht="15" hidden="false" customHeight="false" outlineLevel="0" collapsed="false">
      <c r="A759" s="37" t="n">
        <v>1000758</v>
      </c>
      <c r="B759" s="38" t="n">
        <v>46276</v>
      </c>
      <c r="C759" s="39" t="s">
        <v>69</v>
      </c>
      <c r="D759" s="39" t="s">
        <v>33</v>
      </c>
      <c r="E759" s="40" t="n">
        <v>2.8</v>
      </c>
      <c r="F759" s="41" t="n">
        <f aca="false">IF(A759="","",INDEX(Assumptions!$B$16:$B$18,MATCH(C759,Assumptions!$A$16:$A$18,0)))</f>
        <v>3</v>
      </c>
      <c r="G759" s="42" t="n">
        <f aca="false">IF(A759="","",WORKDAY(B759,F759))</f>
        <v>46281</v>
      </c>
    </row>
    <row r="760" customFormat="false" ht="15" hidden="false" customHeight="false" outlineLevel="0" collapsed="false">
      <c r="A760" s="37" t="n">
        <v>1000759</v>
      </c>
      <c r="B760" s="38" t="n">
        <v>46276</v>
      </c>
      <c r="C760" s="39" t="s">
        <v>69</v>
      </c>
      <c r="D760" s="39" t="s">
        <v>37</v>
      </c>
      <c r="E760" s="40" t="n">
        <v>2</v>
      </c>
      <c r="F760" s="41" t="n">
        <f aca="false">IF(A760="","",INDEX(Assumptions!$B$16:$B$18,MATCH(C760,Assumptions!$A$16:$A$18,0)))</f>
        <v>3</v>
      </c>
      <c r="G760" s="42" t="n">
        <f aca="false">IF(A760="","",WORKDAY(B760,F760))</f>
        <v>46281</v>
      </c>
    </row>
    <row r="761" customFormat="false" ht="15" hidden="false" customHeight="false" outlineLevel="0" collapsed="false">
      <c r="A761" s="37" t="n">
        <v>1000760</v>
      </c>
      <c r="B761" s="38" t="n">
        <v>46276</v>
      </c>
      <c r="C761" s="39" t="s">
        <v>70</v>
      </c>
      <c r="D761" s="39" t="s">
        <v>33</v>
      </c>
      <c r="E761" s="40" t="n">
        <v>1.1</v>
      </c>
      <c r="F761" s="41" t="n">
        <f aca="false">IF(A761="","",INDEX(Assumptions!$B$16:$B$18,MATCH(C761,Assumptions!$A$16:$A$18,0)))</f>
        <v>5</v>
      </c>
      <c r="G761" s="42" t="n">
        <f aca="false">IF(A761="","",WORKDAY(B761,F761))</f>
        <v>46283</v>
      </c>
    </row>
    <row r="762" customFormat="false" ht="15" hidden="false" customHeight="false" outlineLevel="0" collapsed="false">
      <c r="A762" s="37" t="n">
        <v>1000761</v>
      </c>
      <c r="B762" s="38" t="n">
        <v>46276</v>
      </c>
      <c r="C762" s="39" t="s">
        <v>69</v>
      </c>
      <c r="D762" s="39" t="s">
        <v>35</v>
      </c>
      <c r="E762" s="40" t="n">
        <v>2.8</v>
      </c>
      <c r="F762" s="41" t="n">
        <f aca="false">IF(A762="","",INDEX(Assumptions!$B$16:$B$18,MATCH(C762,Assumptions!$A$16:$A$18,0)))</f>
        <v>3</v>
      </c>
      <c r="G762" s="42" t="n">
        <f aca="false">IF(A762="","",WORKDAY(B762,F762))</f>
        <v>46281</v>
      </c>
    </row>
    <row r="763" customFormat="false" ht="15" hidden="false" customHeight="false" outlineLevel="0" collapsed="false">
      <c r="A763" s="37" t="n">
        <v>1000762</v>
      </c>
      <c r="B763" s="38" t="n">
        <v>46276</v>
      </c>
      <c r="C763" s="39" t="s">
        <v>69</v>
      </c>
      <c r="D763" s="39" t="s">
        <v>35</v>
      </c>
      <c r="E763" s="40" t="n">
        <v>2.1</v>
      </c>
      <c r="F763" s="41" t="n">
        <f aca="false">IF(A763="","",INDEX(Assumptions!$B$16:$B$18,MATCH(C763,Assumptions!$A$16:$A$18,0)))</f>
        <v>3</v>
      </c>
      <c r="G763" s="42" t="n">
        <f aca="false">IF(A763="","",WORKDAY(B763,F763))</f>
        <v>46281</v>
      </c>
    </row>
    <row r="764" customFormat="false" ht="15" hidden="false" customHeight="false" outlineLevel="0" collapsed="false">
      <c r="A764" s="37" t="n">
        <v>1000763</v>
      </c>
      <c r="B764" s="38" t="n">
        <v>46276</v>
      </c>
      <c r="C764" s="39" t="s">
        <v>69</v>
      </c>
      <c r="D764" s="39" t="s">
        <v>31</v>
      </c>
      <c r="E764" s="40" t="n">
        <v>0.7</v>
      </c>
      <c r="F764" s="41" t="n">
        <f aca="false">IF(A764="","",INDEX(Assumptions!$B$16:$B$18,MATCH(C764,Assumptions!$A$16:$A$18,0)))</f>
        <v>3</v>
      </c>
      <c r="G764" s="42" t="n">
        <f aca="false">IF(A764="","",WORKDAY(B764,F764))</f>
        <v>46281</v>
      </c>
    </row>
    <row r="765" customFormat="false" ht="15" hidden="false" customHeight="false" outlineLevel="0" collapsed="false">
      <c r="A765" s="37" t="n">
        <v>1000764</v>
      </c>
      <c r="B765" s="38" t="n">
        <v>46276</v>
      </c>
      <c r="C765" s="39" t="s">
        <v>69</v>
      </c>
      <c r="D765" s="39" t="s">
        <v>37</v>
      </c>
      <c r="E765" s="40" t="n">
        <v>0.3</v>
      </c>
      <c r="F765" s="41" t="n">
        <f aca="false">IF(A765="","",INDEX(Assumptions!$B$16:$B$18,MATCH(C765,Assumptions!$A$16:$A$18,0)))</f>
        <v>3</v>
      </c>
      <c r="G765" s="42" t="n">
        <f aca="false">IF(A765="","",WORKDAY(B765,F765))</f>
        <v>46281</v>
      </c>
    </row>
    <row r="766" customFormat="false" ht="15" hidden="false" customHeight="false" outlineLevel="0" collapsed="false">
      <c r="A766" s="37" t="n">
        <v>1000765</v>
      </c>
      <c r="B766" s="38" t="n">
        <v>46276</v>
      </c>
      <c r="C766" s="39" t="s">
        <v>69</v>
      </c>
      <c r="D766" s="39" t="s">
        <v>31</v>
      </c>
      <c r="E766" s="40" t="n">
        <v>1.7</v>
      </c>
      <c r="F766" s="41" t="n">
        <f aca="false">IF(A766="","",INDEX(Assumptions!$B$16:$B$18,MATCH(C766,Assumptions!$A$16:$A$18,0)))</f>
        <v>3</v>
      </c>
      <c r="G766" s="42" t="n">
        <f aca="false">IF(A766="","",WORKDAY(B766,F766))</f>
        <v>46281</v>
      </c>
    </row>
    <row r="767" customFormat="false" ht="15" hidden="false" customHeight="false" outlineLevel="0" collapsed="false">
      <c r="A767" s="37" t="n">
        <v>1000766</v>
      </c>
      <c r="B767" s="38" t="n">
        <v>46276</v>
      </c>
      <c r="C767" s="39" t="s">
        <v>69</v>
      </c>
      <c r="D767" s="39" t="s">
        <v>37</v>
      </c>
      <c r="E767" s="40" t="n">
        <v>0.7</v>
      </c>
      <c r="F767" s="41" t="n">
        <f aca="false">IF(A767="","",INDEX(Assumptions!$B$16:$B$18,MATCH(C767,Assumptions!$A$16:$A$18,0)))</f>
        <v>3</v>
      </c>
      <c r="G767" s="42" t="n">
        <f aca="false">IF(A767="","",WORKDAY(B767,F767))</f>
        <v>46281</v>
      </c>
    </row>
    <row r="768" customFormat="false" ht="15" hidden="false" customHeight="false" outlineLevel="0" collapsed="false">
      <c r="A768" s="37" t="n">
        <v>1000767</v>
      </c>
      <c r="B768" s="38" t="n">
        <v>46276</v>
      </c>
      <c r="C768" s="39" t="s">
        <v>70</v>
      </c>
      <c r="D768" s="39" t="s">
        <v>35</v>
      </c>
      <c r="E768" s="40" t="n">
        <v>1.9</v>
      </c>
      <c r="F768" s="41" t="n">
        <f aca="false">IF(A768="","",INDEX(Assumptions!$B$16:$B$18,MATCH(C768,Assumptions!$A$16:$A$18,0)))</f>
        <v>5</v>
      </c>
      <c r="G768" s="42" t="n">
        <f aca="false">IF(A768="","",WORKDAY(B768,F768))</f>
        <v>46283</v>
      </c>
    </row>
    <row r="769" customFormat="false" ht="15" hidden="false" customHeight="false" outlineLevel="0" collapsed="false">
      <c r="A769" s="37" t="n">
        <v>1000768</v>
      </c>
      <c r="B769" s="38" t="n">
        <v>46276</v>
      </c>
      <c r="C769" s="39" t="s">
        <v>69</v>
      </c>
      <c r="D769" s="39" t="s">
        <v>31</v>
      </c>
      <c r="E769" s="40" t="n">
        <v>1.5</v>
      </c>
      <c r="F769" s="41" t="n">
        <f aca="false">IF(A769="","",INDEX(Assumptions!$B$16:$B$18,MATCH(C769,Assumptions!$A$16:$A$18,0)))</f>
        <v>3</v>
      </c>
      <c r="G769" s="42" t="n">
        <f aca="false">IF(A769="","",WORKDAY(B769,F769))</f>
        <v>46281</v>
      </c>
    </row>
    <row r="770" customFormat="false" ht="15" hidden="false" customHeight="false" outlineLevel="0" collapsed="false">
      <c r="A770" s="37" t="n">
        <v>1000769</v>
      </c>
      <c r="B770" s="38" t="n">
        <v>46276</v>
      </c>
      <c r="C770" s="39" t="s">
        <v>68</v>
      </c>
      <c r="D770" s="39" t="s">
        <v>35</v>
      </c>
      <c r="E770" s="40" t="n">
        <v>1.1</v>
      </c>
      <c r="F770" s="41" t="n">
        <f aca="false">IF(A770="","",INDEX(Assumptions!$B$16:$B$18,MATCH(C770,Assumptions!$A$16:$A$18,0)))</f>
        <v>1</v>
      </c>
      <c r="G770" s="42" t="n">
        <f aca="false">IF(A770="","",WORKDAY(B770,F770))</f>
        <v>46279</v>
      </c>
    </row>
    <row r="771" customFormat="false" ht="15" hidden="false" customHeight="false" outlineLevel="0" collapsed="false">
      <c r="A771" s="37" t="n">
        <v>1000770</v>
      </c>
      <c r="B771" s="38" t="n">
        <v>46276</v>
      </c>
      <c r="C771" s="39" t="s">
        <v>69</v>
      </c>
      <c r="D771" s="39" t="s">
        <v>31</v>
      </c>
      <c r="E771" s="40" t="n">
        <v>1.3</v>
      </c>
      <c r="F771" s="41" t="n">
        <f aca="false">IF(A771="","",INDEX(Assumptions!$B$16:$B$18,MATCH(C771,Assumptions!$A$16:$A$18,0)))</f>
        <v>3</v>
      </c>
      <c r="G771" s="42" t="n">
        <f aca="false">IF(A771="","",WORKDAY(B771,F771))</f>
        <v>46281</v>
      </c>
    </row>
    <row r="772" customFormat="false" ht="15" hidden="false" customHeight="false" outlineLevel="0" collapsed="false">
      <c r="A772" s="37" t="n">
        <v>1000771</v>
      </c>
      <c r="B772" s="38" t="n">
        <v>46276</v>
      </c>
      <c r="C772" s="39" t="s">
        <v>70</v>
      </c>
      <c r="D772" s="39" t="s">
        <v>37</v>
      </c>
      <c r="E772" s="40" t="n">
        <v>1.6</v>
      </c>
      <c r="F772" s="41" t="n">
        <f aca="false">IF(A772="","",INDEX(Assumptions!$B$16:$B$18,MATCH(C772,Assumptions!$A$16:$A$18,0)))</f>
        <v>5</v>
      </c>
      <c r="G772" s="42" t="n">
        <f aca="false">IF(A772="","",WORKDAY(B772,F772))</f>
        <v>46283</v>
      </c>
    </row>
    <row r="773" customFormat="false" ht="15" hidden="false" customHeight="false" outlineLevel="0" collapsed="false">
      <c r="A773" s="37" t="n">
        <v>1000772</v>
      </c>
      <c r="B773" s="38" t="n">
        <v>46276</v>
      </c>
      <c r="C773" s="39" t="s">
        <v>69</v>
      </c>
      <c r="D773" s="39" t="s">
        <v>31</v>
      </c>
      <c r="E773" s="40" t="n">
        <v>6</v>
      </c>
      <c r="F773" s="41" t="n">
        <f aca="false">IF(A773="","",INDEX(Assumptions!$B$16:$B$18,MATCH(C773,Assumptions!$A$16:$A$18,0)))</f>
        <v>3</v>
      </c>
      <c r="G773" s="42" t="n">
        <f aca="false">IF(A773="","",WORKDAY(B773,F773))</f>
        <v>46281</v>
      </c>
    </row>
    <row r="774" customFormat="false" ht="15" hidden="false" customHeight="false" outlineLevel="0" collapsed="false">
      <c r="A774" s="37" t="n">
        <v>1000773</v>
      </c>
      <c r="B774" s="38" t="n">
        <v>46276</v>
      </c>
      <c r="C774" s="39" t="s">
        <v>69</v>
      </c>
      <c r="D774" s="39" t="s">
        <v>37</v>
      </c>
      <c r="E774" s="40" t="n">
        <v>0.6</v>
      </c>
      <c r="F774" s="41" t="n">
        <f aca="false">IF(A774="","",INDEX(Assumptions!$B$16:$B$18,MATCH(C774,Assumptions!$A$16:$A$18,0)))</f>
        <v>3</v>
      </c>
      <c r="G774" s="42" t="n">
        <f aca="false">IF(A774="","",WORKDAY(B774,F774))</f>
        <v>46281</v>
      </c>
    </row>
    <row r="775" customFormat="false" ht="15" hidden="false" customHeight="false" outlineLevel="0" collapsed="false">
      <c r="A775" s="37" t="n">
        <v>1000774</v>
      </c>
      <c r="B775" s="38" t="n">
        <v>46276</v>
      </c>
      <c r="C775" s="39" t="s">
        <v>69</v>
      </c>
      <c r="D775" s="39" t="s">
        <v>31</v>
      </c>
      <c r="E775" s="40" t="n">
        <v>5.1</v>
      </c>
      <c r="F775" s="41" t="n">
        <f aca="false">IF(A775="","",INDEX(Assumptions!$B$16:$B$18,MATCH(C775,Assumptions!$A$16:$A$18,0)))</f>
        <v>3</v>
      </c>
      <c r="G775" s="42" t="n">
        <f aca="false">IF(A775="","",WORKDAY(B775,F775))</f>
        <v>46281</v>
      </c>
    </row>
    <row r="776" customFormat="false" ht="15" hidden="false" customHeight="false" outlineLevel="0" collapsed="false">
      <c r="A776" s="37" t="n">
        <v>1000775</v>
      </c>
      <c r="B776" s="38" t="n">
        <v>46276</v>
      </c>
      <c r="C776" s="39" t="s">
        <v>69</v>
      </c>
      <c r="D776" s="39" t="s">
        <v>31</v>
      </c>
      <c r="E776" s="40" t="n">
        <v>2.6</v>
      </c>
      <c r="F776" s="41" t="n">
        <f aca="false">IF(A776="","",INDEX(Assumptions!$B$16:$B$18,MATCH(C776,Assumptions!$A$16:$A$18,0)))</f>
        <v>3</v>
      </c>
      <c r="G776" s="42" t="n">
        <f aca="false">IF(A776="","",WORKDAY(B776,F776))</f>
        <v>46281</v>
      </c>
    </row>
    <row r="777" customFormat="false" ht="15" hidden="false" customHeight="false" outlineLevel="0" collapsed="false">
      <c r="A777" s="37" t="n">
        <v>1000776</v>
      </c>
      <c r="B777" s="38" t="n">
        <v>46276</v>
      </c>
      <c r="C777" s="39" t="s">
        <v>68</v>
      </c>
      <c r="D777" s="39" t="s">
        <v>31</v>
      </c>
      <c r="E777" s="40" t="n">
        <v>1</v>
      </c>
      <c r="F777" s="41" t="n">
        <f aca="false">IF(A777="","",INDEX(Assumptions!$B$16:$B$18,MATCH(C777,Assumptions!$A$16:$A$18,0)))</f>
        <v>1</v>
      </c>
      <c r="G777" s="42" t="n">
        <f aca="false">IF(A777="","",WORKDAY(B777,F777))</f>
        <v>46279</v>
      </c>
    </row>
    <row r="778" customFormat="false" ht="15" hidden="false" customHeight="false" outlineLevel="0" collapsed="false">
      <c r="A778" s="37" t="n">
        <v>1000777</v>
      </c>
      <c r="B778" s="38" t="n">
        <v>46276</v>
      </c>
      <c r="C778" s="39" t="s">
        <v>69</v>
      </c>
      <c r="D778" s="39" t="s">
        <v>37</v>
      </c>
      <c r="E778" s="40" t="n">
        <v>4.4</v>
      </c>
      <c r="F778" s="41" t="n">
        <f aca="false">IF(A778="","",INDEX(Assumptions!$B$16:$B$18,MATCH(C778,Assumptions!$A$16:$A$18,0)))</f>
        <v>3</v>
      </c>
      <c r="G778" s="42" t="n">
        <f aca="false">IF(A778="","",WORKDAY(B778,F778))</f>
        <v>46281</v>
      </c>
    </row>
    <row r="779" customFormat="false" ht="15" hidden="false" customHeight="false" outlineLevel="0" collapsed="false">
      <c r="A779" s="37" t="n">
        <v>1000778</v>
      </c>
      <c r="B779" s="38" t="n">
        <v>46276</v>
      </c>
      <c r="C779" s="39" t="s">
        <v>69</v>
      </c>
      <c r="D779" s="39" t="s">
        <v>37</v>
      </c>
      <c r="E779" s="40" t="n">
        <v>1</v>
      </c>
      <c r="F779" s="41" t="n">
        <f aca="false">IF(A779="","",INDEX(Assumptions!$B$16:$B$18,MATCH(C779,Assumptions!$A$16:$A$18,0)))</f>
        <v>3</v>
      </c>
      <c r="G779" s="42" t="n">
        <f aca="false">IF(A779="","",WORKDAY(B779,F779))</f>
        <v>46281</v>
      </c>
    </row>
    <row r="780" customFormat="false" ht="15" hidden="false" customHeight="false" outlineLevel="0" collapsed="false">
      <c r="A780" s="37" t="n">
        <v>1000779</v>
      </c>
      <c r="B780" s="38" t="n">
        <v>46276</v>
      </c>
      <c r="C780" s="39" t="s">
        <v>68</v>
      </c>
      <c r="D780" s="39" t="s">
        <v>35</v>
      </c>
      <c r="E780" s="40" t="n">
        <v>1.8</v>
      </c>
      <c r="F780" s="41" t="n">
        <f aca="false">IF(A780="","",INDEX(Assumptions!$B$16:$B$18,MATCH(C780,Assumptions!$A$16:$A$18,0)))</f>
        <v>1</v>
      </c>
      <c r="G780" s="42" t="n">
        <f aca="false">IF(A780="","",WORKDAY(B780,F780))</f>
        <v>46279</v>
      </c>
    </row>
    <row r="781" customFormat="false" ht="15" hidden="false" customHeight="false" outlineLevel="0" collapsed="false">
      <c r="A781" s="37" t="n">
        <v>1000780</v>
      </c>
      <c r="B781" s="38" t="n">
        <v>46276</v>
      </c>
      <c r="C781" s="39" t="s">
        <v>68</v>
      </c>
      <c r="D781" s="39" t="s">
        <v>35</v>
      </c>
      <c r="E781" s="40" t="n">
        <v>3.1</v>
      </c>
      <c r="F781" s="41" t="n">
        <f aca="false">IF(A781="","",INDEX(Assumptions!$B$16:$B$18,MATCH(C781,Assumptions!$A$16:$A$18,0)))</f>
        <v>1</v>
      </c>
      <c r="G781" s="42" t="n">
        <f aca="false">IF(A781="","",WORKDAY(B781,F781))</f>
        <v>46279</v>
      </c>
    </row>
    <row r="782" customFormat="false" ht="15" hidden="false" customHeight="false" outlineLevel="0" collapsed="false">
      <c r="A782" s="37" t="n">
        <v>1000781</v>
      </c>
      <c r="B782" s="38" t="n">
        <v>46276</v>
      </c>
      <c r="C782" s="39" t="s">
        <v>70</v>
      </c>
      <c r="D782" s="39" t="s">
        <v>35</v>
      </c>
      <c r="E782" s="40" t="n">
        <v>0.8</v>
      </c>
      <c r="F782" s="41" t="n">
        <f aca="false">IF(A782="","",INDEX(Assumptions!$B$16:$B$18,MATCH(C782,Assumptions!$A$16:$A$18,0)))</f>
        <v>5</v>
      </c>
      <c r="G782" s="42" t="n">
        <f aca="false">IF(A782="","",WORKDAY(B782,F782))</f>
        <v>46283</v>
      </c>
    </row>
    <row r="783" customFormat="false" ht="15" hidden="false" customHeight="false" outlineLevel="0" collapsed="false">
      <c r="A783" s="37" t="n">
        <v>1000782</v>
      </c>
      <c r="B783" s="38" t="n">
        <v>46276</v>
      </c>
      <c r="C783" s="39" t="s">
        <v>69</v>
      </c>
      <c r="D783" s="39" t="s">
        <v>37</v>
      </c>
      <c r="E783" s="40" t="n">
        <v>3.2</v>
      </c>
      <c r="F783" s="41" t="n">
        <f aca="false">IF(A783="","",INDEX(Assumptions!$B$16:$B$18,MATCH(C783,Assumptions!$A$16:$A$18,0)))</f>
        <v>3</v>
      </c>
      <c r="G783" s="42" t="n">
        <f aca="false">IF(A783="","",WORKDAY(B783,F783))</f>
        <v>46281</v>
      </c>
    </row>
    <row r="784" customFormat="false" ht="15" hidden="false" customHeight="false" outlineLevel="0" collapsed="false">
      <c r="A784" s="37" t="n">
        <v>1000783</v>
      </c>
      <c r="B784" s="38" t="n">
        <v>46276</v>
      </c>
      <c r="C784" s="39" t="s">
        <v>70</v>
      </c>
      <c r="D784" s="39" t="s">
        <v>31</v>
      </c>
      <c r="E784" s="40" t="n">
        <v>6.7</v>
      </c>
      <c r="F784" s="41" t="n">
        <f aca="false">IF(A784="","",INDEX(Assumptions!$B$16:$B$18,MATCH(C784,Assumptions!$A$16:$A$18,0)))</f>
        <v>5</v>
      </c>
      <c r="G784" s="42" t="n">
        <f aca="false">IF(A784="","",WORKDAY(B784,F784))</f>
        <v>46283</v>
      </c>
    </row>
    <row r="785" customFormat="false" ht="15" hidden="false" customHeight="false" outlineLevel="0" collapsed="false">
      <c r="A785" s="37" t="n">
        <v>1000784</v>
      </c>
      <c r="B785" s="38" t="n">
        <v>46276</v>
      </c>
      <c r="C785" s="39" t="s">
        <v>69</v>
      </c>
      <c r="D785" s="39" t="s">
        <v>33</v>
      </c>
      <c r="E785" s="40" t="n">
        <v>0.5</v>
      </c>
      <c r="F785" s="41" t="n">
        <f aca="false">IF(A785="","",INDEX(Assumptions!$B$16:$B$18,MATCH(C785,Assumptions!$A$16:$A$18,0)))</f>
        <v>3</v>
      </c>
      <c r="G785" s="42" t="n">
        <f aca="false">IF(A785="","",WORKDAY(B785,F785))</f>
        <v>46281</v>
      </c>
    </row>
    <row r="786" customFormat="false" ht="15" hidden="false" customHeight="false" outlineLevel="0" collapsed="false">
      <c r="A786" s="37" t="n">
        <v>1000785</v>
      </c>
      <c r="B786" s="38" t="n">
        <v>46276</v>
      </c>
      <c r="C786" s="39" t="s">
        <v>68</v>
      </c>
      <c r="D786" s="39" t="s">
        <v>33</v>
      </c>
      <c r="E786" s="40" t="n">
        <v>2.6</v>
      </c>
      <c r="F786" s="41" t="n">
        <f aca="false">IF(A786="","",INDEX(Assumptions!$B$16:$B$18,MATCH(C786,Assumptions!$A$16:$A$18,0)))</f>
        <v>1</v>
      </c>
      <c r="G786" s="42" t="n">
        <f aca="false">IF(A786="","",WORKDAY(B786,F786))</f>
        <v>46279</v>
      </c>
    </row>
    <row r="787" customFormat="false" ht="15" hidden="false" customHeight="false" outlineLevel="0" collapsed="false">
      <c r="A787" s="37" t="n">
        <v>1000786</v>
      </c>
      <c r="B787" s="38" t="n">
        <v>46276</v>
      </c>
      <c r="C787" s="39" t="s">
        <v>69</v>
      </c>
      <c r="D787" s="39" t="s">
        <v>39</v>
      </c>
      <c r="E787" s="40" t="n">
        <v>1.7</v>
      </c>
      <c r="F787" s="41" t="n">
        <f aca="false">IF(A787="","",INDEX(Assumptions!$B$16:$B$18,MATCH(C787,Assumptions!$A$16:$A$18,0)))</f>
        <v>3</v>
      </c>
      <c r="G787" s="42" t="n">
        <f aca="false">IF(A787="","",WORKDAY(B787,F787))</f>
        <v>46281</v>
      </c>
    </row>
    <row r="788" customFormat="false" ht="15" hidden="false" customHeight="false" outlineLevel="0" collapsed="false">
      <c r="A788" s="37" t="n">
        <v>1000787</v>
      </c>
      <c r="B788" s="38" t="n">
        <v>46276</v>
      </c>
      <c r="C788" s="39" t="s">
        <v>69</v>
      </c>
      <c r="D788" s="39" t="s">
        <v>37</v>
      </c>
      <c r="E788" s="40" t="n">
        <v>6.1</v>
      </c>
      <c r="F788" s="41" t="n">
        <f aca="false">IF(A788="","",INDEX(Assumptions!$B$16:$B$18,MATCH(C788,Assumptions!$A$16:$A$18,0)))</f>
        <v>3</v>
      </c>
      <c r="G788" s="42" t="n">
        <f aca="false">IF(A788="","",WORKDAY(B788,F788))</f>
        <v>46281</v>
      </c>
    </row>
    <row r="789" customFormat="false" ht="15" hidden="false" customHeight="false" outlineLevel="0" collapsed="false">
      <c r="A789" s="37" t="n">
        <v>1000788</v>
      </c>
      <c r="B789" s="38" t="n">
        <v>46276</v>
      </c>
      <c r="C789" s="39" t="s">
        <v>69</v>
      </c>
      <c r="D789" s="39" t="s">
        <v>39</v>
      </c>
      <c r="E789" s="40" t="n">
        <v>2.4</v>
      </c>
      <c r="F789" s="41" t="n">
        <f aca="false">IF(A789="","",INDEX(Assumptions!$B$16:$B$18,MATCH(C789,Assumptions!$A$16:$A$18,0)))</f>
        <v>3</v>
      </c>
      <c r="G789" s="42" t="n">
        <f aca="false">IF(A789="","",WORKDAY(B789,F789))</f>
        <v>46281</v>
      </c>
    </row>
    <row r="790" customFormat="false" ht="15" hidden="false" customHeight="false" outlineLevel="0" collapsed="false">
      <c r="A790" s="37" t="n">
        <v>1000789</v>
      </c>
      <c r="B790" s="38" t="n">
        <v>46276</v>
      </c>
      <c r="C790" s="39" t="s">
        <v>69</v>
      </c>
      <c r="D790" s="39" t="s">
        <v>37</v>
      </c>
      <c r="E790" s="40" t="n">
        <v>0.4</v>
      </c>
      <c r="F790" s="41" t="n">
        <f aca="false">IF(A790="","",INDEX(Assumptions!$B$16:$B$18,MATCH(C790,Assumptions!$A$16:$A$18,0)))</f>
        <v>3</v>
      </c>
      <c r="G790" s="42" t="n">
        <f aca="false">IF(A790="","",WORKDAY(B790,F790))</f>
        <v>46281</v>
      </c>
    </row>
    <row r="791" customFormat="false" ht="15" hidden="false" customHeight="false" outlineLevel="0" collapsed="false">
      <c r="A791" s="37" t="n">
        <v>1000790</v>
      </c>
      <c r="B791" s="38" t="n">
        <v>46276</v>
      </c>
      <c r="C791" s="39" t="s">
        <v>70</v>
      </c>
      <c r="D791" s="39" t="s">
        <v>33</v>
      </c>
      <c r="E791" s="40" t="n">
        <v>5.3</v>
      </c>
      <c r="F791" s="41" t="n">
        <f aca="false">IF(A791="","",INDEX(Assumptions!$B$16:$B$18,MATCH(C791,Assumptions!$A$16:$A$18,0)))</f>
        <v>5</v>
      </c>
      <c r="G791" s="42" t="n">
        <f aca="false">IF(A791="","",WORKDAY(B791,F791))</f>
        <v>46283</v>
      </c>
    </row>
    <row r="792" customFormat="false" ht="15" hidden="false" customHeight="false" outlineLevel="0" collapsed="false">
      <c r="A792" s="37" t="n">
        <v>1000791</v>
      </c>
      <c r="B792" s="38" t="n">
        <v>46276</v>
      </c>
      <c r="C792" s="39" t="s">
        <v>70</v>
      </c>
      <c r="D792" s="39" t="s">
        <v>37</v>
      </c>
      <c r="E792" s="40" t="n">
        <v>6.3</v>
      </c>
      <c r="F792" s="41" t="n">
        <f aca="false">IF(A792="","",INDEX(Assumptions!$B$16:$B$18,MATCH(C792,Assumptions!$A$16:$A$18,0)))</f>
        <v>5</v>
      </c>
      <c r="G792" s="42" t="n">
        <f aca="false">IF(A792="","",WORKDAY(B792,F792))</f>
        <v>46283</v>
      </c>
    </row>
    <row r="793" customFormat="false" ht="15" hidden="false" customHeight="false" outlineLevel="0" collapsed="false">
      <c r="A793" s="37" t="n">
        <v>1000792</v>
      </c>
      <c r="B793" s="38" t="n">
        <v>46276</v>
      </c>
      <c r="C793" s="39" t="s">
        <v>69</v>
      </c>
      <c r="D793" s="39" t="s">
        <v>35</v>
      </c>
      <c r="E793" s="40" t="n">
        <v>1.8</v>
      </c>
      <c r="F793" s="41" t="n">
        <f aca="false">IF(A793="","",INDEX(Assumptions!$B$16:$B$18,MATCH(C793,Assumptions!$A$16:$A$18,0)))</f>
        <v>3</v>
      </c>
      <c r="G793" s="42" t="n">
        <f aca="false">IF(A793="","",WORKDAY(B793,F793))</f>
        <v>46281</v>
      </c>
    </row>
    <row r="794" customFormat="false" ht="15" hidden="false" customHeight="false" outlineLevel="0" collapsed="false">
      <c r="A794" s="37" t="n">
        <v>1000793</v>
      </c>
      <c r="B794" s="38" t="n">
        <v>46276</v>
      </c>
      <c r="C794" s="39" t="s">
        <v>69</v>
      </c>
      <c r="D794" s="39" t="s">
        <v>35</v>
      </c>
      <c r="E794" s="40" t="n">
        <v>2.1</v>
      </c>
      <c r="F794" s="41" t="n">
        <f aca="false">IF(A794="","",INDEX(Assumptions!$B$16:$B$18,MATCH(C794,Assumptions!$A$16:$A$18,0)))</f>
        <v>3</v>
      </c>
      <c r="G794" s="42" t="n">
        <f aca="false">IF(A794="","",WORKDAY(B794,F794))</f>
        <v>46281</v>
      </c>
    </row>
    <row r="795" customFormat="false" ht="15" hidden="false" customHeight="false" outlineLevel="0" collapsed="false">
      <c r="A795" s="37" t="n">
        <v>1000794</v>
      </c>
      <c r="B795" s="38" t="n">
        <v>46276</v>
      </c>
      <c r="C795" s="39" t="s">
        <v>69</v>
      </c>
      <c r="D795" s="39" t="s">
        <v>35</v>
      </c>
      <c r="E795" s="40" t="n">
        <v>1.8</v>
      </c>
      <c r="F795" s="41" t="n">
        <f aca="false">IF(A795="","",INDEX(Assumptions!$B$16:$B$18,MATCH(C795,Assumptions!$A$16:$A$18,0)))</f>
        <v>3</v>
      </c>
      <c r="G795" s="42" t="n">
        <f aca="false">IF(A795="","",WORKDAY(B795,F795))</f>
        <v>46281</v>
      </c>
    </row>
    <row r="796" customFormat="false" ht="15" hidden="false" customHeight="false" outlineLevel="0" collapsed="false">
      <c r="A796" s="37" t="n">
        <v>1000795</v>
      </c>
      <c r="B796" s="38" t="n">
        <v>46276</v>
      </c>
      <c r="C796" s="39" t="s">
        <v>68</v>
      </c>
      <c r="D796" s="39" t="s">
        <v>31</v>
      </c>
      <c r="E796" s="40" t="n">
        <v>1.9</v>
      </c>
      <c r="F796" s="41" t="n">
        <f aca="false">IF(A796="","",INDEX(Assumptions!$B$16:$B$18,MATCH(C796,Assumptions!$A$16:$A$18,0)))</f>
        <v>1</v>
      </c>
      <c r="G796" s="42" t="n">
        <f aca="false">IF(A796="","",WORKDAY(B796,F796))</f>
        <v>46279</v>
      </c>
    </row>
    <row r="797" customFormat="false" ht="15" hidden="false" customHeight="false" outlineLevel="0" collapsed="false">
      <c r="A797" s="37" t="n">
        <v>1000796</v>
      </c>
      <c r="B797" s="38" t="n">
        <v>46276</v>
      </c>
      <c r="C797" s="39" t="s">
        <v>68</v>
      </c>
      <c r="D797" s="39" t="s">
        <v>39</v>
      </c>
      <c r="E797" s="40" t="n">
        <v>1.9</v>
      </c>
      <c r="F797" s="41" t="n">
        <f aca="false">IF(A797="","",INDEX(Assumptions!$B$16:$B$18,MATCH(C797,Assumptions!$A$16:$A$18,0)))</f>
        <v>1</v>
      </c>
      <c r="G797" s="42" t="n">
        <f aca="false">IF(A797="","",WORKDAY(B797,F797))</f>
        <v>46279</v>
      </c>
    </row>
    <row r="798" customFormat="false" ht="15" hidden="false" customHeight="false" outlineLevel="0" collapsed="false">
      <c r="A798" s="37" t="n">
        <v>1000797</v>
      </c>
      <c r="B798" s="38" t="n">
        <v>46276</v>
      </c>
      <c r="C798" s="39" t="s">
        <v>69</v>
      </c>
      <c r="D798" s="39" t="s">
        <v>33</v>
      </c>
      <c r="E798" s="40" t="n">
        <v>1.2</v>
      </c>
      <c r="F798" s="41" t="n">
        <f aca="false">IF(A798="","",INDEX(Assumptions!$B$16:$B$18,MATCH(C798,Assumptions!$A$16:$A$18,0)))</f>
        <v>3</v>
      </c>
      <c r="G798" s="42" t="n">
        <f aca="false">IF(A798="","",WORKDAY(B798,F798))</f>
        <v>46281</v>
      </c>
    </row>
    <row r="799" customFormat="false" ht="15" hidden="false" customHeight="false" outlineLevel="0" collapsed="false">
      <c r="A799" s="37" t="n">
        <v>1000798</v>
      </c>
      <c r="B799" s="38" t="n">
        <v>46276</v>
      </c>
      <c r="C799" s="39" t="s">
        <v>68</v>
      </c>
      <c r="D799" s="39" t="s">
        <v>39</v>
      </c>
      <c r="E799" s="40" t="n">
        <v>1.7</v>
      </c>
      <c r="F799" s="41" t="n">
        <f aca="false">IF(A799="","",INDEX(Assumptions!$B$16:$B$18,MATCH(C799,Assumptions!$A$16:$A$18,0)))</f>
        <v>1</v>
      </c>
      <c r="G799" s="42" t="n">
        <f aca="false">IF(A799="","",WORKDAY(B799,F799))</f>
        <v>46279</v>
      </c>
    </row>
    <row r="800" customFormat="false" ht="15" hidden="false" customHeight="false" outlineLevel="0" collapsed="false">
      <c r="A800" s="37" t="n">
        <v>1000799</v>
      </c>
      <c r="B800" s="38" t="n">
        <v>46276</v>
      </c>
      <c r="C800" s="39" t="s">
        <v>69</v>
      </c>
      <c r="D800" s="39" t="s">
        <v>33</v>
      </c>
      <c r="E800" s="40" t="n">
        <v>1.3</v>
      </c>
      <c r="F800" s="41" t="n">
        <f aca="false">IF(A800="","",INDEX(Assumptions!$B$16:$B$18,MATCH(C800,Assumptions!$A$16:$A$18,0)))</f>
        <v>3</v>
      </c>
      <c r="G800" s="42" t="n">
        <f aca="false">IF(A800="","",WORKDAY(B800,F800))</f>
        <v>46281</v>
      </c>
    </row>
    <row r="801" customFormat="false" ht="15" hidden="false" customHeight="false" outlineLevel="0" collapsed="false">
      <c r="A801" s="37" t="n">
        <v>1000800</v>
      </c>
      <c r="B801" s="38" t="n">
        <v>46276</v>
      </c>
      <c r="C801" s="39" t="s">
        <v>68</v>
      </c>
      <c r="D801" s="39" t="s">
        <v>37</v>
      </c>
      <c r="E801" s="40" t="n">
        <v>1.2</v>
      </c>
      <c r="F801" s="41" t="n">
        <f aca="false">IF(A801="","",INDEX(Assumptions!$B$16:$B$18,MATCH(C801,Assumptions!$A$16:$A$18,0)))</f>
        <v>1</v>
      </c>
      <c r="G801" s="42" t="n">
        <f aca="false">IF(A801="","",WORKDAY(B801,F801))</f>
        <v>46279</v>
      </c>
    </row>
    <row r="802" customFormat="false" ht="15" hidden="false" customHeight="false" outlineLevel="0" collapsed="false">
      <c r="A802" s="37" t="n">
        <v>1000801</v>
      </c>
      <c r="B802" s="38" t="n">
        <v>46276</v>
      </c>
      <c r="C802" s="39" t="s">
        <v>68</v>
      </c>
      <c r="D802" s="39" t="s">
        <v>37</v>
      </c>
      <c r="E802" s="40" t="n">
        <v>3.1</v>
      </c>
      <c r="F802" s="41" t="n">
        <f aca="false">IF(A802="","",INDEX(Assumptions!$B$16:$B$18,MATCH(C802,Assumptions!$A$16:$A$18,0)))</f>
        <v>1</v>
      </c>
      <c r="G802" s="42" t="n">
        <f aca="false">IF(A802="","",WORKDAY(B802,F802))</f>
        <v>46279</v>
      </c>
    </row>
    <row r="803" customFormat="false" ht="15" hidden="false" customHeight="false" outlineLevel="0" collapsed="false">
      <c r="A803" s="37" t="n">
        <v>1000802</v>
      </c>
      <c r="B803" s="38" t="n">
        <v>46276</v>
      </c>
      <c r="C803" s="39" t="s">
        <v>69</v>
      </c>
      <c r="D803" s="39" t="s">
        <v>33</v>
      </c>
      <c r="E803" s="40" t="n">
        <v>2</v>
      </c>
      <c r="F803" s="41" t="n">
        <f aca="false">IF(A803="","",INDEX(Assumptions!$B$16:$B$18,MATCH(C803,Assumptions!$A$16:$A$18,0)))</f>
        <v>3</v>
      </c>
      <c r="G803" s="42" t="n">
        <f aca="false">IF(A803="","",WORKDAY(B803,F803))</f>
        <v>46281</v>
      </c>
    </row>
    <row r="804" customFormat="false" ht="15" hidden="false" customHeight="false" outlineLevel="0" collapsed="false">
      <c r="A804" s="37" t="n">
        <v>1000803</v>
      </c>
      <c r="B804" s="38" t="n">
        <v>46276</v>
      </c>
      <c r="C804" s="39" t="s">
        <v>70</v>
      </c>
      <c r="D804" s="39" t="s">
        <v>39</v>
      </c>
      <c r="E804" s="40" t="n">
        <v>1.1</v>
      </c>
      <c r="F804" s="41" t="n">
        <f aca="false">IF(A804="","",INDEX(Assumptions!$B$16:$B$18,MATCH(C804,Assumptions!$A$16:$A$18,0)))</f>
        <v>5</v>
      </c>
      <c r="G804" s="42" t="n">
        <f aca="false">IF(A804="","",WORKDAY(B804,F804))</f>
        <v>46283</v>
      </c>
    </row>
    <row r="805" customFormat="false" ht="15" hidden="false" customHeight="false" outlineLevel="0" collapsed="false">
      <c r="A805" s="37" t="n">
        <v>1000804</v>
      </c>
      <c r="B805" s="38" t="n">
        <v>46276</v>
      </c>
      <c r="C805" s="39" t="s">
        <v>69</v>
      </c>
      <c r="D805" s="39" t="s">
        <v>39</v>
      </c>
      <c r="E805" s="40" t="n">
        <v>3.2</v>
      </c>
      <c r="F805" s="41" t="n">
        <f aca="false">IF(A805="","",INDEX(Assumptions!$B$16:$B$18,MATCH(C805,Assumptions!$A$16:$A$18,0)))</f>
        <v>3</v>
      </c>
      <c r="G805" s="42" t="n">
        <f aca="false">IF(A805="","",WORKDAY(B805,F805))</f>
        <v>46281</v>
      </c>
    </row>
    <row r="806" customFormat="false" ht="15" hidden="false" customHeight="false" outlineLevel="0" collapsed="false">
      <c r="A806" s="37" t="n">
        <v>1000805</v>
      </c>
      <c r="B806" s="38" t="n">
        <v>46276</v>
      </c>
      <c r="C806" s="39" t="s">
        <v>69</v>
      </c>
      <c r="D806" s="39" t="s">
        <v>33</v>
      </c>
      <c r="E806" s="40" t="n">
        <v>1.7</v>
      </c>
      <c r="F806" s="41" t="n">
        <f aca="false">IF(A806="","",INDEX(Assumptions!$B$16:$B$18,MATCH(C806,Assumptions!$A$16:$A$18,0)))</f>
        <v>3</v>
      </c>
      <c r="G806" s="42" t="n">
        <f aca="false">IF(A806="","",WORKDAY(B806,F806))</f>
        <v>46281</v>
      </c>
    </row>
    <row r="807" customFormat="false" ht="15" hidden="false" customHeight="false" outlineLevel="0" collapsed="false">
      <c r="A807" s="37" t="n">
        <v>1000806</v>
      </c>
      <c r="B807" s="38" t="n">
        <v>46276</v>
      </c>
      <c r="C807" s="39" t="s">
        <v>70</v>
      </c>
      <c r="D807" s="39" t="s">
        <v>39</v>
      </c>
      <c r="E807" s="40" t="n">
        <v>4</v>
      </c>
      <c r="F807" s="41" t="n">
        <f aca="false">IF(A807="","",INDEX(Assumptions!$B$16:$B$18,MATCH(C807,Assumptions!$A$16:$A$18,0)))</f>
        <v>5</v>
      </c>
      <c r="G807" s="42" t="n">
        <f aca="false">IF(A807="","",WORKDAY(B807,F807))</f>
        <v>46283</v>
      </c>
    </row>
    <row r="808" customFormat="false" ht="15" hidden="false" customHeight="false" outlineLevel="0" collapsed="false">
      <c r="A808" s="37" t="n">
        <v>1000807</v>
      </c>
      <c r="B808" s="38" t="n">
        <v>46276</v>
      </c>
      <c r="C808" s="39" t="s">
        <v>69</v>
      </c>
      <c r="D808" s="39" t="s">
        <v>33</v>
      </c>
      <c r="E808" s="40" t="n">
        <v>1</v>
      </c>
      <c r="F808" s="41" t="n">
        <f aca="false">IF(A808="","",INDEX(Assumptions!$B$16:$B$18,MATCH(C808,Assumptions!$A$16:$A$18,0)))</f>
        <v>3</v>
      </c>
      <c r="G808" s="42" t="n">
        <f aca="false">IF(A808="","",WORKDAY(B808,F808))</f>
        <v>46281</v>
      </c>
    </row>
    <row r="809" customFormat="false" ht="15" hidden="false" customHeight="false" outlineLevel="0" collapsed="false">
      <c r="A809" s="37" t="n">
        <v>1000808</v>
      </c>
      <c r="B809" s="38" t="n">
        <v>46276</v>
      </c>
      <c r="C809" s="39" t="s">
        <v>70</v>
      </c>
      <c r="D809" s="39" t="s">
        <v>39</v>
      </c>
      <c r="E809" s="40" t="n">
        <v>0.5</v>
      </c>
      <c r="F809" s="41" t="n">
        <f aca="false">IF(A809="","",INDEX(Assumptions!$B$16:$B$18,MATCH(C809,Assumptions!$A$16:$A$18,0)))</f>
        <v>5</v>
      </c>
      <c r="G809" s="42" t="n">
        <f aca="false">IF(A809="","",WORKDAY(B809,F809))</f>
        <v>46283</v>
      </c>
    </row>
    <row r="810" customFormat="false" ht="15" hidden="false" customHeight="false" outlineLevel="0" collapsed="false">
      <c r="A810" s="37" t="n">
        <v>1000809</v>
      </c>
      <c r="B810" s="38" t="n">
        <v>46276</v>
      </c>
      <c r="C810" s="39" t="s">
        <v>70</v>
      </c>
      <c r="D810" s="39" t="s">
        <v>35</v>
      </c>
      <c r="E810" s="40" t="n">
        <v>0.4</v>
      </c>
      <c r="F810" s="41" t="n">
        <f aca="false">IF(A810="","",INDEX(Assumptions!$B$16:$B$18,MATCH(C810,Assumptions!$A$16:$A$18,0)))</f>
        <v>5</v>
      </c>
      <c r="G810" s="42" t="n">
        <f aca="false">IF(A810="","",WORKDAY(B810,F810))</f>
        <v>46283</v>
      </c>
    </row>
    <row r="811" customFormat="false" ht="15" hidden="false" customHeight="false" outlineLevel="0" collapsed="false">
      <c r="A811" s="37" t="n">
        <v>1000810</v>
      </c>
      <c r="B811" s="38" t="n">
        <v>46276</v>
      </c>
      <c r="C811" s="39" t="s">
        <v>69</v>
      </c>
      <c r="D811" s="39" t="s">
        <v>31</v>
      </c>
      <c r="E811" s="40" t="n">
        <v>4.3</v>
      </c>
      <c r="F811" s="41" t="n">
        <f aca="false">IF(A811="","",INDEX(Assumptions!$B$16:$B$18,MATCH(C811,Assumptions!$A$16:$A$18,0)))</f>
        <v>3</v>
      </c>
      <c r="G811" s="42" t="n">
        <f aca="false">IF(A811="","",WORKDAY(B811,F811))</f>
        <v>46281</v>
      </c>
    </row>
    <row r="812" customFormat="false" ht="15" hidden="false" customHeight="false" outlineLevel="0" collapsed="false">
      <c r="A812" s="37" t="n">
        <v>1000811</v>
      </c>
      <c r="B812" s="38" t="n">
        <v>46276</v>
      </c>
      <c r="C812" s="39" t="s">
        <v>69</v>
      </c>
      <c r="D812" s="39" t="s">
        <v>35</v>
      </c>
      <c r="E812" s="40" t="n">
        <v>1.5</v>
      </c>
      <c r="F812" s="41" t="n">
        <f aca="false">IF(A812="","",INDEX(Assumptions!$B$16:$B$18,MATCH(C812,Assumptions!$A$16:$A$18,0)))</f>
        <v>3</v>
      </c>
      <c r="G812" s="42" t="n">
        <f aca="false">IF(A812="","",WORKDAY(B812,F812))</f>
        <v>46281</v>
      </c>
    </row>
    <row r="813" customFormat="false" ht="15" hidden="false" customHeight="false" outlineLevel="0" collapsed="false">
      <c r="A813" s="37" t="n">
        <v>1000812</v>
      </c>
      <c r="B813" s="38" t="n">
        <v>46276</v>
      </c>
      <c r="C813" s="39" t="s">
        <v>69</v>
      </c>
      <c r="D813" s="39" t="s">
        <v>33</v>
      </c>
      <c r="E813" s="40" t="n">
        <v>2.9</v>
      </c>
      <c r="F813" s="41" t="n">
        <f aca="false">IF(A813="","",INDEX(Assumptions!$B$16:$B$18,MATCH(C813,Assumptions!$A$16:$A$18,0)))</f>
        <v>3</v>
      </c>
      <c r="G813" s="42" t="n">
        <f aca="false">IF(A813="","",WORKDAY(B813,F813))</f>
        <v>46281</v>
      </c>
    </row>
    <row r="814" customFormat="false" ht="15" hidden="false" customHeight="false" outlineLevel="0" collapsed="false">
      <c r="A814" s="37" t="n">
        <v>1000813</v>
      </c>
      <c r="B814" s="38" t="n">
        <v>46276</v>
      </c>
      <c r="C814" s="39" t="s">
        <v>68</v>
      </c>
      <c r="D814" s="39" t="s">
        <v>37</v>
      </c>
      <c r="E814" s="40" t="n">
        <v>3.1</v>
      </c>
      <c r="F814" s="41" t="n">
        <f aca="false">IF(A814="","",INDEX(Assumptions!$B$16:$B$18,MATCH(C814,Assumptions!$A$16:$A$18,0)))</f>
        <v>1</v>
      </c>
      <c r="G814" s="42" t="n">
        <f aca="false">IF(A814="","",WORKDAY(B814,F814))</f>
        <v>46279</v>
      </c>
    </row>
    <row r="815" customFormat="false" ht="15" hidden="false" customHeight="false" outlineLevel="0" collapsed="false">
      <c r="A815" s="37" t="n">
        <v>1000814</v>
      </c>
      <c r="B815" s="38" t="n">
        <v>46276</v>
      </c>
      <c r="C815" s="39" t="s">
        <v>69</v>
      </c>
      <c r="D815" s="39" t="s">
        <v>39</v>
      </c>
      <c r="E815" s="40" t="n">
        <v>3.5</v>
      </c>
      <c r="F815" s="41" t="n">
        <f aca="false">IF(A815="","",INDEX(Assumptions!$B$16:$B$18,MATCH(C815,Assumptions!$A$16:$A$18,0)))</f>
        <v>3</v>
      </c>
      <c r="G815" s="42" t="n">
        <f aca="false">IF(A815="","",WORKDAY(B815,F815))</f>
        <v>46281</v>
      </c>
    </row>
    <row r="816" customFormat="false" ht="15" hidden="false" customHeight="false" outlineLevel="0" collapsed="false">
      <c r="A816" s="37" t="n">
        <v>1000815</v>
      </c>
      <c r="B816" s="38" t="n">
        <v>46276</v>
      </c>
      <c r="C816" s="39" t="s">
        <v>69</v>
      </c>
      <c r="D816" s="39" t="s">
        <v>35</v>
      </c>
      <c r="E816" s="40" t="n">
        <v>1.5</v>
      </c>
      <c r="F816" s="41" t="n">
        <f aca="false">IF(A816="","",INDEX(Assumptions!$B$16:$B$18,MATCH(C816,Assumptions!$A$16:$A$18,0)))</f>
        <v>3</v>
      </c>
      <c r="G816" s="42" t="n">
        <f aca="false">IF(A816="","",WORKDAY(B816,F816))</f>
        <v>46281</v>
      </c>
    </row>
    <row r="817" customFormat="false" ht="15" hidden="false" customHeight="false" outlineLevel="0" collapsed="false">
      <c r="A817" s="37" t="n">
        <v>1000816</v>
      </c>
      <c r="B817" s="38" t="n">
        <v>46276</v>
      </c>
      <c r="C817" s="39" t="s">
        <v>69</v>
      </c>
      <c r="D817" s="39" t="s">
        <v>37</v>
      </c>
      <c r="E817" s="40" t="n">
        <v>2.3</v>
      </c>
      <c r="F817" s="41" t="n">
        <f aca="false">IF(A817="","",INDEX(Assumptions!$B$16:$B$18,MATCH(C817,Assumptions!$A$16:$A$18,0)))</f>
        <v>3</v>
      </c>
      <c r="G817" s="42" t="n">
        <f aca="false">IF(A817="","",WORKDAY(B817,F817))</f>
        <v>46281</v>
      </c>
    </row>
    <row r="818" customFormat="false" ht="15" hidden="false" customHeight="false" outlineLevel="0" collapsed="false">
      <c r="A818" s="37" t="n">
        <v>1000817</v>
      </c>
      <c r="B818" s="38" t="n">
        <v>46276</v>
      </c>
      <c r="C818" s="39" t="s">
        <v>69</v>
      </c>
      <c r="D818" s="39" t="s">
        <v>31</v>
      </c>
      <c r="E818" s="40" t="n">
        <v>1.2</v>
      </c>
      <c r="F818" s="41" t="n">
        <f aca="false">IF(A818="","",INDEX(Assumptions!$B$16:$B$18,MATCH(C818,Assumptions!$A$16:$A$18,0)))</f>
        <v>3</v>
      </c>
      <c r="G818" s="42" t="n">
        <f aca="false">IF(A818="","",WORKDAY(B818,F818))</f>
        <v>46281</v>
      </c>
    </row>
    <row r="819" customFormat="false" ht="15" hidden="false" customHeight="false" outlineLevel="0" collapsed="false">
      <c r="A819" s="37" t="n">
        <v>1000818</v>
      </c>
      <c r="B819" s="38" t="n">
        <v>46276</v>
      </c>
      <c r="C819" s="39" t="s">
        <v>69</v>
      </c>
      <c r="D819" s="39" t="s">
        <v>39</v>
      </c>
      <c r="E819" s="40" t="n">
        <v>0.9</v>
      </c>
      <c r="F819" s="41" t="n">
        <f aca="false">IF(A819="","",INDEX(Assumptions!$B$16:$B$18,MATCH(C819,Assumptions!$A$16:$A$18,0)))</f>
        <v>3</v>
      </c>
      <c r="G819" s="42" t="n">
        <f aca="false">IF(A819="","",WORKDAY(B819,F819))</f>
        <v>46281</v>
      </c>
    </row>
    <row r="820" customFormat="false" ht="15" hidden="false" customHeight="false" outlineLevel="0" collapsed="false">
      <c r="A820" s="37" t="n">
        <v>1000819</v>
      </c>
      <c r="B820" s="38" t="n">
        <v>46276</v>
      </c>
      <c r="C820" s="39" t="s">
        <v>69</v>
      </c>
      <c r="D820" s="39" t="s">
        <v>31</v>
      </c>
      <c r="E820" s="40" t="n">
        <v>0.5</v>
      </c>
      <c r="F820" s="41" t="n">
        <f aca="false">IF(A820="","",INDEX(Assumptions!$B$16:$B$18,MATCH(C820,Assumptions!$A$16:$A$18,0)))</f>
        <v>3</v>
      </c>
      <c r="G820" s="42" t="n">
        <f aca="false">IF(A820="","",WORKDAY(B820,F820))</f>
        <v>46281</v>
      </c>
    </row>
    <row r="821" customFormat="false" ht="15" hidden="false" customHeight="false" outlineLevel="0" collapsed="false">
      <c r="A821" s="37" t="n">
        <v>1000820</v>
      </c>
      <c r="B821" s="38" t="n">
        <v>46276</v>
      </c>
      <c r="C821" s="39" t="s">
        <v>69</v>
      </c>
      <c r="D821" s="39" t="s">
        <v>39</v>
      </c>
      <c r="E821" s="40" t="n">
        <v>0.8</v>
      </c>
      <c r="F821" s="41" t="n">
        <f aca="false">IF(A821="","",INDEX(Assumptions!$B$16:$B$18,MATCH(C821,Assumptions!$A$16:$A$18,0)))</f>
        <v>3</v>
      </c>
      <c r="G821" s="42" t="n">
        <f aca="false">IF(A821="","",WORKDAY(B821,F821))</f>
        <v>46281</v>
      </c>
    </row>
    <row r="822" customFormat="false" ht="15" hidden="false" customHeight="false" outlineLevel="0" collapsed="false">
      <c r="A822" s="37" t="n">
        <v>1000821</v>
      </c>
      <c r="B822" s="38" t="n">
        <v>46276</v>
      </c>
      <c r="C822" s="39" t="s">
        <v>69</v>
      </c>
      <c r="D822" s="39" t="s">
        <v>37</v>
      </c>
      <c r="E822" s="40" t="n">
        <v>2</v>
      </c>
      <c r="F822" s="41" t="n">
        <f aca="false">IF(A822="","",INDEX(Assumptions!$B$16:$B$18,MATCH(C822,Assumptions!$A$16:$A$18,0)))</f>
        <v>3</v>
      </c>
      <c r="G822" s="42" t="n">
        <f aca="false">IF(A822="","",WORKDAY(B822,F822))</f>
        <v>46281</v>
      </c>
    </row>
    <row r="823" customFormat="false" ht="15" hidden="false" customHeight="false" outlineLevel="0" collapsed="false">
      <c r="A823" s="37" t="n">
        <v>1000822</v>
      </c>
      <c r="B823" s="38" t="n">
        <v>46276</v>
      </c>
      <c r="C823" s="39" t="s">
        <v>70</v>
      </c>
      <c r="D823" s="39" t="s">
        <v>31</v>
      </c>
      <c r="E823" s="40" t="n">
        <v>0.6</v>
      </c>
      <c r="F823" s="41" t="n">
        <f aca="false">IF(A823="","",INDEX(Assumptions!$B$16:$B$18,MATCH(C823,Assumptions!$A$16:$A$18,0)))</f>
        <v>5</v>
      </c>
      <c r="G823" s="42" t="n">
        <f aca="false">IF(A823="","",WORKDAY(B823,F823))</f>
        <v>46283</v>
      </c>
    </row>
    <row r="824" customFormat="false" ht="15" hidden="false" customHeight="false" outlineLevel="0" collapsed="false">
      <c r="A824" s="37" t="n">
        <v>1000823</v>
      </c>
      <c r="B824" s="38" t="n">
        <v>46276</v>
      </c>
      <c r="C824" s="39" t="s">
        <v>69</v>
      </c>
      <c r="D824" s="39" t="s">
        <v>39</v>
      </c>
      <c r="E824" s="40" t="n">
        <v>0.7</v>
      </c>
      <c r="F824" s="41" t="n">
        <f aca="false">IF(A824="","",INDEX(Assumptions!$B$16:$B$18,MATCH(C824,Assumptions!$A$16:$A$18,0)))</f>
        <v>3</v>
      </c>
      <c r="G824" s="42" t="n">
        <f aca="false">IF(A824="","",WORKDAY(B824,F824))</f>
        <v>46281</v>
      </c>
    </row>
    <row r="825" customFormat="false" ht="15" hidden="false" customHeight="false" outlineLevel="0" collapsed="false">
      <c r="A825" s="37" t="n">
        <v>1000824</v>
      </c>
      <c r="B825" s="38" t="n">
        <v>46276</v>
      </c>
      <c r="C825" s="39" t="s">
        <v>69</v>
      </c>
      <c r="D825" s="39" t="s">
        <v>31</v>
      </c>
      <c r="E825" s="40" t="n">
        <v>1.4</v>
      </c>
      <c r="F825" s="41" t="n">
        <f aca="false">IF(A825="","",INDEX(Assumptions!$B$16:$B$18,MATCH(C825,Assumptions!$A$16:$A$18,0)))</f>
        <v>3</v>
      </c>
      <c r="G825" s="42" t="n">
        <f aca="false">IF(A825="","",WORKDAY(B825,F825))</f>
        <v>46281</v>
      </c>
    </row>
    <row r="826" customFormat="false" ht="15" hidden="false" customHeight="false" outlineLevel="0" collapsed="false">
      <c r="A826" s="37" t="n">
        <v>1000825</v>
      </c>
      <c r="B826" s="38" t="n">
        <v>46276</v>
      </c>
      <c r="C826" s="39" t="s">
        <v>69</v>
      </c>
      <c r="D826" s="39" t="s">
        <v>33</v>
      </c>
      <c r="E826" s="40" t="n">
        <v>3</v>
      </c>
      <c r="F826" s="41" t="n">
        <f aca="false">IF(A826="","",INDEX(Assumptions!$B$16:$B$18,MATCH(C826,Assumptions!$A$16:$A$18,0)))</f>
        <v>3</v>
      </c>
      <c r="G826" s="42" t="n">
        <f aca="false">IF(A826="","",WORKDAY(B826,F826))</f>
        <v>46281</v>
      </c>
    </row>
    <row r="827" customFormat="false" ht="15" hidden="false" customHeight="false" outlineLevel="0" collapsed="false">
      <c r="A827" s="37" t="n">
        <v>1000826</v>
      </c>
      <c r="B827" s="38" t="n">
        <v>46276</v>
      </c>
      <c r="C827" s="39" t="s">
        <v>70</v>
      </c>
      <c r="D827" s="39" t="s">
        <v>31</v>
      </c>
      <c r="E827" s="40" t="n">
        <v>1.9</v>
      </c>
      <c r="F827" s="41" t="n">
        <f aca="false">IF(A827="","",INDEX(Assumptions!$B$16:$B$18,MATCH(C827,Assumptions!$A$16:$A$18,0)))</f>
        <v>5</v>
      </c>
      <c r="G827" s="42" t="n">
        <f aca="false">IF(A827="","",WORKDAY(B827,F827))</f>
        <v>46283</v>
      </c>
    </row>
    <row r="828" customFormat="false" ht="15" hidden="false" customHeight="false" outlineLevel="0" collapsed="false">
      <c r="A828" s="37" t="n">
        <v>1000827</v>
      </c>
      <c r="B828" s="38" t="n">
        <v>46276</v>
      </c>
      <c r="C828" s="39" t="s">
        <v>69</v>
      </c>
      <c r="D828" s="39" t="s">
        <v>39</v>
      </c>
      <c r="E828" s="40" t="n">
        <v>1.4</v>
      </c>
      <c r="F828" s="41" t="n">
        <f aca="false">IF(A828="","",INDEX(Assumptions!$B$16:$B$18,MATCH(C828,Assumptions!$A$16:$A$18,0)))</f>
        <v>3</v>
      </c>
      <c r="G828" s="42" t="n">
        <f aca="false">IF(A828="","",WORKDAY(B828,F828))</f>
        <v>46281</v>
      </c>
    </row>
    <row r="829" customFormat="false" ht="15" hidden="false" customHeight="false" outlineLevel="0" collapsed="false">
      <c r="A829" s="37" t="n">
        <v>1000828</v>
      </c>
      <c r="B829" s="38" t="n">
        <v>46276</v>
      </c>
      <c r="C829" s="39" t="s">
        <v>69</v>
      </c>
      <c r="D829" s="39" t="s">
        <v>35</v>
      </c>
      <c r="E829" s="40" t="n">
        <v>1.4</v>
      </c>
      <c r="F829" s="41" t="n">
        <f aca="false">IF(A829="","",INDEX(Assumptions!$B$16:$B$18,MATCH(C829,Assumptions!$A$16:$A$18,0)))</f>
        <v>3</v>
      </c>
      <c r="G829" s="42" t="n">
        <f aca="false">IF(A829="","",WORKDAY(B829,F829))</f>
        <v>46281</v>
      </c>
    </row>
    <row r="830" customFormat="false" ht="15" hidden="false" customHeight="false" outlineLevel="0" collapsed="false">
      <c r="A830" s="37" t="n">
        <v>1000829</v>
      </c>
      <c r="B830" s="38" t="n">
        <v>46276</v>
      </c>
      <c r="C830" s="39" t="s">
        <v>70</v>
      </c>
      <c r="D830" s="39" t="s">
        <v>33</v>
      </c>
      <c r="E830" s="40" t="n">
        <v>0.5</v>
      </c>
      <c r="F830" s="41" t="n">
        <f aca="false">IF(A830="","",INDEX(Assumptions!$B$16:$B$18,MATCH(C830,Assumptions!$A$16:$A$18,0)))</f>
        <v>5</v>
      </c>
      <c r="G830" s="42" t="n">
        <f aca="false">IF(A830="","",WORKDAY(B830,F830))</f>
        <v>46283</v>
      </c>
    </row>
    <row r="831" customFormat="false" ht="15" hidden="false" customHeight="false" outlineLevel="0" collapsed="false">
      <c r="A831" s="37" t="n">
        <v>1000830</v>
      </c>
      <c r="B831" s="38" t="n">
        <v>46276</v>
      </c>
      <c r="C831" s="39" t="s">
        <v>69</v>
      </c>
      <c r="D831" s="39" t="s">
        <v>33</v>
      </c>
      <c r="E831" s="40" t="n">
        <v>0.5</v>
      </c>
      <c r="F831" s="41" t="n">
        <f aca="false">IF(A831="","",INDEX(Assumptions!$B$16:$B$18,MATCH(C831,Assumptions!$A$16:$A$18,0)))</f>
        <v>3</v>
      </c>
      <c r="G831" s="42" t="n">
        <f aca="false">IF(A831="","",WORKDAY(B831,F831))</f>
        <v>46281</v>
      </c>
    </row>
    <row r="832" customFormat="false" ht="15" hidden="false" customHeight="false" outlineLevel="0" collapsed="false">
      <c r="A832" s="37" t="n">
        <v>1000831</v>
      </c>
      <c r="B832" s="38" t="n">
        <v>46276</v>
      </c>
      <c r="C832" s="39" t="s">
        <v>69</v>
      </c>
      <c r="D832" s="39" t="s">
        <v>33</v>
      </c>
      <c r="E832" s="40" t="n">
        <v>4.3</v>
      </c>
      <c r="F832" s="41" t="n">
        <f aca="false">IF(A832="","",INDEX(Assumptions!$B$16:$B$18,MATCH(C832,Assumptions!$A$16:$A$18,0)))</f>
        <v>3</v>
      </c>
      <c r="G832" s="42" t="n">
        <f aca="false">IF(A832="","",WORKDAY(B832,F832))</f>
        <v>46281</v>
      </c>
    </row>
    <row r="833" customFormat="false" ht="15" hidden="false" customHeight="false" outlineLevel="0" collapsed="false">
      <c r="A833" s="37" t="n">
        <v>1000832</v>
      </c>
      <c r="B833" s="38" t="n">
        <v>46276</v>
      </c>
      <c r="C833" s="39" t="s">
        <v>69</v>
      </c>
      <c r="D833" s="39" t="s">
        <v>31</v>
      </c>
      <c r="E833" s="40" t="n">
        <v>3.3</v>
      </c>
      <c r="F833" s="41" t="n">
        <f aca="false">IF(A833="","",INDEX(Assumptions!$B$16:$B$18,MATCH(C833,Assumptions!$A$16:$A$18,0)))</f>
        <v>3</v>
      </c>
      <c r="G833" s="42" t="n">
        <f aca="false">IF(A833="","",WORKDAY(B833,F833))</f>
        <v>46281</v>
      </c>
    </row>
    <row r="834" customFormat="false" ht="15" hidden="false" customHeight="false" outlineLevel="0" collapsed="false">
      <c r="A834" s="37" t="n">
        <v>1000833</v>
      </c>
      <c r="B834" s="38" t="n">
        <v>46276</v>
      </c>
      <c r="C834" s="39" t="s">
        <v>69</v>
      </c>
      <c r="D834" s="39" t="s">
        <v>33</v>
      </c>
      <c r="E834" s="40" t="n">
        <v>0.4</v>
      </c>
      <c r="F834" s="41" t="n">
        <f aca="false">IF(A834="","",INDEX(Assumptions!$B$16:$B$18,MATCH(C834,Assumptions!$A$16:$A$18,0)))</f>
        <v>3</v>
      </c>
      <c r="G834" s="42" t="n">
        <f aca="false">IF(A834="","",WORKDAY(B834,F834))</f>
        <v>46281</v>
      </c>
    </row>
    <row r="835" customFormat="false" ht="15" hidden="false" customHeight="false" outlineLevel="0" collapsed="false">
      <c r="A835" s="37" t="n">
        <v>1000834</v>
      </c>
      <c r="B835" s="38" t="n">
        <v>46276</v>
      </c>
      <c r="C835" s="39" t="s">
        <v>69</v>
      </c>
      <c r="D835" s="39" t="s">
        <v>39</v>
      </c>
      <c r="E835" s="40" t="n">
        <v>1</v>
      </c>
      <c r="F835" s="41" t="n">
        <f aca="false">IF(A835="","",INDEX(Assumptions!$B$16:$B$18,MATCH(C835,Assumptions!$A$16:$A$18,0)))</f>
        <v>3</v>
      </c>
      <c r="G835" s="42" t="n">
        <f aca="false">IF(A835="","",WORKDAY(B835,F835))</f>
        <v>46281</v>
      </c>
    </row>
    <row r="836" customFormat="false" ht="15" hidden="false" customHeight="false" outlineLevel="0" collapsed="false">
      <c r="A836" s="37" t="n">
        <v>1000835</v>
      </c>
      <c r="B836" s="38" t="n">
        <v>46276</v>
      </c>
      <c r="C836" s="39" t="s">
        <v>69</v>
      </c>
      <c r="D836" s="39" t="s">
        <v>31</v>
      </c>
      <c r="E836" s="40" t="n">
        <v>2.8</v>
      </c>
      <c r="F836" s="41" t="n">
        <f aca="false">IF(A836="","",INDEX(Assumptions!$B$16:$B$18,MATCH(C836,Assumptions!$A$16:$A$18,0)))</f>
        <v>3</v>
      </c>
      <c r="G836" s="42" t="n">
        <f aca="false">IF(A836="","",WORKDAY(B836,F836))</f>
        <v>46281</v>
      </c>
    </row>
    <row r="837" customFormat="false" ht="15" hidden="false" customHeight="false" outlineLevel="0" collapsed="false">
      <c r="A837" s="37" t="n">
        <v>1000836</v>
      </c>
      <c r="B837" s="38" t="n">
        <v>46276</v>
      </c>
      <c r="C837" s="39" t="s">
        <v>69</v>
      </c>
      <c r="D837" s="39" t="s">
        <v>31</v>
      </c>
      <c r="E837" s="40" t="n">
        <v>0.6</v>
      </c>
      <c r="F837" s="41" t="n">
        <f aca="false">IF(A837="","",INDEX(Assumptions!$B$16:$B$18,MATCH(C837,Assumptions!$A$16:$A$18,0)))</f>
        <v>3</v>
      </c>
      <c r="G837" s="42" t="n">
        <f aca="false">IF(A837="","",WORKDAY(B837,F837))</f>
        <v>46281</v>
      </c>
    </row>
    <row r="838" customFormat="false" ht="15" hidden="false" customHeight="false" outlineLevel="0" collapsed="false">
      <c r="A838" s="37" t="n">
        <v>1000837</v>
      </c>
      <c r="B838" s="38" t="n">
        <v>46276</v>
      </c>
      <c r="C838" s="39" t="s">
        <v>68</v>
      </c>
      <c r="D838" s="39" t="s">
        <v>33</v>
      </c>
      <c r="E838" s="40" t="n">
        <v>2.2</v>
      </c>
      <c r="F838" s="41" t="n">
        <f aca="false">IF(A838="","",INDEX(Assumptions!$B$16:$B$18,MATCH(C838,Assumptions!$A$16:$A$18,0)))</f>
        <v>1</v>
      </c>
      <c r="G838" s="42" t="n">
        <f aca="false">IF(A838="","",WORKDAY(B838,F838))</f>
        <v>46279</v>
      </c>
    </row>
    <row r="839" customFormat="false" ht="15" hidden="false" customHeight="false" outlineLevel="0" collapsed="false">
      <c r="A839" s="37" t="n">
        <v>1000838</v>
      </c>
      <c r="B839" s="38" t="n">
        <v>46276</v>
      </c>
      <c r="C839" s="39" t="s">
        <v>69</v>
      </c>
      <c r="D839" s="39" t="s">
        <v>35</v>
      </c>
      <c r="E839" s="40" t="n">
        <v>1.1</v>
      </c>
      <c r="F839" s="41" t="n">
        <f aca="false">IF(A839="","",INDEX(Assumptions!$B$16:$B$18,MATCH(C839,Assumptions!$A$16:$A$18,0)))</f>
        <v>3</v>
      </c>
      <c r="G839" s="42" t="n">
        <f aca="false">IF(A839="","",WORKDAY(B839,F839))</f>
        <v>46281</v>
      </c>
    </row>
    <row r="840" customFormat="false" ht="15" hidden="false" customHeight="false" outlineLevel="0" collapsed="false">
      <c r="A840" s="37" t="n">
        <v>1000839</v>
      </c>
      <c r="B840" s="38" t="n">
        <v>46276</v>
      </c>
      <c r="C840" s="39" t="s">
        <v>69</v>
      </c>
      <c r="D840" s="39" t="s">
        <v>35</v>
      </c>
      <c r="E840" s="40" t="n">
        <v>2.1</v>
      </c>
      <c r="F840" s="41" t="n">
        <f aca="false">IF(A840="","",INDEX(Assumptions!$B$16:$B$18,MATCH(C840,Assumptions!$A$16:$A$18,0)))</f>
        <v>3</v>
      </c>
      <c r="G840" s="42" t="n">
        <f aca="false">IF(A840="","",WORKDAY(B840,F840))</f>
        <v>46281</v>
      </c>
    </row>
    <row r="841" customFormat="false" ht="15" hidden="false" customHeight="false" outlineLevel="0" collapsed="false">
      <c r="A841" s="37" t="n">
        <v>1000840</v>
      </c>
      <c r="B841" s="38" t="n">
        <v>46276</v>
      </c>
      <c r="C841" s="39" t="s">
        <v>69</v>
      </c>
      <c r="D841" s="39" t="s">
        <v>37</v>
      </c>
      <c r="E841" s="40" t="n">
        <v>2.1</v>
      </c>
      <c r="F841" s="41" t="n">
        <f aca="false">IF(A841="","",INDEX(Assumptions!$B$16:$B$18,MATCH(C841,Assumptions!$A$16:$A$18,0)))</f>
        <v>3</v>
      </c>
      <c r="G841" s="42" t="n">
        <f aca="false">IF(A841="","",WORKDAY(B841,F841))</f>
        <v>46281</v>
      </c>
    </row>
    <row r="842" customFormat="false" ht="15" hidden="false" customHeight="false" outlineLevel="0" collapsed="false">
      <c r="A842" s="37" t="n">
        <v>1000841</v>
      </c>
      <c r="B842" s="38" t="n">
        <v>46276</v>
      </c>
      <c r="C842" s="39" t="s">
        <v>68</v>
      </c>
      <c r="D842" s="39" t="s">
        <v>35</v>
      </c>
      <c r="E842" s="40" t="n">
        <v>1</v>
      </c>
      <c r="F842" s="41" t="n">
        <f aca="false">IF(A842="","",INDEX(Assumptions!$B$16:$B$18,MATCH(C842,Assumptions!$A$16:$A$18,0)))</f>
        <v>1</v>
      </c>
      <c r="G842" s="42" t="n">
        <f aca="false">IF(A842="","",WORKDAY(B842,F842))</f>
        <v>46279</v>
      </c>
    </row>
    <row r="843" customFormat="false" ht="15" hidden="false" customHeight="false" outlineLevel="0" collapsed="false">
      <c r="A843" s="37" t="n">
        <v>1000842</v>
      </c>
      <c r="B843" s="38" t="n">
        <v>46276</v>
      </c>
      <c r="C843" s="39" t="s">
        <v>69</v>
      </c>
      <c r="D843" s="39" t="s">
        <v>37</v>
      </c>
      <c r="E843" s="40" t="n">
        <v>1.4</v>
      </c>
      <c r="F843" s="41" t="n">
        <f aca="false">IF(A843="","",INDEX(Assumptions!$B$16:$B$18,MATCH(C843,Assumptions!$A$16:$A$18,0)))</f>
        <v>3</v>
      </c>
      <c r="G843" s="42" t="n">
        <f aca="false">IF(A843="","",WORKDAY(B843,F843))</f>
        <v>46281</v>
      </c>
    </row>
    <row r="844" customFormat="false" ht="15" hidden="false" customHeight="false" outlineLevel="0" collapsed="false">
      <c r="A844" s="37" t="n">
        <v>1000843</v>
      </c>
      <c r="B844" s="38" t="n">
        <v>46276</v>
      </c>
      <c r="C844" s="39" t="s">
        <v>70</v>
      </c>
      <c r="D844" s="39" t="s">
        <v>39</v>
      </c>
      <c r="E844" s="40" t="n">
        <v>2.2</v>
      </c>
      <c r="F844" s="41" t="n">
        <f aca="false">IF(A844="","",INDEX(Assumptions!$B$16:$B$18,MATCH(C844,Assumptions!$A$16:$A$18,0)))</f>
        <v>5</v>
      </c>
      <c r="G844" s="42" t="n">
        <f aca="false">IF(A844="","",WORKDAY(B844,F844))</f>
        <v>46283</v>
      </c>
    </row>
    <row r="845" customFormat="false" ht="15" hidden="false" customHeight="false" outlineLevel="0" collapsed="false">
      <c r="A845" s="37" t="n">
        <v>1000844</v>
      </c>
      <c r="B845" s="38" t="n">
        <v>46276</v>
      </c>
      <c r="C845" s="39" t="s">
        <v>69</v>
      </c>
      <c r="D845" s="39" t="s">
        <v>31</v>
      </c>
      <c r="E845" s="40" t="n">
        <v>2.6</v>
      </c>
      <c r="F845" s="41" t="n">
        <f aca="false">IF(A845="","",INDEX(Assumptions!$B$16:$B$18,MATCH(C845,Assumptions!$A$16:$A$18,0)))</f>
        <v>3</v>
      </c>
      <c r="G845" s="42" t="n">
        <f aca="false">IF(A845="","",WORKDAY(B845,F845))</f>
        <v>46281</v>
      </c>
    </row>
    <row r="846" customFormat="false" ht="15" hidden="false" customHeight="false" outlineLevel="0" collapsed="false">
      <c r="A846" s="37" t="n">
        <v>1000845</v>
      </c>
      <c r="B846" s="38" t="n">
        <v>46276</v>
      </c>
      <c r="C846" s="39" t="s">
        <v>70</v>
      </c>
      <c r="D846" s="39" t="s">
        <v>31</v>
      </c>
      <c r="E846" s="40" t="n">
        <v>4.1</v>
      </c>
      <c r="F846" s="41" t="n">
        <f aca="false">IF(A846="","",INDEX(Assumptions!$B$16:$B$18,MATCH(C846,Assumptions!$A$16:$A$18,0)))</f>
        <v>5</v>
      </c>
      <c r="G846" s="42" t="n">
        <f aca="false">IF(A846="","",WORKDAY(B846,F846))</f>
        <v>46283</v>
      </c>
    </row>
    <row r="847" customFormat="false" ht="15" hidden="false" customHeight="false" outlineLevel="0" collapsed="false">
      <c r="A847" s="37" t="n">
        <v>1000846</v>
      </c>
      <c r="B847" s="38" t="n">
        <v>46276</v>
      </c>
      <c r="C847" s="39" t="s">
        <v>69</v>
      </c>
      <c r="D847" s="39" t="s">
        <v>39</v>
      </c>
      <c r="E847" s="40" t="n">
        <v>1.2</v>
      </c>
      <c r="F847" s="41" t="n">
        <f aca="false">IF(A847="","",INDEX(Assumptions!$B$16:$B$18,MATCH(C847,Assumptions!$A$16:$A$18,0)))</f>
        <v>3</v>
      </c>
      <c r="G847" s="42" t="n">
        <f aca="false">IF(A847="","",WORKDAY(B847,F847))</f>
        <v>46281</v>
      </c>
    </row>
    <row r="848" customFormat="false" ht="15" hidden="false" customHeight="false" outlineLevel="0" collapsed="false">
      <c r="A848" s="37" t="n">
        <v>1000847</v>
      </c>
      <c r="B848" s="38" t="n">
        <v>46276</v>
      </c>
      <c r="C848" s="39" t="s">
        <v>68</v>
      </c>
      <c r="D848" s="39" t="s">
        <v>35</v>
      </c>
      <c r="E848" s="40" t="n">
        <v>3.1</v>
      </c>
      <c r="F848" s="41" t="n">
        <f aca="false">IF(A848="","",INDEX(Assumptions!$B$16:$B$18,MATCH(C848,Assumptions!$A$16:$A$18,0)))</f>
        <v>1</v>
      </c>
      <c r="G848" s="42" t="n">
        <f aca="false">IF(A848="","",WORKDAY(B848,F848))</f>
        <v>46279</v>
      </c>
    </row>
    <row r="849" customFormat="false" ht="15" hidden="false" customHeight="false" outlineLevel="0" collapsed="false">
      <c r="A849" s="37" t="n">
        <v>1000848</v>
      </c>
      <c r="B849" s="38" t="n">
        <v>46276</v>
      </c>
      <c r="C849" s="39" t="s">
        <v>69</v>
      </c>
      <c r="D849" s="39" t="s">
        <v>31</v>
      </c>
      <c r="E849" s="40" t="n">
        <v>1.5</v>
      </c>
      <c r="F849" s="41" t="n">
        <f aca="false">IF(A849="","",INDEX(Assumptions!$B$16:$B$18,MATCH(C849,Assumptions!$A$16:$A$18,0)))</f>
        <v>3</v>
      </c>
      <c r="G849" s="42" t="n">
        <f aca="false">IF(A849="","",WORKDAY(B849,F849))</f>
        <v>46281</v>
      </c>
    </row>
    <row r="850" customFormat="false" ht="15" hidden="false" customHeight="false" outlineLevel="0" collapsed="false">
      <c r="A850" s="37" t="n">
        <v>1000849</v>
      </c>
      <c r="B850" s="38" t="n">
        <v>46276</v>
      </c>
      <c r="C850" s="39" t="s">
        <v>69</v>
      </c>
      <c r="D850" s="39" t="s">
        <v>37</v>
      </c>
      <c r="E850" s="40" t="n">
        <v>1.1</v>
      </c>
      <c r="F850" s="41" t="n">
        <f aca="false">IF(A850="","",INDEX(Assumptions!$B$16:$B$18,MATCH(C850,Assumptions!$A$16:$A$18,0)))</f>
        <v>3</v>
      </c>
      <c r="G850" s="42" t="n">
        <f aca="false">IF(A850="","",WORKDAY(B850,F850))</f>
        <v>46281</v>
      </c>
    </row>
    <row r="851" customFormat="false" ht="15" hidden="false" customHeight="false" outlineLevel="0" collapsed="false">
      <c r="A851" s="37" t="n">
        <v>1000850</v>
      </c>
      <c r="B851" s="38" t="n">
        <v>46276</v>
      </c>
      <c r="C851" s="39" t="s">
        <v>69</v>
      </c>
      <c r="D851" s="39" t="s">
        <v>33</v>
      </c>
      <c r="E851" s="40" t="n">
        <v>1.3</v>
      </c>
      <c r="F851" s="41" t="n">
        <f aca="false">IF(A851="","",INDEX(Assumptions!$B$16:$B$18,MATCH(C851,Assumptions!$A$16:$A$18,0)))</f>
        <v>3</v>
      </c>
      <c r="G851" s="42" t="n">
        <f aca="false">IF(A851="","",WORKDAY(B851,F851))</f>
        <v>46281</v>
      </c>
    </row>
    <row r="852" customFormat="false" ht="15" hidden="false" customHeight="false" outlineLevel="0" collapsed="false">
      <c r="A852" s="37" t="n">
        <v>1000851</v>
      </c>
      <c r="B852" s="38" t="n">
        <v>46276</v>
      </c>
      <c r="C852" s="39" t="s">
        <v>69</v>
      </c>
      <c r="D852" s="39" t="s">
        <v>39</v>
      </c>
      <c r="E852" s="40" t="n">
        <v>7.3</v>
      </c>
      <c r="F852" s="41" t="n">
        <f aca="false">IF(A852="","",INDEX(Assumptions!$B$16:$B$18,MATCH(C852,Assumptions!$A$16:$A$18,0)))</f>
        <v>3</v>
      </c>
      <c r="G852" s="42" t="n">
        <f aca="false">IF(A852="","",WORKDAY(B852,F852))</f>
        <v>46281</v>
      </c>
    </row>
    <row r="853" customFormat="false" ht="15" hidden="false" customHeight="false" outlineLevel="0" collapsed="false">
      <c r="A853" s="37" t="n">
        <v>1000852</v>
      </c>
      <c r="B853" s="38" t="n">
        <v>46276</v>
      </c>
      <c r="C853" s="39" t="s">
        <v>69</v>
      </c>
      <c r="D853" s="39" t="s">
        <v>31</v>
      </c>
      <c r="E853" s="40" t="n">
        <v>5.7</v>
      </c>
      <c r="F853" s="41" t="n">
        <f aca="false">IF(A853="","",INDEX(Assumptions!$B$16:$B$18,MATCH(C853,Assumptions!$A$16:$A$18,0)))</f>
        <v>3</v>
      </c>
      <c r="G853" s="42" t="n">
        <f aca="false">IF(A853="","",WORKDAY(B853,F853))</f>
        <v>46281</v>
      </c>
    </row>
    <row r="854" customFormat="false" ht="15" hidden="false" customHeight="false" outlineLevel="0" collapsed="false">
      <c r="A854" s="37" t="n">
        <v>1000853</v>
      </c>
      <c r="B854" s="38" t="n">
        <v>46276</v>
      </c>
      <c r="C854" s="39" t="s">
        <v>69</v>
      </c>
      <c r="D854" s="39" t="s">
        <v>39</v>
      </c>
      <c r="E854" s="40" t="n">
        <v>0.4</v>
      </c>
      <c r="F854" s="41" t="n">
        <f aca="false">IF(A854="","",INDEX(Assumptions!$B$16:$B$18,MATCH(C854,Assumptions!$A$16:$A$18,0)))</f>
        <v>3</v>
      </c>
      <c r="G854" s="42" t="n">
        <f aca="false">IF(A854="","",WORKDAY(B854,F854))</f>
        <v>46281</v>
      </c>
    </row>
    <row r="855" customFormat="false" ht="15" hidden="false" customHeight="false" outlineLevel="0" collapsed="false">
      <c r="A855" s="37" t="n">
        <v>1000854</v>
      </c>
      <c r="B855" s="38" t="n">
        <v>46276</v>
      </c>
      <c r="C855" s="39" t="s">
        <v>69</v>
      </c>
      <c r="D855" s="39" t="s">
        <v>39</v>
      </c>
      <c r="E855" s="40" t="n">
        <v>1.7</v>
      </c>
      <c r="F855" s="41" t="n">
        <f aca="false">IF(A855="","",INDEX(Assumptions!$B$16:$B$18,MATCH(C855,Assumptions!$A$16:$A$18,0)))</f>
        <v>3</v>
      </c>
      <c r="G855" s="42" t="n">
        <f aca="false">IF(A855="","",WORKDAY(B855,F855))</f>
        <v>46281</v>
      </c>
    </row>
    <row r="856" customFormat="false" ht="15" hidden="false" customHeight="false" outlineLevel="0" collapsed="false">
      <c r="A856" s="37" t="n">
        <v>1000855</v>
      </c>
      <c r="B856" s="38" t="n">
        <v>46276</v>
      </c>
      <c r="C856" s="39" t="s">
        <v>70</v>
      </c>
      <c r="D856" s="39" t="s">
        <v>33</v>
      </c>
      <c r="E856" s="40" t="n">
        <v>10.4</v>
      </c>
      <c r="F856" s="41" t="n">
        <f aca="false">IF(A856="","",INDEX(Assumptions!$B$16:$B$18,MATCH(C856,Assumptions!$A$16:$A$18,0)))</f>
        <v>5</v>
      </c>
      <c r="G856" s="42" t="n">
        <f aca="false">IF(A856="","",WORKDAY(B856,F856))</f>
        <v>46283</v>
      </c>
    </row>
    <row r="857" customFormat="false" ht="15" hidden="false" customHeight="false" outlineLevel="0" collapsed="false">
      <c r="A857" s="37" t="n">
        <v>1000856</v>
      </c>
      <c r="B857" s="38" t="n">
        <v>46276</v>
      </c>
      <c r="C857" s="39" t="s">
        <v>69</v>
      </c>
      <c r="D857" s="39" t="s">
        <v>37</v>
      </c>
      <c r="E857" s="40" t="n">
        <v>1.6</v>
      </c>
      <c r="F857" s="41" t="n">
        <f aca="false">IF(A857="","",INDEX(Assumptions!$B$16:$B$18,MATCH(C857,Assumptions!$A$16:$A$18,0)))</f>
        <v>3</v>
      </c>
      <c r="G857" s="42" t="n">
        <f aca="false">IF(A857="","",WORKDAY(B857,F857))</f>
        <v>46281</v>
      </c>
    </row>
    <row r="858" customFormat="false" ht="15" hidden="false" customHeight="false" outlineLevel="0" collapsed="false">
      <c r="A858" s="37" t="n">
        <v>1000857</v>
      </c>
      <c r="B858" s="38" t="n">
        <v>46276</v>
      </c>
      <c r="C858" s="39" t="s">
        <v>69</v>
      </c>
      <c r="D858" s="39" t="s">
        <v>39</v>
      </c>
      <c r="E858" s="40" t="n">
        <v>1.3</v>
      </c>
      <c r="F858" s="41" t="n">
        <f aca="false">IF(A858="","",INDEX(Assumptions!$B$16:$B$18,MATCH(C858,Assumptions!$A$16:$A$18,0)))</f>
        <v>3</v>
      </c>
      <c r="G858" s="42" t="n">
        <f aca="false">IF(A858="","",WORKDAY(B858,F858))</f>
        <v>46281</v>
      </c>
    </row>
    <row r="859" customFormat="false" ht="15" hidden="false" customHeight="false" outlineLevel="0" collapsed="false">
      <c r="A859" s="37" t="n">
        <v>1000858</v>
      </c>
      <c r="B859" s="38" t="n">
        <v>46276</v>
      </c>
      <c r="C859" s="39" t="s">
        <v>69</v>
      </c>
      <c r="D859" s="39" t="s">
        <v>31</v>
      </c>
      <c r="E859" s="40" t="n">
        <v>6</v>
      </c>
      <c r="F859" s="41" t="n">
        <f aca="false">IF(A859="","",INDEX(Assumptions!$B$16:$B$18,MATCH(C859,Assumptions!$A$16:$A$18,0)))</f>
        <v>3</v>
      </c>
      <c r="G859" s="42" t="n">
        <f aca="false">IF(A859="","",WORKDAY(B859,F859))</f>
        <v>46281</v>
      </c>
    </row>
    <row r="860" customFormat="false" ht="15" hidden="false" customHeight="false" outlineLevel="0" collapsed="false">
      <c r="A860" s="37" t="n">
        <v>1000859</v>
      </c>
      <c r="B860" s="38" t="n">
        <v>46276</v>
      </c>
      <c r="C860" s="39" t="s">
        <v>70</v>
      </c>
      <c r="D860" s="39" t="s">
        <v>33</v>
      </c>
      <c r="E860" s="40" t="n">
        <v>1.1</v>
      </c>
      <c r="F860" s="41" t="n">
        <f aca="false">IF(A860="","",INDEX(Assumptions!$B$16:$B$18,MATCH(C860,Assumptions!$A$16:$A$18,0)))</f>
        <v>5</v>
      </c>
      <c r="G860" s="42" t="n">
        <f aca="false">IF(A860="","",WORKDAY(B860,F860))</f>
        <v>46283</v>
      </c>
    </row>
    <row r="861" customFormat="false" ht="15" hidden="false" customHeight="false" outlineLevel="0" collapsed="false">
      <c r="A861" s="37" t="n">
        <v>1000860</v>
      </c>
      <c r="B861" s="38" t="n">
        <v>46276</v>
      </c>
      <c r="C861" s="39" t="s">
        <v>68</v>
      </c>
      <c r="D861" s="39" t="s">
        <v>37</v>
      </c>
      <c r="E861" s="40" t="n">
        <v>1.4</v>
      </c>
      <c r="F861" s="41" t="n">
        <f aca="false">IF(A861="","",INDEX(Assumptions!$B$16:$B$18,MATCH(C861,Assumptions!$A$16:$A$18,0)))</f>
        <v>1</v>
      </c>
      <c r="G861" s="42" t="n">
        <f aca="false">IF(A861="","",WORKDAY(B861,F861))</f>
        <v>46279</v>
      </c>
    </row>
    <row r="862" customFormat="false" ht="15" hidden="false" customHeight="false" outlineLevel="0" collapsed="false">
      <c r="A862" s="37" t="n">
        <v>1000861</v>
      </c>
      <c r="B862" s="38" t="n">
        <v>46276</v>
      </c>
      <c r="C862" s="39" t="s">
        <v>70</v>
      </c>
      <c r="D862" s="39" t="s">
        <v>35</v>
      </c>
      <c r="E862" s="40" t="n">
        <v>1.9</v>
      </c>
      <c r="F862" s="41" t="n">
        <f aca="false">IF(A862="","",INDEX(Assumptions!$B$16:$B$18,MATCH(C862,Assumptions!$A$16:$A$18,0)))</f>
        <v>5</v>
      </c>
      <c r="G862" s="42" t="n">
        <f aca="false">IF(A862="","",WORKDAY(B862,F862))</f>
        <v>46283</v>
      </c>
    </row>
    <row r="863" customFormat="false" ht="15" hidden="false" customHeight="false" outlineLevel="0" collapsed="false">
      <c r="A863" s="37" t="n">
        <v>1000862</v>
      </c>
      <c r="B863" s="38" t="n">
        <v>46276</v>
      </c>
      <c r="C863" s="39" t="s">
        <v>69</v>
      </c>
      <c r="D863" s="39" t="s">
        <v>37</v>
      </c>
      <c r="E863" s="40" t="n">
        <v>0.7</v>
      </c>
      <c r="F863" s="41" t="n">
        <f aca="false">IF(A863="","",INDEX(Assumptions!$B$16:$B$18,MATCH(C863,Assumptions!$A$16:$A$18,0)))</f>
        <v>3</v>
      </c>
      <c r="G863" s="42" t="n">
        <f aca="false">IF(A863="","",WORKDAY(B863,F863))</f>
        <v>46281</v>
      </c>
    </row>
    <row r="864" customFormat="false" ht="15" hidden="false" customHeight="false" outlineLevel="0" collapsed="false">
      <c r="A864" s="37" t="n">
        <v>1000863</v>
      </c>
      <c r="B864" s="38" t="n">
        <v>46276</v>
      </c>
      <c r="C864" s="39" t="s">
        <v>69</v>
      </c>
      <c r="D864" s="39" t="s">
        <v>33</v>
      </c>
      <c r="E864" s="40" t="n">
        <v>2.5</v>
      </c>
      <c r="F864" s="41" t="n">
        <f aca="false">IF(A864="","",INDEX(Assumptions!$B$16:$B$18,MATCH(C864,Assumptions!$A$16:$A$18,0)))</f>
        <v>3</v>
      </c>
      <c r="G864" s="42" t="n">
        <f aca="false">IF(A864="","",WORKDAY(B864,F864))</f>
        <v>46281</v>
      </c>
    </row>
    <row r="865" customFormat="false" ht="15" hidden="false" customHeight="false" outlineLevel="0" collapsed="false">
      <c r="A865" s="37" t="n">
        <v>1000864</v>
      </c>
      <c r="B865" s="38" t="n">
        <v>46276</v>
      </c>
      <c r="C865" s="39" t="s">
        <v>69</v>
      </c>
      <c r="D865" s="39" t="s">
        <v>35</v>
      </c>
      <c r="E865" s="40" t="n">
        <v>1</v>
      </c>
      <c r="F865" s="41" t="n">
        <f aca="false">IF(A865="","",INDEX(Assumptions!$B$16:$B$18,MATCH(C865,Assumptions!$A$16:$A$18,0)))</f>
        <v>3</v>
      </c>
      <c r="G865" s="42" t="n">
        <f aca="false">IF(A865="","",WORKDAY(B865,F865))</f>
        <v>46281</v>
      </c>
    </row>
    <row r="866" customFormat="false" ht="15" hidden="false" customHeight="false" outlineLevel="0" collapsed="false">
      <c r="A866" s="37" t="n">
        <v>1000865</v>
      </c>
      <c r="B866" s="38" t="n">
        <v>46276</v>
      </c>
      <c r="C866" s="39" t="s">
        <v>69</v>
      </c>
      <c r="D866" s="39" t="s">
        <v>39</v>
      </c>
      <c r="E866" s="40" t="n">
        <v>0.3</v>
      </c>
      <c r="F866" s="41" t="n">
        <f aca="false">IF(A866="","",INDEX(Assumptions!$B$16:$B$18,MATCH(C866,Assumptions!$A$16:$A$18,0)))</f>
        <v>3</v>
      </c>
      <c r="G866" s="42" t="n">
        <f aca="false">IF(A866="","",WORKDAY(B866,F866))</f>
        <v>46281</v>
      </c>
    </row>
    <row r="867" customFormat="false" ht="15" hidden="false" customHeight="false" outlineLevel="0" collapsed="false">
      <c r="A867" s="37" t="n">
        <v>1000866</v>
      </c>
      <c r="B867" s="38" t="n">
        <v>46276</v>
      </c>
      <c r="C867" s="39" t="s">
        <v>69</v>
      </c>
      <c r="D867" s="39" t="s">
        <v>35</v>
      </c>
      <c r="E867" s="40" t="n">
        <v>2.2</v>
      </c>
      <c r="F867" s="41" t="n">
        <f aca="false">IF(A867="","",INDEX(Assumptions!$B$16:$B$18,MATCH(C867,Assumptions!$A$16:$A$18,0)))</f>
        <v>3</v>
      </c>
      <c r="G867" s="42" t="n">
        <f aca="false">IF(A867="","",WORKDAY(B867,F867))</f>
        <v>46281</v>
      </c>
    </row>
    <row r="868" customFormat="false" ht="15" hidden="false" customHeight="false" outlineLevel="0" collapsed="false">
      <c r="A868" s="37" t="n">
        <v>1000867</v>
      </c>
      <c r="B868" s="38" t="n">
        <v>46276</v>
      </c>
      <c r="C868" s="39" t="s">
        <v>68</v>
      </c>
      <c r="D868" s="39" t="s">
        <v>33</v>
      </c>
      <c r="E868" s="40" t="n">
        <v>5.8</v>
      </c>
      <c r="F868" s="41" t="n">
        <f aca="false">IF(A868="","",INDEX(Assumptions!$B$16:$B$18,MATCH(C868,Assumptions!$A$16:$A$18,0)))</f>
        <v>1</v>
      </c>
      <c r="G868" s="42" t="n">
        <f aca="false">IF(A868="","",WORKDAY(B868,F868))</f>
        <v>46279</v>
      </c>
    </row>
    <row r="869" customFormat="false" ht="15" hidden="false" customHeight="false" outlineLevel="0" collapsed="false">
      <c r="A869" s="37" t="n">
        <v>1000868</v>
      </c>
      <c r="B869" s="38" t="n">
        <v>46276</v>
      </c>
      <c r="C869" s="39" t="s">
        <v>68</v>
      </c>
      <c r="D869" s="39" t="s">
        <v>39</v>
      </c>
      <c r="E869" s="40" t="n">
        <v>1.2</v>
      </c>
      <c r="F869" s="41" t="n">
        <f aca="false">IF(A869="","",INDEX(Assumptions!$B$16:$B$18,MATCH(C869,Assumptions!$A$16:$A$18,0)))</f>
        <v>1</v>
      </c>
      <c r="G869" s="42" t="n">
        <f aca="false">IF(A869="","",WORKDAY(B869,F869))</f>
        <v>46279</v>
      </c>
    </row>
    <row r="870" customFormat="false" ht="15" hidden="false" customHeight="false" outlineLevel="0" collapsed="false">
      <c r="A870" s="37" t="n">
        <v>1000869</v>
      </c>
      <c r="B870" s="38" t="n">
        <v>46276</v>
      </c>
      <c r="C870" s="39" t="s">
        <v>69</v>
      </c>
      <c r="D870" s="39" t="s">
        <v>31</v>
      </c>
      <c r="E870" s="40" t="n">
        <v>1.6</v>
      </c>
      <c r="F870" s="41" t="n">
        <f aca="false">IF(A870="","",INDEX(Assumptions!$B$16:$B$18,MATCH(C870,Assumptions!$A$16:$A$18,0)))</f>
        <v>3</v>
      </c>
      <c r="G870" s="42" t="n">
        <f aca="false">IF(A870="","",WORKDAY(B870,F870))</f>
        <v>46281</v>
      </c>
    </row>
    <row r="871" customFormat="false" ht="15" hidden="false" customHeight="false" outlineLevel="0" collapsed="false">
      <c r="A871" s="37" t="n">
        <v>1000870</v>
      </c>
      <c r="B871" s="38" t="n">
        <v>46276</v>
      </c>
      <c r="C871" s="39" t="s">
        <v>69</v>
      </c>
      <c r="D871" s="39" t="s">
        <v>35</v>
      </c>
      <c r="E871" s="40" t="n">
        <v>0.9</v>
      </c>
      <c r="F871" s="41" t="n">
        <f aca="false">IF(A871="","",INDEX(Assumptions!$B$16:$B$18,MATCH(C871,Assumptions!$A$16:$A$18,0)))</f>
        <v>3</v>
      </c>
      <c r="G871" s="42" t="n">
        <f aca="false">IF(A871="","",WORKDAY(B871,F871))</f>
        <v>46281</v>
      </c>
    </row>
    <row r="872" customFormat="false" ht="15" hidden="false" customHeight="false" outlineLevel="0" collapsed="false">
      <c r="A872" s="37" t="n">
        <v>1000871</v>
      </c>
      <c r="B872" s="38" t="n">
        <v>46276</v>
      </c>
      <c r="C872" s="39" t="s">
        <v>69</v>
      </c>
      <c r="D872" s="39" t="s">
        <v>35</v>
      </c>
      <c r="E872" s="40" t="n">
        <v>1.9</v>
      </c>
      <c r="F872" s="41" t="n">
        <f aca="false">IF(A872="","",INDEX(Assumptions!$B$16:$B$18,MATCH(C872,Assumptions!$A$16:$A$18,0)))</f>
        <v>3</v>
      </c>
      <c r="G872" s="42" t="n">
        <f aca="false">IF(A872="","",WORKDAY(B872,F872))</f>
        <v>46281</v>
      </c>
    </row>
    <row r="873" customFormat="false" ht="15" hidden="false" customHeight="false" outlineLevel="0" collapsed="false">
      <c r="A873" s="37" t="n">
        <v>1000872</v>
      </c>
      <c r="B873" s="38" t="n">
        <v>46276</v>
      </c>
      <c r="C873" s="39" t="s">
        <v>69</v>
      </c>
      <c r="D873" s="39" t="s">
        <v>39</v>
      </c>
      <c r="E873" s="40" t="n">
        <v>3.8</v>
      </c>
      <c r="F873" s="41" t="n">
        <f aca="false">IF(A873="","",INDEX(Assumptions!$B$16:$B$18,MATCH(C873,Assumptions!$A$16:$A$18,0)))</f>
        <v>3</v>
      </c>
      <c r="G873" s="42" t="n">
        <f aca="false">IF(A873="","",WORKDAY(B873,F873))</f>
        <v>46281</v>
      </c>
    </row>
    <row r="874" customFormat="false" ht="15" hidden="false" customHeight="false" outlineLevel="0" collapsed="false">
      <c r="A874" s="37" t="n">
        <v>1000873</v>
      </c>
      <c r="B874" s="38" t="n">
        <v>46276</v>
      </c>
      <c r="C874" s="39" t="s">
        <v>69</v>
      </c>
      <c r="D874" s="39" t="s">
        <v>31</v>
      </c>
      <c r="E874" s="40" t="n">
        <v>3</v>
      </c>
      <c r="F874" s="41" t="n">
        <f aca="false">IF(A874="","",INDEX(Assumptions!$B$16:$B$18,MATCH(C874,Assumptions!$A$16:$A$18,0)))</f>
        <v>3</v>
      </c>
      <c r="G874" s="42" t="n">
        <f aca="false">IF(A874="","",WORKDAY(B874,F874))</f>
        <v>46281</v>
      </c>
    </row>
    <row r="875" customFormat="false" ht="15" hidden="false" customHeight="false" outlineLevel="0" collapsed="false">
      <c r="A875" s="37" t="n">
        <v>1000874</v>
      </c>
      <c r="B875" s="38" t="n">
        <v>46276</v>
      </c>
      <c r="C875" s="39" t="s">
        <v>68</v>
      </c>
      <c r="D875" s="39" t="s">
        <v>33</v>
      </c>
      <c r="E875" s="40" t="n">
        <v>2.3</v>
      </c>
      <c r="F875" s="41" t="n">
        <f aca="false">IF(A875="","",INDEX(Assumptions!$B$16:$B$18,MATCH(C875,Assumptions!$A$16:$A$18,0)))</f>
        <v>1</v>
      </c>
      <c r="G875" s="42" t="n">
        <f aca="false">IF(A875="","",WORKDAY(B875,F875))</f>
        <v>46279</v>
      </c>
    </row>
    <row r="876" customFormat="false" ht="15" hidden="false" customHeight="false" outlineLevel="0" collapsed="false">
      <c r="A876" s="37" t="n">
        <v>1000875</v>
      </c>
      <c r="B876" s="38" t="n">
        <v>46276</v>
      </c>
      <c r="C876" s="39" t="s">
        <v>69</v>
      </c>
      <c r="D876" s="39" t="s">
        <v>31</v>
      </c>
      <c r="E876" s="40" t="n">
        <v>3.2</v>
      </c>
      <c r="F876" s="41" t="n">
        <f aca="false">IF(A876="","",INDEX(Assumptions!$B$16:$B$18,MATCH(C876,Assumptions!$A$16:$A$18,0)))</f>
        <v>3</v>
      </c>
      <c r="G876" s="42" t="n">
        <f aca="false">IF(A876="","",WORKDAY(B876,F876))</f>
        <v>46281</v>
      </c>
    </row>
    <row r="877" customFormat="false" ht="15" hidden="false" customHeight="false" outlineLevel="0" collapsed="false">
      <c r="A877" s="37" t="n">
        <v>1000876</v>
      </c>
      <c r="B877" s="38" t="n">
        <v>46276</v>
      </c>
      <c r="C877" s="39" t="s">
        <v>69</v>
      </c>
      <c r="D877" s="39" t="s">
        <v>35</v>
      </c>
      <c r="E877" s="40" t="n">
        <v>2.5</v>
      </c>
      <c r="F877" s="41" t="n">
        <f aca="false">IF(A877="","",INDEX(Assumptions!$B$16:$B$18,MATCH(C877,Assumptions!$A$16:$A$18,0)))</f>
        <v>3</v>
      </c>
      <c r="G877" s="42" t="n">
        <f aca="false">IF(A877="","",WORKDAY(B877,F877))</f>
        <v>46281</v>
      </c>
    </row>
    <row r="878" customFormat="false" ht="15" hidden="false" customHeight="false" outlineLevel="0" collapsed="false">
      <c r="A878" s="37" t="n">
        <v>1000877</v>
      </c>
      <c r="B878" s="38" t="n">
        <v>46276</v>
      </c>
      <c r="C878" s="39" t="s">
        <v>70</v>
      </c>
      <c r="D878" s="39" t="s">
        <v>39</v>
      </c>
      <c r="E878" s="40" t="n">
        <v>0.9</v>
      </c>
      <c r="F878" s="41" t="n">
        <f aca="false">IF(A878="","",INDEX(Assumptions!$B$16:$B$18,MATCH(C878,Assumptions!$A$16:$A$18,0)))</f>
        <v>5</v>
      </c>
      <c r="G878" s="42" t="n">
        <f aca="false">IF(A878="","",WORKDAY(B878,F878))</f>
        <v>46283</v>
      </c>
    </row>
    <row r="879" customFormat="false" ht="15" hidden="false" customHeight="false" outlineLevel="0" collapsed="false">
      <c r="A879" s="37" t="n">
        <v>1000878</v>
      </c>
      <c r="B879" s="38" t="n">
        <v>46276</v>
      </c>
      <c r="C879" s="39" t="s">
        <v>69</v>
      </c>
      <c r="D879" s="39" t="s">
        <v>33</v>
      </c>
      <c r="E879" s="40" t="n">
        <v>0.7</v>
      </c>
      <c r="F879" s="41" t="n">
        <f aca="false">IF(A879="","",INDEX(Assumptions!$B$16:$B$18,MATCH(C879,Assumptions!$A$16:$A$18,0)))</f>
        <v>3</v>
      </c>
      <c r="G879" s="42" t="n">
        <f aca="false">IF(A879="","",WORKDAY(B879,F879))</f>
        <v>46281</v>
      </c>
    </row>
    <row r="880" customFormat="false" ht="15" hidden="false" customHeight="false" outlineLevel="0" collapsed="false">
      <c r="A880" s="37" t="n">
        <v>1000879</v>
      </c>
      <c r="B880" s="38" t="n">
        <v>46276</v>
      </c>
      <c r="C880" s="39" t="s">
        <v>69</v>
      </c>
      <c r="D880" s="39" t="s">
        <v>33</v>
      </c>
      <c r="E880" s="40" t="n">
        <v>1.7</v>
      </c>
      <c r="F880" s="41" t="n">
        <f aca="false">IF(A880="","",INDEX(Assumptions!$B$16:$B$18,MATCH(C880,Assumptions!$A$16:$A$18,0)))</f>
        <v>3</v>
      </c>
      <c r="G880" s="42" t="n">
        <f aca="false">IF(A880="","",WORKDAY(B880,F880))</f>
        <v>46281</v>
      </c>
    </row>
    <row r="881" customFormat="false" ht="15" hidden="false" customHeight="false" outlineLevel="0" collapsed="false">
      <c r="A881" s="37" t="n">
        <v>1000880</v>
      </c>
      <c r="B881" s="38" t="n">
        <v>46276</v>
      </c>
      <c r="C881" s="39" t="s">
        <v>68</v>
      </c>
      <c r="D881" s="39" t="s">
        <v>37</v>
      </c>
      <c r="E881" s="40" t="n">
        <v>1</v>
      </c>
      <c r="F881" s="41" t="n">
        <f aca="false">IF(A881="","",INDEX(Assumptions!$B$16:$B$18,MATCH(C881,Assumptions!$A$16:$A$18,0)))</f>
        <v>1</v>
      </c>
      <c r="G881" s="42" t="n">
        <f aca="false">IF(A881="","",WORKDAY(B881,F881))</f>
        <v>46279</v>
      </c>
    </row>
    <row r="882" customFormat="false" ht="15" hidden="false" customHeight="false" outlineLevel="0" collapsed="false">
      <c r="A882" s="37" t="n">
        <v>1000881</v>
      </c>
      <c r="B882" s="38" t="n">
        <v>46276</v>
      </c>
      <c r="C882" s="39" t="s">
        <v>69</v>
      </c>
      <c r="D882" s="39" t="s">
        <v>31</v>
      </c>
      <c r="E882" s="40" t="n">
        <v>5.4</v>
      </c>
      <c r="F882" s="41" t="n">
        <f aca="false">IF(A882="","",INDEX(Assumptions!$B$16:$B$18,MATCH(C882,Assumptions!$A$16:$A$18,0)))</f>
        <v>3</v>
      </c>
      <c r="G882" s="42" t="n">
        <f aca="false">IF(A882="","",WORKDAY(B882,F882))</f>
        <v>46281</v>
      </c>
    </row>
    <row r="883" customFormat="false" ht="15" hidden="false" customHeight="false" outlineLevel="0" collapsed="false">
      <c r="A883" s="37" t="n">
        <v>1000882</v>
      </c>
      <c r="B883" s="38" t="n">
        <v>46276</v>
      </c>
      <c r="C883" s="39" t="s">
        <v>70</v>
      </c>
      <c r="D883" s="39" t="s">
        <v>31</v>
      </c>
      <c r="E883" s="40" t="n">
        <v>0.4</v>
      </c>
      <c r="F883" s="41" t="n">
        <f aca="false">IF(A883="","",INDEX(Assumptions!$B$16:$B$18,MATCH(C883,Assumptions!$A$16:$A$18,0)))</f>
        <v>5</v>
      </c>
      <c r="G883" s="42" t="n">
        <f aca="false">IF(A883="","",WORKDAY(B883,F883))</f>
        <v>46283</v>
      </c>
    </row>
    <row r="884" customFormat="false" ht="15" hidden="false" customHeight="false" outlineLevel="0" collapsed="false">
      <c r="A884" s="37" t="n">
        <v>1000883</v>
      </c>
      <c r="B884" s="38" t="n">
        <v>46276</v>
      </c>
      <c r="C884" s="39" t="s">
        <v>69</v>
      </c>
      <c r="D884" s="39" t="s">
        <v>33</v>
      </c>
      <c r="E884" s="40" t="n">
        <v>1.9</v>
      </c>
      <c r="F884" s="41" t="n">
        <f aca="false">IF(A884="","",INDEX(Assumptions!$B$16:$B$18,MATCH(C884,Assumptions!$A$16:$A$18,0)))</f>
        <v>3</v>
      </c>
      <c r="G884" s="42" t="n">
        <f aca="false">IF(A884="","",WORKDAY(B884,F884))</f>
        <v>46281</v>
      </c>
    </row>
    <row r="885" customFormat="false" ht="15" hidden="false" customHeight="false" outlineLevel="0" collapsed="false">
      <c r="A885" s="37" t="n">
        <v>1000884</v>
      </c>
      <c r="B885" s="38" t="n">
        <v>46276</v>
      </c>
      <c r="C885" s="39" t="s">
        <v>69</v>
      </c>
      <c r="D885" s="39" t="s">
        <v>37</v>
      </c>
      <c r="E885" s="40" t="n">
        <v>3.9</v>
      </c>
      <c r="F885" s="41" t="n">
        <f aca="false">IF(A885="","",INDEX(Assumptions!$B$16:$B$18,MATCH(C885,Assumptions!$A$16:$A$18,0)))</f>
        <v>3</v>
      </c>
      <c r="G885" s="42" t="n">
        <f aca="false">IF(A885="","",WORKDAY(B885,F885))</f>
        <v>46281</v>
      </c>
    </row>
    <row r="886" customFormat="false" ht="15" hidden="false" customHeight="false" outlineLevel="0" collapsed="false">
      <c r="A886" s="37" t="n">
        <v>1000885</v>
      </c>
      <c r="B886" s="38" t="n">
        <v>46276</v>
      </c>
      <c r="C886" s="39" t="s">
        <v>69</v>
      </c>
      <c r="D886" s="39" t="s">
        <v>33</v>
      </c>
      <c r="E886" s="40" t="n">
        <v>4</v>
      </c>
      <c r="F886" s="41" t="n">
        <f aca="false">IF(A886="","",INDEX(Assumptions!$B$16:$B$18,MATCH(C886,Assumptions!$A$16:$A$18,0)))</f>
        <v>3</v>
      </c>
      <c r="G886" s="42" t="n">
        <f aca="false">IF(A886="","",WORKDAY(B886,F886))</f>
        <v>46281</v>
      </c>
    </row>
    <row r="887" customFormat="false" ht="15" hidden="false" customHeight="false" outlineLevel="0" collapsed="false">
      <c r="A887" s="37" t="n">
        <v>1000886</v>
      </c>
      <c r="B887" s="38" t="n">
        <v>46276</v>
      </c>
      <c r="C887" s="39" t="s">
        <v>68</v>
      </c>
      <c r="D887" s="39" t="s">
        <v>35</v>
      </c>
      <c r="E887" s="40" t="n">
        <v>1.6</v>
      </c>
      <c r="F887" s="41" t="n">
        <f aca="false">IF(A887="","",INDEX(Assumptions!$B$16:$B$18,MATCH(C887,Assumptions!$A$16:$A$18,0)))</f>
        <v>1</v>
      </c>
      <c r="G887" s="42" t="n">
        <f aca="false">IF(A887="","",WORKDAY(B887,F887))</f>
        <v>46279</v>
      </c>
    </row>
    <row r="888" customFormat="false" ht="15" hidden="false" customHeight="false" outlineLevel="0" collapsed="false">
      <c r="A888" s="37" t="n">
        <v>1000887</v>
      </c>
      <c r="B888" s="38" t="n">
        <v>46276</v>
      </c>
      <c r="C888" s="39" t="s">
        <v>69</v>
      </c>
      <c r="D888" s="39" t="s">
        <v>39</v>
      </c>
      <c r="E888" s="40" t="n">
        <v>0.8</v>
      </c>
      <c r="F888" s="41" t="n">
        <f aca="false">IF(A888="","",INDEX(Assumptions!$B$16:$B$18,MATCH(C888,Assumptions!$A$16:$A$18,0)))</f>
        <v>3</v>
      </c>
      <c r="G888" s="42" t="n">
        <f aca="false">IF(A888="","",WORKDAY(B888,F888))</f>
        <v>46281</v>
      </c>
    </row>
    <row r="889" customFormat="false" ht="15" hidden="false" customHeight="false" outlineLevel="0" collapsed="false">
      <c r="A889" s="37" t="n">
        <v>1000888</v>
      </c>
      <c r="B889" s="38" t="n">
        <v>46276</v>
      </c>
      <c r="C889" s="39" t="s">
        <v>70</v>
      </c>
      <c r="D889" s="39" t="s">
        <v>39</v>
      </c>
      <c r="E889" s="40" t="n">
        <v>5</v>
      </c>
      <c r="F889" s="41" t="n">
        <f aca="false">IF(A889="","",INDEX(Assumptions!$B$16:$B$18,MATCH(C889,Assumptions!$A$16:$A$18,0)))</f>
        <v>5</v>
      </c>
      <c r="G889" s="42" t="n">
        <f aca="false">IF(A889="","",WORKDAY(B889,F889))</f>
        <v>46283</v>
      </c>
    </row>
    <row r="890" customFormat="false" ht="15" hidden="false" customHeight="false" outlineLevel="0" collapsed="false">
      <c r="A890" s="37" t="n">
        <v>1000889</v>
      </c>
      <c r="B890" s="38" t="n">
        <v>46276</v>
      </c>
      <c r="C890" s="39" t="s">
        <v>69</v>
      </c>
      <c r="D890" s="39" t="s">
        <v>31</v>
      </c>
      <c r="E890" s="40" t="n">
        <v>0.8</v>
      </c>
      <c r="F890" s="41" t="n">
        <f aca="false">IF(A890="","",INDEX(Assumptions!$B$16:$B$18,MATCH(C890,Assumptions!$A$16:$A$18,0)))</f>
        <v>3</v>
      </c>
      <c r="G890" s="42" t="n">
        <f aca="false">IF(A890="","",WORKDAY(B890,F890))</f>
        <v>46281</v>
      </c>
    </row>
    <row r="891" customFormat="false" ht="15" hidden="false" customHeight="false" outlineLevel="0" collapsed="false">
      <c r="A891" s="37" t="n">
        <v>1000890</v>
      </c>
      <c r="B891" s="38" t="n">
        <v>46276</v>
      </c>
      <c r="C891" s="39" t="s">
        <v>68</v>
      </c>
      <c r="D891" s="39" t="s">
        <v>31</v>
      </c>
      <c r="E891" s="40" t="n">
        <v>3</v>
      </c>
      <c r="F891" s="41" t="n">
        <f aca="false">IF(A891="","",INDEX(Assumptions!$B$16:$B$18,MATCH(C891,Assumptions!$A$16:$A$18,0)))</f>
        <v>1</v>
      </c>
      <c r="G891" s="42" t="n">
        <f aca="false">IF(A891="","",WORKDAY(B891,F891))</f>
        <v>46279</v>
      </c>
    </row>
    <row r="892" customFormat="false" ht="15" hidden="false" customHeight="false" outlineLevel="0" collapsed="false">
      <c r="A892" s="37" t="n">
        <v>1000891</v>
      </c>
      <c r="B892" s="38" t="n">
        <v>46276</v>
      </c>
      <c r="C892" s="39" t="s">
        <v>69</v>
      </c>
      <c r="D892" s="39" t="s">
        <v>35</v>
      </c>
      <c r="E892" s="40" t="n">
        <v>1.1</v>
      </c>
      <c r="F892" s="41" t="n">
        <f aca="false">IF(A892="","",INDEX(Assumptions!$B$16:$B$18,MATCH(C892,Assumptions!$A$16:$A$18,0)))</f>
        <v>3</v>
      </c>
      <c r="G892" s="42" t="n">
        <f aca="false">IF(A892="","",WORKDAY(B892,F892))</f>
        <v>46281</v>
      </c>
    </row>
    <row r="893" customFormat="false" ht="15" hidden="false" customHeight="false" outlineLevel="0" collapsed="false">
      <c r="A893" s="37" t="n">
        <v>1000892</v>
      </c>
      <c r="B893" s="38" t="n">
        <v>46276</v>
      </c>
      <c r="C893" s="39" t="s">
        <v>69</v>
      </c>
      <c r="D893" s="39" t="s">
        <v>31</v>
      </c>
      <c r="E893" s="40" t="n">
        <v>2.4</v>
      </c>
      <c r="F893" s="41" t="n">
        <f aca="false">IF(A893="","",INDEX(Assumptions!$B$16:$B$18,MATCH(C893,Assumptions!$A$16:$A$18,0)))</f>
        <v>3</v>
      </c>
      <c r="G893" s="42" t="n">
        <f aca="false">IF(A893="","",WORKDAY(B893,F893))</f>
        <v>46281</v>
      </c>
    </row>
    <row r="894" customFormat="false" ht="15" hidden="false" customHeight="false" outlineLevel="0" collapsed="false">
      <c r="A894" s="37" t="n">
        <v>1000893</v>
      </c>
      <c r="B894" s="38" t="n">
        <v>46276</v>
      </c>
      <c r="C894" s="39" t="s">
        <v>70</v>
      </c>
      <c r="D894" s="39" t="s">
        <v>33</v>
      </c>
      <c r="E894" s="40" t="n">
        <v>2.4</v>
      </c>
      <c r="F894" s="41" t="n">
        <f aca="false">IF(A894="","",INDEX(Assumptions!$B$16:$B$18,MATCH(C894,Assumptions!$A$16:$A$18,0)))</f>
        <v>5</v>
      </c>
      <c r="G894" s="42" t="n">
        <f aca="false">IF(A894="","",WORKDAY(B894,F894))</f>
        <v>46283</v>
      </c>
    </row>
    <row r="895" customFormat="false" ht="15" hidden="false" customHeight="false" outlineLevel="0" collapsed="false">
      <c r="A895" s="37" t="n">
        <v>1000894</v>
      </c>
      <c r="B895" s="38" t="n">
        <v>46276</v>
      </c>
      <c r="C895" s="39" t="s">
        <v>69</v>
      </c>
      <c r="D895" s="39" t="s">
        <v>37</v>
      </c>
      <c r="E895" s="40" t="n">
        <v>1.5</v>
      </c>
      <c r="F895" s="41" t="n">
        <f aca="false">IF(A895="","",INDEX(Assumptions!$B$16:$B$18,MATCH(C895,Assumptions!$A$16:$A$18,0)))</f>
        <v>3</v>
      </c>
      <c r="G895" s="42" t="n">
        <f aca="false">IF(A895="","",WORKDAY(B895,F895))</f>
        <v>46281</v>
      </c>
    </row>
    <row r="896" customFormat="false" ht="15" hidden="false" customHeight="false" outlineLevel="0" collapsed="false">
      <c r="A896" s="37" t="n">
        <v>1000895</v>
      </c>
      <c r="B896" s="38" t="n">
        <v>46276</v>
      </c>
      <c r="C896" s="39" t="s">
        <v>69</v>
      </c>
      <c r="D896" s="39" t="s">
        <v>35</v>
      </c>
      <c r="E896" s="40" t="n">
        <v>1.6</v>
      </c>
      <c r="F896" s="41" t="n">
        <f aca="false">IF(A896="","",INDEX(Assumptions!$B$16:$B$18,MATCH(C896,Assumptions!$A$16:$A$18,0)))</f>
        <v>3</v>
      </c>
      <c r="G896" s="42" t="n">
        <f aca="false">IF(A896="","",WORKDAY(B896,F896))</f>
        <v>46281</v>
      </c>
    </row>
    <row r="897" customFormat="false" ht="15" hidden="false" customHeight="false" outlineLevel="0" collapsed="false">
      <c r="A897" s="37" t="n">
        <v>1000896</v>
      </c>
      <c r="B897" s="38" t="n">
        <v>46276</v>
      </c>
      <c r="C897" s="39" t="s">
        <v>69</v>
      </c>
      <c r="D897" s="39" t="s">
        <v>33</v>
      </c>
      <c r="E897" s="40" t="n">
        <v>4.5</v>
      </c>
      <c r="F897" s="41" t="n">
        <f aca="false">IF(A897="","",INDEX(Assumptions!$B$16:$B$18,MATCH(C897,Assumptions!$A$16:$A$18,0)))</f>
        <v>3</v>
      </c>
      <c r="G897" s="42" t="n">
        <f aca="false">IF(A897="","",WORKDAY(B897,F897))</f>
        <v>46281</v>
      </c>
    </row>
    <row r="898" customFormat="false" ht="15" hidden="false" customHeight="false" outlineLevel="0" collapsed="false">
      <c r="A898" s="37" t="n">
        <v>1000897</v>
      </c>
      <c r="B898" s="38" t="n">
        <v>46276</v>
      </c>
      <c r="C898" s="39" t="s">
        <v>69</v>
      </c>
      <c r="D898" s="39" t="s">
        <v>33</v>
      </c>
      <c r="E898" s="40" t="n">
        <v>4.2</v>
      </c>
      <c r="F898" s="41" t="n">
        <f aca="false">IF(A898="","",INDEX(Assumptions!$B$16:$B$18,MATCH(C898,Assumptions!$A$16:$A$18,0)))</f>
        <v>3</v>
      </c>
      <c r="G898" s="42" t="n">
        <f aca="false">IF(A898="","",WORKDAY(B898,F898))</f>
        <v>46281</v>
      </c>
    </row>
    <row r="899" customFormat="false" ht="15" hidden="false" customHeight="false" outlineLevel="0" collapsed="false">
      <c r="A899" s="37" t="n">
        <v>1000898</v>
      </c>
      <c r="B899" s="38" t="n">
        <v>46276</v>
      </c>
      <c r="C899" s="39" t="s">
        <v>68</v>
      </c>
      <c r="D899" s="39" t="s">
        <v>39</v>
      </c>
      <c r="E899" s="40" t="n">
        <v>1.1</v>
      </c>
      <c r="F899" s="41" t="n">
        <f aca="false">IF(A899="","",INDEX(Assumptions!$B$16:$B$18,MATCH(C899,Assumptions!$A$16:$A$18,0)))</f>
        <v>1</v>
      </c>
      <c r="G899" s="42" t="n">
        <f aca="false">IF(A899="","",WORKDAY(B899,F899))</f>
        <v>46279</v>
      </c>
    </row>
    <row r="900" customFormat="false" ht="15" hidden="false" customHeight="false" outlineLevel="0" collapsed="false">
      <c r="A900" s="37" t="n">
        <v>1000899</v>
      </c>
      <c r="B900" s="38" t="n">
        <v>46276</v>
      </c>
      <c r="C900" s="39" t="s">
        <v>69</v>
      </c>
      <c r="D900" s="39" t="s">
        <v>31</v>
      </c>
      <c r="E900" s="40" t="n">
        <v>1.1</v>
      </c>
      <c r="F900" s="41" t="n">
        <f aca="false">IF(A900="","",INDEX(Assumptions!$B$16:$B$18,MATCH(C900,Assumptions!$A$16:$A$18,0)))</f>
        <v>3</v>
      </c>
      <c r="G900" s="42" t="n">
        <f aca="false">IF(A900="","",WORKDAY(B900,F900))</f>
        <v>46281</v>
      </c>
    </row>
    <row r="901" customFormat="false" ht="15" hidden="false" customHeight="false" outlineLevel="0" collapsed="false">
      <c r="A901" s="37" t="n">
        <v>1000900</v>
      </c>
      <c r="B901" s="38" t="n">
        <v>46276</v>
      </c>
      <c r="C901" s="39" t="s">
        <v>69</v>
      </c>
      <c r="D901" s="39" t="s">
        <v>35</v>
      </c>
      <c r="E901" s="40" t="n">
        <v>2.8</v>
      </c>
      <c r="F901" s="41" t="n">
        <f aca="false">IF(A901="","",INDEX(Assumptions!$B$16:$B$18,MATCH(C901,Assumptions!$A$16:$A$18,0)))</f>
        <v>3</v>
      </c>
      <c r="G901" s="42" t="n">
        <f aca="false">IF(A901="","",WORKDAY(B901,F901))</f>
        <v>46281</v>
      </c>
    </row>
    <row r="902" customFormat="false" ht="15" hidden="false" customHeight="false" outlineLevel="0" collapsed="false">
      <c r="A902" s="37" t="n">
        <v>1000901</v>
      </c>
      <c r="B902" s="38" t="n">
        <v>46276</v>
      </c>
      <c r="C902" s="39" t="s">
        <v>69</v>
      </c>
      <c r="D902" s="39" t="s">
        <v>35</v>
      </c>
      <c r="E902" s="40" t="n">
        <v>0.4</v>
      </c>
      <c r="F902" s="41" t="n">
        <f aca="false">IF(A902="","",INDEX(Assumptions!$B$16:$B$18,MATCH(C902,Assumptions!$A$16:$A$18,0)))</f>
        <v>3</v>
      </c>
      <c r="G902" s="42" t="n">
        <f aca="false">IF(A902="","",WORKDAY(B902,F902))</f>
        <v>46281</v>
      </c>
    </row>
    <row r="903" customFormat="false" ht="15" hidden="false" customHeight="false" outlineLevel="0" collapsed="false">
      <c r="A903" s="37" t="n">
        <v>1000902</v>
      </c>
      <c r="B903" s="38" t="n">
        <v>46276</v>
      </c>
      <c r="C903" s="39" t="s">
        <v>70</v>
      </c>
      <c r="D903" s="39" t="s">
        <v>33</v>
      </c>
      <c r="E903" s="40" t="n">
        <v>2.1</v>
      </c>
      <c r="F903" s="41" t="n">
        <f aca="false">IF(A903="","",INDEX(Assumptions!$B$16:$B$18,MATCH(C903,Assumptions!$A$16:$A$18,0)))</f>
        <v>5</v>
      </c>
      <c r="G903" s="42" t="n">
        <f aca="false">IF(A903="","",WORKDAY(B903,F903))</f>
        <v>46283</v>
      </c>
    </row>
    <row r="904" customFormat="false" ht="15" hidden="false" customHeight="false" outlineLevel="0" collapsed="false">
      <c r="A904" s="37" t="n">
        <v>1000903</v>
      </c>
      <c r="B904" s="38" t="n">
        <v>46276</v>
      </c>
      <c r="C904" s="39" t="s">
        <v>69</v>
      </c>
      <c r="D904" s="39" t="s">
        <v>35</v>
      </c>
      <c r="E904" s="40" t="n">
        <v>3.7</v>
      </c>
      <c r="F904" s="41" t="n">
        <f aca="false">IF(A904="","",INDEX(Assumptions!$B$16:$B$18,MATCH(C904,Assumptions!$A$16:$A$18,0)))</f>
        <v>3</v>
      </c>
      <c r="G904" s="42" t="n">
        <f aca="false">IF(A904="","",WORKDAY(B904,F904))</f>
        <v>46281</v>
      </c>
    </row>
    <row r="905" customFormat="false" ht="15" hidden="false" customHeight="false" outlineLevel="0" collapsed="false">
      <c r="A905" s="37" t="n">
        <v>1000904</v>
      </c>
      <c r="B905" s="38" t="n">
        <v>46276</v>
      </c>
      <c r="C905" s="39" t="s">
        <v>69</v>
      </c>
      <c r="D905" s="39" t="s">
        <v>37</v>
      </c>
      <c r="E905" s="40" t="n">
        <v>0.9</v>
      </c>
      <c r="F905" s="41" t="n">
        <f aca="false">IF(A905="","",INDEX(Assumptions!$B$16:$B$18,MATCH(C905,Assumptions!$A$16:$A$18,0)))</f>
        <v>3</v>
      </c>
      <c r="G905" s="42" t="n">
        <f aca="false">IF(A905="","",WORKDAY(B905,F905))</f>
        <v>46281</v>
      </c>
    </row>
    <row r="906" customFormat="false" ht="15" hidden="false" customHeight="false" outlineLevel="0" collapsed="false">
      <c r="A906" s="37" t="n">
        <v>1000905</v>
      </c>
      <c r="B906" s="38" t="n">
        <v>46276</v>
      </c>
      <c r="C906" s="39" t="s">
        <v>68</v>
      </c>
      <c r="D906" s="39" t="s">
        <v>31</v>
      </c>
      <c r="E906" s="40" t="n">
        <v>1.5</v>
      </c>
      <c r="F906" s="41" t="n">
        <f aca="false">IF(A906="","",INDEX(Assumptions!$B$16:$B$18,MATCH(C906,Assumptions!$A$16:$A$18,0)))</f>
        <v>1</v>
      </c>
      <c r="G906" s="42" t="n">
        <f aca="false">IF(A906="","",WORKDAY(B906,F906))</f>
        <v>46279</v>
      </c>
    </row>
    <row r="907" customFormat="false" ht="15" hidden="false" customHeight="false" outlineLevel="0" collapsed="false">
      <c r="A907" s="37" t="n">
        <v>1000906</v>
      </c>
      <c r="B907" s="38" t="n">
        <v>46276</v>
      </c>
      <c r="C907" s="39" t="s">
        <v>69</v>
      </c>
      <c r="D907" s="39" t="s">
        <v>31</v>
      </c>
      <c r="E907" s="40" t="n">
        <v>1.3</v>
      </c>
      <c r="F907" s="41" t="n">
        <f aca="false">IF(A907="","",INDEX(Assumptions!$B$16:$B$18,MATCH(C907,Assumptions!$A$16:$A$18,0)))</f>
        <v>3</v>
      </c>
      <c r="G907" s="42" t="n">
        <f aca="false">IF(A907="","",WORKDAY(B907,F907))</f>
        <v>46281</v>
      </c>
    </row>
    <row r="908" customFormat="false" ht="15" hidden="false" customHeight="false" outlineLevel="0" collapsed="false">
      <c r="A908" s="37" t="n">
        <v>1000907</v>
      </c>
      <c r="B908" s="38" t="n">
        <v>46276</v>
      </c>
      <c r="C908" s="39" t="s">
        <v>69</v>
      </c>
      <c r="D908" s="39" t="s">
        <v>31</v>
      </c>
      <c r="E908" s="40" t="n">
        <v>1.9</v>
      </c>
      <c r="F908" s="41" t="n">
        <f aca="false">IF(A908="","",INDEX(Assumptions!$B$16:$B$18,MATCH(C908,Assumptions!$A$16:$A$18,0)))</f>
        <v>3</v>
      </c>
      <c r="G908" s="42" t="n">
        <f aca="false">IF(A908="","",WORKDAY(B908,F908))</f>
        <v>46281</v>
      </c>
    </row>
    <row r="909" customFormat="false" ht="15" hidden="false" customHeight="false" outlineLevel="0" collapsed="false">
      <c r="A909" s="37" t="n">
        <v>1000908</v>
      </c>
      <c r="B909" s="38" t="n">
        <v>46276</v>
      </c>
      <c r="C909" s="39" t="s">
        <v>70</v>
      </c>
      <c r="D909" s="39" t="s">
        <v>33</v>
      </c>
      <c r="E909" s="40" t="n">
        <v>1.2</v>
      </c>
      <c r="F909" s="41" t="n">
        <f aca="false">IF(A909="","",INDEX(Assumptions!$B$16:$B$18,MATCH(C909,Assumptions!$A$16:$A$18,0)))</f>
        <v>5</v>
      </c>
      <c r="G909" s="42" t="n">
        <f aca="false">IF(A909="","",WORKDAY(B909,F909))</f>
        <v>46283</v>
      </c>
    </row>
    <row r="910" customFormat="false" ht="15" hidden="false" customHeight="false" outlineLevel="0" collapsed="false">
      <c r="A910" s="37" t="n">
        <v>1000909</v>
      </c>
      <c r="B910" s="38" t="n">
        <v>46276</v>
      </c>
      <c r="C910" s="39" t="s">
        <v>70</v>
      </c>
      <c r="D910" s="39" t="s">
        <v>31</v>
      </c>
      <c r="E910" s="40" t="n">
        <v>2.5</v>
      </c>
      <c r="F910" s="41" t="n">
        <f aca="false">IF(A910="","",INDEX(Assumptions!$B$16:$B$18,MATCH(C910,Assumptions!$A$16:$A$18,0)))</f>
        <v>5</v>
      </c>
      <c r="G910" s="42" t="n">
        <f aca="false">IF(A910="","",WORKDAY(B910,F910))</f>
        <v>46283</v>
      </c>
    </row>
    <row r="911" customFormat="false" ht="15" hidden="false" customHeight="false" outlineLevel="0" collapsed="false">
      <c r="A911" s="37" t="n">
        <v>1000910</v>
      </c>
      <c r="B911" s="38" t="n">
        <v>46276</v>
      </c>
      <c r="C911" s="39" t="s">
        <v>70</v>
      </c>
      <c r="D911" s="39" t="s">
        <v>33</v>
      </c>
      <c r="E911" s="40" t="n">
        <v>4.3</v>
      </c>
      <c r="F911" s="41" t="n">
        <f aca="false">IF(A911="","",INDEX(Assumptions!$B$16:$B$18,MATCH(C911,Assumptions!$A$16:$A$18,0)))</f>
        <v>5</v>
      </c>
      <c r="G911" s="42" t="n">
        <f aca="false">IF(A911="","",WORKDAY(B911,F911))</f>
        <v>46283</v>
      </c>
    </row>
    <row r="912" customFormat="false" ht="15" hidden="false" customHeight="false" outlineLevel="0" collapsed="false">
      <c r="A912" s="37" t="n">
        <v>1000911</v>
      </c>
      <c r="B912" s="38" t="n">
        <v>46276</v>
      </c>
      <c r="C912" s="39" t="s">
        <v>69</v>
      </c>
      <c r="D912" s="39" t="s">
        <v>31</v>
      </c>
      <c r="E912" s="40" t="n">
        <v>3.2</v>
      </c>
      <c r="F912" s="41" t="n">
        <f aca="false">IF(A912="","",INDEX(Assumptions!$B$16:$B$18,MATCH(C912,Assumptions!$A$16:$A$18,0)))</f>
        <v>3</v>
      </c>
      <c r="G912" s="42" t="n">
        <f aca="false">IF(A912="","",WORKDAY(B912,F912))</f>
        <v>46281</v>
      </c>
    </row>
    <row r="913" customFormat="false" ht="15" hidden="false" customHeight="false" outlineLevel="0" collapsed="false">
      <c r="A913" s="37" t="n">
        <v>1000912</v>
      </c>
      <c r="B913" s="38" t="n">
        <v>46276</v>
      </c>
      <c r="C913" s="39" t="s">
        <v>68</v>
      </c>
      <c r="D913" s="39" t="s">
        <v>33</v>
      </c>
      <c r="E913" s="40" t="n">
        <v>1.8</v>
      </c>
      <c r="F913" s="41" t="n">
        <f aca="false">IF(A913="","",INDEX(Assumptions!$B$16:$B$18,MATCH(C913,Assumptions!$A$16:$A$18,0)))</f>
        <v>1</v>
      </c>
      <c r="G913" s="42" t="n">
        <f aca="false">IF(A913="","",WORKDAY(B913,F913))</f>
        <v>46279</v>
      </c>
    </row>
    <row r="914" customFormat="false" ht="15" hidden="false" customHeight="false" outlineLevel="0" collapsed="false">
      <c r="A914" s="37" t="n">
        <v>1000913</v>
      </c>
      <c r="B914" s="38" t="n">
        <v>46276</v>
      </c>
      <c r="C914" s="39" t="s">
        <v>69</v>
      </c>
      <c r="D914" s="39" t="s">
        <v>35</v>
      </c>
      <c r="E914" s="40" t="n">
        <v>1.3</v>
      </c>
      <c r="F914" s="41" t="n">
        <f aca="false">IF(A914="","",INDEX(Assumptions!$B$16:$B$18,MATCH(C914,Assumptions!$A$16:$A$18,0)))</f>
        <v>3</v>
      </c>
      <c r="G914" s="42" t="n">
        <f aca="false">IF(A914="","",WORKDAY(B914,F914))</f>
        <v>46281</v>
      </c>
    </row>
    <row r="915" customFormat="false" ht="15" hidden="false" customHeight="false" outlineLevel="0" collapsed="false">
      <c r="A915" s="37" t="n">
        <v>1000914</v>
      </c>
      <c r="B915" s="38" t="n">
        <v>46276</v>
      </c>
      <c r="C915" s="39" t="s">
        <v>68</v>
      </c>
      <c r="D915" s="39" t="s">
        <v>31</v>
      </c>
      <c r="E915" s="40" t="n">
        <v>3.7</v>
      </c>
      <c r="F915" s="41" t="n">
        <f aca="false">IF(A915="","",INDEX(Assumptions!$B$16:$B$18,MATCH(C915,Assumptions!$A$16:$A$18,0)))</f>
        <v>1</v>
      </c>
      <c r="G915" s="42" t="n">
        <f aca="false">IF(A915="","",WORKDAY(B915,F915))</f>
        <v>46279</v>
      </c>
    </row>
    <row r="916" customFormat="false" ht="15" hidden="false" customHeight="false" outlineLevel="0" collapsed="false">
      <c r="A916" s="37" t="n">
        <v>1000915</v>
      </c>
      <c r="B916" s="38" t="n">
        <v>46276</v>
      </c>
      <c r="C916" s="39" t="s">
        <v>69</v>
      </c>
      <c r="D916" s="39" t="s">
        <v>35</v>
      </c>
      <c r="E916" s="40" t="n">
        <v>1.9</v>
      </c>
      <c r="F916" s="41" t="n">
        <f aca="false">IF(A916="","",INDEX(Assumptions!$B$16:$B$18,MATCH(C916,Assumptions!$A$16:$A$18,0)))</f>
        <v>3</v>
      </c>
      <c r="G916" s="42" t="n">
        <f aca="false">IF(A916="","",WORKDAY(B916,F916))</f>
        <v>46281</v>
      </c>
    </row>
    <row r="917" customFormat="false" ht="15" hidden="false" customHeight="false" outlineLevel="0" collapsed="false">
      <c r="A917" s="37" t="n">
        <v>1000916</v>
      </c>
      <c r="B917" s="38" t="n">
        <v>46276</v>
      </c>
      <c r="C917" s="39" t="s">
        <v>69</v>
      </c>
      <c r="D917" s="39" t="s">
        <v>33</v>
      </c>
      <c r="E917" s="40" t="n">
        <v>3.5</v>
      </c>
      <c r="F917" s="41" t="n">
        <f aca="false">IF(A917="","",INDEX(Assumptions!$B$16:$B$18,MATCH(C917,Assumptions!$A$16:$A$18,0)))</f>
        <v>3</v>
      </c>
      <c r="G917" s="42" t="n">
        <f aca="false">IF(A917="","",WORKDAY(B917,F917))</f>
        <v>46281</v>
      </c>
    </row>
    <row r="918" customFormat="false" ht="15" hidden="false" customHeight="false" outlineLevel="0" collapsed="false">
      <c r="A918" s="37" t="n">
        <v>1000917</v>
      </c>
      <c r="B918" s="38" t="n">
        <v>46276</v>
      </c>
      <c r="C918" s="39" t="s">
        <v>70</v>
      </c>
      <c r="D918" s="39" t="s">
        <v>39</v>
      </c>
      <c r="E918" s="40" t="n">
        <v>0.4</v>
      </c>
      <c r="F918" s="41" t="n">
        <f aca="false">IF(A918="","",INDEX(Assumptions!$B$16:$B$18,MATCH(C918,Assumptions!$A$16:$A$18,0)))</f>
        <v>5</v>
      </c>
      <c r="G918" s="42" t="n">
        <f aca="false">IF(A918="","",WORKDAY(B918,F918))</f>
        <v>46283</v>
      </c>
    </row>
    <row r="919" customFormat="false" ht="15" hidden="false" customHeight="false" outlineLevel="0" collapsed="false">
      <c r="A919" s="37" t="n">
        <v>1000918</v>
      </c>
      <c r="B919" s="38" t="n">
        <v>46276</v>
      </c>
      <c r="C919" s="39" t="s">
        <v>69</v>
      </c>
      <c r="D919" s="39" t="s">
        <v>31</v>
      </c>
      <c r="E919" s="40" t="n">
        <v>4.2</v>
      </c>
      <c r="F919" s="41" t="n">
        <f aca="false">IF(A919="","",INDEX(Assumptions!$B$16:$B$18,MATCH(C919,Assumptions!$A$16:$A$18,0)))</f>
        <v>3</v>
      </c>
      <c r="G919" s="42" t="n">
        <f aca="false">IF(A919="","",WORKDAY(B919,F919))</f>
        <v>46281</v>
      </c>
    </row>
    <row r="920" customFormat="false" ht="15" hidden="false" customHeight="false" outlineLevel="0" collapsed="false">
      <c r="A920" s="37" t="n">
        <v>1000919</v>
      </c>
      <c r="B920" s="38" t="n">
        <v>46276</v>
      </c>
      <c r="C920" s="39" t="s">
        <v>69</v>
      </c>
      <c r="D920" s="39" t="s">
        <v>39</v>
      </c>
      <c r="E920" s="40" t="n">
        <v>1.1</v>
      </c>
      <c r="F920" s="41" t="n">
        <f aca="false">IF(A920="","",INDEX(Assumptions!$B$16:$B$18,MATCH(C920,Assumptions!$A$16:$A$18,0)))</f>
        <v>3</v>
      </c>
      <c r="G920" s="42" t="n">
        <f aca="false">IF(A920="","",WORKDAY(B920,F920))</f>
        <v>46281</v>
      </c>
    </row>
    <row r="921" customFormat="false" ht="15" hidden="false" customHeight="false" outlineLevel="0" collapsed="false">
      <c r="A921" s="37" t="n">
        <v>1000920</v>
      </c>
      <c r="B921" s="38" t="n">
        <v>46276</v>
      </c>
      <c r="C921" s="39" t="s">
        <v>69</v>
      </c>
      <c r="D921" s="39" t="s">
        <v>31</v>
      </c>
      <c r="E921" s="40" t="n">
        <v>1.6</v>
      </c>
      <c r="F921" s="41" t="n">
        <f aca="false">IF(A921="","",INDEX(Assumptions!$B$16:$B$18,MATCH(C921,Assumptions!$A$16:$A$18,0)))</f>
        <v>3</v>
      </c>
      <c r="G921" s="42" t="n">
        <f aca="false">IF(A921="","",WORKDAY(B921,F921))</f>
        <v>46281</v>
      </c>
    </row>
    <row r="922" customFormat="false" ht="15" hidden="false" customHeight="false" outlineLevel="0" collapsed="false">
      <c r="A922" s="37" t="n">
        <v>1000921</v>
      </c>
      <c r="B922" s="38" t="n">
        <v>46276</v>
      </c>
      <c r="C922" s="39" t="s">
        <v>69</v>
      </c>
      <c r="D922" s="39" t="s">
        <v>37</v>
      </c>
      <c r="E922" s="40" t="n">
        <v>0.7</v>
      </c>
      <c r="F922" s="41" t="n">
        <f aca="false">IF(A922="","",INDEX(Assumptions!$B$16:$B$18,MATCH(C922,Assumptions!$A$16:$A$18,0)))</f>
        <v>3</v>
      </c>
      <c r="G922" s="42" t="n">
        <f aca="false">IF(A922="","",WORKDAY(B922,F922))</f>
        <v>46281</v>
      </c>
    </row>
    <row r="923" customFormat="false" ht="15" hidden="false" customHeight="false" outlineLevel="0" collapsed="false">
      <c r="A923" s="37" t="n">
        <v>1000922</v>
      </c>
      <c r="B923" s="38" t="n">
        <v>46276</v>
      </c>
      <c r="C923" s="39" t="s">
        <v>68</v>
      </c>
      <c r="D923" s="39" t="s">
        <v>37</v>
      </c>
      <c r="E923" s="40" t="n">
        <v>4.5</v>
      </c>
      <c r="F923" s="41" t="n">
        <f aca="false">IF(A923="","",INDEX(Assumptions!$B$16:$B$18,MATCH(C923,Assumptions!$A$16:$A$18,0)))</f>
        <v>1</v>
      </c>
      <c r="G923" s="42" t="n">
        <f aca="false">IF(A923="","",WORKDAY(B923,F923))</f>
        <v>46279</v>
      </c>
    </row>
    <row r="924" customFormat="false" ht="15" hidden="false" customHeight="false" outlineLevel="0" collapsed="false">
      <c r="A924" s="37" t="n">
        <v>1000923</v>
      </c>
      <c r="B924" s="38" t="n">
        <v>46276</v>
      </c>
      <c r="C924" s="39" t="s">
        <v>69</v>
      </c>
      <c r="D924" s="39" t="s">
        <v>37</v>
      </c>
      <c r="E924" s="40" t="n">
        <v>4.2</v>
      </c>
      <c r="F924" s="41" t="n">
        <f aca="false">IF(A924="","",INDEX(Assumptions!$B$16:$B$18,MATCH(C924,Assumptions!$A$16:$A$18,0)))</f>
        <v>3</v>
      </c>
      <c r="G924" s="42" t="n">
        <f aca="false">IF(A924="","",WORKDAY(B924,F924))</f>
        <v>46281</v>
      </c>
    </row>
    <row r="925" customFormat="false" ht="15" hidden="false" customHeight="false" outlineLevel="0" collapsed="false">
      <c r="A925" s="37" t="n">
        <v>1000924</v>
      </c>
      <c r="B925" s="38" t="n">
        <v>46276</v>
      </c>
      <c r="C925" s="39" t="s">
        <v>69</v>
      </c>
      <c r="D925" s="39" t="s">
        <v>35</v>
      </c>
      <c r="E925" s="40" t="n">
        <v>1.9</v>
      </c>
      <c r="F925" s="41" t="n">
        <f aca="false">IF(A925="","",INDEX(Assumptions!$B$16:$B$18,MATCH(C925,Assumptions!$A$16:$A$18,0)))</f>
        <v>3</v>
      </c>
      <c r="G925" s="42" t="n">
        <f aca="false">IF(A925="","",WORKDAY(B925,F925))</f>
        <v>46281</v>
      </c>
    </row>
    <row r="926" customFormat="false" ht="15" hidden="false" customHeight="false" outlineLevel="0" collapsed="false">
      <c r="A926" s="37" t="n">
        <v>1000925</v>
      </c>
      <c r="B926" s="38" t="n">
        <v>46276</v>
      </c>
      <c r="C926" s="39" t="s">
        <v>70</v>
      </c>
      <c r="D926" s="39" t="s">
        <v>39</v>
      </c>
      <c r="E926" s="40" t="n">
        <v>1.4</v>
      </c>
      <c r="F926" s="41" t="n">
        <f aca="false">IF(A926="","",INDEX(Assumptions!$B$16:$B$18,MATCH(C926,Assumptions!$A$16:$A$18,0)))</f>
        <v>5</v>
      </c>
      <c r="G926" s="42" t="n">
        <f aca="false">IF(A926="","",WORKDAY(B926,F926))</f>
        <v>46283</v>
      </c>
    </row>
    <row r="927" customFormat="false" ht="15" hidden="false" customHeight="false" outlineLevel="0" collapsed="false">
      <c r="A927" s="37" t="n">
        <v>1000926</v>
      </c>
      <c r="B927" s="38" t="n">
        <v>46276</v>
      </c>
      <c r="C927" s="39" t="s">
        <v>69</v>
      </c>
      <c r="D927" s="39" t="s">
        <v>37</v>
      </c>
      <c r="E927" s="40" t="n">
        <v>0.5</v>
      </c>
      <c r="F927" s="41" t="n">
        <f aca="false">IF(A927="","",INDEX(Assumptions!$B$16:$B$18,MATCH(C927,Assumptions!$A$16:$A$18,0)))</f>
        <v>3</v>
      </c>
      <c r="G927" s="42" t="n">
        <f aca="false">IF(A927="","",WORKDAY(B927,F927))</f>
        <v>46281</v>
      </c>
    </row>
    <row r="928" customFormat="false" ht="15" hidden="false" customHeight="false" outlineLevel="0" collapsed="false">
      <c r="A928" s="37" t="n">
        <v>1000927</v>
      </c>
      <c r="B928" s="38" t="n">
        <v>46276</v>
      </c>
      <c r="C928" s="39" t="s">
        <v>69</v>
      </c>
      <c r="D928" s="39" t="s">
        <v>33</v>
      </c>
      <c r="E928" s="40" t="n">
        <v>0.8</v>
      </c>
      <c r="F928" s="41" t="n">
        <f aca="false">IF(A928="","",INDEX(Assumptions!$B$16:$B$18,MATCH(C928,Assumptions!$A$16:$A$18,0)))</f>
        <v>3</v>
      </c>
      <c r="G928" s="42" t="n">
        <f aca="false">IF(A928="","",WORKDAY(B928,F928))</f>
        <v>46281</v>
      </c>
    </row>
    <row r="929" customFormat="false" ht="15" hidden="false" customHeight="false" outlineLevel="0" collapsed="false">
      <c r="A929" s="37" t="n">
        <v>1000928</v>
      </c>
      <c r="B929" s="38" t="n">
        <v>46276</v>
      </c>
      <c r="C929" s="39" t="s">
        <v>70</v>
      </c>
      <c r="D929" s="39" t="s">
        <v>39</v>
      </c>
      <c r="E929" s="40" t="n">
        <v>2.3</v>
      </c>
      <c r="F929" s="41" t="n">
        <f aca="false">IF(A929="","",INDEX(Assumptions!$B$16:$B$18,MATCH(C929,Assumptions!$A$16:$A$18,0)))</f>
        <v>5</v>
      </c>
      <c r="G929" s="42" t="n">
        <f aca="false">IF(A929="","",WORKDAY(B929,F929))</f>
        <v>46283</v>
      </c>
    </row>
    <row r="930" customFormat="false" ht="15" hidden="false" customHeight="false" outlineLevel="0" collapsed="false">
      <c r="A930" s="37" t="n">
        <v>1000929</v>
      </c>
      <c r="B930" s="38" t="n">
        <v>46276</v>
      </c>
      <c r="C930" s="39" t="s">
        <v>69</v>
      </c>
      <c r="D930" s="39" t="s">
        <v>35</v>
      </c>
      <c r="E930" s="40" t="n">
        <v>1.1</v>
      </c>
      <c r="F930" s="41" t="n">
        <f aca="false">IF(A930="","",INDEX(Assumptions!$B$16:$B$18,MATCH(C930,Assumptions!$A$16:$A$18,0)))</f>
        <v>3</v>
      </c>
      <c r="G930" s="42" t="n">
        <f aca="false">IF(A930="","",WORKDAY(B930,F930))</f>
        <v>46281</v>
      </c>
    </row>
    <row r="931" customFormat="false" ht="15" hidden="false" customHeight="false" outlineLevel="0" collapsed="false">
      <c r="A931" s="37" t="n">
        <v>1000930</v>
      </c>
      <c r="B931" s="38" t="n">
        <v>46276</v>
      </c>
      <c r="C931" s="39" t="s">
        <v>69</v>
      </c>
      <c r="D931" s="39" t="s">
        <v>31</v>
      </c>
      <c r="E931" s="40" t="n">
        <v>2.5</v>
      </c>
      <c r="F931" s="41" t="n">
        <f aca="false">IF(A931="","",INDEX(Assumptions!$B$16:$B$18,MATCH(C931,Assumptions!$A$16:$A$18,0)))</f>
        <v>3</v>
      </c>
      <c r="G931" s="42" t="n">
        <f aca="false">IF(A931="","",WORKDAY(B931,F931))</f>
        <v>46281</v>
      </c>
    </row>
    <row r="932" customFormat="false" ht="15" hidden="false" customHeight="false" outlineLevel="0" collapsed="false">
      <c r="A932" s="37" t="n">
        <v>1000931</v>
      </c>
      <c r="B932" s="38" t="n">
        <v>46276</v>
      </c>
      <c r="C932" s="39" t="s">
        <v>70</v>
      </c>
      <c r="D932" s="39" t="s">
        <v>33</v>
      </c>
      <c r="E932" s="40" t="n">
        <v>3.3</v>
      </c>
      <c r="F932" s="41" t="n">
        <f aca="false">IF(A932="","",INDEX(Assumptions!$B$16:$B$18,MATCH(C932,Assumptions!$A$16:$A$18,0)))</f>
        <v>5</v>
      </c>
      <c r="G932" s="42" t="n">
        <f aca="false">IF(A932="","",WORKDAY(B932,F932))</f>
        <v>46283</v>
      </c>
    </row>
    <row r="933" customFormat="false" ht="15" hidden="false" customHeight="false" outlineLevel="0" collapsed="false">
      <c r="A933" s="37" t="n">
        <v>1000932</v>
      </c>
      <c r="B933" s="38" t="n">
        <v>46276</v>
      </c>
      <c r="C933" s="39" t="s">
        <v>69</v>
      </c>
      <c r="D933" s="39" t="s">
        <v>33</v>
      </c>
      <c r="E933" s="40" t="n">
        <v>0.6</v>
      </c>
      <c r="F933" s="41" t="n">
        <f aca="false">IF(A933="","",INDEX(Assumptions!$B$16:$B$18,MATCH(C933,Assumptions!$A$16:$A$18,0)))</f>
        <v>3</v>
      </c>
      <c r="G933" s="42" t="n">
        <f aca="false">IF(A933="","",WORKDAY(B933,F933))</f>
        <v>46281</v>
      </c>
    </row>
    <row r="934" customFormat="false" ht="15" hidden="false" customHeight="false" outlineLevel="0" collapsed="false">
      <c r="A934" s="37" t="n">
        <v>1000933</v>
      </c>
      <c r="B934" s="38" t="n">
        <v>46276</v>
      </c>
      <c r="C934" s="39" t="s">
        <v>69</v>
      </c>
      <c r="D934" s="39" t="s">
        <v>31</v>
      </c>
      <c r="E934" s="40" t="n">
        <v>3.7</v>
      </c>
      <c r="F934" s="41" t="n">
        <f aca="false">IF(A934="","",INDEX(Assumptions!$B$16:$B$18,MATCH(C934,Assumptions!$A$16:$A$18,0)))</f>
        <v>3</v>
      </c>
      <c r="G934" s="42" t="n">
        <f aca="false">IF(A934="","",WORKDAY(B934,F934))</f>
        <v>46281</v>
      </c>
    </row>
    <row r="935" customFormat="false" ht="15" hidden="false" customHeight="false" outlineLevel="0" collapsed="false">
      <c r="A935" s="37" t="n">
        <v>1000934</v>
      </c>
      <c r="B935" s="38" t="n">
        <v>46276</v>
      </c>
      <c r="C935" s="39" t="s">
        <v>69</v>
      </c>
      <c r="D935" s="39" t="s">
        <v>39</v>
      </c>
      <c r="E935" s="40" t="n">
        <v>1.2</v>
      </c>
      <c r="F935" s="41" t="n">
        <f aca="false">IF(A935="","",INDEX(Assumptions!$B$16:$B$18,MATCH(C935,Assumptions!$A$16:$A$18,0)))</f>
        <v>3</v>
      </c>
      <c r="G935" s="42" t="n">
        <f aca="false">IF(A935="","",WORKDAY(B935,F935))</f>
        <v>46281</v>
      </c>
    </row>
    <row r="936" customFormat="false" ht="15" hidden="false" customHeight="false" outlineLevel="0" collapsed="false">
      <c r="A936" s="37" t="n">
        <v>1000935</v>
      </c>
      <c r="B936" s="38" t="n">
        <v>46276</v>
      </c>
      <c r="C936" s="39" t="s">
        <v>69</v>
      </c>
      <c r="D936" s="39" t="s">
        <v>31</v>
      </c>
      <c r="E936" s="40" t="n">
        <v>3.3</v>
      </c>
      <c r="F936" s="41" t="n">
        <f aca="false">IF(A936="","",INDEX(Assumptions!$B$16:$B$18,MATCH(C936,Assumptions!$A$16:$A$18,0)))</f>
        <v>3</v>
      </c>
      <c r="G936" s="42" t="n">
        <f aca="false">IF(A936="","",WORKDAY(B936,F936))</f>
        <v>46281</v>
      </c>
    </row>
    <row r="937" customFormat="false" ht="15" hidden="false" customHeight="false" outlineLevel="0" collapsed="false">
      <c r="A937" s="37" t="n">
        <v>1000936</v>
      </c>
      <c r="B937" s="38" t="n">
        <v>46276</v>
      </c>
      <c r="C937" s="39" t="s">
        <v>69</v>
      </c>
      <c r="D937" s="39" t="s">
        <v>33</v>
      </c>
      <c r="E937" s="40" t="n">
        <v>6.9</v>
      </c>
      <c r="F937" s="41" t="n">
        <f aca="false">IF(A937="","",INDEX(Assumptions!$B$16:$B$18,MATCH(C937,Assumptions!$A$16:$A$18,0)))</f>
        <v>3</v>
      </c>
      <c r="G937" s="42" t="n">
        <f aca="false">IF(A937="","",WORKDAY(B937,F937))</f>
        <v>46281</v>
      </c>
    </row>
    <row r="938" customFormat="false" ht="15" hidden="false" customHeight="false" outlineLevel="0" collapsed="false">
      <c r="A938" s="37" t="n">
        <v>1000937</v>
      </c>
      <c r="B938" s="38" t="n">
        <v>46276</v>
      </c>
      <c r="C938" s="39" t="s">
        <v>68</v>
      </c>
      <c r="D938" s="39" t="s">
        <v>35</v>
      </c>
      <c r="E938" s="40" t="n">
        <v>2.8</v>
      </c>
      <c r="F938" s="41" t="n">
        <f aca="false">IF(A938="","",INDEX(Assumptions!$B$16:$B$18,MATCH(C938,Assumptions!$A$16:$A$18,0)))</f>
        <v>1</v>
      </c>
      <c r="G938" s="42" t="n">
        <f aca="false">IF(A938="","",WORKDAY(B938,F938))</f>
        <v>46279</v>
      </c>
    </row>
    <row r="939" customFormat="false" ht="15" hidden="false" customHeight="false" outlineLevel="0" collapsed="false">
      <c r="A939" s="37" t="n">
        <v>1000938</v>
      </c>
      <c r="B939" s="38" t="n">
        <v>46276</v>
      </c>
      <c r="C939" s="39" t="s">
        <v>69</v>
      </c>
      <c r="D939" s="39" t="s">
        <v>33</v>
      </c>
      <c r="E939" s="40" t="n">
        <v>0.5</v>
      </c>
      <c r="F939" s="41" t="n">
        <f aca="false">IF(A939="","",INDEX(Assumptions!$B$16:$B$18,MATCH(C939,Assumptions!$A$16:$A$18,0)))</f>
        <v>3</v>
      </c>
      <c r="G939" s="42" t="n">
        <f aca="false">IF(A939="","",WORKDAY(B939,F939))</f>
        <v>46281</v>
      </c>
    </row>
    <row r="940" customFormat="false" ht="15" hidden="false" customHeight="false" outlineLevel="0" collapsed="false">
      <c r="A940" s="37" t="n">
        <v>1000939</v>
      </c>
      <c r="B940" s="38" t="n">
        <v>46276</v>
      </c>
      <c r="C940" s="39" t="s">
        <v>69</v>
      </c>
      <c r="D940" s="39" t="s">
        <v>37</v>
      </c>
      <c r="E940" s="40" t="n">
        <v>2.7</v>
      </c>
      <c r="F940" s="41" t="n">
        <f aca="false">IF(A940="","",INDEX(Assumptions!$B$16:$B$18,MATCH(C940,Assumptions!$A$16:$A$18,0)))</f>
        <v>3</v>
      </c>
      <c r="G940" s="42" t="n">
        <f aca="false">IF(A940="","",WORKDAY(B940,F940))</f>
        <v>46281</v>
      </c>
    </row>
    <row r="941" customFormat="false" ht="15" hidden="false" customHeight="false" outlineLevel="0" collapsed="false">
      <c r="A941" s="37" t="n">
        <v>1000940</v>
      </c>
      <c r="B941" s="38" t="n">
        <v>46276</v>
      </c>
      <c r="C941" s="39" t="s">
        <v>70</v>
      </c>
      <c r="D941" s="39" t="s">
        <v>39</v>
      </c>
      <c r="E941" s="40" t="n">
        <v>2.1</v>
      </c>
      <c r="F941" s="41" t="n">
        <f aca="false">IF(A941="","",INDEX(Assumptions!$B$16:$B$18,MATCH(C941,Assumptions!$A$16:$A$18,0)))</f>
        <v>5</v>
      </c>
      <c r="G941" s="42" t="n">
        <f aca="false">IF(A941="","",WORKDAY(B941,F941))</f>
        <v>46283</v>
      </c>
    </row>
    <row r="942" customFormat="false" ht="15" hidden="false" customHeight="false" outlineLevel="0" collapsed="false">
      <c r="A942" s="37" t="n">
        <v>1000941</v>
      </c>
      <c r="B942" s="38" t="n">
        <v>46276</v>
      </c>
      <c r="C942" s="39" t="s">
        <v>70</v>
      </c>
      <c r="D942" s="39" t="s">
        <v>33</v>
      </c>
      <c r="E942" s="40" t="n">
        <v>0.9</v>
      </c>
      <c r="F942" s="41" t="n">
        <f aca="false">IF(A942="","",INDEX(Assumptions!$B$16:$B$18,MATCH(C942,Assumptions!$A$16:$A$18,0)))</f>
        <v>5</v>
      </c>
      <c r="G942" s="42" t="n">
        <f aca="false">IF(A942="","",WORKDAY(B942,F942))</f>
        <v>46283</v>
      </c>
    </row>
    <row r="943" customFormat="false" ht="15" hidden="false" customHeight="false" outlineLevel="0" collapsed="false">
      <c r="A943" s="37" t="n">
        <v>1000942</v>
      </c>
      <c r="B943" s="38" t="n">
        <v>46276</v>
      </c>
      <c r="C943" s="39" t="s">
        <v>68</v>
      </c>
      <c r="D943" s="39" t="s">
        <v>39</v>
      </c>
      <c r="E943" s="40" t="n">
        <v>3.1</v>
      </c>
      <c r="F943" s="41" t="n">
        <f aca="false">IF(A943="","",INDEX(Assumptions!$B$16:$B$18,MATCH(C943,Assumptions!$A$16:$A$18,0)))</f>
        <v>1</v>
      </c>
      <c r="G943" s="42" t="n">
        <f aca="false">IF(A943="","",WORKDAY(B943,F943))</f>
        <v>46279</v>
      </c>
    </row>
    <row r="944" customFormat="false" ht="15" hidden="false" customHeight="false" outlineLevel="0" collapsed="false">
      <c r="A944" s="37" t="n">
        <v>1000943</v>
      </c>
      <c r="B944" s="38" t="n">
        <v>46276</v>
      </c>
      <c r="C944" s="39" t="s">
        <v>68</v>
      </c>
      <c r="D944" s="39" t="s">
        <v>35</v>
      </c>
      <c r="E944" s="40" t="n">
        <v>1.5</v>
      </c>
      <c r="F944" s="41" t="n">
        <f aca="false">IF(A944="","",INDEX(Assumptions!$B$16:$B$18,MATCH(C944,Assumptions!$A$16:$A$18,0)))</f>
        <v>1</v>
      </c>
      <c r="G944" s="42" t="n">
        <f aca="false">IF(A944="","",WORKDAY(B944,F944))</f>
        <v>46279</v>
      </c>
    </row>
    <row r="945" customFormat="false" ht="15" hidden="false" customHeight="false" outlineLevel="0" collapsed="false">
      <c r="A945" s="37" t="n">
        <v>1000944</v>
      </c>
      <c r="B945" s="38" t="n">
        <v>46276</v>
      </c>
      <c r="C945" s="39" t="s">
        <v>69</v>
      </c>
      <c r="D945" s="39" t="s">
        <v>37</v>
      </c>
      <c r="E945" s="40" t="n">
        <v>3</v>
      </c>
      <c r="F945" s="41" t="n">
        <f aca="false">IF(A945="","",INDEX(Assumptions!$B$16:$B$18,MATCH(C945,Assumptions!$A$16:$A$18,0)))</f>
        <v>3</v>
      </c>
      <c r="G945" s="42" t="n">
        <f aca="false">IF(A945="","",WORKDAY(B945,F945))</f>
        <v>46281</v>
      </c>
    </row>
    <row r="946" customFormat="false" ht="15" hidden="false" customHeight="false" outlineLevel="0" collapsed="false">
      <c r="A946" s="37" t="n">
        <v>1000945</v>
      </c>
      <c r="B946" s="38" t="n">
        <v>46276</v>
      </c>
      <c r="C946" s="39" t="s">
        <v>68</v>
      </c>
      <c r="D946" s="39" t="s">
        <v>39</v>
      </c>
      <c r="E946" s="40" t="n">
        <v>1.1</v>
      </c>
      <c r="F946" s="41" t="n">
        <f aca="false">IF(A946="","",INDEX(Assumptions!$B$16:$B$18,MATCH(C946,Assumptions!$A$16:$A$18,0)))</f>
        <v>1</v>
      </c>
      <c r="G946" s="42" t="n">
        <f aca="false">IF(A946="","",WORKDAY(B946,F946))</f>
        <v>46279</v>
      </c>
    </row>
    <row r="947" customFormat="false" ht="15" hidden="false" customHeight="false" outlineLevel="0" collapsed="false">
      <c r="A947" s="37" t="n">
        <v>1000946</v>
      </c>
      <c r="B947" s="38" t="n">
        <v>46276</v>
      </c>
      <c r="C947" s="39" t="s">
        <v>69</v>
      </c>
      <c r="D947" s="39" t="s">
        <v>39</v>
      </c>
      <c r="E947" s="40" t="n">
        <v>4.7</v>
      </c>
      <c r="F947" s="41" t="n">
        <f aca="false">IF(A947="","",INDEX(Assumptions!$B$16:$B$18,MATCH(C947,Assumptions!$A$16:$A$18,0)))</f>
        <v>3</v>
      </c>
      <c r="G947" s="42" t="n">
        <f aca="false">IF(A947="","",WORKDAY(B947,F947))</f>
        <v>46281</v>
      </c>
    </row>
    <row r="948" customFormat="false" ht="15" hidden="false" customHeight="false" outlineLevel="0" collapsed="false">
      <c r="A948" s="37" t="n">
        <v>1000947</v>
      </c>
      <c r="B948" s="38" t="n">
        <v>46276</v>
      </c>
      <c r="C948" s="39" t="s">
        <v>69</v>
      </c>
      <c r="D948" s="39" t="s">
        <v>39</v>
      </c>
      <c r="E948" s="40" t="n">
        <v>1.7</v>
      </c>
      <c r="F948" s="41" t="n">
        <f aca="false">IF(A948="","",INDEX(Assumptions!$B$16:$B$18,MATCH(C948,Assumptions!$A$16:$A$18,0)))</f>
        <v>3</v>
      </c>
      <c r="G948" s="42" t="n">
        <f aca="false">IF(A948="","",WORKDAY(B948,F948))</f>
        <v>46281</v>
      </c>
    </row>
    <row r="949" customFormat="false" ht="15" hidden="false" customHeight="false" outlineLevel="0" collapsed="false">
      <c r="A949" s="37" t="n">
        <v>1000948</v>
      </c>
      <c r="B949" s="38" t="n">
        <v>46276</v>
      </c>
      <c r="C949" s="39" t="s">
        <v>69</v>
      </c>
      <c r="D949" s="39" t="s">
        <v>33</v>
      </c>
      <c r="E949" s="40" t="n">
        <v>4.6</v>
      </c>
      <c r="F949" s="41" t="n">
        <f aca="false">IF(A949="","",INDEX(Assumptions!$B$16:$B$18,MATCH(C949,Assumptions!$A$16:$A$18,0)))</f>
        <v>3</v>
      </c>
      <c r="G949" s="42" t="n">
        <f aca="false">IF(A949="","",WORKDAY(B949,F949))</f>
        <v>46281</v>
      </c>
    </row>
    <row r="950" customFormat="false" ht="15" hidden="false" customHeight="false" outlineLevel="0" collapsed="false">
      <c r="A950" s="37" t="n">
        <v>1000949</v>
      </c>
      <c r="B950" s="38" t="n">
        <v>46276</v>
      </c>
      <c r="C950" s="39" t="s">
        <v>70</v>
      </c>
      <c r="D950" s="39" t="s">
        <v>37</v>
      </c>
      <c r="E950" s="40" t="n">
        <v>2.1</v>
      </c>
      <c r="F950" s="41" t="n">
        <f aca="false">IF(A950="","",INDEX(Assumptions!$B$16:$B$18,MATCH(C950,Assumptions!$A$16:$A$18,0)))</f>
        <v>5</v>
      </c>
      <c r="G950" s="42" t="n">
        <f aca="false">IF(A950="","",WORKDAY(B950,F950))</f>
        <v>46283</v>
      </c>
    </row>
    <row r="951" customFormat="false" ht="15" hidden="false" customHeight="false" outlineLevel="0" collapsed="false">
      <c r="A951" s="37" t="n">
        <v>1000950</v>
      </c>
      <c r="B951" s="38" t="n">
        <v>46276</v>
      </c>
      <c r="C951" s="39" t="s">
        <v>69</v>
      </c>
      <c r="D951" s="39" t="s">
        <v>35</v>
      </c>
      <c r="E951" s="40" t="n">
        <v>1.3</v>
      </c>
      <c r="F951" s="41" t="n">
        <f aca="false">IF(A951="","",INDEX(Assumptions!$B$16:$B$18,MATCH(C951,Assumptions!$A$16:$A$18,0)))</f>
        <v>3</v>
      </c>
      <c r="G951" s="42" t="n">
        <f aca="false">IF(A951="","",WORKDAY(B951,F951))</f>
        <v>46281</v>
      </c>
    </row>
    <row r="952" customFormat="false" ht="15" hidden="false" customHeight="false" outlineLevel="0" collapsed="false">
      <c r="A952" s="37" t="n">
        <v>1000951</v>
      </c>
      <c r="B952" s="38" t="n">
        <v>46276</v>
      </c>
      <c r="C952" s="39" t="s">
        <v>69</v>
      </c>
      <c r="D952" s="39" t="s">
        <v>33</v>
      </c>
      <c r="E952" s="40" t="n">
        <v>1.1</v>
      </c>
      <c r="F952" s="41" t="n">
        <f aca="false">IF(A952="","",INDEX(Assumptions!$B$16:$B$18,MATCH(C952,Assumptions!$A$16:$A$18,0)))</f>
        <v>3</v>
      </c>
      <c r="G952" s="42" t="n">
        <f aca="false">IF(A952="","",WORKDAY(B952,F952))</f>
        <v>46281</v>
      </c>
    </row>
    <row r="953" customFormat="false" ht="15" hidden="false" customHeight="false" outlineLevel="0" collapsed="false">
      <c r="A953" s="37" t="n">
        <v>1000952</v>
      </c>
      <c r="B953" s="38" t="n">
        <v>46276</v>
      </c>
      <c r="C953" s="39" t="s">
        <v>69</v>
      </c>
      <c r="D953" s="39" t="s">
        <v>31</v>
      </c>
      <c r="E953" s="40" t="n">
        <v>0.7</v>
      </c>
      <c r="F953" s="41" t="n">
        <f aca="false">IF(A953="","",INDEX(Assumptions!$B$16:$B$18,MATCH(C953,Assumptions!$A$16:$A$18,0)))</f>
        <v>3</v>
      </c>
      <c r="G953" s="42" t="n">
        <f aca="false">IF(A953="","",WORKDAY(B953,F953))</f>
        <v>46281</v>
      </c>
    </row>
    <row r="954" customFormat="false" ht="15" hidden="false" customHeight="false" outlineLevel="0" collapsed="false">
      <c r="A954" s="37" t="n">
        <v>1000953</v>
      </c>
      <c r="B954" s="38" t="n">
        <v>46276</v>
      </c>
      <c r="C954" s="39" t="s">
        <v>70</v>
      </c>
      <c r="D954" s="39" t="s">
        <v>37</v>
      </c>
      <c r="E954" s="40" t="n">
        <v>2.3</v>
      </c>
      <c r="F954" s="41" t="n">
        <f aca="false">IF(A954="","",INDEX(Assumptions!$B$16:$B$18,MATCH(C954,Assumptions!$A$16:$A$18,0)))</f>
        <v>5</v>
      </c>
      <c r="G954" s="42" t="n">
        <f aca="false">IF(A954="","",WORKDAY(B954,F954))</f>
        <v>46283</v>
      </c>
    </row>
    <row r="955" customFormat="false" ht="15" hidden="false" customHeight="false" outlineLevel="0" collapsed="false">
      <c r="A955" s="37" t="n">
        <v>1000954</v>
      </c>
      <c r="B955" s="38" t="n">
        <v>46276</v>
      </c>
      <c r="C955" s="39" t="s">
        <v>69</v>
      </c>
      <c r="D955" s="39" t="s">
        <v>33</v>
      </c>
      <c r="E955" s="40" t="n">
        <v>0.9</v>
      </c>
      <c r="F955" s="41" t="n">
        <f aca="false">IF(A955="","",INDEX(Assumptions!$B$16:$B$18,MATCH(C955,Assumptions!$A$16:$A$18,0)))</f>
        <v>3</v>
      </c>
      <c r="G955" s="42" t="n">
        <f aca="false">IF(A955="","",WORKDAY(B955,F955))</f>
        <v>46281</v>
      </c>
    </row>
    <row r="956" customFormat="false" ht="15" hidden="false" customHeight="false" outlineLevel="0" collapsed="false">
      <c r="A956" s="37" t="n">
        <v>1000955</v>
      </c>
      <c r="B956" s="38" t="n">
        <v>46276</v>
      </c>
      <c r="C956" s="39" t="s">
        <v>69</v>
      </c>
      <c r="D956" s="39" t="s">
        <v>35</v>
      </c>
      <c r="E956" s="40" t="n">
        <v>1.4</v>
      </c>
      <c r="F956" s="41" t="n">
        <f aca="false">IF(A956="","",INDEX(Assumptions!$B$16:$B$18,MATCH(C956,Assumptions!$A$16:$A$18,0)))</f>
        <v>3</v>
      </c>
      <c r="G956" s="42" t="n">
        <f aca="false">IF(A956="","",WORKDAY(B956,F956))</f>
        <v>46281</v>
      </c>
    </row>
    <row r="957" customFormat="false" ht="15" hidden="false" customHeight="false" outlineLevel="0" collapsed="false">
      <c r="A957" s="37" t="n">
        <v>1000956</v>
      </c>
      <c r="B957" s="38" t="n">
        <v>46276</v>
      </c>
      <c r="C957" s="39" t="s">
        <v>69</v>
      </c>
      <c r="D957" s="39" t="s">
        <v>31</v>
      </c>
      <c r="E957" s="40" t="n">
        <v>7.3</v>
      </c>
      <c r="F957" s="41" t="n">
        <f aca="false">IF(A957="","",INDEX(Assumptions!$B$16:$B$18,MATCH(C957,Assumptions!$A$16:$A$18,0)))</f>
        <v>3</v>
      </c>
      <c r="G957" s="42" t="n">
        <f aca="false">IF(A957="","",WORKDAY(B957,F957))</f>
        <v>46281</v>
      </c>
    </row>
    <row r="958" customFormat="false" ht="15" hidden="false" customHeight="false" outlineLevel="0" collapsed="false">
      <c r="A958" s="37" t="n">
        <v>1000957</v>
      </c>
      <c r="B958" s="38" t="n">
        <v>46276</v>
      </c>
      <c r="C958" s="39" t="s">
        <v>69</v>
      </c>
      <c r="D958" s="39" t="s">
        <v>31</v>
      </c>
      <c r="E958" s="40" t="n">
        <v>4.6</v>
      </c>
      <c r="F958" s="41" t="n">
        <f aca="false">IF(A958="","",INDEX(Assumptions!$B$16:$B$18,MATCH(C958,Assumptions!$A$16:$A$18,0)))</f>
        <v>3</v>
      </c>
      <c r="G958" s="42" t="n">
        <f aca="false">IF(A958="","",WORKDAY(B958,F958))</f>
        <v>46281</v>
      </c>
    </row>
    <row r="959" customFormat="false" ht="15" hidden="false" customHeight="false" outlineLevel="0" collapsed="false">
      <c r="A959" s="37" t="n">
        <v>1000958</v>
      </c>
      <c r="B959" s="38" t="n">
        <v>46276</v>
      </c>
      <c r="C959" s="39" t="s">
        <v>70</v>
      </c>
      <c r="D959" s="39" t="s">
        <v>37</v>
      </c>
      <c r="E959" s="40" t="n">
        <v>2.4</v>
      </c>
      <c r="F959" s="41" t="n">
        <f aca="false">IF(A959="","",INDEX(Assumptions!$B$16:$B$18,MATCH(C959,Assumptions!$A$16:$A$18,0)))</f>
        <v>5</v>
      </c>
      <c r="G959" s="42" t="n">
        <f aca="false">IF(A959="","",WORKDAY(B959,F959))</f>
        <v>46283</v>
      </c>
    </row>
    <row r="960" customFormat="false" ht="15" hidden="false" customHeight="false" outlineLevel="0" collapsed="false">
      <c r="A960" s="37" t="n">
        <v>1000959</v>
      </c>
      <c r="B960" s="38" t="n">
        <v>46276</v>
      </c>
      <c r="C960" s="39" t="s">
        <v>70</v>
      </c>
      <c r="D960" s="39" t="s">
        <v>39</v>
      </c>
      <c r="E960" s="40" t="n">
        <v>3.4</v>
      </c>
      <c r="F960" s="41" t="n">
        <f aca="false">IF(A960="","",INDEX(Assumptions!$B$16:$B$18,MATCH(C960,Assumptions!$A$16:$A$18,0)))</f>
        <v>5</v>
      </c>
      <c r="G960" s="42" t="n">
        <f aca="false">IF(A960="","",WORKDAY(B960,F960))</f>
        <v>46283</v>
      </c>
    </row>
    <row r="961" customFormat="false" ht="15" hidden="false" customHeight="false" outlineLevel="0" collapsed="false">
      <c r="A961" s="37" t="n">
        <v>1000960</v>
      </c>
      <c r="B961" s="38" t="n">
        <v>46276</v>
      </c>
      <c r="C961" s="39" t="s">
        <v>69</v>
      </c>
      <c r="D961" s="39" t="s">
        <v>33</v>
      </c>
      <c r="E961" s="40" t="n">
        <v>0.7</v>
      </c>
      <c r="F961" s="41" t="n">
        <f aca="false">IF(A961="","",INDEX(Assumptions!$B$16:$B$18,MATCH(C961,Assumptions!$A$16:$A$18,0)))</f>
        <v>3</v>
      </c>
      <c r="G961" s="42" t="n">
        <f aca="false">IF(A961="","",WORKDAY(B961,F961))</f>
        <v>46281</v>
      </c>
    </row>
    <row r="962" customFormat="false" ht="15" hidden="false" customHeight="false" outlineLevel="0" collapsed="false">
      <c r="A962" s="37" t="n">
        <v>1000961</v>
      </c>
      <c r="B962" s="38" t="n">
        <v>46276</v>
      </c>
      <c r="C962" s="39" t="s">
        <v>69</v>
      </c>
      <c r="D962" s="39" t="s">
        <v>33</v>
      </c>
      <c r="E962" s="40" t="n">
        <v>3.7</v>
      </c>
      <c r="F962" s="41" t="n">
        <f aca="false">IF(A962="","",INDEX(Assumptions!$B$16:$B$18,MATCH(C962,Assumptions!$A$16:$A$18,0)))</f>
        <v>3</v>
      </c>
      <c r="G962" s="42" t="n">
        <f aca="false">IF(A962="","",WORKDAY(B962,F962))</f>
        <v>46281</v>
      </c>
    </row>
    <row r="963" customFormat="false" ht="15" hidden="false" customHeight="false" outlineLevel="0" collapsed="false">
      <c r="A963" s="37" t="n">
        <v>1000962</v>
      </c>
      <c r="B963" s="38" t="n">
        <v>46276</v>
      </c>
      <c r="C963" s="39" t="s">
        <v>69</v>
      </c>
      <c r="D963" s="39" t="s">
        <v>39</v>
      </c>
      <c r="E963" s="40" t="n">
        <v>0.6</v>
      </c>
      <c r="F963" s="41" t="n">
        <f aca="false">IF(A963="","",INDEX(Assumptions!$B$16:$B$18,MATCH(C963,Assumptions!$A$16:$A$18,0)))</f>
        <v>3</v>
      </c>
      <c r="G963" s="42" t="n">
        <f aca="false">IF(A963="","",WORKDAY(B963,F963))</f>
        <v>46281</v>
      </c>
    </row>
    <row r="964" customFormat="false" ht="15" hidden="false" customHeight="false" outlineLevel="0" collapsed="false">
      <c r="A964" s="37" t="n">
        <v>1000963</v>
      </c>
      <c r="B964" s="38" t="n">
        <v>46276</v>
      </c>
      <c r="C964" s="39" t="s">
        <v>69</v>
      </c>
      <c r="D964" s="39" t="s">
        <v>37</v>
      </c>
      <c r="E964" s="40" t="n">
        <v>1.7</v>
      </c>
      <c r="F964" s="41" t="n">
        <f aca="false">IF(A964="","",INDEX(Assumptions!$B$16:$B$18,MATCH(C964,Assumptions!$A$16:$A$18,0)))</f>
        <v>3</v>
      </c>
      <c r="G964" s="42" t="n">
        <f aca="false">IF(A964="","",WORKDAY(B964,F964))</f>
        <v>46281</v>
      </c>
    </row>
    <row r="965" customFormat="false" ht="15" hidden="false" customHeight="false" outlineLevel="0" collapsed="false">
      <c r="A965" s="37" t="n">
        <v>1000964</v>
      </c>
      <c r="B965" s="38" t="n">
        <v>46276</v>
      </c>
      <c r="C965" s="39" t="s">
        <v>69</v>
      </c>
      <c r="D965" s="39" t="s">
        <v>37</v>
      </c>
      <c r="E965" s="40" t="n">
        <v>0.3</v>
      </c>
      <c r="F965" s="41" t="n">
        <f aca="false">IF(A965="","",INDEX(Assumptions!$B$16:$B$18,MATCH(C965,Assumptions!$A$16:$A$18,0)))</f>
        <v>3</v>
      </c>
      <c r="G965" s="42" t="n">
        <f aca="false">IF(A965="","",WORKDAY(B965,F965))</f>
        <v>46281</v>
      </c>
    </row>
    <row r="966" customFormat="false" ht="15" hidden="false" customHeight="false" outlineLevel="0" collapsed="false">
      <c r="A966" s="37" t="n">
        <v>1000965</v>
      </c>
      <c r="B966" s="38" t="n">
        <v>46276</v>
      </c>
      <c r="C966" s="39" t="s">
        <v>69</v>
      </c>
      <c r="D966" s="39" t="s">
        <v>39</v>
      </c>
      <c r="E966" s="40" t="n">
        <v>2.9</v>
      </c>
      <c r="F966" s="41" t="n">
        <f aca="false">IF(A966="","",INDEX(Assumptions!$B$16:$B$18,MATCH(C966,Assumptions!$A$16:$A$18,0)))</f>
        <v>3</v>
      </c>
      <c r="G966" s="42" t="n">
        <f aca="false">IF(A966="","",WORKDAY(B966,F966))</f>
        <v>46281</v>
      </c>
    </row>
    <row r="967" customFormat="false" ht="15" hidden="false" customHeight="false" outlineLevel="0" collapsed="false">
      <c r="A967" s="37" t="n">
        <v>1000966</v>
      </c>
      <c r="B967" s="38" t="n">
        <v>46276</v>
      </c>
      <c r="C967" s="39" t="s">
        <v>69</v>
      </c>
      <c r="D967" s="39" t="s">
        <v>33</v>
      </c>
      <c r="E967" s="40" t="n">
        <v>3.1</v>
      </c>
      <c r="F967" s="41" t="n">
        <f aca="false">IF(A967="","",INDEX(Assumptions!$B$16:$B$18,MATCH(C967,Assumptions!$A$16:$A$18,0)))</f>
        <v>3</v>
      </c>
      <c r="G967" s="42" t="n">
        <f aca="false">IF(A967="","",WORKDAY(B967,F967))</f>
        <v>46281</v>
      </c>
    </row>
    <row r="968" customFormat="false" ht="15" hidden="false" customHeight="false" outlineLevel="0" collapsed="false">
      <c r="A968" s="37" t="n">
        <v>1000967</v>
      </c>
      <c r="B968" s="38" t="n">
        <v>46276</v>
      </c>
      <c r="C968" s="39" t="s">
        <v>69</v>
      </c>
      <c r="D968" s="39" t="s">
        <v>33</v>
      </c>
      <c r="E968" s="40" t="n">
        <v>17.9</v>
      </c>
      <c r="F968" s="41" t="n">
        <f aca="false">IF(A968="","",INDEX(Assumptions!$B$16:$B$18,MATCH(C968,Assumptions!$A$16:$A$18,0)))</f>
        <v>3</v>
      </c>
      <c r="G968" s="42" t="n">
        <f aca="false">IF(A968="","",WORKDAY(B968,F968))</f>
        <v>46281</v>
      </c>
    </row>
    <row r="969" customFormat="false" ht="15" hidden="false" customHeight="false" outlineLevel="0" collapsed="false">
      <c r="A969" s="37" t="n">
        <v>1000968</v>
      </c>
      <c r="B969" s="38" t="n">
        <v>46276</v>
      </c>
      <c r="C969" s="39" t="s">
        <v>68</v>
      </c>
      <c r="D969" s="39" t="s">
        <v>39</v>
      </c>
      <c r="E969" s="40" t="n">
        <v>1</v>
      </c>
      <c r="F969" s="41" t="n">
        <f aca="false">IF(A969="","",INDEX(Assumptions!$B$16:$B$18,MATCH(C969,Assumptions!$A$16:$A$18,0)))</f>
        <v>1</v>
      </c>
      <c r="G969" s="42" t="n">
        <f aca="false">IF(A969="","",WORKDAY(B969,F969))</f>
        <v>46279</v>
      </c>
    </row>
    <row r="970" customFormat="false" ht="15" hidden="false" customHeight="false" outlineLevel="0" collapsed="false">
      <c r="A970" s="37" t="n">
        <v>1000969</v>
      </c>
      <c r="B970" s="38" t="n">
        <v>46276</v>
      </c>
      <c r="C970" s="39" t="s">
        <v>69</v>
      </c>
      <c r="D970" s="39" t="s">
        <v>39</v>
      </c>
      <c r="E970" s="40" t="n">
        <v>0.8</v>
      </c>
      <c r="F970" s="41" t="n">
        <f aca="false">IF(A970="","",INDEX(Assumptions!$B$16:$B$18,MATCH(C970,Assumptions!$A$16:$A$18,0)))</f>
        <v>3</v>
      </c>
      <c r="G970" s="42" t="n">
        <f aca="false">IF(A970="","",WORKDAY(B970,F970))</f>
        <v>46281</v>
      </c>
    </row>
    <row r="971" customFormat="false" ht="15" hidden="false" customHeight="false" outlineLevel="0" collapsed="false">
      <c r="A971" s="37" t="n">
        <v>1000970</v>
      </c>
      <c r="B971" s="38" t="n">
        <v>46276</v>
      </c>
      <c r="C971" s="39" t="s">
        <v>68</v>
      </c>
      <c r="D971" s="39" t="s">
        <v>39</v>
      </c>
      <c r="E971" s="40" t="n">
        <v>1.6</v>
      </c>
      <c r="F971" s="41" t="n">
        <f aca="false">IF(A971="","",INDEX(Assumptions!$B$16:$B$18,MATCH(C971,Assumptions!$A$16:$A$18,0)))</f>
        <v>1</v>
      </c>
      <c r="G971" s="42" t="n">
        <f aca="false">IF(A971="","",WORKDAY(B971,F971))</f>
        <v>46279</v>
      </c>
    </row>
    <row r="972" customFormat="false" ht="15" hidden="false" customHeight="false" outlineLevel="0" collapsed="false">
      <c r="A972" s="37" t="n">
        <v>1000971</v>
      </c>
      <c r="B972" s="38" t="n">
        <v>46276</v>
      </c>
      <c r="C972" s="39" t="s">
        <v>70</v>
      </c>
      <c r="D972" s="39" t="s">
        <v>33</v>
      </c>
      <c r="E972" s="40" t="n">
        <v>4</v>
      </c>
      <c r="F972" s="41" t="n">
        <f aca="false">IF(A972="","",INDEX(Assumptions!$B$16:$B$18,MATCH(C972,Assumptions!$A$16:$A$18,0)))</f>
        <v>5</v>
      </c>
      <c r="G972" s="42" t="n">
        <f aca="false">IF(A972="","",WORKDAY(B972,F972))</f>
        <v>46283</v>
      </c>
    </row>
    <row r="973" customFormat="false" ht="15" hidden="false" customHeight="false" outlineLevel="0" collapsed="false">
      <c r="A973" s="37" t="n">
        <v>1000972</v>
      </c>
      <c r="B973" s="38" t="n">
        <v>46276</v>
      </c>
      <c r="C973" s="39" t="s">
        <v>69</v>
      </c>
      <c r="D973" s="39" t="s">
        <v>33</v>
      </c>
      <c r="E973" s="40" t="n">
        <v>1.1</v>
      </c>
      <c r="F973" s="41" t="n">
        <f aca="false">IF(A973="","",INDEX(Assumptions!$B$16:$B$18,MATCH(C973,Assumptions!$A$16:$A$18,0)))</f>
        <v>3</v>
      </c>
      <c r="G973" s="42" t="n">
        <f aca="false">IF(A973="","",WORKDAY(B973,F973))</f>
        <v>46281</v>
      </c>
    </row>
    <row r="974" customFormat="false" ht="15" hidden="false" customHeight="false" outlineLevel="0" collapsed="false">
      <c r="A974" s="37" t="n">
        <v>1000973</v>
      </c>
      <c r="B974" s="38" t="n">
        <v>46276</v>
      </c>
      <c r="C974" s="39" t="s">
        <v>69</v>
      </c>
      <c r="D974" s="39" t="s">
        <v>37</v>
      </c>
      <c r="E974" s="40" t="n">
        <v>2</v>
      </c>
      <c r="F974" s="41" t="n">
        <f aca="false">IF(A974="","",INDEX(Assumptions!$B$16:$B$18,MATCH(C974,Assumptions!$A$16:$A$18,0)))</f>
        <v>3</v>
      </c>
      <c r="G974" s="42" t="n">
        <f aca="false">IF(A974="","",WORKDAY(B974,F974))</f>
        <v>46281</v>
      </c>
    </row>
    <row r="975" customFormat="false" ht="15" hidden="false" customHeight="false" outlineLevel="0" collapsed="false">
      <c r="A975" s="37" t="n">
        <v>1000974</v>
      </c>
      <c r="B975" s="38" t="n">
        <v>46276</v>
      </c>
      <c r="C975" s="39" t="s">
        <v>70</v>
      </c>
      <c r="D975" s="39" t="s">
        <v>35</v>
      </c>
      <c r="E975" s="40" t="n">
        <v>3</v>
      </c>
      <c r="F975" s="41" t="n">
        <f aca="false">IF(A975="","",INDEX(Assumptions!$B$16:$B$18,MATCH(C975,Assumptions!$A$16:$A$18,0)))</f>
        <v>5</v>
      </c>
      <c r="G975" s="42" t="n">
        <f aca="false">IF(A975="","",WORKDAY(B975,F975))</f>
        <v>46283</v>
      </c>
    </row>
    <row r="976" customFormat="false" ht="15" hidden="false" customHeight="false" outlineLevel="0" collapsed="false">
      <c r="A976" s="37" t="n">
        <v>1000975</v>
      </c>
      <c r="B976" s="38" t="n">
        <v>46276</v>
      </c>
      <c r="C976" s="39" t="s">
        <v>70</v>
      </c>
      <c r="D976" s="39" t="s">
        <v>39</v>
      </c>
      <c r="E976" s="40" t="n">
        <v>4.5</v>
      </c>
      <c r="F976" s="41" t="n">
        <f aca="false">IF(A976="","",INDEX(Assumptions!$B$16:$B$18,MATCH(C976,Assumptions!$A$16:$A$18,0)))</f>
        <v>5</v>
      </c>
      <c r="G976" s="42" t="n">
        <f aca="false">IF(A976="","",WORKDAY(B976,F976))</f>
        <v>46283</v>
      </c>
    </row>
    <row r="977" customFormat="false" ht="15" hidden="false" customHeight="false" outlineLevel="0" collapsed="false">
      <c r="A977" s="37" t="n">
        <v>1000976</v>
      </c>
      <c r="B977" s="38" t="n">
        <v>46276</v>
      </c>
      <c r="C977" s="39" t="s">
        <v>70</v>
      </c>
      <c r="D977" s="39" t="s">
        <v>39</v>
      </c>
      <c r="E977" s="40" t="n">
        <v>0.5</v>
      </c>
      <c r="F977" s="41" t="n">
        <f aca="false">IF(A977="","",INDEX(Assumptions!$B$16:$B$18,MATCH(C977,Assumptions!$A$16:$A$18,0)))</f>
        <v>5</v>
      </c>
      <c r="G977" s="42" t="n">
        <f aca="false">IF(A977="","",WORKDAY(B977,F977))</f>
        <v>46283</v>
      </c>
    </row>
    <row r="978" customFormat="false" ht="15" hidden="false" customHeight="false" outlineLevel="0" collapsed="false">
      <c r="A978" s="37" t="n">
        <v>1000977</v>
      </c>
      <c r="B978" s="38" t="n">
        <v>46276</v>
      </c>
      <c r="C978" s="39" t="s">
        <v>70</v>
      </c>
      <c r="D978" s="39" t="s">
        <v>33</v>
      </c>
      <c r="E978" s="40" t="n">
        <v>3.7</v>
      </c>
      <c r="F978" s="41" t="n">
        <f aca="false">IF(A978="","",INDEX(Assumptions!$B$16:$B$18,MATCH(C978,Assumptions!$A$16:$A$18,0)))</f>
        <v>5</v>
      </c>
      <c r="G978" s="42" t="n">
        <f aca="false">IF(A978="","",WORKDAY(B978,F978))</f>
        <v>46283</v>
      </c>
    </row>
    <row r="979" customFormat="false" ht="15" hidden="false" customHeight="false" outlineLevel="0" collapsed="false">
      <c r="A979" s="37" t="n">
        <v>1000978</v>
      </c>
      <c r="B979" s="38" t="n">
        <v>46276</v>
      </c>
      <c r="C979" s="39" t="s">
        <v>70</v>
      </c>
      <c r="D979" s="39" t="s">
        <v>35</v>
      </c>
      <c r="E979" s="40" t="n">
        <v>1.3</v>
      </c>
      <c r="F979" s="41" t="n">
        <f aca="false">IF(A979="","",INDEX(Assumptions!$B$16:$B$18,MATCH(C979,Assumptions!$A$16:$A$18,0)))</f>
        <v>5</v>
      </c>
      <c r="G979" s="42" t="n">
        <f aca="false">IF(A979="","",WORKDAY(B979,F979))</f>
        <v>46283</v>
      </c>
    </row>
    <row r="980" customFormat="false" ht="15" hidden="false" customHeight="false" outlineLevel="0" collapsed="false">
      <c r="A980" s="37" t="n">
        <v>1000979</v>
      </c>
      <c r="B980" s="38" t="n">
        <v>46276</v>
      </c>
      <c r="C980" s="39" t="s">
        <v>69</v>
      </c>
      <c r="D980" s="39" t="s">
        <v>31</v>
      </c>
      <c r="E980" s="40" t="n">
        <v>0.7</v>
      </c>
      <c r="F980" s="41" t="n">
        <f aca="false">IF(A980="","",INDEX(Assumptions!$B$16:$B$18,MATCH(C980,Assumptions!$A$16:$A$18,0)))</f>
        <v>3</v>
      </c>
      <c r="G980" s="42" t="n">
        <f aca="false">IF(A980="","",WORKDAY(B980,F980))</f>
        <v>46281</v>
      </c>
    </row>
    <row r="981" customFormat="false" ht="15" hidden="false" customHeight="false" outlineLevel="0" collapsed="false">
      <c r="A981" s="37" t="n">
        <v>1000980</v>
      </c>
      <c r="B981" s="38" t="n">
        <v>46276</v>
      </c>
      <c r="C981" s="39" t="s">
        <v>68</v>
      </c>
      <c r="D981" s="39" t="s">
        <v>31</v>
      </c>
      <c r="E981" s="40" t="n">
        <v>7.6</v>
      </c>
      <c r="F981" s="41" t="n">
        <f aca="false">IF(A981="","",INDEX(Assumptions!$B$16:$B$18,MATCH(C981,Assumptions!$A$16:$A$18,0)))</f>
        <v>1</v>
      </c>
      <c r="G981" s="42" t="n">
        <f aca="false">IF(A981="","",WORKDAY(B981,F981))</f>
        <v>46279</v>
      </c>
    </row>
    <row r="982" customFormat="false" ht="15" hidden="false" customHeight="false" outlineLevel="0" collapsed="false">
      <c r="A982" s="37" t="n">
        <v>1000981</v>
      </c>
      <c r="B982" s="38" t="n">
        <v>46276</v>
      </c>
      <c r="C982" s="39" t="s">
        <v>69</v>
      </c>
      <c r="D982" s="39" t="s">
        <v>33</v>
      </c>
      <c r="E982" s="40" t="n">
        <v>3.4</v>
      </c>
      <c r="F982" s="41" t="n">
        <f aca="false">IF(A982="","",INDEX(Assumptions!$B$16:$B$18,MATCH(C982,Assumptions!$A$16:$A$18,0)))</f>
        <v>3</v>
      </c>
      <c r="G982" s="42" t="n">
        <f aca="false">IF(A982="","",WORKDAY(B982,F982))</f>
        <v>46281</v>
      </c>
    </row>
    <row r="983" customFormat="false" ht="15" hidden="false" customHeight="false" outlineLevel="0" collapsed="false">
      <c r="A983" s="37" t="n">
        <v>1000982</v>
      </c>
      <c r="B983" s="38" t="n">
        <v>46276</v>
      </c>
      <c r="C983" s="39" t="s">
        <v>70</v>
      </c>
      <c r="D983" s="39" t="s">
        <v>31</v>
      </c>
      <c r="E983" s="40" t="n">
        <v>0.9</v>
      </c>
      <c r="F983" s="41" t="n">
        <f aca="false">IF(A983="","",INDEX(Assumptions!$B$16:$B$18,MATCH(C983,Assumptions!$A$16:$A$18,0)))</f>
        <v>5</v>
      </c>
      <c r="G983" s="42" t="n">
        <f aca="false">IF(A983="","",WORKDAY(B983,F983))</f>
        <v>46283</v>
      </c>
    </row>
    <row r="984" customFormat="false" ht="15" hidden="false" customHeight="false" outlineLevel="0" collapsed="false">
      <c r="A984" s="37" t="n">
        <v>1000983</v>
      </c>
      <c r="B984" s="38" t="n">
        <v>46276</v>
      </c>
      <c r="C984" s="39" t="s">
        <v>70</v>
      </c>
      <c r="D984" s="39" t="s">
        <v>31</v>
      </c>
      <c r="E984" s="40" t="n">
        <v>0.9</v>
      </c>
      <c r="F984" s="41" t="n">
        <f aca="false">IF(A984="","",INDEX(Assumptions!$B$16:$B$18,MATCH(C984,Assumptions!$A$16:$A$18,0)))</f>
        <v>5</v>
      </c>
      <c r="G984" s="42" t="n">
        <f aca="false">IF(A984="","",WORKDAY(B984,F984))</f>
        <v>46283</v>
      </c>
    </row>
    <row r="985" customFormat="false" ht="15" hidden="false" customHeight="false" outlineLevel="0" collapsed="false">
      <c r="A985" s="37" t="n">
        <v>1000984</v>
      </c>
      <c r="B985" s="38" t="n">
        <v>46276</v>
      </c>
      <c r="C985" s="39" t="s">
        <v>68</v>
      </c>
      <c r="D985" s="39" t="s">
        <v>39</v>
      </c>
      <c r="E985" s="40" t="n">
        <v>1.5</v>
      </c>
      <c r="F985" s="41" t="n">
        <f aca="false">IF(A985="","",INDEX(Assumptions!$B$16:$B$18,MATCH(C985,Assumptions!$A$16:$A$18,0)))</f>
        <v>1</v>
      </c>
      <c r="G985" s="42" t="n">
        <f aca="false">IF(A985="","",WORKDAY(B985,F985))</f>
        <v>46279</v>
      </c>
    </row>
    <row r="986" customFormat="false" ht="15" hidden="false" customHeight="false" outlineLevel="0" collapsed="false">
      <c r="A986" s="37" t="n">
        <v>1000985</v>
      </c>
      <c r="B986" s="38" t="n">
        <v>46276</v>
      </c>
      <c r="C986" s="39" t="s">
        <v>69</v>
      </c>
      <c r="D986" s="39" t="s">
        <v>33</v>
      </c>
      <c r="E986" s="40" t="n">
        <v>6.1</v>
      </c>
      <c r="F986" s="41" t="n">
        <f aca="false">IF(A986="","",INDEX(Assumptions!$B$16:$B$18,MATCH(C986,Assumptions!$A$16:$A$18,0)))</f>
        <v>3</v>
      </c>
      <c r="G986" s="42" t="n">
        <f aca="false">IF(A986="","",WORKDAY(B986,F986))</f>
        <v>46281</v>
      </c>
    </row>
    <row r="987" customFormat="false" ht="15" hidden="false" customHeight="false" outlineLevel="0" collapsed="false">
      <c r="A987" s="37" t="n">
        <v>1000986</v>
      </c>
      <c r="B987" s="38" t="n">
        <v>46276</v>
      </c>
      <c r="C987" s="39" t="s">
        <v>68</v>
      </c>
      <c r="D987" s="39" t="s">
        <v>35</v>
      </c>
      <c r="E987" s="40" t="n">
        <v>2.4</v>
      </c>
      <c r="F987" s="41" t="n">
        <f aca="false">IF(A987="","",INDEX(Assumptions!$B$16:$B$18,MATCH(C987,Assumptions!$A$16:$A$18,0)))</f>
        <v>1</v>
      </c>
      <c r="G987" s="42" t="n">
        <f aca="false">IF(A987="","",WORKDAY(B987,F987))</f>
        <v>46279</v>
      </c>
    </row>
    <row r="988" customFormat="false" ht="15" hidden="false" customHeight="false" outlineLevel="0" collapsed="false">
      <c r="A988" s="37" t="n">
        <v>1000987</v>
      </c>
      <c r="B988" s="38" t="n">
        <v>46276</v>
      </c>
      <c r="C988" s="39" t="s">
        <v>69</v>
      </c>
      <c r="D988" s="39" t="s">
        <v>33</v>
      </c>
      <c r="E988" s="40" t="n">
        <v>2.6</v>
      </c>
      <c r="F988" s="41" t="n">
        <f aca="false">IF(A988="","",INDEX(Assumptions!$B$16:$B$18,MATCH(C988,Assumptions!$A$16:$A$18,0)))</f>
        <v>3</v>
      </c>
      <c r="G988" s="42" t="n">
        <f aca="false">IF(A988="","",WORKDAY(B988,F988))</f>
        <v>46281</v>
      </c>
    </row>
    <row r="989" customFormat="false" ht="15" hidden="false" customHeight="false" outlineLevel="0" collapsed="false">
      <c r="A989" s="37" t="n">
        <v>1000988</v>
      </c>
      <c r="B989" s="38" t="n">
        <v>46276</v>
      </c>
      <c r="C989" s="39" t="s">
        <v>69</v>
      </c>
      <c r="D989" s="39" t="s">
        <v>33</v>
      </c>
      <c r="E989" s="40" t="n">
        <v>6.1</v>
      </c>
      <c r="F989" s="41" t="n">
        <f aca="false">IF(A989="","",INDEX(Assumptions!$B$16:$B$18,MATCH(C989,Assumptions!$A$16:$A$18,0)))</f>
        <v>3</v>
      </c>
      <c r="G989" s="42" t="n">
        <f aca="false">IF(A989="","",WORKDAY(B989,F989))</f>
        <v>46281</v>
      </c>
    </row>
    <row r="990" customFormat="false" ht="15" hidden="false" customHeight="false" outlineLevel="0" collapsed="false">
      <c r="A990" s="37" t="n">
        <v>1000989</v>
      </c>
      <c r="B990" s="38" t="n">
        <v>46276</v>
      </c>
      <c r="C990" s="39" t="s">
        <v>69</v>
      </c>
      <c r="D990" s="39" t="s">
        <v>33</v>
      </c>
      <c r="E990" s="40" t="n">
        <v>1.6</v>
      </c>
      <c r="F990" s="41" t="n">
        <f aca="false">IF(A990="","",INDEX(Assumptions!$B$16:$B$18,MATCH(C990,Assumptions!$A$16:$A$18,0)))</f>
        <v>3</v>
      </c>
      <c r="G990" s="42" t="n">
        <f aca="false">IF(A990="","",WORKDAY(B990,F990))</f>
        <v>46281</v>
      </c>
    </row>
    <row r="991" customFormat="false" ht="15" hidden="false" customHeight="false" outlineLevel="0" collapsed="false">
      <c r="A991" s="37" t="n">
        <v>1000990</v>
      </c>
      <c r="B991" s="38" t="n">
        <v>46276</v>
      </c>
      <c r="C991" s="39" t="s">
        <v>70</v>
      </c>
      <c r="D991" s="39" t="s">
        <v>33</v>
      </c>
      <c r="E991" s="40" t="n">
        <v>1.3</v>
      </c>
      <c r="F991" s="41" t="n">
        <f aca="false">IF(A991="","",INDEX(Assumptions!$B$16:$B$18,MATCH(C991,Assumptions!$A$16:$A$18,0)))</f>
        <v>5</v>
      </c>
      <c r="G991" s="42" t="n">
        <f aca="false">IF(A991="","",WORKDAY(B991,F991))</f>
        <v>46283</v>
      </c>
    </row>
    <row r="992" customFormat="false" ht="15" hidden="false" customHeight="false" outlineLevel="0" collapsed="false">
      <c r="A992" s="37" t="n">
        <v>1000991</v>
      </c>
      <c r="B992" s="38" t="n">
        <v>46276</v>
      </c>
      <c r="C992" s="39" t="s">
        <v>69</v>
      </c>
      <c r="D992" s="39" t="s">
        <v>37</v>
      </c>
      <c r="E992" s="40" t="n">
        <v>0.9</v>
      </c>
      <c r="F992" s="41" t="n">
        <f aca="false">IF(A992="","",INDEX(Assumptions!$B$16:$B$18,MATCH(C992,Assumptions!$A$16:$A$18,0)))</f>
        <v>3</v>
      </c>
      <c r="G992" s="42" t="n">
        <f aca="false">IF(A992="","",WORKDAY(B992,F992))</f>
        <v>46281</v>
      </c>
    </row>
    <row r="993" customFormat="false" ht="15" hidden="false" customHeight="false" outlineLevel="0" collapsed="false">
      <c r="A993" s="37" t="n">
        <v>1000992</v>
      </c>
      <c r="B993" s="38" t="n">
        <v>46277</v>
      </c>
      <c r="C993" s="39" t="s">
        <v>69</v>
      </c>
      <c r="D993" s="39" t="s">
        <v>31</v>
      </c>
      <c r="E993" s="40" t="n">
        <v>2.4</v>
      </c>
      <c r="F993" s="41" t="n">
        <f aca="false">IF(A993="","",INDEX(Assumptions!$B$16:$B$18,MATCH(C993,Assumptions!$A$16:$A$18,0)))</f>
        <v>3</v>
      </c>
      <c r="G993" s="42" t="n">
        <f aca="false">IF(A993="","",WORKDAY(B993,F993))</f>
        <v>46281</v>
      </c>
    </row>
    <row r="994" customFormat="false" ht="15" hidden="false" customHeight="false" outlineLevel="0" collapsed="false">
      <c r="A994" s="37" t="n">
        <v>1000993</v>
      </c>
      <c r="B994" s="38" t="n">
        <v>46277</v>
      </c>
      <c r="C994" s="39" t="s">
        <v>69</v>
      </c>
      <c r="D994" s="39" t="s">
        <v>31</v>
      </c>
      <c r="E994" s="40" t="n">
        <v>1.6</v>
      </c>
      <c r="F994" s="41" t="n">
        <f aca="false">IF(A994="","",INDEX(Assumptions!$B$16:$B$18,MATCH(C994,Assumptions!$A$16:$A$18,0)))</f>
        <v>3</v>
      </c>
      <c r="G994" s="42" t="n">
        <f aca="false">IF(A994="","",WORKDAY(B994,F994))</f>
        <v>46281</v>
      </c>
    </row>
    <row r="995" customFormat="false" ht="15" hidden="false" customHeight="false" outlineLevel="0" collapsed="false">
      <c r="A995" s="37" t="n">
        <v>1000994</v>
      </c>
      <c r="B995" s="38" t="n">
        <v>46277</v>
      </c>
      <c r="C995" s="39" t="s">
        <v>69</v>
      </c>
      <c r="D995" s="39" t="s">
        <v>35</v>
      </c>
      <c r="E995" s="40" t="n">
        <v>2</v>
      </c>
      <c r="F995" s="41" t="n">
        <f aca="false">IF(A995="","",INDEX(Assumptions!$B$16:$B$18,MATCH(C995,Assumptions!$A$16:$A$18,0)))</f>
        <v>3</v>
      </c>
      <c r="G995" s="42" t="n">
        <f aca="false">IF(A995="","",WORKDAY(B995,F995))</f>
        <v>46281</v>
      </c>
    </row>
    <row r="996" customFormat="false" ht="15" hidden="false" customHeight="false" outlineLevel="0" collapsed="false">
      <c r="A996" s="37" t="n">
        <v>1000995</v>
      </c>
      <c r="B996" s="38" t="n">
        <v>46277</v>
      </c>
      <c r="C996" s="39" t="s">
        <v>70</v>
      </c>
      <c r="D996" s="39" t="s">
        <v>31</v>
      </c>
      <c r="E996" s="40" t="n">
        <v>3.6</v>
      </c>
      <c r="F996" s="41" t="n">
        <f aca="false">IF(A996="","",INDEX(Assumptions!$B$16:$B$18,MATCH(C996,Assumptions!$A$16:$A$18,0)))</f>
        <v>5</v>
      </c>
      <c r="G996" s="42" t="n">
        <f aca="false">IF(A996="","",WORKDAY(B996,F996))</f>
        <v>46283</v>
      </c>
    </row>
    <row r="997" customFormat="false" ht="15" hidden="false" customHeight="false" outlineLevel="0" collapsed="false">
      <c r="A997" s="37" t="n">
        <v>1000996</v>
      </c>
      <c r="B997" s="38" t="n">
        <v>46277</v>
      </c>
      <c r="C997" s="39" t="s">
        <v>68</v>
      </c>
      <c r="D997" s="39" t="s">
        <v>35</v>
      </c>
      <c r="E997" s="40" t="n">
        <v>1</v>
      </c>
      <c r="F997" s="41" t="n">
        <f aca="false">IF(A997="","",INDEX(Assumptions!$B$16:$B$18,MATCH(C997,Assumptions!$A$16:$A$18,0)))</f>
        <v>1</v>
      </c>
      <c r="G997" s="42" t="n">
        <f aca="false">IF(A997="","",WORKDAY(B997,F997))</f>
        <v>46279</v>
      </c>
    </row>
    <row r="998" customFormat="false" ht="15" hidden="false" customHeight="false" outlineLevel="0" collapsed="false">
      <c r="A998" s="37" t="n">
        <v>1000997</v>
      </c>
      <c r="B998" s="38" t="n">
        <v>46277</v>
      </c>
      <c r="C998" s="39" t="s">
        <v>70</v>
      </c>
      <c r="D998" s="39" t="s">
        <v>33</v>
      </c>
      <c r="E998" s="40" t="n">
        <v>1.4</v>
      </c>
      <c r="F998" s="41" t="n">
        <f aca="false">IF(A998="","",INDEX(Assumptions!$B$16:$B$18,MATCH(C998,Assumptions!$A$16:$A$18,0)))</f>
        <v>5</v>
      </c>
      <c r="G998" s="42" t="n">
        <f aca="false">IF(A998="","",WORKDAY(B998,F998))</f>
        <v>46283</v>
      </c>
    </row>
    <row r="999" customFormat="false" ht="15" hidden="false" customHeight="false" outlineLevel="0" collapsed="false">
      <c r="A999" s="37" t="n">
        <v>1000998</v>
      </c>
      <c r="B999" s="38" t="n">
        <v>46277</v>
      </c>
      <c r="C999" s="39" t="s">
        <v>69</v>
      </c>
      <c r="D999" s="39" t="s">
        <v>37</v>
      </c>
      <c r="E999" s="40" t="n">
        <v>10.4</v>
      </c>
      <c r="F999" s="41" t="n">
        <f aca="false">IF(A999="","",INDEX(Assumptions!$B$16:$B$18,MATCH(C999,Assumptions!$A$16:$A$18,0)))</f>
        <v>3</v>
      </c>
      <c r="G999" s="42" t="n">
        <f aca="false">IF(A999="","",WORKDAY(B999,F999))</f>
        <v>46281</v>
      </c>
    </row>
    <row r="1000" customFormat="false" ht="15" hidden="false" customHeight="false" outlineLevel="0" collapsed="false">
      <c r="A1000" s="37" t="n">
        <v>1000999</v>
      </c>
      <c r="B1000" s="38" t="n">
        <v>46277</v>
      </c>
      <c r="C1000" s="39" t="s">
        <v>70</v>
      </c>
      <c r="D1000" s="39" t="s">
        <v>33</v>
      </c>
      <c r="E1000" s="40" t="n">
        <v>2.6</v>
      </c>
      <c r="F1000" s="41" t="n">
        <f aca="false">IF(A1000="","",INDEX(Assumptions!$B$16:$B$18,MATCH(C1000,Assumptions!$A$16:$A$18,0)))</f>
        <v>5</v>
      </c>
      <c r="G1000" s="42" t="n">
        <f aca="false">IF(A1000="","",WORKDAY(B1000,F1000))</f>
        <v>46283</v>
      </c>
    </row>
    <row r="1001" customFormat="false" ht="15" hidden="false" customHeight="false" outlineLevel="0" collapsed="false">
      <c r="A1001" s="37" t="n">
        <v>1001000</v>
      </c>
      <c r="B1001" s="38" t="n">
        <v>46277</v>
      </c>
      <c r="C1001" s="39" t="s">
        <v>69</v>
      </c>
      <c r="D1001" s="39" t="s">
        <v>31</v>
      </c>
      <c r="E1001" s="40" t="n">
        <v>3.8</v>
      </c>
      <c r="F1001" s="41" t="n">
        <f aca="false">IF(A1001="","",INDEX(Assumptions!$B$16:$B$18,MATCH(C1001,Assumptions!$A$16:$A$18,0)))</f>
        <v>3</v>
      </c>
      <c r="G1001" s="42" t="n">
        <f aca="false">IF(A1001="","",WORKDAY(B1001,F1001))</f>
        <v>46281</v>
      </c>
    </row>
    <row r="1002" customFormat="false" ht="15" hidden="false" customHeight="false" outlineLevel="0" collapsed="false">
      <c r="A1002" s="37" t="n">
        <v>1001001</v>
      </c>
      <c r="B1002" s="38" t="n">
        <v>46277</v>
      </c>
      <c r="C1002" s="39" t="s">
        <v>70</v>
      </c>
      <c r="D1002" s="39" t="s">
        <v>33</v>
      </c>
      <c r="E1002" s="40" t="n">
        <v>1.2</v>
      </c>
      <c r="F1002" s="41" t="n">
        <f aca="false">IF(A1002="","",INDEX(Assumptions!$B$16:$B$18,MATCH(C1002,Assumptions!$A$16:$A$18,0)))</f>
        <v>5</v>
      </c>
      <c r="G1002" s="42" t="n">
        <f aca="false">IF(A1002="","",WORKDAY(B1002,F1002))</f>
        <v>46283</v>
      </c>
    </row>
    <row r="1003" customFormat="false" ht="15" hidden="false" customHeight="false" outlineLevel="0" collapsed="false">
      <c r="A1003" s="37" t="n">
        <v>1001002</v>
      </c>
      <c r="B1003" s="38" t="n">
        <v>46277</v>
      </c>
      <c r="C1003" s="39" t="s">
        <v>68</v>
      </c>
      <c r="D1003" s="39" t="s">
        <v>39</v>
      </c>
      <c r="E1003" s="40" t="n">
        <v>1</v>
      </c>
      <c r="F1003" s="41" t="n">
        <f aca="false">IF(A1003="","",INDEX(Assumptions!$B$16:$B$18,MATCH(C1003,Assumptions!$A$16:$A$18,0)))</f>
        <v>1</v>
      </c>
      <c r="G1003" s="42" t="n">
        <f aca="false">IF(A1003="","",WORKDAY(B1003,F1003))</f>
        <v>46279</v>
      </c>
    </row>
    <row r="1004" customFormat="false" ht="15" hidden="false" customHeight="false" outlineLevel="0" collapsed="false">
      <c r="A1004" s="37" t="n">
        <v>1001003</v>
      </c>
      <c r="B1004" s="38" t="n">
        <v>46277</v>
      </c>
      <c r="C1004" s="39" t="s">
        <v>70</v>
      </c>
      <c r="D1004" s="39" t="s">
        <v>37</v>
      </c>
      <c r="E1004" s="40" t="n">
        <v>2</v>
      </c>
      <c r="F1004" s="41" t="n">
        <f aca="false">IF(A1004="","",INDEX(Assumptions!$B$16:$B$18,MATCH(C1004,Assumptions!$A$16:$A$18,0)))</f>
        <v>5</v>
      </c>
      <c r="G1004" s="42" t="n">
        <f aca="false">IF(A1004="","",WORKDAY(B1004,F1004))</f>
        <v>46283</v>
      </c>
    </row>
    <row r="1005" customFormat="false" ht="15" hidden="false" customHeight="false" outlineLevel="0" collapsed="false">
      <c r="A1005" s="37" t="n">
        <v>1001004</v>
      </c>
      <c r="B1005" s="38" t="n">
        <v>46277</v>
      </c>
      <c r="C1005" s="39" t="s">
        <v>69</v>
      </c>
      <c r="D1005" s="39" t="s">
        <v>39</v>
      </c>
      <c r="E1005" s="40" t="n">
        <v>3.1</v>
      </c>
      <c r="F1005" s="41" t="n">
        <f aca="false">IF(A1005="","",INDEX(Assumptions!$B$16:$B$18,MATCH(C1005,Assumptions!$A$16:$A$18,0)))</f>
        <v>3</v>
      </c>
      <c r="G1005" s="42" t="n">
        <f aca="false">IF(A1005="","",WORKDAY(B1005,F1005))</f>
        <v>46281</v>
      </c>
    </row>
    <row r="1006" customFormat="false" ht="15" hidden="false" customHeight="false" outlineLevel="0" collapsed="false">
      <c r="A1006" s="37" t="n">
        <v>1001005</v>
      </c>
      <c r="B1006" s="38" t="n">
        <v>46277</v>
      </c>
      <c r="C1006" s="39" t="s">
        <v>69</v>
      </c>
      <c r="D1006" s="39" t="s">
        <v>31</v>
      </c>
      <c r="E1006" s="40" t="n">
        <v>4</v>
      </c>
      <c r="F1006" s="41" t="n">
        <f aca="false">IF(A1006="","",INDEX(Assumptions!$B$16:$B$18,MATCH(C1006,Assumptions!$A$16:$A$18,0)))</f>
        <v>3</v>
      </c>
      <c r="G1006" s="42" t="n">
        <f aca="false">IF(A1006="","",WORKDAY(B1006,F1006))</f>
        <v>46281</v>
      </c>
    </row>
    <row r="1007" customFormat="false" ht="15" hidden="false" customHeight="false" outlineLevel="0" collapsed="false">
      <c r="A1007" s="37" t="n">
        <v>1001006</v>
      </c>
      <c r="B1007" s="38" t="n">
        <v>46277</v>
      </c>
      <c r="C1007" s="39" t="s">
        <v>69</v>
      </c>
      <c r="D1007" s="39" t="s">
        <v>35</v>
      </c>
      <c r="E1007" s="40" t="n">
        <v>1.4</v>
      </c>
      <c r="F1007" s="41" t="n">
        <f aca="false">IF(A1007="","",INDEX(Assumptions!$B$16:$B$18,MATCH(C1007,Assumptions!$A$16:$A$18,0)))</f>
        <v>3</v>
      </c>
      <c r="G1007" s="42" t="n">
        <f aca="false">IF(A1007="","",WORKDAY(B1007,F1007))</f>
        <v>46281</v>
      </c>
    </row>
    <row r="1008" customFormat="false" ht="15" hidden="false" customHeight="false" outlineLevel="0" collapsed="false">
      <c r="A1008" s="37" t="n">
        <v>1001007</v>
      </c>
      <c r="B1008" s="38" t="n">
        <v>46277</v>
      </c>
      <c r="C1008" s="39" t="s">
        <v>69</v>
      </c>
      <c r="D1008" s="39" t="s">
        <v>39</v>
      </c>
      <c r="E1008" s="40" t="n">
        <v>3.2</v>
      </c>
      <c r="F1008" s="41" t="n">
        <f aca="false">IF(A1008="","",INDEX(Assumptions!$B$16:$B$18,MATCH(C1008,Assumptions!$A$16:$A$18,0)))</f>
        <v>3</v>
      </c>
      <c r="G1008" s="42" t="n">
        <f aca="false">IF(A1008="","",WORKDAY(B1008,F1008))</f>
        <v>46281</v>
      </c>
    </row>
    <row r="1009" customFormat="false" ht="15" hidden="false" customHeight="false" outlineLevel="0" collapsed="false">
      <c r="A1009" s="37" t="n">
        <v>1001008</v>
      </c>
      <c r="B1009" s="38" t="n">
        <v>46277</v>
      </c>
      <c r="C1009" s="39" t="s">
        <v>70</v>
      </c>
      <c r="D1009" s="39" t="s">
        <v>37</v>
      </c>
      <c r="E1009" s="40" t="n">
        <v>2.7</v>
      </c>
      <c r="F1009" s="41" t="n">
        <f aca="false">IF(A1009="","",INDEX(Assumptions!$B$16:$B$18,MATCH(C1009,Assumptions!$A$16:$A$18,0)))</f>
        <v>5</v>
      </c>
      <c r="G1009" s="42" t="n">
        <f aca="false">IF(A1009="","",WORKDAY(B1009,F1009))</f>
        <v>46283</v>
      </c>
    </row>
    <row r="1010" customFormat="false" ht="15" hidden="false" customHeight="false" outlineLevel="0" collapsed="false">
      <c r="A1010" s="37" t="n">
        <v>1001009</v>
      </c>
      <c r="B1010" s="38" t="n">
        <v>46277</v>
      </c>
      <c r="C1010" s="39" t="s">
        <v>69</v>
      </c>
      <c r="D1010" s="39" t="s">
        <v>37</v>
      </c>
      <c r="E1010" s="40" t="n">
        <v>0.8</v>
      </c>
      <c r="F1010" s="41" t="n">
        <f aca="false">IF(A1010="","",INDEX(Assumptions!$B$16:$B$18,MATCH(C1010,Assumptions!$A$16:$A$18,0)))</f>
        <v>3</v>
      </c>
      <c r="G1010" s="42" t="n">
        <f aca="false">IF(A1010="","",WORKDAY(B1010,F1010))</f>
        <v>46281</v>
      </c>
    </row>
    <row r="1011" customFormat="false" ht="15" hidden="false" customHeight="false" outlineLevel="0" collapsed="false">
      <c r="A1011" s="37" t="n">
        <v>1001010</v>
      </c>
      <c r="B1011" s="38" t="n">
        <v>46277</v>
      </c>
      <c r="C1011" s="39" t="s">
        <v>70</v>
      </c>
      <c r="D1011" s="39" t="s">
        <v>37</v>
      </c>
      <c r="E1011" s="40" t="n">
        <v>1.4</v>
      </c>
      <c r="F1011" s="41" t="n">
        <f aca="false">IF(A1011="","",INDEX(Assumptions!$B$16:$B$18,MATCH(C1011,Assumptions!$A$16:$A$18,0)))</f>
        <v>5</v>
      </c>
      <c r="G1011" s="42" t="n">
        <f aca="false">IF(A1011="","",WORKDAY(B1011,F1011))</f>
        <v>46283</v>
      </c>
    </row>
    <row r="1012" customFormat="false" ht="15" hidden="false" customHeight="false" outlineLevel="0" collapsed="false">
      <c r="A1012" s="37" t="n">
        <v>1001011</v>
      </c>
      <c r="B1012" s="38" t="n">
        <v>46277</v>
      </c>
      <c r="C1012" s="39" t="s">
        <v>69</v>
      </c>
      <c r="D1012" s="39" t="s">
        <v>39</v>
      </c>
      <c r="E1012" s="40" t="n">
        <v>5.3</v>
      </c>
      <c r="F1012" s="41" t="n">
        <f aca="false">IF(A1012="","",INDEX(Assumptions!$B$16:$B$18,MATCH(C1012,Assumptions!$A$16:$A$18,0)))</f>
        <v>3</v>
      </c>
      <c r="G1012" s="42" t="n">
        <f aca="false">IF(A1012="","",WORKDAY(B1012,F1012))</f>
        <v>46281</v>
      </c>
    </row>
    <row r="1013" customFormat="false" ht="15" hidden="false" customHeight="false" outlineLevel="0" collapsed="false">
      <c r="A1013" s="37" t="n">
        <v>1001012</v>
      </c>
      <c r="B1013" s="38" t="n">
        <v>46277</v>
      </c>
      <c r="C1013" s="39" t="s">
        <v>69</v>
      </c>
      <c r="D1013" s="39" t="s">
        <v>37</v>
      </c>
      <c r="E1013" s="40" t="n">
        <v>1.7</v>
      </c>
      <c r="F1013" s="41" t="n">
        <f aca="false">IF(A1013="","",INDEX(Assumptions!$B$16:$B$18,MATCH(C1013,Assumptions!$A$16:$A$18,0)))</f>
        <v>3</v>
      </c>
      <c r="G1013" s="42" t="n">
        <f aca="false">IF(A1013="","",WORKDAY(B1013,F1013))</f>
        <v>46281</v>
      </c>
    </row>
    <row r="1014" customFormat="false" ht="15" hidden="false" customHeight="false" outlineLevel="0" collapsed="false">
      <c r="A1014" s="37" t="n">
        <v>1001013</v>
      </c>
      <c r="B1014" s="38" t="n">
        <v>46277</v>
      </c>
      <c r="C1014" s="39" t="s">
        <v>69</v>
      </c>
      <c r="D1014" s="39" t="s">
        <v>39</v>
      </c>
      <c r="E1014" s="40" t="n">
        <v>2.7</v>
      </c>
      <c r="F1014" s="41" t="n">
        <f aca="false">IF(A1014="","",INDEX(Assumptions!$B$16:$B$18,MATCH(C1014,Assumptions!$A$16:$A$18,0)))</f>
        <v>3</v>
      </c>
      <c r="G1014" s="42" t="n">
        <f aca="false">IF(A1014="","",WORKDAY(B1014,F1014))</f>
        <v>46281</v>
      </c>
    </row>
    <row r="1015" customFormat="false" ht="15" hidden="false" customHeight="false" outlineLevel="0" collapsed="false">
      <c r="A1015" s="37" t="n">
        <v>1001014</v>
      </c>
      <c r="B1015" s="38" t="n">
        <v>46277</v>
      </c>
      <c r="C1015" s="39" t="s">
        <v>69</v>
      </c>
      <c r="D1015" s="39" t="s">
        <v>39</v>
      </c>
      <c r="E1015" s="40" t="n">
        <v>4.4</v>
      </c>
      <c r="F1015" s="41" t="n">
        <f aca="false">IF(A1015="","",INDEX(Assumptions!$B$16:$B$18,MATCH(C1015,Assumptions!$A$16:$A$18,0)))</f>
        <v>3</v>
      </c>
      <c r="G1015" s="42" t="n">
        <f aca="false">IF(A1015="","",WORKDAY(B1015,F1015))</f>
        <v>46281</v>
      </c>
    </row>
    <row r="1016" customFormat="false" ht="15" hidden="false" customHeight="false" outlineLevel="0" collapsed="false">
      <c r="A1016" s="37" t="n">
        <v>1001015</v>
      </c>
      <c r="B1016" s="38" t="n">
        <v>46277</v>
      </c>
      <c r="C1016" s="39" t="s">
        <v>69</v>
      </c>
      <c r="D1016" s="39" t="s">
        <v>39</v>
      </c>
      <c r="E1016" s="40" t="n">
        <v>3</v>
      </c>
      <c r="F1016" s="41" t="n">
        <f aca="false">IF(A1016="","",INDEX(Assumptions!$B$16:$B$18,MATCH(C1016,Assumptions!$A$16:$A$18,0)))</f>
        <v>3</v>
      </c>
      <c r="G1016" s="42" t="n">
        <f aca="false">IF(A1016="","",WORKDAY(B1016,F1016))</f>
        <v>46281</v>
      </c>
    </row>
    <row r="1017" customFormat="false" ht="15" hidden="false" customHeight="false" outlineLevel="0" collapsed="false">
      <c r="A1017" s="37" t="n">
        <v>1001016</v>
      </c>
      <c r="B1017" s="38" t="n">
        <v>46277</v>
      </c>
      <c r="C1017" s="39" t="s">
        <v>70</v>
      </c>
      <c r="D1017" s="39" t="s">
        <v>31</v>
      </c>
      <c r="E1017" s="40" t="n">
        <v>0.9</v>
      </c>
      <c r="F1017" s="41" t="n">
        <f aca="false">IF(A1017="","",INDEX(Assumptions!$B$16:$B$18,MATCH(C1017,Assumptions!$A$16:$A$18,0)))</f>
        <v>5</v>
      </c>
      <c r="G1017" s="42" t="n">
        <f aca="false">IF(A1017="","",WORKDAY(B1017,F1017))</f>
        <v>46283</v>
      </c>
    </row>
    <row r="1018" customFormat="false" ht="15" hidden="false" customHeight="false" outlineLevel="0" collapsed="false">
      <c r="A1018" s="37" t="n">
        <v>1001017</v>
      </c>
      <c r="B1018" s="38" t="n">
        <v>46277</v>
      </c>
      <c r="C1018" s="39" t="s">
        <v>70</v>
      </c>
      <c r="D1018" s="39" t="s">
        <v>33</v>
      </c>
      <c r="E1018" s="40" t="n">
        <v>0.6</v>
      </c>
      <c r="F1018" s="41" t="n">
        <f aca="false">IF(A1018="","",INDEX(Assumptions!$B$16:$B$18,MATCH(C1018,Assumptions!$A$16:$A$18,0)))</f>
        <v>5</v>
      </c>
      <c r="G1018" s="42" t="n">
        <f aca="false">IF(A1018="","",WORKDAY(B1018,F1018))</f>
        <v>46283</v>
      </c>
    </row>
    <row r="1019" customFormat="false" ht="15" hidden="false" customHeight="false" outlineLevel="0" collapsed="false">
      <c r="A1019" s="37" t="n">
        <v>1001018</v>
      </c>
      <c r="B1019" s="38" t="n">
        <v>46277</v>
      </c>
      <c r="C1019" s="39" t="s">
        <v>69</v>
      </c>
      <c r="D1019" s="39" t="s">
        <v>33</v>
      </c>
      <c r="E1019" s="40" t="n">
        <v>1.7</v>
      </c>
      <c r="F1019" s="41" t="n">
        <f aca="false">IF(A1019="","",INDEX(Assumptions!$B$16:$B$18,MATCH(C1019,Assumptions!$A$16:$A$18,0)))</f>
        <v>3</v>
      </c>
      <c r="G1019" s="42" t="n">
        <f aca="false">IF(A1019="","",WORKDAY(B1019,F1019))</f>
        <v>46281</v>
      </c>
    </row>
    <row r="1020" customFormat="false" ht="15" hidden="false" customHeight="false" outlineLevel="0" collapsed="false">
      <c r="A1020" s="37" t="n">
        <v>1001019</v>
      </c>
      <c r="B1020" s="38" t="n">
        <v>46277</v>
      </c>
      <c r="C1020" s="39" t="s">
        <v>70</v>
      </c>
      <c r="D1020" s="39" t="s">
        <v>39</v>
      </c>
      <c r="E1020" s="40" t="n">
        <v>2.1</v>
      </c>
      <c r="F1020" s="41" t="n">
        <f aca="false">IF(A1020="","",INDEX(Assumptions!$B$16:$B$18,MATCH(C1020,Assumptions!$A$16:$A$18,0)))</f>
        <v>5</v>
      </c>
      <c r="G1020" s="42" t="n">
        <f aca="false">IF(A1020="","",WORKDAY(B1020,F1020))</f>
        <v>46283</v>
      </c>
    </row>
    <row r="1021" customFormat="false" ht="15" hidden="false" customHeight="false" outlineLevel="0" collapsed="false">
      <c r="A1021" s="37" t="n">
        <v>1001020</v>
      </c>
      <c r="B1021" s="38" t="n">
        <v>46277</v>
      </c>
      <c r="C1021" s="39" t="s">
        <v>69</v>
      </c>
      <c r="D1021" s="39" t="s">
        <v>35</v>
      </c>
      <c r="E1021" s="40" t="n">
        <v>0.9</v>
      </c>
      <c r="F1021" s="41" t="n">
        <f aca="false">IF(A1021="","",INDEX(Assumptions!$B$16:$B$18,MATCH(C1021,Assumptions!$A$16:$A$18,0)))</f>
        <v>3</v>
      </c>
      <c r="G1021" s="42" t="n">
        <f aca="false">IF(A1021="","",WORKDAY(B1021,F1021))</f>
        <v>46281</v>
      </c>
    </row>
    <row r="1022" customFormat="false" ht="15" hidden="false" customHeight="false" outlineLevel="0" collapsed="false">
      <c r="A1022" s="37" t="n">
        <v>1001021</v>
      </c>
      <c r="B1022" s="38" t="n">
        <v>46277</v>
      </c>
      <c r="C1022" s="39" t="s">
        <v>69</v>
      </c>
      <c r="D1022" s="39" t="s">
        <v>35</v>
      </c>
      <c r="E1022" s="40" t="n">
        <v>1.4</v>
      </c>
      <c r="F1022" s="41" t="n">
        <f aca="false">IF(A1022="","",INDEX(Assumptions!$B$16:$B$18,MATCH(C1022,Assumptions!$A$16:$A$18,0)))</f>
        <v>3</v>
      </c>
      <c r="G1022" s="42" t="n">
        <f aca="false">IF(A1022="","",WORKDAY(B1022,F1022))</f>
        <v>46281</v>
      </c>
    </row>
    <row r="1023" customFormat="false" ht="15" hidden="false" customHeight="false" outlineLevel="0" collapsed="false">
      <c r="A1023" s="37" t="n">
        <v>1001022</v>
      </c>
      <c r="B1023" s="38" t="n">
        <v>46277</v>
      </c>
      <c r="C1023" s="39" t="s">
        <v>69</v>
      </c>
      <c r="D1023" s="39" t="s">
        <v>33</v>
      </c>
      <c r="E1023" s="40" t="n">
        <v>2.9</v>
      </c>
      <c r="F1023" s="41" t="n">
        <f aca="false">IF(A1023="","",INDEX(Assumptions!$B$16:$B$18,MATCH(C1023,Assumptions!$A$16:$A$18,0)))</f>
        <v>3</v>
      </c>
      <c r="G1023" s="42" t="n">
        <f aca="false">IF(A1023="","",WORKDAY(B1023,F1023))</f>
        <v>46281</v>
      </c>
    </row>
    <row r="1024" customFormat="false" ht="15" hidden="false" customHeight="false" outlineLevel="0" collapsed="false">
      <c r="A1024" s="37" t="n">
        <v>1001023</v>
      </c>
      <c r="B1024" s="38" t="n">
        <v>46277</v>
      </c>
      <c r="C1024" s="39" t="s">
        <v>69</v>
      </c>
      <c r="D1024" s="39" t="s">
        <v>33</v>
      </c>
      <c r="E1024" s="40" t="n">
        <v>4.5</v>
      </c>
      <c r="F1024" s="41" t="n">
        <f aca="false">IF(A1024="","",INDEX(Assumptions!$B$16:$B$18,MATCH(C1024,Assumptions!$A$16:$A$18,0)))</f>
        <v>3</v>
      </c>
      <c r="G1024" s="42" t="n">
        <f aca="false">IF(A1024="","",WORKDAY(B1024,F1024))</f>
        <v>46281</v>
      </c>
    </row>
    <row r="1025" customFormat="false" ht="15" hidden="false" customHeight="false" outlineLevel="0" collapsed="false">
      <c r="A1025" s="37" t="n">
        <v>1001024</v>
      </c>
      <c r="B1025" s="38" t="n">
        <v>46277</v>
      </c>
      <c r="C1025" s="39" t="s">
        <v>68</v>
      </c>
      <c r="D1025" s="39" t="s">
        <v>35</v>
      </c>
      <c r="E1025" s="40" t="n">
        <v>1.7</v>
      </c>
      <c r="F1025" s="41" t="n">
        <f aca="false">IF(A1025="","",INDEX(Assumptions!$B$16:$B$18,MATCH(C1025,Assumptions!$A$16:$A$18,0)))</f>
        <v>1</v>
      </c>
      <c r="G1025" s="42" t="n">
        <f aca="false">IF(A1025="","",WORKDAY(B1025,F1025))</f>
        <v>46279</v>
      </c>
    </row>
    <row r="1026" customFormat="false" ht="15" hidden="false" customHeight="false" outlineLevel="0" collapsed="false">
      <c r="A1026" s="37" t="n">
        <v>1001025</v>
      </c>
      <c r="B1026" s="38" t="n">
        <v>46277</v>
      </c>
      <c r="C1026" s="39" t="s">
        <v>69</v>
      </c>
      <c r="D1026" s="39" t="s">
        <v>37</v>
      </c>
      <c r="E1026" s="40" t="n">
        <v>3.8</v>
      </c>
      <c r="F1026" s="41" t="n">
        <f aca="false">IF(A1026="","",INDEX(Assumptions!$B$16:$B$18,MATCH(C1026,Assumptions!$A$16:$A$18,0)))</f>
        <v>3</v>
      </c>
      <c r="G1026" s="42" t="n">
        <f aca="false">IF(A1026="","",WORKDAY(B1026,F1026))</f>
        <v>46281</v>
      </c>
    </row>
    <row r="1027" customFormat="false" ht="15" hidden="false" customHeight="false" outlineLevel="0" collapsed="false">
      <c r="A1027" s="37" t="n">
        <v>1001026</v>
      </c>
      <c r="B1027" s="38" t="n">
        <v>46277</v>
      </c>
      <c r="C1027" s="39" t="s">
        <v>69</v>
      </c>
      <c r="D1027" s="39" t="s">
        <v>33</v>
      </c>
      <c r="E1027" s="40" t="n">
        <v>1.4</v>
      </c>
      <c r="F1027" s="41" t="n">
        <f aca="false">IF(A1027="","",INDEX(Assumptions!$B$16:$B$18,MATCH(C1027,Assumptions!$A$16:$A$18,0)))</f>
        <v>3</v>
      </c>
      <c r="G1027" s="42" t="n">
        <f aca="false">IF(A1027="","",WORKDAY(B1027,F1027))</f>
        <v>46281</v>
      </c>
    </row>
    <row r="1028" customFormat="false" ht="15" hidden="false" customHeight="false" outlineLevel="0" collapsed="false">
      <c r="A1028" s="37" t="n">
        <v>1001027</v>
      </c>
      <c r="B1028" s="38" t="n">
        <v>46277</v>
      </c>
      <c r="C1028" s="39" t="s">
        <v>69</v>
      </c>
      <c r="D1028" s="39" t="s">
        <v>31</v>
      </c>
      <c r="E1028" s="40" t="n">
        <v>3.4</v>
      </c>
      <c r="F1028" s="41" t="n">
        <f aca="false">IF(A1028="","",INDEX(Assumptions!$B$16:$B$18,MATCH(C1028,Assumptions!$A$16:$A$18,0)))</f>
        <v>3</v>
      </c>
      <c r="G1028" s="42" t="n">
        <f aca="false">IF(A1028="","",WORKDAY(B1028,F1028))</f>
        <v>46281</v>
      </c>
    </row>
    <row r="1029" customFormat="false" ht="15" hidden="false" customHeight="false" outlineLevel="0" collapsed="false">
      <c r="A1029" s="37" t="n">
        <v>1001028</v>
      </c>
      <c r="B1029" s="38" t="n">
        <v>46277</v>
      </c>
      <c r="C1029" s="39" t="s">
        <v>70</v>
      </c>
      <c r="D1029" s="39" t="s">
        <v>33</v>
      </c>
      <c r="E1029" s="40" t="n">
        <v>1.4</v>
      </c>
      <c r="F1029" s="41" t="n">
        <f aca="false">IF(A1029="","",INDEX(Assumptions!$B$16:$B$18,MATCH(C1029,Assumptions!$A$16:$A$18,0)))</f>
        <v>5</v>
      </c>
      <c r="G1029" s="42" t="n">
        <f aca="false">IF(A1029="","",WORKDAY(B1029,F1029))</f>
        <v>46283</v>
      </c>
    </row>
    <row r="1030" customFormat="false" ht="15" hidden="false" customHeight="false" outlineLevel="0" collapsed="false">
      <c r="A1030" s="37" t="n">
        <v>1001029</v>
      </c>
      <c r="B1030" s="38" t="n">
        <v>46277</v>
      </c>
      <c r="C1030" s="39" t="s">
        <v>70</v>
      </c>
      <c r="D1030" s="39" t="s">
        <v>35</v>
      </c>
      <c r="E1030" s="40" t="n">
        <v>2.2</v>
      </c>
      <c r="F1030" s="41" t="n">
        <f aca="false">IF(A1030="","",INDEX(Assumptions!$B$16:$B$18,MATCH(C1030,Assumptions!$A$16:$A$18,0)))</f>
        <v>5</v>
      </c>
      <c r="G1030" s="42" t="n">
        <f aca="false">IF(A1030="","",WORKDAY(B1030,F1030))</f>
        <v>46283</v>
      </c>
    </row>
    <row r="1031" customFormat="false" ht="15" hidden="false" customHeight="false" outlineLevel="0" collapsed="false">
      <c r="A1031" s="37" t="n">
        <v>1001030</v>
      </c>
      <c r="B1031" s="38" t="n">
        <v>46277</v>
      </c>
      <c r="C1031" s="39" t="s">
        <v>70</v>
      </c>
      <c r="D1031" s="39" t="s">
        <v>39</v>
      </c>
      <c r="E1031" s="40" t="n">
        <v>0.9</v>
      </c>
      <c r="F1031" s="41" t="n">
        <f aca="false">IF(A1031="","",INDEX(Assumptions!$B$16:$B$18,MATCH(C1031,Assumptions!$A$16:$A$18,0)))</f>
        <v>5</v>
      </c>
      <c r="G1031" s="42" t="n">
        <f aca="false">IF(A1031="","",WORKDAY(B1031,F1031))</f>
        <v>46283</v>
      </c>
    </row>
    <row r="1032" customFormat="false" ht="15" hidden="false" customHeight="false" outlineLevel="0" collapsed="false">
      <c r="A1032" s="37" t="n">
        <v>1001031</v>
      </c>
      <c r="B1032" s="38" t="n">
        <v>46277</v>
      </c>
      <c r="C1032" s="39" t="s">
        <v>70</v>
      </c>
      <c r="D1032" s="39" t="s">
        <v>35</v>
      </c>
      <c r="E1032" s="40" t="n">
        <v>3.8</v>
      </c>
      <c r="F1032" s="41" t="n">
        <f aca="false">IF(A1032="","",INDEX(Assumptions!$B$16:$B$18,MATCH(C1032,Assumptions!$A$16:$A$18,0)))</f>
        <v>5</v>
      </c>
      <c r="G1032" s="42" t="n">
        <f aca="false">IF(A1032="","",WORKDAY(B1032,F1032))</f>
        <v>46283</v>
      </c>
    </row>
    <row r="1033" customFormat="false" ht="15" hidden="false" customHeight="false" outlineLevel="0" collapsed="false">
      <c r="A1033" s="37" t="n">
        <v>1001032</v>
      </c>
      <c r="B1033" s="38" t="n">
        <v>46277</v>
      </c>
      <c r="C1033" s="39" t="s">
        <v>69</v>
      </c>
      <c r="D1033" s="39" t="s">
        <v>39</v>
      </c>
      <c r="E1033" s="40" t="n">
        <v>1</v>
      </c>
      <c r="F1033" s="41" t="n">
        <f aca="false">IF(A1033="","",INDEX(Assumptions!$B$16:$B$18,MATCH(C1033,Assumptions!$A$16:$A$18,0)))</f>
        <v>3</v>
      </c>
      <c r="G1033" s="42" t="n">
        <f aca="false">IF(A1033="","",WORKDAY(B1033,F1033))</f>
        <v>46281</v>
      </c>
    </row>
    <row r="1034" customFormat="false" ht="15" hidden="false" customHeight="false" outlineLevel="0" collapsed="false">
      <c r="A1034" s="37" t="n">
        <v>1001033</v>
      </c>
      <c r="B1034" s="38" t="n">
        <v>46277</v>
      </c>
      <c r="C1034" s="39" t="s">
        <v>69</v>
      </c>
      <c r="D1034" s="39" t="s">
        <v>35</v>
      </c>
      <c r="E1034" s="40" t="n">
        <v>3.4</v>
      </c>
      <c r="F1034" s="41" t="n">
        <f aca="false">IF(A1034="","",INDEX(Assumptions!$B$16:$B$18,MATCH(C1034,Assumptions!$A$16:$A$18,0)))</f>
        <v>3</v>
      </c>
      <c r="G1034" s="42" t="n">
        <f aca="false">IF(A1034="","",WORKDAY(B1034,F1034))</f>
        <v>46281</v>
      </c>
    </row>
    <row r="1035" customFormat="false" ht="15" hidden="false" customHeight="false" outlineLevel="0" collapsed="false">
      <c r="A1035" s="37" t="n">
        <v>1001034</v>
      </c>
      <c r="B1035" s="38" t="n">
        <v>46277</v>
      </c>
      <c r="C1035" s="39" t="s">
        <v>70</v>
      </c>
      <c r="D1035" s="39" t="s">
        <v>31</v>
      </c>
      <c r="E1035" s="40" t="n">
        <v>0.3</v>
      </c>
      <c r="F1035" s="41" t="n">
        <f aca="false">IF(A1035="","",INDEX(Assumptions!$B$16:$B$18,MATCH(C1035,Assumptions!$A$16:$A$18,0)))</f>
        <v>5</v>
      </c>
      <c r="G1035" s="42" t="n">
        <f aca="false">IF(A1035="","",WORKDAY(B1035,F1035))</f>
        <v>46283</v>
      </c>
    </row>
    <row r="1036" customFormat="false" ht="15" hidden="false" customHeight="false" outlineLevel="0" collapsed="false">
      <c r="A1036" s="37" t="n">
        <v>1001035</v>
      </c>
      <c r="B1036" s="38" t="n">
        <v>46277</v>
      </c>
      <c r="C1036" s="39" t="s">
        <v>69</v>
      </c>
      <c r="D1036" s="39" t="s">
        <v>33</v>
      </c>
      <c r="E1036" s="40" t="n">
        <v>2.1</v>
      </c>
      <c r="F1036" s="41" t="n">
        <f aca="false">IF(A1036="","",INDEX(Assumptions!$B$16:$B$18,MATCH(C1036,Assumptions!$A$16:$A$18,0)))</f>
        <v>3</v>
      </c>
      <c r="G1036" s="42" t="n">
        <f aca="false">IF(A1036="","",WORKDAY(B1036,F1036))</f>
        <v>46281</v>
      </c>
    </row>
    <row r="1037" customFormat="false" ht="15" hidden="false" customHeight="false" outlineLevel="0" collapsed="false">
      <c r="A1037" s="37" t="n">
        <v>1001036</v>
      </c>
      <c r="B1037" s="38" t="n">
        <v>46277</v>
      </c>
      <c r="C1037" s="39" t="s">
        <v>68</v>
      </c>
      <c r="D1037" s="39" t="s">
        <v>37</v>
      </c>
      <c r="E1037" s="40" t="n">
        <v>1.5</v>
      </c>
      <c r="F1037" s="41" t="n">
        <f aca="false">IF(A1037="","",INDEX(Assumptions!$B$16:$B$18,MATCH(C1037,Assumptions!$A$16:$A$18,0)))</f>
        <v>1</v>
      </c>
      <c r="G1037" s="42" t="n">
        <f aca="false">IF(A1037="","",WORKDAY(B1037,F1037))</f>
        <v>46279</v>
      </c>
    </row>
    <row r="1038" customFormat="false" ht="15" hidden="false" customHeight="false" outlineLevel="0" collapsed="false">
      <c r="A1038" s="37" t="n">
        <v>1001037</v>
      </c>
      <c r="B1038" s="38" t="n">
        <v>46277</v>
      </c>
      <c r="C1038" s="39" t="s">
        <v>70</v>
      </c>
      <c r="D1038" s="39" t="s">
        <v>39</v>
      </c>
      <c r="E1038" s="40" t="n">
        <v>1.4</v>
      </c>
      <c r="F1038" s="41" t="n">
        <f aca="false">IF(A1038="","",INDEX(Assumptions!$B$16:$B$18,MATCH(C1038,Assumptions!$A$16:$A$18,0)))</f>
        <v>5</v>
      </c>
      <c r="G1038" s="42" t="n">
        <f aca="false">IF(A1038="","",WORKDAY(B1038,F1038))</f>
        <v>46283</v>
      </c>
    </row>
    <row r="1039" customFormat="false" ht="15" hidden="false" customHeight="false" outlineLevel="0" collapsed="false">
      <c r="A1039" s="37" t="n">
        <v>1001038</v>
      </c>
      <c r="B1039" s="38" t="n">
        <v>46277</v>
      </c>
      <c r="C1039" s="39" t="s">
        <v>70</v>
      </c>
      <c r="D1039" s="39" t="s">
        <v>39</v>
      </c>
      <c r="E1039" s="40" t="n">
        <v>1.9</v>
      </c>
      <c r="F1039" s="41" t="n">
        <f aca="false">IF(A1039="","",INDEX(Assumptions!$B$16:$B$18,MATCH(C1039,Assumptions!$A$16:$A$18,0)))</f>
        <v>5</v>
      </c>
      <c r="G1039" s="42" t="n">
        <f aca="false">IF(A1039="","",WORKDAY(B1039,F1039))</f>
        <v>46283</v>
      </c>
    </row>
    <row r="1040" customFormat="false" ht="15" hidden="false" customHeight="false" outlineLevel="0" collapsed="false">
      <c r="A1040" s="37" t="n">
        <v>1001039</v>
      </c>
      <c r="B1040" s="38" t="n">
        <v>46277</v>
      </c>
      <c r="C1040" s="39" t="s">
        <v>69</v>
      </c>
      <c r="D1040" s="39" t="s">
        <v>39</v>
      </c>
      <c r="E1040" s="40" t="n">
        <v>4.2</v>
      </c>
      <c r="F1040" s="41" t="n">
        <f aca="false">IF(A1040="","",INDEX(Assumptions!$B$16:$B$18,MATCH(C1040,Assumptions!$A$16:$A$18,0)))</f>
        <v>3</v>
      </c>
      <c r="G1040" s="42" t="n">
        <f aca="false">IF(A1040="","",WORKDAY(B1040,F1040))</f>
        <v>46281</v>
      </c>
    </row>
    <row r="1041" customFormat="false" ht="15" hidden="false" customHeight="false" outlineLevel="0" collapsed="false">
      <c r="A1041" s="37" t="n">
        <v>1001040</v>
      </c>
      <c r="B1041" s="38" t="n">
        <v>46277</v>
      </c>
      <c r="C1041" s="39" t="s">
        <v>70</v>
      </c>
      <c r="D1041" s="39" t="s">
        <v>33</v>
      </c>
      <c r="E1041" s="40" t="n">
        <v>2.9</v>
      </c>
      <c r="F1041" s="41" t="n">
        <f aca="false">IF(A1041="","",INDEX(Assumptions!$B$16:$B$18,MATCH(C1041,Assumptions!$A$16:$A$18,0)))</f>
        <v>5</v>
      </c>
      <c r="G1041" s="42" t="n">
        <f aca="false">IF(A1041="","",WORKDAY(B1041,F1041))</f>
        <v>46283</v>
      </c>
    </row>
    <row r="1042" customFormat="false" ht="15" hidden="false" customHeight="false" outlineLevel="0" collapsed="false">
      <c r="A1042" s="37" t="n">
        <v>1001041</v>
      </c>
      <c r="B1042" s="38" t="n">
        <v>46277</v>
      </c>
      <c r="C1042" s="39" t="s">
        <v>69</v>
      </c>
      <c r="D1042" s="39" t="s">
        <v>39</v>
      </c>
      <c r="E1042" s="40" t="n">
        <v>2</v>
      </c>
      <c r="F1042" s="41" t="n">
        <f aca="false">IF(A1042="","",INDEX(Assumptions!$B$16:$B$18,MATCH(C1042,Assumptions!$A$16:$A$18,0)))</f>
        <v>3</v>
      </c>
      <c r="G1042" s="42" t="n">
        <f aca="false">IF(A1042="","",WORKDAY(B1042,F1042))</f>
        <v>46281</v>
      </c>
    </row>
    <row r="1043" customFormat="false" ht="15" hidden="false" customHeight="false" outlineLevel="0" collapsed="false">
      <c r="A1043" s="37" t="n">
        <v>1001042</v>
      </c>
      <c r="B1043" s="38" t="n">
        <v>46277</v>
      </c>
      <c r="C1043" s="39" t="s">
        <v>70</v>
      </c>
      <c r="D1043" s="39" t="s">
        <v>35</v>
      </c>
      <c r="E1043" s="40" t="n">
        <v>1</v>
      </c>
      <c r="F1043" s="41" t="n">
        <f aca="false">IF(A1043="","",INDEX(Assumptions!$B$16:$B$18,MATCH(C1043,Assumptions!$A$16:$A$18,0)))</f>
        <v>5</v>
      </c>
      <c r="G1043" s="42" t="n">
        <f aca="false">IF(A1043="","",WORKDAY(B1043,F1043))</f>
        <v>46283</v>
      </c>
    </row>
    <row r="1044" customFormat="false" ht="15" hidden="false" customHeight="false" outlineLevel="0" collapsed="false">
      <c r="A1044" s="37" t="n">
        <v>1001043</v>
      </c>
      <c r="B1044" s="38" t="n">
        <v>46277</v>
      </c>
      <c r="C1044" s="39" t="s">
        <v>69</v>
      </c>
      <c r="D1044" s="39" t="s">
        <v>35</v>
      </c>
      <c r="E1044" s="40" t="n">
        <v>2.4</v>
      </c>
      <c r="F1044" s="41" t="n">
        <f aca="false">IF(A1044="","",INDEX(Assumptions!$B$16:$B$18,MATCH(C1044,Assumptions!$A$16:$A$18,0)))</f>
        <v>3</v>
      </c>
      <c r="G1044" s="42" t="n">
        <f aca="false">IF(A1044="","",WORKDAY(B1044,F1044))</f>
        <v>46281</v>
      </c>
    </row>
    <row r="1045" customFormat="false" ht="15" hidden="false" customHeight="false" outlineLevel="0" collapsed="false">
      <c r="A1045" s="37" t="n">
        <v>1001044</v>
      </c>
      <c r="B1045" s="38" t="n">
        <v>46277</v>
      </c>
      <c r="C1045" s="39" t="s">
        <v>69</v>
      </c>
      <c r="D1045" s="39" t="s">
        <v>39</v>
      </c>
      <c r="E1045" s="40" t="n">
        <v>3.9</v>
      </c>
      <c r="F1045" s="41" t="n">
        <f aca="false">IF(A1045="","",INDEX(Assumptions!$B$16:$B$18,MATCH(C1045,Assumptions!$A$16:$A$18,0)))</f>
        <v>3</v>
      </c>
      <c r="G1045" s="42" t="n">
        <f aca="false">IF(A1045="","",WORKDAY(B1045,F1045))</f>
        <v>46281</v>
      </c>
    </row>
    <row r="1046" customFormat="false" ht="15" hidden="false" customHeight="false" outlineLevel="0" collapsed="false">
      <c r="A1046" s="37" t="n">
        <v>1001045</v>
      </c>
      <c r="B1046" s="38" t="n">
        <v>46277</v>
      </c>
      <c r="C1046" s="39" t="s">
        <v>69</v>
      </c>
      <c r="D1046" s="39" t="s">
        <v>31</v>
      </c>
      <c r="E1046" s="40" t="n">
        <v>1.6</v>
      </c>
      <c r="F1046" s="41" t="n">
        <f aca="false">IF(A1046="","",INDEX(Assumptions!$B$16:$B$18,MATCH(C1046,Assumptions!$A$16:$A$18,0)))</f>
        <v>3</v>
      </c>
      <c r="G1046" s="42" t="n">
        <f aca="false">IF(A1046="","",WORKDAY(B1046,F1046))</f>
        <v>46281</v>
      </c>
    </row>
    <row r="1047" customFormat="false" ht="15" hidden="false" customHeight="false" outlineLevel="0" collapsed="false">
      <c r="A1047" s="37" t="n">
        <v>1001046</v>
      </c>
      <c r="B1047" s="38" t="n">
        <v>46277</v>
      </c>
      <c r="C1047" s="39" t="s">
        <v>69</v>
      </c>
      <c r="D1047" s="39" t="s">
        <v>39</v>
      </c>
      <c r="E1047" s="40" t="n">
        <v>1.2</v>
      </c>
      <c r="F1047" s="41" t="n">
        <f aca="false">IF(A1047="","",INDEX(Assumptions!$B$16:$B$18,MATCH(C1047,Assumptions!$A$16:$A$18,0)))</f>
        <v>3</v>
      </c>
      <c r="G1047" s="42" t="n">
        <f aca="false">IF(A1047="","",WORKDAY(B1047,F1047))</f>
        <v>46281</v>
      </c>
    </row>
    <row r="1048" customFormat="false" ht="15" hidden="false" customHeight="false" outlineLevel="0" collapsed="false">
      <c r="A1048" s="37" t="n">
        <v>1001047</v>
      </c>
      <c r="B1048" s="38" t="n">
        <v>46277</v>
      </c>
      <c r="C1048" s="39" t="s">
        <v>68</v>
      </c>
      <c r="D1048" s="39" t="s">
        <v>31</v>
      </c>
      <c r="E1048" s="40" t="n">
        <v>1</v>
      </c>
      <c r="F1048" s="41" t="n">
        <f aca="false">IF(A1048="","",INDEX(Assumptions!$B$16:$B$18,MATCH(C1048,Assumptions!$A$16:$A$18,0)))</f>
        <v>1</v>
      </c>
      <c r="G1048" s="42" t="n">
        <f aca="false">IF(A1048="","",WORKDAY(B1048,F1048))</f>
        <v>46279</v>
      </c>
    </row>
    <row r="1049" customFormat="false" ht="15" hidden="false" customHeight="false" outlineLevel="0" collapsed="false">
      <c r="A1049" s="37" t="n">
        <v>1001048</v>
      </c>
      <c r="B1049" s="38" t="n">
        <v>46277</v>
      </c>
      <c r="C1049" s="39" t="s">
        <v>69</v>
      </c>
      <c r="D1049" s="39" t="s">
        <v>33</v>
      </c>
      <c r="E1049" s="40" t="n">
        <v>1.8</v>
      </c>
      <c r="F1049" s="41" t="n">
        <f aca="false">IF(A1049="","",INDEX(Assumptions!$B$16:$B$18,MATCH(C1049,Assumptions!$A$16:$A$18,0)))</f>
        <v>3</v>
      </c>
      <c r="G1049" s="42" t="n">
        <f aca="false">IF(A1049="","",WORKDAY(B1049,F1049))</f>
        <v>46281</v>
      </c>
    </row>
    <row r="1050" customFormat="false" ht="15" hidden="false" customHeight="false" outlineLevel="0" collapsed="false">
      <c r="A1050" s="37" t="n">
        <v>1001049</v>
      </c>
      <c r="B1050" s="38" t="n">
        <v>46277</v>
      </c>
      <c r="C1050" s="39" t="s">
        <v>69</v>
      </c>
      <c r="D1050" s="39" t="s">
        <v>37</v>
      </c>
      <c r="E1050" s="40" t="n">
        <v>0.6</v>
      </c>
      <c r="F1050" s="41" t="n">
        <f aca="false">IF(A1050="","",INDEX(Assumptions!$B$16:$B$18,MATCH(C1050,Assumptions!$A$16:$A$18,0)))</f>
        <v>3</v>
      </c>
      <c r="G1050" s="42" t="n">
        <f aca="false">IF(A1050="","",WORKDAY(B1050,F1050))</f>
        <v>46281</v>
      </c>
    </row>
    <row r="1051" customFormat="false" ht="15" hidden="false" customHeight="false" outlineLevel="0" collapsed="false">
      <c r="A1051" s="37" t="n">
        <v>1001050</v>
      </c>
      <c r="B1051" s="38" t="n">
        <v>46277</v>
      </c>
      <c r="C1051" s="39" t="s">
        <v>69</v>
      </c>
      <c r="D1051" s="39" t="s">
        <v>31</v>
      </c>
      <c r="E1051" s="40" t="n">
        <v>2.4</v>
      </c>
      <c r="F1051" s="41" t="n">
        <f aca="false">IF(A1051="","",INDEX(Assumptions!$B$16:$B$18,MATCH(C1051,Assumptions!$A$16:$A$18,0)))</f>
        <v>3</v>
      </c>
      <c r="G1051" s="42" t="n">
        <f aca="false">IF(A1051="","",WORKDAY(B1051,F1051))</f>
        <v>46281</v>
      </c>
    </row>
    <row r="1052" customFormat="false" ht="15" hidden="false" customHeight="false" outlineLevel="0" collapsed="false">
      <c r="A1052" s="37" t="n">
        <v>1001051</v>
      </c>
      <c r="B1052" s="38" t="n">
        <v>46277</v>
      </c>
      <c r="C1052" s="39" t="s">
        <v>70</v>
      </c>
      <c r="D1052" s="39" t="s">
        <v>31</v>
      </c>
      <c r="E1052" s="40" t="n">
        <v>4.5</v>
      </c>
      <c r="F1052" s="41" t="n">
        <f aca="false">IF(A1052="","",INDEX(Assumptions!$B$16:$B$18,MATCH(C1052,Assumptions!$A$16:$A$18,0)))</f>
        <v>5</v>
      </c>
      <c r="G1052" s="42" t="n">
        <f aca="false">IF(A1052="","",WORKDAY(B1052,F1052))</f>
        <v>46283</v>
      </c>
    </row>
    <row r="1053" customFormat="false" ht="15" hidden="false" customHeight="false" outlineLevel="0" collapsed="false">
      <c r="A1053" s="37" t="n">
        <v>1001052</v>
      </c>
      <c r="B1053" s="38" t="n">
        <v>46277</v>
      </c>
      <c r="C1053" s="39" t="s">
        <v>69</v>
      </c>
      <c r="D1053" s="39" t="s">
        <v>31</v>
      </c>
      <c r="E1053" s="40" t="n">
        <v>3.2</v>
      </c>
      <c r="F1053" s="41" t="n">
        <f aca="false">IF(A1053="","",INDEX(Assumptions!$B$16:$B$18,MATCH(C1053,Assumptions!$A$16:$A$18,0)))</f>
        <v>3</v>
      </c>
      <c r="G1053" s="42" t="n">
        <f aca="false">IF(A1053="","",WORKDAY(B1053,F1053))</f>
        <v>46281</v>
      </c>
    </row>
    <row r="1054" customFormat="false" ht="15" hidden="false" customHeight="false" outlineLevel="0" collapsed="false">
      <c r="A1054" s="37" t="n">
        <v>1001053</v>
      </c>
      <c r="B1054" s="38" t="n">
        <v>46277</v>
      </c>
      <c r="C1054" s="39" t="s">
        <v>69</v>
      </c>
      <c r="D1054" s="39" t="s">
        <v>35</v>
      </c>
      <c r="E1054" s="40" t="n">
        <v>3.2</v>
      </c>
      <c r="F1054" s="41" t="n">
        <f aca="false">IF(A1054="","",INDEX(Assumptions!$B$16:$B$18,MATCH(C1054,Assumptions!$A$16:$A$18,0)))</f>
        <v>3</v>
      </c>
      <c r="G1054" s="42" t="n">
        <f aca="false">IF(A1054="","",WORKDAY(B1054,F1054))</f>
        <v>46281</v>
      </c>
    </row>
    <row r="1055" customFormat="false" ht="15" hidden="false" customHeight="false" outlineLevel="0" collapsed="false">
      <c r="A1055" s="37" t="n">
        <v>1001054</v>
      </c>
      <c r="B1055" s="38" t="n">
        <v>46277</v>
      </c>
      <c r="C1055" s="39" t="s">
        <v>69</v>
      </c>
      <c r="D1055" s="39" t="s">
        <v>31</v>
      </c>
      <c r="E1055" s="40" t="n">
        <v>1.7</v>
      </c>
      <c r="F1055" s="41" t="n">
        <f aca="false">IF(A1055="","",INDEX(Assumptions!$B$16:$B$18,MATCH(C1055,Assumptions!$A$16:$A$18,0)))</f>
        <v>3</v>
      </c>
      <c r="G1055" s="42" t="n">
        <f aca="false">IF(A1055="","",WORKDAY(B1055,F1055))</f>
        <v>46281</v>
      </c>
    </row>
    <row r="1056" customFormat="false" ht="15" hidden="false" customHeight="false" outlineLevel="0" collapsed="false">
      <c r="A1056" s="37" t="n">
        <v>1001055</v>
      </c>
      <c r="B1056" s="38" t="n">
        <v>46277</v>
      </c>
      <c r="C1056" s="39" t="s">
        <v>70</v>
      </c>
      <c r="D1056" s="39" t="s">
        <v>39</v>
      </c>
      <c r="E1056" s="40" t="n">
        <v>2</v>
      </c>
      <c r="F1056" s="41" t="n">
        <f aca="false">IF(A1056="","",INDEX(Assumptions!$B$16:$B$18,MATCH(C1056,Assumptions!$A$16:$A$18,0)))</f>
        <v>5</v>
      </c>
      <c r="G1056" s="42" t="n">
        <f aca="false">IF(A1056="","",WORKDAY(B1056,F1056))</f>
        <v>46283</v>
      </c>
    </row>
    <row r="1057" customFormat="false" ht="15" hidden="false" customHeight="false" outlineLevel="0" collapsed="false">
      <c r="A1057" s="37" t="n">
        <v>1001056</v>
      </c>
      <c r="B1057" s="38" t="n">
        <v>46277</v>
      </c>
      <c r="C1057" s="39" t="s">
        <v>69</v>
      </c>
      <c r="D1057" s="39" t="s">
        <v>37</v>
      </c>
      <c r="E1057" s="40" t="n">
        <v>2.7</v>
      </c>
      <c r="F1057" s="41" t="n">
        <f aca="false">IF(A1057="","",INDEX(Assumptions!$B$16:$B$18,MATCH(C1057,Assumptions!$A$16:$A$18,0)))</f>
        <v>3</v>
      </c>
      <c r="G1057" s="42" t="n">
        <f aca="false">IF(A1057="","",WORKDAY(B1057,F1057))</f>
        <v>46281</v>
      </c>
    </row>
    <row r="1058" customFormat="false" ht="15" hidden="false" customHeight="false" outlineLevel="0" collapsed="false">
      <c r="A1058" s="37" t="n">
        <v>1001057</v>
      </c>
      <c r="B1058" s="38" t="n">
        <v>46277</v>
      </c>
      <c r="C1058" s="39" t="s">
        <v>68</v>
      </c>
      <c r="D1058" s="39" t="s">
        <v>39</v>
      </c>
      <c r="E1058" s="40" t="n">
        <v>0.2</v>
      </c>
      <c r="F1058" s="41" t="n">
        <f aca="false">IF(A1058="","",INDEX(Assumptions!$B$16:$B$18,MATCH(C1058,Assumptions!$A$16:$A$18,0)))</f>
        <v>1</v>
      </c>
      <c r="G1058" s="42" t="n">
        <f aca="false">IF(A1058="","",WORKDAY(B1058,F1058))</f>
        <v>46279</v>
      </c>
    </row>
    <row r="1059" customFormat="false" ht="15" hidden="false" customHeight="false" outlineLevel="0" collapsed="false">
      <c r="A1059" s="37" t="n">
        <v>1001058</v>
      </c>
      <c r="B1059" s="38" t="n">
        <v>46277</v>
      </c>
      <c r="C1059" s="39" t="s">
        <v>68</v>
      </c>
      <c r="D1059" s="39" t="s">
        <v>39</v>
      </c>
      <c r="E1059" s="40" t="n">
        <v>1.1</v>
      </c>
      <c r="F1059" s="41" t="n">
        <f aca="false">IF(A1059="","",INDEX(Assumptions!$B$16:$B$18,MATCH(C1059,Assumptions!$A$16:$A$18,0)))</f>
        <v>1</v>
      </c>
      <c r="G1059" s="42" t="n">
        <f aca="false">IF(A1059="","",WORKDAY(B1059,F1059))</f>
        <v>46279</v>
      </c>
    </row>
    <row r="1060" customFormat="false" ht="15" hidden="false" customHeight="false" outlineLevel="0" collapsed="false">
      <c r="A1060" s="37" t="n">
        <v>1001059</v>
      </c>
      <c r="B1060" s="38" t="n">
        <v>46277</v>
      </c>
      <c r="C1060" s="39" t="s">
        <v>69</v>
      </c>
      <c r="D1060" s="39" t="s">
        <v>33</v>
      </c>
      <c r="E1060" s="40" t="n">
        <v>1.6</v>
      </c>
      <c r="F1060" s="41" t="n">
        <f aca="false">IF(A1060="","",INDEX(Assumptions!$B$16:$B$18,MATCH(C1060,Assumptions!$A$16:$A$18,0)))</f>
        <v>3</v>
      </c>
      <c r="G1060" s="42" t="n">
        <f aca="false">IF(A1060="","",WORKDAY(B1060,F1060))</f>
        <v>46281</v>
      </c>
    </row>
    <row r="1061" customFormat="false" ht="15" hidden="false" customHeight="false" outlineLevel="0" collapsed="false">
      <c r="A1061" s="37" t="n">
        <v>1001060</v>
      </c>
      <c r="B1061" s="38" t="n">
        <v>46277</v>
      </c>
      <c r="C1061" s="39" t="s">
        <v>68</v>
      </c>
      <c r="D1061" s="39" t="s">
        <v>39</v>
      </c>
      <c r="E1061" s="40" t="n">
        <v>1.7</v>
      </c>
      <c r="F1061" s="41" t="n">
        <f aca="false">IF(A1061="","",INDEX(Assumptions!$B$16:$B$18,MATCH(C1061,Assumptions!$A$16:$A$18,0)))</f>
        <v>1</v>
      </c>
      <c r="G1061" s="42" t="n">
        <f aca="false">IF(A1061="","",WORKDAY(B1061,F1061))</f>
        <v>46279</v>
      </c>
    </row>
    <row r="1062" customFormat="false" ht="15" hidden="false" customHeight="false" outlineLevel="0" collapsed="false">
      <c r="A1062" s="37" t="n">
        <v>1001061</v>
      </c>
      <c r="B1062" s="38" t="n">
        <v>46277</v>
      </c>
      <c r="C1062" s="39" t="s">
        <v>68</v>
      </c>
      <c r="D1062" s="39" t="s">
        <v>31</v>
      </c>
      <c r="E1062" s="40" t="n">
        <v>3.8</v>
      </c>
      <c r="F1062" s="41" t="n">
        <f aca="false">IF(A1062="","",INDEX(Assumptions!$B$16:$B$18,MATCH(C1062,Assumptions!$A$16:$A$18,0)))</f>
        <v>1</v>
      </c>
      <c r="G1062" s="42" t="n">
        <f aca="false">IF(A1062="","",WORKDAY(B1062,F1062))</f>
        <v>46279</v>
      </c>
    </row>
    <row r="1063" customFormat="false" ht="15" hidden="false" customHeight="false" outlineLevel="0" collapsed="false">
      <c r="A1063" s="37" t="n">
        <v>1001062</v>
      </c>
      <c r="B1063" s="38" t="n">
        <v>46277</v>
      </c>
      <c r="C1063" s="39" t="s">
        <v>69</v>
      </c>
      <c r="D1063" s="39" t="s">
        <v>37</v>
      </c>
      <c r="E1063" s="40" t="n">
        <v>2</v>
      </c>
      <c r="F1063" s="41" t="n">
        <f aca="false">IF(A1063="","",INDEX(Assumptions!$B$16:$B$18,MATCH(C1063,Assumptions!$A$16:$A$18,0)))</f>
        <v>3</v>
      </c>
      <c r="G1063" s="42" t="n">
        <f aca="false">IF(A1063="","",WORKDAY(B1063,F1063))</f>
        <v>46281</v>
      </c>
    </row>
    <row r="1064" customFormat="false" ht="15" hidden="false" customHeight="false" outlineLevel="0" collapsed="false">
      <c r="A1064" s="37" t="n">
        <v>1001063</v>
      </c>
      <c r="B1064" s="38" t="n">
        <v>46277</v>
      </c>
      <c r="C1064" s="39" t="s">
        <v>68</v>
      </c>
      <c r="D1064" s="39" t="s">
        <v>31</v>
      </c>
      <c r="E1064" s="40" t="n">
        <v>1.2</v>
      </c>
      <c r="F1064" s="41" t="n">
        <f aca="false">IF(A1064="","",INDEX(Assumptions!$B$16:$B$18,MATCH(C1064,Assumptions!$A$16:$A$18,0)))</f>
        <v>1</v>
      </c>
      <c r="G1064" s="42" t="n">
        <f aca="false">IF(A1064="","",WORKDAY(B1064,F1064))</f>
        <v>46279</v>
      </c>
    </row>
    <row r="1065" customFormat="false" ht="15" hidden="false" customHeight="false" outlineLevel="0" collapsed="false">
      <c r="A1065" s="37" t="n">
        <v>1001064</v>
      </c>
      <c r="B1065" s="38" t="n">
        <v>46277</v>
      </c>
      <c r="C1065" s="39" t="s">
        <v>69</v>
      </c>
      <c r="D1065" s="39" t="s">
        <v>31</v>
      </c>
      <c r="E1065" s="40" t="n">
        <v>1</v>
      </c>
      <c r="F1065" s="41" t="n">
        <f aca="false">IF(A1065="","",INDEX(Assumptions!$B$16:$B$18,MATCH(C1065,Assumptions!$A$16:$A$18,0)))</f>
        <v>3</v>
      </c>
      <c r="G1065" s="42" t="n">
        <f aca="false">IF(A1065="","",WORKDAY(B1065,F1065))</f>
        <v>46281</v>
      </c>
    </row>
    <row r="1066" customFormat="false" ht="15" hidden="false" customHeight="false" outlineLevel="0" collapsed="false">
      <c r="A1066" s="37" t="n">
        <v>1001065</v>
      </c>
      <c r="B1066" s="38" t="n">
        <v>46277</v>
      </c>
      <c r="C1066" s="39" t="s">
        <v>70</v>
      </c>
      <c r="D1066" s="39" t="s">
        <v>31</v>
      </c>
      <c r="E1066" s="40" t="n">
        <v>3.2</v>
      </c>
      <c r="F1066" s="41" t="n">
        <f aca="false">IF(A1066="","",INDEX(Assumptions!$B$16:$B$18,MATCH(C1066,Assumptions!$A$16:$A$18,0)))</f>
        <v>5</v>
      </c>
      <c r="G1066" s="42" t="n">
        <f aca="false">IF(A1066="","",WORKDAY(B1066,F1066))</f>
        <v>46283</v>
      </c>
    </row>
    <row r="1067" customFormat="false" ht="15" hidden="false" customHeight="false" outlineLevel="0" collapsed="false">
      <c r="A1067" s="37" t="n">
        <v>1001066</v>
      </c>
      <c r="B1067" s="38" t="n">
        <v>46277</v>
      </c>
      <c r="C1067" s="39" t="s">
        <v>69</v>
      </c>
      <c r="D1067" s="39" t="s">
        <v>35</v>
      </c>
      <c r="E1067" s="40" t="n">
        <v>4.7</v>
      </c>
      <c r="F1067" s="41" t="n">
        <f aca="false">IF(A1067="","",INDEX(Assumptions!$B$16:$B$18,MATCH(C1067,Assumptions!$A$16:$A$18,0)))</f>
        <v>3</v>
      </c>
      <c r="G1067" s="42" t="n">
        <f aca="false">IF(A1067="","",WORKDAY(B1067,F1067))</f>
        <v>46281</v>
      </c>
    </row>
    <row r="1068" customFormat="false" ht="15" hidden="false" customHeight="false" outlineLevel="0" collapsed="false">
      <c r="A1068" s="37" t="n">
        <v>1001067</v>
      </c>
      <c r="B1068" s="38" t="n">
        <v>46277</v>
      </c>
      <c r="C1068" s="39" t="s">
        <v>69</v>
      </c>
      <c r="D1068" s="39" t="s">
        <v>31</v>
      </c>
      <c r="E1068" s="40" t="n">
        <v>6.1</v>
      </c>
      <c r="F1068" s="41" t="n">
        <f aca="false">IF(A1068="","",INDEX(Assumptions!$B$16:$B$18,MATCH(C1068,Assumptions!$A$16:$A$18,0)))</f>
        <v>3</v>
      </c>
      <c r="G1068" s="42" t="n">
        <f aca="false">IF(A1068="","",WORKDAY(B1068,F1068))</f>
        <v>46281</v>
      </c>
    </row>
    <row r="1069" customFormat="false" ht="15" hidden="false" customHeight="false" outlineLevel="0" collapsed="false">
      <c r="A1069" s="37" t="n">
        <v>1001068</v>
      </c>
      <c r="B1069" s="38" t="n">
        <v>46277</v>
      </c>
      <c r="C1069" s="39" t="s">
        <v>68</v>
      </c>
      <c r="D1069" s="39" t="s">
        <v>33</v>
      </c>
      <c r="E1069" s="40" t="n">
        <v>1.9</v>
      </c>
      <c r="F1069" s="41" t="n">
        <f aca="false">IF(A1069="","",INDEX(Assumptions!$B$16:$B$18,MATCH(C1069,Assumptions!$A$16:$A$18,0)))</f>
        <v>1</v>
      </c>
      <c r="G1069" s="42" t="n">
        <f aca="false">IF(A1069="","",WORKDAY(B1069,F1069))</f>
        <v>46279</v>
      </c>
    </row>
    <row r="1070" customFormat="false" ht="15" hidden="false" customHeight="false" outlineLevel="0" collapsed="false">
      <c r="A1070" s="37" t="n">
        <v>1001069</v>
      </c>
      <c r="B1070" s="38" t="n">
        <v>46277</v>
      </c>
      <c r="C1070" s="39" t="s">
        <v>69</v>
      </c>
      <c r="D1070" s="39" t="s">
        <v>31</v>
      </c>
      <c r="E1070" s="40" t="n">
        <v>1.6</v>
      </c>
      <c r="F1070" s="41" t="n">
        <f aca="false">IF(A1070="","",INDEX(Assumptions!$B$16:$B$18,MATCH(C1070,Assumptions!$A$16:$A$18,0)))</f>
        <v>3</v>
      </c>
      <c r="G1070" s="42" t="n">
        <f aca="false">IF(A1070="","",WORKDAY(B1070,F1070))</f>
        <v>46281</v>
      </c>
    </row>
    <row r="1071" customFormat="false" ht="15" hidden="false" customHeight="false" outlineLevel="0" collapsed="false">
      <c r="A1071" s="37" t="n">
        <v>1001070</v>
      </c>
      <c r="B1071" s="38" t="n">
        <v>46277</v>
      </c>
      <c r="C1071" s="39" t="s">
        <v>68</v>
      </c>
      <c r="D1071" s="39" t="s">
        <v>39</v>
      </c>
      <c r="E1071" s="40" t="n">
        <v>9.7</v>
      </c>
      <c r="F1071" s="41" t="n">
        <f aca="false">IF(A1071="","",INDEX(Assumptions!$B$16:$B$18,MATCH(C1071,Assumptions!$A$16:$A$18,0)))</f>
        <v>1</v>
      </c>
      <c r="G1071" s="42" t="n">
        <f aca="false">IF(A1071="","",WORKDAY(B1071,F1071))</f>
        <v>46279</v>
      </c>
    </row>
    <row r="1072" customFormat="false" ht="15" hidden="false" customHeight="false" outlineLevel="0" collapsed="false">
      <c r="A1072" s="37" t="n">
        <v>1001071</v>
      </c>
      <c r="B1072" s="38" t="n">
        <v>46277</v>
      </c>
      <c r="C1072" s="39" t="s">
        <v>69</v>
      </c>
      <c r="D1072" s="39" t="s">
        <v>31</v>
      </c>
      <c r="E1072" s="40" t="n">
        <v>1.9</v>
      </c>
      <c r="F1072" s="41" t="n">
        <f aca="false">IF(A1072="","",INDEX(Assumptions!$B$16:$B$18,MATCH(C1072,Assumptions!$A$16:$A$18,0)))</f>
        <v>3</v>
      </c>
      <c r="G1072" s="42" t="n">
        <f aca="false">IF(A1072="","",WORKDAY(B1072,F1072))</f>
        <v>46281</v>
      </c>
    </row>
    <row r="1073" customFormat="false" ht="15" hidden="false" customHeight="false" outlineLevel="0" collapsed="false">
      <c r="A1073" s="37" t="n">
        <v>1001072</v>
      </c>
      <c r="B1073" s="38" t="n">
        <v>46277</v>
      </c>
      <c r="C1073" s="39" t="s">
        <v>70</v>
      </c>
      <c r="D1073" s="39" t="s">
        <v>31</v>
      </c>
      <c r="E1073" s="40" t="n">
        <v>4.9</v>
      </c>
      <c r="F1073" s="41" t="n">
        <f aca="false">IF(A1073="","",INDEX(Assumptions!$B$16:$B$18,MATCH(C1073,Assumptions!$A$16:$A$18,0)))</f>
        <v>5</v>
      </c>
      <c r="G1073" s="42" t="n">
        <f aca="false">IF(A1073="","",WORKDAY(B1073,F1073))</f>
        <v>46283</v>
      </c>
    </row>
    <row r="1074" customFormat="false" ht="15" hidden="false" customHeight="false" outlineLevel="0" collapsed="false">
      <c r="A1074" s="37" t="n">
        <v>1001073</v>
      </c>
      <c r="B1074" s="38" t="n">
        <v>46277</v>
      </c>
      <c r="C1074" s="39" t="s">
        <v>68</v>
      </c>
      <c r="D1074" s="39" t="s">
        <v>39</v>
      </c>
      <c r="E1074" s="40" t="n">
        <v>2.7</v>
      </c>
      <c r="F1074" s="41" t="n">
        <f aca="false">IF(A1074="","",INDEX(Assumptions!$B$16:$B$18,MATCH(C1074,Assumptions!$A$16:$A$18,0)))</f>
        <v>1</v>
      </c>
      <c r="G1074" s="42" t="n">
        <f aca="false">IF(A1074="","",WORKDAY(B1074,F1074))</f>
        <v>46279</v>
      </c>
    </row>
    <row r="1075" customFormat="false" ht="15" hidden="false" customHeight="false" outlineLevel="0" collapsed="false">
      <c r="A1075" s="37" t="n">
        <v>1001074</v>
      </c>
      <c r="B1075" s="38" t="n">
        <v>46277</v>
      </c>
      <c r="C1075" s="39" t="s">
        <v>69</v>
      </c>
      <c r="D1075" s="39" t="s">
        <v>39</v>
      </c>
      <c r="E1075" s="40" t="n">
        <v>0.7</v>
      </c>
      <c r="F1075" s="41" t="n">
        <f aca="false">IF(A1075="","",INDEX(Assumptions!$B$16:$B$18,MATCH(C1075,Assumptions!$A$16:$A$18,0)))</f>
        <v>3</v>
      </c>
      <c r="G1075" s="42" t="n">
        <f aca="false">IF(A1075="","",WORKDAY(B1075,F1075))</f>
        <v>46281</v>
      </c>
    </row>
    <row r="1076" customFormat="false" ht="15" hidden="false" customHeight="false" outlineLevel="0" collapsed="false">
      <c r="A1076" s="37" t="n">
        <v>1001075</v>
      </c>
      <c r="B1076" s="38" t="n">
        <v>46277</v>
      </c>
      <c r="C1076" s="39" t="s">
        <v>69</v>
      </c>
      <c r="D1076" s="39" t="s">
        <v>39</v>
      </c>
      <c r="E1076" s="40" t="n">
        <v>1.8</v>
      </c>
      <c r="F1076" s="41" t="n">
        <f aca="false">IF(A1076="","",INDEX(Assumptions!$B$16:$B$18,MATCH(C1076,Assumptions!$A$16:$A$18,0)))</f>
        <v>3</v>
      </c>
      <c r="G1076" s="42" t="n">
        <f aca="false">IF(A1076="","",WORKDAY(B1076,F1076))</f>
        <v>46281</v>
      </c>
    </row>
    <row r="1077" customFormat="false" ht="15" hidden="false" customHeight="false" outlineLevel="0" collapsed="false">
      <c r="A1077" s="37" t="n">
        <v>1001076</v>
      </c>
      <c r="B1077" s="38" t="n">
        <v>46277</v>
      </c>
      <c r="C1077" s="39" t="s">
        <v>69</v>
      </c>
      <c r="D1077" s="39" t="s">
        <v>37</v>
      </c>
      <c r="E1077" s="40" t="n">
        <v>1.3</v>
      </c>
      <c r="F1077" s="41" t="n">
        <f aca="false">IF(A1077="","",INDEX(Assumptions!$B$16:$B$18,MATCH(C1077,Assumptions!$A$16:$A$18,0)))</f>
        <v>3</v>
      </c>
      <c r="G1077" s="42" t="n">
        <f aca="false">IF(A1077="","",WORKDAY(B1077,F1077))</f>
        <v>46281</v>
      </c>
    </row>
    <row r="1078" customFormat="false" ht="15" hidden="false" customHeight="false" outlineLevel="0" collapsed="false">
      <c r="A1078" s="37" t="n">
        <v>1001077</v>
      </c>
      <c r="B1078" s="38" t="n">
        <v>46277</v>
      </c>
      <c r="C1078" s="39" t="s">
        <v>68</v>
      </c>
      <c r="D1078" s="39" t="s">
        <v>37</v>
      </c>
      <c r="E1078" s="40" t="n">
        <v>3.6</v>
      </c>
      <c r="F1078" s="41" t="n">
        <f aca="false">IF(A1078="","",INDEX(Assumptions!$B$16:$B$18,MATCH(C1078,Assumptions!$A$16:$A$18,0)))</f>
        <v>1</v>
      </c>
      <c r="G1078" s="42" t="n">
        <f aca="false">IF(A1078="","",WORKDAY(B1078,F1078))</f>
        <v>46279</v>
      </c>
    </row>
    <row r="1079" customFormat="false" ht="15" hidden="false" customHeight="false" outlineLevel="0" collapsed="false">
      <c r="A1079" s="37" t="n">
        <v>1001078</v>
      </c>
      <c r="B1079" s="38" t="n">
        <v>46277</v>
      </c>
      <c r="C1079" s="39" t="s">
        <v>68</v>
      </c>
      <c r="D1079" s="39" t="s">
        <v>35</v>
      </c>
      <c r="E1079" s="40" t="n">
        <v>1.4</v>
      </c>
      <c r="F1079" s="41" t="n">
        <f aca="false">IF(A1079="","",INDEX(Assumptions!$B$16:$B$18,MATCH(C1079,Assumptions!$A$16:$A$18,0)))</f>
        <v>1</v>
      </c>
      <c r="G1079" s="42" t="n">
        <f aca="false">IF(A1079="","",WORKDAY(B1079,F1079))</f>
        <v>46279</v>
      </c>
    </row>
    <row r="1080" customFormat="false" ht="15" hidden="false" customHeight="false" outlineLevel="0" collapsed="false">
      <c r="A1080" s="37" t="n">
        <v>1001079</v>
      </c>
      <c r="B1080" s="38" t="n">
        <v>46277</v>
      </c>
      <c r="C1080" s="39" t="s">
        <v>69</v>
      </c>
      <c r="D1080" s="39" t="s">
        <v>33</v>
      </c>
      <c r="E1080" s="40" t="n">
        <v>4.8</v>
      </c>
      <c r="F1080" s="41" t="n">
        <f aca="false">IF(A1080="","",INDEX(Assumptions!$B$16:$B$18,MATCH(C1080,Assumptions!$A$16:$A$18,0)))</f>
        <v>3</v>
      </c>
      <c r="G1080" s="42" t="n">
        <f aca="false">IF(A1080="","",WORKDAY(B1080,F1080))</f>
        <v>46281</v>
      </c>
    </row>
    <row r="1081" customFormat="false" ht="15" hidden="false" customHeight="false" outlineLevel="0" collapsed="false">
      <c r="A1081" s="37" t="n">
        <v>1001080</v>
      </c>
      <c r="B1081" s="38" t="n">
        <v>46277</v>
      </c>
      <c r="C1081" s="39" t="s">
        <v>69</v>
      </c>
      <c r="D1081" s="39" t="s">
        <v>31</v>
      </c>
      <c r="E1081" s="40" t="n">
        <v>8.4</v>
      </c>
      <c r="F1081" s="41" t="n">
        <f aca="false">IF(A1081="","",INDEX(Assumptions!$B$16:$B$18,MATCH(C1081,Assumptions!$A$16:$A$18,0)))</f>
        <v>3</v>
      </c>
      <c r="G1081" s="42" t="n">
        <f aca="false">IF(A1081="","",WORKDAY(B1081,F1081))</f>
        <v>46281</v>
      </c>
    </row>
    <row r="1082" customFormat="false" ht="15" hidden="false" customHeight="false" outlineLevel="0" collapsed="false">
      <c r="A1082" s="37" t="n">
        <v>1001081</v>
      </c>
      <c r="B1082" s="38" t="n">
        <v>46277</v>
      </c>
      <c r="C1082" s="39" t="s">
        <v>69</v>
      </c>
      <c r="D1082" s="39" t="s">
        <v>33</v>
      </c>
      <c r="E1082" s="40" t="n">
        <v>2.1</v>
      </c>
      <c r="F1082" s="41" t="n">
        <f aca="false">IF(A1082="","",INDEX(Assumptions!$B$16:$B$18,MATCH(C1082,Assumptions!$A$16:$A$18,0)))</f>
        <v>3</v>
      </c>
      <c r="G1082" s="42" t="n">
        <f aca="false">IF(A1082="","",WORKDAY(B1082,F1082))</f>
        <v>46281</v>
      </c>
    </row>
    <row r="1083" customFormat="false" ht="15" hidden="false" customHeight="false" outlineLevel="0" collapsed="false">
      <c r="A1083" s="37" t="n">
        <v>1001082</v>
      </c>
      <c r="B1083" s="38" t="n">
        <v>46277</v>
      </c>
      <c r="C1083" s="39" t="s">
        <v>69</v>
      </c>
      <c r="D1083" s="39" t="s">
        <v>31</v>
      </c>
      <c r="E1083" s="40" t="n">
        <v>6</v>
      </c>
      <c r="F1083" s="41" t="n">
        <f aca="false">IF(A1083="","",INDEX(Assumptions!$B$16:$B$18,MATCH(C1083,Assumptions!$A$16:$A$18,0)))</f>
        <v>3</v>
      </c>
      <c r="G1083" s="42" t="n">
        <f aca="false">IF(A1083="","",WORKDAY(B1083,F1083))</f>
        <v>46281</v>
      </c>
    </row>
    <row r="1084" customFormat="false" ht="15" hidden="false" customHeight="false" outlineLevel="0" collapsed="false">
      <c r="A1084" s="37" t="n">
        <v>1001083</v>
      </c>
      <c r="B1084" s="38" t="n">
        <v>46277</v>
      </c>
      <c r="C1084" s="39" t="s">
        <v>70</v>
      </c>
      <c r="D1084" s="39" t="s">
        <v>31</v>
      </c>
      <c r="E1084" s="40" t="n">
        <v>1</v>
      </c>
      <c r="F1084" s="41" t="n">
        <f aca="false">IF(A1084="","",INDEX(Assumptions!$B$16:$B$18,MATCH(C1084,Assumptions!$A$16:$A$18,0)))</f>
        <v>5</v>
      </c>
      <c r="G1084" s="42" t="n">
        <f aca="false">IF(A1084="","",WORKDAY(B1084,F1084))</f>
        <v>46283</v>
      </c>
    </row>
    <row r="1085" customFormat="false" ht="15" hidden="false" customHeight="false" outlineLevel="0" collapsed="false">
      <c r="A1085" s="37" t="n">
        <v>1001084</v>
      </c>
      <c r="B1085" s="38" t="n">
        <v>46277</v>
      </c>
      <c r="C1085" s="39" t="s">
        <v>69</v>
      </c>
      <c r="D1085" s="39" t="s">
        <v>33</v>
      </c>
      <c r="E1085" s="40" t="n">
        <v>2</v>
      </c>
      <c r="F1085" s="41" t="n">
        <f aca="false">IF(A1085="","",INDEX(Assumptions!$B$16:$B$18,MATCH(C1085,Assumptions!$A$16:$A$18,0)))</f>
        <v>3</v>
      </c>
      <c r="G1085" s="42" t="n">
        <f aca="false">IF(A1085="","",WORKDAY(B1085,F1085))</f>
        <v>46281</v>
      </c>
    </row>
    <row r="1086" customFormat="false" ht="15" hidden="false" customHeight="false" outlineLevel="0" collapsed="false">
      <c r="A1086" s="37" t="n">
        <v>1001085</v>
      </c>
      <c r="B1086" s="38" t="n">
        <v>46277</v>
      </c>
      <c r="C1086" s="39" t="s">
        <v>70</v>
      </c>
      <c r="D1086" s="39" t="s">
        <v>35</v>
      </c>
      <c r="E1086" s="40" t="n">
        <v>2.7</v>
      </c>
      <c r="F1086" s="41" t="n">
        <f aca="false">IF(A1086="","",INDEX(Assumptions!$B$16:$B$18,MATCH(C1086,Assumptions!$A$16:$A$18,0)))</f>
        <v>5</v>
      </c>
      <c r="G1086" s="42" t="n">
        <f aca="false">IF(A1086="","",WORKDAY(B1086,F1086))</f>
        <v>46283</v>
      </c>
    </row>
    <row r="1087" customFormat="false" ht="15" hidden="false" customHeight="false" outlineLevel="0" collapsed="false">
      <c r="A1087" s="37" t="n">
        <v>1001086</v>
      </c>
      <c r="B1087" s="38" t="n">
        <v>46277</v>
      </c>
      <c r="C1087" s="39" t="s">
        <v>68</v>
      </c>
      <c r="D1087" s="39" t="s">
        <v>33</v>
      </c>
      <c r="E1087" s="40" t="n">
        <v>2.7</v>
      </c>
      <c r="F1087" s="41" t="n">
        <f aca="false">IF(A1087="","",INDEX(Assumptions!$B$16:$B$18,MATCH(C1087,Assumptions!$A$16:$A$18,0)))</f>
        <v>1</v>
      </c>
      <c r="G1087" s="42" t="n">
        <f aca="false">IF(A1087="","",WORKDAY(B1087,F1087))</f>
        <v>46279</v>
      </c>
    </row>
    <row r="1088" customFormat="false" ht="15" hidden="false" customHeight="false" outlineLevel="0" collapsed="false">
      <c r="A1088" s="37" t="n">
        <v>1001087</v>
      </c>
      <c r="B1088" s="38" t="n">
        <v>46277</v>
      </c>
      <c r="C1088" s="39" t="s">
        <v>69</v>
      </c>
      <c r="D1088" s="39" t="s">
        <v>37</v>
      </c>
      <c r="E1088" s="40" t="n">
        <v>1.8</v>
      </c>
      <c r="F1088" s="41" t="n">
        <f aca="false">IF(A1088="","",INDEX(Assumptions!$B$16:$B$18,MATCH(C1088,Assumptions!$A$16:$A$18,0)))</f>
        <v>3</v>
      </c>
      <c r="G1088" s="42" t="n">
        <f aca="false">IF(A1088="","",WORKDAY(B1088,F1088))</f>
        <v>46281</v>
      </c>
    </row>
    <row r="1089" customFormat="false" ht="15" hidden="false" customHeight="false" outlineLevel="0" collapsed="false">
      <c r="A1089" s="37" t="n">
        <v>1001088</v>
      </c>
      <c r="B1089" s="38" t="n">
        <v>46277</v>
      </c>
      <c r="C1089" s="39" t="s">
        <v>69</v>
      </c>
      <c r="D1089" s="39" t="s">
        <v>33</v>
      </c>
      <c r="E1089" s="40" t="n">
        <v>1.2</v>
      </c>
      <c r="F1089" s="41" t="n">
        <f aca="false">IF(A1089="","",INDEX(Assumptions!$B$16:$B$18,MATCH(C1089,Assumptions!$A$16:$A$18,0)))</f>
        <v>3</v>
      </c>
      <c r="G1089" s="42" t="n">
        <f aca="false">IF(A1089="","",WORKDAY(B1089,F1089))</f>
        <v>46281</v>
      </c>
    </row>
    <row r="1090" customFormat="false" ht="15" hidden="false" customHeight="false" outlineLevel="0" collapsed="false">
      <c r="A1090" s="37" t="n">
        <v>1001089</v>
      </c>
      <c r="B1090" s="38" t="n">
        <v>46277</v>
      </c>
      <c r="C1090" s="39" t="s">
        <v>69</v>
      </c>
      <c r="D1090" s="39" t="s">
        <v>33</v>
      </c>
      <c r="E1090" s="40" t="n">
        <v>1.4</v>
      </c>
      <c r="F1090" s="41" t="n">
        <f aca="false">IF(A1090="","",INDEX(Assumptions!$B$16:$B$18,MATCH(C1090,Assumptions!$A$16:$A$18,0)))</f>
        <v>3</v>
      </c>
      <c r="G1090" s="42" t="n">
        <f aca="false">IF(A1090="","",WORKDAY(B1090,F1090))</f>
        <v>46281</v>
      </c>
    </row>
    <row r="1091" customFormat="false" ht="15" hidden="false" customHeight="false" outlineLevel="0" collapsed="false">
      <c r="A1091" s="37" t="n">
        <v>1001090</v>
      </c>
      <c r="B1091" s="38" t="n">
        <v>46277</v>
      </c>
      <c r="C1091" s="39" t="s">
        <v>69</v>
      </c>
      <c r="D1091" s="39" t="s">
        <v>39</v>
      </c>
      <c r="E1091" s="40" t="n">
        <v>3.2</v>
      </c>
      <c r="F1091" s="41" t="n">
        <f aca="false">IF(A1091="","",INDEX(Assumptions!$B$16:$B$18,MATCH(C1091,Assumptions!$A$16:$A$18,0)))</f>
        <v>3</v>
      </c>
      <c r="G1091" s="42" t="n">
        <f aca="false">IF(A1091="","",WORKDAY(B1091,F1091))</f>
        <v>46281</v>
      </c>
    </row>
    <row r="1092" customFormat="false" ht="15" hidden="false" customHeight="false" outlineLevel="0" collapsed="false">
      <c r="A1092" s="37" t="n">
        <v>1001091</v>
      </c>
      <c r="B1092" s="38" t="n">
        <v>46277</v>
      </c>
      <c r="C1092" s="39" t="s">
        <v>69</v>
      </c>
      <c r="D1092" s="39" t="s">
        <v>33</v>
      </c>
      <c r="E1092" s="40" t="n">
        <v>4.4</v>
      </c>
      <c r="F1092" s="41" t="n">
        <f aca="false">IF(A1092="","",INDEX(Assumptions!$B$16:$B$18,MATCH(C1092,Assumptions!$A$16:$A$18,0)))</f>
        <v>3</v>
      </c>
      <c r="G1092" s="42" t="n">
        <f aca="false">IF(A1092="","",WORKDAY(B1092,F1092))</f>
        <v>46281</v>
      </c>
    </row>
    <row r="1093" customFormat="false" ht="15" hidden="false" customHeight="false" outlineLevel="0" collapsed="false">
      <c r="A1093" s="37" t="n">
        <v>1001092</v>
      </c>
      <c r="B1093" s="38" t="n">
        <v>46277</v>
      </c>
      <c r="C1093" s="39" t="s">
        <v>69</v>
      </c>
      <c r="D1093" s="39" t="s">
        <v>39</v>
      </c>
      <c r="E1093" s="40" t="n">
        <v>1.8</v>
      </c>
      <c r="F1093" s="41" t="n">
        <f aca="false">IF(A1093="","",INDEX(Assumptions!$B$16:$B$18,MATCH(C1093,Assumptions!$A$16:$A$18,0)))</f>
        <v>3</v>
      </c>
      <c r="G1093" s="42" t="n">
        <f aca="false">IF(A1093="","",WORKDAY(B1093,F1093))</f>
        <v>46281</v>
      </c>
    </row>
    <row r="1094" customFormat="false" ht="15" hidden="false" customHeight="false" outlineLevel="0" collapsed="false">
      <c r="A1094" s="37" t="n">
        <v>1001093</v>
      </c>
      <c r="B1094" s="38" t="n">
        <v>46277</v>
      </c>
      <c r="C1094" s="39" t="s">
        <v>69</v>
      </c>
      <c r="D1094" s="39" t="s">
        <v>33</v>
      </c>
      <c r="E1094" s="40" t="n">
        <v>2.8</v>
      </c>
      <c r="F1094" s="41" t="n">
        <f aca="false">IF(A1094="","",INDEX(Assumptions!$B$16:$B$18,MATCH(C1094,Assumptions!$A$16:$A$18,0)))</f>
        <v>3</v>
      </c>
      <c r="G1094" s="42" t="n">
        <f aca="false">IF(A1094="","",WORKDAY(B1094,F1094))</f>
        <v>46281</v>
      </c>
    </row>
    <row r="1095" customFormat="false" ht="15" hidden="false" customHeight="false" outlineLevel="0" collapsed="false">
      <c r="A1095" s="37" t="n">
        <v>1001094</v>
      </c>
      <c r="B1095" s="38" t="n">
        <v>46277</v>
      </c>
      <c r="C1095" s="39" t="s">
        <v>68</v>
      </c>
      <c r="D1095" s="39" t="s">
        <v>37</v>
      </c>
      <c r="E1095" s="40" t="n">
        <v>1.6</v>
      </c>
      <c r="F1095" s="41" t="n">
        <f aca="false">IF(A1095="","",INDEX(Assumptions!$B$16:$B$18,MATCH(C1095,Assumptions!$A$16:$A$18,0)))</f>
        <v>1</v>
      </c>
      <c r="G1095" s="42" t="n">
        <f aca="false">IF(A1095="","",WORKDAY(B1095,F1095))</f>
        <v>46279</v>
      </c>
    </row>
    <row r="1096" customFormat="false" ht="15" hidden="false" customHeight="false" outlineLevel="0" collapsed="false">
      <c r="A1096" s="37" t="n">
        <v>1001095</v>
      </c>
      <c r="B1096" s="38" t="n">
        <v>46277</v>
      </c>
      <c r="C1096" s="39" t="s">
        <v>70</v>
      </c>
      <c r="D1096" s="39" t="s">
        <v>39</v>
      </c>
      <c r="E1096" s="40" t="n">
        <v>2.7</v>
      </c>
      <c r="F1096" s="41" t="n">
        <f aca="false">IF(A1096="","",INDEX(Assumptions!$B$16:$B$18,MATCH(C1096,Assumptions!$A$16:$A$18,0)))</f>
        <v>5</v>
      </c>
      <c r="G1096" s="42" t="n">
        <f aca="false">IF(A1096="","",WORKDAY(B1096,F1096))</f>
        <v>46283</v>
      </c>
    </row>
    <row r="1097" customFormat="false" ht="15" hidden="false" customHeight="false" outlineLevel="0" collapsed="false">
      <c r="A1097" s="37" t="n">
        <v>1001096</v>
      </c>
      <c r="B1097" s="38" t="n">
        <v>46277</v>
      </c>
      <c r="C1097" s="39" t="s">
        <v>69</v>
      </c>
      <c r="D1097" s="39" t="s">
        <v>31</v>
      </c>
      <c r="E1097" s="40" t="n">
        <v>3.5</v>
      </c>
      <c r="F1097" s="41" t="n">
        <f aca="false">IF(A1097="","",INDEX(Assumptions!$B$16:$B$18,MATCH(C1097,Assumptions!$A$16:$A$18,0)))</f>
        <v>3</v>
      </c>
      <c r="G1097" s="42" t="n">
        <f aca="false">IF(A1097="","",WORKDAY(B1097,F1097))</f>
        <v>46281</v>
      </c>
    </row>
    <row r="1098" customFormat="false" ht="15" hidden="false" customHeight="false" outlineLevel="0" collapsed="false">
      <c r="A1098" s="37" t="n">
        <v>1001097</v>
      </c>
      <c r="B1098" s="38" t="n">
        <v>46277</v>
      </c>
      <c r="C1098" s="39" t="s">
        <v>70</v>
      </c>
      <c r="D1098" s="39" t="s">
        <v>33</v>
      </c>
      <c r="E1098" s="40" t="n">
        <v>2.4</v>
      </c>
      <c r="F1098" s="41" t="n">
        <f aca="false">IF(A1098="","",INDEX(Assumptions!$B$16:$B$18,MATCH(C1098,Assumptions!$A$16:$A$18,0)))</f>
        <v>5</v>
      </c>
      <c r="G1098" s="42" t="n">
        <f aca="false">IF(A1098="","",WORKDAY(B1098,F1098))</f>
        <v>46283</v>
      </c>
    </row>
    <row r="1099" customFormat="false" ht="15" hidden="false" customHeight="false" outlineLevel="0" collapsed="false">
      <c r="A1099" s="37" t="n">
        <v>1001098</v>
      </c>
      <c r="B1099" s="38" t="n">
        <v>46277</v>
      </c>
      <c r="C1099" s="39" t="s">
        <v>69</v>
      </c>
      <c r="D1099" s="39" t="s">
        <v>33</v>
      </c>
      <c r="E1099" s="40" t="n">
        <v>1.2</v>
      </c>
      <c r="F1099" s="41" t="n">
        <f aca="false">IF(A1099="","",INDEX(Assumptions!$B$16:$B$18,MATCH(C1099,Assumptions!$A$16:$A$18,0)))</f>
        <v>3</v>
      </c>
      <c r="G1099" s="42" t="n">
        <f aca="false">IF(A1099="","",WORKDAY(B1099,F1099))</f>
        <v>46281</v>
      </c>
    </row>
    <row r="1100" customFormat="false" ht="15" hidden="false" customHeight="false" outlineLevel="0" collapsed="false">
      <c r="A1100" s="37" t="n">
        <v>1001099</v>
      </c>
      <c r="B1100" s="38" t="n">
        <v>46277</v>
      </c>
      <c r="C1100" s="39" t="s">
        <v>69</v>
      </c>
      <c r="D1100" s="39" t="s">
        <v>37</v>
      </c>
      <c r="E1100" s="40" t="n">
        <v>2.6</v>
      </c>
      <c r="F1100" s="41" t="n">
        <f aca="false">IF(A1100="","",INDEX(Assumptions!$B$16:$B$18,MATCH(C1100,Assumptions!$A$16:$A$18,0)))</f>
        <v>3</v>
      </c>
      <c r="G1100" s="42" t="n">
        <f aca="false">IF(A1100="","",WORKDAY(B1100,F1100))</f>
        <v>46281</v>
      </c>
    </row>
    <row r="1101" customFormat="false" ht="15" hidden="false" customHeight="false" outlineLevel="0" collapsed="false">
      <c r="A1101" s="37" t="n">
        <v>1001100</v>
      </c>
      <c r="B1101" s="38" t="n">
        <v>46277</v>
      </c>
      <c r="C1101" s="39" t="s">
        <v>70</v>
      </c>
      <c r="D1101" s="39" t="s">
        <v>37</v>
      </c>
      <c r="E1101" s="40" t="n">
        <v>0.9</v>
      </c>
      <c r="F1101" s="41" t="n">
        <f aca="false">IF(A1101="","",INDEX(Assumptions!$B$16:$B$18,MATCH(C1101,Assumptions!$A$16:$A$18,0)))</f>
        <v>5</v>
      </c>
      <c r="G1101" s="42" t="n">
        <f aca="false">IF(A1101="","",WORKDAY(B1101,F1101))</f>
        <v>46283</v>
      </c>
    </row>
    <row r="1102" customFormat="false" ht="15" hidden="false" customHeight="false" outlineLevel="0" collapsed="false">
      <c r="A1102" s="37" t="n">
        <v>1001101</v>
      </c>
      <c r="B1102" s="38" t="n">
        <v>46277</v>
      </c>
      <c r="C1102" s="39" t="s">
        <v>69</v>
      </c>
      <c r="D1102" s="39" t="s">
        <v>33</v>
      </c>
      <c r="E1102" s="40" t="n">
        <v>0.4</v>
      </c>
      <c r="F1102" s="41" t="n">
        <f aca="false">IF(A1102="","",INDEX(Assumptions!$B$16:$B$18,MATCH(C1102,Assumptions!$A$16:$A$18,0)))</f>
        <v>3</v>
      </c>
      <c r="G1102" s="42" t="n">
        <f aca="false">IF(A1102="","",WORKDAY(B1102,F1102))</f>
        <v>46281</v>
      </c>
    </row>
    <row r="1103" customFormat="false" ht="15" hidden="false" customHeight="false" outlineLevel="0" collapsed="false">
      <c r="A1103" s="37" t="n">
        <v>1001102</v>
      </c>
      <c r="B1103" s="38" t="n">
        <v>46277</v>
      </c>
      <c r="C1103" s="39" t="s">
        <v>68</v>
      </c>
      <c r="D1103" s="39" t="s">
        <v>31</v>
      </c>
      <c r="E1103" s="40" t="n">
        <v>0.8</v>
      </c>
      <c r="F1103" s="41" t="n">
        <f aca="false">IF(A1103="","",INDEX(Assumptions!$B$16:$B$18,MATCH(C1103,Assumptions!$A$16:$A$18,0)))</f>
        <v>1</v>
      </c>
      <c r="G1103" s="42" t="n">
        <f aca="false">IF(A1103="","",WORKDAY(B1103,F1103))</f>
        <v>46279</v>
      </c>
    </row>
    <row r="1104" customFormat="false" ht="15" hidden="false" customHeight="false" outlineLevel="0" collapsed="false">
      <c r="A1104" s="37" t="n">
        <v>1001103</v>
      </c>
      <c r="B1104" s="38" t="n">
        <v>46277</v>
      </c>
      <c r="C1104" s="39" t="s">
        <v>69</v>
      </c>
      <c r="D1104" s="39" t="s">
        <v>31</v>
      </c>
      <c r="E1104" s="40" t="n">
        <v>2.2</v>
      </c>
      <c r="F1104" s="41" t="n">
        <f aca="false">IF(A1104="","",INDEX(Assumptions!$B$16:$B$18,MATCH(C1104,Assumptions!$A$16:$A$18,0)))</f>
        <v>3</v>
      </c>
      <c r="G1104" s="42" t="n">
        <f aca="false">IF(A1104="","",WORKDAY(B1104,F1104))</f>
        <v>46281</v>
      </c>
    </row>
    <row r="1105" customFormat="false" ht="15" hidden="false" customHeight="false" outlineLevel="0" collapsed="false">
      <c r="A1105" s="37" t="n">
        <v>1001104</v>
      </c>
      <c r="B1105" s="38" t="n">
        <v>46277</v>
      </c>
      <c r="C1105" s="39" t="s">
        <v>69</v>
      </c>
      <c r="D1105" s="39" t="s">
        <v>37</v>
      </c>
      <c r="E1105" s="40" t="n">
        <v>0.9</v>
      </c>
      <c r="F1105" s="41" t="n">
        <f aca="false">IF(A1105="","",INDEX(Assumptions!$B$16:$B$18,MATCH(C1105,Assumptions!$A$16:$A$18,0)))</f>
        <v>3</v>
      </c>
      <c r="G1105" s="42" t="n">
        <f aca="false">IF(A1105="","",WORKDAY(B1105,F1105))</f>
        <v>46281</v>
      </c>
    </row>
    <row r="1106" customFormat="false" ht="15" hidden="false" customHeight="false" outlineLevel="0" collapsed="false">
      <c r="A1106" s="37" t="n">
        <v>1001105</v>
      </c>
      <c r="B1106" s="38" t="n">
        <v>46277</v>
      </c>
      <c r="C1106" s="39" t="s">
        <v>69</v>
      </c>
      <c r="D1106" s="39" t="s">
        <v>33</v>
      </c>
      <c r="E1106" s="40" t="n">
        <v>4.4</v>
      </c>
      <c r="F1106" s="41" t="n">
        <f aca="false">IF(A1106="","",INDEX(Assumptions!$B$16:$B$18,MATCH(C1106,Assumptions!$A$16:$A$18,0)))</f>
        <v>3</v>
      </c>
      <c r="G1106" s="42" t="n">
        <f aca="false">IF(A1106="","",WORKDAY(B1106,F1106))</f>
        <v>46281</v>
      </c>
    </row>
    <row r="1107" customFormat="false" ht="15" hidden="false" customHeight="false" outlineLevel="0" collapsed="false">
      <c r="A1107" s="37" t="n">
        <v>1001106</v>
      </c>
      <c r="B1107" s="38" t="n">
        <v>46277</v>
      </c>
      <c r="C1107" s="39" t="s">
        <v>69</v>
      </c>
      <c r="D1107" s="39" t="s">
        <v>35</v>
      </c>
      <c r="E1107" s="40" t="n">
        <v>3.7</v>
      </c>
      <c r="F1107" s="41" t="n">
        <f aca="false">IF(A1107="","",INDEX(Assumptions!$B$16:$B$18,MATCH(C1107,Assumptions!$A$16:$A$18,0)))</f>
        <v>3</v>
      </c>
      <c r="G1107" s="42" t="n">
        <f aca="false">IF(A1107="","",WORKDAY(B1107,F1107))</f>
        <v>46281</v>
      </c>
    </row>
    <row r="1108" customFormat="false" ht="15" hidden="false" customHeight="false" outlineLevel="0" collapsed="false">
      <c r="A1108" s="37" t="n">
        <v>1001107</v>
      </c>
      <c r="B1108" s="38" t="n">
        <v>46277</v>
      </c>
      <c r="C1108" s="39" t="s">
        <v>68</v>
      </c>
      <c r="D1108" s="39" t="s">
        <v>37</v>
      </c>
      <c r="E1108" s="40" t="n">
        <v>2.7</v>
      </c>
      <c r="F1108" s="41" t="n">
        <f aca="false">IF(A1108="","",INDEX(Assumptions!$B$16:$B$18,MATCH(C1108,Assumptions!$A$16:$A$18,0)))</f>
        <v>1</v>
      </c>
      <c r="G1108" s="42" t="n">
        <f aca="false">IF(A1108="","",WORKDAY(B1108,F1108))</f>
        <v>46279</v>
      </c>
    </row>
    <row r="1109" customFormat="false" ht="15" hidden="false" customHeight="false" outlineLevel="0" collapsed="false">
      <c r="A1109" s="37" t="n">
        <v>1001108</v>
      </c>
      <c r="B1109" s="38" t="n">
        <v>46277</v>
      </c>
      <c r="C1109" s="39" t="s">
        <v>69</v>
      </c>
      <c r="D1109" s="39" t="s">
        <v>33</v>
      </c>
      <c r="E1109" s="40" t="n">
        <v>2.8</v>
      </c>
      <c r="F1109" s="41" t="n">
        <f aca="false">IF(A1109="","",INDEX(Assumptions!$B$16:$B$18,MATCH(C1109,Assumptions!$A$16:$A$18,0)))</f>
        <v>3</v>
      </c>
      <c r="G1109" s="42" t="n">
        <f aca="false">IF(A1109="","",WORKDAY(B1109,F1109))</f>
        <v>46281</v>
      </c>
    </row>
    <row r="1110" customFormat="false" ht="15" hidden="false" customHeight="false" outlineLevel="0" collapsed="false">
      <c r="A1110" s="37" t="n">
        <v>1001109</v>
      </c>
      <c r="B1110" s="38" t="n">
        <v>46277</v>
      </c>
      <c r="C1110" s="39" t="s">
        <v>68</v>
      </c>
      <c r="D1110" s="39" t="s">
        <v>35</v>
      </c>
      <c r="E1110" s="40" t="n">
        <v>1.4</v>
      </c>
      <c r="F1110" s="41" t="n">
        <f aca="false">IF(A1110="","",INDEX(Assumptions!$B$16:$B$18,MATCH(C1110,Assumptions!$A$16:$A$18,0)))</f>
        <v>1</v>
      </c>
      <c r="G1110" s="42" t="n">
        <f aca="false">IF(A1110="","",WORKDAY(B1110,F1110))</f>
        <v>46279</v>
      </c>
    </row>
    <row r="1111" customFormat="false" ht="15" hidden="false" customHeight="false" outlineLevel="0" collapsed="false">
      <c r="A1111" s="37" t="n">
        <v>1001110</v>
      </c>
      <c r="B1111" s="38" t="n">
        <v>46277</v>
      </c>
      <c r="C1111" s="39" t="s">
        <v>70</v>
      </c>
      <c r="D1111" s="39" t="s">
        <v>39</v>
      </c>
      <c r="E1111" s="40" t="n">
        <v>3</v>
      </c>
      <c r="F1111" s="41" t="n">
        <f aca="false">IF(A1111="","",INDEX(Assumptions!$B$16:$B$18,MATCH(C1111,Assumptions!$A$16:$A$18,0)))</f>
        <v>5</v>
      </c>
      <c r="G1111" s="42" t="n">
        <f aca="false">IF(A1111="","",WORKDAY(B1111,F1111))</f>
        <v>46283</v>
      </c>
    </row>
    <row r="1112" customFormat="false" ht="15" hidden="false" customHeight="false" outlineLevel="0" collapsed="false">
      <c r="A1112" s="37" t="n">
        <v>1001111</v>
      </c>
      <c r="B1112" s="38" t="n">
        <v>46277</v>
      </c>
      <c r="C1112" s="39" t="s">
        <v>68</v>
      </c>
      <c r="D1112" s="39" t="s">
        <v>35</v>
      </c>
      <c r="E1112" s="40" t="n">
        <v>4.7</v>
      </c>
      <c r="F1112" s="41" t="n">
        <f aca="false">IF(A1112="","",INDEX(Assumptions!$B$16:$B$18,MATCH(C1112,Assumptions!$A$16:$A$18,0)))</f>
        <v>1</v>
      </c>
      <c r="G1112" s="42" t="n">
        <f aca="false">IF(A1112="","",WORKDAY(B1112,F1112))</f>
        <v>46279</v>
      </c>
    </row>
    <row r="1113" customFormat="false" ht="15" hidden="false" customHeight="false" outlineLevel="0" collapsed="false">
      <c r="A1113" s="37" t="n">
        <v>1001112</v>
      </c>
      <c r="B1113" s="38" t="n">
        <v>46277</v>
      </c>
      <c r="C1113" s="39" t="s">
        <v>69</v>
      </c>
      <c r="D1113" s="39" t="s">
        <v>35</v>
      </c>
      <c r="E1113" s="40" t="n">
        <v>1.9</v>
      </c>
      <c r="F1113" s="41" t="n">
        <f aca="false">IF(A1113="","",INDEX(Assumptions!$B$16:$B$18,MATCH(C1113,Assumptions!$A$16:$A$18,0)))</f>
        <v>3</v>
      </c>
      <c r="G1113" s="42" t="n">
        <f aca="false">IF(A1113="","",WORKDAY(B1113,F1113))</f>
        <v>46281</v>
      </c>
    </row>
    <row r="1114" customFormat="false" ht="15" hidden="false" customHeight="false" outlineLevel="0" collapsed="false">
      <c r="A1114" s="37" t="n">
        <v>1001113</v>
      </c>
      <c r="B1114" s="38" t="n">
        <v>46277</v>
      </c>
      <c r="C1114" s="39" t="s">
        <v>69</v>
      </c>
      <c r="D1114" s="39" t="s">
        <v>35</v>
      </c>
      <c r="E1114" s="40" t="n">
        <v>1.6</v>
      </c>
      <c r="F1114" s="41" t="n">
        <f aca="false">IF(A1114="","",INDEX(Assumptions!$B$16:$B$18,MATCH(C1114,Assumptions!$A$16:$A$18,0)))</f>
        <v>3</v>
      </c>
      <c r="G1114" s="42" t="n">
        <f aca="false">IF(A1114="","",WORKDAY(B1114,F1114))</f>
        <v>46281</v>
      </c>
    </row>
    <row r="1115" customFormat="false" ht="15" hidden="false" customHeight="false" outlineLevel="0" collapsed="false">
      <c r="A1115" s="37" t="n">
        <v>1001114</v>
      </c>
      <c r="B1115" s="38" t="n">
        <v>46277</v>
      </c>
      <c r="C1115" s="39" t="s">
        <v>69</v>
      </c>
      <c r="D1115" s="39" t="s">
        <v>35</v>
      </c>
      <c r="E1115" s="40" t="n">
        <v>1.6</v>
      </c>
      <c r="F1115" s="41" t="n">
        <f aca="false">IF(A1115="","",INDEX(Assumptions!$B$16:$B$18,MATCH(C1115,Assumptions!$A$16:$A$18,0)))</f>
        <v>3</v>
      </c>
      <c r="G1115" s="42" t="n">
        <f aca="false">IF(A1115="","",WORKDAY(B1115,F1115))</f>
        <v>46281</v>
      </c>
    </row>
    <row r="1116" customFormat="false" ht="15" hidden="false" customHeight="false" outlineLevel="0" collapsed="false">
      <c r="A1116" s="37" t="n">
        <v>1001115</v>
      </c>
      <c r="B1116" s="38" t="n">
        <v>46277</v>
      </c>
      <c r="C1116" s="39" t="s">
        <v>69</v>
      </c>
      <c r="D1116" s="39" t="s">
        <v>35</v>
      </c>
      <c r="E1116" s="40" t="n">
        <v>4</v>
      </c>
      <c r="F1116" s="41" t="n">
        <f aca="false">IF(A1116="","",INDEX(Assumptions!$B$16:$B$18,MATCH(C1116,Assumptions!$A$16:$A$18,0)))</f>
        <v>3</v>
      </c>
      <c r="G1116" s="42" t="n">
        <f aca="false">IF(A1116="","",WORKDAY(B1116,F1116))</f>
        <v>46281</v>
      </c>
    </row>
    <row r="1117" customFormat="false" ht="15" hidden="false" customHeight="false" outlineLevel="0" collapsed="false">
      <c r="A1117" s="37" t="n">
        <v>1001116</v>
      </c>
      <c r="B1117" s="38" t="n">
        <v>46277</v>
      </c>
      <c r="C1117" s="39" t="s">
        <v>69</v>
      </c>
      <c r="D1117" s="39" t="s">
        <v>33</v>
      </c>
      <c r="E1117" s="40" t="n">
        <v>3.2</v>
      </c>
      <c r="F1117" s="41" t="n">
        <f aca="false">IF(A1117="","",INDEX(Assumptions!$B$16:$B$18,MATCH(C1117,Assumptions!$A$16:$A$18,0)))</f>
        <v>3</v>
      </c>
      <c r="G1117" s="42" t="n">
        <f aca="false">IF(A1117="","",WORKDAY(B1117,F1117))</f>
        <v>46281</v>
      </c>
    </row>
    <row r="1118" customFormat="false" ht="15" hidden="false" customHeight="false" outlineLevel="0" collapsed="false">
      <c r="A1118" s="37" t="n">
        <v>1001117</v>
      </c>
      <c r="B1118" s="38" t="n">
        <v>46277</v>
      </c>
      <c r="C1118" s="39" t="s">
        <v>70</v>
      </c>
      <c r="D1118" s="39" t="s">
        <v>31</v>
      </c>
      <c r="E1118" s="40" t="n">
        <v>1</v>
      </c>
      <c r="F1118" s="41" t="n">
        <f aca="false">IF(A1118="","",INDEX(Assumptions!$B$16:$B$18,MATCH(C1118,Assumptions!$A$16:$A$18,0)))</f>
        <v>5</v>
      </c>
      <c r="G1118" s="42" t="n">
        <f aca="false">IF(A1118="","",WORKDAY(B1118,F1118))</f>
        <v>46283</v>
      </c>
    </row>
    <row r="1119" customFormat="false" ht="15" hidden="false" customHeight="false" outlineLevel="0" collapsed="false">
      <c r="A1119" s="37" t="n">
        <v>1001118</v>
      </c>
      <c r="B1119" s="38" t="n">
        <v>46277</v>
      </c>
      <c r="C1119" s="39" t="s">
        <v>69</v>
      </c>
      <c r="D1119" s="39" t="s">
        <v>33</v>
      </c>
      <c r="E1119" s="40" t="n">
        <v>1.5</v>
      </c>
      <c r="F1119" s="41" t="n">
        <f aca="false">IF(A1119="","",INDEX(Assumptions!$B$16:$B$18,MATCH(C1119,Assumptions!$A$16:$A$18,0)))</f>
        <v>3</v>
      </c>
      <c r="G1119" s="42" t="n">
        <f aca="false">IF(A1119="","",WORKDAY(B1119,F1119))</f>
        <v>46281</v>
      </c>
    </row>
    <row r="1120" customFormat="false" ht="15" hidden="false" customHeight="false" outlineLevel="0" collapsed="false">
      <c r="A1120" s="37" t="n">
        <v>1001119</v>
      </c>
      <c r="B1120" s="38" t="n">
        <v>46277</v>
      </c>
      <c r="C1120" s="39" t="s">
        <v>70</v>
      </c>
      <c r="D1120" s="39" t="s">
        <v>37</v>
      </c>
      <c r="E1120" s="40" t="n">
        <v>3.5</v>
      </c>
      <c r="F1120" s="41" t="n">
        <f aca="false">IF(A1120="","",INDEX(Assumptions!$B$16:$B$18,MATCH(C1120,Assumptions!$A$16:$A$18,0)))</f>
        <v>5</v>
      </c>
      <c r="G1120" s="42" t="n">
        <f aca="false">IF(A1120="","",WORKDAY(B1120,F1120))</f>
        <v>46283</v>
      </c>
    </row>
    <row r="1121" customFormat="false" ht="15" hidden="false" customHeight="false" outlineLevel="0" collapsed="false">
      <c r="A1121" s="37" t="n">
        <v>1001120</v>
      </c>
      <c r="B1121" s="38" t="n">
        <v>46277</v>
      </c>
      <c r="C1121" s="39" t="s">
        <v>69</v>
      </c>
      <c r="D1121" s="39" t="s">
        <v>31</v>
      </c>
      <c r="E1121" s="40" t="n">
        <v>5.9</v>
      </c>
      <c r="F1121" s="41" t="n">
        <f aca="false">IF(A1121="","",INDEX(Assumptions!$B$16:$B$18,MATCH(C1121,Assumptions!$A$16:$A$18,0)))</f>
        <v>3</v>
      </c>
      <c r="G1121" s="42" t="n">
        <f aca="false">IF(A1121="","",WORKDAY(B1121,F1121))</f>
        <v>46281</v>
      </c>
    </row>
    <row r="1122" customFormat="false" ht="15" hidden="false" customHeight="false" outlineLevel="0" collapsed="false">
      <c r="A1122" s="37" t="n">
        <v>1001121</v>
      </c>
      <c r="B1122" s="38" t="n">
        <v>46277</v>
      </c>
      <c r="C1122" s="39" t="s">
        <v>69</v>
      </c>
      <c r="D1122" s="39" t="s">
        <v>31</v>
      </c>
      <c r="E1122" s="40" t="n">
        <v>2.9</v>
      </c>
      <c r="F1122" s="41" t="n">
        <f aca="false">IF(A1122="","",INDEX(Assumptions!$B$16:$B$18,MATCH(C1122,Assumptions!$A$16:$A$18,0)))</f>
        <v>3</v>
      </c>
      <c r="G1122" s="42" t="n">
        <f aca="false">IF(A1122="","",WORKDAY(B1122,F1122))</f>
        <v>46281</v>
      </c>
    </row>
    <row r="1123" customFormat="false" ht="15" hidden="false" customHeight="false" outlineLevel="0" collapsed="false">
      <c r="A1123" s="37" t="n">
        <v>1001122</v>
      </c>
      <c r="B1123" s="38" t="n">
        <v>46277</v>
      </c>
      <c r="C1123" s="39" t="s">
        <v>68</v>
      </c>
      <c r="D1123" s="39" t="s">
        <v>33</v>
      </c>
      <c r="E1123" s="40" t="n">
        <v>4</v>
      </c>
      <c r="F1123" s="41" t="n">
        <f aca="false">IF(A1123="","",INDEX(Assumptions!$B$16:$B$18,MATCH(C1123,Assumptions!$A$16:$A$18,0)))</f>
        <v>1</v>
      </c>
      <c r="G1123" s="42" t="n">
        <f aca="false">IF(A1123="","",WORKDAY(B1123,F1123))</f>
        <v>46279</v>
      </c>
    </row>
    <row r="1124" customFormat="false" ht="15" hidden="false" customHeight="false" outlineLevel="0" collapsed="false">
      <c r="A1124" s="37" t="n">
        <v>1001123</v>
      </c>
      <c r="B1124" s="38" t="n">
        <v>46277</v>
      </c>
      <c r="C1124" s="39" t="s">
        <v>70</v>
      </c>
      <c r="D1124" s="39" t="s">
        <v>33</v>
      </c>
      <c r="E1124" s="40" t="n">
        <v>1.1</v>
      </c>
      <c r="F1124" s="41" t="n">
        <f aca="false">IF(A1124="","",INDEX(Assumptions!$B$16:$B$18,MATCH(C1124,Assumptions!$A$16:$A$18,0)))</f>
        <v>5</v>
      </c>
      <c r="G1124" s="42" t="n">
        <f aca="false">IF(A1124="","",WORKDAY(B1124,F1124))</f>
        <v>46283</v>
      </c>
    </row>
    <row r="1125" customFormat="false" ht="15" hidden="false" customHeight="false" outlineLevel="0" collapsed="false">
      <c r="A1125" s="37" t="n">
        <v>1001124</v>
      </c>
      <c r="B1125" s="38" t="n">
        <v>46277</v>
      </c>
      <c r="C1125" s="39" t="s">
        <v>70</v>
      </c>
      <c r="D1125" s="39" t="s">
        <v>31</v>
      </c>
      <c r="E1125" s="40" t="n">
        <v>0.3</v>
      </c>
      <c r="F1125" s="41" t="n">
        <f aca="false">IF(A1125="","",INDEX(Assumptions!$B$16:$B$18,MATCH(C1125,Assumptions!$A$16:$A$18,0)))</f>
        <v>5</v>
      </c>
      <c r="G1125" s="42" t="n">
        <f aca="false">IF(A1125="","",WORKDAY(B1125,F1125))</f>
        <v>46283</v>
      </c>
    </row>
    <row r="1126" customFormat="false" ht="15" hidden="false" customHeight="false" outlineLevel="0" collapsed="false">
      <c r="A1126" s="37" t="n">
        <v>1001125</v>
      </c>
      <c r="B1126" s="38" t="n">
        <v>46277</v>
      </c>
      <c r="C1126" s="39" t="s">
        <v>69</v>
      </c>
      <c r="D1126" s="39" t="s">
        <v>33</v>
      </c>
      <c r="E1126" s="40" t="n">
        <v>5.9</v>
      </c>
      <c r="F1126" s="41" t="n">
        <f aca="false">IF(A1126="","",INDEX(Assumptions!$B$16:$B$18,MATCH(C1126,Assumptions!$A$16:$A$18,0)))</f>
        <v>3</v>
      </c>
      <c r="G1126" s="42" t="n">
        <f aca="false">IF(A1126="","",WORKDAY(B1126,F1126))</f>
        <v>46281</v>
      </c>
    </row>
    <row r="1127" customFormat="false" ht="15" hidden="false" customHeight="false" outlineLevel="0" collapsed="false">
      <c r="A1127" s="37" t="n">
        <v>1001126</v>
      </c>
      <c r="B1127" s="38" t="n">
        <v>46277</v>
      </c>
      <c r="C1127" s="39" t="s">
        <v>70</v>
      </c>
      <c r="D1127" s="39" t="s">
        <v>31</v>
      </c>
      <c r="E1127" s="40" t="n">
        <v>3.8</v>
      </c>
      <c r="F1127" s="41" t="n">
        <f aca="false">IF(A1127="","",INDEX(Assumptions!$B$16:$B$18,MATCH(C1127,Assumptions!$A$16:$A$18,0)))</f>
        <v>5</v>
      </c>
      <c r="G1127" s="42" t="n">
        <f aca="false">IF(A1127="","",WORKDAY(B1127,F1127))</f>
        <v>46283</v>
      </c>
    </row>
    <row r="1128" customFormat="false" ht="15" hidden="false" customHeight="false" outlineLevel="0" collapsed="false">
      <c r="A1128" s="37" t="n">
        <v>1001127</v>
      </c>
      <c r="B1128" s="38" t="n">
        <v>46277</v>
      </c>
      <c r="C1128" s="39" t="s">
        <v>70</v>
      </c>
      <c r="D1128" s="39" t="s">
        <v>35</v>
      </c>
      <c r="E1128" s="40" t="n">
        <v>4.5</v>
      </c>
      <c r="F1128" s="41" t="n">
        <f aca="false">IF(A1128="","",INDEX(Assumptions!$B$16:$B$18,MATCH(C1128,Assumptions!$A$16:$A$18,0)))</f>
        <v>5</v>
      </c>
      <c r="G1128" s="42" t="n">
        <f aca="false">IF(A1128="","",WORKDAY(B1128,F1128))</f>
        <v>46283</v>
      </c>
    </row>
    <row r="1129" customFormat="false" ht="15" hidden="false" customHeight="false" outlineLevel="0" collapsed="false">
      <c r="A1129" s="37" t="n">
        <v>1001128</v>
      </c>
      <c r="B1129" s="38" t="n">
        <v>46277</v>
      </c>
      <c r="C1129" s="39" t="s">
        <v>69</v>
      </c>
      <c r="D1129" s="39" t="s">
        <v>31</v>
      </c>
      <c r="E1129" s="40" t="n">
        <v>1.8</v>
      </c>
      <c r="F1129" s="41" t="n">
        <f aca="false">IF(A1129="","",INDEX(Assumptions!$B$16:$B$18,MATCH(C1129,Assumptions!$A$16:$A$18,0)))</f>
        <v>3</v>
      </c>
      <c r="G1129" s="42" t="n">
        <f aca="false">IF(A1129="","",WORKDAY(B1129,F1129))</f>
        <v>46281</v>
      </c>
    </row>
    <row r="1130" customFormat="false" ht="15" hidden="false" customHeight="false" outlineLevel="0" collapsed="false">
      <c r="A1130" s="37" t="n">
        <v>1001129</v>
      </c>
      <c r="B1130" s="38" t="n">
        <v>46277</v>
      </c>
      <c r="C1130" s="39" t="s">
        <v>69</v>
      </c>
      <c r="D1130" s="39" t="s">
        <v>39</v>
      </c>
      <c r="E1130" s="40" t="n">
        <v>3.5</v>
      </c>
      <c r="F1130" s="41" t="n">
        <f aca="false">IF(A1130="","",INDEX(Assumptions!$B$16:$B$18,MATCH(C1130,Assumptions!$A$16:$A$18,0)))</f>
        <v>3</v>
      </c>
      <c r="G1130" s="42" t="n">
        <f aca="false">IF(A1130="","",WORKDAY(B1130,F1130))</f>
        <v>46281</v>
      </c>
    </row>
    <row r="1131" customFormat="false" ht="15" hidden="false" customHeight="false" outlineLevel="0" collapsed="false">
      <c r="A1131" s="37" t="n">
        <v>1001130</v>
      </c>
      <c r="B1131" s="38" t="n">
        <v>46277</v>
      </c>
      <c r="C1131" s="39" t="s">
        <v>69</v>
      </c>
      <c r="D1131" s="39" t="s">
        <v>35</v>
      </c>
      <c r="E1131" s="40" t="n">
        <v>1.7</v>
      </c>
      <c r="F1131" s="41" t="n">
        <f aca="false">IF(A1131="","",INDEX(Assumptions!$B$16:$B$18,MATCH(C1131,Assumptions!$A$16:$A$18,0)))</f>
        <v>3</v>
      </c>
      <c r="G1131" s="42" t="n">
        <f aca="false">IF(A1131="","",WORKDAY(B1131,F1131))</f>
        <v>46281</v>
      </c>
    </row>
    <row r="1132" customFormat="false" ht="15" hidden="false" customHeight="false" outlineLevel="0" collapsed="false">
      <c r="A1132" s="37" t="n">
        <v>1001131</v>
      </c>
      <c r="B1132" s="38" t="n">
        <v>46277</v>
      </c>
      <c r="C1132" s="39" t="s">
        <v>69</v>
      </c>
      <c r="D1132" s="39" t="s">
        <v>39</v>
      </c>
      <c r="E1132" s="40" t="n">
        <v>3.1</v>
      </c>
      <c r="F1132" s="41" t="n">
        <f aca="false">IF(A1132="","",INDEX(Assumptions!$B$16:$B$18,MATCH(C1132,Assumptions!$A$16:$A$18,0)))</f>
        <v>3</v>
      </c>
      <c r="G1132" s="42" t="n">
        <f aca="false">IF(A1132="","",WORKDAY(B1132,F1132))</f>
        <v>46281</v>
      </c>
    </row>
    <row r="1133" customFormat="false" ht="15" hidden="false" customHeight="false" outlineLevel="0" collapsed="false">
      <c r="A1133" s="37" t="n">
        <v>1001132</v>
      </c>
      <c r="B1133" s="38" t="n">
        <v>46277</v>
      </c>
      <c r="C1133" s="39" t="s">
        <v>69</v>
      </c>
      <c r="D1133" s="39" t="s">
        <v>39</v>
      </c>
      <c r="E1133" s="40" t="n">
        <v>1.1</v>
      </c>
      <c r="F1133" s="41" t="n">
        <f aca="false">IF(A1133="","",INDEX(Assumptions!$B$16:$B$18,MATCH(C1133,Assumptions!$A$16:$A$18,0)))</f>
        <v>3</v>
      </c>
      <c r="G1133" s="42" t="n">
        <f aca="false">IF(A1133="","",WORKDAY(B1133,F1133))</f>
        <v>46281</v>
      </c>
    </row>
    <row r="1134" customFormat="false" ht="15" hidden="false" customHeight="false" outlineLevel="0" collapsed="false">
      <c r="A1134" s="37" t="n">
        <v>1001133</v>
      </c>
      <c r="B1134" s="38" t="n">
        <v>46277</v>
      </c>
      <c r="C1134" s="39" t="s">
        <v>69</v>
      </c>
      <c r="D1134" s="39" t="s">
        <v>35</v>
      </c>
      <c r="E1134" s="40" t="n">
        <v>2.2</v>
      </c>
      <c r="F1134" s="41" t="n">
        <f aca="false">IF(A1134="","",INDEX(Assumptions!$B$16:$B$18,MATCH(C1134,Assumptions!$A$16:$A$18,0)))</f>
        <v>3</v>
      </c>
      <c r="G1134" s="42" t="n">
        <f aca="false">IF(A1134="","",WORKDAY(B1134,F1134))</f>
        <v>46281</v>
      </c>
    </row>
    <row r="1135" customFormat="false" ht="15" hidden="false" customHeight="false" outlineLevel="0" collapsed="false">
      <c r="A1135" s="37" t="n">
        <v>1001134</v>
      </c>
      <c r="B1135" s="38" t="n">
        <v>46277</v>
      </c>
      <c r="C1135" s="39" t="s">
        <v>69</v>
      </c>
      <c r="D1135" s="39" t="s">
        <v>31</v>
      </c>
      <c r="E1135" s="40" t="n">
        <v>3.2</v>
      </c>
      <c r="F1135" s="41" t="n">
        <f aca="false">IF(A1135="","",INDEX(Assumptions!$B$16:$B$18,MATCH(C1135,Assumptions!$A$16:$A$18,0)))</f>
        <v>3</v>
      </c>
      <c r="G1135" s="42" t="n">
        <f aca="false">IF(A1135="","",WORKDAY(B1135,F1135))</f>
        <v>46281</v>
      </c>
    </row>
    <row r="1136" customFormat="false" ht="15" hidden="false" customHeight="false" outlineLevel="0" collapsed="false">
      <c r="A1136" s="37" t="n">
        <v>1001135</v>
      </c>
      <c r="B1136" s="38" t="n">
        <v>46277</v>
      </c>
      <c r="C1136" s="39" t="s">
        <v>69</v>
      </c>
      <c r="D1136" s="39" t="s">
        <v>39</v>
      </c>
      <c r="E1136" s="40" t="n">
        <v>1.4</v>
      </c>
      <c r="F1136" s="41" t="n">
        <f aca="false">IF(A1136="","",INDEX(Assumptions!$B$16:$B$18,MATCH(C1136,Assumptions!$A$16:$A$18,0)))</f>
        <v>3</v>
      </c>
      <c r="G1136" s="42" t="n">
        <f aca="false">IF(A1136="","",WORKDAY(B1136,F1136))</f>
        <v>46281</v>
      </c>
    </row>
    <row r="1137" customFormat="false" ht="15" hidden="false" customHeight="false" outlineLevel="0" collapsed="false">
      <c r="A1137" s="37" t="n">
        <v>1001136</v>
      </c>
      <c r="B1137" s="38" t="n">
        <v>46277</v>
      </c>
      <c r="C1137" s="39" t="s">
        <v>69</v>
      </c>
      <c r="D1137" s="39" t="s">
        <v>37</v>
      </c>
      <c r="E1137" s="40" t="n">
        <v>2.3</v>
      </c>
      <c r="F1137" s="41" t="n">
        <f aca="false">IF(A1137="","",INDEX(Assumptions!$B$16:$B$18,MATCH(C1137,Assumptions!$A$16:$A$18,0)))</f>
        <v>3</v>
      </c>
      <c r="G1137" s="42" t="n">
        <f aca="false">IF(A1137="","",WORKDAY(B1137,F1137))</f>
        <v>46281</v>
      </c>
    </row>
    <row r="1138" customFormat="false" ht="15" hidden="false" customHeight="false" outlineLevel="0" collapsed="false">
      <c r="A1138" s="37" t="n">
        <v>1001137</v>
      </c>
      <c r="B1138" s="38" t="n">
        <v>46277</v>
      </c>
      <c r="C1138" s="39" t="s">
        <v>70</v>
      </c>
      <c r="D1138" s="39" t="s">
        <v>35</v>
      </c>
      <c r="E1138" s="40" t="n">
        <v>0.8</v>
      </c>
      <c r="F1138" s="41" t="n">
        <f aca="false">IF(A1138="","",INDEX(Assumptions!$B$16:$B$18,MATCH(C1138,Assumptions!$A$16:$A$18,0)))</f>
        <v>5</v>
      </c>
      <c r="G1138" s="42" t="n">
        <f aca="false">IF(A1138="","",WORKDAY(B1138,F1138))</f>
        <v>46283</v>
      </c>
    </row>
    <row r="1139" customFormat="false" ht="15" hidden="false" customHeight="false" outlineLevel="0" collapsed="false">
      <c r="A1139" s="37" t="n">
        <v>1001138</v>
      </c>
      <c r="B1139" s="38" t="n">
        <v>46277</v>
      </c>
      <c r="C1139" s="39" t="s">
        <v>69</v>
      </c>
      <c r="D1139" s="39" t="s">
        <v>39</v>
      </c>
      <c r="E1139" s="40" t="n">
        <v>1.1</v>
      </c>
      <c r="F1139" s="41" t="n">
        <f aca="false">IF(A1139="","",INDEX(Assumptions!$B$16:$B$18,MATCH(C1139,Assumptions!$A$16:$A$18,0)))</f>
        <v>3</v>
      </c>
      <c r="G1139" s="42" t="n">
        <f aca="false">IF(A1139="","",WORKDAY(B1139,F1139))</f>
        <v>46281</v>
      </c>
    </row>
    <row r="1140" customFormat="false" ht="15" hidden="false" customHeight="false" outlineLevel="0" collapsed="false">
      <c r="A1140" s="37" t="n">
        <v>1001139</v>
      </c>
      <c r="B1140" s="38" t="n">
        <v>46277</v>
      </c>
      <c r="C1140" s="39" t="s">
        <v>70</v>
      </c>
      <c r="D1140" s="39" t="s">
        <v>31</v>
      </c>
      <c r="E1140" s="40" t="n">
        <v>2.1</v>
      </c>
      <c r="F1140" s="41" t="n">
        <f aca="false">IF(A1140="","",INDEX(Assumptions!$B$16:$B$18,MATCH(C1140,Assumptions!$A$16:$A$18,0)))</f>
        <v>5</v>
      </c>
      <c r="G1140" s="42" t="n">
        <f aca="false">IF(A1140="","",WORKDAY(B1140,F1140))</f>
        <v>46283</v>
      </c>
    </row>
    <row r="1141" customFormat="false" ht="15" hidden="false" customHeight="false" outlineLevel="0" collapsed="false">
      <c r="A1141" s="37" t="n">
        <v>1001140</v>
      </c>
      <c r="B1141" s="38" t="n">
        <v>46277</v>
      </c>
      <c r="C1141" s="39" t="s">
        <v>68</v>
      </c>
      <c r="D1141" s="39" t="s">
        <v>35</v>
      </c>
      <c r="E1141" s="40" t="n">
        <v>3.5</v>
      </c>
      <c r="F1141" s="41" t="n">
        <f aca="false">IF(A1141="","",INDEX(Assumptions!$B$16:$B$18,MATCH(C1141,Assumptions!$A$16:$A$18,0)))</f>
        <v>1</v>
      </c>
      <c r="G1141" s="42" t="n">
        <f aca="false">IF(A1141="","",WORKDAY(B1141,F1141))</f>
        <v>46279</v>
      </c>
    </row>
    <row r="1142" customFormat="false" ht="15" hidden="false" customHeight="false" outlineLevel="0" collapsed="false">
      <c r="A1142" s="37" t="n">
        <v>1001141</v>
      </c>
      <c r="B1142" s="38" t="n">
        <v>46277</v>
      </c>
      <c r="C1142" s="39" t="s">
        <v>69</v>
      </c>
      <c r="D1142" s="39" t="s">
        <v>31</v>
      </c>
      <c r="E1142" s="40" t="n">
        <v>1</v>
      </c>
      <c r="F1142" s="41" t="n">
        <f aca="false">IF(A1142="","",INDEX(Assumptions!$B$16:$B$18,MATCH(C1142,Assumptions!$A$16:$A$18,0)))</f>
        <v>3</v>
      </c>
      <c r="G1142" s="42" t="n">
        <f aca="false">IF(A1142="","",WORKDAY(B1142,F1142))</f>
        <v>46281</v>
      </c>
    </row>
    <row r="1143" customFormat="false" ht="15" hidden="false" customHeight="false" outlineLevel="0" collapsed="false">
      <c r="A1143" s="37" t="n">
        <v>1001142</v>
      </c>
      <c r="B1143" s="38" t="n">
        <v>46277</v>
      </c>
      <c r="C1143" s="39" t="s">
        <v>69</v>
      </c>
      <c r="D1143" s="39" t="s">
        <v>35</v>
      </c>
      <c r="E1143" s="40" t="n">
        <v>1.9</v>
      </c>
      <c r="F1143" s="41" t="n">
        <f aca="false">IF(A1143="","",INDEX(Assumptions!$B$16:$B$18,MATCH(C1143,Assumptions!$A$16:$A$18,0)))</f>
        <v>3</v>
      </c>
      <c r="G1143" s="42" t="n">
        <f aca="false">IF(A1143="","",WORKDAY(B1143,F1143))</f>
        <v>46281</v>
      </c>
    </row>
    <row r="1144" customFormat="false" ht="15" hidden="false" customHeight="false" outlineLevel="0" collapsed="false">
      <c r="A1144" s="37" t="n">
        <v>1001143</v>
      </c>
      <c r="B1144" s="38" t="n">
        <v>46277</v>
      </c>
      <c r="C1144" s="39" t="s">
        <v>69</v>
      </c>
      <c r="D1144" s="39" t="s">
        <v>35</v>
      </c>
      <c r="E1144" s="40" t="n">
        <v>0.5</v>
      </c>
      <c r="F1144" s="41" t="n">
        <f aca="false">IF(A1144="","",INDEX(Assumptions!$B$16:$B$18,MATCH(C1144,Assumptions!$A$16:$A$18,0)))</f>
        <v>3</v>
      </c>
      <c r="G1144" s="42" t="n">
        <f aca="false">IF(A1144="","",WORKDAY(B1144,F1144))</f>
        <v>46281</v>
      </c>
    </row>
    <row r="1145" customFormat="false" ht="15" hidden="false" customHeight="false" outlineLevel="0" collapsed="false">
      <c r="A1145" s="37" t="n">
        <v>1001144</v>
      </c>
      <c r="B1145" s="38" t="n">
        <v>46277</v>
      </c>
      <c r="C1145" s="39" t="s">
        <v>68</v>
      </c>
      <c r="D1145" s="39" t="s">
        <v>31</v>
      </c>
      <c r="E1145" s="40" t="n">
        <v>0.8</v>
      </c>
      <c r="F1145" s="41" t="n">
        <f aca="false">IF(A1145="","",INDEX(Assumptions!$B$16:$B$18,MATCH(C1145,Assumptions!$A$16:$A$18,0)))</f>
        <v>1</v>
      </c>
      <c r="G1145" s="42" t="n">
        <f aca="false">IF(A1145="","",WORKDAY(B1145,F1145))</f>
        <v>46279</v>
      </c>
    </row>
    <row r="1146" customFormat="false" ht="15" hidden="false" customHeight="false" outlineLevel="0" collapsed="false">
      <c r="A1146" s="37" t="n">
        <v>1001145</v>
      </c>
      <c r="B1146" s="38" t="n">
        <v>46277</v>
      </c>
      <c r="C1146" s="39" t="s">
        <v>70</v>
      </c>
      <c r="D1146" s="39" t="s">
        <v>39</v>
      </c>
      <c r="E1146" s="40" t="n">
        <v>3.3</v>
      </c>
      <c r="F1146" s="41" t="n">
        <f aca="false">IF(A1146="","",INDEX(Assumptions!$B$16:$B$18,MATCH(C1146,Assumptions!$A$16:$A$18,0)))</f>
        <v>5</v>
      </c>
      <c r="G1146" s="42" t="n">
        <f aca="false">IF(A1146="","",WORKDAY(B1146,F1146))</f>
        <v>46283</v>
      </c>
    </row>
    <row r="1147" customFormat="false" ht="15" hidden="false" customHeight="false" outlineLevel="0" collapsed="false">
      <c r="A1147" s="37" t="n">
        <v>1001146</v>
      </c>
      <c r="B1147" s="38" t="n">
        <v>46277</v>
      </c>
      <c r="C1147" s="39" t="s">
        <v>70</v>
      </c>
      <c r="D1147" s="39" t="s">
        <v>35</v>
      </c>
      <c r="E1147" s="40" t="n">
        <v>1</v>
      </c>
      <c r="F1147" s="41" t="n">
        <f aca="false">IF(A1147="","",INDEX(Assumptions!$B$16:$B$18,MATCH(C1147,Assumptions!$A$16:$A$18,0)))</f>
        <v>5</v>
      </c>
      <c r="G1147" s="42" t="n">
        <f aca="false">IF(A1147="","",WORKDAY(B1147,F1147))</f>
        <v>46283</v>
      </c>
    </row>
    <row r="1148" customFormat="false" ht="15" hidden="false" customHeight="false" outlineLevel="0" collapsed="false">
      <c r="A1148" s="37" t="n">
        <v>1001147</v>
      </c>
      <c r="B1148" s="38" t="n">
        <v>46277</v>
      </c>
      <c r="C1148" s="39" t="s">
        <v>69</v>
      </c>
      <c r="D1148" s="39" t="s">
        <v>37</v>
      </c>
      <c r="E1148" s="40" t="n">
        <v>5.2</v>
      </c>
      <c r="F1148" s="41" t="n">
        <f aca="false">IF(A1148="","",INDEX(Assumptions!$B$16:$B$18,MATCH(C1148,Assumptions!$A$16:$A$18,0)))</f>
        <v>3</v>
      </c>
      <c r="G1148" s="42" t="n">
        <f aca="false">IF(A1148="","",WORKDAY(B1148,F1148))</f>
        <v>46281</v>
      </c>
    </row>
    <row r="1149" customFormat="false" ht="15" hidden="false" customHeight="false" outlineLevel="0" collapsed="false">
      <c r="A1149" s="37" t="n">
        <v>1001148</v>
      </c>
      <c r="B1149" s="38" t="n">
        <v>46277</v>
      </c>
      <c r="C1149" s="39" t="s">
        <v>69</v>
      </c>
      <c r="D1149" s="39" t="s">
        <v>31</v>
      </c>
      <c r="E1149" s="40" t="n">
        <v>3.9</v>
      </c>
      <c r="F1149" s="41" t="n">
        <f aca="false">IF(A1149="","",INDEX(Assumptions!$B$16:$B$18,MATCH(C1149,Assumptions!$A$16:$A$18,0)))</f>
        <v>3</v>
      </c>
      <c r="G1149" s="42" t="n">
        <f aca="false">IF(A1149="","",WORKDAY(B1149,F1149))</f>
        <v>46281</v>
      </c>
    </row>
    <row r="1150" customFormat="false" ht="15" hidden="false" customHeight="false" outlineLevel="0" collapsed="false">
      <c r="A1150" s="37" t="n">
        <v>1001149</v>
      </c>
      <c r="B1150" s="38" t="n">
        <v>46277</v>
      </c>
      <c r="C1150" s="39" t="s">
        <v>69</v>
      </c>
      <c r="D1150" s="39" t="s">
        <v>39</v>
      </c>
      <c r="E1150" s="40" t="n">
        <v>5.4</v>
      </c>
      <c r="F1150" s="41" t="n">
        <f aca="false">IF(A1150="","",INDEX(Assumptions!$B$16:$B$18,MATCH(C1150,Assumptions!$A$16:$A$18,0)))</f>
        <v>3</v>
      </c>
      <c r="G1150" s="42" t="n">
        <f aca="false">IF(A1150="","",WORKDAY(B1150,F1150))</f>
        <v>46281</v>
      </c>
    </row>
    <row r="1151" customFormat="false" ht="15" hidden="false" customHeight="false" outlineLevel="0" collapsed="false">
      <c r="A1151" s="37" t="n">
        <v>1001150</v>
      </c>
      <c r="B1151" s="38" t="n">
        <v>46277</v>
      </c>
      <c r="C1151" s="39" t="s">
        <v>69</v>
      </c>
      <c r="D1151" s="39" t="s">
        <v>31</v>
      </c>
      <c r="E1151" s="40" t="n">
        <v>2.5</v>
      </c>
      <c r="F1151" s="41" t="n">
        <f aca="false">IF(A1151="","",INDEX(Assumptions!$B$16:$B$18,MATCH(C1151,Assumptions!$A$16:$A$18,0)))</f>
        <v>3</v>
      </c>
      <c r="G1151" s="42" t="n">
        <f aca="false">IF(A1151="","",WORKDAY(B1151,F1151))</f>
        <v>46281</v>
      </c>
    </row>
    <row r="1152" customFormat="false" ht="15" hidden="false" customHeight="false" outlineLevel="0" collapsed="false">
      <c r="A1152" s="37" t="n">
        <v>1001151</v>
      </c>
      <c r="B1152" s="38" t="n">
        <v>46277</v>
      </c>
      <c r="C1152" s="39" t="s">
        <v>68</v>
      </c>
      <c r="D1152" s="39" t="s">
        <v>35</v>
      </c>
      <c r="E1152" s="40" t="n">
        <v>1</v>
      </c>
      <c r="F1152" s="41" t="n">
        <f aca="false">IF(A1152="","",INDEX(Assumptions!$B$16:$B$18,MATCH(C1152,Assumptions!$A$16:$A$18,0)))</f>
        <v>1</v>
      </c>
      <c r="G1152" s="42" t="n">
        <f aca="false">IF(A1152="","",WORKDAY(B1152,F1152))</f>
        <v>46279</v>
      </c>
    </row>
    <row r="1153" customFormat="false" ht="15" hidden="false" customHeight="false" outlineLevel="0" collapsed="false">
      <c r="A1153" s="37" t="n">
        <v>1001152</v>
      </c>
      <c r="B1153" s="38" t="n">
        <v>46277</v>
      </c>
      <c r="C1153" s="39" t="s">
        <v>69</v>
      </c>
      <c r="D1153" s="39" t="s">
        <v>31</v>
      </c>
      <c r="E1153" s="40" t="n">
        <v>0.4</v>
      </c>
      <c r="F1153" s="41" t="n">
        <f aca="false">IF(A1153="","",INDEX(Assumptions!$B$16:$B$18,MATCH(C1153,Assumptions!$A$16:$A$18,0)))</f>
        <v>3</v>
      </c>
      <c r="G1153" s="42" t="n">
        <f aca="false">IF(A1153="","",WORKDAY(B1153,F1153))</f>
        <v>46281</v>
      </c>
    </row>
    <row r="1154" customFormat="false" ht="15" hidden="false" customHeight="false" outlineLevel="0" collapsed="false">
      <c r="A1154" s="37" t="n">
        <v>1001153</v>
      </c>
      <c r="B1154" s="38" t="n">
        <v>46277</v>
      </c>
      <c r="C1154" s="39" t="s">
        <v>69</v>
      </c>
      <c r="D1154" s="39" t="s">
        <v>33</v>
      </c>
      <c r="E1154" s="40" t="n">
        <v>0.9</v>
      </c>
      <c r="F1154" s="41" t="n">
        <f aca="false">IF(A1154="","",INDEX(Assumptions!$B$16:$B$18,MATCH(C1154,Assumptions!$A$16:$A$18,0)))</f>
        <v>3</v>
      </c>
      <c r="G1154" s="42" t="n">
        <f aca="false">IF(A1154="","",WORKDAY(B1154,F1154))</f>
        <v>46281</v>
      </c>
    </row>
    <row r="1155" customFormat="false" ht="15" hidden="false" customHeight="false" outlineLevel="0" collapsed="false">
      <c r="A1155" s="37" t="n">
        <v>1001154</v>
      </c>
      <c r="B1155" s="38" t="n">
        <v>46277</v>
      </c>
      <c r="C1155" s="39" t="s">
        <v>70</v>
      </c>
      <c r="D1155" s="39" t="s">
        <v>33</v>
      </c>
      <c r="E1155" s="40" t="n">
        <v>1.5</v>
      </c>
      <c r="F1155" s="41" t="n">
        <f aca="false">IF(A1155="","",INDEX(Assumptions!$B$16:$B$18,MATCH(C1155,Assumptions!$A$16:$A$18,0)))</f>
        <v>5</v>
      </c>
      <c r="G1155" s="42" t="n">
        <f aca="false">IF(A1155="","",WORKDAY(B1155,F1155))</f>
        <v>46283</v>
      </c>
    </row>
    <row r="1156" customFormat="false" ht="15" hidden="false" customHeight="false" outlineLevel="0" collapsed="false">
      <c r="A1156" s="37" t="n">
        <v>1001155</v>
      </c>
      <c r="B1156" s="38" t="n">
        <v>46277</v>
      </c>
      <c r="C1156" s="39" t="s">
        <v>70</v>
      </c>
      <c r="D1156" s="39" t="s">
        <v>37</v>
      </c>
      <c r="E1156" s="40" t="n">
        <v>0.7</v>
      </c>
      <c r="F1156" s="41" t="n">
        <f aca="false">IF(A1156="","",INDEX(Assumptions!$B$16:$B$18,MATCH(C1156,Assumptions!$A$16:$A$18,0)))</f>
        <v>5</v>
      </c>
      <c r="G1156" s="42" t="n">
        <f aca="false">IF(A1156="","",WORKDAY(B1156,F1156))</f>
        <v>46283</v>
      </c>
    </row>
    <row r="1157" customFormat="false" ht="15" hidden="false" customHeight="false" outlineLevel="0" collapsed="false">
      <c r="A1157" s="37" t="n">
        <v>1001156</v>
      </c>
      <c r="B1157" s="38" t="n">
        <v>46277</v>
      </c>
      <c r="C1157" s="39" t="s">
        <v>69</v>
      </c>
      <c r="D1157" s="39" t="s">
        <v>35</v>
      </c>
      <c r="E1157" s="40" t="n">
        <v>1.8</v>
      </c>
      <c r="F1157" s="41" t="n">
        <f aca="false">IF(A1157="","",INDEX(Assumptions!$B$16:$B$18,MATCH(C1157,Assumptions!$A$16:$A$18,0)))</f>
        <v>3</v>
      </c>
      <c r="G1157" s="42" t="n">
        <f aca="false">IF(A1157="","",WORKDAY(B1157,F1157))</f>
        <v>46281</v>
      </c>
    </row>
    <row r="1158" customFormat="false" ht="15" hidden="false" customHeight="false" outlineLevel="0" collapsed="false">
      <c r="A1158" s="37" t="n">
        <v>1001157</v>
      </c>
      <c r="B1158" s="38" t="n">
        <v>46277</v>
      </c>
      <c r="C1158" s="39" t="s">
        <v>69</v>
      </c>
      <c r="D1158" s="39" t="s">
        <v>39</v>
      </c>
      <c r="E1158" s="40" t="n">
        <v>1.6</v>
      </c>
      <c r="F1158" s="41" t="n">
        <f aca="false">IF(A1158="","",INDEX(Assumptions!$B$16:$B$18,MATCH(C1158,Assumptions!$A$16:$A$18,0)))</f>
        <v>3</v>
      </c>
      <c r="G1158" s="42" t="n">
        <f aca="false">IF(A1158="","",WORKDAY(B1158,F1158))</f>
        <v>46281</v>
      </c>
    </row>
    <row r="1159" customFormat="false" ht="15" hidden="false" customHeight="false" outlineLevel="0" collapsed="false">
      <c r="A1159" s="37" t="n">
        <v>1001158</v>
      </c>
      <c r="B1159" s="38" t="n">
        <v>46277</v>
      </c>
      <c r="C1159" s="39" t="s">
        <v>69</v>
      </c>
      <c r="D1159" s="39" t="s">
        <v>33</v>
      </c>
      <c r="E1159" s="40" t="n">
        <v>1.9</v>
      </c>
      <c r="F1159" s="41" t="n">
        <f aca="false">IF(A1159="","",INDEX(Assumptions!$B$16:$B$18,MATCH(C1159,Assumptions!$A$16:$A$18,0)))</f>
        <v>3</v>
      </c>
      <c r="G1159" s="42" t="n">
        <f aca="false">IF(A1159="","",WORKDAY(B1159,F1159))</f>
        <v>46281</v>
      </c>
    </row>
    <row r="1160" customFormat="false" ht="15" hidden="false" customHeight="false" outlineLevel="0" collapsed="false">
      <c r="A1160" s="37" t="n">
        <v>1001159</v>
      </c>
      <c r="B1160" s="38" t="n">
        <v>46277</v>
      </c>
      <c r="C1160" s="39" t="s">
        <v>69</v>
      </c>
      <c r="D1160" s="39" t="s">
        <v>37</v>
      </c>
      <c r="E1160" s="40" t="n">
        <v>1.8</v>
      </c>
      <c r="F1160" s="41" t="n">
        <f aca="false">IF(A1160="","",INDEX(Assumptions!$B$16:$B$18,MATCH(C1160,Assumptions!$A$16:$A$18,0)))</f>
        <v>3</v>
      </c>
      <c r="G1160" s="42" t="n">
        <f aca="false">IF(A1160="","",WORKDAY(B1160,F1160))</f>
        <v>46281</v>
      </c>
    </row>
    <row r="1161" customFormat="false" ht="15" hidden="false" customHeight="false" outlineLevel="0" collapsed="false">
      <c r="A1161" s="37" t="n">
        <v>1001160</v>
      </c>
      <c r="B1161" s="38" t="n">
        <v>46277</v>
      </c>
      <c r="C1161" s="39" t="s">
        <v>69</v>
      </c>
      <c r="D1161" s="39" t="s">
        <v>39</v>
      </c>
      <c r="E1161" s="40" t="n">
        <v>1.3</v>
      </c>
      <c r="F1161" s="41" t="n">
        <f aca="false">IF(A1161="","",INDEX(Assumptions!$B$16:$B$18,MATCH(C1161,Assumptions!$A$16:$A$18,0)))</f>
        <v>3</v>
      </c>
      <c r="G1161" s="42" t="n">
        <f aca="false">IF(A1161="","",WORKDAY(B1161,F1161))</f>
        <v>46281</v>
      </c>
    </row>
    <row r="1162" customFormat="false" ht="15" hidden="false" customHeight="false" outlineLevel="0" collapsed="false">
      <c r="A1162" s="37" t="n">
        <v>1001161</v>
      </c>
      <c r="B1162" s="38" t="n">
        <v>46277</v>
      </c>
      <c r="C1162" s="39" t="s">
        <v>68</v>
      </c>
      <c r="D1162" s="39" t="s">
        <v>31</v>
      </c>
      <c r="E1162" s="40" t="n">
        <v>6.9</v>
      </c>
      <c r="F1162" s="41" t="n">
        <f aca="false">IF(A1162="","",INDEX(Assumptions!$B$16:$B$18,MATCH(C1162,Assumptions!$A$16:$A$18,0)))</f>
        <v>1</v>
      </c>
      <c r="G1162" s="42" t="n">
        <f aca="false">IF(A1162="","",WORKDAY(B1162,F1162))</f>
        <v>46279</v>
      </c>
    </row>
    <row r="1163" customFormat="false" ht="15" hidden="false" customHeight="false" outlineLevel="0" collapsed="false">
      <c r="A1163" s="37" t="n">
        <v>1001162</v>
      </c>
      <c r="B1163" s="38" t="n">
        <v>46277</v>
      </c>
      <c r="C1163" s="39" t="s">
        <v>69</v>
      </c>
      <c r="D1163" s="39" t="s">
        <v>37</v>
      </c>
      <c r="E1163" s="40" t="n">
        <v>1</v>
      </c>
      <c r="F1163" s="41" t="n">
        <f aca="false">IF(A1163="","",INDEX(Assumptions!$B$16:$B$18,MATCH(C1163,Assumptions!$A$16:$A$18,0)))</f>
        <v>3</v>
      </c>
      <c r="G1163" s="42" t="n">
        <f aca="false">IF(A1163="","",WORKDAY(B1163,F1163))</f>
        <v>46281</v>
      </c>
    </row>
    <row r="1164" customFormat="false" ht="15" hidden="false" customHeight="false" outlineLevel="0" collapsed="false">
      <c r="A1164" s="37" t="n">
        <v>1001163</v>
      </c>
      <c r="B1164" s="38" t="n">
        <v>46277</v>
      </c>
      <c r="C1164" s="39" t="s">
        <v>68</v>
      </c>
      <c r="D1164" s="39" t="s">
        <v>37</v>
      </c>
      <c r="E1164" s="40" t="n">
        <v>2</v>
      </c>
      <c r="F1164" s="41" t="n">
        <f aca="false">IF(A1164="","",INDEX(Assumptions!$B$16:$B$18,MATCH(C1164,Assumptions!$A$16:$A$18,0)))</f>
        <v>1</v>
      </c>
      <c r="G1164" s="42" t="n">
        <f aca="false">IF(A1164="","",WORKDAY(B1164,F1164))</f>
        <v>46279</v>
      </c>
    </row>
    <row r="1165" customFormat="false" ht="15" hidden="false" customHeight="false" outlineLevel="0" collapsed="false">
      <c r="A1165" s="37" t="n">
        <v>1001164</v>
      </c>
      <c r="B1165" s="38" t="n">
        <v>46277</v>
      </c>
      <c r="C1165" s="39" t="s">
        <v>69</v>
      </c>
      <c r="D1165" s="39" t="s">
        <v>31</v>
      </c>
      <c r="E1165" s="40" t="n">
        <v>2.7</v>
      </c>
      <c r="F1165" s="41" t="n">
        <f aca="false">IF(A1165="","",INDEX(Assumptions!$B$16:$B$18,MATCH(C1165,Assumptions!$A$16:$A$18,0)))</f>
        <v>3</v>
      </c>
      <c r="G1165" s="42" t="n">
        <f aca="false">IF(A1165="","",WORKDAY(B1165,F1165))</f>
        <v>46281</v>
      </c>
    </row>
    <row r="1166" customFormat="false" ht="15" hidden="false" customHeight="false" outlineLevel="0" collapsed="false">
      <c r="A1166" s="37" t="n">
        <v>1001165</v>
      </c>
      <c r="B1166" s="38" t="n">
        <v>46277</v>
      </c>
      <c r="C1166" s="39" t="s">
        <v>70</v>
      </c>
      <c r="D1166" s="39" t="s">
        <v>35</v>
      </c>
      <c r="E1166" s="40" t="n">
        <v>4.7</v>
      </c>
      <c r="F1166" s="41" t="n">
        <f aca="false">IF(A1166="","",INDEX(Assumptions!$B$16:$B$18,MATCH(C1166,Assumptions!$A$16:$A$18,0)))</f>
        <v>5</v>
      </c>
      <c r="G1166" s="42" t="n">
        <f aca="false">IF(A1166="","",WORKDAY(B1166,F1166))</f>
        <v>46283</v>
      </c>
    </row>
    <row r="1167" customFormat="false" ht="15" hidden="false" customHeight="false" outlineLevel="0" collapsed="false">
      <c r="A1167" s="37" t="n">
        <v>1001166</v>
      </c>
      <c r="B1167" s="38" t="n">
        <v>46277</v>
      </c>
      <c r="C1167" s="39" t="s">
        <v>69</v>
      </c>
      <c r="D1167" s="39" t="s">
        <v>33</v>
      </c>
      <c r="E1167" s="40" t="n">
        <v>0.9</v>
      </c>
      <c r="F1167" s="41" t="n">
        <f aca="false">IF(A1167="","",INDEX(Assumptions!$B$16:$B$18,MATCH(C1167,Assumptions!$A$16:$A$18,0)))</f>
        <v>3</v>
      </c>
      <c r="G1167" s="42" t="n">
        <f aca="false">IF(A1167="","",WORKDAY(B1167,F1167))</f>
        <v>46281</v>
      </c>
    </row>
    <row r="1168" customFormat="false" ht="15" hidden="false" customHeight="false" outlineLevel="0" collapsed="false">
      <c r="A1168" s="37" t="n">
        <v>1001167</v>
      </c>
      <c r="B1168" s="38" t="n">
        <v>46277</v>
      </c>
      <c r="C1168" s="39" t="s">
        <v>69</v>
      </c>
      <c r="D1168" s="39" t="s">
        <v>31</v>
      </c>
      <c r="E1168" s="40" t="n">
        <v>1.5</v>
      </c>
      <c r="F1168" s="41" t="n">
        <f aca="false">IF(A1168="","",INDEX(Assumptions!$B$16:$B$18,MATCH(C1168,Assumptions!$A$16:$A$18,0)))</f>
        <v>3</v>
      </c>
      <c r="G1168" s="42" t="n">
        <f aca="false">IF(A1168="","",WORKDAY(B1168,F1168))</f>
        <v>46281</v>
      </c>
    </row>
    <row r="1169" customFormat="false" ht="15" hidden="false" customHeight="false" outlineLevel="0" collapsed="false">
      <c r="A1169" s="37" t="n">
        <v>1001168</v>
      </c>
      <c r="B1169" s="38" t="n">
        <v>46277</v>
      </c>
      <c r="C1169" s="39" t="s">
        <v>68</v>
      </c>
      <c r="D1169" s="39" t="s">
        <v>35</v>
      </c>
      <c r="E1169" s="40" t="n">
        <v>1.2</v>
      </c>
      <c r="F1169" s="41" t="n">
        <f aca="false">IF(A1169="","",INDEX(Assumptions!$B$16:$B$18,MATCH(C1169,Assumptions!$A$16:$A$18,0)))</f>
        <v>1</v>
      </c>
      <c r="G1169" s="42" t="n">
        <f aca="false">IF(A1169="","",WORKDAY(B1169,F1169))</f>
        <v>46279</v>
      </c>
    </row>
    <row r="1170" customFormat="false" ht="15" hidden="false" customHeight="false" outlineLevel="0" collapsed="false">
      <c r="A1170" s="37" t="n">
        <v>1001169</v>
      </c>
      <c r="B1170" s="38" t="n">
        <v>46277</v>
      </c>
      <c r="C1170" s="39" t="s">
        <v>69</v>
      </c>
      <c r="D1170" s="39" t="s">
        <v>31</v>
      </c>
      <c r="E1170" s="40" t="n">
        <v>3.3</v>
      </c>
      <c r="F1170" s="41" t="n">
        <f aca="false">IF(A1170="","",INDEX(Assumptions!$B$16:$B$18,MATCH(C1170,Assumptions!$A$16:$A$18,0)))</f>
        <v>3</v>
      </c>
      <c r="G1170" s="42" t="n">
        <f aca="false">IF(A1170="","",WORKDAY(B1170,F1170))</f>
        <v>46281</v>
      </c>
    </row>
    <row r="1171" customFormat="false" ht="15" hidden="false" customHeight="false" outlineLevel="0" collapsed="false">
      <c r="A1171" s="37" t="n">
        <v>1001170</v>
      </c>
      <c r="B1171" s="38" t="n">
        <v>46277</v>
      </c>
      <c r="C1171" s="39" t="s">
        <v>68</v>
      </c>
      <c r="D1171" s="39" t="s">
        <v>35</v>
      </c>
      <c r="E1171" s="40" t="n">
        <v>0.7</v>
      </c>
      <c r="F1171" s="41" t="n">
        <f aca="false">IF(A1171="","",INDEX(Assumptions!$B$16:$B$18,MATCH(C1171,Assumptions!$A$16:$A$18,0)))</f>
        <v>1</v>
      </c>
      <c r="G1171" s="42" t="n">
        <f aca="false">IF(A1171="","",WORKDAY(B1171,F1171))</f>
        <v>46279</v>
      </c>
    </row>
    <row r="1172" customFormat="false" ht="15" hidden="false" customHeight="false" outlineLevel="0" collapsed="false">
      <c r="A1172" s="37" t="n">
        <v>1001171</v>
      </c>
      <c r="B1172" s="38" t="n">
        <v>46277</v>
      </c>
      <c r="C1172" s="39" t="s">
        <v>69</v>
      </c>
      <c r="D1172" s="39" t="s">
        <v>31</v>
      </c>
      <c r="E1172" s="40" t="n">
        <v>1.9</v>
      </c>
      <c r="F1172" s="41" t="n">
        <f aca="false">IF(A1172="","",INDEX(Assumptions!$B$16:$B$18,MATCH(C1172,Assumptions!$A$16:$A$18,0)))</f>
        <v>3</v>
      </c>
      <c r="G1172" s="42" t="n">
        <f aca="false">IF(A1172="","",WORKDAY(B1172,F1172))</f>
        <v>46281</v>
      </c>
    </row>
    <row r="1173" customFormat="false" ht="15" hidden="false" customHeight="false" outlineLevel="0" collapsed="false">
      <c r="A1173" s="37" t="n">
        <v>1001172</v>
      </c>
      <c r="B1173" s="38" t="n">
        <v>46279</v>
      </c>
      <c r="C1173" s="39" t="s">
        <v>69</v>
      </c>
      <c r="D1173" s="39" t="s">
        <v>37</v>
      </c>
      <c r="E1173" s="40" t="n">
        <v>1.4</v>
      </c>
      <c r="F1173" s="41" t="n">
        <f aca="false">IF(A1173="","",INDEX(Assumptions!$B$16:$B$18,MATCH(C1173,Assumptions!$A$16:$A$18,0)))</f>
        <v>3</v>
      </c>
      <c r="G1173" s="42" t="n">
        <f aca="false">IF(A1173="","",WORKDAY(B1173,F1173))</f>
        <v>46282</v>
      </c>
    </row>
    <row r="1174" customFormat="false" ht="15" hidden="false" customHeight="false" outlineLevel="0" collapsed="false">
      <c r="A1174" s="37" t="n">
        <v>1001173</v>
      </c>
      <c r="B1174" s="38" t="n">
        <v>46279</v>
      </c>
      <c r="C1174" s="39" t="s">
        <v>70</v>
      </c>
      <c r="D1174" s="39" t="s">
        <v>31</v>
      </c>
      <c r="E1174" s="40" t="n">
        <v>2.1</v>
      </c>
      <c r="F1174" s="41" t="n">
        <f aca="false">IF(A1174="","",INDEX(Assumptions!$B$16:$B$18,MATCH(C1174,Assumptions!$A$16:$A$18,0)))</f>
        <v>5</v>
      </c>
      <c r="G1174" s="42" t="n">
        <f aca="false">IF(A1174="","",WORKDAY(B1174,F1174))</f>
        <v>46286</v>
      </c>
    </row>
    <row r="1175" customFormat="false" ht="15" hidden="false" customHeight="false" outlineLevel="0" collapsed="false">
      <c r="A1175" s="37" t="n">
        <v>1001174</v>
      </c>
      <c r="B1175" s="38" t="n">
        <v>46279</v>
      </c>
      <c r="C1175" s="39" t="s">
        <v>69</v>
      </c>
      <c r="D1175" s="39" t="s">
        <v>33</v>
      </c>
      <c r="E1175" s="40" t="n">
        <v>1.2</v>
      </c>
      <c r="F1175" s="41" t="n">
        <f aca="false">IF(A1175="","",INDEX(Assumptions!$B$16:$B$18,MATCH(C1175,Assumptions!$A$16:$A$18,0)))</f>
        <v>3</v>
      </c>
      <c r="G1175" s="42" t="n">
        <f aca="false">IF(A1175="","",WORKDAY(B1175,F1175))</f>
        <v>46282</v>
      </c>
    </row>
    <row r="1176" customFormat="false" ht="15" hidden="false" customHeight="false" outlineLevel="0" collapsed="false">
      <c r="A1176" s="37" t="n">
        <v>1001175</v>
      </c>
      <c r="B1176" s="38" t="n">
        <v>46279</v>
      </c>
      <c r="C1176" s="39" t="s">
        <v>69</v>
      </c>
      <c r="D1176" s="39" t="s">
        <v>33</v>
      </c>
      <c r="E1176" s="40" t="n">
        <v>3.9</v>
      </c>
      <c r="F1176" s="41" t="n">
        <f aca="false">IF(A1176="","",INDEX(Assumptions!$B$16:$B$18,MATCH(C1176,Assumptions!$A$16:$A$18,0)))</f>
        <v>3</v>
      </c>
      <c r="G1176" s="42" t="n">
        <f aca="false">IF(A1176="","",WORKDAY(B1176,F1176))</f>
        <v>46282</v>
      </c>
    </row>
    <row r="1177" customFormat="false" ht="15" hidden="false" customHeight="false" outlineLevel="0" collapsed="false">
      <c r="A1177" s="37" t="n">
        <v>1001176</v>
      </c>
      <c r="B1177" s="38" t="n">
        <v>46279</v>
      </c>
      <c r="C1177" s="39" t="s">
        <v>70</v>
      </c>
      <c r="D1177" s="39" t="s">
        <v>31</v>
      </c>
      <c r="E1177" s="40" t="n">
        <v>4.2</v>
      </c>
      <c r="F1177" s="41" t="n">
        <f aca="false">IF(A1177="","",INDEX(Assumptions!$B$16:$B$18,MATCH(C1177,Assumptions!$A$16:$A$18,0)))</f>
        <v>5</v>
      </c>
      <c r="G1177" s="42" t="n">
        <f aca="false">IF(A1177="","",WORKDAY(B1177,F1177))</f>
        <v>46286</v>
      </c>
    </row>
    <row r="1178" customFormat="false" ht="15" hidden="false" customHeight="false" outlineLevel="0" collapsed="false">
      <c r="A1178" s="37" t="n">
        <v>1001177</v>
      </c>
      <c r="B1178" s="38" t="n">
        <v>46279</v>
      </c>
      <c r="C1178" s="39" t="s">
        <v>68</v>
      </c>
      <c r="D1178" s="39" t="s">
        <v>33</v>
      </c>
      <c r="E1178" s="40" t="n">
        <v>2.7</v>
      </c>
      <c r="F1178" s="41" t="n">
        <f aca="false">IF(A1178="","",INDEX(Assumptions!$B$16:$B$18,MATCH(C1178,Assumptions!$A$16:$A$18,0)))</f>
        <v>1</v>
      </c>
      <c r="G1178" s="42" t="n">
        <f aca="false">IF(A1178="","",WORKDAY(B1178,F1178))</f>
        <v>46280</v>
      </c>
    </row>
    <row r="1179" customFormat="false" ht="15" hidden="false" customHeight="false" outlineLevel="0" collapsed="false">
      <c r="A1179" s="37" t="n">
        <v>1001178</v>
      </c>
      <c r="B1179" s="38" t="n">
        <v>46279</v>
      </c>
      <c r="C1179" s="39" t="s">
        <v>69</v>
      </c>
      <c r="D1179" s="39" t="s">
        <v>31</v>
      </c>
      <c r="E1179" s="40" t="n">
        <v>0.7</v>
      </c>
      <c r="F1179" s="41" t="n">
        <f aca="false">IF(A1179="","",INDEX(Assumptions!$B$16:$B$18,MATCH(C1179,Assumptions!$A$16:$A$18,0)))</f>
        <v>3</v>
      </c>
      <c r="G1179" s="42" t="n">
        <f aca="false">IF(A1179="","",WORKDAY(B1179,F1179))</f>
        <v>46282</v>
      </c>
    </row>
    <row r="1180" customFormat="false" ht="15" hidden="false" customHeight="false" outlineLevel="0" collapsed="false">
      <c r="A1180" s="37" t="n">
        <v>1001179</v>
      </c>
      <c r="B1180" s="38" t="n">
        <v>46279</v>
      </c>
      <c r="C1180" s="39" t="s">
        <v>69</v>
      </c>
      <c r="D1180" s="39" t="s">
        <v>37</v>
      </c>
      <c r="E1180" s="40" t="n">
        <v>2.2</v>
      </c>
      <c r="F1180" s="41" t="n">
        <f aca="false">IF(A1180="","",INDEX(Assumptions!$B$16:$B$18,MATCH(C1180,Assumptions!$A$16:$A$18,0)))</f>
        <v>3</v>
      </c>
      <c r="G1180" s="42" t="n">
        <f aca="false">IF(A1180="","",WORKDAY(B1180,F1180))</f>
        <v>46282</v>
      </c>
    </row>
    <row r="1181" customFormat="false" ht="15" hidden="false" customHeight="false" outlineLevel="0" collapsed="false">
      <c r="A1181" s="37" t="n">
        <v>1001180</v>
      </c>
      <c r="B1181" s="38" t="n">
        <v>46279</v>
      </c>
      <c r="C1181" s="39" t="s">
        <v>69</v>
      </c>
      <c r="D1181" s="39" t="s">
        <v>35</v>
      </c>
      <c r="E1181" s="40" t="n">
        <v>1.6</v>
      </c>
      <c r="F1181" s="41" t="n">
        <f aca="false">IF(A1181="","",INDEX(Assumptions!$B$16:$B$18,MATCH(C1181,Assumptions!$A$16:$A$18,0)))</f>
        <v>3</v>
      </c>
      <c r="G1181" s="42" t="n">
        <f aca="false">IF(A1181="","",WORKDAY(B1181,F1181))</f>
        <v>46282</v>
      </c>
    </row>
    <row r="1182" customFormat="false" ht="15" hidden="false" customHeight="false" outlineLevel="0" collapsed="false">
      <c r="A1182" s="37" t="n">
        <v>1001181</v>
      </c>
      <c r="B1182" s="38" t="n">
        <v>46279</v>
      </c>
      <c r="C1182" s="39" t="s">
        <v>69</v>
      </c>
      <c r="D1182" s="39" t="s">
        <v>35</v>
      </c>
      <c r="E1182" s="40" t="n">
        <v>0.9</v>
      </c>
      <c r="F1182" s="41" t="n">
        <f aca="false">IF(A1182="","",INDEX(Assumptions!$B$16:$B$18,MATCH(C1182,Assumptions!$A$16:$A$18,0)))</f>
        <v>3</v>
      </c>
      <c r="G1182" s="42" t="n">
        <f aca="false">IF(A1182="","",WORKDAY(B1182,F1182))</f>
        <v>46282</v>
      </c>
    </row>
    <row r="1183" customFormat="false" ht="15" hidden="false" customHeight="false" outlineLevel="0" collapsed="false">
      <c r="A1183" s="37" t="n">
        <v>1001182</v>
      </c>
      <c r="B1183" s="38" t="n">
        <v>46279</v>
      </c>
      <c r="C1183" s="39" t="s">
        <v>69</v>
      </c>
      <c r="D1183" s="39" t="s">
        <v>31</v>
      </c>
      <c r="E1183" s="40" t="n">
        <v>0.5</v>
      </c>
      <c r="F1183" s="41" t="n">
        <f aca="false">IF(A1183="","",INDEX(Assumptions!$B$16:$B$18,MATCH(C1183,Assumptions!$A$16:$A$18,0)))</f>
        <v>3</v>
      </c>
      <c r="G1183" s="42" t="n">
        <f aca="false">IF(A1183="","",WORKDAY(B1183,F1183))</f>
        <v>46282</v>
      </c>
    </row>
    <row r="1184" customFormat="false" ht="15" hidden="false" customHeight="false" outlineLevel="0" collapsed="false">
      <c r="A1184" s="37" t="n">
        <v>1001183</v>
      </c>
      <c r="B1184" s="38" t="n">
        <v>46279</v>
      </c>
      <c r="C1184" s="39" t="s">
        <v>68</v>
      </c>
      <c r="D1184" s="39" t="s">
        <v>33</v>
      </c>
      <c r="E1184" s="40" t="n">
        <v>1.9</v>
      </c>
      <c r="F1184" s="41" t="n">
        <f aca="false">IF(A1184="","",INDEX(Assumptions!$B$16:$B$18,MATCH(C1184,Assumptions!$A$16:$A$18,0)))</f>
        <v>1</v>
      </c>
      <c r="G1184" s="42" t="n">
        <f aca="false">IF(A1184="","",WORKDAY(B1184,F1184))</f>
        <v>46280</v>
      </c>
    </row>
    <row r="1185" customFormat="false" ht="15" hidden="false" customHeight="false" outlineLevel="0" collapsed="false">
      <c r="A1185" s="37" t="n">
        <v>1001184</v>
      </c>
      <c r="B1185" s="38" t="n">
        <v>46279</v>
      </c>
      <c r="C1185" s="39" t="s">
        <v>68</v>
      </c>
      <c r="D1185" s="39" t="s">
        <v>31</v>
      </c>
      <c r="E1185" s="40" t="n">
        <v>1.9</v>
      </c>
      <c r="F1185" s="41" t="n">
        <f aca="false">IF(A1185="","",INDEX(Assumptions!$B$16:$B$18,MATCH(C1185,Assumptions!$A$16:$A$18,0)))</f>
        <v>1</v>
      </c>
      <c r="G1185" s="42" t="n">
        <f aca="false">IF(A1185="","",WORKDAY(B1185,F1185))</f>
        <v>46280</v>
      </c>
    </row>
    <row r="1186" customFormat="false" ht="15" hidden="false" customHeight="false" outlineLevel="0" collapsed="false">
      <c r="A1186" s="37" t="n">
        <v>1001185</v>
      </c>
      <c r="B1186" s="38" t="n">
        <v>46279</v>
      </c>
      <c r="C1186" s="39" t="s">
        <v>69</v>
      </c>
      <c r="D1186" s="39" t="s">
        <v>39</v>
      </c>
      <c r="E1186" s="40" t="n">
        <v>2.1</v>
      </c>
      <c r="F1186" s="41" t="n">
        <f aca="false">IF(A1186="","",INDEX(Assumptions!$B$16:$B$18,MATCH(C1186,Assumptions!$A$16:$A$18,0)))</f>
        <v>3</v>
      </c>
      <c r="G1186" s="42" t="n">
        <f aca="false">IF(A1186="","",WORKDAY(B1186,F1186))</f>
        <v>46282</v>
      </c>
    </row>
    <row r="1187" customFormat="false" ht="15" hidden="false" customHeight="false" outlineLevel="0" collapsed="false">
      <c r="A1187" s="37" t="n">
        <v>1001186</v>
      </c>
      <c r="B1187" s="38" t="n">
        <v>46279</v>
      </c>
      <c r="C1187" s="39" t="s">
        <v>70</v>
      </c>
      <c r="D1187" s="39" t="s">
        <v>39</v>
      </c>
      <c r="E1187" s="40" t="n">
        <v>0.8</v>
      </c>
      <c r="F1187" s="41" t="n">
        <f aca="false">IF(A1187="","",INDEX(Assumptions!$B$16:$B$18,MATCH(C1187,Assumptions!$A$16:$A$18,0)))</f>
        <v>5</v>
      </c>
      <c r="G1187" s="42" t="n">
        <f aca="false">IF(A1187="","",WORKDAY(B1187,F1187))</f>
        <v>46286</v>
      </c>
    </row>
    <row r="1188" customFormat="false" ht="15" hidden="false" customHeight="false" outlineLevel="0" collapsed="false">
      <c r="A1188" s="37" t="n">
        <v>1001187</v>
      </c>
      <c r="B1188" s="38" t="n">
        <v>46279</v>
      </c>
      <c r="C1188" s="39" t="s">
        <v>70</v>
      </c>
      <c r="D1188" s="39" t="s">
        <v>39</v>
      </c>
      <c r="E1188" s="40" t="n">
        <v>0.4</v>
      </c>
      <c r="F1188" s="41" t="n">
        <f aca="false">IF(A1188="","",INDEX(Assumptions!$B$16:$B$18,MATCH(C1188,Assumptions!$A$16:$A$18,0)))</f>
        <v>5</v>
      </c>
      <c r="G1188" s="42" t="n">
        <f aca="false">IF(A1188="","",WORKDAY(B1188,F1188))</f>
        <v>46286</v>
      </c>
    </row>
    <row r="1189" customFormat="false" ht="15" hidden="false" customHeight="false" outlineLevel="0" collapsed="false">
      <c r="A1189" s="37" t="n">
        <v>1001188</v>
      </c>
      <c r="B1189" s="38" t="n">
        <v>46279</v>
      </c>
      <c r="C1189" s="39" t="s">
        <v>68</v>
      </c>
      <c r="D1189" s="39" t="s">
        <v>35</v>
      </c>
      <c r="E1189" s="40" t="n">
        <v>2.5</v>
      </c>
      <c r="F1189" s="41" t="n">
        <f aca="false">IF(A1189="","",INDEX(Assumptions!$B$16:$B$18,MATCH(C1189,Assumptions!$A$16:$A$18,0)))</f>
        <v>1</v>
      </c>
      <c r="G1189" s="42" t="n">
        <f aca="false">IF(A1189="","",WORKDAY(B1189,F1189))</f>
        <v>46280</v>
      </c>
    </row>
    <row r="1190" customFormat="false" ht="15" hidden="false" customHeight="false" outlineLevel="0" collapsed="false">
      <c r="A1190" s="37" t="n">
        <v>1001189</v>
      </c>
      <c r="B1190" s="38" t="n">
        <v>46279</v>
      </c>
      <c r="C1190" s="39" t="s">
        <v>69</v>
      </c>
      <c r="D1190" s="39" t="s">
        <v>35</v>
      </c>
      <c r="E1190" s="40" t="n">
        <v>1.8</v>
      </c>
      <c r="F1190" s="41" t="n">
        <f aca="false">IF(A1190="","",INDEX(Assumptions!$B$16:$B$18,MATCH(C1190,Assumptions!$A$16:$A$18,0)))</f>
        <v>3</v>
      </c>
      <c r="G1190" s="42" t="n">
        <f aca="false">IF(A1190="","",WORKDAY(B1190,F1190))</f>
        <v>46282</v>
      </c>
    </row>
    <row r="1191" customFormat="false" ht="15" hidden="false" customHeight="false" outlineLevel="0" collapsed="false">
      <c r="A1191" s="37" t="n">
        <v>1001190</v>
      </c>
      <c r="B1191" s="38" t="n">
        <v>46279</v>
      </c>
      <c r="C1191" s="39" t="s">
        <v>69</v>
      </c>
      <c r="D1191" s="39" t="s">
        <v>39</v>
      </c>
      <c r="E1191" s="40" t="n">
        <v>7.2</v>
      </c>
      <c r="F1191" s="41" t="n">
        <f aca="false">IF(A1191="","",INDEX(Assumptions!$B$16:$B$18,MATCH(C1191,Assumptions!$A$16:$A$18,0)))</f>
        <v>3</v>
      </c>
      <c r="G1191" s="42" t="n">
        <f aca="false">IF(A1191="","",WORKDAY(B1191,F1191))</f>
        <v>46282</v>
      </c>
    </row>
    <row r="1192" customFormat="false" ht="15" hidden="false" customHeight="false" outlineLevel="0" collapsed="false">
      <c r="A1192" s="37" t="n">
        <v>1001191</v>
      </c>
      <c r="B1192" s="38" t="n">
        <v>46279</v>
      </c>
      <c r="C1192" s="39" t="s">
        <v>68</v>
      </c>
      <c r="D1192" s="39" t="s">
        <v>35</v>
      </c>
      <c r="E1192" s="40" t="n">
        <v>2.4</v>
      </c>
      <c r="F1192" s="41" t="n">
        <f aca="false">IF(A1192="","",INDEX(Assumptions!$B$16:$B$18,MATCH(C1192,Assumptions!$A$16:$A$18,0)))</f>
        <v>1</v>
      </c>
      <c r="G1192" s="42" t="n">
        <f aca="false">IF(A1192="","",WORKDAY(B1192,F1192))</f>
        <v>46280</v>
      </c>
    </row>
    <row r="1193" customFormat="false" ht="15" hidden="false" customHeight="false" outlineLevel="0" collapsed="false">
      <c r="A1193" s="37" t="n">
        <v>1001192</v>
      </c>
      <c r="B1193" s="38" t="n">
        <v>46279</v>
      </c>
      <c r="C1193" s="39" t="s">
        <v>69</v>
      </c>
      <c r="D1193" s="39" t="s">
        <v>39</v>
      </c>
      <c r="E1193" s="40" t="n">
        <v>0.9</v>
      </c>
      <c r="F1193" s="41" t="n">
        <f aca="false">IF(A1193="","",INDEX(Assumptions!$B$16:$B$18,MATCH(C1193,Assumptions!$A$16:$A$18,0)))</f>
        <v>3</v>
      </c>
      <c r="G1193" s="42" t="n">
        <f aca="false">IF(A1193="","",WORKDAY(B1193,F1193))</f>
        <v>46282</v>
      </c>
    </row>
    <row r="1194" customFormat="false" ht="15" hidden="false" customHeight="false" outlineLevel="0" collapsed="false">
      <c r="A1194" s="37" t="n">
        <v>1001193</v>
      </c>
      <c r="B1194" s="38" t="n">
        <v>46279</v>
      </c>
      <c r="C1194" s="39" t="s">
        <v>69</v>
      </c>
      <c r="D1194" s="39" t="s">
        <v>33</v>
      </c>
      <c r="E1194" s="40" t="n">
        <v>3.3</v>
      </c>
      <c r="F1194" s="41" t="n">
        <f aca="false">IF(A1194="","",INDEX(Assumptions!$B$16:$B$18,MATCH(C1194,Assumptions!$A$16:$A$18,0)))</f>
        <v>3</v>
      </c>
      <c r="G1194" s="42" t="n">
        <f aca="false">IF(A1194="","",WORKDAY(B1194,F1194))</f>
        <v>46282</v>
      </c>
    </row>
    <row r="1195" customFormat="false" ht="15" hidden="false" customHeight="false" outlineLevel="0" collapsed="false">
      <c r="A1195" s="37" t="n">
        <v>1001194</v>
      </c>
      <c r="B1195" s="38" t="n">
        <v>46279</v>
      </c>
      <c r="C1195" s="39" t="s">
        <v>70</v>
      </c>
      <c r="D1195" s="39" t="s">
        <v>33</v>
      </c>
      <c r="E1195" s="40" t="n">
        <v>0.5</v>
      </c>
      <c r="F1195" s="41" t="n">
        <f aca="false">IF(A1195="","",INDEX(Assumptions!$B$16:$B$18,MATCH(C1195,Assumptions!$A$16:$A$18,0)))</f>
        <v>5</v>
      </c>
      <c r="G1195" s="42" t="n">
        <f aca="false">IF(A1195="","",WORKDAY(B1195,F1195))</f>
        <v>46286</v>
      </c>
    </row>
    <row r="1196" customFormat="false" ht="15" hidden="false" customHeight="false" outlineLevel="0" collapsed="false">
      <c r="A1196" s="37" t="n">
        <v>1001195</v>
      </c>
      <c r="B1196" s="38" t="n">
        <v>46279</v>
      </c>
      <c r="C1196" s="39" t="s">
        <v>69</v>
      </c>
      <c r="D1196" s="39" t="s">
        <v>37</v>
      </c>
      <c r="E1196" s="40" t="n">
        <v>1.3</v>
      </c>
      <c r="F1196" s="41" t="n">
        <f aca="false">IF(A1196="","",INDEX(Assumptions!$B$16:$B$18,MATCH(C1196,Assumptions!$A$16:$A$18,0)))</f>
        <v>3</v>
      </c>
      <c r="G1196" s="42" t="n">
        <f aca="false">IF(A1196="","",WORKDAY(B1196,F1196))</f>
        <v>46282</v>
      </c>
    </row>
    <row r="1197" customFormat="false" ht="15" hidden="false" customHeight="false" outlineLevel="0" collapsed="false">
      <c r="A1197" s="37" t="n">
        <v>1001196</v>
      </c>
      <c r="B1197" s="38" t="n">
        <v>46279</v>
      </c>
      <c r="C1197" s="39" t="s">
        <v>70</v>
      </c>
      <c r="D1197" s="39" t="s">
        <v>33</v>
      </c>
      <c r="E1197" s="40" t="n">
        <v>0.5</v>
      </c>
      <c r="F1197" s="41" t="n">
        <f aca="false">IF(A1197="","",INDEX(Assumptions!$B$16:$B$18,MATCH(C1197,Assumptions!$A$16:$A$18,0)))</f>
        <v>5</v>
      </c>
      <c r="G1197" s="42" t="n">
        <f aca="false">IF(A1197="","",WORKDAY(B1197,F1197))</f>
        <v>46286</v>
      </c>
    </row>
    <row r="1198" customFormat="false" ht="15" hidden="false" customHeight="false" outlineLevel="0" collapsed="false">
      <c r="A1198" s="37" t="n">
        <v>1001197</v>
      </c>
      <c r="B1198" s="38" t="n">
        <v>46279</v>
      </c>
      <c r="C1198" s="39" t="s">
        <v>69</v>
      </c>
      <c r="D1198" s="39" t="s">
        <v>35</v>
      </c>
      <c r="E1198" s="40" t="n">
        <v>4.1</v>
      </c>
      <c r="F1198" s="41" t="n">
        <f aca="false">IF(A1198="","",INDEX(Assumptions!$B$16:$B$18,MATCH(C1198,Assumptions!$A$16:$A$18,0)))</f>
        <v>3</v>
      </c>
      <c r="G1198" s="42" t="n">
        <f aca="false">IF(A1198="","",WORKDAY(B1198,F1198))</f>
        <v>46282</v>
      </c>
    </row>
    <row r="1199" customFormat="false" ht="15" hidden="false" customHeight="false" outlineLevel="0" collapsed="false">
      <c r="A1199" s="37" t="n">
        <v>1001198</v>
      </c>
      <c r="B1199" s="38" t="n">
        <v>46279</v>
      </c>
      <c r="C1199" s="39" t="s">
        <v>68</v>
      </c>
      <c r="D1199" s="39" t="s">
        <v>33</v>
      </c>
      <c r="E1199" s="40" t="n">
        <v>0.9</v>
      </c>
      <c r="F1199" s="41" t="n">
        <f aca="false">IF(A1199="","",INDEX(Assumptions!$B$16:$B$18,MATCH(C1199,Assumptions!$A$16:$A$18,0)))</f>
        <v>1</v>
      </c>
      <c r="G1199" s="42" t="n">
        <f aca="false">IF(A1199="","",WORKDAY(B1199,F1199))</f>
        <v>46280</v>
      </c>
    </row>
    <row r="1200" customFormat="false" ht="15" hidden="false" customHeight="false" outlineLevel="0" collapsed="false">
      <c r="A1200" s="37" t="n">
        <v>1001199</v>
      </c>
      <c r="B1200" s="38" t="n">
        <v>46279</v>
      </c>
      <c r="C1200" s="39" t="s">
        <v>69</v>
      </c>
      <c r="D1200" s="39" t="s">
        <v>31</v>
      </c>
      <c r="E1200" s="40" t="n">
        <v>1</v>
      </c>
      <c r="F1200" s="41" t="n">
        <f aca="false">IF(A1200="","",INDEX(Assumptions!$B$16:$B$18,MATCH(C1200,Assumptions!$A$16:$A$18,0)))</f>
        <v>3</v>
      </c>
      <c r="G1200" s="42" t="n">
        <f aca="false">IF(A1200="","",WORKDAY(B1200,F1200))</f>
        <v>46282</v>
      </c>
    </row>
    <row r="1201" customFormat="false" ht="15" hidden="false" customHeight="false" outlineLevel="0" collapsed="false">
      <c r="A1201" s="37" t="n">
        <v>1001200</v>
      </c>
      <c r="B1201" s="38" t="n">
        <v>46279</v>
      </c>
      <c r="C1201" s="39" t="s">
        <v>69</v>
      </c>
      <c r="D1201" s="39" t="s">
        <v>31</v>
      </c>
      <c r="E1201" s="40" t="n">
        <v>1.7</v>
      </c>
      <c r="F1201" s="41" t="n">
        <f aca="false">IF(A1201="","",INDEX(Assumptions!$B$16:$B$18,MATCH(C1201,Assumptions!$A$16:$A$18,0)))</f>
        <v>3</v>
      </c>
      <c r="G1201" s="42" t="n">
        <f aca="false">IF(A1201="","",WORKDAY(B1201,F1201))</f>
        <v>46282</v>
      </c>
    </row>
    <row r="1202" customFormat="false" ht="15" hidden="false" customHeight="false" outlineLevel="0" collapsed="false">
      <c r="A1202" s="37" t="n">
        <v>1001201</v>
      </c>
      <c r="B1202" s="38" t="n">
        <v>46279</v>
      </c>
      <c r="C1202" s="39" t="s">
        <v>70</v>
      </c>
      <c r="D1202" s="39" t="s">
        <v>31</v>
      </c>
      <c r="E1202" s="40" t="n">
        <v>7.8</v>
      </c>
      <c r="F1202" s="41" t="n">
        <f aca="false">IF(A1202="","",INDEX(Assumptions!$B$16:$B$18,MATCH(C1202,Assumptions!$A$16:$A$18,0)))</f>
        <v>5</v>
      </c>
      <c r="G1202" s="42" t="n">
        <f aca="false">IF(A1202="","",WORKDAY(B1202,F1202))</f>
        <v>46286</v>
      </c>
    </row>
    <row r="1203" customFormat="false" ht="15" hidden="false" customHeight="false" outlineLevel="0" collapsed="false">
      <c r="A1203" s="37" t="n">
        <v>1001202</v>
      </c>
      <c r="B1203" s="38" t="n">
        <v>46279</v>
      </c>
      <c r="C1203" s="39" t="s">
        <v>69</v>
      </c>
      <c r="D1203" s="39" t="s">
        <v>35</v>
      </c>
      <c r="E1203" s="40" t="n">
        <v>1.2</v>
      </c>
      <c r="F1203" s="41" t="n">
        <f aca="false">IF(A1203="","",INDEX(Assumptions!$B$16:$B$18,MATCH(C1203,Assumptions!$A$16:$A$18,0)))</f>
        <v>3</v>
      </c>
      <c r="G1203" s="42" t="n">
        <f aca="false">IF(A1203="","",WORKDAY(B1203,F1203))</f>
        <v>46282</v>
      </c>
    </row>
    <row r="1204" customFormat="false" ht="15" hidden="false" customHeight="false" outlineLevel="0" collapsed="false">
      <c r="A1204" s="37" t="n">
        <v>1001203</v>
      </c>
      <c r="B1204" s="38" t="n">
        <v>46279</v>
      </c>
      <c r="C1204" s="39" t="s">
        <v>69</v>
      </c>
      <c r="D1204" s="39" t="s">
        <v>37</v>
      </c>
      <c r="E1204" s="40" t="n">
        <v>8</v>
      </c>
      <c r="F1204" s="41" t="n">
        <f aca="false">IF(A1204="","",INDEX(Assumptions!$B$16:$B$18,MATCH(C1204,Assumptions!$A$16:$A$18,0)))</f>
        <v>3</v>
      </c>
      <c r="G1204" s="42" t="n">
        <f aca="false">IF(A1204="","",WORKDAY(B1204,F1204))</f>
        <v>46282</v>
      </c>
    </row>
    <row r="1205" customFormat="false" ht="15" hidden="false" customHeight="false" outlineLevel="0" collapsed="false">
      <c r="A1205" s="37" t="n">
        <v>1001204</v>
      </c>
      <c r="B1205" s="38" t="n">
        <v>46279</v>
      </c>
      <c r="C1205" s="39" t="s">
        <v>69</v>
      </c>
      <c r="D1205" s="39" t="s">
        <v>39</v>
      </c>
      <c r="E1205" s="40" t="n">
        <v>3.1</v>
      </c>
      <c r="F1205" s="41" t="n">
        <f aca="false">IF(A1205="","",INDEX(Assumptions!$B$16:$B$18,MATCH(C1205,Assumptions!$A$16:$A$18,0)))</f>
        <v>3</v>
      </c>
      <c r="G1205" s="42" t="n">
        <f aca="false">IF(A1205="","",WORKDAY(B1205,F1205))</f>
        <v>46282</v>
      </c>
    </row>
    <row r="1206" customFormat="false" ht="15" hidden="false" customHeight="false" outlineLevel="0" collapsed="false">
      <c r="A1206" s="37" t="n">
        <v>1001205</v>
      </c>
      <c r="B1206" s="38" t="n">
        <v>46279</v>
      </c>
      <c r="C1206" s="39" t="s">
        <v>70</v>
      </c>
      <c r="D1206" s="39" t="s">
        <v>31</v>
      </c>
      <c r="E1206" s="40" t="n">
        <v>3.2</v>
      </c>
      <c r="F1206" s="41" t="n">
        <f aca="false">IF(A1206="","",INDEX(Assumptions!$B$16:$B$18,MATCH(C1206,Assumptions!$A$16:$A$18,0)))</f>
        <v>5</v>
      </c>
      <c r="G1206" s="42" t="n">
        <f aca="false">IF(A1206="","",WORKDAY(B1206,F1206))</f>
        <v>46286</v>
      </c>
    </row>
    <row r="1207" customFormat="false" ht="15" hidden="false" customHeight="false" outlineLevel="0" collapsed="false">
      <c r="A1207" s="37" t="n">
        <v>1001206</v>
      </c>
      <c r="B1207" s="38" t="n">
        <v>46279</v>
      </c>
      <c r="C1207" s="39" t="s">
        <v>68</v>
      </c>
      <c r="D1207" s="39" t="s">
        <v>37</v>
      </c>
      <c r="E1207" s="40" t="n">
        <v>0.7</v>
      </c>
      <c r="F1207" s="41" t="n">
        <f aca="false">IF(A1207="","",INDEX(Assumptions!$B$16:$B$18,MATCH(C1207,Assumptions!$A$16:$A$18,0)))</f>
        <v>1</v>
      </c>
      <c r="G1207" s="42" t="n">
        <f aca="false">IF(A1207="","",WORKDAY(B1207,F1207))</f>
        <v>46280</v>
      </c>
    </row>
    <row r="1208" customFormat="false" ht="15" hidden="false" customHeight="false" outlineLevel="0" collapsed="false">
      <c r="A1208" s="37" t="n">
        <v>1001207</v>
      </c>
      <c r="B1208" s="38" t="n">
        <v>46279</v>
      </c>
      <c r="C1208" s="39" t="s">
        <v>69</v>
      </c>
      <c r="D1208" s="39" t="s">
        <v>33</v>
      </c>
      <c r="E1208" s="40" t="n">
        <v>1.6</v>
      </c>
      <c r="F1208" s="41" t="n">
        <f aca="false">IF(A1208="","",INDEX(Assumptions!$B$16:$B$18,MATCH(C1208,Assumptions!$A$16:$A$18,0)))</f>
        <v>3</v>
      </c>
      <c r="G1208" s="42" t="n">
        <f aca="false">IF(A1208="","",WORKDAY(B1208,F1208))</f>
        <v>46282</v>
      </c>
    </row>
    <row r="1209" customFormat="false" ht="15" hidden="false" customHeight="false" outlineLevel="0" collapsed="false">
      <c r="A1209" s="37" t="n">
        <v>1001208</v>
      </c>
      <c r="B1209" s="38" t="n">
        <v>46279</v>
      </c>
      <c r="C1209" s="39" t="s">
        <v>69</v>
      </c>
      <c r="D1209" s="39" t="s">
        <v>39</v>
      </c>
      <c r="E1209" s="40" t="n">
        <v>1.3</v>
      </c>
      <c r="F1209" s="41" t="n">
        <f aca="false">IF(A1209="","",INDEX(Assumptions!$B$16:$B$18,MATCH(C1209,Assumptions!$A$16:$A$18,0)))</f>
        <v>3</v>
      </c>
      <c r="G1209" s="42" t="n">
        <f aca="false">IF(A1209="","",WORKDAY(B1209,F1209))</f>
        <v>46282</v>
      </c>
    </row>
    <row r="1210" customFormat="false" ht="15" hidden="false" customHeight="false" outlineLevel="0" collapsed="false">
      <c r="A1210" s="37" t="n">
        <v>1001209</v>
      </c>
      <c r="B1210" s="38" t="n">
        <v>46279</v>
      </c>
      <c r="C1210" s="39" t="s">
        <v>69</v>
      </c>
      <c r="D1210" s="39" t="s">
        <v>31</v>
      </c>
      <c r="E1210" s="40" t="n">
        <v>0.9</v>
      </c>
      <c r="F1210" s="41" t="n">
        <f aca="false">IF(A1210="","",INDEX(Assumptions!$B$16:$B$18,MATCH(C1210,Assumptions!$A$16:$A$18,0)))</f>
        <v>3</v>
      </c>
      <c r="G1210" s="42" t="n">
        <f aca="false">IF(A1210="","",WORKDAY(B1210,F1210))</f>
        <v>46282</v>
      </c>
    </row>
    <row r="1211" customFormat="false" ht="15" hidden="false" customHeight="false" outlineLevel="0" collapsed="false">
      <c r="A1211" s="37" t="n">
        <v>1001210</v>
      </c>
      <c r="B1211" s="38" t="n">
        <v>46279</v>
      </c>
      <c r="C1211" s="39" t="s">
        <v>70</v>
      </c>
      <c r="D1211" s="39" t="s">
        <v>39</v>
      </c>
      <c r="E1211" s="40" t="n">
        <v>1.4</v>
      </c>
      <c r="F1211" s="41" t="n">
        <f aca="false">IF(A1211="","",INDEX(Assumptions!$B$16:$B$18,MATCH(C1211,Assumptions!$A$16:$A$18,0)))</f>
        <v>5</v>
      </c>
      <c r="G1211" s="42" t="n">
        <f aca="false">IF(A1211="","",WORKDAY(B1211,F1211))</f>
        <v>46286</v>
      </c>
    </row>
    <row r="1212" customFormat="false" ht="15" hidden="false" customHeight="false" outlineLevel="0" collapsed="false">
      <c r="A1212" s="37" t="n">
        <v>1001211</v>
      </c>
      <c r="B1212" s="38" t="n">
        <v>46279</v>
      </c>
      <c r="C1212" s="39" t="s">
        <v>69</v>
      </c>
      <c r="D1212" s="39" t="s">
        <v>35</v>
      </c>
      <c r="E1212" s="40" t="n">
        <v>1.6</v>
      </c>
      <c r="F1212" s="41" t="n">
        <f aca="false">IF(A1212="","",INDEX(Assumptions!$B$16:$B$18,MATCH(C1212,Assumptions!$A$16:$A$18,0)))</f>
        <v>3</v>
      </c>
      <c r="G1212" s="42" t="n">
        <f aca="false">IF(A1212="","",WORKDAY(B1212,F1212))</f>
        <v>46282</v>
      </c>
    </row>
    <row r="1213" customFormat="false" ht="15" hidden="false" customHeight="false" outlineLevel="0" collapsed="false">
      <c r="A1213" s="37" t="n">
        <v>1001212</v>
      </c>
      <c r="B1213" s="38" t="n">
        <v>46279</v>
      </c>
      <c r="C1213" s="39" t="s">
        <v>69</v>
      </c>
      <c r="D1213" s="39" t="s">
        <v>31</v>
      </c>
      <c r="E1213" s="40" t="n">
        <v>1.5</v>
      </c>
      <c r="F1213" s="41" t="n">
        <f aca="false">IF(A1213="","",INDEX(Assumptions!$B$16:$B$18,MATCH(C1213,Assumptions!$A$16:$A$18,0)))</f>
        <v>3</v>
      </c>
      <c r="G1213" s="42" t="n">
        <f aca="false">IF(A1213="","",WORKDAY(B1213,F1213))</f>
        <v>46282</v>
      </c>
    </row>
    <row r="1214" customFormat="false" ht="15" hidden="false" customHeight="false" outlineLevel="0" collapsed="false">
      <c r="A1214" s="37" t="n">
        <v>1001213</v>
      </c>
      <c r="B1214" s="38" t="n">
        <v>46279</v>
      </c>
      <c r="C1214" s="39" t="s">
        <v>69</v>
      </c>
      <c r="D1214" s="39" t="s">
        <v>31</v>
      </c>
      <c r="E1214" s="40" t="n">
        <v>5.9</v>
      </c>
      <c r="F1214" s="41" t="n">
        <f aca="false">IF(A1214="","",INDEX(Assumptions!$B$16:$B$18,MATCH(C1214,Assumptions!$A$16:$A$18,0)))</f>
        <v>3</v>
      </c>
      <c r="G1214" s="42" t="n">
        <f aca="false">IF(A1214="","",WORKDAY(B1214,F1214))</f>
        <v>46282</v>
      </c>
    </row>
    <row r="1215" customFormat="false" ht="15" hidden="false" customHeight="false" outlineLevel="0" collapsed="false">
      <c r="A1215" s="37" t="n">
        <v>1001214</v>
      </c>
      <c r="B1215" s="38" t="n">
        <v>46279</v>
      </c>
      <c r="C1215" s="39" t="s">
        <v>69</v>
      </c>
      <c r="D1215" s="39" t="s">
        <v>39</v>
      </c>
      <c r="E1215" s="40" t="n">
        <v>2.2</v>
      </c>
      <c r="F1215" s="41" t="n">
        <f aca="false">IF(A1215="","",INDEX(Assumptions!$B$16:$B$18,MATCH(C1215,Assumptions!$A$16:$A$18,0)))</f>
        <v>3</v>
      </c>
      <c r="G1215" s="42" t="n">
        <f aca="false">IF(A1215="","",WORKDAY(B1215,F1215))</f>
        <v>46282</v>
      </c>
    </row>
    <row r="1216" customFormat="false" ht="15" hidden="false" customHeight="false" outlineLevel="0" collapsed="false">
      <c r="A1216" s="37" t="n">
        <v>1001215</v>
      </c>
      <c r="B1216" s="38" t="n">
        <v>46279</v>
      </c>
      <c r="C1216" s="39" t="s">
        <v>68</v>
      </c>
      <c r="D1216" s="39" t="s">
        <v>37</v>
      </c>
      <c r="E1216" s="40" t="n">
        <v>1</v>
      </c>
      <c r="F1216" s="41" t="n">
        <f aca="false">IF(A1216="","",INDEX(Assumptions!$B$16:$B$18,MATCH(C1216,Assumptions!$A$16:$A$18,0)))</f>
        <v>1</v>
      </c>
      <c r="G1216" s="42" t="n">
        <f aca="false">IF(A1216="","",WORKDAY(B1216,F1216))</f>
        <v>46280</v>
      </c>
    </row>
    <row r="1217" customFormat="false" ht="15" hidden="false" customHeight="false" outlineLevel="0" collapsed="false">
      <c r="A1217" s="37" t="n">
        <v>1001216</v>
      </c>
      <c r="B1217" s="38" t="n">
        <v>46279</v>
      </c>
      <c r="C1217" s="39" t="s">
        <v>70</v>
      </c>
      <c r="D1217" s="39" t="s">
        <v>37</v>
      </c>
      <c r="E1217" s="40" t="n">
        <v>3.3</v>
      </c>
      <c r="F1217" s="41" t="n">
        <f aca="false">IF(A1217="","",INDEX(Assumptions!$B$16:$B$18,MATCH(C1217,Assumptions!$A$16:$A$18,0)))</f>
        <v>5</v>
      </c>
      <c r="G1217" s="42" t="n">
        <f aca="false">IF(A1217="","",WORKDAY(B1217,F1217))</f>
        <v>46286</v>
      </c>
    </row>
    <row r="1218" customFormat="false" ht="15" hidden="false" customHeight="false" outlineLevel="0" collapsed="false">
      <c r="A1218" s="37" t="n">
        <v>1001217</v>
      </c>
      <c r="B1218" s="38" t="n">
        <v>46279</v>
      </c>
      <c r="C1218" s="39" t="s">
        <v>69</v>
      </c>
      <c r="D1218" s="39" t="s">
        <v>39</v>
      </c>
      <c r="E1218" s="40" t="n">
        <v>3.6</v>
      </c>
      <c r="F1218" s="41" t="n">
        <f aca="false">IF(A1218="","",INDEX(Assumptions!$B$16:$B$18,MATCH(C1218,Assumptions!$A$16:$A$18,0)))</f>
        <v>3</v>
      </c>
      <c r="G1218" s="42" t="n">
        <f aca="false">IF(A1218="","",WORKDAY(B1218,F1218))</f>
        <v>46282</v>
      </c>
    </row>
    <row r="1219" customFormat="false" ht="15" hidden="false" customHeight="false" outlineLevel="0" collapsed="false">
      <c r="A1219" s="37" t="n">
        <v>1001218</v>
      </c>
      <c r="B1219" s="38" t="n">
        <v>46279</v>
      </c>
      <c r="C1219" s="39" t="s">
        <v>69</v>
      </c>
      <c r="D1219" s="39" t="s">
        <v>35</v>
      </c>
      <c r="E1219" s="40" t="n">
        <v>3.5</v>
      </c>
      <c r="F1219" s="41" t="n">
        <f aca="false">IF(A1219="","",INDEX(Assumptions!$B$16:$B$18,MATCH(C1219,Assumptions!$A$16:$A$18,0)))</f>
        <v>3</v>
      </c>
      <c r="G1219" s="42" t="n">
        <f aca="false">IF(A1219="","",WORKDAY(B1219,F1219))</f>
        <v>46282</v>
      </c>
    </row>
    <row r="1220" customFormat="false" ht="15" hidden="false" customHeight="false" outlineLevel="0" collapsed="false">
      <c r="A1220" s="37" t="n">
        <v>1001219</v>
      </c>
      <c r="B1220" s="38" t="n">
        <v>46279</v>
      </c>
      <c r="C1220" s="39" t="s">
        <v>69</v>
      </c>
      <c r="D1220" s="39" t="s">
        <v>35</v>
      </c>
      <c r="E1220" s="40" t="n">
        <v>2.2</v>
      </c>
      <c r="F1220" s="41" t="n">
        <f aca="false">IF(A1220="","",INDEX(Assumptions!$B$16:$B$18,MATCH(C1220,Assumptions!$A$16:$A$18,0)))</f>
        <v>3</v>
      </c>
      <c r="G1220" s="42" t="n">
        <f aca="false">IF(A1220="","",WORKDAY(B1220,F1220))</f>
        <v>46282</v>
      </c>
    </row>
    <row r="1221" customFormat="false" ht="15" hidden="false" customHeight="false" outlineLevel="0" collapsed="false">
      <c r="A1221" s="37" t="n">
        <v>1001220</v>
      </c>
      <c r="B1221" s="38" t="n">
        <v>46279</v>
      </c>
      <c r="C1221" s="39" t="s">
        <v>68</v>
      </c>
      <c r="D1221" s="39" t="s">
        <v>31</v>
      </c>
      <c r="E1221" s="40" t="n">
        <v>1.9</v>
      </c>
      <c r="F1221" s="41" t="n">
        <f aca="false">IF(A1221="","",INDEX(Assumptions!$B$16:$B$18,MATCH(C1221,Assumptions!$A$16:$A$18,0)))</f>
        <v>1</v>
      </c>
      <c r="G1221" s="42" t="n">
        <f aca="false">IF(A1221="","",WORKDAY(B1221,F1221))</f>
        <v>46280</v>
      </c>
    </row>
    <row r="1222" customFormat="false" ht="15" hidden="false" customHeight="false" outlineLevel="0" collapsed="false">
      <c r="A1222" s="37" t="n">
        <v>1001221</v>
      </c>
      <c r="B1222" s="38" t="n">
        <v>46279</v>
      </c>
      <c r="C1222" s="39" t="s">
        <v>69</v>
      </c>
      <c r="D1222" s="39" t="s">
        <v>35</v>
      </c>
      <c r="E1222" s="40" t="n">
        <v>12.2</v>
      </c>
      <c r="F1222" s="41" t="n">
        <f aca="false">IF(A1222="","",INDEX(Assumptions!$B$16:$B$18,MATCH(C1222,Assumptions!$A$16:$A$18,0)))</f>
        <v>3</v>
      </c>
      <c r="G1222" s="42" t="n">
        <f aca="false">IF(A1222="","",WORKDAY(B1222,F1222))</f>
        <v>46282</v>
      </c>
    </row>
    <row r="1223" customFormat="false" ht="15" hidden="false" customHeight="false" outlineLevel="0" collapsed="false">
      <c r="A1223" s="37" t="n">
        <v>1001222</v>
      </c>
      <c r="B1223" s="38" t="n">
        <v>46279</v>
      </c>
      <c r="C1223" s="39" t="s">
        <v>69</v>
      </c>
      <c r="D1223" s="39" t="s">
        <v>39</v>
      </c>
      <c r="E1223" s="40" t="n">
        <v>2.3</v>
      </c>
      <c r="F1223" s="41" t="n">
        <f aca="false">IF(A1223="","",INDEX(Assumptions!$B$16:$B$18,MATCH(C1223,Assumptions!$A$16:$A$18,0)))</f>
        <v>3</v>
      </c>
      <c r="G1223" s="42" t="n">
        <f aca="false">IF(A1223="","",WORKDAY(B1223,F1223))</f>
        <v>46282</v>
      </c>
    </row>
    <row r="1224" customFormat="false" ht="15" hidden="false" customHeight="false" outlineLevel="0" collapsed="false">
      <c r="A1224" s="37" t="n">
        <v>1001223</v>
      </c>
      <c r="B1224" s="38" t="n">
        <v>46279</v>
      </c>
      <c r="C1224" s="39" t="s">
        <v>69</v>
      </c>
      <c r="D1224" s="39" t="s">
        <v>33</v>
      </c>
      <c r="E1224" s="40" t="n">
        <v>1.3</v>
      </c>
      <c r="F1224" s="41" t="n">
        <f aca="false">IF(A1224="","",INDEX(Assumptions!$B$16:$B$18,MATCH(C1224,Assumptions!$A$16:$A$18,0)))</f>
        <v>3</v>
      </c>
      <c r="G1224" s="42" t="n">
        <f aca="false">IF(A1224="","",WORKDAY(B1224,F1224))</f>
        <v>46282</v>
      </c>
    </row>
    <row r="1225" customFormat="false" ht="15" hidden="false" customHeight="false" outlineLevel="0" collapsed="false">
      <c r="A1225" s="37" t="n">
        <v>1001224</v>
      </c>
      <c r="B1225" s="38" t="n">
        <v>46279</v>
      </c>
      <c r="C1225" s="39" t="s">
        <v>69</v>
      </c>
      <c r="D1225" s="39" t="s">
        <v>39</v>
      </c>
      <c r="E1225" s="40" t="n">
        <v>2.8</v>
      </c>
      <c r="F1225" s="41" t="n">
        <f aca="false">IF(A1225="","",INDEX(Assumptions!$B$16:$B$18,MATCH(C1225,Assumptions!$A$16:$A$18,0)))</f>
        <v>3</v>
      </c>
      <c r="G1225" s="42" t="n">
        <f aca="false">IF(A1225="","",WORKDAY(B1225,F1225))</f>
        <v>46282</v>
      </c>
    </row>
    <row r="1226" customFormat="false" ht="15" hidden="false" customHeight="false" outlineLevel="0" collapsed="false">
      <c r="A1226" s="37" t="n">
        <v>1001225</v>
      </c>
      <c r="B1226" s="38" t="n">
        <v>46279</v>
      </c>
      <c r="C1226" s="39" t="s">
        <v>68</v>
      </c>
      <c r="D1226" s="39" t="s">
        <v>39</v>
      </c>
      <c r="E1226" s="40" t="n">
        <v>0.6</v>
      </c>
      <c r="F1226" s="41" t="n">
        <f aca="false">IF(A1226="","",INDEX(Assumptions!$B$16:$B$18,MATCH(C1226,Assumptions!$A$16:$A$18,0)))</f>
        <v>1</v>
      </c>
      <c r="G1226" s="42" t="n">
        <f aca="false">IF(A1226="","",WORKDAY(B1226,F1226))</f>
        <v>46280</v>
      </c>
    </row>
    <row r="1227" customFormat="false" ht="15" hidden="false" customHeight="false" outlineLevel="0" collapsed="false">
      <c r="A1227" s="37" t="n">
        <v>1001226</v>
      </c>
      <c r="B1227" s="38" t="n">
        <v>46279</v>
      </c>
      <c r="C1227" s="39" t="s">
        <v>69</v>
      </c>
      <c r="D1227" s="39" t="s">
        <v>39</v>
      </c>
      <c r="E1227" s="40" t="n">
        <v>3.1</v>
      </c>
      <c r="F1227" s="41" t="n">
        <f aca="false">IF(A1227="","",INDEX(Assumptions!$B$16:$B$18,MATCH(C1227,Assumptions!$A$16:$A$18,0)))</f>
        <v>3</v>
      </c>
      <c r="G1227" s="42" t="n">
        <f aca="false">IF(A1227="","",WORKDAY(B1227,F1227))</f>
        <v>46282</v>
      </c>
    </row>
    <row r="1228" customFormat="false" ht="15" hidden="false" customHeight="false" outlineLevel="0" collapsed="false">
      <c r="A1228" s="37" t="n">
        <v>1001227</v>
      </c>
      <c r="B1228" s="38" t="n">
        <v>46279</v>
      </c>
      <c r="C1228" s="39" t="s">
        <v>69</v>
      </c>
      <c r="D1228" s="39" t="s">
        <v>39</v>
      </c>
      <c r="E1228" s="40" t="n">
        <v>1.6</v>
      </c>
      <c r="F1228" s="41" t="n">
        <f aca="false">IF(A1228="","",INDEX(Assumptions!$B$16:$B$18,MATCH(C1228,Assumptions!$A$16:$A$18,0)))</f>
        <v>3</v>
      </c>
      <c r="G1228" s="42" t="n">
        <f aca="false">IF(A1228="","",WORKDAY(B1228,F1228))</f>
        <v>46282</v>
      </c>
    </row>
    <row r="1229" customFormat="false" ht="15" hidden="false" customHeight="false" outlineLevel="0" collapsed="false">
      <c r="A1229" s="37" t="n">
        <v>1001228</v>
      </c>
      <c r="B1229" s="38" t="n">
        <v>46279</v>
      </c>
      <c r="C1229" s="39" t="s">
        <v>69</v>
      </c>
      <c r="D1229" s="39" t="s">
        <v>37</v>
      </c>
      <c r="E1229" s="40" t="n">
        <v>2.7</v>
      </c>
      <c r="F1229" s="41" t="n">
        <f aca="false">IF(A1229="","",INDEX(Assumptions!$B$16:$B$18,MATCH(C1229,Assumptions!$A$16:$A$18,0)))</f>
        <v>3</v>
      </c>
      <c r="G1229" s="42" t="n">
        <f aca="false">IF(A1229="","",WORKDAY(B1229,F1229))</f>
        <v>46282</v>
      </c>
    </row>
    <row r="1230" customFormat="false" ht="15" hidden="false" customHeight="false" outlineLevel="0" collapsed="false">
      <c r="A1230" s="37" t="n">
        <v>1001229</v>
      </c>
      <c r="B1230" s="38" t="n">
        <v>46279</v>
      </c>
      <c r="C1230" s="39" t="s">
        <v>69</v>
      </c>
      <c r="D1230" s="39" t="s">
        <v>31</v>
      </c>
      <c r="E1230" s="40" t="n">
        <v>1.1</v>
      </c>
      <c r="F1230" s="41" t="n">
        <f aca="false">IF(A1230="","",INDEX(Assumptions!$B$16:$B$18,MATCH(C1230,Assumptions!$A$16:$A$18,0)))</f>
        <v>3</v>
      </c>
      <c r="G1230" s="42" t="n">
        <f aca="false">IF(A1230="","",WORKDAY(B1230,F1230))</f>
        <v>46282</v>
      </c>
    </row>
    <row r="1231" customFormat="false" ht="15" hidden="false" customHeight="false" outlineLevel="0" collapsed="false">
      <c r="A1231" s="37" t="n">
        <v>1001230</v>
      </c>
      <c r="B1231" s="38" t="n">
        <v>46279</v>
      </c>
      <c r="C1231" s="39" t="s">
        <v>69</v>
      </c>
      <c r="D1231" s="39" t="s">
        <v>35</v>
      </c>
      <c r="E1231" s="40" t="n">
        <v>0.5</v>
      </c>
      <c r="F1231" s="41" t="n">
        <f aca="false">IF(A1231="","",INDEX(Assumptions!$B$16:$B$18,MATCH(C1231,Assumptions!$A$16:$A$18,0)))</f>
        <v>3</v>
      </c>
      <c r="G1231" s="42" t="n">
        <f aca="false">IF(A1231="","",WORKDAY(B1231,F1231))</f>
        <v>46282</v>
      </c>
    </row>
    <row r="1232" customFormat="false" ht="15" hidden="false" customHeight="false" outlineLevel="0" collapsed="false">
      <c r="A1232" s="37" t="n">
        <v>1001231</v>
      </c>
      <c r="B1232" s="38" t="n">
        <v>46279</v>
      </c>
      <c r="C1232" s="39" t="s">
        <v>69</v>
      </c>
      <c r="D1232" s="39" t="s">
        <v>33</v>
      </c>
      <c r="E1232" s="40" t="n">
        <v>2.5</v>
      </c>
      <c r="F1232" s="41" t="n">
        <f aca="false">IF(A1232="","",INDEX(Assumptions!$B$16:$B$18,MATCH(C1232,Assumptions!$A$16:$A$18,0)))</f>
        <v>3</v>
      </c>
      <c r="G1232" s="42" t="n">
        <f aca="false">IF(A1232="","",WORKDAY(B1232,F1232))</f>
        <v>46282</v>
      </c>
    </row>
    <row r="1233" customFormat="false" ht="15" hidden="false" customHeight="false" outlineLevel="0" collapsed="false">
      <c r="A1233" s="37" t="n">
        <v>1001232</v>
      </c>
      <c r="B1233" s="38" t="n">
        <v>46279</v>
      </c>
      <c r="C1233" s="39" t="s">
        <v>69</v>
      </c>
      <c r="D1233" s="39" t="s">
        <v>39</v>
      </c>
      <c r="E1233" s="40" t="n">
        <v>1.3</v>
      </c>
      <c r="F1233" s="41" t="n">
        <f aca="false">IF(A1233="","",INDEX(Assumptions!$B$16:$B$18,MATCH(C1233,Assumptions!$A$16:$A$18,0)))</f>
        <v>3</v>
      </c>
      <c r="G1233" s="42" t="n">
        <f aca="false">IF(A1233="","",WORKDAY(B1233,F1233))</f>
        <v>46282</v>
      </c>
    </row>
    <row r="1234" customFormat="false" ht="15" hidden="false" customHeight="false" outlineLevel="0" collapsed="false">
      <c r="A1234" s="37" t="n">
        <v>1001233</v>
      </c>
      <c r="B1234" s="38" t="n">
        <v>46279</v>
      </c>
      <c r="C1234" s="39" t="s">
        <v>68</v>
      </c>
      <c r="D1234" s="39" t="s">
        <v>31</v>
      </c>
      <c r="E1234" s="40" t="n">
        <v>1.9</v>
      </c>
      <c r="F1234" s="41" t="n">
        <f aca="false">IF(A1234="","",INDEX(Assumptions!$B$16:$B$18,MATCH(C1234,Assumptions!$A$16:$A$18,0)))</f>
        <v>1</v>
      </c>
      <c r="G1234" s="42" t="n">
        <f aca="false">IF(A1234="","",WORKDAY(B1234,F1234))</f>
        <v>46280</v>
      </c>
    </row>
    <row r="1235" customFormat="false" ht="15" hidden="false" customHeight="false" outlineLevel="0" collapsed="false">
      <c r="A1235" s="37" t="n">
        <v>1001234</v>
      </c>
      <c r="B1235" s="38" t="n">
        <v>46279</v>
      </c>
      <c r="C1235" s="39" t="s">
        <v>69</v>
      </c>
      <c r="D1235" s="39" t="s">
        <v>39</v>
      </c>
      <c r="E1235" s="40" t="n">
        <v>0.6</v>
      </c>
      <c r="F1235" s="41" t="n">
        <f aca="false">IF(A1235="","",INDEX(Assumptions!$B$16:$B$18,MATCH(C1235,Assumptions!$A$16:$A$18,0)))</f>
        <v>3</v>
      </c>
      <c r="G1235" s="42" t="n">
        <f aca="false">IF(A1235="","",WORKDAY(B1235,F1235))</f>
        <v>46282</v>
      </c>
    </row>
    <row r="1236" customFormat="false" ht="15" hidden="false" customHeight="false" outlineLevel="0" collapsed="false">
      <c r="A1236" s="37" t="n">
        <v>1001235</v>
      </c>
      <c r="B1236" s="38" t="n">
        <v>46279</v>
      </c>
      <c r="C1236" s="39" t="s">
        <v>69</v>
      </c>
      <c r="D1236" s="39" t="s">
        <v>39</v>
      </c>
      <c r="E1236" s="40" t="n">
        <v>8.9</v>
      </c>
      <c r="F1236" s="41" t="n">
        <f aca="false">IF(A1236="","",INDEX(Assumptions!$B$16:$B$18,MATCH(C1236,Assumptions!$A$16:$A$18,0)))</f>
        <v>3</v>
      </c>
      <c r="G1236" s="42" t="n">
        <f aca="false">IF(A1236="","",WORKDAY(B1236,F1236))</f>
        <v>46282</v>
      </c>
    </row>
    <row r="1237" customFormat="false" ht="15" hidden="false" customHeight="false" outlineLevel="0" collapsed="false">
      <c r="A1237" s="37" t="n">
        <v>1001236</v>
      </c>
      <c r="B1237" s="38" t="n">
        <v>46279</v>
      </c>
      <c r="C1237" s="39" t="s">
        <v>68</v>
      </c>
      <c r="D1237" s="39" t="s">
        <v>31</v>
      </c>
      <c r="E1237" s="40" t="n">
        <v>1.9</v>
      </c>
      <c r="F1237" s="41" t="n">
        <f aca="false">IF(A1237="","",INDEX(Assumptions!$B$16:$B$18,MATCH(C1237,Assumptions!$A$16:$A$18,0)))</f>
        <v>1</v>
      </c>
      <c r="G1237" s="42" t="n">
        <f aca="false">IF(A1237="","",WORKDAY(B1237,F1237))</f>
        <v>46280</v>
      </c>
    </row>
    <row r="1238" customFormat="false" ht="15" hidden="false" customHeight="false" outlineLevel="0" collapsed="false">
      <c r="A1238" s="37" t="n">
        <v>1001237</v>
      </c>
      <c r="B1238" s="38" t="n">
        <v>46279</v>
      </c>
      <c r="C1238" s="39" t="s">
        <v>69</v>
      </c>
      <c r="D1238" s="39" t="s">
        <v>39</v>
      </c>
      <c r="E1238" s="40" t="n">
        <v>3</v>
      </c>
      <c r="F1238" s="41" t="n">
        <f aca="false">IF(A1238="","",INDEX(Assumptions!$B$16:$B$18,MATCH(C1238,Assumptions!$A$16:$A$18,0)))</f>
        <v>3</v>
      </c>
      <c r="G1238" s="42" t="n">
        <f aca="false">IF(A1238="","",WORKDAY(B1238,F1238))</f>
        <v>46282</v>
      </c>
    </row>
    <row r="1239" customFormat="false" ht="15" hidden="false" customHeight="false" outlineLevel="0" collapsed="false">
      <c r="A1239" s="37" t="n">
        <v>1001238</v>
      </c>
      <c r="B1239" s="38" t="n">
        <v>46279</v>
      </c>
      <c r="C1239" s="39" t="s">
        <v>70</v>
      </c>
      <c r="D1239" s="39" t="s">
        <v>31</v>
      </c>
      <c r="E1239" s="40" t="n">
        <v>0.9</v>
      </c>
      <c r="F1239" s="41" t="n">
        <f aca="false">IF(A1239="","",INDEX(Assumptions!$B$16:$B$18,MATCH(C1239,Assumptions!$A$16:$A$18,0)))</f>
        <v>5</v>
      </c>
      <c r="G1239" s="42" t="n">
        <f aca="false">IF(A1239="","",WORKDAY(B1239,F1239))</f>
        <v>46286</v>
      </c>
    </row>
    <row r="1240" customFormat="false" ht="15" hidden="false" customHeight="false" outlineLevel="0" collapsed="false">
      <c r="A1240" s="37" t="n">
        <v>1001239</v>
      </c>
      <c r="B1240" s="38" t="n">
        <v>46279</v>
      </c>
      <c r="C1240" s="39" t="s">
        <v>70</v>
      </c>
      <c r="D1240" s="39" t="s">
        <v>31</v>
      </c>
      <c r="E1240" s="40" t="n">
        <v>3.9</v>
      </c>
      <c r="F1240" s="41" t="n">
        <f aca="false">IF(A1240="","",INDEX(Assumptions!$B$16:$B$18,MATCH(C1240,Assumptions!$A$16:$A$18,0)))</f>
        <v>5</v>
      </c>
      <c r="G1240" s="42" t="n">
        <f aca="false">IF(A1240="","",WORKDAY(B1240,F1240))</f>
        <v>46286</v>
      </c>
    </row>
    <row r="1241" customFormat="false" ht="15" hidden="false" customHeight="false" outlineLevel="0" collapsed="false">
      <c r="A1241" s="37" t="n">
        <v>1001240</v>
      </c>
      <c r="B1241" s="38" t="n">
        <v>46279</v>
      </c>
      <c r="C1241" s="39" t="s">
        <v>70</v>
      </c>
      <c r="D1241" s="39" t="s">
        <v>33</v>
      </c>
      <c r="E1241" s="40" t="n">
        <v>3.1</v>
      </c>
      <c r="F1241" s="41" t="n">
        <f aca="false">IF(A1241="","",INDEX(Assumptions!$B$16:$B$18,MATCH(C1241,Assumptions!$A$16:$A$18,0)))</f>
        <v>5</v>
      </c>
      <c r="G1241" s="42" t="n">
        <f aca="false">IF(A1241="","",WORKDAY(B1241,F1241))</f>
        <v>46286</v>
      </c>
    </row>
    <row r="1242" customFormat="false" ht="15" hidden="false" customHeight="false" outlineLevel="0" collapsed="false">
      <c r="A1242" s="37" t="n">
        <v>1001241</v>
      </c>
      <c r="B1242" s="38" t="n">
        <v>46279</v>
      </c>
      <c r="C1242" s="39" t="s">
        <v>68</v>
      </c>
      <c r="D1242" s="39" t="s">
        <v>31</v>
      </c>
      <c r="E1242" s="40" t="n">
        <v>1.3</v>
      </c>
      <c r="F1242" s="41" t="n">
        <f aca="false">IF(A1242="","",INDEX(Assumptions!$B$16:$B$18,MATCH(C1242,Assumptions!$A$16:$A$18,0)))</f>
        <v>1</v>
      </c>
      <c r="G1242" s="42" t="n">
        <f aca="false">IF(A1242="","",WORKDAY(B1242,F1242))</f>
        <v>46280</v>
      </c>
    </row>
    <row r="1243" customFormat="false" ht="15" hidden="false" customHeight="false" outlineLevel="0" collapsed="false">
      <c r="A1243" s="37" t="n">
        <v>1001242</v>
      </c>
      <c r="B1243" s="38" t="n">
        <v>46279</v>
      </c>
      <c r="C1243" s="39" t="s">
        <v>68</v>
      </c>
      <c r="D1243" s="39" t="s">
        <v>31</v>
      </c>
      <c r="E1243" s="40" t="n">
        <v>1.7</v>
      </c>
      <c r="F1243" s="41" t="n">
        <f aca="false">IF(A1243="","",INDEX(Assumptions!$B$16:$B$18,MATCH(C1243,Assumptions!$A$16:$A$18,0)))</f>
        <v>1</v>
      </c>
      <c r="G1243" s="42" t="n">
        <f aca="false">IF(A1243="","",WORKDAY(B1243,F1243))</f>
        <v>46280</v>
      </c>
    </row>
    <row r="1244" customFormat="false" ht="15" hidden="false" customHeight="false" outlineLevel="0" collapsed="false">
      <c r="A1244" s="37" t="n">
        <v>1001243</v>
      </c>
      <c r="B1244" s="38" t="n">
        <v>46279</v>
      </c>
      <c r="C1244" s="39" t="s">
        <v>68</v>
      </c>
      <c r="D1244" s="39" t="s">
        <v>37</v>
      </c>
      <c r="E1244" s="40" t="n">
        <v>3.2</v>
      </c>
      <c r="F1244" s="41" t="n">
        <f aca="false">IF(A1244="","",INDEX(Assumptions!$B$16:$B$18,MATCH(C1244,Assumptions!$A$16:$A$18,0)))</f>
        <v>1</v>
      </c>
      <c r="G1244" s="42" t="n">
        <f aca="false">IF(A1244="","",WORKDAY(B1244,F1244))</f>
        <v>46280</v>
      </c>
    </row>
    <row r="1245" customFormat="false" ht="15" hidden="false" customHeight="false" outlineLevel="0" collapsed="false">
      <c r="A1245" s="37" t="n">
        <v>1001244</v>
      </c>
      <c r="B1245" s="38" t="n">
        <v>46279</v>
      </c>
      <c r="C1245" s="39" t="s">
        <v>70</v>
      </c>
      <c r="D1245" s="39" t="s">
        <v>39</v>
      </c>
      <c r="E1245" s="40" t="n">
        <v>1.3</v>
      </c>
      <c r="F1245" s="41" t="n">
        <f aca="false">IF(A1245="","",INDEX(Assumptions!$B$16:$B$18,MATCH(C1245,Assumptions!$A$16:$A$18,0)))</f>
        <v>5</v>
      </c>
      <c r="G1245" s="42" t="n">
        <f aca="false">IF(A1245="","",WORKDAY(B1245,F1245))</f>
        <v>46286</v>
      </c>
    </row>
    <row r="1246" customFormat="false" ht="15" hidden="false" customHeight="false" outlineLevel="0" collapsed="false">
      <c r="A1246" s="37" t="n">
        <v>1001245</v>
      </c>
      <c r="B1246" s="38" t="n">
        <v>46279</v>
      </c>
      <c r="C1246" s="39" t="s">
        <v>68</v>
      </c>
      <c r="D1246" s="39" t="s">
        <v>39</v>
      </c>
      <c r="E1246" s="40" t="n">
        <v>2.6</v>
      </c>
      <c r="F1246" s="41" t="n">
        <f aca="false">IF(A1246="","",INDEX(Assumptions!$B$16:$B$18,MATCH(C1246,Assumptions!$A$16:$A$18,0)))</f>
        <v>1</v>
      </c>
      <c r="G1246" s="42" t="n">
        <f aca="false">IF(A1246="","",WORKDAY(B1246,F1246))</f>
        <v>46280</v>
      </c>
    </row>
    <row r="1247" customFormat="false" ht="15" hidden="false" customHeight="false" outlineLevel="0" collapsed="false">
      <c r="A1247" s="37" t="n">
        <v>1001246</v>
      </c>
      <c r="B1247" s="38" t="n">
        <v>46279</v>
      </c>
      <c r="C1247" s="39" t="s">
        <v>69</v>
      </c>
      <c r="D1247" s="39" t="s">
        <v>31</v>
      </c>
      <c r="E1247" s="40" t="n">
        <v>2</v>
      </c>
      <c r="F1247" s="41" t="n">
        <f aca="false">IF(A1247="","",INDEX(Assumptions!$B$16:$B$18,MATCH(C1247,Assumptions!$A$16:$A$18,0)))</f>
        <v>3</v>
      </c>
      <c r="G1247" s="42" t="n">
        <f aca="false">IF(A1247="","",WORKDAY(B1247,F1247))</f>
        <v>46282</v>
      </c>
    </row>
    <row r="1248" customFormat="false" ht="15" hidden="false" customHeight="false" outlineLevel="0" collapsed="false">
      <c r="A1248" s="37" t="n">
        <v>1001247</v>
      </c>
      <c r="B1248" s="38" t="n">
        <v>46279</v>
      </c>
      <c r="C1248" s="39" t="s">
        <v>69</v>
      </c>
      <c r="D1248" s="39" t="s">
        <v>33</v>
      </c>
      <c r="E1248" s="40" t="n">
        <v>1.1</v>
      </c>
      <c r="F1248" s="41" t="n">
        <f aca="false">IF(A1248="","",INDEX(Assumptions!$B$16:$B$18,MATCH(C1248,Assumptions!$A$16:$A$18,0)))</f>
        <v>3</v>
      </c>
      <c r="G1248" s="42" t="n">
        <f aca="false">IF(A1248="","",WORKDAY(B1248,F1248))</f>
        <v>46282</v>
      </c>
    </row>
    <row r="1249" customFormat="false" ht="15" hidden="false" customHeight="false" outlineLevel="0" collapsed="false">
      <c r="A1249" s="37" t="n">
        <v>1001248</v>
      </c>
      <c r="B1249" s="38" t="n">
        <v>46279</v>
      </c>
      <c r="C1249" s="39" t="s">
        <v>68</v>
      </c>
      <c r="D1249" s="39" t="s">
        <v>39</v>
      </c>
      <c r="E1249" s="40" t="n">
        <v>1.3</v>
      </c>
      <c r="F1249" s="41" t="n">
        <f aca="false">IF(A1249="","",INDEX(Assumptions!$B$16:$B$18,MATCH(C1249,Assumptions!$A$16:$A$18,0)))</f>
        <v>1</v>
      </c>
      <c r="G1249" s="42" t="n">
        <f aca="false">IF(A1249="","",WORKDAY(B1249,F1249))</f>
        <v>46280</v>
      </c>
    </row>
    <row r="1250" customFormat="false" ht="15" hidden="false" customHeight="false" outlineLevel="0" collapsed="false">
      <c r="A1250" s="37" t="n">
        <v>1001249</v>
      </c>
      <c r="B1250" s="38" t="n">
        <v>46279</v>
      </c>
      <c r="C1250" s="39" t="s">
        <v>69</v>
      </c>
      <c r="D1250" s="39" t="s">
        <v>37</v>
      </c>
      <c r="E1250" s="40" t="n">
        <v>3.2</v>
      </c>
      <c r="F1250" s="41" t="n">
        <f aca="false">IF(A1250="","",INDEX(Assumptions!$B$16:$B$18,MATCH(C1250,Assumptions!$A$16:$A$18,0)))</f>
        <v>3</v>
      </c>
      <c r="G1250" s="42" t="n">
        <f aca="false">IF(A1250="","",WORKDAY(B1250,F1250))</f>
        <v>46282</v>
      </c>
    </row>
    <row r="1251" customFormat="false" ht="15" hidden="false" customHeight="false" outlineLevel="0" collapsed="false">
      <c r="A1251" s="37" t="n">
        <v>1001250</v>
      </c>
      <c r="B1251" s="38" t="n">
        <v>46279</v>
      </c>
      <c r="C1251" s="39" t="s">
        <v>69</v>
      </c>
      <c r="D1251" s="39" t="s">
        <v>39</v>
      </c>
      <c r="E1251" s="40" t="n">
        <v>2.7</v>
      </c>
      <c r="F1251" s="41" t="n">
        <f aca="false">IF(A1251="","",INDEX(Assumptions!$B$16:$B$18,MATCH(C1251,Assumptions!$A$16:$A$18,0)))</f>
        <v>3</v>
      </c>
      <c r="G1251" s="42" t="n">
        <f aca="false">IF(A1251="","",WORKDAY(B1251,F1251))</f>
        <v>46282</v>
      </c>
    </row>
    <row r="1252" customFormat="false" ht="15" hidden="false" customHeight="false" outlineLevel="0" collapsed="false">
      <c r="A1252" s="37" t="n">
        <v>1001251</v>
      </c>
      <c r="B1252" s="38" t="n">
        <v>46279</v>
      </c>
      <c r="C1252" s="39" t="s">
        <v>69</v>
      </c>
      <c r="D1252" s="39" t="s">
        <v>31</v>
      </c>
      <c r="E1252" s="40" t="n">
        <v>2.1</v>
      </c>
      <c r="F1252" s="41" t="n">
        <f aca="false">IF(A1252="","",INDEX(Assumptions!$B$16:$B$18,MATCH(C1252,Assumptions!$A$16:$A$18,0)))</f>
        <v>3</v>
      </c>
      <c r="G1252" s="42" t="n">
        <f aca="false">IF(A1252="","",WORKDAY(B1252,F1252))</f>
        <v>46282</v>
      </c>
    </row>
    <row r="1253" customFormat="false" ht="15" hidden="false" customHeight="false" outlineLevel="0" collapsed="false">
      <c r="A1253" s="37" t="n">
        <v>1001252</v>
      </c>
      <c r="B1253" s="38" t="n">
        <v>46279</v>
      </c>
      <c r="C1253" s="39" t="s">
        <v>70</v>
      </c>
      <c r="D1253" s="39" t="s">
        <v>37</v>
      </c>
      <c r="E1253" s="40" t="n">
        <v>3.7</v>
      </c>
      <c r="F1253" s="41" t="n">
        <f aca="false">IF(A1253="","",INDEX(Assumptions!$B$16:$B$18,MATCH(C1253,Assumptions!$A$16:$A$18,0)))</f>
        <v>5</v>
      </c>
      <c r="G1253" s="42" t="n">
        <f aca="false">IF(A1253="","",WORKDAY(B1253,F1253))</f>
        <v>46286</v>
      </c>
    </row>
    <row r="1254" customFormat="false" ht="15" hidden="false" customHeight="false" outlineLevel="0" collapsed="false">
      <c r="A1254" s="37" t="n">
        <v>1001253</v>
      </c>
      <c r="B1254" s="38" t="n">
        <v>46279</v>
      </c>
      <c r="C1254" s="39" t="s">
        <v>68</v>
      </c>
      <c r="D1254" s="39" t="s">
        <v>31</v>
      </c>
      <c r="E1254" s="40" t="n">
        <v>2.1</v>
      </c>
      <c r="F1254" s="41" t="n">
        <f aca="false">IF(A1254="","",INDEX(Assumptions!$B$16:$B$18,MATCH(C1254,Assumptions!$A$16:$A$18,0)))</f>
        <v>1</v>
      </c>
      <c r="G1254" s="42" t="n">
        <f aca="false">IF(A1254="","",WORKDAY(B1254,F1254))</f>
        <v>46280</v>
      </c>
    </row>
    <row r="1255" customFormat="false" ht="15" hidden="false" customHeight="false" outlineLevel="0" collapsed="false">
      <c r="A1255" s="37" t="n">
        <v>1001254</v>
      </c>
      <c r="B1255" s="38" t="n">
        <v>46279</v>
      </c>
      <c r="C1255" s="39" t="s">
        <v>68</v>
      </c>
      <c r="D1255" s="39" t="s">
        <v>37</v>
      </c>
      <c r="E1255" s="40" t="n">
        <v>2.4</v>
      </c>
      <c r="F1255" s="41" t="n">
        <f aca="false">IF(A1255="","",INDEX(Assumptions!$B$16:$B$18,MATCH(C1255,Assumptions!$A$16:$A$18,0)))</f>
        <v>1</v>
      </c>
      <c r="G1255" s="42" t="n">
        <f aca="false">IF(A1255="","",WORKDAY(B1255,F1255))</f>
        <v>46280</v>
      </c>
    </row>
    <row r="1256" customFormat="false" ht="15" hidden="false" customHeight="false" outlineLevel="0" collapsed="false">
      <c r="A1256" s="37" t="n">
        <v>1001255</v>
      </c>
      <c r="B1256" s="38" t="n">
        <v>46279</v>
      </c>
      <c r="C1256" s="39" t="s">
        <v>68</v>
      </c>
      <c r="D1256" s="39" t="s">
        <v>37</v>
      </c>
      <c r="E1256" s="40" t="n">
        <v>2.5</v>
      </c>
      <c r="F1256" s="41" t="n">
        <f aca="false">IF(A1256="","",INDEX(Assumptions!$B$16:$B$18,MATCH(C1256,Assumptions!$A$16:$A$18,0)))</f>
        <v>1</v>
      </c>
      <c r="G1256" s="42" t="n">
        <f aca="false">IF(A1256="","",WORKDAY(B1256,F1256))</f>
        <v>46280</v>
      </c>
    </row>
    <row r="1257" customFormat="false" ht="15" hidden="false" customHeight="false" outlineLevel="0" collapsed="false">
      <c r="A1257" s="37" t="n">
        <v>1001256</v>
      </c>
      <c r="B1257" s="38" t="n">
        <v>46279</v>
      </c>
      <c r="C1257" s="39" t="s">
        <v>69</v>
      </c>
      <c r="D1257" s="39" t="s">
        <v>37</v>
      </c>
      <c r="E1257" s="40" t="n">
        <v>1.9</v>
      </c>
      <c r="F1257" s="41" t="n">
        <f aca="false">IF(A1257="","",INDEX(Assumptions!$B$16:$B$18,MATCH(C1257,Assumptions!$A$16:$A$18,0)))</f>
        <v>3</v>
      </c>
      <c r="G1257" s="42" t="n">
        <f aca="false">IF(A1257="","",WORKDAY(B1257,F1257))</f>
        <v>46282</v>
      </c>
    </row>
    <row r="1258" customFormat="false" ht="15" hidden="false" customHeight="false" outlineLevel="0" collapsed="false">
      <c r="A1258" s="37" t="n">
        <v>1001257</v>
      </c>
      <c r="B1258" s="38" t="n">
        <v>46279</v>
      </c>
      <c r="C1258" s="39" t="s">
        <v>69</v>
      </c>
      <c r="D1258" s="39" t="s">
        <v>39</v>
      </c>
      <c r="E1258" s="40" t="n">
        <v>4.1</v>
      </c>
      <c r="F1258" s="41" t="n">
        <f aca="false">IF(A1258="","",INDEX(Assumptions!$B$16:$B$18,MATCH(C1258,Assumptions!$A$16:$A$18,0)))</f>
        <v>3</v>
      </c>
      <c r="G1258" s="42" t="n">
        <f aca="false">IF(A1258="","",WORKDAY(B1258,F1258))</f>
        <v>46282</v>
      </c>
    </row>
    <row r="1259" customFormat="false" ht="15" hidden="false" customHeight="false" outlineLevel="0" collapsed="false">
      <c r="A1259" s="37" t="n">
        <v>1001258</v>
      </c>
      <c r="B1259" s="38" t="n">
        <v>46279</v>
      </c>
      <c r="C1259" s="39" t="s">
        <v>69</v>
      </c>
      <c r="D1259" s="39" t="s">
        <v>31</v>
      </c>
      <c r="E1259" s="40" t="n">
        <v>1</v>
      </c>
      <c r="F1259" s="41" t="n">
        <f aca="false">IF(A1259="","",INDEX(Assumptions!$B$16:$B$18,MATCH(C1259,Assumptions!$A$16:$A$18,0)))</f>
        <v>3</v>
      </c>
      <c r="G1259" s="42" t="n">
        <f aca="false">IF(A1259="","",WORKDAY(B1259,F1259))</f>
        <v>46282</v>
      </c>
    </row>
    <row r="1260" customFormat="false" ht="15" hidden="false" customHeight="false" outlineLevel="0" collapsed="false">
      <c r="A1260" s="37" t="n">
        <v>1001259</v>
      </c>
      <c r="B1260" s="38" t="n">
        <v>46279</v>
      </c>
      <c r="C1260" s="39" t="s">
        <v>68</v>
      </c>
      <c r="D1260" s="39" t="s">
        <v>39</v>
      </c>
      <c r="E1260" s="40" t="n">
        <v>8.2</v>
      </c>
      <c r="F1260" s="41" t="n">
        <f aca="false">IF(A1260="","",INDEX(Assumptions!$B$16:$B$18,MATCH(C1260,Assumptions!$A$16:$A$18,0)))</f>
        <v>1</v>
      </c>
      <c r="G1260" s="42" t="n">
        <f aca="false">IF(A1260="","",WORKDAY(B1260,F1260))</f>
        <v>46280</v>
      </c>
    </row>
    <row r="1261" customFormat="false" ht="15" hidden="false" customHeight="false" outlineLevel="0" collapsed="false">
      <c r="A1261" s="37" t="n">
        <v>1001260</v>
      </c>
      <c r="B1261" s="38" t="n">
        <v>46279</v>
      </c>
      <c r="C1261" s="39" t="s">
        <v>68</v>
      </c>
      <c r="D1261" s="39" t="s">
        <v>31</v>
      </c>
      <c r="E1261" s="40" t="n">
        <v>1.6</v>
      </c>
      <c r="F1261" s="41" t="n">
        <f aca="false">IF(A1261="","",INDEX(Assumptions!$B$16:$B$18,MATCH(C1261,Assumptions!$A$16:$A$18,0)))</f>
        <v>1</v>
      </c>
      <c r="G1261" s="42" t="n">
        <f aca="false">IF(A1261="","",WORKDAY(B1261,F1261))</f>
        <v>46280</v>
      </c>
    </row>
    <row r="1262" customFormat="false" ht="15" hidden="false" customHeight="false" outlineLevel="0" collapsed="false">
      <c r="A1262" s="37" t="n">
        <v>1001261</v>
      </c>
      <c r="B1262" s="38" t="n">
        <v>46279</v>
      </c>
      <c r="C1262" s="39" t="s">
        <v>70</v>
      </c>
      <c r="D1262" s="39" t="s">
        <v>31</v>
      </c>
      <c r="E1262" s="40" t="n">
        <v>1.1</v>
      </c>
      <c r="F1262" s="41" t="n">
        <f aca="false">IF(A1262="","",INDEX(Assumptions!$B$16:$B$18,MATCH(C1262,Assumptions!$A$16:$A$18,0)))</f>
        <v>5</v>
      </c>
      <c r="G1262" s="42" t="n">
        <f aca="false">IF(A1262="","",WORKDAY(B1262,F1262))</f>
        <v>46286</v>
      </c>
    </row>
    <row r="1263" customFormat="false" ht="15" hidden="false" customHeight="false" outlineLevel="0" collapsed="false">
      <c r="A1263" s="37" t="n">
        <v>1001262</v>
      </c>
      <c r="B1263" s="38" t="n">
        <v>46279</v>
      </c>
      <c r="C1263" s="39" t="s">
        <v>69</v>
      </c>
      <c r="D1263" s="39" t="s">
        <v>31</v>
      </c>
      <c r="E1263" s="40" t="n">
        <v>0.4</v>
      </c>
      <c r="F1263" s="41" t="n">
        <f aca="false">IF(A1263="","",INDEX(Assumptions!$B$16:$B$18,MATCH(C1263,Assumptions!$A$16:$A$18,0)))</f>
        <v>3</v>
      </c>
      <c r="G1263" s="42" t="n">
        <f aca="false">IF(A1263="","",WORKDAY(B1263,F1263))</f>
        <v>46282</v>
      </c>
    </row>
    <row r="1264" customFormat="false" ht="15" hidden="false" customHeight="false" outlineLevel="0" collapsed="false">
      <c r="A1264" s="37" t="n">
        <v>1001263</v>
      </c>
      <c r="B1264" s="38" t="n">
        <v>46279</v>
      </c>
      <c r="C1264" s="39" t="s">
        <v>69</v>
      </c>
      <c r="D1264" s="39" t="s">
        <v>31</v>
      </c>
      <c r="E1264" s="40" t="n">
        <v>1.7</v>
      </c>
      <c r="F1264" s="41" t="n">
        <f aca="false">IF(A1264="","",INDEX(Assumptions!$B$16:$B$18,MATCH(C1264,Assumptions!$A$16:$A$18,0)))</f>
        <v>3</v>
      </c>
      <c r="G1264" s="42" t="n">
        <f aca="false">IF(A1264="","",WORKDAY(B1264,F1264))</f>
        <v>46282</v>
      </c>
    </row>
    <row r="1265" customFormat="false" ht="15" hidden="false" customHeight="false" outlineLevel="0" collapsed="false">
      <c r="A1265" s="37" t="n">
        <v>1001264</v>
      </c>
      <c r="B1265" s="38" t="n">
        <v>46279</v>
      </c>
      <c r="C1265" s="39" t="s">
        <v>70</v>
      </c>
      <c r="D1265" s="39" t="s">
        <v>31</v>
      </c>
      <c r="E1265" s="40" t="n">
        <v>8.7</v>
      </c>
      <c r="F1265" s="41" t="n">
        <f aca="false">IF(A1265="","",INDEX(Assumptions!$B$16:$B$18,MATCH(C1265,Assumptions!$A$16:$A$18,0)))</f>
        <v>5</v>
      </c>
      <c r="G1265" s="42" t="n">
        <f aca="false">IF(A1265="","",WORKDAY(B1265,F1265))</f>
        <v>46286</v>
      </c>
    </row>
    <row r="1266" customFormat="false" ht="15" hidden="false" customHeight="false" outlineLevel="0" collapsed="false">
      <c r="A1266" s="37" t="n">
        <v>1001265</v>
      </c>
      <c r="B1266" s="38" t="n">
        <v>46279</v>
      </c>
      <c r="C1266" s="39" t="s">
        <v>68</v>
      </c>
      <c r="D1266" s="39" t="s">
        <v>31</v>
      </c>
      <c r="E1266" s="40" t="n">
        <v>2</v>
      </c>
      <c r="F1266" s="41" t="n">
        <f aca="false">IF(A1266="","",INDEX(Assumptions!$B$16:$B$18,MATCH(C1266,Assumptions!$A$16:$A$18,0)))</f>
        <v>1</v>
      </c>
      <c r="G1266" s="42" t="n">
        <f aca="false">IF(A1266="","",WORKDAY(B1266,F1266))</f>
        <v>46280</v>
      </c>
    </row>
    <row r="1267" customFormat="false" ht="15" hidden="false" customHeight="false" outlineLevel="0" collapsed="false">
      <c r="A1267" s="37" t="n">
        <v>1001266</v>
      </c>
      <c r="B1267" s="38" t="n">
        <v>46279</v>
      </c>
      <c r="C1267" s="39" t="s">
        <v>68</v>
      </c>
      <c r="D1267" s="39" t="s">
        <v>35</v>
      </c>
      <c r="E1267" s="40" t="n">
        <v>1.1</v>
      </c>
      <c r="F1267" s="41" t="n">
        <f aca="false">IF(A1267="","",INDEX(Assumptions!$B$16:$B$18,MATCH(C1267,Assumptions!$A$16:$A$18,0)))</f>
        <v>1</v>
      </c>
      <c r="G1267" s="42" t="n">
        <f aca="false">IF(A1267="","",WORKDAY(B1267,F1267))</f>
        <v>46280</v>
      </c>
    </row>
    <row r="1268" customFormat="false" ht="15" hidden="false" customHeight="false" outlineLevel="0" collapsed="false">
      <c r="A1268" s="37" t="n">
        <v>1001267</v>
      </c>
      <c r="B1268" s="38" t="n">
        <v>46279</v>
      </c>
      <c r="C1268" s="39" t="s">
        <v>69</v>
      </c>
      <c r="D1268" s="39" t="s">
        <v>35</v>
      </c>
      <c r="E1268" s="40" t="n">
        <v>0.8</v>
      </c>
      <c r="F1268" s="41" t="n">
        <f aca="false">IF(A1268="","",INDEX(Assumptions!$B$16:$B$18,MATCH(C1268,Assumptions!$A$16:$A$18,0)))</f>
        <v>3</v>
      </c>
      <c r="G1268" s="42" t="n">
        <f aca="false">IF(A1268="","",WORKDAY(B1268,F1268))</f>
        <v>46282</v>
      </c>
    </row>
    <row r="1269" customFormat="false" ht="15" hidden="false" customHeight="false" outlineLevel="0" collapsed="false">
      <c r="A1269" s="37" t="n">
        <v>1001268</v>
      </c>
      <c r="B1269" s="38" t="n">
        <v>46279</v>
      </c>
      <c r="C1269" s="39" t="s">
        <v>70</v>
      </c>
      <c r="D1269" s="39" t="s">
        <v>33</v>
      </c>
      <c r="E1269" s="40" t="n">
        <v>1.9</v>
      </c>
      <c r="F1269" s="41" t="n">
        <f aca="false">IF(A1269="","",INDEX(Assumptions!$B$16:$B$18,MATCH(C1269,Assumptions!$A$16:$A$18,0)))</f>
        <v>5</v>
      </c>
      <c r="G1269" s="42" t="n">
        <f aca="false">IF(A1269="","",WORKDAY(B1269,F1269))</f>
        <v>46286</v>
      </c>
    </row>
    <row r="1270" customFormat="false" ht="15" hidden="false" customHeight="false" outlineLevel="0" collapsed="false">
      <c r="A1270" s="37" t="n">
        <v>1001269</v>
      </c>
      <c r="B1270" s="38" t="n">
        <v>46279</v>
      </c>
      <c r="C1270" s="39" t="s">
        <v>70</v>
      </c>
      <c r="D1270" s="39" t="s">
        <v>37</v>
      </c>
      <c r="E1270" s="40" t="n">
        <v>1.1</v>
      </c>
      <c r="F1270" s="41" t="n">
        <f aca="false">IF(A1270="","",INDEX(Assumptions!$B$16:$B$18,MATCH(C1270,Assumptions!$A$16:$A$18,0)))</f>
        <v>5</v>
      </c>
      <c r="G1270" s="42" t="n">
        <f aca="false">IF(A1270="","",WORKDAY(B1270,F1270))</f>
        <v>46286</v>
      </c>
    </row>
    <row r="1271" customFormat="false" ht="15" hidden="false" customHeight="false" outlineLevel="0" collapsed="false">
      <c r="A1271" s="37" t="n">
        <v>1001270</v>
      </c>
      <c r="B1271" s="38" t="n">
        <v>46279</v>
      </c>
      <c r="C1271" s="39" t="s">
        <v>69</v>
      </c>
      <c r="D1271" s="39" t="s">
        <v>37</v>
      </c>
      <c r="E1271" s="40" t="n">
        <v>1</v>
      </c>
      <c r="F1271" s="41" t="n">
        <f aca="false">IF(A1271="","",INDEX(Assumptions!$B$16:$B$18,MATCH(C1271,Assumptions!$A$16:$A$18,0)))</f>
        <v>3</v>
      </c>
      <c r="G1271" s="42" t="n">
        <f aca="false">IF(A1271="","",WORKDAY(B1271,F1271))</f>
        <v>46282</v>
      </c>
    </row>
    <row r="1272" customFormat="false" ht="15" hidden="false" customHeight="false" outlineLevel="0" collapsed="false">
      <c r="A1272" s="37" t="n">
        <v>1001271</v>
      </c>
      <c r="B1272" s="38" t="n">
        <v>46279</v>
      </c>
      <c r="C1272" s="39" t="s">
        <v>68</v>
      </c>
      <c r="D1272" s="39" t="s">
        <v>31</v>
      </c>
      <c r="E1272" s="40" t="n">
        <v>4.3</v>
      </c>
      <c r="F1272" s="41" t="n">
        <f aca="false">IF(A1272="","",INDEX(Assumptions!$B$16:$B$18,MATCH(C1272,Assumptions!$A$16:$A$18,0)))</f>
        <v>1</v>
      </c>
      <c r="G1272" s="42" t="n">
        <f aca="false">IF(A1272="","",WORKDAY(B1272,F1272))</f>
        <v>46280</v>
      </c>
    </row>
    <row r="1273" customFormat="false" ht="15" hidden="false" customHeight="false" outlineLevel="0" collapsed="false">
      <c r="A1273" s="37" t="n">
        <v>1001272</v>
      </c>
      <c r="B1273" s="38" t="n">
        <v>46279</v>
      </c>
      <c r="C1273" s="39" t="s">
        <v>69</v>
      </c>
      <c r="D1273" s="39" t="s">
        <v>39</v>
      </c>
      <c r="E1273" s="40" t="n">
        <v>4</v>
      </c>
      <c r="F1273" s="41" t="n">
        <f aca="false">IF(A1273="","",INDEX(Assumptions!$B$16:$B$18,MATCH(C1273,Assumptions!$A$16:$A$18,0)))</f>
        <v>3</v>
      </c>
      <c r="G1273" s="42" t="n">
        <f aca="false">IF(A1273="","",WORKDAY(B1273,F1273))</f>
        <v>46282</v>
      </c>
    </row>
    <row r="1274" customFormat="false" ht="15" hidden="false" customHeight="false" outlineLevel="0" collapsed="false">
      <c r="A1274" s="37" t="n">
        <v>1001273</v>
      </c>
      <c r="B1274" s="38" t="n">
        <v>46279</v>
      </c>
      <c r="C1274" s="39" t="s">
        <v>69</v>
      </c>
      <c r="D1274" s="39" t="s">
        <v>31</v>
      </c>
      <c r="E1274" s="40" t="n">
        <v>2</v>
      </c>
      <c r="F1274" s="41" t="n">
        <f aca="false">IF(A1274="","",INDEX(Assumptions!$B$16:$B$18,MATCH(C1274,Assumptions!$A$16:$A$18,0)))</f>
        <v>3</v>
      </c>
      <c r="G1274" s="42" t="n">
        <f aca="false">IF(A1274="","",WORKDAY(B1274,F1274))</f>
        <v>46282</v>
      </c>
    </row>
    <row r="1275" customFormat="false" ht="15" hidden="false" customHeight="false" outlineLevel="0" collapsed="false">
      <c r="A1275" s="37" t="n">
        <v>1001274</v>
      </c>
      <c r="B1275" s="38" t="n">
        <v>46279</v>
      </c>
      <c r="C1275" s="39" t="s">
        <v>68</v>
      </c>
      <c r="D1275" s="39" t="s">
        <v>31</v>
      </c>
      <c r="E1275" s="40" t="n">
        <v>0.4</v>
      </c>
      <c r="F1275" s="41" t="n">
        <f aca="false">IF(A1275="","",INDEX(Assumptions!$B$16:$B$18,MATCH(C1275,Assumptions!$A$16:$A$18,0)))</f>
        <v>1</v>
      </c>
      <c r="G1275" s="42" t="n">
        <f aca="false">IF(A1275="","",WORKDAY(B1275,F1275))</f>
        <v>46280</v>
      </c>
    </row>
    <row r="1276" customFormat="false" ht="15" hidden="false" customHeight="false" outlineLevel="0" collapsed="false">
      <c r="A1276" s="37" t="n">
        <v>1001275</v>
      </c>
      <c r="B1276" s="38" t="n">
        <v>46279</v>
      </c>
      <c r="C1276" s="39" t="s">
        <v>68</v>
      </c>
      <c r="D1276" s="39" t="s">
        <v>35</v>
      </c>
      <c r="E1276" s="40" t="n">
        <v>1.5</v>
      </c>
      <c r="F1276" s="41" t="n">
        <f aca="false">IF(A1276="","",INDEX(Assumptions!$B$16:$B$18,MATCH(C1276,Assumptions!$A$16:$A$18,0)))</f>
        <v>1</v>
      </c>
      <c r="G1276" s="42" t="n">
        <f aca="false">IF(A1276="","",WORKDAY(B1276,F1276))</f>
        <v>46280</v>
      </c>
    </row>
    <row r="1277" customFormat="false" ht="15" hidden="false" customHeight="false" outlineLevel="0" collapsed="false">
      <c r="A1277" s="37" t="n">
        <v>1001276</v>
      </c>
      <c r="B1277" s="38" t="n">
        <v>46279</v>
      </c>
      <c r="C1277" s="39" t="s">
        <v>69</v>
      </c>
      <c r="D1277" s="39" t="s">
        <v>33</v>
      </c>
      <c r="E1277" s="40" t="n">
        <v>0.5</v>
      </c>
      <c r="F1277" s="41" t="n">
        <f aca="false">IF(A1277="","",INDEX(Assumptions!$B$16:$B$18,MATCH(C1277,Assumptions!$A$16:$A$18,0)))</f>
        <v>3</v>
      </c>
      <c r="G1277" s="42" t="n">
        <f aca="false">IF(A1277="","",WORKDAY(B1277,F1277))</f>
        <v>46282</v>
      </c>
    </row>
    <row r="1278" customFormat="false" ht="15" hidden="false" customHeight="false" outlineLevel="0" collapsed="false">
      <c r="A1278" s="37" t="n">
        <v>1001277</v>
      </c>
      <c r="B1278" s="38" t="n">
        <v>46279</v>
      </c>
      <c r="C1278" s="39" t="s">
        <v>69</v>
      </c>
      <c r="D1278" s="39" t="s">
        <v>39</v>
      </c>
      <c r="E1278" s="40" t="n">
        <v>1.7</v>
      </c>
      <c r="F1278" s="41" t="n">
        <f aca="false">IF(A1278="","",INDEX(Assumptions!$B$16:$B$18,MATCH(C1278,Assumptions!$A$16:$A$18,0)))</f>
        <v>3</v>
      </c>
      <c r="G1278" s="42" t="n">
        <f aca="false">IF(A1278="","",WORKDAY(B1278,F1278))</f>
        <v>46282</v>
      </c>
    </row>
    <row r="1279" customFormat="false" ht="15" hidden="false" customHeight="false" outlineLevel="0" collapsed="false">
      <c r="A1279" s="37" t="n">
        <v>1001278</v>
      </c>
      <c r="B1279" s="38" t="n">
        <v>46279</v>
      </c>
      <c r="C1279" s="39" t="s">
        <v>69</v>
      </c>
      <c r="D1279" s="39" t="s">
        <v>33</v>
      </c>
      <c r="E1279" s="40" t="n">
        <v>2.3</v>
      </c>
      <c r="F1279" s="41" t="n">
        <f aca="false">IF(A1279="","",INDEX(Assumptions!$B$16:$B$18,MATCH(C1279,Assumptions!$A$16:$A$18,0)))</f>
        <v>3</v>
      </c>
      <c r="G1279" s="42" t="n">
        <f aca="false">IF(A1279="","",WORKDAY(B1279,F1279))</f>
        <v>46282</v>
      </c>
    </row>
    <row r="1280" customFormat="false" ht="15" hidden="false" customHeight="false" outlineLevel="0" collapsed="false">
      <c r="A1280" s="37" t="n">
        <v>1001279</v>
      </c>
      <c r="B1280" s="38" t="n">
        <v>46279</v>
      </c>
      <c r="C1280" s="39" t="s">
        <v>69</v>
      </c>
      <c r="D1280" s="39" t="s">
        <v>35</v>
      </c>
      <c r="E1280" s="40" t="n">
        <v>5.8</v>
      </c>
      <c r="F1280" s="41" t="n">
        <f aca="false">IF(A1280="","",INDEX(Assumptions!$B$16:$B$18,MATCH(C1280,Assumptions!$A$16:$A$18,0)))</f>
        <v>3</v>
      </c>
      <c r="G1280" s="42" t="n">
        <f aca="false">IF(A1280="","",WORKDAY(B1280,F1280))</f>
        <v>46282</v>
      </c>
    </row>
    <row r="1281" customFormat="false" ht="15" hidden="false" customHeight="false" outlineLevel="0" collapsed="false">
      <c r="A1281" s="37" t="n">
        <v>1001280</v>
      </c>
      <c r="B1281" s="38" t="n">
        <v>46279</v>
      </c>
      <c r="C1281" s="39" t="s">
        <v>69</v>
      </c>
      <c r="D1281" s="39" t="s">
        <v>31</v>
      </c>
      <c r="E1281" s="40" t="n">
        <v>3.6</v>
      </c>
      <c r="F1281" s="41" t="n">
        <f aca="false">IF(A1281="","",INDEX(Assumptions!$B$16:$B$18,MATCH(C1281,Assumptions!$A$16:$A$18,0)))</f>
        <v>3</v>
      </c>
      <c r="G1281" s="42" t="n">
        <f aca="false">IF(A1281="","",WORKDAY(B1281,F1281))</f>
        <v>46282</v>
      </c>
    </row>
    <row r="1282" customFormat="false" ht="15" hidden="false" customHeight="false" outlineLevel="0" collapsed="false">
      <c r="A1282" s="37" t="n">
        <v>1001281</v>
      </c>
      <c r="B1282" s="38" t="n">
        <v>46279</v>
      </c>
      <c r="C1282" s="39" t="s">
        <v>68</v>
      </c>
      <c r="D1282" s="39" t="s">
        <v>39</v>
      </c>
      <c r="E1282" s="40" t="n">
        <v>3</v>
      </c>
      <c r="F1282" s="41" t="n">
        <f aca="false">IF(A1282="","",INDEX(Assumptions!$B$16:$B$18,MATCH(C1282,Assumptions!$A$16:$A$18,0)))</f>
        <v>1</v>
      </c>
      <c r="G1282" s="42" t="n">
        <f aca="false">IF(A1282="","",WORKDAY(B1282,F1282))</f>
        <v>46280</v>
      </c>
    </row>
    <row r="1283" customFormat="false" ht="15" hidden="false" customHeight="false" outlineLevel="0" collapsed="false">
      <c r="A1283" s="37" t="n">
        <v>1001282</v>
      </c>
      <c r="B1283" s="38" t="n">
        <v>46279</v>
      </c>
      <c r="C1283" s="39" t="s">
        <v>69</v>
      </c>
      <c r="D1283" s="39" t="s">
        <v>35</v>
      </c>
      <c r="E1283" s="40" t="n">
        <v>4.6</v>
      </c>
      <c r="F1283" s="41" t="n">
        <f aca="false">IF(A1283="","",INDEX(Assumptions!$B$16:$B$18,MATCH(C1283,Assumptions!$A$16:$A$18,0)))</f>
        <v>3</v>
      </c>
      <c r="G1283" s="42" t="n">
        <f aca="false">IF(A1283="","",WORKDAY(B1283,F1283))</f>
        <v>46282</v>
      </c>
    </row>
    <row r="1284" customFormat="false" ht="15" hidden="false" customHeight="false" outlineLevel="0" collapsed="false">
      <c r="A1284" s="37" t="n">
        <v>1001283</v>
      </c>
      <c r="B1284" s="38" t="n">
        <v>46279</v>
      </c>
      <c r="C1284" s="39" t="s">
        <v>69</v>
      </c>
      <c r="D1284" s="39" t="s">
        <v>35</v>
      </c>
      <c r="E1284" s="40" t="n">
        <v>0.5</v>
      </c>
      <c r="F1284" s="41" t="n">
        <f aca="false">IF(A1284="","",INDEX(Assumptions!$B$16:$B$18,MATCH(C1284,Assumptions!$A$16:$A$18,0)))</f>
        <v>3</v>
      </c>
      <c r="G1284" s="42" t="n">
        <f aca="false">IF(A1284="","",WORKDAY(B1284,F1284))</f>
        <v>46282</v>
      </c>
    </row>
    <row r="1285" customFormat="false" ht="15" hidden="false" customHeight="false" outlineLevel="0" collapsed="false">
      <c r="A1285" s="37" t="n">
        <v>1001284</v>
      </c>
      <c r="B1285" s="38" t="n">
        <v>46279</v>
      </c>
      <c r="C1285" s="39" t="s">
        <v>69</v>
      </c>
      <c r="D1285" s="39" t="s">
        <v>31</v>
      </c>
      <c r="E1285" s="40" t="n">
        <v>16.5</v>
      </c>
      <c r="F1285" s="41" t="n">
        <f aca="false">IF(A1285="","",INDEX(Assumptions!$B$16:$B$18,MATCH(C1285,Assumptions!$A$16:$A$18,0)))</f>
        <v>3</v>
      </c>
      <c r="G1285" s="42" t="n">
        <f aca="false">IF(A1285="","",WORKDAY(B1285,F1285))</f>
        <v>46282</v>
      </c>
    </row>
    <row r="1286" customFormat="false" ht="15" hidden="false" customHeight="false" outlineLevel="0" collapsed="false">
      <c r="A1286" s="37" t="n">
        <v>1001285</v>
      </c>
      <c r="B1286" s="38" t="n">
        <v>46279</v>
      </c>
      <c r="C1286" s="39" t="s">
        <v>69</v>
      </c>
      <c r="D1286" s="39" t="s">
        <v>37</v>
      </c>
      <c r="E1286" s="40" t="n">
        <v>2.2</v>
      </c>
      <c r="F1286" s="41" t="n">
        <f aca="false">IF(A1286="","",INDEX(Assumptions!$B$16:$B$18,MATCH(C1286,Assumptions!$A$16:$A$18,0)))</f>
        <v>3</v>
      </c>
      <c r="G1286" s="42" t="n">
        <f aca="false">IF(A1286="","",WORKDAY(B1286,F1286))</f>
        <v>46282</v>
      </c>
    </row>
    <row r="1287" customFormat="false" ht="15" hidden="false" customHeight="false" outlineLevel="0" collapsed="false">
      <c r="A1287" s="37" t="n">
        <v>1001286</v>
      </c>
      <c r="B1287" s="38" t="n">
        <v>46279</v>
      </c>
      <c r="C1287" s="39" t="s">
        <v>69</v>
      </c>
      <c r="D1287" s="39" t="s">
        <v>31</v>
      </c>
      <c r="E1287" s="40" t="n">
        <v>1.3</v>
      </c>
      <c r="F1287" s="41" t="n">
        <f aca="false">IF(A1287="","",INDEX(Assumptions!$B$16:$B$18,MATCH(C1287,Assumptions!$A$16:$A$18,0)))</f>
        <v>3</v>
      </c>
      <c r="G1287" s="42" t="n">
        <f aca="false">IF(A1287="","",WORKDAY(B1287,F1287))</f>
        <v>46282</v>
      </c>
    </row>
    <row r="1288" customFormat="false" ht="15" hidden="false" customHeight="false" outlineLevel="0" collapsed="false">
      <c r="A1288" s="37" t="n">
        <v>1001287</v>
      </c>
      <c r="B1288" s="38" t="n">
        <v>46279</v>
      </c>
      <c r="C1288" s="39" t="s">
        <v>69</v>
      </c>
      <c r="D1288" s="39" t="s">
        <v>39</v>
      </c>
      <c r="E1288" s="40" t="n">
        <v>0.5</v>
      </c>
      <c r="F1288" s="41" t="n">
        <f aca="false">IF(A1288="","",INDEX(Assumptions!$B$16:$B$18,MATCH(C1288,Assumptions!$A$16:$A$18,0)))</f>
        <v>3</v>
      </c>
      <c r="G1288" s="42" t="n">
        <f aca="false">IF(A1288="","",WORKDAY(B1288,F1288))</f>
        <v>46282</v>
      </c>
    </row>
    <row r="1289" customFormat="false" ht="15" hidden="false" customHeight="false" outlineLevel="0" collapsed="false">
      <c r="A1289" s="37" t="n">
        <v>1001288</v>
      </c>
      <c r="B1289" s="38" t="n">
        <v>46279</v>
      </c>
      <c r="C1289" s="39" t="s">
        <v>70</v>
      </c>
      <c r="D1289" s="39" t="s">
        <v>39</v>
      </c>
      <c r="E1289" s="40" t="n">
        <v>1.8</v>
      </c>
      <c r="F1289" s="41" t="n">
        <f aca="false">IF(A1289="","",INDEX(Assumptions!$B$16:$B$18,MATCH(C1289,Assumptions!$A$16:$A$18,0)))</f>
        <v>5</v>
      </c>
      <c r="G1289" s="42" t="n">
        <f aca="false">IF(A1289="","",WORKDAY(B1289,F1289))</f>
        <v>46286</v>
      </c>
    </row>
    <row r="1290" customFormat="false" ht="15" hidden="false" customHeight="false" outlineLevel="0" collapsed="false">
      <c r="A1290" s="37" t="n">
        <v>1001289</v>
      </c>
      <c r="B1290" s="38" t="n">
        <v>46279</v>
      </c>
      <c r="C1290" s="39" t="s">
        <v>70</v>
      </c>
      <c r="D1290" s="39" t="s">
        <v>31</v>
      </c>
      <c r="E1290" s="40" t="n">
        <v>1.8</v>
      </c>
      <c r="F1290" s="41" t="n">
        <f aca="false">IF(A1290="","",INDEX(Assumptions!$B$16:$B$18,MATCH(C1290,Assumptions!$A$16:$A$18,0)))</f>
        <v>5</v>
      </c>
      <c r="G1290" s="42" t="n">
        <f aca="false">IF(A1290="","",WORKDAY(B1290,F1290))</f>
        <v>46286</v>
      </c>
    </row>
    <row r="1291" customFormat="false" ht="15" hidden="false" customHeight="false" outlineLevel="0" collapsed="false">
      <c r="A1291" s="37" t="n">
        <v>1001290</v>
      </c>
      <c r="B1291" s="38" t="n">
        <v>46279</v>
      </c>
      <c r="C1291" s="39" t="s">
        <v>70</v>
      </c>
      <c r="D1291" s="39" t="s">
        <v>39</v>
      </c>
      <c r="E1291" s="40" t="n">
        <v>1.5</v>
      </c>
      <c r="F1291" s="41" t="n">
        <f aca="false">IF(A1291="","",INDEX(Assumptions!$B$16:$B$18,MATCH(C1291,Assumptions!$A$16:$A$18,0)))</f>
        <v>5</v>
      </c>
      <c r="G1291" s="42" t="n">
        <f aca="false">IF(A1291="","",WORKDAY(B1291,F1291))</f>
        <v>46286</v>
      </c>
    </row>
    <row r="1292" customFormat="false" ht="15" hidden="false" customHeight="false" outlineLevel="0" collapsed="false">
      <c r="A1292" s="37" t="n">
        <v>1001291</v>
      </c>
      <c r="B1292" s="38" t="n">
        <v>46279</v>
      </c>
      <c r="C1292" s="39" t="s">
        <v>69</v>
      </c>
      <c r="D1292" s="39" t="s">
        <v>37</v>
      </c>
      <c r="E1292" s="40" t="n">
        <v>1.9</v>
      </c>
      <c r="F1292" s="41" t="n">
        <f aca="false">IF(A1292="","",INDEX(Assumptions!$B$16:$B$18,MATCH(C1292,Assumptions!$A$16:$A$18,0)))</f>
        <v>3</v>
      </c>
      <c r="G1292" s="42" t="n">
        <f aca="false">IF(A1292="","",WORKDAY(B1292,F1292))</f>
        <v>46282</v>
      </c>
    </row>
    <row r="1293" customFormat="false" ht="15" hidden="false" customHeight="false" outlineLevel="0" collapsed="false">
      <c r="A1293" s="37" t="n">
        <v>1001292</v>
      </c>
      <c r="B1293" s="38" t="n">
        <v>46279</v>
      </c>
      <c r="C1293" s="39" t="s">
        <v>70</v>
      </c>
      <c r="D1293" s="39" t="s">
        <v>31</v>
      </c>
      <c r="E1293" s="40" t="n">
        <v>0.9</v>
      </c>
      <c r="F1293" s="41" t="n">
        <f aca="false">IF(A1293="","",INDEX(Assumptions!$B$16:$B$18,MATCH(C1293,Assumptions!$A$16:$A$18,0)))</f>
        <v>5</v>
      </c>
      <c r="G1293" s="42" t="n">
        <f aca="false">IF(A1293="","",WORKDAY(B1293,F1293))</f>
        <v>46286</v>
      </c>
    </row>
    <row r="1294" customFormat="false" ht="15" hidden="false" customHeight="false" outlineLevel="0" collapsed="false">
      <c r="A1294" s="37" t="n">
        <v>1001293</v>
      </c>
      <c r="B1294" s="38" t="n">
        <v>46279</v>
      </c>
      <c r="C1294" s="39" t="s">
        <v>70</v>
      </c>
      <c r="D1294" s="39" t="s">
        <v>31</v>
      </c>
      <c r="E1294" s="40" t="n">
        <v>0.5</v>
      </c>
      <c r="F1294" s="41" t="n">
        <f aca="false">IF(A1294="","",INDEX(Assumptions!$B$16:$B$18,MATCH(C1294,Assumptions!$A$16:$A$18,0)))</f>
        <v>5</v>
      </c>
      <c r="G1294" s="42" t="n">
        <f aca="false">IF(A1294="","",WORKDAY(B1294,F1294))</f>
        <v>46286</v>
      </c>
    </row>
    <row r="1295" customFormat="false" ht="15" hidden="false" customHeight="false" outlineLevel="0" collapsed="false">
      <c r="A1295" s="37" t="n">
        <v>1001294</v>
      </c>
      <c r="B1295" s="38" t="n">
        <v>46279</v>
      </c>
      <c r="C1295" s="39" t="s">
        <v>69</v>
      </c>
      <c r="D1295" s="39" t="s">
        <v>39</v>
      </c>
      <c r="E1295" s="40" t="n">
        <v>0.4</v>
      </c>
      <c r="F1295" s="41" t="n">
        <f aca="false">IF(A1295="","",INDEX(Assumptions!$B$16:$B$18,MATCH(C1295,Assumptions!$A$16:$A$18,0)))</f>
        <v>3</v>
      </c>
      <c r="G1295" s="42" t="n">
        <f aca="false">IF(A1295="","",WORKDAY(B1295,F1295))</f>
        <v>46282</v>
      </c>
    </row>
    <row r="1296" customFormat="false" ht="15" hidden="false" customHeight="false" outlineLevel="0" collapsed="false">
      <c r="A1296" s="37" t="n">
        <v>1001295</v>
      </c>
      <c r="B1296" s="38" t="n">
        <v>46279</v>
      </c>
      <c r="C1296" s="39" t="s">
        <v>69</v>
      </c>
      <c r="D1296" s="39" t="s">
        <v>37</v>
      </c>
      <c r="E1296" s="40" t="n">
        <v>1.8</v>
      </c>
      <c r="F1296" s="41" t="n">
        <f aca="false">IF(A1296="","",INDEX(Assumptions!$B$16:$B$18,MATCH(C1296,Assumptions!$A$16:$A$18,0)))</f>
        <v>3</v>
      </c>
      <c r="G1296" s="42" t="n">
        <f aca="false">IF(A1296="","",WORKDAY(B1296,F1296))</f>
        <v>46282</v>
      </c>
    </row>
    <row r="1297" customFormat="false" ht="15" hidden="false" customHeight="false" outlineLevel="0" collapsed="false">
      <c r="A1297" s="37" t="n">
        <v>1001296</v>
      </c>
      <c r="B1297" s="38" t="n">
        <v>46279</v>
      </c>
      <c r="C1297" s="39" t="s">
        <v>69</v>
      </c>
      <c r="D1297" s="39" t="s">
        <v>33</v>
      </c>
      <c r="E1297" s="40" t="n">
        <v>3.5</v>
      </c>
      <c r="F1297" s="41" t="n">
        <f aca="false">IF(A1297="","",INDEX(Assumptions!$B$16:$B$18,MATCH(C1297,Assumptions!$A$16:$A$18,0)))</f>
        <v>3</v>
      </c>
      <c r="G1297" s="42" t="n">
        <f aca="false">IF(A1297="","",WORKDAY(B1297,F1297))</f>
        <v>46282</v>
      </c>
    </row>
    <row r="1298" customFormat="false" ht="15" hidden="false" customHeight="false" outlineLevel="0" collapsed="false">
      <c r="A1298" s="37" t="n">
        <v>1001297</v>
      </c>
      <c r="B1298" s="38" t="n">
        <v>46279</v>
      </c>
      <c r="C1298" s="39" t="s">
        <v>69</v>
      </c>
      <c r="D1298" s="39" t="s">
        <v>33</v>
      </c>
      <c r="E1298" s="40" t="n">
        <v>3.2</v>
      </c>
      <c r="F1298" s="41" t="n">
        <f aca="false">IF(A1298="","",INDEX(Assumptions!$B$16:$B$18,MATCH(C1298,Assumptions!$A$16:$A$18,0)))</f>
        <v>3</v>
      </c>
      <c r="G1298" s="42" t="n">
        <f aca="false">IF(A1298="","",WORKDAY(B1298,F1298))</f>
        <v>46282</v>
      </c>
    </row>
    <row r="1299" customFormat="false" ht="15" hidden="false" customHeight="false" outlineLevel="0" collapsed="false">
      <c r="A1299" s="37" t="n">
        <v>1001298</v>
      </c>
      <c r="B1299" s="38" t="n">
        <v>46279</v>
      </c>
      <c r="C1299" s="39" t="s">
        <v>70</v>
      </c>
      <c r="D1299" s="39" t="s">
        <v>39</v>
      </c>
      <c r="E1299" s="40" t="n">
        <v>1.1</v>
      </c>
      <c r="F1299" s="41" t="n">
        <f aca="false">IF(A1299="","",INDEX(Assumptions!$B$16:$B$18,MATCH(C1299,Assumptions!$A$16:$A$18,0)))</f>
        <v>5</v>
      </c>
      <c r="G1299" s="42" t="n">
        <f aca="false">IF(A1299="","",WORKDAY(B1299,F1299))</f>
        <v>46286</v>
      </c>
    </row>
    <row r="1300" customFormat="false" ht="15" hidden="false" customHeight="false" outlineLevel="0" collapsed="false">
      <c r="A1300" s="37" t="n">
        <v>1001299</v>
      </c>
      <c r="B1300" s="38" t="n">
        <v>46279</v>
      </c>
      <c r="C1300" s="39" t="s">
        <v>69</v>
      </c>
      <c r="D1300" s="39" t="s">
        <v>37</v>
      </c>
      <c r="E1300" s="40" t="n">
        <v>2.3</v>
      </c>
      <c r="F1300" s="41" t="n">
        <f aca="false">IF(A1300="","",INDEX(Assumptions!$B$16:$B$18,MATCH(C1300,Assumptions!$A$16:$A$18,0)))</f>
        <v>3</v>
      </c>
      <c r="G1300" s="42" t="n">
        <f aca="false">IF(A1300="","",WORKDAY(B1300,F1300))</f>
        <v>46282</v>
      </c>
    </row>
    <row r="1301" customFormat="false" ht="15" hidden="false" customHeight="false" outlineLevel="0" collapsed="false">
      <c r="A1301" s="37" t="n">
        <v>1001300</v>
      </c>
      <c r="B1301" s="38" t="n">
        <v>46279</v>
      </c>
      <c r="C1301" s="39" t="s">
        <v>68</v>
      </c>
      <c r="D1301" s="39" t="s">
        <v>35</v>
      </c>
      <c r="E1301" s="40" t="n">
        <v>0.9</v>
      </c>
      <c r="F1301" s="41" t="n">
        <f aca="false">IF(A1301="","",INDEX(Assumptions!$B$16:$B$18,MATCH(C1301,Assumptions!$A$16:$A$18,0)))</f>
        <v>1</v>
      </c>
      <c r="G1301" s="42" t="n">
        <f aca="false">IF(A1301="","",WORKDAY(B1301,F1301))</f>
        <v>46280</v>
      </c>
    </row>
    <row r="1302" customFormat="false" ht="15" hidden="false" customHeight="false" outlineLevel="0" collapsed="false">
      <c r="A1302" s="37" t="n">
        <v>1001301</v>
      </c>
      <c r="B1302" s="38" t="n">
        <v>46279</v>
      </c>
      <c r="C1302" s="39" t="s">
        <v>69</v>
      </c>
      <c r="D1302" s="39" t="s">
        <v>35</v>
      </c>
      <c r="E1302" s="40" t="n">
        <v>1.1</v>
      </c>
      <c r="F1302" s="41" t="n">
        <f aca="false">IF(A1302="","",INDEX(Assumptions!$B$16:$B$18,MATCH(C1302,Assumptions!$A$16:$A$18,0)))</f>
        <v>3</v>
      </c>
      <c r="G1302" s="42" t="n">
        <f aca="false">IF(A1302="","",WORKDAY(B1302,F1302))</f>
        <v>46282</v>
      </c>
    </row>
    <row r="1303" customFormat="false" ht="15" hidden="false" customHeight="false" outlineLevel="0" collapsed="false">
      <c r="A1303" s="37" t="n">
        <v>1001302</v>
      </c>
      <c r="B1303" s="38" t="n">
        <v>46279</v>
      </c>
      <c r="C1303" s="39" t="s">
        <v>68</v>
      </c>
      <c r="D1303" s="39" t="s">
        <v>39</v>
      </c>
      <c r="E1303" s="40" t="n">
        <v>2.3</v>
      </c>
      <c r="F1303" s="41" t="n">
        <f aca="false">IF(A1303="","",INDEX(Assumptions!$B$16:$B$18,MATCH(C1303,Assumptions!$A$16:$A$18,0)))</f>
        <v>1</v>
      </c>
      <c r="G1303" s="42" t="n">
        <f aca="false">IF(A1303="","",WORKDAY(B1303,F1303))</f>
        <v>46280</v>
      </c>
    </row>
    <row r="1304" customFormat="false" ht="15" hidden="false" customHeight="false" outlineLevel="0" collapsed="false">
      <c r="A1304" s="37" t="n">
        <v>1001303</v>
      </c>
      <c r="B1304" s="38" t="n">
        <v>46279</v>
      </c>
      <c r="C1304" s="39" t="s">
        <v>70</v>
      </c>
      <c r="D1304" s="39" t="s">
        <v>33</v>
      </c>
      <c r="E1304" s="40" t="n">
        <v>3.8</v>
      </c>
      <c r="F1304" s="41" t="n">
        <f aca="false">IF(A1304="","",INDEX(Assumptions!$B$16:$B$18,MATCH(C1304,Assumptions!$A$16:$A$18,0)))</f>
        <v>5</v>
      </c>
      <c r="G1304" s="42" t="n">
        <f aca="false">IF(A1304="","",WORKDAY(B1304,F1304))</f>
        <v>46286</v>
      </c>
    </row>
    <row r="1305" customFormat="false" ht="15" hidden="false" customHeight="false" outlineLevel="0" collapsed="false">
      <c r="A1305" s="37" t="n">
        <v>1001304</v>
      </c>
      <c r="B1305" s="38" t="n">
        <v>46279</v>
      </c>
      <c r="C1305" s="39" t="s">
        <v>69</v>
      </c>
      <c r="D1305" s="39" t="s">
        <v>31</v>
      </c>
      <c r="E1305" s="40" t="n">
        <v>3.1</v>
      </c>
      <c r="F1305" s="41" t="n">
        <f aca="false">IF(A1305="","",INDEX(Assumptions!$B$16:$B$18,MATCH(C1305,Assumptions!$A$16:$A$18,0)))</f>
        <v>3</v>
      </c>
      <c r="G1305" s="42" t="n">
        <f aca="false">IF(A1305="","",WORKDAY(B1305,F1305))</f>
        <v>46282</v>
      </c>
    </row>
    <row r="1306" customFormat="false" ht="15" hidden="false" customHeight="false" outlineLevel="0" collapsed="false">
      <c r="A1306" s="37" t="n">
        <v>1001305</v>
      </c>
      <c r="B1306" s="38" t="n">
        <v>46279</v>
      </c>
      <c r="C1306" s="39" t="s">
        <v>69</v>
      </c>
      <c r="D1306" s="39" t="s">
        <v>35</v>
      </c>
      <c r="E1306" s="40" t="n">
        <v>1.2</v>
      </c>
      <c r="F1306" s="41" t="n">
        <f aca="false">IF(A1306="","",INDEX(Assumptions!$B$16:$B$18,MATCH(C1306,Assumptions!$A$16:$A$18,0)))</f>
        <v>3</v>
      </c>
      <c r="G1306" s="42" t="n">
        <f aca="false">IF(A1306="","",WORKDAY(B1306,F1306))</f>
        <v>46282</v>
      </c>
    </row>
    <row r="1307" customFormat="false" ht="15" hidden="false" customHeight="false" outlineLevel="0" collapsed="false">
      <c r="A1307" s="37" t="n">
        <v>1001306</v>
      </c>
      <c r="B1307" s="38" t="n">
        <v>46279</v>
      </c>
      <c r="C1307" s="39" t="s">
        <v>70</v>
      </c>
      <c r="D1307" s="39" t="s">
        <v>37</v>
      </c>
      <c r="E1307" s="40" t="n">
        <v>9.3</v>
      </c>
      <c r="F1307" s="41" t="n">
        <f aca="false">IF(A1307="","",INDEX(Assumptions!$B$16:$B$18,MATCH(C1307,Assumptions!$A$16:$A$18,0)))</f>
        <v>5</v>
      </c>
      <c r="G1307" s="42" t="n">
        <f aca="false">IF(A1307="","",WORKDAY(B1307,F1307))</f>
        <v>46286</v>
      </c>
    </row>
    <row r="1308" customFormat="false" ht="15" hidden="false" customHeight="false" outlineLevel="0" collapsed="false">
      <c r="A1308" s="37" t="n">
        <v>1001307</v>
      </c>
      <c r="B1308" s="38" t="n">
        <v>46279</v>
      </c>
      <c r="C1308" s="39" t="s">
        <v>69</v>
      </c>
      <c r="D1308" s="39" t="s">
        <v>35</v>
      </c>
      <c r="E1308" s="40" t="n">
        <v>1.6</v>
      </c>
      <c r="F1308" s="41" t="n">
        <f aca="false">IF(A1308="","",INDEX(Assumptions!$B$16:$B$18,MATCH(C1308,Assumptions!$A$16:$A$18,0)))</f>
        <v>3</v>
      </c>
      <c r="G1308" s="42" t="n">
        <f aca="false">IF(A1308="","",WORKDAY(B1308,F1308))</f>
        <v>46282</v>
      </c>
    </row>
    <row r="1309" customFormat="false" ht="15" hidden="false" customHeight="false" outlineLevel="0" collapsed="false">
      <c r="A1309" s="37" t="n">
        <v>1001308</v>
      </c>
      <c r="B1309" s="38" t="n">
        <v>46279</v>
      </c>
      <c r="C1309" s="39" t="s">
        <v>68</v>
      </c>
      <c r="D1309" s="39" t="s">
        <v>39</v>
      </c>
      <c r="E1309" s="40" t="n">
        <v>0.8</v>
      </c>
      <c r="F1309" s="41" t="n">
        <f aca="false">IF(A1309="","",INDEX(Assumptions!$B$16:$B$18,MATCH(C1309,Assumptions!$A$16:$A$18,0)))</f>
        <v>1</v>
      </c>
      <c r="G1309" s="42" t="n">
        <f aca="false">IF(A1309="","",WORKDAY(B1309,F1309))</f>
        <v>46280</v>
      </c>
    </row>
    <row r="1310" customFormat="false" ht="15" hidden="false" customHeight="false" outlineLevel="0" collapsed="false">
      <c r="A1310" s="37" t="n">
        <v>1001309</v>
      </c>
      <c r="B1310" s="38" t="n">
        <v>46279</v>
      </c>
      <c r="C1310" s="39" t="s">
        <v>69</v>
      </c>
      <c r="D1310" s="39" t="s">
        <v>37</v>
      </c>
      <c r="E1310" s="40" t="n">
        <v>3</v>
      </c>
      <c r="F1310" s="41" t="n">
        <f aca="false">IF(A1310="","",INDEX(Assumptions!$B$16:$B$18,MATCH(C1310,Assumptions!$A$16:$A$18,0)))</f>
        <v>3</v>
      </c>
      <c r="G1310" s="42" t="n">
        <f aca="false">IF(A1310="","",WORKDAY(B1310,F1310))</f>
        <v>46282</v>
      </c>
    </row>
    <row r="1311" customFormat="false" ht="15" hidden="false" customHeight="false" outlineLevel="0" collapsed="false">
      <c r="A1311" s="37" t="n">
        <v>1001310</v>
      </c>
      <c r="B1311" s="38" t="n">
        <v>46279</v>
      </c>
      <c r="C1311" s="39" t="s">
        <v>70</v>
      </c>
      <c r="D1311" s="39" t="s">
        <v>37</v>
      </c>
      <c r="E1311" s="40" t="n">
        <v>0.7</v>
      </c>
      <c r="F1311" s="41" t="n">
        <f aca="false">IF(A1311="","",INDEX(Assumptions!$B$16:$B$18,MATCH(C1311,Assumptions!$A$16:$A$18,0)))</f>
        <v>5</v>
      </c>
      <c r="G1311" s="42" t="n">
        <f aca="false">IF(A1311="","",WORKDAY(B1311,F1311))</f>
        <v>46286</v>
      </c>
    </row>
    <row r="1312" customFormat="false" ht="15" hidden="false" customHeight="false" outlineLevel="0" collapsed="false">
      <c r="A1312" s="37" t="n">
        <v>1001311</v>
      </c>
      <c r="B1312" s="38" t="n">
        <v>46279</v>
      </c>
      <c r="C1312" s="39" t="s">
        <v>70</v>
      </c>
      <c r="D1312" s="39" t="s">
        <v>31</v>
      </c>
      <c r="E1312" s="40" t="n">
        <v>4.4</v>
      </c>
      <c r="F1312" s="41" t="n">
        <f aca="false">IF(A1312="","",INDEX(Assumptions!$B$16:$B$18,MATCH(C1312,Assumptions!$A$16:$A$18,0)))</f>
        <v>5</v>
      </c>
      <c r="G1312" s="42" t="n">
        <f aca="false">IF(A1312="","",WORKDAY(B1312,F1312))</f>
        <v>46286</v>
      </c>
    </row>
    <row r="1313" customFormat="false" ht="15" hidden="false" customHeight="false" outlineLevel="0" collapsed="false">
      <c r="A1313" s="37" t="n">
        <v>1001312</v>
      </c>
      <c r="B1313" s="38" t="n">
        <v>46279</v>
      </c>
      <c r="C1313" s="39" t="s">
        <v>69</v>
      </c>
      <c r="D1313" s="39" t="s">
        <v>33</v>
      </c>
      <c r="E1313" s="40" t="n">
        <v>2</v>
      </c>
      <c r="F1313" s="41" t="n">
        <f aca="false">IF(A1313="","",INDEX(Assumptions!$B$16:$B$18,MATCH(C1313,Assumptions!$A$16:$A$18,0)))</f>
        <v>3</v>
      </c>
      <c r="G1313" s="42" t="n">
        <f aca="false">IF(A1313="","",WORKDAY(B1313,F1313))</f>
        <v>46282</v>
      </c>
    </row>
    <row r="1314" customFormat="false" ht="15" hidden="false" customHeight="false" outlineLevel="0" collapsed="false">
      <c r="A1314" s="37" t="n">
        <v>1001313</v>
      </c>
      <c r="B1314" s="38" t="n">
        <v>46279</v>
      </c>
      <c r="C1314" s="39" t="s">
        <v>69</v>
      </c>
      <c r="D1314" s="39" t="s">
        <v>31</v>
      </c>
      <c r="E1314" s="40" t="n">
        <v>3.2</v>
      </c>
      <c r="F1314" s="41" t="n">
        <f aca="false">IF(A1314="","",INDEX(Assumptions!$B$16:$B$18,MATCH(C1314,Assumptions!$A$16:$A$18,0)))</f>
        <v>3</v>
      </c>
      <c r="G1314" s="42" t="n">
        <f aca="false">IF(A1314="","",WORKDAY(B1314,F1314))</f>
        <v>46282</v>
      </c>
    </row>
    <row r="1315" customFormat="false" ht="15" hidden="false" customHeight="false" outlineLevel="0" collapsed="false">
      <c r="A1315" s="37" t="n">
        <v>1001314</v>
      </c>
      <c r="B1315" s="38" t="n">
        <v>46279</v>
      </c>
      <c r="C1315" s="39" t="s">
        <v>68</v>
      </c>
      <c r="D1315" s="39" t="s">
        <v>33</v>
      </c>
      <c r="E1315" s="40" t="n">
        <v>2.1</v>
      </c>
      <c r="F1315" s="41" t="n">
        <f aca="false">IF(A1315="","",INDEX(Assumptions!$B$16:$B$18,MATCH(C1315,Assumptions!$A$16:$A$18,0)))</f>
        <v>1</v>
      </c>
      <c r="G1315" s="42" t="n">
        <f aca="false">IF(A1315="","",WORKDAY(B1315,F1315))</f>
        <v>46280</v>
      </c>
    </row>
    <row r="1316" customFormat="false" ht="15" hidden="false" customHeight="false" outlineLevel="0" collapsed="false">
      <c r="A1316" s="37" t="n">
        <v>1001315</v>
      </c>
      <c r="B1316" s="38" t="n">
        <v>46279</v>
      </c>
      <c r="C1316" s="39" t="s">
        <v>69</v>
      </c>
      <c r="D1316" s="39" t="s">
        <v>31</v>
      </c>
      <c r="E1316" s="40" t="n">
        <v>2.7</v>
      </c>
      <c r="F1316" s="41" t="n">
        <f aca="false">IF(A1316="","",INDEX(Assumptions!$B$16:$B$18,MATCH(C1316,Assumptions!$A$16:$A$18,0)))</f>
        <v>3</v>
      </c>
      <c r="G1316" s="42" t="n">
        <f aca="false">IF(A1316="","",WORKDAY(B1316,F1316))</f>
        <v>46282</v>
      </c>
    </row>
    <row r="1317" customFormat="false" ht="15" hidden="false" customHeight="false" outlineLevel="0" collapsed="false">
      <c r="A1317" s="37" t="n">
        <v>1001316</v>
      </c>
      <c r="B1317" s="38" t="n">
        <v>46279</v>
      </c>
      <c r="C1317" s="39" t="s">
        <v>69</v>
      </c>
      <c r="D1317" s="39" t="s">
        <v>39</v>
      </c>
      <c r="E1317" s="40" t="n">
        <v>3</v>
      </c>
      <c r="F1317" s="41" t="n">
        <f aca="false">IF(A1317="","",INDEX(Assumptions!$B$16:$B$18,MATCH(C1317,Assumptions!$A$16:$A$18,0)))</f>
        <v>3</v>
      </c>
      <c r="G1317" s="42" t="n">
        <f aca="false">IF(A1317="","",WORKDAY(B1317,F1317))</f>
        <v>46282</v>
      </c>
    </row>
    <row r="1318" customFormat="false" ht="15" hidden="false" customHeight="false" outlineLevel="0" collapsed="false">
      <c r="A1318" s="37" t="n">
        <v>1001317</v>
      </c>
      <c r="B1318" s="38" t="n">
        <v>46279</v>
      </c>
      <c r="C1318" s="39" t="s">
        <v>69</v>
      </c>
      <c r="D1318" s="39" t="s">
        <v>39</v>
      </c>
      <c r="E1318" s="40" t="n">
        <v>0.6</v>
      </c>
      <c r="F1318" s="41" t="n">
        <f aca="false">IF(A1318="","",INDEX(Assumptions!$B$16:$B$18,MATCH(C1318,Assumptions!$A$16:$A$18,0)))</f>
        <v>3</v>
      </c>
      <c r="G1318" s="42" t="n">
        <f aca="false">IF(A1318="","",WORKDAY(B1318,F1318))</f>
        <v>46282</v>
      </c>
    </row>
    <row r="1319" customFormat="false" ht="15" hidden="false" customHeight="false" outlineLevel="0" collapsed="false">
      <c r="A1319" s="37" t="n">
        <v>1001318</v>
      </c>
      <c r="B1319" s="38" t="n">
        <v>46279</v>
      </c>
      <c r="C1319" s="39" t="s">
        <v>69</v>
      </c>
      <c r="D1319" s="39" t="s">
        <v>37</v>
      </c>
      <c r="E1319" s="40" t="n">
        <v>1.1</v>
      </c>
      <c r="F1319" s="41" t="n">
        <f aca="false">IF(A1319="","",INDEX(Assumptions!$B$16:$B$18,MATCH(C1319,Assumptions!$A$16:$A$18,0)))</f>
        <v>3</v>
      </c>
      <c r="G1319" s="42" t="n">
        <f aca="false">IF(A1319="","",WORKDAY(B1319,F1319))</f>
        <v>46282</v>
      </c>
    </row>
    <row r="1320" customFormat="false" ht="15" hidden="false" customHeight="false" outlineLevel="0" collapsed="false">
      <c r="A1320" s="37" t="n">
        <v>1001319</v>
      </c>
      <c r="B1320" s="38" t="n">
        <v>46279</v>
      </c>
      <c r="C1320" s="39" t="s">
        <v>68</v>
      </c>
      <c r="D1320" s="39" t="s">
        <v>33</v>
      </c>
      <c r="E1320" s="40" t="n">
        <v>1.3</v>
      </c>
      <c r="F1320" s="41" t="n">
        <f aca="false">IF(A1320="","",INDEX(Assumptions!$B$16:$B$18,MATCH(C1320,Assumptions!$A$16:$A$18,0)))</f>
        <v>1</v>
      </c>
      <c r="G1320" s="42" t="n">
        <f aca="false">IF(A1320="","",WORKDAY(B1320,F1320))</f>
        <v>46280</v>
      </c>
    </row>
    <row r="1321" customFormat="false" ht="15" hidden="false" customHeight="false" outlineLevel="0" collapsed="false">
      <c r="A1321" s="37" t="n">
        <v>1001320</v>
      </c>
      <c r="B1321" s="38" t="n">
        <v>46279</v>
      </c>
      <c r="C1321" s="39" t="s">
        <v>70</v>
      </c>
      <c r="D1321" s="39" t="s">
        <v>33</v>
      </c>
      <c r="E1321" s="40" t="n">
        <v>1.2</v>
      </c>
      <c r="F1321" s="41" t="n">
        <f aca="false">IF(A1321="","",INDEX(Assumptions!$B$16:$B$18,MATCH(C1321,Assumptions!$A$16:$A$18,0)))</f>
        <v>5</v>
      </c>
      <c r="G1321" s="42" t="n">
        <f aca="false">IF(A1321="","",WORKDAY(B1321,F1321))</f>
        <v>46286</v>
      </c>
    </row>
    <row r="1322" customFormat="false" ht="15" hidden="false" customHeight="false" outlineLevel="0" collapsed="false">
      <c r="A1322" s="37" t="n">
        <v>1001321</v>
      </c>
      <c r="B1322" s="38" t="n">
        <v>46279</v>
      </c>
      <c r="C1322" s="39" t="s">
        <v>68</v>
      </c>
      <c r="D1322" s="39" t="s">
        <v>31</v>
      </c>
      <c r="E1322" s="40" t="n">
        <v>5.8</v>
      </c>
      <c r="F1322" s="41" t="n">
        <f aca="false">IF(A1322="","",INDEX(Assumptions!$B$16:$B$18,MATCH(C1322,Assumptions!$A$16:$A$18,0)))</f>
        <v>1</v>
      </c>
      <c r="G1322" s="42" t="n">
        <f aca="false">IF(A1322="","",WORKDAY(B1322,F1322))</f>
        <v>46280</v>
      </c>
    </row>
    <row r="1323" customFormat="false" ht="15" hidden="false" customHeight="false" outlineLevel="0" collapsed="false">
      <c r="A1323" s="37" t="n">
        <v>1001322</v>
      </c>
      <c r="B1323" s="38" t="n">
        <v>46279</v>
      </c>
      <c r="C1323" s="39" t="s">
        <v>69</v>
      </c>
      <c r="D1323" s="39" t="s">
        <v>31</v>
      </c>
      <c r="E1323" s="40" t="n">
        <v>1.3</v>
      </c>
      <c r="F1323" s="41" t="n">
        <f aca="false">IF(A1323="","",INDEX(Assumptions!$B$16:$B$18,MATCH(C1323,Assumptions!$A$16:$A$18,0)))</f>
        <v>3</v>
      </c>
      <c r="G1323" s="42" t="n">
        <f aca="false">IF(A1323="","",WORKDAY(B1323,F1323))</f>
        <v>46282</v>
      </c>
    </row>
    <row r="1324" customFormat="false" ht="15" hidden="false" customHeight="false" outlineLevel="0" collapsed="false">
      <c r="A1324" s="37" t="n">
        <v>1001323</v>
      </c>
      <c r="B1324" s="38" t="n">
        <v>46279</v>
      </c>
      <c r="C1324" s="39" t="s">
        <v>69</v>
      </c>
      <c r="D1324" s="39" t="s">
        <v>39</v>
      </c>
      <c r="E1324" s="40" t="n">
        <v>2.2</v>
      </c>
      <c r="F1324" s="41" t="n">
        <f aca="false">IF(A1324="","",INDEX(Assumptions!$B$16:$B$18,MATCH(C1324,Assumptions!$A$16:$A$18,0)))</f>
        <v>3</v>
      </c>
      <c r="G1324" s="42" t="n">
        <f aca="false">IF(A1324="","",WORKDAY(B1324,F1324))</f>
        <v>46282</v>
      </c>
    </row>
    <row r="1325" customFormat="false" ht="15" hidden="false" customHeight="false" outlineLevel="0" collapsed="false">
      <c r="A1325" s="37" t="n">
        <v>1001324</v>
      </c>
      <c r="B1325" s="38" t="n">
        <v>46279</v>
      </c>
      <c r="C1325" s="39" t="s">
        <v>69</v>
      </c>
      <c r="D1325" s="39" t="s">
        <v>33</v>
      </c>
      <c r="E1325" s="40" t="n">
        <v>1</v>
      </c>
      <c r="F1325" s="41" t="n">
        <f aca="false">IF(A1325="","",INDEX(Assumptions!$B$16:$B$18,MATCH(C1325,Assumptions!$A$16:$A$18,0)))</f>
        <v>3</v>
      </c>
      <c r="G1325" s="42" t="n">
        <f aca="false">IF(A1325="","",WORKDAY(B1325,F1325))</f>
        <v>46282</v>
      </c>
    </row>
    <row r="1326" customFormat="false" ht="15" hidden="false" customHeight="false" outlineLevel="0" collapsed="false">
      <c r="A1326" s="37" t="n">
        <v>1001325</v>
      </c>
      <c r="B1326" s="38" t="n">
        <v>46279</v>
      </c>
      <c r="C1326" s="39" t="s">
        <v>69</v>
      </c>
      <c r="D1326" s="39" t="s">
        <v>35</v>
      </c>
      <c r="E1326" s="40" t="n">
        <v>1</v>
      </c>
      <c r="F1326" s="41" t="n">
        <f aca="false">IF(A1326="","",INDEX(Assumptions!$B$16:$B$18,MATCH(C1326,Assumptions!$A$16:$A$18,0)))</f>
        <v>3</v>
      </c>
      <c r="G1326" s="42" t="n">
        <f aca="false">IF(A1326="","",WORKDAY(B1326,F1326))</f>
        <v>46282</v>
      </c>
    </row>
    <row r="1327" customFormat="false" ht="15" hidden="false" customHeight="false" outlineLevel="0" collapsed="false">
      <c r="A1327" s="37" t="n">
        <v>1001326</v>
      </c>
      <c r="B1327" s="38" t="n">
        <v>46279</v>
      </c>
      <c r="C1327" s="39" t="s">
        <v>68</v>
      </c>
      <c r="D1327" s="39" t="s">
        <v>35</v>
      </c>
      <c r="E1327" s="40" t="n">
        <v>4</v>
      </c>
      <c r="F1327" s="41" t="n">
        <f aca="false">IF(A1327="","",INDEX(Assumptions!$B$16:$B$18,MATCH(C1327,Assumptions!$A$16:$A$18,0)))</f>
        <v>1</v>
      </c>
      <c r="G1327" s="42" t="n">
        <f aca="false">IF(A1327="","",WORKDAY(B1327,F1327))</f>
        <v>46280</v>
      </c>
    </row>
    <row r="1328" customFormat="false" ht="15" hidden="false" customHeight="false" outlineLevel="0" collapsed="false">
      <c r="A1328" s="37" t="n">
        <v>1001327</v>
      </c>
      <c r="B1328" s="38" t="n">
        <v>46279</v>
      </c>
      <c r="C1328" s="39" t="s">
        <v>68</v>
      </c>
      <c r="D1328" s="39" t="s">
        <v>35</v>
      </c>
      <c r="E1328" s="40" t="n">
        <v>0.6</v>
      </c>
      <c r="F1328" s="41" t="n">
        <f aca="false">IF(A1328="","",INDEX(Assumptions!$B$16:$B$18,MATCH(C1328,Assumptions!$A$16:$A$18,0)))</f>
        <v>1</v>
      </c>
      <c r="G1328" s="42" t="n">
        <f aca="false">IF(A1328="","",WORKDAY(B1328,F1328))</f>
        <v>46280</v>
      </c>
    </row>
    <row r="1329" customFormat="false" ht="15" hidden="false" customHeight="false" outlineLevel="0" collapsed="false">
      <c r="A1329" s="37" t="n">
        <v>1001328</v>
      </c>
      <c r="B1329" s="38" t="n">
        <v>46279</v>
      </c>
      <c r="C1329" s="39" t="s">
        <v>68</v>
      </c>
      <c r="D1329" s="39" t="s">
        <v>31</v>
      </c>
      <c r="E1329" s="40" t="n">
        <v>3.7</v>
      </c>
      <c r="F1329" s="41" t="n">
        <f aca="false">IF(A1329="","",INDEX(Assumptions!$B$16:$B$18,MATCH(C1329,Assumptions!$A$16:$A$18,0)))</f>
        <v>1</v>
      </c>
      <c r="G1329" s="42" t="n">
        <f aca="false">IF(A1329="","",WORKDAY(B1329,F1329))</f>
        <v>46280</v>
      </c>
    </row>
    <row r="1330" customFormat="false" ht="15" hidden="false" customHeight="false" outlineLevel="0" collapsed="false">
      <c r="A1330" s="37" t="n">
        <v>1001329</v>
      </c>
      <c r="B1330" s="38" t="n">
        <v>46279</v>
      </c>
      <c r="C1330" s="39" t="s">
        <v>69</v>
      </c>
      <c r="D1330" s="39" t="s">
        <v>33</v>
      </c>
      <c r="E1330" s="40" t="n">
        <v>0.6</v>
      </c>
      <c r="F1330" s="41" t="n">
        <f aca="false">IF(A1330="","",INDEX(Assumptions!$B$16:$B$18,MATCH(C1330,Assumptions!$A$16:$A$18,0)))</f>
        <v>3</v>
      </c>
      <c r="G1330" s="42" t="n">
        <f aca="false">IF(A1330="","",WORKDAY(B1330,F1330))</f>
        <v>46282</v>
      </c>
    </row>
    <row r="1331" customFormat="false" ht="15" hidden="false" customHeight="false" outlineLevel="0" collapsed="false">
      <c r="A1331" s="37" t="n">
        <v>1001330</v>
      </c>
      <c r="B1331" s="38" t="n">
        <v>46279</v>
      </c>
      <c r="C1331" s="39" t="s">
        <v>68</v>
      </c>
      <c r="D1331" s="39" t="s">
        <v>31</v>
      </c>
      <c r="E1331" s="40" t="n">
        <v>1.3</v>
      </c>
      <c r="F1331" s="41" t="n">
        <f aca="false">IF(A1331="","",INDEX(Assumptions!$B$16:$B$18,MATCH(C1331,Assumptions!$A$16:$A$18,0)))</f>
        <v>1</v>
      </c>
      <c r="G1331" s="42" t="n">
        <f aca="false">IF(A1331="","",WORKDAY(B1331,F1331))</f>
        <v>46280</v>
      </c>
    </row>
    <row r="1332" customFormat="false" ht="15" hidden="false" customHeight="false" outlineLevel="0" collapsed="false">
      <c r="A1332" s="37" t="n">
        <v>1001331</v>
      </c>
      <c r="B1332" s="38" t="n">
        <v>46279</v>
      </c>
      <c r="C1332" s="39" t="s">
        <v>69</v>
      </c>
      <c r="D1332" s="39" t="s">
        <v>39</v>
      </c>
      <c r="E1332" s="40" t="n">
        <v>1.2</v>
      </c>
      <c r="F1332" s="41" t="n">
        <f aca="false">IF(A1332="","",INDEX(Assumptions!$B$16:$B$18,MATCH(C1332,Assumptions!$A$16:$A$18,0)))</f>
        <v>3</v>
      </c>
      <c r="G1332" s="42" t="n">
        <f aca="false">IF(A1332="","",WORKDAY(B1332,F1332))</f>
        <v>46282</v>
      </c>
    </row>
    <row r="1333" customFormat="false" ht="15" hidden="false" customHeight="false" outlineLevel="0" collapsed="false">
      <c r="A1333" s="37" t="n">
        <v>1001332</v>
      </c>
      <c r="B1333" s="38" t="n">
        <v>46279</v>
      </c>
      <c r="C1333" s="39" t="s">
        <v>69</v>
      </c>
      <c r="D1333" s="39" t="s">
        <v>33</v>
      </c>
      <c r="E1333" s="40" t="n">
        <v>11.4</v>
      </c>
      <c r="F1333" s="41" t="n">
        <f aca="false">IF(A1333="","",INDEX(Assumptions!$B$16:$B$18,MATCH(C1333,Assumptions!$A$16:$A$18,0)))</f>
        <v>3</v>
      </c>
      <c r="G1333" s="42" t="n">
        <f aca="false">IF(A1333="","",WORKDAY(B1333,F1333))</f>
        <v>46282</v>
      </c>
    </row>
    <row r="1334" customFormat="false" ht="15" hidden="false" customHeight="false" outlineLevel="0" collapsed="false">
      <c r="A1334" s="37" t="n">
        <v>1001333</v>
      </c>
      <c r="B1334" s="38" t="n">
        <v>46279</v>
      </c>
      <c r="C1334" s="39" t="s">
        <v>69</v>
      </c>
      <c r="D1334" s="39" t="s">
        <v>31</v>
      </c>
      <c r="E1334" s="40" t="n">
        <v>0.9</v>
      </c>
      <c r="F1334" s="41" t="n">
        <f aca="false">IF(A1334="","",INDEX(Assumptions!$B$16:$B$18,MATCH(C1334,Assumptions!$A$16:$A$18,0)))</f>
        <v>3</v>
      </c>
      <c r="G1334" s="42" t="n">
        <f aca="false">IF(A1334="","",WORKDAY(B1334,F1334))</f>
        <v>46282</v>
      </c>
    </row>
    <row r="1335" customFormat="false" ht="15" hidden="false" customHeight="false" outlineLevel="0" collapsed="false">
      <c r="A1335" s="37" t="n">
        <v>1001334</v>
      </c>
      <c r="B1335" s="38" t="n">
        <v>46279</v>
      </c>
      <c r="C1335" s="39" t="s">
        <v>69</v>
      </c>
      <c r="D1335" s="39" t="s">
        <v>35</v>
      </c>
      <c r="E1335" s="40" t="n">
        <v>1</v>
      </c>
      <c r="F1335" s="41" t="n">
        <f aca="false">IF(A1335="","",INDEX(Assumptions!$B$16:$B$18,MATCH(C1335,Assumptions!$A$16:$A$18,0)))</f>
        <v>3</v>
      </c>
      <c r="G1335" s="42" t="n">
        <f aca="false">IF(A1335="","",WORKDAY(B1335,F1335))</f>
        <v>46282</v>
      </c>
    </row>
    <row r="1336" customFormat="false" ht="15" hidden="false" customHeight="false" outlineLevel="0" collapsed="false">
      <c r="A1336" s="37" t="n">
        <v>1001335</v>
      </c>
      <c r="B1336" s="38" t="n">
        <v>46279</v>
      </c>
      <c r="C1336" s="39" t="s">
        <v>70</v>
      </c>
      <c r="D1336" s="39" t="s">
        <v>39</v>
      </c>
      <c r="E1336" s="40" t="n">
        <v>1.4</v>
      </c>
      <c r="F1336" s="41" t="n">
        <f aca="false">IF(A1336="","",INDEX(Assumptions!$B$16:$B$18,MATCH(C1336,Assumptions!$A$16:$A$18,0)))</f>
        <v>5</v>
      </c>
      <c r="G1336" s="42" t="n">
        <f aca="false">IF(A1336="","",WORKDAY(B1336,F1336))</f>
        <v>46286</v>
      </c>
    </row>
    <row r="1337" customFormat="false" ht="15" hidden="false" customHeight="false" outlineLevel="0" collapsed="false">
      <c r="A1337" s="37" t="n">
        <v>1001336</v>
      </c>
      <c r="B1337" s="38" t="n">
        <v>46279</v>
      </c>
      <c r="C1337" s="39" t="s">
        <v>69</v>
      </c>
      <c r="D1337" s="39" t="s">
        <v>37</v>
      </c>
      <c r="E1337" s="40" t="n">
        <v>1.1</v>
      </c>
      <c r="F1337" s="41" t="n">
        <f aca="false">IF(A1337="","",INDEX(Assumptions!$B$16:$B$18,MATCH(C1337,Assumptions!$A$16:$A$18,0)))</f>
        <v>3</v>
      </c>
      <c r="G1337" s="42" t="n">
        <f aca="false">IF(A1337="","",WORKDAY(B1337,F1337))</f>
        <v>46282</v>
      </c>
    </row>
    <row r="1338" customFormat="false" ht="15" hidden="false" customHeight="false" outlineLevel="0" collapsed="false">
      <c r="A1338" s="37" t="n">
        <v>1001337</v>
      </c>
      <c r="B1338" s="38" t="n">
        <v>46279</v>
      </c>
      <c r="C1338" s="39" t="s">
        <v>70</v>
      </c>
      <c r="D1338" s="39" t="s">
        <v>37</v>
      </c>
      <c r="E1338" s="40" t="n">
        <v>2.6</v>
      </c>
      <c r="F1338" s="41" t="n">
        <f aca="false">IF(A1338="","",INDEX(Assumptions!$B$16:$B$18,MATCH(C1338,Assumptions!$A$16:$A$18,0)))</f>
        <v>5</v>
      </c>
      <c r="G1338" s="42" t="n">
        <f aca="false">IF(A1338="","",WORKDAY(B1338,F1338))</f>
        <v>46286</v>
      </c>
    </row>
    <row r="1339" customFormat="false" ht="15" hidden="false" customHeight="false" outlineLevel="0" collapsed="false">
      <c r="A1339" s="37" t="n">
        <v>1001338</v>
      </c>
      <c r="B1339" s="38" t="n">
        <v>46279</v>
      </c>
      <c r="C1339" s="39" t="s">
        <v>69</v>
      </c>
      <c r="D1339" s="39" t="s">
        <v>31</v>
      </c>
      <c r="E1339" s="40" t="n">
        <v>7.3</v>
      </c>
      <c r="F1339" s="41" t="n">
        <f aca="false">IF(A1339="","",INDEX(Assumptions!$B$16:$B$18,MATCH(C1339,Assumptions!$A$16:$A$18,0)))</f>
        <v>3</v>
      </c>
      <c r="G1339" s="42" t="n">
        <f aca="false">IF(A1339="","",WORKDAY(B1339,F1339))</f>
        <v>46282</v>
      </c>
    </row>
    <row r="1340" customFormat="false" ht="15" hidden="false" customHeight="false" outlineLevel="0" collapsed="false">
      <c r="A1340" s="37" t="n">
        <v>1001339</v>
      </c>
      <c r="B1340" s="38" t="n">
        <v>46279</v>
      </c>
      <c r="C1340" s="39" t="s">
        <v>69</v>
      </c>
      <c r="D1340" s="39" t="s">
        <v>31</v>
      </c>
      <c r="E1340" s="40" t="n">
        <v>2.3</v>
      </c>
      <c r="F1340" s="41" t="n">
        <f aca="false">IF(A1340="","",INDEX(Assumptions!$B$16:$B$18,MATCH(C1340,Assumptions!$A$16:$A$18,0)))</f>
        <v>3</v>
      </c>
      <c r="G1340" s="42" t="n">
        <f aca="false">IF(A1340="","",WORKDAY(B1340,F1340))</f>
        <v>46282</v>
      </c>
    </row>
    <row r="1341" customFormat="false" ht="15" hidden="false" customHeight="false" outlineLevel="0" collapsed="false">
      <c r="A1341" s="37" t="n">
        <v>1001340</v>
      </c>
      <c r="B1341" s="38" t="n">
        <v>46279</v>
      </c>
      <c r="C1341" s="39" t="s">
        <v>69</v>
      </c>
      <c r="D1341" s="39" t="s">
        <v>39</v>
      </c>
      <c r="E1341" s="40" t="n">
        <v>4.4</v>
      </c>
      <c r="F1341" s="41" t="n">
        <f aca="false">IF(A1341="","",INDEX(Assumptions!$B$16:$B$18,MATCH(C1341,Assumptions!$A$16:$A$18,0)))</f>
        <v>3</v>
      </c>
      <c r="G1341" s="42" t="n">
        <f aca="false">IF(A1341="","",WORKDAY(B1341,F1341))</f>
        <v>46282</v>
      </c>
    </row>
    <row r="1342" customFormat="false" ht="15" hidden="false" customHeight="false" outlineLevel="0" collapsed="false">
      <c r="A1342" s="37" t="n">
        <v>1001341</v>
      </c>
      <c r="B1342" s="38" t="n">
        <v>46279</v>
      </c>
      <c r="C1342" s="39" t="s">
        <v>69</v>
      </c>
      <c r="D1342" s="39" t="s">
        <v>39</v>
      </c>
      <c r="E1342" s="40" t="n">
        <v>1.6</v>
      </c>
      <c r="F1342" s="41" t="n">
        <f aca="false">IF(A1342="","",INDEX(Assumptions!$B$16:$B$18,MATCH(C1342,Assumptions!$A$16:$A$18,0)))</f>
        <v>3</v>
      </c>
      <c r="G1342" s="42" t="n">
        <f aca="false">IF(A1342="","",WORKDAY(B1342,F1342))</f>
        <v>46282</v>
      </c>
    </row>
    <row r="1343" customFormat="false" ht="15" hidden="false" customHeight="false" outlineLevel="0" collapsed="false">
      <c r="A1343" s="37" t="n">
        <v>1001342</v>
      </c>
      <c r="B1343" s="38" t="n">
        <v>46279</v>
      </c>
      <c r="C1343" s="39" t="s">
        <v>69</v>
      </c>
      <c r="D1343" s="39" t="s">
        <v>37</v>
      </c>
      <c r="E1343" s="40" t="n">
        <v>5.4</v>
      </c>
      <c r="F1343" s="41" t="n">
        <f aca="false">IF(A1343="","",INDEX(Assumptions!$B$16:$B$18,MATCH(C1343,Assumptions!$A$16:$A$18,0)))</f>
        <v>3</v>
      </c>
      <c r="G1343" s="42" t="n">
        <f aca="false">IF(A1343="","",WORKDAY(B1343,F1343))</f>
        <v>46282</v>
      </c>
    </row>
    <row r="1344" customFormat="false" ht="15" hidden="false" customHeight="false" outlineLevel="0" collapsed="false">
      <c r="A1344" s="37" t="n">
        <v>1001343</v>
      </c>
      <c r="B1344" s="38" t="n">
        <v>46279</v>
      </c>
      <c r="C1344" s="39" t="s">
        <v>70</v>
      </c>
      <c r="D1344" s="39" t="s">
        <v>33</v>
      </c>
      <c r="E1344" s="40" t="n">
        <v>1.1</v>
      </c>
      <c r="F1344" s="41" t="n">
        <f aca="false">IF(A1344="","",INDEX(Assumptions!$B$16:$B$18,MATCH(C1344,Assumptions!$A$16:$A$18,0)))</f>
        <v>5</v>
      </c>
      <c r="G1344" s="42" t="n">
        <f aca="false">IF(A1344="","",WORKDAY(B1344,F1344))</f>
        <v>46286</v>
      </c>
    </row>
    <row r="1345" customFormat="false" ht="15" hidden="false" customHeight="false" outlineLevel="0" collapsed="false">
      <c r="A1345" s="37" t="n">
        <v>1001344</v>
      </c>
      <c r="B1345" s="38" t="n">
        <v>46279</v>
      </c>
      <c r="C1345" s="39" t="s">
        <v>70</v>
      </c>
      <c r="D1345" s="39" t="s">
        <v>37</v>
      </c>
      <c r="E1345" s="40" t="n">
        <v>7.6</v>
      </c>
      <c r="F1345" s="41" t="n">
        <f aca="false">IF(A1345="","",INDEX(Assumptions!$B$16:$B$18,MATCH(C1345,Assumptions!$A$16:$A$18,0)))</f>
        <v>5</v>
      </c>
      <c r="G1345" s="42" t="n">
        <f aca="false">IF(A1345="","",WORKDAY(B1345,F1345))</f>
        <v>46286</v>
      </c>
    </row>
    <row r="1346" customFormat="false" ht="15" hidden="false" customHeight="false" outlineLevel="0" collapsed="false">
      <c r="A1346" s="37" t="n">
        <v>1001345</v>
      </c>
      <c r="B1346" s="38" t="n">
        <v>46279</v>
      </c>
      <c r="C1346" s="39" t="s">
        <v>70</v>
      </c>
      <c r="D1346" s="39" t="s">
        <v>39</v>
      </c>
      <c r="E1346" s="40" t="n">
        <v>1.9</v>
      </c>
      <c r="F1346" s="41" t="n">
        <f aca="false">IF(A1346="","",INDEX(Assumptions!$B$16:$B$18,MATCH(C1346,Assumptions!$A$16:$A$18,0)))</f>
        <v>5</v>
      </c>
      <c r="G1346" s="42" t="n">
        <f aca="false">IF(A1346="","",WORKDAY(B1346,F1346))</f>
        <v>46286</v>
      </c>
    </row>
    <row r="1347" customFormat="false" ht="15" hidden="false" customHeight="false" outlineLevel="0" collapsed="false">
      <c r="A1347" s="37" t="n">
        <v>1001346</v>
      </c>
      <c r="B1347" s="38" t="n">
        <v>46279</v>
      </c>
      <c r="C1347" s="39" t="s">
        <v>69</v>
      </c>
      <c r="D1347" s="39" t="s">
        <v>35</v>
      </c>
      <c r="E1347" s="40" t="n">
        <v>0.8</v>
      </c>
      <c r="F1347" s="41" t="n">
        <f aca="false">IF(A1347="","",INDEX(Assumptions!$B$16:$B$18,MATCH(C1347,Assumptions!$A$16:$A$18,0)))</f>
        <v>3</v>
      </c>
      <c r="G1347" s="42" t="n">
        <f aca="false">IF(A1347="","",WORKDAY(B1347,F1347))</f>
        <v>46282</v>
      </c>
    </row>
    <row r="1348" customFormat="false" ht="15" hidden="false" customHeight="false" outlineLevel="0" collapsed="false">
      <c r="A1348" s="37" t="n">
        <v>1001347</v>
      </c>
      <c r="B1348" s="38" t="n">
        <v>46279</v>
      </c>
      <c r="C1348" s="39" t="s">
        <v>68</v>
      </c>
      <c r="D1348" s="39" t="s">
        <v>37</v>
      </c>
      <c r="E1348" s="40" t="n">
        <v>1.8</v>
      </c>
      <c r="F1348" s="41" t="n">
        <f aca="false">IF(A1348="","",INDEX(Assumptions!$B$16:$B$18,MATCH(C1348,Assumptions!$A$16:$A$18,0)))</f>
        <v>1</v>
      </c>
      <c r="G1348" s="42" t="n">
        <f aca="false">IF(A1348="","",WORKDAY(B1348,F1348))</f>
        <v>46280</v>
      </c>
    </row>
    <row r="1349" customFormat="false" ht="15" hidden="false" customHeight="false" outlineLevel="0" collapsed="false">
      <c r="A1349" s="37" t="n">
        <v>1001348</v>
      </c>
      <c r="B1349" s="38" t="n">
        <v>46279</v>
      </c>
      <c r="C1349" s="39" t="s">
        <v>68</v>
      </c>
      <c r="D1349" s="39" t="s">
        <v>35</v>
      </c>
      <c r="E1349" s="40" t="n">
        <v>2.7</v>
      </c>
      <c r="F1349" s="41" t="n">
        <f aca="false">IF(A1349="","",INDEX(Assumptions!$B$16:$B$18,MATCH(C1349,Assumptions!$A$16:$A$18,0)))</f>
        <v>1</v>
      </c>
      <c r="G1349" s="42" t="n">
        <f aca="false">IF(A1349="","",WORKDAY(B1349,F1349))</f>
        <v>46280</v>
      </c>
    </row>
    <row r="1350" customFormat="false" ht="15" hidden="false" customHeight="false" outlineLevel="0" collapsed="false">
      <c r="A1350" s="37" t="n">
        <v>1001349</v>
      </c>
      <c r="B1350" s="38" t="n">
        <v>46279</v>
      </c>
      <c r="C1350" s="39" t="s">
        <v>69</v>
      </c>
      <c r="D1350" s="39" t="s">
        <v>35</v>
      </c>
      <c r="E1350" s="40" t="n">
        <v>5.3</v>
      </c>
      <c r="F1350" s="41" t="n">
        <f aca="false">IF(A1350="","",INDEX(Assumptions!$B$16:$B$18,MATCH(C1350,Assumptions!$A$16:$A$18,0)))</f>
        <v>3</v>
      </c>
      <c r="G1350" s="42" t="n">
        <f aca="false">IF(A1350="","",WORKDAY(B1350,F1350))</f>
        <v>46282</v>
      </c>
    </row>
    <row r="1351" customFormat="false" ht="15" hidden="false" customHeight="false" outlineLevel="0" collapsed="false">
      <c r="A1351" s="37" t="n">
        <v>1001350</v>
      </c>
      <c r="B1351" s="38" t="n">
        <v>46279</v>
      </c>
      <c r="C1351" s="39" t="s">
        <v>69</v>
      </c>
      <c r="D1351" s="39" t="s">
        <v>37</v>
      </c>
      <c r="E1351" s="40" t="n">
        <v>1.2</v>
      </c>
      <c r="F1351" s="41" t="n">
        <f aca="false">IF(A1351="","",INDEX(Assumptions!$B$16:$B$18,MATCH(C1351,Assumptions!$A$16:$A$18,0)))</f>
        <v>3</v>
      </c>
      <c r="G1351" s="42" t="n">
        <f aca="false">IF(A1351="","",WORKDAY(B1351,F1351))</f>
        <v>46282</v>
      </c>
    </row>
    <row r="1352" customFormat="false" ht="15" hidden="false" customHeight="false" outlineLevel="0" collapsed="false">
      <c r="A1352" s="37" t="n">
        <v>1001351</v>
      </c>
      <c r="B1352" s="38" t="n">
        <v>46279</v>
      </c>
      <c r="C1352" s="39" t="s">
        <v>69</v>
      </c>
      <c r="D1352" s="39" t="s">
        <v>39</v>
      </c>
      <c r="E1352" s="40" t="n">
        <v>1.5</v>
      </c>
      <c r="F1352" s="41" t="n">
        <f aca="false">IF(A1352="","",INDEX(Assumptions!$B$16:$B$18,MATCH(C1352,Assumptions!$A$16:$A$18,0)))</f>
        <v>3</v>
      </c>
      <c r="G1352" s="42" t="n">
        <f aca="false">IF(A1352="","",WORKDAY(B1352,F1352))</f>
        <v>46282</v>
      </c>
    </row>
    <row r="1353" customFormat="false" ht="15" hidden="false" customHeight="false" outlineLevel="0" collapsed="false">
      <c r="A1353" s="37" t="n">
        <v>1001352</v>
      </c>
      <c r="B1353" s="38" t="n">
        <v>46279</v>
      </c>
      <c r="C1353" s="39" t="s">
        <v>69</v>
      </c>
      <c r="D1353" s="39" t="s">
        <v>35</v>
      </c>
      <c r="E1353" s="40" t="n">
        <v>0.5</v>
      </c>
      <c r="F1353" s="41" t="n">
        <f aca="false">IF(A1353="","",INDEX(Assumptions!$B$16:$B$18,MATCH(C1353,Assumptions!$A$16:$A$18,0)))</f>
        <v>3</v>
      </c>
      <c r="G1353" s="42" t="n">
        <f aca="false">IF(A1353="","",WORKDAY(B1353,F1353))</f>
        <v>46282</v>
      </c>
    </row>
    <row r="1354" customFormat="false" ht="15" hidden="false" customHeight="false" outlineLevel="0" collapsed="false">
      <c r="A1354" s="37" t="n">
        <v>1001353</v>
      </c>
      <c r="B1354" s="38" t="n">
        <v>46279</v>
      </c>
      <c r="C1354" s="39" t="s">
        <v>70</v>
      </c>
      <c r="D1354" s="39" t="s">
        <v>31</v>
      </c>
      <c r="E1354" s="40" t="n">
        <v>5.5</v>
      </c>
      <c r="F1354" s="41" t="n">
        <f aca="false">IF(A1354="","",INDEX(Assumptions!$B$16:$B$18,MATCH(C1354,Assumptions!$A$16:$A$18,0)))</f>
        <v>5</v>
      </c>
      <c r="G1354" s="42" t="n">
        <f aca="false">IF(A1354="","",WORKDAY(B1354,F1354))</f>
        <v>46286</v>
      </c>
    </row>
    <row r="1355" customFormat="false" ht="15" hidden="false" customHeight="false" outlineLevel="0" collapsed="false">
      <c r="A1355" s="37" t="n">
        <v>1001354</v>
      </c>
      <c r="B1355" s="38" t="n">
        <v>46279</v>
      </c>
      <c r="C1355" s="39" t="s">
        <v>70</v>
      </c>
      <c r="D1355" s="39" t="s">
        <v>37</v>
      </c>
      <c r="E1355" s="40" t="n">
        <v>5.3</v>
      </c>
      <c r="F1355" s="41" t="n">
        <f aca="false">IF(A1355="","",INDEX(Assumptions!$B$16:$B$18,MATCH(C1355,Assumptions!$A$16:$A$18,0)))</f>
        <v>5</v>
      </c>
      <c r="G1355" s="42" t="n">
        <f aca="false">IF(A1355="","",WORKDAY(B1355,F1355))</f>
        <v>46286</v>
      </c>
    </row>
    <row r="1356" customFormat="false" ht="15" hidden="false" customHeight="false" outlineLevel="0" collapsed="false">
      <c r="A1356" s="37" t="n">
        <v>1001355</v>
      </c>
      <c r="B1356" s="38" t="n">
        <v>46279</v>
      </c>
      <c r="C1356" s="39" t="s">
        <v>69</v>
      </c>
      <c r="D1356" s="39" t="s">
        <v>31</v>
      </c>
      <c r="E1356" s="40" t="n">
        <v>2.6</v>
      </c>
      <c r="F1356" s="41" t="n">
        <f aca="false">IF(A1356="","",INDEX(Assumptions!$B$16:$B$18,MATCH(C1356,Assumptions!$A$16:$A$18,0)))</f>
        <v>3</v>
      </c>
      <c r="G1356" s="42" t="n">
        <f aca="false">IF(A1356="","",WORKDAY(B1356,F1356))</f>
        <v>46282</v>
      </c>
    </row>
    <row r="1357" customFormat="false" ht="15" hidden="false" customHeight="false" outlineLevel="0" collapsed="false">
      <c r="A1357" s="37" t="n">
        <v>1001356</v>
      </c>
      <c r="B1357" s="38" t="n">
        <v>46279</v>
      </c>
      <c r="C1357" s="39" t="s">
        <v>69</v>
      </c>
      <c r="D1357" s="39" t="s">
        <v>35</v>
      </c>
      <c r="E1357" s="40" t="n">
        <v>1.3</v>
      </c>
      <c r="F1357" s="41" t="n">
        <f aca="false">IF(A1357="","",INDEX(Assumptions!$B$16:$B$18,MATCH(C1357,Assumptions!$A$16:$A$18,0)))</f>
        <v>3</v>
      </c>
      <c r="G1357" s="42" t="n">
        <f aca="false">IF(A1357="","",WORKDAY(B1357,F1357))</f>
        <v>46282</v>
      </c>
    </row>
    <row r="1358" customFormat="false" ht="15" hidden="false" customHeight="false" outlineLevel="0" collapsed="false">
      <c r="A1358" s="37" t="n">
        <v>1001357</v>
      </c>
      <c r="B1358" s="38" t="n">
        <v>46279</v>
      </c>
      <c r="C1358" s="39" t="s">
        <v>69</v>
      </c>
      <c r="D1358" s="39" t="s">
        <v>39</v>
      </c>
      <c r="E1358" s="40" t="n">
        <v>3.3</v>
      </c>
      <c r="F1358" s="41" t="n">
        <f aca="false">IF(A1358="","",INDEX(Assumptions!$B$16:$B$18,MATCH(C1358,Assumptions!$A$16:$A$18,0)))</f>
        <v>3</v>
      </c>
      <c r="G1358" s="42" t="n">
        <f aca="false">IF(A1358="","",WORKDAY(B1358,F1358))</f>
        <v>46282</v>
      </c>
    </row>
    <row r="1359" customFormat="false" ht="15" hidden="false" customHeight="false" outlineLevel="0" collapsed="false">
      <c r="A1359" s="37" t="n">
        <v>1001358</v>
      </c>
      <c r="B1359" s="38" t="n">
        <v>46279</v>
      </c>
      <c r="C1359" s="39" t="s">
        <v>68</v>
      </c>
      <c r="D1359" s="39" t="s">
        <v>33</v>
      </c>
      <c r="E1359" s="40" t="n">
        <v>2.4</v>
      </c>
      <c r="F1359" s="41" t="n">
        <f aca="false">IF(A1359="","",INDEX(Assumptions!$B$16:$B$18,MATCH(C1359,Assumptions!$A$16:$A$18,0)))</f>
        <v>1</v>
      </c>
      <c r="G1359" s="42" t="n">
        <f aca="false">IF(A1359="","",WORKDAY(B1359,F1359))</f>
        <v>46280</v>
      </c>
    </row>
    <row r="1360" customFormat="false" ht="15" hidden="false" customHeight="false" outlineLevel="0" collapsed="false">
      <c r="A1360" s="37" t="n">
        <v>1001359</v>
      </c>
      <c r="B1360" s="38" t="n">
        <v>46279</v>
      </c>
      <c r="C1360" s="39" t="s">
        <v>69</v>
      </c>
      <c r="D1360" s="39" t="s">
        <v>37</v>
      </c>
      <c r="E1360" s="40" t="n">
        <v>0.9</v>
      </c>
      <c r="F1360" s="41" t="n">
        <f aca="false">IF(A1360="","",INDEX(Assumptions!$B$16:$B$18,MATCH(C1360,Assumptions!$A$16:$A$18,0)))</f>
        <v>3</v>
      </c>
      <c r="G1360" s="42" t="n">
        <f aca="false">IF(A1360="","",WORKDAY(B1360,F1360))</f>
        <v>46282</v>
      </c>
    </row>
    <row r="1361" customFormat="false" ht="15" hidden="false" customHeight="false" outlineLevel="0" collapsed="false">
      <c r="A1361" s="37" t="n">
        <v>1001360</v>
      </c>
      <c r="B1361" s="38" t="n">
        <v>46279</v>
      </c>
      <c r="C1361" s="39" t="s">
        <v>69</v>
      </c>
      <c r="D1361" s="39" t="s">
        <v>37</v>
      </c>
      <c r="E1361" s="40" t="n">
        <v>2</v>
      </c>
      <c r="F1361" s="41" t="n">
        <f aca="false">IF(A1361="","",INDEX(Assumptions!$B$16:$B$18,MATCH(C1361,Assumptions!$A$16:$A$18,0)))</f>
        <v>3</v>
      </c>
      <c r="G1361" s="42" t="n">
        <f aca="false">IF(A1361="","",WORKDAY(B1361,F1361))</f>
        <v>46282</v>
      </c>
    </row>
    <row r="1362" customFormat="false" ht="15" hidden="false" customHeight="false" outlineLevel="0" collapsed="false">
      <c r="A1362" s="37" t="n">
        <v>1001361</v>
      </c>
      <c r="B1362" s="38" t="n">
        <v>46279</v>
      </c>
      <c r="C1362" s="39" t="s">
        <v>70</v>
      </c>
      <c r="D1362" s="39" t="s">
        <v>39</v>
      </c>
      <c r="E1362" s="40" t="n">
        <v>1.1</v>
      </c>
      <c r="F1362" s="41" t="n">
        <f aca="false">IF(A1362="","",INDEX(Assumptions!$B$16:$B$18,MATCH(C1362,Assumptions!$A$16:$A$18,0)))</f>
        <v>5</v>
      </c>
      <c r="G1362" s="42" t="n">
        <f aca="false">IF(A1362="","",WORKDAY(B1362,F1362))</f>
        <v>46286</v>
      </c>
    </row>
    <row r="1363" customFormat="false" ht="15" hidden="false" customHeight="false" outlineLevel="0" collapsed="false">
      <c r="A1363" s="37" t="n">
        <v>1001362</v>
      </c>
      <c r="B1363" s="38" t="n">
        <v>46279</v>
      </c>
      <c r="C1363" s="39" t="s">
        <v>70</v>
      </c>
      <c r="D1363" s="39" t="s">
        <v>33</v>
      </c>
      <c r="E1363" s="40" t="n">
        <v>1.6</v>
      </c>
      <c r="F1363" s="41" t="n">
        <f aca="false">IF(A1363="","",INDEX(Assumptions!$B$16:$B$18,MATCH(C1363,Assumptions!$A$16:$A$18,0)))</f>
        <v>5</v>
      </c>
      <c r="G1363" s="42" t="n">
        <f aca="false">IF(A1363="","",WORKDAY(B1363,F1363))</f>
        <v>46286</v>
      </c>
    </row>
    <row r="1364" customFormat="false" ht="15" hidden="false" customHeight="false" outlineLevel="0" collapsed="false">
      <c r="A1364" s="37" t="n">
        <v>1001363</v>
      </c>
      <c r="B1364" s="38" t="n">
        <v>46279</v>
      </c>
      <c r="C1364" s="39" t="s">
        <v>69</v>
      </c>
      <c r="D1364" s="39" t="s">
        <v>33</v>
      </c>
      <c r="E1364" s="40" t="n">
        <v>2.2</v>
      </c>
      <c r="F1364" s="41" t="n">
        <f aca="false">IF(A1364="","",INDEX(Assumptions!$B$16:$B$18,MATCH(C1364,Assumptions!$A$16:$A$18,0)))</f>
        <v>3</v>
      </c>
      <c r="G1364" s="42" t="n">
        <f aca="false">IF(A1364="","",WORKDAY(B1364,F1364))</f>
        <v>46282</v>
      </c>
    </row>
    <row r="1365" customFormat="false" ht="15" hidden="false" customHeight="false" outlineLevel="0" collapsed="false">
      <c r="A1365" s="37" t="n">
        <v>1001364</v>
      </c>
      <c r="B1365" s="38" t="n">
        <v>46279</v>
      </c>
      <c r="C1365" s="39" t="s">
        <v>69</v>
      </c>
      <c r="D1365" s="39" t="s">
        <v>37</v>
      </c>
      <c r="E1365" s="40" t="n">
        <v>3.8</v>
      </c>
      <c r="F1365" s="41" t="n">
        <f aca="false">IF(A1365="","",INDEX(Assumptions!$B$16:$B$18,MATCH(C1365,Assumptions!$A$16:$A$18,0)))</f>
        <v>3</v>
      </c>
      <c r="G1365" s="42" t="n">
        <f aca="false">IF(A1365="","",WORKDAY(B1365,F1365))</f>
        <v>46282</v>
      </c>
    </row>
    <row r="1366" customFormat="false" ht="15" hidden="false" customHeight="false" outlineLevel="0" collapsed="false">
      <c r="A1366" s="37" t="n">
        <v>1001365</v>
      </c>
      <c r="B1366" s="38" t="n">
        <v>46279</v>
      </c>
      <c r="C1366" s="39" t="s">
        <v>69</v>
      </c>
      <c r="D1366" s="39" t="s">
        <v>31</v>
      </c>
      <c r="E1366" s="40" t="n">
        <v>2.5</v>
      </c>
      <c r="F1366" s="41" t="n">
        <f aca="false">IF(A1366="","",INDEX(Assumptions!$B$16:$B$18,MATCH(C1366,Assumptions!$A$16:$A$18,0)))</f>
        <v>3</v>
      </c>
      <c r="G1366" s="42" t="n">
        <f aca="false">IF(A1366="","",WORKDAY(B1366,F1366))</f>
        <v>46282</v>
      </c>
    </row>
    <row r="1367" customFormat="false" ht="15" hidden="false" customHeight="false" outlineLevel="0" collapsed="false">
      <c r="A1367" s="37" t="n">
        <v>1001366</v>
      </c>
      <c r="B1367" s="38" t="n">
        <v>46279</v>
      </c>
      <c r="C1367" s="39" t="s">
        <v>68</v>
      </c>
      <c r="D1367" s="39" t="s">
        <v>31</v>
      </c>
      <c r="E1367" s="40" t="n">
        <v>0.7</v>
      </c>
      <c r="F1367" s="41" t="n">
        <f aca="false">IF(A1367="","",INDEX(Assumptions!$B$16:$B$18,MATCH(C1367,Assumptions!$A$16:$A$18,0)))</f>
        <v>1</v>
      </c>
      <c r="G1367" s="42" t="n">
        <f aca="false">IF(A1367="","",WORKDAY(B1367,F1367))</f>
        <v>46280</v>
      </c>
    </row>
    <row r="1368" customFormat="false" ht="15" hidden="false" customHeight="false" outlineLevel="0" collapsed="false">
      <c r="A1368" s="37" t="n">
        <v>1001367</v>
      </c>
      <c r="B1368" s="38" t="n">
        <v>46279</v>
      </c>
      <c r="C1368" s="39" t="s">
        <v>69</v>
      </c>
      <c r="D1368" s="39" t="s">
        <v>35</v>
      </c>
      <c r="E1368" s="40" t="n">
        <v>1.4</v>
      </c>
      <c r="F1368" s="41" t="n">
        <f aca="false">IF(A1368="","",INDEX(Assumptions!$B$16:$B$18,MATCH(C1368,Assumptions!$A$16:$A$18,0)))</f>
        <v>3</v>
      </c>
      <c r="G1368" s="42" t="n">
        <f aca="false">IF(A1368="","",WORKDAY(B1368,F1368))</f>
        <v>46282</v>
      </c>
    </row>
    <row r="1369" customFormat="false" ht="15" hidden="false" customHeight="false" outlineLevel="0" collapsed="false">
      <c r="A1369" s="37" t="n">
        <v>1001368</v>
      </c>
      <c r="B1369" s="38" t="n">
        <v>46279</v>
      </c>
      <c r="C1369" s="39" t="s">
        <v>68</v>
      </c>
      <c r="D1369" s="39" t="s">
        <v>33</v>
      </c>
      <c r="E1369" s="40" t="n">
        <v>5.8</v>
      </c>
      <c r="F1369" s="41" t="n">
        <f aca="false">IF(A1369="","",INDEX(Assumptions!$B$16:$B$18,MATCH(C1369,Assumptions!$A$16:$A$18,0)))</f>
        <v>1</v>
      </c>
      <c r="G1369" s="42" t="n">
        <f aca="false">IF(A1369="","",WORKDAY(B1369,F1369))</f>
        <v>46280</v>
      </c>
    </row>
    <row r="1370" customFormat="false" ht="15" hidden="false" customHeight="false" outlineLevel="0" collapsed="false">
      <c r="A1370" s="37" t="n">
        <v>1001369</v>
      </c>
      <c r="B1370" s="38" t="n">
        <v>46279</v>
      </c>
      <c r="C1370" s="39" t="s">
        <v>69</v>
      </c>
      <c r="D1370" s="39" t="s">
        <v>39</v>
      </c>
      <c r="E1370" s="40" t="n">
        <v>2.1</v>
      </c>
      <c r="F1370" s="41" t="n">
        <f aca="false">IF(A1370="","",INDEX(Assumptions!$B$16:$B$18,MATCH(C1370,Assumptions!$A$16:$A$18,0)))</f>
        <v>3</v>
      </c>
      <c r="G1370" s="42" t="n">
        <f aca="false">IF(A1370="","",WORKDAY(B1370,F1370))</f>
        <v>46282</v>
      </c>
    </row>
    <row r="1371" customFormat="false" ht="15" hidden="false" customHeight="false" outlineLevel="0" collapsed="false">
      <c r="A1371" s="37" t="n">
        <v>1001370</v>
      </c>
      <c r="B1371" s="38" t="n">
        <v>46279</v>
      </c>
      <c r="C1371" s="39" t="s">
        <v>68</v>
      </c>
      <c r="D1371" s="39" t="s">
        <v>35</v>
      </c>
      <c r="E1371" s="40" t="n">
        <v>0.5</v>
      </c>
      <c r="F1371" s="41" t="n">
        <f aca="false">IF(A1371="","",INDEX(Assumptions!$B$16:$B$18,MATCH(C1371,Assumptions!$A$16:$A$18,0)))</f>
        <v>1</v>
      </c>
      <c r="G1371" s="42" t="n">
        <f aca="false">IF(A1371="","",WORKDAY(B1371,F1371))</f>
        <v>46280</v>
      </c>
    </row>
    <row r="1372" customFormat="false" ht="15" hidden="false" customHeight="false" outlineLevel="0" collapsed="false">
      <c r="A1372" s="37" t="n">
        <v>1001371</v>
      </c>
      <c r="B1372" s="38" t="n">
        <v>46279</v>
      </c>
      <c r="C1372" s="39" t="s">
        <v>69</v>
      </c>
      <c r="D1372" s="39" t="s">
        <v>31</v>
      </c>
      <c r="E1372" s="40" t="n">
        <v>2.3</v>
      </c>
      <c r="F1372" s="41" t="n">
        <f aca="false">IF(A1372="","",INDEX(Assumptions!$B$16:$B$18,MATCH(C1372,Assumptions!$A$16:$A$18,0)))</f>
        <v>3</v>
      </c>
      <c r="G1372" s="42" t="n">
        <f aca="false">IF(A1372="","",WORKDAY(B1372,F1372))</f>
        <v>46282</v>
      </c>
    </row>
    <row r="1373" customFormat="false" ht="15" hidden="false" customHeight="false" outlineLevel="0" collapsed="false">
      <c r="A1373" s="37" t="n">
        <v>1001372</v>
      </c>
      <c r="B1373" s="38" t="n">
        <v>46279</v>
      </c>
      <c r="C1373" s="39" t="s">
        <v>69</v>
      </c>
      <c r="D1373" s="39" t="s">
        <v>39</v>
      </c>
      <c r="E1373" s="40" t="n">
        <v>1.3</v>
      </c>
      <c r="F1373" s="41" t="n">
        <f aca="false">IF(A1373="","",INDEX(Assumptions!$B$16:$B$18,MATCH(C1373,Assumptions!$A$16:$A$18,0)))</f>
        <v>3</v>
      </c>
      <c r="G1373" s="42" t="n">
        <f aca="false">IF(A1373="","",WORKDAY(B1373,F1373))</f>
        <v>46282</v>
      </c>
    </row>
    <row r="1374" customFormat="false" ht="15" hidden="false" customHeight="false" outlineLevel="0" collapsed="false">
      <c r="A1374" s="37" t="n">
        <v>1001373</v>
      </c>
      <c r="B1374" s="38" t="n">
        <v>46279</v>
      </c>
      <c r="C1374" s="39" t="s">
        <v>69</v>
      </c>
      <c r="D1374" s="39" t="s">
        <v>31</v>
      </c>
      <c r="E1374" s="40" t="n">
        <v>1</v>
      </c>
      <c r="F1374" s="41" t="n">
        <f aca="false">IF(A1374="","",INDEX(Assumptions!$B$16:$B$18,MATCH(C1374,Assumptions!$A$16:$A$18,0)))</f>
        <v>3</v>
      </c>
      <c r="G1374" s="42" t="n">
        <f aca="false">IF(A1374="","",WORKDAY(B1374,F1374))</f>
        <v>46282</v>
      </c>
    </row>
    <row r="1375" customFormat="false" ht="15" hidden="false" customHeight="false" outlineLevel="0" collapsed="false">
      <c r="A1375" s="37" t="n">
        <v>1001374</v>
      </c>
      <c r="B1375" s="38" t="n">
        <v>46279</v>
      </c>
      <c r="C1375" s="39" t="s">
        <v>70</v>
      </c>
      <c r="D1375" s="39" t="s">
        <v>31</v>
      </c>
      <c r="E1375" s="40" t="n">
        <v>1.2</v>
      </c>
      <c r="F1375" s="41" t="n">
        <f aca="false">IF(A1375="","",INDEX(Assumptions!$B$16:$B$18,MATCH(C1375,Assumptions!$A$16:$A$18,0)))</f>
        <v>5</v>
      </c>
      <c r="G1375" s="42" t="n">
        <f aca="false">IF(A1375="","",WORKDAY(B1375,F1375))</f>
        <v>46286</v>
      </c>
    </row>
    <row r="1376" customFormat="false" ht="15" hidden="false" customHeight="false" outlineLevel="0" collapsed="false">
      <c r="A1376" s="37" t="n">
        <v>1001375</v>
      </c>
      <c r="B1376" s="38" t="n">
        <v>46279</v>
      </c>
      <c r="C1376" s="39" t="s">
        <v>68</v>
      </c>
      <c r="D1376" s="39" t="s">
        <v>33</v>
      </c>
      <c r="E1376" s="40" t="n">
        <v>2.3</v>
      </c>
      <c r="F1376" s="41" t="n">
        <f aca="false">IF(A1376="","",INDEX(Assumptions!$B$16:$B$18,MATCH(C1376,Assumptions!$A$16:$A$18,0)))</f>
        <v>1</v>
      </c>
      <c r="G1376" s="42" t="n">
        <f aca="false">IF(A1376="","",WORKDAY(B1376,F1376))</f>
        <v>46280</v>
      </c>
    </row>
    <row r="1377" customFormat="false" ht="15" hidden="false" customHeight="false" outlineLevel="0" collapsed="false">
      <c r="A1377" s="37" t="n">
        <v>1001376</v>
      </c>
      <c r="B1377" s="38" t="n">
        <v>46279</v>
      </c>
      <c r="C1377" s="39" t="s">
        <v>69</v>
      </c>
      <c r="D1377" s="39" t="s">
        <v>37</v>
      </c>
      <c r="E1377" s="40" t="n">
        <v>2.3</v>
      </c>
      <c r="F1377" s="41" t="n">
        <f aca="false">IF(A1377="","",INDEX(Assumptions!$B$16:$B$18,MATCH(C1377,Assumptions!$A$16:$A$18,0)))</f>
        <v>3</v>
      </c>
      <c r="G1377" s="42" t="n">
        <f aca="false">IF(A1377="","",WORKDAY(B1377,F1377))</f>
        <v>46282</v>
      </c>
    </row>
    <row r="1378" customFormat="false" ht="15" hidden="false" customHeight="false" outlineLevel="0" collapsed="false">
      <c r="A1378" s="37" t="n">
        <v>1001377</v>
      </c>
      <c r="B1378" s="38" t="n">
        <v>46279</v>
      </c>
      <c r="C1378" s="39" t="s">
        <v>70</v>
      </c>
      <c r="D1378" s="39" t="s">
        <v>37</v>
      </c>
      <c r="E1378" s="40" t="n">
        <v>0.9</v>
      </c>
      <c r="F1378" s="41" t="n">
        <f aca="false">IF(A1378="","",INDEX(Assumptions!$B$16:$B$18,MATCH(C1378,Assumptions!$A$16:$A$18,0)))</f>
        <v>5</v>
      </c>
      <c r="G1378" s="42" t="n">
        <f aca="false">IF(A1378="","",WORKDAY(B1378,F1378))</f>
        <v>46286</v>
      </c>
    </row>
    <row r="1379" customFormat="false" ht="15" hidden="false" customHeight="false" outlineLevel="0" collapsed="false">
      <c r="A1379" s="37" t="n">
        <v>1001378</v>
      </c>
      <c r="B1379" s="38" t="n">
        <v>46279</v>
      </c>
      <c r="C1379" s="39" t="s">
        <v>69</v>
      </c>
      <c r="D1379" s="39" t="s">
        <v>31</v>
      </c>
      <c r="E1379" s="40" t="n">
        <v>0.4</v>
      </c>
      <c r="F1379" s="41" t="n">
        <f aca="false">IF(A1379="","",INDEX(Assumptions!$B$16:$B$18,MATCH(C1379,Assumptions!$A$16:$A$18,0)))</f>
        <v>3</v>
      </c>
      <c r="G1379" s="42" t="n">
        <f aca="false">IF(A1379="","",WORKDAY(B1379,F1379))</f>
        <v>46282</v>
      </c>
    </row>
    <row r="1380" customFormat="false" ht="15" hidden="false" customHeight="false" outlineLevel="0" collapsed="false">
      <c r="A1380" s="37" t="n">
        <v>1001379</v>
      </c>
      <c r="B1380" s="38" t="n">
        <v>46279</v>
      </c>
      <c r="C1380" s="39" t="s">
        <v>70</v>
      </c>
      <c r="D1380" s="39" t="s">
        <v>37</v>
      </c>
      <c r="E1380" s="40" t="n">
        <v>2.7</v>
      </c>
      <c r="F1380" s="41" t="n">
        <f aca="false">IF(A1380="","",INDEX(Assumptions!$B$16:$B$18,MATCH(C1380,Assumptions!$A$16:$A$18,0)))</f>
        <v>5</v>
      </c>
      <c r="G1380" s="42" t="n">
        <f aca="false">IF(A1380="","",WORKDAY(B1380,F1380))</f>
        <v>46286</v>
      </c>
    </row>
    <row r="1381" customFormat="false" ht="15" hidden="false" customHeight="false" outlineLevel="0" collapsed="false">
      <c r="A1381" s="37" t="n">
        <v>1001380</v>
      </c>
      <c r="B1381" s="38" t="n">
        <v>46279</v>
      </c>
      <c r="C1381" s="39" t="s">
        <v>69</v>
      </c>
      <c r="D1381" s="39" t="s">
        <v>37</v>
      </c>
      <c r="E1381" s="40" t="n">
        <v>1.8</v>
      </c>
      <c r="F1381" s="41" t="n">
        <f aca="false">IF(A1381="","",INDEX(Assumptions!$B$16:$B$18,MATCH(C1381,Assumptions!$A$16:$A$18,0)))</f>
        <v>3</v>
      </c>
      <c r="G1381" s="42" t="n">
        <f aca="false">IF(A1381="","",WORKDAY(B1381,F1381))</f>
        <v>46282</v>
      </c>
    </row>
    <row r="1382" customFormat="false" ht="15" hidden="false" customHeight="false" outlineLevel="0" collapsed="false">
      <c r="A1382" s="37" t="n">
        <v>1001381</v>
      </c>
      <c r="B1382" s="38" t="n">
        <v>46279</v>
      </c>
      <c r="C1382" s="39" t="s">
        <v>70</v>
      </c>
      <c r="D1382" s="39" t="s">
        <v>33</v>
      </c>
      <c r="E1382" s="40" t="n">
        <v>1.3</v>
      </c>
      <c r="F1382" s="41" t="n">
        <f aca="false">IF(A1382="","",INDEX(Assumptions!$B$16:$B$18,MATCH(C1382,Assumptions!$A$16:$A$18,0)))</f>
        <v>5</v>
      </c>
      <c r="G1382" s="42" t="n">
        <f aca="false">IF(A1382="","",WORKDAY(B1382,F1382))</f>
        <v>46286</v>
      </c>
    </row>
    <row r="1383" customFormat="false" ht="15" hidden="false" customHeight="false" outlineLevel="0" collapsed="false">
      <c r="A1383" s="37" t="n">
        <v>1001382</v>
      </c>
      <c r="B1383" s="38" t="n">
        <v>46279</v>
      </c>
      <c r="C1383" s="39" t="s">
        <v>70</v>
      </c>
      <c r="D1383" s="39" t="s">
        <v>33</v>
      </c>
      <c r="E1383" s="40" t="n">
        <v>1.6</v>
      </c>
      <c r="F1383" s="41" t="n">
        <f aca="false">IF(A1383="","",INDEX(Assumptions!$B$16:$B$18,MATCH(C1383,Assumptions!$A$16:$A$18,0)))</f>
        <v>5</v>
      </c>
      <c r="G1383" s="42" t="n">
        <f aca="false">IF(A1383="","",WORKDAY(B1383,F1383))</f>
        <v>46286</v>
      </c>
    </row>
    <row r="1384" customFormat="false" ht="15" hidden="false" customHeight="false" outlineLevel="0" collapsed="false">
      <c r="A1384" s="37" t="n">
        <v>1001383</v>
      </c>
      <c r="B1384" s="38" t="n">
        <v>46279</v>
      </c>
      <c r="C1384" s="39" t="s">
        <v>69</v>
      </c>
      <c r="D1384" s="39" t="s">
        <v>33</v>
      </c>
      <c r="E1384" s="40" t="n">
        <v>2.8</v>
      </c>
      <c r="F1384" s="41" t="n">
        <f aca="false">IF(A1384="","",INDEX(Assumptions!$B$16:$B$18,MATCH(C1384,Assumptions!$A$16:$A$18,0)))</f>
        <v>3</v>
      </c>
      <c r="G1384" s="42" t="n">
        <f aca="false">IF(A1384="","",WORKDAY(B1384,F1384))</f>
        <v>46282</v>
      </c>
    </row>
    <row r="1385" customFormat="false" ht="15" hidden="false" customHeight="false" outlineLevel="0" collapsed="false">
      <c r="A1385" s="37" t="n">
        <v>1001384</v>
      </c>
      <c r="B1385" s="38" t="n">
        <v>46279</v>
      </c>
      <c r="C1385" s="39" t="s">
        <v>69</v>
      </c>
      <c r="D1385" s="39" t="s">
        <v>33</v>
      </c>
      <c r="E1385" s="40" t="n">
        <v>2.8</v>
      </c>
      <c r="F1385" s="41" t="n">
        <f aca="false">IF(A1385="","",INDEX(Assumptions!$B$16:$B$18,MATCH(C1385,Assumptions!$A$16:$A$18,0)))</f>
        <v>3</v>
      </c>
      <c r="G1385" s="42" t="n">
        <f aca="false">IF(A1385="","",WORKDAY(B1385,F1385))</f>
        <v>46282</v>
      </c>
    </row>
    <row r="1386" customFormat="false" ht="15" hidden="false" customHeight="false" outlineLevel="0" collapsed="false">
      <c r="A1386" s="37" t="n">
        <v>1001385</v>
      </c>
      <c r="B1386" s="38" t="n">
        <v>46279</v>
      </c>
      <c r="C1386" s="39" t="s">
        <v>69</v>
      </c>
      <c r="D1386" s="39" t="s">
        <v>35</v>
      </c>
      <c r="E1386" s="40" t="n">
        <v>0.6</v>
      </c>
      <c r="F1386" s="41" t="n">
        <f aca="false">IF(A1386="","",INDEX(Assumptions!$B$16:$B$18,MATCH(C1386,Assumptions!$A$16:$A$18,0)))</f>
        <v>3</v>
      </c>
      <c r="G1386" s="42" t="n">
        <f aca="false">IF(A1386="","",WORKDAY(B1386,F1386))</f>
        <v>46282</v>
      </c>
    </row>
    <row r="1387" customFormat="false" ht="15" hidden="false" customHeight="false" outlineLevel="0" collapsed="false">
      <c r="A1387" s="37" t="n">
        <v>1001386</v>
      </c>
      <c r="B1387" s="38" t="n">
        <v>46279</v>
      </c>
      <c r="C1387" s="39" t="s">
        <v>68</v>
      </c>
      <c r="D1387" s="39" t="s">
        <v>33</v>
      </c>
      <c r="E1387" s="40" t="n">
        <v>1.1</v>
      </c>
      <c r="F1387" s="41" t="n">
        <f aca="false">IF(A1387="","",INDEX(Assumptions!$B$16:$B$18,MATCH(C1387,Assumptions!$A$16:$A$18,0)))</f>
        <v>1</v>
      </c>
      <c r="G1387" s="42" t="n">
        <f aca="false">IF(A1387="","",WORKDAY(B1387,F1387))</f>
        <v>46280</v>
      </c>
    </row>
    <row r="1388" customFormat="false" ht="15" hidden="false" customHeight="false" outlineLevel="0" collapsed="false">
      <c r="A1388" s="37" t="n">
        <v>1001387</v>
      </c>
      <c r="B1388" s="38" t="n">
        <v>46279</v>
      </c>
      <c r="C1388" s="39" t="s">
        <v>70</v>
      </c>
      <c r="D1388" s="39" t="s">
        <v>39</v>
      </c>
      <c r="E1388" s="40" t="n">
        <v>3.2</v>
      </c>
      <c r="F1388" s="41" t="n">
        <f aca="false">IF(A1388="","",INDEX(Assumptions!$B$16:$B$18,MATCH(C1388,Assumptions!$A$16:$A$18,0)))</f>
        <v>5</v>
      </c>
      <c r="G1388" s="42" t="n">
        <f aca="false">IF(A1388="","",WORKDAY(B1388,F1388))</f>
        <v>46286</v>
      </c>
    </row>
    <row r="1389" customFormat="false" ht="15" hidden="false" customHeight="false" outlineLevel="0" collapsed="false">
      <c r="A1389" s="37" t="n">
        <v>1001388</v>
      </c>
      <c r="B1389" s="38" t="n">
        <v>46279</v>
      </c>
      <c r="C1389" s="39" t="s">
        <v>69</v>
      </c>
      <c r="D1389" s="39" t="s">
        <v>31</v>
      </c>
      <c r="E1389" s="40" t="n">
        <v>0.7</v>
      </c>
      <c r="F1389" s="41" t="n">
        <f aca="false">IF(A1389="","",INDEX(Assumptions!$B$16:$B$18,MATCH(C1389,Assumptions!$A$16:$A$18,0)))</f>
        <v>3</v>
      </c>
      <c r="G1389" s="42" t="n">
        <f aca="false">IF(A1389="","",WORKDAY(B1389,F1389))</f>
        <v>46282</v>
      </c>
    </row>
    <row r="1390" customFormat="false" ht="15" hidden="false" customHeight="false" outlineLevel="0" collapsed="false">
      <c r="A1390" s="37" t="n">
        <v>1001389</v>
      </c>
      <c r="B1390" s="38" t="n">
        <v>46279</v>
      </c>
      <c r="C1390" s="39" t="s">
        <v>69</v>
      </c>
      <c r="D1390" s="39" t="s">
        <v>33</v>
      </c>
      <c r="E1390" s="40" t="n">
        <v>1.1</v>
      </c>
      <c r="F1390" s="41" t="n">
        <f aca="false">IF(A1390="","",INDEX(Assumptions!$B$16:$B$18,MATCH(C1390,Assumptions!$A$16:$A$18,0)))</f>
        <v>3</v>
      </c>
      <c r="G1390" s="42" t="n">
        <f aca="false">IF(A1390="","",WORKDAY(B1390,F1390))</f>
        <v>46282</v>
      </c>
    </row>
    <row r="1391" customFormat="false" ht="15" hidden="false" customHeight="false" outlineLevel="0" collapsed="false">
      <c r="A1391" s="37" t="n">
        <v>1001390</v>
      </c>
      <c r="B1391" s="38" t="n">
        <v>46279</v>
      </c>
      <c r="C1391" s="39" t="s">
        <v>69</v>
      </c>
      <c r="D1391" s="39" t="s">
        <v>37</v>
      </c>
      <c r="E1391" s="40" t="n">
        <v>2</v>
      </c>
      <c r="F1391" s="41" t="n">
        <f aca="false">IF(A1391="","",INDEX(Assumptions!$B$16:$B$18,MATCH(C1391,Assumptions!$A$16:$A$18,0)))</f>
        <v>3</v>
      </c>
      <c r="G1391" s="42" t="n">
        <f aca="false">IF(A1391="","",WORKDAY(B1391,F1391))</f>
        <v>46282</v>
      </c>
    </row>
    <row r="1392" customFormat="false" ht="15" hidden="false" customHeight="false" outlineLevel="0" collapsed="false">
      <c r="A1392" s="37" t="n">
        <v>1001391</v>
      </c>
      <c r="B1392" s="38" t="n">
        <v>46279</v>
      </c>
      <c r="C1392" s="39" t="s">
        <v>68</v>
      </c>
      <c r="D1392" s="39" t="s">
        <v>37</v>
      </c>
      <c r="E1392" s="40" t="n">
        <v>1.2</v>
      </c>
      <c r="F1392" s="41" t="n">
        <f aca="false">IF(A1392="","",INDEX(Assumptions!$B$16:$B$18,MATCH(C1392,Assumptions!$A$16:$A$18,0)))</f>
        <v>1</v>
      </c>
      <c r="G1392" s="42" t="n">
        <f aca="false">IF(A1392="","",WORKDAY(B1392,F1392))</f>
        <v>46280</v>
      </c>
    </row>
    <row r="1393" customFormat="false" ht="15" hidden="false" customHeight="false" outlineLevel="0" collapsed="false">
      <c r="A1393" s="37" t="n">
        <v>1001392</v>
      </c>
      <c r="B1393" s="38" t="n">
        <v>46279</v>
      </c>
      <c r="C1393" s="39" t="s">
        <v>69</v>
      </c>
      <c r="D1393" s="39" t="s">
        <v>39</v>
      </c>
      <c r="E1393" s="40" t="n">
        <v>3.1</v>
      </c>
      <c r="F1393" s="41" t="n">
        <f aca="false">IF(A1393="","",INDEX(Assumptions!$B$16:$B$18,MATCH(C1393,Assumptions!$A$16:$A$18,0)))</f>
        <v>3</v>
      </c>
      <c r="G1393" s="42" t="n">
        <f aca="false">IF(A1393="","",WORKDAY(B1393,F1393))</f>
        <v>46282</v>
      </c>
    </row>
    <row r="1394" customFormat="false" ht="15" hidden="false" customHeight="false" outlineLevel="0" collapsed="false">
      <c r="A1394" s="37" t="n">
        <v>1001393</v>
      </c>
      <c r="B1394" s="38" t="n">
        <v>46279</v>
      </c>
      <c r="C1394" s="39" t="s">
        <v>69</v>
      </c>
      <c r="D1394" s="39" t="s">
        <v>31</v>
      </c>
      <c r="E1394" s="40" t="n">
        <v>2.4</v>
      </c>
      <c r="F1394" s="41" t="n">
        <f aca="false">IF(A1394="","",INDEX(Assumptions!$B$16:$B$18,MATCH(C1394,Assumptions!$A$16:$A$18,0)))</f>
        <v>3</v>
      </c>
      <c r="G1394" s="42" t="n">
        <f aca="false">IF(A1394="","",WORKDAY(B1394,F1394))</f>
        <v>46282</v>
      </c>
    </row>
    <row r="1395" customFormat="false" ht="15" hidden="false" customHeight="false" outlineLevel="0" collapsed="false">
      <c r="A1395" s="37" t="n">
        <v>1001394</v>
      </c>
      <c r="B1395" s="38" t="n">
        <v>46279</v>
      </c>
      <c r="C1395" s="39" t="s">
        <v>69</v>
      </c>
      <c r="D1395" s="39" t="s">
        <v>31</v>
      </c>
      <c r="E1395" s="40" t="n">
        <v>2.8</v>
      </c>
      <c r="F1395" s="41" t="n">
        <f aca="false">IF(A1395="","",INDEX(Assumptions!$B$16:$B$18,MATCH(C1395,Assumptions!$A$16:$A$18,0)))</f>
        <v>3</v>
      </c>
      <c r="G1395" s="42" t="n">
        <f aca="false">IF(A1395="","",WORKDAY(B1395,F1395))</f>
        <v>46282</v>
      </c>
    </row>
    <row r="1396" customFormat="false" ht="15" hidden="false" customHeight="false" outlineLevel="0" collapsed="false">
      <c r="A1396" s="37" t="n">
        <v>1001395</v>
      </c>
      <c r="B1396" s="38" t="n">
        <v>46279</v>
      </c>
      <c r="C1396" s="39" t="s">
        <v>70</v>
      </c>
      <c r="D1396" s="39" t="s">
        <v>33</v>
      </c>
      <c r="E1396" s="40" t="n">
        <v>1.1</v>
      </c>
      <c r="F1396" s="41" t="n">
        <f aca="false">IF(A1396="","",INDEX(Assumptions!$B$16:$B$18,MATCH(C1396,Assumptions!$A$16:$A$18,0)))</f>
        <v>5</v>
      </c>
      <c r="G1396" s="42" t="n">
        <f aca="false">IF(A1396="","",WORKDAY(B1396,F1396))</f>
        <v>46286</v>
      </c>
    </row>
    <row r="1397" customFormat="false" ht="15" hidden="false" customHeight="false" outlineLevel="0" collapsed="false">
      <c r="A1397" s="37" t="n">
        <v>1001396</v>
      </c>
      <c r="B1397" s="38" t="n">
        <v>46279</v>
      </c>
      <c r="C1397" s="39" t="s">
        <v>69</v>
      </c>
      <c r="D1397" s="39" t="s">
        <v>35</v>
      </c>
      <c r="E1397" s="40" t="n">
        <v>6.7</v>
      </c>
      <c r="F1397" s="41" t="n">
        <f aca="false">IF(A1397="","",INDEX(Assumptions!$B$16:$B$18,MATCH(C1397,Assumptions!$A$16:$A$18,0)))</f>
        <v>3</v>
      </c>
      <c r="G1397" s="42" t="n">
        <f aca="false">IF(A1397="","",WORKDAY(B1397,F1397))</f>
        <v>46282</v>
      </c>
    </row>
    <row r="1398" customFormat="false" ht="15" hidden="false" customHeight="false" outlineLevel="0" collapsed="false">
      <c r="A1398" s="37" t="n">
        <v>1001397</v>
      </c>
      <c r="B1398" s="38" t="n">
        <v>46279</v>
      </c>
      <c r="C1398" s="39" t="s">
        <v>70</v>
      </c>
      <c r="D1398" s="39" t="s">
        <v>33</v>
      </c>
      <c r="E1398" s="40" t="n">
        <v>1.8</v>
      </c>
      <c r="F1398" s="41" t="n">
        <f aca="false">IF(A1398="","",INDEX(Assumptions!$B$16:$B$18,MATCH(C1398,Assumptions!$A$16:$A$18,0)))</f>
        <v>5</v>
      </c>
      <c r="G1398" s="42" t="n">
        <f aca="false">IF(A1398="","",WORKDAY(B1398,F1398))</f>
        <v>46286</v>
      </c>
    </row>
    <row r="1399" customFormat="false" ht="15" hidden="false" customHeight="false" outlineLevel="0" collapsed="false">
      <c r="A1399" s="37" t="n">
        <v>1001398</v>
      </c>
      <c r="B1399" s="38" t="n">
        <v>46279</v>
      </c>
      <c r="C1399" s="39" t="s">
        <v>69</v>
      </c>
      <c r="D1399" s="39" t="s">
        <v>31</v>
      </c>
      <c r="E1399" s="40" t="n">
        <v>3.6</v>
      </c>
      <c r="F1399" s="41" t="n">
        <f aca="false">IF(A1399="","",INDEX(Assumptions!$B$16:$B$18,MATCH(C1399,Assumptions!$A$16:$A$18,0)))</f>
        <v>3</v>
      </c>
      <c r="G1399" s="42" t="n">
        <f aca="false">IF(A1399="","",WORKDAY(B1399,F1399))</f>
        <v>46282</v>
      </c>
    </row>
    <row r="1400" customFormat="false" ht="15" hidden="false" customHeight="false" outlineLevel="0" collapsed="false">
      <c r="A1400" s="37" t="n">
        <v>1001399</v>
      </c>
      <c r="B1400" s="38" t="n">
        <v>46279</v>
      </c>
      <c r="C1400" s="39" t="s">
        <v>69</v>
      </c>
      <c r="D1400" s="39" t="s">
        <v>39</v>
      </c>
      <c r="E1400" s="40" t="n">
        <v>2.4</v>
      </c>
      <c r="F1400" s="41" t="n">
        <f aca="false">IF(A1400="","",INDEX(Assumptions!$B$16:$B$18,MATCH(C1400,Assumptions!$A$16:$A$18,0)))</f>
        <v>3</v>
      </c>
      <c r="G1400" s="42" t="n">
        <f aca="false">IF(A1400="","",WORKDAY(B1400,F1400))</f>
        <v>46282</v>
      </c>
    </row>
    <row r="1401" customFormat="false" ht="15" hidden="false" customHeight="false" outlineLevel="0" collapsed="false">
      <c r="A1401" s="37" t="n">
        <v>1001400</v>
      </c>
      <c r="B1401" s="38" t="n">
        <v>46279</v>
      </c>
      <c r="C1401" s="39" t="s">
        <v>68</v>
      </c>
      <c r="D1401" s="39" t="s">
        <v>37</v>
      </c>
      <c r="E1401" s="40" t="n">
        <v>1.4</v>
      </c>
      <c r="F1401" s="41" t="n">
        <f aca="false">IF(A1401="","",INDEX(Assumptions!$B$16:$B$18,MATCH(C1401,Assumptions!$A$16:$A$18,0)))</f>
        <v>1</v>
      </c>
      <c r="G1401" s="42" t="n">
        <f aca="false">IF(A1401="","",WORKDAY(B1401,F1401))</f>
        <v>46280</v>
      </c>
    </row>
    <row r="1402" customFormat="false" ht="15" hidden="false" customHeight="false" outlineLevel="0" collapsed="false">
      <c r="A1402" s="37" t="n">
        <v>1001401</v>
      </c>
      <c r="B1402" s="38" t="n">
        <v>46279</v>
      </c>
      <c r="C1402" s="39" t="s">
        <v>69</v>
      </c>
      <c r="D1402" s="39" t="s">
        <v>31</v>
      </c>
      <c r="E1402" s="40" t="n">
        <v>1.1</v>
      </c>
      <c r="F1402" s="41" t="n">
        <f aca="false">IF(A1402="","",INDEX(Assumptions!$B$16:$B$18,MATCH(C1402,Assumptions!$A$16:$A$18,0)))</f>
        <v>3</v>
      </c>
      <c r="G1402" s="42" t="n">
        <f aca="false">IF(A1402="","",WORKDAY(B1402,F1402))</f>
        <v>46282</v>
      </c>
    </row>
    <row r="1403" customFormat="false" ht="15" hidden="false" customHeight="false" outlineLevel="0" collapsed="false">
      <c r="A1403" s="37" t="n">
        <v>1001402</v>
      </c>
      <c r="B1403" s="38" t="n">
        <v>46279</v>
      </c>
      <c r="C1403" s="39" t="s">
        <v>69</v>
      </c>
      <c r="D1403" s="39" t="s">
        <v>35</v>
      </c>
      <c r="E1403" s="40" t="n">
        <v>1.7</v>
      </c>
      <c r="F1403" s="41" t="n">
        <f aca="false">IF(A1403="","",INDEX(Assumptions!$B$16:$B$18,MATCH(C1403,Assumptions!$A$16:$A$18,0)))</f>
        <v>3</v>
      </c>
      <c r="G1403" s="42" t="n">
        <f aca="false">IF(A1403="","",WORKDAY(B1403,F1403))</f>
        <v>46282</v>
      </c>
    </row>
    <row r="1404" customFormat="false" ht="15" hidden="false" customHeight="false" outlineLevel="0" collapsed="false">
      <c r="A1404" s="37" t="n">
        <v>1001403</v>
      </c>
      <c r="B1404" s="38" t="n">
        <v>46279</v>
      </c>
      <c r="C1404" s="39" t="s">
        <v>69</v>
      </c>
      <c r="D1404" s="39" t="s">
        <v>33</v>
      </c>
      <c r="E1404" s="40" t="n">
        <v>0.9</v>
      </c>
      <c r="F1404" s="41" t="n">
        <f aca="false">IF(A1404="","",INDEX(Assumptions!$B$16:$B$18,MATCH(C1404,Assumptions!$A$16:$A$18,0)))</f>
        <v>3</v>
      </c>
      <c r="G1404" s="42" t="n">
        <f aca="false">IF(A1404="","",WORKDAY(B1404,F1404))</f>
        <v>46282</v>
      </c>
    </row>
    <row r="1405" customFormat="false" ht="15" hidden="false" customHeight="false" outlineLevel="0" collapsed="false">
      <c r="A1405" s="37" t="n">
        <v>1001404</v>
      </c>
      <c r="B1405" s="38" t="n">
        <v>46279</v>
      </c>
      <c r="C1405" s="39" t="s">
        <v>69</v>
      </c>
      <c r="D1405" s="39" t="s">
        <v>35</v>
      </c>
      <c r="E1405" s="40" t="n">
        <v>0.4</v>
      </c>
      <c r="F1405" s="41" t="n">
        <f aca="false">IF(A1405="","",INDEX(Assumptions!$B$16:$B$18,MATCH(C1405,Assumptions!$A$16:$A$18,0)))</f>
        <v>3</v>
      </c>
      <c r="G1405" s="42" t="n">
        <f aca="false">IF(A1405="","",WORKDAY(B1405,F1405))</f>
        <v>46282</v>
      </c>
    </row>
    <row r="1406" customFormat="false" ht="15" hidden="false" customHeight="false" outlineLevel="0" collapsed="false">
      <c r="A1406" s="37" t="n">
        <v>1001405</v>
      </c>
      <c r="B1406" s="38" t="n">
        <v>46279</v>
      </c>
      <c r="C1406" s="39" t="s">
        <v>70</v>
      </c>
      <c r="D1406" s="39" t="s">
        <v>33</v>
      </c>
      <c r="E1406" s="40" t="n">
        <v>0.4</v>
      </c>
      <c r="F1406" s="41" t="n">
        <f aca="false">IF(A1406="","",INDEX(Assumptions!$B$16:$B$18,MATCH(C1406,Assumptions!$A$16:$A$18,0)))</f>
        <v>5</v>
      </c>
      <c r="G1406" s="42" t="n">
        <f aca="false">IF(A1406="","",WORKDAY(B1406,F1406))</f>
        <v>46286</v>
      </c>
    </row>
    <row r="1407" customFormat="false" ht="15" hidden="false" customHeight="false" outlineLevel="0" collapsed="false">
      <c r="A1407" s="37" t="n">
        <v>1001406</v>
      </c>
      <c r="B1407" s="38" t="n">
        <v>46279</v>
      </c>
      <c r="C1407" s="39" t="s">
        <v>68</v>
      </c>
      <c r="D1407" s="39" t="s">
        <v>35</v>
      </c>
      <c r="E1407" s="40" t="n">
        <v>3.2</v>
      </c>
      <c r="F1407" s="41" t="n">
        <f aca="false">IF(A1407="","",INDEX(Assumptions!$B$16:$B$18,MATCH(C1407,Assumptions!$A$16:$A$18,0)))</f>
        <v>1</v>
      </c>
      <c r="G1407" s="42" t="n">
        <f aca="false">IF(A1407="","",WORKDAY(B1407,F1407))</f>
        <v>46280</v>
      </c>
    </row>
    <row r="1408" customFormat="false" ht="15" hidden="false" customHeight="false" outlineLevel="0" collapsed="false">
      <c r="A1408" s="37" t="n">
        <v>1001407</v>
      </c>
      <c r="B1408" s="38" t="n">
        <v>46279</v>
      </c>
      <c r="C1408" s="39" t="s">
        <v>70</v>
      </c>
      <c r="D1408" s="39" t="s">
        <v>39</v>
      </c>
      <c r="E1408" s="40" t="n">
        <v>3.8</v>
      </c>
      <c r="F1408" s="41" t="n">
        <f aca="false">IF(A1408="","",INDEX(Assumptions!$B$16:$B$18,MATCH(C1408,Assumptions!$A$16:$A$18,0)))</f>
        <v>5</v>
      </c>
      <c r="G1408" s="42" t="n">
        <f aca="false">IF(A1408="","",WORKDAY(B1408,F1408))</f>
        <v>46286</v>
      </c>
    </row>
    <row r="1409" customFormat="false" ht="15" hidden="false" customHeight="false" outlineLevel="0" collapsed="false">
      <c r="A1409" s="37" t="n">
        <v>1001408</v>
      </c>
      <c r="B1409" s="38" t="n">
        <v>46279</v>
      </c>
      <c r="C1409" s="39" t="s">
        <v>69</v>
      </c>
      <c r="D1409" s="39" t="s">
        <v>39</v>
      </c>
      <c r="E1409" s="40" t="n">
        <v>1.5</v>
      </c>
      <c r="F1409" s="41" t="n">
        <f aca="false">IF(A1409="","",INDEX(Assumptions!$B$16:$B$18,MATCH(C1409,Assumptions!$A$16:$A$18,0)))</f>
        <v>3</v>
      </c>
      <c r="G1409" s="42" t="n">
        <f aca="false">IF(A1409="","",WORKDAY(B1409,F1409))</f>
        <v>46282</v>
      </c>
    </row>
    <row r="1410" customFormat="false" ht="15" hidden="false" customHeight="false" outlineLevel="0" collapsed="false">
      <c r="A1410" s="37" t="n">
        <v>1001409</v>
      </c>
      <c r="B1410" s="38" t="n">
        <v>46279</v>
      </c>
      <c r="C1410" s="39" t="s">
        <v>69</v>
      </c>
      <c r="D1410" s="39" t="s">
        <v>31</v>
      </c>
      <c r="E1410" s="40" t="n">
        <v>1.3</v>
      </c>
      <c r="F1410" s="41" t="n">
        <f aca="false">IF(A1410="","",INDEX(Assumptions!$B$16:$B$18,MATCH(C1410,Assumptions!$A$16:$A$18,0)))</f>
        <v>3</v>
      </c>
      <c r="G1410" s="42" t="n">
        <f aca="false">IF(A1410="","",WORKDAY(B1410,F1410))</f>
        <v>46282</v>
      </c>
    </row>
    <row r="1411" customFormat="false" ht="15" hidden="false" customHeight="false" outlineLevel="0" collapsed="false">
      <c r="A1411" s="37" t="n">
        <v>1001410</v>
      </c>
      <c r="B1411" s="38" t="n">
        <v>46279</v>
      </c>
      <c r="C1411" s="39" t="s">
        <v>70</v>
      </c>
      <c r="D1411" s="39" t="s">
        <v>37</v>
      </c>
      <c r="E1411" s="40" t="n">
        <v>1.7</v>
      </c>
      <c r="F1411" s="41" t="n">
        <f aca="false">IF(A1411="","",INDEX(Assumptions!$B$16:$B$18,MATCH(C1411,Assumptions!$A$16:$A$18,0)))</f>
        <v>5</v>
      </c>
      <c r="G1411" s="42" t="n">
        <f aca="false">IF(A1411="","",WORKDAY(B1411,F1411))</f>
        <v>46286</v>
      </c>
    </row>
    <row r="1412" customFormat="false" ht="15" hidden="false" customHeight="false" outlineLevel="0" collapsed="false">
      <c r="A1412" s="37" t="n">
        <v>1001411</v>
      </c>
      <c r="B1412" s="38" t="n">
        <v>46279</v>
      </c>
      <c r="C1412" s="39" t="s">
        <v>69</v>
      </c>
      <c r="D1412" s="39" t="s">
        <v>33</v>
      </c>
      <c r="E1412" s="40" t="n">
        <v>4.6</v>
      </c>
      <c r="F1412" s="41" t="n">
        <f aca="false">IF(A1412="","",INDEX(Assumptions!$B$16:$B$18,MATCH(C1412,Assumptions!$A$16:$A$18,0)))</f>
        <v>3</v>
      </c>
      <c r="G1412" s="42" t="n">
        <f aca="false">IF(A1412="","",WORKDAY(B1412,F1412))</f>
        <v>46282</v>
      </c>
    </row>
    <row r="1413" customFormat="false" ht="15" hidden="false" customHeight="false" outlineLevel="0" collapsed="false">
      <c r="A1413" s="37" t="n">
        <v>1001412</v>
      </c>
      <c r="B1413" s="38" t="n">
        <v>46279</v>
      </c>
      <c r="C1413" s="39" t="s">
        <v>70</v>
      </c>
      <c r="D1413" s="39" t="s">
        <v>33</v>
      </c>
      <c r="E1413" s="40" t="n">
        <v>2.1</v>
      </c>
      <c r="F1413" s="41" t="n">
        <f aca="false">IF(A1413="","",INDEX(Assumptions!$B$16:$B$18,MATCH(C1413,Assumptions!$A$16:$A$18,0)))</f>
        <v>5</v>
      </c>
      <c r="G1413" s="42" t="n">
        <f aca="false">IF(A1413="","",WORKDAY(B1413,F1413))</f>
        <v>46286</v>
      </c>
    </row>
    <row r="1414" customFormat="false" ht="15" hidden="false" customHeight="false" outlineLevel="0" collapsed="false">
      <c r="A1414" s="37" t="n">
        <v>1001413</v>
      </c>
      <c r="B1414" s="38" t="n">
        <v>46279</v>
      </c>
      <c r="C1414" s="39" t="s">
        <v>70</v>
      </c>
      <c r="D1414" s="39" t="s">
        <v>35</v>
      </c>
      <c r="E1414" s="40" t="n">
        <v>1.1</v>
      </c>
      <c r="F1414" s="41" t="n">
        <f aca="false">IF(A1414="","",INDEX(Assumptions!$B$16:$B$18,MATCH(C1414,Assumptions!$A$16:$A$18,0)))</f>
        <v>5</v>
      </c>
      <c r="G1414" s="42" t="n">
        <f aca="false">IF(A1414="","",WORKDAY(B1414,F1414))</f>
        <v>46286</v>
      </c>
    </row>
    <row r="1415" customFormat="false" ht="15" hidden="false" customHeight="false" outlineLevel="0" collapsed="false">
      <c r="A1415" s="37" t="n">
        <v>1001414</v>
      </c>
      <c r="B1415" s="38" t="n">
        <v>46279</v>
      </c>
      <c r="C1415" s="39" t="s">
        <v>68</v>
      </c>
      <c r="D1415" s="39" t="s">
        <v>37</v>
      </c>
      <c r="E1415" s="40" t="n">
        <v>2.7</v>
      </c>
      <c r="F1415" s="41" t="n">
        <f aca="false">IF(A1415="","",INDEX(Assumptions!$B$16:$B$18,MATCH(C1415,Assumptions!$A$16:$A$18,0)))</f>
        <v>1</v>
      </c>
      <c r="G1415" s="42" t="n">
        <f aca="false">IF(A1415="","",WORKDAY(B1415,F1415))</f>
        <v>46280</v>
      </c>
    </row>
    <row r="1416" customFormat="false" ht="15" hidden="false" customHeight="false" outlineLevel="0" collapsed="false">
      <c r="A1416" s="37" t="n">
        <v>1001415</v>
      </c>
      <c r="B1416" s="38" t="n">
        <v>46279</v>
      </c>
      <c r="C1416" s="39" t="s">
        <v>69</v>
      </c>
      <c r="D1416" s="39" t="s">
        <v>35</v>
      </c>
      <c r="E1416" s="40" t="n">
        <v>3</v>
      </c>
      <c r="F1416" s="41" t="n">
        <f aca="false">IF(A1416="","",INDEX(Assumptions!$B$16:$B$18,MATCH(C1416,Assumptions!$A$16:$A$18,0)))</f>
        <v>3</v>
      </c>
      <c r="G1416" s="42" t="n">
        <f aca="false">IF(A1416="","",WORKDAY(B1416,F1416))</f>
        <v>46282</v>
      </c>
    </row>
    <row r="1417" customFormat="false" ht="15" hidden="false" customHeight="false" outlineLevel="0" collapsed="false">
      <c r="A1417" s="37" t="n">
        <v>1001416</v>
      </c>
      <c r="B1417" s="38" t="n">
        <v>46279</v>
      </c>
      <c r="C1417" s="39" t="s">
        <v>69</v>
      </c>
      <c r="D1417" s="39" t="s">
        <v>35</v>
      </c>
      <c r="E1417" s="40" t="n">
        <v>4.6</v>
      </c>
      <c r="F1417" s="41" t="n">
        <f aca="false">IF(A1417="","",INDEX(Assumptions!$B$16:$B$18,MATCH(C1417,Assumptions!$A$16:$A$18,0)))</f>
        <v>3</v>
      </c>
      <c r="G1417" s="42" t="n">
        <f aca="false">IF(A1417="","",WORKDAY(B1417,F1417))</f>
        <v>46282</v>
      </c>
    </row>
    <row r="1418" customFormat="false" ht="15" hidden="false" customHeight="false" outlineLevel="0" collapsed="false">
      <c r="A1418" s="37" t="n">
        <v>1001417</v>
      </c>
      <c r="B1418" s="38" t="n">
        <v>46279</v>
      </c>
      <c r="C1418" s="39" t="s">
        <v>70</v>
      </c>
      <c r="D1418" s="39" t="s">
        <v>33</v>
      </c>
      <c r="E1418" s="40" t="n">
        <v>3.4</v>
      </c>
      <c r="F1418" s="41" t="n">
        <f aca="false">IF(A1418="","",INDEX(Assumptions!$B$16:$B$18,MATCH(C1418,Assumptions!$A$16:$A$18,0)))</f>
        <v>5</v>
      </c>
      <c r="G1418" s="42" t="n">
        <f aca="false">IF(A1418="","",WORKDAY(B1418,F1418))</f>
        <v>46286</v>
      </c>
    </row>
    <row r="1419" customFormat="false" ht="15" hidden="false" customHeight="false" outlineLevel="0" collapsed="false">
      <c r="A1419" s="37" t="n">
        <v>1001418</v>
      </c>
      <c r="B1419" s="38" t="n">
        <v>46279</v>
      </c>
      <c r="C1419" s="39" t="s">
        <v>70</v>
      </c>
      <c r="D1419" s="39" t="s">
        <v>39</v>
      </c>
      <c r="E1419" s="40" t="n">
        <v>4.2</v>
      </c>
      <c r="F1419" s="41" t="n">
        <f aca="false">IF(A1419="","",INDEX(Assumptions!$B$16:$B$18,MATCH(C1419,Assumptions!$A$16:$A$18,0)))</f>
        <v>5</v>
      </c>
      <c r="G1419" s="42" t="n">
        <f aca="false">IF(A1419="","",WORKDAY(B1419,F1419))</f>
        <v>46286</v>
      </c>
    </row>
    <row r="1420" customFormat="false" ht="15" hidden="false" customHeight="false" outlineLevel="0" collapsed="false">
      <c r="A1420" s="37" t="n">
        <v>1001419</v>
      </c>
      <c r="B1420" s="38" t="n">
        <v>46279</v>
      </c>
      <c r="C1420" s="39" t="s">
        <v>69</v>
      </c>
      <c r="D1420" s="39" t="s">
        <v>39</v>
      </c>
      <c r="E1420" s="40" t="n">
        <v>2.3</v>
      </c>
      <c r="F1420" s="41" t="n">
        <f aca="false">IF(A1420="","",INDEX(Assumptions!$B$16:$B$18,MATCH(C1420,Assumptions!$A$16:$A$18,0)))</f>
        <v>3</v>
      </c>
      <c r="G1420" s="42" t="n">
        <f aca="false">IF(A1420="","",WORKDAY(B1420,F1420))</f>
        <v>46282</v>
      </c>
    </row>
    <row r="1421" customFormat="false" ht="15" hidden="false" customHeight="false" outlineLevel="0" collapsed="false">
      <c r="A1421" s="37" t="n">
        <v>1001420</v>
      </c>
      <c r="B1421" s="38" t="n">
        <v>46279</v>
      </c>
      <c r="C1421" s="39" t="s">
        <v>69</v>
      </c>
      <c r="D1421" s="39" t="s">
        <v>37</v>
      </c>
      <c r="E1421" s="40" t="n">
        <v>1.1</v>
      </c>
      <c r="F1421" s="41" t="n">
        <f aca="false">IF(A1421="","",INDEX(Assumptions!$B$16:$B$18,MATCH(C1421,Assumptions!$A$16:$A$18,0)))</f>
        <v>3</v>
      </c>
      <c r="G1421" s="42" t="n">
        <f aca="false">IF(A1421="","",WORKDAY(B1421,F1421))</f>
        <v>46282</v>
      </c>
    </row>
    <row r="1422" customFormat="false" ht="15" hidden="false" customHeight="false" outlineLevel="0" collapsed="false">
      <c r="A1422" s="37" t="n">
        <v>1001421</v>
      </c>
      <c r="B1422" s="38" t="n">
        <v>46279</v>
      </c>
      <c r="C1422" s="39" t="s">
        <v>69</v>
      </c>
      <c r="D1422" s="39" t="s">
        <v>39</v>
      </c>
      <c r="E1422" s="40" t="n">
        <v>3.4</v>
      </c>
      <c r="F1422" s="41" t="n">
        <f aca="false">IF(A1422="","",INDEX(Assumptions!$B$16:$B$18,MATCH(C1422,Assumptions!$A$16:$A$18,0)))</f>
        <v>3</v>
      </c>
      <c r="G1422" s="42" t="n">
        <f aca="false">IF(A1422="","",WORKDAY(B1422,F1422))</f>
        <v>46282</v>
      </c>
    </row>
    <row r="1423" customFormat="false" ht="15" hidden="false" customHeight="false" outlineLevel="0" collapsed="false">
      <c r="A1423" s="37" t="n">
        <v>1001422</v>
      </c>
      <c r="B1423" s="38" t="n">
        <v>46279</v>
      </c>
      <c r="C1423" s="39" t="s">
        <v>70</v>
      </c>
      <c r="D1423" s="39" t="s">
        <v>39</v>
      </c>
      <c r="E1423" s="40" t="n">
        <v>3.5</v>
      </c>
      <c r="F1423" s="41" t="n">
        <f aca="false">IF(A1423="","",INDEX(Assumptions!$B$16:$B$18,MATCH(C1423,Assumptions!$A$16:$A$18,0)))</f>
        <v>5</v>
      </c>
      <c r="G1423" s="42" t="n">
        <f aca="false">IF(A1423="","",WORKDAY(B1423,F1423))</f>
        <v>46286</v>
      </c>
    </row>
    <row r="1424" customFormat="false" ht="15" hidden="false" customHeight="false" outlineLevel="0" collapsed="false">
      <c r="A1424" s="37" t="n">
        <v>1001423</v>
      </c>
      <c r="B1424" s="38" t="n">
        <v>46279</v>
      </c>
      <c r="C1424" s="39" t="s">
        <v>69</v>
      </c>
      <c r="D1424" s="39" t="s">
        <v>33</v>
      </c>
      <c r="E1424" s="40" t="n">
        <v>2.2</v>
      </c>
      <c r="F1424" s="41" t="n">
        <f aca="false">IF(A1424="","",INDEX(Assumptions!$B$16:$B$18,MATCH(C1424,Assumptions!$A$16:$A$18,0)))</f>
        <v>3</v>
      </c>
      <c r="G1424" s="42" t="n">
        <f aca="false">IF(A1424="","",WORKDAY(B1424,F1424))</f>
        <v>46282</v>
      </c>
    </row>
    <row r="1425" customFormat="false" ht="15" hidden="false" customHeight="false" outlineLevel="0" collapsed="false">
      <c r="A1425" s="37" t="n">
        <v>1001424</v>
      </c>
      <c r="B1425" s="38" t="n">
        <v>46279</v>
      </c>
      <c r="C1425" s="39" t="s">
        <v>68</v>
      </c>
      <c r="D1425" s="39" t="s">
        <v>33</v>
      </c>
      <c r="E1425" s="40" t="n">
        <v>0.8</v>
      </c>
      <c r="F1425" s="41" t="n">
        <f aca="false">IF(A1425="","",INDEX(Assumptions!$B$16:$B$18,MATCH(C1425,Assumptions!$A$16:$A$18,0)))</f>
        <v>1</v>
      </c>
      <c r="G1425" s="42" t="n">
        <f aca="false">IF(A1425="","",WORKDAY(B1425,F1425))</f>
        <v>46280</v>
      </c>
    </row>
    <row r="1426" customFormat="false" ht="15" hidden="false" customHeight="false" outlineLevel="0" collapsed="false">
      <c r="A1426" s="37" t="n">
        <v>1001425</v>
      </c>
      <c r="B1426" s="38" t="n">
        <v>46279</v>
      </c>
      <c r="C1426" s="39" t="s">
        <v>68</v>
      </c>
      <c r="D1426" s="39" t="s">
        <v>35</v>
      </c>
      <c r="E1426" s="40" t="n">
        <v>6.7</v>
      </c>
      <c r="F1426" s="41" t="n">
        <f aca="false">IF(A1426="","",INDEX(Assumptions!$B$16:$B$18,MATCH(C1426,Assumptions!$A$16:$A$18,0)))</f>
        <v>1</v>
      </c>
      <c r="G1426" s="42" t="n">
        <f aca="false">IF(A1426="","",WORKDAY(B1426,F1426))</f>
        <v>46280</v>
      </c>
    </row>
    <row r="1427" customFormat="false" ht="15" hidden="false" customHeight="false" outlineLevel="0" collapsed="false">
      <c r="A1427" s="37" t="n">
        <v>1001426</v>
      </c>
      <c r="B1427" s="38" t="n">
        <v>46279</v>
      </c>
      <c r="C1427" s="39" t="s">
        <v>70</v>
      </c>
      <c r="D1427" s="39" t="s">
        <v>31</v>
      </c>
      <c r="E1427" s="40" t="n">
        <v>0.5</v>
      </c>
      <c r="F1427" s="41" t="n">
        <f aca="false">IF(A1427="","",INDEX(Assumptions!$B$16:$B$18,MATCH(C1427,Assumptions!$A$16:$A$18,0)))</f>
        <v>5</v>
      </c>
      <c r="G1427" s="42" t="n">
        <f aca="false">IF(A1427="","",WORKDAY(B1427,F1427))</f>
        <v>46286</v>
      </c>
    </row>
    <row r="1428" customFormat="false" ht="15" hidden="false" customHeight="false" outlineLevel="0" collapsed="false">
      <c r="A1428" s="37" t="n">
        <v>1001427</v>
      </c>
      <c r="B1428" s="38" t="n">
        <v>46279</v>
      </c>
      <c r="C1428" s="39" t="s">
        <v>69</v>
      </c>
      <c r="D1428" s="39" t="s">
        <v>37</v>
      </c>
      <c r="E1428" s="40" t="n">
        <v>2.4</v>
      </c>
      <c r="F1428" s="41" t="n">
        <f aca="false">IF(A1428="","",INDEX(Assumptions!$B$16:$B$18,MATCH(C1428,Assumptions!$A$16:$A$18,0)))</f>
        <v>3</v>
      </c>
      <c r="G1428" s="42" t="n">
        <f aca="false">IF(A1428="","",WORKDAY(B1428,F1428))</f>
        <v>46282</v>
      </c>
    </row>
    <row r="1429" customFormat="false" ht="15" hidden="false" customHeight="false" outlineLevel="0" collapsed="false">
      <c r="A1429" s="37" t="n">
        <v>1001428</v>
      </c>
      <c r="B1429" s="38" t="n">
        <v>46279</v>
      </c>
      <c r="C1429" s="39" t="s">
        <v>70</v>
      </c>
      <c r="D1429" s="39" t="s">
        <v>39</v>
      </c>
      <c r="E1429" s="40" t="n">
        <v>3.6</v>
      </c>
      <c r="F1429" s="41" t="n">
        <f aca="false">IF(A1429="","",INDEX(Assumptions!$B$16:$B$18,MATCH(C1429,Assumptions!$A$16:$A$18,0)))</f>
        <v>5</v>
      </c>
      <c r="G1429" s="42" t="n">
        <f aca="false">IF(A1429="","",WORKDAY(B1429,F1429))</f>
        <v>46286</v>
      </c>
    </row>
    <row r="1430" customFormat="false" ht="15" hidden="false" customHeight="false" outlineLevel="0" collapsed="false">
      <c r="A1430" s="37" t="n">
        <v>1001429</v>
      </c>
      <c r="B1430" s="38" t="n">
        <v>46279</v>
      </c>
      <c r="C1430" s="39" t="s">
        <v>70</v>
      </c>
      <c r="D1430" s="39" t="s">
        <v>39</v>
      </c>
      <c r="E1430" s="40" t="n">
        <v>2.4</v>
      </c>
      <c r="F1430" s="41" t="n">
        <f aca="false">IF(A1430="","",INDEX(Assumptions!$B$16:$B$18,MATCH(C1430,Assumptions!$A$16:$A$18,0)))</f>
        <v>5</v>
      </c>
      <c r="G1430" s="42" t="n">
        <f aca="false">IF(A1430="","",WORKDAY(B1430,F1430))</f>
        <v>46286</v>
      </c>
    </row>
    <row r="1431" customFormat="false" ht="15" hidden="false" customHeight="false" outlineLevel="0" collapsed="false">
      <c r="A1431" s="37" t="n">
        <v>1001430</v>
      </c>
      <c r="B1431" s="38" t="n">
        <v>46279</v>
      </c>
      <c r="C1431" s="39" t="s">
        <v>69</v>
      </c>
      <c r="D1431" s="39" t="s">
        <v>37</v>
      </c>
      <c r="E1431" s="40" t="n">
        <v>1.5</v>
      </c>
      <c r="F1431" s="41" t="n">
        <f aca="false">IF(A1431="","",INDEX(Assumptions!$B$16:$B$18,MATCH(C1431,Assumptions!$A$16:$A$18,0)))</f>
        <v>3</v>
      </c>
      <c r="G1431" s="42" t="n">
        <f aca="false">IF(A1431="","",WORKDAY(B1431,F1431))</f>
        <v>46282</v>
      </c>
    </row>
    <row r="1432" customFormat="false" ht="15" hidden="false" customHeight="false" outlineLevel="0" collapsed="false">
      <c r="A1432" s="37" t="n">
        <v>1001431</v>
      </c>
      <c r="B1432" s="38" t="n">
        <v>46279</v>
      </c>
      <c r="C1432" s="39" t="s">
        <v>69</v>
      </c>
      <c r="D1432" s="39" t="s">
        <v>31</v>
      </c>
      <c r="E1432" s="40" t="n">
        <v>1.8</v>
      </c>
      <c r="F1432" s="41" t="n">
        <f aca="false">IF(A1432="","",INDEX(Assumptions!$B$16:$B$18,MATCH(C1432,Assumptions!$A$16:$A$18,0)))</f>
        <v>3</v>
      </c>
      <c r="G1432" s="42" t="n">
        <f aca="false">IF(A1432="","",WORKDAY(B1432,F1432))</f>
        <v>46282</v>
      </c>
    </row>
    <row r="1433" customFormat="false" ht="15" hidden="false" customHeight="false" outlineLevel="0" collapsed="false">
      <c r="A1433" s="37" t="n">
        <v>1001432</v>
      </c>
      <c r="B1433" s="38" t="n">
        <v>46279</v>
      </c>
      <c r="C1433" s="39" t="s">
        <v>68</v>
      </c>
      <c r="D1433" s="39" t="s">
        <v>31</v>
      </c>
      <c r="E1433" s="40" t="n">
        <v>2.8</v>
      </c>
      <c r="F1433" s="41" t="n">
        <f aca="false">IF(A1433="","",INDEX(Assumptions!$B$16:$B$18,MATCH(C1433,Assumptions!$A$16:$A$18,0)))</f>
        <v>1</v>
      </c>
      <c r="G1433" s="42" t="n">
        <f aca="false">IF(A1433="","",WORKDAY(B1433,F1433))</f>
        <v>46280</v>
      </c>
    </row>
    <row r="1434" customFormat="false" ht="15" hidden="false" customHeight="false" outlineLevel="0" collapsed="false">
      <c r="A1434" s="37" t="n">
        <v>1001433</v>
      </c>
      <c r="B1434" s="38" t="n">
        <v>46279</v>
      </c>
      <c r="C1434" s="39" t="s">
        <v>68</v>
      </c>
      <c r="D1434" s="39" t="s">
        <v>35</v>
      </c>
      <c r="E1434" s="40" t="n">
        <v>2.2</v>
      </c>
      <c r="F1434" s="41" t="n">
        <f aca="false">IF(A1434="","",INDEX(Assumptions!$B$16:$B$18,MATCH(C1434,Assumptions!$A$16:$A$18,0)))</f>
        <v>1</v>
      </c>
      <c r="G1434" s="42" t="n">
        <f aca="false">IF(A1434="","",WORKDAY(B1434,F1434))</f>
        <v>46280</v>
      </c>
    </row>
    <row r="1435" customFormat="false" ht="15" hidden="false" customHeight="false" outlineLevel="0" collapsed="false">
      <c r="A1435" s="37" t="n">
        <v>1001434</v>
      </c>
      <c r="B1435" s="38" t="n">
        <v>46279</v>
      </c>
      <c r="C1435" s="39" t="s">
        <v>70</v>
      </c>
      <c r="D1435" s="39" t="s">
        <v>37</v>
      </c>
      <c r="E1435" s="40" t="n">
        <v>1.1</v>
      </c>
      <c r="F1435" s="41" t="n">
        <f aca="false">IF(A1435="","",INDEX(Assumptions!$B$16:$B$18,MATCH(C1435,Assumptions!$A$16:$A$18,0)))</f>
        <v>5</v>
      </c>
      <c r="G1435" s="42" t="n">
        <f aca="false">IF(A1435="","",WORKDAY(B1435,F1435))</f>
        <v>46286</v>
      </c>
    </row>
    <row r="1436" customFormat="false" ht="15" hidden="false" customHeight="false" outlineLevel="0" collapsed="false">
      <c r="A1436" s="37" t="n">
        <v>1001435</v>
      </c>
      <c r="B1436" s="38" t="n">
        <v>46279</v>
      </c>
      <c r="C1436" s="39" t="s">
        <v>70</v>
      </c>
      <c r="D1436" s="39" t="s">
        <v>31</v>
      </c>
      <c r="E1436" s="40" t="n">
        <v>1.7</v>
      </c>
      <c r="F1436" s="41" t="n">
        <f aca="false">IF(A1436="","",INDEX(Assumptions!$B$16:$B$18,MATCH(C1436,Assumptions!$A$16:$A$18,0)))</f>
        <v>5</v>
      </c>
      <c r="G1436" s="42" t="n">
        <f aca="false">IF(A1436="","",WORKDAY(B1436,F1436))</f>
        <v>46286</v>
      </c>
    </row>
    <row r="1437" customFormat="false" ht="15" hidden="false" customHeight="false" outlineLevel="0" collapsed="false">
      <c r="A1437" s="37" t="n">
        <v>1001436</v>
      </c>
      <c r="B1437" s="38" t="n">
        <v>46279</v>
      </c>
      <c r="C1437" s="39" t="s">
        <v>69</v>
      </c>
      <c r="D1437" s="39" t="s">
        <v>31</v>
      </c>
      <c r="E1437" s="40" t="n">
        <v>1.7</v>
      </c>
      <c r="F1437" s="41" t="n">
        <f aca="false">IF(A1437="","",INDEX(Assumptions!$B$16:$B$18,MATCH(C1437,Assumptions!$A$16:$A$18,0)))</f>
        <v>3</v>
      </c>
      <c r="G1437" s="42" t="n">
        <f aca="false">IF(A1437="","",WORKDAY(B1437,F1437))</f>
        <v>46282</v>
      </c>
    </row>
    <row r="1438" customFormat="false" ht="15" hidden="false" customHeight="false" outlineLevel="0" collapsed="false">
      <c r="A1438" s="37" t="n">
        <v>1001437</v>
      </c>
      <c r="B1438" s="38" t="n">
        <v>46279</v>
      </c>
      <c r="C1438" s="39" t="s">
        <v>69</v>
      </c>
      <c r="D1438" s="39" t="s">
        <v>31</v>
      </c>
      <c r="E1438" s="40" t="n">
        <v>2.7</v>
      </c>
      <c r="F1438" s="41" t="n">
        <f aca="false">IF(A1438="","",INDEX(Assumptions!$B$16:$B$18,MATCH(C1438,Assumptions!$A$16:$A$18,0)))</f>
        <v>3</v>
      </c>
      <c r="G1438" s="42" t="n">
        <f aca="false">IF(A1438="","",WORKDAY(B1438,F1438))</f>
        <v>46282</v>
      </c>
    </row>
    <row r="1439" customFormat="false" ht="15" hidden="false" customHeight="false" outlineLevel="0" collapsed="false">
      <c r="A1439" s="37" t="n">
        <v>1001438</v>
      </c>
      <c r="B1439" s="38" t="n">
        <v>46279</v>
      </c>
      <c r="C1439" s="39" t="s">
        <v>69</v>
      </c>
      <c r="D1439" s="39" t="s">
        <v>31</v>
      </c>
      <c r="E1439" s="40" t="n">
        <v>1.2</v>
      </c>
      <c r="F1439" s="41" t="n">
        <f aca="false">IF(A1439="","",INDEX(Assumptions!$B$16:$B$18,MATCH(C1439,Assumptions!$A$16:$A$18,0)))</f>
        <v>3</v>
      </c>
      <c r="G1439" s="42" t="n">
        <f aca="false">IF(A1439="","",WORKDAY(B1439,F1439))</f>
        <v>46282</v>
      </c>
    </row>
    <row r="1440" customFormat="false" ht="15" hidden="false" customHeight="false" outlineLevel="0" collapsed="false">
      <c r="A1440" s="37" t="n">
        <v>1001439</v>
      </c>
      <c r="B1440" s="38" t="n">
        <v>46279</v>
      </c>
      <c r="C1440" s="39" t="s">
        <v>68</v>
      </c>
      <c r="D1440" s="39" t="s">
        <v>35</v>
      </c>
      <c r="E1440" s="40" t="n">
        <v>2</v>
      </c>
      <c r="F1440" s="41" t="n">
        <f aca="false">IF(A1440="","",INDEX(Assumptions!$B$16:$B$18,MATCH(C1440,Assumptions!$A$16:$A$18,0)))</f>
        <v>1</v>
      </c>
      <c r="G1440" s="42" t="n">
        <f aca="false">IF(A1440="","",WORKDAY(B1440,F1440))</f>
        <v>46280</v>
      </c>
    </row>
    <row r="1441" customFormat="false" ht="15" hidden="false" customHeight="false" outlineLevel="0" collapsed="false">
      <c r="A1441" s="37" t="n">
        <v>1001440</v>
      </c>
      <c r="B1441" s="38" t="n">
        <v>46279</v>
      </c>
      <c r="C1441" s="39" t="s">
        <v>68</v>
      </c>
      <c r="D1441" s="39" t="s">
        <v>31</v>
      </c>
      <c r="E1441" s="40" t="n">
        <v>1.4</v>
      </c>
      <c r="F1441" s="41" t="n">
        <f aca="false">IF(A1441="","",INDEX(Assumptions!$B$16:$B$18,MATCH(C1441,Assumptions!$A$16:$A$18,0)))</f>
        <v>1</v>
      </c>
      <c r="G1441" s="42" t="n">
        <f aca="false">IF(A1441="","",WORKDAY(B1441,F1441))</f>
        <v>46280</v>
      </c>
    </row>
    <row r="1442" customFormat="false" ht="15" hidden="false" customHeight="false" outlineLevel="0" collapsed="false">
      <c r="A1442" s="37" t="n">
        <v>1001441</v>
      </c>
      <c r="B1442" s="38" t="n">
        <v>46279</v>
      </c>
      <c r="C1442" s="39" t="s">
        <v>69</v>
      </c>
      <c r="D1442" s="39" t="s">
        <v>33</v>
      </c>
      <c r="E1442" s="40" t="n">
        <v>1</v>
      </c>
      <c r="F1442" s="41" t="n">
        <f aca="false">IF(A1442="","",INDEX(Assumptions!$B$16:$B$18,MATCH(C1442,Assumptions!$A$16:$A$18,0)))</f>
        <v>3</v>
      </c>
      <c r="G1442" s="42" t="n">
        <f aca="false">IF(A1442="","",WORKDAY(B1442,F1442))</f>
        <v>46282</v>
      </c>
    </row>
    <row r="1443" customFormat="false" ht="15" hidden="false" customHeight="false" outlineLevel="0" collapsed="false">
      <c r="A1443" s="37" t="n">
        <v>1001442</v>
      </c>
      <c r="B1443" s="38" t="n">
        <v>46279</v>
      </c>
      <c r="C1443" s="39" t="s">
        <v>68</v>
      </c>
      <c r="D1443" s="39" t="s">
        <v>37</v>
      </c>
      <c r="E1443" s="40" t="n">
        <v>0.9</v>
      </c>
      <c r="F1443" s="41" t="n">
        <f aca="false">IF(A1443="","",INDEX(Assumptions!$B$16:$B$18,MATCH(C1443,Assumptions!$A$16:$A$18,0)))</f>
        <v>1</v>
      </c>
      <c r="G1443" s="42" t="n">
        <f aca="false">IF(A1443="","",WORKDAY(B1443,F1443))</f>
        <v>46280</v>
      </c>
    </row>
    <row r="1444" customFormat="false" ht="15" hidden="false" customHeight="false" outlineLevel="0" collapsed="false">
      <c r="A1444" s="37" t="n">
        <v>1001443</v>
      </c>
      <c r="B1444" s="38" t="n">
        <v>46279</v>
      </c>
      <c r="C1444" s="39" t="s">
        <v>69</v>
      </c>
      <c r="D1444" s="39" t="s">
        <v>33</v>
      </c>
      <c r="E1444" s="40" t="n">
        <v>1.7</v>
      </c>
      <c r="F1444" s="41" t="n">
        <f aca="false">IF(A1444="","",INDEX(Assumptions!$B$16:$B$18,MATCH(C1444,Assumptions!$A$16:$A$18,0)))</f>
        <v>3</v>
      </c>
      <c r="G1444" s="42" t="n">
        <f aca="false">IF(A1444="","",WORKDAY(B1444,F1444))</f>
        <v>46282</v>
      </c>
    </row>
    <row r="1445" customFormat="false" ht="15" hidden="false" customHeight="false" outlineLevel="0" collapsed="false">
      <c r="A1445" s="37" t="n">
        <v>1001444</v>
      </c>
      <c r="B1445" s="38" t="n">
        <v>46279</v>
      </c>
      <c r="C1445" s="39" t="s">
        <v>70</v>
      </c>
      <c r="D1445" s="39" t="s">
        <v>31</v>
      </c>
      <c r="E1445" s="40" t="n">
        <v>2.2</v>
      </c>
      <c r="F1445" s="41" t="n">
        <f aca="false">IF(A1445="","",INDEX(Assumptions!$B$16:$B$18,MATCH(C1445,Assumptions!$A$16:$A$18,0)))</f>
        <v>5</v>
      </c>
      <c r="G1445" s="42" t="n">
        <f aca="false">IF(A1445="","",WORKDAY(B1445,F1445))</f>
        <v>46286</v>
      </c>
    </row>
    <row r="1446" customFormat="false" ht="15" hidden="false" customHeight="false" outlineLevel="0" collapsed="false">
      <c r="A1446" s="37" t="n">
        <v>1001445</v>
      </c>
      <c r="B1446" s="38" t="n">
        <v>46279</v>
      </c>
      <c r="C1446" s="39" t="s">
        <v>68</v>
      </c>
      <c r="D1446" s="39" t="s">
        <v>37</v>
      </c>
      <c r="E1446" s="40" t="n">
        <v>1.6</v>
      </c>
      <c r="F1446" s="41" t="n">
        <f aca="false">IF(A1446="","",INDEX(Assumptions!$B$16:$B$18,MATCH(C1446,Assumptions!$A$16:$A$18,0)))</f>
        <v>1</v>
      </c>
      <c r="G1446" s="42" t="n">
        <f aca="false">IF(A1446="","",WORKDAY(B1446,F1446))</f>
        <v>46280</v>
      </c>
    </row>
    <row r="1447" customFormat="false" ht="15" hidden="false" customHeight="false" outlineLevel="0" collapsed="false">
      <c r="A1447" s="37" t="n">
        <v>1001446</v>
      </c>
      <c r="B1447" s="38" t="n">
        <v>46279</v>
      </c>
      <c r="C1447" s="39" t="s">
        <v>68</v>
      </c>
      <c r="D1447" s="39" t="s">
        <v>35</v>
      </c>
      <c r="E1447" s="40" t="n">
        <v>0.7</v>
      </c>
      <c r="F1447" s="41" t="n">
        <f aca="false">IF(A1447="","",INDEX(Assumptions!$B$16:$B$18,MATCH(C1447,Assumptions!$A$16:$A$18,0)))</f>
        <v>1</v>
      </c>
      <c r="G1447" s="42" t="n">
        <f aca="false">IF(A1447="","",WORKDAY(B1447,F1447))</f>
        <v>46280</v>
      </c>
    </row>
    <row r="1448" customFormat="false" ht="15" hidden="false" customHeight="false" outlineLevel="0" collapsed="false">
      <c r="A1448" s="37" t="n">
        <v>1001447</v>
      </c>
      <c r="B1448" s="38" t="n">
        <v>46279</v>
      </c>
      <c r="C1448" s="39" t="s">
        <v>69</v>
      </c>
      <c r="D1448" s="39" t="s">
        <v>39</v>
      </c>
      <c r="E1448" s="40" t="n">
        <v>1.4</v>
      </c>
      <c r="F1448" s="41" t="n">
        <f aca="false">IF(A1448="","",INDEX(Assumptions!$B$16:$B$18,MATCH(C1448,Assumptions!$A$16:$A$18,0)))</f>
        <v>3</v>
      </c>
      <c r="G1448" s="42" t="n">
        <f aca="false">IF(A1448="","",WORKDAY(B1448,F1448))</f>
        <v>46282</v>
      </c>
    </row>
    <row r="1449" customFormat="false" ht="15" hidden="false" customHeight="false" outlineLevel="0" collapsed="false">
      <c r="A1449" s="37" t="n">
        <v>1001448</v>
      </c>
      <c r="B1449" s="38" t="n">
        <v>46279</v>
      </c>
      <c r="C1449" s="39" t="s">
        <v>69</v>
      </c>
      <c r="D1449" s="39" t="s">
        <v>39</v>
      </c>
      <c r="E1449" s="40" t="n">
        <v>0.7</v>
      </c>
      <c r="F1449" s="41" t="n">
        <f aca="false">IF(A1449="","",INDEX(Assumptions!$B$16:$B$18,MATCH(C1449,Assumptions!$A$16:$A$18,0)))</f>
        <v>3</v>
      </c>
      <c r="G1449" s="42" t="n">
        <f aca="false">IF(A1449="","",WORKDAY(B1449,F1449))</f>
        <v>46282</v>
      </c>
    </row>
    <row r="1450" customFormat="false" ht="15" hidden="false" customHeight="false" outlineLevel="0" collapsed="false">
      <c r="A1450" s="37" t="n">
        <v>1001449</v>
      </c>
      <c r="B1450" s="38" t="n">
        <v>46279</v>
      </c>
      <c r="C1450" s="39" t="s">
        <v>69</v>
      </c>
      <c r="D1450" s="39" t="s">
        <v>35</v>
      </c>
      <c r="E1450" s="40" t="n">
        <v>1.1</v>
      </c>
      <c r="F1450" s="41" t="n">
        <f aca="false">IF(A1450="","",INDEX(Assumptions!$B$16:$B$18,MATCH(C1450,Assumptions!$A$16:$A$18,0)))</f>
        <v>3</v>
      </c>
      <c r="G1450" s="42" t="n">
        <f aca="false">IF(A1450="","",WORKDAY(B1450,F1450))</f>
        <v>46282</v>
      </c>
    </row>
    <row r="1451" customFormat="false" ht="15" hidden="false" customHeight="false" outlineLevel="0" collapsed="false">
      <c r="A1451" s="37" t="n">
        <v>1001450</v>
      </c>
      <c r="B1451" s="38" t="n">
        <v>46279</v>
      </c>
      <c r="C1451" s="39" t="s">
        <v>69</v>
      </c>
      <c r="D1451" s="39" t="s">
        <v>31</v>
      </c>
      <c r="E1451" s="40" t="n">
        <v>2.3</v>
      </c>
      <c r="F1451" s="41" t="n">
        <f aca="false">IF(A1451="","",INDEX(Assumptions!$B$16:$B$18,MATCH(C1451,Assumptions!$A$16:$A$18,0)))</f>
        <v>3</v>
      </c>
      <c r="G1451" s="42" t="n">
        <f aca="false">IF(A1451="","",WORKDAY(B1451,F1451))</f>
        <v>46282</v>
      </c>
    </row>
    <row r="1452" customFormat="false" ht="15" hidden="false" customHeight="false" outlineLevel="0" collapsed="false">
      <c r="A1452" s="37" t="n">
        <v>1001451</v>
      </c>
      <c r="B1452" s="38" t="n">
        <v>46279</v>
      </c>
      <c r="C1452" s="39" t="s">
        <v>69</v>
      </c>
      <c r="D1452" s="39" t="s">
        <v>39</v>
      </c>
      <c r="E1452" s="40" t="n">
        <v>2.2</v>
      </c>
      <c r="F1452" s="41" t="n">
        <f aca="false">IF(A1452="","",INDEX(Assumptions!$B$16:$B$18,MATCH(C1452,Assumptions!$A$16:$A$18,0)))</f>
        <v>3</v>
      </c>
      <c r="G1452" s="42" t="n">
        <f aca="false">IF(A1452="","",WORKDAY(B1452,F1452))</f>
        <v>46282</v>
      </c>
    </row>
    <row r="1453" customFormat="false" ht="15" hidden="false" customHeight="false" outlineLevel="0" collapsed="false">
      <c r="A1453" s="37" t="n">
        <v>1001452</v>
      </c>
      <c r="B1453" s="38" t="n">
        <v>46279</v>
      </c>
      <c r="C1453" s="39" t="s">
        <v>69</v>
      </c>
      <c r="D1453" s="39" t="s">
        <v>33</v>
      </c>
      <c r="E1453" s="40" t="n">
        <v>3</v>
      </c>
      <c r="F1453" s="41" t="n">
        <f aca="false">IF(A1453="","",INDEX(Assumptions!$B$16:$B$18,MATCH(C1453,Assumptions!$A$16:$A$18,0)))</f>
        <v>3</v>
      </c>
      <c r="G1453" s="42" t="n">
        <f aca="false">IF(A1453="","",WORKDAY(B1453,F1453))</f>
        <v>46282</v>
      </c>
    </row>
    <row r="1454" customFormat="false" ht="15" hidden="false" customHeight="false" outlineLevel="0" collapsed="false">
      <c r="A1454" s="37" t="n">
        <v>1001453</v>
      </c>
      <c r="B1454" s="38" t="n">
        <v>46279</v>
      </c>
      <c r="C1454" s="39" t="s">
        <v>69</v>
      </c>
      <c r="D1454" s="39" t="s">
        <v>33</v>
      </c>
      <c r="E1454" s="40" t="n">
        <v>9.1</v>
      </c>
      <c r="F1454" s="41" t="n">
        <f aca="false">IF(A1454="","",INDEX(Assumptions!$B$16:$B$18,MATCH(C1454,Assumptions!$A$16:$A$18,0)))</f>
        <v>3</v>
      </c>
      <c r="G1454" s="42" t="n">
        <f aca="false">IF(A1454="","",WORKDAY(B1454,F1454))</f>
        <v>46282</v>
      </c>
    </row>
    <row r="1455" customFormat="false" ht="15" hidden="false" customHeight="false" outlineLevel="0" collapsed="false">
      <c r="A1455" s="37" t="n">
        <v>1001454</v>
      </c>
      <c r="B1455" s="38" t="n">
        <v>46279</v>
      </c>
      <c r="C1455" s="39" t="s">
        <v>70</v>
      </c>
      <c r="D1455" s="39" t="s">
        <v>39</v>
      </c>
      <c r="E1455" s="40" t="n">
        <v>4.6</v>
      </c>
      <c r="F1455" s="41" t="n">
        <f aca="false">IF(A1455="","",INDEX(Assumptions!$B$16:$B$18,MATCH(C1455,Assumptions!$A$16:$A$18,0)))</f>
        <v>5</v>
      </c>
      <c r="G1455" s="42" t="n">
        <f aca="false">IF(A1455="","",WORKDAY(B1455,F1455))</f>
        <v>46286</v>
      </c>
    </row>
    <row r="1456" customFormat="false" ht="15" hidden="false" customHeight="false" outlineLevel="0" collapsed="false">
      <c r="A1456" s="37" t="n">
        <v>1001455</v>
      </c>
      <c r="B1456" s="38" t="n">
        <v>46279</v>
      </c>
      <c r="C1456" s="39" t="s">
        <v>70</v>
      </c>
      <c r="D1456" s="39" t="s">
        <v>37</v>
      </c>
      <c r="E1456" s="40" t="n">
        <v>1.2</v>
      </c>
      <c r="F1456" s="41" t="n">
        <f aca="false">IF(A1456="","",INDEX(Assumptions!$B$16:$B$18,MATCH(C1456,Assumptions!$A$16:$A$18,0)))</f>
        <v>5</v>
      </c>
      <c r="G1456" s="42" t="n">
        <f aca="false">IF(A1456="","",WORKDAY(B1456,F1456))</f>
        <v>46286</v>
      </c>
    </row>
    <row r="1457" customFormat="false" ht="15" hidden="false" customHeight="false" outlineLevel="0" collapsed="false">
      <c r="A1457" s="37" t="n">
        <v>1001456</v>
      </c>
      <c r="B1457" s="38" t="n">
        <v>46279</v>
      </c>
      <c r="C1457" s="39" t="s">
        <v>69</v>
      </c>
      <c r="D1457" s="39" t="s">
        <v>39</v>
      </c>
      <c r="E1457" s="40" t="n">
        <v>3</v>
      </c>
      <c r="F1457" s="41" t="n">
        <f aca="false">IF(A1457="","",INDEX(Assumptions!$B$16:$B$18,MATCH(C1457,Assumptions!$A$16:$A$18,0)))</f>
        <v>3</v>
      </c>
      <c r="G1457" s="42" t="n">
        <f aca="false">IF(A1457="","",WORKDAY(B1457,F1457))</f>
        <v>46282</v>
      </c>
    </row>
    <row r="1458" customFormat="false" ht="15" hidden="false" customHeight="false" outlineLevel="0" collapsed="false">
      <c r="A1458" s="37" t="n">
        <v>1001457</v>
      </c>
      <c r="B1458" s="38" t="n">
        <v>46279</v>
      </c>
      <c r="C1458" s="39" t="s">
        <v>69</v>
      </c>
      <c r="D1458" s="39" t="s">
        <v>33</v>
      </c>
      <c r="E1458" s="40" t="n">
        <v>1.2</v>
      </c>
      <c r="F1458" s="41" t="n">
        <f aca="false">IF(A1458="","",INDEX(Assumptions!$B$16:$B$18,MATCH(C1458,Assumptions!$A$16:$A$18,0)))</f>
        <v>3</v>
      </c>
      <c r="G1458" s="42" t="n">
        <f aca="false">IF(A1458="","",WORKDAY(B1458,F1458))</f>
        <v>46282</v>
      </c>
    </row>
    <row r="1459" customFormat="false" ht="15" hidden="false" customHeight="false" outlineLevel="0" collapsed="false">
      <c r="A1459" s="37" t="n">
        <v>1001458</v>
      </c>
      <c r="B1459" s="38" t="n">
        <v>46279</v>
      </c>
      <c r="C1459" s="39" t="s">
        <v>69</v>
      </c>
      <c r="D1459" s="39" t="s">
        <v>37</v>
      </c>
      <c r="E1459" s="40" t="n">
        <v>1.6</v>
      </c>
      <c r="F1459" s="41" t="n">
        <f aca="false">IF(A1459="","",INDEX(Assumptions!$B$16:$B$18,MATCH(C1459,Assumptions!$A$16:$A$18,0)))</f>
        <v>3</v>
      </c>
      <c r="G1459" s="42" t="n">
        <f aca="false">IF(A1459="","",WORKDAY(B1459,F1459))</f>
        <v>46282</v>
      </c>
    </row>
    <row r="1460" customFormat="false" ht="15" hidden="false" customHeight="false" outlineLevel="0" collapsed="false">
      <c r="A1460" s="37" t="n">
        <v>1001459</v>
      </c>
      <c r="B1460" s="38" t="n">
        <v>46279</v>
      </c>
      <c r="C1460" s="39" t="s">
        <v>69</v>
      </c>
      <c r="D1460" s="39" t="s">
        <v>35</v>
      </c>
      <c r="E1460" s="40" t="n">
        <v>2.1</v>
      </c>
      <c r="F1460" s="41" t="n">
        <f aca="false">IF(A1460="","",INDEX(Assumptions!$B$16:$B$18,MATCH(C1460,Assumptions!$A$16:$A$18,0)))</f>
        <v>3</v>
      </c>
      <c r="G1460" s="42" t="n">
        <f aca="false">IF(A1460="","",WORKDAY(B1460,F1460))</f>
        <v>46282</v>
      </c>
    </row>
    <row r="1461" customFormat="false" ht="15" hidden="false" customHeight="false" outlineLevel="0" collapsed="false">
      <c r="A1461" s="37" t="n">
        <v>1001460</v>
      </c>
      <c r="B1461" s="38" t="n">
        <v>46279</v>
      </c>
      <c r="C1461" s="39" t="s">
        <v>69</v>
      </c>
      <c r="D1461" s="39" t="s">
        <v>33</v>
      </c>
      <c r="E1461" s="40" t="n">
        <v>1.1</v>
      </c>
      <c r="F1461" s="41" t="n">
        <f aca="false">IF(A1461="","",INDEX(Assumptions!$B$16:$B$18,MATCH(C1461,Assumptions!$A$16:$A$18,0)))</f>
        <v>3</v>
      </c>
      <c r="G1461" s="42" t="n">
        <f aca="false">IF(A1461="","",WORKDAY(B1461,F1461))</f>
        <v>46282</v>
      </c>
    </row>
    <row r="1462" customFormat="false" ht="15" hidden="false" customHeight="false" outlineLevel="0" collapsed="false">
      <c r="A1462" s="37" t="n">
        <v>1001461</v>
      </c>
      <c r="B1462" s="38" t="n">
        <v>46279</v>
      </c>
      <c r="C1462" s="39" t="s">
        <v>69</v>
      </c>
      <c r="D1462" s="39" t="s">
        <v>37</v>
      </c>
      <c r="E1462" s="40" t="n">
        <v>1.2</v>
      </c>
      <c r="F1462" s="41" t="n">
        <f aca="false">IF(A1462="","",INDEX(Assumptions!$B$16:$B$18,MATCH(C1462,Assumptions!$A$16:$A$18,0)))</f>
        <v>3</v>
      </c>
      <c r="G1462" s="42" t="n">
        <f aca="false">IF(A1462="","",WORKDAY(B1462,F1462))</f>
        <v>46282</v>
      </c>
    </row>
    <row r="1463" customFormat="false" ht="15" hidden="false" customHeight="false" outlineLevel="0" collapsed="false">
      <c r="A1463" s="37" t="n">
        <v>1001462</v>
      </c>
      <c r="B1463" s="38" t="n">
        <v>46279</v>
      </c>
      <c r="C1463" s="39" t="s">
        <v>69</v>
      </c>
      <c r="D1463" s="39" t="s">
        <v>33</v>
      </c>
      <c r="E1463" s="40" t="n">
        <v>1.3</v>
      </c>
      <c r="F1463" s="41" t="n">
        <f aca="false">IF(A1463="","",INDEX(Assumptions!$B$16:$B$18,MATCH(C1463,Assumptions!$A$16:$A$18,0)))</f>
        <v>3</v>
      </c>
      <c r="G1463" s="42" t="n">
        <f aca="false">IF(A1463="","",WORKDAY(B1463,F1463))</f>
        <v>46282</v>
      </c>
    </row>
    <row r="1464" customFormat="false" ht="15" hidden="false" customHeight="false" outlineLevel="0" collapsed="false">
      <c r="A1464" s="37" t="n">
        <v>1001463</v>
      </c>
      <c r="B1464" s="38" t="n">
        <v>46279</v>
      </c>
      <c r="C1464" s="39" t="s">
        <v>69</v>
      </c>
      <c r="D1464" s="39" t="s">
        <v>31</v>
      </c>
      <c r="E1464" s="40" t="n">
        <v>1.2</v>
      </c>
      <c r="F1464" s="41" t="n">
        <f aca="false">IF(A1464="","",INDEX(Assumptions!$B$16:$B$18,MATCH(C1464,Assumptions!$A$16:$A$18,0)))</f>
        <v>3</v>
      </c>
      <c r="G1464" s="42" t="n">
        <f aca="false">IF(A1464="","",WORKDAY(B1464,F1464))</f>
        <v>46282</v>
      </c>
    </row>
    <row r="1465" customFormat="false" ht="15" hidden="false" customHeight="false" outlineLevel="0" collapsed="false">
      <c r="A1465" s="37" t="n">
        <v>1001464</v>
      </c>
      <c r="B1465" s="38" t="n">
        <v>46279</v>
      </c>
      <c r="C1465" s="39" t="s">
        <v>69</v>
      </c>
      <c r="D1465" s="39" t="s">
        <v>33</v>
      </c>
      <c r="E1465" s="40" t="n">
        <v>2</v>
      </c>
      <c r="F1465" s="41" t="n">
        <f aca="false">IF(A1465="","",INDEX(Assumptions!$B$16:$B$18,MATCH(C1465,Assumptions!$A$16:$A$18,0)))</f>
        <v>3</v>
      </c>
      <c r="G1465" s="42" t="n">
        <f aca="false">IF(A1465="","",WORKDAY(B1465,F1465))</f>
        <v>46282</v>
      </c>
    </row>
    <row r="1466" customFormat="false" ht="15" hidden="false" customHeight="false" outlineLevel="0" collapsed="false">
      <c r="A1466" s="37" t="n">
        <v>1001465</v>
      </c>
      <c r="B1466" s="38" t="n">
        <v>46279</v>
      </c>
      <c r="C1466" s="39" t="s">
        <v>69</v>
      </c>
      <c r="D1466" s="39" t="s">
        <v>39</v>
      </c>
      <c r="E1466" s="40" t="n">
        <v>0.6</v>
      </c>
      <c r="F1466" s="41" t="n">
        <f aca="false">IF(A1466="","",INDEX(Assumptions!$B$16:$B$18,MATCH(C1466,Assumptions!$A$16:$A$18,0)))</f>
        <v>3</v>
      </c>
      <c r="G1466" s="42" t="n">
        <f aca="false">IF(A1466="","",WORKDAY(B1466,F1466))</f>
        <v>46282</v>
      </c>
    </row>
    <row r="1467" customFormat="false" ht="15" hidden="false" customHeight="false" outlineLevel="0" collapsed="false">
      <c r="A1467" s="37" t="n">
        <v>1001466</v>
      </c>
      <c r="B1467" s="38" t="n">
        <v>46279</v>
      </c>
      <c r="C1467" s="39" t="s">
        <v>69</v>
      </c>
      <c r="D1467" s="39" t="s">
        <v>33</v>
      </c>
      <c r="E1467" s="40" t="n">
        <v>6.7</v>
      </c>
      <c r="F1467" s="41" t="n">
        <f aca="false">IF(A1467="","",INDEX(Assumptions!$B$16:$B$18,MATCH(C1467,Assumptions!$A$16:$A$18,0)))</f>
        <v>3</v>
      </c>
      <c r="G1467" s="42" t="n">
        <f aca="false">IF(A1467="","",WORKDAY(B1467,F1467))</f>
        <v>46282</v>
      </c>
    </row>
    <row r="1468" customFormat="false" ht="15" hidden="false" customHeight="false" outlineLevel="0" collapsed="false">
      <c r="A1468" s="37" t="n">
        <v>1001467</v>
      </c>
      <c r="B1468" s="38" t="n">
        <v>46279</v>
      </c>
      <c r="C1468" s="39" t="s">
        <v>69</v>
      </c>
      <c r="D1468" s="39" t="s">
        <v>31</v>
      </c>
      <c r="E1468" s="40" t="n">
        <v>3</v>
      </c>
      <c r="F1468" s="41" t="n">
        <f aca="false">IF(A1468="","",INDEX(Assumptions!$B$16:$B$18,MATCH(C1468,Assumptions!$A$16:$A$18,0)))</f>
        <v>3</v>
      </c>
      <c r="G1468" s="42" t="n">
        <f aca="false">IF(A1468="","",WORKDAY(B1468,F1468))</f>
        <v>46282</v>
      </c>
    </row>
    <row r="1469" customFormat="false" ht="15" hidden="false" customHeight="false" outlineLevel="0" collapsed="false">
      <c r="A1469" s="37" t="n">
        <v>1001468</v>
      </c>
      <c r="B1469" s="38" t="n">
        <v>46279</v>
      </c>
      <c r="C1469" s="39" t="s">
        <v>69</v>
      </c>
      <c r="D1469" s="39" t="s">
        <v>33</v>
      </c>
      <c r="E1469" s="40" t="n">
        <v>3.1</v>
      </c>
      <c r="F1469" s="41" t="n">
        <f aca="false">IF(A1469="","",INDEX(Assumptions!$B$16:$B$18,MATCH(C1469,Assumptions!$A$16:$A$18,0)))</f>
        <v>3</v>
      </c>
      <c r="G1469" s="42" t="n">
        <f aca="false">IF(A1469="","",WORKDAY(B1469,F1469))</f>
        <v>46282</v>
      </c>
    </row>
    <row r="1470" customFormat="false" ht="15" hidden="false" customHeight="false" outlineLevel="0" collapsed="false">
      <c r="A1470" s="37" t="n">
        <v>1001469</v>
      </c>
      <c r="B1470" s="38" t="n">
        <v>46279</v>
      </c>
      <c r="C1470" s="39" t="s">
        <v>70</v>
      </c>
      <c r="D1470" s="39" t="s">
        <v>31</v>
      </c>
      <c r="E1470" s="40" t="n">
        <v>1</v>
      </c>
      <c r="F1470" s="41" t="n">
        <f aca="false">IF(A1470="","",INDEX(Assumptions!$B$16:$B$18,MATCH(C1470,Assumptions!$A$16:$A$18,0)))</f>
        <v>5</v>
      </c>
      <c r="G1470" s="42" t="n">
        <f aca="false">IF(A1470="","",WORKDAY(B1470,F1470))</f>
        <v>46286</v>
      </c>
    </row>
    <row r="1471" customFormat="false" ht="15" hidden="false" customHeight="false" outlineLevel="0" collapsed="false">
      <c r="A1471" s="37" t="n">
        <v>1001470</v>
      </c>
      <c r="B1471" s="38" t="n">
        <v>46279</v>
      </c>
      <c r="C1471" s="39" t="s">
        <v>70</v>
      </c>
      <c r="D1471" s="39" t="s">
        <v>35</v>
      </c>
      <c r="E1471" s="40" t="n">
        <v>2.7</v>
      </c>
      <c r="F1471" s="41" t="n">
        <f aca="false">IF(A1471="","",INDEX(Assumptions!$B$16:$B$18,MATCH(C1471,Assumptions!$A$16:$A$18,0)))</f>
        <v>5</v>
      </c>
      <c r="G1471" s="42" t="n">
        <f aca="false">IF(A1471="","",WORKDAY(B1471,F1471))</f>
        <v>46286</v>
      </c>
    </row>
    <row r="1472" customFormat="false" ht="15" hidden="false" customHeight="false" outlineLevel="0" collapsed="false">
      <c r="A1472" s="37" t="n">
        <v>1001471</v>
      </c>
      <c r="B1472" s="38" t="n">
        <v>46279</v>
      </c>
      <c r="C1472" s="39" t="s">
        <v>68</v>
      </c>
      <c r="D1472" s="39" t="s">
        <v>33</v>
      </c>
      <c r="E1472" s="40" t="n">
        <v>2.5</v>
      </c>
      <c r="F1472" s="41" t="n">
        <f aca="false">IF(A1472="","",INDEX(Assumptions!$B$16:$B$18,MATCH(C1472,Assumptions!$A$16:$A$18,0)))</f>
        <v>1</v>
      </c>
      <c r="G1472" s="42" t="n">
        <f aca="false">IF(A1472="","",WORKDAY(B1472,F1472))</f>
        <v>46280</v>
      </c>
    </row>
    <row r="1473" customFormat="false" ht="15" hidden="false" customHeight="false" outlineLevel="0" collapsed="false">
      <c r="A1473" s="37" t="n">
        <v>1001472</v>
      </c>
      <c r="B1473" s="38" t="n">
        <v>46279</v>
      </c>
      <c r="C1473" s="39" t="s">
        <v>69</v>
      </c>
      <c r="D1473" s="39" t="s">
        <v>37</v>
      </c>
      <c r="E1473" s="40" t="n">
        <v>1.6</v>
      </c>
      <c r="F1473" s="41" t="n">
        <f aca="false">IF(A1473="","",INDEX(Assumptions!$B$16:$B$18,MATCH(C1473,Assumptions!$A$16:$A$18,0)))</f>
        <v>3</v>
      </c>
      <c r="G1473" s="42" t="n">
        <f aca="false">IF(A1473="","",WORKDAY(B1473,F1473))</f>
        <v>46282</v>
      </c>
    </row>
    <row r="1474" customFormat="false" ht="15" hidden="false" customHeight="false" outlineLevel="0" collapsed="false">
      <c r="A1474" s="37" t="n">
        <v>1001473</v>
      </c>
      <c r="B1474" s="38" t="n">
        <v>46279</v>
      </c>
      <c r="C1474" s="39" t="s">
        <v>70</v>
      </c>
      <c r="D1474" s="39" t="s">
        <v>33</v>
      </c>
      <c r="E1474" s="40" t="n">
        <v>3</v>
      </c>
      <c r="F1474" s="41" t="n">
        <f aca="false">IF(A1474="","",INDEX(Assumptions!$B$16:$B$18,MATCH(C1474,Assumptions!$A$16:$A$18,0)))</f>
        <v>5</v>
      </c>
      <c r="G1474" s="42" t="n">
        <f aca="false">IF(A1474="","",WORKDAY(B1474,F1474))</f>
        <v>46286</v>
      </c>
    </row>
    <row r="1475" customFormat="false" ht="15" hidden="false" customHeight="false" outlineLevel="0" collapsed="false">
      <c r="A1475" s="37" t="n">
        <v>1001474</v>
      </c>
      <c r="B1475" s="38" t="n">
        <v>46279</v>
      </c>
      <c r="C1475" s="39" t="s">
        <v>69</v>
      </c>
      <c r="D1475" s="39" t="s">
        <v>31</v>
      </c>
      <c r="E1475" s="40" t="n">
        <v>0.5</v>
      </c>
      <c r="F1475" s="41" t="n">
        <f aca="false">IF(A1475="","",INDEX(Assumptions!$B$16:$B$18,MATCH(C1475,Assumptions!$A$16:$A$18,0)))</f>
        <v>3</v>
      </c>
      <c r="G1475" s="42" t="n">
        <f aca="false">IF(A1475="","",WORKDAY(B1475,F1475))</f>
        <v>46282</v>
      </c>
    </row>
    <row r="1476" customFormat="false" ht="15" hidden="false" customHeight="false" outlineLevel="0" collapsed="false">
      <c r="A1476" s="37" t="n">
        <v>1001475</v>
      </c>
      <c r="B1476" s="38" t="n">
        <v>46279</v>
      </c>
      <c r="C1476" s="39" t="s">
        <v>69</v>
      </c>
      <c r="D1476" s="39" t="s">
        <v>39</v>
      </c>
      <c r="E1476" s="40" t="n">
        <v>4</v>
      </c>
      <c r="F1476" s="41" t="n">
        <f aca="false">IF(A1476="","",INDEX(Assumptions!$B$16:$B$18,MATCH(C1476,Assumptions!$A$16:$A$18,0)))</f>
        <v>3</v>
      </c>
      <c r="G1476" s="42" t="n">
        <f aca="false">IF(A1476="","",WORKDAY(B1476,F1476))</f>
        <v>46282</v>
      </c>
    </row>
    <row r="1477" customFormat="false" ht="15" hidden="false" customHeight="false" outlineLevel="0" collapsed="false">
      <c r="A1477" s="37" t="n">
        <v>1001476</v>
      </c>
      <c r="B1477" s="38" t="n">
        <v>46279</v>
      </c>
      <c r="C1477" s="39" t="s">
        <v>70</v>
      </c>
      <c r="D1477" s="39" t="s">
        <v>31</v>
      </c>
      <c r="E1477" s="40" t="n">
        <v>1.4</v>
      </c>
      <c r="F1477" s="41" t="n">
        <f aca="false">IF(A1477="","",INDEX(Assumptions!$B$16:$B$18,MATCH(C1477,Assumptions!$A$16:$A$18,0)))</f>
        <v>5</v>
      </c>
      <c r="G1477" s="42" t="n">
        <f aca="false">IF(A1477="","",WORKDAY(B1477,F1477))</f>
        <v>46286</v>
      </c>
    </row>
    <row r="1478" customFormat="false" ht="15" hidden="false" customHeight="false" outlineLevel="0" collapsed="false">
      <c r="A1478" s="37" t="n">
        <v>1001477</v>
      </c>
      <c r="B1478" s="38" t="n">
        <v>46279</v>
      </c>
      <c r="C1478" s="39" t="s">
        <v>69</v>
      </c>
      <c r="D1478" s="39" t="s">
        <v>39</v>
      </c>
      <c r="E1478" s="40" t="n">
        <v>0.7</v>
      </c>
      <c r="F1478" s="41" t="n">
        <f aca="false">IF(A1478="","",INDEX(Assumptions!$B$16:$B$18,MATCH(C1478,Assumptions!$A$16:$A$18,0)))</f>
        <v>3</v>
      </c>
      <c r="G1478" s="42" t="n">
        <f aca="false">IF(A1478="","",WORKDAY(B1478,F1478))</f>
        <v>46282</v>
      </c>
    </row>
    <row r="1479" customFormat="false" ht="15" hidden="false" customHeight="false" outlineLevel="0" collapsed="false">
      <c r="A1479" s="37" t="n">
        <v>1001478</v>
      </c>
      <c r="B1479" s="38" t="n">
        <v>46279</v>
      </c>
      <c r="C1479" s="39" t="s">
        <v>69</v>
      </c>
      <c r="D1479" s="39" t="s">
        <v>33</v>
      </c>
      <c r="E1479" s="40" t="n">
        <v>1.7</v>
      </c>
      <c r="F1479" s="41" t="n">
        <f aca="false">IF(A1479="","",INDEX(Assumptions!$B$16:$B$18,MATCH(C1479,Assumptions!$A$16:$A$18,0)))</f>
        <v>3</v>
      </c>
      <c r="G1479" s="42" t="n">
        <f aca="false">IF(A1479="","",WORKDAY(B1479,F1479))</f>
        <v>46282</v>
      </c>
    </row>
    <row r="1480" customFormat="false" ht="15" hidden="false" customHeight="false" outlineLevel="0" collapsed="false">
      <c r="A1480" s="37" t="n">
        <v>1001479</v>
      </c>
      <c r="B1480" s="38" t="n">
        <v>46279</v>
      </c>
      <c r="C1480" s="39" t="s">
        <v>69</v>
      </c>
      <c r="D1480" s="39" t="s">
        <v>37</v>
      </c>
      <c r="E1480" s="40" t="n">
        <v>2.1</v>
      </c>
      <c r="F1480" s="41" t="n">
        <f aca="false">IF(A1480="","",INDEX(Assumptions!$B$16:$B$18,MATCH(C1480,Assumptions!$A$16:$A$18,0)))</f>
        <v>3</v>
      </c>
      <c r="G1480" s="42" t="n">
        <f aca="false">IF(A1480="","",WORKDAY(B1480,F1480))</f>
        <v>46282</v>
      </c>
    </row>
    <row r="1481" customFormat="false" ht="15" hidden="false" customHeight="false" outlineLevel="0" collapsed="false">
      <c r="A1481" s="37" t="n">
        <v>1001480</v>
      </c>
      <c r="B1481" s="38" t="n">
        <v>46279</v>
      </c>
      <c r="C1481" s="39" t="s">
        <v>70</v>
      </c>
      <c r="D1481" s="39" t="s">
        <v>31</v>
      </c>
      <c r="E1481" s="40" t="n">
        <v>1.1</v>
      </c>
      <c r="F1481" s="41" t="n">
        <f aca="false">IF(A1481="","",INDEX(Assumptions!$B$16:$B$18,MATCH(C1481,Assumptions!$A$16:$A$18,0)))</f>
        <v>5</v>
      </c>
      <c r="G1481" s="42" t="n">
        <f aca="false">IF(A1481="","",WORKDAY(B1481,F1481))</f>
        <v>46286</v>
      </c>
    </row>
    <row r="1482" customFormat="false" ht="15" hidden="false" customHeight="false" outlineLevel="0" collapsed="false">
      <c r="A1482" s="37" t="n">
        <v>1001481</v>
      </c>
      <c r="B1482" s="38" t="n">
        <v>46279</v>
      </c>
      <c r="C1482" s="39" t="s">
        <v>69</v>
      </c>
      <c r="D1482" s="39" t="s">
        <v>35</v>
      </c>
      <c r="E1482" s="40" t="n">
        <v>2.3</v>
      </c>
      <c r="F1482" s="41" t="n">
        <f aca="false">IF(A1482="","",INDEX(Assumptions!$B$16:$B$18,MATCH(C1482,Assumptions!$A$16:$A$18,0)))</f>
        <v>3</v>
      </c>
      <c r="G1482" s="42" t="n">
        <f aca="false">IF(A1482="","",WORKDAY(B1482,F1482))</f>
        <v>46282</v>
      </c>
    </row>
    <row r="1483" customFormat="false" ht="15" hidden="false" customHeight="false" outlineLevel="0" collapsed="false">
      <c r="A1483" s="37" t="n">
        <v>1001482</v>
      </c>
      <c r="B1483" s="38" t="n">
        <v>46279</v>
      </c>
      <c r="C1483" s="39" t="s">
        <v>69</v>
      </c>
      <c r="D1483" s="39" t="s">
        <v>33</v>
      </c>
      <c r="E1483" s="40" t="n">
        <v>1</v>
      </c>
      <c r="F1483" s="41" t="n">
        <f aca="false">IF(A1483="","",INDEX(Assumptions!$B$16:$B$18,MATCH(C1483,Assumptions!$A$16:$A$18,0)))</f>
        <v>3</v>
      </c>
      <c r="G1483" s="42" t="n">
        <f aca="false">IF(A1483="","",WORKDAY(B1483,F1483))</f>
        <v>46282</v>
      </c>
    </row>
    <row r="1484" customFormat="false" ht="15" hidden="false" customHeight="false" outlineLevel="0" collapsed="false">
      <c r="A1484" s="37" t="n">
        <v>1001483</v>
      </c>
      <c r="B1484" s="38" t="n">
        <v>46279</v>
      </c>
      <c r="C1484" s="39" t="s">
        <v>68</v>
      </c>
      <c r="D1484" s="39" t="s">
        <v>35</v>
      </c>
      <c r="E1484" s="40" t="n">
        <v>0.8</v>
      </c>
      <c r="F1484" s="41" t="n">
        <f aca="false">IF(A1484="","",INDEX(Assumptions!$B$16:$B$18,MATCH(C1484,Assumptions!$A$16:$A$18,0)))</f>
        <v>1</v>
      </c>
      <c r="G1484" s="42" t="n">
        <f aca="false">IF(A1484="","",WORKDAY(B1484,F1484))</f>
        <v>46280</v>
      </c>
    </row>
    <row r="1485" customFormat="false" ht="15" hidden="false" customHeight="false" outlineLevel="0" collapsed="false">
      <c r="A1485" s="37" t="n">
        <v>1001484</v>
      </c>
      <c r="B1485" s="38" t="n">
        <v>46279</v>
      </c>
      <c r="C1485" s="39" t="s">
        <v>69</v>
      </c>
      <c r="D1485" s="39" t="s">
        <v>33</v>
      </c>
      <c r="E1485" s="40" t="n">
        <v>2.2</v>
      </c>
      <c r="F1485" s="41" t="n">
        <f aca="false">IF(A1485="","",INDEX(Assumptions!$B$16:$B$18,MATCH(C1485,Assumptions!$A$16:$A$18,0)))</f>
        <v>3</v>
      </c>
      <c r="G1485" s="42" t="n">
        <f aca="false">IF(A1485="","",WORKDAY(B1485,F1485))</f>
        <v>46282</v>
      </c>
    </row>
    <row r="1486" customFormat="false" ht="15" hidden="false" customHeight="false" outlineLevel="0" collapsed="false">
      <c r="A1486" s="37" t="n">
        <v>1001485</v>
      </c>
      <c r="B1486" s="38" t="n">
        <v>46279</v>
      </c>
      <c r="C1486" s="39" t="s">
        <v>68</v>
      </c>
      <c r="D1486" s="39" t="s">
        <v>37</v>
      </c>
      <c r="E1486" s="40" t="n">
        <v>0.8</v>
      </c>
      <c r="F1486" s="41" t="n">
        <f aca="false">IF(A1486="","",INDEX(Assumptions!$B$16:$B$18,MATCH(C1486,Assumptions!$A$16:$A$18,0)))</f>
        <v>1</v>
      </c>
      <c r="G1486" s="42" t="n">
        <f aca="false">IF(A1486="","",WORKDAY(B1486,F1486))</f>
        <v>46280</v>
      </c>
    </row>
    <row r="1487" customFormat="false" ht="15" hidden="false" customHeight="false" outlineLevel="0" collapsed="false">
      <c r="A1487" s="37" t="n">
        <v>1001486</v>
      </c>
      <c r="B1487" s="38" t="n">
        <v>46279</v>
      </c>
      <c r="C1487" s="39" t="s">
        <v>69</v>
      </c>
      <c r="D1487" s="39" t="s">
        <v>35</v>
      </c>
      <c r="E1487" s="40" t="n">
        <v>1.2</v>
      </c>
      <c r="F1487" s="41" t="n">
        <f aca="false">IF(A1487="","",INDEX(Assumptions!$B$16:$B$18,MATCH(C1487,Assumptions!$A$16:$A$18,0)))</f>
        <v>3</v>
      </c>
      <c r="G1487" s="42" t="n">
        <f aca="false">IF(A1487="","",WORKDAY(B1487,F1487))</f>
        <v>46282</v>
      </c>
    </row>
    <row r="1488" customFormat="false" ht="15" hidden="false" customHeight="false" outlineLevel="0" collapsed="false">
      <c r="A1488" s="37" t="n">
        <v>1001487</v>
      </c>
      <c r="B1488" s="38" t="n">
        <v>46279</v>
      </c>
      <c r="C1488" s="39" t="s">
        <v>69</v>
      </c>
      <c r="D1488" s="39" t="s">
        <v>33</v>
      </c>
      <c r="E1488" s="40" t="n">
        <v>1.7</v>
      </c>
      <c r="F1488" s="41" t="n">
        <f aca="false">IF(A1488="","",INDEX(Assumptions!$B$16:$B$18,MATCH(C1488,Assumptions!$A$16:$A$18,0)))</f>
        <v>3</v>
      </c>
      <c r="G1488" s="42" t="n">
        <f aca="false">IF(A1488="","",WORKDAY(B1488,F1488))</f>
        <v>46282</v>
      </c>
    </row>
    <row r="1489" customFormat="false" ht="15" hidden="false" customHeight="false" outlineLevel="0" collapsed="false">
      <c r="A1489" s="37" t="n">
        <v>1001488</v>
      </c>
      <c r="B1489" s="38" t="n">
        <v>46279</v>
      </c>
      <c r="C1489" s="39" t="s">
        <v>70</v>
      </c>
      <c r="D1489" s="39" t="s">
        <v>33</v>
      </c>
      <c r="E1489" s="40" t="n">
        <v>2.4</v>
      </c>
      <c r="F1489" s="41" t="n">
        <f aca="false">IF(A1489="","",INDEX(Assumptions!$B$16:$B$18,MATCH(C1489,Assumptions!$A$16:$A$18,0)))</f>
        <v>5</v>
      </c>
      <c r="G1489" s="42" t="n">
        <f aca="false">IF(A1489="","",WORKDAY(B1489,F1489))</f>
        <v>46286</v>
      </c>
    </row>
    <row r="1490" customFormat="false" ht="15" hidden="false" customHeight="false" outlineLevel="0" collapsed="false">
      <c r="A1490" s="37" t="n">
        <v>1001489</v>
      </c>
      <c r="B1490" s="38" t="n">
        <v>46279</v>
      </c>
      <c r="C1490" s="39" t="s">
        <v>69</v>
      </c>
      <c r="D1490" s="39" t="s">
        <v>33</v>
      </c>
      <c r="E1490" s="40" t="n">
        <v>4</v>
      </c>
      <c r="F1490" s="41" t="n">
        <f aca="false">IF(A1490="","",INDEX(Assumptions!$B$16:$B$18,MATCH(C1490,Assumptions!$A$16:$A$18,0)))</f>
        <v>3</v>
      </c>
      <c r="G1490" s="42" t="n">
        <f aca="false">IF(A1490="","",WORKDAY(B1490,F1490))</f>
        <v>46282</v>
      </c>
    </row>
    <row r="1491" customFormat="false" ht="15" hidden="false" customHeight="false" outlineLevel="0" collapsed="false">
      <c r="A1491" s="37" t="n">
        <v>1001490</v>
      </c>
      <c r="B1491" s="38" t="n">
        <v>46279</v>
      </c>
      <c r="C1491" s="39" t="s">
        <v>70</v>
      </c>
      <c r="D1491" s="39" t="s">
        <v>35</v>
      </c>
      <c r="E1491" s="40" t="n">
        <v>1.2</v>
      </c>
      <c r="F1491" s="41" t="n">
        <f aca="false">IF(A1491="","",INDEX(Assumptions!$B$16:$B$18,MATCH(C1491,Assumptions!$A$16:$A$18,0)))</f>
        <v>5</v>
      </c>
      <c r="G1491" s="42" t="n">
        <f aca="false">IF(A1491="","",WORKDAY(B1491,F1491))</f>
        <v>46286</v>
      </c>
    </row>
    <row r="1492" customFormat="false" ht="15" hidden="false" customHeight="false" outlineLevel="0" collapsed="false">
      <c r="A1492" s="37" t="n">
        <v>1001491</v>
      </c>
      <c r="B1492" s="38" t="n">
        <v>46279</v>
      </c>
      <c r="C1492" s="39" t="s">
        <v>70</v>
      </c>
      <c r="D1492" s="39" t="s">
        <v>37</v>
      </c>
      <c r="E1492" s="40" t="n">
        <v>4.5</v>
      </c>
      <c r="F1492" s="41" t="n">
        <f aca="false">IF(A1492="","",INDEX(Assumptions!$B$16:$B$18,MATCH(C1492,Assumptions!$A$16:$A$18,0)))</f>
        <v>5</v>
      </c>
      <c r="G1492" s="42" t="n">
        <f aca="false">IF(A1492="","",WORKDAY(B1492,F1492))</f>
        <v>46286</v>
      </c>
    </row>
    <row r="1493" customFormat="false" ht="15" hidden="false" customHeight="false" outlineLevel="0" collapsed="false">
      <c r="A1493" s="37" t="n">
        <v>1001492</v>
      </c>
      <c r="B1493" s="38" t="n">
        <v>46280</v>
      </c>
      <c r="C1493" s="39" t="s">
        <v>69</v>
      </c>
      <c r="D1493" s="39" t="s">
        <v>31</v>
      </c>
      <c r="E1493" s="40" t="n">
        <v>1.3</v>
      </c>
      <c r="F1493" s="41" t="n">
        <f aca="false">IF(A1493="","",INDEX(Assumptions!$B$16:$B$18,MATCH(C1493,Assumptions!$A$16:$A$18,0)))</f>
        <v>3</v>
      </c>
      <c r="G1493" s="42" t="n">
        <f aca="false">IF(A1493="","",WORKDAY(B1493,F1493))</f>
        <v>46283</v>
      </c>
    </row>
    <row r="1494" customFormat="false" ht="15" hidden="false" customHeight="false" outlineLevel="0" collapsed="false">
      <c r="A1494" s="37" t="n">
        <v>1001493</v>
      </c>
      <c r="B1494" s="38" t="n">
        <v>46280</v>
      </c>
      <c r="C1494" s="39" t="s">
        <v>69</v>
      </c>
      <c r="D1494" s="39" t="s">
        <v>33</v>
      </c>
      <c r="E1494" s="40" t="n">
        <v>6.1</v>
      </c>
      <c r="F1494" s="41" t="n">
        <f aca="false">IF(A1494="","",INDEX(Assumptions!$B$16:$B$18,MATCH(C1494,Assumptions!$A$16:$A$18,0)))</f>
        <v>3</v>
      </c>
      <c r="G1494" s="42" t="n">
        <f aca="false">IF(A1494="","",WORKDAY(B1494,F1494))</f>
        <v>46283</v>
      </c>
    </row>
    <row r="1495" customFormat="false" ht="15" hidden="false" customHeight="false" outlineLevel="0" collapsed="false">
      <c r="A1495" s="37" t="n">
        <v>1001494</v>
      </c>
      <c r="B1495" s="38" t="n">
        <v>46280</v>
      </c>
      <c r="C1495" s="39" t="s">
        <v>69</v>
      </c>
      <c r="D1495" s="39" t="s">
        <v>33</v>
      </c>
      <c r="E1495" s="40" t="n">
        <v>2.5</v>
      </c>
      <c r="F1495" s="41" t="n">
        <f aca="false">IF(A1495="","",INDEX(Assumptions!$B$16:$B$18,MATCH(C1495,Assumptions!$A$16:$A$18,0)))</f>
        <v>3</v>
      </c>
      <c r="G1495" s="42" t="n">
        <f aca="false">IF(A1495="","",WORKDAY(B1495,F1495))</f>
        <v>46283</v>
      </c>
    </row>
    <row r="1496" customFormat="false" ht="15" hidden="false" customHeight="false" outlineLevel="0" collapsed="false">
      <c r="A1496" s="37" t="n">
        <v>1001495</v>
      </c>
      <c r="B1496" s="38" t="n">
        <v>46280</v>
      </c>
      <c r="C1496" s="39" t="s">
        <v>69</v>
      </c>
      <c r="D1496" s="39" t="s">
        <v>35</v>
      </c>
      <c r="E1496" s="40" t="n">
        <v>1.5</v>
      </c>
      <c r="F1496" s="41" t="n">
        <f aca="false">IF(A1496="","",INDEX(Assumptions!$B$16:$B$18,MATCH(C1496,Assumptions!$A$16:$A$18,0)))</f>
        <v>3</v>
      </c>
      <c r="G1496" s="42" t="n">
        <f aca="false">IF(A1496="","",WORKDAY(B1496,F1496))</f>
        <v>46283</v>
      </c>
    </row>
    <row r="1497" customFormat="false" ht="15" hidden="false" customHeight="false" outlineLevel="0" collapsed="false">
      <c r="A1497" s="37" t="n">
        <v>1001496</v>
      </c>
      <c r="B1497" s="38" t="n">
        <v>46280</v>
      </c>
      <c r="C1497" s="39" t="s">
        <v>69</v>
      </c>
      <c r="D1497" s="39" t="s">
        <v>31</v>
      </c>
      <c r="E1497" s="40" t="n">
        <v>1.4</v>
      </c>
      <c r="F1497" s="41" t="n">
        <f aca="false">IF(A1497="","",INDEX(Assumptions!$B$16:$B$18,MATCH(C1497,Assumptions!$A$16:$A$18,0)))</f>
        <v>3</v>
      </c>
      <c r="G1497" s="42" t="n">
        <f aca="false">IF(A1497="","",WORKDAY(B1497,F1497))</f>
        <v>46283</v>
      </c>
    </row>
    <row r="1498" customFormat="false" ht="15" hidden="false" customHeight="false" outlineLevel="0" collapsed="false">
      <c r="A1498" s="37" t="n">
        <v>1001497</v>
      </c>
      <c r="B1498" s="38" t="n">
        <v>46280</v>
      </c>
      <c r="C1498" s="39" t="s">
        <v>69</v>
      </c>
      <c r="D1498" s="39" t="s">
        <v>35</v>
      </c>
      <c r="E1498" s="40" t="n">
        <v>1.6</v>
      </c>
      <c r="F1498" s="41" t="n">
        <f aca="false">IF(A1498="","",INDEX(Assumptions!$B$16:$B$18,MATCH(C1498,Assumptions!$A$16:$A$18,0)))</f>
        <v>3</v>
      </c>
      <c r="G1498" s="42" t="n">
        <f aca="false">IF(A1498="","",WORKDAY(B1498,F1498))</f>
        <v>46283</v>
      </c>
    </row>
    <row r="1499" customFormat="false" ht="15" hidden="false" customHeight="false" outlineLevel="0" collapsed="false">
      <c r="A1499" s="37" t="n">
        <v>1001498</v>
      </c>
      <c r="B1499" s="38" t="n">
        <v>46280</v>
      </c>
      <c r="C1499" s="39" t="s">
        <v>69</v>
      </c>
      <c r="D1499" s="39" t="s">
        <v>39</v>
      </c>
      <c r="E1499" s="40" t="n">
        <v>2.3</v>
      </c>
      <c r="F1499" s="41" t="n">
        <f aca="false">IF(A1499="","",INDEX(Assumptions!$B$16:$B$18,MATCH(C1499,Assumptions!$A$16:$A$18,0)))</f>
        <v>3</v>
      </c>
      <c r="G1499" s="42" t="n">
        <f aca="false">IF(A1499="","",WORKDAY(B1499,F1499))</f>
        <v>46283</v>
      </c>
    </row>
    <row r="1500" customFormat="false" ht="15" hidden="false" customHeight="false" outlineLevel="0" collapsed="false">
      <c r="A1500" s="37" t="n">
        <v>1001499</v>
      </c>
      <c r="B1500" s="38" t="n">
        <v>46280</v>
      </c>
      <c r="C1500" s="39" t="s">
        <v>69</v>
      </c>
      <c r="D1500" s="39" t="s">
        <v>33</v>
      </c>
      <c r="E1500" s="40" t="n">
        <v>2.9</v>
      </c>
      <c r="F1500" s="41" t="n">
        <f aca="false">IF(A1500="","",INDEX(Assumptions!$B$16:$B$18,MATCH(C1500,Assumptions!$A$16:$A$18,0)))</f>
        <v>3</v>
      </c>
      <c r="G1500" s="42" t="n">
        <f aca="false">IF(A1500="","",WORKDAY(B1500,F1500))</f>
        <v>46283</v>
      </c>
    </row>
    <row r="1501" customFormat="false" ht="15" hidden="false" customHeight="false" outlineLevel="0" collapsed="false">
      <c r="A1501" s="37" t="n">
        <v>1001500</v>
      </c>
      <c r="B1501" s="38" t="n">
        <v>46280</v>
      </c>
      <c r="C1501" s="39" t="s">
        <v>69</v>
      </c>
      <c r="D1501" s="39" t="s">
        <v>31</v>
      </c>
      <c r="E1501" s="40" t="n">
        <v>0.7</v>
      </c>
      <c r="F1501" s="41" t="n">
        <f aca="false">IF(A1501="","",INDEX(Assumptions!$B$16:$B$18,MATCH(C1501,Assumptions!$A$16:$A$18,0)))</f>
        <v>3</v>
      </c>
      <c r="G1501" s="42" t="n">
        <f aca="false">IF(A1501="","",WORKDAY(B1501,F1501))</f>
        <v>46283</v>
      </c>
    </row>
    <row r="1502" customFormat="false" ht="15" hidden="false" customHeight="false" outlineLevel="0" collapsed="false">
      <c r="A1502" s="37" t="n">
        <v>1001501</v>
      </c>
      <c r="B1502" s="38" t="n">
        <v>46280</v>
      </c>
      <c r="C1502" s="39" t="s">
        <v>69</v>
      </c>
      <c r="D1502" s="39" t="s">
        <v>37</v>
      </c>
      <c r="E1502" s="40" t="n">
        <v>1.4</v>
      </c>
      <c r="F1502" s="41" t="n">
        <f aca="false">IF(A1502="","",INDEX(Assumptions!$B$16:$B$18,MATCH(C1502,Assumptions!$A$16:$A$18,0)))</f>
        <v>3</v>
      </c>
      <c r="G1502" s="42" t="n">
        <f aca="false">IF(A1502="","",WORKDAY(B1502,F1502))</f>
        <v>46283</v>
      </c>
    </row>
    <row r="1503" customFormat="false" ht="15" hidden="false" customHeight="false" outlineLevel="0" collapsed="false">
      <c r="A1503" s="37" t="n">
        <v>1001502</v>
      </c>
      <c r="B1503" s="38" t="n">
        <v>46280</v>
      </c>
      <c r="C1503" s="39" t="s">
        <v>69</v>
      </c>
      <c r="D1503" s="39" t="s">
        <v>31</v>
      </c>
      <c r="E1503" s="40" t="n">
        <v>0.9</v>
      </c>
      <c r="F1503" s="41" t="n">
        <f aca="false">IF(A1503="","",INDEX(Assumptions!$B$16:$B$18,MATCH(C1503,Assumptions!$A$16:$A$18,0)))</f>
        <v>3</v>
      </c>
      <c r="G1503" s="42" t="n">
        <f aca="false">IF(A1503="","",WORKDAY(B1503,F1503))</f>
        <v>46283</v>
      </c>
    </row>
    <row r="1504" customFormat="false" ht="15" hidden="false" customHeight="false" outlineLevel="0" collapsed="false">
      <c r="A1504" s="37" t="n">
        <v>1001503</v>
      </c>
      <c r="B1504" s="38" t="n">
        <v>46280</v>
      </c>
      <c r="C1504" s="39" t="s">
        <v>70</v>
      </c>
      <c r="D1504" s="39" t="s">
        <v>31</v>
      </c>
      <c r="E1504" s="40" t="n">
        <v>2.2</v>
      </c>
      <c r="F1504" s="41" t="n">
        <f aca="false">IF(A1504="","",INDEX(Assumptions!$B$16:$B$18,MATCH(C1504,Assumptions!$A$16:$A$18,0)))</f>
        <v>5</v>
      </c>
      <c r="G1504" s="42" t="n">
        <f aca="false">IF(A1504="","",WORKDAY(B1504,F1504))</f>
        <v>46287</v>
      </c>
    </row>
    <row r="1505" customFormat="false" ht="15" hidden="false" customHeight="false" outlineLevel="0" collapsed="false">
      <c r="A1505" s="37" t="n">
        <v>1001504</v>
      </c>
      <c r="B1505" s="38" t="n">
        <v>46280</v>
      </c>
      <c r="C1505" s="39" t="s">
        <v>69</v>
      </c>
      <c r="D1505" s="39" t="s">
        <v>31</v>
      </c>
      <c r="E1505" s="40" t="n">
        <v>0.8</v>
      </c>
      <c r="F1505" s="41" t="n">
        <f aca="false">IF(A1505="","",INDEX(Assumptions!$B$16:$B$18,MATCH(C1505,Assumptions!$A$16:$A$18,0)))</f>
        <v>3</v>
      </c>
      <c r="G1505" s="42" t="n">
        <f aca="false">IF(A1505="","",WORKDAY(B1505,F1505))</f>
        <v>46283</v>
      </c>
    </row>
    <row r="1506" customFormat="false" ht="15" hidden="false" customHeight="false" outlineLevel="0" collapsed="false">
      <c r="A1506" s="37" t="n">
        <v>1001505</v>
      </c>
      <c r="B1506" s="38" t="n">
        <v>46280</v>
      </c>
      <c r="C1506" s="39" t="s">
        <v>69</v>
      </c>
      <c r="D1506" s="39" t="s">
        <v>35</v>
      </c>
      <c r="E1506" s="40" t="n">
        <v>1.2</v>
      </c>
      <c r="F1506" s="41" t="n">
        <f aca="false">IF(A1506="","",INDEX(Assumptions!$B$16:$B$18,MATCH(C1506,Assumptions!$A$16:$A$18,0)))</f>
        <v>3</v>
      </c>
      <c r="G1506" s="42" t="n">
        <f aca="false">IF(A1506="","",WORKDAY(B1506,F1506))</f>
        <v>46283</v>
      </c>
    </row>
    <row r="1507" customFormat="false" ht="15" hidden="false" customHeight="false" outlineLevel="0" collapsed="false">
      <c r="A1507" s="37" t="n">
        <v>1001506</v>
      </c>
      <c r="B1507" s="38" t="n">
        <v>46280</v>
      </c>
      <c r="C1507" s="39" t="s">
        <v>69</v>
      </c>
      <c r="D1507" s="39" t="s">
        <v>37</v>
      </c>
      <c r="E1507" s="40" t="n">
        <v>2.7</v>
      </c>
      <c r="F1507" s="41" t="n">
        <f aca="false">IF(A1507="","",INDEX(Assumptions!$B$16:$B$18,MATCH(C1507,Assumptions!$A$16:$A$18,0)))</f>
        <v>3</v>
      </c>
      <c r="G1507" s="42" t="n">
        <f aca="false">IF(A1507="","",WORKDAY(B1507,F1507))</f>
        <v>46283</v>
      </c>
    </row>
    <row r="1508" customFormat="false" ht="15" hidden="false" customHeight="false" outlineLevel="0" collapsed="false">
      <c r="A1508" s="37" t="n">
        <v>1001507</v>
      </c>
      <c r="B1508" s="38" t="n">
        <v>46280</v>
      </c>
      <c r="C1508" s="39" t="s">
        <v>69</v>
      </c>
      <c r="D1508" s="39" t="s">
        <v>37</v>
      </c>
      <c r="E1508" s="40" t="n">
        <v>0.9</v>
      </c>
      <c r="F1508" s="41" t="n">
        <f aca="false">IF(A1508="","",INDEX(Assumptions!$B$16:$B$18,MATCH(C1508,Assumptions!$A$16:$A$18,0)))</f>
        <v>3</v>
      </c>
      <c r="G1508" s="42" t="n">
        <f aca="false">IF(A1508="","",WORKDAY(B1508,F1508))</f>
        <v>46283</v>
      </c>
    </row>
    <row r="1509" customFormat="false" ht="15" hidden="false" customHeight="false" outlineLevel="0" collapsed="false">
      <c r="A1509" s="37" t="n">
        <v>1001508</v>
      </c>
      <c r="B1509" s="38" t="n">
        <v>46280</v>
      </c>
      <c r="C1509" s="39" t="s">
        <v>69</v>
      </c>
      <c r="D1509" s="39" t="s">
        <v>35</v>
      </c>
      <c r="E1509" s="40" t="n">
        <v>2.7</v>
      </c>
      <c r="F1509" s="41" t="n">
        <f aca="false">IF(A1509="","",INDEX(Assumptions!$B$16:$B$18,MATCH(C1509,Assumptions!$A$16:$A$18,0)))</f>
        <v>3</v>
      </c>
      <c r="G1509" s="42" t="n">
        <f aca="false">IF(A1509="","",WORKDAY(B1509,F1509))</f>
        <v>46283</v>
      </c>
    </row>
    <row r="1510" customFormat="false" ht="15" hidden="false" customHeight="false" outlineLevel="0" collapsed="false">
      <c r="A1510" s="37" t="n">
        <v>1001509</v>
      </c>
      <c r="B1510" s="38" t="n">
        <v>46280</v>
      </c>
      <c r="C1510" s="39" t="s">
        <v>69</v>
      </c>
      <c r="D1510" s="39" t="s">
        <v>37</v>
      </c>
      <c r="E1510" s="40" t="n">
        <v>1.1</v>
      </c>
      <c r="F1510" s="41" t="n">
        <f aca="false">IF(A1510="","",INDEX(Assumptions!$B$16:$B$18,MATCH(C1510,Assumptions!$A$16:$A$18,0)))</f>
        <v>3</v>
      </c>
      <c r="G1510" s="42" t="n">
        <f aca="false">IF(A1510="","",WORKDAY(B1510,F1510))</f>
        <v>46283</v>
      </c>
    </row>
    <row r="1511" customFormat="false" ht="15" hidden="false" customHeight="false" outlineLevel="0" collapsed="false">
      <c r="A1511" s="37" t="n">
        <v>1001510</v>
      </c>
      <c r="B1511" s="38" t="n">
        <v>46280</v>
      </c>
      <c r="C1511" s="39" t="s">
        <v>70</v>
      </c>
      <c r="D1511" s="39" t="s">
        <v>39</v>
      </c>
      <c r="E1511" s="40" t="n">
        <v>2</v>
      </c>
      <c r="F1511" s="41" t="n">
        <f aca="false">IF(A1511="","",INDEX(Assumptions!$B$16:$B$18,MATCH(C1511,Assumptions!$A$16:$A$18,0)))</f>
        <v>5</v>
      </c>
      <c r="G1511" s="42" t="n">
        <f aca="false">IF(A1511="","",WORKDAY(B1511,F1511))</f>
        <v>46287</v>
      </c>
    </row>
    <row r="1512" customFormat="false" ht="15" hidden="false" customHeight="false" outlineLevel="0" collapsed="false">
      <c r="A1512" s="37" t="n">
        <v>1001511</v>
      </c>
      <c r="B1512" s="38" t="n">
        <v>46280</v>
      </c>
      <c r="C1512" s="39" t="s">
        <v>69</v>
      </c>
      <c r="D1512" s="39" t="s">
        <v>33</v>
      </c>
      <c r="E1512" s="40" t="n">
        <v>1.6</v>
      </c>
      <c r="F1512" s="41" t="n">
        <f aca="false">IF(A1512="","",INDEX(Assumptions!$B$16:$B$18,MATCH(C1512,Assumptions!$A$16:$A$18,0)))</f>
        <v>3</v>
      </c>
      <c r="G1512" s="42" t="n">
        <f aca="false">IF(A1512="","",WORKDAY(B1512,F1512))</f>
        <v>46283</v>
      </c>
    </row>
    <row r="1513" customFormat="false" ht="15" hidden="false" customHeight="false" outlineLevel="0" collapsed="false">
      <c r="A1513" s="37" t="n">
        <v>1001512</v>
      </c>
      <c r="B1513" s="38" t="n">
        <v>46280</v>
      </c>
      <c r="C1513" s="39" t="s">
        <v>69</v>
      </c>
      <c r="D1513" s="39" t="s">
        <v>35</v>
      </c>
      <c r="E1513" s="40" t="n">
        <v>2</v>
      </c>
      <c r="F1513" s="41" t="n">
        <f aca="false">IF(A1513="","",INDEX(Assumptions!$B$16:$B$18,MATCH(C1513,Assumptions!$A$16:$A$18,0)))</f>
        <v>3</v>
      </c>
      <c r="G1513" s="42" t="n">
        <f aca="false">IF(A1513="","",WORKDAY(B1513,F1513))</f>
        <v>46283</v>
      </c>
    </row>
    <row r="1514" customFormat="false" ht="15" hidden="false" customHeight="false" outlineLevel="0" collapsed="false">
      <c r="A1514" s="37" t="n">
        <v>1001513</v>
      </c>
      <c r="B1514" s="38" t="n">
        <v>46280</v>
      </c>
      <c r="C1514" s="39" t="s">
        <v>68</v>
      </c>
      <c r="D1514" s="39" t="s">
        <v>37</v>
      </c>
      <c r="E1514" s="40" t="n">
        <v>1.1</v>
      </c>
      <c r="F1514" s="41" t="n">
        <f aca="false">IF(A1514="","",INDEX(Assumptions!$B$16:$B$18,MATCH(C1514,Assumptions!$A$16:$A$18,0)))</f>
        <v>1</v>
      </c>
      <c r="G1514" s="42" t="n">
        <f aca="false">IF(A1514="","",WORKDAY(B1514,F1514))</f>
        <v>46281</v>
      </c>
    </row>
    <row r="1515" customFormat="false" ht="15" hidden="false" customHeight="false" outlineLevel="0" collapsed="false">
      <c r="A1515" s="37" t="n">
        <v>1001514</v>
      </c>
      <c r="B1515" s="38" t="n">
        <v>46280</v>
      </c>
      <c r="C1515" s="39" t="s">
        <v>69</v>
      </c>
      <c r="D1515" s="39" t="s">
        <v>37</v>
      </c>
      <c r="E1515" s="40" t="n">
        <v>1.4</v>
      </c>
      <c r="F1515" s="41" t="n">
        <f aca="false">IF(A1515="","",INDEX(Assumptions!$B$16:$B$18,MATCH(C1515,Assumptions!$A$16:$A$18,0)))</f>
        <v>3</v>
      </c>
      <c r="G1515" s="42" t="n">
        <f aca="false">IF(A1515="","",WORKDAY(B1515,F1515))</f>
        <v>46283</v>
      </c>
    </row>
    <row r="1516" customFormat="false" ht="15" hidden="false" customHeight="false" outlineLevel="0" collapsed="false">
      <c r="A1516" s="37" t="n">
        <v>1001515</v>
      </c>
      <c r="B1516" s="38" t="n">
        <v>46280</v>
      </c>
      <c r="C1516" s="39" t="s">
        <v>69</v>
      </c>
      <c r="D1516" s="39" t="s">
        <v>31</v>
      </c>
      <c r="E1516" s="40" t="n">
        <v>0.6</v>
      </c>
      <c r="F1516" s="41" t="n">
        <f aca="false">IF(A1516="","",INDEX(Assumptions!$B$16:$B$18,MATCH(C1516,Assumptions!$A$16:$A$18,0)))</f>
        <v>3</v>
      </c>
      <c r="G1516" s="42" t="n">
        <f aca="false">IF(A1516="","",WORKDAY(B1516,F1516))</f>
        <v>46283</v>
      </c>
    </row>
    <row r="1517" customFormat="false" ht="15" hidden="false" customHeight="false" outlineLevel="0" collapsed="false">
      <c r="A1517" s="37" t="n">
        <v>1001516</v>
      </c>
      <c r="B1517" s="38" t="n">
        <v>46280</v>
      </c>
      <c r="C1517" s="39" t="s">
        <v>70</v>
      </c>
      <c r="D1517" s="39" t="s">
        <v>37</v>
      </c>
      <c r="E1517" s="40" t="n">
        <v>1.7</v>
      </c>
      <c r="F1517" s="41" t="n">
        <f aca="false">IF(A1517="","",INDEX(Assumptions!$B$16:$B$18,MATCH(C1517,Assumptions!$A$16:$A$18,0)))</f>
        <v>5</v>
      </c>
      <c r="G1517" s="42" t="n">
        <f aca="false">IF(A1517="","",WORKDAY(B1517,F1517))</f>
        <v>46287</v>
      </c>
    </row>
    <row r="1518" customFormat="false" ht="15" hidden="false" customHeight="false" outlineLevel="0" collapsed="false">
      <c r="A1518" s="37" t="n">
        <v>1001517</v>
      </c>
      <c r="B1518" s="38" t="n">
        <v>46280</v>
      </c>
      <c r="C1518" s="39" t="s">
        <v>69</v>
      </c>
      <c r="D1518" s="39" t="s">
        <v>37</v>
      </c>
      <c r="E1518" s="40" t="n">
        <v>3.1</v>
      </c>
      <c r="F1518" s="41" t="n">
        <f aca="false">IF(A1518="","",INDEX(Assumptions!$B$16:$B$18,MATCH(C1518,Assumptions!$A$16:$A$18,0)))</f>
        <v>3</v>
      </c>
      <c r="G1518" s="42" t="n">
        <f aca="false">IF(A1518="","",WORKDAY(B1518,F1518))</f>
        <v>46283</v>
      </c>
    </row>
    <row r="1519" customFormat="false" ht="15" hidden="false" customHeight="false" outlineLevel="0" collapsed="false">
      <c r="A1519" s="37" t="n">
        <v>1001518</v>
      </c>
      <c r="B1519" s="38" t="n">
        <v>46280</v>
      </c>
      <c r="C1519" s="39" t="s">
        <v>69</v>
      </c>
      <c r="D1519" s="39" t="s">
        <v>33</v>
      </c>
      <c r="E1519" s="40" t="n">
        <v>5.4</v>
      </c>
      <c r="F1519" s="41" t="n">
        <f aca="false">IF(A1519="","",INDEX(Assumptions!$B$16:$B$18,MATCH(C1519,Assumptions!$A$16:$A$18,0)))</f>
        <v>3</v>
      </c>
      <c r="G1519" s="42" t="n">
        <f aca="false">IF(A1519="","",WORKDAY(B1519,F1519))</f>
        <v>46283</v>
      </c>
    </row>
    <row r="1520" customFormat="false" ht="15" hidden="false" customHeight="false" outlineLevel="0" collapsed="false">
      <c r="A1520" s="37" t="n">
        <v>1001519</v>
      </c>
      <c r="B1520" s="38" t="n">
        <v>46280</v>
      </c>
      <c r="C1520" s="39" t="s">
        <v>69</v>
      </c>
      <c r="D1520" s="39" t="s">
        <v>39</v>
      </c>
      <c r="E1520" s="40" t="n">
        <v>1.6</v>
      </c>
      <c r="F1520" s="41" t="n">
        <f aca="false">IF(A1520="","",INDEX(Assumptions!$B$16:$B$18,MATCH(C1520,Assumptions!$A$16:$A$18,0)))</f>
        <v>3</v>
      </c>
      <c r="G1520" s="42" t="n">
        <f aca="false">IF(A1520="","",WORKDAY(B1520,F1520))</f>
        <v>46283</v>
      </c>
    </row>
    <row r="1521" customFormat="false" ht="15" hidden="false" customHeight="false" outlineLevel="0" collapsed="false">
      <c r="A1521" s="37" t="n">
        <v>1001520</v>
      </c>
      <c r="B1521" s="38" t="n">
        <v>46280</v>
      </c>
      <c r="C1521" s="39" t="s">
        <v>69</v>
      </c>
      <c r="D1521" s="39" t="s">
        <v>39</v>
      </c>
      <c r="E1521" s="40" t="n">
        <v>2.4</v>
      </c>
      <c r="F1521" s="41" t="n">
        <f aca="false">IF(A1521="","",INDEX(Assumptions!$B$16:$B$18,MATCH(C1521,Assumptions!$A$16:$A$18,0)))</f>
        <v>3</v>
      </c>
      <c r="G1521" s="42" t="n">
        <f aca="false">IF(A1521="","",WORKDAY(B1521,F1521))</f>
        <v>46283</v>
      </c>
    </row>
    <row r="1522" customFormat="false" ht="15" hidden="false" customHeight="false" outlineLevel="0" collapsed="false">
      <c r="A1522" s="37" t="n">
        <v>1001521</v>
      </c>
      <c r="B1522" s="38" t="n">
        <v>46280</v>
      </c>
      <c r="C1522" s="39" t="s">
        <v>69</v>
      </c>
      <c r="D1522" s="39" t="s">
        <v>33</v>
      </c>
      <c r="E1522" s="40" t="n">
        <v>1.8</v>
      </c>
      <c r="F1522" s="41" t="n">
        <f aca="false">IF(A1522="","",INDEX(Assumptions!$B$16:$B$18,MATCH(C1522,Assumptions!$A$16:$A$18,0)))</f>
        <v>3</v>
      </c>
      <c r="G1522" s="42" t="n">
        <f aca="false">IF(A1522="","",WORKDAY(B1522,F1522))</f>
        <v>46283</v>
      </c>
    </row>
    <row r="1523" customFormat="false" ht="15" hidden="false" customHeight="false" outlineLevel="0" collapsed="false">
      <c r="A1523" s="37" t="n">
        <v>1001522</v>
      </c>
      <c r="B1523" s="38" t="n">
        <v>46280</v>
      </c>
      <c r="C1523" s="39" t="s">
        <v>70</v>
      </c>
      <c r="D1523" s="39" t="s">
        <v>35</v>
      </c>
      <c r="E1523" s="40" t="n">
        <v>6.5</v>
      </c>
      <c r="F1523" s="41" t="n">
        <f aca="false">IF(A1523="","",INDEX(Assumptions!$B$16:$B$18,MATCH(C1523,Assumptions!$A$16:$A$18,0)))</f>
        <v>5</v>
      </c>
      <c r="G1523" s="42" t="n">
        <f aca="false">IF(A1523="","",WORKDAY(B1523,F1523))</f>
        <v>46287</v>
      </c>
    </row>
    <row r="1524" customFormat="false" ht="15" hidden="false" customHeight="false" outlineLevel="0" collapsed="false">
      <c r="A1524" s="37" t="n">
        <v>1001523</v>
      </c>
      <c r="B1524" s="38" t="n">
        <v>46280</v>
      </c>
      <c r="C1524" s="39" t="s">
        <v>68</v>
      </c>
      <c r="D1524" s="39" t="s">
        <v>39</v>
      </c>
      <c r="E1524" s="40" t="n">
        <v>7</v>
      </c>
      <c r="F1524" s="41" t="n">
        <f aca="false">IF(A1524="","",INDEX(Assumptions!$B$16:$B$18,MATCH(C1524,Assumptions!$A$16:$A$18,0)))</f>
        <v>1</v>
      </c>
      <c r="G1524" s="42" t="n">
        <f aca="false">IF(A1524="","",WORKDAY(B1524,F1524))</f>
        <v>46281</v>
      </c>
    </row>
    <row r="1525" customFormat="false" ht="15" hidden="false" customHeight="false" outlineLevel="0" collapsed="false">
      <c r="A1525" s="37" t="n">
        <v>1001524</v>
      </c>
      <c r="B1525" s="38" t="n">
        <v>46280</v>
      </c>
      <c r="C1525" s="39" t="s">
        <v>69</v>
      </c>
      <c r="D1525" s="39" t="s">
        <v>35</v>
      </c>
      <c r="E1525" s="40" t="n">
        <v>1.6</v>
      </c>
      <c r="F1525" s="41" t="n">
        <f aca="false">IF(A1525="","",INDEX(Assumptions!$B$16:$B$18,MATCH(C1525,Assumptions!$A$16:$A$18,0)))</f>
        <v>3</v>
      </c>
      <c r="G1525" s="42" t="n">
        <f aca="false">IF(A1525="","",WORKDAY(B1525,F1525))</f>
        <v>46283</v>
      </c>
    </row>
    <row r="1526" customFormat="false" ht="15" hidden="false" customHeight="false" outlineLevel="0" collapsed="false">
      <c r="A1526" s="37" t="n">
        <v>1001525</v>
      </c>
      <c r="B1526" s="38" t="n">
        <v>46280</v>
      </c>
      <c r="C1526" s="39" t="s">
        <v>69</v>
      </c>
      <c r="D1526" s="39" t="s">
        <v>39</v>
      </c>
      <c r="E1526" s="40" t="n">
        <v>2.4</v>
      </c>
      <c r="F1526" s="41" t="n">
        <f aca="false">IF(A1526="","",INDEX(Assumptions!$B$16:$B$18,MATCH(C1526,Assumptions!$A$16:$A$18,0)))</f>
        <v>3</v>
      </c>
      <c r="G1526" s="42" t="n">
        <f aca="false">IF(A1526="","",WORKDAY(B1526,F1526))</f>
        <v>46283</v>
      </c>
    </row>
    <row r="1527" customFormat="false" ht="15" hidden="false" customHeight="false" outlineLevel="0" collapsed="false">
      <c r="A1527" s="37" t="n">
        <v>1001526</v>
      </c>
      <c r="B1527" s="38" t="n">
        <v>46280</v>
      </c>
      <c r="C1527" s="39" t="s">
        <v>69</v>
      </c>
      <c r="D1527" s="39" t="s">
        <v>39</v>
      </c>
      <c r="E1527" s="40" t="n">
        <v>0.6</v>
      </c>
      <c r="F1527" s="41" t="n">
        <f aca="false">IF(A1527="","",INDEX(Assumptions!$B$16:$B$18,MATCH(C1527,Assumptions!$A$16:$A$18,0)))</f>
        <v>3</v>
      </c>
      <c r="G1527" s="42" t="n">
        <f aca="false">IF(A1527="","",WORKDAY(B1527,F1527))</f>
        <v>46283</v>
      </c>
    </row>
    <row r="1528" customFormat="false" ht="15" hidden="false" customHeight="false" outlineLevel="0" collapsed="false">
      <c r="A1528" s="37" t="n">
        <v>1001527</v>
      </c>
      <c r="B1528" s="38" t="n">
        <v>46280</v>
      </c>
      <c r="C1528" s="39" t="s">
        <v>69</v>
      </c>
      <c r="D1528" s="39" t="s">
        <v>39</v>
      </c>
      <c r="E1528" s="40" t="n">
        <v>1.4</v>
      </c>
      <c r="F1528" s="41" t="n">
        <f aca="false">IF(A1528="","",INDEX(Assumptions!$B$16:$B$18,MATCH(C1528,Assumptions!$A$16:$A$18,0)))</f>
        <v>3</v>
      </c>
      <c r="G1528" s="42" t="n">
        <f aca="false">IF(A1528="","",WORKDAY(B1528,F1528))</f>
        <v>46283</v>
      </c>
    </row>
    <row r="1529" customFormat="false" ht="15" hidden="false" customHeight="false" outlineLevel="0" collapsed="false">
      <c r="A1529" s="37" t="n">
        <v>1001528</v>
      </c>
      <c r="B1529" s="38" t="n">
        <v>46280</v>
      </c>
      <c r="C1529" s="39" t="s">
        <v>69</v>
      </c>
      <c r="D1529" s="39" t="s">
        <v>33</v>
      </c>
      <c r="E1529" s="40" t="n">
        <v>1.8</v>
      </c>
      <c r="F1529" s="41" t="n">
        <f aca="false">IF(A1529="","",INDEX(Assumptions!$B$16:$B$18,MATCH(C1529,Assumptions!$A$16:$A$18,0)))</f>
        <v>3</v>
      </c>
      <c r="G1529" s="42" t="n">
        <f aca="false">IF(A1529="","",WORKDAY(B1529,F1529))</f>
        <v>46283</v>
      </c>
    </row>
    <row r="1530" customFormat="false" ht="15" hidden="false" customHeight="false" outlineLevel="0" collapsed="false">
      <c r="A1530" s="37" t="n">
        <v>1001529</v>
      </c>
      <c r="B1530" s="38" t="n">
        <v>46280</v>
      </c>
      <c r="C1530" s="39" t="s">
        <v>70</v>
      </c>
      <c r="D1530" s="39" t="s">
        <v>35</v>
      </c>
      <c r="E1530" s="40" t="n">
        <v>1.2</v>
      </c>
      <c r="F1530" s="41" t="n">
        <f aca="false">IF(A1530="","",INDEX(Assumptions!$B$16:$B$18,MATCH(C1530,Assumptions!$A$16:$A$18,0)))</f>
        <v>5</v>
      </c>
      <c r="G1530" s="42" t="n">
        <f aca="false">IF(A1530="","",WORKDAY(B1530,F1530))</f>
        <v>46287</v>
      </c>
    </row>
    <row r="1531" customFormat="false" ht="15" hidden="false" customHeight="false" outlineLevel="0" collapsed="false">
      <c r="A1531" s="37" t="n">
        <v>1001530</v>
      </c>
      <c r="B1531" s="38" t="n">
        <v>46280</v>
      </c>
      <c r="C1531" s="39" t="s">
        <v>68</v>
      </c>
      <c r="D1531" s="39" t="s">
        <v>31</v>
      </c>
      <c r="E1531" s="40" t="n">
        <v>1.3</v>
      </c>
      <c r="F1531" s="41" t="n">
        <f aca="false">IF(A1531="","",INDEX(Assumptions!$B$16:$B$18,MATCH(C1531,Assumptions!$A$16:$A$18,0)))</f>
        <v>1</v>
      </c>
      <c r="G1531" s="42" t="n">
        <f aca="false">IF(A1531="","",WORKDAY(B1531,F1531))</f>
        <v>46281</v>
      </c>
    </row>
    <row r="1532" customFormat="false" ht="15" hidden="false" customHeight="false" outlineLevel="0" collapsed="false">
      <c r="A1532" s="37" t="n">
        <v>1001531</v>
      </c>
      <c r="B1532" s="38" t="n">
        <v>46280</v>
      </c>
      <c r="C1532" s="39" t="s">
        <v>70</v>
      </c>
      <c r="D1532" s="39" t="s">
        <v>39</v>
      </c>
      <c r="E1532" s="40" t="n">
        <v>4</v>
      </c>
      <c r="F1532" s="41" t="n">
        <f aca="false">IF(A1532="","",INDEX(Assumptions!$B$16:$B$18,MATCH(C1532,Assumptions!$A$16:$A$18,0)))</f>
        <v>5</v>
      </c>
      <c r="G1532" s="42" t="n">
        <f aca="false">IF(A1532="","",WORKDAY(B1532,F1532))</f>
        <v>46287</v>
      </c>
    </row>
    <row r="1533" customFormat="false" ht="15" hidden="false" customHeight="false" outlineLevel="0" collapsed="false">
      <c r="A1533" s="37" t="n">
        <v>1001532</v>
      </c>
      <c r="B1533" s="38" t="n">
        <v>46280</v>
      </c>
      <c r="C1533" s="39" t="s">
        <v>68</v>
      </c>
      <c r="D1533" s="39" t="s">
        <v>37</v>
      </c>
      <c r="E1533" s="40" t="n">
        <v>1.6</v>
      </c>
      <c r="F1533" s="41" t="n">
        <f aca="false">IF(A1533="","",INDEX(Assumptions!$B$16:$B$18,MATCH(C1533,Assumptions!$A$16:$A$18,0)))</f>
        <v>1</v>
      </c>
      <c r="G1533" s="42" t="n">
        <f aca="false">IF(A1533="","",WORKDAY(B1533,F1533))</f>
        <v>46281</v>
      </c>
    </row>
    <row r="1534" customFormat="false" ht="15" hidden="false" customHeight="false" outlineLevel="0" collapsed="false">
      <c r="A1534" s="37" t="n">
        <v>1001533</v>
      </c>
      <c r="B1534" s="38" t="n">
        <v>46280</v>
      </c>
      <c r="C1534" s="39" t="s">
        <v>69</v>
      </c>
      <c r="D1534" s="39" t="s">
        <v>33</v>
      </c>
      <c r="E1534" s="40" t="n">
        <v>1.1</v>
      </c>
      <c r="F1534" s="41" t="n">
        <f aca="false">IF(A1534="","",INDEX(Assumptions!$B$16:$B$18,MATCH(C1534,Assumptions!$A$16:$A$18,0)))</f>
        <v>3</v>
      </c>
      <c r="G1534" s="42" t="n">
        <f aca="false">IF(A1534="","",WORKDAY(B1534,F1534))</f>
        <v>46283</v>
      </c>
    </row>
    <row r="1535" customFormat="false" ht="15" hidden="false" customHeight="false" outlineLevel="0" collapsed="false">
      <c r="A1535" s="37" t="n">
        <v>1001534</v>
      </c>
      <c r="B1535" s="38" t="n">
        <v>46280</v>
      </c>
      <c r="C1535" s="39" t="s">
        <v>69</v>
      </c>
      <c r="D1535" s="39" t="s">
        <v>33</v>
      </c>
      <c r="E1535" s="40" t="n">
        <v>0.9</v>
      </c>
      <c r="F1535" s="41" t="n">
        <f aca="false">IF(A1535="","",INDEX(Assumptions!$B$16:$B$18,MATCH(C1535,Assumptions!$A$16:$A$18,0)))</f>
        <v>3</v>
      </c>
      <c r="G1535" s="42" t="n">
        <f aca="false">IF(A1535="","",WORKDAY(B1535,F1535))</f>
        <v>46283</v>
      </c>
    </row>
    <row r="1536" customFormat="false" ht="15" hidden="false" customHeight="false" outlineLevel="0" collapsed="false">
      <c r="A1536" s="37" t="n">
        <v>1001535</v>
      </c>
      <c r="B1536" s="38" t="n">
        <v>46280</v>
      </c>
      <c r="C1536" s="39" t="s">
        <v>70</v>
      </c>
      <c r="D1536" s="39" t="s">
        <v>39</v>
      </c>
      <c r="E1536" s="40" t="n">
        <v>1</v>
      </c>
      <c r="F1536" s="41" t="n">
        <f aca="false">IF(A1536="","",INDEX(Assumptions!$B$16:$B$18,MATCH(C1536,Assumptions!$A$16:$A$18,0)))</f>
        <v>5</v>
      </c>
      <c r="G1536" s="42" t="n">
        <f aca="false">IF(A1536="","",WORKDAY(B1536,F1536))</f>
        <v>46287</v>
      </c>
    </row>
    <row r="1537" customFormat="false" ht="15" hidden="false" customHeight="false" outlineLevel="0" collapsed="false">
      <c r="A1537" s="37" t="n">
        <v>1001536</v>
      </c>
      <c r="B1537" s="38" t="n">
        <v>46280</v>
      </c>
      <c r="C1537" s="39" t="s">
        <v>69</v>
      </c>
      <c r="D1537" s="39" t="s">
        <v>31</v>
      </c>
      <c r="E1537" s="40" t="n">
        <v>0.6</v>
      </c>
      <c r="F1537" s="41" t="n">
        <f aca="false">IF(A1537="","",INDEX(Assumptions!$B$16:$B$18,MATCH(C1537,Assumptions!$A$16:$A$18,0)))</f>
        <v>3</v>
      </c>
      <c r="G1537" s="42" t="n">
        <f aca="false">IF(A1537="","",WORKDAY(B1537,F1537))</f>
        <v>46283</v>
      </c>
    </row>
    <row r="1538" customFormat="false" ht="15" hidden="false" customHeight="false" outlineLevel="0" collapsed="false">
      <c r="A1538" s="37" t="n">
        <v>1001537</v>
      </c>
      <c r="B1538" s="38" t="n">
        <v>46280</v>
      </c>
      <c r="C1538" s="39" t="s">
        <v>68</v>
      </c>
      <c r="D1538" s="39" t="s">
        <v>35</v>
      </c>
      <c r="E1538" s="40" t="n">
        <v>2.2</v>
      </c>
      <c r="F1538" s="41" t="n">
        <f aca="false">IF(A1538="","",INDEX(Assumptions!$B$16:$B$18,MATCH(C1538,Assumptions!$A$16:$A$18,0)))</f>
        <v>1</v>
      </c>
      <c r="G1538" s="42" t="n">
        <f aca="false">IF(A1538="","",WORKDAY(B1538,F1538))</f>
        <v>46281</v>
      </c>
    </row>
    <row r="1539" customFormat="false" ht="15" hidden="false" customHeight="false" outlineLevel="0" collapsed="false">
      <c r="A1539" s="37" t="n">
        <v>1001538</v>
      </c>
      <c r="B1539" s="38" t="n">
        <v>46280</v>
      </c>
      <c r="C1539" s="39" t="s">
        <v>69</v>
      </c>
      <c r="D1539" s="39" t="s">
        <v>37</v>
      </c>
      <c r="E1539" s="40" t="n">
        <v>3.3</v>
      </c>
      <c r="F1539" s="41" t="n">
        <f aca="false">IF(A1539="","",INDEX(Assumptions!$B$16:$B$18,MATCH(C1539,Assumptions!$A$16:$A$18,0)))</f>
        <v>3</v>
      </c>
      <c r="G1539" s="42" t="n">
        <f aca="false">IF(A1539="","",WORKDAY(B1539,F1539))</f>
        <v>46283</v>
      </c>
    </row>
    <row r="1540" customFormat="false" ht="15" hidden="false" customHeight="false" outlineLevel="0" collapsed="false">
      <c r="A1540" s="37" t="n">
        <v>1001539</v>
      </c>
      <c r="B1540" s="38" t="n">
        <v>46280</v>
      </c>
      <c r="C1540" s="39" t="s">
        <v>68</v>
      </c>
      <c r="D1540" s="39" t="s">
        <v>39</v>
      </c>
      <c r="E1540" s="40" t="n">
        <v>6</v>
      </c>
      <c r="F1540" s="41" t="n">
        <f aca="false">IF(A1540="","",INDEX(Assumptions!$B$16:$B$18,MATCH(C1540,Assumptions!$A$16:$A$18,0)))</f>
        <v>1</v>
      </c>
      <c r="G1540" s="42" t="n">
        <f aca="false">IF(A1540="","",WORKDAY(B1540,F1540))</f>
        <v>46281</v>
      </c>
    </row>
    <row r="1541" customFormat="false" ht="15" hidden="false" customHeight="false" outlineLevel="0" collapsed="false">
      <c r="A1541" s="37" t="n">
        <v>1001540</v>
      </c>
      <c r="B1541" s="38" t="n">
        <v>46280</v>
      </c>
      <c r="C1541" s="39" t="s">
        <v>69</v>
      </c>
      <c r="D1541" s="39" t="s">
        <v>39</v>
      </c>
      <c r="E1541" s="40" t="n">
        <v>1.4</v>
      </c>
      <c r="F1541" s="41" t="n">
        <f aca="false">IF(A1541="","",INDEX(Assumptions!$B$16:$B$18,MATCH(C1541,Assumptions!$A$16:$A$18,0)))</f>
        <v>3</v>
      </c>
      <c r="G1541" s="42" t="n">
        <f aca="false">IF(A1541="","",WORKDAY(B1541,F1541))</f>
        <v>46283</v>
      </c>
    </row>
    <row r="1542" customFormat="false" ht="15" hidden="false" customHeight="false" outlineLevel="0" collapsed="false">
      <c r="A1542" s="37" t="n">
        <v>1001541</v>
      </c>
      <c r="B1542" s="38" t="n">
        <v>46280</v>
      </c>
      <c r="C1542" s="39" t="s">
        <v>68</v>
      </c>
      <c r="D1542" s="39" t="s">
        <v>31</v>
      </c>
      <c r="E1542" s="40" t="n">
        <v>2</v>
      </c>
      <c r="F1542" s="41" t="n">
        <f aca="false">IF(A1542="","",INDEX(Assumptions!$B$16:$B$18,MATCH(C1542,Assumptions!$A$16:$A$18,0)))</f>
        <v>1</v>
      </c>
      <c r="G1542" s="42" t="n">
        <f aca="false">IF(A1542="","",WORKDAY(B1542,F1542))</f>
        <v>46281</v>
      </c>
    </row>
    <row r="1543" customFormat="false" ht="15" hidden="false" customHeight="false" outlineLevel="0" collapsed="false">
      <c r="A1543" s="37" t="n">
        <v>1001542</v>
      </c>
      <c r="B1543" s="38" t="n">
        <v>46280</v>
      </c>
      <c r="C1543" s="39" t="s">
        <v>69</v>
      </c>
      <c r="D1543" s="39" t="s">
        <v>33</v>
      </c>
      <c r="E1543" s="40" t="n">
        <v>0.4</v>
      </c>
      <c r="F1543" s="41" t="n">
        <f aca="false">IF(A1543="","",INDEX(Assumptions!$B$16:$B$18,MATCH(C1543,Assumptions!$A$16:$A$18,0)))</f>
        <v>3</v>
      </c>
      <c r="G1543" s="42" t="n">
        <f aca="false">IF(A1543="","",WORKDAY(B1543,F1543))</f>
        <v>46283</v>
      </c>
    </row>
    <row r="1544" customFormat="false" ht="15" hidden="false" customHeight="false" outlineLevel="0" collapsed="false">
      <c r="A1544" s="37" t="n">
        <v>1001543</v>
      </c>
      <c r="B1544" s="38" t="n">
        <v>46280</v>
      </c>
      <c r="C1544" s="39" t="s">
        <v>68</v>
      </c>
      <c r="D1544" s="39" t="s">
        <v>33</v>
      </c>
      <c r="E1544" s="40" t="n">
        <v>2.6</v>
      </c>
      <c r="F1544" s="41" t="n">
        <f aca="false">IF(A1544="","",INDEX(Assumptions!$B$16:$B$18,MATCH(C1544,Assumptions!$A$16:$A$18,0)))</f>
        <v>1</v>
      </c>
      <c r="G1544" s="42" t="n">
        <f aca="false">IF(A1544="","",WORKDAY(B1544,F1544))</f>
        <v>46281</v>
      </c>
    </row>
    <row r="1545" customFormat="false" ht="15" hidden="false" customHeight="false" outlineLevel="0" collapsed="false">
      <c r="A1545" s="37" t="n">
        <v>1001544</v>
      </c>
      <c r="B1545" s="38" t="n">
        <v>46280</v>
      </c>
      <c r="C1545" s="39" t="s">
        <v>69</v>
      </c>
      <c r="D1545" s="39" t="s">
        <v>37</v>
      </c>
      <c r="E1545" s="40" t="n">
        <v>2.8</v>
      </c>
      <c r="F1545" s="41" t="n">
        <f aca="false">IF(A1545="","",INDEX(Assumptions!$B$16:$B$18,MATCH(C1545,Assumptions!$A$16:$A$18,0)))</f>
        <v>3</v>
      </c>
      <c r="G1545" s="42" t="n">
        <f aca="false">IF(A1545="","",WORKDAY(B1545,F1545))</f>
        <v>46283</v>
      </c>
    </row>
    <row r="1546" customFormat="false" ht="15" hidden="false" customHeight="false" outlineLevel="0" collapsed="false">
      <c r="A1546" s="37" t="n">
        <v>1001545</v>
      </c>
      <c r="B1546" s="38" t="n">
        <v>46280</v>
      </c>
      <c r="C1546" s="39" t="s">
        <v>69</v>
      </c>
      <c r="D1546" s="39" t="s">
        <v>35</v>
      </c>
      <c r="E1546" s="40" t="n">
        <v>1.3</v>
      </c>
      <c r="F1546" s="41" t="n">
        <f aca="false">IF(A1546="","",INDEX(Assumptions!$B$16:$B$18,MATCH(C1546,Assumptions!$A$16:$A$18,0)))</f>
        <v>3</v>
      </c>
      <c r="G1546" s="42" t="n">
        <f aca="false">IF(A1546="","",WORKDAY(B1546,F1546))</f>
        <v>46283</v>
      </c>
    </row>
    <row r="1547" customFormat="false" ht="15" hidden="false" customHeight="false" outlineLevel="0" collapsed="false">
      <c r="A1547" s="37" t="n">
        <v>1001546</v>
      </c>
      <c r="B1547" s="38" t="n">
        <v>46280</v>
      </c>
      <c r="C1547" s="39" t="s">
        <v>70</v>
      </c>
      <c r="D1547" s="39" t="s">
        <v>39</v>
      </c>
      <c r="E1547" s="40" t="n">
        <v>1.8</v>
      </c>
      <c r="F1547" s="41" t="n">
        <f aca="false">IF(A1547="","",INDEX(Assumptions!$B$16:$B$18,MATCH(C1547,Assumptions!$A$16:$A$18,0)))</f>
        <v>5</v>
      </c>
      <c r="G1547" s="42" t="n">
        <f aca="false">IF(A1547="","",WORKDAY(B1547,F1547))</f>
        <v>46287</v>
      </c>
    </row>
    <row r="1548" customFormat="false" ht="15" hidden="false" customHeight="false" outlineLevel="0" collapsed="false">
      <c r="A1548" s="37" t="n">
        <v>1001547</v>
      </c>
      <c r="B1548" s="38" t="n">
        <v>46280</v>
      </c>
      <c r="C1548" s="39" t="s">
        <v>68</v>
      </c>
      <c r="D1548" s="39" t="s">
        <v>37</v>
      </c>
      <c r="E1548" s="40" t="n">
        <v>1.5</v>
      </c>
      <c r="F1548" s="41" t="n">
        <f aca="false">IF(A1548="","",INDEX(Assumptions!$B$16:$B$18,MATCH(C1548,Assumptions!$A$16:$A$18,0)))</f>
        <v>1</v>
      </c>
      <c r="G1548" s="42" t="n">
        <f aca="false">IF(A1548="","",WORKDAY(B1548,F1548))</f>
        <v>46281</v>
      </c>
    </row>
    <row r="1549" customFormat="false" ht="15" hidden="false" customHeight="false" outlineLevel="0" collapsed="false">
      <c r="A1549" s="37" t="n">
        <v>1001548</v>
      </c>
      <c r="B1549" s="38" t="n">
        <v>46280</v>
      </c>
      <c r="C1549" s="39" t="s">
        <v>68</v>
      </c>
      <c r="D1549" s="39" t="s">
        <v>35</v>
      </c>
      <c r="E1549" s="40" t="n">
        <v>1.6</v>
      </c>
      <c r="F1549" s="41" t="n">
        <f aca="false">IF(A1549="","",INDEX(Assumptions!$B$16:$B$18,MATCH(C1549,Assumptions!$A$16:$A$18,0)))</f>
        <v>1</v>
      </c>
      <c r="G1549" s="42" t="n">
        <f aca="false">IF(A1549="","",WORKDAY(B1549,F1549))</f>
        <v>46281</v>
      </c>
    </row>
    <row r="1550" customFormat="false" ht="15" hidden="false" customHeight="false" outlineLevel="0" collapsed="false">
      <c r="A1550" s="37" t="n">
        <v>1001549</v>
      </c>
      <c r="B1550" s="38" t="n">
        <v>46280</v>
      </c>
      <c r="C1550" s="39" t="s">
        <v>70</v>
      </c>
      <c r="D1550" s="39" t="s">
        <v>33</v>
      </c>
      <c r="E1550" s="40" t="n">
        <v>6.1</v>
      </c>
      <c r="F1550" s="41" t="n">
        <f aca="false">IF(A1550="","",INDEX(Assumptions!$B$16:$B$18,MATCH(C1550,Assumptions!$A$16:$A$18,0)))</f>
        <v>5</v>
      </c>
      <c r="G1550" s="42" t="n">
        <f aca="false">IF(A1550="","",WORKDAY(B1550,F1550))</f>
        <v>46287</v>
      </c>
    </row>
    <row r="1551" customFormat="false" ht="15" hidden="false" customHeight="false" outlineLevel="0" collapsed="false">
      <c r="A1551" s="37" t="n">
        <v>1001550</v>
      </c>
      <c r="B1551" s="38" t="n">
        <v>46280</v>
      </c>
      <c r="C1551" s="39" t="s">
        <v>68</v>
      </c>
      <c r="D1551" s="39" t="s">
        <v>35</v>
      </c>
      <c r="E1551" s="40" t="n">
        <v>0.7</v>
      </c>
      <c r="F1551" s="41" t="n">
        <f aca="false">IF(A1551="","",INDEX(Assumptions!$B$16:$B$18,MATCH(C1551,Assumptions!$A$16:$A$18,0)))</f>
        <v>1</v>
      </c>
      <c r="G1551" s="42" t="n">
        <f aca="false">IF(A1551="","",WORKDAY(B1551,F1551))</f>
        <v>46281</v>
      </c>
    </row>
    <row r="1552" customFormat="false" ht="15" hidden="false" customHeight="false" outlineLevel="0" collapsed="false">
      <c r="A1552" s="37" t="n">
        <v>1001551</v>
      </c>
      <c r="B1552" s="38" t="n">
        <v>46280</v>
      </c>
      <c r="C1552" s="39" t="s">
        <v>70</v>
      </c>
      <c r="D1552" s="39" t="s">
        <v>35</v>
      </c>
      <c r="E1552" s="40" t="n">
        <v>0.3</v>
      </c>
      <c r="F1552" s="41" t="n">
        <f aca="false">IF(A1552="","",INDEX(Assumptions!$B$16:$B$18,MATCH(C1552,Assumptions!$A$16:$A$18,0)))</f>
        <v>5</v>
      </c>
      <c r="G1552" s="42" t="n">
        <f aca="false">IF(A1552="","",WORKDAY(B1552,F1552))</f>
        <v>46287</v>
      </c>
    </row>
    <row r="1553" customFormat="false" ht="15" hidden="false" customHeight="false" outlineLevel="0" collapsed="false">
      <c r="A1553" s="37" t="n">
        <v>1001552</v>
      </c>
      <c r="B1553" s="38" t="n">
        <v>46280</v>
      </c>
      <c r="C1553" s="39" t="s">
        <v>68</v>
      </c>
      <c r="D1553" s="39" t="s">
        <v>33</v>
      </c>
      <c r="E1553" s="40" t="n">
        <v>2.3</v>
      </c>
      <c r="F1553" s="41" t="n">
        <f aca="false">IF(A1553="","",INDEX(Assumptions!$B$16:$B$18,MATCH(C1553,Assumptions!$A$16:$A$18,0)))</f>
        <v>1</v>
      </c>
      <c r="G1553" s="42" t="n">
        <f aca="false">IF(A1553="","",WORKDAY(B1553,F1553))</f>
        <v>46281</v>
      </c>
    </row>
    <row r="1554" customFormat="false" ht="15" hidden="false" customHeight="false" outlineLevel="0" collapsed="false">
      <c r="A1554" s="37" t="n">
        <v>1001553</v>
      </c>
      <c r="B1554" s="38" t="n">
        <v>46280</v>
      </c>
      <c r="C1554" s="39" t="s">
        <v>70</v>
      </c>
      <c r="D1554" s="39" t="s">
        <v>35</v>
      </c>
      <c r="E1554" s="40" t="n">
        <v>2.9</v>
      </c>
      <c r="F1554" s="41" t="n">
        <f aca="false">IF(A1554="","",INDEX(Assumptions!$B$16:$B$18,MATCH(C1554,Assumptions!$A$16:$A$18,0)))</f>
        <v>5</v>
      </c>
      <c r="G1554" s="42" t="n">
        <f aca="false">IF(A1554="","",WORKDAY(B1554,F1554))</f>
        <v>46287</v>
      </c>
    </row>
    <row r="1555" customFormat="false" ht="15" hidden="false" customHeight="false" outlineLevel="0" collapsed="false">
      <c r="A1555" s="37" t="n">
        <v>1001554</v>
      </c>
      <c r="B1555" s="38" t="n">
        <v>46280</v>
      </c>
      <c r="C1555" s="39" t="s">
        <v>69</v>
      </c>
      <c r="D1555" s="39" t="s">
        <v>33</v>
      </c>
      <c r="E1555" s="40" t="n">
        <v>4.5</v>
      </c>
      <c r="F1555" s="41" t="n">
        <f aca="false">IF(A1555="","",INDEX(Assumptions!$B$16:$B$18,MATCH(C1555,Assumptions!$A$16:$A$18,0)))</f>
        <v>3</v>
      </c>
      <c r="G1555" s="42" t="n">
        <f aca="false">IF(A1555="","",WORKDAY(B1555,F1555))</f>
        <v>46283</v>
      </c>
    </row>
    <row r="1556" customFormat="false" ht="15" hidden="false" customHeight="false" outlineLevel="0" collapsed="false">
      <c r="A1556" s="37" t="n">
        <v>1001555</v>
      </c>
      <c r="B1556" s="38" t="n">
        <v>46280</v>
      </c>
      <c r="C1556" s="39" t="s">
        <v>69</v>
      </c>
      <c r="D1556" s="39" t="s">
        <v>33</v>
      </c>
      <c r="E1556" s="40" t="n">
        <v>1.2</v>
      </c>
      <c r="F1556" s="41" t="n">
        <f aca="false">IF(A1556="","",INDEX(Assumptions!$B$16:$B$18,MATCH(C1556,Assumptions!$A$16:$A$18,0)))</f>
        <v>3</v>
      </c>
      <c r="G1556" s="42" t="n">
        <f aca="false">IF(A1556="","",WORKDAY(B1556,F1556))</f>
        <v>46283</v>
      </c>
    </row>
    <row r="1557" customFormat="false" ht="15" hidden="false" customHeight="false" outlineLevel="0" collapsed="false">
      <c r="A1557" s="37" t="n">
        <v>1001556</v>
      </c>
      <c r="B1557" s="38" t="n">
        <v>46280</v>
      </c>
      <c r="C1557" s="39" t="s">
        <v>68</v>
      </c>
      <c r="D1557" s="39" t="s">
        <v>33</v>
      </c>
      <c r="E1557" s="40" t="n">
        <v>0.8</v>
      </c>
      <c r="F1557" s="41" t="n">
        <f aca="false">IF(A1557="","",INDEX(Assumptions!$B$16:$B$18,MATCH(C1557,Assumptions!$A$16:$A$18,0)))</f>
        <v>1</v>
      </c>
      <c r="G1557" s="42" t="n">
        <f aca="false">IF(A1557="","",WORKDAY(B1557,F1557))</f>
        <v>46281</v>
      </c>
    </row>
    <row r="1558" customFormat="false" ht="15" hidden="false" customHeight="false" outlineLevel="0" collapsed="false">
      <c r="A1558" s="37" t="n">
        <v>1001557</v>
      </c>
      <c r="B1558" s="38" t="n">
        <v>46280</v>
      </c>
      <c r="C1558" s="39" t="s">
        <v>70</v>
      </c>
      <c r="D1558" s="39" t="s">
        <v>33</v>
      </c>
      <c r="E1558" s="40" t="n">
        <v>3</v>
      </c>
      <c r="F1558" s="41" t="n">
        <f aca="false">IF(A1558="","",INDEX(Assumptions!$B$16:$B$18,MATCH(C1558,Assumptions!$A$16:$A$18,0)))</f>
        <v>5</v>
      </c>
      <c r="G1558" s="42" t="n">
        <f aca="false">IF(A1558="","",WORKDAY(B1558,F1558))</f>
        <v>46287</v>
      </c>
    </row>
    <row r="1559" customFormat="false" ht="15" hidden="false" customHeight="false" outlineLevel="0" collapsed="false">
      <c r="A1559" s="37" t="n">
        <v>1001558</v>
      </c>
      <c r="B1559" s="38" t="n">
        <v>46280</v>
      </c>
      <c r="C1559" s="39" t="s">
        <v>69</v>
      </c>
      <c r="D1559" s="39" t="s">
        <v>33</v>
      </c>
      <c r="E1559" s="40" t="n">
        <v>0.8</v>
      </c>
      <c r="F1559" s="41" t="n">
        <f aca="false">IF(A1559="","",INDEX(Assumptions!$B$16:$B$18,MATCH(C1559,Assumptions!$A$16:$A$18,0)))</f>
        <v>3</v>
      </c>
      <c r="G1559" s="42" t="n">
        <f aca="false">IF(A1559="","",WORKDAY(B1559,F1559))</f>
        <v>46283</v>
      </c>
    </row>
    <row r="1560" customFormat="false" ht="15" hidden="false" customHeight="false" outlineLevel="0" collapsed="false">
      <c r="A1560" s="37" t="n">
        <v>1001559</v>
      </c>
      <c r="B1560" s="38" t="n">
        <v>46280</v>
      </c>
      <c r="C1560" s="39" t="s">
        <v>68</v>
      </c>
      <c r="D1560" s="39" t="s">
        <v>31</v>
      </c>
      <c r="E1560" s="40" t="n">
        <v>1.8</v>
      </c>
      <c r="F1560" s="41" t="n">
        <f aca="false">IF(A1560="","",INDEX(Assumptions!$B$16:$B$18,MATCH(C1560,Assumptions!$A$16:$A$18,0)))</f>
        <v>1</v>
      </c>
      <c r="G1560" s="42" t="n">
        <f aca="false">IF(A1560="","",WORKDAY(B1560,F1560))</f>
        <v>46281</v>
      </c>
    </row>
    <row r="1561" customFormat="false" ht="15" hidden="false" customHeight="false" outlineLevel="0" collapsed="false">
      <c r="A1561" s="37" t="n">
        <v>1001560</v>
      </c>
      <c r="B1561" s="38" t="n">
        <v>46280</v>
      </c>
      <c r="C1561" s="39" t="s">
        <v>69</v>
      </c>
      <c r="D1561" s="39" t="s">
        <v>37</v>
      </c>
      <c r="E1561" s="40" t="n">
        <v>3.2</v>
      </c>
      <c r="F1561" s="41" t="n">
        <f aca="false">IF(A1561="","",INDEX(Assumptions!$B$16:$B$18,MATCH(C1561,Assumptions!$A$16:$A$18,0)))</f>
        <v>3</v>
      </c>
      <c r="G1561" s="42" t="n">
        <f aca="false">IF(A1561="","",WORKDAY(B1561,F1561))</f>
        <v>46283</v>
      </c>
    </row>
    <row r="1562" customFormat="false" ht="15" hidden="false" customHeight="false" outlineLevel="0" collapsed="false">
      <c r="A1562" s="37" t="n">
        <v>1001561</v>
      </c>
      <c r="B1562" s="38" t="n">
        <v>46280</v>
      </c>
      <c r="C1562" s="39" t="s">
        <v>69</v>
      </c>
      <c r="D1562" s="39" t="s">
        <v>31</v>
      </c>
      <c r="E1562" s="40" t="n">
        <v>0.7</v>
      </c>
      <c r="F1562" s="41" t="n">
        <f aca="false">IF(A1562="","",INDEX(Assumptions!$B$16:$B$18,MATCH(C1562,Assumptions!$A$16:$A$18,0)))</f>
        <v>3</v>
      </c>
      <c r="G1562" s="42" t="n">
        <f aca="false">IF(A1562="","",WORKDAY(B1562,F1562))</f>
        <v>46283</v>
      </c>
    </row>
    <row r="1563" customFormat="false" ht="15" hidden="false" customHeight="false" outlineLevel="0" collapsed="false">
      <c r="A1563" s="37" t="n">
        <v>1001562</v>
      </c>
      <c r="B1563" s="38" t="n">
        <v>46280</v>
      </c>
      <c r="C1563" s="39" t="s">
        <v>70</v>
      </c>
      <c r="D1563" s="39" t="s">
        <v>31</v>
      </c>
      <c r="E1563" s="40" t="n">
        <v>1.3</v>
      </c>
      <c r="F1563" s="41" t="n">
        <f aca="false">IF(A1563="","",INDEX(Assumptions!$B$16:$B$18,MATCH(C1563,Assumptions!$A$16:$A$18,0)))</f>
        <v>5</v>
      </c>
      <c r="G1563" s="42" t="n">
        <f aca="false">IF(A1563="","",WORKDAY(B1563,F1563))</f>
        <v>46287</v>
      </c>
    </row>
    <row r="1564" customFormat="false" ht="15" hidden="false" customHeight="false" outlineLevel="0" collapsed="false">
      <c r="A1564" s="37" t="n">
        <v>1001563</v>
      </c>
      <c r="B1564" s="38" t="n">
        <v>46280</v>
      </c>
      <c r="C1564" s="39" t="s">
        <v>68</v>
      </c>
      <c r="D1564" s="39" t="s">
        <v>33</v>
      </c>
      <c r="E1564" s="40" t="n">
        <v>1</v>
      </c>
      <c r="F1564" s="41" t="n">
        <f aca="false">IF(A1564="","",INDEX(Assumptions!$B$16:$B$18,MATCH(C1564,Assumptions!$A$16:$A$18,0)))</f>
        <v>1</v>
      </c>
      <c r="G1564" s="42" t="n">
        <f aca="false">IF(A1564="","",WORKDAY(B1564,F1564))</f>
        <v>46281</v>
      </c>
    </row>
    <row r="1565" customFormat="false" ht="15" hidden="false" customHeight="false" outlineLevel="0" collapsed="false">
      <c r="A1565" s="37" t="n">
        <v>1001564</v>
      </c>
      <c r="B1565" s="38" t="n">
        <v>46280</v>
      </c>
      <c r="C1565" s="39" t="s">
        <v>69</v>
      </c>
      <c r="D1565" s="39" t="s">
        <v>35</v>
      </c>
      <c r="E1565" s="40" t="n">
        <v>0.8</v>
      </c>
      <c r="F1565" s="41" t="n">
        <f aca="false">IF(A1565="","",INDEX(Assumptions!$B$16:$B$18,MATCH(C1565,Assumptions!$A$16:$A$18,0)))</f>
        <v>3</v>
      </c>
      <c r="G1565" s="42" t="n">
        <f aca="false">IF(A1565="","",WORKDAY(B1565,F1565))</f>
        <v>46283</v>
      </c>
    </row>
    <row r="1566" customFormat="false" ht="15" hidden="false" customHeight="false" outlineLevel="0" collapsed="false">
      <c r="A1566" s="37" t="n">
        <v>1001565</v>
      </c>
      <c r="B1566" s="38" t="n">
        <v>46280</v>
      </c>
      <c r="C1566" s="39" t="s">
        <v>69</v>
      </c>
      <c r="D1566" s="39" t="s">
        <v>31</v>
      </c>
      <c r="E1566" s="40" t="n">
        <v>2</v>
      </c>
      <c r="F1566" s="41" t="n">
        <f aca="false">IF(A1566="","",INDEX(Assumptions!$B$16:$B$18,MATCH(C1566,Assumptions!$A$16:$A$18,0)))</f>
        <v>3</v>
      </c>
      <c r="G1566" s="42" t="n">
        <f aca="false">IF(A1566="","",WORKDAY(B1566,F1566))</f>
        <v>46283</v>
      </c>
    </row>
    <row r="1567" customFormat="false" ht="15" hidden="false" customHeight="false" outlineLevel="0" collapsed="false">
      <c r="A1567" s="37" t="n">
        <v>1001566</v>
      </c>
      <c r="B1567" s="38" t="n">
        <v>46280</v>
      </c>
      <c r="C1567" s="39" t="s">
        <v>69</v>
      </c>
      <c r="D1567" s="39" t="s">
        <v>35</v>
      </c>
      <c r="E1567" s="40" t="n">
        <v>2.6</v>
      </c>
      <c r="F1567" s="41" t="n">
        <f aca="false">IF(A1567="","",INDEX(Assumptions!$B$16:$B$18,MATCH(C1567,Assumptions!$A$16:$A$18,0)))</f>
        <v>3</v>
      </c>
      <c r="G1567" s="42" t="n">
        <f aca="false">IF(A1567="","",WORKDAY(B1567,F1567))</f>
        <v>46283</v>
      </c>
    </row>
    <row r="1568" customFormat="false" ht="15" hidden="false" customHeight="false" outlineLevel="0" collapsed="false">
      <c r="A1568" s="37" t="n">
        <v>1001567</v>
      </c>
      <c r="B1568" s="38" t="n">
        <v>46280</v>
      </c>
      <c r="C1568" s="39" t="s">
        <v>70</v>
      </c>
      <c r="D1568" s="39" t="s">
        <v>31</v>
      </c>
      <c r="E1568" s="40" t="n">
        <v>2.7</v>
      </c>
      <c r="F1568" s="41" t="n">
        <f aca="false">IF(A1568="","",INDEX(Assumptions!$B$16:$B$18,MATCH(C1568,Assumptions!$A$16:$A$18,0)))</f>
        <v>5</v>
      </c>
      <c r="G1568" s="42" t="n">
        <f aca="false">IF(A1568="","",WORKDAY(B1568,F1568))</f>
        <v>46287</v>
      </c>
    </row>
    <row r="1569" customFormat="false" ht="15" hidden="false" customHeight="false" outlineLevel="0" collapsed="false">
      <c r="A1569" s="37" t="n">
        <v>1001568</v>
      </c>
      <c r="B1569" s="38" t="n">
        <v>46280</v>
      </c>
      <c r="C1569" s="39" t="s">
        <v>69</v>
      </c>
      <c r="D1569" s="39" t="s">
        <v>33</v>
      </c>
      <c r="E1569" s="40" t="n">
        <v>0.4</v>
      </c>
      <c r="F1569" s="41" t="n">
        <f aca="false">IF(A1569="","",INDEX(Assumptions!$B$16:$B$18,MATCH(C1569,Assumptions!$A$16:$A$18,0)))</f>
        <v>3</v>
      </c>
      <c r="G1569" s="42" t="n">
        <f aca="false">IF(A1569="","",WORKDAY(B1569,F1569))</f>
        <v>46283</v>
      </c>
    </row>
    <row r="1570" customFormat="false" ht="15" hidden="false" customHeight="false" outlineLevel="0" collapsed="false">
      <c r="A1570" s="37" t="n">
        <v>1001569</v>
      </c>
      <c r="B1570" s="38" t="n">
        <v>46280</v>
      </c>
      <c r="C1570" s="39" t="s">
        <v>70</v>
      </c>
      <c r="D1570" s="39" t="s">
        <v>33</v>
      </c>
      <c r="E1570" s="40" t="n">
        <v>2.1</v>
      </c>
      <c r="F1570" s="41" t="n">
        <f aca="false">IF(A1570="","",INDEX(Assumptions!$B$16:$B$18,MATCH(C1570,Assumptions!$A$16:$A$18,0)))</f>
        <v>5</v>
      </c>
      <c r="G1570" s="42" t="n">
        <f aca="false">IF(A1570="","",WORKDAY(B1570,F1570))</f>
        <v>46287</v>
      </c>
    </row>
    <row r="1571" customFormat="false" ht="15" hidden="false" customHeight="false" outlineLevel="0" collapsed="false">
      <c r="A1571" s="37" t="n">
        <v>1001570</v>
      </c>
      <c r="B1571" s="38" t="n">
        <v>46280</v>
      </c>
      <c r="C1571" s="39" t="s">
        <v>69</v>
      </c>
      <c r="D1571" s="39" t="s">
        <v>37</v>
      </c>
      <c r="E1571" s="40" t="n">
        <v>1.3</v>
      </c>
      <c r="F1571" s="41" t="n">
        <f aca="false">IF(A1571="","",INDEX(Assumptions!$B$16:$B$18,MATCH(C1571,Assumptions!$A$16:$A$18,0)))</f>
        <v>3</v>
      </c>
      <c r="G1571" s="42" t="n">
        <f aca="false">IF(A1571="","",WORKDAY(B1571,F1571))</f>
        <v>46283</v>
      </c>
    </row>
    <row r="1572" customFormat="false" ht="15" hidden="false" customHeight="false" outlineLevel="0" collapsed="false">
      <c r="A1572" s="37" t="n">
        <v>1001571</v>
      </c>
      <c r="B1572" s="38" t="n">
        <v>46280</v>
      </c>
      <c r="C1572" s="39" t="s">
        <v>70</v>
      </c>
      <c r="D1572" s="39" t="s">
        <v>31</v>
      </c>
      <c r="E1572" s="40" t="n">
        <v>2.4</v>
      </c>
      <c r="F1572" s="41" t="n">
        <f aca="false">IF(A1572="","",INDEX(Assumptions!$B$16:$B$18,MATCH(C1572,Assumptions!$A$16:$A$18,0)))</f>
        <v>5</v>
      </c>
      <c r="G1572" s="42" t="n">
        <f aca="false">IF(A1572="","",WORKDAY(B1572,F1572))</f>
        <v>46287</v>
      </c>
    </row>
    <row r="1573" customFormat="false" ht="15" hidden="false" customHeight="false" outlineLevel="0" collapsed="false">
      <c r="A1573" s="37" t="n">
        <v>1001572</v>
      </c>
      <c r="B1573" s="38" t="n">
        <v>46280</v>
      </c>
      <c r="C1573" s="39" t="s">
        <v>68</v>
      </c>
      <c r="D1573" s="39" t="s">
        <v>31</v>
      </c>
      <c r="E1573" s="40" t="n">
        <v>1.9</v>
      </c>
      <c r="F1573" s="41" t="n">
        <f aca="false">IF(A1573="","",INDEX(Assumptions!$B$16:$B$18,MATCH(C1573,Assumptions!$A$16:$A$18,0)))</f>
        <v>1</v>
      </c>
      <c r="G1573" s="42" t="n">
        <f aca="false">IF(A1573="","",WORKDAY(B1573,F1573))</f>
        <v>46281</v>
      </c>
    </row>
    <row r="1574" customFormat="false" ht="15" hidden="false" customHeight="false" outlineLevel="0" collapsed="false">
      <c r="A1574" s="37" t="n">
        <v>1001573</v>
      </c>
      <c r="B1574" s="38" t="n">
        <v>46280</v>
      </c>
      <c r="C1574" s="39" t="s">
        <v>68</v>
      </c>
      <c r="D1574" s="39" t="s">
        <v>33</v>
      </c>
      <c r="E1574" s="40" t="n">
        <v>2.7</v>
      </c>
      <c r="F1574" s="41" t="n">
        <f aca="false">IF(A1574="","",INDEX(Assumptions!$B$16:$B$18,MATCH(C1574,Assumptions!$A$16:$A$18,0)))</f>
        <v>1</v>
      </c>
      <c r="G1574" s="42" t="n">
        <f aca="false">IF(A1574="","",WORKDAY(B1574,F1574))</f>
        <v>46281</v>
      </c>
    </row>
    <row r="1575" customFormat="false" ht="15" hidden="false" customHeight="false" outlineLevel="0" collapsed="false">
      <c r="A1575" s="37" t="n">
        <v>1001574</v>
      </c>
      <c r="B1575" s="38" t="n">
        <v>46280</v>
      </c>
      <c r="C1575" s="39" t="s">
        <v>69</v>
      </c>
      <c r="D1575" s="39" t="s">
        <v>33</v>
      </c>
      <c r="E1575" s="40" t="n">
        <v>1.3</v>
      </c>
      <c r="F1575" s="41" t="n">
        <f aca="false">IF(A1575="","",INDEX(Assumptions!$B$16:$B$18,MATCH(C1575,Assumptions!$A$16:$A$18,0)))</f>
        <v>3</v>
      </c>
      <c r="G1575" s="42" t="n">
        <f aca="false">IF(A1575="","",WORKDAY(B1575,F1575))</f>
        <v>46283</v>
      </c>
    </row>
    <row r="1576" customFormat="false" ht="15" hidden="false" customHeight="false" outlineLevel="0" collapsed="false">
      <c r="A1576" s="37" t="n">
        <v>1001575</v>
      </c>
      <c r="B1576" s="38" t="n">
        <v>46280</v>
      </c>
      <c r="C1576" s="39" t="s">
        <v>69</v>
      </c>
      <c r="D1576" s="39" t="s">
        <v>39</v>
      </c>
      <c r="E1576" s="40" t="n">
        <v>1.3</v>
      </c>
      <c r="F1576" s="41" t="n">
        <f aca="false">IF(A1576="","",INDEX(Assumptions!$B$16:$B$18,MATCH(C1576,Assumptions!$A$16:$A$18,0)))</f>
        <v>3</v>
      </c>
      <c r="G1576" s="42" t="n">
        <f aca="false">IF(A1576="","",WORKDAY(B1576,F1576))</f>
        <v>46283</v>
      </c>
    </row>
    <row r="1577" customFormat="false" ht="15" hidden="false" customHeight="false" outlineLevel="0" collapsed="false">
      <c r="A1577" s="37" t="n">
        <v>1001576</v>
      </c>
      <c r="B1577" s="38" t="n">
        <v>46280</v>
      </c>
      <c r="C1577" s="39" t="s">
        <v>70</v>
      </c>
      <c r="D1577" s="39" t="s">
        <v>37</v>
      </c>
      <c r="E1577" s="40" t="n">
        <v>0.5</v>
      </c>
      <c r="F1577" s="41" t="n">
        <f aca="false">IF(A1577="","",INDEX(Assumptions!$B$16:$B$18,MATCH(C1577,Assumptions!$A$16:$A$18,0)))</f>
        <v>5</v>
      </c>
      <c r="G1577" s="42" t="n">
        <f aca="false">IF(A1577="","",WORKDAY(B1577,F1577))</f>
        <v>46287</v>
      </c>
    </row>
    <row r="1578" customFormat="false" ht="15" hidden="false" customHeight="false" outlineLevel="0" collapsed="false">
      <c r="A1578" s="37" t="n">
        <v>1001577</v>
      </c>
      <c r="B1578" s="38" t="n">
        <v>46280</v>
      </c>
      <c r="C1578" s="39" t="s">
        <v>68</v>
      </c>
      <c r="D1578" s="39" t="s">
        <v>31</v>
      </c>
      <c r="E1578" s="40" t="n">
        <v>1.1</v>
      </c>
      <c r="F1578" s="41" t="n">
        <f aca="false">IF(A1578="","",INDEX(Assumptions!$B$16:$B$18,MATCH(C1578,Assumptions!$A$16:$A$18,0)))</f>
        <v>1</v>
      </c>
      <c r="G1578" s="42" t="n">
        <f aca="false">IF(A1578="","",WORKDAY(B1578,F1578))</f>
        <v>46281</v>
      </c>
    </row>
    <row r="1579" customFormat="false" ht="15" hidden="false" customHeight="false" outlineLevel="0" collapsed="false">
      <c r="A1579" s="37" t="n">
        <v>1001578</v>
      </c>
      <c r="B1579" s="38" t="n">
        <v>46280</v>
      </c>
      <c r="C1579" s="39" t="s">
        <v>70</v>
      </c>
      <c r="D1579" s="39" t="s">
        <v>39</v>
      </c>
      <c r="E1579" s="40" t="n">
        <v>0.2</v>
      </c>
      <c r="F1579" s="41" t="n">
        <f aca="false">IF(A1579="","",INDEX(Assumptions!$B$16:$B$18,MATCH(C1579,Assumptions!$A$16:$A$18,0)))</f>
        <v>5</v>
      </c>
      <c r="G1579" s="42" t="n">
        <f aca="false">IF(A1579="","",WORKDAY(B1579,F1579))</f>
        <v>46287</v>
      </c>
    </row>
    <row r="1580" customFormat="false" ht="15" hidden="false" customHeight="false" outlineLevel="0" collapsed="false">
      <c r="A1580" s="37" t="n">
        <v>1001579</v>
      </c>
      <c r="B1580" s="38" t="n">
        <v>46280</v>
      </c>
      <c r="C1580" s="39" t="s">
        <v>69</v>
      </c>
      <c r="D1580" s="39" t="s">
        <v>39</v>
      </c>
      <c r="E1580" s="40" t="n">
        <v>0.7</v>
      </c>
      <c r="F1580" s="41" t="n">
        <f aca="false">IF(A1580="","",INDEX(Assumptions!$B$16:$B$18,MATCH(C1580,Assumptions!$A$16:$A$18,0)))</f>
        <v>3</v>
      </c>
      <c r="G1580" s="42" t="n">
        <f aca="false">IF(A1580="","",WORKDAY(B1580,F1580))</f>
        <v>46283</v>
      </c>
    </row>
    <row r="1581" customFormat="false" ht="15" hidden="false" customHeight="false" outlineLevel="0" collapsed="false">
      <c r="A1581" s="37" t="n">
        <v>1001580</v>
      </c>
      <c r="B1581" s="38" t="n">
        <v>46280</v>
      </c>
      <c r="C1581" s="39" t="s">
        <v>69</v>
      </c>
      <c r="D1581" s="39" t="s">
        <v>31</v>
      </c>
      <c r="E1581" s="40" t="n">
        <v>3.9</v>
      </c>
      <c r="F1581" s="41" t="n">
        <f aca="false">IF(A1581="","",INDEX(Assumptions!$B$16:$B$18,MATCH(C1581,Assumptions!$A$16:$A$18,0)))</f>
        <v>3</v>
      </c>
      <c r="G1581" s="42" t="n">
        <f aca="false">IF(A1581="","",WORKDAY(B1581,F1581))</f>
        <v>46283</v>
      </c>
    </row>
    <row r="1582" customFormat="false" ht="15" hidden="false" customHeight="false" outlineLevel="0" collapsed="false">
      <c r="A1582" s="37" t="n">
        <v>1001581</v>
      </c>
      <c r="B1582" s="38" t="n">
        <v>46280</v>
      </c>
      <c r="C1582" s="39" t="s">
        <v>69</v>
      </c>
      <c r="D1582" s="39" t="s">
        <v>33</v>
      </c>
      <c r="E1582" s="40" t="n">
        <v>3.6</v>
      </c>
      <c r="F1582" s="41" t="n">
        <f aca="false">IF(A1582="","",INDEX(Assumptions!$B$16:$B$18,MATCH(C1582,Assumptions!$A$16:$A$18,0)))</f>
        <v>3</v>
      </c>
      <c r="G1582" s="42" t="n">
        <f aca="false">IF(A1582="","",WORKDAY(B1582,F1582))</f>
        <v>46283</v>
      </c>
    </row>
    <row r="1583" customFormat="false" ht="15" hidden="false" customHeight="false" outlineLevel="0" collapsed="false">
      <c r="A1583" s="37" t="n">
        <v>1001582</v>
      </c>
      <c r="B1583" s="38" t="n">
        <v>46280</v>
      </c>
      <c r="C1583" s="39" t="s">
        <v>69</v>
      </c>
      <c r="D1583" s="39" t="s">
        <v>33</v>
      </c>
      <c r="E1583" s="40" t="n">
        <v>3.8</v>
      </c>
      <c r="F1583" s="41" t="n">
        <f aca="false">IF(A1583="","",INDEX(Assumptions!$B$16:$B$18,MATCH(C1583,Assumptions!$A$16:$A$18,0)))</f>
        <v>3</v>
      </c>
      <c r="G1583" s="42" t="n">
        <f aca="false">IF(A1583="","",WORKDAY(B1583,F1583))</f>
        <v>46283</v>
      </c>
    </row>
    <row r="1584" customFormat="false" ht="15" hidden="false" customHeight="false" outlineLevel="0" collapsed="false">
      <c r="A1584" s="37" t="n">
        <v>1001583</v>
      </c>
      <c r="B1584" s="38" t="n">
        <v>46280</v>
      </c>
      <c r="C1584" s="39" t="s">
        <v>69</v>
      </c>
      <c r="D1584" s="39" t="s">
        <v>35</v>
      </c>
      <c r="E1584" s="40" t="n">
        <v>1.2</v>
      </c>
      <c r="F1584" s="41" t="n">
        <f aca="false">IF(A1584="","",INDEX(Assumptions!$B$16:$B$18,MATCH(C1584,Assumptions!$A$16:$A$18,0)))</f>
        <v>3</v>
      </c>
      <c r="G1584" s="42" t="n">
        <f aca="false">IF(A1584="","",WORKDAY(B1584,F1584))</f>
        <v>46283</v>
      </c>
    </row>
    <row r="1585" customFormat="false" ht="15" hidden="false" customHeight="false" outlineLevel="0" collapsed="false">
      <c r="A1585" s="37" t="n">
        <v>1001584</v>
      </c>
      <c r="B1585" s="38" t="n">
        <v>46280</v>
      </c>
      <c r="C1585" s="39" t="s">
        <v>69</v>
      </c>
      <c r="D1585" s="39" t="s">
        <v>31</v>
      </c>
      <c r="E1585" s="40" t="n">
        <v>1.2</v>
      </c>
      <c r="F1585" s="41" t="n">
        <f aca="false">IF(A1585="","",INDEX(Assumptions!$B$16:$B$18,MATCH(C1585,Assumptions!$A$16:$A$18,0)))</f>
        <v>3</v>
      </c>
      <c r="G1585" s="42" t="n">
        <f aca="false">IF(A1585="","",WORKDAY(B1585,F1585))</f>
        <v>46283</v>
      </c>
    </row>
    <row r="1586" customFormat="false" ht="15" hidden="false" customHeight="false" outlineLevel="0" collapsed="false">
      <c r="A1586" s="37" t="n">
        <v>1001585</v>
      </c>
      <c r="B1586" s="38" t="n">
        <v>46280</v>
      </c>
      <c r="C1586" s="39" t="s">
        <v>69</v>
      </c>
      <c r="D1586" s="39" t="s">
        <v>31</v>
      </c>
      <c r="E1586" s="40" t="n">
        <v>3.1</v>
      </c>
      <c r="F1586" s="41" t="n">
        <f aca="false">IF(A1586="","",INDEX(Assumptions!$B$16:$B$18,MATCH(C1586,Assumptions!$A$16:$A$18,0)))</f>
        <v>3</v>
      </c>
      <c r="G1586" s="42" t="n">
        <f aca="false">IF(A1586="","",WORKDAY(B1586,F1586))</f>
        <v>46283</v>
      </c>
    </row>
    <row r="1587" customFormat="false" ht="15" hidden="false" customHeight="false" outlineLevel="0" collapsed="false">
      <c r="A1587" s="37" t="n">
        <v>1001586</v>
      </c>
      <c r="B1587" s="38" t="n">
        <v>46280</v>
      </c>
      <c r="C1587" s="39" t="s">
        <v>69</v>
      </c>
      <c r="D1587" s="39" t="s">
        <v>31</v>
      </c>
      <c r="E1587" s="40" t="n">
        <v>0.9</v>
      </c>
      <c r="F1587" s="41" t="n">
        <f aca="false">IF(A1587="","",INDEX(Assumptions!$B$16:$B$18,MATCH(C1587,Assumptions!$A$16:$A$18,0)))</f>
        <v>3</v>
      </c>
      <c r="G1587" s="42" t="n">
        <f aca="false">IF(A1587="","",WORKDAY(B1587,F1587))</f>
        <v>46283</v>
      </c>
    </row>
    <row r="1588" customFormat="false" ht="15" hidden="false" customHeight="false" outlineLevel="0" collapsed="false">
      <c r="A1588" s="37" t="n">
        <v>1001587</v>
      </c>
      <c r="B1588" s="38" t="n">
        <v>46280</v>
      </c>
      <c r="C1588" s="39" t="s">
        <v>69</v>
      </c>
      <c r="D1588" s="39" t="s">
        <v>37</v>
      </c>
      <c r="E1588" s="40" t="n">
        <v>1.1</v>
      </c>
      <c r="F1588" s="41" t="n">
        <f aca="false">IF(A1588="","",INDEX(Assumptions!$B$16:$B$18,MATCH(C1588,Assumptions!$A$16:$A$18,0)))</f>
        <v>3</v>
      </c>
      <c r="G1588" s="42" t="n">
        <f aca="false">IF(A1588="","",WORKDAY(B1588,F1588))</f>
        <v>46283</v>
      </c>
    </row>
    <row r="1589" customFormat="false" ht="15" hidden="false" customHeight="false" outlineLevel="0" collapsed="false">
      <c r="A1589" s="37" t="n">
        <v>1001588</v>
      </c>
      <c r="B1589" s="38" t="n">
        <v>46280</v>
      </c>
      <c r="C1589" s="39" t="s">
        <v>69</v>
      </c>
      <c r="D1589" s="39" t="s">
        <v>35</v>
      </c>
      <c r="E1589" s="40" t="n">
        <v>0.5</v>
      </c>
      <c r="F1589" s="41" t="n">
        <f aca="false">IF(A1589="","",INDEX(Assumptions!$B$16:$B$18,MATCH(C1589,Assumptions!$A$16:$A$18,0)))</f>
        <v>3</v>
      </c>
      <c r="G1589" s="42" t="n">
        <f aca="false">IF(A1589="","",WORKDAY(B1589,F1589))</f>
        <v>46283</v>
      </c>
    </row>
    <row r="1590" customFormat="false" ht="15" hidden="false" customHeight="false" outlineLevel="0" collapsed="false">
      <c r="A1590" s="37" t="n">
        <v>1001589</v>
      </c>
      <c r="B1590" s="38" t="n">
        <v>46280</v>
      </c>
      <c r="C1590" s="39" t="s">
        <v>69</v>
      </c>
      <c r="D1590" s="39" t="s">
        <v>39</v>
      </c>
      <c r="E1590" s="40" t="n">
        <v>0.8</v>
      </c>
      <c r="F1590" s="41" t="n">
        <f aca="false">IF(A1590="","",INDEX(Assumptions!$B$16:$B$18,MATCH(C1590,Assumptions!$A$16:$A$18,0)))</f>
        <v>3</v>
      </c>
      <c r="G1590" s="42" t="n">
        <f aca="false">IF(A1590="","",WORKDAY(B1590,F1590))</f>
        <v>46283</v>
      </c>
    </row>
    <row r="1591" customFormat="false" ht="15" hidden="false" customHeight="false" outlineLevel="0" collapsed="false">
      <c r="A1591" s="37" t="n">
        <v>1001590</v>
      </c>
      <c r="B1591" s="38" t="n">
        <v>46280</v>
      </c>
      <c r="C1591" s="39" t="s">
        <v>69</v>
      </c>
      <c r="D1591" s="39" t="s">
        <v>35</v>
      </c>
      <c r="E1591" s="40" t="n">
        <v>0.8</v>
      </c>
      <c r="F1591" s="41" t="n">
        <f aca="false">IF(A1591="","",INDEX(Assumptions!$B$16:$B$18,MATCH(C1591,Assumptions!$A$16:$A$18,0)))</f>
        <v>3</v>
      </c>
      <c r="G1591" s="42" t="n">
        <f aca="false">IF(A1591="","",WORKDAY(B1591,F1591))</f>
        <v>46283</v>
      </c>
    </row>
    <row r="1592" customFormat="false" ht="15" hidden="false" customHeight="false" outlineLevel="0" collapsed="false">
      <c r="A1592" s="37" t="n">
        <v>1001591</v>
      </c>
      <c r="B1592" s="38" t="n">
        <v>46280</v>
      </c>
      <c r="C1592" s="39" t="s">
        <v>68</v>
      </c>
      <c r="D1592" s="39" t="s">
        <v>39</v>
      </c>
      <c r="E1592" s="40" t="n">
        <v>5.2</v>
      </c>
      <c r="F1592" s="41" t="n">
        <f aca="false">IF(A1592="","",INDEX(Assumptions!$B$16:$B$18,MATCH(C1592,Assumptions!$A$16:$A$18,0)))</f>
        <v>1</v>
      </c>
      <c r="G1592" s="42" t="n">
        <f aca="false">IF(A1592="","",WORKDAY(B1592,F1592))</f>
        <v>46281</v>
      </c>
    </row>
    <row r="1593" customFormat="false" ht="15" hidden="false" customHeight="false" outlineLevel="0" collapsed="false">
      <c r="A1593" s="37" t="n">
        <v>1001592</v>
      </c>
      <c r="B1593" s="38" t="n">
        <v>46280</v>
      </c>
      <c r="C1593" s="39" t="s">
        <v>69</v>
      </c>
      <c r="D1593" s="39" t="s">
        <v>33</v>
      </c>
      <c r="E1593" s="40" t="n">
        <v>2.6</v>
      </c>
      <c r="F1593" s="41" t="n">
        <f aca="false">IF(A1593="","",INDEX(Assumptions!$B$16:$B$18,MATCH(C1593,Assumptions!$A$16:$A$18,0)))</f>
        <v>3</v>
      </c>
      <c r="G1593" s="42" t="n">
        <f aca="false">IF(A1593="","",WORKDAY(B1593,F1593))</f>
        <v>46283</v>
      </c>
    </row>
    <row r="1594" customFormat="false" ht="15" hidden="false" customHeight="false" outlineLevel="0" collapsed="false">
      <c r="A1594" s="37" t="n">
        <v>1001593</v>
      </c>
      <c r="B1594" s="38" t="n">
        <v>46280</v>
      </c>
      <c r="C1594" s="39" t="s">
        <v>69</v>
      </c>
      <c r="D1594" s="39" t="s">
        <v>37</v>
      </c>
      <c r="E1594" s="40" t="n">
        <v>1.1</v>
      </c>
      <c r="F1594" s="41" t="n">
        <f aca="false">IF(A1594="","",INDEX(Assumptions!$B$16:$B$18,MATCH(C1594,Assumptions!$A$16:$A$18,0)))</f>
        <v>3</v>
      </c>
      <c r="G1594" s="42" t="n">
        <f aca="false">IF(A1594="","",WORKDAY(B1594,F1594))</f>
        <v>46283</v>
      </c>
    </row>
    <row r="1595" customFormat="false" ht="15" hidden="false" customHeight="false" outlineLevel="0" collapsed="false">
      <c r="A1595" s="37" t="n">
        <v>1001594</v>
      </c>
      <c r="B1595" s="38" t="n">
        <v>46280</v>
      </c>
      <c r="C1595" s="39" t="s">
        <v>69</v>
      </c>
      <c r="D1595" s="39" t="s">
        <v>37</v>
      </c>
      <c r="E1595" s="40" t="n">
        <v>1.8</v>
      </c>
      <c r="F1595" s="41" t="n">
        <f aca="false">IF(A1595="","",INDEX(Assumptions!$B$16:$B$18,MATCH(C1595,Assumptions!$A$16:$A$18,0)))</f>
        <v>3</v>
      </c>
      <c r="G1595" s="42" t="n">
        <f aca="false">IF(A1595="","",WORKDAY(B1595,F1595))</f>
        <v>46283</v>
      </c>
    </row>
    <row r="1596" customFormat="false" ht="15" hidden="false" customHeight="false" outlineLevel="0" collapsed="false">
      <c r="A1596" s="37" t="n">
        <v>1001595</v>
      </c>
      <c r="B1596" s="38" t="n">
        <v>46280</v>
      </c>
      <c r="C1596" s="39" t="s">
        <v>69</v>
      </c>
      <c r="D1596" s="39" t="s">
        <v>31</v>
      </c>
      <c r="E1596" s="40" t="n">
        <v>0.8</v>
      </c>
      <c r="F1596" s="41" t="n">
        <f aca="false">IF(A1596="","",INDEX(Assumptions!$B$16:$B$18,MATCH(C1596,Assumptions!$A$16:$A$18,0)))</f>
        <v>3</v>
      </c>
      <c r="G1596" s="42" t="n">
        <f aca="false">IF(A1596="","",WORKDAY(B1596,F1596))</f>
        <v>46283</v>
      </c>
    </row>
    <row r="1597" customFormat="false" ht="15" hidden="false" customHeight="false" outlineLevel="0" collapsed="false">
      <c r="A1597" s="37" t="n">
        <v>1001596</v>
      </c>
      <c r="B1597" s="38" t="n">
        <v>46280</v>
      </c>
      <c r="C1597" s="39" t="s">
        <v>68</v>
      </c>
      <c r="D1597" s="39" t="s">
        <v>31</v>
      </c>
      <c r="E1597" s="40" t="n">
        <v>3.5</v>
      </c>
      <c r="F1597" s="41" t="n">
        <f aca="false">IF(A1597="","",INDEX(Assumptions!$B$16:$B$18,MATCH(C1597,Assumptions!$A$16:$A$18,0)))</f>
        <v>1</v>
      </c>
      <c r="G1597" s="42" t="n">
        <f aca="false">IF(A1597="","",WORKDAY(B1597,F1597))</f>
        <v>46281</v>
      </c>
    </row>
    <row r="1598" customFormat="false" ht="15" hidden="false" customHeight="false" outlineLevel="0" collapsed="false">
      <c r="A1598" s="37" t="n">
        <v>1001597</v>
      </c>
      <c r="B1598" s="38" t="n">
        <v>46280</v>
      </c>
      <c r="C1598" s="39" t="s">
        <v>69</v>
      </c>
      <c r="D1598" s="39" t="s">
        <v>35</v>
      </c>
      <c r="E1598" s="40" t="n">
        <v>2.1</v>
      </c>
      <c r="F1598" s="41" t="n">
        <f aca="false">IF(A1598="","",INDEX(Assumptions!$B$16:$B$18,MATCH(C1598,Assumptions!$A$16:$A$18,0)))</f>
        <v>3</v>
      </c>
      <c r="G1598" s="42" t="n">
        <f aca="false">IF(A1598="","",WORKDAY(B1598,F1598))</f>
        <v>46283</v>
      </c>
    </row>
    <row r="1599" customFormat="false" ht="15" hidden="false" customHeight="false" outlineLevel="0" collapsed="false">
      <c r="A1599" s="37" t="n">
        <v>1001598</v>
      </c>
      <c r="B1599" s="38" t="n">
        <v>46280</v>
      </c>
      <c r="C1599" s="39" t="s">
        <v>69</v>
      </c>
      <c r="D1599" s="39" t="s">
        <v>37</v>
      </c>
      <c r="E1599" s="40" t="n">
        <v>6.8</v>
      </c>
      <c r="F1599" s="41" t="n">
        <f aca="false">IF(A1599="","",INDEX(Assumptions!$B$16:$B$18,MATCH(C1599,Assumptions!$A$16:$A$18,0)))</f>
        <v>3</v>
      </c>
      <c r="G1599" s="42" t="n">
        <f aca="false">IF(A1599="","",WORKDAY(B1599,F1599))</f>
        <v>46283</v>
      </c>
    </row>
    <row r="1600" customFormat="false" ht="15" hidden="false" customHeight="false" outlineLevel="0" collapsed="false">
      <c r="A1600" s="37" t="n">
        <v>1001599</v>
      </c>
      <c r="B1600" s="38" t="n">
        <v>46280</v>
      </c>
      <c r="C1600" s="39" t="s">
        <v>68</v>
      </c>
      <c r="D1600" s="39" t="s">
        <v>31</v>
      </c>
      <c r="E1600" s="40" t="n">
        <v>1.5</v>
      </c>
      <c r="F1600" s="41" t="n">
        <f aca="false">IF(A1600="","",INDEX(Assumptions!$B$16:$B$18,MATCH(C1600,Assumptions!$A$16:$A$18,0)))</f>
        <v>1</v>
      </c>
      <c r="G1600" s="42" t="n">
        <f aca="false">IF(A1600="","",WORKDAY(B1600,F1600))</f>
        <v>46281</v>
      </c>
    </row>
    <row r="1601" customFormat="false" ht="15" hidden="false" customHeight="false" outlineLevel="0" collapsed="false">
      <c r="A1601" s="37" t="n">
        <v>1001600</v>
      </c>
      <c r="B1601" s="38" t="n">
        <v>46280</v>
      </c>
      <c r="C1601" s="39" t="s">
        <v>68</v>
      </c>
      <c r="D1601" s="39" t="s">
        <v>31</v>
      </c>
      <c r="E1601" s="40" t="n">
        <v>2</v>
      </c>
      <c r="F1601" s="41" t="n">
        <f aca="false">IF(A1601="","",INDEX(Assumptions!$B$16:$B$18,MATCH(C1601,Assumptions!$A$16:$A$18,0)))</f>
        <v>1</v>
      </c>
      <c r="G1601" s="42" t="n">
        <f aca="false">IF(A1601="","",WORKDAY(B1601,F1601))</f>
        <v>46281</v>
      </c>
    </row>
    <row r="1602" customFormat="false" ht="15" hidden="false" customHeight="false" outlineLevel="0" collapsed="false">
      <c r="A1602" s="37" t="n">
        <v>1001601</v>
      </c>
      <c r="B1602" s="38" t="n">
        <v>46280</v>
      </c>
      <c r="C1602" s="39" t="s">
        <v>70</v>
      </c>
      <c r="D1602" s="39" t="s">
        <v>37</v>
      </c>
      <c r="E1602" s="40" t="n">
        <v>3.7</v>
      </c>
      <c r="F1602" s="41" t="n">
        <f aca="false">IF(A1602="","",INDEX(Assumptions!$B$16:$B$18,MATCH(C1602,Assumptions!$A$16:$A$18,0)))</f>
        <v>5</v>
      </c>
      <c r="G1602" s="42" t="n">
        <f aca="false">IF(A1602="","",WORKDAY(B1602,F1602))</f>
        <v>46287</v>
      </c>
    </row>
    <row r="1603" customFormat="false" ht="15" hidden="false" customHeight="false" outlineLevel="0" collapsed="false">
      <c r="A1603" s="37" t="n">
        <v>1001602</v>
      </c>
      <c r="B1603" s="38" t="n">
        <v>46280</v>
      </c>
      <c r="C1603" s="39" t="s">
        <v>69</v>
      </c>
      <c r="D1603" s="39" t="s">
        <v>39</v>
      </c>
      <c r="E1603" s="40" t="n">
        <v>0.8</v>
      </c>
      <c r="F1603" s="41" t="n">
        <f aca="false">IF(A1603="","",INDEX(Assumptions!$B$16:$B$18,MATCH(C1603,Assumptions!$A$16:$A$18,0)))</f>
        <v>3</v>
      </c>
      <c r="G1603" s="42" t="n">
        <f aca="false">IF(A1603="","",WORKDAY(B1603,F1603))</f>
        <v>46283</v>
      </c>
    </row>
    <row r="1604" customFormat="false" ht="15" hidden="false" customHeight="false" outlineLevel="0" collapsed="false">
      <c r="A1604" s="37" t="n">
        <v>1001603</v>
      </c>
      <c r="B1604" s="38" t="n">
        <v>46280</v>
      </c>
      <c r="C1604" s="39" t="s">
        <v>69</v>
      </c>
      <c r="D1604" s="39" t="s">
        <v>35</v>
      </c>
      <c r="E1604" s="40" t="n">
        <v>0.4</v>
      </c>
      <c r="F1604" s="41" t="n">
        <f aca="false">IF(A1604="","",INDEX(Assumptions!$B$16:$B$18,MATCH(C1604,Assumptions!$A$16:$A$18,0)))</f>
        <v>3</v>
      </c>
      <c r="G1604" s="42" t="n">
        <f aca="false">IF(A1604="","",WORKDAY(B1604,F1604))</f>
        <v>46283</v>
      </c>
    </row>
    <row r="1605" customFormat="false" ht="15" hidden="false" customHeight="false" outlineLevel="0" collapsed="false">
      <c r="A1605" s="37" t="n">
        <v>1001604</v>
      </c>
      <c r="B1605" s="38" t="n">
        <v>46280</v>
      </c>
      <c r="C1605" s="39" t="s">
        <v>69</v>
      </c>
      <c r="D1605" s="39" t="s">
        <v>33</v>
      </c>
      <c r="E1605" s="40" t="n">
        <v>1.6</v>
      </c>
      <c r="F1605" s="41" t="n">
        <f aca="false">IF(A1605="","",INDEX(Assumptions!$B$16:$B$18,MATCH(C1605,Assumptions!$A$16:$A$18,0)))</f>
        <v>3</v>
      </c>
      <c r="G1605" s="42" t="n">
        <f aca="false">IF(A1605="","",WORKDAY(B1605,F1605))</f>
        <v>46283</v>
      </c>
    </row>
    <row r="1606" customFormat="false" ht="15" hidden="false" customHeight="false" outlineLevel="0" collapsed="false">
      <c r="A1606" s="37" t="n">
        <v>1001605</v>
      </c>
      <c r="B1606" s="38" t="n">
        <v>46280</v>
      </c>
      <c r="C1606" s="39" t="s">
        <v>68</v>
      </c>
      <c r="D1606" s="39" t="s">
        <v>31</v>
      </c>
      <c r="E1606" s="40" t="n">
        <v>2.6</v>
      </c>
      <c r="F1606" s="41" t="n">
        <f aca="false">IF(A1606="","",INDEX(Assumptions!$B$16:$B$18,MATCH(C1606,Assumptions!$A$16:$A$18,0)))</f>
        <v>1</v>
      </c>
      <c r="G1606" s="42" t="n">
        <f aca="false">IF(A1606="","",WORKDAY(B1606,F1606))</f>
        <v>46281</v>
      </c>
    </row>
    <row r="1607" customFormat="false" ht="15" hidden="false" customHeight="false" outlineLevel="0" collapsed="false">
      <c r="A1607" s="37" t="n">
        <v>1001606</v>
      </c>
      <c r="B1607" s="38" t="n">
        <v>46280</v>
      </c>
      <c r="C1607" s="39" t="s">
        <v>69</v>
      </c>
      <c r="D1607" s="39" t="s">
        <v>39</v>
      </c>
      <c r="E1607" s="40" t="n">
        <v>3.1</v>
      </c>
      <c r="F1607" s="41" t="n">
        <f aca="false">IF(A1607="","",INDEX(Assumptions!$B$16:$B$18,MATCH(C1607,Assumptions!$A$16:$A$18,0)))</f>
        <v>3</v>
      </c>
      <c r="G1607" s="42" t="n">
        <f aca="false">IF(A1607="","",WORKDAY(B1607,F1607))</f>
        <v>46283</v>
      </c>
    </row>
    <row r="1608" customFormat="false" ht="15" hidden="false" customHeight="false" outlineLevel="0" collapsed="false">
      <c r="A1608" s="37" t="n">
        <v>1001607</v>
      </c>
      <c r="B1608" s="38" t="n">
        <v>46280</v>
      </c>
      <c r="C1608" s="39" t="s">
        <v>70</v>
      </c>
      <c r="D1608" s="39" t="s">
        <v>35</v>
      </c>
      <c r="E1608" s="40" t="n">
        <v>0.7</v>
      </c>
      <c r="F1608" s="41" t="n">
        <f aca="false">IF(A1608="","",INDEX(Assumptions!$B$16:$B$18,MATCH(C1608,Assumptions!$A$16:$A$18,0)))</f>
        <v>5</v>
      </c>
      <c r="G1608" s="42" t="n">
        <f aca="false">IF(A1608="","",WORKDAY(B1608,F1608))</f>
        <v>46287</v>
      </c>
    </row>
    <row r="1609" customFormat="false" ht="15" hidden="false" customHeight="false" outlineLevel="0" collapsed="false">
      <c r="A1609" s="37" t="n">
        <v>1001608</v>
      </c>
      <c r="B1609" s="38" t="n">
        <v>46280</v>
      </c>
      <c r="C1609" s="39" t="s">
        <v>69</v>
      </c>
      <c r="D1609" s="39" t="s">
        <v>31</v>
      </c>
      <c r="E1609" s="40" t="n">
        <v>8.1</v>
      </c>
      <c r="F1609" s="41" t="n">
        <f aca="false">IF(A1609="","",INDEX(Assumptions!$B$16:$B$18,MATCH(C1609,Assumptions!$A$16:$A$18,0)))</f>
        <v>3</v>
      </c>
      <c r="G1609" s="42" t="n">
        <f aca="false">IF(A1609="","",WORKDAY(B1609,F1609))</f>
        <v>46283</v>
      </c>
    </row>
    <row r="1610" customFormat="false" ht="15" hidden="false" customHeight="false" outlineLevel="0" collapsed="false">
      <c r="A1610" s="37" t="n">
        <v>1001609</v>
      </c>
      <c r="B1610" s="38" t="n">
        <v>46280</v>
      </c>
      <c r="C1610" s="39" t="s">
        <v>69</v>
      </c>
      <c r="D1610" s="39" t="s">
        <v>35</v>
      </c>
      <c r="E1610" s="40" t="n">
        <v>2.6</v>
      </c>
      <c r="F1610" s="41" t="n">
        <f aca="false">IF(A1610="","",INDEX(Assumptions!$B$16:$B$18,MATCH(C1610,Assumptions!$A$16:$A$18,0)))</f>
        <v>3</v>
      </c>
      <c r="G1610" s="42" t="n">
        <f aca="false">IF(A1610="","",WORKDAY(B1610,F1610))</f>
        <v>46283</v>
      </c>
    </row>
    <row r="1611" customFormat="false" ht="15" hidden="false" customHeight="false" outlineLevel="0" collapsed="false">
      <c r="A1611" s="37" t="n">
        <v>1001610</v>
      </c>
      <c r="B1611" s="38" t="n">
        <v>46280</v>
      </c>
      <c r="C1611" s="39" t="s">
        <v>69</v>
      </c>
      <c r="D1611" s="39" t="s">
        <v>35</v>
      </c>
      <c r="E1611" s="40" t="n">
        <v>1</v>
      </c>
      <c r="F1611" s="41" t="n">
        <f aca="false">IF(A1611="","",INDEX(Assumptions!$B$16:$B$18,MATCH(C1611,Assumptions!$A$16:$A$18,0)))</f>
        <v>3</v>
      </c>
      <c r="G1611" s="42" t="n">
        <f aca="false">IF(A1611="","",WORKDAY(B1611,F1611))</f>
        <v>46283</v>
      </c>
    </row>
    <row r="1612" customFormat="false" ht="15" hidden="false" customHeight="false" outlineLevel="0" collapsed="false">
      <c r="A1612" s="37" t="n">
        <v>1001611</v>
      </c>
      <c r="B1612" s="38" t="n">
        <v>46280</v>
      </c>
      <c r="C1612" s="39" t="s">
        <v>70</v>
      </c>
      <c r="D1612" s="39" t="s">
        <v>39</v>
      </c>
      <c r="E1612" s="40" t="n">
        <v>1.1</v>
      </c>
      <c r="F1612" s="41" t="n">
        <f aca="false">IF(A1612="","",INDEX(Assumptions!$B$16:$B$18,MATCH(C1612,Assumptions!$A$16:$A$18,0)))</f>
        <v>5</v>
      </c>
      <c r="G1612" s="42" t="n">
        <f aca="false">IF(A1612="","",WORKDAY(B1612,F1612))</f>
        <v>46287</v>
      </c>
    </row>
    <row r="1613" customFormat="false" ht="15" hidden="false" customHeight="false" outlineLevel="0" collapsed="false">
      <c r="A1613" s="37" t="n">
        <v>1001612</v>
      </c>
      <c r="B1613" s="38" t="n">
        <v>46280</v>
      </c>
      <c r="C1613" s="39" t="s">
        <v>69</v>
      </c>
      <c r="D1613" s="39" t="s">
        <v>35</v>
      </c>
      <c r="E1613" s="40" t="n">
        <v>0.4</v>
      </c>
      <c r="F1613" s="41" t="n">
        <f aca="false">IF(A1613="","",INDEX(Assumptions!$B$16:$B$18,MATCH(C1613,Assumptions!$A$16:$A$18,0)))</f>
        <v>3</v>
      </c>
      <c r="G1613" s="42" t="n">
        <f aca="false">IF(A1613="","",WORKDAY(B1613,F1613))</f>
        <v>46283</v>
      </c>
    </row>
    <row r="1614" customFormat="false" ht="15" hidden="false" customHeight="false" outlineLevel="0" collapsed="false">
      <c r="A1614" s="37" t="n">
        <v>1001613</v>
      </c>
      <c r="B1614" s="38" t="n">
        <v>46280</v>
      </c>
      <c r="C1614" s="39" t="s">
        <v>68</v>
      </c>
      <c r="D1614" s="39" t="s">
        <v>31</v>
      </c>
      <c r="E1614" s="40" t="n">
        <v>3.5</v>
      </c>
      <c r="F1614" s="41" t="n">
        <f aca="false">IF(A1614="","",INDEX(Assumptions!$B$16:$B$18,MATCH(C1614,Assumptions!$A$16:$A$18,0)))</f>
        <v>1</v>
      </c>
      <c r="G1614" s="42" t="n">
        <f aca="false">IF(A1614="","",WORKDAY(B1614,F1614))</f>
        <v>46281</v>
      </c>
    </row>
    <row r="1615" customFormat="false" ht="15" hidden="false" customHeight="false" outlineLevel="0" collapsed="false">
      <c r="A1615" s="37" t="n">
        <v>1001614</v>
      </c>
      <c r="B1615" s="38" t="n">
        <v>46280</v>
      </c>
      <c r="C1615" s="39" t="s">
        <v>69</v>
      </c>
      <c r="D1615" s="39" t="s">
        <v>39</v>
      </c>
      <c r="E1615" s="40" t="n">
        <v>1.9</v>
      </c>
      <c r="F1615" s="41" t="n">
        <f aca="false">IF(A1615="","",INDEX(Assumptions!$B$16:$B$18,MATCH(C1615,Assumptions!$A$16:$A$18,0)))</f>
        <v>3</v>
      </c>
      <c r="G1615" s="42" t="n">
        <f aca="false">IF(A1615="","",WORKDAY(B1615,F1615))</f>
        <v>46283</v>
      </c>
    </row>
    <row r="1616" customFormat="false" ht="15" hidden="false" customHeight="false" outlineLevel="0" collapsed="false">
      <c r="A1616" s="37" t="n">
        <v>1001615</v>
      </c>
      <c r="B1616" s="38" t="n">
        <v>46280</v>
      </c>
      <c r="C1616" s="39" t="s">
        <v>69</v>
      </c>
      <c r="D1616" s="39" t="s">
        <v>35</v>
      </c>
      <c r="E1616" s="40" t="n">
        <v>3.7</v>
      </c>
      <c r="F1616" s="41" t="n">
        <f aca="false">IF(A1616="","",INDEX(Assumptions!$B$16:$B$18,MATCH(C1616,Assumptions!$A$16:$A$18,0)))</f>
        <v>3</v>
      </c>
      <c r="G1616" s="42" t="n">
        <f aca="false">IF(A1616="","",WORKDAY(B1616,F1616))</f>
        <v>46283</v>
      </c>
    </row>
    <row r="1617" customFormat="false" ht="15" hidden="false" customHeight="false" outlineLevel="0" collapsed="false">
      <c r="A1617" s="37" t="n">
        <v>1001616</v>
      </c>
      <c r="B1617" s="38" t="n">
        <v>46280</v>
      </c>
      <c r="C1617" s="39" t="s">
        <v>70</v>
      </c>
      <c r="D1617" s="39" t="s">
        <v>35</v>
      </c>
      <c r="E1617" s="40" t="n">
        <v>3.7</v>
      </c>
      <c r="F1617" s="41" t="n">
        <f aca="false">IF(A1617="","",INDEX(Assumptions!$B$16:$B$18,MATCH(C1617,Assumptions!$A$16:$A$18,0)))</f>
        <v>5</v>
      </c>
      <c r="G1617" s="42" t="n">
        <f aca="false">IF(A1617="","",WORKDAY(B1617,F1617))</f>
        <v>46287</v>
      </c>
    </row>
    <row r="1618" customFormat="false" ht="15" hidden="false" customHeight="false" outlineLevel="0" collapsed="false">
      <c r="A1618" s="37" t="n">
        <v>1001617</v>
      </c>
      <c r="B1618" s="38" t="n">
        <v>46280</v>
      </c>
      <c r="C1618" s="39" t="s">
        <v>70</v>
      </c>
      <c r="D1618" s="39" t="s">
        <v>33</v>
      </c>
      <c r="E1618" s="40" t="n">
        <v>1.4</v>
      </c>
      <c r="F1618" s="41" t="n">
        <f aca="false">IF(A1618="","",INDEX(Assumptions!$B$16:$B$18,MATCH(C1618,Assumptions!$A$16:$A$18,0)))</f>
        <v>5</v>
      </c>
      <c r="G1618" s="42" t="n">
        <f aca="false">IF(A1618="","",WORKDAY(B1618,F1618))</f>
        <v>46287</v>
      </c>
    </row>
    <row r="1619" customFormat="false" ht="15" hidden="false" customHeight="false" outlineLevel="0" collapsed="false">
      <c r="A1619" s="37" t="n">
        <v>1001618</v>
      </c>
      <c r="B1619" s="38" t="n">
        <v>46280</v>
      </c>
      <c r="C1619" s="39" t="s">
        <v>69</v>
      </c>
      <c r="D1619" s="39" t="s">
        <v>33</v>
      </c>
      <c r="E1619" s="40" t="n">
        <v>6</v>
      </c>
      <c r="F1619" s="41" t="n">
        <f aca="false">IF(A1619="","",INDEX(Assumptions!$B$16:$B$18,MATCH(C1619,Assumptions!$A$16:$A$18,0)))</f>
        <v>3</v>
      </c>
      <c r="G1619" s="42" t="n">
        <f aca="false">IF(A1619="","",WORKDAY(B1619,F1619))</f>
        <v>46283</v>
      </c>
    </row>
    <row r="1620" customFormat="false" ht="15" hidden="false" customHeight="false" outlineLevel="0" collapsed="false">
      <c r="A1620" s="37" t="n">
        <v>1001619</v>
      </c>
      <c r="B1620" s="38" t="n">
        <v>46280</v>
      </c>
      <c r="C1620" s="39" t="s">
        <v>69</v>
      </c>
      <c r="D1620" s="39" t="s">
        <v>31</v>
      </c>
      <c r="E1620" s="40" t="n">
        <v>3.1</v>
      </c>
      <c r="F1620" s="41" t="n">
        <f aca="false">IF(A1620="","",INDEX(Assumptions!$B$16:$B$18,MATCH(C1620,Assumptions!$A$16:$A$18,0)))</f>
        <v>3</v>
      </c>
      <c r="G1620" s="42" t="n">
        <f aca="false">IF(A1620="","",WORKDAY(B1620,F1620))</f>
        <v>46283</v>
      </c>
    </row>
    <row r="1621" customFormat="false" ht="15" hidden="false" customHeight="false" outlineLevel="0" collapsed="false">
      <c r="A1621" s="37" t="n">
        <v>1001620</v>
      </c>
      <c r="B1621" s="38" t="n">
        <v>46280</v>
      </c>
      <c r="C1621" s="39" t="s">
        <v>69</v>
      </c>
      <c r="D1621" s="39" t="s">
        <v>33</v>
      </c>
      <c r="E1621" s="40" t="n">
        <v>2.3</v>
      </c>
      <c r="F1621" s="41" t="n">
        <f aca="false">IF(A1621="","",INDEX(Assumptions!$B$16:$B$18,MATCH(C1621,Assumptions!$A$16:$A$18,0)))</f>
        <v>3</v>
      </c>
      <c r="G1621" s="42" t="n">
        <f aca="false">IF(A1621="","",WORKDAY(B1621,F1621))</f>
        <v>46283</v>
      </c>
    </row>
    <row r="1622" customFormat="false" ht="15" hidden="false" customHeight="false" outlineLevel="0" collapsed="false">
      <c r="A1622" s="37" t="n">
        <v>1001621</v>
      </c>
      <c r="B1622" s="38" t="n">
        <v>46280</v>
      </c>
      <c r="C1622" s="39" t="s">
        <v>69</v>
      </c>
      <c r="D1622" s="39" t="s">
        <v>39</v>
      </c>
      <c r="E1622" s="40" t="n">
        <v>1.1</v>
      </c>
      <c r="F1622" s="41" t="n">
        <f aca="false">IF(A1622="","",INDEX(Assumptions!$B$16:$B$18,MATCH(C1622,Assumptions!$A$16:$A$18,0)))</f>
        <v>3</v>
      </c>
      <c r="G1622" s="42" t="n">
        <f aca="false">IF(A1622="","",WORKDAY(B1622,F1622))</f>
        <v>46283</v>
      </c>
    </row>
    <row r="1623" customFormat="false" ht="15" hidden="false" customHeight="false" outlineLevel="0" collapsed="false">
      <c r="A1623" s="37" t="n">
        <v>1001622</v>
      </c>
      <c r="B1623" s="38" t="n">
        <v>46280</v>
      </c>
      <c r="C1623" s="39" t="s">
        <v>69</v>
      </c>
      <c r="D1623" s="39" t="s">
        <v>37</v>
      </c>
      <c r="E1623" s="40" t="n">
        <v>1.6</v>
      </c>
      <c r="F1623" s="41" t="n">
        <f aca="false">IF(A1623="","",INDEX(Assumptions!$B$16:$B$18,MATCH(C1623,Assumptions!$A$16:$A$18,0)))</f>
        <v>3</v>
      </c>
      <c r="G1623" s="42" t="n">
        <f aca="false">IF(A1623="","",WORKDAY(B1623,F1623))</f>
        <v>46283</v>
      </c>
    </row>
    <row r="1624" customFormat="false" ht="15" hidden="false" customHeight="false" outlineLevel="0" collapsed="false">
      <c r="A1624" s="37" t="n">
        <v>1001623</v>
      </c>
      <c r="B1624" s="38" t="n">
        <v>46280</v>
      </c>
      <c r="C1624" s="39" t="s">
        <v>69</v>
      </c>
      <c r="D1624" s="39" t="s">
        <v>35</v>
      </c>
      <c r="E1624" s="40" t="n">
        <v>1.3</v>
      </c>
      <c r="F1624" s="41" t="n">
        <f aca="false">IF(A1624="","",INDEX(Assumptions!$B$16:$B$18,MATCH(C1624,Assumptions!$A$16:$A$18,0)))</f>
        <v>3</v>
      </c>
      <c r="G1624" s="42" t="n">
        <f aca="false">IF(A1624="","",WORKDAY(B1624,F1624))</f>
        <v>46283</v>
      </c>
    </row>
    <row r="1625" customFormat="false" ht="15" hidden="false" customHeight="false" outlineLevel="0" collapsed="false">
      <c r="A1625" s="37" t="n">
        <v>1001624</v>
      </c>
      <c r="B1625" s="38" t="n">
        <v>46280</v>
      </c>
      <c r="C1625" s="39" t="s">
        <v>69</v>
      </c>
      <c r="D1625" s="39" t="s">
        <v>33</v>
      </c>
      <c r="E1625" s="40" t="n">
        <v>1.8</v>
      </c>
      <c r="F1625" s="41" t="n">
        <f aca="false">IF(A1625="","",INDEX(Assumptions!$B$16:$B$18,MATCH(C1625,Assumptions!$A$16:$A$18,0)))</f>
        <v>3</v>
      </c>
      <c r="G1625" s="42" t="n">
        <f aca="false">IF(A1625="","",WORKDAY(B1625,F1625))</f>
        <v>46283</v>
      </c>
    </row>
    <row r="1626" customFormat="false" ht="15" hidden="false" customHeight="false" outlineLevel="0" collapsed="false">
      <c r="A1626" s="37" t="n">
        <v>1001625</v>
      </c>
      <c r="B1626" s="38" t="n">
        <v>46280</v>
      </c>
      <c r="C1626" s="39" t="s">
        <v>69</v>
      </c>
      <c r="D1626" s="39" t="s">
        <v>39</v>
      </c>
      <c r="E1626" s="40" t="n">
        <v>2.1</v>
      </c>
      <c r="F1626" s="41" t="n">
        <f aca="false">IF(A1626="","",INDEX(Assumptions!$B$16:$B$18,MATCH(C1626,Assumptions!$A$16:$A$18,0)))</f>
        <v>3</v>
      </c>
      <c r="G1626" s="42" t="n">
        <f aca="false">IF(A1626="","",WORKDAY(B1626,F1626))</f>
        <v>46283</v>
      </c>
    </row>
    <row r="1627" customFormat="false" ht="15" hidden="false" customHeight="false" outlineLevel="0" collapsed="false">
      <c r="A1627" s="37" t="n">
        <v>1001626</v>
      </c>
      <c r="B1627" s="38" t="n">
        <v>46280</v>
      </c>
      <c r="C1627" s="39" t="s">
        <v>68</v>
      </c>
      <c r="D1627" s="39" t="s">
        <v>31</v>
      </c>
      <c r="E1627" s="40" t="n">
        <v>1.9</v>
      </c>
      <c r="F1627" s="41" t="n">
        <f aca="false">IF(A1627="","",INDEX(Assumptions!$B$16:$B$18,MATCH(C1627,Assumptions!$A$16:$A$18,0)))</f>
        <v>1</v>
      </c>
      <c r="G1627" s="42" t="n">
        <f aca="false">IF(A1627="","",WORKDAY(B1627,F1627))</f>
        <v>46281</v>
      </c>
    </row>
    <row r="1628" customFormat="false" ht="15" hidden="false" customHeight="false" outlineLevel="0" collapsed="false">
      <c r="A1628" s="37" t="n">
        <v>1001627</v>
      </c>
      <c r="B1628" s="38" t="n">
        <v>46280</v>
      </c>
      <c r="C1628" s="39" t="s">
        <v>69</v>
      </c>
      <c r="D1628" s="39" t="s">
        <v>39</v>
      </c>
      <c r="E1628" s="40" t="n">
        <v>0.5</v>
      </c>
      <c r="F1628" s="41" t="n">
        <f aca="false">IF(A1628="","",INDEX(Assumptions!$B$16:$B$18,MATCH(C1628,Assumptions!$A$16:$A$18,0)))</f>
        <v>3</v>
      </c>
      <c r="G1628" s="42" t="n">
        <f aca="false">IF(A1628="","",WORKDAY(B1628,F1628))</f>
        <v>46283</v>
      </c>
    </row>
    <row r="1629" customFormat="false" ht="15" hidden="false" customHeight="false" outlineLevel="0" collapsed="false">
      <c r="A1629" s="37" t="n">
        <v>1001628</v>
      </c>
      <c r="B1629" s="38" t="n">
        <v>46280</v>
      </c>
      <c r="C1629" s="39" t="s">
        <v>70</v>
      </c>
      <c r="D1629" s="39" t="s">
        <v>35</v>
      </c>
      <c r="E1629" s="40" t="n">
        <v>2.1</v>
      </c>
      <c r="F1629" s="41" t="n">
        <f aca="false">IF(A1629="","",INDEX(Assumptions!$B$16:$B$18,MATCH(C1629,Assumptions!$A$16:$A$18,0)))</f>
        <v>5</v>
      </c>
      <c r="G1629" s="42" t="n">
        <f aca="false">IF(A1629="","",WORKDAY(B1629,F1629))</f>
        <v>46287</v>
      </c>
    </row>
    <row r="1630" customFormat="false" ht="15" hidden="false" customHeight="false" outlineLevel="0" collapsed="false">
      <c r="A1630" s="37" t="n">
        <v>1001629</v>
      </c>
      <c r="B1630" s="38" t="n">
        <v>46280</v>
      </c>
      <c r="C1630" s="39" t="s">
        <v>70</v>
      </c>
      <c r="D1630" s="39" t="s">
        <v>37</v>
      </c>
      <c r="E1630" s="40" t="n">
        <v>0.8</v>
      </c>
      <c r="F1630" s="41" t="n">
        <f aca="false">IF(A1630="","",INDEX(Assumptions!$B$16:$B$18,MATCH(C1630,Assumptions!$A$16:$A$18,0)))</f>
        <v>5</v>
      </c>
      <c r="G1630" s="42" t="n">
        <f aca="false">IF(A1630="","",WORKDAY(B1630,F1630))</f>
        <v>46287</v>
      </c>
    </row>
    <row r="1631" customFormat="false" ht="15" hidden="false" customHeight="false" outlineLevel="0" collapsed="false">
      <c r="A1631" s="37" t="n">
        <v>1001630</v>
      </c>
      <c r="B1631" s="38" t="n">
        <v>46280</v>
      </c>
      <c r="C1631" s="39" t="s">
        <v>69</v>
      </c>
      <c r="D1631" s="39" t="s">
        <v>35</v>
      </c>
      <c r="E1631" s="40" t="n">
        <v>3.7</v>
      </c>
      <c r="F1631" s="41" t="n">
        <f aca="false">IF(A1631="","",INDEX(Assumptions!$B$16:$B$18,MATCH(C1631,Assumptions!$A$16:$A$18,0)))</f>
        <v>3</v>
      </c>
      <c r="G1631" s="42" t="n">
        <f aca="false">IF(A1631="","",WORKDAY(B1631,F1631))</f>
        <v>46283</v>
      </c>
    </row>
    <row r="1632" customFormat="false" ht="15" hidden="false" customHeight="false" outlineLevel="0" collapsed="false">
      <c r="A1632" s="37" t="n">
        <v>1001631</v>
      </c>
      <c r="B1632" s="38" t="n">
        <v>46280</v>
      </c>
      <c r="C1632" s="39" t="s">
        <v>69</v>
      </c>
      <c r="D1632" s="39" t="s">
        <v>31</v>
      </c>
      <c r="E1632" s="40" t="n">
        <v>0.9</v>
      </c>
      <c r="F1632" s="41" t="n">
        <f aca="false">IF(A1632="","",INDEX(Assumptions!$B$16:$B$18,MATCH(C1632,Assumptions!$A$16:$A$18,0)))</f>
        <v>3</v>
      </c>
      <c r="G1632" s="42" t="n">
        <f aca="false">IF(A1632="","",WORKDAY(B1632,F1632))</f>
        <v>46283</v>
      </c>
    </row>
    <row r="1633" customFormat="false" ht="15" hidden="false" customHeight="false" outlineLevel="0" collapsed="false">
      <c r="A1633" s="37" t="n">
        <v>1001632</v>
      </c>
      <c r="B1633" s="38" t="n">
        <v>46280</v>
      </c>
      <c r="C1633" s="39" t="s">
        <v>69</v>
      </c>
      <c r="D1633" s="39" t="s">
        <v>37</v>
      </c>
      <c r="E1633" s="40" t="n">
        <v>4.4</v>
      </c>
      <c r="F1633" s="41" t="n">
        <f aca="false">IF(A1633="","",INDEX(Assumptions!$B$16:$B$18,MATCH(C1633,Assumptions!$A$16:$A$18,0)))</f>
        <v>3</v>
      </c>
      <c r="G1633" s="42" t="n">
        <f aca="false">IF(A1633="","",WORKDAY(B1633,F1633))</f>
        <v>46283</v>
      </c>
    </row>
    <row r="1634" customFormat="false" ht="15" hidden="false" customHeight="false" outlineLevel="0" collapsed="false">
      <c r="A1634" s="37" t="n">
        <v>1001633</v>
      </c>
      <c r="B1634" s="38" t="n">
        <v>46280</v>
      </c>
      <c r="C1634" s="39" t="s">
        <v>70</v>
      </c>
      <c r="D1634" s="39" t="s">
        <v>39</v>
      </c>
      <c r="E1634" s="40" t="n">
        <v>8</v>
      </c>
      <c r="F1634" s="41" t="n">
        <f aca="false">IF(A1634="","",INDEX(Assumptions!$B$16:$B$18,MATCH(C1634,Assumptions!$A$16:$A$18,0)))</f>
        <v>5</v>
      </c>
      <c r="G1634" s="42" t="n">
        <f aca="false">IF(A1634="","",WORKDAY(B1634,F1634))</f>
        <v>46287</v>
      </c>
    </row>
    <row r="1635" customFormat="false" ht="15" hidden="false" customHeight="false" outlineLevel="0" collapsed="false">
      <c r="A1635" s="37" t="n">
        <v>1001634</v>
      </c>
      <c r="B1635" s="38" t="n">
        <v>46280</v>
      </c>
      <c r="C1635" s="39" t="s">
        <v>69</v>
      </c>
      <c r="D1635" s="39" t="s">
        <v>33</v>
      </c>
      <c r="E1635" s="40" t="n">
        <v>3.3</v>
      </c>
      <c r="F1635" s="41" t="n">
        <f aca="false">IF(A1635="","",INDEX(Assumptions!$B$16:$B$18,MATCH(C1635,Assumptions!$A$16:$A$18,0)))</f>
        <v>3</v>
      </c>
      <c r="G1635" s="42" t="n">
        <f aca="false">IF(A1635="","",WORKDAY(B1635,F1635))</f>
        <v>46283</v>
      </c>
    </row>
    <row r="1636" customFormat="false" ht="15" hidden="false" customHeight="false" outlineLevel="0" collapsed="false">
      <c r="A1636" s="37" t="n">
        <v>1001635</v>
      </c>
      <c r="B1636" s="38" t="n">
        <v>46280</v>
      </c>
      <c r="C1636" s="39" t="s">
        <v>70</v>
      </c>
      <c r="D1636" s="39" t="s">
        <v>37</v>
      </c>
      <c r="E1636" s="40" t="n">
        <v>1.4</v>
      </c>
      <c r="F1636" s="41" t="n">
        <f aca="false">IF(A1636="","",INDEX(Assumptions!$B$16:$B$18,MATCH(C1636,Assumptions!$A$16:$A$18,0)))</f>
        <v>5</v>
      </c>
      <c r="G1636" s="42" t="n">
        <f aca="false">IF(A1636="","",WORKDAY(B1636,F1636))</f>
        <v>46287</v>
      </c>
    </row>
    <row r="1637" customFormat="false" ht="15" hidden="false" customHeight="false" outlineLevel="0" collapsed="false">
      <c r="A1637" s="37" t="n">
        <v>1001636</v>
      </c>
      <c r="B1637" s="38" t="n">
        <v>46280</v>
      </c>
      <c r="C1637" s="39" t="s">
        <v>68</v>
      </c>
      <c r="D1637" s="39" t="s">
        <v>31</v>
      </c>
      <c r="E1637" s="40" t="n">
        <v>1.8</v>
      </c>
      <c r="F1637" s="41" t="n">
        <f aca="false">IF(A1637="","",INDEX(Assumptions!$B$16:$B$18,MATCH(C1637,Assumptions!$A$16:$A$18,0)))</f>
        <v>1</v>
      </c>
      <c r="G1637" s="42" t="n">
        <f aca="false">IF(A1637="","",WORKDAY(B1637,F1637))</f>
        <v>46281</v>
      </c>
    </row>
    <row r="1638" customFormat="false" ht="15" hidden="false" customHeight="false" outlineLevel="0" collapsed="false">
      <c r="A1638" s="37" t="n">
        <v>1001637</v>
      </c>
      <c r="B1638" s="38" t="n">
        <v>46280</v>
      </c>
      <c r="C1638" s="39" t="s">
        <v>68</v>
      </c>
      <c r="D1638" s="39" t="s">
        <v>37</v>
      </c>
      <c r="E1638" s="40" t="n">
        <v>2.1</v>
      </c>
      <c r="F1638" s="41" t="n">
        <f aca="false">IF(A1638="","",INDEX(Assumptions!$B$16:$B$18,MATCH(C1638,Assumptions!$A$16:$A$18,0)))</f>
        <v>1</v>
      </c>
      <c r="G1638" s="42" t="n">
        <f aca="false">IF(A1638="","",WORKDAY(B1638,F1638))</f>
        <v>46281</v>
      </c>
    </row>
    <row r="1639" customFormat="false" ht="15" hidden="false" customHeight="false" outlineLevel="0" collapsed="false">
      <c r="A1639" s="37" t="n">
        <v>1001638</v>
      </c>
      <c r="B1639" s="38" t="n">
        <v>46280</v>
      </c>
      <c r="C1639" s="39" t="s">
        <v>68</v>
      </c>
      <c r="D1639" s="39" t="s">
        <v>39</v>
      </c>
      <c r="E1639" s="40" t="n">
        <v>2.7</v>
      </c>
      <c r="F1639" s="41" t="n">
        <f aca="false">IF(A1639="","",INDEX(Assumptions!$B$16:$B$18,MATCH(C1639,Assumptions!$A$16:$A$18,0)))</f>
        <v>1</v>
      </c>
      <c r="G1639" s="42" t="n">
        <f aca="false">IF(A1639="","",WORKDAY(B1639,F1639))</f>
        <v>46281</v>
      </c>
    </row>
    <row r="1640" customFormat="false" ht="15" hidden="false" customHeight="false" outlineLevel="0" collapsed="false">
      <c r="A1640" s="37" t="n">
        <v>1001639</v>
      </c>
      <c r="B1640" s="38" t="n">
        <v>46280</v>
      </c>
      <c r="C1640" s="39" t="s">
        <v>68</v>
      </c>
      <c r="D1640" s="39" t="s">
        <v>37</v>
      </c>
      <c r="E1640" s="40" t="n">
        <v>10</v>
      </c>
      <c r="F1640" s="41" t="n">
        <f aca="false">IF(A1640="","",INDEX(Assumptions!$B$16:$B$18,MATCH(C1640,Assumptions!$A$16:$A$18,0)))</f>
        <v>1</v>
      </c>
      <c r="G1640" s="42" t="n">
        <f aca="false">IF(A1640="","",WORKDAY(B1640,F1640))</f>
        <v>46281</v>
      </c>
    </row>
    <row r="1641" customFormat="false" ht="15" hidden="false" customHeight="false" outlineLevel="0" collapsed="false">
      <c r="A1641" s="37" t="n">
        <v>1001640</v>
      </c>
      <c r="B1641" s="38" t="n">
        <v>46280</v>
      </c>
      <c r="C1641" s="39" t="s">
        <v>69</v>
      </c>
      <c r="D1641" s="39" t="s">
        <v>35</v>
      </c>
      <c r="E1641" s="40" t="n">
        <v>1</v>
      </c>
      <c r="F1641" s="41" t="n">
        <f aca="false">IF(A1641="","",INDEX(Assumptions!$B$16:$B$18,MATCH(C1641,Assumptions!$A$16:$A$18,0)))</f>
        <v>3</v>
      </c>
      <c r="G1641" s="42" t="n">
        <f aca="false">IF(A1641="","",WORKDAY(B1641,F1641))</f>
        <v>46283</v>
      </c>
    </row>
    <row r="1642" customFormat="false" ht="15" hidden="false" customHeight="false" outlineLevel="0" collapsed="false">
      <c r="A1642" s="37" t="n">
        <v>1001641</v>
      </c>
      <c r="B1642" s="38" t="n">
        <v>46280</v>
      </c>
      <c r="C1642" s="39" t="s">
        <v>69</v>
      </c>
      <c r="D1642" s="39" t="s">
        <v>37</v>
      </c>
      <c r="E1642" s="40" t="n">
        <v>1.6</v>
      </c>
      <c r="F1642" s="41" t="n">
        <f aca="false">IF(A1642="","",INDEX(Assumptions!$B$16:$B$18,MATCH(C1642,Assumptions!$A$16:$A$18,0)))</f>
        <v>3</v>
      </c>
      <c r="G1642" s="42" t="n">
        <f aca="false">IF(A1642="","",WORKDAY(B1642,F1642))</f>
        <v>46283</v>
      </c>
    </row>
    <row r="1643" customFormat="false" ht="15" hidden="false" customHeight="false" outlineLevel="0" collapsed="false">
      <c r="A1643" s="37" t="n">
        <v>1001642</v>
      </c>
      <c r="B1643" s="38" t="n">
        <v>46280</v>
      </c>
      <c r="C1643" s="39" t="s">
        <v>69</v>
      </c>
      <c r="D1643" s="39" t="s">
        <v>31</v>
      </c>
      <c r="E1643" s="40" t="n">
        <v>1.6</v>
      </c>
      <c r="F1643" s="41" t="n">
        <f aca="false">IF(A1643="","",INDEX(Assumptions!$B$16:$B$18,MATCH(C1643,Assumptions!$A$16:$A$18,0)))</f>
        <v>3</v>
      </c>
      <c r="G1643" s="42" t="n">
        <f aca="false">IF(A1643="","",WORKDAY(B1643,F1643))</f>
        <v>46283</v>
      </c>
    </row>
    <row r="1644" customFormat="false" ht="15" hidden="false" customHeight="false" outlineLevel="0" collapsed="false">
      <c r="A1644" s="37" t="n">
        <v>1001643</v>
      </c>
      <c r="B1644" s="38" t="n">
        <v>46280</v>
      </c>
      <c r="C1644" s="39" t="s">
        <v>69</v>
      </c>
      <c r="D1644" s="39" t="s">
        <v>33</v>
      </c>
      <c r="E1644" s="40" t="n">
        <v>0.9</v>
      </c>
      <c r="F1644" s="41" t="n">
        <f aca="false">IF(A1644="","",INDEX(Assumptions!$B$16:$B$18,MATCH(C1644,Assumptions!$A$16:$A$18,0)))</f>
        <v>3</v>
      </c>
      <c r="G1644" s="42" t="n">
        <f aca="false">IF(A1644="","",WORKDAY(B1644,F1644))</f>
        <v>46283</v>
      </c>
    </row>
    <row r="1645" customFormat="false" ht="15" hidden="false" customHeight="false" outlineLevel="0" collapsed="false">
      <c r="A1645" s="37" t="n">
        <v>1001644</v>
      </c>
      <c r="B1645" s="38" t="n">
        <v>46280</v>
      </c>
      <c r="C1645" s="39" t="s">
        <v>70</v>
      </c>
      <c r="D1645" s="39" t="s">
        <v>39</v>
      </c>
      <c r="E1645" s="40" t="n">
        <v>3.4</v>
      </c>
      <c r="F1645" s="41" t="n">
        <f aca="false">IF(A1645="","",INDEX(Assumptions!$B$16:$B$18,MATCH(C1645,Assumptions!$A$16:$A$18,0)))</f>
        <v>5</v>
      </c>
      <c r="G1645" s="42" t="n">
        <f aca="false">IF(A1645="","",WORKDAY(B1645,F1645))</f>
        <v>46287</v>
      </c>
    </row>
    <row r="1646" customFormat="false" ht="15" hidden="false" customHeight="false" outlineLevel="0" collapsed="false">
      <c r="A1646" s="37" t="n">
        <v>1001645</v>
      </c>
      <c r="B1646" s="38" t="n">
        <v>46280</v>
      </c>
      <c r="C1646" s="39" t="s">
        <v>69</v>
      </c>
      <c r="D1646" s="39" t="s">
        <v>37</v>
      </c>
      <c r="E1646" s="40" t="n">
        <v>3.2</v>
      </c>
      <c r="F1646" s="41" t="n">
        <f aca="false">IF(A1646="","",INDEX(Assumptions!$B$16:$B$18,MATCH(C1646,Assumptions!$A$16:$A$18,0)))</f>
        <v>3</v>
      </c>
      <c r="G1646" s="42" t="n">
        <f aca="false">IF(A1646="","",WORKDAY(B1646,F1646))</f>
        <v>46283</v>
      </c>
    </row>
    <row r="1647" customFormat="false" ht="15" hidden="false" customHeight="false" outlineLevel="0" collapsed="false">
      <c r="A1647" s="37" t="n">
        <v>1001646</v>
      </c>
      <c r="B1647" s="38" t="n">
        <v>46280</v>
      </c>
      <c r="C1647" s="39" t="s">
        <v>70</v>
      </c>
      <c r="D1647" s="39" t="s">
        <v>33</v>
      </c>
      <c r="E1647" s="40" t="n">
        <v>1.3</v>
      </c>
      <c r="F1647" s="41" t="n">
        <f aca="false">IF(A1647="","",INDEX(Assumptions!$B$16:$B$18,MATCH(C1647,Assumptions!$A$16:$A$18,0)))</f>
        <v>5</v>
      </c>
      <c r="G1647" s="42" t="n">
        <f aca="false">IF(A1647="","",WORKDAY(B1647,F1647))</f>
        <v>46287</v>
      </c>
    </row>
    <row r="1648" customFormat="false" ht="15" hidden="false" customHeight="false" outlineLevel="0" collapsed="false">
      <c r="A1648" s="37" t="n">
        <v>1001647</v>
      </c>
      <c r="B1648" s="38" t="n">
        <v>46280</v>
      </c>
      <c r="C1648" s="39" t="s">
        <v>70</v>
      </c>
      <c r="D1648" s="39" t="s">
        <v>33</v>
      </c>
      <c r="E1648" s="40" t="n">
        <v>6.2</v>
      </c>
      <c r="F1648" s="41" t="n">
        <f aca="false">IF(A1648="","",INDEX(Assumptions!$B$16:$B$18,MATCH(C1648,Assumptions!$A$16:$A$18,0)))</f>
        <v>5</v>
      </c>
      <c r="G1648" s="42" t="n">
        <f aca="false">IF(A1648="","",WORKDAY(B1648,F1648))</f>
        <v>46287</v>
      </c>
    </row>
    <row r="1649" customFormat="false" ht="15" hidden="false" customHeight="false" outlineLevel="0" collapsed="false">
      <c r="A1649" s="37" t="n">
        <v>1001648</v>
      </c>
      <c r="B1649" s="38" t="n">
        <v>46280</v>
      </c>
      <c r="C1649" s="39" t="s">
        <v>70</v>
      </c>
      <c r="D1649" s="39" t="s">
        <v>33</v>
      </c>
      <c r="E1649" s="40" t="n">
        <v>10.6</v>
      </c>
      <c r="F1649" s="41" t="n">
        <f aca="false">IF(A1649="","",INDEX(Assumptions!$B$16:$B$18,MATCH(C1649,Assumptions!$A$16:$A$18,0)))</f>
        <v>5</v>
      </c>
      <c r="G1649" s="42" t="n">
        <f aca="false">IF(A1649="","",WORKDAY(B1649,F1649))</f>
        <v>46287</v>
      </c>
    </row>
    <row r="1650" customFormat="false" ht="15" hidden="false" customHeight="false" outlineLevel="0" collapsed="false">
      <c r="A1650" s="37" t="n">
        <v>1001649</v>
      </c>
      <c r="B1650" s="38" t="n">
        <v>46280</v>
      </c>
      <c r="C1650" s="39" t="s">
        <v>70</v>
      </c>
      <c r="D1650" s="39" t="s">
        <v>37</v>
      </c>
      <c r="E1650" s="40" t="n">
        <v>5.6</v>
      </c>
      <c r="F1650" s="41" t="n">
        <f aca="false">IF(A1650="","",INDEX(Assumptions!$B$16:$B$18,MATCH(C1650,Assumptions!$A$16:$A$18,0)))</f>
        <v>5</v>
      </c>
      <c r="G1650" s="42" t="n">
        <f aca="false">IF(A1650="","",WORKDAY(B1650,F1650))</f>
        <v>46287</v>
      </c>
    </row>
    <row r="1651" customFormat="false" ht="15" hidden="false" customHeight="false" outlineLevel="0" collapsed="false">
      <c r="A1651" s="37" t="n">
        <v>1001650</v>
      </c>
      <c r="B1651" s="38" t="n">
        <v>46280</v>
      </c>
      <c r="C1651" s="39" t="s">
        <v>69</v>
      </c>
      <c r="D1651" s="39" t="s">
        <v>31</v>
      </c>
      <c r="E1651" s="40" t="n">
        <v>4.8</v>
      </c>
      <c r="F1651" s="41" t="n">
        <f aca="false">IF(A1651="","",INDEX(Assumptions!$B$16:$B$18,MATCH(C1651,Assumptions!$A$16:$A$18,0)))</f>
        <v>3</v>
      </c>
      <c r="G1651" s="42" t="n">
        <f aca="false">IF(A1651="","",WORKDAY(B1651,F1651))</f>
        <v>46283</v>
      </c>
    </row>
    <row r="1652" customFormat="false" ht="15" hidden="false" customHeight="false" outlineLevel="0" collapsed="false">
      <c r="A1652" s="37" t="n">
        <v>1001651</v>
      </c>
      <c r="B1652" s="38" t="n">
        <v>46280</v>
      </c>
      <c r="C1652" s="39" t="s">
        <v>70</v>
      </c>
      <c r="D1652" s="39" t="s">
        <v>31</v>
      </c>
      <c r="E1652" s="40" t="n">
        <v>1.3</v>
      </c>
      <c r="F1652" s="41" t="n">
        <f aca="false">IF(A1652="","",INDEX(Assumptions!$B$16:$B$18,MATCH(C1652,Assumptions!$A$16:$A$18,0)))</f>
        <v>5</v>
      </c>
      <c r="G1652" s="42" t="n">
        <f aca="false">IF(A1652="","",WORKDAY(B1652,F1652))</f>
        <v>46287</v>
      </c>
    </row>
    <row r="1653" customFormat="false" ht="15" hidden="false" customHeight="false" outlineLevel="0" collapsed="false">
      <c r="A1653" s="37" t="n">
        <v>1001652</v>
      </c>
      <c r="B1653" s="38" t="n">
        <v>46280</v>
      </c>
      <c r="C1653" s="39" t="s">
        <v>70</v>
      </c>
      <c r="D1653" s="39" t="s">
        <v>31</v>
      </c>
      <c r="E1653" s="40" t="n">
        <v>2.7</v>
      </c>
      <c r="F1653" s="41" t="n">
        <f aca="false">IF(A1653="","",INDEX(Assumptions!$B$16:$B$18,MATCH(C1653,Assumptions!$A$16:$A$18,0)))</f>
        <v>5</v>
      </c>
      <c r="G1653" s="42" t="n">
        <f aca="false">IF(A1653="","",WORKDAY(B1653,F1653))</f>
        <v>46287</v>
      </c>
    </row>
    <row r="1654" customFormat="false" ht="15" hidden="false" customHeight="false" outlineLevel="0" collapsed="false">
      <c r="A1654" s="37" t="n">
        <v>1001653</v>
      </c>
      <c r="B1654" s="38" t="n">
        <v>46280</v>
      </c>
      <c r="C1654" s="39" t="s">
        <v>69</v>
      </c>
      <c r="D1654" s="39" t="s">
        <v>39</v>
      </c>
      <c r="E1654" s="40" t="n">
        <v>0.6</v>
      </c>
      <c r="F1654" s="41" t="n">
        <f aca="false">IF(A1654="","",INDEX(Assumptions!$B$16:$B$18,MATCH(C1654,Assumptions!$A$16:$A$18,0)))</f>
        <v>3</v>
      </c>
      <c r="G1654" s="42" t="n">
        <f aca="false">IF(A1654="","",WORKDAY(B1654,F1654))</f>
        <v>46283</v>
      </c>
    </row>
    <row r="1655" customFormat="false" ht="15" hidden="false" customHeight="false" outlineLevel="0" collapsed="false">
      <c r="A1655" s="37" t="n">
        <v>1001654</v>
      </c>
      <c r="B1655" s="38" t="n">
        <v>46280</v>
      </c>
      <c r="C1655" s="39" t="s">
        <v>69</v>
      </c>
      <c r="D1655" s="39" t="s">
        <v>37</v>
      </c>
      <c r="E1655" s="40" t="n">
        <v>1</v>
      </c>
      <c r="F1655" s="41" t="n">
        <f aca="false">IF(A1655="","",INDEX(Assumptions!$B$16:$B$18,MATCH(C1655,Assumptions!$A$16:$A$18,0)))</f>
        <v>3</v>
      </c>
      <c r="G1655" s="42" t="n">
        <f aca="false">IF(A1655="","",WORKDAY(B1655,F1655))</f>
        <v>46283</v>
      </c>
    </row>
    <row r="1656" customFormat="false" ht="15" hidden="false" customHeight="false" outlineLevel="0" collapsed="false">
      <c r="A1656" s="37" t="n">
        <v>1001655</v>
      </c>
      <c r="B1656" s="38" t="n">
        <v>46280</v>
      </c>
      <c r="C1656" s="39" t="s">
        <v>69</v>
      </c>
      <c r="D1656" s="39" t="s">
        <v>39</v>
      </c>
      <c r="E1656" s="40" t="n">
        <v>11.8</v>
      </c>
      <c r="F1656" s="41" t="n">
        <f aca="false">IF(A1656="","",INDEX(Assumptions!$B$16:$B$18,MATCH(C1656,Assumptions!$A$16:$A$18,0)))</f>
        <v>3</v>
      </c>
      <c r="G1656" s="42" t="n">
        <f aca="false">IF(A1656="","",WORKDAY(B1656,F1656))</f>
        <v>46283</v>
      </c>
    </row>
    <row r="1657" customFormat="false" ht="15" hidden="false" customHeight="false" outlineLevel="0" collapsed="false">
      <c r="A1657" s="37" t="n">
        <v>1001656</v>
      </c>
      <c r="B1657" s="38" t="n">
        <v>46280</v>
      </c>
      <c r="C1657" s="39" t="s">
        <v>68</v>
      </c>
      <c r="D1657" s="39" t="s">
        <v>31</v>
      </c>
      <c r="E1657" s="40" t="n">
        <v>2.9</v>
      </c>
      <c r="F1657" s="41" t="n">
        <f aca="false">IF(A1657="","",INDEX(Assumptions!$B$16:$B$18,MATCH(C1657,Assumptions!$A$16:$A$18,0)))</f>
        <v>1</v>
      </c>
      <c r="G1657" s="42" t="n">
        <f aca="false">IF(A1657="","",WORKDAY(B1657,F1657))</f>
        <v>46281</v>
      </c>
    </row>
    <row r="1658" customFormat="false" ht="15" hidden="false" customHeight="false" outlineLevel="0" collapsed="false">
      <c r="A1658" s="37" t="n">
        <v>1001657</v>
      </c>
      <c r="B1658" s="38" t="n">
        <v>46280</v>
      </c>
      <c r="C1658" s="39" t="s">
        <v>70</v>
      </c>
      <c r="D1658" s="39" t="s">
        <v>37</v>
      </c>
      <c r="E1658" s="40" t="n">
        <v>1.5</v>
      </c>
      <c r="F1658" s="41" t="n">
        <f aca="false">IF(A1658="","",INDEX(Assumptions!$B$16:$B$18,MATCH(C1658,Assumptions!$A$16:$A$18,0)))</f>
        <v>5</v>
      </c>
      <c r="G1658" s="42" t="n">
        <f aca="false">IF(A1658="","",WORKDAY(B1658,F1658))</f>
        <v>46287</v>
      </c>
    </row>
    <row r="1659" customFormat="false" ht="15" hidden="false" customHeight="false" outlineLevel="0" collapsed="false">
      <c r="A1659" s="37" t="n">
        <v>1001658</v>
      </c>
      <c r="B1659" s="38" t="n">
        <v>46280</v>
      </c>
      <c r="C1659" s="39" t="s">
        <v>68</v>
      </c>
      <c r="D1659" s="39" t="s">
        <v>31</v>
      </c>
      <c r="E1659" s="40" t="n">
        <v>0.4</v>
      </c>
      <c r="F1659" s="41" t="n">
        <f aca="false">IF(A1659="","",INDEX(Assumptions!$B$16:$B$18,MATCH(C1659,Assumptions!$A$16:$A$18,0)))</f>
        <v>1</v>
      </c>
      <c r="G1659" s="42" t="n">
        <f aca="false">IF(A1659="","",WORKDAY(B1659,F1659))</f>
        <v>46281</v>
      </c>
    </row>
    <row r="1660" customFormat="false" ht="15" hidden="false" customHeight="false" outlineLevel="0" collapsed="false">
      <c r="A1660" s="37" t="n">
        <v>1001659</v>
      </c>
      <c r="B1660" s="38" t="n">
        <v>46280</v>
      </c>
      <c r="C1660" s="39" t="s">
        <v>70</v>
      </c>
      <c r="D1660" s="39" t="s">
        <v>33</v>
      </c>
      <c r="E1660" s="40" t="n">
        <v>7.1</v>
      </c>
      <c r="F1660" s="41" t="n">
        <f aca="false">IF(A1660="","",INDEX(Assumptions!$B$16:$B$18,MATCH(C1660,Assumptions!$A$16:$A$18,0)))</f>
        <v>5</v>
      </c>
      <c r="G1660" s="42" t="n">
        <f aca="false">IF(A1660="","",WORKDAY(B1660,F1660))</f>
        <v>46287</v>
      </c>
    </row>
    <row r="1661" customFormat="false" ht="15" hidden="false" customHeight="false" outlineLevel="0" collapsed="false">
      <c r="A1661" s="37" t="n">
        <v>1001660</v>
      </c>
      <c r="B1661" s="38" t="n">
        <v>46280</v>
      </c>
      <c r="C1661" s="39" t="s">
        <v>68</v>
      </c>
      <c r="D1661" s="39" t="s">
        <v>35</v>
      </c>
      <c r="E1661" s="40" t="n">
        <v>5.4</v>
      </c>
      <c r="F1661" s="41" t="n">
        <f aca="false">IF(A1661="","",INDEX(Assumptions!$B$16:$B$18,MATCH(C1661,Assumptions!$A$16:$A$18,0)))</f>
        <v>1</v>
      </c>
      <c r="G1661" s="42" t="n">
        <f aca="false">IF(A1661="","",WORKDAY(B1661,F1661))</f>
        <v>46281</v>
      </c>
    </row>
    <row r="1662" customFormat="false" ht="15" hidden="false" customHeight="false" outlineLevel="0" collapsed="false">
      <c r="A1662" s="37" t="n">
        <v>1001661</v>
      </c>
      <c r="B1662" s="38" t="n">
        <v>46280</v>
      </c>
      <c r="C1662" s="39" t="s">
        <v>69</v>
      </c>
      <c r="D1662" s="39" t="s">
        <v>33</v>
      </c>
      <c r="E1662" s="40" t="n">
        <v>4.2</v>
      </c>
      <c r="F1662" s="41" t="n">
        <f aca="false">IF(A1662="","",INDEX(Assumptions!$B$16:$B$18,MATCH(C1662,Assumptions!$A$16:$A$18,0)))</f>
        <v>3</v>
      </c>
      <c r="G1662" s="42" t="n">
        <f aca="false">IF(A1662="","",WORKDAY(B1662,F1662))</f>
        <v>46283</v>
      </c>
    </row>
    <row r="1663" customFormat="false" ht="15" hidden="false" customHeight="false" outlineLevel="0" collapsed="false">
      <c r="A1663" s="37" t="n">
        <v>1001662</v>
      </c>
      <c r="B1663" s="38" t="n">
        <v>46280</v>
      </c>
      <c r="C1663" s="39" t="s">
        <v>69</v>
      </c>
      <c r="D1663" s="39" t="s">
        <v>35</v>
      </c>
      <c r="E1663" s="40" t="n">
        <v>3</v>
      </c>
      <c r="F1663" s="41" t="n">
        <f aca="false">IF(A1663="","",INDEX(Assumptions!$B$16:$B$18,MATCH(C1663,Assumptions!$A$16:$A$18,0)))</f>
        <v>3</v>
      </c>
      <c r="G1663" s="42" t="n">
        <f aca="false">IF(A1663="","",WORKDAY(B1663,F1663))</f>
        <v>46283</v>
      </c>
    </row>
    <row r="1664" customFormat="false" ht="15" hidden="false" customHeight="false" outlineLevel="0" collapsed="false">
      <c r="A1664" s="37" t="n">
        <v>1001663</v>
      </c>
      <c r="B1664" s="38" t="n">
        <v>46280</v>
      </c>
      <c r="C1664" s="39" t="s">
        <v>69</v>
      </c>
      <c r="D1664" s="39" t="s">
        <v>39</v>
      </c>
      <c r="E1664" s="40" t="n">
        <v>8.8</v>
      </c>
      <c r="F1664" s="41" t="n">
        <f aca="false">IF(A1664="","",INDEX(Assumptions!$B$16:$B$18,MATCH(C1664,Assumptions!$A$16:$A$18,0)))</f>
        <v>3</v>
      </c>
      <c r="G1664" s="42" t="n">
        <f aca="false">IF(A1664="","",WORKDAY(B1664,F1664))</f>
        <v>46283</v>
      </c>
    </row>
    <row r="1665" customFormat="false" ht="15" hidden="false" customHeight="false" outlineLevel="0" collapsed="false">
      <c r="A1665" s="37" t="n">
        <v>1001664</v>
      </c>
      <c r="B1665" s="38" t="n">
        <v>46280</v>
      </c>
      <c r="C1665" s="39" t="s">
        <v>69</v>
      </c>
      <c r="D1665" s="39" t="s">
        <v>39</v>
      </c>
      <c r="E1665" s="40" t="n">
        <v>2.2</v>
      </c>
      <c r="F1665" s="41" t="n">
        <f aca="false">IF(A1665="","",INDEX(Assumptions!$B$16:$B$18,MATCH(C1665,Assumptions!$A$16:$A$18,0)))</f>
        <v>3</v>
      </c>
      <c r="G1665" s="42" t="n">
        <f aca="false">IF(A1665="","",WORKDAY(B1665,F1665))</f>
        <v>46283</v>
      </c>
    </row>
    <row r="1666" customFormat="false" ht="15" hidden="false" customHeight="false" outlineLevel="0" collapsed="false">
      <c r="A1666" s="37" t="n">
        <v>1001665</v>
      </c>
      <c r="B1666" s="38" t="n">
        <v>46280</v>
      </c>
      <c r="C1666" s="39" t="s">
        <v>70</v>
      </c>
      <c r="D1666" s="39" t="s">
        <v>37</v>
      </c>
      <c r="E1666" s="40" t="n">
        <v>2.5</v>
      </c>
      <c r="F1666" s="41" t="n">
        <f aca="false">IF(A1666="","",INDEX(Assumptions!$B$16:$B$18,MATCH(C1666,Assumptions!$A$16:$A$18,0)))</f>
        <v>5</v>
      </c>
      <c r="G1666" s="42" t="n">
        <f aca="false">IF(A1666="","",WORKDAY(B1666,F1666))</f>
        <v>46287</v>
      </c>
    </row>
    <row r="1667" customFormat="false" ht="15" hidden="false" customHeight="false" outlineLevel="0" collapsed="false">
      <c r="A1667" s="37" t="n">
        <v>1001666</v>
      </c>
      <c r="B1667" s="38" t="n">
        <v>46280</v>
      </c>
      <c r="C1667" s="39" t="s">
        <v>69</v>
      </c>
      <c r="D1667" s="39" t="s">
        <v>31</v>
      </c>
      <c r="E1667" s="40" t="n">
        <v>2</v>
      </c>
      <c r="F1667" s="41" t="n">
        <f aca="false">IF(A1667="","",INDEX(Assumptions!$B$16:$B$18,MATCH(C1667,Assumptions!$A$16:$A$18,0)))</f>
        <v>3</v>
      </c>
      <c r="G1667" s="42" t="n">
        <f aca="false">IF(A1667="","",WORKDAY(B1667,F1667))</f>
        <v>46283</v>
      </c>
    </row>
    <row r="1668" customFormat="false" ht="15" hidden="false" customHeight="false" outlineLevel="0" collapsed="false">
      <c r="A1668" s="37" t="n">
        <v>1001667</v>
      </c>
      <c r="B1668" s="38" t="n">
        <v>46280</v>
      </c>
      <c r="C1668" s="39" t="s">
        <v>68</v>
      </c>
      <c r="D1668" s="39" t="s">
        <v>35</v>
      </c>
      <c r="E1668" s="40" t="n">
        <v>0.8</v>
      </c>
      <c r="F1668" s="41" t="n">
        <f aca="false">IF(A1668="","",INDEX(Assumptions!$B$16:$B$18,MATCH(C1668,Assumptions!$A$16:$A$18,0)))</f>
        <v>1</v>
      </c>
      <c r="G1668" s="42" t="n">
        <f aca="false">IF(A1668="","",WORKDAY(B1668,F1668))</f>
        <v>46281</v>
      </c>
    </row>
    <row r="1669" customFormat="false" ht="15" hidden="false" customHeight="false" outlineLevel="0" collapsed="false">
      <c r="A1669" s="37" t="n">
        <v>1001668</v>
      </c>
      <c r="B1669" s="38" t="n">
        <v>46280</v>
      </c>
      <c r="C1669" s="39" t="s">
        <v>70</v>
      </c>
      <c r="D1669" s="39" t="s">
        <v>33</v>
      </c>
      <c r="E1669" s="40" t="n">
        <v>2.2</v>
      </c>
      <c r="F1669" s="41" t="n">
        <f aca="false">IF(A1669="","",INDEX(Assumptions!$B$16:$B$18,MATCH(C1669,Assumptions!$A$16:$A$18,0)))</f>
        <v>5</v>
      </c>
      <c r="G1669" s="42" t="n">
        <f aca="false">IF(A1669="","",WORKDAY(B1669,F1669))</f>
        <v>46287</v>
      </c>
    </row>
    <row r="1670" customFormat="false" ht="15" hidden="false" customHeight="false" outlineLevel="0" collapsed="false">
      <c r="A1670" s="37" t="n">
        <v>1001669</v>
      </c>
      <c r="B1670" s="38" t="n">
        <v>46280</v>
      </c>
      <c r="C1670" s="39" t="s">
        <v>68</v>
      </c>
      <c r="D1670" s="39" t="s">
        <v>33</v>
      </c>
      <c r="E1670" s="40" t="n">
        <v>1.3</v>
      </c>
      <c r="F1670" s="41" t="n">
        <f aca="false">IF(A1670="","",INDEX(Assumptions!$B$16:$B$18,MATCH(C1670,Assumptions!$A$16:$A$18,0)))</f>
        <v>1</v>
      </c>
      <c r="G1670" s="42" t="n">
        <f aca="false">IF(A1670="","",WORKDAY(B1670,F1670))</f>
        <v>46281</v>
      </c>
    </row>
    <row r="1671" customFormat="false" ht="15" hidden="false" customHeight="false" outlineLevel="0" collapsed="false">
      <c r="A1671" s="37" t="n">
        <v>1001670</v>
      </c>
      <c r="B1671" s="38" t="n">
        <v>46280</v>
      </c>
      <c r="C1671" s="39" t="s">
        <v>69</v>
      </c>
      <c r="D1671" s="39" t="s">
        <v>31</v>
      </c>
      <c r="E1671" s="40" t="n">
        <v>0.4</v>
      </c>
      <c r="F1671" s="41" t="n">
        <f aca="false">IF(A1671="","",INDEX(Assumptions!$B$16:$B$18,MATCH(C1671,Assumptions!$A$16:$A$18,0)))</f>
        <v>3</v>
      </c>
      <c r="G1671" s="42" t="n">
        <f aca="false">IF(A1671="","",WORKDAY(B1671,F1671))</f>
        <v>46283</v>
      </c>
    </row>
    <row r="1672" customFormat="false" ht="15" hidden="false" customHeight="false" outlineLevel="0" collapsed="false">
      <c r="A1672" s="37" t="n">
        <v>1001671</v>
      </c>
      <c r="B1672" s="38" t="n">
        <v>46280</v>
      </c>
      <c r="C1672" s="39" t="s">
        <v>68</v>
      </c>
      <c r="D1672" s="39" t="s">
        <v>37</v>
      </c>
      <c r="E1672" s="40" t="n">
        <v>3</v>
      </c>
      <c r="F1672" s="41" t="n">
        <f aca="false">IF(A1672="","",INDEX(Assumptions!$B$16:$B$18,MATCH(C1672,Assumptions!$A$16:$A$18,0)))</f>
        <v>1</v>
      </c>
      <c r="G1672" s="42" t="n">
        <f aca="false">IF(A1672="","",WORKDAY(B1672,F1672))</f>
        <v>46281</v>
      </c>
    </row>
    <row r="1673" customFormat="false" ht="15" hidden="false" customHeight="false" outlineLevel="0" collapsed="false">
      <c r="A1673" s="37" t="n">
        <v>1001672</v>
      </c>
      <c r="B1673" s="38" t="n">
        <v>46280</v>
      </c>
      <c r="C1673" s="39" t="s">
        <v>69</v>
      </c>
      <c r="D1673" s="39" t="s">
        <v>33</v>
      </c>
      <c r="E1673" s="40" t="n">
        <v>2.1</v>
      </c>
      <c r="F1673" s="41" t="n">
        <f aca="false">IF(A1673="","",INDEX(Assumptions!$B$16:$B$18,MATCH(C1673,Assumptions!$A$16:$A$18,0)))</f>
        <v>3</v>
      </c>
      <c r="G1673" s="42" t="n">
        <f aca="false">IF(A1673="","",WORKDAY(B1673,F1673))</f>
        <v>46283</v>
      </c>
    </row>
    <row r="1674" customFormat="false" ht="15" hidden="false" customHeight="false" outlineLevel="0" collapsed="false">
      <c r="A1674" s="37" t="n">
        <v>1001673</v>
      </c>
      <c r="B1674" s="38" t="n">
        <v>46280</v>
      </c>
      <c r="C1674" s="39" t="s">
        <v>70</v>
      </c>
      <c r="D1674" s="39" t="s">
        <v>31</v>
      </c>
      <c r="E1674" s="40" t="n">
        <v>1.5</v>
      </c>
      <c r="F1674" s="41" t="n">
        <f aca="false">IF(A1674="","",INDEX(Assumptions!$B$16:$B$18,MATCH(C1674,Assumptions!$A$16:$A$18,0)))</f>
        <v>5</v>
      </c>
      <c r="G1674" s="42" t="n">
        <f aca="false">IF(A1674="","",WORKDAY(B1674,F1674))</f>
        <v>46287</v>
      </c>
    </row>
    <row r="1675" customFormat="false" ht="15" hidden="false" customHeight="false" outlineLevel="0" collapsed="false">
      <c r="A1675" s="37" t="n">
        <v>1001674</v>
      </c>
      <c r="B1675" s="38" t="n">
        <v>46280</v>
      </c>
      <c r="C1675" s="39" t="s">
        <v>69</v>
      </c>
      <c r="D1675" s="39" t="s">
        <v>37</v>
      </c>
      <c r="E1675" s="40" t="n">
        <v>1.6</v>
      </c>
      <c r="F1675" s="41" t="n">
        <f aca="false">IF(A1675="","",INDEX(Assumptions!$B$16:$B$18,MATCH(C1675,Assumptions!$A$16:$A$18,0)))</f>
        <v>3</v>
      </c>
      <c r="G1675" s="42" t="n">
        <f aca="false">IF(A1675="","",WORKDAY(B1675,F1675))</f>
        <v>46283</v>
      </c>
    </row>
    <row r="1676" customFormat="false" ht="15" hidden="false" customHeight="false" outlineLevel="0" collapsed="false">
      <c r="A1676" s="37" t="n">
        <v>1001675</v>
      </c>
      <c r="B1676" s="38" t="n">
        <v>46280</v>
      </c>
      <c r="C1676" s="39" t="s">
        <v>69</v>
      </c>
      <c r="D1676" s="39" t="s">
        <v>37</v>
      </c>
      <c r="E1676" s="40" t="n">
        <v>6.1</v>
      </c>
      <c r="F1676" s="41" t="n">
        <f aca="false">IF(A1676="","",INDEX(Assumptions!$B$16:$B$18,MATCH(C1676,Assumptions!$A$16:$A$18,0)))</f>
        <v>3</v>
      </c>
      <c r="G1676" s="42" t="n">
        <f aca="false">IF(A1676="","",WORKDAY(B1676,F1676))</f>
        <v>46283</v>
      </c>
    </row>
    <row r="1677" customFormat="false" ht="15" hidden="false" customHeight="false" outlineLevel="0" collapsed="false">
      <c r="A1677" s="37" t="n">
        <v>1001676</v>
      </c>
      <c r="B1677" s="38" t="n">
        <v>46280</v>
      </c>
      <c r="C1677" s="39" t="s">
        <v>70</v>
      </c>
      <c r="D1677" s="39" t="s">
        <v>37</v>
      </c>
      <c r="E1677" s="40" t="n">
        <v>2.3</v>
      </c>
      <c r="F1677" s="41" t="n">
        <f aca="false">IF(A1677="","",INDEX(Assumptions!$B$16:$B$18,MATCH(C1677,Assumptions!$A$16:$A$18,0)))</f>
        <v>5</v>
      </c>
      <c r="G1677" s="42" t="n">
        <f aca="false">IF(A1677="","",WORKDAY(B1677,F1677))</f>
        <v>46287</v>
      </c>
    </row>
    <row r="1678" customFormat="false" ht="15" hidden="false" customHeight="false" outlineLevel="0" collapsed="false">
      <c r="A1678" s="37" t="n">
        <v>1001677</v>
      </c>
      <c r="B1678" s="38" t="n">
        <v>46280</v>
      </c>
      <c r="C1678" s="39" t="s">
        <v>69</v>
      </c>
      <c r="D1678" s="39" t="s">
        <v>33</v>
      </c>
      <c r="E1678" s="40" t="n">
        <v>1.5</v>
      </c>
      <c r="F1678" s="41" t="n">
        <f aca="false">IF(A1678="","",INDEX(Assumptions!$B$16:$B$18,MATCH(C1678,Assumptions!$A$16:$A$18,0)))</f>
        <v>3</v>
      </c>
      <c r="G1678" s="42" t="n">
        <f aca="false">IF(A1678="","",WORKDAY(B1678,F1678))</f>
        <v>46283</v>
      </c>
    </row>
    <row r="1679" customFormat="false" ht="15" hidden="false" customHeight="false" outlineLevel="0" collapsed="false">
      <c r="A1679" s="37" t="n">
        <v>1001678</v>
      </c>
      <c r="B1679" s="38" t="n">
        <v>46280</v>
      </c>
      <c r="C1679" s="39" t="s">
        <v>69</v>
      </c>
      <c r="D1679" s="39" t="s">
        <v>39</v>
      </c>
      <c r="E1679" s="40" t="n">
        <v>3</v>
      </c>
      <c r="F1679" s="41" t="n">
        <f aca="false">IF(A1679="","",INDEX(Assumptions!$B$16:$B$18,MATCH(C1679,Assumptions!$A$16:$A$18,0)))</f>
        <v>3</v>
      </c>
      <c r="G1679" s="42" t="n">
        <f aca="false">IF(A1679="","",WORKDAY(B1679,F1679))</f>
        <v>46283</v>
      </c>
    </row>
    <row r="1680" customFormat="false" ht="15" hidden="false" customHeight="false" outlineLevel="0" collapsed="false">
      <c r="A1680" s="37" t="n">
        <v>1001679</v>
      </c>
      <c r="B1680" s="38" t="n">
        <v>46280</v>
      </c>
      <c r="C1680" s="39" t="s">
        <v>69</v>
      </c>
      <c r="D1680" s="39" t="s">
        <v>31</v>
      </c>
      <c r="E1680" s="40" t="n">
        <v>0.9</v>
      </c>
      <c r="F1680" s="41" t="n">
        <f aca="false">IF(A1680="","",INDEX(Assumptions!$B$16:$B$18,MATCH(C1680,Assumptions!$A$16:$A$18,0)))</f>
        <v>3</v>
      </c>
      <c r="G1680" s="42" t="n">
        <f aca="false">IF(A1680="","",WORKDAY(B1680,F1680))</f>
        <v>46283</v>
      </c>
    </row>
    <row r="1681" customFormat="false" ht="15" hidden="false" customHeight="false" outlineLevel="0" collapsed="false">
      <c r="A1681" s="37" t="n">
        <v>1001680</v>
      </c>
      <c r="B1681" s="38" t="n">
        <v>46280</v>
      </c>
      <c r="C1681" s="39" t="s">
        <v>69</v>
      </c>
      <c r="D1681" s="39" t="s">
        <v>31</v>
      </c>
      <c r="E1681" s="40" t="n">
        <v>3.6</v>
      </c>
      <c r="F1681" s="41" t="n">
        <f aca="false">IF(A1681="","",INDEX(Assumptions!$B$16:$B$18,MATCH(C1681,Assumptions!$A$16:$A$18,0)))</f>
        <v>3</v>
      </c>
      <c r="G1681" s="42" t="n">
        <f aca="false">IF(A1681="","",WORKDAY(B1681,F1681))</f>
        <v>46283</v>
      </c>
    </row>
    <row r="1682" customFormat="false" ht="15" hidden="false" customHeight="false" outlineLevel="0" collapsed="false">
      <c r="A1682" s="37" t="n">
        <v>1001681</v>
      </c>
      <c r="B1682" s="38" t="n">
        <v>46280</v>
      </c>
      <c r="C1682" s="39" t="s">
        <v>69</v>
      </c>
      <c r="D1682" s="39" t="s">
        <v>37</v>
      </c>
      <c r="E1682" s="40" t="n">
        <v>1.9</v>
      </c>
      <c r="F1682" s="41" t="n">
        <f aca="false">IF(A1682="","",INDEX(Assumptions!$B$16:$B$18,MATCH(C1682,Assumptions!$A$16:$A$18,0)))</f>
        <v>3</v>
      </c>
      <c r="G1682" s="42" t="n">
        <f aca="false">IF(A1682="","",WORKDAY(B1682,F1682))</f>
        <v>46283</v>
      </c>
    </row>
    <row r="1683" customFormat="false" ht="15" hidden="false" customHeight="false" outlineLevel="0" collapsed="false">
      <c r="A1683" s="37" t="n">
        <v>1001682</v>
      </c>
      <c r="B1683" s="38" t="n">
        <v>46280</v>
      </c>
      <c r="C1683" s="39" t="s">
        <v>69</v>
      </c>
      <c r="D1683" s="39" t="s">
        <v>31</v>
      </c>
      <c r="E1683" s="40" t="n">
        <v>1.9</v>
      </c>
      <c r="F1683" s="41" t="n">
        <f aca="false">IF(A1683="","",INDEX(Assumptions!$B$16:$B$18,MATCH(C1683,Assumptions!$A$16:$A$18,0)))</f>
        <v>3</v>
      </c>
      <c r="G1683" s="42" t="n">
        <f aca="false">IF(A1683="","",WORKDAY(B1683,F1683))</f>
        <v>46283</v>
      </c>
    </row>
    <row r="1684" customFormat="false" ht="15" hidden="false" customHeight="false" outlineLevel="0" collapsed="false">
      <c r="A1684" s="37" t="n">
        <v>1001683</v>
      </c>
      <c r="B1684" s="38" t="n">
        <v>46280</v>
      </c>
      <c r="C1684" s="39" t="s">
        <v>69</v>
      </c>
      <c r="D1684" s="39" t="s">
        <v>35</v>
      </c>
      <c r="E1684" s="40" t="n">
        <v>1.3</v>
      </c>
      <c r="F1684" s="41" t="n">
        <f aca="false">IF(A1684="","",INDEX(Assumptions!$B$16:$B$18,MATCH(C1684,Assumptions!$A$16:$A$18,0)))</f>
        <v>3</v>
      </c>
      <c r="G1684" s="42" t="n">
        <f aca="false">IF(A1684="","",WORKDAY(B1684,F1684))</f>
        <v>46283</v>
      </c>
    </row>
    <row r="1685" customFormat="false" ht="15" hidden="false" customHeight="false" outlineLevel="0" collapsed="false">
      <c r="A1685" s="37" t="n">
        <v>1001684</v>
      </c>
      <c r="B1685" s="38" t="n">
        <v>46280</v>
      </c>
      <c r="C1685" s="39" t="s">
        <v>69</v>
      </c>
      <c r="D1685" s="39" t="s">
        <v>39</v>
      </c>
      <c r="E1685" s="40" t="n">
        <v>0.7</v>
      </c>
      <c r="F1685" s="41" t="n">
        <f aca="false">IF(A1685="","",INDEX(Assumptions!$B$16:$B$18,MATCH(C1685,Assumptions!$A$16:$A$18,0)))</f>
        <v>3</v>
      </c>
      <c r="G1685" s="42" t="n">
        <f aca="false">IF(A1685="","",WORKDAY(B1685,F1685))</f>
        <v>46283</v>
      </c>
    </row>
    <row r="1686" customFormat="false" ht="15" hidden="false" customHeight="false" outlineLevel="0" collapsed="false">
      <c r="A1686" s="37" t="n">
        <v>1001685</v>
      </c>
      <c r="B1686" s="38" t="n">
        <v>46280</v>
      </c>
      <c r="C1686" s="39" t="s">
        <v>70</v>
      </c>
      <c r="D1686" s="39" t="s">
        <v>35</v>
      </c>
      <c r="E1686" s="40" t="n">
        <v>1.1</v>
      </c>
      <c r="F1686" s="41" t="n">
        <f aca="false">IF(A1686="","",INDEX(Assumptions!$B$16:$B$18,MATCH(C1686,Assumptions!$A$16:$A$18,0)))</f>
        <v>5</v>
      </c>
      <c r="G1686" s="42" t="n">
        <f aca="false">IF(A1686="","",WORKDAY(B1686,F1686))</f>
        <v>46287</v>
      </c>
    </row>
    <row r="1687" customFormat="false" ht="15" hidden="false" customHeight="false" outlineLevel="0" collapsed="false">
      <c r="A1687" s="37" t="n">
        <v>1001686</v>
      </c>
      <c r="B1687" s="38" t="n">
        <v>46280</v>
      </c>
      <c r="C1687" s="39" t="s">
        <v>69</v>
      </c>
      <c r="D1687" s="39" t="s">
        <v>39</v>
      </c>
      <c r="E1687" s="40" t="n">
        <v>2.5</v>
      </c>
      <c r="F1687" s="41" t="n">
        <f aca="false">IF(A1687="","",INDEX(Assumptions!$B$16:$B$18,MATCH(C1687,Assumptions!$A$16:$A$18,0)))</f>
        <v>3</v>
      </c>
      <c r="G1687" s="42" t="n">
        <f aca="false">IF(A1687="","",WORKDAY(B1687,F1687))</f>
        <v>46283</v>
      </c>
    </row>
    <row r="1688" customFormat="false" ht="15" hidden="false" customHeight="false" outlineLevel="0" collapsed="false">
      <c r="A1688" s="37" t="n">
        <v>1001687</v>
      </c>
      <c r="B1688" s="38" t="n">
        <v>46280</v>
      </c>
      <c r="C1688" s="39" t="s">
        <v>69</v>
      </c>
      <c r="D1688" s="39" t="s">
        <v>39</v>
      </c>
      <c r="E1688" s="40" t="n">
        <v>1.5</v>
      </c>
      <c r="F1688" s="41" t="n">
        <f aca="false">IF(A1688="","",INDEX(Assumptions!$B$16:$B$18,MATCH(C1688,Assumptions!$A$16:$A$18,0)))</f>
        <v>3</v>
      </c>
      <c r="G1688" s="42" t="n">
        <f aca="false">IF(A1688="","",WORKDAY(B1688,F1688))</f>
        <v>46283</v>
      </c>
    </row>
    <row r="1689" customFormat="false" ht="15" hidden="false" customHeight="false" outlineLevel="0" collapsed="false">
      <c r="A1689" s="37" t="n">
        <v>1001688</v>
      </c>
      <c r="B1689" s="38" t="n">
        <v>46280</v>
      </c>
      <c r="C1689" s="39" t="s">
        <v>69</v>
      </c>
      <c r="D1689" s="39" t="s">
        <v>33</v>
      </c>
      <c r="E1689" s="40" t="n">
        <v>2.5</v>
      </c>
      <c r="F1689" s="41" t="n">
        <f aca="false">IF(A1689="","",INDEX(Assumptions!$B$16:$B$18,MATCH(C1689,Assumptions!$A$16:$A$18,0)))</f>
        <v>3</v>
      </c>
      <c r="G1689" s="42" t="n">
        <f aca="false">IF(A1689="","",WORKDAY(B1689,F1689))</f>
        <v>46283</v>
      </c>
    </row>
    <row r="1690" customFormat="false" ht="15" hidden="false" customHeight="false" outlineLevel="0" collapsed="false">
      <c r="A1690" s="37" t="n">
        <v>1001689</v>
      </c>
      <c r="B1690" s="38" t="n">
        <v>46280</v>
      </c>
      <c r="C1690" s="39" t="s">
        <v>69</v>
      </c>
      <c r="D1690" s="39" t="s">
        <v>35</v>
      </c>
      <c r="E1690" s="40" t="n">
        <v>1.6</v>
      </c>
      <c r="F1690" s="41" t="n">
        <f aca="false">IF(A1690="","",INDEX(Assumptions!$B$16:$B$18,MATCH(C1690,Assumptions!$A$16:$A$18,0)))</f>
        <v>3</v>
      </c>
      <c r="G1690" s="42" t="n">
        <f aca="false">IF(A1690="","",WORKDAY(B1690,F1690))</f>
        <v>46283</v>
      </c>
    </row>
    <row r="1691" customFormat="false" ht="15" hidden="false" customHeight="false" outlineLevel="0" collapsed="false">
      <c r="A1691" s="37" t="n">
        <v>1001690</v>
      </c>
      <c r="B1691" s="38" t="n">
        <v>46280</v>
      </c>
      <c r="C1691" s="39" t="s">
        <v>68</v>
      </c>
      <c r="D1691" s="39" t="s">
        <v>39</v>
      </c>
      <c r="E1691" s="40" t="n">
        <v>1.1</v>
      </c>
      <c r="F1691" s="41" t="n">
        <f aca="false">IF(A1691="","",INDEX(Assumptions!$B$16:$B$18,MATCH(C1691,Assumptions!$A$16:$A$18,0)))</f>
        <v>1</v>
      </c>
      <c r="G1691" s="42" t="n">
        <f aca="false">IF(A1691="","",WORKDAY(B1691,F1691))</f>
        <v>46281</v>
      </c>
    </row>
    <row r="1692" customFormat="false" ht="15" hidden="false" customHeight="false" outlineLevel="0" collapsed="false">
      <c r="A1692" s="37" t="n">
        <v>1001691</v>
      </c>
      <c r="B1692" s="38" t="n">
        <v>46280</v>
      </c>
      <c r="C1692" s="39" t="s">
        <v>69</v>
      </c>
      <c r="D1692" s="39" t="s">
        <v>35</v>
      </c>
      <c r="E1692" s="40" t="n">
        <v>1.3</v>
      </c>
      <c r="F1692" s="41" t="n">
        <f aca="false">IF(A1692="","",INDEX(Assumptions!$B$16:$B$18,MATCH(C1692,Assumptions!$A$16:$A$18,0)))</f>
        <v>3</v>
      </c>
      <c r="G1692" s="42" t="n">
        <f aca="false">IF(A1692="","",WORKDAY(B1692,F1692))</f>
        <v>46283</v>
      </c>
    </row>
    <row r="1693" customFormat="false" ht="15" hidden="false" customHeight="false" outlineLevel="0" collapsed="false">
      <c r="A1693" s="37" t="n">
        <v>1001692</v>
      </c>
      <c r="B1693" s="38" t="n">
        <v>46280</v>
      </c>
      <c r="C1693" s="39" t="s">
        <v>68</v>
      </c>
      <c r="D1693" s="39" t="s">
        <v>33</v>
      </c>
      <c r="E1693" s="40" t="n">
        <v>2.3</v>
      </c>
      <c r="F1693" s="41" t="n">
        <f aca="false">IF(A1693="","",INDEX(Assumptions!$B$16:$B$18,MATCH(C1693,Assumptions!$A$16:$A$18,0)))</f>
        <v>1</v>
      </c>
      <c r="G1693" s="42" t="n">
        <f aca="false">IF(A1693="","",WORKDAY(B1693,F1693))</f>
        <v>46281</v>
      </c>
    </row>
    <row r="1694" customFormat="false" ht="15" hidden="false" customHeight="false" outlineLevel="0" collapsed="false">
      <c r="A1694" s="37" t="n">
        <v>1001693</v>
      </c>
      <c r="B1694" s="38" t="n">
        <v>46280</v>
      </c>
      <c r="C1694" s="39" t="s">
        <v>68</v>
      </c>
      <c r="D1694" s="39" t="s">
        <v>37</v>
      </c>
      <c r="E1694" s="40" t="n">
        <v>3.4</v>
      </c>
      <c r="F1694" s="41" t="n">
        <f aca="false">IF(A1694="","",INDEX(Assumptions!$B$16:$B$18,MATCH(C1694,Assumptions!$A$16:$A$18,0)))</f>
        <v>1</v>
      </c>
      <c r="G1694" s="42" t="n">
        <f aca="false">IF(A1694="","",WORKDAY(B1694,F1694))</f>
        <v>46281</v>
      </c>
    </row>
    <row r="1695" customFormat="false" ht="15" hidden="false" customHeight="false" outlineLevel="0" collapsed="false">
      <c r="A1695" s="37" t="n">
        <v>1001694</v>
      </c>
      <c r="B1695" s="38" t="n">
        <v>46280</v>
      </c>
      <c r="C1695" s="39" t="s">
        <v>69</v>
      </c>
      <c r="D1695" s="39" t="s">
        <v>39</v>
      </c>
      <c r="E1695" s="40" t="n">
        <v>4.2</v>
      </c>
      <c r="F1695" s="41" t="n">
        <f aca="false">IF(A1695="","",INDEX(Assumptions!$B$16:$B$18,MATCH(C1695,Assumptions!$A$16:$A$18,0)))</f>
        <v>3</v>
      </c>
      <c r="G1695" s="42" t="n">
        <f aca="false">IF(A1695="","",WORKDAY(B1695,F1695))</f>
        <v>46283</v>
      </c>
    </row>
    <row r="1696" customFormat="false" ht="15" hidden="false" customHeight="false" outlineLevel="0" collapsed="false">
      <c r="A1696" s="37" t="n">
        <v>1001695</v>
      </c>
      <c r="B1696" s="38" t="n">
        <v>46280</v>
      </c>
      <c r="C1696" s="39" t="s">
        <v>68</v>
      </c>
      <c r="D1696" s="39" t="s">
        <v>31</v>
      </c>
      <c r="E1696" s="40" t="n">
        <v>1.2</v>
      </c>
      <c r="F1696" s="41" t="n">
        <f aca="false">IF(A1696="","",INDEX(Assumptions!$B$16:$B$18,MATCH(C1696,Assumptions!$A$16:$A$18,0)))</f>
        <v>1</v>
      </c>
      <c r="G1696" s="42" t="n">
        <f aca="false">IF(A1696="","",WORKDAY(B1696,F1696))</f>
        <v>46281</v>
      </c>
    </row>
    <row r="1697" customFormat="false" ht="15" hidden="false" customHeight="false" outlineLevel="0" collapsed="false">
      <c r="A1697" s="37" t="n">
        <v>1001696</v>
      </c>
      <c r="B1697" s="38" t="n">
        <v>46280</v>
      </c>
      <c r="C1697" s="39" t="s">
        <v>70</v>
      </c>
      <c r="D1697" s="39" t="s">
        <v>39</v>
      </c>
      <c r="E1697" s="40" t="n">
        <v>1.3</v>
      </c>
      <c r="F1697" s="41" t="n">
        <f aca="false">IF(A1697="","",INDEX(Assumptions!$B$16:$B$18,MATCH(C1697,Assumptions!$A$16:$A$18,0)))</f>
        <v>5</v>
      </c>
      <c r="G1697" s="42" t="n">
        <f aca="false">IF(A1697="","",WORKDAY(B1697,F1697))</f>
        <v>46287</v>
      </c>
    </row>
    <row r="1698" customFormat="false" ht="15" hidden="false" customHeight="false" outlineLevel="0" collapsed="false">
      <c r="A1698" s="37" t="n">
        <v>1001697</v>
      </c>
      <c r="B1698" s="38" t="n">
        <v>46280</v>
      </c>
      <c r="C1698" s="39" t="s">
        <v>69</v>
      </c>
      <c r="D1698" s="39" t="s">
        <v>33</v>
      </c>
      <c r="E1698" s="40" t="n">
        <v>2.2</v>
      </c>
      <c r="F1698" s="41" t="n">
        <f aca="false">IF(A1698="","",INDEX(Assumptions!$B$16:$B$18,MATCH(C1698,Assumptions!$A$16:$A$18,0)))</f>
        <v>3</v>
      </c>
      <c r="G1698" s="42" t="n">
        <f aca="false">IF(A1698="","",WORKDAY(B1698,F1698))</f>
        <v>46283</v>
      </c>
    </row>
    <row r="1699" customFormat="false" ht="15" hidden="false" customHeight="false" outlineLevel="0" collapsed="false">
      <c r="A1699" s="37" t="n">
        <v>1001698</v>
      </c>
      <c r="B1699" s="38" t="n">
        <v>46280</v>
      </c>
      <c r="C1699" s="39" t="s">
        <v>69</v>
      </c>
      <c r="D1699" s="39" t="s">
        <v>39</v>
      </c>
      <c r="E1699" s="40" t="n">
        <v>0.5</v>
      </c>
      <c r="F1699" s="41" t="n">
        <f aca="false">IF(A1699="","",INDEX(Assumptions!$B$16:$B$18,MATCH(C1699,Assumptions!$A$16:$A$18,0)))</f>
        <v>3</v>
      </c>
      <c r="G1699" s="42" t="n">
        <f aca="false">IF(A1699="","",WORKDAY(B1699,F1699))</f>
        <v>46283</v>
      </c>
    </row>
    <row r="1700" customFormat="false" ht="15" hidden="false" customHeight="false" outlineLevel="0" collapsed="false">
      <c r="A1700" s="37" t="n">
        <v>1001699</v>
      </c>
      <c r="B1700" s="38" t="n">
        <v>46280</v>
      </c>
      <c r="C1700" s="39" t="s">
        <v>69</v>
      </c>
      <c r="D1700" s="39" t="s">
        <v>33</v>
      </c>
      <c r="E1700" s="40" t="n">
        <v>0.7</v>
      </c>
      <c r="F1700" s="41" t="n">
        <f aca="false">IF(A1700="","",INDEX(Assumptions!$B$16:$B$18,MATCH(C1700,Assumptions!$A$16:$A$18,0)))</f>
        <v>3</v>
      </c>
      <c r="G1700" s="42" t="n">
        <f aca="false">IF(A1700="","",WORKDAY(B1700,F1700))</f>
        <v>46283</v>
      </c>
    </row>
    <row r="1701" customFormat="false" ht="15" hidden="false" customHeight="false" outlineLevel="0" collapsed="false">
      <c r="A1701" s="37" t="n">
        <v>1001700</v>
      </c>
      <c r="B1701" s="38" t="n">
        <v>46280</v>
      </c>
      <c r="C1701" s="39" t="s">
        <v>69</v>
      </c>
      <c r="D1701" s="39" t="s">
        <v>35</v>
      </c>
      <c r="E1701" s="40" t="n">
        <v>2.5</v>
      </c>
      <c r="F1701" s="41" t="n">
        <f aca="false">IF(A1701="","",INDEX(Assumptions!$B$16:$B$18,MATCH(C1701,Assumptions!$A$16:$A$18,0)))</f>
        <v>3</v>
      </c>
      <c r="G1701" s="42" t="n">
        <f aca="false">IF(A1701="","",WORKDAY(B1701,F1701))</f>
        <v>46283</v>
      </c>
    </row>
    <row r="1702" customFormat="false" ht="15" hidden="false" customHeight="false" outlineLevel="0" collapsed="false">
      <c r="A1702" s="37" t="n">
        <v>1001701</v>
      </c>
      <c r="B1702" s="38" t="n">
        <v>46280</v>
      </c>
      <c r="C1702" s="39" t="s">
        <v>69</v>
      </c>
      <c r="D1702" s="39" t="s">
        <v>35</v>
      </c>
      <c r="E1702" s="40" t="n">
        <v>1.5</v>
      </c>
      <c r="F1702" s="41" t="n">
        <f aca="false">IF(A1702="","",INDEX(Assumptions!$B$16:$B$18,MATCH(C1702,Assumptions!$A$16:$A$18,0)))</f>
        <v>3</v>
      </c>
      <c r="G1702" s="42" t="n">
        <f aca="false">IF(A1702="","",WORKDAY(B1702,F1702))</f>
        <v>46283</v>
      </c>
    </row>
    <row r="1703" customFormat="false" ht="15" hidden="false" customHeight="false" outlineLevel="0" collapsed="false">
      <c r="A1703" s="37" t="n">
        <v>1001702</v>
      </c>
      <c r="B1703" s="38" t="n">
        <v>46280</v>
      </c>
      <c r="C1703" s="39" t="s">
        <v>69</v>
      </c>
      <c r="D1703" s="39" t="s">
        <v>31</v>
      </c>
      <c r="E1703" s="40" t="n">
        <v>3.1</v>
      </c>
      <c r="F1703" s="41" t="n">
        <f aca="false">IF(A1703="","",INDEX(Assumptions!$B$16:$B$18,MATCH(C1703,Assumptions!$A$16:$A$18,0)))</f>
        <v>3</v>
      </c>
      <c r="G1703" s="42" t="n">
        <f aca="false">IF(A1703="","",WORKDAY(B1703,F1703))</f>
        <v>46283</v>
      </c>
    </row>
    <row r="1704" customFormat="false" ht="15" hidden="false" customHeight="false" outlineLevel="0" collapsed="false">
      <c r="A1704" s="37" t="n">
        <v>1001703</v>
      </c>
      <c r="B1704" s="38" t="n">
        <v>46280</v>
      </c>
      <c r="C1704" s="39" t="s">
        <v>68</v>
      </c>
      <c r="D1704" s="39" t="s">
        <v>35</v>
      </c>
      <c r="E1704" s="40" t="n">
        <v>2</v>
      </c>
      <c r="F1704" s="41" t="n">
        <f aca="false">IF(A1704="","",INDEX(Assumptions!$B$16:$B$18,MATCH(C1704,Assumptions!$A$16:$A$18,0)))</f>
        <v>1</v>
      </c>
      <c r="G1704" s="42" t="n">
        <f aca="false">IF(A1704="","",WORKDAY(B1704,F1704))</f>
        <v>46281</v>
      </c>
    </row>
    <row r="1705" customFormat="false" ht="15" hidden="false" customHeight="false" outlineLevel="0" collapsed="false">
      <c r="A1705" s="37" t="n">
        <v>1001704</v>
      </c>
      <c r="B1705" s="38" t="n">
        <v>46280</v>
      </c>
      <c r="C1705" s="39" t="s">
        <v>69</v>
      </c>
      <c r="D1705" s="39" t="s">
        <v>39</v>
      </c>
      <c r="E1705" s="40" t="n">
        <v>1</v>
      </c>
      <c r="F1705" s="41" t="n">
        <f aca="false">IF(A1705="","",INDEX(Assumptions!$B$16:$B$18,MATCH(C1705,Assumptions!$A$16:$A$18,0)))</f>
        <v>3</v>
      </c>
      <c r="G1705" s="42" t="n">
        <f aca="false">IF(A1705="","",WORKDAY(B1705,F1705))</f>
        <v>46283</v>
      </c>
    </row>
    <row r="1706" customFormat="false" ht="15" hidden="false" customHeight="false" outlineLevel="0" collapsed="false">
      <c r="A1706" s="37" t="n">
        <v>1001705</v>
      </c>
      <c r="B1706" s="38" t="n">
        <v>46280</v>
      </c>
      <c r="C1706" s="39" t="s">
        <v>69</v>
      </c>
      <c r="D1706" s="39" t="s">
        <v>35</v>
      </c>
      <c r="E1706" s="40" t="n">
        <v>1.3</v>
      </c>
      <c r="F1706" s="41" t="n">
        <f aca="false">IF(A1706="","",INDEX(Assumptions!$B$16:$B$18,MATCH(C1706,Assumptions!$A$16:$A$18,0)))</f>
        <v>3</v>
      </c>
      <c r="G1706" s="42" t="n">
        <f aca="false">IF(A1706="","",WORKDAY(B1706,F1706))</f>
        <v>46283</v>
      </c>
    </row>
    <row r="1707" customFormat="false" ht="15" hidden="false" customHeight="false" outlineLevel="0" collapsed="false">
      <c r="A1707" s="37" t="n">
        <v>1001706</v>
      </c>
      <c r="B1707" s="38" t="n">
        <v>46280</v>
      </c>
      <c r="C1707" s="39" t="s">
        <v>69</v>
      </c>
      <c r="D1707" s="39" t="s">
        <v>33</v>
      </c>
      <c r="E1707" s="40" t="n">
        <v>2.4</v>
      </c>
      <c r="F1707" s="41" t="n">
        <f aca="false">IF(A1707="","",INDEX(Assumptions!$B$16:$B$18,MATCH(C1707,Assumptions!$A$16:$A$18,0)))</f>
        <v>3</v>
      </c>
      <c r="G1707" s="42" t="n">
        <f aca="false">IF(A1707="","",WORKDAY(B1707,F1707))</f>
        <v>46283</v>
      </c>
    </row>
    <row r="1708" customFormat="false" ht="15" hidden="false" customHeight="false" outlineLevel="0" collapsed="false">
      <c r="A1708" s="37" t="n">
        <v>1001707</v>
      </c>
      <c r="B1708" s="38" t="n">
        <v>46280</v>
      </c>
      <c r="C1708" s="39" t="s">
        <v>70</v>
      </c>
      <c r="D1708" s="39" t="s">
        <v>31</v>
      </c>
      <c r="E1708" s="40" t="n">
        <v>3.9</v>
      </c>
      <c r="F1708" s="41" t="n">
        <f aca="false">IF(A1708="","",INDEX(Assumptions!$B$16:$B$18,MATCH(C1708,Assumptions!$A$16:$A$18,0)))</f>
        <v>5</v>
      </c>
      <c r="G1708" s="42" t="n">
        <f aca="false">IF(A1708="","",WORKDAY(B1708,F1708))</f>
        <v>46287</v>
      </c>
    </row>
    <row r="1709" customFormat="false" ht="15" hidden="false" customHeight="false" outlineLevel="0" collapsed="false">
      <c r="A1709" s="37" t="n">
        <v>1001708</v>
      </c>
      <c r="B1709" s="38" t="n">
        <v>46280</v>
      </c>
      <c r="C1709" s="39" t="s">
        <v>70</v>
      </c>
      <c r="D1709" s="39" t="s">
        <v>33</v>
      </c>
      <c r="E1709" s="40" t="n">
        <v>3.3</v>
      </c>
      <c r="F1709" s="41" t="n">
        <f aca="false">IF(A1709="","",INDEX(Assumptions!$B$16:$B$18,MATCH(C1709,Assumptions!$A$16:$A$18,0)))</f>
        <v>5</v>
      </c>
      <c r="G1709" s="42" t="n">
        <f aca="false">IF(A1709="","",WORKDAY(B1709,F1709))</f>
        <v>46287</v>
      </c>
    </row>
    <row r="1710" customFormat="false" ht="15" hidden="false" customHeight="false" outlineLevel="0" collapsed="false">
      <c r="A1710" s="37" t="n">
        <v>1001709</v>
      </c>
      <c r="B1710" s="38" t="n">
        <v>46280</v>
      </c>
      <c r="C1710" s="39" t="s">
        <v>69</v>
      </c>
      <c r="D1710" s="39" t="s">
        <v>37</v>
      </c>
      <c r="E1710" s="40" t="n">
        <v>4.3</v>
      </c>
      <c r="F1710" s="41" t="n">
        <f aca="false">IF(A1710="","",INDEX(Assumptions!$B$16:$B$18,MATCH(C1710,Assumptions!$A$16:$A$18,0)))</f>
        <v>3</v>
      </c>
      <c r="G1710" s="42" t="n">
        <f aca="false">IF(A1710="","",WORKDAY(B1710,F1710))</f>
        <v>46283</v>
      </c>
    </row>
    <row r="1711" customFormat="false" ht="15" hidden="false" customHeight="false" outlineLevel="0" collapsed="false">
      <c r="A1711" s="37" t="n">
        <v>1001710</v>
      </c>
      <c r="B1711" s="38" t="n">
        <v>46280</v>
      </c>
      <c r="C1711" s="39" t="s">
        <v>69</v>
      </c>
      <c r="D1711" s="39" t="s">
        <v>39</v>
      </c>
      <c r="E1711" s="40" t="n">
        <v>1.6</v>
      </c>
      <c r="F1711" s="41" t="n">
        <f aca="false">IF(A1711="","",INDEX(Assumptions!$B$16:$B$18,MATCH(C1711,Assumptions!$A$16:$A$18,0)))</f>
        <v>3</v>
      </c>
      <c r="G1711" s="42" t="n">
        <f aca="false">IF(A1711="","",WORKDAY(B1711,F1711))</f>
        <v>46283</v>
      </c>
    </row>
    <row r="1712" customFormat="false" ht="15" hidden="false" customHeight="false" outlineLevel="0" collapsed="false">
      <c r="A1712" s="37" t="n">
        <v>1001711</v>
      </c>
      <c r="B1712" s="38" t="n">
        <v>46280</v>
      </c>
      <c r="C1712" s="39" t="s">
        <v>70</v>
      </c>
      <c r="D1712" s="39" t="s">
        <v>31</v>
      </c>
      <c r="E1712" s="40" t="n">
        <v>1.1</v>
      </c>
      <c r="F1712" s="41" t="n">
        <f aca="false">IF(A1712="","",INDEX(Assumptions!$B$16:$B$18,MATCH(C1712,Assumptions!$A$16:$A$18,0)))</f>
        <v>5</v>
      </c>
      <c r="G1712" s="42" t="n">
        <f aca="false">IF(A1712="","",WORKDAY(B1712,F1712))</f>
        <v>46287</v>
      </c>
    </row>
    <row r="1713" customFormat="false" ht="15" hidden="false" customHeight="false" outlineLevel="0" collapsed="false">
      <c r="A1713" s="37" t="n">
        <v>1001712</v>
      </c>
      <c r="B1713" s="38" t="n">
        <v>46280</v>
      </c>
      <c r="C1713" s="39" t="s">
        <v>69</v>
      </c>
      <c r="D1713" s="39" t="s">
        <v>33</v>
      </c>
      <c r="E1713" s="40" t="n">
        <v>1.4</v>
      </c>
      <c r="F1713" s="41" t="n">
        <f aca="false">IF(A1713="","",INDEX(Assumptions!$B$16:$B$18,MATCH(C1713,Assumptions!$A$16:$A$18,0)))</f>
        <v>3</v>
      </c>
      <c r="G1713" s="42" t="n">
        <f aca="false">IF(A1713="","",WORKDAY(B1713,F1713))</f>
        <v>46283</v>
      </c>
    </row>
    <row r="1714" customFormat="false" ht="15" hidden="false" customHeight="false" outlineLevel="0" collapsed="false">
      <c r="A1714" s="37" t="n">
        <v>1001713</v>
      </c>
      <c r="B1714" s="38" t="n">
        <v>46280</v>
      </c>
      <c r="C1714" s="39" t="s">
        <v>69</v>
      </c>
      <c r="D1714" s="39" t="s">
        <v>33</v>
      </c>
      <c r="E1714" s="40" t="n">
        <v>1.8</v>
      </c>
      <c r="F1714" s="41" t="n">
        <f aca="false">IF(A1714="","",INDEX(Assumptions!$B$16:$B$18,MATCH(C1714,Assumptions!$A$16:$A$18,0)))</f>
        <v>3</v>
      </c>
      <c r="G1714" s="42" t="n">
        <f aca="false">IF(A1714="","",WORKDAY(B1714,F1714))</f>
        <v>46283</v>
      </c>
    </row>
    <row r="1715" customFormat="false" ht="15" hidden="false" customHeight="false" outlineLevel="0" collapsed="false">
      <c r="A1715" s="37" t="n">
        <v>1001714</v>
      </c>
      <c r="B1715" s="38" t="n">
        <v>46280</v>
      </c>
      <c r="C1715" s="39" t="s">
        <v>69</v>
      </c>
      <c r="D1715" s="39" t="s">
        <v>39</v>
      </c>
      <c r="E1715" s="40" t="n">
        <v>4.3</v>
      </c>
      <c r="F1715" s="41" t="n">
        <f aca="false">IF(A1715="","",INDEX(Assumptions!$B$16:$B$18,MATCH(C1715,Assumptions!$A$16:$A$18,0)))</f>
        <v>3</v>
      </c>
      <c r="G1715" s="42" t="n">
        <f aca="false">IF(A1715="","",WORKDAY(B1715,F1715))</f>
        <v>46283</v>
      </c>
    </row>
    <row r="1716" customFormat="false" ht="15" hidden="false" customHeight="false" outlineLevel="0" collapsed="false">
      <c r="A1716" s="37" t="n">
        <v>1001715</v>
      </c>
      <c r="B1716" s="38" t="n">
        <v>46280</v>
      </c>
      <c r="C1716" s="39" t="s">
        <v>69</v>
      </c>
      <c r="D1716" s="39" t="s">
        <v>31</v>
      </c>
      <c r="E1716" s="40" t="n">
        <v>3.3</v>
      </c>
      <c r="F1716" s="41" t="n">
        <f aca="false">IF(A1716="","",INDEX(Assumptions!$B$16:$B$18,MATCH(C1716,Assumptions!$A$16:$A$18,0)))</f>
        <v>3</v>
      </c>
      <c r="G1716" s="42" t="n">
        <f aca="false">IF(A1716="","",WORKDAY(B1716,F1716))</f>
        <v>46283</v>
      </c>
    </row>
    <row r="1717" customFormat="false" ht="15" hidden="false" customHeight="false" outlineLevel="0" collapsed="false">
      <c r="A1717" s="37" t="n">
        <v>1001716</v>
      </c>
      <c r="B1717" s="38" t="n">
        <v>46280</v>
      </c>
      <c r="C1717" s="39" t="s">
        <v>69</v>
      </c>
      <c r="D1717" s="39" t="s">
        <v>31</v>
      </c>
      <c r="E1717" s="40" t="n">
        <v>3.6</v>
      </c>
      <c r="F1717" s="41" t="n">
        <f aca="false">IF(A1717="","",INDEX(Assumptions!$B$16:$B$18,MATCH(C1717,Assumptions!$A$16:$A$18,0)))</f>
        <v>3</v>
      </c>
      <c r="G1717" s="42" t="n">
        <f aca="false">IF(A1717="","",WORKDAY(B1717,F1717))</f>
        <v>46283</v>
      </c>
    </row>
    <row r="1718" customFormat="false" ht="15" hidden="false" customHeight="false" outlineLevel="0" collapsed="false">
      <c r="A1718" s="37" t="n">
        <v>1001717</v>
      </c>
      <c r="B1718" s="38" t="n">
        <v>46280</v>
      </c>
      <c r="C1718" s="39" t="s">
        <v>69</v>
      </c>
      <c r="D1718" s="39" t="s">
        <v>31</v>
      </c>
      <c r="E1718" s="40" t="n">
        <v>2.1</v>
      </c>
      <c r="F1718" s="41" t="n">
        <f aca="false">IF(A1718="","",INDEX(Assumptions!$B$16:$B$18,MATCH(C1718,Assumptions!$A$16:$A$18,0)))</f>
        <v>3</v>
      </c>
      <c r="G1718" s="42" t="n">
        <f aca="false">IF(A1718="","",WORKDAY(B1718,F1718))</f>
        <v>46283</v>
      </c>
    </row>
    <row r="1719" customFormat="false" ht="15" hidden="false" customHeight="false" outlineLevel="0" collapsed="false">
      <c r="A1719" s="37" t="n">
        <v>1001718</v>
      </c>
      <c r="B1719" s="38" t="n">
        <v>46280</v>
      </c>
      <c r="C1719" s="39" t="s">
        <v>68</v>
      </c>
      <c r="D1719" s="39" t="s">
        <v>39</v>
      </c>
      <c r="E1719" s="40" t="n">
        <v>1.3</v>
      </c>
      <c r="F1719" s="41" t="n">
        <f aca="false">IF(A1719="","",INDEX(Assumptions!$B$16:$B$18,MATCH(C1719,Assumptions!$A$16:$A$18,0)))</f>
        <v>1</v>
      </c>
      <c r="G1719" s="42" t="n">
        <f aca="false">IF(A1719="","",WORKDAY(B1719,F1719))</f>
        <v>46281</v>
      </c>
    </row>
    <row r="1720" customFormat="false" ht="15" hidden="false" customHeight="false" outlineLevel="0" collapsed="false">
      <c r="A1720" s="37" t="n">
        <v>1001719</v>
      </c>
      <c r="B1720" s="38" t="n">
        <v>46280</v>
      </c>
      <c r="C1720" s="39" t="s">
        <v>70</v>
      </c>
      <c r="D1720" s="39" t="s">
        <v>35</v>
      </c>
      <c r="E1720" s="40" t="n">
        <v>0.7</v>
      </c>
      <c r="F1720" s="41" t="n">
        <f aca="false">IF(A1720="","",INDEX(Assumptions!$B$16:$B$18,MATCH(C1720,Assumptions!$A$16:$A$18,0)))</f>
        <v>5</v>
      </c>
      <c r="G1720" s="42" t="n">
        <f aca="false">IF(A1720="","",WORKDAY(B1720,F1720))</f>
        <v>46287</v>
      </c>
    </row>
    <row r="1721" customFormat="false" ht="15" hidden="false" customHeight="false" outlineLevel="0" collapsed="false">
      <c r="A1721" s="37" t="n">
        <v>1001720</v>
      </c>
      <c r="B1721" s="38" t="n">
        <v>46280</v>
      </c>
      <c r="C1721" s="39" t="s">
        <v>69</v>
      </c>
      <c r="D1721" s="39" t="s">
        <v>31</v>
      </c>
      <c r="E1721" s="40" t="n">
        <v>0.8</v>
      </c>
      <c r="F1721" s="41" t="n">
        <f aca="false">IF(A1721="","",INDEX(Assumptions!$B$16:$B$18,MATCH(C1721,Assumptions!$A$16:$A$18,0)))</f>
        <v>3</v>
      </c>
      <c r="G1721" s="42" t="n">
        <f aca="false">IF(A1721="","",WORKDAY(B1721,F1721))</f>
        <v>46283</v>
      </c>
    </row>
    <row r="1722" customFormat="false" ht="15" hidden="false" customHeight="false" outlineLevel="0" collapsed="false">
      <c r="A1722" s="37" t="n">
        <v>1001721</v>
      </c>
      <c r="B1722" s="38" t="n">
        <v>46280</v>
      </c>
      <c r="C1722" s="39" t="s">
        <v>69</v>
      </c>
      <c r="D1722" s="39" t="s">
        <v>31</v>
      </c>
      <c r="E1722" s="40" t="n">
        <v>25.7</v>
      </c>
      <c r="F1722" s="41" t="n">
        <f aca="false">IF(A1722="","",INDEX(Assumptions!$B$16:$B$18,MATCH(C1722,Assumptions!$A$16:$A$18,0)))</f>
        <v>3</v>
      </c>
      <c r="G1722" s="42" t="n">
        <f aca="false">IF(A1722="","",WORKDAY(B1722,F1722))</f>
        <v>46283</v>
      </c>
    </row>
    <row r="1723" customFormat="false" ht="15" hidden="false" customHeight="false" outlineLevel="0" collapsed="false">
      <c r="A1723" s="37" t="n">
        <v>1001722</v>
      </c>
      <c r="B1723" s="38" t="n">
        <v>46280</v>
      </c>
      <c r="C1723" s="39" t="s">
        <v>69</v>
      </c>
      <c r="D1723" s="39" t="s">
        <v>39</v>
      </c>
      <c r="E1723" s="40" t="n">
        <v>2.7</v>
      </c>
      <c r="F1723" s="41" t="n">
        <f aca="false">IF(A1723="","",INDEX(Assumptions!$B$16:$B$18,MATCH(C1723,Assumptions!$A$16:$A$18,0)))</f>
        <v>3</v>
      </c>
      <c r="G1723" s="42" t="n">
        <f aca="false">IF(A1723="","",WORKDAY(B1723,F1723))</f>
        <v>46283</v>
      </c>
    </row>
    <row r="1724" customFormat="false" ht="15" hidden="false" customHeight="false" outlineLevel="0" collapsed="false">
      <c r="A1724" s="37" t="n">
        <v>1001723</v>
      </c>
      <c r="B1724" s="38" t="n">
        <v>46280</v>
      </c>
      <c r="C1724" s="39" t="s">
        <v>69</v>
      </c>
      <c r="D1724" s="39" t="s">
        <v>31</v>
      </c>
      <c r="E1724" s="40" t="n">
        <v>5.2</v>
      </c>
      <c r="F1724" s="41" t="n">
        <f aca="false">IF(A1724="","",INDEX(Assumptions!$B$16:$B$18,MATCH(C1724,Assumptions!$A$16:$A$18,0)))</f>
        <v>3</v>
      </c>
      <c r="G1724" s="42" t="n">
        <f aca="false">IF(A1724="","",WORKDAY(B1724,F1724))</f>
        <v>46283</v>
      </c>
    </row>
    <row r="1725" customFormat="false" ht="15" hidden="false" customHeight="false" outlineLevel="0" collapsed="false">
      <c r="A1725" s="37" t="n">
        <v>1001724</v>
      </c>
      <c r="B1725" s="38" t="n">
        <v>46280</v>
      </c>
      <c r="C1725" s="39" t="s">
        <v>69</v>
      </c>
      <c r="D1725" s="39" t="s">
        <v>31</v>
      </c>
      <c r="E1725" s="40" t="n">
        <v>1.9</v>
      </c>
      <c r="F1725" s="41" t="n">
        <f aca="false">IF(A1725="","",INDEX(Assumptions!$B$16:$B$18,MATCH(C1725,Assumptions!$A$16:$A$18,0)))</f>
        <v>3</v>
      </c>
      <c r="G1725" s="42" t="n">
        <f aca="false">IF(A1725="","",WORKDAY(B1725,F1725))</f>
        <v>46283</v>
      </c>
    </row>
    <row r="1726" customFormat="false" ht="15" hidden="false" customHeight="false" outlineLevel="0" collapsed="false">
      <c r="A1726" s="37" t="n">
        <v>1001725</v>
      </c>
      <c r="B1726" s="38" t="n">
        <v>46280</v>
      </c>
      <c r="C1726" s="39" t="s">
        <v>69</v>
      </c>
      <c r="D1726" s="39" t="s">
        <v>37</v>
      </c>
      <c r="E1726" s="40" t="n">
        <v>3.5</v>
      </c>
      <c r="F1726" s="41" t="n">
        <f aca="false">IF(A1726="","",INDEX(Assumptions!$B$16:$B$18,MATCH(C1726,Assumptions!$A$16:$A$18,0)))</f>
        <v>3</v>
      </c>
      <c r="G1726" s="42" t="n">
        <f aca="false">IF(A1726="","",WORKDAY(B1726,F1726))</f>
        <v>46283</v>
      </c>
    </row>
    <row r="1727" customFormat="false" ht="15" hidden="false" customHeight="false" outlineLevel="0" collapsed="false">
      <c r="A1727" s="37" t="n">
        <v>1001726</v>
      </c>
      <c r="B1727" s="38" t="n">
        <v>46280</v>
      </c>
      <c r="C1727" s="39" t="s">
        <v>69</v>
      </c>
      <c r="D1727" s="39" t="s">
        <v>31</v>
      </c>
      <c r="E1727" s="40" t="n">
        <v>1.2</v>
      </c>
      <c r="F1727" s="41" t="n">
        <f aca="false">IF(A1727="","",INDEX(Assumptions!$B$16:$B$18,MATCH(C1727,Assumptions!$A$16:$A$18,0)))</f>
        <v>3</v>
      </c>
      <c r="G1727" s="42" t="n">
        <f aca="false">IF(A1727="","",WORKDAY(B1727,F1727))</f>
        <v>46283</v>
      </c>
    </row>
    <row r="1728" customFormat="false" ht="15" hidden="false" customHeight="false" outlineLevel="0" collapsed="false">
      <c r="A1728" s="37" t="n">
        <v>1001727</v>
      </c>
      <c r="B1728" s="38" t="n">
        <v>46280</v>
      </c>
      <c r="C1728" s="39" t="s">
        <v>69</v>
      </c>
      <c r="D1728" s="39" t="s">
        <v>33</v>
      </c>
      <c r="E1728" s="40" t="n">
        <v>2.4</v>
      </c>
      <c r="F1728" s="41" t="n">
        <f aca="false">IF(A1728="","",INDEX(Assumptions!$B$16:$B$18,MATCH(C1728,Assumptions!$A$16:$A$18,0)))</f>
        <v>3</v>
      </c>
      <c r="G1728" s="42" t="n">
        <f aca="false">IF(A1728="","",WORKDAY(B1728,F1728))</f>
        <v>46283</v>
      </c>
    </row>
    <row r="1729" customFormat="false" ht="15" hidden="false" customHeight="false" outlineLevel="0" collapsed="false">
      <c r="A1729" s="37" t="n">
        <v>1001728</v>
      </c>
      <c r="B1729" s="38" t="n">
        <v>46280</v>
      </c>
      <c r="C1729" s="39" t="s">
        <v>69</v>
      </c>
      <c r="D1729" s="39" t="s">
        <v>33</v>
      </c>
      <c r="E1729" s="40" t="n">
        <v>2.3</v>
      </c>
      <c r="F1729" s="41" t="n">
        <f aca="false">IF(A1729="","",INDEX(Assumptions!$B$16:$B$18,MATCH(C1729,Assumptions!$A$16:$A$18,0)))</f>
        <v>3</v>
      </c>
      <c r="G1729" s="42" t="n">
        <f aca="false">IF(A1729="","",WORKDAY(B1729,F1729))</f>
        <v>46283</v>
      </c>
    </row>
    <row r="1730" customFormat="false" ht="15" hidden="false" customHeight="false" outlineLevel="0" collapsed="false">
      <c r="A1730" s="37" t="n">
        <v>1001729</v>
      </c>
      <c r="B1730" s="38" t="n">
        <v>46280</v>
      </c>
      <c r="C1730" s="39" t="s">
        <v>69</v>
      </c>
      <c r="D1730" s="39" t="s">
        <v>39</v>
      </c>
      <c r="E1730" s="40" t="n">
        <v>2.2</v>
      </c>
      <c r="F1730" s="41" t="n">
        <f aca="false">IF(A1730="","",INDEX(Assumptions!$B$16:$B$18,MATCH(C1730,Assumptions!$A$16:$A$18,0)))</f>
        <v>3</v>
      </c>
      <c r="G1730" s="42" t="n">
        <f aca="false">IF(A1730="","",WORKDAY(B1730,F1730))</f>
        <v>46283</v>
      </c>
    </row>
    <row r="1731" customFormat="false" ht="15" hidden="false" customHeight="false" outlineLevel="0" collapsed="false">
      <c r="A1731" s="37" t="n">
        <v>1001730</v>
      </c>
      <c r="B1731" s="38" t="n">
        <v>46280</v>
      </c>
      <c r="C1731" s="39" t="s">
        <v>69</v>
      </c>
      <c r="D1731" s="39" t="s">
        <v>35</v>
      </c>
      <c r="E1731" s="40" t="n">
        <v>1.5</v>
      </c>
      <c r="F1731" s="41" t="n">
        <f aca="false">IF(A1731="","",INDEX(Assumptions!$B$16:$B$18,MATCH(C1731,Assumptions!$A$16:$A$18,0)))</f>
        <v>3</v>
      </c>
      <c r="G1731" s="42" t="n">
        <f aca="false">IF(A1731="","",WORKDAY(B1731,F1731))</f>
        <v>46283</v>
      </c>
    </row>
    <row r="1732" customFormat="false" ht="15" hidden="false" customHeight="false" outlineLevel="0" collapsed="false">
      <c r="A1732" s="37" t="n">
        <v>1001731</v>
      </c>
      <c r="B1732" s="38" t="n">
        <v>46280</v>
      </c>
      <c r="C1732" s="39" t="s">
        <v>69</v>
      </c>
      <c r="D1732" s="39" t="s">
        <v>31</v>
      </c>
      <c r="E1732" s="40" t="n">
        <v>1.1</v>
      </c>
      <c r="F1732" s="41" t="n">
        <f aca="false">IF(A1732="","",INDEX(Assumptions!$B$16:$B$18,MATCH(C1732,Assumptions!$A$16:$A$18,0)))</f>
        <v>3</v>
      </c>
      <c r="G1732" s="42" t="n">
        <f aca="false">IF(A1732="","",WORKDAY(B1732,F1732))</f>
        <v>46283</v>
      </c>
    </row>
    <row r="1733" customFormat="false" ht="15" hidden="false" customHeight="false" outlineLevel="0" collapsed="false">
      <c r="A1733" s="37" t="n">
        <v>1001732</v>
      </c>
      <c r="B1733" s="38" t="n">
        <v>46280</v>
      </c>
      <c r="C1733" s="39" t="s">
        <v>69</v>
      </c>
      <c r="D1733" s="39" t="s">
        <v>37</v>
      </c>
      <c r="E1733" s="40" t="n">
        <v>0.9</v>
      </c>
      <c r="F1733" s="41" t="n">
        <f aca="false">IF(A1733="","",INDEX(Assumptions!$B$16:$B$18,MATCH(C1733,Assumptions!$A$16:$A$18,0)))</f>
        <v>3</v>
      </c>
      <c r="G1733" s="42" t="n">
        <f aca="false">IF(A1733="","",WORKDAY(B1733,F1733))</f>
        <v>46283</v>
      </c>
    </row>
    <row r="1734" customFormat="false" ht="15" hidden="false" customHeight="false" outlineLevel="0" collapsed="false">
      <c r="A1734" s="37" t="n">
        <v>1001733</v>
      </c>
      <c r="B1734" s="38" t="n">
        <v>46280</v>
      </c>
      <c r="C1734" s="39" t="s">
        <v>68</v>
      </c>
      <c r="D1734" s="39" t="s">
        <v>35</v>
      </c>
      <c r="E1734" s="40" t="n">
        <v>6.8</v>
      </c>
      <c r="F1734" s="41" t="n">
        <f aca="false">IF(A1734="","",INDEX(Assumptions!$B$16:$B$18,MATCH(C1734,Assumptions!$A$16:$A$18,0)))</f>
        <v>1</v>
      </c>
      <c r="G1734" s="42" t="n">
        <f aca="false">IF(A1734="","",WORKDAY(B1734,F1734))</f>
        <v>46281</v>
      </c>
    </row>
    <row r="1735" customFormat="false" ht="15" hidden="false" customHeight="false" outlineLevel="0" collapsed="false">
      <c r="A1735" s="37" t="n">
        <v>1001734</v>
      </c>
      <c r="B1735" s="38" t="n">
        <v>46280</v>
      </c>
      <c r="C1735" s="39" t="s">
        <v>69</v>
      </c>
      <c r="D1735" s="39" t="s">
        <v>31</v>
      </c>
      <c r="E1735" s="40" t="n">
        <v>2.6</v>
      </c>
      <c r="F1735" s="41" t="n">
        <f aca="false">IF(A1735="","",INDEX(Assumptions!$B$16:$B$18,MATCH(C1735,Assumptions!$A$16:$A$18,0)))</f>
        <v>3</v>
      </c>
      <c r="G1735" s="42" t="n">
        <f aca="false">IF(A1735="","",WORKDAY(B1735,F1735))</f>
        <v>46283</v>
      </c>
    </row>
    <row r="1736" customFormat="false" ht="15" hidden="false" customHeight="false" outlineLevel="0" collapsed="false">
      <c r="A1736" s="37" t="n">
        <v>1001735</v>
      </c>
      <c r="B1736" s="38" t="n">
        <v>46280</v>
      </c>
      <c r="C1736" s="39" t="s">
        <v>69</v>
      </c>
      <c r="D1736" s="39" t="s">
        <v>31</v>
      </c>
      <c r="E1736" s="40" t="n">
        <v>1.5</v>
      </c>
      <c r="F1736" s="41" t="n">
        <f aca="false">IF(A1736="","",INDEX(Assumptions!$B$16:$B$18,MATCH(C1736,Assumptions!$A$16:$A$18,0)))</f>
        <v>3</v>
      </c>
      <c r="G1736" s="42" t="n">
        <f aca="false">IF(A1736="","",WORKDAY(B1736,F1736))</f>
        <v>46283</v>
      </c>
    </row>
    <row r="1737" customFormat="false" ht="15" hidden="false" customHeight="false" outlineLevel="0" collapsed="false">
      <c r="A1737" s="37" t="n">
        <v>1001736</v>
      </c>
      <c r="B1737" s="38" t="n">
        <v>46280</v>
      </c>
      <c r="C1737" s="39" t="s">
        <v>70</v>
      </c>
      <c r="D1737" s="39" t="s">
        <v>33</v>
      </c>
      <c r="E1737" s="40" t="n">
        <v>0.8</v>
      </c>
      <c r="F1737" s="41" t="n">
        <f aca="false">IF(A1737="","",INDEX(Assumptions!$B$16:$B$18,MATCH(C1737,Assumptions!$A$16:$A$18,0)))</f>
        <v>5</v>
      </c>
      <c r="G1737" s="42" t="n">
        <f aca="false">IF(A1737="","",WORKDAY(B1737,F1737))</f>
        <v>46287</v>
      </c>
    </row>
    <row r="1738" customFormat="false" ht="15" hidden="false" customHeight="false" outlineLevel="0" collapsed="false">
      <c r="A1738" s="37" t="n">
        <v>1001737</v>
      </c>
      <c r="B1738" s="38" t="n">
        <v>46280</v>
      </c>
      <c r="C1738" s="39" t="s">
        <v>70</v>
      </c>
      <c r="D1738" s="39" t="s">
        <v>35</v>
      </c>
      <c r="E1738" s="40" t="n">
        <v>0.2</v>
      </c>
      <c r="F1738" s="41" t="n">
        <f aca="false">IF(A1738="","",INDEX(Assumptions!$B$16:$B$18,MATCH(C1738,Assumptions!$A$16:$A$18,0)))</f>
        <v>5</v>
      </c>
      <c r="G1738" s="42" t="n">
        <f aca="false">IF(A1738="","",WORKDAY(B1738,F1738))</f>
        <v>46287</v>
      </c>
    </row>
    <row r="1739" customFormat="false" ht="15" hidden="false" customHeight="false" outlineLevel="0" collapsed="false">
      <c r="A1739" s="37" t="n">
        <v>1001738</v>
      </c>
      <c r="B1739" s="38" t="n">
        <v>46280</v>
      </c>
      <c r="C1739" s="39" t="s">
        <v>70</v>
      </c>
      <c r="D1739" s="39" t="s">
        <v>39</v>
      </c>
      <c r="E1739" s="40" t="n">
        <v>2.5</v>
      </c>
      <c r="F1739" s="41" t="n">
        <f aca="false">IF(A1739="","",INDEX(Assumptions!$B$16:$B$18,MATCH(C1739,Assumptions!$A$16:$A$18,0)))</f>
        <v>5</v>
      </c>
      <c r="G1739" s="42" t="n">
        <f aca="false">IF(A1739="","",WORKDAY(B1739,F1739))</f>
        <v>46287</v>
      </c>
    </row>
    <row r="1740" customFormat="false" ht="15" hidden="false" customHeight="false" outlineLevel="0" collapsed="false">
      <c r="A1740" s="37" t="n">
        <v>1001739</v>
      </c>
      <c r="B1740" s="38" t="n">
        <v>46280</v>
      </c>
      <c r="C1740" s="39" t="s">
        <v>69</v>
      </c>
      <c r="D1740" s="39" t="s">
        <v>31</v>
      </c>
      <c r="E1740" s="40" t="n">
        <v>5.5</v>
      </c>
      <c r="F1740" s="41" t="n">
        <f aca="false">IF(A1740="","",INDEX(Assumptions!$B$16:$B$18,MATCH(C1740,Assumptions!$A$16:$A$18,0)))</f>
        <v>3</v>
      </c>
      <c r="G1740" s="42" t="n">
        <f aca="false">IF(A1740="","",WORKDAY(B1740,F1740))</f>
        <v>46283</v>
      </c>
    </row>
    <row r="1741" customFormat="false" ht="15" hidden="false" customHeight="false" outlineLevel="0" collapsed="false">
      <c r="A1741" s="37" t="n">
        <v>1001740</v>
      </c>
      <c r="B1741" s="38" t="n">
        <v>46280</v>
      </c>
      <c r="C1741" s="39" t="s">
        <v>70</v>
      </c>
      <c r="D1741" s="39" t="s">
        <v>39</v>
      </c>
      <c r="E1741" s="40" t="n">
        <v>1.3</v>
      </c>
      <c r="F1741" s="41" t="n">
        <f aca="false">IF(A1741="","",INDEX(Assumptions!$B$16:$B$18,MATCH(C1741,Assumptions!$A$16:$A$18,0)))</f>
        <v>5</v>
      </c>
      <c r="G1741" s="42" t="n">
        <f aca="false">IF(A1741="","",WORKDAY(B1741,F1741))</f>
        <v>46287</v>
      </c>
    </row>
    <row r="1742" customFormat="false" ht="15" hidden="false" customHeight="false" outlineLevel="0" collapsed="false">
      <c r="A1742" s="37" t="n">
        <v>1001741</v>
      </c>
      <c r="B1742" s="38" t="n">
        <v>46280</v>
      </c>
      <c r="C1742" s="39" t="s">
        <v>69</v>
      </c>
      <c r="D1742" s="39" t="s">
        <v>39</v>
      </c>
      <c r="E1742" s="40" t="n">
        <v>4.1</v>
      </c>
      <c r="F1742" s="41" t="n">
        <f aca="false">IF(A1742="","",INDEX(Assumptions!$B$16:$B$18,MATCH(C1742,Assumptions!$A$16:$A$18,0)))</f>
        <v>3</v>
      </c>
      <c r="G1742" s="42" t="n">
        <f aca="false">IF(A1742="","",WORKDAY(B1742,F1742))</f>
        <v>46283</v>
      </c>
    </row>
    <row r="1743" customFormat="false" ht="15" hidden="false" customHeight="false" outlineLevel="0" collapsed="false">
      <c r="A1743" s="37" t="n">
        <v>1001742</v>
      </c>
      <c r="B1743" s="38" t="n">
        <v>46280</v>
      </c>
      <c r="C1743" s="39" t="s">
        <v>69</v>
      </c>
      <c r="D1743" s="39" t="s">
        <v>39</v>
      </c>
      <c r="E1743" s="40" t="n">
        <v>1.5</v>
      </c>
      <c r="F1743" s="41" t="n">
        <f aca="false">IF(A1743="","",INDEX(Assumptions!$B$16:$B$18,MATCH(C1743,Assumptions!$A$16:$A$18,0)))</f>
        <v>3</v>
      </c>
      <c r="G1743" s="42" t="n">
        <f aca="false">IF(A1743="","",WORKDAY(B1743,F1743))</f>
        <v>46283</v>
      </c>
    </row>
    <row r="1744" customFormat="false" ht="15" hidden="false" customHeight="false" outlineLevel="0" collapsed="false">
      <c r="A1744" s="37" t="n">
        <v>1001743</v>
      </c>
      <c r="B1744" s="38" t="n">
        <v>46280</v>
      </c>
      <c r="C1744" s="39" t="s">
        <v>69</v>
      </c>
      <c r="D1744" s="39" t="s">
        <v>39</v>
      </c>
      <c r="E1744" s="40" t="n">
        <v>5.3</v>
      </c>
      <c r="F1744" s="41" t="n">
        <f aca="false">IF(A1744="","",INDEX(Assumptions!$B$16:$B$18,MATCH(C1744,Assumptions!$A$16:$A$18,0)))</f>
        <v>3</v>
      </c>
      <c r="G1744" s="42" t="n">
        <f aca="false">IF(A1744="","",WORKDAY(B1744,F1744))</f>
        <v>46283</v>
      </c>
    </row>
    <row r="1745" customFormat="false" ht="15" hidden="false" customHeight="false" outlineLevel="0" collapsed="false">
      <c r="A1745" s="37" t="n">
        <v>1001744</v>
      </c>
      <c r="B1745" s="38" t="n">
        <v>46280</v>
      </c>
      <c r="C1745" s="39" t="s">
        <v>69</v>
      </c>
      <c r="D1745" s="39" t="s">
        <v>35</v>
      </c>
      <c r="E1745" s="40" t="n">
        <v>5.9</v>
      </c>
      <c r="F1745" s="41" t="n">
        <f aca="false">IF(A1745="","",INDEX(Assumptions!$B$16:$B$18,MATCH(C1745,Assumptions!$A$16:$A$18,0)))</f>
        <v>3</v>
      </c>
      <c r="G1745" s="42" t="n">
        <f aca="false">IF(A1745="","",WORKDAY(B1745,F1745))</f>
        <v>46283</v>
      </c>
    </row>
    <row r="1746" customFormat="false" ht="15" hidden="false" customHeight="false" outlineLevel="0" collapsed="false">
      <c r="A1746" s="37" t="n">
        <v>1001745</v>
      </c>
      <c r="B1746" s="38" t="n">
        <v>46280</v>
      </c>
      <c r="C1746" s="39" t="s">
        <v>70</v>
      </c>
      <c r="D1746" s="39" t="s">
        <v>39</v>
      </c>
      <c r="E1746" s="40" t="n">
        <v>1.5</v>
      </c>
      <c r="F1746" s="41" t="n">
        <f aca="false">IF(A1746="","",INDEX(Assumptions!$B$16:$B$18,MATCH(C1746,Assumptions!$A$16:$A$18,0)))</f>
        <v>5</v>
      </c>
      <c r="G1746" s="42" t="n">
        <f aca="false">IF(A1746="","",WORKDAY(B1746,F1746))</f>
        <v>46287</v>
      </c>
    </row>
    <row r="1747" customFormat="false" ht="15" hidden="false" customHeight="false" outlineLevel="0" collapsed="false">
      <c r="A1747" s="37" t="n">
        <v>1001746</v>
      </c>
      <c r="B1747" s="38" t="n">
        <v>46280</v>
      </c>
      <c r="C1747" s="39" t="s">
        <v>68</v>
      </c>
      <c r="D1747" s="39" t="s">
        <v>35</v>
      </c>
      <c r="E1747" s="40" t="n">
        <v>2.1</v>
      </c>
      <c r="F1747" s="41" t="n">
        <f aca="false">IF(A1747="","",INDEX(Assumptions!$B$16:$B$18,MATCH(C1747,Assumptions!$A$16:$A$18,0)))</f>
        <v>1</v>
      </c>
      <c r="G1747" s="42" t="n">
        <f aca="false">IF(A1747="","",WORKDAY(B1747,F1747))</f>
        <v>46281</v>
      </c>
    </row>
    <row r="1748" customFormat="false" ht="15" hidden="false" customHeight="false" outlineLevel="0" collapsed="false">
      <c r="A1748" s="37" t="n">
        <v>1001747</v>
      </c>
      <c r="B1748" s="38" t="n">
        <v>46280</v>
      </c>
      <c r="C1748" s="39" t="s">
        <v>70</v>
      </c>
      <c r="D1748" s="39" t="s">
        <v>33</v>
      </c>
      <c r="E1748" s="40" t="n">
        <v>2.9</v>
      </c>
      <c r="F1748" s="41" t="n">
        <f aca="false">IF(A1748="","",INDEX(Assumptions!$B$16:$B$18,MATCH(C1748,Assumptions!$A$16:$A$18,0)))</f>
        <v>5</v>
      </c>
      <c r="G1748" s="42" t="n">
        <f aca="false">IF(A1748="","",WORKDAY(B1748,F1748))</f>
        <v>46287</v>
      </c>
    </row>
    <row r="1749" customFormat="false" ht="15" hidden="false" customHeight="false" outlineLevel="0" collapsed="false">
      <c r="A1749" s="37" t="n">
        <v>1001748</v>
      </c>
      <c r="B1749" s="38" t="n">
        <v>46280</v>
      </c>
      <c r="C1749" s="39" t="s">
        <v>70</v>
      </c>
      <c r="D1749" s="39" t="s">
        <v>33</v>
      </c>
      <c r="E1749" s="40" t="n">
        <v>1.7</v>
      </c>
      <c r="F1749" s="41" t="n">
        <f aca="false">IF(A1749="","",INDEX(Assumptions!$B$16:$B$18,MATCH(C1749,Assumptions!$A$16:$A$18,0)))</f>
        <v>5</v>
      </c>
      <c r="G1749" s="42" t="n">
        <f aca="false">IF(A1749="","",WORKDAY(B1749,F1749))</f>
        <v>46287</v>
      </c>
    </row>
    <row r="1750" customFormat="false" ht="15" hidden="false" customHeight="false" outlineLevel="0" collapsed="false">
      <c r="A1750" s="37" t="n">
        <v>1001749</v>
      </c>
      <c r="B1750" s="38" t="n">
        <v>46280</v>
      </c>
      <c r="C1750" s="39" t="s">
        <v>70</v>
      </c>
      <c r="D1750" s="39" t="s">
        <v>37</v>
      </c>
      <c r="E1750" s="40" t="n">
        <v>0.6</v>
      </c>
      <c r="F1750" s="41" t="n">
        <f aca="false">IF(A1750="","",INDEX(Assumptions!$B$16:$B$18,MATCH(C1750,Assumptions!$A$16:$A$18,0)))</f>
        <v>5</v>
      </c>
      <c r="G1750" s="42" t="n">
        <f aca="false">IF(A1750="","",WORKDAY(B1750,F1750))</f>
        <v>46287</v>
      </c>
    </row>
    <row r="1751" customFormat="false" ht="15" hidden="false" customHeight="false" outlineLevel="0" collapsed="false">
      <c r="A1751" s="37" t="n">
        <v>1001750</v>
      </c>
      <c r="B1751" s="38" t="n">
        <v>46280</v>
      </c>
      <c r="C1751" s="39" t="s">
        <v>68</v>
      </c>
      <c r="D1751" s="39" t="s">
        <v>33</v>
      </c>
      <c r="E1751" s="40" t="n">
        <v>0.5</v>
      </c>
      <c r="F1751" s="41" t="n">
        <f aca="false">IF(A1751="","",INDEX(Assumptions!$B$16:$B$18,MATCH(C1751,Assumptions!$A$16:$A$18,0)))</f>
        <v>1</v>
      </c>
      <c r="G1751" s="42" t="n">
        <f aca="false">IF(A1751="","",WORKDAY(B1751,F1751))</f>
        <v>46281</v>
      </c>
    </row>
    <row r="1752" customFormat="false" ht="15" hidden="false" customHeight="false" outlineLevel="0" collapsed="false">
      <c r="A1752" s="37" t="n">
        <v>1001751</v>
      </c>
      <c r="B1752" s="38" t="n">
        <v>46280</v>
      </c>
      <c r="C1752" s="39" t="s">
        <v>69</v>
      </c>
      <c r="D1752" s="39" t="s">
        <v>33</v>
      </c>
      <c r="E1752" s="40" t="n">
        <v>1.4</v>
      </c>
      <c r="F1752" s="41" t="n">
        <f aca="false">IF(A1752="","",INDEX(Assumptions!$B$16:$B$18,MATCH(C1752,Assumptions!$A$16:$A$18,0)))</f>
        <v>3</v>
      </c>
      <c r="G1752" s="42" t="n">
        <f aca="false">IF(A1752="","",WORKDAY(B1752,F1752))</f>
        <v>46283</v>
      </c>
    </row>
    <row r="1753" customFormat="false" ht="15" hidden="false" customHeight="false" outlineLevel="0" collapsed="false">
      <c r="A1753" s="37" t="n">
        <v>1001752</v>
      </c>
      <c r="B1753" s="38" t="n">
        <v>46280</v>
      </c>
      <c r="C1753" s="39" t="s">
        <v>70</v>
      </c>
      <c r="D1753" s="39" t="s">
        <v>33</v>
      </c>
      <c r="E1753" s="40" t="n">
        <v>3.2</v>
      </c>
      <c r="F1753" s="41" t="n">
        <f aca="false">IF(A1753="","",INDEX(Assumptions!$B$16:$B$18,MATCH(C1753,Assumptions!$A$16:$A$18,0)))</f>
        <v>5</v>
      </c>
      <c r="G1753" s="42" t="n">
        <f aca="false">IF(A1753="","",WORKDAY(B1753,F1753))</f>
        <v>46287</v>
      </c>
    </row>
    <row r="1754" customFormat="false" ht="15" hidden="false" customHeight="false" outlineLevel="0" collapsed="false">
      <c r="A1754" s="37" t="n">
        <v>1001753</v>
      </c>
      <c r="B1754" s="38" t="n">
        <v>46280</v>
      </c>
      <c r="C1754" s="39" t="s">
        <v>69</v>
      </c>
      <c r="D1754" s="39" t="s">
        <v>33</v>
      </c>
      <c r="E1754" s="40" t="n">
        <v>8.1</v>
      </c>
      <c r="F1754" s="41" t="n">
        <f aca="false">IF(A1754="","",INDEX(Assumptions!$B$16:$B$18,MATCH(C1754,Assumptions!$A$16:$A$18,0)))</f>
        <v>3</v>
      </c>
      <c r="G1754" s="42" t="n">
        <f aca="false">IF(A1754="","",WORKDAY(B1754,F1754))</f>
        <v>46283</v>
      </c>
    </row>
    <row r="1755" customFormat="false" ht="15" hidden="false" customHeight="false" outlineLevel="0" collapsed="false">
      <c r="A1755" s="37" t="n">
        <v>1001754</v>
      </c>
      <c r="B1755" s="38" t="n">
        <v>46280</v>
      </c>
      <c r="C1755" s="39" t="s">
        <v>70</v>
      </c>
      <c r="D1755" s="39" t="s">
        <v>31</v>
      </c>
      <c r="E1755" s="40" t="n">
        <v>1.3</v>
      </c>
      <c r="F1755" s="41" t="n">
        <f aca="false">IF(A1755="","",INDEX(Assumptions!$B$16:$B$18,MATCH(C1755,Assumptions!$A$16:$A$18,0)))</f>
        <v>5</v>
      </c>
      <c r="G1755" s="42" t="n">
        <f aca="false">IF(A1755="","",WORKDAY(B1755,F1755))</f>
        <v>46287</v>
      </c>
    </row>
    <row r="1756" customFormat="false" ht="15" hidden="false" customHeight="false" outlineLevel="0" collapsed="false">
      <c r="A1756" s="37" t="n">
        <v>1001755</v>
      </c>
      <c r="B1756" s="38" t="n">
        <v>46280</v>
      </c>
      <c r="C1756" s="39" t="s">
        <v>69</v>
      </c>
      <c r="D1756" s="39" t="s">
        <v>33</v>
      </c>
      <c r="E1756" s="40" t="n">
        <v>2.1</v>
      </c>
      <c r="F1756" s="41" t="n">
        <f aca="false">IF(A1756="","",INDEX(Assumptions!$B$16:$B$18,MATCH(C1756,Assumptions!$A$16:$A$18,0)))</f>
        <v>3</v>
      </c>
      <c r="G1756" s="42" t="n">
        <f aca="false">IF(A1756="","",WORKDAY(B1756,F1756))</f>
        <v>46283</v>
      </c>
    </row>
    <row r="1757" customFormat="false" ht="15" hidden="false" customHeight="false" outlineLevel="0" collapsed="false">
      <c r="A1757" s="37" t="n">
        <v>1001756</v>
      </c>
      <c r="B1757" s="38" t="n">
        <v>46280</v>
      </c>
      <c r="C1757" s="39" t="s">
        <v>69</v>
      </c>
      <c r="D1757" s="39" t="s">
        <v>31</v>
      </c>
      <c r="E1757" s="40" t="n">
        <v>1</v>
      </c>
      <c r="F1757" s="41" t="n">
        <f aca="false">IF(A1757="","",INDEX(Assumptions!$B$16:$B$18,MATCH(C1757,Assumptions!$A$16:$A$18,0)))</f>
        <v>3</v>
      </c>
      <c r="G1757" s="42" t="n">
        <f aca="false">IF(A1757="","",WORKDAY(B1757,F1757))</f>
        <v>46283</v>
      </c>
    </row>
    <row r="1758" customFormat="false" ht="15" hidden="false" customHeight="false" outlineLevel="0" collapsed="false">
      <c r="A1758" s="37" t="n">
        <v>1001757</v>
      </c>
      <c r="B1758" s="38" t="n">
        <v>46280</v>
      </c>
      <c r="C1758" s="39" t="s">
        <v>69</v>
      </c>
      <c r="D1758" s="39" t="s">
        <v>31</v>
      </c>
      <c r="E1758" s="40" t="n">
        <v>2.7</v>
      </c>
      <c r="F1758" s="41" t="n">
        <f aca="false">IF(A1758="","",INDEX(Assumptions!$B$16:$B$18,MATCH(C1758,Assumptions!$A$16:$A$18,0)))</f>
        <v>3</v>
      </c>
      <c r="G1758" s="42" t="n">
        <f aca="false">IF(A1758="","",WORKDAY(B1758,F1758))</f>
        <v>46283</v>
      </c>
    </row>
    <row r="1759" customFormat="false" ht="15" hidden="false" customHeight="false" outlineLevel="0" collapsed="false">
      <c r="A1759" s="37" t="n">
        <v>1001758</v>
      </c>
      <c r="B1759" s="38" t="n">
        <v>46280</v>
      </c>
      <c r="C1759" s="39" t="s">
        <v>69</v>
      </c>
      <c r="D1759" s="39" t="s">
        <v>33</v>
      </c>
      <c r="E1759" s="40" t="n">
        <v>2.2</v>
      </c>
      <c r="F1759" s="41" t="n">
        <f aca="false">IF(A1759="","",INDEX(Assumptions!$B$16:$B$18,MATCH(C1759,Assumptions!$A$16:$A$18,0)))</f>
        <v>3</v>
      </c>
      <c r="G1759" s="42" t="n">
        <f aca="false">IF(A1759="","",WORKDAY(B1759,F1759))</f>
        <v>46283</v>
      </c>
    </row>
    <row r="1760" customFormat="false" ht="15" hidden="false" customHeight="false" outlineLevel="0" collapsed="false">
      <c r="A1760" s="37" t="n">
        <v>1001759</v>
      </c>
      <c r="B1760" s="38" t="n">
        <v>46280</v>
      </c>
      <c r="C1760" s="39" t="s">
        <v>69</v>
      </c>
      <c r="D1760" s="39" t="s">
        <v>39</v>
      </c>
      <c r="E1760" s="40" t="n">
        <v>0.9</v>
      </c>
      <c r="F1760" s="41" t="n">
        <f aca="false">IF(A1760="","",INDEX(Assumptions!$B$16:$B$18,MATCH(C1760,Assumptions!$A$16:$A$18,0)))</f>
        <v>3</v>
      </c>
      <c r="G1760" s="42" t="n">
        <f aca="false">IF(A1760="","",WORKDAY(B1760,F1760))</f>
        <v>46283</v>
      </c>
    </row>
    <row r="1761" customFormat="false" ht="15" hidden="false" customHeight="false" outlineLevel="0" collapsed="false">
      <c r="A1761" s="37" t="n">
        <v>1001760</v>
      </c>
      <c r="B1761" s="38" t="n">
        <v>46280</v>
      </c>
      <c r="C1761" s="39" t="s">
        <v>68</v>
      </c>
      <c r="D1761" s="39" t="s">
        <v>37</v>
      </c>
      <c r="E1761" s="40" t="n">
        <v>0.8</v>
      </c>
      <c r="F1761" s="41" t="n">
        <f aca="false">IF(A1761="","",INDEX(Assumptions!$B$16:$B$18,MATCH(C1761,Assumptions!$A$16:$A$18,0)))</f>
        <v>1</v>
      </c>
      <c r="G1761" s="42" t="n">
        <f aca="false">IF(A1761="","",WORKDAY(B1761,F1761))</f>
        <v>46281</v>
      </c>
    </row>
    <row r="1762" customFormat="false" ht="15" hidden="false" customHeight="false" outlineLevel="0" collapsed="false">
      <c r="A1762" s="37" t="n">
        <v>1001761</v>
      </c>
      <c r="B1762" s="38" t="n">
        <v>46280</v>
      </c>
      <c r="C1762" s="39" t="s">
        <v>69</v>
      </c>
      <c r="D1762" s="39" t="s">
        <v>33</v>
      </c>
      <c r="E1762" s="40" t="n">
        <v>10.6</v>
      </c>
      <c r="F1762" s="41" t="n">
        <f aca="false">IF(A1762="","",INDEX(Assumptions!$B$16:$B$18,MATCH(C1762,Assumptions!$A$16:$A$18,0)))</f>
        <v>3</v>
      </c>
      <c r="G1762" s="42" t="n">
        <f aca="false">IF(A1762="","",WORKDAY(B1762,F1762))</f>
        <v>46283</v>
      </c>
    </row>
    <row r="1763" customFormat="false" ht="15" hidden="false" customHeight="false" outlineLevel="0" collapsed="false">
      <c r="A1763" s="37" t="n">
        <v>1001762</v>
      </c>
      <c r="B1763" s="38" t="n">
        <v>46280</v>
      </c>
      <c r="C1763" s="39" t="s">
        <v>68</v>
      </c>
      <c r="D1763" s="39" t="s">
        <v>39</v>
      </c>
      <c r="E1763" s="40" t="n">
        <v>0.7</v>
      </c>
      <c r="F1763" s="41" t="n">
        <f aca="false">IF(A1763="","",INDEX(Assumptions!$B$16:$B$18,MATCH(C1763,Assumptions!$A$16:$A$18,0)))</f>
        <v>1</v>
      </c>
      <c r="G1763" s="42" t="n">
        <f aca="false">IF(A1763="","",WORKDAY(B1763,F1763))</f>
        <v>46281</v>
      </c>
    </row>
    <row r="1764" customFormat="false" ht="15" hidden="false" customHeight="false" outlineLevel="0" collapsed="false">
      <c r="A1764" s="37" t="n">
        <v>1001763</v>
      </c>
      <c r="B1764" s="38" t="n">
        <v>46280</v>
      </c>
      <c r="C1764" s="39" t="s">
        <v>69</v>
      </c>
      <c r="D1764" s="39" t="s">
        <v>33</v>
      </c>
      <c r="E1764" s="40" t="n">
        <v>3.9</v>
      </c>
      <c r="F1764" s="41" t="n">
        <f aca="false">IF(A1764="","",INDEX(Assumptions!$B$16:$B$18,MATCH(C1764,Assumptions!$A$16:$A$18,0)))</f>
        <v>3</v>
      </c>
      <c r="G1764" s="42" t="n">
        <f aca="false">IF(A1764="","",WORKDAY(B1764,F1764))</f>
        <v>46283</v>
      </c>
    </row>
    <row r="1765" customFormat="false" ht="15" hidden="false" customHeight="false" outlineLevel="0" collapsed="false">
      <c r="A1765" s="37" t="n">
        <v>1001764</v>
      </c>
      <c r="B1765" s="38" t="n">
        <v>46280</v>
      </c>
      <c r="C1765" s="39" t="s">
        <v>69</v>
      </c>
      <c r="D1765" s="39" t="s">
        <v>39</v>
      </c>
      <c r="E1765" s="40" t="n">
        <v>0.7</v>
      </c>
      <c r="F1765" s="41" t="n">
        <f aca="false">IF(A1765="","",INDEX(Assumptions!$B$16:$B$18,MATCH(C1765,Assumptions!$A$16:$A$18,0)))</f>
        <v>3</v>
      </c>
      <c r="G1765" s="42" t="n">
        <f aca="false">IF(A1765="","",WORKDAY(B1765,F1765))</f>
        <v>46283</v>
      </c>
    </row>
    <row r="1766" customFormat="false" ht="15" hidden="false" customHeight="false" outlineLevel="0" collapsed="false">
      <c r="A1766" s="37" t="n">
        <v>1001765</v>
      </c>
      <c r="B1766" s="38" t="n">
        <v>46280</v>
      </c>
      <c r="C1766" s="39" t="s">
        <v>69</v>
      </c>
      <c r="D1766" s="39" t="s">
        <v>31</v>
      </c>
      <c r="E1766" s="40" t="n">
        <v>0.8</v>
      </c>
      <c r="F1766" s="41" t="n">
        <f aca="false">IF(A1766="","",INDEX(Assumptions!$B$16:$B$18,MATCH(C1766,Assumptions!$A$16:$A$18,0)))</f>
        <v>3</v>
      </c>
      <c r="G1766" s="42" t="n">
        <f aca="false">IF(A1766="","",WORKDAY(B1766,F1766))</f>
        <v>46283</v>
      </c>
    </row>
    <row r="1767" customFormat="false" ht="15" hidden="false" customHeight="false" outlineLevel="0" collapsed="false">
      <c r="A1767" s="37" t="n">
        <v>1001766</v>
      </c>
      <c r="B1767" s="38" t="n">
        <v>46280</v>
      </c>
      <c r="C1767" s="39" t="s">
        <v>69</v>
      </c>
      <c r="D1767" s="39" t="s">
        <v>39</v>
      </c>
      <c r="E1767" s="40" t="n">
        <v>1.2</v>
      </c>
      <c r="F1767" s="41" t="n">
        <f aca="false">IF(A1767="","",INDEX(Assumptions!$B$16:$B$18,MATCH(C1767,Assumptions!$A$16:$A$18,0)))</f>
        <v>3</v>
      </c>
      <c r="G1767" s="42" t="n">
        <f aca="false">IF(A1767="","",WORKDAY(B1767,F1767))</f>
        <v>46283</v>
      </c>
    </row>
    <row r="1768" customFormat="false" ht="15" hidden="false" customHeight="false" outlineLevel="0" collapsed="false">
      <c r="A1768" s="37" t="n">
        <v>1001767</v>
      </c>
      <c r="B1768" s="38" t="n">
        <v>46280</v>
      </c>
      <c r="C1768" s="39" t="s">
        <v>69</v>
      </c>
      <c r="D1768" s="39" t="s">
        <v>33</v>
      </c>
      <c r="E1768" s="40" t="n">
        <v>1.5</v>
      </c>
      <c r="F1768" s="41" t="n">
        <f aca="false">IF(A1768="","",INDEX(Assumptions!$B$16:$B$18,MATCH(C1768,Assumptions!$A$16:$A$18,0)))</f>
        <v>3</v>
      </c>
      <c r="G1768" s="42" t="n">
        <f aca="false">IF(A1768="","",WORKDAY(B1768,F1768))</f>
        <v>46283</v>
      </c>
    </row>
    <row r="1769" customFormat="false" ht="15" hidden="false" customHeight="false" outlineLevel="0" collapsed="false">
      <c r="A1769" s="37" t="n">
        <v>1001768</v>
      </c>
      <c r="B1769" s="38" t="n">
        <v>46280</v>
      </c>
      <c r="C1769" s="39" t="s">
        <v>69</v>
      </c>
      <c r="D1769" s="39" t="s">
        <v>39</v>
      </c>
      <c r="E1769" s="40" t="n">
        <v>0.8</v>
      </c>
      <c r="F1769" s="41" t="n">
        <f aca="false">IF(A1769="","",INDEX(Assumptions!$B$16:$B$18,MATCH(C1769,Assumptions!$A$16:$A$18,0)))</f>
        <v>3</v>
      </c>
      <c r="G1769" s="42" t="n">
        <f aca="false">IF(A1769="","",WORKDAY(B1769,F1769))</f>
        <v>46283</v>
      </c>
    </row>
    <row r="1770" customFormat="false" ht="15" hidden="false" customHeight="false" outlineLevel="0" collapsed="false">
      <c r="A1770" s="37" t="n">
        <v>1001769</v>
      </c>
      <c r="B1770" s="38" t="n">
        <v>46280</v>
      </c>
      <c r="C1770" s="39" t="s">
        <v>70</v>
      </c>
      <c r="D1770" s="39" t="s">
        <v>31</v>
      </c>
      <c r="E1770" s="40" t="n">
        <v>0.9</v>
      </c>
      <c r="F1770" s="41" t="n">
        <f aca="false">IF(A1770="","",INDEX(Assumptions!$B$16:$B$18,MATCH(C1770,Assumptions!$A$16:$A$18,0)))</f>
        <v>5</v>
      </c>
      <c r="G1770" s="42" t="n">
        <f aca="false">IF(A1770="","",WORKDAY(B1770,F1770))</f>
        <v>46287</v>
      </c>
    </row>
    <row r="1771" customFormat="false" ht="15" hidden="false" customHeight="false" outlineLevel="0" collapsed="false">
      <c r="A1771" s="37" t="n">
        <v>1001770</v>
      </c>
      <c r="B1771" s="38" t="n">
        <v>46280</v>
      </c>
      <c r="C1771" s="39" t="s">
        <v>69</v>
      </c>
      <c r="D1771" s="39" t="s">
        <v>37</v>
      </c>
      <c r="E1771" s="40" t="n">
        <v>2.8</v>
      </c>
      <c r="F1771" s="41" t="n">
        <f aca="false">IF(A1771="","",INDEX(Assumptions!$B$16:$B$18,MATCH(C1771,Assumptions!$A$16:$A$18,0)))</f>
        <v>3</v>
      </c>
      <c r="G1771" s="42" t="n">
        <f aca="false">IF(A1771="","",WORKDAY(B1771,F1771))</f>
        <v>46283</v>
      </c>
    </row>
    <row r="1772" customFormat="false" ht="15" hidden="false" customHeight="false" outlineLevel="0" collapsed="false">
      <c r="A1772" s="37" t="n">
        <v>1001771</v>
      </c>
      <c r="B1772" s="38" t="n">
        <v>46280</v>
      </c>
      <c r="C1772" s="39" t="s">
        <v>69</v>
      </c>
      <c r="D1772" s="39" t="s">
        <v>39</v>
      </c>
      <c r="E1772" s="40" t="n">
        <v>0.6</v>
      </c>
      <c r="F1772" s="41" t="n">
        <f aca="false">IF(A1772="","",INDEX(Assumptions!$B$16:$B$18,MATCH(C1772,Assumptions!$A$16:$A$18,0)))</f>
        <v>3</v>
      </c>
      <c r="G1772" s="42" t="n">
        <f aca="false">IF(A1772="","",WORKDAY(B1772,F1772))</f>
        <v>46283</v>
      </c>
    </row>
    <row r="1773" customFormat="false" ht="15" hidden="false" customHeight="false" outlineLevel="0" collapsed="false">
      <c r="A1773" s="37" t="n">
        <v>1001772</v>
      </c>
      <c r="B1773" s="38" t="n">
        <v>46281</v>
      </c>
      <c r="C1773" s="39" t="s">
        <v>69</v>
      </c>
      <c r="D1773" s="39" t="s">
        <v>39</v>
      </c>
      <c r="E1773" s="40" t="n">
        <v>0.4</v>
      </c>
      <c r="F1773" s="41" t="n">
        <f aca="false">IF(A1773="","",INDEX(Assumptions!$B$16:$B$18,MATCH(C1773,Assumptions!$A$16:$A$18,0)))</f>
        <v>3</v>
      </c>
      <c r="G1773" s="42" t="n">
        <f aca="false">IF(A1773="","",WORKDAY(B1773,F1773))</f>
        <v>46286</v>
      </c>
    </row>
    <row r="1774" customFormat="false" ht="15" hidden="false" customHeight="false" outlineLevel="0" collapsed="false">
      <c r="A1774" s="37" t="n">
        <v>1001773</v>
      </c>
      <c r="B1774" s="38" t="n">
        <v>46281</v>
      </c>
      <c r="C1774" s="39" t="s">
        <v>69</v>
      </c>
      <c r="D1774" s="39" t="s">
        <v>31</v>
      </c>
      <c r="E1774" s="40" t="n">
        <v>2</v>
      </c>
      <c r="F1774" s="41" t="n">
        <f aca="false">IF(A1774="","",INDEX(Assumptions!$B$16:$B$18,MATCH(C1774,Assumptions!$A$16:$A$18,0)))</f>
        <v>3</v>
      </c>
      <c r="G1774" s="42" t="n">
        <f aca="false">IF(A1774="","",WORKDAY(B1774,F1774))</f>
        <v>46286</v>
      </c>
    </row>
    <row r="1775" customFormat="false" ht="15" hidden="false" customHeight="false" outlineLevel="0" collapsed="false">
      <c r="A1775" s="37" t="n">
        <v>1001774</v>
      </c>
      <c r="B1775" s="38" t="n">
        <v>46281</v>
      </c>
      <c r="C1775" s="39" t="s">
        <v>70</v>
      </c>
      <c r="D1775" s="39" t="s">
        <v>33</v>
      </c>
      <c r="E1775" s="40" t="n">
        <v>3</v>
      </c>
      <c r="F1775" s="41" t="n">
        <f aca="false">IF(A1775="","",INDEX(Assumptions!$B$16:$B$18,MATCH(C1775,Assumptions!$A$16:$A$18,0)))</f>
        <v>5</v>
      </c>
      <c r="G1775" s="42" t="n">
        <f aca="false">IF(A1775="","",WORKDAY(B1775,F1775))</f>
        <v>46288</v>
      </c>
    </row>
    <row r="1776" customFormat="false" ht="15" hidden="false" customHeight="false" outlineLevel="0" collapsed="false">
      <c r="A1776" s="37" t="n">
        <v>1001775</v>
      </c>
      <c r="B1776" s="38" t="n">
        <v>46281</v>
      </c>
      <c r="C1776" s="39" t="s">
        <v>70</v>
      </c>
      <c r="D1776" s="39" t="s">
        <v>37</v>
      </c>
      <c r="E1776" s="40" t="n">
        <v>1.7</v>
      </c>
      <c r="F1776" s="41" t="n">
        <f aca="false">IF(A1776="","",INDEX(Assumptions!$B$16:$B$18,MATCH(C1776,Assumptions!$A$16:$A$18,0)))</f>
        <v>5</v>
      </c>
      <c r="G1776" s="42" t="n">
        <f aca="false">IF(A1776="","",WORKDAY(B1776,F1776))</f>
        <v>46288</v>
      </c>
    </row>
    <row r="1777" customFormat="false" ht="15" hidden="false" customHeight="false" outlineLevel="0" collapsed="false">
      <c r="A1777" s="37" t="n">
        <v>1001776</v>
      </c>
      <c r="B1777" s="38" t="n">
        <v>46281</v>
      </c>
      <c r="C1777" s="39" t="s">
        <v>70</v>
      </c>
      <c r="D1777" s="39" t="s">
        <v>35</v>
      </c>
      <c r="E1777" s="40" t="n">
        <v>5.3</v>
      </c>
      <c r="F1777" s="41" t="n">
        <f aca="false">IF(A1777="","",INDEX(Assumptions!$B$16:$B$18,MATCH(C1777,Assumptions!$A$16:$A$18,0)))</f>
        <v>5</v>
      </c>
      <c r="G1777" s="42" t="n">
        <f aca="false">IF(A1777="","",WORKDAY(B1777,F1777))</f>
        <v>46288</v>
      </c>
    </row>
    <row r="1778" customFormat="false" ht="15" hidden="false" customHeight="false" outlineLevel="0" collapsed="false">
      <c r="A1778" s="37" t="n">
        <v>1001777</v>
      </c>
      <c r="B1778" s="38" t="n">
        <v>46281</v>
      </c>
      <c r="C1778" s="39" t="s">
        <v>69</v>
      </c>
      <c r="D1778" s="39" t="s">
        <v>39</v>
      </c>
      <c r="E1778" s="40" t="n">
        <v>2.4</v>
      </c>
      <c r="F1778" s="41" t="n">
        <f aca="false">IF(A1778="","",INDEX(Assumptions!$B$16:$B$18,MATCH(C1778,Assumptions!$A$16:$A$18,0)))</f>
        <v>3</v>
      </c>
      <c r="G1778" s="42" t="n">
        <f aca="false">IF(A1778="","",WORKDAY(B1778,F1778))</f>
        <v>46286</v>
      </c>
    </row>
    <row r="1779" customFormat="false" ht="15" hidden="false" customHeight="false" outlineLevel="0" collapsed="false">
      <c r="A1779" s="37" t="n">
        <v>1001778</v>
      </c>
      <c r="B1779" s="38" t="n">
        <v>46281</v>
      </c>
      <c r="C1779" s="39" t="s">
        <v>69</v>
      </c>
      <c r="D1779" s="39" t="s">
        <v>31</v>
      </c>
      <c r="E1779" s="40" t="n">
        <v>0.4</v>
      </c>
      <c r="F1779" s="41" t="n">
        <f aca="false">IF(A1779="","",INDEX(Assumptions!$B$16:$B$18,MATCH(C1779,Assumptions!$A$16:$A$18,0)))</f>
        <v>3</v>
      </c>
      <c r="G1779" s="42" t="n">
        <f aca="false">IF(A1779="","",WORKDAY(B1779,F1779))</f>
        <v>46286</v>
      </c>
    </row>
    <row r="1780" customFormat="false" ht="15" hidden="false" customHeight="false" outlineLevel="0" collapsed="false">
      <c r="A1780" s="37" t="n">
        <v>1001779</v>
      </c>
      <c r="B1780" s="38" t="n">
        <v>46281</v>
      </c>
      <c r="C1780" s="39" t="s">
        <v>68</v>
      </c>
      <c r="D1780" s="39" t="s">
        <v>37</v>
      </c>
      <c r="E1780" s="40" t="n">
        <v>1.1</v>
      </c>
      <c r="F1780" s="41" t="n">
        <f aca="false">IF(A1780="","",INDEX(Assumptions!$B$16:$B$18,MATCH(C1780,Assumptions!$A$16:$A$18,0)))</f>
        <v>1</v>
      </c>
      <c r="G1780" s="42" t="n">
        <f aca="false">IF(A1780="","",WORKDAY(B1780,F1780))</f>
        <v>46282</v>
      </c>
    </row>
    <row r="1781" customFormat="false" ht="15" hidden="false" customHeight="false" outlineLevel="0" collapsed="false">
      <c r="A1781" s="37" t="n">
        <v>1001780</v>
      </c>
      <c r="B1781" s="38" t="n">
        <v>46281</v>
      </c>
      <c r="C1781" s="39" t="s">
        <v>69</v>
      </c>
      <c r="D1781" s="39" t="s">
        <v>37</v>
      </c>
      <c r="E1781" s="40" t="n">
        <v>8.7</v>
      </c>
      <c r="F1781" s="41" t="n">
        <f aca="false">IF(A1781="","",INDEX(Assumptions!$B$16:$B$18,MATCH(C1781,Assumptions!$A$16:$A$18,0)))</f>
        <v>3</v>
      </c>
      <c r="G1781" s="42" t="n">
        <f aca="false">IF(A1781="","",WORKDAY(B1781,F1781))</f>
        <v>46286</v>
      </c>
    </row>
    <row r="1782" customFormat="false" ht="15" hidden="false" customHeight="false" outlineLevel="0" collapsed="false">
      <c r="A1782" s="37" t="n">
        <v>1001781</v>
      </c>
      <c r="B1782" s="38" t="n">
        <v>46281</v>
      </c>
      <c r="C1782" s="39" t="s">
        <v>69</v>
      </c>
      <c r="D1782" s="39" t="s">
        <v>35</v>
      </c>
      <c r="E1782" s="40" t="n">
        <v>1.1</v>
      </c>
      <c r="F1782" s="41" t="n">
        <f aca="false">IF(A1782="","",INDEX(Assumptions!$B$16:$B$18,MATCH(C1782,Assumptions!$A$16:$A$18,0)))</f>
        <v>3</v>
      </c>
      <c r="G1782" s="42" t="n">
        <f aca="false">IF(A1782="","",WORKDAY(B1782,F1782))</f>
        <v>46286</v>
      </c>
    </row>
    <row r="1783" customFormat="false" ht="15" hidden="false" customHeight="false" outlineLevel="0" collapsed="false">
      <c r="A1783" s="37" t="n">
        <v>1001782</v>
      </c>
      <c r="B1783" s="38" t="n">
        <v>46281</v>
      </c>
      <c r="C1783" s="39" t="s">
        <v>69</v>
      </c>
      <c r="D1783" s="39" t="s">
        <v>31</v>
      </c>
      <c r="E1783" s="40" t="n">
        <v>2.6</v>
      </c>
      <c r="F1783" s="41" t="n">
        <f aca="false">IF(A1783="","",INDEX(Assumptions!$B$16:$B$18,MATCH(C1783,Assumptions!$A$16:$A$18,0)))</f>
        <v>3</v>
      </c>
      <c r="G1783" s="42" t="n">
        <f aca="false">IF(A1783="","",WORKDAY(B1783,F1783))</f>
        <v>46286</v>
      </c>
    </row>
    <row r="1784" customFormat="false" ht="15" hidden="false" customHeight="false" outlineLevel="0" collapsed="false">
      <c r="A1784" s="37" t="n">
        <v>1001783</v>
      </c>
      <c r="B1784" s="38" t="n">
        <v>46281</v>
      </c>
      <c r="C1784" s="39" t="s">
        <v>69</v>
      </c>
      <c r="D1784" s="39" t="s">
        <v>37</v>
      </c>
      <c r="E1784" s="40" t="n">
        <v>4.8</v>
      </c>
      <c r="F1784" s="41" t="n">
        <f aca="false">IF(A1784="","",INDEX(Assumptions!$B$16:$B$18,MATCH(C1784,Assumptions!$A$16:$A$18,0)))</f>
        <v>3</v>
      </c>
      <c r="G1784" s="42" t="n">
        <f aca="false">IF(A1784="","",WORKDAY(B1784,F1784))</f>
        <v>46286</v>
      </c>
    </row>
    <row r="1785" customFormat="false" ht="15" hidden="false" customHeight="false" outlineLevel="0" collapsed="false">
      <c r="A1785" s="37" t="n">
        <v>1001784</v>
      </c>
      <c r="B1785" s="38" t="n">
        <v>46281</v>
      </c>
      <c r="C1785" s="39" t="s">
        <v>70</v>
      </c>
      <c r="D1785" s="39" t="s">
        <v>35</v>
      </c>
      <c r="E1785" s="40" t="n">
        <v>1</v>
      </c>
      <c r="F1785" s="41" t="n">
        <f aca="false">IF(A1785="","",INDEX(Assumptions!$B$16:$B$18,MATCH(C1785,Assumptions!$A$16:$A$18,0)))</f>
        <v>5</v>
      </c>
      <c r="G1785" s="42" t="n">
        <f aca="false">IF(A1785="","",WORKDAY(B1785,F1785))</f>
        <v>46288</v>
      </c>
    </row>
    <row r="1786" customFormat="false" ht="15" hidden="false" customHeight="false" outlineLevel="0" collapsed="false">
      <c r="A1786" s="37" t="n">
        <v>1001785</v>
      </c>
      <c r="B1786" s="38" t="n">
        <v>46281</v>
      </c>
      <c r="C1786" s="39" t="s">
        <v>69</v>
      </c>
      <c r="D1786" s="39" t="s">
        <v>33</v>
      </c>
      <c r="E1786" s="40" t="n">
        <v>3</v>
      </c>
      <c r="F1786" s="41" t="n">
        <f aca="false">IF(A1786="","",INDEX(Assumptions!$B$16:$B$18,MATCH(C1786,Assumptions!$A$16:$A$18,0)))</f>
        <v>3</v>
      </c>
      <c r="G1786" s="42" t="n">
        <f aca="false">IF(A1786="","",WORKDAY(B1786,F1786))</f>
        <v>46286</v>
      </c>
    </row>
    <row r="1787" customFormat="false" ht="15" hidden="false" customHeight="false" outlineLevel="0" collapsed="false">
      <c r="A1787" s="37" t="n">
        <v>1001786</v>
      </c>
      <c r="B1787" s="38" t="n">
        <v>46281</v>
      </c>
      <c r="C1787" s="39" t="s">
        <v>68</v>
      </c>
      <c r="D1787" s="39" t="s">
        <v>35</v>
      </c>
      <c r="E1787" s="40" t="n">
        <v>0.6</v>
      </c>
      <c r="F1787" s="41" t="n">
        <f aca="false">IF(A1787="","",INDEX(Assumptions!$B$16:$B$18,MATCH(C1787,Assumptions!$A$16:$A$18,0)))</f>
        <v>1</v>
      </c>
      <c r="G1787" s="42" t="n">
        <f aca="false">IF(A1787="","",WORKDAY(B1787,F1787))</f>
        <v>46282</v>
      </c>
    </row>
    <row r="1788" customFormat="false" ht="15" hidden="false" customHeight="false" outlineLevel="0" collapsed="false">
      <c r="A1788" s="37" t="n">
        <v>1001787</v>
      </c>
      <c r="B1788" s="38" t="n">
        <v>46281</v>
      </c>
      <c r="C1788" s="39" t="s">
        <v>68</v>
      </c>
      <c r="D1788" s="39" t="s">
        <v>39</v>
      </c>
      <c r="E1788" s="40" t="n">
        <v>0.7</v>
      </c>
      <c r="F1788" s="41" t="n">
        <f aca="false">IF(A1788="","",INDEX(Assumptions!$B$16:$B$18,MATCH(C1788,Assumptions!$A$16:$A$18,0)))</f>
        <v>1</v>
      </c>
      <c r="G1788" s="42" t="n">
        <f aca="false">IF(A1788="","",WORKDAY(B1788,F1788))</f>
        <v>46282</v>
      </c>
    </row>
    <row r="1789" customFormat="false" ht="15" hidden="false" customHeight="false" outlineLevel="0" collapsed="false">
      <c r="A1789" s="37" t="n">
        <v>1001788</v>
      </c>
      <c r="B1789" s="38" t="n">
        <v>46281</v>
      </c>
      <c r="C1789" s="39" t="s">
        <v>68</v>
      </c>
      <c r="D1789" s="39" t="s">
        <v>33</v>
      </c>
      <c r="E1789" s="40" t="n">
        <v>3.2</v>
      </c>
      <c r="F1789" s="41" t="n">
        <f aca="false">IF(A1789="","",INDEX(Assumptions!$B$16:$B$18,MATCH(C1789,Assumptions!$A$16:$A$18,0)))</f>
        <v>1</v>
      </c>
      <c r="G1789" s="42" t="n">
        <f aca="false">IF(A1789="","",WORKDAY(B1789,F1789))</f>
        <v>46282</v>
      </c>
    </row>
    <row r="1790" customFormat="false" ht="15" hidden="false" customHeight="false" outlineLevel="0" collapsed="false">
      <c r="A1790" s="37" t="n">
        <v>1001789</v>
      </c>
      <c r="B1790" s="38" t="n">
        <v>46281</v>
      </c>
      <c r="C1790" s="39" t="s">
        <v>69</v>
      </c>
      <c r="D1790" s="39" t="s">
        <v>33</v>
      </c>
      <c r="E1790" s="40" t="n">
        <v>0.8</v>
      </c>
      <c r="F1790" s="41" t="n">
        <f aca="false">IF(A1790="","",INDEX(Assumptions!$B$16:$B$18,MATCH(C1790,Assumptions!$A$16:$A$18,0)))</f>
        <v>3</v>
      </c>
      <c r="G1790" s="42" t="n">
        <f aca="false">IF(A1790="","",WORKDAY(B1790,F1790))</f>
        <v>46286</v>
      </c>
    </row>
    <row r="1791" customFormat="false" ht="15" hidden="false" customHeight="false" outlineLevel="0" collapsed="false">
      <c r="A1791" s="37" t="n">
        <v>1001790</v>
      </c>
      <c r="B1791" s="38" t="n">
        <v>46281</v>
      </c>
      <c r="C1791" s="39" t="s">
        <v>68</v>
      </c>
      <c r="D1791" s="39" t="s">
        <v>31</v>
      </c>
      <c r="E1791" s="40" t="n">
        <v>2.4</v>
      </c>
      <c r="F1791" s="41" t="n">
        <f aca="false">IF(A1791="","",INDEX(Assumptions!$B$16:$B$18,MATCH(C1791,Assumptions!$A$16:$A$18,0)))</f>
        <v>1</v>
      </c>
      <c r="G1791" s="42" t="n">
        <f aca="false">IF(A1791="","",WORKDAY(B1791,F1791))</f>
        <v>46282</v>
      </c>
    </row>
    <row r="1792" customFormat="false" ht="15" hidden="false" customHeight="false" outlineLevel="0" collapsed="false">
      <c r="A1792" s="37" t="n">
        <v>1001791</v>
      </c>
      <c r="B1792" s="38" t="n">
        <v>46281</v>
      </c>
      <c r="C1792" s="39" t="s">
        <v>70</v>
      </c>
      <c r="D1792" s="39" t="s">
        <v>39</v>
      </c>
      <c r="E1792" s="40" t="n">
        <v>3.6</v>
      </c>
      <c r="F1792" s="41" t="n">
        <f aca="false">IF(A1792="","",INDEX(Assumptions!$B$16:$B$18,MATCH(C1792,Assumptions!$A$16:$A$18,0)))</f>
        <v>5</v>
      </c>
      <c r="G1792" s="42" t="n">
        <f aca="false">IF(A1792="","",WORKDAY(B1792,F1792))</f>
        <v>46288</v>
      </c>
    </row>
    <row r="1793" customFormat="false" ht="15" hidden="false" customHeight="false" outlineLevel="0" collapsed="false">
      <c r="A1793" s="37" t="n">
        <v>1001792</v>
      </c>
      <c r="B1793" s="38" t="n">
        <v>46281</v>
      </c>
      <c r="C1793" s="39" t="s">
        <v>69</v>
      </c>
      <c r="D1793" s="39" t="s">
        <v>35</v>
      </c>
      <c r="E1793" s="40" t="n">
        <v>1.7</v>
      </c>
      <c r="F1793" s="41" t="n">
        <f aca="false">IF(A1793="","",INDEX(Assumptions!$B$16:$B$18,MATCH(C1793,Assumptions!$A$16:$A$18,0)))</f>
        <v>3</v>
      </c>
      <c r="G1793" s="42" t="n">
        <f aca="false">IF(A1793="","",WORKDAY(B1793,F1793))</f>
        <v>46286</v>
      </c>
    </row>
    <row r="1794" customFormat="false" ht="15" hidden="false" customHeight="false" outlineLevel="0" collapsed="false">
      <c r="A1794" s="37" t="n">
        <v>1001793</v>
      </c>
      <c r="B1794" s="38" t="n">
        <v>46281</v>
      </c>
      <c r="C1794" s="39" t="s">
        <v>69</v>
      </c>
      <c r="D1794" s="39" t="s">
        <v>35</v>
      </c>
      <c r="E1794" s="40" t="n">
        <v>2.1</v>
      </c>
      <c r="F1794" s="41" t="n">
        <f aca="false">IF(A1794="","",INDEX(Assumptions!$B$16:$B$18,MATCH(C1794,Assumptions!$A$16:$A$18,0)))</f>
        <v>3</v>
      </c>
      <c r="G1794" s="42" t="n">
        <f aca="false">IF(A1794="","",WORKDAY(B1794,F1794))</f>
        <v>46286</v>
      </c>
    </row>
    <row r="1795" customFormat="false" ht="15" hidden="false" customHeight="false" outlineLevel="0" collapsed="false">
      <c r="A1795" s="37" t="n">
        <v>1001794</v>
      </c>
      <c r="B1795" s="38" t="n">
        <v>46281</v>
      </c>
      <c r="C1795" s="39" t="s">
        <v>69</v>
      </c>
      <c r="D1795" s="39" t="s">
        <v>31</v>
      </c>
      <c r="E1795" s="40" t="n">
        <v>2.3</v>
      </c>
      <c r="F1795" s="41" t="n">
        <f aca="false">IF(A1795="","",INDEX(Assumptions!$B$16:$B$18,MATCH(C1795,Assumptions!$A$16:$A$18,0)))</f>
        <v>3</v>
      </c>
      <c r="G1795" s="42" t="n">
        <f aca="false">IF(A1795="","",WORKDAY(B1795,F1795))</f>
        <v>46286</v>
      </c>
    </row>
    <row r="1796" customFormat="false" ht="15" hidden="false" customHeight="false" outlineLevel="0" collapsed="false">
      <c r="A1796" s="37" t="n">
        <v>1001795</v>
      </c>
      <c r="B1796" s="38" t="n">
        <v>46281</v>
      </c>
      <c r="C1796" s="39" t="s">
        <v>68</v>
      </c>
      <c r="D1796" s="39" t="s">
        <v>35</v>
      </c>
      <c r="E1796" s="40" t="n">
        <v>4.4</v>
      </c>
      <c r="F1796" s="41" t="n">
        <f aca="false">IF(A1796="","",INDEX(Assumptions!$B$16:$B$18,MATCH(C1796,Assumptions!$A$16:$A$18,0)))</f>
        <v>1</v>
      </c>
      <c r="G1796" s="42" t="n">
        <f aca="false">IF(A1796="","",WORKDAY(B1796,F1796))</f>
        <v>46282</v>
      </c>
    </row>
    <row r="1797" customFormat="false" ht="15" hidden="false" customHeight="false" outlineLevel="0" collapsed="false">
      <c r="A1797" s="37" t="n">
        <v>1001796</v>
      </c>
      <c r="B1797" s="38" t="n">
        <v>46281</v>
      </c>
      <c r="C1797" s="39" t="s">
        <v>68</v>
      </c>
      <c r="D1797" s="39" t="s">
        <v>33</v>
      </c>
      <c r="E1797" s="40" t="n">
        <v>1.5</v>
      </c>
      <c r="F1797" s="41" t="n">
        <f aca="false">IF(A1797="","",INDEX(Assumptions!$B$16:$B$18,MATCH(C1797,Assumptions!$A$16:$A$18,0)))</f>
        <v>1</v>
      </c>
      <c r="G1797" s="42" t="n">
        <f aca="false">IF(A1797="","",WORKDAY(B1797,F1797))</f>
        <v>46282</v>
      </c>
    </row>
    <row r="1798" customFormat="false" ht="15" hidden="false" customHeight="false" outlineLevel="0" collapsed="false">
      <c r="A1798" s="37" t="n">
        <v>1001797</v>
      </c>
      <c r="B1798" s="38" t="n">
        <v>46281</v>
      </c>
      <c r="C1798" s="39" t="s">
        <v>69</v>
      </c>
      <c r="D1798" s="39" t="s">
        <v>37</v>
      </c>
      <c r="E1798" s="40" t="n">
        <v>1.9</v>
      </c>
      <c r="F1798" s="41" t="n">
        <f aca="false">IF(A1798="","",INDEX(Assumptions!$B$16:$B$18,MATCH(C1798,Assumptions!$A$16:$A$18,0)))</f>
        <v>3</v>
      </c>
      <c r="G1798" s="42" t="n">
        <f aca="false">IF(A1798="","",WORKDAY(B1798,F1798))</f>
        <v>46286</v>
      </c>
    </row>
    <row r="1799" customFormat="false" ht="15" hidden="false" customHeight="false" outlineLevel="0" collapsed="false">
      <c r="A1799" s="37" t="n">
        <v>1001798</v>
      </c>
      <c r="B1799" s="38" t="n">
        <v>46281</v>
      </c>
      <c r="C1799" s="39" t="s">
        <v>68</v>
      </c>
      <c r="D1799" s="39" t="s">
        <v>35</v>
      </c>
      <c r="E1799" s="40" t="n">
        <v>1</v>
      </c>
      <c r="F1799" s="41" t="n">
        <f aca="false">IF(A1799="","",INDEX(Assumptions!$B$16:$B$18,MATCH(C1799,Assumptions!$A$16:$A$18,0)))</f>
        <v>1</v>
      </c>
      <c r="G1799" s="42" t="n">
        <f aca="false">IF(A1799="","",WORKDAY(B1799,F1799))</f>
        <v>46282</v>
      </c>
    </row>
    <row r="1800" customFormat="false" ht="15" hidden="false" customHeight="false" outlineLevel="0" collapsed="false">
      <c r="A1800" s="37" t="n">
        <v>1001799</v>
      </c>
      <c r="B1800" s="38" t="n">
        <v>46281</v>
      </c>
      <c r="C1800" s="39" t="s">
        <v>68</v>
      </c>
      <c r="D1800" s="39" t="s">
        <v>37</v>
      </c>
      <c r="E1800" s="40" t="n">
        <v>2.9</v>
      </c>
      <c r="F1800" s="41" t="n">
        <f aca="false">IF(A1800="","",INDEX(Assumptions!$B$16:$B$18,MATCH(C1800,Assumptions!$A$16:$A$18,0)))</f>
        <v>1</v>
      </c>
      <c r="G1800" s="42" t="n">
        <f aca="false">IF(A1800="","",WORKDAY(B1800,F1800))</f>
        <v>46282</v>
      </c>
    </row>
    <row r="1801" customFormat="false" ht="15" hidden="false" customHeight="false" outlineLevel="0" collapsed="false">
      <c r="A1801" s="37" t="n">
        <v>1001800</v>
      </c>
      <c r="B1801" s="38" t="n">
        <v>46281</v>
      </c>
      <c r="C1801" s="39" t="s">
        <v>69</v>
      </c>
      <c r="D1801" s="39" t="s">
        <v>33</v>
      </c>
      <c r="E1801" s="40" t="n">
        <v>0.5</v>
      </c>
      <c r="F1801" s="41" t="n">
        <f aca="false">IF(A1801="","",INDEX(Assumptions!$B$16:$B$18,MATCH(C1801,Assumptions!$A$16:$A$18,0)))</f>
        <v>3</v>
      </c>
      <c r="G1801" s="42" t="n">
        <f aca="false">IF(A1801="","",WORKDAY(B1801,F1801))</f>
        <v>46286</v>
      </c>
    </row>
    <row r="1802" customFormat="false" ht="15" hidden="false" customHeight="false" outlineLevel="0" collapsed="false">
      <c r="A1802" s="37" t="n">
        <v>1001801</v>
      </c>
      <c r="B1802" s="38" t="n">
        <v>46281</v>
      </c>
      <c r="C1802" s="39" t="s">
        <v>70</v>
      </c>
      <c r="D1802" s="39" t="s">
        <v>39</v>
      </c>
      <c r="E1802" s="40" t="n">
        <v>2.1</v>
      </c>
      <c r="F1802" s="41" t="n">
        <f aca="false">IF(A1802="","",INDEX(Assumptions!$B$16:$B$18,MATCH(C1802,Assumptions!$A$16:$A$18,0)))</f>
        <v>5</v>
      </c>
      <c r="G1802" s="42" t="n">
        <f aca="false">IF(A1802="","",WORKDAY(B1802,F1802))</f>
        <v>46288</v>
      </c>
    </row>
    <row r="1803" customFormat="false" ht="15" hidden="false" customHeight="false" outlineLevel="0" collapsed="false">
      <c r="A1803" s="37" t="n">
        <v>1001802</v>
      </c>
      <c r="B1803" s="38" t="n">
        <v>46281</v>
      </c>
      <c r="C1803" s="39" t="s">
        <v>69</v>
      </c>
      <c r="D1803" s="39" t="s">
        <v>39</v>
      </c>
      <c r="E1803" s="40" t="n">
        <v>1.1</v>
      </c>
      <c r="F1803" s="41" t="n">
        <f aca="false">IF(A1803="","",INDEX(Assumptions!$B$16:$B$18,MATCH(C1803,Assumptions!$A$16:$A$18,0)))</f>
        <v>3</v>
      </c>
      <c r="G1803" s="42" t="n">
        <f aca="false">IF(A1803="","",WORKDAY(B1803,F1803))</f>
        <v>46286</v>
      </c>
    </row>
    <row r="1804" customFormat="false" ht="15" hidden="false" customHeight="false" outlineLevel="0" collapsed="false">
      <c r="A1804" s="37" t="n">
        <v>1001803</v>
      </c>
      <c r="B1804" s="38" t="n">
        <v>46281</v>
      </c>
      <c r="C1804" s="39" t="s">
        <v>69</v>
      </c>
      <c r="D1804" s="39" t="s">
        <v>31</v>
      </c>
      <c r="E1804" s="40" t="n">
        <v>1</v>
      </c>
      <c r="F1804" s="41" t="n">
        <f aca="false">IF(A1804="","",INDEX(Assumptions!$B$16:$B$18,MATCH(C1804,Assumptions!$A$16:$A$18,0)))</f>
        <v>3</v>
      </c>
      <c r="G1804" s="42" t="n">
        <f aca="false">IF(A1804="","",WORKDAY(B1804,F1804))</f>
        <v>46286</v>
      </c>
    </row>
    <row r="1805" customFormat="false" ht="15" hidden="false" customHeight="false" outlineLevel="0" collapsed="false">
      <c r="A1805" s="37" t="n">
        <v>1001804</v>
      </c>
      <c r="B1805" s="38" t="n">
        <v>46281</v>
      </c>
      <c r="C1805" s="39" t="s">
        <v>70</v>
      </c>
      <c r="D1805" s="39" t="s">
        <v>39</v>
      </c>
      <c r="E1805" s="40" t="n">
        <v>4.4</v>
      </c>
      <c r="F1805" s="41" t="n">
        <f aca="false">IF(A1805="","",INDEX(Assumptions!$B$16:$B$18,MATCH(C1805,Assumptions!$A$16:$A$18,0)))</f>
        <v>5</v>
      </c>
      <c r="G1805" s="42" t="n">
        <f aca="false">IF(A1805="","",WORKDAY(B1805,F1805))</f>
        <v>46288</v>
      </c>
    </row>
    <row r="1806" customFormat="false" ht="15" hidden="false" customHeight="false" outlineLevel="0" collapsed="false">
      <c r="A1806" s="37" t="n">
        <v>1001805</v>
      </c>
      <c r="B1806" s="38" t="n">
        <v>46281</v>
      </c>
      <c r="C1806" s="39" t="s">
        <v>70</v>
      </c>
      <c r="D1806" s="39" t="s">
        <v>37</v>
      </c>
      <c r="E1806" s="40" t="n">
        <v>2.4</v>
      </c>
      <c r="F1806" s="41" t="n">
        <f aca="false">IF(A1806="","",INDEX(Assumptions!$B$16:$B$18,MATCH(C1806,Assumptions!$A$16:$A$18,0)))</f>
        <v>5</v>
      </c>
      <c r="G1806" s="42" t="n">
        <f aca="false">IF(A1806="","",WORKDAY(B1806,F1806))</f>
        <v>46288</v>
      </c>
    </row>
    <row r="1807" customFormat="false" ht="15" hidden="false" customHeight="false" outlineLevel="0" collapsed="false">
      <c r="A1807" s="37" t="n">
        <v>1001806</v>
      </c>
      <c r="B1807" s="38" t="n">
        <v>46281</v>
      </c>
      <c r="C1807" s="39" t="s">
        <v>70</v>
      </c>
      <c r="D1807" s="39" t="s">
        <v>33</v>
      </c>
      <c r="E1807" s="40" t="n">
        <v>1.7</v>
      </c>
      <c r="F1807" s="41" t="n">
        <f aca="false">IF(A1807="","",INDEX(Assumptions!$B$16:$B$18,MATCH(C1807,Assumptions!$A$16:$A$18,0)))</f>
        <v>5</v>
      </c>
      <c r="G1807" s="42" t="n">
        <f aca="false">IF(A1807="","",WORKDAY(B1807,F1807))</f>
        <v>46288</v>
      </c>
    </row>
    <row r="1808" customFormat="false" ht="15" hidden="false" customHeight="false" outlineLevel="0" collapsed="false">
      <c r="A1808" s="37" t="n">
        <v>1001807</v>
      </c>
      <c r="B1808" s="38" t="n">
        <v>46281</v>
      </c>
      <c r="C1808" s="39" t="s">
        <v>69</v>
      </c>
      <c r="D1808" s="39" t="s">
        <v>35</v>
      </c>
      <c r="E1808" s="40" t="n">
        <v>1.9</v>
      </c>
      <c r="F1808" s="41" t="n">
        <f aca="false">IF(A1808="","",INDEX(Assumptions!$B$16:$B$18,MATCH(C1808,Assumptions!$A$16:$A$18,0)))</f>
        <v>3</v>
      </c>
      <c r="G1808" s="42" t="n">
        <f aca="false">IF(A1808="","",WORKDAY(B1808,F1808))</f>
        <v>46286</v>
      </c>
    </row>
    <row r="1809" customFormat="false" ht="15" hidden="false" customHeight="false" outlineLevel="0" collapsed="false">
      <c r="A1809" s="37" t="n">
        <v>1001808</v>
      </c>
      <c r="B1809" s="38" t="n">
        <v>46281</v>
      </c>
      <c r="C1809" s="39" t="s">
        <v>69</v>
      </c>
      <c r="D1809" s="39" t="s">
        <v>31</v>
      </c>
      <c r="E1809" s="40" t="n">
        <v>1.4</v>
      </c>
      <c r="F1809" s="41" t="n">
        <f aca="false">IF(A1809="","",INDEX(Assumptions!$B$16:$B$18,MATCH(C1809,Assumptions!$A$16:$A$18,0)))</f>
        <v>3</v>
      </c>
      <c r="G1809" s="42" t="n">
        <f aca="false">IF(A1809="","",WORKDAY(B1809,F1809))</f>
        <v>46286</v>
      </c>
    </row>
    <row r="1810" customFormat="false" ht="15" hidden="false" customHeight="false" outlineLevel="0" collapsed="false">
      <c r="A1810" s="37" t="n">
        <v>1001809</v>
      </c>
      <c r="B1810" s="38" t="n">
        <v>46281</v>
      </c>
      <c r="C1810" s="39" t="s">
        <v>68</v>
      </c>
      <c r="D1810" s="39" t="s">
        <v>31</v>
      </c>
      <c r="E1810" s="40" t="n">
        <v>2.2</v>
      </c>
      <c r="F1810" s="41" t="n">
        <f aca="false">IF(A1810="","",INDEX(Assumptions!$B$16:$B$18,MATCH(C1810,Assumptions!$A$16:$A$18,0)))</f>
        <v>1</v>
      </c>
      <c r="G1810" s="42" t="n">
        <f aca="false">IF(A1810="","",WORKDAY(B1810,F1810))</f>
        <v>46282</v>
      </c>
    </row>
    <row r="1811" customFormat="false" ht="15" hidden="false" customHeight="false" outlineLevel="0" collapsed="false">
      <c r="A1811" s="37" t="n">
        <v>1001810</v>
      </c>
      <c r="B1811" s="38" t="n">
        <v>46281</v>
      </c>
      <c r="C1811" s="39" t="s">
        <v>69</v>
      </c>
      <c r="D1811" s="39" t="s">
        <v>31</v>
      </c>
      <c r="E1811" s="40" t="n">
        <v>2.3</v>
      </c>
      <c r="F1811" s="41" t="n">
        <f aca="false">IF(A1811="","",INDEX(Assumptions!$B$16:$B$18,MATCH(C1811,Assumptions!$A$16:$A$18,0)))</f>
        <v>3</v>
      </c>
      <c r="G1811" s="42" t="n">
        <f aca="false">IF(A1811="","",WORKDAY(B1811,F1811))</f>
        <v>46286</v>
      </c>
    </row>
    <row r="1812" customFormat="false" ht="15" hidden="false" customHeight="false" outlineLevel="0" collapsed="false">
      <c r="A1812" s="37" t="n">
        <v>1001811</v>
      </c>
      <c r="B1812" s="38" t="n">
        <v>46281</v>
      </c>
      <c r="C1812" s="39" t="s">
        <v>69</v>
      </c>
      <c r="D1812" s="39" t="s">
        <v>37</v>
      </c>
      <c r="E1812" s="40" t="n">
        <v>2.6</v>
      </c>
      <c r="F1812" s="41" t="n">
        <f aca="false">IF(A1812="","",INDEX(Assumptions!$B$16:$B$18,MATCH(C1812,Assumptions!$A$16:$A$18,0)))</f>
        <v>3</v>
      </c>
      <c r="G1812" s="42" t="n">
        <f aca="false">IF(A1812="","",WORKDAY(B1812,F1812))</f>
        <v>46286</v>
      </c>
    </row>
    <row r="1813" customFormat="false" ht="15" hidden="false" customHeight="false" outlineLevel="0" collapsed="false">
      <c r="A1813" s="37" t="n">
        <v>1001812</v>
      </c>
      <c r="B1813" s="38" t="n">
        <v>46281</v>
      </c>
      <c r="C1813" s="39" t="s">
        <v>69</v>
      </c>
      <c r="D1813" s="39" t="s">
        <v>31</v>
      </c>
      <c r="E1813" s="40" t="n">
        <v>1.5</v>
      </c>
      <c r="F1813" s="41" t="n">
        <f aca="false">IF(A1813="","",INDEX(Assumptions!$B$16:$B$18,MATCH(C1813,Assumptions!$A$16:$A$18,0)))</f>
        <v>3</v>
      </c>
      <c r="G1813" s="42" t="n">
        <f aca="false">IF(A1813="","",WORKDAY(B1813,F1813))</f>
        <v>46286</v>
      </c>
    </row>
    <row r="1814" customFormat="false" ht="15" hidden="false" customHeight="false" outlineLevel="0" collapsed="false">
      <c r="A1814" s="37" t="n">
        <v>1001813</v>
      </c>
      <c r="B1814" s="38" t="n">
        <v>46281</v>
      </c>
      <c r="C1814" s="39" t="s">
        <v>69</v>
      </c>
      <c r="D1814" s="39" t="s">
        <v>39</v>
      </c>
      <c r="E1814" s="40" t="n">
        <v>0.5</v>
      </c>
      <c r="F1814" s="41" t="n">
        <f aca="false">IF(A1814="","",INDEX(Assumptions!$B$16:$B$18,MATCH(C1814,Assumptions!$A$16:$A$18,0)))</f>
        <v>3</v>
      </c>
      <c r="G1814" s="42" t="n">
        <f aca="false">IF(A1814="","",WORKDAY(B1814,F1814))</f>
        <v>46286</v>
      </c>
    </row>
    <row r="1815" customFormat="false" ht="15" hidden="false" customHeight="false" outlineLevel="0" collapsed="false">
      <c r="A1815" s="37" t="n">
        <v>1001814</v>
      </c>
      <c r="B1815" s="38" t="n">
        <v>46281</v>
      </c>
      <c r="C1815" s="39" t="s">
        <v>69</v>
      </c>
      <c r="D1815" s="39" t="s">
        <v>37</v>
      </c>
      <c r="E1815" s="40" t="n">
        <v>1</v>
      </c>
      <c r="F1815" s="41" t="n">
        <f aca="false">IF(A1815="","",INDEX(Assumptions!$B$16:$B$18,MATCH(C1815,Assumptions!$A$16:$A$18,0)))</f>
        <v>3</v>
      </c>
      <c r="G1815" s="42" t="n">
        <f aca="false">IF(A1815="","",WORKDAY(B1815,F1815))</f>
        <v>46286</v>
      </c>
    </row>
    <row r="1816" customFormat="false" ht="15" hidden="false" customHeight="false" outlineLevel="0" collapsed="false">
      <c r="A1816" s="37" t="n">
        <v>1001815</v>
      </c>
      <c r="B1816" s="38" t="n">
        <v>46281</v>
      </c>
      <c r="C1816" s="39" t="s">
        <v>70</v>
      </c>
      <c r="D1816" s="39" t="s">
        <v>33</v>
      </c>
      <c r="E1816" s="40" t="n">
        <v>1.5</v>
      </c>
      <c r="F1816" s="41" t="n">
        <f aca="false">IF(A1816="","",INDEX(Assumptions!$B$16:$B$18,MATCH(C1816,Assumptions!$A$16:$A$18,0)))</f>
        <v>5</v>
      </c>
      <c r="G1816" s="42" t="n">
        <f aca="false">IF(A1816="","",WORKDAY(B1816,F1816))</f>
        <v>46288</v>
      </c>
    </row>
    <row r="1817" customFormat="false" ht="15" hidden="false" customHeight="false" outlineLevel="0" collapsed="false">
      <c r="A1817" s="37" t="n">
        <v>1001816</v>
      </c>
      <c r="B1817" s="38" t="n">
        <v>46281</v>
      </c>
      <c r="C1817" s="39" t="s">
        <v>70</v>
      </c>
      <c r="D1817" s="39" t="s">
        <v>35</v>
      </c>
      <c r="E1817" s="40" t="n">
        <v>0.5</v>
      </c>
      <c r="F1817" s="41" t="n">
        <f aca="false">IF(A1817="","",INDEX(Assumptions!$B$16:$B$18,MATCH(C1817,Assumptions!$A$16:$A$18,0)))</f>
        <v>5</v>
      </c>
      <c r="G1817" s="42" t="n">
        <f aca="false">IF(A1817="","",WORKDAY(B1817,F1817))</f>
        <v>46288</v>
      </c>
    </row>
    <row r="1818" customFormat="false" ht="15" hidden="false" customHeight="false" outlineLevel="0" collapsed="false">
      <c r="A1818" s="37" t="n">
        <v>1001817</v>
      </c>
      <c r="B1818" s="38" t="n">
        <v>46281</v>
      </c>
      <c r="C1818" s="39" t="s">
        <v>68</v>
      </c>
      <c r="D1818" s="39" t="s">
        <v>35</v>
      </c>
      <c r="E1818" s="40" t="n">
        <v>0.8</v>
      </c>
      <c r="F1818" s="41" t="n">
        <f aca="false">IF(A1818="","",INDEX(Assumptions!$B$16:$B$18,MATCH(C1818,Assumptions!$A$16:$A$18,0)))</f>
        <v>1</v>
      </c>
      <c r="G1818" s="42" t="n">
        <f aca="false">IF(A1818="","",WORKDAY(B1818,F1818))</f>
        <v>46282</v>
      </c>
    </row>
    <row r="1819" customFormat="false" ht="15" hidden="false" customHeight="false" outlineLevel="0" collapsed="false">
      <c r="A1819" s="37" t="n">
        <v>1001818</v>
      </c>
      <c r="B1819" s="38" t="n">
        <v>46281</v>
      </c>
      <c r="C1819" s="39" t="s">
        <v>69</v>
      </c>
      <c r="D1819" s="39" t="s">
        <v>35</v>
      </c>
      <c r="E1819" s="40" t="n">
        <v>1.1</v>
      </c>
      <c r="F1819" s="41" t="n">
        <f aca="false">IF(A1819="","",INDEX(Assumptions!$B$16:$B$18,MATCH(C1819,Assumptions!$A$16:$A$18,0)))</f>
        <v>3</v>
      </c>
      <c r="G1819" s="42" t="n">
        <f aca="false">IF(A1819="","",WORKDAY(B1819,F1819))</f>
        <v>46286</v>
      </c>
    </row>
    <row r="1820" customFormat="false" ht="15" hidden="false" customHeight="false" outlineLevel="0" collapsed="false">
      <c r="A1820" s="37" t="n">
        <v>1001819</v>
      </c>
      <c r="B1820" s="38" t="n">
        <v>46281</v>
      </c>
      <c r="C1820" s="39" t="s">
        <v>69</v>
      </c>
      <c r="D1820" s="39" t="s">
        <v>33</v>
      </c>
      <c r="E1820" s="40" t="n">
        <v>1.7</v>
      </c>
      <c r="F1820" s="41" t="n">
        <f aca="false">IF(A1820="","",INDEX(Assumptions!$B$16:$B$18,MATCH(C1820,Assumptions!$A$16:$A$18,0)))</f>
        <v>3</v>
      </c>
      <c r="G1820" s="42" t="n">
        <f aca="false">IF(A1820="","",WORKDAY(B1820,F1820))</f>
        <v>46286</v>
      </c>
    </row>
    <row r="1821" customFormat="false" ht="15" hidden="false" customHeight="false" outlineLevel="0" collapsed="false">
      <c r="A1821" s="37" t="n">
        <v>1001820</v>
      </c>
      <c r="B1821" s="38" t="n">
        <v>46281</v>
      </c>
      <c r="C1821" s="39" t="s">
        <v>69</v>
      </c>
      <c r="D1821" s="39" t="s">
        <v>31</v>
      </c>
      <c r="E1821" s="40" t="n">
        <v>7.3</v>
      </c>
      <c r="F1821" s="41" t="n">
        <f aca="false">IF(A1821="","",INDEX(Assumptions!$B$16:$B$18,MATCH(C1821,Assumptions!$A$16:$A$18,0)))</f>
        <v>3</v>
      </c>
      <c r="G1821" s="42" t="n">
        <f aca="false">IF(A1821="","",WORKDAY(B1821,F1821))</f>
        <v>46286</v>
      </c>
    </row>
    <row r="1822" customFormat="false" ht="15" hidden="false" customHeight="false" outlineLevel="0" collapsed="false">
      <c r="A1822" s="37" t="n">
        <v>1001821</v>
      </c>
      <c r="B1822" s="38" t="n">
        <v>46281</v>
      </c>
      <c r="C1822" s="39" t="s">
        <v>68</v>
      </c>
      <c r="D1822" s="39" t="s">
        <v>35</v>
      </c>
      <c r="E1822" s="40" t="n">
        <v>0.8</v>
      </c>
      <c r="F1822" s="41" t="n">
        <f aca="false">IF(A1822="","",INDEX(Assumptions!$B$16:$B$18,MATCH(C1822,Assumptions!$A$16:$A$18,0)))</f>
        <v>1</v>
      </c>
      <c r="G1822" s="42" t="n">
        <f aca="false">IF(A1822="","",WORKDAY(B1822,F1822))</f>
        <v>46282</v>
      </c>
    </row>
    <row r="1823" customFormat="false" ht="15" hidden="false" customHeight="false" outlineLevel="0" collapsed="false">
      <c r="A1823" s="37" t="n">
        <v>1001822</v>
      </c>
      <c r="B1823" s="38" t="n">
        <v>46281</v>
      </c>
      <c r="C1823" s="39" t="s">
        <v>69</v>
      </c>
      <c r="D1823" s="39" t="s">
        <v>33</v>
      </c>
      <c r="E1823" s="40" t="n">
        <v>1.4</v>
      </c>
      <c r="F1823" s="41" t="n">
        <f aca="false">IF(A1823="","",INDEX(Assumptions!$B$16:$B$18,MATCH(C1823,Assumptions!$A$16:$A$18,0)))</f>
        <v>3</v>
      </c>
      <c r="G1823" s="42" t="n">
        <f aca="false">IF(A1823="","",WORKDAY(B1823,F1823))</f>
        <v>46286</v>
      </c>
    </row>
    <row r="1824" customFormat="false" ht="15" hidden="false" customHeight="false" outlineLevel="0" collapsed="false">
      <c r="A1824" s="37" t="n">
        <v>1001823</v>
      </c>
      <c r="B1824" s="38" t="n">
        <v>46281</v>
      </c>
      <c r="C1824" s="39" t="s">
        <v>70</v>
      </c>
      <c r="D1824" s="39" t="s">
        <v>35</v>
      </c>
      <c r="E1824" s="40" t="n">
        <v>0.7</v>
      </c>
      <c r="F1824" s="41" t="n">
        <f aca="false">IF(A1824="","",INDEX(Assumptions!$B$16:$B$18,MATCH(C1824,Assumptions!$A$16:$A$18,0)))</f>
        <v>5</v>
      </c>
      <c r="G1824" s="42" t="n">
        <f aca="false">IF(A1824="","",WORKDAY(B1824,F1824))</f>
        <v>46288</v>
      </c>
    </row>
    <row r="1825" customFormat="false" ht="15" hidden="false" customHeight="false" outlineLevel="0" collapsed="false">
      <c r="A1825" s="37" t="n">
        <v>1001824</v>
      </c>
      <c r="B1825" s="38" t="n">
        <v>46281</v>
      </c>
      <c r="C1825" s="39" t="s">
        <v>69</v>
      </c>
      <c r="D1825" s="39" t="s">
        <v>31</v>
      </c>
      <c r="E1825" s="40" t="n">
        <v>2.2</v>
      </c>
      <c r="F1825" s="41" t="n">
        <f aca="false">IF(A1825="","",INDEX(Assumptions!$B$16:$B$18,MATCH(C1825,Assumptions!$A$16:$A$18,0)))</f>
        <v>3</v>
      </c>
      <c r="G1825" s="42" t="n">
        <f aca="false">IF(A1825="","",WORKDAY(B1825,F1825))</f>
        <v>46286</v>
      </c>
    </row>
    <row r="1826" customFormat="false" ht="15" hidden="false" customHeight="false" outlineLevel="0" collapsed="false">
      <c r="A1826" s="37" t="n">
        <v>1001825</v>
      </c>
      <c r="B1826" s="38" t="n">
        <v>46281</v>
      </c>
      <c r="C1826" s="39" t="s">
        <v>69</v>
      </c>
      <c r="D1826" s="39" t="s">
        <v>31</v>
      </c>
      <c r="E1826" s="40" t="n">
        <v>0.8</v>
      </c>
      <c r="F1826" s="41" t="n">
        <f aca="false">IF(A1826="","",INDEX(Assumptions!$B$16:$B$18,MATCH(C1826,Assumptions!$A$16:$A$18,0)))</f>
        <v>3</v>
      </c>
      <c r="G1826" s="42" t="n">
        <f aca="false">IF(A1826="","",WORKDAY(B1826,F1826))</f>
        <v>46286</v>
      </c>
    </row>
    <row r="1827" customFormat="false" ht="15" hidden="false" customHeight="false" outlineLevel="0" collapsed="false">
      <c r="A1827" s="37" t="n">
        <v>1001826</v>
      </c>
      <c r="B1827" s="38" t="n">
        <v>46281</v>
      </c>
      <c r="C1827" s="39" t="s">
        <v>69</v>
      </c>
      <c r="D1827" s="39" t="s">
        <v>35</v>
      </c>
      <c r="E1827" s="40" t="n">
        <v>4.6</v>
      </c>
      <c r="F1827" s="41" t="n">
        <f aca="false">IF(A1827="","",INDEX(Assumptions!$B$16:$B$18,MATCH(C1827,Assumptions!$A$16:$A$18,0)))</f>
        <v>3</v>
      </c>
      <c r="G1827" s="42" t="n">
        <f aca="false">IF(A1827="","",WORKDAY(B1827,F1827))</f>
        <v>46286</v>
      </c>
    </row>
    <row r="1828" customFormat="false" ht="15" hidden="false" customHeight="false" outlineLevel="0" collapsed="false">
      <c r="A1828" s="37" t="n">
        <v>1001827</v>
      </c>
      <c r="B1828" s="38" t="n">
        <v>46281</v>
      </c>
      <c r="C1828" s="39" t="s">
        <v>68</v>
      </c>
      <c r="D1828" s="39" t="s">
        <v>31</v>
      </c>
      <c r="E1828" s="40" t="n">
        <v>1.8</v>
      </c>
      <c r="F1828" s="41" t="n">
        <f aca="false">IF(A1828="","",INDEX(Assumptions!$B$16:$B$18,MATCH(C1828,Assumptions!$A$16:$A$18,0)))</f>
        <v>1</v>
      </c>
      <c r="G1828" s="42" t="n">
        <f aca="false">IF(A1828="","",WORKDAY(B1828,F1828))</f>
        <v>46282</v>
      </c>
    </row>
    <row r="1829" customFormat="false" ht="15" hidden="false" customHeight="false" outlineLevel="0" collapsed="false">
      <c r="A1829" s="37" t="n">
        <v>1001828</v>
      </c>
      <c r="B1829" s="38" t="n">
        <v>46281</v>
      </c>
      <c r="C1829" s="39" t="s">
        <v>69</v>
      </c>
      <c r="D1829" s="39" t="s">
        <v>33</v>
      </c>
      <c r="E1829" s="40" t="n">
        <v>1.3</v>
      </c>
      <c r="F1829" s="41" t="n">
        <f aca="false">IF(A1829="","",INDEX(Assumptions!$B$16:$B$18,MATCH(C1829,Assumptions!$A$16:$A$18,0)))</f>
        <v>3</v>
      </c>
      <c r="G1829" s="42" t="n">
        <f aca="false">IF(A1829="","",WORKDAY(B1829,F1829))</f>
        <v>46286</v>
      </c>
    </row>
    <row r="1830" customFormat="false" ht="15" hidden="false" customHeight="false" outlineLevel="0" collapsed="false">
      <c r="A1830" s="37" t="n">
        <v>1001829</v>
      </c>
      <c r="B1830" s="38" t="n">
        <v>46281</v>
      </c>
      <c r="C1830" s="39" t="s">
        <v>69</v>
      </c>
      <c r="D1830" s="39" t="s">
        <v>33</v>
      </c>
      <c r="E1830" s="40" t="n">
        <v>3.9</v>
      </c>
      <c r="F1830" s="41" t="n">
        <f aca="false">IF(A1830="","",INDEX(Assumptions!$B$16:$B$18,MATCH(C1830,Assumptions!$A$16:$A$18,0)))</f>
        <v>3</v>
      </c>
      <c r="G1830" s="42" t="n">
        <f aca="false">IF(A1830="","",WORKDAY(B1830,F1830))</f>
        <v>46286</v>
      </c>
    </row>
    <row r="1831" customFormat="false" ht="15" hidden="false" customHeight="false" outlineLevel="0" collapsed="false">
      <c r="A1831" s="37" t="n">
        <v>1001830</v>
      </c>
      <c r="B1831" s="38" t="n">
        <v>46281</v>
      </c>
      <c r="C1831" s="39" t="s">
        <v>70</v>
      </c>
      <c r="D1831" s="39" t="s">
        <v>37</v>
      </c>
      <c r="E1831" s="40" t="n">
        <v>2.5</v>
      </c>
      <c r="F1831" s="41" t="n">
        <f aca="false">IF(A1831="","",INDEX(Assumptions!$B$16:$B$18,MATCH(C1831,Assumptions!$A$16:$A$18,0)))</f>
        <v>5</v>
      </c>
      <c r="G1831" s="42" t="n">
        <f aca="false">IF(A1831="","",WORKDAY(B1831,F1831))</f>
        <v>46288</v>
      </c>
    </row>
    <row r="1832" customFormat="false" ht="15" hidden="false" customHeight="false" outlineLevel="0" collapsed="false">
      <c r="A1832" s="37" t="n">
        <v>1001831</v>
      </c>
      <c r="B1832" s="38" t="n">
        <v>46281</v>
      </c>
      <c r="C1832" s="39" t="s">
        <v>70</v>
      </c>
      <c r="D1832" s="39" t="s">
        <v>35</v>
      </c>
      <c r="E1832" s="40" t="n">
        <v>1</v>
      </c>
      <c r="F1832" s="41" t="n">
        <f aca="false">IF(A1832="","",INDEX(Assumptions!$B$16:$B$18,MATCH(C1832,Assumptions!$A$16:$A$18,0)))</f>
        <v>5</v>
      </c>
      <c r="G1832" s="42" t="n">
        <f aca="false">IF(A1832="","",WORKDAY(B1832,F1832))</f>
        <v>46288</v>
      </c>
    </row>
    <row r="1833" customFormat="false" ht="15" hidden="false" customHeight="false" outlineLevel="0" collapsed="false">
      <c r="A1833" s="37" t="n">
        <v>1001832</v>
      </c>
      <c r="B1833" s="38" t="n">
        <v>46281</v>
      </c>
      <c r="C1833" s="39" t="s">
        <v>70</v>
      </c>
      <c r="D1833" s="39" t="s">
        <v>31</v>
      </c>
      <c r="E1833" s="40" t="n">
        <v>0.7</v>
      </c>
      <c r="F1833" s="41" t="n">
        <f aca="false">IF(A1833="","",INDEX(Assumptions!$B$16:$B$18,MATCH(C1833,Assumptions!$A$16:$A$18,0)))</f>
        <v>5</v>
      </c>
      <c r="G1833" s="42" t="n">
        <f aca="false">IF(A1833="","",WORKDAY(B1833,F1833))</f>
        <v>46288</v>
      </c>
    </row>
    <row r="1834" customFormat="false" ht="15" hidden="false" customHeight="false" outlineLevel="0" collapsed="false">
      <c r="A1834" s="37" t="n">
        <v>1001833</v>
      </c>
      <c r="B1834" s="38" t="n">
        <v>46281</v>
      </c>
      <c r="C1834" s="39" t="s">
        <v>68</v>
      </c>
      <c r="D1834" s="39" t="s">
        <v>35</v>
      </c>
      <c r="E1834" s="40" t="n">
        <v>2.5</v>
      </c>
      <c r="F1834" s="41" t="n">
        <f aca="false">IF(A1834="","",INDEX(Assumptions!$B$16:$B$18,MATCH(C1834,Assumptions!$A$16:$A$18,0)))</f>
        <v>1</v>
      </c>
      <c r="G1834" s="42" t="n">
        <f aca="false">IF(A1834="","",WORKDAY(B1834,F1834))</f>
        <v>46282</v>
      </c>
    </row>
    <row r="1835" customFormat="false" ht="15" hidden="false" customHeight="false" outlineLevel="0" collapsed="false">
      <c r="A1835" s="37" t="n">
        <v>1001834</v>
      </c>
      <c r="B1835" s="38" t="n">
        <v>46281</v>
      </c>
      <c r="C1835" s="39" t="s">
        <v>69</v>
      </c>
      <c r="D1835" s="39" t="s">
        <v>33</v>
      </c>
      <c r="E1835" s="40" t="n">
        <v>1.1</v>
      </c>
      <c r="F1835" s="41" t="n">
        <f aca="false">IF(A1835="","",INDEX(Assumptions!$B$16:$B$18,MATCH(C1835,Assumptions!$A$16:$A$18,0)))</f>
        <v>3</v>
      </c>
      <c r="G1835" s="42" t="n">
        <f aca="false">IF(A1835="","",WORKDAY(B1835,F1835))</f>
        <v>46286</v>
      </c>
    </row>
    <row r="1836" customFormat="false" ht="15" hidden="false" customHeight="false" outlineLevel="0" collapsed="false">
      <c r="A1836" s="37" t="n">
        <v>1001835</v>
      </c>
      <c r="B1836" s="38" t="n">
        <v>46281</v>
      </c>
      <c r="C1836" s="39" t="s">
        <v>70</v>
      </c>
      <c r="D1836" s="39" t="s">
        <v>35</v>
      </c>
      <c r="E1836" s="40" t="n">
        <v>1</v>
      </c>
      <c r="F1836" s="41" t="n">
        <f aca="false">IF(A1836="","",INDEX(Assumptions!$B$16:$B$18,MATCH(C1836,Assumptions!$A$16:$A$18,0)))</f>
        <v>5</v>
      </c>
      <c r="G1836" s="42" t="n">
        <f aca="false">IF(A1836="","",WORKDAY(B1836,F1836))</f>
        <v>46288</v>
      </c>
    </row>
    <row r="1837" customFormat="false" ht="15" hidden="false" customHeight="false" outlineLevel="0" collapsed="false">
      <c r="A1837" s="37" t="n">
        <v>1001836</v>
      </c>
      <c r="B1837" s="38" t="n">
        <v>46281</v>
      </c>
      <c r="C1837" s="39" t="s">
        <v>70</v>
      </c>
      <c r="D1837" s="39" t="s">
        <v>33</v>
      </c>
      <c r="E1837" s="40" t="n">
        <v>2.4</v>
      </c>
      <c r="F1837" s="41" t="n">
        <f aca="false">IF(A1837="","",INDEX(Assumptions!$B$16:$B$18,MATCH(C1837,Assumptions!$A$16:$A$18,0)))</f>
        <v>5</v>
      </c>
      <c r="G1837" s="42" t="n">
        <f aca="false">IF(A1837="","",WORKDAY(B1837,F1837))</f>
        <v>46288</v>
      </c>
    </row>
    <row r="1838" customFormat="false" ht="15" hidden="false" customHeight="false" outlineLevel="0" collapsed="false">
      <c r="A1838" s="37" t="n">
        <v>1001837</v>
      </c>
      <c r="B1838" s="38" t="n">
        <v>46281</v>
      </c>
      <c r="C1838" s="39" t="s">
        <v>69</v>
      </c>
      <c r="D1838" s="39" t="s">
        <v>39</v>
      </c>
      <c r="E1838" s="40" t="n">
        <v>0.3</v>
      </c>
      <c r="F1838" s="41" t="n">
        <f aca="false">IF(A1838="","",INDEX(Assumptions!$B$16:$B$18,MATCH(C1838,Assumptions!$A$16:$A$18,0)))</f>
        <v>3</v>
      </c>
      <c r="G1838" s="42" t="n">
        <f aca="false">IF(A1838="","",WORKDAY(B1838,F1838))</f>
        <v>46286</v>
      </c>
    </row>
    <row r="1839" customFormat="false" ht="15" hidden="false" customHeight="false" outlineLevel="0" collapsed="false">
      <c r="A1839" s="37" t="n">
        <v>1001838</v>
      </c>
      <c r="B1839" s="38" t="n">
        <v>46281</v>
      </c>
      <c r="C1839" s="39" t="s">
        <v>69</v>
      </c>
      <c r="D1839" s="39" t="s">
        <v>39</v>
      </c>
      <c r="E1839" s="40" t="n">
        <v>0.9</v>
      </c>
      <c r="F1839" s="41" t="n">
        <f aca="false">IF(A1839="","",INDEX(Assumptions!$B$16:$B$18,MATCH(C1839,Assumptions!$A$16:$A$18,0)))</f>
        <v>3</v>
      </c>
      <c r="G1839" s="42" t="n">
        <f aca="false">IF(A1839="","",WORKDAY(B1839,F1839))</f>
        <v>46286</v>
      </c>
    </row>
    <row r="1840" customFormat="false" ht="15" hidden="false" customHeight="false" outlineLevel="0" collapsed="false">
      <c r="A1840" s="37" t="n">
        <v>1001839</v>
      </c>
      <c r="B1840" s="38" t="n">
        <v>46281</v>
      </c>
      <c r="C1840" s="39" t="s">
        <v>69</v>
      </c>
      <c r="D1840" s="39" t="s">
        <v>39</v>
      </c>
      <c r="E1840" s="40" t="n">
        <v>4.5</v>
      </c>
      <c r="F1840" s="41" t="n">
        <f aca="false">IF(A1840="","",INDEX(Assumptions!$B$16:$B$18,MATCH(C1840,Assumptions!$A$16:$A$18,0)))</f>
        <v>3</v>
      </c>
      <c r="G1840" s="42" t="n">
        <f aca="false">IF(A1840="","",WORKDAY(B1840,F1840))</f>
        <v>46286</v>
      </c>
    </row>
    <row r="1841" customFormat="false" ht="15" hidden="false" customHeight="false" outlineLevel="0" collapsed="false">
      <c r="A1841" s="37" t="n">
        <v>1001840</v>
      </c>
      <c r="B1841" s="38" t="n">
        <v>46281</v>
      </c>
      <c r="C1841" s="39" t="s">
        <v>69</v>
      </c>
      <c r="D1841" s="39" t="s">
        <v>39</v>
      </c>
      <c r="E1841" s="40" t="n">
        <v>1.5</v>
      </c>
      <c r="F1841" s="41" t="n">
        <f aca="false">IF(A1841="","",INDEX(Assumptions!$B$16:$B$18,MATCH(C1841,Assumptions!$A$16:$A$18,0)))</f>
        <v>3</v>
      </c>
      <c r="G1841" s="42" t="n">
        <f aca="false">IF(A1841="","",WORKDAY(B1841,F1841))</f>
        <v>46286</v>
      </c>
    </row>
    <row r="1842" customFormat="false" ht="15" hidden="false" customHeight="false" outlineLevel="0" collapsed="false">
      <c r="A1842" s="37" t="n">
        <v>1001841</v>
      </c>
      <c r="B1842" s="38" t="n">
        <v>46281</v>
      </c>
      <c r="C1842" s="39" t="s">
        <v>69</v>
      </c>
      <c r="D1842" s="39" t="s">
        <v>39</v>
      </c>
      <c r="E1842" s="40" t="n">
        <v>3.9</v>
      </c>
      <c r="F1842" s="41" t="n">
        <f aca="false">IF(A1842="","",INDEX(Assumptions!$B$16:$B$18,MATCH(C1842,Assumptions!$A$16:$A$18,0)))</f>
        <v>3</v>
      </c>
      <c r="G1842" s="42" t="n">
        <f aca="false">IF(A1842="","",WORKDAY(B1842,F1842))</f>
        <v>46286</v>
      </c>
    </row>
    <row r="1843" customFormat="false" ht="15" hidden="false" customHeight="false" outlineLevel="0" collapsed="false">
      <c r="A1843" s="37" t="n">
        <v>1001842</v>
      </c>
      <c r="B1843" s="38" t="n">
        <v>46281</v>
      </c>
      <c r="C1843" s="39" t="s">
        <v>68</v>
      </c>
      <c r="D1843" s="39" t="s">
        <v>39</v>
      </c>
      <c r="E1843" s="40" t="n">
        <v>2.3</v>
      </c>
      <c r="F1843" s="41" t="n">
        <f aca="false">IF(A1843="","",INDEX(Assumptions!$B$16:$B$18,MATCH(C1843,Assumptions!$A$16:$A$18,0)))</f>
        <v>1</v>
      </c>
      <c r="G1843" s="42" t="n">
        <f aca="false">IF(A1843="","",WORKDAY(B1843,F1843))</f>
        <v>46282</v>
      </c>
    </row>
    <row r="1844" customFormat="false" ht="15" hidden="false" customHeight="false" outlineLevel="0" collapsed="false">
      <c r="A1844" s="37" t="n">
        <v>1001843</v>
      </c>
      <c r="B1844" s="38" t="n">
        <v>46281</v>
      </c>
      <c r="C1844" s="39" t="s">
        <v>70</v>
      </c>
      <c r="D1844" s="39" t="s">
        <v>35</v>
      </c>
      <c r="E1844" s="40" t="n">
        <v>1.4</v>
      </c>
      <c r="F1844" s="41" t="n">
        <f aca="false">IF(A1844="","",INDEX(Assumptions!$B$16:$B$18,MATCH(C1844,Assumptions!$A$16:$A$18,0)))</f>
        <v>5</v>
      </c>
      <c r="G1844" s="42" t="n">
        <f aca="false">IF(A1844="","",WORKDAY(B1844,F1844))</f>
        <v>46288</v>
      </c>
    </row>
    <row r="1845" customFormat="false" ht="15" hidden="false" customHeight="false" outlineLevel="0" collapsed="false">
      <c r="A1845" s="37" t="n">
        <v>1001844</v>
      </c>
      <c r="B1845" s="38" t="n">
        <v>46281</v>
      </c>
      <c r="C1845" s="39" t="s">
        <v>69</v>
      </c>
      <c r="D1845" s="39" t="s">
        <v>33</v>
      </c>
      <c r="E1845" s="40" t="n">
        <v>0.5</v>
      </c>
      <c r="F1845" s="41" t="n">
        <f aca="false">IF(A1845="","",INDEX(Assumptions!$B$16:$B$18,MATCH(C1845,Assumptions!$A$16:$A$18,0)))</f>
        <v>3</v>
      </c>
      <c r="G1845" s="42" t="n">
        <f aca="false">IF(A1845="","",WORKDAY(B1845,F1845))</f>
        <v>46286</v>
      </c>
    </row>
    <row r="1846" customFormat="false" ht="15" hidden="false" customHeight="false" outlineLevel="0" collapsed="false">
      <c r="A1846" s="37" t="n">
        <v>1001845</v>
      </c>
      <c r="B1846" s="38" t="n">
        <v>46281</v>
      </c>
      <c r="C1846" s="39" t="s">
        <v>69</v>
      </c>
      <c r="D1846" s="39" t="s">
        <v>31</v>
      </c>
      <c r="E1846" s="40" t="n">
        <v>1</v>
      </c>
      <c r="F1846" s="41" t="n">
        <f aca="false">IF(A1846="","",INDEX(Assumptions!$B$16:$B$18,MATCH(C1846,Assumptions!$A$16:$A$18,0)))</f>
        <v>3</v>
      </c>
      <c r="G1846" s="42" t="n">
        <f aca="false">IF(A1846="","",WORKDAY(B1846,F1846))</f>
        <v>46286</v>
      </c>
    </row>
    <row r="1847" customFormat="false" ht="15" hidden="false" customHeight="false" outlineLevel="0" collapsed="false">
      <c r="A1847" s="37" t="n">
        <v>1001846</v>
      </c>
      <c r="B1847" s="38" t="n">
        <v>46281</v>
      </c>
      <c r="C1847" s="39" t="s">
        <v>68</v>
      </c>
      <c r="D1847" s="39" t="s">
        <v>31</v>
      </c>
      <c r="E1847" s="40" t="n">
        <v>1.2</v>
      </c>
      <c r="F1847" s="41" t="n">
        <f aca="false">IF(A1847="","",INDEX(Assumptions!$B$16:$B$18,MATCH(C1847,Assumptions!$A$16:$A$18,0)))</f>
        <v>1</v>
      </c>
      <c r="G1847" s="42" t="n">
        <f aca="false">IF(A1847="","",WORKDAY(B1847,F1847))</f>
        <v>46282</v>
      </c>
    </row>
    <row r="1848" customFormat="false" ht="15" hidden="false" customHeight="false" outlineLevel="0" collapsed="false">
      <c r="A1848" s="37" t="n">
        <v>1001847</v>
      </c>
      <c r="B1848" s="38" t="n">
        <v>46281</v>
      </c>
      <c r="C1848" s="39" t="s">
        <v>70</v>
      </c>
      <c r="D1848" s="39" t="s">
        <v>39</v>
      </c>
      <c r="E1848" s="40" t="n">
        <v>0.8</v>
      </c>
      <c r="F1848" s="41" t="n">
        <f aca="false">IF(A1848="","",INDEX(Assumptions!$B$16:$B$18,MATCH(C1848,Assumptions!$A$16:$A$18,0)))</f>
        <v>5</v>
      </c>
      <c r="G1848" s="42" t="n">
        <f aca="false">IF(A1848="","",WORKDAY(B1848,F1848))</f>
        <v>46288</v>
      </c>
    </row>
    <row r="1849" customFormat="false" ht="15" hidden="false" customHeight="false" outlineLevel="0" collapsed="false">
      <c r="A1849" s="37" t="n">
        <v>1001848</v>
      </c>
      <c r="B1849" s="38" t="n">
        <v>46281</v>
      </c>
      <c r="C1849" s="39" t="s">
        <v>69</v>
      </c>
      <c r="D1849" s="39" t="s">
        <v>35</v>
      </c>
      <c r="E1849" s="40" t="n">
        <v>2.2</v>
      </c>
      <c r="F1849" s="41" t="n">
        <f aca="false">IF(A1849="","",INDEX(Assumptions!$B$16:$B$18,MATCH(C1849,Assumptions!$A$16:$A$18,0)))</f>
        <v>3</v>
      </c>
      <c r="G1849" s="42" t="n">
        <f aca="false">IF(A1849="","",WORKDAY(B1849,F1849))</f>
        <v>46286</v>
      </c>
    </row>
    <row r="1850" customFormat="false" ht="15" hidden="false" customHeight="false" outlineLevel="0" collapsed="false">
      <c r="A1850" s="37" t="n">
        <v>1001849</v>
      </c>
      <c r="B1850" s="38" t="n">
        <v>46281</v>
      </c>
      <c r="C1850" s="39" t="s">
        <v>69</v>
      </c>
      <c r="D1850" s="39" t="s">
        <v>37</v>
      </c>
      <c r="E1850" s="40" t="n">
        <v>7.5</v>
      </c>
      <c r="F1850" s="41" t="n">
        <f aca="false">IF(A1850="","",INDEX(Assumptions!$B$16:$B$18,MATCH(C1850,Assumptions!$A$16:$A$18,0)))</f>
        <v>3</v>
      </c>
      <c r="G1850" s="42" t="n">
        <f aca="false">IF(A1850="","",WORKDAY(B1850,F1850))</f>
        <v>46286</v>
      </c>
    </row>
    <row r="1851" customFormat="false" ht="15" hidden="false" customHeight="false" outlineLevel="0" collapsed="false">
      <c r="A1851" s="37" t="n">
        <v>1001850</v>
      </c>
      <c r="B1851" s="38" t="n">
        <v>46281</v>
      </c>
      <c r="C1851" s="39" t="s">
        <v>68</v>
      </c>
      <c r="D1851" s="39" t="s">
        <v>39</v>
      </c>
      <c r="E1851" s="40" t="n">
        <v>0.9</v>
      </c>
      <c r="F1851" s="41" t="n">
        <f aca="false">IF(A1851="","",INDEX(Assumptions!$B$16:$B$18,MATCH(C1851,Assumptions!$A$16:$A$18,0)))</f>
        <v>1</v>
      </c>
      <c r="G1851" s="42" t="n">
        <f aca="false">IF(A1851="","",WORKDAY(B1851,F1851))</f>
        <v>46282</v>
      </c>
    </row>
    <row r="1852" customFormat="false" ht="15" hidden="false" customHeight="false" outlineLevel="0" collapsed="false">
      <c r="A1852" s="37" t="n">
        <v>1001851</v>
      </c>
      <c r="B1852" s="38" t="n">
        <v>46281</v>
      </c>
      <c r="C1852" s="39" t="s">
        <v>68</v>
      </c>
      <c r="D1852" s="39" t="s">
        <v>31</v>
      </c>
      <c r="E1852" s="40" t="n">
        <v>2</v>
      </c>
      <c r="F1852" s="41" t="n">
        <f aca="false">IF(A1852="","",INDEX(Assumptions!$B$16:$B$18,MATCH(C1852,Assumptions!$A$16:$A$18,0)))</f>
        <v>1</v>
      </c>
      <c r="G1852" s="42" t="n">
        <f aca="false">IF(A1852="","",WORKDAY(B1852,F1852))</f>
        <v>46282</v>
      </c>
    </row>
    <row r="1853" customFormat="false" ht="15" hidden="false" customHeight="false" outlineLevel="0" collapsed="false">
      <c r="A1853" s="37" t="n">
        <v>1001852</v>
      </c>
      <c r="B1853" s="38" t="n">
        <v>46281</v>
      </c>
      <c r="C1853" s="39" t="s">
        <v>69</v>
      </c>
      <c r="D1853" s="39" t="s">
        <v>39</v>
      </c>
      <c r="E1853" s="40" t="n">
        <v>1.6</v>
      </c>
      <c r="F1853" s="41" t="n">
        <f aca="false">IF(A1853="","",INDEX(Assumptions!$B$16:$B$18,MATCH(C1853,Assumptions!$A$16:$A$18,0)))</f>
        <v>3</v>
      </c>
      <c r="G1853" s="42" t="n">
        <f aca="false">IF(A1853="","",WORKDAY(B1853,F1853))</f>
        <v>46286</v>
      </c>
    </row>
    <row r="1854" customFormat="false" ht="15" hidden="false" customHeight="false" outlineLevel="0" collapsed="false">
      <c r="A1854" s="37" t="n">
        <v>1001853</v>
      </c>
      <c r="B1854" s="38" t="n">
        <v>46281</v>
      </c>
      <c r="C1854" s="39" t="s">
        <v>69</v>
      </c>
      <c r="D1854" s="39" t="s">
        <v>39</v>
      </c>
      <c r="E1854" s="40" t="n">
        <v>1.1</v>
      </c>
      <c r="F1854" s="41" t="n">
        <f aca="false">IF(A1854="","",INDEX(Assumptions!$B$16:$B$18,MATCH(C1854,Assumptions!$A$16:$A$18,0)))</f>
        <v>3</v>
      </c>
      <c r="G1854" s="42" t="n">
        <f aca="false">IF(A1854="","",WORKDAY(B1854,F1854))</f>
        <v>46286</v>
      </c>
    </row>
    <row r="1855" customFormat="false" ht="15" hidden="false" customHeight="false" outlineLevel="0" collapsed="false">
      <c r="A1855" s="37" t="n">
        <v>1001854</v>
      </c>
      <c r="B1855" s="38" t="n">
        <v>46281</v>
      </c>
      <c r="C1855" s="39" t="s">
        <v>68</v>
      </c>
      <c r="D1855" s="39" t="s">
        <v>33</v>
      </c>
      <c r="E1855" s="40" t="n">
        <v>2.2</v>
      </c>
      <c r="F1855" s="41" t="n">
        <f aca="false">IF(A1855="","",INDEX(Assumptions!$B$16:$B$18,MATCH(C1855,Assumptions!$A$16:$A$18,0)))</f>
        <v>1</v>
      </c>
      <c r="G1855" s="42" t="n">
        <f aca="false">IF(A1855="","",WORKDAY(B1855,F1855))</f>
        <v>46282</v>
      </c>
    </row>
    <row r="1856" customFormat="false" ht="15" hidden="false" customHeight="false" outlineLevel="0" collapsed="false">
      <c r="A1856" s="37" t="n">
        <v>1001855</v>
      </c>
      <c r="B1856" s="38" t="n">
        <v>46281</v>
      </c>
      <c r="C1856" s="39" t="s">
        <v>69</v>
      </c>
      <c r="D1856" s="39" t="s">
        <v>31</v>
      </c>
      <c r="E1856" s="40" t="n">
        <v>0.4</v>
      </c>
      <c r="F1856" s="41" t="n">
        <f aca="false">IF(A1856="","",INDEX(Assumptions!$B$16:$B$18,MATCH(C1856,Assumptions!$A$16:$A$18,0)))</f>
        <v>3</v>
      </c>
      <c r="G1856" s="42" t="n">
        <f aca="false">IF(A1856="","",WORKDAY(B1856,F1856))</f>
        <v>46286</v>
      </c>
    </row>
    <row r="1857" customFormat="false" ht="15" hidden="false" customHeight="false" outlineLevel="0" collapsed="false">
      <c r="A1857" s="37" t="n">
        <v>1001856</v>
      </c>
      <c r="B1857" s="38" t="n">
        <v>46281</v>
      </c>
      <c r="C1857" s="39" t="s">
        <v>70</v>
      </c>
      <c r="D1857" s="39" t="s">
        <v>31</v>
      </c>
      <c r="E1857" s="40" t="n">
        <v>1</v>
      </c>
      <c r="F1857" s="41" t="n">
        <f aca="false">IF(A1857="","",INDEX(Assumptions!$B$16:$B$18,MATCH(C1857,Assumptions!$A$16:$A$18,0)))</f>
        <v>5</v>
      </c>
      <c r="G1857" s="42" t="n">
        <f aca="false">IF(A1857="","",WORKDAY(B1857,F1857))</f>
        <v>46288</v>
      </c>
    </row>
    <row r="1858" customFormat="false" ht="15" hidden="false" customHeight="false" outlineLevel="0" collapsed="false">
      <c r="A1858" s="37" t="n">
        <v>1001857</v>
      </c>
      <c r="B1858" s="38" t="n">
        <v>46281</v>
      </c>
      <c r="C1858" s="39" t="s">
        <v>69</v>
      </c>
      <c r="D1858" s="39" t="s">
        <v>31</v>
      </c>
      <c r="E1858" s="40" t="n">
        <v>2.8</v>
      </c>
      <c r="F1858" s="41" t="n">
        <f aca="false">IF(A1858="","",INDEX(Assumptions!$B$16:$B$18,MATCH(C1858,Assumptions!$A$16:$A$18,0)))</f>
        <v>3</v>
      </c>
      <c r="G1858" s="42" t="n">
        <f aca="false">IF(A1858="","",WORKDAY(B1858,F1858))</f>
        <v>46286</v>
      </c>
    </row>
    <row r="1859" customFormat="false" ht="15" hidden="false" customHeight="false" outlineLevel="0" collapsed="false">
      <c r="A1859" s="37" t="n">
        <v>1001858</v>
      </c>
      <c r="B1859" s="38" t="n">
        <v>46281</v>
      </c>
      <c r="C1859" s="39" t="s">
        <v>69</v>
      </c>
      <c r="D1859" s="39" t="s">
        <v>33</v>
      </c>
      <c r="E1859" s="40" t="n">
        <v>2.2</v>
      </c>
      <c r="F1859" s="41" t="n">
        <f aca="false">IF(A1859="","",INDEX(Assumptions!$B$16:$B$18,MATCH(C1859,Assumptions!$A$16:$A$18,0)))</f>
        <v>3</v>
      </c>
      <c r="G1859" s="42" t="n">
        <f aca="false">IF(A1859="","",WORKDAY(B1859,F1859))</f>
        <v>46286</v>
      </c>
    </row>
    <row r="1860" customFormat="false" ht="15" hidden="false" customHeight="false" outlineLevel="0" collapsed="false">
      <c r="A1860" s="37" t="n">
        <v>1001859</v>
      </c>
      <c r="B1860" s="38" t="n">
        <v>46281</v>
      </c>
      <c r="C1860" s="39" t="s">
        <v>69</v>
      </c>
      <c r="D1860" s="39" t="s">
        <v>39</v>
      </c>
      <c r="E1860" s="40" t="n">
        <v>2.4</v>
      </c>
      <c r="F1860" s="41" t="n">
        <f aca="false">IF(A1860="","",INDEX(Assumptions!$B$16:$B$18,MATCH(C1860,Assumptions!$A$16:$A$18,0)))</f>
        <v>3</v>
      </c>
      <c r="G1860" s="42" t="n">
        <f aca="false">IF(A1860="","",WORKDAY(B1860,F1860))</f>
        <v>46286</v>
      </c>
    </row>
    <row r="1861" customFormat="false" ht="15" hidden="false" customHeight="false" outlineLevel="0" collapsed="false">
      <c r="A1861" s="37" t="n">
        <v>1001860</v>
      </c>
      <c r="B1861" s="38" t="n">
        <v>46281</v>
      </c>
      <c r="C1861" s="39" t="s">
        <v>70</v>
      </c>
      <c r="D1861" s="39" t="s">
        <v>31</v>
      </c>
      <c r="E1861" s="40" t="n">
        <v>1.7</v>
      </c>
      <c r="F1861" s="41" t="n">
        <f aca="false">IF(A1861="","",INDEX(Assumptions!$B$16:$B$18,MATCH(C1861,Assumptions!$A$16:$A$18,0)))</f>
        <v>5</v>
      </c>
      <c r="G1861" s="42" t="n">
        <f aca="false">IF(A1861="","",WORKDAY(B1861,F1861))</f>
        <v>46288</v>
      </c>
    </row>
    <row r="1862" customFormat="false" ht="15" hidden="false" customHeight="false" outlineLevel="0" collapsed="false">
      <c r="A1862" s="37" t="n">
        <v>1001861</v>
      </c>
      <c r="B1862" s="38" t="n">
        <v>46281</v>
      </c>
      <c r="C1862" s="39" t="s">
        <v>69</v>
      </c>
      <c r="D1862" s="39" t="s">
        <v>31</v>
      </c>
      <c r="E1862" s="40" t="n">
        <v>1.4</v>
      </c>
      <c r="F1862" s="41" t="n">
        <f aca="false">IF(A1862="","",INDEX(Assumptions!$B$16:$B$18,MATCH(C1862,Assumptions!$A$16:$A$18,0)))</f>
        <v>3</v>
      </c>
      <c r="G1862" s="42" t="n">
        <f aca="false">IF(A1862="","",WORKDAY(B1862,F1862))</f>
        <v>46286</v>
      </c>
    </row>
    <row r="1863" customFormat="false" ht="15" hidden="false" customHeight="false" outlineLevel="0" collapsed="false">
      <c r="A1863" s="37" t="n">
        <v>1001862</v>
      </c>
      <c r="B1863" s="38" t="n">
        <v>46281</v>
      </c>
      <c r="C1863" s="39" t="s">
        <v>68</v>
      </c>
      <c r="D1863" s="39" t="s">
        <v>31</v>
      </c>
      <c r="E1863" s="40" t="n">
        <v>8.3</v>
      </c>
      <c r="F1863" s="41" t="n">
        <f aca="false">IF(A1863="","",INDEX(Assumptions!$B$16:$B$18,MATCH(C1863,Assumptions!$A$16:$A$18,0)))</f>
        <v>1</v>
      </c>
      <c r="G1863" s="42" t="n">
        <f aca="false">IF(A1863="","",WORKDAY(B1863,F1863))</f>
        <v>46282</v>
      </c>
    </row>
    <row r="1864" customFormat="false" ht="15" hidden="false" customHeight="false" outlineLevel="0" collapsed="false">
      <c r="A1864" s="37" t="n">
        <v>1001863</v>
      </c>
      <c r="B1864" s="38" t="n">
        <v>46281</v>
      </c>
      <c r="C1864" s="39" t="s">
        <v>70</v>
      </c>
      <c r="D1864" s="39" t="s">
        <v>33</v>
      </c>
      <c r="E1864" s="40" t="n">
        <v>2.8</v>
      </c>
      <c r="F1864" s="41" t="n">
        <f aca="false">IF(A1864="","",INDEX(Assumptions!$B$16:$B$18,MATCH(C1864,Assumptions!$A$16:$A$18,0)))</f>
        <v>5</v>
      </c>
      <c r="G1864" s="42" t="n">
        <f aca="false">IF(A1864="","",WORKDAY(B1864,F1864))</f>
        <v>46288</v>
      </c>
    </row>
    <row r="1865" customFormat="false" ht="15" hidden="false" customHeight="false" outlineLevel="0" collapsed="false">
      <c r="A1865" s="37" t="n">
        <v>1001864</v>
      </c>
      <c r="B1865" s="38" t="n">
        <v>46281</v>
      </c>
      <c r="C1865" s="39" t="s">
        <v>70</v>
      </c>
      <c r="D1865" s="39" t="s">
        <v>39</v>
      </c>
      <c r="E1865" s="40" t="n">
        <v>1.5</v>
      </c>
      <c r="F1865" s="41" t="n">
        <f aca="false">IF(A1865="","",INDEX(Assumptions!$B$16:$B$18,MATCH(C1865,Assumptions!$A$16:$A$18,0)))</f>
        <v>5</v>
      </c>
      <c r="G1865" s="42" t="n">
        <f aca="false">IF(A1865="","",WORKDAY(B1865,F1865))</f>
        <v>46288</v>
      </c>
    </row>
    <row r="1866" customFormat="false" ht="15" hidden="false" customHeight="false" outlineLevel="0" collapsed="false">
      <c r="A1866" s="37" t="n">
        <v>1001865</v>
      </c>
      <c r="B1866" s="38" t="n">
        <v>46281</v>
      </c>
      <c r="C1866" s="39" t="s">
        <v>69</v>
      </c>
      <c r="D1866" s="39" t="s">
        <v>37</v>
      </c>
      <c r="E1866" s="40" t="n">
        <v>0.7</v>
      </c>
      <c r="F1866" s="41" t="n">
        <f aca="false">IF(A1866="","",INDEX(Assumptions!$B$16:$B$18,MATCH(C1866,Assumptions!$A$16:$A$18,0)))</f>
        <v>3</v>
      </c>
      <c r="G1866" s="42" t="n">
        <f aca="false">IF(A1866="","",WORKDAY(B1866,F1866))</f>
        <v>46286</v>
      </c>
    </row>
    <row r="1867" customFormat="false" ht="15" hidden="false" customHeight="false" outlineLevel="0" collapsed="false">
      <c r="A1867" s="37" t="n">
        <v>1001866</v>
      </c>
      <c r="B1867" s="38" t="n">
        <v>46281</v>
      </c>
      <c r="C1867" s="39" t="s">
        <v>70</v>
      </c>
      <c r="D1867" s="39" t="s">
        <v>37</v>
      </c>
      <c r="E1867" s="40" t="n">
        <v>4.3</v>
      </c>
      <c r="F1867" s="41" t="n">
        <f aca="false">IF(A1867="","",INDEX(Assumptions!$B$16:$B$18,MATCH(C1867,Assumptions!$A$16:$A$18,0)))</f>
        <v>5</v>
      </c>
      <c r="G1867" s="42" t="n">
        <f aca="false">IF(A1867="","",WORKDAY(B1867,F1867))</f>
        <v>46288</v>
      </c>
    </row>
    <row r="1868" customFormat="false" ht="15" hidden="false" customHeight="false" outlineLevel="0" collapsed="false">
      <c r="A1868" s="37" t="n">
        <v>1001867</v>
      </c>
      <c r="B1868" s="38" t="n">
        <v>46281</v>
      </c>
      <c r="C1868" s="39" t="s">
        <v>69</v>
      </c>
      <c r="D1868" s="39" t="s">
        <v>33</v>
      </c>
      <c r="E1868" s="40" t="n">
        <v>2.7</v>
      </c>
      <c r="F1868" s="41" t="n">
        <f aca="false">IF(A1868="","",INDEX(Assumptions!$B$16:$B$18,MATCH(C1868,Assumptions!$A$16:$A$18,0)))</f>
        <v>3</v>
      </c>
      <c r="G1868" s="42" t="n">
        <f aca="false">IF(A1868="","",WORKDAY(B1868,F1868))</f>
        <v>46286</v>
      </c>
    </row>
    <row r="1869" customFormat="false" ht="15" hidden="false" customHeight="false" outlineLevel="0" collapsed="false">
      <c r="A1869" s="37" t="n">
        <v>1001868</v>
      </c>
      <c r="B1869" s="38" t="n">
        <v>46281</v>
      </c>
      <c r="C1869" s="39" t="s">
        <v>69</v>
      </c>
      <c r="D1869" s="39" t="s">
        <v>37</v>
      </c>
      <c r="E1869" s="40" t="n">
        <v>1.4</v>
      </c>
      <c r="F1869" s="41" t="n">
        <f aca="false">IF(A1869="","",INDEX(Assumptions!$B$16:$B$18,MATCH(C1869,Assumptions!$A$16:$A$18,0)))</f>
        <v>3</v>
      </c>
      <c r="G1869" s="42" t="n">
        <f aca="false">IF(A1869="","",WORKDAY(B1869,F1869))</f>
        <v>46286</v>
      </c>
    </row>
    <row r="1870" customFormat="false" ht="15" hidden="false" customHeight="false" outlineLevel="0" collapsed="false">
      <c r="A1870" s="37" t="n">
        <v>1001869</v>
      </c>
      <c r="B1870" s="38" t="n">
        <v>46281</v>
      </c>
      <c r="C1870" s="39" t="s">
        <v>69</v>
      </c>
      <c r="D1870" s="39" t="s">
        <v>33</v>
      </c>
      <c r="E1870" s="40" t="n">
        <v>2</v>
      </c>
      <c r="F1870" s="41" t="n">
        <f aca="false">IF(A1870="","",INDEX(Assumptions!$B$16:$B$18,MATCH(C1870,Assumptions!$A$16:$A$18,0)))</f>
        <v>3</v>
      </c>
      <c r="G1870" s="42" t="n">
        <f aca="false">IF(A1870="","",WORKDAY(B1870,F1870))</f>
        <v>46286</v>
      </c>
    </row>
    <row r="1871" customFormat="false" ht="15" hidden="false" customHeight="false" outlineLevel="0" collapsed="false">
      <c r="A1871" s="37" t="n">
        <v>1001870</v>
      </c>
      <c r="B1871" s="38" t="n">
        <v>46281</v>
      </c>
      <c r="C1871" s="39" t="s">
        <v>70</v>
      </c>
      <c r="D1871" s="39" t="s">
        <v>31</v>
      </c>
      <c r="E1871" s="40" t="n">
        <v>2.8</v>
      </c>
      <c r="F1871" s="41" t="n">
        <f aca="false">IF(A1871="","",INDEX(Assumptions!$B$16:$B$18,MATCH(C1871,Assumptions!$A$16:$A$18,0)))</f>
        <v>5</v>
      </c>
      <c r="G1871" s="42" t="n">
        <f aca="false">IF(A1871="","",WORKDAY(B1871,F1871))</f>
        <v>46288</v>
      </c>
    </row>
    <row r="1872" customFormat="false" ht="15" hidden="false" customHeight="false" outlineLevel="0" collapsed="false">
      <c r="A1872" s="37" t="n">
        <v>1001871</v>
      </c>
      <c r="B1872" s="38" t="n">
        <v>46281</v>
      </c>
      <c r="C1872" s="39" t="s">
        <v>70</v>
      </c>
      <c r="D1872" s="39" t="s">
        <v>33</v>
      </c>
      <c r="E1872" s="40" t="n">
        <v>0.8</v>
      </c>
      <c r="F1872" s="41" t="n">
        <f aca="false">IF(A1872="","",INDEX(Assumptions!$B$16:$B$18,MATCH(C1872,Assumptions!$A$16:$A$18,0)))</f>
        <v>5</v>
      </c>
      <c r="G1872" s="42" t="n">
        <f aca="false">IF(A1872="","",WORKDAY(B1872,F1872))</f>
        <v>46288</v>
      </c>
    </row>
    <row r="1873" customFormat="false" ht="15" hidden="false" customHeight="false" outlineLevel="0" collapsed="false">
      <c r="A1873" s="37" t="n">
        <v>1001872</v>
      </c>
      <c r="B1873" s="38" t="n">
        <v>46281</v>
      </c>
      <c r="C1873" s="39" t="s">
        <v>68</v>
      </c>
      <c r="D1873" s="39" t="s">
        <v>35</v>
      </c>
      <c r="E1873" s="40" t="n">
        <v>3.3</v>
      </c>
      <c r="F1873" s="41" t="n">
        <f aca="false">IF(A1873="","",INDEX(Assumptions!$B$16:$B$18,MATCH(C1873,Assumptions!$A$16:$A$18,0)))</f>
        <v>1</v>
      </c>
      <c r="G1873" s="42" t="n">
        <f aca="false">IF(A1873="","",WORKDAY(B1873,F1873))</f>
        <v>46282</v>
      </c>
    </row>
    <row r="1874" customFormat="false" ht="15" hidden="false" customHeight="false" outlineLevel="0" collapsed="false">
      <c r="A1874" s="37" t="n">
        <v>1001873</v>
      </c>
      <c r="B1874" s="38" t="n">
        <v>46281</v>
      </c>
      <c r="C1874" s="39" t="s">
        <v>69</v>
      </c>
      <c r="D1874" s="39" t="s">
        <v>37</v>
      </c>
      <c r="E1874" s="40" t="n">
        <v>2</v>
      </c>
      <c r="F1874" s="41" t="n">
        <f aca="false">IF(A1874="","",INDEX(Assumptions!$B$16:$B$18,MATCH(C1874,Assumptions!$A$16:$A$18,0)))</f>
        <v>3</v>
      </c>
      <c r="G1874" s="42" t="n">
        <f aca="false">IF(A1874="","",WORKDAY(B1874,F1874))</f>
        <v>46286</v>
      </c>
    </row>
    <row r="1875" customFormat="false" ht="15" hidden="false" customHeight="false" outlineLevel="0" collapsed="false">
      <c r="A1875" s="37" t="n">
        <v>1001874</v>
      </c>
      <c r="B1875" s="38" t="n">
        <v>46281</v>
      </c>
      <c r="C1875" s="39" t="s">
        <v>69</v>
      </c>
      <c r="D1875" s="39" t="s">
        <v>35</v>
      </c>
      <c r="E1875" s="40" t="n">
        <v>0.6</v>
      </c>
      <c r="F1875" s="41" t="n">
        <f aca="false">IF(A1875="","",INDEX(Assumptions!$B$16:$B$18,MATCH(C1875,Assumptions!$A$16:$A$18,0)))</f>
        <v>3</v>
      </c>
      <c r="G1875" s="42" t="n">
        <f aca="false">IF(A1875="","",WORKDAY(B1875,F1875))</f>
        <v>46286</v>
      </c>
    </row>
    <row r="1876" customFormat="false" ht="15" hidden="false" customHeight="false" outlineLevel="0" collapsed="false">
      <c r="A1876" s="37" t="n">
        <v>1001875</v>
      </c>
      <c r="B1876" s="38" t="n">
        <v>46281</v>
      </c>
      <c r="C1876" s="39" t="s">
        <v>69</v>
      </c>
      <c r="D1876" s="39" t="s">
        <v>33</v>
      </c>
      <c r="E1876" s="40" t="n">
        <v>5.7</v>
      </c>
      <c r="F1876" s="41" t="n">
        <f aca="false">IF(A1876="","",INDEX(Assumptions!$B$16:$B$18,MATCH(C1876,Assumptions!$A$16:$A$18,0)))</f>
        <v>3</v>
      </c>
      <c r="G1876" s="42" t="n">
        <f aca="false">IF(A1876="","",WORKDAY(B1876,F1876))</f>
        <v>46286</v>
      </c>
    </row>
    <row r="1877" customFormat="false" ht="15" hidden="false" customHeight="false" outlineLevel="0" collapsed="false">
      <c r="A1877" s="37" t="n">
        <v>1001876</v>
      </c>
      <c r="B1877" s="38" t="n">
        <v>46281</v>
      </c>
      <c r="C1877" s="39" t="s">
        <v>69</v>
      </c>
      <c r="D1877" s="39" t="s">
        <v>35</v>
      </c>
      <c r="E1877" s="40" t="n">
        <v>1.1</v>
      </c>
      <c r="F1877" s="41" t="n">
        <f aca="false">IF(A1877="","",INDEX(Assumptions!$B$16:$B$18,MATCH(C1877,Assumptions!$A$16:$A$18,0)))</f>
        <v>3</v>
      </c>
      <c r="G1877" s="42" t="n">
        <f aca="false">IF(A1877="","",WORKDAY(B1877,F1877))</f>
        <v>46286</v>
      </c>
    </row>
    <row r="1878" customFormat="false" ht="15" hidden="false" customHeight="false" outlineLevel="0" collapsed="false">
      <c r="A1878" s="37" t="n">
        <v>1001877</v>
      </c>
      <c r="B1878" s="38" t="n">
        <v>46281</v>
      </c>
      <c r="C1878" s="39" t="s">
        <v>69</v>
      </c>
      <c r="D1878" s="39" t="s">
        <v>31</v>
      </c>
      <c r="E1878" s="40" t="n">
        <v>1</v>
      </c>
      <c r="F1878" s="41" t="n">
        <f aca="false">IF(A1878="","",INDEX(Assumptions!$B$16:$B$18,MATCH(C1878,Assumptions!$A$16:$A$18,0)))</f>
        <v>3</v>
      </c>
      <c r="G1878" s="42" t="n">
        <f aca="false">IF(A1878="","",WORKDAY(B1878,F1878))</f>
        <v>46286</v>
      </c>
    </row>
    <row r="1879" customFormat="false" ht="15" hidden="false" customHeight="false" outlineLevel="0" collapsed="false">
      <c r="A1879" s="37" t="n">
        <v>1001878</v>
      </c>
      <c r="B1879" s="38" t="n">
        <v>46281</v>
      </c>
      <c r="C1879" s="39" t="s">
        <v>70</v>
      </c>
      <c r="D1879" s="39" t="s">
        <v>37</v>
      </c>
      <c r="E1879" s="40" t="n">
        <v>2.3</v>
      </c>
      <c r="F1879" s="41" t="n">
        <f aca="false">IF(A1879="","",INDEX(Assumptions!$B$16:$B$18,MATCH(C1879,Assumptions!$A$16:$A$18,0)))</f>
        <v>5</v>
      </c>
      <c r="G1879" s="42" t="n">
        <f aca="false">IF(A1879="","",WORKDAY(B1879,F1879))</f>
        <v>46288</v>
      </c>
    </row>
    <row r="1880" customFormat="false" ht="15" hidden="false" customHeight="false" outlineLevel="0" collapsed="false">
      <c r="A1880" s="37" t="n">
        <v>1001879</v>
      </c>
      <c r="B1880" s="38" t="n">
        <v>46281</v>
      </c>
      <c r="C1880" s="39" t="s">
        <v>69</v>
      </c>
      <c r="D1880" s="39" t="s">
        <v>39</v>
      </c>
      <c r="E1880" s="40" t="n">
        <v>1</v>
      </c>
      <c r="F1880" s="41" t="n">
        <f aca="false">IF(A1880="","",INDEX(Assumptions!$B$16:$B$18,MATCH(C1880,Assumptions!$A$16:$A$18,0)))</f>
        <v>3</v>
      </c>
      <c r="G1880" s="42" t="n">
        <f aca="false">IF(A1880="","",WORKDAY(B1880,F1880))</f>
        <v>46286</v>
      </c>
    </row>
    <row r="1881" customFormat="false" ht="15" hidden="false" customHeight="false" outlineLevel="0" collapsed="false">
      <c r="A1881" s="37" t="n">
        <v>1001880</v>
      </c>
      <c r="B1881" s="38" t="n">
        <v>46281</v>
      </c>
      <c r="C1881" s="39" t="s">
        <v>69</v>
      </c>
      <c r="D1881" s="39" t="s">
        <v>39</v>
      </c>
      <c r="E1881" s="40" t="n">
        <v>1.8</v>
      </c>
      <c r="F1881" s="41" t="n">
        <f aca="false">IF(A1881="","",INDEX(Assumptions!$B$16:$B$18,MATCH(C1881,Assumptions!$A$16:$A$18,0)))</f>
        <v>3</v>
      </c>
      <c r="G1881" s="42" t="n">
        <f aca="false">IF(A1881="","",WORKDAY(B1881,F1881))</f>
        <v>46286</v>
      </c>
    </row>
    <row r="1882" customFormat="false" ht="15" hidden="false" customHeight="false" outlineLevel="0" collapsed="false">
      <c r="A1882" s="37" t="n">
        <v>1001881</v>
      </c>
      <c r="B1882" s="38" t="n">
        <v>46281</v>
      </c>
      <c r="C1882" s="39" t="s">
        <v>69</v>
      </c>
      <c r="D1882" s="39" t="s">
        <v>31</v>
      </c>
      <c r="E1882" s="40" t="n">
        <v>1.4</v>
      </c>
      <c r="F1882" s="41" t="n">
        <f aca="false">IF(A1882="","",INDEX(Assumptions!$B$16:$B$18,MATCH(C1882,Assumptions!$A$16:$A$18,0)))</f>
        <v>3</v>
      </c>
      <c r="G1882" s="42" t="n">
        <f aca="false">IF(A1882="","",WORKDAY(B1882,F1882))</f>
        <v>46286</v>
      </c>
    </row>
    <row r="1883" customFormat="false" ht="15" hidden="false" customHeight="false" outlineLevel="0" collapsed="false">
      <c r="A1883" s="37" t="n">
        <v>1001882</v>
      </c>
      <c r="B1883" s="38" t="n">
        <v>46281</v>
      </c>
      <c r="C1883" s="39" t="s">
        <v>69</v>
      </c>
      <c r="D1883" s="39" t="s">
        <v>39</v>
      </c>
      <c r="E1883" s="40" t="n">
        <v>1</v>
      </c>
      <c r="F1883" s="41" t="n">
        <f aca="false">IF(A1883="","",INDEX(Assumptions!$B$16:$B$18,MATCH(C1883,Assumptions!$A$16:$A$18,0)))</f>
        <v>3</v>
      </c>
      <c r="G1883" s="42" t="n">
        <f aca="false">IF(A1883="","",WORKDAY(B1883,F1883))</f>
        <v>46286</v>
      </c>
    </row>
    <row r="1884" customFormat="false" ht="15" hidden="false" customHeight="false" outlineLevel="0" collapsed="false">
      <c r="A1884" s="37" t="n">
        <v>1001883</v>
      </c>
      <c r="B1884" s="38" t="n">
        <v>46281</v>
      </c>
      <c r="C1884" s="39" t="s">
        <v>70</v>
      </c>
      <c r="D1884" s="39" t="s">
        <v>31</v>
      </c>
      <c r="E1884" s="40" t="n">
        <v>3.3</v>
      </c>
      <c r="F1884" s="41" t="n">
        <f aca="false">IF(A1884="","",INDEX(Assumptions!$B$16:$B$18,MATCH(C1884,Assumptions!$A$16:$A$18,0)))</f>
        <v>5</v>
      </c>
      <c r="G1884" s="42" t="n">
        <f aca="false">IF(A1884="","",WORKDAY(B1884,F1884))</f>
        <v>46288</v>
      </c>
    </row>
    <row r="1885" customFormat="false" ht="15" hidden="false" customHeight="false" outlineLevel="0" collapsed="false">
      <c r="A1885" s="37" t="n">
        <v>1001884</v>
      </c>
      <c r="B1885" s="38" t="n">
        <v>46281</v>
      </c>
      <c r="C1885" s="39" t="s">
        <v>69</v>
      </c>
      <c r="D1885" s="39" t="s">
        <v>39</v>
      </c>
      <c r="E1885" s="40" t="n">
        <v>2.7</v>
      </c>
      <c r="F1885" s="41" t="n">
        <f aca="false">IF(A1885="","",INDEX(Assumptions!$B$16:$B$18,MATCH(C1885,Assumptions!$A$16:$A$18,0)))</f>
        <v>3</v>
      </c>
      <c r="G1885" s="42" t="n">
        <f aca="false">IF(A1885="","",WORKDAY(B1885,F1885))</f>
        <v>46286</v>
      </c>
    </row>
    <row r="1886" customFormat="false" ht="15" hidden="false" customHeight="false" outlineLevel="0" collapsed="false">
      <c r="A1886" s="37" t="n">
        <v>1001885</v>
      </c>
      <c r="B1886" s="38" t="n">
        <v>46281</v>
      </c>
      <c r="C1886" s="39" t="s">
        <v>70</v>
      </c>
      <c r="D1886" s="39" t="s">
        <v>35</v>
      </c>
      <c r="E1886" s="40" t="n">
        <v>2.2</v>
      </c>
      <c r="F1886" s="41" t="n">
        <f aca="false">IF(A1886="","",INDEX(Assumptions!$B$16:$B$18,MATCH(C1886,Assumptions!$A$16:$A$18,0)))</f>
        <v>5</v>
      </c>
      <c r="G1886" s="42" t="n">
        <f aca="false">IF(A1886="","",WORKDAY(B1886,F1886))</f>
        <v>46288</v>
      </c>
    </row>
    <row r="1887" customFormat="false" ht="15" hidden="false" customHeight="false" outlineLevel="0" collapsed="false">
      <c r="A1887" s="37" t="n">
        <v>1001886</v>
      </c>
      <c r="B1887" s="38" t="n">
        <v>46281</v>
      </c>
      <c r="C1887" s="39" t="s">
        <v>69</v>
      </c>
      <c r="D1887" s="39" t="s">
        <v>37</v>
      </c>
      <c r="E1887" s="40" t="n">
        <v>2.5</v>
      </c>
      <c r="F1887" s="41" t="n">
        <f aca="false">IF(A1887="","",INDEX(Assumptions!$B$16:$B$18,MATCH(C1887,Assumptions!$A$16:$A$18,0)))</f>
        <v>3</v>
      </c>
      <c r="G1887" s="42" t="n">
        <f aca="false">IF(A1887="","",WORKDAY(B1887,F1887))</f>
        <v>46286</v>
      </c>
    </row>
    <row r="1888" customFormat="false" ht="15" hidden="false" customHeight="false" outlineLevel="0" collapsed="false">
      <c r="A1888" s="37" t="n">
        <v>1001887</v>
      </c>
      <c r="B1888" s="38" t="n">
        <v>46281</v>
      </c>
      <c r="C1888" s="39" t="s">
        <v>69</v>
      </c>
      <c r="D1888" s="39" t="s">
        <v>35</v>
      </c>
      <c r="E1888" s="40" t="n">
        <v>1.3</v>
      </c>
      <c r="F1888" s="41" t="n">
        <f aca="false">IF(A1888="","",INDEX(Assumptions!$B$16:$B$18,MATCH(C1888,Assumptions!$A$16:$A$18,0)))</f>
        <v>3</v>
      </c>
      <c r="G1888" s="42" t="n">
        <f aca="false">IF(A1888="","",WORKDAY(B1888,F1888))</f>
        <v>46286</v>
      </c>
    </row>
    <row r="1889" customFormat="false" ht="15" hidden="false" customHeight="false" outlineLevel="0" collapsed="false">
      <c r="A1889" s="37" t="n">
        <v>1001888</v>
      </c>
      <c r="B1889" s="38" t="n">
        <v>46281</v>
      </c>
      <c r="C1889" s="39" t="s">
        <v>70</v>
      </c>
      <c r="D1889" s="39" t="s">
        <v>35</v>
      </c>
      <c r="E1889" s="40" t="n">
        <v>0.4</v>
      </c>
      <c r="F1889" s="41" t="n">
        <f aca="false">IF(A1889="","",INDEX(Assumptions!$B$16:$B$18,MATCH(C1889,Assumptions!$A$16:$A$18,0)))</f>
        <v>5</v>
      </c>
      <c r="G1889" s="42" t="n">
        <f aca="false">IF(A1889="","",WORKDAY(B1889,F1889))</f>
        <v>46288</v>
      </c>
    </row>
    <row r="1890" customFormat="false" ht="15" hidden="false" customHeight="false" outlineLevel="0" collapsed="false">
      <c r="A1890" s="37" t="n">
        <v>1001889</v>
      </c>
      <c r="B1890" s="38" t="n">
        <v>46281</v>
      </c>
      <c r="C1890" s="39" t="s">
        <v>68</v>
      </c>
      <c r="D1890" s="39" t="s">
        <v>35</v>
      </c>
      <c r="E1890" s="40" t="n">
        <v>5.2</v>
      </c>
      <c r="F1890" s="41" t="n">
        <f aca="false">IF(A1890="","",INDEX(Assumptions!$B$16:$B$18,MATCH(C1890,Assumptions!$A$16:$A$18,0)))</f>
        <v>1</v>
      </c>
      <c r="G1890" s="42" t="n">
        <f aca="false">IF(A1890="","",WORKDAY(B1890,F1890))</f>
        <v>46282</v>
      </c>
    </row>
    <row r="1891" customFormat="false" ht="15" hidden="false" customHeight="false" outlineLevel="0" collapsed="false">
      <c r="A1891" s="37" t="n">
        <v>1001890</v>
      </c>
      <c r="B1891" s="38" t="n">
        <v>46281</v>
      </c>
      <c r="C1891" s="39" t="s">
        <v>69</v>
      </c>
      <c r="D1891" s="39" t="s">
        <v>33</v>
      </c>
      <c r="E1891" s="40" t="n">
        <v>1.2</v>
      </c>
      <c r="F1891" s="41" t="n">
        <f aca="false">IF(A1891="","",INDEX(Assumptions!$B$16:$B$18,MATCH(C1891,Assumptions!$A$16:$A$18,0)))</f>
        <v>3</v>
      </c>
      <c r="G1891" s="42" t="n">
        <f aca="false">IF(A1891="","",WORKDAY(B1891,F1891))</f>
        <v>46286</v>
      </c>
    </row>
    <row r="1892" customFormat="false" ht="15" hidden="false" customHeight="false" outlineLevel="0" collapsed="false">
      <c r="A1892" s="37" t="n">
        <v>1001891</v>
      </c>
      <c r="B1892" s="38" t="n">
        <v>46281</v>
      </c>
      <c r="C1892" s="39" t="s">
        <v>69</v>
      </c>
      <c r="D1892" s="39" t="s">
        <v>31</v>
      </c>
      <c r="E1892" s="40" t="n">
        <v>2.3</v>
      </c>
      <c r="F1892" s="41" t="n">
        <f aca="false">IF(A1892="","",INDEX(Assumptions!$B$16:$B$18,MATCH(C1892,Assumptions!$A$16:$A$18,0)))</f>
        <v>3</v>
      </c>
      <c r="G1892" s="42" t="n">
        <f aca="false">IF(A1892="","",WORKDAY(B1892,F1892))</f>
        <v>46286</v>
      </c>
    </row>
    <row r="1893" customFormat="false" ht="15" hidden="false" customHeight="false" outlineLevel="0" collapsed="false">
      <c r="A1893" s="37" t="n">
        <v>1001892</v>
      </c>
      <c r="B1893" s="38" t="n">
        <v>46281</v>
      </c>
      <c r="C1893" s="39" t="s">
        <v>69</v>
      </c>
      <c r="D1893" s="39" t="s">
        <v>35</v>
      </c>
      <c r="E1893" s="40" t="n">
        <v>0.8</v>
      </c>
      <c r="F1893" s="41" t="n">
        <f aca="false">IF(A1893="","",INDEX(Assumptions!$B$16:$B$18,MATCH(C1893,Assumptions!$A$16:$A$18,0)))</f>
        <v>3</v>
      </c>
      <c r="G1893" s="42" t="n">
        <f aca="false">IF(A1893="","",WORKDAY(B1893,F1893))</f>
        <v>46286</v>
      </c>
    </row>
    <row r="1894" customFormat="false" ht="15" hidden="false" customHeight="false" outlineLevel="0" collapsed="false">
      <c r="A1894" s="37" t="n">
        <v>1001893</v>
      </c>
      <c r="B1894" s="38" t="n">
        <v>46281</v>
      </c>
      <c r="C1894" s="39" t="s">
        <v>70</v>
      </c>
      <c r="D1894" s="39" t="s">
        <v>37</v>
      </c>
      <c r="E1894" s="40" t="n">
        <v>1.5</v>
      </c>
      <c r="F1894" s="41" t="n">
        <f aca="false">IF(A1894="","",INDEX(Assumptions!$B$16:$B$18,MATCH(C1894,Assumptions!$A$16:$A$18,0)))</f>
        <v>5</v>
      </c>
      <c r="G1894" s="42" t="n">
        <f aca="false">IF(A1894="","",WORKDAY(B1894,F1894))</f>
        <v>46288</v>
      </c>
    </row>
    <row r="1895" customFormat="false" ht="15" hidden="false" customHeight="false" outlineLevel="0" collapsed="false">
      <c r="A1895" s="37" t="n">
        <v>1001894</v>
      </c>
      <c r="B1895" s="38" t="n">
        <v>46281</v>
      </c>
      <c r="C1895" s="39" t="s">
        <v>68</v>
      </c>
      <c r="D1895" s="39" t="s">
        <v>39</v>
      </c>
      <c r="E1895" s="40" t="n">
        <v>0.8</v>
      </c>
      <c r="F1895" s="41" t="n">
        <f aca="false">IF(A1895="","",INDEX(Assumptions!$B$16:$B$18,MATCH(C1895,Assumptions!$A$16:$A$18,0)))</f>
        <v>1</v>
      </c>
      <c r="G1895" s="42" t="n">
        <f aca="false">IF(A1895="","",WORKDAY(B1895,F1895))</f>
        <v>46282</v>
      </c>
    </row>
    <row r="1896" customFormat="false" ht="15" hidden="false" customHeight="false" outlineLevel="0" collapsed="false">
      <c r="A1896" s="37" t="n">
        <v>1001895</v>
      </c>
      <c r="B1896" s="38" t="n">
        <v>46281</v>
      </c>
      <c r="C1896" s="39" t="s">
        <v>68</v>
      </c>
      <c r="D1896" s="39" t="s">
        <v>31</v>
      </c>
      <c r="E1896" s="40" t="n">
        <v>4.9</v>
      </c>
      <c r="F1896" s="41" t="n">
        <f aca="false">IF(A1896="","",INDEX(Assumptions!$B$16:$B$18,MATCH(C1896,Assumptions!$A$16:$A$18,0)))</f>
        <v>1</v>
      </c>
      <c r="G1896" s="42" t="n">
        <f aca="false">IF(A1896="","",WORKDAY(B1896,F1896))</f>
        <v>46282</v>
      </c>
    </row>
    <row r="1897" customFormat="false" ht="15" hidden="false" customHeight="false" outlineLevel="0" collapsed="false">
      <c r="A1897" s="37" t="n">
        <v>1001896</v>
      </c>
      <c r="B1897" s="38" t="n">
        <v>46281</v>
      </c>
      <c r="C1897" s="39" t="s">
        <v>70</v>
      </c>
      <c r="D1897" s="39" t="s">
        <v>37</v>
      </c>
      <c r="E1897" s="40" t="n">
        <v>2.4</v>
      </c>
      <c r="F1897" s="41" t="n">
        <f aca="false">IF(A1897="","",INDEX(Assumptions!$B$16:$B$18,MATCH(C1897,Assumptions!$A$16:$A$18,0)))</f>
        <v>5</v>
      </c>
      <c r="G1897" s="42" t="n">
        <f aca="false">IF(A1897="","",WORKDAY(B1897,F1897))</f>
        <v>46288</v>
      </c>
    </row>
    <row r="1898" customFormat="false" ht="15" hidden="false" customHeight="false" outlineLevel="0" collapsed="false">
      <c r="A1898" s="37" t="n">
        <v>1001897</v>
      </c>
      <c r="B1898" s="38" t="n">
        <v>46281</v>
      </c>
      <c r="C1898" s="39" t="s">
        <v>69</v>
      </c>
      <c r="D1898" s="39" t="s">
        <v>33</v>
      </c>
      <c r="E1898" s="40" t="n">
        <v>4.6</v>
      </c>
      <c r="F1898" s="41" t="n">
        <f aca="false">IF(A1898="","",INDEX(Assumptions!$B$16:$B$18,MATCH(C1898,Assumptions!$A$16:$A$18,0)))</f>
        <v>3</v>
      </c>
      <c r="G1898" s="42" t="n">
        <f aca="false">IF(A1898="","",WORKDAY(B1898,F1898))</f>
        <v>46286</v>
      </c>
    </row>
    <row r="1899" customFormat="false" ht="15" hidden="false" customHeight="false" outlineLevel="0" collapsed="false">
      <c r="A1899" s="37" t="n">
        <v>1001898</v>
      </c>
      <c r="B1899" s="38" t="n">
        <v>46281</v>
      </c>
      <c r="C1899" s="39" t="s">
        <v>69</v>
      </c>
      <c r="D1899" s="39" t="s">
        <v>39</v>
      </c>
      <c r="E1899" s="40" t="n">
        <v>4.7</v>
      </c>
      <c r="F1899" s="41" t="n">
        <f aca="false">IF(A1899="","",INDEX(Assumptions!$B$16:$B$18,MATCH(C1899,Assumptions!$A$16:$A$18,0)))</f>
        <v>3</v>
      </c>
      <c r="G1899" s="42" t="n">
        <f aca="false">IF(A1899="","",WORKDAY(B1899,F1899))</f>
        <v>46286</v>
      </c>
    </row>
    <row r="1900" customFormat="false" ht="15" hidden="false" customHeight="false" outlineLevel="0" collapsed="false">
      <c r="A1900" s="37" t="n">
        <v>1001899</v>
      </c>
      <c r="B1900" s="38" t="n">
        <v>46281</v>
      </c>
      <c r="C1900" s="39" t="s">
        <v>68</v>
      </c>
      <c r="D1900" s="39" t="s">
        <v>37</v>
      </c>
      <c r="E1900" s="40" t="n">
        <v>1.7</v>
      </c>
      <c r="F1900" s="41" t="n">
        <f aca="false">IF(A1900="","",INDEX(Assumptions!$B$16:$B$18,MATCH(C1900,Assumptions!$A$16:$A$18,0)))</f>
        <v>1</v>
      </c>
      <c r="G1900" s="42" t="n">
        <f aca="false">IF(A1900="","",WORKDAY(B1900,F1900))</f>
        <v>46282</v>
      </c>
    </row>
    <row r="1901" customFormat="false" ht="15" hidden="false" customHeight="false" outlineLevel="0" collapsed="false">
      <c r="A1901" s="37" t="n">
        <v>1001900</v>
      </c>
      <c r="B1901" s="38" t="n">
        <v>46281</v>
      </c>
      <c r="C1901" s="39" t="s">
        <v>69</v>
      </c>
      <c r="D1901" s="39" t="s">
        <v>31</v>
      </c>
      <c r="E1901" s="40" t="n">
        <v>1.4</v>
      </c>
      <c r="F1901" s="41" t="n">
        <f aca="false">IF(A1901="","",INDEX(Assumptions!$B$16:$B$18,MATCH(C1901,Assumptions!$A$16:$A$18,0)))</f>
        <v>3</v>
      </c>
      <c r="G1901" s="42" t="n">
        <f aca="false">IF(A1901="","",WORKDAY(B1901,F1901))</f>
        <v>46286</v>
      </c>
    </row>
    <row r="1902" customFormat="false" ht="15" hidden="false" customHeight="false" outlineLevel="0" collapsed="false">
      <c r="A1902" s="37" t="n">
        <v>1001901</v>
      </c>
      <c r="B1902" s="38" t="n">
        <v>46281</v>
      </c>
      <c r="C1902" s="39" t="s">
        <v>68</v>
      </c>
      <c r="D1902" s="39" t="s">
        <v>31</v>
      </c>
      <c r="E1902" s="40" t="n">
        <v>0.7</v>
      </c>
      <c r="F1902" s="41" t="n">
        <f aca="false">IF(A1902="","",INDEX(Assumptions!$B$16:$B$18,MATCH(C1902,Assumptions!$A$16:$A$18,0)))</f>
        <v>1</v>
      </c>
      <c r="G1902" s="42" t="n">
        <f aca="false">IF(A1902="","",WORKDAY(B1902,F1902))</f>
        <v>46282</v>
      </c>
    </row>
    <row r="1903" customFormat="false" ht="15" hidden="false" customHeight="false" outlineLevel="0" collapsed="false">
      <c r="A1903" s="37" t="n">
        <v>1001902</v>
      </c>
      <c r="B1903" s="38" t="n">
        <v>46281</v>
      </c>
      <c r="C1903" s="39" t="s">
        <v>70</v>
      </c>
      <c r="D1903" s="39" t="s">
        <v>31</v>
      </c>
      <c r="E1903" s="40" t="n">
        <v>1.2</v>
      </c>
      <c r="F1903" s="41" t="n">
        <f aca="false">IF(A1903="","",INDEX(Assumptions!$B$16:$B$18,MATCH(C1903,Assumptions!$A$16:$A$18,0)))</f>
        <v>5</v>
      </c>
      <c r="G1903" s="42" t="n">
        <f aca="false">IF(A1903="","",WORKDAY(B1903,F1903))</f>
        <v>46288</v>
      </c>
    </row>
    <row r="1904" customFormat="false" ht="15" hidden="false" customHeight="false" outlineLevel="0" collapsed="false">
      <c r="A1904" s="37" t="n">
        <v>1001903</v>
      </c>
      <c r="B1904" s="38" t="n">
        <v>46281</v>
      </c>
      <c r="C1904" s="39" t="s">
        <v>68</v>
      </c>
      <c r="D1904" s="39" t="s">
        <v>33</v>
      </c>
      <c r="E1904" s="40" t="n">
        <v>1.9</v>
      </c>
      <c r="F1904" s="41" t="n">
        <f aca="false">IF(A1904="","",INDEX(Assumptions!$B$16:$B$18,MATCH(C1904,Assumptions!$A$16:$A$18,0)))</f>
        <v>1</v>
      </c>
      <c r="G1904" s="42" t="n">
        <f aca="false">IF(A1904="","",WORKDAY(B1904,F1904))</f>
        <v>46282</v>
      </c>
    </row>
    <row r="1905" customFormat="false" ht="15" hidden="false" customHeight="false" outlineLevel="0" collapsed="false">
      <c r="A1905" s="37" t="n">
        <v>1001904</v>
      </c>
      <c r="B1905" s="38" t="n">
        <v>46281</v>
      </c>
      <c r="C1905" s="39" t="s">
        <v>69</v>
      </c>
      <c r="D1905" s="39" t="s">
        <v>33</v>
      </c>
      <c r="E1905" s="40" t="n">
        <v>3.2</v>
      </c>
      <c r="F1905" s="41" t="n">
        <f aca="false">IF(A1905="","",INDEX(Assumptions!$B$16:$B$18,MATCH(C1905,Assumptions!$A$16:$A$18,0)))</f>
        <v>3</v>
      </c>
      <c r="G1905" s="42" t="n">
        <f aca="false">IF(A1905="","",WORKDAY(B1905,F1905))</f>
        <v>46286</v>
      </c>
    </row>
    <row r="1906" customFormat="false" ht="15" hidden="false" customHeight="false" outlineLevel="0" collapsed="false">
      <c r="A1906" s="37" t="n">
        <v>1001905</v>
      </c>
      <c r="B1906" s="38" t="n">
        <v>46281</v>
      </c>
      <c r="C1906" s="39" t="s">
        <v>69</v>
      </c>
      <c r="D1906" s="39" t="s">
        <v>35</v>
      </c>
      <c r="E1906" s="40" t="n">
        <v>3.6</v>
      </c>
      <c r="F1906" s="41" t="n">
        <f aca="false">IF(A1906="","",INDEX(Assumptions!$B$16:$B$18,MATCH(C1906,Assumptions!$A$16:$A$18,0)))</f>
        <v>3</v>
      </c>
      <c r="G1906" s="42" t="n">
        <f aca="false">IF(A1906="","",WORKDAY(B1906,F1906))</f>
        <v>46286</v>
      </c>
    </row>
    <row r="1907" customFormat="false" ht="15" hidden="false" customHeight="false" outlineLevel="0" collapsed="false">
      <c r="A1907" s="37" t="n">
        <v>1001906</v>
      </c>
      <c r="B1907" s="38" t="n">
        <v>46281</v>
      </c>
      <c r="C1907" s="39" t="s">
        <v>69</v>
      </c>
      <c r="D1907" s="39" t="s">
        <v>33</v>
      </c>
      <c r="E1907" s="40" t="n">
        <v>1.5</v>
      </c>
      <c r="F1907" s="41" t="n">
        <f aca="false">IF(A1907="","",INDEX(Assumptions!$B$16:$B$18,MATCH(C1907,Assumptions!$A$16:$A$18,0)))</f>
        <v>3</v>
      </c>
      <c r="G1907" s="42" t="n">
        <f aca="false">IF(A1907="","",WORKDAY(B1907,F1907))</f>
        <v>46286</v>
      </c>
    </row>
    <row r="1908" customFormat="false" ht="15" hidden="false" customHeight="false" outlineLevel="0" collapsed="false">
      <c r="A1908" s="37" t="n">
        <v>1001907</v>
      </c>
      <c r="B1908" s="38" t="n">
        <v>46281</v>
      </c>
      <c r="C1908" s="39" t="s">
        <v>69</v>
      </c>
      <c r="D1908" s="39" t="s">
        <v>35</v>
      </c>
      <c r="E1908" s="40" t="n">
        <v>1</v>
      </c>
      <c r="F1908" s="41" t="n">
        <f aca="false">IF(A1908="","",INDEX(Assumptions!$B$16:$B$18,MATCH(C1908,Assumptions!$A$16:$A$18,0)))</f>
        <v>3</v>
      </c>
      <c r="G1908" s="42" t="n">
        <f aca="false">IF(A1908="","",WORKDAY(B1908,F1908))</f>
        <v>46286</v>
      </c>
    </row>
    <row r="1909" customFormat="false" ht="15" hidden="false" customHeight="false" outlineLevel="0" collapsed="false">
      <c r="A1909" s="37" t="n">
        <v>1001908</v>
      </c>
      <c r="B1909" s="38" t="n">
        <v>46281</v>
      </c>
      <c r="C1909" s="39" t="s">
        <v>69</v>
      </c>
      <c r="D1909" s="39" t="s">
        <v>31</v>
      </c>
      <c r="E1909" s="40" t="n">
        <v>1.9</v>
      </c>
      <c r="F1909" s="41" t="n">
        <f aca="false">IF(A1909="","",INDEX(Assumptions!$B$16:$B$18,MATCH(C1909,Assumptions!$A$16:$A$18,0)))</f>
        <v>3</v>
      </c>
      <c r="G1909" s="42" t="n">
        <f aca="false">IF(A1909="","",WORKDAY(B1909,F1909))</f>
        <v>46286</v>
      </c>
    </row>
    <row r="1910" customFormat="false" ht="15" hidden="false" customHeight="false" outlineLevel="0" collapsed="false">
      <c r="A1910" s="37" t="n">
        <v>1001909</v>
      </c>
      <c r="B1910" s="38" t="n">
        <v>46281</v>
      </c>
      <c r="C1910" s="39" t="s">
        <v>69</v>
      </c>
      <c r="D1910" s="39" t="s">
        <v>39</v>
      </c>
      <c r="E1910" s="40" t="n">
        <v>0.7</v>
      </c>
      <c r="F1910" s="41" t="n">
        <f aca="false">IF(A1910="","",INDEX(Assumptions!$B$16:$B$18,MATCH(C1910,Assumptions!$A$16:$A$18,0)))</f>
        <v>3</v>
      </c>
      <c r="G1910" s="42" t="n">
        <f aca="false">IF(A1910="","",WORKDAY(B1910,F1910))</f>
        <v>46286</v>
      </c>
    </row>
    <row r="1911" customFormat="false" ht="15" hidden="false" customHeight="false" outlineLevel="0" collapsed="false">
      <c r="A1911" s="37" t="n">
        <v>1001910</v>
      </c>
      <c r="B1911" s="38" t="n">
        <v>46281</v>
      </c>
      <c r="C1911" s="39" t="s">
        <v>69</v>
      </c>
      <c r="D1911" s="39" t="s">
        <v>31</v>
      </c>
      <c r="E1911" s="40" t="n">
        <v>1.2</v>
      </c>
      <c r="F1911" s="41" t="n">
        <f aca="false">IF(A1911="","",INDEX(Assumptions!$B$16:$B$18,MATCH(C1911,Assumptions!$A$16:$A$18,0)))</f>
        <v>3</v>
      </c>
      <c r="G1911" s="42" t="n">
        <f aca="false">IF(A1911="","",WORKDAY(B1911,F1911))</f>
        <v>46286</v>
      </c>
    </row>
    <row r="1912" customFormat="false" ht="15" hidden="false" customHeight="false" outlineLevel="0" collapsed="false">
      <c r="A1912" s="37" t="n">
        <v>1001911</v>
      </c>
      <c r="B1912" s="38" t="n">
        <v>46281</v>
      </c>
      <c r="C1912" s="39" t="s">
        <v>68</v>
      </c>
      <c r="D1912" s="39" t="s">
        <v>33</v>
      </c>
      <c r="E1912" s="40" t="n">
        <v>0.4</v>
      </c>
      <c r="F1912" s="41" t="n">
        <f aca="false">IF(A1912="","",INDEX(Assumptions!$B$16:$B$18,MATCH(C1912,Assumptions!$A$16:$A$18,0)))</f>
        <v>1</v>
      </c>
      <c r="G1912" s="42" t="n">
        <f aca="false">IF(A1912="","",WORKDAY(B1912,F1912))</f>
        <v>46282</v>
      </c>
    </row>
    <row r="1913" customFormat="false" ht="15" hidden="false" customHeight="false" outlineLevel="0" collapsed="false">
      <c r="A1913" s="37" t="n">
        <v>1001912</v>
      </c>
      <c r="B1913" s="38" t="n">
        <v>46281</v>
      </c>
      <c r="C1913" s="39" t="s">
        <v>69</v>
      </c>
      <c r="D1913" s="39" t="s">
        <v>31</v>
      </c>
      <c r="E1913" s="40" t="n">
        <v>1.4</v>
      </c>
      <c r="F1913" s="41" t="n">
        <f aca="false">IF(A1913="","",INDEX(Assumptions!$B$16:$B$18,MATCH(C1913,Assumptions!$A$16:$A$18,0)))</f>
        <v>3</v>
      </c>
      <c r="G1913" s="42" t="n">
        <f aca="false">IF(A1913="","",WORKDAY(B1913,F1913))</f>
        <v>46286</v>
      </c>
    </row>
    <row r="1914" customFormat="false" ht="15" hidden="false" customHeight="false" outlineLevel="0" collapsed="false">
      <c r="A1914" s="37" t="n">
        <v>1001913</v>
      </c>
      <c r="B1914" s="38" t="n">
        <v>46281</v>
      </c>
      <c r="C1914" s="39" t="s">
        <v>69</v>
      </c>
      <c r="D1914" s="39" t="s">
        <v>33</v>
      </c>
      <c r="E1914" s="40" t="n">
        <v>1.2</v>
      </c>
      <c r="F1914" s="41" t="n">
        <f aca="false">IF(A1914="","",INDEX(Assumptions!$B$16:$B$18,MATCH(C1914,Assumptions!$A$16:$A$18,0)))</f>
        <v>3</v>
      </c>
      <c r="G1914" s="42" t="n">
        <f aca="false">IF(A1914="","",WORKDAY(B1914,F1914))</f>
        <v>46286</v>
      </c>
    </row>
    <row r="1915" customFormat="false" ht="15" hidden="false" customHeight="false" outlineLevel="0" collapsed="false">
      <c r="A1915" s="37" t="n">
        <v>1001914</v>
      </c>
      <c r="B1915" s="38" t="n">
        <v>46281</v>
      </c>
      <c r="C1915" s="39" t="s">
        <v>70</v>
      </c>
      <c r="D1915" s="39" t="s">
        <v>39</v>
      </c>
      <c r="E1915" s="40" t="n">
        <v>0.6</v>
      </c>
      <c r="F1915" s="41" t="n">
        <f aca="false">IF(A1915="","",INDEX(Assumptions!$B$16:$B$18,MATCH(C1915,Assumptions!$A$16:$A$18,0)))</f>
        <v>5</v>
      </c>
      <c r="G1915" s="42" t="n">
        <f aca="false">IF(A1915="","",WORKDAY(B1915,F1915))</f>
        <v>46288</v>
      </c>
    </row>
    <row r="1916" customFormat="false" ht="15" hidden="false" customHeight="false" outlineLevel="0" collapsed="false">
      <c r="A1916" s="37" t="n">
        <v>1001915</v>
      </c>
      <c r="B1916" s="38" t="n">
        <v>46281</v>
      </c>
      <c r="C1916" s="39" t="s">
        <v>69</v>
      </c>
      <c r="D1916" s="39" t="s">
        <v>35</v>
      </c>
      <c r="E1916" s="40" t="n">
        <v>1.9</v>
      </c>
      <c r="F1916" s="41" t="n">
        <f aca="false">IF(A1916="","",INDEX(Assumptions!$B$16:$B$18,MATCH(C1916,Assumptions!$A$16:$A$18,0)))</f>
        <v>3</v>
      </c>
      <c r="G1916" s="42" t="n">
        <f aca="false">IF(A1916="","",WORKDAY(B1916,F1916))</f>
        <v>46286</v>
      </c>
    </row>
    <row r="1917" customFormat="false" ht="15" hidden="false" customHeight="false" outlineLevel="0" collapsed="false">
      <c r="A1917" s="37" t="n">
        <v>1001916</v>
      </c>
      <c r="B1917" s="38" t="n">
        <v>46281</v>
      </c>
      <c r="C1917" s="39" t="s">
        <v>70</v>
      </c>
      <c r="D1917" s="39" t="s">
        <v>35</v>
      </c>
      <c r="E1917" s="40" t="n">
        <v>1.7</v>
      </c>
      <c r="F1917" s="41" t="n">
        <f aca="false">IF(A1917="","",INDEX(Assumptions!$B$16:$B$18,MATCH(C1917,Assumptions!$A$16:$A$18,0)))</f>
        <v>5</v>
      </c>
      <c r="G1917" s="42" t="n">
        <f aca="false">IF(A1917="","",WORKDAY(B1917,F1917))</f>
        <v>46288</v>
      </c>
    </row>
    <row r="1918" customFormat="false" ht="15" hidden="false" customHeight="false" outlineLevel="0" collapsed="false">
      <c r="A1918" s="37" t="n">
        <v>1001917</v>
      </c>
      <c r="B1918" s="38" t="n">
        <v>46281</v>
      </c>
      <c r="C1918" s="39" t="s">
        <v>69</v>
      </c>
      <c r="D1918" s="39" t="s">
        <v>35</v>
      </c>
      <c r="E1918" s="40" t="n">
        <v>1.4</v>
      </c>
      <c r="F1918" s="41" t="n">
        <f aca="false">IF(A1918="","",INDEX(Assumptions!$B$16:$B$18,MATCH(C1918,Assumptions!$A$16:$A$18,0)))</f>
        <v>3</v>
      </c>
      <c r="G1918" s="42" t="n">
        <f aca="false">IF(A1918="","",WORKDAY(B1918,F1918))</f>
        <v>46286</v>
      </c>
    </row>
    <row r="1919" customFormat="false" ht="15" hidden="false" customHeight="false" outlineLevel="0" collapsed="false">
      <c r="A1919" s="37" t="n">
        <v>1001918</v>
      </c>
      <c r="B1919" s="38" t="n">
        <v>46281</v>
      </c>
      <c r="C1919" s="39" t="s">
        <v>69</v>
      </c>
      <c r="D1919" s="39" t="s">
        <v>39</v>
      </c>
      <c r="E1919" s="40" t="n">
        <v>2</v>
      </c>
      <c r="F1919" s="41" t="n">
        <f aca="false">IF(A1919="","",INDEX(Assumptions!$B$16:$B$18,MATCH(C1919,Assumptions!$A$16:$A$18,0)))</f>
        <v>3</v>
      </c>
      <c r="G1919" s="42" t="n">
        <f aca="false">IF(A1919="","",WORKDAY(B1919,F1919))</f>
        <v>46286</v>
      </c>
    </row>
    <row r="1920" customFormat="false" ht="15" hidden="false" customHeight="false" outlineLevel="0" collapsed="false">
      <c r="A1920" s="37" t="n">
        <v>1001919</v>
      </c>
      <c r="B1920" s="38" t="n">
        <v>46281</v>
      </c>
      <c r="C1920" s="39" t="s">
        <v>69</v>
      </c>
      <c r="D1920" s="39" t="s">
        <v>35</v>
      </c>
      <c r="E1920" s="40" t="n">
        <v>6.3</v>
      </c>
      <c r="F1920" s="41" t="n">
        <f aca="false">IF(A1920="","",INDEX(Assumptions!$B$16:$B$18,MATCH(C1920,Assumptions!$A$16:$A$18,0)))</f>
        <v>3</v>
      </c>
      <c r="G1920" s="42" t="n">
        <f aca="false">IF(A1920="","",WORKDAY(B1920,F1920))</f>
        <v>46286</v>
      </c>
    </row>
    <row r="1921" customFormat="false" ht="15" hidden="false" customHeight="false" outlineLevel="0" collapsed="false">
      <c r="A1921" s="37" t="n">
        <v>1001920</v>
      </c>
      <c r="B1921" s="38" t="n">
        <v>46281</v>
      </c>
      <c r="C1921" s="39" t="s">
        <v>70</v>
      </c>
      <c r="D1921" s="39" t="s">
        <v>31</v>
      </c>
      <c r="E1921" s="40" t="n">
        <v>1.2</v>
      </c>
      <c r="F1921" s="41" t="n">
        <f aca="false">IF(A1921="","",INDEX(Assumptions!$B$16:$B$18,MATCH(C1921,Assumptions!$A$16:$A$18,0)))</f>
        <v>5</v>
      </c>
      <c r="G1921" s="42" t="n">
        <f aca="false">IF(A1921="","",WORKDAY(B1921,F1921))</f>
        <v>46288</v>
      </c>
    </row>
    <row r="1922" customFormat="false" ht="15" hidden="false" customHeight="false" outlineLevel="0" collapsed="false">
      <c r="A1922" s="37" t="n">
        <v>1001921</v>
      </c>
      <c r="B1922" s="38" t="n">
        <v>46281</v>
      </c>
      <c r="C1922" s="39" t="s">
        <v>68</v>
      </c>
      <c r="D1922" s="39" t="s">
        <v>39</v>
      </c>
      <c r="E1922" s="40" t="n">
        <v>7.7</v>
      </c>
      <c r="F1922" s="41" t="n">
        <f aca="false">IF(A1922="","",INDEX(Assumptions!$B$16:$B$18,MATCH(C1922,Assumptions!$A$16:$A$18,0)))</f>
        <v>1</v>
      </c>
      <c r="G1922" s="42" t="n">
        <f aca="false">IF(A1922="","",WORKDAY(B1922,F1922))</f>
        <v>46282</v>
      </c>
    </row>
    <row r="1923" customFormat="false" ht="15" hidden="false" customHeight="false" outlineLevel="0" collapsed="false">
      <c r="A1923" s="37" t="n">
        <v>1001922</v>
      </c>
      <c r="B1923" s="38" t="n">
        <v>46281</v>
      </c>
      <c r="C1923" s="39" t="s">
        <v>70</v>
      </c>
      <c r="D1923" s="39" t="s">
        <v>35</v>
      </c>
      <c r="E1923" s="40" t="n">
        <v>4.1</v>
      </c>
      <c r="F1923" s="41" t="n">
        <f aca="false">IF(A1923="","",INDEX(Assumptions!$B$16:$B$18,MATCH(C1923,Assumptions!$A$16:$A$18,0)))</f>
        <v>5</v>
      </c>
      <c r="G1923" s="42" t="n">
        <f aca="false">IF(A1923="","",WORKDAY(B1923,F1923))</f>
        <v>46288</v>
      </c>
    </row>
    <row r="1924" customFormat="false" ht="15" hidden="false" customHeight="false" outlineLevel="0" collapsed="false">
      <c r="A1924" s="37" t="n">
        <v>1001923</v>
      </c>
      <c r="B1924" s="38" t="n">
        <v>46281</v>
      </c>
      <c r="C1924" s="39" t="s">
        <v>69</v>
      </c>
      <c r="D1924" s="39" t="s">
        <v>39</v>
      </c>
      <c r="E1924" s="40" t="n">
        <v>5.1</v>
      </c>
      <c r="F1924" s="41" t="n">
        <f aca="false">IF(A1924="","",INDEX(Assumptions!$B$16:$B$18,MATCH(C1924,Assumptions!$A$16:$A$18,0)))</f>
        <v>3</v>
      </c>
      <c r="G1924" s="42" t="n">
        <f aca="false">IF(A1924="","",WORKDAY(B1924,F1924))</f>
        <v>46286</v>
      </c>
    </row>
    <row r="1925" customFormat="false" ht="15" hidden="false" customHeight="false" outlineLevel="0" collapsed="false">
      <c r="A1925" s="37" t="n">
        <v>1001924</v>
      </c>
      <c r="B1925" s="38" t="n">
        <v>46281</v>
      </c>
      <c r="C1925" s="39" t="s">
        <v>69</v>
      </c>
      <c r="D1925" s="39" t="s">
        <v>31</v>
      </c>
      <c r="E1925" s="40" t="n">
        <v>1</v>
      </c>
      <c r="F1925" s="41" t="n">
        <f aca="false">IF(A1925="","",INDEX(Assumptions!$B$16:$B$18,MATCH(C1925,Assumptions!$A$16:$A$18,0)))</f>
        <v>3</v>
      </c>
      <c r="G1925" s="42" t="n">
        <f aca="false">IF(A1925="","",WORKDAY(B1925,F1925))</f>
        <v>46286</v>
      </c>
    </row>
    <row r="1926" customFormat="false" ht="15" hidden="false" customHeight="false" outlineLevel="0" collapsed="false">
      <c r="A1926" s="37" t="n">
        <v>1001925</v>
      </c>
      <c r="B1926" s="38" t="n">
        <v>46281</v>
      </c>
      <c r="C1926" s="39" t="s">
        <v>69</v>
      </c>
      <c r="D1926" s="39" t="s">
        <v>37</v>
      </c>
      <c r="E1926" s="40" t="n">
        <v>1</v>
      </c>
      <c r="F1926" s="41" t="n">
        <f aca="false">IF(A1926="","",INDEX(Assumptions!$B$16:$B$18,MATCH(C1926,Assumptions!$A$16:$A$18,0)))</f>
        <v>3</v>
      </c>
      <c r="G1926" s="42" t="n">
        <f aca="false">IF(A1926="","",WORKDAY(B1926,F1926))</f>
        <v>46286</v>
      </c>
    </row>
    <row r="1927" customFormat="false" ht="15" hidden="false" customHeight="false" outlineLevel="0" collapsed="false">
      <c r="A1927" s="37" t="n">
        <v>1001926</v>
      </c>
      <c r="B1927" s="38" t="n">
        <v>46281</v>
      </c>
      <c r="C1927" s="39" t="s">
        <v>69</v>
      </c>
      <c r="D1927" s="39" t="s">
        <v>35</v>
      </c>
      <c r="E1927" s="40" t="n">
        <v>1.3</v>
      </c>
      <c r="F1927" s="41" t="n">
        <f aca="false">IF(A1927="","",INDEX(Assumptions!$B$16:$B$18,MATCH(C1927,Assumptions!$A$16:$A$18,0)))</f>
        <v>3</v>
      </c>
      <c r="G1927" s="42" t="n">
        <f aca="false">IF(A1927="","",WORKDAY(B1927,F1927))</f>
        <v>46286</v>
      </c>
    </row>
    <row r="1928" customFormat="false" ht="15" hidden="false" customHeight="false" outlineLevel="0" collapsed="false">
      <c r="A1928" s="37" t="n">
        <v>1001927</v>
      </c>
      <c r="B1928" s="38" t="n">
        <v>46281</v>
      </c>
      <c r="C1928" s="39" t="s">
        <v>70</v>
      </c>
      <c r="D1928" s="39" t="s">
        <v>35</v>
      </c>
      <c r="E1928" s="40" t="n">
        <v>0.9</v>
      </c>
      <c r="F1928" s="41" t="n">
        <f aca="false">IF(A1928="","",INDEX(Assumptions!$B$16:$B$18,MATCH(C1928,Assumptions!$A$16:$A$18,0)))</f>
        <v>5</v>
      </c>
      <c r="G1928" s="42" t="n">
        <f aca="false">IF(A1928="","",WORKDAY(B1928,F1928))</f>
        <v>46288</v>
      </c>
    </row>
    <row r="1929" customFormat="false" ht="15" hidden="false" customHeight="false" outlineLevel="0" collapsed="false">
      <c r="A1929" s="37" t="n">
        <v>1001928</v>
      </c>
      <c r="B1929" s="38" t="n">
        <v>46281</v>
      </c>
      <c r="C1929" s="39" t="s">
        <v>69</v>
      </c>
      <c r="D1929" s="39" t="s">
        <v>35</v>
      </c>
      <c r="E1929" s="40" t="n">
        <v>0.3</v>
      </c>
      <c r="F1929" s="41" t="n">
        <f aca="false">IF(A1929="","",INDEX(Assumptions!$B$16:$B$18,MATCH(C1929,Assumptions!$A$16:$A$18,0)))</f>
        <v>3</v>
      </c>
      <c r="G1929" s="42" t="n">
        <f aca="false">IF(A1929="","",WORKDAY(B1929,F1929))</f>
        <v>46286</v>
      </c>
    </row>
    <row r="1930" customFormat="false" ht="15" hidden="false" customHeight="false" outlineLevel="0" collapsed="false">
      <c r="A1930" s="37" t="n">
        <v>1001929</v>
      </c>
      <c r="B1930" s="38" t="n">
        <v>46281</v>
      </c>
      <c r="C1930" s="39" t="s">
        <v>70</v>
      </c>
      <c r="D1930" s="39" t="s">
        <v>31</v>
      </c>
      <c r="E1930" s="40" t="n">
        <v>0.6</v>
      </c>
      <c r="F1930" s="41" t="n">
        <f aca="false">IF(A1930="","",INDEX(Assumptions!$B$16:$B$18,MATCH(C1930,Assumptions!$A$16:$A$18,0)))</f>
        <v>5</v>
      </c>
      <c r="G1930" s="42" t="n">
        <f aca="false">IF(A1930="","",WORKDAY(B1930,F1930))</f>
        <v>46288</v>
      </c>
    </row>
    <row r="1931" customFormat="false" ht="15" hidden="false" customHeight="false" outlineLevel="0" collapsed="false">
      <c r="A1931" s="37" t="n">
        <v>1001930</v>
      </c>
      <c r="B1931" s="38" t="n">
        <v>46281</v>
      </c>
      <c r="C1931" s="39" t="s">
        <v>70</v>
      </c>
      <c r="D1931" s="39" t="s">
        <v>37</v>
      </c>
      <c r="E1931" s="40" t="n">
        <v>1.2</v>
      </c>
      <c r="F1931" s="41" t="n">
        <f aca="false">IF(A1931="","",INDEX(Assumptions!$B$16:$B$18,MATCH(C1931,Assumptions!$A$16:$A$18,0)))</f>
        <v>5</v>
      </c>
      <c r="G1931" s="42" t="n">
        <f aca="false">IF(A1931="","",WORKDAY(B1931,F1931))</f>
        <v>46288</v>
      </c>
    </row>
    <row r="1932" customFormat="false" ht="15" hidden="false" customHeight="false" outlineLevel="0" collapsed="false">
      <c r="A1932" s="37" t="n">
        <v>1001931</v>
      </c>
      <c r="B1932" s="38" t="n">
        <v>46281</v>
      </c>
      <c r="C1932" s="39" t="s">
        <v>68</v>
      </c>
      <c r="D1932" s="39" t="s">
        <v>33</v>
      </c>
      <c r="E1932" s="40" t="n">
        <v>1.8</v>
      </c>
      <c r="F1932" s="41" t="n">
        <f aca="false">IF(A1932="","",INDEX(Assumptions!$B$16:$B$18,MATCH(C1932,Assumptions!$A$16:$A$18,0)))</f>
        <v>1</v>
      </c>
      <c r="G1932" s="42" t="n">
        <f aca="false">IF(A1932="","",WORKDAY(B1932,F1932))</f>
        <v>46282</v>
      </c>
    </row>
    <row r="1933" customFormat="false" ht="15" hidden="false" customHeight="false" outlineLevel="0" collapsed="false">
      <c r="A1933" s="37" t="n">
        <v>1001932</v>
      </c>
      <c r="B1933" s="38" t="n">
        <v>46281</v>
      </c>
      <c r="C1933" s="39" t="s">
        <v>70</v>
      </c>
      <c r="D1933" s="39" t="s">
        <v>33</v>
      </c>
      <c r="E1933" s="40" t="n">
        <v>2.8</v>
      </c>
      <c r="F1933" s="41" t="n">
        <f aca="false">IF(A1933="","",INDEX(Assumptions!$B$16:$B$18,MATCH(C1933,Assumptions!$A$16:$A$18,0)))</f>
        <v>5</v>
      </c>
      <c r="G1933" s="42" t="n">
        <f aca="false">IF(A1933="","",WORKDAY(B1933,F1933))</f>
        <v>46288</v>
      </c>
    </row>
    <row r="1934" customFormat="false" ht="15" hidden="false" customHeight="false" outlineLevel="0" collapsed="false">
      <c r="A1934" s="37" t="n">
        <v>1001933</v>
      </c>
      <c r="B1934" s="38" t="n">
        <v>46281</v>
      </c>
      <c r="C1934" s="39" t="s">
        <v>68</v>
      </c>
      <c r="D1934" s="39" t="s">
        <v>33</v>
      </c>
      <c r="E1934" s="40" t="n">
        <v>1.3</v>
      </c>
      <c r="F1934" s="41" t="n">
        <f aca="false">IF(A1934="","",INDEX(Assumptions!$B$16:$B$18,MATCH(C1934,Assumptions!$A$16:$A$18,0)))</f>
        <v>1</v>
      </c>
      <c r="G1934" s="42" t="n">
        <f aca="false">IF(A1934="","",WORKDAY(B1934,F1934))</f>
        <v>46282</v>
      </c>
    </row>
    <row r="1935" customFormat="false" ht="15" hidden="false" customHeight="false" outlineLevel="0" collapsed="false">
      <c r="A1935" s="37" t="n">
        <v>1001934</v>
      </c>
      <c r="B1935" s="38" t="n">
        <v>46281</v>
      </c>
      <c r="C1935" s="39" t="s">
        <v>69</v>
      </c>
      <c r="D1935" s="39" t="s">
        <v>39</v>
      </c>
      <c r="E1935" s="40" t="n">
        <v>2.8</v>
      </c>
      <c r="F1935" s="41" t="n">
        <f aca="false">IF(A1935="","",INDEX(Assumptions!$B$16:$B$18,MATCH(C1935,Assumptions!$A$16:$A$18,0)))</f>
        <v>3</v>
      </c>
      <c r="G1935" s="42" t="n">
        <f aca="false">IF(A1935="","",WORKDAY(B1935,F1935))</f>
        <v>46286</v>
      </c>
    </row>
    <row r="1936" customFormat="false" ht="15" hidden="false" customHeight="false" outlineLevel="0" collapsed="false">
      <c r="A1936" s="37" t="n">
        <v>1001935</v>
      </c>
      <c r="B1936" s="38" t="n">
        <v>46281</v>
      </c>
      <c r="C1936" s="39" t="s">
        <v>69</v>
      </c>
      <c r="D1936" s="39" t="s">
        <v>35</v>
      </c>
      <c r="E1936" s="40" t="n">
        <v>1</v>
      </c>
      <c r="F1936" s="41" t="n">
        <f aca="false">IF(A1936="","",INDEX(Assumptions!$B$16:$B$18,MATCH(C1936,Assumptions!$A$16:$A$18,0)))</f>
        <v>3</v>
      </c>
      <c r="G1936" s="42" t="n">
        <f aca="false">IF(A1936="","",WORKDAY(B1936,F1936))</f>
        <v>46286</v>
      </c>
    </row>
    <row r="1937" customFormat="false" ht="15" hidden="false" customHeight="false" outlineLevel="0" collapsed="false">
      <c r="A1937" s="37" t="n">
        <v>1001936</v>
      </c>
      <c r="B1937" s="38" t="n">
        <v>46281</v>
      </c>
      <c r="C1937" s="39" t="s">
        <v>69</v>
      </c>
      <c r="D1937" s="39" t="s">
        <v>39</v>
      </c>
      <c r="E1937" s="40" t="n">
        <v>2.1</v>
      </c>
      <c r="F1937" s="41" t="n">
        <f aca="false">IF(A1937="","",INDEX(Assumptions!$B$16:$B$18,MATCH(C1937,Assumptions!$A$16:$A$18,0)))</f>
        <v>3</v>
      </c>
      <c r="G1937" s="42" t="n">
        <f aca="false">IF(A1937="","",WORKDAY(B1937,F1937))</f>
        <v>46286</v>
      </c>
    </row>
    <row r="1938" customFormat="false" ht="15" hidden="false" customHeight="false" outlineLevel="0" collapsed="false">
      <c r="A1938" s="37" t="n">
        <v>1001937</v>
      </c>
      <c r="B1938" s="38" t="n">
        <v>46281</v>
      </c>
      <c r="C1938" s="39" t="s">
        <v>70</v>
      </c>
      <c r="D1938" s="39" t="s">
        <v>39</v>
      </c>
      <c r="E1938" s="40" t="n">
        <v>1.1</v>
      </c>
      <c r="F1938" s="41" t="n">
        <f aca="false">IF(A1938="","",INDEX(Assumptions!$B$16:$B$18,MATCH(C1938,Assumptions!$A$16:$A$18,0)))</f>
        <v>5</v>
      </c>
      <c r="G1938" s="42" t="n">
        <f aca="false">IF(A1938="","",WORKDAY(B1938,F1938))</f>
        <v>46288</v>
      </c>
    </row>
    <row r="1939" customFormat="false" ht="15" hidden="false" customHeight="false" outlineLevel="0" collapsed="false">
      <c r="A1939" s="37" t="n">
        <v>1001938</v>
      </c>
      <c r="B1939" s="38" t="n">
        <v>46281</v>
      </c>
      <c r="C1939" s="39" t="s">
        <v>69</v>
      </c>
      <c r="D1939" s="39" t="s">
        <v>37</v>
      </c>
      <c r="E1939" s="40" t="n">
        <v>5.9</v>
      </c>
      <c r="F1939" s="41" t="n">
        <f aca="false">IF(A1939="","",INDEX(Assumptions!$B$16:$B$18,MATCH(C1939,Assumptions!$A$16:$A$18,0)))</f>
        <v>3</v>
      </c>
      <c r="G1939" s="42" t="n">
        <f aca="false">IF(A1939="","",WORKDAY(B1939,F1939))</f>
        <v>46286</v>
      </c>
    </row>
    <row r="1940" customFormat="false" ht="15" hidden="false" customHeight="false" outlineLevel="0" collapsed="false">
      <c r="A1940" s="37" t="n">
        <v>1001939</v>
      </c>
      <c r="B1940" s="38" t="n">
        <v>46281</v>
      </c>
      <c r="C1940" s="39" t="s">
        <v>69</v>
      </c>
      <c r="D1940" s="39" t="s">
        <v>33</v>
      </c>
      <c r="E1940" s="40" t="n">
        <v>2.7</v>
      </c>
      <c r="F1940" s="41" t="n">
        <f aca="false">IF(A1940="","",INDEX(Assumptions!$B$16:$B$18,MATCH(C1940,Assumptions!$A$16:$A$18,0)))</f>
        <v>3</v>
      </c>
      <c r="G1940" s="42" t="n">
        <f aca="false">IF(A1940="","",WORKDAY(B1940,F1940))</f>
        <v>46286</v>
      </c>
    </row>
    <row r="1941" customFormat="false" ht="15" hidden="false" customHeight="false" outlineLevel="0" collapsed="false">
      <c r="A1941" s="37" t="n">
        <v>1001940</v>
      </c>
      <c r="B1941" s="38" t="n">
        <v>46281</v>
      </c>
      <c r="C1941" s="39" t="s">
        <v>69</v>
      </c>
      <c r="D1941" s="39" t="s">
        <v>35</v>
      </c>
      <c r="E1941" s="40" t="n">
        <v>1.1</v>
      </c>
      <c r="F1941" s="41" t="n">
        <f aca="false">IF(A1941="","",INDEX(Assumptions!$B$16:$B$18,MATCH(C1941,Assumptions!$A$16:$A$18,0)))</f>
        <v>3</v>
      </c>
      <c r="G1941" s="42" t="n">
        <f aca="false">IF(A1941="","",WORKDAY(B1941,F1941))</f>
        <v>46286</v>
      </c>
    </row>
    <row r="1942" customFormat="false" ht="15" hidden="false" customHeight="false" outlineLevel="0" collapsed="false">
      <c r="A1942" s="37" t="n">
        <v>1001941</v>
      </c>
      <c r="B1942" s="38" t="n">
        <v>46281</v>
      </c>
      <c r="C1942" s="39" t="s">
        <v>69</v>
      </c>
      <c r="D1942" s="39" t="s">
        <v>31</v>
      </c>
      <c r="E1942" s="40" t="n">
        <v>1.1</v>
      </c>
      <c r="F1942" s="41" t="n">
        <f aca="false">IF(A1942="","",INDEX(Assumptions!$B$16:$B$18,MATCH(C1942,Assumptions!$A$16:$A$18,0)))</f>
        <v>3</v>
      </c>
      <c r="G1942" s="42" t="n">
        <f aca="false">IF(A1942="","",WORKDAY(B1942,F1942))</f>
        <v>46286</v>
      </c>
    </row>
    <row r="1943" customFormat="false" ht="15" hidden="false" customHeight="false" outlineLevel="0" collapsed="false">
      <c r="A1943" s="37" t="n">
        <v>1001942</v>
      </c>
      <c r="B1943" s="38" t="n">
        <v>46281</v>
      </c>
      <c r="C1943" s="39" t="s">
        <v>70</v>
      </c>
      <c r="D1943" s="39" t="s">
        <v>39</v>
      </c>
      <c r="E1943" s="40" t="n">
        <v>0.6</v>
      </c>
      <c r="F1943" s="41" t="n">
        <f aca="false">IF(A1943="","",INDEX(Assumptions!$B$16:$B$18,MATCH(C1943,Assumptions!$A$16:$A$18,0)))</f>
        <v>5</v>
      </c>
      <c r="G1943" s="42" t="n">
        <f aca="false">IF(A1943="","",WORKDAY(B1943,F1943))</f>
        <v>46288</v>
      </c>
    </row>
    <row r="1944" customFormat="false" ht="15" hidden="false" customHeight="false" outlineLevel="0" collapsed="false">
      <c r="A1944" s="37" t="n">
        <v>1001943</v>
      </c>
      <c r="B1944" s="38" t="n">
        <v>46281</v>
      </c>
      <c r="C1944" s="39" t="s">
        <v>69</v>
      </c>
      <c r="D1944" s="39" t="s">
        <v>31</v>
      </c>
      <c r="E1944" s="40" t="n">
        <v>0.8</v>
      </c>
      <c r="F1944" s="41" t="n">
        <f aca="false">IF(A1944="","",INDEX(Assumptions!$B$16:$B$18,MATCH(C1944,Assumptions!$A$16:$A$18,0)))</f>
        <v>3</v>
      </c>
      <c r="G1944" s="42" t="n">
        <f aca="false">IF(A1944="","",WORKDAY(B1944,F1944))</f>
        <v>46286</v>
      </c>
    </row>
    <row r="1945" customFormat="false" ht="15" hidden="false" customHeight="false" outlineLevel="0" collapsed="false">
      <c r="A1945" s="37" t="n">
        <v>1001944</v>
      </c>
      <c r="B1945" s="38" t="n">
        <v>46281</v>
      </c>
      <c r="C1945" s="39" t="s">
        <v>69</v>
      </c>
      <c r="D1945" s="39" t="s">
        <v>39</v>
      </c>
      <c r="E1945" s="40" t="n">
        <v>1.2</v>
      </c>
      <c r="F1945" s="41" t="n">
        <f aca="false">IF(A1945="","",INDEX(Assumptions!$B$16:$B$18,MATCH(C1945,Assumptions!$A$16:$A$18,0)))</f>
        <v>3</v>
      </c>
      <c r="G1945" s="42" t="n">
        <f aca="false">IF(A1945="","",WORKDAY(B1945,F1945))</f>
        <v>46286</v>
      </c>
    </row>
    <row r="1946" customFormat="false" ht="15" hidden="false" customHeight="false" outlineLevel="0" collapsed="false">
      <c r="A1946" s="37" t="n">
        <v>1001945</v>
      </c>
      <c r="B1946" s="38" t="n">
        <v>46281</v>
      </c>
      <c r="C1946" s="39" t="s">
        <v>70</v>
      </c>
      <c r="D1946" s="39" t="s">
        <v>31</v>
      </c>
      <c r="E1946" s="40" t="n">
        <v>0.8</v>
      </c>
      <c r="F1946" s="41" t="n">
        <f aca="false">IF(A1946="","",INDEX(Assumptions!$B$16:$B$18,MATCH(C1946,Assumptions!$A$16:$A$18,0)))</f>
        <v>5</v>
      </c>
      <c r="G1946" s="42" t="n">
        <f aca="false">IF(A1946="","",WORKDAY(B1946,F1946))</f>
        <v>46288</v>
      </c>
    </row>
    <row r="1947" customFormat="false" ht="15" hidden="false" customHeight="false" outlineLevel="0" collapsed="false">
      <c r="A1947" s="37" t="n">
        <v>1001946</v>
      </c>
      <c r="B1947" s="38" t="n">
        <v>46281</v>
      </c>
      <c r="C1947" s="39" t="s">
        <v>69</v>
      </c>
      <c r="D1947" s="39" t="s">
        <v>33</v>
      </c>
      <c r="E1947" s="40" t="n">
        <v>13.3</v>
      </c>
      <c r="F1947" s="41" t="n">
        <f aca="false">IF(A1947="","",INDEX(Assumptions!$B$16:$B$18,MATCH(C1947,Assumptions!$A$16:$A$18,0)))</f>
        <v>3</v>
      </c>
      <c r="G1947" s="42" t="n">
        <f aca="false">IF(A1947="","",WORKDAY(B1947,F1947))</f>
        <v>46286</v>
      </c>
    </row>
    <row r="1948" customFormat="false" ht="15" hidden="false" customHeight="false" outlineLevel="0" collapsed="false">
      <c r="A1948" s="37" t="n">
        <v>1001947</v>
      </c>
      <c r="B1948" s="38" t="n">
        <v>46281</v>
      </c>
      <c r="C1948" s="39" t="s">
        <v>69</v>
      </c>
      <c r="D1948" s="39" t="s">
        <v>31</v>
      </c>
      <c r="E1948" s="40" t="n">
        <v>0.6</v>
      </c>
      <c r="F1948" s="41" t="n">
        <f aca="false">IF(A1948="","",INDEX(Assumptions!$B$16:$B$18,MATCH(C1948,Assumptions!$A$16:$A$18,0)))</f>
        <v>3</v>
      </c>
      <c r="G1948" s="42" t="n">
        <f aca="false">IF(A1948="","",WORKDAY(B1948,F1948))</f>
        <v>46286</v>
      </c>
    </row>
    <row r="1949" customFormat="false" ht="15" hidden="false" customHeight="false" outlineLevel="0" collapsed="false">
      <c r="A1949" s="37" t="n">
        <v>1001948</v>
      </c>
      <c r="B1949" s="38" t="n">
        <v>46281</v>
      </c>
      <c r="C1949" s="39" t="s">
        <v>69</v>
      </c>
      <c r="D1949" s="39" t="s">
        <v>31</v>
      </c>
      <c r="E1949" s="40" t="n">
        <v>1.2</v>
      </c>
      <c r="F1949" s="41" t="n">
        <f aca="false">IF(A1949="","",INDEX(Assumptions!$B$16:$B$18,MATCH(C1949,Assumptions!$A$16:$A$18,0)))</f>
        <v>3</v>
      </c>
      <c r="G1949" s="42" t="n">
        <f aca="false">IF(A1949="","",WORKDAY(B1949,F1949))</f>
        <v>46286</v>
      </c>
    </row>
    <row r="1950" customFormat="false" ht="15" hidden="false" customHeight="false" outlineLevel="0" collapsed="false">
      <c r="A1950" s="37" t="n">
        <v>1001949</v>
      </c>
      <c r="B1950" s="38" t="n">
        <v>46281</v>
      </c>
      <c r="C1950" s="39" t="s">
        <v>69</v>
      </c>
      <c r="D1950" s="39" t="s">
        <v>33</v>
      </c>
      <c r="E1950" s="40" t="n">
        <v>3.8</v>
      </c>
      <c r="F1950" s="41" t="n">
        <f aca="false">IF(A1950="","",INDEX(Assumptions!$B$16:$B$18,MATCH(C1950,Assumptions!$A$16:$A$18,0)))</f>
        <v>3</v>
      </c>
      <c r="G1950" s="42" t="n">
        <f aca="false">IF(A1950="","",WORKDAY(B1950,F1950))</f>
        <v>46286</v>
      </c>
    </row>
    <row r="1951" customFormat="false" ht="15" hidden="false" customHeight="false" outlineLevel="0" collapsed="false">
      <c r="A1951" s="37" t="n">
        <v>1001950</v>
      </c>
      <c r="B1951" s="38" t="n">
        <v>46281</v>
      </c>
      <c r="C1951" s="39" t="s">
        <v>69</v>
      </c>
      <c r="D1951" s="39" t="s">
        <v>31</v>
      </c>
      <c r="E1951" s="40" t="n">
        <v>2.8</v>
      </c>
      <c r="F1951" s="41" t="n">
        <f aca="false">IF(A1951="","",INDEX(Assumptions!$B$16:$B$18,MATCH(C1951,Assumptions!$A$16:$A$18,0)))</f>
        <v>3</v>
      </c>
      <c r="G1951" s="42" t="n">
        <f aca="false">IF(A1951="","",WORKDAY(B1951,F1951))</f>
        <v>46286</v>
      </c>
    </row>
    <row r="1952" customFormat="false" ht="15" hidden="false" customHeight="false" outlineLevel="0" collapsed="false">
      <c r="A1952" s="37" t="n">
        <v>1001951</v>
      </c>
      <c r="B1952" s="38" t="n">
        <v>46281</v>
      </c>
      <c r="C1952" s="39" t="s">
        <v>68</v>
      </c>
      <c r="D1952" s="39" t="s">
        <v>31</v>
      </c>
      <c r="E1952" s="40" t="n">
        <v>2.4</v>
      </c>
      <c r="F1952" s="41" t="n">
        <f aca="false">IF(A1952="","",INDEX(Assumptions!$B$16:$B$18,MATCH(C1952,Assumptions!$A$16:$A$18,0)))</f>
        <v>1</v>
      </c>
      <c r="G1952" s="42" t="n">
        <f aca="false">IF(A1952="","",WORKDAY(B1952,F1952))</f>
        <v>46282</v>
      </c>
    </row>
    <row r="1953" customFormat="false" ht="15" hidden="false" customHeight="false" outlineLevel="0" collapsed="false">
      <c r="A1953" s="37" t="n">
        <v>1001952</v>
      </c>
      <c r="B1953" s="38" t="n">
        <v>46281</v>
      </c>
      <c r="C1953" s="39" t="s">
        <v>70</v>
      </c>
      <c r="D1953" s="39" t="s">
        <v>35</v>
      </c>
      <c r="E1953" s="40" t="n">
        <v>6.9</v>
      </c>
      <c r="F1953" s="41" t="n">
        <f aca="false">IF(A1953="","",INDEX(Assumptions!$B$16:$B$18,MATCH(C1953,Assumptions!$A$16:$A$18,0)))</f>
        <v>5</v>
      </c>
      <c r="G1953" s="42" t="n">
        <f aca="false">IF(A1953="","",WORKDAY(B1953,F1953))</f>
        <v>46288</v>
      </c>
    </row>
    <row r="1954" customFormat="false" ht="15" hidden="false" customHeight="false" outlineLevel="0" collapsed="false">
      <c r="A1954" s="37" t="n">
        <v>1001953</v>
      </c>
      <c r="B1954" s="38" t="n">
        <v>46281</v>
      </c>
      <c r="C1954" s="39" t="s">
        <v>69</v>
      </c>
      <c r="D1954" s="39" t="s">
        <v>33</v>
      </c>
      <c r="E1954" s="40" t="n">
        <v>2.4</v>
      </c>
      <c r="F1954" s="41" t="n">
        <f aca="false">IF(A1954="","",INDEX(Assumptions!$B$16:$B$18,MATCH(C1954,Assumptions!$A$16:$A$18,0)))</f>
        <v>3</v>
      </c>
      <c r="G1954" s="42" t="n">
        <f aca="false">IF(A1954="","",WORKDAY(B1954,F1954))</f>
        <v>46286</v>
      </c>
    </row>
    <row r="1955" customFormat="false" ht="15" hidden="false" customHeight="false" outlineLevel="0" collapsed="false">
      <c r="A1955" s="37" t="n">
        <v>1001954</v>
      </c>
      <c r="B1955" s="38" t="n">
        <v>46281</v>
      </c>
      <c r="C1955" s="39" t="s">
        <v>69</v>
      </c>
      <c r="D1955" s="39" t="s">
        <v>31</v>
      </c>
      <c r="E1955" s="40" t="n">
        <v>1.6</v>
      </c>
      <c r="F1955" s="41" t="n">
        <f aca="false">IF(A1955="","",INDEX(Assumptions!$B$16:$B$18,MATCH(C1955,Assumptions!$A$16:$A$18,0)))</f>
        <v>3</v>
      </c>
      <c r="G1955" s="42" t="n">
        <f aca="false">IF(A1955="","",WORKDAY(B1955,F1955))</f>
        <v>46286</v>
      </c>
    </row>
    <row r="1956" customFormat="false" ht="15" hidden="false" customHeight="false" outlineLevel="0" collapsed="false">
      <c r="A1956" s="37" t="n">
        <v>1001955</v>
      </c>
      <c r="B1956" s="38" t="n">
        <v>46281</v>
      </c>
      <c r="C1956" s="39" t="s">
        <v>70</v>
      </c>
      <c r="D1956" s="39" t="s">
        <v>33</v>
      </c>
      <c r="E1956" s="40" t="n">
        <v>2</v>
      </c>
      <c r="F1956" s="41" t="n">
        <f aca="false">IF(A1956="","",INDEX(Assumptions!$B$16:$B$18,MATCH(C1956,Assumptions!$A$16:$A$18,0)))</f>
        <v>5</v>
      </c>
      <c r="G1956" s="42" t="n">
        <f aca="false">IF(A1956="","",WORKDAY(B1956,F1956))</f>
        <v>46288</v>
      </c>
    </row>
    <row r="1957" customFormat="false" ht="15" hidden="false" customHeight="false" outlineLevel="0" collapsed="false">
      <c r="A1957" s="37" t="n">
        <v>1001956</v>
      </c>
      <c r="B1957" s="38" t="n">
        <v>46281</v>
      </c>
      <c r="C1957" s="39" t="s">
        <v>69</v>
      </c>
      <c r="D1957" s="39" t="s">
        <v>39</v>
      </c>
      <c r="E1957" s="40" t="n">
        <v>1.2</v>
      </c>
      <c r="F1957" s="41" t="n">
        <f aca="false">IF(A1957="","",INDEX(Assumptions!$B$16:$B$18,MATCH(C1957,Assumptions!$A$16:$A$18,0)))</f>
        <v>3</v>
      </c>
      <c r="G1957" s="42" t="n">
        <f aca="false">IF(A1957="","",WORKDAY(B1957,F1957))</f>
        <v>46286</v>
      </c>
    </row>
    <row r="1958" customFormat="false" ht="15" hidden="false" customHeight="false" outlineLevel="0" collapsed="false">
      <c r="A1958" s="37" t="n">
        <v>1001957</v>
      </c>
      <c r="B1958" s="38" t="n">
        <v>46281</v>
      </c>
      <c r="C1958" s="39" t="s">
        <v>69</v>
      </c>
      <c r="D1958" s="39" t="s">
        <v>31</v>
      </c>
      <c r="E1958" s="40" t="n">
        <v>2.4</v>
      </c>
      <c r="F1958" s="41" t="n">
        <f aca="false">IF(A1958="","",INDEX(Assumptions!$B$16:$B$18,MATCH(C1958,Assumptions!$A$16:$A$18,0)))</f>
        <v>3</v>
      </c>
      <c r="G1958" s="42" t="n">
        <f aca="false">IF(A1958="","",WORKDAY(B1958,F1958))</f>
        <v>46286</v>
      </c>
    </row>
    <row r="1959" customFormat="false" ht="15" hidden="false" customHeight="false" outlineLevel="0" collapsed="false">
      <c r="A1959" s="37" t="n">
        <v>1001958</v>
      </c>
      <c r="B1959" s="38" t="n">
        <v>46281</v>
      </c>
      <c r="C1959" s="39" t="s">
        <v>69</v>
      </c>
      <c r="D1959" s="39" t="s">
        <v>33</v>
      </c>
      <c r="E1959" s="40" t="n">
        <v>2.4</v>
      </c>
      <c r="F1959" s="41" t="n">
        <f aca="false">IF(A1959="","",INDEX(Assumptions!$B$16:$B$18,MATCH(C1959,Assumptions!$A$16:$A$18,0)))</f>
        <v>3</v>
      </c>
      <c r="G1959" s="42" t="n">
        <f aca="false">IF(A1959="","",WORKDAY(B1959,F1959))</f>
        <v>46286</v>
      </c>
    </row>
    <row r="1960" customFormat="false" ht="15" hidden="false" customHeight="false" outlineLevel="0" collapsed="false">
      <c r="A1960" s="37" t="n">
        <v>1001959</v>
      </c>
      <c r="B1960" s="38" t="n">
        <v>46281</v>
      </c>
      <c r="C1960" s="39" t="s">
        <v>68</v>
      </c>
      <c r="D1960" s="39" t="s">
        <v>39</v>
      </c>
      <c r="E1960" s="40" t="n">
        <v>1.2</v>
      </c>
      <c r="F1960" s="41" t="n">
        <f aca="false">IF(A1960="","",INDEX(Assumptions!$B$16:$B$18,MATCH(C1960,Assumptions!$A$16:$A$18,0)))</f>
        <v>1</v>
      </c>
      <c r="G1960" s="42" t="n">
        <f aca="false">IF(A1960="","",WORKDAY(B1960,F1960))</f>
        <v>46282</v>
      </c>
    </row>
    <row r="1961" customFormat="false" ht="15" hidden="false" customHeight="false" outlineLevel="0" collapsed="false">
      <c r="A1961" s="37" t="n">
        <v>1001960</v>
      </c>
      <c r="B1961" s="38" t="n">
        <v>46281</v>
      </c>
      <c r="C1961" s="39" t="s">
        <v>69</v>
      </c>
      <c r="D1961" s="39" t="s">
        <v>39</v>
      </c>
      <c r="E1961" s="40" t="n">
        <v>1.7</v>
      </c>
      <c r="F1961" s="41" t="n">
        <f aca="false">IF(A1961="","",INDEX(Assumptions!$B$16:$B$18,MATCH(C1961,Assumptions!$A$16:$A$18,0)))</f>
        <v>3</v>
      </c>
      <c r="G1961" s="42" t="n">
        <f aca="false">IF(A1961="","",WORKDAY(B1961,F1961))</f>
        <v>46286</v>
      </c>
    </row>
    <row r="1962" customFormat="false" ht="15" hidden="false" customHeight="false" outlineLevel="0" collapsed="false">
      <c r="A1962" s="37" t="n">
        <v>1001961</v>
      </c>
      <c r="B1962" s="38" t="n">
        <v>46281</v>
      </c>
      <c r="C1962" s="39" t="s">
        <v>69</v>
      </c>
      <c r="D1962" s="39" t="s">
        <v>33</v>
      </c>
      <c r="E1962" s="40" t="n">
        <v>3.4</v>
      </c>
      <c r="F1962" s="41" t="n">
        <f aca="false">IF(A1962="","",INDEX(Assumptions!$B$16:$B$18,MATCH(C1962,Assumptions!$A$16:$A$18,0)))</f>
        <v>3</v>
      </c>
      <c r="G1962" s="42" t="n">
        <f aca="false">IF(A1962="","",WORKDAY(B1962,F1962))</f>
        <v>46286</v>
      </c>
    </row>
    <row r="1963" customFormat="false" ht="15" hidden="false" customHeight="false" outlineLevel="0" collapsed="false">
      <c r="A1963" s="37" t="n">
        <v>1001962</v>
      </c>
      <c r="B1963" s="38" t="n">
        <v>46281</v>
      </c>
      <c r="C1963" s="39" t="s">
        <v>68</v>
      </c>
      <c r="D1963" s="39" t="s">
        <v>31</v>
      </c>
      <c r="E1963" s="40" t="n">
        <v>1.8</v>
      </c>
      <c r="F1963" s="41" t="n">
        <f aca="false">IF(A1963="","",INDEX(Assumptions!$B$16:$B$18,MATCH(C1963,Assumptions!$A$16:$A$18,0)))</f>
        <v>1</v>
      </c>
      <c r="G1963" s="42" t="n">
        <f aca="false">IF(A1963="","",WORKDAY(B1963,F1963))</f>
        <v>46282</v>
      </c>
    </row>
    <row r="1964" customFormat="false" ht="15" hidden="false" customHeight="false" outlineLevel="0" collapsed="false">
      <c r="A1964" s="37" t="n">
        <v>1001963</v>
      </c>
      <c r="B1964" s="38" t="n">
        <v>46281</v>
      </c>
      <c r="C1964" s="39" t="s">
        <v>69</v>
      </c>
      <c r="D1964" s="39" t="s">
        <v>33</v>
      </c>
      <c r="E1964" s="40" t="n">
        <v>4.2</v>
      </c>
      <c r="F1964" s="41" t="n">
        <f aca="false">IF(A1964="","",INDEX(Assumptions!$B$16:$B$18,MATCH(C1964,Assumptions!$A$16:$A$18,0)))</f>
        <v>3</v>
      </c>
      <c r="G1964" s="42" t="n">
        <f aca="false">IF(A1964="","",WORKDAY(B1964,F1964))</f>
        <v>46286</v>
      </c>
    </row>
    <row r="1965" customFormat="false" ht="15" hidden="false" customHeight="false" outlineLevel="0" collapsed="false">
      <c r="A1965" s="37" t="n">
        <v>1001964</v>
      </c>
      <c r="B1965" s="38" t="n">
        <v>46281</v>
      </c>
      <c r="C1965" s="39" t="s">
        <v>68</v>
      </c>
      <c r="D1965" s="39" t="s">
        <v>37</v>
      </c>
      <c r="E1965" s="40" t="n">
        <v>6</v>
      </c>
      <c r="F1965" s="41" t="n">
        <f aca="false">IF(A1965="","",INDEX(Assumptions!$B$16:$B$18,MATCH(C1965,Assumptions!$A$16:$A$18,0)))</f>
        <v>1</v>
      </c>
      <c r="G1965" s="42" t="n">
        <f aca="false">IF(A1965="","",WORKDAY(B1965,F1965))</f>
        <v>46282</v>
      </c>
    </row>
    <row r="1966" customFormat="false" ht="15" hidden="false" customHeight="false" outlineLevel="0" collapsed="false">
      <c r="A1966" s="37" t="n">
        <v>1001965</v>
      </c>
      <c r="B1966" s="38" t="n">
        <v>46281</v>
      </c>
      <c r="C1966" s="39" t="s">
        <v>68</v>
      </c>
      <c r="D1966" s="39" t="s">
        <v>33</v>
      </c>
      <c r="E1966" s="40" t="n">
        <v>4.6</v>
      </c>
      <c r="F1966" s="41" t="n">
        <f aca="false">IF(A1966="","",INDEX(Assumptions!$B$16:$B$18,MATCH(C1966,Assumptions!$A$16:$A$18,0)))</f>
        <v>1</v>
      </c>
      <c r="G1966" s="42" t="n">
        <f aca="false">IF(A1966="","",WORKDAY(B1966,F1966))</f>
        <v>46282</v>
      </c>
    </row>
    <row r="1967" customFormat="false" ht="15" hidden="false" customHeight="false" outlineLevel="0" collapsed="false">
      <c r="A1967" s="37" t="n">
        <v>1001966</v>
      </c>
      <c r="B1967" s="38" t="n">
        <v>46281</v>
      </c>
      <c r="C1967" s="39" t="s">
        <v>69</v>
      </c>
      <c r="D1967" s="39" t="s">
        <v>39</v>
      </c>
      <c r="E1967" s="40" t="n">
        <v>3</v>
      </c>
      <c r="F1967" s="41" t="n">
        <f aca="false">IF(A1967="","",INDEX(Assumptions!$B$16:$B$18,MATCH(C1967,Assumptions!$A$16:$A$18,0)))</f>
        <v>3</v>
      </c>
      <c r="G1967" s="42" t="n">
        <f aca="false">IF(A1967="","",WORKDAY(B1967,F1967))</f>
        <v>46286</v>
      </c>
    </row>
    <row r="1968" customFormat="false" ht="15" hidden="false" customHeight="false" outlineLevel="0" collapsed="false">
      <c r="A1968" s="37" t="n">
        <v>1001967</v>
      </c>
      <c r="B1968" s="38" t="n">
        <v>46281</v>
      </c>
      <c r="C1968" s="39" t="s">
        <v>69</v>
      </c>
      <c r="D1968" s="39" t="s">
        <v>31</v>
      </c>
      <c r="E1968" s="40" t="n">
        <v>2.2</v>
      </c>
      <c r="F1968" s="41" t="n">
        <f aca="false">IF(A1968="","",INDEX(Assumptions!$B$16:$B$18,MATCH(C1968,Assumptions!$A$16:$A$18,0)))</f>
        <v>3</v>
      </c>
      <c r="G1968" s="42" t="n">
        <f aca="false">IF(A1968="","",WORKDAY(B1968,F1968))</f>
        <v>46286</v>
      </c>
    </row>
    <row r="1969" customFormat="false" ht="15" hidden="false" customHeight="false" outlineLevel="0" collapsed="false">
      <c r="A1969" s="37" t="n">
        <v>1001968</v>
      </c>
      <c r="B1969" s="38" t="n">
        <v>46281</v>
      </c>
      <c r="C1969" s="39" t="s">
        <v>69</v>
      </c>
      <c r="D1969" s="39" t="s">
        <v>31</v>
      </c>
      <c r="E1969" s="40" t="n">
        <v>3.3</v>
      </c>
      <c r="F1969" s="41" t="n">
        <f aca="false">IF(A1969="","",INDEX(Assumptions!$B$16:$B$18,MATCH(C1969,Assumptions!$A$16:$A$18,0)))</f>
        <v>3</v>
      </c>
      <c r="G1969" s="42" t="n">
        <f aca="false">IF(A1969="","",WORKDAY(B1969,F1969))</f>
        <v>46286</v>
      </c>
    </row>
    <row r="1970" customFormat="false" ht="15" hidden="false" customHeight="false" outlineLevel="0" collapsed="false">
      <c r="A1970" s="37" t="n">
        <v>1001969</v>
      </c>
      <c r="B1970" s="38" t="n">
        <v>46281</v>
      </c>
      <c r="C1970" s="39" t="s">
        <v>68</v>
      </c>
      <c r="D1970" s="39" t="s">
        <v>35</v>
      </c>
      <c r="E1970" s="40" t="n">
        <v>1.1</v>
      </c>
      <c r="F1970" s="41" t="n">
        <f aca="false">IF(A1970="","",INDEX(Assumptions!$B$16:$B$18,MATCH(C1970,Assumptions!$A$16:$A$18,0)))</f>
        <v>1</v>
      </c>
      <c r="G1970" s="42" t="n">
        <f aca="false">IF(A1970="","",WORKDAY(B1970,F1970))</f>
        <v>46282</v>
      </c>
    </row>
    <row r="1971" customFormat="false" ht="15" hidden="false" customHeight="false" outlineLevel="0" collapsed="false">
      <c r="A1971" s="37" t="n">
        <v>1001970</v>
      </c>
      <c r="B1971" s="38" t="n">
        <v>46281</v>
      </c>
      <c r="C1971" s="39" t="s">
        <v>69</v>
      </c>
      <c r="D1971" s="39" t="s">
        <v>33</v>
      </c>
      <c r="E1971" s="40" t="n">
        <v>2</v>
      </c>
      <c r="F1971" s="41" t="n">
        <f aca="false">IF(A1971="","",INDEX(Assumptions!$B$16:$B$18,MATCH(C1971,Assumptions!$A$16:$A$18,0)))</f>
        <v>3</v>
      </c>
      <c r="G1971" s="42" t="n">
        <f aca="false">IF(A1971="","",WORKDAY(B1971,F1971))</f>
        <v>46286</v>
      </c>
    </row>
    <row r="1972" customFormat="false" ht="15" hidden="false" customHeight="false" outlineLevel="0" collapsed="false">
      <c r="A1972" s="37" t="n">
        <v>1001971</v>
      </c>
      <c r="B1972" s="38" t="n">
        <v>46281</v>
      </c>
      <c r="C1972" s="39" t="s">
        <v>69</v>
      </c>
      <c r="D1972" s="39" t="s">
        <v>37</v>
      </c>
      <c r="E1972" s="40" t="n">
        <v>1.6</v>
      </c>
      <c r="F1972" s="41" t="n">
        <f aca="false">IF(A1972="","",INDEX(Assumptions!$B$16:$B$18,MATCH(C1972,Assumptions!$A$16:$A$18,0)))</f>
        <v>3</v>
      </c>
      <c r="G1972" s="42" t="n">
        <f aca="false">IF(A1972="","",WORKDAY(B1972,F1972))</f>
        <v>46286</v>
      </c>
    </row>
    <row r="1973" customFormat="false" ht="15" hidden="false" customHeight="false" outlineLevel="0" collapsed="false">
      <c r="A1973" s="37" t="n">
        <v>1001972</v>
      </c>
      <c r="B1973" s="38" t="n">
        <v>46281</v>
      </c>
      <c r="C1973" s="39" t="s">
        <v>68</v>
      </c>
      <c r="D1973" s="39" t="s">
        <v>39</v>
      </c>
      <c r="E1973" s="40" t="n">
        <v>1</v>
      </c>
      <c r="F1973" s="41" t="n">
        <f aca="false">IF(A1973="","",INDEX(Assumptions!$B$16:$B$18,MATCH(C1973,Assumptions!$A$16:$A$18,0)))</f>
        <v>1</v>
      </c>
      <c r="G1973" s="42" t="n">
        <f aca="false">IF(A1973="","",WORKDAY(B1973,F1973))</f>
        <v>46282</v>
      </c>
    </row>
    <row r="1974" customFormat="false" ht="15" hidden="false" customHeight="false" outlineLevel="0" collapsed="false">
      <c r="A1974" s="37" t="n">
        <v>1001973</v>
      </c>
      <c r="B1974" s="38" t="n">
        <v>46281</v>
      </c>
      <c r="C1974" s="39" t="s">
        <v>70</v>
      </c>
      <c r="D1974" s="39" t="s">
        <v>33</v>
      </c>
      <c r="E1974" s="40" t="n">
        <v>2.1</v>
      </c>
      <c r="F1974" s="41" t="n">
        <f aca="false">IF(A1974="","",INDEX(Assumptions!$B$16:$B$18,MATCH(C1974,Assumptions!$A$16:$A$18,0)))</f>
        <v>5</v>
      </c>
      <c r="G1974" s="42" t="n">
        <f aca="false">IF(A1974="","",WORKDAY(B1974,F1974))</f>
        <v>46288</v>
      </c>
    </row>
    <row r="1975" customFormat="false" ht="15" hidden="false" customHeight="false" outlineLevel="0" collapsed="false">
      <c r="A1975" s="37" t="n">
        <v>1001974</v>
      </c>
      <c r="B1975" s="38" t="n">
        <v>46281</v>
      </c>
      <c r="C1975" s="39" t="s">
        <v>69</v>
      </c>
      <c r="D1975" s="39" t="s">
        <v>33</v>
      </c>
      <c r="E1975" s="40" t="n">
        <v>1.5</v>
      </c>
      <c r="F1975" s="41" t="n">
        <f aca="false">IF(A1975="","",INDEX(Assumptions!$B$16:$B$18,MATCH(C1975,Assumptions!$A$16:$A$18,0)))</f>
        <v>3</v>
      </c>
      <c r="G1975" s="42" t="n">
        <f aca="false">IF(A1975="","",WORKDAY(B1975,F1975))</f>
        <v>46286</v>
      </c>
    </row>
    <row r="1976" customFormat="false" ht="15" hidden="false" customHeight="false" outlineLevel="0" collapsed="false">
      <c r="A1976" s="37" t="n">
        <v>1001975</v>
      </c>
      <c r="B1976" s="38" t="n">
        <v>46281</v>
      </c>
      <c r="C1976" s="39" t="s">
        <v>69</v>
      </c>
      <c r="D1976" s="39" t="s">
        <v>35</v>
      </c>
      <c r="E1976" s="40" t="n">
        <v>2.2</v>
      </c>
      <c r="F1976" s="41" t="n">
        <f aca="false">IF(A1976="","",INDEX(Assumptions!$B$16:$B$18,MATCH(C1976,Assumptions!$A$16:$A$18,0)))</f>
        <v>3</v>
      </c>
      <c r="G1976" s="42" t="n">
        <f aca="false">IF(A1976="","",WORKDAY(B1976,F1976))</f>
        <v>46286</v>
      </c>
    </row>
    <row r="1977" customFormat="false" ht="15" hidden="false" customHeight="false" outlineLevel="0" collapsed="false">
      <c r="A1977" s="37" t="n">
        <v>1001976</v>
      </c>
      <c r="B1977" s="38" t="n">
        <v>46281</v>
      </c>
      <c r="C1977" s="39" t="s">
        <v>70</v>
      </c>
      <c r="D1977" s="39" t="s">
        <v>33</v>
      </c>
      <c r="E1977" s="40" t="n">
        <v>1.8</v>
      </c>
      <c r="F1977" s="41" t="n">
        <f aca="false">IF(A1977="","",INDEX(Assumptions!$B$16:$B$18,MATCH(C1977,Assumptions!$A$16:$A$18,0)))</f>
        <v>5</v>
      </c>
      <c r="G1977" s="42" t="n">
        <f aca="false">IF(A1977="","",WORKDAY(B1977,F1977))</f>
        <v>46288</v>
      </c>
    </row>
    <row r="1978" customFormat="false" ht="15" hidden="false" customHeight="false" outlineLevel="0" collapsed="false">
      <c r="A1978" s="37" t="n">
        <v>1001977</v>
      </c>
      <c r="B1978" s="38" t="n">
        <v>46281</v>
      </c>
      <c r="C1978" s="39" t="s">
        <v>68</v>
      </c>
      <c r="D1978" s="39" t="s">
        <v>33</v>
      </c>
      <c r="E1978" s="40" t="n">
        <v>2.1</v>
      </c>
      <c r="F1978" s="41" t="n">
        <f aca="false">IF(A1978="","",INDEX(Assumptions!$B$16:$B$18,MATCH(C1978,Assumptions!$A$16:$A$18,0)))</f>
        <v>1</v>
      </c>
      <c r="G1978" s="42" t="n">
        <f aca="false">IF(A1978="","",WORKDAY(B1978,F1978))</f>
        <v>46282</v>
      </c>
    </row>
    <row r="1979" customFormat="false" ht="15" hidden="false" customHeight="false" outlineLevel="0" collapsed="false">
      <c r="A1979" s="37" t="n">
        <v>1001978</v>
      </c>
      <c r="B1979" s="38" t="n">
        <v>46281</v>
      </c>
      <c r="C1979" s="39" t="s">
        <v>69</v>
      </c>
      <c r="D1979" s="39" t="s">
        <v>39</v>
      </c>
      <c r="E1979" s="40" t="n">
        <v>1.6</v>
      </c>
      <c r="F1979" s="41" t="n">
        <f aca="false">IF(A1979="","",INDEX(Assumptions!$B$16:$B$18,MATCH(C1979,Assumptions!$A$16:$A$18,0)))</f>
        <v>3</v>
      </c>
      <c r="G1979" s="42" t="n">
        <f aca="false">IF(A1979="","",WORKDAY(B1979,F1979))</f>
        <v>46286</v>
      </c>
    </row>
    <row r="1980" customFormat="false" ht="15" hidden="false" customHeight="false" outlineLevel="0" collapsed="false">
      <c r="A1980" s="37" t="n">
        <v>1001979</v>
      </c>
      <c r="B1980" s="38" t="n">
        <v>46281</v>
      </c>
      <c r="C1980" s="39" t="s">
        <v>70</v>
      </c>
      <c r="D1980" s="39" t="s">
        <v>33</v>
      </c>
      <c r="E1980" s="40" t="n">
        <v>3.3</v>
      </c>
      <c r="F1980" s="41" t="n">
        <f aca="false">IF(A1980="","",INDEX(Assumptions!$B$16:$B$18,MATCH(C1980,Assumptions!$A$16:$A$18,0)))</f>
        <v>5</v>
      </c>
      <c r="G1980" s="42" t="n">
        <f aca="false">IF(A1980="","",WORKDAY(B1980,F1980))</f>
        <v>46288</v>
      </c>
    </row>
    <row r="1981" customFormat="false" ht="15" hidden="false" customHeight="false" outlineLevel="0" collapsed="false">
      <c r="A1981" s="37" t="n">
        <v>1001980</v>
      </c>
      <c r="B1981" s="38" t="n">
        <v>46281</v>
      </c>
      <c r="C1981" s="39" t="s">
        <v>69</v>
      </c>
      <c r="D1981" s="39" t="s">
        <v>35</v>
      </c>
      <c r="E1981" s="40" t="n">
        <v>1.3</v>
      </c>
      <c r="F1981" s="41" t="n">
        <f aca="false">IF(A1981="","",INDEX(Assumptions!$B$16:$B$18,MATCH(C1981,Assumptions!$A$16:$A$18,0)))</f>
        <v>3</v>
      </c>
      <c r="G1981" s="42" t="n">
        <f aca="false">IF(A1981="","",WORKDAY(B1981,F1981))</f>
        <v>46286</v>
      </c>
    </row>
    <row r="1982" customFormat="false" ht="15" hidden="false" customHeight="false" outlineLevel="0" collapsed="false">
      <c r="A1982" s="37" t="n">
        <v>1001981</v>
      </c>
      <c r="B1982" s="38" t="n">
        <v>46281</v>
      </c>
      <c r="C1982" s="39" t="s">
        <v>70</v>
      </c>
      <c r="D1982" s="39" t="s">
        <v>39</v>
      </c>
      <c r="E1982" s="40" t="n">
        <v>1.5</v>
      </c>
      <c r="F1982" s="41" t="n">
        <f aca="false">IF(A1982="","",INDEX(Assumptions!$B$16:$B$18,MATCH(C1982,Assumptions!$A$16:$A$18,0)))</f>
        <v>5</v>
      </c>
      <c r="G1982" s="42" t="n">
        <f aca="false">IF(A1982="","",WORKDAY(B1982,F1982))</f>
        <v>46288</v>
      </c>
    </row>
    <row r="1983" customFormat="false" ht="15" hidden="false" customHeight="false" outlineLevel="0" collapsed="false">
      <c r="A1983" s="37" t="n">
        <v>1001982</v>
      </c>
      <c r="B1983" s="38" t="n">
        <v>46281</v>
      </c>
      <c r="C1983" s="39" t="s">
        <v>68</v>
      </c>
      <c r="D1983" s="39" t="s">
        <v>33</v>
      </c>
      <c r="E1983" s="40" t="n">
        <v>0.6</v>
      </c>
      <c r="F1983" s="41" t="n">
        <f aca="false">IF(A1983="","",INDEX(Assumptions!$B$16:$B$18,MATCH(C1983,Assumptions!$A$16:$A$18,0)))</f>
        <v>1</v>
      </c>
      <c r="G1983" s="42" t="n">
        <f aca="false">IF(A1983="","",WORKDAY(B1983,F1983))</f>
        <v>46282</v>
      </c>
    </row>
    <row r="1984" customFormat="false" ht="15" hidden="false" customHeight="false" outlineLevel="0" collapsed="false">
      <c r="A1984" s="37" t="n">
        <v>1001983</v>
      </c>
      <c r="B1984" s="38" t="n">
        <v>46281</v>
      </c>
      <c r="C1984" s="39" t="s">
        <v>68</v>
      </c>
      <c r="D1984" s="39" t="s">
        <v>35</v>
      </c>
      <c r="E1984" s="40" t="n">
        <v>0.4</v>
      </c>
      <c r="F1984" s="41" t="n">
        <f aca="false">IF(A1984="","",INDEX(Assumptions!$B$16:$B$18,MATCH(C1984,Assumptions!$A$16:$A$18,0)))</f>
        <v>1</v>
      </c>
      <c r="G1984" s="42" t="n">
        <f aca="false">IF(A1984="","",WORKDAY(B1984,F1984))</f>
        <v>46282</v>
      </c>
    </row>
    <row r="1985" customFormat="false" ht="15" hidden="false" customHeight="false" outlineLevel="0" collapsed="false">
      <c r="A1985" s="37" t="n">
        <v>1001984</v>
      </c>
      <c r="B1985" s="38" t="n">
        <v>46281</v>
      </c>
      <c r="C1985" s="39" t="s">
        <v>69</v>
      </c>
      <c r="D1985" s="39" t="s">
        <v>39</v>
      </c>
      <c r="E1985" s="40" t="n">
        <v>1.7</v>
      </c>
      <c r="F1985" s="41" t="n">
        <f aca="false">IF(A1985="","",INDEX(Assumptions!$B$16:$B$18,MATCH(C1985,Assumptions!$A$16:$A$18,0)))</f>
        <v>3</v>
      </c>
      <c r="G1985" s="42" t="n">
        <f aca="false">IF(A1985="","",WORKDAY(B1985,F1985))</f>
        <v>46286</v>
      </c>
    </row>
    <row r="1986" customFormat="false" ht="15" hidden="false" customHeight="false" outlineLevel="0" collapsed="false">
      <c r="A1986" s="37" t="n">
        <v>1001985</v>
      </c>
      <c r="B1986" s="38" t="n">
        <v>46281</v>
      </c>
      <c r="C1986" s="39" t="s">
        <v>69</v>
      </c>
      <c r="D1986" s="39" t="s">
        <v>33</v>
      </c>
      <c r="E1986" s="40" t="n">
        <v>5.2</v>
      </c>
      <c r="F1986" s="41" t="n">
        <f aca="false">IF(A1986="","",INDEX(Assumptions!$B$16:$B$18,MATCH(C1986,Assumptions!$A$16:$A$18,0)))</f>
        <v>3</v>
      </c>
      <c r="G1986" s="42" t="n">
        <f aca="false">IF(A1986="","",WORKDAY(B1986,F1986))</f>
        <v>46286</v>
      </c>
    </row>
    <row r="1987" customFormat="false" ht="15" hidden="false" customHeight="false" outlineLevel="0" collapsed="false">
      <c r="A1987" s="37" t="n">
        <v>1001986</v>
      </c>
      <c r="B1987" s="38" t="n">
        <v>46281</v>
      </c>
      <c r="C1987" s="39" t="s">
        <v>70</v>
      </c>
      <c r="D1987" s="39" t="s">
        <v>31</v>
      </c>
      <c r="E1987" s="40" t="n">
        <v>1.6</v>
      </c>
      <c r="F1987" s="41" t="n">
        <f aca="false">IF(A1987="","",INDEX(Assumptions!$B$16:$B$18,MATCH(C1987,Assumptions!$A$16:$A$18,0)))</f>
        <v>5</v>
      </c>
      <c r="G1987" s="42" t="n">
        <f aca="false">IF(A1987="","",WORKDAY(B1987,F1987))</f>
        <v>46288</v>
      </c>
    </row>
    <row r="1988" customFormat="false" ht="15" hidden="false" customHeight="false" outlineLevel="0" collapsed="false">
      <c r="A1988" s="37" t="n">
        <v>1001987</v>
      </c>
      <c r="B1988" s="38" t="n">
        <v>46281</v>
      </c>
      <c r="C1988" s="39" t="s">
        <v>69</v>
      </c>
      <c r="D1988" s="39" t="s">
        <v>37</v>
      </c>
      <c r="E1988" s="40" t="n">
        <v>0.7</v>
      </c>
      <c r="F1988" s="41" t="n">
        <f aca="false">IF(A1988="","",INDEX(Assumptions!$B$16:$B$18,MATCH(C1988,Assumptions!$A$16:$A$18,0)))</f>
        <v>3</v>
      </c>
      <c r="G1988" s="42" t="n">
        <f aca="false">IF(A1988="","",WORKDAY(B1988,F1988))</f>
        <v>46286</v>
      </c>
    </row>
    <row r="1989" customFormat="false" ht="15" hidden="false" customHeight="false" outlineLevel="0" collapsed="false">
      <c r="A1989" s="37" t="n">
        <v>1001988</v>
      </c>
      <c r="B1989" s="38" t="n">
        <v>46281</v>
      </c>
      <c r="C1989" s="39" t="s">
        <v>69</v>
      </c>
      <c r="D1989" s="39" t="s">
        <v>31</v>
      </c>
      <c r="E1989" s="40" t="n">
        <v>4</v>
      </c>
      <c r="F1989" s="41" t="n">
        <f aca="false">IF(A1989="","",INDEX(Assumptions!$B$16:$B$18,MATCH(C1989,Assumptions!$A$16:$A$18,0)))</f>
        <v>3</v>
      </c>
      <c r="G1989" s="42" t="n">
        <f aca="false">IF(A1989="","",WORKDAY(B1989,F1989))</f>
        <v>46286</v>
      </c>
    </row>
    <row r="1990" customFormat="false" ht="15" hidden="false" customHeight="false" outlineLevel="0" collapsed="false">
      <c r="A1990" s="37" t="n">
        <v>1001989</v>
      </c>
      <c r="B1990" s="38" t="n">
        <v>46281</v>
      </c>
      <c r="C1990" s="39" t="s">
        <v>69</v>
      </c>
      <c r="D1990" s="39" t="s">
        <v>39</v>
      </c>
      <c r="E1990" s="40" t="n">
        <v>4.3</v>
      </c>
      <c r="F1990" s="41" t="n">
        <f aca="false">IF(A1990="","",INDEX(Assumptions!$B$16:$B$18,MATCH(C1990,Assumptions!$A$16:$A$18,0)))</f>
        <v>3</v>
      </c>
      <c r="G1990" s="42" t="n">
        <f aca="false">IF(A1990="","",WORKDAY(B1990,F1990))</f>
        <v>46286</v>
      </c>
    </row>
    <row r="1991" customFormat="false" ht="15" hidden="false" customHeight="false" outlineLevel="0" collapsed="false">
      <c r="A1991" s="37" t="n">
        <v>1001990</v>
      </c>
      <c r="B1991" s="38" t="n">
        <v>46281</v>
      </c>
      <c r="C1991" s="39" t="s">
        <v>68</v>
      </c>
      <c r="D1991" s="39" t="s">
        <v>31</v>
      </c>
      <c r="E1991" s="40" t="n">
        <v>2.4</v>
      </c>
      <c r="F1991" s="41" t="n">
        <f aca="false">IF(A1991="","",INDEX(Assumptions!$B$16:$B$18,MATCH(C1991,Assumptions!$A$16:$A$18,0)))</f>
        <v>1</v>
      </c>
      <c r="G1991" s="42" t="n">
        <f aca="false">IF(A1991="","",WORKDAY(B1991,F1991))</f>
        <v>46282</v>
      </c>
    </row>
    <row r="1992" customFormat="false" ht="15" hidden="false" customHeight="false" outlineLevel="0" collapsed="false">
      <c r="A1992" s="37" t="n">
        <v>1001991</v>
      </c>
      <c r="B1992" s="38" t="n">
        <v>46281</v>
      </c>
      <c r="C1992" s="39" t="s">
        <v>69</v>
      </c>
      <c r="D1992" s="39" t="s">
        <v>31</v>
      </c>
      <c r="E1992" s="40" t="n">
        <v>8.9</v>
      </c>
      <c r="F1992" s="41" t="n">
        <f aca="false">IF(A1992="","",INDEX(Assumptions!$B$16:$B$18,MATCH(C1992,Assumptions!$A$16:$A$18,0)))</f>
        <v>3</v>
      </c>
      <c r="G1992" s="42" t="n">
        <f aca="false">IF(A1992="","",WORKDAY(B1992,F1992))</f>
        <v>46286</v>
      </c>
    </row>
    <row r="1993" customFormat="false" ht="15" hidden="false" customHeight="false" outlineLevel="0" collapsed="false">
      <c r="A1993" s="37" t="n">
        <v>1001992</v>
      </c>
      <c r="B1993" s="38" t="n">
        <v>46281</v>
      </c>
      <c r="C1993" s="39" t="s">
        <v>69</v>
      </c>
      <c r="D1993" s="39" t="s">
        <v>35</v>
      </c>
      <c r="E1993" s="40" t="n">
        <v>1.2</v>
      </c>
      <c r="F1993" s="41" t="n">
        <f aca="false">IF(A1993="","",INDEX(Assumptions!$B$16:$B$18,MATCH(C1993,Assumptions!$A$16:$A$18,0)))</f>
        <v>3</v>
      </c>
      <c r="G1993" s="42" t="n">
        <f aca="false">IF(A1993="","",WORKDAY(B1993,F1993))</f>
        <v>46286</v>
      </c>
    </row>
    <row r="1994" customFormat="false" ht="15" hidden="false" customHeight="false" outlineLevel="0" collapsed="false">
      <c r="A1994" s="37" t="n">
        <v>1001993</v>
      </c>
      <c r="B1994" s="38" t="n">
        <v>46281</v>
      </c>
      <c r="C1994" s="39" t="s">
        <v>69</v>
      </c>
      <c r="D1994" s="39" t="s">
        <v>39</v>
      </c>
      <c r="E1994" s="40" t="n">
        <v>0.5</v>
      </c>
      <c r="F1994" s="41" t="n">
        <f aca="false">IF(A1994="","",INDEX(Assumptions!$B$16:$B$18,MATCH(C1994,Assumptions!$A$16:$A$18,0)))</f>
        <v>3</v>
      </c>
      <c r="G1994" s="42" t="n">
        <f aca="false">IF(A1994="","",WORKDAY(B1994,F1994))</f>
        <v>46286</v>
      </c>
    </row>
    <row r="1995" customFormat="false" ht="15" hidden="false" customHeight="false" outlineLevel="0" collapsed="false">
      <c r="A1995" s="37" t="n">
        <v>1001994</v>
      </c>
      <c r="B1995" s="38" t="n">
        <v>46281</v>
      </c>
      <c r="C1995" s="39" t="s">
        <v>69</v>
      </c>
      <c r="D1995" s="39" t="s">
        <v>39</v>
      </c>
      <c r="E1995" s="40" t="n">
        <v>1.4</v>
      </c>
      <c r="F1995" s="41" t="n">
        <f aca="false">IF(A1995="","",INDEX(Assumptions!$B$16:$B$18,MATCH(C1995,Assumptions!$A$16:$A$18,0)))</f>
        <v>3</v>
      </c>
      <c r="G1995" s="42" t="n">
        <f aca="false">IF(A1995="","",WORKDAY(B1995,F1995))</f>
        <v>46286</v>
      </c>
    </row>
    <row r="1996" customFormat="false" ht="15" hidden="false" customHeight="false" outlineLevel="0" collapsed="false">
      <c r="A1996" s="37" t="n">
        <v>1001995</v>
      </c>
      <c r="B1996" s="38" t="n">
        <v>46281</v>
      </c>
      <c r="C1996" s="39" t="s">
        <v>69</v>
      </c>
      <c r="D1996" s="39" t="s">
        <v>31</v>
      </c>
      <c r="E1996" s="40" t="n">
        <v>0.8</v>
      </c>
      <c r="F1996" s="41" t="n">
        <f aca="false">IF(A1996="","",INDEX(Assumptions!$B$16:$B$18,MATCH(C1996,Assumptions!$A$16:$A$18,0)))</f>
        <v>3</v>
      </c>
      <c r="G1996" s="42" t="n">
        <f aca="false">IF(A1996="","",WORKDAY(B1996,F1996))</f>
        <v>46286</v>
      </c>
    </row>
    <row r="1997" customFormat="false" ht="15" hidden="false" customHeight="false" outlineLevel="0" collapsed="false">
      <c r="A1997" s="37" t="n">
        <v>1001996</v>
      </c>
      <c r="B1997" s="38" t="n">
        <v>46281</v>
      </c>
      <c r="C1997" s="39" t="s">
        <v>69</v>
      </c>
      <c r="D1997" s="39" t="s">
        <v>31</v>
      </c>
      <c r="E1997" s="40" t="n">
        <v>0.8</v>
      </c>
      <c r="F1997" s="41" t="n">
        <f aca="false">IF(A1997="","",INDEX(Assumptions!$B$16:$B$18,MATCH(C1997,Assumptions!$A$16:$A$18,0)))</f>
        <v>3</v>
      </c>
      <c r="G1997" s="42" t="n">
        <f aca="false">IF(A1997="","",WORKDAY(B1997,F1997))</f>
        <v>46286</v>
      </c>
    </row>
    <row r="1998" customFormat="false" ht="15" hidden="false" customHeight="false" outlineLevel="0" collapsed="false">
      <c r="A1998" s="37" t="n">
        <v>1001997</v>
      </c>
      <c r="B1998" s="38" t="n">
        <v>46281</v>
      </c>
      <c r="C1998" s="39" t="s">
        <v>69</v>
      </c>
      <c r="D1998" s="39" t="s">
        <v>35</v>
      </c>
      <c r="E1998" s="40" t="n">
        <v>2.3</v>
      </c>
      <c r="F1998" s="41" t="n">
        <f aca="false">IF(A1998="","",INDEX(Assumptions!$B$16:$B$18,MATCH(C1998,Assumptions!$A$16:$A$18,0)))</f>
        <v>3</v>
      </c>
      <c r="G1998" s="42" t="n">
        <f aca="false">IF(A1998="","",WORKDAY(B1998,F1998))</f>
        <v>46286</v>
      </c>
    </row>
    <row r="1999" customFormat="false" ht="15" hidden="false" customHeight="false" outlineLevel="0" collapsed="false">
      <c r="A1999" s="37" t="n">
        <v>1001998</v>
      </c>
      <c r="B1999" s="38" t="n">
        <v>46281</v>
      </c>
      <c r="C1999" s="39" t="s">
        <v>69</v>
      </c>
      <c r="D1999" s="39" t="s">
        <v>31</v>
      </c>
      <c r="E1999" s="40" t="n">
        <v>6</v>
      </c>
      <c r="F1999" s="41" t="n">
        <f aca="false">IF(A1999="","",INDEX(Assumptions!$B$16:$B$18,MATCH(C1999,Assumptions!$A$16:$A$18,0)))</f>
        <v>3</v>
      </c>
      <c r="G1999" s="42" t="n">
        <f aca="false">IF(A1999="","",WORKDAY(B1999,F1999))</f>
        <v>46286</v>
      </c>
    </row>
    <row r="2000" customFormat="false" ht="15" hidden="false" customHeight="false" outlineLevel="0" collapsed="false">
      <c r="A2000" s="37" t="n">
        <v>1001999</v>
      </c>
      <c r="B2000" s="38" t="n">
        <v>46281</v>
      </c>
      <c r="C2000" s="39" t="s">
        <v>69</v>
      </c>
      <c r="D2000" s="39" t="s">
        <v>33</v>
      </c>
      <c r="E2000" s="40" t="n">
        <v>1.3</v>
      </c>
      <c r="F2000" s="41" t="n">
        <f aca="false">IF(A2000="","",INDEX(Assumptions!$B$16:$B$18,MATCH(C2000,Assumptions!$A$16:$A$18,0)))</f>
        <v>3</v>
      </c>
      <c r="G2000" s="42" t="n">
        <f aca="false">IF(A2000="","",WORKDAY(B2000,F2000))</f>
        <v>46286</v>
      </c>
    </row>
    <row r="2001" customFormat="false" ht="15" hidden="false" customHeight="false" outlineLevel="0" collapsed="false">
      <c r="A2001" s="37" t="n">
        <v>1002000</v>
      </c>
      <c r="B2001" s="38" t="n">
        <v>46281</v>
      </c>
      <c r="C2001" s="39" t="s">
        <v>69</v>
      </c>
      <c r="D2001" s="39" t="s">
        <v>31</v>
      </c>
      <c r="E2001" s="40" t="n">
        <v>0.7</v>
      </c>
      <c r="F2001" s="41" t="n">
        <f aca="false">IF(A2001="","",INDEX(Assumptions!$B$16:$B$18,MATCH(C2001,Assumptions!$A$16:$A$18,0)))</f>
        <v>3</v>
      </c>
      <c r="G2001" s="42" t="n">
        <f aca="false">IF(A2001="","",WORKDAY(B2001,F2001))</f>
        <v>46286</v>
      </c>
    </row>
    <row r="2002" customFormat="false" ht="15" hidden="false" customHeight="false" outlineLevel="0" collapsed="false">
      <c r="A2002" s="37" t="n">
        <v>1002001</v>
      </c>
      <c r="B2002" s="38" t="n">
        <v>46281</v>
      </c>
      <c r="C2002" s="39" t="s">
        <v>69</v>
      </c>
      <c r="D2002" s="39" t="s">
        <v>39</v>
      </c>
      <c r="E2002" s="40" t="n">
        <v>5.8</v>
      </c>
      <c r="F2002" s="41" t="n">
        <f aca="false">IF(A2002="","",INDEX(Assumptions!$B$16:$B$18,MATCH(C2002,Assumptions!$A$16:$A$18,0)))</f>
        <v>3</v>
      </c>
      <c r="G2002" s="42" t="n">
        <f aca="false">IF(A2002="","",WORKDAY(B2002,F2002))</f>
        <v>46286</v>
      </c>
    </row>
    <row r="2003" customFormat="false" ht="15" hidden="false" customHeight="false" outlineLevel="0" collapsed="false">
      <c r="A2003" s="37" t="n">
        <v>1002002</v>
      </c>
      <c r="B2003" s="38" t="n">
        <v>46281</v>
      </c>
      <c r="C2003" s="39" t="s">
        <v>70</v>
      </c>
      <c r="D2003" s="39" t="s">
        <v>39</v>
      </c>
      <c r="E2003" s="40" t="n">
        <v>1.6</v>
      </c>
      <c r="F2003" s="41" t="n">
        <f aca="false">IF(A2003="","",INDEX(Assumptions!$B$16:$B$18,MATCH(C2003,Assumptions!$A$16:$A$18,0)))</f>
        <v>5</v>
      </c>
      <c r="G2003" s="42" t="n">
        <f aca="false">IF(A2003="","",WORKDAY(B2003,F2003))</f>
        <v>46288</v>
      </c>
    </row>
    <row r="2004" customFormat="false" ht="15" hidden="false" customHeight="false" outlineLevel="0" collapsed="false">
      <c r="A2004" s="37" t="n">
        <v>1002003</v>
      </c>
      <c r="B2004" s="38" t="n">
        <v>46281</v>
      </c>
      <c r="C2004" s="39" t="s">
        <v>69</v>
      </c>
      <c r="D2004" s="39" t="s">
        <v>35</v>
      </c>
      <c r="E2004" s="40" t="n">
        <v>1.6</v>
      </c>
      <c r="F2004" s="41" t="n">
        <f aca="false">IF(A2004="","",INDEX(Assumptions!$B$16:$B$18,MATCH(C2004,Assumptions!$A$16:$A$18,0)))</f>
        <v>3</v>
      </c>
      <c r="G2004" s="42" t="n">
        <f aca="false">IF(A2004="","",WORKDAY(B2004,F2004))</f>
        <v>46286</v>
      </c>
    </row>
    <row r="2005" customFormat="false" ht="15" hidden="false" customHeight="false" outlineLevel="0" collapsed="false">
      <c r="A2005" s="37" t="n">
        <v>1002004</v>
      </c>
      <c r="B2005" s="38" t="n">
        <v>46281</v>
      </c>
      <c r="C2005" s="39" t="s">
        <v>69</v>
      </c>
      <c r="D2005" s="39" t="s">
        <v>35</v>
      </c>
      <c r="E2005" s="40" t="n">
        <v>3.1</v>
      </c>
      <c r="F2005" s="41" t="n">
        <f aca="false">IF(A2005="","",INDEX(Assumptions!$B$16:$B$18,MATCH(C2005,Assumptions!$A$16:$A$18,0)))</f>
        <v>3</v>
      </c>
      <c r="G2005" s="42" t="n">
        <f aca="false">IF(A2005="","",WORKDAY(B2005,F2005))</f>
        <v>46286</v>
      </c>
    </row>
    <row r="2006" customFormat="false" ht="15" hidden="false" customHeight="false" outlineLevel="0" collapsed="false">
      <c r="A2006" s="37" t="n">
        <v>1002005</v>
      </c>
      <c r="B2006" s="38" t="n">
        <v>46281</v>
      </c>
      <c r="C2006" s="39" t="s">
        <v>68</v>
      </c>
      <c r="D2006" s="39" t="s">
        <v>33</v>
      </c>
      <c r="E2006" s="40" t="n">
        <v>0.7</v>
      </c>
      <c r="F2006" s="41" t="n">
        <f aca="false">IF(A2006="","",INDEX(Assumptions!$B$16:$B$18,MATCH(C2006,Assumptions!$A$16:$A$18,0)))</f>
        <v>1</v>
      </c>
      <c r="G2006" s="42" t="n">
        <f aca="false">IF(A2006="","",WORKDAY(B2006,F2006))</f>
        <v>46282</v>
      </c>
    </row>
    <row r="2007" customFormat="false" ht="15" hidden="false" customHeight="false" outlineLevel="0" collapsed="false">
      <c r="A2007" s="37" t="n">
        <v>1002006</v>
      </c>
      <c r="B2007" s="38" t="n">
        <v>46281</v>
      </c>
      <c r="C2007" s="39" t="s">
        <v>69</v>
      </c>
      <c r="D2007" s="39" t="s">
        <v>35</v>
      </c>
      <c r="E2007" s="40" t="n">
        <v>2.4</v>
      </c>
      <c r="F2007" s="41" t="n">
        <f aca="false">IF(A2007="","",INDEX(Assumptions!$B$16:$B$18,MATCH(C2007,Assumptions!$A$16:$A$18,0)))</f>
        <v>3</v>
      </c>
      <c r="G2007" s="42" t="n">
        <f aca="false">IF(A2007="","",WORKDAY(B2007,F2007))</f>
        <v>46286</v>
      </c>
    </row>
    <row r="2008" customFormat="false" ht="15" hidden="false" customHeight="false" outlineLevel="0" collapsed="false">
      <c r="A2008" s="37" t="n">
        <v>1002007</v>
      </c>
      <c r="B2008" s="38" t="n">
        <v>46281</v>
      </c>
      <c r="C2008" s="39" t="s">
        <v>69</v>
      </c>
      <c r="D2008" s="39" t="s">
        <v>37</v>
      </c>
      <c r="E2008" s="40" t="n">
        <v>1.2</v>
      </c>
      <c r="F2008" s="41" t="n">
        <f aca="false">IF(A2008="","",INDEX(Assumptions!$B$16:$B$18,MATCH(C2008,Assumptions!$A$16:$A$18,0)))</f>
        <v>3</v>
      </c>
      <c r="G2008" s="42" t="n">
        <f aca="false">IF(A2008="","",WORKDAY(B2008,F2008))</f>
        <v>46286</v>
      </c>
    </row>
    <row r="2009" customFormat="false" ht="15" hidden="false" customHeight="false" outlineLevel="0" collapsed="false">
      <c r="A2009" s="37" t="n">
        <v>1002008</v>
      </c>
      <c r="B2009" s="38" t="n">
        <v>46281</v>
      </c>
      <c r="C2009" s="39" t="s">
        <v>69</v>
      </c>
      <c r="D2009" s="39" t="s">
        <v>39</v>
      </c>
      <c r="E2009" s="40" t="n">
        <v>3.9</v>
      </c>
      <c r="F2009" s="41" t="n">
        <f aca="false">IF(A2009="","",INDEX(Assumptions!$B$16:$B$18,MATCH(C2009,Assumptions!$A$16:$A$18,0)))</f>
        <v>3</v>
      </c>
      <c r="G2009" s="42" t="n">
        <f aca="false">IF(A2009="","",WORKDAY(B2009,F2009))</f>
        <v>46286</v>
      </c>
    </row>
    <row r="2010" customFormat="false" ht="15" hidden="false" customHeight="false" outlineLevel="0" collapsed="false">
      <c r="A2010" s="37" t="n">
        <v>1002009</v>
      </c>
      <c r="B2010" s="38" t="n">
        <v>46281</v>
      </c>
      <c r="C2010" s="39" t="s">
        <v>69</v>
      </c>
      <c r="D2010" s="39" t="s">
        <v>31</v>
      </c>
      <c r="E2010" s="40" t="n">
        <v>1.6</v>
      </c>
      <c r="F2010" s="41" t="n">
        <f aca="false">IF(A2010="","",INDEX(Assumptions!$B$16:$B$18,MATCH(C2010,Assumptions!$A$16:$A$18,0)))</f>
        <v>3</v>
      </c>
      <c r="G2010" s="42" t="n">
        <f aca="false">IF(A2010="","",WORKDAY(B2010,F2010))</f>
        <v>46286</v>
      </c>
    </row>
    <row r="2011" customFormat="false" ht="15" hidden="false" customHeight="false" outlineLevel="0" collapsed="false">
      <c r="A2011" s="37" t="n">
        <v>1002010</v>
      </c>
      <c r="B2011" s="38" t="n">
        <v>46281</v>
      </c>
      <c r="C2011" s="39" t="s">
        <v>69</v>
      </c>
      <c r="D2011" s="39" t="s">
        <v>39</v>
      </c>
      <c r="E2011" s="40" t="n">
        <v>1.2</v>
      </c>
      <c r="F2011" s="41" t="n">
        <f aca="false">IF(A2011="","",INDEX(Assumptions!$B$16:$B$18,MATCH(C2011,Assumptions!$A$16:$A$18,0)))</f>
        <v>3</v>
      </c>
      <c r="G2011" s="42" t="n">
        <f aca="false">IF(A2011="","",WORKDAY(B2011,F2011))</f>
        <v>46286</v>
      </c>
    </row>
    <row r="2012" customFormat="false" ht="15" hidden="false" customHeight="false" outlineLevel="0" collapsed="false">
      <c r="A2012" s="37" t="n">
        <v>1002011</v>
      </c>
      <c r="B2012" s="38" t="n">
        <v>46281</v>
      </c>
      <c r="C2012" s="39" t="s">
        <v>70</v>
      </c>
      <c r="D2012" s="39" t="s">
        <v>39</v>
      </c>
      <c r="E2012" s="40" t="n">
        <v>1.2</v>
      </c>
      <c r="F2012" s="41" t="n">
        <f aca="false">IF(A2012="","",INDEX(Assumptions!$B$16:$B$18,MATCH(C2012,Assumptions!$A$16:$A$18,0)))</f>
        <v>5</v>
      </c>
      <c r="G2012" s="42" t="n">
        <f aca="false">IF(A2012="","",WORKDAY(B2012,F2012))</f>
        <v>46288</v>
      </c>
    </row>
    <row r="2013" customFormat="false" ht="15" hidden="false" customHeight="false" outlineLevel="0" collapsed="false">
      <c r="A2013" s="37" t="n">
        <v>1002012</v>
      </c>
      <c r="B2013" s="38" t="n">
        <v>46281</v>
      </c>
      <c r="C2013" s="39" t="s">
        <v>70</v>
      </c>
      <c r="D2013" s="39" t="s">
        <v>33</v>
      </c>
      <c r="E2013" s="40" t="n">
        <v>0.7</v>
      </c>
      <c r="F2013" s="41" t="n">
        <f aca="false">IF(A2013="","",INDEX(Assumptions!$B$16:$B$18,MATCH(C2013,Assumptions!$A$16:$A$18,0)))</f>
        <v>5</v>
      </c>
      <c r="G2013" s="42" t="n">
        <f aca="false">IF(A2013="","",WORKDAY(B2013,F2013))</f>
        <v>46288</v>
      </c>
    </row>
    <row r="2014" customFormat="false" ht="15" hidden="false" customHeight="false" outlineLevel="0" collapsed="false">
      <c r="A2014" s="37" t="n">
        <v>1002013</v>
      </c>
      <c r="B2014" s="38" t="n">
        <v>46281</v>
      </c>
      <c r="C2014" s="39" t="s">
        <v>68</v>
      </c>
      <c r="D2014" s="39" t="s">
        <v>39</v>
      </c>
      <c r="E2014" s="40" t="n">
        <v>1.6</v>
      </c>
      <c r="F2014" s="41" t="n">
        <f aca="false">IF(A2014="","",INDEX(Assumptions!$B$16:$B$18,MATCH(C2014,Assumptions!$A$16:$A$18,0)))</f>
        <v>1</v>
      </c>
      <c r="G2014" s="42" t="n">
        <f aca="false">IF(A2014="","",WORKDAY(B2014,F2014))</f>
        <v>46282</v>
      </c>
    </row>
    <row r="2015" customFormat="false" ht="15" hidden="false" customHeight="false" outlineLevel="0" collapsed="false">
      <c r="A2015" s="37" t="n">
        <v>1002014</v>
      </c>
      <c r="B2015" s="38" t="n">
        <v>46281</v>
      </c>
      <c r="C2015" s="39" t="s">
        <v>69</v>
      </c>
      <c r="D2015" s="39" t="s">
        <v>31</v>
      </c>
      <c r="E2015" s="40" t="n">
        <v>1.4</v>
      </c>
      <c r="F2015" s="41" t="n">
        <f aca="false">IF(A2015="","",INDEX(Assumptions!$B$16:$B$18,MATCH(C2015,Assumptions!$A$16:$A$18,0)))</f>
        <v>3</v>
      </c>
      <c r="G2015" s="42" t="n">
        <f aca="false">IF(A2015="","",WORKDAY(B2015,F2015))</f>
        <v>46286</v>
      </c>
    </row>
    <row r="2016" customFormat="false" ht="15" hidden="false" customHeight="false" outlineLevel="0" collapsed="false">
      <c r="A2016" s="37" t="n">
        <v>1002015</v>
      </c>
      <c r="B2016" s="38" t="n">
        <v>46281</v>
      </c>
      <c r="C2016" s="39" t="s">
        <v>68</v>
      </c>
      <c r="D2016" s="39" t="s">
        <v>39</v>
      </c>
      <c r="E2016" s="40" t="n">
        <v>4.9</v>
      </c>
      <c r="F2016" s="41" t="n">
        <f aca="false">IF(A2016="","",INDEX(Assumptions!$B$16:$B$18,MATCH(C2016,Assumptions!$A$16:$A$18,0)))</f>
        <v>1</v>
      </c>
      <c r="G2016" s="42" t="n">
        <f aca="false">IF(A2016="","",WORKDAY(B2016,F2016))</f>
        <v>46282</v>
      </c>
    </row>
    <row r="2017" customFormat="false" ht="15" hidden="false" customHeight="false" outlineLevel="0" collapsed="false">
      <c r="A2017" s="37" t="n">
        <v>1002016</v>
      </c>
      <c r="B2017" s="38" t="n">
        <v>46281</v>
      </c>
      <c r="C2017" s="39" t="s">
        <v>69</v>
      </c>
      <c r="D2017" s="39" t="s">
        <v>33</v>
      </c>
      <c r="E2017" s="40" t="n">
        <v>1.7</v>
      </c>
      <c r="F2017" s="41" t="n">
        <f aca="false">IF(A2017="","",INDEX(Assumptions!$B$16:$B$18,MATCH(C2017,Assumptions!$A$16:$A$18,0)))</f>
        <v>3</v>
      </c>
      <c r="G2017" s="42" t="n">
        <f aca="false">IF(A2017="","",WORKDAY(B2017,F2017))</f>
        <v>46286</v>
      </c>
    </row>
    <row r="2018" customFormat="false" ht="15" hidden="false" customHeight="false" outlineLevel="0" collapsed="false">
      <c r="A2018" s="37" t="n">
        <v>1002017</v>
      </c>
      <c r="B2018" s="38" t="n">
        <v>46281</v>
      </c>
      <c r="C2018" s="39" t="s">
        <v>70</v>
      </c>
      <c r="D2018" s="39" t="s">
        <v>37</v>
      </c>
      <c r="E2018" s="40" t="n">
        <v>1.3</v>
      </c>
      <c r="F2018" s="41" t="n">
        <f aca="false">IF(A2018="","",INDEX(Assumptions!$B$16:$B$18,MATCH(C2018,Assumptions!$A$16:$A$18,0)))</f>
        <v>5</v>
      </c>
      <c r="G2018" s="42" t="n">
        <f aca="false">IF(A2018="","",WORKDAY(B2018,F2018))</f>
        <v>46288</v>
      </c>
    </row>
    <row r="2019" customFormat="false" ht="15" hidden="false" customHeight="false" outlineLevel="0" collapsed="false">
      <c r="A2019" s="37" t="n">
        <v>1002018</v>
      </c>
      <c r="B2019" s="38" t="n">
        <v>46281</v>
      </c>
      <c r="C2019" s="39" t="s">
        <v>69</v>
      </c>
      <c r="D2019" s="39" t="s">
        <v>33</v>
      </c>
      <c r="E2019" s="40" t="n">
        <v>4.2</v>
      </c>
      <c r="F2019" s="41" t="n">
        <f aca="false">IF(A2019="","",INDEX(Assumptions!$B$16:$B$18,MATCH(C2019,Assumptions!$A$16:$A$18,0)))</f>
        <v>3</v>
      </c>
      <c r="G2019" s="42" t="n">
        <f aca="false">IF(A2019="","",WORKDAY(B2019,F2019))</f>
        <v>46286</v>
      </c>
    </row>
    <row r="2020" customFormat="false" ht="15" hidden="false" customHeight="false" outlineLevel="0" collapsed="false">
      <c r="A2020" s="37" t="n">
        <v>1002019</v>
      </c>
      <c r="B2020" s="38" t="n">
        <v>46281</v>
      </c>
      <c r="C2020" s="39" t="s">
        <v>70</v>
      </c>
      <c r="D2020" s="39" t="s">
        <v>31</v>
      </c>
      <c r="E2020" s="40" t="n">
        <v>1</v>
      </c>
      <c r="F2020" s="41" t="n">
        <f aca="false">IF(A2020="","",INDEX(Assumptions!$B$16:$B$18,MATCH(C2020,Assumptions!$A$16:$A$18,0)))</f>
        <v>5</v>
      </c>
      <c r="G2020" s="42" t="n">
        <f aca="false">IF(A2020="","",WORKDAY(B2020,F2020))</f>
        <v>46288</v>
      </c>
    </row>
    <row r="2021" customFormat="false" ht="15" hidden="false" customHeight="false" outlineLevel="0" collapsed="false">
      <c r="A2021" s="37" t="n">
        <v>1002020</v>
      </c>
      <c r="B2021" s="38" t="n">
        <v>46281</v>
      </c>
      <c r="C2021" s="39" t="s">
        <v>70</v>
      </c>
      <c r="D2021" s="39" t="s">
        <v>35</v>
      </c>
      <c r="E2021" s="40" t="n">
        <v>8.5</v>
      </c>
      <c r="F2021" s="41" t="n">
        <f aca="false">IF(A2021="","",INDEX(Assumptions!$B$16:$B$18,MATCH(C2021,Assumptions!$A$16:$A$18,0)))</f>
        <v>5</v>
      </c>
      <c r="G2021" s="42" t="n">
        <f aca="false">IF(A2021="","",WORKDAY(B2021,F2021))</f>
        <v>46288</v>
      </c>
    </row>
    <row r="2022" customFormat="false" ht="15" hidden="false" customHeight="false" outlineLevel="0" collapsed="false">
      <c r="A2022" s="37" t="n">
        <v>1002021</v>
      </c>
      <c r="B2022" s="38" t="n">
        <v>46281</v>
      </c>
      <c r="C2022" s="39" t="s">
        <v>69</v>
      </c>
      <c r="D2022" s="39" t="s">
        <v>33</v>
      </c>
      <c r="E2022" s="40" t="n">
        <v>4.6</v>
      </c>
      <c r="F2022" s="41" t="n">
        <f aca="false">IF(A2022="","",INDEX(Assumptions!$B$16:$B$18,MATCH(C2022,Assumptions!$A$16:$A$18,0)))</f>
        <v>3</v>
      </c>
      <c r="G2022" s="42" t="n">
        <f aca="false">IF(A2022="","",WORKDAY(B2022,F2022))</f>
        <v>46286</v>
      </c>
    </row>
    <row r="2023" customFormat="false" ht="15" hidden="false" customHeight="false" outlineLevel="0" collapsed="false">
      <c r="A2023" s="37" t="n">
        <v>1002022</v>
      </c>
      <c r="B2023" s="38" t="n">
        <v>46281</v>
      </c>
      <c r="C2023" s="39" t="s">
        <v>70</v>
      </c>
      <c r="D2023" s="39" t="s">
        <v>33</v>
      </c>
      <c r="E2023" s="40" t="n">
        <v>5.3</v>
      </c>
      <c r="F2023" s="41" t="n">
        <f aca="false">IF(A2023="","",INDEX(Assumptions!$B$16:$B$18,MATCH(C2023,Assumptions!$A$16:$A$18,0)))</f>
        <v>5</v>
      </c>
      <c r="G2023" s="42" t="n">
        <f aca="false">IF(A2023="","",WORKDAY(B2023,F2023))</f>
        <v>46288</v>
      </c>
    </row>
    <row r="2024" customFormat="false" ht="15" hidden="false" customHeight="false" outlineLevel="0" collapsed="false">
      <c r="A2024" s="37" t="n">
        <v>1002023</v>
      </c>
      <c r="B2024" s="38" t="n">
        <v>46281</v>
      </c>
      <c r="C2024" s="39" t="s">
        <v>70</v>
      </c>
      <c r="D2024" s="39" t="s">
        <v>37</v>
      </c>
      <c r="E2024" s="40" t="n">
        <v>3.1</v>
      </c>
      <c r="F2024" s="41" t="n">
        <f aca="false">IF(A2024="","",INDEX(Assumptions!$B$16:$B$18,MATCH(C2024,Assumptions!$A$16:$A$18,0)))</f>
        <v>5</v>
      </c>
      <c r="G2024" s="42" t="n">
        <f aca="false">IF(A2024="","",WORKDAY(B2024,F2024))</f>
        <v>46288</v>
      </c>
    </row>
    <row r="2025" customFormat="false" ht="15" hidden="false" customHeight="false" outlineLevel="0" collapsed="false">
      <c r="A2025" s="37" t="n">
        <v>1002024</v>
      </c>
      <c r="B2025" s="38" t="n">
        <v>46281</v>
      </c>
      <c r="C2025" s="39" t="s">
        <v>69</v>
      </c>
      <c r="D2025" s="39" t="s">
        <v>33</v>
      </c>
      <c r="E2025" s="40" t="n">
        <v>1.7</v>
      </c>
      <c r="F2025" s="41" t="n">
        <f aca="false">IF(A2025="","",INDEX(Assumptions!$B$16:$B$18,MATCH(C2025,Assumptions!$A$16:$A$18,0)))</f>
        <v>3</v>
      </c>
      <c r="G2025" s="42" t="n">
        <f aca="false">IF(A2025="","",WORKDAY(B2025,F2025))</f>
        <v>46286</v>
      </c>
    </row>
    <row r="2026" customFormat="false" ht="15" hidden="false" customHeight="false" outlineLevel="0" collapsed="false">
      <c r="A2026" s="37" t="n">
        <v>1002025</v>
      </c>
      <c r="B2026" s="38" t="n">
        <v>46281</v>
      </c>
      <c r="C2026" s="39" t="s">
        <v>69</v>
      </c>
      <c r="D2026" s="39" t="s">
        <v>37</v>
      </c>
      <c r="E2026" s="40" t="n">
        <v>0.9</v>
      </c>
      <c r="F2026" s="41" t="n">
        <f aca="false">IF(A2026="","",INDEX(Assumptions!$B$16:$B$18,MATCH(C2026,Assumptions!$A$16:$A$18,0)))</f>
        <v>3</v>
      </c>
      <c r="G2026" s="42" t="n">
        <f aca="false">IF(A2026="","",WORKDAY(B2026,F2026))</f>
        <v>46286</v>
      </c>
    </row>
    <row r="2027" customFormat="false" ht="15" hidden="false" customHeight="false" outlineLevel="0" collapsed="false">
      <c r="A2027" s="37" t="n">
        <v>1002026</v>
      </c>
      <c r="B2027" s="38" t="n">
        <v>46281</v>
      </c>
      <c r="C2027" s="39" t="s">
        <v>69</v>
      </c>
      <c r="D2027" s="39" t="s">
        <v>37</v>
      </c>
      <c r="E2027" s="40" t="n">
        <v>2.2</v>
      </c>
      <c r="F2027" s="41" t="n">
        <f aca="false">IF(A2027="","",INDEX(Assumptions!$B$16:$B$18,MATCH(C2027,Assumptions!$A$16:$A$18,0)))</f>
        <v>3</v>
      </c>
      <c r="G2027" s="42" t="n">
        <f aca="false">IF(A2027="","",WORKDAY(B2027,F2027))</f>
        <v>46286</v>
      </c>
    </row>
    <row r="2028" customFormat="false" ht="15" hidden="false" customHeight="false" outlineLevel="0" collapsed="false">
      <c r="A2028" s="37" t="n">
        <v>1002027</v>
      </c>
      <c r="B2028" s="38" t="n">
        <v>46281</v>
      </c>
      <c r="C2028" s="39" t="s">
        <v>68</v>
      </c>
      <c r="D2028" s="39" t="s">
        <v>33</v>
      </c>
      <c r="E2028" s="40" t="n">
        <v>1.9</v>
      </c>
      <c r="F2028" s="41" t="n">
        <f aca="false">IF(A2028="","",INDEX(Assumptions!$B$16:$B$18,MATCH(C2028,Assumptions!$A$16:$A$18,0)))</f>
        <v>1</v>
      </c>
      <c r="G2028" s="42" t="n">
        <f aca="false">IF(A2028="","",WORKDAY(B2028,F2028))</f>
        <v>46282</v>
      </c>
    </row>
    <row r="2029" customFormat="false" ht="15" hidden="false" customHeight="false" outlineLevel="0" collapsed="false">
      <c r="A2029" s="37" t="n">
        <v>1002028</v>
      </c>
      <c r="B2029" s="38" t="n">
        <v>46281</v>
      </c>
      <c r="C2029" s="39" t="s">
        <v>69</v>
      </c>
      <c r="D2029" s="39" t="s">
        <v>31</v>
      </c>
      <c r="E2029" s="40" t="n">
        <v>1.2</v>
      </c>
      <c r="F2029" s="41" t="n">
        <f aca="false">IF(A2029="","",INDEX(Assumptions!$B$16:$B$18,MATCH(C2029,Assumptions!$A$16:$A$18,0)))</f>
        <v>3</v>
      </c>
      <c r="G2029" s="42" t="n">
        <f aca="false">IF(A2029="","",WORKDAY(B2029,F2029))</f>
        <v>46286</v>
      </c>
    </row>
    <row r="2030" customFormat="false" ht="15" hidden="false" customHeight="false" outlineLevel="0" collapsed="false">
      <c r="A2030" s="37" t="n">
        <v>1002029</v>
      </c>
      <c r="B2030" s="38" t="n">
        <v>46281</v>
      </c>
      <c r="C2030" s="39" t="s">
        <v>70</v>
      </c>
      <c r="D2030" s="39" t="s">
        <v>37</v>
      </c>
      <c r="E2030" s="40" t="n">
        <v>1.1</v>
      </c>
      <c r="F2030" s="41" t="n">
        <f aca="false">IF(A2030="","",INDEX(Assumptions!$B$16:$B$18,MATCH(C2030,Assumptions!$A$16:$A$18,0)))</f>
        <v>5</v>
      </c>
      <c r="G2030" s="42" t="n">
        <f aca="false">IF(A2030="","",WORKDAY(B2030,F2030))</f>
        <v>46288</v>
      </c>
    </row>
    <row r="2031" customFormat="false" ht="15" hidden="false" customHeight="false" outlineLevel="0" collapsed="false">
      <c r="A2031" s="37" t="n">
        <v>1002030</v>
      </c>
      <c r="B2031" s="38" t="n">
        <v>46281</v>
      </c>
      <c r="C2031" s="39" t="s">
        <v>70</v>
      </c>
      <c r="D2031" s="39" t="s">
        <v>39</v>
      </c>
      <c r="E2031" s="40" t="n">
        <v>2</v>
      </c>
      <c r="F2031" s="41" t="n">
        <f aca="false">IF(A2031="","",INDEX(Assumptions!$B$16:$B$18,MATCH(C2031,Assumptions!$A$16:$A$18,0)))</f>
        <v>5</v>
      </c>
      <c r="G2031" s="42" t="n">
        <f aca="false">IF(A2031="","",WORKDAY(B2031,F2031))</f>
        <v>46288</v>
      </c>
    </row>
    <row r="2032" customFormat="false" ht="15" hidden="false" customHeight="false" outlineLevel="0" collapsed="false">
      <c r="A2032" s="37" t="n">
        <v>1002031</v>
      </c>
      <c r="B2032" s="38" t="n">
        <v>46281</v>
      </c>
      <c r="C2032" s="39" t="s">
        <v>69</v>
      </c>
      <c r="D2032" s="39" t="s">
        <v>39</v>
      </c>
      <c r="E2032" s="40" t="n">
        <v>3.2</v>
      </c>
      <c r="F2032" s="41" t="n">
        <f aca="false">IF(A2032="","",INDEX(Assumptions!$B$16:$B$18,MATCH(C2032,Assumptions!$A$16:$A$18,0)))</f>
        <v>3</v>
      </c>
      <c r="G2032" s="42" t="n">
        <f aca="false">IF(A2032="","",WORKDAY(B2032,F2032))</f>
        <v>46286</v>
      </c>
    </row>
    <row r="2033" customFormat="false" ht="15" hidden="false" customHeight="false" outlineLevel="0" collapsed="false">
      <c r="A2033" s="37" t="n">
        <v>1002032</v>
      </c>
      <c r="B2033" s="38" t="n">
        <v>46281</v>
      </c>
      <c r="C2033" s="39" t="s">
        <v>69</v>
      </c>
      <c r="D2033" s="39" t="s">
        <v>37</v>
      </c>
      <c r="E2033" s="40" t="n">
        <v>1.3</v>
      </c>
      <c r="F2033" s="41" t="n">
        <f aca="false">IF(A2033="","",INDEX(Assumptions!$B$16:$B$18,MATCH(C2033,Assumptions!$A$16:$A$18,0)))</f>
        <v>3</v>
      </c>
      <c r="G2033" s="42" t="n">
        <f aca="false">IF(A2033="","",WORKDAY(B2033,F2033))</f>
        <v>46286</v>
      </c>
    </row>
    <row r="2034" customFormat="false" ht="15" hidden="false" customHeight="false" outlineLevel="0" collapsed="false">
      <c r="A2034" s="37" t="n">
        <v>1002033</v>
      </c>
      <c r="B2034" s="38" t="n">
        <v>46281</v>
      </c>
      <c r="C2034" s="39" t="s">
        <v>70</v>
      </c>
      <c r="D2034" s="39" t="s">
        <v>31</v>
      </c>
      <c r="E2034" s="40" t="n">
        <v>2.4</v>
      </c>
      <c r="F2034" s="41" t="n">
        <f aca="false">IF(A2034="","",INDEX(Assumptions!$B$16:$B$18,MATCH(C2034,Assumptions!$A$16:$A$18,0)))</f>
        <v>5</v>
      </c>
      <c r="G2034" s="42" t="n">
        <f aca="false">IF(A2034="","",WORKDAY(B2034,F2034))</f>
        <v>46288</v>
      </c>
    </row>
    <row r="2035" customFormat="false" ht="15" hidden="false" customHeight="false" outlineLevel="0" collapsed="false">
      <c r="A2035" s="37" t="n">
        <v>1002034</v>
      </c>
      <c r="B2035" s="38" t="n">
        <v>46281</v>
      </c>
      <c r="C2035" s="39" t="s">
        <v>69</v>
      </c>
      <c r="D2035" s="39" t="s">
        <v>39</v>
      </c>
      <c r="E2035" s="40" t="n">
        <v>6.7</v>
      </c>
      <c r="F2035" s="41" t="n">
        <f aca="false">IF(A2035="","",INDEX(Assumptions!$B$16:$B$18,MATCH(C2035,Assumptions!$A$16:$A$18,0)))</f>
        <v>3</v>
      </c>
      <c r="G2035" s="42" t="n">
        <f aca="false">IF(A2035="","",WORKDAY(B2035,F2035))</f>
        <v>46286</v>
      </c>
    </row>
    <row r="2036" customFormat="false" ht="15" hidden="false" customHeight="false" outlineLevel="0" collapsed="false">
      <c r="A2036" s="37" t="n">
        <v>1002035</v>
      </c>
      <c r="B2036" s="38" t="n">
        <v>46281</v>
      </c>
      <c r="C2036" s="39" t="s">
        <v>69</v>
      </c>
      <c r="D2036" s="39" t="s">
        <v>39</v>
      </c>
      <c r="E2036" s="40" t="n">
        <v>0.5</v>
      </c>
      <c r="F2036" s="41" t="n">
        <f aca="false">IF(A2036="","",INDEX(Assumptions!$B$16:$B$18,MATCH(C2036,Assumptions!$A$16:$A$18,0)))</f>
        <v>3</v>
      </c>
      <c r="G2036" s="42" t="n">
        <f aca="false">IF(A2036="","",WORKDAY(B2036,F2036))</f>
        <v>46286</v>
      </c>
    </row>
    <row r="2037" customFormat="false" ht="15" hidden="false" customHeight="false" outlineLevel="0" collapsed="false">
      <c r="A2037" s="37" t="n">
        <v>1002036</v>
      </c>
      <c r="B2037" s="38" t="n">
        <v>46281</v>
      </c>
      <c r="C2037" s="39" t="s">
        <v>70</v>
      </c>
      <c r="D2037" s="39" t="s">
        <v>35</v>
      </c>
      <c r="E2037" s="40" t="n">
        <v>0.4</v>
      </c>
      <c r="F2037" s="41" t="n">
        <f aca="false">IF(A2037="","",INDEX(Assumptions!$B$16:$B$18,MATCH(C2037,Assumptions!$A$16:$A$18,0)))</f>
        <v>5</v>
      </c>
      <c r="G2037" s="42" t="n">
        <f aca="false">IF(A2037="","",WORKDAY(B2037,F2037))</f>
        <v>46288</v>
      </c>
    </row>
    <row r="2038" customFormat="false" ht="15" hidden="false" customHeight="false" outlineLevel="0" collapsed="false">
      <c r="A2038" s="37" t="n">
        <v>1002037</v>
      </c>
      <c r="B2038" s="38" t="n">
        <v>46281</v>
      </c>
      <c r="C2038" s="39" t="s">
        <v>70</v>
      </c>
      <c r="D2038" s="39" t="s">
        <v>33</v>
      </c>
      <c r="E2038" s="40" t="n">
        <v>2.1</v>
      </c>
      <c r="F2038" s="41" t="n">
        <f aca="false">IF(A2038="","",INDEX(Assumptions!$B$16:$B$18,MATCH(C2038,Assumptions!$A$16:$A$18,0)))</f>
        <v>5</v>
      </c>
      <c r="G2038" s="42" t="n">
        <f aca="false">IF(A2038="","",WORKDAY(B2038,F2038))</f>
        <v>46288</v>
      </c>
    </row>
    <row r="2039" customFormat="false" ht="15" hidden="false" customHeight="false" outlineLevel="0" collapsed="false">
      <c r="A2039" s="37" t="n">
        <v>1002038</v>
      </c>
      <c r="B2039" s="38" t="n">
        <v>46281</v>
      </c>
      <c r="C2039" s="39" t="s">
        <v>68</v>
      </c>
      <c r="D2039" s="39" t="s">
        <v>33</v>
      </c>
      <c r="E2039" s="40" t="n">
        <v>0.7</v>
      </c>
      <c r="F2039" s="41" t="n">
        <f aca="false">IF(A2039="","",INDEX(Assumptions!$B$16:$B$18,MATCH(C2039,Assumptions!$A$16:$A$18,0)))</f>
        <v>1</v>
      </c>
      <c r="G2039" s="42" t="n">
        <f aca="false">IF(A2039="","",WORKDAY(B2039,F2039))</f>
        <v>46282</v>
      </c>
    </row>
    <row r="2040" customFormat="false" ht="15" hidden="false" customHeight="false" outlineLevel="0" collapsed="false">
      <c r="A2040" s="37" t="n">
        <v>1002039</v>
      </c>
      <c r="B2040" s="38" t="n">
        <v>46281</v>
      </c>
      <c r="C2040" s="39" t="s">
        <v>69</v>
      </c>
      <c r="D2040" s="39" t="s">
        <v>37</v>
      </c>
      <c r="E2040" s="40" t="n">
        <v>1</v>
      </c>
      <c r="F2040" s="41" t="n">
        <f aca="false">IF(A2040="","",INDEX(Assumptions!$B$16:$B$18,MATCH(C2040,Assumptions!$A$16:$A$18,0)))</f>
        <v>3</v>
      </c>
      <c r="G2040" s="42" t="n">
        <f aca="false">IF(A2040="","",WORKDAY(B2040,F2040))</f>
        <v>46286</v>
      </c>
    </row>
    <row r="2041" customFormat="false" ht="15" hidden="false" customHeight="false" outlineLevel="0" collapsed="false">
      <c r="A2041" s="37" t="n">
        <v>1002040</v>
      </c>
      <c r="B2041" s="38" t="n">
        <v>46281</v>
      </c>
      <c r="C2041" s="39" t="s">
        <v>69</v>
      </c>
      <c r="D2041" s="39" t="s">
        <v>33</v>
      </c>
      <c r="E2041" s="40" t="n">
        <v>1.6</v>
      </c>
      <c r="F2041" s="41" t="n">
        <f aca="false">IF(A2041="","",INDEX(Assumptions!$B$16:$B$18,MATCH(C2041,Assumptions!$A$16:$A$18,0)))</f>
        <v>3</v>
      </c>
      <c r="G2041" s="42" t="n">
        <f aca="false">IF(A2041="","",WORKDAY(B2041,F2041))</f>
        <v>46286</v>
      </c>
    </row>
    <row r="2042" customFormat="false" ht="15" hidden="false" customHeight="false" outlineLevel="0" collapsed="false">
      <c r="A2042" s="37" t="n">
        <v>1002041</v>
      </c>
      <c r="B2042" s="38" t="n">
        <v>46281</v>
      </c>
      <c r="C2042" s="39" t="s">
        <v>69</v>
      </c>
      <c r="D2042" s="39" t="s">
        <v>33</v>
      </c>
      <c r="E2042" s="40" t="n">
        <v>1.2</v>
      </c>
      <c r="F2042" s="41" t="n">
        <f aca="false">IF(A2042="","",INDEX(Assumptions!$B$16:$B$18,MATCH(C2042,Assumptions!$A$16:$A$18,0)))</f>
        <v>3</v>
      </c>
      <c r="G2042" s="42" t="n">
        <f aca="false">IF(A2042="","",WORKDAY(B2042,F2042))</f>
        <v>46286</v>
      </c>
    </row>
    <row r="2043" customFormat="false" ht="15" hidden="false" customHeight="false" outlineLevel="0" collapsed="false">
      <c r="A2043" s="37" t="n">
        <v>1002042</v>
      </c>
      <c r="B2043" s="38" t="n">
        <v>46281</v>
      </c>
      <c r="C2043" s="39" t="s">
        <v>70</v>
      </c>
      <c r="D2043" s="39" t="s">
        <v>39</v>
      </c>
      <c r="E2043" s="40" t="n">
        <v>1.4</v>
      </c>
      <c r="F2043" s="41" t="n">
        <f aca="false">IF(A2043="","",INDEX(Assumptions!$B$16:$B$18,MATCH(C2043,Assumptions!$A$16:$A$18,0)))</f>
        <v>5</v>
      </c>
      <c r="G2043" s="42" t="n">
        <f aca="false">IF(A2043="","",WORKDAY(B2043,F2043))</f>
        <v>46288</v>
      </c>
    </row>
    <row r="2044" customFormat="false" ht="15" hidden="false" customHeight="false" outlineLevel="0" collapsed="false">
      <c r="A2044" s="37" t="n">
        <v>1002043</v>
      </c>
      <c r="B2044" s="38" t="n">
        <v>46281</v>
      </c>
      <c r="C2044" s="39" t="s">
        <v>69</v>
      </c>
      <c r="D2044" s="39" t="s">
        <v>39</v>
      </c>
      <c r="E2044" s="40" t="n">
        <v>6</v>
      </c>
      <c r="F2044" s="41" t="n">
        <f aca="false">IF(A2044="","",INDEX(Assumptions!$B$16:$B$18,MATCH(C2044,Assumptions!$A$16:$A$18,0)))</f>
        <v>3</v>
      </c>
      <c r="G2044" s="42" t="n">
        <f aca="false">IF(A2044="","",WORKDAY(B2044,F2044))</f>
        <v>46286</v>
      </c>
    </row>
    <row r="2045" customFormat="false" ht="15" hidden="false" customHeight="false" outlineLevel="0" collapsed="false">
      <c r="A2045" s="37" t="n">
        <v>1002044</v>
      </c>
      <c r="B2045" s="38" t="n">
        <v>46281</v>
      </c>
      <c r="C2045" s="39" t="s">
        <v>70</v>
      </c>
      <c r="D2045" s="39" t="s">
        <v>33</v>
      </c>
      <c r="E2045" s="40" t="n">
        <v>1.1</v>
      </c>
      <c r="F2045" s="41" t="n">
        <f aca="false">IF(A2045="","",INDEX(Assumptions!$B$16:$B$18,MATCH(C2045,Assumptions!$A$16:$A$18,0)))</f>
        <v>5</v>
      </c>
      <c r="G2045" s="42" t="n">
        <f aca="false">IF(A2045="","",WORKDAY(B2045,F2045))</f>
        <v>46288</v>
      </c>
    </row>
    <row r="2046" customFormat="false" ht="15" hidden="false" customHeight="false" outlineLevel="0" collapsed="false">
      <c r="A2046" s="37" t="n">
        <v>1002045</v>
      </c>
      <c r="B2046" s="38" t="n">
        <v>46281</v>
      </c>
      <c r="C2046" s="39" t="s">
        <v>69</v>
      </c>
      <c r="D2046" s="39" t="s">
        <v>35</v>
      </c>
      <c r="E2046" s="40" t="n">
        <v>1</v>
      </c>
      <c r="F2046" s="41" t="n">
        <f aca="false">IF(A2046="","",INDEX(Assumptions!$B$16:$B$18,MATCH(C2046,Assumptions!$A$16:$A$18,0)))</f>
        <v>3</v>
      </c>
      <c r="G2046" s="42" t="n">
        <f aca="false">IF(A2046="","",WORKDAY(B2046,F2046))</f>
        <v>46286</v>
      </c>
    </row>
    <row r="2047" customFormat="false" ht="15" hidden="false" customHeight="false" outlineLevel="0" collapsed="false">
      <c r="A2047" s="37" t="n">
        <v>1002046</v>
      </c>
      <c r="B2047" s="38" t="n">
        <v>46281</v>
      </c>
      <c r="C2047" s="39" t="s">
        <v>69</v>
      </c>
      <c r="D2047" s="39" t="s">
        <v>37</v>
      </c>
      <c r="E2047" s="40" t="n">
        <v>4</v>
      </c>
      <c r="F2047" s="41" t="n">
        <f aca="false">IF(A2047="","",INDEX(Assumptions!$B$16:$B$18,MATCH(C2047,Assumptions!$A$16:$A$18,0)))</f>
        <v>3</v>
      </c>
      <c r="G2047" s="42" t="n">
        <f aca="false">IF(A2047="","",WORKDAY(B2047,F2047))</f>
        <v>46286</v>
      </c>
    </row>
    <row r="2048" customFormat="false" ht="15" hidden="false" customHeight="false" outlineLevel="0" collapsed="false">
      <c r="A2048" s="37" t="n">
        <v>1002047</v>
      </c>
      <c r="B2048" s="38" t="n">
        <v>46282</v>
      </c>
      <c r="C2048" s="39" t="s">
        <v>69</v>
      </c>
      <c r="D2048" s="39" t="s">
        <v>39</v>
      </c>
      <c r="E2048" s="40" t="n">
        <v>0.9</v>
      </c>
      <c r="F2048" s="41" t="n">
        <f aca="false">IF(A2048="","",INDEX(Assumptions!$B$16:$B$18,MATCH(C2048,Assumptions!$A$16:$A$18,0)))</f>
        <v>3</v>
      </c>
      <c r="G2048" s="42" t="n">
        <f aca="false">IF(A2048="","",WORKDAY(B2048,F2048))</f>
        <v>46287</v>
      </c>
    </row>
    <row r="2049" customFormat="false" ht="15" hidden="false" customHeight="false" outlineLevel="0" collapsed="false">
      <c r="A2049" s="37" t="n">
        <v>1002048</v>
      </c>
      <c r="B2049" s="38" t="n">
        <v>46282</v>
      </c>
      <c r="C2049" s="39" t="s">
        <v>69</v>
      </c>
      <c r="D2049" s="39" t="s">
        <v>31</v>
      </c>
      <c r="E2049" s="40" t="n">
        <v>2.4</v>
      </c>
      <c r="F2049" s="41" t="n">
        <f aca="false">IF(A2049="","",INDEX(Assumptions!$B$16:$B$18,MATCH(C2049,Assumptions!$A$16:$A$18,0)))</f>
        <v>3</v>
      </c>
      <c r="G2049" s="42" t="n">
        <f aca="false">IF(A2049="","",WORKDAY(B2049,F2049))</f>
        <v>46287</v>
      </c>
    </row>
    <row r="2050" customFormat="false" ht="15" hidden="false" customHeight="false" outlineLevel="0" collapsed="false">
      <c r="A2050" s="37" t="n">
        <v>1002049</v>
      </c>
      <c r="B2050" s="38" t="n">
        <v>46282</v>
      </c>
      <c r="C2050" s="39" t="s">
        <v>69</v>
      </c>
      <c r="D2050" s="39" t="s">
        <v>37</v>
      </c>
      <c r="E2050" s="40" t="n">
        <v>3.4</v>
      </c>
      <c r="F2050" s="41" t="n">
        <f aca="false">IF(A2050="","",INDEX(Assumptions!$B$16:$B$18,MATCH(C2050,Assumptions!$A$16:$A$18,0)))</f>
        <v>3</v>
      </c>
      <c r="G2050" s="42" t="n">
        <f aca="false">IF(A2050="","",WORKDAY(B2050,F2050))</f>
        <v>46287</v>
      </c>
    </row>
    <row r="2051" customFormat="false" ht="15" hidden="false" customHeight="false" outlineLevel="0" collapsed="false">
      <c r="A2051" s="37" t="n">
        <v>1002050</v>
      </c>
      <c r="B2051" s="38" t="n">
        <v>46282</v>
      </c>
      <c r="C2051" s="39" t="s">
        <v>69</v>
      </c>
      <c r="D2051" s="39" t="s">
        <v>35</v>
      </c>
      <c r="E2051" s="40" t="n">
        <v>2.6</v>
      </c>
      <c r="F2051" s="41" t="n">
        <f aca="false">IF(A2051="","",INDEX(Assumptions!$B$16:$B$18,MATCH(C2051,Assumptions!$A$16:$A$18,0)))</f>
        <v>3</v>
      </c>
      <c r="G2051" s="42" t="n">
        <f aca="false">IF(A2051="","",WORKDAY(B2051,F2051))</f>
        <v>46287</v>
      </c>
    </row>
    <row r="2052" customFormat="false" ht="15" hidden="false" customHeight="false" outlineLevel="0" collapsed="false">
      <c r="A2052" s="37" t="n">
        <v>1002051</v>
      </c>
      <c r="B2052" s="38" t="n">
        <v>46282</v>
      </c>
      <c r="C2052" s="39" t="s">
        <v>68</v>
      </c>
      <c r="D2052" s="39" t="s">
        <v>37</v>
      </c>
      <c r="E2052" s="40" t="n">
        <v>3.1</v>
      </c>
      <c r="F2052" s="41" t="n">
        <f aca="false">IF(A2052="","",INDEX(Assumptions!$B$16:$B$18,MATCH(C2052,Assumptions!$A$16:$A$18,0)))</f>
        <v>1</v>
      </c>
      <c r="G2052" s="42" t="n">
        <f aca="false">IF(A2052="","",WORKDAY(B2052,F2052))</f>
        <v>46283</v>
      </c>
    </row>
    <row r="2053" customFormat="false" ht="15" hidden="false" customHeight="false" outlineLevel="0" collapsed="false">
      <c r="A2053" s="37" t="n">
        <v>1002052</v>
      </c>
      <c r="B2053" s="38" t="n">
        <v>46282</v>
      </c>
      <c r="C2053" s="39" t="s">
        <v>69</v>
      </c>
      <c r="D2053" s="39" t="s">
        <v>33</v>
      </c>
      <c r="E2053" s="40" t="n">
        <v>2</v>
      </c>
      <c r="F2053" s="41" t="n">
        <f aca="false">IF(A2053="","",INDEX(Assumptions!$B$16:$B$18,MATCH(C2053,Assumptions!$A$16:$A$18,0)))</f>
        <v>3</v>
      </c>
      <c r="G2053" s="42" t="n">
        <f aca="false">IF(A2053="","",WORKDAY(B2053,F2053))</f>
        <v>46287</v>
      </c>
    </row>
    <row r="2054" customFormat="false" ht="15" hidden="false" customHeight="false" outlineLevel="0" collapsed="false">
      <c r="A2054" s="37" t="n">
        <v>1002053</v>
      </c>
      <c r="B2054" s="38" t="n">
        <v>46282</v>
      </c>
      <c r="C2054" s="39" t="s">
        <v>69</v>
      </c>
      <c r="D2054" s="39" t="s">
        <v>31</v>
      </c>
      <c r="E2054" s="40" t="n">
        <v>1.9</v>
      </c>
      <c r="F2054" s="41" t="n">
        <f aca="false">IF(A2054="","",INDEX(Assumptions!$B$16:$B$18,MATCH(C2054,Assumptions!$A$16:$A$18,0)))</f>
        <v>3</v>
      </c>
      <c r="G2054" s="42" t="n">
        <f aca="false">IF(A2054="","",WORKDAY(B2054,F2054))</f>
        <v>46287</v>
      </c>
    </row>
    <row r="2055" customFormat="false" ht="15" hidden="false" customHeight="false" outlineLevel="0" collapsed="false">
      <c r="A2055" s="37" t="n">
        <v>1002054</v>
      </c>
      <c r="B2055" s="38" t="n">
        <v>46282</v>
      </c>
      <c r="C2055" s="39" t="s">
        <v>70</v>
      </c>
      <c r="D2055" s="39" t="s">
        <v>31</v>
      </c>
      <c r="E2055" s="40" t="n">
        <v>0.9</v>
      </c>
      <c r="F2055" s="41" t="n">
        <f aca="false">IF(A2055="","",INDEX(Assumptions!$B$16:$B$18,MATCH(C2055,Assumptions!$A$16:$A$18,0)))</f>
        <v>5</v>
      </c>
      <c r="G2055" s="42" t="n">
        <f aca="false">IF(A2055="","",WORKDAY(B2055,F2055))</f>
        <v>46289</v>
      </c>
    </row>
    <row r="2056" customFormat="false" ht="15" hidden="false" customHeight="false" outlineLevel="0" collapsed="false">
      <c r="A2056" s="37" t="n">
        <v>1002055</v>
      </c>
      <c r="B2056" s="38" t="n">
        <v>46282</v>
      </c>
      <c r="C2056" s="39" t="s">
        <v>70</v>
      </c>
      <c r="D2056" s="39" t="s">
        <v>33</v>
      </c>
      <c r="E2056" s="40" t="n">
        <v>2</v>
      </c>
      <c r="F2056" s="41" t="n">
        <f aca="false">IF(A2056="","",INDEX(Assumptions!$B$16:$B$18,MATCH(C2056,Assumptions!$A$16:$A$18,0)))</f>
        <v>5</v>
      </c>
      <c r="G2056" s="42" t="n">
        <f aca="false">IF(A2056="","",WORKDAY(B2056,F2056))</f>
        <v>46289</v>
      </c>
    </row>
    <row r="2057" customFormat="false" ht="15" hidden="false" customHeight="false" outlineLevel="0" collapsed="false">
      <c r="A2057" s="37" t="n">
        <v>1002056</v>
      </c>
      <c r="B2057" s="38" t="n">
        <v>46282</v>
      </c>
      <c r="C2057" s="39" t="s">
        <v>69</v>
      </c>
      <c r="D2057" s="39" t="s">
        <v>37</v>
      </c>
      <c r="E2057" s="40" t="n">
        <v>1.2</v>
      </c>
      <c r="F2057" s="41" t="n">
        <f aca="false">IF(A2057="","",INDEX(Assumptions!$B$16:$B$18,MATCH(C2057,Assumptions!$A$16:$A$18,0)))</f>
        <v>3</v>
      </c>
      <c r="G2057" s="42" t="n">
        <f aca="false">IF(A2057="","",WORKDAY(B2057,F2057))</f>
        <v>46287</v>
      </c>
    </row>
    <row r="2058" customFormat="false" ht="15" hidden="false" customHeight="false" outlineLevel="0" collapsed="false">
      <c r="A2058" s="37" t="n">
        <v>1002057</v>
      </c>
      <c r="B2058" s="38" t="n">
        <v>46282</v>
      </c>
      <c r="C2058" s="39" t="s">
        <v>69</v>
      </c>
      <c r="D2058" s="39" t="s">
        <v>33</v>
      </c>
      <c r="E2058" s="40" t="n">
        <v>3.2</v>
      </c>
      <c r="F2058" s="41" t="n">
        <f aca="false">IF(A2058="","",INDEX(Assumptions!$B$16:$B$18,MATCH(C2058,Assumptions!$A$16:$A$18,0)))</f>
        <v>3</v>
      </c>
      <c r="G2058" s="42" t="n">
        <f aca="false">IF(A2058="","",WORKDAY(B2058,F2058))</f>
        <v>46287</v>
      </c>
    </row>
    <row r="2059" customFormat="false" ht="15" hidden="false" customHeight="false" outlineLevel="0" collapsed="false">
      <c r="A2059" s="37" t="n">
        <v>1002058</v>
      </c>
      <c r="B2059" s="38" t="n">
        <v>46282</v>
      </c>
      <c r="C2059" s="39" t="s">
        <v>68</v>
      </c>
      <c r="D2059" s="39" t="s">
        <v>37</v>
      </c>
      <c r="E2059" s="40" t="n">
        <v>2.1</v>
      </c>
      <c r="F2059" s="41" t="n">
        <f aca="false">IF(A2059="","",INDEX(Assumptions!$B$16:$B$18,MATCH(C2059,Assumptions!$A$16:$A$18,0)))</f>
        <v>1</v>
      </c>
      <c r="G2059" s="42" t="n">
        <f aca="false">IF(A2059="","",WORKDAY(B2059,F2059))</f>
        <v>46283</v>
      </c>
    </row>
    <row r="2060" customFormat="false" ht="15" hidden="false" customHeight="false" outlineLevel="0" collapsed="false">
      <c r="A2060" s="37" t="n">
        <v>1002059</v>
      </c>
      <c r="B2060" s="38" t="n">
        <v>46282</v>
      </c>
      <c r="C2060" s="39" t="s">
        <v>70</v>
      </c>
      <c r="D2060" s="39" t="s">
        <v>33</v>
      </c>
      <c r="E2060" s="40" t="n">
        <v>2.6</v>
      </c>
      <c r="F2060" s="41" t="n">
        <f aca="false">IF(A2060="","",INDEX(Assumptions!$B$16:$B$18,MATCH(C2060,Assumptions!$A$16:$A$18,0)))</f>
        <v>5</v>
      </c>
      <c r="G2060" s="42" t="n">
        <f aca="false">IF(A2060="","",WORKDAY(B2060,F2060))</f>
        <v>46289</v>
      </c>
    </row>
    <row r="2061" customFormat="false" ht="15" hidden="false" customHeight="false" outlineLevel="0" collapsed="false">
      <c r="A2061" s="37" t="n">
        <v>1002060</v>
      </c>
      <c r="B2061" s="38" t="n">
        <v>46282</v>
      </c>
      <c r="C2061" s="39" t="s">
        <v>70</v>
      </c>
      <c r="D2061" s="39" t="s">
        <v>33</v>
      </c>
      <c r="E2061" s="40" t="n">
        <v>7.5</v>
      </c>
      <c r="F2061" s="41" t="n">
        <f aca="false">IF(A2061="","",INDEX(Assumptions!$B$16:$B$18,MATCH(C2061,Assumptions!$A$16:$A$18,0)))</f>
        <v>5</v>
      </c>
      <c r="G2061" s="42" t="n">
        <f aca="false">IF(A2061="","",WORKDAY(B2061,F2061))</f>
        <v>46289</v>
      </c>
    </row>
    <row r="2062" customFormat="false" ht="15" hidden="false" customHeight="false" outlineLevel="0" collapsed="false">
      <c r="A2062" s="37" t="n">
        <v>1002061</v>
      </c>
      <c r="B2062" s="38" t="n">
        <v>46282</v>
      </c>
      <c r="C2062" s="39" t="s">
        <v>69</v>
      </c>
      <c r="D2062" s="39" t="s">
        <v>31</v>
      </c>
      <c r="E2062" s="40" t="n">
        <v>1.7</v>
      </c>
      <c r="F2062" s="41" t="n">
        <f aca="false">IF(A2062="","",INDEX(Assumptions!$B$16:$B$18,MATCH(C2062,Assumptions!$A$16:$A$18,0)))</f>
        <v>3</v>
      </c>
      <c r="G2062" s="42" t="n">
        <f aca="false">IF(A2062="","",WORKDAY(B2062,F2062))</f>
        <v>46287</v>
      </c>
    </row>
    <row r="2063" customFormat="false" ht="15" hidden="false" customHeight="false" outlineLevel="0" collapsed="false">
      <c r="A2063" s="37" t="n">
        <v>1002062</v>
      </c>
      <c r="B2063" s="38" t="n">
        <v>46282</v>
      </c>
      <c r="C2063" s="39" t="s">
        <v>69</v>
      </c>
      <c r="D2063" s="39" t="s">
        <v>31</v>
      </c>
      <c r="E2063" s="40" t="n">
        <v>0.7</v>
      </c>
      <c r="F2063" s="41" t="n">
        <f aca="false">IF(A2063="","",INDEX(Assumptions!$B$16:$B$18,MATCH(C2063,Assumptions!$A$16:$A$18,0)))</f>
        <v>3</v>
      </c>
      <c r="G2063" s="42" t="n">
        <f aca="false">IF(A2063="","",WORKDAY(B2063,F2063))</f>
        <v>46287</v>
      </c>
    </row>
    <row r="2064" customFormat="false" ht="15" hidden="false" customHeight="false" outlineLevel="0" collapsed="false">
      <c r="A2064" s="37" t="n">
        <v>1002063</v>
      </c>
      <c r="B2064" s="38" t="n">
        <v>46282</v>
      </c>
      <c r="C2064" s="39" t="s">
        <v>69</v>
      </c>
      <c r="D2064" s="39" t="s">
        <v>31</v>
      </c>
      <c r="E2064" s="40" t="n">
        <v>2.4</v>
      </c>
      <c r="F2064" s="41" t="n">
        <f aca="false">IF(A2064="","",INDEX(Assumptions!$B$16:$B$18,MATCH(C2064,Assumptions!$A$16:$A$18,0)))</f>
        <v>3</v>
      </c>
      <c r="G2064" s="42" t="n">
        <f aca="false">IF(A2064="","",WORKDAY(B2064,F2064))</f>
        <v>46287</v>
      </c>
    </row>
    <row r="2065" customFormat="false" ht="15" hidden="false" customHeight="false" outlineLevel="0" collapsed="false">
      <c r="A2065" s="37" t="n">
        <v>1002064</v>
      </c>
      <c r="B2065" s="38" t="n">
        <v>46282</v>
      </c>
      <c r="C2065" s="39" t="s">
        <v>70</v>
      </c>
      <c r="D2065" s="39" t="s">
        <v>31</v>
      </c>
      <c r="E2065" s="40" t="n">
        <v>0.4</v>
      </c>
      <c r="F2065" s="41" t="n">
        <f aca="false">IF(A2065="","",INDEX(Assumptions!$B$16:$B$18,MATCH(C2065,Assumptions!$A$16:$A$18,0)))</f>
        <v>5</v>
      </c>
      <c r="G2065" s="42" t="n">
        <f aca="false">IF(A2065="","",WORKDAY(B2065,F2065))</f>
        <v>46289</v>
      </c>
    </row>
    <row r="2066" customFormat="false" ht="15" hidden="false" customHeight="false" outlineLevel="0" collapsed="false">
      <c r="A2066" s="37" t="n">
        <v>1002065</v>
      </c>
      <c r="B2066" s="38" t="n">
        <v>46282</v>
      </c>
      <c r="C2066" s="39" t="s">
        <v>69</v>
      </c>
      <c r="D2066" s="39" t="s">
        <v>31</v>
      </c>
      <c r="E2066" s="40" t="n">
        <v>1.8</v>
      </c>
      <c r="F2066" s="41" t="n">
        <f aca="false">IF(A2066="","",INDEX(Assumptions!$B$16:$B$18,MATCH(C2066,Assumptions!$A$16:$A$18,0)))</f>
        <v>3</v>
      </c>
      <c r="G2066" s="42" t="n">
        <f aca="false">IF(A2066="","",WORKDAY(B2066,F2066))</f>
        <v>46287</v>
      </c>
    </row>
    <row r="2067" customFormat="false" ht="15" hidden="false" customHeight="false" outlineLevel="0" collapsed="false">
      <c r="A2067" s="37" t="n">
        <v>1002066</v>
      </c>
      <c r="B2067" s="38" t="n">
        <v>46282</v>
      </c>
      <c r="C2067" s="39" t="s">
        <v>69</v>
      </c>
      <c r="D2067" s="39" t="s">
        <v>39</v>
      </c>
      <c r="E2067" s="40" t="n">
        <v>4.2</v>
      </c>
      <c r="F2067" s="41" t="n">
        <f aca="false">IF(A2067="","",INDEX(Assumptions!$B$16:$B$18,MATCH(C2067,Assumptions!$A$16:$A$18,0)))</f>
        <v>3</v>
      </c>
      <c r="G2067" s="42" t="n">
        <f aca="false">IF(A2067="","",WORKDAY(B2067,F2067))</f>
        <v>46287</v>
      </c>
    </row>
    <row r="2068" customFormat="false" ht="15" hidden="false" customHeight="false" outlineLevel="0" collapsed="false">
      <c r="A2068" s="37" t="n">
        <v>1002067</v>
      </c>
      <c r="B2068" s="38" t="n">
        <v>46282</v>
      </c>
      <c r="C2068" s="39" t="s">
        <v>69</v>
      </c>
      <c r="D2068" s="39" t="s">
        <v>35</v>
      </c>
      <c r="E2068" s="40" t="n">
        <v>1.8</v>
      </c>
      <c r="F2068" s="41" t="n">
        <f aca="false">IF(A2068="","",INDEX(Assumptions!$B$16:$B$18,MATCH(C2068,Assumptions!$A$16:$A$18,0)))</f>
        <v>3</v>
      </c>
      <c r="G2068" s="42" t="n">
        <f aca="false">IF(A2068="","",WORKDAY(B2068,F2068))</f>
        <v>46287</v>
      </c>
    </row>
    <row r="2069" customFormat="false" ht="15" hidden="false" customHeight="false" outlineLevel="0" collapsed="false">
      <c r="A2069" s="37" t="n">
        <v>1002068</v>
      </c>
      <c r="B2069" s="38" t="n">
        <v>46282</v>
      </c>
      <c r="C2069" s="39" t="s">
        <v>69</v>
      </c>
      <c r="D2069" s="39" t="s">
        <v>39</v>
      </c>
      <c r="E2069" s="40" t="n">
        <v>1.9</v>
      </c>
      <c r="F2069" s="41" t="n">
        <f aca="false">IF(A2069="","",INDEX(Assumptions!$B$16:$B$18,MATCH(C2069,Assumptions!$A$16:$A$18,0)))</f>
        <v>3</v>
      </c>
      <c r="G2069" s="42" t="n">
        <f aca="false">IF(A2069="","",WORKDAY(B2069,F2069))</f>
        <v>46287</v>
      </c>
    </row>
    <row r="2070" customFormat="false" ht="15" hidden="false" customHeight="false" outlineLevel="0" collapsed="false">
      <c r="A2070" s="37" t="n">
        <v>1002069</v>
      </c>
      <c r="B2070" s="38" t="n">
        <v>46282</v>
      </c>
      <c r="C2070" s="39" t="s">
        <v>69</v>
      </c>
      <c r="D2070" s="39" t="s">
        <v>37</v>
      </c>
      <c r="E2070" s="40" t="n">
        <v>1.8</v>
      </c>
      <c r="F2070" s="41" t="n">
        <f aca="false">IF(A2070="","",INDEX(Assumptions!$B$16:$B$18,MATCH(C2070,Assumptions!$A$16:$A$18,0)))</f>
        <v>3</v>
      </c>
      <c r="G2070" s="42" t="n">
        <f aca="false">IF(A2070="","",WORKDAY(B2070,F2070))</f>
        <v>46287</v>
      </c>
    </row>
    <row r="2071" customFormat="false" ht="15" hidden="false" customHeight="false" outlineLevel="0" collapsed="false">
      <c r="A2071" s="37" t="n">
        <v>1002070</v>
      </c>
      <c r="B2071" s="38" t="n">
        <v>46282</v>
      </c>
      <c r="C2071" s="39" t="s">
        <v>69</v>
      </c>
      <c r="D2071" s="39" t="s">
        <v>37</v>
      </c>
      <c r="E2071" s="40" t="n">
        <v>1.5</v>
      </c>
      <c r="F2071" s="41" t="n">
        <f aca="false">IF(A2071="","",INDEX(Assumptions!$B$16:$B$18,MATCH(C2071,Assumptions!$A$16:$A$18,0)))</f>
        <v>3</v>
      </c>
      <c r="G2071" s="42" t="n">
        <f aca="false">IF(A2071="","",WORKDAY(B2071,F2071))</f>
        <v>46287</v>
      </c>
    </row>
    <row r="2072" customFormat="false" ht="15" hidden="false" customHeight="false" outlineLevel="0" collapsed="false">
      <c r="A2072" s="37" t="n">
        <v>1002071</v>
      </c>
      <c r="B2072" s="38" t="n">
        <v>46282</v>
      </c>
      <c r="C2072" s="39" t="s">
        <v>69</v>
      </c>
      <c r="D2072" s="39" t="s">
        <v>37</v>
      </c>
      <c r="E2072" s="40" t="n">
        <v>1.1</v>
      </c>
      <c r="F2072" s="41" t="n">
        <f aca="false">IF(A2072="","",INDEX(Assumptions!$B$16:$B$18,MATCH(C2072,Assumptions!$A$16:$A$18,0)))</f>
        <v>3</v>
      </c>
      <c r="G2072" s="42" t="n">
        <f aca="false">IF(A2072="","",WORKDAY(B2072,F2072))</f>
        <v>46287</v>
      </c>
    </row>
    <row r="2073" customFormat="false" ht="15" hidden="false" customHeight="false" outlineLevel="0" collapsed="false">
      <c r="A2073" s="37" t="n">
        <v>1002072</v>
      </c>
      <c r="B2073" s="38" t="n">
        <v>46282</v>
      </c>
      <c r="C2073" s="39" t="s">
        <v>69</v>
      </c>
      <c r="D2073" s="39" t="s">
        <v>31</v>
      </c>
      <c r="E2073" s="40" t="n">
        <v>1.7</v>
      </c>
      <c r="F2073" s="41" t="n">
        <f aca="false">IF(A2073="","",INDEX(Assumptions!$B$16:$B$18,MATCH(C2073,Assumptions!$A$16:$A$18,0)))</f>
        <v>3</v>
      </c>
      <c r="G2073" s="42" t="n">
        <f aca="false">IF(A2073="","",WORKDAY(B2073,F2073))</f>
        <v>46287</v>
      </c>
    </row>
    <row r="2074" customFormat="false" ht="15" hidden="false" customHeight="false" outlineLevel="0" collapsed="false">
      <c r="A2074" s="37" t="n">
        <v>1002073</v>
      </c>
      <c r="B2074" s="38" t="n">
        <v>46282</v>
      </c>
      <c r="C2074" s="39" t="s">
        <v>69</v>
      </c>
      <c r="D2074" s="39" t="s">
        <v>33</v>
      </c>
      <c r="E2074" s="40" t="n">
        <v>6.2</v>
      </c>
      <c r="F2074" s="41" t="n">
        <f aca="false">IF(A2074="","",INDEX(Assumptions!$B$16:$B$18,MATCH(C2074,Assumptions!$A$16:$A$18,0)))</f>
        <v>3</v>
      </c>
      <c r="G2074" s="42" t="n">
        <f aca="false">IF(A2074="","",WORKDAY(B2074,F2074))</f>
        <v>46287</v>
      </c>
    </row>
    <row r="2075" customFormat="false" ht="15" hidden="false" customHeight="false" outlineLevel="0" collapsed="false">
      <c r="A2075" s="37" t="n">
        <v>1002074</v>
      </c>
      <c r="B2075" s="38" t="n">
        <v>46282</v>
      </c>
      <c r="C2075" s="39" t="s">
        <v>69</v>
      </c>
      <c r="D2075" s="39" t="s">
        <v>37</v>
      </c>
      <c r="E2075" s="40" t="n">
        <v>1.8</v>
      </c>
      <c r="F2075" s="41" t="n">
        <f aca="false">IF(A2075="","",INDEX(Assumptions!$B$16:$B$18,MATCH(C2075,Assumptions!$A$16:$A$18,0)))</f>
        <v>3</v>
      </c>
      <c r="G2075" s="42" t="n">
        <f aca="false">IF(A2075="","",WORKDAY(B2075,F2075))</f>
        <v>46287</v>
      </c>
    </row>
    <row r="2076" customFormat="false" ht="15" hidden="false" customHeight="false" outlineLevel="0" collapsed="false">
      <c r="A2076" s="37" t="n">
        <v>1002075</v>
      </c>
      <c r="B2076" s="38" t="n">
        <v>46282</v>
      </c>
      <c r="C2076" s="39" t="s">
        <v>69</v>
      </c>
      <c r="D2076" s="39" t="s">
        <v>37</v>
      </c>
      <c r="E2076" s="40" t="n">
        <v>1.4</v>
      </c>
      <c r="F2076" s="41" t="n">
        <f aca="false">IF(A2076="","",INDEX(Assumptions!$B$16:$B$18,MATCH(C2076,Assumptions!$A$16:$A$18,0)))</f>
        <v>3</v>
      </c>
      <c r="G2076" s="42" t="n">
        <f aca="false">IF(A2076="","",WORKDAY(B2076,F2076))</f>
        <v>46287</v>
      </c>
    </row>
    <row r="2077" customFormat="false" ht="15" hidden="false" customHeight="false" outlineLevel="0" collapsed="false">
      <c r="A2077" s="37" t="n">
        <v>1002076</v>
      </c>
      <c r="B2077" s="38" t="n">
        <v>46282</v>
      </c>
      <c r="C2077" s="39" t="s">
        <v>70</v>
      </c>
      <c r="D2077" s="39" t="s">
        <v>35</v>
      </c>
      <c r="E2077" s="40" t="n">
        <v>2.3</v>
      </c>
      <c r="F2077" s="41" t="n">
        <f aca="false">IF(A2077="","",INDEX(Assumptions!$B$16:$B$18,MATCH(C2077,Assumptions!$A$16:$A$18,0)))</f>
        <v>5</v>
      </c>
      <c r="G2077" s="42" t="n">
        <f aca="false">IF(A2077="","",WORKDAY(B2077,F2077))</f>
        <v>46289</v>
      </c>
    </row>
    <row r="2078" customFormat="false" ht="15" hidden="false" customHeight="false" outlineLevel="0" collapsed="false">
      <c r="A2078" s="37" t="n">
        <v>1002077</v>
      </c>
      <c r="B2078" s="38" t="n">
        <v>46282</v>
      </c>
      <c r="C2078" s="39" t="s">
        <v>70</v>
      </c>
      <c r="D2078" s="39" t="s">
        <v>35</v>
      </c>
      <c r="E2078" s="40" t="n">
        <v>1.9</v>
      </c>
      <c r="F2078" s="41" t="n">
        <f aca="false">IF(A2078="","",INDEX(Assumptions!$B$16:$B$18,MATCH(C2078,Assumptions!$A$16:$A$18,0)))</f>
        <v>5</v>
      </c>
      <c r="G2078" s="42" t="n">
        <f aca="false">IF(A2078="","",WORKDAY(B2078,F2078))</f>
        <v>46289</v>
      </c>
    </row>
    <row r="2079" customFormat="false" ht="15" hidden="false" customHeight="false" outlineLevel="0" collapsed="false">
      <c r="A2079" s="37" t="n">
        <v>1002078</v>
      </c>
      <c r="B2079" s="38" t="n">
        <v>46282</v>
      </c>
      <c r="C2079" s="39" t="s">
        <v>69</v>
      </c>
      <c r="D2079" s="39" t="s">
        <v>31</v>
      </c>
      <c r="E2079" s="40" t="n">
        <v>4.9</v>
      </c>
      <c r="F2079" s="41" t="n">
        <f aca="false">IF(A2079="","",INDEX(Assumptions!$B$16:$B$18,MATCH(C2079,Assumptions!$A$16:$A$18,0)))</f>
        <v>3</v>
      </c>
      <c r="G2079" s="42" t="n">
        <f aca="false">IF(A2079="","",WORKDAY(B2079,F2079))</f>
        <v>46287</v>
      </c>
    </row>
    <row r="2080" customFormat="false" ht="15" hidden="false" customHeight="false" outlineLevel="0" collapsed="false">
      <c r="A2080" s="37" t="n">
        <v>1002079</v>
      </c>
      <c r="B2080" s="38" t="n">
        <v>46282</v>
      </c>
      <c r="C2080" s="39" t="s">
        <v>69</v>
      </c>
      <c r="D2080" s="39" t="s">
        <v>35</v>
      </c>
      <c r="E2080" s="40" t="n">
        <v>1.4</v>
      </c>
      <c r="F2080" s="41" t="n">
        <f aca="false">IF(A2080="","",INDEX(Assumptions!$B$16:$B$18,MATCH(C2080,Assumptions!$A$16:$A$18,0)))</f>
        <v>3</v>
      </c>
      <c r="G2080" s="42" t="n">
        <f aca="false">IF(A2080="","",WORKDAY(B2080,F2080))</f>
        <v>46287</v>
      </c>
    </row>
    <row r="2081" customFormat="false" ht="15" hidden="false" customHeight="false" outlineLevel="0" collapsed="false">
      <c r="A2081" s="37" t="n">
        <v>1002080</v>
      </c>
      <c r="B2081" s="38" t="n">
        <v>46282</v>
      </c>
      <c r="C2081" s="39" t="s">
        <v>69</v>
      </c>
      <c r="D2081" s="39" t="s">
        <v>33</v>
      </c>
      <c r="E2081" s="40" t="n">
        <v>1.5</v>
      </c>
      <c r="F2081" s="41" t="n">
        <f aca="false">IF(A2081="","",INDEX(Assumptions!$B$16:$B$18,MATCH(C2081,Assumptions!$A$16:$A$18,0)))</f>
        <v>3</v>
      </c>
      <c r="G2081" s="42" t="n">
        <f aca="false">IF(A2081="","",WORKDAY(B2081,F2081))</f>
        <v>46287</v>
      </c>
    </row>
    <row r="2082" customFormat="false" ht="15" hidden="false" customHeight="false" outlineLevel="0" collapsed="false">
      <c r="A2082" s="37" t="n">
        <v>1002081</v>
      </c>
      <c r="B2082" s="38" t="n">
        <v>46282</v>
      </c>
      <c r="C2082" s="39" t="s">
        <v>69</v>
      </c>
      <c r="D2082" s="39" t="s">
        <v>33</v>
      </c>
      <c r="E2082" s="40" t="n">
        <v>0.9</v>
      </c>
      <c r="F2082" s="41" t="n">
        <f aca="false">IF(A2082="","",INDEX(Assumptions!$B$16:$B$18,MATCH(C2082,Assumptions!$A$16:$A$18,0)))</f>
        <v>3</v>
      </c>
      <c r="G2082" s="42" t="n">
        <f aca="false">IF(A2082="","",WORKDAY(B2082,F2082))</f>
        <v>46287</v>
      </c>
    </row>
    <row r="2083" customFormat="false" ht="15" hidden="false" customHeight="false" outlineLevel="0" collapsed="false">
      <c r="A2083" s="37" t="n">
        <v>1002082</v>
      </c>
      <c r="B2083" s="38" t="n">
        <v>46282</v>
      </c>
      <c r="C2083" s="39" t="s">
        <v>70</v>
      </c>
      <c r="D2083" s="39" t="s">
        <v>35</v>
      </c>
      <c r="E2083" s="40" t="n">
        <v>1.6</v>
      </c>
      <c r="F2083" s="41" t="n">
        <f aca="false">IF(A2083="","",INDEX(Assumptions!$B$16:$B$18,MATCH(C2083,Assumptions!$A$16:$A$18,0)))</f>
        <v>5</v>
      </c>
      <c r="G2083" s="42" t="n">
        <f aca="false">IF(A2083="","",WORKDAY(B2083,F2083))</f>
        <v>46289</v>
      </c>
    </row>
    <row r="2084" customFormat="false" ht="15" hidden="false" customHeight="false" outlineLevel="0" collapsed="false">
      <c r="A2084" s="37" t="n">
        <v>1002083</v>
      </c>
      <c r="B2084" s="38" t="n">
        <v>46282</v>
      </c>
      <c r="C2084" s="39" t="s">
        <v>70</v>
      </c>
      <c r="D2084" s="39" t="s">
        <v>37</v>
      </c>
      <c r="E2084" s="40" t="n">
        <v>0.7</v>
      </c>
      <c r="F2084" s="41" t="n">
        <f aca="false">IF(A2084="","",INDEX(Assumptions!$B$16:$B$18,MATCH(C2084,Assumptions!$A$16:$A$18,0)))</f>
        <v>5</v>
      </c>
      <c r="G2084" s="42" t="n">
        <f aca="false">IF(A2084="","",WORKDAY(B2084,F2084))</f>
        <v>46289</v>
      </c>
    </row>
    <row r="2085" customFormat="false" ht="15" hidden="false" customHeight="false" outlineLevel="0" collapsed="false">
      <c r="A2085" s="37" t="n">
        <v>1002084</v>
      </c>
      <c r="B2085" s="38" t="n">
        <v>46282</v>
      </c>
      <c r="C2085" s="39" t="s">
        <v>70</v>
      </c>
      <c r="D2085" s="39" t="s">
        <v>33</v>
      </c>
      <c r="E2085" s="40" t="n">
        <v>0.5</v>
      </c>
      <c r="F2085" s="41" t="n">
        <f aca="false">IF(A2085="","",INDEX(Assumptions!$B$16:$B$18,MATCH(C2085,Assumptions!$A$16:$A$18,0)))</f>
        <v>5</v>
      </c>
      <c r="G2085" s="42" t="n">
        <f aca="false">IF(A2085="","",WORKDAY(B2085,F2085))</f>
        <v>46289</v>
      </c>
    </row>
    <row r="2086" customFormat="false" ht="15" hidden="false" customHeight="false" outlineLevel="0" collapsed="false">
      <c r="A2086" s="37" t="n">
        <v>1002085</v>
      </c>
      <c r="B2086" s="38" t="n">
        <v>46282</v>
      </c>
      <c r="C2086" s="39" t="s">
        <v>68</v>
      </c>
      <c r="D2086" s="39" t="s">
        <v>33</v>
      </c>
      <c r="E2086" s="40" t="n">
        <v>2.5</v>
      </c>
      <c r="F2086" s="41" t="n">
        <f aca="false">IF(A2086="","",INDEX(Assumptions!$B$16:$B$18,MATCH(C2086,Assumptions!$A$16:$A$18,0)))</f>
        <v>1</v>
      </c>
      <c r="G2086" s="42" t="n">
        <f aca="false">IF(A2086="","",WORKDAY(B2086,F2086))</f>
        <v>46283</v>
      </c>
    </row>
    <row r="2087" customFormat="false" ht="15" hidden="false" customHeight="false" outlineLevel="0" collapsed="false">
      <c r="A2087" s="37" t="n">
        <v>1002086</v>
      </c>
      <c r="B2087" s="38" t="n">
        <v>46282</v>
      </c>
      <c r="C2087" s="39" t="s">
        <v>68</v>
      </c>
      <c r="D2087" s="39" t="s">
        <v>33</v>
      </c>
      <c r="E2087" s="40" t="n">
        <v>0.5</v>
      </c>
      <c r="F2087" s="41" t="n">
        <f aca="false">IF(A2087="","",INDEX(Assumptions!$B$16:$B$18,MATCH(C2087,Assumptions!$A$16:$A$18,0)))</f>
        <v>1</v>
      </c>
      <c r="G2087" s="42" t="n">
        <f aca="false">IF(A2087="","",WORKDAY(B2087,F2087))</f>
        <v>46283</v>
      </c>
    </row>
    <row r="2088" customFormat="false" ht="15" hidden="false" customHeight="false" outlineLevel="0" collapsed="false">
      <c r="A2088" s="37" t="n">
        <v>1002087</v>
      </c>
      <c r="B2088" s="38" t="n">
        <v>46282</v>
      </c>
      <c r="C2088" s="39" t="s">
        <v>69</v>
      </c>
      <c r="D2088" s="39" t="s">
        <v>39</v>
      </c>
      <c r="E2088" s="40" t="n">
        <v>1.3</v>
      </c>
      <c r="F2088" s="41" t="n">
        <f aca="false">IF(A2088="","",INDEX(Assumptions!$B$16:$B$18,MATCH(C2088,Assumptions!$A$16:$A$18,0)))</f>
        <v>3</v>
      </c>
      <c r="G2088" s="42" t="n">
        <f aca="false">IF(A2088="","",WORKDAY(B2088,F2088))</f>
        <v>46287</v>
      </c>
    </row>
    <row r="2089" customFormat="false" ht="15" hidden="false" customHeight="false" outlineLevel="0" collapsed="false">
      <c r="A2089" s="37" t="n">
        <v>1002088</v>
      </c>
      <c r="B2089" s="38" t="n">
        <v>46282</v>
      </c>
      <c r="C2089" s="39" t="s">
        <v>69</v>
      </c>
      <c r="D2089" s="39" t="s">
        <v>39</v>
      </c>
      <c r="E2089" s="40" t="n">
        <v>1.4</v>
      </c>
      <c r="F2089" s="41" t="n">
        <f aca="false">IF(A2089="","",INDEX(Assumptions!$B$16:$B$18,MATCH(C2089,Assumptions!$A$16:$A$18,0)))</f>
        <v>3</v>
      </c>
      <c r="G2089" s="42" t="n">
        <f aca="false">IF(A2089="","",WORKDAY(B2089,F2089))</f>
        <v>46287</v>
      </c>
    </row>
    <row r="2090" customFormat="false" ht="15" hidden="false" customHeight="false" outlineLevel="0" collapsed="false">
      <c r="A2090" s="37" t="n">
        <v>1002089</v>
      </c>
      <c r="B2090" s="38" t="n">
        <v>46282</v>
      </c>
      <c r="C2090" s="39" t="s">
        <v>69</v>
      </c>
      <c r="D2090" s="39" t="s">
        <v>39</v>
      </c>
      <c r="E2090" s="40" t="n">
        <v>2.6</v>
      </c>
      <c r="F2090" s="41" t="n">
        <f aca="false">IF(A2090="","",INDEX(Assumptions!$B$16:$B$18,MATCH(C2090,Assumptions!$A$16:$A$18,0)))</f>
        <v>3</v>
      </c>
      <c r="G2090" s="42" t="n">
        <f aca="false">IF(A2090="","",WORKDAY(B2090,F2090))</f>
        <v>46287</v>
      </c>
    </row>
    <row r="2091" customFormat="false" ht="15" hidden="false" customHeight="false" outlineLevel="0" collapsed="false">
      <c r="A2091" s="37" t="n">
        <v>1002090</v>
      </c>
      <c r="B2091" s="38" t="n">
        <v>46282</v>
      </c>
      <c r="C2091" s="39" t="s">
        <v>70</v>
      </c>
      <c r="D2091" s="39" t="s">
        <v>39</v>
      </c>
      <c r="E2091" s="40" t="n">
        <v>0.7</v>
      </c>
      <c r="F2091" s="41" t="n">
        <f aca="false">IF(A2091="","",INDEX(Assumptions!$B$16:$B$18,MATCH(C2091,Assumptions!$A$16:$A$18,0)))</f>
        <v>5</v>
      </c>
      <c r="G2091" s="42" t="n">
        <f aca="false">IF(A2091="","",WORKDAY(B2091,F2091))</f>
        <v>46289</v>
      </c>
    </row>
    <row r="2092" customFormat="false" ht="15" hidden="false" customHeight="false" outlineLevel="0" collapsed="false">
      <c r="A2092" s="37" t="n">
        <v>1002091</v>
      </c>
      <c r="B2092" s="38" t="n">
        <v>46282</v>
      </c>
      <c r="C2092" s="39" t="s">
        <v>68</v>
      </c>
      <c r="D2092" s="39" t="s">
        <v>37</v>
      </c>
      <c r="E2092" s="40" t="n">
        <v>3.5</v>
      </c>
      <c r="F2092" s="41" t="n">
        <f aca="false">IF(A2092="","",INDEX(Assumptions!$B$16:$B$18,MATCH(C2092,Assumptions!$A$16:$A$18,0)))</f>
        <v>1</v>
      </c>
      <c r="G2092" s="42" t="n">
        <f aca="false">IF(A2092="","",WORKDAY(B2092,F2092))</f>
        <v>46283</v>
      </c>
    </row>
    <row r="2093" customFormat="false" ht="15" hidden="false" customHeight="false" outlineLevel="0" collapsed="false">
      <c r="A2093" s="37" t="n">
        <v>1002092</v>
      </c>
      <c r="B2093" s="38" t="n">
        <v>46282</v>
      </c>
      <c r="C2093" s="39" t="s">
        <v>70</v>
      </c>
      <c r="D2093" s="39" t="s">
        <v>39</v>
      </c>
      <c r="E2093" s="40" t="n">
        <v>5.1</v>
      </c>
      <c r="F2093" s="41" t="n">
        <f aca="false">IF(A2093="","",INDEX(Assumptions!$B$16:$B$18,MATCH(C2093,Assumptions!$A$16:$A$18,0)))</f>
        <v>5</v>
      </c>
      <c r="G2093" s="42" t="n">
        <f aca="false">IF(A2093="","",WORKDAY(B2093,F2093))</f>
        <v>46289</v>
      </c>
    </row>
    <row r="2094" customFormat="false" ht="15" hidden="false" customHeight="false" outlineLevel="0" collapsed="false">
      <c r="A2094" s="37" t="n">
        <v>1002093</v>
      </c>
      <c r="B2094" s="38" t="n">
        <v>46282</v>
      </c>
      <c r="C2094" s="39" t="s">
        <v>70</v>
      </c>
      <c r="D2094" s="39" t="s">
        <v>39</v>
      </c>
      <c r="E2094" s="40" t="n">
        <v>1</v>
      </c>
      <c r="F2094" s="41" t="n">
        <f aca="false">IF(A2094="","",INDEX(Assumptions!$B$16:$B$18,MATCH(C2094,Assumptions!$A$16:$A$18,0)))</f>
        <v>5</v>
      </c>
      <c r="G2094" s="42" t="n">
        <f aca="false">IF(A2094="","",WORKDAY(B2094,F2094))</f>
        <v>46289</v>
      </c>
    </row>
    <row r="2095" customFormat="false" ht="15" hidden="false" customHeight="false" outlineLevel="0" collapsed="false">
      <c r="A2095" s="37" t="n">
        <v>1002094</v>
      </c>
      <c r="B2095" s="38" t="n">
        <v>46282</v>
      </c>
      <c r="C2095" s="39" t="s">
        <v>70</v>
      </c>
      <c r="D2095" s="39" t="s">
        <v>35</v>
      </c>
      <c r="E2095" s="40" t="n">
        <v>4.1</v>
      </c>
      <c r="F2095" s="41" t="n">
        <f aca="false">IF(A2095="","",INDEX(Assumptions!$B$16:$B$18,MATCH(C2095,Assumptions!$A$16:$A$18,0)))</f>
        <v>5</v>
      </c>
      <c r="G2095" s="42" t="n">
        <f aca="false">IF(A2095="","",WORKDAY(B2095,F2095))</f>
        <v>46289</v>
      </c>
    </row>
    <row r="2096" customFormat="false" ht="15" hidden="false" customHeight="false" outlineLevel="0" collapsed="false">
      <c r="A2096" s="37" t="n">
        <v>1002095</v>
      </c>
      <c r="B2096" s="38" t="n">
        <v>46282</v>
      </c>
      <c r="C2096" s="39" t="s">
        <v>69</v>
      </c>
      <c r="D2096" s="39" t="s">
        <v>31</v>
      </c>
      <c r="E2096" s="40" t="n">
        <v>1.4</v>
      </c>
      <c r="F2096" s="41" t="n">
        <f aca="false">IF(A2096="","",INDEX(Assumptions!$B$16:$B$18,MATCH(C2096,Assumptions!$A$16:$A$18,0)))</f>
        <v>3</v>
      </c>
      <c r="G2096" s="42" t="n">
        <f aca="false">IF(A2096="","",WORKDAY(B2096,F2096))</f>
        <v>46287</v>
      </c>
    </row>
    <row r="2097" customFormat="false" ht="15" hidden="false" customHeight="false" outlineLevel="0" collapsed="false">
      <c r="A2097" s="37" t="n">
        <v>1002096</v>
      </c>
      <c r="B2097" s="38" t="n">
        <v>46282</v>
      </c>
      <c r="C2097" s="39" t="s">
        <v>69</v>
      </c>
      <c r="D2097" s="39" t="s">
        <v>39</v>
      </c>
      <c r="E2097" s="40" t="n">
        <v>1.3</v>
      </c>
      <c r="F2097" s="41" t="n">
        <f aca="false">IF(A2097="","",INDEX(Assumptions!$B$16:$B$18,MATCH(C2097,Assumptions!$A$16:$A$18,0)))</f>
        <v>3</v>
      </c>
      <c r="G2097" s="42" t="n">
        <f aca="false">IF(A2097="","",WORKDAY(B2097,F2097))</f>
        <v>46287</v>
      </c>
    </row>
    <row r="2098" customFormat="false" ht="15" hidden="false" customHeight="false" outlineLevel="0" collapsed="false">
      <c r="A2098" s="37" t="n">
        <v>1002097</v>
      </c>
      <c r="B2098" s="38" t="n">
        <v>46282</v>
      </c>
      <c r="C2098" s="39" t="s">
        <v>69</v>
      </c>
      <c r="D2098" s="39" t="s">
        <v>35</v>
      </c>
      <c r="E2098" s="40" t="n">
        <v>1.7</v>
      </c>
      <c r="F2098" s="41" t="n">
        <f aca="false">IF(A2098="","",INDEX(Assumptions!$B$16:$B$18,MATCH(C2098,Assumptions!$A$16:$A$18,0)))</f>
        <v>3</v>
      </c>
      <c r="G2098" s="42" t="n">
        <f aca="false">IF(A2098="","",WORKDAY(B2098,F2098))</f>
        <v>46287</v>
      </c>
    </row>
    <row r="2099" customFormat="false" ht="15" hidden="false" customHeight="false" outlineLevel="0" collapsed="false">
      <c r="A2099" s="37" t="n">
        <v>1002098</v>
      </c>
      <c r="B2099" s="38" t="n">
        <v>46282</v>
      </c>
      <c r="C2099" s="39" t="s">
        <v>69</v>
      </c>
      <c r="D2099" s="39" t="s">
        <v>39</v>
      </c>
      <c r="E2099" s="40" t="n">
        <v>1.3</v>
      </c>
      <c r="F2099" s="41" t="n">
        <f aca="false">IF(A2099="","",INDEX(Assumptions!$B$16:$B$18,MATCH(C2099,Assumptions!$A$16:$A$18,0)))</f>
        <v>3</v>
      </c>
      <c r="G2099" s="42" t="n">
        <f aca="false">IF(A2099="","",WORKDAY(B2099,F2099))</f>
        <v>46287</v>
      </c>
    </row>
    <row r="2100" customFormat="false" ht="15" hidden="false" customHeight="false" outlineLevel="0" collapsed="false">
      <c r="A2100" s="37" t="n">
        <v>1002099</v>
      </c>
      <c r="B2100" s="38" t="n">
        <v>46282</v>
      </c>
      <c r="C2100" s="39" t="s">
        <v>70</v>
      </c>
      <c r="D2100" s="39" t="s">
        <v>37</v>
      </c>
      <c r="E2100" s="40" t="n">
        <v>6.9</v>
      </c>
      <c r="F2100" s="41" t="n">
        <f aca="false">IF(A2100="","",INDEX(Assumptions!$B$16:$B$18,MATCH(C2100,Assumptions!$A$16:$A$18,0)))</f>
        <v>5</v>
      </c>
      <c r="G2100" s="42" t="n">
        <f aca="false">IF(A2100="","",WORKDAY(B2100,F2100))</f>
        <v>46289</v>
      </c>
    </row>
    <row r="2101" customFormat="false" ht="15" hidden="false" customHeight="false" outlineLevel="0" collapsed="false">
      <c r="A2101" s="37" t="n">
        <v>1002100</v>
      </c>
      <c r="B2101" s="38" t="n">
        <v>46282</v>
      </c>
      <c r="C2101" s="39" t="s">
        <v>69</v>
      </c>
      <c r="D2101" s="39" t="s">
        <v>33</v>
      </c>
      <c r="E2101" s="40" t="n">
        <v>2.2</v>
      </c>
      <c r="F2101" s="41" t="n">
        <f aca="false">IF(A2101="","",INDEX(Assumptions!$B$16:$B$18,MATCH(C2101,Assumptions!$A$16:$A$18,0)))</f>
        <v>3</v>
      </c>
      <c r="G2101" s="42" t="n">
        <f aca="false">IF(A2101="","",WORKDAY(B2101,F2101))</f>
        <v>46287</v>
      </c>
    </row>
    <row r="2102" customFormat="false" ht="15" hidden="false" customHeight="false" outlineLevel="0" collapsed="false">
      <c r="A2102" s="37" t="n">
        <v>1002101</v>
      </c>
      <c r="B2102" s="38" t="n">
        <v>46282</v>
      </c>
      <c r="C2102" s="39" t="s">
        <v>69</v>
      </c>
      <c r="D2102" s="39" t="s">
        <v>37</v>
      </c>
      <c r="E2102" s="40" t="n">
        <v>1.1</v>
      </c>
      <c r="F2102" s="41" t="n">
        <f aca="false">IF(A2102="","",INDEX(Assumptions!$B$16:$B$18,MATCH(C2102,Assumptions!$A$16:$A$18,0)))</f>
        <v>3</v>
      </c>
      <c r="G2102" s="42" t="n">
        <f aca="false">IF(A2102="","",WORKDAY(B2102,F2102))</f>
        <v>46287</v>
      </c>
    </row>
    <row r="2103" customFormat="false" ht="15" hidden="false" customHeight="false" outlineLevel="0" collapsed="false">
      <c r="A2103" s="37" t="n">
        <v>1002102</v>
      </c>
      <c r="B2103" s="38" t="n">
        <v>46282</v>
      </c>
      <c r="C2103" s="39" t="s">
        <v>68</v>
      </c>
      <c r="D2103" s="39" t="s">
        <v>39</v>
      </c>
      <c r="E2103" s="40" t="n">
        <v>1.5</v>
      </c>
      <c r="F2103" s="41" t="n">
        <f aca="false">IF(A2103="","",INDEX(Assumptions!$B$16:$B$18,MATCH(C2103,Assumptions!$A$16:$A$18,0)))</f>
        <v>1</v>
      </c>
      <c r="G2103" s="42" t="n">
        <f aca="false">IF(A2103="","",WORKDAY(B2103,F2103))</f>
        <v>46283</v>
      </c>
    </row>
    <row r="2104" customFormat="false" ht="15" hidden="false" customHeight="false" outlineLevel="0" collapsed="false">
      <c r="A2104" s="37" t="n">
        <v>1002103</v>
      </c>
      <c r="B2104" s="38" t="n">
        <v>46282</v>
      </c>
      <c r="C2104" s="39" t="s">
        <v>69</v>
      </c>
      <c r="D2104" s="39" t="s">
        <v>33</v>
      </c>
      <c r="E2104" s="40" t="n">
        <v>0.7</v>
      </c>
      <c r="F2104" s="41" t="n">
        <f aca="false">IF(A2104="","",INDEX(Assumptions!$B$16:$B$18,MATCH(C2104,Assumptions!$A$16:$A$18,0)))</f>
        <v>3</v>
      </c>
      <c r="G2104" s="42" t="n">
        <f aca="false">IF(A2104="","",WORKDAY(B2104,F2104))</f>
        <v>46287</v>
      </c>
    </row>
    <row r="2105" customFormat="false" ht="15" hidden="false" customHeight="false" outlineLevel="0" collapsed="false">
      <c r="A2105" s="37" t="n">
        <v>1002104</v>
      </c>
      <c r="B2105" s="38" t="n">
        <v>46282</v>
      </c>
      <c r="C2105" s="39" t="s">
        <v>69</v>
      </c>
      <c r="D2105" s="39" t="s">
        <v>37</v>
      </c>
      <c r="E2105" s="40" t="n">
        <v>2</v>
      </c>
      <c r="F2105" s="41" t="n">
        <f aca="false">IF(A2105="","",INDEX(Assumptions!$B$16:$B$18,MATCH(C2105,Assumptions!$A$16:$A$18,0)))</f>
        <v>3</v>
      </c>
      <c r="G2105" s="42" t="n">
        <f aca="false">IF(A2105="","",WORKDAY(B2105,F2105))</f>
        <v>46287</v>
      </c>
    </row>
    <row r="2106" customFormat="false" ht="15" hidden="false" customHeight="false" outlineLevel="0" collapsed="false">
      <c r="A2106" s="37" t="n">
        <v>1002105</v>
      </c>
      <c r="B2106" s="38" t="n">
        <v>46282</v>
      </c>
      <c r="C2106" s="39" t="s">
        <v>69</v>
      </c>
      <c r="D2106" s="39" t="s">
        <v>35</v>
      </c>
      <c r="E2106" s="40" t="n">
        <v>1.4</v>
      </c>
      <c r="F2106" s="41" t="n">
        <f aca="false">IF(A2106="","",INDEX(Assumptions!$B$16:$B$18,MATCH(C2106,Assumptions!$A$16:$A$18,0)))</f>
        <v>3</v>
      </c>
      <c r="G2106" s="42" t="n">
        <f aca="false">IF(A2106="","",WORKDAY(B2106,F2106))</f>
        <v>46287</v>
      </c>
    </row>
    <row r="2107" customFormat="false" ht="15" hidden="false" customHeight="false" outlineLevel="0" collapsed="false">
      <c r="A2107" s="37" t="n">
        <v>1002106</v>
      </c>
      <c r="B2107" s="38" t="n">
        <v>46282</v>
      </c>
      <c r="C2107" s="39" t="s">
        <v>69</v>
      </c>
      <c r="D2107" s="39" t="s">
        <v>35</v>
      </c>
      <c r="E2107" s="40" t="n">
        <v>1.6</v>
      </c>
      <c r="F2107" s="41" t="n">
        <f aca="false">IF(A2107="","",INDEX(Assumptions!$B$16:$B$18,MATCH(C2107,Assumptions!$A$16:$A$18,0)))</f>
        <v>3</v>
      </c>
      <c r="G2107" s="42" t="n">
        <f aca="false">IF(A2107="","",WORKDAY(B2107,F2107))</f>
        <v>46287</v>
      </c>
    </row>
    <row r="2108" customFormat="false" ht="15" hidden="false" customHeight="false" outlineLevel="0" collapsed="false">
      <c r="A2108" s="37" t="n">
        <v>1002107</v>
      </c>
      <c r="B2108" s="38" t="n">
        <v>46282</v>
      </c>
      <c r="C2108" s="39" t="s">
        <v>68</v>
      </c>
      <c r="D2108" s="39" t="s">
        <v>39</v>
      </c>
      <c r="E2108" s="40" t="n">
        <v>1</v>
      </c>
      <c r="F2108" s="41" t="n">
        <f aca="false">IF(A2108="","",INDEX(Assumptions!$B$16:$B$18,MATCH(C2108,Assumptions!$A$16:$A$18,0)))</f>
        <v>1</v>
      </c>
      <c r="G2108" s="42" t="n">
        <f aca="false">IF(A2108="","",WORKDAY(B2108,F2108))</f>
        <v>46283</v>
      </c>
    </row>
    <row r="2109" customFormat="false" ht="15" hidden="false" customHeight="false" outlineLevel="0" collapsed="false">
      <c r="A2109" s="37" t="n">
        <v>1002108</v>
      </c>
      <c r="B2109" s="38" t="n">
        <v>46282</v>
      </c>
      <c r="C2109" s="39" t="s">
        <v>69</v>
      </c>
      <c r="D2109" s="39" t="s">
        <v>35</v>
      </c>
      <c r="E2109" s="40" t="n">
        <v>1.8</v>
      </c>
      <c r="F2109" s="41" t="n">
        <f aca="false">IF(A2109="","",INDEX(Assumptions!$B$16:$B$18,MATCH(C2109,Assumptions!$A$16:$A$18,0)))</f>
        <v>3</v>
      </c>
      <c r="G2109" s="42" t="n">
        <f aca="false">IF(A2109="","",WORKDAY(B2109,F2109))</f>
        <v>46287</v>
      </c>
    </row>
    <row r="2110" customFormat="false" ht="15" hidden="false" customHeight="false" outlineLevel="0" collapsed="false">
      <c r="A2110" s="37" t="n">
        <v>1002109</v>
      </c>
      <c r="B2110" s="38" t="n">
        <v>46282</v>
      </c>
      <c r="C2110" s="39" t="s">
        <v>69</v>
      </c>
      <c r="D2110" s="39" t="s">
        <v>39</v>
      </c>
      <c r="E2110" s="40" t="n">
        <v>1.1</v>
      </c>
      <c r="F2110" s="41" t="n">
        <f aca="false">IF(A2110="","",INDEX(Assumptions!$B$16:$B$18,MATCH(C2110,Assumptions!$A$16:$A$18,0)))</f>
        <v>3</v>
      </c>
      <c r="G2110" s="42" t="n">
        <f aca="false">IF(A2110="","",WORKDAY(B2110,F2110))</f>
        <v>46287</v>
      </c>
    </row>
    <row r="2111" customFormat="false" ht="15" hidden="false" customHeight="false" outlineLevel="0" collapsed="false">
      <c r="A2111" s="37" t="n">
        <v>1002110</v>
      </c>
      <c r="B2111" s="38" t="n">
        <v>46282</v>
      </c>
      <c r="C2111" s="39" t="s">
        <v>69</v>
      </c>
      <c r="D2111" s="39" t="s">
        <v>37</v>
      </c>
      <c r="E2111" s="40" t="n">
        <v>2.1</v>
      </c>
      <c r="F2111" s="41" t="n">
        <f aca="false">IF(A2111="","",INDEX(Assumptions!$B$16:$B$18,MATCH(C2111,Assumptions!$A$16:$A$18,0)))</f>
        <v>3</v>
      </c>
      <c r="G2111" s="42" t="n">
        <f aca="false">IF(A2111="","",WORKDAY(B2111,F2111))</f>
        <v>46287</v>
      </c>
    </row>
    <row r="2112" customFormat="false" ht="15" hidden="false" customHeight="false" outlineLevel="0" collapsed="false">
      <c r="A2112" s="37" t="n">
        <v>1002111</v>
      </c>
      <c r="B2112" s="38" t="n">
        <v>46282</v>
      </c>
      <c r="C2112" s="39" t="s">
        <v>69</v>
      </c>
      <c r="D2112" s="39" t="s">
        <v>31</v>
      </c>
      <c r="E2112" s="40" t="n">
        <v>1.9</v>
      </c>
      <c r="F2112" s="41" t="n">
        <f aca="false">IF(A2112="","",INDEX(Assumptions!$B$16:$B$18,MATCH(C2112,Assumptions!$A$16:$A$18,0)))</f>
        <v>3</v>
      </c>
      <c r="G2112" s="42" t="n">
        <f aca="false">IF(A2112="","",WORKDAY(B2112,F2112))</f>
        <v>46287</v>
      </c>
    </row>
    <row r="2113" customFormat="false" ht="15" hidden="false" customHeight="false" outlineLevel="0" collapsed="false">
      <c r="A2113" s="37" t="n">
        <v>1002112</v>
      </c>
      <c r="B2113" s="38" t="n">
        <v>46282</v>
      </c>
      <c r="C2113" s="39" t="s">
        <v>68</v>
      </c>
      <c r="D2113" s="39" t="s">
        <v>33</v>
      </c>
      <c r="E2113" s="40" t="n">
        <v>1</v>
      </c>
      <c r="F2113" s="41" t="n">
        <f aca="false">IF(A2113="","",INDEX(Assumptions!$B$16:$B$18,MATCH(C2113,Assumptions!$A$16:$A$18,0)))</f>
        <v>1</v>
      </c>
      <c r="G2113" s="42" t="n">
        <f aca="false">IF(A2113="","",WORKDAY(B2113,F2113))</f>
        <v>46283</v>
      </c>
    </row>
    <row r="2114" customFormat="false" ht="15" hidden="false" customHeight="false" outlineLevel="0" collapsed="false">
      <c r="A2114" s="37" t="n">
        <v>1002113</v>
      </c>
      <c r="B2114" s="38" t="n">
        <v>46282</v>
      </c>
      <c r="C2114" s="39" t="s">
        <v>70</v>
      </c>
      <c r="D2114" s="39" t="s">
        <v>39</v>
      </c>
      <c r="E2114" s="40" t="n">
        <v>2</v>
      </c>
      <c r="F2114" s="41" t="n">
        <f aca="false">IF(A2114="","",INDEX(Assumptions!$B$16:$B$18,MATCH(C2114,Assumptions!$A$16:$A$18,0)))</f>
        <v>5</v>
      </c>
      <c r="G2114" s="42" t="n">
        <f aca="false">IF(A2114="","",WORKDAY(B2114,F2114))</f>
        <v>46289</v>
      </c>
    </row>
    <row r="2115" customFormat="false" ht="15" hidden="false" customHeight="false" outlineLevel="0" collapsed="false">
      <c r="A2115" s="37" t="n">
        <v>1002114</v>
      </c>
      <c r="B2115" s="38" t="n">
        <v>46282</v>
      </c>
      <c r="C2115" s="39" t="s">
        <v>68</v>
      </c>
      <c r="D2115" s="39" t="s">
        <v>33</v>
      </c>
      <c r="E2115" s="40" t="n">
        <v>2.1</v>
      </c>
      <c r="F2115" s="41" t="n">
        <f aca="false">IF(A2115="","",INDEX(Assumptions!$B$16:$B$18,MATCH(C2115,Assumptions!$A$16:$A$18,0)))</f>
        <v>1</v>
      </c>
      <c r="G2115" s="42" t="n">
        <f aca="false">IF(A2115="","",WORKDAY(B2115,F2115))</f>
        <v>46283</v>
      </c>
    </row>
    <row r="2116" customFormat="false" ht="15" hidden="false" customHeight="false" outlineLevel="0" collapsed="false">
      <c r="A2116" s="37" t="n">
        <v>1002115</v>
      </c>
      <c r="B2116" s="38" t="n">
        <v>46282</v>
      </c>
      <c r="C2116" s="39" t="s">
        <v>69</v>
      </c>
      <c r="D2116" s="39" t="s">
        <v>37</v>
      </c>
      <c r="E2116" s="40" t="n">
        <v>4.3</v>
      </c>
      <c r="F2116" s="41" t="n">
        <f aca="false">IF(A2116="","",INDEX(Assumptions!$B$16:$B$18,MATCH(C2116,Assumptions!$A$16:$A$18,0)))</f>
        <v>3</v>
      </c>
      <c r="G2116" s="42" t="n">
        <f aca="false">IF(A2116="","",WORKDAY(B2116,F2116))</f>
        <v>46287</v>
      </c>
    </row>
    <row r="2117" customFormat="false" ht="15" hidden="false" customHeight="false" outlineLevel="0" collapsed="false">
      <c r="A2117" s="37" t="n">
        <v>1002116</v>
      </c>
      <c r="B2117" s="38" t="n">
        <v>46282</v>
      </c>
      <c r="C2117" s="39" t="s">
        <v>69</v>
      </c>
      <c r="D2117" s="39" t="s">
        <v>37</v>
      </c>
      <c r="E2117" s="40" t="n">
        <v>3</v>
      </c>
      <c r="F2117" s="41" t="n">
        <f aca="false">IF(A2117="","",INDEX(Assumptions!$B$16:$B$18,MATCH(C2117,Assumptions!$A$16:$A$18,0)))</f>
        <v>3</v>
      </c>
      <c r="G2117" s="42" t="n">
        <f aca="false">IF(A2117="","",WORKDAY(B2117,F2117))</f>
        <v>46287</v>
      </c>
    </row>
    <row r="2118" customFormat="false" ht="15" hidden="false" customHeight="false" outlineLevel="0" collapsed="false">
      <c r="A2118" s="37" t="n">
        <v>1002117</v>
      </c>
      <c r="B2118" s="38" t="n">
        <v>46282</v>
      </c>
      <c r="C2118" s="39" t="s">
        <v>69</v>
      </c>
      <c r="D2118" s="39" t="s">
        <v>37</v>
      </c>
      <c r="E2118" s="40" t="n">
        <v>1.2</v>
      </c>
      <c r="F2118" s="41" t="n">
        <f aca="false">IF(A2118="","",INDEX(Assumptions!$B$16:$B$18,MATCH(C2118,Assumptions!$A$16:$A$18,0)))</f>
        <v>3</v>
      </c>
      <c r="G2118" s="42" t="n">
        <f aca="false">IF(A2118="","",WORKDAY(B2118,F2118))</f>
        <v>46287</v>
      </c>
    </row>
    <row r="2119" customFormat="false" ht="15" hidden="false" customHeight="false" outlineLevel="0" collapsed="false">
      <c r="A2119" s="37" t="n">
        <v>1002118</v>
      </c>
      <c r="B2119" s="38" t="n">
        <v>46282</v>
      </c>
      <c r="C2119" s="39" t="s">
        <v>68</v>
      </c>
      <c r="D2119" s="39" t="s">
        <v>35</v>
      </c>
      <c r="E2119" s="40" t="n">
        <v>4.4</v>
      </c>
      <c r="F2119" s="41" t="n">
        <f aca="false">IF(A2119="","",INDEX(Assumptions!$B$16:$B$18,MATCH(C2119,Assumptions!$A$16:$A$18,0)))</f>
        <v>1</v>
      </c>
      <c r="G2119" s="42" t="n">
        <f aca="false">IF(A2119="","",WORKDAY(B2119,F2119))</f>
        <v>46283</v>
      </c>
    </row>
    <row r="2120" customFormat="false" ht="15" hidden="false" customHeight="false" outlineLevel="0" collapsed="false">
      <c r="A2120" s="37" t="n">
        <v>1002119</v>
      </c>
      <c r="B2120" s="38" t="n">
        <v>46282</v>
      </c>
      <c r="C2120" s="39" t="s">
        <v>69</v>
      </c>
      <c r="D2120" s="39" t="s">
        <v>39</v>
      </c>
      <c r="E2120" s="40" t="n">
        <v>1.1</v>
      </c>
      <c r="F2120" s="41" t="n">
        <f aca="false">IF(A2120="","",INDEX(Assumptions!$B$16:$B$18,MATCH(C2120,Assumptions!$A$16:$A$18,0)))</f>
        <v>3</v>
      </c>
      <c r="G2120" s="42" t="n">
        <f aca="false">IF(A2120="","",WORKDAY(B2120,F2120))</f>
        <v>46287</v>
      </c>
    </row>
    <row r="2121" customFormat="false" ht="15" hidden="false" customHeight="false" outlineLevel="0" collapsed="false">
      <c r="A2121" s="37" t="n">
        <v>1002120</v>
      </c>
      <c r="B2121" s="38" t="n">
        <v>46282</v>
      </c>
      <c r="C2121" s="39" t="s">
        <v>68</v>
      </c>
      <c r="D2121" s="39" t="s">
        <v>37</v>
      </c>
      <c r="E2121" s="40" t="n">
        <v>0.7</v>
      </c>
      <c r="F2121" s="41" t="n">
        <f aca="false">IF(A2121="","",INDEX(Assumptions!$B$16:$B$18,MATCH(C2121,Assumptions!$A$16:$A$18,0)))</f>
        <v>1</v>
      </c>
      <c r="G2121" s="42" t="n">
        <f aca="false">IF(A2121="","",WORKDAY(B2121,F2121))</f>
        <v>46283</v>
      </c>
    </row>
    <row r="2122" customFormat="false" ht="15" hidden="false" customHeight="false" outlineLevel="0" collapsed="false">
      <c r="A2122" s="37" t="n">
        <v>1002121</v>
      </c>
      <c r="B2122" s="38" t="n">
        <v>46282</v>
      </c>
      <c r="C2122" s="39" t="s">
        <v>70</v>
      </c>
      <c r="D2122" s="39" t="s">
        <v>31</v>
      </c>
      <c r="E2122" s="40" t="n">
        <v>1.5</v>
      </c>
      <c r="F2122" s="41" t="n">
        <f aca="false">IF(A2122="","",INDEX(Assumptions!$B$16:$B$18,MATCH(C2122,Assumptions!$A$16:$A$18,0)))</f>
        <v>5</v>
      </c>
      <c r="G2122" s="42" t="n">
        <f aca="false">IF(A2122="","",WORKDAY(B2122,F2122))</f>
        <v>46289</v>
      </c>
    </row>
    <row r="2123" customFormat="false" ht="15" hidden="false" customHeight="false" outlineLevel="0" collapsed="false">
      <c r="A2123" s="37" t="n">
        <v>1002122</v>
      </c>
      <c r="B2123" s="38" t="n">
        <v>46282</v>
      </c>
      <c r="C2123" s="39" t="s">
        <v>70</v>
      </c>
      <c r="D2123" s="39" t="s">
        <v>37</v>
      </c>
      <c r="E2123" s="40" t="n">
        <v>2</v>
      </c>
      <c r="F2123" s="41" t="n">
        <f aca="false">IF(A2123="","",INDEX(Assumptions!$B$16:$B$18,MATCH(C2123,Assumptions!$A$16:$A$18,0)))</f>
        <v>5</v>
      </c>
      <c r="G2123" s="42" t="n">
        <f aca="false">IF(A2123="","",WORKDAY(B2123,F2123))</f>
        <v>46289</v>
      </c>
    </row>
    <row r="2124" customFormat="false" ht="15" hidden="false" customHeight="false" outlineLevel="0" collapsed="false">
      <c r="A2124" s="37" t="n">
        <v>1002123</v>
      </c>
      <c r="B2124" s="38" t="n">
        <v>46282</v>
      </c>
      <c r="C2124" s="39" t="s">
        <v>69</v>
      </c>
      <c r="D2124" s="39" t="s">
        <v>35</v>
      </c>
      <c r="E2124" s="40" t="n">
        <v>5</v>
      </c>
      <c r="F2124" s="41" t="n">
        <f aca="false">IF(A2124="","",INDEX(Assumptions!$B$16:$B$18,MATCH(C2124,Assumptions!$A$16:$A$18,0)))</f>
        <v>3</v>
      </c>
      <c r="G2124" s="42" t="n">
        <f aca="false">IF(A2124="","",WORKDAY(B2124,F2124))</f>
        <v>46287</v>
      </c>
    </row>
    <row r="2125" customFormat="false" ht="15" hidden="false" customHeight="false" outlineLevel="0" collapsed="false">
      <c r="A2125" s="37" t="n">
        <v>1002124</v>
      </c>
      <c r="B2125" s="38" t="n">
        <v>46282</v>
      </c>
      <c r="C2125" s="39" t="s">
        <v>69</v>
      </c>
      <c r="D2125" s="39" t="s">
        <v>35</v>
      </c>
      <c r="E2125" s="40" t="n">
        <v>0.2</v>
      </c>
      <c r="F2125" s="41" t="n">
        <f aca="false">IF(A2125="","",INDEX(Assumptions!$B$16:$B$18,MATCH(C2125,Assumptions!$A$16:$A$18,0)))</f>
        <v>3</v>
      </c>
      <c r="G2125" s="42" t="n">
        <f aca="false">IF(A2125="","",WORKDAY(B2125,F2125))</f>
        <v>46287</v>
      </c>
    </row>
    <row r="2126" customFormat="false" ht="15" hidden="false" customHeight="false" outlineLevel="0" collapsed="false">
      <c r="A2126" s="37" t="n">
        <v>1002125</v>
      </c>
      <c r="B2126" s="38" t="n">
        <v>46282</v>
      </c>
      <c r="C2126" s="39" t="s">
        <v>69</v>
      </c>
      <c r="D2126" s="39" t="s">
        <v>35</v>
      </c>
      <c r="E2126" s="40" t="n">
        <v>4.5</v>
      </c>
      <c r="F2126" s="41" t="n">
        <f aca="false">IF(A2126="","",INDEX(Assumptions!$B$16:$B$18,MATCH(C2126,Assumptions!$A$16:$A$18,0)))</f>
        <v>3</v>
      </c>
      <c r="G2126" s="42" t="n">
        <f aca="false">IF(A2126="","",WORKDAY(B2126,F2126))</f>
        <v>46287</v>
      </c>
    </row>
    <row r="2127" customFormat="false" ht="15" hidden="false" customHeight="false" outlineLevel="0" collapsed="false">
      <c r="A2127" s="37" t="n">
        <v>1002126</v>
      </c>
      <c r="B2127" s="38" t="n">
        <v>46282</v>
      </c>
      <c r="C2127" s="39" t="s">
        <v>69</v>
      </c>
      <c r="D2127" s="39" t="s">
        <v>31</v>
      </c>
      <c r="E2127" s="40" t="n">
        <v>2.4</v>
      </c>
      <c r="F2127" s="41" t="n">
        <f aca="false">IF(A2127="","",INDEX(Assumptions!$B$16:$B$18,MATCH(C2127,Assumptions!$A$16:$A$18,0)))</f>
        <v>3</v>
      </c>
      <c r="G2127" s="42" t="n">
        <f aca="false">IF(A2127="","",WORKDAY(B2127,F2127))</f>
        <v>46287</v>
      </c>
    </row>
    <row r="2128" customFormat="false" ht="15" hidden="false" customHeight="false" outlineLevel="0" collapsed="false">
      <c r="A2128" s="37" t="n">
        <v>1002127</v>
      </c>
      <c r="B2128" s="38" t="n">
        <v>46282</v>
      </c>
      <c r="C2128" s="39" t="s">
        <v>70</v>
      </c>
      <c r="D2128" s="39" t="s">
        <v>31</v>
      </c>
      <c r="E2128" s="40" t="n">
        <v>2</v>
      </c>
      <c r="F2128" s="41" t="n">
        <f aca="false">IF(A2128="","",INDEX(Assumptions!$B$16:$B$18,MATCH(C2128,Assumptions!$A$16:$A$18,0)))</f>
        <v>5</v>
      </c>
      <c r="G2128" s="42" t="n">
        <f aca="false">IF(A2128="","",WORKDAY(B2128,F2128))</f>
        <v>46289</v>
      </c>
    </row>
    <row r="2129" customFormat="false" ht="15" hidden="false" customHeight="false" outlineLevel="0" collapsed="false">
      <c r="A2129" s="37" t="n">
        <v>1002128</v>
      </c>
      <c r="B2129" s="38" t="n">
        <v>46282</v>
      </c>
      <c r="C2129" s="39" t="s">
        <v>68</v>
      </c>
      <c r="D2129" s="39" t="s">
        <v>37</v>
      </c>
      <c r="E2129" s="40" t="n">
        <v>1.3</v>
      </c>
      <c r="F2129" s="41" t="n">
        <f aca="false">IF(A2129="","",INDEX(Assumptions!$B$16:$B$18,MATCH(C2129,Assumptions!$A$16:$A$18,0)))</f>
        <v>1</v>
      </c>
      <c r="G2129" s="42" t="n">
        <f aca="false">IF(A2129="","",WORKDAY(B2129,F2129))</f>
        <v>46283</v>
      </c>
    </row>
    <row r="2130" customFormat="false" ht="15" hidden="false" customHeight="false" outlineLevel="0" collapsed="false">
      <c r="A2130" s="37" t="n">
        <v>1002129</v>
      </c>
      <c r="B2130" s="38" t="n">
        <v>46282</v>
      </c>
      <c r="C2130" s="39" t="s">
        <v>69</v>
      </c>
      <c r="D2130" s="39" t="s">
        <v>37</v>
      </c>
      <c r="E2130" s="40" t="n">
        <v>1.5</v>
      </c>
      <c r="F2130" s="41" t="n">
        <f aca="false">IF(A2130="","",INDEX(Assumptions!$B$16:$B$18,MATCH(C2130,Assumptions!$A$16:$A$18,0)))</f>
        <v>3</v>
      </c>
      <c r="G2130" s="42" t="n">
        <f aca="false">IF(A2130="","",WORKDAY(B2130,F2130))</f>
        <v>46287</v>
      </c>
    </row>
    <row r="2131" customFormat="false" ht="15" hidden="false" customHeight="false" outlineLevel="0" collapsed="false">
      <c r="A2131" s="37" t="n">
        <v>1002130</v>
      </c>
      <c r="B2131" s="38" t="n">
        <v>46282</v>
      </c>
      <c r="C2131" s="39" t="s">
        <v>70</v>
      </c>
      <c r="D2131" s="39" t="s">
        <v>39</v>
      </c>
      <c r="E2131" s="40" t="n">
        <v>4.6</v>
      </c>
      <c r="F2131" s="41" t="n">
        <f aca="false">IF(A2131="","",INDEX(Assumptions!$B$16:$B$18,MATCH(C2131,Assumptions!$A$16:$A$18,0)))</f>
        <v>5</v>
      </c>
      <c r="G2131" s="42" t="n">
        <f aca="false">IF(A2131="","",WORKDAY(B2131,F2131))</f>
        <v>46289</v>
      </c>
    </row>
    <row r="2132" customFormat="false" ht="15" hidden="false" customHeight="false" outlineLevel="0" collapsed="false">
      <c r="A2132" s="37" t="n">
        <v>1002131</v>
      </c>
      <c r="B2132" s="38" t="n">
        <v>46282</v>
      </c>
      <c r="C2132" s="39" t="s">
        <v>70</v>
      </c>
      <c r="D2132" s="39" t="s">
        <v>31</v>
      </c>
      <c r="E2132" s="40" t="n">
        <v>2.2</v>
      </c>
      <c r="F2132" s="41" t="n">
        <f aca="false">IF(A2132="","",INDEX(Assumptions!$B$16:$B$18,MATCH(C2132,Assumptions!$A$16:$A$18,0)))</f>
        <v>5</v>
      </c>
      <c r="G2132" s="42" t="n">
        <f aca="false">IF(A2132="","",WORKDAY(B2132,F2132))</f>
        <v>46289</v>
      </c>
    </row>
    <row r="2133" customFormat="false" ht="15" hidden="false" customHeight="false" outlineLevel="0" collapsed="false">
      <c r="A2133" s="37" t="n">
        <v>1002132</v>
      </c>
      <c r="B2133" s="38" t="n">
        <v>46282</v>
      </c>
      <c r="C2133" s="39" t="s">
        <v>68</v>
      </c>
      <c r="D2133" s="39" t="s">
        <v>37</v>
      </c>
      <c r="E2133" s="40" t="n">
        <v>2.2</v>
      </c>
      <c r="F2133" s="41" t="n">
        <f aca="false">IF(A2133="","",INDEX(Assumptions!$B$16:$B$18,MATCH(C2133,Assumptions!$A$16:$A$18,0)))</f>
        <v>1</v>
      </c>
      <c r="G2133" s="42" t="n">
        <f aca="false">IF(A2133="","",WORKDAY(B2133,F2133))</f>
        <v>46283</v>
      </c>
    </row>
    <row r="2134" customFormat="false" ht="15" hidden="false" customHeight="false" outlineLevel="0" collapsed="false">
      <c r="A2134" s="37" t="n">
        <v>1002133</v>
      </c>
      <c r="B2134" s="38" t="n">
        <v>46282</v>
      </c>
      <c r="C2134" s="39" t="s">
        <v>68</v>
      </c>
      <c r="D2134" s="39" t="s">
        <v>37</v>
      </c>
      <c r="E2134" s="40" t="n">
        <v>0.9</v>
      </c>
      <c r="F2134" s="41" t="n">
        <f aca="false">IF(A2134="","",INDEX(Assumptions!$B$16:$B$18,MATCH(C2134,Assumptions!$A$16:$A$18,0)))</f>
        <v>1</v>
      </c>
      <c r="G2134" s="42" t="n">
        <f aca="false">IF(A2134="","",WORKDAY(B2134,F2134))</f>
        <v>46283</v>
      </c>
    </row>
    <row r="2135" customFormat="false" ht="15" hidden="false" customHeight="false" outlineLevel="0" collapsed="false">
      <c r="A2135" s="37" t="n">
        <v>1002134</v>
      </c>
      <c r="B2135" s="38" t="n">
        <v>46282</v>
      </c>
      <c r="C2135" s="39" t="s">
        <v>69</v>
      </c>
      <c r="D2135" s="39" t="s">
        <v>31</v>
      </c>
      <c r="E2135" s="40" t="n">
        <v>0.8</v>
      </c>
      <c r="F2135" s="41" t="n">
        <f aca="false">IF(A2135="","",INDEX(Assumptions!$B$16:$B$18,MATCH(C2135,Assumptions!$A$16:$A$18,0)))</f>
        <v>3</v>
      </c>
      <c r="G2135" s="42" t="n">
        <f aca="false">IF(A2135="","",WORKDAY(B2135,F2135))</f>
        <v>46287</v>
      </c>
    </row>
    <row r="2136" customFormat="false" ht="15" hidden="false" customHeight="false" outlineLevel="0" collapsed="false">
      <c r="A2136" s="37" t="n">
        <v>1002135</v>
      </c>
      <c r="B2136" s="38" t="n">
        <v>46282</v>
      </c>
      <c r="C2136" s="39" t="s">
        <v>69</v>
      </c>
      <c r="D2136" s="39" t="s">
        <v>31</v>
      </c>
      <c r="E2136" s="40" t="n">
        <v>7.2</v>
      </c>
      <c r="F2136" s="41" t="n">
        <f aca="false">IF(A2136="","",INDEX(Assumptions!$B$16:$B$18,MATCH(C2136,Assumptions!$A$16:$A$18,0)))</f>
        <v>3</v>
      </c>
      <c r="G2136" s="42" t="n">
        <f aca="false">IF(A2136="","",WORKDAY(B2136,F2136))</f>
        <v>46287</v>
      </c>
    </row>
    <row r="2137" customFormat="false" ht="15" hidden="false" customHeight="false" outlineLevel="0" collapsed="false">
      <c r="A2137" s="37" t="n">
        <v>1002136</v>
      </c>
      <c r="B2137" s="38" t="n">
        <v>46282</v>
      </c>
      <c r="C2137" s="39" t="s">
        <v>69</v>
      </c>
      <c r="D2137" s="39" t="s">
        <v>33</v>
      </c>
      <c r="E2137" s="40" t="n">
        <v>0.6</v>
      </c>
      <c r="F2137" s="41" t="n">
        <f aca="false">IF(A2137="","",INDEX(Assumptions!$B$16:$B$18,MATCH(C2137,Assumptions!$A$16:$A$18,0)))</f>
        <v>3</v>
      </c>
      <c r="G2137" s="42" t="n">
        <f aca="false">IF(A2137="","",WORKDAY(B2137,F2137))</f>
        <v>46287</v>
      </c>
    </row>
    <row r="2138" customFormat="false" ht="15" hidden="false" customHeight="false" outlineLevel="0" collapsed="false">
      <c r="A2138" s="37" t="n">
        <v>1002137</v>
      </c>
      <c r="B2138" s="38" t="n">
        <v>46282</v>
      </c>
      <c r="C2138" s="39" t="s">
        <v>69</v>
      </c>
      <c r="D2138" s="39" t="s">
        <v>35</v>
      </c>
      <c r="E2138" s="40" t="n">
        <v>4.2</v>
      </c>
      <c r="F2138" s="41" t="n">
        <f aca="false">IF(A2138="","",INDEX(Assumptions!$B$16:$B$18,MATCH(C2138,Assumptions!$A$16:$A$18,0)))</f>
        <v>3</v>
      </c>
      <c r="G2138" s="42" t="n">
        <f aca="false">IF(A2138="","",WORKDAY(B2138,F2138))</f>
        <v>46287</v>
      </c>
    </row>
    <row r="2139" customFormat="false" ht="15" hidden="false" customHeight="false" outlineLevel="0" collapsed="false">
      <c r="A2139" s="37" t="n">
        <v>1002138</v>
      </c>
      <c r="B2139" s="38" t="n">
        <v>46282</v>
      </c>
      <c r="C2139" s="39" t="s">
        <v>70</v>
      </c>
      <c r="D2139" s="39" t="s">
        <v>31</v>
      </c>
      <c r="E2139" s="40" t="n">
        <v>2.4</v>
      </c>
      <c r="F2139" s="41" t="n">
        <f aca="false">IF(A2139="","",INDEX(Assumptions!$B$16:$B$18,MATCH(C2139,Assumptions!$A$16:$A$18,0)))</f>
        <v>5</v>
      </c>
      <c r="G2139" s="42" t="n">
        <f aca="false">IF(A2139="","",WORKDAY(B2139,F2139))</f>
        <v>46289</v>
      </c>
    </row>
    <row r="2140" customFormat="false" ht="15" hidden="false" customHeight="false" outlineLevel="0" collapsed="false">
      <c r="A2140" s="37" t="n">
        <v>1002139</v>
      </c>
      <c r="B2140" s="38" t="n">
        <v>46282</v>
      </c>
      <c r="C2140" s="39" t="s">
        <v>69</v>
      </c>
      <c r="D2140" s="39" t="s">
        <v>31</v>
      </c>
      <c r="E2140" s="40" t="n">
        <v>3.7</v>
      </c>
      <c r="F2140" s="41" t="n">
        <f aca="false">IF(A2140="","",INDEX(Assumptions!$B$16:$B$18,MATCH(C2140,Assumptions!$A$16:$A$18,0)))</f>
        <v>3</v>
      </c>
      <c r="G2140" s="42" t="n">
        <f aca="false">IF(A2140="","",WORKDAY(B2140,F2140))</f>
        <v>46287</v>
      </c>
    </row>
    <row r="2141" customFormat="false" ht="15" hidden="false" customHeight="false" outlineLevel="0" collapsed="false">
      <c r="A2141" s="37" t="n">
        <v>1002140</v>
      </c>
      <c r="B2141" s="38" t="n">
        <v>46282</v>
      </c>
      <c r="C2141" s="39" t="s">
        <v>69</v>
      </c>
      <c r="D2141" s="39" t="s">
        <v>35</v>
      </c>
      <c r="E2141" s="40" t="n">
        <v>6.7</v>
      </c>
      <c r="F2141" s="41" t="n">
        <f aca="false">IF(A2141="","",INDEX(Assumptions!$B$16:$B$18,MATCH(C2141,Assumptions!$A$16:$A$18,0)))</f>
        <v>3</v>
      </c>
      <c r="G2141" s="42" t="n">
        <f aca="false">IF(A2141="","",WORKDAY(B2141,F2141))</f>
        <v>46287</v>
      </c>
    </row>
    <row r="2142" customFormat="false" ht="15" hidden="false" customHeight="false" outlineLevel="0" collapsed="false">
      <c r="A2142" s="37" t="n">
        <v>1002141</v>
      </c>
      <c r="B2142" s="38" t="n">
        <v>46282</v>
      </c>
      <c r="C2142" s="39" t="s">
        <v>69</v>
      </c>
      <c r="D2142" s="39" t="s">
        <v>37</v>
      </c>
      <c r="E2142" s="40" t="n">
        <v>1.7</v>
      </c>
      <c r="F2142" s="41" t="n">
        <f aca="false">IF(A2142="","",INDEX(Assumptions!$B$16:$B$18,MATCH(C2142,Assumptions!$A$16:$A$18,0)))</f>
        <v>3</v>
      </c>
      <c r="G2142" s="42" t="n">
        <f aca="false">IF(A2142="","",WORKDAY(B2142,F2142))</f>
        <v>46287</v>
      </c>
    </row>
    <row r="2143" customFormat="false" ht="15" hidden="false" customHeight="false" outlineLevel="0" collapsed="false">
      <c r="A2143" s="37" t="n">
        <v>1002142</v>
      </c>
      <c r="B2143" s="38" t="n">
        <v>46282</v>
      </c>
      <c r="C2143" s="39" t="s">
        <v>69</v>
      </c>
      <c r="D2143" s="39" t="s">
        <v>37</v>
      </c>
      <c r="E2143" s="40" t="n">
        <v>2.9</v>
      </c>
      <c r="F2143" s="41" t="n">
        <f aca="false">IF(A2143="","",INDEX(Assumptions!$B$16:$B$18,MATCH(C2143,Assumptions!$A$16:$A$18,0)))</f>
        <v>3</v>
      </c>
      <c r="G2143" s="42" t="n">
        <f aca="false">IF(A2143="","",WORKDAY(B2143,F2143))</f>
        <v>46287</v>
      </c>
    </row>
    <row r="2144" customFormat="false" ht="15" hidden="false" customHeight="false" outlineLevel="0" collapsed="false">
      <c r="A2144" s="37" t="n">
        <v>1002143</v>
      </c>
      <c r="B2144" s="38" t="n">
        <v>46282</v>
      </c>
      <c r="C2144" s="39" t="s">
        <v>69</v>
      </c>
      <c r="D2144" s="39" t="s">
        <v>33</v>
      </c>
      <c r="E2144" s="40" t="n">
        <v>0.9</v>
      </c>
      <c r="F2144" s="41" t="n">
        <f aca="false">IF(A2144="","",INDEX(Assumptions!$B$16:$B$18,MATCH(C2144,Assumptions!$A$16:$A$18,0)))</f>
        <v>3</v>
      </c>
      <c r="G2144" s="42" t="n">
        <f aca="false">IF(A2144="","",WORKDAY(B2144,F2144))</f>
        <v>46287</v>
      </c>
    </row>
    <row r="2145" customFormat="false" ht="15" hidden="false" customHeight="false" outlineLevel="0" collapsed="false">
      <c r="A2145" s="37" t="n">
        <v>1002144</v>
      </c>
      <c r="B2145" s="38" t="n">
        <v>46282</v>
      </c>
      <c r="C2145" s="39" t="s">
        <v>69</v>
      </c>
      <c r="D2145" s="39" t="s">
        <v>39</v>
      </c>
      <c r="E2145" s="40" t="n">
        <v>2.4</v>
      </c>
      <c r="F2145" s="41" t="n">
        <f aca="false">IF(A2145="","",INDEX(Assumptions!$B$16:$B$18,MATCH(C2145,Assumptions!$A$16:$A$18,0)))</f>
        <v>3</v>
      </c>
      <c r="G2145" s="42" t="n">
        <f aca="false">IF(A2145="","",WORKDAY(B2145,F2145))</f>
        <v>46287</v>
      </c>
    </row>
    <row r="2146" customFormat="false" ht="15" hidden="false" customHeight="false" outlineLevel="0" collapsed="false">
      <c r="A2146" s="37" t="n">
        <v>1002145</v>
      </c>
      <c r="B2146" s="38" t="n">
        <v>46282</v>
      </c>
      <c r="C2146" s="39" t="s">
        <v>69</v>
      </c>
      <c r="D2146" s="39" t="s">
        <v>33</v>
      </c>
      <c r="E2146" s="40" t="n">
        <v>0.5</v>
      </c>
      <c r="F2146" s="41" t="n">
        <f aca="false">IF(A2146="","",INDEX(Assumptions!$B$16:$B$18,MATCH(C2146,Assumptions!$A$16:$A$18,0)))</f>
        <v>3</v>
      </c>
      <c r="G2146" s="42" t="n">
        <f aca="false">IF(A2146="","",WORKDAY(B2146,F2146))</f>
        <v>46287</v>
      </c>
    </row>
    <row r="2147" customFormat="false" ht="15" hidden="false" customHeight="false" outlineLevel="0" collapsed="false">
      <c r="A2147" s="37" t="n">
        <v>1002146</v>
      </c>
      <c r="B2147" s="38" t="n">
        <v>46282</v>
      </c>
      <c r="C2147" s="39" t="s">
        <v>69</v>
      </c>
      <c r="D2147" s="39" t="s">
        <v>37</v>
      </c>
      <c r="E2147" s="40" t="n">
        <v>2.6</v>
      </c>
      <c r="F2147" s="41" t="n">
        <f aca="false">IF(A2147="","",INDEX(Assumptions!$B$16:$B$18,MATCH(C2147,Assumptions!$A$16:$A$18,0)))</f>
        <v>3</v>
      </c>
      <c r="G2147" s="42" t="n">
        <f aca="false">IF(A2147="","",WORKDAY(B2147,F2147))</f>
        <v>46287</v>
      </c>
    </row>
    <row r="2148" customFormat="false" ht="15" hidden="false" customHeight="false" outlineLevel="0" collapsed="false">
      <c r="A2148" s="37" t="n">
        <v>1002147</v>
      </c>
      <c r="B2148" s="38" t="n">
        <v>46282</v>
      </c>
      <c r="C2148" s="39" t="s">
        <v>69</v>
      </c>
      <c r="D2148" s="39" t="s">
        <v>35</v>
      </c>
      <c r="E2148" s="40" t="n">
        <v>1</v>
      </c>
      <c r="F2148" s="41" t="n">
        <f aca="false">IF(A2148="","",INDEX(Assumptions!$B$16:$B$18,MATCH(C2148,Assumptions!$A$16:$A$18,0)))</f>
        <v>3</v>
      </c>
      <c r="G2148" s="42" t="n">
        <f aca="false">IF(A2148="","",WORKDAY(B2148,F2148))</f>
        <v>46287</v>
      </c>
    </row>
    <row r="2149" customFormat="false" ht="15" hidden="false" customHeight="false" outlineLevel="0" collapsed="false">
      <c r="A2149" s="37" t="n">
        <v>1002148</v>
      </c>
      <c r="B2149" s="38" t="n">
        <v>46282</v>
      </c>
      <c r="C2149" s="39" t="s">
        <v>70</v>
      </c>
      <c r="D2149" s="39" t="s">
        <v>31</v>
      </c>
      <c r="E2149" s="40" t="n">
        <v>1.2</v>
      </c>
      <c r="F2149" s="41" t="n">
        <f aca="false">IF(A2149="","",INDEX(Assumptions!$B$16:$B$18,MATCH(C2149,Assumptions!$A$16:$A$18,0)))</f>
        <v>5</v>
      </c>
      <c r="G2149" s="42" t="n">
        <f aca="false">IF(A2149="","",WORKDAY(B2149,F2149))</f>
        <v>46289</v>
      </c>
    </row>
    <row r="2150" customFormat="false" ht="15" hidden="false" customHeight="false" outlineLevel="0" collapsed="false">
      <c r="A2150" s="37" t="n">
        <v>1002149</v>
      </c>
      <c r="B2150" s="38" t="n">
        <v>46282</v>
      </c>
      <c r="C2150" s="39" t="s">
        <v>69</v>
      </c>
      <c r="D2150" s="39" t="s">
        <v>37</v>
      </c>
      <c r="E2150" s="40" t="n">
        <v>1.2</v>
      </c>
      <c r="F2150" s="41" t="n">
        <f aca="false">IF(A2150="","",INDEX(Assumptions!$B$16:$B$18,MATCH(C2150,Assumptions!$A$16:$A$18,0)))</f>
        <v>3</v>
      </c>
      <c r="G2150" s="42" t="n">
        <f aca="false">IF(A2150="","",WORKDAY(B2150,F2150))</f>
        <v>46287</v>
      </c>
    </row>
    <row r="2151" customFormat="false" ht="15" hidden="false" customHeight="false" outlineLevel="0" collapsed="false">
      <c r="A2151" s="37" t="n">
        <v>1002150</v>
      </c>
      <c r="B2151" s="38" t="n">
        <v>46282</v>
      </c>
      <c r="C2151" s="39" t="s">
        <v>68</v>
      </c>
      <c r="D2151" s="39" t="s">
        <v>33</v>
      </c>
      <c r="E2151" s="40" t="n">
        <v>0.5</v>
      </c>
      <c r="F2151" s="41" t="n">
        <f aca="false">IF(A2151="","",INDEX(Assumptions!$B$16:$B$18,MATCH(C2151,Assumptions!$A$16:$A$18,0)))</f>
        <v>1</v>
      </c>
      <c r="G2151" s="42" t="n">
        <f aca="false">IF(A2151="","",WORKDAY(B2151,F2151))</f>
        <v>46283</v>
      </c>
    </row>
    <row r="2152" customFormat="false" ht="15" hidden="false" customHeight="false" outlineLevel="0" collapsed="false">
      <c r="A2152" s="37" t="n">
        <v>1002151</v>
      </c>
      <c r="B2152" s="38" t="n">
        <v>46282</v>
      </c>
      <c r="C2152" s="39" t="s">
        <v>69</v>
      </c>
      <c r="D2152" s="39" t="s">
        <v>35</v>
      </c>
      <c r="E2152" s="40" t="n">
        <v>5.1</v>
      </c>
      <c r="F2152" s="41" t="n">
        <f aca="false">IF(A2152="","",INDEX(Assumptions!$B$16:$B$18,MATCH(C2152,Assumptions!$A$16:$A$18,0)))</f>
        <v>3</v>
      </c>
      <c r="G2152" s="42" t="n">
        <f aca="false">IF(A2152="","",WORKDAY(B2152,F2152))</f>
        <v>46287</v>
      </c>
    </row>
    <row r="2153" customFormat="false" ht="15" hidden="false" customHeight="false" outlineLevel="0" collapsed="false">
      <c r="A2153" s="37" t="n">
        <v>1002152</v>
      </c>
      <c r="B2153" s="38" t="n">
        <v>46282</v>
      </c>
      <c r="C2153" s="39" t="s">
        <v>68</v>
      </c>
      <c r="D2153" s="39" t="s">
        <v>39</v>
      </c>
      <c r="E2153" s="40" t="n">
        <v>1</v>
      </c>
      <c r="F2153" s="41" t="n">
        <f aca="false">IF(A2153="","",INDEX(Assumptions!$B$16:$B$18,MATCH(C2153,Assumptions!$A$16:$A$18,0)))</f>
        <v>1</v>
      </c>
      <c r="G2153" s="42" t="n">
        <f aca="false">IF(A2153="","",WORKDAY(B2153,F2153))</f>
        <v>46283</v>
      </c>
    </row>
    <row r="2154" customFormat="false" ht="15" hidden="false" customHeight="false" outlineLevel="0" collapsed="false">
      <c r="A2154" s="37" t="n">
        <v>1002153</v>
      </c>
      <c r="B2154" s="38" t="n">
        <v>46282</v>
      </c>
      <c r="C2154" s="39" t="s">
        <v>70</v>
      </c>
      <c r="D2154" s="39" t="s">
        <v>35</v>
      </c>
      <c r="E2154" s="40" t="n">
        <v>6.8</v>
      </c>
      <c r="F2154" s="41" t="n">
        <f aca="false">IF(A2154="","",INDEX(Assumptions!$B$16:$B$18,MATCH(C2154,Assumptions!$A$16:$A$18,0)))</f>
        <v>5</v>
      </c>
      <c r="G2154" s="42" t="n">
        <f aca="false">IF(A2154="","",WORKDAY(B2154,F2154))</f>
        <v>46289</v>
      </c>
    </row>
    <row r="2155" customFormat="false" ht="15" hidden="false" customHeight="false" outlineLevel="0" collapsed="false">
      <c r="A2155" s="37" t="n">
        <v>1002154</v>
      </c>
      <c r="B2155" s="38" t="n">
        <v>46282</v>
      </c>
      <c r="C2155" s="39" t="s">
        <v>69</v>
      </c>
      <c r="D2155" s="39" t="s">
        <v>37</v>
      </c>
      <c r="E2155" s="40" t="n">
        <v>1</v>
      </c>
      <c r="F2155" s="41" t="n">
        <f aca="false">IF(A2155="","",INDEX(Assumptions!$B$16:$B$18,MATCH(C2155,Assumptions!$A$16:$A$18,0)))</f>
        <v>3</v>
      </c>
      <c r="G2155" s="42" t="n">
        <f aca="false">IF(A2155="","",WORKDAY(B2155,F2155))</f>
        <v>46287</v>
      </c>
    </row>
    <row r="2156" customFormat="false" ht="15" hidden="false" customHeight="false" outlineLevel="0" collapsed="false">
      <c r="A2156" s="37" t="n">
        <v>1002155</v>
      </c>
      <c r="B2156" s="38" t="n">
        <v>46282</v>
      </c>
      <c r="C2156" s="39" t="s">
        <v>68</v>
      </c>
      <c r="D2156" s="39" t="s">
        <v>37</v>
      </c>
      <c r="E2156" s="40" t="n">
        <v>0.5</v>
      </c>
      <c r="F2156" s="41" t="n">
        <f aca="false">IF(A2156="","",INDEX(Assumptions!$B$16:$B$18,MATCH(C2156,Assumptions!$A$16:$A$18,0)))</f>
        <v>1</v>
      </c>
      <c r="G2156" s="42" t="n">
        <f aca="false">IF(A2156="","",WORKDAY(B2156,F2156))</f>
        <v>46283</v>
      </c>
    </row>
    <row r="2157" customFormat="false" ht="15" hidden="false" customHeight="false" outlineLevel="0" collapsed="false">
      <c r="A2157" s="37" t="n">
        <v>1002156</v>
      </c>
      <c r="B2157" s="38" t="n">
        <v>46282</v>
      </c>
      <c r="C2157" s="39" t="s">
        <v>68</v>
      </c>
      <c r="D2157" s="39" t="s">
        <v>31</v>
      </c>
      <c r="E2157" s="40" t="n">
        <v>1.9</v>
      </c>
      <c r="F2157" s="41" t="n">
        <f aca="false">IF(A2157="","",INDEX(Assumptions!$B$16:$B$18,MATCH(C2157,Assumptions!$A$16:$A$18,0)))</f>
        <v>1</v>
      </c>
      <c r="G2157" s="42" t="n">
        <f aca="false">IF(A2157="","",WORKDAY(B2157,F2157))</f>
        <v>46283</v>
      </c>
    </row>
    <row r="2158" customFormat="false" ht="15" hidden="false" customHeight="false" outlineLevel="0" collapsed="false">
      <c r="A2158" s="37" t="n">
        <v>1002157</v>
      </c>
      <c r="B2158" s="38" t="n">
        <v>46282</v>
      </c>
      <c r="C2158" s="39" t="s">
        <v>70</v>
      </c>
      <c r="D2158" s="39" t="s">
        <v>33</v>
      </c>
      <c r="E2158" s="40" t="n">
        <v>1.5</v>
      </c>
      <c r="F2158" s="41" t="n">
        <f aca="false">IF(A2158="","",INDEX(Assumptions!$B$16:$B$18,MATCH(C2158,Assumptions!$A$16:$A$18,0)))</f>
        <v>5</v>
      </c>
      <c r="G2158" s="42" t="n">
        <f aca="false">IF(A2158="","",WORKDAY(B2158,F2158))</f>
        <v>46289</v>
      </c>
    </row>
    <row r="2159" customFormat="false" ht="15" hidden="false" customHeight="false" outlineLevel="0" collapsed="false">
      <c r="A2159" s="37" t="n">
        <v>1002158</v>
      </c>
      <c r="B2159" s="38" t="n">
        <v>46282</v>
      </c>
      <c r="C2159" s="39" t="s">
        <v>69</v>
      </c>
      <c r="D2159" s="39" t="s">
        <v>39</v>
      </c>
      <c r="E2159" s="40" t="n">
        <v>6.7</v>
      </c>
      <c r="F2159" s="41" t="n">
        <f aca="false">IF(A2159="","",INDEX(Assumptions!$B$16:$B$18,MATCH(C2159,Assumptions!$A$16:$A$18,0)))</f>
        <v>3</v>
      </c>
      <c r="G2159" s="42" t="n">
        <f aca="false">IF(A2159="","",WORKDAY(B2159,F2159))</f>
        <v>46287</v>
      </c>
    </row>
    <row r="2160" customFormat="false" ht="15" hidden="false" customHeight="false" outlineLevel="0" collapsed="false">
      <c r="A2160" s="37" t="n">
        <v>1002159</v>
      </c>
      <c r="B2160" s="38" t="n">
        <v>46282</v>
      </c>
      <c r="C2160" s="39" t="s">
        <v>69</v>
      </c>
      <c r="D2160" s="39" t="s">
        <v>31</v>
      </c>
      <c r="E2160" s="40" t="n">
        <v>2.4</v>
      </c>
      <c r="F2160" s="41" t="n">
        <f aca="false">IF(A2160="","",INDEX(Assumptions!$B$16:$B$18,MATCH(C2160,Assumptions!$A$16:$A$18,0)))</f>
        <v>3</v>
      </c>
      <c r="G2160" s="42" t="n">
        <f aca="false">IF(A2160="","",WORKDAY(B2160,F2160))</f>
        <v>46287</v>
      </c>
    </row>
    <row r="2161" customFormat="false" ht="15" hidden="false" customHeight="false" outlineLevel="0" collapsed="false">
      <c r="A2161" s="37" t="n">
        <v>1002160</v>
      </c>
      <c r="B2161" s="38" t="n">
        <v>46282</v>
      </c>
      <c r="C2161" s="39" t="s">
        <v>68</v>
      </c>
      <c r="D2161" s="39" t="s">
        <v>37</v>
      </c>
      <c r="E2161" s="40" t="n">
        <v>1.8</v>
      </c>
      <c r="F2161" s="41" t="n">
        <f aca="false">IF(A2161="","",INDEX(Assumptions!$B$16:$B$18,MATCH(C2161,Assumptions!$A$16:$A$18,0)))</f>
        <v>1</v>
      </c>
      <c r="G2161" s="42" t="n">
        <f aca="false">IF(A2161="","",WORKDAY(B2161,F2161))</f>
        <v>46283</v>
      </c>
    </row>
    <row r="2162" customFormat="false" ht="15" hidden="false" customHeight="false" outlineLevel="0" collapsed="false">
      <c r="A2162" s="37" t="n">
        <v>1002161</v>
      </c>
      <c r="B2162" s="38" t="n">
        <v>46282</v>
      </c>
      <c r="C2162" s="39" t="s">
        <v>69</v>
      </c>
      <c r="D2162" s="39" t="s">
        <v>39</v>
      </c>
      <c r="E2162" s="40" t="n">
        <v>1.6</v>
      </c>
      <c r="F2162" s="41" t="n">
        <f aca="false">IF(A2162="","",INDEX(Assumptions!$B$16:$B$18,MATCH(C2162,Assumptions!$A$16:$A$18,0)))</f>
        <v>3</v>
      </c>
      <c r="G2162" s="42" t="n">
        <f aca="false">IF(A2162="","",WORKDAY(B2162,F2162))</f>
        <v>46287</v>
      </c>
    </row>
    <row r="2163" customFormat="false" ht="15" hidden="false" customHeight="false" outlineLevel="0" collapsed="false">
      <c r="A2163" s="37" t="n">
        <v>1002162</v>
      </c>
      <c r="B2163" s="38" t="n">
        <v>46282</v>
      </c>
      <c r="C2163" s="39" t="s">
        <v>69</v>
      </c>
      <c r="D2163" s="39" t="s">
        <v>35</v>
      </c>
      <c r="E2163" s="40" t="n">
        <v>2.2</v>
      </c>
      <c r="F2163" s="41" t="n">
        <f aca="false">IF(A2163="","",INDEX(Assumptions!$B$16:$B$18,MATCH(C2163,Assumptions!$A$16:$A$18,0)))</f>
        <v>3</v>
      </c>
      <c r="G2163" s="42" t="n">
        <f aca="false">IF(A2163="","",WORKDAY(B2163,F2163))</f>
        <v>46287</v>
      </c>
    </row>
    <row r="2164" customFormat="false" ht="15" hidden="false" customHeight="false" outlineLevel="0" collapsed="false">
      <c r="A2164" s="37" t="n">
        <v>1002163</v>
      </c>
      <c r="B2164" s="38" t="n">
        <v>46282</v>
      </c>
      <c r="C2164" s="39" t="s">
        <v>69</v>
      </c>
      <c r="D2164" s="39" t="s">
        <v>33</v>
      </c>
      <c r="E2164" s="40" t="n">
        <v>2</v>
      </c>
      <c r="F2164" s="41" t="n">
        <f aca="false">IF(A2164="","",INDEX(Assumptions!$B$16:$B$18,MATCH(C2164,Assumptions!$A$16:$A$18,0)))</f>
        <v>3</v>
      </c>
      <c r="G2164" s="42" t="n">
        <f aca="false">IF(A2164="","",WORKDAY(B2164,F2164))</f>
        <v>46287</v>
      </c>
    </row>
    <row r="2165" customFormat="false" ht="15" hidden="false" customHeight="false" outlineLevel="0" collapsed="false">
      <c r="A2165" s="37" t="n">
        <v>1002164</v>
      </c>
      <c r="B2165" s="38" t="n">
        <v>46282</v>
      </c>
      <c r="C2165" s="39" t="s">
        <v>70</v>
      </c>
      <c r="D2165" s="39" t="s">
        <v>33</v>
      </c>
      <c r="E2165" s="40" t="n">
        <v>1.6</v>
      </c>
      <c r="F2165" s="41" t="n">
        <f aca="false">IF(A2165="","",INDEX(Assumptions!$B$16:$B$18,MATCH(C2165,Assumptions!$A$16:$A$18,0)))</f>
        <v>5</v>
      </c>
      <c r="G2165" s="42" t="n">
        <f aca="false">IF(A2165="","",WORKDAY(B2165,F2165))</f>
        <v>46289</v>
      </c>
    </row>
    <row r="2166" customFormat="false" ht="15" hidden="false" customHeight="false" outlineLevel="0" collapsed="false">
      <c r="A2166" s="37" t="n">
        <v>1002165</v>
      </c>
      <c r="B2166" s="38" t="n">
        <v>46282</v>
      </c>
      <c r="C2166" s="39" t="s">
        <v>68</v>
      </c>
      <c r="D2166" s="39" t="s">
        <v>33</v>
      </c>
      <c r="E2166" s="40" t="n">
        <v>2.6</v>
      </c>
      <c r="F2166" s="41" t="n">
        <f aca="false">IF(A2166="","",INDEX(Assumptions!$B$16:$B$18,MATCH(C2166,Assumptions!$A$16:$A$18,0)))</f>
        <v>1</v>
      </c>
      <c r="G2166" s="42" t="n">
        <f aca="false">IF(A2166="","",WORKDAY(B2166,F2166))</f>
        <v>46283</v>
      </c>
    </row>
    <row r="2167" customFormat="false" ht="15" hidden="false" customHeight="false" outlineLevel="0" collapsed="false">
      <c r="A2167" s="37" t="n">
        <v>1002166</v>
      </c>
      <c r="B2167" s="38" t="n">
        <v>46282</v>
      </c>
      <c r="C2167" s="39" t="s">
        <v>70</v>
      </c>
      <c r="D2167" s="39" t="s">
        <v>37</v>
      </c>
      <c r="E2167" s="40" t="n">
        <v>1.2</v>
      </c>
      <c r="F2167" s="41" t="n">
        <f aca="false">IF(A2167="","",INDEX(Assumptions!$B$16:$B$18,MATCH(C2167,Assumptions!$A$16:$A$18,0)))</f>
        <v>5</v>
      </c>
      <c r="G2167" s="42" t="n">
        <f aca="false">IF(A2167="","",WORKDAY(B2167,F2167))</f>
        <v>46289</v>
      </c>
    </row>
    <row r="2168" customFormat="false" ht="15" hidden="false" customHeight="false" outlineLevel="0" collapsed="false">
      <c r="A2168" s="37" t="n">
        <v>1002167</v>
      </c>
      <c r="B2168" s="38" t="n">
        <v>46282</v>
      </c>
      <c r="C2168" s="39" t="s">
        <v>69</v>
      </c>
      <c r="D2168" s="39" t="s">
        <v>31</v>
      </c>
      <c r="E2168" s="40" t="n">
        <v>1.6</v>
      </c>
      <c r="F2168" s="41" t="n">
        <f aca="false">IF(A2168="","",INDEX(Assumptions!$B$16:$B$18,MATCH(C2168,Assumptions!$A$16:$A$18,0)))</f>
        <v>3</v>
      </c>
      <c r="G2168" s="42" t="n">
        <f aca="false">IF(A2168="","",WORKDAY(B2168,F2168))</f>
        <v>46287</v>
      </c>
    </row>
    <row r="2169" customFormat="false" ht="15" hidden="false" customHeight="false" outlineLevel="0" collapsed="false">
      <c r="A2169" s="37" t="n">
        <v>1002168</v>
      </c>
      <c r="B2169" s="38" t="n">
        <v>46282</v>
      </c>
      <c r="C2169" s="39" t="s">
        <v>68</v>
      </c>
      <c r="D2169" s="39" t="s">
        <v>33</v>
      </c>
      <c r="E2169" s="40" t="n">
        <v>1.4</v>
      </c>
      <c r="F2169" s="41" t="n">
        <f aca="false">IF(A2169="","",INDEX(Assumptions!$B$16:$B$18,MATCH(C2169,Assumptions!$A$16:$A$18,0)))</f>
        <v>1</v>
      </c>
      <c r="G2169" s="42" t="n">
        <f aca="false">IF(A2169="","",WORKDAY(B2169,F2169))</f>
        <v>46283</v>
      </c>
    </row>
    <row r="2170" customFormat="false" ht="15" hidden="false" customHeight="false" outlineLevel="0" collapsed="false">
      <c r="A2170" s="37" t="n">
        <v>1002169</v>
      </c>
      <c r="B2170" s="38" t="n">
        <v>46282</v>
      </c>
      <c r="C2170" s="39" t="s">
        <v>69</v>
      </c>
      <c r="D2170" s="39" t="s">
        <v>39</v>
      </c>
      <c r="E2170" s="40" t="n">
        <v>1.6</v>
      </c>
      <c r="F2170" s="41" t="n">
        <f aca="false">IF(A2170="","",INDEX(Assumptions!$B$16:$B$18,MATCH(C2170,Assumptions!$A$16:$A$18,0)))</f>
        <v>3</v>
      </c>
      <c r="G2170" s="42" t="n">
        <f aca="false">IF(A2170="","",WORKDAY(B2170,F2170))</f>
        <v>46287</v>
      </c>
    </row>
    <row r="2171" customFormat="false" ht="15" hidden="false" customHeight="false" outlineLevel="0" collapsed="false">
      <c r="A2171" s="37" t="n">
        <v>1002170</v>
      </c>
      <c r="B2171" s="38" t="n">
        <v>46282</v>
      </c>
      <c r="C2171" s="39" t="s">
        <v>69</v>
      </c>
      <c r="D2171" s="39" t="s">
        <v>39</v>
      </c>
      <c r="E2171" s="40" t="n">
        <v>2.1</v>
      </c>
      <c r="F2171" s="41" t="n">
        <f aca="false">IF(A2171="","",INDEX(Assumptions!$B$16:$B$18,MATCH(C2171,Assumptions!$A$16:$A$18,0)))</f>
        <v>3</v>
      </c>
      <c r="G2171" s="42" t="n">
        <f aca="false">IF(A2171="","",WORKDAY(B2171,F2171))</f>
        <v>46287</v>
      </c>
    </row>
    <row r="2172" customFormat="false" ht="15" hidden="false" customHeight="false" outlineLevel="0" collapsed="false">
      <c r="A2172" s="37" t="n">
        <v>1002171</v>
      </c>
      <c r="B2172" s="38" t="n">
        <v>46282</v>
      </c>
      <c r="C2172" s="39" t="s">
        <v>68</v>
      </c>
      <c r="D2172" s="39" t="s">
        <v>31</v>
      </c>
      <c r="E2172" s="40" t="n">
        <v>1</v>
      </c>
      <c r="F2172" s="41" t="n">
        <f aca="false">IF(A2172="","",INDEX(Assumptions!$B$16:$B$18,MATCH(C2172,Assumptions!$A$16:$A$18,0)))</f>
        <v>1</v>
      </c>
      <c r="G2172" s="42" t="n">
        <f aca="false">IF(A2172="","",WORKDAY(B2172,F2172))</f>
        <v>46283</v>
      </c>
    </row>
    <row r="2173" customFormat="false" ht="15" hidden="false" customHeight="false" outlineLevel="0" collapsed="false">
      <c r="A2173" s="37" t="n">
        <v>1002172</v>
      </c>
      <c r="B2173" s="38" t="n">
        <v>46282</v>
      </c>
      <c r="C2173" s="39" t="s">
        <v>68</v>
      </c>
      <c r="D2173" s="39" t="s">
        <v>39</v>
      </c>
      <c r="E2173" s="40" t="n">
        <v>2.1</v>
      </c>
      <c r="F2173" s="41" t="n">
        <f aca="false">IF(A2173="","",INDEX(Assumptions!$B$16:$B$18,MATCH(C2173,Assumptions!$A$16:$A$18,0)))</f>
        <v>1</v>
      </c>
      <c r="G2173" s="42" t="n">
        <f aca="false">IF(A2173="","",WORKDAY(B2173,F2173))</f>
        <v>46283</v>
      </c>
    </row>
    <row r="2174" customFormat="false" ht="15" hidden="false" customHeight="false" outlineLevel="0" collapsed="false">
      <c r="A2174" s="37" t="n">
        <v>1002173</v>
      </c>
      <c r="B2174" s="38" t="n">
        <v>46282</v>
      </c>
      <c r="C2174" s="39" t="s">
        <v>69</v>
      </c>
      <c r="D2174" s="39" t="s">
        <v>31</v>
      </c>
      <c r="E2174" s="40" t="n">
        <v>0.6</v>
      </c>
      <c r="F2174" s="41" t="n">
        <f aca="false">IF(A2174="","",INDEX(Assumptions!$B$16:$B$18,MATCH(C2174,Assumptions!$A$16:$A$18,0)))</f>
        <v>3</v>
      </c>
      <c r="G2174" s="42" t="n">
        <f aca="false">IF(A2174="","",WORKDAY(B2174,F2174))</f>
        <v>46287</v>
      </c>
    </row>
    <row r="2175" customFormat="false" ht="15" hidden="false" customHeight="false" outlineLevel="0" collapsed="false">
      <c r="A2175" s="37" t="n">
        <v>1002174</v>
      </c>
      <c r="B2175" s="38" t="n">
        <v>46282</v>
      </c>
      <c r="C2175" s="39" t="s">
        <v>70</v>
      </c>
      <c r="D2175" s="39" t="s">
        <v>33</v>
      </c>
      <c r="E2175" s="40" t="n">
        <v>2.2</v>
      </c>
      <c r="F2175" s="41" t="n">
        <f aca="false">IF(A2175="","",INDEX(Assumptions!$B$16:$B$18,MATCH(C2175,Assumptions!$A$16:$A$18,0)))</f>
        <v>5</v>
      </c>
      <c r="G2175" s="42" t="n">
        <f aca="false">IF(A2175="","",WORKDAY(B2175,F2175))</f>
        <v>46289</v>
      </c>
    </row>
    <row r="2176" customFormat="false" ht="15" hidden="false" customHeight="false" outlineLevel="0" collapsed="false">
      <c r="A2176" s="37" t="n">
        <v>1002175</v>
      </c>
      <c r="B2176" s="38" t="n">
        <v>46282</v>
      </c>
      <c r="C2176" s="39" t="s">
        <v>70</v>
      </c>
      <c r="D2176" s="39" t="s">
        <v>39</v>
      </c>
      <c r="E2176" s="40" t="n">
        <v>0.8</v>
      </c>
      <c r="F2176" s="41" t="n">
        <f aca="false">IF(A2176="","",INDEX(Assumptions!$B$16:$B$18,MATCH(C2176,Assumptions!$A$16:$A$18,0)))</f>
        <v>5</v>
      </c>
      <c r="G2176" s="42" t="n">
        <f aca="false">IF(A2176="","",WORKDAY(B2176,F2176))</f>
        <v>46289</v>
      </c>
    </row>
    <row r="2177" customFormat="false" ht="15" hidden="false" customHeight="false" outlineLevel="0" collapsed="false">
      <c r="A2177" s="37" t="n">
        <v>1002176</v>
      </c>
      <c r="B2177" s="38" t="n">
        <v>46282</v>
      </c>
      <c r="C2177" s="39" t="s">
        <v>68</v>
      </c>
      <c r="D2177" s="39" t="s">
        <v>35</v>
      </c>
      <c r="E2177" s="40" t="n">
        <v>1.4</v>
      </c>
      <c r="F2177" s="41" t="n">
        <f aca="false">IF(A2177="","",INDEX(Assumptions!$B$16:$B$18,MATCH(C2177,Assumptions!$A$16:$A$18,0)))</f>
        <v>1</v>
      </c>
      <c r="G2177" s="42" t="n">
        <f aca="false">IF(A2177="","",WORKDAY(B2177,F2177))</f>
        <v>46283</v>
      </c>
    </row>
    <row r="2178" customFormat="false" ht="15" hidden="false" customHeight="false" outlineLevel="0" collapsed="false">
      <c r="A2178" s="37" t="n">
        <v>1002177</v>
      </c>
      <c r="B2178" s="38" t="n">
        <v>46282</v>
      </c>
      <c r="C2178" s="39" t="s">
        <v>68</v>
      </c>
      <c r="D2178" s="39" t="s">
        <v>33</v>
      </c>
      <c r="E2178" s="40" t="n">
        <v>2.7</v>
      </c>
      <c r="F2178" s="41" t="n">
        <f aca="false">IF(A2178="","",INDEX(Assumptions!$B$16:$B$18,MATCH(C2178,Assumptions!$A$16:$A$18,0)))</f>
        <v>1</v>
      </c>
      <c r="G2178" s="42" t="n">
        <f aca="false">IF(A2178="","",WORKDAY(B2178,F2178))</f>
        <v>46283</v>
      </c>
    </row>
    <row r="2179" customFormat="false" ht="15" hidden="false" customHeight="false" outlineLevel="0" collapsed="false">
      <c r="A2179" s="37" t="n">
        <v>1002178</v>
      </c>
      <c r="B2179" s="38" t="n">
        <v>46282</v>
      </c>
      <c r="C2179" s="39" t="s">
        <v>69</v>
      </c>
      <c r="D2179" s="39" t="s">
        <v>35</v>
      </c>
      <c r="E2179" s="40" t="n">
        <v>2</v>
      </c>
      <c r="F2179" s="41" t="n">
        <f aca="false">IF(A2179="","",INDEX(Assumptions!$B$16:$B$18,MATCH(C2179,Assumptions!$A$16:$A$18,0)))</f>
        <v>3</v>
      </c>
      <c r="G2179" s="42" t="n">
        <f aca="false">IF(A2179="","",WORKDAY(B2179,F2179))</f>
        <v>46287</v>
      </c>
    </row>
    <row r="2180" customFormat="false" ht="15" hidden="false" customHeight="false" outlineLevel="0" collapsed="false">
      <c r="A2180" s="37" t="n">
        <v>1002179</v>
      </c>
      <c r="B2180" s="38" t="n">
        <v>46282</v>
      </c>
      <c r="C2180" s="39" t="s">
        <v>69</v>
      </c>
      <c r="D2180" s="39" t="s">
        <v>31</v>
      </c>
      <c r="E2180" s="40" t="n">
        <v>4.4</v>
      </c>
      <c r="F2180" s="41" t="n">
        <f aca="false">IF(A2180="","",INDEX(Assumptions!$B$16:$B$18,MATCH(C2180,Assumptions!$A$16:$A$18,0)))</f>
        <v>3</v>
      </c>
      <c r="G2180" s="42" t="n">
        <f aca="false">IF(A2180="","",WORKDAY(B2180,F2180))</f>
        <v>46287</v>
      </c>
    </row>
    <row r="2181" customFormat="false" ht="15" hidden="false" customHeight="false" outlineLevel="0" collapsed="false">
      <c r="A2181" s="37" t="n">
        <v>1002180</v>
      </c>
      <c r="B2181" s="38" t="n">
        <v>46282</v>
      </c>
      <c r="C2181" s="39" t="s">
        <v>69</v>
      </c>
      <c r="D2181" s="39" t="s">
        <v>35</v>
      </c>
      <c r="E2181" s="40" t="n">
        <v>1.6</v>
      </c>
      <c r="F2181" s="41" t="n">
        <f aca="false">IF(A2181="","",INDEX(Assumptions!$B$16:$B$18,MATCH(C2181,Assumptions!$A$16:$A$18,0)))</f>
        <v>3</v>
      </c>
      <c r="G2181" s="42" t="n">
        <f aca="false">IF(A2181="","",WORKDAY(B2181,F2181))</f>
        <v>46287</v>
      </c>
    </row>
    <row r="2182" customFormat="false" ht="15" hidden="false" customHeight="false" outlineLevel="0" collapsed="false">
      <c r="A2182" s="37" t="n">
        <v>1002181</v>
      </c>
      <c r="B2182" s="38" t="n">
        <v>46282</v>
      </c>
      <c r="C2182" s="39" t="s">
        <v>69</v>
      </c>
      <c r="D2182" s="39" t="s">
        <v>31</v>
      </c>
      <c r="E2182" s="40" t="n">
        <v>2.6</v>
      </c>
      <c r="F2182" s="41" t="n">
        <f aca="false">IF(A2182="","",INDEX(Assumptions!$B$16:$B$18,MATCH(C2182,Assumptions!$A$16:$A$18,0)))</f>
        <v>3</v>
      </c>
      <c r="G2182" s="42" t="n">
        <f aca="false">IF(A2182="","",WORKDAY(B2182,F2182))</f>
        <v>46287</v>
      </c>
    </row>
    <row r="2183" customFormat="false" ht="15" hidden="false" customHeight="false" outlineLevel="0" collapsed="false">
      <c r="A2183" s="37" t="n">
        <v>1002182</v>
      </c>
      <c r="B2183" s="38" t="n">
        <v>46282</v>
      </c>
      <c r="C2183" s="39" t="s">
        <v>69</v>
      </c>
      <c r="D2183" s="39" t="s">
        <v>35</v>
      </c>
      <c r="E2183" s="40" t="n">
        <v>0.8</v>
      </c>
      <c r="F2183" s="41" t="n">
        <f aca="false">IF(A2183="","",INDEX(Assumptions!$B$16:$B$18,MATCH(C2183,Assumptions!$A$16:$A$18,0)))</f>
        <v>3</v>
      </c>
      <c r="G2183" s="42" t="n">
        <f aca="false">IF(A2183="","",WORKDAY(B2183,F2183))</f>
        <v>46287</v>
      </c>
    </row>
    <row r="2184" customFormat="false" ht="15" hidden="false" customHeight="false" outlineLevel="0" collapsed="false">
      <c r="A2184" s="37" t="n">
        <v>1002183</v>
      </c>
      <c r="B2184" s="38" t="n">
        <v>46282</v>
      </c>
      <c r="C2184" s="39" t="s">
        <v>69</v>
      </c>
      <c r="D2184" s="39" t="s">
        <v>33</v>
      </c>
      <c r="E2184" s="40" t="n">
        <v>3.3</v>
      </c>
      <c r="F2184" s="41" t="n">
        <f aca="false">IF(A2184="","",INDEX(Assumptions!$B$16:$B$18,MATCH(C2184,Assumptions!$A$16:$A$18,0)))</f>
        <v>3</v>
      </c>
      <c r="G2184" s="42" t="n">
        <f aca="false">IF(A2184="","",WORKDAY(B2184,F2184))</f>
        <v>46287</v>
      </c>
    </row>
    <row r="2185" customFormat="false" ht="15" hidden="false" customHeight="false" outlineLevel="0" collapsed="false">
      <c r="A2185" s="37" t="n">
        <v>1002184</v>
      </c>
      <c r="B2185" s="38" t="n">
        <v>46282</v>
      </c>
      <c r="C2185" s="39" t="s">
        <v>70</v>
      </c>
      <c r="D2185" s="39" t="s">
        <v>33</v>
      </c>
      <c r="E2185" s="40" t="n">
        <v>4.4</v>
      </c>
      <c r="F2185" s="41" t="n">
        <f aca="false">IF(A2185="","",INDEX(Assumptions!$B$16:$B$18,MATCH(C2185,Assumptions!$A$16:$A$18,0)))</f>
        <v>5</v>
      </c>
      <c r="G2185" s="42" t="n">
        <f aca="false">IF(A2185="","",WORKDAY(B2185,F2185))</f>
        <v>46289</v>
      </c>
    </row>
    <row r="2186" customFormat="false" ht="15" hidden="false" customHeight="false" outlineLevel="0" collapsed="false">
      <c r="A2186" s="37" t="n">
        <v>1002185</v>
      </c>
      <c r="B2186" s="38" t="n">
        <v>46282</v>
      </c>
      <c r="C2186" s="39" t="s">
        <v>69</v>
      </c>
      <c r="D2186" s="39" t="s">
        <v>31</v>
      </c>
      <c r="E2186" s="40" t="n">
        <v>1.2</v>
      </c>
      <c r="F2186" s="41" t="n">
        <f aca="false">IF(A2186="","",INDEX(Assumptions!$B$16:$B$18,MATCH(C2186,Assumptions!$A$16:$A$18,0)))</f>
        <v>3</v>
      </c>
      <c r="G2186" s="42" t="n">
        <f aca="false">IF(A2186="","",WORKDAY(B2186,F2186))</f>
        <v>46287</v>
      </c>
    </row>
    <row r="2187" customFormat="false" ht="15" hidden="false" customHeight="false" outlineLevel="0" collapsed="false">
      <c r="A2187" s="37" t="n">
        <v>1002186</v>
      </c>
      <c r="B2187" s="38" t="n">
        <v>46282</v>
      </c>
      <c r="C2187" s="39" t="s">
        <v>69</v>
      </c>
      <c r="D2187" s="39" t="s">
        <v>31</v>
      </c>
      <c r="E2187" s="40" t="n">
        <v>2.8</v>
      </c>
      <c r="F2187" s="41" t="n">
        <f aca="false">IF(A2187="","",INDEX(Assumptions!$B$16:$B$18,MATCH(C2187,Assumptions!$A$16:$A$18,0)))</f>
        <v>3</v>
      </c>
      <c r="G2187" s="42" t="n">
        <f aca="false">IF(A2187="","",WORKDAY(B2187,F2187))</f>
        <v>46287</v>
      </c>
    </row>
    <row r="2188" customFormat="false" ht="15" hidden="false" customHeight="false" outlineLevel="0" collapsed="false">
      <c r="A2188" s="37" t="n">
        <v>1002187</v>
      </c>
      <c r="B2188" s="38" t="n">
        <v>46282</v>
      </c>
      <c r="C2188" s="39" t="s">
        <v>69</v>
      </c>
      <c r="D2188" s="39" t="s">
        <v>33</v>
      </c>
      <c r="E2188" s="40" t="n">
        <v>1.9</v>
      </c>
      <c r="F2188" s="41" t="n">
        <f aca="false">IF(A2188="","",INDEX(Assumptions!$B$16:$B$18,MATCH(C2188,Assumptions!$A$16:$A$18,0)))</f>
        <v>3</v>
      </c>
      <c r="G2188" s="42" t="n">
        <f aca="false">IF(A2188="","",WORKDAY(B2188,F2188))</f>
        <v>46287</v>
      </c>
    </row>
    <row r="2189" customFormat="false" ht="15" hidden="false" customHeight="false" outlineLevel="0" collapsed="false">
      <c r="A2189" s="37" t="n">
        <v>1002188</v>
      </c>
      <c r="B2189" s="38" t="n">
        <v>46282</v>
      </c>
      <c r="C2189" s="39" t="s">
        <v>69</v>
      </c>
      <c r="D2189" s="39" t="s">
        <v>35</v>
      </c>
      <c r="E2189" s="40" t="n">
        <v>1.7</v>
      </c>
      <c r="F2189" s="41" t="n">
        <f aca="false">IF(A2189="","",INDEX(Assumptions!$B$16:$B$18,MATCH(C2189,Assumptions!$A$16:$A$18,0)))</f>
        <v>3</v>
      </c>
      <c r="G2189" s="42" t="n">
        <f aca="false">IF(A2189="","",WORKDAY(B2189,F2189))</f>
        <v>46287</v>
      </c>
    </row>
    <row r="2190" customFormat="false" ht="15" hidden="false" customHeight="false" outlineLevel="0" collapsed="false">
      <c r="A2190" s="37" t="n">
        <v>1002189</v>
      </c>
      <c r="B2190" s="38" t="n">
        <v>46282</v>
      </c>
      <c r="C2190" s="39" t="s">
        <v>68</v>
      </c>
      <c r="D2190" s="39" t="s">
        <v>31</v>
      </c>
      <c r="E2190" s="40" t="n">
        <v>6.7</v>
      </c>
      <c r="F2190" s="41" t="n">
        <f aca="false">IF(A2190="","",INDEX(Assumptions!$B$16:$B$18,MATCH(C2190,Assumptions!$A$16:$A$18,0)))</f>
        <v>1</v>
      </c>
      <c r="G2190" s="42" t="n">
        <f aca="false">IF(A2190="","",WORKDAY(B2190,F2190))</f>
        <v>46283</v>
      </c>
    </row>
    <row r="2191" customFormat="false" ht="15" hidden="false" customHeight="false" outlineLevel="0" collapsed="false">
      <c r="A2191" s="37" t="n">
        <v>1002190</v>
      </c>
      <c r="B2191" s="38" t="n">
        <v>46282</v>
      </c>
      <c r="C2191" s="39" t="s">
        <v>69</v>
      </c>
      <c r="D2191" s="39" t="s">
        <v>37</v>
      </c>
      <c r="E2191" s="40" t="n">
        <v>6</v>
      </c>
      <c r="F2191" s="41" t="n">
        <f aca="false">IF(A2191="","",INDEX(Assumptions!$B$16:$B$18,MATCH(C2191,Assumptions!$A$16:$A$18,0)))</f>
        <v>3</v>
      </c>
      <c r="G2191" s="42" t="n">
        <f aca="false">IF(A2191="","",WORKDAY(B2191,F2191))</f>
        <v>46287</v>
      </c>
    </row>
    <row r="2192" customFormat="false" ht="15" hidden="false" customHeight="false" outlineLevel="0" collapsed="false">
      <c r="A2192" s="37" t="n">
        <v>1002191</v>
      </c>
      <c r="B2192" s="38" t="n">
        <v>46282</v>
      </c>
      <c r="C2192" s="39" t="s">
        <v>68</v>
      </c>
      <c r="D2192" s="39" t="s">
        <v>33</v>
      </c>
      <c r="E2192" s="40" t="n">
        <v>0.7</v>
      </c>
      <c r="F2192" s="41" t="n">
        <f aca="false">IF(A2192="","",INDEX(Assumptions!$B$16:$B$18,MATCH(C2192,Assumptions!$A$16:$A$18,0)))</f>
        <v>1</v>
      </c>
      <c r="G2192" s="42" t="n">
        <f aca="false">IF(A2192="","",WORKDAY(B2192,F2192))</f>
        <v>46283</v>
      </c>
    </row>
    <row r="2193" customFormat="false" ht="15" hidden="false" customHeight="false" outlineLevel="0" collapsed="false">
      <c r="A2193" s="37" t="n">
        <v>1002192</v>
      </c>
      <c r="B2193" s="38" t="n">
        <v>46282</v>
      </c>
      <c r="C2193" s="39" t="s">
        <v>69</v>
      </c>
      <c r="D2193" s="39" t="s">
        <v>39</v>
      </c>
      <c r="E2193" s="40" t="n">
        <v>5.8</v>
      </c>
      <c r="F2193" s="41" t="n">
        <f aca="false">IF(A2193="","",INDEX(Assumptions!$B$16:$B$18,MATCH(C2193,Assumptions!$A$16:$A$18,0)))</f>
        <v>3</v>
      </c>
      <c r="G2193" s="42" t="n">
        <f aca="false">IF(A2193="","",WORKDAY(B2193,F2193))</f>
        <v>46287</v>
      </c>
    </row>
    <row r="2194" customFormat="false" ht="15" hidden="false" customHeight="false" outlineLevel="0" collapsed="false">
      <c r="A2194" s="37" t="n">
        <v>1002193</v>
      </c>
      <c r="B2194" s="38" t="n">
        <v>46282</v>
      </c>
      <c r="C2194" s="39" t="s">
        <v>69</v>
      </c>
      <c r="D2194" s="39" t="s">
        <v>33</v>
      </c>
      <c r="E2194" s="40" t="n">
        <v>0.8</v>
      </c>
      <c r="F2194" s="41" t="n">
        <f aca="false">IF(A2194="","",INDEX(Assumptions!$B$16:$B$18,MATCH(C2194,Assumptions!$A$16:$A$18,0)))</f>
        <v>3</v>
      </c>
      <c r="G2194" s="42" t="n">
        <f aca="false">IF(A2194="","",WORKDAY(B2194,F2194))</f>
        <v>46287</v>
      </c>
    </row>
    <row r="2195" customFormat="false" ht="15" hidden="false" customHeight="false" outlineLevel="0" collapsed="false">
      <c r="A2195" s="37" t="n">
        <v>1002194</v>
      </c>
      <c r="B2195" s="38" t="n">
        <v>46282</v>
      </c>
      <c r="C2195" s="39" t="s">
        <v>69</v>
      </c>
      <c r="D2195" s="39" t="s">
        <v>33</v>
      </c>
      <c r="E2195" s="40" t="n">
        <v>1.2</v>
      </c>
      <c r="F2195" s="41" t="n">
        <f aca="false">IF(A2195="","",INDEX(Assumptions!$B$16:$B$18,MATCH(C2195,Assumptions!$A$16:$A$18,0)))</f>
        <v>3</v>
      </c>
      <c r="G2195" s="42" t="n">
        <f aca="false">IF(A2195="","",WORKDAY(B2195,F2195))</f>
        <v>46287</v>
      </c>
    </row>
    <row r="2196" customFormat="false" ht="15" hidden="false" customHeight="false" outlineLevel="0" collapsed="false">
      <c r="A2196" s="37" t="n">
        <v>1002195</v>
      </c>
      <c r="B2196" s="38" t="n">
        <v>46282</v>
      </c>
      <c r="C2196" s="39" t="s">
        <v>69</v>
      </c>
      <c r="D2196" s="39" t="s">
        <v>31</v>
      </c>
      <c r="E2196" s="40" t="n">
        <v>1.6</v>
      </c>
      <c r="F2196" s="41" t="n">
        <f aca="false">IF(A2196="","",INDEX(Assumptions!$B$16:$B$18,MATCH(C2196,Assumptions!$A$16:$A$18,0)))</f>
        <v>3</v>
      </c>
      <c r="G2196" s="42" t="n">
        <f aca="false">IF(A2196="","",WORKDAY(B2196,F2196))</f>
        <v>46287</v>
      </c>
    </row>
    <row r="2197" customFormat="false" ht="15" hidden="false" customHeight="false" outlineLevel="0" collapsed="false">
      <c r="A2197" s="37" t="n">
        <v>1002196</v>
      </c>
      <c r="B2197" s="38" t="n">
        <v>46282</v>
      </c>
      <c r="C2197" s="39" t="s">
        <v>70</v>
      </c>
      <c r="D2197" s="39" t="s">
        <v>35</v>
      </c>
      <c r="E2197" s="40" t="n">
        <v>1.8</v>
      </c>
      <c r="F2197" s="41" t="n">
        <f aca="false">IF(A2197="","",INDEX(Assumptions!$B$16:$B$18,MATCH(C2197,Assumptions!$A$16:$A$18,0)))</f>
        <v>5</v>
      </c>
      <c r="G2197" s="42" t="n">
        <f aca="false">IF(A2197="","",WORKDAY(B2197,F2197))</f>
        <v>46289</v>
      </c>
    </row>
    <row r="2198" customFormat="false" ht="15" hidden="false" customHeight="false" outlineLevel="0" collapsed="false">
      <c r="A2198" s="37" t="n">
        <v>1002197</v>
      </c>
      <c r="B2198" s="38" t="n">
        <v>46282</v>
      </c>
      <c r="C2198" s="39" t="s">
        <v>69</v>
      </c>
      <c r="D2198" s="39" t="s">
        <v>39</v>
      </c>
      <c r="E2198" s="40" t="n">
        <v>2.6</v>
      </c>
      <c r="F2198" s="41" t="n">
        <f aca="false">IF(A2198="","",INDEX(Assumptions!$B$16:$B$18,MATCH(C2198,Assumptions!$A$16:$A$18,0)))</f>
        <v>3</v>
      </c>
      <c r="G2198" s="42" t="n">
        <f aca="false">IF(A2198="","",WORKDAY(B2198,F2198))</f>
        <v>46287</v>
      </c>
    </row>
    <row r="2199" customFormat="false" ht="15" hidden="false" customHeight="false" outlineLevel="0" collapsed="false">
      <c r="A2199" s="37" t="n">
        <v>1002198</v>
      </c>
      <c r="B2199" s="38" t="n">
        <v>46282</v>
      </c>
      <c r="C2199" s="39" t="s">
        <v>70</v>
      </c>
      <c r="D2199" s="39" t="s">
        <v>39</v>
      </c>
      <c r="E2199" s="40" t="n">
        <v>3.4</v>
      </c>
      <c r="F2199" s="41" t="n">
        <f aca="false">IF(A2199="","",INDEX(Assumptions!$B$16:$B$18,MATCH(C2199,Assumptions!$A$16:$A$18,0)))</f>
        <v>5</v>
      </c>
      <c r="G2199" s="42" t="n">
        <f aca="false">IF(A2199="","",WORKDAY(B2199,F2199))</f>
        <v>46289</v>
      </c>
    </row>
    <row r="2200" customFormat="false" ht="15" hidden="false" customHeight="false" outlineLevel="0" collapsed="false">
      <c r="A2200" s="37" t="n">
        <v>1002199</v>
      </c>
      <c r="B2200" s="38" t="n">
        <v>46282</v>
      </c>
      <c r="C2200" s="39" t="s">
        <v>69</v>
      </c>
      <c r="D2200" s="39" t="s">
        <v>31</v>
      </c>
      <c r="E2200" s="40" t="n">
        <v>2.9</v>
      </c>
      <c r="F2200" s="41" t="n">
        <f aca="false">IF(A2200="","",INDEX(Assumptions!$B$16:$B$18,MATCH(C2200,Assumptions!$A$16:$A$18,0)))</f>
        <v>3</v>
      </c>
      <c r="G2200" s="42" t="n">
        <f aca="false">IF(A2200="","",WORKDAY(B2200,F2200))</f>
        <v>46287</v>
      </c>
    </row>
    <row r="2201" customFormat="false" ht="15" hidden="false" customHeight="false" outlineLevel="0" collapsed="false">
      <c r="A2201" s="37" t="n">
        <v>1002200</v>
      </c>
      <c r="B2201" s="38" t="n">
        <v>46282</v>
      </c>
      <c r="C2201" s="39" t="s">
        <v>69</v>
      </c>
      <c r="D2201" s="39" t="s">
        <v>31</v>
      </c>
      <c r="E2201" s="40" t="n">
        <v>1.6</v>
      </c>
      <c r="F2201" s="41" t="n">
        <f aca="false">IF(A2201="","",INDEX(Assumptions!$B$16:$B$18,MATCH(C2201,Assumptions!$A$16:$A$18,0)))</f>
        <v>3</v>
      </c>
      <c r="G2201" s="42" t="n">
        <f aca="false">IF(A2201="","",WORKDAY(B2201,F2201))</f>
        <v>46287</v>
      </c>
    </row>
    <row r="2202" customFormat="false" ht="15" hidden="false" customHeight="false" outlineLevel="0" collapsed="false">
      <c r="A2202" s="37" t="n">
        <v>1002201</v>
      </c>
      <c r="B2202" s="38" t="n">
        <v>46282</v>
      </c>
      <c r="C2202" s="39" t="s">
        <v>69</v>
      </c>
      <c r="D2202" s="39" t="s">
        <v>35</v>
      </c>
      <c r="E2202" s="40" t="n">
        <v>1.4</v>
      </c>
      <c r="F2202" s="41" t="n">
        <f aca="false">IF(A2202="","",INDEX(Assumptions!$B$16:$B$18,MATCH(C2202,Assumptions!$A$16:$A$18,0)))</f>
        <v>3</v>
      </c>
      <c r="G2202" s="42" t="n">
        <f aca="false">IF(A2202="","",WORKDAY(B2202,F2202))</f>
        <v>46287</v>
      </c>
    </row>
    <row r="2203" customFormat="false" ht="15" hidden="false" customHeight="false" outlineLevel="0" collapsed="false">
      <c r="A2203" s="37" t="n">
        <v>1002202</v>
      </c>
      <c r="B2203" s="38" t="n">
        <v>46282</v>
      </c>
      <c r="C2203" s="39" t="s">
        <v>69</v>
      </c>
      <c r="D2203" s="39" t="s">
        <v>35</v>
      </c>
      <c r="E2203" s="40" t="n">
        <v>1.6</v>
      </c>
      <c r="F2203" s="41" t="n">
        <f aca="false">IF(A2203="","",INDEX(Assumptions!$B$16:$B$18,MATCH(C2203,Assumptions!$A$16:$A$18,0)))</f>
        <v>3</v>
      </c>
      <c r="G2203" s="42" t="n">
        <f aca="false">IF(A2203="","",WORKDAY(B2203,F2203))</f>
        <v>46287</v>
      </c>
    </row>
    <row r="2204" customFormat="false" ht="15" hidden="false" customHeight="false" outlineLevel="0" collapsed="false">
      <c r="A2204" s="37" t="n">
        <v>1002203</v>
      </c>
      <c r="B2204" s="38" t="n">
        <v>46282</v>
      </c>
      <c r="C2204" s="39" t="s">
        <v>70</v>
      </c>
      <c r="D2204" s="39" t="s">
        <v>35</v>
      </c>
      <c r="E2204" s="40" t="n">
        <v>2.8</v>
      </c>
      <c r="F2204" s="41" t="n">
        <f aca="false">IF(A2204="","",INDEX(Assumptions!$B$16:$B$18,MATCH(C2204,Assumptions!$A$16:$A$18,0)))</f>
        <v>5</v>
      </c>
      <c r="G2204" s="42" t="n">
        <f aca="false">IF(A2204="","",WORKDAY(B2204,F2204))</f>
        <v>46289</v>
      </c>
    </row>
    <row r="2205" customFormat="false" ht="15" hidden="false" customHeight="false" outlineLevel="0" collapsed="false">
      <c r="A2205" s="37" t="n">
        <v>1002204</v>
      </c>
      <c r="B2205" s="38" t="n">
        <v>46282</v>
      </c>
      <c r="C2205" s="39" t="s">
        <v>69</v>
      </c>
      <c r="D2205" s="39" t="s">
        <v>33</v>
      </c>
      <c r="E2205" s="40" t="n">
        <v>7.4</v>
      </c>
      <c r="F2205" s="41" t="n">
        <f aca="false">IF(A2205="","",INDEX(Assumptions!$B$16:$B$18,MATCH(C2205,Assumptions!$A$16:$A$18,0)))</f>
        <v>3</v>
      </c>
      <c r="G2205" s="42" t="n">
        <f aca="false">IF(A2205="","",WORKDAY(B2205,F2205))</f>
        <v>46287</v>
      </c>
    </row>
    <row r="2206" customFormat="false" ht="15" hidden="false" customHeight="false" outlineLevel="0" collapsed="false">
      <c r="A2206" s="37" t="n">
        <v>1002205</v>
      </c>
      <c r="B2206" s="38" t="n">
        <v>46282</v>
      </c>
      <c r="C2206" s="39" t="s">
        <v>69</v>
      </c>
      <c r="D2206" s="39" t="s">
        <v>31</v>
      </c>
      <c r="E2206" s="40" t="n">
        <v>3.9</v>
      </c>
      <c r="F2206" s="41" t="n">
        <f aca="false">IF(A2206="","",INDEX(Assumptions!$B$16:$B$18,MATCH(C2206,Assumptions!$A$16:$A$18,0)))</f>
        <v>3</v>
      </c>
      <c r="G2206" s="42" t="n">
        <f aca="false">IF(A2206="","",WORKDAY(B2206,F2206))</f>
        <v>46287</v>
      </c>
    </row>
    <row r="2207" customFormat="false" ht="15" hidden="false" customHeight="false" outlineLevel="0" collapsed="false">
      <c r="A2207" s="37" t="n">
        <v>1002206</v>
      </c>
      <c r="B2207" s="38" t="n">
        <v>46282</v>
      </c>
      <c r="C2207" s="39" t="s">
        <v>69</v>
      </c>
      <c r="D2207" s="39" t="s">
        <v>39</v>
      </c>
      <c r="E2207" s="40" t="n">
        <v>1</v>
      </c>
      <c r="F2207" s="41" t="n">
        <f aca="false">IF(A2207="","",INDEX(Assumptions!$B$16:$B$18,MATCH(C2207,Assumptions!$A$16:$A$18,0)))</f>
        <v>3</v>
      </c>
      <c r="G2207" s="42" t="n">
        <f aca="false">IF(A2207="","",WORKDAY(B2207,F2207))</f>
        <v>46287</v>
      </c>
    </row>
    <row r="2208" customFormat="false" ht="15" hidden="false" customHeight="false" outlineLevel="0" collapsed="false">
      <c r="A2208" s="37" t="n">
        <v>1002207</v>
      </c>
      <c r="B2208" s="38" t="n">
        <v>46282</v>
      </c>
      <c r="C2208" s="39" t="s">
        <v>69</v>
      </c>
      <c r="D2208" s="39" t="s">
        <v>37</v>
      </c>
      <c r="E2208" s="40" t="n">
        <v>1</v>
      </c>
      <c r="F2208" s="41" t="n">
        <f aca="false">IF(A2208="","",INDEX(Assumptions!$B$16:$B$18,MATCH(C2208,Assumptions!$A$16:$A$18,0)))</f>
        <v>3</v>
      </c>
      <c r="G2208" s="42" t="n">
        <f aca="false">IF(A2208="","",WORKDAY(B2208,F2208))</f>
        <v>46287</v>
      </c>
    </row>
    <row r="2209" customFormat="false" ht="15" hidden="false" customHeight="false" outlineLevel="0" collapsed="false">
      <c r="A2209" s="37" t="n">
        <v>1002208</v>
      </c>
      <c r="B2209" s="38" t="n">
        <v>46282</v>
      </c>
      <c r="C2209" s="39" t="s">
        <v>68</v>
      </c>
      <c r="D2209" s="39" t="s">
        <v>39</v>
      </c>
      <c r="E2209" s="40" t="n">
        <v>1.2</v>
      </c>
      <c r="F2209" s="41" t="n">
        <f aca="false">IF(A2209="","",INDEX(Assumptions!$B$16:$B$18,MATCH(C2209,Assumptions!$A$16:$A$18,0)))</f>
        <v>1</v>
      </c>
      <c r="G2209" s="42" t="n">
        <f aca="false">IF(A2209="","",WORKDAY(B2209,F2209))</f>
        <v>46283</v>
      </c>
    </row>
    <row r="2210" customFormat="false" ht="15" hidden="false" customHeight="false" outlineLevel="0" collapsed="false">
      <c r="A2210" s="37" t="n">
        <v>1002209</v>
      </c>
      <c r="B2210" s="38" t="n">
        <v>46282</v>
      </c>
      <c r="C2210" s="39" t="s">
        <v>70</v>
      </c>
      <c r="D2210" s="39" t="s">
        <v>31</v>
      </c>
      <c r="E2210" s="40" t="n">
        <v>1.2</v>
      </c>
      <c r="F2210" s="41" t="n">
        <f aca="false">IF(A2210="","",INDEX(Assumptions!$B$16:$B$18,MATCH(C2210,Assumptions!$A$16:$A$18,0)))</f>
        <v>5</v>
      </c>
      <c r="G2210" s="42" t="n">
        <f aca="false">IF(A2210="","",WORKDAY(B2210,F2210))</f>
        <v>46289</v>
      </c>
    </row>
    <row r="2211" customFormat="false" ht="15" hidden="false" customHeight="false" outlineLevel="0" collapsed="false">
      <c r="A2211" s="37" t="n">
        <v>1002210</v>
      </c>
      <c r="B2211" s="38" t="n">
        <v>46282</v>
      </c>
      <c r="C2211" s="39" t="s">
        <v>70</v>
      </c>
      <c r="D2211" s="39" t="s">
        <v>39</v>
      </c>
      <c r="E2211" s="40" t="n">
        <v>0.4</v>
      </c>
      <c r="F2211" s="41" t="n">
        <f aca="false">IF(A2211="","",INDEX(Assumptions!$B$16:$B$18,MATCH(C2211,Assumptions!$A$16:$A$18,0)))</f>
        <v>5</v>
      </c>
      <c r="G2211" s="42" t="n">
        <f aca="false">IF(A2211="","",WORKDAY(B2211,F2211))</f>
        <v>46289</v>
      </c>
    </row>
    <row r="2212" customFormat="false" ht="15" hidden="false" customHeight="false" outlineLevel="0" collapsed="false">
      <c r="A2212" s="37" t="n">
        <v>1002211</v>
      </c>
      <c r="B2212" s="38" t="n">
        <v>46282</v>
      </c>
      <c r="C2212" s="39" t="s">
        <v>69</v>
      </c>
      <c r="D2212" s="39" t="s">
        <v>33</v>
      </c>
      <c r="E2212" s="40" t="n">
        <v>0.6</v>
      </c>
      <c r="F2212" s="41" t="n">
        <f aca="false">IF(A2212="","",INDEX(Assumptions!$B$16:$B$18,MATCH(C2212,Assumptions!$A$16:$A$18,0)))</f>
        <v>3</v>
      </c>
      <c r="G2212" s="42" t="n">
        <f aca="false">IF(A2212="","",WORKDAY(B2212,F2212))</f>
        <v>46287</v>
      </c>
    </row>
    <row r="2213" customFormat="false" ht="15" hidden="false" customHeight="false" outlineLevel="0" collapsed="false">
      <c r="A2213" s="37" t="n">
        <v>1002212</v>
      </c>
      <c r="B2213" s="38" t="n">
        <v>46282</v>
      </c>
      <c r="C2213" s="39" t="s">
        <v>69</v>
      </c>
      <c r="D2213" s="39" t="s">
        <v>37</v>
      </c>
      <c r="E2213" s="40" t="n">
        <v>1</v>
      </c>
      <c r="F2213" s="41" t="n">
        <f aca="false">IF(A2213="","",INDEX(Assumptions!$B$16:$B$18,MATCH(C2213,Assumptions!$A$16:$A$18,0)))</f>
        <v>3</v>
      </c>
      <c r="G2213" s="42" t="n">
        <f aca="false">IF(A2213="","",WORKDAY(B2213,F2213))</f>
        <v>46287</v>
      </c>
    </row>
    <row r="2214" customFormat="false" ht="15" hidden="false" customHeight="false" outlineLevel="0" collapsed="false">
      <c r="A2214" s="37" t="n">
        <v>1002213</v>
      </c>
      <c r="B2214" s="38" t="n">
        <v>46282</v>
      </c>
      <c r="C2214" s="39" t="s">
        <v>69</v>
      </c>
      <c r="D2214" s="39" t="s">
        <v>39</v>
      </c>
      <c r="E2214" s="40" t="n">
        <v>1.8</v>
      </c>
      <c r="F2214" s="41" t="n">
        <f aca="false">IF(A2214="","",INDEX(Assumptions!$B$16:$B$18,MATCH(C2214,Assumptions!$A$16:$A$18,0)))</f>
        <v>3</v>
      </c>
      <c r="G2214" s="42" t="n">
        <f aca="false">IF(A2214="","",WORKDAY(B2214,F2214))</f>
        <v>46287</v>
      </c>
    </row>
    <row r="2215" customFormat="false" ht="15" hidden="false" customHeight="false" outlineLevel="0" collapsed="false">
      <c r="A2215" s="37" t="n">
        <v>1002214</v>
      </c>
      <c r="B2215" s="38" t="n">
        <v>46282</v>
      </c>
      <c r="C2215" s="39" t="s">
        <v>70</v>
      </c>
      <c r="D2215" s="39" t="s">
        <v>31</v>
      </c>
      <c r="E2215" s="40" t="n">
        <v>1.1</v>
      </c>
      <c r="F2215" s="41" t="n">
        <f aca="false">IF(A2215="","",INDEX(Assumptions!$B$16:$B$18,MATCH(C2215,Assumptions!$A$16:$A$18,0)))</f>
        <v>5</v>
      </c>
      <c r="G2215" s="42" t="n">
        <f aca="false">IF(A2215="","",WORKDAY(B2215,F2215))</f>
        <v>46289</v>
      </c>
    </row>
    <row r="2216" customFormat="false" ht="15" hidden="false" customHeight="false" outlineLevel="0" collapsed="false">
      <c r="A2216" s="37" t="n">
        <v>1002215</v>
      </c>
      <c r="B2216" s="38" t="n">
        <v>46282</v>
      </c>
      <c r="C2216" s="39" t="s">
        <v>69</v>
      </c>
      <c r="D2216" s="39" t="s">
        <v>39</v>
      </c>
      <c r="E2216" s="40" t="n">
        <v>2.4</v>
      </c>
      <c r="F2216" s="41" t="n">
        <f aca="false">IF(A2216="","",INDEX(Assumptions!$B$16:$B$18,MATCH(C2216,Assumptions!$A$16:$A$18,0)))</f>
        <v>3</v>
      </c>
      <c r="G2216" s="42" t="n">
        <f aca="false">IF(A2216="","",WORKDAY(B2216,F2216))</f>
        <v>46287</v>
      </c>
    </row>
    <row r="2217" customFormat="false" ht="15" hidden="false" customHeight="false" outlineLevel="0" collapsed="false">
      <c r="A2217" s="37" t="n">
        <v>1002216</v>
      </c>
      <c r="B2217" s="38" t="n">
        <v>46282</v>
      </c>
      <c r="C2217" s="39" t="s">
        <v>69</v>
      </c>
      <c r="D2217" s="39" t="s">
        <v>37</v>
      </c>
      <c r="E2217" s="40" t="n">
        <v>2</v>
      </c>
      <c r="F2217" s="41" t="n">
        <f aca="false">IF(A2217="","",INDEX(Assumptions!$B$16:$B$18,MATCH(C2217,Assumptions!$A$16:$A$18,0)))</f>
        <v>3</v>
      </c>
      <c r="G2217" s="42" t="n">
        <f aca="false">IF(A2217="","",WORKDAY(B2217,F2217))</f>
        <v>46287</v>
      </c>
    </row>
    <row r="2218" customFormat="false" ht="15" hidden="false" customHeight="false" outlineLevel="0" collapsed="false">
      <c r="A2218" s="37" t="n">
        <v>1002217</v>
      </c>
      <c r="B2218" s="38" t="n">
        <v>46282</v>
      </c>
      <c r="C2218" s="39" t="s">
        <v>69</v>
      </c>
      <c r="D2218" s="39" t="s">
        <v>31</v>
      </c>
      <c r="E2218" s="40" t="n">
        <v>1.7</v>
      </c>
      <c r="F2218" s="41" t="n">
        <f aca="false">IF(A2218="","",INDEX(Assumptions!$B$16:$B$18,MATCH(C2218,Assumptions!$A$16:$A$18,0)))</f>
        <v>3</v>
      </c>
      <c r="G2218" s="42" t="n">
        <f aca="false">IF(A2218="","",WORKDAY(B2218,F2218))</f>
        <v>46287</v>
      </c>
    </row>
    <row r="2219" customFormat="false" ht="15" hidden="false" customHeight="false" outlineLevel="0" collapsed="false">
      <c r="A2219" s="37" t="n">
        <v>1002218</v>
      </c>
      <c r="B2219" s="38" t="n">
        <v>46282</v>
      </c>
      <c r="C2219" s="39" t="s">
        <v>69</v>
      </c>
      <c r="D2219" s="39" t="s">
        <v>33</v>
      </c>
      <c r="E2219" s="40" t="n">
        <v>1.6</v>
      </c>
      <c r="F2219" s="41" t="n">
        <f aca="false">IF(A2219="","",INDEX(Assumptions!$B$16:$B$18,MATCH(C2219,Assumptions!$A$16:$A$18,0)))</f>
        <v>3</v>
      </c>
      <c r="G2219" s="42" t="n">
        <f aca="false">IF(A2219="","",WORKDAY(B2219,F2219))</f>
        <v>46287</v>
      </c>
    </row>
    <row r="2220" customFormat="false" ht="15" hidden="false" customHeight="false" outlineLevel="0" collapsed="false">
      <c r="A2220" s="37" t="n">
        <v>1002219</v>
      </c>
      <c r="B2220" s="38" t="n">
        <v>46282</v>
      </c>
      <c r="C2220" s="39" t="s">
        <v>70</v>
      </c>
      <c r="D2220" s="39" t="s">
        <v>37</v>
      </c>
      <c r="E2220" s="40" t="n">
        <v>1.3</v>
      </c>
      <c r="F2220" s="41" t="n">
        <f aca="false">IF(A2220="","",INDEX(Assumptions!$B$16:$B$18,MATCH(C2220,Assumptions!$A$16:$A$18,0)))</f>
        <v>5</v>
      </c>
      <c r="G2220" s="42" t="n">
        <f aca="false">IF(A2220="","",WORKDAY(B2220,F2220))</f>
        <v>46289</v>
      </c>
    </row>
    <row r="2221" customFormat="false" ht="15" hidden="false" customHeight="false" outlineLevel="0" collapsed="false">
      <c r="A2221" s="37" t="n">
        <v>1002220</v>
      </c>
      <c r="B2221" s="38" t="n">
        <v>46282</v>
      </c>
      <c r="C2221" s="39" t="s">
        <v>69</v>
      </c>
      <c r="D2221" s="39" t="s">
        <v>39</v>
      </c>
      <c r="E2221" s="40" t="n">
        <v>0.4</v>
      </c>
      <c r="F2221" s="41" t="n">
        <f aca="false">IF(A2221="","",INDEX(Assumptions!$B$16:$B$18,MATCH(C2221,Assumptions!$A$16:$A$18,0)))</f>
        <v>3</v>
      </c>
      <c r="G2221" s="42" t="n">
        <f aca="false">IF(A2221="","",WORKDAY(B2221,F2221))</f>
        <v>46287</v>
      </c>
    </row>
    <row r="2222" customFormat="false" ht="15" hidden="false" customHeight="false" outlineLevel="0" collapsed="false">
      <c r="A2222" s="37" t="n">
        <v>1002221</v>
      </c>
      <c r="B2222" s="38" t="n">
        <v>46282</v>
      </c>
      <c r="C2222" s="39" t="s">
        <v>69</v>
      </c>
      <c r="D2222" s="39" t="s">
        <v>39</v>
      </c>
      <c r="E2222" s="40" t="n">
        <v>4.5</v>
      </c>
      <c r="F2222" s="41" t="n">
        <f aca="false">IF(A2222="","",INDEX(Assumptions!$B$16:$B$18,MATCH(C2222,Assumptions!$A$16:$A$18,0)))</f>
        <v>3</v>
      </c>
      <c r="G2222" s="42" t="n">
        <f aca="false">IF(A2222="","",WORKDAY(B2222,F2222))</f>
        <v>46287</v>
      </c>
    </row>
    <row r="2223" customFormat="false" ht="15" hidden="false" customHeight="false" outlineLevel="0" collapsed="false">
      <c r="A2223" s="37" t="n">
        <v>1002222</v>
      </c>
      <c r="B2223" s="38" t="n">
        <v>46282</v>
      </c>
      <c r="C2223" s="39" t="s">
        <v>69</v>
      </c>
      <c r="D2223" s="39" t="s">
        <v>35</v>
      </c>
      <c r="E2223" s="40" t="n">
        <v>4.7</v>
      </c>
      <c r="F2223" s="41" t="n">
        <f aca="false">IF(A2223="","",INDEX(Assumptions!$B$16:$B$18,MATCH(C2223,Assumptions!$A$16:$A$18,0)))</f>
        <v>3</v>
      </c>
      <c r="G2223" s="42" t="n">
        <f aca="false">IF(A2223="","",WORKDAY(B2223,F2223))</f>
        <v>46287</v>
      </c>
    </row>
    <row r="2224" customFormat="false" ht="15" hidden="false" customHeight="false" outlineLevel="0" collapsed="false">
      <c r="A2224" s="37" t="n">
        <v>1002223</v>
      </c>
      <c r="B2224" s="38" t="n">
        <v>46282</v>
      </c>
      <c r="C2224" s="39" t="s">
        <v>69</v>
      </c>
      <c r="D2224" s="39" t="s">
        <v>35</v>
      </c>
      <c r="E2224" s="40" t="n">
        <v>0.7</v>
      </c>
      <c r="F2224" s="41" t="n">
        <f aca="false">IF(A2224="","",INDEX(Assumptions!$B$16:$B$18,MATCH(C2224,Assumptions!$A$16:$A$18,0)))</f>
        <v>3</v>
      </c>
      <c r="G2224" s="42" t="n">
        <f aca="false">IF(A2224="","",WORKDAY(B2224,F2224))</f>
        <v>46287</v>
      </c>
    </row>
    <row r="2225" customFormat="false" ht="15" hidden="false" customHeight="false" outlineLevel="0" collapsed="false">
      <c r="A2225" s="37" t="n">
        <v>1002224</v>
      </c>
      <c r="B2225" s="38" t="n">
        <v>46282</v>
      </c>
      <c r="C2225" s="39" t="s">
        <v>68</v>
      </c>
      <c r="D2225" s="39" t="s">
        <v>37</v>
      </c>
      <c r="E2225" s="40" t="n">
        <v>1</v>
      </c>
      <c r="F2225" s="41" t="n">
        <f aca="false">IF(A2225="","",INDEX(Assumptions!$B$16:$B$18,MATCH(C2225,Assumptions!$A$16:$A$18,0)))</f>
        <v>1</v>
      </c>
      <c r="G2225" s="42" t="n">
        <f aca="false">IF(A2225="","",WORKDAY(B2225,F2225))</f>
        <v>46283</v>
      </c>
    </row>
    <row r="2226" customFormat="false" ht="15" hidden="false" customHeight="false" outlineLevel="0" collapsed="false">
      <c r="A2226" s="37" t="n">
        <v>1002225</v>
      </c>
      <c r="B2226" s="38" t="n">
        <v>46282</v>
      </c>
      <c r="C2226" s="39" t="s">
        <v>70</v>
      </c>
      <c r="D2226" s="39" t="s">
        <v>33</v>
      </c>
      <c r="E2226" s="40" t="n">
        <v>0.9</v>
      </c>
      <c r="F2226" s="41" t="n">
        <f aca="false">IF(A2226="","",INDEX(Assumptions!$B$16:$B$18,MATCH(C2226,Assumptions!$A$16:$A$18,0)))</f>
        <v>5</v>
      </c>
      <c r="G2226" s="42" t="n">
        <f aca="false">IF(A2226="","",WORKDAY(B2226,F2226))</f>
        <v>46289</v>
      </c>
    </row>
    <row r="2227" customFormat="false" ht="15" hidden="false" customHeight="false" outlineLevel="0" collapsed="false">
      <c r="A2227" s="37" t="n">
        <v>1002226</v>
      </c>
      <c r="B2227" s="38" t="n">
        <v>46282</v>
      </c>
      <c r="C2227" s="39" t="s">
        <v>69</v>
      </c>
      <c r="D2227" s="39" t="s">
        <v>31</v>
      </c>
      <c r="E2227" s="40" t="n">
        <v>3.6</v>
      </c>
      <c r="F2227" s="41" t="n">
        <f aca="false">IF(A2227="","",INDEX(Assumptions!$B$16:$B$18,MATCH(C2227,Assumptions!$A$16:$A$18,0)))</f>
        <v>3</v>
      </c>
      <c r="G2227" s="42" t="n">
        <f aca="false">IF(A2227="","",WORKDAY(B2227,F2227))</f>
        <v>46287</v>
      </c>
    </row>
    <row r="2228" customFormat="false" ht="15" hidden="false" customHeight="false" outlineLevel="0" collapsed="false">
      <c r="A2228" s="37" t="n">
        <v>1002227</v>
      </c>
      <c r="B2228" s="38" t="n">
        <v>46282</v>
      </c>
      <c r="C2228" s="39" t="s">
        <v>70</v>
      </c>
      <c r="D2228" s="39" t="s">
        <v>31</v>
      </c>
      <c r="E2228" s="40" t="n">
        <v>1.5</v>
      </c>
      <c r="F2228" s="41" t="n">
        <f aca="false">IF(A2228="","",INDEX(Assumptions!$B$16:$B$18,MATCH(C2228,Assumptions!$A$16:$A$18,0)))</f>
        <v>5</v>
      </c>
      <c r="G2228" s="42" t="n">
        <f aca="false">IF(A2228="","",WORKDAY(B2228,F2228))</f>
        <v>46289</v>
      </c>
    </row>
    <row r="2229" customFormat="false" ht="15" hidden="false" customHeight="false" outlineLevel="0" collapsed="false">
      <c r="A2229" s="37" t="n">
        <v>1002228</v>
      </c>
      <c r="B2229" s="38" t="n">
        <v>46282</v>
      </c>
      <c r="C2229" s="39" t="s">
        <v>70</v>
      </c>
      <c r="D2229" s="39" t="s">
        <v>35</v>
      </c>
      <c r="E2229" s="40" t="n">
        <v>2.1</v>
      </c>
      <c r="F2229" s="41" t="n">
        <f aca="false">IF(A2229="","",INDEX(Assumptions!$B$16:$B$18,MATCH(C2229,Assumptions!$A$16:$A$18,0)))</f>
        <v>5</v>
      </c>
      <c r="G2229" s="42" t="n">
        <f aca="false">IF(A2229="","",WORKDAY(B2229,F2229))</f>
        <v>46289</v>
      </c>
    </row>
    <row r="2230" customFormat="false" ht="15" hidden="false" customHeight="false" outlineLevel="0" collapsed="false">
      <c r="A2230" s="37" t="n">
        <v>1002229</v>
      </c>
      <c r="B2230" s="38" t="n">
        <v>46282</v>
      </c>
      <c r="C2230" s="39" t="s">
        <v>69</v>
      </c>
      <c r="D2230" s="39" t="s">
        <v>33</v>
      </c>
      <c r="E2230" s="40" t="n">
        <v>2.5</v>
      </c>
      <c r="F2230" s="41" t="n">
        <f aca="false">IF(A2230="","",INDEX(Assumptions!$B$16:$B$18,MATCH(C2230,Assumptions!$A$16:$A$18,0)))</f>
        <v>3</v>
      </c>
      <c r="G2230" s="42" t="n">
        <f aca="false">IF(A2230="","",WORKDAY(B2230,F2230))</f>
        <v>46287</v>
      </c>
    </row>
    <row r="2231" customFormat="false" ht="15" hidden="false" customHeight="false" outlineLevel="0" collapsed="false">
      <c r="A2231" s="37" t="n">
        <v>1002230</v>
      </c>
      <c r="B2231" s="38" t="n">
        <v>46282</v>
      </c>
      <c r="C2231" s="39" t="s">
        <v>70</v>
      </c>
      <c r="D2231" s="39" t="s">
        <v>33</v>
      </c>
      <c r="E2231" s="40" t="n">
        <v>1.9</v>
      </c>
      <c r="F2231" s="41" t="n">
        <f aca="false">IF(A2231="","",INDEX(Assumptions!$B$16:$B$18,MATCH(C2231,Assumptions!$A$16:$A$18,0)))</f>
        <v>5</v>
      </c>
      <c r="G2231" s="42" t="n">
        <f aca="false">IF(A2231="","",WORKDAY(B2231,F2231))</f>
        <v>46289</v>
      </c>
    </row>
    <row r="2232" customFormat="false" ht="15" hidden="false" customHeight="false" outlineLevel="0" collapsed="false">
      <c r="A2232" s="37" t="n">
        <v>1002231</v>
      </c>
      <c r="B2232" s="38" t="n">
        <v>46282</v>
      </c>
      <c r="C2232" s="39" t="s">
        <v>69</v>
      </c>
      <c r="D2232" s="39" t="s">
        <v>31</v>
      </c>
      <c r="E2232" s="40" t="n">
        <v>1.1</v>
      </c>
      <c r="F2232" s="41" t="n">
        <f aca="false">IF(A2232="","",INDEX(Assumptions!$B$16:$B$18,MATCH(C2232,Assumptions!$A$16:$A$18,0)))</f>
        <v>3</v>
      </c>
      <c r="G2232" s="42" t="n">
        <f aca="false">IF(A2232="","",WORKDAY(B2232,F2232))</f>
        <v>46287</v>
      </c>
    </row>
    <row r="2233" customFormat="false" ht="15" hidden="false" customHeight="false" outlineLevel="0" collapsed="false">
      <c r="A2233" s="37" t="n">
        <v>1002232</v>
      </c>
      <c r="B2233" s="38" t="n">
        <v>46282</v>
      </c>
      <c r="C2233" s="39" t="s">
        <v>69</v>
      </c>
      <c r="D2233" s="39" t="s">
        <v>31</v>
      </c>
      <c r="E2233" s="40" t="n">
        <v>1.4</v>
      </c>
      <c r="F2233" s="41" t="n">
        <f aca="false">IF(A2233="","",INDEX(Assumptions!$B$16:$B$18,MATCH(C2233,Assumptions!$A$16:$A$18,0)))</f>
        <v>3</v>
      </c>
      <c r="G2233" s="42" t="n">
        <f aca="false">IF(A2233="","",WORKDAY(B2233,F2233))</f>
        <v>46287</v>
      </c>
    </row>
    <row r="2234" customFormat="false" ht="15" hidden="false" customHeight="false" outlineLevel="0" collapsed="false">
      <c r="A2234" s="37" t="n">
        <v>1002233</v>
      </c>
      <c r="B2234" s="38" t="n">
        <v>46282</v>
      </c>
      <c r="C2234" s="39" t="s">
        <v>69</v>
      </c>
      <c r="D2234" s="39" t="s">
        <v>39</v>
      </c>
      <c r="E2234" s="40" t="n">
        <v>1.4</v>
      </c>
      <c r="F2234" s="41" t="n">
        <f aca="false">IF(A2234="","",INDEX(Assumptions!$B$16:$B$18,MATCH(C2234,Assumptions!$A$16:$A$18,0)))</f>
        <v>3</v>
      </c>
      <c r="G2234" s="42" t="n">
        <f aca="false">IF(A2234="","",WORKDAY(B2234,F2234))</f>
        <v>46287</v>
      </c>
    </row>
    <row r="2235" customFormat="false" ht="15" hidden="false" customHeight="false" outlineLevel="0" collapsed="false">
      <c r="A2235" s="37" t="n">
        <v>1002234</v>
      </c>
      <c r="B2235" s="38" t="n">
        <v>46282</v>
      </c>
      <c r="C2235" s="39" t="s">
        <v>68</v>
      </c>
      <c r="D2235" s="39" t="s">
        <v>37</v>
      </c>
      <c r="E2235" s="40" t="n">
        <v>3.3</v>
      </c>
      <c r="F2235" s="41" t="n">
        <f aca="false">IF(A2235="","",INDEX(Assumptions!$B$16:$B$18,MATCH(C2235,Assumptions!$A$16:$A$18,0)))</f>
        <v>1</v>
      </c>
      <c r="G2235" s="42" t="n">
        <f aca="false">IF(A2235="","",WORKDAY(B2235,F2235))</f>
        <v>46283</v>
      </c>
    </row>
    <row r="2236" customFormat="false" ht="15" hidden="false" customHeight="false" outlineLevel="0" collapsed="false">
      <c r="A2236" s="37" t="n">
        <v>1002235</v>
      </c>
      <c r="B2236" s="38" t="n">
        <v>46282</v>
      </c>
      <c r="C2236" s="39" t="s">
        <v>69</v>
      </c>
      <c r="D2236" s="39" t="s">
        <v>37</v>
      </c>
      <c r="E2236" s="40" t="n">
        <v>3.1</v>
      </c>
      <c r="F2236" s="41" t="n">
        <f aca="false">IF(A2236="","",INDEX(Assumptions!$B$16:$B$18,MATCH(C2236,Assumptions!$A$16:$A$18,0)))</f>
        <v>3</v>
      </c>
      <c r="G2236" s="42" t="n">
        <f aca="false">IF(A2236="","",WORKDAY(B2236,F2236))</f>
        <v>46287</v>
      </c>
    </row>
    <row r="2237" customFormat="false" ht="15" hidden="false" customHeight="false" outlineLevel="0" collapsed="false">
      <c r="A2237" s="37" t="n">
        <v>1002236</v>
      </c>
      <c r="B2237" s="38" t="n">
        <v>46282</v>
      </c>
      <c r="C2237" s="39" t="s">
        <v>69</v>
      </c>
      <c r="D2237" s="39" t="s">
        <v>35</v>
      </c>
      <c r="E2237" s="40" t="n">
        <v>1.6</v>
      </c>
      <c r="F2237" s="41" t="n">
        <f aca="false">IF(A2237="","",INDEX(Assumptions!$B$16:$B$18,MATCH(C2237,Assumptions!$A$16:$A$18,0)))</f>
        <v>3</v>
      </c>
      <c r="G2237" s="42" t="n">
        <f aca="false">IF(A2237="","",WORKDAY(B2237,F2237))</f>
        <v>46287</v>
      </c>
    </row>
    <row r="2238" customFormat="false" ht="15" hidden="false" customHeight="false" outlineLevel="0" collapsed="false">
      <c r="A2238" s="37" t="n">
        <v>1002237</v>
      </c>
      <c r="B2238" s="38" t="n">
        <v>46282</v>
      </c>
      <c r="C2238" s="39" t="s">
        <v>69</v>
      </c>
      <c r="D2238" s="39" t="s">
        <v>39</v>
      </c>
      <c r="E2238" s="40" t="n">
        <v>1.2</v>
      </c>
      <c r="F2238" s="41" t="n">
        <f aca="false">IF(A2238="","",INDEX(Assumptions!$B$16:$B$18,MATCH(C2238,Assumptions!$A$16:$A$18,0)))</f>
        <v>3</v>
      </c>
      <c r="G2238" s="42" t="n">
        <f aca="false">IF(A2238="","",WORKDAY(B2238,F2238))</f>
        <v>46287</v>
      </c>
    </row>
    <row r="2239" customFormat="false" ht="15" hidden="false" customHeight="false" outlineLevel="0" collapsed="false">
      <c r="A2239" s="37" t="n">
        <v>1002238</v>
      </c>
      <c r="B2239" s="38" t="n">
        <v>46282</v>
      </c>
      <c r="C2239" s="39" t="s">
        <v>69</v>
      </c>
      <c r="D2239" s="39" t="s">
        <v>31</v>
      </c>
      <c r="E2239" s="40" t="n">
        <v>0.4</v>
      </c>
      <c r="F2239" s="41" t="n">
        <f aca="false">IF(A2239="","",INDEX(Assumptions!$B$16:$B$18,MATCH(C2239,Assumptions!$A$16:$A$18,0)))</f>
        <v>3</v>
      </c>
      <c r="G2239" s="42" t="n">
        <f aca="false">IF(A2239="","",WORKDAY(B2239,F2239))</f>
        <v>46287</v>
      </c>
    </row>
    <row r="2240" customFormat="false" ht="15" hidden="false" customHeight="false" outlineLevel="0" collapsed="false">
      <c r="A2240" s="37" t="n">
        <v>1002239</v>
      </c>
      <c r="B2240" s="38" t="n">
        <v>46282</v>
      </c>
      <c r="C2240" s="39" t="s">
        <v>69</v>
      </c>
      <c r="D2240" s="39" t="s">
        <v>33</v>
      </c>
      <c r="E2240" s="40" t="n">
        <v>1.5</v>
      </c>
      <c r="F2240" s="41" t="n">
        <f aca="false">IF(A2240="","",INDEX(Assumptions!$B$16:$B$18,MATCH(C2240,Assumptions!$A$16:$A$18,0)))</f>
        <v>3</v>
      </c>
      <c r="G2240" s="42" t="n">
        <f aca="false">IF(A2240="","",WORKDAY(B2240,F2240))</f>
        <v>46287</v>
      </c>
    </row>
    <row r="2241" customFormat="false" ht="15" hidden="false" customHeight="false" outlineLevel="0" collapsed="false">
      <c r="A2241" s="37" t="n">
        <v>1002240</v>
      </c>
      <c r="B2241" s="38" t="n">
        <v>46282</v>
      </c>
      <c r="C2241" s="39" t="s">
        <v>68</v>
      </c>
      <c r="D2241" s="39" t="s">
        <v>33</v>
      </c>
      <c r="E2241" s="40" t="n">
        <v>3.7</v>
      </c>
      <c r="F2241" s="41" t="n">
        <f aca="false">IF(A2241="","",INDEX(Assumptions!$B$16:$B$18,MATCH(C2241,Assumptions!$A$16:$A$18,0)))</f>
        <v>1</v>
      </c>
      <c r="G2241" s="42" t="n">
        <f aca="false">IF(A2241="","",WORKDAY(B2241,F2241))</f>
        <v>46283</v>
      </c>
    </row>
    <row r="2242" customFormat="false" ht="15" hidden="false" customHeight="false" outlineLevel="0" collapsed="false">
      <c r="A2242" s="37" t="n">
        <v>1002241</v>
      </c>
      <c r="B2242" s="38" t="n">
        <v>46282</v>
      </c>
      <c r="C2242" s="39" t="s">
        <v>68</v>
      </c>
      <c r="D2242" s="39" t="s">
        <v>39</v>
      </c>
      <c r="E2242" s="40" t="n">
        <v>3.3</v>
      </c>
      <c r="F2242" s="41" t="n">
        <f aca="false">IF(A2242="","",INDEX(Assumptions!$B$16:$B$18,MATCH(C2242,Assumptions!$A$16:$A$18,0)))</f>
        <v>1</v>
      </c>
      <c r="G2242" s="42" t="n">
        <f aca="false">IF(A2242="","",WORKDAY(B2242,F2242))</f>
        <v>46283</v>
      </c>
    </row>
    <row r="2243" customFormat="false" ht="15" hidden="false" customHeight="false" outlineLevel="0" collapsed="false">
      <c r="A2243" s="37" t="n">
        <v>1002242</v>
      </c>
      <c r="B2243" s="38" t="n">
        <v>46282</v>
      </c>
      <c r="C2243" s="39" t="s">
        <v>69</v>
      </c>
      <c r="D2243" s="39" t="s">
        <v>33</v>
      </c>
      <c r="E2243" s="40" t="n">
        <v>6</v>
      </c>
      <c r="F2243" s="41" t="n">
        <f aca="false">IF(A2243="","",INDEX(Assumptions!$B$16:$B$18,MATCH(C2243,Assumptions!$A$16:$A$18,0)))</f>
        <v>3</v>
      </c>
      <c r="G2243" s="42" t="n">
        <f aca="false">IF(A2243="","",WORKDAY(B2243,F2243))</f>
        <v>46287</v>
      </c>
    </row>
    <row r="2244" customFormat="false" ht="15" hidden="false" customHeight="false" outlineLevel="0" collapsed="false">
      <c r="A2244" s="37" t="n">
        <v>1002243</v>
      </c>
      <c r="B2244" s="38" t="n">
        <v>46282</v>
      </c>
      <c r="C2244" s="39" t="s">
        <v>68</v>
      </c>
      <c r="D2244" s="39" t="s">
        <v>33</v>
      </c>
      <c r="E2244" s="40" t="n">
        <v>0.3</v>
      </c>
      <c r="F2244" s="41" t="n">
        <f aca="false">IF(A2244="","",INDEX(Assumptions!$B$16:$B$18,MATCH(C2244,Assumptions!$A$16:$A$18,0)))</f>
        <v>1</v>
      </c>
      <c r="G2244" s="42" t="n">
        <f aca="false">IF(A2244="","",WORKDAY(B2244,F2244))</f>
        <v>46283</v>
      </c>
    </row>
    <row r="2245" customFormat="false" ht="15" hidden="false" customHeight="false" outlineLevel="0" collapsed="false">
      <c r="A2245" s="37" t="n">
        <v>1002244</v>
      </c>
      <c r="B2245" s="38" t="n">
        <v>46282</v>
      </c>
      <c r="C2245" s="39" t="s">
        <v>70</v>
      </c>
      <c r="D2245" s="39" t="s">
        <v>31</v>
      </c>
      <c r="E2245" s="40" t="n">
        <v>0.5</v>
      </c>
      <c r="F2245" s="41" t="n">
        <f aca="false">IF(A2245="","",INDEX(Assumptions!$B$16:$B$18,MATCH(C2245,Assumptions!$A$16:$A$18,0)))</f>
        <v>5</v>
      </c>
      <c r="G2245" s="42" t="n">
        <f aca="false">IF(A2245="","",WORKDAY(B2245,F2245))</f>
        <v>46289</v>
      </c>
    </row>
    <row r="2246" customFormat="false" ht="15" hidden="false" customHeight="false" outlineLevel="0" collapsed="false">
      <c r="A2246" s="37" t="n">
        <v>1002245</v>
      </c>
      <c r="B2246" s="38" t="n">
        <v>46282</v>
      </c>
      <c r="C2246" s="39" t="s">
        <v>70</v>
      </c>
      <c r="D2246" s="39" t="s">
        <v>39</v>
      </c>
      <c r="E2246" s="40" t="n">
        <v>3.4</v>
      </c>
      <c r="F2246" s="41" t="n">
        <f aca="false">IF(A2246="","",INDEX(Assumptions!$B$16:$B$18,MATCH(C2246,Assumptions!$A$16:$A$18,0)))</f>
        <v>5</v>
      </c>
      <c r="G2246" s="42" t="n">
        <f aca="false">IF(A2246="","",WORKDAY(B2246,F2246))</f>
        <v>46289</v>
      </c>
    </row>
    <row r="2247" customFormat="false" ht="15" hidden="false" customHeight="false" outlineLevel="0" collapsed="false">
      <c r="A2247" s="37" t="n">
        <v>1002246</v>
      </c>
      <c r="B2247" s="38" t="n">
        <v>46282</v>
      </c>
      <c r="C2247" s="39" t="s">
        <v>68</v>
      </c>
      <c r="D2247" s="39" t="s">
        <v>31</v>
      </c>
      <c r="E2247" s="40" t="n">
        <v>1.7</v>
      </c>
      <c r="F2247" s="41" t="n">
        <f aca="false">IF(A2247="","",INDEX(Assumptions!$B$16:$B$18,MATCH(C2247,Assumptions!$A$16:$A$18,0)))</f>
        <v>1</v>
      </c>
      <c r="G2247" s="42" t="n">
        <f aca="false">IF(A2247="","",WORKDAY(B2247,F2247))</f>
        <v>46283</v>
      </c>
    </row>
    <row r="2248" customFormat="false" ht="15" hidden="false" customHeight="false" outlineLevel="0" collapsed="false">
      <c r="A2248" s="37" t="n">
        <v>1002247</v>
      </c>
      <c r="B2248" s="38" t="n">
        <v>46282</v>
      </c>
      <c r="C2248" s="39" t="s">
        <v>69</v>
      </c>
      <c r="D2248" s="39" t="s">
        <v>33</v>
      </c>
      <c r="E2248" s="40" t="n">
        <v>3.4</v>
      </c>
      <c r="F2248" s="41" t="n">
        <f aca="false">IF(A2248="","",INDEX(Assumptions!$B$16:$B$18,MATCH(C2248,Assumptions!$A$16:$A$18,0)))</f>
        <v>3</v>
      </c>
      <c r="G2248" s="42" t="n">
        <f aca="false">IF(A2248="","",WORKDAY(B2248,F2248))</f>
        <v>46287</v>
      </c>
    </row>
    <row r="2249" customFormat="false" ht="15" hidden="false" customHeight="false" outlineLevel="0" collapsed="false">
      <c r="A2249" s="37" t="n">
        <v>1002248</v>
      </c>
      <c r="B2249" s="38" t="n">
        <v>46282</v>
      </c>
      <c r="C2249" s="39" t="s">
        <v>70</v>
      </c>
      <c r="D2249" s="39" t="s">
        <v>39</v>
      </c>
      <c r="E2249" s="40" t="n">
        <v>1.3</v>
      </c>
      <c r="F2249" s="41" t="n">
        <f aca="false">IF(A2249="","",INDEX(Assumptions!$B$16:$B$18,MATCH(C2249,Assumptions!$A$16:$A$18,0)))</f>
        <v>5</v>
      </c>
      <c r="G2249" s="42" t="n">
        <f aca="false">IF(A2249="","",WORKDAY(B2249,F2249))</f>
        <v>46289</v>
      </c>
    </row>
    <row r="2250" customFormat="false" ht="15" hidden="false" customHeight="false" outlineLevel="0" collapsed="false">
      <c r="A2250" s="37" t="n">
        <v>1002249</v>
      </c>
      <c r="B2250" s="38" t="n">
        <v>46282</v>
      </c>
      <c r="C2250" s="39" t="s">
        <v>69</v>
      </c>
      <c r="D2250" s="39" t="s">
        <v>33</v>
      </c>
      <c r="E2250" s="40" t="n">
        <v>3.2</v>
      </c>
      <c r="F2250" s="41" t="n">
        <f aca="false">IF(A2250="","",INDEX(Assumptions!$B$16:$B$18,MATCH(C2250,Assumptions!$A$16:$A$18,0)))</f>
        <v>3</v>
      </c>
      <c r="G2250" s="42" t="n">
        <f aca="false">IF(A2250="","",WORKDAY(B2250,F2250))</f>
        <v>46287</v>
      </c>
    </row>
    <row r="2251" customFormat="false" ht="15" hidden="false" customHeight="false" outlineLevel="0" collapsed="false">
      <c r="A2251" s="37" t="n">
        <v>1002250</v>
      </c>
      <c r="B2251" s="38" t="n">
        <v>46282</v>
      </c>
      <c r="C2251" s="39" t="s">
        <v>69</v>
      </c>
      <c r="D2251" s="39" t="s">
        <v>33</v>
      </c>
      <c r="E2251" s="40" t="n">
        <v>2.6</v>
      </c>
      <c r="F2251" s="41" t="n">
        <f aca="false">IF(A2251="","",INDEX(Assumptions!$B$16:$B$18,MATCH(C2251,Assumptions!$A$16:$A$18,0)))</f>
        <v>3</v>
      </c>
      <c r="G2251" s="42" t="n">
        <f aca="false">IF(A2251="","",WORKDAY(B2251,F2251))</f>
        <v>46287</v>
      </c>
    </row>
    <row r="2252" customFormat="false" ht="15" hidden="false" customHeight="false" outlineLevel="0" collapsed="false">
      <c r="A2252" s="37" t="n">
        <v>1002251</v>
      </c>
      <c r="B2252" s="38" t="n">
        <v>46282</v>
      </c>
      <c r="C2252" s="39" t="s">
        <v>70</v>
      </c>
      <c r="D2252" s="39" t="s">
        <v>31</v>
      </c>
      <c r="E2252" s="40" t="n">
        <v>0.4</v>
      </c>
      <c r="F2252" s="41" t="n">
        <f aca="false">IF(A2252="","",INDEX(Assumptions!$B$16:$B$18,MATCH(C2252,Assumptions!$A$16:$A$18,0)))</f>
        <v>5</v>
      </c>
      <c r="G2252" s="42" t="n">
        <f aca="false">IF(A2252="","",WORKDAY(B2252,F2252))</f>
        <v>46289</v>
      </c>
    </row>
    <row r="2253" customFormat="false" ht="15" hidden="false" customHeight="false" outlineLevel="0" collapsed="false">
      <c r="A2253" s="37" t="n">
        <v>1002252</v>
      </c>
      <c r="B2253" s="38" t="n">
        <v>46282</v>
      </c>
      <c r="C2253" s="39" t="s">
        <v>70</v>
      </c>
      <c r="D2253" s="39" t="s">
        <v>31</v>
      </c>
      <c r="E2253" s="40" t="n">
        <v>5.3</v>
      </c>
      <c r="F2253" s="41" t="n">
        <f aca="false">IF(A2253="","",INDEX(Assumptions!$B$16:$B$18,MATCH(C2253,Assumptions!$A$16:$A$18,0)))</f>
        <v>5</v>
      </c>
      <c r="G2253" s="42" t="n">
        <f aca="false">IF(A2253="","",WORKDAY(B2253,F2253))</f>
        <v>46289</v>
      </c>
    </row>
    <row r="2254" customFormat="false" ht="15" hidden="false" customHeight="false" outlineLevel="0" collapsed="false">
      <c r="A2254" s="37" t="n">
        <v>1002253</v>
      </c>
      <c r="B2254" s="38" t="n">
        <v>46282</v>
      </c>
      <c r="C2254" s="39" t="s">
        <v>69</v>
      </c>
      <c r="D2254" s="39" t="s">
        <v>35</v>
      </c>
      <c r="E2254" s="40" t="n">
        <v>0.7</v>
      </c>
      <c r="F2254" s="41" t="n">
        <f aca="false">IF(A2254="","",INDEX(Assumptions!$B$16:$B$18,MATCH(C2254,Assumptions!$A$16:$A$18,0)))</f>
        <v>3</v>
      </c>
      <c r="G2254" s="42" t="n">
        <f aca="false">IF(A2254="","",WORKDAY(B2254,F2254))</f>
        <v>46287</v>
      </c>
    </row>
    <row r="2255" customFormat="false" ht="15" hidden="false" customHeight="false" outlineLevel="0" collapsed="false">
      <c r="A2255" s="37" t="n">
        <v>1002254</v>
      </c>
      <c r="B2255" s="38" t="n">
        <v>46282</v>
      </c>
      <c r="C2255" s="39" t="s">
        <v>68</v>
      </c>
      <c r="D2255" s="39" t="s">
        <v>39</v>
      </c>
      <c r="E2255" s="40" t="n">
        <v>4</v>
      </c>
      <c r="F2255" s="41" t="n">
        <f aca="false">IF(A2255="","",INDEX(Assumptions!$B$16:$B$18,MATCH(C2255,Assumptions!$A$16:$A$18,0)))</f>
        <v>1</v>
      </c>
      <c r="G2255" s="42" t="n">
        <f aca="false">IF(A2255="","",WORKDAY(B2255,F2255))</f>
        <v>46283</v>
      </c>
    </row>
    <row r="2256" customFormat="false" ht="15" hidden="false" customHeight="false" outlineLevel="0" collapsed="false">
      <c r="A2256" s="37" t="n">
        <v>1002255</v>
      </c>
      <c r="B2256" s="38" t="n">
        <v>46282</v>
      </c>
      <c r="C2256" s="39" t="s">
        <v>70</v>
      </c>
      <c r="D2256" s="39" t="s">
        <v>35</v>
      </c>
      <c r="E2256" s="40" t="n">
        <v>1.1</v>
      </c>
      <c r="F2256" s="41" t="n">
        <f aca="false">IF(A2256="","",INDEX(Assumptions!$B$16:$B$18,MATCH(C2256,Assumptions!$A$16:$A$18,0)))</f>
        <v>5</v>
      </c>
      <c r="G2256" s="42" t="n">
        <f aca="false">IF(A2256="","",WORKDAY(B2256,F2256))</f>
        <v>46289</v>
      </c>
    </row>
    <row r="2257" customFormat="false" ht="15" hidden="false" customHeight="false" outlineLevel="0" collapsed="false">
      <c r="A2257" s="37" t="n">
        <v>1002256</v>
      </c>
      <c r="B2257" s="38" t="n">
        <v>46282</v>
      </c>
      <c r="C2257" s="39" t="s">
        <v>69</v>
      </c>
      <c r="D2257" s="39" t="s">
        <v>35</v>
      </c>
      <c r="E2257" s="40" t="n">
        <v>1.5</v>
      </c>
      <c r="F2257" s="41" t="n">
        <f aca="false">IF(A2257="","",INDEX(Assumptions!$B$16:$B$18,MATCH(C2257,Assumptions!$A$16:$A$18,0)))</f>
        <v>3</v>
      </c>
      <c r="G2257" s="42" t="n">
        <f aca="false">IF(A2257="","",WORKDAY(B2257,F2257))</f>
        <v>46287</v>
      </c>
    </row>
    <row r="2258" customFormat="false" ht="15" hidden="false" customHeight="false" outlineLevel="0" collapsed="false">
      <c r="A2258" s="37" t="n">
        <v>1002257</v>
      </c>
      <c r="B2258" s="38" t="n">
        <v>46282</v>
      </c>
      <c r="C2258" s="39" t="s">
        <v>69</v>
      </c>
      <c r="D2258" s="39" t="s">
        <v>33</v>
      </c>
      <c r="E2258" s="40" t="n">
        <v>2.9</v>
      </c>
      <c r="F2258" s="41" t="n">
        <f aca="false">IF(A2258="","",INDEX(Assumptions!$B$16:$B$18,MATCH(C2258,Assumptions!$A$16:$A$18,0)))</f>
        <v>3</v>
      </c>
      <c r="G2258" s="42" t="n">
        <f aca="false">IF(A2258="","",WORKDAY(B2258,F2258))</f>
        <v>46287</v>
      </c>
    </row>
    <row r="2259" customFormat="false" ht="15" hidden="false" customHeight="false" outlineLevel="0" collapsed="false">
      <c r="A2259" s="37" t="n">
        <v>1002258</v>
      </c>
      <c r="B2259" s="38" t="n">
        <v>46282</v>
      </c>
      <c r="C2259" s="39" t="s">
        <v>68</v>
      </c>
      <c r="D2259" s="39" t="s">
        <v>31</v>
      </c>
      <c r="E2259" s="40" t="n">
        <v>0.9</v>
      </c>
      <c r="F2259" s="41" t="n">
        <f aca="false">IF(A2259="","",INDEX(Assumptions!$B$16:$B$18,MATCH(C2259,Assumptions!$A$16:$A$18,0)))</f>
        <v>1</v>
      </c>
      <c r="G2259" s="42" t="n">
        <f aca="false">IF(A2259="","",WORKDAY(B2259,F2259))</f>
        <v>46283</v>
      </c>
    </row>
    <row r="2260" customFormat="false" ht="15" hidden="false" customHeight="false" outlineLevel="0" collapsed="false">
      <c r="A2260" s="37" t="n">
        <v>1002259</v>
      </c>
      <c r="B2260" s="38" t="n">
        <v>46282</v>
      </c>
      <c r="C2260" s="39" t="s">
        <v>69</v>
      </c>
      <c r="D2260" s="39" t="s">
        <v>37</v>
      </c>
      <c r="E2260" s="40" t="n">
        <v>1.1</v>
      </c>
      <c r="F2260" s="41" t="n">
        <f aca="false">IF(A2260="","",INDEX(Assumptions!$B$16:$B$18,MATCH(C2260,Assumptions!$A$16:$A$18,0)))</f>
        <v>3</v>
      </c>
      <c r="G2260" s="42" t="n">
        <f aca="false">IF(A2260="","",WORKDAY(B2260,F2260))</f>
        <v>46287</v>
      </c>
    </row>
    <row r="2261" customFormat="false" ht="15" hidden="false" customHeight="false" outlineLevel="0" collapsed="false">
      <c r="A2261" s="37" t="n">
        <v>1002260</v>
      </c>
      <c r="B2261" s="38" t="n">
        <v>46282</v>
      </c>
      <c r="C2261" s="39" t="s">
        <v>70</v>
      </c>
      <c r="D2261" s="39" t="s">
        <v>31</v>
      </c>
      <c r="E2261" s="40" t="n">
        <v>4.5</v>
      </c>
      <c r="F2261" s="41" t="n">
        <f aca="false">IF(A2261="","",INDEX(Assumptions!$B$16:$B$18,MATCH(C2261,Assumptions!$A$16:$A$18,0)))</f>
        <v>5</v>
      </c>
      <c r="G2261" s="42" t="n">
        <f aca="false">IF(A2261="","",WORKDAY(B2261,F2261))</f>
        <v>46289</v>
      </c>
    </row>
    <row r="2262" customFormat="false" ht="15" hidden="false" customHeight="false" outlineLevel="0" collapsed="false">
      <c r="A2262" s="37" t="n">
        <v>1002261</v>
      </c>
      <c r="B2262" s="38" t="n">
        <v>46282</v>
      </c>
      <c r="C2262" s="39" t="s">
        <v>69</v>
      </c>
      <c r="D2262" s="39" t="s">
        <v>35</v>
      </c>
      <c r="E2262" s="40" t="n">
        <v>1.9</v>
      </c>
      <c r="F2262" s="41" t="n">
        <f aca="false">IF(A2262="","",INDEX(Assumptions!$B$16:$B$18,MATCH(C2262,Assumptions!$A$16:$A$18,0)))</f>
        <v>3</v>
      </c>
      <c r="G2262" s="42" t="n">
        <f aca="false">IF(A2262="","",WORKDAY(B2262,F2262))</f>
        <v>46287</v>
      </c>
    </row>
    <row r="2263" customFormat="false" ht="15" hidden="false" customHeight="false" outlineLevel="0" collapsed="false">
      <c r="A2263" s="37" t="n">
        <v>1002262</v>
      </c>
      <c r="B2263" s="38" t="n">
        <v>46282</v>
      </c>
      <c r="C2263" s="39" t="s">
        <v>69</v>
      </c>
      <c r="D2263" s="39" t="s">
        <v>35</v>
      </c>
      <c r="E2263" s="40" t="n">
        <v>1.2</v>
      </c>
      <c r="F2263" s="41" t="n">
        <f aca="false">IF(A2263="","",INDEX(Assumptions!$B$16:$B$18,MATCH(C2263,Assumptions!$A$16:$A$18,0)))</f>
        <v>3</v>
      </c>
      <c r="G2263" s="42" t="n">
        <f aca="false">IF(A2263="","",WORKDAY(B2263,F2263))</f>
        <v>46287</v>
      </c>
    </row>
    <row r="2264" customFormat="false" ht="15" hidden="false" customHeight="false" outlineLevel="0" collapsed="false">
      <c r="A2264" s="37" t="n">
        <v>1002263</v>
      </c>
      <c r="B2264" s="38" t="n">
        <v>46282</v>
      </c>
      <c r="C2264" s="39" t="s">
        <v>69</v>
      </c>
      <c r="D2264" s="39" t="s">
        <v>39</v>
      </c>
      <c r="E2264" s="40" t="n">
        <v>0.7</v>
      </c>
      <c r="F2264" s="41" t="n">
        <f aca="false">IF(A2264="","",INDEX(Assumptions!$B$16:$B$18,MATCH(C2264,Assumptions!$A$16:$A$18,0)))</f>
        <v>3</v>
      </c>
      <c r="G2264" s="42" t="n">
        <f aca="false">IF(A2264="","",WORKDAY(B2264,F2264))</f>
        <v>46287</v>
      </c>
    </row>
    <row r="2265" customFormat="false" ht="15" hidden="false" customHeight="false" outlineLevel="0" collapsed="false">
      <c r="A2265" s="37" t="n">
        <v>1002264</v>
      </c>
      <c r="B2265" s="38" t="n">
        <v>46282</v>
      </c>
      <c r="C2265" s="39" t="s">
        <v>69</v>
      </c>
      <c r="D2265" s="39" t="s">
        <v>35</v>
      </c>
      <c r="E2265" s="40" t="n">
        <v>10.1</v>
      </c>
      <c r="F2265" s="41" t="n">
        <f aca="false">IF(A2265="","",INDEX(Assumptions!$B$16:$B$18,MATCH(C2265,Assumptions!$A$16:$A$18,0)))</f>
        <v>3</v>
      </c>
      <c r="G2265" s="42" t="n">
        <f aca="false">IF(A2265="","",WORKDAY(B2265,F2265))</f>
        <v>46287</v>
      </c>
    </row>
    <row r="2266" customFormat="false" ht="15" hidden="false" customHeight="false" outlineLevel="0" collapsed="false">
      <c r="A2266" s="37" t="n">
        <v>1002265</v>
      </c>
      <c r="B2266" s="38" t="n">
        <v>46282</v>
      </c>
      <c r="C2266" s="39" t="s">
        <v>69</v>
      </c>
      <c r="D2266" s="39" t="s">
        <v>37</v>
      </c>
      <c r="E2266" s="40" t="n">
        <v>0.4</v>
      </c>
      <c r="F2266" s="41" t="n">
        <f aca="false">IF(A2266="","",INDEX(Assumptions!$B$16:$B$18,MATCH(C2266,Assumptions!$A$16:$A$18,0)))</f>
        <v>3</v>
      </c>
      <c r="G2266" s="42" t="n">
        <f aca="false">IF(A2266="","",WORKDAY(B2266,F2266))</f>
        <v>46287</v>
      </c>
    </row>
    <row r="2267" customFormat="false" ht="15" hidden="false" customHeight="false" outlineLevel="0" collapsed="false">
      <c r="A2267" s="37" t="n">
        <v>1002266</v>
      </c>
      <c r="B2267" s="38" t="n">
        <v>46282</v>
      </c>
      <c r="C2267" s="39" t="s">
        <v>69</v>
      </c>
      <c r="D2267" s="39" t="s">
        <v>39</v>
      </c>
      <c r="E2267" s="40" t="n">
        <v>1.9</v>
      </c>
      <c r="F2267" s="41" t="n">
        <f aca="false">IF(A2267="","",INDEX(Assumptions!$B$16:$B$18,MATCH(C2267,Assumptions!$A$16:$A$18,0)))</f>
        <v>3</v>
      </c>
      <c r="G2267" s="42" t="n">
        <f aca="false">IF(A2267="","",WORKDAY(B2267,F2267))</f>
        <v>46287</v>
      </c>
    </row>
    <row r="2268" customFormat="false" ht="15" hidden="false" customHeight="false" outlineLevel="0" collapsed="false">
      <c r="A2268" s="37" t="n">
        <v>1002267</v>
      </c>
      <c r="B2268" s="38" t="n">
        <v>46282</v>
      </c>
      <c r="C2268" s="39" t="s">
        <v>70</v>
      </c>
      <c r="D2268" s="39" t="s">
        <v>39</v>
      </c>
      <c r="E2268" s="40" t="n">
        <v>2.9</v>
      </c>
      <c r="F2268" s="41" t="n">
        <f aca="false">IF(A2268="","",INDEX(Assumptions!$B$16:$B$18,MATCH(C2268,Assumptions!$A$16:$A$18,0)))</f>
        <v>5</v>
      </c>
      <c r="G2268" s="42" t="n">
        <f aca="false">IF(A2268="","",WORKDAY(B2268,F2268))</f>
        <v>46289</v>
      </c>
    </row>
    <row r="2269" customFormat="false" ht="15" hidden="false" customHeight="false" outlineLevel="0" collapsed="false">
      <c r="A2269" s="37" t="n">
        <v>1002268</v>
      </c>
      <c r="B2269" s="38" t="n">
        <v>46282</v>
      </c>
      <c r="C2269" s="39" t="s">
        <v>69</v>
      </c>
      <c r="D2269" s="39" t="s">
        <v>37</v>
      </c>
      <c r="E2269" s="40" t="n">
        <v>9</v>
      </c>
      <c r="F2269" s="41" t="n">
        <f aca="false">IF(A2269="","",INDEX(Assumptions!$B$16:$B$18,MATCH(C2269,Assumptions!$A$16:$A$18,0)))</f>
        <v>3</v>
      </c>
      <c r="G2269" s="42" t="n">
        <f aca="false">IF(A2269="","",WORKDAY(B2269,F2269))</f>
        <v>46287</v>
      </c>
    </row>
    <row r="2270" customFormat="false" ht="15" hidden="false" customHeight="false" outlineLevel="0" collapsed="false">
      <c r="A2270" s="37" t="n">
        <v>1002269</v>
      </c>
      <c r="B2270" s="38" t="n">
        <v>46282</v>
      </c>
      <c r="C2270" s="39" t="s">
        <v>68</v>
      </c>
      <c r="D2270" s="39" t="s">
        <v>31</v>
      </c>
      <c r="E2270" s="40" t="n">
        <v>1.7</v>
      </c>
      <c r="F2270" s="41" t="n">
        <f aca="false">IF(A2270="","",INDEX(Assumptions!$B$16:$B$18,MATCH(C2270,Assumptions!$A$16:$A$18,0)))</f>
        <v>1</v>
      </c>
      <c r="G2270" s="42" t="n">
        <f aca="false">IF(A2270="","",WORKDAY(B2270,F2270))</f>
        <v>46283</v>
      </c>
    </row>
    <row r="2271" customFormat="false" ht="15" hidden="false" customHeight="false" outlineLevel="0" collapsed="false">
      <c r="A2271" s="37" t="n">
        <v>1002270</v>
      </c>
      <c r="B2271" s="38" t="n">
        <v>46282</v>
      </c>
      <c r="C2271" s="39" t="s">
        <v>68</v>
      </c>
      <c r="D2271" s="39" t="s">
        <v>35</v>
      </c>
      <c r="E2271" s="40" t="n">
        <v>1.2</v>
      </c>
      <c r="F2271" s="41" t="n">
        <f aca="false">IF(A2271="","",INDEX(Assumptions!$B$16:$B$18,MATCH(C2271,Assumptions!$A$16:$A$18,0)))</f>
        <v>1</v>
      </c>
      <c r="G2271" s="42" t="n">
        <f aca="false">IF(A2271="","",WORKDAY(B2271,F2271))</f>
        <v>46283</v>
      </c>
    </row>
    <row r="2272" customFormat="false" ht="15" hidden="false" customHeight="false" outlineLevel="0" collapsed="false">
      <c r="A2272" s="37" t="n">
        <v>1002271</v>
      </c>
      <c r="B2272" s="38" t="n">
        <v>46282</v>
      </c>
      <c r="C2272" s="39" t="s">
        <v>69</v>
      </c>
      <c r="D2272" s="39" t="s">
        <v>33</v>
      </c>
      <c r="E2272" s="40" t="n">
        <v>1.7</v>
      </c>
      <c r="F2272" s="41" t="n">
        <f aca="false">IF(A2272="","",INDEX(Assumptions!$B$16:$B$18,MATCH(C2272,Assumptions!$A$16:$A$18,0)))</f>
        <v>3</v>
      </c>
      <c r="G2272" s="42" t="n">
        <f aca="false">IF(A2272="","",WORKDAY(B2272,F2272))</f>
        <v>46287</v>
      </c>
    </row>
    <row r="2273" customFormat="false" ht="15" hidden="false" customHeight="false" outlineLevel="0" collapsed="false">
      <c r="A2273" s="37" t="n">
        <v>1002272</v>
      </c>
      <c r="B2273" s="38" t="n">
        <v>46282</v>
      </c>
      <c r="C2273" s="39" t="s">
        <v>69</v>
      </c>
      <c r="D2273" s="39" t="s">
        <v>39</v>
      </c>
      <c r="E2273" s="40" t="n">
        <v>12.1</v>
      </c>
      <c r="F2273" s="41" t="n">
        <f aca="false">IF(A2273="","",INDEX(Assumptions!$B$16:$B$18,MATCH(C2273,Assumptions!$A$16:$A$18,0)))</f>
        <v>3</v>
      </c>
      <c r="G2273" s="42" t="n">
        <f aca="false">IF(A2273="","",WORKDAY(B2273,F2273))</f>
        <v>46287</v>
      </c>
    </row>
    <row r="2274" customFormat="false" ht="15" hidden="false" customHeight="false" outlineLevel="0" collapsed="false">
      <c r="A2274" s="37" t="n">
        <v>1002273</v>
      </c>
      <c r="B2274" s="38" t="n">
        <v>46282</v>
      </c>
      <c r="C2274" s="39" t="s">
        <v>70</v>
      </c>
      <c r="D2274" s="39" t="s">
        <v>37</v>
      </c>
      <c r="E2274" s="40" t="n">
        <v>3.4</v>
      </c>
      <c r="F2274" s="41" t="n">
        <f aca="false">IF(A2274="","",INDEX(Assumptions!$B$16:$B$18,MATCH(C2274,Assumptions!$A$16:$A$18,0)))</f>
        <v>5</v>
      </c>
      <c r="G2274" s="42" t="n">
        <f aca="false">IF(A2274="","",WORKDAY(B2274,F2274))</f>
        <v>46289</v>
      </c>
    </row>
    <row r="2275" customFormat="false" ht="15" hidden="false" customHeight="false" outlineLevel="0" collapsed="false">
      <c r="A2275" s="37" t="n">
        <v>1002274</v>
      </c>
      <c r="B2275" s="38" t="n">
        <v>46282</v>
      </c>
      <c r="C2275" s="39" t="s">
        <v>68</v>
      </c>
      <c r="D2275" s="39" t="s">
        <v>33</v>
      </c>
      <c r="E2275" s="40" t="n">
        <v>1.1</v>
      </c>
      <c r="F2275" s="41" t="n">
        <f aca="false">IF(A2275="","",INDEX(Assumptions!$B$16:$B$18,MATCH(C2275,Assumptions!$A$16:$A$18,0)))</f>
        <v>1</v>
      </c>
      <c r="G2275" s="42" t="n">
        <f aca="false">IF(A2275="","",WORKDAY(B2275,F2275))</f>
        <v>46283</v>
      </c>
    </row>
    <row r="2276" customFormat="false" ht="15" hidden="false" customHeight="false" outlineLevel="0" collapsed="false">
      <c r="A2276" s="37" t="n">
        <v>1002275</v>
      </c>
      <c r="B2276" s="38" t="n">
        <v>46282</v>
      </c>
      <c r="C2276" s="39" t="s">
        <v>69</v>
      </c>
      <c r="D2276" s="39" t="s">
        <v>31</v>
      </c>
      <c r="E2276" s="40" t="n">
        <v>2.2</v>
      </c>
      <c r="F2276" s="41" t="n">
        <f aca="false">IF(A2276="","",INDEX(Assumptions!$B$16:$B$18,MATCH(C2276,Assumptions!$A$16:$A$18,0)))</f>
        <v>3</v>
      </c>
      <c r="G2276" s="42" t="n">
        <f aca="false">IF(A2276="","",WORKDAY(B2276,F2276))</f>
        <v>46287</v>
      </c>
    </row>
    <row r="2277" customFormat="false" ht="15" hidden="false" customHeight="false" outlineLevel="0" collapsed="false">
      <c r="A2277" s="37" t="n">
        <v>1002276</v>
      </c>
      <c r="B2277" s="38" t="n">
        <v>46282</v>
      </c>
      <c r="C2277" s="39" t="s">
        <v>68</v>
      </c>
      <c r="D2277" s="39" t="s">
        <v>35</v>
      </c>
      <c r="E2277" s="40" t="n">
        <v>2.5</v>
      </c>
      <c r="F2277" s="41" t="n">
        <f aca="false">IF(A2277="","",INDEX(Assumptions!$B$16:$B$18,MATCH(C2277,Assumptions!$A$16:$A$18,0)))</f>
        <v>1</v>
      </c>
      <c r="G2277" s="42" t="n">
        <f aca="false">IF(A2277="","",WORKDAY(B2277,F2277))</f>
        <v>46283</v>
      </c>
    </row>
    <row r="2278" customFormat="false" ht="15" hidden="false" customHeight="false" outlineLevel="0" collapsed="false">
      <c r="A2278" s="37" t="n">
        <v>1002277</v>
      </c>
      <c r="B2278" s="38" t="n">
        <v>46282</v>
      </c>
      <c r="C2278" s="39" t="s">
        <v>68</v>
      </c>
      <c r="D2278" s="39" t="s">
        <v>31</v>
      </c>
      <c r="E2278" s="40" t="n">
        <v>3.1</v>
      </c>
      <c r="F2278" s="41" t="n">
        <f aca="false">IF(A2278="","",INDEX(Assumptions!$B$16:$B$18,MATCH(C2278,Assumptions!$A$16:$A$18,0)))</f>
        <v>1</v>
      </c>
      <c r="G2278" s="42" t="n">
        <f aca="false">IF(A2278="","",WORKDAY(B2278,F2278))</f>
        <v>46283</v>
      </c>
    </row>
    <row r="2279" customFormat="false" ht="15" hidden="false" customHeight="false" outlineLevel="0" collapsed="false">
      <c r="A2279" s="37" t="n">
        <v>1002278</v>
      </c>
      <c r="B2279" s="38" t="n">
        <v>46282</v>
      </c>
      <c r="C2279" s="39" t="s">
        <v>68</v>
      </c>
      <c r="D2279" s="39" t="s">
        <v>35</v>
      </c>
      <c r="E2279" s="40" t="n">
        <v>0.6</v>
      </c>
      <c r="F2279" s="41" t="n">
        <f aca="false">IF(A2279="","",INDEX(Assumptions!$B$16:$B$18,MATCH(C2279,Assumptions!$A$16:$A$18,0)))</f>
        <v>1</v>
      </c>
      <c r="G2279" s="42" t="n">
        <f aca="false">IF(A2279="","",WORKDAY(B2279,F2279))</f>
        <v>46283</v>
      </c>
    </row>
    <row r="2280" customFormat="false" ht="15" hidden="false" customHeight="false" outlineLevel="0" collapsed="false">
      <c r="A2280" s="37" t="n">
        <v>1002279</v>
      </c>
      <c r="B2280" s="38" t="n">
        <v>46282</v>
      </c>
      <c r="C2280" s="39" t="s">
        <v>69</v>
      </c>
      <c r="D2280" s="39" t="s">
        <v>33</v>
      </c>
      <c r="E2280" s="40" t="n">
        <v>3.5</v>
      </c>
      <c r="F2280" s="41" t="n">
        <f aca="false">IF(A2280="","",INDEX(Assumptions!$B$16:$B$18,MATCH(C2280,Assumptions!$A$16:$A$18,0)))</f>
        <v>3</v>
      </c>
      <c r="G2280" s="42" t="n">
        <f aca="false">IF(A2280="","",WORKDAY(B2280,F2280))</f>
        <v>46287</v>
      </c>
    </row>
    <row r="2281" customFormat="false" ht="15" hidden="false" customHeight="false" outlineLevel="0" collapsed="false">
      <c r="A2281" s="37" t="n">
        <v>1002280</v>
      </c>
      <c r="B2281" s="38" t="n">
        <v>46282</v>
      </c>
      <c r="C2281" s="39" t="s">
        <v>69</v>
      </c>
      <c r="D2281" s="39" t="s">
        <v>33</v>
      </c>
      <c r="E2281" s="40" t="n">
        <v>4.2</v>
      </c>
      <c r="F2281" s="41" t="n">
        <f aca="false">IF(A2281="","",INDEX(Assumptions!$B$16:$B$18,MATCH(C2281,Assumptions!$A$16:$A$18,0)))</f>
        <v>3</v>
      </c>
      <c r="G2281" s="42" t="n">
        <f aca="false">IF(A2281="","",WORKDAY(B2281,F2281))</f>
        <v>46287</v>
      </c>
    </row>
    <row r="2282" customFormat="false" ht="15" hidden="false" customHeight="false" outlineLevel="0" collapsed="false">
      <c r="A2282" s="37" t="n">
        <v>1002281</v>
      </c>
      <c r="B2282" s="38" t="n">
        <v>46282</v>
      </c>
      <c r="C2282" s="39" t="s">
        <v>69</v>
      </c>
      <c r="D2282" s="39" t="s">
        <v>39</v>
      </c>
      <c r="E2282" s="40" t="n">
        <v>4.9</v>
      </c>
      <c r="F2282" s="41" t="n">
        <f aca="false">IF(A2282="","",INDEX(Assumptions!$B$16:$B$18,MATCH(C2282,Assumptions!$A$16:$A$18,0)))</f>
        <v>3</v>
      </c>
      <c r="G2282" s="42" t="n">
        <f aca="false">IF(A2282="","",WORKDAY(B2282,F2282))</f>
        <v>46287</v>
      </c>
    </row>
    <row r="2283" customFormat="false" ht="15" hidden="false" customHeight="false" outlineLevel="0" collapsed="false">
      <c r="A2283" s="37" t="n">
        <v>1002282</v>
      </c>
      <c r="B2283" s="38" t="n">
        <v>46282</v>
      </c>
      <c r="C2283" s="39" t="s">
        <v>69</v>
      </c>
      <c r="D2283" s="39" t="s">
        <v>33</v>
      </c>
      <c r="E2283" s="40" t="n">
        <v>2.6</v>
      </c>
      <c r="F2283" s="41" t="n">
        <f aca="false">IF(A2283="","",INDEX(Assumptions!$B$16:$B$18,MATCH(C2283,Assumptions!$A$16:$A$18,0)))</f>
        <v>3</v>
      </c>
      <c r="G2283" s="42" t="n">
        <f aca="false">IF(A2283="","",WORKDAY(B2283,F2283))</f>
        <v>46287</v>
      </c>
    </row>
    <row r="2284" customFormat="false" ht="15" hidden="false" customHeight="false" outlineLevel="0" collapsed="false">
      <c r="A2284" s="37" t="n">
        <v>1002283</v>
      </c>
      <c r="B2284" s="38" t="n">
        <v>46282</v>
      </c>
      <c r="C2284" s="39" t="s">
        <v>68</v>
      </c>
      <c r="D2284" s="39" t="s">
        <v>39</v>
      </c>
      <c r="E2284" s="40" t="n">
        <v>1.6</v>
      </c>
      <c r="F2284" s="41" t="n">
        <f aca="false">IF(A2284="","",INDEX(Assumptions!$B$16:$B$18,MATCH(C2284,Assumptions!$A$16:$A$18,0)))</f>
        <v>1</v>
      </c>
      <c r="G2284" s="42" t="n">
        <f aca="false">IF(A2284="","",WORKDAY(B2284,F2284))</f>
        <v>46283</v>
      </c>
    </row>
    <row r="2285" customFormat="false" ht="15" hidden="false" customHeight="false" outlineLevel="0" collapsed="false">
      <c r="A2285" s="37" t="n">
        <v>1002284</v>
      </c>
      <c r="B2285" s="38" t="n">
        <v>46282</v>
      </c>
      <c r="C2285" s="39" t="s">
        <v>69</v>
      </c>
      <c r="D2285" s="39" t="s">
        <v>35</v>
      </c>
      <c r="E2285" s="40" t="n">
        <v>1.4</v>
      </c>
      <c r="F2285" s="41" t="n">
        <f aca="false">IF(A2285="","",INDEX(Assumptions!$B$16:$B$18,MATCH(C2285,Assumptions!$A$16:$A$18,0)))</f>
        <v>3</v>
      </c>
      <c r="G2285" s="42" t="n">
        <f aca="false">IF(A2285="","",WORKDAY(B2285,F2285))</f>
        <v>46287</v>
      </c>
    </row>
    <row r="2286" customFormat="false" ht="15" hidden="false" customHeight="false" outlineLevel="0" collapsed="false">
      <c r="A2286" s="37" t="n">
        <v>1002285</v>
      </c>
      <c r="B2286" s="38" t="n">
        <v>46282</v>
      </c>
      <c r="C2286" s="39" t="s">
        <v>69</v>
      </c>
      <c r="D2286" s="39" t="s">
        <v>33</v>
      </c>
      <c r="E2286" s="40" t="n">
        <v>1.2</v>
      </c>
      <c r="F2286" s="41" t="n">
        <f aca="false">IF(A2286="","",INDEX(Assumptions!$B$16:$B$18,MATCH(C2286,Assumptions!$A$16:$A$18,0)))</f>
        <v>3</v>
      </c>
      <c r="G2286" s="42" t="n">
        <f aca="false">IF(A2286="","",WORKDAY(B2286,F2286))</f>
        <v>46287</v>
      </c>
    </row>
    <row r="2287" customFormat="false" ht="15" hidden="false" customHeight="false" outlineLevel="0" collapsed="false">
      <c r="A2287" s="37" t="n">
        <v>1002286</v>
      </c>
      <c r="B2287" s="38" t="n">
        <v>46282</v>
      </c>
      <c r="C2287" s="39" t="s">
        <v>69</v>
      </c>
      <c r="D2287" s="39" t="s">
        <v>35</v>
      </c>
      <c r="E2287" s="40" t="n">
        <v>0.7</v>
      </c>
      <c r="F2287" s="41" t="n">
        <f aca="false">IF(A2287="","",INDEX(Assumptions!$B$16:$B$18,MATCH(C2287,Assumptions!$A$16:$A$18,0)))</f>
        <v>3</v>
      </c>
      <c r="G2287" s="42" t="n">
        <f aca="false">IF(A2287="","",WORKDAY(B2287,F2287))</f>
        <v>46287</v>
      </c>
    </row>
    <row r="2288" customFormat="false" ht="15" hidden="false" customHeight="false" outlineLevel="0" collapsed="false">
      <c r="A2288" s="37" t="n">
        <v>1002287</v>
      </c>
      <c r="B2288" s="38" t="n">
        <v>46282</v>
      </c>
      <c r="C2288" s="39" t="s">
        <v>70</v>
      </c>
      <c r="D2288" s="39" t="s">
        <v>37</v>
      </c>
      <c r="E2288" s="40" t="n">
        <v>0.5</v>
      </c>
      <c r="F2288" s="41" t="n">
        <f aca="false">IF(A2288="","",INDEX(Assumptions!$B$16:$B$18,MATCH(C2288,Assumptions!$A$16:$A$18,0)))</f>
        <v>5</v>
      </c>
      <c r="G2288" s="42" t="n">
        <f aca="false">IF(A2288="","",WORKDAY(B2288,F2288))</f>
        <v>46289</v>
      </c>
    </row>
    <row r="2289" customFormat="false" ht="15" hidden="false" customHeight="false" outlineLevel="0" collapsed="false">
      <c r="A2289" s="37" t="n">
        <v>1002288</v>
      </c>
      <c r="B2289" s="38" t="n">
        <v>46282</v>
      </c>
      <c r="C2289" s="39" t="s">
        <v>69</v>
      </c>
      <c r="D2289" s="39" t="s">
        <v>31</v>
      </c>
      <c r="E2289" s="40" t="n">
        <v>1.2</v>
      </c>
      <c r="F2289" s="41" t="n">
        <f aca="false">IF(A2289="","",INDEX(Assumptions!$B$16:$B$18,MATCH(C2289,Assumptions!$A$16:$A$18,0)))</f>
        <v>3</v>
      </c>
      <c r="G2289" s="42" t="n">
        <f aca="false">IF(A2289="","",WORKDAY(B2289,F2289))</f>
        <v>46287</v>
      </c>
    </row>
    <row r="2290" customFormat="false" ht="15" hidden="false" customHeight="false" outlineLevel="0" collapsed="false">
      <c r="A2290" s="37" t="n">
        <v>1002289</v>
      </c>
      <c r="B2290" s="38" t="n">
        <v>46282</v>
      </c>
      <c r="C2290" s="39" t="s">
        <v>70</v>
      </c>
      <c r="D2290" s="39" t="s">
        <v>39</v>
      </c>
      <c r="E2290" s="40" t="n">
        <v>2.2</v>
      </c>
      <c r="F2290" s="41" t="n">
        <f aca="false">IF(A2290="","",INDEX(Assumptions!$B$16:$B$18,MATCH(C2290,Assumptions!$A$16:$A$18,0)))</f>
        <v>5</v>
      </c>
      <c r="G2290" s="42" t="n">
        <f aca="false">IF(A2290="","",WORKDAY(B2290,F2290))</f>
        <v>46289</v>
      </c>
    </row>
    <row r="2291" customFormat="false" ht="15" hidden="false" customHeight="false" outlineLevel="0" collapsed="false">
      <c r="A2291" s="37" t="n">
        <v>1002290</v>
      </c>
      <c r="B2291" s="38" t="n">
        <v>46282</v>
      </c>
      <c r="C2291" s="39" t="s">
        <v>68</v>
      </c>
      <c r="D2291" s="39" t="s">
        <v>39</v>
      </c>
      <c r="E2291" s="40" t="n">
        <v>1.2</v>
      </c>
      <c r="F2291" s="41" t="n">
        <f aca="false">IF(A2291="","",INDEX(Assumptions!$B$16:$B$18,MATCH(C2291,Assumptions!$A$16:$A$18,0)))</f>
        <v>1</v>
      </c>
      <c r="G2291" s="42" t="n">
        <f aca="false">IF(A2291="","",WORKDAY(B2291,F2291))</f>
        <v>46283</v>
      </c>
    </row>
    <row r="2292" customFormat="false" ht="15" hidden="false" customHeight="false" outlineLevel="0" collapsed="false">
      <c r="A2292" s="37" t="n">
        <v>1002291</v>
      </c>
      <c r="B2292" s="38" t="n">
        <v>46282</v>
      </c>
      <c r="C2292" s="39" t="s">
        <v>69</v>
      </c>
      <c r="D2292" s="39" t="s">
        <v>33</v>
      </c>
      <c r="E2292" s="40" t="n">
        <v>1.5</v>
      </c>
      <c r="F2292" s="41" t="n">
        <f aca="false">IF(A2292="","",INDEX(Assumptions!$B$16:$B$18,MATCH(C2292,Assumptions!$A$16:$A$18,0)))</f>
        <v>3</v>
      </c>
      <c r="G2292" s="42" t="n">
        <f aca="false">IF(A2292="","",WORKDAY(B2292,F2292))</f>
        <v>46287</v>
      </c>
    </row>
    <row r="2293" customFormat="false" ht="15" hidden="false" customHeight="false" outlineLevel="0" collapsed="false">
      <c r="A2293" s="37" t="n">
        <v>1002292</v>
      </c>
      <c r="B2293" s="38" t="n">
        <v>46282</v>
      </c>
      <c r="C2293" s="39" t="s">
        <v>69</v>
      </c>
      <c r="D2293" s="39" t="s">
        <v>31</v>
      </c>
      <c r="E2293" s="40" t="n">
        <v>1</v>
      </c>
      <c r="F2293" s="41" t="n">
        <f aca="false">IF(A2293="","",INDEX(Assumptions!$B$16:$B$18,MATCH(C2293,Assumptions!$A$16:$A$18,0)))</f>
        <v>3</v>
      </c>
      <c r="G2293" s="42" t="n">
        <f aca="false">IF(A2293="","",WORKDAY(B2293,F2293))</f>
        <v>46287</v>
      </c>
    </row>
    <row r="2294" customFormat="false" ht="15" hidden="false" customHeight="false" outlineLevel="0" collapsed="false">
      <c r="A2294" s="37" t="n">
        <v>1002293</v>
      </c>
      <c r="B2294" s="38" t="n">
        <v>46283</v>
      </c>
      <c r="C2294" s="39" t="s">
        <v>69</v>
      </c>
      <c r="D2294" s="39" t="s">
        <v>35</v>
      </c>
      <c r="E2294" s="40" t="n">
        <v>1.4</v>
      </c>
      <c r="F2294" s="41" t="n">
        <f aca="false">IF(A2294="","",INDEX(Assumptions!$B$16:$B$18,MATCH(C2294,Assumptions!$A$16:$A$18,0)))</f>
        <v>3</v>
      </c>
      <c r="G2294" s="42" t="n">
        <f aca="false">IF(A2294="","",WORKDAY(B2294,F2294))</f>
        <v>46288</v>
      </c>
    </row>
    <row r="2295" customFormat="false" ht="15" hidden="false" customHeight="false" outlineLevel="0" collapsed="false">
      <c r="A2295" s="37" t="n">
        <v>1002294</v>
      </c>
      <c r="B2295" s="38" t="n">
        <v>46283</v>
      </c>
      <c r="C2295" s="39" t="s">
        <v>70</v>
      </c>
      <c r="D2295" s="39" t="s">
        <v>39</v>
      </c>
      <c r="E2295" s="40" t="n">
        <v>1.3</v>
      </c>
      <c r="F2295" s="41" t="n">
        <f aca="false">IF(A2295="","",INDEX(Assumptions!$B$16:$B$18,MATCH(C2295,Assumptions!$A$16:$A$18,0)))</f>
        <v>5</v>
      </c>
      <c r="G2295" s="42" t="n">
        <f aca="false">IF(A2295="","",WORKDAY(B2295,F2295))</f>
        <v>46290</v>
      </c>
    </row>
    <row r="2296" customFormat="false" ht="15" hidden="false" customHeight="false" outlineLevel="0" collapsed="false">
      <c r="A2296" s="37" t="n">
        <v>1002295</v>
      </c>
      <c r="B2296" s="38" t="n">
        <v>46283</v>
      </c>
      <c r="C2296" s="39" t="s">
        <v>69</v>
      </c>
      <c r="D2296" s="39" t="s">
        <v>39</v>
      </c>
      <c r="E2296" s="40" t="n">
        <v>1.7</v>
      </c>
      <c r="F2296" s="41" t="n">
        <f aca="false">IF(A2296="","",INDEX(Assumptions!$B$16:$B$18,MATCH(C2296,Assumptions!$A$16:$A$18,0)))</f>
        <v>3</v>
      </c>
      <c r="G2296" s="42" t="n">
        <f aca="false">IF(A2296="","",WORKDAY(B2296,F2296))</f>
        <v>46288</v>
      </c>
    </row>
    <row r="2297" customFormat="false" ht="15" hidden="false" customHeight="false" outlineLevel="0" collapsed="false">
      <c r="A2297" s="37" t="n">
        <v>1002296</v>
      </c>
      <c r="B2297" s="38" t="n">
        <v>46283</v>
      </c>
      <c r="C2297" s="39" t="s">
        <v>68</v>
      </c>
      <c r="D2297" s="39" t="s">
        <v>39</v>
      </c>
      <c r="E2297" s="40" t="n">
        <v>1.9</v>
      </c>
      <c r="F2297" s="41" t="n">
        <f aca="false">IF(A2297="","",INDEX(Assumptions!$B$16:$B$18,MATCH(C2297,Assumptions!$A$16:$A$18,0)))</f>
        <v>1</v>
      </c>
      <c r="G2297" s="42" t="n">
        <f aca="false">IF(A2297="","",WORKDAY(B2297,F2297))</f>
        <v>46286</v>
      </c>
    </row>
    <row r="2298" customFormat="false" ht="15" hidden="false" customHeight="false" outlineLevel="0" collapsed="false">
      <c r="A2298" s="37" t="n">
        <v>1002297</v>
      </c>
      <c r="B2298" s="38" t="n">
        <v>46283</v>
      </c>
      <c r="C2298" s="39" t="s">
        <v>69</v>
      </c>
      <c r="D2298" s="39" t="s">
        <v>39</v>
      </c>
      <c r="E2298" s="40" t="n">
        <v>2.5</v>
      </c>
      <c r="F2298" s="41" t="n">
        <f aca="false">IF(A2298="","",INDEX(Assumptions!$B$16:$B$18,MATCH(C2298,Assumptions!$A$16:$A$18,0)))</f>
        <v>3</v>
      </c>
      <c r="G2298" s="42" t="n">
        <f aca="false">IF(A2298="","",WORKDAY(B2298,F2298))</f>
        <v>46288</v>
      </c>
    </row>
    <row r="2299" customFormat="false" ht="15" hidden="false" customHeight="false" outlineLevel="0" collapsed="false">
      <c r="A2299" s="37" t="n">
        <v>1002298</v>
      </c>
      <c r="B2299" s="38" t="n">
        <v>46283</v>
      </c>
      <c r="C2299" s="39" t="s">
        <v>68</v>
      </c>
      <c r="D2299" s="39" t="s">
        <v>39</v>
      </c>
      <c r="E2299" s="40" t="n">
        <v>3.1</v>
      </c>
      <c r="F2299" s="41" t="n">
        <f aca="false">IF(A2299="","",INDEX(Assumptions!$B$16:$B$18,MATCH(C2299,Assumptions!$A$16:$A$18,0)))</f>
        <v>1</v>
      </c>
      <c r="G2299" s="42" t="n">
        <f aca="false">IF(A2299="","",WORKDAY(B2299,F2299))</f>
        <v>46286</v>
      </c>
    </row>
    <row r="2300" customFormat="false" ht="15" hidden="false" customHeight="false" outlineLevel="0" collapsed="false">
      <c r="A2300" s="37" t="n">
        <v>1002299</v>
      </c>
      <c r="B2300" s="38" t="n">
        <v>46283</v>
      </c>
      <c r="C2300" s="39" t="s">
        <v>69</v>
      </c>
      <c r="D2300" s="39" t="s">
        <v>37</v>
      </c>
      <c r="E2300" s="40" t="n">
        <v>2.1</v>
      </c>
      <c r="F2300" s="41" t="n">
        <f aca="false">IF(A2300="","",INDEX(Assumptions!$B$16:$B$18,MATCH(C2300,Assumptions!$A$16:$A$18,0)))</f>
        <v>3</v>
      </c>
      <c r="G2300" s="42" t="n">
        <f aca="false">IF(A2300="","",WORKDAY(B2300,F2300))</f>
        <v>46288</v>
      </c>
    </row>
    <row r="2301" customFormat="false" ht="15" hidden="false" customHeight="false" outlineLevel="0" collapsed="false">
      <c r="A2301" s="37" t="n">
        <v>1002300</v>
      </c>
      <c r="B2301" s="38" t="n">
        <v>46283</v>
      </c>
      <c r="C2301" s="39" t="s">
        <v>69</v>
      </c>
      <c r="D2301" s="39" t="s">
        <v>31</v>
      </c>
      <c r="E2301" s="40" t="n">
        <v>1.3</v>
      </c>
      <c r="F2301" s="41" t="n">
        <f aca="false">IF(A2301="","",INDEX(Assumptions!$B$16:$B$18,MATCH(C2301,Assumptions!$A$16:$A$18,0)))</f>
        <v>3</v>
      </c>
      <c r="G2301" s="42" t="n">
        <f aca="false">IF(A2301="","",WORKDAY(B2301,F2301))</f>
        <v>46288</v>
      </c>
    </row>
    <row r="2302" customFormat="false" ht="15" hidden="false" customHeight="false" outlineLevel="0" collapsed="false">
      <c r="A2302" s="37" t="n">
        <v>1002301</v>
      </c>
      <c r="B2302" s="38" t="n">
        <v>46283</v>
      </c>
      <c r="C2302" s="39" t="s">
        <v>69</v>
      </c>
      <c r="D2302" s="39" t="s">
        <v>37</v>
      </c>
      <c r="E2302" s="40" t="n">
        <v>2.7</v>
      </c>
      <c r="F2302" s="41" t="n">
        <f aca="false">IF(A2302="","",INDEX(Assumptions!$B$16:$B$18,MATCH(C2302,Assumptions!$A$16:$A$18,0)))</f>
        <v>3</v>
      </c>
      <c r="G2302" s="42" t="n">
        <f aca="false">IF(A2302="","",WORKDAY(B2302,F2302))</f>
        <v>46288</v>
      </c>
    </row>
    <row r="2303" customFormat="false" ht="15" hidden="false" customHeight="false" outlineLevel="0" collapsed="false">
      <c r="A2303" s="37" t="n">
        <v>1002302</v>
      </c>
      <c r="B2303" s="38" t="n">
        <v>46283</v>
      </c>
      <c r="C2303" s="39" t="s">
        <v>68</v>
      </c>
      <c r="D2303" s="39" t="s">
        <v>35</v>
      </c>
      <c r="E2303" s="40" t="n">
        <v>1.7</v>
      </c>
      <c r="F2303" s="41" t="n">
        <f aca="false">IF(A2303="","",INDEX(Assumptions!$B$16:$B$18,MATCH(C2303,Assumptions!$A$16:$A$18,0)))</f>
        <v>1</v>
      </c>
      <c r="G2303" s="42" t="n">
        <f aca="false">IF(A2303="","",WORKDAY(B2303,F2303))</f>
        <v>46286</v>
      </c>
    </row>
    <row r="2304" customFormat="false" ht="15" hidden="false" customHeight="false" outlineLevel="0" collapsed="false">
      <c r="A2304" s="37" t="n">
        <v>1002303</v>
      </c>
      <c r="B2304" s="38" t="n">
        <v>46283</v>
      </c>
      <c r="C2304" s="39" t="s">
        <v>69</v>
      </c>
      <c r="D2304" s="39" t="s">
        <v>37</v>
      </c>
      <c r="E2304" s="40" t="n">
        <v>4.6</v>
      </c>
      <c r="F2304" s="41" t="n">
        <f aca="false">IF(A2304="","",INDEX(Assumptions!$B$16:$B$18,MATCH(C2304,Assumptions!$A$16:$A$18,0)))</f>
        <v>3</v>
      </c>
      <c r="G2304" s="42" t="n">
        <f aca="false">IF(A2304="","",WORKDAY(B2304,F2304))</f>
        <v>46288</v>
      </c>
    </row>
    <row r="2305" customFormat="false" ht="15" hidden="false" customHeight="false" outlineLevel="0" collapsed="false">
      <c r="A2305" s="37" t="n">
        <v>1002304</v>
      </c>
      <c r="B2305" s="38" t="n">
        <v>46283</v>
      </c>
      <c r="C2305" s="39" t="s">
        <v>69</v>
      </c>
      <c r="D2305" s="39" t="s">
        <v>33</v>
      </c>
      <c r="E2305" s="40" t="n">
        <v>2</v>
      </c>
      <c r="F2305" s="41" t="n">
        <f aca="false">IF(A2305="","",INDEX(Assumptions!$B$16:$B$18,MATCH(C2305,Assumptions!$A$16:$A$18,0)))</f>
        <v>3</v>
      </c>
      <c r="G2305" s="42" t="n">
        <f aca="false">IF(A2305="","",WORKDAY(B2305,F2305))</f>
        <v>46288</v>
      </c>
    </row>
    <row r="2306" customFormat="false" ht="15" hidden="false" customHeight="false" outlineLevel="0" collapsed="false">
      <c r="A2306" s="37" t="n">
        <v>1002305</v>
      </c>
      <c r="B2306" s="38" t="n">
        <v>46283</v>
      </c>
      <c r="C2306" s="39" t="s">
        <v>69</v>
      </c>
      <c r="D2306" s="39" t="s">
        <v>31</v>
      </c>
      <c r="E2306" s="40" t="n">
        <v>2.1</v>
      </c>
      <c r="F2306" s="41" t="n">
        <f aca="false">IF(A2306="","",INDEX(Assumptions!$B$16:$B$18,MATCH(C2306,Assumptions!$A$16:$A$18,0)))</f>
        <v>3</v>
      </c>
      <c r="G2306" s="42" t="n">
        <f aca="false">IF(A2306="","",WORKDAY(B2306,F2306))</f>
        <v>46288</v>
      </c>
    </row>
    <row r="2307" customFormat="false" ht="15" hidden="false" customHeight="false" outlineLevel="0" collapsed="false">
      <c r="A2307" s="37" t="n">
        <v>1002306</v>
      </c>
      <c r="B2307" s="38" t="n">
        <v>46283</v>
      </c>
      <c r="C2307" s="39" t="s">
        <v>69</v>
      </c>
      <c r="D2307" s="39" t="s">
        <v>35</v>
      </c>
      <c r="E2307" s="40" t="n">
        <v>1.8</v>
      </c>
      <c r="F2307" s="41" t="n">
        <f aca="false">IF(A2307="","",INDEX(Assumptions!$B$16:$B$18,MATCH(C2307,Assumptions!$A$16:$A$18,0)))</f>
        <v>3</v>
      </c>
      <c r="G2307" s="42" t="n">
        <f aca="false">IF(A2307="","",WORKDAY(B2307,F2307))</f>
        <v>46288</v>
      </c>
    </row>
    <row r="2308" customFormat="false" ht="15" hidden="false" customHeight="false" outlineLevel="0" collapsed="false">
      <c r="A2308" s="37" t="n">
        <v>1002307</v>
      </c>
      <c r="B2308" s="38" t="n">
        <v>46283</v>
      </c>
      <c r="C2308" s="39" t="s">
        <v>70</v>
      </c>
      <c r="D2308" s="39" t="s">
        <v>35</v>
      </c>
      <c r="E2308" s="40" t="n">
        <v>1.2</v>
      </c>
      <c r="F2308" s="41" t="n">
        <f aca="false">IF(A2308="","",INDEX(Assumptions!$B$16:$B$18,MATCH(C2308,Assumptions!$A$16:$A$18,0)))</f>
        <v>5</v>
      </c>
      <c r="G2308" s="42" t="n">
        <f aca="false">IF(A2308="","",WORKDAY(B2308,F2308))</f>
        <v>46290</v>
      </c>
    </row>
    <row r="2309" customFormat="false" ht="15" hidden="false" customHeight="false" outlineLevel="0" collapsed="false">
      <c r="A2309" s="37" t="n">
        <v>1002308</v>
      </c>
      <c r="B2309" s="38" t="n">
        <v>46283</v>
      </c>
      <c r="C2309" s="39" t="s">
        <v>69</v>
      </c>
      <c r="D2309" s="39" t="s">
        <v>33</v>
      </c>
      <c r="E2309" s="40" t="n">
        <v>4.8</v>
      </c>
      <c r="F2309" s="41" t="n">
        <f aca="false">IF(A2309="","",INDEX(Assumptions!$B$16:$B$18,MATCH(C2309,Assumptions!$A$16:$A$18,0)))</f>
        <v>3</v>
      </c>
      <c r="G2309" s="42" t="n">
        <f aca="false">IF(A2309="","",WORKDAY(B2309,F2309))</f>
        <v>46288</v>
      </c>
    </row>
    <row r="2310" customFormat="false" ht="15" hidden="false" customHeight="false" outlineLevel="0" collapsed="false">
      <c r="A2310" s="37" t="n">
        <v>1002309</v>
      </c>
      <c r="B2310" s="38" t="n">
        <v>46283</v>
      </c>
      <c r="C2310" s="39" t="s">
        <v>68</v>
      </c>
      <c r="D2310" s="39" t="s">
        <v>35</v>
      </c>
      <c r="E2310" s="40" t="n">
        <v>0.5</v>
      </c>
      <c r="F2310" s="41" t="n">
        <f aca="false">IF(A2310="","",INDEX(Assumptions!$B$16:$B$18,MATCH(C2310,Assumptions!$A$16:$A$18,0)))</f>
        <v>1</v>
      </c>
      <c r="G2310" s="42" t="n">
        <f aca="false">IF(A2310="","",WORKDAY(B2310,F2310))</f>
        <v>46286</v>
      </c>
    </row>
    <row r="2311" customFormat="false" ht="15" hidden="false" customHeight="false" outlineLevel="0" collapsed="false">
      <c r="A2311" s="37" t="n">
        <v>1002310</v>
      </c>
      <c r="B2311" s="38" t="n">
        <v>46283</v>
      </c>
      <c r="C2311" s="39" t="s">
        <v>70</v>
      </c>
      <c r="D2311" s="39" t="s">
        <v>35</v>
      </c>
      <c r="E2311" s="40" t="n">
        <v>1.6</v>
      </c>
      <c r="F2311" s="41" t="n">
        <f aca="false">IF(A2311="","",INDEX(Assumptions!$B$16:$B$18,MATCH(C2311,Assumptions!$A$16:$A$18,0)))</f>
        <v>5</v>
      </c>
      <c r="G2311" s="42" t="n">
        <f aca="false">IF(A2311="","",WORKDAY(B2311,F2311))</f>
        <v>46290</v>
      </c>
    </row>
    <row r="2312" customFormat="false" ht="15" hidden="false" customHeight="false" outlineLevel="0" collapsed="false">
      <c r="A2312" s="37" t="n">
        <v>1002311</v>
      </c>
      <c r="B2312" s="38" t="n">
        <v>46283</v>
      </c>
      <c r="C2312" s="39" t="s">
        <v>69</v>
      </c>
      <c r="D2312" s="39" t="s">
        <v>31</v>
      </c>
      <c r="E2312" s="40" t="n">
        <v>1.8</v>
      </c>
      <c r="F2312" s="41" t="n">
        <f aca="false">IF(A2312="","",INDEX(Assumptions!$B$16:$B$18,MATCH(C2312,Assumptions!$A$16:$A$18,0)))</f>
        <v>3</v>
      </c>
      <c r="G2312" s="42" t="n">
        <f aca="false">IF(A2312="","",WORKDAY(B2312,F2312))</f>
        <v>46288</v>
      </c>
    </row>
    <row r="2313" customFormat="false" ht="15" hidden="false" customHeight="false" outlineLevel="0" collapsed="false">
      <c r="A2313" s="37" t="n">
        <v>1002312</v>
      </c>
      <c r="B2313" s="38" t="n">
        <v>46283</v>
      </c>
      <c r="C2313" s="39" t="s">
        <v>68</v>
      </c>
      <c r="D2313" s="39" t="s">
        <v>33</v>
      </c>
      <c r="E2313" s="40" t="n">
        <v>3.5</v>
      </c>
      <c r="F2313" s="41" t="n">
        <f aca="false">IF(A2313="","",INDEX(Assumptions!$B$16:$B$18,MATCH(C2313,Assumptions!$A$16:$A$18,0)))</f>
        <v>1</v>
      </c>
      <c r="G2313" s="42" t="n">
        <f aca="false">IF(A2313="","",WORKDAY(B2313,F2313))</f>
        <v>46286</v>
      </c>
    </row>
    <row r="2314" customFormat="false" ht="15" hidden="false" customHeight="false" outlineLevel="0" collapsed="false">
      <c r="A2314" s="37" t="n">
        <v>1002313</v>
      </c>
      <c r="B2314" s="38" t="n">
        <v>46283</v>
      </c>
      <c r="C2314" s="39" t="s">
        <v>69</v>
      </c>
      <c r="D2314" s="39" t="s">
        <v>39</v>
      </c>
      <c r="E2314" s="40" t="n">
        <v>3.2</v>
      </c>
      <c r="F2314" s="41" t="n">
        <f aca="false">IF(A2314="","",INDEX(Assumptions!$B$16:$B$18,MATCH(C2314,Assumptions!$A$16:$A$18,0)))</f>
        <v>3</v>
      </c>
      <c r="G2314" s="42" t="n">
        <f aca="false">IF(A2314="","",WORKDAY(B2314,F2314))</f>
        <v>46288</v>
      </c>
    </row>
    <row r="2315" customFormat="false" ht="15" hidden="false" customHeight="false" outlineLevel="0" collapsed="false">
      <c r="A2315" s="37" t="n">
        <v>1002314</v>
      </c>
      <c r="B2315" s="38" t="n">
        <v>46283</v>
      </c>
      <c r="C2315" s="39" t="s">
        <v>70</v>
      </c>
      <c r="D2315" s="39" t="s">
        <v>31</v>
      </c>
      <c r="E2315" s="40" t="n">
        <v>2.8</v>
      </c>
      <c r="F2315" s="41" t="n">
        <f aca="false">IF(A2315="","",INDEX(Assumptions!$B$16:$B$18,MATCH(C2315,Assumptions!$A$16:$A$18,0)))</f>
        <v>5</v>
      </c>
      <c r="G2315" s="42" t="n">
        <f aca="false">IF(A2315="","",WORKDAY(B2315,F2315))</f>
        <v>46290</v>
      </c>
    </row>
    <row r="2316" customFormat="false" ht="15" hidden="false" customHeight="false" outlineLevel="0" collapsed="false">
      <c r="A2316" s="37" t="n">
        <v>1002315</v>
      </c>
      <c r="B2316" s="38" t="n">
        <v>46283</v>
      </c>
      <c r="C2316" s="39" t="s">
        <v>69</v>
      </c>
      <c r="D2316" s="39" t="s">
        <v>35</v>
      </c>
      <c r="E2316" s="40" t="n">
        <v>0.9</v>
      </c>
      <c r="F2316" s="41" t="n">
        <f aca="false">IF(A2316="","",INDEX(Assumptions!$B$16:$B$18,MATCH(C2316,Assumptions!$A$16:$A$18,0)))</f>
        <v>3</v>
      </c>
      <c r="G2316" s="42" t="n">
        <f aca="false">IF(A2316="","",WORKDAY(B2316,F2316))</f>
        <v>46288</v>
      </c>
    </row>
    <row r="2317" customFormat="false" ht="15" hidden="false" customHeight="false" outlineLevel="0" collapsed="false">
      <c r="A2317" s="37" t="n">
        <v>1002316</v>
      </c>
      <c r="B2317" s="38" t="n">
        <v>46283</v>
      </c>
      <c r="C2317" s="39" t="s">
        <v>68</v>
      </c>
      <c r="D2317" s="39" t="s">
        <v>35</v>
      </c>
      <c r="E2317" s="40" t="n">
        <v>1.1</v>
      </c>
      <c r="F2317" s="41" t="n">
        <f aca="false">IF(A2317="","",INDEX(Assumptions!$B$16:$B$18,MATCH(C2317,Assumptions!$A$16:$A$18,0)))</f>
        <v>1</v>
      </c>
      <c r="G2317" s="42" t="n">
        <f aca="false">IF(A2317="","",WORKDAY(B2317,F2317))</f>
        <v>46286</v>
      </c>
    </row>
    <row r="2318" customFormat="false" ht="15" hidden="false" customHeight="false" outlineLevel="0" collapsed="false">
      <c r="A2318" s="37" t="n">
        <v>1002317</v>
      </c>
      <c r="B2318" s="38" t="n">
        <v>46283</v>
      </c>
      <c r="C2318" s="39" t="s">
        <v>69</v>
      </c>
      <c r="D2318" s="39" t="s">
        <v>31</v>
      </c>
      <c r="E2318" s="40" t="n">
        <v>1.4</v>
      </c>
      <c r="F2318" s="41" t="n">
        <f aca="false">IF(A2318="","",INDEX(Assumptions!$B$16:$B$18,MATCH(C2318,Assumptions!$A$16:$A$18,0)))</f>
        <v>3</v>
      </c>
      <c r="G2318" s="42" t="n">
        <f aca="false">IF(A2318="","",WORKDAY(B2318,F2318))</f>
        <v>46288</v>
      </c>
    </row>
    <row r="2319" customFormat="false" ht="15" hidden="false" customHeight="false" outlineLevel="0" collapsed="false">
      <c r="A2319" s="37" t="n">
        <v>1002318</v>
      </c>
      <c r="B2319" s="38" t="n">
        <v>46283</v>
      </c>
      <c r="C2319" s="39" t="s">
        <v>69</v>
      </c>
      <c r="D2319" s="39" t="s">
        <v>33</v>
      </c>
      <c r="E2319" s="40" t="n">
        <v>1.3</v>
      </c>
      <c r="F2319" s="41" t="n">
        <f aca="false">IF(A2319="","",INDEX(Assumptions!$B$16:$B$18,MATCH(C2319,Assumptions!$A$16:$A$18,0)))</f>
        <v>3</v>
      </c>
      <c r="G2319" s="42" t="n">
        <f aca="false">IF(A2319="","",WORKDAY(B2319,F2319))</f>
        <v>46288</v>
      </c>
    </row>
    <row r="2320" customFormat="false" ht="15" hidden="false" customHeight="false" outlineLevel="0" collapsed="false">
      <c r="A2320" s="37" t="n">
        <v>1002319</v>
      </c>
      <c r="B2320" s="38" t="n">
        <v>46283</v>
      </c>
      <c r="C2320" s="39" t="s">
        <v>69</v>
      </c>
      <c r="D2320" s="39" t="s">
        <v>31</v>
      </c>
      <c r="E2320" s="40" t="n">
        <v>2.8</v>
      </c>
      <c r="F2320" s="41" t="n">
        <f aca="false">IF(A2320="","",INDEX(Assumptions!$B$16:$B$18,MATCH(C2320,Assumptions!$A$16:$A$18,0)))</f>
        <v>3</v>
      </c>
      <c r="G2320" s="42" t="n">
        <f aca="false">IF(A2320="","",WORKDAY(B2320,F2320))</f>
        <v>46288</v>
      </c>
    </row>
    <row r="2321" customFormat="false" ht="15" hidden="false" customHeight="false" outlineLevel="0" collapsed="false">
      <c r="A2321" s="37" t="n">
        <v>1002320</v>
      </c>
      <c r="B2321" s="38" t="n">
        <v>46283</v>
      </c>
      <c r="C2321" s="39" t="s">
        <v>69</v>
      </c>
      <c r="D2321" s="39" t="s">
        <v>33</v>
      </c>
      <c r="E2321" s="40" t="n">
        <v>1.2</v>
      </c>
      <c r="F2321" s="41" t="n">
        <f aca="false">IF(A2321="","",INDEX(Assumptions!$B$16:$B$18,MATCH(C2321,Assumptions!$A$16:$A$18,0)))</f>
        <v>3</v>
      </c>
      <c r="G2321" s="42" t="n">
        <f aca="false">IF(A2321="","",WORKDAY(B2321,F2321))</f>
        <v>46288</v>
      </c>
    </row>
    <row r="2322" customFormat="false" ht="15" hidden="false" customHeight="false" outlineLevel="0" collapsed="false">
      <c r="A2322" s="37" t="n">
        <v>1002321</v>
      </c>
      <c r="B2322" s="38" t="n">
        <v>46283</v>
      </c>
      <c r="C2322" s="39" t="s">
        <v>69</v>
      </c>
      <c r="D2322" s="39" t="s">
        <v>39</v>
      </c>
      <c r="E2322" s="40" t="n">
        <v>0.7</v>
      </c>
      <c r="F2322" s="41" t="n">
        <f aca="false">IF(A2322="","",INDEX(Assumptions!$B$16:$B$18,MATCH(C2322,Assumptions!$A$16:$A$18,0)))</f>
        <v>3</v>
      </c>
      <c r="G2322" s="42" t="n">
        <f aca="false">IF(A2322="","",WORKDAY(B2322,F2322))</f>
        <v>46288</v>
      </c>
    </row>
    <row r="2323" customFormat="false" ht="15" hidden="false" customHeight="false" outlineLevel="0" collapsed="false">
      <c r="A2323" s="37" t="n">
        <v>1002322</v>
      </c>
      <c r="B2323" s="38" t="n">
        <v>46283</v>
      </c>
      <c r="C2323" s="39" t="s">
        <v>69</v>
      </c>
      <c r="D2323" s="39" t="s">
        <v>39</v>
      </c>
      <c r="E2323" s="40" t="n">
        <v>4.8</v>
      </c>
      <c r="F2323" s="41" t="n">
        <f aca="false">IF(A2323="","",INDEX(Assumptions!$B$16:$B$18,MATCH(C2323,Assumptions!$A$16:$A$18,0)))</f>
        <v>3</v>
      </c>
      <c r="G2323" s="42" t="n">
        <f aca="false">IF(A2323="","",WORKDAY(B2323,F2323))</f>
        <v>46288</v>
      </c>
    </row>
    <row r="2324" customFormat="false" ht="15" hidden="false" customHeight="false" outlineLevel="0" collapsed="false">
      <c r="A2324" s="37" t="n">
        <v>1002323</v>
      </c>
      <c r="B2324" s="38" t="n">
        <v>46283</v>
      </c>
      <c r="C2324" s="39" t="s">
        <v>70</v>
      </c>
      <c r="D2324" s="39" t="s">
        <v>37</v>
      </c>
      <c r="E2324" s="40" t="n">
        <v>4.9</v>
      </c>
      <c r="F2324" s="41" t="n">
        <f aca="false">IF(A2324="","",INDEX(Assumptions!$B$16:$B$18,MATCH(C2324,Assumptions!$A$16:$A$18,0)))</f>
        <v>5</v>
      </c>
      <c r="G2324" s="42" t="n">
        <f aca="false">IF(A2324="","",WORKDAY(B2324,F2324))</f>
        <v>46290</v>
      </c>
    </row>
    <row r="2325" customFormat="false" ht="15" hidden="false" customHeight="false" outlineLevel="0" collapsed="false">
      <c r="A2325" s="37" t="n">
        <v>1002324</v>
      </c>
      <c r="B2325" s="38" t="n">
        <v>46283</v>
      </c>
      <c r="C2325" s="39" t="s">
        <v>69</v>
      </c>
      <c r="D2325" s="39" t="s">
        <v>31</v>
      </c>
      <c r="E2325" s="40" t="n">
        <v>0.8</v>
      </c>
      <c r="F2325" s="41" t="n">
        <f aca="false">IF(A2325="","",INDEX(Assumptions!$B$16:$B$18,MATCH(C2325,Assumptions!$A$16:$A$18,0)))</f>
        <v>3</v>
      </c>
      <c r="G2325" s="42" t="n">
        <f aca="false">IF(A2325="","",WORKDAY(B2325,F2325))</f>
        <v>46288</v>
      </c>
    </row>
    <row r="2326" customFormat="false" ht="15" hidden="false" customHeight="false" outlineLevel="0" collapsed="false">
      <c r="A2326" s="37" t="n">
        <v>1002325</v>
      </c>
      <c r="B2326" s="38" t="n">
        <v>46283</v>
      </c>
      <c r="C2326" s="39" t="s">
        <v>70</v>
      </c>
      <c r="D2326" s="39" t="s">
        <v>33</v>
      </c>
      <c r="E2326" s="40" t="n">
        <v>7.4</v>
      </c>
      <c r="F2326" s="41" t="n">
        <f aca="false">IF(A2326="","",INDEX(Assumptions!$B$16:$B$18,MATCH(C2326,Assumptions!$A$16:$A$18,0)))</f>
        <v>5</v>
      </c>
      <c r="G2326" s="42" t="n">
        <f aca="false">IF(A2326="","",WORKDAY(B2326,F2326))</f>
        <v>46290</v>
      </c>
    </row>
    <row r="2327" customFormat="false" ht="15" hidden="false" customHeight="false" outlineLevel="0" collapsed="false">
      <c r="A2327" s="37" t="n">
        <v>1002326</v>
      </c>
      <c r="B2327" s="38" t="n">
        <v>46283</v>
      </c>
      <c r="C2327" s="39" t="s">
        <v>68</v>
      </c>
      <c r="D2327" s="39" t="s">
        <v>33</v>
      </c>
      <c r="E2327" s="40" t="n">
        <v>0.8</v>
      </c>
      <c r="F2327" s="41" t="n">
        <f aca="false">IF(A2327="","",INDEX(Assumptions!$B$16:$B$18,MATCH(C2327,Assumptions!$A$16:$A$18,0)))</f>
        <v>1</v>
      </c>
      <c r="G2327" s="42" t="n">
        <f aca="false">IF(A2327="","",WORKDAY(B2327,F2327))</f>
        <v>46286</v>
      </c>
    </row>
    <row r="2328" customFormat="false" ht="15" hidden="false" customHeight="false" outlineLevel="0" collapsed="false">
      <c r="A2328" s="37" t="n">
        <v>1002327</v>
      </c>
      <c r="B2328" s="38" t="n">
        <v>46283</v>
      </c>
      <c r="C2328" s="39" t="s">
        <v>69</v>
      </c>
      <c r="D2328" s="39" t="s">
        <v>33</v>
      </c>
      <c r="E2328" s="40" t="n">
        <v>1.5</v>
      </c>
      <c r="F2328" s="41" t="n">
        <f aca="false">IF(A2328="","",INDEX(Assumptions!$B$16:$B$18,MATCH(C2328,Assumptions!$A$16:$A$18,0)))</f>
        <v>3</v>
      </c>
      <c r="G2328" s="42" t="n">
        <f aca="false">IF(A2328="","",WORKDAY(B2328,F2328))</f>
        <v>46288</v>
      </c>
    </row>
    <row r="2329" customFormat="false" ht="15" hidden="false" customHeight="false" outlineLevel="0" collapsed="false">
      <c r="A2329" s="37" t="n">
        <v>1002328</v>
      </c>
      <c r="B2329" s="38" t="n">
        <v>46283</v>
      </c>
      <c r="C2329" s="39" t="s">
        <v>69</v>
      </c>
      <c r="D2329" s="39" t="s">
        <v>33</v>
      </c>
      <c r="E2329" s="40" t="n">
        <v>2.4</v>
      </c>
      <c r="F2329" s="41" t="n">
        <f aca="false">IF(A2329="","",INDEX(Assumptions!$B$16:$B$18,MATCH(C2329,Assumptions!$A$16:$A$18,0)))</f>
        <v>3</v>
      </c>
      <c r="G2329" s="42" t="n">
        <f aca="false">IF(A2329="","",WORKDAY(B2329,F2329))</f>
        <v>46288</v>
      </c>
    </row>
    <row r="2330" customFormat="false" ht="15" hidden="false" customHeight="false" outlineLevel="0" collapsed="false">
      <c r="A2330" s="37" t="n">
        <v>1002329</v>
      </c>
      <c r="B2330" s="38" t="n">
        <v>46283</v>
      </c>
      <c r="C2330" s="39" t="s">
        <v>70</v>
      </c>
      <c r="D2330" s="39" t="s">
        <v>39</v>
      </c>
      <c r="E2330" s="40" t="n">
        <v>1.7</v>
      </c>
      <c r="F2330" s="41" t="n">
        <f aca="false">IF(A2330="","",INDEX(Assumptions!$B$16:$B$18,MATCH(C2330,Assumptions!$A$16:$A$18,0)))</f>
        <v>5</v>
      </c>
      <c r="G2330" s="42" t="n">
        <f aca="false">IF(A2330="","",WORKDAY(B2330,F2330))</f>
        <v>46290</v>
      </c>
    </row>
    <row r="2331" customFormat="false" ht="15" hidden="false" customHeight="false" outlineLevel="0" collapsed="false">
      <c r="A2331" s="37" t="n">
        <v>1002330</v>
      </c>
      <c r="B2331" s="38" t="n">
        <v>46283</v>
      </c>
      <c r="C2331" s="39" t="s">
        <v>68</v>
      </c>
      <c r="D2331" s="39" t="s">
        <v>39</v>
      </c>
      <c r="E2331" s="40" t="n">
        <v>3</v>
      </c>
      <c r="F2331" s="41" t="n">
        <f aca="false">IF(A2331="","",INDEX(Assumptions!$B$16:$B$18,MATCH(C2331,Assumptions!$A$16:$A$18,0)))</f>
        <v>1</v>
      </c>
      <c r="G2331" s="42" t="n">
        <f aca="false">IF(A2331="","",WORKDAY(B2331,F2331))</f>
        <v>46286</v>
      </c>
    </row>
    <row r="2332" customFormat="false" ht="15" hidden="false" customHeight="false" outlineLevel="0" collapsed="false">
      <c r="A2332" s="37" t="n">
        <v>1002331</v>
      </c>
      <c r="B2332" s="38" t="n">
        <v>46283</v>
      </c>
      <c r="C2332" s="39" t="s">
        <v>69</v>
      </c>
      <c r="D2332" s="39" t="s">
        <v>39</v>
      </c>
      <c r="E2332" s="40" t="n">
        <v>1.2</v>
      </c>
      <c r="F2332" s="41" t="n">
        <f aca="false">IF(A2332="","",INDEX(Assumptions!$B$16:$B$18,MATCH(C2332,Assumptions!$A$16:$A$18,0)))</f>
        <v>3</v>
      </c>
      <c r="G2332" s="42" t="n">
        <f aca="false">IF(A2332="","",WORKDAY(B2332,F2332))</f>
        <v>46288</v>
      </c>
    </row>
    <row r="2333" customFormat="false" ht="15" hidden="false" customHeight="false" outlineLevel="0" collapsed="false">
      <c r="A2333" s="37" t="n">
        <v>1002332</v>
      </c>
      <c r="B2333" s="38" t="n">
        <v>46283</v>
      </c>
      <c r="C2333" s="39" t="s">
        <v>68</v>
      </c>
      <c r="D2333" s="39" t="s">
        <v>33</v>
      </c>
      <c r="E2333" s="40" t="n">
        <v>1.6</v>
      </c>
      <c r="F2333" s="41" t="n">
        <f aca="false">IF(A2333="","",INDEX(Assumptions!$B$16:$B$18,MATCH(C2333,Assumptions!$A$16:$A$18,0)))</f>
        <v>1</v>
      </c>
      <c r="G2333" s="42" t="n">
        <f aca="false">IF(A2333="","",WORKDAY(B2333,F2333))</f>
        <v>46286</v>
      </c>
    </row>
    <row r="2334" customFormat="false" ht="15" hidden="false" customHeight="false" outlineLevel="0" collapsed="false">
      <c r="A2334" s="37" t="n">
        <v>1002333</v>
      </c>
      <c r="B2334" s="38" t="n">
        <v>46283</v>
      </c>
      <c r="C2334" s="39" t="s">
        <v>69</v>
      </c>
      <c r="D2334" s="39" t="s">
        <v>39</v>
      </c>
      <c r="E2334" s="40" t="n">
        <v>2.6</v>
      </c>
      <c r="F2334" s="41" t="n">
        <f aca="false">IF(A2334="","",INDEX(Assumptions!$B$16:$B$18,MATCH(C2334,Assumptions!$A$16:$A$18,0)))</f>
        <v>3</v>
      </c>
      <c r="G2334" s="42" t="n">
        <f aca="false">IF(A2334="","",WORKDAY(B2334,F2334))</f>
        <v>46288</v>
      </c>
    </row>
    <row r="2335" customFormat="false" ht="15" hidden="false" customHeight="false" outlineLevel="0" collapsed="false">
      <c r="A2335" s="37" t="n">
        <v>1002334</v>
      </c>
      <c r="B2335" s="38" t="n">
        <v>46283</v>
      </c>
      <c r="C2335" s="39" t="s">
        <v>69</v>
      </c>
      <c r="D2335" s="39" t="s">
        <v>39</v>
      </c>
      <c r="E2335" s="40" t="n">
        <v>2.7</v>
      </c>
      <c r="F2335" s="41" t="n">
        <f aca="false">IF(A2335="","",INDEX(Assumptions!$B$16:$B$18,MATCH(C2335,Assumptions!$A$16:$A$18,0)))</f>
        <v>3</v>
      </c>
      <c r="G2335" s="42" t="n">
        <f aca="false">IF(A2335="","",WORKDAY(B2335,F2335))</f>
        <v>46288</v>
      </c>
    </row>
    <row r="2336" customFormat="false" ht="15" hidden="false" customHeight="false" outlineLevel="0" collapsed="false">
      <c r="A2336" s="37" t="n">
        <v>1002335</v>
      </c>
      <c r="B2336" s="38" t="n">
        <v>46283</v>
      </c>
      <c r="C2336" s="39" t="s">
        <v>69</v>
      </c>
      <c r="D2336" s="39" t="s">
        <v>31</v>
      </c>
      <c r="E2336" s="40" t="n">
        <v>1.3</v>
      </c>
      <c r="F2336" s="41" t="n">
        <f aca="false">IF(A2336="","",INDEX(Assumptions!$B$16:$B$18,MATCH(C2336,Assumptions!$A$16:$A$18,0)))</f>
        <v>3</v>
      </c>
      <c r="G2336" s="42" t="n">
        <f aca="false">IF(A2336="","",WORKDAY(B2336,F2336))</f>
        <v>46288</v>
      </c>
    </row>
    <row r="2337" customFormat="false" ht="15" hidden="false" customHeight="false" outlineLevel="0" collapsed="false">
      <c r="A2337" s="37" t="n">
        <v>1002336</v>
      </c>
      <c r="B2337" s="38" t="n">
        <v>46283</v>
      </c>
      <c r="C2337" s="39" t="s">
        <v>68</v>
      </c>
      <c r="D2337" s="39" t="s">
        <v>39</v>
      </c>
      <c r="E2337" s="40" t="n">
        <v>3.1</v>
      </c>
      <c r="F2337" s="41" t="n">
        <f aca="false">IF(A2337="","",INDEX(Assumptions!$B$16:$B$18,MATCH(C2337,Assumptions!$A$16:$A$18,0)))</f>
        <v>1</v>
      </c>
      <c r="G2337" s="42" t="n">
        <f aca="false">IF(A2337="","",WORKDAY(B2337,F2337))</f>
        <v>46286</v>
      </c>
    </row>
    <row r="2338" customFormat="false" ht="15" hidden="false" customHeight="false" outlineLevel="0" collapsed="false">
      <c r="A2338" s="37" t="n">
        <v>1002337</v>
      </c>
      <c r="B2338" s="38" t="n">
        <v>46283</v>
      </c>
      <c r="C2338" s="39" t="s">
        <v>69</v>
      </c>
      <c r="D2338" s="39" t="s">
        <v>31</v>
      </c>
      <c r="E2338" s="40" t="n">
        <v>0.5</v>
      </c>
      <c r="F2338" s="41" t="n">
        <f aca="false">IF(A2338="","",INDEX(Assumptions!$B$16:$B$18,MATCH(C2338,Assumptions!$A$16:$A$18,0)))</f>
        <v>3</v>
      </c>
      <c r="G2338" s="42" t="n">
        <f aca="false">IF(A2338="","",WORKDAY(B2338,F2338))</f>
        <v>46288</v>
      </c>
    </row>
    <row r="2339" customFormat="false" ht="15" hidden="false" customHeight="false" outlineLevel="0" collapsed="false">
      <c r="A2339" s="37" t="n">
        <v>1002338</v>
      </c>
      <c r="B2339" s="38" t="n">
        <v>46283</v>
      </c>
      <c r="C2339" s="39" t="s">
        <v>69</v>
      </c>
      <c r="D2339" s="39" t="s">
        <v>39</v>
      </c>
      <c r="E2339" s="40" t="n">
        <v>1.1</v>
      </c>
      <c r="F2339" s="41" t="n">
        <f aca="false">IF(A2339="","",INDEX(Assumptions!$B$16:$B$18,MATCH(C2339,Assumptions!$A$16:$A$18,0)))</f>
        <v>3</v>
      </c>
      <c r="G2339" s="42" t="n">
        <f aca="false">IF(A2339="","",WORKDAY(B2339,F2339))</f>
        <v>46288</v>
      </c>
    </row>
    <row r="2340" customFormat="false" ht="15" hidden="false" customHeight="false" outlineLevel="0" collapsed="false">
      <c r="A2340" s="37" t="n">
        <v>1002339</v>
      </c>
      <c r="B2340" s="38" t="n">
        <v>46283</v>
      </c>
      <c r="C2340" s="39" t="s">
        <v>69</v>
      </c>
      <c r="D2340" s="39" t="s">
        <v>37</v>
      </c>
      <c r="E2340" s="40" t="n">
        <v>2.7</v>
      </c>
      <c r="F2340" s="41" t="n">
        <f aca="false">IF(A2340="","",INDEX(Assumptions!$B$16:$B$18,MATCH(C2340,Assumptions!$A$16:$A$18,0)))</f>
        <v>3</v>
      </c>
      <c r="G2340" s="42" t="n">
        <f aca="false">IF(A2340="","",WORKDAY(B2340,F2340))</f>
        <v>46288</v>
      </c>
    </row>
    <row r="2341" customFormat="false" ht="15" hidden="false" customHeight="false" outlineLevel="0" collapsed="false">
      <c r="A2341" s="37" t="n">
        <v>1002340</v>
      </c>
      <c r="B2341" s="38" t="n">
        <v>46283</v>
      </c>
      <c r="C2341" s="39" t="s">
        <v>69</v>
      </c>
      <c r="D2341" s="39" t="s">
        <v>37</v>
      </c>
      <c r="E2341" s="40" t="n">
        <v>6.3</v>
      </c>
      <c r="F2341" s="41" t="n">
        <f aca="false">IF(A2341="","",INDEX(Assumptions!$B$16:$B$18,MATCH(C2341,Assumptions!$A$16:$A$18,0)))</f>
        <v>3</v>
      </c>
      <c r="G2341" s="42" t="n">
        <f aca="false">IF(A2341="","",WORKDAY(B2341,F2341))</f>
        <v>46288</v>
      </c>
    </row>
    <row r="2342" customFormat="false" ht="15" hidden="false" customHeight="false" outlineLevel="0" collapsed="false">
      <c r="A2342" s="37" t="n">
        <v>1002341</v>
      </c>
      <c r="B2342" s="38" t="n">
        <v>46283</v>
      </c>
      <c r="C2342" s="39" t="s">
        <v>69</v>
      </c>
      <c r="D2342" s="39" t="s">
        <v>37</v>
      </c>
      <c r="E2342" s="40" t="n">
        <v>1.1</v>
      </c>
      <c r="F2342" s="41" t="n">
        <f aca="false">IF(A2342="","",INDEX(Assumptions!$B$16:$B$18,MATCH(C2342,Assumptions!$A$16:$A$18,0)))</f>
        <v>3</v>
      </c>
      <c r="G2342" s="42" t="n">
        <f aca="false">IF(A2342="","",WORKDAY(B2342,F2342))</f>
        <v>46288</v>
      </c>
    </row>
    <row r="2343" customFormat="false" ht="15" hidden="false" customHeight="false" outlineLevel="0" collapsed="false">
      <c r="A2343" s="37" t="n">
        <v>1002342</v>
      </c>
      <c r="B2343" s="38" t="n">
        <v>46283</v>
      </c>
      <c r="C2343" s="39" t="s">
        <v>69</v>
      </c>
      <c r="D2343" s="39" t="s">
        <v>39</v>
      </c>
      <c r="E2343" s="40" t="n">
        <v>6.5</v>
      </c>
      <c r="F2343" s="41" t="n">
        <f aca="false">IF(A2343="","",INDEX(Assumptions!$B$16:$B$18,MATCH(C2343,Assumptions!$A$16:$A$18,0)))</f>
        <v>3</v>
      </c>
      <c r="G2343" s="42" t="n">
        <f aca="false">IF(A2343="","",WORKDAY(B2343,F2343))</f>
        <v>46288</v>
      </c>
    </row>
    <row r="2344" customFormat="false" ht="15" hidden="false" customHeight="false" outlineLevel="0" collapsed="false">
      <c r="A2344" s="37" t="n">
        <v>1002343</v>
      </c>
      <c r="B2344" s="38" t="n">
        <v>46283</v>
      </c>
      <c r="C2344" s="39" t="s">
        <v>69</v>
      </c>
      <c r="D2344" s="39" t="s">
        <v>33</v>
      </c>
      <c r="E2344" s="40" t="n">
        <v>0.5</v>
      </c>
      <c r="F2344" s="41" t="n">
        <f aca="false">IF(A2344="","",INDEX(Assumptions!$B$16:$B$18,MATCH(C2344,Assumptions!$A$16:$A$18,0)))</f>
        <v>3</v>
      </c>
      <c r="G2344" s="42" t="n">
        <f aca="false">IF(A2344="","",WORKDAY(B2344,F2344))</f>
        <v>46288</v>
      </c>
    </row>
    <row r="2345" customFormat="false" ht="15" hidden="false" customHeight="false" outlineLevel="0" collapsed="false">
      <c r="A2345" s="37" t="n">
        <v>1002344</v>
      </c>
      <c r="B2345" s="38" t="n">
        <v>46283</v>
      </c>
      <c r="C2345" s="39" t="s">
        <v>69</v>
      </c>
      <c r="D2345" s="39" t="s">
        <v>33</v>
      </c>
      <c r="E2345" s="40" t="n">
        <v>1.3</v>
      </c>
      <c r="F2345" s="41" t="n">
        <f aca="false">IF(A2345="","",INDEX(Assumptions!$B$16:$B$18,MATCH(C2345,Assumptions!$A$16:$A$18,0)))</f>
        <v>3</v>
      </c>
      <c r="G2345" s="42" t="n">
        <f aca="false">IF(A2345="","",WORKDAY(B2345,F2345))</f>
        <v>46288</v>
      </c>
    </row>
    <row r="2346" customFormat="false" ht="15" hidden="false" customHeight="false" outlineLevel="0" collapsed="false">
      <c r="A2346" s="37" t="n">
        <v>1002345</v>
      </c>
      <c r="B2346" s="38" t="n">
        <v>46283</v>
      </c>
      <c r="C2346" s="39" t="s">
        <v>68</v>
      </c>
      <c r="D2346" s="39" t="s">
        <v>31</v>
      </c>
      <c r="E2346" s="40" t="n">
        <v>1.3</v>
      </c>
      <c r="F2346" s="41" t="n">
        <f aca="false">IF(A2346="","",INDEX(Assumptions!$B$16:$B$18,MATCH(C2346,Assumptions!$A$16:$A$18,0)))</f>
        <v>1</v>
      </c>
      <c r="G2346" s="42" t="n">
        <f aca="false">IF(A2346="","",WORKDAY(B2346,F2346))</f>
        <v>46286</v>
      </c>
    </row>
    <row r="2347" customFormat="false" ht="15" hidden="false" customHeight="false" outlineLevel="0" collapsed="false">
      <c r="A2347" s="37" t="n">
        <v>1002346</v>
      </c>
      <c r="B2347" s="38" t="n">
        <v>46283</v>
      </c>
      <c r="C2347" s="39" t="s">
        <v>68</v>
      </c>
      <c r="D2347" s="39" t="s">
        <v>39</v>
      </c>
      <c r="E2347" s="40" t="n">
        <v>2.5</v>
      </c>
      <c r="F2347" s="41" t="n">
        <f aca="false">IF(A2347="","",INDEX(Assumptions!$B$16:$B$18,MATCH(C2347,Assumptions!$A$16:$A$18,0)))</f>
        <v>1</v>
      </c>
      <c r="G2347" s="42" t="n">
        <f aca="false">IF(A2347="","",WORKDAY(B2347,F2347))</f>
        <v>46286</v>
      </c>
    </row>
    <row r="2348" customFormat="false" ht="15" hidden="false" customHeight="false" outlineLevel="0" collapsed="false">
      <c r="A2348" s="37" t="n">
        <v>1002347</v>
      </c>
      <c r="B2348" s="38" t="n">
        <v>46283</v>
      </c>
      <c r="C2348" s="39" t="s">
        <v>69</v>
      </c>
      <c r="D2348" s="39" t="s">
        <v>31</v>
      </c>
      <c r="E2348" s="40" t="n">
        <v>2.8</v>
      </c>
      <c r="F2348" s="41" t="n">
        <f aca="false">IF(A2348="","",INDEX(Assumptions!$B$16:$B$18,MATCH(C2348,Assumptions!$A$16:$A$18,0)))</f>
        <v>3</v>
      </c>
      <c r="G2348" s="42" t="n">
        <f aca="false">IF(A2348="","",WORKDAY(B2348,F2348))</f>
        <v>46288</v>
      </c>
    </row>
    <row r="2349" customFormat="false" ht="15" hidden="false" customHeight="false" outlineLevel="0" collapsed="false">
      <c r="A2349" s="37" t="n">
        <v>1002348</v>
      </c>
      <c r="B2349" s="38" t="n">
        <v>46283</v>
      </c>
      <c r="C2349" s="39" t="s">
        <v>69</v>
      </c>
      <c r="D2349" s="39" t="s">
        <v>37</v>
      </c>
      <c r="E2349" s="40" t="n">
        <v>1.7</v>
      </c>
      <c r="F2349" s="41" t="n">
        <f aca="false">IF(A2349="","",INDEX(Assumptions!$B$16:$B$18,MATCH(C2349,Assumptions!$A$16:$A$18,0)))</f>
        <v>3</v>
      </c>
      <c r="G2349" s="42" t="n">
        <f aca="false">IF(A2349="","",WORKDAY(B2349,F2349))</f>
        <v>46288</v>
      </c>
    </row>
    <row r="2350" customFormat="false" ht="15" hidden="false" customHeight="false" outlineLevel="0" collapsed="false">
      <c r="A2350" s="37" t="n">
        <v>1002349</v>
      </c>
      <c r="B2350" s="38" t="n">
        <v>46283</v>
      </c>
      <c r="C2350" s="39" t="s">
        <v>69</v>
      </c>
      <c r="D2350" s="39" t="s">
        <v>35</v>
      </c>
      <c r="E2350" s="40" t="n">
        <v>0.7</v>
      </c>
      <c r="F2350" s="41" t="n">
        <f aca="false">IF(A2350="","",INDEX(Assumptions!$B$16:$B$18,MATCH(C2350,Assumptions!$A$16:$A$18,0)))</f>
        <v>3</v>
      </c>
      <c r="G2350" s="42" t="n">
        <f aca="false">IF(A2350="","",WORKDAY(B2350,F2350))</f>
        <v>46288</v>
      </c>
    </row>
    <row r="2351" customFormat="false" ht="15" hidden="false" customHeight="false" outlineLevel="0" collapsed="false">
      <c r="A2351" s="37" t="n">
        <v>1002350</v>
      </c>
      <c r="B2351" s="38" t="n">
        <v>46283</v>
      </c>
      <c r="C2351" s="39" t="s">
        <v>70</v>
      </c>
      <c r="D2351" s="39" t="s">
        <v>39</v>
      </c>
      <c r="E2351" s="40" t="n">
        <v>2.9</v>
      </c>
      <c r="F2351" s="41" t="n">
        <f aca="false">IF(A2351="","",INDEX(Assumptions!$B$16:$B$18,MATCH(C2351,Assumptions!$A$16:$A$18,0)))</f>
        <v>5</v>
      </c>
      <c r="G2351" s="42" t="n">
        <f aca="false">IF(A2351="","",WORKDAY(B2351,F2351))</f>
        <v>46290</v>
      </c>
    </row>
    <row r="2352" customFormat="false" ht="15" hidden="false" customHeight="false" outlineLevel="0" collapsed="false">
      <c r="A2352" s="37" t="n">
        <v>1002351</v>
      </c>
      <c r="B2352" s="38" t="n">
        <v>46283</v>
      </c>
      <c r="C2352" s="39" t="s">
        <v>70</v>
      </c>
      <c r="D2352" s="39" t="s">
        <v>31</v>
      </c>
      <c r="E2352" s="40" t="n">
        <v>1.2</v>
      </c>
      <c r="F2352" s="41" t="n">
        <f aca="false">IF(A2352="","",INDEX(Assumptions!$B$16:$B$18,MATCH(C2352,Assumptions!$A$16:$A$18,0)))</f>
        <v>5</v>
      </c>
      <c r="G2352" s="42" t="n">
        <f aca="false">IF(A2352="","",WORKDAY(B2352,F2352))</f>
        <v>46290</v>
      </c>
    </row>
    <row r="2353" customFormat="false" ht="15" hidden="false" customHeight="false" outlineLevel="0" collapsed="false">
      <c r="A2353" s="37" t="n">
        <v>1002352</v>
      </c>
      <c r="B2353" s="38" t="n">
        <v>46283</v>
      </c>
      <c r="C2353" s="39" t="s">
        <v>68</v>
      </c>
      <c r="D2353" s="39" t="s">
        <v>39</v>
      </c>
      <c r="E2353" s="40" t="n">
        <v>0.9</v>
      </c>
      <c r="F2353" s="41" t="n">
        <f aca="false">IF(A2353="","",INDEX(Assumptions!$B$16:$B$18,MATCH(C2353,Assumptions!$A$16:$A$18,0)))</f>
        <v>1</v>
      </c>
      <c r="G2353" s="42" t="n">
        <f aca="false">IF(A2353="","",WORKDAY(B2353,F2353))</f>
        <v>46286</v>
      </c>
    </row>
    <row r="2354" customFormat="false" ht="15" hidden="false" customHeight="false" outlineLevel="0" collapsed="false">
      <c r="A2354" s="37" t="n">
        <v>1002353</v>
      </c>
      <c r="B2354" s="38" t="n">
        <v>46283</v>
      </c>
      <c r="C2354" s="39" t="s">
        <v>68</v>
      </c>
      <c r="D2354" s="39" t="s">
        <v>31</v>
      </c>
      <c r="E2354" s="40" t="n">
        <v>3.7</v>
      </c>
      <c r="F2354" s="41" t="n">
        <f aca="false">IF(A2354="","",INDEX(Assumptions!$B$16:$B$18,MATCH(C2354,Assumptions!$A$16:$A$18,0)))</f>
        <v>1</v>
      </c>
      <c r="G2354" s="42" t="n">
        <f aca="false">IF(A2354="","",WORKDAY(B2354,F2354))</f>
        <v>46286</v>
      </c>
    </row>
    <row r="2355" customFormat="false" ht="15" hidden="false" customHeight="false" outlineLevel="0" collapsed="false">
      <c r="A2355" s="37" t="n">
        <v>1002354</v>
      </c>
      <c r="B2355" s="38" t="n">
        <v>46283</v>
      </c>
      <c r="C2355" s="39" t="s">
        <v>70</v>
      </c>
      <c r="D2355" s="39" t="s">
        <v>37</v>
      </c>
      <c r="E2355" s="40" t="n">
        <v>1.7</v>
      </c>
      <c r="F2355" s="41" t="n">
        <f aca="false">IF(A2355="","",INDEX(Assumptions!$B$16:$B$18,MATCH(C2355,Assumptions!$A$16:$A$18,0)))</f>
        <v>5</v>
      </c>
      <c r="G2355" s="42" t="n">
        <f aca="false">IF(A2355="","",WORKDAY(B2355,F2355))</f>
        <v>46290</v>
      </c>
    </row>
    <row r="2356" customFormat="false" ht="15" hidden="false" customHeight="false" outlineLevel="0" collapsed="false">
      <c r="A2356" s="37" t="n">
        <v>1002355</v>
      </c>
      <c r="B2356" s="38" t="n">
        <v>46283</v>
      </c>
      <c r="C2356" s="39" t="s">
        <v>70</v>
      </c>
      <c r="D2356" s="39" t="s">
        <v>35</v>
      </c>
      <c r="E2356" s="40" t="n">
        <v>0.8</v>
      </c>
      <c r="F2356" s="41" t="n">
        <f aca="false">IF(A2356="","",INDEX(Assumptions!$B$16:$B$18,MATCH(C2356,Assumptions!$A$16:$A$18,0)))</f>
        <v>5</v>
      </c>
      <c r="G2356" s="42" t="n">
        <f aca="false">IF(A2356="","",WORKDAY(B2356,F2356))</f>
        <v>46290</v>
      </c>
    </row>
    <row r="2357" customFormat="false" ht="15" hidden="false" customHeight="false" outlineLevel="0" collapsed="false">
      <c r="A2357" s="37" t="n">
        <v>1002356</v>
      </c>
      <c r="B2357" s="38" t="n">
        <v>46283</v>
      </c>
      <c r="C2357" s="39" t="s">
        <v>69</v>
      </c>
      <c r="D2357" s="39" t="s">
        <v>37</v>
      </c>
      <c r="E2357" s="40" t="n">
        <v>0.6</v>
      </c>
      <c r="F2357" s="41" t="n">
        <f aca="false">IF(A2357="","",INDEX(Assumptions!$B$16:$B$18,MATCH(C2357,Assumptions!$A$16:$A$18,0)))</f>
        <v>3</v>
      </c>
      <c r="G2357" s="42" t="n">
        <f aca="false">IF(A2357="","",WORKDAY(B2357,F2357))</f>
        <v>46288</v>
      </c>
    </row>
    <row r="2358" customFormat="false" ht="15" hidden="false" customHeight="false" outlineLevel="0" collapsed="false">
      <c r="A2358" s="37" t="n">
        <v>1002357</v>
      </c>
      <c r="B2358" s="38" t="n">
        <v>46283</v>
      </c>
      <c r="C2358" s="39" t="s">
        <v>69</v>
      </c>
      <c r="D2358" s="39" t="s">
        <v>31</v>
      </c>
      <c r="E2358" s="40" t="n">
        <v>2.5</v>
      </c>
      <c r="F2358" s="41" t="n">
        <f aca="false">IF(A2358="","",INDEX(Assumptions!$B$16:$B$18,MATCH(C2358,Assumptions!$A$16:$A$18,0)))</f>
        <v>3</v>
      </c>
      <c r="G2358" s="42" t="n">
        <f aca="false">IF(A2358="","",WORKDAY(B2358,F2358))</f>
        <v>46288</v>
      </c>
    </row>
    <row r="2359" customFormat="false" ht="15" hidden="false" customHeight="false" outlineLevel="0" collapsed="false">
      <c r="A2359" s="37" t="n">
        <v>1002358</v>
      </c>
      <c r="B2359" s="38" t="n">
        <v>46283</v>
      </c>
      <c r="C2359" s="39" t="s">
        <v>69</v>
      </c>
      <c r="D2359" s="39" t="s">
        <v>39</v>
      </c>
      <c r="E2359" s="40" t="n">
        <v>0.8</v>
      </c>
      <c r="F2359" s="41" t="n">
        <f aca="false">IF(A2359="","",INDEX(Assumptions!$B$16:$B$18,MATCH(C2359,Assumptions!$A$16:$A$18,0)))</f>
        <v>3</v>
      </c>
      <c r="G2359" s="42" t="n">
        <f aca="false">IF(A2359="","",WORKDAY(B2359,F2359))</f>
        <v>46288</v>
      </c>
    </row>
    <row r="2360" customFormat="false" ht="15" hidden="false" customHeight="false" outlineLevel="0" collapsed="false">
      <c r="A2360" s="37" t="n">
        <v>1002359</v>
      </c>
      <c r="B2360" s="38" t="n">
        <v>46283</v>
      </c>
      <c r="C2360" s="39" t="s">
        <v>68</v>
      </c>
      <c r="D2360" s="39" t="s">
        <v>37</v>
      </c>
      <c r="E2360" s="40" t="n">
        <v>1</v>
      </c>
      <c r="F2360" s="41" t="n">
        <f aca="false">IF(A2360="","",INDEX(Assumptions!$B$16:$B$18,MATCH(C2360,Assumptions!$A$16:$A$18,0)))</f>
        <v>1</v>
      </c>
      <c r="G2360" s="42" t="n">
        <f aca="false">IF(A2360="","",WORKDAY(B2360,F2360))</f>
        <v>46286</v>
      </c>
    </row>
    <row r="2361" customFormat="false" ht="15" hidden="false" customHeight="false" outlineLevel="0" collapsed="false">
      <c r="A2361" s="37" t="n">
        <v>1002360</v>
      </c>
      <c r="B2361" s="38" t="n">
        <v>46283</v>
      </c>
      <c r="C2361" s="39" t="s">
        <v>69</v>
      </c>
      <c r="D2361" s="39" t="s">
        <v>33</v>
      </c>
      <c r="E2361" s="40" t="n">
        <v>1.8</v>
      </c>
      <c r="F2361" s="41" t="n">
        <f aca="false">IF(A2361="","",INDEX(Assumptions!$B$16:$B$18,MATCH(C2361,Assumptions!$A$16:$A$18,0)))</f>
        <v>3</v>
      </c>
      <c r="G2361" s="42" t="n">
        <f aca="false">IF(A2361="","",WORKDAY(B2361,F2361))</f>
        <v>46288</v>
      </c>
    </row>
    <row r="2362" customFormat="false" ht="15" hidden="false" customHeight="false" outlineLevel="0" collapsed="false">
      <c r="A2362" s="37" t="n">
        <v>1002361</v>
      </c>
      <c r="B2362" s="38" t="n">
        <v>46283</v>
      </c>
      <c r="C2362" s="39" t="s">
        <v>68</v>
      </c>
      <c r="D2362" s="39" t="s">
        <v>37</v>
      </c>
      <c r="E2362" s="40" t="n">
        <v>4.1</v>
      </c>
      <c r="F2362" s="41" t="n">
        <f aca="false">IF(A2362="","",INDEX(Assumptions!$B$16:$B$18,MATCH(C2362,Assumptions!$A$16:$A$18,0)))</f>
        <v>1</v>
      </c>
      <c r="G2362" s="42" t="n">
        <f aca="false">IF(A2362="","",WORKDAY(B2362,F2362))</f>
        <v>46286</v>
      </c>
    </row>
    <row r="2363" customFormat="false" ht="15" hidden="false" customHeight="false" outlineLevel="0" collapsed="false">
      <c r="A2363" s="37" t="n">
        <v>1002362</v>
      </c>
      <c r="B2363" s="38" t="n">
        <v>46283</v>
      </c>
      <c r="C2363" s="39" t="s">
        <v>70</v>
      </c>
      <c r="D2363" s="39" t="s">
        <v>39</v>
      </c>
      <c r="E2363" s="40" t="n">
        <v>0.7</v>
      </c>
      <c r="F2363" s="41" t="n">
        <f aca="false">IF(A2363="","",INDEX(Assumptions!$B$16:$B$18,MATCH(C2363,Assumptions!$A$16:$A$18,0)))</f>
        <v>5</v>
      </c>
      <c r="G2363" s="42" t="n">
        <f aca="false">IF(A2363="","",WORKDAY(B2363,F2363))</f>
        <v>46290</v>
      </c>
    </row>
    <row r="2364" customFormat="false" ht="15" hidden="false" customHeight="false" outlineLevel="0" collapsed="false">
      <c r="A2364" s="37" t="n">
        <v>1002363</v>
      </c>
      <c r="B2364" s="38" t="n">
        <v>46283</v>
      </c>
      <c r="C2364" s="39" t="s">
        <v>69</v>
      </c>
      <c r="D2364" s="39" t="s">
        <v>35</v>
      </c>
      <c r="E2364" s="40" t="n">
        <v>2</v>
      </c>
      <c r="F2364" s="41" t="n">
        <f aca="false">IF(A2364="","",INDEX(Assumptions!$B$16:$B$18,MATCH(C2364,Assumptions!$A$16:$A$18,0)))</f>
        <v>3</v>
      </c>
      <c r="G2364" s="42" t="n">
        <f aca="false">IF(A2364="","",WORKDAY(B2364,F2364))</f>
        <v>46288</v>
      </c>
    </row>
    <row r="2365" customFormat="false" ht="15" hidden="false" customHeight="false" outlineLevel="0" collapsed="false">
      <c r="A2365" s="37" t="n">
        <v>1002364</v>
      </c>
      <c r="B2365" s="38" t="n">
        <v>46283</v>
      </c>
      <c r="C2365" s="39" t="s">
        <v>69</v>
      </c>
      <c r="D2365" s="39" t="s">
        <v>35</v>
      </c>
      <c r="E2365" s="40" t="n">
        <v>4</v>
      </c>
      <c r="F2365" s="41" t="n">
        <f aca="false">IF(A2365="","",INDEX(Assumptions!$B$16:$B$18,MATCH(C2365,Assumptions!$A$16:$A$18,0)))</f>
        <v>3</v>
      </c>
      <c r="G2365" s="42" t="n">
        <f aca="false">IF(A2365="","",WORKDAY(B2365,F2365))</f>
        <v>46288</v>
      </c>
    </row>
    <row r="2366" customFormat="false" ht="15" hidden="false" customHeight="false" outlineLevel="0" collapsed="false">
      <c r="A2366" s="37" t="n">
        <v>1002365</v>
      </c>
      <c r="B2366" s="38" t="n">
        <v>46283</v>
      </c>
      <c r="C2366" s="39" t="s">
        <v>69</v>
      </c>
      <c r="D2366" s="39" t="s">
        <v>39</v>
      </c>
      <c r="E2366" s="40" t="n">
        <v>1</v>
      </c>
      <c r="F2366" s="41" t="n">
        <f aca="false">IF(A2366="","",INDEX(Assumptions!$B$16:$B$18,MATCH(C2366,Assumptions!$A$16:$A$18,0)))</f>
        <v>3</v>
      </c>
      <c r="G2366" s="42" t="n">
        <f aca="false">IF(A2366="","",WORKDAY(B2366,F2366))</f>
        <v>46288</v>
      </c>
    </row>
    <row r="2367" customFormat="false" ht="15" hidden="false" customHeight="false" outlineLevel="0" collapsed="false">
      <c r="A2367" s="37" t="n">
        <v>1002366</v>
      </c>
      <c r="B2367" s="38" t="n">
        <v>46283</v>
      </c>
      <c r="C2367" s="39" t="s">
        <v>69</v>
      </c>
      <c r="D2367" s="39" t="s">
        <v>39</v>
      </c>
      <c r="E2367" s="40" t="n">
        <v>1.7</v>
      </c>
      <c r="F2367" s="41" t="n">
        <f aca="false">IF(A2367="","",INDEX(Assumptions!$B$16:$B$18,MATCH(C2367,Assumptions!$A$16:$A$18,0)))</f>
        <v>3</v>
      </c>
      <c r="G2367" s="42" t="n">
        <f aca="false">IF(A2367="","",WORKDAY(B2367,F2367))</f>
        <v>46288</v>
      </c>
    </row>
    <row r="2368" customFormat="false" ht="15" hidden="false" customHeight="false" outlineLevel="0" collapsed="false">
      <c r="A2368" s="37" t="n">
        <v>1002367</v>
      </c>
      <c r="B2368" s="38" t="n">
        <v>46283</v>
      </c>
      <c r="C2368" s="39" t="s">
        <v>70</v>
      </c>
      <c r="D2368" s="39" t="s">
        <v>33</v>
      </c>
      <c r="E2368" s="40" t="n">
        <v>2.7</v>
      </c>
      <c r="F2368" s="41" t="n">
        <f aca="false">IF(A2368="","",INDEX(Assumptions!$B$16:$B$18,MATCH(C2368,Assumptions!$A$16:$A$18,0)))</f>
        <v>5</v>
      </c>
      <c r="G2368" s="42" t="n">
        <f aca="false">IF(A2368="","",WORKDAY(B2368,F2368))</f>
        <v>46290</v>
      </c>
    </row>
    <row r="2369" customFormat="false" ht="15" hidden="false" customHeight="false" outlineLevel="0" collapsed="false">
      <c r="A2369" s="37" t="n">
        <v>1002368</v>
      </c>
      <c r="B2369" s="38" t="n">
        <v>46283</v>
      </c>
      <c r="C2369" s="39" t="s">
        <v>69</v>
      </c>
      <c r="D2369" s="39" t="s">
        <v>39</v>
      </c>
      <c r="E2369" s="40" t="n">
        <v>2.1</v>
      </c>
      <c r="F2369" s="41" t="n">
        <f aca="false">IF(A2369="","",INDEX(Assumptions!$B$16:$B$18,MATCH(C2369,Assumptions!$A$16:$A$18,0)))</f>
        <v>3</v>
      </c>
      <c r="G2369" s="42" t="n">
        <f aca="false">IF(A2369="","",WORKDAY(B2369,F2369))</f>
        <v>46288</v>
      </c>
    </row>
    <row r="2370" customFormat="false" ht="15" hidden="false" customHeight="false" outlineLevel="0" collapsed="false">
      <c r="A2370" s="37" t="n">
        <v>1002369</v>
      </c>
      <c r="B2370" s="38" t="n">
        <v>46283</v>
      </c>
      <c r="C2370" s="39" t="s">
        <v>69</v>
      </c>
      <c r="D2370" s="39" t="s">
        <v>39</v>
      </c>
      <c r="E2370" s="40" t="n">
        <v>1.7</v>
      </c>
      <c r="F2370" s="41" t="n">
        <f aca="false">IF(A2370="","",INDEX(Assumptions!$B$16:$B$18,MATCH(C2370,Assumptions!$A$16:$A$18,0)))</f>
        <v>3</v>
      </c>
      <c r="G2370" s="42" t="n">
        <f aca="false">IF(A2370="","",WORKDAY(B2370,F2370))</f>
        <v>46288</v>
      </c>
    </row>
    <row r="2371" customFormat="false" ht="15" hidden="false" customHeight="false" outlineLevel="0" collapsed="false">
      <c r="A2371" s="37" t="n">
        <v>1002370</v>
      </c>
      <c r="B2371" s="38" t="n">
        <v>46283</v>
      </c>
      <c r="C2371" s="39" t="s">
        <v>68</v>
      </c>
      <c r="D2371" s="39" t="s">
        <v>37</v>
      </c>
      <c r="E2371" s="40" t="n">
        <v>1.3</v>
      </c>
      <c r="F2371" s="41" t="n">
        <f aca="false">IF(A2371="","",INDEX(Assumptions!$B$16:$B$18,MATCH(C2371,Assumptions!$A$16:$A$18,0)))</f>
        <v>1</v>
      </c>
      <c r="G2371" s="42" t="n">
        <f aca="false">IF(A2371="","",WORKDAY(B2371,F2371))</f>
        <v>46286</v>
      </c>
    </row>
    <row r="2372" customFormat="false" ht="15" hidden="false" customHeight="false" outlineLevel="0" collapsed="false">
      <c r="A2372" s="37" t="n">
        <v>1002371</v>
      </c>
      <c r="B2372" s="38" t="n">
        <v>46283</v>
      </c>
      <c r="C2372" s="39" t="s">
        <v>69</v>
      </c>
      <c r="D2372" s="39" t="s">
        <v>35</v>
      </c>
      <c r="E2372" s="40" t="n">
        <v>1.1</v>
      </c>
      <c r="F2372" s="41" t="n">
        <f aca="false">IF(A2372="","",INDEX(Assumptions!$B$16:$B$18,MATCH(C2372,Assumptions!$A$16:$A$18,0)))</f>
        <v>3</v>
      </c>
      <c r="G2372" s="42" t="n">
        <f aca="false">IF(A2372="","",WORKDAY(B2372,F2372))</f>
        <v>46288</v>
      </c>
    </row>
    <row r="2373" customFormat="false" ht="15" hidden="false" customHeight="false" outlineLevel="0" collapsed="false">
      <c r="A2373" s="37" t="n">
        <v>1002372</v>
      </c>
      <c r="B2373" s="38" t="n">
        <v>46283</v>
      </c>
      <c r="C2373" s="39" t="s">
        <v>69</v>
      </c>
      <c r="D2373" s="39" t="s">
        <v>33</v>
      </c>
      <c r="E2373" s="40" t="n">
        <v>1.7</v>
      </c>
      <c r="F2373" s="41" t="n">
        <f aca="false">IF(A2373="","",INDEX(Assumptions!$B$16:$B$18,MATCH(C2373,Assumptions!$A$16:$A$18,0)))</f>
        <v>3</v>
      </c>
      <c r="G2373" s="42" t="n">
        <f aca="false">IF(A2373="","",WORKDAY(B2373,F2373))</f>
        <v>46288</v>
      </c>
    </row>
    <row r="2374" customFormat="false" ht="15" hidden="false" customHeight="false" outlineLevel="0" collapsed="false">
      <c r="A2374" s="37" t="n">
        <v>1002373</v>
      </c>
      <c r="B2374" s="38" t="n">
        <v>46283</v>
      </c>
      <c r="C2374" s="39" t="s">
        <v>69</v>
      </c>
      <c r="D2374" s="39" t="s">
        <v>33</v>
      </c>
      <c r="E2374" s="40" t="n">
        <v>1.2</v>
      </c>
      <c r="F2374" s="41" t="n">
        <f aca="false">IF(A2374="","",INDEX(Assumptions!$B$16:$B$18,MATCH(C2374,Assumptions!$A$16:$A$18,0)))</f>
        <v>3</v>
      </c>
      <c r="G2374" s="42" t="n">
        <f aca="false">IF(A2374="","",WORKDAY(B2374,F2374))</f>
        <v>46288</v>
      </c>
    </row>
    <row r="2375" customFormat="false" ht="15" hidden="false" customHeight="false" outlineLevel="0" collapsed="false">
      <c r="A2375" s="37" t="n">
        <v>1002374</v>
      </c>
      <c r="B2375" s="38" t="n">
        <v>46283</v>
      </c>
      <c r="C2375" s="39" t="s">
        <v>69</v>
      </c>
      <c r="D2375" s="39" t="s">
        <v>33</v>
      </c>
      <c r="E2375" s="40" t="n">
        <v>1.1</v>
      </c>
      <c r="F2375" s="41" t="n">
        <f aca="false">IF(A2375="","",INDEX(Assumptions!$B$16:$B$18,MATCH(C2375,Assumptions!$A$16:$A$18,0)))</f>
        <v>3</v>
      </c>
      <c r="G2375" s="42" t="n">
        <f aca="false">IF(A2375="","",WORKDAY(B2375,F2375))</f>
        <v>46288</v>
      </c>
    </row>
    <row r="2376" customFormat="false" ht="15" hidden="false" customHeight="false" outlineLevel="0" collapsed="false">
      <c r="A2376" s="37" t="n">
        <v>1002375</v>
      </c>
      <c r="B2376" s="38" t="n">
        <v>46283</v>
      </c>
      <c r="C2376" s="39" t="s">
        <v>69</v>
      </c>
      <c r="D2376" s="39" t="s">
        <v>39</v>
      </c>
      <c r="E2376" s="40" t="n">
        <v>0.9</v>
      </c>
      <c r="F2376" s="41" t="n">
        <f aca="false">IF(A2376="","",INDEX(Assumptions!$B$16:$B$18,MATCH(C2376,Assumptions!$A$16:$A$18,0)))</f>
        <v>3</v>
      </c>
      <c r="G2376" s="42" t="n">
        <f aca="false">IF(A2376="","",WORKDAY(B2376,F2376))</f>
        <v>46288</v>
      </c>
    </row>
    <row r="2377" customFormat="false" ht="15" hidden="false" customHeight="false" outlineLevel="0" collapsed="false">
      <c r="A2377" s="37" t="n">
        <v>1002376</v>
      </c>
      <c r="B2377" s="38" t="n">
        <v>46283</v>
      </c>
      <c r="C2377" s="39" t="s">
        <v>68</v>
      </c>
      <c r="D2377" s="39" t="s">
        <v>37</v>
      </c>
      <c r="E2377" s="40" t="n">
        <v>1.3</v>
      </c>
      <c r="F2377" s="41" t="n">
        <f aca="false">IF(A2377="","",INDEX(Assumptions!$B$16:$B$18,MATCH(C2377,Assumptions!$A$16:$A$18,0)))</f>
        <v>1</v>
      </c>
      <c r="G2377" s="42" t="n">
        <f aca="false">IF(A2377="","",WORKDAY(B2377,F2377))</f>
        <v>46286</v>
      </c>
    </row>
    <row r="2378" customFormat="false" ht="15" hidden="false" customHeight="false" outlineLevel="0" collapsed="false">
      <c r="A2378" s="37" t="n">
        <v>1002377</v>
      </c>
      <c r="B2378" s="38" t="n">
        <v>46283</v>
      </c>
      <c r="C2378" s="39" t="s">
        <v>69</v>
      </c>
      <c r="D2378" s="39" t="s">
        <v>39</v>
      </c>
      <c r="E2378" s="40" t="n">
        <v>2.4</v>
      </c>
      <c r="F2378" s="41" t="n">
        <f aca="false">IF(A2378="","",INDEX(Assumptions!$B$16:$B$18,MATCH(C2378,Assumptions!$A$16:$A$18,0)))</f>
        <v>3</v>
      </c>
      <c r="G2378" s="42" t="n">
        <f aca="false">IF(A2378="","",WORKDAY(B2378,F2378))</f>
        <v>46288</v>
      </c>
    </row>
    <row r="2379" customFormat="false" ht="15" hidden="false" customHeight="false" outlineLevel="0" collapsed="false">
      <c r="A2379" s="37" t="n">
        <v>1002378</v>
      </c>
      <c r="B2379" s="38" t="n">
        <v>46283</v>
      </c>
      <c r="C2379" s="39" t="s">
        <v>69</v>
      </c>
      <c r="D2379" s="39" t="s">
        <v>39</v>
      </c>
      <c r="E2379" s="40" t="n">
        <v>6.7</v>
      </c>
      <c r="F2379" s="41" t="n">
        <f aca="false">IF(A2379="","",INDEX(Assumptions!$B$16:$B$18,MATCH(C2379,Assumptions!$A$16:$A$18,0)))</f>
        <v>3</v>
      </c>
      <c r="G2379" s="42" t="n">
        <f aca="false">IF(A2379="","",WORKDAY(B2379,F2379))</f>
        <v>46288</v>
      </c>
    </row>
    <row r="2380" customFormat="false" ht="15" hidden="false" customHeight="false" outlineLevel="0" collapsed="false">
      <c r="A2380" s="37" t="n">
        <v>1002379</v>
      </c>
      <c r="B2380" s="38" t="n">
        <v>46283</v>
      </c>
      <c r="C2380" s="39" t="s">
        <v>69</v>
      </c>
      <c r="D2380" s="39" t="s">
        <v>33</v>
      </c>
      <c r="E2380" s="40" t="n">
        <v>2</v>
      </c>
      <c r="F2380" s="41" t="n">
        <f aca="false">IF(A2380="","",INDEX(Assumptions!$B$16:$B$18,MATCH(C2380,Assumptions!$A$16:$A$18,0)))</f>
        <v>3</v>
      </c>
      <c r="G2380" s="42" t="n">
        <f aca="false">IF(A2380="","",WORKDAY(B2380,F2380))</f>
        <v>46288</v>
      </c>
    </row>
    <row r="2381" customFormat="false" ht="15" hidden="false" customHeight="false" outlineLevel="0" collapsed="false">
      <c r="A2381" s="37" t="n">
        <v>1002380</v>
      </c>
      <c r="B2381" s="38" t="n">
        <v>46283</v>
      </c>
      <c r="C2381" s="39" t="s">
        <v>69</v>
      </c>
      <c r="D2381" s="39" t="s">
        <v>33</v>
      </c>
      <c r="E2381" s="40" t="n">
        <v>0.7</v>
      </c>
      <c r="F2381" s="41" t="n">
        <f aca="false">IF(A2381="","",INDEX(Assumptions!$B$16:$B$18,MATCH(C2381,Assumptions!$A$16:$A$18,0)))</f>
        <v>3</v>
      </c>
      <c r="G2381" s="42" t="n">
        <f aca="false">IF(A2381="","",WORKDAY(B2381,F2381))</f>
        <v>46288</v>
      </c>
    </row>
    <row r="2382" customFormat="false" ht="15" hidden="false" customHeight="false" outlineLevel="0" collapsed="false">
      <c r="A2382" s="37" t="n">
        <v>1002381</v>
      </c>
      <c r="B2382" s="38" t="n">
        <v>46283</v>
      </c>
      <c r="C2382" s="39" t="s">
        <v>69</v>
      </c>
      <c r="D2382" s="39" t="s">
        <v>33</v>
      </c>
      <c r="E2382" s="40" t="n">
        <v>1</v>
      </c>
      <c r="F2382" s="41" t="n">
        <f aca="false">IF(A2382="","",INDEX(Assumptions!$B$16:$B$18,MATCH(C2382,Assumptions!$A$16:$A$18,0)))</f>
        <v>3</v>
      </c>
      <c r="G2382" s="42" t="n">
        <f aca="false">IF(A2382="","",WORKDAY(B2382,F2382))</f>
        <v>46288</v>
      </c>
    </row>
    <row r="2383" customFormat="false" ht="15" hidden="false" customHeight="false" outlineLevel="0" collapsed="false">
      <c r="A2383" s="37" t="n">
        <v>1002382</v>
      </c>
      <c r="B2383" s="38" t="n">
        <v>46283</v>
      </c>
      <c r="C2383" s="39" t="s">
        <v>70</v>
      </c>
      <c r="D2383" s="39" t="s">
        <v>35</v>
      </c>
      <c r="E2383" s="40" t="n">
        <v>1.7</v>
      </c>
      <c r="F2383" s="41" t="n">
        <f aca="false">IF(A2383="","",INDEX(Assumptions!$B$16:$B$18,MATCH(C2383,Assumptions!$A$16:$A$18,0)))</f>
        <v>5</v>
      </c>
      <c r="G2383" s="42" t="n">
        <f aca="false">IF(A2383="","",WORKDAY(B2383,F2383))</f>
        <v>46290</v>
      </c>
    </row>
    <row r="2384" customFormat="false" ht="15" hidden="false" customHeight="false" outlineLevel="0" collapsed="false">
      <c r="A2384" s="37" t="n">
        <v>1002383</v>
      </c>
      <c r="B2384" s="38" t="n">
        <v>46283</v>
      </c>
      <c r="C2384" s="39" t="s">
        <v>69</v>
      </c>
      <c r="D2384" s="39" t="s">
        <v>37</v>
      </c>
      <c r="E2384" s="40" t="n">
        <v>1.5</v>
      </c>
      <c r="F2384" s="41" t="n">
        <f aca="false">IF(A2384="","",INDEX(Assumptions!$B$16:$B$18,MATCH(C2384,Assumptions!$A$16:$A$18,0)))</f>
        <v>3</v>
      </c>
      <c r="G2384" s="42" t="n">
        <f aca="false">IF(A2384="","",WORKDAY(B2384,F2384))</f>
        <v>46288</v>
      </c>
    </row>
    <row r="2385" customFormat="false" ht="15" hidden="false" customHeight="false" outlineLevel="0" collapsed="false">
      <c r="A2385" s="37" t="n">
        <v>1002384</v>
      </c>
      <c r="B2385" s="38" t="n">
        <v>46283</v>
      </c>
      <c r="C2385" s="39" t="s">
        <v>69</v>
      </c>
      <c r="D2385" s="39" t="s">
        <v>37</v>
      </c>
      <c r="E2385" s="40" t="n">
        <v>1.3</v>
      </c>
      <c r="F2385" s="41" t="n">
        <f aca="false">IF(A2385="","",INDEX(Assumptions!$B$16:$B$18,MATCH(C2385,Assumptions!$A$16:$A$18,0)))</f>
        <v>3</v>
      </c>
      <c r="G2385" s="42" t="n">
        <f aca="false">IF(A2385="","",WORKDAY(B2385,F2385))</f>
        <v>46288</v>
      </c>
    </row>
    <row r="2386" customFormat="false" ht="15" hidden="false" customHeight="false" outlineLevel="0" collapsed="false">
      <c r="A2386" s="37" t="n">
        <v>1002385</v>
      </c>
      <c r="B2386" s="38" t="n">
        <v>46283</v>
      </c>
      <c r="C2386" s="39" t="s">
        <v>69</v>
      </c>
      <c r="D2386" s="39" t="s">
        <v>37</v>
      </c>
      <c r="E2386" s="40" t="n">
        <v>1.5</v>
      </c>
      <c r="F2386" s="41" t="n">
        <f aca="false">IF(A2386="","",INDEX(Assumptions!$B$16:$B$18,MATCH(C2386,Assumptions!$A$16:$A$18,0)))</f>
        <v>3</v>
      </c>
      <c r="G2386" s="42" t="n">
        <f aca="false">IF(A2386="","",WORKDAY(B2386,F2386))</f>
        <v>46288</v>
      </c>
    </row>
    <row r="2387" customFormat="false" ht="15" hidden="false" customHeight="false" outlineLevel="0" collapsed="false">
      <c r="A2387" s="37" t="n">
        <v>1002386</v>
      </c>
      <c r="B2387" s="38" t="n">
        <v>46283</v>
      </c>
      <c r="C2387" s="39" t="s">
        <v>68</v>
      </c>
      <c r="D2387" s="39" t="s">
        <v>33</v>
      </c>
      <c r="E2387" s="40" t="n">
        <v>1</v>
      </c>
      <c r="F2387" s="41" t="n">
        <f aca="false">IF(A2387="","",INDEX(Assumptions!$B$16:$B$18,MATCH(C2387,Assumptions!$A$16:$A$18,0)))</f>
        <v>1</v>
      </c>
      <c r="G2387" s="42" t="n">
        <f aca="false">IF(A2387="","",WORKDAY(B2387,F2387))</f>
        <v>46286</v>
      </c>
    </row>
    <row r="2388" customFormat="false" ht="15" hidden="false" customHeight="false" outlineLevel="0" collapsed="false">
      <c r="A2388" s="37" t="n">
        <v>1002387</v>
      </c>
      <c r="B2388" s="38" t="n">
        <v>46283</v>
      </c>
      <c r="C2388" s="39" t="s">
        <v>69</v>
      </c>
      <c r="D2388" s="39" t="s">
        <v>39</v>
      </c>
      <c r="E2388" s="40" t="n">
        <v>1.5</v>
      </c>
      <c r="F2388" s="41" t="n">
        <f aca="false">IF(A2388="","",INDEX(Assumptions!$B$16:$B$18,MATCH(C2388,Assumptions!$A$16:$A$18,0)))</f>
        <v>3</v>
      </c>
      <c r="G2388" s="42" t="n">
        <f aca="false">IF(A2388="","",WORKDAY(B2388,F2388))</f>
        <v>46288</v>
      </c>
    </row>
    <row r="2389" customFormat="false" ht="15" hidden="false" customHeight="false" outlineLevel="0" collapsed="false">
      <c r="A2389" s="37" t="n">
        <v>1002388</v>
      </c>
      <c r="B2389" s="38" t="n">
        <v>46283</v>
      </c>
      <c r="C2389" s="39" t="s">
        <v>69</v>
      </c>
      <c r="D2389" s="39" t="s">
        <v>31</v>
      </c>
      <c r="E2389" s="40" t="n">
        <v>2.1</v>
      </c>
      <c r="F2389" s="41" t="n">
        <f aca="false">IF(A2389="","",INDEX(Assumptions!$B$16:$B$18,MATCH(C2389,Assumptions!$A$16:$A$18,0)))</f>
        <v>3</v>
      </c>
      <c r="G2389" s="42" t="n">
        <f aca="false">IF(A2389="","",WORKDAY(B2389,F2389))</f>
        <v>46288</v>
      </c>
    </row>
    <row r="2390" customFormat="false" ht="15" hidden="false" customHeight="false" outlineLevel="0" collapsed="false">
      <c r="A2390" s="37" t="n">
        <v>1002389</v>
      </c>
      <c r="B2390" s="38" t="n">
        <v>46283</v>
      </c>
      <c r="C2390" s="39" t="s">
        <v>70</v>
      </c>
      <c r="D2390" s="39" t="s">
        <v>33</v>
      </c>
      <c r="E2390" s="40" t="n">
        <v>7.7</v>
      </c>
      <c r="F2390" s="41" t="n">
        <f aca="false">IF(A2390="","",INDEX(Assumptions!$B$16:$B$18,MATCH(C2390,Assumptions!$A$16:$A$18,0)))</f>
        <v>5</v>
      </c>
      <c r="G2390" s="42" t="n">
        <f aca="false">IF(A2390="","",WORKDAY(B2390,F2390))</f>
        <v>46290</v>
      </c>
    </row>
    <row r="2391" customFormat="false" ht="15" hidden="false" customHeight="false" outlineLevel="0" collapsed="false">
      <c r="A2391" s="37" t="n">
        <v>1002390</v>
      </c>
      <c r="B2391" s="38" t="n">
        <v>46283</v>
      </c>
      <c r="C2391" s="39" t="s">
        <v>69</v>
      </c>
      <c r="D2391" s="39" t="s">
        <v>31</v>
      </c>
      <c r="E2391" s="40" t="n">
        <v>2.5</v>
      </c>
      <c r="F2391" s="41" t="n">
        <f aca="false">IF(A2391="","",INDEX(Assumptions!$B$16:$B$18,MATCH(C2391,Assumptions!$A$16:$A$18,0)))</f>
        <v>3</v>
      </c>
      <c r="G2391" s="42" t="n">
        <f aca="false">IF(A2391="","",WORKDAY(B2391,F2391))</f>
        <v>46288</v>
      </c>
    </row>
    <row r="2392" customFormat="false" ht="15" hidden="false" customHeight="false" outlineLevel="0" collapsed="false">
      <c r="A2392" s="37" t="n">
        <v>1002391</v>
      </c>
      <c r="B2392" s="38" t="n">
        <v>46283</v>
      </c>
      <c r="C2392" s="39" t="s">
        <v>69</v>
      </c>
      <c r="D2392" s="39" t="s">
        <v>31</v>
      </c>
      <c r="E2392" s="40" t="n">
        <v>2.4</v>
      </c>
      <c r="F2392" s="41" t="n">
        <f aca="false">IF(A2392="","",INDEX(Assumptions!$B$16:$B$18,MATCH(C2392,Assumptions!$A$16:$A$18,0)))</f>
        <v>3</v>
      </c>
      <c r="G2392" s="42" t="n">
        <f aca="false">IF(A2392="","",WORKDAY(B2392,F2392))</f>
        <v>46288</v>
      </c>
    </row>
    <row r="2393" customFormat="false" ht="15" hidden="false" customHeight="false" outlineLevel="0" collapsed="false">
      <c r="A2393" s="37" t="n">
        <v>1002392</v>
      </c>
      <c r="B2393" s="38" t="n">
        <v>46283</v>
      </c>
      <c r="C2393" s="39" t="s">
        <v>70</v>
      </c>
      <c r="D2393" s="39" t="s">
        <v>39</v>
      </c>
      <c r="E2393" s="40" t="n">
        <v>1.3</v>
      </c>
      <c r="F2393" s="41" t="n">
        <f aca="false">IF(A2393="","",INDEX(Assumptions!$B$16:$B$18,MATCH(C2393,Assumptions!$A$16:$A$18,0)))</f>
        <v>5</v>
      </c>
      <c r="G2393" s="42" t="n">
        <f aca="false">IF(A2393="","",WORKDAY(B2393,F2393))</f>
        <v>46290</v>
      </c>
    </row>
    <row r="2394" customFormat="false" ht="15" hidden="false" customHeight="false" outlineLevel="0" collapsed="false">
      <c r="A2394" s="37" t="n">
        <v>1002393</v>
      </c>
      <c r="B2394" s="38" t="n">
        <v>46283</v>
      </c>
      <c r="C2394" s="39" t="s">
        <v>69</v>
      </c>
      <c r="D2394" s="39" t="s">
        <v>33</v>
      </c>
      <c r="E2394" s="40" t="n">
        <v>2.8</v>
      </c>
      <c r="F2394" s="41" t="n">
        <f aca="false">IF(A2394="","",INDEX(Assumptions!$B$16:$B$18,MATCH(C2394,Assumptions!$A$16:$A$18,0)))</f>
        <v>3</v>
      </c>
      <c r="G2394" s="42" t="n">
        <f aca="false">IF(A2394="","",WORKDAY(B2394,F2394))</f>
        <v>46288</v>
      </c>
    </row>
    <row r="2395" customFormat="false" ht="15" hidden="false" customHeight="false" outlineLevel="0" collapsed="false">
      <c r="A2395" s="37" t="n">
        <v>1002394</v>
      </c>
      <c r="B2395" s="38" t="n">
        <v>46283</v>
      </c>
      <c r="C2395" s="39" t="s">
        <v>70</v>
      </c>
      <c r="D2395" s="39" t="s">
        <v>35</v>
      </c>
      <c r="E2395" s="40" t="n">
        <v>0.8</v>
      </c>
      <c r="F2395" s="41" t="n">
        <f aca="false">IF(A2395="","",INDEX(Assumptions!$B$16:$B$18,MATCH(C2395,Assumptions!$A$16:$A$18,0)))</f>
        <v>5</v>
      </c>
      <c r="G2395" s="42" t="n">
        <f aca="false">IF(A2395="","",WORKDAY(B2395,F2395))</f>
        <v>46290</v>
      </c>
    </row>
    <row r="2396" customFormat="false" ht="15" hidden="false" customHeight="false" outlineLevel="0" collapsed="false">
      <c r="A2396" s="37" t="n">
        <v>1002395</v>
      </c>
      <c r="B2396" s="38" t="n">
        <v>46283</v>
      </c>
      <c r="C2396" s="39" t="s">
        <v>70</v>
      </c>
      <c r="D2396" s="39" t="s">
        <v>39</v>
      </c>
      <c r="E2396" s="40" t="n">
        <v>5.2</v>
      </c>
      <c r="F2396" s="41" t="n">
        <f aca="false">IF(A2396="","",INDEX(Assumptions!$B$16:$B$18,MATCH(C2396,Assumptions!$A$16:$A$18,0)))</f>
        <v>5</v>
      </c>
      <c r="G2396" s="42" t="n">
        <f aca="false">IF(A2396="","",WORKDAY(B2396,F2396))</f>
        <v>46290</v>
      </c>
    </row>
    <row r="2397" customFormat="false" ht="15" hidden="false" customHeight="false" outlineLevel="0" collapsed="false">
      <c r="A2397" s="37" t="n">
        <v>1002396</v>
      </c>
      <c r="B2397" s="38" t="n">
        <v>46283</v>
      </c>
      <c r="C2397" s="39" t="s">
        <v>68</v>
      </c>
      <c r="D2397" s="39" t="s">
        <v>39</v>
      </c>
      <c r="E2397" s="40" t="n">
        <v>1.2</v>
      </c>
      <c r="F2397" s="41" t="n">
        <f aca="false">IF(A2397="","",INDEX(Assumptions!$B$16:$B$18,MATCH(C2397,Assumptions!$A$16:$A$18,0)))</f>
        <v>1</v>
      </c>
      <c r="G2397" s="42" t="n">
        <f aca="false">IF(A2397="","",WORKDAY(B2397,F2397))</f>
        <v>46286</v>
      </c>
    </row>
    <row r="2398" customFormat="false" ht="15" hidden="false" customHeight="false" outlineLevel="0" collapsed="false">
      <c r="A2398" s="37" t="n">
        <v>1002397</v>
      </c>
      <c r="B2398" s="38" t="n">
        <v>46283</v>
      </c>
      <c r="C2398" s="39" t="s">
        <v>68</v>
      </c>
      <c r="D2398" s="39" t="s">
        <v>33</v>
      </c>
      <c r="E2398" s="40" t="n">
        <v>2.6</v>
      </c>
      <c r="F2398" s="41" t="n">
        <f aca="false">IF(A2398="","",INDEX(Assumptions!$B$16:$B$18,MATCH(C2398,Assumptions!$A$16:$A$18,0)))</f>
        <v>1</v>
      </c>
      <c r="G2398" s="42" t="n">
        <f aca="false">IF(A2398="","",WORKDAY(B2398,F2398))</f>
        <v>46286</v>
      </c>
    </row>
    <row r="2399" customFormat="false" ht="15" hidden="false" customHeight="false" outlineLevel="0" collapsed="false">
      <c r="A2399" s="37" t="n">
        <v>1002398</v>
      </c>
      <c r="B2399" s="38" t="n">
        <v>46283</v>
      </c>
      <c r="C2399" s="39" t="s">
        <v>69</v>
      </c>
      <c r="D2399" s="39" t="s">
        <v>33</v>
      </c>
      <c r="E2399" s="40" t="n">
        <v>2.7</v>
      </c>
      <c r="F2399" s="41" t="n">
        <f aca="false">IF(A2399="","",INDEX(Assumptions!$B$16:$B$18,MATCH(C2399,Assumptions!$A$16:$A$18,0)))</f>
        <v>3</v>
      </c>
      <c r="G2399" s="42" t="n">
        <f aca="false">IF(A2399="","",WORKDAY(B2399,F2399))</f>
        <v>46288</v>
      </c>
    </row>
    <row r="2400" customFormat="false" ht="15" hidden="false" customHeight="false" outlineLevel="0" collapsed="false">
      <c r="A2400" s="37" t="n">
        <v>1002399</v>
      </c>
      <c r="B2400" s="38" t="n">
        <v>46283</v>
      </c>
      <c r="C2400" s="39" t="s">
        <v>69</v>
      </c>
      <c r="D2400" s="39" t="s">
        <v>31</v>
      </c>
      <c r="E2400" s="40" t="n">
        <v>0.5</v>
      </c>
      <c r="F2400" s="41" t="n">
        <f aca="false">IF(A2400="","",INDEX(Assumptions!$B$16:$B$18,MATCH(C2400,Assumptions!$A$16:$A$18,0)))</f>
        <v>3</v>
      </c>
      <c r="G2400" s="42" t="n">
        <f aca="false">IF(A2400="","",WORKDAY(B2400,F2400))</f>
        <v>46288</v>
      </c>
    </row>
    <row r="2401" customFormat="false" ht="15" hidden="false" customHeight="false" outlineLevel="0" collapsed="false">
      <c r="A2401" s="37" t="n">
        <v>1002400</v>
      </c>
      <c r="B2401" s="38" t="n">
        <v>46283</v>
      </c>
      <c r="C2401" s="39" t="s">
        <v>69</v>
      </c>
      <c r="D2401" s="39" t="s">
        <v>31</v>
      </c>
      <c r="E2401" s="40" t="n">
        <v>1.8</v>
      </c>
      <c r="F2401" s="41" t="n">
        <f aca="false">IF(A2401="","",INDEX(Assumptions!$B$16:$B$18,MATCH(C2401,Assumptions!$A$16:$A$18,0)))</f>
        <v>3</v>
      </c>
      <c r="G2401" s="42" t="n">
        <f aca="false">IF(A2401="","",WORKDAY(B2401,F2401))</f>
        <v>46288</v>
      </c>
    </row>
    <row r="2402" customFormat="false" ht="15" hidden="false" customHeight="false" outlineLevel="0" collapsed="false">
      <c r="A2402" s="37" t="n">
        <v>1002401</v>
      </c>
      <c r="B2402" s="38" t="n">
        <v>46283</v>
      </c>
      <c r="C2402" s="39" t="s">
        <v>68</v>
      </c>
      <c r="D2402" s="39" t="s">
        <v>31</v>
      </c>
      <c r="E2402" s="40" t="n">
        <v>1.9</v>
      </c>
      <c r="F2402" s="41" t="n">
        <f aca="false">IF(A2402="","",INDEX(Assumptions!$B$16:$B$18,MATCH(C2402,Assumptions!$A$16:$A$18,0)))</f>
        <v>1</v>
      </c>
      <c r="G2402" s="42" t="n">
        <f aca="false">IF(A2402="","",WORKDAY(B2402,F2402))</f>
        <v>46286</v>
      </c>
    </row>
    <row r="2403" customFormat="false" ht="15" hidden="false" customHeight="false" outlineLevel="0" collapsed="false">
      <c r="A2403" s="37" t="n">
        <v>1002402</v>
      </c>
      <c r="B2403" s="38" t="n">
        <v>46283</v>
      </c>
      <c r="C2403" s="39" t="s">
        <v>70</v>
      </c>
      <c r="D2403" s="39" t="s">
        <v>39</v>
      </c>
      <c r="E2403" s="40" t="n">
        <v>3.8</v>
      </c>
      <c r="F2403" s="41" t="n">
        <f aca="false">IF(A2403="","",INDEX(Assumptions!$B$16:$B$18,MATCH(C2403,Assumptions!$A$16:$A$18,0)))</f>
        <v>5</v>
      </c>
      <c r="G2403" s="42" t="n">
        <f aca="false">IF(A2403="","",WORKDAY(B2403,F2403))</f>
        <v>46290</v>
      </c>
    </row>
    <row r="2404" customFormat="false" ht="15" hidden="false" customHeight="false" outlineLevel="0" collapsed="false">
      <c r="A2404" s="37" t="n">
        <v>1002403</v>
      </c>
      <c r="B2404" s="38" t="n">
        <v>46283</v>
      </c>
      <c r="C2404" s="39" t="s">
        <v>69</v>
      </c>
      <c r="D2404" s="39" t="s">
        <v>37</v>
      </c>
      <c r="E2404" s="40" t="n">
        <v>3.8</v>
      </c>
      <c r="F2404" s="41" t="n">
        <f aca="false">IF(A2404="","",INDEX(Assumptions!$B$16:$B$18,MATCH(C2404,Assumptions!$A$16:$A$18,0)))</f>
        <v>3</v>
      </c>
      <c r="G2404" s="42" t="n">
        <f aca="false">IF(A2404="","",WORKDAY(B2404,F2404))</f>
        <v>46288</v>
      </c>
    </row>
    <row r="2405" customFormat="false" ht="15" hidden="false" customHeight="false" outlineLevel="0" collapsed="false">
      <c r="A2405" s="37" t="n">
        <v>1002404</v>
      </c>
      <c r="B2405" s="38" t="n">
        <v>46283</v>
      </c>
      <c r="C2405" s="39" t="s">
        <v>69</v>
      </c>
      <c r="D2405" s="39" t="s">
        <v>39</v>
      </c>
      <c r="E2405" s="40" t="n">
        <v>2.1</v>
      </c>
      <c r="F2405" s="41" t="n">
        <f aca="false">IF(A2405="","",INDEX(Assumptions!$B$16:$B$18,MATCH(C2405,Assumptions!$A$16:$A$18,0)))</f>
        <v>3</v>
      </c>
      <c r="G2405" s="42" t="n">
        <f aca="false">IF(A2405="","",WORKDAY(B2405,F2405))</f>
        <v>46288</v>
      </c>
    </row>
    <row r="2406" customFormat="false" ht="15" hidden="false" customHeight="false" outlineLevel="0" collapsed="false">
      <c r="A2406" s="37" t="n">
        <v>1002405</v>
      </c>
      <c r="B2406" s="38" t="n">
        <v>46283</v>
      </c>
      <c r="C2406" s="39" t="s">
        <v>68</v>
      </c>
      <c r="D2406" s="39" t="s">
        <v>35</v>
      </c>
      <c r="E2406" s="40" t="n">
        <v>4.3</v>
      </c>
      <c r="F2406" s="41" t="n">
        <f aca="false">IF(A2406="","",INDEX(Assumptions!$B$16:$B$18,MATCH(C2406,Assumptions!$A$16:$A$18,0)))</f>
        <v>1</v>
      </c>
      <c r="G2406" s="42" t="n">
        <f aca="false">IF(A2406="","",WORKDAY(B2406,F2406))</f>
        <v>46286</v>
      </c>
    </row>
    <row r="2407" customFormat="false" ht="15" hidden="false" customHeight="false" outlineLevel="0" collapsed="false">
      <c r="A2407" s="37" t="n">
        <v>1002406</v>
      </c>
      <c r="B2407" s="38" t="n">
        <v>46283</v>
      </c>
      <c r="C2407" s="39" t="s">
        <v>69</v>
      </c>
      <c r="D2407" s="39" t="s">
        <v>35</v>
      </c>
      <c r="E2407" s="40" t="n">
        <v>4.7</v>
      </c>
      <c r="F2407" s="41" t="n">
        <f aca="false">IF(A2407="","",INDEX(Assumptions!$B$16:$B$18,MATCH(C2407,Assumptions!$A$16:$A$18,0)))</f>
        <v>3</v>
      </c>
      <c r="G2407" s="42" t="n">
        <f aca="false">IF(A2407="","",WORKDAY(B2407,F2407))</f>
        <v>46288</v>
      </c>
    </row>
    <row r="2408" customFormat="false" ht="15" hidden="false" customHeight="false" outlineLevel="0" collapsed="false">
      <c r="A2408" s="37" t="n">
        <v>1002407</v>
      </c>
      <c r="B2408" s="38" t="n">
        <v>46283</v>
      </c>
      <c r="C2408" s="39" t="s">
        <v>68</v>
      </c>
      <c r="D2408" s="39" t="s">
        <v>35</v>
      </c>
      <c r="E2408" s="40" t="n">
        <v>1.3</v>
      </c>
      <c r="F2408" s="41" t="n">
        <f aca="false">IF(A2408="","",INDEX(Assumptions!$B$16:$B$18,MATCH(C2408,Assumptions!$A$16:$A$18,0)))</f>
        <v>1</v>
      </c>
      <c r="G2408" s="42" t="n">
        <f aca="false">IF(A2408="","",WORKDAY(B2408,F2408))</f>
        <v>46286</v>
      </c>
    </row>
    <row r="2409" customFormat="false" ht="15" hidden="false" customHeight="false" outlineLevel="0" collapsed="false">
      <c r="A2409" s="37" t="n">
        <v>1002408</v>
      </c>
      <c r="B2409" s="38" t="n">
        <v>46283</v>
      </c>
      <c r="C2409" s="39" t="s">
        <v>70</v>
      </c>
      <c r="D2409" s="39" t="s">
        <v>31</v>
      </c>
      <c r="E2409" s="40" t="n">
        <v>1.3</v>
      </c>
      <c r="F2409" s="41" t="n">
        <f aca="false">IF(A2409="","",INDEX(Assumptions!$B$16:$B$18,MATCH(C2409,Assumptions!$A$16:$A$18,0)))</f>
        <v>5</v>
      </c>
      <c r="G2409" s="42" t="n">
        <f aca="false">IF(A2409="","",WORKDAY(B2409,F2409))</f>
        <v>46290</v>
      </c>
    </row>
    <row r="2410" customFormat="false" ht="15" hidden="false" customHeight="false" outlineLevel="0" collapsed="false">
      <c r="A2410" s="37" t="n">
        <v>1002409</v>
      </c>
      <c r="B2410" s="38" t="n">
        <v>46283</v>
      </c>
      <c r="C2410" s="39" t="s">
        <v>69</v>
      </c>
      <c r="D2410" s="39" t="s">
        <v>37</v>
      </c>
      <c r="E2410" s="40" t="n">
        <v>0.3</v>
      </c>
      <c r="F2410" s="41" t="n">
        <f aca="false">IF(A2410="","",INDEX(Assumptions!$B$16:$B$18,MATCH(C2410,Assumptions!$A$16:$A$18,0)))</f>
        <v>3</v>
      </c>
      <c r="G2410" s="42" t="n">
        <f aca="false">IF(A2410="","",WORKDAY(B2410,F2410))</f>
        <v>46288</v>
      </c>
    </row>
    <row r="2411" customFormat="false" ht="15" hidden="false" customHeight="false" outlineLevel="0" collapsed="false">
      <c r="A2411" s="37" t="n">
        <v>1002410</v>
      </c>
      <c r="B2411" s="38" t="n">
        <v>46283</v>
      </c>
      <c r="C2411" s="39" t="s">
        <v>69</v>
      </c>
      <c r="D2411" s="39" t="s">
        <v>35</v>
      </c>
      <c r="E2411" s="40" t="n">
        <v>1.4</v>
      </c>
      <c r="F2411" s="41" t="n">
        <f aca="false">IF(A2411="","",INDEX(Assumptions!$B$16:$B$18,MATCH(C2411,Assumptions!$A$16:$A$18,0)))</f>
        <v>3</v>
      </c>
      <c r="G2411" s="42" t="n">
        <f aca="false">IF(A2411="","",WORKDAY(B2411,F2411))</f>
        <v>46288</v>
      </c>
    </row>
    <row r="2412" customFormat="false" ht="15" hidden="false" customHeight="false" outlineLevel="0" collapsed="false">
      <c r="A2412" s="37" t="n">
        <v>1002411</v>
      </c>
      <c r="B2412" s="38" t="n">
        <v>46283</v>
      </c>
      <c r="C2412" s="39" t="s">
        <v>69</v>
      </c>
      <c r="D2412" s="39" t="s">
        <v>31</v>
      </c>
      <c r="E2412" s="40" t="n">
        <v>4</v>
      </c>
      <c r="F2412" s="41" t="n">
        <f aca="false">IF(A2412="","",INDEX(Assumptions!$B$16:$B$18,MATCH(C2412,Assumptions!$A$16:$A$18,0)))</f>
        <v>3</v>
      </c>
      <c r="G2412" s="42" t="n">
        <f aca="false">IF(A2412="","",WORKDAY(B2412,F2412))</f>
        <v>46288</v>
      </c>
    </row>
    <row r="2413" customFormat="false" ht="15" hidden="false" customHeight="false" outlineLevel="0" collapsed="false">
      <c r="A2413" s="37" t="n">
        <v>1002412</v>
      </c>
      <c r="B2413" s="38" t="n">
        <v>46283</v>
      </c>
      <c r="C2413" s="39" t="s">
        <v>69</v>
      </c>
      <c r="D2413" s="39" t="s">
        <v>39</v>
      </c>
      <c r="E2413" s="40" t="n">
        <v>1.4</v>
      </c>
      <c r="F2413" s="41" t="n">
        <f aca="false">IF(A2413="","",INDEX(Assumptions!$B$16:$B$18,MATCH(C2413,Assumptions!$A$16:$A$18,0)))</f>
        <v>3</v>
      </c>
      <c r="G2413" s="42" t="n">
        <f aca="false">IF(A2413="","",WORKDAY(B2413,F2413))</f>
        <v>46288</v>
      </c>
    </row>
    <row r="2414" customFormat="false" ht="15" hidden="false" customHeight="false" outlineLevel="0" collapsed="false">
      <c r="A2414" s="37" t="n">
        <v>1002413</v>
      </c>
      <c r="B2414" s="38" t="n">
        <v>46283</v>
      </c>
      <c r="C2414" s="39" t="s">
        <v>70</v>
      </c>
      <c r="D2414" s="39" t="s">
        <v>33</v>
      </c>
      <c r="E2414" s="40" t="n">
        <v>2.3</v>
      </c>
      <c r="F2414" s="41" t="n">
        <f aca="false">IF(A2414="","",INDEX(Assumptions!$B$16:$B$18,MATCH(C2414,Assumptions!$A$16:$A$18,0)))</f>
        <v>5</v>
      </c>
      <c r="G2414" s="42" t="n">
        <f aca="false">IF(A2414="","",WORKDAY(B2414,F2414))</f>
        <v>46290</v>
      </c>
    </row>
    <row r="2415" customFormat="false" ht="15" hidden="false" customHeight="false" outlineLevel="0" collapsed="false">
      <c r="A2415" s="37" t="n">
        <v>1002414</v>
      </c>
      <c r="B2415" s="38" t="n">
        <v>46283</v>
      </c>
      <c r="C2415" s="39" t="s">
        <v>69</v>
      </c>
      <c r="D2415" s="39" t="s">
        <v>31</v>
      </c>
      <c r="E2415" s="40" t="n">
        <v>3.7</v>
      </c>
      <c r="F2415" s="41" t="n">
        <f aca="false">IF(A2415="","",INDEX(Assumptions!$B$16:$B$18,MATCH(C2415,Assumptions!$A$16:$A$18,0)))</f>
        <v>3</v>
      </c>
      <c r="G2415" s="42" t="n">
        <f aca="false">IF(A2415="","",WORKDAY(B2415,F2415))</f>
        <v>46288</v>
      </c>
    </row>
    <row r="2416" customFormat="false" ht="15" hidden="false" customHeight="false" outlineLevel="0" collapsed="false">
      <c r="A2416" s="37" t="n">
        <v>1002415</v>
      </c>
      <c r="B2416" s="38" t="n">
        <v>46283</v>
      </c>
      <c r="C2416" s="39" t="s">
        <v>68</v>
      </c>
      <c r="D2416" s="39" t="s">
        <v>37</v>
      </c>
      <c r="E2416" s="40" t="n">
        <v>2.4</v>
      </c>
      <c r="F2416" s="41" t="n">
        <f aca="false">IF(A2416="","",INDEX(Assumptions!$B$16:$B$18,MATCH(C2416,Assumptions!$A$16:$A$18,0)))</f>
        <v>1</v>
      </c>
      <c r="G2416" s="42" t="n">
        <f aca="false">IF(A2416="","",WORKDAY(B2416,F2416))</f>
        <v>46286</v>
      </c>
    </row>
    <row r="2417" customFormat="false" ht="15" hidden="false" customHeight="false" outlineLevel="0" collapsed="false">
      <c r="A2417" s="37" t="n">
        <v>1002416</v>
      </c>
      <c r="B2417" s="38" t="n">
        <v>46283</v>
      </c>
      <c r="C2417" s="39" t="s">
        <v>69</v>
      </c>
      <c r="D2417" s="39" t="s">
        <v>35</v>
      </c>
      <c r="E2417" s="40" t="n">
        <v>3.1</v>
      </c>
      <c r="F2417" s="41" t="n">
        <f aca="false">IF(A2417="","",INDEX(Assumptions!$B$16:$B$18,MATCH(C2417,Assumptions!$A$16:$A$18,0)))</f>
        <v>3</v>
      </c>
      <c r="G2417" s="42" t="n">
        <f aca="false">IF(A2417="","",WORKDAY(B2417,F2417))</f>
        <v>46288</v>
      </c>
    </row>
    <row r="2418" customFormat="false" ht="15" hidden="false" customHeight="false" outlineLevel="0" collapsed="false">
      <c r="A2418" s="37" t="n">
        <v>1002417</v>
      </c>
      <c r="B2418" s="38" t="n">
        <v>46283</v>
      </c>
      <c r="C2418" s="39" t="s">
        <v>68</v>
      </c>
      <c r="D2418" s="39" t="s">
        <v>39</v>
      </c>
      <c r="E2418" s="40" t="n">
        <v>2.5</v>
      </c>
      <c r="F2418" s="41" t="n">
        <f aca="false">IF(A2418="","",INDEX(Assumptions!$B$16:$B$18,MATCH(C2418,Assumptions!$A$16:$A$18,0)))</f>
        <v>1</v>
      </c>
      <c r="G2418" s="42" t="n">
        <f aca="false">IF(A2418="","",WORKDAY(B2418,F2418))</f>
        <v>46286</v>
      </c>
    </row>
    <row r="2419" customFormat="false" ht="15" hidden="false" customHeight="false" outlineLevel="0" collapsed="false">
      <c r="A2419" s="37" t="n">
        <v>1002418</v>
      </c>
      <c r="B2419" s="38" t="n">
        <v>46283</v>
      </c>
      <c r="C2419" s="39" t="s">
        <v>70</v>
      </c>
      <c r="D2419" s="39" t="s">
        <v>31</v>
      </c>
      <c r="E2419" s="40" t="n">
        <v>6.9</v>
      </c>
      <c r="F2419" s="41" t="n">
        <f aca="false">IF(A2419="","",INDEX(Assumptions!$B$16:$B$18,MATCH(C2419,Assumptions!$A$16:$A$18,0)))</f>
        <v>5</v>
      </c>
      <c r="G2419" s="42" t="n">
        <f aca="false">IF(A2419="","",WORKDAY(B2419,F2419))</f>
        <v>46290</v>
      </c>
    </row>
    <row r="2420" customFormat="false" ht="15" hidden="false" customHeight="false" outlineLevel="0" collapsed="false">
      <c r="A2420" s="37" t="n">
        <v>1002419</v>
      </c>
      <c r="B2420" s="38" t="n">
        <v>46283</v>
      </c>
      <c r="C2420" s="39" t="s">
        <v>68</v>
      </c>
      <c r="D2420" s="39" t="s">
        <v>35</v>
      </c>
      <c r="E2420" s="40" t="n">
        <v>1.1</v>
      </c>
      <c r="F2420" s="41" t="n">
        <f aca="false">IF(A2420="","",INDEX(Assumptions!$B$16:$B$18,MATCH(C2420,Assumptions!$A$16:$A$18,0)))</f>
        <v>1</v>
      </c>
      <c r="G2420" s="42" t="n">
        <f aca="false">IF(A2420="","",WORKDAY(B2420,F2420))</f>
        <v>46286</v>
      </c>
    </row>
    <row r="2421" customFormat="false" ht="15" hidden="false" customHeight="false" outlineLevel="0" collapsed="false">
      <c r="A2421" s="37" t="n">
        <v>1002420</v>
      </c>
      <c r="B2421" s="38" t="n">
        <v>46283</v>
      </c>
      <c r="C2421" s="39" t="s">
        <v>69</v>
      </c>
      <c r="D2421" s="39" t="s">
        <v>37</v>
      </c>
      <c r="E2421" s="40" t="n">
        <v>1.9</v>
      </c>
      <c r="F2421" s="41" t="n">
        <f aca="false">IF(A2421="","",INDEX(Assumptions!$B$16:$B$18,MATCH(C2421,Assumptions!$A$16:$A$18,0)))</f>
        <v>3</v>
      </c>
      <c r="G2421" s="42" t="n">
        <f aca="false">IF(A2421="","",WORKDAY(B2421,F2421))</f>
        <v>46288</v>
      </c>
    </row>
    <row r="2422" customFormat="false" ht="15" hidden="false" customHeight="false" outlineLevel="0" collapsed="false">
      <c r="A2422" s="37" t="n">
        <v>1002421</v>
      </c>
      <c r="B2422" s="38" t="n">
        <v>46283</v>
      </c>
      <c r="C2422" s="39" t="s">
        <v>69</v>
      </c>
      <c r="D2422" s="39" t="s">
        <v>37</v>
      </c>
      <c r="E2422" s="40" t="n">
        <v>5.1</v>
      </c>
      <c r="F2422" s="41" t="n">
        <f aca="false">IF(A2422="","",INDEX(Assumptions!$B$16:$B$18,MATCH(C2422,Assumptions!$A$16:$A$18,0)))</f>
        <v>3</v>
      </c>
      <c r="G2422" s="42" t="n">
        <f aca="false">IF(A2422="","",WORKDAY(B2422,F2422))</f>
        <v>46288</v>
      </c>
    </row>
    <row r="2423" customFormat="false" ht="15" hidden="false" customHeight="false" outlineLevel="0" collapsed="false">
      <c r="A2423" s="37" t="n">
        <v>1002422</v>
      </c>
      <c r="B2423" s="38" t="n">
        <v>46283</v>
      </c>
      <c r="C2423" s="39" t="s">
        <v>68</v>
      </c>
      <c r="D2423" s="39" t="s">
        <v>37</v>
      </c>
      <c r="E2423" s="40" t="n">
        <v>2.3</v>
      </c>
      <c r="F2423" s="41" t="n">
        <f aca="false">IF(A2423="","",INDEX(Assumptions!$B$16:$B$18,MATCH(C2423,Assumptions!$A$16:$A$18,0)))</f>
        <v>1</v>
      </c>
      <c r="G2423" s="42" t="n">
        <f aca="false">IF(A2423="","",WORKDAY(B2423,F2423))</f>
        <v>46286</v>
      </c>
    </row>
    <row r="2424" customFormat="false" ht="15" hidden="false" customHeight="false" outlineLevel="0" collapsed="false">
      <c r="A2424" s="37" t="n">
        <v>1002423</v>
      </c>
      <c r="B2424" s="38" t="n">
        <v>46283</v>
      </c>
      <c r="C2424" s="39" t="s">
        <v>70</v>
      </c>
      <c r="D2424" s="39" t="s">
        <v>37</v>
      </c>
      <c r="E2424" s="40" t="n">
        <v>2.2</v>
      </c>
      <c r="F2424" s="41" t="n">
        <f aca="false">IF(A2424="","",INDEX(Assumptions!$B$16:$B$18,MATCH(C2424,Assumptions!$A$16:$A$18,0)))</f>
        <v>5</v>
      </c>
      <c r="G2424" s="42" t="n">
        <f aca="false">IF(A2424="","",WORKDAY(B2424,F2424))</f>
        <v>46290</v>
      </c>
    </row>
    <row r="2425" customFormat="false" ht="15" hidden="false" customHeight="false" outlineLevel="0" collapsed="false">
      <c r="A2425" s="37" t="n">
        <v>1002424</v>
      </c>
      <c r="B2425" s="38" t="n">
        <v>46283</v>
      </c>
      <c r="C2425" s="39" t="s">
        <v>68</v>
      </c>
      <c r="D2425" s="39" t="s">
        <v>39</v>
      </c>
      <c r="E2425" s="40" t="n">
        <v>1.2</v>
      </c>
      <c r="F2425" s="41" t="n">
        <f aca="false">IF(A2425="","",INDEX(Assumptions!$B$16:$B$18,MATCH(C2425,Assumptions!$A$16:$A$18,0)))</f>
        <v>1</v>
      </c>
      <c r="G2425" s="42" t="n">
        <f aca="false">IF(A2425="","",WORKDAY(B2425,F2425))</f>
        <v>46286</v>
      </c>
    </row>
    <row r="2426" customFormat="false" ht="15" hidden="false" customHeight="false" outlineLevel="0" collapsed="false">
      <c r="A2426" s="37" t="n">
        <v>1002425</v>
      </c>
      <c r="B2426" s="38" t="n">
        <v>46283</v>
      </c>
      <c r="C2426" s="39" t="s">
        <v>70</v>
      </c>
      <c r="D2426" s="39" t="s">
        <v>33</v>
      </c>
      <c r="E2426" s="40" t="n">
        <v>1.1</v>
      </c>
      <c r="F2426" s="41" t="n">
        <f aca="false">IF(A2426="","",INDEX(Assumptions!$B$16:$B$18,MATCH(C2426,Assumptions!$A$16:$A$18,0)))</f>
        <v>5</v>
      </c>
      <c r="G2426" s="42" t="n">
        <f aca="false">IF(A2426="","",WORKDAY(B2426,F2426))</f>
        <v>46290</v>
      </c>
    </row>
    <row r="2427" customFormat="false" ht="15" hidden="false" customHeight="false" outlineLevel="0" collapsed="false">
      <c r="A2427" s="37" t="n">
        <v>1002426</v>
      </c>
      <c r="B2427" s="38" t="n">
        <v>46283</v>
      </c>
      <c r="C2427" s="39" t="s">
        <v>69</v>
      </c>
      <c r="D2427" s="39" t="s">
        <v>33</v>
      </c>
      <c r="E2427" s="40" t="n">
        <v>4</v>
      </c>
      <c r="F2427" s="41" t="n">
        <f aca="false">IF(A2427="","",INDEX(Assumptions!$B$16:$B$18,MATCH(C2427,Assumptions!$A$16:$A$18,0)))</f>
        <v>3</v>
      </c>
      <c r="G2427" s="42" t="n">
        <f aca="false">IF(A2427="","",WORKDAY(B2427,F2427))</f>
        <v>46288</v>
      </c>
    </row>
    <row r="2428" customFormat="false" ht="15" hidden="false" customHeight="false" outlineLevel="0" collapsed="false">
      <c r="A2428" s="37" t="n">
        <v>1002427</v>
      </c>
      <c r="B2428" s="38" t="n">
        <v>46283</v>
      </c>
      <c r="C2428" s="39" t="s">
        <v>70</v>
      </c>
      <c r="D2428" s="39" t="s">
        <v>37</v>
      </c>
      <c r="E2428" s="40" t="n">
        <v>1</v>
      </c>
      <c r="F2428" s="41" t="n">
        <f aca="false">IF(A2428="","",INDEX(Assumptions!$B$16:$B$18,MATCH(C2428,Assumptions!$A$16:$A$18,0)))</f>
        <v>5</v>
      </c>
      <c r="G2428" s="42" t="n">
        <f aca="false">IF(A2428="","",WORKDAY(B2428,F2428))</f>
        <v>46290</v>
      </c>
    </row>
    <row r="2429" customFormat="false" ht="15" hidden="false" customHeight="false" outlineLevel="0" collapsed="false">
      <c r="A2429" s="37" t="n">
        <v>1002428</v>
      </c>
      <c r="B2429" s="38" t="n">
        <v>46283</v>
      </c>
      <c r="C2429" s="39" t="s">
        <v>69</v>
      </c>
      <c r="D2429" s="39" t="s">
        <v>31</v>
      </c>
      <c r="E2429" s="40" t="n">
        <v>1.8</v>
      </c>
      <c r="F2429" s="41" t="n">
        <f aca="false">IF(A2429="","",INDEX(Assumptions!$B$16:$B$18,MATCH(C2429,Assumptions!$A$16:$A$18,0)))</f>
        <v>3</v>
      </c>
      <c r="G2429" s="42" t="n">
        <f aca="false">IF(A2429="","",WORKDAY(B2429,F2429))</f>
        <v>46288</v>
      </c>
    </row>
    <row r="2430" customFormat="false" ht="15" hidden="false" customHeight="false" outlineLevel="0" collapsed="false">
      <c r="A2430" s="37" t="n">
        <v>1002429</v>
      </c>
      <c r="B2430" s="38" t="n">
        <v>46283</v>
      </c>
      <c r="C2430" s="39" t="s">
        <v>69</v>
      </c>
      <c r="D2430" s="39" t="s">
        <v>37</v>
      </c>
      <c r="E2430" s="40" t="n">
        <v>3.7</v>
      </c>
      <c r="F2430" s="41" t="n">
        <f aca="false">IF(A2430="","",INDEX(Assumptions!$B$16:$B$18,MATCH(C2430,Assumptions!$A$16:$A$18,0)))</f>
        <v>3</v>
      </c>
      <c r="G2430" s="42" t="n">
        <f aca="false">IF(A2430="","",WORKDAY(B2430,F2430))</f>
        <v>46288</v>
      </c>
    </row>
    <row r="2431" customFormat="false" ht="15" hidden="false" customHeight="false" outlineLevel="0" collapsed="false">
      <c r="A2431" s="37" t="n">
        <v>1002430</v>
      </c>
      <c r="B2431" s="38" t="n">
        <v>46283</v>
      </c>
      <c r="C2431" s="39" t="s">
        <v>69</v>
      </c>
      <c r="D2431" s="39" t="s">
        <v>31</v>
      </c>
      <c r="E2431" s="40" t="n">
        <v>2.3</v>
      </c>
      <c r="F2431" s="41" t="n">
        <f aca="false">IF(A2431="","",INDEX(Assumptions!$B$16:$B$18,MATCH(C2431,Assumptions!$A$16:$A$18,0)))</f>
        <v>3</v>
      </c>
      <c r="G2431" s="42" t="n">
        <f aca="false">IF(A2431="","",WORKDAY(B2431,F2431))</f>
        <v>46288</v>
      </c>
    </row>
    <row r="2432" customFormat="false" ht="15" hidden="false" customHeight="false" outlineLevel="0" collapsed="false">
      <c r="A2432" s="37" t="n">
        <v>1002431</v>
      </c>
      <c r="B2432" s="38" t="n">
        <v>46283</v>
      </c>
      <c r="C2432" s="39" t="s">
        <v>70</v>
      </c>
      <c r="D2432" s="39" t="s">
        <v>33</v>
      </c>
      <c r="E2432" s="40" t="n">
        <v>0.6</v>
      </c>
      <c r="F2432" s="41" t="n">
        <f aca="false">IF(A2432="","",INDEX(Assumptions!$B$16:$B$18,MATCH(C2432,Assumptions!$A$16:$A$18,0)))</f>
        <v>5</v>
      </c>
      <c r="G2432" s="42" t="n">
        <f aca="false">IF(A2432="","",WORKDAY(B2432,F2432))</f>
        <v>46290</v>
      </c>
    </row>
    <row r="2433" customFormat="false" ht="15" hidden="false" customHeight="false" outlineLevel="0" collapsed="false">
      <c r="A2433" s="37" t="n">
        <v>1002432</v>
      </c>
      <c r="B2433" s="38" t="n">
        <v>46283</v>
      </c>
      <c r="C2433" s="39" t="s">
        <v>68</v>
      </c>
      <c r="D2433" s="39" t="s">
        <v>33</v>
      </c>
      <c r="E2433" s="40" t="n">
        <v>1.3</v>
      </c>
      <c r="F2433" s="41" t="n">
        <f aca="false">IF(A2433="","",INDEX(Assumptions!$B$16:$B$18,MATCH(C2433,Assumptions!$A$16:$A$18,0)))</f>
        <v>1</v>
      </c>
      <c r="G2433" s="42" t="n">
        <f aca="false">IF(A2433="","",WORKDAY(B2433,F2433))</f>
        <v>46286</v>
      </c>
    </row>
    <row r="2434" customFormat="false" ht="15" hidden="false" customHeight="false" outlineLevel="0" collapsed="false">
      <c r="A2434" s="37" t="n">
        <v>1002433</v>
      </c>
      <c r="B2434" s="38" t="n">
        <v>46283</v>
      </c>
      <c r="C2434" s="39" t="s">
        <v>69</v>
      </c>
      <c r="D2434" s="39" t="s">
        <v>33</v>
      </c>
      <c r="E2434" s="40" t="n">
        <v>1.5</v>
      </c>
      <c r="F2434" s="41" t="n">
        <f aca="false">IF(A2434="","",INDEX(Assumptions!$B$16:$B$18,MATCH(C2434,Assumptions!$A$16:$A$18,0)))</f>
        <v>3</v>
      </c>
      <c r="G2434" s="42" t="n">
        <f aca="false">IF(A2434="","",WORKDAY(B2434,F2434))</f>
        <v>46288</v>
      </c>
    </row>
    <row r="2435" customFormat="false" ht="15" hidden="false" customHeight="false" outlineLevel="0" collapsed="false">
      <c r="A2435" s="37" t="n">
        <v>1002434</v>
      </c>
      <c r="B2435" s="38" t="n">
        <v>46283</v>
      </c>
      <c r="C2435" s="39" t="s">
        <v>69</v>
      </c>
      <c r="D2435" s="39" t="s">
        <v>39</v>
      </c>
      <c r="E2435" s="40" t="n">
        <v>2.9</v>
      </c>
      <c r="F2435" s="41" t="n">
        <f aca="false">IF(A2435="","",INDEX(Assumptions!$B$16:$B$18,MATCH(C2435,Assumptions!$A$16:$A$18,0)))</f>
        <v>3</v>
      </c>
      <c r="G2435" s="42" t="n">
        <f aca="false">IF(A2435="","",WORKDAY(B2435,F2435))</f>
        <v>46288</v>
      </c>
    </row>
    <row r="2436" customFormat="false" ht="15" hidden="false" customHeight="false" outlineLevel="0" collapsed="false">
      <c r="A2436" s="37" t="n">
        <v>1002435</v>
      </c>
      <c r="B2436" s="38" t="n">
        <v>46283</v>
      </c>
      <c r="C2436" s="39" t="s">
        <v>69</v>
      </c>
      <c r="D2436" s="39" t="s">
        <v>39</v>
      </c>
      <c r="E2436" s="40" t="n">
        <v>0.7</v>
      </c>
      <c r="F2436" s="41" t="n">
        <f aca="false">IF(A2436="","",INDEX(Assumptions!$B$16:$B$18,MATCH(C2436,Assumptions!$A$16:$A$18,0)))</f>
        <v>3</v>
      </c>
      <c r="G2436" s="42" t="n">
        <f aca="false">IF(A2436="","",WORKDAY(B2436,F2436))</f>
        <v>46288</v>
      </c>
    </row>
    <row r="2437" customFormat="false" ht="15" hidden="false" customHeight="false" outlineLevel="0" collapsed="false">
      <c r="A2437" s="37" t="n">
        <v>1002436</v>
      </c>
      <c r="B2437" s="38" t="n">
        <v>46283</v>
      </c>
      <c r="C2437" s="39" t="s">
        <v>70</v>
      </c>
      <c r="D2437" s="39" t="s">
        <v>33</v>
      </c>
      <c r="E2437" s="40" t="n">
        <v>3</v>
      </c>
      <c r="F2437" s="41" t="n">
        <f aca="false">IF(A2437="","",INDEX(Assumptions!$B$16:$B$18,MATCH(C2437,Assumptions!$A$16:$A$18,0)))</f>
        <v>5</v>
      </c>
      <c r="G2437" s="42" t="n">
        <f aca="false">IF(A2437="","",WORKDAY(B2437,F2437))</f>
        <v>46290</v>
      </c>
    </row>
    <row r="2438" customFormat="false" ht="15" hidden="false" customHeight="false" outlineLevel="0" collapsed="false">
      <c r="A2438" s="37" t="n">
        <v>1002437</v>
      </c>
      <c r="B2438" s="38" t="n">
        <v>46283</v>
      </c>
      <c r="C2438" s="39" t="s">
        <v>70</v>
      </c>
      <c r="D2438" s="39" t="s">
        <v>31</v>
      </c>
      <c r="E2438" s="40" t="n">
        <v>0.5</v>
      </c>
      <c r="F2438" s="41" t="n">
        <f aca="false">IF(A2438="","",INDEX(Assumptions!$B$16:$B$18,MATCH(C2438,Assumptions!$A$16:$A$18,0)))</f>
        <v>5</v>
      </c>
      <c r="G2438" s="42" t="n">
        <f aca="false">IF(A2438="","",WORKDAY(B2438,F2438))</f>
        <v>46290</v>
      </c>
    </row>
    <row r="2439" customFormat="false" ht="15" hidden="false" customHeight="false" outlineLevel="0" collapsed="false">
      <c r="A2439" s="37" t="n">
        <v>1002438</v>
      </c>
      <c r="B2439" s="38" t="n">
        <v>46283</v>
      </c>
      <c r="C2439" s="39" t="s">
        <v>69</v>
      </c>
      <c r="D2439" s="39" t="s">
        <v>35</v>
      </c>
      <c r="E2439" s="40" t="n">
        <v>3</v>
      </c>
      <c r="F2439" s="41" t="n">
        <f aca="false">IF(A2439="","",INDEX(Assumptions!$B$16:$B$18,MATCH(C2439,Assumptions!$A$16:$A$18,0)))</f>
        <v>3</v>
      </c>
      <c r="G2439" s="42" t="n">
        <f aca="false">IF(A2439="","",WORKDAY(B2439,F2439))</f>
        <v>46288</v>
      </c>
    </row>
    <row r="2440" customFormat="false" ht="15" hidden="false" customHeight="false" outlineLevel="0" collapsed="false">
      <c r="A2440" s="37" t="n">
        <v>1002439</v>
      </c>
      <c r="B2440" s="38" t="n">
        <v>46283</v>
      </c>
      <c r="C2440" s="39" t="s">
        <v>69</v>
      </c>
      <c r="D2440" s="39" t="s">
        <v>37</v>
      </c>
      <c r="E2440" s="40" t="n">
        <v>1</v>
      </c>
      <c r="F2440" s="41" t="n">
        <f aca="false">IF(A2440="","",INDEX(Assumptions!$B$16:$B$18,MATCH(C2440,Assumptions!$A$16:$A$18,0)))</f>
        <v>3</v>
      </c>
      <c r="G2440" s="42" t="n">
        <f aca="false">IF(A2440="","",WORKDAY(B2440,F2440))</f>
        <v>46288</v>
      </c>
    </row>
    <row r="2441" customFormat="false" ht="15" hidden="false" customHeight="false" outlineLevel="0" collapsed="false">
      <c r="A2441" s="37" t="n">
        <v>1002440</v>
      </c>
      <c r="B2441" s="38" t="n">
        <v>46283</v>
      </c>
      <c r="C2441" s="39" t="s">
        <v>69</v>
      </c>
      <c r="D2441" s="39" t="s">
        <v>37</v>
      </c>
      <c r="E2441" s="40" t="n">
        <v>2.2</v>
      </c>
      <c r="F2441" s="41" t="n">
        <f aca="false">IF(A2441="","",INDEX(Assumptions!$B$16:$B$18,MATCH(C2441,Assumptions!$A$16:$A$18,0)))</f>
        <v>3</v>
      </c>
      <c r="G2441" s="42" t="n">
        <f aca="false">IF(A2441="","",WORKDAY(B2441,F2441))</f>
        <v>46288</v>
      </c>
    </row>
    <row r="2442" customFormat="false" ht="15" hidden="false" customHeight="false" outlineLevel="0" collapsed="false">
      <c r="A2442" s="37" t="n">
        <v>1002441</v>
      </c>
      <c r="B2442" s="38" t="n">
        <v>46283</v>
      </c>
      <c r="C2442" s="39" t="s">
        <v>68</v>
      </c>
      <c r="D2442" s="39" t="s">
        <v>39</v>
      </c>
      <c r="E2442" s="40" t="n">
        <v>0.6</v>
      </c>
      <c r="F2442" s="41" t="n">
        <f aca="false">IF(A2442="","",INDEX(Assumptions!$B$16:$B$18,MATCH(C2442,Assumptions!$A$16:$A$18,0)))</f>
        <v>1</v>
      </c>
      <c r="G2442" s="42" t="n">
        <f aca="false">IF(A2442="","",WORKDAY(B2442,F2442))</f>
        <v>46286</v>
      </c>
    </row>
    <row r="2443" customFormat="false" ht="15" hidden="false" customHeight="false" outlineLevel="0" collapsed="false">
      <c r="A2443" s="37" t="n">
        <v>1002442</v>
      </c>
      <c r="B2443" s="38" t="n">
        <v>46283</v>
      </c>
      <c r="C2443" s="39" t="s">
        <v>70</v>
      </c>
      <c r="D2443" s="39" t="s">
        <v>39</v>
      </c>
      <c r="E2443" s="40" t="n">
        <v>2.8</v>
      </c>
      <c r="F2443" s="41" t="n">
        <f aca="false">IF(A2443="","",INDEX(Assumptions!$B$16:$B$18,MATCH(C2443,Assumptions!$A$16:$A$18,0)))</f>
        <v>5</v>
      </c>
      <c r="G2443" s="42" t="n">
        <f aca="false">IF(A2443="","",WORKDAY(B2443,F2443))</f>
        <v>46290</v>
      </c>
    </row>
    <row r="2444" customFormat="false" ht="15" hidden="false" customHeight="false" outlineLevel="0" collapsed="false">
      <c r="A2444" s="37" t="n">
        <v>1002443</v>
      </c>
      <c r="B2444" s="38" t="n">
        <v>46283</v>
      </c>
      <c r="C2444" s="39" t="s">
        <v>69</v>
      </c>
      <c r="D2444" s="39" t="s">
        <v>31</v>
      </c>
      <c r="E2444" s="40" t="n">
        <v>1.5</v>
      </c>
      <c r="F2444" s="41" t="n">
        <f aca="false">IF(A2444="","",INDEX(Assumptions!$B$16:$B$18,MATCH(C2444,Assumptions!$A$16:$A$18,0)))</f>
        <v>3</v>
      </c>
      <c r="G2444" s="42" t="n">
        <f aca="false">IF(A2444="","",WORKDAY(B2444,F2444))</f>
        <v>46288</v>
      </c>
    </row>
    <row r="2445" customFormat="false" ht="15" hidden="false" customHeight="false" outlineLevel="0" collapsed="false">
      <c r="A2445" s="37" t="n">
        <v>1002444</v>
      </c>
      <c r="B2445" s="38" t="n">
        <v>46283</v>
      </c>
      <c r="C2445" s="39" t="s">
        <v>69</v>
      </c>
      <c r="D2445" s="39" t="s">
        <v>39</v>
      </c>
      <c r="E2445" s="40" t="n">
        <v>3.7</v>
      </c>
      <c r="F2445" s="41" t="n">
        <f aca="false">IF(A2445="","",INDEX(Assumptions!$B$16:$B$18,MATCH(C2445,Assumptions!$A$16:$A$18,0)))</f>
        <v>3</v>
      </c>
      <c r="G2445" s="42" t="n">
        <f aca="false">IF(A2445="","",WORKDAY(B2445,F2445))</f>
        <v>46288</v>
      </c>
    </row>
    <row r="2446" customFormat="false" ht="15" hidden="false" customHeight="false" outlineLevel="0" collapsed="false">
      <c r="A2446" s="37" t="n">
        <v>1002445</v>
      </c>
      <c r="B2446" s="38" t="n">
        <v>46283</v>
      </c>
      <c r="C2446" s="39" t="s">
        <v>68</v>
      </c>
      <c r="D2446" s="39" t="s">
        <v>33</v>
      </c>
      <c r="E2446" s="40" t="n">
        <v>1.8</v>
      </c>
      <c r="F2446" s="41" t="n">
        <f aca="false">IF(A2446="","",INDEX(Assumptions!$B$16:$B$18,MATCH(C2446,Assumptions!$A$16:$A$18,0)))</f>
        <v>1</v>
      </c>
      <c r="G2446" s="42" t="n">
        <f aca="false">IF(A2446="","",WORKDAY(B2446,F2446))</f>
        <v>46286</v>
      </c>
    </row>
    <row r="2447" customFormat="false" ht="15" hidden="false" customHeight="false" outlineLevel="0" collapsed="false">
      <c r="A2447" s="37" t="n">
        <v>1002446</v>
      </c>
      <c r="B2447" s="38" t="n">
        <v>46283</v>
      </c>
      <c r="C2447" s="39" t="s">
        <v>70</v>
      </c>
      <c r="D2447" s="39" t="s">
        <v>39</v>
      </c>
      <c r="E2447" s="40" t="n">
        <v>2.9</v>
      </c>
      <c r="F2447" s="41" t="n">
        <f aca="false">IF(A2447="","",INDEX(Assumptions!$B$16:$B$18,MATCH(C2447,Assumptions!$A$16:$A$18,0)))</f>
        <v>5</v>
      </c>
      <c r="G2447" s="42" t="n">
        <f aca="false">IF(A2447="","",WORKDAY(B2447,F2447))</f>
        <v>46290</v>
      </c>
    </row>
    <row r="2448" customFormat="false" ht="15" hidden="false" customHeight="false" outlineLevel="0" collapsed="false">
      <c r="A2448" s="37" t="n">
        <v>1002447</v>
      </c>
      <c r="B2448" s="38" t="n">
        <v>46283</v>
      </c>
      <c r="C2448" s="39" t="s">
        <v>69</v>
      </c>
      <c r="D2448" s="39" t="s">
        <v>37</v>
      </c>
      <c r="E2448" s="40" t="n">
        <v>1.2</v>
      </c>
      <c r="F2448" s="41" t="n">
        <f aca="false">IF(A2448="","",INDEX(Assumptions!$B$16:$B$18,MATCH(C2448,Assumptions!$A$16:$A$18,0)))</f>
        <v>3</v>
      </c>
      <c r="G2448" s="42" t="n">
        <f aca="false">IF(A2448="","",WORKDAY(B2448,F2448))</f>
        <v>46288</v>
      </c>
    </row>
    <row r="2449" customFormat="false" ht="15" hidden="false" customHeight="false" outlineLevel="0" collapsed="false">
      <c r="A2449" s="37" t="n">
        <v>1002448</v>
      </c>
      <c r="B2449" s="38" t="n">
        <v>46283</v>
      </c>
      <c r="C2449" s="39" t="s">
        <v>69</v>
      </c>
      <c r="D2449" s="39" t="s">
        <v>39</v>
      </c>
      <c r="E2449" s="40" t="n">
        <v>2.6</v>
      </c>
      <c r="F2449" s="41" t="n">
        <f aca="false">IF(A2449="","",INDEX(Assumptions!$B$16:$B$18,MATCH(C2449,Assumptions!$A$16:$A$18,0)))</f>
        <v>3</v>
      </c>
      <c r="G2449" s="42" t="n">
        <f aca="false">IF(A2449="","",WORKDAY(B2449,F2449))</f>
        <v>46288</v>
      </c>
    </row>
    <row r="2450" customFormat="false" ht="15" hidden="false" customHeight="false" outlineLevel="0" collapsed="false">
      <c r="A2450" s="37" t="n">
        <v>1002449</v>
      </c>
      <c r="B2450" s="38" t="n">
        <v>46283</v>
      </c>
      <c r="C2450" s="39" t="s">
        <v>68</v>
      </c>
      <c r="D2450" s="39" t="s">
        <v>31</v>
      </c>
      <c r="E2450" s="40" t="n">
        <v>2.4</v>
      </c>
      <c r="F2450" s="41" t="n">
        <f aca="false">IF(A2450="","",INDEX(Assumptions!$B$16:$B$18,MATCH(C2450,Assumptions!$A$16:$A$18,0)))</f>
        <v>1</v>
      </c>
      <c r="G2450" s="42" t="n">
        <f aca="false">IF(A2450="","",WORKDAY(B2450,F2450))</f>
        <v>46286</v>
      </c>
    </row>
    <row r="2451" customFormat="false" ht="15" hidden="false" customHeight="false" outlineLevel="0" collapsed="false">
      <c r="A2451" s="37" t="n">
        <v>1002450</v>
      </c>
      <c r="B2451" s="38" t="n">
        <v>46283</v>
      </c>
      <c r="C2451" s="39" t="s">
        <v>69</v>
      </c>
      <c r="D2451" s="39" t="s">
        <v>37</v>
      </c>
      <c r="E2451" s="40" t="n">
        <v>0.6</v>
      </c>
      <c r="F2451" s="41" t="n">
        <f aca="false">IF(A2451="","",INDEX(Assumptions!$B$16:$B$18,MATCH(C2451,Assumptions!$A$16:$A$18,0)))</f>
        <v>3</v>
      </c>
      <c r="G2451" s="42" t="n">
        <f aca="false">IF(A2451="","",WORKDAY(B2451,F2451))</f>
        <v>46288</v>
      </c>
    </row>
    <row r="2452" customFormat="false" ht="15" hidden="false" customHeight="false" outlineLevel="0" collapsed="false">
      <c r="A2452" s="37" t="n">
        <v>1002451</v>
      </c>
      <c r="B2452" s="38" t="n">
        <v>46283</v>
      </c>
      <c r="C2452" s="39" t="s">
        <v>69</v>
      </c>
      <c r="D2452" s="39" t="s">
        <v>31</v>
      </c>
      <c r="E2452" s="40" t="n">
        <v>0.7</v>
      </c>
      <c r="F2452" s="41" t="n">
        <f aca="false">IF(A2452="","",INDEX(Assumptions!$B$16:$B$18,MATCH(C2452,Assumptions!$A$16:$A$18,0)))</f>
        <v>3</v>
      </c>
      <c r="G2452" s="42" t="n">
        <f aca="false">IF(A2452="","",WORKDAY(B2452,F2452))</f>
        <v>46288</v>
      </c>
    </row>
    <row r="2453" customFormat="false" ht="15" hidden="false" customHeight="false" outlineLevel="0" collapsed="false">
      <c r="A2453" s="37" t="n">
        <v>1002452</v>
      </c>
      <c r="B2453" s="38" t="n">
        <v>46283</v>
      </c>
      <c r="C2453" s="39" t="s">
        <v>70</v>
      </c>
      <c r="D2453" s="39" t="s">
        <v>35</v>
      </c>
      <c r="E2453" s="40" t="n">
        <v>1.3</v>
      </c>
      <c r="F2453" s="41" t="n">
        <f aca="false">IF(A2453="","",INDEX(Assumptions!$B$16:$B$18,MATCH(C2453,Assumptions!$A$16:$A$18,0)))</f>
        <v>5</v>
      </c>
      <c r="G2453" s="42" t="n">
        <f aca="false">IF(A2453="","",WORKDAY(B2453,F2453))</f>
        <v>46290</v>
      </c>
    </row>
    <row r="2454" customFormat="false" ht="15" hidden="false" customHeight="false" outlineLevel="0" collapsed="false">
      <c r="A2454" s="37" t="n">
        <v>1002453</v>
      </c>
      <c r="B2454" s="38" t="n">
        <v>46283</v>
      </c>
      <c r="C2454" s="39" t="s">
        <v>69</v>
      </c>
      <c r="D2454" s="39" t="s">
        <v>33</v>
      </c>
      <c r="E2454" s="40" t="n">
        <v>4.1</v>
      </c>
      <c r="F2454" s="41" t="n">
        <f aca="false">IF(A2454="","",INDEX(Assumptions!$B$16:$B$18,MATCH(C2454,Assumptions!$A$16:$A$18,0)))</f>
        <v>3</v>
      </c>
      <c r="G2454" s="42" t="n">
        <f aca="false">IF(A2454="","",WORKDAY(B2454,F2454))</f>
        <v>46288</v>
      </c>
    </row>
    <row r="2455" customFormat="false" ht="15" hidden="false" customHeight="false" outlineLevel="0" collapsed="false">
      <c r="A2455" s="37" t="n">
        <v>1002454</v>
      </c>
      <c r="B2455" s="38" t="n">
        <v>46283</v>
      </c>
      <c r="C2455" s="39" t="s">
        <v>69</v>
      </c>
      <c r="D2455" s="39" t="s">
        <v>33</v>
      </c>
      <c r="E2455" s="40" t="n">
        <v>0.8</v>
      </c>
      <c r="F2455" s="41" t="n">
        <f aca="false">IF(A2455="","",INDEX(Assumptions!$B$16:$B$18,MATCH(C2455,Assumptions!$A$16:$A$18,0)))</f>
        <v>3</v>
      </c>
      <c r="G2455" s="42" t="n">
        <f aca="false">IF(A2455="","",WORKDAY(B2455,F2455))</f>
        <v>46288</v>
      </c>
    </row>
    <row r="2456" customFormat="false" ht="15" hidden="false" customHeight="false" outlineLevel="0" collapsed="false">
      <c r="A2456" s="37" t="n">
        <v>1002455</v>
      </c>
      <c r="B2456" s="38" t="n">
        <v>46283</v>
      </c>
      <c r="C2456" s="39" t="s">
        <v>69</v>
      </c>
      <c r="D2456" s="39" t="s">
        <v>33</v>
      </c>
      <c r="E2456" s="40" t="n">
        <v>2.6</v>
      </c>
      <c r="F2456" s="41" t="n">
        <f aca="false">IF(A2456="","",INDEX(Assumptions!$B$16:$B$18,MATCH(C2456,Assumptions!$A$16:$A$18,0)))</f>
        <v>3</v>
      </c>
      <c r="G2456" s="42" t="n">
        <f aca="false">IF(A2456="","",WORKDAY(B2456,F2456))</f>
        <v>46288</v>
      </c>
    </row>
    <row r="2457" customFormat="false" ht="15" hidden="false" customHeight="false" outlineLevel="0" collapsed="false">
      <c r="A2457" s="37" t="n">
        <v>1002456</v>
      </c>
      <c r="B2457" s="38" t="n">
        <v>46283</v>
      </c>
      <c r="C2457" s="39" t="s">
        <v>69</v>
      </c>
      <c r="D2457" s="39" t="s">
        <v>39</v>
      </c>
      <c r="E2457" s="40" t="n">
        <v>1.9</v>
      </c>
      <c r="F2457" s="41" t="n">
        <f aca="false">IF(A2457="","",INDEX(Assumptions!$B$16:$B$18,MATCH(C2457,Assumptions!$A$16:$A$18,0)))</f>
        <v>3</v>
      </c>
      <c r="G2457" s="42" t="n">
        <f aca="false">IF(A2457="","",WORKDAY(B2457,F2457))</f>
        <v>46288</v>
      </c>
    </row>
    <row r="2458" customFormat="false" ht="15" hidden="false" customHeight="false" outlineLevel="0" collapsed="false">
      <c r="A2458" s="37" t="n">
        <v>1002457</v>
      </c>
      <c r="B2458" s="38" t="n">
        <v>46283</v>
      </c>
      <c r="C2458" s="39" t="s">
        <v>68</v>
      </c>
      <c r="D2458" s="39" t="s">
        <v>31</v>
      </c>
      <c r="E2458" s="40" t="n">
        <v>1.1</v>
      </c>
      <c r="F2458" s="41" t="n">
        <f aca="false">IF(A2458="","",INDEX(Assumptions!$B$16:$B$18,MATCH(C2458,Assumptions!$A$16:$A$18,0)))</f>
        <v>1</v>
      </c>
      <c r="G2458" s="42" t="n">
        <f aca="false">IF(A2458="","",WORKDAY(B2458,F2458))</f>
        <v>46286</v>
      </c>
    </row>
    <row r="2459" customFormat="false" ht="15" hidden="false" customHeight="false" outlineLevel="0" collapsed="false">
      <c r="A2459" s="37" t="n">
        <v>1002458</v>
      </c>
      <c r="B2459" s="38" t="n">
        <v>46283</v>
      </c>
      <c r="C2459" s="39" t="s">
        <v>69</v>
      </c>
      <c r="D2459" s="39" t="s">
        <v>35</v>
      </c>
      <c r="E2459" s="40" t="n">
        <v>17</v>
      </c>
      <c r="F2459" s="41" t="n">
        <f aca="false">IF(A2459="","",INDEX(Assumptions!$B$16:$B$18,MATCH(C2459,Assumptions!$A$16:$A$18,0)))</f>
        <v>3</v>
      </c>
      <c r="G2459" s="42" t="n">
        <f aca="false">IF(A2459="","",WORKDAY(B2459,F2459))</f>
        <v>46288</v>
      </c>
    </row>
    <row r="2460" customFormat="false" ht="15" hidden="false" customHeight="false" outlineLevel="0" collapsed="false">
      <c r="A2460" s="37" t="n">
        <v>1002459</v>
      </c>
      <c r="B2460" s="38" t="n">
        <v>46283</v>
      </c>
      <c r="C2460" s="39" t="s">
        <v>69</v>
      </c>
      <c r="D2460" s="39" t="s">
        <v>31</v>
      </c>
      <c r="E2460" s="40" t="n">
        <v>1.9</v>
      </c>
      <c r="F2460" s="41" t="n">
        <f aca="false">IF(A2460="","",INDEX(Assumptions!$B$16:$B$18,MATCH(C2460,Assumptions!$A$16:$A$18,0)))</f>
        <v>3</v>
      </c>
      <c r="G2460" s="42" t="n">
        <f aca="false">IF(A2460="","",WORKDAY(B2460,F2460))</f>
        <v>46288</v>
      </c>
    </row>
    <row r="2461" customFormat="false" ht="15" hidden="false" customHeight="false" outlineLevel="0" collapsed="false">
      <c r="A2461" s="37" t="n">
        <v>1002460</v>
      </c>
      <c r="B2461" s="38" t="n">
        <v>46283</v>
      </c>
      <c r="C2461" s="39" t="s">
        <v>69</v>
      </c>
      <c r="D2461" s="39" t="s">
        <v>37</v>
      </c>
      <c r="E2461" s="40" t="n">
        <v>1.7</v>
      </c>
      <c r="F2461" s="41" t="n">
        <f aca="false">IF(A2461="","",INDEX(Assumptions!$B$16:$B$18,MATCH(C2461,Assumptions!$A$16:$A$18,0)))</f>
        <v>3</v>
      </c>
      <c r="G2461" s="42" t="n">
        <f aca="false">IF(A2461="","",WORKDAY(B2461,F2461))</f>
        <v>46288</v>
      </c>
    </row>
    <row r="2462" customFormat="false" ht="15" hidden="false" customHeight="false" outlineLevel="0" collapsed="false">
      <c r="A2462" s="37" t="n">
        <v>1002461</v>
      </c>
      <c r="B2462" s="38" t="n">
        <v>46283</v>
      </c>
      <c r="C2462" s="39" t="s">
        <v>69</v>
      </c>
      <c r="D2462" s="39" t="s">
        <v>39</v>
      </c>
      <c r="E2462" s="40" t="n">
        <v>5.6</v>
      </c>
      <c r="F2462" s="41" t="n">
        <f aca="false">IF(A2462="","",INDEX(Assumptions!$B$16:$B$18,MATCH(C2462,Assumptions!$A$16:$A$18,0)))</f>
        <v>3</v>
      </c>
      <c r="G2462" s="42" t="n">
        <f aca="false">IF(A2462="","",WORKDAY(B2462,F2462))</f>
        <v>46288</v>
      </c>
    </row>
    <row r="2463" customFormat="false" ht="15" hidden="false" customHeight="false" outlineLevel="0" collapsed="false">
      <c r="A2463" s="37" t="n">
        <v>1002462</v>
      </c>
      <c r="B2463" s="38" t="n">
        <v>46283</v>
      </c>
      <c r="C2463" s="39" t="s">
        <v>69</v>
      </c>
      <c r="D2463" s="39" t="s">
        <v>35</v>
      </c>
      <c r="E2463" s="40" t="n">
        <v>1</v>
      </c>
      <c r="F2463" s="41" t="n">
        <f aca="false">IF(A2463="","",INDEX(Assumptions!$B$16:$B$18,MATCH(C2463,Assumptions!$A$16:$A$18,0)))</f>
        <v>3</v>
      </c>
      <c r="G2463" s="42" t="n">
        <f aca="false">IF(A2463="","",WORKDAY(B2463,F2463))</f>
        <v>46288</v>
      </c>
    </row>
    <row r="2464" customFormat="false" ht="15" hidden="false" customHeight="false" outlineLevel="0" collapsed="false">
      <c r="A2464" s="37" t="n">
        <v>1002463</v>
      </c>
      <c r="B2464" s="38" t="n">
        <v>46283</v>
      </c>
      <c r="C2464" s="39" t="s">
        <v>69</v>
      </c>
      <c r="D2464" s="39" t="s">
        <v>33</v>
      </c>
      <c r="E2464" s="40" t="n">
        <v>2.4</v>
      </c>
      <c r="F2464" s="41" t="n">
        <f aca="false">IF(A2464="","",INDEX(Assumptions!$B$16:$B$18,MATCH(C2464,Assumptions!$A$16:$A$18,0)))</f>
        <v>3</v>
      </c>
      <c r="G2464" s="42" t="n">
        <f aca="false">IF(A2464="","",WORKDAY(B2464,F2464))</f>
        <v>46288</v>
      </c>
    </row>
    <row r="2465" customFormat="false" ht="15" hidden="false" customHeight="false" outlineLevel="0" collapsed="false">
      <c r="A2465" s="37" t="n">
        <v>1002464</v>
      </c>
      <c r="B2465" s="38" t="n">
        <v>46283</v>
      </c>
      <c r="C2465" s="39" t="s">
        <v>70</v>
      </c>
      <c r="D2465" s="39" t="s">
        <v>35</v>
      </c>
      <c r="E2465" s="40" t="n">
        <v>1.4</v>
      </c>
      <c r="F2465" s="41" t="n">
        <f aca="false">IF(A2465="","",INDEX(Assumptions!$B$16:$B$18,MATCH(C2465,Assumptions!$A$16:$A$18,0)))</f>
        <v>5</v>
      </c>
      <c r="G2465" s="42" t="n">
        <f aca="false">IF(A2465="","",WORKDAY(B2465,F2465))</f>
        <v>46290</v>
      </c>
    </row>
    <row r="2466" customFormat="false" ht="15" hidden="false" customHeight="false" outlineLevel="0" collapsed="false">
      <c r="A2466" s="37" t="n">
        <v>1002465</v>
      </c>
      <c r="B2466" s="38" t="n">
        <v>46283</v>
      </c>
      <c r="C2466" s="39" t="s">
        <v>69</v>
      </c>
      <c r="D2466" s="39" t="s">
        <v>31</v>
      </c>
      <c r="E2466" s="40" t="n">
        <v>0.9</v>
      </c>
      <c r="F2466" s="41" t="n">
        <f aca="false">IF(A2466="","",INDEX(Assumptions!$B$16:$B$18,MATCH(C2466,Assumptions!$A$16:$A$18,0)))</f>
        <v>3</v>
      </c>
      <c r="G2466" s="42" t="n">
        <f aca="false">IF(A2466="","",WORKDAY(B2466,F2466))</f>
        <v>46288</v>
      </c>
    </row>
    <row r="2467" customFormat="false" ht="15" hidden="false" customHeight="false" outlineLevel="0" collapsed="false">
      <c r="A2467" s="37" t="n">
        <v>1002466</v>
      </c>
      <c r="B2467" s="38" t="n">
        <v>46283</v>
      </c>
      <c r="C2467" s="39" t="s">
        <v>69</v>
      </c>
      <c r="D2467" s="39" t="s">
        <v>35</v>
      </c>
      <c r="E2467" s="40" t="n">
        <v>2</v>
      </c>
      <c r="F2467" s="41" t="n">
        <f aca="false">IF(A2467="","",INDEX(Assumptions!$B$16:$B$18,MATCH(C2467,Assumptions!$A$16:$A$18,0)))</f>
        <v>3</v>
      </c>
      <c r="G2467" s="42" t="n">
        <f aca="false">IF(A2467="","",WORKDAY(B2467,F2467))</f>
        <v>46288</v>
      </c>
    </row>
    <row r="2468" customFormat="false" ht="15" hidden="false" customHeight="false" outlineLevel="0" collapsed="false">
      <c r="A2468" s="37" t="n">
        <v>1002467</v>
      </c>
      <c r="B2468" s="38" t="n">
        <v>46283</v>
      </c>
      <c r="C2468" s="39" t="s">
        <v>69</v>
      </c>
      <c r="D2468" s="39" t="s">
        <v>39</v>
      </c>
      <c r="E2468" s="40" t="n">
        <v>1.1</v>
      </c>
      <c r="F2468" s="41" t="n">
        <f aca="false">IF(A2468="","",INDEX(Assumptions!$B$16:$B$18,MATCH(C2468,Assumptions!$A$16:$A$18,0)))</f>
        <v>3</v>
      </c>
      <c r="G2468" s="42" t="n">
        <f aca="false">IF(A2468="","",WORKDAY(B2468,F2468))</f>
        <v>46288</v>
      </c>
    </row>
    <row r="2469" customFormat="false" ht="15" hidden="false" customHeight="false" outlineLevel="0" collapsed="false">
      <c r="A2469" s="37" t="n">
        <v>1002468</v>
      </c>
      <c r="B2469" s="38" t="n">
        <v>46283</v>
      </c>
      <c r="C2469" s="39" t="s">
        <v>70</v>
      </c>
      <c r="D2469" s="39" t="s">
        <v>37</v>
      </c>
      <c r="E2469" s="40" t="n">
        <v>0.6</v>
      </c>
      <c r="F2469" s="41" t="n">
        <f aca="false">IF(A2469="","",INDEX(Assumptions!$B$16:$B$18,MATCH(C2469,Assumptions!$A$16:$A$18,0)))</f>
        <v>5</v>
      </c>
      <c r="G2469" s="42" t="n">
        <f aca="false">IF(A2469="","",WORKDAY(B2469,F2469))</f>
        <v>46290</v>
      </c>
    </row>
    <row r="2470" customFormat="false" ht="15" hidden="false" customHeight="false" outlineLevel="0" collapsed="false">
      <c r="A2470" s="37" t="n">
        <v>1002469</v>
      </c>
      <c r="B2470" s="38" t="n">
        <v>46283</v>
      </c>
      <c r="C2470" s="39" t="s">
        <v>69</v>
      </c>
      <c r="D2470" s="39" t="s">
        <v>39</v>
      </c>
      <c r="E2470" s="40" t="n">
        <v>1.6</v>
      </c>
      <c r="F2470" s="41" t="n">
        <f aca="false">IF(A2470="","",INDEX(Assumptions!$B$16:$B$18,MATCH(C2470,Assumptions!$A$16:$A$18,0)))</f>
        <v>3</v>
      </c>
      <c r="G2470" s="42" t="n">
        <f aca="false">IF(A2470="","",WORKDAY(B2470,F2470))</f>
        <v>46288</v>
      </c>
    </row>
    <row r="2471" customFormat="false" ht="15" hidden="false" customHeight="false" outlineLevel="0" collapsed="false">
      <c r="A2471" s="37" t="n">
        <v>1002470</v>
      </c>
      <c r="B2471" s="38" t="n">
        <v>46283</v>
      </c>
      <c r="C2471" s="39" t="s">
        <v>69</v>
      </c>
      <c r="D2471" s="39" t="s">
        <v>39</v>
      </c>
      <c r="E2471" s="40" t="n">
        <v>2.3</v>
      </c>
      <c r="F2471" s="41" t="n">
        <f aca="false">IF(A2471="","",INDEX(Assumptions!$B$16:$B$18,MATCH(C2471,Assumptions!$A$16:$A$18,0)))</f>
        <v>3</v>
      </c>
      <c r="G2471" s="42" t="n">
        <f aca="false">IF(A2471="","",WORKDAY(B2471,F2471))</f>
        <v>46288</v>
      </c>
    </row>
    <row r="2472" customFormat="false" ht="15" hidden="false" customHeight="false" outlineLevel="0" collapsed="false">
      <c r="A2472" s="37" t="n">
        <v>1002471</v>
      </c>
      <c r="B2472" s="38" t="n">
        <v>46283</v>
      </c>
      <c r="C2472" s="39" t="s">
        <v>69</v>
      </c>
      <c r="D2472" s="39" t="s">
        <v>37</v>
      </c>
      <c r="E2472" s="40" t="n">
        <v>1.9</v>
      </c>
      <c r="F2472" s="41" t="n">
        <f aca="false">IF(A2472="","",INDEX(Assumptions!$B$16:$B$18,MATCH(C2472,Assumptions!$A$16:$A$18,0)))</f>
        <v>3</v>
      </c>
      <c r="G2472" s="42" t="n">
        <f aca="false">IF(A2472="","",WORKDAY(B2472,F2472))</f>
        <v>46288</v>
      </c>
    </row>
    <row r="2473" customFormat="false" ht="15" hidden="false" customHeight="false" outlineLevel="0" collapsed="false">
      <c r="A2473" s="37" t="n">
        <v>1002472</v>
      </c>
      <c r="B2473" s="38" t="n">
        <v>46283</v>
      </c>
      <c r="C2473" s="39" t="s">
        <v>69</v>
      </c>
      <c r="D2473" s="39" t="s">
        <v>31</v>
      </c>
      <c r="E2473" s="40" t="n">
        <v>0.9</v>
      </c>
      <c r="F2473" s="41" t="n">
        <f aca="false">IF(A2473="","",INDEX(Assumptions!$B$16:$B$18,MATCH(C2473,Assumptions!$A$16:$A$18,0)))</f>
        <v>3</v>
      </c>
      <c r="G2473" s="42" t="n">
        <f aca="false">IF(A2473="","",WORKDAY(B2473,F2473))</f>
        <v>46288</v>
      </c>
    </row>
    <row r="2474" customFormat="false" ht="15" hidden="false" customHeight="false" outlineLevel="0" collapsed="false">
      <c r="A2474" s="37" t="n">
        <v>1002473</v>
      </c>
      <c r="B2474" s="38" t="n">
        <v>46283</v>
      </c>
      <c r="C2474" s="39" t="s">
        <v>70</v>
      </c>
      <c r="D2474" s="39" t="s">
        <v>39</v>
      </c>
      <c r="E2474" s="40" t="n">
        <v>2.2</v>
      </c>
      <c r="F2474" s="41" t="n">
        <f aca="false">IF(A2474="","",INDEX(Assumptions!$B$16:$B$18,MATCH(C2474,Assumptions!$A$16:$A$18,0)))</f>
        <v>5</v>
      </c>
      <c r="G2474" s="42" t="n">
        <f aca="false">IF(A2474="","",WORKDAY(B2474,F2474))</f>
        <v>46290</v>
      </c>
    </row>
    <row r="2475" customFormat="false" ht="15" hidden="false" customHeight="false" outlineLevel="0" collapsed="false">
      <c r="A2475" s="37" t="n">
        <v>1002474</v>
      </c>
      <c r="B2475" s="38" t="n">
        <v>46283</v>
      </c>
      <c r="C2475" s="39" t="s">
        <v>69</v>
      </c>
      <c r="D2475" s="39" t="s">
        <v>35</v>
      </c>
      <c r="E2475" s="40" t="n">
        <v>1.9</v>
      </c>
      <c r="F2475" s="41" t="n">
        <f aca="false">IF(A2475="","",INDEX(Assumptions!$B$16:$B$18,MATCH(C2475,Assumptions!$A$16:$A$18,0)))</f>
        <v>3</v>
      </c>
      <c r="G2475" s="42" t="n">
        <f aca="false">IF(A2475="","",WORKDAY(B2475,F2475))</f>
        <v>46288</v>
      </c>
    </row>
    <row r="2476" customFormat="false" ht="15" hidden="false" customHeight="false" outlineLevel="0" collapsed="false">
      <c r="A2476" s="37" t="n">
        <v>1002475</v>
      </c>
      <c r="B2476" s="38" t="n">
        <v>46283</v>
      </c>
      <c r="C2476" s="39" t="s">
        <v>69</v>
      </c>
      <c r="D2476" s="39" t="s">
        <v>33</v>
      </c>
      <c r="E2476" s="40" t="n">
        <v>1.1</v>
      </c>
      <c r="F2476" s="41" t="n">
        <f aca="false">IF(A2476="","",INDEX(Assumptions!$B$16:$B$18,MATCH(C2476,Assumptions!$A$16:$A$18,0)))</f>
        <v>3</v>
      </c>
      <c r="G2476" s="42" t="n">
        <f aca="false">IF(A2476="","",WORKDAY(B2476,F2476))</f>
        <v>46288</v>
      </c>
    </row>
    <row r="2477" customFormat="false" ht="15" hidden="false" customHeight="false" outlineLevel="0" collapsed="false">
      <c r="A2477" s="37" t="n">
        <v>1002476</v>
      </c>
      <c r="B2477" s="38" t="n">
        <v>46283</v>
      </c>
      <c r="C2477" s="39" t="s">
        <v>70</v>
      </c>
      <c r="D2477" s="39" t="s">
        <v>31</v>
      </c>
      <c r="E2477" s="40" t="n">
        <v>0.7</v>
      </c>
      <c r="F2477" s="41" t="n">
        <f aca="false">IF(A2477="","",INDEX(Assumptions!$B$16:$B$18,MATCH(C2477,Assumptions!$A$16:$A$18,0)))</f>
        <v>5</v>
      </c>
      <c r="G2477" s="42" t="n">
        <f aca="false">IF(A2477="","",WORKDAY(B2477,F2477))</f>
        <v>46290</v>
      </c>
    </row>
    <row r="2478" customFormat="false" ht="15" hidden="false" customHeight="false" outlineLevel="0" collapsed="false">
      <c r="A2478" s="37" t="n">
        <v>1002477</v>
      </c>
      <c r="B2478" s="38" t="n">
        <v>46283</v>
      </c>
      <c r="C2478" s="39" t="s">
        <v>69</v>
      </c>
      <c r="D2478" s="39" t="s">
        <v>37</v>
      </c>
      <c r="E2478" s="40" t="n">
        <v>0.8</v>
      </c>
      <c r="F2478" s="41" t="n">
        <f aca="false">IF(A2478="","",INDEX(Assumptions!$B$16:$B$18,MATCH(C2478,Assumptions!$A$16:$A$18,0)))</f>
        <v>3</v>
      </c>
      <c r="G2478" s="42" t="n">
        <f aca="false">IF(A2478="","",WORKDAY(B2478,F2478))</f>
        <v>46288</v>
      </c>
    </row>
    <row r="2479" customFormat="false" ht="15" hidden="false" customHeight="false" outlineLevel="0" collapsed="false">
      <c r="A2479" s="37" t="n">
        <v>1002478</v>
      </c>
      <c r="B2479" s="38" t="n">
        <v>46283</v>
      </c>
      <c r="C2479" s="39" t="s">
        <v>70</v>
      </c>
      <c r="D2479" s="39" t="s">
        <v>31</v>
      </c>
      <c r="E2479" s="40" t="n">
        <v>3.8</v>
      </c>
      <c r="F2479" s="41" t="n">
        <f aca="false">IF(A2479="","",INDEX(Assumptions!$B$16:$B$18,MATCH(C2479,Assumptions!$A$16:$A$18,0)))</f>
        <v>5</v>
      </c>
      <c r="G2479" s="42" t="n">
        <f aca="false">IF(A2479="","",WORKDAY(B2479,F2479))</f>
        <v>46290</v>
      </c>
    </row>
    <row r="2480" customFormat="false" ht="15" hidden="false" customHeight="false" outlineLevel="0" collapsed="false">
      <c r="A2480" s="37" t="n">
        <v>1002479</v>
      </c>
      <c r="B2480" s="38" t="n">
        <v>46283</v>
      </c>
      <c r="C2480" s="39" t="s">
        <v>69</v>
      </c>
      <c r="D2480" s="39" t="s">
        <v>37</v>
      </c>
      <c r="E2480" s="40" t="n">
        <v>3</v>
      </c>
      <c r="F2480" s="41" t="n">
        <f aca="false">IF(A2480="","",INDEX(Assumptions!$B$16:$B$18,MATCH(C2480,Assumptions!$A$16:$A$18,0)))</f>
        <v>3</v>
      </c>
      <c r="G2480" s="42" t="n">
        <f aca="false">IF(A2480="","",WORKDAY(B2480,F2480))</f>
        <v>46288</v>
      </c>
    </row>
    <row r="2481" customFormat="false" ht="15" hidden="false" customHeight="false" outlineLevel="0" collapsed="false">
      <c r="A2481" s="37" t="n">
        <v>1002480</v>
      </c>
      <c r="B2481" s="38" t="n">
        <v>46283</v>
      </c>
      <c r="C2481" s="39" t="s">
        <v>69</v>
      </c>
      <c r="D2481" s="39" t="s">
        <v>37</v>
      </c>
      <c r="E2481" s="40" t="n">
        <v>1.7</v>
      </c>
      <c r="F2481" s="41" t="n">
        <f aca="false">IF(A2481="","",INDEX(Assumptions!$B$16:$B$18,MATCH(C2481,Assumptions!$A$16:$A$18,0)))</f>
        <v>3</v>
      </c>
      <c r="G2481" s="42" t="n">
        <f aca="false">IF(A2481="","",WORKDAY(B2481,F2481))</f>
        <v>46288</v>
      </c>
    </row>
    <row r="2482" customFormat="false" ht="15" hidden="false" customHeight="false" outlineLevel="0" collapsed="false">
      <c r="A2482" s="37" t="n">
        <v>1002481</v>
      </c>
      <c r="B2482" s="38" t="n">
        <v>46283</v>
      </c>
      <c r="C2482" s="39" t="s">
        <v>69</v>
      </c>
      <c r="D2482" s="39" t="s">
        <v>35</v>
      </c>
      <c r="E2482" s="40" t="n">
        <v>1.5</v>
      </c>
      <c r="F2482" s="41" t="n">
        <f aca="false">IF(A2482="","",INDEX(Assumptions!$B$16:$B$18,MATCH(C2482,Assumptions!$A$16:$A$18,0)))</f>
        <v>3</v>
      </c>
      <c r="G2482" s="42" t="n">
        <f aca="false">IF(A2482="","",WORKDAY(B2482,F2482))</f>
        <v>46288</v>
      </c>
    </row>
    <row r="2483" customFormat="false" ht="15" hidden="false" customHeight="false" outlineLevel="0" collapsed="false">
      <c r="A2483" s="37" t="n">
        <v>1002482</v>
      </c>
      <c r="B2483" s="38" t="n">
        <v>46283</v>
      </c>
      <c r="C2483" s="39" t="s">
        <v>69</v>
      </c>
      <c r="D2483" s="39" t="s">
        <v>33</v>
      </c>
      <c r="E2483" s="40" t="n">
        <v>2.3</v>
      </c>
      <c r="F2483" s="41" t="n">
        <f aca="false">IF(A2483="","",INDEX(Assumptions!$B$16:$B$18,MATCH(C2483,Assumptions!$A$16:$A$18,0)))</f>
        <v>3</v>
      </c>
      <c r="G2483" s="42" t="n">
        <f aca="false">IF(A2483="","",WORKDAY(B2483,F2483))</f>
        <v>46288</v>
      </c>
    </row>
    <row r="2484" customFormat="false" ht="15" hidden="false" customHeight="false" outlineLevel="0" collapsed="false">
      <c r="A2484" s="37" t="n">
        <v>1002483</v>
      </c>
      <c r="B2484" s="38" t="n">
        <v>46283</v>
      </c>
      <c r="C2484" s="39" t="s">
        <v>68</v>
      </c>
      <c r="D2484" s="39" t="s">
        <v>31</v>
      </c>
      <c r="E2484" s="40" t="n">
        <v>4.4</v>
      </c>
      <c r="F2484" s="41" t="n">
        <f aca="false">IF(A2484="","",INDEX(Assumptions!$B$16:$B$18,MATCH(C2484,Assumptions!$A$16:$A$18,0)))</f>
        <v>1</v>
      </c>
      <c r="G2484" s="42" t="n">
        <f aca="false">IF(A2484="","",WORKDAY(B2484,F2484))</f>
        <v>46286</v>
      </c>
    </row>
    <row r="2485" customFormat="false" ht="15" hidden="false" customHeight="false" outlineLevel="0" collapsed="false">
      <c r="A2485" s="37" t="n">
        <v>1002484</v>
      </c>
      <c r="B2485" s="38" t="n">
        <v>46283</v>
      </c>
      <c r="C2485" s="39" t="s">
        <v>70</v>
      </c>
      <c r="D2485" s="39" t="s">
        <v>39</v>
      </c>
      <c r="E2485" s="40" t="n">
        <v>1.5</v>
      </c>
      <c r="F2485" s="41" t="n">
        <f aca="false">IF(A2485="","",INDEX(Assumptions!$B$16:$B$18,MATCH(C2485,Assumptions!$A$16:$A$18,0)))</f>
        <v>5</v>
      </c>
      <c r="G2485" s="42" t="n">
        <f aca="false">IF(A2485="","",WORKDAY(B2485,F2485))</f>
        <v>46290</v>
      </c>
    </row>
    <row r="2486" customFormat="false" ht="15" hidden="false" customHeight="false" outlineLevel="0" collapsed="false">
      <c r="A2486" s="37" t="n">
        <v>1002485</v>
      </c>
      <c r="B2486" s="38" t="n">
        <v>46283</v>
      </c>
      <c r="C2486" s="39" t="s">
        <v>69</v>
      </c>
      <c r="D2486" s="39" t="s">
        <v>35</v>
      </c>
      <c r="E2486" s="40" t="n">
        <v>0.6</v>
      </c>
      <c r="F2486" s="41" t="n">
        <f aca="false">IF(A2486="","",INDEX(Assumptions!$B$16:$B$18,MATCH(C2486,Assumptions!$A$16:$A$18,0)))</f>
        <v>3</v>
      </c>
      <c r="G2486" s="42" t="n">
        <f aca="false">IF(A2486="","",WORKDAY(B2486,F2486))</f>
        <v>46288</v>
      </c>
    </row>
    <row r="2487" customFormat="false" ht="15" hidden="false" customHeight="false" outlineLevel="0" collapsed="false">
      <c r="A2487" s="37" t="n">
        <v>1002486</v>
      </c>
      <c r="B2487" s="38" t="n">
        <v>46283</v>
      </c>
      <c r="C2487" s="39" t="s">
        <v>70</v>
      </c>
      <c r="D2487" s="39" t="s">
        <v>31</v>
      </c>
      <c r="E2487" s="40" t="n">
        <v>2.5</v>
      </c>
      <c r="F2487" s="41" t="n">
        <f aca="false">IF(A2487="","",INDEX(Assumptions!$B$16:$B$18,MATCH(C2487,Assumptions!$A$16:$A$18,0)))</f>
        <v>5</v>
      </c>
      <c r="G2487" s="42" t="n">
        <f aca="false">IF(A2487="","",WORKDAY(B2487,F2487))</f>
        <v>46290</v>
      </c>
    </row>
    <row r="2488" customFormat="false" ht="15" hidden="false" customHeight="false" outlineLevel="0" collapsed="false">
      <c r="A2488" s="37" t="n">
        <v>1002487</v>
      </c>
      <c r="B2488" s="38" t="n">
        <v>46283</v>
      </c>
      <c r="C2488" s="39" t="s">
        <v>69</v>
      </c>
      <c r="D2488" s="39" t="s">
        <v>39</v>
      </c>
      <c r="E2488" s="40" t="n">
        <v>0.7</v>
      </c>
      <c r="F2488" s="41" t="n">
        <f aca="false">IF(A2488="","",INDEX(Assumptions!$B$16:$B$18,MATCH(C2488,Assumptions!$A$16:$A$18,0)))</f>
        <v>3</v>
      </c>
      <c r="G2488" s="42" t="n">
        <f aca="false">IF(A2488="","",WORKDAY(B2488,F2488))</f>
        <v>46288</v>
      </c>
    </row>
    <row r="2489" customFormat="false" ht="15" hidden="false" customHeight="false" outlineLevel="0" collapsed="false">
      <c r="A2489" s="37" t="n">
        <v>1002488</v>
      </c>
      <c r="B2489" s="38" t="n">
        <v>46283</v>
      </c>
      <c r="C2489" s="39" t="s">
        <v>68</v>
      </c>
      <c r="D2489" s="39" t="s">
        <v>37</v>
      </c>
      <c r="E2489" s="40" t="n">
        <v>2.8</v>
      </c>
      <c r="F2489" s="41" t="n">
        <f aca="false">IF(A2489="","",INDEX(Assumptions!$B$16:$B$18,MATCH(C2489,Assumptions!$A$16:$A$18,0)))</f>
        <v>1</v>
      </c>
      <c r="G2489" s="42" t="n">
        <f aca="false">IF(A2489="","",WORKDAY(B2489,F2489))</f>
        <v>46286</v>
      </c>
    </row>
    <row r="2490" customFormat="false" ht="15" hidden="false" customHeight="false" outlineLevel="0" collapsed="false">
      <c r="A2490" s="37" t="n">
        <v>1002489</v>
      </c>
      <c r="B2490" s="38" t="n">
        <v>46283</v>
      </c>
      <c r="C2490" s="39" t="s">
        <v>69</v>
      </c>
      <c r="D2490" s="39" t="s">
        <v>37</v>
      </c>
      <c r="E2490" s="40" t="n">
        <v>1.5</v>
      </c>
      <c r="F2490" s="41" t="n">
        <f aca="false">IF(A2490="","",INDEX(Assumptions!$B$16:$B$18,MATCH(C2490,Assumptions!$A$16:$A$18,0)))</f>
        <v>3</v>
      </c>
      <c r="G2490" s="42" t="n">
        <f aca="false">IF(A2490="","",WORKDAY(B2490,F2490))</f>
        <v>46288</v>
      </c>
    </row>
    <row r="2491" customFormat="false" ht="15" hidden="false" customHeight="false" outlineLevel="0" collapsed="false">
      <c r="A2491" s="37" t="n">
        <v>1002490</v>
      </c>
      <c r="B2491" s="38" t="n">
        <v>46283</v>
      </c>
      <c r="C2491" s="39" t="s">
        <v>68</v>
      </c>
      <c r="D2491" s="39" t="s">
        <v>31</v>
      </c>
      <c r="E2491" s="40" t="n">
        <v>2</v>
      </c>
      <c r="F2491" s="41" t="n">
        <f aca="false">IF(A2491="","",INDEX(Assumptions!$B$16:$B$18,MATCH(C2491,Assumptions!$A$16:$A$18,0)))</f>
        <v>1</v>
      </c>
      <c r="G2491" s="42" t="n">
        <f aca="false">IF(A2491="","",WORKDAY(B2491,F2491))</f>
        <v>46286</v>
      </c>
    </row>
    <row r="2492" customFormat="false" ht="15" hidden="false" customHeight="false" outlineLevel="0" collapsed="false">
      <c r="A2492" s="37" t="n">
        <v>1002491</v>
      </c>
      <c r="B2492" s="38" t="n">
        <v>46283</v>
      </c>
      <c r="C2492" s="39" t="s">
        <v>69</v>
      </c>
      <c r="D2492" s="39" t="s">
        <v>31</v>
      </c>
      <c r="E2492" s="40" t="n">
        <v>2.6</v>
      </c>
      <c r="F2492" s="41" t="n">
        <f aca="false">IF(A2492="","",INDEX(Assumptions!$B$16:$B$18,MATCH(C2492,Assumptions!$A$16:$A$18,0)))</f>
        <v>3</v>
      </c>
      <c r="G2492" s="42" t="n">
        <f aca="false">IF(A2492="","",WORKDAY(B2492,F2492))</f>
        <v>46288</v>
      </c>
    </row>
    <row r="2493" customFormat="false" ht="15" hidden="false" customHeight="false" outlineLevel="0" collapsed="false">
      <c r="A2493" s="37" t="n">
        <v>1002492</v>
      </c>
      <c r="B2493" s="38" t="n">
        <v>46283</v>
      </c>
      <c r="C2493" s="39" t="s">
        <v>69</v>
      </c>
      <c r="D2493" s="39" t="s">
        <v>31</v>
      </c>
      <c r="E2493" s="40" t="n">
        <v>5.4</v>
      </c>
      <c r="F2493" s="41" t="n">
        <f aca="false">IF(A2493="","",INDEX(Assumptions!$B$16:$B$18,MATCH(C2493,Assumptions!$A$16:$A$18,0)))</f>
        <v>3</v>
      </c>
      <c r="G2493" s="42" t="n">
        <f aca="false">IF(A2493="","",WORKDAY(B2493,F2493))</f>
        <v>46288</v>
      </c>
    </row>
    <row r="2494" customFormat="false" ht="15" hidden="false" customHeight="false" outlineLevel="0" collapsed="false">
      <c r="A2494" s="37" t="n">
        <v>1002493</v>
      </c>
      <c r="B2494" s="38" t="n">
        <v>46283</v>
      </c>
      <c r="C2494" s="39" t="s">
        <v>69</v>
      </c>
      <c r="D2494" s="39" t="s">
        <v>31</v>
      </c>
      <c r="E2494" s="40" t="n">
        <v>2.1</v>
      </c>
      <c r="F2494" s="41" t="n">
        <f aca="false">IF(A2494="","",INDEX(Assumptions!$B$16:$B$18,MATCH(C2494,Assumptions!$A$16:$A$18,0)))</f>
        <v>3</v>
      </c>
      <c r="G2494" s="42" t="n">
        <f aca="false">IF(A2494="","",WORKDAY(B2494,F2494))</f>
        <v>46288</v>
      </c>
    </row>
    <row r="2495" customFormat="false" ht="15" hidden="false" customHeight="false" outlineLevel="0" collapsed="false">
      <c r="A2495" s="37" t="n">
        <v>1002494</v>
      </c>
      <c r="B2495" s="38" t="n">
        <v>46283</v>
      </c>
      <c r="C2495" s="39" t="s">
        <v>69</v>
      </c>
      <c r="D2495" s="39" t="s">
        <v>35</v>
      </c>
      <c r="E2495" s="40" t="n">
        <v>1.9</v>
      </c>
      <c r="F2495" s="41" t="n">
        <f aca="false">IF(A2495="","",INDEX(Assumptions!$B$16:$B$18,MATCH(C2495,Assumptions!$A$16:$A$18,0)))</f>
        <v>3</v>
      </c>
      <c r="G2495" s="42" t="n">
        <f aca="false">IF(A2495="","",WORKDAY(B2495,F2495))</f>
        <v>46288</v>
      </c>
    </row>
    <row r="2496" customFormat="false" ht="15" hidden="false" customHeight="false" outlineLevel="0" collapsed="false">
      <c r="A2496" s="37" t="n">
        <v>1002495</v>
      </c>
      <c r="B2496" s="38" t="n">
        <v>46283</v>
      </c>
      <c r="C2496" s="39" t="s">
        <v>69</v>
      </c>
      <c r="D2496" s="39" t="s">
        <v>31</v>
      </c>
      <c r="E2496" s="40" t="n">
        <v>1.9</v>
      </c>
      <c r="F2496" s="41" t="n">
        <f aca="false">IF(A2496="","",INDEX(Assumptions!$B$16:$B$18,MATCH(C2496,Assumptions!$A$16:$A$18,0)))</f>
        <v>3</v>
      </c>
      <c r="G2496" s="42" t="n">
        <f aca="false">IF(A2496="","",WORKDAY(B2496,F2496))</f>
        <v>46288</v>
      </c>
    </row>
    <row r="2497" customFormat="false" ht="15" hidden="false" customHeight="false" outlineLevel="0" collapsed="false">
      <c r="A2497" s="37" t="n">
        <v>1002496</v>
      </c>
      <c r="B2497" s="38" t="n">
        <v>46283</v>
      </c>
      <c r="C2497" s="39" t="s">
        <v>70</v>
      </c>
      <c r="D2497" s="39" t="s">
        <v>35</v>
      </c>
      <c r="E2497" s="40" t="n">
        <v>1.1</v>
      </c>
      <c r="F2497" s="41" t="n">
        <f aca="false">IF(A2497="","",INDEX(Assumptions!$B$16:$B$18,MATCH(C2497,Assumptions!$A$16:$A$18,0)))</f>
        <v>5</v>
      </c>
      <c r="G2497" s="42" t="n">
        <f aca="false">IF(A2497="","",WORKDAY(B2497,F2497))</f>
        <v>46290</v>
      </c>
    </row>
    <row r="2498" customFormat="false" ht="15" hidden="false" customHeight="false" outlineLevel="0" collapsed="false">
      <c r="A2498" s="37" t="n">
        <v>1002497</v>
      </c>
      <c r="B2498" s="38" t="n">
        <v>46283</v>
      </c>
      <c r="C2498" s="39" t="s">
        <v>70</v>
      </c>
      <c r="D2498" s="39" t="s">
        <v>33</v>
      </c>
      <c r="E2498" s="40" t="n">
        <v>2.2</v>
      </c>
      <c r="F2498" s="41" t="n">
        <f aca="false">IF(A2498="","",INDEX(Assumptions!$B$16:$B$18,MATCH(C2498,Assumptions!$A$16:$A$18,0)))</f>
        <v>5</v>
      </c>
      <c r="G2498" s="42" t="n">
        <f aca="false">IF(A2498="","",WORKDAY(B2498,F2498))</f>
        <v>46290</v>
      </c>
    </row>
    <row r="2499" customFormat="false" ht="15" hidden="false" customHeight="false" outlineLevel="0" collapsed="false">
      <c r="A2499" s="37" t="n">
        <v>1002498</v>
      </c>
      <c r="B2499" s="38" t="n">
        <v>46283</v>
      </c>
      <c r="C2499" s="39" t="s">
        <v>69</v>
      </c>
      <c r="D2499" s="39" t="s">
        <v>33</v>
      </c>
      <c r="E2499" s="40" t="n">
        <v>2.3</v>
      </c>
      <c r="F2499" s="41" t="n">
        <f aca="false">IF(A2499="","",INDEX(Assumptions!$B$16:$B$18,MATCH(C2499,Assumptions!$A$16:$A$18,0)))</f>
        <v>3</v>
      </c>
      <c r="G2499" s="42" t="n">
        <f aca="false">IF(A2499="","",WORKDAY(B2499,F2499))</f>
        <v>46288</v>
      </c>
    </row>
    <row r="2500" customFormat="false" ht="15" hidden="false" customHeight="false" outlineLevel="0" collapsed="false">
      <c r="A2500" s="37" t="n">
        <v>1002499</v>
      </c>
      <c r="B2500" s="38" t="n">
        <v>46283</v>
      </c>
      <c r="C2500" s="39" t="s">
        <v>69</v>
      </c>
      <c r="D2500" s="39" t="s">
        <v>33</v>
      </c>
      <c r="E2500" s="40" t="n">
        <v>6.8</v>
      </c>
      <c r="F2500" s="41" t="n">
        <f aca="false">IF(A2500="","",INDEX(Assumptions!$B$16:$B$18,MATCH(C2500,Assumptions!$A$16:$A$18,0)))</f>
        <v>3</v>
      </c>
      <c r="G2500" s="42" t="n">
        <f aca="false">IF(A2500="","",WORKDAY(B2500,F2500))</f>
        <v>46288</v>
      </c>
    </row>
    <row r="2501" customFormat="false" ht="15" hidden="false" customHeight="false" outlineLevel="0" collapsed="false">
      <c r="A2501" s="37" t="n">
        <v>1002500</v>
      </c>
      <c r="B2501" s="38" t="n">
        <v>46283</v>
      </c>
      <c r="C2501" s="39" t="s">
        <v>69</v>
      </c>
      <c r="D2501" s="39" t="s">
        <v>37</v>
      </c>
      <c r="E2501" s="40" t="n">
        <v>1.9</v>
      </c>
      <c r="F2501" s="41" t="n">
        <f aca="false">IF(A2501="","",INDEX(Assumptions!$B$16:$B$18,MATCH(C2501,Assumptions!$A$16:$A$18,0)))</f>
        <v>3</v>
      </c>
      <c r="G2501" s="42" t="n">
        <f aca="false">IF(A2501="","",WORKDAY(B2501,F2501))</f>
        <v>46288</v>
      </c>
    </row>
    <row r="2502" customFormat="false" ht="15" hidden="false" customHeight="false" outlineLevel="0" collapsed="false">
      <c r="A2502" s="37" t="n">
        <v>1002501</v>
      </c>
      <c r="B2502" s="38" t="n">
        <v>46283</v>
      </c>
      <c r="C2502" s="39" t="s">
        <v>69</v>
      </c>
      <c r="D2502" s="39" t="s">
        <v>39</v>
      </c>
      <c r="E2502" s="40" t="n">
        <v>0.7</v>
      </c>
      <c r="F2502" s="41" t="n">
        <f aca="false">IF(A2502="","",INDEX(Assumptions!$B$16:$B$18,MATCH(C2502,Assumptions!$A$16:$A$18,0)))</f>
        <v>3</v>
      </c>
      <c r="G2502" s="42" t="n">
        <f aca="false">IF(A2502="","",WORKDAY(B2502,F2502))</f>
        <v>46288</v>
      </c>
    </row>
    <row r="2503" customFormat="false" ht="15" hidden="false" customHeight="false" outlineLevel="0" collapsed="false">
      <c r="A2503" s="37" t="n">
        <v>1002502</v>
      </c>
      <c r="B2503" s="38" t="n">
        <v>46283</v>
      </c>
      <c r="C2503" s="39" t="s">
        <v>70</v>
      </c>
      <c r="D2503" s="39" t="s">
        <v>39</v>
      </c>
      <c r="E2503" s="40" t="n">
        <v>1.1</v>
      </c>
      <c r="F2503" s="41" t="n">
        <f aca="false">IF(A2503="","",INDEX(Assumptions!$B$16:$B$18,MATCH(C2503,Assumptions!$A$16:$A$18,0)))</f>
        <v>5</v>
      </c>
      <c r="G2503" s="42" t="n">
        <f aca="false">IF(A2503="","",WORKDAY(B2503,F2503))</f>
        <v>46290</v>
      </c>
    </row>
    <row r="2504" customFormat="false" ht="15" hidden="false" customHeight="false" outlineLevel="0" collapsed="false">
      <c r="A2504" s="37" t="n">
        <v>1002503</v>
      </c>
      <c r="B2504" s="38" t="n">
        <v>46283</v>
      </c>
      <c r="C2504" s="39" t="s">
        <v>69</v>
      </c>
      <c r="D2504" s="39" t="s">
        <v>35</v>
      </c>
      <c r="E2504" s="40" t="n">
        <v>1.9</v>
      </c>
      <c r="F2504" s="41" t="n">
        <f aca="false">IF(A2504="","",INDEX(Assumptions!$B$16:$B$18,MATCH(C2504,Assumptions!$A$16:$A$18,0)))</f>
        <v>3</v>
      </c>
      <c r="G2504" s="42" t="n">
        <f aca="false">IF(A2504="","",WORKDAY(B2504,F2504))</f>
        <v>46288</v>
      </c>
    </row>
    <row r="2505" customFormat="false" ht="15" hidden="false" customHeight="false" outlineLevel="0" collapsed="false">
      <c r="A2505" s="37" t="n">
        <v>1002504</v>
      </c>
      <c r="B2505" s="38" t="n">
        <v>46283</v>
      </c>
      <c r="C2505" s="39" t="s">
        <v>70</v>
      </c>
      <c r="D2505" s="39" t="s">
        <v>35</v>
      </c>
      <c r="E2505" s="40" t="n">
        <v>2.2</v>
      </c>
      <c r="F2505" s="41" t="n">
        <f aca="false">IF(A2505="","",INDEX(Assumptions!$B$16:$B$18,MATCH(C2505,Assumptions!$A$16:$A$18,0)))</f>
        <v>5</v>
      </c>
      <c r="G2505" s="42" t="n">
        <f aca="false">IF(A2505="","",WORKDAY(B2505,F2505))</f>
        <v>46290</v>
      </c>
    </row>
    <row r="2506" customFormat="false" ht="15" hidden="false" customHeight="false" outlineLevel="0" collapsed="false">
      <c r="A2506" s="37" t="n">
        <v>1002505</v>
      </c>
      <c r="B2506" s="38" t="n">
        <v>46283</v>
      </c>
      <c r="C2506" s="39" t="s">
        <v>68</v>
      </c>
      <c r="D2506" s="39" t="s">
        <v>35</v>
      </c>
      <c r="E2506" s="40" t="n">
        <v>3.2</v>
      </c>
      <c r="F2506" s="41" t="n">
        <f aca="false">IF(A2506="","",INDEX(Assumptions!$B$16:$B$18,MATCH(C2506,Assumptions!$A$16:$A$18,0)))</f>
        <v>1</v>
      </c>
      <c r="G2506" s="42" t="n">
        <f aca="false">IF(A2506="","",WORKDAY(B2506,F2506))</f>
        <v>46286</v>
      </c>
    </row>
    <row r="2507" customFormat="false" ht="15" hidden="false" customHeight="false" outlineLevel="0" collapsed="false">
      <c r="A2507" s="37" t="n">
        <v>1002506</v>
      </c>
      <c r="B2507" s="38" t="n">
        <v>46283</v>
      </c>
      <c r="C2507" s="39" t="s">
        <v>69</v>
      </c>
      <c r="D2507" s="39" t="s">
        <v>33</v>
      </c>
      <c r="E2507" s="40" t="n">
        <v>2.1</v>
      </c>
      <c r="F2507" s="41" t="n">
        <f aca="false">IF(A2507="","",INDEX(Assumptions!$B$16:$B$18,MATCH(C2507,Assumptions!$A$16:$A$18,0)))</f>
        <v>3</v>
      </c>
      <c r="G2507" s="42" t="n">
        <f aca="false">IF(A2507="","",WORKDAY(B2507,F2507))</f>
        <v>46288</v>
      </c>
    </row>
    <row r="2508" customFormat="false" ht="15" hidden="false" customHeight="false" outlineLevel="0" collapsed="false">
      <c r="A2508" s="37" t="n">
        <v>1002507</v>
      </c>
      <c r="B2508" s="38" t="n">
        <v>46283</v>
      </c>
      <c r="C2508" s="39" t="s">
        <v>69</v>
      </c>
      <c r="D2508" s="39" t="s">
        <v>33</v>
      </c>
      <c r="E2508" s="40" t="n">
        <v>1.7</v>
      </c>
      <c r="F2508" s="41" t="n">
        <f aca="false">IF(A2508="","",INDEX(Assumptions!$B$16:$B$18,MATCH(C2508,Assumptions!$A$16:$A$18,0)))</f>
        <v>3</v>
      </c>
      <c r="G2508" s="42" t="n">
        <f aca="false">IF(A2508="","",WORKDAY(B2508,F2508))</f>
        <v>46288</v>
      </c>
    </row>
    <row r="2509" customFormat="false" ht="15" hidden="false" customHeight="false" outlineLevel="0" collapsed="false">
      <c r="A2509" s="37" t="n">
        <v>1002508</v>
      </c>
      <c r="B2509" s="38" t="n">
        <v>46283</v>
      </c>
      <c r="C2509" s="39" t="s">
        <v>69</v>
      </c>
      <c r="D2509" s="39" t="s">
        <v>39</v>
      </c>
      <c r="E2509" s="40" t="n">
        <v>1</v>
      </c>
      <c r="F2509" s="41" t="n">
        <f aca="false">IF(A2509="","",INDEX(Assumptions!$B$16:$B$18,MATCH(C2509,Assumptions!$A$16:$A$18,0)))</f>
        <v>3</v>
      </c>
      <c r="G2509" s="42" t="n">
        <f aca="false">IF(A2509="","",WORKDAY(B2509,F2509))</f>
        <v>46288</v>
      </c>
    </row>
    <row r="2510" customFormat="false" ht="15" hidden="false" customHeight="false" outlineLevel="0" collapsed="false">
      <c r="A2510" s="37" t="n">
        <v>1002509</v>
      </c>
      <c r="B2510" s="38" t="n">
        <v>46283</v>
      </c>
      <c r="C2510" s="39" t="s">
        <v>68</v>
      </c>
      <c r="D2510" s="39" t="s">
        <v>37</v>
      </c>
      <c r="E2510" s="40" t="n">
        <v>0.9</v>
      </c>
      <c r="F2510" s="41" t="n">
        <f aca="false">IF(A2510="","",INDEX(Assumptions!$B$16:$B$18,MATCH(C2510,Assumptions!$A$16:$A$18,0)))</f>
        <v>1</v>
      </c>
      <c r="G2510" s="42" t="n">
        <f aca="false">IF(A2510="","",WORKDAY(B2510,F2510))</f>
        <v>46286</v>
      </c>
    </row>
    <row r="2511" customFormat="false" ht="15" hidden="false" customHeight="false" outlineLevel="0" collapsed="false">
      <c r="A2511" s="37" t="n">
        <v>1002510</v>
      </c>
      <c r="B2511" s="38" t="n">
        <v>46283</v>
      </c>
      <c r="C2511" s="39" t="s">
        <v>70</v>
      </c>
      <c r="D2511" s="39" t="s">
        <v>31</v>
      </c>
      <c r="E2511" s="40" t="n">
        <v>1</v>
      </c>
      <c r="F2511" s="41" t="n">
        <f aca="false">IF(A2511="","",INDEX(Assumptions!$B$16:$B$18,MATCH(C2511,Assumptions!$A$16:$A$18,0)))</f>
        <v>5</v>
      </c>
      <c r="G2511" s="42" t="n">
        <f aca="false">IF(A2511="","",WORKDAY(B2511,F2511))</f>
        <v>46290</v>
      </c>
    </row>
    <row r="2512" customFormat="false" ht="15" hidden="false" customHeight="false" outlineLevel="0" collapsed="false">
      <c r="A2512" s="37" t="n">
        <v>1002511</v>
      </c>
      <c r="B2512" s="38" t="n">
        <v>46283</v>
      </c>
      <c r="C2512" s="39" t="s">
        <v>70</v>
      </c>
      <c r="D2512" s="39" t="s">
        <v>31</v>
      </c>
      <c r="E2512" s="40" t="n">
        <v>1.9</v>
      </c>
      <c r="F2512" s="41" t="n">
        <f aca="false">IF(A2512="","",INDEX(Assumptions!$B$16:$B$18,MATCH(C2512,Assumptions!$A$16:$A$18,0)))</f>
        <v>5</v>
      </c>
      <c r="G2512" s="42" t="n">
        <f aca="false">IF(A2512="","",WORKDAY(B2512,F2512))</f>
        <v>46290</v>
      </c>
    </row>
    <row r="2513" customFormat="false" ht="15" hidden="false" customHeight="false" outlineLevel="0" collapsed="false">
      <c r="A2513" s="37" t="n">
        <v>1002512</v>
      </c>
      <c r="B2513" s="38" t="n">
        <v>46283</v>
      </c>
      <c r="C2513" s="39" t="s">
        <v>68</v>
      </c>
      <c r="D2513" s="39" t="s">
        <v>35</v>
      </c>
      <c r="E2513" s="40" t="n">
        <v>1</v>
      </c>
      <c r="F2513" s="41" t="n">
        <f aca="false">IF(A2513="","",INDEX(Assumptions!$B$16:$B$18,MATCH(C2513,Assumptions!$A$16:$A$18,0)))</f>
        <v>1</v>
      </c>
      <c r="G2513" s="42" t="n">
        <f aca="false">IF(A2513="","",WORKDAY(B2513,F2513))</f>
        <v>46286</v>
      </c>
    </row>
    <row r="2514" customFormat="false" ht="15" hidden="false" customHeight="false" outlineLevel="0" collapsed="false">
      <c r="A2514" s="37" t="n">
        <v>1002513</v>
      </c>
      <c r="B2514" s="38" t="n">
        <v>46283</v>
      </c>
      <c r="C2514" s="39" t="s">
        <v>70</v>
      </c>
      <c r="D2514" s="39" t="s">
        <v>35</v>
      </c>
      <c r="E2514" s="40" t="n">
        <v>3.5</v>
      </c>
      <c r="F2514" s="41" t="n">
        <f aca="false">IF(A2514="","",INDEX(Assumptions!$B$16:$B$18,MATCH(C2514,Assumptions!$A$16:$A$18,0)))</f>
        <v>5</v>
      </c>
      <c r="G2514" s="42" t="n">
        <f aca="false">IF(A2514="","",WORKDAY(B2514,F2514))</f>
        <v>46290</v>
      </c>
    </row>
    <row r="2515" customFormat="false" ht="15" hidden="false" customHeight="false" outlineLevel="0" collapsed="false">
      <c r="A2515" s="37" t="n">
        <v>1002514</v>
      </c>
      <c r="B2515" s="38" t="n">
        <v>46283</v>
      </c>
      <c r="C2515" s="39" t="s">
        <v>68</v>
      </c>
      <c r="D2515" s="39" t="s">
        <v>31</v>
      </c>
      <c r="E2515" s="40" t="n">
        <v>2</v>
      </c>
      <c r="F2515" s="41" t="n">
        <f aca="false">IF(A2515="","",INDEX(Assumptions!$B$16:$B$18,MATCH(C2515,Assumptions!$A$16:$A$18,0)))</f>
        <v>1</v>
      </c>
      <c r="G2515" s="42" t="n">
        <f aca="false">IF(A2515="","",WORKDAY(B2515,F2515))</f>
        <v>46286</v>
      </c>
    </row>
    <row r="2516" customFormat="false" ht="15" hidden="false" customHeight="false" outlineLevel="0" collapsed="false">
      <c r="A2516" s="37" t="n">
        <v>1002515</v>
      </c>
      <c r="B2516" s="38" t="n">
        <v>46283</v>
      </c>
      <c r="C2516" s="39" t="s">
        <v>69</v>
      </c>
      <c r="D2516" s="39" t="s">
        <v>33</v>
      </c>
      <c r="E2516" s="40" t="n">
        <v>2</v>
      </c>
      <c r="F2516" s="41" t="n">
        <f aca="false">IF(A2516="","",INDEX(Assumptions!$B$16:$B$18,MATCH(C2516,Assumptions!$A$16:$A$18,0)))</f>
        <v>3</v>
      </c>
      <c r="G2516" s="42" t="n">
        <f aca="false">IF(A2516="","",WORKDAY(B2516,F2516))</f>
        <v>46288</v>
      </c>
    </row>
    <row r="2517" customFormat="false" ht="15" hidden="false" customHeight="false" outlineLevel="0" collapsed="false">
      <c r="A2517" s="37" t="n">
        <v>1002516</v>
      </c>
      <c r="B2517" s="38" t="n">
        <v>46283</v>
      </c>
      <c r="C2517" s="39" t="s">
        <v>70</v>
      </c>
      <c r="D2517" s="39" t="s">
        <v>39</v>
      </c>
      <c r="E2517" s="40" t="n">
        <v>3.9</v>
      </c>
      <c r="F2517" s="41" t="n">
        <f aca="false">IF(A2517="","",INDEX(Assumptions!$B$16:$B$18,MATCH(C2517,Assumptions!$A$16:$A$18,0)))</f>
        <v>5</v>
      </c>
      <c r="G2517" s="42" t="n">
        <f aca="false">IF(A2517="","",WORKDAY(B2517,F2517))</f>
        <v>46290</v>
      </c>
    </row>
    <row r="2518" customFormat="false" ht="15" hidden="false" customHeight="false" outlineLevel="0" collapsed="false">
      <c r="A2518" s="37" t="n">
        <v>1002517</v>
      </c>
      <c r="B2518" s="38" t="n">
        <v>46283</v>
      </c>
      <c r="C2518" s="39" t="s">
        <v>69</v>
      </c>
      <c r="D2518" s="39" t="s">
        <v>31</v>
      </c>
      <c r="E2518" s="40" t="n">
        <v>0.9</v>
      </c>
      <c r="F2518" s="41" t="n">
        <f aca="false">IF(A2518="","",INDEX(Assumptions!$B$16:$B$18,MATCH(C2518,Assumptions!$A$16:$A$18,0)))</f>
        <v>3</v>
      </c>
      <c r="G2518" s="42" t="n">
        <f aca="false">IF(A2518="","",WORKDAY(B2518,F2518))</f>
        <v>46288</v>
      </c>
    </row>
    <row r="2519" customFormat="false" ht="15" hidden="false" customHeight="false" outlineLevel="0" collapsed="false">
      <c r="A2519" s="37" t="n">
        <v>1002518</v>
      </c>
      <c r="B2519" s="38" t="n">
        <v>46283</v>
      </c>
      <c r="C2519" s="39" t="s">
        <v>69</v>
      </c>
      <c r="D2519" s="39" t="s">
        <v>31</v>
      </c>
      <c r="E2519" s="40" t="n">
        <v>0.6</v>
      </c>
      <c r="F2519" s="41" t="n">
        <f aca="false">IF(A2519="","",INDEX(Assumptions!$B$16:$B$18,MATCH(C2519,Assumptions!$A$16:$A$18,0)))</f>
        <v>3</v>
      </c>
      <c r="G2519" s="42" t="n">
        <f aca="false">IF(A2519="","",WORKDAY(B2519,F2519))</f>
        <v>46288</v>
      </c>
    </row>
    <row r="2520" customFormat="false" ht="15" hidden="false" customHeight="false" outlineLevel="0" collapsed="false">
      <c r="A2520" s="37" t="n">
        <v>1002519</v>
      </c>
      <c r="B2520" s="38" t="n">
        <v>46283</v>
      </c>
      <c r="C2520" s="39" t="s">
        <v>70</v>
      </c>
      <c r="D2520" s="39" t="s">
        <v>35</v>
      </c>
      <c r="E2520" s="40" t="n">
        <v>2.3</v>
      </c>
      <c r="F2520" s="41" t="n">
        <f aca="false">IF(A2520="","",INDEX(Assumptions!$B$16:$B$18,MATCH(C2520,Assumptions!$A$16:$A$18,0)))</f>
        <v>5</v>
      </c>
      <c r="G2520" s="42" t="n">
        <f aca="false">IF(A2520="","",WORKDAY(B2520,F2520))</f>
        <v>46290</v>
      </c>
    </row>
    <row r="2521" customFormat="false" ht="15" hidden="false" customHeight="false" outlineLevel="0" collapsed="false">
      <c r="A2521" s="37" t="n">
        <v>1002520</v>
      </c>
      <c r="B2521" s="38" t="n">
        <v>46283</v>
      </c>
      <c r="C2521" s="39" t="s">
        <v>68</v>
      </c>
      <c r="D2521" s="39" t="s">
        <v>37</v>
      </c>
      <c r="E2521" s="40" t="n">
        <v>2.4</v>
      </c>
      <c r="F2521" s="41" t="n">
        <f aca="false">IF(A2521="","",INDEX(Assumptions!$B$16:$B$18,MATCH(C2521,Assumptions!$A$16:$A$18,0)))</f>
        <v>1</v>
      </c>
      <c r="G2521" s="42" t="n">
        <f aca="false">IF(A2521="","",WORKDAY(B2521,F2521))</f>
        <v>46286</v>
      </c>
    </row>
    <row r="2522" customFormat="false" ht="15" hidden="false" customHeight="false" outlineLevel="0" collapsed="false">
      <c r="A2522" s="37" t="n">
        <v>1002521</v>
      </c>
      <c r="B2522" s="38" t="n">
        <v>46283</v>
      </c>
      <c r="C2522" s="39" t="s">
        <v>69</v>
      </c>
      <c r="D2522" s="39" t="s">
        <v>39</v>
      </c>
      <c r="E2522" s="40" t="n">
        <v>2.3</v>
      </c>
      <c r="F2522" s="41" t="n">
        <f aca="false">IF(A2522="","",INDEX(Assumptions!$B$16:$B$18,MATCH(C2522,Assumptions!$A$16:$A$18,0)))</f>
        <v>3</v>
      </c>
      <c r="G2522" s="42" t="n">
        <f aca="false">IF(A2522="","",WORKDAY(B2522,F2522))</f>
        <v>46288</v>
      </c>
    </row>
    <row r="2523" customFormat="false" ht="15" hidden="false" customHeight="false" outlineLevel="0" collapsed="false">
      <c r="A2523" s="37" t="n">
        <v>1002522</v>
      </c>
      <c r="B2523" s="38" t="n">
        <v>46283</v>
      </c>
      <c r="C2523" s="39" t="s">
        <v>70</v>
      </c>
      <c r="D2523" s="39" t="s">
        <v>35</v>
      </c>
      <c r="E2523" s="40" t="n">
        <v>1.7</v>
      </c>
      <c r="F2523" s="41" t="n">
        <f aca="false">IF(A2523="","",INDEX(Assumptions!$B$16:$B$18,MATCH(C2523,Assumptions!$A$16:$A$18,0)))</f>
        <v>5</v>
      </c>
      <c r="G2523" s="42" t="n">
        <f aca="false">IF(A2523="","",WORKDAY(B2523,F2523))</f>
        <v>46290</v>
      </c>
    </row>
    <row r="2524" customFormat="false" ht="15" hidden="false" customHeight="false" outlineLevel="0" collapsed="false">
      <c r="A2524" s="37" t="n">
        <v>1002523</v>
      </c>
      <c r="B2524" s="38" t="n">
        <v>46283</v>
      </c>
      <c r="C2524" s="39" t="s">
        <v>69</v>
      </c>
      <c r="D2524" s="39" t="s">
        <v>39</v>
      </c>
      <c r="E2524" s="40" t="n">
        <v>3.2</v>
      </c>
      <c r="F2524" s="41" t="n">
        <f aca="false">IF(A2524="","",INDEX(Assumptions!$B$16:$B$18,MATCH(C2524,Assumptions!$A$16:$A$18,0)))</f>
        <v>3</v>
      </c>
      <c r="G2524" s="42" t="n">
        <f aca="false">IF(A2524="","",WORKDAY(B2524,F2524))</f>
        <v>46288</v>
      </c>
    </row>
    <row r="2525" customFormat="false" ht="15" hidden="false" customHeight="false" outlineLevel="0" collapsed="false">
      <c r="A2525" s="37" t="n">
        <v>1002524</v>
      </c>
      <c r="B2525" s="38" t="n">
        <v>46283</v>
      </c>
      <c r="C2525" s="39" t="s">
        <v>69</v>
      </c>
      <c r="D2525" s="39" t="s">
        <v>33</v>
      </c>
      <c r="E2525" s="40" t="n">
        <v>0.9</v>
      </c>
      <c r="F2525" s="41" t="n">
        <f aca="false">IF(A2525="","",INDEX(Assumptions!$B$16:$B$18,MATCH(C2525,Assumptions!$A$16:$A$18,0)))</f>
        <v>3</v>
      </c>
      <c r="G2525" s="42" t="n">
        <f aca="false">IF(A2525="","",WORKDAY(B2525,F2525))</f>
        <v>46288</v>
      </c>
    </row>
    <row r="2526" customFormat="false" ht="15" hidden="false" customHeight="false" outlineLevel="0" collapsed="false">
      <c r="A2526" s="37" t="n">
        <v>1002525</v>
      </c>
      <c r="B2526" s="38" t="n">
        <v>46283</v>
      </c>
      <c r="C2526" s="39" t="s">
        <v>68</v>
      </c>
      <c r="D2526" s="39" t="s">
        <v>37</v>
      </c>
      <c r="E2526" s="40" t="n">
        <v>2.7</v>
      </c>
      <c r="F2526" s="41" t="n">
        <f aca="false">IF(A2526="","",INDEX(Assumptions!$B$16:$B$18,MATCH(C2526,Assumptions!$A$16:$A$18,0)))</f>
        <v>1</v>
      </c>
      <c r="G2526" s="42" t="n">
        <f aca="false">IF(A2526="","",WORKDAY(B2526,F2526))</f>
        <v>46286</v>
      </c>
    </row>
    <row r="2527" customFormat="false" ht="15" hidden="false" customHeight="false" outlineLevel="0" collapsed="false">
      <c r="A2527" s="37" t="n">
        <v>1002526</v>
      </c>
      <c r="B2527" s="38" t="n">
        <v>46283</v>
      </c>
      <c r="C2527" s="39" t="s">
        <v>69</v>
      </c>
      <c r="D2527" s="39" t="s">
        <v>31</v>
      </c>
      <c r="E2527" s="40" t="n">
        <v>2</v>
      </c>
      <c r="F2527" s="41" t="n">
        <f aca="false">IF(A2527="","",INDEX(Assumptions!$B$16:$B$18,MATCH(C2527,Assumptions!$A$16:$A$18,0)))</f>
        <v>3</v>
      </c>
      <c r="G2527" s="42" t="n">
        <f aca="false">IF(A2527="","",WORKDAY(B2527,F2527))</f>
        <v>46288</v>
      </c>
    </row>
    <row r="2528" customFormat="false" ht="15" hidden="false" customHeight="false" outlineLevel="0" collapsed="false">
      <c r="A2528" s="37" t="n">
        <v>1002527</v>
      </c>
      <c r="B2528" s="38" t="n">
        <v>46283</v>
      </c>
      <c r="C2528" s="39" t="s">
        <v>69</v>
      </c>
      <c r="D2528" s="39" t="s">
        <v>37</v>
      </c>
      <c r="E2528" s="40" t="n">
        <v>2.9</v>
      </c>
      <c r="F2528" s="41" t="n">
        <f aca="false">IF(A2528="","",INDEX(Assumptions!$B$16:$B$18,MATCH(C2528,Assumptions!$A$16:$A$18,0)))</f>
        <v>3</v>
      </c>
      <c r="G2528" s="42" t="n">
        <f aca="false">IF(A2528="","",WORKDAY(B2528,F2528))</f>
        <v>46288</v>
      </c>
    </row>
    <row r="2529" customFormat="false" ht="15" hidden="false" customHeight="false" outlineLevel="0" collapsed="false">
      <c r="A2529" s="37" t="n">
        <v>1002528</v>
      </c>
      <c r="B2529" s="38" t="n">
        <v>46283</v>
      </c>
      <c r="C2529" s="39" t="s">
        <v>69</v>
      </c>
      <c r="D2529" s="39" t="s">
        <v>37</v>
      </c>
      <c r="E2529" s="40" t="n">
        <v>1.7</v>
      </c>
      <c r="F2529" s="41" t="n">
        <f aca="false">IF(A2529="","",INDEX(Assumptions!$B$16:$B$18,MATCH(C2529,Assumptions!$A$16:$A$18,0)))</f>
        <v>3</v>
      </c>
      <c r="G2529" s="42" t="n">
        <f aca="false">IF(A2529="","",WORKDAY(B2529,F2529))</f>
        <v>46288</v>
      </c>
    </row>
    <row r="2530" customFormat="false" ht="15" hidden="false" customHeight="false" outlineLevel="0" collapsed="false">
      <c r="A2530" s="37" t="n">
        <v>1002529</v>
      </c>
      <c r="B2530" s="38" t="n">
        <v>46283</v>
      </c>
      <c r="C2530" s="39" t="s">
        <v>69</v>
      </c>
      <c r="D2530" s="39" t="s">
        <v>31</v>
      </c>
      <c r="E2530" s="40" t="n">
        <v>1.6</v>
      </c>
      <c r="F2530" s="41" t="n">
        <f aca="false">IF(A2530="","",INDEX(Assumptions!$B$16:$B$18,MATCH(C2530,Assumptions!$A$16:$A$18,0)))</f>
        <v>3</v>
      </c>
      <c r="G2530" s="42" t="n">
        <f aca="false">IF(A2530="","",WORKDAY(B2530,F2530))</f>
        <v>46288</v>
      </c>
    </row>
    <row r="2531" customFormat="false" ht="15" hidden="false" customHeight="false" outlineLevel="0" collapsed="false">
      <c r="A2531" s="37" t="n">
        <v>1002530</v>
      </c>
      <c r="B2531" s="38" t="n">
        <v>46283</v>
      </c>
      <c r="C2531" s="39" t="s">
        <v>69</v>
      </c>
      <c r="D2531" s="39" t="s">
        <v>33</v>
      </c>
      <c r="E2531" s="40" t="n">
        <v>12.1</v>
      </c>
      <c r="F2531" s="41" t="n">
        <f aca="false">IF(A2531="","",INDEX(Assumptions!$B$16:$B$18,MATCH(C2531,Assumptions!$A$16:$A$18,0)))</f>
        <v>3</v>
      </c>
      <c r="G2531" s="42" t="n">
        <f aca="false">IF(A2531="","",WORKDAY(B2531,F2531))</f>
        <v>46288</v>
      </c>
    </row>
    <row r="2532" customFormat="false" ht="15" hidden="false" customHeight="false" outlineLevel="0" collapsed="false">
      <c r="A2532" s="37" t="n">
        <v>1002531</v>
      </c>
      <c r="B2532" s="38" t="n">
        <v>46283</v>
      </c>
      <c r="C2532" s="39" t="s">
        <v>68</v>
      </c>
      <c r="D2532" s="39" t="s">
        <v>33</v>
      </c>
      <c r="E2532" s="40" t="n">
        <v>0.6</v>
      </c>
      <c r="F2532" s="41" t="n">
        <f aca="false">IF(A2532="","",INDEX(Assumptions!$B$16:$B$18,MATCH(C2532,Assumptions!$A$16:$A$18,0)))</f>
        <v>1</v>
      </c>
      <c r="G2532" s="42" t="n">
        <f aca="false">IF(A2532="","",WORKDAY(B2532,F2532))</f>
        <v>46286</v>
      </c>
    </row>
    <row r="2533" customFormat="false" ht="15" hidden="false" customHeight="false" outlineLevel="0" collapsed="false">
      <c r="A2533" s="37" t="n">
        <v>1002532</v>
      </c>
      <c r="B2533" s="38" t="n">
        <v>46283</v>
      </c>
      <c r="C2533" s="39" t="s">
        <v>69</v>
      </c>
      <c r="D2533" s="39" t="s">
        <v>33</v>
      </c>
      <c r="E2533" s="40" t="n">
        <v>4.6</v>
      </c>
      <c r="F2533" s="41" t="n">
        <f aca="false">IF(A2533="","",INDEX(Assumptions!$B$16:$B$18,MATCH(C2533,Assumptions!$A$16:$A$18,0)))</f>
        <v>3</v>
      </c>
      <c r="G2533" s="42" t="n">
        <f aca="false">IF(A2533="","",WORKDAY(B2533,F2533))</f>
        <v>46288</v>
      </c>
    </row>
    <row r="2534" customFormat="false" ht="15" hidden="false" customHeight="false" outlineLevel="0" collapsed="false">
      <c r="A2534" s="37" t="n">
        <v>1002533</v>
      </c>
      <c r="B2534" s="38" t="n">
        <v>46283</v>
      </c>
      <c r="C2534" s="39" t="s">
        <v>70</v>
      </c>
      <c r="D2534" s="39" t="s">
        <v>31</v>
      </c>
      <c r="E2534" s="40" t="n">
        <v>4.7</v>
      </c>
      <c r="F2534" s="41" t="n">
        <f aca="false">IF(A2534="","",INDEX(Assumptions!$B$16:$B$18,MATCH(C2534,Assumptions!$A$16:$A$18,0)))</f>
        <v>5</v>
      </c>
      <c r="G2534" s="42" t="n">
        <f aca="false">IF(A2534="","",WORKDAY(B2534,F2534))</f>
        <v>46290</v>
      </c>
    </row>
    <row r="2535" customFormat="false" ht="15" hidden="false" customHeight="false" outlineLevel="0" collapsed="false">
      <c r="A2535" s="37" t="n">
        <v>1002534</v>
      </c>
      <c r="B2535" s="38" t="n">
        <v>46283</v>
      </c>
      <c r="C2535" s="39" t="s">
        <v>70</v>
      </c>
      <c r="D2535" s="39" t="s">
        <v>33</v>
      </c>
      <c r="E2535" s="40" t="n">
        <v>1</v>
      </c>
      <c r="F2535" s="41" t="n">
        <f aca="false">IF(A2535="","",INDEX(Assumptions!$B$16:$B$18,MATCH(C2535,Assumptions!$A$16:$A$18,0)))</f>
        <v>5</v>
      </c>
      <c r="G2535" s="42" t="n">
        <f aca="false">IF(A2535="","",WORKDAY(B2535,F2535))</f>
        <v>46290</v>
      </c>
    </row>
    <row r="2536" customFormat="false" ht="15" hidden="false" customHeight="false" outlineLevel="0" collapsed="false">
      <c r="A2536" s="37" t="n">
        <v>1002535</v>
      </c>
      <c r="B2536" s="38" t="n">
        <v>46283</v>
      </c>
      <c r="C2536" s="39" t="s">
        <v>69</v>
      </c>
      <c r="D2536" s="39" t="s">
        <v>33</v>
      </c>
      <c r="E2536" s="40" t="n">
        <v>2.9</v>
      </c>
      <c r="F2536" s="41" t="n">
        <f aca="false">IF(A2536="","",INDEX(Assumptions!$B$16:$B$18,MATCH(C2536,Assumptions!$A$16:$A$18,0)))</f>
        <v>3</v>
      </c>
      <c r="G2536" s="42" t="n">
        <f aca="false">IF(A2536="","",WORKDAY(B2536,F2536))</f>
        <v>46288</v>
      </c>
    </row>
    <row r="2537" customFormat="false" ht="15" hidden="false" customHeight="false" outlineLevel="0" collapsed="false">
      <c r="A2537" s="37" t="n">
        <v>1002536</v>
      </c>
      <c r="B2537" s="38" t="n">
        <v>46283</v>
      </c>
      <c r="C2537" s="39" t="s">
        <v>69</v>
      </c>
      <c r="D2537" s="39" t="s">
        <v>33</v>
      </c>
      <c r="E2537" s="40" t="n">
        <v>3.8</v>
      </c>
      <c r="F2537" s="41" t="n">
        <f aca="false">IF(A2537="","",INDEX(Assumptions!$B$16:$B$18,MATCH(C2537,Assumptions!$A$16:$A$18,0)))</f>
        <v>3</v>
      </c>
      <c r="G2537" s="42" t="n">
        <f aca="false">IF(A2537="","",WORKDAY(B2537,F2537))</f>
        <v>46288</v>
      </c>
    </row>
    <row r="2538" customFormat="false" ht="15" hidden="false" customHeight="false" outlineLevel="0" collapsed="false">
      <c r="A2538" s="37" t="n">
        <v>1002537</v>
      </c>
      <c r="B2538" s="38" t="n">
        <v>46283</v>
      </c>
      <c r="C2538" s="39" t="s">
        <v>68</v>
      </c>
      <c r="D2538" s="39" t="s">
        <v>33</v>
      </c>
      <c r="E2538" s="40" t="n">
        <v>2.6</v>
      </c>
      <c r="F2538" s="41" t="n">
        <f aca="false">IF(A2538="","",INDEX(Assumptions!$B$16:$B$18,MATCH(C2538,Assumptions!$A$16:$A$18,0)))</f>
        <v>1</v>
      </c>
      <c r="G2538" s="42" t="n">
        <f aca="false">IF(A2538="","",WORKDAY(B2538,F2538))</f>
        <v>46286</v>
      </c>
    </row>
    <row r="2539" customFormat="false" ht="15" hidden="false" customHeight="false" outlineLevel="0" collapsed="false">
      <c r="A2539" s="37" t="n">
        <v>1002538</v>
      </c>
      <c r="B2539" s="38" t="n">
        <v>46283</v>
      </c>
      <c r="C2539" s="39" t="s">
        <v>69</v>
      </c>
      <c r="D2539" s="39" t="s">
        <v>33</v>
      </c>
      <c r="E2539" s="40" t="n">
        <v>1.1</v>
      </c>
      <c r="F2539" s="41" t="n">
        <f aca="false">IF(A2539="","",INDEX(Assumptions!$B$16:$B$18,MATCH(C2539,Assumptions!$A$16:$A$18,0)))</f>
        <v>3</v>
      </c>
      <c r="G2539" s="42" t="n">
        <f aca="false">IF(A2539="","",WORKDAY(B2539,F2539))</f>
        <v>46288</v>
      </c>
    </row>
    <row r="2540" customFormat="false" ht="15" hidden="false" customHeight="false" outlineLevel="0" collapsed="false">
      <c r="A2540" s="37" t="n">
        <v>1002539</v>
      </c>
      <c r="B2540" s="38" t="n">
        <v>46283</v>
      </c>
      <c r="C2540" s="39" t="s">
        <v>69</v>
      </c>
      <c r="D2540" s="39" t="s">
        <v>33</v>
      </c>
      <c r="E2540" s="40" t="n">
        <v>1.8</v>
      </c>
      <c r="F2540" s="41" t="n">
        <f aca="false">IF(A2540="","",INDEX(Assumptions!$B$16:$B$18,MATCH(C2540,Assumptions!$A$16:$A$18,0)))</f>
        <v>3</v>
      </c>
      <c r="G2540" s="42" t="n">
        <f aca="false">IF(A2540="","",WORKDAY(B2540,F2540))</f>
        <v>46288</v>
      </c>
    </row>
    <row r="2541" customFormat="false" ht="15" hidden="false" customHeight="false" outlineLevel="0" collapsed="false">
      <c r="A2541" s="37" t="n">
        <v>1002540</v>
      </c>
      <c r="B2541" s="38" t="n">
        <v>46283</v>
      </c>
      <c r="C2541" s="39" t="s">
        <v>69</v>
      </c>
      <c r="D2541" s="39" t="s">
        <v>33</v>
      </c>
      <c r="E2541" s="40" t="n">
        <v>2.3</v>
      </c>
      <c r="F2541" s="41" t="n">
        <f aca="false">IF(A2541="","",INDEX(Assumptions!$B$16:$B$18,MATCH(C2541,Assumptions!$A$16:$A$18,0)))</f>
        <v>3</v>
      </c>
      <c r="G2541" s="42" t="n">
        <f aca="false">IF(A2541="","",WORKDAY(B2541,F2541))</f>
        <v>46288</v>
      </c>
    </row>
    <row r="2542" customFormat="false" ht="15" hidden="false" customHeight="false" outlineLevel="0" collapsed="false">
      <c r="A2542" s="37" t="n">
        <v>1002541</v>
      </c>
      <c r="B2542" s="38" t="n">
        <v>46283</v>
      </c>
      <c r="C2542" s="39" t="s">
        <v>68</v>
      </c>
      <c r="D2542" s="39" t="s">
        <v>37</v>
      </c>
      <c r="E2542" s="40" t="n">
        <v>0.9</v>
      </c>
      <c r="F2542" s="41" t="n">
        <f aca="false">IF(A2542="","",INDEX(Assumptions!$B$16:$B$18,MATCH(C2542,Assumptions!$A$16:$A$18,0)))</f>
        <v>1</v>
      </c>
      <c r="G2542" s="42" t="n">
        <f aca="false">IF(A2542="","",WORKDAY(B2542,F2542))</f>
        <v>46286</v>
      </c>
    </row>
    <row r="2543" customFormat="false" ht="15" hidden="false" customHeight="false" outlineLevel="0" collapsed="false">
      <c r="A2543" s="37" t="n">
        <v>1002542</v>
      </c>
      <c r="B2543" s="38" t="n">
        <v>46283</v>
      </c>
      <c r="C2543" s="39" t="s">
        <v>68</v>
      </c>
      <c r="D2543" s="39" t="s">
        <v>39</v>
      </c>
      <c r="E2543" s="40" t="n">
        <v>3.6</v>
      </c>
      <c r="F2543" s="41" t="n">
        <f aca="false">IF(A2543="","",INDEX(Assumptions!$B$16:$B$18,MATCH(C2543,Assumptions!$A$16:$A$18,0)))</f>
        <v>1</v>
      </c>
      <c r="G2543" s="42" t="n">
        <f aca="false">IF(A2543="","",WORKDAY(B2543,F2543))</f>
        <v>46286</v>
      </c>
    </row>
    <row r="2544" customFormat="false" ht="15" hidden="false" customHeight="false" outlineLevel="0" collapsed="false">
      <c r="A2544" s="37" t="n">
        <v>1002543</v>
      </c>
      <c r="B2544" s="38" t="n">
        <v>46283</v>
      </c>
      <c r="C2544" s="39" t="s">
        <v>69</v>
      </c>
      <c r="D2544" s="39" t="s">
        <v>35</v>
      </c>
      <c r="E2544" s="40" t="n">
        <v>1.4</v>
      </c>
      <c r="F2544" s="41" t="n">
        <f aca="false">IF(A2544="","",INDEX(Assumptions!$B$16:$B$18,MATCH(C2544,Assumptions!$A$16:$A$18,0)))</f>
        <v>3</v>
      </c>
      <c r="G2544" s="42" t="n">
        <f aca="false">IF(A2544="","",WORKDAY(B2544,F2544))</f>
        <v>46288</v>
      </c>
    </row>
    <row r="2545" customFormat="false" ht="15" hidden="false" customHeight="false" outlineLevel="0" collapsed="false">
      <c r="A2545" s="37" t="n">
        <v>1002544</v>
      </c>
      <c r="B2545" s="38" t="n">
        <v>46283</v>
      </c>
      <c r="C2545" s="39" t="s">
        <v>69</v>
      </c>
      <c r="D2545" s="39" t="s">
        <v>39</v>
      </c>
      <c r="E2545" s="40" t="n">
        <v>4.1</v>
      </c>
      <c r="F2545" s="41" t="n">
        <f aca="false">IF(A2545="","",INDEX(Assumptions!$B$16:$B$18,MATCH(C2545,Assumptions!$A$16:$A$18,0)))</f>
        <v>3</v>
      </c>
      <c r="G2545" s="42" t="n">
        <f aca="false">IF(A2545="","",WORKDAY(B2545,F2545))</f>
        <v>46288</v>
      </c>
    </row>
    <row r="2546" customFormat="false" ht="15" hidden="false" customHeight="false" outlineLevel="0" collapsed="false">
      <c r="A2546" s="37" t="n">
        <v>1002545</v>
      </c>
      <c r="B2546" s="38" t="n">
        <v>46283</v>
      </c>
      <c r="C2546" s="39" t="s">
        <v>69</v>
      </c>
      <c r="D2546" s="39" t="s">
        <v>31</v>
      </c>
      <c r="E2546" s="40" t="n">
        <v>3.1</v>
      </c>
      <c r="F2546" s="41" t="n">
        <f aca="false">IF(A2546="","",INDEX(Assumptions!$B$16:$B$18,MATCH(C2546,Assumptions!$A$16:$A$18,0)))</f>
        <v>3</v>
      </c>
      <c r="G2546" s="42" t="n">
        <f aca="false">IF(A2546="","",WORKDAY(B2546,F2546))</f>
        <v>46288</v>
      </c>
    </row>
    <row r="2547" customFormat="false" ht="15" hidden="false" customHeight="false" outlineLevel="0" collapsed="false">
      <c r="A2547" s="37" t="n">
        <v>1002546</v>
      </c>
      <c r="B2547" s="38" t="n">
        <v>46283</v>
      </c>
      <c r="C2547" s="39" t="s">
        <v>70</v>
      </c>
      <c r="D2547" s="39" t="s">
        <v>33</v>
      </c>
      <c r="E2547" s="40" t="n">
        <v>1.9</v>
      </c>
      <c r="F2547" s="41" t="n">
        <f aca="false">IF(A2547="","",INDEX(Assumptions!$B$16:$B$18,MATCH(C2547,Assumptions!$A$16:$A$18,0)))</f>
        <v>5</v>
      </c>
      <c r="G2547" s="42" t="n">
        <f aca="false">IF(A2547="","",WORKDAY(B2547,F2547))</f>
        <v>46290</v>
      </c>
    </row>
    <row r="2548" customFormat="false" ht="15" hidden="false" customHeight="false" outlineLevel="0" collapsed="false">
      <c r="A2548" s="37" t="n">
        <v>1002547</v>
      </c>
      <c r="B2548" s="38" t="n">
        <v>46283</v>
      </c>
      <c r="C2548" s="39" t="s">
        <v>69</v>
      </c>
      <c r="D2548" s="39" t="s">
        <v>39</v>
      </c>
      <c r="E2548" s="40" t="n">
        <v>3.1</v>
      </c>
      <c r="F2548" s="41" t="n">
        <f aca="false">IF(A2548="","",INDEX(Assumptions!$B$16:$B$18,MATCH(C2548,Assumptions!$A$16:$A$18,0)))</f>
        <v>3</v>
      </c>
      <c r="G2548" s="42" t="n">
        <f aca="false">IF(A2548="","",WORKDAY(B2548,F2548))</f>
        <v>46288</v>
      </c>
    </row>
    <row r="2549" customFormat="false" ht="15" hidden="false" customHeight="false" outlineLevel="0" collapsed="false">
      <c r="A2549" s="37" t="n">
        <v>1002548</v>
      </c>
      <c r="B2549" s="38" t="n">
        <v>46283</v>
      </c>
      <c r="C2549" s="39" t="s">
        <v>69</v>
      </c>
      <c r="D2549" s="39" t="s">
        <v>33</v>
      </c>
      <c r="E2549" s="40" t="n">
        <v>1.3</v>
      </c>
      <c r="F2549" s="41" t="n">
        <f aca="false">IF(A2549="","",INDEX(Assumptions!$B$16:$B$18,MATCH(C2549,Assumptions!$A$16:$A$18,0)))</f>
        <v>3</v>
      </c>
      <c r="G2549" s="42" t="n">
        <f aca="false">IF(A2549="","",WORKDAY(B2549,F2549))</f>
        <v>46288</v>
      </c>
    </row>
    <row r="2550" customFormat="false" ht="15" hidden="false" customHeight="false" outlineLevel="0" collapsed="false">
      <c r="A2550" s="37" t="n">
        <v>1002549</v>
      </c>
      <c r="B2550" s="38" t="n">
        <v>46283</v>
      </c>
      <c r="C2550" s="39" t="s">
        <v>69</v>
      </c>
      <c r="D2550" s="39" t="s">
        <v>33</v>
      </c>
      <c r="E2550" s="40" t="n">
        <v>2.4</v>
      </c>
      <c r="F2550" s="41" t="n">
        <f aca="false">IF(A2550="","",INDEX(Assumptions!$B$16:$B$18,MATCH(C2550,Assumptions!$A$16:$A$18,0)))</f>
        <v>3</v>
      </c>
      <c r="G2550" s="42" t="n">
        <f aca="false">IF(A2550="","",WORKDAY(B2550,F2550))</f>
        <v>46288</v>
      </c>
    </row>
    <row r="2551" customFormat="false" ht="15" hidden="false" customHeight="false" outlineLevel="0" collapsed="false">
      <c r="A2551" s="37" t="n">
        <v>1002550</v>
      </c>
      <c r="B2551" s="38" t="n">
        <v>46283</v>
      </c>
      <c r="C2551" s="39" t="s">
        <v>70</v>
      </c>
      <c r="D2551" s="39" t="s">
        <v>33</v>
      </c>
      <c r="E2551" s="40" t="n">
        <v>3.3</v>
      </c>
      <c r="F2551" s="41" t="n">
        <f aca="false">IF(A2551="","",INDEX(Assumptions!$B$16:$B$18,MATCH(C2551,Assumptions!$A$16:$A$18,0)))</f>
        <v>5</v>
      </c>
      <c r="G2551" s="42" t="n">
        <f aca="false">IF(A2551="","",WORKDAY(B2551,F2551))</f>
        <v>46290</v>
      </c>
    </row>
    <row r="2552" customFormat="false" ht="15" hidden="false" customHeight="false" outlineLevel="0" collapsed="false">
      <c r="A2552" s="37" t="n">
        <v>1002551</v>
      </c>
      <c r="B2552" s="38" t="n">
        <v>46283</v>
      </c>
      <c r="C2552" s="39" t="s">
        <v>68</v>
      </c>
      <c r="D2552" s="39" t="s">
        <v>39</v>
      </c>
      <c r="E2552" s="40" t="n">
        <v>1.1</v>
      </c>
      <c r="F2552" s="41" t="n">
        <f aca="false">IF(A2552="","",INDEX(Assumptions!$B$16:$B$18,MATCH(C2552,Assumptions!$A$16:$A$18,0)))</f>
        <v>1</v>
      </c>
      <c r="G2552" s="42" t="n">
        <f aca="false">IF(A2552="","",WORKDAY(B2552,F2552))</f>
        <v>46286</v>
      </c>
    </row>
    <row r="2553" customFormat="false" ht="15" hidden="false" customHeight="false" outlineLevel="0" collapsed="false">
      <c r="A2553" s="37" t="n">
        <v>1002552</v>
      </c>
      <c r="B2553" s="38" t="n">
        <v>46283</v>
      </c>
      <c r="C2553" s="39" t="s">
        <v>70</v>
      </c>
      <c r="D2553" s="39" t="s">
        <v>35</v>
      </c>
      <c r="E2553" s="40" t="n">
        <v>1.6</v>
      </c>
      <c r="F2553" s="41" t="n">
        <f aca="false">IF(A2553="","",INDEX(Assumptions!$B$16:$B$18,MATCH(C2553,Assumptions!$A$16:$A$18,0)))</f>
        <v>5</v>
      </c>
      <c r="G2553" s="42" t="n">
        <f aca="false">IF(A2553="","",WORKDAY(B2553,F2553))</f>
        <v>46290</v>
      </c>
    </row>
    <row r="2554" customFormat="false" ht="15" hidden="false" customHeight="false" outlineLevel="0" collapsed="false">
      <c r="A2554" s="37" t="n">
        <v>1002553</v>
      </c>
      <c r="B2554" s="38" t="n">
        <v>46283</v>
      </c>
      <c r="C2554" s="39" t="s">
        <v>69</v>
      </c>
      <c r="D2554" s="39" t="s">
        <v>31</v>
      </c>
      <c r="E2554" s="40" t="n">
        <v>5.6</v>
      </c>
      <c r="F2554" s="41" t="n">
        <f aca="false">IF(A2554="","",INDEX(Assumptions!$B$16:$B$18,MATCH(C2554,Assumptions!$A$16:$A$18,0)))</f>
        <v>3</v>
      </c>
      <c r="G2554" s="42" t="n">
        <f aca="false">IF(A2554="","",WORKDAY(B2554,F2554))</f>
        <v>46288</v>
      </c>
    </row>
    <row r="2555" customFormat="false" ht="15" hidden="false" customHeight="false" outlineLevel="0" collapsed="false">
      <c r="A2555" s="37" t="n">
        <v>1002554</v>
      </c>
      <c r="B2555" s="38" t="n">
        <v>46283</v>
      </c>
      <c r="C2555" s="39" t="s">
        <v>69</v>
      </c>
      <c r="D2555" s="39" t="s">
        <v>31</v>
      </c>
      <c r="E2555" s="40" t="n">
        <v>1.6</v>
      </c>
      <c r="F2555" s="41" t="n">
        <f aca="false">IF(A2555="","",INDEX(Assumptions!$B$16:$B$18,MATCH(C2555,Assumptions!$A$16:$A$18,0)))</f>
        <v>3</v>
      </c>
      <c r="G2555" s="42" t="n">
        <f aca="false">IF(A2555="","",WORKDAY(B2555,F2555))</f>
        <v>46288</v>
      </c>
    </row>
    <row r="2556" customFormat="false" ht="15" hidden="false" customHeight="false" outlineLevel="0" collapsed="false">
      <c r="A2556" s="37" t="n">
        <v>1002555</v>
      </c>
      <c r="B2556" s="38" t="n">
        <v>46283</v>
      </c>
      <c r="C2556" s="39" t="s">
        <v>69</v>
      </c>
      <c r="D2556" s="39" t="s">
        <v>35</v>
      </c>
      <c r="E2556" s="40" t="n">
        <v>0.8</v>
      </c>
      <c r="F2556" s="41" t="n">
        <f aca="false">IF(A2556="","",INDEX(Assumptions!$B$16:$B$18,MATCH(C2556,Assumptions!$A$16:$A$18,0)))</f>
        <v>3</v>
      </c>
      <c r="G2556" s="42" t="n">
        <f aca="false">IF(A2556="","",WORKDAY(B2556,F2556))</f>
        <v>46288</v>
      </c>
    </row>
    <row r="2557" customFormat="false" ht="15" hidden="false" customHeight="false" outlineLevel="0" collapsed="false">
      <c r="A2557" s="37" t="n">
        <v>1002556</v>
      </c>
      <c r="B2557" s="38" t="n">
        <v>46283</v>
      </c>
      <c r="C2557" s="39" t="s">
        <v>69</v>
      </c>
      <c r="D2557" s="39" t="s">
        <v>37</v>
      </c>
      <c r="E2557" s="40" t="n">
        <v>1.3</v>
      </c>
      <c r="F2557" s="41" t="n">
        <f aca="false">IF(A2557="","",INDEX(Assumptions!$B$16:$B$18,MATCH(C2557,Assumptions!$A$16:$A$18,0)))</f>
        <v>3</v>
      </c>
      <c r="G2557" s="42" t="n">
        <f aca="false">IF(A2557="","",WORKDAY(B2557,F2557))</f>
        <v>46288</v>
      </c>
    </row>
    <row r="2558" customFormat="false" ht="15" hidden="false" customHeight="false" outlineLevel="0" collapsed="false">
      <c r="A2558" s="37" t="n">
        <v>1002557</v>
      </c>
      <c r="B2558" s="38" t="n">
        <v>46284</v>
      </c>
      <c r="C2558" s="39" t="s">
        <v>70</v>
      </c>
      <c r="D2558" s="39" t="s">
        <v>35</v>
      </c>
      <c r="E2558" s="40" t="n">
        <v>3.3</v>
      </c>
      <c r="F2558" s="41" t="n">
        <f aca="false">IF(A2558="","",INDEX(Assumptions!$B$16:$B$18,MATCH(C2558,Assumptions!$A$16:$A$18,0)))</f>
        <v>5</v>
      </c>
      <c r="G2558" s="42" t="n">
        <f aca="false">IF(A2558="","",WORKDAY(B2558,F2558))</f>
        <v>46290</v>
      </c>
    </row>
    <row r="2559" customFormat="false" ht="15" hidden="false" customHeight="false" outlineLevel="0" collapsed="false">
      <c r="A2559" s="37" t="n">
        <v>1002558</v>
      </c>
      <c r="B2559" s="38" t="n">
        <v>46284</v>
      </c>
      <c r="C2559" s="39" t="s">
        <v>69</v>
      </c>
      <c r="D2559" s="39" t="s">
        <v>35</v>
      </c>
      <c r="E2559" s="40" t="n">
        <v>2.6</v>
      </c>
      <c r="F2559" s="41" t="n">
        <f aca="false">IF(A2559="","",INDEX(Assumptions!$B$16:$B$18,MATCH(C2559,Assumptions!$A$16:$A$18,0)))</f>
        <v>3</v>
      </c>
      <c r="G2559" s="42" t="n">
        <f aca="false">IF(A2559="","",WORKDAY(B2559,F2559))</f>
        <v>46288</v>
      </c>
    </row>
    <row r="2560" customFormat="false" ht="15" hidden="false" customHeight="false" outlineLevel="0" collapsed="false">
      <c r="A2560" s="37" t="n">
        <v>1002559</v>
      </c>
      <c r="B2560" s="38" t="n">
        <v>46284</v>
      </c>
      <c r="C2560" s="39" t="s">
        <v>70</v>
      </c>
      <c r="D2560" s="39" t="s">
        <v>35</v>
      </c>
      <c r="E2560" s="40" t="n">
        <v>1</v>
      </c>
      <c r="F2560" s="41" t="n">
        <f aca="false">IF(A2560="","",INDEX(Assumptions!$B$16:$B$18,MATCH(C2560,Assumptions!$A$16:$A$18,0)))</f>
        <v>5</v>
      </c>
      <c r="G2560" s="42" t="n">
        <f aca="false">IF(A2560="","",WORKDAY(B2560,F2560))</f>
        <v>46290</v>
      </c>
    </row>
    <row r="2561" customFormat="false" ht="15" hidden="false" customHeight="false" outlineLevel="0" collapsed="false">
      <c r="A2561" s="37" t="n">
        <v>1002560</v>
      </c>
      <c r="B2561" s="38" t="n">
        <v>46284</v>
      </c>
      <c r="C2561" s="39" t="s">
        <v>70</v>
      </c>
      <c r="D2561" s="39" t="s">
        <v>31</v>
      </c>
      <c r="E2561" s="40" t="n">
        <v>1.1</v>
      </c>
      <c r="F2561" s="41" t="n">
        <f aca="false">IF(A2561="","",INDEX(Assumptions!$B$16:$B$18,MATCH(C2561,Assumptions!$A$16:$A$18,0)))</f>
        <v>5</v>
      </c>
      <c r="G2561" s="42" t="n">
        <f aca="false">IF(A2561="","",WORKDAY(B2561,F2561))</f>
        <v>46290</v>
      </c>
    </row>
    <row r="2562" customFormat="false" ht="15" hidden="false" customHeight="false" outlineLevel="0" collapsed="false">
      <c r="A2562" s="37" t="n">
        <v>1002561</v>
      </c>
      <c r="B2562" s="38" t="n">
        <v>46284</v>
      </c>
      <c r="C2562" s="39" t="s">
        <v>69</v>
      </c>
      <c r="D2562" s="39" t="s">
        <v>37</v>
      </c>
      <c r="E2562" s="40" t="n">
        <v>1.3</v>
      </c>
      <c r="F2562" s="41" t="n">
        <f aca="false">IF(A2562="","",INDEX(Assumptions!$B$16:$B$18,MATCH(C2562,Assumptions!$A$16:$A$18,0)))</f>
        <v>3</v>
      </c>
      <c r="G2562" s="42" t="n">
        <f aca="false">IF(A2562="","",WORKDAY(B2562,F2562))</f>
        <v>46288</v>
      </c>
    </row>
    <row r="2563" customFormat="false" ht="15" hidden="false" customHeight="false" outlineLevel="0" collapsed="false">
      <c r="A2563" s="37" t="n">
        <v>1002562</v>
      </c>
      <c r="B2563" s="38" t="n">
        <v>46284</v>
      </c>
      <c r="C2563" s="39" t="s">
        <v>69</v>
      </c>
      <c r="D2563" s="39" t="s">
        <v>37</v>
      </c>
      <c r="E2563" s="40" t="n">
        <v>2</v>
      </c>
      <c r="F2563" s="41" t="n">
        <f aca="false">IF(A2563="","",INDEX(Assumptions!$B$16:$B$18,MATCH(C2563,Assumptions!$A$16:$A$18,0)))</f>
        <v>3</v>
      </c>
      <c r="G2563" s="42" t="n">
        <f aca="false">IF(A2563="","",WORKDAY(B2563,F2563))</f>
        <v>46288</v>
      </c>
    </row>
    <row r="2564" customFormat="false" ht="15" hidden="false" customHeight="false" outlineLevel="0" collapsed="false">
      <c r="A2564" s="37" t="n">
        <v>1002563</v>
      </c>
      <c r="B2564" s="38" t="n">
        <v>46284</v>
      </c>
      <c r="C2564" s="39" t="s">
        <v>70</v>
      </c>
      <c r="D2564" s="39" t="s">
        <v>35</v>
      </c>
      <c r="E2564" s="40" t="n">
        <v>0.9</v>
      </c>
      <c r="F2564" s="41" t="n">
        <f aca="false">IF(A2564="","",INDEX(Assumptions!$B$16:$B$18,MATCH(C2564,Assumptions!$A$16:$A$18,0)))</f>
        <v>5</v>
      </c>
      <c r="G2564" s="42" t="n">
        <f aca="false">IF(A2564="","",WORKDAY(B2564,F2564))</f>
        <v>46290</v>
      </c>
    </row>
    <row r="2565" customFormat="false" ht="15" hidden="false" customHeight="false" outlineLevel="0" collapsed="false">
      <c r="A2565" s="37" t="n">
        <v>1002564</v>
      </c>
      <c r="B2565" s="38" t="n">
        <v>46284</v>
      </c>
      <c r="C2565" s="39" t="s">
        <v>68</v>
      </c>
      <c r="D2565" s="39" t="s">
        <v>35</v>
      </c>
      <c r="E2565" s="40" t="n">
        <v>10.4</v>
      </c>
      <c r="F2565" s="41" t="n">
        <f aca="false">IF(A2565="","",INDEX(Assumptions!$B$16:$B$18,MATCH(C2565,Assumptions!$A$16:$A$18,0)))</f>
        <v>1</v>
      </c>
      <c r="G2565" s="42" t="n">
        <f aca="false">IF(A2565="","",WORKDAY(B2565,F2565))</f>
        <v>46286</v>
      </c>
    </row>
    <row r="2566" customFormat="false" ht="15" hidden="false" customHeight="false" outlineLevel="0" collapsed="false">
      <c r="A2566" s="37" t="n">
        <v>1002565</v>
      </c>
      <c r="B2566" s="38" t="n">
        <v>46284</v>
      </c>
      <c r="C2566" s="39" t="s">
        <v>69</v>
      </c>
      <c r="D2566" s="39" t="s">
        <v>31</v>
      </c>
      <c r="E2566" s="40" t="n">
        <v>0.6</v>
      </c>
      <c r="F2566" s="41" t="n">
        <f aca="false">IF(A2566="","",INDEX(Assumptions!$B$16:$B$18,MATCH(C2566,Assumptions!$A$16:$A$18,0)))</f>
        <v>3</v>
      </c>
      <c r="G2566" s="42" t="n">
        <f aca="false">IF(A2566="","",WORKDAY(B2566,F2566))</f>
        <v>46288</v>
      </c>
    </row>
    <row r="2567" customFormat="false" ht="15" hidden="false" customHeight="false" outlineLevel="0" collapsed="false">
      <c r="A2567" s="37" t="n">
        <v>1002566</v>
      </c>
      <c r="B2567" s="38" t="n">
        <v>46284</v>
      </c>
      <c r="C2567" s="39" t="s">
        <v>70</v>
      </c>
      <c r="D2567" s="39" t="s">
        <v>33</v>
      </c>
      <c r="E2567" s="40" t="n">
        <v>0.8</v>
      </c>
      <c r="F2567" s="41" t="n">
        <f aca="false">IF(A2567="","",INDEX(Assumptions!$B$16:$B$18,MATCH(C2567,Assumptions!$A$16:$A$18,0)))</f>
        <v>5</v>
      </c>
      <c r="G2567" s="42" t="n">
        <f aca="false">IF(A2567="","",WORKDAY(B2567,F2567))</f>
        <v>46290</v>
      </c>
    </row>
    <row r="2568" customFormat="false" ht="15" hidden="false" customHeight="false" outlineLevel="0" collapsed="false">
      <c r="A2568" s="37" t="n">
        <v>1002567</v>
      </c>
      <c r="B2568" s="38" t="n">
        <v>46284</v>
      </c>
      <c r="C2568" s="39" t="s">
        <v>69</v>
      </c>
      <c r="D2568" s="39" t="s">
        <v>37</v>
      </c>
      <c r="E2568" s="40" t="n">
        <v>1.4</v>
      </c>
      <c r="F2568" s="41" t="n">
        <f aca="false">IF(A2568="","",INDEX(Assumptions!$B$16:$B$18,MATCH(C2568,Assumptions!$A$16:$A$18,0)))</f>
        <v>3</v>
      </c>
      <c r="G2568" s="42" t="n">
        <f aca="false">IF(A2568="","",WORKDAY(B2568,F2568))</f>
        <v>46288</v>
      </c>
    </row>
    <row r="2569" customFormat="false" ht="15" hidden="false" customHeight="false" outlineLevel="0" collapsed="false">
      <c r="A2569" s="37" t="n">
        <v>1002568</v>
      </c>
      <c r="B2569" s="38" t="n">
        <v>46284</v>
      </c>
      <c r="C2569" s="39" t="s">
        <v>69</v>
      </c>
      <c r="D2569" s="39" t="s">
        <v>37</v>
      </c>
      <c r="E2569" s="40" t="n">
        <v>1.4</v>
      </c>
      <c r="F2569" s="41" t="n">
        <f aca="false">IF(A2569="","",INDEX(Assumptions!$B$16:$B$18,MATCH(C2569,Assumptions!$A$16:$A$18,0)))</f>
        <v>3</v>
      </c>
      <c r="G2569" s="42" t="n">
        <f aca="false">IF(A2569="","",WORKDAY(B2569,F2569))</f>
        <v>46288</v>
      </c>
    </row>
    <row r="2570" customFormat="false" ht="15" hidden="false" customHeight="false" outlineLevel="0" collapsed="false">
      <c r="A2570" s="37" t="n">
        <v>1002569</v>
      </c>
      <c r="B2570" s="38" t="n">
        <v>46284</v>
      </c>
      <c r="C2570" s="39" t="s">
        <v>70</v>
      </c>
      <c r="D2570" s="39" t="s">
        <v>35</v>
      </c>
      <c r="E2570" s="40" t="n">
        <v>3.8</v>
      </c>
      <c r="F2570" s="41" t="n">
        <f aca="false">IF(A2570="","",INDEX(Assumptions!$B$16:$B$18,MATCH(C2570,Assumptions!$A$16:$A$18,0)))</f>
        <v>5</v>
      </c>
      <c r="G2570" s="42" t="n">
        <f aca="false">IF(A2570="","",WORKDAY(B2570,F2570))</f>
        <v>46290</v>
      </c>
    </row>
    <row r="2571" customFormat="false" ht="15" hidden="false" customHeight="false" outlineLevel="0" collapsed="false">
      <c r="A2571" s="37" t="n">
        <v>1002570</v>
      </c>
      <c r="B2571" s="38" t="n">
        <v>46284</v>
      </c>
      <c r="C2571" s="39" t="s">
        <v>69</v>
      </c>
      <c r="D2571" s="39" t="s">
        <v>31</v>
      </c>
      <c r="E2571" s="40" t="n">
        <v>3.9</v>
      </c>
      <c r="F2571" s="41" t="n">
        <f aca="false">IF(A2571="","",INDEX(Assumptions!$B$16:$B$18,MATCH(C2571,Assumptions!$A$16:$A$18,0)))</f>
        <v>3</v>
      </c>
      <c r="G2571" s="42" t="n">
        <f aca="false">IF(A2571="","",WORKDAY(B2571,F2571))</f>
        <v>46288</v>
      </c>
    </row>
    <row r="2572" customFormat="false" ht="15" hidden="false" customHeight="false" outlineLevel="0" collapsed="false">
      <c r="A2572" s="37" t="n">
        <v>1002571</v>
      </c>
      <c r="B2572" s="38" t="n">
        <v>46284</v>
      </c>
      <c r="C2572" s="39" t="s">
        <v>68</v>
      </c>
      <c r="D2572" s="39" t="s">
        <v>39</v>
      </c>
      <c r="E2572" s="40" t="n">
        <v>1.5</v>
      </c>
      <c r="F2572" s="41" t="n">
        <f aca="false">IF(A2572="","",INDEX(Assumptions!$B$16:$B$18,MATCH(C2572,Assumptions!$A$16:$A$18,0)))</f>
        <v>1</v>
      </c>
      <c r="G2572" s="42" t="n">
        <f aca="false">IF(A2572="","",WORKDAY(B2572,F2572))</f>
        <v>46286</v>
      </c>
    </row>
    <row r="2573" customFormat="false" ht="15" hidden="false" customHeight="false" outlineLevel="0" collapsed="false">
      <c r="A2573" s="37" t="n">
        <v>1002572</v>
      </c>
      <c r="B2573" s="38" t="n">
        <v>46284</v>
      </c>
      <c r="C2573" s="39" t="s">
        <v>70</v>
      </c>
      <c r="D2573" s="39" t="s">
        <v>39</v>
      </c>
      <c r="E2573" s="40" t="n">
        <v>1.5</v>
      </c>
      <c r="F2573" s="41" t="n">
        <f aca="false">IF(A2573="","",INDEX(Assumptions!$B$16:$B$18,MATCH(C2573,Assumptions!$A$16:$A$18,0)))</f>
        <v>5</v>
      </c>
      <c r="G2573" s="42" t="n">
        <f aca="false">IF(A2573="","",WORKDAY(B2573,F2573))</f>
        <v>46290</v>
      </c>
    </row>
    <row r="2574" customFormat="false" ht="15" hidden="false" customHeight="false" outlineLevel="0" collapsed="false">
      <c r="A2574" s="37" t="n">
        <v>1002573</v>
      </c>
      <c r="B2574" s="38" t="n">
        <v>46284</v>
      </c>
      <c r="C2574" s="39" t="s">
        <v>69</v>
      </c>
      <c r="D2574" s="39" t="s">
        <v>35</v>
      </c>
      <c r="E2574" s="40" t="n">
        <v>6.1</v>
      </c>
      <c r="F2574" s="41" t="n">
        <f aca="false">IF(A2574="","",INDEX(Assumptions!$B$16:$B$18,MATCH(C2574,Assumptions!$A$16:$A$18,0)))</f>
        <v>3</v>
      </c>
      <c r="G2574" s="42" t="n">
        <f aca="false">IF(A2574="","",WORKDAY(B2574,F2574))</f>
        <v>46288</v>
      </c>
    </row>
    <row r="2575" customFormat="false" ht="15" hidden="false" customHeight="false" outlineLevel="0" collapsed="false">
      <c r="A2575" s="37" t="n">
        <v>1002574</v>
      </c>
      <c r="B2575" s="38" t="n">
        <v>46284</v>
      </c>
      <c r="C2575" s="39" t="s">
        <v>68</v>
      </c>
      <c r="D2575" s="39" t="s">
        <v>33</v>
      </c>
      <c r="E2575" s="40" t="n">
        <v>7.9</v>
      </c>
      <c r="F2575" s="41" t="n">
        <f aca="false">IF(A2575="","",INDEX(Assumptions!$B$16:$B$18,MATCH(C2575,Assumptions!$A$16:$A$18,0)))</f>
        <v>1</v>
      </c>
      <c r="G2575" s="42" t="n">
        <f aca="false">IF(A2575="","",WORKDAY(B2575,F2575))</f>
        <v>46286</v>
      </c>
    </row>
    <row r="2576" customFormat="false" ht="15" hidden="false" customHeight="false" outlineLevel="0" collapsed="false">
      <c r="A2576" s="37" t="n">
        <v>1002575</v>
      </c>
      <c r="B2576" s="38" t="n">
        <v>46284</v>
      </c>
      <c r="C2576" s="39" t="s">
        <v>69</v>
      </c>
      <c r="D2576" s="39" t="s">
        <v>33</v>
      </c>
      <c r="E2576" s="40" t="n">
        <v>3.7</v>
      </c>
      <c r="F2576" s="41" t="n">
        <f aca="false">IF(A2576="","",INDEX(Assumptions!$B$16:$B$18,MATCH(C2576,Assumptions!$A$16:$A$18,0)))</f>
        <v>3</v>
      </c>
      <c r="G2576" s="42" t="n">
        <f aca="false">IF(A2576="","",WORKDAY(B2576,F2576))</f>
        <v>46288</v>
      </c>
    </row>
    <row r="2577" customFormat="false" ht="15" hidden="false" customHeight="false" outlineLevel="0" collapsed="false">
      <c r="A2577" s="37" t="n">
        <v>1002576</v>
      </c>
      <c r="B2577" s="38" t="n">
        <v>46284</v>
      </c>
      <c r="C2577" s="39" t="s">
        <v>69</v>
      </c>
      <c r="D2577" s="39" t="s">
        <v>31</v>
      </c>
      <c r="E2577" s="40" t="n">
        <v>1.3</v>
      </c>
      <c r="F2577" s="41" t="n">
        <f aca="false">IF(A2577="","",INDEX(Assumptions!$B$16:$B$18,MATCH(C2577,Assumptions!$A$16:$A$18,0)))</f>
        <v>3</v>
      </c>
      <c r="G2577" s="42" t="n">
        <f aca="false">IF(A2577="","",WORKDAY(B2577,F2577))</f>
        <v>46288</v>
      </c>
    </row>
    <row r="2578" customFormat="false" ht="15" hidden="false" customHeight="false" outlineLevel="0" collapsed="false">
      <c r="A2578" s="37" t="n">
        <v>1002577</v>
      </c>
      <c r="B2578" s="38" t="n">
        <v>46284</v>
      </c>
      <c r="C2578" s="39" t="s">
        <v>69</v>
      </c>
      <c r="D2578" s="39" t="s">
        <v>35</v>
      </c>
      <c r="E2578" s="40" t="n">
        <v>2.5</v>
      </c>
      <c r="F2578" s="41" t="n">
        <f aca="false">IF(A2578="","",INDEX(Assumptions!$B$16:$B$18,MATCH(C2578,Assumptions!$A$16:$A$18,0)))</f>
        <v>3</v>
      </c>
      <c r="G2578" s="42" t="n">
        <f aca="false">IF(A2578="","",WORKDAY(B2578,F2578))</f>
        <v>46288</v>
      </c>
    </row>
    <row r="2579" customFormat="false" ht="15" hidden="false" customHeight="false" outlineLevel="0" collapsed="false">
      <c r="A2579" s="37" t="n">
        <v>1002578</v>
      </c>
      <c r="B2579" s="38" t="n">
        <v>46284</v>
      </c>
      <c r="C2579" s="39" t="s">
        <v>69</v>
      </c>
      <c r="D2579" s="39" t="s">
        <v>37</v>
      </c>
      <c r="E2579" s="40" t="n">
        <v>2.5</v>
      </c>
      <c r="F2579" s="41" t="n">
        <f aca="false">IF(A2579="","",INDEX(Assumptions!$B$16:$B$18,MATCH(C2579,Assumptions!$A$16:$A$18,0)))</f>
        <v>3</v>
      </c>
      <c r="G2579" s="42" t="n">
        <f aca="false">IF(A2579="","",WORKDAY(B2579,F2579))</f>
        <v>46288</v>
      </c>
    </row>
    <row r="2580" customFormat="false" ht="15" hidden="false" customHeight="false" outlineLevel="0" collapsed="false">
      <c r="A2580" s="37" t="n">
        <v>1002579</v>
      </c>
      <c r="B2580" s="38" t="n">
        <v>46284</v>
      </c>
      <c r="C2580" s="39" t="s">
        <v>69</v>
      </c>
      <c r="D2580" s="39" t="s">
        <v>33</v>
      </c>
      <c r="E2580" s="40" t="n">
        <v>5</v>
      </c>
      <c r="F2580" s="41" t="n">
        <f aca="false">IF(A2580="","",INDEX(Assumptions!$B$16:$B$18,MATCH(C2580,Assumptions!$A$16:$A$18,0)))</f>
        <v>3</v>
      </c>
      <c r="G2580" s="42" t="n">
        <f aca="false">IF(A2580="","",WORKDAY(B2580,F2580))</f>
        <v>46288</v>
      </c>
    </row>
    <row r="2581" customFormat="false" ht="15" hidden="false" customHeight="false" outlineLevel="0" collapsed="false">
      <c r="A2581" s="37" t="n">
        <v>1002580</v>
      </c>
      <c r="B2581" s="38" t="n">
        <v>46284</v>
      </c>
      <c r="C2581" s="39" t="s">
        <v>69</v>
      </c>
      <c r="D2581" s="39" t="s">
        <v>35</v>
      </c>
      <c r="E2581" s="40" t="n">
        <v>0.6</v>
      </c>
      <c r="F2581" s="41" t="n">
        <f aca="false">IF(A2581="","",INDEX(Assumptions!$B$16:$B$18,MATCH(C2581,Assumptions!$A$16:$A$18,0)))</f>
        <v>3</v>
      </c>
      <c r="G2581" s="42" t="n">
        <f aca="false">IF(A2581="","",WORKDAY(B2581,F2581))</f>
        <v>46288</v>
      </c>
    </row>
    <row r="2582" customFormat="false" ht="15" hidden="false" customHeight="false" outlineLevel="0" collapsed="false">
      <c r="A2582" s="37" t="n">
        <v>1002581</v>
      </c>
      <c r="B2582" s="38" t="n">
        <v>46284</v>
      </c>
      <c r="C2582" s="39" t="s">
        <v>70</v>
      </c>
      <c r="D2582" s="39" t="s">
        <v>37</v>
      </c>
      <c r="E2582" s="40" t="n">
        <v>1</v>
      </c>
      <c r="F2582" s="41" t="n">
        <f aca="false">IF(A2582="","",INDEX(Assumptions!$B$16:$B$18,MATCH(C2582,Assumptions!$A$16:$A$18,0)))</f>
        <v>5</v>
      </c>
      <c r="G2582" s="42" t="n">
        <f aca="false">IF(A2582="","",WORKDAY(B2582,F2582))</f>
        <v>46290</v>
      </c>
    </row>
    <row r="2583" customFormat="false" ht="15" hidden="false" customHeight="false" outlineLevel="0" collapsed="false">
      <c r="A2583" s="37" t="n">
        <v>1002582</v>
      </c>
      <c r="B2583" s="38" t="n">
        <v>46284</v>
      </c>
      <c r="C2583" s="39" t="s">
        <v>69</v>
      </c>
      <c r="D2583" s="39" t="s">
        <v>39</v>
      </c>
      <c r="E2583" s="40" t="n">
        <v>1.6</v>
      </c>
      <c r="F2583" s="41" t="n">
        <f aca="false">IF(A2583="","",INDEX(Assumptions!$B$16:$B$18,MATCH(C2583,Assumptions!$A$16:$A$18,0)))</f>
        <v>3</v>
      </c>
      <c r="G2583" s="42" t="n">
        <f aca="false">IF(A2583="","",WORKDAY(B2583,F2583))</f>
        <v>46288</v>
      </c>
    </row>
    <row r="2584" customFormat="false" ht="15" hidden="false" customHeight="false" outlineLevel="0" collapsed="false">
      <c r="A2584" s="37" t="n">
        <v>1002583</v>
      </c>
      <c r="B2584" s="38" t="n">
        <v>46284</v>
      </c>
      <c r="C2584" s="39" t="s">
        <v>68</v>
      </c>
      <c r="D2584" s="39" t="s">
        <v>39</v>
      </c>
      <c r="E2584" s="40" t="n">
        <v>0.9</v>
      </c>
      <c r="F2584" s="41" t="n">
        <f aca="false">IF(A2584="","",INDEX(Assumptions!$B$16:$B$18,MATCH(C2584,Assumptions!$A$16:$A$18,0)))</f>
        <v>1</v>
      </c>
      <c r="G2584" s="42" t="n">
        <f aca="false">IF(A2584="","",WORKDAY(B2584,F2584))</f>
        <v>46286</v>
      </c>
    </row>
    <row r="2585" customFormat="false" ht="15" hidden="false" customHeight="false" outlineLevel="0" collapsed="false">
      <c r="A2585" s="37" t="n">
        <v>1002584</v>
      </c>
      <c r="B2585" s="38" t="n">
        <v>46284</v>
      </c>
      <c r="C2585" s="39" t="s">
        <v>69</v>
      </c>
      <c r="D2585" s="39" t="s">
        <v>39</v>
      </c>
      <c r="E2585" s="40" t="n">
        <v>2.9</v>
      </c>
      <c r="F2585" s="41" t="n">
        <f aca="false">IF(A2585="","",INDEX(Assumptions!$B$16:$B$18,MATCH(C2585,Assumptions!$A$16:$A$18,0)))</f>
        <v>3</v>
      </c>
      <c r="G2585" s="42" t="n">
        <f aca="false">IF(A2585="","",WORKDAY(B2585,F2585))</f>
        <v>46288</v>
      </c>
    </row>
    <row r="2586" customFormat="false" ht="15" hidden="false" customHeight="false" outlineLevel="0" collapsed="false">
      <c r="A2586" s="37" t="n">
        <v>1002585</v>
      </c>
      <c r="B2586" s="38" t="n">
        <v>46284</v>
      </c>
      <c r="C2586" s="39" t="s">
        <v>68</v>
      </c>
      <c r="D2586" s="39" t="s">
        <v>35</v>
      </c>
      <c r="E2586" s="40" t="n">
        <v>2.9</v>
      </c>
      <c r="F2586" s="41" t="n">
        <f aca="false">IF(A2586="","",INDEX(Assumptions!$B$16:$B$18,MATCH(C2586,Assumptions!$A$16:$A$18,0)))</f>
        <v>1</v>
      </c>
      <c r="G2586" s="42" t="n">
        <f aca="false">IF(A2586="","",WORKDAY(B2586,F2586))</f>
        <v>46286</v>
      </c>
    </row>
    <row r="2587" customFormat="false" ht="15" hidden="false" customHeight="false" outlineLevel="0" collapsed="false">
      <c r="A2587" s="37" t="n">
        <v>1002586</v>
      </c>
      <c r="B2587" s="38" t="n">
        <v>46284</v>
      </c>
      <c r="C2587" s="39" t="s">
        <v>68</v>
      </c>
      <c r="D2587" s="39" t="s">
        <v>37</v>
      </c>
      <c r="E2587" s="40" t="n">
        <v>2.3</v>
      </c>
      <c r="F2587" s="41" t="n">
        <f aca="false">IF(A2587="","",INDEX(Assumptions!$B$16:$B$18,MATCH(C2587,Assumptions!$A$16:$A$18,0)))</f>
        <v>1</v>
      </c>
      <c r="G2587" s="42" t="n">
        <f aca="false">IF(A2587="","",WORKDAY(B2587,F2587))</f>
        <v>46286</v>
      </c>
    </row>
    <row r="2588" customFormat="false" ht="15" hidden="false" customHeight="false" outlineLevel="0" collapsed="false">
      <c r="A2588" s="37" t="n">
        <v>1002587</v>
      </c>
      <c r="B2588" s="38" t="n">
        <v>46284</v>
      </c>
      <c r="C2588" s="39" t="s">
        <v>70</v>
      </c>
      <c r="D2588" s="39" t="s">
        <v>35</v>
      </c>
      <c r="E2588" s="40" t="n">
        <v>1</v>
      </c>
      <c r="F2588" s="41" t="n">
        <f aca="false">IF(A2588="","",INDEX(Assumptions!$B$16:$B$18,MATCH(C2588,Assumptions!$A$16:$A$18,0)))</f>
        <v>5</v>
      </c>
      <c r="G2588" s="42" t="n">
        <f aca="false">IF(A2588="","",WORKDAY(B2588,F2588))</f>
        <v>46290</v>
      </c>
    </row>
    <row r="2589" customFormat="false" ht="15" hidden="false" customHeight="false" outlineLevel="0" collapsed="false">
      <c r="A2589" s="37" t="n">
        <v>1002588</v>
      </c>
      <c r="B2589" s="38" t="n">
        <v>46284</v>
      </c>
      <c r="C2589" s="39" t="s">
        <v>68</v>
      </c>
      <c r="D2589" s="39" t="s">
        <v>39</v>
      </c>
      <c r="E2589" s="40" t="n">
        <v>1</v>
      </c>
      <c r="F2589" s="41" t="n">
        <f aca="false">IF(A2589="","",INDEX(Assumptions!$B$16:$B$18,MATCH(C2589,Assumptions!$A$16:$A$18,0)))</f>
        <v>1</v>
      </c>
      <c r="G2589" s="42" t="n">
        <f aca="false">IF(A2589="","",WORKDAY(B2589,F2589))</f>
        <v>46286</v>
      </c>
    </row>
    <row r="2590" customFormat="false" ht="15" hidden="false" customHeight="false" outlineLevel="0" collapsed="false">
      <c r="A2590" s="37" t="n">
        <v>1002589</v>
      </c>
      <c r="B2590" s="38" t="n">
        <v>46284</v>
      </c>
      <c r="C2590" s="39" t="s">
        <v>69</v>
      </c>
      <c r="D2590" s="39" t="s">
        <v>33</v>
      </c>
      <c r="E2590" s="40" t="n">
        <v>1.9</v>
      </c>
      <c r="F2590" s="41" t="n">
        <f aca="false">IF(A2590="","",INDEX(Assumptions!$B$16:$B$18,MATCH(C2590,Assumptions!$A$16:$A$18,0)))</f>
        <v>3</v>
      </c>
      <c r="G2590" s="42" t="n">
        <f aca="false">IF(A2590="","",WORKDAY(B2590,F2590))</f>
        <v>46288</v>
      </c>
    </row>
    <row r="2591" customFormat="false" ht="15" hidden="false" customHeight="false" outlineLevel="0" collapsed="false">
      <c r="A2591" s="37" t="n">
        <v>1002590</v>
      </c>
      <c r="B2591" s="38" t="n">
        <v>46284</v>
      </c>
      <c r="C2591" s="39" t="s">
        <v>69</v>
      </c>
      <c r="D2591" s="39" t="s">
        <v>37</v>
      </c>
      <c r="E2591" s="40" t="n">
        <v>1.5</v>
      </c>
      <c r="F2591" s="41" t="n">
        <f aca="false">IF(A2591="","",INDEX(Assumptions!$B$16:$B$18,MATCH(C2591,Assumptions!$A$16:$A$18,0)))</f>
        <v>3</v>
      </c>
      <c r="G2591" s="42" t="n">
        <f aca="false">IF(A2591="","",WORKDAY(B2591,F2591))</f>
        <v>46288</v>
      </c>
    </row>
    <row r="2592" customFormat="false" ht="15" hidden="false" customHeight="false" outlineLevel="0" collapsed="false">
      <c r="A2592" s="37" t="n">
        <v>1002591</v>
      </c>
      <c r="B2592" s="38" t="n">
        <v>46284</v>
      </c>
      <c r="C2592" s="39" t="s">
        <v>70</v>
      </c>
      <c r="D2592" s="39" t="s">
        <v>31</v>
      </c>
      <c r="E2592" s="40" t="n">
        <v>1.6</v>
      </c>
      <c r="F2592" s="41" t="n">
        <f aca="false">IF(A2592="","",INDEX(Assumptions!$B$16:$B$18,MATCH(C2592,Assumptions!$A$16:$A$18,0)))</f>
        <v>5</v>
      </c>
      <c r="G2592" s="42" t="n">
        <f aca="false">IF(A2592="","",WORKDAY(B2592,F2592))</f>
        <v>46290</v>
      </c>
    </row>
    <row r="2593" customFormat="false" ht="15" hidden="false" customHeight="false" outlineLevel="0" collapsed="false">
      <c r="A2593" s="37" t="n">
        <v>1002592</v>
      </c>
      <c r="B2593" s="38" t="n">
        <v>46284</v>
      </c>
      <c r="C2593" s="39" t="s">
        <v>69</v>
      </c>
      <c r="D2593" s="39" t="s">
        <v>33</v>
      </c>
      <c r="E2593" s="40" t="n">
        <v>2.7</v>
      </c>
      <c r="F2593" s="41" t="n">
        <f aca="false">IF(A2593="","",INDEX(Assumptions!$B$16:$B$18,MATCH(C2593,Assumptions!$A$16:$A$18,0)))</f>
        <v>3</v>
      </c>
      <c r="G2593" s="42" t="n">
        <f aca="false">IF(A2593="","",WORKDAY(B2593,F2593))</f>
        <v>46288</v>
      </c>
    </row>
    <row r="2594" customFormat="false" ht="15" hidden="false" customHeight="false" outlineLevel="0" collapsed="false">
      <c r="A2594" s="37" t="n">
        <v>1002593</v>
      </c>
      <c r="B2594" s="38" t="n">
        <v>46284</v>
      </c>
      <c r="C2594" s="39" t="s">
        <v>68</v>
      </c>
      <c r="D2594" s="39" t="s">
        <v>33</v>
      </c>
      <c r="E2594" s="40" t="n">
        <v>1.6</v>
      </c>
      <c r="F2594" s="41" t="n">
        <f aca="false">IF(A2594="","",INDEX(Assumptions!$B$16:$B$18,MATCH(C2594,Assumptions!$A$16:$A$18,0)))</f>
        <v>1</v>
      </c>
      <c r="G2594" s="42" t="n">
        <f aca="false">IF(A2594="","",WORKDAY(B2594,F2594))</f>
        <v>46286</v>
      </c>
    </row>
    <row r="2595" customFormat="false" ht="15" hidden="false" customHeight="false" outlineLevel="0" collapsed="false">
      <c r="A2595" s="37" t="n">
        <v>1002594</v>
      </c>
      <c r="B2595" s="38" t="n">
        <v>46284</v>
      </c>
      <c r="C2595" s="39" t="s">
        <v>69</v>
      </c>
      <c r="D2595" s="39" t="s">
        <v>31</v>
      </c>
      <c r="E2595" s="40" t="n">
        <v>1.1</v>
      </c>
      <c r="F2595" s="41" t="n">
        <f aca="false">IF(A2595="","",INDEX(Assumptions!$B$16:$B$18,MATCH(C2595,Assumptions!$A$16:$A$18,0)))</f>
        <v>3</v>
      </c>
      <c r="G2595" s="42" t="n">
        <f aca="false">IF(A2595="","",WORKDAY(B2595,F2595))</f>
        <v>46288</v>
      </c>
    </row>
    <row r="2596" customFormat="false" ht="15" hidden="false" customHeight="false" outlineLevel="0" collapsed="false">
      <c r="A2596" s="37" t="n">
        <v>1002595</v>
      </c>
      <c r="B2596" s="38" t="n">
        <v>46284</v>
      </c>
      <c r="C2596" s="39" t="s">
        <v>68</v>
      </c>
      <c r="D2596" s="39" t="s">
        <v>39</v>
      </c>
      <c r="E2596" s="40" t="n">
        <v>1.4</v>
      </c>
      <c r="F2596" s="41" t="n">
        <f aca="false">IF(A2596="","",INDEX(Assumptions!$B$16:$B$18,MATCH(C2596,Assumptions!$A$16:$A$18,0)))</f>
        <v>1</v>
      </c>
      <c r="G2596" s="42" t="n">
        <f aca="false">IF(A2596="","",WORKDAY(B2596,F2596))</f>
        <v>46286</v>
      </c>
    </row>
    <row r="2597" customFormat="false" ht="15" hidden="false" customHeight="false" outlineLevel="0" collapsed="false">
      <c r="A2597" s="37" t="n">
        <v>1002596</v>
      </c>
      <c r="B2597" s="38" t="n">
        <v>46284</v>
      </c>
      <c r="C2597" s="39" t="s">
        <v>69</v>
      </c>
      <c r="D2597" s="39" t="s">
        <v>39</v>
      </c>
      <c r="E2597" s="40" t="n">
        <v>0.8</v>
      </c>
      <c r="F2597" s="41" t="n">
        <f aca="false">IF(A2597="","",INDEX(Assumptions!$B$16:$B$18,MATCH(C2597,Assumptions!$A$16:$A$18,0)))</f>
        <v>3</v>
      </c>
      <c r="G2597" s="42" t="n">
        <f aca="false">IF(A2597="","",WORKDAY(B2597,F2597))</f>
        <v>46288</v>
      </c>
    </row>
    <row r="2598" customFormat="false" ht="15" hidden="false" customHeight="false" outlineLevel="0" collapsed="false">
      <c r="A2598" s="37" t="n">
        <v>1002597</v>
      </c>
      <c r="B2598" s="38" t="n">
        <v>46284</v>
      </c>
      <c r="C2598" s="39" t="s">
        <v>68</v>
      </c>
      <c r="D2598" s="39" t="s">
        <v>35</v>
      </c>
      <c r="E2598" s="40" t="n">
        <v>2.4</v>
      </c>
      <c r="F2598" s="41" t="n">
        <f aca="false">IF(A2598="","",INDEX(Assumptions!$B$16:$B$18,MATCH(C2598,Assumptions!$A$16:$A$18,0)))</f>
        <v>1</v>
      </c>
      <c r="G2598" s="42" t="n">
        <f aca="false">IF(A2598="","",WORKDAY(B2598,F2598))</f>
        <v>46286</v>
      </c>
    </row>
    <row r="2599" customFormat="false" ht="15" hidden="false" customHeight="false" outlineLevel="0" collapsed="false">
      <c r="A2599" s="37" t="n">
        <v>1002598</v>
      </c>
      <c r="B2599" s="38" t="n">
        <v>46284</v>
      </c>
      <c r="C2599" s="39" t="s">
        <v>69</v>
      </c>
      <c r="D2599" s="39" t="s">
        <v>33</v>
      </c>
      <c r="E2599" s="40" t="n">
        <v>1.3</v>
      </c>
      <c r="F2599" s="41" t="n">
        <f aca="false">IF(A2599="","",INDEX(Assumptions!$B$16:$B$18,MATCH(C2599,Assumptions!$A$16:$A$18,0)))</f>
        <v>3</v>
      </c>
      <c r="G2599" s="42" t="n">
        <f aca="false">IF(A2599="","",WORKDAY(B2599,F2599))</f>
        <v>46288</v>
      </c>
    </row>
    <row r="2600" customFormat="false" ht="15" hidden="false" customHeight="false" outlineLevel="0" collapsed="false">
      <c r="A2600" s="37" t="n">
        <v>1002599</v>
      </c>
      <c r="B2600" s="38" t="n">
        <v>46284</v>
      </c>
      <c r="C2600" s="39" t="s">
        <v>70</v>
      </c>
      <c r="D2600" s="39" t="s">
        <v>35</v>
      </c>
      <c r="E2600" s="40" t="n">
        <v>3.2</v>
      </c>
      <c r="F2600" s="41" t="n">
        <f aca="false">IF(A2600="","",INDEX(Assumptions!$B$16:$B$18,MATCH(C2600,Assumptions!$A$16:$A$18,0)))</f>
        <v>5</v>
      </c>
      <c r="G2600" s="42" t="n">
        <f aca="false">IF(A2600="","",WORKDAY(B2600,F2600))</f>
        <v>46290</v>
      </c>
    </row>
    <row r="2601" customFormat="false" ht="15" hidden="false" customHeight="false" outlineLevel="0" collapsed="false">
      <c r="A2601" s="37" t="n">
        <v>1002600</v>
      </c>
      <c r="B2601" s="38" t="n">
        <v>46284</v>
      </c>
      <c r="C2601" s="39" t="s">
        <v>70</v>
      </c>
      <c r="D2601" s="39" t="s">
        <v>33</v>
      </c>
      <c r="E2601" s="40" t="n">
        <v>6</v>
      </c>
      <c r="F2601" s="41" t="n">
        <f aca="false">IF(A2601="","",INDEX(Assumptions!$B$16:$B$18,MATCH(C2601,Assumptions!$A$16:$A$18,0)))</f>
        <v>5</v>
      </c>
      <c r="G2601" s="42" t="n">
        <f aca="false">IF(A2601="","",WORKDAY(B2601,F2601))</f>
        <v>46290</v>
      </c>
    </row>
    <row r="2602" customFormat="false" ht="15" hidden="false" customHeight="false" outlineLevel="0" collapsed="false">
      <c r="A2602" s="37" t="n">
        <v>1002601</v>
      </c>
      <c r="B2602" s="38" t="n">
        <v>46284</v>
      </c>
      <c r="C2602" s="39" t="s">
        <v>69</v>
      </c>
      <c r="D2602" s="39" t="s">
        <v>33</v>
      </c>
      <c r="E2602" s="40" t="n">
        <v>0.6</v>
      </c>
      <c r="F2602" s="41" t="n">
        <f aca="false">IF(A2602="","",INDEX(Assumptions!$B$16:$B$18,MATCH(C2602,Assumptions!$A$16:$A$18,0)))</f>
        <v>3</v>
      </c>
      <c r="G2602" s="42" t="n">
        <f aca="false">IF(A2602="","",WORKDAY(B2602,F2602))</f>
        <v>46288</v>
      </c>
    </row>
    <row r="2603" customFormat="false" ht="15" hidden="false" customHeight="false" outlineLevel="0" collapsed="false">
      <c r="A2603" s="37" t="n">
        <v>1002602</v>
      </c>
      <c r="B2603" s="38" t="n">
        <v>46284</v>
      </c>
      <c r="C2603" s="39" t="s">
        <v>69</v>
      </c>
      <c r="D2603" s="39" t="s">
        <v>39</v>
      </c>
      <c r="E2603" s="40" t="n">
        <v>1.2</v>
      </c>
      <c r="F2603" s="41" t="n">
        <f aca="false">IF(A2603="","",INDEX(Assumptions!$B$16:$B$18,MATCH(C2603,Assumptions!$A$16:$A$18,0)))</f>
        <v>3</v>
      </c>
      <c r="G2603" s="42" t="n">
        <f aca="false">IF(A2603="","",WORKDAY(B2603,F2603))</f>
        <v>46288</v>
      </c>
    </row>
    <row r="2604" customFormat="false" ht="15" hidden="false" customHeight="false" outlineLevel="0" collapsed="false">
      <c r="A2604" s="37" t="n">
        <v>1002603</v>
      </c>
      <c r="B2604" s="38" t="n">
        <v>46284</v>
      </c>
      <c r="C2604" s="39" t="s">
        <v>69</v>
      </c>
      <c r="D2604" s="39" t="s">
        <v>35</v>
      </c>
      <c r="E2604" s="40" t="n">
        <v>1.2</v>
      </c>
      <c r="F2604" s="41" t="n">
        <f aca="false">IF(A2604="","",INDEX(Assumptions!$B$16:$B$18,MATCH(C2604,Assumptions!$A$16:$A$18,0)))</f>
        <v>3</v>
      </c>
      <c r="G2604" s="42" t="n">
        <f aca="false">IF(A2604="","",WORKDAY(B2604,F2604))</f>
        <v>46288</v>
      </c>
    </row>
    <row r="2605" customFormat="false" ht="15" hidden="false" customHeight="false" outlineLevel="0" collapsed="false">
      <c r="A2605" s="37" t="n">
        <v>1002604</v>
      </c>
      <c r="B2605" s="38" t="n">
        <v>46284</v>
      </c>
      <c r="C2605" s="39" t="s">
        <v>69</v>
      </c>
      <c r="D2605" s="39" t="s">
        <v>39</v>
      </c>
      <c r="E2605" s="40" t="n">
        <v>2.1</v>
      </c>
      <c r="F2605" s="41" t="n">
        <f aca="false">IF(A2605="","",INDEX(Assumptions!$B$16:$B$18,MATCH(C2605,Assumptions!$A$16:$A$18,0)))</f>
        <v>3</v>
      </c>
      <c r="G2605" s="42" t="n">
        <f aca="false">IF(A2605="","",WORKDAY(B2605,F2605))</f>
        <v>46288</v>
      </c>
    </row>
    <row r="2606" customFormat="false" ht="15" hidden="false" customHeight="false" outlineLevel="0" collapsed="false">
      <c r="A2606" s="37" t="n">
        <v>1002605</v>
      </c>
      <c r="B2606" s="38" t="n">
        <v>46284</v>
      </c>
      <c r="C2606" s="39" t="s">
        <v>68</v>
      </c>
      <c r="D2606" s="39" t="s">
        <v>33</v>
      </c>
      <c r="E2606" s="40" t="n">
        <v>1.7</v>
      </c>
      <c r="F2606" s="41" t="n">
        <f aca="false">IF(A2606="","",INDEX(Assumptions!$B$16:$B$18,MATCH(C2606,Assumptions!$A$16:$A$18,0)))</f>
        <v>1</v>
      </c>
      <c r="G2606" s="42" t="n">
        <f aca="false">IF(A2606="","",WORKDAY(B2606,F2606))</f>
        <v>46286</v>
      </c>
    </row>
    <row r="2607" customFormat="false" ht="15" hidden="false" customHeight="false" outlineLevel="0" collapsed="false">
      <c r="A2607" s="37" t="n">
        <v>1002606</v>
      </c>
      <c r="B2607" s="38" t="n">
        <v>46284</v>
      </c>
      <c r="C2607" s="39" t="s">
        <v>70</v>
      </c>
      <c r="D2607" s="39" t="s">
        <v>37</v>
      </c>
      <c r="E2607" s="40" t="n">
        <v>1.5</v>
      </c>
      <c r="F2607" s="41" t="n">
        <f aca="false">IF(A2607="","",INDEX(Assumptions!$B$16:$B$18,MATCH(C2607,Assumptions!$A$16:$A$18,0)))</f>
        <v>5</v>
      </c>
      <c r="G2607" s="42" t="n">
        <f aca="false">IF(A2607="","",WORKDAY(B2607,F2607))</f>
        <v>46290</v>
      </c>
    </row>
    <row r="2608" customFormat="false" ht="15" hidden="false" customHeight="false" outlineLevel="0" collapsed="false">
      <c r="A2608" s="37" t="n">
        <v>1002607</v>
      </c>
      <c r="B2608" s="38" t="n">
        <v>46284</v>
      </c>
      <c r="C2608" s="39" t="s">
        <v>68</v>
      </c>
      <c r="D2608" s="39" t="s">
        <v>33</v>
      </c>
      <c r="E2608" s="40" t="n">
        <v>5</v>
      </c>
      <c r="F2608" s="41" t="n">
        <f aca="false">IF(A2608="","",INDEX(Assumptions!$B$16:$B$18,MATCH(C2608,Assumptions!$A$16:$A$18,0)))</f>
        <v>1</v>
      </c>
      <c r="G2608" s="42" t="n">
        <f aca="false">IF(A2608="","",WORKDAY(B2608,F2608))</f>
        <v>46286</v>
      </c>
    </row>
    <row r="2609" customFormat="false" ht="15" hidden="false" customHeight="false" outlineLevel="0" collapsed="false">
      <c r="A2609" s="37" t="n">
        <v>1002608</v>
      </c>
      <c r="B2609" s="38" t="n">
        <v>46284</v>
      </c>
      <c r="C2609" s="39" t="s">
        <v>69</v>
      </c>
      <c r="D2609" s="39" t="s">
        <v>31</v>
      </c>
      <c r="E2609" s="40" t="n">
        <v>4</v>
      </c>
      <c r="F2609" s="41" t="n">
        <f aca="false">IF(A2609="","",INDEX(Assumptions!$B$16:$B$18,MATCH(C2609,Assumptions!$A$16:$A$18,0)))</f>
        <v>3</v>
      </c>
      <c r="G2609" s="42" t="n">
        <f aca="false">IF(A2609="","",WORKDAY(B2609,F2609))</f>
        <v>46288</v>
      </c>
    </row>
    <row r="2610" customFormat="false" ht="15" hidden="false" customHeight="false" outlineLevel="0" collapsed="false">
      <c r="A2610" s="37" t="n">
        <v>1002609</v>
      </c>
      <c r="B2610" s="38" t="n">
        <v>46284</v>
      </c>
      <c r="C2610" s="39" t="s">
        <v>69</v>
      </c>
      <c r="D2610" s="39" t="s">
        <v>39</v>
      </c>
      <c r="E2610" s="40" t="n">
        <v>0.9</v>
      </c>
      <c r="F2610" s="41" t="n">
        <f aca="false">IF(A2610="","",INDEX(Assumptions!$B$16:$B$18,MATCH(C2610,Assumptions!$A$16:$A$18,0)))</f>
        <v>3</v>
      </c>
      <c r="G2610" s="42" t="n">
        <f aca="false">IF(A2610="","",WORKDAY(B2610,F2610))</f>
        <v>46288</v>
      </c>
    </row>
    <row r="2611" customFormat="false" ht="15" hidden="false" customHeight="false" outlineLevel="0" collapsed="false">
      <c r="A2611" s="37" t="n">
        <v>1002610</v>
      </c>
      <c r="B2611" s="38" t="n">
        <v>46284</v>
      </c>
      <c r="C2611" s="39" t="s">
        <v>69</v>
      </c>
      <c r="D2611" s="39" t="s">
        <v>35</v>
      </c>
      <c r="E2611" s="40" t="n">
        <v>0.7</v>
      </c>
      <c r="F2611" s="41" t="n">
        <f aca="false">IF(A2611="","",INDEX(Assumptions!$B$16:$B$18,MATCH(C2611,Assumptions!$A$16:$A$18,0)))</f>
        <v>3</v>
      </c>
      <c r="G2611" s="42" t="n">
        <f aca="false">IF(A2611="","",WORKDAY(B2611,F2611))</f>
        <v>46288</v>
      </c>
    </row>
    <row r="2612" customFormat="false" ht="15" hidden="false" customHeight="false" outlineLevel="0" collapsed="false">
      <c r="A2612" s="37" t="n">
        <v>1002611</v>
      </c>
      <c r="B2612" s="38" t="n">
        <v>46284</v>
      </c>
      <c r="C2612" s="39" t="s">
        <v>69</v>
      </c>
      <c r="D2612" s="39" t="s">
        <v>31</v>
      </c>
      <c r="E2612" s="40" t="n">
        <v>2.4</v>
      </c>
      <c r="F2612" s="41" t="n">
        <f aca="false">IF(A2612="","",INDEX(Assumptions!$B$16:$B$18,MATCH(C2612,Assumptions!$A$16:$A$18,0)))</f>
        <v>3</v>
      </c>
      <c r="G2612" s="42" t="n">
        <f aca="false">IF(A2612="","",WORKDAY(B2612,F2612))</f>
        <v>46288</v>
      </c>
    </row>
    <row r="2613" customFormat="false" ht="15" hidden="false" customHeight="false" outlineLevel="0" collapsed="false">
      <c r="A2613" s="37" t="n">
        <v>1002612</v>
      </c>
      <c r="B2613" s="38" t="n">
        <v>46284</v>
      </c>
      <c r="C2613" s="39" t="s">
        <v>70</v>
      </c>
      <c r="D2613" s="39" t="s">
        <v>33</v>
      </c>
      <c r="E2613" s="40" t="n">
        <v>11.3</v>
      </c>
      <c r="F2613" s="41" t="n">
        <f aca="false">IF(A2613="","",INDEX(Assumptions!$B$16:$B$18,MATCH(C2613,Assumptions!$A$16:$A$18,0)))</f>
        <v>5</v>
      </c>
      <c r="G2613" s="42" t="n">
        <f aca="false">IF(A2613="","",WORKDAY(B2613,F2613))</f>
        <v>46290</v>
      </c>
    </row>
    <row r="2614" customFormat="false" ht="15" hidden="false" customHeight="false" outlineLevel="0" collapsed="false">
      <c r="A2614" s="37" t="n">
        <v>1002613</v>
      </c>
      <c r="B2614" s="38" t="n">
        <v>46284</v>
      </c>
      <c r="C2614" s="39" t="s">
        <v>69</v>
      </c>
      <c r="D2614" s="39" t="s">
        <v>33</v>
      </c>
      <c r="E2614" s="40" t="n">
        <v>3.5</v>
      </c>
      <c r="F2614" s="41" t="n">
        <f aca="false">IF(A2614="","",INDEX(Assumptions!$B$16:$B$18,MATCH(C2614,Assumptions!$A$16:$A$18,0)))</f>
        <v>3</v>
      </c>
      <c r="G2614" s="42" t="n">
        <f aca="false">IF(A2614="","",WORKDAY(B2614,F2614))</f>
        <v>46288</v>
      </c>
    </row>
    <row r="2615" customFormat="false" ht="15" hidden="false" customHeight="false" outlineLevel="0" collapsed="false">
      <c r="A2615" s="37" t="n">
        <v>1002614</v>
      </c>
      <c r="B2615" s="38" t="n">
        <v>46284</v>
      </c>
      <c r="C2615" s="39" t="s">
        <v>69</v>
      </c>
      <c r="D2615" s="39" t="s">
        <v>33</v>
      </c>
      <c r="E2615" s="40" t="n">
        <v>1.3</v>
      </c>
      <c r="F2615" s="41" t="n">
        <f aca="false">IF(A2615="","",INDEX(Assumptions!$B$16:$B$18,MATCH(C2615,Assumptions!$A$16:$A$18,0)))</f>
        <v>3</v>
      </c>
      <c r="G2615" s="42" t="n">
        <f aca="false">IF(A2615="","",WORKDAY(B2615,F2615))</f>
        <v>46288</v>
      </c>
    </row>
    <row r="2616" customFormat="false" ht="15" hidden="false" customHeight="false" outlineLevel="0" collapsed="false">
      <c r="A2616" s="37" t="n">
        <v>1002615</v>
      </c>
      <c r="B2616" s="38" t="n">
        <v>46284</v>
      </c>
      <c r="C2616" s="39" t="s">
        <v>69</v>
      </c>
      <c r="D2616" s="39" t="s">
        <v>33</v>
      </c>
      <c r="E2616" s="40" t="n">
        <v>2.2</v>
      </c>
      <c r="F2616" s="41" t="n">
        <f aca="false">IF(A2616="","",INDEX(Assumptions!$B$16:$B$18,MATCH(C2616,Assumptions!$A$16:$A$18,0)))</f>
        <v>3</v>
      </c>
      <c r="G2616" s="42" t="n">
        <f aca="false">IF(A2616="","",WORKDAY(B2616,F2616))</f>
        <v>46288</v>
      </c>
    </row>
    <row r="2617" customFormat="false" ht="15" hidden="false" customHeight="false" outlineLevel="0" collapsed="false">
      <c r="A2617" s="37" t="n">
        <v>1002616</v>
      </c>
      <c r="B2617" s="38" t="n">
        <v>46284</v>
      </c>
      <c r="C2617" s="39" t="s">
        <v>69</v>
      </c>
      <c r="D2617" s="39" t="s">
        <v>39</v>
      </c>
      <c r="E2617" s="40" t="n">
        <v>3.8</v>
      </c>
      <c r="F2617" s="41" t="n">
        <f aca="false">IF(A2617="","",INDEX(Assumptions!$B$16:$B$18,MATCH(C2617,Assumptions!$A$16:$A$18,0)))</f>
        <v>3</v>
      </c>
      <c r="G2617" s="42" t="n">
        <f aca="false">IF(A2617="","",WORKDAY(B2617,F2617))</f>
        <v>46288</v>
      </c>
    </row>
    <row r="2618" customFormat="false" ht="15" hidden="false" customHeight="false" outlineLevel="0" collapsed="false">
      <c r="A2618" s="37" t="n">
        <v>1002617</v>
      </c>
      <c r="B2618" s="38" t="n">
        <v>46284</v>
      </c>
      <c r="C2618" s="39" t="s">
        <v>70</v>
      </c>
      <c r="D2618" s="39" t="s">
        <v>33</v>
      </c>
      <c r="E2618" s="40" t="n">
        <v>0.9</v>
      </c>
      <c r="F2618" s="41" t="n">
        <f aca="false">IF(A2618="","",INDEX(Assumptions!$B$16:$B$18,MATCH(C2618,Assumptions!$A$16:$A$18,0)))</f>
        <v>5</v>
      </c>
      <c r="G2618" s="42" t="n">
        <f aca="false">IF(A2618="","",WORKDAY(B2618,F2618))</f>
        <v>46290</v>
      </c>
    </row>
    <row r="2619" customFormat="false" ht="15" hidden="false" customHeight="false" outlineLevel="0" collapsed="false">
      <c r="A2619" s="37" t="n">
        <v>1002618</v>
      </c>
      <c r="B2619" s="38" t="n">
        <v>46284</v>
      </c>
      <c r="C2619" s="39" t="s">
        <v>70</v>
      </c>
      <c r="D2619" s="39" t="s">
        <v>39</v>
      </c>
      <c r="E2619" s="40" t="n">
        <v>2.4</v>
      </c>
      <c r="F2619" s="41" t="n">
        <f aca="false">IF(A2619="","",INDEX(Assumptions!$B$16:$B$18,MATCH(C2619,Assumptions!$A$16:$A$18,0)))</f>
        <v>5</v>
      </c>
      <c r="G2619" s="42" t="n">
        <f aca="false">IF(A2619="","",WORKDAY(B2619,F2619))</f>
        <v>46290</v>
      </c>
    </row>
    <row r="2620" customFormat="false" ht="15" hidden="false" customHeight="false" outlineLevel="0" collapsed="false">
      <c r="A2620" s="37" t="n">
        <v>1002619</v>
      </c>
      <c r="B2620" s="38" t="n">
        <v>46284</v>
      </c>
      <c r="C2620" s="39" t="s">
        <v>69</v>
      </c>
      <c r="D2620" s="39" t="s">
        <v>33</v>
      </c>
      <c r="E2620" s="40" t="n">
        <v>4.3</v>
      </c>
      <c r="F2620" s="41" t="n">
        <f aca="false">IF(A2620="","",INDEX(Assumptions!$B$16:$B$18,MATCH(C2620,Assumptions!$A$16:$A$18,0)))</f>
        <v>3</v>
      </c>
      <c r="G2620" s="42" t="n">
        <f aca="false">IF(A2620="","",WORKDAY(B2620,F2620))</f>
        <v>46288</v>
      </c>
    </row>
    <row r="2621" customFormat="false" ht="15" hidden="false" customHeight="false" outlineLevel="0" collapsed="false">
      <c r="A2621" s="37" t="n">
        <v>1002620</v>
      </c>
      <c r="B2621" s="38" t="n">
        <v>46284</v>
      </c>
      <c r="C2621" s="39" t="s">
        <v>69</v>
      </c>
      <c r="D2621" s="39" t="s">
        <v>35</v>
      </c>
      <c r="E2621" s="40" t="n">
        <v>1.5</v>
      </c>
      <c r="F2621" s="41" t="n">
        <f aca="false">IF(A2621="","",INDEX(Assumptions!$B$16:$B$18,MATCH(C2621,Assumptions!$A$16:$A$18,0)))</f>
        <v>3</v>
      </c>
      <c r="G2621" s="42" t="n">
        <f aca="false">IF(A2621="","",WORKDAY(B2621,F2621))</f>
        <v>46288</v>
      </c>
    </row>
    <row r="2622" customFormat="false" ht="15" hidden="false" customHeight="false" outlineLevel="0" collapsed="false">
      <c r="A2622" s="37" t="n">
        <v>1002621</v>
      </c>
      <c r="B2622" s="38" t="n">
        <v>46284</v>
      </c>
      <c r="C2622" s="39" t="s">
        <v>70</v>
      </c>
      <c r="D2622" s="39" t="s">
        <v>37</v>
      </c>
      <c r="E2622" s="40" t="n">
        <v>1</v>
      </c>
      <c r="F2622" s="41" t="n">
        <f aca="false">IF(A2622="","",INDEX(Assumptions!$B$16:$B$18,MATCH(C2622,Assumptions!$A$16:$A$18,0)))</f>
        <v>5</v>
      </c>
      <c r="G2622" s="42" t="n">
        <f aca="false">IF(A2622="","",WORKDAY(B2622,F2622))</f>
        <v>46290</v>
      </c>
    </row>
    <row r="2623" customFormat="false" ht="15" hidden="false" customHeight="false" outlineLevel="0" collapsed="false">
      <c r="A2623" s="37" t="n">
        <v>1002622</v>
      </c>
      <c r="B2623" s="38" t="n">
        <v>46284</v>
      </c>
      <c r="C2623" s="39" t="s">
        <v>69</v>
      </c>
      <c r="D2623" s="39" t="s">
        <v>31</v>
      </c>
      <c r="E2623" s="40" t="n">
        <v>2.7</v>
      </c>
      <c r="F2623" s="41" t="n">
        <f aca="false">IF(A2623="","",INDEX(Assumptions!$B$16:$B$18,MATCH(C2623,Assumptions!$A$16:$A$18,0)))</f>
        <v>3</v>
      </c>
      <c r="G2623" s="42" t="n">
        <f aca="false">IF(A2623="","",WORKDAY(B2623,F2623))</f>
        <v>46288</v>
      </c>
    </row>
    <row r="2624" customFormat="false" ht="15" hidden="false" customHeight="false" outlineLevel="0" collapsed="false">
      <c r="A2624" s="37" t="n">
        <v>1002623</v>
      </c>
      <c r="B2624" s="38" t="n">
        <v>46284</v>
      </c>
      <c r="C2624" s="39" t="s">
        <v>69</v>
      </c>
      <c r="D2624" s="39" t="s">
        <v>39</v>
      </c>
      <c r="E2624" s="40" t="n">
        <v>2.7</v>
      </c>
      <c r="F2624" s="41" t="n">
        <f aca="false">IF(A2624="","",INDEX(Assumptions!$B$16:$B$18,MATCH(C2624,Assumptions!$A$16:$A$18,0)))</f>
        <v>3</v>
      </c>
      <c r="G2624" s="42" t="n">
        <f aca="false">IF(A2624="","",WORKDAY(B2624,F2624))</f>
        <v>46288</v>
      </c>
    </row>
    <row r="2625" customFormat="false" ht="15" hidden="false" customHeight="false" outlineLevel="0" collapsed="false">
      <c r="A2625" s="37" t="n">
        <v>1002624</v>
      </c>
      <c r="B2625" s="38" t="n">
        <v>46284</v>
      </c>
      <c r="C2625" s="39" t="s">
        <v>69</v>
      </c>
      <c r="D2625" s="39" t="s">
        <v>37</v>
      </c>
      <c r="E2625" s="40" t="n">
        <v>2.8</v>
      </c>
      <c r="F2625" s="41" t="n">
        <f aca="false">IF(A2625="","",INDEX(Assumptions!$B$16:$B$18,MATCH(C2625,Assumptions!$A$16:$A$18,0)))</f>
        <v>3</v>
      </c>
      <c r="G2625" s="42" t="n">
        <f aca="false">IF(A2625="","",WORKDAY(B2625,F2625))</f>
        <v>46288</v>
      </c>
    </row>
    <row r="2626" customFormat="false" ht="15" hidden="false" customHeight="false" outlineLevel="0" collapsed="false">
      <c r="A2626" s="37" t="n">
        <v>1002625</v>
      </c>
      <c r="B2626" s="38" t="n">
        <v>46284</v>
      </c>
      <c r="C2626" s="39" t="s">
        <v>69</v>
      </c>
      <c r="D2626" s="39" t="s">
        <v>33</v>
      </c>
      <c r="E2626" s="40" t="n">
        <v>2</v>
      </c>
      <c r="F2626" s="41" t="n">
        <f aca="false">IF(A2626="","",INDEX(Assumptions!$B$16:$B$18,MATCH(C2626,Assumptions!$A$16:$A$18,0)))</f>
        <v>3</v>
      </c>
      <c r="G2626" s="42" t="n">
        <f aca="false">IF(A2626="","",WORKDAY(B2626,F2626))</f>
        <v>46288</v>
      </c>
    </row>
    <row r="2627" customFormat="false" ht="15" hidden="false" customHeight="false" outlineLevel="0" collapsed="false">
      <c r="A2627" s="37" t="n">
        <v>1002626</v>
      </c>
      <c r="B2627" s="38" t="n">
        <v>46284</v>
      </c>
      <c r="C2627" s="39" t="s">
        <v>68</v>
      </c>
      <c r="D2627" s="39" t="s">
        <v>35</v>
      </c>
      <c r="E2627" s="40" t="n">
        <v>0.9</v>
      </c>
      <c r="F2627" s="41" t="n">
        <f aca="false">IF(A2627="","",INDEX(Assumptions!$B$16:$B$18,MATCH(C2627,Assumptions!$A$16:$A$18,0)))</f>
        <v>1</v>
      </c>
      <c r="G2627" s="42" t="n">
        <f aca="false">IF(A2627="","",WORKDAY(B2627,F2627))</f>
        <v>46286</v>
      </c>
    </row>
    <row r="2628" customFormat="false" ht="15" hidden="false" customHeight="false" outlineLevel="0" collapsed="false">
      <c r="A2628" s="37" t="n">
        <v>1002627</v>
      </c>
      <c r="B2628" s="38" t="n">
        <v>46284</v>
      </c>
      <c r="C2628" s="39" t="s">
        <v>68</v>
      </c>
      <c r="D2628" s="39" t="s">
        <v>39</v>
      </c>
      <c r="E2628" s="40" t="n">
        <v>1.2</v>
      </c>
      <c r="F2628" s="41" t="n">
        <f aca="false">IF(A2628="","",INDEX(Assumptions!$B$16:$B$18,MATCH(C2628,Assumptions!$A$16:$A$18,0)))</f>
        <v>1</v>
      </c>
      <c r="G2628" s="42" t="n">
        <f aca="false">IF(A2628="","",WORKDAY(B2628,F2628))</f>
        <v>46286</v>
      </c>
    </row>
    <row r="2629" customFormat="false" ht="15" hidden="false" customHeight="false" outlineLevel="0" collapsed="false">
      <c r="A2629" s="37" t="n">
        <v>1002628</v>
      </c>
      <c r="B2629" s="38" t="n">
        <v>46284</v>
      </c>
      <c r="C2629" s="39" t="s">
        <v>69</v>
      </c>
      <c r="D2629" s="39" t="s">
        <v>31</v>
      </c>
      <c r="E2629" s="40" t="n">
        <v>1.8</v>
      </c>
      <c r="F2629" s="41" t="n">
        <f aca="false">IF(A2629="","",INDEX(Assumptions!$B$16:$B$18,MATCH(C2629,Assumptions!$A$16:$A$18,0)))</f>
        <v>3</v>
      </c>
      <c r="G2629" s="42" t="n">
        <f aca="false">IF(A2629="","",WORKDAY(B2629,F2629))</f>
        <v>46288</v>
      </c>
    </row>
    <row r="2630" customFormat="false" ht="15" hidden="false" customHeight="false" outlineLevel="0" collapsed="false">
      <c r="A2630" s="37" t="n">
        <v>1002629</v>
      </c>
      <c r="B2630" s="38" t="n">
        <v>46284</v>
      </c>
      <c r="C2630" s="39" t="s">
        <v>68</v>
      </c>
      <c r="D2630" s="39" t="s">
        <v>35</v>
      </c>
      <c r="E2630" s="40" t="n">
        <v>2.4</v>
      </c>
      <c r="F2630" s="41" t="n">
        <f aca="false">IF(A2630="","",INDEX(Assumptions!$B$16:$B$18,MATCH(C2630,Assumptions!$A$16:$A$18,0)))</f>
        <v>1</v>
      </c>
      <c r="G2630" s="42" t="n">
        <f aca="false">IF(A2630="","",WORKDAY(B2630,F2630))</f>
        <v>46286</v>
      </c>
    </row>
    <row r="2631" customFormat="false" ht="15" hidden="false" customHeight="false" outlineLevel="0" collapsed="false">
      <c r="A2631" s="37" t="n">
        <v>1002630</v>
      </c>
      <c r="B2631" s="38" t="n">
        <v>46284</v>
      </c>
      <c r="C2631" s="39" t="s">
        <v>69</v>
      </c>
      <c r="D2631" s="39" t="s">
        <v>33</v>
      </c>
      <c r="E2631" s="40" t="n">
        <v>1.1</v>
      </c>
      <c r="F2631" s="41" t="n">
        <f aca="false">IF(A2631="","",INDEX(Assumptions!$B$16:$B$18,MATCH(C2631,Assumptions!$A$16:$A$18,0)))</f>
        <v>3</v>
      </c>
      <c r="G2631" s="42" t="n">
        <f aca="false">IF(A2631="","",WORKDAY(B2631,F2631))</f>
        <v>46288</v>
      </c>
    </row>
    <row r="2632" customFormat="false" ht="15" hidden="false" customHeight="false" outlineLevel="0" collapsed="false">
      <c r="A2632" s="37" t="n">
        <v>1002631</v>
      </c>
      <c r="B2632" s="38" t="n">
        <v>46284</v>
      </c>
      <c r="C2632" s="39" t="s">
        <v>68</v>
      </c>
      <c r="D2632" s="39" t="s">
        <v>31</v>
      </c>
      <c r="E2632" s="40" t="n">
        <v>2.4</v>
      </c>
      <c r="F2632" s="41" t="n">
        <f aca="false">IF(A2632="","",INDEX(Assumptions!$B$16:$B$18,MATCH(C2632,Assumptions!$A$16:$A$18,0)))</f>
        <v>1</v>
      </c>
      <c r="G2632" s="42" t="n">
        <f aca="false">IF(A2632="","",WORKDAY(B2632,F2632))</f>
        <v>46286</v>
      </c>
    </row>
    <row r="2633" customFormat="false" ht="15" hidden="false" customHeight="false" outlineLevel="0" collapsed="false">
      <c r="A2633" s="37" t="n">
        <v>1002632</v>
      </c>
      <c r="B2633" s="38" t="n">
        <v>46284</v>
      </c>
      <c r="C2633" s="39" t="s">
        <v>69</v>
      </c>
      <c r="D2633" s="39" t="s">
        <v>33</v>
      </c>
      <c r="E2633" s="40" t="n">
        <v>1.8</v>
      </c>
      <c r="F2633" s="41" t="n">
        <f aca="false">IF(A2633="","",INDEX(Assumptions!$B$16:$B$18,MATCH(C2633,Assumptions!$A$16:$A$18,0)))</f>
        <v>3</v>
      </c>
      <c r="G2633" s="42" t="n">
        <f aca="false">IF(A2633="","",WORKDAY(B2633,F2633))</f>
        <v>46288</v>
      </c>
    </row>
    <row r="2634" customFormat="false" ht="15" hidden="false" customHeight="false" outlineLevel="0" collapsed="false">
      <c r="A2634" s="37" t="n">
        <v>1002633</v>
      </c>
      <c r="B2634" s="38" t="n">
        <v>46284</v>
      </c>
      <c r="C2634" s="39" t="s">
        <v>69</v>
      </c>
      <c r="D2634" s="39" t="s">
        <v>31</v>
      </c>
      <c r="E2634" s="40" t="n">
        <v>0.3</v>
      </c>
      <c r="F2634" s="41" t="n">
        <f aca="false">IF(A2634="","",INDEX(Assumptions!$B$16:$B$18,MATCH(C2634,Assumptions!$A$16:$A$18,0)))</f>
        <v>3</v>
      </c>
      <c r="G2634" s="42" t="n">
        <f aca="false">IF(A2634="","",WORKDAY(B2634,F2634))</f>
        <v>46288</v>
      </c>
    </row>
    <row r="2635" customFormat="false" ht="15" hidden="false" customHeight="false" outlineLevel="0" collapsed="false">
      <c r="A2635" s="37" t="n">
        <v>1002634</v>
      </c>
      <c r="B2635" s="38" t="n">
        <v>46284</v>
      </c>
      <c r="C2635" s="39" t="s">
        <v>69</v>
      </c>
      <c r="D2635" s="39" t="s">
        <v>39</v>
      </c>
      <c r="E2635" s="40" t="n">
        <v>1.8</v>
      </c>
      <c r="F2635" s="41" t="n">
        <f aca="false">IF(A2635="","",INDEX(Assumptions!$B$16:$B$18,MATCH(C2635,Assumptions!$A$16:$A$18,0)))</f>
        <v>3</v>
      </c>
      <c r="G2635" s="42" t="n">
        <f aca="false">IF(A2635="","",WORKDAY(B2635,F2635))</f>
        <v>46288</v>
      </c>
    </row>
    <row r="2636" customFormat="false" ht="15" hidden="false" customHeight="false" outlineLevel="0" collapsed="false">
      <c r="A2636" s="37" t="n">
        <v>1002635</v>
      </c>
      <c r="B2636" s="38" t="n">
        <v>46284</v>
      </c>
      <c r="C2636" s="39" t="s">
        <v>69</v>
      </c>
      <c r="D2636" s="39" t="s">
        <v>39</v>
      </c>
      <c r="E2636" s="40" t="n">
        <v>5.1</v>
      </c>
      <c r="F2636" s="41" t="n">
        <f aca="false">IF(A2636="","",INDEX(Assumptions!$B$16:$B$18,MATCH(C2636,Assumptions!$A$16:$A$18,0)))</f>
        <v>3</v>
      </c>
      <c r="G2636" s="42" t="n">
        <f aca="false">IF(A2636="","",WORKDAY(B2636,F2636))</f>
        <v>46288</v>
      </c>
    </row>
    <row r="2637" customFormat="false" ht="15" hidden="false" customHeight="false" outlineLevel="0" collapsed="false">
      <c r="A2637" s="37" t="n">
        <v>1002636</v>
      </c>
      <c r="B2637" s="38" t="n">
        <v>46284</v>
      </c>
      <c r="C2637" s="39" t="s">
        <v>68</v>
      </c>
      <c r="D2637" s="39" t="s">
        <v>33</v>
      </c>
      <c r="E2637" s="40" t="n">
        <v>3.1</v>
      </c>
      <c r="F2637" s="41" t="n">
        <f aca="false">IF(A2637="","",INDEX(Assumptions!$B$16:$B$18,MATCH(C2637,Assumptions!$A$16:$A$18,0)))</f>
        <v>1</v>
      </c>
      <c r="G2637" s="42" t="n">
        <f aca="false">IF(A2637="","",WORKDAY(B2637,F2637))</f>
        <v>46286</v>
      </c>
    </row>
    <row r="2638" customFormat="false" ht="15" hidden="false" customHeight="false" outlineLevel="0" collapsed="false">
      <c r="A2638" s="37" t="n">
        <v>1002637</v>
      </c>
      <c r="B2638" s="38" t="n">
        <v>46284</v>
      </c>
      <c r="C2638" s="39" t="s">
        <v>69</v>
      </c>
      <c r="D2638" s="39" t="s">
        <v>37</v>
      </c>
      <c r="E2638" s="40" t="n">
        <v>2.3</v>
      </c>
      <c r="F2638" s="41" t="n">
        <f aca="false">IF(A2638="","",INDEX(Assumptions!$B$16:$B$18,MATCH(C2638,Assumptions!$A$16:$A$18,0)))</f>
        <v>3</v>
      </c>
      <c r="G2638" s="42" t="n">
        <f aca="false">IF(A2638="","",WORKDAY(B2638,F2638))</f>
        <v>46288</v>
      </c>
    </row>
    <row r="2639" customFormat="false" ht="15" hidden="false" customHeight="false" outlineLevel="0" collapsed="false">
      <c r="A2639" s="37" t="n">
        <v>1002638</v>
      </c>
      <c r="B2639" s="38" t="n">
        <v>46284</v>
      </c>
      <c r="C2639" s="39" t="s">
        <v>69</v>
      </c>
      <c r="D2639" s="39" t="s">
        <v>31</v>
      </c>
      <c r="E2639" s="40" t="n">
        <v>1.6</v>
      </c>
      <c r="F2639" s="41" t="n">
        <f aca="false">IF(A2639="","",INDEX(Assumptions!$B$16:$B$18,MATCH(C2639,Assumptions!$A$16:$A$18,0)))</f>
        <v>3</v>
      </c>
      <c r="G2639" s="42" t="n">
        <f aca="false">IF(A2639="","",WORKDAY(B2639,F2639))</f>
        <v>46288</v>
      </c>
    </row>
    <row r="2640" customFormat="false" ht="15" hidden="false" customHeight="false" outlineLevel="0" collapsed="false">
      <c r="A2640" s="37" t="n">
        <v>1002639</v>
      </c>
      <c r="B2640" s="38" t="n">
        <v>46284</v>
      </c>
      <c r="C2640" s="39" t="s">
        <v>70</v>
      </c>
      <c r="D2640" s="39" t="s">
        <v>31</v>
      </c>
      <c r="E2640" s="40" t="n">
        <v>4.1</v>
      </c>
      <c r="F2640" s="41" t="n">
        <f aca="false">IF(A2640="","",INDEX(Assumptions!$B$16:$B$18,MATCH(C2640,Assumptions!$A$16:$A$18,0)))</f>
        <v>5</v>
      </c>
      <c r="G2640" s="42" t="n">
        <f aca="false">IF(A2640="","",WORKDAY(B2640,F2640))</f>
        <v>46290</v>
      </c>
    </row>
    <row r="2641" customFormat="false" ht="15" hidden="false" customHeight="false" outlineLevel="0" collapsed="false">
      <c r="A2641" s="37" t="n">
        <v>1002640</v>
      </c>
      <c r="B2641" s="38" t="n">
        <v>46284</v>
      </c>
      <c r="C2641" s="39" t="s">
        <v>70</v>
      </c>
      <c r="D2641" s="39" t="s">
        <v>33</v>
      </c>
      <c r="E2641" s="40" t="n">
        <v>4.2</v>
      </c>
      <c r="F2641" s="41" t="n">
        <f aca="false">IF(A2641="","",INDEX(Assumptions!$B$16:$B$18,MATCH(C2641,Assumptions!$A$16:$A$18,0)))</f>
        <v>5</v>
      </c>
      <c r="G2641" s="42" t="n">
        <f aca="false">IF(A2641="","",WORKDAY(B2641,F2641))</f>
        <v>46290</v>
      </c>
    </row>
    <row r="2642" customFormat="false" ht="15" hidden="false" customHeight="false" outlineLevel="0" collapsed="false">
      <c r="A2642" s="37" t="n">
        <v>1002641</v>
      </c>
      <c r="B2642" s="38" t="n">
        <v>46284</v>
      </c>
      <c r="C2642" s="39" t="s">
        <v>68</v>
      </c>
      <c r="D2642" s="39" t="s">
        <v>31</v>
      </c>
      <c r="E2642" s="40" t="n">
        <v>2.5</v>
      </c>
      <c r="F2642" s="41" t="n">
        <f aca="false">IF(A2642="","",INDEX(Assumptions!$B$16:$B$18,MATCH(C2642,Assumptions!$A$16:$A$18,0)))</f>
        <v>1</v>
      </c>
      <c r="G2642" s="42" t="n">
        <f aca="false">IF(A2642="","",WORKDAY(B2642,F2642))</f>
        <v>46286</v>
      </c>
    </row>
    <row r="2643" customFormat="false" ht="15" hidden="false" customHeight="false" outlineLevel="0" collapsed="false">
      <c r="A2643" s="37" t="n">
        <v>1002642</v>
      </c>
      <c r="B2643" s="38" t="n">
        <v>46284</v>
      </c>
      <c r="C2643" s="39" t="s">
        <v>69</v>
      </c>
      <c r="D2643" s="39" t="s">
        <v>31</v>
      </c>
      <c r="E2643" s="40" t="n">
        <v>1</v>
      </c>
      <c r="F2643" s="41" t="n">
        <f aca="false">IF(A2643="","",INDEX(Assumptions!$B$16:$B$18,MATCH(C2643,Assumptions!$A$16:$A$18,0)))</f>
        <v>3</v>
      </c>
      <c r="G2643" s="42" t="n">
        <f aca="false">IF(A2643="","",WORKDAY(B2643,F2643))</f>
        <v>46288</v>
      </c>
    </row>
    <row r="2644" customFormat="false" ht="15" hidden="false" customHeight="false" outlineLevel="0" collapsed="false">
      <c r="A2644" s="37" t="n">
        <v>1002643</v>
      </c>
      <c r="B2644" s="38" t="n">
        <v>46284</v>
      </c>
      <c r="C2644" s="39" t="s">
        <v>69</v>
      </c>
      <c r="D2644" s="39" t="s">
        <v>33</v>
      </c>
      <c r="E2644" s="40" t="n">
        <v>1.7</v>
      </c>
      <c r="F2644" s="41" t="n">
        <f aca="false">IF(A2644="","",INDEX(Assumptions!$B$16:$B$18,MATCH(C2644,Assumptions!$A$16:$A$18,0)))</f>
        <v>3</v>
      </c>
      <c r="G2644" s="42" t="n">
        <f aca="false">IF(A2644="","",WORKDAY(B2644,F2644))</f>
        <v>46288</v>
      </c>
    </row>
    <row r="2645" customFormat="false" ht="15" hidden="false" customHeight="false" outlineLevel="0" collapsed="false">
      <c r="A2645" s="37" t="n">
        <v>1002644</v>
      </c>
      <c r="B2645" s="38" t="n">
        <v>46284</v>
      </c>
      <c r="C2645" s="39" t="s">
        <v>68</v>
      </c>
      <c r="D2645" s="39" t="s">
        <v>39</v>
      </c>
      <c r="E2645" s="40" t="n">
        <v>2.3</v>
      </c>
      <c r="F2645" s="41" t="n">
        <f aca="false">IF(A2645="","",INDEX(Assumptions!$B$16:$B$18,MATCH(C2645,Assumptions!$A$16:$A$18,0)))</f>
        <v>1</v>
      </c>
      <c r="G2645" s="42" t="n">
        <f aca="false">IF(A2645="","",WORKDAY(B2645,F2645))</f>
        <v>46286</v>
      </c>
    </row>
    <row r="2646" customFormat="false" ht="15" hidden="false" customHeight="false" outlineLevel="0" collapsed="false">
      <c r="A2646" s="37" t="n">
        <v>1002645</v>
      </c>
      <c r="B2646" s="38" t="n">
        <v>46284</v>
      </c>
      <c r="C2646" s="39" t="s">
        <v>70</v>
      </c>
      <c r="D2646" s="39" t="s">
        <v>39</v>
      </c>
      <c r="E2646" s="40" t="n">
        <v>1.6</v>
      </c>
      <c r="F2646" s="41" t="n">
        <f aca="false">IF(A2646="","",INDEX(Assumptions!$B$16:$B$18,MATCH(C2646,Assumptions!$A$16:$A$18,0)))</f>
        <v>5</v>
      </c>
      <c r="G2646" s="42" t="n">
        <f aca="false">IF(A2646="","",WORKDAY(B2646,F2646))</f>
        <v>46290</v>
      </c>
    </row>
    <row r="2647" customFormat="false" ht="15" hidden="false" customHeight="false" outlineLevel="0" collapsed="false">
      <c r="A2647" s="37" t="n">
        <v>1002646</v>
      </c>
      <c r="B2647" s="38" t="n">
        <v>46284</v>
      </c>
      <c r="C2647" s="39" t="s">
        <v>69</v>
      </c>
      <c r="D2647" s="39" t="s">
        <v>31</v>
      </c>
      <c r="E2647" s="40" t="n">
        <v>3.9</v>
      </c>
      <c r="F2647" s="41" t="n">
        <f aca="false">IF(A2647="","",INDEX(Assumptions!$B$16:$B$18,MATCH(C2647,Assumptions!$A$16:$A$18,0)))</f>
        <v>3</v>
      </c>
      <c r="G2647" s="42" t="n">
        <f aca="false">IF(A2647="","",WORKDAY(B2647,F2647))</f>
        <v>46288</v>
      </c>
    </row>
    <row r="2648" customFormat="false" ht="15" hidden="false" customHeight="false" outlineLevel="0" collapsed="false">
      <c r="A2648" s="37" t="n">
        <v>1002647</v>
      </c>
      <c r="B2648" s="38" t="n">
        <v>46284</v>
      </c>
      <c r="C2648" s="39" t="s">
        <v>68</v>
      </c>
      <c r="D2648" s="39" t="s">
        <v>35</v>
      </c>
      <c r="E2648" s="40" t="n">
        <v>4.7</v>
      </c>
      <c r="F2648" s="41" t="n">
        <f aca="false">IF(A2648="","",INDEX(Assumptions!$B$16:$B$18,MATCH(C2648,Assumptions!$A$16:$A$18,0)))</f>
        <v>1</v>
      </c>
      <c r="G2648" s="42" t="n">
        <f aca="false">IF(A2648="","",WORKDAY(B2648,F2648))</f>
        <v>46286</v>
      </c>
    </row>
    <row r="2649" customFormat="false" ht="15" hidden="false" customHeight="false" outlineLevel="0" collapsed="false">
      <c r="A2649" s="37" t="n">
        <v>1002648</v>
      </c>
      <c r="B2649" s="38" t="n">
        <v>46284</v>
      </c>
      <c r="C2649" s="39" t="s">
        <v>68</v>
      </c>
      <c r="D2649" s="39" t="s">
        <v>33</v>
      </c>
      <c r="E2649" s="40" t="n">
        <v>0.7</v>
      </c>
      <c r="F2649" s="41" t="n">
        <f aca="false">IF(A2649="","",INDEX(Assumptions!$B$16:$B$18,MATCH(C2649,Assumptions!$A$16:$A$18,0)))</f>
        <v>1</v>
      </c>
      <c r="G2649" s="42" t="n">
        <f aca="false">IF(A2649="","",WORKDAY(B2649,F2649))</f>
        <v>46286</v>
      </c>
    </row>
    <row r="2650" customFormat="false" ht="15" hidden="false" customHeight="false" outlineLevel="0" collapsed="false">
      <c r="A2650" s="37" t="n">
        <v>1002649</v>
      </c>
      <c r="B2650" s="38" t="n">
        <v>46284</v>
      </c>
      <c r="C2650" s="39" t="s">
        <v>68</v>
      </c>
      <c r="D2650" s="39" t="s">
        <v>33</v>
      </c>
      <c r="E2650" s="40" t="n">
        <v>0.8</v>
      </c>
      <c r="F2650" s="41" t="n">
        <f aca="false">IF(A2650="","",INDEX(Assumptions!$B$16:$B$18,MATCH(C2650,Assumptions!$A$16:$A$18,0)))</f>
        <v>1</v>
      </c>
      <c r="G2650" s="42" t="n">
        <f aca="false">IF(A2650="","",WORKDAY(B2650,F2650))</f>
        <v>46286</v>
      </c>
    </row>
    <row r="2651" customFormat="false" ht="15" hidden="false" customHeight="false" outlineLevel="0" collapsed="false">
      <c r="A2651" s="37" t="n">
        <v>1002650</v>
      </c>
      <c r="B2651" s="38" t="n">
        <v>46284</v>
      </c>
      <c r="C2651" s="39" t="s">
        <v>69</v>
      </c>
      <c r="D2651" s="39" t="s">
        <v>39</v>
      </c>
      <c r="E2651" s="40" t="n">
        <v>2.2</v>
      </c>
      <c r="F2651" s="41" t="n">
        <f aca="false">IF(A2651="","",INDEX(Assumptions!$B$16:$B$18,MATCH(C2651,Assumptions!$A$16:$A$18,0)))</f>
        <v>3</v>
      </c>
      <c r="G2651" s="42" t="n">
        <f aca="false">IF(A2651="","",WORKDAY(B2651,F2651))</f>
        <v>46288</v>
      </c>
    </row>
    <row r="2652" customFormat="false" ht="15" hidden="false" customHeight="false" outlineLevel="0" collapsed="false">
      <c r="A2652" s="37" t="n">
        <v>1002651</v>
      </c>
      <c r="B2652" s="38" t="n">
        <v>46284</v>
      </c>
      <c r="C2652" s="39" t="s">
        <v>69</v>
      </c>
      <c r="D2652" s="39" t="s">
        <v>31</v>
      </c>
      <c r="E2652" s="40" t="n">
        <v>1.2</v>
      </c>
      <c r="F2652" s="41" t="n">
        <f aca="false">IF(A2652="","",INDEX(Assumptions!$B$16:$B$18,MATCH(C2652,Assumptions!$A$16:$A$18,0)))</f>
        <v>3</v>
      </c>
      <c r="G2652" s="42" t="n">
        <f aca="false">IF(A2652="","",WORKDAY(B2652,F2652))</f>
        <v>46288</v>
      </c>
    </row>
    <row r="2653" customFormat="false" ht="15" hidden="false" customHeight="false" outlineLevel="0" collapsed="false">
      <c r="A2653" s="37" t="n">
        <v>1002652</v>
      </c>
      <c r="B2653" s="38" t="n">
        <v>46284</v>
      </c>
      <c r="C2653" s="39" t="s">
        <v>69</v>
      </c>
      <c r="D2653" s="39" t="s">
        <v>39</v>
      </c>
      <c r="E2653" s="40" t="n">
        <v>2.6</v>
      </c>
      <c r="F2653" s="41" t="n">
        <f aca="false">IF(A2653="","",INDEX(Assumptions!$B$16:$B$18,MATCH(C2653,Assumptions!$A$16:$A$18,0)))</f>
        <v>3</v>
      </c>
      <c r="G2653" s="42" t="n">
        <f aca="false">IF(A2653="","",WORKDAY(B2653,F2653))</f>
        <v>46288</v>
      </c>
    </row>
    <row r="2654" customFormat="false" ht="15" hidden="false" customHeight="false" outlineLevel="0" collapsed="false">
      <c r="A2654" s="37" t="n">
        <v>1002653</v>
      </c>
      <c r="B2654" s="38" t="n">
        <v>46284</v>
      </c>
      <c r="C2654" s="39" t="s">
        <v>70</v>
      </c>
      <c r="D2654" s="39" t="s">
        <v>35</v>
      </c>
      <c r="E2654" s="40" t="n">
        <v>0.6</v>
      </c>
      <c r="F2654" s="41" t="n">
        <f aca="false">IF(A2654="","",INDEX(Assumptions!$B$16:$B$18,MATCH(C2654,Assumptions!$A$16:$A$18,0)))</f>
        <v>5</v>
      </c>
      <c r="G2654" s="42" t="n">
        <f aca="false">IF(A2654="","",WORKDAY(B2654,F2654))</f>
        <v>46290</v>
      </c>
    </row>
    <row r="2655" customFormat="false" ht="15" hidden="false" customHeight="false" outlineLevel="0" collapsed="false">
      <c r="A2655" s="37" t="n">
        <v>1002654</v>
      </c>
      <c r="B2655" s="38" t="n">
        <v>46284</v>
      </c>
      <c r="C2655" s="39" t="s">
        <v>69</v>
      </c>
      <c r="D2655" s="39" t="s">
        <v>33</v>
      </c>
      <c r="E2655" s="40" t="n">
        <v>4.2</v>
      </c>
      <c r="F2655" s="41" t="n">
        <f aca="false">IF(A2655="","",INDEX(Assumptions!$B$16:$B$18,MATCH(C2655,Assumptions!$A$16:$A$18,0)))</f>
        <v>3</v>
      </c>
      <c r="G2655" s="42" t="n">
        <f aca="false">IF(A2655="","",WORKDAY(B2655,F2655))</f>
        <v>46288</v>
      </c>
    </row>
    <row r="2656" customFormat="false" ht="15" hidden="false" customHeight="false" outlineLevel="0" collapsed="false">
      <c r="A2656" s="37" t="n">
        <v>1002655</v>
      </c>
      <c r="B2656" s="38" t="n">
        <v>46284</v>
      </c>
      <c r="C2656" s="39" t="s">
        <v>68</v>
      </c>
      <c r="D2656" s="39" t="s">
        <v>39</v>
      </c>
      <c r="E2656" s="40" t="n">
        <v>2</v>
      </c>
      <c r="F2656" s="41" t="n">
        <f aca="false">IF(A2656="","",INDEX(Assumptions!$B$16:$B$18,MATCH(C2656,Assumptions!$A$16:$A$18,0)))</f>
        <v>1</v>
      </c>
      <c r="G2656" s="42" t="n">
        <f aca="false">IF(A2656="","",WORKDAY(B2656,F2656))</f>
        <v>46286</v>
      </c>
    </row>
    <row r="2657" customFormat="false" ht="15" hidden="false" customHeight="false" outlineLevel="0" collapsed="false">
      <c r="A2657" s="37" t="n">
        <v>1002656</v>
      </c>
      <c r="B2657" s="38" t="n">
        <v>46284</v>
      </c>
      <c r="C2657" s="39" t="s">
        <v>70</v>
      </c>
      <c r="D2657" s="39" t="s">
        <v>33</v>
      </c>
      <c r="E2657" s="40" t="n">
        <v>2.2</v>
      </c>
      <c r="F2657" s="41" t="n">
        <f aca="false">IF(A2657="","",INDEX(Assumptions!$B$16:$B$18,MATCH(C2657,Assumptions!$A$16:$A$18,0)))</f>
        <v>5</v>
      </c>
      <c r="G2657" s="42" t="n">
        <f aca="false">IF(A2657="","",WORKDAY(B2657,F2657))</f>
        <v>46290</v>
      </c>
    </row>
    <row r="2658" customFormat="false" ht="15" hidden="false" customHeight="false" outlineLevel="0" collapsed="false">
      <c r="A2658" s="37" t="n">
        <v>1002657</v>
      </c>
      <c r="B2658" s="38" t="n">
        <v>46284</v>
      </c>
      <c r="C2658" s="39" t="s">
        <v>69</v>
      </c>
      <c r="D2658" s="39" t="s">
        <v>33</v>
      </c>
      <c r="E2658" s="40" t="n">
        <v>1.9</v>
      </c>
      <c r="F2658" s="41" t="n">
        <f aca="false">IF(A2658="","",INDEX(Assumptions!$B$16:$B$18,MATCH(C2658,Assumptions!$A$16:$A$18,0)))</f>
        <v>3</v>
      </c>
      <c r="G2658" s="42" t="n">
        <f aca="false">IF(A2658="","",WORKDAY(B2658,F2658))</f>
        <v>46288</v>
      </c>
    </row>
    <row r="2659" customFormat="false" ht="15" hidden="false" customHeight="false" outlineLevel="0" collapsed="false">
      <c r="A2659" s="37" t="n">
        <v>1002658</v>
      </c>
      <c r="B2659" s="38" t="n">
        <v>46284</v>
      </c>
      <c r="C2659" s="39" t="s">
        <v>70</v>
      </c>
      <c r="D2659" s="39" t="s">
        <v>39</v>
      </c>
      <c r="E2659" s="40" t="n">
        <v>1.9</v>
      </c>
      <c r="F2659" s="41" t="n">
        <f aca="false">IF(A2659="","",INDEX(Assumptions!$B$16:$B$18,MATCH(C2659,Assumptions!$A$16:$A$18,0)))</f>
        <v>5</v>
      </c>
      <c r="G2659" s="42" t="n">
        <f aca="false">IF(A2659="","",WORKDAY(B2659,F2659))</f>
        <v>46290</v>
      </c>
    </row>
    <row r="2660" customFormat="false" ht="15" hidden="false" customHeight="false" outlineLevel="0" collapsed="false">
      <c r="A2660" s="37" t="n">
        <v>1002659</v>
      </c>
      <c r="B2660" s="38" t="n">
        <v>46284</v>
      </c>
      <c r="C2660" s="39" t="s">
        <v>69</v>
      </c>
      <c r="D2660" s="39" t="s">
        <v>31</v>
      </c>
      <c r="E2660" s="40" t="n">
        <v>1.1</v>
      </c>
      <c r="F2660" s="41" t="n">
        <f aca="false">IF(A2660="","",INDEX(Assumptions!$B$16:$B$18,MATCH(C2660,Assumptions!$A$16:$A$18,0)))</f>
        <v>3</v>
      </c>
      <c r="G2660" s="42" t="n">
        <f aca="false">IF(A2660="","",WORKDAY(B2660,F2660))</f>
        <v>46288</v>
      </c>
    </row>
    <row r="2661" customFormat="false" ht="15" hidden="false" customHeight="false" outlineLevel="0" collapsed="false">
      <c r="A2661" s="37" t="n">
        <v>1002660</v>
      </c>
      <c r="B2661" s="38" t="n">
        <v>46284</v>
      </c>
      <c r="C2661" s="39" t="s">
        <v>68</v>
      </c>
      <c r="D2661" s="39" t="s">
        <v>33</v>
      </c>
      <c r="E2661" s="40" t="n">
        <v>1.1</v>
      </c>
      <c r="F2661" s="41" t="n">
        <f aca="false">IF(A2661="","",INDEX(Assumptions!$B$16:$B$18,MATCH(C2661,Assumptions!$A$16:$A$18,0)))</f>
        <v>1</v>
      </c>
      <c r="G2661" s="42" t="n">
        <f aca="false">IF(A2661="","",WORKDAY(B2661,F2661))</f>
        <v>46286</v>
      </c>
    </row>
    <row r="2662" customFormat="false" ht="15" hidden="false" customHeight="false" outlineLevel="0" collapsed="false">
      <c r="A2662" s="37" t="n">
        <v>1002661</v>
      </c>
      <c r="B2662" s="38" t="n">
        <v>46284</v>
      </c>
      <c r="C2662" s="39" t="s">
        <v>70</v>
      </c>
      <c r="D2662" s="39" t="s">
        <v>31</v>
      </c>
      <c r="E2662" s="40" t="n">
        <v>0.9</v>
      </c>
      <c r="F2662" s="41" t="n">
        <f aca="false">IF(A2662="","",INDEX(Assumptions!$B$16:$B$18,MATCH(C2662,Assumptions!$A$16:$A$18,0)))</f>
        <v>5</v>
      </c>
      <c r="G2662" s="42" t="n">
        <f aca="false">IF(A2662="","",WORKDAY(B2662,F2662))</f>
        <v>46290</v>
      </c>
    </row>
    <row r="2663" customFormat="false" ht="15" hidden="false" customHeight="false" outlineLevel="0" collapsed="false">
      <c r="A2663" s="37" t="n">
        <v>1002662</v>
      </c>
      <c r="B2663" s="38" t="n">
        <v>46284</v>
      </c>
      <c r="C2663" s="39" t="s">
        <v>69</v>
      </c>
      <c r="D2663" s="39" t="s">
        <v>39</v>
      </c>
      <c r="E2663" s="40" t="n">
        <v>3.6</v>
      </c>
      <c r="F2663" s="41" t="n">
        <f aca="false">IF(A2663="","",INDEX(Assumptions!$B$16:$B$18,MATCH(C2663,Assumptions!$A$16:$A$18,0)))</f>
        <v>3</v>
      </c>
      <c r="G2663" s="42" t="n">
        <f aca="false">IF(A2663="","",WORKDAY(B2663,F2663))</f>
        <v>46288</v>
      </c>
    </row>
    <row r="2664" customFormat="false" ht="15" hidden="false" customHeight="false" outlineLevel="0" collapsed="false">
      <c r="A2664" s="37" t="n">
        <v>1002663</v>
      </c>
      <c r="B2664" s="38" t="n">
        <v>46284</v>
      </c>
      <c r="C2664" s="39" t="s">
        <v>70</v>
      </c>
      <c r="D2664" s="39" t="s">
        <v>39</v>
      </c>
      <c r="E2664" s="40" t="n">
        <v>2</v>
      </c>
      <c r="F2664" s="41" t="n">
        <f aca="false">IF(A2664="","",INDEX(Assumptions!$B$16:$B$18,MATCH(C2664,Assumptions!$A$16:$A$18,0)))</f>
        <v>5</v>
      </c>
      <c r="G2664" s="42" t="n">
        <f aca="false">IF(A2664="","",WORKDAY(B2664,F2664))</f>
        <v>46290</v>
      </c>
    </row>
    <row r="2665" customFormat="false" ht="15" hidden="false" customHeight="false" outlineLevel="0" collapsed="false">
      <c r="A2665" s="37" t="n">
        <v>1002664</v>
      </c>
      <c r="B2665" s="38" t="n">
        <v>46284</v>
      </c>
      <c r="C2665" s="39" t="s">
        <v>68</v>
      </c>
      <c r="D2665" s="39" t="s">
        <v>31</v>
      </c>
      <c r="E2665" s="40" t="n">
        <v>2.3</v>
      </c>
      <c r="F2665" s="41" t="n">
        <f aca="false">IF(A2665="","",INDEX(Assumptions!$B$16:$B$18,MATCH(C2665,Assumptions!$A$16:$A$18,0)))</f>
        <v>1</v>
      </c>
      <c r="G2665" s="42" t="n">
        <f aca="false">IF(A2665="","",WORKDAY(B2665,F2665))</f>
        <v>46286</v>
      </c>
    </row>
    <row r="2666" customFormat="false" ht="15" hidden="false" customHeight="false" outlineLevel="0" collapsed="false">
      <c r="A2666" s="37" t="n">
        <v>1002665</v>
      </c>
      <c r="B2666" s="38" t="n">
        <v>46284</v>
      </c>
      <c r="C2666" s="39" t="s">
        <v>68</v>
      </c>
      <c r="D2666" s="39" t="s">
        <v>39</v>
      </c>
      <c r="E2666" s="40" t="n">
        <v>1.6</v>
      </c>
      <c r="F2666" s="41" t="n">
        <f aca="false">IF(A2666="","",INDEX(Assumptions!$B$16:$B$18,MATCH(C2666,Assumptions!$A$16:$A$18,0)))</f>
        <v>1</v>
      </c>
      <c r="G2666" s="42" t="n">
        <f aca="false">IF(A2666="","",WORKDAY(B2666,F2666))</f>
        <v>46286</v>
      </c>
    </row>
    <row r="2667" customFormat="false" ht="15" hidden="false" customHeight="false" outlineLevel="0" collapsed="false">
      <c r="A2667" s="37" t="n">
        <v>1002666</v>
      </c>
      <c r="B2667" s="38" t="n">
        <v>46284</v>
      </c>
      <c r="C2667" s="39" t="s">
        <v>69</v>
      </c>
      <c r="D2667" s="39" t="s">
        <v>37</v>
      </c>
      <c r="E2667" s="40" t="n">
        <v>2.7</v>
      </c>
      <c r="F2667" s="41" t="n">
        <f aca="false">IF(A2667="","",INDEX(Assumptions!$B$16:$B$18,MATCH(C2667,Assumptions!$A$16:$A$18,0)))</f>
        <v>3</v>
      </c>
      <c r="G2667" s="42" t="n">
        <f aca="false">IF(A2667="","",WORKDAY(B2667,F2667))</f>
        <v>46288</v>
      </c>
    </row>
    <row r="2668" customFormat="false" ht="15" hidden="false" customHeight="false" outlineLevel="0" collapsed="false">
      <c r="A2668" s="37" t="n">
        <v>1002667</v>
      </c>
      <c r="B2668" s="38" t="n">
        <v>46284</v>
      </c>
      <c r="C2668" s="39" t="s">
        <v>69</v>
      </c>
      <c r="D2668" s="39" t="s">
        <v>39</v>
      </c>
      <c r="E2668" s="40" t="n">
        <v>1.3</v>
      </c>
      <c r="F2668" s="41" t="n">
        <f aca="false">IF(A2668="","",INDEX(Assumptions!$B$16:$B$18,MATCH(C2668,Assumptions!$A$16:$A$18,0)))</f>
        <v>3</v>
      </c>
      <c r="G2668" s="42" t="n">
        <f aca="false">IF(A2668="","",WORKDAY(B2668,F2668))</f>
        <v>46288</v>
      </c>
    </row>
    <row r="2669" customFormat="false" ht="15" hidden="false" customHeight="false" outlineLevel="0" collapsed="false">
      <c r="A2669" s="37" t="n">
        <v>1002668</v>
      </c>
      <c r="B2669" s="38" t="n">
        <v>46284</v>
      </c>
      <c r="C2669" s="39" t="s">
        <v>69</v>
      </c>
      <c r="D2669" s="39" t="s">
        <v>31</v>
      </c>
      <c r="E2669" s="40" t="n">
        <v>3.8</v>
      </c>
      <c r="F2669" s="41" t="n">
        <f aca="false">IF(A2669="","",INDEX(Assumptions!$B$16:$B$18,MATCH(C2669,Assumptions!$A$16:$A$18,0)))</f>
        <v>3</v>
      </c>
      <c r="G2669" s="42" t="n">
        <f aca="false">IF(A2669="","",WORKDAY(B2669,F2669))</f>
        <v>46288</v>
      </c>
    </row>
    <row r="2670" customFormat="false" ht="15" hidden="false" customHeight="false" outlineLevel="0" collapsed="false">
      <c r="A2670" s="37" t="n">
        <v>1002669</v>
      </c>
      <c r="B2670" s="38" t="n">
        <v>46284</v>
      </c>
      <c r="C2670" s="39" t="s">
        <v>69</v>
      </c>
      <c r="D2670" s="39" t="s">
        <v>31</v>
      </c>
      <c r="E2670" s="40" t="n">
        <v>1.6</v>
      </c>
      <c r="F2670" s="41" t="n">
        <f aca="false">IF(A2670="","",INDEX(Assumptions!$B$16:$B$18,MATCH(C2670,Assumptions!$A$16:$A$18,0)))</f>
        <v>3</v>
      </c>
      <c r="G2670" s="42" t="n">
        <f aca="false">IF(A2670="","",WORKDAY(B2670,F2670))</f>
        <v>46288</v>
      </c>
    </row>
    <row r="2671" customFormat="false" ht="15" hidden="false" customHeight="false" outlineLevel="0" collapsed="false">
      <c r="A2671" s="37" t="n">
        <v>1002670</v>
      </c>
      <c r="B2671" s="38" t="n">
        <v>46284</v>
      </c>
      <c r="C2671" s="39" t="s">
        <v>68</v>
      </c>
      <c r="D2671" s="39" t="s">
        <v>31</v>
      </c>
      <c r="E2671" s="40" t="n">
        <v>1.4</v>
      </c>
      <c r="F2671" s="41" t="n">
        <f aca="false">IF(A2671="","",INDEX(Assumptions!$B$16:$B$18,MATCH(C2671,Assumptions!$A$16:$A$18,0)))</f>
        <v>1</v>
      </c>
      <c r="G2671" s="42" t="n">
        <f aca="false">IF(A2671="","",WORKDAY(B2671,F2671))</f>
        <v>46286</v>
      </c>
    </row>
    <row r="2672" customFormat="false" ht="15" hidden="false" customHeight="false" outlineLevel="0" collapsed="false">
      <c r="A2672" s="37" t="n">
        <v>1002671</v>
      </c>
      <c r="B2672" s="38" t="n">
        <v>46284</v>
      </c>
      <c r="C2672" s="39" t="s">
        <v>70</v>
      </c>
      <c r="D2672" s="39" t="s">
        <v>37</v>
      </c>
      <c r="E2672" s="40" t="n">
        <v>1.1</v>
      </c>
      <c r="F2672" s="41" t="n">
        <f aca="false">IF(A2672="","",INDEX(Assumptions!$B$16:$B$18,MATCH(C2672,Assumptions!$A$16:$A$18,0)))</f>
        <v>5</v>
      </c>
      <c r="G2672" s="42" t="n">
        <f aca="false">IF(A2672="","",WORKDAY(B2672,F2672))</f>
        <v>46290</v>
      </c>
    </row>
    <row r="2673" customFormat="false" ht="15" hidden="false" customHeight="false" outlineLevel="0" collapsed="false">
      <c r="A2673" s="37" t="n">
        <v>1002672</v>
      </c>
      <c r="B2673" s="38" t="n">
        <v>46284</v>
      </c>
      <c r="C2673" s="39" t="s">
        <v>68</v>
      </c>
      <c r="D2673" s="39" t="s">
        <v>31</v>
      </c>
      <c r="E2673" s="40" t="n">
        <v>2</v>
      </c>
      <c r="F2673" s="41" t="n">
        <f aca="false">IF(A2673="","",INDEX(Assumptions!$B$16:$B$18,MATCH(C2673,Assumptions!$A$16:$A$18,0)))</f>
        <v>1</v>
      </c>
      <c r="G2673" s="42" t="n">
        <f aca="false">IF(A2673="","",WORKDAY(B2673,F2673))</f>
        <v>46286</v>
      </c>
    </row>
    <row r="2674" customFormat="false" ht="15" hidden="false" customHeight="false" outlineLevel="0" collapsed="false">
      <c r="A2674" s="37" t="n">
        <v>1002673</v>
      </c>
      <c r="B2674" s="38" t="n">
        <v>46284</v>
      </c>
      <c r="C2674" s="39" t="s">
        <v>70</v>
      </c>
      <c r="D2674" s="39" t="s">
        <v>33</v>
      </c>
      <c r="E2674" s="40" t="n">
        <v>1.5</v>
      </c>
      <c r="F2674" s="41" t="n">
        <f aca="false">IF(A2674="","",INDEX(Assumptions!$B$16:$B$18,MATCH(C2674,Assumptions!$A$16:$A$18,0)))</f>
        <v>5</v>
      </c>
      <c r="G2674" s="42" t="n">
        <f aca="false">IF(A2674="","",WORKDAY(B2674,F2674))</f>
        <v>46290</v>
      </c>
    </row>
    <row r="2675" customFormat="false" ht="15" hidden="false" customHeight="false" outlineLevel="0" collapsed="false">
      <c r="A2675" s="37" t="n">
        <v>1002674</v>
      </c>
      <c r="B2675" s="38" t="n">
        <v>46284</v>
      </c>
      <c r="C2675" s="39" t="s">
        <v>68</v>
      </c>
      <c r="D2675" s="39" t="s">
        <v>35</v>
      </c>
      <c r="E2675" s="40" t="n">
        <v>2.4</v>
      </c>
      <c r="F2675" s="41" t="n">
        <f aca="false">IF(A2675="","",INDEX(Assumptions!$B$16:$B$18,MATCH(C2675,Assumptions!$A$16:$A$18,0)))</f>
        <v>1</v>
      </c>
      <c r="G2675" s="42" t="n">
        <f aca="false">IF(A2675="","",WORKDAY(B2675,F2675))</f>
        <v>46286</v>
      </c>
    </row>
    <row r="2676" customFormat="false" ht="15" hidden="false" customHeight="false" outlineLevel="0" collapsed="false">
      <c r="A2676" s="37" t="n">
        <v>1002675</v>
      </c>
      <c r="B2676" s="38" t="n">
        <v>46284</v>
      </c>
      <c r="C2676" s="39" t="s">
        <v>69</v>
      </c>
      <c r="D2676" s="39" t="s">
        <v>31</v>
      </c>
      <c r="E2676" s="40" t="n">
        <v>1.5</v>
      </c>
      <c r="F2676" s="41" t="n">
        <f aca="false">IF(A2676="","",INDEX(Assumptions!$B$16:$B$18,MATCH(C2676,Assumptions!$A$16:$A$18,0)))</f>
        <v>3</v>
      </c>
      <c r="G2676" s="42" t="n">
        <f aca="false">IF(A2676="","",WORKDAY(B2676,F2676))</f>
        <v>46288</v>
      </c>
    </row>
    <row r="2677" customFormat="false" ht="15" hidden="false" customHeight="false" outlineLevel="0" collapsed="false">
      <c r="A2677" s="37" t="n">
        <v>1002676</v>
      </c>
      <c r="B2677" s="38" t="n">
        <v>46284</v>
      </c>
      <c r="C2677" s="39" t="s">
        <v>69</v>
      </c>
      <c r="D2677" s="39" t="s">
        <v>37</v>
      </c>
      <c r="E2677" s="40" t="n">
        <v>1.6</v>
      </c>
      <c r="F2677" s="41" t="n">
        <f aca="false">IF(A2677="","",INDEX(Assumptions!$B$16:$B$18,MATCH(C2677,Assumptions!$A$16:$A$18,0)))</f>
        <v>3</v>
      </c>
      <c r="G2677" s="42" t="n">
        <f aca="false">IF(A2677="","",WORKDAY(B2677,F2677))</f>
        <v>46288</v>
      </c>
    </row>
    <row r="2678" customFormat="false" ht="15" hidden="false" customHeight="false" outlineLevel="0" collapsed="false">
      <c r="A2678" s="37" t="n">
        <v>1002677</v>
      </c>
      <c r="B2678" s="38" t="n">
        <v>46284</v>
      </c>
      <c r="C2678" s="39" t="s">
        <v>69</v>
      </c>
      <c r="D2678" s="39" t="s">
        <v>33</v>
      </c>
      <c r="E2678" s="40" t="n">
        <v>1</v>
      </c>
      <c r="F2678" s="41" t="n">
        <f aca="false">IF(A2678="","",INDEX(Assumptions!$B$16:$B$18,MATCH(C2678,Assumptions!$A$16:$A$18,0)))</f>
        <v>3</v>
      </c>
      <c r="G2678" s="42" t="n">
        <f aca="false">IF(A2678="","",WORKDAY(B2678,F2678))</f>
        <v>46288</v>
      </c>
    </row>
    <row r="2679" customFormat="false" ht="15" hidden="false" customHeight="false" outlineLevel="0" collapsed="false">
      <c r="A2679" s="37" t="n">
        <v>1002678</v>
      </c>
      <c r="B2679" s="38" t="n">
        <v>46284</v>
      </c>
      <c r="C2679" s="39" t="s">
        <v>68</v>
      </c>
      <c r="D2679" s="39" t="s">
        <v>35</v>
      </c>
      <c r="E2679" s="40" t="n">
        <v>0.5</v>
      </c>
      <c r="F2679" s="41" t="n">
        <f aca="false">IF(A2679="","",INDEX(Assumptions!$B$16:$B$18,MATCH(C2679,Assumptions!$A$16:$A$18,0)))</f>
        <v>1</v>
      </c>
      <c r="G2679" s="42" t="n">
        <f aca="false">IF(A2679="","",WORKDAY(B2679,F2679))</f>
        <v>46286</v>
      </c>
    </row>
    <row r="2680" customFormat="false" ht="15" hidden="false" customHeight="false" outlineLevel="0" collapsed="false">
      <c r="A2680" s="37" t="n">
        <v>1002679</v>
      </c>
      <c r="B2680" s="38" t="n">
        <v>46284</v>
      </c>
      <c r="C2680" s="39" t="s">
        <v>70</v>
      </c>
      <c r="D2680" s="39" t="s">
        <v>39</v>
      </c>
      <c r="E2680" s="40" t="n">
        <v>1.2</v>
      </c>
      <c r="F2680" s="41" t="n">
        <f aca="false">IF(A2680="","",INDEX(Assumptions!$B$16:$B$18,MATCH(C2680,Assumptions!$A$16:$A$18,0)))</f>
        <v>5</v>
      </c>
      <c r="G2680" s="42" t="n">
        <f aca="false">IF(A2680="","",WORKDAY(B2680,F2680))</f>
        <v>46290</v>
      </c>
    </row>
    <row r="2681" customFormat="false" ht="15" hidden="false" customHeight="false" outlineLevel="0" collapsed="false">
      <c r="A2681" s="37" t="n">
        <v>1002680</v>
      </c>
      <c r="B2681" s="38" t="n">
        <v>46284</v>
      </c>
      <c r="C2681" s="39" t="s">
        <v>69</v>
      </c>
      <c r="D2681" s="39" t="s">
        <v>31</v>
      </c>
      <c r="E2681" s="40" t="n">
        <v>1.9</v>
      </c>
      <c r="F2681" s="41" t="n">
        <f aca="false">IF(A2681="","",INDEX(Assumptions!$B$16:$B$18,MATCH(C2681,Assumptions!$A$16:$A$18,0)))</f>
        <v>3</v>
      </c>
      <c r="G2681" s="42" t="n">
        <f aca="false">IF(A2681="","",WORKDAY(B2681,F2681))</f>
        <v>46288</v>
      </c>
    </row>
    <row r="2682" customFormat="false" ht="15" hidden="false" customHeight="false" outlineLevel="0" collapsed="false">
      <c r="A2682" s="37" t="n">
        <v>1002681</v>
      </c>
      <c r="B2682" s="38" t="n">
        <v>46284</v>
      </c>
      <c r="C2682" s="39" t="s">
        <v>68</v>
      </c>
      <c r="D2682" s="39" t="s">
        <v>31</v>
      </c>
      <c r="E2682" s="40" t="n">
        <v>2.5</v>
      </c>
      <c r="F2682" s="41" t="n">
        <f aca="false">IF(A2682="","",INDEX(Assumptions!$B$16:$B$18,MATCH(C2682,Assumptions!$A$16:$A$18,0)))</f>
        <v>1</v>
      </c>
      <c r="G2682" s="42" t="n">
        <f aca="false">IF(A2682="","",WORKDAY(B2682,F2682))</f>
        <v>46286</v>
      </c>
    </row>
    <row r="2683" customFormat="false" ht="15" hidden="false" customHeight="false" outlineLevel="0" collapsed="false">
      <c r="A2683" s="37" t="n">
        <v>1002682</v>
      </c>
      <c r="B2683" s="38" t="n">
        <v>46284</v>
      </c>
      <c r="C2683" s="39" t="s">
        <v>69</v>
      </c>
      <c r="D2683" s="39" t="s">
        <v>33</v>
      </c>
      <c r="E2683" s="40" t="n">
        <v>1.8</v>
      </c>
      <c r="F2683" s="41" t="n">
        <f aca="false">IF(A2683="","",INDEX(Assumptions!$B$16:$B$18,MATCH(C2683,Assumptions!$A$16:$A$18,0)))</f>
        <v>3</v>
      </c>
      <c r="G2683" s="42" t="n">
        <f aca="false">IF(A2683="","",WORKDAY(B2683,F2683))</f>
        <v>46288</v>
      </c>
    </row>
    <row r="2684" customFormat="false" ht="15" hidden="false" customHeight="false" outlineLevel="0" collapsed="false">
      <c r="A2684" s="37" t="n">
        <v>1002683</v>
      </c>
      <c r="B2684" s="38" t="n">
        <v>46284</v>
      </c>
      <c r="C2684" s="39" t="s">
        <v>68</v>
      </c>
      <c r="D2684" s="39" t="s">
        <v>37</v>
      </c>
      <c r="E2684" s="40" t="n">
        <v>0.6</v>
      </c>
      <c r="F2684" s="41" t="n">
        <f aca="false">IF(A2684="","",INDEX(Assumptions!$B$16:$B$18,MATCH(C2684,Assumptions!$A$16:$A$18,0)))</f>
        <v>1</v>
      </c>
      <c r="G2684" s="42" t="n">
        <f aca="false">IF(A2684="","",WORKDAY(B2684,F2684))</f>
        <v>46286</v>
      </c>
    </row>
    <row r="2685" customFormat="false" ht="15" hidden="false" customHeight="false" outlineLevel="0" collapsed="false">
      <c r="A2685" s="37" t="n">
        <v>1002684</v>
      </c>
      <c r="B2685" s="38" t="n">
        <v>46284</v>
      </c>
      <c r="C2685" s="39" t="s">
        <v>68</v>
      </c>
      <c r="D2685" s="39" t="s">
        <v>39</v>
      </c>
      <c r="E2685" s="40" t="n">
        <v>5.6</v>
      </c>
      <c r="F2685" s="41" t="n">
        <f aca="false">IF(A2685="","",INDEX(Assumptions!$B$16:$B$18,MATCH(C2685,Assumptions!$A$16:$A$18,0)))</f>
        <v>1</v>
      </c>
      <c r="G2685" s="42" t="n">
        <f aca="false">IF(A2685="","",WORKDAY(B2685,F2685))</f>
        <v>46286</v>
      </c>
    </row>
    <row r="2686" customFormat="false" ht="15" hidden="false" customHeight="false" outlineLevel="0" collapsed="false">
      <c r="A2686" s="37" t="n">
        <v>1002685</v>
      </c>
      <c r="B2686" s="38" t="n">
        <v>46284</v>
      </c>
      <c r="C2686" s="39" t="s">
        <v>68</v>
      </c>
      <c r="D2686" s="39" t="s">
        <v>39</v>
      </c>
      <c r="E2686" s="40" t="n">
        <v>4.3</v>
      </c>
      <c r="F2686" s="41" t="n">
        <f aca="false">IF(A2686="","",INDEX(Assumptions!$B$16:$B$18,MATCH(C2686,Assumptions!$A$16:$A$18,0)))</f>
        <v>1</v>
      </c>
      <c r="G2686" s="42" t="n">
        <f aca="false">IF(A2686="","",WORKDAY(B2686,F2686))</f>
        <v>46286</v>
      </c>
    </row>
    <row r="2687" customFormat="false" ht="15" hidden="false" customHeight="false" outlineLevel="0" collapsed="false">
      <c r="A2687" s="37" t="n">
        <v>1002686</v>
      </c>
      <c r="B2687" s="38" t="n">
        <v>46284</v>
      </c>
      <c r="C2687" s="39" t="s">
        <v>69</v>
      </c>
      <c r="D2687" s="39" t="s">
        <v>31</v>
      </c>
      <c r="E2687" s="40" t="n">
        <v>1.4</v>
      </c>
      <c r="F2687" s="41" t="n">
        <f aca="false">IF(A2687="","",INDEX(Assumptions!$B$16:$B$18,MATCH(C2687,Assumptions!$A$16:$A$18,0)))</f>
        <v>3</v>
      </c>
      <c r="G2687" s="42" t="n">
        <f aca="false">IF(A2687="","",WORKDAY(B2687,F2687))</f>
        <v>46288</v>
      </c>
    </row>
    <row r="2688" customFormat="false" ht="15" hidden="false" customHeight="false" outlineLevel="0" collapsed="false">
      <c r="A2688" s="37" t="n">
        <v>1002687</v>
      </c>
      <c r="B2688" s="38" t="n">
        <v>46284</v>
      </c>
      <c r="C2688" s="39" t="s">
        <v>70</v>
      </c>
      <c r="D2688" s="39" t="s">
        <v>39</v>
      </c>
      <c r="E2688" s="40" t="n">
        <v>4.7</v>
      </c>
      <c r="F2688" s="41" t="n">
        <f aca="false">IF(A2688="","",INDEX(Assumptions!$B$16:$B$18,MATCH(C2688,Assumptions!$A$16:$A$18,0)))</f>
        <v>5</v>
      </c>
      <c r="G2688" s="42" t="n">
        <f aca="false">IF(A2688="","",WORKDAY(B2688,F2688))</f>
        <v>46290</v>
      </c>
    </row>
    <row r="2689" customFormat="false" ht="15" hidden="false" customHeight="false" outlineLevel="0" collapsed="false">
      <c r="A2689" s="37" t="n">
        <v>1002688</v>
      </c>
      <c r="B2689" s="38" t="n">
        <v>46284</v>
      </c>
      <c r="C2689" s="39" t="s">
        <v>70</v>
      </c>
      <c r="D2689" s="39" t="s">
        <v>39</v>
      </c>
      <c r="E2689" s="40" t="n">
        <v>1.6</v>
      </c>
      <c r="F2689" s="41" t="n">
        <f aca="false">IF(A2689="","",INDEX(Assumptions!$B$16:$B$18,MATCH(C2689,Assumptions!$A$16:$A$18,0)))</f>
        <v>5</v>
      </c>
      <c r="G2689" s="42" t="n">
        <f aca="false">IF(A2689="","",WORKDAY(B2689,F2689))</f>
        <v>46290</v>
      </c>
    </row>
    <row r="2690" customFormat="false" ht="15" hidden="false" customHeight="false" outlineLevel="0" collapsed="false">
      <c r="A2690" s="37" t="n">
        <v>1002689</v>
      </c>
      <c r="B2690" s="38" t="n">
        <v>46284</v>
      </c>
      <c r="C2690" s="39" t="s">
        <v>69</v>
      </c>
      <c r="D2690" s="39" t="s">
        <v>31</v>
      </c>
      <c r="E2690" s="40" t="n">
        <v>3.2</v>
      </c>
      <c r="F2690" s="41" t="n">
        <f aca="false">IF(A2690="","",INDEX(Assumptions!$B$16:$B$18,MATCH(C2690,Assumptions!$A$16:$A$18,0)))</f>
        <v>3</v>
      </c>
      <c r="G2690" s="42" t="n">
        <f aca="false">IF(A2690="","",WORKDAY(B2690,F2690))</f>
        <v>46288</v>
      </c>
    </row>
    <row r="2691" customFormat="false" ht="15" hidden="false" customHeight="false" outlineLevel="0" collapsed="false">
      <c r="A2691" s="37" t="n">
        <v>1002690</v>
      </c>
      <c r="B2691" s="38" t="n">
        <v>46284</v>
      </c>
      <c r="C2691" s="39" t="s">
        <v>69</v>
      </c>
      <c r="D2691" s="39" t="s">
        <v>39</v>
      </c>
      <c r="E2691" s="40" t="n">
        <v>2</v>
      </c>
      <c r="F2691" s="41" t="n">
        <f aca="false">IF(A2691="","",INDEX(Assumptions!$B$16:$B$18,MATCH(C2691,Assumptions!$A$16:$A$18,0)))</f>
        <v>3</v>
      </c>
      <c r="G2691" s="42" t="n">
        <f aca="false">IF(A2691="","",WORKDAY(B2691,F2691))</f>
        <v>46288</v>
      </c>
    </row>
    <row r="2692" customFormat="false" ht="15" hidden="false" customHeight="false" outlineLevel="0" collapsed="false">
      <c r="A2692" s="37" t="n">
        <v>1002691</v>
      </c>
      <c r="B2692" s="38" t="n">
        <v>46284</v>
      </c>
      <c r="C2692" s="39" t="s">
        <v>69</v>
      </c>
      <c r="D2692" s="39" t="s">
        <v>31</v>
      </c>
      <c r="E2692" s="40" t="n">
        <v>1.8</v>
      </c>
      <c r="F2692" s="41" t="n">
        <f aca="false">IF(A2692="","",INDEX(Assumptions!$B$16:$B$18,MATCH(C2692,Assumptions!$A$16:$A$18,0)))</f>
        <v>3</v>
      </c>
      <c r="G2692" s="42" t="n">
        <f aca="false">IF(A2692="","",WORKDAY(B2692,F2692))</f>
        <v>46288</v>
      </c>
    </row>
    <row r="2693" customFormat="false" ht="15" hidden="false" customHeight="false" outlineLevel="0" collapsed="false">
      <c r="A2693" s="37" t="n">
        <v>1002692</v>
      </c>
      <c r="B2693" s="38" t="n">
        <v>46284</v>
      </c>
      <c r="C2693" s="39" t="s">
        <v>68</v>
      </c>
      <c r="D2693" s="39" t="s">
        <v>35</v>
      </c>
      <c r="E2693" s="40" t="n">
        <v>1.4</v>
      </c>
      <c r="F2693" s="41" t="n">
        <f aca="false">IF(A2693="","",INDEX(Assumptions!$B$16:$B$18,MATCH(C2693,Assumptions!$A$16:$A$18,0)))</f>
        <v>1</v>
      </c>
      <c r="G2693" s="42" t="n">
        <f aca="false">IF(A2693="","",WORKDAY(B2693,F2693))</f>
        <v>46286</v>
      </c>
    </row>
    <row r="2694" customFormat="false" ht="15" hidden="false" customHeight="false" outlineLevel="0" collapsed="false">
      <c r="A2694" s="37" t="n">
        <v>1002693</v>
      </c>
      <c r="B2694" s="38" t="n">
        <v>46284</v>
      </c>
      <c r="C2694" s="39" t="s">
        <v>69</v>
      </c>
      <c r="D2694" s="39" t="s">
        <v>37</v>
      </c>
      <c r="E2694" s="40" t="n">
        <v>1.6</v>
      </c>
      <c r="F2694" s="41" t="n">
        <f aca="false">IF(A2694="","",INDEX(Assumptions!$B$16:$B$18,MATCH(C2694,Assumptions!$A$16:$A$18,0)))</f>
        <v>3</v>
      </c>
      <c r="G2694" s="42" t="n">
        <f aca="false">IF(A2694="","",WORKDAY(B2694,F2694))</f>
        <v>46288</v>
      </c>
    </row>
    <row r="2695" customFormat="false" ht="15" hidden="false" customHeight="false" outlineLevel="0" collapsed="false">
      <c r="A2695" s="37" t="n">
        <v>1002694</v>
      </c>
      <c r="B2695" s="38" t="n">
        <v>46284</v>
      </c>
      <c r="C2695" s="39" t="s">
        <v>69</v>
      </c>
      <c r="D2695" s="39" t="s">
        <v>33</v>
      </c>
      <c r="E2695" s="40" t="n">
        <v>0.8</v>
      </c>
      <c r="F2695" s="41" t="n">
        <f aca="false">IF(A2695="","",INDEX(Assumptions!$B$16:$B$18,MATCH(C2695,Assumptions!$A$16:$A$18,0)))</f>
        <v>3</v>
      </c>
      <c r="G2695" s="42" t="n">
        <f aca="false">IF(A2695="","",WORKDAY(B2695,F2695))</f>
        <v>46288</v>
      </c>
    </row>
    <row r="2696" customFormat="false" ht="15" hidden="false" customHeight="false" outlineLevel="0" collapsed="false">
      <c r="A2696" s="37" t="n">
        <v>1002695</v>
      </c>
      <c r="B2696" s="38" t="n">
        <v>46284</v>
      </c>
      <c r="C2696" s="39" t="s">
        <v>70</v>
      </c>
      <c r="D2696" s="39" t="s">
        <v>37</v>
      </c>
      <c r="E2696" s="40" t="n">
        <v>4.2</v>
      </c>
      <c r="F2696" s="41" t="n">
        <f aca="false">IF(A2696="","",INDEX(Assumptions!$B$16:$B$18,MATCH(C2696,Assumptions!$A$16:$A$18,0)))</f>
        <v>5</v>
      </c>
      <c r="G2696" s="42" t="n">
        <f aca="false">IF(A2696="","",WORKDAY(B2696,F2696))</f>
        <v>46290</v>
      </c>
    </row>
    <row r="2697" customFormat="false" ht="15" hidden="false" customHeight="false" outlineLevel="0" collapsed="false">
      <c r="A2697" s="37" t="n">
        <v>1002696</v>
      </c>
      <c r="B2697" s="38" t="n">
        <v>46284</v>
      </c>
      <c r="C2697" s="39" t="s">
        <v>69</v>
      </c>
      <c r="D2697" s="39" t="s">
        <v>31</v>
      </c>
      <c r="E2697" s="40" t="n">
        <v>2.1</v>
      </c>
      <c r="F2697" s="41" t="n">
        <f aca="false">IF(A2697="","",INDEX(Assumptions!$B$16:$B$18,MATCH(C2697,Assumptions!$A$16:$A$18,0)))</f>
        <v>3</v>
      </c>
      <c r="G2697" s="42" t="n">
        <f aca="false">IF(A2697="","",WORKDAY(B2697,F2697))</f>
        <v>46288</v>
      </c>
    </row>
    <row r="2698" customFormat="false" ht="15" hidden="false" customHeight="false" outlineLevel="0" collapsed="false">
      <c r="A2698" s="37" t="n">
        <v>1002697</v>
      </c>
      <c r="B2698" s="38" t="n">
        <v>46284</v>
      </c>
      <c r="C2698" s="39" t="s">
        <v>68</v>
      </c>
      <c r="D2698" s="39" t="s">
        <v>33</v>
      </c>
      <c r="E2698" s="40" t="n">
        <v>0.9</v>
      </c>
      <c r="F2698" s="41" t="n">
        <f aca="false">IF(A2698="","",INDEX(Assumptions!$B$16:$B$18,MATCH(C2698,Assumptions!$A$16:$A$18,0)))</f>
        <v>1</v>
      </c>
      <c r="G2698" s="42" t="n">
        <f aca="false">IF(A2698="","",WORKDAY(B2698,F2698))</f>
        <v>46286</v>
      </c>
    </row>
    <row r="2699" customFormat="false" ht="15" hidden="false" customHeight="false" outlineLevel="0" collapsed="false">
      <c r="A2699" s="37" t="n">
        <v>1002698</v>
      </c>
      <c r="B2699" s="38" t="n">
        <v>46284</v>
      </c>
      <c r="C2699" s="39" t="s">
        <v>69</v>
      </c>
      <c r="D2699" s="39" t="s">
        <v>37</v>
      </c>
      <c r="E2699" s="40" t="n">
        <v>0.6</v>
      </c>
      <c r="F2699" s="41" t="n">
        <f aca="false">IF(A2699="","",INDEX(Assumptions!$B$16:$B$18,MATCH(C2699,Assumptions!$A$16:$A$18,0)))</f>
        <v>3</v>
      </c>
      <c r="G2699" s="42" t="n">
        <f aca="false">IF(A2699="","",WORKDAY(B2699,F2699))</f>
        <v>46288</v>
      </c>
    </row>
    <row r="2700" customFormat="false" ht="15" hidden="false" customHeight="false" outlineLevel="0" collapsed="false">
      <c r="A2700" s="37" t="n">
        <v>1002699</v>
      </c>
      <c r="B2700" s="38" t="n">
        <v>46284</v>
      </c>
      <c r="C2700" s="39" t="s">
        <v>70</v>
      </c>
      <c r="D2700" s="39" t="s">
        <v>31</v>
      </c>
      <c r="E2700" s="40" t="n">
        <v>3.3</v>
      </c>
      <c r="F2700" s="41" t="n">
        <f aca="false">IF(A2700="","",INDEX(Assumptions!$B$16:$B$18,MATCH(C2700,Assumptions!$A$16:$A$18,0)))</f>
        <v>5</v>
      </c>
      <c r="G2700" s="42" t="n">
        <f aca="false">IF(A2700="","",WORKDAY(B2700,F2700))</f>
        <v>46290</v>
      </c>
    </row>
    <row r="2701" customFormat="false" ht="15" hidden="false" customHeight="false" outlineLevel="0" collapsed="false">
      <c r="A2701" s="37" t="n">
        <v>1002700</v>
      </c>
      <c r="B2701" s="38" t="n">
        <v>46284</v>
      </c>
      <c r="C2701" s="39" t="s">
        <v>69</v>
      </c>
      <c r="D2701" s="39" t="s">
        <v>37</v>
      </c>
      <c r="E2701" s="40" t="n">
        <v>4.5</v>
      </c>
      <c r="F2701" s="41" t="n">
        <f aca="false">IF(A2701="","",INDEX(Assumptions!$B$16:$B$18,MATCH(C2701,Assumptions!$A$16:$A$18,0)))</f>
        <v>3</v>
      </c>
      <c r="G2701" s="42" t="n">
        <f aca="false">IF(A2701="","",WORKDAY(B2701,F2701))</f>
        <v>46288</v>
      </c>
    </row>
    <row r="2702" customFormat="false" ht="15" hidden="false" customHeight="false" outlineLevel="0" collapsed="false">
      <c r="A2702" s="37" t="n">
        <v>1002701</v>
      </c>
      <c r="B2702" s="38" t="n">
        <v>46284</v>
      </c>
      <c r="C2702" s="39" t="s">
        <v>69</v>
      </c>
      <c r="D2702" s="39" t="s">
        <v>35</v>
      </c>
      <c r="E2702" s="40" t="n">
        <v>2.5</v>
      </c>
      <c r="F2702" s="41" t="n">
        <f aca="false">IF(A2702="","",INDEX(Assumptions!$B$16:$B$18,MATCH(C2702,Assumptions!$A$16:$A$18,0)))</f>
        <v>3</v>
      </c>
      <c r="G2702" s="42" t="n">
        <f aca="false">IF(A2702="","",WORKDAY(B2702,F2702))</f>
        <v>46288</v>
      </c>
    </row>
    <row r="2703" customFormat="false" ht="15" hidden="false" customHeight="false" outlineLevel="0" collapsed="false">
      <c r="A2703" s="37" t="n">
        <v>1002702</v>
      </c>
      <c r="B2703" s="38" t="n">
        <v>46284</v>
      </c>
      <c r="C2703" s="39" t="s">
        <v>69</v>
      </c>
      <c r="D2703" s="39" t="s">
        <v>33</v>
      </c>
      <c r="E2703" s="40" t="n">
        <v>1.8</v>
      </c>
      <c r="F2703" s="41" t="n">
        <f aca="false">IF(A2703="","",INDEX(Assumptions!$B$16:$B$18,MATCH(C2703,Assumptions!$A$16:$A$18,0)))</f>
        <v>3</v>
      </c>
      <c r="G2703" s="42" t="n">
        <f aca="false">IF(A2703="","",WORKDAY(B2703,F2703))</f>
        <v>46288</v>
      </c>
    </row>
    <row r="2704" customFormat="false" ht="15" hidden="false" customHeight="false" outlineLevel="0" collapsed="false">
      <c r="A2704" s="37" t="n">
        <v>1002703</v>
      </c>
      <c r="B2704" s="38" t="n">
        <v>46284</v>
      </c>
      <c r="C2704" s="39" t="s">
        <v>69</v>
      </c>
      <c r="D2704" s="39" t="s">
        <v>37</v>
      </c>
      <c r="E2704" s="40" t="n">
        <v>2.6</v>
      </c>
      <c r="F2704" s="41" t="n">
        <f aca="false">IF(A2704="","",INDEX(Assumptions!$B$16:$B$18,MATCH(C2704,Assumptions!$A$16:$A$18,0)))</f>
        <v>3</v>
      </c>
      <c r="G2704" s="42" t="n">
        <f aca="false">IF(A2704="","",WORKDAY(B2704,F2704))</f>
        <v>46288</v>
      </c>
    </row>
    <row r="2705" customFormat="false" ht="15" hidden="false" customHeight="false" outlineLevel="0" collapsed="false">
      <c r="A2705" s="37" t="n">
        <v>1002704</v>
      </c>
      <c r="B2705" s="38" t="n">
        <v>46284</v>
      </c>
      <c r="C2705" s="39" t="s">
        <v>69</v>
      </c>
      <c r="D2705" s="39" t="s">
        <v>39</v>
      </c>
      <c r="E2705" s="40" t="n">
        <v>1.5</v>
      </c>
      <c r="F2705" s="41" t="n">
        <f aca="false">IF(A2705="","",INDEX(Assumptions!$B$16:$B$18,MATCH(C2705,Assumptions!$A$16:$A$18,0)))</f>
        <v>3</v>
      </c>
      <c r="G2705" s="42" t="n">
        <f aca="false">IF(A2705="","",WORKDAY(B2705,F2705))</f>
        <v>46288</v>
      </c>
    </row>
    <row r="2706" customFormat="false" ht="15" hidden="false" customHeight="false" outlineLevel="0" collapsed="false">
      <c r="A2706" s="37" t="n">
        <v>1002705</v>
      </c>
      <c r="B2706" s="38" t="n">
        <v>46284</v>
      </c>
      <c r="C2706" s="39" t="s">
        <v>68</v>
      </c>
      <c r="D2706" s="39" t="s">
        <v>35</v>
      </c>
      <c r="E2706" s="40" t="n">
        <v>1.2</v>
      </c>
      <c r="F2706" s="41" t="n">
        <f aca="false">IF(A2706="","",INDEX(Assumptions!$B$16:$B$18,MATCH(C2706,Assumptions!$A$16:$A$18,0)))</f>
        <v>1</v>
      </c>
      <c r="G2706" s="42" t="n">
        <f aca="false">IF(A2706="","",WORKDAY(B2706,F2706))</f>
        <v>46286</v>
      </c>
    </row>
    <row r="2707" customFormat="false" ht="15" hidden="false" customHeight="false" outlineLevel="0" collapsed="false">
      <c r="A2707" s="37" t="n">
        <v>1002706</v>
      </c>
      <c r="B2707" s="38" t="n">
        <v>46284</v>
      </c>
      <c r="C2707" s="39" t="s">
        <v>70</v>
      </c>
      <c r="D2707" s="39" t="s">
        <v>39</v>
      </c>
      <c r="E2707" s="40" t="n">
        <v>2.7</v>
      </c>
      <c r="F2707" s="41" t="n">
        <f aca="false">IF(A2707="","",INDEX(Assumptions!$B$16:$B$18,MATCH(C2707,Assumptions!$A$16:$A$18,0)))</f>
        <v>5</v>
      </c>
      <c r="G2707" s="42" t="n">
        <f aca="false">IF(A2707="","",WORKDAY(B2707,F2707))</f>
        <v>46290</v>
      </c>
    </row>
    <row r="2708" customFormat="false" ht="15" hidden="false" customHeight="false" outlineLevel="0" collapsed="false">
      <c r="A2708" s="37" t="n">
        <v>1002707</v>
      </c>
      <c r="B2708" s="38" t="n">
        <v>46284</v>
      </c>
      <c r="C2708" s="39" t="s">
        <v>70</v>
      </c>
      <c r="D2708" s="39" t="s">
        <v>31</v>
      </c>
      <c r="E2708" s="40" t="n">
        <v>1.2</v>
      </c>
      <c r="F2708" s="41" t="n">
        <f aca="false">IF(A2708="","",INDEX(Assumptions!$B$16:$B$18,MATCH(C2708,Assumptions!$A$16:$A$18,0)))</f>
        <v>5</v>
      </c>
      <c r="G2708" s="42" t="n">
        <f aca="false">IF(A2708="","",WORKDAY(B2708,F2708))</f>
        <v>46290</v>
      </c>
    </row>
    <row r="2709" customFormat="false" ht="15" hidden="false" customHeight="false" outlineLevel="0" collapsed="false">
      <c r="A2709" s="37" t="n">
        <v>1002708</v>
      </c>
      <c r="B2709" s="38" t="n">
        <v>46284</v>
      </c>
      <c r="C2709" s="39" t="s">
        <v>69</v>
      </c>
      <c r="D2709" s="39" t="s">
        <v>39</v>
      </c>
      <c r="E2709" s="40" t="n">
        <v>2.9</v>
      </c>
      <c r="F2709" s="41" t="n">
        <f aca="false">IF(A2709="","",INDEX(Assumptions!$B$16:$B$18,MATCH(C2709,Assumptions!$A$16:$A$18,0)))</f>
        <v>3</v>
      </c>
      <c r="G2709" s="42" t="n">
        <f aca="false">IF(A2709="","",WORKDAY(B2709,F2709))</f>
        <v>46288</v>
      </c>
    </row>
    <row r="2710" customFormat="false" ht="15" hidden="false" customHeight="false" outlineLevel="0" collapsed="false">
      <c r="A2710" s="37" t="n">
        <v>1002709</v>
      </c>
      <c r="B2710" s="38" t="n">
        <v>46284</v>
      </c>
      <c r="C2710" s="39" t="s">
        <v>70</v>
      </c>
      <c r="D2710" s="39" t="s">
        <v>31</v>
      </c>
      <c r="E2710" s="40" t="n">
        <v>0.8</v>
      </c>
      <c r="F2710" s="41" t="n">
        <f aca="false">IF(A2710="","",INDEX(Assumptions!$B$16:$B$18,MATCH(C2710,Assumptions!$A$16:$A$18,0)))</f>
        <v>5</v>
      </c>
      <c r="G2710" s="42" t="n">
        <f aca="false">IF(A2710="","",WORKDAY(B2710,F2710))</f>
        <v>46290</v>
      </c>
    </row>
    <row r="2711" customFormat="false" ht="15" hidden="false" customHeight="false" outlineLevel="0" collapsed="false">
      <c r="A2711" s="37" t="n">
        <v>1002710</v>
      </c>
      <c r="B2711" s="38" t="n">
        <v>46284</v>
      </c>
      <c r="C2711" s="39" t="s">
        <v>69</v>
      </c>
      <c r="D2711" s="39" t="s">
        <v>35</v>
      </c>
      <c r="E2711" s="40" t="n">
        <v>3.8</v>
      </c>
      <c r="F2711" s="41" t="n">
        <f aca="false">IF(A2711="","",INDEX(Assumptions!$B$16:$B$18,MATCH(C2711,Assumptions!$A$16:$A$18,0)))</f>
        <v>3</v>
      </c>
      <c r="G2711" s="42" t="n">
        <f aca="false">IF(A2711="","",WORKDAY(B2711,F2711))</f>
        <v>46288</v>
      </c>
    </row>
    <row r="2712" customFormat="false" ht="15" hidden="false" customHeight="false" outlineLevel="0" collapsed="false">
      <c r="A2712" s="37" t="n">
        <v>1002711</v>
      </c>
      <c r="B2712" s="38" t="n">
        <v>46284</v>
      </c>
      <c r="C2712" s="39" t="s">
        <v>69</v>
      </c>
      <c r="D2712" s="39" t="s">
        <v>39</v>
      </c>
      <c r="E2712" s="40" t="n">
        <v>5.3</v>
      </c>
      <c r="F2712" s="41" t="n">
        <f aca="false">IF(A2712="","",INDEX(Assumptions!$B$16:$B$18,MATCH(C2712,Assumptions!$A$16:$A$18,0)))</f>
        <v>3</v>
      </c>
      <c r="G2712" s="42" t="n">
        <f aca="false">IF(A2712="","",WORKDAY(B2712,F2712))</f>
        <v>46288</v>
      </c>
    </row>
    <row r="2713" customFormat="false" ht="15" hidden="false" customHeight="false" outlineLevel="0" collapsed="false">
      <c r="A2713" s="37" t="n">
        <v>1002712</v>
      </c>
      <c r="B2713" s="38" t="n">
        <v>46284</v>
      </c>
      <c r="C2713" s="39" t="s">
        <v>69</v>
      </c>
      <c r="D2713" s="39" t="s">
        <v>39</v>
      </c>
      <c r="E2713" s="40" t="n">
        <v>4.3</v>
      </c>
      <c r="F2713" s="41" t="n">
        <f aca="false">IF(A2713="","",INDEX(Assumptions!$B$16:$B$18,MATCH(C2713,Assumptions!$A$16:$A$18,0)))</f>
        <v>3</v>
      </c>
      <c r="G2713" s="42" t="n">
        <f aca="false">IF(A2713="","",WORKDAY(B2713,F2713))</f>
        <v>46288</v>
      </c>
    </row>
    <row r="2714" customFormat="false" ht="15" hidden="false" customHeight="false" outlineLevel="0" collapsed="false">
      <c r="A2714" s="37" t="n">
        <v>1002713</v>
      </c>
      <c r="B2714" s="38" t="n">
        <v>46284</v>
      </c>
      <c r="C2714" s="39" t="s">
        <v>69</v>
      </c>
      <c r="D2714" s="39" t="s">
        <v>31</v>
      </c>
      <c r="E2714" s="40" t="n">
        <v>1.6</v>
      </c>
      <c r="F2714" s="41" t="n">
        <f aca="false">IF(A2714="","",INDEX(Assumptions!$B$16:$B$18,MATCH(C2714,Assumptions!$A$16:$A$18,0)))</f>
        <v>3</v>
      </c>
      <c r="G2714" s="42" t="n">
        <f aca="false">IF(A2714="","",WORKDAY(B2714,F2714))</f>
        <v>46288</v>
      </c>
    </row>
    <row r="2715" customFormat="false" ht="15" hidden="false" customHeight="false" outlineLevel="0" collapsed="false">
      <c r="A2715" s="37" t="n">
        <v>1002714</v>
      </c>
      <c r="B2715" s="38" t="n">
        <v>46284</v>
      </c>
      <c r="C2715" s="39" t="s">
        <v>69</v>
      </c>
      <c r="D2715" s="39" t="s">
        <v>33</v>
      </c>
      <c r="E2715" s="40" t="n">
        <v>3.4</v>
      </c>
      <c r="F2715" s="41" t="n">
        <f aca="false">IF(A2715="","",INDEX(Assumptions!$B$16:$B$18,MATCH(C2715,Assumptions!$A$16:$A$18,0)))</f>
        <v>3</v>
      </c>
      <c r="G2715" s="42" t="n">
        <f aca="false">IF(A2715="","",WORKDAY(B2715,F2715))</f>
        <v>46288</v>
      </c>
    </row>
    <row r="2716" customFormat="false" ht="15" hidden="false" customHeight="false" outlineLevel="0" collapsed="false">
      <c r="A2716" s="37" t="n">
        <v>1002715</v>
      </c>
      <c r="B2716" s="38" t="n">
        <v>46284</v>
      </c>
      <c r="C2716" s="39" t="s">
        <v>69</v>
      </c>
      <c r="D2716" s="39" t="s">
        <v>35</v>
      </c>
      <c r="E2716" s="40" t="n">
        <v>1.8</v>
      </c>
      <c r="F2716" s="41" t="n">
        <f aca="false">IF(A2716="","",INDEX(Assumptions!$B$16:$B$18,MATCH(C2716,Assumptions!$A$16:$A$18,0)))</f>
        <v>3</v>
      </c>
      <c r="G2716" s="42" t="n">
        <f aca="false">IF(A2716="","",WORKDAY(B2716,F2716))</f>
        <v>46288</v>
      </c>
    </row>
    <row r="2717" customFormat="false" ht="15" hidden="false" customHeight="false" outlineLevel="0" collapsed="false">
      <c r="A2717" s="37" t="n">
        <v>1002716</v>
      </c>
      <c r="B2717" s="38" t="n">
        <v>46284</v>
      </c>
      <c r="C2717" s="39" t="s">
        <v>69</v>
      </c>
      <c r="D2717" s="39" t="s">
        <v>33</v>
      </c>
      <c r="E2717" s="40" t="n">
        <v>4.1</v>
      </c>
      <c r="F2717" s="41" t="n">
        <f aca="false">IF(A2717="","",INDEX(Assumptions!$B$16:$B$18,MATCH(C2717,Assumptions!$A$16:$A$18,0)))</f>
        <v>3</v>
      </c>
      <c r="G2717" s="42" t="n">
        <f aca="false">IF(A2717="","",WORKDAY(B2717,F2717))</f>
        <v>46288</v>
      </c>
    </row>
    <row r="2718" customFormat="false" ht="15" hidden="false" customHeight="false" outlineLevel="0" collapsed="false">
      <c r="A2718" s="37" t="n">
        <v>1002717</v>
      </c>
      <c r="B2718" s="38" t="n">
        <v>46284</v>
      </c>
      <c r="C2718" s="39" t="s">
        <v>70</v>
      </c>
      <c r="D2718" s="39" t="s">
        <v>35</v>
      </c>
      <c r="E2718" s="40" t="n">
        <v>1.3</v>
      </c>
      <c r="F2718" s="41" t="n">
        <f aca="false">IF(A2718="","",INDEX(Assumptions!$B$16:$B$18,MATCH(C2718,Assumptions!$A$16:$A$18,0)))</f>
        <v>5</v>
      </c>
      <c r="G2718" s="42" t="n">
        <f aca="false">IF(A2718="","",WORKDAY(B2718,F2718))</f>
        <v>46290</v>
      </c>
    </row>
    <row r="2719" customFormat="false" ht="15" hidden="false" customHeight="false" outlineLevel="0" collapsed="false">
      <c r="A2719" s="37" t="n">
        <v>1002718</v>
      </c>
      <c r="B2719" s="38" t="n">
        <v>46284</v>
      </c>
      <c r="C2719" s="39" t="s">
        <v>70</v>
      </c>
      <c r="D2719" s="39" t="s">
        <v>39</v>
      </c>
      <c r="E2719" s="40" t="n">
        <v>3.1</v>
      </c>
      <c r="F2719" s="41" t="n">
        <f aca="false">IF(A2719="","",INDEX(Assumptions!$B$16:$B$18,MATCH(C2719,Assumptions!$A$16:$A$18,0)))</f>
        <v>5</v>
      </c>
      <c r="G2719" s="42" t="n">
        <f aca="false">IF(A2719="","",WORKDAY(B2719,F2719))</f>
        <v>46290</v>
      </c>
    </row>
    <row r="2720" customFormat="false" ht="15" hidden="false" customHeight="false" outlineLevel="0" collapsed="false">
      <c r="A2720" s="37" t="n">
        <v>1002719</v>
      </c>
      <c r="B2720" s="38" t="n">
        <v>46284</v>
      </c>
      <c r="C2720" s="39" t="s">
        <v>69</v>
      </c>
      <c r="D2720" s="39" t="s">
        <v>33</v>
      </c>
      <c r="E2720" s="40" t="n">
        <v>6.2</v>
      </c>
      <c r="F2720" s="41" t="n">
        <f aca="false">IF(A2720="","",INDEX(Assumptions!$B$16:$B$18,MATCH(C2720,Assumptions!$A$16:$A$18,0)))</f>
        <v>3</v>
      </c>
      <c r="G2720" s="42" t="n">
        <f aca="false">IF(A2720="","",WORKDAY(B2720,F2720))</f>
        <v>46288</v>
      </c>
    </row>
    <row r="2721" customFormat="false" ht="15" hidden="false" customHeight="false" outlineLevel="0" collapsed="false">
      <c r="A2721" s="37" t="n">
        <v>1002720</v>
      </c>
      <c r="B2721" s="38" t="n">
        <v>46284</v>
      </c>
      <c r="C2721" s="39" t="s">
        <v>69</v>
      </c>
      <c r="D2721" s="39" t="s">
        <v>33</v>
      </c>
      <c r="E2721" s="40" t="n">
        <v>1.4</v>
      </c>
      <c r="F2721" s="41" t="n">
        <f aca="false">IF(A2721="","",INDEX(Assumptions!$B$16:$B$18,MATCH(C2721,Assumptions!$A$16:$A$18,0)))</f>
        <v>3</v>
      </c>
      <c r="G2721" s="42" t="n">
        <f aca="false">IF(A2721="","",WORKDAY(B2721,F2721))</f>
        <v>46288</v>
      </c>
    </row>
    <row r="2722" customFormat="false" ht="15" hidden="false" customHeight="false" outlineLevel="0" collapsed="false">
      <c r="A2722" s="37" t="n">
        <v>1002721</v>
      </c>
      <c r="B2722" s="38" t="n">
        <v>46284</v>
      </c>
      <c r="C2722" s="39" t="s">
        <v>68</v>
      </c>
      <c r="D2722" s="39" t="s">
        <v>31</v>
      </c>
      <c r="E2722" s="40" t="n">
        <v>0.7</v>
      </c>
      <c r="F2722" s="41" t="n">
        <f aca="false">IF(A2722="","",INDEX(Assumptions!$B$16:$B$18,MATCH(C2722,Assumptions!$A$16:$A$18,0)))</f>
        <v>1</v>
      </c>
      <c r="G2722" s="42" t="n">
        <f aca="false">IF(A2722="","",WORKDAY(B2722,F2722))</f>
        <v>46286</v>
      </c>
    </row>
    <row r="2723" customFormat="false" ht="15" hidden="false" customHeight="false" outlineLevel="0" collapsed="false">
      <c r="A2723" s="37" t="n">
        <v>1002722</v>
      </c>
      <c r="B2723" s="38" t="n">
        <v>46284</v>
      </c>
      <c r="C2723" s="39" t="s">
        <v>69</v>
      </c>
      <c r="D2723" s="39" t="s">
        <v>39</v>
      </c>
      <c r="E2723" s="40" t="n">
        <v>4.5</v>
      </c>
      <c r="F2723" s="41" t="n">
        <f aca="false">IF(A2723="","",INDEX(Assumptions!$B$16:$B$18,MATCH(C2723,Assumptions!$A$16:$A$18,0)))</f>
        <v>3</v>
      </c>
      <c r="G2723" s="42" t="n">
        <f aca="false">IF(A2723="","",WORKDAY(B2723,F2723))</f>
        <v>46288</v>
      </c>
    </row>
    <row r="2724" customFormat="false" ht="15" hidden="false" customHeight="false" outlineLevel="0" collapsed="false">
      <c r="A2724" s="37" t="n">
        <v>1002723</v>
      </c>
      <c r="B2724" s="38" t="n">
        <v>46284</v>
      </c>
      <c r="C2724" s="39" t="s">
        <v>69</v>
      </c>
      <c r="D2724" s="39" t="s">
        <v>31</v>
      </c>
      <c r="E2724" s="40" t="n">
        <v>1.8</v>
      </c>
      <c r="F2724" s="41" t="n">
        <f aca="false">IF(A2724="","",INDEX(Assumptions!$B$16:$B$18,MATCH(C2724,Assumptions!$A$16:$A$18,0)))</f>
        <v>3</v>
      </c>
      <c r="G2724" s="42" t="n">
        <f aca="false">IF(A2724="","",WORKDAY(B2724,F2724))</f>
        <v>46288</v>
      </c>
    </row>
    <row r="2725" customFormat="false" ht="15" hidden="false" customHeight="false" outlineLevel="0" collapsed="false">
      <c r="A2725" s="37" t="n">
        <v>1002724</v>
      </c>
      <c r="B2725" s="38" t="n">
        <v>46284</v>
      </c>
      <c r="C2725" s="39" t="s">
        <v>69</v>
      </c>
      <c r="D2725" s="39" t="s">
        <v>35</v>
      </c>
      <c r="E2725" s="40" t="n">
        <v>4</v>
      </c>
      <c r="F2725" s="41" t="n">
        <f aca="false">IF(A2725="","",INDEX(Assumptions!$B$16:$B$18,MATCH(C2725,Assumptions!$A$16:$A$18,0)))</f>
        <v>3</v>
      </c>
      <c r="G2725" s="42" t="n">
        <f aca="false">IF(A2725="","",WORKDAY(B2725,F2725))</f>
        <v>46288</v>
      </c>
    </row>
    <row r="2726" customFormat="false" ht="15" hidden="false" customHeight="false" outlineLevel="0" collapsed="false">
      <c r="A2726" s="37" t="n">
        <v>1002725</v>
      </c>
      <c r="B2726" s="38" t="n">
        <v>46284</v>
      </c>
      <c r="C2726" s="39" t="s">
        <v>69</v>
      </c>
      <c r="D2726" s="39" t="s">
        <v>31</v>
      </c>
      <c r="E2726" s="40" t="n">
        <v>8.3</v>
      </c>
      <c r="F2726" s="41" t="n">
        <f aca="false">IF(A2726="","",INDEX(Assumptions!$B$16:$B$18,MATCH(C2726,Assumptions!$A$16:$A$18,0)))</f>
        <v>3</v>
      </c>
      <c r="G2726" s="42" t="n">
        <f aca="false">IF(A2726="","",WORKDAY(B2726,F2726))</f>
        <v>46288</v>
      </c>
    </row>
    <row r="2727" customFormat="false" ht="15" hidden="false" customHeight="false" outlineLevel="0" collapsed="false">
      <c r="A2727" s="37" t="n">
        <v>1002726</v>
      </c>
      <c r="B2727" s="38" t="n">
        <v>46284</v>
      </c>
      <c r="C2727" s="39" t="s">
        <v>70</v>
      </c>
      <c r="D2727" s="39" t="s">
        <v>31</v>
      </c>
      <c r="E2727" s="40" t="n">
        <v>1</v>
      </c>
      <c r="F2727" s="41" t="n">
        <f aca="false">IF(A2727="","",INDEX(Assumptions!$B$16:$B$18,MATCH(C2727,Assumptions!$A$16:$A$18,0)))</f>
        <v>5</v>
      </c>
      <c r="G2727" s="42" t="n">
        <f aca="false">IF(A2727="","",WORKDAY(B2727,F2727))</f>
        <v>46290</v>
      </c>
    </row>
    <row r="2728" customFormat="false" ht="15" hidden="false" customHeight="false" outlineLevel="0" collapsed="false">
      <c r="A2728" s="37" t="n">
        <v>1002727</v>
      </c>
      <c r="B2728" s="38" t="n">
        <v>46284</v>
      </c>
      <c r="C2728" s="39" t="s">
        <v>69</v>
      </c>
      <c r="D2728" s="39" t="s">
        <v>39</v>
      </c>
      <c r="E2728" s="40" t="n">
        <v>3.5</v>
      </c>
      <c r="F2728" s="41" t="n">
        <f aca="false">IF(A2728="","",INDEX(Assumptions!$B$16:$B$18,MATCH(C2728,Assumptions!$A$16:$A$18,0)))</f>
        <v>3</v>
      </c>
      <c r="G2728" s="42" t="n">
        <f aca="false">IF(A2728="","",WORKDAY(B2728,F2728))</f>
        <v>46288</v>
      </c>
    </row>
    <row r="2729" customFormat="false" ht="15" hidden="false" customHeight="false" outlineLevel="0" collapsed="false">
      <c r="A2729" s="37" t="n">
        <v>1002728</v>
      </c>
      <c r="B2729" s="38" t="n">
        <v>46284</v>
      </c>
      <c r="C2729" s="39" t="s">
        <v>69</v>
      </c>
      <c r="D2729" s="39" t="s">
        <v>37</v>
      </c>
      <c r="E2729" s="40" t="n">
        <v>1.8</v>
      </c>
      <c r="F2729" s="41" t="n">
        <f aca="false">IF(A2729="","",INDEX(Assumptions!$B$16:$B$18,MATCH(C2729,Assumptions!$A$16:$A$18,0)))</f>
        <v>3</v>
      </c>
      <c r="G2729" s="42" t="n">
        <f aca="false">IF(A2729="","",WORKDAY(B2729,F2729))</f>
        <v>46288</v>
      </c>
    </row>
    <row r="2730" customFormat="false" ht="15" hidden="false" customHeight="false" outlineLevel="0" collapsed="false">
      <c r="A2730" s="37" t="n">
        <v>1002729</v>
      </c>
      <c r="B2730" s="38" t="n">
        <v>46284</v>
      </c>
      <c r="C2730" s="39" t="s">
        <v>69</v>
      </c>
      <c r="D2730" s="39" t="s">
        <v>33</v>
      </c>
      <c r="E2730" s="40" t="n">
        <v>1.3</v>
      </c>
      <c r="F2730" s="41" t="n">
        <f aca="false">IF(A2730="","",INDEX(Assumptions!$B$16:$B$18,MATCH(C2730,Assumptions!$A$16:$A$18,0)))</f>
        <v>3</v>
      </c>
      <c r="G2730" s="42" t="n">
        <f aca="false">IF(A2730="","",WORKDAY(B2730,F2730))</f>
        <v>46288</v>
      </c>
    </row>
    <row r="2731" customFormat="false" ht="15" hidden="false" customHeight="false" outlineLevel="0" collapsed="false">
      <c r="A2731" s="37" t="n">
        <v>1002730</v>
      </c>
      <c r="B2731" s="38" t="n">
        <v>46284</v>
      </c>
      <c r="C2731" s="39" t="s">
        <v>69</v>
      </c>
      <c r="D2731" s="39" t="s">
        <v>39</v>
      </c>
      <c r="E2731" s="40" t="n">
        <v>1.9</v>
      </c>
      <c r="F2731" s="41" t="n">
        <f aca="false">IF(A2731="","",INDEX(Assumptions!$B$16:$B$18,MATCH(C2731,Assumptions!$A$16:$A$18,0)))</f>
        <v>3</v>
      </c>
      <c r="G2731" s="42" t="n">
        <f aca="false">IF(A2731="","",WORKDAY(B2731,F2731))</f>
        <v>46288</v>
      </c>
    </row>
    <row r="2732" customFormat="false" ht="15" hidden="false" customHeight="false" outlineLevel="0" collapsed="false">
      <c r="A2732" s="37" t="n">
        <v>1002731</v>
      </c>
      <c r="B2732" s="38" t="n">
        <v>46284</v>
      </c>
      <c r="C2732" s="39" t="s">
        <v>69</v>
      </c>
      <c r="D2732" s="39" t="s">
        <v>35</v>
      </c>
      <c r="E2732" s="40" t="n">
        <v>0.5</v>
      </c>
      <c r="F2732" s="41" t="n">
        <f aca="false">IF(A2732="","",INDEX(Assumptions!$B$16:$B$18,MATCH(C2732,Assumptions!$A$16:$A$18,0)))</f>
        <v>3</v>
      </c>
      <c r="G2732" s="42" t="n">
        <f aca="false">IF(A2732="","",WORKDAY(B2732,F2732))</f>
        <v>46288</v>
      </c>
    </row>
    <row r="2733" customFormat="false" ht="15" hidden="false" customHeight="false" outlineLevel="0" collapsed="false">
      <c r="A2733" s="37" t="n">
        <v>1002732</v>
      </c>
      <c r="B2733" s="38" t="n">
        <v>46284</v>
      </c>
      <c r="C2733" s="39" t="s">
        <v>69</v>
      </c>
      <c r="D2733" s="39" t="s">
        <v>37</v>
      </c>
      <c r="E2733" s="40" t="n">
        <v>4.3</v>
      </c>
      <c r="F2733" s="41" t="n">
        <f aca="false">IF(A2733="","",INDEX(Assumptions!$B$16:$B$18,MATCH(C2733,Assumptions!$A$16:$A$18,0)))</f>
        <v>3</v>
      </c>
      <c r="G2733" s="42" t="n">
        <f aca="false">IF(A2733="","",WORKDAY(B2733,F2733))</f>
        <v>46288</v>
      </c>
    </row>
    <row r="2734" customFormat="false" ht="15" hidden="false" customHeight="false" outlineLevel="0" collapsed="false">
      <c r="A2734" s="37" t="n">
        <v>1002733</v>
      </c>
      <c r="B2734" s="38" t="n">
        <v>46284</v>
      </c>
      <c r="C2734" s="39" t="s">
        <v>69</v>
      </c>
      <c r="D2734" s="39" t="s">
        <v>33</v>
      </c>
      <c r="E2734" s="40" t="n">
        <v>0.9</v>
      </c>
      <c r="F2734" s="41" t="n">
        <f aca="false">IF(A2734="","",INDEX(Assumptions!$B$16:$B$18,MATCH(C2734,Assumptions!$A$16:$A$18,0)))</f>
        <v>3</v>
      </c>
      <c r="G2734" s="42" t="n">
        <f aca="false">IF(A2734="","",WORKDAY(B2734,F2734))</f>
        <v>46288</v>
      </c>
    </row>
    <row r="2735" customFormat="false" ht="15" hidden="false" customHeight="false" outlineLevel="0" collapsed="false">
      <c r="A2735" s="37" t="n">
        <v>1002734</v>
      </c>
      <c r="B2735" s="38" t="n">
        <v>46284</v>
      </c>
      <c r="C2735" s="39" t="s">
        <v>70</v>
      </c>
      <c r="D2735" s="39" t="s">
        <v>33</v>
      </c>
      <c r="E2735" s="40" t="n">
        <v>1</v>
      </c>
      <c r="F2735" s="41" t="n">
        <f aca="false">IF(A2735="","",INDEX(Assumptions!$B$16:$B$18,MATCH(C2735,Assumptions!$A$16:$A$18,0)))</f>
        <v>5</v>
      </c>
      <c r="G2735" s="42" t="n">
        <f aca="false">IF(A2735="","",WORKDAY(B2735,F2735))</f>
        <v>46290</v>
      </c>
    </row>
    <row r="2736" customFormat="false" ht="15" hidden="false" customHeight="false" outlineLevel="0" collapsed="false">
      <c r="A2736" s="37" t="n">
        <v>1002735</v>
      </c>
      <c r="B2736" s="38" t="n">
        <v>46284</v>
      </c>
      <c r="C2736" s="39" t="s">
        <v>70</v>
      </c>
      <c r="D2736" s="39" t="s">
        <v>37</v>
      </c>
      <c r="E2736" s="40" t="n">
        <v>0.7</v>
      </c>
      <c r="F2736" s="41" t="n">
        <f aca="false">IF(A2736="","",INDEX(Assumptions!$B$16:$B$18,MATCH(C2736,Assumptions!$A$16:$A$18,0)))</f>
        <v>5</v>
      </c>
      <c r="G2736" s="42" t="n">
        <f aca="false">IF(A2736="","",WORKDAY(B2736,F2736))</f>
        <v>46290</v>
      </c>
    </row>
    <row r="2737" customFormat="false" ht="15" hidden="false" customHeight="false" outlineLevel="0" collapsed="false">
      <c r="A2737" s="37" t="n">
        <v>1002736</v>
      </c>
      <c r="B2737" s="38" t="n">
        <v>46284</v>
      </c>
      <c r="C2737" s="39" t="s">
        <v>69</v>
      </c>
      <c r="D2737" s="39" t="s">
        <v>31</v>
      </c>
      <c r="E2737" s="40" t="n">
        <v>0.9</v>
      </c>
      <c r="F2737" s="41" t="n">
        <f aca="false">IF(A2737="","",INDEX(Assumptions!$B$16:$B$18,MATCH(C2737,Assumptions!$A$16:$A$18,0)))</f>
        <v>3</v>
      </c>
      <c r="G2737" s="42" t="n">
        <f aca="false">IF(A2737="","",WORKDAY(B2737,F2737))</f>
        <v>46288</v>
      </c>
    </row>
    <row r="2738" customFormat="false" ht="15" hidden="false" customHeight="false" outlineLevel="0" collapsed="false">
      <c r="A2738" s="37" t="n">
        <v>1002737</v>
      </c>
      <c r="B2738" s="38" t="n">
        <v>46284</v>
      </c>
      <c r="C2738" s="39" t="s">
        <v>68</v>
      </c>
      <c r="D2738" s="39" t="s">
        <v>31</v>
      </c>
      <c r="E2738" s="40" t="n">
        <v>3.4</v>
      </c>
      <c r="F2738" s="41" t="n">
        <f aca="false">IF(A2738="","",INDEX(Assumptions!$B$16:$B$18,MATCH(C2738,Assumptions!$A$16:$A$18,0)))</f>
        <v>1</v>
      </c>
      <c r="G2738" s="42" t="n">
        <f aca="false">IF(A2738="","",WORKDAY(B2738,F2738))</f>
        <v>46286</v>
      </c>
    </row>
    <row r="2739" customFormat="false" ht="15" hidden="false" customHeight="false" outlineLevel="0" collapsed="false">
      <c r="A2739" s="37" t="n">
        <v>1002738</v>
      </c>
      <c r="B2739" s="38" t="n">
        <v>46284</v>
      </c>
      <c r="C2739" s="39" t="s">
        <v>69</v>
      </c>
      <c r="D2739" s="39" t="s">
        <v>31</v>
      </c>
      <c r="E2739" s="40" t="n">
        <v>0.6</v>
      </c>
      <c r="F2739" s="41" t="n">
        <f aca="false">IF(A2739="","",INDEX(Assumptions!$B$16:$B$18,MATCH(C2739,Assumptions!$A$16:$A$18,0)))</f>
        <v>3</v>
      </c>
      <c r="G2739" s="42" t="n">
        <f aca="false">IF(A2739="","",WORKDAY(B2739,F2739))</f>
        <v>46288</v>
      </c>
    </row>
    <row r="2740" customFormat="false" ht="15" hidden="false" customHeight="false" outlineLevel="0" collapsed="false">
      <c r="A2740" s="37" t="n">
        <v>1002739</v>
      </c>
      <c r="B2740" s="38" t="n">
        <v>46284</v>
      </c>
      <c r="C2740" s="39" t="s">
        <v>68</v>
      </c>
      <c r="D2740" s="39" t="s">
        <v>33</v>
      </c>
      <c r="E2740" s="40" t="n">
        <v>5.3</v>
      </c>
      <c r="F2740" s="41" t="n">
        <f aca="false">IF(A2740="","",INDEX(Assumptions!$B$16:$B$18,MATCH(C2740,Assumptions!$A$16:$A$18,0)))</f>
        <v>1</v>
      </c>
      <c r="G2740" s="42" t="n">
        <f aca="false">IF(A2740="","",WORKDAY(B2740,F2740))</f>
        <v>46286</v>
      </c>
    </row>
    <row r="2741" customFormat="false" ht="15" hidden="false" customHeight="false" outlineLevel="0" collapsed="false">
      <c r="A2741" s="37" t="n">
        <v>1002740</v>
      </c>
      <c r="B2741" s="38" t="n">
        <v>46284</v>
      </c>
      <c r="C2741" s="39" t="s">
        <v>69</v>
      </c>
      <c r="D2741" s="39" t="s">
        <v>31</v>
      </c>
      <c r="E2741" s="40" t="n">
        <v>1.7</v>
      </c>
      <c r="F2741" s="41" t="n">
        <f aca="false">IF(A2741="","",INDEX(Assumptions!$B$16:$B$18,MATCH(C2741,Assumptions!$A$16:$A$18,0)))</f>
        <v>3</v>
      </c>
      <c r="G2741" s="42" t="n">
        <f aca="false">IF(A2741="","",WORKDAY(B2741,F2741))</f>
        <v>46288</v>
      </c>
    </row>
    <row r="2742" customFormat="false" ht="15" hidden="false" customHeight="false" outlineLevel="0" collapsed="false">
      <c r="A2742" s="37" t="n">
        <v>1002741</v>
      </c>
      <c r="B2742" s="38" t="n">
        <v>46284</v>
      </c>
      <c r="C2742" s="39" t="s">
        <v>70</v>
      </c>
      <c r="D2742" s="39" t="s">
        <v>35</v>
      </c>
      <c r="E2742" s="40" t="n">
        <v>2.7</v>
      </c>
      <c r="F2742" s="41" t="n">
        <f aca="false">IF(A2742="","",INDEX(Assumptions!$B$16:$B$18,MATCH(C2742,Assumptions!$A$16:$A$18,0)))</f>
        <v>5</v>
      </c>
      <c r="G2742" s="42" t="n">
        <f aca="false">IF(A2742="","",WORKDAY(B2742,F2742))</f>
        <v>46290</v>
      </c>
    </row>
    <row r="2743" customFormat="false" ht="15" hidden="false" customHeight="false" outlineLevel="0" collapsed="false">
      <c r="A2743" s="37" t="n">
        <v>1002742</v>
      </c>
      <c r="B2743" s="38" t="n">
        <v>46284</v>
      </c>
      <c r="C2743" s="39" t="s">
        <v>69</v>
      </c>
      <c r="D2743" s="39" t="s">
        <v>39</v>
      </c>
      <c r="E2743" s="40" t="n">
        <v>2.2</v>
      </c>
      <c r="F2743" s="41" t="n">
        <f aca="false">IF(A2743="","",INDEX(Assumptions!$B$16:$B$18,MATCH(C2743,Assumptions!$A$16:$A$18,0)))</f>
        <v>3</v>
      </c>
      <c r="G2743" s="42" t="n">
        <f aca="false">IF(A2743="","",WORKDAY(B2743,F2743))</f>
        <v>46288</v>
      </c>
    </row>
    <row r="2744" customFormat="false" ht="15" hidden="false" customHeight="false" outlineLevel="0" collapsed="false">
      <c r="A2744" s="37" t="n">
        <v>1002743</v>
      </c>
      <c r="B2744" s="38" t="n">
        <v>46284</v>
      </c>
      <c r="C2744" s="39" t="s">
        <v>69</v>
      </c>
      <c r="D2744" s="39" t="s">
        <v>35</v>
      </c>
      <c r="E2744" s="40" t="n">
        <v>0.6</v>
      </c>
      <c r="F2744" s="41" t="n">
        <f aca="false">IF(A2744="","",INDEX(Assumptions!$B$16:$B$18,MATCH(C2744,Assumptions!$A$16:$A$18,0)))</f>
        <v>3</v>
      </c>
      <c r="G2744" s="42" t="n">
        <f aca="false">IF(A2744="","",WORKDAY(B2744,F2744))</f>
        <v>46288</v>
      </c>
    </row>
    <row r="2745" customFormat="false" ht="15" hidden="false" customHeight="false" outlineLevel="0" collapsed="false">
      <c r="A2745" s="37" t="n">
        <v>1002744</v>
      </c>
      <c r="B2745" s="38" t="n">
        <v>46284</v>
      </c>
      <c r="C2745" s="39" t="s">
        <v>68</v>
      </c>
      <c r="D2745" s="39" t="s">
        <v>35</v>
      </c>
      <c r="E2745" s="40" t="n">
        <v>3.5</v>
      </c>
      <c r="F2745" s="41" t="n">
        <f aca="false">IF(A2745="","",INDEX(Assumptions!$B$16:$B$18,MATCH(C2745,Assumptions!$A$16:$A$18,0)))</f>
        <v>1</v>
      </c>
      <c r="G2745" s="42" t="n">
        <f aca="false">IF(A2745="","",WORKDAY(B2745,F2745))</f>
        <v>46286</v>
      </c>
    </row>
    <row r="2746" customFormat="false" ht="15" hidden="false" customHeight="false" outlineLevel="0" collapsed="false">
      <c r="A2746" s="37" t="n">
        <v>1002745</v>
      </c>
      <c r="B2746" s="38" t="n">
        <v>46284</v>
      </c>
      <c r="C2746" s="39" t="s">
        <v>69</v>
      </c>
      <c r="D2746" s="39" t="s">
        <v>33</v>
      </c>
      <c r="E2746" s="40" t="n">
        <v>1.5</v>
      </c>
      <c r="F2746" s="41" t="n">
        <f aca="false">IF(A2746="","",INDEX(Assumptions!$B$16:$B$18,MATCH(C2746,Assumptions!$A$16:$A$18,0)))</f>
        <v>3</v>
      </c>
      <c r="G2746" s="42" t="n">
        <f aca="false">IF(A2746="","",WORKDAY(B2746,F2746))</f>
        <v>46288</v>
      </c>
    </row>
    <row r="2747" customFormat="false" ht="15" hidden="false" customHeight="false" outlineLevel="0" collapsed="false">
      <c r="A2747" s="37" t="n">
        <v>1002746</v>
      </c>
      <c r="B2747" s="38" t="n">
        <v>46284</v>
      </c>
      <c r="C2747" s="39" t="s">
        <v>70</v>
      </c>
      <c r="D2747" s="39" t="s">
        <v>33</v>
      </c>
      <c r="E2747" s="40" t="n">
        <v>1.2</v>
      </c>
      <c r="F2747" s="41" t="n">
        <f aca="false">IF(A2747="","",INDEX(Assumptions!$B$16:$B$18,MATCH(C2747,Assumptions!$A$16:$A$18,0)))</f>
        <v>5</v>
      </c>
      <c r="G2747" s="42" t="n">
        <f aca="false">IF(A2747="","",WORKDAY(B2747,F2747))</f>
        <v>46290</v>
      </c>
    </row>
    <row r="2748" customFormat="false" ht="15" hidden="false" customHeight="false" outlineLevel="0" collapsed="false">
      <c r="A2748" s="37" t="n">
        <v>1002747</v>
      </c>
      <c r="B2748" s="38" t="n">
        <v>46284</v>
      </c>
      <c r="C2748" s="39" t="s">
        <v>69</v>
      </c>
      <c r="D2748" s="39" t="s">
        <v>31</v>
      </c>
      <c r="E2748" s="40" t="n">
        <v>1.7</v>
      </c>
      <c r="F2748" s="41" t="n">
        <f aca="false">IF(A2748="","",INDEX(Assumptions!$B$16:$B$18,MATCH(C2748,Assumptions!$A$16:$A$18,0)))</f>
        <v>3</v>
      </c>
      <c r="G2748" s="42" t="n">
        <f aca="false">IF(A2748="","",WORKDAY(B2748,F2748))</f>
        <v>46288</v>
      </c>
    </row>
    <row r="2749" customFormat="false" ht="15" hidden="false" customHeight="false" outlineLevel="0" collapsed="false">
      <c r="A2749" s="37" t="n">
        <v>1002748</v>
      </c>
      <c r="B2749" s="38" t="n">
        <v>46284</v>
      </c>
      <c r="C2749" s="39" t="s">
        <v>69</v>
      </c>
      <c r="D2749" s="39" t="s">
        <v>31</v>
      </c>
      <c r="E2749" s="40" t="n">
        <v>0.6</v>
      </c>
      <c r="F2749" s="41" t="n">
        <f aca="false">IF(A2749="","",INDEX(Assumptions!$B$16:$B$18,MATCH(C2749,Assumptions!$A$16:$A$18,0)))</f>
        <v>3</v>
      </c>
      <c r="G2749" s="42" t="n">
        <f aca="false">IF(A2749="","",WORKDAY(B2749,F2749))</f>
        <v>46288</v>
      </c>
    </row>
    <row r="2750" customFormat="false" ht="15" hidden="false" customHeight="false" outlineLevel="0" collapsed="false">
      <c r="A2750" s="37" t="n">
        <v>1002749</v>
      </c>
      <c r="B2750" s="38" t="n">
        <v>46284</v>
      </c>
      <c r="C2750" s="39" t="s">
        <v>70</v>
      </c>
      <c r="D2750" s="39" t="s">
        <v>37</v>
      </c>
      <c r="E2750" s="40" t="n">
        <v>1</v>
      </c>
      <c r="F2750" s="41" t="n">
        <f aca="false">IF(A2750="","",INDEX(Assumptions!$B$16:$B$18,MATCH(C2750,Assumptions!$A$16:$A$18,0)))</f>
        <v>5</v>
      </c>
      <c r="G2750" s="42" t="n">
        <f aca="false">IF(A2750="","",WORKDAY(B2750,F2750))</f>
        <v>46290</v>
      </c>
    </row>
    <row r="2751" customFormat="false" ht="15" hidden="false" customHeight="false" outlineLevel="0" collapsed="false">
      <c r="A2751" s="37" t="n">
        <v>1002750</v>
      </c>
      <c r="B2751" s="38" t="n">
        <v>46284</v>
      </c>
      <c r="C2751" s="39" t="s">
        <v>69</v>
      </c>
      <c r="D2751" s="39" t="s">
        <v>37</v>
      </c>
      <c r="E2751" s="40" t="n">
        <v>5.4</v>
      </c>
      <c r="F2751" s="41" t="n">
        <f aca="false">IF(A2751="","",INDEX(Assumptions!$B$16:$B$18,MATCH(C2751,Assumptions!$A$16:$A$18,0)))</f>
        <v>3</v>
      </c>
      <c r="G2751" s="42" t="n">
        <f aca="false">IF(A2751="","",WORKDAY(B2751,F2751))</f>
        <v>46288</v>
      </c>
    </row>
    <row r="2752" customFormat="false" ht="15" hidden="false" customHeight="false" outlineLevel="0" collapsed="false">
      <c r="A2752" s="37" t="n">
        <v>1002751</v>
      </c>
      <c r="B2752" s="38" t="n">
        <v>46284</v>
      </c>
      <c r="C2752" s="39" t="s">
        <v>69</v>
      </c>
      <c r="D2752" s="39" t="s">
        <v>31</v>
      </c>
      <c r="E2752" s="40" t="n">
        <v>3.6</v>
      </c>
      <c r="F2752" s="41" t="n">
        <f aca="false">IF(A2752="","",INDEX(Assumptions!$B$16:$B$18,MATCH(C2752,Assumptions!$A$16:$A$18,0)))</f>
        <v>3</v>
      </c>
      <c r="G2752" s="42" t="n">
        <f aca="false">IF(A2752="","",WORKDAY(B2752,F2752))</f>
        <v>46288</v>
      </c>
    </row>
    <row r="2753" customFormat="false" ht="15" hidden="false" customHeight="false" outlineLevel="0" collapsed="false">
      <c r="A2753" s="37" t="n">
        <v>1002752</v>
      </c>
      <c r="B2753" s="38" t="n">
        <v>46284</v>
      </c>
      <c r="C2753" s="39" t="s">
        <v>69</v>
      </c>
      <c r="D2753" s="39" t="s">
        <v>37</v>
      </c>
      <c r="E2753" s="40" t="n">
        <v>0.9</v>
      </c>
      <c r="F2753" s="41" t="n">
        <f aca="false">IF(A2753="","",INDEX(Assumptions!$B$16:$B$18,MATCH(C2753,Assumptions!$A$16:$A$18,0)))</f>
        <v>3</v>
      </c>
      <c r="G2753" s="42" t="n">
        <f aca="false">IF(A2753="","",WORKDAY(B2753,F2753))</f>
        <v>46288</v>
      </c>
    </row>
    <row r="2754" customFormat="false" ht="15" hidden="false" customHeight="false" outlineLevel="0" collapsed="false">
      <c r="A2754" s="37" t="n">
        <v>1002753</v>
      </c>
      <c r="B2754" s="38" t="n">
        <v>46284</v>
      </c>
      <c r="C2754" s="39" t="s">
        <v>69</v>
      </c>
      <c r="D2754" s="39" t="s">
        <v>31</v>
      </c>
      <c r="E2754" s="40" t="n">
        <v>2.3</v>
      </c>
      <c r="F2754" s="41" t="n">
        <f aca="false">IF(A2754="","",INDEX(Assumptions!$B$16:$B$18,MATCH(C2754,Assumptions!$A$16:$A$18,0)))</f>
        <v>3</v>
      </c>
      <c r="G2754" s="42" t="n">
        <f aca="false">IF(A2754="","",WORKDAY(B2754,F2754))</f>
        <v>46288</v>
      </c>
    </row>
    <row r="2755" customFormat="false" ht="15" hidden="false" customHeight="false" outlineLevel="0" collapsed="false">
      <c r="A2755" s="37" t="n">
        <v>1002754</v>
      </c>
      <c r="B2755" s="38" t="n">
        <v>46284</v>
      </c>
      <c r="C2755" s="39" t="s">
        <v>69</v>
      </c>
      <c r="D2755" s="39" t="s">
        <v>39</v>
      </c>
      <c r="E2755" s="40" t="n">
        <v>0.9</v>
      </c>
      <c r="F2755" s="41" t="n">
        <f aca="false">IF(A2755="","",INDEX(Assumptions!$B$16:$B$18,MATCH(C2755,Assumptions!$A$16:$A$18,0)))</f>
        <v>3</v>
      </c>
      <c r="G2755" s="42" t="n">
        <f aca="false">IF(A2755="","",WORKDAY(B2755,F2755))</f>
        <v>46288</v>
      </c>
    </row>
    <row r="2756" customFormat="false" ht="15" hidden="false" customHeight="false" outlineLevel="0" collapsed="false">
      <c r="A2756" s="37" t="n">
        <v>1002755</v>
      </c>
      <c r="B2756" s="38" t="n">
        <v>46284</v>
      </c>
      <c r="C2756" s="39" t="s">
        <v>69</v>
      </c>
      <c r="D2756" s="39" t="s">
        <v>35</v>
      </c>
      <c r="E2756" s="40" t="n">
        <v>7.4</v>
      </c>
      <c r="F2756" s="41" t="n">
        <f aca="false">IF(A2756="","",INDEX(Assumptions!$B$16:$B$18,MATCH(C2756,Assumptions!$A$16:$A$18,0)))</f>
        <v>3</v>
      </c>
      <c r="G2756" s="42" t="n">
        <f aca="false">IF(A2756="","",WORKDAY(B2756,F2756))</f>
        <v>46288</v>
      </c>
    </row>
    <row r="2757" customFormat="false" ht="15" hidden="false" customHeight="false" outlineLevel="0" collapsed="false">
      <c r="A2757" s="37" t="n">
        <v>1002756</v>
      </c>
      <c r="B2757" s="38" t="n">
        <v>46286</v>
      </c>
      <c r="C2757" s="39" t="s">
        <v>69</v>
      </c>
      <c r="D2757" s="39" t="s">
        <v>37</v>
      </c>
      <c r="E2757" s="40" t="n">
        <v>1.6</v>
      </c>
      <c r="F2757" s="41" t="n">
        <f aca="false">IF(A2757="","",INDEX(Assumptions!$B$16:$B$18,MATCH(C2757,Assumptions!$A$16:$A$18,0)))</f>
        <v>3</v>
      </c>
      <c r="G2757" s="42" t="n">
        <f aca="false">IF(A2757="","",WORKDAY(B2757,F2757))</f>
        <v>46289</v>
      </c>
    </row>
    <row r="2758" customFormat="false" ht="15" hidden="false" customHeight="false" outlineLevel="0" collapsed="false">
      <c r="A2758" s="37" t="n">
        <v>1002757</v>
      </c>
      <c r="B2758" s="38" t="n">
        <v>46286</v>
      </c>
      <c r="C2758" s="39" t="s">
        <v>69</v>
      </c>
      <c r="D2758" s="39" t="s">
        <v>37</v>
      </c>
      <c r="E2758" s="40" t="n">
        <v>1.4</v>
      </c>
      <c r="F2758" s="41" t="n">
        <f aca="false">IF(A2758="","",INDEX(Assumptions!$B$16:$B$18,MATCH(C2758,Assumptions!$A$16:$A$18,0)))</f>
        <v>3</v>
      </c>
      <c r="G2758" s="42" t="n">
        <f aca="false">IF(A2758="","",WORKDAY(B2758,F2758))</f>
        <v>46289</v>
      </c>
    </row>
    <row r="2759" customFormat="false" ht="15" hidden="false" customHeight="false" outlineLevel="0" collapsed="false">
      <c r="A2759" s="37" t="n">
        <v>1002758</v>
      </c>
      <c r="B2759" s="38" t="n">
        <v>46286</v>
      </c>
      <c r="C2759" s="39" t="s">
        <v>68</v>
      </c>
      <c r="D2759" s="39" t="s">
        <v>35</v>
      </c>
      <c r="E2759" s="40" t="n">
        <v>0.5</v>
      </c>
      <c r="F2759" s="41" t="n">
        <f aca="false">IF(A2759="","",INDEX(Assumptions!$B$16:$B$18,MATCH(C2759,Assumptions!$A$16:$A$18,0)))</f>
        <v>1</v>
      </c>
      <c r="G2759" s="42" t="n">
        <f aca="false">IF(A2759="","",WORKDAY(B2759,F2759))</f>
        <v>46287</v>
      </c>
    </row>
    <row r="2760" customFormat="false" ht="15" hidden="false" customHeight="false" outlineLevel="0" collapsed="false">
      <c r="A2760" s="37" t="n">
        <v>1002759</v>
      </c>
      <c r="B2760" s="38" t="n">
        <v>46286</v>
      </c>
      <c r="C2760" s="39" t="s">
        <v>69</v>
      </c>
      <c r="D2760" s="39" t="s">
        <v>33</v>
      </c>
      <c r="E2760" s="40" t="n">
        <v>2.1</v>
      </c>
      <c r="F2760" s="41" t="n">
        <f aca="false">IF(A2760="","",INDEX(Assumptions!$B$16:$B$18,MATCH(C2760,Assumptions!$A$16:$A$18,0)))</f>
        <v>3</v>
      </c>
      <c r="G2760" s="42" t="n">
        <f aca="false">IF(A2760="","",WORKDAY(B2760,F2760))</f>
        <v>46289</v>
      </c>
    </row>
    <row r="2761" customFormat="false" ht="15" hidden="false" customHeight="false" outlineLevel="0" collapsed="false">
      <c r="A2761" s="37" t="n">
        <v>1002760</v>
      </c>
      <c r="B2761" s="38" t="n">
        <v>46286</v>
      </c>
      <c r="C2761" s="39" t="s">
        <v>70</v>
      </c>
      <c r="D2761" s="39" t="s">
        <v>37</v>
      </c>
      <c r="E2761" s="40" t="n">
        <v>2.8</v>
      </c>
      <c r="F2761" s="41" t="n">
        <f aca="false">IF(A2761="","",INDEX(Assumptions!$B$16:$B$18,MATCH(C2761,Assumptions!$A$16:$A$18,0)))</f>
        <v>5</v>
      </c>
      <c r="G2761" s="42" t="n">
        <f aca="false">IF(A2761="","",WORKDAY(B2761,F2761))</f>
        <v>46293</v>
      </c>
    </row>
    <row r="2762" customFormat="false" ht="15" hidden="false" customHeight="false" outlineLevel="0" collapsed="false">
      <c r="A2762" s="37" t="n">
        <v>1002761</v>
      </c>
      <c r="B2762" s="38" t="n">
        <v>46286</v>
      </c>
      <c r="C2762" s="39" t="s">
        <v>68</v>
      </c>
      <c r="D2762" s="39" t="s">
        <v>37</v>
      </c>
      <c r="E2762" s="40" t="n">
        <v>1.7</v>
      </c>
      <c r="F2762" s="41" t="n">
        <f aca="false">IF(A2762="","",INDEX(Assumptions!$B$16:$B$18,MATCH(C2762,Assumptions!$A$16:$A$18,0)))</f>
        <v>1</v>
      </c>
      <c r="G2762" s="42" t="n">
        <f aca="false">IF(A2762="","",WORKDAY(B2762,F2762))</f>
        <v>46287</v>
      </c>
    </row>
    <row r="2763" customFormat="false" ht="15" hidden="false" customHeight="false" outlineLevel="0" collapsed="false">
      <c r="A2763" s="37" t="n">
        <v>1002762</v>
      </c>
      <c r="B2763" s="38" t="n">
        <v>46286</v>
      </c>
      <c r="C2763" s="39" t="s">
        <v>69</v>
      </c>
      <c r="D2763" s="39" t="s">
        <v>37</v>
      </c>
      <c r="E2763" s="40" t="n">
        <v>6.3</v>
      </c>
      <c r="F2763" s="41" t="n">
        <f aca="false">IF(A2763="","",INDEX(Assumptions!$B$16:$B$18,MATCH(C2763,Assumptions!$A$16:$A$18,0)))</f>
        <v>3</v>
      </c>
      <c r="G2763" s="42" t="n">
        <f aca="false">IF(A2763="","",WORKDAY(B2763,F2763))</f>
        <v>46289</v>
      </c>
    </row>
    <row r="2764" customFormat="false" ht="15" hidden="false" customHeight="false" outlineLevel="0" collapsed="false">
      <c r="A2764" s="37" t="n">
        <v>1002763</v>
      </c>
      <c r="B2764" s="38" t="n">
        <v>46286</v>
      </c>
      <c r="C2764" s="39" t="s">
        <v>69</v>
      </c>
      <c r="D2764" s="39" t="s">
        <v>39</v>
      </c>
      <c r="E2764" s="40" t="n">
        <v>0.9</v>
      </c>
      <c r="F2764" s="41" t="n">
        <f aca="false">IF(A2764="","",INDEX(Assumptions!$B$16:$B$18,MATCH(C2764,Assumptions!$A$16:$A$18,0)))</f>
        <v>3</v>
      </c>
      <c r="G2764" s="42" t="n">
        <f aca="false">IF(A2764="","",WORKDAY(B2764,F2764))</f>
        <v>46289</v>
      </c>
    </row>
    <row r="2765" customFormat="false" ht="15" hidden="false" customHeight="false" outlineLevel="0" collapsed="false">
      <c r="A2765" s="37" t="n">
        <v>1002764</v>
      </c>
      <c r="B2765" s="38" t="n">
        <v>46286</v>
      </c>
      <c r="C2765" s="39" t="s">
        <v>69</v>
      </c>
      <c r="D2765" s="39" t="s">
        <v>33</v>
      </c>
      <c r="E2765" s="40" t="n">
        <v>2</v>
      </c>
      <c r="F2765" s="41" t="n">
        <f aca="false">IF(A2765="","",INDEX(Assumptions!$B$16:$B$18,MATCH(C2765,Assumptions!$A$16:$A$18,0)))</f>
        <v>3</v>
      </c>
      <c r="G2765" s="42" t="n">
        <f aca="false">IF(A2765="","",WORKDAY(B2765,F2765))</f>
        <v>46289</v>
      </c>
    </row>
    <row r="2766" customFormat="false" ht="15" hidden="false" customHeight="false" outlineLevel="0" collapsed="false">
      <c r="A2766" s="37" t="n">
        <v>1002765</v>
      </c>
      <c r="B2766" s="38" t="n">
        <v>46286</v>
      </c>
      <c r="C2766" s="39" t="s">
        <v>69</v>
      </c>
      <c r="D2766" s="39" t="s">
        <v>37</v>
      </c>
      <c r="E2766" s="40" t="n">
        <v>2</v>
      </c>
      <c r="F2766" s="41" t="n">
        <f aca="false">IF(A2766="","",INDEX(Assumptions!$B$16:$B$18,MATCH(C2766,Assumptions!$A$16:$A$18,0)))</f>
        <v>3</v>
      </c>
      <c r="G2766" s="42" t="n">
        <f aca="false">IF(A2766="","",WORKDAY(B2766,F2766))</f>
        <v>46289</v>
      </c>
    </row>
    <row r="2767" customFormat="false" ht="15" hidden="false" customHeight="false" outlineLevel="0" collapsed="false">
      <c r="A2767" s="37" t="n">
        <v>1002766</v>
      </c>
      <c r="B2767" s="38" t="n">
        <v>46286</v>
      </c>
      <c r="C2767" s="39" t="s">
        <v>69</v>
      </c>
      <c r="D2767" s="39" t="s">
        <v>39</v>
      </c>
      <c r="E2767" s="40" t="n">
        <v>1.8</v>
      </c>
      <c r="F2767" s="41" t="n">
        <f aca="false">IF(A2767="","",INDEX(Assumptions!$B$16:$B$18,MATCH(C2767,Assumptions!$A$16:$A$18,0)))</f>
        <v>3</v>
      </c>
      <c r="G2767" s="42" t="n">
        <f aca="false">IF(A2767="","",WORKDAY(B2767,F2767))</f>
        <v>46289</v>
      </c>
    </row>
    <row r="2768" customFormat="false" ht="15" hidden="false" customHeight="false" outlineLevel="0" collapsed="false">
      <c r="A2768" s="37" t="n">
        <v>1002767</v>
      </c>
      <c r="B2768" s="38" t="n">
        <v>46286</v>
      </c>
      <c r="C2768" s="39" t="s">
        <v>70</v>
      </c>
      <c r="D2768" s="39" t="s">
        <v>33</v>
      </c>
      <c r="E2768" s="40" t="n">
        <v>1.7</v>
      </c>
      <c r="F2768" s="41" t="n">
        <f aca="false">IF(A2768="","",INDEX(Assumptions!$B$16:$B$18,MATCH(C2768,Assumptions!$A$16:$A$18,0)))</f>
        <v>5</v>
      </c>
      <c r="G2768" s="42" t="n">
        <f aca="false">IF(A2768="","",WORKDAY(B2768,F2768))</f>
        <v>46293</v>
      </c>
    </row>
    <row r="2769" customFormat="false" ht="15" hidden="false" customHeight="false" outlineLevel="0" collapsed="false">
      <c r="A2769" s="37" t="n">
        <v>1002768</v>
      </c>
      <c r="B2769" s="38" t="n">
        <v>46286</v>
      </c>
      <c r="C2769" s="39" t="s">
        <v>70</v>
      </c>
      <c r="D2769" s="39" t="s">
        <v>37</v>
      </c>
      <c r="E2769" s="40" t="n">
        <v>0.8</v>
      </c>
      <c r="F2769" s="41" t="n">
        <f aca="false">IF(A2769="","",INDEX(Assumptions!$B$16:$B$18,MATCH(C2769,Assumptions!$A$16:$A$18,0)))</f>
        <v>5</v>
      </c>
      <c r="G2769" s="42" t="n">
        <f aca="false">IF(A2769="","",WORKDAY(B2769,F2769))</f>
        <v>46293</v>
      </c>
    </row>
    <row r="2770" customFormat="false" ht="15" hidden="false" customHeight="false" outlineLevel="0" collapsed="false">
      <c r="A2770" s="37" t="n">
        <v>1002769</v>
      </c>
      <c r="B2770" s="38" t="n">
        <v>46286</v>
      </c>
      <c r="C2770" s="39" t="s">
        <v>68</v>
      </c>
      <c r="D2770" s="39" t="s">
        <v>31</v>
      </c>
      <c r="E2770" s="40" t="n">
        <v>1.1</v>
      </c>
      <c r="F2770" s="41" t="n">
        <f aca="false">IF(A2770="","",INDEX(Assumptions!$B$16:$B$18,MATCH(C2770,Assumptions!$A$16:$A$18,0)))</f>
        <v>1</v>
      </c>
      <c r="G2770" s="42" t="n">
        <f aca="false">IF(A2770="","",WORKDAY(B2770,F2770))</f>
        <v>46287</v>
      </c>
    </row>
    <row r="2771" customFormat="false" ht="15" hidden="false" customHeight="false" outlineLevel="0" collapsed="false">
      <c r="A2771" s="37" t="n">
        <v>1002770</v>
      </c>
      <c r="B2771" s="38" t="n">
        <v>46286</v>
      </c>
      <c r="C2771" s="39" t="s">
        <v>69</v>
      </c>
      <c r="D2771" s="39" t="s">
        <v>33</v>
      </c>
      <c r="E2771" s="40" t="n">
        <v>0.9</v>
      </c>
      <c r="F2771" s="41" t="n">
        <f aca="false">IF(A2771="","",INDEX(Assumptions!$B$16:$B$18,MATCH(C2771,Assumptions!$A$16:$A$18,0)))</f>
        <v>3</v>
      </c>
      <c r="G2771" s="42" t="n">
        <f aca="false">IF(A2771="","",WORKDAY(B2771,F2771))</f>
        <v>46289</v>
      </c>
    </row>
    <row r="2772" customFormat="false" ht="15" hidden="false" customHeight="false" outlineLevel="0" collapsed="false">
      <c r="A2772" s="37" t="n">
        <v>1002771</v>
      </c>
      <c r="B2772" s="38" t="n">
        <v>46286</v>
      </c>
      <c r="C2772" s="39" t="s">
        <v>68</v>
      </c>
      <c r="D2772" s="39" t="s">
        <v>35</v>
      </c>
      <c r="E2772" s="40" t="n">
        <v>5.1</v>
      </c>
      <c r="F2772" s="41" t="n">
        <f aca="false">IF(A2772="","",INDEX(Assumptions!$B$16:$B$18,MATCH(C2772,Assumptions!$A$16:$A$18,0)))</f>
        <v>1</v>
      </c>
      <c r="G2772" s="42" t="n">
        <f aca="false">IF(A2772="","",WORKDAY(B2772,F2772))</f>
        <v>46287</v>
      </c>
    </row>
    <row r="2773" customFormat="false" ht="15" hidden="false" customHeight="false" outlineLevel="0" collapsed="false">
      <c r="A2773" s="37" t="n">
        <v>1002772</v>
      </c>
      <c r="B2773" s="38" t="n">
        <v>46286</v>
      </c>
      <c r="C2773" s="39" t="s">
        <v>69</v>
      </c>
      <c r="D2773" s="39" t="s">
        <v>35</v>
      </c>
      <c r="E2773" s="40" t="n">
        <v>2.5</v>
      </c>
      <c r="F2773" s="41" t="n">
        <f aca="false">IF(A2773="","",INDEX(Assumptions!$B$16:$B$18,MATCH(C2773,Assumptions!$A$16:$A$18,0)))</f>
        <v>3</v>
      </c>
      <c r="G2773" s="42" t="n">
        <f aca="false">IF(A2773="","",WORKDAY(B2773,F2773))</f>
        <v>46289</v>
      </c>
    </row>
    <row r="2774" customFormat="false" ht="15" hidden="false" customHeight="false" outlineLevel="0" collapsed="false">
      <c r="A2774" s="37" t="n">
        <v>1002773</v>
      </c>
      <c r="B2774" s="38" t="n">
        <v>46286</v>
      </c>
      <c r="C2774" s="39" t="s">
        <v>70</v>
      </c>
      <c r="D2774" s="39" t="s">
        <v>39</v>
      </c>
      <c r="E2774" s="40" t="n">
        <v>1.5</v>
      </c>
      <c r="F2774" s="41" t="n">
        <f aca="false">IF(A2774="","",INDEX(Assumptions!$B$16:$B$18,MATCH(C2774,Assumptions!$A$16:$A$18,0)))</f>
        <v>5</v>
      </c>
      <c r="G2774" s="42" t="n">
        <f aca="false">IF(A2774="","",WORKDAY(B2774,F2774))</f>
        <v>46293</v>
      </c>
    </row>
    <row r="2775" customFormat="false" ht="15" hidden="false" customHeight="false" outlineLevel="0" collapsed="false">
      <c r="A2775" s="37" t="n">
        <v>1002774</v>
      </c>
      <c r="B2775" s="38" t="n">
        <v>46286</v>
      </c>
      <c r="C2775" s="39" t="s">
        <v>69</v>
      </c>
      <c r="D2775" s="39" t="s">
        <v>33</v>
      </c>
      <c r="E2775" s="40" t="n">
        <v>2.8</v>
      </c>
      <c r="F2775" s="41" t="n">
        <f aca="false">IF(A2775="","",INDEX(Assumptions!$B$16:$B$18,MATCH(C2775,Assumptions!$A$16:$A$18,0)))</f>
        <v>3</v>
      </c>
      <c r="G2775" s="42" t="n">
        <f aca="false">IF(A2775="","",WORKDAY(B2775,F2775))</f>
        <v>46289</v>
      </c>
    </row>
    <row r="2776" customFormat="false" ht="15" hidden="false" customHeight="false" outlineLevel="0" collapsed="false">
      <c r="A2776" s="37" t="n">
        <v>1002775</v>
      </c>
      <c r="B2776" s="38" t="n">
        <v>46286</v>
      </c>
      <c r="C2776" s="39" t="s">
        <v>69</v>
      </c>
      <c r="D2776" s="39" t="s">
        <v>33</v>
      </c>
      <c r="E2776" s="40" t="n">
        <v>3.5</v>
      </c>
      <c r="F2776" s="41" t="n">
        <f aca="false">IF(A2776="","",INDEX(Assumptions!$B$16:$B$18,MATCH(C2776,Assumptions!$A$16:$A$18,0)))</f>
        <v>3</v>
      </c>
      <c r="G2776" s="42" t="n">
        <f aca="false">IF(A2776="","",WORKDAY(B2776,F2776))</f>
        <v>46289</v>
      </c>
    </row>
    <row r="2777" customFormat="false" ht="15" hidden="false" customHeight="false" outlineLevel="0" collapsed="false">
      <c r="A2777" s="37" t="n">
        <v>1002776</v>
      </c>
      <c r="B2777" s="38" t="n">
        <v>46286</v>
      </c>
      <c r="C2777" s="39" t="s">
        <v>69</v>
      </c>
      <c r="D2777" s="39" t="s">
        <v>31</v>
      </c>
      <c r="E2777" s="40" t="n">
        <v>1.6</v>
      </c>
      <c r="F2777" s="41" t="n">
        <f aca="false">IF(A2777="","",INDEX(Assumptions!$B$16:$B$18,MATCH(C2777,Assumptions!$A$16:$A$18,0)))</f>
        <v>3</v>
      </c>
      <c r="G2777" s="42" t="n">
        <f aca="false">IF(A2777="","",WORKDAY(B2777,F2777))</f>
        <v>46289</v>
      </c>
    </row>
    <row r="2778" customFormat="false" ht="15" hidden="false" customHeight="false" outlineLevel="0" collapsed="false">
      <c r="A2778" s="37" t="n">
        <v>1002777</v>
      </c>
      <c r="B2778" s="38" t="n">
        <v>46286</v>
      </c>
      <c r="C2778" s="39" t="s">
        <v>69</v>
      </c>
      <c r="D2778" s="39" t="s">
        <v>37</v>
      </c>
      <c r="E2778" s="40" t="n">
        <v>1.2</v>
      </c>
      <c r="F2778" s="41" t="n">
        <f aca="false">IF(A2778="","",INDEX(Assumptions!$B$16:$B$18,MATCH(C2778,Assumptions!$A$16:$A$18,0)))</f>
        <v>3</v>
      </c>
      <c r="G2778" s="42" t="n">
        <f aca="false">IF(A2778="","",WORKDAY(B2778,F2778))</f>
        <v>46289</v>
      </c>
    </row>
    <row r="2779" customFormat="false" ht="15" hidden="false" customHeight="false" outlineLevel="0" collapsed="false">
      <c r="A2779" s="37" t="n">
        <v>1002778</v>
      </c>
      <c r="B2779" s="38" t="n">
        <v>46286</v>
      </c>
      <c r="C2779" s="39" t="s">
        <v>69</v>
      </c>
      <c r="D2779" s="39" t="s">
        <v>31</v>
      </c>
      <c r="E2779" s="40" t="n">
        <v>1.3</v>
      </c>
      <c r="F2779" s="41" t="n">
        <f aca="false">IF(A2779="","",INDEX(Assumptions!$B$16:$B$18,MATCH(C2779,Assumptions!$A$16:$A$18,0)))</f>
        <v>3</v>
      </c>
      <c r="G2779" s="42" t="n">
        <f aca="false">IF(A2779="","",WORKDAY(B2779,F2779))</f>
        <v>46289</v>
      </c>
    </row>
    <row r="2780" customFormat="false" ht="15" hidden="false" customHeight="false" outlineLevel="0" collapsed="false">
      <c r="A2780" s="37" t="n">
        <v>1002779</v>
      </c>
      <c r="B2780" s="38" t="n">
        <v>46286</v>
      </c>
      <c r="C2780" s="39" t="s">
        <v>69</v>
      </c>
      <c r="D2780" s="39" t="s">
        <v>39</v>
      </c>
      <c r="E2780" s="40" t="n">
        <v>1.2</v>
      </c>
      <c r="F2780" s="41" t="n">
        <f aca="false">IF(A2780="","",INDEX(Assumptions!$B$16:$B$18,MATCH(C2780,Assumptions!$A$16:$A$18,0)))</f>
        <v>3</v>
      </c>
      <c r="G2780" s="42" t="n">
        <f aca="false">IF(A2780="","",WORKDAY(B2780,F2780))</f>
        <v>46289</v>
      </c>
    </row>
    <row r="2781" customFormat="false" ht="15" hidden="false" customHeight="false" outlineLevel="0" collapsed="false">
      <c r="A2781" s="37" t="n">
        <v>1002780</v>
      </c>
      <c r="B2781" s="38" t="n">
        <v>46286</v>
      </c>
      <c r="C2781" s="39" t="s">
        <v>69</v>
      </c>
      <c r="D2781" s="39" t="s">
        <v>31</v>
      </c>
      <c r="E2781" s="40" t="n">
        <v>4.2</v>
      </c>
      <c r="F2781" s="41" t="n">
        <f aca="false">IF(A2781="","",INDEX(Assumptions!$B$16:$B$18,MATCH(C2781,Assumptions!$A$16:$A$18,0)))</f>
        <v>3</v>
      </c>
      <c r="G2781" s="42" t="n">
        <f aca="false">IF(A2781="","",WORKDAY(B2781,F2781))</f>
        <v>46289</v>
      </c>
    </row>
    <row r="2782" customFormat="false" ht="15" hidden="false" customHeight="false" outlineLevel="0" collapsed="false">
      <c r="A2782" s="37" t="n">
        <v>1002781</v>
      </c>
      <c r="B2782" s="38" t="n">
        <v>46286</v>
      </c>
      <c r="C2782" s="39" t="s">
        <v>70</v>
      </c>
      <c r="D2782" s="39" t="s">
        <v>39</v>
      </c>
      <c r="E2782" s="40" t="n">
        <v>1.4</v>
      </c>
      <c r="F2782" s="41" t="n">
        <f aca="false">IF(A2782="","",INDEX(Assumptions!$B$16:$B$18,MATCH(C2782,Assumptions!$A$16:$A$18,0)))</f>
        <v>5</v>
      </c>
      <c r="G2782" s="42" t="n">
        <f aca="false">IF(A2782="","",WORKDAY(B2782,F2782))</f>
        <v>46293</v>
      </c>
    </row>
    <row r="2783" customFormat="false" ht="15" hidden="false" customHeight="false" outlineLevel="0" collapsed="false">
      <c r="A2783" s="37" t="n">
        <v>1002782</v>
      </c>
      <c r="B2783" s="38" t="n">
        <v>46286</v>
      </c>
      <c r="C2783" s="39" t="s">
        <v>68</v>
      </c>
      <c r="D2783" s="39" t="s">
        <v>37</v>
      </c>
      <c r="E2783" s="40" t="n">
        <v>2.3</v>
      </c>
      <c r="F2783" s="41" t="n">
        <f aca="false">IF(A2783="","",INDEX(Assumptions!$B$16:$B$18,MATCH(C2783,Assumptions!$A$16:$A$18,0)))</f>
        <v>1</v>
      </c>
      <c r="G2783" s="42" t="n">
        <f aca="false">IF(A2783="","",WORKDAY(B2783,F2783))</f>
        <v>46287</v>
      </c>
    </row>
    <row r="2784" customFormat="false" ht="15" hidden="false" customHeight="false" outlineLevel="0" collapsed="false">
      <c r="A2784" s="37" t="n">
        <v>1002783</v>
      </c>
      <c r="B2784" s="38" t="n">
        <v>46286</v>
      </c>
      <c r="C2784" s="39" t="s">
        <v>68</v>
      </c>
      <c r="D2784" s="39" t="s">
        <v>35</v>
      </c>
      <c r="E2784" s="40" t="n">
        <v>1.8</v>
      </c>
      <c r="F2784" s="41" t="n">
        <f aca="false">IF(A2784="","",INDEX(Assumptions!$B$16:$B$18,MATCH(C2784,Assumptions!$A$16:$A$18,0)))</f>
        <v>1</v>
      </c>
      <c r="G2784" s="42" t="n">
        <f aca="false">IF(A2784="","",WORKDAY(B2784,F2784))</f>
        <v>46287</v>
      </c>
    </row>
    <row r="2785" customFormat="false" ht="15" hidden="false" customHeight="false" outlineLevel="0" collapsed="false">
      <c r="A2785" s="37" t="n">
        <v>1002784</v>
      </c>
      <c r="B2785" s="38" t="n">
        <v>46286</v>
      </c>
      <c r="C2785" s="39" t="s">
        <v>69</v>
      </c>
      <c r="D2785" s="39" t="s">
        <v>31</v>
      </c>
      <c r="E2785" s="40" t="n">
        <v>2.1</v>
      </c>
      <c r="F2785" s="41" t="n">
        <f aca="false">IF(A2785="","",INDEX(Assumptions!$B$16:$B$18,MATCH(C2785,Assumptions!$A$16:$A$18,0)))</f>
        <v>3</v>
      </c>
      <c r="G2785" s="42" t="n">
        <f aca="false">IF(A2785="","",WORKDAY(B2785,F2785))</f>
        <v>46289</v>
      </c>
    </row>
    <row r="2786" customFormat="false" ht="15" hidden="false" customHeight="false" outlineLevel="0" collapsed="false">
      <c r="A2786" s="37" t="n">
        <v>1002785</v>
      </c>
      <c r="B2786" s="38" t="n">
        <v>46286</v>
      </c>
      <c r="C2786" s="39" t="s">
        <v>69</v>
      </c>
      <c r="D2786" s="39" t="s">
        <v>37</v>
      </c>
      <c r="E2786" s="40" t="n">
        <v>4.5</v>
      </c>
      <c r="F2786" s="41" t="n">
        <f aca="false">IF(A2786="","",INDEX(Assumptions!$B$16:$B$18,MATCH(C2786,Assumptions!$A$16:$A$18,0)))</f>
        <v>3</v>
      </c>
      <c r="G2786" s="42" t="n">
        <f aca="false">IF(A2786="","",WORKDAY(B2786,F2786))</f>
        <v>46289</v>
      </c>
    </row>
    <row r="2787" customFormat="false" ht="15" hidden="false" customHeight="false" outlineLevel="0" collapsed="false">
      <c r="A2787" s="37" t="n">
        <v>1002786</v>
      </c>
      <c r="B2787" s="38" t="n">
        <v>46286</v>
      </c>
      <c r="C2787" s="39" t="s">
        <v>69</v>
      </c>
      <c r="D2787" s="39" t="s">
        <v>37</v>
      </c>
      <c r="E2787" s="40" t="n">
        <v>5.3</v>
      </c>
      <c r="F2787" s="41" t="n">
        <f aca="false">IF(A2787="","",INDEX(Assumptions!$B$16:$B$18,MATCH(C2787,Assumptions!$A$16:$A$18,0)))</f>
        <v>3</v>
      </c>
      <c r="G2787" s="42" t="n">
        <f aca="false">IF(A2787="","",WORKDAY(B2787,F2787))</f>
        <v>46289</v>
      </c>
    </row>
    <row r="2788" customFormat="false" ht="15" hidden="false" customHeight="false" outlineLevel="0" collapsed="false">
      <c r="A2788" s="37" t="n">
        <v>1002787</v>
      </c>
      <c r="B2788" s="38" t="n">
        <v>46286</v>
      </c>
      <c r="C2788" s="39" t="s">
        <v>68</v>
      </c>
      <c r="D2788" s="39" t="s">
        <v>31</v>
      </c>
      <c r="E2788" s="40" t="n">
        <v>1.9</v>
      </c>
      <c r="F2788" s="41" t="n">
        <f aca="false">IF(A2788="","",INDEX(Assumptions!$B$16:$B$18,MATCH(C2788,Assumptions!$A$16:$A$18,0)))</f>
        <v>1</v>
      </c>
      <c r="G2788" s="42" t="n">
        <f aca="false">IF(A2788="","",WORKDAY(B2788,F2788))</f>
        <v>46287</v>
      </c>
    </row>
    <row r="2789" customFormat="false" ht="15" hidden="false" customHeight="false" outlineLevel="0" collapsed="false">
      <c r="A2789" s="37" t="n">
        <v>1002788</v>
      </c>
      <c r="B2789" s="38" t="n">
        <v>46286</v>
      </c>
      <c r="C2789" s="39" t="s">
        <v>69</v>
      </c>
      <c r="D2789" s="39" t="s">
        <v>37</v>
      </c>
      <c r="E2789" s="40" t="n">
        <v>0.9</v>
      </c>
      <c r="F2789" s="41" t="n">
        <f aca="false">IF(A2789="","",INDEX(Assumptions!$B$16:$B$18,MATCH(C2789,Assumptions!$A$16:$A$18,0)))</f>
        <v>3</v>
      </c>
      <c r="G2789" s="42" t="n">
        <f aca="false">IF(A2789="","",WORKDAY(B2789,F2789))</f>
        <v>46289</v>
      </c>
    </row>
    <row r="2790" customFormat="false" ht="15" hidden="false" customHeight="false" outlineLevel="0" collapsed="false">
      <c r="A2790" s="37" t="n">
        <v>1002789</v>
      </c>
      <c r="B2790" s="38" t="n">
        <v>46286</v>
      </c>
      <c r="C2790" s="39" t="s">
        <v>69</v>
      </c>
      <c r="D2790" s="39" t="s">
        <v>33</v>
      </c>
      <c r="E2790" s="40" t="n">
        <v>1.6</v>
      </c>
      <c r="F2790" s="41" t="n">
        <f aca="false">IF(A2790="","",INDEX(Assumptions!$B$16:$B$18,MATCH(C2790,Assumptions!$A$16:$A$18,0)))</f>
        <v>3</v>
      </c>
      <c r="G2790" s="42" t="n">
        <f aca="false">IF(A2790="","",WORKDAY(B2790,F2790))</f>
        <v>46289</v>
      </c>
    </row>
    <row r="2791" customFormat="false" ht="15" hidden="false" customHeight="false" outlineLevel="0" collapsed="false">
      <c r="A2791" s="37" t="n">
        <v>1002790</v>
      </c>
      <c r="B2791" s="38" t="n">
        <v>46286</v>
      </c>
      <c r="C2791" s="39" t="s">
        <v>69</v>
      </c>
      <c r="D2791" s="39" t="s">
        <v>31</v>
      </c>
      <c r="E2791" s="40" t="n">
        <v>3.1</v>
      </c>
      <c r="F2791" s="41" t="n">
        <f aca="false">IF(A2791="","",INDEX(Assumptions!$B$16:$B$18,MATCH(C2791,Assumptions!$A$16:$A$18,0)))</f>
        <v>3</v>
      </c>
      <c r="G2791" s="42" t="n">
        <f aca="false">IF(A2791="","",WORKDAY(B2791,F2791))</f>
        <v>46289</v>
      </c>
    </row>
    <row r="2792" customFormat="false" ht="15" hidden="false" customHeight="false" outlineLevel="0" collapsed="false">
      <c r="A2792" s="37" t="n">
        <v>1002791</v>
      </c>
      <c r="B2792" s="38" t="n">
        <v>46286</v>
      </c>
      <c r="C2792" s="39" t="s">
        <v>69</v>
      </c>
      <c r="D2792" s="39" t="s">
        <v>37</v>
      </c>
      <c r="E2792" s="40" t="n">
        <v>8.4</v>
      </c>
      <c r="F2792" s="41" t="n">
        <f aca="false">IF(A2792="","",INDEX(Assumptions!$B$16:$B$18,MATCH(C2792,Assumptions!$A$16:$A$18,0)))</f>
        <v>3</v>
      </c>
      <c r="G2792" s="42" t="n">
        <f aca="false">IF(A2792="","",WORKDAY(B2792,F2792))</f>
        <v>46289</v>
      </c>
    </row>
    <row r="2793" customFormat="false" ht="15" hidden="false" customHeight="false" outlineLevel="0" collapsed="false">
      <c r="A2793" s="37" t="n">
        <v>1002792</v>
      </c>
      <c r="B2793" s="38" t="n">
        <v>46286</v>
      </c>
      <c r="C2793" s="39" t="s">
        <v>69</v>
      </c>
      <c r="D2793" s="39" t="s">
        <v>31</v>
      </c>
      <c r="E2793" s="40" t="n">
        <v>2.3</v>
      </c>
      <c r="F2793" s="41" t="n">
        <f aca="false">IF(A2793="","",INDEX(Assumptions!$B$16:$B$18,MATCH(C2793,Assumptions!$A$16:$A$18,0)))</f>
        <v>3</v>
      </c>
      <c r="G2793" s="42" t="n">
        <f aca="false">IF(A2793="","",WORKDAY(B2793,F2793))</f>
        <v>46289</v>
      </c>
    </row>
    <row r="2794" customFormat="false" ht="15" hidden="false" customHeight="false" outlineLevel="0" collapsed="false">
      <c r="A2794" s="37" t="n">
        <v>1002793</v>
      </c>
      <c r="B2794" s="38" t="n">
        <v>46286</v>
      </c>
      <c r="C2794" s="39" t="s">
        <v>69</v>
      </c>
      <c r="D2794" s="39" t="s">
        <v>33</v>
      </c>
      <c r="E2794" s="40" t="n">
        <v>2.6</v>
      </c>
      <c r="F2794" s="41" t="n">
        <f aca="false">IF(A2794="","",INDEX(Assumptions!$B$16:$B$18,MATCH(C2794,Assumptions!$A$16:$A$18,0)))</f>
        <v>3</v>
      </c>
      <c r="G2794" s="42" t="n">
        <f aca="false">IF(A2794="","",WORKDAY(B2794,F2794))</f>
        <v>46289</v>
      </c>
    </row>
    <row r="2795" customFormat="false" ht="15" hidden="false" customHeight="false" outlineLevel="0" collapsed="false">
      <c r="A2795" s="37" t="n">
        <v>1002794</v>
      </c>
      <c r="B2795" s="38" t="n">
        <v>46286</v>
      </c>
      <c r="C2795" s="39" t="s">
        <v>69</v>
      </c>
      <c r="D2795" s="39" t="s">
        <v>37</v>
      </c>
      <c r="E2795" s="40" t="n">
        <v>1.4</v>
      </c>
      <c r="F2795" s="41" t="n">
        <f aca="false">IF(A2795="","",INDEX(Assumptions!$B$16:$B$18,MATCH(C2795,Assumptions!$A$16:$A$18,0)))</f>
        <v>3</v>
      </c>
      <c r="G2795" s="42" t="n">
        <f aca="false">IF(A2795="","",WORKDAY(B2795,F2795))</f>
        <v>46289</v>
      </c>
    </row>
    <row r="2796" customFormat="false" ht="15" hidden="false" customHeight="false" outlineLevel="0" collapsed="false">
      <c r="A2796" s="37" t="n">
        <v>1002795</v>
      </c>
      <c r="B2796" s="38" t="n">
        <v>46286</v>
      </c>
      <c r="C2796" s="39" t="s">
        <v>69</v>
      </c>
      <c r="D2796" s="39" t="s">
        <v>33</v>
      </c>
      <c r="E2796" s="40" t="n">
        <v>1.9</v>
      </c>
      <c r="F2796" s="41" t="n">
        <f aca="false">IF(A2796="","",INDEX(Assumptions!$B$16:$B$18,MATCH(C2796,Assumptions!$A$16:$A$18,0)))</f>
        <v>3</v>
      </c>
      <c r="G2796" s="42" t="n">
        <f aca="false">IF(A2796="","",WORKDAY(B2796,F2796))</f>
        <v>46289</v>
      </c>
    </row>
    <row r="2797" customFormat="false" ht="15" hidden="false" customHeight="false" outlineLevel="0" collapsed="false">
      <c r="A2797" s="37" t="n">
        <v>1002796</v>
      </c>
      <c r="B2797" s="38" t="n">
        <v>46286</v>
      </c>
      <c r="C2797" s="39" t="s">
        <v>68</v>
      </c>
      <c r="D2797" s="39" t="s">
        <v>33</v>
      </c>
      <c r="E2797" s="40" t="n">
        <v>1.7</v>
      </c>
      <c r="F2797" s="41" t="n">
        <f aca="false">IF(A2797="","",INDEX(Assumptions!$B$16:$B$18,MATCH(C2797,Assumptions!$A$16:$A$18,0)))</f>
        <v>1</v>
      </c>
      <c r="G2797" s="42" t="n">
        <f aca="false">IF(A2797="","",WORKDAY(B2797,F2797))</f>
        <v>46287</v>
      </c>
    </row>
    <row r="2798" customFormat="false" ht="15" hidden="false" customHeight="false" outlineLevel="0" collapsed="false">
      <c r="A2798" s="37" t="n">
        <v>1002797</v>
      </c>
      <c r="B2798" s="38" t="n">
        <v>46286</v>
      </c>
      <c r="C2798" s="39" t="s">
        <v>69</v>
      </c>
      <c r="D2798" s="39" t="s">
        <v>35</v>
      </c>
      <c r="E2798" s="40" t="n">
        <v>2.1</v>
      </c>
      <c r="F2798" s="41" t="n">
        <f aca="false">IF(A2798="","",INDEX(Assumptions!$B$16:$B$18,MATCH(C2798,Assumptions!$A$16:$A$18,0)))</f>
        <v>3</v>
      </c>
      <c r="G2798" s="42" t="n">
        <f aca="false">IF(A2798="","",WORKDAY(B2798,F2798))</f>
        <v>46289</v>
      </c>
    </row>
    <row r="2799" customFormat="false" ht="15" hidden="false" customHeight="false" outlineLevel="0" collapsed="false">
      <c r="A2799" s="37" t="n">
        <v>1002798</v>
      </c>
      <c r="B2799" s="38" t="n">
        <v>46286</v>
      </c>
      <c r="C2799" s="39" t="s">
        <v>69</v>
      </c>
      <c r="D2799" s="39" t="s">
        <v>31</v>
      </c>
      <c r="E2799" s="40" t="n">
        <v>1</v>
      </c>
      <c r="F2799" s="41" t="n">
        <f aca="false">IF(A2799="","",INDEX(Assumptions!$B$16:$B$18,MATCH(C2799,Assumptions!$A$16:$A$18,0)))</f>
        <v>3</v>
      </c>
      <c r="G2799" s="42" t="n">
        <f aca="false">IF(A2799="","",WORKDAY(B2799,F2799))</f>
        <v>46289</v>
      </c>
    </row>
    <row r="2800" customFormat="false" ht="15" hidden="false" customHeight="false" outlineLevel="0" collapsed="false">
      <c r="A2800" s="37" t="n">
        <v>1002799</v>
      </c>
      <c r="B2800" s="38" t="n">
        <v>46286</v>
      </c>
      <c r="C2800" s="39" t="s">
        <v>70</v>
      </c>
      <c r="D2800" s="39" t="s">
        <v>39</v>
      </c>
      <c r="E2800" s="40" t="n">
        <v>0.6</v>
      </c>
      <c r="F2800" s="41" t="n">
        <f aca="false">IF(A2800="","",INDEX(Assumptions!$B$16:$B$18,MATCH(C2800,Assumptions!$A$16:$A$18,0)))</f>
        <v>5</v>
      </c>
      <c r="G2800" s="42" t="n">
        <f aca="false">IF(A2800="","",WORKDAY(B2800,F2800))</f>
        <v>46293</v>
      </c>
    </row>
    <row r="2801" customFormat="false" ht="15" hidden="false" customHeight="false" outlineLevel="0" collapsed="false">
      <c r="A2801" s="37" t="n">
        <v>1002800</v>
      </c>
      <c r="B2801" s="38" t="n">
        <v>46286</v>
      </c>
      <c r="C2801" s="39" t="s">
        <v>69</v>
      </c>
      <c r="D2801" s="39" t="s">
        <v>31</v>
      </c>
      <c r="E2801" s="40" t="n">
        <v>2.1</v>
      </c>
      <c r="F2801" s="41" t="n">
        <f aca="false">IF(A2801="","",INDEX(Assumptions!$B$16:$B$18,MATCH(C2801,Assumptions!$A$16:$A$18,0)))</f>
        <v>3</v>
      </c>
      <c r="G2801" s="42" t="n">
        <f aca="false">IF(A2801="","",WORKDAY(B2801,F2801))</f>
        <v>46289</v>
      </c>
    </row>
    <row r="2802" customFormat="false" ht="15" hidden="false" customHeight="false" outlineLevel="0" collapsed="false">
      <c r="A2802" s="37" t="n">
        <v>1002801</v>
      </c>
      <c r="B2802" s="38" t="n">
        <v>46286</v>
      </c>
      <c r="C2802" s="39" t="s">
        <v>69</v>
      </c>
      <c r="D2802" s="39" t="s">
        <v>35</v>
      </c>
      <c r="E2802" s="40" t="n">
        <v>1.1</v>
      </c>
      <c r="F2802" s="41" t="n">
        <f aca="false">IF(A2802="","",INDEX(Assumptions!$B$16:$B$18,MATCH(C2802,Assumptions!$A$16:$A$18,0)))</f>
        <v>3</v>
      </c>
      <c r="G2802" s="42" t="n">
        <f aca="false">IF(A2802="","",WORKDAY(B2802,F2802))</f>
        <v>46289</v>
      </c>
    </row>
    <row r="2803" customFormat="false" ht="15" hidden="false" customHeight="false" outlineLevel="0" collapsed="false">
      <c r="A2803" s="37" t="n">
        <v>1002802</v>
      </c>
      <c r="B2803" s="38" t="n">
        <v>46286</v>
      </c>
      <c r="C2803" s="39" t="s">
        <v>70</v>
      </c>
      <c r="D2803" s="39" t="s">
        <v>35</v>
      </c>
      <c r="E2803" s="40" t="n">
        <v>1</v>
      </c>
      <c r="F2803" s="41" t="n">
        <f aca="false">IF(A2803="","",INDEX(Assumptions!$B$16:$B$18,MATCH(C2803,Assumptions!$A$16:$A$18,0)))</f>
        <v>5</v>
      </c>
      <c r="G2803" s="42" t="n">
        <f aca="false">IF(A2803="","",WORKDAY(B2803,F2803))</f>
        <v>46293</v>
      </c>
    </row>
    <row r="2804" customFormat="false" ht="15" hidden="false" customHeight="false" outlineLevel="0" collapsed="false">
      <c r="A2804" s="37" t="n">
        <v>1002803</v>
      </c>
      <c r="B2804" s="38" t="n">
        <v>46286</v>
      </c>
      <c r="C2804" s="39" t="s">
        <v>69</v>
      </c>
      <c r="D2804" s="39" t="s">
        <v>35</v>
      </c>
      <c r="E2804" s="40" t="n">
        <v>1.6</v>
      </c>
      <c r="F2804" s="41" t="n">
        <f aca="false">IF(A2804="","",INDEX(Assumptions!$B$16:$B$18,MATCH(C2804,Assumptions!$A$16:$A$18,0)))</f>
        <v>3</v>
      </c>
      <c r="G2804" s="42" t="n">
        <f aca="false">IF(A2804="","",WORKDAY(B2804,F2804))</f>
        <v>46289</v>
      </c>
    </row>
    <row r="2805" customFormat="false" ht="15" hidden="false" customHeight="false" outlineLevel="0" collapsed="false">
      <c r="A2805" s="37" t="n">
        <v>1002804</v>
      </c>
      <c r="B2805" s="38" t="n">
        <v>46286</v>
      </c>
      <c r="C2805" s="39" t="s">
        <v>68</v>
      </c>
      <c r="D2805" s="39" t="s">
        <v>33</v>
      </c>
      <c r="E2805" s="40" t="n">
        <v>0.8</v>
      </c>
      <c r="F2805" s="41" t="n">
        <f aca="false">IF(A2805="","",INDEX(Assumptions!$B$16:$B$18,MATCH(C2805,Assumptions!$A$16:$A$18,0)))</f>
        <v>1</v>
      </c>
      <c r="G2805" s="42" t="n">
        <f aca="false">IF(A2805="","",WORKDAY(B2805,F2805))</f>
        <v>46287</v>
      </c>
    </row>
    <row r="2806" customFormat="false" ht="15" hidden="false" customHeight="false" outlineLevel="0" collapsed="false">
      <c r="A2806" s="37" t="n">
        <v>1002805</v>
      </c>
      <c r="B2806" s="38" t="n">
        <v>46286</v>
      </c>
      <c r="C2806" s="39" t="s">
        <v>68</v>
      </c>
      <c r="D2806" s="39" t="s">
        <v>31</v>
      </c>
      <c r="E2806" s="40" t="n">
        <v>4.8</v>
      </c>
      <c r="F2806" s="41" t="n">
        <f aca="false">IF(A2806="","",INDEX(Assumptions!$B$16:$B$18,MATCH(C2806,Assumptions!$A$16:$A$18,0)))</f>
        <v>1</v>
      </c>
      <c r="G2806" s="42" t="n">
        <f aca="false">IF(A2806="","",WORKDAY(B2806,F2806))</f>
        <v>46287</v>
      </c>
    </row>
    <row r="2807" customFormat="false" ht="15" hidden="false" customHeight="false" outlineLevel="0" collapsed="false">
      <c r="A2807" s="37" t="n">
        <v>1002806</v>
      </c>
      <c r="B2807" s="38" t="n">
        <v>46286</v>
      </c>
      <c r="C2807" s="39" t="s">
        <v>68</v>
      </c>
      <c r="D2807" s="39" t="s">
        <v>33</v>
      </c>
      <c r="E2807" s="40" t="n">
        <v>2.1</v>
      </c>
      <c r="F2807" s="41" t="n">
        <f aca="false">IF(A2807="","",INDEX(Assumptions!$B$16:$B$18,MATCH(C2807,Assumptions!$A$16:$A$18,0)))</f>
        <v>1</v>
      </c>
      <c r="G2807" s="42" t="n">
        <f aca="false">IF(A2807="","",WORKDAY(B2807,F2807))</f>
        <v>46287</v>
      </c>
    </row>
    <row r="2808" customFormat="false" ht="15" hidden="false" customHeight="false" outlineLevel="0" collapsed="false">
      <c r="A2808" s="37" t="n">
        <v>1002807</v>
      </c>
      <c r="B2808" s="38" t="n">
        <v>46286</v>
      </c>
      <c r="C2808" s="39" t="s">
        <v>69</v>
      </c>
      <c r="D2808" s="39" t="s">
        <v>35</v>
      </c>
      <c r="E2808" s="40" t="n">
        <v>1.9</v>
      </c>
      <c r="F2808" s="41" t="n">
        <f aca="false">IF(A2808="","",INDEX(Assumptions!$B$16:$B$18,MATCH(C2808,Assumptions!$A$16:$A$18,0)))</f>
        <v>3</v>
      </c>
      <c r="G2808" s="42" t="n">
        <f aca="false">IF(A2808="","",WORKDAY(B2808,F2808))</f>
        <v>46289</v>
      </c>
    </row>
    <row r="2809" customFormat="false" ht="15" hidden="false" customHeight="false" outlineLevel="0" collapsed="false">
      <c r="A2809" s="37" t="n">
        <v>1002808</v>
      </c>
      <c r="B2809" s="38" t="n">
        <v>46286</v>
      </c>
      <c r="C2809" s="39" t="s">
        <v>68</v>
      </c>
      <c r="D2809" s="39" t="s">
        <v>33</v>
      </c>
      <c r="E2809" s="40" t="n">
        <v>1.1</v>
      </c>
      <c r="F2809" s="41" t="n">
        <f aca="false">IF(A2809="","",INDEX(Assumptions!$B$16:$B$18,MATCH(C2809,Assumptions!$A$16:$A$18,0)))</f>
        <v>1</v>
      </c>
      <c r="G2809" s="42" t="n">
        <f aca="false">IF(A2809="","",WORKDAY(B2809,F2809))</f>
        <v>46287</v>
      </c>
    </row>
    <row r="2810" customFormat="false" ht="15" hidden="false" customHeight="false" outlineLevel="0" collapsed="false">
      <c r="A2810" s="37" t="n">
        <v>1002809</v>
      </c>
      <c r="B2810" s="38" t="n">
        <v>46286</v>
      </c>
      <c r="C2810" s="39" t="s">
        <v>68</v>
      </c>
      <c r="D2810" s="39" t="s">
        <v>35</v>
      </c>
      <c r="E2810" s="40" t="n">
        <v>1.6</v>
      </c>
      <c r="F2810" s="41" t="n">
        <f aca="false">IF(A2810="","",INDEX(Assumptions!$B$16:$B$18,MATCH(C2810,Assumptions!$A$16:$A$18,0)))</f>
        <v>1</v>
      </c>
      <c r="G2810" s="42" t="n">
        <f aca="false">IF(A2810="","",WORKDAY(B2810,F2810))</f>
        <v>46287</v>
      </c>
    </row>
    <row r="2811" customFormat="false" ht="15" hidden="false" customHeight="false" outlineLevel="0" collapsed="false">
      <c r="A2811" s="37" t="n">
        <v>1002810</v>
      </c>
      <c r="B2811" s="38" t="n">
        <v>46286</v>
      </c>
      <c r="C2811" s="39" t="s">
        <v>68</v>
      </c>
      <c r="D2811" s="39" t="s">
        <v>37</v>
      </c>
      <c r="E2811" s="40" t="n">
        <v>10</v>
      </c>
      <c r="F2811" s="41" t="n">
        <f aca="false">IF(A2811="","",INDEX(Assumptions!$B$16:$B$18,MATCH(C2811,Assumptions!$A$16:$A$18,0)))</f>
        <v>1</v>
      </c>
      <c r="G2811" s="42" t="n">
        <f aca="false">IF(A2811="","",WORKDAY(B2811,F2811))</f>
        <v>46287</v>
      </c>
    </row>
    <row r="2812" customFormat="false" ht="15" hidden="false" customHeight="false" outlineLevel="0" collapsed="false">
      <c r="A2812" s="37" t="n">
        <v>1002811</v>
      </c>
      <c r="B2812" s="38" t="n">
        <v>46286</v>
      </c>
      <c r="C2812" s="39" t="s">
        <v>69</v>
      </c>
      <c r="D2812" s="39" t="s">
        <v>39</v>
      </c>
      <c r="E2812" s="40" t="n">
        <v>3.9</v>
      </c>
      <c r="F2812" s="41" t="n">
        <f aca="false">IF(A2812="","",INDEX(Assumptions!$B$16:$B$18,MATCH(C2812,Assumptions!$A$16:$A$18,0)))</f>
        <v>3</v>
      </c>
      <c r="G2812" s="42" t="n">
        <f aca="false">IF(A2812="","",WORKDAY(B2812,F2812))</f>
        <v>46289</v>
      </c>
    </row>
    <row r="2813" customFormat="false" ht="15" hidden="false" customHeight="false" outlineLevel="0" collapsed="false">
      <c r="A2813" s="37" t="n">
        <v>1002812</v>
      </c>
      <c r="B2813" s="38" t="n">
        <v>46286</v>
      </c>
      <c r="C2813" s="39" t="s">
        <v>69</v>
      </c>
      <c r="D2813" s="39" t="s">
        <v>31</v>
      </c>
      <c r="E2813" s="40" t="n">
        <v>2.4</v>
      </c>
      <c r="F2813" s="41" t="n">
        <f aca="false">IF(A2813="","",INDEX(Assumptions!$B$16:$B$18,MATCH(C2813,Assumptions!$A$16:$A$18,0)))</f>
        <v>3</v>
      </c>
      <c r="G2813" s="42" t="n">
        <f aca="false">IF(A2813="","",WORKDAY(B2813,F2813))</f>
        <v>46289</v>
      </c>
    </row>
    <row r="2814" customFormat="false" ht="15" hidden="false" customHeight="false" outlineLevel="0" collapsed="false">
      <c r="A2814" s="37" t="n">
        <v>1002813</v>
      </c>
      <c r="B2814" s="38" t="n">
        <v>46286</v>
      </c>
      <c r="C2814" s="39" t="s">
        <v>70</v>
      </c>
      <c r="D2814" s="39" t="s">
        <v>31</v>
      </c>
      <c r="E2814" s="40" t="n">
        <v>1.1</v>
      </c>
      <c r="F2814" s="41" t="n">
        <f aca="false">IF(A2814="","",INDEX(Assumptions!$B$16:$B$18,MATCH(C2814,Assumptions!$A$16:$A$18,0)))</f>
        <v>5</v>
      </c>
      <c r="G2814" s="42" t="n">
        <f aca="false">IF(A2814="","",WORKDAY(B2814,F2814))</f>
        <v>46293</v>
      </c>
    </row>
    <row r="2815" customFormat="false" ht="15" hidden="false" customHeight="false" outlineLevel="0" collapsed="false">
      <c r="A2815" s="37" t="n">
        <v>1002814</v>
      </c>
      <c r="B2815" s="38" t="n">
        <v>46286</v>
      </c>
      <c r="C2815" s="39" t="s">
        <v>69</v>
      </c>
      <c r="D2815" s="39" t="s">
        <v>33</v>
      </c>
      <c r="E2815" s="40" t="n">
        <v>1.4</v>
      </c>
      <c r="F2815" s="41" t="n">
        <f aca="false">IF(A2815="","",INDEX(Assumptions!$B$16:$B$18,MATCH(C2815,Assumptions!$A$16:$A$18,0)))</f>
        <v>3</v>
      </c>
      <c r="G2815" s="42" t="n">
        <f aca="false">IF(A2815="","",WORKDAY(B2815,F2815))</f>
        <v>46289</v>
      </c>
    </row>
    <row r="2816" customFormat="false" ht="15" hidden="false" customHeight="false" outlineLevel="0" collapsed="false">
      <c r="A2816" s="37" t="n">
        <v>1002815</v>
      </c>
      <c r="B2816" s="38" t="n">
        <v>46286</v>
      </c>
      <c r="C2816" s="39" t="s">
        <v>69</v>
      </c>
      <c r="D2816" s="39" t="s">
        <v>35</v>
      </c>
      <c r="E2816" s="40" t="n">
        <v>0.7</v>
      </c>
      <c r="F2816" s="41" t="n">
        <f aca="false">IF(A2816="","",INDEX(Assumptions!$B$16:$B$18,MATCH(C2816,Assumptions!$A$16:$A$18,0)))</f>
        <v>3</v>
      </c>
      <c r="G2816" s="42" t="n">
        <f aca="false">IF(A2816="","",WORKDAY(B2816,F2816))</f>
        <v>46289</v>
      </c>
    </row>
    <row r="2817" customFormat="false" ht="15" hidden="false" customHeight="false" outlineLevel="0" collapsed="false">
      <c r="A2817" s="37" t="n">
        <v>1002816</v>
      </c>
      <c r="B2817" s="38" t="n">
        <v>46286</v>
      </c>
      <c r="C2817" s="39" t="s">
        <v>69</v>
      </c>
      <c r="D2817" s="39" t="s">
        <v>35</v>
      </c>
      <c r="E2817" s="40" t="n">
        <v>4</v>
      </c>
      <c r="F2817" s="41" t="n">
        <f aca="false">IF(A2817="","",INDEX(Assumptions!$B$16:$B$18,MATCH(C2817,Assumptions!$A$16:$A$18,0)))</f>
        <v>3</v>
      </c>
      <c r="G2817" s="42" t="n">
        <f aca="false">IF(A2817="","",WORKDAY(B2817,F2817))</f>
        <v>46289</v>
      </c>
    </row>
    <row r="2818" customFormat="false" ht="15" hidden="false" customHeight="false" outlineLevel="0" collapsed="false">
      <c r="A2818" s="37" t="n">
        <v>1002817</v>
      </c>
      <c r="B2818" s="38" t="n">
        <v>46286</v>
      </c>
      <c r="C2818" s="39" t="s">
        <v>69</v>
      </c>
      <c r="D2818" s="39" t="s">
        <v>39</v>
      </c>
      <c r="E2818" s="40" t="n">
        <v>1.7</v>
      </c>
      <c r="F2818" s="41" t="n">
        <f aca="false">IF(A2818="","",INDEX(Assumptions!$B$16:$B$18,MATCH(C2818,Assumptions!$A$16:$A$18,0)))</f>
        <v>3</v>
      </c>
      <c r="G2818" s="42" t="n">
        <f aca="false">IF(A2818="","",WORKDAY(B2818,F2818))</f>
        <v>46289</v>
      </c>
    </row>
    <row r="2819" customFormat="false" ht="15" hidden="false" customHeight="false" outlineLevel="0" collapsed="false">
      <c r="A2819" s="37" t="n">
        <v>1002818</v>
      </c>
      <c r="B2819" s="38" t="n">
        <v>46286</v>
      </c>
      <c r="C2819" s="39" t="s">
        <v>69</v>
      </c>
      <c r="D2819" s="39" t="s">
        <v>37</v>
      </c>
      <c r="E2819" s="40" t="n">
        <v>0.5</v>
      </c>
      <c r="F2819" s="41" t="n">
        <f aca="false">IF(A2819="","",INDEX(Assumptions!$B$16:$B$18,MATCH(C2819,Assumptions!$A$16:$A$18,0)))</f>
        <v>3</v>
      </c>
      <c r="G2819" s="42" t="n">
        <f aca="false">IF(A2819="","",WORKDAY(B2819,F2819))</f>
        <v>46289</v>
      </c>
    </row>
    <row r="2820" customFormat="false" ht="15" hidden="false" customHeight="false" outlineLevel="0" collapsed="false">
      <c r="A2820" s="37" t="n">
        <v>1002819</v>
      </c>
      <c r="B2820" s="38" t="n">
        <v>46286</v>
      </c>
      <c r="C2820" s="39" t="s">
        <v>69</v>
      </c>
      <c r="D2820" s="39" t="s">
        <v>35</v>
      </c>
      <c r="E2820" s="40" t="n">
        <v>3</v>
      </c>
      <c r="F2820" s="41" t="n">
        <f aca="false">IF(A2820="","",INDEX(Assumptions!$B$16:$B$18,MATCH(C2820,Assumptions!$A$16:$A$18,0)))</f>
        <v>3</v>
      </c>
      <c r="G2820" s="42" t="n">
        <f aca="false">IF(A2820="","",WORKDAY(B2820,F2820))</f>
        <v>46289</v>
      </c>
    </row>
    <row r="2821" customFormat="false" ht="15" hidden="false" customHeight="false" outlineLevel="0" collapsed="false">
      <c r="A2821" s="37" t="n">
        <v>1002820</v>
      </c>
      <c r="B2821" s="38" t="n">
        <v>46286</v>
      </c>
      <c r="C2821" s="39" t="s">
        <v>69</v>
      </c>
      <c r="D2821" s="39" t="s">
        <v>35</v>
      </c>
      <c r="E2821" s="40" t="n">
        <v>1.7</v>
      </c>
      <c r="F2821" s="41" t="n">
        <f aca="false">IF(A2821="","",INDEX(Assumptions!$B$16:$B$18,MATCH(C2821,Assumptions!$A$16:$A$18,0)))</f>
        <v>3</v>
      </c>
      <c r="G2821" s="42" t="n">
        <f aca="false">IF(A2821="","",WORKDAY(B2821,F2821))</f>
        <v>46289</v>
      </c>
    </row>
    <row r="2822" customFormat="false" ht="15" hidden="false" customHeight="false" outlineLevel="0" collapsed="false">
      <c r="A2822" s="37" t="n">
        <v>1002821</v>
      </c>
      <c r="B2822" s="38" t="n">
        <v>46286</v>
      </c>
      <c r="C2822" s="39" t="s">
        <v>69</v>
      </c>
      <c r="D2822" s="39" t="s">
        <v>31</v>
      </c>
      <c r="E2822" s="40" t="n">
        <v>2.1</v>
      </c>
      <c r="F2822" s="41" t="n">
        <f aca="false">IF(A2822="","",INDEX(Assumptions!$B$16:$B$18,MATCH(C2822,Assumptions!$A$16:$A$18,0)))</f>
        <v>3</v>
      </c>
      <c r="G2822" s="42" t="n">
        <f aca="false">IF(A2822="","",WORKDAY(B2822,F2822))</f>
        <v>46289</v>
      </c>
    </row>
    <row r="2823" customFormat="false" ht="15" hidden="false" customHeight="false" outlineLevel="0" collapsed="false">
      <c r="A2823" s="37" t="n">
        <v>1002822</v>
      </c>
      <c r="B2823" s="38" t="n">
        <v>46286</v>
      </c>
      <c r="C2823" s="39" t="s">
        <v>70</v>
      </c>
      <c r="D2823" s="39" t="s">
        <v>35</v>
      </c>
      <c r="E2823" s="40" t="n">
        <v>3.3</v>
      </c>
      <c r="F2823" s="41" t="n">
        <f aca="false">IF(A2823="","",INDEX(Assumptions!$B$16:$B$18,MATCH(C2823,Assumptions!$A$16:$A$18,0)))</f>
        <v>5</v>
      </c>
      <c r="G2823" s="42" t="n">
        <f aca="false">IF(A2823="","",WORKDAY(B2823,F2823))</f>
        <v>46293</v>
      </c>
    </row>
    <row r="2824" customFormat="false" ht="15" hidden="false" customHeight="false" outlineLevel="0" collapsed="false">
      <c r="A2824" s="37" t="n">
        <v>1002823</v>
      </c>
      <c r="B2824" s="38" t="n">
        <v>46286</v>
      </c>
      <c r="C2824" s="39" t="s">
        <v>68</v>
      </c>
      <c r="D2824" s="39" t="s">
        <v>39</v>
      </c>
      <c r="E2824" s="40" t="n">
        <v>2.5</v>
      </c>
      <c r="F2824" s="41" t="n">
        <f aca="false">IF(A2824="","",INDEX(Assumptions!$B$16:$B$18,MATCH(C2824,Assumptions!$A$16:$A$18,0)))</f>
        <v>1</v>
      </c>
      <c r="G2824" s="42" t="n">
        <f aca="false">IF(A2824="","",WORKDAY(B2824,F2824))</f>
        <v>46287</v>
      </c>
    </row>
    <row r="2825" customFormat="false" ht="15" hidden="false" customHeight="false" outlineLevel="0" collapsed="false">
      <c r="A2825" s="37" t="n">
        <v>1002824</v>
      </c>
      <c r="B2825" s="38" t="n">
        <v>46286</v>
      </c>
      <c r="C2825" s="39" t="s">
        <v>69</v>
      </c>
      <c r="D2825" s="39" t="s">
        <v>33</v>
      </c>
      <c r="E2825" s="40" t="n">
        <v>1.8</v>
      </c>
      <c r="F2825" s="41" t="n">
        <f aca="false">IF(A2825="","",INDEX(Assumptions!$B$16:$B$18,MATCH(C2825,Assumptions!$A$16:$A$18,0)))</f>
        <v>3</v>
      </c>
      <c r="G2825" s="42" t="n">
        <f aca="false">IF(A2825="","",WORKDAY(B2825,F2825))</f>
        <v>46289</v>
      </c>
    </row>
    <row r="2826" customFormat="false" ht="15" hidden="false" customHeight="false" outlineLevel="0" collapsed="false">
      <c r="A2826" s="37" t="n">
        <v>1002825</v>
      </c>
      <c r="B2826" s="38" t="n">
        <v>46286</v>
      </c>
      <c r="C2826" s="39" t="s">
        <v>70</v>
      </c>
      <c r="D2826" s="39" t="s">
        <v>35</v>
      </c>
      <c r="E2826" s="40" t="n">
        <v>0.9</v>
      </c>
      <c r="F2826" s="41" t="n">
        <f aca="false">IF(A2826="","",INDEX(Assumptions!$B$16:$B$18,MATCH(C2826,Assumptions!$A$16:$A$18,0)))</f>
        <v>5</v>
      </c>
      <c r="G2826" s="42" t="n">
        <f aca="false">IF(A2826="","",WORKDAY(B2826,F2826))</f>
        <v>46293</v>
      </c>
    </row>
    <row r="2827" customFormat="false" ht="15" hidden="false" customHeight="false" outlineLevel="0" collapsed="false">
      <c r="A2827" s="37" t="n">
        <v>1002826</v>
      </c>
      <c r="B2827" s="38" t="n">
        <v>46286</v>
      </c>
      <c r="C2827" s="39" t="s">
        <v>68</v>
      </c>
      <c r="D2827" s="39" t="s">
        <v>39</v>
      </c>
      <c r="E2827" s="40" t="n">
        <v>3.1</v>
      </c>
      <c r="F2827" s="41" t="n">
        <f aca="false">IF(A2827="","",INDEX(Assumptions!$B$16:$B$18,MATCH(C2827,Assumptions!$A$16:$A$18,0)))</f>
        <v>1</v>
      </c>
      <c r="G2827" s="42" t="n">
        <f aca="false">IF(A2827="","",WORKDAY(B2827,F2827))</f>
        <v>46287</v>
      </c>
    </row>
    <row r="2828" customFormat="false" ht="15" hidden="false" customHeight="false" outlineLevel="0" collapsed="false">
      <c r="A2828" s="37" t="n">
        <v>1002827</v>
      </c>
      <c r="B2828" s="38" t="n">
        <v>46286</v>
      </c>
      <c r="C2828" s="39" t="s">
        <v>70</v>
      </c>
      <c r="D2828" s="39" t="s">
        <v>37</v>
      </c>
      <c r="E2828" s="40" t="n">
        <v>1.8</v>
      </c>
      <c r="F2828" s="41" t="n">
        <f aca="false">IF(A2828="","",INDEX(Assumptions!$B$16:$B$18,MATCH(C2828,Assumptions!$A$16:$A$18,0)))</f>
        <v>5</v>
      </c>
      <c r="G2828" s="42" t="n">
        <f aca="false">IF(A2828="","",WORKDAY(B2828,F2828))</f>
        <v>46293</v>
      </c>
    </row>
    <row r="2829" customFormat="false" ht="15" hidden="false" customHeight="false" outlineLevel="0" collapsed="false">
      <c r="A2829" s="37" t="n">
        <v>1002828</v>
      </c>
      <c r="B2829" s="38" t="n">
        <v>46286</v>
      </c>
      <c r="C2829" s="39" t="s">
        <v>69</v>
      </c>
      <c r="D2829" s="39" t="s">
        <v>31</v>
      </c>
      <c r="E2829" s="40" t="n">
        <v>3.1</v>
      </c>
      <c r="F2829" s="41" t="n">
        <f aca="false">IF(A2829="","",INDEX(Assumptions!$B$16:$B$18,MATCH(C2829,Assumptions!$A$16:$A$18,0)))</f>
        <v>3</v>
      </c>
      <c r="G2829" s="42" t="n">
        <f aca="false">IF(A2829="","",WORKDAY(B2829,F2829))</f>
        <v>46289</v>
      </c>
    </row>
    <row r="2830" customFormat="false" ht="15" hidden="false" customHeight="false" outlineLevel="0" collapsed="false">
      <c r="A2830" s="37" t="n">
        <v>1002829</v>
      </c>
      <c r="B2830" s="38" t="n">
        <v>46286</v>
      </c>
      <c r="C2830" s="39" t="s">
        <v>69</v>
      </c>
      <c r="D2830" s="39" t="s">
        <v>37</v>
      </c>
      <c r="E2830" s="40" t="n">
        <v>2.2</v>
      </c>
      <c r="F2830" s="41" t="n">
        <f aca="false">IF(A2830="","",INDEX(Assumptions!$B$16:$B$18,MATCH(C2830,Assumptions!$A$16:$A$18,0)))</f>
        <v>3</v>
      </c>
      <c r="G2830" s="42" t="n">
        <f aca="false">IF(A2830="","",WORKDAY(B2830,F2830))</f>
        <v>46289</v>
      </c>
    </row>
    <row r="2831" customFormat="false" ht="15" hidden="false" customHeight="false" outlineLevel="0" collapsed="false">
      <c r="A2831" s="37" t="n">
        <v>1002830</v>
      </c>
      <c r="B2831" s="38" t="n">
        <v>46286</v>
      </c>
      <c r="C2831" s="39" t="s">
        <v>69</v>
      </c>
      <c r="D2831" s="39" t="s">
        <v>33</v>
      </c>
      <c r="E2831" s="40" t="n">
        <v>0.6</v>
      </c>
      <c r="F2831" s="41" t="n">
        <f aca="false">IF(A2831="","",INDEX(Assumptions!$B$16:$B$18,MATCH(C2831,Assumptions!$A$16:$A$18,0)))</f>
        <v>3</v>
      </c>
      <c r="G2831" s="42" t="n">
        <f aca="false">IF(A2831="","",WORKDAY(B2831,F2831))</f>
        <v>46289</v>
      </c>
    </row>
    <row r="2832" customFormat="false" ht="15" hidden="false" customHeight="false" outlineLevel="0" collapsed="false">
      <c r="A2832" s="37" t="n">
        <v>1002831</v>
      </c>
      <c r="B2832" s="38" t="n">
        <v>46286</v>
      </c>
      <c r="C2832" s="39" t="s">
        <v>69</v>
      </c>
      <c r="D2832" s="39" t="s">
        <v>39</v>
      </c>
      <c r="E2832" s="40" t="n">
        <v>2</v>
      </c>
      <c r="F2832" s="41" t="n">
        <f aca="false">IF(A2832="","",INDEX(Assumptions!$B$16:$B$18,MATCH(C2832,Assumptions!$A$16:$A$18,0)))</f>
        <v>3</v>
      </c>
      <c r="G2832" s="42" t="n">
        <f aca="false">IF(A2832="","",WORKDAY(B2832,F2832))</f>
        <v>46289</v>
      </c>
    </row>
    <row r="2833" customFormat="false" ht="15" hidden="false" customHeight="false" outlineLevel="0" collapsed="false">
      <c r="A2833" s="37" t="n">
        <v>1002832</v>
      </c>
      <c r="B2833" s="38" t="n">
        <v>46286</v>
      </c>
      <c r="C2833" s="39" t="s">
        <v>69</v>
      </c>
      <c r="D2833" s="39" t="s">
        <v>35</v>
      </c>
      <c r="E2833" s="40" t="n">
        <v>2.2</v>
      </c>
      <c r="F2833" s="41" t="n">
        <f aca="false">IF(A2833="","",INDEX(Assumptions!$B$16:$B$18,MATCH(C2833,Assumptions!$A$16:$A$18,0)))</f>
        <v>3</v>
      </c>
      <c r="G2833" s="42" t="n">
        <f aca="false">IF(A2833="","",WORKDAY(B2833,F2833))</f>
        <v>46289</v>
      </c>
    </row>
    <row r="2834" customFormat="false" ht="15" hidden="false" customHeight="false" outlineLevel="0" collapsed="false">
      <c r="A2834" s="37" t="n">
        <v>1002833</v>
      </c>
      <c r="B2834" s="38" t="n">
        <v>46286</v>
      </c>
      <c r="C2834" s="39" t="s">
        <v>69</v>
      </c>
      <c r="D2834" s="39" t="s">
        <v>37</v>
      </c>
      <c r="E2834" s="40" t="n">
        <v>2.5</v>
      </c>
      <c r="F2834" s="41" t="n">
        <f aca="false">IF(A2834="","",INDEX(Assumptions!$B$16:$B$18,MATCH(C2834,Assumptions!$A$16:$A$18,0)))</f>
        <v>3</v>
      </c>
      <c r="G2834" s="42" t="n">
        <f aca="false">IF(A2834="","",WORKDAY(B2834,F2834))</f>
        <v>46289</v>
      </c>
    </row>
    <row r="2835" customFormat="false" ht="15" hidden="false" customHeight="false" outlineLevel="0" collapsed="false">
      <c r="A2835" s="37" t="n">
        <v>1002834</v>
      </c>
      <c r="B2835" s="38" t="n">
        <v>46286</v>
      </c>
      <c r="C2835" s="39" t="s">
        <v>69</v>
      </c>
      <c r="D2835" s="39" t="s">
        <v>39</v>
      </c>
      <c r="E2835" s="40" t="n">
        <v>1.5</v>
      </c>
      <c r="F2835" s="41" t="n">
        <f aca="false">IF(A2835="","",INDEX(Assumptions!$B$16:$B$18,MATCH(C2835,Assumptions!$A$16:$A$18,0)))</f>
        <v>3</v>
      </c>
      <c r="G2835" s="42" t="n">
        <f aca="false">IF(A2835="","",WORKDAY(B2835,F2835))</f>
        <v>46289</v>
      </c>
    </row>
    <row r="2836" customFormat="false" ht="15" hidden="false" customHeight="false" outlineLevel="0" collapsed="false">
      <c r="A2836" s="37" t="n">
        <v>1002835</v>
      </c>
      <c r="B2836" s="38" t="n">
        <v>46286</v>
      </c>
      <c r="C2836" s="39" t="s">
        <v>69</v>
      </c>
      <c r="D2836" s="39" t="s">
        <v>31</v>
      </c>
      <c r="E2836" s="40" t="n">
        <v>1</v>
      </c>
      <c r="F2836" s="41" t="n">
        <f aca="false">IF(A2836="","",INDEX(Assumptions!$B$16:$B$18,MATCH(C2836,Assumptions!$A$16:$A$18,0)))</f>
        <v>3</v>
      </c>
      <c r="G2836" s="42" t="n">
        <f aca="false">IF(A2836="","",WORKDAY(B2836,F2836))</f>
        <v>46289</v>
      </c>
    </row>
    <row r="2837" customFormat="false" ht="15" hidden="false" customHeight="false" outlineLevel="0" collapsed="false">
      <c r="A2837" s="37" t="n">
        <v>1002836</v>
      </c>
      <c r="B2837" s="38" t="n">
        <v>46286</v>
      </c>
      <c r="C2837" s="39" t="s">
        <v>69</v>
      </c>
      <c r="D2837" s="39" t="s">
        <v>31</v>
      </c>
      <c r="E2837" s="40" t="n">
        <v>2.8</v>
      </c>
      <c r="F2837" s="41" t="n">
        <f aca="false">IF(A2837="","",INDEX(Assumptions!$B$16:$B$18,MATCH(C2837,Assumptions!$A$16:$A$18,0)))</f>
        <v>3</v>
      </c>
      <c r="G2837" s="42" t="n">
        <f aca="false">IF(A2837="","",WORKDAY(B2837,F2837))</f>
        <v>46289</v>
      </c>
    </row>
    <row r="2838" customFormat="false" ht="15" hidden="false" customHeight="false" outlineLevel="0" collapsed="false">
      <c r="A2838" s="37" t="n">
        <v>1002837</v>
      </c>
      <c r="B2838" s="38" t="n">
        <v>46286</v>
      </c>
      <c r="C2838" s="39" t="s">
        <v>69</v>
      </c>
      <c r="D2838" s="39" t="s">
        <v>39</v>
      </c>
      <c r="E2838" s="40" t="n">
        <v>1.3</v>
      </c>
      <c r="F2838" s="41" t="n">
        <f aca="false">IF(A2838="","",INDEX(Assumptions!$B$16:$B$18,MATCH(C2838,Assumptions!$A$16:$A$18,0)))</f>
        <v>3</v>
      </c>
      <c r="G2838" s="42" t="n">
        <f aca="false">IF(A2838="","",WORKDAY(B2838,F2838))</f>
        <v>46289</v>
      </c>
    </row>
    <row r="2839" customFormat="false" ht="15" hidden="false" customHeight="false" outlineLevel="0" collapsed="false">
      <c r="A2839" s="37" t="n">
        <v>1002838</v>
      </c>
      <c r="B2839" s="38" t="n">
        <v>46286</v>
      </c>
      <c r="C2839" s="39" t="s">
        <v>69</v>
      </c>
      <c r="D2839" s="39" t="s">
        <v>37</v>
      </c>
      <c r="E2839" s="40" t="n">
        <v>7.2</v>
      </c>
      <c r="F2839" s="41" t="n">
        <f aca="false">IF(A2839="","",INDEX(Assumptions!$B$16:$B$18,MATCH(C2839,Assumptions!$A$16:$A$18,0)))</f>
        <v>3</v>
      </c>
      <c r="G2839" s="42" t="n">
        <f aca="false">IF(A2839="","",WORKDAY(B2839,F2839))</f>
        <v>46289</v>
      </c>
    </row>
    <row r="2840" customFormat="false" ht="15" hidden="false" customHeight="false" outlineLevel="0" collapsed="false">
      <c r="A2840" s="37" t="n">
        <v>1002839</v>
      </c>
      <c r="B2840" s="38" t="n">
        <v>46286</v>
      </c>
      <c r="C2840" s="39" t="s">
        <v>70</v>
      </c>
      <c r="D2840" s="39" t="s">
        <v>33</v>
      </c>
      <c r="E2840" s="40" t="n">
        <v>3.3</v>
      </c>
      <c r="F2840" s="41" t="n">
        <f aca="false">IF(A2840="","",INDEX(Assumptions!$B$16:$B$18,MATCH(C2840,Assumptions!$A$16:$A$18,0)))</f>
        <v>5</v>
      </c>
      <c r="G2840" s="42" t="n">
        <f aca="false">IF(A2840="","",WORKDAY(B2840,F2840))</f>
        <v>46293</v>
      </c>
    </row>
    <row r="2841" customFormat="false" ht="15" hidden="false" customHeight="false" outlineLevel="0" collapsed="false">
      <c r="A2841" s="37" t="n">
        <v>1002840</v>
      </c>
      <c r="B2841" s="38" t="n">
        <v>46286</v>
      </c>
      <c r="C2841" s="39" t="s">
        <v>69</v>
      </c>
      <c r="D2841" s="39" t="s">
        <v>35</v>
      </c>
      <c r="E2841" s="40" t="n">
        <v>2.4</v>
      </c>
      <c r="F2841" s="41" t="n">
        <f aca="false">IF(A2841="","",INDEX(Assumptions!$B$16:$B$18,MATCH(C2841,Assumptions!$A$16:$A$18,0)))</f>
        <v>3</v>
      </c>
      <c r="G2841" s="42" t="n">
        <f aca="false">IF(A2841="","",WORKDAY(B2841,F2841))</f>
        <v>46289</v>
      </c>
    </row>
    <row r="2842" customFormat="false" ht="15" hidden="false" customHeight="false" outlineLevel="0" collapsed="false">
      <c r="A2842" s="37" t="n">
        <v>1002841</v>
      </c>
      <c r="B2842" s="38" t="n">
        <v>46286</v>
      </c>
      <c r="C2842" s="39" t="s">
        <v>69</v>
      </c>
      <c r="D2842" s="39" t="s">
        <v>31</v>
      </c>
      <c r="E2842" s="40" t="n">
        <v>1.1</v>
      </c>
      <c r="F2842" s="41" t="n">
        <f aca="false">IF(A2842="","",INDEX(Assumptions!$B$16:$B$18,MATCH(C2842,Assumptions!$A$16:$A$18,0)))</f>
        <v>3</v>
      </c>
      <c r="G2842" s="42" t="n">
        <f aca="false">IF(A2842="","",WORKDAY(B2842,F2842))</f>
        <v>46289</v>
      </c>
    </row>
    <row r="2843" customFormat="false" ht="15" hidden="false" customHeight="false" outlineLevel="0" collapsed="false">
      <c r="A2843" s="37" t="n">
        <v>1002842</v>
      </c>
      <c r="B2843" s="38" t="n">
        <v>46286</v>
      </c>
      <c r="C2843" s="39" t="s">
        <v>68</v>
      </c>
      <c r="D2843" s="39" t="s">
        <v>31</v>
      </c>
      <c r="E2843" s="40" t="n">
        <v>1.7</v>
      </c>
      <c r="F2843" s="41" t="n">
        <f aca="false">IF(A2843="","",INDEX(Assumptions!$B$16:$B$18,MATCH(C2843,Assumptions!$A$16:$A$18,0)))</f>
        <v>1</v>
      </c>
      <c r="G2843" s="42" t="n">
        <f aca="false">IF(A2843="","",WORKDAY(B2843,F2843))</f>
        <v>46287</v>
      </c>
    </row>
    <row r="2844" customFormat="false" ht="15" hidden="false" customHeight="false" outlineLevel="0" collapsed="false">
      <c r="A2844" s="37" t="n">
        <v>1002843</v>
      </c>
      <c r="B2844" s="38" t="n">
        <v>46286</v>
      </c>
      <c r="C2844" s="39" t="s">
        <v>69</v>
      </c>
      <c r="D2844" s="39" t="s">
        <v>31</v>
      </c>
      <c r="E2844" s="40" t="n">
        <v>2.2</v>
      </c>
      <c r="F2844" s="41" t="n">
        <f aca="false">IF(A2844="","",INDEX(Assumptions!$B$16:$B$18,MATCH(C2844,Assumptions!$A$16:$A$18,0)))</f>
        <v>3</v>
      </c>
      <c r="G2844" s="42" t="n">
        <f aca="false">IF(A2844="","",WORKDAY(B2844,F2844))</f>
        <v>46289</v>
      </c>
    </row>
    <row r="2845" customFormat="false" ht="15" hidden="false" customHeight="false" outlineLevel="0" collapsed="false">
      <c r="A2845" s="37" t="n">
        <v>1002844</v>
      </c>
      <c r="B2845" s="38" t="n">
        <v>46286</v>
      </c>
      <c r="C2845" s="39" t="s">
        <v>70</v>
      </c>
      <c r="D2845" s="39" t="s">
        <v>37</v>
      </c>
      <c r="E2845" s="40" t="n">
        <v>8</v>
      </c>
      <c r="F2845" s="41" t="n">
        <f aca="false">IF(A2845="","",INDEX(Assumptions!$B$16:$B$18,MATCH(C2845,Assumptions!$A$16:$A$18,0)))</f>
        <v>5</v>
      </c>
      <c r="G2845" s="42" t="n">
        <f aca="false">IF(A2845="","",WORKDAY(B2845,F2845))</f>
        <v>46293</v>
      </c>
    </row>
    <row r="2846" customFormat="false" ht="15" hidden="false" customHeight="false" outlineLevel="0" collapsed="false">
      <c r="A2846" s="37" t="n">
        <v>1002845</v>
      </c>
      <c r="B2846" s="38" t="n">
        <v>46286</v>
      </c>
      <c r="C2846" s="39" t="s">
        <v>69</v>
      </c>
      <c r="D2846" s="39" t="s">
        <v>33</v>
      </c>
      <c r="E2846" s="40" t="n">
        <v>2.2</v>
      </c>
      <c r="F2846" s="41" t="n">
        <f aca="false">IF(A2846="","",INDEX(Assumptions!$B$16:$B$18,MATCH(C2846,Assumptions!$A$16:$A$18,0)))</f>
        <v>3</v>
      </c>
      <c r="G2846" s="42" t="n">
        <f aca="false">IF(A2846="","",WORKDAY(B2846,F2846))</f>
        <v>46289</v>
      </c>
    </row>
    <row r="2847" customFormat="false" ht="15" hidden="false" customHeight="false" outlineLevel="0" collapsed="false">
      <c r="A2847" s="37" t="n">
        <v>1002846</v>
      </c>
      <c r="B2847" s="38" t="n">
        <v>46286</v>
      </c>
      <c r="C2847" s="39" t="s">
        <v>69</v>
      </c>
      <c r="D2847" s="39" t="s">
        <v>31</v>
      </c>
      <c r="E2847" s="40" t="n">
        <v>4.4</v>
      </c>
      <c r="F2847" s="41" t="n">
        <f aca="false">IF(A2847="","",INDEX(Assumptions!$B$16:$B$18,MATCH(C2847,Assumptions!$A$16:$A$18,0)))</f>
        <v>3</v>
      </c>
      <c r="G2847" s="42" t="n">
        <f aca="false">IF(A2847="","",WORKDAY(B2847,F2847))</f>
        <v>46289</v>
      </c>
    </row>
    <row r="2848" customFormat="false" ht="15" hidden="false" customHeight="false" outlineLevel="0" collapsed="false">
      <c r="A2848" s="37" t="n">
        <v>1002847</v>
      </c>
      <c r="B2848" s="38" t="n">
        <v>46286</v>
      </c>
      <c r="C2848" s="39" t="s">
        <v>69</v>
      </c>
      <c r="D2848" s="39" t="s">
        <v>39</v>
      </c>
      <c r="E2848" s="40" t="n">
        <v>1.1</v>
      </c>
      <c r="F2848" s="41" t="n">
        <f aca="false">IF(A2848="","",INDEX(Assumptions!$B$16:$B$18,MATCH(C2848,Assumptions!$A$16:$A$18,0)))</f>
        <v>3</v>
      </c>
      <c r="G2848" s="42" t="n">
        <f aca="false">IF(A2848="","",WORKDAY(B2848,F2848))</f>
        <v>46289</v>
      </c>
    </row>
    <row r="2849" customFormat="false" ht="15" hidden="false" customHeight="false" outlineLevel="0" collapsed="false">
      <c r="A2849" s="37" t="n">
        <v>1002848</v>
      </c>
      <c r="B2849" s="38" t="n">
        <v>46286</v>
      </c>
      <c r="C2849" s="39" t="s">
        <v>69</v>
      </c>
      <c r="D2849" s="39" t="s">
        <v>39</v>
      </c>
      <c r="E2849" s="40" t="n">
        <v>6.9</v>
      </c>
      <c r="F2849" s="41" t="n">
        <f aca="false">IF(A2849="","",INDEX(Assumptions!$B$16:$B$18,MATCH(C2849,Assumptions!$A$16:$A$18,0)))</f>
        <v>3</v>
      </c>
      <c r="G2849" s="42" t="n">
        <f aca="false">IF(A2849="","",WORKDAY(B2849,F2849))</f>
        <v>46289</v>
      </c>
    </row>
    <row r="2850" customFormat="false" ht="15" hidden="false" customHeight="false" outlineLevel="0" collapsed="false">
      <c r="A2850" s="37" t="n">
        <v>1002849</v>
      </c>
      <c r="B2850" s="38" t="n">
        <v>46286</v>
      </c>
      <c r="C2850" s="39" t="s">
        <v>68</v>
      </c>
      <c r="D2850" s="39" t="s">
        <v>37</v>
      </c>
      <c r="E2850" s="40" t="n">
        <v>3.8</v>
      </c>
      <c r="F2850" s="41" t="n">
        <f aca="false">IF(A2850="","",INDEX(Assumptions!$B$16:$B$18,MATCH(C2850,Assumptions!$A$16:$A$18,0)))</f>
        <v>1</v>
      </c>
      <c r="G2850" s="42" t="n">
        <f aca="false">IF(A2850="","",WORKDAY(B2850,F2850))</f>
        <v>46287</v>
      </c>
    </row>
    <row r="2851" customFormat="false" ht="15" hidden="false" customHeight="false" outlineLevel="0" collapsed="false">
      <c r="A2851" s="37" t="n">
        <v>1002850</v>
      </c>
      <c r="B2851" s="38" t="n">
        <v>46286</v>
      </c>
      <c r="C2851" s="39" t="s">
        <v>69</v>
      </c>
      <c r="D2851" s="39" t="s">
        <v>37</v>
      </c>
      <c r="E2851" s="40" t="n">
        <v>1.8</v>
      </c>
      <c r="F2851" s="41" t="n">
        <f aca="false">IF(A2851="","",INDEX(Assumptions!$B$16:$B$18,MATCH(C2851,Assumptions!$A$16:$A$18,0)))</f>
        <v>3</v>
      </c>
      <c r="G2851" s="42" t="n">
        <f aca="false">IF(A2851="","",WORKDAY(B2851,F2851))</f>
        <v>46289</v>
      </c>
    </row>
    <row r="2852" customFormat="false" ht="15" hidden="false" customHeight="false" outlineLevel="0" collapsed="false">
      <c r="A2852" s="37" t="n">
        <v>1002851</v>
      </c>
      <c r="B2852" s="38" t="n">
        <v>46286</v>
      </c>
      <c r="C2852" s="39" t="s">
        <v>68</v>
      </c>
      <c r="D2852" s="39" t="s">
        <v>39</v>
      </c>
      <c r="E2852" s="40" t="n">
        <v>2.2</v>
      </c>
      <c r="F2852" s="41" t="n">
        <f aca="false">IF(A2852="","",INDEX(Assumptions!$B$16:$B$18,MATCH(C2852,Assumptions!$A$16:$A$18,0)))</f>
        <v>1</v>
      </c>
      <c r="G2852" s="42" t="n">
        <f aca="false">IF(A2852="","",WORKDAY(B2852,F2852))</f>
        <v>46287</v>
      </c>
    </row>
    <row r="2853" customFormat="false" ht="15" hidden="false" customHeight="false" outlineLevel="0" collapsed="false">
      <c r="A2853" s="37" t="n">
        <v>1002852</v>
      </c>
      <c r="B2853" s="38" t="n">
        <v>46286</v>
      </c>
      <c r="C2853" s="39" t="s">
        <v>69</v>
      </c>
      <c r="D2853" s="39" t="s">
        <v>39</v>
      </c>
      <c r="E2853" s="40" t="n">
        <v>1.3</v>
      </c>
      <c r="F2853" s="41" t="n">
        <f aca="false">IF(A2853="","",INDEX(Assumptions!$B$16:$B$18,MATCH(C2853,Assumptions!$A$16:$A$18,0)))</f>
        <v>3</v>
      </c>
      <c r="G2853" s="42" t="n">
        <f aca="false">IF(A2853="","",WORKDAY(B2853,F2853))</f>
        <v>46289</v>
      </c>
    </row>
    <row r="2854" customFormat="false" ht="15" hidden="false" customHeight="false" outlineLevel="0" collapsed="false">
      <c r="A2854" s="37" t="n">
        <v>1002853</v>
      </c>
      <c r="B2854" s="38" t="n">
        <v>46286</v>
      </c>
      <c r="C2854" s="39" t="s">
        <v>69</v>
      </c>
      <c r="D2854" s="39" t="s">
        <v>31</v>
      </c>
      <c r="E2854" s="40" t="n">
        <v>1.3</v>
      </c>
      <c r="F2854" s="41" t="n">
        <f aca="false">IF(A2854="","",INDEX(Assumptions!$B$16:$B$18,MATCH(C2854,Assumptions!$A$16:$A$18,0)))</f>
        <v>3</v>
      </c>
      <c r="G2854" s="42" t="n">
        <f aca="false">IF(A2854="","",WORKDAY(B2854,F2854))</f>
        <v>46289</v>
      </c>
    </row>
    <row r="2855" customFormat="false" ht="15" hidden="false" customHeight="false" outlineLevel="0" collapsed="false">
      <c r="A2855" s="37" t="n">
        <v>1002854</v>
      </c>
      <c r="B2855" s="38" t="n">
        <v>46286</v>
      </c>
      <c r="C2855" s="39" t="s">
        <v>69</v>
      </c>
      <c r="D2855" s="39" t="s">
        <v>31</v>
      </c>
      <c r="E2855" s="40" t="n">
        <v>0.9</v>
      </c>
      <c r="F2855" s="41" t="n">
        <f aca="false">IF(A2855="","",INDEX(Assumptions!$B$16:$B$18,MATCH(C2855,Assumptions!$A$16:$A$18,0)))</f>
        <v>3</v>
      </c>
      <c r="G2855" s="42" t="n">
        <f aca="false">IF(A2855="","",WORKDAY(B2855,F2855))</f>
        <v>46289</v>
      </c>
    </row>
    <row r="2856" customFormat="false" ht="15" hidden="false" customHeight="false" outlineLevel="0" collapsed="false">
      <c r="A2856" s="37" t="n">
        <v>1002855</v>
      </c>
      <c r="B2856" s="38" t="n">
        <v>46286</v>
      </c>
      <c r="C2856" s="39" t="s">
        <v>68</v>
      </c>
      <c r="D2856" s="39" t="s">
        <v>31</v>
      </c>
      <c r="E2856" s="40" t="n">
        <v>1.2</v>
      </c>
      <c r="F2856" s="41" t="n">
        <f aca="false">IF(A2856="","",INDEX(Assumptions!$B$16:$B$18,MATCH(C2856,Assumptions!$A$16:$A$18,0)))</f>
        <v>1</v>
      </c>
      <c r="G2856" s="42" t="n">
        <f aca="false">IF(A2856="","",WORKDAY(B2856,F2856))</f>
        <v>46287</v>
      </c>
    </row>
    <row r="2857" customFormat="false" ht="15" hidden="false" customHeight="false" outlineLevel="0" collapsed="false">
      <c r="A2857" s="37" t="n">
        <v>1002856</v>
      </c>
      <c r="B2857" s="38" t="n">
        <v>46286</v>
      </c>
      <c r="C2857" s="39" t="s">
        <v>68</v>
      </c>
      <c r="D2857" s="39" t="s">
        <v>39</v>
      </c>
      <c r="E2857" s="40" t="n">
        <v>1.5</v>
      </c>
      <c r="F2857" s="41" t="n">
        <f aca="false">IF(A2857="","",INDEX(Assumptions!$B$16:$B$18,MATCH(C2857,Assumptions!$A$16:$A$18,0)))</f>
        <v>1</v>
      </c>
      <c r="G2857" s="42" t="n">
        <f aca="false">IF(A2857="","",WORKDAY(B2857,F2857))</f>
        <v>46287</v>
      </c>
    </row>
    <row r="2858" customFormat="false" ht="15" hidden="false" customHeight="false" outlineLevel="0" collapsed="false">
      <c r="A2858" s="37" t="n">
        <v>1002857</v>
      </c>
      <c r="B2858" s="38" t="n">
        <v>46286</v>
      </c>
      <c r="C2858" s="39" t="s">
        <v>69</v>
      </c>
      <c r="D2858" s="39" t="s">
        <v>31</v>
      </c>
      <c r="E2858" s="40" t="n">
        <v>0.5</v>
      </c>
      <c r="F2858" s="41" t="n">
        <f aca="false">IF(A2858="","",INDEX(Assumptions!$B$16:$B$18,MATCH(C2858,Assumptions!$A$16:$A$18,0)))</f>
        <v>3</v>
      </c>
      <c r="G2858" s="42" t="n">
        <f aca="false">IF(A2858="","",WORKDAY(B2858,F2858))</f>
        <v>46289</v>
      </c>
    </row>
    <row r="2859" customFormat="false" ht="15" hidden="false" customHeight="false" outlineLevel="0" collapsed="false">
      <c r="A2859" s="37" t="n">
        <v>1002858</v>
      </c>
      <c r="B2859" s="38" t="n">
        <v>46286</v>
      </c>
      <c r="C2859" s="39" t="s">
        <v>69</v>
      </c>
      <c r="D2859" s="39" t="s">
        <v>33</v>
      </c>
      <c r="E2859" s="40" t="n">
        <v>1</v>
      </c>
      <c r="F2859" s="41" t="n">
        <f aca="false">IF(A2859="","",INDEX(Assumptions!$B$16:$B$18,MATCH(C2859,Assumptions!$A$16:$A$18,0)))</f>
        <v>3</v>
      </c>
      <c r="G2859" s="42" t="n">
        <f aca="false">IF(A2859="","",WORKDAY(B2859,F2859))</f>
        <v>46289</v>
      </c>
    </row>
    <row r="2860" customFormat="false" ht="15" hidden="false" customHeight="false" outlineLevel="0" collapsed="false">
      <c r="A2860" s="37" t="n">
        <v>1002859</v>
      </c>
      <c r="B2860" s="38" t="n">
        <v>46286</v>
      </c>
      <c r="C2860" s="39" t="s">
        <v>70</v>
      </c>
      <c r="D2860" s="39" t="s">
        <v>37</v>
      </c>
      <c r="E2860" s="40" t="n">
        <v>4.2</v>
      </c>
      <c r="F2860" s="41" t="n">
        <f aca="false">IF(A2860="","",INDEX(Assumptions!$B$16:$B$18,MATCH(C2860,Assumptions!$A$16:$A$18,0)))</f>
        <v>5</v>
      </c>
      <c r="G2860" s="42" t="n">
        <f aca="false">IF(A2860="","",WORKDAY(B2860,F2860))</f>
        <v>46293</v>
      </c>
    </row>
    <row r="2861" customFormat="false" ht="15" hidden="false" customHeight="false" outlineLevel="0" collapsed="false">
      <c r="A2861" s="37" t="n">
        <v>1002860</v>
      </c>
      <c r="B2861" s="38" t="n">
        <v>46286</v>
      </c>
      <c r="C2861" s="39" t="s">
        <v>69</v>
      </c>
      <c r="D2861" s="39" t="s">
        <v>37</v>
      </c>
      <c r="E2861" s="40" t="n">
        <v>3</v>
      </c>
      <c r="F2861" s="41" t="n">
        <f aca="false">IF(A2861="","",INDEX(Assumptions!$B$16:$B$18,MATCH(C2861,Assumptions!$A$16:$A$18,0)))</f>
        <v>3</v>
      </c>
      <c r="G2861" s="42" t="n">
        <f aca="false">IF(A2861="","",WORKDAY(B2861,F2861))</f>
        <v>46289</v>
      </c>
    </row>
    <row r="2862" customFormat="false" ht="15" hidden="false" customHeight="false" outlineLevel="0" collapsed="false">
      <c r="A2862" s="37" t="n">
        <v>1002861</v>
      </c>
      <c r="B2862" s="38" t="n">
        <v>46286</v>
      </c>
      <c r="C2862" s="39" t="s">
        <v>69</v>
      </c>
      <c r="D2862" s="39" t="s">
        <v>39</v>
      </c>
      <c r="E2862" s="40" t="n">
        <v>7.1</v>
      </c>
      <c r="F2862" s="41" t="n">
        <f aca="false">IF(A2862="","",INDEX(Assumptions!$B$16:$B$18,MATCH(C2862,Assumptions!$A$16:$A$18,0)))</f>
        <v>3</v>
      </c>
      <c r="G2862" s="42" t="n">
        <f aca="false">IF(A2862="","",WORKDAY(B2862,F2862))</f>
        <v>46289</v>
      </c>
    </row>
    <row r="2863" customFormat="false" ht="15" hidden="false" customHeight="false" outlineLevel="0" collapsed="false">
      <c r="A2863" s="37" t="n">
        <v>1002862</v>
      </c>
      <c r="B2863" s="38" t="n">
        <v>46286</v>
      </c>
      <c r="C2863" s="39" t="s">
        <v>69</v>
      </c>
      <c r="D2863" s="39" t="s">
        <v>31</v>
      </c>
      <c r="E2863" s="40" t="n">
        <v>17.2</v>
      </c>
      <c r="F2863" s="41" t="n">
        <f aca="false">IF(A2863="","",INDEX(Assumptions!$B$16:$B$18,MATCH(C2863,Assumptions!$A$16:$A$18,0)))</f>
        <v>3</v>
      </c>
      <c r="G2863" s="42" t="n">
        <f aca="false">IF(A2863="","",WORKDAY(B2863,F2863))</f>
        <v>46289</v>
      </c>
    </row>
    <row r="2864" customFormat="false" ht="15" hidden="false" customHeight="false" outlineLevel="0" collapsed="false">
      <c r="A2864" s="37" t="n">
        <v>1002863</v>
      </c>
      <c r="B2864" s="38" t="n">
        <v>46286</v>
      </c>
      <c r="C2864" s="39" t="s">
        <v>68</v>
      </c>
      <c r="D2864" s="39" t="s">
        <v>35</v>
      </c>
      <c r="E2864" s="40" t="n">
        <v>2.3</v>
      </c>
      <c r="F2864" s="41" t="n">
        <f aca="false">IF(A2864="","",INDEX(Assumptions!$B$16:$B$18,MATCH(C2864,Assumptions!$A$16:$A$18,0)))</f>
        <v>1</v>
      </c>
      <c r="G2864" s="42" t="n">
        <f aca="false">IF(A2864="","",WORKDAY(B2864,F2864))</f>
        <v>46287</v>
      </c>
    </row>
    <row r="2865" customFormat="false" ht="15" hidden="false" customHeight="false" outlineLevel="0" collapsed="false">
      <c r="A2865" s="37" t="n">
        <v>1002864</v>
      </c>
      <c r="B2865" s="38" t="n">
        <v>46286</v>
      </c>
      <c r="C2865" s="39" t="s">
        <v>69</v>
      </c>
      <c r="D2865" s="39" t="s">
        <v>39</v>
      </c>
      <c r="E2865" s="40" t="n">
        <v>1.6</v>
      </c>
      <c r="F2865" s="41" t="n">
        <f aca="false">IF(A2865="","",INDEX(Assumptions!$B$16:$B$18,MATCH(C2865,Assumptions!$A$16:$A$18,0)))</f>
        <v>3</v>
      </c>
      <c r="G2865" s="42" t="n">
        <f aca="false">IF(A2865="","",WORKDAY(B2865,F2865))</f>
        <v>46289</v>
      </c>
    </row>
    <row r="2866" customFormat="false" ht="15" hidden="false" customHeight="false" outlineLevel="0" collapsed="false">
      <c r="A2866" s="37" t="n">
        <v>1002865</v>
      </c>
      <c r="B2866" s="38" t="n">
        <v>46286</v>
      </c>
      <c r="C2866" s="39" t="s">
        <v>70</v>
      </c>
      <c r="D2866" s="39" t="s">
        <v>37</v>
      </c>
      <c r="E2866" s="40" t="n">
        <v>1.7</v>
      </c>
      <c r="F2866" s="41" t="n">
        <f aca="false">IF(A2866="","",INDEX(Assumptions!$B$16:$B$18,MATCH(C2866,Assumptions!$A$16:$A$18,0)))</f>
        <v>5</v>
      </c>
      <c r="G2866" s="42" t="n">
        <f aca="false">IF(A2866="","",WORKDAY(B2866,F2866))</f>
        <v>46293</v>
      </c>
    </row>
    <row r="2867" customFormat="false" ht="15" hidden="false" customHeight="false" outlineLevel="0" collapsed="false">
      <c r="A2867" s="37" t="n">
        <v>1002866</v>
      </c>
      <c r="B2867" s="38" t="n">
        <v>46286</v>
      </c>
      <c r="C2867" s="39" t="s">
        <v>69</v>
      </c>
      <c r="D2867" s="39" t="s">
        <v>33</v>
      </c>
      <c r="E2867" s="40" t="n">
        <v>1.6</v>
      </c>
      <c r="F2867" s="41" t="n">
        <f aca="false">IF(A2867="","",INDEX(Assumptions!$B$16:$B$18,MATCH(C2867,Assumptions!$A$16:$A$18,0)))</f>
        <v>3</v>
      </c>
      <c r="G2867" s="42" t="n">
        <f aca="false">IF(A2867="","",WORKDAY(B2867,F2867))</f>
        <v>46289</v>
      </c>
    </row>
    <row r="2868" customFormat="false" ht="15" hidden="false" customHeight="false" outlineLevel="0" collapsed="false">
      <c r="A2868" s="37" t="n">
        <v>1002867</v>
      </c>
      <c r="B2868" s="38" t="n">
        <v>46286</v>
      </c>
      <c r="C2868" s="39" t="s">
        <v>69</v>
      </c>
      <c r="D2868" s="39" t="s">
        <v>33</v>
      </c>
      <c r="E2868" s="40" t="n">
        <v>3.2</v>
      </c>
      <c r="F2868" s="41" t="n">
        <f aca="false">IF(A2868="","",INDEX(Assumptions!$B$16:$B$18,MATCH(C2868,Assumptions!$A$16:$A$18,0)))</f>
        <v>3</v>
      </c>
      <c r="G2868" s="42" t="n">
        <f aca="false">IF(A2868="","",WORKDAY(B2868,F2868))</f>
        <v>46289</v>
      </c>
    </row>
    <row r="2869" customFormat="false" ht="15" hidden="false" customHeight="false" outlineLevel="0" collapsed="false">
      <c r="A2869" s="37" t="n">
        <v>1002868</v>
      </c>
      <c r="B2869" s="38" t="n">
        <v>46286</v>
      </c>
      <c r="C2869" s="39" t="s">
        <v>68</v>
      </c>
      <c r="D2869" s="39" t="s">
        <v>35</v>
      </c>
      <c r="E2869" s="40" t="n">
        <v>3.3</v>
      </c>
      <c r="F2869" s="41" t="n">
        <f aca="false">IF(A2869="","",INDEX(Assumptions!$B$16:$B$18,MATCH(C2869,Assumptions!$A$16:$A$18,0)))</f>
        <v>1</v>
      </c>
      <c r="G2869" s="42" t="n">
        <f aca="false">IF(A2869="","",WORKDAY(B2869,F2869))</f>
        <v>46287</v>
      </c>
    </row>
    <row r="2870" customFormat="false" ht="15" hidden="false" customHeight="false" outlineLevel="0" collapsed="false">
      <c r="A2870" s="37" t="n">
        <v>1002869</v>
      </c>
      <c r="B2870" s="38" t="n">
        <v>46286</v>
      </c>
      <c r="C2870" s="39" t="s">
        <v>69</v>
      </c>
      <c r="D2870" s="39" t="s">
        <v>33</v>
      </c>
      <c r="E2870" s="40" t="n">
        <v>0.9</v>
      </c>
      <c r="F2870" s="41" t="n">
        <f aca="false">IF(A2870="","",INDEX(Assumptions!$B$16:$B$18,MATCH(C2870,Assumptions!$A$16:$A$18,0)))</f>
        <v>3</v>
      </c>
      <c r="G2870" s="42" t="n">
        <f aca="false">IF(A2870="","",WORKDAY(B2870,F2870))</f>
        <v>46289</v>
      </c>
    </row>
    <row r="2871" customFormat="false" ht="15" hidden="false" customHeight="false" outlineLevel="0" collapsed="false">
      <c r="A2871" s="37" t="n">
        <v>1002870</v>
      </c>
      <c r="B2871" s="38" t="n">
        <v>46286</v>
      </c>
      <c r="C2871" s="39" t="s">
        <v>70</v>
      </c>
      <c r="D2871" s="39" t="s">
        <v>33</v>
      </c>
      <c r="E2871" s="40" t="n">
        <v>1.6</v>
      </c>
      <c r="F2871" s="41" t="n">
        <f aca="false">IF(A2871="","",INDEX(Assumptions!$B$16:$B$18,MATCH(C2871,Assumptions!$A$16:$A$18,0)))</f>
        <v>5</v>
      </c>
      <c r="G2871" s="42" t="n">
        <f aca="false">IF(A2871="","",WORKDAY(B2871,F2871))</f>
        <v>46293</v>
      </c>
    </row>
    <row r="2872" customFormat="false" ht="15" hidden="false" customHeight="false" outlineLevel="0" collapsed="false">
      <c r="A2872" s="37" t="n">
        <v>1002871</v>
      </c>
      <c r="B2872" s="38" t="n">
        <v>46286</v>
      </c>
      <c r="C2872" s="39" t="s">
        <v>68</v>
      </c>
      <c r="D2872" s="39" t="s">
        <v>35</v>
      </c>
      <c r="E2872" s="40" t="n">
        <v>1.6</v>
      </c>
      <c r="F2872" s="41" t="n">
        <f aca="false">IF(A2872="","",INDEX(Assumptions!$B$16:$B$18,MATCH(C2872,Assumptions!$A$16:$A$18,0)))</f>
        <v>1</v>
      </c>
      <c r="G2872" s="42" t="n">
        <f aca="false">IF(A2872="","",WORKDAY(B2872,F2872))</f>
        <v>46287</v>
      </c>
    </row>
    <row r="2873" customFormat="false" ht="15" hidden="false" customHeight="false" outlineLevel="0" collapsed="false">
      <c r="A2873" s="37" t="n">
        <v>1002872</v>
      </c>
      <c r="B2873" s="38" t="n">
        <v>46286</v>
      </c>
      <c r="C2873" s="39" t="s">
        <v>69</v>
      </c>
      <c r="D2873" s="39" t="s">
        <v>39</v>
      </c>
      <c r="E2873" s="40" t="n">
        <v>6.9</v>
      </c>
      <c r="F2873" s="41" t="n">
        <f aca="false">IF(A2873="","",INDEX(Assumptions!$B$16:$B$18,MATCH(C2873,Assumptions!$A$16:$A$18,0)))</f>
        <v>3</v>
      </c>
      <c r="G2873" s="42" t="n">
        <f aca="false">IF(A2873="","",WORKDAY(B2873,F2873))</f>
        <v>46289</v>
      </c>
    </row>
    <row r="2874" customFormat="false" ht="15" hidden="false" customHeight="false" outlineLevel="0" collapsed="false">
      <c r="A2874" s="37" t="n">
        <v>1002873</v>
      </c>
      <c r="B2874" s="38" t="n">
        <v>46286</v>
      </c>
      <c r="C2874" s="39" t="s">
        <v>70</v>
      </c>
      <c r="D2874" s="39" t="s">
        <v>35</v>
      </c>
      <c r="E2874" s="40" t="n">
        <v>1</v>
      </c>
      <c r="F2874" s="41" t="n">
        <f aca="false">IF(A2874="","",INDEX(Assumptions!$B$16:$B$18,MATCH(C2874,Assumptions!$A$16:$A$18,0)))</f>
        <v>5</v>
      </c>
      <c r="G2874" s="42" t="n">
        <f aca="false">IF(A2874="","",WORKDAY(B2874,F2874))</f>
        <v>46293</v>
      </c>
    </row>
    <row r="2875" customFormat="false" ht="15" hidden="false" customHeight="false" outlineLevel="0" collapsed="false">
      <c r="A2875" s="37" t="n">
        <v>1002874</v>
      </c>
      <c r="B2875" s="38" t="n">
        <v>46286</v>
      </c>
      <c r="C2875" s="39" t="s">
        <v>68</v>
      </c>
      <c r="D2875" s="39" t="s">
        <v>31</v>
      </c>
      <c r="E2875" s="40" t="n">
        <v>2.2</v>
      </c>
      <c r="F2875" s="41" t="n">
        <f aca="false">IF(A2875="","",INDEX(Assumptions!$B$16:$B$18,MATCH(C2875,Assumptions!$A$16:$A$18,0)))</f>
        <v>1</v>
      </c>
      <c r="G2875" s="42" t="n">
        <f aca="false">IF(A2875="","",WORKDAY(B2875,F2875))</f>
        <v>46287</v>
      </c>
    </row>
    <row r="2876" customFormat="false" ht="15" hidden="false" customHeight="false" outlineLevel="0" collapsed="false">
      <c r="A2876" s="37" t="n">
        <v>1002875</v>
      </c>
      <c r="B2876" s="38" t="n">
        <v>46286</v>
      </c>
      <c r="C2876" s="39" t="s">
        <v>68</v>
      </c>
      <c r="D2876" s="39" t="s">
        <v>33</v>
      </c>
      <c r="E2876" s="40" t="n">
        <v>0.7</v>
      </c>
      <c r="F2876" s="41" t="n">
        <f aca="false">IF(A2876="","",INDEX(Assumptions!$B$16:$B$18,MATCH(C2876,Assumptions!$A$16:$A$18,0)))</f>
        <v>1</v>
      </c>
      <c r="G2876" s="42" t="n">
        <f aca="false">IF(A2876="","",WORKDAY(B2876,F2876))</f>
        <v>46287</v>
      </c>
    </row>
    <row r="2877" customFormat="false" ht="15" hidden="false" customHeight="false" outlineLevel="0" collapsed="false">
      <c r="A2877" s="37" t="n">
        <v>1002876</v>
      </c>
      <c r="B2877" s="38" t="n">
        <v>46286</v>
      </c>
      <c r="C2877" s="39" t="s">
        <v>69</v>
      </c>
      <c r="D2877" s="39" t="s">
        <v>35</v>
      </c>
      <c r="E2877" s="40" t="n">
        <v>1</v>
      </c>
      <c r="F2877" s="41" t="n">
        <f aca="false">IF(A2877="","",INDEX(Assumptions!$B$16:$B$18,MATCH(C2877,Assumptions!$A$16:$A$18,0)))</f>
        <v>3</v>
      </c>
      <c r="G2877" s="42" t="n">
        <f aca="false">IF(A2877="","",WORKDAY(B2877,F2877))</f>
        <v>46289</v>
      </c>
    </row>
    <row r="2878" customFormat="false" ht="15" hidden="false" customHeight="false" outlineLevel="0" collapsed="false">
      <c r="A2878" s="37" t="n">
        <v>1002877</v>
      </c>
      <c r="B2878" s="38" t="n">
        <v>46286</v>
      </c>
      <c r="C2878" s="39" t="s">
        <v>68</v>
      </c>
      <c r="D2878" s="39" t="s">
        <v>39</v>
      </c>
      <c r="E2878" s="40" t="n">
        <v>0.9</v>
      </c>
      <c r="F2878" s="41" t="n">
        <f aca="false">IF(A2878="","",INDEX(Assumptions!$B$16:$B$18,MATCH(C2878,Assumptions!$A$16:$A$18,0)))</f>
        <v>1</v>
      </c>
      <c r="G2878" s="42" t="n">
        <f aca="false">IF(A2878="","",WORKDAY(B2878,F2878))</f>
        <v>46287</v>
      </c>
    </row>
    <row r="2879" customFormat="false" ht="15" hidden="false" customHeight="false" outlineLevel="0" collapsed="false">
      <c r="A2879" s="37" t="n">
        <v>1002878</v>
      </c>
      <c r="B2879" s="38" t="n">
        <v>46286</v>
      </c>
      <c r="C2879" s="39" t="s">
        <v>70</v>
      </c>
      <c r="D2879" s="39" t="s">
        <v>39</v>
      </c>
      <c r="E2879" s="40" t="n">
        <v>2.8</v>
      </c>
      <c r="F2879" s="41" t="n">
        <f aca="false">IF(A2879="","",INDEX(Assumptions!$B$16:$B$18,MATCH(C2879,Assumptions!$A$16:$A$18,0)))</f>
        <v>5</v>
      </c>
      <c r="G2879" s="42" t="n">
        <f aca="false">IF(A2879="","",WORKDAY(B2879,F2879))</f>
        <v>46293</v>
      </c>
    </row>
    <row r="2880" customFormat="false" ht="15" hidden="false" customHeight="false" outlineLevel="0" collapsed="false">
      <c r="A2880" s="37" t="n">
        <v>1002879</v>
      </c>
      <c r="B2880" s="38" t="n">
        <v>46286</v>
      </c>
      <c r="C2880" s="39" t="s">
        <v>68</v>
      </c>
      <c r="D2880" s="39" t="s">
        <v>37</v>
      </c>
      <c r="E2880" s="40" t="n">
        <v>0.7</v>
      </c>
      <c r="F2880" s="41" t="n">
        <f aca="false">IF(A2880="","",INDEX(Assumptions!$B$16:$B$18,MATCH(C2880,Assumptions!$A$16:$A$18,0)))</f>
        <v>1</v>
      </c>
      <c r="G2880" s="42" t="n">
        <f aca="false">IF(A2880="","",WORKDAY(B2880,F2880))</f>
        <v>46287</v>
      </c>
    </row>
    <row r="2881" customFormat="false" ht="15" hidden="false" customHeight="false" outlineLevel="0" collapsed="false">
      <c r="A2881" s="37" t="n">
        <v>1002880</v>
      </c>
      <c r="B2881" s="38" t="n">
        <v>46286</v>
      </c>
      <c r="C2881" s="39" t="s">
        <v>69</v>
      </c>
      <c r="D2881" s="39" t="s">
        <v>31</v>
      </c>
      <c r="E2881" s="40" t="n">
        <v>1.2</v>
      </c>
      <c r="F2881" s="41" t="n">
        <f aca="false">IF(A2881="","",INDEX(Assumptions!$B$16:$B$18,MATCH(C2881,Assumptions!$A$16:$A$18,0)))</f>
        <v>3</v>
      </c>
      <c r="G2881" s="42" t="n">
        <f aca="false">IF(A2881="","",WORKDAY(B2881,F2881))</f>
        <v>46289</v>
      </c>
    </row>
    <row r="2882" customFormat="false" ht="15" hidden="false" customHeight="false" outlineLevel="0" collapsed="false">
      <c r="A2882" s="37" t="n">
        <v>1002881</v>
      </c>
      <c r="B2882" s="38" t="n">
        <v>46286</v>
      </c>
      <c r="C2882" s="39" t="s">
        <v>69</v>
      </c>
      <c r="D2882" s="39" t="s">
        <v>35</v>
      </c>
      <c r="E2882" s="40" t="n">
        <v>4.4</v>
      </c>
      <c r="F2882" s="41" t="n">
        <f aca="false">IF(A2882="","",INDEX(Assumptions!$B$16:$B$18,MATCH(C2882,Assumptions!$A$16:$A$18,0)))</f>
        <v>3</v>
      </c>
      <c r="G2882" s="42" t="n">
        <f aca="false">IF(A2882="","",WORKDAY(B2882,F2882))</f>
        <v>46289</v>
      </c>
    </row>
    <row r="2883" customFormat="false" ht="15" hidden="false" customHeight="false" outlineLevel="0" collapsed="false">
      <c r="A2883" s="37" t="n">
        <v>1002882</v>
      </c>
      <c r="B2883" s="38" t="n">
        <v>46286</v>
      </c>
      <c r="C2883" s="39" t="s">
        <v>69</v>
      </c>
      <c r="D2883" s="39" t="s">
        <v>37</v>
      </c>
      <c r="E2883" s="40" t="n">
        <v>3.4</v>
      </c>
      <c r="F2883" s="41" t="n">
        <f aca="false">IF(A2883="","",INDEX(Assumptions!$B$16:$B$18,MATCH(C2883,Assumptions!$A$16:$A$18,0)))</f>
        <v>3</v>
      </c>
      <c r="G2883" s="42" t="n">
        <f aca="false">IF(A2883="","",WORKDAY(B2883,F2883))</f>
        <v>46289</v>
      </c>
    </row>
    <row r="2884" customFormat="false" ht="15" hidden="false" customHeight="false" outlineLevel="0" collapsed="false">
      <c r="A2884" s="37" t="n">
        <v>1002883</v>
      </c>
      <c r="B2884" s="38" t="n">
        <v>46286</v>
      </c>
      <c r="C2884" s="39" t="s">
        <v>70</v>
      </c>
      <c r="D2884" s="39" t="s">
        <v>33</v>
      </c>
      <c r="E2884" s="40" t="n">
        <v>1.4</v>
      </c>
      <c r="F2884" s="41" t="n">
        <f aca="false">IF(A2884="","",INDEX(Assumptions!$B$16:$B$18,MATCH(C2884,Assumptions!$A$16:$A$18,0)))</f>
        <v>5</v>
      </c>
      <c r="G2884" s="42" t="n">
        <f aca="false">IF(A2884="","",WORKDAY(B2884,F2884))</f>
        <v>46293</v>
      </c>
    </row>
    <row r="2885" customFormat="false" ht="15" hidden="false" customHeight="false" outlineLevel="0" collapsed="false">
      <c r="A2885" s="37" t="n">
        <v>1002884</v>
      </c>
      <c r="B2885" s="38" t="n">
        <v>46286</v>
      </c>
      <c r="C2885" s="39" t="s">
        <v>70</v>
      </c>
      <c r="D2885" s="39" t="s">
        <v>37</v>
      </c>
      <c r="E2885" s="40" t="n">
        <v>1</v>
      </c>
      <c r="F2885" s="41" t="n">
        <f aca="false">IF(A2885="","",INDEX(Assumptions!$B$16:$B$18,MATCH(C2885,Assumptions!$A$16:$A$18,0)))</f>
        <v>5</v>
      </c>
      <c r="G2885" s="42" t="n">
        <f aca="false">IF(A2885="","",WORKDAY(B2885,F2885))</f>
        <v>46293</v>
      </c>
    </row>
    <row r="2886" customFormat="false" ht="15" hidden="false" customHeight="false" outlineLevel="0" collapsed="false">
      <c r="A2886" s="37" t="n">
        <v>1002885</v>
      </c>
      <c r="B2886" s="38" t="n">
        <v>46286</v>
      </c>
      <c r="C2886" s="39" t="s">
        <v>69</v>
      </c>
      <c r="D2886" s="39" t="s">
        <v>39</v>
      </c>
      <c r="E2886" s="40" t="n">
        <v>2.7</v>
      </c>
      <c r="F2886" s="41" t="n">
        <f aca="false">IF(A2886="","",INDEX(Assumptions!$B$16:$B$18,MATCH(C2886,Assumptions!$A$16:$A$18,0)))</f>
        <v>3</v>
      </c>
      <c r="G2886" s="42" t="n">
        <f aca="false">IF(A2886="","",WORKDAY(B2886,F2886))</f>
        <v>46289</v>
      </c>
    </row>
    <row r="2887" customFormat="false" ht="15" hidden="false" customHeight="false" outlineLevel="0" collapsed="false">
      <c r="A2887" s="37" t="n">
        <v>1002886</v>
      </c>
      <c r="B2887" s="38" t="n">
        <v>46286</v>
      </c>
      <c r="C2887" s="39" t="s">
        <v>69</v>
      </c>
      <c r="D2887" s="39" t="s">
        <v>39</v>
      </c>
      <c r="E2887" s="40" t="n">
        <v>2.6</v>
      </c>
      <c r="F2887" s="41" t="n">
        <f aca="false">IF(A2887="","",INDEX(Assumptions!$B$16:$B$18,MATCH(C2887,Assumptions!$A$16:$A$18,0)))</f>
        <v>3</v>
      </c>
      <c r="G2887" s="42" t="n">
        <f aca="false">IF(A2887="","",WORKDAY(B2887,F2887))</f>
        <v>46289</v>
      </c>
    </row>
    <row r="2888" customFormat="false" ht="15" hidden="false" customHeight="false" outlineLevel="0" collapsed="false">
      <c r="A2888" s="37" t="n">
        <v>1002887</v>
      </c>
      <c r="B2888" s="38" t="n">
        <v>46286</v>
      </c>
      <c r="C2888" s="39" t="s">
        <v>69</v>
      </c>
      <c r="D2888" s="39" t="s">
        <v>35</v>
      </c>
      <c r="E2888" s="40" t="n">
        <v>1.3</v>
      </c>
      <c r="F2888" s="41" t="n">
        <f aca="false">IF(A2888="","",INDEX(Assumptions!$B$16:$B$18,MATCH(C2888,Assumptions!$A$16:$A$18,0)))</f>
        <v>3</v>
      </c>
      <c r="G2888" s="42" t="n">
        <f aca="false">IF(A2888="","",WORKDAY(B2888,F2888))</f>
        <v>46289</v>
      </c>
    </row>
    <row r="2889" customFormat="false" ht="15" hidden="false" customHeight="false" outlineLevel="0" collapsed="false">
      <c r="A2889" s="37" t="n">
        <v>1002888</v>
      </c>
      <c r="B2889" s="38" t="n">
        <v>46286</v>
      </c>
      <c r="C2889" s="39" t="s">
        <v>70</v>
      </c>
      <c r="D2889" s="39" t="s">
        <v>35</v>
      </c>
      <c r="E2889" s="40" t="n">
        <v>1</v>
      </c>
      <c r="F2889" s="41" t="n">
        <f aca="false">IF(A2889="","",INDEX(Assumptions!$B$16:$B$18,MATCH(C2889,Assumptions!$A$16:$A$18,0)))</f>
        <v>5</v>
      </c>
      <c r="G2889" s="42" t="n">
        <f aca="false">IF(A2889="","",WORKDAY(B2889,F2889))</f>
        <v>46293</v>
      </c>
    </row>
    <row r="2890" customFormat="false" ht="15" hidden="false" customHeight="false" outlineLevel="0" collapsed="false">
      <c r="A2890" s="37" t="n">
        <v>1002889</v>
      </c>
      <c r="B2890" s="38" t="n">
        <v>46286</v>
      </c>
      <c r="C2890" s="39" t="s">
        <v>69</v>
      </c>
      <c r="D2890" s="39" t="s">
        <v>37</v>
      </c>
      <c r="E2890" s="40" t="n">
        <v>0.6</v>
      </c>
      <c r="F2890" s="41" t="n">
        <f aca="false">IF(A2890="","",INDEX(Assumptions!$B$16:$B$18,MATCH(C2890,Assumptions!$A$16:$A$18,0)))</f>
        <v>3</v>
      </c>
      <c r="G2890" s="42" t="n">
        <f aca="false">IF(A2890="","",WORKDAY(B2890,F2890))</f>
        <v>46289</v>
      </c>
    </row>
    <row r="2891" customFormat="false" ht="15" hidden="false" customHeight="false" outlineLevel="0" collapsed="false">
      <c r="A2891" s="37" t="n">
        <v>1002890</v>
      </c>
      <c r="B2891" s="38" t="n">
        <v>46286</v>
      </c>
      <c r="C2891" s="39" t="s">
        <v>69</v>
      </c>
      <c r="D2891" s="39" t="s">
        <v>33</v>
      </c>
      <c r="E2891" s="40" t="n">
        <v>2.1</v>
      </c>
      <c r="F2891" s="41" t="n">
        <f aca="false">IF(A2891="","",INDEX(Assumptions!$B$16:$B$18,MATCH(C2891,Assumptions!$A$16:$A$18,0)))</f>
        <v>3</v>
      </c>
      <c r="G2891" s="42" t="n">
        <f aca="false">IF(A2891="","",WORKDAY(B2891,F2891))</f>
        <v>46289</v>
      </c>
    </row>
    <row r="2892" customFormat="false" ht="15" hidden="false" customHeight="false" outlineLevel="0" collapsed="false">
      <c r="A2892" s="37" t="n">
        <v>1002891</v>
      </c>
      <c r="B2892" s="38" t="n">
        <v>46286</v>
      </c>
      <c r="C2892" s="39" t="s">
        <v>69</v>
      </c>
      <c r="D2892" s="39" t="s">
        <v>31</v>
      </c>
      <c r="E2892" s="40" t="n">
        <v>10.7</v>
      </c>
      <c r="F2892" s="41" t="n">
        <f aca="false">IF(A2892="","",INDEX(Assumptions!$B$16:$B$18,MATCH(C2892,Assumptions!$A$16:$A$18,0)))</f>
        <v>3</v>
      </c>
      <c r="G2892" s="42" t="n">
        <f aca="false">IF(A2892="","",WORKDAY(B2892,F2892))</f>
        <v>46289</v>
      </c>
    </row>
    <row r="2893" customFormat="false" ht="15" hidden="false" customHeight="false" outlineLevel="0" collapsed="false">
      <c r="A2893" s="37" t="n">
        <v>1002892</v>
      </c>
      <c r="B2893" s="38" t="n">
        <v>46286</v>
      </c>
      <c r="C2893" s="39" t="s">
        <v>69</v>
      </c>
      <c r="D2893" s="39" t="s">
        <v>33</v>
      </c>
      <c r="E2893" s="40" t="n">
        <v>0.7</v>
      </c>
      <c r="F2893" s="41" t="n">
        <f aca="false">IF(A2893="","",INDEX(Assumptions!$B$16:$B$18,MATCH(C2893,Assumptions!$A$16:$A$18,0)))</f>
        <v>3</v>
      </c>
      <c r="G2893" s="42" t="n">
        <f aca="false">IF(A2893="","",WORKDAY(B2893,F2893))</f>
        <v>46289</v>
      </c>
    </row>
    <row r="2894" customFormat="false" ht="15" hidden="false" customHeight="false" outlineLevel="0" collapsed="false">
      <c r="A2894" s="37" t="n">
        <v>1002893</v>
      </c>
      <c r="B2894" s="38" t="n">
        <v>46286</v>
      </c>
      <c r="C2894" s="39" t="s">
        <v>70</v>
      </c>
      <c r="D2894" s="39" t="s">
        <v>31</v>
      </c>
      <c r="E2894" s="40" t="n">
        <v>3.5</v>
      </c>
      <c r="F2894" s="41" t="n">
        <f aca="false">IF(A2894="","",INDEX(Assumptions!$B$16:$B$18,MATCH(C2894,Assumptions!$A$16:$A$18,0)))</f>
        <v>5</v>
      </c>
      <c r="G2894" s="42" t="n">
        <f aca="false">IF(A2894="","",WORKDAY(B2894,F2894))</f>
        <v>46293</v>
      </c>
    </row>
    <row r="2895" customFormat="false" ht="15" hidden="false" customHeight="false" outlineLevel="0" collapsed="false">
      <c r="A2895" s="37" t="n">
        <v>1002894</v>
      </c>
      <c r="B2895" s="38" t="n">
        <v>46286</v>
      </c>
      <c r="C2895" s="39" t="s">
        <v>69</v>
      </c>
      <c r="D2895" s="39" t="s">
        <v>35</v>
      </c>
      <c r="E2895" s="40" t="n">
        <v>2.3</v>
      </c>
      <c r="F2895" s="41" t="n">
        <f aca="false">IF(A2895="","",INDEX(Assumptions!$B$16:$B$18,MATCH(C2895,Assumptions!$A$16:$A$18,0)))</f>
        <v>3</v>
      </c>
      <c r="G2895" s="42" t="n">
        <f aca="false">IF(A2895="","",WORKDAY(B2895,F2895))</f>
        <v>46289</v>
      </c>
    </row>
    <row r="2896" customFormat="false" ht="15" hidden="false" customHeight="false" outlineLevel="0" collapsed="false">
      <c r="A2896" s="37" t="n">
        <v>1002895</v>
      </c>
      <c r="B2896" s="38" t="n">
        <v>46286</v>
      </c>
      <c r="C2896" s="39" t="s">
        <v>69</v>
      </c>
      <c r="D2896" s="39" t="s">
        <v>31</v>
      </c>
      <c r="E2896" s="40" t="n">
        <v>1.7</v>
      </c>
      <c r="F2896" s="41" t="n">
        <f aca="false">IF(A2896="","",INDEX(Assumptions!$B$16:$B$18,MATCH(C2896,Assumptions!$A$16:$A$18,0)))</f>
        <v>3</v>
      </c>
      <c r="G2896" s="42" t="n">
        <f aca="false">IF(A2896="","",WORKDAY(B2896,F2896))</f>
        <v>46289</v>
      </c>
    </row>
    <row r="2897" customFormat="false" ht="15" hidden="false" customHeight="false" outlineLevel="0" collapsed="false">
      <c r="A2897" s="37" t="n">
        <v>1002896</v>
      </c>
      <c r="B2897" s="38" t="n">
        <v>46286</v>
      </c>
      <c r="C2897" s="39" t="s">
        <v>69</v>
      </c>
      <c r="D2897" s="39" t="s">
        <v>39</v>
      </c>
      <c r="E2897" s="40" t="n">
        <v>1.8</v>
      </c>
      <c r="F2897" s="41" t="n">
        <f aca="false">IF(A2897="","",INDEX(Assumptions!$B$16:$B$18,MATCH(C2897,Assumptions!$A$16:$A$18,0)))</f>
        <v>3</v>
      </c>
      <c r="G2897" s="42" t="n">
        <f aca="false">IF(A2897="","",WORKDAY(B2897,F2897))</f>
        <v>46289</v>
      </c>
    </row>
    <row r="2898" customFormat="false" ht="15" hidden="false" customHeight="false" outlineLevel="0" collapsed="false">
      <c r="A2898" s="37" t="n">
        <v>1002897</v>
      </c>
      <c r="B2898" s="38" t="n">
        <v>46286</v>
      </c>
      <c r="C2898" s="39" t="s">
        <v>69</v>
      </c>
      <c r="D2898" s="39" t="s">
        <v>31</v>
      </c>
      <c r="E2898" s="40" t="n">
        <v>2</v>
      </c>
      <c r="F2898" s="41" t="n">
        <f aca="false">IF(A2898="","",INDEX(Assumptions!$B$16:$B$18,MATCH(C2898,Assumptions!$A$16:$A$18,0)))</f>
        <v>3</v>
      </c>
      <c r="G2898" s="42" t="n">
        <f aca="false">IF(A2898="","",WORKDAY(B2898,F2898))</f>
        <v>46289</v>
      </c>
    </row>
    <row r="2899" customFormat="false" ht="15" hidden="false" customHeight="false" outlineLevel="0" collapsed="false">
      <c r="A2899" s="37" t="n">
        <v>1002898</v>
      </c>
      <c r="B2899" s="38" t="n">
        <v>46286</v>
      </c>
      <c r="C2899" s="39" t="s">
        <v>69</v>
      </c>
      <c r="D2899" s="39" t="s">
        <v>33</v>
      </c>
      <c r="E2899" s="40" t="n">
        <v>0.6</v>
      </c>
      <c r="F2899" s="41" t="n">
        <f aca="false">IF(A2899="","",INDEX(Assumptions!$B$16:$B$18,MATCH(C2899,Assumptions!$A$16:$A$18,0)))</f>
        <v>3</v>
      </c>
      <c r="G2899" s="42" t="n">
        <f aca="false">IF(A2899="","",WORKDAY(B2899,F2899))</f>
        <v>46289</v>
      </c>
    </row>
    <row r="2900" customFormat="false" ht="15" hidden="false" customHeight="false" outlineLevel="0" collapsed="false">
      <c r="A2900" s="37" t="n">
        <v>1002899</v>
      </c>
      <c r="B2900" s="38" t="n">
        <v>46286</v>
      </c>
      <c r="C2900" s="39" t="s">
        <v>69</v>
      </c>
      <c r="D2900" s="39" t="s">
        <v>39</v>
      </c>
      <c r="E2900" s="40" t="n">
        <v>1.6</v>
      </c>
      <c r="F2900" s="41" t="n">
        <f aca="false">IF(A2900="","",INDEX(Assumptions!$B$16:$B$18,MATCH(C2900,Assumptions!$A$16:$A$18,0)))</f>
        <v>3</v>
      </c>
      <c r="G2900" s="42" t="n">
        <f aca="false">IF(A2900="","",WORKDAY(B2900,F2900))</f>
        <v>46289</v>
      </c>
    </row>
    <row r="2901" customFormat="false" ht="15" hidden="false" customHeight="false" outlineLevel="0" collapsed="false">
      <c r="A2901" s="37" t="n">
        <v>1002900</v>
      </c>
      <c r="B2901" s="38" t="n">
        <v>46286</v>
      </c>
      <c r="C2901" s="39" t="s">
        <v>69</v>
      </c>
      <c r="D2901" s="39" t="s">
        <v>35</v>
      </c>
      <c r="E2901" s="40" t="n">
        <v>1</v>
      </c>
      <c r="F2901" s="41" t="n">
        <f aca="false">IF(A2901="","",INDEX(Assumptions!$B$16:$B$18,MATCH(C2901,Assumptions!$A$16:$A$18,0)))</f>
        <v>3</v>
      </c>
      <c r="G2901" s="42" t="n">
        <f aca="false">IF(A2901="","",WORKDAY(B2901,F2901))</f>
        <v>46289</v>
      </c>
    </row>
    <row r="2902" customFormat="false" ht="15" hidden="false" customHeight="false" outlineLevel="0" collapsed="false">
      <c r="A2902" s="37" t="n">
        <v>1002901</v>
      </c>
      <c r="B2902" s="38" t="n">
        <v>46286</v>
      </c>
      <c r="C2902" s="39" t="s">
        <v>68</v>
      </c>
      <c r="D2902" s="39" t="s">
        <v>39</v>
      </c>
      <c r="E2902" s="40" t="n">
        <v>1.4</v>
      </c>
      <c r="F2902" s="41" t="n">
        <f aca="false">IF(A2902="","",INDEX(Assumptions!$B$16:$B$18,MATCH(C2902,Assumptions!$A$16:$A$18,0)))</f>
        <v>1</v>
      </c>
      <c r="G2902" s="42" t="n">
        <f aca="false">IF(A2902="","",WORKDAY(B2902,F2902))</f>
        <v>46287</v>
      </c>
    </row>
    <row r="2903" customFormat="false" ht="15" hidden="false" customHeight="false" outlineLevel="0" collapsed="false">
      <c r="A2903" s="37" t="n">
        <v>1002902</v>
      </c>
      <c r="B2903" s="38" t="n">
        <v>46286</v>
      </c>
      <c r="C2903" s="39" t="s">
        <v>69</v>
      </c>
      <c r="D2903" s="39" t="s">
        <v>39</v>
      </c>
      <c r="E2903" s="40" t="n">
        <v>1.3</v>
      </c>
      <c r="F2903" s="41" t="n">
        <f aca="false">IF(A2903="","",INDEX(Assumptions!$B$16:$B$18,MATCH(C2903,Assumptions!$A$16:$A$18,0)))</f>
        <v>3</v>
      </c>
      <c r="G2903" s="42" t="n">
        <f aca="false">IF(A2903="","",WORKDAY(B2903,F2903))</f>
        <v>46289</v>
      </c>
    </row>
    <row r="2904" customFormat="false" ht="15" hidden="false" customHeight="false" outlineLevel="0" collapsed="false">
      <c r="A2904" s="37" t="n">
        <v>1002903</v>
      </c>
      <c r="B2904" s="38" t="n">
        <v>46286</v>
      </c>
      <c r="C2904" s="39" t="s">
        <v>69</v>
      </c>
      <c r="D2904" s="39" t="s">
        <v>39</v>
      </c>
      <c r="E2904" s="40" t="n">
        <v>3.5</v>
      </c>
      <c r="F2904" s="41" t="n">
        <f aca="false">IF(A2904="","",INDEX(Assumptions!$B$16:$B$18,MATCH(C2904,Assumptions!$A$16:$A$18,0)))</f>
        <v>3</v>
      </c>
      <c r="G2904" s="42" t="n">
        <f aca="false">IF(A2904="","",WORKDAY(B2904,F2904))</f>
        <v>46289</v>
      </c>
    </row>
    <row r="2905" customFormat="false" ht="15" hidden="false" customHeight="false" outlineLevel="0" collapsed="false">
      <c r="A2905" s="37" t="n">
        <v>1002904</v>
      </c>
      <c r="B2905" s="38" t="n">
        <v>46286</v>
      </c>
      <c r="C2905" s="39" t="s">
        <v>69</v>
      </c>
      <c r="D2905" s="39" t="s">
        <v>33</v>
      </c>
      <c r="E2905" s="40" t="n">
        <v>1.9</v>
      </c>
      <c r="F2905" s="41" t="n">
        <f aca="false">IF(A2905="","",INDEX(Assumptions!$B$16:$B$18,MATCH(C2905,Assumptions!$A$16:$A$18,0)))</f>
        <v>3</v>
      </c>
      <c r="G2905" s="42" t="n">
        <f aca="false">IF(A2905="","",WORKDAY(B2905,F2905))</f>
        <v>46289</v>
      </c>
    </row>
    <row r="2906" customFormat="false" ht="15" hidden="false" customHeight="false" outlineLevel="0" collapsed="false">
      <c r="A2906" s="37" t="n">
        <v>1002905</v>
      </c>
      <c r="B2906" s="38" t="n">
        <v>46286</v>
      </c>
      <c r="C2906" s="39" t="s">
        <v>68</v>
      </c>
      <c r="D2906" s="39" t="s">
        <v>33</v>
      </c>
      <c r="E2906" s="40" t="n">
        <v>3.1</v>
      </c>
      <c r="F2906" s="41" t="n">
        <f aca="false">IF(A2906="","",INDEX(Assumptions!$B$16:$B$18,MATCH(C2906,Assumptions!$A$16:$A$18,0)))</f>
        <v>1</v>
      </c>
      <c r="G2906" s="42" t="n">
        <f aca="false">IF(A2906="","",WORKDAY(B2906,F2906))</f>
        <v>46287</v>
      </c>
    </row>
    <row r="2907" customFormat="false" ht="15" hidden="false" customHeight="false" outlineLevel="0" collapsed="false">
      <c r="A2907" s="37" t="n">
        <v>1002906</v>
      </c>
      <c r="B2907" s="38" t="n">
        <v>46286</v>
      </c>
      <c r="C2907" s="39" t="s">
        <v>69</v>
      </c>
      <c r="D2907" s="39" t="s">
        <v>39</v>
      </c>
      <c r="E2907" s="40" t="n">
        <v>4.8</v>
      </c>
      <c r="F2907" s="41" t="n">
        <f aca="false">IF(A2907="","",INDEX(Assumptions!$B$16:$B$18,MATCH(C2907,Assumptions!$A$16:$A$18,0)))</f>
        <v>3</v>
      </c>
      <c r="G2907" s="42" t="n">
        <f aca="false">IF(A2907="","",WORKDAY(B2907,F2907))</f>
        <v>46289</v>
      </c>
    </row>
    <row r="2908" customFormat="false" ht="15" hidden="false" customHeight="false" outlineLevel="0" collapsed="false">
      <c r="A2908" s="37" t="n">
        <v>1002907</v>
      </c>
      <c r="B2908" s="38" t="n">
        <v>46286</v>
      </c>
      <c r="C2908" s="39" t="s">
        <v>69</v>
      </c>
      <c r="D2908" s="39" t="s">
        <v>31</v>
      </c>
      <c r="E2908" s="40" t="n">
        <v>2.1</v>
      </c>
      <c r="F2908" s="41" t="n">
        <f aca="false">IF(A2908="","",INDEX(Assumptions!$B$16:$B$18,MATCH(C2908,Assumptions!$A$16:$A$18,0)))</f>
        <v>3</v>
      </c>
      <c r="G2908" s="42" t="n">
        <f aca="false">IF(A2908="","",WORKDAY(B2908,F2908))</f>
        <v>46289</v>
      </c>
    </row>
    <row r="2909" customFormat="false" ht="15" hidden="false" customHeight="false" outlineLevel="0" collapsed="false">
      <c r="A2909" s="37" t="n">
        <v>1002908</v>
      </c>
      <c r="B2909" s="38" t="n">
        <v>46286</v>
      </c>
      <c r="C2909" s="39" t="s">
        <v>68</v>
      </c>
      <c r="D2909" s="39" t="s">
        <v>37</v>
      </c>
      <c r="E2909" s="40" t="n">
        <v>0.8</v>
      </c>
      <c r="F2909" s="41" t="n">
        <f aca="false">IF(A2909="","",INDEX(Assumptions!$B$16:$B$18,MATCH(C2909,Assumptions!$A$16:$A$18,0)))</f>
        <v>1</v>
      </c>
      <c r="G2909" s="42" t="n">
        <f aca="false">IF(A2909="","",WORKDAY(B2909,F2909))</f>
        <v>46287</v>
      </c>
    </row>
    <row r="2910" customFormat="false" ht="15" hidden="false" customHeight="false" outlineLevel="0" collapsed="false">
      <c r="A2910" s="37" t="n">
        <v>1002909</v>
      </c>
      <c r="B2910" s="38" t="n">
        <v>46286</v>
      </c>
      <c r="C2910" s="39" t="s">
        <v>70</v>
      </c>
      <c r="D2910" s="39" t="s">
        <v>33</v>
      </c>
      <c r="E2910" s="40" t="n">
        <v>10.9</v>
      </c>
      <c r="F2910" s="41" t="n">
        <f aca="false">IF(A2910="","",INDEX(Assumptions!$B$16:$B$18,MATCH(C2910,Assumptions!$A$16:$A$18,0)))</f>
        <v>5</v>
      </c>
      <c r="G2910" s="42" t="n">
        <f aca="false">IF(A2910="","",WORKDAY(B2910,F2910))</f>
        <v>46293</v>
      </c>
    </row>
    <row r="2911" customFormat="false" ht="15" hidden="false" customHeight="false" outlineLevel="0" collapsed="false">
      <c r="A2911" s="37" t="n">
        <v>1002910</v>
      </c>
      <c r="B2911" s="38" t="n">
        <v>46286</v>
      </c>
      <c r="C2911" s="39" t="s">
        <v>69</v>
      </c>
      <c r="D2911" s="39" t="s">
        <v>37</v>
      </c>
      <c r="E2911" s="40" t="n">
        <v>4.4</v>
      </c>
      <c r="F2911" s="41" t="n">
        <f aca="false">IF(A2911="","",INDEX(Assumptions!$B$16:$B$18,MATCH(C2911,Assumptions!$A$16:$A$18,0)))</f>
        <v>3</v>
      </c>
      <c r="G2911" s="42" t="n">
        <f aca="false">IF(A2911="","",WORKDAY(B2911,F2911))</f>
        <v>46289</v>
      </c>
    </row>
    <row r="2912" customFormat="false" ht="15" hidden="false" customHeight="false" outlineLevel="0" collapsed="false">
      <c r="A2912" s="37" t="n">
        <v>1002911</v>
      </c>
      <c r="B2912" s="38" t="n">
        <v>46286</v>
      </c>
      <c r="C2912" s="39" t="s">
        <v>70</v>
      </c>
      <c r="D2912" s="39" t="s">
        <v>31</v>
      </c>
      <c r="E2912" s="40" t="n">
        <v>2.2</v>
      </c>
      <c r="F2912" s="41" t="n">
        <f aca="false">IF(A2912="","",INDEX(Assumptions!$B$16:$B$18,MATCH(C2912,Assumptions!$A$16:$A$18,0)))</f>
        <v>5</v>
      </c>
      <c r="G2912" s="42" t="n">
        <f aca="false">IF(A2912="","",WORKDAY(B2912,F2912))</f>
        <v>46293</v>
      </c>
    </row>
    <row r="2913" customFormat="false" ht="15" hidden="false" customHeight="false" outlineLevel="0" collapsed="false">
      <c r="A2913" s="37" t="n">
        <v>1002912</v>
      </c>
      <c r="B2913" s="38" t="n">
        <v>46286</v>
      </c>
      <c r="C2913" s="39" t="s">
        <v>69</v>
      </c>
      <c r="D2913" s="39" t="s">
        <v>39</v>
      </c>
      <c r="E2913" s="40" t="n">
        <v>1.1</v>
      </c>
      <c r="F2913" s="41" t="n">
        <f aca="false">IF(A2913="","",INDEX(Assumptions!$B$16:$B$18,MATCH(C2913,Assumptions!$A$16:$A$18,0)))</f>
        <v>3</v>
      </c>
      <c r="G2913" s="42" t="n">
        <f aca="false">IF(A2913="","",WORKDAY(B2913,F2913))</f>
        <v>46289</v>
      </c>
    </row>
    <row r="2914" customFormat="false" ht="15" hidden="false" customHeight="false" outlineLevel="0" collapsed="false">
      <c r="A2914" s="37" t="n">
        <v>1002913</v>
      </c>
      <c r="B2914" s="38" t="n">
        <v>46286</v>
      </c>
      <c r="C2914" s="39" t="s">
        <v>68</v>
      </c>
      <c r="D2914" s="39" t="s">
        <v>35</v>
      </c>
      <c r="E2914" s="40" t="n">
        <v>2.2</v>
      </c>
      <c r="F2914" s="41" t="n">
        <f aca="false">IF(A2914="","",INDEX(Assumptions!$B$16:$B$18,MATCH(C2914,Assumptions!$A$16:$A$18,0)))</f>
        <v>1</v>
      </c>
      <c r="G2914" s="42" t="n">
        <f aca="false">IF(A2914="","",WORKDAY(B2914,F2914))</f>
        <v>46287</v>
      </c>
    </row>
    <row r="2915" customFormat="false" ht="15" hidden="false" customHeight="false" outlineLevel="0" collapsed="false">
      <c r="A2915" s="37" t="n">
        <v>1002914</v>
      </c>
      <c r="B2915" s="38" t="n">
        <v>46286</v>
      </c>
      <c r="C2915" s="39" t="s">
        <v>69</v>
      </c>
      <c r="D2915" s="39" t="s">
        <v>35</v>
      </c>
      <c r="E2915" s="40" t="n">
        <v>3.1</v>
      </c>
      <c r="F2915" s="41" t="n">
        <f aca="false">IF(A2915="","",INDEX(Assumptions!$B$16:$B$18,MATCH(C2915,Assumptions!$A$16:$A$18,0)))</f>
        <v>3</v>
      </c>
      <c r="G2915" s="42" t="n">
        <f aca="false">IF(A2915="","",WORKDAY(B2915,F2915))</f>
        <v>46289</v>
      </c>
    </row>
    <row r="2916" customFormat="false" ht="15" hidden="false" customHeight="false" outlineLevel="0" collapsed="false">
      <c r="A2916" s="37" t="n">
        <v>1002915</v>
      </c>
      <c r="B2916" s="38" t="n">
        <v>46286</v>
      </c>
      <c r="C2916" s="39" t="s">
        <v>69</v>
      </c>
      <c r="D2916" s="39" t="s">
        <v>37</v>
      </c>
      <c r="E2916" s="40" t="n">
        <v>4.2</v>
      </c>
      <c r="F2916" s="41" t="n">
        <f aca="false">IF(A2916="","",INDEX(Assumptions!$B$16:$B$18,MATCH(C2916,Assumptions!$A$16:$A$18,0)))</f>
        <v>3</v>
      </c>
      <c r="G2916" s="42" t="n">
        <f aca="false">IF(A2916="","",WORKDAY(B2916,F2916))</f>
        <v>46289</v>
      </c>
    </row>
    <row r="2917" customFormat="false" ht="15" hidden="false" customHeight="false" outlineLevel="0" collapsed="false">
      <c r="A2917" s="37" t="n">
        <v>1002916</v>
      </c>
      <c r="B2917" s="38" t="n">
        <v>46286</v>
      </c>
      <c r="C2917" s="39" t="s">
        <v>68</v>
      </c>
      <c r="D2917" s="39" t="s">
        <v>37</v>
      </c>
      <c r="E2917" s="40" t="n">
        <v>2.4</v>
      </c>
      <c r="F2917" s="41" t="n">
        <f aca="false">IF(A2917="","",INDEX(Assumptions!$B$16:$B$18,MATCH(C2917,Assumptions!$A$16:$A$18,0)))</f>
        <v>1</v>
      </c>
      <c r="G2917" s="42" t="n">
        <f aca="false">IF(A2917="","",WORKDAY(B2917,F2917))</f>
        <v>46287</v>
      </c>
    </row>
    <row r="2918" customFormat="false" ht="15" hidden="false" customHeight="false" outlineLevel="0" collapsed="false">
      <c r="A2918" s="37" t="n">
        <v>1002917</v>
      </c>
      <c r="B2918" s="38" t="n">
        <v>46286</v>
      </c>
      <c r="C2918" s="39" t="s">
        <v>70</v>
      </c>
      <c r="D2918" s="39" t="s">
        <v>33</v>
      </c>
      <c r="E2918" s="40" t="n">
        <v>3.1</v>
      </c>
      <c r="F2918" s="41" t="n">
        <f aca="false">IF(A2918="","",INDEX(Assumptions!$B$16:$B$18,MATCH(C2918,Assumptions!$A$16:$A$18,0)))</f>
        <v>5</v>
      </c>
      <c r="G2918" s="42" t="n">
        <f aca="false">IF(A2918="","",WORKDAY(B2918,F2918))</f>
        <v>46293</v>
      </c>
    </row>
    <row r="2919" customFormat="false" ht="15" hidden="false" customHeight="false" outlineLevel="0" collapsed="false">
      <c r="A2919" s="37" t="n">
        <v>1002918</v>
      </c>
      <c r="B2919" s="38" t="n">
        <v>46286</v>
      </c>
      <c r="C2919" s="39" t="s">
        <v>69</v>
      </c>
      <c r="D2919" s="39" t="s">
        <v>39</v>
      </c>
      <c r="E2919" s="40" t="n">
        <v>1.4</v>
      </c>
      <c r="F2919" s="41" t="n">
        <f aca="false">IF(A2919="","",INDEX(Assumptions!$B$16:$B$18,MATCH(C2919,Assumptions!$A$16:$A$18,0)))</f>
        <v>3</v>
      </c>
      <c r="G2919" s="42" t="n">
        <f aca="false">IF(A2919="","",WORKDAY(B2919,F2919))</f>
        <v>46289</v>
      </c>
    </row>
    <row r="2920" customFormat="false" ht="15" hidden="false" customHeight="false" outlineLevel="0" collapsed="false">
      <c r="A2920" s="37" t="n">
        <v>1002919</v>
      </c>
      <c r="B2920" s="38" t="n">
        <v>46286</v>
      </c>
      <c r="C2920" s="39" t="s">
        <v>69</v>
      </c>
      <c r="D2920" s="39" t="s">
        <v>39</v>
      </c>
      <c r="E2920" s="40" t="n">
        <v>3.8</v>
      </c>
      <c r="F2920" s="41" t="n">
        <f aca="false">IF(A2920="","",INDEX(Assumptions!$B$16:$B$18,MATCH(C2920,Assumptions!$A$16:$A$18,0)))</f>
        <v>3</v>
      </c>
      <c r="G2920" s="42" t="n">
        <f aca="false">IF(A2920="","",WORKDAY(B2920,F2920))</f>
        <v>46289</v>
      </c>
    </row>
    <row r="2921" customFormat="false" ht="15" hidden="false" customHeight="false" outlineLevel="0" collapsed="false">
      <c r="A2921" s="37" t="n">
        <v>1002920</v>
      </c>
      <c r="B2921" s="38" t="n">
        <v>46286</v>
      </c>
      <c r="C2921" s="39" t="s">
        <v>69</v>
      </c>
      <c r="D2921" s="39" t="s">
        <v>31</v>
      </c>
      <c r="E2921" s="40" t="n">
        <v>0.9</v>
      </c>
      <c r="F2921" s="41" t="n">
        <f aca="false">IF(A2921="","",INDEX(Assumptions!$B$16:$B$18,MATCH(C2921,Assumptions!$A$16:$A$18,0)))</f>
        <v>3</v>
      </c>
      <c r="G2921" s="42" t="n">
        <f aca="false">IF(A2921="","",WORKDAY(B2921,F2921))</f>
        <v>46289</v>
      </c>
    </row>
    <row r="2922" customFormat="false" ht="15" hidden="false" customHeight="false" outlineLevel="0" collapsed="false">
      <c r="A2922" s="37" t="n">
        <v>1002921</v>
      </c>
      <c r="B2922" s="38" t="n">
        <v>46286</v>
      </c>
      <c r="C2922" s="39" t="s">
        <v>69</v>
      </c>
      <c r="D2922" s="39" t="s">
        <v>33</v>
      </c>
      <c r="E2922" s="40" t="n">
        <v>1.7</v>
      </c>
      <c r="F2922" s="41" t="n">
        <f aca="false">IF(A2922="","",INDEX(Assumptions!$B$16:$B$18,MATCH(C2922,Assumptions!$A$16:$A$18,0)))</f>
        <v>3</v>
      </c>
      <c r="G2922" s="42" t="n">
        <f aca="false">IF(A2922="","",WORKDAY(B2922,F2922))</f>
        <v>46289</v>
      </c>
    </row>
    <row r="2923" customFormat="false" ht="15" hidden="false" customHeight="false" outlineLevel="0" collapsed="false">
      <c r="A2923" s="37" t="n">
        <v>1002922</v>
      </c>
      <c r="B2923" s="38" t="n">
        <v>46286</v>
      </c>
      <c r="C2923" s="39" t="s">
        <v>70</v>
      </c>
      <c r="D2923" s="39" t="s">
        <v>33</v>
      </c>
      <c r="E2923" s="40" t="n">
        <v>2.4</v>
      </c>
      <c r="F2923" s="41" t="n">
        <f aca="false">IF(A2923="","",INDEX(Assumptions!$B$16:$B$18,MATCH(C2923,Assumptions!$A$16:$A$18,0)))</f>
        <v>5</v>
      </c>
      <c r="G2923" s="42" t="n">
        <f aca="false">IF(A2923="","",WORKDAY(B2923,F2923))</f>
        <v>46293</v>
      </c>
    </row>
    <row r="2924" customFormat="false" ht="15" hidden="false" customHeight="false" outlineLevel="0" collapsed="false">
      <c r="A2924" s="37" t="n">
        <v>1002923</v>
      </c>
      <c r="B2924" s="38" t="n">
        <v>46286</v>
      </c>
      <c r="C2924" s="39" t="s">
        <v>68</v>
      </c>
      <c r="D2924" s="39" t="s">
        <v>31</v>
      </c>
      <c r="E2924" s="40" t="n">
        <v>2.3</v>
      </c>
      <c r="F2924" s="41" t="n">
        <f aca="false">IF(A2924="","",INDEX(Assumptions!$B$16:$B$18,MATCH(C2924,Assumptions!$A$16:$A$18,0)))</f>
        <v>1</v>
      </c>
      <c r="G2924" s="42" t="n">
        <f aca="false">IF(A2924="","",WORKDAY(B2924,F2924))</f>
        <v>46287</v>
      </c>
    </row>
    <row r="2925" customFormat="false" ht="15" hidden="false" customHeight="false" outlineLevel="0" collapsed="false">
      <c r="A2925" s="37" t="n">
        <v>1002924</v>
      </c>
      <c r="B2925" s="38" t="n">
        <v>46286</v>
      </c>
      <c r="C2925" s="39" t="s">
        <v>70</v>
      </c>
      <c r="D2925" s="39" t="s">
        <v>35</v>
      </c>
      <c r="E2925" s="40" t="n">
        <v>1.4</v>
      </c>
      <c r="F2925" s="41" t="n">
        <f aca="false">IF(A2925="","",INDEX(Assumptions!$B$16:$B$18,MATCH(C2925,Assumptions!$A$16:$A$18,0)))</f>
        <v>5</v>
      </c>
      <c r="G2925" s="42" t="n">
        <f aca="false">IF(A2925="","",WORKDAY(B2925,F2925))</f>
        <v>46293</v>
      </c>
    </row>
    <row r="2926" customFormat="false" ht="15" hidden="false" customHeight="false" outlineLevel="0" collapsed="false">
      <c r="A2926" s="37" t="n">
        <v>1002925</v>
      </c>
      <c r="B2926" s="38" t="n">
        <v>46286</v>
      </c>
      <c r="C2926" s="39" t="s">
        <v>69</v>
      </c>
      <c r="D2926" s="39" t="s">
        <v>33</v>
      </c>
      <c r="E2926" s="40" t="n">
        <v>1.1</v>
      </c>
      <c r="F2926" s="41" t="n">
        <f aca="false">IF(A2926="","",INDEX(Assumptions!$B$16:$B$18,MATCH(C2926,Assumptions!$A$16:$A$18,0)))</f>
        <v>3</v>
      </c>
      <c r="G2926" s="42" t="n">
        <f aca="false">IF(A2926="","",WORKDAY(B2926,F2926))</f>
        <v>46289</v>
      </c>
    </row>
    <row r="2927" customFormat="false" ht="15" hidden="false" customHeight="false" outlineLevel="0" collapsed="false">
      <c r="A2927" s="37" t="n">
        <v>1002926</v>
      </c>
      <c r="B2927" s="38" t="n">
        <v>46286</v>
      </c>
      <c r="C2927" s="39" t="s">
        <v>69</v>
      </c>
      <c r="D2927" s="39" t="s">
        <v>33</v>
      </c>
      <c r="E2927" s="40" t="n">
        <v>1.6</v>
      </c>
      <c r="F2927" s="41" t="n">
        <f aca="false">IF(A2927="","",INDEX(Assumptions!$B$16:$B$18,MATCH(C2927,Assumptions!$A$16:$A$18,0)))</f>
        <v>3</v>
      </c>
      <c r="G2927" s="42" t="n">
        <f aca="false">IF(A2927="","",WORKDAY(B2927,F2927))</f>
        <v>46289</v>
      </c>
    </row>
    <row r="2928" customFormat="false" ht="15" hidden="false" customHeight="false" outlineLevel="0" collapsed="false">
      <c r="A2928" s="37" t="n">
        <v>1002927</v>
      </c>
      <c r="B2928" s="38" t="n">
        <v>46286</v>
      </c>
      <c r="C2928" s="39" t="s">
        <v>70</v>
      </c>
      <c r="D2928" s="39" t="s">
        <v>31</v>
      </c>
      <c r="E2928" s="40" t="n">
        <v>6.8</v>
      </c>
      <c r="F2928" s="41" t="n">
        <f aca="false">IF(A2928="","",INDEX(Assumptions!$B$16:$B$18,MATCH(C2928,Assumptions!$A$16:$A$18,0)))</f>
        <v>5</v>
      </c>
      <c r="G2928" s="42" t="n">
        <f aca="false">IF(A2928="","",WORKDAY(B2928,F2928))</f>
        <v>46293</v>
      </c>
    </row>
    <row r="2929" customFormat="false" ht="15" hidden="false" customHeight="false" outlineLevel="0" collapsed="false">
      <c r="A2929" s="37" t="n">
        <v>1002928</v>
      </c>
      <c r="B2929" s="38" t="n">
        <v>46286</v>
      </c>
      <c r="C2929" s="39" t="s">
        <v>69</v>
      </c>
      <c r="D2929" s="39" t="s">
        <v>31</v>
      </c>
      <c r="E2929" s="40" t="n">
        <v>0.7</v>
      </c>
      <c r="F2929" s="41" t="n">
        <f aca="false">IF(A2929="","",INDEX(Assumptions!$B$16:$B$18,MATCH(C2929,Assumptions!$A$16:$A$18,0)))</f>
        <v>3</v>
      </c>
      <c r="G2929" s="42" t="n">
        <f aca="false">IF(A2929="","",WORKDAY(B2929,F2929))</f>
        <v>46289</v>
      </c>
    </row>
    <row r="2930" customFormat="false" ht="15" hidden="false" customHeight="false" outlineLevel="0" collapsed="false">
      <c r="A2930" s="37" t="n">
        <v>1002929</v>
      </c>
      <c r="B2930" s="38" t="n">
        <v>46286</v>
      </c>
      <c r="C2930" s="39" t="s">
        <v>69</v>
      </c>
      <c r="D2930" s="39" t="s">
        <v>37</v>
      </c>
      <c r="E2930" s="40" t="n">
        <v>0.3</v>
      </c>
      <c r="F2930" s="41" t="n">
        <f aca="false">IF(A2930="","",INDEX(Assumptions!$B$16:$B$18,MATCH(C2930,Assumptions!$A$16:$A$18,0)))</f>
        <v>3</v>
      </c>
      <c r="G2930" s="42" t="n">
        <f aca="false">IF(A2930="","",WORKDAY(B2930,F2930))</f>
        <v>46289</v>
      </c>
    </row>
    <row r="2931" customFormat="false" ht="15" hidden="false" customHeight="false" outlineLevel="0" collapsed="false">
      <c r="A2931" s="37" t="n">
        <v>1002930</v>
      </c>
      <c r="B2931" s="38" t="n">
        <v>46286</v>
      </c>
      <c r="C2931" s="39" t="s">
        <v>69</v>
      </c>
      <c r="D2931" s="39" t="s">
        <v>35</v>
      </c>
      <c r="E2931" s="40" t="n">
        <v>0.7</v>
      </c>
      <c r="F2931" s="41" t="n">
        <f aca="false">IF(A2931="","",INDEX(Assumptions!$B$16:$B$18,MATCH(C2931,Assumptions!$A$16:$A$18,0)))</f>
        <v>3</v>
      </c>
      <c r="G2931" s="42" t="n">
        <f aca="false">IF(A2931="","",WORKDAY(B2931,F2931))</f>
        <v>46289</v>
      </c>
    </row>
    <row r="2932" customFormat="false" ht="15" hidden="false" customHeight="false" outlineLevel="0" collapsed="false">
      <c r="A2932" s="37" t="n">
        <v>1002931</v>
      </c>
      <c r="B2932" s="38" t="n">
        <v>46286</v>
      </c>
      <c r="C2932" s="39" t="s">
        <v>69</v>
      </c>
      <c r="D2932" s="39" t="s">
        <v>33</v>
      </c>
      <c r="E2932" s="40" t="n">
        <v>5.4</v>
      </c>
      <c r="F2932" s="41" t="n">
        <f aca="false">IF(A2932="","",INDEX(Assumptions!$B$16:$B$18,MATCH(C2932,Assumptions!$A$16:$A$18,0)))</f>
        <v>3</v>
      </c>
      <c r="G2932" s="42" t="n">
        <f aca="false">IF(A2932="","",WORKDAY(B2932,F2932))</f>
        <v>46289</v>
      </c>
    </row>
    <row r="2933" customFormat="false" ht="15" hidden="false" customHeight="false" outlineLevel="0" collapsed="false">
      <c r="A2933" s="37" t="n">
        <v>1002932</v>
      </c>
      <c r="B2933" s="38" t="n">
        <v>46286</v>
      </c>
      <c r="C2933" s="39" t="s">
        <v>68</v>
      </c>
      <c r="D2933" s="39" t="s">
        <v>37</v>
      </c>
      <c r="E2933" s="40" t="n">
        <v>1.1</v>
      </c>
      <c r="F2933" s="41" t="n">
        <f aca="false">IF(A2933="","",INDEX(Assumptions!$B$16:$B$18,MATCH(C2933,Assumptions!$A$16:$A$18,0)))</f>
        <v>1</v>
      </c>
      <c r="G2933" s="42" t="n">
        <f aca="false">IF(A2933="","",WORKDAY(B2933,F2933))</f>
        <v>46287</v>
      </c>
    </row>
    <row r="2934" customFormat="false" ht="15" hidden="false" customHeight="false" outlineLevel="0" collapsed="false">
      <c r="A2934" s="37" t="n">
        <v>1002933</v>
      </c>
      <c r="B2934" s="38" t="n">
        <v>46286</v>
      </c>
      <c r="C2934" s="39" t="s">
        <v>70</v>
      </c>
      <c r="D2934" s="39" t="s">
        <v>35</v>
      </c>
      <c r="E2934" s="40" t="n">
        <v>2.9</v>
      </c>
      <c r="F2934" s="41" t="n">
        <f aca="false">IF(A2934="","",INDEX(Assumptions!$B$16:$B$18,MATCH(C2934,Assumptions!$A$16:$A$18,0)))</f>
        <v>5</v>
      </c>
      <c r="G2934" s="42" t="n">
        <f aca="false">IF(A2934="","",WORKDAY(B2934,F2934))</f>
        <v>46293</v>
      </c>
    </row>
    <row r="2935" customFormat="false" ht="15" hidden="false" customHeight="false" outlineLevel="0" collapsed="false">
      <c r="A2935" s="37" t="n">
        <v>1002934</v>
      </c>
      <c r="B2935" s="38" t="n">
        <v>46286</v>
      </c>
      <c r="C2935" s="39" t="s">
        <v>69</v>
      </c>
      <c r="D2935" s="39" t="s">
        <v>33</v>
      </c>
      <c r="E2935" s="40" t="n">
        <v>3.7</v>
      </c>
      <c r="F2935" s="41" t="n">
        <f aca="false">IF(A2935="","",INDEX(Assumptions!$B$16:$B$18,MATCH(C2935,Assumptions!$A$16:$A$18,0)))</f>
        <v>3</v>
      </c>
      <c r="G2935" s="42" t="n">
        <f aca="false">IF(A2935="","",WORKDAY(B2935,F2935))</f>
        <v>46289</v>
      </c>
    </row>
    <row r="2936" customFormat="false" ht="15" hidden="false" customHeight="false" outlineLevel="0" collapsed="false">
      <c r="A2936" s="37" t="n">
        <v>1002935</v>
      </c>
      <c r="B2936" s="38" t="n">
        <v>46286</v>
      </c>
      <c r="C2936" s="39" t="s">
        <v>69</v>
      </c>
      <c r="D2936" s="39" t="s">
        <v>39</v>
      </c>
      <c r="E2936" s="40" t="n">
        <v>3.1</v>
      </c>
      <c r="F2936" s="41" t="n">
        <f aca="false">IF(A2936="","",INDEX(Assumptions!$B$16:$B$18,MATCH(C2936,Assumptions!$A$16:$A$18,0)))</f>
        <v>3</v>
      </c>
      <c r="G2936" s="42" t="n">
        <f aca="false">IF(A2936="","",WORKDAY(B2936,F2936))</f>
        <v>46289</v>
      </c>
    </row>
    <row r="2937" customFormat="false" ht="15" hidden="false" customHeight="false" outlineLevel="0" collapsed="false">
      <c r="A2937" s="37" t="n">
        <v>1002936</v>
      </c>
      <c r="B2937" s="38" t="n">
        <v>46286</v>
      </c>
      <c r="C2937" s="39" t="s">
        <v>70</v>
      </c>
      <c r="D2937" s="39" t="s">
        <v>33</v>
      </c>
      <c r="E2937" s="40" t="n">
        <v>1.6</v>
      </c>
      <c r="F2937" s="41" t="n">
        <f aca="false">IF(A2937="","",INDEX(Assumptions!$B$16:$B$18,MATCH(C2937,Assumptions!$A$16:$A$18,0)))</f>
        <v>5</v>
      </c>
      <c r="G2937" s="42" t="n">
        <f aca="false">IF(A2937="","",WORKDAY(B2937,F2937))</f>
        <v>46293</v>
      </c>
    </row>
    <row r="2938" customFormat="false" ht="15" hidden="false" customHeight="false" outlineLevel="0" collapsed="false">
      <c r="A2938" s="37" t="n">
        <v>1002937</v>
      </c>
      <c r="B2938" s="38" t="n">
        <v>46286</v>
      </c>
      <c r="C2938" s="39" t="s">
        <v>70</v>
      </c>
      <c r="D2938" s="39" t="s">
        <v>35</v>
      </c>
      <c r="E2938" s="40" t="n">
        <v>1.3</v>
      </c>
      <c r="F2938" s="41" t="n">
        <f aca="false">IF(A2938="","",INDEX(Assumptions!$B$16:$B$18,MATCH(C2938,Assumptions!$A$16:$A$18,0)))</f>
        <v>5</v>
      </c>
      <c r="G2938" s="42" t="n">
        <f aca="false">IF(A2938="","",WORKDAY(B2938,F2938))</f>
        <v>46293</v>
      </c>
    </row>
    <row r="2939" customFormat="false" ht="15" hidden="false" customHeight="false" outlineLevel="0" collapsed="false">
      <c r="A2939" s="37" t="n">
        <v>1002938</v>
      </c>
      <c r="B2939" s="38" t="n">
        <v>46286</v>
      </c>
      <c r="C2939" s="39" t="s">
        <v>69</v>
      </c>
      <c r="D2939" s="39" t="s">
        <v>35</v>
      </c>
      <c r="E2939" s="40" t="n">
        <v>1</v>
      </c>
      <c r="F2939" s="41" t="n">
        <f aca="false">IF(A2939="","",INDEX(Assumptions!$B$16:$B$18,MATCH(C2939,Assumptions!$A$16:$A$18,0)))</f>
        <v>3</v>
      </c>
      <c r="G2939" s="42" t="n">
        <f aca="false">IF(A2939="","",WORKDAY(B2939,F2939))</f>
        <v>46289</v>
      </c>
    </row>
    <row r="2940" customFormat="false" ht="15" hidden="false" customHeight="false" outlineLevel="0" collapsed="false">
      <c r="A2940" s="37" t="n">
        <v>1002939</v>
      </c>
      <c r="B2940" s="38" t="n">
        <v>46286</v>
      </c>
      <c r="C2940" s="39" t="s">
        <v>69</v>
      </c>
      <c r="D2940" s="39" t="s">
        <v>35</v>
      </c>
      <c r="E2940" s="40" t="n">
        <v>3</v>
      </c>
      <c r="F2940" s="41" t="n">
        <f aca="false">IF(A2940="","",INDEX(Assumptions!$B$16:$B$18,MATCH(C2940,Assumptions!$A$16:$A$18,0)))</f>
        <v>3</v>
      </c>
      <c r="G2940" s="42" t="n">
        <f aca="false">IF(A2940="","",WORKDAY(B2940,F2940))</f>
        <v>46289</v>
      </c>
    </row>
    <row r="2941" customFormat="false" ht="15" hidden="false" customHeight="false" outlineLevel="0" collapsed="false">
      <c r="A2941" s="37" t="n">
        <v>1002940</v>
      </c>
      <c r="B2941" s="38" t="n">
        <v>46286</v>
      </c>
      <c r="C2941" s="39" t="s">
        <v>68</v>
      </c>
      <c r="D2941" s="39" t="s">
        <v>31</v>
      </c>
      <c r="E2941" s="40" t="n">
        <v>1.5</v>
      </c>
      <c r="F2941" s="41" t="n">
        <f aca="false">IF(A2941="","",INDEX(Assumptions!$B$16:$B$18,MATCH(C2941,Assumptions!$A$16:$A$18,0)))</f>
        <v>1</v>
      </c>
      <c r="G2941" s="42" t="n">
        <f aca="false">IF(A2941="","",WORKDAY(B2941,F2941))</f>
        <v>46287</v>
      </c>
    </row>
    <row r="2942" customFormat="false" ht="15" hidden="false" customHeight="false" outlineLevel="0" collapsed="false">
      <c r="A2942" s="37" t="n">
        <v>1002941</v>
      </c>
      <c r="B2942" s="38" t="n">
        <v>46286</v>
      </c>
      <c r="C2942" s="39" t="s">
        <v>68</v>
      </c>
      <c r="D2942" s="39" t="s">
        <v>37</v>
      </c>
      <c r="E2942" s="40" t="n">
        <v>3.7</v>
      </c>
      <c r="F2942" s="41" t="n">
        <f aca="false">IF(A2942="","",INDEX(Assumptions!$B$16:$B$18,MATCH(C2942,Assumptions!$A$16:$A$18,0)))</f>
        <v>1</v>
      </c>
      <c r="G2942" s="42" t="n">
        <f aca="false">IF(A2942="","",WORKDAY(B2942,F2942))</f>
        <v>46287</v>
      </c>
    </row>
    <row r="2943" customFormat="false" ht="15" hidden="false" customHeight="false" outlineLevel="0" collapsed="false">
      <c r="A2943" s="37" t="n">
        <v>1002942</v>
      </c>
      <c r="B2943" s="38" t="n">
        <v>46286</v>
      </c>
      <c r="C2943" s="39" t="s">
        <v>70</v>
      </c>
      <c r="D2943" s="39" t="s">
        <v>33</v>
      </c>
      <c r="E2943" s="40" t="n">
        <v>1.7</v>
      </c>
      <c r="F2943" s="41" t="n">
        <f aca="false">IF(A2943="","",INDEX(Assumptions!$B$16:$B$18,MATCH(C2943,Assumptions!$A$16:$A$18,0)))</f>
        <v>5</v>
      </c>
      <c r="G2943" s="42" t="n">
        <f aca="false">IF(A2943="","",WORKDAY(B2943,F2943))</f>
        <v>46293</v>
      </c>
    </row>
    <row r="2944" customFormat="false" ht="15" hidden="false" customHeight="false" outlineLevel="0" collapsed="false">
      <c r="A2944" s="37" t="n">
        <v>1002943</v>
      </c>
      <c r="B2944" s="38" t="n">
        <v>46286</v>
      </c>
      <c r="C2944" s="39" t="s">
        <v>69</v>
      </c>
      <c r="D2944" s="39" t="s">
        <v>31</v>
      </c>
      <c r="E2944" s="40" t="n">
        <v>2.4</v>
      </c>
      <c r="F2944" s="41" t="n">
        <f aca="false">IF(A2944="","",INDEX(Assumptions!$B$16:$B$18,MATCH(C2944,Assumptions!$A$16:$A$18,0)))</f>
        <v>3</v>
      </c>
      <c r="G2944" s="42" t="n">
        <f aca="false">IF(A2944="","",WORKDAY(B2944,F2944))</f>
        <v>46289</v>
      </c>
    </row>
    <row r="2945" customFormat="false" ht="15" hidden="false" customHeight="false" outlineLevel="0" collapsed="false">
      <c r="A2945" s="37" t="n">
        <v>1002944</v>
      </c>
      <c r="B2945" s="38" t="n">
        <v>46286</v>
      </c>
      <c r="C2945" s="39" t="s">
        <v>69</v>
      </c>
      <c r="D2945" s="39" t="s">
        <v>35</v>
      </c>
      <c r="E2945" s="40" t="n">
        <v>1.1</v>
      </c>
      <c r="F2945" s="41" t="n">
        <f aca="false">IF(A2945="","",INDEX(Assumptions!$B$16:$B$18,MATCH(C2945,Assumptions!$A$16:$A$18,0)))</f>
        <v>3</v>
      </c>
      <c r="G2945" s="42" t="n">
        <f aca="false">IF(A2945="","",WORKDAY(B2945,F2945))</f>
        <v>46289</v>
      </c>
    </row>
    <row r="2946" customFormat="false" ht="15" hidden="false" customHeight="false" outlineLevel="0" collapsed="false">
      <c r="A2946" s="37" t="n">
        <v>1002945</v>
      </c>
      <c r="B2946" s="38" t="n">
        <v>46286</v>
      </c>
      <c r="C2946" s="39" t="s">
        <v>69</v>
      </c>
      <c r="D2946" s="39" t="s">
        <v>33</v>
      </c>
      <c r="E2946" s="40" t="n">
        <v>1.5</v>
      </c>
      <c r="F2946" s="41" t="n">
        <f aca="false">IF(A2946="","",INDEX(Assumptions!$B$16:$B$18,MATCH(C2946,Assumptions!$A$16:$A$18,0)))</f>
        <v>3</v>
      </c>
      <c r="G2946" s="42" t="n">
        <f aca="false">IF(A2946="","",WORKDAY(B2946,F2946))</f>
        <v>46289</v>
      </c>
    </row>
    <row r="2947" customFormat="false" ht="15" hidden="false" customHeight="false" outlineLevel="0" collapsed="false">
      <c r="A2947" s="37" t="n">
        <v>1002946</v>
      </c>
      <c r="B2947" s="38" t="n">
        <v>46286</v>
      </c>
      <c r="C2947" s="39" t="s">
        <v>68</v>
      </c>
      <c r="D2947" s="39" t="s">
        <v>39</v>
      </c>
      <c r="E2947" s="40" t="n">
        <v>5.5</v>
      </c>
      <c r="F2947" s="41" t="n">
        <f aca="false">IF(A2947="","",INDEX(Assumptions!$B$16:$B$18,MATCH(C2947,Assumptions!$A$16:$A$18,0)))</f>
        <v>1</v>
      </c>
      <c r="G2947" s="42" t="n">
        <f aca="false">IF(A2947="","",WORKDAY(B2947,F2947))</f>
        <v>46287</v>
      </c>
    </row>
    <row r="2948" customFormat="false" ht="15" hidden="false" customHeight="false" outlineLevel="0" collapsed="false">
      <c r="A2948" s="37" t="n">
        <v>1002947</v>
      </c>
      <c r="B2948" s="38" t="n">
        <v>46286</v>
      </c>
      <c r="C2948" s="39" t="s">
        <v>69</v>
      </c>
      <c r="D2948" s="39" t="s">
        <v>37</v>
      </c>
      <c r="E2948" s="40" t="n">
        <v>2</v>
      </c>
      <c r="F2948" s="41" t="n">
        <f aca="false">IF(A2948="","",INDEX(Assumptions!$B$16:$B$18,MATCH(C2948,Assumptions!$A$16:$A$18,0)))</f>
        <v>3</v>
      </c>
      <c r="G2948" s="42" t="n">
        <f aca="false">IF(A2948="","",WORKDAY(B2948,F2948))</f>
        <v>46289</v>
      </c>
    </row>
    <row r="2949" customFormat="false" ht="15" hidden="false" customHeight="false" outlineLevel="0" collapsed="false">
      <c r="A2949" s="37" t="n">
        <v>1002948</v>
      </c>
      <c r="B2949" s="38" t="n">
        <v>46286</v>
      </c>
      <c r="C2949" s="39" t="s">
        <v>69</v>
      </c>
      <c r="D2949" s="39" t="s">
        <v>39</v>
      </c>
      <c r="E2949" s="40" t="n">
        <v>1</v>
      </c>
      <c r="F2949" s="41" t="n">
        <f aca="false">IF(A2949="","",INDEX(Assumptions!$B$16:$B$18,MATCH(C2949,Assumptions!$A$16:$A$18,0)))</f>
        <v>3</v>
      </c>
      <c r="G2949" s="42" t="n">
        <f aca="false">IF(A2949="","",WORKDAY(B2949,F2949))</f>
        <v>46289</v>
      </c>
    </row>
    <row r="2950" customFormat="false" ht="15" hidden="false" customHeight="false" outlineLevel="0" collapsed="false">
      <c r="A2950" s="37" t="n">
        <v>1002949</v>
      </c>
      <c r="B2950" s="38" t="n">
        <v>46286</v>
      </c>
      <c r="C2950" s="39" t="s">
        <v>70</v>
      </c>
      <c r="D2950" s="39" t="s">
        <v>31</v>
      </c>
      <c r="E2950" s="40" t="n">
        <v>4.1</v>
      </c>
      <c r="F2950" s="41" t="n">
        <f aca="false">IF(A2950="","",INDEX(Assumptions!$B$16:$B$18,MATCH(C2950,Assumptions!$A$16:$A$18,0)))</f>
        <v>5</v>
      </c>
      <c r="G2950" s="42" t="n">
        <f aca="false">IF(A2950="","",WORKDAY(B2950,F2950))</f>
        <v>46293</v>
      </c>
    </row>
    <row r="2951" customFormat="false" ht="15" hidden="false" customHeight="false" outlineLevel="0" collapsed="false">
      <c r="A2951" s="37" t="n">
        <v>1002950</v>
      </c>
      <c r="B2951" s="38" t="n">
        <v>46286</v>
      </c>
      <c r="C2951" s="39" t="s">
        <v>69</v>
      </c>
      <c r="D2951" s="39" t="s">
        <v>33</v>
      </c>
      <c r="E2951" s="40" t="n">
        <v>1.2</v>
      </c>
      <c r="F2951" s="41" t="n">
        <f aca="false">IF(A2951="","",INDEX(Assumptions!$B$16:$B$18,MATCH(C2951,Assumptions!$A$16:$A$18,0)))</f>
        <v>3</v>
      </c>
      <c r="G2951" s="42" t="n">
        <f aca="false">IF(A2951="","",WORKDAY(B2951,F2951))</f>
        <v>46289</v>
      </c>
    </row>
    <row r="2952" customFormat="false" ht="15" hidden="false" customHeight="false" outlineLevel="0" collapsed="false">
      <c r="A2952" s="37" t="n">
        <v>1002951</v>
      </c>
      <c r="B2952" s="38" t="n">
        <v>46286</v>
      </c>
      <c r="C2952" s="39" t="s">
        <v>68</v>
      </c>
      <c r="D2952" s="39" t="s">
        <v>35</v>
      </c>
      <c r="E2952" s="40" t="n">
        <v>1.7</v>
      </c>
      <c r="F2952" s="41" t="n">
        <f aca="false">IF(A2952="","",INDEX(Assumptions!$B$16:$B$18,MATCH(C2952,Assumptions!$A$16:$A$18,0)))</f>
        <v>1</v>
      </c>
      <c r="G2952" s="42" t="n">
        <f aca="false">IF(A2952="","",WORKDAY(B2952,F2952))</f>
        <v>46287</v>
      </c>
    </row>
    <row r="2953" customFormat="false" ht="15" hidden="false" customHeight="false" outlineLevel="0" collapsed="false">
      <c r="A2953" s="37" t="n">
        <v>1002952</v>
      </c>
      <c r="B2953" s="38" t="n">
        <v>46286</v>
      </c>
      <c r="C2953" s="39" t="s">
        <v>70</v>
      </c>
      <c r="D2953" s="39" t="s">
        <v>37</v>
      </c>
      <c r="E2953" s="40" t="n">
        <v>3.7</v>
      </c>
      <c r="F2953" s="41" t="n">
        <f aca="false">IF(A2953="","",INDEX(Assumptions!$B$16:$B$18,MATCH(C2953,Assumptions!$A$16:$A$18,0)))</f>
        <v>5</v>
      </c>
      <c r="G2953" s="42" t="n">
        <f aca="false">IF(A2953="","",WORKDAY(B2953,F2953))</f>
        <v>46293</v>
      </c>
    </row>
    <row r="2954" customFormat="false" ht="15" hidden="false" customHeight="false" outlineLevel="0" collapsed="false">
      <c r="A2954" s="37" t="n">
        <v>1002953</v>
      </c>
      <c r="B2954" s="38" t="n">
        <v>46286</v>
      </c>
      <c r="C2954" s="39" t="s">
        <v>69</v>
      </c>
      <c r="D2954" s="39" t="s">
        <v>31</v>
      </c>
      <c r="E2954" s="40" t="n">
        <v>3.4</v>
      </c>
      <c r="F2954" s="41" t="n">
        <f aca="false">IF(A2954="","",INDEX(Assumptions!$B$16:$B$18,MATCH(C2954,Assumptions!$A$16:$A$18,0)))</f>
        <v>3</v>
      </c>
      <c r="G2954" s="42" t="n">
        <f aca="false">IF(A2954="","",WORKDAY(B2954,F2954))</f>
        <v>46289</v>
      </c>
    </row>
    <row r="2955" customFormat="false" ht="15" hidden="false" customHeight="false" outlineLevel="0" collapsed="false">
      <c r="A2955" s="37" t="n">
        <v>1002954</v>
      </c>
      <c r="B2955" s="38" t="n">
        <v>46286</v>
      </c>
      <c r="C2955" s="39" t="s">
        <v>69</v>
      </c>
      <c r="D2955" s="39" t="s">
        <v>39</v>
      </c>
      <c r="E2955" s="40" t="n">
        <v>2.8</v>
      </c>
      <c r="F2955" s="41" t="n">
        <f aca="false">IF(A2955="","",INDEX(Assumptions!$B$16:$B$18,MATCH(C2955,Assumptions!$A$16:$A$18,0)))</f>
        <v>3</v>
      </c>
      <c r="G2955" s="42" t="n">
        <f aca="false">IF(A2955="","",WORKDAY(B2955,F2955))</f>
        <v>46289</v>
      </c>
    </row>
    <row r="2956" customFormat="false" ht="15" hidden="false" customHeight="false" outlineLevel="0" collapsed="false">
      <c r="A2956" s="37" t="n">
        <v>1002955</v>
      </c>
      <c r="B2956" s="38" t="n">
        <v>46286</v>
      </c>
      <c r="C2956" s="39" t="s">
        <v>68</v>
      </c>
      <c r="D2956" s="39" t="s">
        <v>37</v>
      </c>
      <c r="E2956" s="40" t="n">
        <v>0.6</v>
      </c>
      <c r="F2956" s="41" t="n">
        <f aca="false">IF(A2956="","",INDEX(Assumptions!$B$16:$B$18,MATCH(C2956,Assumptions!$A$16:$A$18,0)))</f>
        <v>1</v>
      </c>
      <c r="G2956" s="42" t="n">
        <f aca="false">IF(A2956="","",WORKDAY(B2956,F2956))</f>
        <v>46287</v>
      </c>
    </row>
    <row r="2957" customFormat="false" ht="15" hidden="false" customHeight="false" outlineLevel="0" collapsed="false">
      <c r="A2957" s="37" t="n">
        <v>1002956</v>
      </c>
      <c r="B2957" s="38" t="n">
        <v>46286</v>
      </c>
      <c r="C2957" s="39" t="s">
        <v>69</v>
      </c>
      <c r="D2957" s="39" t="s">
        <v>39</v>
      </c>
      <c r="E2957" s="40" t="n">
        <v>1</v>
      </c>
      <c r="F2957" s="41" t="n">
        <f aca="false">IF(A2957="","",INDEX(Assumptions!$B$16:$B$18,MATCH(C2957,Assumptions!$A$16:$A$18,0)))</f>
        <v>3</v>
      </c>
      <c r="G2957" s="42" t="n">
        <f aca="false">IF(A2957="","",WORKDAY(B2957,F2957))</f>
        <v>46289</v>
      </c>
    </row>
    <row r="2958" customFormat="false" ht="15" hidden="false" customHeight="false" outlineLevel="0" collapsed="false">
      <c r="A2958" s="37" t="n">
        <v>1002957</v>
      </c>
      <c r="B2958" s="38" t="n">
        <v>46286</v>
      </c>
      <c r="C2958" s="39" t="s">
        <v>69</v>
      </c>
      <c r="D2958" s="39" t="s">
        <v>33</v>
      </c>
      <c r="E2958" s="40" t="n">
        <v>6.5</v>
      </c>
      <c r="F2958" s="41" t="n">
        <f aca="false">IF(A2958="","",INDEX(Assumptions!$B$16:$B$18,MATCH(C2958,Assumptions!$A$16:$A$18,0)))</f>
        <v>3</v>
      </c>
      <c r="G2958" s="42" t="n">
        <f aca="false">IF(A2958="","",WORKDAY(B2958,F2958))</f>
        <v>46289</v>
      </c>
    </row>
    <row r="2959" customFormat="false" ht="15" hidden="false" customHeight="false" outlineLevel="0" collapsed="false">
      <c r="A2959" s="37" t="n">
        <v>1002958</v>
      </c>
      <c r="B2959" s="38" t="n">
        <v>46286</v>
      </c>
      <c r="C2959" s="39" t="s">
        <v>70</v>
      </c>
      <c r="D2959" s="39" t="s">
        <v>37</v>
      </c>
      <c r="E2959" s="40" t="n">
        <v>2.1</v>
      </c>
      <c r="F2959" s="41" t="n">
        <f aca="false">IF(A2959="","",INDEX(Assumptions!$B$16:$B$18,MATCH(C2959,Assumptions!$A$16:$A$18,0)))</f>
        <v>5</v>
      </c>
      <c r="G2959" s="42" t="n">
        <f aca="false">IF(A2959="","",WORKDAY(B2959,F2959))</f>
        <v>46293</v>
      </c>
    </row>
    <row r="2960" customFormat="false" ht="15" hidden="false" customHeight="false" outlineLevel="0" collapsed="false">
      <c r="A2960" s="37" t="n">
        <v>1002959</v>
      </c>
      <c r="B2960" s="38" t="n">
        <v>46286</v>
      </c>
      <c r="C2960" s="39" t="s">
        <v>69</v>
      </c>
      <c r="D2960" s="39" t="s">
        <v>37</v>
      </c>
      <c r="E2960" s="40" t="n">
        <v>6.2</v>
      </c>
      <c r="F2960" s="41" t="n">
        <f aca="false">IF(A2960="","",INDEX(Assumptions!$B$16:$B$18,MATCH(C2960,Assumptions!$A$16:$A$18,0)))</f>
        <v>3</v>
      </c>
      <c r="G2960" s="42" t="n">
        <f aca="false">IF(A2960="","",WORKDAY(B2960,F2960))</f>
        <v>46289</v>
      </c>
    </row>
    <row r="2961" customFormat="false" ht="15" hidden="false" customHeight="false" outlineLevel="0" collapsed="false">
      <c r="A2961" s="37" t="n">
        <v>1002960</v>
      </c>
      <c r="B2961" s="38" t="n">
        <v>46286</v>
      </c>
      <c r="C2961" s="39" t="s">
        <v>69</v>
      </c>
      <c r="D2961" s="39" t="s">
        <v>35</v>
      </c>
      <c r="E2961" s="40" t="n">
        <v>1.5</v>
      </c>
      <c r="F2961" s="41" t="n">
        <f aca="false">IF(A2961="","",INDEX(Assumptions!$B$16:$B$18,MATCH(C2961,Assumptions!$A$16:$A$18,0)))</f>
        <v>3</v>
      </c>
      <c r="G2961" s="42" t="n">
        <f aca="false">IF(A2961="","",WORKDAY(B2961,F2961))</f>
        <v>46289</v>
      </c>
    </row>
    <row r="2962" customFormat="false" ht="15" hidden="false" customHeight="false" outlineLevel="0" collapsed="false">
      <c r="A2962" s="37" t="n">
        <v>1002961</v>
      </c>
      <c r="B2962" s="38" t="n">
        <v>46286</v>
      </c>
      <c r="C2962" s="39" t="s">
        <v>69</v>
      </c>
      <c r="D2962" s="39" t="s">
        <v>35</v>
      </c>
      <c r="E2962" s="40" t="n">
        <v>0.8</v>
      </c>
      <c r="F2962" s="41" t="n">
        <f aca="false">IF(A2962="","",INDEX(Assumptions!$B$16:$B$18,MATCH(C2962,Assumptions!$A$16:$A$18,0)))</f>
        <v>3</v>
      </c>
      <c r="G2962" s="42" t="n">
        <f aca="false">IF(A2962="","",WORKDAY(B2962,F2962))</f>
        <v>46289</v>
      </c>
    </row>
    <row r="2963" customFormat="false" ht="15" hidden="false" customHeight="false" outlineLevel="0" collapsed="false">
      <c r="A2963" s="37" t="n">
        <v>1002962</v>
      </c>
      <c r="B2963" s="38" t="n">
        <v>46286</v>
      </c>
      <c r="C2963" s="39" t="s">
        <v>69</v>
      </c>
      <c r="D2963" s="39" t="s">
        <v>39</v>
      </c>
      <c r="E2963" s="40" t="n">
        <v>1.2</v>
      </c>
      <c r="F2963" s="41" t="n">
        <f aca="false">IF(A2963="","",INDEX(Assumptions!$B$16:$B$18,MATCH(C2963,Assumptions!$A$16:$A$18,0)))</f>
        <v>3</v>
      </c>
      <c r="G2963" s="42" t="n">
        <f aca="false">IF(A2963="","",WORKDAY(B2963,F2963))</f>
        <v>46289</v>
      </c>
    </row>
    <row r="2964" customFormat="false" ht="15" hidden="false" customHeight="false" outlineLevel="0" collapsed="false">
      <c r="A2964" s="37" t="n">
        <v>1002963</v>
      </c>
      <c r="B2964" s="38" t="n">
        <v>46286</v>
      </c>
      <c r="C2964" s="39" t="s">
        <v>69</v>
      </c>
      <c r="D2964" s="39" t="s">
        <v>39</v>
      </c>
      <c r="E2964" s="40" t="n">
        <v>2.5</v>
      </c>
      <c r="F2964" s="41" t="n">
        <f aca="false">IF(A2964="","",INDEX(Assumptions!$B$16:$B$18,MATCH(C2964,Assumptions!$A$16:$A$18,0)))</f>
        <v>3</v>
      </c>
      <c r="G2964" s="42" t="n">
        <f aca="false">IF(A2964="","",WORKDAY(B2964,F2964))</f>
        <v>46289</v>
      </c>
    </row>
    <row r="2965" customFormat="false" ht="15" hidden="false" customHeight="false" outlineLevel="0" collapsed="false">
      <c r="A2965" s="37" t="n">
        <v>1002964</v>
      </c>
      <c r="B2965" s="38" t="n">
        <v>46286</v>
      </c>
      <c r="C2965" s="39" t="s">
        <v>68</v>
      </c>
      <c r="D2965" s="39" t="s">
        <v>33</v>
      </c>
      <c r="E2965" s="40" t="n">
        <v>4</v>
      </c>
      <c r="F2965" s="41" t="n">
        <f aca="false">IF(A2965="","",INDEX(Assumptions!$B$16:$B$18,MATCH(C2965,Assumptions!$A$16:$A$18,0)))</f>
        <v>1</v>
      </c>
      <c r="G2965" s="42" t="n">
        <f aca="false">IF(A2965="","",WORKDAY(B2965,F2965))</f>
        <v>46287</v>
      </c>
    </row>
    <row r="2966" customFormat="false" ht="15" hidden="false" customHeight="false" outlineLevel="0" collapsed="false">
      <c r="A2966" s="37" t="n">
        <v>1002965</v>
      </c>
      <c r="B2966" s="38" t="n">
        <v>46286</v>
      </c>
      <c r="C2966" s="39" t="s">
        <v>69</v>
      </c>
      <c r="D2966" s="39" t="s">
        <v>31</v>
      </c>
      <c r="E2966" s="40" t="n">
        <v>5.8</v>
      </c>
      <c r="F2966" s="41" t="n">
        <f aca="false">IF(A2966="","",INDEX(Assumptions!$B$16:$B$18,MATCH(C2966,Assumptions!$A$16:$A$18,0)))</f>
        <v>3</v>
      </c>
      <c r="G2966" s="42" t="n">
        <f aca="false">IF(A2966="","",WORKDAY(B2966,F2966))</f>
        <v>46289</v>
      </c>
    </row>
    <row r="2967" customFormat="false" ht="15" hidden="false" customHeight="false" outlineLevel="0" collapsed="false">
      <c r="A2967" s="37" t="n">
        <v>1002966</v>
      </c>
      <c r="B2967" s="38" t="n">
        <v>46286</v>
      </c>
      <c r="C2967" s="39" t="s">
        <v>69</v>
      </c>
      <c r="D2967" s="39" t="s">
        <v>31</v>
      </c>
      <c r="E2967" s="40" t="n">
        <v>0.9</v>
      </c>
      <c r="F2967" s="41" t="n">
        <f aca="false">IF(A2967="","",INDEX(Assumptions!$B$16:$B$18,MATCH(C2967,Assumptions!$A$16:$A$18,0)))</f>
        <v>3</v>
      </c>
      <c r="G2967" s="42" t="n">
        <f aca="false">IF(A2967="","",WORKDAY(B2967,F2967))</f>
        <v>46289</v>
      </c>
    </row>
    <row r="2968" customFormat="false" ht="15" hidden="false" customHeight="false" outlineLevel="0" collapsed="false">
      <c r="A2968" s="37" t="n">
        <v>1002967</v>
      </c>
      <c r="B2968" s="38" t="n">
        <v>46286</v>
      </c>
      <c r="C2968" s="39" t="s">
        <v>69</v>
      </c>
      <c r="D2968" s="39" t="s">
        <v>35</v>
      </c>
      <c r="E2968" s="40" t="n">
        <v>4.8</v>
      </c>
      <c r="F2968" s="41" t="n">
        <f aca="false">IF(A2968="","",INDEX(Assumptions!$B$16:$B$18,MATCH(C2968,Assumptions!$A$16:$A$18,0)))</f>
        <v>3</v>
      </c>
      <c r="G2968" s="42" t="n">
        <f aca="false">IF(A2968="","",WORKDAY(B2968,F2968))</f>
        <v>46289</v>
      </c>
    </row>
    <row r="2969" customFormat="false" ht="15" hidden="false" customHeight="false" outlineLevel="0" collapsed="false">
      <c r="A2969" s="37" t="n">
        <v>1002968</v>
      </c>
      <c r="B2969" s="38" t="n">
        <v>46286</v>
      </c>
      <c r="C2969" s="39" t="s">
        <v>69</v>
      </c>
      <c r="D2969" s="39" t="s">
        <v>37</v>
      </c>
      <c r="E2969" s="40" t="n">
        <v>1.9</v>
      </c>
      <c r="F2969" s="41" t="n">
        <f aca="false">IF(A2969="","",INDEX(Assumptions!$B$16:$B$18,MATCH(C2969,Assumptions!$A$16:$A$18,0)))</f>
        <v>3</v>
      </c>
      <c r="G2969" s="42" t="n">
        <f aca="false">IF(A2969="","",WORKDAY(B2969,F2969))</f>
        <v>46289</v>
      </c>
    </row>
    <row r="2970" customFormat="false" ht="15" hidden="false" customHeight="false" outlineLevel="0" collapsed="false">
      <c r="A2970" s="37" t="n">
        <v>1002969</v>
      </c>
      <c r="B2970" s="38" t="n">
        <v>46286</v>
      </c>
      <c r="C2970" s="39" t="s">
        <v>69</v>
      </c>
      <c r="D2970" s="39" t="s">
        <v>31</v>
      </c>
      <c r="E2970" s="40" t="n">
        <v>0.9</v>
      </c>
      <c r="F2970" s="41" t="n">
        <f aca="false">IF(A2970="","",INDEX(Assumptions!$B$16:$B$18,MATCH(C2970,Assumptions!$A$16:$A$18,0)))</f>
        <v>3</v>
      </c>
      <c r="G2970" s="42" t="n">
        <f aca="false">IF(A2970="","",WORKDAY(B2970,F2970))</f>
        <v>46289</v>
      </c>
    </row>
    <row r="2971" customFormat="false" ht="15" hidden="false" customHeight="false" outlineLevel="0" collapsed="false">
      <c r="A2971" s="37" t="n">
        <v>1002970</v>
      </c>
      <c r="B2971" s="38" t="n">
        <v>46286</v>
      </c>
      <c r="C2971" s="39" t="s">
        <v>69</v>
      </c>
      <c r="D2971" s="39" t="s">
        <v>31</v>
      </c>
      <c r="E2971" s="40" t="n">
        <v>2.2</v>
      </c>
      <c r="F2971" s="41" t="n">
        <f aca="false">IF(A2971="","",INDEX(Assumptions!$B$16:$B$18,MATCH(C2971,Assumptions!$A$16:$A$18,0)))</f>
        <v>3</v>
      </c>
      <c r="G2971" s="42" t="n">
        <f aca="false">IF(A2971="","",WORKDAY(B2971,F2971))</f>
        <v>46289</v>
      </c>
    </row>
    <row r="2972" customFormat="false" ht="15" hidden="false" customHeight="false" outlineLevel="0" collapsed="false">
      <c r="A2972" s="37" t="n">
        <v>1002971</v>
      </c>
      <c r="B2972" s="38" t="n">
        <v>46286</v>
      </c>
      <c r="C2972" s="39" t="s">
        <v>70</v>
      </c>
      <c r="D2972" s="39" t="s">
        <v>39</v>
      </c>
      <c r="E2972" s="40" t="n">
        <v>3.9</v>
      </c>
      <c r="F2972" s="41" t="n">
        <f aca="false">IF(A2972="","",INDEX(Assumptions!$B$16:$B$18,MATCH(C2972,Assumptions!$A$16:$A$18,0)))</f>
        <v>5</v>
      </c>
      <c r="G2972" s="42" t="n">
        <f aca="false">IF(A2972="","",WORKDAY(B2972,F2972))</f>
        <v>46293</v>
      </c>
    </row>
    <row r="2973" customFormat="false" ht="15" hidden="false" customHeight="false" outlineLevel="0" collapsed="false">
      <c r="A2973" s="37" t="n">
        <v>1002972</v>
      </c>
      <c r="B2973" s="38" t="n">
        <v>46286</v>
      </c>
      <c r="C2973" s="39" t="s">
        <v>69</v>
      </c>
      <c r="D2973" s="39" t="s">
        <v>31</v>
      </c>
      <c r="E2973" s="40" t="n">
        <v>4.8</v>
      </c>
      <c r="F2973" s="41" t="n">
        <f aca="false">IF(A2973="","",INDEX(Assumptions!$B$16:$B$18,MATCH(C2973,Assumptions!$A$16:$A$18,0)))</f>
        <v>3</v>
      </c>
      <c r="G2973" s="42" t="n">
        <f aca="false">IF(A2973="","",WORKDAY(B2973,F2973))</f>
        <v>46289</v>
      </c>
    </row>
    <row r="2974" customFormat="false" ht="15" hidden="false" customHeight="false" outlineLevel="0" collapsed="false">
      <c r="A2974" s="37" t="n">
        <v>1002973</v>
      </c>
      <c r="B2974" s="38" t="n">
        <v>46286</v>
      </c>
      <c r="C2974" s="39" t="s">
        <v>69</v>
      </c>
      <c r="D2974" s="39" t="s">
        <v>39</v>
      </c>
      <c r="E2974" s="40" t="n">
        <v>4.3</v>
      </c>
      <c r="F2974" s="41" t="n">
        <f aca="false">IF(A2974="","",INDEX(Assumptions!$B$16:$B$18,MATCH(C2974,Assumptions!$A$16:$A$18,0)))</f>
        <v>3</v>
      </c>
      <c r="G2974" s="42" t="n">
        <f aca="false">IF(A2974="","",WORKDAY(B2974,F2974))</f>
        <v>46289</v>
      </c>
    </row>
    <row r="2975" customFormat="false" ht="15" hidden="false" customHeight="false" outlineLevel="0" collapsed="false">
      <c r="A2975" s="37" t="n">
        <v>1002974</v>
      </c>
      <c r="B2975" s="38" t="n">
        <v>46286</v>
      </c>
      <c r="C2975" s="39" t="s">
        <v>69</v>
      </c>
      <c r="D2975" s="39" t="s">
        <v>31</v>
      </c>
      <c r="E2975" s="40" t="n">
        <v>2.1</v>
      </c>
      <c r="F2975" s="41" t="n">
        <f aca="false">IF(A2975="","",INDEX(Assumptions!$B$16:$B$18,MATCH(C2975,Assumptions!$A$16:$A$18,0)))</f>
        <v>3</v>
      </c>
      <c r="G2975" s="42" t="n">
        <f aca="false">IF(A2975="","",WORKDAY(B2975,F2975))</f>
        <v>46289</v>
      </c>
    </row>
    <row r="2976" customFormat="false" ht="15" hidden="false" customHeight="false" outlineLevel="0" collapsed="false">
      <c r="A2976" s="37" t="n">
        <v>1002975</v>
      </c>
      <c r="B2976" s="38" t="n">
        <v>46286</v>
      </c>
      <c r="C2976" s="39" t="s">
        <v>69</v>
      </c>
      <c r="D2976" s="39" t="s">
        <v>37</v>
      </c>
      <c r="E2976" s="40" t="n">
        <v>0.7</v>
      </c>
      <c r="F2976" s="41" t="n">
        <f aca="false">IF(A2976="","",INDEX(Assumptions!$B$16:$B$18,MATCH(C2976,Assumptions!$A$16:$A$18,0)))</f>
        <v>3</v>
      </c>
      <c r="G2976" s="42" t="n">
        <f aca="false">IF(A2976="","",WORKDAY(B2976,F2976))</f>
        <v>46289</v>
      </c>
    </row>
    <row r="2977" customFormat="false" ht="15" hidden="false" customHeight="false" outlineLevel="0" collapsed="false">
      <c r="A2977" s="37" t="n">
        <v>1002976</v>
      </c>
      <c r="B2977" s="38" t="n">
        <v>46286</v>
      </c>
      <c r="C2977" s="39" t="s">
        <v>70</v>
      </c>
      <c r="D2977" s="39" t="s">
        <v>39</v>
      </c>
      <c r="E2977" s="40" t="n">
        <v>0.6</v>
      </c>
      <c r="F2977" s="41" t="n">
        <f aca="false">IF(A2977="","",INDEX(Assumptions!$B$16:$B$18,MATCH(C2977,Assumptions!$A$16:$A$18,0)))</f>
        <v>5</v>
      </c>
      <c r="G2977" s="42" t="n">
        <f aca="false">IF(A2977="","",WORKDAY(B2977,F2977))</f>
        <v>46293</v>
      </c>
    </row>
    <row r="2978" customFormat="false" ht="15" hidden="false" customHeight="false" outlineLevel="0" collapsed="false">
      <c r="A2978" s="37" t="n">
        <v>1002977</v>
      </c>
      <c r="B2978" s="38" t="n">
        <v>46286</v>
      </c>
      <c r="C2978" s="39" t="s">
        <v>68</v>
      </c>
      <c r="D2978" s="39" t="s">
        <v>33</v>
      </c>
      <c r="E2978" s="40" t="n">
        <v>2.5</v>
      </c>
      <c r="F2978" s="41" t="n">
        <f aca="false">IF(A2978="","",INDEX(Assumptions!$B$16:$B$18,MATCH(C2978,Assumptions!$A$16:$A$18,0)))</f>
        <v>1</v>
      </c>
      <c r="G2978" s="42" t="n">
        <f aca="false">IF(A2978="","",WORKDAY(B2978,F2978))</f>
        <v>46287</v>
      </c>
    </row>
    <row r="2979" customFormat="false" ht="15" hidden="false" customHeight="false" outlineLevel="0" collapsed="false">
      <c r="A2979" s="37" t="n">
        <v>1002978</v>
      </c>
      <c r="B2979" s="38" t="n">
        <v>46286</v>
      </c>
      <c r="C2979" s="39" t="s">
        <v>70</v>
      </c>
      <c r="D2979" s="39" t="s">
        <v>33</v>
      </c>
      <c r="E2979" s="40" t="n">
        <v>0.6</v>
      </c>
      <c r="F2979" s="41" t="n">
        <f aca="false">IF(A2979="","",INDEX(Assumptions!$B$16:$B$18,MATCH(C2979,Assumptions!$A$16:$A$18,0)))</f>
        <v>5</v>
      </c>
      <c r="G2979" s="42" t="n">
        <f aca="false">IF(A2979="","",WORKDAY(B2979,F2979))</f>
        <v>46293</v>
      </c>
    </row>
    <row r="2980" customFormat="false" ht="15" hidden="false" customHeight="false" outlineLevel="0" collapsed="false">
      <c r="A2980" s="37" t="n">
        <v>1002979</v>
      </c>
      <c r="B2980" s="38" t="n">
        <v>46286</v>
      </c>
      <c r="C2980" s="39" t="s">
        <v>69</v>
      </c>
      <c r="D2980" s="39" t="s">
        <v>35</v>
      </c>
      <c r="E2980" s="40" t="n">
        <v>4</v>
      </c>
      <c r="F2980" s="41" t="n">
        <f aca="false">IF(A2980="","",INDEX(Assumptions!$B$16:$B$18,MATCH(C2980,Assumptions!$A$16:$A$18,0)))</f>
        <v>3</v>
      </c>
      <c r="G2980" s="42" t="n">
        <f aca="false">IF(A2980="","",WORKDAY(B2980,F2980))</f>
        <v>46289</v>
      </c>
    </row>
    <row r="2981" customFormat="false" ht="15" hidden="false" customHeight="false" outlineLevel="0" collapsed="false">
      <c r="A2981" s="37" t="n">
        <v>1002980</v>
      </c>
      <c r="B2981" s="38" t="n">
        <v>46286</v>
      </c>
      <c r="C2981" s="39" t="s">
        <v>69</v>
      </c>
      <c r="D2981" s="39" t="s">
        <v>37</v>
      </c>
      <c r="E2981" s="40" t="n">
        <v>2</v>
      </c>
      <c r="F2981" s="41" t="n">
        <f aca="false">IF(A2981="","",INDEX(Assumptions!$B$16:$B$18,MATCH(C2981,Assumptions!$A$16:$A$18,0)))</f>
        <v>3</v>
      </c>
      <c r="G2981" s="42" t="n">
        <f aca="false">IF(A2981="","",WORKDAY(B2981,F2981))</f>
        <v>46289</v>
      </c>
    </row>
    <row r="2982" customFormat="false" ht="15" hidden="false" customHeight="false" outlineLevel="0" collapsed="false">
      <c r="A2982" s="37" t="n">
        <v>1002981</v>
      </c>
      <c r="B2982" s="38" t="n">
        <v>46286</v>
      </c>
      <c r="C2982" s="39" t="s">
        <v>69</v>
      </c>
      <c r="D2982" s="39" t="s">
        <v>35</v>
      </c>
      <c r="E2982" s="40" t="n">
        <v>2.2</v>
      </c>
      <c r="F2982" s="41" t="n">
        <f aca="false">IF(A2982="","",INDEX(Assumptions!$B$16:$B$18,MATCH(C2982,Assumptions!$A$16:$A$18,0)))</f>
        <v>3</v>
      </c>
      <c r="G2982" s="42" t="n">
        <f aca="false">IF(A2982="","",WORKDAY(B2982,F2982))</f>
        <v>46289</v>
      </c>
    </row>
    <row r="2983" customFormat="false" ht="15" hidden="false" customHeight="false" outlineLevel="0" collapsed="false">
      <c r="A2983" s="37" t="n">
        <v>1002982</v>
      </c>
      <c r="B2983" s="38" t="n">
        <v>46286</v>
      </c>
      <c r="C2983" s="39" t="s">
        <v>68</v>
      </c>
      <c r="D2983" s="39" t="s">
        <v>37</v>
      </c>
      <c r="E2983" s="40" t="n">
        <v>1.7</v>
      </c>
      <c r="F2983" s="41" t="n">
        <f aca="false">IF(A2983="","",INDEX(Assumptions!$B$16:$B$18,MATCH(C2983,Assumptions!$A$16:$A$18,0)))</f>
        <v>1</v>
      </c>
      <c r="G2983" s="42" t="n">
        <f aca="false">IF(A2983="","",WORKDAY(B2983,F2983))</f>
        <v>46287</v>
      </c>
    </row>
    <row r="2984" customFormat="false" ht="15" hidden="false" customHeight="false" outlineLevel="0" collapsed="false">
      <c r="A2984" s="37" t="n">
        <v>1002983</v>
      </c>
      <c r="B2984" s="38" t="n">
        <v>46286</v>
      </c>
      <c r="C2984" s="39" t="s">
        <v>69</v>
      </c>
      <c r="D2984" s="39" t="s">
        <v>39</v>
      </c>
      <c r="E2984" s="40" t="n">
        <v>0.7</v>
      </c>
      <c r="F2984" s="41" t="n">
        <f aca="false">IF(A2984="","",INDEX(Assumptions!$B$16:$B$18,MATCH(C2984,Assumptions!$A$16:$A$18,0)))</f>
        <v>3</v>
      </c>
      <c r="G2984" s="42" t="n">
        <f aca="false">IF(A2984="","",WORKDAY(B2984,F2984))</f>
        <v>46289</v>
      </c>
    </row>
    <row r="2985" customFormat="false" ht="15" hidden="false" customHeight="false" outlineLevel="0" collapsed="false">
      <c r="A2985" s="37" t="n">
        <v>1002984</v>
      </c>
      <c r="B2985" s="38" t="n">
        <v>46286</v>
      </c>
      <c r="C2985" s="39" t="s">
        <v>69</v>
      </c>
      <c r="D2985" s="39" t="s">
        <v>37</v>
      </c>
      <c r="E2985" s="40" t="n">
        <v>0.9</v>
      </c>
      <c r="F2985" s="41" t="n">
        <f aca="false">IF(A2985="","",INDEX(Assumptions!$B$16:$B$18,MATCH(C2985,Assumptions!$A$16:$A$18,0)))</f>
        <v>3</v>
      </c>
      <c r="G2985" s="42" t="n">
        <f aca="false">IF(A2985="","",WORKDAY(B2985,F2985))</f>
        <v>46289</v>
      </c>
    </row>
    <row r="2986" customFormat="false" ht="15" hidden="false" customHeight="false" outlineLevel="0" collapsed="false">
      <c r="A2986" s="37" t="n">
        <v>1002985</v>
      </c>
      <c r="B2986" s="38" t="n">
        <v>46286</v>
      </c>
      <c r="C2986" s="39" t="s">
        <v>69</v>
      </c>
      <c r="D2986" s="39" t="s">
        <v>31</v>
      </c>
      <c r="E2986" s="40" t="n">
        <v>1.6</v>
      </c>
      <c r="F2986" s="41" t="n">
        <f aca="false">IF(A2986="","",INDEX(Assumptions!$B$16:$B$18,MATCH(C2986,Assumptions!$A$16:$A$18,0)))</f>
        <v>3</v>
      </c>
      <c r="G2986" s="42" t="n">
        <f aca="false">IF(A2986="","",WORKDAY(B2986,F2986))</f>
        <v>46289</v>
      </c>
    </row>
    <row r="2987" customFormat="false" ht="15" hidden="false" customHeight="false" outlineLevel="0" collapsed="false">
      <c r="A2987" s="37" t="n">
        <v>1002986</v>
      </c>
      <c r="B2987" s="38" t="n">
        <v>46286</v>
      </c>
      <c r="C2987" s="39" t="s">
        <v>70</v>
      </c>
      <c r="D2987" s="39" t="s">
        <v>39</v>
      </c>
      <c r="E2987" s="40" t="n">
        <v>2.4</v>
      </c>
      <c r="F2987" s="41" t="n">
        <f aca="false">IF(A2987="","",INDEX(Assumptions!$B$16:$B$18,MATCH(C2987,Assumptions!$A$16:$A$18,0)))</f>
        <v>5</v>
      </c>
      <c r="G2987" s="42" t="n">
        <f aca="false">IF(A2987="","",WORKDAY(B2987,F2987))</f>
        <v>46293</v>
      </c>
    </row>
    <row r="2988" customFormat="false" ht="15" hidden="false" customHeight="false" outlineLevel="0" collapsed="false">
      <c r="A2988" s="37" t="n">
        <v>1002987</v>
      </c>
      <c r="B2988" s="38" t="n">
        <v>46286</v>
      </c>
      <c r="C2988" s="39" t="s">
        <v>69</v>
      </c>
      <c r="D2988" s="39" t="s">
        <v>31</v>
      </c>
      <c r="E2988" s="40" t="n">
        <v>2.6</v>
      </c>
      <c r="F2988" s="41" t="n">
        <f aca="false">IF(A2988="","",INDEX(Assumptions!$B$16:$B$18,MATCH(C2988,Assumptions!$A$16:$A$18,0)))</f>
        <v>3</v>
      </c>
      <c r="G2988" s="42" t="n">
        <f aca="false">IF(A2988="","",WORKDAY(B2988,F2988))</f>
        <v>46289</v>
      </c>
    </row>
    <row r="2989" customFormat="false" ht="15" hidden="false" customHeight="false" outlineLevel="0" collapsed="false">
      <c r="A2989" s="37" t="n">
        <v>1002988</v>
      </c>
      <c r="B2989" s="38" t="n">
        <v>46286</v>
      </c>
      <c r="C2989" s="39" t="s">
        <v>69</v>
      </c>
      <c r="D2989" s="39" t="s">
        <v>37</v>
      </c>
      <c r="E2989" s="40" t="n">
        <v>1.7</v>
      </c>
      <c r="F2989" s="41" t="n">
        <f aca="false">IF(A2989="","",INDEX(Assumptions!$B$16:$B$18,MATCH(C2989,Assumptions!$A$16:$A$18,0)))</f>
        <v>3</v>
      </c>
      <c r="G2989" s="42" t="n">
        <f aca="false">IF(A2989="","",WORKDAY(B2989,F2989))</f>
        <v>46289</v>
      </c>
    </row>
    <row r="2990" customFormat="false" ht="15" hidden="false" customHeight="false" outlineLevel="0" collapsed="false">
      <c r="A2990" s="37" t="n">
        <v>1002989</v>
      </c>
      <c r="B2990" s="38" t="n">
        <v>46286</v>
      </c>
      <c r="C2990" s="39" t="s">
        <v>69</v>
      </c>
      <c r="D2990" s="39" t="s">
        <v>31</v>
      </c>
      <c r="E2990" s="40" t="n">
        <v>1.4</v>
      </c>
      <c r="F2990" s="41" t="n">
        <f aca="false">IF(A2990="","",INDEX(Assumptions!$B$16:$B$18,MATCH(C2990,Assumptions!$A$16:$A$18,0)))</f>
        <v>3</v>
      </c>
      <c r="G2990" s="42" t="n">
        <f aca="false">IF(A2990="","",WORKDAY(B2990,F2990))</f>
        <v>46289</v>
      </c>
    </row>
    <row r="2991" customFormat="false" ht="15" hidden="false" customHeight="false" outlineLevel="0" collapsed="false">
      <c r="A2991" s="37" t="n">
        <v>1002990</v>
      </c>
      <c r="B2991" s="38" t="n">
        <v>46286</v>
      </c>
      <c r="C2991" s="39" t="s">
        <v>69</v>
      </c>
      <c r="D2991" s="39" t="s">
        <v>39</v>
      </c>
      <c r="E2991" s="40" t="n">
        <v>4.9</v>
      </c>
      <c r="F2991" s="41" t="n">
        <f aca="false">IF(A2991="","",INDEX(Assumptions!$B$16:$B$18,MATCH(C2991,Assumptions!$A$16:$A$18,0)))</f>
        <v>3</v>
      </c>
      <c r="G2991" s="42" t="n">
        <f aca="false">IF(A2991="","",WORKDAY(B2991,F2991))</f>
        <v>46289</v>
      </c>
    </row>
    <row r="2992" customFormat="false" ht="15" hidden="false" customHeight="false" outlineLevel="0" collapsed="false">
      <c r="A2992" s="37" t="n">
        <v>1002991</v>
      </c>
      <c r="B2992" s="38" t="n">
        <v>46286</v>
      </c>
      <c r="C2992" s="39" t="s">
        <v>68</v>
      </c>
      <c r="D2992" s="39" t="s">
        <v>33</v>
      </c>
      <c r="E2992" s="40" t="n">
        <v>2.1</v>
      </c>
      <c r="F2992" s="41" t="n">
        <f aca="false">IF(A2992="","",INDEX(Assumptions!$B$16:$B$18,MATCH(C2992,Assumptions!$A$16:$A$18,0)))</f>
        <v>1</v>
      </c>
      <c r="G2992" s="42" t="n">
        <f aca="false">IF(A2992="","",WORKDAY(B2992,F2992))</f>
        <v>46287</v>
      </c>
    </row>
    <row r="2993" customFormat="false" ht="15" hidden="false" customHeight="false" outlineLevel="0" collapsed="false">
      <c r="A2993" s="37" t="n">
        <v>1002992</v>
      </c>
      <c r="B2993" s="38" t="n">
        <v>46286</v>
      </c>
      <c r="C2993" s="39" t="s">
        <v>69</v>
      </c>
      <c r="D2993" s="39" t="s">
        <v>37</v>
      </c>
      <c r="E2993" s="40" t="n">
        <v>5</v>
      </c>
      <c r="F2993" s="41" t="n">
        <f aca="false">IF(A2993="","",INDEX(Assumptions!$B$16:$B$18,MATCH(C2993,Assumptions!$A$16:$A$18,0)))</f>
        <v>3</v>
      </c>
      <c r="G2993" s="42" t="n">
        <f aca="false">IF(A2993="","",WORKDAY(B2993,F2993))</f>
        <v>46289</v>
      </c>
    </row>
    <row r="2994" customFormat="false" ht="15" hidden="false" customHeight="false" outlineLevel="0" collapsed="false">
      <c r="A2994" s="37" t="n">
        <v>1002993</v>
      </c>
      <c r="B2994" s="38" t="n">
        <v>46286</v>
      </c>
      <c r="C2994" s="39" t="s">
        <v>69</v>
      </c>
      <c r="D2994" s="39" t="s">
        <v>31</v>
      </c>
      <c r="E2994" s="40" t="n">
        <v>1.1</v>
      </c>
      <c r="F2994" s="41" t="n">
        <f aca="false">IF(A2994="","",INDEX(Assumptions!$B$16:$B$18,MATCH(C2994,Assumptions!$A$16:$A$18,0)))</f>
        <v>3</v>
      </c>
      <c r="G2994" s="42" t="n">
        <f aca="false">IF(A2994="","",WORKDAY(B2994,F2994))</f>
        <v>46289</v>
      </c>
    </row>
    <row r="2995" customFormat="false" ht="15" hidden="false" customHeight="false" outlineLevel="0" collapsed="false">
      <c r="A2995" s="37" t="n">
        <v>1002994</v>
      </c>
      <c r="B2995" s="38" t="n">
        <v>46286</v>
      </c>
      <c r="C2995" s="39" t="s">
        <v>69</v>
      </c>
      <c r="D2995" s="39" t="s">
        <v>33</v>
      </c>
      <c r="E2995" s="40" t="n">
        <v>2.6</v>
      </c>
      <c r="F2995" s="41" t="n">
        <f aca="false">IF(A2995="","",INDEX(Assumptions!$B$16:$B$18,MATCH(C2995,Assumptions!$A$16:$A$18,0)))</f>
        <v>3</v>
      </c>
      <c r="G2995" s="42" t="n">
        <f aca="false">IF(A2995="","",WORKDAY(B2995,F2995))</f>
        <v>46289</v>
      </c>
    </row>
    <row r="2996" customFormat="false" ht="15" hidden="false" customHeight="false" outlineLevel="0" collapsed="false">
      <c r="A2996" s="37" t="n">
        <v>1002995</v>
      </c>
      <c r="B2996" s="38" t="n">
        <v>46286</v>
      </c>
      <c r="C2996" s="39" t="s">
        <v>69</v>
      </c>
      <c r="D2996" s="39" t="s">
        <v>35</v>
      </c>
      <c r="E2996" s="40" t="n">
        <v>6.6</v>
      </c>
      <c r="F2996" s="41" t="n">
        <f aca="false">IF(A2996="","",INDEX(Assumptions!$B$16:$B$18,MATCH(C2996,Assumptions!$A$16:$A$18,0)))</f>
        <v>3</v>
      </c>
      <c r="G2996" s="42" t="n">
        <f aca="false">IF(A2996="","",WORKDAY(B2996,F2996))</f>
        <v>46289</v>
      </c>
    </row>
    <row r="2997" customFormat="false" ht="15" hidden="false" customHeight="false" outlineLevel="0" collapsed="false">
      <c r="A2997" s="37" t="n">
        <v>1002996</v>
      </c>
      <c r="B2997" s="38" t="n">
        <v>46286</v>
      </c>
      <c r="C2997" s="39" t="s">
        <v>69</v>
      </c>
      <c r="D2997" s="39" t="s">
        <v>35</v>
      </c>
      <c r="E2997" s="40" t="n">
        <v>1.7</v>
      </c>
      <c r="F2997" s="41" t="n">
        <f aca="false">IF(A2997="","",INDEX(Assumptions!$B$16:$B$18,MATCH(C2997,Assumptions!$A$16:$A$18,0)))</f>
        <v>3</v>
      </c>
      <c r="G2997" s="42" t="n">
        <f aca="false">IF(A2997="","",WORKDAY(B2997,F2997))</f>
        <v>46289</v>
      </c>
    </row>
    <row r="2998" customFormat="false" ht="15" hidden="false" customHeight="false" outlineLevel="0" collapsed="false">
      <c r="A2998" s="37" t="n">
        <v>1002997</v>
      </c>
      <c r="B2998" s="38" t="n">
        <v>46286</v>
      </c>
      <c r="C2998" s="39" t="s">
        <v>69</v>
      </c>
      <c r="D2998" s="39" t="s">
        <v>37</v>
      </c>
      <c r="E2998" s="40" t="n">
        <v>4.9</v>
      </c>
      <c r="F2998" s="41" t="n">
        <f aca="false">IF(A2998="","",INDEX(Assumptions!$B$16:$B$18,MATCH(C2998,Assumptions!$A$16:$A$18,0)))</f>
        <v>3</v>
      </c>
      <c r="G2998" s="42" t="n">
        <f aca="false">IF(A2998="","",WORKDAY(B2998,F2998))</f>
        <v>46289</v>
      </c>
    </row>
    <row r="2999" customFormat="false" ht="15" hidden="false" customHeight="false" outlineLevel="0" collapsed="false">
      <c r="A2999" s="37" t="n">
        <v>1002998</v>
      </c>
      <c r="B2999" s="38" t="n">
        <v>46286</v>
      </c>
      <c r="C2999" s="39" t="s">
        <v>69</v>
      </c>
      <c r="D2999" s="39" t="s">
        <v>37</v>
      </c>
      <c r="E2999" s="40" t="n">
        <v>0.8</v>
      </c>
      <c r="F2999" s="41" t="n">
        <f aca="false">IF(A2999="","",INDEX(Assumptions!$B$16:$B$18,MATCH(C2999,Assumptions!$A$16:$A$18,0)))</f>
        <v>3</v>
      </c>
      <c r="G2999" s="42" t="n">
        <f aca="false">IF(A2999="","",WORKDAY(B2999,F2999))</f>
        <v>46289</v>
      </c>
    </row>
    <row r="3000" customFormat="false" ht="15" hidden="false" customHeight="false" outlineLevel="0" collapsed="false">
      <c r="A3000" s="37" t="n">
        <v>1002999</v>
      </c>
      <c r="B3000" s="38" t="n">
        <v>46286</v>
      </c>
      <c r="C3000" s="39" t="s">
        <v>70</v>
      </c>
      <c r="D3000" s="39" t="s">
        <v>39</v>
      </c>
      <c r="E3000" s="40" t="n">
        <v>4</v>
      </c>
      <c r="F3000" s="41" t="n">
        <f aca="false">IF(A3000="","",INDEX(Assumptions!$B$16:$B$18,MATCH(C3000,Assumptions!$A$16:$A$18,0)))</f>
        <v>5</v>
      </c>
      <c r="G3000" s="42" t="n">
        <f aca="false">IF(A3000="","",WORKDAY(B3000,F3000))</f>
        <v>46293</v>
      </c>
    </row>
    <row r="3001" customFormat="false" ht="15" hidden="false" customHeight="false" outlineLevel="0" collapsed="false">
      <c r="A3001" s="37" t="n">
        <v>1003000</v>
      </c>
      <c r="B3001" s="38" t="n">
        <v>46286</v>
      </c>
      <c r="C3001" s="39" t="s">
        <v>69</v>
      </c>
      <c r="D3001" s="39" t="s">
        <v>35</v>
      </c>
      <c r="E3001" s="40" t="n">
        <v>0.9</v>
      </c>
      <c r="F3001" s="41" t="n">
        <f aca="false">IF(A3001="","",INDEX(Assumptions!$B$16:$B$18,MATCH(C3001,Assumptions!$A$16:$A$18,0)))</f>
        <v>3</v>
      </c>
      <c r="G3001" s="42" t="n">
        <f aca="false">IF(A3001="","",WORKDAY(B3001,F3001))</f>
        <v>46289</v>
      </c>
    </row>
    <row r="3002" customFormat="false" ht="15" hidden="false" customHeight="false" outlineLevel="0" collapsed="false">
      <c r="A3002" s="37" t="n">
        <v>1003001</v>
      </c>
      <c r="B3002" s="38" t="n">
        <v>46286</v>
      </c>
      <c r="C3002" s="39" t="s">
        <v>69</v>
      </c>
      <c r="D3002" s="39" t="s">
        <v>37</v>
      </c>
      <c r="E3002" s="40" t="n">
        <v>3.7</v>
      </c>
      <c r="F3002" s="41" t="n">
        <f aca="false">IF(A3002="","",INDEX(Assumptions!$B$16:$B$18,MATCH(C3002,Assumptions!$A$16:$A$18,0)))</f>
        <v>3</v>
      </c>
      <c r="G3002" s="42" t="n">
        <f aca="false">IF(A3002="","",WORKDAY(B3002,F3002))</f>
        <v>46289</v>
      </c>
    </row>
    <row r="3003" customFormat="false" ht="15" hidden="false" customHeight="false" outlineLevel="0" collapsed="false">
      <c r="A3003" s="37" t="n">
        <v>1003002</v>
      </c>
      <c r="B3003" s="38" t="n">
        <v>46286</v>
      </c>
      <c r="C3003" s="39" t="s">
        <v>69</v>
      </c>
      <c r="D3003" s="39" t="s">
        <v>35</v>
      </c>
      <c r="E3003" s="40" t="n">
        <v>0.6</v>
      </c>
      <c r="F3003" s="41" t="n">
        <f aca="false">IF(A3003="","",INDEX(Assumptions!$B$16:$B$18,MATCH(C3003,Assumptions!$A$16:$A$18,0)))</f>
        <v>3</v>
      </c>
      <c r="G3003" s="42" t="n">
        <f aca="false">IF(A3003="","",WORKDAY(B3003,F3003))</f>
        <v>46289</v>
      </c>
    </row>
    <row r="3004" customFormat="false" ht="15" hidden="false" customHeight="false" outlineLevel="0" collapsed="false">
      <c r="A3004" s="37" t="n">
        <v>1003003</v>
      </c>
      <c r="B3004" s="38" t="n">
        <v>46286</v>
      </c>
      <c r="C3004" s="39" t="s">
        <v>69</v>
      </c>
      <c r="D3004" s="39" t="s">
        <v>39</v>
      </c>
      <c r="E3004" s="40" t="n">
        <v>1.1</v>
      </c>
      <c r="F3004" s="41" t="n">
        <f aca="false">IF(A3004="","",INDEX(Assumptions!$B$16:$B$18,MATCH(C3004,Assumptions!$A$16:$A$18,0)))</f>
        <v>3</v>
      </c>
      <c r="G3004" s="42" t="n">
        <f aca="false">IF(A3004="","",WORKDAY(B3004,F3004))</f>
        <v>46289</v>
      </c>
    </row>
    <row r="3005" customFormat="false" ht="15" hidden="false" customHeight="false" outlineLevel="0" collapsed="false">
      <c r="A3005" s="37" t="n">
        <v>1003004</v>
      </c>
      <c r="B3005" s="38" t="n">
        <v>46286</v>
      </c>
      <c r="C3005" s="39" t="s">
        <v>69</v>
      </c>
      <c r="D3005" s="39" t="s">
        <v>37</v>
      </c>
      <c r="E3005" s="40" t="n">
        <v>1.9</v>
      </c>
      <c r="F3005" s="41" t="n">
        <f aca="false">IF(A3005="","",INDEX(Assumptions!$B$16:$B$18,MATCH(C3005,Assumptions!$A$16:$A$18,0)))</f>
        <v>3</v>
      </c>
      <c r="G3005" s="42" t="n">
        <f aca="false">IF(A3005="","",WORKDAY(B3005,F3005))</f>
        <v>46289</v>
      </c>
    </row>
    <row r="3006" customFormat="false" ht="15" hidden="false" customHeight="false" outlineLevel="0" collapsed="false">
      <c r="A3006" s="37" t="n">
        <v>1003005</v>
      </c>
      <c r="B3006" s="38" t="n">
        <v>46286</v>
      </c>
      <c r="C3006" s="39" t="s">
        <v>69</v>
      </c>
      <c r="D3006" s="39" t="s">
        <v>35</v>
      </c>
      <c r="E3006" s="40" t="n">
        <v>2</v>
      </c>
      <c r="F3006" s="41" t="n">
        <f aca="false">IF(A3006="","",INDEX(Assumptions!$B$16:$B$18,MATCH(C3006,Assumptions!$A$16:$A$18,0)))</f>
        <v>3</v>
      </c>
      <c r="G3006" s="42" t="n">
        <f aca="false">IF(A3006="","",WORKDAY(B3006,F3006))</f>
        <v>46289</v>
      </c>
    </row>
    <row r="3007" customFormat="false" ht="15" hidden="false" customHeight="false" outlineLevel="0" collapsed="false">
      <c r="A3007" s="37" t="n">
        <v>1003006</v>
      </c>
      <c r="B3007" s="38" t="n">
        <v>46286</v>
      </c>
      <c r="C3007" s="39" t="s">
        <v>69</v>
      </c>
      <c r="D3007" s="39" t="s">
        <v>39</v>
      </c>
      <c r="E3007" s="40" t="n">
        <v>2.8</v>
      </c>
      <c r="F3007" s="41" t="n">
        <f aca="false">IF(A3007="","",INDEX(Assumptions!$B$16:$B$18,MATCH(C3007,Assumptions!$A$16:$A$18,0)))</f>
        <v>3</v>
      </c>
      <c r="G3007" s="42" t="n">
        <f aca="false">IF(A3007="","",WORKDAY(B3007,F3007))</f>
        <v>46289</v>
      </c>
    </row>
    <row r="3008" customFormat="false" ht="15" hidden="false" customHeight="false" outlineLevel="0" collapsed="false">
      <c r="A3008" s="37" t="n">
        <v>1003007</v>
      </c>
      <c r="B3008" s="38" t="n">
        <v>46286</v>
      </c>
      <c r="C3008" s="39" t="s">
        <v>70</v>
      </c>
      <c r="D3008" s="39" t="s">
        <v>31</v>
      </c>
      <c r="E3008" s="40" t="n">
        <v>1.1</v>
      </c>
      <c r="F3008" s="41" t="n">
        <f aca="false">IF(A3008="","",INDEX(Assumptions!$B$16:$B$18,MATCH(C3008,Assumptions!$A$16:$A$18,0)))</f>
        <v>5</v>
      </c>
      <c r="G3008" s="42" t="n">
        <f aca="false">IF(A3008="","",WORKDAY(B3008,F3008))</f>
        <v>46293</v>
      </c>
    </row>
    <row r="3009" customFormat="false" ht="15" hidden="false" customHeight="false" outlineLevel="0" collapsed="false">
      <c r="A3009" s="37" t="n">
        <v>1003008</v>
      </c>
      <c r="B3009" s="38" t="n">
        <v>46286</v>
      </c>
      <c r="C3009" s="39" t="s">
        <v>70</v>
      </c>
      <c r="D3009" s="39" t="s">
        <v>39</v>
      </c>
      <c r="E3009" s="40" t="n">
        <v>2.7</v>
      </c>
      <c r="F3009" s="41" t="n">
        <f aca="false">IF(A3009="","",INDEX(Assumptions!$B$16:$B$18,MATCH(C3009,Assumptions!$A$16:$A$18,0)))</f>
        <v>5</v>
      </c>
      <c r="G3009" s="42" t="n">
        <f aca="false">IF(A3009="","",WORKDAY(B3009,F3009))</f>
        <v>46293</v>
      </c>
    </row>
    <row r="3010" customFormat="false" ht="15" hidden="false" customHeight="false" outlineLevel="0" collapsed="false">
      <c r="A3010" s="37" t="n">
        <v>1003009</v>
      </c>
      <c r="B3010" s="38" t="n">
        <v>46286</v>
      </c>
      <c r="C3010" s="39" t="s">
        <v>70</v>
      </c>
      <c r="D3010" s="39" t="s">
        <v>37</v>
      </c>
      <c r="E3010" s="40" t="n">
        <v>0.8</v>
      </c>
      <c r="F3010" s="41" t="n">
        <f aca="false">IF(A3010="","",INDEX(Assumptions!$B$16:$B$18,MATCH(C3010,Assumptions!$A$16:$A$18,0)))</f>
        <v>5</v>
      </c>
      <c r="G3010" s="42" t="n">
        <f aca="false">IF(A3010="","",WORKDAY(B3010,F3010))</f>
        <v>46293</v>
      </c>
    </row>
    <row r="3011" customFormat="false" ht="15" hidden="false" customHeight="false" outlineLevel="0" collapsed="false">
      <c r="A3011" s="37" t="n">
        <v>1003010</v>
      </c>
      <c r="B3011" s="38" t="n">
        <v>46286</v>
      </c>
      <c r="C3011" s="39" t="s">
        <v>69</v>
      </c>
      <c r="D3011" s="39" t="s">
        <v>39</v>
      </c>
      <c r="E3011" s="40" t="n">
        <v>2</v>
      </c>
      <c r="F3011" s="41" t="n">
        <f aca="false">IF(A3011="","",INDEX(Assumptions!$B$16:$B$18,MATCH(C3011,Assumptions!$A$16:$A$18,0)))</f>
        <v>3</v>
      </c>
      <c r="G3011" s="42" t="n">
        <f aca="false">IF(A3011="","",WORKDAY(B3011,F3011))</f>
        <v>46289</v>
      </c>
    </row>
    <row r="3012" customFormat="false" ht="15" hidden="false" customHeight="false" outlineLevel="0" collapsed="false">
      <c r="A3012" s="37" t="n">
        <v>1003011</v>
      </c>
      <c r="B3012" s="38" t="n">
        <v>46286</v>
      </c>
      <c r="C3012" s="39" t="s">
        <v>69</v>
      </c>
      <c r="D3012" s="39" t="s">
        <v>35</v>
      </c>
      <c r="E3012" s="40" t="n">
        <v>0.8</v>
      </c>
      <c r="F3012" s="41" t="n">
        <f aca="false">IF(A3012="","",INDEX(Assumptions!$B$16:$B$18,MATCH(C3012,Assumptions!$A$16:$A$18,0)))</f>
        <v>3</v>
      </c>
      <c r="G3012" s="42" t="n">
        <f aca="false">IF(A3012="","",WORKDAY(B3012,F3012))</f>
        <v>46289</v>
      </c>
    </row>
    <row r="3013" customFormat="false" ht="15" hidden="false" customHeight="false" outlineLevel="0" collapsed="false">
      <c r="A3013" s="37" t="n">
        <v>1003012</v>
      </c>
      <c r="B3013" s="38" t="n">
        <v>46286</v>
      </c>
      <c r="C3013" s="39" t="s">
        <v>70</v>
      </c>
      <c r="D3013" s="39" t="s">
        <v>37</v>
      </c>
      <c r="E3013" s="40" t="n">
        <v>1.7</v>
      </c>
      <c r="F3013" s="41" t="n">
        <f aca="false">IF(A3013="","",INDEX(Assumptions!$B$16:$B$18,MATCH(C3013,Assumptions!$A$16:$A$18,0)))</f>
        <v>5</v>
      </c>
      <c r="G3013" s="42" t="n">
        <f aca="false">IF(A3013="","",WORKDAY(B3013,F3013))</f>
        <v>46293</v>
      </c>
    </row>
    <row r="3014" customFormat="false" ht="15" hidden="false" customHeight="false" outlineLevel="0" collapsed="false">
      <c r="A3014" s="37" t="n">
        <v>1003013</v>
      </c>
      <c r="B3014" s="38" t="n">
        <v>46286</v>
      </c>
      <c r="C3014" s="39" t="s">
        <v>70</v>
      </c>
      <c r="D3014" s="39" t="s">
        <v>31</v>
      </c>
      <c r="E3014" s="40" t="n">
        <v>1.5</v>
      </c>
      <c r="F3014" s="41" t="n">
        <f aca="false">IF(A3014="","",INDEX(Assumptions!$B$16:$B$18,MATCH(C3014,Assumptions!$A$16:$A$18,0)))</f>
        <v>5</v>
      </c>
      <c r="G3014" s="42" t="n">
        <f aca="false">IF(A3014="","",WORKDAY(B3014,F3014))</f>
        <v>46293</v>
      </c>
    </row>
    <row r="3015" customFormat="false" ht="15" hidden="false" customHeight="false" outlineLevel="0" collapsed="false">
      <c r="A3015" s="37" t="n">
        <v>1003014</v>
      </c>
      <c r="B3015" s="38" t="n">
        <v>46286</v>
      </c>
      <c r="C3015" s="39" t="s">
        <v>69</v>
      </c>
      <c r="D3015" s="39" t="s">
        <v>39</v>
      </c>
      <c r="E3015" s="40" t="n">
        <v>3.6</v>
      </c>
      <c r="F3015" s="41" t="n">
        <f aca="false">IF(A3015="","",INDEX(Assumptions!$B$16:$B$18,MATCH(C3015,Assumptions!$A$16:$A$18,0)))</f>
        <v>3</v>
      </c>
      <c r="G3015" s="42" t="n">
        <f aca="false">IF(A3015="","",WORKDAY(B3015,F3015))</f>
        <v>46289</v>
      </c>
    </row>
    <row r="3016" customFormat="false" ht="15" hidden="false" customHeight="false" outlineLevel="0" collapsed="false">
      <c r="A3016" s="37" t="n">
        <v>1003015</v>
      </c>
      <c r="B3016" s="38" t="n">
        <v>46286</v>
      </c>
      <c r="C3016" s="39" t="s">
        <v>70</v>
      </c>
      <c r="D3016" s="39" t="s">
        <v>37</v>
      </c>
      <c r="E3016" s="40" t="n">
        <v>1.4</v>
      </c>
      <c r="F3016" s="41" t="n">
        <f aca="false">IF(A3016="","",INDEX(Assumptions!$B$16:$B$18,MATCH(C3016,Assumptions!$A$16:$A$18,0)))</f>
        <v>5</v>
      </c>
      <c r="G3016" s="42" t="n">
        <f aca="false">IF(A3016="","",WORKDAY(B3016,F3016))</f>
        <v>46293</v>
      </c>
    </row>
    <row r="3017" customFormat="false" ht="15" hidden="false" customHeight="false" outlineLevel="0" collapsed="false">
      <c r="A3017" s="37" t="n">
        <v>1003016</v>
      </c>
      <c r="B3017" s="38" t="n">
        <v>46286</v>
      </c>
      <c r="C3017" s="39" t="s">
        <v>70</v>
      </c>
      <c r="D3017" s="39" t="s">
        <v>37</v>
      </c>
      <c r="E3017" s="40" t="n">
        <v>0.8</v>
      </c>
      <c r="F3017" s="41" t="n">
        <f aca="false">IF(A3017="","",INDEX(Assumptions!$B$16:$B$18,MATCH(C3017,Assumptions!$A$16:$A$18,0)))</f>
        <v>5</v>
      </c>
      <c r="G3017" s="42" t="n">
        <f aca="false">IF(A3017="","",WORKDAY(B3017,F3017))</f>
        <v>46293</v>
      </c>
    </row>
    <row r="3018" customFormat="false" ht="15" hidden="false" customHeight="false" outlineLevel="0" collapsed="false">
      <c r="A3018" s="37" t="n">
        <v>1003017</v>
      </c>
      <c r="B3018" s="38" t="n">
        <v>46286</v>
      </c>
      <c r="C3018" s="39" t="s">
        <v>69</v>
      </c>
      <c r="D3018" s="39" t="s">
        <v>33</v>
      </c>
      <c r="E3018" s="40" t="n">
        <v>1.3</v>
      </c>
      <c r="F3018" s="41" t="n">
        <f aca="false">IF(A3018="","",INDEX(Assumptions!$B$16:$B$18,MATCH(C3018,Assumptions!$A$16:$A$18,0)))</f>
        <v>3</v>
      </c>
      <c r="G3018" s="42" t="n">
        <f aca="false">IF(A3018="","",WORKDAY(B3018,F3018))</f>
        <v>46289</v>
      </c>
    </row>
    <row r="3019" customFormat="false" ht="15" hidden="false" customHeight="false" outlineLevel="0" collapsed="false">
      <c r="A3019" s="37" t="n">
        <v>1003018</v>
      </c>
      <c r="B3019" s="38" t="n">
        <v>46286</v>
      </c>
      <c r="C3019" s="39" t="s">
        <v>69</v>
      </c>
      <c r="D3019" s="39" t="s">
        <v>33</v>
      </c>
      <c r="E3019" s="40" t="n">
        <v>3.2</v>
      </c>
      <c r="F3019" s="41" t="n">
        <f aca="false">IF(A3019="","",INDEX(Assumptions!$B$16:$B$18,MATCH(C3019,Assumptions!$A$16:$A$18,0)))</f>
        <v>3</v>
      </c>
      <c r="G3019" s="42" t="n">
        <f aca="false">IF(A3019="","",WORKDAY(B3019,F3019))</f>
        <v>46289</v>
      </c>
    </row>
    <row r="3020" customFormat="false" ht="15" hidden="false" customHeight="false" outlineLevel="0" collapsed="false">
      <c r="A3020" s="37" t="n">
        <v>1003019</v>
      </c>
      <c r="B3020" s="38" t="n">
        <v>46286</v>
      </c>
      <c r="C3020" s="39" t="s">
        <v>69</v>
      </c>
      <c r="D3020" s="39" t="s">
        <v>39</v>
      </c>
      <c r="E3020" s="40" t="n">
        <v>1.8</v>
      </c>
      <c r="F3020" s="41" t="n">
        <f aca="false">IF(A3020="","",INDEX(Assumptions!$B$16:$B$18,MATCH(C3020,Assumptions!$A$16:$A$18,0)))</f>
        <v>3</v>
      </c>
      <c r="G3020" s="42" t="n">
        <f aca="false">IF(A3020="","",WORKDAY(B3020,F3020))</f>
        <v>46289</v>
      </c>
    </row>
    <row r="3021" customFormat="false" ht="15" hidden="false" customHeight="false" outlineLevel="0" collapsed="false">
      <c r="A3021" s="37" t="n">
        <v>1003020</v>
      </c>
      <c r="B3021" s="38" t="n">
        <v>46286</v>
      </c>
      <c r="C3021" s="39" t="s">
        <v>70</v>
      </c>
      <c r="D3021" s="39" t="s">
        <v>35</v>
      </c>
      <c r="E3021" s="40" t="n">
        <v>1.4</v>
      </c>
      <c r="F3021" s="41" t="n">
        <f aca="false">IF(A3021="","",INDEX(Assumptions!$B$16:$B$18,MATCH(C3021,Assumptions!$A$16:$A$18,0)))</f>
        <v>5</v>
      </c>
      <c r="G3021" s="42" t="n">
        <f aca="false">IF(A3021="","",WORKDAY(B3021,F3021))</f>
        <v>46293</v>
      </c>
    </row>
    <row r="3022" customFormat="false" ht="15" hidden="false" customHeight="false" outlineLevel="0" collapsed="false">
      <c r="A3022" s="37" t="n">
        <v>1003021</v>
      </c>
      <c r="B3022" s="38" t="n">
        <v>46286</v>
      </c>
      <c r="C3022" s="39" t="s">
        <v>69</v>
      </c>
      <c r="D3022" s="39" t="s">
        <v>31</v>
      </c>
      <c r="E3022" s="40" t="n">
        <v>5.1</v>
      </c>
      <c r="F3022" s="41" t="n">
        <f aca="false">IF(A3022="","",INDEX(Assumptions!$B$16:$B$18,MATCH(C3022,Assumptions!$A$16:$A$18,0)))</f>
        <v>3</v>
      </c>
      <c r="G3022" s="42" t="n">
        <f aca="false">IF(A3022="","",WORKDAY(B3022,F3022))</f>
        <v>46289</v>
      </c>
    </row>
    <row r="3023" customFormat="false" ht="15" hidden="false" customHeight="false" outlineLevel="0" collapsed="false">
      <c r="A3023" s="37" t="n">
        <v>1003022</v>
      </c>
      <c r="B3023" s="38" t="n">
        <v>46286</v>
      </c>
      <c r="C3023" s="39" t="s">
        <v>69</v>
      </c>
      <c r="D3023" s="39" t="s">
        <v>39</v>
      </c>
      <c r="E3023" s="40" t="n">
        <v>2.2</v>
      </c>
      <c r="F3023" s="41" t="n">
        <f aca="false">IF(A3023="","",INDEX(Assumptions!$B$16:$B$18,MATCH(C3023,Assumptions!$A$16:$A$18,0)))</f>
        <v>3</v>
      </c>
      <c r="G3023" s="42" t="n">
        <f aca="false">IF(A3023="","",WORKDAY(B3023,F3023))</f>
        <v>46289</v>
      </c>
    </row>
    <row r="3024" customFormat="false" ht="15" hidden="false" customHeight="false" outlineLevel="0" collapsed="false">
      <c r="A3024" s="37" t="n">
        <v>1003023</v>
      </c>
      <c r="B3024" s="38" t="n">
        <v>46286</v>
      </c>
      <c r="C3024" s="39" t="s">
        <v>68</v>
      </c>
      <c r="D3024" s="39" t="s">
        <v>33</v>
      </c>
      <c r="E3024" s="40" t="n">
        <v>2</v>
      </c>
      <c r="F3024" s="41" t="n">
        <f aca="false">IF(A3024="","",INDEX(Assumptions!$B$16:$B$18,MATCH(C3024,Assumptions!$A$16:$A$18,0)))</f>
        <v>1</v>
      </c>
      <c r="G3024" s="42" t="n">
        <f aca="false">IF(A3024="","",WORKDAY(B3024,F3024))</f>
        <v>46287</v>
      </c>
    </row>
    <row r="3025" customFormat="false" ht="15" hidden="false" customHeight="false" outlineLevel="0" collapsed="false">
      <c r="A3025" s="37" t="n">
        <v>1003024</v>
      </c>
      <c r="B3025" s="38" t="n">
        <v>46286</v>
      </c>
      <c r="C3025" s="39" t="s">
        <v>69</v>
      </c>
      <c r="D3025" s="39" t="s">
        <v>31</v>
      </c>
      <c r="E3025" s="40" t="n">
        <v>2.5</v>
      </c>
      <c r="F3025" s="41" t="n">
        <f aca="false">IF(A3025="","",INDEX(Assumptions!$B$16:$B$18,MATCH(C3025,Assumptions!$A$16:$A$18,0)))</f>
        <v>3</v>
      </c>
      <c r="G3025" s="42" t="n">
        <f aca="false">IF(A3025="","",WORKDAY(B3025,F3025))</f>
        <v>46289</v>
      </c>
    </row>
    <row r="3026" customFormat="false" ht="15" hidden="false" customHeight="false" outlineLevel="0" collapsed="false">
      <c r="A3026" s="37" t="n">
        <v>1003025</v>
      </c>
      <c r="B3026" s="38" t="n">
        <v>46286</v>
      </c>
      <c r="C3026" s="39" t="s">
        <v>70</v>
      </c>
      <c r="D3026" s="39" t="s">
        <v>39</v>
      </c>
      <c r="E3026" s="40" t="n">
        <v>5.2</v>
      </c>
      <c r="F3026" s="41" t="n">
        <f aca="false">IF(A3026="","",INDEX(Assumptions!$B$16:$B$18,MATCH(C3026,Assumptions!$A$16:$A$18,0)))</f>
        <v>5</v>
      </c>
      <c r="G3026" s="42" t="n">
        <f aca="false">IF(A3026="","",WORKDAY(B3026,F3026))</f>
        <v>46293</v>
      </c>
    </row>
    <row r="3027" customFormat="false" ht="15" hidden="false" customHeight="false" outlineLevel="0" collapsed="false">
      <c r="A3027" s="37" t="n">
        <v>1003026</v>
      </c>
      <c r="B3027" s="38" t="n">
        <v>46286</v>
      </c>
      <c r="C3027" s="39" t="s">
        <v>69</v>
      </c>
      <c r="D3027" s="39" t="s">
        <v>37</v>
      </c>
      <c r="E3027" s="40" t="n">
        <v>2</v>
      </c>
      <c r="F3027" s="41" t="n">
        <f aca="false">IF(A3027="","",INDEX(Assumptions!$B$16:$B$18,MATCH(C3027,Assumptions!$A$16:$A$18,0)))</f>
        <v>3</v>
      </c>
      <c r="G3027" s="42" t="n">
        <f aca="false">IF(A3027="","",WORKDAY(B3027,F3027))</f>
        <v>46289</v>
      </c>
    </row>
    <row r="3028" customFormat="false" ht="15" hidden="false" customHeight="false" outlineLevel="0" collapsed="false">
      <c r="A3028" s="37" t="n">
        <v>1003027</v>
      </c>
      <c r="B3028" s="38" t="n">
        <v>46286</v>
      </c>
      <c r="C3028" s="39" t="s">
        <v>69</v>
      </c>
      <c r="D3028" s="39" t="s">
        <v>35</v>
      </c>
      <c r="E3028" s="40" t="n">
        <v>4.5</v>
      </c>
      <c r="F3028" s="41" t="n">
        <f aca="false">IF(A3028="","",INDEX(Assumptions!$B$16:$B$18,MATCH(C3028,Assumptions!$A$16:$A$18,0)))</f>
        <v>3</v>
      </c>
      <c r="G3028" s="42" t="n">
        <f aca="false">IF(A3028="","",WORKDAY(B3028,F3028))</f>
        <v>46289</v>
      </c>
    </row>
    <row r="3029" customFormat="false" ht="15" hidden="false" customHeight="false" outlineLevel="0" collapsed="false">
      <c r="A3029" s="37" t="n">
        <v>1003028</v>
      </c>
      <c r="B3029" s="38" t="n">
        <v>46286</v>
      </c>
      <c r="C3029" s="39" t="s">
        <v>70</v>
      </c>
      <c r="D3029" s="39" t="s">
        <v>39</v>
      </c>
      <c r="E3029" s="40" t="n">
        <v>1</v>
      </c>
      <c r="F3029" s="41" t="n">
        <f aca="false">IF(A3029="","",INDEX(Assumptions!$B$16:$B$18,MATCH(C3029,Assumptions!$A$16:$A$18,0)))</f>
        <v>5</v>
      </c>
      <c r="G3029" s="42" t="n">
        <f aca="false">IF(A3029="","",WORKDAY(B3029,F3029))</f>
        <v>46293</v>
      </c>
    </row>
    <row r="3030" customFormat="false" ht="15" hidden="false" customHeight="false" outlineLevel="0" collapsed="false">
      <c r="A3030" s="37" t="n">
        <v>1003029</v>
      </c>
      <c r="B3030" s="38" t="n">
        <v>46286</v>
      </c>
      <c r="C3030" s="39" t="s">
        <v>68</v>
      </c>
      <c r="D3030" s="39" t="s">
        <v>31</v>
      </c>
      <c r="E3030" s="40" t="n">
        <v>1.8</v>
      </c>
      <c r="F3030" s="41" t="n">
        <f aca="false">IF(A3030="","",INDEX(Assumptions!$B$16:$B$18,MATCH(C3030,Assumptions!$A$16:$A$18,0)))</f>
        <v>1</v>
      </c>
      <c r="G3030" s="42" t="n">
        <f aca="false">IF(A3030="","",WORKDAY(B3030,F3030))</f>
        <v>46287</v>
      </c>
    </row>
    <row r="3031" customFormat="false" ht="15" hidden="false" customHeight="false" outlineLevel="0" collapsed="false">
      <c r="A3031" s="37" t="n">
        <v>1003030</v>
      </c>
      <c r="B3031" s="38" t="n">
        <v>46286</v>
      </c>
      <c r="C3031" s="39" t="s">
        <v>69</v>
      </c>
      <c r="D3031" s="39" t="s">
        <v>39</v>
      </c>
      <c r="E3031" s="40" t="n">
        <v>3</v>
      </c>
      <c r="F3031" s="41" t="n">
        <f aca="false">IF(A3031="","",INDEX(Assumptions!$B$16:$B$18,MATCH(C3031,Assumptions!$A$16:$A$18,0)))</f>
        <v>3</v>
      </c>
      <c r="G3031" s="42" t="n">
        <f aca="false">IF(A3031="","",WORKDAY(B3031,F3031))</f>
        <v>46289</v>
      </c>
    </row>
    <row r="3032" customFormat="false" ht="15" hidden="false" customHeight="false" outlineLevel="0" collapsed="false">
      <c r="A3032" s="37" t="n">
        <v>1003031</v>
      </c>
      <c r="B3032" s="38" t="n">
        <v>46286</v>
      </c>
      <c r="C3032" s="39" t="s">
        <v>68</v>
      </c>
      <c r="D3032" s="39" t="s">
        <v>39</v>
      </c>
      <c r="E3032" s="40" t="n">
        <v>1</v>
      </c>
      <c r="F3032" s="41" t="n">
        <f aca="false">IF(A3032="","",INDEX(Assumptions!$B$16:$B$18,MATCH(C3032,Assumptions!$A$16:$A$18,0)))</f>
        <v>1</v>
      </c>
      <c r="G3032" s="42" t="n">
        <f aca="false">IF(A3032="","",WORKDAY(B3032,F3032))</f>
        <v>46287</v>
      </c>
    </row>
    <row r="3033" customFormat="false" ht="15" hidden="false" customHeight="false" outlineLevel="0" collapsed="false">
      <c r="A3033" s="37" t="n">
        <v>1003032</v>
      </c>
      <c r="B3033" s="38" t="n">
        <v>46286</v>
      </c>
      <c r="C3033" s="39" t="s">
        <v>69</v>
      </c>
      <c r="D3033" s="39" t="s">
        <v>31</v>
      </c>
      <c r="E3033" s="40" t="n">
        <v>3.7</v>
      </c>
      <c r="F3033" s="41" t="n">
        <f aca="false">IF(A3033="","",INDEX(Assumptions!$B$16:$B$18,MATCH(C3033,Assumptions!$A$16:$A$18,0)))</f>
        <v>3</v>
      </c>
      <c r="G3033" s="42" t="n">
        <f aca="false">IF(A3033="","",WORKDAY(B3033,F3033))</f>
        <v>46289</v>
      </c>
    </row>
    <row r="3034" customFormat="false" ht="15" hidden="false" customHeight="false" outlineLevel="0" collapsed="false">
      <c r="A3034" s="37" t="n">
        <v>1003033</v>
      </c>
      <c r="B3034" s="38" t="n">
        <v>46286</v>
      </c>
      <c r="C3034" s="39" t="s">
        <v>70</v>
      </c>
      <c r="D3034" s="39" t="s">
        <v>33</v>
      </c>
      <c r="E3034" s="40" t="n">
        <v>1.1</v>
      </c>
      <c r="F3034" s="41" t="n">
        <f aca="false">IF(A3034="","",INDEX(Assumptions!$B$16:$B$18,MATCH(C3034,Assumptions!$A$16:$A$18,0)))</f>
        <v>5</v>
      </c>
      <c r="G3034" s="42" t="n">
        <f aca="false">IF(A3034="","",WORKDAY(B3034,F3034))</f>
        <v>46293</v>
      </c>
    </row>
    <row r="3035" customFormat="false" ht="15" hidden="false" customHeight="false" outlineLevel="0" collapsed="false">
      <c r="A3035" s="37" t="n">
        <v>1003034</v>
      </c>
      <c r="B3035" s="38" t="n">
        <v>46286</v>
      </c>
      <c r="C3035" s="39" t="s">
        <v>68</v>
      </c>
      <c r="D3035" s="39" t="s">
        <v>35</v>
      </c>
      <c r="E3035" s="40" t="n">
        <v>1.7</v>
      </c>
      <c r="F3035" s="41" t="n">
        <f aca="false">IF(A3035="","",INDEX(Assumptions!$B$16:$B$18,MATCH(C3035,Assumptions!$A$16:$A$18,0)))</f>
        <v>1</v>
      </c>
      <c r="G3035" s="42" t="n">
        <f aca="false">IF(A3035="","",WORKDAY(B3035,F3035))</f>
        <v>46287</v>
      </c>
    </row>
    <row r="3036" customFormat="false" ht="15" hidden="false" customHeight="false" outlineLevel="0" collapsed="false">
      <c r="A3036" s="37" t="n">
        <v>1003035</v>
      </c>
      <c r="B3036" s="38" t="n">
        <v>46286</v>
      </c>
      <c r="C3036" s="39" t="s">
        <v>69</v>
      </c>
      <c r="D3036" s="39" t="s">
        <v>37</v>
      </c>
      <c r="E3036" s="40" t="n">
        <v>1.8</v>
      </c>
      <c r="F3036" s="41" t="n">
        <f aca="false">IF(A3036="","",INDEX(Assumptions!$B$16:$B$18,MATCH(C3036,Assumptions!$A$16:$A$18,0)))</f>
        <v>3</v>
      </c>
      <c r="G3036" s="42" t="n">
        <f aca="false">IF(A3036="","",WORKDAY(B3036,F3036))</f>
        <v>46289</v>
      </c>
    </row>
    <row r="3037" customFormat="false" ht="15" hidden="false" customHeight="false" outlineLevel="0" collapsed="false">
      <c r="A3037" s="37" t="n">
        <v>1003036</v>
      </c>
      <c r="B3037" s="38" t="n">
        <v>46286</v>
      </c>
      <c r="C3037" s="39" t="s">
        <v>69</v>
      </c>
      <c r="D3037" s="39" t="s">
        <v>35</v>
      </c>
      <c r="E3037" s="40" t="n">
        <v>4.5</v>
      </c>
      <c r="F3037" s="41" t="n">
        <f aca="false">IF(A3037="","",INDEX(Assumptions!$B$16:$B$18,MATCH(C3037,Assumptions!$A$16:$A$18,0)))</f>
        <v>3</v>
      </c>
      <c r="G3037" s="42" t="n">
        <f aca="false">IF(A3037="","",WORKDAY(B3037,F3037))</f>
        <v>46289</v>
      </c>
    </row>
    <row r="3038" customFormat="false" ht="15" hidden="false" customHeight="false" outlineLevel="0" collapsed="false">
      <c r="A3038" s="37" t="n">
        <v>1003037</v>
      </c>
      <c r="B3038" s="38" t="n">
        <v>46286</v>
      </c>
      <c r="C3038" s="39" t="s">
        <v>68</v>
      </c>
      <c r="D3038" s="39" t="s">
        <v>35</v>
      </c>
      <c r="E3038" s="40" t="n">
        <v>1.2</v>
      </c>
      <c r="F3038" s="41" t="n">
        <f aca="false">IF(A3038="","",INDEX(Assumptions!$B$16:$B$18,MATCH(C3038,Assumptions!$A$16:$A$18,0)))</f>
        <v>1</v>
      </c>
      <c r="G3038" s="42" t="n">
        <f aca="false">IF(A3038="","",WORKDAY(B3038,F3038))</f>
        <v>46287</v>
      </c>
    </row>
    <row r="3039" customFormat="false" ht="15" hidden="false" customHeight="false" outlineLevel="0" collapsed="false">
      <c r="A3039" s="37" t="n">
        <v>1003038</v>
      </c>
      <c r="B3039" s="38" t="n">
        <v>46286</v>
      </c>
      <c r="C3039" s="39" t="s">
        <v>69</v>
      </c>
      <c r="D3039" s="39" t="s">
        <v>37</v>
      </c>
      <c r="E3039" s="40" t="n">
        <v>3</v>
      </c>
      <c r="F3039" s="41" t="n">
        <f aca="false">IF(A3039="","",INDEX(Assumptions!$B$16:$B$18,MATCH(C3039,Assumptions!$A$16:$A$18,0)))</f>
        <v>3</v>
      </c>
      <c r="G3039" s="42" t="n">
        <f aca="false">IF(A3039="","",WORKDAY(B3039,F3039))</f>
        <v>46289</v>
      </c>
    </row>
    <row r="3040" customFormat="false" ht="15" hidden="false" customHeight="false" outlineLevel="0" collapsed="false">
      <c r="A3040" s="37" t="n">
        <v>1003039</v>
      </c>
      <c r="B3040" s="38" t="n">
        <v>46286</v>
      </c>
      <c r="C3040" s="39" t="s">
        <v>68</v>
      </c>
      <c r="D3040" s="39" t="s">
        <v>31</v>
      </c>
      <c r="E3040" s="40" t="n">
        <v>3.8</v>
      </c>
      <c r="F3040" s="41" t="n">
        <f aca="false">IF(A3040="","",INDEX(Assumptions!$B$16:$B$18,MATCH(C3040,Assumptions!$A$16:$A$18,0)))</f>
        <v>1</v>
      </c>
      <c r="G3040" s="42" t="n">
        <f aca="false">IF(A3040="","",WORKDAY(B3040,F3040))</f>
        <v>46287</v>
      </c>
    </row>
    <row r="3041" customFormat="false" ht="15" hidden="false" customHeight="false" outlineLevel="0" collapsed="false">
      <c r="A3041" s="37" t="n">
        <v>1003040</v>
      </c>
      <c r="B3041" s="38" t="n">
        <v>46286</v>
      </c>
      <c r="C3041" s="39" t="s">
        <v>68</v>
      </c>
      <c r="D3041" s="39" t="s">
        <v>39</v>
      </c>
      <c r="E3041" s="40" t="n">
        <v>0.9</v>
      </c>
      <c r="F3041" s="41" t="n">
        <f aca="false">IF(A3041="","",INDEX(Assumptions!$B$16:$B$18,MATCH(C3041,Assumptions!$A$16:$A$18,0)))</f>
        <v>1</v>
      </c>
      <c r="G3041" s="42" t="n">
        <f aca="false">IF(A3041="","",WORKDAY(B3041,F3041))</f>
        <v>46287</v>
      </c>
    </row>
    <row r="3042" customFormat="false" ht="15" hidden="false" customHeight="false" outlineLevel="0" collapsed="false">
      <c r="A3042" s="37" t="n">
        <v>1003041</v>
      </c>
      <c r="B3042" s="38" t="n">
        <v>46286</v>
      </c>
      <c r="C3042" s="39" t="s">
        <v>69</v>
      </c>
      <c r="D3042" s="39" t="s">
        <v>39</v>
      </c>
      <c r="E3042" s="40" t="n">
        <v>1.5</v>
      </c>
      <c r="F3042" s="41" t="n">
        <f aca="false">IF(A3042="","",INDEX(Assumptions!$B$16:$B$18,MATCH(C3042,Assumptions!$A$16:$A$18,0)))</f>
        <v>3</v>
      </c>
      <c r="G3042" s="42" t="n">
        <f aca="false">IF(A3042="","",WORKDAY(B3042,F3042))</f>
        <v>46289</v>
      </c>
    </row>
    <row r="3043" customFormat="false" ht="15" hidden="false" customHeight="false" outlineLevel="0" collapsed="false">
      <c r="A3043" s="37" t="n">
        <v>1003042</v>
      </c>
      <c r="B3043" s="38" t="n">
        <v>46286</v>
      </c>
      <c r="C3043" s="39" t="s">
        <v>68</v>
      </c>
      <c r="D3043" s="39" t="s">
        <v>37</v>
      </c>
      <c r="E3043" s="40" t="n">
        <v>7.9</v>
      </c>
      <c r="F3043" s="41" t="n">
        <f aca="false">IF(A3043="","",INDEX(Assumptions!$B$16:$B$18,MATCH(C3043,Assumptions!$A$16:$A$18,0)))</f>
        <v>1</v>
      </c>
      <c r="G3043" s="42" t="n">
        <f aca="false">IF(A3043="","",WORKDAY(B3043,F3043))</f>
        <v>46287</v>
      </c>
    </row>
    <row r="3044" customFormat="false" ht="15" hidden="false" customHeight="false" outlineLevel="0" collapsed="false">
      <c r="A3044" s="37" t="n">
        <v>1003043</v>
      </c>
      <c r="B3044" s="38" t="n">
        <v>46286</v>
      </c>
      <c r="C3044" s="39" t="s">
        <v>70</v>
      </c>
      <c r="D3044" s="39" t="s">
        <v>37</v>
      </c>
      <c r="E3044" s="40" t="n">
        <v>1.2</v>
      </c>
      <c r="F3044" s="41" t="n">
        <f aca="false">IF(A3044="","",INDEX(Assumptions!$B$16:$B$18,MATCH(C3044,Assumptions!$A$16:$A$18,0)))</f>
        <v>5</v>
      </c>
      <c r="G3044" s="42" t="n">
        <f aca="false">IF(A3044="","",WORKDAY(B3044,F3044))</f>
        <v>46293</v>
      </c>
    </row>
    <row r="3045" customFormat="false" ht="15" hidden="false" customHeight="false" outlineLevel="0" collapsed="false">
      <c r="A3045" s="37" t="n">
        <v>1003044</v>
      </c>
      <c r="B3045" s="38" t="n">
        <v>46286</v>
      </c>
      <c r="C3045" s="39" t="s">
        <v>69</v>
      </c>
      <c r="D3045" s="39" t="s">
        <v>33</v>
      </c>
      <c r="E3045" s="40" t="n">
        <v>1.4</v>
      </c>
      <c r="F3045" s="41" t="n">
        <f aca="false">IF(A3045="","",INDEX(Assumptions!$B$16:$B$18,MATCH(C3045,Assumptions!$A$16:$A$18,0)))</f>
        <v>3</v>
      </c>
      <c r="G3045" s="42" t="n">
        <f aca="false">IF(A3045="","",WORKDAY(B3045,F3045))</f>
        <v>46289</v>
      </c>
    </row>
    <row r="3046" customFormat="false" ht="15" hidden="false" customHeight="false" outlineLevel="0" collapsed="false">
      <c r="A3046" s="37" t="n">
        <v>1003045</v>
      </c>
      <c r="B3046" s="38" t="n">
        <v>46286</v>
      </c>
      <c r="C3046" s="39" t="s">
        <v>70</v>
      </c>
      <c r="D3046" s="39" t="s">
        <v>31</v>
      </c>
      <c r="E3046" s="40" t="n">
        <v>1.6</v>
      </c>
      <c r="F3046" s="41" t="n">
        <f aca="false">IF(A3046="","",INDEX(Assumptions!$B$16:$B$18,MATCH(C3046,Assumptions!$A$16:$A$18,0)))</f>
        <v>5</v>
      </c>
      <c r="G3046" s="42" t="n">
        <f aca="false">IF(A3046="","",WORKDAY(B3046,F3046))</f>
        <v>46293</v>
      </c>
    </row>
    <row r="3047" customFormat="false" ht="15" hidden="false" customHeight="false" outlineLevel="0" collapsed="false">
      <c r="A3047" s="37" t="n">
        <v>1003046</v>
      </c>
      <c r="B3047" s="38" t="n">
        <v>46286</v>
      </c>
      <c r="C3047" s="39" t="s">
        <v>69</v>
      </c>
      <c r="D3047" s="39" t="s">
        <v>37</v>
      </c>
      <c r="E3047" s="40" t="n">
        <v>4.2</v>
      </c>
      <c r="F3047" s="41" t="n">
        <f aca="false">IF(A3047="","",INDEX(Assumptions!$B$16:$B$18,MATCH(C3047,Assumptions!$A$16:$A$18,0)))</f>
        <v>3</v>
      </c>
      <c r="G3047" s="42" t="n">
        <f aca="false">IF(A3047="","",WORKDAY(B3047,F3047))</f>
        <v>46289</v>
      </c>
    </row>
    <row r="3048" customFormat="false" ht="15" hidden="false" customHeight="false" outlineLevel="0" collapsed="false">
      <c r="A3048" s="37" t="n">
        <v>1003047</v>
      </c>
      <c r="B3048" s="38" t="n">
        <v>46287</v>
      </c>
      <c r="C3048" s="39" t="s">
        <v>69</v>
      </c>
      <c r="D3048" s="39" t="s">
        <v>33</v>
      </c>
      <c r="E3048" s="40" t="n">
        <v>1</v>
      </c>
      <c r="F3048" s="41" t="n">
        <f aca="false">IF(A3048="","",INDEX(Assumptions!$B$16:$B$18,MATCH(C3048,Assumptions!$A$16:$A$18,0)))</f>
        <v>3</v>
      </c>
      <c r="G3048" s="42" t="n">
        <f aca="false">IF(A3048="","",WORKDAY(B3048,F3048))</f>
        <v>46290</v>
      </c>
    </row>
    <row r="3049" customFormat="false" ht="15" hidden="false" customHeight="false" outlineLevel="0" collapsed="false">
      <c r="A3049" s="37" t="n">
        <v>1003048</v>
      </c>
      <c r="B3049" s="38" t="n">
        <v>46287</v>
      </c>
      <c r="C3049" s="39" t="s">
        <v>69</v>
      </c>
      <c r="D3049" s="39" t="s">
        <v>39</v>
      </c>
      <c r="E3049" s="40" t="n">
        <v>1.2</v>
      </c>
      <c r="F3049" s="41" t="n">
        <f aca="false">IF(A3049="","",INDEX(Assumptions!$B$16:$B$18,MATCH(C3049,Assumptions!$A$16:$A$18,0)))</f>
        <v>3</v>
      </c>
      <c r="G3049" s="42" t="n">
        <f aca="false">IF(A3049="","",WORKDAY(B3049,F3049))</f>
        <v>46290</v>
      </c>
    </row>
    <row r="3050" customFormat="false" ht="15" hidden="false" customHeight="false" outlineLevel="0" collapsed="false">
      <c r="A3050" s="37" t="n">
        <v>1003049</v>
      </c>
      <c r="B3050" s="38" t="n">
        <v>46287</v>
      </c>
      <c r="C3050" s="39" t="s">
        <v>69</v>
      </c>
      <c r="D3050" s="39" t="s">
        <v>35</v>
      </c>
      <c r="E3050" s="40" t="n">
        <v>3.1</v>
      </c>
      <c r="F3050" s="41" t="n">
        <f aca="false">IF(A3050="","",INDEX(Assumptions!$B$16:$B$18,MATCH(C3050,Assumptions!$A$16:$A$18,0)))</f>
        <v>3</v>
      </c>
      <c r="G3050" s="42" t="n">
        <f aca="false">IF(A3050="","",WORKDAY(B3050,F3050))</f>
        <v>46290</v>
      </c>
    </row>
    <row r="3051" customFormat="false" ht="15" hidden="false" customHeight="false" outlineLevel="0" collapsed="false">
      <c r="A3051" s="37" t="n">
        <v>1003050</v>
      </c>
      <c r="B3051" s="38" t="n">
        <v>46287</v>
      </c>
      <c r="C3051" s="39" t="s">
        <v>68</v>
      </c>
      <c r="D3051" s="39" t="s">
        <v>33</v>
      </c>
      <c r="E3051" s="40" t="n">
        <v>2.5</v>
      </c>
      <c r="F3051" s="41" t="n">
        <f aca="false">IF(A3051="","",INDEX(Assumptions!$B$16:$B$18,MATCH(C3051,Assumptions!$A$16:$A$18,0)))</f>
        <v>1</v>
      </c>
      <c r="G3051" s="42" t="n">
        <f aca="false">IF(A3051="","",WORKDAY(B3051,F3051))</f>
        <v>46288</v>
      </c>
    </row>
    <row r="3052" customFormat="false" ht="15" hidden="false" customHeight="false" outlineLevel="0" collapsed="false">
      <c r="A3052" s="37" t="n">
        <v>1003051</v>
      </c>
      <c r="B3052" s="38" t="n">
        <v>46287</v>
      </c>
      <c r="C3052" s="39" t="s">
        <v>69</v>
      </c>
      <c r="D3052" s="39" t="s">
        <v>33</v>
      </c>
      <c r="E3052" s="40" t="n">
        <v>1.7</v>
      </c>
      <c r="F3052" s="41" t="n">
        <f aca="false">IF(A3052="","",INDEX(Assumptions!$B$16:$B$18,MATCH(C3052,Assumptions!$A$16:$A$18,0)))</f>
        <v>3</v>
      </c>
      <c r="G3052" s="42" t="n">
        <f aca="false">IF(A3052="","",WORKDAY(B3052,F3052))</f>
        <v>46290</v>
      </c>
    </row>
    <row r="3053" customFormat="false" ht="15" hidden="false" customHeight="false" outlineLevel="0" collapsed="false">
      <c r="A3053" s="37" t="n">
        <v>1003052</v>
      </c>
      <c r="B3053" s="38" t="n">
        <v>46287</v>
      </c>
      <c r="C3053" s="39" t="s">
        <v>69</v>
      </c>
      <c r="D3053" s="39" t="s">
        <v>37</v>
      </c>
      <c r="E3053" s="40" t="n">
        <v>1.9</v>
      </c>
      <c r="F3053" s="41" t="n">
        <f aca="false">IF(A3053="","",INDEX(Assumptions!$B$16:$B$18,MATCH(C3053,Assumptions!$A$16:$A$18,0)))</f>
        <v>3</v>
      </c>
      <c r="G3053" s="42" t="n">
        <f aca="false">IF(A3053="","",WORKDAY(B3053,F3053))</f>
        <v>46290</v>
      </c>
    </row>
    <row r="3054" customFormat="false" ht="15" hidden="false" customHeight="false" outlineLevel="0" collapsed="false">
      <c r="A3054" s="37" t="n">
        <v>1003053</v>
      </c>
      <c r="B3054" s="38" t="n">
        <v>46287</v>
      </c>
      <c r="C3054" s="39" t="s">
        <v>68</v>
      </c>
      <c r="D3054" s="39" t="s">
        <v>31</v>
      </c>
      <c r="E3054" s="40" t="n">
        <v>0.6</v>
      </c>
      <c r="F3054" s="41" t="n">
        <f aca="false">IF(A3054="","",INDEX(Assumptions!$B$16:$B$18,MATCH(C3054,Assumptions!$A$16:$A$18,0)))</f>
        <v>1</v>
      </c>
      <c r="G3054" s="42" t="n">
        <f aca="false">IF(A3054="","",WORKDAY(B3054,F3054))</f>
        <v>46288</v>
      </c>
    </row>
    <row r="3055" customFormat="false" ht="15" hidden="false" customHeight="false" outlineLevel="0" collapsed="false">
      <c r="A3055" s="37" t="n">
        <v>1003054</v>
      </c>
      <c r="B3055" s="38" t="n">
        <v>46287</v>
      </c>
      <c r="C3055" s="39" t="s">
        <v>69</v>
      </c>
      <c r="D3055" s="39" t="s">
        <v>37</v>
      </c>
      <c r="E3055" s="40" t="n">
        <v>1</v>
      </c>
      <c r="F3055" s="41" t="n">
        <f aca="false">IF(A3055="","",INDEX(Assumptions!$B$16:$B$18,MATCH(C3055,Assumptions!$A$16:$A$18,0)))</f>
        <v>3</v>
      </c>
      <c r="G3055" s="42" t="n">
        <f aca="false">IF(A3055="","",WORKDAY(B3055,F3055))</f>
        <v>46290</v>
      </c>
    </row>
    <row r="3056" customFormat="false" ht="15" hidden="false" customHeight="false" outlineLevel="0" collapsed="false">
      <c r="A3056" s="37" t="n">
        <v>1003055</v>
      </c>
      <c r="B3056" s="38" t="n">
        <v>46287</v>
      </c>
      <c r="C3056" s="39" t="s">
        <v>69</v>
      </c>
      <c r="D3056" s="39" t="s">
        <v>33</v>
      </c>
      <c r="E3056" s="40" t="n">
        <v>4.4</v>
      </c>
      <c r="F3056" s="41" t="n">
        <f aca="false">IF(A3056="","",INDEX(Assumptions!$B$16:$B$18,MATCH(C3056,Assumptions!$A$16:$A$18,0)))</f>
        <v>3</v>
      </c>
      <c r="G3056" s="42" t="n">
        <f aca="false">IF(A3056="","",WORKDAY(B3056,F3056))</f>
        <v>46290</v>
      </c>
    </row>
    <row r="3057" customFormat="false" ht="15" hidden="false" customHeight="false" outlineLevel="0" collapsed="false">
      <c r="A3057" s="37" t="n">
        <v>1003056</v>
      </c>
      <c r="B3057" s="38" t="n">
        <v>46287</v>
      </c>
      <c r="C3057" s="39" t="s">
        <v>70</v>
      </c>
      <c r="D3057" s="39" t="s">
        <v>39</v>
      </c>
      <c r="E3057" s="40" t="n">
        <v>1.2</v>
      </c>
      <c r="F3057" s="41" t="n">
        <f aca="false">IF(A3057="","",INDEX(Assumptions!$B$16:$B$18,MATCH(C3057,Assumptions!$A$16:$A$18,0)))</f>
        <v>5</v>
      </c>
      <c r="G3057" s="42" t="n">
        <f aca="false">IF(A3057="","",WORKDAY(B3057,F3057))</f>
        <v>46294</v>
      </c>
    </row>
    <row r="3058" customFormat="false" ht="15" hidden="false" customHeight="false" outlineLevel="0" collapsed="false">
      <c r="A3058" s="37" t="n">
        <v>1003057</v>
      </c>
      <c r="B3058" s="38" t="n">
        <v>46287</v>
      </c>
      <c r="C3058" s="39" t="s">
        <v>68</v>
      </c>
      <c r="D3058" s="39" t="s">
        <v>39</v>
      </c>
      <c r="E3058" s="40" t="n">
        <v>4</v>
      </c>
      <c r="F3058" s="41" t="n">
        <f aca="false">IF(A3058="","",INDEX(Assumptions!$B$16:$B$18,MATCH(C3058,Assumptions!$A$16:$A$18,0)))</f>
        <v>1</v>
      </c>
      <c r="G3058" s="42" t="n">
        <f aca="false">IF(A3058="","",WORKDAY(B3058,F3058))</f>
        <v>46288</v>
      </c>
    </row>
    <row r="3059" customFormat="false" ht="15" hidden="false" customHeight="false" outlineLevel="0" collapsed="false">
      <c r="A3059" s="37" t="n">
        <v>1003058</v>
      </c>
      <c r="B3059" s="38" t="n">
        <v>46287</v>
      </c>
      <c r="C3059" s="39" t="s">
        <v>70</v>
      </c>
      <c r="D3059" s="39" t="s">
        <v>35</v>
      </c>
      <c r="E3059" s="40" t="n">
        <v>1.6</v>
      </c>
      <c r="F3059" s="41" t="n">
        <f aca="false">IF(A3059="","",INDEX(Assumptions!$B$16:$B$18,MATCH(C3059,Assumptions!$A$16:$A$18,0)))</f>
        <v>5</v>
      </c>
      <c r="G3059" s="42" t="n">
        <f aca="false">IF(A3059="","",WORKDAY(B3059,F3059))</f>
        <v>46294</v>
      </c>
    </row>
    <row r="3060" customFormat="false" ht="15" hidden="false" customHeight="false" outlineLevel="0" collapsed="false">
      <c r="A3060" s="37" t="n">
        <v>1003059</v>
      </c>
      <c r="B3060" s="38" t="n">
        <v>46287</v>
      </c>
      <c r="C3060" s="39" t="s">
        <v>69</v>
      </c>
      <c r="D3060" s="39" t="s">
        <v>31</v>
      </c>
      <c r="E3060" s="40" t="n">
        <v>3.9</v>
      </c>
      <c r="F3060" s="41" t="n">
        <f aca="false">IF(A3060="","",INDEX(Assumptions!$B$16:$B$18,MATCH(C3060,Assumptions!$A$16:$A$18,0)))</f>
        <v>3</v>
      </c>
      <c r="G3060" s="42" t="n">
        <f aca="false">IF(A3060="","",WORKDAY(B3060,F3060))</f>
        <v>46290</v>
      </c>
    </row>
    <row r="3061" customFormat="false" ht="15" hidden="false" customHeight="false" outlineLevel="0" collapsed="false">
      <c r="A3061" s="37" t="n">
        <v>1003060</v>
      </c>
      <c r="B3061" s="38" t="n">
        <v>46287</v>
      </c>
      <c r="C3061" s="39" t="s">
        <v>70</v>
      </c>
      <c r="D3061" s="39" t="s">
        <v>35</v>
      </c>
      <c r="E3061" s="40" t="n">
        <v>2.3</v>
      </c>
      <c r="F3061" s="41" t="n">
        <f aca="false">IF(A3061="","",INDEX(Assumptions!$B$16:$B$18,MATCH(C3061,Assumptions!$A$16:$A$18,0)))</f>
        <v>5</v>
      </c>
      <c r="G3061" s="42" t="n">
        <f aca="false">IF(A3061="","",WORKDAY(B3061,F3061))</f>
        <v>46294</v>
      </c>
    </row>
    <row r="3062" customFormat="false" ht="15" hidden="false" customHeight="false" outlineLevel="0" collapsed="false">
      <c r="A3062" s="37" t="n">
        <v>1003061</v>
      </c>
      <c r="B3062" s="38" t="n">
        <v>46287</v>
      </c>
      <c r="C3062" s="39" t="s">
        <v>68</v>
      </c>
      <c r="D3062" s="39" t="s">
        <v>33</v>
      </c>
      <c r="E3062" s="40" t="n">
        <v>1.3</v>
      </c>
      <c r="F3062" s="41" t="n">
        <f aca="false">IF(A3062="","",INDEX(Assumptions!$B$16:$B$18,MATCH(C3062,Assumptions!$A$16:$A$18,0)))</f>
        <v>1</v>
      </c>
      <c r="G3062" s="42" t="n">
        <f aca="false">IF(A3062="","",WORKDAY(B3062,F3062))</f>
        <v>46288</v>
      </c>
    </row>
    <row r="3063" customFormat="false" ht="15" hidden="false" customHeight="false" outlineLevel="0" collapsed="false">
      <c r="A3063" s="37" t="n">
        <v>1003062</v>
      </c>
      <c r="B3063" s="38" t="n">
        <v>46287</v>
      </c>
      <c r="C3063" s="39" t="s">
        <v>68</v>
      </c>
      <c r="D3063" s="39" t="s">
        <v>31</v>
      </c>
      <c r="E3063" s="40" t="n">
        <v>1.4</v>
      </c>
      <c r="F3063" s="41" t="n">
        <f aca="false">IF(A3063="","",INDEX(Assumptions!$B$16:$B$18,MATCH(C3063,Assumptions!$A$16:$A$18,0)))</f>
        <v>1</v>
      </c>
      <c r="G3063" s="42" t="n">
        <f aca="false">IF(A3063="","",WORKDAY(B3063,F3063))</f>
        <v>46288</v>
      </c>
    </row>
    <row r="3064" customFormat="false" ht="15" hidden="false" customHeight="false" outlineLevel="0" collapsed="false">
      <c r="A3064" s="37" t="n">
        <v>1003063</v>
      </c>
      <c r="B3064" s="38" t="n">
        <v>46287</v>
      </c>
      <c r="C3064" s="39" t="s">
        <v>69</v>
      </c>
      <c r="D3064" s="39" t="s">
        <v>31</v>
      </c>
      <c r="E3064" s="40" t="n">
        <v>4.8</v>
      </c>
      <c r="F3064" s="41" t="n">
        <f aca="false">IF(A3064="","",INDEX(Assumptions!$B$16:$B$18,MATCH(C3064,Assumptions!$A$16:$A$18,0)))</f>
        <v>3</v>
      </c>
      <c r="G3064" s="42" t="n">
        <f aca="false">IF(A3064="","",WORKDAY(B3064,F3064))</f>
        <v>46290</v>
      </c>
    </row>
    <row r="3065" customFormat="false" ht="15" hidden="false" customHeight="false" outlineLevel="0" collapsed="false">
      <c r="A3065" s="37" t="n">
        <v>1003064</v>
      </c>
      <c r="B3065" s="38" t="n">
        <v>46287</v>
      </c>
      <c r="C3065" s="39" t="s">
        <v>70</v>
      </c>
      <c r="D3065" s="39" t="s">
        <v>35</v>
      </c>
      <c r="E3065" s="40" t="n">
        <v>1.4</v>
      </c>
      <c r="F3065" s="41" t="n">
        <f aca="false">IF(A3065="","",INDEX(Assumptions!$B$16:$B$18,MATCH(C3065,Assumptions!$A$16:$A$18,0)))</f>
        <v>5</v>
      </c>
      <c r="G3065" s="42" t="n">
        <f aca="false">IF(A3065="","",WORKDAY(B3065,F3065))</f>
        <v>46294</v>
      </c>
    </row>
    <row r="3066" customFormat="false" ht="15" hidden="false" customHeight="false" outlineLevel="0" collapsed="false">
      <c r="A3066" s="37" t="n">
        <v>1003065</v>
      </c>
      <c r="B3066" s="38" t="n">
        <v>46287</v>
      </c>
      <c r="C3066" s="39" t="s">
        <v>69</v>
      </c>
      <c r="D3066" s="39" t="s">
        <v>37</v>
      </c>
      <c r="E3066" s="40" t="n">
        <v>1.3</v>
      </c>
      <c r="F3066" s="41" t="n">
        <f aca="false">IF(A3066="","",INDEX(Assumptions!$B$16:$B$18,MATCH(C3066,Assumptions!$A$16:$A$18,0)))</f>
        <v>3</v>
      </c>
      <c r="G3066" s="42" t="n">
        <f aca="false">IF(A3066="","",WORKDAY(B3066,F3066))</f>
        <v>46290</v>
      </c>
    </row>
    <row r="3067" customFormat="false" ht="15" hidden="false" customHeight="false" outlineLevel="0" collapsed="false">
      <c r="A3067" s="37" t="n">
        <v>1003066</v>
      </c>
      <c r="B3067" s="38" t="n">
        <v>46287</v>
      </c>
      <c r="C3067" s="39" t="s">
        <v>68</v>
      </c>
      <c r="D3067" s="39" t="s">
        <v>33</v>
      </c>
      <c r="E3067" s="40" t="n">
        <v>1.2</v>
      </c>
      <c r="F3067" s="41" t="n">
        <f aca="false">IF(A3067="","",INDEX(Assumptions!$B$16:$B$18,MATCH(C3067,Assumptions!$A$16:$A$18,0)))</f>
        <v>1</v>
      </c>
      <c r="G3067" s="42" t="n">
        <f aca="false">IF(A3067="","",WORKDAY(B3067,F3067))</f>
        <v>46288</v>
      </c>
    </row>
    <row r="3068" customFormat="false" ht="15" hidden="false" customHeight="false" outlineLevel="0" collapsed="false">
      <c r="A3068" s="37" t="n">
        <v>1003067</v>
      </c>
      <c r="B3068" s="38" t="n">
        <v>46287</v>
      </c>
      <c r="C3068" s="39" t="s">
        <v>69</v>
      </c>
      <c r="D3068" s="39" t="s">
        <v>33</v>
      </c>
      <c r="E3068" s="40" t="n">
        <v>3.3</v>
      </c>
      <c r="F3068" s="41" t="n">
        <f aca="false">IF(A3068="","",INDEX(Assumptions!$B$16:$B$18,MATCH(C3068,Assumptions!$A$16:$A$18,0)))</f>
        <v>3</v>
      </c>
      <c r="G3068" s="42" t="n">
        <f aca="false">IF(A3068="","",WORKDAY(B3068,F3068))</f>
        <v>46290</v>
      </c>
    </row>
    <row r="3069" customFormat="false" ht="15" hidden="false" customHeight="false" outlineLevel="0" collapsed="false">
      <c r="A3069" s="37" t="n">
        <v>1003068</v>
      </c>
      <c r="B3069" s="38" t="n">
        <v>46287</v>
      </c>
      <c r="C3069" s="39" t="s">
        <v>69</v>
      </c>
      <c r="D3069" s="39" t="s">
        <v>31</v>
      </c>
      <c r="E3069" s="40" t="n">
        <v>0.6</v>
      </c>
      <c r="F3069" s="41" t="n">
        <f aca="false">IF(A3069="","",INDEX(Assumptions!$B$16:$B$18,MATCH(C3069,Assumptions!$A$16:$A$18,0)))</f>
        <v>3</v>
      </c>
      <c r="G3069" s="42" t="n">
        <f aca="false">IF(A3069="","",WORKDAY(B3069,F3069))</f>
        <v>46290</v>
      </c>
    </row>
    <row r="3070" customFormat="false" ht="15" hidden="false" customHeight="false" outlineLevel="0" collapsed="false">
      <c r="A3070" s="37" t="n">
        <v>1003069</v>
      </c>
      <c r="B3070" s="38" t="n">
        <v>46287</v>
      </c>
      <c r="C3070" s="39" t="s">
        <v>70</v>
      </c>
      <c r="D3070" s="39" t="s">
        <v>33</v>
      </c>
      <c r="E3070" s="40" t="n">
        <v>5.9</v>
      </c>
      <c r="F3070" s="41" t="n">
        <f aca="false">IF(A3070="","",INDEX(Assumptions!$B$16:$B$18,MATCH(C3070,Assumptions!$A$16:$A$18,0)))</f>
        <v>5</v>
      </c>
      <c r="G3070" s="42" t="n">
        <f aca="false">IF(A3070="","",WORKDAY(B3070,F3070))</f>
        <v>46294</v>
      </c>
    </row>
    <row r="3071" customFormat="false" ht="15" hidden="false" customHeight="false" outlineLevel="0" collapsed="false">
      <c r="A3071" s="37" t="n">
        <v>1003070</v>
      </c>
      <c r="B3071" s="38" t="n">
        <v>46287</v>
      </c>
      <c r="C3071" s="39" t="s">
        <v>68</v>
      </c>
      <c r="D3071" s="39" t="s">
        <v>37</v>
      </c>
      <c r="E3071" s="40" t="n">
        <v>8.8</v>
      </c>
      <c r="F3071" s="41" t="n">
        <f aca="false">IF(A3071="","",INDEX(Assumptions!$B$16:$B$18,MATCH(C3071,Assumptions!$A$16:$A$18,0)))</f>
        <v>1</v>
      </c>
      <c r="G3071" s="42" t="n">
        <f aca="false">IF(A3071="","",WORKDAY(B3071,F3071))</f>
        <v>46288</v>
      </c>
    </row>
    <row r="3072" customFormat="false" ht="15" hidden="false" customHeight="false" outlineLevel="0" collapsed="false">
      <c r="A3072" s="37" t="n">
        <v>1003071</v>
      </c>
      <c r="B3072" s="38" t="n">
        <v>46287</v>
      </c>
      <c r="C3072" s="39" t="s">
        <v>69</v>
      </c>
      <c r="D3072" s="39" t="s">
        <v>33</v>
      </c>
      <c r="E3072" s="40" t="n">
        <v>1.6</v>
      </c>
      <c r="F3072" s="41" t="n">
        <f aca="false">IF(A3072="","",INDEX(Assumptions!$B$16:$B$18,MATCH(C3072,Assumptions!$A$16:$A$18,0)))</f>
        <v>3</v>
      </c>
      <c r="G3072" s="42" t="n">
        <f aca="false">IF(A3072="","",WORKDAY(B3072,F3072))</f>
        <v>46290</v>
      </c>
    </row>
    <row r="3073" customFormat="false" ht="15" hidden="false" customHeight="false" outlineLevel="0" collapsed="false">
      <c r="A3073" s="37" t="n">
        <v>1003072</v>
      </c>
      <c r="B3073" s="38" t="n">
        <v>46287</v>
      </c>
      <c r="C3073" s="39" t="s">
        <v>69</v>
      </c>
      <c r="D3073" s="39" t="s">
        <v>33</v>
      </c>
      <c r="E3073" s="40" t="n">
        <v>2.1</v>
      </c>
      <c r="F3073" s="41" t="n">
        <f aca="false">IF(A3073="","",INDEX(Assumptions!$B$16:$B$18,MATCH(C3073,Assumptions!$A$16:$A$18,0)))</f>
        <v>3</v>
      </c>
      <c r="G3073" s="42" t="n">
        <f aca="false">IF(A3073="","",WORKDAY(B3073,F3073))</f>
        <v>46290</v>
      </c>
    </row>
    <row r="3074" customFormat="false" ht="15" hidden="false" customHeight="false" outlineLevel="0" collapsed="false">
      <c r="A3074" s="37" t="n">
        <v>1003073</v>
      </c>
      <c r="B3074" s="38" t="n">
        <v>46287</v>
      </c>
      <c r="C3074" s="39" t="s">
        <v>69</v>
      </c>
      <c r="D3074" s="39" t="s">
        <v>39</v>
      </c>
      <c r="E3074" s="40" t="n">
        <v>1.1</v>
      </c>
      <c r="F3074" s="41" t="n">
        <f aca="false">IF(A3074="","",INDEX(Assumptions!$B$16:$B$18,MATCH(C3074,Assumptions!$A$16:$A$18,0)))</f>
        <v>3</v>
      </c>
      <c r="G3074" s="42" t="n">
        <f aca="false">IF(A3074="","",WORKDAY(B3074,F3074))</f>
        <v>46290</v>
      </c>
    </row>
    <row r="3075" customFormat="false" ht="15" hidden="false" customHeight="false" outlineLevel="0" collapsed="false">
      <c r="A3075" s="37" t="n">
        <v>1003074</v>
      </c>
      <c r="B3075" s="38" t="n">
        <v>46287</v>
      </c>
      <c r="C3075" s="39" t="s">
        <v>69</v>
      </c>
      <c r="D3075" s="39" t="s">
        <v>31</v>
      </c>
      <c r="E3075" s="40" t="n">
        <v>3.7</v>
      </c>
      <c r="F3075" s="41" t="n">
        <f aca="false">IF(A3075="","",INDEX(Assumptions!$B$16:$B$18,MATCH(C3075,Assumptions!$A$16:$A$18,0)))</f>
        <v>3</v>
      </c>
      <c r="G3075" s="42" t="n">
        <f aca="false">IF(A3075="","",WORKDAY(B3075,F3075))</f>
        <v>46290</v>
      </c>
    </row>
    <row r="3076" customFormat="false" ht="15" hidden="false" customHeight="false" outlineLevel="0" collapsed="false">
      <c r="A3076" s="37" t="n">
        <v>1003075</v>
      </c>
      <c r="B3076" s="38" t="n">
        <v>46287</v>
      </c>
      <c r="C3076" s="39" t="s">
        <v>69</v>
      </c>
      <c r="D3076" s="39" t="s">
        <v>33</v>
      </c>
      <c r="E3076" s="40" t="n">
        <v>4.5</v>
      </c>
      <c r="F3076" s="41" t="n">
        <f aca="false">IF(A3076="","",INDEX(Assumptions!$B$16:$B$18,MATCH(C3076,Assumptions!$A$16:$A$18,0)))</f>
        <v>3</v>
      </c>
      <c r="G3076" s="42" t="n">
        <f aca="false">IF(A3076="","",WORKDAY(B3076,F3076))</f>
        <v>46290</v>
      </c>
    </row>
    <row r="3077" customFormat="false" ht="15" hidden="false" customHeight="false" outlineLevel="0" collapsed="false">
      <c r="A3077" s="37" t="n">
        <v>1003076</v>
      </c>
      <c r="B3077" s="38" t="n">
        <v>46287</v>
      </c>
      <c r="C3077" s="39" t="s">
        <v>68</v>
      </c>
      <c r="D3077" s="39" t="s">
        <v>33</v>
      </c>
      <c r="E3077" s="40" t="n">
        <v>1.4</v>
      </c>
      <c r="F3077" s="41" t="n">
        <f aca="false">IF(A3077="","",INDEX(Assumptions!$B$16:$B$18,MATCH(C3077,Assumptions!$A$16:$A$18,0)))</f>
        <v>1</v>
      </c>
      <c r="G3077" s="42" t="n">
        <f aca="false">IF(A3077="","",WORKDAY(B3077,F3077))</f>
        <v>46288</v>
      </c>
    </row>
    <row r="3078" customFormat="false" ht="15" hidden="false" customHeight="false" outlineLevel="0" collapsed="false">
      <c r="A3078" s="37" t="n">
        <v>1003077</v>
      </c>
      <c r="B3078" s="38" t="n">
        <v>46287</v>
      </c>
      <c r="C3078" s="39" t="s">
        <v>70</v>
      </c>
      <c r="D3078" s="39" t="s">
        <v>35</v>
      </c>
      <c r="E3078" s="40" t="n">
        <v>2.8</v>
      </c>
      <c r="F3078" s="41" t="n">
        <f aca="false">IF(A3078="","",INDEX(Assumptions!$B$16:$B$18,MATCH(C3078,Assumptions!$A$16:$A$18,0)))</f>
        <v>5</v>
      </c>
      <c r="G3078" s="42" t="n">
        <f aca="false">IF(A3078="","",WORKDAY(B3078,F3078))</f>
        <v>46294</v>
      </c>
    </row>
    <row r="3079" customFormat="false" ht="15" hidden="false" customHeight="false" outlineLevel="0" collapsed="false">
      <c r="A3079" s="37" t="n">
        <v>1003078</v>
      </c>
      <c r="B3079" s="38" t="n">
        <v>46287</v>
      </c>
      <c r="C3079" s="39" t="s">
        <v>69</v>
      </c>
      <c r="D3079" s="39" t="s">
        <v>39</v>
      </c>
      <c r="E3079" s="40" t="n">
        <v>2.1</v>
      </c>
      <c r="F3079" s="41" t="n">
        <f aca="false">IF(A3079="","",INDEX(Assumptions!$B$16:$B$18,MATCH(C3079,Assumptions!$A$16:$A$18,0)))</f>
        <v>3</v>
      </c>
      <c r="G3079" s="42" t="n">
        <f aca="false">IF(A3079="","",WORKDAY(B3079,F3079))</f>
        <v>46290</v>
      </c>
    </row>
    <row r="3080" customFormat="false" ht="15" hidden="false" customHeight="false" outlineLevel="0" collapsed="false">
      <c r="A3080" s="37" t="n">
        <v>1003079</v>
      </c>
      <c r="B3080" s="38" t="n">
        <v>46287</v>
      </c>
      <c r="C3080" s="39" t="s">
        <v>69</v>
      </c>
      <c r="D3080" s="39" t="s">
        <v>33</v>
      </c>
      <c r="E3080" s="40" t="n">
        <v>1.6</v>
      </c>
      <c r="F3080" s="41" t="n">
        <f aca="false">IF(A3080="","",INDEX(Assumptions!$B$16:$B$18,MATCH(C3080,Assumptions!$A$16:$A$18,0)))</f>
        <v>3</v>
      </c>
      <c r="G3080" s="42" t="n">
        <f aca="false">IF(A3080="","",WORKDAY(B3080,F3080))</f>
        <v>46290</v>
      </c>
    </row>
    <row r="3081" customFormat="false" ht="15" hidden="false" customHeight="false" outlineLevel="0" collapsed="false">
      <c r="A3081" s="37" t="n">
        <v>1003080</v>
      </c>
      <c r="B3081" s="38" t="n">
        <v>46287</v>
      </c>
      <c r="C3081" s="39" t="s">
        <v>68</v>
      </c>
      <c r="D3081" s="39" t="s">
        <v>35</v>
      </c>
      <c r="E3081" s="40" t="n">
        <v>0.8</v>
      </c>
      <c r="F3081" s="41" t="n">
        <f aca="false">IF(A3081="","",INDEX(Assumptions!$B$16:$B$18,MATCH(C3081,Assumptions!$A$16:$A$18,0)))</f>
        <v>1</v>
      </c>
      <c r="G3081" s="42" t="n">
        <f aca="false">IF(A3081="","",WORKDAY(B3081,F3081))</f>
        <v>46288</v>
      </c>
    </row>
    <row r="3082" customFormat="false" ht="15" hidden="false" customHeight="false" outlineLevel="0" collapsed="false">
      <c r="A3082" s="37" t="n">
        <v>1003081</v>
      </c>
      <c r="B3082" s="38" t="n">
        <v>46287</v>
      </c>
      <c r="C3082" s="39" t="s">
        <v>70</v>
      </c>
      <c r="D3082" s="39" t="s">
        <v>31</v>
      </c>
      <c r="E3082" s="40" t="n">
        <v>2.7</v>
      </c>
      <c r="F3082" s="41" t="n">
        <f aca="false">IF(A3082="","",INDEX(Assumptions!$B$16:$B$18,MATCH(C3082,Assumptions!$A$16:$A$18,0)))</f>
        <v>5</v>
      </c>
      <c r="G3082" s="42" t="n">
        <f aca="false">IF(A3082="","",WORKDAY(B3082,F3082))</f>
        <v>46294</v>
      </c>
    </row>
    <row r="3083" customFormat="false" ht="15" hidden="false" customHeight="false" outlineLevel="0" collapsed="false">
      <c r="A3083" s="37" t="n">
        <v>1003082</v>
      </c>
      <c r="B3083" s="38" t="n">
        <v>46287</v>
      </c>
      <c r="C3083" s="39" t="s">
        <v>70</v>
      </c>
      <c r="D3083" s="39" t="s">
        <v>31</v>
      </c>
      <c r="E3083" s="40" t="n">
        <v>7</v>
      </c>
      <c r="F3083" s="41" t="n">
        <f aca="false">IF(A3083="","",INDEX(Assumptions!$B$16:$B$18,MATCH(C3083,Assumptions!$A$16:$A$18,0)))</f>
        <v>5</v>
      </c>
      <c r="G3083" s="42" t="n">
        <f aca="false">IF(A3083="","",WORKDAY(B3083,F3083))</f>
        <v>46294</v>
      </c>
    </row>
    <row r="3084" customFormat="false" ht="15" hidden="false" customHeight="false" outlineLevel="0" collapsed="false">
      <c r="A3084" s="37" t="n">
        <v>1003083</v>
      </c>
      <c r="B3084" s="38" t="n">
        <v>46287</v>
      </c>
      <c r="C3084" s="39" t="s">
        <v>69</v>
      </c>
      <c r="D3084" s="39" t="s">
        <v>37</v>
      </c>
      <c r="E3084" s="40" t="n">
        <v>2.9</v>
      </c>
      <c r="F3084" s="41" t="n">
        <f aca="false">IF(A3084="","",INDEX(Assumptions!$B$16:$B$18,MATCH(C3084,Assumptions!$A$16:$A$18,0)))</f>
        <v>3</v>
      </c>
      <c r="G3084" s="42" t="n">
        <f aca="false">IF(A3084="","",WORKDAY(B3084,F3084))</f>
        <v>46290</v>
      </c>
    </row>
    <row r="3085" customFormat="false" ht="15" hidden="false" customHeight="false" outlineLevel="0" collapsed="false">
      <c r="A3085" s="37" t="n">
        <v>1003084</v>
      </c>
      <c r="B3085" s="38" t="n">
        <v>46287</v>
      </c>
      <c r="C3085" s="39" t="s">
        <v>69</v>
      </c>
      <c r="D3085" s="39" t="s">
        <v>39</v>
      </c>
      <c r="E3085" s="40" t="n">
        <v>0.9</v>
      </c>
      <c r="F3085" s="41" t="n">
        <f aca="false">IF(A3085="","",INDEX(Assumptions!$B$16:$B$18,MATCH(C3085,Assumptions!$A$16:$A$18,0)))</f>
        <v>3</v>
      </c>
      <c r="G3085" s="42" t="n">
        <f aca="false">IF(A3085="","",WORKDAY(B3085,F3085))</f>
        <v>46290</v>
      </c>
    </row>
    <row r="3086" customFormat="false" ht="15" hidden="false" customHeight="false" outlineLevel="0" collapsed="false">
      <c r="A3086" s="37" t="n">
        <v>1003085</v>
      </c>
      <c r="B3086" s="38" t="n">
        <v>46287</v>
      </c>
      <c r="C3086" s="39" t="s">
        <v>69</v>
      </c>
      <c r="D3086" s="39" t="s">
        <v>31</v>
      </c>
      <c r="E3086" s="40" t="n">
        <v>0.8</v>
      </c>
      <c r="F3086" s="41" t="n">
        <f aca="false">IF(A3086="","",INDEX(Assumptions!$B$16:$B$18,MATCH(C3086,Assumptions!$A$16:$A$18,0)))</f>
        <v>3</v>
      </c>
      <c r="G3086" s="42" t="n">
        <f aca="false">IF(A3086="","",WORKDAY(B3086,F3086))</f>
        <v>46290</v>
      </c>
    </row>
    <row r="3087" customFormat="false" ht="15" hidden="false" customHeight="false" outlineLevel="0" collapsed="false">
      <c r="A3087" s="37" t="n">
        <v>1003086</v>
      </c>
      <c r="B3087" s="38" t="n">
        <v>46287</v>
      </c>
      <c r="C3087" s="39" t="s">
        <v>69</v>
      </c>
      <c r="D3087" s="39" t="s">
        <v>37</v>
      </c>
      <c r="E3087" s="40" t="n">
        <v>1.1</v>
      </c>
      <c r="F3087" s="41" t="n">
        <f aca="false">IF(A3087="","",INDEX(Assumptions!$B$16:$B$18,MATCH(C3087,Assumptions!$A$16:$A$18,0)))</f>
        <v>3</v>
      </c>
      <c r="G3087" s="42" t="n">
        <f aca="false">IF(A3087="","",WORKDAY(B3087,F3087))</f>
        <v>46290</v>
      </c>
    </row>
    <row r="3088" customFormat="false" ht="15" hidden="false" customHeight="false" outlineLevel="0" collapsed="false">
      <c r="A3088" s="37" t="n">
        <v>1003087</v>
      </c>
      <c r="B3088" s="38" t="n">
        <v>46287</v>
      </c>
      <c r="C3088" s="39" t="s">
        <v>70</v>
      </c>
      <c r="D3088" s="39" t="s">
        <v>37</v>
      </c>
      <c r="E3088" s="40" t="n">
        <v>5</v>
      </c>
      <c r="F3088" s="41" t="n">
        <f aca="false">IF(A3088="","",INDEX(Assumptions!$B$16:$B$18,MATCH(C3088,Assumptions!$A$16:$A$18,0)))</f>
        <v>5</v>
      </c>
      <c r="G3088" s="42" t="n">
        <f aca="false">IF(A3088="","",WORKDAY(B3088,F3088))</f>
        <v>46294</v>
      </c>
    </row>
    <row r="3089" customFormat="false" ht="15" hidden="false" customHeight="false" outlineLevel="0" collapsed="false">
      <c r="A3089" s="37" t="n">
        <v>1003088</v>
      </c>
      <c r="B3089" s="38" t="n">
        <v>46287</v>
      </c>
      <c r="C3089" s="39" t="s">
        <v>70</v>
      </c>
      <c r="D3089" s="39" t="s">
        <v>33</v>
      </c>
      <c r="E3089" s="40" t="n">
        <v>3.3</v>
      </c>
      <c r="F3089" s="41" t="n">
        <f aca="false">IF(A3089="","",INDEX(Assumptions!$B$16:$B$18,MATCH(C3089,Assumptions!$A$16:$A$18,0)))</f>
        <v>5</v>
      </c>
      <c r="G3089" s="42" t="n">
        <f aca="false">IF(A3089="","",WORKDAY(B3089,F3089))</f>
        <v>46294</v>
      </c>
    </row>
    <row r="3090" customFormat="false" ht="15" hidden="false" customHeight="false" outlineLevel="0" collapsed="false">
      <c r="A3090" s="37" t="n">
        <v>1003089</v>
      </c>
      <c r="B3090" s="38" t="n">
        <v>46287</v>
      </c>
      <c r="C3090" s="39" t="s">
        <v>69</v>
      </c>
      <c r="D3090" s="39" t="s">
        <v>39</v>
      </c>
      <c r="E3090" s="40" t="n">
        <v>6.8</v>
      </c>
      <c r="F3090" s="41" t="n">
        <f aca="false">IF(A3090="","",INDEX(Assumptions!$B$16:$B$18,MATCH(C3090,Assumptions!$A$16:$A$18,0)))</f>
        <v>3</v>
      </c>
      <c r="G3090" s="42" t="n">
        <f aca="false">IF(A3090="","",WORKDAY(B3090,F3090))</f>
        <v>46290</v>
      </c>
    </row>
    <row r="3091" customFormat="false" ht="15" hidden="false" customHeight="false" outlineLevel="0" collapsed="false">
      <c r="A3091" s="37" t="n">
        <v>1003090</v>
      </c>
      <c r="B3091" s="38" t="n">
        <v>46287</v>
      </c>
      <c r="C3091" s="39" t="s">
        <v>70</v>
      </c>
      <c r="D3091" s="39" t="s">
        <v>37</v>
      </c>
      <c r="E3091" s="40" t="n">
        <v>1.6</v>
      </c>
      <c r="F3091" s="41" t="n">
        <f aca="false">IF(A3091="","",INDEX(Assumptions!$B$16:$B$18,MATCH(C3091,Assumptions!$A$16:$A$18,0)))</f>
        <v>5</v>
      </c>
      <c r="G3091" s="42" t="n">
        <f aca="false">IF(A3091="","",WORKDAY(B3091,F3091))</f>
        <v>46294</v>
      </c>
    </row>
    <row r="3092" customFormat="false" ht="15" hidden="false" customHeight="false" outlineLevel="0" collapsed="false">
      <c r="A3092" s="37" t="n">
        <v>1003091</v>
      </c>
      <c r="B3092" s="38" t="n">
        <v>46287</v>
      </c>
      <c r="C3092" s="39" t="s">
        <v>69</v>
      </c>
      <c r="D3092" s="39" t="s">
        <v>33</v>
      </c>
      <c r="E3092" s="40" t="n">
        <v>0.6</v>
      </c>
      <c r="F3092" s="41" t="n">
        <f aca="false">IF(A3092="","",INDEX(Assumptions!$B$16:$B$18,MATCH(C3092,Assumptions!$A$16:$A$18,0)))</f>
        <v>3</v>
      </c>
      <c r="G3092" s="42" t="n">
        <f aca="false">IF(A3092="","",WORKDAY(B3092,F3092))</f>
        <v>46290</v>
      </c>
    </row>
    <row r="3093" customFormat="false" ht="15" hidden="false" customHeight="false" outlineLevel="0" collapsed="false">
      <c r="A3093" s="37" t="n">
        <v>1003092</v>
      </c>
      <c r="B3093" s="38" t="n">
        <v>46287</v>
      </c>
      <c r="C3093" s="39" t="s">
        <v>69</v>
      </c>
      <c r="D3093" s="39" t="s">
        <v>35</v>
      </c>
      <c r="E3093" s="40" t="n">
        <v>6.9</v>
      </c>
      <c r="F3093" s="41" t="n">
        <f aca="false">IF(A3093="","",INDEX(Assumptions!$B$16:$B$18,MATCH(C3093,Assumptions!$A$16:$A$18,0)))</f>
        <v>3</v>
      </c>
      <c r="G3093" s="42" t="n">
        <f aca="false">IF(A3093="","",WORKDAY(B3093,F3093))</f>
        <v>46290</v>
      </c>
    </row>
    <row r="3094" customFormat="false" ht="15" hidden="false" customHeight="false" outlineLevel="0" collapsed="false">
      <c r="A3094" s="37" t="n">
        <v>1003093</v>
      </c>
      <c r="B3094" s="38" t="n">
        <v>46287</v>
      </c>
      <c r="C3094" s="39" t="s">
        <v>69</v>
      </c>
      <c r="D3094" s="39" t="s">
        <v>39</v>
      </c>
      <c r="E3094" s="40" t="n">
        <v>2</v>
      </c>
      <c r="F3094" s="41" t="n">
        <f aca="false">IF(A3094="","",INDEX(Assumptions!$B$16:$B$18,MATCH(C3094,Assumptions!$A$16:$A$18,0)))</f>
        <v>3</v>
      </c>
      <c r="G3094" s="42" t="n">
        <f aca="false">IF(A3094="","",WORKDAY(B3094,F3094))</f>
        <v>46290</v>
      </c>
    </row>
    <row r="3095" customFormat="false" ht="15" hidden="false" customHeight="false" outlineLevel="0" collapsed="false">
      <c r="A3095" s="37" t="n">
        <v>1003094</v>
      </c>
      <c r="B3095" s="38" t="n">
        <v>46287</v>
      </c>
      <c r="C3095" s="39" t="s">
        <v>69</v>
      </c>
      <c r="D3095" s="39" t="s">
        <v>35</v>
      </c>
      <c r="E3095" s="40" t="n">
        <v>4.2</v>
      </c>
      <c r="F3095" s="41" t="n">
        <f aca="false">IF(A3095="","",INDEX(Assumptions!$B$16:$B$18,MATCH(C3095,Assumptions!$A$16:$A$18,0)))</f>
        <v>3</v>
      </c>
      <c r="G3095" s="42" t="n">
        <f aca="false">IF(A3095="","",WORKDAY(B3095,F3095))</f>
        <v>46290</v>
      </c>
    </row>
    <row r="3096" customFormat="false" ht="15" hidden="false" customHeight="false" outlineLevel="0" collapsed="false">
      <c r="A3096" s="37" t="n">
        <v>1003095</v>
      </c>
      <c r="B3096" s="38" t="n">
        <v>46287</v>
      </c>
      <c r="C3096" s="39" t="s">
        <v>69</v>
      </c>
      <c r="D3096" s="39" t="s">
        <v>35</v>
      </c>
      <c r="E3096" s="40" t="n">
        <v>1.6</v>
      </c>
      <c r="F3096" s="41" t="n">
        <f aca="false">IF(A3096="","",INDEX(Assumptions!$B$16:$B$18,MATCH(C3096,Assumptions!$A$16:$A$18,0)))</f>
        <v>3</v>
      </c>
      <c r="G3096" s="42" t="n">
        <f aca="false">IF(A3096="","",WORKDAY(B3096,F3096))</f>
        <v>46290</v>
      </c>
    </row>
    <row r="3097" customFormat="false" ht="15" hidden="false" customHeight="false" outlineLevel="0" collapsed="false">
      <c r="A3097" s="37" t="n">
        <v>1003096</v>
      </c>
      <c r="B3097" s="38" t="n">
        <v>46287</v>
      </c>
      <c r="C3097" s="39" t="s">
        <v>70</v>
      </c>
      <c r="D3097" s="39" t="s">
        <v>39</v>
      </c>
      <c r="E3097" s="40" t="n">
        <v>5.2</v>
      </c>
      <c r="F3097" s="41" t="n">
        <f aca="false">IF(A3097="","",INDEX(Assumptions!$B$16:$B$18,MATCH(C3097,Assumptions!$A$16:$A$18,0)))</f>
        <v>5</v>
      </c>
      <c r="G3097" s="42" t="n">
        <f aca="false">IF(A3097="","",WORKDAY(B3097,F3097))</f>
        <v>46294</v>
      </c>
    </row>
    <row r="3098" customFormat="false" ht="15" hidden="false" customHeight="false" outlineLevel="0" collapsed="false">
      <c r="A3098" s="37" t="n">
        <v>1003097</v>
      </c>
      <c r="B3098" s="38" t="n">
        <v>46287</v>
      </c>
      <c r="C3098" s="39" t="s">
        <v>70</v>
      </c>
      <c r="D3098" s="39" t="s">
        <v>35</v>
      </c>
      <c r="E3098" s="40" t="n">
        <v>4.1</v>
      </c>
      <c r="F3098" s="41" t="n">
        <f aca="false">IF(A3098="","",INDEX(Assumptions!$B$16:$B$18,MATCH(C3098,Assumptions!$A$16:$A$18,0)))</f>
        <v>5</v>
      </c>
      <c r="G3098" s="42" t="n">
        <f aca="false">IF(A3098="","",WORKDAY(B3098,F3098))</f>
        <v>46294</v>
      </c>
    </row>
    <row r="3099" customFormat="false" ht="15" hidden="false" customHeight="false" outlineLevel="0" collapsed="false">
      <c r="A3099" s="37" t="n">
        <v>1003098</v>
      </c>
      <c r="B3099" s="38" t="n">
        <v>46287</v>
      </c>
      <c r="C3099" s="39" t="s">
        <v>69</v>
      </c>
      <c r="D3099" s="39" t="s">
        <v>35</v>
      </c>
      <c r="E3099" s="40" t="n">
        <v>7</v>
      </c>
      <c r="F3099" s="41" t="n">
        <f aca="false">IF(A3099="","",INDEX(Assumptions!$B$16:$B$18,MATCH(C3099,Assumptions!$A$16:$A$18,0)))</f>
        <v>3</v>
      </c>
      <c r="G3099" s="42" t="n">
        <f aca="false">IF(A3099="","",WORKDAY(B3099,F3099))</f>
        <v>46290</v>
      </c>
    </row>
    <row r="3100" customFormat="false" ht="15" hidden="false" customHeight="false" outlineLevel="0" collapsed="false">
      <c r="A3100" s="37" t="n">
        <v>1003099</v>
      </c>
      <c r="B3100" s="38" t="n">
        <v>46287</v>
      </c>
      <c r="C3100" s="39" t="s">
        <v>68</v>
      </c>
      <c r="D3100" s="39" t="s">
        <v>37</v>
      </c>
      <c r="E3100" s="40" t="n">
        <v>0.7</v>
      </c>
      <c r="F3100" s="41" t="n">
        <f aca="false">IF(A3100="","",INDEX(Assumptions!$B$16:$B$18,MATCH(C3100,Assumptions!$A$16:$A$18,0)))</f>
        <v>1</v>
      </c>
      <c r="G3100" s="42" t="n">
        <f aca="false">IF(A3100="","",WORKDAY(B3100,F3100))</f>
        <v>46288</v>
      </c>
    </row>
    <row r="3101" customFormat="false" ht="15" hidden="false" customHeight="false" outlineLevel="0" collapsed="false">
      <c r="A3101" s="37" t="n">
        <v>1003100</v>
      </c>
      <c r="B3101" s="38" t="n">
        <v>46287</v>
      </c>
      <c r="C3101" s="39" t="s">
        <v>69</v>
      </c>
      <c r="D3101" s="39" t="s">
        <v>31</v>
      </c>
      <c r="E3101" s="40" t="n">
        <v>0.8</v>
      </c>
      <c r="F3101" s="41" t="n">
        <f aca="false">IF(A3101="","",INDEX(Assumptions!$B$16:$B$18,MATCH(C3101,Assumptions!$A$16:$A$18,0)))</f>
        <v>3</v>
      </c>
      <c r="G3101" s="42" t="n">
        <f aca="false">IF(A3101="","",WORKDAY(B3101,F3101))</f>
        <v>46290</v>
      </c>
    </row>
    <row r="3102" customFormat="false" ht="15" hidden="false" customHeight="false" outlineLevel="0" collapsed="false">
      <c r="A3102" s="37" t="n">
        <v>1003101</v>
      </c>
      <c r="B3102" s="38" t="n">
        <v>46287</v>
      </c>
      <c r="C3102" s="39" t="s">
        <v>69</v>
      </c>
      <c r="D3102" s="39" t="s">
        <v>35</v>
      </c>
      <c r="E3102" s="40" t="n">
        <v>0.8</v>
      </c>
      <c r="F3102" s="41" t="n">
        <f aca="false">IF(A3102="","",INDEX(Assumptions!$B$16:$B$18,MATCH(C3102,Assumptions!$A$16:$A$18,0)))</f>
        <v>3</v>
      </c>
      <c r="G3102" s="42" t="n">
        <f aca="false">IF(A3102="","",WORKDAY(B3102,F3102))</f>
        <v>46290</v>
      </c>
    </row>
    <row r="3103" customFormat="false" ht="15" hidden="false" customHeight="false" outlineLevel="0" collapsed="false">
      <c r="A3103" s="37" t="n">
        <v>1003102</v>
      </c>
      <c r="B3103" s="38" t="n">
        <v>46287</v>
      </c>
      <c r="C3103" s="39" t="s">
        <v>69</v>
      </c>
      <c r="D3103" s="39" t="s">
        <v>33</v>
      </c>
      <c r="E3103" s="40" t="n">
        <v>1.7</v>
      </c>
      <c r="F3103" s="41" t="n">
        <f aca="false">IF(A3103="","",INDEX(Assumptions!$B$16:$B$18,MATCH(C3103,Assumptions!$A$16:$A$18,0)))</f>
        <v>3</v>
      </c>
      <c r="G3103" s="42" t="n">
        <f aca="false">IF(A3103="","",WORKDAY(B3103,F3103))</f>
        <v>46290</v>
      </c>
    </row>
    <row r="3104" customFormat="false" ht="15" hidden="false" customHeight="false" outlineLevel="0" collapsed="false">
      <c r="A3104" s="37" t="n">
        <v>1003103</v>
      </c>
      <c r="B3104" s="38" t="n">
        <v>46287</v>
      </c>
      <c r="C3104" s="39" t="s">
        <v>69</v>
      </c>
      <c r="D3104" s="39" t="s">
        <v>31</v>
      </c>
      <c r="E3104" s="40" t="n">
        <v>1.9</v>
      </c>
      <c r="F3104" s="41" t="n">
        <f aca="false">IF(A3104="","",INDEX(Assumptions!$B$16:$B$18,MATCH(C3104,Assumptions!$A$16:$A$18,0)))</f>
        <v>3</v>
      </c>
      <c r="G3104" s="42" t="n">
        <f aca="false">IF(A3104="","",WORKDAY(B3104,F3104))</f>
        <v>46290</v>
      </c>
    </row>
    <row r="3105" customFormat="false" ht="15" hidden="false" customHeight="false" outlineLevel="0" collapsed="false">
      <c r="A3105" s="37" t="n">
        <v>1003104</v>
      </c>
      <c r="B3105" s="38" t="n">
        <v>46287</v>
      </c>
      <c r="C3105" s="39" t="s">
        <v>70</v>
      </c>
      <c r="D3105" s="39" t="s">
        <v>35</v>
      </c>
      <c r="E3105" s="40" t="n">
        <v>2.7</v>
      </c>
      <c r="F3105" s="41" t="n">
        <f aca="false">IF(A3105="","",INDEX(Assumptions!$B$16:$B$18,MATCH(C3105,Assumptions!$A$16:$A$18,0)))</f>
        <v>5</v>
      </c>
      <c r="G3105" s="42" t="n">
        <f aca="false">IF(A3105="","",WORKDAY(B3105,F3105))</f>
        <v>46294</v>
      </c>
    </row>
    <row r="3106" customFormat="false" ht="15" hidden="false" customHeight="false" outlineLevel="0" collapsed="false">
      <c r="A3106" s="37" t="n">
        <v>1003105</v>
      </c>
      <c r="B3106" s="38" t="n">
        <v>46287</v>
      </c>
      <c r="C3106" s="39" t="s">
        <v>68</v>
      </c>
      <c r="D3106" s="39" t="s">
        <v>35</v>
      </c>
      <c r="E3106" s="40" t="n">
        <v>2</v>
      </c>
      <c r="F3106" s="41" t="n">
        <f aca="false">IF(A3106="","",INDEX(Assumptions!$B$16:$B$18,MATCH(C3106,Assumptions!$A$16:$A$18,0)))</f>
        <v>1</v>
      </c>
      <c r="G3106" s="42" t="n">
        <f aca="false">IF(A3106="","",WORKDAY(B3106,F3106))</f>
        <v>46288</v>
      </c>
    </row>
    <row r="3107" customFormat="false" ht="15" hidden="false" customHeight="false" outlineLevel="0" collapsed="false">
      <c r="A3107" s="37" t="n">
        <v>1003106</v>
      </c>
      <c r="B3107" s="38" t="n">
        <v>46287</v>
      </c>
      <c r="C3107" s="39" t="s">
        <v>69</v>
      </c>
      <c r="D3107" s="39" t="s">
        <v>35</v>
      </c>
      <c r="E3107" s="40" t="n">
        <v>1.1</v>
      </c>
      <c r="F3107" s="41" t="n">
        <f aca="false">IF(A3107="","",INDEX(Assumptions!$B$16:$B$18,MATCH(C3107,Assumptions!$A$16:$A$18,0)))</f>
        <v>3</v>
      </c>
      <c r="G3107" s="42" t="n">
        <f aca="false">IF(A3107="","",WORKDAY(B3107,F3107))</f>
        <v>46290</v>
      </c>
    </row>
    <row r="3108" customFormat="false" ht="15" hidden="false" customHeight="false" outlineLevel="0" collapsed="false">
      <c r="A3108" s="37" t="n">
        <v>1003107</v>
      </c>
      <c r="B3108" s="38" t="n">
        <v>46287</v>
      </c>
      <c r="C3108" s="39" t="s">
        <v>69</v>
      </c>
      <c r="D3108" s="39" t="s">
        <v>33</v>
      </c>
      <c r="E3108" s="40" t="n">
        <v>4.1</v>
      </c>
      <c r="F3108" s="41" t="n">
        <f aca="false">IF(A3108="","",INDEX(Assumptions!$B$16:$B$18,MATCH(C3108,Assumptions!$A$16:$A$18,0)))</f>
        <v>3</v>
      </c>
      <c r="G3108" s="42" t="n">
        <f aca="false">IF(A3108="","",WORKDAY(B3108,F3108))</f>
        <v>46290</v>
      </c>
    </row>
    <row r="3109" customFormat="false" ht="15" hidden="false" customHeight="false" outlineLevel="0" collapsed="false">
      <c r="A3109" s="37" t="n">
        <v>1003108</v>
      </c>
      <c r="B3109" s="38" t="n">
        <v>46287</v>
      </c>
      <c r="C3109" s="39" t="s">
        <v>70</v>
      </c>
      <c r="D3109" s="39" t="s">
        <v>37</v>
      </c>
      <c r="E3109" s="40" t="n">
        <v>1.8</v>
      </c>
      <c r="F3109" s="41" t="n">
        <f aca="false">IF(A3109="","",INDEX(Assumptions!$B$16:$B$18,MATCH(C3109,Assumptions!$A$16:$A$18,0)))</f>
        <v>5</v>
      </c>
      <c r="G3109" s="42" t="n">
        <f aca="false">IF(A3109="","",WORKDAY(B3109,F3109))</f>
        <v>46294</v>
      </c>
    </row>
    <row r="3110" customFormat="false" ht="15" hidden="false" customHeight="false" outlineLevel="0" collapsed="false">
      <c r="A3110" s="37" t="n">
        <v>1003109</v>
      </c>
      <c r="B3110" s="38" t="n">
        <v>46287</v>
      </c>
      <c r="C3110" s="39" t="s">
        <v>69</v>
      </c>
      <c r="D3110" s="39" t="s">
        <v>39</v>
      </c>
      <c r="E3110" s="40" t="n">
        <v>1.5</v>
      </c>
      <c r="F3110" s="41" t="n">
        <f aca="false">IF(A3110="","",INDEX(Assumptions!$B$16:$B$18,MATCH(C3110,Assumptions!$A$16:$A$18,0)))</f>
        <v>3</v>
      </c>
      <c r="G3110" s="42" t="n">
        <f aca="false">IF(A3110="","",WORKDAY(B3110,F3110))</f>
        <v>46290</v>
      </c>
    </row>
    <row r="3111" customFormat="false" ht="15" hidden="false" customHeight="false" outlineLevel="0" collapsed="false">
      <c r="A3111" s="37" t="n">
        <v>1003110</v>
      </c>
      <c r="B3111" s="38" t="n">
        <v>46287</v>
      </c>
      <c r="C3111" s="39" t="s">
        <v>70</v>
      </c>
      <c r="D3111" s="39" t="s">
        <v>37</v>
      </c>
      <c r="E3111" s="40" t="n">
        <v>1</v>
      </c>
      <c r="F3111" s="41" t="n">
        <f aca="false">IF(A3111="","",INDEX(Assumptions!$B$16:$B$18,MATCH(C3111,Assumptions!$A$16:$A$18,0)))</f>
        <v>5</v>
      </c>
      <c r="G3111" s="42" t="n">
        <f aca="false">IF(A3111="","",WORKDAY(B3111,F3111))</f>
        <v>46294</v>
      </c>
    </row>
    <row r="3112" customFormat="false" ht="15" hidden="false" customHeight="false" outlineLevel="0" collapsed="false">
      <c r="A3112" s="37" t="n">
        <v>1003111</v>
      </c>
      <c r="B3112" s="38" t="n">
        <v>46287</v>
      </c>
      <c r="C3112" s="39" t="s">
        <v>69</v>
      </c>
      <c r="D3112" s="39" t="s">
        <v>31</v>
      </c>
      <c r="E3112" s="40" t="n">
        <v>2.1</v>
      </c>
      <c r="F3112" s="41" t="n">
        <f aca="false">IF(A3112="","",INDEX(Assumptions!$B$16:$B$18,MATCH(C3112,Assumptions!$A$16:$A$18,0)))</f>
        <v>3</v>
      </c>
      <c r="G3112" s="42" t="n">
        <f aca="false">IF(A3112="","",WORKDAY(B3112,F3112))</f>
        <v>46290</v>
      </c>
    </row>
    <row r="3113" customFormat="false" ht="15" hidden="false" customHeight="false" outlineLevel="0" collapsed="false">
      <c r="A3113" s="37" t="n">
        <v>1003112</v>
      </c>
      <c r="B3113" s="38" t="n">
        <v>46287</v>
      </c>
      <c r="C3113" s="39" t="s">
        <v>69</v>
      </c>
      <c r="D3113" s="39" t="s">
        <v>39</v>
      </c>
      <c r="E3113" s="40" t="n">
        <v>1.1</v>
      </c>
      <c r="F3113" s="41" t="n">
        <f aca="false">IF(A3113="","",INDEX(Assumptions!$B$16:$B$18,MATCH(C3113,Assumptions!$A$16:$A$18,0)))</f>
        <v>3</v>
      </c>
      <c r="G3113" s="42" t="n">
        <f aca="false">IF(A3113="","",WORKDAY(B3113,F3113))</f>
        <v>46290</v>
      </c>
    </row>
    <row r="3114" customFormat="false" ht="15" hidden="false" customHeight="false" outlineLevel="0" collapsed="false">
      <c r="A3114" s="37" t="n">
        <v>1003113</v>
      </c>
      <c r="B3114" s="38" t="n">
        <v>46287</v>
      </c>
      <c r="C3114" s="39" t="s">
        <v>69</v>
      </c>
      <c r="D3114" s="39" t="s">
        <v>33</v>
      </c>
      <c r="E3114" s="40" t="n">
        <v>4.7</v>
      </c>
      <c r="F3114" s="41" t="n">
        <f aca="false">IF(A3114="","",INDEX(Assumptions!$B$16:$B$18,MATCH(C3114,Assumptions!$A$16:$A$18,0)))</f>
        <v>3</v>
      </c>
      <c r="G3114" s="42" t="n">
        <f aca="false">IF(A3114="","",WORKDAY(B3114,F3114))</f>
        <v>46290</v>
      </c>
    </row>
    <row r="3115" customFormat="false" ht="15" hidden="false" customHeight="false" outlineLevel="0" collapsed="false">
      <c r="A3115" s="37" t="n">
        <v>1003114</v>
      </c>
      <c r="B3115" s="38" t="n">
        <v>46287</v>
      </c>
      <c r="C3115" s="39" t="s">
        <v>69</v>
      </c>
      <c r="D3115" s="39" t="s">
        <v>31</v>
      </c>
      <c r="E3115" s="40" t="n">
        <v>1.3</v>
      </c>
      <c r="F3115" s="41" t="n">
        <f aca="false">IF(A3115="","",INDEX(Assumptions!$B$16:$B$18,MATCH(C3115,Assumptions!$A$16:$A$18,0)))</f>
        <v>3</v>
      </c>
      <c r="G3115" s="42" t="n">
        <f aca="false">IF(A3115="","",WORKDAY(B3115,F3115))</f>
        <v>46290</v>
      </c>
    </row>
    <row r="3116" customFormat="false" ht="15" hidden="false" customHeight="false" outlineLevel="0" collapsed="false">
      <c r="A3116" s="37" t="n">
        <v>1003115</v>
      </c>
      <c r="B3116" s="38" t="n">
        <v>46287</v>
      </c>
      <c r="C3116" s="39" t="s">
        <v>69</v>
      </c>
      <c r="D3116" s="39" t="s">
        <v>35</v>
      </c>
      <c r="E3116" s="40" t="n">
        <v>1.2</v>
      </c>
      <c r="F3116" s="41" t="n">
        <f aca="false">IF(A3116="","",INDEX(Assumptions!$B$16:$B$18,MATCH(C3116,Assumptions!$A$16:$A$18,0)))</f>
        <v>3</v>
      </c>
      <c r="G3116" s="42" t="n">
        <f aca="false">IF(A3116="","",WORKDAY(B3116,F3116))</f>
        <v>46290</v>
      </c>
    </row>
    <row r="3117" customFormat="false" ht="15" hidden="false" customHeight="false" outlineLevel="0" collapsed="false">
      <c r="A3117" s="37" t="n">
        <v>1003116</v>
      </c>
      <c r="B3117" s="38" t="n">
        <v>46287</v>
      </c>
      <c r="C3117" s="39" t="s">
        <v>70</v>
      </c>
      <c r="D3117" s="39" t="s">
        <v>31</v>
      </c>
      <c r="E3117" s="40" t="n">
        <v>1.5</v>
      </c>
      <c r="F3117" s="41" t="n">
        <f aca="false">IF(A3117="","",INDEX(Assumptions!$B$16:$B$18,MATCH(C3117,Assumptions!$A$16:$A$18,0)))</f>
        <v>5</v>
      </c>
      <c r="G3117" s="42" t="n">
        <f aca="false">IF(A3117="","",WORKDAY(B3117,F3117))</f>
        <v>46294</v>
      </c>
    </row>
    <row r="3118" customFormat="false" ht="15" hidden="false" customHeight="false" outlineLevel="0" collapsed="false">
      <c r="A3118" s="37" t="n">
        <v>1003117</v>
      </c>
      <c r="B3118" s="38" t="n">
        <v>46287</v>
      </c>
      <c r="C3118" s="39" t="s">
        <v>70</v>
      </c>
      <c r="D3118" s="39" t="s">
        <v>31</v>
      </c>
      <c r="E3118" s="40" t="n">
        <v>4.2</v>
      </c>
      <c r="F3118" s="41" t="n">
        <f aca="false">IF(A3118="","",INDEX(Assumptions!$B$16:$B$18,MATCH(C3118,Assumptions!$A$16:$A$18,0)))</f>
        <v>5</v>
      </c>
      <c r="G3118" s="42" t="n">
        <f aca="false">IF(A3118="","",WORKDAY(B3118,F3118))</f>
        <v>46294</v>
      </c>
    </row>
    <row r="3119" customFormat="false" ht="15" hidden="false" customHeight="false" outlineLevel="0" collapsed="false">
      <c r="A3119" s="37" t="n">
        <v>1003118</v>
      </c>
      <c r="B3119" s="38" t="n">
        <v>46287</v>
      </c>
      <c r="C3119" s="39" t="s">
        <v>69</v>
      </c>
      <c r="D3119" s="39" t="s">
        <v>33</v>
      </c>
      <c r="E3119" s="40" t="n">
        <v>0.8</v>
      </c>
      <c r="F3119" s="41" t="n">
        <f aca="false">IF(A3119="","",INDEX(Assumptions!$B$16:$B$18,MATCH(C3119,Assumptions!$A$16:$A$18,0)))</f>
        <v>3</v>
      </c>
      <c r="G3119" s="42" t="n">
        <f aca="false">IF(A3119="","",WORKDAY(B3119,F3119))</f>
        <v>46290</v>
      </c>
    </row>
    <row r="3120" customFormat="false" ht="15" hidden="false" customHeight="false" outlineLevel="0" collapsed="false">
      <c r="A3120" s="37" t="n">
        <v>1003119</v>
      </c>
      <c r="B3120" s="38" t="n">
        <v>46287</v>
      </c>
      <c r="C3120" s="39" t="s">
        <v>69</v>
      </c>
      <c r="D3120" s="39" t="s">
        <v>33</v>
      </c>
      <c r="E3120" s="40" t="n">
        <v>1.3</v>
      </c>
      <c r="F3120" s="41" t="n">
        <f aca="false">IF(A3120="","",INDEX(Assumptions!$B$16:$B$18,MATCH(C3120,Assumptions!$A$16:$A$18,0)))</f>
        <v>3</v>
      </c>
      <c r="G3120" s="42" t="n">
        <f aca="false">IF(A3120="","",WORKDAY(B3120,F3120))</f>
        <v>46290</v>
      </c>
    </row>
    <row r="3121" customFormat="false" ht="15" hidden="false" customHeight="false" outlineLevel="0" collapsed="false">
      <c r="A3121" s="37" t="n">
        <v>1003120</v>
      </c>
      <c r="B3121" s="38" t="n">
        <v>46287</v>
      </c>
      <c r="C3121" s="39" t="s">
        <v>70</v>
      </c>
      <c r="D3121" s="39" t="s">
        <v>35</v>
      </c>
      <c r="E3121" s="40" t="n">
        <v>3</v>
      </c>
      <c r="F3121" s="41" t="n">
        <f aca="false">IF(A3121="","",INDEX(Assumptions!$B$16:$B$18,MATCH(C3121,Assumptions!$A$16:$A$18,0)))</f>
        <v>5</v>
      </c>
      <c r="G3121" s="42" t="n">
        <f aca="false">IF(A3121="","",WORKDAY(B3121,F3121))</f>
        <v>46294</v>
      </c>
    </row>
    <row r="3122" customFormat="false" ht="15" hidden="false" customHeight="false" outlineLevel="0" collapsed="false">
      <c r="A3122" s="37" t="n">
        <v>1003121</v>
      </c>
      <c r="B3122" s="38" t="n">
        <v>46287</v>
      </c>
      <c r="C3122" s="39" t="s">
        <v>69</v>
      </c>
      <c r="D3122" s="39" t="s">
        <v>39</v>
      </c>
      <c r="E3122" s="40" t="n">
        <v>3.4</v>
      </c>
      <c r="F3122" s="41" t="n">
        <f aca="false">IF(A3122="","",INDEX(Assumptions!$B$16:$B$18,MATCH(C3122,Assumptions!$A$16:$A$18,0)))</f>
        <v>3</v>
      </c>
      <c r="G3122" s="42" t="n">
        <f aca="false">IF(A3122="","",WORKDAY(B3122,F3122))</f>
        <v>46290</v>
      </c>
    </row>
    <row r="3123" customFormat="false" ht="15" hidden="false" customHeight="false" outlineLevel="0" collapsed="false">
      <c r="A3123" s="37" t="n">
        <v>1003122</v>
      </c>
      <c r="B3123" s="38" t="n">
        <v>46287</v>
      </c>
      <c r="C3123" s="39" t="s">
        <v>68</v>
      </c>
      <c r="D3123" s="39" t="s">
        <v>31</v>
      </c>
      <c r="E3123" s="40" t="n">
        <v>3.2</v>
      </c>
      <c r="F3123" s="41" t="n">
        <f aca="false">IF(A3123="","",INDEX(Assumptions!$B$16:$B$18,MATCH(C3123,Assumptions!$A$16:$A$18,0)))</f>
        <v>1</v>
      </c>
      <c r="G3123" s="42" t="n">
        <f aca="false">IF(A3123="","",WORKDAY(B3123,F3123))</f>
        <v>46288</v>
      </c>
    </row>
    <row r="3124" customFormat="false" ht="15" hidden="false" customHeight="false" outlineLevel="0" collapsed="false">
      <c r="A3124" s="37" t="n">
        <v>1003123</v>
      </c>
      <c r="B3124" s="38" t="n">
        <v>46287</v>
      </c>
      <c r="C3124" s="39" t="s">
        <v>69</v>
      </c>
      <c r="D3124" s="39" t="s">
        <v>39</v>
      </c>
      <c r="E3124" s="40" t="n">
        <v>2.2</v>
      </c>
      <c r="F3124" s="41" t="n">
        <f aca="false">IF(A3124="","",INDEX(Assumptions!$B$16:$B$18,MATCH(C3124,Assumptions!$A$16:$A$18,0)))</f>
        <v>3</v>
      </c>
      <c r="G3124" s="42" t="n">
        <f aca="false">IF(A3124="","",WORKDAY(B3124,F3124))</f>
        <v>46290</v>
      </c>
    </row>
    <row r="3125" customFormat="false" ht="15" hidden="false" customHeight="false" outlineLevel="0" collapsed="false">
      <c r="A3125" s="37" t="n">
        <v>1003124</v>
      </c>
      <c r="B3125" s="38" t="n">
        <v>46287</v>
      </c>
      <c r="C3125" s="39" t="s">
        <v>69</v>
      </c>
      <c r="D3125" s="39" t="s">
        <v>35</v>
      </c>
      <c r="E3125" s="40" t="n">
        <v>5</v>
      </c>
      <c r="F3125" s="41" t="n">
        <f aca="false">IF(A3125="","",INDEX(Assumptions!$B$16:$B$18,MATCH(C3125,Assumptions!$A$16:$A$18,0)))</f>
        <v>3</v>
      </c>
      <c r="G3125" s="42" t="n">
        <f aca="false">IF(A3125="","",WORKDAY(B3125,F3125))</f>
        <v>46290</v>
      </c>
    </row>
    <row r="3126" customFormat="false" ht="15" hidden="false" customHeight="false" outlineLevel="0" collapsed="false">
      <c r="A3126" s="37" t="n">
        <v>1003125</v>
      </c>
      <c r="B3126" s="38" t="n">
        <v>46287</v>
      </c>
      <c r="C3126" s="39" t="s">
        <v>69</v>
      </c>
      <c r="D3126" s="39" t="s">
        <v>35</v>
      </c>
      <c r="E3126" s="40" t="n">
        <v>2</v>
      </c>
      <c r="F3126" s="41" t="n">
        <f aca="false">IF(A3126="","",INDEX(Assumptions!$B$16:$B$18,MATCH(C3126,Assumptions!$A$16:$A$18,0)))</f>
        <v>3</v>
      </c>
      <c r="G3126" s="42" t="n">
        <f aca="false">IF(A3126="","",WORKDAY(B3126,F3126))</f>
        <v>46290</v>
      </c>
    </row>
    <row r="3127" customFormat="false" ht="15" hidden="false" customHeight="false" outlineLevel="0" collapsed="false">
      <c r="A3127" s="37" t="n">
        <v>1003126</v>
      </c>
      <c r="B3127" s="38" t="n">
        <v>46287</v>
      </c>
      <c r="C3127" s="39" t="s">
        <v>70</v>
      </c>
      <c r="D3127" s="39" t="s">
        <v>37</v>
      </c>
      <c r="E3127" s="40" t="n">
        <v>2.1</v>
      </c>
      <c r="F3127" s="41" t="n">
        <f aca="false">IF(A3127="","",INDEX(Assumptions!$B$16:$B$18,MATCH(C3127,Assumptions!$A$16:$A$18,0)))</f>
        <v>5</v>
      </c>
      <c r="G3127" s="42" t="n">
        <f aca="false">IF(A3127="","",WORKDAY(B3127,F3127))</f>
        <v>46294</v>
      </c>
    </row>
    <row r="3128" customFormat="false" ht="15" hidden="false" customHeight="false" outlineLevel="0" collapsed="false">
      <c r="A3128" s="37" t="n">
        <v>1003127</v>
      </c>
      <c r="B3128" s="38" t="n">
        <v>46287</v>
      </c>
      <c r="C3128" s="39" t="s">
        <v>69</v>
      </c>
      <c r="D3128" s="39" t="s">
        <v>33</v>
      </c>
      <c r="E3128" s="40" t="n">
        <v>3.5</v>
      </c>
      <c r="F3128" s="41" t="n">
        <f aca="false">IF(A3128="","",INDEX(Assumptions!$B$16:$B$18,MATCH(C3128,Assumptions!$A$16:$A$18,0)))</f>
        <v>3</v>
      </c>
      <c r="G3128" s="42" t="n">
        <f aca="false">IF(A3128="","",WORKDAY(B3128,F3128))</f>
        <v>46290</v>
      </c>
    </row>
    <row r="3129" customFormat="false" ht="15" hidden="false" customHeight="false" outlineLevel="0" collapsed="false">
      <c r="A3129" s="37" t="n">
        <v>1003128</v>
      </c>
      <c r="B3129" s="38" t="n">
        <v>46287</v>
      </c>
      <c r="C3129" s="39" t="s">
        <v>70</v>
      </c>
      <c r="D3129" s="39" t="s">
        <v>39</v>
      </c>
      <c r="E3129" s="40" t="n">
        <v>6.6</v>
      </c>
      <c r="F3129" s="41" t="n">
        <f aca="false">IF(A3129="","",INDEX(Assumptions!$B$16:$B$18,MATCH(C3129,Assumptions!$A$16:$A$18,0)))</f>
        <v>5</v>
      </c>
      <c r="G3129" s="42" t="n">
        <f aca="false">IF(A3129="","",WORKDAY(B3129,F3129))</f>
        <v>46294</v>
      </c>
    </row>
    <row r="3130" customFormat="false" ht="15" hidden="false" customHeight="false" outlineLevel="0" collapsed="false">
      <c r="A3130" s="37" t="n">
        <v>1003129</v>
      </c>
      <c r="B3130" s="38" t="n">
        <v>46287</v>
      </c>
      <c r="C3130" s="39" t="s">
        <v>70</v>
      </c>
      <c r="D3130" s="39" t="s">
        <v>35</v>
      </c>
      <c r="E3130" s="40" t="n">
        <v>0.9</v>
      </c>
      <c r="F3130" s="41" t="n">
        <f aca="false">IF(A3130="","",INDEX(Assumptions!$B$16:$B$18,MATCH(C3130,Assumptions!$A$16:$A$18,0)))</f>
        <v>5</v>
      </c>
      <c r="G3130" s="42" t="n">
        <f aca="false">IF(A3130="","",WORKDAY(B3130,F3130))</f>
        <v>46294</v>
      </c>
    </row>
    <row r="3131" customFormat="false" ht="15" hidden="false" customHeight="false" outlineLevel="0" collapsed="false">
      <c r="A3131" s="37" t="n">
        <v>1003130</v>
      </c>
      <c r="B3131" s="38" t="n">
        <v>46287</v>
      </c>
      <c r="C3131" s="39" t="s">
        <v>69</v>
      </c>
      <c r="D3131" s="39" t="s">
        <v>39</v>
      </c>
      <c r="E3131" s="40" t="n">
        <v>2.2</v>
      </c>
      <c r="F3131" s="41" t="n">
        <f aca="false">IF(A3131="","",INDEX(Assumptions!$B$16:$B$18,MATCH(C3131,Assumptions!$A$16:$A$18,0)))</f>
        <v>3</v>
      </c>
      <c r="G3131" s="42" t="n">
        <f aca="false">IF(A3131="","",WORKDAY(B3131,F3131))</f>
        <v>46290</v>
      </c>
    </row>
    <row r="3132" customFormat="false" ht="15" hidden="false" customHeight="false" outlineLevel="0" collapsed="false">
      <c r="A3132" s="37" t="n">
        <v>1003131</v>
      </c>
      <c r="B3132" s="38" t="n">
        <v>46287</v>
      </c>
      <c r="C3132" s="39" t="s">
        <v>69</v>
      </c>
      <c r="D3132" s="39" t="s">
        <v>33</v>
      </c>
      <c r="E3132" s="40" t="n">
        <v>0.8</v>
      </c>
      <c r="F3132" s="41" t="n">
        <f aca="false">IF(A3132="","",INDEX(Assumptions!$B$16:$B$18,MATCH(C3132,Assumptions!$A$16:$A$18,0)))</f>
        <v>3</v>
      </c>
      <c r="G3132" s="42" t="n">
        <f aca="false">IF(A3132="","",WORKDAY(B3132,F3132))</f>
        <v>46290</v>
      </c>
    </row>
    <row r="3133" customFormat="false" ht="15" hidden="false" customHeight="false" outlineLevel="0" collapsed="false">
      <c r="A3133" s="37" t="n">
        <v>1003132</v>
      </c>
      <c r="B3133" s="38" t="n">
        <v>46287</v>
      </c>
      <c r="C3133" s="39" t="s">
        <v>69</v>
      </c>
      <c r="D3133" s="39" t="s">
        <v>35</v>
      </c>
      <c r="E3133" s="40" t="n">
        <v>2.9</v>
      </c>
      <c r="F3133" s="41" t="n">
        <f aca="false">IF(A3133="","",INDEX(Assumptions!$B$16:$B$18,MATCH(C3133,Assumptions!$A$16:$A$18,0)))</f>
        <v>3</v>
      </c>
      <c r="G3133" s="42" t="n">
        <f aca="false">IF(A3133="","",WORKDAY(B3133,F3133))</f>
        <v>46290</v>
      </c>
    </row>
    <row r="3134" customFormat="false" ht="15" hidden="false" customHeight="false" outlineLevel="0" collapsed="false">
      <c r="A3134" s="37" t="n">
        <v>1003133</v>
      </c>
      <c r="B3134" s="38" t="n">
        <v>46287</v>
      </c>
      <c r="C3134" s="39" t="s">
        <v>69</v>
      </c>
      <c r="D3134" s="39" t="s">
        <v>35</v>
      </c>
      <c r="E3134" s="40" t="n">
        <v>1.5</v>
      </c>
      <c r="F3134" s="41" t="n">
        <f aca="false">IF(A3134="","",INDEX(Assumptions!$B$16:$B$18,MATCH(C3134,Assumptions!$A$16:$A$18,0)))</f>
        <v>3</v>
      </c>
      <c r="G3134" s="42" t="n">
        <f aca="false">IF(A3134="","",WORKDAY(B3134,F3134))</f>
        <v>46290</v>
      </c>
    </row>
    <row r="3135" customFormat="false" ht="15" hidden="false" customHeight="false" outlineLevel="0" collapsed="false">
      <c r="A3135" s="37" t="n">
        <v>1003134</v>
      </c>
      <c r="B3135" s="38" t="n">
        <v>46287</v>
      </c>
      <c r="C3135" s="39" t="s">
        <v>69</v>
      </c>
      <c r="D3135" s="39" t="s">
        <v>35</v>
      </c>
      <c r="E3135" s="40" t="n">
        <v>0.5</v>
      </c>
      <c r="F3135" s="41" t="n">
        <f aca="false">IF(A3135="","",INDEX(Assumptions!$B$16:$B$18,MATCH(C3135,Assumptions!$A$16:$A$18,0)))</f>
        <v>3</v>
      </c>
      <c r="G3135" s="42" t="n">
        <f aca="false">IF(A3135="","",WORKDAY(B3135,F3135))</f>
        <v>46290</v>
      </c>
    </row>
    <row r="3136" customFormat="false" ht="15" hidden="false" customHeight="false" outlineLevel="0" collapsed="false">
      <c r="A3136" s="37" t="n">
        <v>1003135</v>
      </c>
      <c r="B3136" s="38" t="n">
        <v>46287</v>
      </c>
      <c r="C3136" s="39" t="s">
        <v>69</v>
      </c>
      <c r="D3136" s="39" t="s">
        <v>35</v>
      </c>
      <c r="E3136" s="40" t="n">
        <v>0.7</v>
      </c>
      <c r="F3136" s="41" t="n">
        <f aca="false">IF(A3136="","",INDEX(Assumptions!$B$16:$B$18,MATCH(C3136,Assumptions!$A$16:$A$18,0)))</f>
        <v>3</v>
      </c>
      <c r="G3136" s="42" t="n">
        <f aca="false">IF(A3136="","",WORKDAY(B3136,F3136))</f>
        <v>46290</v>
      </c>
    </row>
    <row r="3137" customFormat="false" ht="15" hidden="false" customHeight="false" outlineLevel="0" collapsed="false">
      <c r="A3137" s="37" t="n">
        <v>1003136</v>
      </c>
      <c r="B3137" s="38" t="n">
        <v>46287</v>
      </c>
      <c r="C3137" s="39" t="s">
        <v>69</v>
      </c>
      <c r="D3137" s="39" t="s">
        <v>33</v>
      </c>
      <c r="E3137" s="40" t="n">
        <v>2.6</v>
      </c>
      <c r="F3137" s="41" t="n">
        <f aca="false">IF(A3137="","",INDEX(Assumptions!$B$16:$B$18,MATCH(C3137,Assumptions!$A$16:$A$18,0)))</f>
        <v>3</v>
      </c>
      <c r="G3137" s="42" t="n">
        <f aca="false">IF(A3137="","",WORKDAY(B3137,F3137))</f>
        <v>46290</v>
      </c>
    </row>
    <row r="3138" customFormat="false" ht="15" hidden="false" customHeight="false" outlineLevel="0" collapsed="false">
      <c r="A3138" s="37" t="n">
        <v>1003137</v>
      </c>
      <c r="B3138" s="38" t="n">
        <v>46287</v>
      </c>
      <c r="C3138" s="39" t="s">
        <v>69</v>
      </c>
      <c r="D3138" s="39" t="s">
        <v>39</v>
      </c>
      <c r="E3138" s="40" t="n">
        <v>1</v>
      </c>
      <c r="F3138" s="41" t="n">
        <f aca="false">IF(A3138="","",INDEX(Assumptions!$B$16:$B$18,MATCH(C3138,Assumptions!$A$16:$A$18,0)))</f>
        <v>3</v>
      </c>
      <c r="G3138" s="42" t="n">
        <f aca="false">IF(A3138="","",WORKDAY(B3138,F3138))</f>
        <v>46290</v>
      </c>
    </row>
    <row r="3139" customFormat="false" ht="15" hidden="false" customHeight="false" outlineLevel="0" collapsed="false">
      <c r="A3139" s="37" t="n">
        <v>1003138</v>
      </c>
      <c r="B3139" s="38" t="n">
        <v>46287</v>
      </c>
      <c r="C3139" s="39" t="s">
        <v>69</v>
      </c>
      <c r="D3139" s="39" t="s">
        <v>31</v>
      </c>
      <c r="E3139" s="40" t="n">
        <v>1.1</v>
      </c>
      <c r="F3139" s="41" t="n">
        <f aca="false">IF(A3139="","",INDEX(Assumptions!$B$16:$B$18,MATCH(C3139,Assumptions!$A$16:$A$18,0)))</f>
        <v>3</v>
      </c>
      <c r="G3139" s="42" t="n">
        <f aca="false">IF(A3139="","",WORKDAY(B3139,F3139))</f>
        <v>46290</v>
      </c>
    </row>
    <row r="3140" customFormat="false" ht="15" hidden="false" customHeight="false" outlineLevel="0" collapsed="false">
      <c r="A3140" s="37" t="n">
        <v>1003139</v>
      </c>
      <c r="B3140" s="38" t="n">
        <v>46287</v>
      </c>
      <c r="C3140" s="39" t="s">
        <v>69</v>
      </c>
      <c r="D3140" s="39" t="s">
        <v>35</v>
      </c>
      <c r="E3140" s="40" t="n">
        <v>2.8</v>
      </c>
      <c r="F3140" s="41" t="n">
        <f aca="false">IF(A3140="","",INDEX(Assumptions!$B$16:$B$18,MATCH(C3140,Assumptions!$A$16:$A$18,0)))</f>
        <v>3</v>
      </c>
      <c r="G3140" s="42" t="n">
        <f aca="false">IF(A3140="","",WORKDAY(B3140,F3140))</f>
        <v>46290</v>
      </c>
    </row>
    <row r="3141" customFormat="false" ht="15" hidden="false" customHeight="false" outlineLevel="0" collapsed="false">
      <c r="A3141" s="37" t="n">
        <v>1003140</v>
      </c>
      <c r="B3141" s="38" t="n">
        <v>46287</v>
      </c>
      <c r="C3141" s="39" t="s">
        <v>69</v>
      </c>
      <c r="D3141" s="39" t="s">
        <v>39</v>
      </c>
      <c r="E3141" s="40" t="n">
        <v>3.2</v>
      </c>
      <c r="F3141" s="41" t="n">
        <f aca="false">IF(A3141="","",INDEX(Assumptions!$B$16:$B$18,MATCH(C3141,Assumptions!$A$16:$A$18,0)))</f>
        <v>3</v>
      </c>
      <c r="G3141" s="42" t="n">
        <f aca="false">IF(A3141="","",WORKDAY(B3141,F3141))</f>
        <v>46290</v>
      </c>
    </row>
    <row r="3142" customFormat="false" ht="15" hidden="false" customHeight="false" outlineLevel="0" collapsed="false">
      <c r="A3142" s="37" t="n">
        <v>1003141</v>
      </c>
      <c r="B3142" s="38" t="n">
        <v>46287</v>
      </c>
      <c r="C3142" s="39" t="s">
        <v>68</v>
      </c>
      <c r="D3142" s="39" t="s">
        <v>31</v>
      </c>
      <c r="E3142" s="40" t="n">
        <v>0.3</v>
      </c>
      <c r="F3142" s="41" t="n">
        <f aca="false">IF(A3142="","",INDEX(Assumptions!$B$16:$B$18,MATCH(C3142,Assumptions!$A$16:$A$18,0)))</f>
        <v>1</v>
      </c>
      <c r="G3142" s="42" t="n">
        <f aca="false">IF(A3142="","",WORKDAY(B3142,F3142))</f>
        <v>46288</v>
      </c>
    </row>
    <row r="3143" customFormat="false" ht="15" hidden="false" customHeight="false" outlineLevel="0" collapsed="false">
      <c r="A3143" s="37" t="n">
        <v>1003142</v>
      </c>
      <c r="B3143" s="38" t="n">
        <v>46287</v>
      </c>
      <c r="C3143" s="39" t="s">
        <v>70</v>
      </c>
      <c r="D3143" s="39" t="s">
        <v>35</v>
      </c>
      <c r="E3143" s="40" t="n">
        <v>0.8</v>
      </c>
      <c r="F3143" s="41" t="n">
        <f aca="false">IF(A3143="","",INDEX(Assumptions!$B$16:$B$18,MATCH(C3143,Assumptions!$A$16:$A$18,0)))</f>
        <v>5</v>
      </c>
      <c r="G3143" s="42" t="n">
        <f aca="false">IF(A3143="","",WORKDAY(B3143,F3143))</f>
        <v>46294</v>
      </c>
    </row>
    <row r="3144" customFormat="false" ht="15" hidden="false" customHeight="false" outlineLevel="0" collapsed="false">
      <c r="A3144" s="37" t="n">
        <v>1003143</v>
      </c>
      <c r="B3144" s="38" t="n">
        <v>46287</v>
      </c>
      <c r="C3144" s="39" t="s">
        <v>70</v>
      </c>
      <c r="D3144" s="39" t="s">
        <v>35</v>
      </c>
      <c r="E3144" s="40" t="n">
        <v>2.5</v>
      </c>
      <c r="F3144" s="41" t="n">
        <f aca="false">IF(A3144="","",INDEX(Assumptions!$B$16:$B$18,MATCH(C3144,Assumptions!$A$16:$A$18,0)))</f>
        <v>5</v>
      </c>
      <c r="G3144" s="42" t="n">
        <f aca="false">IF(A3144="","",WORKDAY(B3144,F3144))</f>
        <v>46294</v>
      </c>
    </row>
    <row r="3145" customFormat="false" ht="15" hidden="false" customHeight="false" outlineLevel="0" collapsed="false">
      <c r="A3145" s="37" t="n">
        <v>1003144</v>
      </c>
      <c r="B3145" s="38" t="n">
        <v>46287</v>
      </c>
      <c r="C3145" s="39" t="s">
        <v>69</v>
      </c>
      <c r="D3145" s="39" t="s">
        <v>33</v>
      </c>
      <c r="E3145" s="40" t="n">
        <v>1.4</v>
      </c>
      <c r="F3145" s="41" t="n">
        <f aca="false">IF(A3145="","",INDEX(Assumptions!$B$16:$B$18,MATCH(C3145,Assumptions!$A$16:$A$18,0)))</f>
        <v>3</v>
      </c>
      <c r="G3145" s="42" t="n">
        <f aca="false">IF(A3145="","",WORKDAY(B3145,F3145))</f>
        <v>46290</v>
      </c>
    </row>
    <row r="3146" customFormat="false" ht="15" hidden="false" customHeight="false" outlineLevel="0" collapsed="false">
      <c r="A3146" s="37" t="n">
        <v>1003145</v>
      </c>
      <c r="B3146" s="38" t="n">
        <v>46287</v>
      </c>
      <c r="C3146" s="39" t="s">
        <v>70</v>
      </c>
      <c r="D3146" s="39" t="s">
        <v>33</v>
      </c>
      <c r="E3146" s="40" t="n">
        <v>8.7</v>
      </c>
      <c r="F3146" s="41" t="n">
        <f aca="false">IF(A3146="","",INDEX(Assumptions!$B$16:$B$18,MATCH(C3146,Assumptions!$A$16:$A$18,0)))</f>
        <v>5</v>
      </c>
      <c r="G3146" s="42" t="n">
        <f aca="false">IF(A3146="","",WORKDAY(B3146,F3146))</f>
        <v>46294</v>
      </c>
    </row>
    <row r="3147" customFormat="false" ht="15" hidden="false" customHeight="false" outlineLevel="0" collapsed="false">
      <c r="A3147" s="37" t="n">
        <v>1003146</v>
      </c>
      <c r="B3147" s="38" t="n">
        <v>46287</v>
      </c>
      <c r="C3147" s="39" t="s">
        <v>68</v>
      </c>
      <c r="D3147" s="39" t="s">
        <v>39</v>
      </c>
      <c r="E3147" s="40" t="n">
        <v>0.8</v>
      </c>
      <c r="F3147" s="41" t="n">
        <f aca="false">IF(A3147="","",INDEX(Assumptions!$B$16:$B$18,MATCH(C3147,Assumptions!$A$16:$A$18,0)))</f>
        <v>1</v>
      </c>
      <c r="G3147" s="42" t="n">
        <f aca="false">IF(A3147="","",WORKDAY(B3147,F3147))</f>
        <v>46288</v>
      </c>
    </row>
    <row r="3148" customFormat="false" ht="15" hidden="false" customHeight="false" outlineLevel="0" collapsed="false">
      <c r="A3148" s="37" t="n">
        <v>1003147</v>
      </c>
      <c r="B3148" s="38" t="n">
        <v>46287</v>
      </c>
      <c r="C3148" s="39" t="s">
        <v>70</v>
      </c>
      <c r="D3148" s="39" t="s">
        <v>31</v>
      </c>
      <c r="E3148" s="40" t="n">
        <v>2.4</v>
      </c>
      <c r="F3148" s="41" t="n">
        <f aca="false">IF(A3148="","",INDEX(Assumptions!$B$16:$B$18,MATCH(C3148,Assumptions!$A$16:$A$18,0)))</f>
        <v>5</v>
      </c>
      <c r="G3148" s="42" t="n">
        <f aca="false">IF(A3148="","",WORKDAY(B3148,F3148))</f>
        <v>46294</v>
      </c>
    </row>
    <row r="3149" customFormat="false" ht="15" hidden="false" customHeight="false" outlineLevel="0" collapsed="false">
      <c r="A3149" s="37" t="n">
        <v>1003148</v>
      </c>
      <c r="B3149" s="38" t="n">
        <v>46287</v>
      </c>
      <c r="C3149" s="39" t="s">
        <v>69</v>
      </c>
      <c r="D3149" s="39" t="s">
        <v>35</v>
      </c>
      <c r="E3149" s="40" t="n">
        <v>1.9</v>
      </c>
      <c r="F3149" s="41" t="n">
        <f aca="false">IF(A3149="","",INDEX(Assumptions!$B$16:$B$18,MATCH(C3149,Assumptions!$A$16:$A$18,0)))</f>
        <v>3</v>
      </c>
      <c r="G3149" s="42" t="n">
        <f aca="false">IF(A3149="","",WORKDAY(B3149,F3149))</f>
        <v>46290</v>
      </c>
    </row>
    <row r="3150" customFormat="false" ht="15" hidden="false" customHeight="false" outlineLevel="0" collapsed="false">
      <c r="A3150" s="37" t="n">
        <v>1003149</v>
      </c>
      <c r="B3150" s="38" t="n">
        <v>46287</v>
      </c>
      <c r="C3150" s="39" t="s">
        <v>68</v>
      </c>
      <c r="D3150" s="39" t="s">
        <v>35</v>
      </c>
      <c r="E3150" s="40" t="n">
        <v>2.4</v>
      </c>
      <c r="F3150" s="41" t="n">
        <f aca="false">IF(A3150="","",INDEX(Assumptions!$B$16:$B$18,MATCH(C3150,Assumptions!$A$16:$A$18,0)))</f>
        <v>1</v>
      </c>
      <c r="G3150" s="42" t="n">
        <f aca="false">IF(A3150="","",WORKDAY(B3150,F3150))</f>
        <v>46288</v>
      </c>
    </row>
    <row r="3151" customFormat="false" ht="15" hidden="false" customHeight="false" outlineLevel="0" collapsed="false">
      <c r="A3151" s="37" t="n">
        <v>1003150</v>
      </c>
      <c r="B3151" s="38" t="n">
        <v>46287</v>
      </c>
      <c r="C3151" s="39" t="s">
        <v>69</v>
      </c>
      <c r="D3151" s="39" t="s">
        <v>39</v>
      </c>
      <c r="E3151" s="40" t="n">
        <v>2.1</v>
      </c>
      <c r="F3151" s="41" t="n">
        <f aca="false">IF(A3151="","",INDEX(Assumptions!$B$16:$B$18,MATCH(C3151,Assumptions!$A$16:$A$18,0)))</f>
        <v>3</v>
      </c>
      <c r="G3151" s="42" t="n">
        <f aca="false">IF(A3151="","",WORKDAY(B3151,F3151))</f>
        <v>46290</v>
      </c>
    </row>
    <row r="3152" customFormat="false" ht="15" hidden="false" customHeight="false" outlineLevel="0" collapsed="false">
      <c r="A3152" s="37" t="n">
        <v>1003151</v>
      </c>
      <c r="B3152" s="38" t="n">
        <v>46287</v>
      </c>
      <c r="C3152" s="39" t="s">
        <v>68</v>
      </c>
      <c r="D3152" s="39" t="s">
        <v>31</v>
      </c>
      <c r="E3152" s="40" t="n">
        <v>2.5</v>
      </c>
      <c r="F3152" s="41" t="n">
        <f aca="false">IF(A3152="","",INDEX(Assumptions!$B$16:$B$18,MATCH(C3152,Assumptions!$A$16:$A$18,0)))</f>
        <v>1</v>
      </c>
      <c r="G3152" s="42" t="n">
        <f aca="false">IF(A3152="","",WORKDAY(B3152,F3152))</f>
        <v>46288</v>
      </c>
    </row>
    <row r="3153" customFormat="false" ht="15" hidden="false" customHeight="false" outlineLevel="0" collapsed="false">
      <c r="A3153" s="37" t="n">
        <v>1003152</v>
      </c>
      <c r="B3153" s="38" t="n">
        <v>46287</v>
      </c>
      <c r="C3153" s="39" t="s">
        <v>69</v>
      </c>
      <c r="D3153" s="39" t="s">
        <v>37</v>
      </c>
      <c r="E3153" s="40" t="n">
        <v>1.4</v>
      </c>
      <c r="F3153" s="41" t="n">
        <f aca="false">IF(A3153="","",INDEX(Assumptions!$B$16:$B$18,MATCH(C3153,Assumptions!$A$16:$A$18,0)))</f>
        <v>3</v>
      </c>
      <c r="G3153" s="42" t="n">
        <f aca="false">IF(A3153="","",WORKDAY(B3153,F3153))</f>
        <v>46290</v>
      </c>
    </row>
    <row r="3154" customFormat="false" ht="15" hidden="false" customHeight="false" outlineLevel="0" collapsed="false">
      <c r="A3154" s="37" t="n">
        <v>1003153</v>
      </c>
      <c r="B3154" s="38" t="n">
        <v>46287</v>
      </c>
      <c r="C3154" s="39" t="s">
        <v>69</v>
      </c>
      <c r="D3154" s="39" t="s">
        <v>39</v>
      </c>
      <c r="E3154" s="40" t="n">
        <v>2.9</v>
      </c>
      <c r="F3154" s="41" t="n">
        <f aca="false">IF(A3154="","",INDEX(Assumptions!$B$16:$B$18,MATCH(C3154,Assumptions!$A$16:$A$18,0)))</f>
        <v>3</v>
      </c>
      <c r="G3154" s="42" t="n">
        <f aca="false">IF(A3154="","",WORKDAY(B3154,F3154))</f>
        <v>46290</v>
      </c>
    </row>
    <row r="3155" customFormat="false" ht="15" hidden="false" customHeight="false" outlineLevel="0" collapsed="false">
      <c r="A3155" s="37" t="n">
        <v>1003154</v>
      </c>
      <c r="B3155" s="38" t="n">
        <v>46287</v>
      </c>
      <c r="C3155" s="39" t="s">
        <v>69</v>
      </c>
      <c r="D3155" s="39" t="s">
        <v>39</v>
      </c>
      <c r="E3155" s="40" t="n">
        <v>6.2</v>
      </c>
      <c r="F3155" s="41" t="n">
        <f aca="false">IF(A3155="","",INDEX(Assumptions!$B$16:$B$18,MATCH(C3155,Assumptions!$A$16:$A$18,0)))</f>
        <v>3</v>
      </c>
      <c r="G3155" s="42" t="n">
        <f aca="false">IF(A3155="","",WORKDAY(B3155,F3155))</f>
        <v>46290</v>
      </c>
    </row>
    <row r="3156" customFormat="false" ht="15" hidden="false" customHeight="false" outlineLevel="0" collapsed="false">
      <c r="A3156" s="37" t="n">
        <v>1003155</v>
      </c>
      <c r="B3156" s="38" t="n">
        <v>46287</v>
      </c>
      <c r="C3156" s="39" t="s">
        <v>69</v>
      </c>
      <c r="D3156" s="39" t="s">
        <v>39</v>
      </c>
      <c r="E3156" s="40" t="n">
        <v>2.1</v>
      </c>
      <c r="F3156" s="41" t="n">
        <f aca="false">IF(A3156="","",INDEX(Assumptions!$B$16:$B$18,MATCH(C3156,Assumptions!$A$16:$A$18,0)))</f>
        <v>3</v>
      </c>
      <c r="G3156" s="42" t="n">
        <f aca="false">IF(A3156="","",WORKDAY(B3156,F3156))</f>
        <v>46290</v>
      </c>
    </row>
    <row r="3157" customFormat="false" ht="15" hidden="false" customHeight="false" outlineLevel="0" collapsed="false">
      <c r="A3157" s="37" t="n">
        <v>1003156</v>
      </c>
      <c r="B3157" s="38" t="n">
        <v>46287</v>
      </c>
      <c r="C3157" s="39" t="s">
        <v>70</v>
      </c>
      <c r="D3157" s="39" t="s">
        <v>39</v>
      </c>
      <c r="E3157" s="40" t="n">
        <v>4</v>
      </c>
      <c r="F3157" s="41" t="n">
        <f aca="false">IF(A3157="","",INDEX(Assumptions!$B$16:$B$18,MATCH(C3157,Assumptions!$A$16:$A$18,0)))</f>
        <v>5</v>
      </c>
      <c r="G3157" s="42" t="n">
        <f aca="false">IF(A3157="","",WORKDAY(B3157,F3157))</f>
        <v>46294</v>
      </c>
    </row>
    <row r="3158" customFormat="false" ht="15" hidden="false" customHeight="false" outlineLevel="0" collapsed="false">
      <c r="A3158" s="37" t="n">
        <v>1003157</v>
      </c>
      <c r="B3158" s="38" t="n">
        <v>46287</v>
      </c>
      <c r="C3158" s="39" t="s">
        <v>70</v>
      </c>
      <c r="D3158" s="39" t="s">
        <v>31</v>
      </c>
      <c r="E3158" s="40" t="n">
        <v>1.1</v>
      </c>
      <c r="F3158" s="41" t="n">
        <f aca="false">IF(A3158="","",INDEX(Assumptions!$B$16:$B$18,MATCH(C3158,Assumptions!$A$16:$A$18,0)))</f>
        <v>5</v>
      </c>
      <c r="G3158" s="42" t="n">
        <f aca="false">IF(A3158="","",WORKDAY(B3158,F3158))</f>
        <v>46294</v>
      </c>
    </row>
    <row r="3159" customFormat="false" ht="15" hidden="false" customHeight="false" outlineLevel="0" collapsed="false">
      <c r="A3159" s="37" t="n">
        <v>1003158</v>
      </c>
      <c r="B3159" s="38" t="n">
        <v>46287</v>
      </c>
      <c r="C3159" s="39" t="s">
        <v>69</v>
      </c>
      <c r="D3159" s="39" t="s">
        <v>33</v>
      </c>
      <c r="E3159" s="40" t="n">
        <v>5.6</v>
      </c>
      <c r="F3159" s="41" t="n">
        <f aca="false">IF(A3159="","",INDEX(Assumptions!$B$16:$B$18,MATCH(C3159,Assumptions!$A$16:$A$18,0)))</f>
        <v>3</v>
      </c>
      <c r="G3159" s="42" t="n">
        <f aca="false">IF(A3159="","",WORKDAY(B3159,F3159))</f>
        <v>46290</v>
      </c>
    </row>
    <row r="3160" customFormat="false" ht="15" hidden="false" customHeight="false" outlineLevel="0" collapsed="false">
      <c r="A3160" s="37" t="n">
        <v>1003159</v>
      </c>
      <c r="B3160" s="38" t="n">
        <v>46287</v>
      </c>
      <c r="C3160" s="39" t="s">
        <v>69</v>
      </c>
      <c r="D3160" s="39" t="s">
        <v>39</v>
      </c>
      <c r="E3160" s="40" t="n">
        <v>2.8</v>
      </c>
      <c r="F3160" s="41" t="n">
        <f aca="false">IF(A3160="","",INDEX(Assumptions!$B$16:$B$18,MATCH(C3160,Assumptions!$A$16:$A$18,0)))</f>
        <v>3</v>
      </c>
      <c r="G3160" s="42" t="n">
        <f aca="false">IF(A3160="","",WORKDAY(B3160,F3160))</f>
        <v>46290</v>
      </c>
    </row>
    <row r="3161" customFormat="false" ht="15" hidden="false" customHeight="false" outlineLevel="0" collapsed="false">
      <c r="A3161" s="37" t="n">
        <v>1003160</v>
      </c>
      <c r="B3161" s="38" t="n">
        <v>46287</v>
      </c>
      <c r="C3161" s="39" t="s">
        <v>69</v>
      </c>
      <c r="D3161" s="39" t="s">
        <v>39</v>
      </c>
      <c r="E3161" s="40" t="n">
        <v>2.1</v>
      </c>
      <c r="F3161" s="41" t="n">
        <f aca="false">IF(A3161="","",INDEX(Assumptions!$B$16:$B$18,MATCH(C3161,Assumptions!$A$16:$A$18,0)))</f>
        <v>3</v>
      </c>
      <c r="G3161" s="42" t="n">
        <f aca="false">IF(A3161="","",WORKDAY(B3161,F3161))</f>
        <v>46290</v>
      </c>
    </row>
    <row r="3162" customFormat="false" ht="15" hidden="false" customHeight="false" outlineLevel="0" collapsed="false">
      <c r="A3162" s="37" t="n">
        <v>1003161</v>
      </c>
      <c r="B3162" s="38" t="n">
        <v>46287</v>
      </c>
      <c r="C3162" s="39" t="s">
        <v>69</v>
      </c>
      <c r="D3162" s="39" t="s">
        <v>31</v>
      </c>
      <c r="E3162" s="40" t="n">
        <v>1.8</v>
      </c>
      <c r="F3162" s="41" t="n">
        <f aca="false">IF(A3162="","",INDEX(Assumptions!$B$16:$B$18,MATCH(C3162,Assumptions!$A$16:$A$18,0)))</f>
        <v>3</v>
      </c>
      <c r="G3162" s="42" t="n">
        <f aca="false">IF(A3162="","",WORKDAY(B3162,F3162))</f>
        <v>46290</v>
      </c>
    </row>
    <row r="3163" customFormat="false" ht="15" hidden="false" customHeight="false" outlineLevel="0" collapsed="false">
      <c r="A3163" s="37" t="n">
        <v>1003162</v>
      </c>
      <c r="B3163" s="38" t="n">
        <v>46287</v>
      </c>
      <c r="C3163" s="39" t="s">
        <v>69</v>
      </c>
      <c r="D3163" s="39" t="s">
        <v>31</v>
      </c>
      <c r="E3163" s="40" t="n">
        <v>2.2</v>
      </c>
      <c r="F3163" s="41" t="n">
        <f aca="false">IF(A3163="","",INDEX(Assumptions!$B$16:$B$18,MATCH(C3163,Assumptions!$A$16:$A$18,0)))</f>
        <v>3</v>
      </c>
      <c r="G3163" s="42" t="n">
        <f aca="false">IF(A3163="","",WORKDAY(B3163,F3163))</f>
        <v>46290</v>
      </c>
    </row>
    <row r="3164" customFormat="false" ht="15" hidden="false" customHeight="false" outlineLevel="0" collapsed="false">
      <c r="A3164" s="37" t="n">
        <v>1003163</v>
      </c>
      <c r="B3164" s="38" t="n">
        <v>46287</v>
      </c>
      <c r="C3164" s="39" t="s">
        <v>69</v>
      </c>
      <c r="D3164" s="39" t="s">
        <v>33</v>
      </c>
      <c r="E3164" s="40" t="n">
        <v>2.5</v>
      </c>
      <c r="F3164" s="41" t="n">
        <f aca="false">IF(A3164="","",INDEX(Assumptions!$B$16:$B$18,MATCH(C3164,Assumptions!$A$16:$A$18,0)))</f>
        <v>3</v>
      </c>
      <c r="G3164" s="42" t="n">
        <f aca="false">IF(A3164="","",WORKDAY(B3164,F3164))</f>
        <v>46290</v>
      </c>
    </row>
    <row r="3165" customFormat="false" ht="15" hidden="false" customHeight="false" outlineLevel="0" collapsed="false">
      <c r="A3165" s="37" t="n">
        <v>1003164</v>
      </c>
      <c r="B3165" s="38" t="n">
        <v>46287</v>
      </c>
      <c r="C3165" s="39" t="s">
        <v>68</v>
      </c>
      <c r="D3165" s="39" t="s">
        <v>33</v>
      </c>
      <c r="E3165" s="40" t="n">
        <v>1</v>
      </c>
      <c r="F3165" s="41" t="n">
        <f aca="false">IF(A3165="","",INDEX(Assumptions!$B$16:$B$18,MATCH(C3165,Assumptions!$A$16:$A$18,0)))</f>
        <v>1</v>
      </c>
      <c r="G3165" s="42" t="n">
        <f aca="false">IF(A3165="","",WORKDAY(B3165,F3165))</f>
        <v>46288</v>
      </c>
    </row>
    <row r="3166" customFormat="false" ht="15" hidden="false" customHeight="false" outlineLevel="0" collapsed="false">
      <c r="A3166" s="37" t="n">
        <v>1003165</v>
      </c>
      <c r="B3166" s="38" t="n">
        <v>46287</v>
      </c>
      <c r="C3166" s="39" t="s">
        <v>69</v>
      </c>
      <c r="D3166" s="39" t="s">
        <v>35</v>
      </c>
      <c r="E3166" s="40" t="n">
        <v>1.4</v>
      </c>
      <c r="F3166" s="41" t="n">
        <f aca="false">IF(A3166="","",INDEX(Assumptions!$B$16:$B$18,MATCH(C3166,Assumptions!$A$16:$A$18,0)))</f>
        <v>3</v>
      </c>
      <c r="G3166" s="42" t="n">
        <f aca="false">IF(A3166="","",WORKDAY(B3166,F3166))</f>
        <v>46290</v>
      </c>
    </row>
    <row r="3167" customFormat="false" ht="15" hidden="false" customHeight="false" outlineLevel="0" collapsed="false">
      <c r="A3167" s="37" t="n">
        <v>1003166</v>
      </c>
      <c r="B3167" s="38" t="n">
        <v>46287</v>
      </c>
      <c r="C3167" s="39" t="s">
        <v>69</v>
      </c>
      <c r="D3167" s="39" t="s">
        <v>39</v>
      </c>
      <c r="E3167" s="40" t="n">
        <v>0.7</v>
      </c>
      <c r="F3167" s="41" t="n">
        <f aca="false">IF(A3167="","",INDEX(Assumptions!$B$16:$B$18,MATCH(C3167,Assumptions!$A$16:$A$18,0)))</f>
        <v>3</v>
      </c>
      <c r="G3167" s="42" t="n">
        <f aca="false">IF(A3167="","",WORKDAY(B3167,F3167))</f>
        <v>46290</v>
      </c>
    </row>
    <row r="3168" customFormat="false" ht="15" hidden="false" customHeight="false" outlineLevel="0" collapsed="false">
      <c r="A3168" s="37" t="n">
        <v>1003167</v>
      </c>
      <c r="B3168" s="38" t="n">
        <v>46287</v>
      </c>
      <c r="C3168" s="39" t="s">
        <v>70</v>
      </c>
      <c r="D3168" s="39" t="s">
        <v>37</v>
      </c>
      <c r="E3168" s="40" t="n">
        <v>5.3</v>
      </c>
      <c r="F3168" s="41" t="n">
        <f aca="false">IF(A3168="","",INDEX(Assumptions!$B$16:$B$18,MATCH(C3168,Assumptions!$A$16:$A$18,0)))</f>
        <v>5</v>
      </c>
      <c r="G3168" s="42" t="n">
        <f aca="false">IF(A3168="","",WORKDAY(B3168,F3168))</f>
        <v>46294</v>
      </c>
    </row>
    <row r="3169" customFormat="false" ht="15" hidden="false" customHeight="false" outlineLevel="0" collapsed="false">
      <c r="A3169" s="37" t="n">
        <v>1003168</v>
      </c>
      <c r="B3169" s="38" t="n">
        <v>46287</v>
      </c>
      <c r="C3169" s="39" t="s">
        <v>68</v>
      </c>
      <c r="D3169" s="39" t="s">
        <v>31</v>
      </c>
      <c r="E3169" s="40" t="n">
        <v>1.3</v>
      </c>
      <c r="F3169" s="41" t="n">
        <f aca="false">IF(A3169="","",INDEX(Assumptions!$B$16:$B$18,MATCH(C3169,Assumptions!$A$16:$A$18,0)))</f>
        <v>1</v>
      </c>
      <c r="G3169" s="42" t="n">
        <f aca="false">IF(A3169="","",WORKDAY(B3169,F3169))</f>
        <v>46288</v>
      </c>
    </row>
    <row r="3170" customFormat="false" ht="15" hidden="false" customHeight="false" outlineLevel="0" collapsed="false">
      <c r="A3170" s="37" t="n">
        <v>1003169</v>
      </c>
      <c r="B3170" s="38" t="n">
        <v>46287</v>
      </c>
      <c r="C3170" s="39" t="s">
        <v>70</v>
      </c>
      <c r="D3170" s="39" t="s">
        <v>31</v>
      </c>
      <c r="E3170" s="40" t="n">
        <v>1.3</v>
      </c>
      <c r="F3170" s="41" t="n">
        <f aca="false">IF(A3170="","",INDEX(Assumptions!$B$16:$B$18,MATCH(C3170,Assumptions!$A$16:$A$18,0)))</f>
        <v>5</v>
      </c>
      <c r="G3170" s="42" t="n">
        <f aca="false">IF(A3170="","",WORKDAY(B3170,F3170))</f>
        <v>46294</v>
      </c>
    </row>
    <row r="3171" customFormat="false" ht="15" hidden="false" customHeight="false" outlineLevel="0" collapsed="false">
      <c r="A3171" s="37" t="n">
        <v>1003170</v>
      </c>
      <c r="B3171" s="38" t="n">
        <v>46287</v>
      </c>
      <c r="C3171" s="39" t="s">
        <v>69</v>
      </c>
      <c r="D3171" s="39" t="s">
        <v>39</v>
      </c>
      <c r="E3171" s="40" t="n">
        <v>2.9</v>
      </c>
      <c r="F3171" s="41" t="n">
        <f aca="false">IF(A3171="","",INDEX(Assumptions!$B$16:$B$18,MATCH(C3171,Assumptions!$A$16:$A$18,0)))</f>
        <v>3</v>
      </c>
      <c r="G3171" s="42" t="n">
        <f aca="false">IF(A3171="","",WORKDAY(B3171,F3171))</f>
        <v>46290</v>
      </c>
    </row>
    <row r="3172" customFormat="false" ht="15" hidden="false" customHeight="false" outlineLevel="0" collapsed="false">
      <c r="A3172" s="37" t="n">
        <v>1003171</v>
      </c>
      <c r="B3172" s="38" t="n">
        <v>46287</v>
      </c>
      <c r="C3172" s="39" t="s">
        <v>69</v>
      </c>
      <c r="D3172" s="39" t="s">
        <v>31</v>
      </c>
      <c r="E3172" s="40" t="n">
        <v>2.1</v>
      </c>
      <c r="F3172" s="41" t="n">
        <f aca="false">IF(A3172="","",INDEX(Assumptions!$B$16:$B$18,MATCH(C3172,Assumptions!$A$16:$A$18,0)))</f>
        <v>3</v>
      </c>
      <c r="G3172" s="42" t="n">
        <f aca="false">IF(A3172="","",WORKDAY(B3172,F3172))</f>
        <v>46290</v>
      </c>
    </row>
    <row r="3173" customFormat="false" ht="15" hidden="false" customHeight="false" outlineLevel="0" collapsed="false">
      <c r="A3173" s="37" t="n">
        <v>1003172</v>
      </c>
      <c r="B3173" s="38" t="n">
        <v>46287</v>
      </c>
      <c r="C3173" s="39" t="s">
        <v>69</v>
      </c>
      <c r="D3173" s="39" t="s">
        <v>37</v>
      </c>
      <c r="E3173" s="40" t="n">
        <v>0.7</v>
      </c>
      <c r="F3173" s="41" t="n">
        <f aca="false">IF(A3173="","",INDEX(Assumptions!$B$16:$B$18,MATCH(C3173,Assumptions!$A$16:$A$18,0)))</f>
        <v>3</v>
      </c>
      <c r="G3173" s="42" t="n">
        <f aca="false">IF(A3173="","",WORKDAY(B3173,F3173))</f>
        <v>46290</v>
      </c>
    </row>
    <row r="3174" customFormat="false" ht="15" hidden="false" customHeight="false" outlineLevel="0" collapsed="false">
      <c r="A3174" s="37" t="n">
        <v>1003173</v>
      </c>
      <c r="B3174" s="38" t="n">
        <v>46287</v>
      </c>
      <c r="C3174" s="39" t="s">
        <v>68</v>
      </c>
      <c r="D3174" s="39" t="s">
        <v>35</v>
      </c>
      <c r="E3174" s="40" t="n">
        <v>4.9</v>
      </c>
      <c r="F3174" s="41" t="n">
        <f aca="false">IF(A3174="","",INDEX(Assumptions!$B$16:$B$18,MATCH(C3174,Assumptions!$A$16:$A$18,0)))</f>
        <v>1</v>
      </c>
      <c r="G3174" s="42" t="n">
        <f aca="false">IF(A3174="","",WORKDAY(B3174,F3174))</f>
        <v>46288</v>
      </c>
    </row>
    <row r="3175" customFormat="false" ht="15" hidden="false" customHeight="false" outlineLevel="0" collapsed="false">
      <c r="A3175" s="37" t="n">
        <v>1003174</v>
      </c>
      <c r="B3175" s="38" t="n">
        <v>46287</v>
      </c>
      <c r="C3175" s="39" t="s">
        <v>69</v>
      </c>
      <c r="D3175" s="39" t="s">
        <v>33</v>
      </c>
      <c r="E3175" s="40" t="n">
        <v>5.1</v>
      </c>
      <c r="F3175" s="41" t="n">
        <f aca="false">IF(A3175="","",INDEX(Assumptions!$B$16:$B$18,MATCH(C3175,Assumptions!$A$16:$A$18,0)))</f>
        <v>3</v>
      </c>
      <c r="G3175" s="42" t="n">
        <f aca="false">IF(A3175="","",WORKDAY(B3175,F3175))</f>
        <v>46290</v>
      </c>
    </row>
    <row r="3176" customFormat="false" ht="15" hidden="false" customHeight="false" outlineLevel="0" collapsed="false">
      <c r="A3176" s="37" t="n">
        <v>1003175</v>
      </c>
      <c r="B3176" s="38" t="n">
        <v>46287</v>
      </c>
      <c r="C3176" s="39" t="s">
        <v>69</v>
      </c>
      <c r="D3176" s="39" t="s">
        <v>39</v>
      </c>
      <c r="E3176" s="40" t="n">
        <v>0.7</v>
      </c>
      <c r="F3176" s="41" t="n">
        <f aca="false">IF(A3176="","",INDEX(Assumptions!$B$16:$B$18,MATCH(C3176,Assumptions!$A$16:$A$18,0)))</f>
        <v>3</v>
      </c>
      <c r="G3176" s="42" t="n">
        <f aca="false">IF(A3176="","",WORKDAY(B3176,F3176))</f>
        <v>46290</v>
      </c>
    </row>
    <row r="3177" customFormat="false" ht="15" hidden="false" customHeight="false" outlineLevel="0" collapsed="false">
      <c r="A3177" s="37" t="n">
        <v>1003176</v>
      </c>
      <c r="B3177" s="38" t="n">
        <v>46287</v>
      </c>
      <c r="C3177" s="39" t="s">
        <v>70</v>
      </c>
      <c r="D3177" s="39" t="s">
        <v>33</v>
      </c>
      <c r="E3177" s="40" t="n">
        <v>1.2</v>
      </c>
      <c r="F3177" s="41" t="n">
        <f aca="false">IF(A3177="","",INDEX(Assumptions!$B$16:$B$18,MATCH(C3177,Assumptions!$A$16:$A$18,0)))</f>
        <v>5</v>
      </c>
      <c r="G3177" s="42" t="n">
        <f aca="false">IF(A3177="","",WORKDAY(B3177,F3177))</f>
        <v>46294</v>
      </c>
    </row>
    <row r="3178" customFormat="false" ht="15" hidden="false" customHeight="false" outlineLevel="0" collapsed="false">
      <c r="A3178" s="37" t="n">
        <v>1003177</v>
      </c>
      <c r="B3178" s="38" t="n">
        <v>46287</v>
      </c>
      <c r="C3178" s="39" t="s">
        <v>70</v>
      </c>
      <c r="D3178" s="39" t="s">
        <v>35</v>
      </c>
      <c r="E3178" s="40" t="n">
        <v>1.5</v>
      </c>
      <c r="F3178" s="41" t="n">
        <f aca="false">IF(A3178="","",INDEX(Assumptions!$B$16:$B$18,MATCH(C3178,Assumptions!$A$16:$A$18,0)))</f>
        <v>5</v>
      </c>
      <c r="G3178" s="42" t="n">
        <f aca="false">IF(A3178="","",WORKDAY(B3178,F3178))</f>
        <v>46294</v>
      </c>
    </row>
    <row r="3179" customFormat="false" ht="15" hidden="false" customHeight="false" outlineLevel="0" collapsed="false">
      <c r="A3179" s="37" t="n">
        <v>1003178</v>
      </c>
      <c r="B3179" s="38" t="n">
        <v>46287</v>
      </c>
      <c r="C3179" s="39" t="s">
        <v>69</v>
      </c>
      <c r="D3179" s="39" t="s">
        <v>33</v>
      </c>
      <c r="E3179" s="40" t="n">
        <v>1.8</v>
      </c>
      <c r="F3179" s="41" t="n">
        <f aca="false">IF(A3179="","",INDEX(Assumptions!$B$16:$B$18,MATCH(C3179,Assumptions!$A$16:$A$18,0)))</f>
        <v>3</v>
      </c>
      <c r="G3179" s="42" t="n">
        <f aca="false">IF(A3179="","",WORKDAY(B3179,F3179))</f>
        <v>46290</v>
      </c>
    </row>
    <row r="3180" customFormat="false" ht="15" hidden="false" customHeight="false" outlineLevel="0" collapsed="false">
      <c r="A3180" s="37" t="n">
        <v>1003179</v>
      </c>
      <c r="B3180" s="38" t="n">
        <v>46287</v>
      </c>
      <c r="C3180" s="39" t="s">
        <v>69</v>
      </c>
      <c r="D3180" s="39" t="s">
        <v>35</v>
      </c>
      <c r="E3180" s="40" t="n">
        <v>3.5</v>
      </c>
      <c r="F3180" s="41" t="n">
        <f aca="false">IF(A3180="","",INDEX(Assumptions!$B$16:$B$18,MATCH(C3180,Assumptions!$A$16:$A$18,0)))</f>
        <v>3</v>
      </c>
      <c r="G3180" s="42" t="n">
        <f aca="false">IF(A3180="","",WORKDAY(B3180,F3180))</f>
        <v>46290</v>
      </c>
    </row>
    <row r="3181" customFormat="false" ht="15" hidden="false" customHeight="false" outlineLevel="0" collapsed="false">
      <c r="A3181" s="37" t="n">
        <v>1003180</v>
      </c>
      <c r="B3181" s="38" t="n">
        <v>46287</v>
      </c>
      <c r="C3181" s="39" t="s">
        <v>68</v>
      </c>
      <c r="D3181" s="39" t="s">
        <v>31</v>
      </c>
      <c r="E3181" s="40" t="n">
        <v>3</v>
      </c>
      <c r="F3181" s="41" t="n">
        <f aca="false">IF(A3181="","",INDEX(Assumptions!$B$16:$B$18,MATCH(C3181,Assumptions!$A$16:$A$18,0)))</f>
        <v>1</v>
      </c>
      <c r="G3181" s="42" t="n">
        <f aca="false">IF(A3181="","",WORKDAY(B3181,F3181))</f>
        <v>46288</v>
      </c>
    </row>
    <row r="3182" customFormat="false" ht="15" hidden="false" customHeight="false" outlineLevel="0" collapsed="false">
      <c r="A3182" s="37" t="n">
        <v>1003181</v>
      </c>
      <c r="B3182" s="38" t="n">
        <v>46287</v>
      </c>
      <c r="C3182" s="39" t="s">
        <v>69</v>
      </c>
      <c r="D3182" s="39" t="s">
        <v>31</v>
      </c>
      <c r="E3182" s="40" t="n">
        <v>2.7</v>
      </c>
      <c r="F3182" s="41" t="n">
        <f aca="false">IF(A3182="","",INDEX(Assumptions!$B$16:$B$18,MATCH(C3182,Assumptions!$A$16:$A$18,0)))</f>
        <v>3</v>
      </c>
      <c r="G3182" s="42" t="n">
        <f aca="false">IF(A3182="","",WORKDAY(B3182,F3182))</f>
        <v>46290</v>
      </c>
    </row>
    <row r="3183" customFormat="false" ht="15" hidden="false" customHeight="false" outlineLevel="0" collapsed="false">
      <c r="A3183" s="37" t="n">
        <v>1003182</v>
      </c>
      <c r="B3183" s="38" t="n">
        <v>46287</v>
      </c>
      <c r="C3183" s="39" t="s">
        <v>69</v>
      </c>
      <c r="D3183" s="39" t="s">
        <v>31</v>
      </c>
      <c r="E3183" s="40" t="n">
        <v>0.7</v>
      </c>
      <c r="F3183" s="41" t="n">
        <f aca="false">IF(A3183="","",INDEX(Assumptions!$B$16:$B$18,MATCH(C3183,Assumptions!$A$16:$A$18,0)))</f>
        <v>3</v>
      </c>
      <c r="G3183" s="42" t="n">
        <f aca="false">IF(A3183="","",WORKDAY(B3183,F3183))</f>
        <v>46290</v>
      </c>
    </row>
    <row r="3184" customFormat="false" ht="15" hidden="false" customHeight="false" outlineLevel="0" collapsed="false">
      <c r="A3184" s="37" t="n">
        <v>1003183</v>
      </c>
      <c r="B3184" s="38" t="n">
        <v>46287</v>
      </c>
      <c r="C3184" s="39" t="s">
        <v>69</v>
      </c>
      <c r="D3184" s="39" t="s">
        <v>35</v>
      </c>
      <c r="E3184" s="40" t="n">
        <v>2.8</v>
      </c>
      <c r="F3184" s="41" t="n">
        <f aca="false">IF(A3184="","",INDEX(Assumptions!$B$16:$B$18,MATCH(C3184,Assumptions!$A$16:$A$18,0)))</f>
        <v>3</v>
      </c>
      <c r="G3184" s="42" t="n">
        <f aca="false">IF(A3184="","",WORKDAY(B3184,F3184))</f>
        <v>46290</v>
      </c>
    </row>
    <row r="3185" customFormat="false" ht="15" hidden="false" customHeight="false" outlineLevel="0" collapsed="false">
      <c r="A3185" s="37" t="n">
        <v>1003184</v>
      </c>
      <c r="B3185" s="38" t="n">
        <v>46287</v>
      </c>
      <c r="C3185" s="39" t="s">
        <v>68</v>
      </c>
      <c r="D3185" s="39" t="s">
        <v>39</v>
      </c>
      <c r="E3185" s="40" t="n">
        <v>2.2</v>
      </c>
      <c r="F3185" s="41" t="n">
        <f aca="false">IF(A3185="","",INDEX(Assumptions!$B$16:$B$18,MATCH(C3185,Assumptions!$A$16:$A$18,0)))</f>
        <v>1</v>
      </c>
      <c r="G3185" s="42" t="n">
        <f aca="false">IF(A3185="","",WORKDAY(B3185,F3185))</f>
        <v>46288</v>
      </c>
    </row>
    <row r="3186" customFormat="false" ht="15" hidden="false" customHeight="false" outlineLevel="0" collapsed="false">
      <c r="A3186" s="37" t="n">
        <v>1003185</v>
      </c>
      <c r="B3186" s="38" t="n">
        <v>46287</v>
      </c>
      <c r="C3186" s="39" t="s">
        <v>69</v>
      </c>
      <c r="D3186" s="39" t="s">
        <v>31</v>
      </c>
      <c r="E3186" s="40" t="n">
        <v>0.3</v>
      </c>
      <c r="F3186" s="41" t="n">
        <f aca="false">IF(A3186="","",INDEX(Assumptions!$B$16:$B$18,MATCH(C3186,Assumptions!$A$16:$A$18,0)))</f>
        <v>3</v>
      </c>
      <c r="G3186" s="42" t="n">
        <f aca="false">IF(A3186="","",WORKDAY(B3186,F3186))</f>
        <v>46290</v>
      </c>
    </row>
    <row r="3187" customFormat="false" ht="15" hidden="false" customHeight="false" outlineLevel="0" collapsed="false">
      <c r="A3187" s="37" t="n">
        <v>1003186</v>
      </c>
      <c r="B3187" s="38" t="n">
        <v>46287</v>
      </c>
      <c r="C3187" s="39" t="s">
        <v>69</v>
      </c>
      <c r="D3187" s="39" t="s">
        <v>39</v>
      </c>
      <c r="E3187" s="40" t="n">
        <v>4.1</v>
      </c>
      <c r="F3187" s="41" t="n">
        <f aca="false">IF(A3187="","",INDEX(Assumptions!$B$16:$B$18,MATCH(C3187,Assumptions!$A$16:$A$18,0)))</f>
        <v>3</v>
      </c>
      <c r="G3187" s="42" t="n">
        <f aca="false">IF(A3187="","",WORKDAY(B3187,F3187))</f>
        <v>46290</v>
      </c>
    </row>
    <row r="3188" customFormat="false" ht="15" hidden="false" customHeight="false" outlineLevel="0" collapsed="false">
      <c r="A3188" s="37" t="n">
        <v>1003187</v>
      </c>
      <c r="B3188" s="38" t="n">
        <v>46287</v>
      </c>
      <c r="C3188" s="39" t="s">
        <v>69</v>
      </c>
      <c r="D3188" s="39" t="s">
        <v>31</v>
      </c>
      <c r="E3188" s="40" t="n">
        <v>2.3</v>
      </c>
      <c r="F3188" s="41" t="n">
        <f aca="false">IF(A3188="","",INDEX(Assumptions!$B$16:$B$18,MATCH(C3188,Assumptions!$A$16:$A$18,0)))</f>
        <v>3</v>
      </c>
      <c r="G3188" s="42" t="n">
        <f aca="false">IF(A3188="","",WORKDAY(B3188,F3188))</f>
        <v>46290</v>
      </c>
    </row>
    <row r="3189" customFormat="false" ht="15" hidden="false" customHeight="false" outlineLevel="0" collapsed="false">
      <c r="A3189" s="37" t="n">
        <v>1003188</v>
      </c>
      <c r="B3189" s="38" t="n">
        <v>46287</v>
      </c>
      <c r="C3189" s="39" t="s">
        <v>69</v>
      </c>
      <c r="D3189" s="39" t="s">
        <v>35</v>
      </c>
      <c r="E3189" s="40" t="n">
        <v>4.1</v>
      </c>
      <c r="F3189" s="41" t="n">
        <f aca="false">IF(A3189="","",INDEX(Assumptions!$B$16:$B$18,MATCH(C3189,Assumptions!$A$16:$A$18,0)))</f>
        <v>3</v>
      </c>
      <c r="G3189" s="42" t="n">
        <f aca="false">IF(A3189="","",WORKDAY(B3189,F3189))</f>
        <v>46290</v>
      </c>
    </row>
    <row r="3190" customFormat="false" ht="15" hidden="false" customHeight="false" outlineLevel="0" collapsed="false">
      <c r="A3190" s="37" t="n">
        <v>1003189</v>
      </c>
      <c r="B3190" s="38" t="n">
        <v>46287</v>
      </c>
      <c r="C3190" s="39" t="s">
        <v>70</v>
      </c>
      <c r="D3190" s="39" t="s">
        <v>39</v>
      </c>
      <c r="E3190" s="40" t="n">
        <v>2.9</v>
      </c>
      <c r="F3190" s="41" t="n">
        <f aca="false">IF(A3190="","",INDEX(Assumptions!$B$16:$B$18,MATCH(C3190,Assumptions!$A$16:$A$18,0)))</f>
        <v>5</v>
      </c>
      <c r="G3190" s="42" t="n">
        <f aca="false">IF(A3190="","",WORKDAY(B3190,F3190))</f>
        <v>46294</v>
      </c>
    </row>
    <row r="3191" customFormat="false" ht="15" hidden="false" customHeight="false" outlineLevel="0" collapsed="false">
      <c r="A3191" s="37" t="n">
        <v>1003190</v>
      </c>
      <c r="B3191" s="38" t="n">
        <v>46287</v>
      </c>
      <c r="C3191" s="39" t="s">
        <v>69</v>
      </c>
      <c r="D3191" s="39" t="s">
        <v>37</v>
      </c>
      <c r="E3191" s="40" t="n">
        <v>2.1</v>
      </c>
      <c r="F3191" s="41" t="n">
        <f aca="false">IF(A3191="","",INDEX(Assumptions!$B$16:$B$18,MATCH(C3191,Assumptions!$A$16:$A$18,0)))</f>
        <v>3</v>
      </c>
      <c r="G3191" s="42" t="n">
        <f aca="false">IF(A3191="","",WORKDAY(B3191,F3191))</f>
        <v>46290</v>
      </c>
    </row>
    <row r="3192" customFormat="false" ht="15" hidden="false" customHeight="false" outlineLevel="0" collapsed="false">
      <c r="A3192" s="37" t="n">
        <v>1003191</v>
      </c>
      <c r="B3192" s="38" t="n">
        <v>46287</v>
      </c>
      <c r="C3192" s="39" t="s">
        <v>69</v>
      </c>
      <c r="D3192" s="39" t="s">
        <v>31</v>
      </c>
      <c r="E3192" s="40" t="n">
        <v>1.2</v>
      </c>
      <c r="F3192" s="41" t="n">
        <f aca="false">IF(A3192="","",INDEX(Assumptions!$B$16:$B$18,MATCH(C3192,Assumptions!$A$16:$A$18,0)))</f>
        <v>3</v>
      </c>
      <c r="G3192" s="42" t="n">
        <f aca="false">IF(A3192="","",WORKDAY(B3192,F3192))</f>
        <v>46290</v>
      </c>
    </row>
    <row r="3193" customFormat="false" ht="15" hidden="false" customHeight="false" outlineLevel="0" collapsed="false">
      <c r="A3193" s="37" t="n">
        <v>1003192</v>
      </c>
      <c r="B3193" s="38" t="n">
        <v>46287</v>
      </c>
      <c r="C3193" s="39" t="s">
        <v>69</v>
      </c>
      <c r="D3193" s="39" t="s">
        <v>37</v>
      </c>
      <c r="E3193" s="40" t="n">
        <v>2.3</v>
      </c>
      <c r="F3193" s="41" t="n">
        <f aca="false">IF(A3193="","",INDEX(Assumptions!$B$16:$B$18,MATCH(C3193,Assumptions!$A$16:$A$18,0)))</f>
        <v>3</v>
      </c>
      <c r="G3193" s="42" t="n">
        <f aca="false">IF(A3193="","",WORKDAY(B3193,F3193))</f>
        <v>46290</v>
      </c>
    </row>
    <row r="3194" customFormat="false" ht="15" hidden="false" customHeight="false" outlineLevel="0" collapsed="false">
      <c r="A3194" s="37" t="n">
        <v>1003193</v>
      </c>
      <c r="B3194" s="38" t="n">
        <v>46287</v>
      </c>
      <c r="C3194" s="39" t="s">
        <v>69</v>
      </c>
      <c r="D3194" s="39" t="s">
        <v>35</v>
      </c>
      <c r="E3194" s="40" t="n">
        <v>0.4</v>
      </c>
      <c r="F3194" s="41" t="n">
        <f aca="false">IF(A3194="","",INDEX(Assumptions!$B$16:$B$18,MATCH(C3194,Assumptions!$A$16:$A$18,0)))</f>
        <v>3</v>
      </c>
      <c r="G3194" s="42" t="n">
        <f aca="false">IF(A3194="","",WORKDAY(B3194,F3194))</f>
        <v>46290</v>
      </c>
    </row>
    <row r="3195" customFormat="false" ht="15" hidden="false" customHeight="false" outlineLevel="0" collapsed="false">
      <c r="A3195" s="37" t="n">
        <v>1003194</v>
      </c>
      <c r="B3195" s="38" t="n">
        <v>46287</v>
      </c>
      <c r="C3195" s="39" t="s">
        <v>69</v>
      </c>
      <c r="D3195" s="39" t="s">
        <v>37</v>
      </c>
      <c r="E3195" s="40" t="n">
        <v>2</v>
      </c>
      <c r="F3195" s="41" t="n">
        <f aca="false">IF(A3195="","",INDEX(Assumptions!$B$16:$B$18,MATCH(C3195,Assumptions!$A$16:$A$18,0)))</f>
        <v>3</v>
      </c>
      <c r="G3195" s="42" t="n">
        <f aca="false">IF(A3195="","",WORKDAY(B3195,F3195))</f>
        <v>46290</v>
      </c>
    </row>
    <row r="3196" customFormat="false" ht="15" hidden="false" customHeight="false" outlineLevel="0" collapsed="false">
      <c r="A3196" s="37" t="n">
        <v>1003195</v>
      </c>
      <c r="B3196" s="38" t="n">
        <v>46287</v>
      </c>
      <c r="C3196" s="39" t="s">
        <v>69</v>
      </c>
      <c r="D3196" s="39" t="s">
        <v>39</v>
      </c>
      <c r="E3196" s="40" t="n">
        <v>1.7</v>
      </c>
      <c r="F3196" s="41" t="n">
        <f aca="false">IF(A3196="","",INDEX(Assumptions!$B$16:$B$18,MATCH(C3196,Assumptions!$A$16:$A$18,0)))</f>
        <v>3</v>
      </c>
      <c r="G3196" s="42" t="n">
        <f aca="false">IF(A3196="","",WORKDAY(B3196,F3196))</f>
        <v>46290</v>
      </c>
    </row>
    <row r="3197" customFormat="false" ht="15" hidden="false" customHeight="false" outlineLevel="0" collapsed="false">
      <c r="A3197" s="37" t="n">
        <v>1003196</v>
      </c>
      <c r="B3197" s="38" t="n">
        <v>46287</v>
      </c>
      <c r="C3197" s="39" t="s">
        <v>69</v>
      </c>
      <c r="D3197" s="39" t="s">
        <v>37</v>
      </c>
      <c r="E3197" s="40" t="n">
        <v>1.2</v>
      </c>
      <c r="F3197" s="41" t="n">
        <f aca="false">IF(A3197="","",INDEX(Assumptions!$B$16:$B$18,MATCH(C3197,Assumptions!$A$16:$A$18,0)))</f>
        <v>3</v>
      </c>
      <c r="G3197" s="42" t="n">
        <f aca="false">IF(A3197="","",WORKDAY(B3197,F3197))</f>
        <v>46290</v>
      </c>
    </row>
    <row r="3198" customFormat="false" ht="15" hidden="false" customHeight="false" outlineLevel="0" collapsed="false">
      <c r="A3198" s="37" t="n">
        <v>1003197</v>
      </c>
      <c r="B3198" s="38" t="n">
        <v>46287</v>
      </c>
      <c r="C3198" s="39" t="s">
        <v>70</v>
      </c>
      <c r="D3198" s="39" t="s">
        <v>37</v>
      </c>
      <c r="E3198" s="40" t="n">
        <v>2.3</v>
      </c>
      <c r="F3198" s="41" t="n">
        <f aca="false">IF(A3198="","",INDEX(Assumptions!$B$16:$B$18,MATCH(C3198,Assumptions!$A$16:$A$18,0)))</f>
        <v>5</v>
      </c>
      <c r="G3198" s="42" t="n">
        <f aca="false">IF(A3198="","",WORKDAY(B3198,F3198))</f>
        <v>46294</v>
      </c>
    </row>
    <row r="3199" customFormat="false" ht="15" hidden="false" customHeight="false" outlineLevel="0" collapsed="false">
      <c r="A3199" s="37" t="n">
        <v>1003198</v>
      </c>
      <c r="B3199" s="38" t="n">
        <v>46287</v>
      </c>
      <c r="C3199" s="39" t="s">
        <v>69</v>
      </c>
      <c r="D3199" s="39" t="s">
        <v>33</v>
      </c>
      <c r="E3199" s="40" t="n">
        <v>0.7</v>
      </c>
      <c r="F3199" s="41" t="n">
        <f aca="false">IF(A3199="","",INDEX(Assumptions!$B$16:$B$18,MATCH(C3199,Assumptions!$A$16:$A$18,0)))</f>
        <v>3</v>
      </c>
      <c r="G3199" s="42" t="n">
        <f aca="false">IF(A3199="","",WORKDAY(B3199,F3199))</f>
        <v>46290</v>
      </c>
    </row>
    <row r="3200" customFormat="false" ht="15" hidden="false" customHeight="false" outlineLevel="0" collapsed="false">
      <c r="A3200" s="37" t="n">
        <v>1003199</v>
      </c>
      <c r="B3200" s="38" t="n">
        <v>46287</v>
      </c>
      <c r="C3200" s="39" t="s">
        <v>69</v>
      </c>
      <c r="D3200" s="39" t="s">
        <v>31</v>
      </c>
      <c r="E3200" s="40" t="n">
        <v>2.5</v>
      </c>
      <c r="F3200" s="41" t="n">
        <f aca="false">IF(A3200="","",INDEX(Assumptions!$B$16:$B$18,MATCH(C3200,Assumptions!$A$16:$A$18,0)))</f>
        <v>3</v>
      </c>
      <c r="G3200" s="42" t="n">
        <f aca="false">IF(A3200="","",WORKDAY(B3200,F3200))</f>
        <v>46290</v>
      </c>
    </row>
    <row r="3201" customFormat="false" ht="15" hidden="false" customHeight="false" outlineLevel="0" collapsed="false">
      <c r="A3201" s="37" t="n">
        <v>1003200</v>
      </c>
      <c r="B3201" s="38" t="n">
        <v>46287</v>
      </c>
      <c r="C3201" s="39" t="s">
        <v>69</v>
      </c>
      <c r="D3201" s="39" t="s">
        <v>37</v>
      </c>
      <c r="E3201" s="40" t="n">
        <v>6.8</v>
      </c>
      <c r="F3201" s="41" t="n">
        <f aca="false">IF(A3201="","",INDEX(Assumptions!$B$16:$B$18,MATCH(C3201,Assumptions!$A$16:$A$18,0)))</f>
        <v>3</v>
      </c>
      <c r="G3201" s="42" t="n">
        <f aca="false">IF(A3201="","",WORKDAY(B3201,F3201))</f>
        <v>46290</v>
      </c>
    </row>
    <row r="3202" customFormat="false" ht="15" hidden="false" customHeight="false" outlineLevel="0" collapsed="false">
      <c r="A3202" s="37" t="n">
        <v>1003201</v>
      </c>
      <c r="B3202" s="38" t="n">
        <v>46287</v>
      </c>
      <c r="C3202" s="39" t="s">
        <v>69</v>
      </c>
      <c r="D3202" s="39" t="s">
        <v>37</v>
      </c>
      <c r="E3202" s="40" t="n">
        <v>4</v>
      </c>
      <c r="F3202" s="41" t="n">
        <f aca="false">IF(A3202="","",INDEX(Assumptions!$B$16:$B$18,MATCH(C3202,Assumptions!$A$16:$A$18,0)))</f>
        <v>3</v>
      </c>
      <c r="G3202" s="42" t="n">
        <f aca="false">IF(A3202="","",WORKDAY(B3202,F3202))</f>
        <v>46290</v>
      </c>
    </row>
    <row r="3203" customFormat="false" ht="15" hidden="false" customHeight="false" outlineLevel="0" collapsed="false">
      <c r="A3203" s="37" t="n">
        <v>1003202</v>
      </c>
      <c r="B3203" s="38" t="n">
        <v>46287</v>
      </c>
      <c r="C3203" s="39" t="s">
        <v>69</v>
      </c>
      <c r="D3203" s="39" t="s">
        <v>33</v>
      </c>
      <c r="E3203" s="40" t="n">
        <v>0.9</v>
      </c>
      <c r="F3203" s="41" t="n">
        <f aca="false">IF(A3203="","",INDEX(Assumptions!$B$16:$B$18,MATCH(C3203,Assumptions!$A$16:$A$18,0)))</f>
        <v>3</v>
      </c>
      <c r="G3203" s="42" t="n">
        <f aca="false">IF(A3203="","",WORKDAY(B3203,F3203))</f>
        <v>46290</v>
      </c>
    </row>
    <row r="3204" customFormat="false" ht="15" hidden="false" customHeight="false" outlineLevel="0" collapsed="false">
      <c r="A3204" s="37" t="n">
        <v>1003203</v>
      </c>
      <c r="B3204" s="38" t="n">
        <v>46287</v>
      </c>
      <c r="C3204" s="39" t="s">
        <v>69</v>
      </c>
      <c r="D3204" s="39" t="s">
        <v>35</v>
      </c>
      <c r="E3204" s="40" t="n">
        <v>0.9</v>
      </c>
      <c r="F3204" s="41" t="n">
        <f aca="false">IF(A3204="","",INDEX(Assumptions!$B$16:$B$18,MATCH(C3204,Assumptions!$A$16:$A$18,0)))</f>
        <v>3</v>
      </c>
      <c r="G3204" s="42" t="n">
        <f aca="false">IF(A3204="","",WORKDAY(B3204,F3204))</f>
        <v>46290</v>
      </c>
    </row>
    <row r="3205" customFormat="false" ht="15" hidden="false" customHeight="false" outlineLevel="0" collapsed="false">
      <c r="A3205" s="37" t="n">
        <v>1003204</v>
      </c>
      <c r="B3205" s="38" t="n">
        <v>46287</v>
      </c>
      <c r="C3205" s="39" t="s">
        <v>70</v>
      </c>
      <c r="D3205" s="39" t="s">
        <v>35</v>
      </c>
      <c r="E3205" s="40" t="n">
        <v>1.4</v>
      </c>
      <c r="F3205" s="41" t="n">
        <f aca="false">IF(A3205="","",INDEX(Assumptions!$B$16:$B$18,MATCH(C3205,Assumptions!$A$16:$A$18,0)))</f>
        <v>5</v>
      </c>
      <c r="G3205" s="42" t="n">
        <f aca="false">IF(A3205="","",WORKDAY(B3205,F3205))</f>
        <v>46294</v>
      </c>
    </row>
    <row r="3206" customFormat="false" ht="15" hidden="false" customHeight="false" outlineLevel="0" collapsed="false">
      <c r="A3206" s="37" t="n">
        <v>1003205</v>
      </c>
      <c r="B3206" s="38" t="n">
        <v>46287</v>
      </c>
      <c r="C3206" s="39" t="s">
        <v>69</v>
      </c>
      <c r="D3206" s="39" t="s">
        <v>37</v>
      </c>
      <c r="E3206" s="40" t="n">
        <v>0.9</v>
      </c>
      <c r="F3206" s="41" t="n">
        <f aca="false">IF(A3206="","",INDEX(Assumptions!$B$16:$B$18,MATCH(C3206,Assumptions!$A$16:$A$18,0)))</f>
        <v>3</v>
      </c>
      <c r="G3206" s="42" t="n">
        <f aca="false">IF(A3206="","",WORKDAY(B3206,F3206))</f>
        <v>46290</v>
      </c>
    </row>
    <row r="3207" customFormat="false" ht="15" hidden="false" customHeight="false" outlineLevel="0" collapsed="false">
      <c r="A3207" s="37" t="n">
        <v>1003206</v>
      </c>
      <c r="B3207" s="38" t="n">
        <v>46287</v>
      </c>
      <c r="C3207" s="39" t="s">
        <v>68</v>
      </c>
      <c r="D3207" s="39" t="s">
        <v>31</v>
      </c>
      <c r="E3207" s="40" t="n">
        <v>2.4</v>
      </c>
      <c r="F3207" s="41" t="n">
        <f aca="false">IF(A3207="","",INDEX(Assumptions!$B$16:$B$18,MATCH(C3207,Assumptions!$A$16:$A$18,0)))</f>
        <v>1</v>
      </c>
      <c r="G3207" s="42" t="n">
        <f aca="false">IF(A3207="","",WORKDAY(B3207,F3207))</f>
        <v>46288</v>
      </c>
    </row>
    <row r="3208" customFormat="false" ht="15" hidden="false" customHeight="false" outlineLevel="0" collapsed="false">
      <c r="A3208" s="37" t="n">
        <v>1003207</v>
      </c>
      <c r="B3208" s="38" t="n">
        <v>46287</v>
      </c>
      <c r="C3208" s="39" t="s">
        <v>68</v>
      </c>
      <c r="D3208" s="39" t="s">
        <v>39</v>
      </c>
      <c r="E3208" s="40" t="n">
        <v>2.9</v>
      </c>
      <c r="F3208" s="41" t="n">
        <f aca="false">IF(A3208="","",INDEX(Assumptions!$B$16:$B$18,MATCH(C3208,Assumptions!$A$16:$A$18,0)))</f>
        <v>1</v>
      </c>
      <c r="G3208" s="42" t="n">
        <f aca="false">IF(A3208="","",WORKDAY(B3208,F3208))</f>
        <v>46288</v>
      </c>
    </row>
    <row r="3209" customFormat="false" ht="15" hidden="false" customHeight="false" outlineLevel="0" collapsed="false">
      <c r="A3209" s="37" t="n">
        <v>1003208</v>
      </c>
      <c r="B3209" s="38" t="n">
        <v>46287</v>
      </c>
      <c r="C3209" s="39" t="s">
        <v>68</v>
      </c>
      <c r="D3209" s="39" t="s">
        <v>35</v>
      </c>
      <c r="E3209" s="40" t="n">
        <v>1.7</v>
      </c>
      <c r="F3209" s="41" t="n">
        <f aca="false">IF(A3209="","",INDEX(Assumptions!$B$16:$B$18,MATCH(C3209,Assumptions!$A$16:$A$18,0)))</f>
        <v>1</v>
      </c>
      <c r="G3209" s="42" t="n">
        <f aca="false">IF(A3209="","",WORKDAY(B3209,F3209))</f>
        <v>46288</v>
      </c>
    </row>
    <row r="3210" customFormat="false" ht="15" hidden="false" customHeight="false" outlineLevel="0" collapsed="false">
      <c r="A3210" s="37" t="n">
        <v>1003209</v>
      </c>
      <c r="B3210" s="38" t="n">
        <v>46287</v>
      </c>
      <c r="C3210" s="39" t="s">
        <v>69</v>
      </c>
      <c r="D3210" s="39" t="s">
        <v>31</v>
      </c>
      <c r="E3210" s="40" t="n">
        <v>4.5</v>
      </c>
      <c r="F3210" s="41" t="n">
        <f aca="false">IF(A3210="","",INDEX(Assumptions!$B$16:$B$18,MATCH(C3210,Assumptions!$A$16:$A$18,0)))</f>
        <v>3</v>
      </c>
      <c r="G3210" s="42" t="n">
        <f aca="false">IF(A3210="","",WORKDAY(B3210,F3210))</f>
        <v>46290</v>
      </c>
    </row>
    <row r="3211" customFormat="false" ht="15" hidden="false" customHeight="false" outlineLevel="0" collapsed="false">
      <c r="A3211" s="37" t="n">
        <v>1003210</v>
      </c>
      <c r="B3211" s="38" t="n">
        <v>46287</v>
      </c>
      <c r="C3211" s="39" t="s">
        <v>70</v>
      </c>
      <c r="D3211" s="39" t="s">
        <v>35</v>
      </c>
      <c r="E3211" s="40" t="n">
        <v>0.7</v>
      </c>
      <c r="F3211" s="41" t="n">
        <f aca="false">IF(A3211="","",INDEX(Assumptions!$B$16:$B$18,MATCH(C3211,Assumptions!$A$16:$A$18,0)))</f>
        <v>5</v>
      </c>
      <c r="G3211" s="42" t="n">
        <f aca="false">IF(A3211="","",WORKDAY(B3211,F3211))</f>
        <v>46294</v>
      </c>
    </row>
    <row r="3212" customFormat="false" ht="15" hidden="false" customHeight="false" outlineLevel="0" collapsed="false">
      <c r="A3212" s="37" t="n">
        <v>1003211</v>
      </c>
      <c r="B3212" s="38" t="n">
        <v>46287</v>
      </c>
      <c r="C3212" s="39" t="s">
        <v>68</v>
      </c>
      <c r="D3212" s="39" t="s">
        <v>39</v>
      </c>
      <c r="E3212" s="40" t="n">
        <v>1.2</v>
      </c>
      <c r="F3212" s="41" t="n">
        <f aca="false">IF(A3212="","",INDEX(Assumptions!$B$16:$B$18,MATCH(C3212,Assumptions!$A$16:$A$18,0)))</f>
        <v>1</v>
      </c>
      <c r="G3212" s="42" t="n">
        <f aca="false">IF(A3212="","",WORKDAY(B3212,F3212))</f>
        <v>46288</v>
      </c>
    </row>
    <row r="3213" customFormat="false" ht="15" hidden="false" customHeight="false" outlineLevel="0" collapsed="false">
      <c r="A3213" s="37" t="n">
        <v>1003212</v>
      </c>
      <c r="B3213" s="38" t="n">
        <v>46287</v>
      </c>
      <c r="C3213" s="39" t="s">
        <v>69</v>
      </c>
      <c r="D3213" s="39" t="s">
        <v>33</v>
      </c>
      <c r="E3213" s="40" t="n">
        <v>2.1</v>
      </c>
      <c r="F3213" s="41" t="n">
        <f aca="false">IF(A3213="","",INDEX(Assumptions!$B$16:$B$18,MATCH(C3213,Assumptions!$A$16:$A$18,0)))</f>
        <v>3</v>
      </c>
      <c r="G3213" s="42" t="n">
        <f aca="false">IF(A3213="","",WORKDAY(B3213,F3213))</f>
        <v>46290</v>
      </c>
    </row>
    <row r="3214" customFormat="false" ht="15" hidden="false" customHeight="false" outlineLevel="0" collapsed="false">
      <c r="A3214" s="37" t="n">
        <v>1003213</v>
      </c>
      <c r="B3214" s="38" t="n">
        <v>46287</v>
      </c>
      <c r="C3214" s="39" t="s">
        <v>69</v>
      </c>
      <c r="D3214" s="39" t="s">
        <v>31</v>
      </c>
      <c r="E3214" s="40" t="n">
        <v>3.4</v>
      </c>
      <c r="F3214" s="41" t="n">
        <f aca="false">IF(A3214="","",INDEX(Assumptions!$B$16:$B$18,MATCH(C3214,Assumptions!$A$16:$A$18,0)))</f>
        <v>3</v>
      </c>
      <c r="G3214" s="42" t="n">
        <f aca="false">IF(A3214="","",WORKDAY(B3214,F3214))</f>
        <v>46290</v>
      </c>
    </row>
    <row r="3215" customFormat="false" ht="15" hidden="false" customHeight="false" outlineLevel="0" collapsed="false">
      <c r="A3215" s="37" t="n">
        <v>1003214</v>
      </c>
      <c r="B3215" s="38" t="n">
        <v>46287</v>
      </c>
      <c r="C3215" s="39" t="s">
        <v>69</v>
      </c>
      <c r="D3215" s="39" t="s">
        <v>33</v>
      </c>
      <c r="E3215" s="40" t="n">
        <v>2</v>
      </c>
      <c r="F3215" s="41" t="n">
        <f aca="false">IF(A3215="","",INDEX(Assumptions!$B$16:$B$18,MATCH(C3215,Assumptions!$A$16:$A$18,0)))</f>
        <v>3</v>
      </c>
      <c r="G3215" s="42" t="n">
        <f aca="false">IF(A3215="","",WORKDAY(B3215,F3215))</f>
        <v>46290</v>
      </c>
    </row>
    <row r="3216" customFormat="false" ht="15" hidden="false" customHeight="false" outlineLevel="0" collapsed="false">
      <c r="A3216" s="37" t="n">
        <v>1003215</v>
      </c>
      <c r="B3216" s="38" t="n">
        <v>46287</v>
      </c>
      <c r="C3216" s="39" t="s">
        <v>69</v>
      </c>
      <c r="D3216" s="39" t="s">
        <v>35</v>
      </c>
      <c r="E3216" s="40" t="n">
        <v>2.1</v>
      </c>
      <c r="F3216" s="41" t="n">
        <f aca="false">IF(A3216="","",INDEX(Assumptions!$B$16:$B$18,MATCH(C3216,Assumptions!$A$16:$A$18,0)))</f>
        <v>3</v>
      </c>
      <c r="G3216" s="42" t="n">
        <f aca="false">IF(A3216="","",WORKDAY(B3216,F3216))</f>
        <v>46290</v>
      </c>
    </row>
    <row r="3217" customFormat="false" ht="15" hidden="false" customHeight="false" outlineLevel="0" collapsed="false">
      <c r="A3217" s="37" t="n">
        <v>1003216</v>
      </c>
      <c r="B3217" s="38" t="n">
        <v>46287</v>
      </c>
      <c r="C3217" s="39" t="s">
        <v>69</v>
      </c>
      <c r="D3217" s="39" t="s">
        <v>35</v>
      </c>
      <c r="E3217" s="40" t="n">
        <v>3</v>
      </c>
      <c r="F3217" s="41" t="n">
        <f aca="false">IF(A3217="","",INDEX(Assumptions!$B$16:$B$18,MATCH(C3217,Assumptions!$A$16:$A$18,0)))</f>
        <v>3</v>
      </c>
      <c r="G3217" s="42" t="n">
        <f aca="false">IF(A3217="","",WORKDAY(B3217,F3217))</f>
        <v>46290</v>
      </c>
    </row>
    <row r="3218" customFormat="false" ht="15" hidden="false" customHeight="false" outlineLevel="0" collapsed="false">
      <c r="A3218" s="37" t="n">
        <v>1003217</v>
      </c>
      <c r="B3218" s="38" t="n">
        <v>46287</v>
      </c>
      <c r="C3218" s="39" t="s">
        <v>68</v>
      </c>
      <c r="D3218" s="39" t="s">
        <v>31</v>
      </c>
      <c r="E3218" s="40" t="n">
        <v>2.6</v>
      </c>
      <c r="F3218" s="41" t="n">
        <f aca="false">IF(A3218="","",INDEX(Assumptions!$B$16:$B$18,MATCH(C3218,Assumptions!$A$16:$A$18,0)))</f>
        <v>1</v>
      </c>
      <c r="G3218" s="42" t="n">
        <f aca="false">IF(A3218="","",WORKDAY(B3218,F3218))</f>
        <v>46288</v>
      </c>
    </row>
    <row r="3219" customFormat="false" ht="15" hidden="false" customHeight="false" outlineLevel="0" collapsed="false">
      <c r="A3219" s="37" t="n">
        <v>1003218</v>
      </c>
      <c r="B3219" s="38" t="n">
        <v>46287</v>
      </c>
      <c r="C3219" s="39" t="s">
        <v>69</v>
      </c>
      <c r="D3219" s="39" t="s">
        <v>33</v>
      </c>
      <c r="E3219" s="40" t="n">
        <v>4</v>
      </c>
      <c r="F3219" s="41" t="n">
        <f aca="false">IF(A3219="","",INDEX(Assumptions!$B$16:$B$18,MATCH(C3219,Assumptions!$A$16:$A$18,0)))</f>
        <v>3</v>
      </c>
      <c r="G3219" s="42" t="n">
        <f aca="false">IF(A3219="","",WORKDAY(B3219,F3219))</f>
        <v>46290</v>
      </c>
    </row>
    <row r="3220" customFormat="false" ht="15" hidden="false" customHeight="false" outlineLevel="0" collapsed="false">
      <c r="A3220" s="37" t="n">
        <v>1003219</v>
      </c>
      <c r="B3220" s="38" t="n">
        <v>46287</v>
      </c>
      <c r="C3220" s="39" t="s">
        <v>69</v>
      </c>
      <c r="D3220" s="39" t="s">
        <v>37</v>
      </c>
      <c r="E3220" s="40" t="n">
        <v>1.9</v>
      </c>
      <c r="F3220" s="41" t="n">
        <f aca="false">IF(A3220="","",INDEX(Assumptions!$B$16:$B$18,MATCH(C3220,Assumptions!$A$16:$A$18,0)))</f>
        <v>3</v>
      </c>
      <c r="G3220" s="42" t="n">
        <f aca="false">IF(A3220="","",WORKDAY(B3220,F3220))</f>
        <v>46290</v>
      </c>
    </row>
    <row r="3221" customFormat="false" ht="15" hidden="false" customHeight="false" outlineLevel="0" collapsed="false">
      <c r="A3221" s="37" t="n">
        <v>1003220</v>
      </c>
      <c r="B3221" s="38" t="n">
        <v>46287</v>
      </c>
      <c r="C3221" s="39" t="s">
        <v>70</v>
      </c>
      <c r="D3221" s="39" t="s">
        <v>35</v>
      </c>
      <c r="E3221" s="40" t="n">
        <v>1.1</v>
      </c>
      <c r="F3221" s="41" t="n">
        <f aca="false">IF(A3221="","",INDEX(Assumptions!$B$16:$B$18,MATCH(C3221,Assumptions!$A$16:$A$18,0)))</f>
        <v>5</v>
      </c>
      <c r="G3221" s="42" t="n">
        <f aca="false">IF(A3221="","",WORKDAY(B3221,F3221))</f>
        <v>46294</v>
      </c>
    </row>
    <row r="3222" customFormat="false" ht="15" hidden="false" customHeight="false" outlineLevel="0" collapsed="false">
      <c r="A3222" s="37" t="n">
        <v>1003221</v>
      </c>
      <c r="B3222" s="38" t="n">
        <v>46287</v>
      </c>
      <c r="C3222" s="39" t="s">
        <v>69</v>
      </c>
      <c r="D3222" s="39" t="s">
        <v>39</v>
      </c>
      <c r="E3222" s="40" t="n">
        <v>1.1</v>
      </c>
      <c r="F3222" s="41" t="n">
        <f aca="false">IF(A3222="","",INDEX(Assumptions!$B$16:$B$18,MATCH(C3222,Assumptions!$A$16:$A$18,0)))</f>
        <v>3</v>
      </c>
      <c r="G3222" s="42" t="n">
        <f aca="false">IF(A3222="","",WORKDAY(B3222,F3222))</f>
        <v>46290</v>
      </c>
    </row>
    <row r="3223" customFormat="false" ht="15" hidden="false" customHeight="false" outlineLevel="0" collapsed="false">
      <c r="A3223" s="37" t="n">
        <v>1003222</v>
      </c>
      <c r="B3223" s="38" t="n">
        <v>46287</v>
      </c>
      <c r="C3223" s="39" t="s">
        <v>69</v>
      </c>
      <c r="D3223" s="39" t="s">
        <v>35</v>
      </c>
      <c r="E3223" s="40" t="n">
        <v>2.8</v>
      </c>
      <c r="F3223" s="41" t="n">
        <f aca="false">IF(A3223="","",INDEX(Assumptions!$B$16:$B$18,MATCH(C3223,Assumptions!$A$16:$A$18,0)))</f>
        <v>3</v>
      </c>
      <c r="G3223" s="42" t="n">
        <f aca="false">IF(A3223="","",WORKDAY(B3223,F3223))</f>
        <v>46290</v>
      </c>
    </row>
    <row r="3224" customFormat="false" ht="15" hidden="false" customHeight="false" outlineLevel="0" collapsed="false">
      <c r="A3224" s="37" t="n">
        <v>1003223</v>
      </c>
      <c r="B3224" s="38" t="n">
        <v>46287</v>
      </c>
      <c r="C3224" s="39" t="s">
        <v>68</v>
      </c>
      <c r="D3224" s="39" t="s">
        <v>31</v>
      </c>
      <c r="E3224" s="40" t="n">
        <v>1.4</v>
      </c>
      <c r="F3224" s="41" t="n">
        <f aca="false">IF(A3224="","",INDEX(Assumptions!$B$16:$B$18,MATCH(C3224,Assumptions!$A$16:$A$18,0)))</f>
        <v>1</v>
      </c>
      <c r="G3224" s="42" t="n">
        <f aca="false">IF(A3224="","",WORKDAY(B3224,F3224))</f>
        <v>46288</v>
      </c>
    </row>
    <row r="3225" customFormat="false" ht="15" hidden="false" customHeight="false" outlineLevel="0" collapsed="false">
      <c r="A3225" s="37" t="n">
        <v>1003224</v>
      </c>
      <c r="B3225" s="38" t="n">
        <v>46287</v>
      </c>
      <c r="C3225" s="39" t="s">
        <v>69</v>
      </c>
      <c r="D3225" s="39" t="s">
        <v>33</v>
      </c>
      <c r="E3225" s="40" t="n">
        <v>1.3</v>
      </c>
      <c r="F3225" s="41" t="n">
        <f aca="false">IF(A3225="","",INDEX(Assumptions!$B$16:$B$18,MATCH(C3225,Assumptions!$A$16:$A$18,0)))</f>
        <v>3</v>
      </c>
      <c r="G3225" s="42" t="n">
        <f aca="false">IF(A3225="","",WORKDAY(B3225,F3225))</f>
        <v>46290</v>
      </c>
    </row>
    <row r="3226" customFormat="false" ht="15" hidden="false" customHeight="false" outlineLevel="0" collapsed="false">
      <c r="A3226" s="37" t="n">
        <v>1003225</v>
      </c>
      <c r="B3226" s="38" t="n">
        <v>46287</v>
      </c>
      <c r="C3226" s="39" t="s">
        <v>68</v>
      </c>
      <c r="D3226" s="39" t="s">
        <v>33</v>
      </c>
      <c r="E3226" s="40" t="n">
        <v>3.8</v>
      </c>
      <c r="F3226" s="41" t="n">
        <f aca="false">IF(A3226="","",INDEX(Assumptions!$B$16:$B$18,MATCH(C3226,Assumptions!$A$16:$A$18,0)))</f>
        <v>1</v>
      </c>
      <c r="G3226" s="42" t="n">
        <f aca="false">IF(A3226="","",WORKDAY(B3226,F3226))</f>
        <v>46288</v>
      </c>
    </row>
    <row r="3227" customFormat="false" ht="15" hidden="false" customHeight="false" outlineLevel="0" collapsed="false">
      <c r="A3227" s="37" t="n">
        <v>1003226</v>
      </c>
      <c r="B3227" s="38" t="n">
        <v>46287</v>
      </c>
      <c r="C3227" s="39" t="s">
        <v>70</v>
      </c>
      <c r="D3227" s="39" t="s">
        <v>37</v>
      </c>
      <c r="E3227" s="40" t="n">
        <v>1.9</v>
      </c>
      <c r="F3227" s="41" t="n">
        <f aca="false">IF(A3227="","",INDEX(Assumptions!$B$16:$B$18,MATCH(C3227,Assumptions!$A$16:$A$18,0)))</f>
        <v>5</v>
      </c>
      <c r="G3227" s="42" t="n">
        <f aca="false">IF(A3227="","",WORKDAY(B3227,F3227))</f>
        <v>46294</v>
      </c>
    </row>
    <row r="3228" customFormat="false" ht="15" hidden="false" customHeight="false" outlineLevel="0" collapsed="false">
      <c r="A3228" s="37" t="n">
        <v>1003227</v>
      </c>
      <c r="B3228" s="38" t="n">
        <v>46287</v>
      </c>
      <c r="C3228" s="39" t="s">
        <v>70</v>
      </c>
      <c r="D3228" s="39" t="s">
        <v>31</v>
      </c>
      <c r="E3228" s="40" t="n">
        <v>0.6</v>
      </c>
      <c r="F3228" s="41" t="n">
        <f aca="false">IF(A3228="","",INDEX(Assumptions!$B$16:$B$18,MATCH(C3228,Assumptions!$A$16:$A$18,0)))</f>
        <v>5</v>
      </c>
      <c r="G3228" s="42" t="n">
        <f aca="false">IF(A3228="","",WORKDAY(B3228,F3228))</f>
        <v>46294</v>
      </c>
    </row>
    <row r="3229" customFormat="false" ht="15" hidden="false" customHeight="false" outlineLevel="0" collapsed="false">
      <c r="A3229" s="37" t="n">
        <v>1003228</v>
      </c>
      <c r="B3229" s="38" t="n">
        <v>46287</v>
      </c>
      <c r="C3229" s="39" t="s">
        <v>70</v>
      </c>
      <c r="D3229" s="39" t="s">
        <v>37</v>
      </c>
      <c r="E3229" s="40" t="n">
        <v>3.6</v>
      </c>
      <c r="F3229" s="41" t="n">
        <f aca="false">IF(A3229="","",INDEX(Assumptions!$B$16:$B$18,MATCH(C3229,Assumptions!$A$16:$A$18,0)))</f>
        <v>5</v>
      </c>
      <c r="G3229" s="42" t="n">
        <f aca="false">IF(A3229="","",WORKDAY(B3229,F3229))</f>
        <v>46294</v>
      </c>
    </row>
    <row r="3230" customFormat="false" ht="15" hidden="false" customHeight="false" outlineLevel="0" collapsed="false">
      <c r="A3230" s="37" t="n">
        <v>1003229</v>
      </c>
      <c r="B3230" s="38" t="n">
        <v>46287</v>
      </c>
      <c r="C3230" s="39" t="s">
        <v>69</v>
      </c>
      <c r="D3230" s="39" t="s">
        <v>33</v>
      </c>
      <c r="E3230" s="40" t="n">
        <v>3.1</v>
      </c>
      <c r="F3230" s="41" t="n">
        <f aca="false">IF(A3230="","",INDEX(Assumptions!$B$16:$B$18,MATCH(C3230,Assumptions!$A$16:$A$18,0)))</f>
        <v>3</v>
      </c>
      <c r="G3230" s="42" t="n">
        <f aca="false">IF(A3230="","",WORKDAY(B3230,F3230))</f>
        <v>46290</v>
      </c>
    </row>
    <row r="3231" customFormat="false" ht="15" hidden="false" customHeight="false" outlineLevel="0" collapsed="false">
      <c r="A3231" s="37" t="n">
        <v>1003230</v>
      </c>
      <c r="B3231" s="38" t="n">
        <v>46287</v>
      </c>
      <c r="C3231" s="39" t="s">
        <v>69</v>
      </c>
      <c r="D3231" s="39" t="s">
        <v>35</v>
      </c>
      <c r="E3231" s="40" t="n">
        <v>1.3</v>
      </c>
      <c r="F3231" s="41" t="n">
        <f aca="false">IF(A3231="","",INDEX(Assumptions!$B$16:$B$18,MATCH(C3231,Assumptions!$A$16:$A$18,0)))</f>
        <v>3</v>
      </c>
      <c r="G3231" s="42" t="n">
        <f aca="false">IF(A3231="","",WORKDAY(B3231,F3231))</f>
        <v>46290</v>
      </c>
    </row>
    <row r="3232" customFormat="false" ht="15" hidden="false" customHeight="false" outlineLevel="0" collapsed="false">
      <c r="A3232" s="37" t="n">
        <v>1003231</v>
      </c>
      <c r="B3232" s="38" t="n">
        <v>46287</v>
      </c>
      <c r="C3232" s="39" t="s">
        <v>69</v>
      </c>
      <c r="D3232" s="39" t="s">
        <v>39</v>
      </c>
      <c r="E3232" s="40" t="n">
        <v>1.2</v>
      </c>
      <c r="F3232" s="41" t="n">
        <f aca="false">IF(A3232="","",INDEX(Assumptions!$B$16:$B$18,MATCH(C3232,Assumptions!$A$16:$A$18,0)))</f>
        <v>3</v>
      </c>
      <c r="G3232" s="42" t="n">
        <f aca="false">IF(A3232="","",WORKDAY(B3232,F3232))</f>
        <v>46290</v>
      </c>
    </row>
    <row r="3233" customFormat="false" ht="15" hidden="false" customHeight="false" outlineLevel="0" collapsed="false">
      <c r="A3233" s="37" t="n">
        <v>1003232</v>
      </c>
      <c r="B3233" s="38" t="n">
        <v>46287</v>
      </c>
      <c r="C3233" s="39" t="s">
        <v>70</v>
      </c>
      <c r="D3233" s="39" t="s">
        <v>31</v>
      </c>
      <c r="E3233" s="40" t="n">
        <v>1.7</v>
      </c>
      <c r="F3233" s="41" t="n">
        <f aca="false">IF(A3233="","",INDEX(Assumptions!$B$16:$B$18,MATCH(C3233,Assumptions!$A$16:$A$18,0)))</f>
        <v>5</v>
      </c>
      <c r="G3233" s="42" t="n">
        <f aca="false">IF(A3233="","",WORKDAY(B3233,F3233))</f>
        <v>46294</v>
      </c>
    </row>
    <row r="3234" customFormat="false" ht="15" hidden="false" customHeight="false" outlineLevel="0" collapsed="false">
      <c r="A3234" s="37" t="n">
        <v>1003233</v>
      </c>
      <c r="B3234" s="38" t="n">
        <v>46287</v>
      </c>
      <c r="C3234" s="39" t="s">
        <v>68</v>
      </c>
      <c r="D3234" s="39" t="s">
        <v>37</v>
      </c>
      <c r="E3234" s="40" t="n">
        <v>0.3</v>
      </c>
      <c r="F3234" s="41" t="n">
        <f aca="false">IF(A3234="","",INDEX(Assumptions!$B$16:$B$18,MATCH(C3234,Assumptions!$A$16:$A$18,0)))</f>
        <v>1</v>
      </c>
      <c r="G3234" s="42" t="n">
        <f aca="false">IF(A3234="","",WORKDAY(B3234,F3234))</f>
        <v>46288</v>
      </c>
    </row>
    <row r="3235" customFormat="false" ht="15" hidden="false" customHeight="false" outlineLevel="0" collapsed="false">
      <c r="A3235" s="37" t="n">
        <v>1003234</v>
      </c>
      <c r="B3235" s="38" t="n">
        <v>46287</v>
      </c>
      <c r="C3235" s="39" t="s">
        <v>69</v>
      </c>
      <c r="D3235" s="39" t="s">
        <v>31</v>
      </c>
      <c r="E3235" s="40" t="n">
        <v>0.4</v>
      </c>
      <c r="F3235" s="41" t="n">
        <f aca="false">IF(A3235="","",INDEX(Assumptions!$B$16:$B$18,MATCH(C3235,Assumptions!$A$16:$A$18,0)))</f>
        <v>3</v>
      </c>
      <c r="G3235" s="42" t="n">
        <f aca="false">IF(A3235="","",WORKDAY(B3235,F3235))</f>
        <v>46290</v>
      </c>
    </row>
    <row r="3236" customFormat="false" ht="15" hidden="false" customHeight="false" outlineLevel="0" collapsed="false">
      <c r="A3236" s="37" t="n">
        <v>1003235</v>
      </c>
      <c r="B3236" s="38" t="n">
        <v>46287</v>
      </c>
      <c r="C3236" s="39" t="s">
        <v>69</v>
      </c>
      <c r="D3236" s="39" t="s">
        <v>35</v>
      </c>
      <c r="E3236" s="40" t="n">
        <v>2.4</v>
      </c>
      <c r="F3236" s="41" t="n">
        <f aca="false">IF(A3236="","",INDEX(Assumptions!$B$16:$B$18,MATCH(C3236,Assumptions!$A$16:$A$18,0)))</f>
        <v>3</v>
      </c>
      <c r="G3236" s="42" t="n">
        <f aca="false">IF(A3236="","",WORKDAY(B3236,F3236))</f>
        <v>46290</v>
      </c>
    </row>
    <row r="3237" customFormat="false" ht="15" hidden="false" customHeight="false" outlineLevel="0" collapsed="false">
      <c r="A3237" s="37" t="n">
        <v>1003236</v>
      </c>
      <c r="B3237" s="38" t="n">
        <v>46287</v>
      </c>
      <c r="C3237" s="39" t="s">
        <v>69</v>
      </c>
      <c r="D3237" s="39" t="s">
        <v>33</v>
      </c>
      <c r="E3237" s="40" t="n">
        <v>3.3</v>
      </c>
      <c r="F3237" s="41" t="n">
        <f aca="false">IF(A3237="","",INDEX(Assumptions!$B$16:$B$18,MATCH(C3237,Assumptions!$A$16:$A$18,0)))</f>
        <v>3</v>
      </c>
      <c r="G3237" s="42" t="n">
        <f aca="false">IF(A3237="","",WORKDAY(B3237,F3237))</f>
        <v>46290</v>
      </c>
    </row>
    <row r="3238" customFormat="false" ht="15" hidden="false" customHeight="false" outlineLevel="0" collapsed="false">
      <c r="A3238" s="37" t="n">
        <v>1003237</v>
      </c>
      <c r="B3238" s="38" t="n">
        <v>46287</v>
      </c>
      <c r="C3238" s="39" t="s">
        <v>69</v>
      </c>
      <c r="D3238" s="39" t="s">
        <v>35</v>
      </c>
      <c r="E3238" s="40" t="n">
        <v>1.4</v>
      </c>
      <c r="F3238" s="41" t="n">
        <f aca="false">IF(A3238="","",INDEX(Assumptions!$B$16:$B$18,MATCH(C3238,Assumptions!$A$16:$A$18,0)))</f>
        <v>3</v>
      </c>
      <c r="G3238" s="42" t="n">
        <f aca="false">IF(A3238="","",WORKDAY(B3238,F3238))</f>
        <v>46290</v>
      </c>
    </row>
    <row r="3239" customFormat="false" ht="15" hidden="false" customHeight="false" outlineLevel="0" collapsed="false">
      <c r="A3239" s="37" t="n">
        <v>1003238</v>
      </c>
      <c r="B3239" s="38" t="n">
        <v>46287</v>
      </c>
      <c r="C3239" s="39" t="s">
        <v>68</v>
      </c>
      <c r="D3239" s="39" t="s">
        <v>31</v>
      </c>
      <c r="E3239" s="40" t="n">
        <v>1</v>
      </c>
      <c r="F3239" s="41" t="n">
        <f aca="false">IF(A3239="","",INDEX(Assumptions!$B$16:$B$18,MATCH(C3239,Assumptions!$A$16:$A$18,0)))</f>
        <v>1</v>
      </c>
      <c r="G3239" s="42" t="n">
        <f aca="false">IF(A3239="","",WORKDAY(B3239,F3239))</f>
        <v>46288</v>
      </c>
    </row>
    <row r="3240" customFormat="false" ht="15" hidden="false" customHeight="false" outlineLevel="0" collapsed="false">
      <c r="A3240" s="37" t="n">
        <v>1003239</v>
      </c>
      <c r="B3240" s="38" t="n">
        <v>46287</v>
      </c>
      <c r="C3240" s="39" t="s">
        <v>69</v>
      </c>
      <c r="D3240" s="39" t="s">
        <v>35</v>
      </c>
      <c r="E3240" s="40" t="n">
        <v>1.5</v>
      </c>
      <c r="F3240" s="41" t="n">
        <f aca="false">IF(A3240="","",INDEX(Assumptions!$B$16:$B$18,MATCH(C3240,Assumptions!$A$16:$A$18,0)))</f>
        <v>3</v>
      </c>
      <c r="G3240" s="42" t="n">
        <f aca="false">IF(A3240="","",WORKDAY(B3240,F3240))</f>
        <v>46290</v>
      </c>
    </row>
    <row r="3241" customFormat="false" ht="15" hidden="false" customHeight="false" outlineLevel="0" collapsed="false">
      <c r="A3241" s="37" t="n">
        <v>1003240</v>
      </c>
      <c r="B3241" s="38" t="n">
        <v>46287</v>
      </c>
      <c r="C3241" s="39" t="s">
        <v>68</v>
      </c>
      <c r="D3241" s="39" t="s">
        <v>37</v>
      </c>
      <c r="E3241" s="40" t="n">
        <v>3.1</v>
      </c>
      <c r="F3241" s="41" t="n">
        <f aca="false">IF(A3241="","",INDEX(Assumptions!$B$16:$B$18,MATCH(C3241,Assumptions!$A$16:$A$18,0)))</f>
        <v>1</v>
      </c>
      <c r="G3241" s="42" t="n">
        <f aca="false">IF(A3241="","",WORKDAY(B3241,F3241))</f>
        <v>46288</v>
      </c>
    </row>
    <row r="3242" customFormat="false" ht="15" hidden="false" customHeight="false" outlineLevel="0" collapsed="false">
      <c r="A3242" s="37" t="n">
        <v>1003241</v>
      </c>
      <c r="B3242" s="38" t="n">
        <v>46287</v>
      </c>
      <c r="C3242" s="39" t="s">
        <v>68</v>
      </c>
      <c r="D3242" s="39" t="s">
        <v>37</v>
      </c>
      <c r="E3242" s="40" t="n">
        <v>1.1</v>
      </c>
      <c r="F3242" s="41" t="n">
        <f aca="false">IF(A3242="","",INDEX(Assumptions!$B$16:$B$18,MATCH(C3242,Assumptions!$A$16:$A$18,0)))</f>
        <v>1</v>
      </c>
      <c r="G3242" s="42" t="n">
        <f aca="false">IF(A3242="","",WORKDAY(B3242,F3242))</f>
        <v>46288</v>
      </c>
    </row>
    <row r="3243" customFormat="false" ht="15" hidden="false" customHeight="false" outlineLevel="0" collapsed="false">
      <c r="A3243" s="37" t="n">
        <v>1003242</v>
      </c>
      <c r="B3243" s="38" t="n">
        <v>46287</v>
      </c>
      <c r="C3243" s="39" t="s">
        <v>70</v>
      </c>
      <c r="D3243" s="39" t="s">
        <v>33</v>
      </c>
      <c r="E3243" s="40" t="n">
        <v>2.8</v>
      </c>
      <c r="F3243" s="41" t="n">
        <f aca="false">IF(A3243="","",INDEX(Assumptions!$B$16:$B$18,MATCH(C3243,Assumptions!$A$16:$A$18,0)))</f>
        <v>5</v>
      </c>
      <c r="G3243" s="42" t="n">
        <f aca="false">IF(A3243="","",WORKDAY(B3243,F3243))</f>
        <v>46294</v>
      </c>
    </row>
    <row r="3244" customFormat="false" ht="15" hidden="false" customHeight="false" outlineLevel="0" collapsed="false">
      <c r="A3244" s="37" t="n">
        <v>1003243</v>
      </c>
      <c r="B3244" s="38" t="n">
        <v>46287</v>
      </c>
      <c r="C3244" s="39" t="s">
        <v>69</v>
      </c>
      <c r="D3244" s="39" t="s">
        <v>33</v>
      </c>
      <c r="E3244" s="40" t="n">
        <v>2.5</v>
      </c>
      <c r="F3244" s="41" t="n">
        <f aca="false">IF(A3244="","",INDEX(Assumptions!$B$16:$B$18,MATCH(C3244,Assumptions!$A$16:$A$18,0)))</f>
        <v>3</v>
      </c>
      <c r="G3244" s="42" t="n">
        <f aca="false">IF(A3244="","",WORKDAY(B3244,F3244))</f>
        <v>46290</v>
      </c>
    </row>
    <row r="3245" customFormat="false" ht="15" hidden="false" customHeight="false" outlineLevel="0" collapsed="false">
      <c r="A3245" s="37" t="n">
        <v>1003244</v>
      </c>
      <c r="B3245" s="38" t="n">
        <v>46287</v>
      </c>
      <c r="C3245" s="39" t="s">
        <v>70</v>
      </c>
      <c r="D3245" s="39" t="s">
        <v>35</v>
      </c>
      <c r="E3245" s="40" t="n">
        <v>1.8</v>
      </c>
      <c r="F3245" s="41" t="n">
        <f aca="false">IF(A3245="","",INDEX(Assumptions!$B$16:$B$18,MATCH(C3245,Assumptions!$A$16:$A$18,0)))</f>
        <v>5</v>
      </c>
      <c r="G3245" s="42" t="n">
        <f aca="false">IF(A3245="","",WORKDAY(B3245,F3245))</f>
        <v>46294</v>
      </c>
    </row>
    <row r="3246" customFormat="false" ht="15" hidden="false" customHeight="false" outlineLevel="0" collapsed="false">
      <c r="A3246" s="37" t="n">
        <v>1003245</v>
      </c>
      <c r="B3246" s="38" t="n">
        <v>46287</v>
      </c>
      <c r="C3246" s="39" t="s">
        <v>69</v>
      </c>
      <c r="D3246" s="39" t="s">
        <v>31</v>
      </c>
      <c r="E3246" s="40" t="n">
        <v>0.5</v>
      </c>
      <c r="F3246" s="41" t="n">
        <f aca="false">IF(A3246="","",INDEX(Assumptions!$B$16:$B$18,MATCH(C3246,Assumptions!$A$16:$A$18,0)))</f>
        <v>3</v>
      </c>
      <c r="G3246" s="42" t="n">
        <f aca="false">IF(A3246="","",WORKDAY(B3246,F3246))</f>
        <v>46290</v>
      </c>
    </row>
    <row r="3247" customFormat="false" ht="15" hidden="false" customHeight="false" outlineLevel="0" collapsed="false">
      <c r="A3247" s="37" t="n">
        <v>1003246</v>
      </c>
      <c r="B3247" s="38" t="n">
        <v>46287</v>
      </c>
      <c r="C3247" s="39" t="s">
        <v>70</v>
      </c>
      <c r="D3247" s="39" t="s">
        <v>37</v>
      </c>
      <c r="E3247" s="40" t="n">
        <v>0.6</v>
      </c>
      <c r="F3247" s="41" t="n">
        <f aca="false">IF(A3247="","",INDEX(Assumptions!$B$16:$B$18,MATCH(C3247,Assumptions!$A$16:$A$18,0)))</f>
        <v>5</v>
      </c>
      <c r="G3247" s="42" t="n">
        <f aca="false">IF(A3247="","",WORKDAY(B3247,F3247))</f>
        <v>46294</v>
      </c>
    </row>
    <row r="3248" customFormat="false" ht="15" hidden="false" customHeight="false" outlineLevel="0" collapsed="false">
      <c r="A3248" s="37" t="n">
        <v>1003247</v>
      </c>
      <c r="B3248" s="38" t="n">
        <v>46287</v>
      </c>
      <c r="C3248" s="39" t="s">
        <v>70</v>
      </c>
      <c r="D3248" s="39" t="s">
        <v>31</v>
      </c>
      <c r="E3248" s="40" t="n">
        <v>4.2</v>
      </c>
      <c r="F3248" s="41" t="n">
        <f aca="false">IF(A3248="","",INDEX(Assumptions!$B$16:$B$18,MATCH(C3248,Assumptions!$A$16:$A$18,0)))</f>
        <v>5</v>
      </c>
      <c r="G3248" s="42" t="n">
        <f aca="false">IF(A3248="","",WORKDAY(B3248,F3248))</f>
        <v>46294</v>
      </c>
    </row>
    <row r="3249" customFormat="false" ht="15" hidden="false" customHeight="false" outlineLevel="0" collapsed="false">
      <c r="A3249" s="37" t="n">
        <v>1003248</v>
      </c>
      <c r="B3249" s="38" t="n">
        <v>46287</v>
      </c>
      <c r="C3249" s="39" t="s">
        <v>69</v>
      </c>
      <c r="D3249" s="39" t="s">
        <v>31</v>
      </c>
      <c r="E3249" s="40" t="n">
        <v>0.8</v>
      </c>
      <c r="F3249" s="41" t="n">
        <f aca="false">IF(A3249="","",INDEX(Assumptions!$B$16:$B$18,MATCH(C3249,Assumptions!$A$16:$A$18,0)))</f>
        <v>3</v>
      </c>
      <c r="G3249" s="42" t="n">
        <f aca="false">IF(A3249="","",WORKDAY(B3249,F3249))</f>
        <v>46290</v>
      </c>
    </row>
    <row r="3250" customFormat="false" ht="15" hidden="false" customHeight="false" outlineLevel="0" collapsed="false">
      <c r="A3250" s="37" t="n">
        <v>1003249</v>
      </c>
      <c r="B3250" s="38" t="n">
        <v>46287</v>
      </c>
      <c r="C3250" s="39" t="s">
        <v>69</v>
      </c>
      <c r="D3250" s="39" t="s">
        <v>37</v>
      </c>
      <c r="E3250" s="40" t="n">
        <v>1.2</v>
      </c>
      <c r="F3250" s="41" t="n">
        <f aca="false">IF(A3250="","",INDEX(Assumptions!$B$16:$B$18,MATCH(C3250,Assumptions!$A$16:$A$18,0)))</f>
        <v>3</v>
      </c>
      <c r="G3250" s="42" t="n">
        <f aca="false">IF(A3250="","",WORKDAY(B3250,F3250))</f>
        <v>46290</v>
      </c>
    </row>
    <row r="3251" customFormat="false" ht="15" hidden="false" customHeight="false" outlineLevel="0" collapsed="false">
      <c r="A3251" s="37" t="n">
        <v>1003250</v>
      </c>
      <c r="B3251" s="38" t="n">
        <v>46287</v>
      </c>
      <c r="C3251" s="39" t="s">
        <v>69</v>
      </c>
      <c r="D3251" s="39" t="s">
        <v>35</v>
      </c>
      <c r="E3251" s="40" t="n">
        <v>2.4</v>
      </c>
      <c r="F3251" s="41" t="n">
        <f aca="false">IF(A3251="","",INDEX(Assumptions!$B$16:$B$18,MATCH(C3251,Assumptions!$A$16:$A$18,0)))</f>
        <v>3</v>
      </c>
      <c r="G3251" s="42" t="n">
        <f aca="false">IF(A3251="","",WORKDAY(B3251,F3251))</f>
        <v>46290</v>
      </c>
    </row>
    <row r="3252" customFormat="false" ht="15" hidden="false" customHeight="false" outlineLevel="0" collapsed="false">
      <c r="A3252" s="37" t="n">
        <v>1003251</v>
      </c>
      <c r="B3252" s="38" t="n">
        <v>46287</v>
      </c>
      <c r="C3252" s="39" t="s">
        <v>69</v>
      </c>
      <c r="D3252" s="39" t="s">
        <v>35</v>
      </c>
      <c r="E3252" s="40" t="n">
        <v>0.3</v>
      </c>
      <c r="F3252" s="41" t="n">
        <f aca="false">IF(A3252="","",INDEX(Assumptions!$B$16:$B$18,MATCH(C3252,Assumptions!$A$16:$A$18,0)))</f>
        <v>3</v>
      </c>
      <c r="G3252" s="42" t="n">
        <f aca="false">IF(A3252="","",WORKDAY(B3252,F3252))</f>
        <v>46290</v>
      </c>
    </row>
    <row r="3253" customFormat="false" ht="15" hidden="false" customHeight="false" outlineLevel="0" collapsed="false">
      <c r="A3253" s="37" t="n">
        <v>1003252</v>
      </c>
      <c r="B3253" s="38" t="n">
        <v>46287</v>
      </c>
      <c r="C3253" s="39" t="s">
        <v>69</v>
      </c>
      <c r="D3253" s="39" t="s">
        <v>35</v>
      </c>
      <c r="E3253" s="40" t="n">
        <v>0.5</v>
      </c>
      <c r="F3253" s="41" t="n">
        <f aca="false">IF(A3253="","",INDEX(Assumptions!$B$16:$B$18,MATCH(C3253,Assumptions!$A$16:$A$18,0)))</f>
        <v>3</v>
      </c>
      <c r="G3253" s="42" t="n">
        <f aca="false">IF(A3253="","",WORKDAY(B3253,F3253))</f>
        <v>46290</v>
      </c>
    </row>
    <row r="3254" customFormat="false" ht="15" hidden="false" customHeight="false" outlineLevel="0" collapsed="false">
      <c r="A3254" s="37" t="n">
        <v>1003253</v>
      </c>
      <c r="B3254" s="38" t="n">
        <v>46287</v>
      </c>
      <c r="C3254" s="39" t="s">
        <v>69</v>
      </c>
      <c r="D3254" s="39" t="s">
        <v>37</v>
      </c>
      <c r="E3254" s="40" t="n">
        <v>1.5</v>
      </c>
      <c r="F3254" s="41" t="n">
        <f aca="false">IF(A3254="","",INDEX(Assumptions!$B$16:$B$18,MATCH(C3254,Assumptions!$A$16:$A$18,0)))</f>
        <v>3</v>
      </c>
      <c r="G3254" s="42" t="n">
        <f aca="false">IF(A3254="","",WORKDAY(B3254,F3254))</f>
        <v>46290</v>
      </c>
    </row>
    <row r="3255" customFormat="false" ht="15" hidden="false" customHeight="false" outlineLevel="0" collapsed="false">
      <c r="A3255" s="37" t="n">
        <v>1003254</v>
      </c>
      <c r="B3255" s="38" t="n">
        <v>46287</v>
      </c>
      <c r="C3255" s="39" t="s">
        <v>69</v>
      </c>
      <c r="D3255" s="39" t="s">
        <v>35</v>
      </c>
      <c r="E3255" s="40" t="n">
        <v>7.6</v>
      </c>
      <c r="F3255" s="41" t="n">
        <f aca="false">IF(A3255="","",INDEX(Assumptions!$B$16:$B$18,MATCH(C3255,Assumptions!$A$16:$A$18,0)))</f>
        <v>3</v>
      </c>
      <c r="G3255" s="42" t="n">
        <f aca="false">IF(A3255="","",WORKDAY(B3255,F3255))</f>
        <v>46290</v>
      </c>
    </row>
    <row r="3256" customFormat="false" ht="15" hidden="false" customHeight="false" outlineLevel="0" collapsed="false">
      <c r="A3256" s="37" t="n">
        <v>1003255</v>
      </c>
      <c r="B3256" s="38" t="n">
        <v>46287</v>
      </c>
      <c r="C3256" s="39" t="s">
        <v>69</v>
      </c>
      <c r="D3256" s="39" t="s">
        <v>31</v>
      </c>
      <c r="E3256" s="40" t="n">
        <v>1.9</v>
      </c>
      <c r="F3256" s="41" t="n">
        <f aca="false">IF(A3256="","",INDEX(Assumptions!$B$16:$B$18,MATCH(C3256,Assumptions!$A$16:$A$18,0)))</f>
        <v>3</v>
      </c>
      <c r="G3256" s="42" t="n">
        <f aca="false">IF(A3256="","",WORKDAY(B3256,F3256))</f>
        <v>46290</v>
      </c>
    </row>
    <row r="3257" customFormat="false" ht="15" hidden="false" customHeight="false" outlineLevel="0" collapsed="false">
      <c r="A3257" s="37" t="n">
        <v>1003256</v>
      </c>
      <c r="B3257" s="38" t="n">
        <v>46287</v>
      </c>
      <c r="C3257" s="39" t="s">
        <v>68</v>
      </c>
      <c r="D3257" s="39" t="s">
        <v>37</v>
      </c>
      <c r="E3257" s="40" t="n">
        <v>1.2</v>
      </c>
      <c r="F3257" s="41" t="n">
        <f aca="false">IF(A3257="","",INDEX(Assumptions!$B$16:$B$18,MATCH(C3257,Assumptions!$A$16:$A$18,0)))</f>
        <v>1</v>
      </c>
      <c r="G3257" s="42" t="n">
        <f aca="false">IF(A3257="","",WORKDAY(B3257,F3257))</f>
        <v>46288</v>
      </c>
    </row>
    <row r="3258" customFormat="false" ht="15" hidden="false" customHeight="false" outlineLevel="0" collapsed="false">
      <c r="A3258" s="37" t="n">
        <v>1003257</v>
      </c>
      <c r="B3258" s="38" t="n">
        <v>46287</v>
      </c>
      <c r="C3258" s="39" t="s">
        <v>69</v>
      </c>
      <c r="D3258" s="39" t="s">
        <v>37</v>
      </c>
      <c r="E3258" s="40" t="n">
        <v>0.6</v>
      </c>
      <c r="F3258" s="41" t="n">
        <f aca="false">IF(A3258="","",INDEX(Assumptions!$B$16:$B$18,MATCH(C3258,Assumptions!$A$16:$A$18,0)))</f>
        <v>3</v>
      </c>
      <c r="G3258" s="42" t="n">
        <f aca="false">IF(A3258="","",WORKDAY(B3258,F3258))</f>
        <v>46290</v>
      </c>
    </row>
    <row r="3259" customFormat="false" ht="15" hidden="false" customHeight="false" outlineLevel="0" collapsed="false">
      <c r="A3259" s="37" t="n">
        <v>1003258</v>
      </c>
      <c r="B3259" s="38" t="n">
        <v>46287</v>
      </c>
      <c r="C3259" s="39" t="s">
        <v>69</v>
      </c>
      <c r="D3259" s="39" t="s">
        <v>35</v>
      </c>
      <c r="E3259" s="40" t="n">
        <v>7.8</v>
      </c>
      <c r="F3259" s="41" t="n">
        <f aca="false">IF(A3259="","",INDEX(Assumptions!$B$16:$B$18,MATCH(C3259,Assumptions!$A$16:$A$18,0)))</f>
        <v>3</v>
      </c>
      <c r="G3259" s="42" t="n">
        <f aca="false">IF(A3259="","",WORKDAY(B3259,F3259))</f>
        <v>46290</v>
      </c>
    </row>
    <row r="3260" customFormat="false" ht="15" hidden="false" customHeight="false" outlineLevel="0" collapsed="false">
      <c r="A3260" s="37" t="n">
        <v>1003259</v>
      </c>
      <c r="B3260" s="38" t="n">
        <v>46287</v>
      </c>
      <c r="C3260" s="39" t="s">
        <v>69</v>
      </c>
      <c r="D3260" s="39" t="s">
        <v>35</v>
      </c>
      <c r="E3260" s="40" t="n">
        <v>3.4</v>
      </c>
      <c r="F3260" s="41" t="n">
        <f aca="false">IF(A3260="","",INDEX(Assumptions!$B$16:$B$18,MATCH(C3260,Assumptions!$A$16:$A$18,0)))</f>
        <v>3</v>
      </c>
      <c r="G3260" s="42" t="n">
        <f aca="false">IF(A3260="","",WORKDAY(B3260,F3260))</f>
        <v>46290</v>
      </c>
    </row>
    <row r="3261" customFormat="false" ht="15" hidden="false" customHeight="false" outlineLevel="0" collapsed="false">
      <c r="A3261" s="37" t="n">
        <v>1003260</v>
      </c>
      <c r="B3261" s="38" t="n">
        <v>46287</v>
      </c>
      <c r="C3261" s="39" t="s">
        <v>69</v>
      </c>
      <c r="D3261" s="39" t="s">
        <v>35</v>
      </c>
      <c r="E3261" s="40" t="n">
        <v>1.5</v>
      </c>
      <c r="F3261" s="41" t="n">
        <f aca="false">IF(A3261="","",INDEX(Assumptions!$B$16:$B$18,MATCH(C3261,Assumptions!$A$16:$A$18,0)))</f>
        <v>3</v>
      </c>
      <c r="G3261" s="42" t="n">
        <f aca="false">IF(A3261="","",WORKDAY(B3261,F3261))</f>
        <v>46290</v>
      </c>
    </row>
    <row r="3262" customFormat="false" ht="15" hidden="false" customHeight="false" outlineLevel="0" collapsed="false">
      <c r="A3262" s="37" t="n">
        <v>1003261</v>
      </c>
      <c r="B3262" s="38" t="n">
        <v>46287</v>
      </c>
      <c r="C3262" s="39" t="s">
        <v>70</v>
      </c>
      <c r="D3262" s="39" t="s">
        <v>35</v>
      </c>
      <c r="E3262" s="40" t="n">
        <v>1.6</v>
      </c>
      <c r="F3262" s="41" t="n">
        <f aca="false">IF(A3262="","",INDEX(Assumptions!$B$16:$B$18,MATCH(C3262,Assumptions!$A$16:$A$18,0)))</f>
        <v>5</v>
      </c>
      <c r="G3262" s="42" t="n">
        <f aca="false">IF(A3262="","",WORKDAY(B3262,F3262))</f>
        <v>46294</v>
      </c>
    </row>
    <row r="3263" customFormat="false" ht="15" hidden="false" customHeight="false" outlineLevel="0" collapsed="false">
      <c r="A3263" s="37" t="n">
        <v>1003262</v>
      </c>
      <c r="B3263" s="38" t="n">
        <v>46287</v>
      </c>
      <c r="C3263" s="39" t="s">
        <v>69</v>
      </c>
      <c r="D3263" s="39" t="s">
        <v>33</v>
      </c>
      <c r="E3263" s="40" t="n">
        <v>2.2</v>
      </c>
      <c r="F3263" s="41" t="n">
        <f aca="false">IF(A3263="","",INDEX(Assumptions!$B$16:$B$18,MATCH(C3263,Assumptions!$A$16:$A$18,0)))</f>
        <v>3</v>
      </c>
      <c r="G3263" s="42" t="n">
        <f aca="false">IF(A3263="","",WORKDAY(B3263,F3263))</f>
        <v>46290</v>
      </c>
    </row>
    <row r="3264" customFormat="false" ht="15" hidden="false" customHeight="false" outlineLevel="0" collapsed="false">
      <c r="A3264" s="37" t="n">
        <v>1003263</v>
      </c>
      <c r="B3264" s="38" t="n">
        <v>46287</v>
      </c>
      <c r="C3264" s="39" t="s">
        <v>69</v>
      </c>
      <c r="D3264" s="39" t="s">
        <v>33</v>
      </c>
      <c r="E3264" s="40" t="n">
        <v>1.6</v>
      </c>
      <c r="F3264" s="41" t="n">
        <f aca="false">IF(A3264="","",INDEX(Assumptions!$B$16:$B$18,MATCH(C3264,Assumptions!$A$16:$A$18,0)))</f>
        <v>3</v>
      </c>
      <c r="G3264" s="42" t="n">
        <f aca="false">IF(A3264="","",WORKDAY(B3264,F3264))</f>
        <v>46290</v>
      </c>
    </row>
    <row r="3265" customFormat="false" ht="15" hidden="false" customHeight="false" outlineLevel="0" collapsed="false">
      <c r="A3265" s="37" t="n">
        <v>1003264</v>
      </c>
      <c r="B3265" s="38" t="n">
        <v>46287</v>
      </c>
      <c r="C3265" s="39" t="s">
        <v>69</v>
      </c>
      <c r="D3265" s="39" t="s">
        <v>35</v>
      </c>
      <c r="E3265" s="40" t="n">
        <v>2.7</v>
      </c>
      <c r="F3265" s="41" t="n">
        <f aca="false">IF(A3265="","",INDEX(Assumptions!$B$16:$B$18,MATCH(C3265,Assumptions!$A$16:$A$18,0)))</f>
        <v>3</v>
      </c>
      <c r="G3265" s="42" t="n">
        <f aca="false">IF(A3265="","",WORKDAY(B3265,F3265))</f>
        <v>46290</v>
      </c>
    </row>
    <row r="3266" customFormat="false" ht="15" hidden="false" customHeight="false" outlineLevel="0" collapsed="false">
      <c r="A3266" s="37" t="n">
        <v>1003265</v>
      </c>
      <c r="B3266" s="38" t="n">
        <v>46287</v>
      </c>
      <c r="C3266" s="39" t="s">
        <v>69</v>
      </c>
      <c r="D3266" s="39" t="s">
        <v>39</v>
      </c>
      <c r="E3266" s="40" t="n">
        <v>2.6</v>
      </c>
      <c r="F3266" s="41" t="n">
        <f aca="false">IF(A3266="","",INDEX(Assumptions!$B$16:$B$18,MATCH(C3266,Assumptions!$A$16:$A$18,0)))</f>
        <v>3</v>
      </c>
      <c r="G3266" s="42" t="n">
        <f aca="false">IF(A3266="","",WORKDAY(B3266,F3266))</f>
        <v>46290</v>
      </c>
    </row>
    <row r="3267" customFormat="false" ht="15" hidden="false" customHeight="false" outlineLevel="0" collapsed="false">
      <c r="A3267" s="37" t="n">
        <v>1003266</v>
      </c>
      <c r="B3267" s="38" t="n">
        <v>46287</v>
      </c>
      <c r="C3267" s="39" t="s">
        <v>69</v>
      </c>
      <c r="D3267" s="39" t="s">
        <v>31</v>
      </c>
      <c r="E3267" s="40" t="n">
        <v>1.4</v>
      </c>
      <c r="F3267" s="41" t="n">
        <f aca="false">IF(A3267="","",INDEX(Assumptions!$B$16:$B$18,MATCH(C3267,Assumptions!$A$16:$A$18,0)))</f>
        <v>3</v>
      </c>
      <c r="G3267" s="42" t="n">
        <f aca="false">IF(A3267="","",WORKDAY(B3267,F3267))</f>
        <v>46290</v>
      </c>
    </row>
    <row r="3268" customFormat="false" ht="15" hidden="false" customHeight="false" outlineLevel="0" collapsed="false">
      <c r="A3268" s="37" t="n">
        <v>1003267</v>
      </c>
      <c r="B3268" s="38" t="n">
        <v>46287</v>
      </c>
      <c r="C3268" s="39" t="s">
        <v>69</v>
      </c>
      <c r="D3268" s="39" t="s">
        <v>31</v>
      </c>
      <c r="E3268" s="40" t="n">
        <v>2.8</v>
      </c>
      <c r="F3268" s="41" t="n">
        <f aca="false">IF(A3268="","",INDEX(Assumptions!$B$16:$B$18,MATCH(C3268,Assumptions!$A$16:$A$18,0)))</f>
        <v>3</v>
      </c>
      <c r="G3268" s="42" t="n">
        <f aca="false">IF(A3268="","",WORKDAY(B3268,F3268))</f>
        <v>46290</v>
      </c>
    </row>
    <row r="3269" customFormat="false" ht="15" hidden="false" customHeight="false" outlineLevel="0" collapsed="false">
      <c r="A3269" s="37" t="n">
        <v>1003268</v>
      </c>
      <c r="B3269" s="38" t="n">
        <v>46287</v>
      </c>
      <c r="C3269" s="39" t="s">
        <v>69</v>
      </c>
      <c r="D3269" s="39" t="s">
        <v>39</v>
      </c>
      <c r="E3269" s="40" t="n">
        <v>1.7</v>
      </c>
      <c r="F3269" s="41" t="n">
        <f aca="false">IF(A3269="","",INDEX(Assumptions!$B$16:$B$18,MATCH(C3269,Assumptions!$A$16:$A$18,0)))</f>
        <v>3</v>
      </c>
      <c r="G3269" s="42" t="n">
        <f aca="false">IF(A3269="","",WORKDAY(B3269,F3269))</f>
        <v>46290</v>
      </c>
    </row>
    <row r="3270" customFormat="false" ht="15" hidden="false" customHeight="false" outlineLevel="0" collapsed="false">
      <c r="A3270" s="37" t="n">
        <v>1003269</v>
      </c>
      <c r="B3270" s="38" t="n">
        <v>46287</v>
      </c>
      <c r="C3270" s="39" t="s">
        <v>70</v>
      </c>
      <c r="D3270" s="39" t="s">
        <v>33</v>
      </c>
      <c r="E3270" s="40" t="n">
        <v>2.6</v>
      </c>
      <c r="F3270" s="41" t="n">
        <f aca="false">IF(A3270="","",INDEX(Assumptions!$B$16:$B$18,MATCH(C3270,Assumptions!$A$16:$A$18,0)))</f>
        <v>5</v>
      </c>
      <c r="G3270" s="42" t="n">
        <f aca="false">IF(A3270="","",WORKDAY(B3270,F3270))</f>
        <v>46294</v>
      </c>
    </row>
    <row r="3271" customFormat="false" ht="15" hidden="false" customHeight="false" outlineLevel="0" collapsed="false">
      <c r="A3271" s="37" t="n">
        <v>1003270</v>
      </c>
      <c r="B3271" s="38" t="n">
        <v>46287</v>
      </c>
      <c r="C3271" s="39" t="s">
        <v>70</v>
      </c>
      <c r="D3271" s="39" t="s">
        <v>37</v>
      </c>
      <c r="E3271" s="40" t="n">
        <v>1.3</v>
      </c>
      <c r="F3271" s="41" t="n">
        <f aca="false">IF(A3271="","",INDEX(Assumptions!$B$16:$B$18,MATCH(C3271,Assumptions!$A$16:$A$18,0)))</f>
        <v>5</v>
      </c>
      <c r="G3271" s="42" t="n">
        <f aca="false">IF(A3271="","",WORKDAY(B3271,F3271))</f>
        <v>46294</v>
      </c>
    </row>
    <row r="3272" customFormat="false" ht="15" hidden="false" customHeight="false" outlineLevel="0" collapsed="false">
      <c r="A3272" s="37" t="n">
        <v>1003271</v>
      </c>
      <c r="B3272" s="38" t="n">
        <v>46287</v>
      </c>
      <c r="C3272" s="39" t="s">
        <v>68</v>
      </c>
      <c r="D3272" s="39" t="s">
        <v>37</v>
      </c>
      <c r="E3272" s="40" t="n">
        <v>2.2</v>
      </c>
      <c r="F3272" s="41" t="n">
        <f aca="false">IF(A3272="","",INDEX(Assumptions!$B$16:$B$18,MATCH(C3272,Assumptions!$A$16:$A$18,0)))</f>
        <v>1</v>
      </c>
      <c r="G3272" s="42" t="n">
        <f aca="false">IF(A3272="","",WORKDAY(B3272,F3272))</f>
        <v>46288</v>
      </c>
    </row>
    <row r="3273" customFormat="false" ht="15" hidden="false" customHeight="false" outlineLevel="0" collapsed="false">
      <c r="A3273" s="37" t="n">
        <v>1003272</v>
      </c>
      <c r="B3273" s="38" t="n">
        <v>46287</v>
      </c>
      <c r="C3273" s="39" t="s">
        <v>69</v>
      </c>
      <c r="D3273" s="39" t="s">
        <v>37</v>
      </c>
      <c r="E3273" s="40" t="n">
        <v>2.7</v>
      </c>
      <c r="F3273" s="41" t="n">
        <f aca="false">IF(A3273="","",INDEX(Assumptions!$B$16:$B$18,MATCH(C3273,Assumptions!$A$16:$A$18,0)))</f>
        <v>3</v>
      </c>
      <c r="G3273" s="42" t="n">
        <f aca="false">IF(A3273="","",WORKDAY(B3273,F3273))</f>
        <v>46290</v>
      </c>
    </row>
    <row r="3274" customFormat="false" ht="15" hidden="false" customHeight="false" outlineLevel="0" collapsed="false">
      <c r="A3274" s="37" t="n">
        <v>1003273</v>
      </c>
      <c r="B3274" s="38" t="n">
        <v>46287</v>
      </c>
      <c r="C3274" s="39" t="s">
        <v>70</v>
      </c>
      <c r="D3274" s="39" t="s">
        <v>37</v>
      </c>
      <c r="E3274" s="40" t="n">
        <v>2.8</v>
      </c>
      <c r="F3274" s="41" t="n">
        <f aca="false">IF(A3274="","",INDEX(Assumptions!$B$16:$B$18,MATCH(C3274,Assumptions!$A$16:$A$18,0)))</f>
        <v>5</v>
      </c>
      <c r="G3274" s="42" t="n">
        <f aca="false">IF(A3274="","",WORKDAY(B3274,F3274))</f>
        <v>46294</v>
      </c>
    </row>
    <row r="3275" customFormat="false" ht="15" hidden="false" customHeight="false" outlineLevel="0" collapsed="false">
      <c r="A3275" s="37" t="n">
        <v>1003274</v>
      </c>
      <c r="B3275" s="38" t="n">
        <v>46287</v>
      </c>
      <c r="C3275" s="39" t="s">
        <v>68</v>
      </c>
      <c r="D3275" s="39" t="s">
        <v>39</v>
      </c>
      <c r="E3275" s="40" t="n">
        <v>2.5</v>
      </c>
      <c r="F3275" s="41" t="n">
        <f aca="false">IF(A3275="","",INDEX(Assumptions!$B$16:$B$18,MATCH(C3275,Assumptions!$A$16:$A$18,0)))</f>
        <v>1</v>
      </c>
      <c r="G3275" s="42" t="n">
        <f aca="false">IF(A3275="","",WORKDAY(B3275,F3275))</f>
        <v>46288</v>
      </c>
    </row>
    <row r="3276" customFormat="false" ht="15" hidden="false" customHeight="false" outlineLevel="0" collapsed="false">
      <c r="A3276" s="37" t="n">
        <v>1003275</v>
      </c>
      <c r="B3276" s="38" t="n">
        <v>46287</v>
      </c>
      <c r="C3276" s="39" t="s">
        <v>69</v>
      </c>
      <c r="D3276" s="39" t="s">
        <v>35</v>
      </c>
      <c r="E3276" s="40" t="n">
        <v>1.4</v>
      </c>
      <c r="F3276" s="41" t="n">
        <f aca="false">IF(A3276="","",INDEX(Assumptions!$B$16:$B$18,MATCH(C3276,Assumptions!$A$16:$A$18,0)))</f>
        <v>3</v>
      </c>
      <c r="G3276" s="42" t="n">
        <f aca="false">IF(A3276="","",WORKDAY(B3276,F3276))</f>
        <v>46290</v>
      </c>
    </row>
    <row r="3277" customFormat="false" ht="15" hidden="false" customHeight="false" outlineLevel="0" collapsed="false">
      <c r="A3277" s="37" t="n">
        <v>1003276</v>
      </c>
      <c r="B3277" s="38" t="n">
        <v>46287</v>
      </c>
      <c r="C3277" s="39" t="s">
        <v>70</v>
      </c>
      <c r="D3277" s="39" t="s">
        <v>35</v>
      </c>
      <c r="E3277" s="40" t="n">
        <v>3.6</v>
      </c>
      <c r="F3277" s="41" t="n">
        <f aca="false">IF(A3277="","",INDEX(Assumptions!$B$16:$B$18,MATCH(C3277,Assumptions!$A$16:$A$18,0)))</f>
        <v>5</v>
      </c>
      <c r="G3277" s="42" t="n">
        <f aca="false">IF(A3277="","",WORKDAY(B3277,F3277))</f>
        <v>46294</v>
      </c>
    </row>
    <row r="3278" customFormat="false" ht="15" hidden="false" customHeight="false" outlineLevel="0" collapsed="false">
      <c r="A3278" s="37" t="n">
        <v>1003277</v>
      </c>
      <c r="B3278" s="38" t="n">
        <v>46287</v>
      </c>
      <c r="C3278" s="39" t="s">
        <v>70</v>
      </c>
      <c r="D3278" s="39" t="s">
        <v>37</v>
      </c>
      <c r="E3278" s="40" t="n">
        <v>2.2</v>
      </c>
      <c r="F3278" s="41" t="n">
        <f aca="false">IF(A3278="","",INDEX(Assumptions!$B$16:$B$18,MATCH(C3278,Assumptions!$A$16:$A$18,0)))</f>
        <v>5</v>
      </c>
      <c r="G3278" s="42" t="n">
        <f aca="false">IF(A3278="","",WORKDAY(B3278,F3278))</f>
        <v>46294</v>
      </c>
    </row>
    <row r="3279" customFormat="false" ht="15" hidden="false" customHeight="false" outlineLevel="0" collapsed="false">
      <c r="A3279" s="37" t="n">
        <v>1003278</v>
      </c>
      <c r="B3279" s="38" t="n">
        <v>46287</v>
      </c>
      <c r="C3279" s="39" t="s">
        <v>70</v>
      </c>
      <c r="D3279" s="39" t="s">
        <v>33</v>
      </c>
      <c r="E3279" s="40" t="n">
        <v>1.8</v>
      </c>
      <c r="F3279" s="41" t="n">
        <f aca="false">IF(A3279="","",INDEX(Assumptions!$B$16:$B$18,MATCH(C3279,Assumptions!$A$16:$A$18,0)))</f>
        <v>5</v>
      </c>
      <c r="G3279" s="42" t="n">
        <f aca="false">IF(A3279="","",WORKDAY(B3279,F3279))</f>
        <v>46294</v>
      </c>
    </row>
    <row r="3280" customFormat="false" ht="15" hidden="false" customHeight="false" outlineLevel="0" collapsed="false">
      <c r="A3280" s="37" t="n">
        <v>1003279</v>
      </c>
      <c r="B3280" s="38" t="n">
        <v>46287</v>
      </c>
      <c r="C3280" s="39" t="s">
        <v>69</v>
      </c>
      <c r="D3280" s="39" t="s">
        <v>39</v>
      </c>
      <c r="E3280" s="40" t="n">
        <v>0.5</v>
      </c>
      <c r="F3280" s="41" t="n">
        <f aca="false">IF(A3280="","",INDEX(Assumptions!$B$16:$B$18,MATCH(C3280,Assumptions!$A$16:$A$18,0)))</f>
        <v>3</v>
      </c>
      <c r="G3280" s="42" t="n">
        <f aca="false">IF(A3280="","",WORKDAY(B3280,F3280))</f>
        <v>46290</v>
      </c>
    </row>
    <row r="3281" customFormat="false" ht="15" hidden="false" customHeight="false" outlineLevel="0" collapsed="false">
      <c r="A3281" s="37" t="n">
        <v>1003280</v>
      </c>
      <c r="B3281" s="38" t="n">
        <v>46287</v>
      </c>
      <c r="C3281" s="39" t="s">
        <v>69</v>
      </c>
      <c r="D3281" s="39" t="s">
        <v>37</v>
      </c>
      <c r="E3281" s="40" t="n">
        <v>1.8</v>
      </c>
      <c r="F3281" s="41" t="n">
        <f aca="false">IF(A3281="","",INDEX(Assumptions!$B$16:$B$18,MATCH(C3281,Assumptions!$A$16:$A$18,0)))</f>
        <v>3</v>
      </c>
      <c r="G3281" s="42" t="n">
        <f aca="false">IF(A3281="","",WORKDAY(B3281,F3281))</f>
        <v>46290</v>
      </c>
    </row>
    <row r="3282" customFormat="false" ht="15" hidden="false" customHeight="false" outlineLevel="0" collapsed="false">
      <c r="A3282" s="37" t="n">
        <v>1003281</v>
      </c>
      <c r="B3282" s="38" t="n">
        <v>46287</v>
      </c>
      <c r="C3282" s="39" t="s">
        <v>68</v>
      </c>
      <c r="D3282" s="39" t="s">
        <v>31</v>
      </c>
      <c r="E3282" s="40" t="n">
        <v>1.4</v>
      </c>
      <c r="F3282" s="41" t="n">
        <f aca="false">IF(A3282="","",INDEX(Assumptions!$B$16:$B$18,MATCH(C3282,Assumptions!$A$16:$A$18,0)))</f>
        <v>1</v>
      </c>
      <c r="G3282" s="42" t="n">
        <f aca="false">IF(A3282="","",WORKDAY(B3282,F3282))</f>
        <v>46288</v>
      </c>
    </row>
    <row r="3283" customFormat="false" ht="15" hidden="false" customHeight="false" outlineLevel="0" collapsed="false">
      <c r="A3283" s="37" t="n">
        <v>1003282</v>
      </c>
      <c r="B3283" s="38" t="n">
        <v>46287</v>
      </c>
      <c r="C3283" s="39" t="s">
        <v>69</v>
      </c>
      <c r="D3283" s="39" t="s">
        <v>39</v>
      </c>
      <c r="E3283" s="40" t="n">
        <v>4.4</v>
      </c>
      <c r="F3283" s="41" t="n">
        <f aca="false">IF(A3283="","",INDEX(Assumptions!$B$16:$B$18,MATCH(C3283,Assumptions!$A$16:$A$18,0)))</f>
        <v>3</v>
      </c>
      <c r="G3283" s="42" t="n">
        <f aca="false">IF(A3283="","",WORKDAY(B3283,F3283))</f>
        <v>46290</v>
      </c>
    </row>
    <row r="3284" customFormat="false" ht="15" hidden="false" customHeight="false" outlineLevel="0" collapsed="false">
      <c r="A3284" s="37" t="n">
        <v>1003283</v>
      </c>
      <c r="B3284" s="38" t="n">
        <v>46287</v>
      </c>
      <c r="C3284" s="39" t="s">
        <v>70</v>
      </c>
      <c r="D3284" s="39" t="s">
        <v>37</v>
      </c>
      <c r="E3284" s="40" t="n">
        <v>3</v>
      </c>
      <c r="F3284" s="41" t="n">
        <f aca="false">IF(A3284="","",INDEX(Assumptions!$B$16:$B$18,MATCH(C3284,Assumptions!$A$16:$A$18,0)))</f>
        <v>5</v>
      </c>
      <c r="G3284" s="42" t="n">
        <f aca="false">IF(A3284="","",WORKDAY(B3284,F3284))</f>
        <v>46294</v>
      </c>
    </row>
    <row r="3285" customFormat="false" ht="15" hidden="false" customHeight="false" outlineLevel="0" collapsed="false">
      <c r="A3285" s="37" t="n">
        <v>1003284</v>
      </c>
      <c r="B3285" s="38" t="n">
        <v>46287</v>
      </c>
      <c r="C3285" s="39" t="s">
        <v>69</v>
      </c>
      <c r="D3285" s="39" t="s">
        <v>33</v>
      </c>
      <c r="E3285" s="40" t="n">
        <v>2.4</v>
      </c>
      <c r="F3285" s="41" t="n">
        <f aca="false">IF(A3285="","",INDEX(Assumptions!$B$16:$B$18,MATCH(C3285,Assumptions!$A$16:$A$18,0)))</f>
        <v>3</v>
      </c>
      <c r="G3285" s="42" t="n">
        <f aca="false">IF(A3285="","",WORKDAY(B3285,F3285))</f>
        <v>46290</v>
      </c>
    </row>
    <row r="3286" customFormat="false" ht="15" hidden="false" customHeight="false" outlineLevel="0" collapsed="false">
      <c r="A3286" s="37" t="n">
        <v>1003285</v>
      </c>
      <c r="B3286" s="38" t="n">
        <v>46287</v>
      </c>
      <c r="C3286" s="39" t="s">
        <v>68</v>
      </c>
      <c r="D3286" s="39" t="s">
        <v>35</v>
      </c>
      <c r="E3286" s="40" t="n">
        <v>1.6</v>
      </c>
      <c r="F3286" s="41" t="n">
        <f aca="false">IF(A3286="","",INDEX(Assumptions!$B$16:$B$18,MATCH(C3286,Assumptions!$A$16:$A$18,0)))</f>
        <v>1</v>
      </c>
      <c r="G3286" s="42" t="n">
        <f aca="false">IF(A3286="","",WORKDAY(B3286,F3286))</f>
        <v>46288</v>
      </c>
    </row>
    <row r="3287" customFormat="false" ht="15" hidden="false" customHeight="false" outlineLevel="0" collapsed="false">
      <c r="A3287" s="37" t="n">
        <v>1003286</v>
      </c>
      <c r="B3287" s="38" t="n">
        <v>46287</v>
      </c>
      <c r="C3287" s="39" t="s">
        <v>69</v>
      </c>
      <c r="D3287" s="39" t="s">
        <v>35</v>
      </c>
      <c r="E3287" s="40" t="n">
        <v>1</v>
      </c>
      <c r="F3287" s="41" t="n">
        <f aca="false">IF(A3287="","",INDEX(Assumptions!$B$16:$B$18,MATCH(C3287,Assumptions!$A$16:$A$18,0)))</f>
        <v>3</v>
      </c>
      <c r="G3287" s="42" t="n">
        <f aca="false">IF(A3287="","",WORKDAY(B3287,F3287))</f>
        <v>46290</v>
      </c>
    </row>
    <row r="3288" customFormat="false" ht="15" hidden="false" customHeight="false" outlineLevel="0" collapsed="false">
      <c r="A3288" s="37" t="n">
        <v>1003287</v>
      </c>
      <c r="B3288" s="38" t="n">
        <v>46287</v>
      </c>
      <c r="C3288" s="39" t="s">
        <v>69</v>
      </c>
      <c r="D3288" s="39" t="s">
        <v>35</v>
      </c>
      <c r="E3288" s="40" t="n">
        <v>0.6</v>
      </c>
      <c r="F3288" s="41" t="n">
        <f aca="false">IF(A3288="","",INDEX(Assumptions!$B$16:$B$18,MATCH(C3288,Assumptions!$A$16:$A$18,0)))</f>
        <v>3</v>
      </c>
      <c r="G3288" s="42" t="n">
        <f aca="false">IF(A3288="","",WORKDAY(B3288,F3288))</f>
        <v>46290</v>
      </c>
    </row>
    <row r="3289" customFormat="false" ht="15" hidden="false" customHeight="false" outlineLevel="0" collapsed="false">
      <c r="A3289" s="37" t="n">
        <v>1003288</v>
      </c>
      <c r="B3289" s="38" t="n">
        <v>46287</v>
      </c>
      <c r="C3289" s="39" t="s">
        <v>69</v>
      </c>
      <c r="D3289" s="39" t="s">
        <v>33</v>
      </c>
      <c r="E3289" s="40" t="n">
        <v>0.7</v>
      </c>
      <c r="F3289" s="41" t="n">
        <f aca="false">IF(A3289="","",INDEX(Assumptions!$B$16:$B$18,MATCH(C3289,Assumptions!$A$16:$A$18,0)))</f>
        <v>3</v>
      </c>
      <c r="G3289" s="42" t="n">
        <f aca="false">IF(A3289="","",WORKDAY(B3289,F3289))</f>
        <v>46290</v>
      </c>
    </row>
    <row r="3290" customFormat="false" ht="15" hidden="false" customHeight="false" outlineLevel="0" collapsed="false">
      <c r="A3290" s="37" t="n">
        <v>1003289</v>
      </c>
      <c r="B3290" s="38" t="n">
        <v>46287</v>
      </c>
      <c r="C3290" s="39" t="s">
        <v>70</v>
      </c>
      <c r="D3290" s="39" t="s">
        <v>31</v>
      </c>
      <c r="E3290" s="40" t="n">
        <v>1.5</v>
      </c>
      <c r="F3290" s="41" t="n">
        <f aca="false">IF(A3290="","",INDEX(Assumptions!$B$16:$B$18,MATCH(C3290,Assumptions!$A$16:$A$18,0)))</f>
        <v>5</v>
      </c>
      <c r="G3290" s="42" t="n">
        <f aca="false">IF(A3290="","",WORKDAY(B3290,F3290))</f>
        <v>46294</v>
      </c>
    </row>
    <row r="3291" customFormat="false" ht="15" hidden="false" customHeight="false" outlineLevel="0" collapsed="false">
      <c r="A3291" s="37" t="n">
        <v>1003290</v>
      </c>
      <c r="B3291" s="38" t="n">
        <v>46287</v>
      </c>
      <c r="C3291" s="39" t="s">
        <v>69</v>
      </c>
      <c r="D3291" s="39" t="s">
        <v>37</v>
      </c>
      <c r="E3291" s="40" t="n">
        <v>9.7</v>
      </c>
      <c r="F3291" s="41" t="n">
        <f aca="false">IF(A3291="","",INDEX(Assumptions!$B$16:$B$18,MATCH(C3291,Assumptions!$A$16:$A$18,0)))</f>
        <v>3</v>
      </c>
      <c r="G3291" s="42" t="n">
        <f aca="false">IF(A3291="","",WORKDAY(B3291,F3291))</f>
        <v>46290</v>
      </c>
    </row>
    <row r="3292" customFormat="false" ht="15" hidden="false" customHeight="false" outlineLevel="0" collapsed="false">
      <c r="A3292" s="37" t="n">
        <v>1003291</v>
      </c>
      <c r="B3292" s="38" t="n">
        <v>46287</v>
      </c>
      <c r="C3292" s="39" t="s">
        <v>70</v>
      </c>
      <c r="D3292" s="39" t="s">
        <v>39</v>
      </c>
      <c r="E3292" s="40" t="n">
        <v>1.2</v>
      </c>
      <c r="F3292" s="41" t="n">
        <f aca="false">IF(A3292="","",INDEX(Assumptions!$B$16:$B$18,MATCH(C3292,Assumptions!$A$16:$A$18,0)))</f>
        <v>5</v>
      </c>
      <c r="G3292" s="42" t="n">
        <f aca="false">IF(A3292="","",WORKDAY(B3292,F3292))</f>
        <v>46294</v>
      </c>
    </row>
    <row r="3293" customFormat="false" ht="15" hidden="false" customHeight="false" outlineLevel="0" collapsed="false">
      <c r="A3293" s="37" t="n">
        <v>1003292</v>
      </c>
      <c r="B3293" s="38" t="n">
        <v>46287</v>
      </c>
      <c r="C3293" s="39" t="s">
        <v>68</v>
      </c>
      <c r="D3293" s="39" t="s">
        <v>39</v>
      </c>
      <c r="E3293" s="40" t="n">
        <v>1</v>
      </c>
      <c r="F3293" s="41" t="n">
        <f aca="false">IF(A3293="","",INDEX(Assumptions!$B$16:$B$18,MATCH(C3293,Assumptions!$A$16:$A$18,0)))</f>
        <v>1</v>
      </c>
      <c r="G3293" s="42" t="n">
        <f aca="false">IF(A3293="","",WORKDAY(B3293,F3293))</f>
        <v>46288</v>
      </c>
    </row>
    <row r="3294" customFormat="false" ht="15" hidden="false" customHeight="false" outlineLevel="0" collapsed="false">
      <c r="A3294" s="37" t="n">
        <v>1003293</v>
      </c>
      <c r="B3294" s="38" t="n">
        <v>46287</v>
      </c>
      <c r="C3294" s="39" t="s">
        <v>68</v>
      </c>
      <c r="D3294" s="39" t="s">
        <v>35</v>
      </c>
      <c r="E3294" s="40" t="n">
        <v>2.4</v>
      </c>
      <c r="F3294" s="41" t="n">
        <f aca="false">IF(A3294="","",INDEX(Assumptions!$B$16:$B$18,MATCH(C3294,Assumptions!$A$16:$A$18,0)))</f>
        <v>1</v>
      </c>
      <c r="G3294" s="42" t="n">
        <f aca="false">IF(A3294="","",WORKDAY(B3294,F3294))</f>
        <v>46288</v>
      </c>
    </row>
    <row r="3295" customFormat="false" ht="15" hidden="false" customHeight="false" outlineLevel="0" collapsed="false">
      <c r="A3295" s="37" t="n">
        <v>1003294</v>
      </c>
      <c r="B3295" s="38" t="n">
        <v>46287</v>
      </c>
      <c r="C3295" s="39" t="s">
        <v>69</v>
      </c>
      <c r="D3295" s="39" t="s">
        <v>31</v>
      </c>
      <c r="E3295" s="40" t="n">
        <v>0.6</v>
      </c>
      <c r="F3295" s="41" t="n">
        <f aca="false">IF(A3295="","",INDEX(Assumptions!$B$16:$B$18,MATCH(C3295,Assumptions!$A$16:$A$18,0)))</f>
        <v>3</v>
      </c>
      <c r="G3295" s="42" t="n">
        <f aca="false">IF(A3295="","",WORKDAY(B3295,F3295))</f>
        <v>46290</v>
      </c>
    </row>
    <row r="3296" customFormat="false" ht="15" hidden="false" customHeight="false" outlineLevel="0" collapsed="false">
      <c r="A3296" s="37" t="n">
        <v>1003295</v>
      </c>
      <c r="B3296" s="38" t="n">
        <v>46287</v>
      </c>
      <c r="C3296" s="39" t="s">
        <v>69</v>
      </c>
      <c r="D3296" s="39" t="s">
        <v>35</v>
      </c>
      <c r="E3296" s="40" t="n">
        <v>2.2</v>
      </c>
      <c r="F3296" s="41" t="n">
        <f aca="false">IF(A3296="","",INDEX(Assumptions!$B$16:$B$18,MATCH(C3296,Assumptions!$A$16:$A$18,0)))</f>
        <v>3</v>
      </c>
      <c r="G3296" s="42" t="n">
        <f aca="false">IF(A3296="","",WORKDAY(B3296,F3296))</f>
        <v>46290</v>
      </c>
    </row>
    <row r="3297" customFormat="false" ht="15" hidden="false" customHeight="false" outlineLevel="0" collapsed="false">
      <c r="A3297" s="37" t="n">
        <v>1003296</v>
      </c>
      <c r="B3297" s="38" t="n">
        <v>46287</v>
      </c>
      <c r="C3297" s="39" t="s">
        <v>70</v>
      </c>
      <c r="D3297" s="39" t="s">
        <v>39</v>
      </c>
      <c r="E3297" s="40" t="n">
        <v>2.3</v>
      </c>
      <c r="F3297" s="41" t="n">
        <f aca="false">IF(A3297="","",INDEX(Assumptions!$B$16:$B$18,MATCH(C3297,Assumptions!$A$16:$A$18,0)))</f>
        <v>5</v>
      </c>
      <c r="G3297" s="42" t="n">
        <f aca="false">IF(A3297="","",WORKDAY(B3297,F3297))</f>
        <v>46294</v>
      </c>
    </row>
    <row r="3298" customFormat="false" ht="15" hidden="false" customHeight="false" outlineLevel="0" collapsed="false">
      <c r="A3298" s="37" t="n">
        <v>1003297</v>
      </c>
      <c r="B3298" s="38" t="n">
        <v>46287</v>
      </c>
      <c r="C3298" s="39" t="s">
        <v>69</v>
      </c>
      <c r="D3298" s="39" t="s">
        <v>37</v>
      </c>
      <c r="E3298" s="40" t="n">
        <v>0.8</v>
      </c>
      <c r="F3298" s="41" t="n">
        <f aca="false">IF(A3298="","",INDEX(Assumptions!$B$16:$B$18,MATCH(C3298,Assumptions!$A$16:$A$18,0)))</f>
        <v>3</v>
      </c>
      <c r="G3298" s="42" t="n">
        <f aca="false">IF(A3298="","",WORKDAY(B3298,F3298))</f>
        <v>46290</v>
      </c>
    </row>
    <row r="3299" customFormat="false" ht="15" hidden="false" customHeight="false" outlineLevel="0" collapsed="false">
      <c r="A3299" s="37" t="n">
        <v>1003298</v>
      </c>
      <c r="B3299" s="38" t="n">
        <v>46287</v>
      </c>
      <c r="C3299" s="39" t="s">
        <v>69</v>
      </c>
      <c r="D3299" s="39" t="s">
        <v>39</v>
      </c>
      <c r="E3299" s="40" t="n">
        <v>2.6</v>
      </c>
      <c r="F3299" s="41" t="n">
        <f aca="false">IF(A3299="","",INDEX(Assumptions!$B$16:$B$18,MATCH(C3299,Assumptions!$A$16:$A$18,0)))</f>
        <v>3</v>
      </c>
      <c r="G3299" s="42" t="n">
        <f aca="false">IF(A3299="","",WORKDAY(B3299,F3299))</f>
        <v>46290</v>
      </c>
    </row>
    <row r="3300" customFormat="false" ht="15" hidden="false" customHeight="false" outlineLevel="0" collapsed="false">
      <c r="A3300" s="37" t="n">
        <v>1003299</v>
      </c>
      <c r="B3300" s="38" t="n">
        <v>46288</v>
      </c>
      <c r="C3300" s="39" t="s">
        <v>69</v>
      </c>
      <c r="D3300" s="39" t="s">
        <v>31</v>
      </c>
      <c r="E3300" s="40" t="n">
        <v>0.8</v>
      </c>
      <c r="F3300" s="41" t="n">
        <f aca="false">IF(A3300="","",INDEX(Assumptions!$B$16:$B$18,MATCH(C3300,Assumptions!$A$16:$A$18,0)))</f>
        <v>3</v>
      </c>
      <c r="G3300" s="42" t="n">
        <f aca="false">IF(A3300="","",WORKDAY(B3300,F3300))</f>
        <v>46293</v>
      </c>
    </row>
    <row r="3301" customFormat="false" ht="15" hidden="false" customHeight="false" outlineLevel="0" collapsed="false">
      <c r="A3301" s="37" t="n">
        <v>1003300</v>
      </c>
      <c r="B3301" s="38" t="n">
        <v>46288</v>
      </c>
      <c r="C3301" s="39" t="s">
        <v>70</v>
      </c>
      <c r="D3301" s="39" t="s">
        <v>37</v>
      </c>
      <c r="E3301" s="40" t="n">
        <v>1.5</v>
      </c>
      <c r="F3301" s="41" t="n">
        <f aca="false">IF(A3301="","",INDEX(Assumptions!$B$16:$B$18,MATCH(C3301,Assumptions!$A$16:$A$18,0)))</f>
        <v>5</v>
      </c>
      <c r="G3301" s="42" t="n">
        <f aca="false">IF(A3301="","",WORKDAY(B3301,F3301))</f>
        <v>46295</v>
      </c>
    </row>
    <row r="3302" customFormat="false" ht="15" hidden="false" customHeight="false" outlineLevel="0" collapsed="false">
      <c r="A3302" s="37" t="n">
        <v>1003301</v>
      </c>
      <c r="B3302" s="38" t="n">
        <v>46288</v>
      </c>
      <c r="C3302" s="39" t="s">
        <v>70</v>
      </c>
      <c r="D3302" s="39" t="s">
        <v>31</v>
      </c>
      <c r="E3302" s="40" t="n">
        <v>0.9</v>
      </c>
      <c r="F3302" s="41" t="n">
        <f aca="false">IF(A3302="","",INDEX(Assumptions!$B$16:$B$18,MATCH(C3302,Assumptions!$A$16:$A$18,0)))</f>
        <v>5</v>
      </c>
      <c r="G3302" s="42" t="n">
        <f aca="false">IF(A3302="","",WORKDAY(B3302,F3302))</f>
        <v>46295</v>
      </c>
    </row>
    <row r="3303" customFormat="false" ht="15" hidden="false" customHeight="false" outlineLevel="0" collapsed="false">
      <c r="A3303" s="37" t="n">
        <v>1003302</v>
      </c>
      <c r="B3303" s="38" t="n">
        <v>46288</v>
      </c>
      <c r="C3303" s="39" t="s">
        <v>69</v>
      </c>
      <c r="D3303" s="39" t="s">
        <v>37</v>
      </c>
      <c r="E3303" s="40" t="n">
        <v>1.1</v>
      </c>
      <c r="F3303" s="41" t="n">
        <f aca="false">IF(A3303="","",INDEX(Assumptions!$B$16:$B$18,MATCH(C3303,Assumptions!$A$16:$A$18,0)))</f>
        <v>3</v>
      </c>
      <c r="G3303" s="42" t="n">
        <f aca="false">IF(A3303="","",WORKDAY(B3303,F3303))</f>
        <v>46293</v>
      </c>
    </row>
    <row r="3304" customFormat="false" ht="15" hidden="false" customHeight="false" outlineLevel="0" collapsed="false">
      <c r="A3304" s="37" t="n">
        <v>1003303</v>
      </c>
      <c r="B3304" s="38" t="n">
        <v>46288</v>
      </c>
      <c r="C3304" s="39" t="s">
        <v>69</v>
      </c>
      <c r="D3304" s="39" t="s">
        <v>35</v>
      </c>
      <c r="E3304" s="40" t="n">
        <v>0.4</v>
      </c>
      <c r="F3304" s="41" t="n">
        <f aca="false">IF(A3304="","",INDEX(Assumptions!$B$16:$B$18,MATCH(C3304,Assumptions!$A$16:$A$18,0)))</f>
        <v>3</v>
      </c>
      <c r="G3304" s="42" t="n">
        <f aca="false">IF(A3304="","",WORKDAY(B3304,F3304))</f>
        <v>46293</v>
      </c>
    </row>
    <row r="3305" customFormat="false" ht="15" hidden="false" customHeight="false" outlineLevel="0" collapsed="false">
      <c r="A3305" s="37" t="n">
        <v>1003304</v>
      </c>
      <c r="B3305" s="38" t="n">
        <v>46288</v>
      </c>
      <c r="C3305" s="39" t="s">
        <v>69</v>
      </c>
      <c r="D3305" s="39" t="s">
        <v>35</v>
      </c>
      <c r="E3305" s="40" t="n">
        <v>1.5</v>
      </c>
      <c r="F3305" s="41" t="n">
        <f aca="false">IF(A3305="","",INDEX(Assumptions!$B$16:$B$18,MATCH(C3305,Assumptions!$A$16:$A$18,0)))</f>
        <v>3</v>
      </c>
      <c r="G3305" s="42" t="n">
        <f aca="false">IF(A3305="","",WORKDAY(B3305,F3305))</f>
        <v>46293</v>
      </c>
    </row>
    <row r="3306" customFormat="false" ht="15" hidden="false" customHeight="false" outlineLevel="0" collapsed="false">
      <c r="A3306" s="37" t="n">
        <v>1003305</v>
      </c>
      <c r="B3306" s="38" t="n">
        <v>46288</v>
      </c>
      <c r="C3306" s="39" t="s">
        <v>68</v>
      </c>
      <c r="D3306" s="39" t="s">
        <v>39</v>
      </c>
      <c r="E3306" s="40" t="n">
        <v>2.5</v>
      </c>
      <c r="F3306" s="41" t="n">
        <f aca="false">IF(A3306="","",INDEX(Assumptions!$B$16:$B$18,MATCH(C3306,Assumptions!$A$16:$A$18,0)))</f>
        <v>1</v>
      </c>
      <c r="G3306" s="42" t="n">
        <f aca="false">IF(A3306="","",WORKDAY(B3306,F3306))</f>
        <v>46289</v>
      </c>
    </row>
    <row r="3307" customFormat="false" ht="15" hidden="false" customHeight="false" outlineLevel="0" collapsed="false">
      <c r="A3307" s="37" t="n">
        <v>1003306</v>
      </c>
      <c r="B3307" s="38" t="n">
        <v>46288</v>
      </c>
      <c r="C3307" s="39" t="s">
        <v>69</v>
      </c>
      <c r="D3307" s="39" t="s">
        <v>31</v>
      </c>
      <c r="E3307" s="40" t="n">
        <v>4.9</v>
      </c>
      <c r="F3307" s="41" t="n">
        <f aca="false">IF(A3307="","",INDEX(Assumptions!$B$16:$B$18,MATCH(C3307,Assumptions!$A$16:$A$18,0)))</f>
        <v>3</v>
      </c>
      <c r="G3307" s="42" t="n">
        <f aca="false">IF(A3307="","",WORKDAY(B3307,F3307))</f>
        <v>46293</v>
      </c>
    </row>
    <row r="3308" customFormat="false" ht="15" hidden="false" customHeight="false" outlineLevel="0" collapsed="false">
      <c r="A3308" s="37" t="n">
        <v>1003307</v>
      </c>
      <c r="B3308" s="38" t="n">
        <v>46288</v>
      </c>
      <c r="C3308" s="39" t="s">
        <v>69</v>
      </c>
      <c r="D3308" s="39" t="s">
        <v>37</v>
      </c>
      <c r="E3308" s="40" t="n">
        <v>2</v>
      </c>
      <c r="F3308" s="41" t="n">
        <f aca="false">IF(A3308="","",INDEX(Assumptions!$B$16:$B$18,MATCH(C3308,Assumptions!$A$16:$A$18,0)))</f>
        <v>3</v>
      </c>
      <c r="G3308" s="42" t="n">
        <f aca="false">IF(A3308="","",WORKDAY(B3308,F3308))</f>
        <v>46293</v>
      </c>
    </row>
    <row r="3309" customFormat="false" ht="15" hidden="false" customHeight="false" outlineLevel="0" collapsed="false">
      <c r="A3309" s="37" t="n">
        <v>1003308</v>
      </c>
      <c r="B3309" s="38" t="n">
        <v>46288</v>
      </c>
      <c r="C3309" s="39" t="s">
        <v>68</v>
      </c>
      <c r="D3309" s="39" t="s">
        <v>37</v>
      </c>
      <c r="E3309" s="40" t="n">
        <v>0.9</v>
      </c>
      <c r="F3309" s="41" t="n">
        <f aca="false">IF(A3309="","",INDEX(Assumptions!$B$16:$B$18,MATCH(C3309,Assumptions!$A$16:$A$18,0)))</f>
        <v>1</v>
      </c>
      <c r="G3309" s="42" t="n">
        <f aca="false">IF(A3309="","",WORKDAY(B3309,F3309))</f>
        <v>46289</v>
      </c>
    </row>
    <row r="3310" customFormat="false" ht="15" hidden="false" customHeight="false" outlineLevel="0" collapsed="false">
      <c r="A3310" s="37" t="n">
        <v>1003309</v>
      </c>
      <c r="B3310" s="38" t="n">
        <v>46288</v>
      </c>
      <c r="C3310" s="39" t="s">
        <v>69</v>
      </c>
      <c r="D3310" s="39" t="s">
        <v>37</v>
      </c>
      <c r="E3310" s="40" t="n">
        <v>2</v>
      </c>
      <c r="F3310" s="41" t="n">
        <f aca="false">IF(A3310="","",INDEX(Assumptions!$B$16:$B$18,MATCH(C3310,Assumptions!$A$16:$A$18,0)))</f>
        <v>3</v>
      </c>
      <c r="G3310" s="42" t="n">
        <f aca="false">IF(A3310="","",WORKDAY(B3310,F3310))</f>
        <v>46293</v>
      </c>
    </row>
    <row r="3311" customFormat="false" ht="15" hidden="false" customHeight="false" outlineLevel="0" collapsed="false">
      <c r="A3311" s="37" t="n">
        <v>1003310</v>
      </c>
      <c r="B3311" s="38" t="n">
        <v>46288</v>
      </c>
      <c r="C3311" s="39" t="s">
        <v>69</v>
      </c>
      <c r="D3311" s="39" t="s">
        <v>39</v>
      </c>
      <c r="E3311" s="40" t="n">
        <v>1.5</v>
      </c>
      <c r="F3311" s="41" t="n">
        <f aca="false">IF(A3311="","",INDEX(Assumptions!$B$16:$B$18,MATCH(C3311,Assumptions!$A$16:$A$18,0)))</f>
        <v>3</v>
      </c>
      <c r="G3311" s="42" t="n">
        <f aca="false">IF(A3311="","",WORKDAY(B3311,F3311))</f>
        <v>46293</v>
      </c>
    </row>
    <row r="3312" customFormat="false" ht="15" hidden="false" customHeight="false" outlineLevel="0" collapsed="false">
      <c r="A3312" s="37" t="n">
        <v>1003311</v>
      </c>
      <c r="B3312" s="38" t="n">
        <v>46288</v>
      </c>
      <c r="C3312" s="39" t="s">
        <v>69</v>
      </c>
      <c r="D3312" s="39" t="s">
        <v>33</v>
      </c>
      <c r="E3312" s="40" t="n">
        <v>1.4</v>
      </c>
      <c r="F3312" s="41" t="n">
        <f aca="false">IF(A3312="","",INDEX(Assumptions!$B$16:$B$18,MATCH(C3312,Assumptions!$A$16:$A$18,0)))</f>
        <v>3</v>
      </c>
      <c r="G3312" s="42" t="n">
        <f aca="false">IF(A3312="","",WORKDAY(B3312,F3312))</f>
        <v>46293</v>
      </c>
    </row>
    <row r="3313" customFormat="false" ht="15" hidden="false" customHeight="false" outlineLevel="0" collapsed="false">
      <c r="A3313" s="37" t="n">
        <v>1003312</v>
      </c>
      <c r="B3313" s="38" t="n">
        <v>46288</v>
      </c>
      <c r="C3313" s="39" t="s">
        <v>69</v>
      </c>
      <c r="D3313" s="39" t="s">
        <v>33</v>
      </c>
      <c r="E3313" s="40" t="n">
        <v>0.9</v>
      </c>
      <c r="F3313" s="41" t="n">
        <f aca="false">IF(A3313="","",INDEX(Assumptions!$B$16:$B$18,MATCH(C3313,Assumptions!$A$16:$A$18,0)))</f>
        <v>3</v>
      </c>
      <c r="G3313" s="42" t="n">
        <f aca="false">IF(A3313="","",WORKDAY(B3313,F3313))</f>
        <v>46293</v>
      </c>
    </row>
    <row r="3314" customFormat="false" ht="15" hidden="false" customHeight="false" outlineLevel="0" collapsed="false">
      <c r="A3314" s="37" t="n">
        <v>1003313</v>
      </c>
      <c r="B3314" s="38" t="n">
        <v>46288</v>
      </c>
      <c r="C3314" s="39" t="s">
        <v>68</v>
      </c>
      <c r="D3314" s="39" t="s">
        <v>31</v>
      </c>
      <c r="E3314" s="40" t="n">
        <v>0.8</v>
      </c>
      <c r="F3314" s="41" t="n">
        <f aca="false">IF(A3314="","",INDEX(Assumptions!$B$16:$B$18,MATCH(C3314,Assumptions!$A$16:$A$18,0)))</f>
        <v>1</v>
      </c>
      <c r="G3314" s="42" t="n">
        <f aca="false">IF(A3314="","",WORKDAY(B3314,F3314))</f>
        <v>46289</v>
      </c>
    </row>
    <row r="3315" customFormat="false" ht="15" hidden="false" customHeight="false" outlineLevel="0" collapsed="false">
      <c r="A3315" s="37" t="n">
        <v>1003314</v>
      </c>
      <c r="B3315" s="38" t="n">
        <v>46288</v>
      </c>
      <c r="C3315" s="39" t="s">
        <v>69</v>
      </c>
      <c r="D3315" s="39" t="s">
        <v>39</v>
      </c>
      <c r="E3315" s="40" t="n">
        <v>0.5</v>
      </c>
      <c r="F3315" s="41" t="n">
        <f aca="false">IF(A3315="","",INDEX(Assumptions!$B$16:$B$18,MATCH(C3315,Assumptions!$A$16:$A$18,0)))</f>
        <v>3</v>
      </c>
      <c r="G3315" s="42" t="n">
        <f aca="false">IF(A3315="","",WORKDAY(B3315,F3315))</f>
        <v>46293</v>
      </c>
    </row>
    <row r="3316" customFormat="false" ht="15" hidden="false" customHeight="false" outlineLevel="0" collapsed="false">
      <c r="A3316" s="37" t="n">
        <v>1003315</v>
      </c>
      <c r="B3316" s="38" t="n">
        <v>46288</v>
      </c>
      <c r="C3316" s="39" t="s">
        <v>69</v>
      </c>
      <c r="D3316" s="39" t="s">
        <v>37</v>
      </c>
      <c r="E3316" s="40" t="n">
        <v>3.6</v>
      </c>
      <c r="F3316" s="41" t="n">
        <f aca="false">IF(A3316="","",INDEX(Assumptions!$B$16:$B$18,MATCH(C3316,Assumptions!$A$16:$A$18,0)))</f>
        <v>3</v>
      </c>
      <c r="G3316" s="42" t="n">
        <f aca="false">IF(A3316="","",WORKDAY(B3316,F3316))</f>
        <v>46293</v>
      </c>
    </row>
    <row r="3317" customFormat="false" ht="15" hidden="false" customHeight="false" outlineLevel="0" collapsed="false">
      <c r="A3317" s="37" t="n">
        <v>1003316</v>
      </c>
      <c r="B3317" s="38" t="n">
        <v>46288</v>
      </c>
      <c r="C3317" s="39" t="s">
        <v>69</v>
      </c>
      <c r="D3317" s="39" t="s">
        <v>31</v>
      </c>
      <c r="E3317" s="40" t="n">
        <v>0.5</v>
      </c>
      <c r="F3317" s="41" t="n">
        <f aca="false">IF(A3317="","",INDEX(Assumptions!$B$16:$B$18,MATCH(C3317,Assumptions!$A$16:$A$18,0)))</f>
        <v>3</v>
      </c>
      <c r="G3317" s="42" t="n">
        <f aca="false">IF(A3317="","",WORKDAY(B3317,F3317))</f>
        <v>46293</v>
      </c>
    </row>
    <row r="3318" customFormat="false" ht="15" hidden="false" customHeight="false" outlineLevel="0" collapsed="false">
      <c r="A3318" s="37" t="n">
        <v>1003317</v>
      </c>
      <c r="B3318" s="38" t="n">
        <v>46288</v>
      </c>
      <c r="C3318" s="39" t="s">
        <v>69</v>
      </c>
      <c r="D3318" s="39" t="s">
        <v>35</v>
      </c>
      <c r="E3318" s="40" t="n">
        <v>2</v>
      </c>
      <c r="F3318" s="41" t="n">
        <f aca="false">IF(A3318="","",INDEX(Assumptions!$B$16:$B$18,MATCH(C3318,Assumptions!$A$16:$A$18,0)))</f>
        <v>3</v>
      </c>
      <c r="G3318" s="42" t="n">
        <f aca="false">IF(A3318="","",WORKDAY(B3318,F3318))</f>
        <v>46293</v>
      </c>
    </row>
    <row r="3319" customFormat="false" ht="15" hidden="false" customHeight="false" outlineLevel="0" collapsed="false">
      <c r="A3319" s="37" t="n">
        <v>1003318</v>
      </c>
      <c r="B3319" s="38" t="n">
        <v>46288</v>
      </c>
      <c r="C3319" s="39" t="s">
        <v>69</v>
      </c>
      <c r="D3319" s="39" t="s">
        <v>39</v>
      </c>
      <c r="E3319" s="40" t="n">
        <v>2.2</v>
      </c>
      <c r="F3319" s="41" t="n">
        <f aca="false">IF(A3319="","",INDEX(Assumptions!$B$16:$B$18,MATCH(C3319,Assumptions!$A$16:$A$18,0)))</f>
        <v>3</v>
      </c>
      <c r="G3319" s="42" t="n">
        <f aca="false">IF(A3319="","",WORKDAY(B3319,F3319))</f>
        <v>46293</v>
      </c>
    </row>
    <row r="3320" customFormat="false" ht="15" hidden="false" customHeight="false" outlineLevel="0" collapsed="false">
      <c r="A3320" s="37" t="n">
        <v>1003319</v>
      </c>
      <c r="B3320" s="38" t="n">
        <v>46288</v>
      </c>
      <c r="C3320" s="39" t="s">
        <v>70</v>
      </c>
      <c r="D3320" s="39" t="s">
        <v>31</v>
      </c>
      <c r="E3320" s="40" t="n">
        <v>2.1</v>
      </c>
      <c r="F3320" s="41" t="n">
        <f aca="false">IF(A3320="","",INDEX(Assumptions!$B$16:$B$18,MATCH(C3320,Assumptions!$A$16:$A$18,0)))</f>
        <v>5</v>
      </c>
      <c r="G3320" s="42" t="n">
        <f aca="false">IF(A3320="","",WORKDAY(B3320,F3320))</f>
        <v>46295</v>
      </c>
    </row>
    <row r="3321" customFormat="false" ht="15" hidden="false" customHeight="false" outlineLevel="0" collapsed="false">
      <c r="A3321" s="37" t="n">
        <v>1003320</v>
      </c>
      <c r="B3321" s="38" t="n">
        <v>46288</v>
      </c>
      <c r="C3321" s="39" t="s">
        <v>69</v>
      </c>
      <c r="D3321" s="39" t="s">
        <v>39</v>
      </c>
      <c r="E3321" s="40" t="n">
        <v>2.3</v>
      </c>
      <c r="F3321" s="41" t="n">
        <f aca="false">IF(A3321="","",INDEX(Assumptions!$B$16:$B$18,MATCH(C3321,Assumptions!$A$16:$A$18,0)))</f>
        <v>3</v>
      </c>
      <c r="G3321" s="42" t="n">
        <f aca="false">IF(A3321="","",WORKDAY(B3321,F3321))</f>
        <v>46293</v>
      </c>
    </row>
    <row r="3322" customFormat="false" ht="15" hidden="false" customHeight="false" outlineLevel="0" collapsed="false">
      <c r="A3322" s="37" t="n">
        <v>1003321</v>
      </c>
      <c r="B3322" s="38" t="n">
        <v>46288</v>
      </c>
      <c r="C3322" s="39" t="s">
        <v>69</v>
      </c>
      <c r="D3322" s="39" t="s">
        <v>37</v>
      </c>
      <c r="E3322" s="40" t="n">
        <v>1.8</v>
      </c>
      <c r="F3322" s="41" t="n">
        <f aca="false">IF(A3322="","",INDEX(Assumptions!$B$16:$B$18,MATCH(C3322,Assumptions!$A$16:$A$18,0)))</f>
        <v>3</v>
      </c>
      <c r="G3322" s="42" t="n">
        <f aca="false">IF(A3322="","",WORKDAY(B3322,F3322))</f>
        <v>46293</v>
      </c>
    </row>
    <row r="3323" customFormat="false" ht="15" hidden="false" customHeight="false" outlineLevel="0" collapsed="false">
      <c r="A3323" s="37" t="n">
        <v>1003322</v>
      </c>
      <c r="B3323" s="38" t="n">
        <v>46288</v>
      </c>
      <c r="C3323" s="39" t="s">
        <v>70</v>
      </c>
      <c r="D3323" s="39" t="s">
        <v>31</v>
      </c>
      <c r="E3323" s="40" t="n">
        <v>3.5</v>
      </c>
      <c r="F3323" s="41" t="n">
        <f aca="false">IF(A3323="","",INDEX(Assumptions!$B$16:$B$18,MATCH(C3323,Assumptions!$A$16:$A$18,0)))</f>
        <v>5</v>
      </c>
      <c r="G3323" s="42" t="n">
        <f aca="false">IF(A3323="","",WORKDAY(B3323,F3323))</f>
        <v>46295</v>
      </c>
    </row>
    <row r="3324" customFormat="false" ht="15" hidden="false" customHeight="false" outlineLevel="0" collapsed="false">
      <c r="A3324" s="37" t="n">
        <v>1003323</v>
      </c>
      <c r="B3324" s="38" t="n">
        <v>46288</v>
      </c>
      <c r="C3324" s="39" t="s">
        <v>69</v>
      </c>
      <c r="D3324" s="39" t="s">
        <v>31</v>
      </c>
      <c r="E3324" s="40" t="n">
        <v>1.4</v>
      </c>
      <c r="F3324" s="41" t="n">
        <f aca="false">IF(A3324="","",INDEX(Assumptions!$B$16:$B$18,MATCH(C3324,Assumptions!$A$16:$A$18,0)))</f>
        <v>3</v>
      </c>
      <c r="G3324" s="42" t="n">
        <f aca="false">IF(A3324="","",WORKDAY(B3324,F3324))</f>
        <v>46293</v>
      </c>
    </row>
    <row r="3325" customFormat="false" ht="15" hidden="false" customHeight="false" outlineLevel="0" collapsed="false">
      <c r="A3325" s="37" t="n">
        <v>1003324</v>
      </c>
      <c r="B3325" s="38" t="n">
        <v>46288</v>
      </c>
      <c r="C3325" s="39" t="s">
        <v>70</v>
      </c>
      <c r="D3325" s="39" t="s">
        <v>33</v>
      </c>
      <c r="E3325" s="40" t="n">
        <v>3</v>
      </c>
      <c r="F3325" s="41" t="n">
        <f aca="false">IF(A3325="","",INDEX(Assumptions!$B$16:$B$18,MATCH(C3325,Assumptions!$A$16:$A$18,0)))</f>
        <v>5</v>
      </c>
      <c r="G3325" s="42" t="n">
        <f aca="false">IF(A3325="","",WORKDAY(B3325,F3325))</f>
        <v>46295</v>
      </c>
    </row>
    <row r="3326" customFormat="false" ht="15" hidden="false" customHeight="false" outlineLevel="0" collapsed="false">
      <c r="A3326" s="37" t="n">
        <v>1003325</v>
      </c>
      <c r="B3326" s="38" t="n">
        <v>46288</v>
      </c>
      <c r="C3326" s="39" t="s">
        <v>69</v>
      </c>
      <c r="D3326" s="39" t="s">
        <v>31</v>
      </c>
      <c r="E3326" s="40" t="n">
        <v>1</v>
      </c>
      <c r="F3326" s="41" t="n">
        <f aca="false">IF(A3326="","",INDEX(Assumptions!$B$16:$B$18,MATCH(C3326,Assumptions!$A$16:$A$18,0)))</f>
        <v>3</v>
      </c>
      <c r="G3326" s="42" t="n">
        <f aca="false">IF(A3326="","",WORKDAY(B3326,F3326))</f>
        <v>46293</v>
      </c>
    </row>
    <row r="3327" customFormat="false" ht="15" hidden="false" customHeight="false" outlineLevel="0" collapsed="false">
      <c r="A3327" s="37" t="n">
        <v>1003326</v>
      </c>
      <c r="B3327" s="38" t="n">
        <v>46288</v>
      </c>
      <c r="C3327" s="39" t="s">
        <v>70</v>
      </c>
      <c r="D3327" s="39" t="s">
        <v>37</v>
      </c>
      <c r="E3327" s="40" t="n">
        <v>1.9</v>
      </c>
      <c r="F3327" s="41" t="n">
        <f aca="false">IF(A3327="","",INDEX(Assumptions!$B$16:$B$18,MATCH(C3327,Assumptions!$A$16:$A$18,0)))</f>
        <v>5</v>
      </c>
      <c r="G3327" s="42" t="n">
        <f aca="false">IF(A3327="","",WORKDAY(B3327,F3327))</f>
        <v>46295</v>
      </c>
    </row>
    <row r="3328" customFormat="false" ht="15" hidden="false" customHeight="false" outlineLevel="0" collapsed="false">
      <c r="A3328" s="37" t="n">
        <v>1003327</v>
      </c>
      <c r="B3328" s="38" t="n">
        <v>46288</v>
      </c>
      <c r="C3328" s="39" t="s">
        <v>70</v>
      </c>
      <c r="D3328" s="39" t="s">
        <v>33</v>
      </c>
      <c r="E3328" s="40" t="n">
        <v>3.2</v>
      </c>
      <c r="F3328" s="41" t="n">
        <f aca="false">IF(A3328="","",INDEX(Assumptions!$B$16:$B$18,MATCH(C3328,Assumptions!$A$16:$A$18,0)))</f>
        <v>5</v>
      </c>
      <c r="G3328" s="42" t="n">
        <f aca="false">IF(A3328="","",WORKDAY(B3328,F3328))</f>
        <v>46295</v>
      </c>
    </row>
    <row r="3329" customFormat="false" ht="15" hidden="false" customHeight="false" outlineLevel="0" collapsed="false">
      <c r="A3329" s="37" t="n">
        <v>1003328</v>
      </c>
      <c r="B3329" s="38" t="n">
        <v>46288</v>
      </c>
      <c r="C3329" s="39" t="s">
        <v>69</v>
      </c>
      <c r="D3329" s="39" t="s">
        <v>35</v>
      </c>
      <c r="E3329" s="40" t="n">
        <v>2</v>
      </c>
      <c r="F3329" s="41" t="n">
        <f aca="false">IF(A3329="","",INDEX(Assumptions!$B$16:$B$18,MATCH(C3329,Assumptions!$A$16:$A$18,0)))</f>
        <v>3</v>
      </c>
      <c r="G3329" s="42" t="n">
        <f aca="false">IF(A3329="","",WORKDAY(B3329,F3329))</f>
        <v>46293</v>
      </c>
    </row>
    <row r="3330" customFormat="false" ht="15" hidden="false" customHeight="false" outlineLevel="0" collapsed="false">
      <c r="A3330" s="37" t="n">
        <v>1003329</v>
      </c>
      <c r="B3330" s="38" t="n">
        <v>46288</v>
      </c>
      <c r="C3330" s="39" t="s">
        <v>69</v>
      </c>
      <c r="D3330" s="39" t="s">
        <v>31</v>
      </c>
      <c r="E3330" s="40" t="n">
        <v>3.1</v>
      </c>
      <c r="F3330" s="41" t="n">
        <f aca="false">IF(A3330="","",INDEX(Assumptions!$B$16:$B$18,MATCH(C3330,Assumptions!$A$16:$A$18,0)))</f>
        <v>3</v>
      </c>
      <c r="G3330" s="42" t="n">
        <f aca="false">IF(A3330="","",WORKDAY(B3330,F3330))</f>
        <v>46293</v>
      </c>
    </row>
    <row r="3331" customFormat="false" ht="15" hidden="false" customHeight="false" outlineLevel="0" collapsed="false">
      <c r="A3331" s="37" t="n">
        <v>1003330</v>
      </c>
      <c r="B3331" s="38" t="n">
        <v>46288</v>
      </c>
      <c r="C3331" s="39" t="s">
        <v>69</v>
      </c>
      <c r="D3331" s="39" t="s">
        <v>33</v>
      </c>
      <c r="E3331" s="40" t="n">
        <v>1.3</v>
      </c>
      <c r="F3331" s="41" t="n">
        <f aca="false">IF(A3331="","",INDEX(Assumptions!$B$16:$B$18,MATCH(C3331,Assumptions!$A$16:$A$18,0)))</f>
        <v>3</v>
      </c>
      <c r="G3331" s="42" t="n">
        <f aca="false">IF(A3331="","",WORKDAY(B3331,F3331))</f>
        <v>46293</v>
      </c>
    </row>
    <row r="3332" customFormat="false" ht="15" hidden="false" customHeight="false" outlineLevel="0" collapsed="false">
      <c r="A3332" s="37" t="n">
        <v>1003331</v>
      </c>
      <c r="B3332" s="38" t="n">
        <v>46288</v>
      </c>
      <c r="C3332" s="39" t="s">
        <v>69</v>
      </c>
      <c r="D3332" s="39" t="s">
        <v>37</v>
      </c>
      <c r="E3332" s="40" t="n">
        <v>3.3</v>
      </c>
      <c r="F3332" s="41" t="n">
        <f aca="false">IF(A3332="","",INDEX(Assumptions!$B$16:$B$18,MATCH(C3332,Assumptions!$A$16:$A$18,0)))</f>
        <v>3</v>
      </c>
      <c r="G3332" s="42" t="n">
        <f aca="false">IF(A3332="","",WORKDAY(B3332,F3332))</f>
        <v>46293</v>
      </c>
    </row>
    <row r="3333" customFormat="false" ht="15" hidden="false" customHeight="false" outlineLevel="0" collapsed="false">
      <c r="A3333" s="37" t="n">
        <v>1003332</v>
      </c>
      <c r="B3333" s="38" t="n">
        <v>46288</v>
      </c>
      <c r="C3333" s="39" t="s">
        <v>70</v>
      </c>
      <c r="D3333" s="39" t="s">
        <v>37</v>
      </c>
      <c r="E3333" s="40" t="n">
        <v>5.5</v>
      </c>
      <c r="F3333" s="41" t="n">
        <f aca="false">IF(A3333="","",INDEX(Assumptions!$B$16:$B$18,MATCH(C3333,Assumptions!$A$16:$A$18,0)))</f>
        <v>5</v>
      </c>
      <c r="G3333" s="42" t="n">
        <f aca="false">IF(A3333="","",WORKDAY(B3333,F3333))</f>
        <v>46295</v>
      </c>
    </row>
    <row r="3334" customFormat="false" ht="15" hidden="false" customHeight="false" outlineLevel="0" collapsed="false">
      <c r="A3334" s="37" t="n">
        <v>1003333</v>
      </c>
      <c r="B3334" s="38" t="n">
        <v>46288</v>
      </c>
      <c r="C3334" s="39" t="s">
        <v>69</v>
      </c>
      <c r="D3334" s="39" t="s">
        <v>35</v>
      </c>
      <c r="E3334" s="40" t="n">
        <v>1.7</v>
      </c>
      <c r="F3334" s="41" t="n">
        <f aca="false">IF(A3334="","",INDEX(Assumptions!$B$16:$B$18,MATCH(C3334,Assumptions!$A$16:$A$18,0)))</f>
        <v>3</v>
      </c>
      <c r="G3334" s="42" t="n">
        <f aca="false">IF(A3334="","",WORKDAY(B3334,F3334))</f>
        <v>46293</v>
      </c>
    </row>
    <row r="3335" customFormat="false" ht="15" hidden="false" customHeight="false" outlineLevel="0" collapsed="false">
      <c r="A3335" s="37" t="n">
        <v>1003334</v>
      </c>
      <c r="B3335" s="38" t="n">
        <v>46288</v>
      </c>
      <c r="C3335" s="39" t="s">
        <v>69</v>
      </c>
      <c r="D3335" s="39" t="s">
        <v>39</v>
      </c>
      <c r="E3335" s="40" t="n">
        <v>1.1</v>
      </c>
      <c r="F3335" s="41" t="n">
        <f aca="false">IF(A3335="","",INDEX(Assumptions!$B$16:$B$18,MATCH(C3335,Assumptions!$A$16:$A$18,0)))</f>
        <v>3</v>
      </c>
      <c r="G3335" s="42" t="n">
        <f aca="false">IF(A3335="","",WORKDAY(B3335,F3335))</f>
        <v>46293</v>
      </c>
    </row>
    <row r="3336" customFormat="false" ht="15" hidden="false" customHeight="false" outlineLevel="0" collapsed="false">
      <c r="A3336" s="37" t="n">
        <v>1003335</v>
      </c>
      <c r="B3336" s="38" t="n">
        <v>46288</v>
      </c>
      <c r="C3336" s="39" t="s">
        <v>69</v>
      </c>
      <c r="D3336" s="39" t="s">
        <v>31</v>
      </c>
      <c r="E3336" s="40" t="n">
        <v>0.6</v>
      </c>
      <c r="F3336" s="41" t="n">
        <f aca="false">IF(A3336="","",INDEX(Assumptions!$B$16:$B$18,MATCH(C3336,Assumptions!$A$16:$A$18,0)))</f>
        <v>3</v>
      </c>
      <c r="G3336" s="42" t="n">
        <f aca="false">IF(A3336="","",WORKDAY(B3336,F3336))</f>
        <v>46293</v>
      </c>
    </row>
    <row r="3337" customFormat="false" ht="15" hidden="false" customHeight="false" outlineLevel="0" collapsed="false">
      <c r="A3337" s="37" t="n">
        <v>1003336</v>
      </c>
      <c r="B3337" s="38" t="n">
        <v>46288</v>
      </c>
      <c r="C3337" s="39" t="s">
        <v>69</v>
      </c>
      <c r="D3337" s="39" t="s">
        <v>31</v>
      </c>
      <c r="E3337" s="40" t="n">
        <v>1.4</v>
      </c>
      <c r="F3337" s="41" t="n">
        <f aca="false">IF(A3337="","",INDEX(Assumptions!$B$16:$B$18,MATCH(C3337,Assumptions!$A$16:$A$18,0)))</f>
        <v>3</v>
      </c>
      <c r="G3337" s="42" t="n">
        <f aca="false">IF(A3337="","",WORKDAY(B3337,F3337))</f>
        <v>46293</v>
      </c>
    </row>
    <row r="3338" customFormat="false" ht="15" hidden="false" customHeight="false" outlineLevel="0" collapsed="false">
      <c r="A3338" s="37" t="n">
        <v>1003337</v>
      </c>
      <c r="B3338" s="38" t="n">
        <v>46288</v>
      </c>
      <c r="C3338" s="39" t="s">
        <v>68</v>
      </c>
      <c r="D3338" s="39" t="s">
        <v>33</v>
      </c>
      <c r="E3338" s="40" t="n">
        <v>2.6</v>
      </c>
      <c r="F3338" s="41" t="n">
        <f aca="false">IF(A3338="","",INDEX(Assumptions!$B$16:$B$18,MATCH(C3338,Assumptions!$A$16:$A$18,0)))</f>
        <v>1</v>
      </c>
      <c r="G3338" s="42" t="n">
        <f aca="false">IF(A3338="","",WORKDAY(B3338,F3338))</f>
        <v>46289</v>
      </c>
    </row>
    <row r="3339" customFormat="false" ht="15" hidden="false" customHeight="false" outlineLevel="0" collapsed="false">
      <c r="A3339" s="37" t="n">
        <v>1003338</v>
      </c>
      <c r="B3339" s="38" t="n">
        <v>46288</v>
      </c>
      <c r="C3339" s="39" t="s">
        <v>69</v>
      </c>
      <c r="D3339" s="39" t="s">
        <v>33</v>
      </c>
      <c r="E3339" s="40" t="n">
        <v>2.1</v>
      </c>
      <c r="F3339" s="41" t="n">
        <f aca="false">IF(A3339="","",INDEX(Assumptions!$B$16:$B$18,MATCH(C3339,Assumptions!$A$16:$A$18,0)))</f>
        <v>3</v>
      </c>
      <c r="G3339" s="42" t="n">
        <f aca="false">IF(A3339="","",WORKDAY(B3339,F3339))</f>
        <v>46293</v>
      </c>
    </row>
    <row r="3340" customFormat="false" ht="15" hidden="false" customHeight="false" outlineLevel="0" collapsed="false">
      <c r="A3340" s="37" t="n">
        <v>1003339</v>
      </c>
      <c r="B3340" s="38" t="n">
        <v>46288</v>
      </c>
      <c r="C3340" s="39" t="s">
        <v>69</v>
      </c>
      <c r="D3340" s="39" t="s">
        <v>31</v>
      </c>
      <c r="E3340" s="40" t="n">
        <v>0.9</v>
      </c>
      <c r="F3340" s="41" t="n">
        <f aca="false">IF(A3340="","",INDEX(Assumptions!$B$16:$B$18,MATCH(C3340,Assumptions!$A$16:$A$18,0)))</f>
        <v>3</v>
      </c>
      <c r="G3340" s="42" t="n">
        <f aca="false">IF(A3340="","",WORKDAY(B3340,F3340))</f>
        <v>46293</v>
      </c>
    </row>
    <row r="3341" customFormat="false" ht="15" hidden="false" customHeight="false" outlineLevel="0" collapsed="false">
      <c r="A3341" s="37" t="n">
        <v>1003340</v>
      </c>
      <c r="B3341" s="38" t="n">
        <v>46288</v>
      </c>
      <c r="C3341" s="39" t="s">
        <v>69</v>
      </c>
      <c r="D3341" s="39" t="s">
        <v>35</v>
      </c>
      <c r="E3341" s="40" t="n">
        <v>3.9</v>
      </c>
      <c r="F3341" s="41" t="n">
        <f aca="false">IF(A3341="","",INDEX(Assumptions!$B$16:$B$18,MATCH(C3341,Assumptions!$A$16:$A$18,0)))</f>
        <v>3</v>
      </c>
      <c r="G3341" s="42" t="n">
        <f aca="false">IF(A3341="","",WORKDAY(B3341,F3341))</f>
        <v>46293</v>
      </c>
    </row>
    <row r="3342" customFormat="false" ht="15" hidden="false" customHeight="false" outlineLevel="0" collapsed="false">
      <c r="A3342" s="37" t="n">
        <v>1003341</v>
      </c>
      <c r="B3342" s="38" t="n">
        <v>46288</v>
      </c>
      <c r="C3342" s="39" t="s">
        <v>69</v>
      </c>
      <c r="D3342" s="39" t="s">
        <v>31</v>
      </c>
      <c r="E3342" s="40" t="n">
        <v>2.1</v>
      </c>
      <c r="F3342" s="41" t="n">
        <f aca="false">IF(A3342="","",INDEX(Assumptions!$B$16:$B$18,MATCH(C3342,Assumptions!$A$16:$A$18,0)))</f>
        <v>3</v>
      </c>
      <c r="G3342" s="42" t="n">
        <f aca="false">IF(A3342="","",WORKDAY(B3342,F3342))</f>
        <v>46293</v>
      </c>
    </row>
    <row r="3343" customFormat="false" ht="15" hidden="false" customHeight="false" outlineLevel="0" collapsed="false">
      <c r="A3343" s="37" t="n">
        <v>1003342</v>
      </c>
      <c r="B3343" s="38" t="n">
        <v>46288</v>
      </c>
      <c r="C3343" s="39" t="s">
        <v>69</v>
      </c>
      <c r="D3343" s="39" t="s">
        <v>39</v>
      </c>
      <c r="E3343" s="40" t="n">
        <v>1.6</v>
      </c>
      <c r="F3343" s="41" t="n">
        <f aca="false">IF(A3343="","",INDEX(Assumptions!$B$16:$B$18,MATCH(C3343,Assumptions!$A$16:$A$18,0)))</f>
        <v>3</v>
      </c>
      <c r="G3343" s="42" t="n">
        <f aca="false">IF(A3343="","",WORKDAY(B3343,F3343))</f>
        <v>46293</v>
      </c>
    </row>
    <row r="3344" customFormat="false" ht="15" hidden="false" customHeight="false" outlineLevel="0" collapsed="false">
      <c r="A3344" s="37" t="n">
        <v>1003343</v>
      </c>
      <c r="B3344" s="38" t="n">
        <v>46288</v>
      </c>
      <c r="C3344" s="39" t="s">
        <v>70</v>
      </c>
      <c r="D3344" s="39" t="s">
        <v>33</v>
      </c>
      <c r="E3344" s="40" t="n">
        <v>2.6</v>
      </c>
      <c r="F3344" s="41" t="n">
        <f aca="false">IF(A3344="","",INDEX(Assumptions!$B$16:$B$18,MATCH(C3344,Assumptions!$A$16:$A$18,0)))</f>
        <v>5</v>
      </c>
      <c r="G3344" s="42" t="n">
        <f aca="false">IF(A3344="","",WORKDAY(B3344,F3344))</f>
        <v>46295</v>
      </c>
    </row>
    <row r="3345" customFormat="false" ht="15" hidden="false" customHeight="false" outlineLevel="0" collapsed="false">
      <c r="A3345" s="37" t="n">
        <v>1003344</v>
      </c>
      <c r="B3345" s="38" t="n">
        <v>46288</v>
      </c>
      <c r="C3345" s="39" t="s">
        <v>69</v>
      </c>
      <c r="D3345" s="39" t="s">
        <v>39</v>
      </c>
      <c r="E3345" s="40" t="n">
        <v>2.7</v>
      </c>
      <c r="F3345" s="41" t="n">
        <f aca="false">IF(A3345="","",INDEX(Assumptions!$B$16:$B$18,MATCH(C3345,Assumptions!$A$16:$A$18,0)))</f>
        <v>3</v>
      </c>
      <c r="G3345" s="42" t="n">
        <f aca="false">IF(A3345="","",WORKDAY(B3345,F3345))</f>
        <v>46293</v>
      </c>
    </row>
    <row r="3346" customFormat="false" ht="15" hidden="false" customHeight="false" outlineLevel="0" collapsed="false">
      <c r="A3346" s="37" t="n">
        <v>1003345</v>
      </c>
      <c r="B3346" s="38" t="n">
        <v>46288</v>
      </c>
      <c r="C3346" s="39" t="s">
        <v>69</v>
      </c>
      <c r="D3346" s="39" t="s">
        <v>39</v>
      </c>
      <c r="E3346" s="40" t="n">
        <v>2</v>
      </c>
      <c r="F3346" s="41" t="n">
        <f aca="false">IF(A3346="","",INDEX(Assumptions!$B$16:$B$18,MATCH(C3346,Assumptions!$A$16:$A$18,0)))</f>
        <v>3</v>
      </c>
      <c r="G3346" s="42" t="n">
        <f aca="false">IF(A3346="","",WORKDAY(B3346,F3346))</f>
        <v>46293</v>
      </c>
    </row>
    <row r="3347" customFormat="false" ht="15" hidden="false" customHeight="false" outlineLevel="0" collapsed="false">
      <c r="A3347" s="37" t="n">
        <v>1003346</v>
      </c>
      <c r="B3347" s="38" t="n">
        <v>46288</v>
      </c>
      <c r="C3347" s="39" t="s">
        <v>69</v>
      </c>
      <c r="D3347" s="39" t="s">
        <v>31</v>
      </c>
      <c r="E3347" s="40" t="n">
        <v>1.8</v>
      </c>
      <c r="F3347" s="41" t="n">
        <f aca="false">IF(A3347="","",INDEX(Assumptions!$B$16:$B$18,MATCH(C3347,Assumptions!$A$16:$A$18,0)))</f>
        <v>3</v>
      </c>
      <c r="G3347" s="42" t="n">
        <f aca="false">IF(A3347="","",WORKDAY(B3347,F3347))</f>
        <v>46293</v>
      </c>
    </row>
    <row r="3348" customFormat="false" ht="15" hidden="false" customHeight="false" outlineLevel="0" collapsed="false">
      <c r="A3348" s="37" t="n">
        <v>1003347</v>
      </c>
      <c r="B3348" s="38" t="n">
        <v>46288</v>
      </c>
      <c r="C3348" s="39" t="s">
        <v>69</v>
      </c>
      <c r="D3348" s="39" t="s">
        <v>33</v>
      </c>
      <c r="E3348" s="40" t="n">
        <v>1.5</v>
      </c>
      <c r="F3348" s="41" t="n">
        <f aca="false">IF(A3348="","",INDEX(Assumptions!$B$16:$B$18,MATCH(C3348,Assumptions!$A$16:$A$18,0)))</f>
        <v>3</v>
      </c>
      <c r="G3348" s="42" t="n">
        <f aca="false">IF(A3348="","",WORKDAY(B3348,F3348))</f>
        <v>46293</v>
      </c>
    </row>
    <row r="3349" customFormat="false" ht="15" hidden="false" customHeight="false" outlineLevel="0" collapsed="false">
      <c r="A3349" s="37" t="n">
        <v>1003348</v>
      </c>
      <c r="B3349" s="38" t="n">
        <v>46288</v>
      </c>
      <c r="C3349" s="39" t="s">
        <v>69</v>
      </c>
      <c r="D3349" s="39" t="s">
        <v>33</v>
      </c>
      <c r="E3349" s="40" t="n">
        <v>1.4</v>
      </c>
      <c r="F3349" s="41" t="n">
        <f aca="false">IF(A3349="","",INDEX(Assumptions!$B$16:$B$18,MATCH(C3349,Assumptions!$A$16:$A$18,0)))</f>
        <v>3</v>
      </c>
      <c r="G3349" s="42" t="n">
        <f aca="false">IF(A3349="","",WORKDAY(B3349,F3349))</f>
        <v>46293</v>
      </c>
    </row>
    <row r="3350" customFormat="false" ht="15" hidden="false" customHeight="false" outlineLevel="0" collapsed="false">
      <c r="A3350" s="37" t="n">
        <v>1003349</v>
      </c>
      <c r="B3350" s="38" t="n">
        <v>46288</v>
      </c>
      <c r="C3350" s="39" t="s">
        <v>68</v>
      </c>
      <c r="D3350" s="39" t="s">
        <v>39</v>
      </c>
      <c r="E3350" s="40" t="n">
        <v>1.7</v>
      </c>
      <c r="F3350" s="41" t="n">
        <f aca="false">IF(A3350="","",INDEX(Assumptions!$B$16:$B$18,MATCH(C3350,Assumptions!$A$16:$A$18,0)))</f>
        <v>1</v>
      </c>
      <c r="G3350" s="42" t="n">
        <f aca="false">IF(A3350="","",WORKDAY(B3350,F3350))</f>
        <v>46289</v>
      </c>
    </row>
    <row r="3351" customFormat="false" ht="15" hidden="false" customHeight="false" outlineLevel="0" collapsed="false">
      <c r="A3351" s="37" t="n">
        <v>1003350</v>
      </c>
      <c r="B3351" s="38" t="n">
        <v>46288</v>
      </c>
      <c r="C3351" s="39" t="s">
        <v>69</v>
      </c>
      <c r="D3351" s="39" t="s">
        <v>39</v>
      </c>
      <c r="E3351" s="40" t="n">
        <v>0.8</v>
      </c>
      <c r="F3351" s="41" t="n">
        <f aca="false">IF(A3351="","",INDEX(Assumptions!$B$16:$B$18,MATCH(C3351,Assumptions!$A$16:$A$18,0)))</f>
        <v>3</v>
      </c>
      <c r="G3351" s="42" t="n">
        <f aca="false">IF(A3351="","",WORKDAY(B3351,F3351))</f>
        <v>46293</v>
      </c>
    </row>
    <row r="3352" customFormat="false" ht="15" hidden="false" customHeight="false" outlineLevel="0" collapsed="false">
      <c r="A3352" s="37" t="n">
        <v>1003351</v>
      </c>
      <c r="B3352" s="38" t="n">
        <v>46288</v>
      </c>
      <c r="C3352" s="39" t="s">
        <v>68</v>
      </c>
      <c r="D3352" s="39" t="s">
        <v>33</v>
      </c>
      <c r="E3352" s="40" t="n">
        <v>3.8</v>
      </c>
      <c r="F3352" s="41" t="n">
        <f aca="false">IF(A3352="","",INDEX(Assumptions!$B$16:$B$18,MATCH(C3352,Assumptions!$A$16:$A$18,0)))</f>
        <v>1</v>
      </c>
      <c r="G3352" s="42" t="n">
        <f aca="false">IF(A3352="","",WORKDAY(B3352,F3352))</f>
        <v>46289</v>
      </c>
    </row>
    <row r="3353" customFormat="false" ht="15" hidden="false" customHeight="false" outlineLevel="0" collapsed="false">
      <c r="A3353" s="37" t="n">
        <v>1003352</v>
      </c>
      <c r="B3353" s="38" t="n">
        <v>46288</v>
      </c>
      <c r="C3353" s="39" t="s">
        <v>69</v>
      </c>
      <c r="D3353" s="39" t="s">
        <v>39</v>
      </c>
      <c r="E3353" s="40" t="n">
        <v>0.9</v>
      </c>
      <c r="F3353" s="41" t="n">
        <f aca="false">IF(A3353="","",INDEX(Assumptions!$B$16:$B$18,MATCH(C3353,Assumptions!$A$16:$A$18,0)))</f>
        <v>3</v>
      </c>
      <c r="G3353" s="42" t="n">
        <f aca="false">IF(A3353="","",WORKDAY(B3353,F3353))</f>
        <v>46293</v>
      </c>
    </row>
    <row r="3354" customFormat="false" ht="15" hidden="false" customHeight="false" outlineLevel="0" collapsed="false">
      <c r="A3354" s="37" t="n">
        <v>1003353</v>
      </c>
      <c r="B3354" s="38" t="n">
        <v>46288</v>
      </c>
      <c r="C3354" s="39" t="s">
        <v>69</v>
      </c>
      <c r="D3354" s="39" t="s">
        <v>31</v>
      </c>
      <c r="E3354" s="40" t="n">
        <v>8.6</v>
      </c>
      <c r="F3354" s="41" t="n">
        <f aca="false">IF(A3354="","",INDEX(Assumptions!$B$16:$B$18,MATCH(C3354,Assumptions!$A$16:$A$18,0)))</f>
        <v>3</v>
      </c>
      <c r="G3354" s="42" t="n">
        <f aca="false">IF(A3354="","",WORKDAY(B3354,F3354))</f>
        <v>46293</v>
      </c>
    </row>
    <row r="3355" customFormat="false" ht="15" hidden="false" customHeight="false" outlineLevel="0" collapsed="false">
      <c r="A3355" s="37" t="n">
        <v>1003354</v>
      </c>
      <c r="B3355" s="38" t="n">
        <v>46288</v>
      </c>
      <c r="C3355" s="39" t="s">
        <v>69</v>
      </c>
      <c r="D3355" s="39" t="s">
        <v>37</v>
      </c>
      <c r="E3355" s="40" t="n">
        <v>12.4</v>
      </c>
      <c r="F3355" s="41" t="n">
        <f aca="false">IF(A3355="","",INDEX(Assumptions!$B$16:$B$18,MATCH(C3355,Assumptions!$A$16:$A$18,0)))</f>
        <v>3</v>
      </c>
      <c r="G3355" s="42" t="n">
        <f aca="false">IF(A3355="","",WORKDAY(B3355,F3355))</f>
        <v>46293</v>
      </c>
    </row>
    <row r="3356" customFormat="false" ht="15" hidden="false" customHeight="false" outlineLevel="0" collapsed="false">
      <c r="A3356" s="37" t="n">
        <v>1003355</v>
      </c>
      <c r="B3356" s="38" t="n">
        <v>46288</v>
      </c>
      <c r="C3356" s="39" t="s">
        <v>68</v>
      </c>
      <c r="D3356" s="39" t="s">
        <v>31</v>
      </c>
      <c r="E3356" s="40" t="n">
        <v>1.3</v>
      </c>
      <c r="F3356" s="41" t="n">
        <f aca="false">IF(A3356="","",INDEX(Assumptions!$B$16:$B$18,MATCH(C3356,Assumptions!$A$16:$A$18,0)))</f>
        <v>1</v>
      </c>
      <c r="G3356" s="42" t="n">
        <f aca="false">IF(A3356="","",WORKDAY(B3356,F3356))</f>
        <v>46289</v>
      </c>
    </row>
    <row r="3357" customFormat="false" ht="15" hidden="false" customHeight="false" outlineLevel="0" collapsed="false">
      <c r="A3357" s="37" t="n">
        <v>1003356</v>
      </c>
      <c r="B3357" s="38" t="n">
        <v>46288</v>
      </c>
      <c r="C3357" s="39" t="s">
        <v>69</v>
      </c>
      <c r="D3357" s="39" t="s">
        <v>35</v>
      </c>
      <c r="E3357" s="40" t="n">
        <v>3.8</v>
      </c>
      <c r="F3357" s="41" t="n">
        <f aca="false">IF(A3357="","",INDEX(Assumptions!$B$16:$B$18,MATCH(C3357,Assumptions!$A$16:$A$18,0)))</f>
        <v>3</v>
      </c>
      <c r="G3357" s="42" t="n">
        <f aca="false">IF(A3357="","",WORKDAY(B3357,F3357))</f>
        <v>46293</v>
      </c>
    </row>
    <row r="3358" customFormat="false" ht="15" hidden="false" customHeight="false" outlineLevel="0" collapsed="false">
      <c r="A3358" s="37" t="n">
        <v>1003357</v>
      </c>
      <c r="B3358" s="38" t="n">
        <v>46288</v>
      </c>
      <c r="C3358" s="39" t="s">
        <v>70</v>
      </c>
      <c r="D3358" s="39" t="s">
        <v>31</v>
      </c>
      <c r="E3358" s="40" t="n">
        <v>3.1</v>
      </c>
      <c r="F3358" s="41" t="n">
        <f aca="false">IF(A3358="","",INDEX(Assumptions!$B$16:$B$18,MATCH(C3358,Assumptions!$A$16:$A$18,0)))</f>
        <v>5</v>
      </c>
      <c r="G3358" s="42" t="n">
        <f aca="false">IF(A3358="","",WORKDAY(B3358,F3358))</f>
        <v>46295</v>
      </c>
    </row>
    <row r="3359" customFormat="false" ht="15" hidden="false" customHeight="false" outlineLevel="0" collapsed="false">
      <c r="A3359" s="37" t="n">
        <v>1003358</v>
      </c>
      <c r="B3359" s="38" t="n">
        <v>46288</v>
      </c>
      <c r="C3359" s="39" t="s">
        <v>70</v>
      </c>
      <c r="D3359" s="39" t="s">
        <v>37</v>
      </c>
      <c r="E3359" s="40" t="n">
        <v>0.3</v>
      </c>
      <c r="F3359" s="41" t="n">
        <f aca="false">IF(A3359="","",INDEX(Assumptions!$B$16:$B$18,MATCH(C3359,Assumptions!$A$16:$A$18,0)))</f>
        <v>5</v>
      </c>
      <c r="G3359" s="42" t="n">
        <f aca="false">IF(A3359="","",WORKDAY(B3359,F3359))</f>
        <v>46295</v>
      </c>
    </row>
    <row r="3360" customFormat="false" ht="15" hidden="false" customHeight="false" outlineLevel="0" collapsed="false">
      <c r="A3360" s="37" t="n">
        <v>1003359</v>
      </c>
      <c r="B3360" s="38" t="n">
        <v>46288</v>
      </c>
      <c r="C3360" s="39" t="s">
        <v>70</v>
      </c>
      <c r="D3360" s="39" t="s">
        <v>37</v>
      </c>
      <c r="E3360" s="40" t="n">
        <v>1.7</v>
      </c>
      <c r="F3360" s="41" t="n">
        <f aca="false">IF(A3360="","",INDEX(Assumptions!$B$16:$B$18,MATCH(C3360,Assumptions!$A$16:$A$18,0)))</f>
        <v>5</v>
      </c>
      <c r="G3360" s="42" t="n">
        <f aca="false">IF(A3360="","",WORKDAY(B3360,F3360))</f>
        <v>46295</v>
      </c>
    </row>
    <row r="3361" customFormat="false" ht="15" hidden="false" customHeight="false" outlineLevel="0" collapsed="false">
      <c r="A3361" s="37" t="n">
        <v>1003360</v>
      </c>
      <c r="B3361" s="38" t="n">
        <v>46288</v>
      </c>
      <c r="C3361" s="39" t="s">
        <v>69</v>
      </c>
      <c r="D3361" s="39" t="s">
        <v>35</v>
      </c>
      <c r="E3361" s="40" t="n">
        <v>1.5</v>
      </c>
      <c r="F3361" s="41" t="n">
        <f aca="false">IF(A3361="","",INDEX(Assumptions!$B$16:$B$18,MATCH(C3361,Assumptions!$A$16:$A$18,0)))</f>
        <v>3</v>
      </c>
      <c r="G3361" s="42" t="n">
        <f aca="false">IF(A3361="","",WORKDAY(B3361,F3361))</f>
        <v>46293</v>
      </c>
    </row>
    <row r="3362" customFormat="false" ht="15" hidden="false" customHeight="false" outlineLevel="0" collapsed="false">
      <c r="A3362" s="37" t="n">
        <v>1003361</v>
      </c>
      <c r="B3362" s="38" t="n">
        <v>46288</v>
      </c>
      <c r="C3362" s="39" t="s">
        <v>68</v>
      </c>
      <c r="D3362" s="39" t="s">
        <v>31</v>
      </c>
      <c r="E3362" s="40" t="n">
        <v>0.9</v>
      </c>
      <c r="F3362" s="41" t="n">
        <f aca="false">IF(A3362="","",INDEX(Assumptions!$B$16:$B$18,MATCH(C3362,Assumptions!$A$16:$A$18,0)))</f>
        <v>1</v>
      </c>
      <c r="G3362" s="42" t="n">
        <f aca="false">IF(A3362="","",WORKDAY(B3362,F3362))</f>
        <v>46289</v>
      </c>
    </row>
    <row r="3363" customFormat="false" ht="15" hidden="false" customHeight="false" outlineLevel="0" collapsed="false">
      <c r="A3363" s="37" t="n">
        <v>1003362</v>
      </c>
      <c r="B3363" s="38" t="n">
        <v>46288</v>
      </c>
      <c r="C3363" s="39" t="s">
        <v>68</v>
      </c>
      <c r="D3363" s="39" t="s">
        <v>33</v>
      </c>
      <c r="E3363" s="40" t="n">
        <v>2.3</v>
      </c>
      <c r="F3363" s="41" t="n">
        <f aca="false">IF(A3363="","",INDEX(Assumptions!$B$16:$B$18,MATCH(C3363,Assumptions!$A$16:$A$18,0)))</f>
        <v>1</v>
      </c>
      <c r="G3363" s="42" t="n">
        <f aca="false">IF(A3363="","",WORKDAY(B3363,F3363))</f>
        <v>46289</v>
      </c>
    </row>
    <row r="3364" customFormat="false" ht="15" hidden="false" customHeight="false" outlineLevel="0" collapsed="false">
      <c r="A3364" s="37" t="n">
        <v>1003363</v>
      </c>
      <c r="B3364" s="38" t="n">
        <v>46288</v>
      </c>
      <c r="C3364" s="39" t="s">
        <v>70</v>
      </c>
      <c r="D3364" s="39" t="s">
        <v>31</v>
      </c>
      <c r="E3364" s="40" t="n">
        <v>1.5</v>
      </c>
      <c r="F3364" s="41" t="n">
        <f aca="false">IF(A3364="","",INDEX(Assumptions!$B$16:$B$18,MATCH(C3364,Assumptions!$A$16:$A$18,0)))</f>
        <v>5</v>
      </c>
      <c r="G3364" s="42" t="n">
        <f aca="false">IF(A3364="","",WORKDAY(B3364,F3364))</f>
        <v>46295</v>
      </c>
    </row>
    <row r="3365" customFormat="false" ht="15" hidden="false" customHeight="false" outlineLevel="0" collapsed="false">
      <c r="A3365" s="37" t="n">
        <v>1003364</v>
      </c>
      <c r="B3365" s="38" t="n">
        <v>46288</v>
      </c>
      <c r="C3365" s="39" t="s">
        <v>68</v>
      </c>
      <c r="D3365" s="39" t="s">
        <v>33</v>
      </c>
      <c r="E3365" s="40" t="n">
        <v>3.3</v>
      </c>
      <c r="F3365" s="41" t="n">
        <f aca="false">IF(A3365="","",INDEX(Assumptions!$B$16:$B$18,MATCH(C3365,Assumptions!$A$16:$A$18,0)))</f>
        <v>1</v>
      </c>
      <c r="G3365" s="42" t="n">
        <f aca="false">IF(A3365="","",WORKDAY(B3365,F3365))</f>
        <v>46289</v>
      </c>
    </row>
    <row r="3366" customFormat="false" ht="15" hidden="false" customHeight="false" outlineLevel="0" collapsed="false">
      <c r="A3366" s="37" t="n">
        <v>1003365</v>
      </c>
      <c r="B3366" s="38" t="n">
        <v>46288</v>
      </c>
      <c r="C3366" s="39" t="s">
        <v>69</v>
      </c>
      <c r="D3366" s="39" t="s">
        <v>31</v>
      </c>
      <c r="E3366" s="40" t="n">
        <v>1.6</v>
      </c>
      <c r="F3366" s="41" t="n">
        <f aca="false">IF(A3366="","",INDEX(Assumptions!$B$16:$B$18,MATCH(C3366,Assumptions!$A$16:$A$18,0)))</f>
        <v>3</v>
      </c>
      <c r="G3366" s="42" t="n">
        <f aca="false">IF(A3366="","",WORKDAY(B3366,F3366))</f>
        <v>46293</v>
      </c>
    </row>
    <row r="3367" customFormat="false" ht="15" hidden="false" customHeight="false" outlineLevel="0" collapsed="false">
      <c r="A3367" s="37" t="n">
        <v>1003366</v>
      </c>
      <c r="B3367" s="38" t="n">
        <v>46288</v>
      </c>
      <c r="C3367" s="39" t="s">
        <v>69</v>
      </c>
      <c r="D3367" s="39" t="s">
        <v>33</v>
      </c>
      <c r="E3367" s="40" t="n">
        <v>0.9</v>
      </c>
      <c r="F3367" s="41" t="n">
        <f aca="false">IF(A3367="","",INDEX(Assumptions!$B$16:$B$18,MATCH(C3367,Assumptions!$A$16:$A$18,0)))</f>
        <v>3</v>
      </c>
      <c r="G3367" s="42" t="n">
        <f aca="false">IF(A3367="","",WORKDAY(B3367,F3367))</f>
        <v>46293</v>
      </c>
    </row>
    <row r="3368" customFormat="false" ht="15" hidden="false" customHeight="false" outlineLevel="0" collapsed="false">
      <c r="A3368" s="37" t="n">
        <v>1003367</v>
      </c>
      <c r="B3368" s="38" t="n">
        <v>46288</v>
      </c>
      <c r="C3368" s="39" t="s">
        <v>69</v>
      </c>
      <c r="D3368" s="39" t="s">
        <v>37</v>
      </c>
      <c r="E3368" s="40" t="n">
        <v>5.7</v>
      </c>
      <c r="F3368" s="41" t="n">
        <f aca="false">IF(A3368="","",INDEX(Assumptions!$B$16:$B$18,MATCH(C3368,Assumptions!$A$16:$A$18,0)))</f>
        <v>3</v>
      </c>
      <c r="G3368" s="42" t="n">
        <f aca="false">IF(A3368="","",WORKDAY(B3368,F3368))</f>
        <v>46293</v>
      </c>
    </row>
    <row r="3369" customFormat="false" ht="15" hidden="false" customHeight="false" outlineLevel="0" collapsed="false">
      <c r="A3369" s="37" t="n">
        <v>1003368</v>
      </c>
      <c r="B3369" s="38" t="n">
        <v>46288</v>
      </c>
      <c r="C3369" s="39" t="s">
        <v>69</v>
      </c>
      <c r="D3369" s="39" t="s">
        <v>37</v>
      </c>
      <c r="E3369" s="40" t="n">
        <v>5.5</v>
      </c>
      <c r="F3369" s="41" t="n">
        <f aca="false">IF(A3369="","",INDEX(Assumptions!$B$16:$B$18,MATCH(C3369,Assumptions!$A$16:$A$18,0)))</f>
        <v>3</v>
      </c>
      <c r="G3369" s="42" t="n">
        <f aca="false">IF(A3369="","",WORKDAY(B3369,F3369))</f>
        <v>46293</v>
      </c>
    </row>
    <row r="3370" customFormat="false" ht="15" hidden="false" customHeight="false" outlineLevel="0" collapsed="false">
      <c r="A3370" s="37" t="n">
        <v>1003369</v>
      </c>
      <c r="B3370" s="38" t="n">
        <v>46288</v>
      </c>
      <c r="C3370" s="39" t="s">
        <v>69</v>
      </c>
      <c r="D3370" s="39" t="s">
        <v>39</v>
      </c>
      <c r="E3370" s="40" t="n">
        <v>1.1</v>
      </c>
      <c r="F3370" s="41" t="n">
        <f aca="false">IF(A3370="","",INDEX(Assumptions!$B$16:$B$18,MATCH(C3370,Assumptions!$A$16:$A$18,0)))</f>
        <v>3</v>
      </c>
      <c r="G3370" s="42" t="n">
        <f aca="false">IF(A3370="","",WORKDAY(B3370,F3370))</f>
        <v>46293</v>
      </c>
    </row>
    <row r="3371" customFormat="false" ht="15" hidden="false" customHeight="false" outlineLevel="0" collapsed="false">
      <c r="A3371" s="37" t="n">
        <v>1003370</v>
      </c>
      <c r="B3371" s="38" t="n">
        <v>46288</v>
      </c>
      <c r="C3371" s="39" t="s">
        <v>69</v>
      </c>
      <c r="D3371" s="39" t="s">
        <v>39</v>
      </c>
      <c r="E3371" s="40" t="n">
        <v>0.6</v>
      </c>
      <c r="F3371" s="41" t="n">
        <f aca="false">IF(A3371="","",INDEX(Assumptions!$B$16:$B$18,MATCH(C3371,Assumptions!$A$16:$A$18,0)))</f>
        <v>3</v>
      </c>
      <c r="G3371" s="42" t="n">
        <f aca="false">IF(A3371="","",WORKDAY(B3371,F3371))</f>
        <v>46293</v>
      </c>
    </row>
    <row r="3372" customFormat="false" ht="15" hidden="false" customHeight="false" outlineLevel="0" collapsed="false">
      <c r="A3372" s="37" t="n">
        <v>1003371</v>
      </c>
      <c r="B3372" s="38" t="n">
        <v>46288</v>
      </c>
      <c r="C3372" s="39" t="s">
        <v>69</v>
      </c>
      <c r="D3372" s="39" t="s">
        <v>39</v>
      </c>
      <c r="E3372" s="40" t="n">
        <v>3.2</v>
      </c>
      <c r="F3372" s="41" t="n">
        <f aca="false">IF(A3372="","",INDEX(Assumptions!$B$16:$B$18,MATCH(C3372,Assumptions!$A$16:$A$18,0)))</f>
        <v>3</v>
      </c>
      <c r="G3372" s="42" t="n">
        <f aca="false">IF(A3372="","",WORKDAY(B3372,F3372))</f>
        <v>46293</v>
      </c>
    </row>
    <row r="3373" customFormat="false" ht="15" hidden="false" customHeight="false" outlineLevel="0" collapsed="false">
      <c r="A3373" s="37" t="n">
        <v>1003372</v>
      </c>
      <c r="B3373" s="38" t="n">
        <v>46288</v>
      </c>
      <c r="C3373" s="39" t="s">
        <v>70</v>
      </c>
      <c r="D3373" s="39" t="s">
        <v>37</v>
      </c>
      <c r="E3373" s="40" t="n">
        <v>1.1</v>
      </c>
      <c r="F3373" s="41" t="n">
        <f aca="false">IF(A3373="","",INDEX(Assumptions!$B$16:$B$18,MATCH(C3373,Assumptions!$A$16:$A$18,0)))</f>
        <v>5</v>
      </c>
      <c r="G3373" s="42" t="n">
        <f aca="false">IF(A3373="","",WORKDAY(B3373,F3373))</f>
        <v>46295</v>
      </c>
    </row>
    <row r="3374" customFormat="false" ht="15" hidden="false" customHeight="false" outlineLevel="0" collapsed="false">
      <c r="A3374" s="37" t="n">
        <v>1003373</v>
      </c>
      <c r="B3374" s="38" t="n">
        <v>46288</v>
      </c>
      <c r="C3374" s="39" t="s">
        <v>68</v>
      </c>
      <c r="D3374" s="39" t="s">
        <v>39</v>
      </c>
      <c r="E3374" s="40" t="n">
        <v>1.9</v>
      </c>
      <c r="F3374" s="41" t="n">
        <f aca="false">IF(A3374="","",INDEX(Assumptions!$B$16:$B$18,MATCH(C3374,Assumptions!$A$16:$A$18,0)))</f>
        <v>1</v>
      </c>
      <c r="G3374" s="42" t="n">
        <f aca="false">IF(A3374="","",WORKDAY(B3374,F3374))</f>
        <v>46289</v>
      </c>
    </row>
    <row r="3375" customFormat="false" ht="15" hidden="false" customHeight="false" outlineLevel="0" collapsed="false">
      <c r="A3375" s="37" t="n">
        <v>1003374</v>
      </c>
      <c r="B3375" s="38" t="n">
        <v>46288</v>
      </c>
      <c r="C3375" s="39" t="s">
        <v>70</v>
      </c>
      <c r="D3375" s="39" t="s">
        <v>31</v>
      </c>
      <c r="E3375" s="40" t="n">
        <v>1</v>
      </c>
      <c r="F3375" s="41" t="n">
        <f aca="false">IF(A3375="","",INDEX(Assumptions!$B$16:$B$18,MATCH(C3375,Assumptions!$A$16:$A$18,0)))</f>
        <v>5</v>
      </c>
      <c r="G3375" s="42" t="n">
        <f aca="false">IF(A3375="","",WORKDAY(B3375,F3375))</f>
        <v>46295</v>
      </c>
    </row>
    <row r="3376" customFormat="false" ht="15" hidden="false" customHeight="false" outlineLevel="0" collapsed="false">
      <c r="A3376" s="37" t="n">
        <v>1003375</v>
      </c>
      <c r="B3376" s="38" t="n">
        <v>46288</v>
      </c>
      <c r="C3376" s="39" t="s">
        <v>70</v>
      </c>
      <c r="D3376" s="39" t="s">
        <v>33</v>
      </c>
      <c r="E3376" s="40" t="n">
        <v>0.8</v>
      </c>
      <c r="F3376" s="41" t="n">
        <f aca="false">IF(A3376="","",INDEX(Assumptions!$B$16:$B$18,MATCH(C3376,Assumptions!$A$16:$A$18,0)))</f>
        <v>5</v>
      </c>
      <c r="G3376" s="42" t="n">
        <f aca="false">IF(A3376="","",WORKDAY(B3376,F3376))</f>
        <v>46295</v>
      </c>
    </row>
    <row r="3377" customFormat="false" ht="15" hidden="false" customHeight="false" outlineLevel="0" collapsed="false">
      <c r="A3377" s="37" t="n">
        <v>1003376</v>
      </c>
      <c r="B3377" s="38" t="n">
        <v>46288</v>
      </c>
      <c r="C3377" s="39" t="s">
        <v>69</v>
      </c>
      <c r="D3377" s="39" t="s">
        <v>39</v>
      </c>
      <c r="E3377" s="40" t="n">
        <v>1.2</v>
      </c>
      <c r="F3377" s="41" t="n">
        <f aca="false">IF(A3377="","",INDEX(Assumptions!$B$16:$B$18,MATCH(C3377,Assumptions!$A$16:$A$18,0)))</f>
        <v>3</v>
      </c>
      <c r="G3377" s="42" t="n">
        <f aca="false">IF(A3377="","",WORKDAY(B3377,F3377))</f>
        <v>46293</v>
      </c>
    </row>
    <row r="3378" customFormat="false" ht="15" hidden="false" customHeight="false" outlineLevel="0" collapsed="false">
      <c r="A3378" s="37" t="n">
        <v>1003377</v>
      </c>
      <c r="B3378" s="38" t="n">
        <v>46288</v>
      </c>
      <c r="C3378" s="39" t="s">
        <v>68</v>
      </c>
      <c r="D3378" s="39" t="s">
        <v>33</v>
      </c>
      <c r="E3378" s="40" t="n">
        <v>2.3</v>
      </c>
      <c r="F3378" s="41" t="n">
        <f aca="false">IF(A3378="","",INDEX(Assumptions!$B$16:$B$18,MATCH(C3378,Assumptions!$A$16:$A$18,0)))</f>
        <v>1</v>
      </c>
      <c r="G3378" s="42" t="n">
        <f aca="false">IF(A3378="","",WORKDAY(B3378,F3378))</f>
        <v>46289</v>
      </c>
    </row>
    <row r="3379" customFormat="false" ht="15" hidden="false" customHeight="false" outlineLevel="0" collapsed="false">
      <c r="A3379" s="37" t="n">
        <v>1003378</v>
      </c>
      <c r="B3379" s="38" t="n">
        <v>46288</v>
      </c>
      <c r="C3379" s="39" t="s">
        <v>69</v>
      </c>
      <c r="D3379" s="39" t="s">
        <v>39</v>
      </c>
      <c r="E3379" s="40" t="n">
        <v>0.4</v>
      </c>
      <c r="F3379" s="41" t="n">
        <f aca="false">IF(A3379="","",INDEX(Assumptions!$B$16:$B$18,MATCH(C3379,Assumptions!$A$16:$A$18,0)))</f>
        <v>3</v>
      </c>
      <c r="G3379" s="42" t="n">
        <f aca="false">IF(A3379="","",WORKDAY(B3379,F3379))</f>
        <v>46293</v>
      </c>
    </row>
    <row r="3380" customFormat="false" ht="15" hidden="false" customHeight="false" outlineLevel="0" collapsed="false">
      <c r="A3380" s="37" t="n">
        <v>1003379</v>
      </c>
      <c r="B3380" s="38" t="n">
        <v>46288</v>
      </c>
      <c r="C3380" s="39" t="s">
        <v>69</v>
      </c>
      <c r="D3380" s="39" t="s">
        <v>35</v>
      </c>
      <c r="E3380" s="40" t="n">
        <v>2.5</v>
      </c>
      <c r="F3380" s="41" t="n">
        <f aca="false">IF(A3380="","",INDEX(Assumptions!$B$16:$B$18,MATCH(C3380,Assumptions!$A$16:$A$18,0)))</f>
        <v>3</v>
      </c>
      <c r="G3380" s="42" t="n">
        <f aca="false">IF(A3380="","",WORKDAY(B3380,F3380))</f>
        <v>46293</v>
      </c>
    </row>
    <row r="3381" customFormat="false" ht="15" hidden="false" customHeight="false" outlineLevel="0" collapsed="false">
      <c r="A3381" s="37" t="n">
        <v>1003380</v>
      </c>
      <c r="B3381" s="38" t="n">
        <v>46288</v>
      </c>
      <c r="C3381" s="39" t="s">
        <v>69</v>
      </c>
      <c r="D3381" s="39" t="s">
        <v>39</v>
      </c>
      <c r="E3381" s="40" t="n">
        <v>4.5</v>
      </c>
      <c r="F3381" s="41" t="n">
        <f aca="false">IF(A3381="","",INDEX(Assumptions!$B$16:$B$18,MATCH(C3381,Assumptions!$A$16:$A$18,0)))</f>
        <v>3</v>
      </c>
      <c r="G3381" s="42" t="n">
        <f aca="false">IF(A3381="","",WORKDAY(B3381,F3381))</f>
        <v>46293</v>
      </c>
    </row>
    <row r="3382" customFormat="false" ht="15" hidden="false" customHeight="false" outlineLevel="0" collapsed="false">
      <c r="A3382" s="37" t="n">
        <v>1003381</v>
      </c>
      <c r="B3382" s="38" t="n">
        <v>46288</v>
      </c>
      <c r="C3382" s="39" t="s">
        <v>70</v>
      </c>
      <c r="D3382" s="39" t="s">
        <v>37</v>
      </c>
      <c r="E3382" s="40" t="n">
        <v>2</v>
      </c>
      <c r="F3382" s="41" t="n">
        <f aca="false">IF(A3382="","",INDEX(Assumptions!$B$16:$B$18,MATCH(C3382,Assumptions!$A$16:$A$18,0)))</f>
        <v>5</v>
      </c>
      <c r="G3382" s="42" t="n">
        <f aca="false">IF(A3382="","",WORKDAY(B3382,F3382))</f>
        <v>46295</v>
      </c>
    </row>
    <row r="3383" customFormat="false" ht="15" hidden="false" customHeight="false" outlineLevel="0" collapsed="false">
      <c r="A3383" s="37" t="n">
        <v>1003382</v>
      </c>
      <c r="B3383" s="38" t="n">
        <v>46288</v>
      </c>
      <c r="C3383" s="39" t="s">
        <v>68</v>
      </c>
      <c r="D3383" s="39" t="s">
        <v>37</v>
      </c>
      <c r="E3383" s="40" t="n">
        <v>2.8</v>
      </c>
      <c r="F3383" s="41" t="n">
        <f aca="false">IF(A3383="","",INDEX(Assumptions!$B$16:$B$18,MATCH(C3383,Assumptions!$A$16:$A$18,0)))</f>
        <v>1</v>
      </c>
      <c r="G3383" s="42" t="n">
        <f aca="false">IF(A3383="","",WORKDAY(B3383,F3383))</f>
        <v>46289</v>
      </c>
    </row>
    <row r="3384" customFormat="false" ht="15" hidden="false" customHeight="false" outlineLevel="0" collapsed="false">
      <c r="A3384" s="37" t="n">
        <v>1003383</v>
      </c>
      <c r="B3384" s="38" t="n">
        <v>46288</v>
      </c>
      <c r="C3384" s="39" t="s">
        <v>70</v>
      </c>
      <c r="D3384" s="39" t="s">
        <v>33</v>
      </c>
      <c r="E3384" s="40" t="n">
        <v>1.9</v>
      </c>
      <c r="F3384" s="41" t="n">
        <f aca="false">IF(A3384="","",INDEX(Assumptions!$B$16:$B$18,MATCH(C3384,Assumptions!$A$16:$A$18,0)))</f>
        <v>5</v>
      </c>
      <c r="G3384" s="42" t="n">
        <f aca="false">IF(A3384="","",WORKDAY(B3384,F3384))</f>
        <v>46295</v>
      </c>
    </row>
    <row r="3385" customFormat="false" ht="15" hidden="false" customHeight="false" outlineLevel="0" collapsed="false">
      <c r="A3385" s="37" t="n">
        <v>1003384</v>
      </c>
      <c r="B3385" s="38" t="n">
        <v>46288</v>
      </c>
      <c r="C3385" s="39" t="s">
        <v>69</v>
      </c>
      <c r="D3385" s="39" t="s">
        <v>39</v>
      </c>
      <c r="E3385" s="40" t="n">
        <v>2.9</v>
      </c>
      <c r="F3385" s="41" t="n">
        <f aca="false">IF(A3385="","",INDEX(Assumptions!$B$16:$B$18,MATCH(C3385,Assumptions!$A$16:$A$18,0)))</f>
        <v>3</v>
      </c>
      <c r="G3385" s="42" t="n">
        <f aca="false">IF(A3385="","",WORKDAY(B3385,F3385))</f>
        <v>46293</v>
      </c>
    </row>
    <row r="3386" customFormat="false" ht="15" hidden="false" customHeight="false" outlineLevel="0" collapsed="false">
      <c r="A3386" s="37" t="n">
        <v>1003385</v>
      </c>
      <c r="B3386" s="38" t="n">
        <v>46288</v>
      </c>
      <c r="C3386" s="39" t="s">
        <v>69</v>
      </c>
      <c r="D3386" s="39" t="s">
        <v>39</v>
      </c>
      <c r="E3386" s="40" t="n">
        <v>4.4</v>
      </c>
      <c r="F3386" s="41" t="n">
        <f aca="false">IF(A3386="","",INDEX(Assumptions!$B$16:$B$18,MATCH(C3386,Assumptions!$A$16:$A$18,0)))</f>
        <v>3</v>
      </c>
      <c r="G3386" s="42" t="n">
        <f aca="false">IF(A3386="","",WORKDAY(B3386,F3386))</f>
        <v>46293</v>
      </c>
    </row>
    <row r="3387" customFormat="false" ht="15" hidden="false" customHeight="false" outlineLevel="0" collapsed="false">
      <c r="A3387" s="37" t="n">
        <v>1003386</v>
      </c>
      <c r="B3387" s="38" t="n">
        <v>46288</v>
      </c>
      <c r="C3387" s="39" t="s">
        <v>69</v>
      </c>
      <c r="D3387" s="39" t="s">
        <v>39</v>
      </c>
      <c r="E3387" s="40" t="n">
        <v>1.2</v>
      </c>
      <c r="F3387" s="41" t="n">
        <f aca="false">IF(A3387="","",INDEX(Assumptions!$B$16:$B$18,MATCH(C3387,Assumptions!$A$16:$A$18,0)))</f>
        <v>3</v>
      </c>
      <c r="G3387" s="42" t="n">
        <f aca="false">IF(A3387="","",WORKDAY(B3387,F3387))</f>
        <v>46293</v>
      </c>
    </row>
    <row r="3388" customFormat="false" ht="15" hidden="false" customHeight="false" outlineLevel="0" collapsed="false">
      <c r="A3388" s="37" t="n">
        <v>1003387</v>
      </c>
      <c r="B3388" s="38" t="n">
        <v>46288</v>
      </c>
      <c r="C3388" s="39" t="s">
        <v>69</v>
      </c>
      <c r="D3388" s="39" t="s">
        <v>39</v>
      </c>
      <c r="E3388" s="40" t="n">
        <v>0.5</v>
      </c>
      <c r="F3388" s="41" t="n">
        <f aca="false">IF(A3388="","",INDEX(Assumptions!$B$16:$B$18,MATCH(C3388,Assumptions!$A$16:$A$18,0)))</f>
        <v>3</v>
      </c>
      <c r="G3388" s="42" t="n">
        <f aca="false">IF(A3388="","",WORKDAY(B3388,F3388))</f>
        <v>46293</v>
      </c>
    </row>
    <row r="3389" customFormat="false" ht="15" hidden="false" customHeight="false" outlineLevel="0" collapsed="false">
      <c r="A3389" s="37" t="n">
        <v>1003388</v>
      </c>
      <c r="B3389" s="38" t="n">
        <v>46288</v>
      </c>
      <c r="C3389" s="39" t="s">
        <v>69</v>
      </c>
      <c r="D3389" s="39" t="s">
        <v>33</v>
      </c>
      <c r="E3389" s="40" t="n">
        <v>0.9</v>
      </c>
      <c r="F3389" s="41" t="n">
        <f aca="false">IF(A3389="","",INDEX(Assumptions!$B$16:$B$18,MATCH(C3389,Assumptions!$A$16:$A$18,0)))</f>
        <v>3</v>
      </c>
      <c r="G3389" s="42" t="n">
        <f aca="false">IF(A3389="","",WORKDAY(B3389,F3389))</f>
        <v>46293</v>
      </c>
    </row>
    <row r="3390" customFormat="false" ht="15" hidden="false" customHeight="false" outlineLevel="0" collapsed="false">
      <c r="A3390" s="37" t="n">
        <v>1003389</v>
      </c>
      <c r="B3390" s="38" t="n">
        <v>46288</v>
      </c>
      <c r="C3390" s="39" t="s">
        <v>69</v>
      </c>
      <c r="D3390" s="39" t="s">
        <v>31</v>
      </c>
      <c r="E3390" s="40" t="n">
        <v>3.1</v>
      </c>
      <c r="F3390" s="41" t="n">
        <f aca="false">IF(A3390="","",INDEX(Assumptions!$B$16:$B$18,MATCH(C3390,Assumptions!$A$16:$A$18,0)))</f>
        <v>3</v>
      </c>
      <c r="G3390" s="42" t="n">
        <f aca="false">IF(A3390="","",WORKDAY(B3390,F3390))</f>
        <v>46293</v>
      </c>
    </row>
    <row r="3391" customFormat="false" ht="15" hidden="false" customHeight="false" outlineLevel="0" collapsed="false">
      <c r="A3391" s="37" t="n">
        <v>1003390</v>
      </c>
      <c r="B3391" s="38" t="n">
        <v>46288</v>
      </c>
      <c r="C3391" s="39" t="s">
        <v>69</v>
      </c>
      <c r="D3391" s="39" t="s">
        <v>33</v>
      </c>
      <c r="E3391" s="40" t="n">
        <v>2.3</v>
      </c>
      <c r="F3391" s="41" t="n">
        <f aca="false">IF(A3391="","",INDEX(Assumptions!$B$16:$B$18,MATCH(C3391,Assumptions!$A$16:$A$18,0)))</f>
        <v>3</v>
      </c>
      <c r="G3391" s="42" t="n">
        <f aca="false">IF(A3391="","",WORKDAY(B3391,F3391))</f>
        <v>46293</v>
      </c>
    </row>
    <row r="3392" customFormat="false" ht="15" hidden="false" customHeight="false" outlineLevel="0" collapsed="false">
      <c r="A3392" s="37" t="n">
        <v>1003391</v>
      </c>
      <c r="B3392" s="38" t="n">
        <v>46288</v>
      </c>
      <c r="C3392" s="39" t="s">
        <v>68</v>
      </c>
      <c r="D3392" s="39" t="s">
        <v>35</v>
      </c>
      <c r="E3392" s="40" t="n">
        <v>0.9</v>
      </c>
      <c r="F3392" s="41" t="n">
        <f aca="false">IF(A3392="","",INDEX(Assumptions!$B$16:$B$18,MATCH(C3392,Assumptions!$A$16:$A$18,0)))</f>
        <v>1</v>
      </c>
      <c r="G3392" s="42" t="n">
        <f aca="false">IF(A3392="","",WORKDAY(B3392,F3392))</f>
        <v>46289</v>
      </c>
    </row>
    <row r="3393" customFormat="false" ht="15" hidden="false" customHeight="false" outlineLevel="0" collapsed="false">
      <c r="A3393" s="37" t="n">
        <v>1003392</v>
      </c>
      <c r="B3393" s="38" t="n">
        <v>46288</v>
      </c>
      <c r="C3393" s="39" t="s">
        <v>69</v>
      </c>
      <c r="D3393" s="39" t="s">
        <v>33</v>
      </c>
      <c r="E3393" s="40" t="n">
        <v>0.7</v>
      </c>
      <c r="F3393" s="41" t="n">
        <f aca="false">IF(A3393="","",INDEX(Assumptions!$B$16:$B$18,MATCH(C3393,Assumptions!$A$16:$A$18,0)))</f>
        <v>3</v>
      </c>
      <c r="G3393" s="42" t="n">
        <f aca="false">IF(A3393="","",WORKDAY(B3393,F3393))</f>
        <v>46293</v>
      </c>
    </row>
    <row r="3394" customFormat="false" ht="15" hidden="false" customHeight="false" outlineLevel="0" collapsed="false">
      <c r="A3394" s="37" t="n">
        <v>1003393</v>
      </c>
      <c r="B3394" s="38" t="n">
        <v>46288</v>
      </c>
      <c r="C3394" s="39" t="s">
        <v>69</v>
      </c>
      <c r="D3394" s="39" t="s">
        <v>33</v>
      </c>
      <c r="E3394" s="40" t="n">
        <v>1.3</v>
      </c>
      <c r="F3394" s="41" t="n">
        <f aca="false">IF(A3394="","",INDEX(Assumptions!$B$16:$B$18,MATCH(C3394,Assumptions!$A$16:$A$18,0)))</f>
        <v>3</v>
      </c>
      <c r="G3394" s="42" t="n">
        <f aca="false">IF(A3394="","",WORKDAY(B3394,F3394))</f>
        <v>46293</v>
      </c>
    </row>
    <row r="3395" customFormat="false" ht="15" hidden="false" customHeight="false" outlineLevel="0" collapsed="false">
      <c r="A3395" s="37" t="n">
        <v>1003394</v>
      </c>
      <c r="B3395" s="38" t="n">
        <v>46288</v>
      </c>
      <c r="C3395" s="39" t="s">
        <v>69</v>
      </c>
      <c r="D3395" s="39" t="s">
        <v>31</v>
      </c>
      <c r="E3395" s="40" t="n">
        <v>0.8</v>
      </c>
      <c r="F3395" s="41" t="n">
        <f aca="false">IF(A3395="","",INDEX(Assumptions!$B$16:$B$18,MATCH(C3395,Assumptions!$A$16:$A$18,0)))</f>
        <v>3</v>
      </c>
      <c r="G3395" s="42" t="n">
        <f aca="false">IF(A3395="","",WORKDAY(B3395,F3395))</f>
        <v>46293</v>
      </c>
    </row>
    <row r="3396" customFormat="false" ht="15" hidden="false" customHeight="false" outlineLevel="0" collapsed="false">
      <c r="A3396" s="37" t="n">
        <v>1003395</v>
      </c>
      <c r="B3396" s="38" t="n">
        <v>46288</v>
      </c>
      <c r="C3396" s="39" t="s">
        <v>69</v>
      </c>
      <c r="D3396" s="39" t="s">
        <v>31</v>
      </c>
      <c r="E3396" s="40" t="n">
        <v>1.9</v>
      </c>
      <c r="F3396" s="41" t="n">
        <f aca="false">IF(A3396="","",INDEX(Assumptions!$B$16:$B$18,MATCH(C3396,Assumptions!$A$16:$A$18,0)))</f>
        <v>3</v>
      </c>
      <c r="G3396" s="42" t="n">
        <f aca="false">IF(A3396="","",WORKDAY(B3396,F3396))</f>
        <v>46293</v>
      </c>
    </row>
    <row r="3397" customFormat="false" ht="15" hidden="false" customHeight="false" outlineLevel="0" collapsed="false">
      <c r="A3397" s="37" t="n">
        <v>1003396</v>
      </c>
      <c r="B3397" s="38" t="n">
        <v>46288</v>
      </c>
      <c r="C3397" s="39" t="s">
        <v>69</v>
      </c>
      <c r="D3397" s="39" t="s">
        <v>35</v>
      </c>
      <c r="E3397" s="40" t="n">
        <v>1.1</v>
      </c>
      <c r="F3397" s="41" t="n">
        <f aca="false">IF(A3397="","",INDEX(Assumptions!$B$16:$B$18,MATCH(C3397,Assumptions!$A$16:$A$18,0)))</f>
        <v>3</v>
      </c>
      <c r="G3397" s="42" t="n">
        <f aca="false">IF(A3397="","",WORKDAY(B3397,F3397))</f>
        <v>46293</v>
      </c>
    </row>
    <row r="3398" customFormat="false" ht="15" hidden="false" customHeight="false" outlineLevel="0" collapsed="false">
      <c r="A3398" s="37" t="n">
        <v>1003397</v>
      </c>
      <c r="B3398" s="38" t="n">
        <v>46288</v>
      </c>
      <c r="C3398" s="39" t="s">
        <v>68</v>
      </c>
      <c r="D3398" s="39" t="s">
        <v>31</v>
      </c>
      <c r="E3398" s="40" t="n">
        <v>0.8</v>
      </c>
      <c r="F3398" s="41" t="n">
        <f aca="false">IF(A3398="","",INDEX(Assumptions!$B$16:$B$18,MATCH(C3398,Assumptions!$A$16:$A$18,0)))</f>
        <v>1</v>
      </c>
      <c r="G3398" s="42" t="n">
        <f aca="false">IF(A3398="","",WORKDAY(B3398,F3398))</f>
        <v>46289</v>
      </c>
    </row>
    <row r="3399" customFormat="false" ht="15" hidden="false" customHeight="false" outlineLevel="0" collapsed="false">
      <c r="A3399" s="37" t="n">
        <v>1003398</v>
      </c>
      <c r="B3399" s="38" t="n">
        <v>46288</v>
      </c>
      <c r="C3399" s="39" t="s">
        <v>69</v>
      </c>
      <c r="D3399" s="39" t="s">
        <v>39</v>
      </c>
      <c r="E3399" s="40" t="n">
        <v>0.9</v>
      </c>
      <c r="F3399" s="41" t="n">
        <f aca="false">IF(A3399="","",INDEX(Assumptions!$B$16:$B$18,MATCH(C3399,Assumptions!$A$16:$A$18,0)))</f>
        <v>3</v>
      </c>
      <c r="G3399" s="42" t="n">
        <f aca="false">IF(A3399="","",WORKDAY(B3399,F3399))</f>
        <v>46293</v>
      </c>
    </row>
    <row r="3400" customFormat="false" ht="15" hidden="false" customHeight="false" outlineLevel="0" collapsed="false">
      <c r="A3400" s="37" t="n">
        <v>1003399</v>
      </c>
      <c r="B3400" s="38" t="n">
        <v>46288</v>
      </c>
      <c r="C3400" s="39" t="s">
        <v>69</v>
      </c>
      <c r="D3400" s="39" t="s">
        <v>33</v>
      </c>
      <c r="E3400" s="40" t="n">
        <v>1.9</v>
      </c>
      <c r="F3400" s="41" t="n">
        <f aca="false">IF(A3400="","",INDEX(Assumptions!$B$16:$B$18,MATCH(C3400,Assumptions!$A$16:$A$18,0)))</f>
        <v>3</v>
      </c>
      <c r="G3400" s="42" t="n">
        <f aca="false">IF(A3400="","",WORKDAY(B3400,F3400))</f>
        <v>46293</v>
      </c>
    </row>
    <row r="3401" customFormat="false" ht="15" hidden="false" customHeight="false" outlineLevel="0" collapsed="false">
      <c r="A3401" s="37" t="n">
        <v>1003400</v>
      </c>
      <c r="B3401" s="38" t="n">
        <v>46288</v>
      </c>
      <c r="C3401" s="39" t="s">
        <v>68</v>
      </c>
      <c r="D3401" s="39" t="s">
        <v>35</v>
      </c>
      <c r="E3401" s="40" t="n">
        <v>1.4</v>
      </c>
      <c r="F3401" s="41" t="n">
        <f aca="false">IF(A3401="","",INDEX(Assumptions!$B$16:$B$18,MATCH(C3401,Assumptions!$A$16:$A$18,0)))</f>
        <v>1</v>
      </c>
      <c r="G3401" s="42" t="n">
        <f aca="false">IF(A3401="","",WORKDAY(B3401,F3401))</f>
        <v>46289</v>
      </c>
    </row>
    <row r="3402" customFormat="false" ht="15" hidden="false" customHeight="false" outlineLevel="0" collapsed="false">
      <c r="A3402" s="37" t="n">
        <v>1003401</v>
      </c>
      <c r="B3402" s="38" t="n">
        <v>46288</v>
      </c>
      <c r="C3402" s="39" t="s">
        <v>69</v>
      </c>
      <c r="D3402" s="39" t="s">
        <v>37</v>
      </c>
      <c r="E3402" s="40" t="n">
        <v>4.2</v>
      </c>
      <c r="F3402" s="41" t="n">
        <f aca="false">IF(A3402="","",INDEX(Assumptions!$B$16:$B$18,MATCH(C3402,Assumptions!$A$16:$A$18,0)))</f>
        <v>3</v>
      </c>
      <c r="G3402" s="42" t="n">
        <f aca="false">IF(A3402="","",WORKDAY(B3402,F3402))</f>
        <v>46293</v>
      </c>
    </row>
    <row r="3403" customFormat="false" ht="15" hidden="false" customHeight="false" outlineLevel="0" collapsed="false">
      <c r="A3403" s="37" t="n">
        <v>1003402</v>
      </c>
      <c r="B3403" s="38" t="n">
        <v>46288</v>
      </c>
      <c r="C3403" s="39" t="s">
        <v>70</v>
      </c>
      <c r="D3403" s="39" t="s">
        <v>39</v>
      </c>
      <c r="E3403" s="40" t="n">
        <v>1.6</v>
      </c>
      <c r="F3403" s="41" t="n">
        <f aca="false">IF(A3403="","",INDEX(Assumptions!$B$16:$B$18,MATCH(C3403,Assumptions!$A$16:$A$18,0)))</f>
        <v>5</v>
      </c>
      <c r="G3403" s="42" t="n">
        <f aca="false">IF(A3403="","",WORKDAY(B3403,F3403))</f>
        <v>46295</v>
      </c>
    </row>
    <row r="3404" customFormat="false" ht="15" hidden="false" customHeight="false" outlineLevel="0" collapsed="false">
      <c r="A3404" s="37" t="n">
        <v>1003403</v>
      </c>
      <c r="B3404" s="38" t="n">
        <v>46288</v>
      </c>
      <c r="C3404" s="39" t="s">
        <v>69</v>
      </c>
      <c r="D3404" s="39" t="s">
        <v>33</v>
      </c>
      <c r="E3404" s="40" t="n">
        <v>0.8</v>
      </c>
      <c r="F3404" s="41" t="n">
        <f aca="false">IF(A3404="","",INDEX(Assumptions!$B$16:$B$18,MATCH(C3404,Assumptions!$A$16:$A$18,0)))</f>
        <v>3</v>
      </c>
      <c r="G3404" s="42" t="n">
        <f aca="false">IF(A3404="","",WORKDAY(B3404,F3404))</f>
        <v>46293</v>
      </c>
    </row>
    <row r="3405" customFormat="false" ht="15" hidden="false" customHeight="false" outlineLevel="0" collapsed="false">
      <c r="A3405" s="37" t="n">
        <v>1003404</v>
      </c>
      <c r="B3405" s="38" t="n">
        <v>46288</v>
      </c>
      <c r="C3405" s="39" t="s">
        <v>69</v>
      </c>
      <c r="D3405" s="39" t="s">
        <v>37</v>
      </c>
      <c r="E3405" s="40" t="n">
        <v>2.2</v>
      </c>
      <c r="F3405" s="41" t="n">
        <f aca="false">IF(A3405="","",INDEX(Assumptions!$B$16:$B$18,MATCH(C3405,Assumptions!$A$16:$A$18,0)))</f>
        <v>3</v>
      </c>
      <c r="G3405" s="42" t="n">
        <f aca="false">IF(A3405="","",WORKDAY(B3405,F3405))</f>
        <v>46293</v>
      </c>
    </row>
    <row r="3406" customFormat="false" ht="15" hidden="false" customHeight="false" outlineLevel="0" collapsed="false">
      <c r="A3406" s="37" t="n">
        <v>1003405</v>
      </c>
      <c r="B3406" s="38" t="n">
        <v>46288</v>
      </c>
      <c r="C3406" s="39" t="s">
        <v>68</v>
      </c>
      <c r="D3406" s="39" t="s">
        <v>33</v>
      </c>
      <c r="E3406" s="40" t="n">
        <v>2.2</v>
      </c>
      <c r="F3406" s="41" t="n">
        <f aca="false">IF(A3406="","",INDEX(Assumptions!$B$16:$B$18,MATCH(C3406,Assumptions!$A$16:$A$18,0)))</f>
        <v>1</v>
      </c>
      <c r="G3406" s="42" t="n">
        <f aca="false">IF(A3406="","",WORKDAY(B3406,F3406))</f>
        <v>46289</v>
      </c>
    </row>
    <row r="3407" customFormat="false" ht="15" hidden="false" customHeight="false" outlineLevel="0" collapsed="false">
      <c r="A3407" s="37" t="n">
        <v>1003406</v>
      </c>
      <c r="B3407" s="38" t="n">
        <v>46288</v>
      </c>
      <c r="C3407" s="39" t="s">
        <v>69</v>
      </c>
      <c r="D3407" s="39" t="s">
        <v>35</v>
      </c>
      <c r="E3407" s="40" t="n">
        <v>4.1</v>
      </c>
      <c r="F3407" s="41" t="n">
        <f aca="false">IF(A3407="","",INDEX(Assumptions!$B$16:$B$18,MATCH(C3407,Assumptions!$A$16:$A$18,0)))</f>
        <v>3</v>
      </c>
      <c r="G3407" s="42" t="n">
        <f aca="false">IF(A3407="","",WORKDAY(B3407,F3407))</f>
        <v>46293</v>
      </c>
    </row>
    <row r="3408" customFormat="false" ht="15" hidden="false" customHeight="false" outlineLevel="0" collapsed="false">
      <c r="A3408" s="37" t="n">
        <v>1003407</v>
      </c>
      <c r="B3408" s="38" t="n">
        <v>46288</v>
      </c>
      <c r="C3408" s="39" t="s">
        <v>69</v>
      </c>
      <c r="D3408" s="39" t="s">
        <v>35</v>
      </c>
      <c r="E3408" s="40" t="n">
        <v>0.6</v>
      </c>
      <c r="F3408" s="41" t="n">
        <f aca="false">IF(A3408="","",INDEX(Assumptions!$B$16:$B$18,MATCH(C3408,Assumptions!$A$16:$A$18,0)))</f>
        <v>3</v>
      </c>
      <c r="G3408" s="42" t="n">
        <f aca="false">IF(A3408="","",WORKDAY(B3408,F3408))</f>
        <v>46293</v>
      </c>
    </row>
    <row r="3409" customFormat="false" ht="15" hidden="false" customHeight="false" outlineLevel="0" collapsed="false">
      <c r="A3409" s="37" t="n">
        <v>1003408</v>
      </c>
      <c r="B3409" s="38" t="n">
        <v>46288</v>
      </c>
      <c r="C3409" s="39" t="s">
        <v>70</v>
      </c>
      <c r="D3409" s="39" t="s">
        <v>33</v>
      </c>
      <c r="E3409" s="40" t="n">
        <v>2.5</v>
      </c>
      <c r="F3409" s="41" t="n">
        <f aca="false">IF(A3409="","",INDEX(Assumptions!$B$16:$B$18,MATCH(C3409,Assumptions!$A$16:$A$18,0)))</f>
        <v>5</v>
      </c>
      <c r="G3409" s="42" t="n">
        <f aca="false">IF(A3409="","",WORKDAY(B3409,F3409))</f>
        <v>46295</v>
      </c>
    </row>
    <row r="3410" customFormat="false" ht="15" hidden="false" customHeight="false" outlineLevel="0" collapsed="false">
      <c r="A3410" s="37" t="n">
        <v>1003409</v>
      </c>
      <c r="B3410" s="38" t="n">
        <v>46288</v>
      </c>
      <c r="C3410" s="39" t="s">
        <v>68</v>
      </c>
      <c r="D3410" s="39" t="s">
        <v>39</v>
      </c>
      <c r="E3410" s="40" t="n">
        <v>1.9</v>
      </c>
      <c r="F3410" s="41" t="n">
        <f aca="false">IF(A3410="","",INDEX(Assumptions!$B$16:$B$18,MATCH(C3410,Assumptions!$A$16:$A$18,0)))</f>
        <v>1</v>
      </c>
      <c r="G3410" s="42" t="n">
        <f aca="false">IF(A3410="","",WORKDAY(B3410,F3410))</f>
        <v>46289</v>
      </c>
    </row>
    <row r="3411" customFormat="false" ht="15" hidden="false" customHeight="false" outlineLevel="0" collapsed="false">
      <c r="A3411" s="37" t="n">
        <v>1003410</v>
      </c>
      <c r="B3411" s="38" t="n">
        <v>46288</v>
      </c>
      <c r="C3411" s="39" t="s">
        <v>69</v>
      </c>
      <c r="D3411" s="39" t="s">
        <v>35</v>
      </c>
      <c r="E3411" s="40" t="n">
        <v>1.3</v>
      </c>
      <c r="F3411" s="41" t="n">
        <f aca="false">IF(A3411="","",INDEX(Assumptions!$B$16:$B$18,MATCH(C3411,Assumptions!$A$16:$A$18,0)))</f>
        <v>3</v>
      </c>
      <c r="G3411" s="42" t="n">
        <f aca="false">IF(A3411="","",WORKDAY(B3411,F3411))</f>
        <v>46293</v>
      </c>
    </row>
    <row r="3412" customFormat="false" ht="15" hidden="false" customHeight="false" outlineLevel="0" collapsed="false">
      <c r="A3412" s="37" t="n">
        <v>1003411</v>
      </c>
      <c r="B3412" s="38" t="n">
        <v>46288</v>
      </c>
      <c r="C3412" s="39" t="s">
        <v>70</v>
      </c>
      <c r="D3412" s="39" t="s">
        <v>37</v>
      </c>
      <c r="E3412" s="40" t="n">
        <v>4.4</v>
      </c>
      <c r="F3412" s="41" t="n">
        <f aca="false">IF(A3412="","",INDEX(Assumptions!$B$16:$B$18,MATCH(C3412,Assumptions!$A$16:$A$18,0)))</f>
        <v>5</v>
      </c>
      <c r="G3412" s="42" t="n">
        <f aca="false">IF(A3412="","",WORKDAY(B3412,F3412))</f>
        <v>46295</v>
      </c>
    </row>
    <row r="3413" customFormat="false" ht="15" hidden="false" customHeight="false" outlineLevel="0" collapsed="false">
      <c r="A3413" s="37" t="n">
        <v>1003412</v>
      </c>
      <c r="B3413" s="38" t="n">
        <v>46288</v>
      </c>
      <c r="C3413" s="39" t="s">
        <v>69</v>
      </c>
      <c r="D3413" s="39" t="s">
        <v>39</v>
      </c>
      <c r="E3413" s="40" t="n">
        <v>1.1</v>
      </c>
      <c r="F3413" s="41" t="n">
        <f aca="false">IF(A3413="","",INDEX(Assumptions!$B$16:$B$18,MATCH(C3413,Assumptions!$A$16:$A$18,0)))</f>
        <v>3</v>
      </c>
      <c r="G3413" s="42" t="n">
        <f aca="false">IF(A3413="","",WORKDAY(B3413,F3413))</f>
        <v>46293</v>
      </c>
    </row>
    <row r="3414" customFormat="false" ht="15" hidden="false" customHeight="false" outlineLevel="0" collapsed="false">
      <c r="A3414" s="37" t="n">
        <v>1003413</v>
      </c>
      <c r="B3414" s="38" t="n">
        <v>46288</v>
      </c>
      <c r="C3414" s="39" t="s">
        <v>69</v>
      </c>
      <c r="D3414" s="39" t="s">
        <v>33</v>
      </c>
      <c r="E3414" s="40" t="n">
        <v>2.7</v>
      </c>
      <c r="F3414" s="41" t="n">
        <f aca="false">IF(A3414="","",INDEX(Assumptions!$B$16:$B$18,MATCH(C3414,Assumptions!$A$16:$A$18,0)))</f>
        <v>3</v>
      </c>
      <c r="G3414" s="42" t="n">
        <f aca="false">IF(A3414="","",WORKDAY(B3414,F3414))</f>
        <v>46293</v>
      </c>
    </row>
    <row r="3415" customFormat="false" ht="15" hidden="false" customHeight="false" outlineLevel="0" collapsed="false">
      <c r="A3415" s="37" t="n">
        <v>1003414</v>
      </c>
      <c r="B3415" s="38" t="n">
        <v>46288</v>
      </c>
      <c r="C3415" s="39" t="s">
        <v>69</v>
      </c>
      <c r="D3415" s="39" t="s">
        <v>33</v>
      </c>
      <c r="E3415" s="40" t="n">
        <v>0.5</v>
      </c>
      <c r="F3415" s="41" t="n">
        <f aca="false">IF(A3415="","",INDEX(Assumptions!$B$16:$B$18,MATCH(C3415,Assumptions!$A$16:$A$18,0)))</f>
        <v>3</v>
      </c>
      <c r="G3415" s="42" t="n">
        <f aca="false">IF(A3415="","",WORKDAY(B3415,F3415))</f>
        <v>46293</v>
      </c>
    </row>
    <row r="3416" customFormat="false" ht="15" hidden="false" customHeight="false" outlineLevel="0" collapsed="false">
      <c r="A3416" s="37" t="n">
        <v>1003415</v>
      </c>
      <c r="B3416" s="38" t="n">
        <v>46288</v>
      </c>
      <c r="C3416" s="39" t="s">
        <v>70</v>
      </c>
      <c r="D3416" s="39" t="s">
        <v>39</v>
      </c>
      <c r="E3416" s="40" t="n">
        <v>2.3</v>
      </c>
      <c r="F3416" s="41" t="n">
        <f aca="false">IF(A3416="","",INDEX(Assumptions!$B$16:$B$18,MATCH(C3416,Assumptions!$A$16:$A$18,0)))</f>
        <v>5</v>
      </c>
      <c r="G3416" s="42" t="n">
        <f aca="false">IF(A3416="","",WORKDAY(B3416,F3416))</f>
        <v>46295</v>
      </c>
    </row>
    <row r="3417" customFormat="false" ht="15" hidden="false" customHeight="false" outlineLevel="0" collapsed="false">
      <c r="A3417" s="37" t="n">
        <v>1003416</v>
      </c>
      <c r="B3417" s="38" t="n">
        <v>46288</v>
      </c>
      <c r="C3417" s="39" t="s">
        <v>69</v>
      </c>
      <c r="D3417" s="39" t="s">
        <v>39</v>
      </c>
      <c r="E3417" s="40" t="n">
        <v>1.4</v>
      </c>
      <c r="F3417" s="41" t="n">
        <f aca="false">IF(A3417="","",INDEX(Assumptions!$B$16:$B$18,MATCH(C3417,Assumptions!$A$16:$A$18,0)))</f>
        <v>3</v>
      </c>
      <c r="G3417" s="42" t="n">
        <f aca="false">IF(A3417="","",WORKDAY(B3417,F3417))</f>
        <v>46293</v>
      </c>
    </row>
    <row r="3418" customFormat="false" ht="15" hidden="false" customHeight="false" outlineLevel="0" collapsed="false">
      <c r="A3418" s="37" t="n">
        <v>1003417</v>
      </c>
      <c r="B3418" s="38" t="n">
        <v>46288</v>
      </c>
      <c r="C3418" s="39" t="s">
        <v>69</v>
      </c>
      <c r="D3418" s="39" t="s">
        <v>39</v>
      </c>
      <c r="E3418" s="40" t="n">
        <v>1.4</v>
      </c>
      <c r="F3418" s="41" t="n">
        <f aca="false">IF(A3418="","",INDEX(Assumptions!$B$16:$B$18,MATCH(C3418,Assumptions!$A$16:$A$18,0)))</f>
        <v>3</v>
      </c>
      <c r="G3418" s="42" t="n">
        <f aca="false">IF(A3418="","",WORKDAY(B3418,F3418))</f>
        <v>46293</v>
      </c>
    </row>
    <row r="3419" customFormat="false" ht="15" hidden="false" customHeight="false" outlineLevel="0" collapsed="false">
      <c r="A3419" s="37" t="n">
        <v>1003418</v>
      </c>
      <c r="B3419" s="38" t="n">
        <v>46288</v>
      </c>
      <c r="C3419" s="39" t="s">
        <v>68</v>
      </c>
      <c r="D3419" s="39" t="s">
        <v>35</v>
      </c>
      <c r="E3419" s="40" t="n">
        <v>5.4</v>
      </c>
      <c r="F3419" s="41" t="n">
        <f aca="false">IF(A3419="","",INDEX(Assumptions!$B$16:$B$18,MATCH(C3419,Assumptions!$A$16:$A$18,0)))</f>
        <v>1</v>
      </c>
      <c r="G3419" s="42" t="n">
        <f aca="false">IF(A3419="","",WORKDAY(B3419,F3419))</f>
        <v>46289</v>
      </c>
    </row>
    <row r="3420" customFormat="false" ht="15" hidden="false" customHeight="false" outlineLevel="0" collapsed="false">
      <c r="A3420" s="37" t="n">
        <v>1003419</v>
      </c>
      <c r="B3420" s="38" t="n">
        <v>46288</v>
      </c>
      <c r="C3420" s="39" t="s">
        <v>70</v>
      </c>
      <c r="D3420" s="39" t="s">
        <v>35</v>
      </c>
      <c r="E3420" s="40" t="n">
        <v>1.9</v>
      </c>
      <c r="F3420" s="41" t="n">
        <f aca="false">IF(A3420="","",INDEX(Assumptions!$B$16:$B$18,MATCH(C3420,Assumptions!$A$16:$A$18,0)))</f>
        <v>5</v>
      </c>
      <c r="G3420" s="42" t="n">
        <f aca="false">IF(A3420="","",WORKDAY(B3420,F3420))</f>
        <v>46295</v>
      </c>
    </row>
    <row r="3421" customFormat="false" ht="15" hidden="false" customHeight="false" outlineLevel="0" collapsed="false">
      <c r="A3421" s="37" t="n">
        <v>1003420</v>
      </c>
      <c r="B3421" s="38" t="n">
        <v>46288</v>
      </c>
      <c r="C3421" s="39" t="s">
        <v>69</v>
      </c>
      <c r="D3421" s="39" t="s">
        <v>31</v>
      </c>
      <c r="E3421" s="40" t="n">
        <v>5.1</v>
      </c>
      <c r="F3421" s="41" t="n">
        <f aca="false">IF(A3421="","",INDEX(Assumptions!$B$16:$B$18,MATCH(C3421,Assumptions!$A$16:$A$18,0)))</f>
        <v>3</v>
      </c>
      <c r="G3421" s="42" t="n">
        <f aca="false">IF(A3421="","",WORKDAY(B3421,F3421))</f>
        <v>46293</v>
      </c>
    </row>
    <row r="3422" customFormat="false" ht="15" hidden="false" customHeight="false" outlineLevel="0" collapsed="false">
      <c r="A3422" s="37" t="n">
        <v>1003421</v>
      </c>
      <c r="B3422" s="38" t="n">
        <v>46288</v>
      </c>
      <c r="C3422" s="39" t="s">
        <v>69</v>
      </c>
      <c r="D3422" s="39" t="s">
        <v>31</v>
      </c>
      <c r="E3422" s="40" t="n">
        <v>2.4</v>
      </c>
      <c r="F3422" s="41" t="n">
        <f aca="false">IF(A3422="","",INDEX(Assumptions!$B$16:$B$18,MATCH(C3422,Assumptions!$A$16:$A$18,0)))</f>
        <v>3</v>
      </c>
      <c r="G3422" s="42" t="n">
        <f aca="false">IF(A3422="","",WORKDAY(B3422,F3422))</f>
        <v>46293</v>
      </c>
    </row>
    <row r="3423" customFormat="false" ht="15" hidden="false" customHeight="false" outlineLevel="0" collapsed="false">
      <c r="A3423" s="37" t="n">
        <v>1003422</v>
      </c>
      <c r="B3423" s="38" t="n">
        <v>46288</v>
      </c>
      <c r="C3423" s="39" t="s">
        <v>69</v>
      </c>
      <c r="D3423" s="39" t="s">
        <v>39</v>
      </c>
      <c r="E3423" s="40" t="n">
        <v>1.5</v>
      </c>
      <c r="F3423" s="41" t="n">
        <f aca="false">IF(A3423="","",INDEX(Assumptions!$B$16:$B$18,MATCH(C3423,Assumptions!$A$16:$A$18,0)))</f>
        <v>3</v>
      </c>
      <c r="G3423" s="42" t="n">
        <f aca="false">IF(A3423="","",WORKDAY(B3423,F3423))</f>
        <v>46293</v>
      </c>
    </row>
    <row r="3424" customFormat="false" ht="15" hidden="false" customHeight="false" outlineLevel="0" collapsed="false">
      <c r="A3424" s="37" t="n">
        <v>1003423</v>
      </c>
      <c r="B3424" s="38" t="n">
        <v>46288</v>
      </c>
      <c r="C3424" s="39" t="s">
        <v>69</v>
      </c>
      <c r="D3424" s="39" t="s">
        <v>35</v>
      </c>
      <c r="E3424" s="40" t="n">
        <v>4.2</v>
      </c>
      <c r="F3424" s="41" t="n">
        <f aca="false">IF(A3424="","",INDEX(Assumptions!$B$16:$B$18,MATCH(C3424,Assumptions!$A$16:$A$18,0)))</f>
        <v>3</v>
      </c>
      <c r="G3424" s="42" t="n">
        <f aca="false">IF(A3424="","",WORKDAY(B3424,F3424))</f>
        <v>46293</v>
      </c>
    </row>
    <row r="3425" customFormat="false" ht="15" hidden="false" customHeight="false" outlineLevel="0" collapsed="false">
      <c r="A3425" s="37" t="n">
        <v>1003424</v>
      </c>
      <c r="B3425" s="38" t="n">
        <v>46288</v>
      </c>
      <c r="C3425" s="39" t="s">
        <v>68</v>
      </c>
      <c r="D3425" s="39" t="s">
        <v>39</v>
      </c>
      <c r="E3425" s="40" t="n">
        <v>0.7</v>
      </c>
      <c r="F3425" s="41" t="n">
        <f aca="false">IF(A3425="","",INDEX(Assumptions!$B$16:$B$18,MATCH(C3425,Assumptions!$A$16:$A$18,0)))</f>
        <v>1</v>
      </c>
      <c r="G3425" s="42" t="n">
        <f aca="false">IF(A3425="","",WORKDAY(B3425,F3425))</f>
        <v>46289</v>
      </c>
    </row>
    <row r="3426" customFormat="false" ht="15" hidden="false" customHeight="false" outlineLevel="0" collapsed="false">
      <c r="A3426" s="37" t="n">
        <v>1003425</v>
      </c>
      <c r="B3426" s="38" t="n">
        <v>46288</v>
      </c>
      <c r="C3426" s="39" t="s">
        <v>69</v>
      </c>
      <c r="D3426" s="39" t="s">
        <v>39</v>
      </c>
      <c r="E3426" s="40" t="n">
        <v>1.1</v>
      </c>
      <c r="F3426" s="41" t="n">
        <f aca="false">IF(A3426="","",INDEX(Assumptions!$B$16:$B$18,MATCH(C3426,Assumptions!$A$16:$A$18,0)))</f>
        <v>3</v>
      </c>
      <c r="G3426" s="42" t="n">
        <f aca="false">IF(A3426="","",WORKDAY(B3426,F3426))</f>
        <v>46293</v>
      </c>
    </row>
    <row r="3427" customFormat="false" ht="15" hidden="false" customHeight="false" outlineLevel="0" collapsed="false">
      <c r="A3427" s="37" t="n">
        <v>1003426</v>
      </c>
      <c r="B3427" s="38" t="n">
        <v>46288</v>
      </c>
      <c r="C3427" s="39" t="s">
        <v>69</v>
      </c>
      <c r="D3427" s="39" t="s">
        <v>37</v>
      </c>
      <c r="E3427" s="40" t="n">
        <v>0.7</v>
      </c>
      <c r="F3427" s="41" t="n">
        <f aca="false">IF(A3427="","",INDEX(Assumptions!$B$16:$B$18,MATCH(C3427,Assumptions!$A$16:$A$18,0)))</f>
        <v>3</v>
      </c>
      <c r="G3427" s="42" t="n">
        <f aca="false">IF(A3427="","",WORKDAY(B3427,F3427))</f>
        <v>46293</v>
      </c>
    </row>
    <row r="3428" customFormat="false" ht="15" hidden="false" customHeight="false" outlineLevel="0" collapsed="false">
      <c r="A3428" s="37" t="n">
        <v>1003427</v>
      </c>
      <c r="B3428" s="38" t="n">
        <v>46288</v>
      </c>
      <c r="C3428" s="39" t="s">
        <v>68</v>
      </c>
      <c r="D3428" s="39" t="s">
        <v>31</v>
      </c>
      <c r="E3428" s="40" t="n">
        <v>2.5</v>
      </c>
      <c r="F3428" s="41" t="n">
        <f aca="false">IF(A3428="","",INDEX(Assumptions!$B$16:$B$18,MATCH(C3428,Assumptions!$A$16:$A$18,0)))</f>
        <v>1</v>
      </c>
      <c r="G3428" s="42" t="n">
        <f aca="false">IF(A3428="","",WORKDAY(B3428,F3428))</f>
        <v>46289</v>
      </c>
    </row>
    <row r="3429" customFormat="false" ht="15" hidden="false" customHeight="false" outlineLevel="0" collapsed="false">
      <c r="A3429" s="37" t="n">
        <v>1003428</v>
      </c>
      <c r="B3429" s="38" t="n">
        <v>46288</v>
      </c>
      <c r="C3429" s="39" t="s">
        <v>69</v>
      </c>
      <c r="D3429" s="39" t="s">
        <v>35</v>
      </c>
      <c r="E3429" s="40" t="n">
        <v>0.8</v>
      </c>
      <c r="F3429" s="41" t="n">
        <f aca="false">IF(A3429="","",INDEX(Assumptions!$B$16:$B$18,MATCH(C3429,Assumptions!$A$16:$A$18,0)))</f>
        <v>3</v>
      </c>
      <c r="G3429" s="42" t="n">
        <f aca="false">IF(A3429="","",WORKDAY(B3429,F3429))</f>
        <v>46293</v>
      </c>
    </row>
    <row r="3430" customFormat="false" ht="15" hidden="false" customHeight="false" outlineLevel="0" collapsed="false">
      <c r="A3430" s="37" t="n">
        <v>1003429</v>
      </c>
      <c r="B3430" s="38" t="n">
        <v>46288</v>
      </c>
      <c r="C3430" s="39" t="s">
        <v>70</v>
      </c>
      <c r="D3430" s="39" t="s">
        <v>39</v>
      </c>
      <c r="E3430" s="40" t="n">
        <v>1.2</v>
      </c>
      <c r="F3430" s="41" t="n">
        <f aca="false">IF(A3430="","",INDEX(Assumptions!$B$16:$B$18,MATCH(C3430,Assumptions!$A$16:$A$18,0)))</f>
        <v>5</v>
      </c>
      <c r="G3430" s="42" t="n">
        <f aca="false">IF(A3430="","",WORKDAY(B3430,F3430))</f>
        <v>46295</v>
      </c>
    </row>
    <row r="3431" customFormat="false" ht="15" hidden="false" customHeight="false" outlineLevel="0" collapsed="false">
      <c r="A3431" s="37" t="n">
        <v>1003430</v>
      </c>
      <c r="B3431" s="38" t="n">
        <v>46288</v>
      </c>
      <c r="C3431" s="39" t="s">
        <v>70</v>
      </c>
      <c r="D3431" s="39" t="s">
        <v>39</v>
      </c>
      <c r="E3431" s="40" t="n">
        <v>5</v>
      </c>
      <c r="F3431" s="41" t="n">
        <f aca="false">IF(A3431="","",INDEX(Assumptions!$B$16:$B$18,MATCH(C3431,Assumptions!$A$16:$A$18,0)))</f>
        <v>5</v>
      </c>
      <c r="G3431" s="42" t="n">
        <f aca="false">IF(A3431="","",WORKDAY(B3431,F3431))</f>
        <v>46295</v>
      </c>
    </row>
    <row r="3432" customFormat="false" ht="15" hidden="false" customHeight="false" outlineLevel="0" collapsed="false">
      <c r="A3432" s="37" t="n">
        <v>1003431</v>
      </c>
      <c r="B3432" s="38" t="n">
        <v>46288</v>
      </c>
      <c r="C3432" s="39" t="s">
        <v>69</v>
      </c>
      <c r="D3432" s="39" t="s">
        <v>39</v>
      </c>
      <c r="E3432" s="40" t="n">
        <v>1.3</v>
      </c>
      <c r="F3432" s="41" t="n">
        <f aca="false">IF(A3432="","",INDEX(Assumptions!$B$16:$B$18,MATCH(C3432,Assumptions!$A$16:$A$18,0)))</f>
        <v>3</v>
      </c>
      <c r="G3432" s="42" t="n">
        <f aca="false">IF(A3432="","",WORKDAY(B3432,F3432))</f>
        <v>46293</v>
      </c>
    </row>
    <row r="3433" customFormat="false" ht="15" hidden="false" customHeight="false" outlineLevel="0" collapsed="false">
      <c r="A3433" s="37" t="n">
        <v>1003432</v>
      </c>
      <c r="B3433" s="38" t="n">
        <v>46288</v>
      </c>
      <c r="C3433" s="39" t="s">
        <v>69</v>
      </c>
      <c r="D3433" s="39" t="s">
        <v>33</v>
      </c>
      <c r="E3433" s="40" t="n">
        <v>0.7</v>
      </c>
      <c r="F3433" s="41" t="n">
        <f aca="false">IF(A3433="","",INDEX(Assumptions!$B$16:$B$18,MATCH(C3433,Assumptions!$A$16:$A$18,0)))</f>
        <v>3</v>
      </c>
      <c r="G3433" s="42" t="n">
        <f aca="false">IF(A3433="","",WORKDAY(B3433,F3433))</f>
        <v>46293</v>
      </c>
    </row>
    <row r="3434" customFormat="false" ht="15" hidden="false" customHeight="false" outlineLevel="0" collapsed="false">
      <c r="A3434" s="37" t="n">
        <v>1003433</v>
      </c>
      <c r="B3434" s="38" t="n">
        <v>46288</v>
      </c>
      <c r="C3434" s="39" t="s">
        <v>70</v>
      </c>
      <c r="D3434" s="39" t="s">
        <v>35</v>
      </c>
      <c r="E3434" s="40" t="n">
        <v>0.9</v>
      </c>
      <c r="F3434" s="41" t="n">
        <f aca="false">IF(A3434="","",INDEX(Assumptions!$B$16:$B$18,MATCH(C3434,Assumptions!$A$16:$A$18,0)))</f>
        <v>5</v>
      </c>
      <c r="G3434" s="42" t="n">
        <f aca="false">IF(A3434="","",WORKDAY(B3434,F3434))</f>
        <v>46295</v>
      </c>
    </row>
    <row r="3435" customFormat="false" ht="15" hidden="false" customHeight="false" outlineLevel="0" collapsed="false">
      <c r="A3435" s="37" t="n">
        <v>1003434</v>
      </c>
      <c r="B3435" s="38" t="n">
        <v>46288</v>
      </c>
      <c r="C3435" s="39" t="s">
        <v>69</v>
      </c>
      <c r="D3435" s="39" t="s">
        <v>33</v>
      </c>
      <c r="E3435" s="40" t="n">
        <v>1.7</v>
      </c>
      <c r="F3435" s="41" t="n">
        <f aca="false">IF(A3435="","",INDEX(Assumptions!$B$16:$B$18,MATCH(C3435,Assumptions!$A$16:$A$18,0)))</f>
        <v>3</v>
      </c>
      <c r="G3435" s="42" t="n">
        <f aca="false">IF(A3435="","",WORKDAY(B3435,F3435))</f>
        <v>46293</v>
      </c>
    </row>
    <row r="3436" customFormat="false" ht="15" hidden="false" customHeight="false" outlineLevel="0" collapsed="false">
      <c r="A3436" s="37" t="n">
        <v>1003435</v>
      </c>
      <c r="B3436" s="38" t="n">
        <v>46288</v>
      </c>
      <c r="C3436" s="39" t="s">
        <v>69</v>
      </c>
      <c r="D3436" s="39" t="s">
        <v>35</v>
      </c>
      <c r="E3436" s="40" t="n">
        <v>1</v>
      </c>
      <c r="F3436" s="41" t="n">
        <f aca="false">IF(A3436="","",INDEX(Assumptions!$B$16:$B$18,MATCH(C3436,Assumptions!$A$16:$A$18,0)))</f>
        <v>3</v>
      </c>
      <c r="G3436" s="42" t="n">
        <f aca="false">IF(A3436="","",WORKDAY(B3436,F3436))</f>
        <v>46293</v>
      </c>
    </row>
    <row r="3437" customFormat="false" ht="15" hidden="false" customHeight="false" outlineLevel="0" collapsed="false">
      <c r="A3437" s="37" t="n">
        <v>1003436</v>
      </c>
      <c r="B3437" s="38" t="n">
        <v>46288</v>
      </c>
      <c r="C3437" s="39" t="s">
        <v>69</v>
      </c>
      <c r="D3437" s="39" t="s">
        <v>39</v>
      </c>
      <c r="E3437" s="40" t="n">
        <v>4.9</v>
      </c>
      <c r="F3437" s="41" t="n">
        <f aca="false">IF(A3437="","",INDEX(Assumptions!$B$16:$B$18,MATCH(C3437,Assumptions!$A$16:$A$18,0)))</f>
        <v>3</v>
      </c>
      <c r="G3437" s="42" t="n">
        <f aca="false">IF(A3437="","",WORKDAY(B3437,F3437))</f>
        <v>46293</v>
      </c>
    </row>
    <row r="3438" customFormat="false" ht="15" hidden="false" customHeight="false" outlineLevel="0" collapsed="false">
      <c r="A3438" s="37" t="n">
        <v>1003437</v>
      </c>
      <c r="B3438" s="38" t="n">
        <v>46288</v>
      </c>
      <c r="C3438" s="39" t="s">
        <v>69</v>
      </c>
      <c r="D3438" s="39" t="s">
        <v>39</v>
      </c>
      <c r="E3438" s="40" t="n">
        <v>1.8</v>
      </c>
      <c r="F3438" s="41" t="n">
        <f aca="false">IF(A3438="","",INDEX(Assumptions!$B$16:$B$18,MATCH(C3438,Assumptions!$A$16:$A$18,0)))</f>
        <v>3</v>
      </c>
      <c r="G3438" s="42" t="n">
        <f aca="false">IF(A3438="","",WORKDAY(B3438,F3438))</f>
        <v>46293</v>
      </c>
    </row>
    <row r="3439" customFormat="false" ht="15" hidden="false" customHeight="false" outlineLevel="0" collapsed="false">
      <c r="A3439" s="37" t="n">
        <v>1003438</v>
      </c>
      <c r="B3439" s="38" t="n">
        <v>46288</v>
      </c>
      <c r="C3439" s="39" t="s">
        <v>68</v>
      </c>
      <c r="D3439" s="39" t="s">
        <v>39</v>
      </c>
      <c r="E3439" s="40" t="n">
        <v>0.7</v>
      </c>
      <c r="F3439" s="41" t="n">
        <f aca="false">IF(A3439="","",INDEX(Assumptions!$B$16:$B$18,MATCH(C3439,Assumptions!$A$16:$A$18,0)))</f>
        <v>1</v>
      </c>
      <c r="G3439" s="42" t="n">
        <f aca="false">IF(A3439="","",WORKDAY(B3439,F3439))</f>
        <v>46289</v>
      </c>
    </row>
    <row r="3440" customFormat="false" ht="15" hidden="false" customHeight="false" outlineLevel="0" collapsed="false">
      <c r="A3440" s="37" t="n">
        <v>1003439</v>
      </c>
      <c r="B3440" s="38" t="n">
        <v>46288</v>
      </c>
      <c r="C3440" s="39" t="s">
        <v>68</v>
      </c>
      <c r="D3440" s="39" t="s">
        <v>31</v>
      </c>
      <c r="E3440" s="40" t="n">
        <v>3.2</v>
      </c>
      <c r="F3440" s="41" t="n">
        <f aca="false">IF(A3440="","",INDEX(Assumptions!$B$16:$B$18,MATCH(C3440,Assumptions!$A$16:$A$18,0)))</f>
        <v>1</v>
      </c>
      <c r="G3440" s="42" t="n">
        <f aca="false">IF(A3440="","",WORKDAY(B3440,F3440))</f>
        <v>46289</v>
      </c>
    </row>
    <row r="3441" customFormat="false" ht="15" hidden="false" customHeight="false" outlineLevel="0" collapsed="false">
      <c r="A3441" s="37" t="n">
        <v>1003440</v>
      </c>
      <c r="B3441" s="38" t="n">
        <v>46288</v>
      </c>
      <c r="C3441" s="39" t="s">
        <v>69</v>
      </c>
      <c r="D3441" s="39" t="s">
        <v>37</v>
      </c>
      <c r="E3441" s="40" t="n">
        <v>1.8</v>
      </c>
      <c r="F3441" s="41" t="n">
        <f aca="false">IF(A3441="","",INDEX(Assumptions!$B$16:$B$18,MATCH(C3441,Assumptions!$A$16:$A$18,0)))</f>
        <v>3</v>
      </c>
      <c r="G3441" s="42" t="n">
        <f aca="false">IF(A3441="","",WORKDAY(B3441,F3441))</f>
        <v>46293</v>
      </c>
    </row>
    <row r="3442" customFormat="false" ht="15" hidden="false" customHeight="false" outlineLevel="0" collapsed="false">
      <c r="A3442" s="37" t="n">
        <v>1003441</v>
      </c>
      <c r="B3442" s="38" t="n">
        <v>46288</v>
      </c>
      <c r="C3442" s="39" t="s">
        <v>69</v>
      </c>
      <c r="D3442" s="39" t="s">
        <v>31</v>
      </c>
      <c r="E3442" s="40" t="n">
        <v>0.9</v>
      </c>
      <c r="F3442" s="41" t="n">
        <f aca="false">IF(A3442="","",INDEX(Assumptions!$B$16:$B$18,MATCH(C3442,Assumptions!$A$16:$A$18,0)))</f>
        <v>3</v>
      </c>
      <c r="G3442" s="42" t="n">
        <f aca="false">IF(A3442="","",WORKDAY(B3442,F3442))</f>
        <v>46293</v>
      </c>
    </row>
    <row r="3443" customFormat="false" ht="15" hidden="false" customHeight="false" outlineLevel="0" collapsed="false">
      <c r="A3443" s="37" t="n">
        <v>1003442</v>
      </c>
      <c r="B3443" s="38" t="n">
        <v>46288</v>
      </c>
      <c r="C3443" s="39" t="s">
        <v>69</v>
      </c>
      <c r="D3443" s="39" t="s">
        <v>33</v>
      </c>
      <c r="E3443" s="40" t="n">
        <v>1.9</v>
      </c>
      <c r="F3443" s="41" t="n">
        <f aca="false">IF(A3443="","",INDEX(Assumptions!$B$16:$B$18,MATCH(C3443,Assumptions!$A$16:$A$18,0)))</f>
        <v>3</v>
      </c>
      <c r="G3443" s="42" t="n">
        <f aca="false">IF(A3443="","",WORKDAY(B3443,F3443))</f>
        <v>46293</v>
      </c>
    </row>
    <row r="3444" customFormat="false" ht="15" hidden="false" customHeight="false" outlineLevel="0" collapsed="false">
      <c r="A3444" s="37" t="n">
        <v>1003443</v>
      </c>
      <c r="B3444" s="38" t="n">
        <v>46288</v>
      </c>
      <c r="C3444" s="39" t="s">
        <v>70</v>
      </c>
      <c r="D3444" s="39" t="s">
        <v>39</v>
      </c>
      <c r="E3444" s="40" t="n">
        <v>3.8</v>
      </c>
      <c r="F3444" s="41" t="n">
        <f aca="false">IF(A3444="","",INDEX(Assumptions!$B$16:$B$18,MATCH(C3444,Assumptions!$A$16:$A$18,0)))</f>
        <v>5</v>
      </c>
      <c r="G3444" s="42" t="n">
        <f aca="false">IF(A3444="","",WORKDAY(B3444,F3444))</f>
        <v>46295</v>
      </c>
    </row>
    <row r="3445" customFormat="false" ht="15" hidden="false" customHeight="false" outlineLevel="0" collapsed="false">
      <c r="A3445" s="37" t="n">
        <v>1003444</v>
      </c>
      <c r="B3445" s="38" t="n">
        <v>46288</v>
      </c>
      <c r="C3445" s="39" t="s">
        <v>69</v>
      </c>
      <c r="D3445" s="39" t="s">
        <v>33</v>
      </c>
      <c r="E3445" s="40" t="n">
        <v>2.3</v>
      </c>
      <c r="F3445" s="41" t="n">
        <f aca="false">IF(A3445="","",INDEX(Assumptions!$B$16:$B$18,MATCH(C3445,Assumptions!$A$16:$A$18,0)))</f>
        <v>3</v>
      </c>
      <c r="G3445" s="42" t="n">
        <f aca="false">IF(A3445="","",WORKDAY(B3445,F3445))</f>
        <v>46293</v>
      </c>
    </row>
    <row r="3446" customFormat="false" ht="15" hidden="false" customHeight="false" outlineLevel="0" collapsed="false">
      <c r="A3446" s="37" t="n">
        <v>1003445</v>
      </c>
      <c r="B3446" s="38" t="n">
        <v>46288</v>
      </c>
      <c r="C3446" s="39" t="s">
        <v>69</v>
      </c>
      <c r="D3446" s="39" t="s">
        <v>39</v>
      </c>
      <c r="E3446" s="40" t="n">
        <v>2.2</v>
      </c>
      <c r="F3446" s="41" t="n">
        <f aca="false">IF(A3446="","",INDEX(Assumptions!$B$16:$B$18,MATCH(C3446,Assumptions!$A$16:$A$18,0)))</f>
        <v>3</v>
      </c>
      <c r="G3446" s="42" t="n">
        <f aca="false">IF(A3446="","",WORKDAY(B3446,F3446))</f>
        <v>46293</v>
      </c>
    </row>
    <row r="3447" customFormat="false" ht="15" hidden="false" customHeight="false" outlineLevel="0" collapsed="false">
      <c r="A3447" s="37" t="n">
        <v>1003446</v>
      </c>
      <c r="B3447" s="38" t="n">
        <v>46288</v>
      </c>
      <c r="C3447" s="39" t="s">
        <v>69</v>
      </c>
      <c r="D3447" s="39" t="s">
        <v>39</v>
      </c>
      <c r="E3447" s="40" t="n">
        <v>1.9</v>
      </c>
      <c r="F3447" s="41" t="n">
        <f aca="false">IF(A3447="","",INDEX(Assumptions!$B$16:$B$18,MATCH(C3447,Assumptions!$A$16:$A$18,0)))</f>
        <v>3</v>
      </c>
      <c r="G3447" s="42" t="n">
        <f aca="false">IF(A3447="","",WORKDAY(B3447,F3447))</f>
        <v>46293</v>
      </c>
    </row>
    <row r="3448" customFormat="false" ht="15" hidden="false" customHeight="false" outlineLevel="0" collapsed="false">
      <c r="A3448" s="37" t="n">
        <v>1003447</v>
      </c>
      <c r="B3448" s="38" t="n">
        <v>46288</v>
      </c>
      <c r="C3448" s="39" t="s">
        <v>69</v>
      </c>
      <c r="D3448" s="39" t="s">
        <v>31</v>
      </c>
      <c r="E3448" s="40" t="n">
        <v>2.4</v>
      </c>
      <c r="F3448" s="41" t="n">
        <f aca="false">IF(A3448="","",INDEX(Assumptions!$B$16:$B$18,MATCH(C3448,Assumptions!$A$16:$A$18,0)))</f>
        <v>3</v>
      </c>
      <c r="G3448" s="42" t="n">
        <f aca="false">IF(A3448="","",WORKDAY(B3448,F3448))</f>
        <v>46293</v>
      </c>
    </row>
    <row r="3449" customFormat="false" ht="15" hidden="false" customHeight="false" outlineLevel="0" collapsed="false">
      <c r="A3449" s="37" t="n">
        <v>1003448</v>
      </c>
      <c r="B3449" s="38" t="n">
        <v>46288</v>
      </c>
      <c r="C3449" s="39" t="s">
        <v>69</v>
      </c>
      <c r="D3449" s="39" t="s">
        <v>35</v>
      </c>
      <c r="E3449" s="40" t="n">
        <v>2.6</v>
      </c>
      <c r="F3449" s="41" t="n">
        <f aca="false">IF(A3449="","",INDEX(Assumptions!$B$16:$B$18,MATCH(C3449,Assumptions!$A$16:$A$18,0)))</f>
        <v>3</v>
      </c>
      <c r="G3449" s="42" t="n">
        <f aca="false">IF(A3449="","",WORKDAY(B3449,F3449))</f>
        <v>46293</v>
      </c>
    </row>
    <row r="3450" customFormat="false" ht="15" hidden="false" customHeight="false" outlineLevel="0" collapsed="false">
      <c r="A3450" s="37" t="n">
        <v>1003449</v>
      </c>
      <c r="B3450" s="38" t="n">
        <v>46288</v>
      </c>
      <c r="C3450" s="39" t="s">
        <v>68</v>
      </c>
      <c r="D3450" s="39" t="s">
        <v>35</v>
      </c>
      <c r="E3450" s="40" t="n">
        <v>5.6</v>
      </c>
      <c r="F3450" s="41" t="n">
        <f aca="false">IF(A3450="","",INDEX(Assumptions!$B$16:$B$18,MATCH(C3450,Assumptions!$A$16:$A$18,0)))</f>
        <v>1</v>
      </c>
      <c r="G3450" s="42" t="n">
        <f aca="false">IF(A3450="","",WORKDAY(B3450,F3450))</f>
        <v>46289</v>
      </c>
    </row>
    <row r="3451" customFormat="false" ht="15" hidden="false" customHeight="false" outlineLevel="0" collapsed="false">
      <c r="A3451" s="37" t="n">
        <v>1003450</v>
      </c>
      <c r="B3451" s="38" t="n">
        <v>46288</v>
      </c>
      <c r="C3451" s="39" t="s">
        <v>69</v>
      </c>
      <c r="D3451" s="39" t="s">
        <v>37</v>
      </c>
      <c r="E3451" s="40" t="n">
        <v>0.8</v>
      </c>
      <c r="F3451" s="41" t="n">
        <f aca="false">IF(A3451="","",INDEX(Assumptions!$B$16:$B$18,MATCH(C3451,Assumptions!$A$16:$A$18,0)))</f>
        <v>3</v>
      </c>
      <c r="G3451" s="42" t="n">
        <f aca="false">IF(A3451="","",WORKDAY(B3451,F3451))</f>
        <v>46293</v>
      </c>
    </row>
    <row r="3452" customFormat="false" ht="15" hidden="false" customHeight="false" outlineLevel="0" collapsed="false">
      <c r="A3452" s="37" t="n">
        <v>1003451</v>
      </c>
      <c r="B3452" s="38" t="n">
        <v>46288</v>
      </c>
      <c r="C3452" s="39" t="s">
        <v>68</v>
      </c>
      <c r="D3452" s="39" t="s">
        <v>39</v>
      </c>
      <c r="E3452" s="40" t="n">
        <v>4.3</v>
      </c>
      <c r="F3452" s="41" t="n">
        <f aca="false">IF(A3452="","",INDEX(Assumptions!$B$16:$B$18,MATCH(C3452,Assumptions!$A$16:$A$18,0)))</f>
        <v>1</v>
      </c>
      <c r="G3452" s="42" t="n">
        <f aca="false">IF(A3452="","",WORKDAY(B3452,F3452))</f>
        <v>46289</v>
      </c>
    </row>
    <row r="3453" customFormat="false" ht="15" hidden="false" customHeight="false" outlineLevel="0" collapsed="false">
      <c r="A3453" s="37" t="n">
        <v>1003452</v>
      </c>
      <c r="B3453" s="38" t="n">
        <v>46288</v>
      </c>
      <c r="C3453" s="39" t="s">
        <v>70</v>
      </c>
      <c r="D3453" s="39" t="s">
        <v>37</v>
      </c>
      <c r="E3453" s="40" t="n">
        <v>4.8</v>
      </c>
      <c r="F3453" s="41" t="n">
        <f aca="false">IF(A3453="","",INDEX(Assumptions!$B$16:$B$18,MATCH(C3453,Assumptions!$A$16:$A$18,0)))</f>
        <v>5</v>
      </c>
      <c r="G3453" s="42" t="n">
        <f aca="false">IF(A3453="","",WORKDAY(B3453,F3453))</f>
        <v>46295</v>
      </c>
    </row>
    <row r="3454" customFormat="false" ht="15" hidden="false" customHeight="false" outlineLevel="0" collapsed="false">
      <c r="A3454" s="37" t="n">
        <v>1003453</v>
      </c>
      <c r="B3454" s="38" t="n">
        <v>46288</v>
      </c>
      <c r="C3454" s="39" t="s">
        <v>70</v>
      </c>
      <c r="D3454" s="39" t="s">
        <v>35</v>
      </c>
      <c r="E3454" s="40" t="n">
        <v>3.1</v>
      </c>
      <c r="F3454" s="41" t="n">
        <f aca="false">IF(A3454="","",INDEX(Assumptions!$B$16:$B$18,MATCH(C3454,Assumptions!$A$16:$A$18,0)))</f>
        <v>5</v>
      </c>
      <c r="G3454" s="42" t="n">
        <f aca="false">IF(A3454="","",WORKDAY(B3454,F3454))</f>
        <v>46295</v>
      </c>
    </row>
    <row r="3455" customFormat="false" ht="15" hidden="false" customHeight="false" outlineLevel="0" collapsed="false">
      <c r="A3455" s="37" t="n">
        <v>1003454</v>
      </c>
      <c r="B3455" s="38" t="n">
        <v>46288</v>
      </c>
      <c r="C3455" s="39" t="s">
        <v>69</v>
      </c>
      <c r="D3455" s="39" t="s">
        <v>35</v>
      </c>
      <c r="E3455" s="40" t="n">
        <v>1.5</v>
      </c>
      <c r="F3455" s="41" t="n">
        <f aca="false">IF(A3455="","",INDEX(Assumptions!$B$16:$B$18,MATCH(C3455,Assumptions!$A$16:$A$18,0)))</f>
        <v>3</v>
      </c>
      <c r="G3455" s="42" t="n">
        <f aca="false">IF(A3455="","",WORKDAY(B3455,F3455))</f>
        <v>46293</v>
      </c>
    </row>
    <row r="3456" customFormat="false" ht="15" hidden="false" customHeight="false" outlineLevel="0" collapsed="false">
      <c r="A3456" s="37" t="n">
        <v>1003455</v>
      </c>
      <c r="B3456" s="38" t="n">
        <v>46288</v>
      </c>
      <c r="C3456" s="39" t="s">
        <v>68</v>
      </c>
      <c r="D3456" s="39" t="s">
        <v>31</v>
      </c>
      <c r="E3456" s="40" t="n">
        <v>2.1</v>
      </c>
      <c r="F3456" s="41" t="n">
        <f aca="false">IF(A3456="","",INDEX(Assumptions!$B$16:$B$18,MATCH(C3456,Assumptions!$A$16:$A$18,0)))</f>
        <v>1</v>
      </c>
      <c r="G3456" s="42" t="n">
        <f aca="false">IF(A3456="","",WORKDAY(B3456,F3456))</f>
        <v>46289</v>
      </c>
    </row>
    <row r="3457" customFormat="false" ht="15" hidden="false" customHeight="false" outlineLevel="0" collapsed="false">
      <c r="A3457" s="37" t="n">
        <v>1003456</v>
      </c>
      <c r="B3457" s="38" t="n">
        <v>46288</v>
      </c>
      <c r="C3457" s="39" t="s">
        <v>69</v>
      </c>
      <c r="D3457" s="39" t="s">
        <v>35</v>
      </c>
      <c r="E3457" s="40" t="n">
        <v>1.1</v>
      </c>
      <c r="F3457" s="41" t="n">
        <f aca="false">IF(A3457="","",INDEX(Assumptions!$B$16:$B$18,MATCH(C3457,Assumptions!$A$16:$A$18,0)))</f>
        <v>3</v>
      </c>
      <c r="G3457" s="42" t="n">
        <f aca="false">IF(A3457="","",WORKDAY(B3457,F3457))</f>
        <v>46293</v>
      </c>
    </row>
    <row r="3458" customFormat="false" ht="15" hidden="false" customHeight="false" outlineLevel="0" collapsed="false">
      <c r="A3458" s="37" t="n">
        <v>1003457</v>
      </c>
      <c r="B3458" s="38" t="n">
        <v>46288</v>
      </c>
      <c r="C3458" s="39" t="s">
        <v>68</v>
      </c>
      <c r="D3458" s="39" t="s">
        <v>37</v>
      </c>
      <c r="E3458" s="40" t="n">
        <v>2.5</v>
      </c>
      <c r="F3458" s="41" t="n">
        <f aca="false">IF(A3458="","",INDEX(Assumptions!$B$16:$B$18,MATCH(C3458,Assumptions!$A$16:$A$18,0)))</f>
        <v>1</v>
      </c>
      <c r="G3458" s="42" t="n">
        <f aca="false">IF(A3458="","",WORKDAY(B3458,F3458))</f>
        <v>46289</v>
      </c>
    </row>
    <row r="3459" customFormat="false" ht="15" hidden="false" customHeight="false" outlineLevel="0" collapsed="false">
      <c r="A3459" s="37" t="n">
        <v>1003458</v>
      </c>
      <c r="B3459" s="38" t="n">
        <v>46288</v>
      </c>
      <c r="C3459" s="39" t="s">
        <v>69</v>
      </c>
      <c r="D3459" s="39" t="s">
        <v>33</v>
      </c>
      <c r="E3459" s="40" t="n">
        <v>1.4</v>
      </c>
      <c r="F3459" s="41" t="n">
        <f aca="false">IF(A3459="","",INDEX(Assumptions!$B$16:$B$18,MATCH(C3459,Assumptions!$A$16:$A$18,0)))</f>
        <v>3</v>
      </c>
      <c r="G3459" s="42" t="n">
        <f aca="false">IF(A3459="","",WORKDAY(B3459,F3459))</f>
        <v>46293</v>
      </c>
    </row>
    <row r="3460" customFormat="false" ht="15" hidden="false" customHeight="false" outlineLevel="0" collapsed="false">
      <c r="A3460" s="37" t="n">
        <v>1003459</v>
      </c>
      <c r="B3460" s="38" t="n">
        <v>46288</v>
      </c>
      <c r="C3460" s="39" t="s">
        <v>70</v>
      </c>
      <c r="D3460" s="39" t="s">
        <v>31</v>
      </c>
      <c r="E3460" s="40" t="n">
        <v>1.8</v>
      </c>
      <c r="F3460" s="41" t="n">
        <f aca="false">IF(A3460="","",INDEX(Assumptions!$B$16:$B$18,MATCH(C3460,Assumptions!$A$16:$A$18,0)))</f>
        <v>5</v>
      </c>
      <c r="G3460" s="42" t="n">
        <f aca="false">IF(A3460="","",WORKDAY(B3460,F3460))</f>
        <v>46295</v>
      </c>
    </row>
    <row r="3461" customFormat="false" ht="15" hidden="false" customHeight="false" outlineLevel="0" collapsed="false">
      <c r="A3461" s="37" t="n">
        <v>1003460</v>
      </c>
      <c r="B3461" s="38" t="n">
        <v>46288</v>
      </c>
      <c r="C3461" s="39" t="s">
        <v>70</v>
      </c>
      <c r="D3461" s="39" t="s">
        <v>39</v>
      </c>
      <c r="E3461" s="40" t="n">
        <v>3.8</v>
      </c>
      <c r="F3461" s="41" t="n">
        <f aca="false">IF(A3461="","",INDEX(Assumptions!$B$16:$B$18,MATCH(C3461,Assumptions!$A$16:$A$18,0)))</f>
        <v>5</v>
      </c>
      <c r="G3461" s="42" t="n">
        <f aca="false">IF(A3461="","",WORKDAY(B3461,F3461))</f>
        <v>46295</v>
      </c>
    </row>
    <row r="3462" customFormat="false" ht="15" hidden="false" customHeight="false" outlineLevel="0" collapsed="false">
      <c r="A3462" s="37" t="n">
        <v>1003461</v>
      </c>
      <c r="B3462" s="38" t="n">
        <v>46288</v>
      </c>
      <c r="C3462" s="39" t="s">
        <v>69</v>
      </c>
      <c r="D3462" s="39" t="s">
        <v>37</v>
      </c>
      <c r="E3462" s="40" t="n">
        <v>6.6</v>
      </c>
      <c r="F3462" s="41" t="n">
        <f aca="false">IF(A3462="","",INDEX(Assumptions!$B$16:$B$18,MATCH(C3462,Assumptions!$A$16:$A$18,0)))</f>
        <v>3</v>
      </c>
      <c r="G3462" s="42" t="n">
        <f aca="false">IF(A3462="","",WORKDAY(B3462,F3462))</f>
        <v>46293</v>
      </c>
    </row>
    <row r="3463" customFormat="false" ht="15" hidden="false" customHeight="false" outlineLevel="0" collapsed="false">
      <c r="A3463" s="37" t="n">
        <v>1003462</v>
      </c>
      <c r="B3463" s="38" t="n">
        <v>46288</v>
      </c>
      <c r="C3463" s="39" t="s">
        <v>69</v>
      </c>
      <c r="D3463" s="39" t="s">
        <v>35</v>
      </c>
      <c r="E3463" s="40" t="n">
        <v>0.9</v>
      </c>
      <c r="F3463" s="41" t="n">
        <f aca="false">IF(A3463="","",INDEX(Assumptions!$B$16:$B$18,MATCH(C3463,Assumptions!$A$16:$A$18,0)))</f>
        <v>3</v>
      </c>
      <c r="G3463" s="42" t="n">
        <f aca="false">IF(A3463="","",WORKDAY(B3463,F3463))</f>
        <v>46293</v>
      </c>
    </row>
    <row r="3464" customFormat="false" ht="15" hidden="false" customHeight="false" outlineLevel="0" collapsed="false">
      <c r="A3464" s="37" t="n">
        <v>1003463</v>
      </c>
      <c r="B3464" s="38" t="n">
        <v>46288</v>
      </c>
      <c r="C3464" s="39" t="s">
        <v>70</v>
      </c>
      <c r="D3464" s="39" t="s">
        <v>35</v>
      </c>
      <c r="E3464" s="40" t="n">
        <v>1</v>
      </c>
      <c r="F3464" s="41" t="n">
        <f aca="false">IF(A3464="","",INDEX(Assumptions!$B$16:$B$18,MATCH(C3464,Assumptions!$A$16:$A$18,0)))</f>
        <v>5</v>
      </c>
      <c r="G3464" s="42" t="n">
        <f aca="false">IF(A3464="","",WORKDAY(B3464,F3464))</f>
        <v>46295</v>
      </c>
    </row>
    <row r="3465" customFormat="false" ht="15" hidden="false" customHeight="false" outlineLevel="0" collapsed="false">
      <c r="A3465" s="37" t="n">
        <v>1003464</v>
      </c>
      <c r="B3465" s="38" t="n">
        <v>46288</v>
      </c>
      <c r="C3465" s="39" t="s">
        <v>70</v>
      </c>
      <c r="D3465" s="39" t="s">
        <v>39</v>
      </c>
      <c r="E3465" s="40" t="n">
        <v>1.8</v>
      </c>
      <c r="F3465" s="41" t="n">
        <f aca="false">IF(A3465="","",INDEX(Assumptions!$B$16:$B$18,MATCH(C3465,Assumptions!$A$16:$A$18,0)))</f>
        <v>5</v>
      </c>
      <c r="G3465" s="42" t="n">
        <f aca="false">IF(A3465="","",WORKDAY(B3465,F3465))</f>
        <v>46295</v>
      </c>
    </row>
    <row r="3466" customFormat="false" ht="15" hidden="false" customHeight="false" outlineLevel="0" collapsed="false">
      <c r="A3466" s="37" t="n">
        <v>1003465</v>
      </c>
      <c r="B3466" s="38" t="n">
        <v>46288</v>
      </c>
      <c r="C3466" s="39" t="s">
        <v>69</v>
      </c>
      <c r="D3466" s="39" t="s">
        <v>39</v>
      </c>
      <c r="E3466" s="40" t="n">
        <v>1.4</v>
      </c>
      <c r="F3466" s="41" t="n">
        <f aca="false">IF(A3466="","",INDEX(Assumptions!$B$16:$B$18,MATCH(C3466,Assumptions!$A$16:$A$18,0)))</f>
        <v>3</v>
      </c>
      <c r="G3466" s="42" t="n">
        <f aca="false">IF(A3466="","",WORKDAY(B3466,F3466))</f>
        <v>46293</v>
      </c>
    </row>
    <row r="3467" customFormat="false" ht="15" hidden="false" customHeight="false" outlineLevel="0" collapsed="false">
      <c r="A3467" s="37" t="n">
        <v>1003466</v>
      </c>
      <c r="B3467" s="38" t="n">
        <v>46288</v>
      </c>
      <c r="C3467" s="39" t="s">
        <v>69</v>
      </c>
      <c r="D3467" s="39" t="s">
        <v>39</v>
      </c>
      <c r="E3467" s="40" t="n">
        <v>1.9</v>
      </c>
      <c r="F3467" s="41" t="n">
        <f aca="false">IF(A3467="","",INDEX(Assumptions!$B$16:$B$18,MATCH(C3467,Assumptions!$A$16:$A$18,0)))</f>
        <v>3</v>
      </c>
      <c r="G3467" s="42" t="n">
        <f aca="false">IF(A3467="","",WORKDAY(B3467,F3467))</f>
        <v>46293</v>
      </c>
    </row>
    <row r="3468" customFormat="false" ht="15" hidden="false" customHeight="false" outlineLevel="0" collapsed="false">
      <c r="A3468" s="37" t="n">
        <v>1003467</v>
      </c>
      <c r="B3468" s="38" t="n">
        <v>46288</v>
      </c>
      <c r="C3468" s="39" t="s">
        <v>69</v>
      </c>
      <c r="D3468" s="39" t="s">
        <v>35</v>
      </c>
      <c r="E3468" s="40" t="n">
        <v>3.3</v>
      </c>
      <c r="F3468" s="41" t="n">
        <f aca="false">IF(A3468="","",INDEX(Assumptions!$B$16:$B$18,MATCH(C3468,Assumptions!$A$16:$A$18,0)))</f>
        <v>3</v>
      </c>
      <c r="G3468" s="42" t="n">
        <f aca="false">IF(A3468="","",WORKDAY(B3468,F3468))</f>
        <v>46293</v>
      </c>
    </row>
    <row r="3469" customFormat="false" ht="15" hidden="false" customHeight="false" outlineLevel="0" collapsed="false">
      <c r="A3469" s="37" t="n">
        <v>1003468</v>
      </c>
      <c r="B3469" s="38" t="n">
        <v>46288</v>
      </c>
      <c r="C3469" s="39" t="s">
        <v>69</v>
      </c>
      <c r="D3469" s="39" t="s">
        <v>39</v>
      </c>
      <c r="E3469" s="40" t="n">
        <v>10.5</v>
      </c>
      <c r="F3469" s="41" t="n">
        <f aca="false">IF(A3469="","",INDEX(Assumptions!$B$16:$B$18,MATCH(C3469,Assumptions!$A$16:$A$18,0)))</f>
        <v>3</v>
      </c>
      <c r="G3469" s="42" t="n">
        <f aca="false">IF(A3469="","",WORKDAY(B3469,F3469))</f>
        <v>46293</v>
      </c>
    </row>
    <row r="3470" customFormat="false" ht="15" hidden="false" customHeight="false" outlineLevel="0" collapsed="false">
      <c r="A3470" s="37" t="n">
        <v>1003469</v>
      </c>
      <c r="B3470" s="38" t="n">
        <v>46288</v>
      </c>
      <c r="C3470" s="39" t="s">
        <v>69</v>
      </c>
      <c r="D3470" s="39" t="s">
        <v>39</v>
      </c>
      <c r="E3470" s="40" t="n">
        <v>3</v>
      </c>
      <c r="F3470" s="41" t="n">
        <f aca="false">IF(A3470="","",INDEX(Assumptions!$B$16:$B$18,MATCH(C3470,Assumptions!$A$16:$A$18,0)))</f>
        <v>3</v>
      </c>
      <c r="G3470" s="42" t="n">
        <f aca="false">IF(A3470="","",WORKDAY(B3470,F3470))</f>
        <v>46293</v>
      </c>
    </row>
    <row r="3471" customFormat="false" ht="15" hidden="false" customHeight="false" outlineLevel="0" collapsed="false">
      <c r="A3471" s="37" t="n">
        <v>1003470</v>
      </c>
      <c r="B3471" s="38" t="n">
        <v>46288</v>
      </c>
      <c r="C3471" s="39" t="s">
        <v>69</v>
      </c>
      <c r="D3471" s="39" t="s">
        <v>31</v>
      </c>
      <c r="E3471" s="40" t="n">
        <v>2.8</v>
      </c>
      <c r="F3471" s="41" t="n">
        <f aca="false">IF(A3471="","",INDEX(Assumptions!$B$16:$B$18,MATCH(C3471,Assumptions!$A$16:$A$18,0)))</f>
        <v>3</v>
      </c>
      <c r="G3471" s="42" t="n">
        <f aca="false">IF(A3471="","",WORKDAY(B3471,F3471))</f>
        <v>46293</v>
      </c>
    </row>
    <row r="3472" customFormat="false" ht="15" hidden="false" customHeight="false" outlineLevel="0" collapsed="false">
      <c r="A3472" s="37" t="n">
        <v>1003471</v>
      </c>
      <c r="B3472" s="38" t="n">
        <v>46288</v>
      </c>
      <c r="C3472" s="39" t="s">
        <v>69</v>
      </c>
      <c r="D3472" s="39" t="s">
        <v>37</v>
      </c>
      <c r="E3472" s="40" t="n">
        <v>1.1</v>
      </c>
      <c r="F3472" s="41" t="n">
        <f aca="false">IF(A3472="","",INDEX(Assumptions!$B$16:$B$18,MATCH(C3472,Assumptions!$A$16:$A$18,0)))</f>
        <v>3</v>
      </c>
      <c r="G3472" s="42" t="n">
        <f aca="false">IF(A3472="","",WORKDAY(B3472,F3472))</f>
        <v>46293</v>
      </c>
    </row>
    <row r="3473" customFormat="false" ht="15" hidden="false" customHeight="false" outlineLevel="0" collapsed="false">
      <c r="A3473" s="37" t="n">
        <v>1003472</v>
      </c>
      <c r="B3473" s="38" t="n">
        <v>46288</v>
      </c>
      <c r="C3473" s="39" t="s">
        <v>70</v>
      </c>
      <c r="D3473" s="39" t="s">
        <v>35</v>
      </c>
      <c r="E3473" s="40" t="n">
        <v>1.5</v>
      </c>
      <c r="F3473" s="41" t="n">
        <f aca="false">IF(A3473="","",INDEX(Assumptions!$B$16:$B$18,MATCH(C3473,Assumptions!$A$16:$A$18,0)))</f>
        <v>5</v>
      </c>
      <c r="G3473" s="42" t="n">
        <f aca="false">IF(A3473="","",WORKDAY(B3473,F3473))</f>
        <v>46295</v>
      </c>
    </row>
    <row r="3474" customFormat="false" ht="15" hidden="false" customHeight="false" outlineLevel="0" collapsed="false">
      <c r="A3474" s="37" t="n">
        <v>1003473</v>
      </c>
      <c r="B3474" s="38" t="n">
        <v>46288</v>
      </c>
      <c r="C3474" s="39" t="s">
        <v>68</v>
      </c>
      <c r="D3474" s="39" t="s">
        <v>39</v>
      </c>
      <c r="E3474" s="40" t="n">
        <v>1</v>
      </c>
      <c r="F3474" s="41" t="n">
        <f aca="false">IF(A3474="","",INDEX(Assumptions!$B$16:$B$18,MATCH(C3474,Assumptions!$A$16:$A$18,0)))</f>
        <v>1</v>
      </c>
      <c r="G3474" s="42" t="n">
        <f aca="false">IF(A3474="","",WORKDAY(B3474,F3474))</f>
        <v>46289</v>
      </c>
    </row>
    <row r="3475" customFormat="false" ht="15" hidden="false" customHeight="false" outlineLevel="0" collapsed="false">
      <c r="A3475" s="37" t="n">
        <v>1003474</v>
      </c>
      <c r="B3475" s="38" t="n">
        <v>46288</v>
      </c>
      <c r="C3475" s="39" t="s">
        <v>68</v>
      </c>
      <c r="D3475" s="39" t="s">
        <v>35</v>
      </c>
      <c r="E3475" s="40" t="n">
        <v>2.8</v>
      </c>
      <c r="F3475" s="41" t="n">
        <f aca="false">IF(A3475="","",INDEX(Assumptions!$B$16:$B$18,MATCH(C3475,Assumptions!$A$16:$A$18,0)))</f>
        <v>1</v>
      </c>
      <c r="G3475" s="42" t="n">
        <f aca="false">IF(A3475="","",WORKDAY(B3475,F3475))</f>
        <v>46289</v>
      </c>
    </row>
    <row r="3476" customFormat="false" ht="15" hidden="false" customHeight="false" outlineLevel="0" collapsed="false">
      <c r="A3476" s="37" t="n">
        <v>1003475</v>
      </c>
      <c r="B3476" s="38" t="n">
        <v>46288</v>
      </c>
      <c r="C3476" s="39" t="s">
        <v>69</v>
      </c>
      <c r="D3476" s="39" t="s">
        <v>35</v>
      </c>
      <c r="E3476" s="40" t="n">
        <v>1.3</v>
      </c>
      <c r="F3476" s="41" t="n">
        <f aca="false">IF(A3476="","",INDEX(Assumptions!$B$16:$B$18,MATCH(C3476,Assumptions!$A$16:$A$18,0)))</f>
        <v>3</v>
      </c>
      <c r="G3476" s="42" t="n">
        <f aca="false">IF(A3476="","",WORKDAY(B3476,F3476))</f>
        <v>46293</v>
      </c>
    </row>
    <row r="3477" customFormat="false" ht="15" hidden="false" customHeight="false" outlineLevel="0" collapsed="false">
      <c r="A3477" s="37" t="n">
        <v>1003476</v>
      </c>
      <c r="B3477" s="38" t="n">
        <v>46288</v>
      </c>
      <c r="C3477" s="39" t="s">
        <v>69</v>
      </c>
      <c r="D3477" s="39" t="s">
        <v>31</v>
      </c>
      <c r="E3477" s="40" t="n">
        <v>4.7</v>
      </c>
      <c r="F3477" s="41" t="n">
        <f aca="false">IF(A3477="","",INDEX(Assumptions!$B$16:$B$18,MATCH(C3477,Assumptions!$A$16:$A$18,0)))</f>
        <v>3</v>
      </c>
      <c r="G3477" s="42" t="n">
        <f aca="false">IF(A3477="","",WORKDAY(B3477,F3477))</f>
        <v>46293</v>
      </c>
    </row>
    <row r="3478" customFormat="false" ht="15" hidden="false" customHeight="false" outlineLevel="0" collapsed="false">
      <c r="A3478" s="37" t="n">
        <v>1003477</v>
      </c>
      <c r="B3478" s="38" t="n">
        <v>46288</v>
      </c>
      <c r="C3478" s="39" t="s">
        <v>69</v>
      </c>
      <c r="D3478" s="39" t="s">
        <v>37</v>
      </c>
      <c r="E3478" s="40" t="n">
        <v>4.2</v>
      </c>
      <c r="F3478" s="41" t="n">
        <f aca="false">IF(A3478="","",INDEX(Assumptions!$B$16:$B$18,MATCH(C3478,Assumptions!$A$16:$A$18,0)))</f>
        <v>3</v>
      </c>
      <c r="G3478" s="42" t="n">
        <f aca="false">IF(A3478="","",WORKDAY(B3478,F3478))</f>
        <v>46293</v>
      </c>
    </row>
    <row r="3479" customFormat="false" ht="15" hidden="false" customHeight="false" outlineLevel="0" collapsed="false">
      <c r="A3479" s="37" t="n">
        <v>1003478</v>
      </c>
      <c r="B3479" s="38" t="n">
        <v>46288</v>
      </c>
      <c r="C3479" s="39" t="s">
        <v>69</v>
      </c>
      <c r="D3479" s="39" t="s">
        <v>33</v>
      </c>
      <c r="E3479" s="40" t="n">
        <v>1.8</v>
      </c>
      <c r="F3479" s="41" t="n">
        <f aca="false">IF(A3479="","",INDEX(Assumptions!$B$16:$B$18,MATCH(C3479,Assumptions!$A$16:$A$18,0)))</f>
        <v>3</v>
      </c>
      <c r="G3479" s="42" t="n">
        <f aca="false">IF(A3479="","",WORKDAY(B3479,F3479))</f>
        <v>46293</v>
      </c>
    </row>
    <row r="3480" customFormat="false" ht="15" hidden="false" customHeight="false" outlineLevel="0" collapsed="false">
      <c r="A3480" s="37" t="n">
        <v>1003479</v>
      </c>
      <c r="B3480" s="38" t="n">
        <v>46288</v>
      </c>
      <c r="C3480" s="39" t="s">
        <v>69</v>
      </c>
      <c r="D3480" s="39" t="s">
        <v>35</v>
      </c>
      <c r="E3480" s="40" t="n">
        <v>2.7</v>
      </c>
      <c r="F3480" s="41" t="n">
        <f aca="false">IF(A3480="","",INDEX(Assumptions!$B$16:$B$18,MATCH(C3480,Assumptions!$A$16:$A$18,0)))</f>
        <v>3</v>
      </c>
      <c r="G3480" s="42" t="n">
        <f aca="false">IF(A3480="","",WORKDAY(B3480,F3480))</f>
        <v>46293</v>
      </c>
    </row>
    <row r="3481" customFormat="false" ht="15" hidden="false" customHeight="false" outlineLevel="0" collapsed="false">
      <c r="A3481" s="37" t="n">
        <v>1003480</v>
      </c>
      <c r="B3481" s="38" t="n">
        <v>46288</v>
      </c>
      <c r="C3481" s="39" t="s">
        <v>69</v>
      </c>
      <c r="D3481" s="39" t="s">
        <v>31</v>
      </c>
      <c r="E3481" s="40" t="n">
        <v>1.8</v>
      </c>
      <c r="F3481" s="41" t="n">
        <f aca="false">IF(A3481="","",INDEX(Assumptions!$B$16:$B$18,MATCH(C3481,Assumptions!$A$16:$A$18,0)))</f>
        <v>3</v>
      </c>
      <c r="G3481" s="42" t="n">
        <f aca="false">IF(A3481="","",WORKDAY(B3481,F3481))</f>
        <v>46293</v>
      </c>
    </row>
    <row r="3482" customFormat="false" ht="15" hidden="false" customHeight="false" outlineLevel="0" collapsed="false">
      <c r="A3482" s="37" t="n">
        <v>1003481</v>
      </c>
      <c r="B3482" s="38" t="n">
        <v>46288</v>
      </c>
      <c r="C3482" s="39" t="s">
        <v>70</v>
      </c>
      <c r="D3482" s="39" t="s">
        <v>31</v>
      </c>
      <c r="E3482" s="40" t="n">
        <v>1.8</v>
      </c>
      <c r="F3482" s="41" t="n">
        <f aca="false">IF(A3482="","",INDEX(Assumptions!$B$16:$B$18,MATCH(C3482,Assumptions!$A$16:$A$18,0)))</f>
        <v>5</v>
      </c>
      <c r="G3482" s="42" t="n">
        <f aca="false">IF(A3482="","",WORKDAY(B3482,F3482))</f>
        <v>46295</v>
      </c>
    </row>
    <row r="3483" customFormat="false" ht="15" hidden="false" customHeight="false" outlineLevel="0" collapsed="false">
      <c r="A3483" s="37" t="n">
        <v>1003482</v>
      </c>
      <c r="B3483" s="38" t="n">
        <v>46288</v>
      </c>
      <c r="C3483" s="39" t="s">
        <v>69</v>
      </c>
      <c r="D3483" s="39" t="s">
        <v>33</v>
      </c>
      <c r="E3483" s="40" t="n">
        <v>2.1</v>
      </c>
      <c r="F3483" s="41" t="n">
        <f aca="false">IF(A3483="","",INDEX(Assumptions!$B$16:$B$18,MATCH(C3483,Assumptions!$A$16:$A$18,0)))</f>
        <v>3</v>
      </c>
      <c r="G3483" s="42" t="n">
        <f aca="false">IF(A3483="","",WORKDAY(B3483,F3483))</f>
        <v>46293</v>
      </c>
    </row>
    <row r="3484" customFormat="false" ht="15" hidden="false" customHeight="false" outlineLevel="0" collapsed="false">
      <c r="A3484" s="37" t="n">
        <v>1003483</v>
      </c>
      <c r="B3484" s="38" t="n">
        <v>46288</v>
      </c>
      <c r="C3484" s="39" t="s">
        <v>70</v>
      </c>
      <c r="D3484" s="39" t="s">
        <v>33</v>
      </c>
      <c r="E3484" s="40" t="n">
        <v>3.3</v>
      </c>
      <c r="F3484" s="41" t="n">
        <f aca="false">IF(A3484="","",INDEX(Assumptions!$B$16:$B$18,MATCH(C3484,Assumptions!$A$16:$A$18,0)))</f>
        <v>5</v>
      </c>
      <c r="G3484" s="42" t="n">
        <f aca="false">IF(A3484="","",WORKDAY(B3484,F3484))</f>
        <v>46295</v>
      </c>
    </row>
    <row r="3485" customFormat="false" ht="15" hidden="false" customHeight="false" outlineLevel="0" collapsed="false">
      <c r="A3485" s="37" t="n">
        <v>1003484</v>
      </c>
      <c r="B3485" s="38" t="n">
        <v>46288</v>
      </c>
      <c r="C3485" s="39" t="s">
        <v>69</v>
      </c>
      <c r="D3485" s="39" t="s">
        <v>37</v>
      </c>
      <c r="E3485" s="40" t="n">
        <v>1.3</v>
      </c>
      <c r="F3485" s="41" t="n">
        <f aca="false">IF(A3485="","",INDEX(Assumptions!$B$16:$B$18,MATCH(C3485,Assumptions!$A$16:$A$18,0)))</f>
        <v>3</v>
      </c>
      <c r="G3485" s="42" t="n">
        <f aca="false">IF(A3485="","",WORKDAY(B3485,F3485))</f>
        <v>46293</v>
      </c>
    </row>
    <row r="3486" customFormat="false" ht="15" hidden="false" customHeight="false" outlineLevel="0" collapsed="false">
      <c r="A3486" s="37" t="n">
        <v>1003485</v>
      </c>
      <c r="B3486" s="38" t="n">
        <v>46288</v>
      </c>
      <c r="C3486" s="39" t="s">
        <v>69</v>
      </c>
      <c r="D3486" s="39" t="s">
        <v>31</v>
      </c>
      <c r="E3486" s="40" t="n">
        <v>1.8</v>
      </c>
      <c r="F3486" s="41" t="n">
        <f aca="false">IF(A3486="","",INDEX(Assumptions!$B$16:$B$18,MATCH(C3486,Assumptions!$A$16:$A$18,0)))</f>
        <v>3</v>
      </c>
      <c r="G3486" s="42" t="n">
        <f aca="false">IF(A3486="","",WORKDAY(B3486,F3486))</f>
        <v>46293</v>
      </c>
    </row>
    <row r="3487" customFormat="false" ht="15" hidden="false" customHeight="false" outlineLevel="0" collapsed="false">
      <c r="A3487" s="37" t="n">
        <v>1003486</v>
      </c>
      <c r="B3487" s="38" t="n">
        <v>46288</v>
      </c>
      <c r="C3487" s="39" t="s">
        <v>69</v>
      </c>
      <c r="D3487" s="39" t="s">
        <v>39</v>
      </c>
      <c r="E3487" s="40" t="n">
        <v>3.6</v>
      </c>
      <c r="F3487" s="41" t="n">
        <f aca="false">IF(A3487="","",INDEX(Assumptions!$B$16:$B$18,MATCH(C3487,Assumptions!$A$16:$A$18,0)))</f>
        <v>3</v>
      </c>
      <c r="G3487" s="42" t="n">
        <f aca="false">IF(A3487="","",WORKDAY(B3487,F3487))</f>
        <v>46293</v>
      </c>
    </row>
    <row r="3488" customFormat="false" ht="15" hidden="false" customHeight="false" outlineLevel="0" collapsed="false">
      <c r="A3488" s="37" t="n">
        <v>1003487</v>
      </c>
      <c r="B3488" s="38" t="n">
        <v>46288</v>
      </c>
      <c r="C3488" s="39" t="s">
        <v>69</v>
      </c>
      <c r="D3488" s="39" t="s">
        <v>31</v>
      </c>
      <c r="E3488" s="40" t="n">
        <v>2.3</v>
      </c>
      <c r="F3488" s="41" t="n">
        <f aca="false">IF(A3488="","",INDEX(Assumptions!$B$16:$B$18,MATCH(C3488,Assumptions!$A$16:$A$18,0)))</f>
        <v>3</v>
      </c>
      <c r="G3488" s="42" t="n">
        <f aca="false">IF(A3488="","",WORKDAY(B3488,F3488))</f>
        <v>46293</v>
      </c>
    </row>
    <row r="3489" customFormat="false" ht="15" hidden="false" customHeight="false" outlineLevel="0" collapsed="false">
      <c r="A3489" s="37" t="n">
        <v>1003488</v>
      </c>
      <c r="B3489" s="38" t="n">
        <v>46288</v>
      </c>
      <c r="C3489" s="39" t="s">
        <v>69</v>
      </c>
      <c r="D3489" s="39" t="s">
        <v>39</v>
      </c>
      <c r="E3489" s="40" t="n">
        <v>1.9</v>
      </c>
      <c r="F3489" s="41" t="n">
        <f aca="false">IF(A3489="","",INDEX(Assumptions!$B$16:$B$18,MATCH(C3489,Assumptions!$A$16:$A$18,0)))</f>
        <v>3</v>
      </c>
      <c r="G3489" s="42" t="n">
        <f aca="false">IF(A3489="","",WORKDAY(B3489,F3489))</f>
        <v>46293</v>
      </c>
    </row>
    <row r="3490" customFormat="false" ht="15" hidden="false" customHeight="false" outlineLevel="0" collapsed="false">
      <c r="A3490" s="37" t="n">
        <v>1003489</v>
      </c>
      <c r="B3490" s="38" t="n">
        <v>46288</v>
      </c>
      <c r="C3490" s="39" t="s">
        <v>69</v>
      </c>
      <c r="D3490" s="39" t="s">
        <v>35</v>
      </c>
      <c r="E3490" s="40" t="n">
        <v>1.2</v>
      </c>
      <c r="F3490" s="41" t="n">
        <f aca="false">IF(A3490="","",INDEX(Assumptions!$B$16:$B$18,MATCH(C3490,Assumptions!$A$16:$A$18,0)))</f>
        <v>3</v>
      </c>
      <c r="G3490" s="42" t="n">
        <f aca="false">IF(A3490="","",WORKDAY(B3490,F3490))</f>
        <v>46293</v>
      </c>
    </row>
    <row r="3491" customFormat="false" ht="15" hidden="false" customHeight="false" outlineLevel="0" collapsed="false">
      <c r="A3491" s="37" t="n">
        <v>1003490</v>
      </c>
      <c r="B3491" s="38" t="n">
        <v>46288</v>
      </c>
      <c r="C3491" s="39" t="s">
        <v>69</v>
      </c>
      <c r="D3491" s="39" t="s">
        <v>33</v>
      </c>
      <c r="E3491" s="40" t="n">
        <v>1.5</v>
      </c>
      <c r="F3491" s="41" t="n">
        <f aca="false">IF(A3491="","",INDEX(Assumptions!$B$16:$B$18,MATCH(C3491,Assumptions!$A$16:$A$18,0)))</f>
        <v>3</v>
      </c>
      <c r="G3491" s="42" t="n">
        <f aca="false">IF(A3491="","",WORKDAY(B3491,F3491))</f>
        <v>46293</v>
      </c>
    </row>
    <row r="3492" customFormat="false" ht="15" hidden="false" customHeight="false" outlineLevel="0" collapsed="false">
      <c r="A3492" s="37" t="n">
        <v>1003491</v>
      </c>
      <c r="B3492" s="38" t="n">
        <v>46288</v>
      </c>
      <c r="C3492" s="39" t="s">
        <v>69</v>
      </c>
      <c r="D3492" s="39" t="s">
        <v>35</v>
      </c>
      <c r="E3492" s="40" t="n">
        <v>1.5</v>
      </c>
      <c r="F3492" s="41" t="n">
        <f aca="false">IF(A3492="","",INDEX(Assumptions!$B$16:$B$18,MATCH(C3492,Assumptions!$A$16:$A$18,0)))</f>
        <v>3</v>
      </c>
      <c r="G3492" s="42" t="n">
        <f aca="false">IF(A3492="","",WORKDAY(B3492,F3492))</f>
        <v>46293</v>
      </c>
    </row>
    <row r="3493" customFormat="false" ht="15" hidden="false" customHeight="false" outlineLevel="0" collapsed="false">
      <c r="A3493" s="37" t="n">
        <v>1003492</v>
      </c>
      <c r="B3493" s="38" t="n">
        <v>46288</v>
      </c>
      <c r="C3493" s="39" t="s">
        <v>70</v>
      </c>
      <c r="D3493" s="39" t="s">
        <v>35</v>
      </c>
      <c r="E3493" s="40" t="n">
        <v>2.1</v>
      </c>
      <c r="F3493" s="41" t="n">
        <f aca="false">IF(A3493="","",INDEX(Assumptions!$B$16:$B$18,MATCH(C3493,Assumptions!$A$16:$A$18,0)))</f>
        <v>5</v>
      </c>
      <c r="G3493" s="42" t="n">
        <f aca="false">IF(A3493="","",WORKDAY(B3493,F3493))</f>
        <v>46295</v>
      </c>
    </row>
    <row r="3494" customFormat="false" ht="15" hidden="false" customHeight="false" outlineLevel="0" collapsed="false">
      <c r="A3494" s="37" t="n">
        <v>1003493</v>
      </c>
      <c r="B3494" s="38" t="n">
        <v>46288</v>
      </c>
      <c r="C3494" s="39" t="s">
        <v>70</v>
      </c>
      <c r="D3494" s="39" t="s">
        <v>39</v>
      </c>
      <c r="E3494" s="40" t="n">
        <v>1.7</v>
      </c>
      <c r="F3494" s="41" t="n">
        <f aca="false">IF(A3494="","",INDEX(Assumptions!$B$16:$B$18,MATCH(C3494,Assumptions!$A$16:$A$18,0)))</f>
        <v>5</v>
      </c>
      <c r="G3494" s="42" t="n">
        <f aca="false">IF(A3494="","",WORKDAY(B3494,F3494))</f>
        <v>46295</v>
      </c>
    </row>
    <row r="3495" customFormat="false" ht="15" hidden="false" customHeight="false" outlineLevel="0" collapsed="false">
      <c r="A3495" s="37" t="n">
        <v>1003494</v>
      </c>
      <c r="B3495" s="38" t="n">
        <v>46288</v>
      </c>
      <c r="C3495" s="39" t="s">
        <v>69</v>
      </c>
      <c r="D3495" s="39" t="s">
        <v>31</v>
      </c>
      <c r="E3495" s="40" t="n">
        <v>1.1</v>
      </c>
      <c r="F3495" s="41" t="n">
        <f aca="false">IF(A3495="","",INDEX(Assumptions!$B$16:$B$18,MATCH(C3495,Assumptions!$A$16:$A$18,0)))</f>
        <v>3</v>
      </c>
      <c r="G3495" s="42" t="n">
        <f aca="false">IF(A3495="","",WORKDAY(B3495,F3495))</f>
        <v>46293</v>
      </c>
    </row>
    <row r="3496" customFormat="false" ht="15" hidden="false" customHeight="false" outlineLevel="0" collapsed="false">
      <c r="A3496" s="37" t="n">
        <v>1003495</v>
      </c>
      <c r="B3496" s="38" t="n">
        <v>46288</v>
      </c>
      <c r="C3496" s="39" t="s">
        <v>69</v>
      </c>
      <c r="D3496" s="39" t="s">
        <v>35</v>
      </c>
      <c r="E3496" s="40" t="n">
        <v>3.6</v>
      </c>
      <c r="F3496" s="41" t="n">
        <f aca="false">IF(A3496="","",INDEX(Assumptions!$B$16:$B$18,MATCH(C3496,Assumptions!$A$16:$A$18,0)))</f>
        <v>3</v>
      </c>
      <c r="G3496" s="42" t="n">
        <f aca="false">IF(A3496="","",WORKDAY(B3496,F3496))</f>
        <v>46293</v>
      </c>
    </row>
    <row r="3497" customFormat="false" ht="15" hidden="false" customHeight="false" outlineLevel="0" collapsed="false">
      <c r="A3497" s="37" t="n">
        <v>1003496</v>
      </c>
      <c r="B3497" s="38" t="n">
        <v>46288</v>
      </c>
      <c r="C3497" s="39" t="s">
        <v>69</v>
      </c>
      <c r="D3497" s="39" t="s">
        <v>31</v>
      </c>
      <c r="E3497" s="40" t="n">
        <v>3.4</v>
      </c>
      <c r="F3497" s="41" t="n">
        <f aca="false">IF(A3497="","",INDEX(Assumptions!$B$16:$B$18,MATCH(C3497,Assumptions!$A$16:$A$18,0)))</f>
        <v>3</v>
      </c>
      <c r="G3497" s="42" t="n">
        <f aca="false">IF(A3497="","",WORKDAY(B3497,F3497))</f>
        <v>46293</v>
      </c>
    </row>
    <row r="3498" customFormat="false" ht="15" hidden="false" customHeight="false" outlineLevel="0" collapsed="false">
      <c r="A3498" s="37" t="n">
        <v>1003497</v>
      </c>
      <c r="B3498" s="38" t="n">
        <v>46288</v>
      </c>
      <c r="C3498" s="39" t="s">
        <v>69</v>
      </c>
      <c r="D3498" s="39" t="s">
        <v>39</v>
      </c>
      <c r="E3498" s="40" t="n">
        <v>0.9</v>
      </c>
      <c r="F3498" s="41" t="n">
        <f aca="false">IF(A3498="","",INDEX(Assumptions!$B$16:$B$18,MATCH(C3498,Assumptions!$A$16:$A$18,0)))</f>
        <v>3</v>
      </c>
      <c r="G3498" s="42" t="n">
        <f aca="false">IF(A3498="","",WORKDAY(B3498,F3498))</f>
        <v>46293</v>
      </c>
    </row>
    <row r="3499" customFormat="false" ht="15" hidden="false" customHeight="false" outlineLevel="0" collapsed="false">
      <c r="A3499" s="37" t="n">
        <v>1003498</v>
      </c>
      <c r="B3499" s="38" t="n">
        <v>46288</v>
      </c>
      <c r="C3499" s="39" t="s">
        <v>68</v>
      </c>
      <c r="D3499" s="39" t="s">
        <v>37</v>
      </c>
      <c r="E3499" s="40" t="n">
        <v>3.7</v>
      </c>
      <c r="F3499" s="41" t="n">
        <f aca="false">IF(A3499="","",INDEX(Assumptions!$B$16:$B$18,MATCH(C3499,Assumptions!$A$16:$A$18,0)))</f>
        <v>1</v>
      </c>
      <c r="G3499" s="42" t="n">
        <f aca="false">IF(A3499="","",WORKDAY(B3499,F3499))</f>
        <v>46289</v>
      </c>
    </row>
    <row r="3500" customFormat="false" ht="15" hidden="false" customHeight="false" outlineLevel="0" collapsed="false">
      <c r="A3500" s="37" t="n">
        <v>1003499</v>
      </c>
      <c r="B3500" s="38" t="n">
        <v>46288</v>
      </c>
      <c r="C3500" s="39" t="s">
        <v>69</v>
      </c>
      <c r="D3500" s="39" t="s">
        <v>35</v>
      </c>
      <c r="E3500" s="40" t="n">
        <v>1.8</v>
      </c>
      <c r="F3500" s="41" t="n">
        <f aca="false">IF(A3500="","",INDEX(Assumptions!$B$16:$B$18,MATCH(C3500,Assumptions!$A$16:$A$18,0)))</f>
        <v>3</v>
      </c>
      <c r="G3500" s="42" t="n">
        <f aca="false">IF(A3500="","",WORKDAY(B3500,F3500))</f>
        <v>46293</v>
      </c>
    </row>
    <row r="3501" customFormat="false" ht="15" hidden="false" customHeight="false" outlineLevel="0" collapsed="false">
      <c r="A3501" s="37" t="n">
        <v>1003500</v>
      </c>
      <c r="B3501" s="38" t="n">
        <v>46288</v>
      </c>
      <c r="C3501" s="39" t="s">
        <v>68</v>
      </c>
      <c r="D3501" s="39" t="s">
        <v>31</v>
      </c>
      <c r="E3501" s="40" t="n">
        <v>1.8</v>
      </c>
      <c r="F3501" s="41" t="n">
        <f aca="false">IF(A3501="","",INDEX(Assumptions!$B$16:$B$18,MATCH(C3501,Assumptions!$A$16:$A$18,0)))</f>
        <v>1</v>
      </c>
      <c r="G3501" s="42" t="n">
        <f aca="false">IF(A3501="","",WORKDAY(B3501,F3501))</f>
        <v>46289</v>
      </c>
    </row>
    <row r="3502" customFormat="false" ht="15" hidden="false" customHeight="false" outlineLevel="0" collapsed="false">
      <c r="A3502" s="37" t="n">
        <v>1003501</v>
      </c>
      <c r="B3502" s="38" t="n">
        <v>46288</v>
      </c>
      <c r="C3502" s="39" t="s">
        <v>69</v>
      </c>
      <c r="D3502" s="39" t="s">
        <v>39</v>
      </c>
      <c r="E3502" s="40" t="n">
        <v>1.4</v>
      </c>
      <c r="F3502" s="41" t="n">
        <f aca="false">IF(A3502="","",INDEX(Assumptions!$B$16:$B$18,MATCH(C3502,Assumptions!$A$16:$A$18,0)))</f>
        <v>3</v>
      </c>
      <c r="G3502" s="42" t="n">
        <f aca="false">IF(A3502="","",WORKDAY(B3502,F3502))</f>
        <v>46293</v>
      </c>
    </row>
    <row r="3503" customFormat="false" ht="15" hidden="false" customHeight="false" outlineLevel="0" collapsed="false">
      <c r="A3503" s="37" t="n">
        <v>1003502</v>
      </c>
      <c r="B3503" s="38" t="n">
        <v>46288</v>
      </c>
      <c r="C3503" s="39" t="s">
        <v>69</v>
      </c>
      <c r="D3503" s="39" t="s">
        <v>33</v>
      </c>
      <c r="E3503" s="40" t="n">
        <v>3.2</v>
      </c>
      <c r="F3503" s="41" t="n">
        <f aca="false">IF(A3503="","",INDEX(Assumptions!$B$16:$B$18,MATCH(C3503,Assumptions!$A$16:$A$18,0)))</f>
        <v>3</v>
      </c>
      <c r="G3503" s="42" t="n">
        <f aca="false">IF(A3503="","",WORKDAY(B3503,F3503))</f>
        <v>46293</v>
      </c>
    </row>
    <row r="3504" customFormat="false" ht="15" hidden="false" customHeight="false" outlineLevel="0" collapsed="false">
      <c r="A3504" s="37" t="n">
        <v>1003503</v>
      </c>
      <c r="B3504" s="38" t="n">
        <v>46288</v>
      </c>
      <c r="C3504" s="39" t="s">
        <v>69</v>
      </c>
      <c r="D3504" s="39" t="s">
        <v>35</v>
      </c>
      <c r="E3504" s="40" t="n">
        <v>1.4</v>
      </c>
      <c r="F3504" s="41" t="n">
        <f aca="false">IF(A3504="","",INDEX(Assumptions!$B$16:$B$18,MATCH(C3504,Assumptions!$A$16:$A$18,0)))</f>
        <v>3</v>
      </c>
      <c r="G3504" s="42" t="n">
        <f aca="false">IF(A3504="","",WORKDAY(B3504,F3504))</f>
        <v>46293</v>
      </c>
    </row>
    <row r="3505" customFormat="false" ht="15" hidden="false" customHeight="false" outlineLevel="0" collapsed="false">
      <c r="A3505" s="37" t="n">
        <v>1003504</v>
      </c>
      <c r="B3505" s="38" t="n">
        <v>46288</v>
      </c>
      <c r="C3505" s="39" t="s">
        <v>68</v>
      </c>
      <c r="D3505" s="39" t="s">
        <v>37</v>
      </c>
      <c r="E3505" s="40" t="n">
        <v>0.7</v>
      </c>
      <c r="F3505" s="41" t="n">
        <f aca="false">IF(A3505="","",INDEX(Assumptions!$B$16:$B$18,MATCH(C3505,Assumptions!$A$16:$A$18,0)))</f>
        <v>1</v>
      </c>
      <c r="G3505" s="42" t="n">
        <f aca="false">IF(A3505="","",WORKDAY(B3505,F3505))</f>
        <v>46289</v>
      </c>
    </row>
    <row r="3506" customFormat="false" ht="15" hidden="false" customHeight="false" outlineLevel="0" collapsed="false">
      <c r="A3506" s="37" t="n">
        <v>1003505</v>
      </c>
      <c r="B3506" s="38" t="n">
        <v>46288</v>
      </c>
      <c r="C3506" s="39" t="s">
        <v>68</v>
      </c>
      <c r="D3506" s="39" t="s">
        <v>31</v>
      </c>
      <c r="E3506" s="40" t="n">
        <v>2.1</v>
      </c>
      <c r="F3506" s="41" t="n">
        <f aca="false">IF(A3506="","",INDEX(Assumptions!$B$16:$B$18,MATCH(C3506,Assumptions!$A$16:$A$18,0)))</f>
        <v>1</v>
      </c>
      <c r="G3506" s="42" t="n">
        <f aca="false">IF(A3506="","",WORKDAY(B3506,F3506))</f>
        <v>46289</v>
      </c>
    </row>
    <row r="3507" customFormat="false" ht="15" hidden="false" customHeight="false" outlineLevel="0" collapsed="false">
      <c r="A3507" s="37" t="n">
        <v>1003506</v>
      </c>
      <c r="B3507" s="38" t="n">
        <v>46288</v>
      </c>
      <c r="C3507" s="39" t="s">
        <v>69</v>
      </c>
      <c r="D3507" s="39" t="s">
        <v>35</v>
      </c>
      <c r="E3507" s="40" t="n">
        <v>2.3</v>
      </c>
      <c r="F3507" s="41" t="n">
        <f aca="false">IF(A3507="","",INDEX(Assumptions!$B$16:$B$18,MATCH(C3507,Assumptions!$A$16:$A$18,0)))</f>
        <v>3</v>
      </c>
      <c r="G3507" s="42" t="n">
        <f aca="false">IF(A3507="","",WORKDAY(B3507,F3507))</f>
        <v>46293</v>
      </c>
    </row>
    <row r="3508" customFormat="false" ht="15" hidden="false" customHeight="false" outlineLevel="0" collapsed="false">
      <c r="A3508" s="37" t="n">
        <v>1003507</v>
      </c>
      <c r="B3508" s="38" t="n">
        <v>46288</v>
      </c>
      <c r="C3508" s="39" t="s">
        <v>68</v>
      </c>
      <c r="D3508" s="39" t="s">
        <v>37</v>
      </c>
      <c r="E3508" s="40" t="n">
        <v>2.6</v>
      </c>
      <c r="F3508" s="41" t="n">
        <f aca="false">IF(A3508="","",INDEX(Assumptions!$B$16:$B$18,MATCH(C3508,Assumptions!$A$16:$A$18,0)))</f>
        <v>1</v>
      </c>
      <c r="G3508" s="42" t="n">
        <f aca="false">IF(A3508="","",WORKDAY(B3508,F3508))</f>
        <v>46289</v>
      </c>
    </row>
    <row r="3509" customFormat="false" ht="15" hidden="false" customHeight="false" outlineLevel="0" collapsed="false">
      <c r="A3509" s="37" t="n">
        <v>1003508</v>
      </c>
      <c r="B3509" s="38" t="n">
        <v>46288</v>
      </c>
      <c r="C3509" s="39" t="s">
        <v>68</v>
      </c>
      <c r="D3509" s="39" t="s">
        <v>39</v>
      </c>
      <c r="E3509" s="40" t="n">
        <v>3.2</v>
      </c>
      <c r="F3509" s="41" t="n">
        <f aca="false">IF(A3509="","",INDEX(Assumptions!$B$16:$B$18,MATCH(C3509,Assumptions!$A$16:$A$18,0)))</f>
        <v>1</v>
      </c>
      <c r="G3509" s="42" t="n">
        <f aca="false">IF(A3509="","",WORKDAY(B3509,F3509))</f>
        <v>46289</v>
      </c>
    </row>
    <row r="3510" customFormat="false" ht="15" hidden="false" customHeight="false" outlineLevel="0" collapsed="false">
      <c r="A3510" s="37" t="n">
        <v>1003509</v>
      </c>
      <c r="B3510" s="38" t="n">
        <v>46288</v>
      </c>
      <c r="C3510" s="39" t="s">
        <v>70</v>
      </c>
      <c r="D3510" s="39" t="s">
        <v>37</v>
      </c>
      <c r="E3510" s="40" t="n">
        <v>1.2</v>
      </c>
      <c r="F3510" s="41" t="n">
        <f aca="false">IF(A3510="","",INDEX(Assumptions!$B$16:$B$18,MATCH(C3510,Assumptions!$A$16:$A$18,0)))</f>
        <v>5</v>
      </c>
      <c r="G3510" s="42" t="n">
        <f aca="false">IF(A3510="","",WORKDAY(B3510,F3510))</f>
        <v>46295</v>
      </c>
    </row>
    <row r="3511" customFormat="false" ht="15" hidden="false" customHeight="false" outlineLevel="0" collapsed="false">
      <c r="A3511" s="37" t="n">
        <v>1003510</v>
      </c>
      <c r="B3511" s="38" t="n">
        <v>46288</v>
      </c>
      <c r="C3511" s="39" t="s">
        <v>70</v>
      </c>
      <c r="D3511" s="39" t="s">
        <v>31</v>
      </c>
      <c r="E3511" s="40" t="n">
        <v>2.1</v>
      </c>
      <c r="F3511" s="41" t="n">
        <f aca="false">IF(A3511="","",INDEX(Assumptions!$B$16:$B$18,MATCH(C3511,Assumptions!$A$16:$A$18,0)))</f>
        <v>5</v>
      </c>
      <c r="G3511" s="42" t="n">
        <f aca="false">IF(A3511="","",WORKDAY(B3511,F3511))</f>
        <v>46295</v>
      </c>
    </row>
    <row r="3512" customFormat="false" ht="15" hidden="false" customHeight="false" outlineLevel="0" collapsed="false">
      <c r="A3512" s="37" t="n">
        <v>1003511</v>
      </c>
      <c r="B3512" s="38" t="n">
        <v>46288</v>
      </c>
      <c r="C3512" s="39" t="s">
        <v>69</v>
      </c>
      <c r="D3512" s="39" t="s">
        <v>39</v>
      </c>
      <c r="E3512" s="40" t="n">
        <v>1.1</v>
      </c>
      <c r="F3512" s="41" t="n">
        <f aca="false">IF(A3512="","",INDEX(Assumptions!$B$16:$B$18,MATCH(C3512,Assumptions!$A$16:$A$18,0)))</f>
        <v>3</v>
      </c>
      <c r="G3512" s="42" t="n">
        <f aca="false">IF(A3512="","",WORKDAY(B3512,F3512))</f>
        <v>46293</v>
      </c>
    </row>
    <row r="3513" customFormat="false" ht="15" hidden="false" customHeight="false" outlineLevel="0" collapsed="false">
      <c r="A3513" s="37" t="n">
        <v>1003512</v>
      </c>
      <c r="B3513" s="38" t="n">
        <v>46288</v>
      </c>
      <c r="C3513" s="39" t="s">
        <v>69</v>
      </c>
      <c r="D3513" s="39" t="s">
        <v>37</v>
      </c>
      <c r="E3513" s="40" t="n">
        <v>0.7</v>
      </c>
      <c r="F3513" s="41" t="n">
        <f aca="false">IF(A3513="","",INDEX(Assumptions!$B$16:$B$18,MATCH(C3513,Assumptions!$A$16:$A$18,0)))</f>
        <v>3</v>
      </c>
      <c r="G3513" s="42" t="n">
        <f aca="false">IF(A3513="","",WORKDAY(B3513,F3513))</f>
        <v>46293</v>
      </c>
    </row>
    <row r="3514" customFormat="false" ht="15" hidden="false" customHeight="false" outlineLevel="0" collapsed="false">
      <c r="A3514" s="37" t="n">
        <v>1003513</v>
      </c>
      <c r="B3514" s="38" t="n">
        <v>46288</v>
      </c>
      <c r="C3514" s="39" t="s">
        <v>69</v>
      </c>
      <c r="D3514" s="39" t="s">
        <v>39</v>
      </c>
      <c r="E3514" s="40" t="n">
        <v>0.7</v>
      </c>
      <c r="F3514" s="41" t="n">
        <f aca="false">IF(A3514="","",INDEX(Assumptions!$B$16:$B$18,MATCH(C3514,Assumptions!$A$16:$A$18,0)))</f>
        <v>3</v>
      </c>
      <c r="G3514" s="42" t="n">
        <f aca="false">IF(A3514="","",WORKDAY(B3514,F3514))</f>
        <v>46293</v>
      </c>
    </row>
    <row r="3515" customFormat="false" ht="15" hidden="false" customHeight="false" outlineLevel="0" collapsed="false">
      <c r="A3515" s="37" t="n">
        <v>1003514</v>
      </c>
      <c r="B3515" s="38" t="n">
        <v>46288</v>
      </c>
      <c r="C3515" s="39" t="s">
        <v>68</v>
      </c>
      <c r="D3515" s="39" t="s">
        <v>31</v>
      </c>
      <c r="E3515" s="40" t="n">
        <v>1.5</v>
      </c>
      <c r="F3515" s="41" t="n">
        <f aca="false">IF(A3515="","",INDEX(Assumptions!$B$16:$B$18,MATCH(C3515,Assumptions!$A$16:$A$18,0)))</f>
        <v>1</v>
      </c>
      <c r="G3515" s="42" t="n">
        <f aca="false">IF(A3515="","",WORKDAY(B3515,F3515))</f>
        <v>46289</v>
      </c>
    </row>
    <row r="3516" customFormat="false" ht="15" hidden="false" customHeight="false" outlineLevel="0" collapsed="false">
      <c r="A3516" s="37" t="n">
        <v>1003515</v>
      </c>
      <c r="B3516" s="38" t="n">
        <v>46288</v>
      </c>
      <c r="C3516" s="39" t="s">
        <v>69</v>
      </c>
      <c r="D3516" s="39" t="s">
        <v>37</v>
      </c>
      <c r="E3516" s="40" t="n">
        <v>0.5</v>
      </c>
      <c r="F3516" s="41" t="n">
        <f aca="false">IF(A3516="","",INDEX(Assumptions!$B$16:$B$18,MATCH(C3516,Assumptions!$A$16:$A$18,0)))</f>
        <v>3</v>
      </c>
      <c r="G3516" s="42" t="n">
        <f aca="false">IF(A3516="","",WORKDAY(B3516,F3516))</f>
        <v>46293</v>
      </c>
    </row>
    <row r="3517" customFormat="false" ht="15" hidden="false" customHeight="false" outlineLevel="0" collapsed="false">
      <c r="A3517" s="37" t="n">
        <v>1003516</v>
      </c>
      <c r="B3517" s="38" t="n">
        <v>46288</v>
      </c>
      <c r="C3517" s="39" t="s">
        <v>68</v>
      </c>
      <c r="D3517" s="39" t="s">
        <v>39</v>
      </c>
      <c r="E3517" s="40" t="n">
        <v>6.9</v>
      </c>
      <c r="F3517" s="41" t="n">
        <f aca="false">IF(A3517="","",INDEX(Assumptions!$B$16:$B$18,MATCH(C3517,Assumptions!$A$16:$A$18,0)))</f>
        <v>1</v>
      </c>
      <c r="G3517" s="42" t="n">
        <f aca="false">IF(A3517="","",WORKDAY(B3517,F3517))</f>
        <v>46289</v>
      </c>
    </row>
    <row r="3518" customFormat="false" ht="15" hidden="false" customHeight="false" outlineLevel="0" collapsed="false">
      <c r="A3518" s="37" t="n">
        <v>1003517</v>
      </c>
      <c r="B3518" s="38" t="n">
        <v>46288</v>
      </c>
      <c r="C3518" s="39" t="s">
        <v>68</v>
      </c>
      <c r="D3518" s="39" t="s">
        <v>37</v>
      </c>
      <c r="E3518" s="40" t="n">
        <v>1.5</v>
      </c>
      <c r="F3518" s="41" t="n">
        <f aca="false">IF(A3518="","",INDEX(Assumptions!$B$16:$B$18,MATCH(C3518,Assumptions!$A$16:$A$18,0)))</f>
        <v>1</v>
      </c>
      <c r="G3518" s="42" t="n">
        <f aca="false">IF(A3518="","",WORKDAY(B3518,F3518))</f>
        <v>46289</v>
      </c>
    </row>
    <row r="3519" customFormat="false" ht="15" hidden="false" customHeight="false" outlineLevel="0" collapsed="false">
      <c r="A3519" s="37" t="n">
        <v>1003518</v>
      </c>
      <c r="B3519" s="38" t="n">
        <v>46288</v>
      </c>
      <c r="C3519" s="39" t="s">
        <v>69</v>
      </c>
      <c r="D3519" s="39" t="s">
        <v>37</v>
      </c>
      <c r="E3519" s="40" t="n">
        <v>7.2</v>
      </c>
      <c r="F3519" s="41" t="n">
        <f aca="false">IF(A3519="","",INDEX(Assumptions!$B$16:$B$18,MATCH(C3519,Assumptions!$A$16:$A$18,0)))</f>
        <v>3</v>
      </c>
      <c r="G3519" s="42" t="n">
        <f aca="false">IF(A3519="","",WORKDAY(B3519,F3519))</f>
        <v>46293</v>
      </c>
    </row>
    <row r="3520" customFormat="false" ht="15" hidden="false" customHeight="false" outlineLevel="0" collapsed="false">
      <c r="A3520" s="37" t="n">
        <v>1003519</v>
      </c>
      <c r="B3520" s="38" t="n">
        <v>46288</v>
      </c>
      <c r="C3520" s="39" t="s">
        <v>69</v>
      </c>
      <c r="D3520" s="39" t="s">
        <v>33</v>
      </c>
      <c r="E3520" s="40" t="n">
        <v>1.4</v>
      </c>
      <c r="F3520" s="41" t="n">
        <f aca="false">IF(A3520="","",INDEX(Assumptions!$B$16:$B$18,MATCH(C3520,Assumptions!$A$16:$A$18,0)))</f>
        <v>3</v>
      </c>
      <c r="G3520" s="42" t="n">
        <f aca="false">IF(A3520="","",WORKDAY(B3520,F3520))</f>
        <v>46293</v>
      </c>
    </row>
    <row r="3521" customFormat="false" ht="15" hidden="false" customHeight="false" outlineLevel="0" collapsed="false">
      <c r="A3521" s="37" t="n">
        <v>1003520</v>
      </c>
      <c r="B3521" s="38" t="n">
        <v>46288</v>
      </c>
      <c r="C3521" s="39" t="s">
        <v>69</v>
      </c>
      <c r="D3521" s="39" t="s">
        <v>39</v>
      </c>
      <c r="E3521" s="40" t="n">
        <v>4</v>
      </c>
      <c r="F3521" s="41" t="n">
        <f aca="false">IF(A3521="","",INDEX(Assumptions!$B$16:$B$18,MATCH(C3521,Assumptions!$A$16:$A$18,0)))</f>
        <v>3</v>
      </c>
      <c r="G3521" s="42" t="n">
        <f aca="false">IF(A3521="","",WORKDAY(B3521,F3521))</f>
        <v>46293</v>
      </c>
    </row>
    <row r="3522" customFormat="false" ht="15" hidden="false" customHeight="false" outlineLevel="0" collapsed="false">
      <c r="A3522" s="37" t="n">
        <v>1003521</v>
      </c>
      <c r="B3522" s="38" t="n">
        <v>46288</v>
      </c>
      <c r="C3522" s="39" t="s">
        <v>69</v>
      </c>
      <c r="D3522" s="39" t="s">
        <v>35</v>
      </c>
      <c r="E3522" s="40" t="n">
        <v>2.4</v>
      </c>
      <c r="F3522" s="41" t="n">
        <f aca="false">IF(A3522="","",INDEX(Assumptions!$B$16:$B$18,MATCH(C3522,Assumptions!$A$16:$A$18,0)))</f>
        <v>3</v>
      </c>
      <c r="G3522" s="42" t="n">
        <f aca="false">IF(A3522="","",WORKDAY(B3522,F3522))</f>
        <v>46293</v>
      </c>
    </row>
    <row r="3523" customFormat="false" ht="15" hidden="false" customHeight="false" outlineLevel="0" collapsed="false">
      <c r="A3523" s="37" t="n">
        <v>1003522</v>
      </c>
      <c r="B3523" s="38" t="n">
        <v>46288</v>
      </c>
      <c r="C3523" s="39" t="s">
        <v>68</v>
      </c>
      <c r="D3523" s="39" t="s">
        <v>31</v>
      </c>
      <c r="E3523" s="40" t="n">
        <v>0.8</v>
      </c>
      <c r="F3523" s="41" t="n">
        <f aca="false">IF(A3523="","",INDEX(Assumptions!$B$16:$B$18,MATCH(C3523,Assumptions!$A$16:$A$18,0)))</f>
        <v>1</v>
      </c>
      <c r="G3523" s="42" t="n">
        <f aca="false">IF(A3523="","",WORKDAY(B3523,F3523))</f>
        <v>46289</v>
      </c>
    </row>
    <row r="3524" customFormat="false" ht="15" hidden="false" customHeight="false" outlineLevel="0" collapsed="false">
      <c r="A3524" s="37" t="n">
        <v>1003523</v>
      </c>
      <c r="B3524" s="38" t="n">
        <v>46288</v>
      </c>
      <c r="C3524" s="39" t="s">
        <v>69</v>
      </c>
      <c r="D3524" s="39" t="s">
        <v>35</v>
      </c>
      <c r="E3524" s="40" t="n">
        <v>3.7</v>
      </c>
      <c r="F3524" s="41" t="n">
        <f aca="false">IF(A3524="","",INDEX(Assumptions!$B$16:$B$18,MATCH(C3524,Assumptions!$A$16:$A$18,0)))</f>
        <v>3</v>
      </c>
      <c r="G3524" s="42" t="n">
        <f aca="false">IF(A3524="","",WORKDAY(B3524,F3524))</f>
        <v>46293</v>
      </c>
    </row>
    <row r="3525" customFormat="false" ht="15" hidden="false" customHeight="false" outlineLevel="0" collapsed="false">
      <c r="A3525" s="37" t="n">
        <v>1003524</v>
      </c>
      <c r="B3525" s="38" t="n">
        <v>46288</v>
      </c>
      <c r="C3525" s="39" t="s">
        <v>70</v>
      </c>
      <c r="D3525" s="39" t="s">
        <v>31</v>
      </c>
      <c r="E3525" s="40" t="n">
        <v>1.2</v>
      </c>
      <c r="F3525" s="41" t="n">
        <f aca="false">IF(A3525="","",INDEX(Assumptions!$B$16:$B$18,MATCH(C3525,Assumptions!$A$16:$A$18,0)))</f>
        <v>5</v>
      </c>
      <c r="G3525" s="42" t="n">
        <f aca="false">IF(A3525="","",WORKDAY(B3525,F3525))</f>
        <v>46295</v>
      </c>
    </row>
    <row r="3526" customFormat="false" ht="15" hidden="false" customHeight="false" outlineLevel="0" collapsed="false">
      <c r="A3526" s="37" t="n">
        <v>1003525</v>
      </c>
      <c r="B3526" s="38" t="n">
        <v>46288</v>
      </c>
      <c r="C3526" s="39" t="s">
        <v>69</v>
      </c>
      <c r="D3526" s="39" t="s">
        <v>39</v>
      </c>
      <c r="E3526" s="40" t="n">
        <v>1.1</v>
      </c>
      <c r="F3526" s="41" t="n">
        <f aca="false">IF(A3526="","",INDEX(Assumptions!$B$16:$B$18,MATCH(C3526,Assumptions!$A$16:$A$18,0)))</f>
        <v>3</v>
      </c>
      <c r="G3526" s="42" t="n">
        <f aca="false">IF(A3526="","",WORKDAY(B3526,F3526))</f>
        <v>46293</v>
      </c>
    </row>
    <row r="3527" customFormat="false" ht="15" hidden="false" customHeight="false" outlineLevel="0" collapsed="false">
      <c r="A3527" s="37" t="n">
        <v>1003526</v>
      </c>
      <c r="B3527" s="38" t="n">
        <v>46288</v>
      </c>
      <c r="C3527" s="39" t="s">
        <v>69</v>
      </c>
      <c r="D3527" s="39" t="s">
        <v>31</v>
      </c>
      <c r="E3527" s="40" t="n">
        <v>3.2</v>
      </c>
      <c r="F3527" s="41" t="n">
        <f aca="false">IF(A3527="","",INDEX(Assumptions!$B$16:$B$18,MATCH(C3527,Assumptions!$A$16:$A$18,0)))</f>
        <v>3</v>
      </c>
      <c r="G3527" s="42" t="n">
        <f aca="false">IF(A3527="","",WORKDAY(B3527,F3527))</f>
        <v>46293</v>
      </c>
    </row>
    <row r="3528" customFormat="false" ht="15" hidden="false" customHeight="false" outlineLevel="0" collapsed="false">
      <c r="A3528" s="37" t="n">
        <v>1003527</v>
      </c>
      <c r="B3528" s="38" t="n">
        <v>46288</v>
      </c>
      <c r="C3528" s="39" t="s">
        <v>68</v>
      </c>
      <c r="D3528" s="39" t="s">
        <v>31</v>
      </c>
      <c r="E3528" s="40" t="n">
        <v>4.9</v>
      </c>
      <c r="F3528" s="41" t="n">
        <f aca="false">IF(A3528="","",INDEX(Assumptions!$B$16:$B$18,MATCH(C3528,Assumptions!$A$16:$A$18,0)))</f>
        <v>1</v>
      </c>
      <c r="G3528" s="42" t="n">
        <f aca="false">IF(A3528="","",WORKDAY(B3528,F3528))</f>
        <v>46289</v>
      </c>
    </row>
    <row r="3529" customFormat="false" ht="15" hidden="false" customHeight="false" outlineLevel="0" collapsed="false">
      <c r="A3529" s="37" t="n">
        <v>1003528</v>
      </c>
      <c r="B3529" s="38" t="n">
        <v>46288</v>
      </c>
      <c r="C3529" s="39" t="s">
        <v>69</v>
      </c>
      <c r="D3529" s="39" t="s">
        <v>35</v>
      </c>
      <c r="E3529" s="40" t="n">
        <v>1.1</v>
      </c>
      <c r="F3529" s="41" t="n">
        <f aca="false">IF(A3529="","",INDEX(Assumptions!$B$16:$B$18,MATCH(C3529,Assumptions!$A$16:$A$18,0)))</f>
        <v>3</v>
      </c>
      <c r="G3529" s="42" t="n">
        <f aca="false">IF(A3529="","",WORKDAY(B3529,F3529))</f>
        <v>46293</v>
      </c>
    </row>
    <row r="3530" customFormat="false" ht="15" hidden="false" customHeight="false" outlineLevel="0" collapsed="false">
      <c r="A3530" s="37" t="n">
        <v>1003529</v>
      </c>
      <c r="B3530" s="38" t="n">
        <v>46288</v>
      </c>
      <c r="C3530" s="39" t="s">
        <v>69</v>
      </c>
      <c r="D3530" s="39" t="s">
        <v>31</v>
      </c>
      <c r="E3530" s="40" t="n">
        <v>0.9</v>
      </c>
      <c r="F3530" s="41" t="n">
        <f aca="false">IF(A3530="","",INDEX(Assumptions!$B$16:$B$18,MATCH(C3530,Assumptions!$A$16:$A$18,0)))</f>
        <v>3</v>
      </c>
      <c r="G3530" s="42" t="n">
        <f aca="false">IF(A3530="","",WORKDAY(B3530,F3530))</f>
        <v>46293</v>
      </c>
    </row>
    <row r="3531" customFormat="false" ht="15" hidden="false" customHeight="false" outlineLevel="0" collapsed="false">
      <c r="A3531" s="37" t="n">
        <v>1003530</v>
      </c>
      <c r="B3531" s="38" t="n">
        <v>46288</v>
      </c>
      <c r="C3531" s="39" t="s">
        <v>69</v>
      </c>
      <c r="D3531" s="39" t="s">
        <v>35</v>
      </c>
      <c r="E3531" s="40" t="n">
        <v>0.8</v>
      </c>
      <c r="F3531" s="41" t="n">
        <f aca="false">IF(A3531="","",INDEX(Assumptions!$B$16:$B$18,MATCH(C3531,Assumptions!$A$16:$A$18,0)))</f>
        <v>3</v>
      </c>
      <c r="G3531" s="42" t="n">
        <f aca="false">IF(A3531="","",WORKDAY(B3531,F3531))</f>
        <v>46293</v>
      </c>
    </row>
    <row r="3532" customFormat="false" ht="15" hidden="false" customHeight="false" outlineLevel="0" collapsed="false">
      <c r="A3532" s="37" t="n">
        <v>1003531</v>
      </c>
      <c r="B3532" s="38" t="n">
        <v>46288</v>
      </c>
      <c r="C3532" s="39" t="s">
        <v>70</v>
      </c>
      <c r="D3532" s="39" t="s">
        <v>35</v>
      </c>
      <c r="E3532" s="40" t="n">
        <v>0.5</v>
      </c>
      <c r="F3532" s="41" t="n">
        <f aca="false">IF(A3532="","",INDEX(Assumptions!$B$16:$B$18,MATCH(C3532,Assumptions!$A$16:$A$18,0)))</f>
        <v>5</v>
      </c>
      <c r="G3532" s="42" t="n">
        <f aca="false">IF(A3532="","",WORKDAY(B3532,F3532))</f>
        <v>46295</v>
      </c>
    </row>
    <row r="3533" customFormat="false" ht="15" hidden="false" customHeight="false" outlineLevel="0" collapsed="false">
      <c r="A3533" s="37" t="n">
        <v>1003532</v>
      </c>
      <c r="B3533" s="38" t="n">
        <v>46288</v>
      </c>
      <c r="C3533" s="39" t="s">
        <v>69</v>
      </c>
      <c r="D3533" s="39" t="s">
        <v>33</v>
      </c>
      <c r="E3533" s="40" t="n">
        <v>1.2</v>
      </c>
      <c r="F3533" s="41" t="n">
        <f aca="false">IF(A3533="","",INDEX(Assumptions!$B$16:$B$18,MATCH(C3533,Assumptions!$A$16:$A$18,0)))</f>
        <v>3</v>
      </c>
      <c r="G3533" s="42" t="n">
        <f aca="false">IF(A3533="","",WORKDAY(B3533,F3533))</f>
        <v>46293</v>
      </c>
    </row>
    <row r="3534" customFormat="false" ht="15" hidden="false" customHeight="false" outlineLevel="0" collapsed="false">
      <c r="A3534" s="37" t="n">
        <v>1003533</v>
      </c>
      <c r="B3534" s="38" t="n">
        <v>46288</v>
      </c>
      <c r="C3534" s="39" t="s">
        <v>69</v>
      </c>
      <c r="D3534" s="39" t="s">
        <v>35</v>
      </c>
      <c r="E3534" s="40" t="n">
        <v>1.5</v>
      </c>
      <c r="F3534" s="41" t="n">
        <f aca="false">IF(A3534="","",INDEX(Assumptions!$B$16:$B$18,MATCH(C3534,Assumptions!$A$16:$A$18,0)))</f>
        <v>3</v>
      </c>
      <c r="G3534" s="42" t="n">
        <f aca="false">IF(A3534="","",WORKDAY(B3534,F3534))</f>
        <v>46293</v>
      </c>
    </row>
    <row r="3535" customFormat="false" ht="15" hidden="false" customHeight="false" outlineLevel="0" collapsed="false">
      <c r="A3535" s="37" t="n">
        <v>1003534</v>
      </c>
      <c r="B3535" s="38" t="n">
        <v>46288</v>
      </c>
      <c r="C3535" s="39" t="s">
        <v>69</v>
      </c>
      <c r="D3535" s="39" t="s">
        <v>35</v>
      </c>
      <c r="E3535" s="40" t="n">
        <v>1.4</v>
      </c>
      <c r="F3535" s="41" t="n">
        <f aca="false">IF(A3535="","",INDEX(Assumptions!$B$16:$B$18,MATCH(C3535,Assumptions!$A$16:$A$18,0)))</f>
        <v>3</v>
      </c>
      <c r="G3535" s="42" t="n">
        <f aca="false">IF(A3535="","",WORKDAY(B3535,F3535))</f>
        <v>46293</v>
      </c>
    </row>
    <row r="3536" customFormat="false" ht="15" hidden="false" customHeight="false" outlineLevel="0" collapsed="false">
      <c r="A3536" s="37" t="n">
        <v>1003535</v>
      </c>
      <c r="B3536" s="38" t="n">
        <v>46288</v>
      </c>
      <c r="C3536" s="39" t="s">
        <v>69</v>
      </c>
      <c r="D3536" s="39" t="s">
        <v>33</v>
      </c>
      <c r="E3536" s="40" t="n">
        <v>1.6</v>
      </c>
      <c r="F3536" s="41" t="n">
        <f aca="false">IF(A3536="","",INDEX(Assumptions!$B$16:$B$18,MATCH(C3536,Assumptions!$A$16:$A$18,0)))</f>
        <v>3</v>
      </c>
      <c r="G3536" s="42" t="n">
        <f aca="false">IF(A3536="","",WORKDAY(B3536,F3536))</f>
        <v>46293</v>
      </c>
    </row>
    <row r="3537" customFormat="false" ht="15" hidden="false" customHeight="false" outlineLevel="0" collapsed="false">
      <c r="A3537" s="37" t="n">
        <v>1003536</v>
      </c>
      <c r="B3537" s="38" t="n">
        <v>46288</v>
      </c>
      <c r="C3537" s="39" t="s">
        <v>69</v>
      </c>
      <c r="D3537" s="39" t="s">
        <v>39</v>
      </c>
      <c r="E3537" s="40" t="n">
        <v>3</v>
      </c>
      <c r="F3537" s="41" t="n">
        <f aca="false">IF(A3537="","",INDEX(Assumptions!$B$16:$B$18,MATCH(C3537,Assumptions!$A$16:$A$18,0)))</f>
        <v>3</v>
      </c>
      <c r="G3537" s="42" t="n">
        <f aca="false">IF(A3537="","",WORKDAY(B3537,F3537))</f>
        <v>46293</v>
      </c>
    </row>
    <row r="3538" customFormat="false" ht="15" hidden="false" customHeight="false" outlineLevel="0" collapsed="false">
      <c r="A3538" s="37" t="n">
        <v>1003537</v>
      </c>
      <c r="B3538" s="38" t="n">
        <v>46288</v>
      </c>
      <c r="C3538" s="39" t="s">
        <v>69</v>
      </c>
      <c r="D3538" s="39" t="s">
        <v>33</v>
      </c>
      <c r="E3538" s="40" t="n">
        <v>1.1</v>
      </c>
      <c r="F3538" s="41" t="n">
        <f aca="false">IF(A3538="","",INDEX(Assumptions!$B$16:$B$18,MATCH(C3538,Assumptions!$A$16:$A$18,0)))</f>
        <v>3</v>
      </c>
      <c r="G3538" s="42" t="n">
        <f aca="false">IF(A3538="","",WORKDAY(B3538,F3538))</f>
        <v>46293</v>
      </c>
    </row>
    <row r="3539" customFormat="false" ht="15" hidden="false" customHeight="false" outlineLevel="0" collapsed="false">
      <c r="A3539" s="37" t="n">
        <v>1003538</v>
      </c>
      <c r="B3539" s="38" t="n">
        <v>46288</v>
      </c>
      <c r="C3539" s="39" t="s">
        <v>70</v>
      </c>
      <c r="D3539" s="39" t="s">
        <v>33</v>
      </c>
      <c r="E3539" s="40" t="n">
        <v>0.8</v>
      </c>
      <c r="F3539" s="41" t="n">
        <f aca="false">IF(A3539="","",INDEX(Assumptions!$B$16:$B$18,MATCH(C3539,Assumptions!$A$16:$A$18,0)))</f>
        <v>5</v>
      </c>
      <c r="G3539" s="42" t="n">
        <f aca="false">IF(A3539="","",WORKDAY(B3539,F3539))</f>
        <v>46295</v>
      </c>
    </row>
    <row r="3540" customFormat="false" ht="15" hidden="false" customHeight="false" outlineLevel="0" collapsed="false">
      <c r="A3540" s="37" t="n">
        <v>1003539</v>
      </c>
      <c r="B3540" s="38" t="n">
        <v>46288</v>
      </c>
      <c r="C3540" s="39" t="s">
        <v>68</v>
      </c>
      <c r="D3540" s="39" t="s">
        <v>33</v>
      </c>
      <c r="E3540" s="40" t="n">
        <v>0.8</v>
      </c>
      <c r="F3540" s="41" t="n">
        <f aca="false">IF(A3540="","",INDEX(Assumptions!$B$16:$B$18,MATCH(C3540,Assumptions!$A$16:$A$18,0)))</f>
        <v>1</v>
      </c>
      <c r="G3540" s="42" t="n">
        <f aca="false">IF(A3540="","",WORKDAY(B3540,F3540))</f>
        <v>46289</v>
      </c>
    </row>
    <row r="3541" customFormat="false" ht="15" hidden="false" customHeight="false" outlineLevel="0" collapsed="false">
      <c r="A3541" s="37" t="n">
        <v>1003540</v>
      </c>
      <c r="B3541" s="38" t="n">
        <v>46288</v>
      </c>
      <c r="C3541" s="39" t="s">
        <v>70</v>
      </c>
      <c r="D3541" s="39" t="s">
        <v>31</v>
      </c>
      <c r="E3541" s="40" t="n">
        <v>0.5</v>
      </c>
      <c r="F3541" s="41" t="n">
        <f aca="false">IF(A3541="","",INDEX(Assumptions!$B$16:$B$18,MATCH(C3541,Assumptions!$A$16:$A$18,0)))</f>
        <v>5</v>
      </c>
      <c r="G3541" s="42" t="n">
        <f aca="false">IF(A3541="","",WORKDAY(B3541,F3541))</f>
        <v>46295</v>
      </c>
    </row>
    <row r="3542" customFormat="false" ht="15" hidden="false" customHeight="false" outlineLevel="0" collapsed="false">
      <c r="A3542" s="37" t="n">
        <v>1003541</v>
      </c>
      <c r="B3542" s="38" t="n">
        <v>46288</v>
      </c>
      <c r="C3542" s="39" t="s">
        <v>69</v>
      </c>
      <c r="D3542" s="39" t="s">
        <v>33</v>
      </c>
      <c r="E3542" s="40" t="n">
        <v>1.9</v>
      </c>
      <c r="F3542" s="41" t="n">
        <f aca="false">IF(A3542="","",INDEX(Assumptions!$B$16:$B$18,MATCH(C3542,Assumptions!$A$16:$A$18,0)))</f>
        <v>3</v>
      </c>
      <c r="G3542" s="42" t="n">
        <f aca="false">IF(A3542="","",WORKDAY(B3542,F3542))</f>
        <v>46293</v>
      </c>
    </row>
    <row r="3543" customFormat="false" ht="15" hidden="false" customHeight="false" outlineLevel="0" collapsed="false">
      <c r="A3543" s="37" t="n">
        <v>1003542</v>
      </c>
      <c r="B3543" s="38" t="n">
        <v>46288</v>
      </c>
      <c r="C3543" s="39" t="s">
        <v>69</v>
      </c>
      <c r="D3543" s="39" t="s">
        <v>35</v>
      </c>
      <c r="E3543" s="40" t="n">
        <v>2.3</v>
      </c>
      <c r="F3543" s="41" t="n">
        <f aca="false">IF(A3543="","",INDEX(Assumptions!$B$16:$B$18,MATCH(C3543,Assumptions!$A$16:$A$18,0)))</f>
        <v>3</v>
      </c>
      <c r="G3543" s="42" t="n">
        <f aca="false">IF(A3543="","",WORKDAY(B3543,F3543))</f>
        <v>46293</v>
      </c>
    </row>
    <row r="3544" customFormat="false" ht="15" hidden="false" customHeight="false" outlineLevel="0" collapsed="false">
      <c r="A3544" s="37" t="n">
        <v>1003543</v>
      </c>
      <c r="B3544" s="38" t="n">
        <v>46288</v>
      </c>
      <c r="C3544" s="39" t="s">
        <v>69</v>
      </c>
      <c r="D3544" s="39" t="s">
        <v>35</v>
      </c>
      <c r="E3544" s="40" t="n">
        <v>2.8</v>
      </c>
      <c r="F3544" s="41" t="n">
        <f aca="false">IF(A3544="","",INDEX(Assumptions!$B$16:$B$18,MATCH(C3544,Assumptions!$A$16:$A$18,0)))</f>
        <v>3</v>
      </c>
      <c r="G3544" s="42" t="n">
        <f aca="false">IF(A3544="","",WORKDAY(B3544,F3544))</f>
        <v>46293</v>
      </c>
    </row>
    <row r="3545" customFormat="false" ht="15" hidden="false" customHeight="false" outlineLevel="0" collapsed="false">
      <c r="A3545" s="37" t="n">
        <v>1003544</v>
      </c>
      <c r="B3545" s="38" t="n">
        <v>46288</v>
      </c>
      <c r="C3545" s="39" t="s">
        <v>68</v>
      </c>
      <c r="D3545" s="39" t="s">
        <v>39</v>
      </c>
      <c r="E3545" s="40" t="n">
        <v>0.9</v>
      </c>
      <c r="F3545" s="41" t="n">
        <f aca="false">IF(A3545="","",INDEX(Assumptions!$B$16:$B$18,MATCH(C3545,Assumptions!$A$16:$A$18,0)))</f>
        <v>1</v>
      </c>
      <c r="G3545" s="42" t="n">
        <f aca="false">IF(A3545="","",WORKDAY(B3545,F3545))</f>
        <v>46289</v>
      </c>
    </row>
    <row r="3546" customFormat="false" ht="15" hidden="false" customHeight="false" outlineLevel="0" collapsed="false">
      <c r="A3546" s="37" t="n">
        <v>1003545</v>
      </c>
      <c r="B3546" s="38" t="n">
        <v>46288</v>
      </c>
      <c r="C3546" s="39" t="s">
        <v>69</v>
      </c>
      <c r="D3546" s="39" t="s">
        <v>35</v>
      </c>
      <c r="E3546" s="40" t="n">
        <v>3.2</v>
      </c>
      <c r="F3546" s="41" t="n">
        <f aca="false">IF(A3546="","",INDEX(Assumptions!$B$16:$B$18,MATCH(C3546,Assumptions!$A$16:$A$18,0)))</f>
        <v>3</v>
      </c>
      <c r="G3546" s="42" t="n">
        <f aca="false">IF(A3546="","",WORKDAY(B3546,F3546))</f>
        <v>46293</v>
      </c>
    </row>
    <row r="3547" customFormat="false" ht="15" hidden="false" customHeight="false" outlineLevel="0" collapsed="false">
      <c r="A3547" s="37" t="n">
        <v>1003546</v>
      </c>
      <c r="B3547" s="38" t="n">
        <v>46288</v>
      </c>
      <c r="C3547" s="39" t="s">
        <v>69</v>
      </c>
      <c r="D3547" s="39" t="s">
        <v>39</v>
      </c>
      <c r="E3547" s="40" t="n">
        <v>4.5</v>
      </c>
      <c r="F3547" s="41" t="n">
        <f aca="false">IF(A3547="","",INDEX(Assumptions!$B$16:$B$18,MATCH(C3547,Assumptions!$A$16:$A$18,0)))</f>
        <v>3</v>
      </c>
      <c r="G3547" s="42" t="n">
        <f aca="false">IF(A3547="","",WORKDAY(B3547,F3547))</f>
        <v>46293</v>
      </c>
    </row>
    <row r="3548" customFormat="false" ht="15" hidden="false" customHeight="false" outlineLevel="0" collapsed="false">
      <c r="A3548" s="37" t="n">
        <v>1003547</v>
      </c>
      <c r="B3548" s="38" t="n">
        <v>46289</v>
      </c>
      <c r="C3548" s="39" t="s">
        <v>69</v>
      </c>
      <c r="D3548" s="39" t="s">
        <v>35</v>
      </c>
      <c r="E3548" s="40" t="n">
        <v>2</v>
      </c>
      <c r="F3548" s="41" t="n">
        <f aca="false">IF(A3548="","",INDEX(Assumptions!$B$16:$B$18,MATCH(C3548,Assumptions!$A$16:$A$18,0)))</f>
        <v>3</v>
      </c>
      <c r="G3548" s="42" t="n">
        <f aca="false">IF(A3548="","",WORKDAY(B3548,F3548))</f>
        <v>46294</v>
      </c>
    </row>
    <row r="3549" customFormat="false" ht="15" hidden="false" customHeight="false" outlineLevel="0" collapsed="false">
      <c r="A3549" s="37" t="n">
        <v>1003548</v>
      </c>
      <c r="B3549" s="38" t="n">
        <v>46289</v>
      </c>
      <c r="C3549" s="39" t="s">
        <v>70</v>
      </c>
      <c r="D3549" s="39" t="s">
        <v>31</v>
      </c>
      <c r="E3549" s="40" t="n">
        <v>3.5</v>
      </c>
      <c r="F3549" s="41" t="n">
        <f aca="false">IF(A3549="","",INDEX(Assumptions!$B$16:$B$18,MATCH(C3549,Assumptions!$A$16:$A$18,0)))</f>
        <v>5</v>
      </c>
      <c r="G3549" s="42" t="n">
        <f aca="false">IF(A3549="","",WORKDAY(B3549,F3549))</f>
        <v>46296</v>
      </c>
    </row>
    <row r="3550" customFormat="false" ht="15" hidden="false" customHeight="false" outlineLevel="0" collapsed="false">
      <c r="A3550" s="37" t="n">
        <v>1003549</v>
      </c>
      <c r="B3550" s="38" t="n">
        <v>46289</v>
      </c>
      <c r="C3550" s="39" t="s">
        <v>70</v>
      </c>
      <c r="D3550" s="39" t="s">
        <v>37</v>
      </c>
      <c r="E3550" s="40" t="n">
        <v>2.8</v>
      </c>
      <c r="F3550" s="41" t="n">
        <f aca="false">IF(A3550="","",INDEX(Assumptions!$B$16:$B$18,MATCH(C3550,Assumptions!$A$16:$A$18,0)))</f>
        <v>5</v>
      </c>
      <c r="G3550" s="42" t="n">
        <f aca="false">IF(A3550="","",WORKDAY(B3550,F3550))</f>
        <v>46296</v>
      </c>
    </row>
    <row r="3551" customFormat="false" ht="15" hidden="false" customHeight="false" outlineLevel="0" collapsed="false">
      <c r="A3551" s="37" t="n">
        <v>1003550</v>
      </c>
      <c r="B3551" s="38" t="n">
        <v>46289</v>
      </c>
      <c r="C3551" s="39" t="s">
        <v>70</v>
      </c>
      <c r="D3551" s="39" t="s">
        <v>37</v>
      </c>
      <c r="E3551" s="40" t="n">
        <v>0.9</v>
      </c>
      <c r="F3551" s="41" t="n">
        <f aca="false">IF(A3551="","",INDEX(Assumptions!$B$16:$B$18,MATCH(C3551,Assumptions!$A$16:$A$18,0)))</f>
        <v>5</v>
      </c>
      <c r="G3551" s="42" t="n">
        <f aca="false">IF(A3551="","",WORKDAY(B3551,F3551))</f>
        <v>46296</v>
      </c>
    </row>
    <row r="3552" customFormat="false" ht="15" hidden="false" customHeight="false" outlineLevel="0" collapsed="false">
      <c r="A3552" s="37" t="n">
        <v>1003551</v>
      </c>
      <c r="B3552" s="38" t="n">
        <v>46289</v>
      </c>
      <c r="C3552" s="39" t="s">
        <v>69</v>
      </c>
      <c r="D3552" s="39" t="s">
        <v>39</v>
      </c>
      <c r="E3552" s="40" t="n">
        <v>2.4</v>
      </c>
      <c r="F3552" s="41" t="n">
        <f aca="false">IF(A3552="","",INDEX(Assumptions!$B$16:$B$18,MATCH(C3552,Assumptions!$A$16:$A$18,0)))</f>
        <v>3</v>
      </c>
      <c r="G3552" s="42" t="n">
        <f aca="false">IF(A3552="","",WORKDAY(B3552,F3552))</f>
        <v>46294</v>
      </c>
    </row>
    <row r="3553" customFormat="false" ht="15" hidden="false" customHeight="false" outlineLevel="0" collapsed="false">
      <c r="A3553" s="37" t="n">
        <v>1003552</v>
      </c>
      <c r="B3553" s="38" t="n">
        <v>46289</v>
      </c>
      <c r="C3553" s="39" t="s">
        <v>70</v>
      </c>
      <c r="D3553" s="39" t="s">
        <v>37</v>
      </c>
      <c r="E3553" s="40" t="n">
        <v>1.4</v>
      </c>
      <c r="F3553" s="41" t="n">
        <f aca="false">IF(A3553="","",INDEX(Assumptions!$B$16:$B$18,MATCH(C3553,Assumptions!$A$16:$A$18,0)))</f>
        <v>5</v>
      </c>
      <c r="G3553" s="42" t="n">
        <f aca="false">IF(A3553="","",WORKDAY(B3553,F3553))</f>
        <v>46296</v>
      </c>
    </row>
    <row r="3554" customFormat="false" ht="15" hidden="false" customHeight="false" outlineLevel="0" collapsed="false">
      <c r="A3554" s="37" t="n">
        <v>1003553</v>
      </c>
      <c r="B3554" s="38" t="n">
        <v>46289</v>
      </c>
      <c r="C3554" s="39" t="s">
        <v>69</v>
      </c>
      <c r="D3554" s="39" t="s">
        <v>39</v>
      </c>
      <c r="E3554" s="40" t="n">
        <v>2.9</v>
      </c>
      <c r="F3554" s="41" t="n">
        <f aca="false">IF(A3554="","",INDEX(Assumptions!$B$16:$B$18,MATCH(C3554,Assumptions!$A$16:$A$18,0)))</f>
        <v>3</v>
      </c>
      <c r="G3554" s="42" t="n">
        <f aca="false">IF(A3554="","",WORKDAY(B3554,F3554))</f>
        <v>46294</v>
      </c>
    </row>
    <row r="3555" customFormat="false" ht="15" hidden="false" customHeight="false" outlineLevel="0" collapsed="false">
      <c r="A3555" s="37" t="n">
        <v>1003554</v>
      </c>
      <c r="B3555" s="38" t="n">
        <v>46289</v>
      </c>
      <c r="C3555" s="39" t="s">
        <v>69</v>
      </c>
      <c r="D3555" s="39" t="s">
        <v>33</v>
      </c>
      <c r="E3555" s="40" t="n">
        <v>1.5</v>
      </c>
      <c r="F3555" s="41" t="n">
        <f aca="false">IF(A3555="","",INDEX(Assumptions!$B$16:$B$18,MATCH(C3555,Assumptions!$A$16:$A$18,0)))</f>
        <v>3</v>
      </c>
      <c r="G3555" s="42" t="n">
        <f aca="false">IF(A3555="","",WORKDAY(B3555,F3555))</f>
        <v>46294</v>
      </c>
    </row>
    <row r="3556" customFormat="false" ht="15" hidden="false" customHeight="false" outlineLevel="0" collapsed="false">
      <c r="A3556" s="37" t="n">
        <v>1003555</v>
      </c>
      <c r="B3556" s="38" t="n">
        <v>46289</v>
      </c>
      <c r="C3556" s="39" t="s">
        <v>69</v>
      </c>
      <c r="D3556" s="39" t="s">
        <v>35</v>
      </c>
      <c r="E3556" s="40" t="n">
        <v>2.1</v>
      </c>
      <c r="F3556" s="41" t="n">
        <f aca="false">IF(A3556="","",INDEX(Assumptions!$B$16:$B$18,MATCH(C3556,Assumptions!$A$16:$A$18,0)))</f>
        <v>3</v>
      </c>
      <c r="G3556" s="42" t="n">
        <f aca="false">IF(A3556="","",WORKDAY(B3556,F3556))</f>
        <v>46294</v>
      </c>
    </row>
    <row r="3557" customFormat="false" ht="15" hidden="false" customHeight="false" outlineLevel="0" collapsed="false">
      <c r="A3557" s="37" t="n">
        <v>1003556</v>
      </c>
      <c r="B3557" s="38" t="n">
        <v>46289</v>
      </c>
      <c r="C3557" s="39" t="s">
        <v>69</v>
      </c>
      <c r="D3557" s="39" t="s">
        <v>31</v>
      </c>
      <c r="E3557" s="40" t="n">
        <v>4.1</v>
      </c>
      <c r="F3557" s="41" t="n">
        <f aca="false">IF(A3557="","",INDEX(Assumptions!$B$16:$B$18,MATCH(C3557,Assumptions!$A$16:$A$18,0)))</f>
        <v>3</v>
      </c>
      <c r="G3557" s="42" t="n">
        <f aca="false">IF(A3557="","",WORKDAY(B3557,F3557))</f>
        <v>46294</v>
      </c>
    </row>
    <row r="3558" customFormat="false" ht="15" hidden="false" customHeight="false" outlineLevel="0" collapsed="false">
      <c r="A3558" s="37" t="n">
        <v>1003557</v>
      </c>
      <c r="B3558" s="38" t="n">
        <v>46289</v>
      </c>
      <c r="C3558" s="39" t="s">
        <v>69</v>
      </c>
      <c r="D3558" s="39" t="s">
        <v>31</v>
      </c>
      <c r="E3558" s="40" t="n">
        <v>0.9</v>
      </c>
      <c r="F3558" s="41" t="n">
        <f aca="false">IF(A3558="","",INDEX(Assumptions!$B$16:$B$18,MATCH(C3558,Assumptions!$A$16:$A$18,0)))</f>
        <v>3</v>
      </c>
      <c r="G3558" s="42" t="n">
        <f aca="false">IF(A3558="","",WORKDAY(B3558,F3558))</f>
        <v>46294</v>
      </c>
    </row>
    <row r="3559" customFormat="false" ht="15" hidden="false" customHeight="false" outlineLevel="0" collapsed="false">
      <c r="A3559" s="37" t="n">
        <v>1003558</v>
      </c>
      <c r="B3559" s="38" t="n">
        <v>46289</v>
      </c>
      <c r="C3559" s="39" t="s">
        <v>69</v>
      </c>
      <c r="D3559" s="39" t="s">
        <v>35</v>
      </c>
      <c r="E3559" s="40" t="n">
        <v>2.8</v>
      </c>
      <c r="F3559" s="41" t="n">
        <f aca="false">IF(A3559="","",INDEX(Assumptions!$B$16:$B$18,MATCH(C3559,Assumptions!$A$16:$A$18,0)))</f>
        <v>3</v>
      </c>
      <c r="G3559" s="42" t="n">
        <f aca="false">IF(A3559="","",WORKDAY(B3559,F3559))</f>
        <v>46294</v>
      </c>
    </row>
    <row r="3560" customFormat="false" ht="15" hidden="false" customHeight="false" outlineLevel="0" collapsed="false">
      <c r="A3560" s="37" t="n">
        <v>1003559</v>
      </c>
      <c r="B3560" s="38" t="n">
        <v>46289</v>
      </c>
      <c r="C3560" s="39" t="s">
        <v>69</v>
      </c>
      <c r="D3560" s="39" t="s">
        <v>31</v>
      </c>
      <c r="E3560" s="40" t="n">
        <v>1.9</v>
      </c>
      <c r="F3560" s="41" t="n">
        <f aca="false">IF(A3560="","",INDEX(Assumptions!$B$16:$B$18,MATCH(C3560,Assumptions!$A$16:$A$18,0)))</f>
        <v>3</v>
      </c>
      <c r="G3560" s="42" t="n">
        <f aca="false">IF(A3560="","",WORKDAY(B3560,F3560))</f>
        <v>46294</v>
      </c>
    </row>
    <row r="3561" customFormat="false" ht="15" hidden="false" customHeight="false" outlineLevel="0" collapsed="false">
      <c r="A3561" s="37" t="n">
        <v>1003560</v>
      </c>
      <c r="B3561" s="38" t="n">
        <v>46289</v>
      </c>
      <c r="C3561" s="39" t="s">
        <v>70</v>
      </c>
      <c r="D3561" s="39" t="s">
        <v>33</v>
      </c>
      <c r="E3561" s="40" t="n">
        <v>2.7</v>
      </c>
      <c r="F3561" s="41" t="n">
        <f aca="false">IF(A3561="","",INDEX(Assumptions!$B$16:$B$18,MATCH(C3561,Assumptions!$A$16:$A$18,0)))</f>
        <v>5</v>
      </c>
      <c r="G3561" s="42" t="n">
        <f aca="false">IF(A3561="","",WORKDAY(B3561,F3561))</f>
        <v>46296</v>
      </c>
    </row>
    <row r="3562" customFormat="false" ht="15" hidden="false" customHeight="false" outlineLevel="0" collapsed="false">
      <c r="A3562" s="37" t="n">
        <v>1003561</v>
      </c>
      <c r="B3562" s="38" t="n">
        <v>46289</v>
      </c>
      <c r="C3562" s="39" t="s">
        <v>70</v>
      </c>
      <c r="D3562" s="39" t="s">
        <v>35</v>
      </c>
      <c r="E3562" s="40" t="n">
        <v>6.1</v>
      </c>
      <c r="F3562" s="41" t="n">
        <f aca="false">IF(A3562="","",INDEX(Assumptions!$B$16:$B$18,MATCH(C3562,Assumptions!$A$16:$A$18,0)))</f>
        <v>5</v>
      </c>
      <c r="G3562" s="42" t="n">
        <f aca="false">IF(A3562="","",WORKDAY(B3562,F3562))</f>
        <v>46296</v>
      </c>
    </row>
    <row r="3563" customFormat="false" ht="15" hidden="false" customHeight="false" outlineLevel="0" collapsed="false">
      <c r="A3563" s="37" t="n">
        <v>1003562</v>
      </c>
      <c r="B3563" s="38" t="n">
        <v>46289</v>
      </c>
      <c r="C3563" s="39" t="s">
        <v>69</v>
      </c>
      <c r="D3563" s="39" t="s">
        <v>39</v>
      </c>
      <c r="E3563" s="40" t="n">
        <v>1.2</v>
      </c>
      <c r="F3563" s="41" t="n">
        <f aca="false">IF(A3563="","",INDEX(Assumptions!$B$16:$B$18,MATCH(C3563,Assumptions!$A$16:$A$18,0)))</f>
        <v>3</v>
      </c>
      <c r="G3563" s="42" t="n">
        <f aca="false">IF(A3563="","",WORKDAY(B3563,F3563))</f>
        <v>46294</v>
      </c>
    </row>
    <row r="3564" customFormat="false" ht="15" hidden="false" customHeight="false" outlineLevel="0" collapsed="false">
      <c r="A3564" s="37" t="n">
        <v>1003563</v>
      </c>
      <c r="B3564" s="38" t="n">
        <v>46289</v>
      </c>
      <c r="C3564" s="39" t="s">
        <v>68</v>
      </c>
      <c r="D3564" s="39" t="s">
        <v>31</v>
      </c>
      <c r="E3564" s="40" t="n">
        <v>3</v>
      </c>
      <c r="F3564" s="41" t="n">
        <f aca="false">IF(A3564="","",INDEX(Assumptions!$B$16:$B$18,MATCH(C3564,Assumptions!$A$16:$A$18,0)))</f>
        <v>1</v>
      </c>
      <c r="G3564" s="42" t="n">
        <f aca="false">IF(A3564="","",WORKDAY(B3564,F3564))</f>
        <v>46290</v>
      </c>
    </row>
    <row r="3565" customFormat="false" ht="15" hidden="false" customHeight="false" outlineLevel="0" collapsed="false">
      <c r="A3565" s="37" t="n">
        <v>1003564</v>
      </c>
      <c r="B3565" s="38" t="n">
        <v>46289</v>
      </c>
      <c r="C3565" s="39" t="s">
        <v>69</v>
      </c>
      <c r="D3565" s="39" t="s">
        <v>33</v>
      </c>
      <c r="E3565" s="40" t="n">
        <v>0.8</v>
      </c>
      <c r="F3565" s="41" t="n">
        <f aca="false">IF(A3565="","",INDEX(Assumptions!$B$16:$B$18,MATCH(C3565,Assumptions!$A$16:$A$18,0)))</f>
        <v>3</v>
      </c>
      <c r="G3565" s="42" t="n">
        <f aca="false">IF(A3565="","",WORKDAY(B3565,F3565))</f>
        <v>46294</v>
      </c>
    </row>
    <row r="3566" customFormat="false" ht="15" hidden="false" customHeight="false" outlineLevel="0" collapsed="false">
      <c r="A3566" s="37" t="n">
        <v>1003565</v>
      </c>
      <c r="B3566" s="38" t="n">
        <v>46289</v>
      </c>
      <c r="C3566" s="39" t="s">
        <v>68</v>
      </c>
      <c r="D3566" s="39" t="s">
        <v>35</v>
      </c>
      <c r="E3566" s="40" t="n">
        <v>2.5</v>
      </c>
      <c r="F3566" s="41" t="n">
        <f aca="false">IF(A3566="","",INDEX(Assumptions!$B$16:$B$18,MATCH(C3566,Assumptions!$A$16:$A$18,0)))</f>
        <v>1</v>
      </c>
      <c r="G3566" s="42" t="n">
        <f aca="false">IF(A3566="","",WORKDAY(B3566,F3566))</f>
        <v>46290</v>
      </c>
    </row>
    <row r="3567" customFormat="false" ht="15" hidden="false" customHeight="false" outlineLevel="0" collapsed="false">
      <c r="A3567" s="37" t="n">
        <v>1003566</v>
      </c>
      <c r="B3567" s="38" t="n">
        <v>46289</v>
      </c>
      <c r="C3567" s="39" t="s">
        <v>69</v>
      </c>
      <c r="D3567" s="39" t="s">
        <v>39</v>
      </c>
      <c r="E3567" s="40" t="n">
        <v>1.5</v>
      </c>
      <c r="F3567" s="41" t="n">
        <f aca="false">IF(A3567="","",INDEX(Assumptions!$B$16:$B$18,MATCH(C3567,Assumptions!$A$16:$A$18,0)))</f>
        <v>3</v>
      </c>
      <c r="G3567" s="42" t="n">
        <f aca="false">IF(A3567="","",WORKDAY(B3567,F3567))</f>
        <v>46294</v>
      </c>
    </row>
    <row r="3568" customFormat="false" ht="15" hidden="false" customHeight="false" outlineLevel="0" collapsed="false">
      <c r="A3568" s="37" t="n">
        <v>1003567</v>
      </c>
      <c r="B3568" s="38" t="n">
        <v>46289</v>
      </c>
      <c r="C3568" s="39" t="s">
        <v>70</v>
      </c>
      <c r="D3568" s="39" t="s">
        <v>31</v>
      </c>
      <c r="E3568" s="40" t="n">
        <v>2.5</v>
      </c>
      <c r="F3568" s="41" t="n">
        <f aca="false">IF(A3568="","",INDEX(Assumptions!$B$16:$B$18,MATCH(C3568,Assumptions!$A$16:$A$18,0)))</f>
        <v>5</v>
      </c>
      <c r="G3568" s="42" t="n">
        <f aca="false">IF(A3568="","",WORKDAY(B3568,F3568))</f>
        <v>46296</v>
      </c>
    </row>
    <row r="3569" customFormat="false" ht="15" hidden="false" customHeight="false" outlineLevel="0" collapsed="false">
      <c r="A3569" s="37" t="n">
        <v>1003568</v>
      </c>
      <c r="B3569" s="38" t="n">
        <v>46289</v>
      </c>
      <c r="C3569" s="39" t="s">
        <v>69</v>
      </c>
      <c r="D3569" s="39" t="s">
        <v>39</v>
      </c>
      <c r="E3569" s="40" t="n">
        <v>0.9</v>
      </c>
      <c r="F3569" s="41" t="n">
        <f aca="false">IF(A3569="","",INDEX(Assumptions!$B$16:$B$18,MATCH(C3569,Assumptions!$A$16:$A$18,0)))</f>
        <v>3</v>
      </c>
      <c r="G3569" s="42" t="n">
        <f aca="false">IF(A3569="","",WORKDAY(B3569,F3569))</f>
        <v>46294</v>
      </c>
    </row>
    <row r="3570" customFormat="false" ht="15" hidden="false" customHeight="false" outlineLevel="0" collapsed="false">
      <c r="A3570" s="37" t="n">
        <v>1003569</v>
      </c>
      <c r="B3570" s="38" t="n">
        <v>46289</v>
      </c>
      <c r="C3570" s="39" t="s">
        <v>69</v>
      </c>
      <c r="D3570" s="39" t="s">
        <v>33</v>
      </c>
      <c r="E3570" s="40" t="n">
        <v>1.7</v>
      </c>
      <c r="F3570" s="41" t="n">
        <f aca="false">IF(A3570="","",INDEX(Assumptions!$B$16:$B$18,MATCH(C3570,Assumptions!$A$16:$A$18,0)))</f>
        <v>3</v>
      </c>
      <c r="G3570" s="42" t="n">
        <f aca="false">IF(A3570="","",WORKDAY(B3570,F3570))</f>
        <v>46294</v>
      </c>
    </row>
    <row r="3571" customFormat="false" ht="15" hidden="false" customHeight="false" outlineLevel="0" collapsed="false">
      <c r="A3571" s="37" t="n">
        <v>1003570</v>
      </c>
      <c r="B3571" s="38" t="n">
        <v>46289</v>
      </c>
      <c r="C3571" s="39" t="s">
        <v>70</v>
      </c>
      <c r="D3571" s="39" t="s">
        <v>39</v>
      </c>
      <c r="E3571" s="40" t="n">
        <v>3.1</v>
      </c>
      <c r="F3571" s="41" t="n">
        <f aca="false">IF(A3571="","",INDEX(Assumptions!$B$16:$B$18,MATCH(C3571,Assumptions!$A$16:$A$18,0)))</f>
        <v>5</v>
      </c>
      <c r="G3571" s="42" t="n">
        <f aca="false">IF(A3571="","",WORKDAY(B3571,F3571))</f>
        <v>46296</v>
      </c>
    </row>
    <row r="3572" customFormat="false" ht="15" hidden="false" customHeight="false" outlineLevel="0" collapsed="false">
      <c r="A3572" s="37" t="n">
        <v>1003571</v>
      </c>
      <c r="B3572" s="38" t="n">
        <v>46289</v>
      </c>
      <c r="C3572" s="39" t="s">
        <v>70</v>
      </c>
      <c r="D3572" s="39" t="s">
        <v>31</v>
      </c>
      <c r="E3572" s="40" t="n">
        <v>2.4</v>
      </c>
      <c r="F3572" s="41" t="n">
        <f aca="false">IF(A3572="","",INDEX(Assumptions!$B$16:$B$18,MATCH(C3572,Assumptions!$A$16:$A$18,0)))</f>
        <v>5</v>
      </c>
      <c r="G3572" s="42" t="n">
        <f aca="false">IF(A3572="","",WORKDAY(B3572,F3572))</f>
        <v>46296</v>
      </c>
    </row>
    <row r="3573" customFormat="false" ht="15" hidden="false" customHeight="false" outlineLevel="0" collapsed="false">
      <c r="A3573" s="37" t="n">
        <v>1003572</v>
      </c>
      <c r="B3573" s="38" t="n">
        <v>46289</v>
      </c>
      <c r="C3573" s="39" t="s">
        <v>68</v>
      </c>
      <c r="D3573" s="39" t="s">
        <v>35</v>
      </c>
      <c r="E3573" s="40" t="n">
        <v>1</v>
      </c>
      <c r="F3573" s="41" t="n">
        <f aca="false">IF(A3573="","",INDEX(Assumptions!$B$16:$B$18,MATCH(C3573,Assumptions!$A$16:$A$18,0)))</f>
        <v>1</v>
      </c>
      <c r="G3573" s="42" t="n">
        <f aca="false">IF(A3573="","",WORKDAY(B3573,F3573))</f>
        <v>46290</v>
      </c>
    </row>
    <row r="3574" customFormat="false" ht="15" hidden="false" customHeight="false" outlineLevel="0" collapsed="false">
      <c r="A3574" s="37" t="n">
        <v>1003573</v>
      </c>
      <c r="B3574" s="38" t="n">
        <v>46289</v>
      </c>
      <c r="C3574" s="39" t="s">
        <v>69</v>
      </c>
      <c r="D3574" s="39" t="s">
        <v>33</v>
      </c>
      <c r="E3574" s="40" t="n">
        <v>1.5</v>
      </c>
      <c r="F3574" s="41" t="n">
        <f aca="false">IF(A3574="","",INDEX(Assumptions!$B$16:$B$18,MATCH(C3574,Assumptions!$A$16:$A$18,0)))</f>
        <v>3</v>
      </c>
      <c r="G3574" s="42" t="n">
        <f aca="false">IF(A3574="","",WORKDAY(B3574,F3574))</f>
        <v>46294</v>
      </c>
    </row>
    <row r="3575" customFormat="false" ht="15" hidden="false" customHeight="false" outlineLevel="0" collapsed="false">
      <c r="A3575" s="37" t="n">
        <v>1003574</v>
      </c>
      <c r="B3575" s="38" t="n">
        <v>46289</v>
      </c>
      <c r="C3575" s="39" t="s">
        <v>70</v>
      </c>
      <c r="D3575" s="39" t="s">
        <v>33</v>
      </c>
      <c r="E3575" s="40" t="n">
        <v>2</v>
      </c>
      <c r="F3575" s="41" t="n">
        <f aca="false">IF(A3575="","",INDEX(Assumptions!$B$16:$B$18,MATCH(C3575,Assumptions!$A$16:$A$18,0)))</f>
        <v>5</v>
      </c>
      <c r="G3575" s="42" t="n">
        <f aca="false">IF(A3575="","",WORKDAY(B3575,F3575))</f>
        <v>46296</v>
      </c>
    </row>
    <row r="3576" customFormat="false" ht="15" hidden="false" customHeight="false" outlineLevel="0" collapsed="false">
      <c r="A3576" s="37" t="n">
        <v>1003575</v>
      </c>
      <c r="B3576" s="38" t="n">
        <v>46289</v>
      </c>
      <c r="C3576" s="39" t="s">
        <v>69</v>
      </c>
      <c r="D3576" s="39" t="s">
        <v>39</v>
      </c>
      <c r="E3576" s="40" t="n">
        <v>3.8</v>
      </c>
      <c r="F3576" s="41" t="n">
        <f aca="false">IF(A3576="","",INDEX(Assumptions!$B$16:$B$18,MATCH(C3576,Assumptions!$A$16:$A$18,0)))</f>
        <v>3</v>
      </c>
      <c r="G3576" s="42" t="n">
        <f aca="false">IF(A3576="","",WORKDAY(B3576,F3576))</f>
        <v>46294</v>
      </c>
    </row>
    <row r="3577" customFormat="false" ht="15" hidden="false" customHeight="false" outlineLevel="0" collapsed="false">
      <c r="A3577" s="37" t="n">
        <v>1003576</v>
      </c>
      <c r="B3577" s="38" t="n">
        <v>46289</v>
      </c>
      <c r="C3577" s="39" t="s">
        <v>69</v>
      </c>
      <c r="D3577" s="39" t="s">
        <v>39</v>
      </c>
      <c r="E3577" s="40" t="n">
        <v>1.7</v>
      </c>
      <c r="F3577" s="41" t="n">
        <f aca="false">IF(A3577="","",INDEX(Assumptions!$B$16:$B$18,MATCH(C3577,Assumptions!$A$16:$A$18,0)))</f>
        <v>3</v>
      </c>
      <c r="G3577" s="42" t="n">
        <f aca="false">IF(A3577="","",WORKDAY(B3577,F3577))</f>
        <v>46294</v>
      </c>
    </row>
    <row r="3578" customFormat="false" ht="15" hidden="false" customHeight="false" outlineLevel="0" collapsed="false">
      <c r="A3578" s="37" t="n">
        <v>1003577</v>
      </c>
      <c r="B3578" s="38" t="n">
        <v>46289</v>
      </c>
      <c r="C3578" s="39" t="s">
        <v>69</v>
      </c>
      <c r="D3578" s="39" t="s">
        <v>37</v>
      </c>
      <c r="E3578" s="40" t="n">
        <v>3</v>
      </c>
      <c r="F3578" s="41" t="n">
        <f aca="false">IF(A3578="","",INDEX(Assumptions!$B$16:$B$18,MATCH(C3578,Assumptions!$A$16:$A$18,0)))</f>
        <v>3</v>
      </c>
      <c r="G3578" s="42" t="n">
        <f aca="false">IF(A3578="","",WORKDAY(B3578,F3578))</f>
        <v>46294</v>
      </c>
    </row>
    <row r="3579" customFormat="false" ht="15" hidden="false" customHeight="false" outlineLevel="0" collapsed="false">
      <c r="A3579" s="37" t="n">
        <v>1003578</v>
      </c>
      <c r="B3579" s="38" t="n">
        <v>46289</v>
      </c>
      <c r="C3579" s="39" t="s">
        <v>69</v>
      </c>
      <c r="D3579" s="39" t="s">
        <v>35</v>
      </c>
      <c r="E3579" s="40" t="n">
        <v>1.7</v>
      </c>
      <c r="F3579" s="41" t="n">
        <f aca="false">IF(A3579="","",INDEX(Assumptions!$B$16:$B$18,MATCH(C3579,Assumptions!$A$16:$A$18,0)))</f>
        <v>3</v>
      </c>
      <c r="G3579" s="42" t="n">
        <f aca="false">IF(A3579="","",WORKDAY(B3579,F3579))</f>
        <v>46294</v>
      </c>
    </row>
    <row r="3580" customFormat="false" ht="15" hidden="false" customHeight="false" outlineLevel="0" collapsed="false">
      <c r="A3580" s="37" t="n">
        <v>1003579</v>
      </c>
      <c r="B3580" s="38" t="n">
        <v>46289</v>
      </c>
      <c r="C3580" s="39" t="s">
        <v>69</v>
      </c>
      <c r="D3580" s="39" t="s">
        <v>35</v>
      </c>
      <c r="E3580" s="40" t="n">
        <v>0.4</v>
      </c>
      <c r="F3580" s="41" t="n">
        <f aca="false">IF(A3580="","",INDEX(Assumptions!$B$16:$B$18,MATCH(C3580,Assumptions!$A$16:$A$18,0)))</f>
        <v>3</v>
      </c>
      <c r="G3580" s="42" t="n">
        <f aca="false">IF(A3580="","",WORKDAY(B3580,F3580))</f>
        <v>46294</v>
      </c>
    </row>
    <row r="3581" customFormat="false" ht="15" hidden="false" customHeight="false" outlineLevel="0" collapsed="false">
      <c r="A3581" s="37" t="n">
        <v>1003580</v>
      </c>
      <c r="B3581" s="38" t="n">
        <v>46289</v>
      </c>
      <c r="C3581" s="39" t="s">
        <v>69</v>
      </c>
      <c r="D3581" s="39" t="s">
        <v>39</v>
      </c>
      <c r="E3581" s="40" t="n">
        <v>1.3</v>
      </c>
      <c r="F3581" s="41" t="n">
        <f aca="false">IF(A3581="","",INDEX(Assumptions!$B$16:$B$18,MATCH(C3581,Assumptions!$A$16:$A$18,0)))</f>
        <v>3</v>
      </c>
      <c r="G3581" s="42" t="n">
        <f aca="false">IF(A3581="","",WORKDAY(B3581,F3581))</f>
        <v>46294</v>
      </c>
    </row>
    <row r="3582" customFormat="false" ht="15" hidden="false" customHeight="false" outlineLevel="0" collapsed="false">
      <c r="A3582" s="37" t="n">
        <v>1003581</v>
      </c>
      <c r="B3582" s="38" t="n">
        <v>46289</v>
      </c>
      <c r="C3582" s="39" t="s">
        <v>69</v>
      </c>
      <c r="D3582" s="39" t="s">
        <v>37</v>
      </c>
      <c r="E3582" s="40" t="n">
        <v>4.7</v>
      </c>
      <c r="F3582" s="41" t="n">
        <f aca="false">IF(A3582="","",INDEX(Assumptions!$B$16:$B$18,MATCH(C3582,Assumptions!$A$16:$A$18,0)))</f>
        <v>3</v>
      </c>
      <c r="G3582" s="42" t="n">
        <f aca="false">IF(A3582="","",WORKDAY(B3582,F3582))</f>
        <v>46294</v>
      </c>
    </row>
    <row r="3583" customFormat="false" ht="15" hidden="false" customHeight="false" outlineLevel="0" collapsed="false">
      <c r="A3583" s="37" t="n">
        <v>1003582</v>
      </c>
      <c r="B3583" s="38" t="n">
        <v>46289</v>
      </c>
      <c r="C3583" s="39" t="s">
        <v>69</v>
      </c>
      <c r="D3583" s="39" t="s">
        <v>39</v>
      </c>
      <c r="E3583" s="40" t="n">
        <v>6.9</v>
      </c>
      <c r="F3583" s="41" t="n">
        <f aca="false">IF(A3583="","",INDEX(Assumptions!$B$16:$B$18,MATCH(C3583,Assumptions!$A$16:$A$18,0)))</f>
        <v>3</v>
      </c>
      <c r="G3583" s="42" t="n">
        <f aca="false">IF(A3583="","",WORKDAY(B3583,F3583))</f>
        <v>46294</v>
      </c>
    </row>
    <row r="3584" customFormat="false" ht="15" hidden="false" customHeight="false" outlineLevel="0" collapsed="false">
      <c r="A3584" s="37" t="n">
        <v>1003583</v>
      </c>
      <c r="B3584" s="38" t="n">
        <v>46289</v>
      </c>
      <c r="C3584" s="39" t="s">
        <v>69</v>
      </c>
      <c r="D3584" s="39" t="s">
        <v>31</v>
      </c>
      <c r="E3584" s="40" t="n">
        <v>1.3</v>
      </c>
      <c r="F3584" s="41" t="n">
        <f aca="false">IF(A3584="","",INDEX(Assumptions!$B$16:$B$18,MATCH(C3584,Assumptions!$A$16:$A$18,0)))</f>
        <v>3</v>
      </c>
      <c r="G3584" s="42" t="n">
        <f aca="false">IF(A3584="","",WORKDAY(B3584,F3584))</f>
        <v>46294</v>
      </c>
    </row>
    <row r="3585" customFormat="false" ht="15" hidden="false" customHeight="false" outlineLevel="0" collapsed="false">
      <c r="A3585" s="37" t="n">
        <v>1003584</v>
      </c>
      <c r="B3585" s="38" t="n">
        <v>46289</v>
      </c>
      <c r="C3585" s="39" t="s">
        <v>70</v>
      </c>
      <c r="D3585" s="39" t="s">
        <v>33</v>
      </c>
      <c r="E3585" s="40" t="n">
        <v>2.7</v>
      </c>
      <c r="F3585" s="41" t="n">
        <f aca="false">IF(A3585="","",INDEX(Assumptions!$B$16:$B$18,MATCH(C3585,Assumptions!$A$16:$A$18,0)))</f>
        <v>5</v>
      </c>
      <c r="G3585" s="42" t="n">
        <f aca="false">IF(A3585="","",WORKDAY(B3585,F3585))</f>
        <v>46296</v>
      </c>
    </row>
    <row r="3586" customFormat="false" ht="15" hidden="false" customHeight="false" outlineLevel="0" collapsed="false">
      <c r="A3586" s="37" t="n">
        <v>1003585</v>
      </c>
      <c r="B3586" s="38" t="n">
        <v>46289</v>
      </c>
      <c r="C3586" s="39" t="s">
        <v>69</v>
      </c>
      <c r="D3586" s="39" t="s">
        <v>39</v>
      </c>
      <c r="E3586" s="40" t="n">
        <v>1.3</v>
      </c>
      <c r="F3586" s="41" t="n">
        <f aca="false">IF(A3586="","",INDEX(Assumptions!$B$16:$B$18,MATCH(C3586,Assumptions!$A$16:$A$18,0)))</f>
        <v>3</v>
      </c>
      <c r="G3586" s="42" t="n">
        <f aca="false">IF(A3586="","",WORKDAY(B3586,F3586))</f>
        <v>46294</v>
      </c>
    </row>
    <row r="3587" customFormat="false" ht="15" hidden="false" customHeight="false" outlineLevel="0" collapsed="false">
      <c r="A3587" s="37" t="n">
        <v>1003586</v>
      </c>
      <c r="B3587" s="38" t="n">
        <v>46289</v>
      </c>
      <c r="C3587" s="39" t="s">
        <v>69</v>
      </c>
      <c r="D3587" s="39" t="s">
        <v>31</v>
      </c>
      <c r="E3587" s="40" t="n">
        <v>2.1</v>
      </c>
      <c r="F3587" s="41" t="n">
        <f aca="false">IF(A3587="","",INDEX(Assumptions!$B$16:$B$18,MATCH(C3587,Assumptions!$A$16:$A$18,0)))</f>
        <v>3</v>
      </c>
      <c r="G3587" s="42" t="n">
        <f aca="false">IF(A3587="","",WORKDAY(B3587,F3587))</f>
        <v>46294</v>
      </c>
    </row>
    <row r="3588" customFormat="false" ht="15" hidden="false" customHeight="false" outlineLevel="0" collapsed="false">
      <c r="A3588" s="37" t="n">
        <v>1003587</v>
      </c>
      <c r="B3588" s="38" t="n">
        <v>46289</v>
      </c>
      <c r="C3588" s="39" t="s">
        <v>68</v>
      </c>
      <c r="D3588" s="39" t="s">
        <v>31</v>
      </c>
      <c r="E3588" s="40" t="n">
        <v>0.4</v>
      </c>
      <c r="F3588" s="41" t="n">
        <f aca="false">IF(A3588="","",INDEX(Assumptions!$B$16:$B$18,MATCH(C3588,Assumptions!$A$16:$A$18,0)))</f>
        <v>1</v>
      </c>
      <c r="G3588" s="42" t="n">
        <f aca="false">IF(A3588="","",WORKDAY(B3588,F3588))</f>
        <v>46290</v>
      </c>
    </row>
    <row r="3589" customFormat="false" ht="15" hidden="false" customHeight="false" outlineLevel="0" collapsed="false">
      <c r="A3589" s="37" t="n">
        <v>1003588</v>
      </c>
      <c r="B3589" s="38" t="n">
        <v>46289</v>
      </c>
      <c r="C3589" s="39" t="s">
        <v>68</v>
      </c>
      <c r="D3589" s="39" t="s">
        <v>39</v>
      </c>
      <c r="E3589" s="40" t="n">
        <v>3.2</v>
      </c>
      <c r="F3589" s="41" t="n">
        <f aca="false">IF(A3589="","",INDEX(Assumptions!$B$16:$B$18,MATCH(C3589,Assumptions!$A$16:$A$18,0)))</f>
        <v>1</v>
      </c>
      <c r="G3589" s="42" t="n">
        <f aca="false">IF(A3589="","",WORKDAY(B3589,F3589))</f>
        <v>46290</v>
      </c>
    </row>
    <row r="3590" customFormat="false" ht="15" hidden="false" customHeight="false" outlineLevel="0" collapsed="false">
      <c r="A3590" s="37" t="n">
        <v>1003589</v>
      </c>
      <c r="B3590" s="38" t="n">
        <v>46289</v>
      </c>
      <c r="C3590" s="39" t="s">
        <v>70</v>
      </c>
      <c r="D3590" s="39" t="s">
        <v>31</v>
      </c>
      <c r="E3590" s="40" t="n">
        <v>1.2</v>
      </c>
      <c r="F3590" s="41" t="n">
        <f aca="false">IF(A3590="","",INDEX(Assumptions!$B$16:$B$18,MATCH(C3590,Assumptions!$A$16:$A$18,0)))</f>
        <v>5</v>
      </c>
      <c r="G3590" s="42" t="n">
        <f aca="false">IF(A3590="","",WORKDAY(B3590,F3590))</f>
        <v>46296</v>
      </c>
    </row>
    <row r="3591" customFormat="false" ht="15" hidden="false" customHeight="false" outlineLevel="0" collapsed="false">
      <c r="A3591" s="37" t="n">
        <v>1003590</v>
      </c>
      <c r="B3591" s="38" t="n">
        <v>46289</v>
      </c>
      <c r="C3591" s="39" t="s">
        <v>70</v>
      </c>
      <c r="D3591" s="39" t="s">
        <v>35</v>
      </c>
      <c r="E3591" s="40" t="n">
        <v>1.8</v>
      </c>
      <c r="F3591" s="41" t="n">
        <f aca="false">IF(A3591="","",INDEX(Assumptions!$B$16:$B$18,MATCH(C3591,Assumptions!$A$16:$A$18,0)))</f>
        <v>5</v>
      </c>
      <c r="G3591" s="42" t="n">
        <f aca="false">IF(A3591="","",WORKDAY(B3591,F3591))</f>
        <v>46296</v>
      </c>
    </row>
    <row r="3592" customFormat="false" ht="15" hidden="false" customHeight="false" outlineLevel="0" collapsed="false">
      <c r="A3592" s="37" t="n">
        <v>1003591</v>
      </c>
      <c r="B3592" s="38" t="n">
        <v>46289</v>
      </c>
      <c r="C3592" s="39" t="s">
        <v>68</v>
      </c>
      <c r="D3592" s="39" t="s">
        <v>37</v>
      </c>
      <c r="E3592" s="40" t="n">
        <v>3.6</v>
      </c>
      <c r="F3592" s="41" t="n">
        <f aca="false">IF(A3592="","",INDEX(Assumptions!$B$16:$B$18,MATCH(C3592,Assumptions!$A$16:$A$18,0)))</f>
        <v>1</v>
      </c>
      <c r="G3592" s="42" t="n">
        <f aca="false">IF(A3592="","",WORKDAY(B3592,F3592))</f>
        <v>46290</v>
      </c>
    </row>
    <row r="3593" customFormat="false" ht="15" hidden="false" customHeight="false" outlineLevel="0" collapsed="false">
      <c r="A3593" s="37" t="n">
        <v>1003592</v>
      </c>
      <c r="B3593" s="38" t="n">
        <v>46289</v>
      </c>
      <c r="C3593" s="39" t="s">
        <v>69</v>
      </c>
      <c r="D3593" s="39" t="s">
        <v>31</v>
      </c>
      <c r="E3593" s="40" t="n">
        <v>2.1</v>
      </c>
      <c r="F3593" s="41" t="n">
        <f aca="false">IF(A3593="","",INDEX(Assumptions!$B$16:$B$18,MATCH(C3593,Assumptions!$A$16:$A$18,0)))</f>
        <v>3</v>
      </c>
      <c r="G3593" s="42" t="n">
        <f aca="false">IF(A3593="","",WORKDAY(B3593,F3593))</f>
        <v>46294</v>
      </c>
    </row>
    <row r="3594" customFormat="false" ht="15" hidden="false" customHeight="false" outlineLevel="0" collapsed="false">
      <c r="A3594" s="37" t="n">
        <v>1003593</v>
      </c>
      <c r="B3594" s="38" t="n">
        <v>46289</v>
      </c>
      <c r="C3594" s="39" t="s">
        <v>69</v>
      </c>
      <c r="D3594" s="39" t="s">
        <v>39</v>
      </c>
      <c r="E3594" s="40" t="n">
        <v>4.2</v>
      </c>
      <c r="F3594" s="41" t="n">
        <f aca="false">IF(A3594="","",INDEX(Assumptions!$B$16:$B$18,MATCH(C3594,Assumptions!$A$16:$A$18,0)))</f>
        <v>3</v>
      </c>
      <c r="G3594" s="42" t="n">
        <f aca="false">IF(A3594="","",WORKDAY(B3594,F3594))</f>
        <v>46294</v>
      </c>
    </row>
    <row r="3595" customFormat="false" ht="15" hidden="false" customHeight="false" outlineLevel="0" collapsed="false">
      <c r="A3595" s="37" t="n">
        <v>1003594</v>
      </c>
      <c r="B3595" s="38" t="n">
        <v>46289</v>
      </c>
      <c r="C3595" s="39" t="s">
        <v>70</v>
      </c>
      <c r="D3595" s="39" t="s">
        <v>39</v>
      </c>
      <c r="E3595" s="40" t="n">
        <v>3.1</v>
      </c>
      <c r="F3595" s="41" t="n">
        <f aca="false">IF(A3595="","",INDEX(Assumptions!$B$16:$B$18,MATCH(C3595,Assumptions!$A$16:$A$18,0)))</f>
        <v>5</v>
      </c>
      <c r="G3595" s="42" t="n">
        <f aca="false">IF(A3595="","",WORKDAY(B3595,F3595))</f>
        <v>46296</v>
      </c>
    </row>
    <row r="3596" customFormat="false" ht="15" hidden="false" customHeight="false" outlineLevel="0" collapsed="false">
      <c r="A3596" s="37" t="n">
        <v>1003595</v>
      </c>
      <c r="B3596" s="38" t="n">
        <v>46289</v>
      </c>
      <c r="C3596" s="39" t="s">
        <v>69</v>
      </c>
      <c r="D3596" s="39" t="s">
        <v>37</v>
      </c>
      <c r="E3596" s="40" t="n">
        <v>1.5</v>
      </c>
      <c r="F3596" s="41" t="n">
        <f aca="false">IF(A3596="","",INDEX(Assumptions!$B$16:$B$18,MATCH(C3596,Assumptions!$A$16:$A$18,0)))</f>
        <v>3</v>
      </c>
      <c r="G3596" s="42" t="n">
        <f aca="false">IF(A3596="","",WORKDAY(B3596,F3596))</f>
        <v>46294</v>
      </c>
    </row>
    <row r="3597" customFormat="false" ht="15" hidden="false" customHeight="false" outlineLevel="0" collapsed="false">
      <c r="A3597" s="37" t="n">
        <v>1003596</v>
      </c>
      <c r="B3597" s="38" t="n">
        <v>46289</v>
      </c>
      <c r="C3597" s="39" t="s">
        <v>69</v>
      </c>
      <c r="D3597" s="39" t="s">
        <v>39</v>
      </c>
      <c r="E3597" s="40" t="n">
        <v>0.8</v>
      </c>
      <c r="F3597" s="41" t="n">
        <f aca="false">IF(A3597="","",INDEX(Assumptions!$B$16:$B$18,MATCH(C3597,Assumptions!$A$16:$A$18,0)))</f>
        <v>3</v>
      </c>
      <c r="G3597" s="42" t="n">
        <f aca="false">IF(A3597="","",WORKDAY(B3597,F3597))</f>
        <v>46294</v>
      </c>
    </row>
    <row r="3598" customFormat="false" ht="15" hidden="false" customHeight="false" outlineLevel="0" collapsed="false">
      <c r="A3598" s="37" t="n">
        <v>1003597</v>
      </c>
      <c r="B3598" s="38" t="n">
        <v>46289</v>
      </c>
      <c r="C3598" s="39" t="s">
        <v>69</v>
      </c>
      <c r="D3598" s="39" t="s">
        <v>33</v>
      </c>
      <c r="E3598" s="40" t="n">
        <v>1.7</v>
      </c>
      <c r="F3598" s="41" t="n">
        <f aca="false">IF(A3598="","",INDEX(Assumptions!$B$16:$B$18,MATCH(C3598,Assumptions!$A$16:$A$18,0)))</f>
        <v>3</v>
      </c>
      <c r="G3598" s="42" t="n">
        <f aca="false">IF(A3598="","",WORKDAY(B3598,F3598))</f>
        <v>46294</v>
      </c>
    </row>
    <row r="3599" customFormat="false" ht="15" hidden="false" customHeight="false" outlineLevel="0" collapsed="false">
      <c r="A3599" s="37" t="n">
        <v>1003598</v>
      </c>
      <c r="B3599" s="38" t="n">
        <v>46289</v>
      </c>
      <c r="C3599" s="39" t="s">
        <v>69</v>
      </c>
      <c r="D3599" s="39" t="s">
        <v>39</v>
      </c>
      <c r="E3599" s="40" t="n">
        <v>3.5</v>
      </c>
      <c r="F3599" s="41" t="n">
        <f aca="false">IF(A3599="","",INDEX(Assumptions!$B$16:$B$18,MATCH(C3599,Assumptions!$A$16:$A$18,0)))</f>
        <v>3</v>
      </c>
      <c r="G3599" s="42" t="n">
        <f aca="false">IF(A3599="","",WORKDAY(B3599,F3599))</f>
        <v>46294</v>
      </c>
    </row>
    <row r="3600" customFormat="false" ht="15" hidden="false" customHeight="false" outlineLevel="0" collapsed="false">
      <c r="A3600" s="37" t="n">
        <v>1003599</v>
      </c>
      <c r="B3600" s="38" t="n">
        <v>46289</v>
      </c>
      <c r="C3600" s="39" t="s">
        <v>69</v>
      </c>
      <c r="D3600" s="39" t="s">
        <v>31</v>
      </c>
      <c r="E3600" s="40" t="n">
        <v>6.8</v>
      </c>
      <c r="F3600" s="41" t="n">
        <f aca="false">IF(A3600="","",INDEX(Assumptions!$B$16:$B$18,MATCH(C3600,Assumptions!$A$16:$A$18,0)))</f>
        <v>3</v>
      </c>
      <c r="G3600" s="42" t="n">
        <f aca="false">IF(A3600="","",WORKDAY(B3600,F3600))</f>
        <v>46294</v>
      </c>
    </row>
    <row r="3601" customFormat="false" ht="15" hidden="false" customHeight="false" outlineLevel="0" collapsed="false">
      <c r="A3601" s="37" t="n">
        <v>1003600</v>
      </c>
      <c r="B3601" s="38" t="n">
        <v>46289</v>
      </c>
      <c r="C3601" s="39" t="s">
        <v>69</v>
      </c>
      <c r="D3601" s="39" t="s">
        <v>37</v>
      </c>
      <c r="E3601" s="40" t="n">
        <v>0.9</v>
      </c>
      <c r="F3601" s="41" t="n">
        <f aca="false">IF(A3601="","",INDEX(Assumptions!$B$16:$B$18,MATCH(C3601,Assumptions!$A$16:$A$18,0)))</f>
        <v>3</v>
      </c>
      <c r="G3601" s="42" t="n">
        <f aca="false">IF(A3601="","",WORKDAY(B3601,F3601))</f>
        <v>46294</v>
      </c>
    </row>
    <row r="3602" customFormat="false" ht="15" hidden="false" customHeight="false" outlineLevel="0" collapsed="false">
      <c r="A3602" s="37" t="n">
        <v>1003601</v>
      </c>
      <c r="B3602" s="38" t="n">
        <v>46289</v>
      </c>
      <c r="C3602" s="39" t="s">
        <v>69</v>
      </c>
      <c r="D3602" s="39" t="s">
        <v>33</v>
      </c>
      <c r="E3602" s="40" t="n">
        <v>1.8</v>
      </c>
      <c r="F3602" s="41" t="n">
        <f aca="false">IF(A3602="","",INDEX(Assumptions!$B$16:$B$18,MATCH(C3602,Assumptions!$A$16:$A$18,0)))</f>
        <v>3</v>
      </c>
      <c r="G3602" s="42" t="n">
        <f aca="false">IF(A3602="","",WORKDAY(B3602,F3602))</f>
        <v>46294</v>
      </c>
    </row>
    <row r="3603" customFormat="false" ht="15" hidden="false" customHeight="false" outlineLevel="0" collapsed="false">
      <c r="A3603" s="37" t="n">
        <v>1003602</v>
      </c>
      <c r="B3603" s="38" t="n">
        <v>46289</v>
      </c>
      <c r="C3603" s="39" t="s">
        <v>69</v>
      </c>
      <c r="D3603" s="39" t="s">
        <v>37</v>
      </c>
      <c r="E3603" s="40" t="n">
        <v>2.3</v>
      </c>
      <c r="F3603" s="41" t="n">
        <f aca="false">IF(A3603="","",INDEX(Assumptions!$B$16:$B$18,MATCH(C3603,Assumptions!$A$16:$A$18,0)))</f>
        <v>3</v>
      </c>
      <c r="G3603" s="42" t="n">
        <f aca="false">IF(A3603="","",WORKDAY(B3603,F3603))</f>
        <v>46294</v>
      </c>
    </row>
    <row r="3604" customFormat="false" ht="15" hidden="false" customHeight="false" outlineLevel="0" collapsed="false">
      <c r="A3604" s="37" t="n">
        <v>1003603</v>
      </c>
      <c r="B3604" s="38" t="n">
        <v>46289</v>
      </c>
      <c r="C3604" s="39" t="s">
        <v>70</v>
      </c>
      <c r="D3604" s="39" t="s">
        <v>37</v>
      </c>
      <c r="E3604" s="40" t="n">
        <v>1.7</v>
      </c>
      <c r="F3604" s="41" t="n">
        <f aca="false">IF(A3604="","",INDEX(Assumptions!$B$16:$B$18,MATCH(C3604,Assumptions!$A$16:$A$18,0)))</f>
        <v>5</v>
      </c>
      <c r="G3604" s="42" t="n">
        <f aca="false">IF(A3604="","",WORKDAY(B3604,F3604))</f>
        <v>46296</v>
      </c>
    </row>
    <row r="3605" customFormat="false" ht="15" hidden="false" customHeight="false" outlineLevel="0" collapsed="false">
      <c r="A3605" s="37" t="n">
        <v>1003604</v>
      </c>
      <c r="B3605" s="38" t="n">
        <v>46289</v>
      </c>
      <c r="C3605" s="39" t="s">
        <v>69</v>
      </c>
      <c r="D3605" s="39" t="s">
        <v>39</v>
      </c>
      <c r="E3605" s="40" t="n">
        <v>1.5</v>
      </c>
      <c r="F3605" s="41" t="n">
        <f aca="false">IF(A3605="","",INDEX(Assumptions!$B$16:$B$18,MATCH(C3605,Assumptions!$A$16:$A$18,0)))</f>
        <v>3</v>
      </c>
      <c r="G3605" s="42" t="n">
        <f aca="false">IF(A3605="","",WORKDAY(B3605,F3605))</f>
        <v>46294</v>
      </c>
    </row>
    <row r="3606" customFormat="false" ht="15" hidden="false" customHeight="false" outlineLevel="0" collapsed="false">
      <c r="A3606" s="37" t="n">
        <v>1003605</v>
      </c>
      <c r="B3606" s="38" t="n">
        <v>46289</v>
      </c>
      <c r="C3606" s="39" t="s">
        <v>68</v>
      </c>
      <c r="D3606" s="39" t="s">
        <v>39</v>
      </c>
      <c r="E3606" s="40" t="n">
        <v>3</v>
      </c>
      <c r="F3606" s="41" t="n">
        <f aca="false">IF(A3606="","",INDEX(Assumptions!$B$16:$B$18,MATCH(C3606,Assumptions!$A$16:$A$18,0)))</f>
        <v>1</v>
      </c>
      <c r="G3606" s="42" t="n">
        <f aca="false">IF(A3606="","",WORKDAY(B3606,F3606))</f>
        <v>46290</v>
      </c>
    </row>
    <row r="3607" customFormat="false" ht="15" hidden="false" customHeight="false" outlineLevel="0" collapsed="false">
      <c r="A3607" s="37" t="n">
        <v>1003606</v>
      </c>
      <c r="B3607" s="38" t="n">
        <v>46289</v>
      </c>
      <c r="C3607" s="39" t="s">
        <v>69</v>
      </c>
      <c r="D3607" s="39" t="s">
        <v>35</v>
      </c>
      <c r="E3607" s="40" t="n">
        <v>2.7</v>
      </c>
      <c r="F3607" s="41" t="n">
        <f aca="false">IF(A3607="","",INDEX(Assumptions!$B$16:$B$18,MATCH(C3607,Assumptions!$A$16:$A$18,0)))</f>
        <v>3</v>
      </c>
      <c r="G3607" s="42" t="n">
        <f aca="false">IF(A3607="","",WORKDAY(B3607,F3607))</f>
        <v>46294</v>
      </c>
    </row>
    <row r="3608" customFormat="false" ht="15" hidden="false" customHeight="false" outlineLevel="0" collapsed="false">
      <c r="A3608" s="37" t="n">
        <v>1003607</v>
      </c>
      <c r="B3608" s="38" t="n">
        <v>46289</v>
      </c>
      <c r="C3608" s="39" t="s">
        <v>69</v>
      </c>
      <c r="D3608" s="39" t="s">
        <v>31</v>
      </c>
      <c r="E3608" s="40" t="n">
        <v>2.4</v>
      </c>
      <c r="F3608" s="41" t="n">
        <f aca="false">IF(A3608="","",INDEX(Assumptions!$B$16:$B$18,MATCH(C3608,Assumptions!$A$16:$A$18,0)))</f>
        <v>3</v>
      </c>
      <c r="G3608" s="42" t="n">
        <f aca="false">IF(A3608="","",WORKDAY(B3608,F3608))</f>
        <v>46294</v>
      </c>
    </row>
    <row r="3609" customFormat="false" ht="15" hidden="false" customHeight="false" outlineLevel="0" collapsed="false">
      <c r="A3609" s="37" t="n">
        <v>1003608</v>
      </c>
      <c r="B3609" s="38" t="n">
        <v>46289</v>
      </c>
      <c r="C3609" s="39" t="s">
        <v>69</v>
      </c>
      <c r="D3609" s="39" t="s">
        <v>35</v>
      </c>
      <c r="E3609" s="40" t="n">
        <v>1.1</v>
      </c>
      <c r="F3609" s="41" t="n">
        <f aca="false">IF(A3609="","",INDEX(Assumptions!$B$16:$B$18,MATCH(C3609,Assumptions!$A$16:$A$18,0)))</f>
        <v>3</v>
      </c>
      <c r="G3609" s="42" t="n">
        <f aca="false">IF(A3609="","",WORKDAY(B3609,F3609))</f>
        <v>46294</v>
      </c>
    </row>
    <row r="3610" customFormat="false" ht="15" hidden="false" customHeight="false" outlineLevel="0" collapsed="false">
      <c r="A3610" s="37" t="n">
        <v>1003609</v>
      </c>
      <c r="B3610" s="38" t="n">
        <v>46289</v>
      </c>
      <c r="C3610" s="39" t="s">
        <v>68</v>
      </c>
      <c r="D3610" s="39" t="s">
        <v>39</v>
      </c>
      <c r="E3610" s="40" t="n">
        <v>1</v>
      </c>
      <c r="F3610" s="41" t="n">
        <f aca="false">IF(A3610="","",INDEX(Assumptions!$B$16:$B$18,MATCH(C3610,Assumptions!$A$16:$A$18,0)))</f>
        <v>1</v>
      </c>
      <c r="G3610" s="42" t="n">
        <f aca="false">IF(A3610="","",WORKDAY(B3610,F3610))</f>
        <v>46290</v>
      </c>
    </row>
    <row r="3611" customFormat="false" ht="15" hidden="false" customHeight="false" outlineLevel="0" collapsed="false">
      <c r="A3611" s="37" t="n">
        <v>1003610</v>
      </c>
      <c r="B3611" s="38" t="n">
        <v>46289</v>
      </c>
      <c r="C3611" s="39" t="s">
        <v>69</v>
      </c>
      <c r="D3611" s="39" t="s">
        <v>33</v>
      </c>
      <c r="E3611" s="40" t="n">
        <v>1.9</v>
      </c>
      <c r="F3611" s="41" t="n">
        <f aca="false">IF(A3611="","",INDEX(Assumptions!$B$16:$B$18,MATCH(C3611,Assumptions!$A$16:$A$18,0)))</f>
        <v>3</v>
      </c>
      <c r="G3611" s="42" t="n">
        <f aca="false">IF(A3611="","",WORKDAY(B3611,F3611))</f>
        <v>46294</v>
      </c>
    </row>
    <row r="3612" customFormat="false" ht="15" hidden="false" customHeight="false" outlineLevel="0" collapsed="false">
      <c r="A3612" s="37" t="n">
        <v>1003611</v>
      </c>
      <c r="B3612" s="38" t="n">
        <v>46289</v>
      </c>
      <c r="C3612" s="39" t="s">
        <v>69</v>
      </c>
      <c r="D3612" s="39" t="s">
        <v>31</v>
      </c>
      <c r="E3612" s="40" t="n">
        <v>1.9</v>
      </c>
      <c r="F3612" s="41" t="n">
        <f aca="false">IF(A3612="","",INDEX(Assumptions!$B$16:$B$18,MATCH(C3612,Assumptions!$A$16:$A$18,0)))</f>
        <v>3</v>
      </c>
      <c r="G3612" s="42" t="n">
        <f aca="false">IF(A3612="","",WORKDAY(B3612,F3612))</f>
        <v>46294</v>
      </c>
    </row>
    <row r="3613" customFormat="false" ht="15" hidden="false" customHeight="false" outlineLevel="0" collapsed="false">
      <c r="A3613" s="37" t="n">
        <v>1003612</v>
      </c>
      <c r="B3613" s="38" t="n">
        <v>46289</v>
      </c>
      <c r="C3613" s="39" t="s">
        <v>69</v>
      </c>
      <c r="D3613" s="39" t="s">
        <v>33</v>
      </c>
      <c r="E3613" s="40" t="n">
        <v>2.4</v>
      </c>
      <c r="F3613" s="41" t="n">
        <f aca="false">IF(A3613="","",INDEX(Assumptions!$B$16:$B$18,MATCH(C3613,Assumptions!$A$16:$A$18,0)))</f>
        <v>3</v>
      </c>
      <c r="G3613" s="42" t="n">
        <f aca="false">IF(A3613="","",WORKDAY(B3613,F3613))</f>
        <v>46294</v>
      </c>
    </row>
    <row r="3614" customFormat="false" ht="15" hidden="false" customHeight="false" outlineLevel="0" collapsed="false">
      <c r="A3614" s="37" t="n">
        <v>1003613</v>
      </c>
      <c r="B3614" s="38" t="n">
        <v>46289</v>
      </c>
      <c r="C3614" s="39" t="s">
        <v>70</v>
      </c>
      <c r="D3614" s="39" t="s">
        <v>33</v>
      </c>
      <c r="E3614" s="40" t="n">
        <v>0.8</v>
      </c>
      <c r="F3614" s="41" t="n">
        <f aca="false">IF(A3614="","",INDEX(Assumptions!$B$16:$B$18,MATCH(C3614,Assumptions!$A$16:$A$18,0)))</f>
        <v>5</v>
      </c>
      <c r="G3614" s="42" t="n">
        <f aca="false">IF(A3614="","",WORKDAY(B3614,F3614))</f>
        <v>46296</v>
      </c>
    </row>
    <row r="3615" customFormat="false" ht="15" hidden="false" customHeight="false" outlineLevel="0" collapsed="false">
      <c r="A3615" s="37" t="n">
        <v>1003614</v>
      </c>
      <c r="B3615" s="38" t="n">
        <v>46289</v>
      </c>
      <c r="C3615" s="39" t="s">
        <v>69</v>
      </c>
      <c r="D3615" s="39" t="s">
        <v>39</v>
      </c>
      <c r="E3615" s="40" t="n">
        <v>1.6</v>
      </c>
      <c r="F3615" s="41" t="n">
        <f aca="false">IF(A3615="","",INDEX(Assumptions!$B$16:$B$18,MATCH(C3615,Assumptions!$A$16:$A$18,0)))</f>
        <v>3</v>
      </c>
      <c r="G3615" s="42" t="n">
        <f aca="false">IF(A3615="","",WORKDAY(B3615,F3615))</f>
        <v>46294</v>
      </c>
    </row>
    <row r="3616" customFormat="false" ht="15" hidden="false" customHeight="false" outlineLevel="0" collapsed="false">
      <c r="A3616" s="37" t="n">
        <v>1003615</v>
      </c>
      <c r="B3616" s="38" t="n">
        <v>46289</v>
      </c>
      <c r="C3616" s="39" t="s">
        <v>68</v>
      </c>
      <c r="D3616" s="39" t="s">
        <v>31</v>
      </c>
      <c r="E3616" s="40" t="n">
        <v>4.3</v>
      </c>
      <c r="F3616" s="41" t="n">
        <f aca="false">IF(A3616="","",INDEX(Assumptions!$B$16:$B$18,MATCH(C3616,Assumptions!$A$16:$A$18,0)))</f>
        <v>1</v>
      </c>
      <c r="G3616" s="42" t="n">
        <f aca="false">IF(A3616="","",WORKDAY(B3616,F3616))</f>
        <v>46290</v>
      </c>
    </row>
    <row r="3617" customFormat="false" ht="15" hidden="false" customHeight="false" outlineLevel="0" collapsed="false">
      <c r="A3617" s="37" t="n">
        <v>1003616</v>
      </c>
      <c r="B3617" s="38" t="n">
        <v>46289</v>
      </c>
      <c r="C3617" s="39" t="s">
        <v>69</v>
      </c>
      <c r="D3617" s="39" t="s">
        <v>39</v>
      </c>
      <c r="E3617" s="40" t="n">
        <v>1</v>
      </c>
      <c r="F3617" s="41" t="n">
        <f aca="false">IF(A3617="","",INDEX(Assumptions!$B$16:$B$18,MATCH(C3617,Assumptions!$A$16:$A$18,0)))</f>
        <v>3</v>
      </c>
      <c r="G3617" s="42" t="n">
        <f aca="false">IF(A3617="","",WORKDAY(B3617,F3617))</f>
        <v>46294</v>
      </c>
    </row>
    <row r="3618" customFormat="false" ht="15" hidden="false" customHeight="false" outlineLevel="0" collapsed="false">
      <c r="A3618" s="37" t="n">
        <v>1003617</v>
      </c>
      <c r="B3618" s="38" t="n">
        <v>46289</v>
      </c>
      <c r="C3618" s="39" t="s">
        <v>68</v>
      </c>
      <c r="D3618" s="39" t="s">
        <v>33</v>
      </c>
      <c r="E3618" s="40" t="n">
        <v>1</v>
      </c>
      <c r="F3618" s="41" t="n">
        <f aca="false">IF(A3618="","",INDEX(Assumptions!$B$16:$B$18,MATCH(C3618,Assumptions!$A$16:$A$18,0)))</f>
        <v>1</v>
      </c>
      <c r="G3618" s="42" t="n">
        <f aca="false">IF(A3618="","",WORKDAY(B3618,F3618))</f>
        <v>46290</v>
      </c>
    </row>
    <row r="3619" customFormat="false" ht="15" hidden="false" customHeight="false" outlineLevel="0" collapsed="false">
      <c r="A3619" s="37" t="n">
        <v>1003618</v>
      </c>
      <c r="B3619" s="38" t="n">
        <v>46289</v>
      </c>
      <c r="C3619" s="39" t="s">
        <v>69</v>
      </c>
      <c r="D3619" s="39" t="s">
        <v>35</v>
      </c>
      <c r="E3619" s="40" t="n">
        <v>2.9</v>
      </c>
      <c r="F3619" s="41" t="n">
        <f aca="false">IF(A3619="","",INDEX(Assumptions!$B$16:$B$18,MATCH(C3619,Assumptions!$A$16:$A$18,0)))</f>
        <v>3</v>
      </c>
      <c r="G3619" s="42" t="n">
        <f aca="false">IF(A3619="","",WORKDAY(B3619,F3619))</f>
        <v>46294</v>
      </c>
    </row>
    <row r="3620" customFormat="false" ht="15" hidden="false" customHeight="false" outlineLevel="0" collapsed="false">
      <c r="A3620" s="37" t="n">
        <v>1003619</v>
      </c>
      <c r="B3620" s="38" t="n">
        <v>46289</v>
      </c>
      <c r="C3620" s="39" t="s">
        <v>69</v>
      </c>
      <c r="D3620" s="39" t="s">
        <v>39</v>
      </c>
      <c r="E3620" s="40" t="n">
        <v>1.3</v>
      </c>
      <c r="F3620" s="41" t="n">
        <f aca="false">IF(A3620="","",INDEX(Assumptions!$B$16:$B$18,MATCH(C3620,Assumptions!$A$16:$A$18,0)))</f>
        <v>3</v>
      </c>
      <c r="G3620" s="42" t="n">
        <f aca="false">IF(A3620="","",WORKDAY(B3620,F3620))</f>
        <v>46294</v>
      </c>
    </row>
    <row r="3621" customFormat="false" ht="15" hidden="false" customHeight="false" outlineLevel="0" collapsed="false">
      <c r="A3621" s="37" t="n">
        <v>1003620</v>
      </c>
      <c r="B3621" s="38" t="n">
        <v>46289</v>
      </c>
      <c r="C3621" s="39" t="s">
        <v>69</v>
      </c>
      <c r="D3621" s="39" t="s">
        <v>31</v>
      </c>
      <c r="E3621" s="40" t="n">
        <v>5.2</v>
      </c>
      <c r="F3621" s="41" t="n">
        <f aca="false">IF(A3621="","",INDEX(Assumptions!$B$16:$B$18,MATCH(C3621,Assumptions!$A$16:$A$18,0)))</f>
        <v>3</v>
      </c>
      <c r="G3621" s="42" t="n">
        <f aca="false">IF(A3621="","",WORKDAY(B3621,F3621))</f>
        <v>46294</v>
      </c>
    </row>
    <row r="3622" customFormat="false" ht="15" hidden="false" customHeight="false" outlineLevel="0" collapsed="false">
      <c r="A3622" s="37" t="n">
        <v>1003621</v>
      </c>
      <c r="B3622" s="38" t="n">
        <v>46289</v>
      </c>
      <c r="C3622" s="39" t="s">
        <v>69</v>
      </c>
      <c r="D3622" s="39" t="s">
        <v>31</v>
      </c>
      <c r="E3622" s="40" t="n">
        <v>3.7</v>
      </c>
      <c r="F3622" s="41" t="n">
        <f aca="false">IF(A3622="","",INDEX(Assumptions!$B$16:$B$18,MATCH(C3622,Assumptions!$A$16:$A$18,0)))</f>
        <v>3</v>
      </c>
      <c r="G3622" s="42" t="n">
        <f aca="false">IF(A3622="","",WORKDAY(B3622,F3622))</f>
        <v>46294</v>
      </c>
    </row>
    <row r="3623" customFormat="false" ht="15" hidden="false" customHeight="false" outlineLevel="0" collapsed="false">
      <c r="A3623" s="37" t="n">
        <v>1003622</v>
      </c>
      <c r="B3623" s="38" t="n">
        <v>46289</v>
      </c>
      <c r="C3623" s="39" t="s">
        <v>70</v>
      </c>
      <c r="D3623" s="39" t="s">
        <v>31</v>
      </c>
      <c r="E3623" s="40" t="n">
        <v>0.6</v>
      </c>
      <c r="F3623" s="41" t="n">
        <f aca="false">IF(A3623="","",INDEX(Assumptions!$B$16:$B$18,MATCH(C3623,Assumptions!$A$16:$A$18,0)))</f>
        <v>5</v>
      </c>
      <c r="G3623" s="42" t="n">
        <f aca="false">IF(A3623="","",WORKDAY(B3623,F3623))</f>
        <v>46296</v>
      </c>
    </row>
    <row r="3624" customFormat="false" ht="15" hidden="false" customHeight="false" outlineLevel="0" collapsed="false">
      <c r="A3624" s="37" t="n">
        <v>1003623</v>
      </c>
      <c r="B3624" s="38" t="n">
        <v>46289</v>
      </c>
      <c r="C3624" s="39" t="s">
        <v>70</v>
      </c>
      <c r="D3624" s="39" t="s">
        <v>39</v>
      </c>
      <c r="E3624" s="40" t="n">
        <v>2.5</v>
      </c>
      <c r="F3624" s="41" t="n">
        <f aca="false">IF(A3624="","",INDEX(Assumptions!$B$16:$B$18,MATCH(C3624,Assumptions!$A$16:$A$18,0)))</f>
        <v>5</v>
      </c>
      <c r="G3624" s="42" t="n">
        <f aca="false">IF(A3624="","",WORKDAY(B3624,F3624))</f>
        <v>46296</v>
      </c>
    </row>
    <row r="3625" customFormat="false" ht="15" hidden="false" customHeight="false" outlineLevel="0" collapsed="false">
      <c r="A3625" s="37" t="n">
        <v>1003624</v>
      </c>
      <c r="B3625" s="38" t="n">
        <v>46289</v>
      </c>
      <c r="C3625" s="39" t="s">
        <v>69</v>
      </c>
      <c r="D3625" s="39" t="s">
        <v>31</v>
      </c>
      <c r="E3625" s="40" t="n">
        <v>6.5</v>
      </c>
      <c r="F3625" s="41" t="n">
        <f aca="false">IF(A3625="","",INDEX(Assumptions!$B$16:$B$18,MATCH(C3625,Assumptions!$A$16:$A$18,0)))</f>
        <v>3</v>
      </c>
      <c r="G3625" s="42" t="n">
        <f aca="false">IF(A3625="","",WORKDAY(B3625,F3625))</f>
        <v>46294</v>
      </c>
    </row>
    <row r="3626" customFormat="false" ht="15" hidden="false" customHeight="false" outlineLevel="0" collapsed="false">
      <c r="A3626" s="37" t="n">
        <v>1003625</v>
      </c>
      <c r="B3626" s="38" t="n">
        <v>46289</v>
      </c>
      <c r="C3626" s="39" t="s">
        <v>69</v>
      </c>
      <c r="D3626" s="39" t="s">
        <v>39</v>
      </c>
      <c r="E3626" s="40" t="n">
        <v>1.8</v>
      </c>
      <c r="F3626" s="41" t="n">
        <f aca="false">IF(A3626="","",INDEX(Assumptions!$B$16:$B$18,MATCH(C3626,Assumptions!$A$16:$A$18,0)))</f>
        <v>3</v>
      </c>
      <c r="G3626" s="42" t="n">
        <f aca="false">IF(A3626="","",WORKDAY(B3626,F3626))</f>
        <v>46294</v>
      </c>
    </row>
    <row r="3627" customFormat="false" ht="15" hidden="false" customHeight="false" outlineLevel="0" collapsed="false">
      <c r="A3627" s="37" t="n">
        <v>1003626</v>
      </c>
      <c r="B3627" s="38" t="n">
        <v>46289</v>
      </c>
      <c r="C3627" s="39" t="s">
        <v>69</v>
      </c>
      <c r="D3627" s="39" t="s">
        <v>35</v>
      </c>
      <c r="E3627" s="40" t="n">
        <v>2.7</v>
      </c>
      <c r="F3627" s="41" t="n">
        <f aca="false">IF(A3627="","",INDEX(Assumptions!$B$16:$B$18,MATCH(C3627,Assumptions!$A$16:$A$18,0)))</f>
        <v>3</v>
      </c>
      <c r="G3627" s="42" t="n">
        <f aca="false">IF(A3627="","",WORKDAY(B3627,F3627))</f>
        <v>46294</v>
      </c>
    </row>
    <row r="3628" customFormat="false" ht="15" hidden="false" customHeight="false" outlineLevel="0" collapsed="false">
      <c r="A3628" s="37" t="n">
        <v>1003627</v>
      </c>
      <c r="B3628" s="38" t="n">
        <v>46289</v>
      </c>
      <c r="C3628" s="39" t="s">
        <v>69</v>
      </c>
      <c r="D3628" s="39" t="s">
        <v>33</v>
      </c>
      <c r="E3628" s="40" t="n">
        <v>2.3</v>
      </c>
      <c r="F3628" s="41" t="n">
        <f aca="false">IF(A3628="","",INDEX(Assumptions!$B$16:$B$18,MATCH(C3628,Assumptions!$A$16:$A$18,0)))</f>
        <v>3</v>
      </c>
      <c r="G3628" s="42" t="n">
        <f aca="false">IF(A3628="","",WORKDAY(B3628,F3628))</f>
        <v>46294</v>
      </c>
    </row>
    <row r="3629" customFormat="false" ht="15" hidden="false" customHeight="false" outlineLevel="0" collapsed="false">
      <c r="A3629" s="37" t="n">
        <v>1003628</v>
      </c>
      <c r="B3629" s="38" t="n">
        <v>46289</v>
      </c>
      <c r="C3629" s="39" t="s">
        <v>70</v>
      </c>
      <c r="D3629" s="39" t="s">
        <v>35</v>
      </c>
      <c r="E3629" s="40" t="n">
        <v>1.9</v>
      </c>
      <c r="F3629" s="41" t="n">
        <f aca="false">IF(A3629="","",INDEX(Assumptions!$B$16:$B$18,MATCH(C3629,Assumptions!$A$16:$A$18,0)))</f>
        <v>5</v>
      </c>
      <c r="G3629" s="42" t="n">
        <f aca="false">IF(A3629="","",WORKDAY(B3629,F3629))</f>
        <v>46296</v>
      </c>
    </row>
    <row r="3630" customFormat="false" ht="15" hidden="false" customHeight="false" outlineLevel="0" collapsed="false">
      <c r="A3630" s="37" t="n">
        <v>1003629</v>
      </c>
      <c r="B3630" s="38" t="n">
        <v>46289</v>
      </c>
      <c r="C3630" s="39" t="s">
        <v>68</v>
      </c>
      <c r="D3630" s="39" t="s">
        <v>35</v>
      </c>
      <c r="E3630" s="40" t="n">
        <v>1.1</v>
      </c>
      <c r="F3630" s="41" t="n">
        <f aca="false">IF(A3630="","",INDEX(Assumptions!$B$16:$B$18,MATCH(C3630,Assumptions!$A$16:$A$18,0)))</f>
        <v>1</v>
      </c>
      <c r="G3630" s="42" t="n">
        <f aca="false">IF(A3630="","",WORKDAY(B3630,F3630))</f>
        <v>46290</v>
      </c>
    </row>
    <row r="3631" customFormat="false" ht="15" hidden="false" customHeight="false" outlineLevel="0" collapsed="false">
      <c r="A3631" s="37" t="n">
        <v>1003630</v>
      </c>
      <c r="B3631" s="38" t="n">
        <v>46289</v>
      </c>
      <c r="C3631" s="39" t="s">
        <v>69</v>
      </c>
      <c r="D3631" s="39" t="s">
        <v>39</v>
      </c>
      <c r="E3631" s="40" t="n">
        <v>4.8</v>
      </c>
      <c r="F3631" s="41" t="n">
        <f aca="false">IF(A3631="","",INDEX(Assumptions!$B$16:$B$18,MATCH(C3631,Assumptions!$A$16:$A$18,0)))</f>
        <v>3</v>
      </c>
      <c r="G3631" s="42" t="n">
        <f aca="false">IF(A3631="","",WORKDAY(B3631,F3631))</f>
        <v>46294</v>
      </c>
    </row>
    <row r="3632" customFormat="false" ht="15" hidden="false" customHeight="false" outlineLevel="0" collapsed="false">
      <c r="A3632" s="37" t="n">
        <v>1003631</v>
      </c>
      <c r="B3632" s="38" t="n">
        <v>46289</v>
      </c>
      <c r="C3632" s="39" t="s">
        <v>69</v>
      </c>
      <c r="D3632" s="39" t="s">
        <v>39</v>
      </c>
      <c r="E3632" s="40" t="n">
        <v>2.5</v>
      </c>
      <c r="F3632" s="41" t="n">
        <f aca="false">IF(A3632="","",INDEX(Assumptions!$B$16:$B$18,MATCH(C3632,Assumptions!$A$16:$A$18,0)))</f>
        <v>3</v>
      </c>
      <c r="G3632" s="42" t="n">
        <f aca="false">IF(A3632="","",WORKDAY(B3632,F3632))</f>
        <v>46294</v>
      </c>
    </row>
    <row r="3633" customFormat="false" ht="15" hidden="false" customHeight="false" outlineLevel="0" collapsed="false">
      <c r="A3633" s="37" t="n">
        <v>1003632</v>
      </c>
      <c r="B3633" s="38" t="n">
        <v>46289</v>
      </c>
      <c r="C3633" s="39" t="s">
        <v>70</v>
      </c>
      <c r="D3633" s="39" t="s">
        <v>37</v>
      </c>
      <c r="E3633" s="40" t="n">
        <v>2</v>
      </c>
      <c r="F3633" s="41" t="n">
        <f aca="false">IF(A3633="","",INDEX(Assumptions!$B$16:$B$18,MATCH(C3633,Assumptions!$A$16:$A$18,0)))</f>
        <v>5</v>
      </c>
      <c r="G3633" s="42" t="n">
        <f aca="false">IF(A3633="","",WORKDAY(B3633,F3633))</f>
        <v>46296</v>
      </c>
    </row>
    <row r="3634" customFormat="false" ht="15" hidden="false" customHeight="false" outlineLevel="0" collapsed="false">
      <c r="A3634" s="37" t="n">
        <v>1003633</v>
      </c>
      <c r="B3634" s="38" t="n">
        <v>46289</v>
      </c>
      <c r="C3634" s="39" t="s">
        <v>69</v>
      </c>
      <c r="D3634" s="39" t="s">
        <v>31</v>
      </c>
      <c r="E3634" s="40" t="n">
        <v>0.6</v>
      </c>
      <c r="F3634" s="41" t="n">
        <f aca="false">IF(A3634="","",INDEX(Assumptions!$B$16:$B$18,MATCH(C3634,Assumptions!$A$16:$A$18,0)))</f>
        <v>3</v>
      </c>
      <c r="G3634" s="42" t="n">
        <f aca="false">IF(A3634="","",WORKDAY(B3634,F3634))</f>
        <v>46294</v>
      </c>
    </row>
    <row r="3635" customFormat="false" ht="15" hidden="false" customHeight="false" outlineLevel="0" collapsed="false">
      <c r="A3635" s="37" t="n">
        <v>1003634</v>
      </c>
      <c r="B3635" s="38" t="n">
        <v>46289</v>
      </c>
      <c r="C3635" s="39" t="s">
        <v>69</v>
      </c>
      <c r="D3635" s="39" t="s">
        <v>37</v>
      </c>
      <c r="E3635" s="40" t="n">
        <v>3.2</v>
      </c>
      <c r="F3635" s="41" t="n">
        <f aca="false">IF(A3635="","",INDEX(Assumptions!$B$16:$B$18,MATCH(C3635,Assumptions!$A$16:$A$18,0)))</f>
        <v>3</v>
      </c>
      <c r="G3635" s="42" t="n">
        <f aca="false">IF(A3635="","",WORKDAY(B3635,F3635))</f>
        <v>46294</v>
      </c>
    </row>
    <row r="3636" customFormat="false" ht="15" hidden="false" customHeight="false" outlineLevel="0" collapsed="false">
      <c r="A3636" s="37" t="n">
        <v>1003635</v>
      </c>
      <c r="B3636" s="38" t="n">
        <v>46289</v>
      </c>
      <c r="C3636" s="39" t="s">
        <v>68</v>
      </c>
      <c r="D3636" s="39" t="s">
        <v>31</v>
      </c>
      <c r="E3636" s="40" t="n">
        <v>1.3</v>
      </c>
      <c r="F3636" s="41" t="n">
        <f aca="false">IF(A3636="","",INDEX(Assumptions!$B$16:$B$18,MATCH(C3636,Assumptions!$A$16:$A$18,0)))</f>
        <v>1</v>
      </c>
      <c r="G3636" s="42" t="n">
        <f aca="false">IF(A3636="","",WORKDAY(B3636,F3636))</f>
        <v>46290</v>
      </c>
    </row>
    <row r="3637" customFormat="false" ht="15" hidden="false" customHeight="false" outlineLevel="0" collapsed="false">
      <c r="A3637" s="37" t="n">
        <v>1003636</v>
      </c>
      <c r="B3637" s="38" t="n">
        <v>46289</v>
      </c>
      <c r="C3637" s="39" t="s">
        <v>69</v>
      </c>
      <c r="D3637" s="39" t="s">
        <v>37</v>
      </c>
      <c r="E3637" s="40" t="n">
        <v>1.4</v>
      </c>
      <c r="F3637" s="41" t="n">
        <f aca="false">IF(A3637="","",INDEX(Assumptions!$B$16:$B$18,MATCH(C3637,Assumptions!$A$16:$A$18,0)))</f>
        <v>3</v>
      </c>
      <c r="G3637" s="42" t="n">
        <f aca="false">IF(A3637="","",WORKDAY(B3637,F3637))</f>
        <v>46294</v>
      </c>
    </row>
    <row r="3638" customFormat="false" ht="15" hidden="false" customHeight="false" outlineLevel="0" collapsed="false">
      <c r="A3638" s="37" t="n">
        <v>1003637</v>
      </c>
      <c r="B3638" s="38" t="n">
        <v>46289</v>
      </c>
      <c r="C3638" s="39" t="s">
        <v>69</v>
      </c>
      <c r="D3638" s="39" t="s">
        <v>37</v>
      </c>
      <c r="E3638" s="40" t="n">
        <v>3.3</v>
      </c>
      <c r="F3638" s="41" t="n">
        <f aca="false">IF(A3638="","",INDEX(Assumptions!$B$16:$B$18,MATCH(C3638,Assumptions!$A$16:$A$18,0)))</f>
        <v>3</v>
      </c>
      <c r="G3638" s="42" t="n">
        <f aca="false">IF(A3638="","",WORKDAY(B3638,F3638))</f>
        <v>46294</v>
      </c>
    </row>
    <row r="3639" customFormat="false" ht="15" hidden="false" customHeight="false" outlineLevel="0" collapsed="false">
      <c r="A3639" s="37" t="n">
        <v>1003638</v>
      </c>
      <c r="B3639" s="38" t="n">
        <v>46289</v>
      </c>
      <c r="C3639" s="39" t="s">
        <v>69</v>
      </c>
      <c r="D3639" s="39" t="s">
        <v>39</v>
      </c>
      <c r="E3639" s="40" t="n">
        <v>2.8</v>
      </c>
      <c r="F3639" s="41" t="n">
        <f aca="false">IF(A3639="","",INDEX(Assumptions!$B$16:$B$18,MATCH(C3639,Assumptions!$A$16:$A$18,0)))</f>
        <v>3</v>
      </c>
      <c r="G3639" s="42" t="n">
        <f aca="false">IF(A3639="","",WORKDAY(B3639,F3639))</f>
        <v>46294</v>
      </c>
    </row>
    <row r="3640" customFormat="false" ht="15" hidden="false" customHeight="false" outlineLevel="0" collapsed="false">
      <c r="A3640" s="37" t="n">
        <v>1003639</v>
      </c>
      <c r="B3640" s="38" t="n">
        <v>46289</v>
      </c>
      <c r="C3640" s="39" t="s">
        <v>68</v>
      </c>
      <c r="D3640" s="39" t="s">
        <v>31</v>
      </c>
      <c r="E3640" s="40" t="n">
        <v>1.9</v>
      </c>
      <c r="F3640" s="41" t="n">
        <f aca="false">IF(A3640="","",INDEX(Assumptions!$B$16:$B$18,MATCH(C3640,Assumptions!$A$16:$A$18,0)))</f>
        <v>1</v>
      </c>
      <c r="G3640" s="42" t="n">
        <f aca="false">IF(A3640="","",WORKDAY(B3640,F3640))</f>
        <v>46290</v>
      </c>
    </row>
    <row r="3641" customFormat="false" ht="15" hidden="false" customHeight="false" outlineLevel="0" collapsed="false">
      <c r="A3641" s="37" t="n">
        <v>1003640</v>
      </c>
      <c r="B3641" s="38" t="n">
        <v>46289</v>
      </c>
      <c r="C3641" s="39" t="s">
        <v>69</v>
      </c>
      <c r="D3641" s="39" t="s">
        <v>37</v>
      </c>
      <c r="E3641" s="40" t="n">
        <v>0.6</v>
      </c>
      <c r="F3641" s="41" t="n">
        <f aca="false">IF(A3641="","",INDEX(Assumptions!$B$16:$B$18,MATCH(C3641,Assumptions!$A$16:$A$18,0)))</f>
        <v>3</v>
      </c>
      <c r="G3641" s="42" t="n">
        <f aca="false">IF(A3641="","",WORKDAY(B3641,F3641))</f>
        <v>46294</v>
      </c>
    </row>
    <row r="3642" customFormat="false" ht="15" hidden="false" customHeight="false" outlineLevel="0" collapsed="false">
      <c r="A3642" s="37" t="n">
        <v>1003641</v>
      </c>
      <c r="B3642" s="38" t="n">
        <v>46289</v>
      </c>
      <c r="C3642" s="39" t="s">
        <v>69</v>
      </c>
      <c r="D3642" s="39" t="s">
        <v>33</v>
      </c>
      <c r="E3642" s="40" t="n">
        <v>4.3</v>
      </c>
      <c r="F3642" s="41" t="n">
        <f aca="false">IF(A3642="","",INDEX(Assumptions!$B$16:$B$18,MATCH(C3642,Assumptions!$A$16:$A$18,0)))</f>
        <v>3</v>
      </c>
      <c r="G3642" s="42" t="n">
        <f aca="false">IF(A3642="","",WORKDAY(B3642,F3642))</f>
        <v>46294</v>
      </c>
    </row>
    <row r="3643" customFormat="false" ht="15" hidden="false" customHeight="false" outlineLevel="0" collapsed="false">
      <c r="A3643" s="37" t="n">
        <v>1003642</v>
      </c>
      <c r="B3643" s="38" t="n">
        <v>46289</v>
      </c>
      <c r="C3643" s="39" t="s">
        <v>69</v>
      </c>
      <c r="D3643" s="39" t="s">
        <v>39</v>
      </c>
      <c r="E3643" s="40" t="n">
        <v>0.7</v>
      </c>
      <c r="F3643" s="41" t="n">
        <f aca="false">IF(A3643="","",INDEX(Assumptions!$B$16:$B$18,MATCH(C3643,Assumptions!$A$16:$A$18,0)))</f>
        <v>3</v>
      </c>
      <c r="G3643" s="42" t="n">
        <f aca="false">IF(A3643="","",WORKDAY(B3643,F3643))</f>
        <v>46294</v>
      </c>
    </row>
    <row r="3644" customFormat="false" ht="15" hidden="false" customHeight="false" outlineLevel="0" collapsed="false">
      <c r="A3644" s="37" t="n">
        <v>1003643</v>
      </c>
      <c r="B3644" s="38" t="n">
        <v>46289</v>
      </c>
      <c r="C3644" s="39" t="s">
        <v>69</v>
      </c>
      <c r="D3644" s="39" t="s">
        <v>35</v>
      </c>
      <c r="E3644" s="40" t="n">
        <v>1.2</v>
      </c>
      <c r="F3644" s="41" t="n">
        <f aca="false">IF(A3644="","",INDEX(Assumptions!$B$16:$B$18,MATCH(C3644,Assumptions!$A$16:$A$18,0)))</f>
        <v>3</v>
      </c>
      <c r="G3644" s="42" t="n">
        <f aca="false">IF(A3644="","",WORKDAY(B3644,F3644))</f>
        <v>46294</v>
      </c>
    </row>
    <row r="3645" customFormat="false" ht="15" hidden="false" customHeight="false" outlineLevel="0" collapsed="false">
      <c r="A3645" s="37" t="n">
        <v>1003644</v>
      </c>
      <c r="B3645" s="38" t="n">
        <v>46289</v>
      </c>
      <c r="C3645" s="39" t="s">
        <v>69</v>
      </c>
      <c r="D3645" s="39" t="s">
        <v>35</v>
      </c>
      <c r="E3645" s="40" t="n">
        <v>8.1</v>
      </c>
      <c r="F3645" s="41" t="n">
        <f aca="false">IF(A3645="","",INDEX(Assumptions!$B$16:$B$18,MATCH(C3645,Assumptions!$A$16:$A$18,0)))</f>
        <v>3</v>
      </c>
      <c r="G3645" s="42" t="n">
        <f aca="false">IF(A3645="","",WORKDAY(B3645,F3645))</f>
        <v>46294</v>
      </c>
    </row>
    <row r="3646" customFormat="false" ht="15" hidden="false" customHeight="false" outlineLevel="0" collapsed="false">
      <c r="A3646" s="37" t="n">
        <v>1003645</v>
      </c>
      <c r="B3646" s="38" t="n">
        <v>46289</v>
      </c>
      <c r="C3646" s="39" t="s">
        <v>69</v>
      </c>
      <c r="D3646" s="39" t="s">
        <v>37</v>
      </c>
      <c r="E3646" s="40" t="n">
        <v>2.5</v>
      </c>
      <c r="F3646" s="41" t="n">
        <f aca="false">IF(A3646="","",INDEX(Assumptions!$B$16:$B$18,MATCH(C3646,Assumptions!$A$16:$A$18,0)))</f>
        <v>3</v>
      </c>
      <c r="G3646" s="42" t="n">
        <f aca="false">IF(A3646="","",WORKDAY(B3646,F3646))</f>
        <v>46294</v>
      </c>
    </row>
    <row r="3647" customFormat="false" ht="15" hidden="false" customHeight="false" outlineLevel="0" collapsed="false">
      <c r="A3647" s="37" t="n">
        <v>1003646</v>
      </c>
      <c r="B3647" s="38" t="n">
        <v>46289</v>
      </c>
      <c r="C3647" s="39" t="s">
        <v>70</v>
      </c>
      <c r="D3647" s="39" t="s">
        <v>37</v>
      </c>
      <c r="E3647" s="40" t="n">
        <v>1.9</v>
      </c>
      <c r="F3647" s="41" t="n">
        <f aca="false">IF(A3647="","",INDEX(Assumptions!$B$16:$B$18,MATCH(C3647,Assumptions!$A$16:$A$18,0)))</f>
        <v>5</v>
      </c>
      <c r="G3647" s="42" t="n">
        <f aca="false">IF(A3647="","",WORKDAY(B3647,F3647))</f>
        <v>46296</v>
      </c>
    </row>
    <row r="3648" customFormat="false" ht="15" hidden="false" customHeight="false" outlineLevel="0" collapsed="false">
      <c r="A3648" s="37" t="n">
        <v>1003647</v>
      </c>
      <c r="B3648" s="38" t="n">
        <v>46289</v>
      </c>
      <c r="C3648" s="39" t="s">
        <v>69</v>
      </c>
      <c r="D3648" s="39" t="s">
        <v>37</v>
      </c>
      <c r="E3648" s="40" t="n">
        <v>1.7</v>
      </c>
      <c r="F3648" s="41" t="n">
        <f aca="false">IF(A3648="","",INDEX(Assumptions!$B$16:$B$18,MATCH(C3648,Assumptions!$A$16:$A$18,0)))</f>
        <v>3</v>
      </c>
      <c r="G3648" s="42" t="n">
        <f aca="false">IF(A3648="","",WORKDAY(B3648,F3648))</f>
        <v>46294</v>
      </c>
    </row>
    <row r="3649" customFormat="false" ht="15" hidden="false" customHeight="false" outlineLevel="0" collapsed="false">
      <c r="A3649" s="37" t="n">
        <v>1003648</v>
      </c>
      <c r="B3649" s="38" t="n">
        <v>46289</v>
      </c>
      <c r="C3649" s="39" t="s">
        <v>69</v>
      </c>
      <c r="D3649" s="39" t="s">
        <v>39</v>
      </c>
      <c r="E3649" s="40" t="n">
        <v>2.8</v>
      </c>
      <c r="F3649" s="41" t="n">
        <f aca="false">IF(A3649="","",INDEX(Assumptions!$B$16:$B$18,MATCH(C3649,Assumptions!$A$16:$A$18,0)))</f>
        <v>3</v>
      </c>
      <c r="G3649" s="42" t="n">
        <f aca="false">IF(A3649="","",WORKDAY(B3649,F3649))</f>
        <v>46294</v>
      </c>
    </row>
    <row r="3650" customFormat="false" ht="15" hidden="false" customHeight="false" outlineLevel="0" collapsed="false">
      <c r="A3650" s="37" t="n">
        <v>1003649</v>
      </c>
      <c r="B3650" s="38" t="n">
        <v>46289</v>
      </c>
      <c r="C3650" s="39" t="s">
        <v>69</v>
      </c>
      <c r="D3650" s="39" t="s">
        <v>39</v>
      </c>
      <c r="E3650" s="40" t="n">
        <v>1.7</v>
      </c>
      <c r="F3650" s="41" t="n">
        <f aca="false">IF(A3650="","",INDEX(Assumptions!$B$16:$B$18,MATCH(C3650,Assumptions!$A$16:$A$18,0)))</f>
        <v>3</v>
      </c>
      <c r="G3650" s="42" t="n">
        <f aca="false">IF(A3650="","",WORKDAY(B3650,F3650))</f>
        <v>46294</v>
      </c>
    </row>
    <row r="3651" customFormat="false" ht="15" hidden="false" customHeight="false" outlineLevel="0" collapsed="false">
      <c r="A3651" s="37" t="n">
        <v>1003650</v>
      </c>
      <c r="B3651" s="38" t="n">
        <v>46289</v>
      </c>
      <c r="C3651" s="39" t="s">
        <v>68</v>
      </c>
      <c r="D3651" s="39" t="s">
        <v>37</v>
      </c>
      <c r="E3651" s="40" t="n">
        <v>1.6</v>
      </c>
      <c r="F3651" s="41" t="n">
        <f aca="false">IF(A3651="","",INDEX(Assumptions!$B$16:$B$18,MATCH(C3651,Assumptions!$A$16:$A$18,0)))</f>
        <v>1</v>
      </c>
      <c r="G3651" s="42" t="n">
        <f aca="false">IF(A3651="","",WORKDAY(B3651,F3651))</f>
        <v>46290</v>
      </c>
    </row>
    <row r="3652" customFormat="false" ht="15" hidden="false" customHeight="false" outlineLevel="0" collapsed="false">
      <c r="A3652" s="37" t="n">
        <v>1003651</v>
      </c>
      <c r="B3652" s="38" t="n">
        <v>46289</v>
      </c>
      <c r="C3652" s="39" t="s">
        <v>69</v>
      </c>
      <c r="D3652" s="39" t="s">
        <v>37</v>
      </c>
      <c r="E3652" s="40" t="n">
        <v>1.7</v>
      </c>
      <c r="F3652" s="41" t="n">
        <f aca="false">IF(A3652="","",INDEX(Assumptions!$B$16:$B$18,MATCH(C3652,Assumptions!$A$16:$A$18,0)))</f>
        <v>3</v>
      </c>
      <c r="G3652" s="42" t="n">
        <f aca="false">IF(A3652="","",WORKDAY(B3652,F3652))</f>
        <v>46294</v>
      </c>
    </row>
    <row r="3653" customFormat="false" ht="15" hidden="false" customHeight="false" outlineLevel="0" collapsed="false">
      <c r="A3653" s="37" t="n">
        <v>1003652</v>
      </c>
      <c r="B3653" s="38" t="n">
        <v>46289</v>
      </c>
      <c r="C3653" s="39" t="s">
        <v>70</v>
      </c>
      <c r="D3653" s="39" t="s">
        <v>33</v>
      </c>
      <c r="E3653" s="40" t="n">
        <v>2.4</v>
      </c>
      <c r="F3653" s="41" t="n">
        <f aca="false">IF(A3653="","",INDEX(Assumptions!$B$16:$B$18,MATCH(C3653,Assumptions!$A$16:$A$18,0)))</f>
        <v>5</v>
      </c>
      <c r="G3653" s="42" t="n">
        <f aca="false">IF(A3653="","",WORKDAY(B3653,F3653))</f>
        <v>46296</v>
      </c>
    </row>
    <row r="3654" customFormat="false" ht="15" hidden="false" customHeight="false" outlineLevel="0" collapsed="false">
      <c r="A3654" s="37" t="n">
        <v>1003653</v>
      </c>
      <c r="B3654" s="38" t="n">
        <v>46289</v>
      </c>
      <c r="C3654" s="39" t="s">
        <v>70</v>
      </c>
      <c r="D3654" s="39" t="s">
        <v>39</v>
      </c>
      <c r="E3654" s="40" t="n">
        <v>2.8</v>
      </c>
      <c r="F3654" s="41" t="n">
        <f aca="false">IF(A3654="","",INDEX(Assumptions!$B$16:$B$18,MATCH(C3654,Assumptions!$A$16:$A$18,0)))</f>
        <v>5</v>
      </c>
      <c r="G3654" s="42" t="n">
        <f aca="false">IF(A3654="","",WORKDAY(B3654,F3654))</f>
        <v>46296</v>
      </c>
    </row>
    <row r="3655" customFormat="false" ht="15" hidden="false" customHeight="false" outlineLevel="0" collapsed="false">
      <c r="A3655" s="37" t="n">
        <v>1003654</v>
      </c>
      <c r="B3655" s="38" t="n">
        <v>46289</v>
      </c>
      <c r="C3655" s="39" t="s">
        <v>69</v>
      </c>
      <c r="D3655" s="39" t="s">
        <v>33</v>
      </c>
      <c r="E3655" s="40" t="n">
        <v>1.1</v>
      </c>
      <c r="F3655" s="41" t="n">
        <f aca="false">IF(A3655="","",INDEX(Assumptions!$B$16:$B$18,MATCH(C3655,Assumptions!$A$16:$A$18,0)))</f>
        <v>3</v>
      </c>
      <c r="G3655" s="42" t="n">
        <f aca="false">IF(A3655="","",WORKDAY(B3655,F3655))</f>
        <v>46294</v>
      </c>
    </row>
    <row r="3656" customFormat="false" ht="15" hidden="false" customHeight="false" outlineLevel="0" collapsed="false">
      <c r="A3656" s="37" t="n">
        <v>1003655</v>
      </c>
      <c r="B3656" s="38" t="n">
        <v>46289</v>
      </c>
      <c r="C3656" s="39" t="s">
        <v>69</v>
      </c>
      <c r="D3656" s="39" t="s">
        <v>33</v>
      </c>
      <c r="E3656" s="40" t="n">
        <v>0.8</v>
      </c>
      <c r="F3656" s="41" t="n">
        <f aca="false">IF(A3656="","",INDEX(Assumptions!$B$16:$B$18,MATCH(C3656,Assumptions!$A$16:$A$18,0)))</f>
        <v>3</v>
      </c>
      <c r="G3656" s="42" t="n">
        <f aca="false">IF(A3656="","",WORKDAY(B3656,F3656))</f>
        <v>46294</v>
      </c>
    </row>
    <row r="3657" customFormat="false" ht="15" hidden="false" customHeight="false" outlineLevel="0" collapsed="false">
      <c r="A3657" s="37" t="n">
        <v>1003656</v>
      </c>
      <c r="B3657" s="38" t="n">
        <v>46289</v>
      </c>
      <c r="C3657" s="39" t="s">
        <v>68</v>
      </c>
      <c r="D3657" s="39" t="s">
        <v>37</v>
      </c>
      <c r="E3657" s="40" t="n">
        <v>5.2</v>
      </c>
      <c r="F3657" s="41" t="n">
        <f aca="false">IF(A3657="","",INDEX(Assumptions!$B$16:$B$18,MATCH(C3657,Assumptions!$A$16:$A$18,0)))</f>
        <v>1</v>
      </c>
      <c r="G3657" s="42" t="n">
        <f aca="false">IF(A3657="","",WORKDAY(B3657,F3657))</f>
        <v>46290</v>
      </c>
    </row>
    <row r="3658" customFormat="false" ht="15" hidden="false" customHeight="false" outlineLevel="0" collapsed="false">
      <c r="A3658" s="37" t="n">
        <v>1003657</v>
      </c>
      <c r="B3658" s="38" t="n">
        <v>46289</v>
      </c>
      <c r="C3658" s="39" t="s">
        <v>68</v>
      </c>
      <c r="D3658" s="39" t="s">
        <v>39</v>
      </c>
      <c r="E3658" s="40" t="n">
        <v>1.8</v>
      </c>
      <c r="F3658" s="41" t="n">
        <f aca="false">IF(A3658="","",INDEX(Assumptions!$B$16:$B$18,MATCH(C3658,Assumptions!$A$16:$A$18,0)))</f>
        <v>1</v>
      </c>
      <c r="G3658" s="42" t="n">
        <f aca="false">IF(A3658="","",WORKDAY(B3658,F3658))</f>
        <v>46290</v>
      </c>
    </row>
    <row r="3659" customFormat="false" ht="15" hidden="false" customHeight="false" outlineLevel="0" collapsed="false">
      <c r="A3659" s="37" t="n">
        <v>1003658</v>
      </c>
      <c r="B3659" s="38" t="n">
        <v>46289</v>
      </c>
      <c r="C3659" s="39" t="s">
        <v>68</v>
      </c>
      <c r="D3659" s="39" t="s">
        <v>35</v>
      </c>
      <c r="E3659" s="40" t="n">
        <v>1.5</v>
      </c>
      <c r="F3659" s="41" t="n">
        <f aca="false">IF(A3659="","",INDEX(Assumptions!$B$16:$B$18,MATCH(C3659,Assumptions!$A$16:$A$18,0)))</f>
        <v>1</v>
      </c>
      <c r="G3659" s="42" t="n">
        <f aca="false">IF(A3659="","",WORKDAY(B3659,F3659))</f>
        <v>46290</v>
      </c>
    </row>
    <row r="3660" customFormat="false" ht="15" hidden="false" customHeight="false" outlineLevel="0" collapsed="false">
      <c r="A3660" s="37" t="n">
        <v>1003659</v>
      </c>
      <c r="B3660" s="38" t="n">
        <v>46289</v>
      </c>
      <c r="C3660" s="39" t="s">
        <v>70</v>
      </c>
      <c r="D3660" s="39" t="s">
        <v>33</v>
      </c>
      <c r="E3660" s="40" t="n">
        <v>0.5</v>
      </c>
      <c r="F3660" s="41" t="n">
        <f aca="false">IF(A3660="","",INDEX(Assumptions!$B$16:$B$18,MATCH(C3660,Assumptions!$A$16:$A$18,0)))</f>
        <v>5</v>
      </c>
      <c r="G3660" s="42" t="n">
        <f aca="false">IF(A3660="","",WORKDAY(B3660,F3660))</f>
        <v>46296</v>
      </c>
    </row>
    <row r="3661" customFormat="false" ht="15" hidden="false" customHeight="false" outlineLevel="0" collapsed="false">
      <c r="A3661" s="37" t="n">
        <v>1003660</v>
      </c>
      <c r="B3661" s="38" t="n">
        <v>46289</v>
      </c>
      <c r="C3661" s="39" t="s">
        <v>69</v>
      </c>
      <c r="D3661" s="39" t="s">
        <v>39</v>
      </c>
      <c r="E3661" s="40" t="n">
        <v>1.7</v>
      </c>
      <c r="F3661" s="41" t="n">
        <f aca="false">IF(A3661="","",INDEX(Assumptions!$B$16:$B$18,MATCH(C3661,Assumptions!$A$16:$A$18,0)))</f>
        <v>3</v>
      </c>
      <c r="G3661" s="42" t="n">
        <f aca="false">IF(A3661="","",WORKDAY(B3661,F3661))</f>
        <v>46294</v>
      </c>
    </row>
    <row r="3662" customFormat="false" ht="15" hidden="false" customHeight="false" outlineLevel="0" collapsed="false">
      <c r="A3662" s="37" t="n">
        <v>1003661</v>
      </c>
      <c r="B3662" s="38" t="n">
        <v>46289</v>
      </c>
      <c r="C3662" s="39" t="s">
        <v>69</v>
      </c>
      <c r="D3662" s="39" t="s">
        <v>33</v>
      </c>
      <c r="E3662" s="40" t="n">
        <v>1</v>
      </c>
      <c r="F3662" s="41" t="n">
        <f aca="false">IF(A3662="","",INDEX(Assumptions!$B$16:$B$18,MATCH(C3662,Assumptions!$A$16:$A$18,0)))</f>
        <v>3</v>
      </c>
      <c r="G3662" s="42" t="n">
        <f aca="false">IF(A3662="","",WORKDAY(B3662,F3662))</f>
        <v>46294</v>
      </c>
    </row>
    <row r="3663" customFormat="false" ht="15" hidden="false" customHeight="false" outlineLevel="0" collapsed="false">
      <c r="A3663" s="37" t="n">
        <v>1003662</v>
      </c>
      <c r="B3663" s="38" t="n">
        <v>46289</v>
      </c>
      <c r="C3663" s="39" t="s">
        <v>68</v>
      </c>
      <c r="D3663" s="39" t="s">
        <v>35</v>
      </c>
      <c r="E3663" s="40" t="n">
        <v>1.1</v>
      </c>
      <c r="F3663" s="41" t="n">
        <f aca="false">IF(A3663="","",INDEX(Assumptions!$B$16:$B$18,MATCH(C3663,Assumptions!$A$16:$A$18,0)))</f>
        <v>1</v>
      </c>
      <c r="G3663" s="42" t="n">
        <f aca="false">IF(A3663="","",WORKDAY(B3663,F3663))</f>
        <v>46290</v>
      </c>
    </row>
    <row r="3664" customFormat="false" ht="15" hidden="false" customHeight="false" outlineLevel="0" collapsed="false">
      <c r="A3664" s="37" t="n">
        <v>1003663</v>
      </c>
      <c r="B3664" s="38" t="n">
        <v>46289</v>
      </c>
      <c r="C3664" s="39" t="s">
        <v>68</v>
      </c>
      <c r="D3664" s="39" t="s">
        <v>31</v>
      </c>
      <c r="E3664" s="40" t="n">
        <v>3.2</v>
      </c>
      <c r="F3664" s="41" t="n">
        <f aca="false">IF(A3664="","",INDEX(Assumptions!$B$16:$B$18,MATCH(C3664,Assumptions!$A$16:$A$18,0)))</f>
        <v>1</v>
      </c>
      <c r="G3664" s="42" t="n">
        <f aca="false">IF(A3664="","",WORKDAY(B3664,F3664))</f>
        <v>46290</v>
      </c>
    </row>
    <row r="3665" customFormat="false" ht="15" hidden="false" customHeight="false" outlineLevel="0" collapsed="false">
      <c r="A3665" s="37" t="n">
        <v>1003664</v>
      </c>
      <c r="B3665" s="38" t="n">
        <v>46289</v>
      </c>
      <c r="C3665" s="39" t="s">
        <v>69</v>
      </c>
      <c r="D3665" s="39" t="s">
        <v>39</v>
      </c>
      <c r="E3665" s="40" t="n">
        <v>1.1</v>
      </c>
      <c r="F3665" s="41" t="n">
        <f aca="false">IF(A3665="","",INDEX(Assumptions!$B$16:$B$18,MATCH(C3665,Assumptions!$A$16:$A$18,0)))</f>
        <v>3</v>
      </c>
      <c r="G3665" s="42" t="n">
        <f aca="false">IF(A3665="","",WORKDAY(B3665,F3665))</f>
        <v>46294</v>
      </c>
    </row>
    <row r="3666" customFormat="false" ht="15" hidden="false" customHeight="false" outlineLevel="0" collapsed="false">
      <c r="A3666" s="37" t="n">
        <v>1003665</v>
      </c>
      <c r="B3666" s="38" t="n">
        <v>46289</v>
      </c>
      <c r="C3666" s="39" t="s">
        <v>69</v>
      </c>
      <c r="D3666" s="39" t="s">
        <v>35</v>
      </c>
      <c r="E3666" s="40" t="n">
        <v>10.4</v>
      </c>
      <c r="F3666" s="41" t="n">
        <f aca="false">IF(A3666="","",INDEX(Assumptions!$B$16:$B$18,MATCH(C3666,Assumptions!$A$16:$A$18,0)))</f>
        <v>3</v>
      </c>
      <c r="G3666" s="42" t="n">
        <f aca="false">IF(A3666="","",WORKDAY(B3666,F3666))</f>
        <v>46294</v>
      </c>
    </row>
    <row r="3667" customFormat="false" ht="15" hidden="false" customHeight="false" outlineLevel="0" collapsed="false">
      <c r="A3667" s="37" t="n">
        <v>1003666</v>
      </c>
      <c r="B3667" s="38" t="n">
        <v>46289</v>
      </c>
      <c r="C3667" s="39" t="s">
        <v>69</v>
      </c>
      <c r="D3667" s="39" t="s">
        <v>37</v>
      </c>
      <c r="E3667" s="40" t="n">
        <v>1.4</v>
      </c>
      <c r="F3667" s="41" t="n">
        <f aca="false">IF(A3667="","",INDEX(Assumptions!$B$16:$B$18,MATCH(C3667,Assumptions!$A$16:$A$18,0)))</f>
        <v>3</v>
      </c>
      <c r="G3667" s="42" t="n">
        <f aca="false">IF(A3667="","",WORKDAY(B3667,F3667))</f>
        <v>46294</v>
      </c>
    </row>
    <row r="3668" customFormat="false" ht="15" hidden="false" customHeight="false" outlineLevel="0" collapsed="false">
      <c r="A3668" s="37" t="n">
        <v>1003667</v>
      </c>
      <c r="B3668" s="38" t="n">
        <v>46289</v>
      </c>
      <c r="C3668" s="39" t="s">
        <v>69</v>
      </c>
      <c r="D3668" s="39" t="s">
        <v>33</v>
      </c>
      <c r="E3668" s="40" t="n">
        <v>2.4</v>
      </c>
      <c r="F3668" s="41" t="n">
        <f aca="false">IF(A3668="","",INDEX(Assumptions!$B$16:$B$18,MATCH(C3668,Assumptions!$A$16:$A$18,0)))</f>
        <v>3</v>
      </c>
      <c r="G3668" s="42" t="n">
        <f aca="false">IF(A3668="","",WORKDAY(B3668,F3668))</f>
        <v>46294</v>
      </c>
    </row>
    <row r="3669" customFormat="false" ht="15" hidden="false" customHeight="false" outlineLevel="0" collapsed="false">
      <c r="A3669" s="37" t="n">
        <v>1003668</v>
      </c>
      <c r="B3669" s="38" t="n">
        <v>46289</v>
      </c>
      <c r="C3669" s="39" t="s">
        <v>69</v>
      </c>
      <c r="D3669" s="39" t="s">
        <v>31</v>
      </c>
      <c r="E3669" s="40" t="n">
        <v>1.5</v>
      </c>
      <c r="F3669" s="41" t="n">
        <f aca="false">IF(A3669="","",INDEX(Assumptions!$B$16:$B$18,MATCH(C3669,Assumptions!$A$16:$A$18,0)))</f>
        <v>3</v>
      </c>
      <c r="G3669" s="42" t="n">
        <f aca="false">IF(A3669="","",WORKDAY(B3669,F3669))</f>
        <v>46294</v>
      </c>
    </row>
    <row r="3670" customFormat="false" ht="15" hidden="false" customHeight="false" outlineLevel="0" collapsed="false">
      <c r="A3670" s="37" t="n">
        <v>1003669</v>
      </c>
      <c r="B3670" s="38" t="n">
        <v>46289</v>
      </c>
      <c r="C3670" s="39" t="s">
        <v>69</v>
      </c>
      <c r="D3670" s="39" t="s">
        <v>31</v>
      </c>
      <c r="E3670" s="40" t="n">
        <v>5.2</v>
      </c>
      <c r="F3670" s="41" t="n">
        <f aca="false">IF(A3670="","",INDEX(Assumptions!$B$16:$B$18,MATCH(C3670,Assumptions!$A$16:$A$18,0)))</f>
        <v>3</v>
      </c>
      <c r="G3670" s="42" t="n">
        <f aca="false">IF(A3670="","",WORKDAY(B3670,F3670))</f>
        <v>46294</v>
      </c>
    </row>
    <row r="3671" customFormat="false" ht="15" hidden="false" customHeight="false" outlineLevel="0" collapsed="false">
      <c r="A3671" s="37" t="n">
        <v>1003670</v>
      </c>
      <c r="B3671" s="38" t="n">
        <v>46289</v>
      </c>
      <c r="C3671" s="39" t="s">
        <v>69</v>
      </c>
      <c r="D3671" s="39" t="s">
        <v>39</v>
      </c>
      <c r="E3671" s="40" t="n">
        <v>3.1</v>
      </c>
      <c r="F3671" s="41" t="n">
        <f aca="false">IF(A3671="","",INDEX(Assumptions!$B$16:$B$18,MATCH(C3671,Assumptions!$A$16:$A$18,0)))</f>
        <v>3</v>
      </c>
      <c r="G3671" s="42" t="n">
        <f aca="false">IF(A3671="","",WORKDAY(B3671,F3671))</f>
        <v>46294</v>
      </c>
    </row>
    <row r="3672" customFormat="false" ht="15" hidden="false" customHeight="false" outlineLevel="0" collapsed="false">
      <c r="A3672" s="37" t="n">
        <v>1003671</v>
      </c>
      <c r="B3672" s="38" t="n">
        <v>46289</v>
      </c>
      <c r="C3672" s="39" t="s">
        <v>69</v>
      </c>
      <c r="D3672" s="39" t="s">
        <v>33</v>
      </c>
      <c r="E3672" s="40" t="n">
        <v>6.5</v>
      </c>
      <c r="F3672" s="41" t="n">
        <f aca="false">IF(A3672="","",INDEX(Assumptions!$B$16:$B$18,MATCH(C3672,Assumptions!$A$16:$A$18,0)))</f>
        <v>3</v>
      </c>
      <c r="G3672" s="42" t="n">
        <f aca="false">IF(A3672="","",WORKDAY(B3672,F3672))</f>
        <v>46294</v>
      </c>
    </row>
    <row r="3673" customFormat="false" ht="15" hidden="false" customHeight="false" outlineLevel="0" collapsed="false">
      <c r="A3673" s="37" t="n">
        <v>1003672</v>
      </c>
      <c r="B3673" s="38" t="n">
        <v>46289</v>
      </c>
      <c r="C3673" s="39" t="s">
        <v>69</v>
      </c>
      <c r="D3673" s="39" t="s">
        <v>33</v>
      </c>
      <c r="E3673" s="40" t="n">
        <v>1.3</v>
      </c>
      <c r="F3673" s="41" t="n">
        <f aca="false">IF(A3673="","",INDEX(Assumptions!$B$16:$B$18,MATCH(C3673,Assumptions!$A$16:$A$18,0)))</f>
        <v>3</v>
      </c>
      <c r="G3673" s="42" t="n">
        <f aca="false">IF(A3673="","",WORKDAY(B3673,F3673))</f>
        <v>46294</v>
      </c>
    </row>
    <row r="3674" customFormat="false" ht="15" hidden="false" customHeight="false" outlineLevel="0" collapsed="false">
      <c r="A3674" s="37" t="n">
        <v>1003673</v>
      </c>
      <c r="B3674" s="38" t="n">
        <v>46289</v>
      </c>
      <c r="C3674" s="39" t="s">
        <v>69</v>
      </c>
      <c r="D3674" s="39" t="s">
        <v>39</v>
      </c>
      <c r="E3674" s="40" t="n">
        <v>0.6</v>
      </c>
      <c r="F3674" s="41" t="n">
        <f aca="false">IF(A3674="","",INDEX(Assumptions!$B$16:$B$18,MATCH(C3674,Assumptions!$A$16:$A$18,0)))</f>
        <v>3</v>
      </c>
      <c r="G3674" s="42" t="n">
        <f aca="false">IF(A3674="","",WORKDAY(B3674,F3674))</f>
        <v>46294</v>
      </c>
    </row>
    <row r="3675" customFormat="false" ht="15" hidden="false" customHeight="false" outlineLevel="0" collapsed="false">
      <c r="A3675" s="37" t="n">
        <v>1003674</v>
      </c>
      <c r="B3675" s="38" t="n">
        <v>46289</v>
      </c>
      <c r="C3675" s="39" t="s">
        <v>68</v>
      </c>
      <c r="D3675" s="39" t="s">
        <v>37</v>
      </c>
      <c r="E3675" s="40" t="n">
        <v>10</v>
      </c>
      <c r="F3675" s="41" t="n">
        <f aca="false">IF(A3675="","",INDEX(Assumptions!$B$16:$B$18,MATCH(C3675,Assumptions!$A$16:$A$18,0)))</f>
        <v>1</v>
      </c>
      <c r="G3675" s="42" t="n">
        <f aca="false">IF(A3675="","",WORKDAY(B3675,F3675))</f>
        <v>46290</v>
      </c>
    </row>
    <row r="3676" customFormat="false" ht="15" hidden="false" customHeight="false" outlineLevel="0" collapsed="false">
      <c r="A3676" s="37" t="n">
        <v>1003675</v>
      </c>
      <c r="B3676" s="38" t="n">
        <v>46289</v>
      </c>
      <c r="C3676" s="39" t="s">
        <v>69</v>
      </c>
      <c r="D3676" s="39" t="s">
        <v>31</v>
      </c>
      <c r="E3676" s="40" t="n">
        <v>1.5</v>
      </c>
      <c r="F3676" s="41" t="n">
        <f aca="false">IF(A3676="","",INDEX(Assumptions!$B$16:$B$18,MATCH(C3676,Assumptions!$A$16:$A$18,0)))</f>
        <v>3</v>
      </c>
      <c r="G3676" s="42" t="n">
        <f aca="false">IF(A3676="","",WORKDAY(B3676,F3676))</f>
        <v>46294</v>
      </c>
    </row>
    <row r="3677" customFormat="false" ht="15" hidden="false" customHeight="false" outlineLevel="0" collapsed="false">
      <c r="A3677" s="37" t="n">
        <v>1003676</v>
      </c>
      <c r="B3677" s="38" t="n">
        <v>46289</v>
      </c>
      <c r="C3677" s="39" t="s">
        <v>69</v>
      </c>
      <c r="D3677" s="39" t="s">
        <v>35</v>
      </c>
      <c r="E3677" s="40" t="n">
        <v>2.6</v>
      </c>
      <c r="F3677" s="41" t="n">
        <f aca="false">IF(A3677="","",INDEX(Assumptions!$B$16:$B$18,MATCH(C3677,Assumptions!$A$16:$A$18,0)))</f>
        <v>3</v>
      </c>
      <c r="G3677" s="42" t="n">
        <f aca="false">IF(A3677="","",WORKDAY(B3677,F3677))</f>
        <v>46294</v>
      </c>
    </row>
    <row r="3678" customFormat="false" ht="15" hidden="false" customHeight="false" outlineLevel="0" collapsed="false">
      <c r="A3678" s="37" t="n">
        <v>1003677</v>
      </c>
      <c r="B3678" s="38" t="n">
        <v>46289</v>
      </c>
      <c r="C3678" s="39" t="s">
        <v>68</v>
      </c>
      <c r="D3678" s="39" t="s">
        <v>39</v>
      </c>
      <c r="E3678" s="40" t="n">
        <v>0.5</v>
      </c>
      <c r="F3678" s="41" t="n">
        <f aca="false">IF(A3678="","",INDEX(Assumptions!$B$16:$B$18,MATCH(C3678,Assumptions!$A$16:$A$18,0)))</f>
        <v>1</v>
      </c>
      <c r="G3678" s="42" t="n">
        <f aca="false">IF(A3678="","",WORKDAY(B3678,F3678))</f>
        <v>46290</v>
      </c>
    </row>
    <row r="3679" customFormat="false" ht="15" hidden="false" customHeight="false" outlineLevel="0" collapsed="false">
      <c r="A3679" s="37" t="n">
        <v>1003678</v>
      </c>
      <c r="B3679" s="38" t="n">
        <v>46289</v>
      </c>
      <c r="C3679" s="39" t="s">
        <v>70</v>
      </c>
      <c r="D3679" s="39" t="s">
        <v>35</v>
      </c>
      <c r="E3679" s="40" t="n">
        <v>0.7</v>
      </c>
      <c r="F3679" s="41" t="n">
        <f aca="false">IF(A3679="","",INDEX(Assumptions!$B$16:$B$18,MATCH(C3679,Assumptions!$A$16:$A$18,0)))</f>
        <v>5</v>
      </c>
      <c r="G3679" s="42" t="n">
        <f aca="false">IF(A3679="","",WORKDAY(B3679,F3679))</f>
        <v>46296</v>
      </c>
    </row>
    <row r="3680" customFormat="false" ht="15" hidden="false" customHeight="false" outlineLevel="0" collapsed="false">
      <c r="A3680" s="37" t="n">
        <v>1003679</v>
      </c>
      <c r="B3680" s="38" t="n">
        <v>46289</v>
      </c>
      <c r="C3680" s="39" t="s">
        <v>69</v>
      </c>
      <c r="D3680" s="39" t="s">
        <v>39</v>
      </c>
      <c r="E3680" s="40" t="n">
        <v>0.4</v>
      </c>
      <c r="F3680" s="41" t="n">
        <f aca="false">IF(A3680="","",INDEX(Assumptions!$B$16:$B$18,MATCH(C3680,Assumptions!$A$16:$A$18,0)))</f>
        <v>3</v>
      </c>
      <c r="G3680" s="42" t="n">
        <f aca="false">IF(A3680="","",WORKDAY(B3680,F3680))</f>
        <v>46294</v>
      </c>
    </row>
    <row r="3681" customFormat="false" ht="15" hidden="false" customHeight="false" outlineLevel="0" collapsed="false">
      <c r="A3681" s="37" t="n">
        <v>1003680</v>
      </c>
      <c r="B3681" s="38" t="n">
        <v>46289</v>
      </c>
      <c r="C3681" s="39" t="s">
        <v>68</v>
      </c>
      <c r="D3681" s="39" t="s">
        <v>39</v>
      </c>
      <c r="E3681" s="40" t="n">
        <v>2.1</v>
      </c>
      <c r="F3681" s="41" t="n">
        <f aca="false">IF(A3681="","",INDEX(Assumptions!$B$16:$B$18,MATCH(C3681,Assumptions!$A$16:$A$18,0)))</f>
        <v>1</v>
      </c>
      <c r="G3681" s="42" t="n">
        <f aca="false">IF(A3681="","",WORKDAY(B3681,F3681))</f>
        <v>46290</v>
      </c>
    </row>
    <row r="3682" customFormat="false" ht="15" hidden="false" customHeight="false" outlineLevel="0" collapsed="false">
      <c r="A3682" s="37" t="n">
        <v>1003681</v>
      </c>
      <c r="B3682" s="38" t="n">
        <v>46289</v>
      </c>
      <c r="C3682" s="39" t="s">
        <v>69</v>
      </c>
      <c r="D3682" s="39" t="s">
        <v>31</v>
      </c>
      <c r="E3682" s="40" t="n">
        <v>0.8</v>
      </c>
      <c r="F3682" s="41" t="n">
        <f aca="false">IF(A3682="","",INDEX(Assumptions!$B$16:$B$18,MATCH(C3682,Assumptions!$A$16:$A$18,0)))</f>
        <v>3</v>
      </c>
      <c r="G3682" s="42" t="n">
        <f aca="false">IF(A3682="","",WORKDAY(B3682,F3682))</f>
        <v>46294</v>
      </c>
    </row>
    <row r="3683" customFormat="false" ht="15" hidden="false" customHeight="false" outlineLevel="0" collapsed="false">
      <c r="A3683" s="37" t="n">
        <v>1003682</v>
      </c>
      <c r="B3683" s="38" t="n">
        <v>46289</v>
      </c>
      <c r="C3683" s="39" t="s">
        <v>70</v>
      </c>
      <c r="D3683" s="39" t="s">
        <v>37</v>
      </c>
      <c r="E3683" s="40" t="n">
        <v>4</v>
      </c>
      <c r="F3683" s="41" t="n">
        <f aca="false">IF(A3683="","",INDEX(Assumptions!$B$16:$B$18,MATCH(C3683,Assumptions!$A$16:$A$18,0)))</f>
        <v>5</v>
      </c>
      <c r="G3683" s="42" t="n">
        <f aca="false">IF(A3683="","",WORKDAY(B3683,F3683))</f>
        <v>46296</v>
      </c>
    </row>
    <row r="3684" customFormat="false" ht="15" hidden="false" customHeight="false" outlineLevel="0" collapsed="false">
      <c r="A3684" s="37" t="n">
        <v>1003683</v>
      </c>
      <c r="B3684" s="38" t="n">
        <v>46289</v>
      </c>
      <c r="C3684" s="39" t="s">
        <v>69</v>
      </c>
      <c r="D3684" s="39" t="s">
        <v>31</v>
      </c>
      <c r="E3684" s="40" t="n">
        <v>3.9</v>
      </c>
      <c r="F3684" s="41" t="n">
        <f aca="false">IF(A3684="","",INDEX(Assumptions!$B$16:$B$18,MATCH(C3684,Assumptions!$A$16:$A$18,0)))</f>
        <v>3</v>
      </c>
      <c r="G3684" s="42" t="n">
        <f aca="false">IF(A3684="","",WORKDAY(B3684,F3684))</f>
        <v>46294</v>
      </c>
    </row>
    <row r="3685" customFormat="false" ht="15" hidden="false" customHeight="false" outlineLevel="0" collapsed="false">
      <c r="A3685" s="37" t="n">
        <v>1003684</v>
      </c>
      <c r="B3685" s="38" t="n">
        <v>46289</v>
      </c>
      <c r="C3685" s="39" t="s">
        <v>69</v>
      </c>
      <c r="D3685" s="39" t="s">
        <v>33</v>
      </c>
      <c r="E3685" s="40" t="n">
        <v>0.6</v>
      </c>
      <c r="F3685" s="41" t="n">
        <f aca="false">IF(A3685="","",INDEX(Assumptions!$B$16:$B$18,MATCH(C3685,Assumptions!$A$16:$A$18,0)))</f>
        <v>3</v>
      </c>
      <c r="G3685" s="42" t="n">
        <f aca="false">IF(A3685="","",WORKDAY(B3685,F3685))</f>
        <v>46294</v>
      </c>
    </row>
    <row r="3686" customFormat="false" ht="15" hidden="false" customHeight="false" outlineLevel="0" collapsed="false">
      <c r="A3686" s="37" t="n">
        <v>1003685</v>
      </c>
      <c r="B3686" s="38" t="n">
        <v>46289</v>
      </c>
      <c r="C3686" s="39" t="s">
        <v>69</v>
      </c>
      <c r="D3686" s="39" t="s">
        <v>35</v>
      </c>
      <c r="E3686" s="40" t="n">
        <v>2.9</v>
      </c>
      <c r="F3686" s="41" t="n">
        <f aca="false">IF(A3686="","",INDEX(Assumptions!$B$16:$B$18,MATCH(C3686,Assumptions!$A$16:$A$18,0)))</f>
        <v>3</v>
      </c>
      <c r="G3686" s="42" t="n">
        <f aca="false">IF(A3686="","",WORKDAY(B3686,F3686))</f>
        <v>46294</v>
      </c>
    </row>
    <row r="3687" customFormat="false" ht="15" hidden="false" customHeight="false" outlineLevel="0" collapsed="false">
      <c r="A3687" s="37" t="n">
        <v>1003686</v>
      </c>
      <c r="B3687" s="38" t="n">
        <v>46289</v>
      </c>
      <c r="C3687" s="39" t="s">
        <v>69</v>
      </c>
      <c r="D3687" s="39" t="s">
        <v>31</v>
      </c>
      <c r="E3687" s="40" t="n">
        <v>1.1</v>
      </c>
      <c r="F3687" s="41" t="n">
        <f aca="false">IF(A3687="","",INDEX(Assumptions!$B$16:$B$18,MATCH(C3687,Assumptions!$A$16:$A$18,0)))</f>
        <v>3</v>
      </c>
      <c r="G3687" s="42" t="n">
        <f aca="false">IF(A3687="","",WORKDAY(B3687,F3687))</f>
        <v>46294</v>
      </c>
    </row>
    <row r="3688" customFormat="false" ht="15" hidden="false" customHeight="false" outlineLevel="0" collapsed="false">
      <c r="A3688" s="37" t="n">
        <v>1003687</v>
      </c>
      <c r="B3688" s="38" t="n">
        <v>46289</v>
      </c>
      <c r="C3688" s="39" t="s">
        <v>69</v>
      </c>
      <c r="D3688" s="39" t="s">
        <v>35</v>
      </c>
      <c r="E3688" s="40" t="n">
        <v>3.1</v>
      </c>
      <c r="F3688" s="41" t="n">
        <f aca="false">IF(A3688="","",INDEX(Assumptions!$B$16:$B$18,MATCH(C3688,Assumptions!$A$16:$A$18,0)))</f>
        <v>3</v>
      </c>
      <c r="G3688" s="42" t="n">
        <f aca="false">IF(A3688="","",WORKDAY(B3688,F3688))</f>
        <v>46294</v>
      </c>
    </row>
    <row r="3689" customFormat="false" ht="15" hidden="false" customHeight="false" outlineLevel="0" collapsed="false">
      <c r="A3689" s="37" t="n">
        <v>1003688</v>
      </c>
      <c r="B3689" s="38" t="n">
        <v>46289</v>
      </c>
      <c r="C3689" s="39" t="s">
        <v>70</v>
      </c>
      <c r="D3689" s="39" t="s">
        <v>35</v>
      </c>
      <c r="E3689" s="40" t="n">
        <v>3.5</v>
      </c>
      <c r="F3689" s="41" t="n">
        <f aca="false">IF(A3689="","",INDEX(Assumptions!$B$16:$B$18,MATCH(C3689,Assumptions!$A$16:$A$18,0)))</f>
        <v>5</v>
      </c>
      <c r="G3689" s="42" t="n">
        <f aca="false">IF(A3689="","",WORKDAY(B3689,F3689))</f>
        <v>46296</v>
      </c>
    </row>
    <row r="3690" customFormat="false" ht="15" hidden="false" customHeight="false" outlineLevel="0" collapsed="false">
      <c r="A3690" s="37" t="n">
        <v>1003689</v>
      </c>
      <c r="B3690" s="38" t="n">
        <v>46289</v>
      </c>
      <c r="C3690" s="39" t="s">
        <v>68</v>
      </c>
      <c r="D3690" s="39" t="s">
        <v>39</v>
      </c>
      <c r="E3690" s="40" t="n">
        <v>9.2</v>
      </c>
      <c r="F3690" s="41" t="n">
        <f aca="false">IF(A3690="","",INDEX(Assumptions!$B$16:$B$18,MATCH(C3690,Assumptions!$A$16:$A$18,0)))</f>
        <v>1</v>
      </c>
      <c r="G3690" s="42" t="n">
        <f aca="false">IF(A3690="","",WORKDAY(B3690,F3690))</f>
        <v>46290</v>
      </c>
    </row>
    <row r="3691" customFormat="false" ht="15" hidden="false" customHeight="false" outlineLevel="0" collapsed="false">
      <c r="A3691" s="37" t="n">
        <v>1003690</v>
      </c>
      <c r="B3691" s="38" t="n">
        <v>46289</v>
      </c>
      <c r="C3691" s="39" t="s">
        <v>69</v>
      </c>
      <c r="D3691" s="39" t="s">
        <v>31</v>
      </c>
      <c r="E3691" s="40" t="n">
        <v>7.5</v>
      </c>
      <c r="F3691" s="41" t="n">
        <f aca="false">IF(A3691="","",INDEX(Assumptions!$B$16:$B$18,MATCH(C3691,Assumptions!$A$16:$A$18,0)))</f>
        <v>3</v>
      </c>
      <c r="G3691" s="42" t="n">
        <f aca="false">IF(A3691="","",WORKDAY(B3691,F3691))</f>
        <v>46294</v>
      </c>
    </row>
    <row r="3692" customFormat="false" ht="15" hidden="false" customHeight="false" outlineLevel="0" collapsed="false">
      <c r="A3692" s="37" t="n">
        <v>1003691</v>
      </c>
      <c r="B3692" s="38" t="n">
        <v>46289</v>
      </c>
      <c r="C3692" s="39" t="s">
        <v>69</v>
      </c>
      <c r="D3692" s="39" t="s">
        <v>37</v>
      </c>
      <c r="E3692" s="40" t="n">
        <v>0.9</v>
      </c>
      <c r="F3692" s="41" t="n">
        <f aca="false">IF(A3692="","",INDEX(Assumptions!$B$16:$B$18,MATCH(C3692,Assumptions!$A$16:$A$18,0)))</f>
        <v>3</v>
      </c>
      <c r="G3692" s="42" t="n">
        <f aca="false">IF(A3692="","",WORKDAY(B3692,F3692))</f>
        <v>46294</v>
      </c>
    </row>
    <row r="3693" customFormat="false" ht="15" hidden="false" customHeight="false" outlineLevel="0" collapsed="false">
      <c r="A3693" s="37" t="n">
        <v>1003692</v>
      </c>
      <c r="B3693" s="38" t="n">
        <v>46289</v>
      </c>
      <c r="C3693" s="39" t="s">
        <v>68</v>
      </c>
      <c r="D3693" s="39" t="s">
        <v>33</v>
      </c>
      <c r="E3693" s="40" t="n">
        <v>0.8</v>
      </c>
      <c r="F3693" s="41" t="n">
        <f aca="false">IF(A3693="","",INDEX(Assumptions!$B$16:$B$18,MATCH(C3693,Assumptions!$A$16:$A$18,0)))</f>
        <v>1</v>
      </c>
      <c r="G3693" s="42" t="n">
        <f aca="false">IF(A3693="","",WORKDAY(B3693,F3693))</f>
        <v>46290</v>
      </c>
    </row>
    <row r="3694" customFormat="false" ht="15" hidden="false" customHeight="false" outlineLevel="0" collapsed="false">
      <c r="A3694" s="37" t="n">
        <v>1003693</v>
      </c>
      <c r="B3694" s="38" t="n">
        <v>46289</v>
      </c>
      <c r="C3694" s="39" t="s">
        <v>69</v>
      </c>
      <c r="D3694" s="39" t="s">
        <v>31</v>
      </c>
      <c r="E3694" s="40" t="n">
        <v>0.4</v>
      </c>
      <c r="F3694" s="41" t="n">
        <f aca="false">IF(A3694="","",INDEX(Assumptions!$B$16:$B$18,MATCH(C3694,Assumptions!$A$16:$A$18,0)))</f>
        <v>3</v>
      </c>
      <c r="G3694" s="42" t="n">
        <f aca="false">IF(A3694="","",WORKDAY(B3694,F3694))</f>
        <v>46294</v>
      </c>
    </row>
    <row r="3695" customFormat="false" ht="15" hidden="false" customHeight="false" outlineLevel="0" collapsed="false">
      <c r="A3695" s="37" t="n">
        <v>1003694</v>
      </c>
      <c r="B3695" s="38" t="n">
        <v>46289</v>
      </c>
      <c r="C3695" s="39" t="s">
        <v>69</v>
      </c>
      <c r="D3695" s="39" t="s">
        <v>37</v>
      </c>
      <c r="E3695" s="40" t="n">
        <v>3.9</v>
      </c>
      <c r="F3695" s="41" t="n">
        <f aca="false">IF(A3695="","",INDEX(Assumptions!$B$16:$B$18,MATCH(C3695,Assumptions!$A$16:$A$18,0)))</f>
        <v>3</v>
      </c>
      <c r="G3695" s="42" t="n">
        <f aca="false">IF(A3695="","",WORKDAY(B3695,F3695))</f>
        <v>46294</v>
      </c>
    </row>
    <row r="3696" customFormat="false" ht="15" hidden="false" customHeight="false" outlineLevel="0" collapsed="false">
      <c r="A3696" s="37" t="n">
        <v>1003695</v>
      </c>
      <c r="B3696" s="38" t="n">
        <v>46289</v>
      </c>
      <c r="C3696" s="39" t="s">
        <v>68</v>
      </c>
      <c r="D3696" s="39" t="s">
        <v>39</v>
      </c>
      <c r="E3696" s="40" t="n">
        <v>2.1</v>
      </c>
      <c r="F3696" s="41" t="n">
        <f aca="false">IF(A3696="","",INDEX(Assumptions!$B$16:$B$18,MATCH(C3696,Assumptions!$A$16:$A$18,0)))</f>
        <v>1</v>
      </c>
      <c r="G3696" s="42" t="n">
        <f aca="false">IF(A3696="","",WORKDAY(B3696,F3696))</f>
        <v>46290</v>
      </c>
    </row>
    <row r="3697" customFormat="false" ht="15" hidden="false" customHeight="false" outlineLevel="0" collapsed="false">
      <c r="A3697" s="37" t="n">
        <v>1003696</v>
      </c>
      <c r="B3697" s="38" t="n">
        <v>46289</v>
      </c>
      <c r="C3697" s="39" t="s">
        <v>69</v>
      </c>
      <c r="D3697" s="39" t="s">
        <v>33</v>
      </c>
      <c r="E3697" s="40" t="n">
        <v>3.5</v>
      </c>
      <c r="F3697" s="41" t="n">
        <f aca="false">IF(A3697="","",INDEX(Assumptions!$B$16:$B$18,MATCH(C3697,Assumptions!$A$16:$A$18,0)))</f>
        <v>3</v>
      </c>
      <c r="G3697" s="42" t="n">
        <f aca="false">IF(A3697="","",WORKDAY(B3697,F3697))</f>
        <v>46294</v>
      </c>
    </row>
    <row r="3698" customFormat="false" ht="15" hidden="false" customHeight="false" outlineLevel="0" collapsed="false">
      <c r="A3698" s="37" t="n">
        <v>1003697</v>
      </c>
      <c r="B3698" s="38" t="n">
        <v>46289</v>
      </c>
      <c r="C3698" s="39" t="s">
        <v>70</v>
      </c>
      <c r="D3698" s="39" t="s">
        <v>39</v>
      </c>
      <c r="E3698" s="40" t="n">
        <v>1.4</v>
      </c>
      <c r="F3698" s="41" t="n">
        <f aca="false">IF(A3698="","",INDEX(Assumptions!$B$16:$B$18,MATCH(C3698,Assumptions!$A$16:$A$18,0)))</f>
        <v>5</v>
      </c>
      <c r="G3698" s="42" t="n">
        <f aca="false">IF(A3698="","",WORKDAY(B3698,F3698))</f>
        <v>46296</v>
      </c>
    </row>
    <row r="3699" customFormat="false" ht="15" hidden="false" customHeight="false" outlineLevel="0" collapsed="false">
      <c r="A3699" s="37" t="n">
        <v>1003698</v>
      </c>
      <c r="B3699" s="38" t="n">
        <v>46289</v>
      </c>
      <c r="C3699" s="39" t="s">
        <v>69</v>
      </c>
      <c r="D3699" s="39" t="s">
        <v>33</v>
      </c>
      <c r="E3699" s="40" t="n">
        <v>6.5</v>
      </c>
      <c r="F3699" s="41" t="n">
        <f aca="false">IF(A3699="","",INDEX(Assumptions!$B$16:$B$18,MATCH(C3699,Assumptions!$A$16:$A$18,0)))</f>
        <v>3</v>
      </c>
      <c r="G3699" s="42" t="n">
        <f aca="false">IF(A3699="","",WORKDAY(B3699,F3699))</f>
        <v>46294</v>
      </c>
    </row>
    <row r="3700" customFormat="false" ht="15" hidden="false" customHeight="false" outlineLevel="0" collapsed="false">
      <c r="A3700" s="37" t="n">
        <v>1003699</v>
      </c>
      <c r="B3700" s="38" t="n">
        <v>46289</v>
      </c>
      <c r="C3700" s="39" t="s">
        <v>69</v>
      </c>
      <c r="D3700" s="39" t="s">
        <v>35</v>
      </c>
      <c r="E3700" s="40" t="n">
        <v>1.7</v>
      </c>
      <c r="F3700" s="41" t="n">
        <f aca="false">IF(A3700="","",INDEX(Assumptions!$B$16:$B$18,MATCH(C3700,Assumptions!$A$16:$A$18,0)))</f>
        <v>3</v>
      </c>
      <c r="G3700" s="42" t="n">
        <f aca="false">IF(A3700="","",WORKDAY(B3700,F3700))</f>
        <v>46294</v>
      </c>
    </row>
    <row r="3701" customFormat="false" ht="15" hidden="false" customHeight="false" outlineLevel="0" collapsed="false">
      <c r="A3701" s="37" t="n">
        <v>1003700</v>
      </c>
      <c r="B3701" s="38" t="n">
        <v>46289</v>
      </c>
      <c r="C3701" s="39" t="s">
        <v>69</v>
      </c>
      <c r="D3701" s="39" t="s">
        <v>37</v>
      </c>
      <c r="E3701" s="40" t="n">
        <v>2.7</v>
      </c>
      <c r="F3701" s="41" t="n">
        <f aca="false">IF(A3701="","",INDEX(Assumptions!$B$16:$B$18,MATCH(C3701,Assumptions!$A$16:$A$18,0)))</f>
        <v>3</v>
      </c>
      <c r="G3701" s="42" t="n">
        <f aca="false">IF(A3701="","",WORKDAY(B3701,F3701))</f>
        <v>46294</v>
      </c>
    </row>
    <row r="3702" customFormat="false" ht="15" hidden="false" customHeight="false" outlineLevel="0" collapsed="false">
      <c r="A3702" s="37" t="n">
        <v>1003701</v>
      </c>
      <c r="B3702" s="38" t="n">
        <v>46289</v>
      </c>
      <c r="C3702" s="39" t="s">
        <v>69</v>
      </c>
      <c r="D3702" s="39" t="s">
        <v>37</v>
      </c>
      <c r="E3702" s="40" t="n">
        <v>1.7</v>
      </c>
      <c r="F3702" s="41" t="n">
        <f aca="false">IF(A3702="","",INDEX(Assumptions!$B$16:$B$18,MATCH(C3702,Assumptions!$A$16:$A$18,0)))</f>
        <v>3</v>
      </c>
      <c r="G3702" s="42" t="n">
        <f aca="false">IF(A3702="","",WORKDAY(B3702,F3702))</f>
        <v>46294</v>
      </c>
    </row>
    <row r="3703" customFormat="false" ht="15" hidden="false" customHeight="false" outlineLevel="0" collapsed="false">
      <c r="A3703" s="37" t="n">
        <v>1003702</v>
      </c>
      <c r="B3703" s="38" t="n">
        <v>46289</v>
      </c>
      <c r="C3703" s="39" t="s">
        <v>69</v>
      </c>
      <c r="D3703" s="39" t="s">
        <v>33</v>
      </c>
      <c r="E3703" s="40" t="n">
        <v>1.2</v>
      </c>
      <c r="F3703" s="41" t="n">
        <f aca="false">IF(A3703="","",INDEX(Assumptions!$B$16:$B$18,MATCH(C3703,Assumptions!$A$16:$A$18,0)))</f>
        <v>3</v>
      </c>
      <c r="G3703" s="42" t="n">
        <f aca="false">IF(A3703="","",WORKDAY(B3703,F3703))</f>
        <v>46294</v>
      </c>
    </row>
    <row r="3704" customFormat="false" ht="15" hidden="false" customHeight="false" outlineLevel="0" collapsed="false">
      <c r="A3704" s="37" t="n">
        <v>1003703</v>
      </c>
      <c r="B3704" s="38" t="n">
        <v>46289</v>
      </c>
      <c r="C3704" s="39" t="s">
        <v>70</v>
      </c>
      <c r="D3704" s="39" t="s">
        <v>31</v>
      </c>
      <c r="E3704" s="40" t="n">
        <v>1.3</v>
      </c>
      <c r="F3704" s="41" t="n">
        <f aca="false">IF(A3704="","",INDEX(Assumptions!$B$16:$B$18,MATCH(C3704,Assumptions!$A$16:$A$18,0)))</f>
        <v>5</v>
      </c>
      <c r="G3704" s="42" t="n">
        <f aca="false">IF(A3704="","",WORKDAY(B3704,F3704))</f>
        <v>46296</v>
      </c>
    </row>
    <row r="3705" customFormat="false" ht="15" hidden="false" customHeight="false" outlineLevel="0" collapsed="false">
      <c r="A3705" s="37" t="n">
        <v>1003704</v>
      </c>
      <c r="B3705" s="38" t="n">
        <v>46289</v>
      </c>
      <c r="C3705" s="39" t="s">
        <v>70</v>
      </c>
      <c r="D3705" s="39" t="s">
        <v>39</v>
      </c>
      <c r="E3705" s="40" t="n">
        <v>1.3</v>
      </c>
      <c r="F3705" s="41" t="n">
        <f aca="false">IF(A3705="","",INDEX(Assumptions!$B$16:$B$18,MATCH(C3705,Assumptions!$A$16:$A$18,0)))</f>
        <v>5</v>
      </c>
      <c r="G3705" s="42" t="n">
        <f aca="false">IF(A3705="","",WORKDAY(B3705,F3705))</f>
        <v>46296</v>
      </c>
    </row>
    <row r="3706" customFormat="false" ht="15" hidden="false" customHeight="false" outlineLevel="0" collapsed="false">
      <c r="A3706" s="37" t="n">
        <v>1003705</v>
      </c>
      <c r="B3706" s="38" t="n">
        <v>46289</v>
      </c>
      <c r="C3706" s="39" t="s">
        <v>69</v>
      </c>
      <c r="D3706" s="39" t="s">
        <v>33</v>
      </c>
      <c r="E3706" s="40" t="n">
        <v>1.1</v>
      </c>
      <c r="F3706" s="41" t="n">
        <f aca="false">IF(A3706="","",INDEX(Assumptions!$B$16:$B$18,MATCH(C3706,Assumptions!$A$16:$A$18,0)))</f>
        <v>3</v>
      </c>
      <c r="G3706" s="42" t="n">
        <f aca="false">IF(A3706="","",WORKDAY(B3706,F3706))</f>
        <v>46294</v>
      </c>
    </row>
    <row r="3707" customFormat="false" ht="15" hidden="false" customHeight="false" outlineLevel="0" collapsed="false">
      <c r="A3707" s="37" t="n">
        <v>1003706</v>
      </c>
      <c r="B3707" s="38" t="n">
        <v>46289</v>
      </c>
      <c r="C3707" s="39" t="s">
        <v>70</v>
      </c>
      <c r="D3707" s="39" t="s">
        <v>31</v>
      </c>
      <c r="E3707" s="40" t="n">
        <v>5.4</v>
      </c>
      <c r="F3707" s="41" t="n">
        <f aca="false">IF(A3707="","",INDEX(Assumptions!$B$16:$B$18,MATCH(C3707,Assumptions!$A$16:$A$18,0)))</f>
        <v>5</v>
      </c>
      <c r="G3707" s="42" t="n">
        <f aca="false">IF(A3707="","",WORKDAY(B3707,F3707))</f>
        <v>46296</v>
      </c>
    </row>
    <row r="3708" customFormat="false" ht="15" hidden="false" customHeight="false" outlineLevel="0" collapsed="false">
      <c r="A3708" s="37" t="n">
        <v>1003707</v>
      </c>
      <c r="B3708" s="38" t="n">
        <v>46289</v>
      </c>
      <c r="C3708" s="39" t="s">
        <v>69</v>
      </c>
      <c r="D3708" s="39" t="s">
        <v>33</v>
      </c>
      <c r="E3708" s="40" t="n">
        <v>1.8</v>
      </c>
      <c r="F3708" s="41" t="n">
        <f aca="false">IF(A3708="","",INDEX(Assumptions!$B$16:$B$18,MATCH(C3708,Assumptions!$A$16:$A$18,0)))</f>
        <v>3</v>
      </c>
      <c r="G3708" s="42" t="n">
        <f aca="false">IF(A3708="","",WORKDAY(B3708,F3708))</f>
        <v>46294</v>
      </c>
    </row>
    <row r="3709" customFormat="false" ht="15" hidden="false" customHeight="false" outlineLevel="0" collapsed="false">
      <c r="A3709" s="37" t="n">
        <v>1003708</v>
      </c>
      <c r="B3709" s="38" t="n">
        <v>46289</v>
      </c>
      <c r="C3709" s="39" t="s">
        <v>68</v>
      </c>
      <c r="D3709" s="39" t="s">
        <v>33</v>
      </c>
      <c r="E3709" s="40" t="n">
        <v>2</v>
      </c>
      <c r="F3709" s="41" t="n">
        <f aca="false">IF(A3709="","",INDEX(Assumptions!$B$16:$B$18,MATCH(C3709,Assumptions!$A$16:$A$18,0)))</f>
        <v>1</v>
      </c>
      <c r="G3709" s="42" t="n">
        <f aca="false">IF(A3709="","",WORKDAY(B3709,F3709))</f>
        <v>46290</v>
      </c>
    </row>
    <row r="3710" customFormat="false" ht="15" hidden="false" customHeight="false" outlineLevel="0" collapsed="false">
      <c r="A3710" s="37" t="n">
        <v>1003709</v>
      </c>
      <c r="B3710" s="38" t="n">
        <v>46289</v>
      </c>
      <c r="C3710" s="39" t="s">
        <v>69</v>
      </c>
      <c r="D3710" s="39" t="s">
        <v>35</v>
      </c>
      <c r="E3710" s="40" t="n">
        <v>1.3</v>
      </c>
      <c r="F3710" s="41" t="n">
        <f aca="false">IF(A3710="","",INDEX(Assumptions!$B$16:$B$18,MATCH(C3710,Assumptions!$A$16:$A$18,0)))</f>
        <v>3</v>
      </c>
      <c r="G3710" s="42" t="n">
        <f aca="false">IF(A3710="","",WORKDAY(B3710,F3710))</f>
        <v>46294</v>
      </c>
    </row>
    <row r="3711" customFormat="false" ht="15" hidden="false" customHeight="false" outlineLevel="0" collapsed="false">
      <c r="A3711" s="37" t="n">
        <v>1003710</v>
      </c>
      <c r="B3711" s="38" t="n">
        <v>46289</v>
      </c>
      <c r="C3711" s="39" t="s">
        <v>69</v>
      </c>
      <c r="D3711" s="39" t="s">
        <v>33</v>
      </c>
      <c r="E3711" s="40" t="n">
        <v>2.1</v>
      </c>
      <c r="F3711" s="41" t="n">
        <f aca="false">IF(A3711="","",INDEX(Assumptions!$B$16:$B$18,MATCH(C3711,Assumptions!$A$16:$A$18,0)))</f>
        <v>3</v>
      </c>
      <c r="G3711" s="42" t="n">
        <f aca="false">IF(A3711="","",WORKDAY(B3711,F3711))</f>
        <v>46294</v>
      </c>
    </row>
    <row r="3712" customFormat="false" ht="15" hidden="false" customHeight="false" outlineLevel="0" collapsed="false">
      <c r="A3712" s="37" t="n">
        <v>1003711</v>
      </c>
      <c r="B3712" s="38" t="n">
        <v>46289</v>
      </c>
      <c r="C3712" s="39" t="s">
        <v>68</v>
      </c>
      <c r="D3712" s="39" t="s">
        <v>33</v>
      </c>
      <c r="E3712" s="40" t="n">
        <v>1.2</v>
      </c>
      <c r="F3712" s="41" t="n">
        <f aca="false">IF(A3712="","",INDEX(Assumptions!$B$16:$B$18,MATCH(C3712,Assumptions!$A$16:$A$18,0)))</f>
        <v>1</v>
      </c>
      <c r="G3712" s="42" t="n">
        <f aca="false">IF(A3712="","",WORKDAY(B3712,F3712))</f>
        <v>46290</v>
      </c>
    </row>
    <row r="3713" customFormat="false" ht="15" hidden="false" customHeight="false" outlineLevel="0" collapsed="false">
      <c r="A3713" s="37" t="n">
        <v>1003712</v>
      </c>
      <c r="B3713" s="38" t="n">
        <v>46289</v>
      </c>
      <c r="C3713" s="39" t="s">
        <v>68</v>
      </c>
      <c r="D3713" s="39" t="s">
        <v>31</v>
      </c>
      <c r="E3713" s="40" t="n">
        <v>1.1</v>
      </c>
      <c r="F3713" s="41" t="n">
        <f aca="false">IF(A3713="","",INDEX(Assumptions!$B$16:$B$18,MATCH(C3713,Assumptions!$A$16:$A$18,0)))</f>
        <v>1</v>
      </c>
      <c r="G3713" s="42" t="n">
        <f aca="false">IF(A3713="","",WORKDAY(B3713,F3713))</f>
        <v>46290</v>
      </c>
    </row>
    <row r="3714" customFormat="false" ht="15" hidden="false" customHeight="false" outlineLevel="0" collapsed="false">
      <c r="A3714" s="37" t="n">
        <v>1003713</v>
      </c>
      <c r="B3714" s="38" t="n">
        <v>46289</v>
      </c>
      <c r="C3714" s="39" t="s">
        <v>69</v>
      </c>
      <c r="D3714" s="39" t="s">
        <v>39</v>
      </c>
      <c r="E3714" s="40" t="n">
        <v>2.5</v>
      </c>
      <c r="F3714" s="41" t="n">
        <f aca="false">IF(A3714="","",INDEX(Assumptions!$B$16:$B$18,MATCH(C3714,Assumptions!$A$16:$A$18,0)))</f>
        <v>3</v>
      </c>
      <c r="G3714" s="42" t="n">
        <f aca="false">IF(A3714="","",WORKDAY(B3714,F3714))</f>
        <v>46294</v>
      </c>
    </row>
    <row r="3715" customFormat="false" ht="15" hidden="false" customHeight="false" outlineLevel="0" collapsed="false">
      <c r="A3715" s="37" t="n">
        <v>1003714</v>
      </c>
      <c r="B3715" s="38" t="n">
        <v>46289</v>
      </c>
      <c r="C3715" s="39" t="s">
        <v>70</v>
      </c>
      <c r="D3715" s="39" t="s">
        <v>37</v>
      </c>
      <c r="E3715" s="40" t="n">
        <v>2.1</v>
      </c>
      <c r="F3715" s="41" t="n">
        <f aca="false">IF(A3715="","",INDEX(Assumptions!$B$16:$B$18,MATCH(C3715,Assumptions!$A$16:$A$18,0)))</f>
        <v>5</v>
      </c>
      <c r="G3715" s="42" t="n">
        <f aca="false">IF(A3715="","",WORKDAY(B3715,F3715))</f>
        <v>46296</v>
      </c>
    </row>
    <row r="3716" customFormat="false" ht="15" hidden="false" customHeight="false" outlineLevel="0" collapsed="false">
      <c r="A3716" s="37" t="n">
        <v>1003715</v>
      </c>
      <c r="B3716" s="38" t="n">
        <v>46289</v>
      </c>
      <c r="C3716" s="39" t="s">
        <v>69</v>
      </c>
      <c r="D3716" s="39" t="s">
        <v>35</v>
      </c>
      <c r="E3716" s="40" t="n">
        <v>1.1</v>
      </c>
      <c r="F3716" s="41" t="n">
        <f aca="false">IF(A3716="","",INDEX(Assumptions!$B$16:$B$18,MATCH(C3716,Assumptions!$A$16:$A$18,0)))</f>
        <v>3</v>
      </c>
      <c r="G3716" s="42" t="n">
        <f aca="false">IF(A3716="","",WORKDAY(B3716,F3716))</f>
        <v>46294</v>
      </c>
    </row>
    <row r="3717" customFormat="false" ht="15" hidden="false" customHeight="false" outlineLevel="0" collapsed="false">
      <c r="A3717" s="37" t="n">
        <v>1003716</v>
      </c>
      <c r="B3717" s="38" t="n">
        <v>46289</v>
      </c>
      <c r="C3717" s="39" t="s">
        <v>69</v>
      </c>
      <c r="D3717" s="39" t="s">
        <v>31</v>
      </c>
      <c r="E3717" s="40" t="n">
        <v>2.2</v>
      </c>
      <c r="F3717" s="41" t="n">
        <f aca="false">IF(A3717="","",INDEX(Assumptions!$B$16:$B$18,MATCH(C3717,Assumptions!$A$16:$A$18,0)))</f>
        <v>3</v>
      </c>
      <c r="G3717" s="42" t="n">
        <f aca="false">IF(A3717="","",WORKDAY(B3717,F3717))</f>
        <v>46294</v>
      </c>
    </row>
    <row r="3718" customFormat="false" ht="15" hidden="false" customHeight="false" outlineLevel="0" collapsed="false">
      <c r="A3718" s="37" t="n">
        <v>1003717</v>
      </c>
      <c r="B3718" s="38" t="n">
        <v>46289</v>
      </c>
      <c r="C3718" s="39" t="s">
        <v>69</v>
      </c>
      <c r="D3718" s="39" t="s">
        <v>31</v>
      </c>
      <c r="E3718" s="40" t="n">
        <v>6</v>
      </c>
      <c r="F3718" s="41" t="n">
        <f aca="false">IF(A3718="","",INDEX(Assumptions!$B$16:$B$18,MATCH(C3718,Assumptions!$A$16:$A$18,0)))</f>
        <v>3</v>
      </c>
      <c r="G3718" s="42" t="n">
        <f aca="false">IF(A3718="","",WORKDAY(B3718,F3718))</f>
        <v>46294</v>
      </c>
    </row>
    <row r="3719" customFormat="false" ht="15" hidden="false" customHeight="false" outlineLevel="0" collapsed="false">
      <c r="A3719" s="37" t="n">
        <v>1003718</v>
      </c>
      <c r="B3719" s="38" t="n">
        <v>46289</v>
      </c>
      <c r="C3719" s="39" t="s">
        <v>69</v>
      </c>
      <c r="D3719" s="39" t="s">
        <v>31</v>
      </c>
      <c r="E3719" s="40" t="n">
        <v>2.7</v>
      </c>
      <c r="F3719" s="41" t="n">
        <f aca="false">IF(A3719="","",INDEX(Assumptions!$B$16:$B$18,MATCH(C3719,Assumptions!$A$16:$A$18,0)))</f>
        <v>3</v>
      </c>
      <c r="G3719" s="42" t="n">
        <f aca="false">IF(A3719="","",WORKDAY(B3719,F3719))</f>
        <v>46294</v>
      </c>
    </row>
    <row r="3720" customFormat="false" ht="15" hidden="false" customHeight="false" outlineLevel="0" collapsed="false">
      <c r="A3720" s="37" t="n">
        <v>1003719</v>
      </c>
      <c r="B3720" s="38" t="n">
        <v>46289</v>
      </c>
      <c r="C3720" s="39" t="s">
        <v>69</v>
      </c>
      <c r="D3720" s="39" t="s">
        <v>37</v>
      </c>
      <c r="E3720" s="40" t="n">
        <v>1.4</v>
      </c>
      <c r="F3720" s="41" t="n">
        <f aca="false">IF(A3720="","",INDEX(Assumptions!$B$16:$B$18,MATCH(C3720,Assumptions!$A$16:$A$18,0)))</f>
        <v>3</v>
      </c>
      <c r="G3720" s="42" t="n">
        <f aca="false">IF(A3720="","",WORKDAY(B3720,F3720))</f>
        <v>46294</v>
      </c>
    </row>
    <row r="3721" customFormat="false" ht="15" hidden="false" customHeight="false" outlineLevel="0" collapsed="false">
      <c r="A3721" s="37" t="n">
        <v>1003720</v>
      </c>
      <c r="B3721" s="38" t="n">
        <v>46289</v>
      </c>
      <c r="C3721" s="39" t="s">
        <v>69</v>
      </c>
      <c r="D3721" s="39" t="s">
        <v>31</v>
      </c>
      <c r="E3721" s="40" t="n">
        <v>2.7</v>
      </c>
      <c r="F3721" s="41" t="n">
        <f aca="false">IF(A3721="","",INDEX(Assumptions!$B$16:$B$18,MATCH(C3721,Assumptions!$A$16:$A$18,0)))</f>
        <v>3</v>
      </c>
      <c r="G3721" s="42" t="n">
        <f aca="false">IF(A3721="","",WORKDAY(B3721,F3721))</f>
        <v>46294</v>
      </c>
    </row>
    <row r="3722" customFormat="false" ht="15" hidden="false" customHeight="false" outlineLevel="0" collapsed="false">
      <c r="A3722" s="37" t="n">
        <v>1003721</v>
      </c>
      <c r="B3722" s="38" t="n">
        <v>46289</v>
      </c>
      <c r="C3722" s="39" t="s">
        <v>68</v>
      </c>
      <c r="D3722" s="39" t="s">
        <v>35</v>
      </c>
      <c r="E3722" s="40" t="n">
        <v>0.5</v>
      </c>
      <c r="F3722" s="41" t="n">
        <f aca="false">IF(A3722="","",INDEX(Assumptions!$B$16:$B$18,MATCH(C3722,Assumptions!$A$16:$A$18,0)))</f>
        <v>1</v>
      </c>
      <c r="G3722" s="42" t="n">
        <f aca="false">IF(A3722="","",WORKDAY(B3722,F3722))</f>
        <v>46290</v>
      </c>
    </row>
    <row r="3723" customFormat="false" ht="15" hidden="false" customHeight="false" outlineLevel="0" collapsed="false">
      <c r="A3723" s="37" t="n">
        <v>1003722</v>
      </c>
      <c r="B3723" s="38" t="n">
        <v>46289</v>
      </c>
      <c r="C3723" s="39" t="s">
        <v>69</v>
      </c>
      <c r="D3723" s="39" t="s">
        <v>39</v>
      </c>
      <c r="E3723" s="40" t="n">
        <v>6.6</v>
      </c>
      <c r="F3723" s="41" t="n">
        <f aca="false">IF(A3723="","",INDEX(Assumptions!$B$16:$B$18,MATCH(C3723,Assumptions!$A$16:$A$18,0)))</f>
        <v>3</v>
      </c>
      <c r="G3723" s="42" t="n">
        <f aca="false">IF(A3723="","",WORKDAY(B3723,F3723))</f>
        <v>46294</v>
      </c>
    </row>
    <row r="3724" customFormat="false" ht="15" hidden="false" customHeight="false" outlineLevel="0" collapsed="false">
      <c r="A3724" s="37" t="n">
        <v>1003723</v>
      </c>
      <c r="B3724" s="38" t="n">
        <v>46289</v>
      </c>
      <c r="C3724" s="39" t="s">
        <v>69</v>
      </c>
      <c r="D3724" s="39" t="s">
        <v>35</v>
      </c>
      <c r="E3724" s="40" t="n">
        <v>3</v>
      </c>
      <c r="F3724" s="41" t="n">
        <f aca="false">IF(A3724="","",INDEX(Assumptions!$B$16:$B$18,MATCH(C3724,Assumptions!$A$16:$A$18,0)))</f>
        <v>3</v>
      </c>
      <c r="G3724" s="42" t="n">
        <f aca="false">IF(A3724="","",WORKDAY(B3724,F3724))</f>
        <v>46294</v>
      </c>
    </row>
    <row r="3725" customFormat="false" ht="15" hidden="false" customHeight="false" outlineLevel="0" collapsed="false">
      <c r="A3725" s="37" t="n">
        <v>1003724</v>
      </c>
      <c r="B3725" s="38" t="n">
        <v>46289</v>
      </c>
      <c r="C3725" s="39" t="s">
        <v>68</v>
      </c>
      <c r="D3725" s="39" t="s">
        <v>37</v>
      </c>
      <c r="E3725" s="40" t="n">
        <v>1.8</v>
      </c>
      <c r="F3725" s="41" t="n">
        <f aca="false">IF(A3725="","",INDEX(Assumptions!$B$16:$B$18,MATCH(C3725,Assumptions!$A$16:$A$18,0)))</f>
        <v>1</v>
      </c>
      <c r="G3725" s="42" t="n">
        <f aca="false">IF(A3725="","",WORKDAY(B3725,F3725))</f>
        <v>46290</v>
      </c>
    </row>
    <row r="3726" customFormat="false" ht="15" hidden="false" customHeight="false" outlineLevel="0" collapsed="false">
      <c r="A3726" s="37" t="n">
        <v>1003725</v>
      </c>
      <c r="B3726" s="38" t="n">
        <v>46289</v>
      </c>
      <c r="C3726" s="39" t="s">
        <v>69</v>
      </c>
      <c r="D3726" s="39" t="s">
        <v>33</v>
      </c>
      <c r="E3726" s="40" t="n">
        <v>3.4</v>
      </c>
      <c r="F3726" s="41" t="n">
        <f aca="false">IF(A3726="","",INDEX(Assumptions!$B$16:$B$18,MATCH(C3726,Assumptions!$A$16:$A$18,0)))</f>
        <v>3</v>
      </c>
      <c r="G3726" s="42" t="n">
        <f aca="false">IF(A3726="","",WORKDAY(B3726,F3726))</f>
        <v>46294</v>
      </c>
    </row>
    <row r="3727" customFormat="false" ht="15" hidden="false" customHeight="false" outlineLevel="0" collapsed="false">
      <c r="A3727" s="37" t="n">
        <v>1003726</v>
      </c>
      <c r="B3727" s="38" t="n">
        <v>46289</v>
      </c>
      <c r="C3727" s="39" t="s">
        <v>70</v>
      </c>
      <c r="D3727" s="39" t="s">
        <v>39</v>
      </c>
      <c r="E3727" s="40" t="n">
        <v>2.7</v>
      </c>
      <c r="F3727" s="41" t="n">
        <f aca="false">IF(A3727="","",INDEX(Assumptions!$B$16:$B$18,MATCH(C3727,Assumptions!$A$16:$A$18,0)))</f>
        <v>5</v>
      </c>
      <c r="G3727" s="42" t="n">
        <f aca="false">IF(A3727="","",WORKDAY(B3727,F3727))</f>
        <v>46296</v>
      </c>
    </row>
    <row r="3728" customFormat="false" ht="15" hidden="false" customHeight="false" outlineLevel="0" collapsed="false">
      <c r="A3728" s="37" t="n">
        <v>1003727</v>
      </c>
      <c r="B3728" s="38" t="n">
        <v>46289</v>
      </c>
      <c r="C3728" s="39" t="s">
        <v>68</v>
      </c>
      <c r="D3728" s="39" t="s">
        <v>31</v>
      </c>
      <c r="E3728" s="40" t="n">
        <v>3.3</v>
      </c>
      <c r="F3728" s="41" t="n">
        <f aca="false">IF(A3728="","",INDEX(Assumptions!$B$16:$B$18,MATCH(C3728,Assumptions!$A$16:$A$18,0)))</f>
        <v>1</v>
      </c>
      <c r="G3728" s="42" t="n">
        <f aca="false">IF(A3728="","",WORKDAY(B3728,F3728))</f>
        <v>46290</v>
      </c>
    </row>
    <row r="3729" customFormat="false" ht="15" hidden="false" customHeight="false" outlineLevel="0" collapsed="false">
      <c r="A3729" s="37" t="n">
        <v>1003728</v>
      </c>
      <c r="B3729" s="38" t="n">
        <v>46289</v>
      </c>
      <c r="C3729" s="39" t="s">
        <v>69</v>
      </c>
      <c r="D3729" s="39" t="s">
        <v>33</v>
      </c>
      <c r="E3729" s="40" t="n">
        <v>2</v>
      </c>
      <c r="F3729" s="41" t="n">
        <f aca="false">IF(A3729="","",INDEX(Assumptions!$B$16:$B$18,MATCH(C3729,Assumptions!$A$16:$A$18,0)))</f>
        <v>3</v>
      </c>
      <c r="G3729" s="42" t="n">
        <f aca="false">IF(A3729="","",WORKDAY(B3729,F3729))</f>
        <v>46294</v>
      </c>
    </row>
    <row r="3730" customFormat="false" ht="15" hidden="false" customHeight="false" outlineLevel="0" collapsed="false">
      <c r="A3730" s="37" t="n">
        <v>1003729</v>
      </c>
      <c r="B3730" s="38" t="n">
        <v>46289</v>
      </c>
      <c r="C3730" s="39" t="s">
        <v>69</v>
      </c>
      <c r="D3730" s="39" t="s">
        <v>31</v>
      </c>
      <c r="E3730" s="40" t="n">
        <v>1.1</v>
      </c>
      <c r="F3730" s="41" t="n">
        <f aca="false">IF(A3730="","",INDEX(Assumptions!$B$16:$B$18,MATCH(C3730,Assumptions!$A$16:$A$18,0)))</f>
        <v>3</v>
      </c>
      <c r="G3730" s="42" t="n">
        <f aca="false">IF(A3730="","",WORKDAY(B3730,F3730))</f>
        <v>46294</v>
      </c>
    </row>
    <row r="3731" customFormat="false" ht="15" hidden="false" customHeight="false" outlineLevel="0" collapsed="false">
      <c r="A3731" s="37" t="n">
        <v>1003730</v>
      </c>
      <c r="B3731" s="38" t="n">
        <v>46289</v>
      </c>
      <c r="C3731" s="39" t="s">
        <v>69</v>
      </c>
      <c r="D3731" s="39" t="s">
        <v>37</v>
      </c>
      <c r="E3731" s="40" t="n">
        <v>0.9</v>
      </c>
      <c r="F3731" s="41" t="n">
        <f aca="false">IF(A3731="","",INDEX(Assumptions!$B$16:$B$18,MATCH(C3731,Assumptions!$A$16:$A$18,0)))</f>
        <v>3</v>
      </c>
      <c r="G3731" s="42" t="n">
        <f aca="false">IF(A3731="","",WORKDAY(B3731,F3731))</f>
        <v>46294</v>
      </c>
    </row>
    <row r="3732" customFormat="false" ht="15" hidden="false" customHeight="false" outlineLevel="0" collapsed="false">
      <c r="A3732" s="37" t="n">
        <v>1003731</v>
      </c>
      <c r="B3732" s="38" t="n">
        <v>46289</v>
      </c>
      <c r="C3732" s="39" t="s">
        <v>69</v>
      </c>
      <c r="D3732" s="39" t="s">
        <v>39</v>
      </c>
      <c r="E3732" s="40" t="n">
        <v>0.5</v>
      </c>
      <c r="F3732" s="41" t="n">
        <f aca="false">IF(A3732="","",INDEX(Assumptions!$B$16:$B$18,MATCH(C3732,Assumptions!$A$16:$A$18,0)))</f>
        <v>3</v>
      </c>
      <c r="G3732" s="42" t="n">
        <f aca="false">IF(A3732="","",WORKDAY(B3732,F3732))</f>
        <v>46294</v>
      </c>
    </row>
    <row r="3733" customFormat="false" ht="15" hidden="false" customHeight="false" outlineLevel="0" collapsed="false">
      <c r="A3733" s="37" t="n">
        <v>1003732</v>
      </c>
      <c r="B3733" s="38" t="n">
        <v>46289</v>
      </c>
      <c r="C3733" s="39" t="s">
        <v>69</v>
      </c>
      <c r="D3733" s="39" t="s">
        <v>35</v>
      </c>
      <c r="E3733" s="40" t="n">
        <v>1.8</v>
      </c>
      <c r="F3733" s="41" t="n">
        <f aca="false">IF(A3733="","",INDEX(Assumptions!$B$16:$B$18,MATCH(C3733,Assumptions!$A$16:$A$18,0)))</f>
        <v>3</v>
      </c>
      <c r="G3733" s="42" t="n">
        <f aca="false">IF(A3733="","",WORKDAY(B3733,F3733))</f>
        <v>46294</v>
      </c>
    </row>
    <row r="3734" customFormat="false" ht="15" hidden="false" customHeight="false" outlineLevel="0" collapsed="false">
      <c r="A3734" s="37" t="n">
        <v>1003733</v>
      </c>
      <c r="B3734" s="38" t="n">
        <v>46289</v>
      </c>
      <c r="C3734" s="39" t="s">
        <v>70</v>
      </c>
      <c r="D3734" s="39" t="s">
        <v>35</v>
      </c>
      <c r="E3734" s="40" t="n">
        <v>1</v>
      </c>
      <c r="F3734" s="41" t="n">
        <f aca="false">IF(A3734="","",INDEX(Assumptions!$B$16:$B$18,MATCH(C3734,Assumptions!$A$16:$A$18,0)))</f>
        <v>5</v>
      </c>
      <c r="G3734" s="42" t="n">
        <f aca="false">IF(A3734="","",WORKDAY(B3734,F3734))</f>
        <v>46296</v>
      </c>
    </row>
    <row r="3735" customFormat="false" ht="15" hidden="false" customHeight="false" outlineLevel="0" collapsed="false">
      <c r="A3735" s="37" t="n">
        <v>1003734</v>
      </c>
      <c r="B3735" s="38" t="n">
        <v>46289</v>
      </c>
      <c r="C3735" s="39" t="s">
        <v>69</v>
      </c>
      <c r="D3735" s="39" t="s">
        <v>33</v>
      </c>
      <c r="E3735" s="40" t="n">
        <v>2.2</v>
      </c>
      <c r="F3735" s="41" t="n">
        <f aca="false">IF(A3735="","",INDEX(Assumptions!$B$16:$B$18,MATCH(C3735,Assumptions!$A$16:$A$18,0)))</f>
        <v>3</v>
      </c>
      <c r="G3735" s="42" t="n">
        <f aca="false">IF(A3735="","",WORKDAY(B3735,F3735))</f>
        <v>46294</v>
      </c>
    </row>
    <row r="3736" customFormat="false" ht="15" hidden="false" customHeight="false" outlineLevel="0" collapsed="false">
      <c r="A3736" s="37" t="n">
        <v>1003735</v>
      </c>
      <c r="B3736" s="38" t="n">
        <v>46289</v>
      </c>
      <c r="C3736" s="39" t="s">
        <v>69</v>
      </c>
      <c r="D3736" s="39" t="s">
        <v>35</v>
      </c>
      <c r="E3736" s="40" t="n">
        <v>0.6</v>
      </c>
      <c r="F3736" s="41" t="n">
        <f aca="false">IF(A3736="","",INDEX(Assumptions!$B$16:$B$18,MATCH(C3736,Assumptions!$A$16:$A$18,0)))</f>
        <v>3</v>
      </c>
      <c r="G3736" s="42" t="n">
        <f aca="false">IF(A3736="","",WORKDAY(B3736,F3736))</f>
        <v>46294</v>
      </c>
    </row>
    <row r="3737" customFormat="false" ht="15" hidden="false" customHeight="false" outlineLevel="0" collapsed="false">
      <c r="A3737" s="37" t="n">
        <v>1003736</v>
      </c>
      <c r="B3737" s="38" t="n">
        <v>46289</v>
      </c>
      <c r="C3737" s="39" t="s">
        <v>69</v>
      </c>
      <c r="D3737" s="39" t="s">
        <v>35</v>
      </c>
      <c r="E3737" s="40" t="n">
        <v>0.9</v>
      </c>
      <c r="F3737" s="41" t="n">
        <f aca="false">IF(A3737="","",INDEX(Assumptions!$B$16:$B$18,MATCH(C3737,Assumptions!$A$16:$A$18,0)))</f>
        <v>3</v>
      </c>
      <c r="G3737" s="42" t="n">
        <f aca="false">IF(A3737="","",WORKDAY(B3737,F3737))</f>
        <v>46294</v>
      </c>
    </row>
    <row r="3738" customFormat="false" ht="15" hidden="false" customHeight="false" outlineLevel="0" collapsed="false">
      <c r="A3738" s="37" t="n">
        <v>1003737</v>
      </c>
      <c r="B3738" s="38" t="n">
        <v>46289</v>
      </c>
      <c r="C3738" s="39" t="s">
        <v>69</v>
      </c>
      <c r="D3738" s="39" t="s">
        <v>31</v>
      </c>
      <c r="E3738" s="40" t="n">
        <v>1.2</v>
      </c>
      <c r="F3738" s="41" t="n">
        <f aca="false">IF(A3738="","",INDEX(Assumptions!$B$16:$B$18,MATCH(C3738,Assumptions!$A$16:$A$18,0)))</f>
        <v>3</v>
      </c>
      <c r="G3738" s="42" t="n">
        <f aca="false">IF(A3738="","",WORKDAY(B3738,F3738))</f>
        <v>46294</v>
      </c>
    </row>
    <row r="3739" customFormat="false" ht="15" hidden="false" customHeight="false" outlineLevel="0" collapsed="false">
      <c r="A3739" s="37" t="n">
        <v>1003738</v>
      </c>
      <c r="B3739" s="38" t="n">
        <v>46289</v>
      </c>
      <c r="C3739" s="39" t="s">
        <v>69</v>
      </c>
      <c r="D3739" s="39" t="s">
        <v>37</v>
      </c>
      <c r="E3739" s="40" t="n">
        <v>1.5</v>
      </c>
      <c r="F3739" s="41" t="n">
        <f aca="false">IF(A3739="","",INDEX(Assumptions!$B$16:$B$18,MATCH(C3739,Assumptions!$A$16:$A$18,0)))</f>
        <v>3</v>
      </c>
      <c r="G3739" s="42" t="n">
        <f aca="false">IF(A3739="","",WORKDAY(B3739,F3739))</f>
        <v>46294</v>
      </c>
    </row>
    <row r="3740" customFormat="false" ht="15" hidden="false" customHeight="false" outlineLevel="0" collapsed="false">
      <c r="A3740" s="37" t="n">
        <v>1003739</v>
      </c>
      <c r="B3740" s="38" t="n">
        <v>46289</v>
      </c>
      <c r="C3740" s="39" t="s">
        <v>69</v>
      </c>
      <c r="D3740" s="39" t="s">
        <v>33</v>
      </c>
      <c r="E3740" s="40" t="n">
        <v>1.7</v>
      </c>
      <c r="F3740" s="41" t="n">
        <f aca="false">IF(A3740="","",INDEX(Assumptions!$B$16:$B$18,MATCH(C3740,Assumptions!$A$16:$A$18,0)))</f>
        <v>3</v>
      </c>
      <c r="G3740" s="42" t="n">
        <f aca="false">IF(A3740="","",WORKDAY(B3740,F3740))</f>
        <v>46294</v>
      </c>
    </row>
    <row r="3741" customFormat="false" ht="15" hidden="false" customHeight="false" outlineLevel="0" collapsed="false">
      <c r="A3741" s="37" t="n">
        <v>1003740</v>
      </c>
      <c r="B3741" s="38" t="n">
        <v>46289</v>
      </c>
      <c r="C3741" s="39" t="s">
        <v>69</v>
      </c>
      <c r="D3741" s="39" t="s">
        <v>33</v>
      </c>
      <c r="E3741" s="40" t="n">
        <v>2.9</v>
      </c>
      <c r="F3741" s="41" t="n">
        <f aca="false">IF(A3741="","",INDEX(Assumptions!$B$16:$B$18,MATCH(C3741,Assumptions!$A$16:$A$18,0)))</f>
        <v>3</v>
      </c>
      <c r="G3741" s="42" t="n">
        <f aca="false">IF(A3741="","",WORKDAY(B3741,F3741))</f>
        <v>46294</v>
      </c>
    </row>
    <row r="3742" customFormat="false" ht="15" hidden="false" customHeight="false" outlineLevel="0" collapsed="false">
      <c r="A3742" s="37" t="n">
        <v>1003741</v>
      </c>
      <c r="B3742" s="38" t="n">
        <v>46289</v>
      </c>
      <c r="C3742" s="39" t="s">
        <v>70</v>
      </c>
      <c r="D3742" s="39" t="s">
        <v>39</v>
      </c>
      <c r="E3742" s="40" t="n">
        <v>1.4</v>
      </c>
      <c r="F3742" s="41" t="n">
        <f aca="false">IF(A3742="","",INDEX(Assumptions!$B$16:$B$18,MATCH(C3742,Assumptions!$A$16:$A$18,0)))</f>
        <v>5</v>
      </c>
      <c r="G3742" s="42" t="n">
        <f aca="false">IF(A3742="","",WORKDAY(B3742,F3742))</f>
        <v>46296</v>
      </c>
    </row>
    <row r="3743" customFormat="false" ht="15" hidden="false" customHeight="false" outlineLevel="0" collapsed="false">
      <c r="A3743" s="37" t="n">
        <v>1003742</v>
      </c>
      <c r="B3743" s="38" t="n">
        <v>46289</v>
      </c>
      <c r="C3743" s="39" t="s">
        <v>69</v>
      </c>
      <c r="D3743" s="39" t="s">
        <v>39</v>
      </c>
      <c r="E3743" s="40" t="n">
        <v>1.8</v>
      </c>
      <c r="F3743" s="41" t="n">
        <f aca="false">IF(A3743="","",INDEX(Assumptions!$B$16:$B$18,MATCH(C3743,Assumptions!$A$16:$A$18,0)))</f>
        <v>3</v>
      </c>
      <c r="G3743" s="42" t="n">
        <f aca="false">IF(A3743="","",WORKDAY(B3743,F3743))</f>
        <v>46294</v>
      </c>
    </row>
    <row r="3744" customFormat="false" ht="15" hidden="false" customHeight="false" outlineLevel="0" collapsed="false">
      <c r="A3744" s="37" t="n">
        <v>1003743</v>
      </c>
      <c r="B3744" s="38" t="n">
        <v>46289</v>
      </c>
      <c r="C3744" s="39" t="s">
        <v>69</v>
      </c>
      <c r="D3744" s="39" t="s">
        <v>39</v>
      </c>
      <c r="E3744" s="40" t="n">
        <v>1.2</v>
      </c>
      <c r="F3744" s="41" t="n">
        <f aca="false">IF(A3744="","",INDEX(Assumptions!$B$16:$B$18,MATCH(C3744,Assumptions!$A$16:$A$18,0)))</f>
        <v>3</v>
      </c>
      <c r="G3744" s="42" t="n">
        <f aca="false">IF(A3744="","",WORKDAY(B3744,F3744))</f>
        <v>46294</v>
      </c>
    </row>
    <row r="3745" customFormat="false" ht="15" hidden="false" customHeight="false" outlineLevel="0" collapsed="false">
      <c r="A3745" s="37" t="n">
        <v>1003744</v>
      </c>
      <c r="B3745" s="38" t="n">
        <v>46289</v>
      </c>
      <c r="C3745" s="39" t="s">
        <v>70</v>
      </c>
      <c r="D3745" s="39" t="s">
        <v>31</v>
      </c>
      <c r="E3745" s="40" t="n">
        <v>1.8</v>
      </c>
      <c r="F3745" s="41" t="n">
        <f aca="false">IF(A3745="","",INDEX(Assumptions!$B$16:$B$18,MATCH(C3745,Assumptions!$A$16:$A$18,0)))</f>
        <v>5</v>
      </c>
      <c r="G3745" s="42" t="n">
        <f aca="false">IF(A3745="","",WORKDAY(B3745,F3745))</f>
        <v>46296</v>
      </c>
    </row>
    <row r="3746" customFormat="false" ht="15" hidden="false" customHeight="false" outlineLevel="0" collapsed="false">
      <c r="A3746" s="37" t="n">
        <v>1003745</v>
      </c>
      <c r="B3746" s="38" t="n">
        <v>46289</v>
      </c>
      <c r="C3746" s="39" t="s">
        <v>68</v>
      </c>
      <c r="D3746" s="39" t="s">
        <v>35</v>
      </c>
      <c r="E3746" s="40" t="n">
        <v>1.2</v>
      </c>
      <c r="F3746" s="41" t="n">
        <f aca="false">IF(A3746="","",INDEX(Assumptions!$B$16:$B$18,MATCH(C3746,Assumptions!$A$16:$A$18,0)))</f>
        <v>1</v>
      </c>
      <c r="G3746" s="42" t="n">
        <f aca="false">IF(A3746="","",WORKDAY(B3746,F3746))</f>
        <v>46290</v>
      </c>
    </row>
    <row r="3747" customFormat="false" ht="15" hidden="false" customHeight="false" outlineLevel="0" collapsed="false">
      <c r="A3747" s="37" t="n">
        <v>1003746</v>
      </c>
      <c r="B3747" s="38" t="n">
        <v>46289</v>
      </c>
      <c r="C3747" s="39" t="s">
        <v>70</v>
      </c>
      <c r="D3747" s="39" t="s">
        <v>35</v>
      </c>
      <c r="E3747" s="40" t="n">
        <v>0.7</v>
      </c>
      <c r="F3747" s="41" t="n">
        <f aca="false">IF(A3747="","",INDEX(Assumptions!$B$16:$B$18,MATCH(C3747,Assumptions!$A$16:$A$18,0)))</f>
        <v>5</v>
      </c>
      <c r="G3747" s="42" t="n">
        <f aca="false">IF(A3747="","",WORKDAY(B3747,F3747))</f>
        <v>46296</v>
      </c>
    </row>
    <row r="3748" customFormat="false" ht="15" hidden="false" customHeight="false" outlineLevel="0" collapsed="false">
      <c r="A3748" s="37" t="n">
        <v>1003747</v>
      </c>
      <c r="B3748" s="38" t="n">
        <v>46289</v>
      </c>
      <c r="C3748" s="39" t="s">
        <v>69</v>
      </c>
      <c r="D3748" s="39" t="s">
        <v>31</v>
      </c>
      <c r="E3748" s="40" t="n">
        <v>0.6</v>
      </c>
      <c r="F3748" s="41" t="n">
        <f aca="false">IF(A3748="","",INDEX(Assumptions!$B$16:$B$18,MATCH(C3748,Assumptions!$A$16:$A$18,0)))</f>
        <v>3</v>
      </c>
      <c r="G3748" s="42" t="n">
        <f aca="false">IF(A3748="","",WORKDAY(B3748,F3748))</f>
        <v>46294</v>
      </c>
    </row>
    <row r="3749" customFormat="false" ht="15" hidden="false" customHeight="false" outlineLevel="0" collapsed="false">
      <c r="A3749" s="37" t="n">
        <v>1003748</v>
      </c>
      <c r="B3749" s="38" t="n">
        <v>46289</v>
      </c>
      <c r="C3749" s="39" t="s">
        <v>69</v>
      </c>
      <c r="D3749" s="39" t="s">
        <v>39</v>
      </c>
      <c r="E3749" s="40" t="n">
        <v>1.8</v>
      </c>
      <c r="F3749" s="41" t="n">
        <f aca="false">IF(A3749="","",INDEX(Assumptions!$B$16:$B$18,MATCH(C3749,Assumptions!$A$16:$A$18,0)))</f>
        <v>3</v>
      </c>
      <c r="G3749" s="42" t="n">
        <f aca="false">IF(A3749="","",WORKDAY(B3749,F3749))</f>
        <v>46294</v>
      </c>
    </row>
    <row r="3750" customFormat="false" ht="15" hidden="false" customHeight="false" outlineLevel="0" collapsed="false">
      <c r="A3750" s="37" t="n">
        <v>1003749</v>
      </c>
      <c r="B3750" s="38" t="n">
        <v>46289</v>
      </c>
      <c r="C3750" s="39" t="s">
        <v>69</v>
      </c>
      <c r="D3750" s="39" t="s">
        <v>39</v>
      </c>
      <c r="E3750" s="40" t="n">
        <v>1.4</v>
      </c>
      <c r="F3750" s="41" t="n">
        <f aca="false">IF(A3750="","",INDEX(Assumptions!$B$16:$B$18,MATCH(C3750,Assumptions!$A$16:$A$18,0)))</f>
        <v>3</v>
      </c>
      <c r="G3750" s="42" t="n">
        <f aca="false">IF(A3750="","",WORKDAY(B3750,F3750))</f>
        <v>46294</v>
      </c>
    </row>
    <row r="3751" customFormat="false" ht="15" hidden="false" customHeight="false" outlineLevel="0" collapsed="false">
      <c r="A3751" s="37" t="n">
        <v>1003750</v>
      </c>
      <c r="B3751" s="38" t="n">
        <v>46289</v>
      </c>
      <c r="C3751" s="39" t="s">
        <v>69</v>
      </c>
      <c r="D3751" s="39" t="s">
        <v>37</v>
      </c>
      <c r="E3751" s="40" t="n">
        <v>1</v>
      </c>
      <c r="F3751" s="41" t="n">
        <f aca="false">IF(A3751="","",INDEX(Assumptions!$B$16:$B$18,MATCH(C3751,Assumptions!$A$16:$A$18,0)))</f>
        <v>3</v>
      </c>
      <c r="G3751" s="42" t="n">
        <f aca="false">IF(A3751="","",WORKDAY(B3751,F3751))</f>
        <v>46294</v>
      </c>
    </row>
    <row r="3752" customFormat="false" ht="15" hidden="false" customHeight="false" outlineLevel="0" collapsed="false">
      <c r="A3752" s="37" t="n">
        <v>1003751</v>
      </c>
      <c r="B3752" s="38" t="n">
        <v>46289</v>
      </c>
      <c r="C3752" s="39" t="s">
        <v>69</v>
      </c>
      <c r="D3752" s="39" t="s">
        <v>37</v>
      </c>
      <c r="E3752" s="40" t="n">
        <v>1.4</v>
      </c>
      <c r="F3752" s="41" t="n">
        <f aca="false">IF(A3752="","",INDEX(Assumptions!$B$16:$B$18,MATCH(C3752,Assumptions!$A$16:$A$18,0)))</f>
        <v>3</v>
      </c>
      <c r="G3752" s="42" t="n">
        <f aca="false">IF(A3752="","",WORKDAY(B3752,F3752))</f>
        <v>46294</v>
      </c>
    </row>
    <row r="3753" customFormat="false" ht="15" hidden="false" customHeight="false" outlineLevel="0" collapsed="false">
      <c r="A3753" s="37" t="n">
        <v>1003752</v>
      </c>
      <c r="B3753" s="38" t="n">
        <v>46289</v>
      </c>
      <c r="C3753" s="39" t="s">
        <v>69</v>
      </c>
      <c r="D3753" s="39" t="s">
        <v>33</v>
      </c>
      <c r="E3753" s="40" t="n">
        <v>1.7</v>
      </c>
      <c r="F3753" s="41" t="n">
        <f aca="false">IF(A3753="","",INDEX(Assumptions!$B$16:$B$18,MATCH(C3753,Assumptions!$A$16:$A$18,0)))</f>
        <v>3</v>
      </c>
      <c r="G3753" s="42" t="n">
        <f aca="false">IF(A3753="","",WORKDAY(B3753,F3753))</f>
        <v>46294</v>
      </c>
    </row>
    <row r="3754" customFormat="false" ht="15" hidden="false" customHeight="false" outlineLevel="0" collapsed="false">
      <c r="A3754" s="37" t="n">
        <v>1003753</v>
      </c>
      <c r="B3754" s="38" t="n">
        <v>46289</v>
      </c>
      <c r="C3754" s="39" t="s">
        <v>69</v>
      </c>
      <c r="D3754" s="39" t="s">
        <v>31</v>
      </c>
      <c r="E3754" s="40" t="n">
        <v>4.5</v>
      </c>
      <c r="F3754" s="41" t="n">
        <f aca="false">IF(A3754="","",INDEX(Assumptions!$B$16:$B$18,MATCH(C3754,Assumptions!$A$16:$A$18,0)))</f>
        <v>3</v>
      </c>
      <c r="G3754" s="42" t="n">
        <f aca="false">IF(A3754="","",WORKDAY(B3754,F3754))</f>
        <v>46294</v>
      </c>
    </row>
    <row r="3755" customFormat="false" ht="15" hidden="false" customHeight="false" outlineLevel="0" collapsed="false">
      <c r="A3755" s="37" t="n">
        <v>1003754</v>
      </c>
      <c r="B3755" s="38" t="n">
        <v>46289</v>
      </c>
      <c r="C3755" s="39" t="s">
        <v>69</v>
      </c>
      <c r="D3755" s="39" t="s">
        <v>31</v>
      </c>
      <c r="E3755" s="40" t="n">
        <v>3</v>
      </c>
      <c r="F3755" s="41" t="n">
        <f aca="false">IF(A3755="","",INDEX(Assumptions!$B$16:$B$18,MATCH(C3755,Assumptions!$A$16:$A$18,0)))</f>
        <v>3</v>
      </c>
      <c r="G3755" s="42" t="n">
        <f aca="false">IF(A3755="","",WORKDAY(B3755,F3755))</f>
        <v>46294</v>
      </c>
    </row>
    <row r="3756" customFormat="false" ht="15" hidden="false" customHeight="false" outlineLevel="0" collapsed="false">
      <c r="A3756" s="37" t="n">
        <v>1003755</v>
      </c>
      <c r="B3756" s="38" t="n">
        <v>46289</v>
      </c>
      <c r="C3756" s="39" t="s">
        <v>69</v>
      </c>
      <c r="D3756" s="39" t="s">
        <v>31</v>
      </c>
      <c r="E3756" s="40" t="n">
        <v>0.6</v>
      </c>
      <c r="F3756" s="41" t="n">
        <f aca="false">IF(A3756="","",INDEX(Assumptions!$B$16:$B$18,MATCH(C3756,Assumptions!$A$16:$A$18,0)))</f>
        <v>3</v>
      </c>
      <c r="G3756" s="42" t="n">
        <f aca="false">IF(A3756="","",WORKDAY(B3756,F3756))</f>
        <v>46294</v>
      </c>
    </row>
    <row r="3757" customFormat="false" ht="15" hidden="false" customHeight="false" outlineLevel="0" collapsed="false">
      <c r="A3757" s="37" t="n">
        <v>1003756</v>
      </c>
      <c r="B3757" s="38" t="n">
        <v>46289</v>
      </c>
      <c r="C3757" s="39" t="s">
        <v>69</v>
      </c>
      <c r="D3757" s="39" t="s">
        <v>35</v>
      </c>
      <c r="E3757" s="40" t="n">
        <v>5.8</v>
      </c>
      <c r="F3757" s="41" t="n">
        <f aca="false">IF(A3757="","",INDEX(Assumptions!$B$16:$B$18,MATCH(C3757,Assumptions!$A$16:$A$18,0)))</f>
        <v>3</v>
      </c>
      <c r="G3757" s="42" t="n">
        <f aca="false">IF(A3757="","",WORKDAY(B3757,F3757))</f>
        <v>46294</v>
      </c>
    </row>
    <row r="3758" customFormat="false" ht="15" hidden="false" customHeight="false" outlineLevel="0" collapsed="false">
      <c r="A3758" s="37" t="n">
        <v>1003757</v>
      </c>
      <c r="B3758" s="38" t="n">
        <v>46289</v>
      </c>
      <c r="C3758" s="39" t="s">
        <v>68</v>
      </c>
      <c r="D3758" s="39" t="s">
        <v>31</v>
      </c>
      <c r="E3758" s="40" t="n">
        <v>1.3</v>
      </c>
      <c r="F3758" s="41" t="n">
        <f aca="false">IF(A3758="","",INDEX(Assumptions!$B$16:$B$18,MATCH(C3758,Assumptions!$A$16:$A$18,0)))</f>
        <v>1</v>
      </c>
      <c r="G3758" s="42" t="n">
        <f aca="false">IF(A3758="","",WORKDAY(B3758,F3758))</f>
        <v>46290</v>
      </c>
    </row>
    <row r="3759" customFormat="false" ht="15" hidden="false" customHeight="false" outlineLevel="0" collapsed="false">
      <c r="A3759" s="37" t="n">
        <v>1003758</v>
      </c>
      <c r="B3759" s="38" t="n">
        <v>46289</v>
      </c>
      <c r="C3759" s="39" t="s">
        <v>69</v>
      </c>
      <c r="D3759" s="39" t="s">
        <v>35</v>
      </c>
      <c r="E3759" s="40" t="n">
        <v>1.6</v>
      </c>
      <c r="F3759" s="41" t="n">
        <f aca="false">IF(A3759="","",INDEX(Assumptions!$B$16:$B$18,MATCH(C3759,Assumptions!$A$16:$A$18,0)))</f>
        <v>3</v>
      </c>
      <c r="G3759" s="42" t="n">
        <f aca="false">IF(A3759="","",WORKDAY(B3759,F3759))</f>
        <v>46294</v>
      </c>
    </row>
    <row r="3760" customFormat="false" ht="15" hidden="false" customHeight="false" outlineLevel="0" collapsed="false">
      <c r="A3760" s="37" t="n">
        <v>1003759</v>
      </c>
      <c r="B3760" s="38" t="n">
        <v>46289</v>
      </c>
      <c r="C3760" s="39" t="s">
        <v>69</v>
      </c>
      <c r="D3760" s="39" t="s">
        <v>35</v>
      </c>
      <c r="E3760" s="40" t="n">
        <v>2.9</v>
      </c>
      <c r="F3760" s="41" t="n">
        <f aca="false">IF(A3760="","",INDEX(Assumptions!$B$16:$B$18,MATCH(C3760,Assumptions!$A$16:$A$18,0)))</f>
        <v>3</v>
      </c>
      <c r="G3760" s="42" t="n">
        <f aca="false">IF(A3760="","",WORKDAY(B3760,F3760))</f>
        <v>46294</v>
      </c>
    </row>
    <row r="3761" customFormat="false" ht="15" hidden="false" customHeight="false" outlineLevel="0" collapsed="false">
      <c r="A3761" s="37" t="n">
        <v>1003760</v>
      </c>
      <c r="B3761" s="38" t="n">
        <v>46289</v>
      </c>
      <c r="C3761" s="39" t="s">
        <v>69</v>
      </c>
      <c r="D3761" s="39" t="s">
        <v>37</v>
      </c>
      <c r="E3761" s="40" t="n">
        <v>5.2</v>
      </c>
      <c r="F3761" s="41" t="n">
        <f aca="false">IF(A3761="","",INDEX(Assumptions!$B$16:$B$18,MATCH(C3761,Assumptions!$A$16:$A$18,0)))</f>
        <v>3</v>
      </c>
      <c r="G3761" s="42" t="n">
        <f aca="false">IF(A3761="","",WORKDAY(B3761,F3761))</f>
        <v>46294</v>
      </c>
    </row>
    <row r="3762" customFormat="false" ht="15" hidden="false" customHeight="false" outlineLevel="0" collapsed="false">
      <c r="A3762" s="37" t="n">
        <v>1003761</v>
      </c>
      <c r="B3762" s="38" t="n">
        <v>46289</v>
      </c>
      <c r="C3762" s="39" t="s">
        <v>70</v>
      </c>
      <c r="D3762" s="39" t="s">
        <v>37</v>
      </c>
      <c r="E3762" s="40" t="n">
        <v>2.6</v>
      </c>
      <c r="F3762" s="41" t="n">
        <f aca="false">IF(A3762="","",INDEX(Assumptions!$B$16:$B$18,MATCH(C3762,Assumptions!$A$16:$A$18,0)))</f>
        <v>5</v>
      </c>
      <c r="G3762" s="42" t="n">
        <f aca="false">IF(A3762="","",WORKDAY(B3762,F3762))</f>
        <v>46296</v>
      </c>
    </row>
    <row r="3763" customFormat="false" ht="15" hidden="false" customHeight="false" outlineLevel="0" collapsed="false">
      <c r="A3763" s="37" t="n">
        <v>1003762</v>
      </c>
      <c r="B3763" s="38" t="n">
        <v>46289</v>
      </c>
      <c r="C3763" s="39" t="s">
        <v>69</v>
      </c>
      <c r="D3763" s="39" t="s">
        <v>35</v>
      </c>
      <c r="E3763" s="40" t="n">
        <v>2.4</v>
      </c>
      <c r="F3763" s="41" t="n">
        <f aca="false">IF(A3763="","",INDEX(Assumptions!$B$16:$B$18,MATCH(C3763,Assumptions!$A$16:$A$18,0)))</f>
        <v>3</v>
      </c>
      <c r="G3763" s="42" t="n">
        <f aca="false">IF(A3763="","",WORKDAY(B3763,F3763))</f>
        <v>46294</v>
      </c>
    </row>
    <row r="3764" customFormat="false" ht="15" hidden="false" customHeight="false" outlineLevel="0" collapsed="false">
      <c r="A3764" s="37" t="n">
        <v>1003763</v>
      </c>
      <c r="B3764" s="38" t="n">
        <v>46289</v>
      </c>
      <c r="C3764" s="39" t="s">
        <v>69</v>
      </c>
      <c r="D3764" s="39" t="s">
        <v>39</v>
      </c>
      <c r="E3764" s="40" t="n">
        <v>2.7</v>
      </c>
      <c r="F3764" s="41" t="n">
        <f aca="false">IF(A3764="","",INDEX(Assumptions!$B$16:$B$18,MATCH(C3764,Assumptions!$A$16:$A$18,0)))</f>
        <v>3</v>
      </c>
      <c r="G3764" s="42" t="n">
        <f aca="false">IF(A3764="","",WORKDAY(B3764,F3764))</f>
        <v>46294</v>
      </c>
    </row>
    <row r="3765" customFormat="false" ht="15" hidden="false" customHeight="false" outlineLevel="0" collapsed="false">
      <c r="A3765" s="37" t="n">
        <v>1003764</v>
      </c>
      <c r="B3765" s="38" t="n">
        <v>46289</v>
      </c>
      <c r="C3765" s="39" t="s">
        <v>69</v>
      </c>
      <c r="D3765" s="39" t="s">
        <v>35</v>
      </c>
      <c r="E3765" s="40" t="n">
        <v>1</v>
      </c>
      <c r="F3765" s="41" t="n">
        <f aca="false">IF(A3765="","",INDEX(Assumptions!$B$16:$B$18,MATCH(C3765,Assumptions!$A$16:$A$18,0)))</f>
        <v>3</v>
      </c>
      <c r="G3765" s="42" t="n">
        <f aca="false">IF(A3765="","",WORKDAY(B3765,F3765))</f>
        <v>46294</v>
      </c>
    </row>
    <row r="3766" customFormat="false" ht="15" hidden="false" customHeight="false" outlineLevel="0" collapsed="false">
      <c r="A3766" s="37" t="n">
        <v>1003765</v>
      </c>
      <c r="B3766" s="38" t="n">
        <v>46289</v>
      </c>
      <c r="C3766" s="39" t="s">
        <v>68</v>
      </c>
      <c r="D3766" s="39" t="s">
        <v>37</v>
      </c>
      <c r="E3766" s="40" t="n">
        <v>0.4</v>
      </c>
      <c r="F3766" s="41" t="n">
        <f aca="false">IF(A3766="","",INDEX(Assumptions!$B$16:$B$18,MATCH(C3766,Assumptions!$A$16:$A$18,0)))</f>
        <v>1</v>
      </c>
      <c r="G3766" s="42" t="n">
        <f aca="false">IF(A3766="","",WORKDAY(B3766,F3766))</f>
        <v>46290</v>
      </c>
    </row>
    <row r="3767" customFormat="false" ht="15" hidden="false" customHeight="false" outlineLevel="0" collapsed="false">
      <c r="A3767" s="37" t="n">
        <v>1003766</v>
      </c>
      <c r="B3767" s="38" t="n">
        <v>46289</v>
      </c>
      <c r="C3767" s="39" t="s">
        <v>69</v>
      </c>
      <c r="D3767" s="39" t="s">
        <v>37</v>
      </c>
      <c r="E3767" s="40" t="n">
        <v>1.8</v>
      </c>
      <c r="F3767" s="41" t="n">
        <f aca="false">IF(A3767="","",INDEX(Assumptions!$B$16:$B$18,MATCH(C3767,Assumptions!$A$16:$A$18,0)))</f>
        <v>3</v>
      </c>
      <c r="G3767" s="42" t="n">
        <f aca="false">IF(A3767="","",WORKDAY(B3767,F3767))</f>
        <v>46294</v>
      </c>
    </row>
    <row r="3768" customFormat="false" ht="15" hidden="false" customHeight="false" outlineLevel="0" collapsed="false">
      <c r="A3768" s="37" t="n">
        <v>1003767</v>
      </c>
      <c r="B3768" s="38" t="n">
        <v>46289</v>
      </c>
      <c r="C3768" s="39" t="s">
        <v>68</v>
      </c>
      <c r="D3768" s="39" t="s">
        <v>39</v>
      </c>
      <c r="E3768" s="40" t="n">
        <v>2.2</v>
      </c>
      <c r="F3768" s="41" t="n">
        <f aca="false">IF(A3768="","",INDEX(Assumptions!$B$16:$B$18,MATCH(C3768,Assumptions!$A$16:$A$18,0)))</f>
        <v>1</v>
      </c>
      <c r="G3768" s="42" t="n">
        <f aca="false">IF(A3768="","",WORKDAY(B3768,F3768))</f>
        <v>46290</v>
      </c>
    </row>
    <row r="3769" customFormat="false" ht="15" hidden="false" customHeight="false" outlineLevel="0" collapsed="false">
      <c r="A3769" s="37" t="n">
        <v>1003768</v>
      </c>
      <c r="B3769" s="38" t="n">
        <v>46289</v>
      </c>
      <c r="C3769" s="39" t="s">
        <v>68</v>
      </c>
      <c r="D3769" s="39" t="s">
        <v>39</v>
      </c>
      <c r="E3769" s="40" t="n">
        <v>1.9</v>
      </c>
      <c r="F3769" s="41" t="n">
        <f aca="false">IF(A3769="","",INDEX(Assumptions!$B$16:$B$18,MATCH(C3769,Assumptions!$A$16:$A$18,0)))</f>
        <v>1</v>
      </c>
      <c r="G3769" s="42" t="n">
        <f aca="false">IF(A3769="","",WORKDAY(B3769,F3769))</f>
        <v>46290</v>
      </c>
    </row>
    <row r="3770" customFormat="false" ht="15" hidden="false" customHeight="false" outlineLevel="0" collapsed="false">
      <c r="A3770" s="37" t="n">
        <v>1003769</v>
      </c>
      <c r="B3770" s="38" t="n">
        <v>46289</v>
      </c>
      <c r="C3770" s="39" t="s">
        <v>68</v>
      </c>
      <c r="D3770" s="39" t="s">
        <v>33</v>
      </c>
      <c r="E3770" s="40" t="n">
        <v>0.9</v>
      </c>
      <c r="F3770" s="41" t="n">
        <f aca="false">IF(A3770="","",INDEX(Assumptions!$B$16:$B$18,MATCH(C3770,Assumptions!$A$16:$A$18,0)))</f>
        <v>1</v>
      </c>
      <c r="G3770" s="42" t="n">
        <f aca="false">IF(A3770="","",WORKDAY(B3770,F3770))</f>
        <v>46290</v>
      </c>
    </row>
    <row r="3771" customFormat="false" ht="15" hidden="false" customHeight="false" outlineLevel="0" collapsed="false">
      <c r="A3771" s="37" t="n">
        <v>1003770</v>
      </c>
      <c r="B3771" s="38" t="n">
        <v>46289</v>
      </c>
      <c r="C3771" s="39" t="s">
        <v>69</v>
      </c>
      <c r="D3771" s="39" t="s">
        <v>39</v>
      </c>
      <c r="E3771" s="40" t="n">
        <v>14</v>
      </c>
      <c r="F3771" s="41" t="n">
        <f aca="false">IF(A3771="","",INDEX(Assumptions!$B$16:$B$18,MATCH(C3771,Assumptions!$A$16:$A$18,0)))</f>
        <v>3</v>
      </c>
      <c r="G3771" s="42" t="n">
        <f aca="false">IF(A3771="","",WORKDAY(B3771,F3771))</f>
        <v>46294</v>
      </c>
    </row>
    <row r="3772" customFormat="false" ht="15" hidden="false" customHeight="false" outlineLevel="0" collapsed="false">
      <c r="A3772" s="37" t="n">
        <v>1003771</v>
      </c>
      <c r="B3772" s="38" t="n">
        <v>46289</v>
      </c>
      <c r="C3772" s="39" t="s">
        <v>68</v>
      </c>
      <c r="D3772" s="39" t="s">
        <v>35</v>
      </c>
      <c r="E3772" s="40" t="n">
        <v>1.2</v>
      </c>
      <c r="F3772" s="41" t="n">
        <f aca="false">IF(A3772="","",INDEX(Assumptions!$B$16:$B$18,MATCH(C3772,Assumptions!$A$16:$A$18,0)))</f>
        <v>1</v>
      </c>
      <c r="G3772" s="42" t="n">
        <f aca="false">IF(A3772="","",WORKDAY(B3772,F3772))</f>
        <v>46290</v>
      </c>
    </row>
    <row r="3773" customFormat="false" ht="15" hidden="false" customHeight="false" outlineLevel="0" collapsed="false">
      <c r="A3773" s="37" t="n">
        <v>1003772</v>
      </c>
      <c r="B3773" s="38" t="n">
        <v>46289</v>
      </c>
      <c r="C3773" s="39" t="s">
        <v>70</v>
      </c>
      <c r="D3773" s="39" t="s">
        <v>31</v>
      </c>
      <c r="E3773" s="40" t="n">
        <v>7.7</v>
      </c>
      <c r="F3773" s="41" t="n">
        <f aca="false">IF(A3773="","",INDEX(Assumptions!$B$16:$B$18,MATCH(C3773,Assumptions!$A$16:$A$18,0)))</f>
        <v>5</v>
      </c>
      <c r="G3773" s="42" t="n">
        <f aca="false">IF(A3773="","",WORKDAY(B3773,F3773))</f>
        <v>46296</v>
      </c>
    </row>
    <row r="3774" customFormat="false" ht="15" hidden="false" customHeight="false" outlineLevel="0" collapsed="false">
      <c r="A3774" s="37" t="n">
        <v>1003773</v>
      </c>
      <c r="B3774" s="38" t="n">
        <v>46289</v>
      </c>
      <c r="C3774" s="39" t="s">
        <v>69</v>
      </c>
      <c r="D3774" s="39" t="s">
        <v>33</v>
      </c>
      <c r="E3774" s="40" t="n">
        <v>1.3</v>
      </c>
      <c r="F3774" s="41" t="n">
        <f aca="false">IF(A3774="","",INDEX(Assumptions!$B$16:$B$18,MATCH(C3774,Assumptions!$A$16:$A$18,0)))</f>
        <v>3</v>
      </c>
      <c r="G3774" s="42" t="n">
        <f aca="false">IF(A3774="","",WORKDAY(B3774,F3774))</f>
        <v>46294</v>
      </c>
    </row>
    <row r="3775" customFormat="false" ht="15" hidden="false" customHeight="false" outlineLevel="0" collapsed="false">
      <c r="A3775" s="37" t="n">
        <v>1003774</v>
      </c>
      <c r="B3775" s="38" t="n">
        <v>46289</v>
      </c>
      <c r="C3775" s="39" t="s">
        <v>69</v>
      </c>
      <c r="D3775" s="39" t="s">
        <v>33</v>
      </c>
      <c r="E3775" s="40" t="n">
        <v>3.2</v>
      </c>
      <c r="F3775" s="41" t="n">
        <f aca="false">IF(A3775="","",INDEX(Assumptions!$B$16:$B$18,MATCH(C3775,Assumptions!$A$16:$A$18,0)))</f>
        <v>3</v>
      </c>
      <c r="G3775" s="42" t="n">
        <f aca="false">IF(A3775="","",WORKDAY(B3775,F3775))</f>
        <v>46294</v>
      </c>
    </row>
    <row r="3776" customFormat="false" ht="15" hidden="false" customHeight="false" outlineLevel="0" collapsed="false">
      <c r="A3776" s="37" t="n">
        <v>1003775</v>
      </c>
      <c r="B3776" s="38" t="n">
        <v>46289</v>
      </c>
      <c r="C3776" s="39" t="s">
        <v>69</v>
      </c>
      <c r="D3776" s="39" t="s">
        <v>31</v>
      </c>
      <c r="E3776" s="40" t="n">
        <v>1.1</v>
      </c>
      <c r="F3776" s="41" t="n">
        <f aca="false">IF(A3776="","",INDEX(Assumptions!$B$16:$B$18,MATCH(C3776,Assumptions!$A$16:$A$18,0)))</f>
        <v>3</v>
      </c>
      <c r="G3776" s="42" t="n">
        <f aca="false">IF(A3776="","",WORKDAY(B3776,F3776))</f>
        <v>46294</v>
      </c>
    </row>
    <row r="3777" customFormat="false" ht="15" hidden="false" customHeight="false" outlineLevel="0" collapsed="false">
      <c r="A3777" s="37" t="n">
        <v>1003776</v>
      </c>
      <c r="B3777" s="38" t="n">
        <v>46289</v>
      </c>
      <c r="C3777" s="39" t="s">
        <v>70</v>
      </c>
      <c r="D3777" s="39" t="s">
        <v>37</v>
      </c>
      <c r="E3777" s="40" t="n">
        <v>4.1</v>
      </c>
      <c r="F3777" s="41" t="n">
        <f aca="false">IF(A3777="","",INDEX(Assumptions!$B$16:$B$18,MATCH(C3777,Assumptions!$A$16:$A$18,0)))</f>
        <v>5</v>
      </c>
      <c r="G3777" s="42" t="n">
        <f aca="false">IF(A3777="","",WORKDAY(B3777,F3777))</f>
        <v>46296</v>
      </c>
    </row>
    <row r="3778" customFormat="false" ht="15" hidden="false" customHeight="false" outlineLevel="0" collapsed="false">
      <c r="A3778" s="37" t="n">
        <v>1003777</v>
      </c>
      <c r="B3778" s="38" t="n">
        <v>46289</v>
      </c>
      <c r="C3778" s="39" t="s">
        <v>69</v>
      </c>
      <c r="D3778" s="39" t="s">
        <v>31</v>
      </c>
      <c r="E3778" s="40" t="n">
        <v>2.3</v>
      </c>
      <c r="F3778" s="41" t="n">
        <f aca="false">IF(A3778="","",INDEX(Assumptions!$B$16:$B$18,MATCH(C3778,Assumptions!$A$16:$A$18,0)))</f>
        <v>3</v>
      </c>
      <c r="G3778" s="42" t="n">
        <f aca="false">IF(A3778="","",WORKDAY(B3778,F3778))</f>
        <v>46294</v>
      </c>
    </row>
    <row r="3779" customFormat="false" ht="15" hidden="false" customHeight="false" outlineLevel="0" collapsed="false">
      <c r="A3779" s="37" t="n">
        <v>1003778</v>
      </c>
      <c r="B3779" s="38" t="n">
        <v>46289</v>
      </c>
      <c r="C3779" s="39" t="s">
        <v>69</v>
      </c>
      <c r="D3779" s="39" t="s">
        <v>31</v>
      </c>
      <c r="E3779" s="40" t="n">
        <v>2.1</v>
      </c>
      <c r="F3779" s="41" t="n">
        <f aca="false">IF(A3779="","",INDEX(Assumptions!$B$16:$B$18,MATCH(C3779,Assumptions!$A$16:$A$18,0)))</f>
        <v>3</v>
      </c>
      <c r="G3779" s="42" t="n">
        <f aca="false">IF(A3779="","",WORKDAY(B3779,F3779))</f>
        <v>46294</v>
      </c>
    </row>
    <row r="3780" customFormat="false" ht="15" hidden="false" customHeight="false" outlineLevel="0" collapsed="false">
      <c r="A3780" s="37" t="n">
        <v>1003779</v>
      </c>
      <c r="B3780" s="38" t="n">
        <v>46289</v>
      </c>
      <c r="C3780" s="39" t="s">
        <v>70</v>
      </c>
      <c r="D3780" s="39" t="s">
        <v>37</v>
      </c>
      <c r="E3780" s="40" t="n">
        <v>3.5</v>
      </c>
      <c r="F3780" s="41" t="n">
        <f aca="false">IF(A3780="","",INDEX(Assumptions!$B$16:$B$18,MATCH(C3780,Assumptions!$A$16:$A$18,0)))</f>
        <v>5</v>
      </c>
      <c r="G3780" s="42" t="n">
        <f aca="false">IF(A3780="","",WORKDAY(B3780,F3780))</f>
        <v>46296</v>
      </c>
    </row>
    <row r="3781" customFormat="false" ht="15" hidden="false" customHeight="false" outlineLevel="0" collapsed="false">
      <c r="A3781" s="37" t="n">
        <v>1003780</v>
      </c>
      <c r="B3781" s="38" t="n">
        <v>46289</v>
      </c>
      <c r="C3781" s="39" t="s">
        <v>70</v>
      </c>
      <c r="D3781" s="39" t="s">
        <v>37</v>
      </c>
      <c r="E3781" s="40" t="n">
        <v>3.1</v>
      </c>
      <c r="F3781" s="41" t="n">
        <f aca="false">IF(A3781="","",INDEX(Assumptions!$B$16:$B$18,MATCH(C3781,Assumptions!$A$16:$A$18,0)))</f>
        <v>5</v>
      </c>
      <c r="G3781" s="42" t="n">
        <f aca="false">IF(A3781="","",WORKDAY(B3781,F3781))</f>
        <v>46296</v>
      </c>
    </row>
    <row r="3782" customFormat="false" ht="15" hidden="false" customHeight="false" outlineLevel="0" collapsed="false">
      <c r="A3782" s="37" t="n">
        <v>1003781</v>
      </c>
      <c r="B3782" s="38" t="n">
        <v>46289</v>
      </c>
      <c r="C3782" s="39" t="s">
        <v>69</v>
      </c>
      <c r="D3782" s="39" t="s">
        <v>35</v>
      </c>
      <c r="E3782" s="40" t="n">
        <v>6.1</v>
      </c>
      <c r="F3782" s="41" t="n">
        <f aca="false">IF(A3782="","",INDEX(Assumptions!$B$16:$B$18,MATCH(C3782,Assumptions!$A$16:$A$18,0)))</f>
        <v>3</v>
      </c>
      <c r="G3782" s="42" t="n">
        <f aca="false">IF(A3782="","",WORKDAY(B3782,F3782))</f>
        <v>46294</v>
      </c>
    </row>
    <row r="3783" customFormat="false" ht="15" hidden="false" customHeight="false" outlineLevel="0" collapsed="false">
      <c r="A3783" s="37" t="n">
        <v>1003782</v>
      </c>
      <c r="B3783" s="38" t="n">
        <v>46289</v>
      </c>
      <c r="C3783" s="39" t="s">
        <v>69</v>
      </c>
      <c r="D3783" s="39" t="s">
        <v>33</v>
      </c>
      <c r="E3783" s="40" t="n">
        <v>1.6</v>
      </c>
      <c r="F3783" s="41" t="n">
        <f aca="false">IF(A3783="","",INDEX(Assumptions!$B$16:$B$18,MATCH(C3783,Assumptions!$A$16:$A$18,0)))</f>
        <v>3</v>
      </c>
      <c r="G3783" s="42" t="n">
        <f aca="false">IF(A3783="","",WORKDAY(B3783,F3783))</f>
        <v>46294</v>
      </c>
    </row>
    <row r="3784" customFormat="false" ht="15" hidden="false" customHeight="false" outlineLevel="0" collapsed="false">
      <c r="A3784" s="37" t="n">
        <v>1003783</v>
      </c>
      <c r="B3784" s="38" t="n">
        <v>46289</v>
      </c>
      <c r="C3784" s="39" t="s">
        <v>69</v>
      </c>
      <c r="D3784" s="39" t="s">
        <v>33</v>
      </c>
      <c r="E3784" s="40" t="n">
        <v>1.6</v>
      </c>
      <c r="F3784" s="41" t="n">
        <f aca="false">IF(A3784="","",INDEX(Assumptions!$B$16:$B$18,MATCH(C3784,Assumptions!$A$16:$A$18,0)))</f>
        <v>3</v>
      </c>
      <c r="G3784" s="42" t="n">
        <f aca="false">IF(A3784="","",WORKDAY(B3784,F3784))</f>
        <v>46294</v>
      </c>
    </row>
    <row r="3785" customFormat="false" ht="15" hidden="false" customHeight="false" outlineLevel="0" collapsed="false">
      <c r="A3785" s="37" t="n">
        <v>1003784</v>
      </c>
      <c r="B3785" s="38" t="n">
        <v>46289</v>
      </c>
      <c r="C3785" s="39" t="s">
        <v>69</v>
      </c>
      <c r="D3785" s="39" t="s">
        <v>31</v>
      </c>
      <c r="E3785" s="40" t="n">
        <v>3.4</v>
      </c>
      <c r="F3785" s="41" t="n">
        <f aca="false">IF(A3785="","",INDEX(Assumptions!$B$16:$B$18,MATCH(C3785,Assumptions!$A$16:$A$18,0)))</f>
        <v>3</v>
      </c>
      <c r="G3785" s="42" t="n">
        <f aca="false">IF(A3785="","",WORKDAY(B3785,F3785))</f>
        <v>46294</v>
      </c>
    </row>
    <row r="3786" customFormat="false" ht="15" hidden="false" customHeight="false" outlineLevel="0" collapsed="false">
      <c r="A3786" s="37" t="n">
        <v>1003785</v>
      </c>
      <c r="B3786" s="38" t="n">
        <v>46289</v>
      </c>
      <c r="C3786" s="39" t="s">
        <v>69</v>
      </c>
      <c r="D3786" s="39" t="s">
        <v>35</v>
      </c>
      <c r="E3786" s="40" t="n">
        <v>1.1</v>
      </c>
      <c r="F3786" s="41" t="n">
        <f aca="false">IF(A3786="","",INDEX(Assumptions!$B$16:$B$18,MATCH(C3786,Assumptions!$A$16:$A$18,0)))</f>
        <v>3</v>
      </c>
      <c r="G3786" s="42" t="n">
        <f aca="false">IF(A3786="","",WORKDAY(B3786,F3786))</f>
        <v>46294</v>
      </c>
    </row>
    <row r="3787" customFormat="false" ht="15" hidden="false" customHeight="false" outlineLevel="0" collapsed="false">
      <c r="A3787" s="37" t="n">
        <v>1003786</v>
      </c>
      <c r="B3787" s="38" t="n">
        <v>46289</v>
      </c>
      <c r="C3787" s="39" t="s">
        <v>69</v>
      </c>
      <c r="D3787" s="39" t="s">
        <v>39</v>
      </c>
      <c r="E3787" s="40" t="n">
        <v>3.9</v>
      </c>
      <c r="F3787" s="41" t="n">
        <f aca="false">IF(A3787="","",INDEX(Assumptions!$B$16:$B$18,MATCH(C3787,Assumptions!$A$16:$A$18,0)))</f>
        <v>3</v>
      </c>
      <c r="G3787" s="42" t="n">
        <f aca="false">IF(A3787="","",WORKDAY(B3787,F3787))</f>
        <v>46294</v>
      </c>
    </row>
    <row r="3788" customFormat="false" ht="15" hidden="false" customHeight="false" outlineLevel="0" collapsed="false">
      <c r="A3788" s="37" t="n">
        <v>1003787</v>
      </c>
      <c r="B3788" s="38" t="n">
        <v>46289</v>
      </c>
      <c r="C3788" s="39" t="s">
        <v>70</v>
      </c>
      <c r="D3788" s="39" t="s">
        <v>35</v>
      </c>
      <c r="E3788" s="40" t="n">
        <v>0.5</v>
      </c>
      <c r="F3788" s="41" t="n">
        <f aca="false">IF(A3788="","",INDEX(Assumptions!$B$16:$B$18,MATCH(C3788,Assumptions!$A$16:$A$18,0)))</f>
        <v>5</v>
      </c>
      <c r="G3788" s="42" t="n">
        <f aca="false">IF(A3788="","",WORKDAY(B3788,F3788))</f>
        <v>46296</v>
      </c>
    </row>
    <row r="3789" customFormat="false" ht="15" hidden="false" customHeight="false" outlineLevel="0" collapsed="false">
      <c r="A3789" s="37" t="n">
        <v>1003788</v>
      </c>
      <c r="B3789" s="38" t="n">
        <v>46289</v>
      </c>
      <c r="C3789" s="39" t="s">
        <v>69</v>
      </c>
      <c r="D3789" s="39" t="s">
        <v>37</v>
      </c>
      <c r="E3789" s="40" t="n">
        <v>2.1</v>
      </c>
      <c r="F3789" s="41" t="n">
        <f aca="false">IF(A3789="","",INDEX(Assumptions!$B$16:$B$18,MATCH(C3789,Assumptions!$A$16:$A$18,0)))</f>
        <v>3</v>
      </c>
      <c r="G3789" s="42" t="n">
        <f aca="false">IF(A3789="","",WORKDAY(B3789,F3789))</f>
        <v>46294</v>
      </c>
    </row>
    <row r="3790" customFormat="false" ht="15" hidden="false" customHeight="false" outlineLevel="0" collapsed="false">
      <c r="A3790" s="37" t="n">
        <v>1003789</v>
      </c>
      <c r="B3790" s="38" t="n">
        <v>46289</v>
      </c>
      <c r="C3790" s="39" t="s">
        <v>69</v>
      </c>
      <c r="D3790" s="39" t="s">
        <v>31</v>
      </c>
      <c r="E3790" s="40" t="n">
        <v>0.9</v>
      </c>
      <c r="F3790" s="41" t="n">
        <f aca="false">IF(A3790="","",INDEX(Assumptions!$B$16:$B$18,MATCH(C3790,Assumptions!$A$16:$A$18,0)))</f>
        <v>3</v>
      </c>
      <c r="G3790" s="42" t="n">
        <f aca="false">IF(A3790="","",WORKDAY(B3790,F3790))</f>
        <v>46294</v>
      </c>
    </row>
    <row r="3791" customFormat="false" ht="15" hidden="false" customHeight="false" outlineLevel="0" collapsed="false">
      <c r="A3791" s="37" t="n">
        <v>1003790</v>
      </c>
      <c r="B3791" s="38" t="n">
        <v>46289</v>
      </c>
      <c r="C3791" s="39" t="s">
        <v>68</v>
      </c>
      <c r="D3791" s="39" t="s">
        <v>31</v>
      </c>
      <c r="E3791" s="40" t="n">
        <v>1.5</v>
      </c>
      <c r="F3791" s="41" t="n">
        <f aca="false">IF(A3791="","",INDEX(Assumptions!$B$16:$B$18,MATCH(C3791,Assumptions!$A$16:$A$18,0)))</f>
        <v>1</v>
      </c>
      <c r="G3791" s="42" t="n">
        <f aca="false">IF(A3791="","",WORKDAY(B3791,F3791))</f>
        <v>46290</v>
      </c>
    </row>
    <row r="3792" customFormat="false" ht="15" hidden="false" customHeight="false" outlineLevel="0" collapsed="false">
      <c r="A3792" s="37" t="n">
        <v>1003791</v>
      </c>
      <c r="B3792" s="38" t="n">
        <v>46289</v>
      </c>
      <c r="C3792" s="39" t="s">
        <v>69</v>
      </c>
      <c r="D3792" s="39" t="s">
        <v>39</v>
      </c>
      <c r="E3792" s="40" t="n">
        <v>2.7</v>
      </c>
      <c r="F3792" s="41" t="n">
        <f aca="false">IF(A3792="","",INDEX(Assumptions!$B$16:$B$18,MATCH(C3792,Assumptions!$A$16:$A$18,0)))</f>
        <v>3</v>
      </c>
      <c r="G3792" s="42" t="n">
        <f aca="false">IF(A3792="","",WORKDAY(B3792,F3792))</f>
        <v>46294</v>
      </c>
    </row>
    <row r="3793" customFormat="false" ht="15" hidden="false" customHeight="false" outlineLevel="0" collapsed="false">
      <c r="A3793" s="37" t="n">
        <v>1003792</v>
      </c>
      <c r="B3793" s="38" t="n">
        <v>46289</v>
      </c>
      <c r="C3793" s="39" t="s">
        <v>70</v>
      </c>
      <c r="D3793" s="39" t="s">
        <v>35</v>
      </c>
      <c r="E3793" s="40" t="n">
        <v>1.5</v>
      </c>
      <c r="F3793" s="41" t="n">
        <f aca="false">IF(A3793="","",INDEX(Assumptions!$B$16:$B$18,MATCH(C3793,Assumptions!$A$16:$A$18,0)))</f>
        <v>5</v>
      </c>
      <c r="G3793" s="42" t="n">
        <f aca="false">IF(A3793="","",WORKDAY(B3793,F3793))</f>
        <v>46296</v>
      </c>
    </row>
    <row r="3794" customFormat="false" ht="15" hidden="false" customHeight="false" outlineLevel="0" collapsed="false">
      <c r="A3794" s="37" t="n">
        <v>1003793</v>
      </c>
      <c r="B3794" s="38" t="n">
        <v>46289</v>
      </c>
      <c r="C3794" s="39" t="s">
        <v>69</v>
      </c>
      <c r="D3794" s="39" t="s">
        <v>39</v>
      </c>
      <c r="E3794" s="40" t="n">
        <v>0.9</v>
      </c>
      <c r="F3794" s="41" t="n">
        <f aca="false">IF(A3794="","",INDEX(Assumptions!$B$16:$B$18,MATCH(C3794,Assumptions!$A$16:$A$18,0)))</f>
        <v>3</v>
      </c>
      <c r="G3794" s="42" t="n">
        <f aca="false">IF(A3794="","",WORKDAY(B3794,F3794))</f>
        <v>46294</v>
      </c>
    </row>
    <row r="3795" customFormat="false" ht="15" hidden="false" customHeight="false" outlineLevel="0" collapsed="false">
      <c r="A3795" s="37" t="n">
        <v>1003794</v>
      </c>
      <c r="B3795" s="38" t="n">
        <v>46289</v>
      </c>
      <c r="C3795" s="39" t="s">
        <v>69</v>
      </c>
      <c r="D3795" s="39" t="s">
        <v>31</v>
      </c>
      <c r="E3795" s="40" t="n">
        <v>0.9</v>
      </c>
      <c r="F3795" s="41" t="n">
        <f aca="false">IF(A3795="","",INDEX(Assumptions!$B$16:$B$18,MATCH(C3795,Assumptions!$A$16:$A$18,0)))</f>
        <v>3</v>
      </c>
      <c r="G3795" s="42" t="n">
        <f aca="false">IF(A3795="","",WORKDAY(B3795,F3795))</f>
        <v>46294</v>
      </c>
    </row>
    <row r="3796" customFormat="false" ht="15" hidden="false" customHeight="false" outlineLevel="0" collapsed="false">
      <c r="A3796" s="37" t="n">
        <v>1003795</v>
      </c>
      <c r="B3796" s="38" t="n">
        <v>46289</v>
      </c>
      <c r="C3796" s="39" t="s">
        <v>68</v>
      </c>
      <c r="D3796" s="39" t="s">
        <v>37</v>
      </c>
      <c r="E3796" s="40" t="n">
        <v>0.5</v>
      </c>
      <c r="F3796" s="41" t="n">
        <f aca="false">IF(A3796="","",INDEX(Assumptions!$B$16:$B$18,MATCH(C3796,Assumptions!$A$16:$A$18,0)))</f>
        <v>1</v>
      </c>
      <c r="G3796" s="42" t="n">
        <f aca="false">IF(A3796="","",WORKDAY(B3796,F3796))</f>
        <v>46290</v>
      </c>
    </row>
    <row r="3797" customFormat="false" ht="15" hidden="false" customHeight="false" outlineLevel="0" collapsed="false">
      <c r="A3797" s="37" t="n">
        <v>1003796</v>
      </c>
      <c r="B3797" s="38" t="n">
        <v>46289</v>
      </c>
      <c r="C3797" s="39" t="s">
        <v>69</v>
      </c>
      <c r="D3797" s="39" t="s">
        <v>35</v>
      </c>
      <c r="E3797" s="40" t="n">
        <v>2.3</v>
      </c>
      <c r="F3797" s="41" t="n">
        <f aca="false">IF(A3797="","",INDEX(Assumptions!$B$16:$B$18,MATCH(C3797,Assumptions!$A$16:$A$18,0)))</f>
        <v>3</v>
      </c>
      <c r="G3797" s="42" t="n">
        <f aca="false">IF(A3797="","",WORKDAY(B3797,F3797))</f>
        <v>46294</v>
      </c>
    </row>
    <row r="3798" customFormat="false" ht="15" hidden="false" customHeight="false" outlineLevel="0" collapsed="false">
      <c r="A3798" s="37" t="n">
        <v>1003797</v>
      </c>
      <c r="B3798" s="38" t="n">
        <v>46289</v>
      </c>
      <c r="C3798" s="39" t="s">
        <v>69</v>
      </c>
      <c r="D3798" s="39" t="s">
        <v>37</v>
      </c>
      <c r="E3798" s="40" t="n">
        <v>17.6</v>
      </c>
      <c r="F3798" s="41" t="n">
        <f aca="false">IF(A3798="","",INDEX(Assumptions!$B$16:$B$18,MATCH(C3798,Assumptions!$A$16:$A$18,0)))</f>
        <v>3</v>
      </c>
      <c r="G3798" s="42" t="n">
        <f aca="false">IF(A3798="","",WORKDAY(B3798,F3798))</f>
        <v>46294</v>
      </c>
    </row>
    <row r="3799" customFormat="false" ht="15" hidden="false" customHeight="false" outlineLevel="0" collapsed="false">
      <c r="A3799" s="37" t="n">
        <v>1003798</v>
      </c>
      <c r="B3799" s="38" t="n">
        <v>46289</v>
      </c>
      <c r="C3799" s="39" t="s">
        <v>69</v>
      </c>
      <c r="D3799" s="39" t="s">
        <v>31</v>
      </c>
      <c r="E3799" s="40" t="n">
        <v>0.5</v>
      </c>
      <c r="F3799" s="41" t="n">
        <f aca="false">IF(A3799="","",INDEX(Assumptions!$B$16:$B$18,MATCH(C3799,Assumptions!$A$16:$A$18,0)))</f>
        <v>3</v>
      </c>
      <c r="G3799" s="42" t="n">
        <f aca="false">IF(A3799="","",WORKDAY(B3799,F3799))</f>
        <v>46294</v>
      </c>
    </row>
    <row r="3800" customFormat="false" ht="15" hidden="false" customHeight="false" outlineLevel="0" collapsed="false">
      <c r="A3800" s="37" t="n">
        <v>1003799</v>
      </c>
      <c r="B3800" s="38" t="n">
        <v>46289</v>
      </c>
      <c r="C3800" s="39" t="s">
        <v>69</v>
      </c>
      <c r="D3800" s="39" t="s">
        <v>35</v>
      </c>
      <c r="E3800" s="40" t="n">
        <v>2.4</v>
      </c>
      <c r="F3800" s="41" t="n">
        <f aca="false">IF(A3800="","",INDEX(Assumptions!$B$16:$B$18,MATCH(C3800,Assumptions!$A$16:$A$18,0)))</f>
        <v>3</v>
      </c>
      <c r="G3800" s="42" t="n">
        <f aca="false">IF(A3800="","",WORKDAY(B3800,F3800))</f>
        <v>46294</v>
      </c>
    </row>
    <row r="3801" customFormat="false" ht="15" hidden="false" customHeight="false" outlineLevel="0" collapsed="false">
      <c r="A3801" s="37" t="n">
        <v>1003800</v>
      </c>
      <c r="B3801" s="38" t="n">
        <v>46289</v>
      </c>
      <c r="C3801" s="39" t="s">
        <v>68</v>
      </c>
      <c r="D3801" s="39" t="s">
        <v>31</v>
      </c>
      <c r="E3801" s="40" t="n">
        <v>9.6</v>
      </c>
      <c r="F3801" s="41" t="n">
        <f aca="false">IF(A3801="","",INDEX(Assumptions!$B$16:$B$18,MATCH(C3801,Assumptions!$A$16:$A$18,0)))</f>
        <v>1</v>
      </c>
      <c r="G3801" s="42" t="n">
        <f aca="false">IF(A3801="","",WORKDAY(B3801,F3801))</f>
        <v>46290</v>
      </c>
    </row>
    <row r="3802" customFormat="false" ht="15" hidden="false" customHeight="false" outlineLevel="0" collapsed="false">
      <c r="A3802" s="37" t="n">
        <v>1003801</v>
      </c>
      <c r="B3802" s="38" t="n">
        <v>46289</v>
      </c>
      <c r="C3802" s="39" t="s">
        <v>69</v>
      </c>
      <c r="D3802" s="39" t="s">
        <v>31</v>
      </c>
      <c r="E3802" s="40" t="n">
        <v>2.9</v>
      </c>
      <c r="F3802" s="41" t="n">
        <f aca="false">IF(A3802="","",INDEX(Assumptions!$B$16:$B$18,MATCH(C3802,Assumptions!$A$16:$A$18,0)))</f>
        <v>3</v>
      </c>
      <c r="G3802" s="42" t="n">
        <f aca="false">IF(A3802="","",WORKDAY(B3802,F3802))</f>
        <v>46294</v>
      </c>
    </row>
    <row r="3803" customFormat="false" ht="15" hidden="false" customHeight="false" outlineLevel="0" collapsed="false">
      <c r="A3803" s="37" t="n">
        <v>1003802</v>
      </c>
      <c r="B3803" s="38" t="n">
        <v>46289</v>
      </c>
      <c r="C3803" s="39" t="s">
        <v>69</v>
      </c>
      <c r="D3803" s="39" t="s">
        <v>33</v>
      </c>
      <c r="E3803" s="40" t="n">
        <v>6.9</v>
      </c>
      <c r="F3803" s="41" t="n">
        <f aca="false">IF(A3803="","",INDEX(Assumptions!$B$16:$B$18,MATCH(C3803,Assumptions!$A$16:$A$18,0)))</f>
        <v>3</v>
      </c>
      <c r="G3803" s="42" t="n">
        <f aca="false">IF(A3803="","",WORKDAY(B3803,F3803))</f>
        <v>46294</v>
      </c>
    </row>
    <row r="3804" customFormat="false" ht="15" hidden="false" customHeight="false" outlineLevel="0" collapsed="false">
      <c r="A3804" s="37" t="n">
        <v>1003803</v>
      </c>
      <c r="B3804" s="38" t="n">
        <v>46289</v>
      </c>
      <c r="C3804" s="39" t="s">
        <v>69</v>
      </c>
      <c r="D3804" s="39" t="s">
        <v>37</v>
      </c>
      <c r="E3804" s="40" t="n">
        <v>1.2</v>
      </c>
      <c r="F3804" s="41" t="n">
        <f aca="false">IF(A3804="","",INDEX(Assumptions!$B$16:$B$18,MATCH(C3804,Assumptions!$A$16:$A$18,0)))</f>
        <v>3</v>
      </c>
      <c r="G3804" s="42" t="n">
        <f aca="false">IF(A3804="","",WORKDAY(B3804,F3804))</f>
        <v>46294</v>
      </c>
    </row>
    <row r="3805" customFormat="false" ht="15" hidden="false" customHeight="false" outlineLevel="0" collapsed="false">
      <c r="A3805" s="37" t="n">
        <v>1003804</v>
      </c>
      <c r="B3805" s="38" t="n">
        <v>46289</v>
      </c>
      <c r="C3805" s="39" t="s">
        <v>69</v>
      </c>
      <c r="D3805" s="39" t="s">
        <v>31</v>
      </c>
      <c r="E3805" s="40" t="n">
        <v>3.7</v>
      </c>
      <c r="F3805" s="41" t="n">
        <f aca="false">IF(A3805="","",INDEX(Assumptions!$B$16:$B$18,MATCH(C3805,Assumptions!$A$16:$A$18,0)))</f>
        <v>3</v>
      </c>
      <c r="G3805" s="42" t="n">
        <f aca="false">IF(A3805="","",WORKDAY(B3805,F3805))</f>
        <v>46294</v>
      </c>
    </row>
    <row r="3806" customFormat="false" ht="15" hidden="false" customHeight="false" outlineLevel="0" collapsed="false">
      <c r="A3806" s="37" t="n">
        <v>1003805</v>
      </c>
      <c r="B3806" s="38" t="n">
        <v>46289</v>
      </c>
      <c r="C3806" s="39" t="s">
        <v>68</v>
      </c>
      <c r="D3806" s="39" t="s">
        <v>39</v>
      </c>
      <c r="E3806" s="40" t="n">
        <v>1</v>
      </c>
      <c r="F3806" s="41" t="n">
        <f aca="false">IF(A3806="","",INDEX(Assumptions!$B$16:$B$18,MATCH(C3806,Assumptions!$A$16:$A$18,0)))</f>
        <v>1</v>
      </c>
      <c r="G3806" s="42" t="n">
        <f aca="false">IF(A3806="","",WORKDAY(B3806,F3806))</f>
        <v>46290</v>
      </c>
    </row>
    <row r="3807" customFormat="false" ht="15" hidden="false" customHeight="false" outlineLevel="0" collapsed="false">
      <c r="A3807" s="37" t="n">
        <v>1003806</v>
      </c>
      <c r="B3807" s="38" t="n">
        <v>46289</v>
      </c>
      <c r="C3807" s="39" t="s">
        <v>68</v>
      </c>
      <c r="D3807" s="39" t="s">
        <v>35</v>
      </c>
      <c r="E3807" s="40" t="n">
        <v>2.2</v>
      </c>
      <c r="F3807" s="41" t="n">
        <f aca="false">IF(A3807="","",INDEX(Assumptions!$B$16:$B$18,MATCH(C3807,Assumptions!$A$16:$A$18,0)))</f>
        <v>1</v>
      </c>
      <c r="G3807" s="42" t="n">
        <f aca="false">IF(A3807="","",WORKDAY(B3807,F3807))</f>
        <v>46290</v>
      </c>
    </row>
    <row r="3808" customFormat="false" ht="15" hidden="false" customHeight="false" outlineLevel="0" collapsed="false">
      <c r="A3808" s="37" t="n">
        <v>1003807</v>
      </c>
      <c r="B3808" s="38" t="n">
        <v>46289</v>
      </c>
      <c r="C3808" s="39" t="s">
        <v>69</v>
      </c>
      <c r="D3808" s="39" t="s">
        <v>37</v>
      </c>
      <c r="E3808" s="40" t="n">
        <v>2.3</v>
      </c>
      <c r="F3808" s="41" t="n">
        <f aca="false">IF(A3808="","",INDEX(Assumptions!$B$16:$B$18,MATCH(C3808,Assumptions!$A$16:$A$18,0)))</f>
        <v>3</v>
      </c>
      <c r="G3808" s="42" t="n">
        <f aca="false">IF(A3808="","",WORKDAY(B3808,F3808))</f>
        <v>46294</v>
      </c>
    </row>
    <row r="3809" customFormat="false" ht="15" hidden="false" customHeight="false" outlineLevel="0" collapsed="false">
      <c r="A3809" s="37" t="n">
        <v>1003808</v>
      </c>
      <c r="B3809" s="38" t="n">
        <v>46289</v>
      </c>
      <c r="C3809" s="39" t="s">
        <v>69</v>
      </c>
      <c r="D3809" s="39" t="s">
        <v>31</v>
      </c>
      <c r="E3809" s="40" t="n">
        <v>1.8</v>
      </c>
      <c r="F3809" s="41" t="n">
        <f aca="false">IF(A3809="","",INDEX(Assumptions!$B$16:$B$18,MATCH(C3809,Assumptions!$A$16:$A$18,0)))</f>
        <v>3</v>
      </c>
      <c r="G3809" s="42" t="n">
        <f aca="false">IF(A3809="","",WORKDAY(B3809,F3809))</f>
        <v>46294</v>
      </c>
    </row>
    <row r="3810" customFormat="false" ht="15" hidden="false" customHeight="false" outlineLevel="0" collapsed="false">
      <c r="A3810" s="37" t="n">
        <v>1003809</v>
      </c>
      <c r="B3810" s="38" t="n">
        <v>46289</v>
      </c>
      <c r="C3810" s="39" t="s">
        <v>70</v>
      </c>
      <c r="D3810" s="39" t="s">
        <v>37</v>
      </c>
      <c r="E3810" s="40" t="n">
        <v>1.6</v>
      </c>
      <c r="F3810" s="41" t="n">
        <f aca="false">IF(A3810="","",INDEX(Assumptions!$B$16:$B$18,MATCH(C3810,Assumptions!$A$16:$A$18,0)))</f>
        <v>5</v>
      </c>
      <c r="G3810" s="42" t="n">
        <f aca="false">IF(A3810="","",WORKDAY(B3810,F3810))</f>
        <v>46296</v>
      </c>
    </row>
    <row r="3811" customFormat="false" ht="15" hidden="false" customHeight="false" outlineLevel="0" collapsed="false">
      <c r="A3811" s="37" t="n">
        <v>1003810</v>
      </c>
      <c r="B3811" s="38" t="n">
        <v>46289</v>
      </c>
      <c r="C3811" s="39" t="s">
        <v>69</v>
      </c>
      <c r="D3811" s="39" t="s">
        <v>35</v>
      </c>
      <c r="E3811" s="40" t="n">
        <v>0.7</v>
      </c>
      <c r="F3811" s="41" t="n">
        <f aca="false">IF(A3811="","",INDEX(Assumptions!$B$16:$B$18,MATCH(C3811,Assumptions!$A$16:$A$18,0)))</f>
        <v>3</v>
      </c>
      <c r="G3811" s="42" t="n">
        <f aca="false">IF(A3811="","",WORKDAY(B3811,F3811))</f>
        <v>46294</v>
      </c>
    </row>
    <row r="3812" customFormat="false" ht="15" hidden="false" customHeight="false" outlineLevel="0" collapsed="false">
      <c r="A3812" s="37" t="n">
        <v>1003811</v>
      </c>
      <c r="B3812" s="38" t="n">
        <v>46289</v>
      </c>
      <c r="C3812" s="39" t="s">
        <v>70</v>
      </c>
      <c r="D3812" s="39" t="s">
        <v>39</v>
      </c>
      <c r="E3812" s="40" t="n">
        <v>0.5</v>
      </c>
      <c r="F3812" s="41" t="n">
        <f aca="false">IF(A3812="","",INDEX(Assumptions!$B$16:$B$18,MATCH(C3812,Assumptions!$A$16:$A$18,0)))</f>
        <v>5</v>
      </c>
      <c r="G3812" s="42" t="n">
        <f aca="false">IF(A3812="","",WORKDAY(B3812,F3812))</f>
        <v>46296</v>
      </c>
    </row>
    <row r="3813" customFormat="false" ht="15" hidden="false" customHeight="false" outlineLevel="0" collapsed="false">
      <c r="A3813" s="37" t="n">
        <v>1003812</v>
      </c>
      <c r="B3813" s="38" t="n">
        <v>46289</v>
      </c>
      <c r="C3813" s="39" t="s">
        <v>69</v>
      </c>
      <c r="D3813" s="39" t="s">
        <v>35</v>
      </c>
      <c r="E3813" s="40" t="n">
        <v>3.5</v>
      </c>
      <c r="F3813" s="41" t="n">
        <f aca="false">IF(A3813="","",INDEX(Assumptions!$B$16:$B$18,MATCH(C3813,Assumptions!$A$16:$A$18,0)))</f>
        <v>3</v>
      </c>
      <c r="G3813" s="42" t="n">
        <f aca="false">IF(A3813="","",WORKDAY(B3813,F3813))</f>
        <v>46294</v>
      </c>
    </row>
    <row r="3814" customFormat="false" ht="15" hidden="false" customHeight="false" outlineLevel="0" collapsed="false">
      <c r="A3814" s="37" t="n">
        <v>1003813</v>
      </c>
      <c r="B3814" s="38" t="n">
        <v>46289</v>
      </c>
      <c r="C3814" s="39" t="s">
        <v>69</v>
      </c>
      <c r="D3814" s="39" t="s">
        <v>35</v>
      </c>
      <c r="E3814" s="40" t="n">
        <v>1.1</v>
      </c>
      <c r="F3814" s="41" t="n">
        <f aca="false">IF(A3814="","",INDEX(Assumptions!$B$16:$B$18,MATCH(C3814,Assumptions!$A$16:$A$18,0)))</f>
        <v>3</v>
      </c>
      <c r="G3814" s="42" t="n">
        <f aca="false">IF(A3814="","",WORKDAY(B3814,F3814))</f>
        <v>46294</v>
      </c>
    </row>
    <row r="3815" customFormat="false" ht="15" hidden="false" customHeight="false" outlineLevel="0" collapsed="false">
      <c r="A3815" s="37" t="n">
        <v>1003814</v>
      </c>
      <c r="B3815" s="38" t="n">
        <v>46289</v>
      </c>
      <c r="C3815" s="39" t="s">
        <v>69</v>
      </c>
      <c r="D3815" s="39" t="s">
        <v>31</v>
      </c>
      <c r="E3815" s="40" t="n">
        <v>1.9</v>
      </c>
      <c r="F3815" s="41" t="n">
        <f aca="false">IF(A3815="","",INDEX(Assumptions!$B$16:$B$18,MATCH(C3815,Assumptions!$A$16:$A$18,0)))</f>
        <v>3</v>
      </c>
      <c r="G3815" s="42" t="n">
        <f aca="false">IF(A3815="","",WORKDAY(B3815,F3815))</f>
        <v>46294</v>
      </c>
    </row>
    <row r="3816" customFormat="false" ht="15" hidden="false" customHeight="false" outlineLevel="0" collapsed="false">
      <c r="A3816" s="37" t="n">
        <v>1003815</v>
      </c>
      <c r="B3816" s="38" t="n">
        <v>46289</v>
      </c>
      <c r="C3816" s="39" t="s">
        <v>69</v>
      </c>
      <c r="D3816" s="39" t="s">
        <v>39</v>
      </c>
      <c r="E3816" s="40" t="n">
        <v>3.7</v>
      </c>
      <c r="F3816" s="41" t="n">
        <f aca="false">IF(A3816="","",INDEX(Assumptions!$B$16:$B$18,MATCH(C3816,Assumptions!$A$16:$A$18,0)))</f>
        <v>3</v>
      </c>
      <c r="G3816" s="42" t="n">
        <f aca="false">IF(A3816="","",WORKDAY(B3816,F3816))</f>
        <v>46294</v>
      </c>
    </row>
    <row r="3817" customFormat="false" ht="15" hidden="false" customHeight="false" outlineLevel="0" collapsed="false">
      <c r="A3817" s="37" t="n">
        <v>1003816</v>
      </c>
      <c r="B3817" s="38" t="n">
        <v>46290</v>
      </c>
      <c r="C3817" s="39" t="s">
        <v>70</v>
      </c>
      <c r="D3817" s="39" t="s">
        <v>33</v>
      </c>
      <c r="E3817" s="40" t="n">
        <v>2.7</v>
      </c>
      <c r="F3817" s="41" t="n">
        <f aca="false">IF(A3817="","",INDEX(Assumptions!$B$16:$B$18,MATCH(C3817,Assumptions!$A$16:$A$18,0)))</f>
        <v>5</v>
      </c>
      <c r="G3817" s="42" t="n">
        <f aca="false">IF(A3817="","",WORKDAY(B3817,F3817))</f>
        <v>46297</v>
      </c>
    </row>
    <row r="3818" customFormat="false" ht="15" hidden="false" customHeight="false" outlineLevel="0" collapsed="false">
      <c r="A3818" s="37" t="n">
        <v>1003817</v>
      </c>
      <c r="B3818" s="38" t="n">
        <v>46290</v>
      </c>
      <c r="C3818" s="39" t="s">
        <v>68</v>
      </c>
      <c r="D3818" s="39" t="s">
        <v>33</v>
      </c>
      <c r="E3818" s="40" t="n">
        <v>1.3</v>
      </c>
      <c r="F3818" s="41" t="n">
        <f aca="false">IF(A3818="","",INDEX(Assumptions!$B$16:$B$18,MATCH(C3818,Assumptions!$A$16:$A$18,0)))</f>
        <v>1</v>
      </c>
      <c r="G3818" s="42" t="n">
        <f aca="false">IF(A3818="","",WORKDAY(B3818,F3818))</f>
        <v>46293</v>
      </c>
    </row>
    <row r="3819" customFormat="false" ht="15" hidden="false" customHeight="false" outlineLevel="0" collapsed="false">
      <c r="A3819" s="37" t="n">
        <v>1003818</v>
      </c>
      <c r="B3819" s="38" t="n">
        <v>46290</v>
      </c>
      <c r="C3819" s="39" t="s">
        <v>69</v>
      </c>
      <c r="D3819" s="39" t="s">
        <v>37</v>
      </c>
      <c r="E3819" s="40" t="n">
        <v>6.5</v>
      </c>
      <c r="F3819" s="41" t="n">
        <f aca="false">IF(A3819="","",INDEX(Assumptions!$B$16:$B$18,MATCH(C3819,Assumptions!$A$16:$A$18,0)))</f>
        <v>3</v>
      </c>
      <c r="G3819" s="42" t="n">
        <f aca="false">IF(A3819="","",WORKDAY(B3819,F3819))</f>
        <v>46295</v>
      </c>
    </row>
    <row r="3820" customFormat="false" ht="15" hidden="false" customHeight="false" outlineLevel="0" collapsed="false">
      <c r="A3820" s="37" t="n">
        <v>1003819</v>
      </c>
      <c r="B3820" s="38" t="n">
        <v>46290</v>
      </c>
      <c r="C3820" s="39" t="s">
        <v>70</v>
      </c>
      <c r="D3820" s="39" t="s">
        <v>33</v>
      </c>
      <c r="E3820" s="40" t="n">
        <v>2.6</v>
      </c>
      <c r="F3820" s="41" t="n">
        <f aca="false">IF(A3820="","",INDEX(Assumptions!$B$16:$B$18,MATCH(C3820,Assumptions!$A$16:$A$18,0)))</f>
        <v>5</v>
      </c>
      <c r="G3820" s="42" t="n">
        <f aca="false">IF(A3820="","",WORKDAY(B3820,F3820))</f>
        <v>46297</v>
      </c>
    </row>
    <row r="3821" customFormat="false" ht="15" hidden="false" customHeight="false" outlineLevel="0" collapsed="false">
      <c r="A3821" s="37" t="n">
        <v>1003820</v>
      </c>
      <c r="B3821" s="38" t="n">
        <v>46290</v>
      </c>
      <c r="C3821" s="39" t="s">
        <v>69</v>
      </c>
      <c r="D3821" s="39" t="s">
        <v>33</v>
      </c>
      <c r="E3821" s="40" t="n">
        <v>2.8</v>
      </c>
      <c r="F3821" s="41" t="n">
        <f aca="false">IF(A3821="","",INDEX(Assumptions!$B$16:$B$18,MATCH(C3821,Assumptions!$A$16:$A$18,0)))</f>
        <v>3</v>
      </c>
      <c r="G3821" s="42" t="n">
        <f aca="false">IF(A3821="","",WORKDAY(B3821,F3821))</f>
        <v>46295</v>
      </c>
    </row>
    <row r="3822" customFormat="false" ht="15" hidden="false" customHeight="false" outlineLevel="0" collapsed="false">
      <c r="A3822" s="37" t="n">
        <v>1003821</v>
      </c>
      <c r="B3822" s="38" t="n">
        <v>46290</v>
      </c>
      <c r="C3822" s="39" t="s">
        <v>69</v>
      </c>
      <c r="D3822" s="39" t="s">
        <v>35</v>
      </c>
      <c r="E3822" s="40" t="n">
        <v>0.4</v>
      </c>
      <c r="F3822" s="41" t="n">
        <f aca="false">IF(A3822="","",INDEX(Assumptions!$B$16:$B$18,MATCH(C3822,Assumptions!$A$16:$A$18,0)))</f>
        <v>3</v>
      </c>
      <c r="G3822" s="42" t="n">
        <f aca="false">IF(A3822="","",WORKDAY(B3822,F3822))</f>
        <v>46295</v>
      </c>
    </row>
    <row r="3823" customFormat="false" ht="15" hidden="false" customHeight="false" outlineLevel="0" collapsed="false">
      <c r="A3823" s="37" t="n">
        <v>1003822</v>
      </c>
      <c r="B3823" s="38" t="n">
        <v>46290</v>
      </c>
      <c r="C3823" s="39" t="s">
        <v>69</v>
      </c>
      <c r="D3823" s="39" t="s">
        <v>35</v>
      </c>
      <c r="E3823" s="40" t="n">
        <v>1</v>
      </c>
      <c r="F3823" s="41" t="n">
        <f aca="false">IF(A3823="","",INDEX(Assumptions!$B$16:$B$18,MATCH(C3823,Assumptions!$A$16:$A$18,0)))</f>
        <v>3</v>
      </c>
      <c r="G3823" s="42" t="n">
        <f aca="false">IF(A3823="","",WORKDAY(B3823,F3823))</f>
        <v>46295</v>
      </c>
    </row>
    <row r="3824" customFormat="false" ht="15" hidden="false" customHeight="false" outlineLevel="0" collapsed="false">
      <c r="A3824" s="37" t="n">
        <v>1003823</v>
      </c>
      <c r="B3824" s="38" t="n">
        <v>46290</v>
      </c>
      <c r="C3824" s="39" t="s">
        <v>68</v>
      </c>
      <c r="D3824" s="39" t="s">
        <v>39</v>
      </c>
      <c r="E3824" s="40" t="n">
        <v>2.3</v>
      </c>
      <c r="F3824" s="41" t="n">
        <f aca="false">IF(A3824="","",INDEX(Assumptions!$B$16:$B$18,MATCH(C3824,Assumptions!$A$16:$A$18,0)))</f>
        <v>1</v>
      </c>
      <c r="G3824" s="42" t="n">
        <f aca="false">IF(A3824="","",WORKDAY(B3824,F3824))</f>
        <v>46293</v>
      </c>
    </row>
    <row r="3825" customFormat="false" ht="15" hidden="false" customHeight="false" outlineLevel="0" collapsed="false">
      <c r="A3825" s="37" t="n">
        <v>1003824</v>
      </c>
      <c r="B3825" s="38" t="n">
        <v>46290</v>
      </c>
      <c r="C3825" s="39" t="s">
        <v>69</v>
      </c>
      <c r="D3825" s="39" t="s">
        <v>31</v>
      </c>
      <c r="E3825" s="40" t="n">
        <v>1.4</v>
      </c>
      <c r="F3825" s="41" t="n">
        <f aca="false">IF(A3825="","",INDEX(Assumptions!$B$16:$B$18,MATCH(C3825,Assumptions!$A$16:$A$18,0)))</f>
        <v>3</v>
      </c>
      <c r="G3825" s="42" t="n">
        <f aca="false">IF(A3825="","",WORKDAY(B3825,F3825))</f>
        <v>46295</v>
      </c>
    </row>
    <row r="3826" customFormat="false" ht="15" hidden="false" customHeight="false" outlineLevel="0" collapsed="false">
      <c r="A3826" s="37" t="n">
        <v>1003825</v>
      </c>
      <c r="B3826" s="38" t="n">
        <v>46290</v>
      </c>
      <c r="C3826" s="39" t="s">
        <v>68</v>
      </c>
      <c r="D3826" s="39" t="s">
        <v>37</v>
      </c>
      <c r="E3826" s="40" t="n">
        <v>0.9</v>
      </c>
      <c r="F3826" s="41" t="n">
        <f aca="false">IF(A3826="","",INDEX(Assumptions!$B$16:$B$18,MATCH(C3826,Assumptions!$A$16:$A$18,0)))</f>
        <v>1</v>
      </c>
      <c r="G3826" s="42" t="n">
        <f aca="false">IF(A3826="","",WORKDAY(B3826,F3826))</f>
        <v>46293</v>
      </c>
    </row>
    <row r="3827" customFormat="false" ht="15" hidden="false" customHeight="false" outlineLevel="0" collapsed="false">
      <c r="A3827" s="37" t="n">
        <v>1003826</v>
      </c>
      <c r="B3827" s="38" t="n">
        <v>46290</v>
      </c>
      <c r="C3827" s="39" t="s">
        <v>69</v>
      </c>
      <c r="D3827" s="39" t="s">
        <v>39</v>
      </c>
      <c r="E3827" s="40" t="n">
        <v>0.9</v>
      </c>
      <c r="F3827" s="41" t="n">
        <f aca="false">IF(A3827="","",INDEX(Assumptions!$B$16:$B$18,MATCH(C3827,Assumptions!$A$16:$A$18,0)))</f>
        <v>3</v>
      </c>
      <c r="G3827" s="42" t="n">
        <f aca="false">IF(A3827="","",WORKDAY(B3827,F3827))</f>
        <v>46295</v>
      </c>
    </row>
    <row r="3828" customFormat="false" ht="15" hidden="false" customHeight="false" outlineLevel="0" collapsed="false">
      <c r="A3828" s="37" t="n">
        <v>1003827</v>
      </c>
      <c r="B3828" s="38" t="n">
        <v>46290</v>
      </c>
      <c r="C3828" s="39" t="s">
        <v>70</v>
      </c>
      <c r="D3828" s="39" t="s">
        <v>31</v>
      </c>
      <c r="E3828" s="40" t="n">
        <v>1.9</v>
      </c>
      <c r="F3828" s="41" t="n">
        <f aca="false">IF(A3828="","",INDEX(Assumptions!$B$16:$B$18,MATCH(C3828,Assumptions!$A$16:$A$18,0)))</f>
        <v>5</v>
      </c>
      <c r="G3828" s="42" t="n">
        <f aca="false">IF(A3828="","",WORKDAY(B3828,F3828))</f>
        <v>46297</v>
      </c>
    </row>
    <row r="3829" customFormat="false" ht="15" hidden="false" customHeight="false" outlineLevel="0" collapsed="false">
      <c r="A3829" s="37" t="n">
        <v>1003828</v>
      </c>
      <c r="B3829" s="38" t="n">
        <v>46290</v>
      </c>
      <c r="C3829" s="39" t="s">
        <v>69</v>
      </c>
      <c r="D3829" s="39" t="s">
        <v>39</v>
      </c>
      <c r="E3829" s="40" t="n">
        <v>2.4</v>
      </c>
      <c r="F3829" s="41" t="n">
        <f aca="false">IF(A3829="","",INDEX(Assumptions!$B$16:$B$18,MATCH(C3829,Assumptions!$A$16:$A$18,0)))</f>
        <v>3</v>
      </c>
      <c r="G3829" s="42" t="n">
        <f aca="false">IF(A3829="","",WORKDAY(B3829,F3829))</f>
        <v>46295</v>
      </c>
    </row>
    <row r="3830" customFormat="false" ht="15" hidden="false" customHeight="false" outlineLevel="0" collapsed="false">
      <c r="A3830" s="37" t="n">
        <v>1003829</v>
      </c>
      <c r="B3830" s="38" t="n">
        <v>46290</v>
      </c>
      <c r="C3830" s="39" t="s">
        <v>70</v>
      </c>
      <c r="D3830" s="39" t="s">
        <v>39</v>
      </c>
      <c r="E3830" s="40" t="n">
        <v>1.8</v>
      </c>
      <c r="F3830" s="41" t="n">
        <f aca="false">IF(A3830="","",INDEX(Assumptions!$B$16:$B$18,MATCH(C3830,Assumptions!$A$16:$A$18,0)))</f>
        <v>5</v>
      </c>
      <c r="G3830" s="42" t="n">
        <f aca="false">IF(A3830="","",WORKDAY(B3830,F3830))</f>
        <v>46297</v>
      </c>
    </row>
    <row r="3831" customFormat="false" ht="15" hidden="false" customHeight="false" outlineLevel="0" collapsed="false">
      <c r="A3831" s="37" t="n">
        <v>1003830</v>
      </c>
      <c r="B3831" s="38" t="n">
        <v>46290</v>
      </c>
      <c r="C3831" s="39" t="s">
        <v>70</v>
      </c>
      <c r="D3831" s="39" t="s">
        <v>39</v>
      </c>
      <c r="E3831" s="40" t="n">
        <v>4.9</v>
      </c>
      <c r="F3831" s="41" t="n">
        <f aca="false">IF(A3831="","",INDEX(Assumptions!$B$16:$B$18,MATCH(C3831,Assumptions!$A$16:$A$18,0)))</f>
        <v>5</v>
      </c>
      <c r="G3831" s="42" t="n">
        <f aca="false">IF(A3831="","",WORKDAY(B3831,F3831))</f>
        <v>46297</v>
      </c>
    </row>
    <row r="3832" customFormat="false" ht="15" hidden="false" customHeight="false" outlineLevel="0" collapsed="false">
      <c r="A3832" s="37" t="n">
        <v>1003831</v>
      </c>
      <c r="B3832" s="38" t="n">
        <v>46290</v>
      </c>
      <c r="C3832" s="39" t="s">
        <v>69</v>
      </c>
      <c r="D3832" s="39" t="s">
        <v>35</v>
      </c>
      <c r="E3832" s="40" t="n">
        <v>2</v>
      </c>
      <c r="F3832" s="41" t="n">
        <f aca="false">IF(A3832="","",INDEX(Assumptions!$B$16:$B$18,MATCH(C3832,Assumptions!$A$16:$A$18,0)))</f>
        <v>3</v>
      </c>
      <c r="G3832" s="42" t="n">
        <f aca="false">IF(A3832="","",WORKDAY(B3832,F3832))</f>
        <v>46295</v>
      </c>
    </row>
    <row r="3833" customFormat="false" ht="15" hidden="false" customHeight="false" outlineLevel="0" collapsed="false">
      <c r="A3833" s="37" t="n">
        <v>1003832</v>
      </c>
      <c r="B3833" s="38" t="n">
        <v>46290</v>
      </c>
      <c r="C3833" s="39" t="s">
        <v>68</v>
      </c>
      <c r="D3833" s="39" t="s">
        <v>39</v>
      </c>
      <c r="E3833" s="40" t="n">
        <v>2.3</v>
      </c>
      <c r="F3833" s="41" t="n">
        <f aca="false">IF(A3833="","",INDEX(Assumptions!$B$16:$B$18,MATCH(C3833,Assumptions!$A$16:$A$18,0)))</f>
        <v>1</v>
      </c>
      <c r="G3833" s="42" t="n">
        <f aca="false">IF(A3833="","",WORKDAY(B3833,F3833))</f>
        <v>46293</v>
      </c>
    </row>
    <row r="3834" customFormat="false" ht="15" hidden="false" customHeight="false" outlineLevel="0" collapsed="false">
      <c r="A3834" s="37" t="n">
        <v>1003833</v>
      </c>
      <c r="B3834" s="38" t="n">
        <v>46290</v>
      </c>
      <c r="C3834" s="39" t="s">
        <v>70</v>
      </c>
      <c r="D3834" s="39" t="s">
        <v>31</v>
      </c>
      <c r="E3834" s="40" t="n">
        <v>3</v>
      </c>
      <c r="F3834" s="41" t="n">
        <f aca="false">IF(A3834="","",INDEX(Assumptions!$B$16:$B$18,MATCH(C3834,Assumptions!$A$16:$A$18,0)))</f>
        <v>5</v>
      </c>
      <c r="G3834" s="42" t="n">
        <f aca="false">IF(A3834="","",WORKDAY(B3834,F3834))</f>
        <v>46297</v>
      </c>
    </row>
    <row r="3835" customFormat="false" ht="15" hidden="false" customHeight="false" outlineLevel="0" collapsed="false">
      <c r="A3835" s="37" t="n">
        <v>1003834</v>
      </c>
      <c r="B3835" s="38" t="n">
        <v>46290</v>
      </c>
      <c r="C3835" s="39" t="s">
        <v>70</v>
      </c>
      <c r="D3835" s="39" t="s">
        <v>33</v>
      </c>
      <c r="E3835" s="40" t="n">
        <v>1.2</v>
      </c>
      <c r="F3835" s="41" t="n">
        <f aca="false">IF(A3835="","",INDEX(Assumptions!$B$16:$B$18,MATCH(C3835,Assumptions!$A$16:$A$18,0)))</f>
        <v>5</v>
      </c>
      <c r="G3835" s="42" t="n">
        <f aca="false">IF(A3835="","",WORKDAY(B3835,F3835))</f>
        <v>46297</v>
      </c>
    </row>
    <row r="3836" customFormat="false" ht="15" hidden="false" customHeight="false" outlineLevel="0" collapsed="false">
      <c r="A3836" s="37" t="n">
        <v>1003835</v>
      </c>
      <c r="B3836" s="38" t="n">
        <v>46290</v>
      </c>
      <c r="C3836" s="39" t="s">
        <v>68</v>
      </c>
      <c r="D3836" s="39" t="s">
        <v>35</v>
      </c>
      <c r="E3836" s="40" t="n">
        <v>1.3</v>
      </c>
      <c r="F3836" s="41" t="n">
        <f aca="false">IF(A3836="","",INDEX(Assumptions!$B$16:$B$18,MATCH(C3836,Assumptions!$A$16:$A$18,0)))</f>
        <v>1</v>
      </c>
      <c r="G3836" s="42" t="n">
        <f aca="false">IF(A3836="","",WORKDAY(B3836,F3836))</f>
        <v>46293</v>
      </c>
    </row>
    <row r="3837" customFormat="false" ht="15" hidden="false" customHeight="false" outlineLevel="0" collapsed="false">
      <c r="A3837" s="37" t="n">
        <v>1003836</v>
      </c>
      <c r="B3837" s="38" t="n">
        <v>46290</v>
      </c>
      <c r="C3837" s="39" t="s">
        <v>69</v>
      </c>
      <c r="D3837" s="39" t="s">
        <v>33</v>
      </c>
      <c r="E3837" s="40" t="n">
        <v>1.7</v>
      </c>
      <c r="F3837" s="41" t="n">
        <f aca="false">IF(A3837="","",INDEX(Assumptions!$B$16:$B$18,MATCH(C3837,Assumptions!$A$16:$A$18,0)))</f>
        <v>3</v>
      </c>
      <c r="G3837" s="42" t="n">
        <f aca="false">IF(A3837="","",WORKDAY(B3837,F3837))</f>
        <v>46295</v>
      </c>
    </row>
    <row r="3838" customFormat="false" ht="15" hidden="false" customHeight="false" outlineLevel="0" collapsed="false">
      <c r="A3838" s="37" t="n">
        <v>1003837</v>
      </c>
      <c r="B3838" s="38" t="n">
        <v>46290</v>
      </c>
      <c r="C3838" s="39" t="s">
        <v>69</v>
      </c>
      <c r="D3838" s="39" t="s">
        <v>37</v>
      </c>
      <c r="E3838" s="40" t="n">
        <v>2</v>
      </c>
      <c r="F3838" s="41" t="n">
        <f aca="false">IF(A3838="","",INDEX(Assumptions!$B$16:$B$18,MATCH(C3838,Assumptions!$A$16:$A$18,0)))</f>
        <v>3</v>
      </c>
      <c r="G3838" s="42" t="n">
        <f aca="false">IF(A3838="","",WORKDAY(B3838,F3838))</f>
        <v>46295</v>
      </c>
    </row>
    <row r="3839" customFormat="false" ht="15" hidden="false" customHeight="false" outlineLevel="0" collapsed="false">
      <c r="A3839" s="37" t="n">
        <v>1003838</v>
      </c>
      <c r="B3839" s="38" t="n">
        <v>46290</v>
      </c>
      <c r="C3839" s="39" t="s">
        <v>69</v>
      </c>
      <c r="D3839" s="39" t="s">
        <v>37</v>
      </c>
      <c r="E3839" s="40" t="n">
        <v>3</v>
      </c>
      <c r="F3839" s="41" t="n">
        <f aca="false">IF(A3839="","",INDEX(Assumptions!$B$16:$B$18,MATCH(C3839,Assumptions!$A$16:$A$18,0)))</f>
        <v>3</v>
      </c>
      <c r="G3839" s="42" t="n">
        <f aca="false">IF(A3839="","",WORKDAY(B3839,F3839))</f>
        <v>46295</v>
      </c>
    </row>
    <row r="3840" customFormat="false" ht="15" hidden="false" customHeight="false" outlineLevel="0" collapsed="false">
      <c r="A3840" s="37" t="n">
        <v>1003839</v>
      </c>
      <c r="B3840" s="38" t="n">
        <v>46290</v>
      </c>
      <c r="C3840" s="39" t="s">
        <v>69</v>
      </c>
      <c r="D3840" s="39" t="s">
        <v>39</v>
      </c>
      <c r="E3840" s="40" t="n">
        <v>0.8</v>
      </c>
      <c r="F3840" s="41" t="n">
        <f aca="false">IF(A3840="","",INDEX(Assumptions!$B$16:$B$18,MATCH(C3840,Assumptions!$A$16:$A$18,0)))</f>
        <v>3</v>
      </c>
      <c r="G3840" s="42" t="n">
        <f aca="false">IF(A3840="","",WORKDAY(B3840,F3840))</f>
        <v>46295</v>
      </c>
    </row>
    <row r="3841" customFormat="false" ht="15" hidden="false" customHeight="false" outlineLevel="0" collapsed="false">
      <c r="A3841" s="37" t="n">
        <v>1003840</v>
      </c>
      <c r="B3841" s="38" t="n">
        <v>46290</v>
      </c>
      <c r="C3841" s="39" t="s">
        <v>69</v>
      </c>
      <c r="D3841" s="39" t="s">
        <v>39</v>
      </c>
      <c r="E3841" s="40" t="n">
        <v>3.3</v>
      </c>
      <c r="F3841" s="41" t="n">
        <f aca="false">IF(A3841="","",INDEX(Assumptions!$B$16:$B$18,MATCH(C3841,Assumptions!$A$16:$A$18,0)))</f>
        <v>3</v>
      </c>
      <c r="G3841" s="42" t="n">
        <f aca="false">IF(A3841="","",WORKDAY(B3841,F3841))</f>
        <v>46295</v>
      </c>
    </row>
    <row r="3842" customFormat="false" ht="15" hidden="false" customHeight="false" outlineLevel="0" collapsed="false">
      <c r="A3842" s="37" t="n">
        <v>1003841</v>
      </c>
      <c r="B3842" s="38" t="n">
        <v>46290</v>
      </c>
      <c r="C3842" s="39" t="s">
        <v>68</v>
      </c>
      <c r="D3842" s="39" t="s">
        <v>33</v>
      </c>
      <c r="E3842" s="40" t="n">
        <v>2.5</v>
      </c>
      <c r="F3842" s="41" t="n">
        <f aca="false">IF(A3842="","",INDEX(Assumptions!$B$16:$B$18,MATCH(C3842,Assumptions!$A$16:$A$18,0)))</f>
        <v>1</v>
      </c>
      <c r="G3842" s="42" t="n">
        <f aca="false">IF(A3842="","",WORKDAY(B3842,F3842))</f>
        <v>46293</v>
      </c>
    </row>
    <row r="3843" customFormat="false" ht="15" hidden="false" customHeight="false" outlineLevel="0" collapsed="false">
      <c r="A3843" s="37" t="n">
        <v>1003842</v>
      </c>
      <c r="B3843" s="38" t="n">
        <v>46290</v>
      </c>
      <c r="C3843" s="39" t="s">
        <v>69</v>
      </c>
      <c r="D3843" s="39" t="s">
        <v>35</v>
      </c>
      <c r="E3843" s="40" t="n">
        <v>1.2</v>
      </c>
      <c r="F3843" s="41" t="n">
        <f aca="false">IF(A3843="","",INDEX(Assumptions!$B$16:$B$18,MATCH(C3843,Assumptions!$A$16:$A$18,0)))</f>
        <v>3</v>
      </c>
      <c r="G3843" s="42" t="n">
        <f aca="false">IF(A3843="","",WORKDAY(B3843,F3843))</f>
        <v>46295</v>
      </c>
    </row>
    <row r="3844" customFormat="false" ht="15" hidden="false" customHeight="false" outlineLevel="0" collapsed="false">
      <c r="A3844" s="37" t="n">
        <v>1003843</v>
      </c>
      <c r="B3844" s="38" t="n">
        <v>46290</v>
      </c>
      <c r="C3844" s="39" t="s">
        <v>69</v>
      </c>
      <c r="D3844" s="39" t="s">
        <v>33</v>
      </c>
      <c r="E3844" s="40" t="n">
        <v>1.1</v>
      </c>
      <c r="F3844" s="41" t="n">
        <f aca="false">IF(A3844="","",INDEX(Assumptions!$B$16:$B$18,MATCH(C3844,Assumptions!$A$16:$A$18,0)))</f>
        <v>3</v>
      </c>
      <c r="G3844" s="42" t="n">
        <f aca="false">IF(A3844="","",WORKDAY(B3844,F3844))</f>
        <v>46295</v>
      </c>
    </row>
    <row r="3845" customFormat="false" ht="15" hidden="false" customHeight="false" outlineLevel="0" collapsed="false">
      <c r="A3845" s="37" t="n">
        <v>1003844</v>
      </c>
      <c r="B3845" s="38" t="n">
        <v>46290</v>
      </c>
      <c r="C3845" s="39" t="s">
        <v>68</v>
      </c>
      <c r="D3845" s="39" t="s">
        <v>33</v>
      </c>
      <c r="E3845" s="40" t="n">
        <v>1.5</v>
      </c>
      <c r="F3845" s="41" t="n">
        <f aca="false">IF(A3845="","",INDEX(Assumptions!$B$16:$B$18,MATCH(C3845,Assumptions!$A$16:$A$18,0)))</f>
        <v>1</v>
      </c>
      <c r="G3845" s="42" t="n">
        <f aca="false">IF(A3845="","",WORKDAY(B3845,F3845))</f>
        <v>46293</v>
      </c>
    </row>
    <row r="3846" customFormat="false" ht="15" hidden="false" customHeight="false" outlineLevel="0" collapsed="false">
      <c r="A3846" s="37" t="n">
        <v>1003845</v>
      </c>
      <c r="B3846" s="38" t="n">
        <v>46290</v>
      </c>
      <c r="C3846" s="39" t="s">
        <v>69</v>
      </c>
      <c r="D3846" s="39" t="s">
        <v>39</v>
      </c>
      <c r="E3846" s="40" t="n">
        <v>2.4</v>
      </c>
      <c r="F3846" s="41" t="n">
        <f aca="false">IF(A3846="","",INDEX(Assumptions!$B$16:$B$18,MATCH(C3846,Assumptions!$A$16:$A$18,0)))</f>
        <v>3</v>
      </c>
      <c r="G3846" s="42" t="n">
        <f aca="false">IF(A3846="","",WORKDAY(B3846,F3846))</f>
        <v>46295</v>
      </c>
    </row>
    <row r="3847" customFormat="false" ht="15" hidden="false" customHeight="false" outlineLevel="0" collapsed="false">
      <c r="A3847" s="37" t="n">
        <v>1003846</v>
      </c>
      <c r="B3847" s="38" t="n">
        <v>46290</v>
      </c>
      <c r="C3847" s="39" t="s">
        <v>70</v>
      </c>
      <c r="D3847" s="39" t="s">
        <v>33</v>
      </c>
      <c r="E3847" s="40" t="n">
        <v>2.8</v>
      </c>
      <c r="F3847" s="41" t="n">
        <f aca="false">IF(A3847="","",INDEX(Assumptions!$B$16:$B$18,MATCH(C3847,Assumptions!$A$16:$A$18,0)))</f>
        <v>5</v>
      </c>
      <c r="G3847" s="42" t="n">
        <f aca="false">IF(A3847="","",WORKDAY(B3847,F3847))</f>
        <v>46297</v>
      </c>
    </row>
    <row r="3848" customFormat="false" ht="15" hidden="false" customHeight="false" outlineLevel="0" collapsed="false">
      <c r="A3848" s="37" t="n">
        <v>1003847</v>
      </c>
      <c r="B3848" s="38" t="n">
        <v>46290</v>
      </c>
      <c r="C3848" s="39" t="s">
        <v>69</v>
      </c>
      <c r="D3848" s="39" t="s">
        <v>35</v>
      </c>
      <c r="E3848" s="40" t="n">
        <v>1.6</v>
      </c>
      <c r="F3848" s="41" t="n">
        <f aca="false">IF(A3848="","",INDEX(Assumptions!$B$16:$B$18,MATCH(C3848,Assumptions!$A$16:$A$18,0)))</f>
        <v>3</v>
      </c>
      <c r="G3848" s="42" t="n">
        <f aca="false">IF(A3848="","",WORKDAY(B3848,F3848))</f>
        <v>46295</v>
      </c>
    </row>
    <row r="3849" customFormat="false" ht="15" hidden="false" customHeight="false" outlineLevel="0" collapsed="false">
      <c r="A3849" s="37" t="n">
        <v>1003848</v>
      </c>
      <c r="B3849" s="38" t="n">
        <v>46290</v>
      </c>
      <c r="C3849" s="39" t="s">
        <v>69</v>
      </c>
      <c r="D3849" s="39" t="s">
        <v>33</v>
      </c>
      <c r="E3849" s="40" t="n">
        <v>2.8</v>
      </c>
      <c r="F3849" s="41" t="n">
        <f aca="false">IF(A3849="","",INDEX(Assumptions!$B$16:$B$18,MATCH(C3849,Assumptions!$A$16:$A$18,0)))</f>
        <v>3</v>
      </c>
      <c r="G3849" s="42" t="n">
        <f aca="false">IF(A3849="","",WORKDAY(B3849,F3849))</f>
        <v>46295</v>
      </c>
    </row>
    <row r="3850" customFormat="false" ht="15" hidden="false" customHeight="false" outlineLevel="0" collapsed="false">
      <c r="A3850" s="37" t="n">
        <v>1003849</v>
      </c>
      <c r="B3850" s="38" t="n">
        <v>46290</v>
      </c>
      <c r="C3850" s="39" t="s">
        <v>69</v>
      </c>
      <c r="D3850" s="39" t="s">
        <v>39</v>
      </c>
      <c r="E3850" s="40" t="n">
        <v>2.1</v>
      </c>
      <c r="F3850" s="41" t="n">
        <f aca="false">IF(A3850="","",INDEX(Assumptions!$B$16:$B$18,MATCH(C3850,Assumptions!$A$16:$A$18,0)))</f>
        <v>3</v>
      </c>
      <c r="G3850" s="42" t="n">
        <f aca="false">IF(A3850="","",WORKDAY(B3850,F3850))</f>
        <v>46295</v>
      </c>
    </row>
    <row r="3851" customFormat="false" ht="15" hidden="false" customHeight="false" outlineLevel="0" collapsed="false">
      <c r="A3851" s="37" t="n">
        <v>1003850</v>
      </c>
      <c r="B3851" s="38" t="n">
        <v>46290</v>
      </c>
      <c r="C3851" s="39" t="s">
        <v>69</v>
      </c>
      <c r="D3851" s="39" t="s">
        <v>35</v>
      </c>
      <c r="E3851" s="40" t="n">
        <v>2.1</v>
      </c>
      <c r="F3851" s="41" t="n">
        <f aca="false">IF(A3851="","",INDEX(Assumptions!$B$16:$B$18,MATCH(C3851,Assumptions!$A$16:$A$18,0)))</f>
        <v>3</v>
      </c>
      <c r="G3851" s="42" t="n">
        <f aca="false">IF(A3851="","",WORKDAY(B3851,F3851))</f>
        <v>46295</v>
      </c>
    </row>
    <row r="3852" customFormat="false" ht="15" hidden="false" customHeight="false" outlineLevel="0" collapsed="false">
      <c r="A3852" s="37" t="n">
        <v>1003851</v>
      </c>
      <c r="B3852" s="38" t="n">
        <v>46290</v>
      </c>
      <c r="C3852" s="39" t="s">
        <v>68</v>
      </c>
      <c r="D3852" s="39" t="s">
        <v>35</v>
      </c>
      <c r="E3852" s="40" t="n">
        <v>3.9</v>
      </c>
      <c r="F3852" s="41" t="n">
        <f aca="false">IF(A3852="","",INDEX(Assumptions!$B$16:$B$18,MATCH(C3852,Assumptions!$A$16:$A$18,0)))</f>
        <v>1</v>
      </c>
      <c r="G3852" s="42" t="n">
        <f aca="false">IF(A3852="","",WORKDAY(B3852,F3852))</f>
        <v>46293</v>
      </c>
    </row>
    <row r="3853" customFormat="false" ht="15" hidden="false" customHeight="false" outlineLevel="0" collapsed="false">
      <c r="A3853" s="37" t="n">
        <v>1003852</v>
      </c>
      <c r="B3853" s="38" t="n">
        <v>46290</v>
      </c>
      <c r="C3853" s="39" t="s">
        <v>68</v>
      </c>
      <c r="D3853" s="39" t="s">
        <v>33</v>
      </c>
      <c r="E3853" s="40" t="n">
        <v>3.4</v>
      </c>
      <c r="F3853" s="41" t="n">
        <f aca="false">IF(A3853="","",INDEX(Assumptions!$B$16:$B$18,MATCH(C3853,Assumptions!$A$16:$A$18,0)))</f>
        <v>1</v>
      </c>
      <c r="G3853" s="42" t="n">
        <f aca="false">IF(A3853="","",WORKDAY(B3853,F3853))</f>
        <v>46293</v>
      </c>
    </row>
    <row r="3854" customFormat="false" ht="15" hidden="false" customHeight="false" outlineLevel="0" collapsed="false">
      <c r="A3854" s="37" t="n">
        <v>1003853</v>
      </c>
      <c r="B3854" s="38" t="n">
        <v>46290</v>
      </c>
      <c r="C3854" s="39" t="s">
        <v>69</v>
      </c>
      <c r="D3854" s="39" t="s">
        <v>35</v>
      </c>
      <c r="E3854" s="40" t="n">
        <v>3.1</v>
      </c>
      <c r="F3854" s="41" t="n">
        <f aca="false">IF(A3854="","",INDEX(Assumptions!$B$16:$B$18,MATCH(C3854,Assumptions!$A$16:$A$18,0)))</f>
        <v>3</v>
      </c>
      <c r="G3854" s="42" t="n">
        <f aca="false">IF(A3854="","",WORKDAY(B3854,F3854))</f>
        <v>46295</v>
      </c>
    </row>
    <row r="3855" customFormat="false" ht="15" hidden="false" customHeight="false" outlineLevel="0" collapsed="false">
      <c r="A3855" s="37" t="n">
        <v>1003854</v>
      </c>
      <c r="B3855" s="38" t="n">
        <v>46290</v>
      </c>
      <c r="C3855" s="39" t="s">
        <v>69</v>
      </c>
      <c r="D3855" s="39" t="s">
        <v>31</v>
      </c>
      <c r="E3855" s="40" t="n">
        <v>0.8</v>
      </c>
      <c r="F3855" s="41" t="n">
        <f aca="false">IF(A3855="","",INDEX(Assumptions!$B$16:$B$18,MATCH(C3855,Assumptions!$A$16:$A$18,0)))</f>
        <v>3</v>
      </c>
      <c r="G3855" s="42" t="n">
        <f aca="false">IF(A3855="","",WORKDAY(B3855,F3855))</f>
        <v>46295</v>
      </c>
    </row>
    <row r="3856" customFormat="false" ht="15" hidden="false" customHeight="false" outlineLevel="0" collapsed="false">
      <c r="A3856" s="37" t="n">
        <v>1003855</v>
      </c>
      <c r="B3856" s="38" t="n">
        <v>46290</v>
      </c>
      <c r="C3856" s="39" t="s">
        <v>69</v>
      </c>
      <c r="D3856" s="39" t="s">
        <v>33</v>
      </c>
      <c r="E3856" s="40" t="n">
        <v>1.2</v>
      </c>
      <c r="F3856" s="41" t="n">
        <f aca="false">IF(A3856="","",INDEX(Assumptions!$B$16:$B$18,MATCH(C3856,Assumptions!$A$16:$A$18,0)))</f>
        <v>3</v>
      </c>
      <c r="G3856" s="42" t="n">
        <f aca="false">IF(A3856="","",WORKDAY(B3856,F3856))</f>
        <v>46295</v>
      </c>
    </row>
    <row r="3857" customFormat="false" ht="15" hidden="false" customHeight="false" outlineLevel="0" collapsed="false">
      <c r="A3857" s="37" t="n">
        <v>1003856</v>
      </c>
      <c r="B3857" s="38" t="n">
        <v>46290</v>
      </c>
      <c r="C3857" s="39" t="s">
        <v>69</v>
      </c>
      <c r="D3857" s="39" t="s">
        <v>33</v>
      </c>
      <c r="E3857" s="40" t="n">
        <v>0.8</v>
      </c>
      <c r="F3857" s="41" t="n">
        <f aca="false">IF(A3857="","",INDEX(Assumptions!$B$16:$B$18,MATCH(C3857,Assumptions!$A$16:$A$18,0)))</f>
        <v>3</v>
      </c>
      <c r="G3857" s="42" t="n">
        <f aca="false">IF(A3857="","",WORKDAY(B3857,F3857))</f>
        <v>46295</v>
      </c>
    </row>
    <row r="3858" customFormat="false" ht="15" hidden="false" customHeight="false" outlineLevel="0" collapsed="false">
      <c r="A3858" s="37" t="n">
        <v>1003857</v>
      </c>
      <c r="B3858" s="38" t="n">
        <v>46290</v>
      </c>
      <c r="C3858" s="39" t="s">
        <v>69</v>
      </c>
      <c r="D3858" s="39" t="s">
        <v>39</v>
      </c>
      <c r="E3858" s="40" t="n">
        <v>1.5</v>
      </c>
      <c r="F3858" s="41" t="n">
        <f aca="false">IF(A3858="","",INDEX(Assumptions!$B$16:$B$18,MATCH(C3858,Assumptions!$A$16:$A$18,0)))</f>
        <v>3</v>
      </c>
      <c r="G3858" s="42" t="n">
        <f aca="false">IF(A3858="","",WORKDAY(B3858,F3858))</f>
        <v>46295</v>
      </c>
    </row>
    <row r="3859" customFormat="false" ht="15" hidden="false" customHeight="false" outlineLevel="0" collapsed="false">
      <c r="A3859" s="37" t="n">
        <v>1003858</v>
      </c>
      <c r="B3859" s="38" t="n">
        <v>46290</v>
      </c>
      <c r="C3859" s="39" t="s">
        <v>68</v>
      </c>
      <c r="D3859" s="39" t="s">
        <v>31</v>
      </c>
      <c r="E3859" s="40" t="n">
        <v>1.2</v>
      </c>
      <c r="F3859" s="41" t="n">
        <f aca="false">IF(A3859="","",INDEX(Assumptions!$B$16:$B$18,MATCH(C3859,Assumptions!$A$16:$A$18,0)))</f>
        <v>1</v>
      </c>
      <c r="G3859" s="42" t="n">
        <f aca="false">IF(A3859="","",WORKDAY(B3859,F3859))</f>
        <v>46293</v>
      </c>
    </row>
    <row r="3860" customFormat="false" ht="15" hidden="false" customHeight="false" outlineLevel="0" collapsed="false">
      <c r="A3860" s="37" t="n">
        <v>1003859</v>
      </c>
      <c r="B3860" s="38" t="n">
        <v>46290</v>
      </c>
      <c r="C3860" s="39" t="s">
        <v>69</v>
      </c>
      <c r="D3860" s="39" t="s">
        <v>31</v>
      </c>
      <c r="E3860" s="40" t="n">
        <v>0.9</v>
      </c>
      <c r="F3860" s="41" t="n">
        <f aca="false">IF(A3860="","",INDEX(Assumptions!$B$16:$B$18,MATCH(C3860,Assumptions!$A$16:$A$18,0)))</f>
        <v>3</v>
      </c>
      <c r="G3860" s="42" t="n">
        <f aca="false">IF(A3860="","",WORKDAY(B3860,F3860))</f>
        <v>46295</v>
      </c>
    </row>
    <row r="3861" customFormat="false" ht="15" hidden="false" customHeight="false" outlineLevel="0" collapsed="false">
      <c r="A3861" s="37" t="n">
        <v>1003860</v>
      </c>
      <c r="B3861" s="38" t="n">
        <v>46290</v>
      </c>
      <c r="C3861" s="39" t="s">
        <v>69</v>
      </c>
      <c r="D3861" s="39" t="s">
        <v>31</v>
      </c>
      <c r="E3861" s="40" t="n">
        <v>2.7</v>
      </c>
      <c r="F3861" s="41" t="n">
        <f aca="false">IF(A3861="","",INDEX(Assumptions!$B$16:$B$18,MATCH(C3861,Assumptions!$A$16:$A$18,0)))</f>
        <v>3</v>
      </c>
      <c r="G3861" s="42" t="n">
        <f aca="false">IF(A3861="","",WORKDAY(B3861,F3861))</f>
        <v>46295</v>
      </c>
    </row>
    <row r="3862" customFormat="false" ht="15" hidden="false" customHeight="false" outlineLevel="0" collapsed="false">
      <c r="A3862" s="37" t="n">
        <v>1003861</v>
      </c>
      <c r="B3862" s="38" t="n">
        <v>46290</v>
      </c>
      <c r="C3862" s="39" t="s">
        <v>68</v>
      </c>
      <c r="D3862" s="39" t="s">
        <v>35</v>
      </c>
      <c r="E3862" s="40" t="n">
        <v>1.9</v>
      </c>
      <c r="F3862" s="41" t="n">
        <f aca="false">IF(A3862="","",INDEX(Assumptions!$B$16:$B$18,MATCH(C3862,Assumptions!$A$16:$A$18,0)))</f>
        <v>1</v>
      </c>
      <c r="G3862" s="42" t="n">
        <f aca="false">IF(A3862="","",WORKDAY(B3862,F3862))</f>
        <v>46293</v>
      </c>
    </row>
    <row r="3863" customFormat="false" ht="15" hidden="false" customHeight="false" outlineLevel="0" collapsed="false">
      <c r="A3863" s="37" t="n">
        <v>1003862</v>
      </c>
      <c r="B3863" s="38" t="n">
        <v>46290</v>
      </c>
      <c r="C3863" s="39" t="s">
        <v>69</v>
      </c>
      <c r="D3863" s="39" t="s">
        <v>37</v>
      </c>
      <c r="E3863" s="40" t="n">
        <v>2.7</v>
      </c>
      <c r="F3863" s="41" t="n">
        <f aca="false">IF(A3863="","",INDEX(Assumptions!$B$16:$B$18,MATCH(C3863,Assumptions!$A$16:$A$18,0)))</f>
        <v>3</v>
      </c>
      <c r="G3863" s="42" t="n">
        <f aca="false">IF(A3863="","",WORKDAY(B3863,F3863))</f>
        <v>46295</v>
      </c>
    </row>
    <row r="3864" customFormat="false" ht="15" hidden="false" customHeight="false" outlineLevel="0" collapsed="false">
      <c r="A3864" s="37" t="n">
        <v>1003863</v>
      </c>
      <c r="B3864" s="38" t="n">
        <v>46290</v>
      </c>
      <c r="C3864" s="39" t="s">
        <v>69</v>
      </c>
      <c r="D3864" s="39" t="s">
        <v>33</v>
      </c>
      <c r="E3864" s="40" t="n">
        <v>2.8</v>
      </c>
      <c r="F3864" s="41" t="n">
        <f aca="false">IF(A3864="","",INDEX(Assumptions!$B$16:$B$18,MATCH(C3864,Assumptions!$A$16:$A$18,0)))</f>
        <v>3</v>
      </c>
      <c r="G3864" s="42" t="n">
        <f aca="false">IF(A3864="","",WORKDAY(B3864,F3864))</f>
        <v>46295</v>
      </c>
    </row>
    <row r="3865" customFormat="false" ht="15" hidden="false" customHeight="false" outlineLevel="0" collapsed="false">
      <c r="A3865" s="37" t="n">
        <v>1003864</v>
      </c>
      <c r="B3865" s="38" t="n">
        <v>46290</v>
      </c>
      <c r="C3865" s="39" t="s">
        <v>69</v>
      </c>
      <c r="D3865" s="39" t="s">
        <v>35</v>
      </c>
      <c r="E3865" s="40" t="n">
        <v>2.7</v>
      </c>
      <c r="F3865" s="41" t="n">
        <f aca="false">IF(A3865="","",INDEX(Assumptions!$B$16:$B$18,MATCH(C3865,Assumptions!$A$16:$A$18,0)))</f>
        <v>3</v>
      </c>
      <c r="G3865" s="42" t="n">
        <f aca="false">IF(A3865="","",WORKDAY(B3865,F3865))</f>
        <v>46295</v>
      </c>
    </row>
    <row r="3866" customFormat="false" ht="15" hidden="false" customHeight="false" outlineLevel="0" collapsed="false">
      <c r="A3866" s="37" t="n">
        <v>1003865</v>
      </c>
      <c r="B3866" s="38" t="n">
        <v>46290</v>
      </c>
      <c r="C3866" s="39" t="s">
        <v>69</v>
      </c>
      <c r="D3866" s="39" t="s">
        <v>37</v>
      </c>
      <c r="E3866" s="40" t="n">
        <v>1.2</v>
      </c>
      <c r="F3866" s="41" t="n">
        <f aca="false">IF(A3866="","",INDEX(Assumptions!$B$16:$B$18,MATCH(C3866,Assumptions!$A$16:$A$18,0)))</f>
        <v>3</v>
      </c>
      <c r="G3866" s="42" t="n">
        <f aca="false">IF(A3866="","",WORKDAY(B3866,F3866))</f>
        <v>46295</v>
      </c>
    </row>
    <row r="3867" customFormat="false" ht="15" hidden="false" customHeight="false" outlineLevel="0" collapsed="false">
      <c r="A3867" s="37" t="n">
        <v>1003866</v>
      </c>
      <c r="B3867" s="38" t="n">
        <v>46290</v>
      </c>
      <c r="C3867" s="39" t="s">
        <v>70</v>
      </c>
      <c r="D3867" s="39" t="s">
        <v>39</v>
      </c>
      <c r="E3867" s="40" t="n">
        <v>1.9</v>
      </c>
      <c r="F3867" s="41" t="n">
        <f aca="false">IF(A3867="","",INDEX(Assumptions!$B$16:$B$18,MATCH(C3867,Assumptions!$A$16:$A$18,0)))</f>
        <v>5</v>
      </c>
      <c r="G3867" s="42" t="n">
        <f aca="false">IF(A3867="","",WORKDAY(B3867,F3867))</f>
        <v>46297</v>
      </c>
    </row>
    <row r="3868" customFormat="false" ht="15" hidden="false" customHeight="false" outlineLevel="0" collapsed="false">
      <c r="A3868" s="37" t="n">
        <v>1003867</v>
      </c>
      <c r="B3868" s="38" t="n">
        <v>46290</v>
      </c>
      <c r="C3868" s="39" t="s">
        <v>69</v>
      </c>
      <c r="D3868" s="39" t="s">
        <v>33</v>
      </c>
      <c r="E3868" s="40" t="n">
        <v>2</v>
      </c>
      <c r="F3868" s="41" t="n">
        <f aca="false">IF(A3868="","",INDEX(Assumptions!$B$16:$B$18,MATCH(C3868,Assumptions!$A$16:$A$18,0)))</f>
        <v>3</v>
      </c>
      <c r="G3868" s="42" t="n">
        <f aca="false">IF(A3868="","",WORKDAY(B3868,F3868))</f>
        <v>46295</v>
      </c>
    </row>
    <row r="3869" customFormat="false" ht="15" hidden="false" customHeight="false" outlineLevel="0" collapsed="false">
      <c r="A3869" s="37" t="n">
        <v>1003868</v>
      </c>
      <c r="B3869" s="38" t="n">
        <v>46290</v>
      </c>
      <c r="C3869" s="39" t="s">
        <v>70</v>
      </c>
      <c r="D3869" s="39" t="s">
        <v>33</v>
      </c>
      <c r="E3869" s="40" t="n">
        <v>1.7</v>
      </c>
      <c r="F3869" s="41" t="n">
        <f aca="false">IF(A3869="","",INDEX(Assumptions!$B$16:$B$18,MATCH(C3869,Assumptions!$A$16:$A$18,0)))</f>
        <v>5</v>
      </c>
      <c r="G3869" s="42" t="n">
        <f aca="false">IF(A3869="","",WORKDAY(B3869,F3869))</f>
        <v>46297</v>
      </c>
    </row>
    <row r="3870" customFormat="false" ht="15" hidden="false" customHeight="false" outlineLevel="0" collapsed="false">
      <c r="A3870" s="37" t="n">
        <v>1003869</v>
      </c>
      <c r="B3870" s="38" t="n">
        <v>46290</v>
      </c>
      <c r="C3870" s="39" t="s">
        <v>68</v>
      </c>
      <c r="D3870" s="39" t="s">
        <v>37</v>
      </c>
      <c r="E3870" s="40" t="n">
        <v>1.7</v>
      </c>
      <c r="F3870" s="41" t="n">
        <f aca="false">IF(A3870="","",INDEX(Assumptions!$B$16:$B$18,MATCH(C3870,Assumptions!$A$16:$A$18,0)))</f>
        <v>1</v>
      </c>
      <c r="G3870" s="42" t="n">
        <f aca="false">IF(A3870="","",WORKDAY(B3870,F3870))</f>
        <v>46293</v>
      </c>
    </row>
    <row r="3871" customFormat="false" ht="15" hidden="false" customHeight="false" outlineLevel="0" collapsed="false">
      <c r="A3871" s="37" t="n">
        <v>1003870</v>
      </c>
      <c r="B3871" s="38" t="n">
        <v>46290</v>
      </c>
      <c r="C3871" s="39" t="s">
        <v>70</v>
      </c>
      <c r="D3871" s="39" t="s">
        <v>33</v>
      </c>
      <c r="E3871" s="40" t="n">
        <v>2.1</v>
      </c>
      <c r="F3871" s="41" t="n">
        <f aca="false">IF(A3871="","",INDEX(Assumptions!$B$16:$B$18,MATCH(C3871,Assumptions!$A$16:$A$18,0)))</f>
        <v>5</v>
      </c>
      <c r="G3871" s="42" t="n">
        <f aca="false">IF(A3871="","",WORKDAY(B3871,F3871))</f>
        <v>46297</v>
      </c>
    </row>
    <row r="3872" customFormat="false" ht="15" hidden="false" customHeight="false" outlineLevel="0" collapsed="false">
      <c r="A3872" s="37" t="n">
        <v>1003871</v>
      </c>
      <c r="B3872" s="38" t="n">
        <v>46290</v>
      </c>
      <c r="C3872" s="39" t="s">
        <v>70</v>
      </c>
      <c r="D3872" s="39" t="s">
        <v>37</v>
      </c>
      <c r="E3872" s="40" t="n">
        <v>1.9</v>
      </c>
      <c r="F3872" s="41" t="n">
        <f aca="false">IF(A3872="","",INDEX(Assumptions!$B$16:$B$18,MATCH(C3872,Assumptions!$A$16:$A$18,0)))</f>
        <v>5</v>
      </c>
      <c r="G3872" s="42" t="n">
        <f aca="false">IF(A3872="","",WORKDAY(B3872,F3872))</f>
        <v>46297</v>
      </c>
    </row>
    <row r="3873" customFormat="false" ht="15" hidden="false" customHeight="false" outlineLevel="0" collapsed="false">
      <c r="A3873" s="37" t="n">
        <v>1003872</v>
      </c>
      <c r="B3873" s="38" t="n">
        <v>46290</v>
      </c>
      <c r="C3873" s="39" t="s">
        <v>69</v>
      </c>
      <c r="D3873" s="39" t="s">
        <v>33</v>
      </c>
      <c r="E3873" s="40" t="n">
        <v>3.7</v>
      </c>
      <c r="F3873" s="41" t="n">
        <f aca="false">IF(A3873="","",INDEX(Assumptions!$B$16:$B$18,MATCH(C3873,Assumptions!$A$16:$A$18,0)))</f>
        <v>3</v>
      </c>
      <c r="G3873" s="42" t="n">
        <f aca="false">IF(A3873="","",WORKDAY(B3873,F3873))</f>
        <v>46295</v>
      </c>
    </row>
    <row r="3874" customFormat="false" ht="15" hidden="false" customHeight="false" outlineLevel="0" collapsed="false">
      <c r="A3874" s="37" t="n">
        <v>1003873</v>
      </c>
      <c r="B3874" s="38" t="n">
        <v>46290</v>
      </c>
      <c r="C3874" s="39" t="s">
        <v>68</v>
      </c>
      <c r="D3874" s="39" t="s">
        <v>39</v>
      </c>
      <c r="E3874" s="40" t="n">
        <v>2.6</v>
      </c>
      <c r="F3874" s="41" t="n">
        <f aca="false">IF(A3874="","",INDEX(Assumptions!$B$16:$B$18,MATCH(C3874,Assumptions!$A$16:$A$18,0)))</f>
        <v>1</v>
      </c>
      <c r="G3874" s="42" t="n">
        <f aca="false">IF(A3874="","",WORKDAY(B3874,F3874))</f>
        <v>46293</v>
      </c>
    </row>
    <row r="3875" customFormat="false" ht="15" hidden="false" customHeight="false" outlineLevel="0" collapsed="false">
      <c r="A3875" s="37" t="n">
        <v>1003874</v>
      </c>
      <c r="B3875" s="38" t="n">
        <v>46290</v>
      </c>
      <c r="C3875" s="39" t="s">
        <v>70</v>
      </c>
      <c r="D3875" s="39" t="s">
        <v>37</v>
      </c>
      <c r="E3875" s="40" t="n">
        <v>7.6</v>
      </c>
      <c r="F3875" s="41" t="n">
        <f aca="false">IF(A3875="","",INDEX(Assumptions!$B$16:$B$18,MATCH(C3875,Assumptions!$A$16:$A$18,0)))</f>
        <v>5</v>
      </c>
      <c r="G3875" s="42" t="n">
        <f aca="false">IF(A3875="","",WORKDAY(B3875,F3875))</f>
        <v>46297</v>
      </c>
    </row>
    <row r="3876" customFormat="false" ht="15" hidden="false" customHeight="false" outlineLevel="0" collapsed="false">
      <c r="A3876" s="37" t="n">
        <v>1003875</v>
      </c>
      <c r="B3876" s="38" t="n">
        <v>46290</v>
      </c>
      <c r="C3876" s="39" t="s">
        <v>69</v>
      </c>
      <c r="D3876" s="39" t="s">
        <v>33</v>
      </c>
      <c r="E3876" s="40" t="n">
        <v>3.3</v>
      </c>
      <c r="F3876" s="41" t="n">
        <f aca="false">IF(A3876="","",INDEX(Assumptions!$B$16:$B$18,MATCH(C3876,Assumptions!$A$16:$A$18,0)))</f>
        <v>3</v>
      </c>
      <c r="G3876" s="42" t="n">
        <f aca="false">IF(A3876="","",WORKDAY(B3876,F3876))</f>
        <v>46295</v>
      </c>
    </row>
    <row r="3877" customFormat="false" ht="15" hidden="false" customHeight="false" outlineLevel="0" collapsed="false">
      <c r="A3877" s="37" t="n">
        <v>1003876</v>
      </c>
      <c r="B3877" s="38" t="n">
        <v>46290</v>
      </c>
      <c r="C3877" s="39" t="s">
        <v>69</v>
      </c>
      <c r="D3877" s="39" t="s">
        <v>33</v>
      </c>
      <c r="E3877" s="40" t="n">
        <v>8.6</v>
      </c>
      <c r="F3877" s="41" t="n">
        <f aca="false">IF(A3877="","",INDEX(Assumptions!$B$16:$B$18,MATCH(C3877,Assumptions!$A$16:$A$18,0)))</f>
        <v>3</v>
      </c>
      <c r="G3877" s="42" t="n">
        <f aca="false">IF(A3877="","",WORKDAY(B3877,F3877))</f>
        <v>46295</v>
      </c>
    </row>
    <row r="3878" customFormat="false" ht="15" hidden="false" customHeight="false" outlineLevel="0" collapsed="false">
      <c r="A3878" s="37" t="n">
        <v>1003877</v>
      </c>
      <c r="B3878" s="38" t="n">
        <v>46290</v>
      </c>
      <c r="C3878" s="39" t="s">
        <v>69</v>
      </c>
      <c r="D3878" s="39" t="s">
        <v>33</v>
      </c>
      <c r="E3878" s="40" t="n">
        <v>1.5</v>
      </c>
      <c r="F3878" s="41" t="n">
        <f aca="false">IF(A3878="","",INDEX(Assumptions!$B$16:$B$18,MATCH(C3878,Assumptions!$A$16:$A$18,0)))</f>
        <v>3</v>
      </c>
      <c r="G3878" s="42" t="n">
        <f aca="false">IF(A3878="","",WORKDAY(B3878,F3878))</f>
        <v>46295</v>
      </c>
    </row>
    <row r="3879" customFormat="false" ht="15" hidden="false" customHeight="false" outlineLevel="0" collapsed="false">
      <c r="A3879" s="37" t="n">
        <v>1003878</v>
      </c>
      <c r="B3879" s="38" t="n">
        <v>46290</v>
      </c>
      <c r="C3879" s="39" t="s">
        <v>68</v>
      </c>
      <c r="D3879" s="39" t="s">
        <v>39</v>
      </c>
      <c r="E3879" s="40" t="n">
        <v>2.8</v>
      </c>
      <c r="F3879" s="41" t="n">
        <f aca="false">IF(A3879="","",INDEX(Assumptions!$B$16:$B$18,MATCH(C3879,Assumptions!$A$16:$A$18,0)))</f>
        <v>1</v>
      </c>
      <c r="G3879" s="42" t="n">
        <f aca="false">IF(A3879="","",WORKDAY(B3879,F3879))</f>
        <v>46293</v>
      </c>
    </row>
    <row r="3880" customFormat="false" ht="15" hidden="false" customHeight="false" outlineLevel="0" collapsed="false">
      <c r="A3880" s="37" t="n">
        <v>1003879</v>
      </c>
      <c r="B3880" s="38" t="n">
        <v>46290</v>
      </c>
      <c r="C3880" s="39" t="s">
        <v>69</v>
      </c>
      <c r="D3880" s="39" t="s">
        <v>39</v>
      </c>
      <c r="E3880" s="40" t="n">
        <v>1</v>
      </c>
      <c r="F3880" s="41" t="n">
        <f aca="false">IF(A3880="","",INDEX(Assumptions!$B$16:$B$18,MATCH(C3880,Assumptions!$A$16:$A$18,0)))</f>
        <v>3</v>
      </c>
      <c r="G3880" s="42" t="n">
        <f aca="false">IF(A3880="","",WORKDAY(B3880,F3880))</f>
        <v>46295</v>
      </c>
    </row>
    <row r="3881" customFormat="false" ht="15" hidden="false" customHeight="false" outlineLevel="0" collapsed="false">
      <c r="A3881" s="37" t="n">
        <v>1003880</v>
      </c>
      <c r="B3881" s="38" t="n">
        <v>46290</v>
      </c>
      <c r="C3881" s="39" t="s">
        <v>69</v>
      </c>
      <c r="D3881" s="39" t="s">
        <v>39</v>
      </c>
      <c r="E3881" s="40" t="n">
        <v>1.3</v>
      </c>
      <c r="F3881" s="41" t="n">
        <f aca="false">IF(A3881="","",INDEX(Assumptions!$B$16:$B$18,MATCH(C3881,Assumptions!$A$16:$A$18,0)))</f>
        <v>3</v>
      </c>
      <c r="G3881" s="42" t="n">
        <f aca="false">IF(A3881="","",WORKDAY(B3881,F3881))</f>
        <v>46295</v>
      </c>
    </row>
    <row r="3882" customFormat="false" ht="15" hidden="false" customHeight="false" outlineLevel="0" collapsed="false">
      <c r="A3882" s="37" t="n">
        <v>1003881</v>
      </c>
      <c r="B3882" s="38" t="n">
        <v>46290</v>
      </c>
      <c r="C3882" s="39" t="s">
        <v>69</v>
      </c>
      <c r="D3882" s="39" t="s">
        <v>37</v>
      </c>
      <c r="E3882" s="40" t="n">
        <v>1.3</v>
      </c>
      <c r="F3882" s="41" t="n">
        <f aca="false">IF(A3882="","",INDEX(Assumptions!$B$16:$B$18,MATCH(C3882,Assumptions!$A$16:$A$18,0)))</f>
        <v>3</v>
      </c>
      <c r="G3882" s="42" t="n">
        <f aca="false">IF(A3882="","",WORKDAY(B3882,F3882))</f>
        <v>46295</v>
      </c>
    </row>
    <row r="3883" customFormat="false" ht="15" hidden="false" customHeight="false" outlineLevel="0" collapsed="false">
      <c r="A3883" s="37" t="n">
        <v>1003882</v>
      </c>
      <c r="B3883" s="38" t="n">
        <v>46290</v>
      </c>
      <c r="C3883" s="39" t="s">
        <v>70</v>
      </c>
      <c r="D3883" s="39" t="s">
        <v>31</v>
      </c>
      <c r="E3883" s="40" t="n">
        <v>5.8</v>
      </c>
      <c r="F3883" s="41" t="n">
        <f aca="false">IF(A3883="","",INDEX(Assumptions!$B$16:$B$18,MATCH(C3883,Assumptions!$A$16:$A$18,0)))</f>
        <v>5</v>
      </c>
      <c r="G3883" s="42" t="n">
        <f aca="false">IF(A3883="","",WORKDAY(B3883,F3883))</f>
        <v>46297</v>
      </c>
    </row>
    <row r="3884" customFormat="false" ht="15" hidden="false" customHeight="false" outlineLevel="0" collapsed="false">
      <c r="A3884" s="37" t="n">
        <v>1003883</v>
      </c>
      <c r="B3884" s="38" t="n">
        <v>46290</v>
      </c>
      <c r="C3884" s="39" t="s">
        <v>70</v>
      </c>
      <c r="D3884" s="39" t="s">
        <v>39</v>
      </c>
      <c r="E3884" s="40" t="n">
        <v>1.5</v>
      </c>
      <c r="F3884" s="41" t="n">
        <f aca="false">IF(A3884="","",INDEX(Assumptions!$B$16:$B$18,MATCH(C3884,Assumptions!$A$16:$A$18,0)))</f>
        <v>5</v>
      </c>
      <c r="G3884" s="42" t="n">
        <f aca="false">IF(A3884="","",WORKDAY(B3884,F3884))</f>
        <v>46297</v>
      </c>
    </row>
    <row r="3885" customFormat="false" ht="15" hidden="false" customHeight="false" outlineLevel="0" collapsed="false">
      <c r="A3885" s="37" t="n">
        <v>1003884</v>
      </c>
      <c r="B3885" s="38" t="n">
        <v>46290</v>
      </c>
      <c r="C3885" s="39" t="s">
        <v>69</v>
      </c>
      <c r="D3885" s="39" t="s">
        <v>37</v>
      </c>
      <c r="E3885" s="40" t="n">
        <v>1.7</v>
      </c>
      <c r="F3885" s="41" t="n">
        <f aca="false">IF(A3885="","",INDEX(Assumptions!$B$16:$B$18,MATCH(C3885,Assumptions!$A$16:$A$18,0)))</f>
        <v>3</v>
      </c>
      <c r="G3885" s="42" t="n">
        <f aca="false">IF(A3885="","",WORKDAY(B3885,F3885))</f>
        <v>46295</v>
      </c>
    </row>
    <row r="3886" customFormat="false" ht="15" hidden="false" customHeight="false" outlineLevel="0" collapsed="false">
      <c r="A3886" s="37" t="n">
        <v>1003885</v>
      </c>
      <c r="B3886" s="38" t="n">
        <v>46290</v>
      </c>
      <c r="C3886" s="39" t="s">
        <v>70</v>
      </c>
      <c r="D3886" s="39" t="s">
        <v>35</v>
      </c>
      <c r="E3886" s="40" t="n">
        <v>0.5</v>
      </c>
      <c r="F3886" s="41" t="n">
        <f aca="false">IF(A3886="","",INDEX(Assumptions!$B$16:$B$18,MATCH(C3886,Assumptions!$A$16:$A$18,0)))</f>
        <v>5</v>
      </c>
      <c r="G3886" s="42" t="n">
        <f aca="false">IF(A3886="","",WORKDAY(B3886,F3886))</f>
        <v>46297</v>
      </c>
    </row>
    <row r="3887" customFormat="false" ht="15" hidden="false" customHeight="false" outlineLevel="0" collapsed="false">
      <c r="A3887" s="37" t="n">
        <v>1003886</v>
      </c>
      <c r="B3887" s="38" t="n">
        <v>46290</v>
      </c>
      <c r="C3887" s="39" t="s">
        <v>70</v>
      </c>
      <c r="D3887" s="39" t="s">
        <v>39</v>
      </c>
      <c r="E3887" s="40" t="n">
        <v>2.4</v>
      </c>
      <c r="F3887" s="41" t="n">
        <f aca="false">IF(A3887="","",INDEX(Assumptions!$B$16:$B$18,MATCH(C3887,Assumptions!$A$16:$A$18,0)))</f>
        <v>5</v>
      </c>
      <c r="G3887" s="42" t="n">
        <f aca="false">IF(A3887="","",WORKDAY(B3887,F3887))</f>
        <v>46297</v>
      </c>
    </row>
    <row r="3888" customFormat="false" ht="15" hidden="false" customHeight="false" outlineLevel="0" collapsed="false">
      <c r="A3888" s="37" t="n">
        <v>1003887</v>
      </c>
      <c r="B3888" s="38" t="n">
        <v>46290</v>
      </c>
      <c r="C3888" s="39" t="s">
        <v>69</v>
      </c>
      <c r="D3888" s="39" t="s">
        <v>31</v>
      </c>
      <c r="E3888" s="40" t="n">
        <v>2.7</v>
      </c>
      <c r="F3888" s="41" t="n">
        <f aca="false">IF(A3888="","",INDEX(Assumptions!$B$16:$B$18,MATCH(C3888,Assumptions!$A$16:$A$18,0)))</f>
        <v>3</v>
      </c>
      <c r="G3888" s="42" t="n">
        <f aca="false">IF(A3888="","",WORKDAY(B3888,F3888))</f>
        <v>46295</v>
      </c>
    </row>
    <row r="3889" customFormat="false" ht="15" hidden="false" customHeight="false" outlineLevel="0" collapsed="false">
      <c r="A3889" s="37" t="n">
        <v>1003888</v>
      </c>
      <c r="B3889" s="38" t="n">
        <v>46290</v>
      </c>
      <c r="C3889" s="39" t="s">
        <v>70</v>
      </c>
      <c r="D3889" s="39" t="s">
        <v>33</v>
      </c>
      <c r="E3889" s="40" t="n">
        <v>3.1</v>
      </c>
      <c r="F3889" s="41" t="n">
        <f aca="false">IF(A3889="","",INDEX(Assumptions!$B$16:$B$18,MATCH(C3889,Assumptions!$A$16:$A$18,0)))</f>
        <v>5</v>
      </c>
      <c r="G3889" s="42" t="n">
        <f aca="false">IF(A3889="","",WORKDAY(B3889,F3889))</f>
        <v>46297</v>
      </c>
    </row>
    <row r="3890" customFormat="false" ht="15" hidden="false" customHeight="false" outlineLevel="0" collapsed="false">
      <c r="A3890" s="37" t="n">
        <v>1003889</v>
      </c>
      <c r="B3890" s="38" t="n">
        <v>46290</v>
      </c>
      <c r="C3890" s="39" t="s">
        <v>68</v>
      </c>
      <c r="D3890" s="39" t="s">
        <v>31</v>
      </c>
      <c r="E3890" s="40" t="n">
        <v>3.6</v>
      </c>
      <c r="F3890" s="41" t="n">
        <f aca="false">IF(A3890="","",INDEX(Assumptions!$B$16:$B$18,MATCH(C3890,Assumptions!$A$16:$A$18,0)))</f>
        <v>1</v>
      </c>
      <c r="G3890" s="42" t="n">
        <f aca="false">IF(A3890="","",WORKDAY(B3890,F3890))</f>
        <v>46293</v>
      </c>
    </row>
    <row r="3891" customFormat="false" ht="15" hidden="false" customHeight="false" outlineLevel="0" collapsed="false">
      <c r="A3891" s="37" t="n">
        <v>1003890</v>
      </c>
      <c r="B3891" s="38" t="n">
        <v>46290</v>
      </c>
      <c r="C3891" s="39" t="s">
        <v>69</v>
      </c>
      <c r="D3891" s="39" t="s">
        <v>35</v>
      </c>
      <c r="E3891" s="40" t="n">
        <v>1.2</v>
      </c>
      <c r="F3891" s="41" t="n">
        <f aca="false">IF(A3891="","",INDEX(Assumptions!$B$16:$B$18,MATCH(C3891,Assumptions!$A$16:$A$18,0)))</f>
        <v>3</v>
      </c>
      <c r="G3891" s="42" t="n">
        <f aca="false">IF(A3891="","",WORKDAY(B3891,F3891))</f>
        <v>46295</v>
      </c>
    </row>
    <row r="3892" customFormat="false" ht="15" hidden="false" customHeight="false" outlineLevel="0" collapsed="false">
      <c r="A3892" s="37" t="n">
        <v>1003891</v>
      </c>
      <c r="B3892" s="38" t="n">
        <v>46290</v>
      </c>
      <c r="C3892" s="39" t="s">
        <v>69</v>
      </c>
      <c r="D3892" s="39" t="s">
        <v>35</v>
      </c>
      <c r="E3892" s="40" t="n">
        <v>1.1</v>
      </c>
      <c r="F3892" s="41" t="n">
        <f aca="false">IF(A3892="","",INDEX(Assumptions!$B$16:$B$18,MATCH(C3892,Assumptions!$A$16:$A$18,0)))</f>
        <v>3</v>
      </c>
      <c r="G3892" s="42" t="n">
        <f aca="false">IF(A3892="","",WORKDAY(B3892,F3892))</f>
        <v>46295</v>
      </c>
    </row>
    <row r="3893" customFormat="false" ht="15" hidden="false" customHeight="false" outlineLevel="0" collapsed="false">
      <c r="A3893" s="37" t="n">
        <v>1003892</v>
      </c>
      <c r="B3893" s="38" t="n">
        <v>46290</v>
      </c>
      <c r="C3893" s="39" t="s">
        <v>70</v>
      </c>
      <c r="D3893" s="39" t="s">
        <v>33</v>
      </c>
      <c r="E3893" s="40" t="n">
        <v>2.8</v>
      </c>
      <c r="F3893" s="41" t="n">
        <f aca="false">IF(A3893="","",INDEX(Assumptions!$B$16:$B$18,MATCH(C3893,Assumptions!$A$16:$A$18,0)))</f>
        <v>5</v>
      </c>
      <c r="G3893" s="42" t="n">
        <f aca="false">IF(A3893="","",WORKDAY(B3893,F3893))</f>
        <v>46297</v>
      </c>
    </row>
    <row r="3894" customFormat="false" ht="15" hidden="false" customHeight="false" outlineLevel="0" collapsed="false">
      <c r="A3894" s="37" t="n">
        <v>1003893</v>
      </c>
      <c r="B3894" s="38" t="n">
        <v>46290</v>
      </c>
      <c r="C3894" s="39" t="s">
        <v>68</v>
      </c>
      <c r="D3894" s="39" t="s">
        <v>33</v>
      </c>
      <c r="E3894" s="40" t="n">
        <v>3.6</v>
      </c>
      <c r="F3894" s="41" t="n">
        <f aca="false">IF(A3894="","",INDEX(Assumptions!$B$16:$B$18,MATCH(C3894,Assumptions!$A$16:$A$18,0)))</f>
        <v>1</v>
      </c>
      <c r="G3894" s="42" t="n">
        <f aca="false">IF(A3894="","",WORKDAY(B3894,F3894))</f>
        <v>46293</v>
      </c>
    </row>
    <row r="3895" customFormat="false" ht="15" hidden="false" customHeight="false" outlineLevel="0" collapsed="false">
      <c r="A3895" s="37" t="n">
        <v>1003894</v>
      </c>
      <c r="B3895" s="38" t="n">
        <v>46290</v>
      </c>
      <c r="C3895" s="39" t="s">
        <v>69</v>
      </c>
      <c r="D3895" s="39" t="s">
        <v>31</v>
      </c>
      <c r="E3895" s="40" t="n">
        <v>0.9</v>
      </c>
      <c r="F3895" s="41" t="n">
        <f aca="false">IF(A3895="","",INDEX(Assumptions!$B$16:$B$18,MATCH(C3895,Assumptions!$A$16:$A$18,0)))</f>
        <v>3</v>
      </c>
      <c r="G3895" s="42" t="n">
        <f aca="false">IF(A3895="","",WORKDAY(B3895,F3895))</f>
        <v>46295</v>
      </c>
    </row>
    <row r="3896" customFormat="false" ht="15" hidden="false" customHeight="false" outlineLevel="0" collapsed="false">
      <c r="A3896" s="37" t="n">
        <v>1003895</v>
      </c>
      <c r="B3896" s="38" t="n">
        <v>46290</v>
      </c>
      <c r="C3896" s="39" t="s">
        <v>69</v>
      </c>
      <c r="D3896" s="39" t="s">
        <v>35</v>
      </c>
      <c r="E3896" s="40" t="n">
        <v>2.3</v>
      </c>
      <c r="F3896" s="41" t="n">
        <f aca="false">IF(A3896="","",INDEX(Assumptions!$B$16:$B$18,MATCH(C3896,Assumptions!$A$16:$A$18,0)))</f>
        <v>3</v>
      </c>
      <c r="G3896" s="42" t="n">
        <f aca="false">IF(A3896="","",WORKDAY(B3896,F3896))</f>
        <v>46295</v>
      </c>
    </row>
    <row r="3897" customFormat="false" ht="15" hidden="false" customHeight="false" outlineLevel="0" collapsed="false">
      <c r="A3897" s="37" t="n">
        <v>1003896</v>
      </c>
      <c r="B3897" s="38" t="n">
        <v>46290</v>
      </c>
      <c r="C3897" s="39" t="s">
        <v>69</v>
      </c>
      <c r="D3897" s="39" t="s">
        <v>31</v>
      </c>
      <c r="E3897" s="40" t="n">
        <v>1.3</v>
      </c>
      <c r="F3897" s="41" t="n">
        <f aca="false">IF(A3897="","",INDEX(Assumptions!$B$16:$B$18,MATCH(C3897,Assumptions!$A$16:$A$18,0)))</f>
        <v>3</v>
      </c>
      <c r="G3897" s="42" t="n">
        <f aca="false">IF(A3897="","",WORKDAY(B3897,F3897))</f>
        <v>46295</v>
      </c>
    </row>
    <row r="3898" customFormat="false" ht="15" hidden="false" customHeight="false" outlineLevel="0" collapsed="false">
      <c r="A3898" s="37" t="n">
        <v>1003897</v>
      </c>
      <c r="B3898" s="38" t="n">
        <v>46290</v>
      </c>
      <c r="C3898" s="39" t="s">
        <v>68</v>
      </c>
      <c r="D3898" s="39" t="s">
        <v>35</v>
      </c>
      <c r="E3898" s="40" t="n">
        <v>5.2</v>
      </c>
      <c r="F3898" s="41" t="n">
        <f aca="false">IF(A3898="","",INDEX(Assumptions!$B$16:$B$18,MATCH(C3898,Assumptions!$A$16:$A$18,0)))</f>
        <v>1</v>
      </c>
      <c r="G3898" s="42" t="n">
        <f aca="false">IF(A3898="","",WORKDAY(B3898,F3898))</f>
        <v>46293</v>
      </c>
    </row>
    <row r="3899" customFormat="false" ht="15" hidden="false" customHeight="false" outlineLevel="0" collapsed="false">
      <c r="A3899" s="37" t="n">
        <v>1003898</v>
      </c>
      <c r="B3899" s="38" t="n">
        <v>46290</v>
      </c>
      <c r="C3899" s="39" t="s">
        <v>70</v>
      </c>
      <c r="D3899" s="39" t="s">
        <v>39</v>
      </c>
      <c r="E3899" s="40" t="n">
        <v>5.7</v>
      </c>
      <c r="F3899" s="41" t="n">
        <f aca="false">IF(A3899="","",INDEX(Assumptions!$B$16:$B$18,MATCH(C3899,Assumptions!$A$16:$A$18,0)))</f>
        <v>5</v>
      </c>
      <c r="G3899" s="42" t="n">
        <f aca="false">IF(A3899="","",WORKDAY(B3899,F3899))</f>
        <v>46297</v>
      </c>
    </row>
    <row r="3900" customFormat="false" ht="15" hidden="false" customHeight="false" outlineLevel="0" collapsed="false">
      <c r="A3900" s="37" t="n">
        <v>1003899</v>
      </c>
      <c r="B3900" s="38" t="n">
        <v>46290</v>
      </c>
      <c r="C3900" s="39" t="s">
        <v>69</v>
      </c>
      <c r="D3900" s="39" t="s">
        <v>39</v>
      </c>
      <c r="E3900" s="40" t="n">
        <v>2.5</v>
      </c>
      <c r="F3900" s="41" t="n">
        <f aca="false">IF(A3900="","",INDEX(Assumptions!$B$16:$B$18,MATCH(C3900,Assumptions!$A$16:$A$18,0)))</f>
        <v>3</v>
      </c>
      <c r="G3900" s="42" t="n">
        <f aca="false">IF(A3900="","",WORKDAY(B3900,F3900))</f>
        <v>46295</v>
      </c>
    </row>
    <row r="3901" customFormat="false" ht="15" hidden="false" customHeight="false" outlineLevel="0" collapsed="false">
      <c r="A3901" s="37" t="n">
        <v>1003900</v>
      </c>
      <c r="B3901" s="38" t="n">
        <v>46290</v>
      </c>
      <c r="C3901" s="39" t="s">
        <v>69</v>
      </c>
      <c r="D3901" s="39" t="s">
        <v>39</v>
      </c>
      <c r="E3901" s="40" t="n">
        <v>2.5</v>
      </c>
      <c r="F3901" s="41" t="n">
        <f aca="false">IF(A3901="","",INDEX(Assumptions!$B$16:$B$18,MATCH(C3901,Assumptions!$A$16:$A$18,0)))</f>
        <v>3</v>
      </c>
      <c r="G3901" s="42" t="n">
        <f aca="false">IF(A3901="","",WORKDAY(B3901,F3901))</f>
        <v>46295</v>
      </c>
    </row>
    <row r="3902" customFormat="false" ht="15" hidden="false" customHeight="false" outlineLevel="0" collapsed="false">
      <c r="A3902" s="37" t="n">
        <v>1003901</v>
      </c>
      <c r="B3902" s="38" t="n">
        <v>46290</v>
      </c>
      <c r="C3902" s="39" t="s">
        <v>68</v>
      </c>
      <c r="D3902" s="39" t="s">
        <v>39</v>
      </c>
      <c r="E3902" s="40" t="n">
        <v>1.4</v>
      </c>
      <c r="F3902" s="41" t="n">
        <f aca="false">IF(A3902="","",INDEX(Assumptions!$B$16:$B$18,MATCH(C3902,Assumptions!$A$16:$A$18,0)))</f>
        <v>1</v>
      </c>
      <c r="G3902" s="42" t="n">
        <f aca="false">IF(A3902="","",WORKDAY(B3902,F3902))</f>
        <v>46293</v>
      </c>
    </row>
    <row r="3903" customFormat="false" ht="15" hidden="false" customHeight="false" outlineLevel="0" collapsed="false">
      <c r="A3903" s="37" t="n">
        <v>1003902</v>
      </c>
      <c r="B3903" s="38" t="n">
        <v>46290</v>
      </c>
      <c r="C3903" s="39" t="s">
        <v>70</v>
      </c>
      <c r="D3903" s="39" t="s">
        <v>37</v>
      </c>
      <c r="E3903" s="40" t="n">
        <v>1</v>
      </c>
      <c r="F3903" s="41" t="n">
        <f aca="false">IF(A3903="","",INDEX(Assumptions!$B$16:$B$18,MATCH(C3903,Assumptions!$A$16:$A$18,0)))</f>
        <v>5</v>
      </c>
      <c r="G3903" s="42" t="n">
        <f aca="false">IF(A3903="","",WORKDAY(B3903,F3903))</f>
        <v>46297</v>
      </c>
    </row>
    <row r="3904" customFormat="false" ht="15" hidden="false" customHeight="false" outlineLevel="0" collapsed="false">
      <c r="A3904" s="37" t="n">
        <v>1003903</v>
      </c>
      <c r="B3904" s="38" t="n">
        <v>46290</v>
      </c>
      <c r="C3904" s="39" t="s">
        <v>69</v>
      </c>
      <c r="D3904" s="39" t="s">
        <v>35</v>
      </c>
      <c r="E3904" s="40" t="n">
        <v>0.9</v>
      </c>
      <c r="F3904" s="41" t="n">
        <f aca="false">IF(A3904="","",INDEX(Assumptions!$B$16:$B$18,MATCH(C3904,Assumptions!$A$16:$A$18,0)))</f>
        <v>3</v>
      </c>
      <c r="G3904" s="42" t="n">
        <f aca="false">IF(A3904="","",WORKDAY(B3904,F3904))</f>
        <v>46295</v>
      </c>
    </row>
    <row r="3905" customFormat="false" ht="15" hidden="false" customHeight="false" outlineLevel="0" collapsed="false">
      <c r="A3905" s="37" t="n">
        <v>1003904</v>
      </c>
      <c r="B3905" s="38" t="n">
        <v>46290</v>
      </c>
      <c r="C3905" s="39" t="s">
        <v>69</v>
      </c>
      <c r="D3905" s="39" t="s">
        <v>39</v>
      </c>
      <c r="E3905" s="40" t="n">
        <v>1.1</v>
      </c>
      <c r="F3905" s="41" t="n">
        <f aca="false">IF(A3905="","",INDEX(Assumptions!$B$16:$B$18,MATCH(C3905,Assumptions!$A$16:$A$18,0)))</f>
        <v>3</v>
      </c>
      <c r="G3905" s="42" t="n">
        <f aca="false">IF(A3905="","",WORKDAY(B3905,F3905))</f>
        <v>46295</v>
      </c>
    </row>
    <row r="3906" customFormat="false" ht="15" hidden="false" customHeight="false" outlineLevel="0" collapsed="false">
      <c r="A3906" s="37" t="n">
        <v>1003905</v>
      </c>
      <c r="B3906" s="38" t="n">
        <v>46290</v>
      </c>
      <c r="C3906" s="39" t="s">
        <v>69</v>
      </c>
      <c r="D3906" s="39" t="s">
        <v>39</v>
      </c>
      <c r="E3906" s="40" t="n">
        <v>1.6</v>
      </c>
      <c r="F3906" s="41" t="n">
        <f aca="false">IF(A3906="","",INDEX(Assumptions!$B$16:$B$18,MATCH(C3906,Assumptions!$A$16:$A$18,0)))</f>
        <v>3</v>
      </c>
      <c r="G3906" s="42" t="n">
        <f aca="false">IF(A3906="","",WORKDAY(B3906,F3906))</f>
        <v>46295</v>
      </c>
    </row>
    <row r="3907" customFormat="false" ht="15" hidden="false" customHeight="false" outlineLevel="0" collapsed="false">
      <c r="A3907" s="37" t="n">
        <v>1003906</v>
      </c>
      <c r="B3907" s="38" t="n">
        <v>46290</v>
      </c>
      <c r="C3907" s="39" t="s">
        <v>69</v>
      </c>
      <c r="D3907" s="39" t="s">
        <v>37</v>
      </c>
      <c r="E3907" s="40" t="n">
        <v>0.8</v>
      </c>
      <c r="F3907" s="41" t="n">
        <f aca="false">IF(A3907="","",INDEX(Assumptions!$B$16:$B$18,MATCH(C3907,Assumptions!$A$16:$A$18,0)))</f>
        <v>3</v>
      </c>
      <c r="G3907" s="42" t="n">
        <f aca="false">IF(A3907="","",WORKDAY(B3907,F3907))</f>
        <v>46295</v>
      </c>
    </row>
    <row r="3908" customFormat="false" ht="15" hidden="false" customHeight="false" outlineLevel="0" collapsed="false">
      <c r="A3908" s="37" t="n">
        <v>1003907</v>
      </c>
      <c r="B3908" s="38" t="n">
        <v>46290</v>
      </c>
      <c r="C3908" s="39" t="s">
        <v>69</v>
      </c>
      <c r="D3908" s="39" t="s">
        <v>31</v>
      </c>
      <c r="E3908" s="40" t="n">
        <v>1.8</v>
      </c>
      <c r="F3908" s="41" t="n">
        <f aca="false">IF(A3908="","",INDEX(Assumptions!$B$16:$B$18,MATCH(C3908,Assumptions!$A$16:$A$18,0)))</f>
        <v>3</v>
      </c>
      <c r="G3908" s="42" t="n">
        <f aca="false">IF(A3908="","",WORKDAY(B3908,F3908))</f>
        <v>46295</v>
      </c>
    </row>
    <row r="3909" customFormat="false" ht="15" hidden="false" customHeight="false" outlineLevel="0" collapsed="false">
      <c r="A3909" s="37" t="n">
        <v>1003908</v>
      </c>
      <c r="B3909" s="38" t="n">
        <v>46290</v>
      </c>
      <c r="C3909" s="39" t="s">
        <v>69</v>
      </c>
      <c r="D3909" s="39" t="s">
        <v>39</v>
      </c>
      <c r="E3909" s="40" t="n">
        <v>2.5</v>
      </c>
      <c r="F3909" s="41" t="n">
        <f aca="false">IF(A3909="","",INDEX(Assumptions!$B$16:$B$18,MATCH(C3909,Assumptions!$A$16:$A$18,0)))</f>
        <v>3</v>
      </c>
      <c r="G3909" s="42" t="n">
        <f aca="false">IF(A3909="","",WORKDAY(B3909,F3909))</f>
        <v>46295</v>
      </c>
    </row>
    <row r="3910" customFormat="false" ht="15" hidden="false" customHeight="false" outlineLevel="0" collapsed="false">
      <c r="A3910" s="37" t="n">
        <v>1003909</v>
      </c>
      <c r="B3910" s="38" t="n">
        <v>46290</v>
      </c>
      <c r="C3910" s="39" t="s">
        <v>70</v>
      </c>
      <c r="D3910" s="39" t="s">
        <v>31</v>
      </c>
      <c r="E3910" s="40" t="n">
        <v>4.9</v>
      </c>
      <c r="F3910" s="41" t="n">
        <f aca="false">IF(A3910="","",INDEX(Assumptions!$B$16:$B$18,MATCH(C3910,Assumptions!$A$16:$A$18,0)))</f>
        <v>5</v>
      </c>
      <c r="G3910" s="42" t="n">
        <f aca="false">IF(A3910="","",WORKDAY(B3910,F3910))</f>
        <v>46297</v>
      </c>
    </row>
    <row r="3911" customFormat="false" ht="15" hidden="false" customHeight="false" outlineLevel="0" collapsed="false">
      <c r="A3911" s="37" t="n">
        <v>1003910</v>
      </c>
      <c r="B3911" s="38" t="n">
        <v>46290</v>
      </c>
      <c r="C3911" s="39" t="s">
        <v>69</v>
      </c>
      <c r="D3911" s="39" t="s">
        <v>33</v>
      </c>
      <c r="E3911" s="40" t="n">
        <v>0.4</v>
      </c>
      <c r="F3911" s="41" t="n">
        <f aca="false">IF(A3911="","",INDEX(Assumptions!$B$16:$B$18,MATCH(C3911,Assumptions!$A$16:$A$18,0)))</f>
        <v>3</v>
      </c>
      <c r="G3911" s="42" t="n">
        <f aca="false">IF(A3911="","",WORKDAY(B3911,F3911))</f>
        <v>46295</v>
      </c>
    </row>
    <row r="3912" customFormat="false" ht="15" hidden="false" customHeight="false" outlineLevel="0" collapsed="false">
      <c r="A3912" s="37" t="n">
        <v>1003911</v>
      </c>
      <c r="B3912" s="38" t="n">
        <v>46290</v>
      </c>
      <c r="C3912" s="39" t="s">
        <v>69</v>
      </c>
      <c r="D3912" s="39" t="s">
        <v>33</v>
      </c>
      <c r="E3912" s="40" t="n">
        <v>6.7</v>
      </c>
      <c r="F3912" s="41" t="n">
        <f aca="false">IF(A3912="","",INDEX(Assumptions!$B$16:$B$18,MATCH(C3912,Assumptions!$A$16:$A$18,0)))</f>
        <v>3</v>
      </c>
      <c r="G3912" s="42" t="n">
        <f aca="false">IF(A3912="","",WORKDAY(B3912,F3912))</f>
        <v>46295</v>
      </c>
    </row>
    <row r="3913" customFormat="false" ht="15" hidden="false" customHeight="false" outlineLevel="0" collapsed="false">
      <c r="A3913" s="37" t="n">
        <v>1003912</v>
      </c>
      <c r="B3913" s="38" t="n">
        <v>46290</v>
      </c>
      <c r="C3913" s="39" t="s">
        <v>68</v>
      </c>
      <c r="D3913" s="39" t="s">
        <v>35</v>
      </c>
      <c r="E3913" s="40" t="n">
        <v>0.9</v>
      </c>
      <c r="F3913" s="41" t="n">
        <f aca="false">IF(A3913="","",INDEX(Assumptions!$B$16:$B$18,MATCH(C3913,Assumptions!$A$16:$A$18,0)))</f>
        <v>1</v>
      </c>
      <c r="G3913" s="42" t="n">
        <f aca="false">IF(A3913="","",WORKDAY(B3913,F3913))</f>
        <v>46293</v>
      </c>
    </row>
    <row r="3914" customFormat="false" ht="15" hidden="false" customHeight="false" outlineLevel="0" collapsed="false">
      <c r="A3914" s="37" t="n">
        <v>1003913</v>
      </c>
      <c r="B3914" s="38" t="n">
        <v>46290</v>
      </c>
      <c r="C3914" s="39" t="s">
        <v>69</v>
      </c>
      <c r="D3914" s="39" t="s">
        <v>37</v>
      </c>
      <c r="E3914" s="40" t="n">
        <v>1.5</v>
      </c>
      <c r="F3914" s="41" t="n">
        <f aca="false">IF(A3914="","",INDEX(Assumptions!$B$16:$B$18,MATCH(C3914,Assumptions!$A$16:$A$18,0)))</f>
        <v>3</v>
      </c>
      <c r="G3914" s="42" t="n">
        <f aca="false">IF(A3914="","",WORKDAY(B3914,F3914))</f>
        <v>46295</v>
      </c>
    </row>
    <row r="3915" customFormat="false" ht="15" hidden="false" customHeight="false" outlineLevel="0" collapsed="false">
      <c r="A3915" s="37" t="n">
        <v>1003914</v>
      </c>
      <c r="B3915" s="38" t="n">
        <v>46290</v>
      </c>
      <c r="C3915" s="39" t="s">
        <v>70</v>
      </c>
      <c r="D3915" s="39" t="s">
        <v>31</v>
      </c>
      <c r="E3915" s="40" t="n">
        <v>2.1</v>
      </c>
      <c r="F3915" s="41" t="n">
        <f aca="false">IF(A3915="","",INDEX(Assumptions!$B$16:$B$18,MATCH(C3915,Assumptions!$A$16:$A$18,0)))</f>
        <v>5</v>
      </c>
      <c r="G3915" s="42" t="n">
        <f aca="false">IF(A3915="","",WORKDAY(B3915,F3915))</f>
        <v>46297</v>
      </c>
    </row>
    <row r="3916" customFormat="false" ht="15" hidden="false" customHeight="false" outlineLevel="0" collapsed="false">
      <c r="A3916" s="37" t="n">
        <v>1003915</v>
      </c>
      <c r="B3916" s="38" t="n">
        <v>46290</v>
      </c>
      <c r="C3916" s="39" t="s">
        <v>69</v>
      </c>
      <c r="D3916" s="39" t="s">
        <v>31</v>
      </c>
      <c r="E3916" s="40" t="n">
        <v>0.7</v>
      </c>
      <c r="F3916" s="41" t="n">
        <f aca="false">IF(A3916="","",INDEX(Assumptions!$B$16:$B$18,MATCH(C3916,Assumptions!$A$16:$A$18,0)))</f>
        <v>3</v>
      </c>
      <c r="G3916" s="42" t="n">
        <f aca="false">IF(A3916="","",WORKDAY(B3916,F3916))</f>
        <v>46295</v>
      </c>
    </row>
    <row r="3917" customFormat="false" ht="15" hidden="false" customHeight="false" outlineLevel="0" collapsed="false">
      <c r="A3917" s="37" t="n">
        <v>1003916</v>
      </c>
      <c r="B3917" s="38" t="n">
        <v>46290</v>
      </c>
      <c r="C3917" s="39" t="s">
        <v>69</v>
      </c>
      <c r="D3917" s="39" t="s">
        <v>37</v>
      </c>
      <c r="E3917" s="40" t="n">
        <v>1.5</v>
      </c>
      <c r="F3917" s="41" t="n">
        <f aca="false">IF(A3917="","",INDEX(Assumptions!$B$16:$B$18,MATCH(C3917,Assumptions!$A$16:$A$18,0)))</f>
        <v>3</v>
      </c>
      <c r="G3917" s="42" t="n">
        <f aca="false">IF(A3917="","",WORKDAY(B3917,F3917))</f>
        <v>46295</v>
      </c>
    </row>
    <row r="3918" customFormat="false" ht="15" hidden="false" customHeight="false" outlineLevel="0" collapsed="false">
      <c r="A3918" s="37" t="n">
        <v>1003917</v>
      </c>
      <c r="B3918" s="38" t="n">
        <v>46290</v>
      </c>
      <c r="C3918" s="39" t="s">
        <v>68</v>
      </c>
      <c r="D3918" s="39" t="s">
        <v>39</v>
      </c>
      <c r="E3918" s="40" t="n">
        <v>1.6</v>
      </c>
      <c r="F3918" s="41" t="n">
        <f aca="false">IF(A3918="","",INDEX(Assumptions!$B$16:$B$18,MATCH(C3918,Assumptions!$A$16:$A$18,0)))</f>
        <v>1</v>
      </c>
      <c r="G3918" s="42" t="n">
        <f aca="false">IF(A3918="","",WORKDAY(B3918,F3918))</f>
        <v>46293</v>
      </c>
    </row>
    <row r="3919" customFormat="false" ht="15" hidden="false" customHeight="false" outlineLevel="0" collapsed="false">
      <c r="A3919" s="37" t="n">
        <v>1003918</v>
      </c>
      <c r="B3919" s="38" t="n">
        <v>46290</v>
      </c>
      <c r="C3919" s="39" t="s">
        <v>70</v>
      </c>
      <c r="D3919" s="39" t="s">
        <v>31</v>
      </c>
      <c r="E3919" s="40" t="n">
        <v>1.4</v>
      </c>
      <c r="F3919" s="41" t="n">
        <f aca="false">IF(A3919="","",INDEX(Assumptions!$B$16:$B$18,MATCH(C3919,Assumptions!$A$16:$A$18,0)))</f>
        <v>5</v>
      </c>
      <c r="G3919" s="42" t="n">
        <f aca="false">IF(A3919="","",WORKDAY(B3919,F3919))</f>
        <v>46297</v>
      </c>
    </row>
    <row r="3920" customFormat="false" ht="15" hidden="false" customHeight="false" outlineLevel="0" collapsed="false">
      <c r="A3920" s="37" t="n">
        <v>1003919</v>
      </c>
      <c r="B3920" s="38" t="n">
        <v>46290</v>
      </c>
      <c r="C3920" s="39" t="s">
        <v>69</v>
      </c>
      <c r="D3920" s="39" t="s">
        <v>37</v>
      </c>
      <c r="E3920" s="40" t="n">
        <v>0.4</v>
      </c>
      <c r="F3920" s="41" t="n">
        <f aca="false">IF(A3920="","",INDEX(Assumptions!$B$16:$B$18,MATCH(C3920,Assumptions!$A$16:$A$18,0)))</f>
        <v>3</v>
      </c>
      <c r="G3920" s="42" t="n">
        <f aca="false">IF(A3920="","",WORKDAY(B3920,F3920))</f>
        <v>46295</v>
      </c>
    </row>
    <row r="3921" customFormat="false" ht="15" hidden="false" customHeight="false" outlineLevel="0" collapsed="false">
      <c r="A3921" s="37" t="n">
        <v>1003920</v>
      </c>
      <c r="B3921" s="38" t="n">
        <v>46290</v>
      </c>
      <c r="C3921" s="39" t="s">
        <v>70</v>
      </c>
      <c r="D3921" s="39" t="s">
        <v>31</v>
      </c>
      <c r="E3921" s="40" t="n">
        <v>0.8</v>
      </c>
      <c r="F3921" s="41" t="n">
        <f aca="false">IF(A3921="","",INDEX(Assumptions!$B$16:$B$18,MATCH(C3921,Assumptions!$A$16:$A$18,0)))</f>
        <v>5</v>
      </c>
      <c r="G3921" s="42" t="n">
        <f aca="false">IF(A3921="","",WORKDAY(B3921,F3921))</f>
        <v>46297</v>
      </c>
    </row>
    <row r="3922" customFormat="false" ht="15" hidden="false" customHeight="false" outlineLevel="0" collapsed="false">
      <c r="A3922" s="37" t="n">
        <v>1003921</v>
      </c>
      <c r="B3922" s="38" t="n">
        <v>46290</v>
      </c>
      <c r="C3922" s="39" t="s">
        <v>69</v>
      </c>
      <c r="D3922" s="39" t="s">
        <v>37</v>
      </c>
      <c r="E3922" s="40" t="n">
        <v>1</v>
      </c>
      <c r="F3922" s="41" t="n">
        <f aca="false">IF(A3922="","",INDEX(Assumptions!$B$16:$B$18,MATCH(C3922,Assumptions!$A$16:$A$18,0)))</f>
        <v>3</v>
      </c>
      <c r="G3922" s="42" t="n">
        <f aca="false">IF(A3922="","",WORKDAY(B3922,F3922))</f>
        <v>46295</v>
      </c>
    </row>
    <row r="3923" customFormat="false" ht="15" hidden="false" customHeight="false" outlineLevel="0" collapsed="false">
      <c r="A3923" s="37" t="n">
        <v>1003922</v>
      </c>
      <c r="B3923" s="38" t="n">
        <v>46290</v>
      </c>
      <c r="C3923" s="39" t="s">
        <v>69</v>
      </c>
      <c r="D3923" s="39" t="s">
        <v>35</v>
      </c>
      <c r="E3923" s="40" t="n">
        <v>2.9</v>
      </c>
      <c r="F3923" s="41" t="n">
        <f aca="false">IF(A3923="","",INDEX(Assumptions!$B$16:$B$18,MATCH(C3923,Assumptions!$A$16:$A$18,0)))</f>
        <v>3</v>
      </c>
      <c r="G3923" s="42" t="n">
        <f aca="false">IF(A3923="","",WORKDAY(B3923,F3923))</f>
        <v>46295</v>
      </c>
    </row>
    <row r="3924" customFormat="false" ht="15" hidden="false" customHeight="false" outlineLevel="0" collapsed="false">
      <c r="A3924" s="37" t="n">
        <v>1003923</v>
      </c>
      <c r="B3924" s="38" t="n">
        <v>46290</v>
      </c>
      <c r="C3924" s="39" t="s">
        <v>69</v>
      </c>
      <c r="D3924" s="39" t="s">
        <v>31</v>
      </c>
      <c r="E3924" s="40" t="n">
        <v>1.1</v>
      </c>
      <c r="F3924" s="41" t="n">
        <f aca="false">IF(A3924="","",INDEX(Assumptions!$B$16:$B$18,MATCH(C3924,Assumptions!$A$16:$A$18,0)))</f>
        <v>3</v>
      </c>
      <c r="G3924" s="42" t="n">
        <f aca="false">IF(A3924="","",WORKDAY(B3924,F3924))</f>
        <v>46295</v>
      </c>
    </row>
    <row r="3925" customFormat="false" ht="15" hidden="false" customHeight="false" outlineLevel="0" collapsed="false">
      <c r="A3925" s="37" t="n">
        <v>1003924</v>
      </c>
      <c r="B3925" s="38" t="n">
        <v>46290</v>
      </c>
      <c r="C3925" s="39" t="s">
        <v>70</v>
      </c>
      <c r="D3925" s="39" t="s">
        <v>35</v>
      </c>
      <c r="E3925" s="40" t="n">
        <v>1.1</v>
      </c>
      <c r="F3925" s="41" t="n">
        <f aca="false">IF(A3925="","",INDEX(Assumptions!$B$16:$B$18,MATCH(C3925,Assumptions!$A$16:$A$18,0)))</f>
        <v>5</v>
      </c>
      <c r="G3925" s="42" t="n">
        <f aca="false">IF(A3925="","",WORKDAY(B3925,F3925))</f>
        <v>46297</v>
      </c>
    </row>
    <row r="3926" customFormat="false" ht="15" hidden="false" customHeight="false" outlineLevel="0" collapsed="false">
      <c r="A3926" s="37" t="n">
        <v>1003925</v>
      </c>
      <c r="B3926" s="38" t="n">
        <v>46290</v>
      </c>
      <c r="C3926" s="39" t="s">
        <v>68</v>
      </c>
      <c r="D3926" s="39" t="s">
        <v>37</v>
      </c>
      <c r="E3926" s="40" t="n">
        <v>1.8</v>
      </c>
      <c r="F3926" s="41" t="n">
        <f aca="false">IF(A3926="","",INDEX(Assumptions!$B$16:$B$18,MATCH(C3926,Assumptions!$A$16:$A$18,0)))</f>
        <v>1</v>
      </c>
      <c r="G3926" s="42" t="n">
        <f aca="false">IF(A3926="","",WORKDAY(B3926,F3926))</f>
        <v>46293</v>
      </c>
    </row>
    <row r="3927" customFormat="false" ht="15" hidden="false" customHeight="false" outlineLevel="0" collapsed="false">
      <c r="A3927" s="37" t="n">
        <v>1003926</v>
      </c>
      <c r="B3927" s="38" t="n">
        <v>46290</v>
      </c>
      <c r="C3927" s="39" t="s">
        <v>70</v>
      </c>
      <c r="D3927" s="39" t="s">
        <v>39</v>
      </c>
      <c r="E3927" s="40" t="n">
        <v>0.9</v>
      </c>
      <c r="F3927" s="41" t="n">
        <f aca="false">IF(A3927="","",INDEX(Assumptions!$B$16:$B$18,MATCH(C3927,Assumptions!$A$16:$A$18,0)))</f>
        <v>5</v>
      </c>
      <c r="G3927" s="42" t="n">
        <f aca="false">IF(A3927="","",WORKDAY(B3927,F3927))</f>
        <v>46297</v>
      </c>
    </row>
    <row r="3928" customFormat="false" ht="15" hidden="false" customHeight="false" outlineLevel="0" collapsed="false">
      <c r="A3928" s="37" t="n">
        <v>1003927</v>
      </c>
      <c r="B3928" s="38" t="n">
        <v>46290</v>
      </c>
      <c r="C3928" s="39" t="s">
        <v>69</v>
      </c>
      <c r="D3928" s="39" t="s">
        <v>39</v>
      </c>
      <c r="E3928" s="40" t="n">
        <v>0.5</v>
      </c>
      <c r="F3928" s="41" t="n">
        <f aca="false">IF(A3928="","",INDEX(Assumptions!$B$16:$B$18,MATCH(C3928,Assumptions!$A$16:$A$18,0)))</f>
        <v>3</v>
      </c>
      <c r="G3928" s="42" t="n">
        <f aca="false">IF(A3928="","",WORKDAY(B3928,F3928))</f>
        <v>46295</v>
      </c>
    </row>
    <row r="3929" customFormat="false" ht="15" hidden="false" customHeight="false" outlineLevel="0" collapsed="false">
      <c r="A3929" s="37" t="n">
        <v>1003928</v>
      </c>
      <c r="B3929" s="38" t="n">
        <v>46290</v>
      </c>
      <c r="C3929" s="39" t="s">
        <v>69</v>
      </c>
      <c r="D3929" s="39" t="s">
        <v>37</v>
      </c>
      <c r="E3929" s="40" t="n">
        <v>1.8</v>
      </c>
      <c r="F3929" s="41" t="n">
        <f aca="false">IF(A3929="","",INDEX(Assumptions!$B$16:$B$18,MATCH(C3929,Assumptions!$A$16:$A$18,0)))</f>
        <v>3</v>
      </c>
      <c r="G3929" s="42" t="n">
        <f aca="false">IF(A3929="","",WORKDAY(B3929,F3929))</f>
        <v>46295</v>
      </c>
    </row>
    <row r="3930" customFormat="false" ht="15" hidden="false" customHeight="false" outlineLevel="0" collapsed="false">
      <c r="A3930" s="37" t="n">
        <v>1003929</v>
      </c>
      <c r="B3930" s="38" t="n">
        <v>46290</v>
      </c>
      <c r="C3930" s="39" t="s">
        <v>69</v>
      </c>
      <c r="D3930" s="39" t="s">
        <v>37</v>
      </c>
      <c r="E3930" s="40" t="n">
        <v>1.3</v>
      </c>
      <c r="F3930" s="41" t="n">
        <f aca="false">IF(A3930="","",INDEX(Assumptions!$B$16:$B$18,MATCH(C3930,Assumptions!$A$16:$A$18,0)))</f>
        <v>3</v>
      </c>
      <c r="G3930" s="42" t="n">
        <f aca="false">IF(A3930="","",WORKDAY(B3930,F3930))</f>
        <v>46295</v>
      </c>
    </row>
    <row r="3931" customFormat="false" ht="15" hidden="false" customHeight="false" outlineLevel="0" collapsed="false">
      <c r="A3931" s="37" t="n">
        <v>1003930</v>
      </c>
      <c r="B3931" s="38" t="n">
        <v>46290</v>
      </c>
      <c r="C3931" s="39" t="s">
        <v>70</v>
      </c>
      <c r="D3931" s="39" t="s">
        <v>35</v>
      </c>
      <c r="E3931" s="40" t="n">
        <v>1.8</v>
      </c>
      <c r="F3931" s="41" t="n">
        <f aca="false">IF(A3931="","",INDEX(Assumptions!$B$16:$B$18,MATCH(C3931,Assumptions!$A$16:$A$18,0)))</f>
        <v>5</v>
      </c>
      <c r="G3931" s="42" t="n">
        <f aca="false">IF(A3931="","",WORKDAY(B3931,F3931))</f>
        <v>46297</v>
      </c>
    </row>
    <row r="3932" customFormat="false" ht="15" hidden="false" customHeight="false" outlineLevel="0" collapsed="false">
      <c r="A3932" s="37" t="n">
        <v>1003931</v>
      </c>
      <c r="B3932" s="38" t="n">
        <v>46290</v>
      </c>
      <c r="C3932" s="39" t="s">
        <v>68</v>
      </c>
      <c r="D3932" s="39" t="s">
        <v>35</v>
      </c>
      <c r="E3932" s="40" t="n">
        <v>6.2</v>
      </c>
      <c r="F3932" s="41" t="n">
        <f aca="false">IF(A3932="","",INDEX(Assumptions!$B$16:$B$18,MATCH(C3932,Assumptions!$A$16:$A$18,0)))</f>
        <v>1</v>
      </c>
      <c r="G3932" s="42" t="n">
        <f aca="false">IF(A3932="","",WORKDAY(B3932,F3932))</f>
        <v>46293</v>
      </c>
    </row>
    <row r="3933" customFormat="false" ht="15" hidden="false" customHeight="false" outlineLevel="0" collapsed="false">
      <c r="A3933" s="37" t="n">
        <v>1003932</v>
      </c>
      <c r="B3933" s="38" t="n">
        <v>46290</v>
      </c>
      <c r="C3933" s="39" t="s">
        <v>69</v>
      </c>
      <c r="D3933" s="39" t="s">
        <v>39</v>
      </c>
      <c r="E3933" s="40" t="n">
        <v>4</v>
      </c>
      <c r="F3933" s="41" t="n">
        <f aca="false">IF(A3933="","",INDEX(Assumptions!$B$16:$B$18,MATCH(C3933,Assumptions!$A$16:$A$18,0)))</f>
        <v>3</v>
      </c>
      <c r="G3933" s="42" t="n">
        <f aca="false">IF(A3933="","",WORKDAY(B3933,F3933))</f>
        <v>46295</v>
      </c>
    </row>
    <row r="3934" customFormat="false" ht="15" hidden="false" customHeight="false" outlineLevel="0" collapsed="false">
      <c r="A3934" s="37" t="n">
        <v>1003933</v>
      </c>
      <c r="B3934" s="38" t="n">
        <v>46290</v>
      </c>
      <c r="C3934" s="39" t="s">
        <v>69</v>
      </c>
      <c r="D3934" s="39" t="s">
        <v>33</v>
      </c>
      <c r="E3934" s="40" t="n">
        <v>1.8</v>
      </c>
      <c r="F3934" s="41" t="n">
        <f aca="false">IF(A3934="","",INDEX(Assumptions!$B$16:$B$18,MATCH(C3934,Assumptions!$A$16:$A$18,0)))</f>
        <v>3</v>
      </c>
      <c r="G3934" s="42" t="n">
        <f aca="false">IF(A3934="","",WORKDAY(B3934,F3934))</f>
        <v>46295</v>
      </c>
    </row>
    <row r="3935" customFormat="false" ht="15" hidden="false" customHeight="false" outlineLevel="0" collapsed="false">
      <c r="A3935" s="37" t="n">
        <v>1003934</v>
      </c>
      <c r="B3935" s="38" t="n">
        <v>46290</v>
      </c>
      <c r="C3935" s="39" t="s">
        <v>69</v>
      </c>
      <c r="D3935" s="39" t="s">
        <v>37</v>
      </c>
      <c r="E3935" s="40" t="n">
        <v>0.6</v>
      </c>
      <c r="F3935" s="41" t="n">
        <f aca="false">IF(A3935="","",INDEX(Assumptions!$B$16:$B$18,MATCH(C3935,Assumptions!$A$16:$A$18,0)))</f>
        <v>3</v>
      </c>
      <c r="G3935" s="42" t="n">
        <f aca="false">IF(A3935="","",WORKDAY(B3935,F3935))</f>
        <v>46295</v>
      </c>
    </row>
    <row r="3936" customFormat="false" ht="15" hidden="false" customHeight="false" outlineLevel="0" collapsed="false">
      <c r="A3936" s="37" t="n">
        <v>1003935</v>
      </c>
      <c r="B3936" s="38" t="n">
        <v>46290</v>
      </c>
      <c r="C3936" s="39" t="s">
        <v>69</v>
      </c>
      <c r="D3936" s="39" t="s">
        <v>39</v>
      </c>
      <c r="E3936" s="40" t="n">
        <v>2.5</v>
      </c>
      <c r="F3936" s="41" t="n">
        <f aca="false">IF(A3936="","",INDEX(Assumptions!$B$16:$B$18,MATCH(C3936,Assumptions!$A$16:$A$18,0)))</f>
        <v>3</v>
      </c>
      <c r="G3936" s="42" t="n">
        <f aca="false">IF(A3936="","",WORKDAY(B3936,F3936))</f>
        <v>46295</v>
      </c>
    </row>
    <row r="3937" customFormat="false" ht="15" hidden="false" customHeight="false" outlineLevel="0" collapsed="false">
      <c r="A3937" s="37" t="n">
        <v>1003936</v>
      </c>
      <c r="B3937" s="38" t="n">
        <v>46290</v>
      </c>
      <c r="C3937" s="39" t="s">
        <v>69</v>
      </c>
      <c r="D3937" s="39" t="s">
        <v>31</v>
      </c>
      <c r="E3937" s="40" t="n">
        <v>2.6</v>
      </c>
      <c r="F3937" s="41" t="n">
        <f aca="false">IF(A3937="","",INDEX(Assumptions!$B$16:$B$18,MATCH(C3937,Assumptions!$A$16:$A$18,0)))</f>
        <v>3</v>
      </c>
      <c r="G3937" s="42" t="n">
        <f aca="false">IF(A3937="","",WORKDAY(B3937,F3937))</f>
        <v>46295</v>
      </c>
    </row>
    <row r="3938" customFormat="false" ht="15" hidden="false" customHeight="false" outlineLevel="0" collapsed="false">
      <c r="A3938" s="37" t="n">
        <v>1003937</v>
      </c>
      <c r="B3938" s="38" t="n">
        <v>46290</v>
      </c>
      <c r="C3938" s="39" t="s">
        <v>69</v>
      </c>
      <c r="D3938" s="39" t="s">
        <v>39</v>
      </c>
      <c r="E3938" s="40" t="n">
        <v>2.1</v>
      </c>
      <c r="F3938" s="41" t="n">
        <f aca="false">IF(A3938="","",INDEX(Assumptions!$B$16:$B$18,MATCH(C3938,Assumptions!$A$16:$A$18,0)))</f>
        <v>3</v>
      </c>
      <c r="G3938" s="42" t="n">
        <f aca="false">IF(A3938="","",WORKDAY(B3938,F3938))</f>
        <v>46295</v>
      </c>
    </row>
    <row r="3939" customFormat="false" ht="15" hidden="false" customHeight="false" outlineLevel="0" collapsed="false">
      <c r="A3939" s="37" t="n">
        <v>1003938</v>
      </c>
      <c r="B3939" s="38" t="n">
        <v>46290</v>
      </c>
      <c r="C3939" s="39" t="s">
        <v>69</v>
      </c>
      <c r="D3939" s="39" t="s">
        <v>33</v>
      </c>
      <c r="E3939" s="40" t="n">
        <v>3.5</v>
      </c>
      <c r="F3939" s="41" t="n">
        <f aca="false">IF(A3939="","",INDEX(Assumptions!$B$16:$B$18,MATCH(C3939,Assumptions!$A$16:$A$18,0)))</f>
        <v>3</v>
      </c>
      <c r="G3939" s="42" t="n">
        <f aca="false">IF(A3939="","",WORKDAY(B3939,F3939))</f>
        <v>46295</v>
      </c>
    </row>
    <row r="3940" customFormat="false" ht="15" hidden="false" customHeight="false" outlineLevel="0" collapsed="false">
      <c r="A3940" s="37" t="n">
        <v>1003939</v>
      </c>
      <c r="B3940" s="38" t="n">
        <v>46290</v>
      </c>
      <c r="C3940" s="39" t="s">
        <v>69</v>
      </c>
      <c r="D3940" s="39" t="s">
        <v>39</v>
      </c>
      <c r="E3940" s="40" t="n">
        <v>3.1</v>
      </c>
      <c r="F3940" s="41" t="n">
        <f aca="false">IF(A3940="","",INDEX(Assumptions!$B$16:$B$18,MATCH(C3940,Assumptions!$A$16:$A$18,0)))</f>
        <v>3</v>
      </c>
      <c r="G3940" s="42" t="n">
        <f aca="false">IF(A3940="","",WORKDAY(B3940,F3940))</f>
        <v>46295</v>
      </c>
    </row>
    <row r="3941" customFormat="false" ht="15" hidden="false" customHeight="false" outlineLevel="0" collapsed="false">
      <c r="A3941" s="37" t="n">
        <v>1003940</v>
      </c>
      <c r="B3941" s="38" t="n">
        <v>46290</v>
      </c>
      <c r="C3941" s="39" t="s">
        <v>69</v>
      </c>
      <c r="D3941" s="39" t="s">
        <v>31</v>
      </c>
      <c r="E3941" s="40" t="n">
        <v>5.5</v>
      </c>
      <c r="F3941" s="41" t="n">
        <f aca="false">IF(A3941="","",INDEX(Assumptions!$B$16:$B$18,MATCH(C3941,Assumptions!$A$16:$A$18,0)))</f>
        <v>3</v>
      </c>
      <c r="G3941" s="42" t="n">
        <f aca="false">IF(A3941="","",WORKDAY(B3941,F3941))</f>
        <v>46295</v>
      </c>
    </row>
    <row r="3942" customFormat="false" ht="15" hidden="false" customHeight="false" outlineLevel="0" collapsed="false">
      <c r="A3942" s="37" t="n">
        <v>1003941</v>
      </c>
      <c r="B3942" s="38" t="n">
        <v>46290</v>
      </c>
      <c r="C3942" s="39" t="s">
        <v>69</v>
      </c>
      <c r="D3942" s="39" t="s">
        <v>35</v>
      </c>
      <c r="E3942" s="40" t="n">
        <v>1.5</v>
      </c>
      <c r="F3942" s="41" t="n">
        <f aca="false">IF(A3942="","",INDEX(Assumptions!$B$16:$B$18,MATCH(C3942,Assumptions!$A$16:$A$18,0)))</f>
        <v>3</v>
      </c>
      <c r="G3942" s="42" t="n">
        <f aca="false">IF(A3942="","",WORKDAY(B3942,F3942))</f>
        <v>46295</v>
      </c>
    </row>
    <row r="3943" customFormat="false" ht="15" hidden="false" customHeight="false" outlineLevel="0" collapsed="false">
      <c r="A3943" s="37" t="n">
        <v>1003942</v>
      </c>
      <c r="B3943" s="38" t="n">
        <v>46290</v>
      </c>
      <c r="C3943" s="39" t="s">
        <v>69</v>
      </c>
      <c r="D3943" s="39" t="s">
        <v>31</v>
      </c>
      <c r="E3943" s="40" t="n">
        <v>1.7</v>
      </c>
      <c r="F3943" s="41" t="n">
        <f aca="false">IF(A3943="","",INDEX(Assumptions!$B$16:$B$18,MATCH(C3943,Assumptions!$A$16:$A$18,0)))</f>
        <v>3</v>
      </c>
      <c r="G3943" s="42" t="n">
        <f aca="false">IF(A3943="","",WORKDAY(B3943,F3943))</f>
        <v>46295</v>
      </c>
    </row>
    <row r="3944" customFormat="false" ht="15" hidden="false" customHeight="false" outlineLevel="0" collapsed="false">
      <c r="A3944" s="37" t="n">
        <v>1003943</v>
      </c>
      <c r="B3944" s="38" t="n">
        <v>46290</v>
      </c>
      <c r="C3944" s="39" t="s">
        <v>70</v>
      </c>
      <c r="D3944" s="39" t="s">
        <v>37</v>
      </c>
      <c r="E3944" s="40" t="n">
        <v>2.3</v>
      </c>
      <c r="F3944" s="41" t="n">
        <f aca="false">IF(A3944="","",INDEX(Assumptions!$B$16:$B$18,MATCH(C3944,Assumptions!$A$16:$A$18,0)))</f>
        <v>5</v>
      </c>
      <c r="G3944" s="42" t="n">
        <f aca="false">IF(A3944="","",WORKDAY(B3944,F3944))</f>
        <v>46297</v>
      </c>
    </row>
    <row r="3945" customFormat="false" ht="15" hidden="false" customHeight="false" outlineLevel="0" collapsed="false">
      <c r="A3945" s="37" t="n">
        <v>1003944</v>
      </c>
      <c r="B3945" s="38" t="n">
        <v>46290</v>
      </c>
      <c r="C3945" s="39" t="s">
        <v>69</v>
      </c>
      <c r="D3945" s="39" t="s">
        <v>39</v>
      </c>
      <c r="E3945" s="40" t="n">
        <v>1.2</v>
      </c>
      <c r="F3945" s="41" t="n">
        <f aca="false">IF(A3945="","",INDEX(Assumptions!$B$16:$B$18,MATCH(C3945,Assumptions!$A$16:$A$18,0)))</f>
        <v>3</v>
      </c>
      <c r="G3945" s="42" t="n">
        <f aca="false">IF(A3945="","",WORKDAY(B3945,F3945))</f>
        <v>46295</v>
      </c>
    </row>
    <row r="3946" customFormat="false" ht="15" hidden="false" customHeight="false" outlineLevel="0" collapsed="false">
      <c r="A3946" s="37" t="n">
        <v>1003945</v>
      </c>
      <c r="B3946" s="38" t="n">
        <v>46290</v>
      </c>
      <c r="C3946" s="39" t="s">
        <v>69</v>
      </c>
      <c r="D3946" s="39" t="s">
        <v>39</v>
      </c>
      <c r="E3946" s="40" t="n">
        <v>4.4</v>
      </c>
      <c r="F3946" s="41" t="n">
        <f aca="false">IF(A3946="","",INDEX(Assumptions!$B$16:$B$18,MATCH(C3946,Assumptions!$A$16:$A$18,0)))</f>
        <v>3</v>
      </c>
      <c r="G3946" s="42" t="n">
        <f aca="false">IF(A3946="","",WORKDAY(B3946,F3946))</f>
        <v>46295</v>
      </c>
    </row>
    <row r="3947" customFormat="false" ht="15" hidden="false" customHeight="false" outlineLevel="0" collapsed="false">
      <c r="A3947" s="37" t="n">
        <v>1003946</v>
      </c>
      <c r="B3947" s="38" t="n">
        <v>46290</v>
      </c>
      <c r="C3947" s="39" t="s">
        <v>69</v>
      </c>
      <c r="D3947" s="39" t="s">
        <v>37</v>
      </c>
      <c r="E3947" s="40" t="n">
        <v>0.3</v>
      </c>
      <c r="F3947" s="41" t="n">
        <f aca="false">IF(A3947="","",INDEX(Assumptions!$B$16:$B$18,MATCH(C3947,Assumptions!$A$16:$A$18,0)))</f>
        <v>3</v>
      </c>
      <c r="G3947" s="42" t="n">
        <f aca="false">IF(A3947="","",WORKDAY(B3947,F3947))</f>
        <v>46295</v>
      </c>
    </row>
    <row r="3948" customFormat="false" ht="15" hidden="false" customHeight="false" outlineLevel="0" collapsed="false">
      <c r="A3948" s="37" t="n">
        <v>1003947</v>
      </c>
      <c r="B3948" s="38" t="n">
        <v>46290</v>
      </c>
      <c r="C3948" s="39" t="s">
        <v>69</v>
      </c>
      <c r="D3948" s="39" t="s">
        <v>39</v>
      </c>
      <c r="E3948" s="40" t="n">
        <v>2.2</v>
      </c>
      <c r="F3948" s="41" t="n">
        <f aca="false">IF(A3948="","",INDEX(Assumptions!$B$16:$B$18,MATCH(C3948,Assumptions!$A$16:$A$18,0)))</f>
        <v>3</v>
      </c>
      <c r="G3948" s="42" t="n">
        <f aca="false">IF(A3948="","",WORKDAY(B3948,F3948))</f>
        <v>46295</v>
      </c>
    </row>
    <row r="3949" customFormat="false" ht="15" hidden="false" customHeight="false" outlineLevel="0" collapsed="false">
      <c r="A3949" s="37" t="n">
        <v>1003948</v>
      </c>
      <c r="B3949" s="38" t="n">
        <v>46290</v>
      </c>
      <c r="C3949" s="39" t="s">
        <v>70</v>
      </c>
      <c r="D3949" s="39" t="s">
        <v>39</v>
      </c>
      <c r="E3949" s="40" t="n">
        <v>2.1</v>
      </c>
      <c r="F3949" s="41" t="n">
        <f aca="false">IF(A3949="","",INDEX(Assumptions!$B$16:$B$18,MATCH(C3949,Assumptions!$A$16:$A$18,0)))</f>
        <v>5</v>
      </c>
      <c r="G3949" s="42" t="n">
        <f aca="false">IF(A3949="","",WORKDAY(B3949,F3949))</f>
        <v>46297</v>
      </c>
    </row>
    <row r="3950" customFormat="false" ht="15" hidden="false" customHeight="false" outlineLevel="0" collapsed="false">
      <c r="A3950" s="37" t="n">
        <v>1003949</v>
      </c>
      <c r="B3950" s="38" t="n">
        <v>46290</v>
      </c>
      <c r="C3950" s="39" t="s">
        <v>70</v>
      </c>
      <c r="D3950" s="39" t="s">
        <v>33</v>
      </c>
      <c r="E3950" s="40" t="n">
        <v>2</v>
      </c>
      <c r="F3950" s="41" t="n">
        <f aca="false">IF(A3950="","",INDEX(Assumptions!$B$16:$B$18,MATCH(C3950,Assumptions!$A$16:$A$18,0)))</f>
        <v>5</v>
      </c>
      <c r="G3950" s="42" t="n">
        <f aca="false">IF(A3950="","",WORKDAY(B3950,F3950))</f>
        <v>46297</v>
      </c>
    </row>
    <row r="3951" customFormat="false" ht="15" hidden="false" customHeight="false" outlineLevel="0" collapsed="false">
      <c r="A3951" s="37" t="n">
        <v>1003950</v>
      </c>
      <c r="B3951" s="38" t="n">
        <v>46290</v>
      </c>
      <c r="C3951" s="39" t="s">
        <v>69</v>
      </c>
      <c r="D3951" s="39" t="s">
        <v>39</v>
      </c>
      <c r="E3951" s="40" t="n">
        <v>4.6</v>
      </c>
      <c r="F3951" s="41" t="n">
        <f aca="false">IF(A3951="","",INDEX(Assumptions!$B$16:$B$18,MATCH(C3951,Assumptions!$A$16:$A$18,0)))</f>
        <v>3</v>
      </c>
      <c r="G3951" s="42" t="n">
        <f aca="false">IF(A3951="","",WORKDAY(B3951,F3951))</f>
        <v>46295</v>
      </c>
    </row>
    <row r="3952" customFormat="false" ht="15" hidden="false" customHeight="false" outlineLevel="0" collapsed="false">
      <c r="A3952" s="37" t="n">
        <v>1003951</v>
      </c>
      <c r="B3952" s="38" t="n">
        <v>46290</v>
      </c>
      <c r="C3952" s="39" t="s">
        <v>70</v>
      </c>
      <c r="D3952" s="39" t="s">
        <v>35</v>
      </c>
      <c r="E3952" s="40" t="n">
        <v>0.8</v>
      </c>
      <c r="F3952" s="41" t="n">
        <f aca="false">IF(A3952="","",INDEX(Assumptions!$B$16:$B$18,MATCH(C3952,Assumptions!$A$16:$A$18,0)))</f>
        <v>5</v>
      </c>
      <c r="G3952" s="42" t="n">
        <f aca="false">IF(A3952="","",WORKDAY(B3952,F3952))</f>
        <v>46297</v>
      </c>
    </row>
    <row r="3953" customFormat="false" ht="15" hidden="false" customHeight="false" outlineLevel="0" collapsed="false">
      <c r="A3953" s="37" t="n">
        <v>1003952</v>
      </c>
      <c r="B3953" s="38" t="n">
        <v>46290</v>
      </c>
      <c r="C3953" s="39" t="s">
        <v>69</v>
      </c>
      <c r="D3953" s="39" t="s">
        <v>35</v>
      </c>
      <c r="E3953" s="40" t="n">
        <v>6.7</v>
      </c>
      <c r="F3953" s="41" t="n">
        <f aca="false">IF(A3953="","",INDEX(Assumptions!$B$16:$B$18,MATCH(C3953,Assumptions!$A$16:$A$18,0)))</f>
        <v>3</v>
      </c>
      <c r="G3953" s="42" t="n">
        <f aca="false">IF(A3953="","",WORKDAY(B3953,F3953))</f>
        <v>46295</v>
      </c>
    </row>
    <row r="3954" customFormat="false" ht="15" hidden="false" customHeight="false" outlineLevel="0" collapsed="false">
      <c r="A3954" s="37" t="n">
        <v>1003953</v>
      </c>
      <c r="B3954" s="38" t="n">
        <v>46290</v>
      </c>
      <c r="C3954" s="39" t="s">
        <v>70</v>
      </c>
      <c r="D3954" s="39" t="s">
        <v>31</v>
      </c>
      <c r="E3954" s="40" t="n">
        <v>0.9</v>
      </c>
      <c r="F3954" s="41" t="n">
        <f aca="false">IF(A3954="","",INDEX(Assumptions!$B$16:$B$18,MATCH(C3954,Assumptions!$A$16:$A$18,0)))</f>
        <v>5</v>
      </c>
      <c r="G3954" s="42" t="n">
        <f aca="false">IF(A3954="","",WORKDAY(B3954,F3954))</f>
        <v>46297</v>
      </c>
    </row>
    <row r="3955" customFormat="false" ht="15" hidden="false" customHeight="false" outlineLevel="0" collapsed="false">
      <c r="A3955" s="37" t="n">
        <v>1003954</v>
      </c>
      <c r="B3955" s="38" t="n">
        <v>46290</v>
      </c>
      <c r="C3955" s="39" t="s">
        <v>69</v>
      </c>
      <c r="D3955" s="39" t="s">
        <v>35</v>
      </c>
      <c r="E3955" s="40" t="n">
        <v>1.2</v>
      </c>
      <c r="F3955" s="41" t="n">
        <f aca="false">IF(A3955="","",INDEX(Assumptions!$B$16:$B$18,MATCH(C3955,Assumptions!$A$16:$A$18,0)))</f>
        <v>3</v>
      </c>
      <c r="G3955" s="42" t="n">
        <f aca="false">IF(A3955="","",WORKDAY(B3955,F3955))</f>
        <v>46295</v>
      </c>
    </row>
    <row r="3956" customFormat="false" ht="15" hidden="false" customHeight="false" outlineLevel="0" collapsed="false">
      <c r="A3956" s="37" t="n">
        <v>1003955</v>
      </c>
      <c r="B3956" s="38" t="n">
        <v>46290</v>
      </c>
      <c r="C3956" s="39" t="s">
        <v>69</v>
      </c>
      <c r="D3956" s="39" t="s">
        <v>37</v>
      </c>
      <c r="E3956" s="40" t="n">
        <v>2.2</v>
      </c>
      <c r="F3956" s="41" t="n">
        <f aca="false">IF(A3956="","",INDEX(Assumptions!$B$16:$B$18,MATCH(C3956,Assumptions!$A$16:$A$18,0)))</f>
        <v>3</v>
      </c>
      <c r="G3956" s="42" t="n">
        <f aca="false">IF(A3956="","",WORKDAY(B3956,F3956))</f>
        <v>46295</v>
      </c>
    </row>
    <row r="3957" customFormat="false" ht="15" hidden="false" customHeight="false" outlineLevel="0" collapsed="false">
      <c r="A3957" s="37" t="n">
        <v>1003956</v>
      </c>
      <c r="B3957" s="38" t="n">
        <v>46290</v>
      </c>
      <c r="C3957" s="39" t="s">
        <v>69</v>
      </c>
      <c r="D3957" s="39" t="s">
        <v>33</v>
      </c>
      <c r="E3957" s="40" t="n">
        <v>2.1</v>
      </c>
      <c r="F3957" s="41" t="n">
        <f aca="false">IF(A3957="","",INDEX(Assumptions!$B$16:$B$18,MATCH(C3957,Assumptions!$A$16:$A$18,0)))</f>
        <v>3</v>
      </c>
      <c r="G3957" s="42" t="n">
        <f aca="false">IF(A3957="","",WORKDAY(B3957,F3957))</f>
        <v>46295</v>
      </c>
    </row>
    <row r="3958" customFormat="false" ht="15" hidden="false" customHeight="false" outlineLevel="0" collapsed="false">
      <c r="A3958" s="37" t="n">
        <v>1003957</v>
      </c>
      <c r="B3958" s="38" t="n">
        <v>46290</v>
      </c>
      <c r="C3958" s="39" t="s">
        <v>70</v>
      </c>
      <c r="D3958" s="39" t="s">
        <v>31</v>
      </c>
      <c r="E3958" s="40" t="n">
        <v>1.9</v>
      </c>
      <c r="F3958" s="41" t="n">
        <f aca="false">IF(A3958="","",INDEX(Assumptions!$B$16:$B$18,MATCH(C3958,Assumptions!$A$16:$A$18,0)))</f>
        <v>5</v>
      </c>
      <c r="G3958" s="42" t="n">
        <f aca="false">IF(A3958="","",WORKDAY(B3958,F3958))</f>
        <v>46297</v>
      </c>
    </row>
    <row r="3959" customFormat="false" ht="15" hidden="false" customHeight="false" outlineLevel="0" collapsed="false">
      <c r="A3959" s="37" t="n">
        <v>1003958</v>
      </c>
      <c r="B3959" s="38" t="n">
        <v>46290</v>
      </c>
      <c r="C3959" s="39" t="s">
        <v>69</v>
      </c>
      <c r="D3959" s="39" t="s">
        <v>33</v>
      </c>
      <c r="E3959" s="40" t="n">
        <v>0.5</v>
      </c>
      <c r="F3959" s="41" t="n">
        <f aca="false">IF(A3959="","",INDEX(Assumptions!$B$16:$B$18,MATCH(C3959,Assumptions!$A$16:$A$18,0)))</f>
        <v>3</v>
      </c>
      <c r="G3959" s="42" t="n">
        <f aca="false">IF(A3959="","",WORKDAY(B3959,F3959))</f>
        <v>46295</v>
      </c>
    </row>
    <row r="3960" customFormat="false" ht="15" hidden="false" customHeight="false" outlineLevel="0" collapsed="false">
      <c r="A3960" s="37" t="n">
        <v>1003959</v>
      </c>
      <c r="B3960" s="38" t="n">
        <v>46290</v>
      </c>
      <c r="C3960" s="39" t="s">
        <v>69</v>
      </c>
      <c r="D3960" s="39" t="s">
        <v>33</v>
      </c>
      <c r="E3960" s="40" t="n">
        <v>0.8</v>
      </c>
      <c r="F3960" s="41" t="n">
        <f aca="false">IF(A3960="","",INDEX(Assumptions!$B$16:$B$18,MATCH(C3960,Assumptions!$A$16:$A$18,0)))</f>
        <v>3</v>
      </c>
      <c r="G3960" s="42" t="n">
        <f aca="false">IF(A3960="","",WORKDAY(B3960,F3960))</f>
        <v>46295</v>
      </c>
    </row>
    <row r="3961" customFormat="false" ht="15" hidden="false" customHeight="false" outlineLevel="0" collapsed="false">
      <c r="A3961" s="37" t="n">
        <v>1003960</v>
      </c>
      <c r="B3961" s="38" t="n">
        <v>46290</v>
      </c>
      <c r="C3961" s="39" t="s">
        <v>68</v>
      </c>
      <c r="D3961" s="39" t="s">
        <v>37</v>
      </c>
      <c r="E3961" s="40" t="n">
        <v>3.8</v>
      </c>
      <c r="F3961" s="41" t="n">
        <f aca="false">IF(A3961="","",INDEX(Assumptions!$B$16:$B$18,MATCH(C3961,Assumptions!$A$16:$A$18,0)))</f>
        <v>1</v>
      </c>
      <c r="G3961" s="42" t="n">
        <f aca="false">IF(A3961="","",WORKDAY(B3961,F3961))</f>
        <v>46293</v>
      </c>
    </row>
    <row r="3962" customFormat="false" ht="15" hidden="false" customHeight="false" outlineLevel="0" collapsed="false">
      <c r="A3962" s="37" t="n">
        <v>1003961</v>
      </c>
      <c r="B3962" s="38" t="n">
        <v>46290</v>
      </c>
      <c r="C3962" s="39" t="s">
        <v>70</v>
      </c>
      <c r="D3962" s="39" t="s">
        <v>37</v>
      </c>
      <c r="E3962" s="40" t="n">
        <v>1.5</v>
      </c>
      <c r="F3962" s="41" t="n">
        <f aca="false">IF(A3962="","",INDEX(Assumptions!$B$16:$B$18,MATCH(C3962,Assumptions!$A$16:$A$18,0)))</f>
        <v>5</v>
      </c>
      <c r="G3962" s="42" t="n">
        <f aca="false">IF(A3962="","",WORKDAY(B3962,F3962))</f>
        <v>46297</v>
      </c>
    </row>
    <row r="3963" customFormat="false" ht="15" hidden="false" customHeight="false" outlineLevel="0" collapsed="false">
      <c r="A3963" s="37" t="n">
        <v>1003962</v>
      </c>
      <c r="B3963" s="38" t="n">
        <v>46290</v>
      </c>
      <c r="C3963" s="39" t="s">
        <v>68</v>
      </c>
      <c r="D3963" s="39" t="s">
        <v>33</v>
      </c>
      <c r="E3963" s="40" t="n">
        <v>1.2</v>
      </c>
      <c r="F3963" s="41" t="n">
        <f aca="false">IF(A3963="","",INDEX(Assumptions!$B$16:$B$18,MATCH(C3963,Assumptions!$A$16:$A$18,0)))</f>
        <v>1</v>
      </c>
      <c r="G3963" s="42" t="n">
        <f aca="false">IF(A3963="","",WORKDAY(B3963,F3963))</f>
        <v>46293</v>
      </c>
    </row>
    <row r="3964" customFormat="false" ht="15" hidden="false" customHeight="false" outlineLevel="0" collapsed="false">
      <c r="A3964" s="37" t="n">
        <v>1003963</v>
      </c>
      <c r="B3964" s="38" t="n">
        <v>46290</v>
      </c>
      <c r="C3964" s="39" t="s">
        <v>70</v>
      </c>
      <c r="D3964" s="39" t="s">
        <v>33</v>
      </c>
      <c r="E3964" s="40" t="n">
        <v>2</v>
      </c>
      <c r="F3964" s="41" t="n">
        <f aca="false">IF(A3964="","",INDEX(Assumptions!$B$16:$B$18,MATCH(C3964,Assumptions!$A$16:$A$18,0)))</f>
        <v>5</v>
      </c>
      <c r="G3964" s="42" t="n">
        <f aca="false">IF(A3964="","",WORKDAY(B3964,F3964))</f>
        <v>46297</v>
      </c>
    </row>
    <row r="3965" customFormat="false" ht="15" hidden="false" customHeight="false" outlineLevel="0" collapsed="false">
      <c r="A3965" s="37" t="n">
        <v>1003964</v>
      </c>
      <c r="B3965" s="38" t="n">
        <v>46290</v>
      </c>
      <c r="C3965" s="39" t="s">
        <v>69</v>
      </c>
      <c r="D3965" s="39" t="s">
        <v>35</v>
      </c>
      <c r="E3965" s="40" t="n">
        <v>2</v>
      </c>
      <c r="F3965" s="41" t="n">
        <f aca="false">IF(A3965="","",INDEX(Assumptions!$B$16:$B$18,MATCH(C3965,Assumptions!$A$16:$A$18,0)))</f>
        <v>3</v>
      </c>
      <c r="G3965" s="42" t="n">
        <f aca="false">IF(A3965="","",WORKDAY(B3965,F3965))</f>
        <v>46295</v>
      </c>
    </row>
    <row r="3966" customFormat="false" ht="15" hidden="false" customHeight="false" outlineLevel="0" collapsed="false">
      <c r="A3966" s="37" t="n">
        <v>1003965</v>
      </c>
      <c r="B3966" s="38" t="n">
        <v>46290</v>
      </c>
      <c r="C3966" s="39" t="s">
        <v>69</v>
      </c>
      <c r="D3966" s="39" t="s">
        <v>39</v>
      </c>
      <c r="E3966" s="40" t="n">
        <v>2.2</v>
      </c>
      <c r="F3966" s="41" t="n">
        <f aca="false">IF(A3966="","",INDEX(Assumptions!$B$16:$B$18,MATCH(C3966,Assumptions!$A$16:$A$18,0)))</f>
        <v>3</v>
      </c>
      <c r="G3966" s="42" t="n">
        <f aca="false">IF(A3966="","",WORKDAY(B3966,F3966))</f>
        <v>46295</v>
      </c>
    </row>
    <row r="3967" customFormat="false" ht="15" hidden="false" customHeight="false" outlineLevel="0" collapsed="false">
      <c r="A3967" s="37" t="n">
        <v>1003966</v>
      </c>
      <c r="B3967" s="38" t="n">
        <v>46290</v>
      </c>
      <c r="C3967" s="39" t="s">
        <v>69</v>
      </c>
      <c r="D3967" s="39" t="s">
        <v>33</v>
      </c>
      <c r="E3967" s="40" t="n">
        <v>1.2</v>
      </c>
      <c r="F3967" s="41" t="n">
        <f aca="false">IF(A3967="","",INDEX(Assumptions!$B$16:$B$18,MATCH(C3967,Assumptions!$A$16:$A$18,0)))</f>
        <v>3</v>
      </c>
      <c r="G3967" s="42" t="n">
        <f aca="false">IF(A3967="","",WORKDAY(B3967,F3967))</f>
        <v>46295</v>
      </c>
    </row>
    <row r="3968" customFormat="false" ht="15" hidden="false" customHeight="false" outlineLevel="0" collapsed="false">
      <c r="A3968" s="37" t="n">
        <v>1003967</v>
      </c>
      <c r="B3968" s="38" t="n">
        <v>46290</v>
      </c>
      <c r="C3968" s="39" t="s">
        <v>70</v>
      </c>
      <c r="D3968" s="39" t="s">
        <v>37</v>
      </c>
      <c r="E3968" s="40" t="n">
        <v>4.7</v>
      </c>
      <c r="F3968" s="41" t="n">
        <f aca="false">IF(A3968="","",INDEX(Assumptions!$B$16:$B$18,MATCH(C3968,Assumptions!$A$16:$A$18,0)))</f>
        <v>5</v>
      </c>
      <c r="G3968" s="42" t="n">
        <f aca="false">IF(A3968="","",WORKDAY(B3968,F3968))</f>
        <v>46297</v>
      </c>
    </row>
    <row r="3969" customFormat="false" ht="15" hidden="false" customHeight="false" outlineLevel="0" collapsed="false">
      <c r="A3969" s="37" t="n">
        <v>1003968</v>
      </c>
      <c r="B3969" s="38" t="n">
        <v>46290</v>
      </c>
      <c r="C3969" s="39" t="s">
        <v>69</v>
      </c>
      <c r="D3969" s="39" t="s">
        <v>37</v>
      </c>
      <c r="E3969" s="40" t="n">
        <v>1.2</v>
      </c>
      <c r="F3969" s="41" t="n">
        <f aca="false">IF(A3969="","",INDEX(Assumptions!$B$16:$B$18,MATCH(C3969,Assumptions!$A$16:$A$18,0)))</f>
        <v>3</v>
      </c>
      <c r="G3969" s="42" t="n">
        <f aca="false">IF(A3969="","",WORKDAY(B3969,F3969))</f>
        <v>46295</v>
      </c>
    </row>
    <row r="3970" customFormat="false" ht="15" hidden="false" customHeight="false" outlineLevel="0" collapsed="false">
      <c r="A3970" s="37" t="n">
        <v>1003969</v>
      </c>
      <c r="B3970" s="38" t="n">
        <v>46290</v>
      </c>
      <c r="C3970" s="39" t="s">
        <v>69</v>
      </c>
      <c r="D3970" s="39" t="s">
        <v>37</v>
      </c>
      <c r="E3970" s="40" t="n">
        <v>0.7</v>
      </c>
      <c r="F3970" s="41" t="n">
        <f aca="false">IF(A3970="","",INDEX(Assumptions!$B$16:$B$18,MATCH(C3970,Assumptions!$A$16:$A$18,0)))</f>
        <v>3</v>
      </c>
      <c r="G3970" s="42" t="n">
        <f aca="false">IF(A3970="","",WORKDAY(B3970,F3970))</f>
        <v>46295</v>
      </c>
    </row>
    <row r="3971" customFormat="false" ht="15" hidden="false" customHeight="false" outlineLevel="0" collapsed="false">
      <c r="A3971" s="37" t="n">
        <v>1003970</v>
      </c>
      <c r="B3971" s="38" t="n">
        <v>46290</v>
      </c>
      <c r="C3971" s="39" t="s">
        <v>68</v>
      </c>
      <c r="D3971" s="39" t="s">
        <v>39</v>
      </c>
      <c r="E3971" s="40" t="n">
        <v>2.2</v>
      </c>
      <c r="F3971" s="41" t="n">
        <f aca="false">IF(A3971="","",INDEX(Assumptions!$B$16:$B$18,MATCH(C3971,Assumptions!$A$16:$A$18,0)))</f>
        <v>1</v>
      </c>
      <c r="G3971" s="42" t="n">
        <f aca="false">IF(A3971="","",WORKDAY(B3971,F3971))</f>
        <v>46293</v>
      </c>
    </row>
    <row r="3972" customFormat="false" ht="15" hidden="false" customHeight="false" outlineLevel="0" collapsed="false">
      <c r="A3972" s="37" t="n">
        <v>1003971</v>
      </c>
      <c r="B3972" s="38" t="n">
        <v>46290</v>
      </c>
      <c r="C3972" s="39" t="s">
        <v>69</v>
      </c>
      <c r="D3972" s="39" t="s">
        <v>33</v>
      </c>
      <c r="E3972" s="40" t="n">
        <v>2.5</v>
      </c>
      <c r="F3972" s="41" t="n">
        <f aca="false">IF(A3972="","",INDEX(Assumptions!$B$16:$B$18,MATCH(C3972,Assumptions!$A$16:$A$18,0)))</f>
        <v>3</v>
      </c>
      <c r="G3972" s="42" t="n">
        <f aca="false">IF(A3972="","",WORKDAY(B3972,F3972))</f>
        <v>46295</v>
      </c>
    </row>
    <row r="3973" customFormat="false" ht="15" hidden="false" customHeight="false" outlineLevel="0" collapsed="false">
      <c r="A3973" s="37" t="n">
        <v>1003972</v>
      </c>
      <c r="B3973" s="38" t="n">
        <v>46290</v>
      </c>
      <c r="C3973" s="39" t="s">
        <v>70</v>
      </c>
      <c r="D3973" s="39" t="s">
        <v>39</v>
      </c>
      <c r="E3973" s="40" t="n">
        <v>0.6</v>
      </c>
      <c r="F3973" s="41" t="n">
        <f aca="false">IF(A3973="","",INDEX(Assumptions!$B$16:$B$18,MATCH(C3973,Assumptions!$A$16:$A$18,0)))</f>
        <v>5</v>
      </c>
      <c r="G3973" s="42" t="n">
        <f aca="false">IF(A3973="","",WORKDAY(B3973,F3973))</f>
        <v>46297</v>
      </c>
    </row>
    <row r="3974" customFormat="false" ht="15" hidden="false" customHeight="false" outlineLevel="0" collapsed="false">
      <c r="A3974" s="37" t="n">
        <v>1003973</v>
      </c>
      <c r="B3974" s="38" t="n">
        <v>46290</v>
      </c>
      <c r="C3974" s="39" t="s">
        <v>69</v>
      </c>
      <c r="D3974" s="39" t="s">
        <v>31</v>
      </c>
      <c r="E3974" s="40" t="n">
        <v>6.6</v>
      </c>
      <c r="F3974" s="41" t="n">
        <f aca="false">IF(A3974="","",INDEX(Assumptions!$B$16:$B$18,MATCH(C3974,Assumptions!$A$16:$A$18,0)))</f>
        <v>3</v>
      </c>
      <c r="G3974" s="42" t="n">
        <f aca="false">IF(A3974="","",WORKDAY(B3974,F3974))</f>
        <v>46295</v>
      </c>
    </row>
    <row r="3975" customFormat="false" ht="15" hidden="false" customHeight="false" outlineLevel="0" collapsed="false">
      <c r="A3975" s="37" t="n">
        <v>1003974</v>
      </c>
      <c r="B3975" s="38" t="n">
        <v>46290</v>
      </c>
      <c r="C3975" s="39" t="s">
        <v>69</v>
      </c>
      <c r="D3975" s="39" t="s">
        <v>31</v>
      </c>
      <c r="E3975" s="40" t="n">
        <v>6.4</v>
      </c>
      <c r="F3975" s="41" t="n">
        <f aca="false">IF(A3975="","",INDEX(Assumptions!$B$16:$B$18,MATCH(C3975,Assumptions!$A$16:$A$18,0)))</f>
        <v>3</v>
      </c>
      <c r="G3975" s="42" t="n">
        <f aca="false">IF(A3975="","",WORKDAY(B3975,F3975))</f>
        <v>46295</v>
      </c>
    </row>
    <row r="3976" customFormat="false" ht="15" hidden="false" customHeight="false" outlineLevel="0" collapsed="false">
      <c r="A3976" s="37" t="n">
        <v>1003975</v>
      </c>
      <c r="B3976" s="38" t="n">
        <v>46290</v>
      </c>
      <c r="C3976" s="39" t="s">
        <v>70</v>
      </c>
      <c r="D3976" s="39" t="s">
        <v>31</v>
      </c>
      <c r="E3976" s="40" t="n">
        <v>1.6</v>
      </c>
      <c r="F3976" s="41" t="n">
        <f aca="false">IF(A3976="","",INDEX(Assumptions!$B$16:$B$18,MATCH(C3976,Assumptions!$A$16:$A$18,0)))</f>
        <v>5</v>
      </c>
      <c r="G3976" s="42" t="n">
        <f aca="false">IF(A3976="","",WORKDAY(B3976,F3976))</f>
        <v>46297</v>
      </c>
    </row>
    <row r="3977" customFormat="false" ht="15" hidden="false" customHeight="false" outlineLevel="0" collapsed="false">
      <c r="A3977" s="37" t="n">
        <v>1003976</v>
      </c>
      <c r="B3977" s="38" t="n">
        <v>46290</v>
      </c>
      <c r="C3977" s="39" t="s">
        <v>68</v>
      </c>
      <c r="D3977" s="39" t="s">
        <v>39</v>
      </c>
      <c r="E3977" s="40" t="n">
        <v>0.5</v>
      </c>
      <c r="F3977" s="41" t="n">
        <f aca="false">IF(A3977="","",INDEX(Assumptions!$B$16:$B$18,MATCH(C3977,Assumptions!$A$16:$A$18,0)))</f>
        <v>1</v>
      </c>
      <c r="G3977" s="42" t="n">
        <f aca="false">IF(A3977="","",WORKDAY(B3977,F3977))</f>
        <v>46293</v>
      </c>
    </row>
    <row r="3978" customFormat="false" ht="15" hidden="false" customHeight="false" outlineLevel="0" collapsed="false">
      <c r="A3978" s="37" t="n">
        <v>1003977</v>
      </c>
      <c r="B3978" s="38" t="n">
        <v>46290</v>
      </c>
      <c r="C3978" s="39" t="s">
        <v>68</v>
      </c>
      <c r="D3978" s="39" t="s">
        <v>33</v>
      </c>
      <c r="E3978" s="40" t="n">
        <v>3.8</v>
      </c>
      <c r="F3978" s="41" t="n">
        <f aca="false">IF(A3978="","",INDEX(Assumptions!$B$16:$B$18,MATCH(C3978,Assumptions!$A$16:$A$18,0)))</f>
        <v>1</v>
      </c>
      <c r="G3978" s="42" t="n">
        <f aca="false">IF(A3978="","",WORKDAY(B3978,F3978))</f>
        <v>46293</v>
      </c>
    </row>
    <row r="3979" customFormat="false" ht="15" hidden="false" customHeight="false" outlineLevel="0" collapsed="false">
      <c r="A3979" s="37" t="n">
        <v>1003978</v>
      </c>
      <c r="B3979" s="38" t="n">
        <v>46290</v>
      </c>
      <c r="C3979" s="39" t="s">
        <v>69</v>
      </c>
      <c r="D3979" s="39" t="s">
        <v>35</v>
      </c>
      <c r="E3979" s="40" t="n">
        <v>0.9</v>
      </c>
      <c r="F3979" s="41" t="n">
        <f aca="false">IF(A3979="","",INDEX(Assumptions!$B$16:$B$18,MATCH(C3979,Assumptions!$A$16:$A$18,0)))</f>
        <v>3</v>
      </c>
      <c r="G3979" s="42" t="n">
        <f aca="false">IF(A3979="","",WORKDAY(B3979,F3979))</f>
        <v>46295</v>
      </c>
    </row>
    <row r="3980" customFormat="false" ht="15" hidden="false" customHeight="false" outlineLevel="0" collapsed="false">
      <c r="A3980" s="37" t="n">
        <v>1003979</v>
      </c>
      <c r="B3980" s="38" t="n">
        <v>46290</v>
      </c>
      <c r="C3980" s="39" t="s">
        <v>69</v>
      </c>
      <c r="D3980" s="39" t="s">
        <v>35</v>
      </c>
      <c r="E3980" s="40" t="n">
        <v>1.3</v>
      </c>
      <c r="F3980" s="41" t="n">
        <f aca="false">IF(A3980="","",INDEX(Assumptions!$B$16:$B$18,MATCH(C3980,Assumptions!$A$16:$A$18,0)))</f>
        <v>3</v>
      </c>
      <c r="G3980" s="42" t="n">
        <f aca="false">IF(A3980="","",WORKDAY(B3980,F3980))</f>
        <v>46295</v>
      </c>
    </row>
    <row r="3981" customFormat="false" ht="15" hidden="false" customHeight="false" outlineLevel="0" collapsed="false">
      <c r="A3981" s="37" t="n">
        <v>1003980</v>
      </c>
      <c r="B3981" s="38" t="n">
        <v>46290</v>
      </c>
      <c r="C3981" s="39" t="s">
        <v>69</v>
      </c>
      <c r="D3981" s="39" t="s">
        <v>39</v>
      </c>
      <c r="E3981" s="40" t="n">
        <v>3.5</v>
      </c>
      <c r="F3981" s="41" t="n">
        <f aca="false">IF(A3981="","",INDEX(Assumptions!$B$16:$B$18,MATCH(C3981,Assumptions!$A$16:$A$18,0)))</f>
        <v>3</v>
      </c>
      <c r="G3981" s="42" t="n">
        <f aca="false">IF(A3981="","",WORKDAY(B3981,F3981))</f>
        <v>46295</v>
      </c>
    </row>
    <row r="3982" customFormat="false" ht="15" hidden="false" customHeight="false" outlineLevel="0" collapsed="false">
      <c r="A3982" s="37" t="n">
        <v>1003981</v>
      </c>
      <c r="B3982" s="38" t="n">
        <v>46290</v>
      </c>
      <c r="C3982" s="39" t="s">
        <v>69</v>
      </c>
      <c r="D3982" s="39" t="s">
        <v>33</v>
      </c>
      <c r="E3982" s="40" t="n">
        <v>2.6</v>
      </c>
      <c r="F3982" s="41" t="n">
        <f aca="false">IF(A3982="","",INDEX(Assumptions!$B$16:$B$18,MATCH(C3982,Assumptions!$A$16:$A$18,0)))</f>
        <v>3</v>
      </c>
      <c r="G3982" s="42" t="n">
        <f aca="false">IF(A3982="","",WORKDAY(B3982,F3982))</f>
        <v>46295</v>
      </c>
    </row>
    <row r="3983" customFormat="false" ht="15" hidden="false" customHeight="false" outlineLevel="0" collapsed="false">
      <c r="A3983" s="37" t="n">
        <v>1003982</v>
      </c>
      <c r="B3983" s="38" t="n">
        <v>46290</v>
      </c>
      <c r="C3983" s="39" t="s">
        <v>69</v>
      </c>
      <c r="D3983" s="39" t="s">
        <v>35</v>
      </c>
      <c r="E3983" s="40" t="n">
        <v>1.8</v>
      </c>
      <c r="F3983" s="41" t="n">
        <f aca="false">IF(A3983="","",INDEX(Assumptions!$B$16:$B$18,MATCH(C3983,Assumptions!$A$16:$A$18,0)))</f>
        <v>3</v>
      </c>
      <c r="G3983" s="42" t="n">
        <f aca="false">IF(A3983="","",WORKDAY(B3983,F3983))</f>
        <v>46295</v>
      </c>
    </row>
    <row r="3984" customFormat="false" ht="15" hidden="false" customHeight="false" outlineLevel="0" collapsed="false">
      <c r="A3984" s="37" t="n">
        <v>1003983</v>
      </c>
      <c r="B3984" s="38" t="n">
        <v>46290</v>
      </c>
      <c r="C3984" s="39" t="s">
        <v>69</v>
      </c>
      <c r="D3984" s="39" t="s">
        <v>31</v>
      </c>
      <c r="E3984" s="40" t="n">
        <v>2.6</v>
      </c>
      <c r="F3984" s="41" t="n">
        <f aca="false">IF(A3984="","",INDEX(Assumptions!$B$16:$B$18,MATCH(C3984,Assumptions!$A$16:$A$18,0)))</f>
        <v>3</v>
      </c>
      <c r="G3984" s="42" t="n">
        <f aca="false">IF(A3984="","",WORKDAY(B3984,F3984))</f>
        <v>46295</v>
      </c>
    </row>
    <row r="3985" customFormat="false" ht="15" hidden="false" customHeight="false" outlineLevel="0" collapsed="false">
      <c r="A3985" s="37" t="n">
        <v>1003984</v>
      </c>
      <c r="B3985" s="38" t="n">
        <v>46290</v>
      </c>
      <c r="C3985" s="39" t="s">
        <v>70</v>
      </c>
      <c r="D3985" s="39" t="s">
        <v>33</v>
      </c>
      <c r="E3985" s="40" t="n">
        <v>2.2</v>
      </c>
      <c r="F3985" s="41" t="n">
        <f aca="false">IF(A3985="","",INDEX(Assumptions!$B$16:$B$18,MATCH(C3985,Assumptions!$A$16:$A$18,0)))</f>
        <v>5</v>
      </c>
      <c r="G3985" s="42" t="n">
        <f aca="false">IF(A3985="","",WORKDAY(B3985,F3985))</f>
        <v>46297</v>
      </c>
    </row>
    <row r="3986" customFormat="false" ht="15" hidden="false" customHeight="false" outlineLevel="0" collapsed="false">
      <c r="A3986" s="37" t="n">
        <v>1003985</v>
      </c>
      <c r="B3986" s="38" t="n">
        <v>46290</v>
      </c>
      <c r="C3986" s="39" t="s">
        <v>69</v>
      </c>
      <c r="D3986" s="39" t="s">
        <v>33</v>
      </c>
      <c r="E3986" s="40" t="n">
        <v>2.7</v>
      </c>
      <c r="F3986" s="41" t="n">
        <f aca="false">IF(A3986="","",INDEX(Assumptions!$B$16:$B$18,MATCH(C3986,Assumptions!$A$16:$A$18,0)))</f>
        <v>3</v>
      </c>
      <c r="G3986" s="42" t="n">
        <f aca="false">IF(A3986="","",WORKDAY(B3986,F3986))</f>
        <v>46295</v>
      </c>
    </row>
    <row r="3987" customFormat="false" ht="15" hidden="false" customHeight="false" outlineLevel="0" collapsed="false">
      <c r="A3987" s="37" t="n">
        <v>1003986</v>
      </c>
      <c r="B3987" s="38" t="n">
        <v>46290</v>
      </c>
      <c r="C3987" s="39" t="s">
        <v>69</v>
      </c>
      <c r="D3987" s="39" t="s">
        <v>33</v>
      </c>
      <c r="E3987" s="40" t="n">
        <v>0.8</v>
      </c>
      <c r="F3987" s="41" t="n">
        <f aca="false">IF(A3987="","",INDEX(Assumptions!$B$16:$B$18,MATCH(C3987,Assumptions!$A$16:$A$18,0)))</f>
        <v>3</v>
      </c>
      <c r="G3987" s="42" t="n">
        <f aca="false">IF(A3987="","",WORKDAY(B3987,F3987))</f>
        <v>46295</v>
      </c>
    </row>
    <row r="3988" customFormat="false" ht="15" hidden="false" customHeight="false" outlineLevel="0" collapsed="false">
      <c r="A3988" s="37" t="n">
        <v>1003987</v>
      </c>
      <c r="B3988" s="38" t="n">
        <v>46290</v>
      </c>
      <c r="C3988" s="39" t="s">
        <v>70</v>
      </c>
      <c r="D3988" s="39" t="s">
        <v>37</v>
      </c>
      <c r="E3988" s="40" t="n">
        <v>1.2</v>
      </c>
      <c r="F3988" s="41" t="n">
        <f aca="false">IF(A3988="","",INDEX(Assumptions!$B$16:$B$18,MATCH(C3988,Assumptions!$A$16:$A$18,0)))</f>
        <v>5</v>
      </c>
      <c r="G3988" s="42" t="n">
        <f aca="false">IF(A3988="","",WORKDAY(B3988,F3988))</f>
        <v>46297</v>
      </c>
    </row>
    <row r="3989" customFormat="false" ht="15" hidden="false" customHeight="false" outlineLevel="0" collapsed="false">
      <c r="A3989" s="37" t="n">
        <v>1003988</v>
      </c>
      <c r="B3989" s="38" t="n">
        <v>46290</v>
      </c>
      <c r="C3989" s="39" t="s">
        <v>69</v>
      </c>
      <c r="D3989" s="39" t="s">
        <v>31</v>
      </c>
      <c r="E3989" s="40" t="n">
        <v>3.7</v>
      </c>
      <c r="F3989" s="41" t="n">
        <f aca="false">IF(A3989="","",INDEX(Assumptions!$B$16:$B$18,MATCH(C3989,Assumptions!$A$16:$A$18,0)))</f>
        <v>3</v>
      </c>
      <c r="G3989" s="42" t="n">
        <f aca="false">IF(A3989="","",WORKDAY(B3989,F3989))</f>
        <v>46295</v>
      </c>
    </row>
    <row r="3990" customFormat="false" ht="15" hidden="false" customHeight="false" outlineLevel="0" collapsed="false">
      <c r="A3990" s="37" t="n">
        <v>1003989</v>
      </c>
      <c r="B3990" s="38" t="n">
        <v>46290</v>
      </c>
      <c r="C3990" s="39" t="s">
        <v>70</v>
      </c>
      <c r="D3990" s="39" t="s">
        <v>31</v>
      </c>
      <c r="E3990" s="40" t="n">
        <v>3.1</v>
      </c>
      <c r="F3990" s="41" t="n">
        <f aca="false">IF(A3990="","",INDEX(Assumptions!$B$16:$B$18,MATCH(C3990,Assumptions!$A$16:$A$18,0)))</f>
        <v>5</v>
      </c>
      <c r="G3990" s="42" t="n">
        <f aca="false">IF(A3990="","",WORKDAY(B3990,F3990))</f>
        <v>46297</v>
      </c>
    </row>
    <row r="3991" customFormat="false" ht="15" hidden="false" customHeight="false" outlineLevel="0" collapsed="false">
      <c r="A3991" s="37" t="n">
        <v>1003990</v>
      </c>
      <c r="B3991" s="38" t="n">
        <v>46290</v>
      </c>
      <c r="C3991" s="39" t="s">
        <v>69</v>
      </c>
      <c r="D3991" s="39" t="s">
        <v>35</v>
      </c>
      <c r="E3991" s="40" t="n">
        <v>0.8</v>
      </c>
      <c r="F3991" s="41" t="n">
        <f aca="false">IF(A3991="","",INDEX(Assumptions!$B$16:$B$18,MATCH(C3991,Assumptions!$A$16:$A$18,0)))</f>
        <v>3</v>
      </c>
      <c r="G3991" s="42" t="n">
        <f aca="false">IF(A3991="","",WORKDAY(B3991,F3991))</f>
        <v>46295</v>
      </c>
    </row>
    <row r="3992" customFormat="false" ht="15" hidden="false" customHeight="false" outlineLevel="0" collapsed="false">
      <c r="A3992" s="37" t="n">
        <v>1003991</v>
      </c>
      <c r="B3992" s="38" t="n">
        <v>46290</v>
      </c>
      <c r="C3992" s="39" t="s">
        <v>69</v>
      </c>
      <c r="D3992" s="39" t="s">
        <v>31</v>
      </c>
      <c r="E3992" s="40" t="n">
        <v>3.4</v>
      </c>
      <c r="F3992" s="41" t="n">
        <f aca="false">IF(A3992="","",INDEX(Assumptions!$B$16:$B$18,MATCH(C3992,Assumptions!$A$16:$A$18,0)))</f>
        <v>3</v>
      </c>
      <c r="G3992" s="42" t="n">
        <f aca="false">IF(A3992="","",WORKDAY(B3992,F3992))</f>
        <v>46295</v>
      </c>
    </row>
    <row r="3993" customFormat="false" ht="15" hidden="false" customHeight="false" outlineLevel="0" collapsed="false">
      <c r="A3993" s="37" t="n">
        <v>1003992</v>
      </c>
      <c r="B3993" s="38" t="n">
        <v>46290</v>
      </c>
      <c r="C3993" s="39" t="s">
        <v>69</v>
      </c>
      <c r="D3993" s="39" t="s">
        <v>37</v>
      </c>
      <c r="E3993" s="40" t="n">
        <v>1.2</v>
      </c>
      <c r="F3993" s="41" t="n">
        <f aca="false">IF(A3993="","",INDEX(Assumptions!$B$16:$B$18,MATCH(C3993,Assumptions!$A$16:$A$18,0)))</f>
        <v>3</v>
      </c>
      <c r="G3993" s="42" t="n">
        <f aca="false">IF(A3993="","",WORKDAY(B3993,F3993))</f>
        <v>46295</v>
      </c>
    </row>
    <row r="3994" customFormat="false" ht="15" hidden="false" customHeight="false" outlineLevel="0" collapsed="false">
      <c r="A3994" s="37" t="n">
        <v>1003993</v>
      </c>
      <c r="B3994" s="38" t="n">
        <v>46290</v>
      </c>
      <c r="C3994" s="39" t="s">
        <v>69</v>
      </c>
      <c r="D3994" s="39" t="s">
        <v>39</v>
      </c>
      <c r="E3994" s="40" t="n">
        <v>1.6</v>
      </c>
      <c r="F3994" s="41" t="n">
        <f aca="false">IF(A3994="","",INDEX(Assumptions!$B$16:$B$18,MATCH(C3994,Assumptions!$A$16:$A$18,0)))</f>
        <v>3</v>
      </c>
      <c r="G3994" s="42" t="n">
        <f aca="false">IF(A3994="","",WORKDAY(B3994,F3994))</f>
        <v>46295</v>
      </c>
    </row>
    <row r="3995" customFormat="false" ht="15" hidden="false" customHeight="false" outlineLevel="0" collapsed="false">
      <c r="A3995" s="37" t="n">
        <v>1003994</v>
      </c>
      <c r="B3995" s="38" t="n">
        <v>46290</v>
      </c>
      <c r="C3995" s="39" t="s">
        <v>69</v>
      </c>
      <c r="D3995" s="39" t="s">
        <v>31</v>
      </c>
      <c r="E3995" s="40" t="n">
        <v>6.1</v>
      </c>
      <c r="F3995" s="41" t="n">
        <f aca="false">IF(A3995="","",INDEX(Assumptions!$B$16:$B$18,MATCH(C3995,Assumptions!$A$16:$A$18,0)))</f>
        <v>3</v>
      </c>
      <c r="G3995" s="42" t="n">
        <f aca="false">IF(A3995="","",WORKDAY(B3995,F3995))</f>
        <v>46295</v>
      </c>
    </row>
    <row r="3996" customFormat="false" ht="15" hidden="false" customHeight="false" outlineLevel="0" collapsed="false">
      <c r="A3996" s="37" t="n">
        <v>1003995</v>
      </c>
      <c r="B3996" s="38" t="n">
        <v>46290</v>
      </c>
      <c r="C3996" s="39" t="s">
        <v>69</v>
      </c>
      <c r="D3996" s="39" t="s">
        <v>31</v>
      </c>
      <c r="E3996" s="40" t="n">
        <v>1</v>
      </c>
      <c r="F3996" s="41" t="n">
        <f aca="false">IF(A3996="","",INDEX(Assumptions!$B$16:$B$18,MATCH(C3996,Assumptions!$A$16:$A$18,0)))</f>
        <v>3</v>
      </c>
      <c r="G3996" s="42" t="n">
        <f aca="false">IF(A3996="","",WORKDAY(B3996,F3996))</f>
        <v>46295</v>
      </c>
    </row>
    <row r="3997" customFormat="false" ht="15" hidden="false" customHeight="false" outlineLevel="0" collapsed="false">
      <c r="A3997" s="37" t="n">
        <v>1003996</v>
      </c>
      <c r="B3997" s="38" t="n">
        <v>46290</v>
      </c>
      <c r="C3997" s="39" t="s">
        <v>69</v>
      </c>
      <c r="D3997" s="39" t="s">
        <v>31</v>
      </c>
      <c r="E3997" s="40" t="n">
        <v>0.6</v>
      </c>
      <c r="F3997" s="41" t="n">
        <f aca="false">IF(A3997="","",INDEX(Assumptions!$B$16:$B$18,MATCH(C3997,Assumptions!$A$16:$A$18,0)))</f>
        <v>3</v>
      </c>
      <c r="G3997" s="42" t="n">
        <f aca="false">IF(A3997="","",WORKDAY(B3997,F3997))</f>
        <v>46295</v>
      </c>
    </row>
    <row r="3998" customFormat="false" ht="15" hidden="false" customHeight="false" outlineLevel="0" collapsed="false">
      <c r="A3998" s="37" t="n">
        <v>1003997</v>
      </c>
      <c r="B3998" s="38" t="n">
        <v>46290</v>
      </c>
      <c r="C3998" s="39" t="s">
        <v>69</v>
      </c>
      <c r="D3998" s="39" t="s">
        <v>33</v>
      </c>
      <c r="E3998" s="40" t="n">
        <v>1.1</v>
      </c>
      <c r="F3998" s="41" t="n">
        <f aca="false">IF(A3998="","",INDEX(Assumptions!$B$16:$B$18,MATCH(C3998,Assumptions!$A$16:$A$18,0)))</f>
        <v>3</v>
      </c>
      <c r="G3998" s="42" t="n">
        <f aca="false">IF(A3998="","",WORKDAY(B3998,F3998))</f>
        <v>46295</v>
      </c>
    </row>
    <row r="3999" customFormat="false" ht="15" hidden="false" customHeight="false" outlineLevel="0" collapsed="false">
      <c r="A3999" s="37" t="n">
        <v>1003998</v>
      </c>
      <c r="B3999" s="38" t="n">
        <v>46290</v>
      </c>
      <c r="C3999" s="39" t="s">
        <v>69</v>
      </c>
      <c r="D3999" s="39" t="s">
        <v>31</v>
      </c>
      <c r="E3999" s="40" t="n">
        <v>0.4</v>
      </c>
      <c r="F3999" s="41" t="n">
        <f aca="false">IF(A3999="","",INDEX(Assumptions!$B$16:$B$18,MATCH(C3999,Assumptions!$A$16:$A$18,0)))</f>
        <v>3</v>
      </c>
      <c r="G3999" s="42" t="n">
        <f aca="false">IF(A3999="","",WORKDAY(B3999,F3999))</f>
        <v>46295</v>
      </c>
    </row>
    <row r="4000" customFormat="false" ht="15" hidden="false" customHeight="false" outlineLevel="0" collapsed="false">
      <c r="A4000" s="37" t="n">
        <v>1003999</v>
      </c>
      <c r="B4000" s="38" t="n">
        <v>46290</v>
      </c>
      <c r="C4000" s="39" t="s">
        <v>69</v>
      </c>
      <c r="D4000" s="39" t="s">
        <v>35</v>
      </c>
      <c r="E4000" s="40" t="n">
        <v>2.6</v>
      </c>
      <c r="F4000" s="41" t="n">
        <f aca="false">IF(A4000="","",INDEX(Assumptions!$B$16:$B$18,MATCH(C4000,Assumptions!$A$16:$A$18,0)))</f>
        <v>3</v>
      </c>
      <c r="G4000" s="42" t="n">
        <f aca="false">IF(A4000="","",WORKDAY(B4000,F4000))</f>
        <v>46295</v>
      </c>
    </row>
    <row r="4001" customFormat="false" ht="15" hidden="false" customHeight="false" outlineLevel="0" collapsed="false">
      <c r="A4001" s="37" t="n">
        <v>1004000</v>
      </c>
      <c r="B4001" s="38" t="n">
        <v>46290</v>
      </c>
      <c r="C4001" s="39" t="s">
        <v>69</v>
      </c>
      <c r="D4001" s="39" t="s">
        <v>33</v>
      </c>
      <c r="E4001" s="40" t="n">
        <v>2.7</v>
      </c>
      <c r="F4001" s="41" t="n">
        <f aca="false">IF(A4001="","",INDEX(Assumptions!$B$16:$B$18,MATCH(C4001,Assumptions!$A$16:$A$18,0)))</f>
        <v>3</v>
      </c>
      <c r="G4001" s="42" t="n">
        <f aca="false">IF(A4001="","",WORKDAY(B4001,F4001))</f>
        <v>46295</v>
      </c>
    </row>
    <row r="4002" customFormat="false" ht="15" hidden="false" customHeight="false" outlineLevel="0" collapsed="false">
      <c r="A4002" s="37" t="n">
        <v>1004001</v>
      </c>
      <c r="B4002" s="38" t="n">
        <v>46290</v>
      </c>
      <c r="C4002" s="39" t="s">
        <v>68</v>
      </c>
      <c r="D4002" s="39" t="s">
        <v>35</v>
      </c>
      <c r="E4002" s="40" t="n">
        <v>1.4</v>
      </c>
      <c r="F4002" s="41" t="n">
        <f aca="false">IF(A4002="","",INDEX(Assumptions!$B$16:$B$18,MATCH(C4002,Assumptions!$A$16:$A$18,0)))</f>
        <v>1</v>
      </c>
      <c r="G4002" s="42" t="n">
        <f aca="false">IF(A4002="","",WORKDAY(B4002,F4002))</f>
        <v>46293</v>
      </c>
    </row>
    <row r="4003" customFormat="false" ht="15" hidden="false" customHeight="false" outlineLevel="0" collapsed="false">
      <c r="A4003" s="37" t="n">
        <v>1004002</v>
      </c>
      <c r="B4003" s="38" t="n">
        <v>46290</v>
      </c>
      <c r="C4003" s="39" t="s">
        <v>69</v>
      </c>
      <c r="D4003" s="39" t="s">
        <v>31</v>
      </c>
      <c r="E4003" s="40" t="n">
        <v>2.6</v>
      </c>
      <c r="F4003" s="41" t="n">
        <f aca="false">IF(A4003="","",INDEX(Assumptions!$B$16:$B$18,MATCH(C4003,Assumptions!$A$16:$A$18,0)))</f>
        <v>3</v>
      </c>
      <c r="G4003" s="42" t="n">
        <f aca="false">IF(A4003="","",WORKDAY(B4003,F4003))</f>
        <v>46295</v>
      </c>
    </row>
    <row r="4004" customFormat="false" ht="15" hidden="false" customHeight="false" outlineLevel="0" collapsed="false">
      <c r="A4004" s="37" t="n">
        <v>1004003</v>
      </c>
      <c r="B4004" s="38" t="n">
        <v>46290</v>
      </c>
      <c r="C4004" s="39" t="s">
        <v>69</v>
      </c>
      <c r="D4004" s="39" t="s">
        <v>39</v>
      </c>
      <c r="E4004" s="40" t="n">
        <v>0.8</v>
      </c>
      <c r="F4004" s="41" t="n">
        <f aca="false">IF(A4004="","",INDEX(Assumptions!$B$16:$B$18,MATCH(C4004,Assumptions!$A$16:$A$18,0)))</f>
        <v>3</v>
      </c>
      <c r="G4004" s="42" t="n">
        <f aca="false">IF(A4004="","",WORKDAY(B4004,F4004))</f>
        <v>46295</v>
      </c>
    </row>
    <row r="4005" customFormat="false" ht="15" hidden="false" customHeight="false" outlineLevel="0" collapsed="false">
      <c r="A4005" s="37" t="n">
        <v>1004004</v>
      </c>
      <c r="B4005" s="38" t="n">
        <v>46290</v>
      </c>
      <c r="C4005" s="39" t="s">
        <v>69</v>
      </c>
      <c r="D4005" s="39" t="s">
        <v>31</v>
      </c>
      <c r="E4005" s="40" t="n">
        <v>0.5</v>
      </c>
      <c r="F4005" s="41" t="n">
        <f aca="false">IF(A4005="","",INDEX(Assumptions!$B$16:$B$18,MATCH(C4005,Assumptions!$A$16:$A$18,0)))</f>
        <v>3</v>
      </c>
      <c r="G4005" s="42" t="n">
        <f aca="false">IF(A4005="","",WORKDAY(B4005,F4005))</f>
        <v>46295</v>
      </c>
    </row>
    <row r="4006" customFormat="false" ht="15" hidden="false" customHeight="false" outlineLevel="0" collapsed="false">
      <c r="A4006" s="37" t="n">
        <v>1004005</v>
      </c>
      <c r="B4006" s="38" t="n">
        <v>46290</v>
      </c>
      <c r="C4006" s="39" t="s">
        <v>68</v>
      </c>
      <c r="D4006" s="39" t="s">
        <v>33</v>
      </c>
      <c r="E4006" s="40" t="n">
        <v>1.4</v>
      </c>
      <c r="F4006" s="41" t="n">
        <f aca="false">IF(A4006="","",INDEX(Assumptions!$B$16:$B$18,MATCH(C4006,Assumptions!$A$16:$A$18,0)))</f>
        <v>1</v>
      </c>
      <c r="G4006" s="42" t="n">
        <f aca="false">IF(A4006="","",WORKDAY(B4006,F4006))</f>
        <v>46293</v>
      </c>
    </row>
    <row r="4007" customFormat="false" ht="15" hidden="false" customHeight="false" outlineLevel="0" collapsed="false">
      <c r="A4007" s="37" t="n">
        <v>1004006</v>
      </c>
      <c r="B4007" s="38" t="n">
        <v>46290</v>
      </c>
      <c r="C4007" s="39" t="s">
        <v>69</v>
      </c>
      <c r="D4007" s="39" t="s">
        <v>39</v>
      </c>
      <c r="E4007" s="40" t="n">
        <v>8.1</v>
      </c>
      <c r="F4007" s="41" t="n">
        <f aca="false">IF(A4007="","",INDEX(Assumptions!$B$16:$B$18,MATCH(C4007,Assumptions!$A$16:$A$18,0)))</f>
        <v>3</v>
      </c>
      <c r="G4007" s="42" t="n">
        <f aca="false">IF(A4007="","",WORKDAY(B4007,F4007))</f>
        <v>46295</v>
      </c>
    </row>
    <row r="4008" customFormat="false" ht="15" hidden="false" customHeight="false" outlineLevel="0" collapsed="false">
      <c r="A4008" s="37" t="n">
        <v>1004007</v>
      </c>
      <c r="B4008" s="38" t="n">
        <v>46290</v>
      </c>
      <c r="C4008" s="39" t="s">
        <v>69</v>
      </c>
      <c r="D4008" s="39" t="s">
        <v>31</v>
      </c>
      <c r="E4008" s="40" t="n">
        <v>1.7</v>
      </c>
      <c r="F4008" s="41" t="n">
        <f aca="false">IF(A4008="","",INDEX(Assumptions!$B$16:$B$18,MATCH(C4008,Assumptions!$A$16:$A$18,0)))</f>
        <v>3</v>
      </c>
      <c r="G4008" s="42" t="n">
        <f aca="false">IF(A4008="","",WORKDAY(B4008,F4008))</f>
        <v>46295</v>
      </c>
    </row>
    <row r="4009" customFormat="false" ht="15" hidden="false" customHeight="false" outlineLevel="0" collapsed="false">
      <c r="A4009" s="37" t="n">
        <v>1004008</v>
      </c>
      <c r="B4009" s="38" t="n">
        <v>46290</v>
      </c>
      <c r="C4009" s="39" t="s">
        <v>69</v>
      </c>
      <c r="D4009" s="39" t="s">
        <v>33</v>
      </c>
      <c r="E4009" s="40" t="n">
        <v>0.9</v>
      </c>
      <c r="F4009" s="41" t="n">
        <f aca="false">IF(A4009="","",INDEX(Assumptions!$B$16:$B$18,MATCH(C4009,Assumptions!$A$16:$A$18,0)))</f>
        <v>3</v>
      </c>
      <c r="G4009" s="42" t="n">
        <f aca="false">IF(A4009="","",WORKDAY(B4009,F4009))</f>
        <v>46295</v>
      </c>
    </row>
    <row r="4010" customFormat="false" ht="15" hidden="false" customHeight="false" outlineLevel="0" collapsed="false">
      <c r="A4010" s="37" t="n">
        <v>1004009</v>
      </c>
      <c r="B4010" s="38" t="n">
        <v>46290</v>
      </c>
      <c r="C4010" s="39" t="s">
        <v>69</v>
      </c>
      <c r="D4010" s="39" t="s">
        <v>39</v>
      </c>
      <c r="E4010" s="40" t="n">
        <v>3.1</v>
      </c>
      <c r="F4010" s="41" t="n">
        <f aca="false">IF(A4010="","",INDEX(Assumptions!$B$16:$B$18,MATCH(C4010,Assumptions!$A$16:$A$18,0)))</f>
        <v>3</v>
      </c>
      <c r="G4010" s="42" t="n">
        <f aca="false">IF(A4010="","",WORKDAY(B4010,F4010))</f>
        <v>46295</v>
      </c>
    </row>
    <row r="4011" customFormat="false" ht="15" hidden="false" customHeight="false" outlineLevel="0" collapsed="false">
      <c r="A4011" s="37" t="n">
        <v>1004010</v>
      </c>
      <c r="B4011" s="38" t="n">
        <v>46290</v>
      </c>
      <c r="C4011" s="39" t="s">
        <v>69</v>
      </c>
      <c r="D4011" s="39" t="s">
        <v>33</v>
      </c>
      <c r="E4011" s="40" t="n">
        <v>1.1</v>
      </c>
      <c r="F4011" s="41" t="n">
        <f aca="false">IF(A4011="","",INDEX(Assumptions!$B$16:$B$18,MATCH(C4011,Assumptions!$A$16:$A$18,0)))</f>
        <v>3</v>
      </c>
      <c r="G4011" s="42" t="n">
        <f aca="false">IF(A4011="","",WORKDAY(B4011,F4011))</f>
        <v>46295</v>
      </c>
    </row>
    <row r="4012" customFormat="false" ht="15" hidden="false" customHeight="false" outlineLevel="0" collapsed="false">
      <c r="A4012" s="37" t="n">
        <v>1004011</v>
      </c>
      <c r="B4012" s="38" t="n">
        <v>46290</v>
      </c>
      <c r="C4012" s="39" t="s">
        <v>68</v>
      </c>
      <c r="D4012" s="39" t="s">
        <v>31</v>
      </c>
      <c r="E4012" s="40" t="n">
        <v>7.7</v>
      </c>
      <c r="F4012" s="41" t="n">
        <f aca="false">IF(A4012="","",INDEX(Assumptions!$B$16:$B$18,MATCH(C4012,Assumptions!$A$16:$A$18,0)))</f>
        <v>1</v>
      </c>
      <c r="G4012" s="42" t="n">
        <f aca="false">IF(A4012="","",WORKDAY(B4012,F4012))</f>
        <v>46293</v>
      </c>
    </row>
    <row r="4013" customFormat="false" ht="15" hidden="false" customHeight="false" outlineLevel="0" collapsed="false">
      <c r="A4013" s="37" t="n">
        <v>1004012</v>
      </c>
      <c r="B4013" s="38" t="n">
        <v>46290</v>
      </c>
      <c r="C4013" s="39" t="s">
        <v>69</v>
      </c>
      <c r="D4013" s="39" t="s">
        <v>33</v>
      </c>
      <c r="E4013" s="40" t="n">
        <v>3.1</v>
      </c>
      <c r="F4013" s="41" t="n">
        <f aca="false">IF(A4013="","",INDEX(Assumptions!$B$16:$B$18,MATCH(C4013,Assumptions!$A$16:$A$18,0)))</f>
        <v>3</v>
      </c>
      <c r="G4013" s="42" t="n">
        <f aca="false">IF(A4013="","",WORKDAY(B4013,F4013))</f>
        <v>46295</v>
      </c>
    </row>
    <row r="4014" customFormat="false" ht="15" hidden="false" customHeight="false" outlineLevel="0" collapsed="false">
      <c r="A4014" s="37" t="n">
        <v>1004013</v>
      </c>
      <c r="B4014" s="38" t="n">
        <v>46290</v>
      </c>
      <c r="C4014" s="39" t="s">
        <v>69</v>
      </c>
      <c r="D4014" s="39" t="s">
        <v>37</v>
      </c>
      <c r="E4014" s="40" t="n">
        <v>0.9</v>
      </c>
      <c r="F4014" s="41" t="n">
        <f aca="false">IF(A4014="","",INDEX(Assumptions!$B$16:$B$18,MATCH(C4014,Assumptions!$A$16:$A$18,0)))</f>
        <v>3</v>
      </c>
      <c r="G4014" s="42" t="n">
        <f aca="false">IF(A4014="","",WORKDAY(B4014,F4014))</f>
        <v>46295</v>
      </c>
    </row>
    <row r="4015" customFormat="false" ht="15" hidden="false" customHeight="false" outlineLevel="0" collapsed="false">
      <c r="A4015" s="37" t="n">
        <v>1004014</v>
      </c>
      <c r="B4015" s="38" t="n">
        <v>46290</v>
      </c>
      <c r="C4015" s="39" t="s">
        <v>69</v>
      </c>
      <c r="D4015" s="39" t="s">
        <v>31</v>
      </c>
      <c r="E4015" s="40" t="n">
        <v>2.7</v>
      </c>
      <c r="F4015" s="41" t="n">
        <f aca="false">IF(A4015="","",INDEX(Assumptions!$B$16:$B$18,MATCH(C4015,Assumptions!$A$16:$A$18,0)))</f>
        <v>3</v>
      </c>
      <c r="G4015" s="42" t="n">
        <f aca="false">IF(A4015="","",WORKDAY(B4015,F4015))</f>
        <v>46295</v>
      </c>
    </row>
    <row r="4016" customFormat="false" ht="15" hidden="false" customHeight="false" outlineLevel="0" collapsed="false">
      <c r="A4016" s="37" t="n">
        <v>1004015</v>
      </c>
      <c r="B4016" s="38" t="n">
        <v>46290</v>
      </c>
      <c r="C4016" s="39" t="s">
        <v>70</v>
      </c>
      <c r="D4016" s="39" t="s">
        <v>39</v>
      </c>
      <c r="E4016" s="40" t="n">
        <v>1.4</v>
      </c>
      <c r="F4016" s="41" t="n">
        <f aca="false">IF(A4016="","",INDEX(Assumptions!$B$16:$B$18,MATCH(C4016,Assumptions!$A$16:$A$18,0)))</f>
        <v>5</v>
      </c>
      <c r="G4016" s="42" t="n">
        <f aca="false">IF(A4016="","",WORKDAY(B4016,F4016))</f>
        <v>46297</v>
      </c>
    </row>
    <row r="4017" customFormat="false" ht="15" hidden="false" customHeight="false" outlineLevel="0" collapsed="false">
      <c r="A4017" s="37" t="n">
        <v>1004016</v>
      </c>
      <c r="B4017" s="38" t="n">
        <v>46290</v>
      </c>
      <c r="C4017" s="39" t="s">
        <v>68</v>
      </c>
      <c r="D4017" s="39" t="s">
        <v>33</v>
      </c>
      <c r="E4017" s="40" t="n">
        <v>0.7</v>
      </c>
      <c r="F4017" s="41" t="n">
        <f aca="false">IF(A4017="","",INDEX(Assumptions!$B$16:$B$18,MATCH(C4017,Assumptions!$A$16:$A$18,0)))</f>
        <v>1</v>
      </c>
      <c r="G4017" s="42" t="n">
        <f aca="false">IF(A4017="","",WORKDAY(B4017,F4017))</f>
        <v>46293</v>
      </c>
    </row>
    <row r="4018" customFormat="false" ht="15" hidden="false" customHeight="false" outlineLevel="0" collapsed="false">
      <c r="A4018" s="37" t="n">
        <v>1004017</v>
      </c>
      <c r="B4018" s="38" t="n">
        <v>46290</v>
      </c>
      <c r="C4018" s="39" t="s">
        <v>68</v>
      </c>
      <c r="D4018" s="39" t="s">
        <v>31</v>
      </c>
      <c r="E4018" s="40" t="n">
        <v>1.9</v>
      </c>
      <c r="F4018" s="41" t="n">
        <f aca="false">IF(A4018="","",INDEX(Assumptions!$B$16:$B$18,MATCH(C4018,Assumptions!$A$16:$A$18,0)))</f>
        <v>1</v>
      </c>
      <c r="G4018" s="42" t="n">
        <f aca="false">IF(A4018="","",WORKDAY(B4018,F4018))</f>
        <v>46293</v>
      </c>
    </row>
    <row r="4019" customFormat="false" ht="15" hidden="false" customHeight="false" outlineLevel="0" collapsed="false">
      <c r="A4019" s="37" t="n">
        <v>1004018</v>
      </c>
      <c r="B4019" s="38" t="n">
        <v>46290</v>
      </c>
      <c r="C4019" s="39" t="s">
        <v>69</v>
      </c>
      <c r="D4019" s="39" t="s">
        <v>39</v>
      </c>
      <c r="E4019" s="40" t="n">
        <v>0.4</v>
      </c>
      <c r="F4019" s="41" t="n">
        <f aca="false">IF(A4019="","",INDEX(Assumptions!$B$16:$B$18,MATCH(C4019,Assumptions!$A$16:$A$18,0)))</f>
        <v>3</v>
      </c>
      <c r="G4019" s="42" t="n">
        <f aca="false">IF(A4019="","",WORKDAY(B4019,F4019))</f>
        <v>46295</v>
      </c>
    </row>
    <row r="4020" customFormat="false" ht="15" hidden="false" customHeight="false" outlineLevel="0" collapsed="false">
      <c r="A4020" s="37" t="n">
        <v>1004019</v>
      </c>
      <c r="B4020" s="38" t="n">
        <v>46290</v>
      </c>
      <c r="C4020" s="39" t="s">
        <v>70</v>
      </c>
      <c r="D4020" s="39" t="s">
        <v>31</v>
      </c>
      <c r="E4020" s="40" t="n">
        <v>1.5</v>
      </c>
      <c r="F4020" s="41" t="n">
        <f aca="false">IF(A4020="","",INDEX(Assumptions!$B$16:$B$18,MATCH(C4020,Assumptions!$A$16:$A$18,0)))</f>
        <v>5</v>
      </c>
      <c r="G4020" s="42" t="n">
        <f aca="false">IF(A4020="","",WORKDAY(B4020,F4020))</f>
        <v>46297</v>
      </c>
    </row>
    <row r="4021" customFormat="false" ht="15" hidden="false" customHeight="false" outlineLevel="0" collapsed="false">
      <c r="A4021" s="37" t="n">
        <v>1004020</v>
      </c>
      <c r="B4021" s="38" t="n">
        <v>46290</v>
      </c>
      <c r="C4021" s="39" t="s">
        <v>70</v>
      </c>
      <c r="D4021" s="39" t="s">
        <v>33</v>
      </c>
      <c r="E4021" s="40" t="n">
        <v>0.9</v>
      </c>
      <c r="F4021" s="41" t="n">
        <f aca="false">IF(A4021="","",INDEX(Assumptions!$B$16:$B$18,MATCH(C4021,Assumptions!$A$16:$A$18,0)))</f>
        <v>5</v>
      </c>
      <c r="G4021" s="42" t="n">
        <f aca="false">IF(A4021="","",WORKDAY(B4021,F4021))</f>
        <v>46297</v>
      </c>
    </row>
    <row r="4022" customFormat="false" ht="15" hidden="false" customHeight="false" outlineLevel="0" collapsed="false">
      <c r="A4022" s="37" t="n">
        <v>1004021</v>
      </c>
      <c r="B4022" s="38" t="n">
        <v>46290</v>
      </c>
      <c r="C4022" s="39" t="s">
        <v>68</v>
      </c>
      <c r="D4022" s="39" t="s">
        <v>39</v>
      </c>
      <c r="E4022" s="40" t="n">
        <v>6.7</v>
      </c>
      <c r="F4022" s="41" t="n">
        <f aca="false">IF(A4022="","",INDEX(Assumptions!$B$16:$B$18,MATCH(C4022,Assumptions!$A$16:$A$18,0)))</f>
        <v>1</v>
      </c>
      <c r="G4022" s="42" t="n">
        <f aca="false">IF(A4022="","",WORKDAY(B4022,F4022))</f>
        <v>46293</v>
      </c>
    </row>
    <row r="4023" customFormat="false" ht="15" hidden="false" customHeight="false" outlineLevel="0" collapsed="false">
      <c r="A4023" s="37" t="n">
        <v>1004022</v>
      </c>
      <c r="B4023" s="38" t="n">
        <v>46290</v>
      </c>
      <c r="C4023" s="39" t="s">
        <v>70</v>
      </c>
      <c r="D4023" s="39" t="s">
        <v>35</v>
      </c>
      <c r="E4023" s="40" t="n">
        <v>2.2</v>
      </c>
      <c r="F4023" s="41" t="n">
        <f aca="false">IF(A4023="","",INDEX(Assumptions!$B$16:$B$18,MATCH(C4023,Assumptions!$A$16:$A$18,0)))</f>
        <v>5</v>
      </c>
      <c r="G4023" s="42" t="n">
        <f aca="false">IF(A4023="","",WORKDAY(B4023,F4023))</f>
        <v>46297</v>
      </c>
    </row>
    <row r="4024" customFormat="false" ht="15" hidden="false" customHeight="false" outlineLevel="0" collapsed="false">
      <c r="A4024" s="37" t="n">
        <v>1004023</v>
      </c>
      <c r="B4024" s="38" t="n">
        <v>46290</v>
      </c>
      <c r="C4024" s="39" t="s">
        <v>69</v>
      </c>
      <c r="D4024" s="39" t="s">
        <v>31</v>
      </c>
      <c r="E4024" s="40" t="n">
        <v>3.9</v>
      </c>
      <c r="F4024" s="41" t="n">
        <f aca="false">IF(A4024="","",INDEX(Assumptions!$B$16:$B$18,MATCH(C4024,Assumptions!$A$16:$A$18,0)))</f>
        <v>3</v>
      </c>
      <c r="G4024" s="42" t="n">
        <f aca="false">IF(A4024="","",WORKDAY(B4024,F4024))</f>
        <v>46295</v>
      </c>
    </row>
    <row r="4025" customFormat="false" ht="15" hidden="false" customHeight="false" outlineLevel="0" collapsed="false">
      <c r="A4025" s="37" t="n">
        <v>1004024</v>
      </c>
      <c r="B4025" s="38" t="n">
        <v>46290</v>
      </c>
      <c r="C4025" s="39" t="s">
        <v>69</v>
      </c>
      <c r="D4025" s="39" t="s">
        <v>39</v>
      </c>
      <c r="E4025" s="40" t="n">
        <v>2.9</v>
      </c>
      <c r="F4025" s="41" t="n">
        <f aca="false">IF(A4025="","",INDEX(Assumptions!$B$16:$B$18,MATCH(C4025,Assumptions!$A$16:$A$18,0)))</f>
        <v>3</v>
      </c>
      <c r="G4025" s="42" t="n">
        <f aca="false">IF(A4025="","",WORKDAY(B4025,F4025))</f>
        <v>46295</v>
      </c>
    </row>
    <row r="4026" customFormat="false" ht="15" hidden="false" customHeight="false" outlineLevel="0" collapsed="false">
      <c r="A4026" s="37" t="n">
        <v>1004025</v>
      </c>
      <c r="B4026" s="38" t="n">
        <v>46290</v>
      </c>
      <c r="C4026" s="39" t="s">
        <v>70</v>
      </c>
      <c r="D4026" s="39" t="s">
        <v>37</v>
      </c>
      <c r="E4026" s="40" t="n">
        <v>1.1</v>
      </c>
      <c r="F4026" s="41" t="n">
        <f aca="false">IF(A4026="","",INDEX(Assumptions!$B$16:$B$18,MATCH(C4026,Assumptions!$A$16:$A$18,0)))</f>
        <v>5</v>
      </c>
      <c r="G4026" s="42" t="n">
        <f aca="false">IF(A4026="","",WORKDAY(B4026,F4026))</f>
        <v>46297</v>
      </c>
    </row>
    <row r="4027" customFormat="false" ht="15" hidden="false" customHeight="false" outlineLevel="0" collapsed="false">
      <c r="A4027" s="37" t="n">
        <v>1004026</v>
      </c>
      <c r="B4027" s="38" t="n">
        <v>46290</v>
      </c>
      <c r="C4027" s="39" t="s">
        <v>69</v>
      </c>
      <c r="D4027" s="39" t="s">
        <v>39</v>
      </c>
      <c r="E4027" s="40" t="n">
        <v>1.1</v>
      </c>
      <c r="F4027" s="41" t="n">
        <f aca="false">IF(A4027="","",INDEX(Assumptions!$B$16:$B$18,MATCH(C4027,Assumptions!$A$16:$A$18,0)))</f>
        <v>3</v>
      </c>
      <c r="G4027" s="42" t="n">
        <f aca="false">IF(A4027="","",WORKDAY(B4027,F4027))</f>
        <v>46295</v>
      </c>
    </row>
    <row r="4028" customFormat="false" ht="15" hidden="false" customHeight="false" outlineLevel="0" collapsed="false">
      <c r="A4028" s="37" t="n">
        <v>1004027</v>
      </c>
      <c r="B4028" s="38" t="n">
        <v>46290</v>
      </c>
      <c r="C4028" s="39" t="s">
        <v>69</v>
      </c>
      <c r="D4028" s="39" t="s">
        <v>33</v>
      </c>
      <c r="E4028" s="40" t="n">
        <v>2.9</v>
      </c>
      <c r="F4028" s="41" t="n">
        <f aca="false">IF(A4028="","",INDEX(Assumptions!$B$16:$B$18,MATCH(C4028,Assumptions!$A$16:$A$18,0)))</f>
        <v>3</v>
      </c>
      <c r="G4028" s="42" t="n">
        <f aca="false">IF(A4028="","",WORKDAY(B4028,F4028))</f>
        <v>46295</v>
      </c>
    </row>
    <row r="4029" customFormat="false" ht="15" hidden="false" customHeight="false" outlineLevel="0" collapsed="false">
      <c r="A4029" s="37" t="n">
        <v>1004028</v>
      </c>
      <c r="B4029" s="38" t="n">
        <v>46290</v>
      </c>
      <c r="C4029" s="39" t="s">
        <v>69</v>
      </c>
      <c r="D4029" s="39" t="s">
        <v>39</v>
      </c>
      <c r="E4029" s="40" t="n">
        <v>0.5</v>
      </c>
      <c r="F4029" s="41" t="n">
        <f aca="false">IF(A4029="","",INDEX(Assumptions!$B$16:$B$18,MATCH(C4029,Assumptions!$A$16:$A$18,0)))</f>
        <v>3</v>
      </c>
      <c r="G4029" s="42" t="n">
        <f aca="false">IF(A4029="","",WORKDAY(B4029,F4029))</f>
        <v>46295</v>
      </c>
    </row>
    <row r="4030" customFormat="false" ht="15" hidden="false" customHeight="false" outlineLevel="0" collapsed="false">
      <c r="A4030" s="37" t="n">
        <v>1004029</v>
      </c>
      <c r="B4030" s="38" t="n">
        <v>46290</v>
      </c>
      <c r="C4030" s="39" t="s">
        <v>70</v>
      </c>
      <c r="D4030" s="39" t="s">
        <v>33</v>
      </c>
      <c r="E4030" s="40" t="n">
        <v>3.9</v>
      </c>
      <c r="F4030" s="41" t="n">
        <f aca="false">IF(A4030="","",INDEX(Assumptions!$B$16:$B$18,MATCH(C4030,Assumptions!$A$16:$A$18,0)))</f>
        <v>5</v>
      </c>
      <c r="G4030" s="42" t="n">
        <f aca="false">IF(A4030="","",WORKDAY(B4030,F4030))</f>
        <v>46297</v>
      </c>
    </row>
    <row r="4031" customFormat="false" ht="15" hidden="false" customHeight="false" outlineLevel="0" collapsed="false">
      <c r="A4031" s="37" t="n">
        <v>1004030</v>
      </c>
      <c r="B4031" s="38" t="n">
        <v>46290</v>
      </c>
      <c r="C4031" s="39" t="s">
        <v>69</v>
      </c>
      <c r="D4031" s="39" t="s">
        <v>35</v>
      </c>
      <c r="E4031" s="40" t="n">
        <v>2.2</v>
      </c>
      <c r="F4031" s="41" t="n">
        <f aca="false">IF(A4031="","",INDEX(Assumptions!$B$16:$B$18,MATCH(C4031,Assumptions!$A$16:$A$18,0)))</f>
        <v>3</v>
      </c>
      <c r="G4031" s="42" t="n">
        <f aca="false">IF(A4031="","",WORKDAY(B4031,F4031))</f>
        <v>46295</v>
      </c>
    </row>
    <row r="4032" customFormat="false" ht="15" hidden="false" customHeight="false" outlineLevel="0" collapsed="false">
      <c r="A4032" s="37" t="n">
        <v>1004031</v>
      </c>
      <c r="B4032" s="38" t="n">
        <v>46290</v>
      </c>
      <c r="C4032" s="39" t="s">
        <v>68</v>
      </c>
      <c r="D4032" s="39" t="s">
        <v>37</v>
      </c>
      <c r="E4032" s="40" t="n">
        <v>0.7</v>
      </c>
      <c r="F4032" s="41" t="n">
        <f aca="false">IF(A4032="","",INDEX(Assumptions!$B$16:$B$18,MATCH(C4032,Assumptions!$A$16:$A$18,0)))</f>
        <v>1</v>
      </c>
      <c r="G4032" s="42" t="n">
        <f aca="false">IF(A4032="","",WORKDAY(B4032,F4032))</f>
        <v>46293</v>
      </c>
    </row>
    <row r="4033" customFormat="false" ht="15" hidden="false" customHeight="false" outlineLevel="0" collapsed="false">
      <c r="A4033" s="37" t="n">
        <v>1004032</v>
      </c>
      <c r="B4033" s="38" t="n">
        <v>46290</v>
      </c>
      <c r="C4033" s="39" t="s">
        <v>69</v>
      </c>
      <c r="D4033" s="39" t="s">
        <v>35</v>
      </c>
      <c r="E4033" s="40" t="n">
        <v>3.9</v>
      </c>
      <c r="F4033" s="41" t="n">
        <f aca="false">IF(A4033="","",INDEX(Assumptions!$B$16:$B$18,MATCH(C4033,Assumptions!$A$16:$A$18,0)))</f>
        <v>3</v>
      </c>
      <c r="G4033" s="42" t="n">
        <f aca="false">IF(A4033="","",WORKDAY(B4033,F4033))</f>
        <v>46295</v>
      </c>
    </row>
    <row r="4034" customFormat="false" ht="15" hidden="false" customHeight="false" outlineLevel="0" collapsed="false">
      <c r="A4034" s="37" t="n">
        <v>1004033</v>
      </c>
      <c r="B4034" s="38" t="n">
        <v>46290</v>
      </c>
      <c r="C4034" s="39" t="s">
        <v>69</v>
      </c>
      <c r="D4034" s="39" t="s">
        <v>35</v>
      </c>
      <c r="E4034" s="40" t="n">
        <v>3.4</v>
      </c>
      <c r="F4034" s="41" t="n">
        <f aca="false">IF(A4034="","",INDEX(Assumptions!$B$16:$B$18,MATCH(C4034,Assumptions!$A$16:$A$18,0)))</f>
        <v>3</v>
      </c>
      <c r="G4034" s="42" t="n">
        <f aca="false">IF(A4034="","",WORKDAY(B4034,F4034))</f>
        <v>46295</v>
      </c>
    </row>
    <row r="4035" customFormat="false" ht="15" hidden="false" customHeight="false" outlineLevel="0" collapsed="false">
      <c r="A4035" s="37" t="n">
        <v>1004034</v>
      </c>
      <c r="B4035" s="38" t="n">
        <v>46290</v>
      </c>
      <c r="C4035" s="39" t="s">
        <v>68</v>
      </c>
      <c r="D4035" s="39" t="s">
        <v>35</v>
      </c>
      <c r="E4035" s="40" t="n">
        <v>2.7</v>
      </c>
      <c r="F4035" s="41" t="n">
        <f aca="false">IF(A4035="","",INDEX(Assumptions!$B$16:$B$18,MATCH(C4035,Assumptions!$A$16:$A$18,0)))</f>
        <v>1</v>
      </c>
      <c r="G4035" s="42" t="n">
        <f aca="false">IF(A4035="","",WORKDAY(B4035,F4035))</f>
        <v>46293</v>
      </c>
    </row>
    <row r="4036" customFormat="false" ht="15" hidden="false" customHeight="false" outlineLevel="0" collapsed="false">
      <c r="A4036" s="37" t="n">
        <v>1004035</v>
      </c>
      <c r="B4036" s="38" t="n">
        <v>46290</v>
      </c>
      <c r="C4036" s="39" t="s">
        <v>70</v>
      </c>
      <c r="D4036" s="39" t="s">
        <v>33</v>
      </c>
      <c r="E4036" s="40" t="n">
        <v>1.9</v>
      </c>
      <c r="F4036" s="41" t="n">
        <f aca="false">IF(A4036="","",INDEX(Assumptions!$B$16:$B$18,MATCH(C4036,Assumptions!$A$16:$A$18,0)))</f>
        <v>5</v>
      </c>
      <c r="G4036" s="42" t="n">
        <f aca="false">IF(A4036="","",WORKDAY(B4036,F4036))</f>
        <v>46297</v>
      </c>
    </row>
    <row r="4037" customFormat="false" ht="15" hidden="false" customHeight="false" outlineLevel="0" collapsed="false">
      <c r="A4037" s="37" t="n">
        <v>1004036</v>
      </c>
      <c r="B4037" s="38" t="n">
        <v>46290</v>
      </c>
      <c r="C4037" s="39" t="s">
        <v>69</v>
      </c>
      <c r="D4037" s="39" t="s">
        <v>31</v>
      </c>
      <c r="E4037" s="40" t="n">
        <v>2.4</v>
      </c>
      <c r="F4037" s="41" t="n">
        <f aca="false">IF(A4037="","",INDEX(Assumptions!$B$16:$B$18,MATCH(C4037,Assumptions!$A$16:$A$18,0)))</f>
        <v>3</v>
      </c>
      <c r="G4037" s="42" t="n">
        <f aca="false">IF(A4037="","",WORKDAY(B4037,F4037))</f>
        <v>46295</v>
      </c>
    </row>
    <row r="4038" customFormat="false" ht="15" hidden="false" customHeight="false" outlineLevel="0" collapsed="false">
      <c r="A4038" s="37" t="n">
        <v>1004037</v>
      </c>
      <c r="B4038" s="38" t="n">
        <v>46290</v>
      </c>
      <c r="C4038" s="39" t="s">
        <v>69</v>
      </c>
      <c r="D4038" s="39" t="s">
        <v>31</v>
      </c>
      <c r="E4038" s="40" t="n">
        <v>2.4</v>
      </c>
      <c r="F4038" s="41" t="n">
        <f aca="false">IF(A4038="","",INDEX(Assumptions!$B$16:$B$18,MATCH(C4038,Assumptions!$A$16:$A$18,0)))</f>
        <v>3</v>
      </c>
      <c r="G4038" s="42" t="n">
        <f aca="false">IF(A4038="","",WORKDAY(B4038,F4038))</f>
        <v>46295</v>
      </c>
    </row>
    <row r="4039" customFormat="false" ht="15" hidden="false" customHeight="false" outlineLevel="0" collapsed="false">
      <c r="A4039" s="37" t="n">
        <v>1004038</v>
      </c>
      <c r="B4039" s="38" t="n">
        <v>46290</v>
      </c>
      <c r="C4039" s="39" t="s">
        <v>68</v>
      </c>
      <c r="D4039" s="39" t="s">
        <v>33</v>
      </c>
      <c r="E4039" s="40" t="n">
        <v>1.3</v>
      </c>
      <c r="F4039" s="41" t="n">
        <f aca="false">IF(A4039="","",INDEX(Assumptions!$B$16:$B$18,MATCH(C4039,Assumptions!$A$16:$A$18,0)))</f>
        <v>1</v>
      </c>
      <c r="G4039" s="42" t="n">
        <f aca="false">IF(A4039="","",WORKDAY(B4039,F4039))</f>
        <v>46293</v>
      </c>
    </row>
    <row r="4040" customFormat="false" ht="15" hidden="false" customHeight="false" outlineLevel="0" collapsed="false">
      <c r="A4040" s="37" t="n">
        <v>1004039</v>
      </c>
      <c r="B4040" s="38" t="n">
        <v>46290</v>
      </c>
      <c r="C4040" s="39" t="s">
        <v>69</v>
      </c>
      <c r="D4040" s="39" t="s">
        <v>33</v>
      </c>
      <c r="E4040" s="40" t="n">
        <v>4.3</v>
      </c>
      <c r="F4040" s="41" t="n">
        <f aca="false">IF(A4040="","",INDEX(Assumptions!$B$16:$B$18,MATCH(C4040,Assumptions!$A$16:$A$18,0)))</f>
        <v>3</v>
      </c>
      <c r="G4040" s="42" t="n">
        <f aca="false">IF(A4040="","",WORKDAY(B4040,F4040))</f>
        <v>46295</v>
      </c>
    </row>
    <row r="4041" customFormat="false" ht="15" hidden="false" customHeight="false" outlineLevel="0" collapsed="false">
      <c r="A4041" s="37" t="n">
        <v>1004040</v>
      </c>
      <c r="B4041" s="38" t="n">
        <v>46290</v>
      </c>
      <c r="C4041" s="39" t="s">
        <v>68</v>
      </c>
      <c r="D4041" s="39" t="s">
        <v>31</v>
      </c>
      <c r="E4041" s="40" t="n">
        <v>1.2</v>
      </c>
      <c r="F4041" s="41" t="n">
        <f aca="false">IF(A4041="","",INDEX(Assumptions!$B$16:$B$18,MATCH(C4041,Assumptions!$A$16:$A$18,0)))</f>
        <v>1</v>
      </c>
      <c r="G4041" s="42" t="n">
        <f aca="false">IF(A4041="","",WORKDAY(B4041,F4041))</f>
        <v>46293</v>
      </c>
    </row>
    <row r="4042" customFormat="false" ht="15" hidden="false" customHeight="false" outlineLevel="0" collapsed="false">
      <c r="A4042" s="37" t="n">
        <v>1004041</v>
      </c>
      <c r="B4042" s="38" t="n">
        <v>46290</v>
      </c>
      <c r="C4042" s="39" t="s">
        <v>69</v>
      </c>
      <c r="D4042" s="39" t="s">
        <v>33</v>
      </c>
      <c r="E4042" s="40" t="n">
        <v>1.7</v>
      </c>
      <c r="F4042" s="41" t="n">
        <f aca="false">IF(A4042="","",INDEX(Assumptions!$B$16:$B$18,MATCH(C4042,Assumptions!$A$16:$A$18,0)))</f>
        <v>3</v>
      </c>
      <c r="G4042" s="42" t="n">
        <f aca="false">IF(A4042="","",WORKDAY(B4042,F4042))</f>
        <v>46295</v>
      </c>
    </row>
    <row r="4043" customFormat="false" ht="15" hidden="false" customHeight="false" outlineLevel="0" collapsed="false">
      <c r="A4043" s="37" t="n">
        <v>1004042</v>
      </c>
      <c r="B4043" s="38" t="n">
        <v>46290</v>
      </c>
      <c r="C4043" s="39" t="s">
        <v>69</v>
      </c>
      <c r="D4043" s="39" t="s">
        <v>33</v>
      </c>
      <c r="E4043" s="40" t="n">
        <v>1.5</v>
      </c>
      <c r="F4043" s="41" t="n">
        <f aca="false">IF(A4043="","",INDEX(Assumptions!$B$16:$B$18,MATCH(C4043,Assumptions!$A$16:$A$18,0)))</f>
        <v>3</v>
      </c>
      <c r="G4043" s="42" t="n">
        <f aca="false">IF(A4043="","",WORKDAY(B4043,F4043))</f>
        <v>46295</v>
      </c>
    </row>
    <row r="4044" customFormat="false" ht="15" hidden="false" customHeight="false" outlineLevel="0" collapsed="false">
      <c r="A4044" s="37" t="n">
        <v>1004043</v>
      </c>
      <c r="B4044" s="38" t="n">
        <v>46290</v>
      </c>
      <c r="C4044" s="39" t="s">
        <v>69</v>
      </c>
      <c r="D4044" s="39" t="s">
        <v>39</v>
      </c>
      <c r="E4044" s="40" t="n">
        <v>3.6</v>
      </c>
      <c r="F4044" s="41" t="n">
        <f aca="false">IF(A4044="","",INDEX(Assumptions!$B$16:$B$18,MATCH(C4044,Assumptions!$A$16:$A$18,0)))</f>
        <v>3</v>
      </c>
      <c r="G4044" s="42" t="n">
        <f aca="false">IF(A4044="","",WORKDAY(B4044,F4044))</f>
        <v>46295</v>
      </c>
    </row>
    <row r="4045" customFormat="false" ht="15" hidden="false" customHeight="false" outlineLevel="0" collapsed="false">
      <c r="A4045" s="37" t="n">
        <v>1004044</v>
      </c>
      <c r="B4045" s="38" t="n">
        <v>46290</v>
      </c>
      <c r="C4045" s="39" t="s">
        <v>68</v>
      </c>
      <c r="D4045" s="39" t="s">
        <v>37</v>
      </c>
      <c r="E4045" s="40" t="n">
        <v>2.3</v>
      </c>
      <c r="F4045" s="41" t="n">
        <f aca="false">IF(A4045="","",INDEX(Assumptions!$B$16:$B$18,MATCH(C4045,Assumptions!$A$16:$A$18,0)))</f>
        <v>1</v>
      </c>
      <c r="G4045" s="42" t="n">
        <f aca="false">IF(A4045="","",WORKDAY(B4045,F4045))</f>
        <v>46293</v>
      </c>
    </row>
    <row r="4046" customFormat="false" ht="15" hidden="false" customHeight="false" outlineLevel="0" collapsed="false">
      <c r="A4046" s="37" t="n">
        <v>1004045</v>
      </c>
      <c r="B4046" s="38" t="n">
        <v>46290</v>
      </c>
      <c r="C4046" s="39" t="s">
        <v>69</v>
      </c>
      <c r="D4046" s="39" t="s">
        <v>37</v>
      </c>
      <c r="E4046" s="40" t="n">
        <v>1.2</v>
      </c>
      <c r="F4046" s="41" t="n">
        <f aca="false">IF(A4046="","",INDEX(Assumptions!$B$16:$B$18,MATCH(C4046,Assumptions!$A$16:$A$18,0)))</f>
        <v>3</v>
      </c>
      <c r="G4046" s="42" t="n">
        <f aca="false">IF(A4046="","",WORKDAY(B4046,F4046))</f>
        <v>46295</v>
      </c>
    </row>
    <row r="4047" customFormat="false" ht="15" hidden="false" customHeight="false" outlineLevel="0" collapsed="false">
      <c r="A4047" s="37" t="n">
        <v>1004046</v>
      </c>
      <c r="B4047" s="38" t="n">
        <v>46290</v>
      </c>
      <c r="C4047" s="39" t="s">
        <v>70</v>
      </c>
      <c r="D4047" s="39" t="s">
        <v>35</v>
      </c>
      <c r="E4047" s="40" t="n">
        <v>2.3</v>
      </c>
      <c r="F4047" s="41" t="n">
        <f aca="false">IF(A4047="","",INDEX(Assumptions!$B$16:$B$18,MATCH(C4047,Assumptions!$A$16:$A$18,0)))</f>
        <v>5</v>
      </c>
      <c r="G4047" s="42" t="n">
        <f aca="false">IF(A4047="","",WORKDAY(B4047,F4047))</f>
        <v>46297</v>
      </c>
    </row>
    <row r="4048" customFormat="false" ht="15" hidden="false" customHeight="false" outlineLevel="0" collapsed="false">
      <c r="A4048" s="37" t="n">
        <v>1004047</v>
      </c>
      <c r="B4048" s="38" t="n">
        <v>46290</v>
      </c>
      <c r="C4048" s="39" t="s">
        <v>69</v>
      </c>
      <c r="D4048" s="39" t="s">
        <v>31</v>
      </c>
      <c r="E4048" s="40" t="n">
        <v>4.2</v>
      </c>
      <c r="F4048" s="41" t="n">
        <f aca="false">IF(A4048="","",INDEX(Assumptions!$B$16:$B$18,MATCH(C4048,Assumptions!$A$16:$A$18,0)))</f>
        <v>3</v>
      </c>
      <c r="G4048" s="42" t="n">
        <f aca="false">IF(A4048="","",WORKDAY(B4048,F4048))</f>
        <v>46295</v>
      </c>
    </row>
    <row r="4049" customFormat="false" ht="15" hidden="false" customHeight="false" outlineLevel="0" collapsed="false">
      <c r="A4049" s="37" t="n">
        <v>1004048</v>
      </c>
      <c r="B4049" s="38" t="n">
        <v>46290</v>
      </c>
      <c r="C4049" s="39" t="s">
        <v>69</v>
      </c>
      <c r="D4049" s="39" t="s">
        <v>39</v>
      </c>
      <c r="E4049" s="40" t="n">
        <v>3.3</v>
      </c>
      <c r="F4049" s="41" t="n">
        <f aca="false">IF(A4049="","",INDEX(Assumptions!$B$16:$B$18,MATCH(C4049,Assumptions!$A$16:$A$18,0)))</f>
        <v>3</v>
      </c>
      <c r="G4049" s="42" t="n">
        <f aca="false">IF(A4049="","",WORKDAY(B4049,F4049))</f>
        <v>46295</v>
      </c>
    </row>
    <row r="4050" customFormat="false" ht="15" hidden="false" customHeight="false" outlineLevel="0" collapsed="false">
      <c r="A4050" s="37" t="n">
        <v>1004049</v>
      </c>
      <c r="B4050" s="38" t="n">
        <v>46290</v>
      </c>
      <c r="C4050" s="39" t="s">
        <v>68</v>
      </c>
      <c r="D4050" s="39" t="s">
        <v>31</v>
      </c>
      <c r="E4050" s="40" t="n">
        <v>1</v>
      </c>
      <c r="F4050" s="41" t="n">
        <f aca="false">IF(A4050="","",INDEX(Assumptions!$B$16:$B$18,MATCH(C4050,Assumptions!$A$16:$A$18,0)))</f>
        <v>1</v>
      </c>
      <c r="G4050" s="42" t="n">
        <f aca="false">IF(A4050="","",WORKDAY(B4050,F4050))</f>
        <v>46293</v>
      </c>
    </row>
    <row r="4051" customFormat="false" ht="15" hidden="false" customHeight="false" outlineLevel="0" collapsed="false">
      <c r="A4051" s="37" t="n">
        <v>1004050</v>
      </c>
      <c r="B4051" s="38" t="n">
        <v>46290</v>
      </c>
      <c r="C4051" s="39" t="s">
        <v>68</v>
      </c>
      <c r="D4051" s="39" t="s">
        <v>33</v>
      </c>
      <c r="E4051" s="40" t="n">
        <v>1.7</v>
      </c>
      <c r="F4051" s="41" t="n">
        <f aca="false">IF(A4051="","",INDEX(Assumptions!$B$16:$B$18,MATCH(C4051,Assumptions!$A$16:$A$18,0)))</f>
        <v>1</v>
      </c>
      <c r="G4051" s="42" t="n">
        <f aca="false">IF(A4051="","",WORKDAY(B4051,F4051))</f>
        <v>46293</v>
      </c>
    </row>
    <row r="4052" customFormat="false" ht="15" hidden="false" customHeight="false" outlineLevel="0" collapsed="false">
      <c r="A4052" s="37" t="n">
        <v>1004051</v>
      </c>
      <c r="B4052" s="38" t="n">
        <v>46290</v>
      </c>
      <c r="C4052" s="39" t="s">
        <v>70</v>
      </c>
      <c r="D4052" s="39" t="s">
        <v>35</v>
      </c>
      <c r="E4052" s="40" t="n">
        <v>11.2</v>
      </c>
      <c r="F4052" s="41" t="n">
        <f aca="false">IF(A4052="","",INDEX(Assumptions!$B$16:$B$18,MATCH(C4052,Assumptions!$A$16:$A$18,0)))</f>
        <v>5</v>
      </c>
      <c r="G4052" s="42" t="n">
        <f aca="false">IF(A4052="","",WORKDAY(B4052,F4052))</f>
        <v>46297</v>
      </c>
    </row>
    <row r="4053" customFormat="false" ht="15" hidden="false" customHeight="false" outlineLevel="0" collapsed="false">
      <c r="A4053" s="37" t="n">
        <v>1004052</v>
      </c>
      <c r="B4053" s="38" t="n">
        <v>46290</v>
      </c>
      <c r="C4053" s="39" t="s">
        <v>69</v>
      </c>
      <c r="D4053" s="39" t="s">
        <v>37</v>
      </c>
      <c r="E4053" s="40" t="n">
        <v>0.9</v>
      </c>
      <c r="F4053" s="41" t="n">
        <f aca="false">IF(A4053="","",INDEX(Assumptions!$B$16:$B$18,MATCH(C4053,Assumptions!$A$16:$A$18,0)))</f>
        <v>3</v>
      </c>
      <c r="G4053" s="42" t="n">
        <f aca="false">IF(A4053="","",WORKDAY(B4053,F4053))</f>
        <v>46295</v>
      </c>
    </row>
    <row r="4054" customFormat="false" ht="15" hidden="false" customHeight="false" outlineLevel="0" collapsed="false">
      <c r="A4054" s="37" t="n">
        <v>1004053</v>
      </c>
      <c r="B4054" s="38" t="n">
        <v>46290</v>
      </c>
      <c r="C4054" s="39" t="s">
        <v>69</v>
      </c>
      <c r="D4054" s="39" t="s">
        <v>31</v>
      </c>
      <c r="E4054" s="40" t="n">
        <v>2.4</v>
      </c>
      <c r="F4054" s="41" t="n">
        <f aca="false">IF(A4054="","",INDEX(Assumptions!$B$16:$B$18,MATCH(C4054,Assumptions!$A$16:$A$18,0)))</f>
        <v>3</v>
      </c>
      <c r="G4054" s="42" t="n">
        <f aca="false">IF(A4054="","",WORKDAY(B4054,F4054))</f>
        <v>46295</v>
      </c>
    </row>
    <row r="4055" customFormat="false" ht="15" hidden="false" customHeight="false" outlineLevel="0" collapsed="false">
      <c r="A4055" s="37" t="n">
        <v>1004054</v>
      </c>
      <c r="B4055" s="38" t="n">
        <v>46290</v>
      </c>
      <c r="C4055" s="39" t="s">
        <v>70</v>
      </c>
      <c r="D4055" s="39" t="s">
        <v>37</v>
      </c>
      <c r="E4055" s="40" t="n">
        <v>3.1</v>
      </c>
      <c r="F4055" s="41" t="n">
        <f aca="false">IF(A4055="","",INDEX(Assumptions!$B$16:$B$18,MATCH(C4055,Assumptions!$A$16:$A$18,0)))</f>
        <v>5</v>
      </c>
      <c r="G4055" s="42" t="n">
        <f aca="false">IF(A4055="","",WORKDAY(B4055,F4055))</f>
        <v>46297</v>
      </c>
    </row>
    <row r="4056" customFormat="false" ht="15" hidden="false" customHeight="false" outlineLevel="0" collapsed="false">
      <c r="A4056" s="37" t="n">
        <v>1004055</v>
      </c>
      <c r="B4056" s="38" t="n">
        <v>46290</v>
      </c>
      <c r="C4056" s="39" t="s">
        <v>69</v>
      </c>
      <c r="D4056" s="39" t="s">
        <v>39</v>
      </c>
      <c r="E4056" s="40" t="n">
        <v>1.2</v>
      </c>
      <c r="F4056" s="41" t="n">
        <f aca="false">IF(A4056="","",INDEX(Assumptions!$B$16:$B$18,MATCH(C4056,Assumptions!$A$16:$A$18,0)))</f>
        <v>3</v>
      </c>
      <c r="G4056" s="42" t="n">
        <f aca="false">IF(A4056="","",WORKDAY(B4056,F4056))</f>
        <v>46295</v>
      </c>
    </row>
    <row r="4057" customFormat="false" ht="15" hidden="false" customHeight="false" outlineLevel="0" collapsed="false">
      <c r="A4057" s="37" t="n">
        <v>1004056</v>
      </c>
      <c r="B4057" s="38" t="n">
        <v>46290</v>
      </c>
      <c r="C4057" s="39" t="s">
        <v>70</v>
      </c>
      <c r="D4057" s="39" t="s">
        <v>35</v>
      </c>
      <c r="E4057" s="40" t="n">
        <v>2.7</v>
      </c>
      <c r="F4057" s="41" t="n">
        <f aca="false">IF(A4057="","",INDEX(Assumptions!$B$16:$B$18,MATCH(C4057,Assumptions!$A$16:$A$18,0)))</f>
        <v>5</v>
      </c>
      <c r="G4057" s="42" t="n">
        <f aca="false">IF(A4057="","",WORKDAY(B4057,F4057))</f>
        <v>46297</v>
      </c>
    </row>
    <row r="4058" customFormat="false" ht="15" hidden="false" customHeight="false" outlineLevel="0" collapsed="false">
      <c r="A4058" s="37" t="n">
        <v>1004057</v>
      </c>
      <c r="B4058" s="38" t="n">
        <v>46290</v>
      </c>
      <c r="C4058" s="39" t="s">
        <v>69</v>
      </c>
      <c r="D4058" s="39" t="s">
        <v>35</v>
      </c>
      <c r="E4058" s="40" t="n">
        <v>1.5</v>
      </c>
      <c r="F4058" s="41" t="n">
        <f aca="false">IF(A4058="","",INDEX(Assumptions!$B$16:$B$18,MATCH(C4058,Assumptions!$A$16:$A$18,0)))</f>
        <v>3</v>
      </c>
      <c r="G4058" s="42" t="n">
        <f aca="false">IF(A4058="","",WORKDAY(B4058,F4058))</f>
        <v>46295</v>
      </c>
    </row>
    <row r="4059" customFormat="false" ht="15" hidden="false" customHeight="false" outlineLevel="0" collapsed="false">
      <c r="A4059" s="37" t="n">
        <v>1004058</v>
      </c>
      <c r="B4059" s="38" t="n">
        <v>46290</v>
      </c>
      <c r="C4059" s="39" t="s">
        <v>69</v>
      </c>
      <c r="D4059" s="39" t="s">
        <v>33</v>
      </c>
      <c r="E4059" s="40" t="n">
        <v>2.5</v>
      </c>
      <c r="F4059" s="41" t="n">
        <f aca="false">IF(A4059="","",INDEX(Assumptions!$B$16:$B$18,MATCH(C4059,Assumptions!$A$16:$A$18,0)))</f>
        <v>3</v>
      </c>
      <c r="G4059" s="42" t="n">
        <f aca="false">IF(A4059="","",WORKDAY(B4059,F4059))</f>
        <v>46295</v>
      </c>
    </row>
    <row r="4060" customFormat="false" ht="15" hidden="false" customHeight="false" outlineLevel="0" collapsed="false">
      <c r="A4060" s="37" t="n">
        <v>1004059</v>
      </c>
      <c r="B4060" s="38" t="n">
        <v>46290</v>
      </c>
      <c r="C4060" s="39" t="s">
        <v>69</v>
      </c>
      <c r="D4060" s="39" t="s">
        <v>39</v>
      </c>
      <c r="E4060" s="40" t="n">
        <v>0.7</v>
      </c>
      <c r="F4060" s="41" t="n">
        <f aca="false">IF(A4060="","",INDEX(Assumptions!$B$16:$B$18,MATCH(C4060,Assumptions!$A$16:$A$18,0)))</f>
        <v>3</v>
      </c>
      <c r="G4060" s="42" t="n">
        <f aca="false">IF(A4060="","",WORKDAY(B4060,F4060))</f>
        <v>46295</v>
      </c>
    </row>
    <row r="4061" customFormat="false" ht="15" hidden="false" customHeight="false" outlineLevel="0" collapsed="false">
      <c r="A4061" s="37" t="n">
        <v>1004060</v>
      </c>
      <c r="B4061" s="38" t="n">
        <v>46290</v>
      </c>
      <c r="C4061" s="39" t="s">
        <v>70</v>
      </c>
      <c r="D4061" s="39" t="s">
        <v>37</v>
      </c>
      <c r="E4061" s="40" t="n">
        <v>3.2</v>
      </c>
      <c r="F4061" s="41" t="n">
        <f aca="false">IF(A4061="","",INDEX(Assumptions!$B$16:$B$18,MATCH(C4061,Assumptions!$A$16:$A$18,0)))</f>
        <v>5</v>
      </c>
      <c r="G4061" s="42" t="n">
        <f aca="false">IF(A4061="","",WORKDAY(B4061,F4061))</f>
        <v>46297</v>
      </c>
    </row>
    <row r="4062" customFormat="false" ht="15" hidden="false" customHeight="false" outlineLevel="0" collapsed="false">
      <c r="A4062" s="37" t="n">
        <v>1004061</v>
      </c>
      <c r="B4062" s="38" t="n">
        <v>46290</v>
      </c>
      <c r="C4062" s="39" t="s">
        <v>70</v>
      </c>
      <c r="D4062" s="39" t="s">
        <v>33</v>
      </c>
      <c r="E4062" s="40" t="n">
        <v>0.9</v>
      </c>
      <c r="F4062" s="41" t="n">
        <f aca="false">IF(A4062="","",INDEX(Assumptions!$B$16:$B$18,MATCH(C4062,Assumptions!$A$16:$A$18,0)))</f>
        <v>5</v>
      </c>
      <c r="G4062" s="42" t="n">
        <f aca="false">IF(A4062="","",WORKDAY(B4062,F4062))</f>
        <v>46297</v>
      </c>
    </row>
    <row r="4063" customFormat="false" ht="15" hidden="false" customHeight="false" outlineLevel="0" collapsed="false">
      <c r="A4063" s="37" t="n">
        <v>1004062</v>
      </c>
      <c r="B4063" s="38" t="n">
        <v>46290</v>
      </c>
      <c r="C4063" s="39" t="s">
        <v>69</v>
      </c>
      <c r="D4063" s="39" t="s">
        <v>33</v>
      </c>
      <c r="E4063" s="40" t="n">
        <v>13.1</v>
      </c>
      <c r="F4063" s="41" t="n">
        <f aca="false">IF(A4063="","",INDEX(Assumptions!$B$16:$B$18,MATCH(C4063,Assumptions!$A$16:$A$18,0)))</f>
        <v>3</v>
      </c>
      <c r="G4063" s="42" t="n">
        <f aca="false">IF(A4063="","",WORKDAY(B4063,F4063))</f>
        <v>46295</v>
      </c>
    </row>
    <row r="4064" customFormat="false" ht="15" hidden="false" customHeight="false" outlineLevel="0" collapsed="false">
      <c r="A4064" s="37" t="n">
        <v>1004063</v>
      </c>
      <c r="B4064" s="38" t="n">
        <v>46290</v>
      </c>
      <c r="C4064" s="39" t="s">
        <v>70</v>
      </c>
      <c r="D4064" s="39" t="s">
        <v>39</v>
      </c>
      <c r="E4064" s="40" t="n">
        <v>2.9</v>
      </c>
      <c r="F4064" s="41" t="n">
        <f aca="false">IF(A4064="","",INDEX(Assumptions!$B$16:$B$18,MATCH(C4064,Assumptions!$A$16:$A$18,0)))</f>
        <v>5</v>
      </c>
      <c r="G4064" s="42" t="n">
        <f aca="false">IF(A4064="","",WORKDAY(B4064,F4064))</f>
        <v>46297</v>
      </c>
    </row>
    <row r="4065" customFormat="false" ht="15" hidden="false" customHeight="false" outlineLevel="0" collapsed="false">
      <c r="A4065" s="37" t="n">
        <v>1004064</v>
      </c>
      <c r="B4065" s="38" t="n">
        <v>46290</v>
      </c>
      <c r="C4065" s="39" t="s">
        <v>69</v>
      </c>
      <c r="D4065" s="39" t="s">
        <v>39</v>
      </c>
      <c r="E4065" s="40" t="n">
        <v>3</v>
      </c>
      <c r="F4065" s="41" t="n">
        <f aca="false">IF(A4065="","",INDEX(Assumptions!$B$16:$B$18,MATCH(C4065,Assumptions!$A$16:$A$18,0)))</f>
        <v>3</v>
      </c>
      <c r="G4065" s="42" t="n">
        <f aca="false">IF(A4065="","",WORKDAY(B4065,F4065))</f>
        <v>46295</v>
      </c>
    </row>
    <row r="4066" customFormat="false" ht="15" hidden="false" customHeight="false" outlineLevel="0" collapsed="false">
      <c r="A4066" s="37" t="n">
        <v>1004065</v>
      </c>
      <c r="B4066" s="38" t="n">
        <v>46290</v>
      </c>
      <c r="C4066" s="39" t="s">
        <v>69</v>
      </c>
      <c r="D4066" s="39" t="s">
        <v>33</v>
      </c>
      <c r="E4066" s="40" t="n">
        <v>11.4</v>
      </c>
      <c r="F4066" s="41" t="n">
        <f aca="false">IF(A4066="","",INDEX(Assumptions!$B$16:$B$18,MATCH(C4066,Assumptions!$A$16:$A$18,0)))</f>
        <v>3</v>
      </c>
      <c r="G4066" s="42" t="n">
        <f aca="false">IF(A4066="","",WORKDAY(B4066,F4066))</f>
        <v>46295</v>
      </c>
    </row>
    <row r="4067" customFormat="false" ht="15" hidden="false" customHeight="false" outlineLevel="0" collapsed="false">
      <c r="A4067" s="37" t="n">
        <v>1004066</v>
      </c>
      <c r="B4067" s="38" t="n">
        <v>46290</v>
      </c>
      <c r="C4067" s="39" t="s">
        <v>68</v>
      </c>
      <c r="D4067" s="39" t="s">
        <v>39</v>
      </c>
      <c r="E4067" s="40" t="n">
        <v>3.2</v>
      </c>
      <c r="F4067" s="41" t="n">
        <f aca="false">IF(A4067="","",INDEX(Assumptions!$B$16:$B$18,MATCH(C4067,Assumptions!$A$16:$A$18,0)))</f>
        <v>1</v>
      </c>
      <c r="G4067" s="42" t="n">
        <f aca="false">IF(A4067="","",WORKDAY(B4067,F4067))</f>
        <v>46293</v>
      </c>
    </row>
    <row r="4068" customFormat="false" ht="15" hidden="false" customHeight="false" outlineLevel="0" collapsed="false">
      <c r="A4068" s="37" t="n">
        <v>1004067</v>
      </c>
      <c r="B4068" s="38" t="n">
        <v>46290</v>
      </c>
      <c r="C4068" s="39" t="s">
        <v>69</v>
      </c>
      <c r="D4068" s="39" t="s">
        <v>31</v>
      </c>
      <c r="E4068" s="40" t="n">
        <v>0.9</v>
      </c>
      <c r="F4068" s="41" t="n">
        <f aca="false">IF(A4068="","",INDEX(Assumptions!$B$16:$B$18,MATCH(C4068,Assumptions!$A$16:$A$18,0)))</f>
        <v>3</v>
      </c>
      <c r="G4068" s="42" t="n">
        <f aca="false">IF(A4068="","",WORKDAY(B4068,F4068))</f>
        <v>46295</v>
      </c>
    </row>
    <row r="4069" customFormat="false" ht="15" hidden="false" customHeight="false" outlineLevel="0" collapsed="false">
      <c r="A4069" s="37" t="n">
        <v>1004068</v>
      </c>
      <c r="B4069" s="38" t="n">
        <v>46290</v>
      </c>
      <c r="C4069" s="39" t="s">
        <v>69</v>
      </c>
      <c r="D4069" s="39" t="s">
        <v>37</v>
      </c>
      <c r="E4069" s="40" t="n">
        <v>11.5</v>
      </c>
      <c r="F4069" s="41" t="n">
        <f aca="false">IF(A4069="","",INDEX(Assumptions!$B$16:$B$18,MATCH(C4069,Assumptions!$A$16:$A$18,0)))</f>
        <v>3</v>
      </c>
      <c r="G4069" s="42" t="n">
        <f aca="false">IF(A4069="","",WORKDAY(B4069,F4069))</f>
        <v>46295</v>
      </c>
    </row>
    <row r="4070" customFormat="false" ht="15" hidden="false" customHeight="false" outlineLevel="0" collapsed="false">
      <c r="A4070" s="37" t="n">
        <v>1004069</v>
      </c>
      <c r="B4070" s="38" t="n">
        <v>46290</v>
      </c>
      <c r="C4070" s="39" t="s">
        <v>69</v>
      </c>
      <c r="D4070" s="39" t="s">
        <v>37</v>
      </c>
      <c r="E4070" s="40" t="n">
        <v>3.3</v>
      </c>
      <c r="F4070" s="41" t="n">
        <f aca="false">IF(A4070="","",INDEX(Assumptions!$B$16:$B$18,MATCH(C4070,Assumptions!$A$16:$A$18,0)))</f>
        <v>3</v>
      </c>
      <c r="G4070" s="42" t="n">
        <f aca="false">IF(A4070="","",WORKDAY(B4070,F4070))</f>
        <v>46295</v>
      </c>
    </row>
    <row r="4071" customFormat="false" ht="15" hidden="false" customHeight="false" outlineLevel="0" collapsed="false">
      <c r="A4071" s="37" t="n">
        <v>1004070</v>
      </c>
      <c r="B4071" s="38" t="n">
        <v>46290</v>
      </c>
      <c r="C4071" s="39" t="s">
        <v>70</v>
      </c>
      <c r="D4071" s="39" t="s">
        <v>39</v>
      </c>
      <c r="E4071" s="40" t="n">
        <v>2.5</v>
      </c>
      <c r="F4071" s="41" t="n">
        <f aca="false">IF(A4071="","",INDEX(Assumptions!$B$16:$B$18,MATCH(C4071,Assumptions!$A$16:$A$18,0)))</f>
        <v>5</v>
      </c>
      <c r="G4071" s="42" t="n">
        <f aca="false">IF(A4071="","",WORKDAY(B4071,F4071))</f>
        <v>46297</v>
      </c>
    </row>
    <row r="4072" customFormat="false" ht="15" hidden="false" customHeight="false" outlineLevel="0" collapsed="false">
      <c r="A4072" s="37" t="n">
        <v>1004071</v>
      </c>
      <c r="B4072" s="38" t="n">
        <v>46290</v>
      </c>
      <c r="C4072" s="39" t="s">
        <v>69</v>
      </c>
      <c r="D4072" s="39" t="s">
        <v>31</v>
      </c>
      <c r="E4072" s="40" t="n">
        <v>3.6</v>
      </c>
      <c r="F4072" s="41" t="n">
        <f aca="false">IF(A4072="","",INDEX(Assumptions!$B$16:$B$18,MATCH(C4072,Assumptions!$A$16:$A$18,0)))</f>
        <v>3</v>
      </c>
      <c r="G4072" s="42" t="n">
        <f aca="false">IF(A4072="","",WORKDAY(B4072,F4072))</f>
        <v>46295</v>
      </c>
    </row>
    <row r="4073" customFormat="false" ht="15" hidden="false" customHeight="false" outlineLevel="0" collapsed="false">
      <c r="A4073" s="37" t="n">
        <v>1004072</v>
      </c>
      <c r="B4073" s="38" t="n">
        <v>46290</v>
      </c>
      <c r="C4073" s="39" t="s">
        <v>69</v>
      </c>
      <c r="D4073" s="39" t="s">
        <v>31</v>
      </c>
      <c r="E4073" s="40" t="n">
        <v>3.2</v>
      </c>
      <c r="F4073" s="41" t="n">
        <f aca="false">IF(A4073="","",INDEX(Assumptions!$B$16:$B$18,MATCH(C4073,Assumptions!$A$16:$A$18,0)))</f>
        <v>3</v>
      </c>
      <c r="G4073" s="42" t="n">
        <f aca="false">IF(A4073="","",WORKDAY(B4073,F4073))</f>
        <v>46295</v>
      </c>
    </row>
    <row r="4074" customFormat="false" ht="15" hidden="false" customHeight="false" outlineLevel="0" collapsed="false">
      <c r="A4074" s="37" t="n">
        <v>1004073</v>
      </c>
      <c r="B4074" s="38" t="n">
        <v>46290</v>
      </c>
      <c r="C4074" s="39" t="s">
        <v>69</v>
      </c>
      <c r="D4074" s="39" t="s">
        <v>37</v>
      </c>
      <c r="E4074" s="40" t="n">
        <v>2.8</v>
      </c>
      <c r="F4074" s="41" t="n">
        <f aca="false">IF(A4074="","",INDEX(Assumptions!$B$16:$B$18,MATCH(C4074,Assumptions!$A$16:$A$18,0)))</f>
        <v>3</v>
      </c>
      <c r="G4074" s="42" t="n">
        <f aca="false">IF(A4074="","",WORKDAY(B4074,F4074))</f>
        <v>46295</v>
      </c>
    </row>
    <row r="4075" customFormat="false" ht="15" hidden="false" customHeight="false" outlineLevel="0" collapsed="false">
      <c r="A4075" s="37" t="n">
        <v>1004074</v>
      </c>
      <c r="B4075" s="38" t="n">
        <v>46290</v>
      </c>
      <c r="C4075" s="39" t="s">
        <v>70</v>
      </c>
      <c r="D4075" s="39" t="s">
        <v>35</v>
      </c>
      <c r="E4075" s="40" t="n">
        <v>1.4</v>
      </c>
      <c r="F4075" s="41" t="n">
        <f aca="false">IF(A4075="","",INDEX(Assumptions!$B$16:$B$18,MATCH(C4075,Assumptions!$A$16:$A$18,0)))</f>
        <v>5</v>
      </c>
      <c r="G4075" s="42" t="n">
        <f aca="false">IF(A4075="","",WORKDAY(B4075,F4075))</f>
        <v>46297</v>
      </c>
    </row>
    <row r="4076" customFormat="false" ht="15" hidden="false" customHeight="false" outlineLevel="0" collapsed="false">
      <c r="A4076" s="37" t="n">
        <v>1004075</v>
      </c>
      <c r="B4076" s="38" t="n">
        <v>46290</v>
      </c>
      <c r="C4076" s="39" t="s">
        <v>70</v>
      </c>
      <c r="D4076" s="39" t="s">
        <v>37</v>
      </c>
      <c r="E4076" s="40" t="n">
        <v>2.6</v>
      </c>
      <c r="F4076" s="41" t="n">
        <f aca="false">IF(A4076="","",INDEX(Assumptions!$B$16:$B$18,MATCH(C4076,Assumptions!$A$16:$A$18,0)))</f>
        <v>5</v>
      </c>
      <c r="G4076" s="42" t="n">
        <f aca="false">IF(A4076="","",WORKDAY(B4076,F4076))</f>
        <v>46297</v>
      </c>
    </row>
    <row r="4077" customFormat="false" ht="15" hidden="false" customHeight="false" outlineLevel="0" collapsed="false">
      <c r="A4077" s="37" t="n">
        <v>1004076</v>
      </c>
      <c r="B4077" s="38" t="n">
        <v>46290</v>
      </c>
      <c r="C4077" s="39" t="s">
        <v>70</v>
      </c>
      <c r="D4077" s="39" t="s">
        <v>39</v>
      </c>
      <c r="E4077" s="40" t="n">
        <v>1.7</v>
      </c>
      <c r="F4077" s="41" t="n">
        <f aca="false">IF(A4077="","",INDEX(Assumptions!$B$16:$B$18,MATCH(C4077,Assumptions!$A$16:$A$18,0)))</f>
        <v>5</v>
      </c>
      <c r="G4077" s="42" t="n">
        <f aca="false">IF(A4077="","",WORKDAY(B4077,F4077))</f>
        <v>46297</v>
      </c>
    </row>
    <row r="4078" customFormat="false" ht="15" hidden="false" customHeight="false" outlineLevel="0" collapsed="false">
      <c r="A4078" s="37" t="n">
        <v>1004077</v>
      </c>
      <c r="B4078" s="38" t="n">
        <v>46290</v>
      </c>
      <c r="C4078" s="39" t="s">
        <v>69</v>
      </c>
      <c r="D4078" s="39" t="s">
        <v>33</v>
      </c>
      <c r="E4078" s="40" t="n">
        <v>4</v>
      </c>
      <c r="F4078" s="41" t="n">
        <f aca="false">IF(A4078="","",INDEX(Assumptions!$B$16:$B$18,MATCH(C4078,Assumptions!$A$16:$A$18,0)))</f>
        <v>3</v>
      </c>
      <c r="G4078" s="42" t="n">
        <f aca="false">IF(A4078="","",WORKDAY(B4078,F4078))</f>
        <v>46295</v>
      </c>
    </row>
    <row r="4079" customFormat="false" ht="15" hidden="false" customHeight="false" outlineLevel="0" collapsed="false">
      <c r="A4079" s="37" t="n">
        <v>1004078</v>
      </c>
      <c r="B4079" s="38" t="n">
        <v>46290</v>
      </c>
      <c r="C4079" s="39" t="s">
        <v>70</v>
      </c>
      <c r="D4079" s="39" t="s">
        <v>35</v>
      </c>
      <c r="E4079" s="40" t="n">
        <v>1.6</v>
      </c>
      <c r="F4079" s="41" t="n">
        <f aca="false">IF(A4079="","",INDEX(Assumptions!$B$16:$B$18,MATCH(C4079,Assumptions!$A$16:$A$18,0)))</f>
        <v>5</v>
      </c>
      <c r="G4079" s="42" t="n">
        <f aca="false">IF(A4079="","",WORKDAY(B4079,F4079))</f>
        <v>46297</v>
      </c>
    </row>
    <row r="4080" customFormat="false" ht="15" hidden="false" customHeight="false" outlineLevel="0" collapsed="false">
      <c r="A4080" s="37" t="n">
        <v>1004079</v>
      </c>
      <c r="B4080" s="38" t="n">
        <v>46290</v>
      </c>
      <c r="C4080" s="39" t="s">
        <v>70</v>
      </c>
      <c r="D4080" s="39" t="s">
        <v>37</v>
      </c>
      <c r="E4080" s="40" t="n">
        <v>2</v>
      </c>
      <c r="F4080" s="41" t="n">
        <f aca="false">IF(A4080="","",INDEX(Assumptions!$B$16:$B$18,MATCH(C4080,Assumptions!$A$16:$A$18,0)))</f>
        <v>5</v>
      </c>
      <c r="G4080" s="42" t="n">
        <f aca="false">IF(A4080="","",WORKDAY(B4080,F4080))</f>
        <v>46297</v>
      </c>
    </row>
    <row r="4081" customFormat="false" ht="15" hidden="false" customHeight="false" outlineLevel="0" collapsed="false">
      <c r="A4081" s="37" t="n">
        <v>1004080</v>
      </c>
      <c r="B4081" s="38" t="n">
        <v>46290</v>
      </c>
      <c r="C4081" s="39" t="s">
        <v>68</v>
      </c>
      <c r="D4081" s="39" t="s">
        <v>39</v>
      </c>
      <c r="E4081" s="40" t="n">
        <v>1.2</v>
      </c>
      <c r="F4081" s="41" t="n">
        <f aca="false">IF(A4081="","",INDEX(Assumptions!$B$16:$B$18,MATCH(C4081,Assumptions!$A$16:$A$18,0)))</f>
        <v>1</v>
      </c>
      <c r="G4081" s="42" t="n">
        <f aca="false">IF(A4081="","",WORKDAY(B4081,F4081))</f>
        <v>46293</v>
      </c>
    </row>
    <row r="4082" customFormat="false" ht="15" hidden="false" customHeight="false" outlineLevel="0" collapsed="false">
      <c r="A4082" s="37" t="n">
        <v>1004081</v>
      </c>
      <c r="B4082" s="38" t="n">
        <v>46290</v>
      </c>
      <c r="C4082" s="39" t="s">
        <v>69</v>
      </c>
      <c r="D4082" s="39" t="s">
        <v>39</v>
      </c>
      <c r="E4082" s="40" t="n">
        <v>1</v>
      </c>
      <c r="F4082" s="41" t="n">
        <f aca="false">IF(A4082="","",INDEX(Assumptions!$B$16:$B$18,MATCH(C4082,Assumptions!$A$16:$A$18,0)))</f>
        <v>3</v>
      </c>
      <c r="G4082" s="42" t="n">
        <f aca="false">IF(A4082="","",WORKDAY(B4082,F4082))</f>
        <v>46295</v>
      </c>
    </row>
    <row r="4083" customFormat="false" ht="15" hidden="false" customHeight="false" outlineLevel="0" collapsed="false">
      <c r="A4083" s="37" t="n">
        <v>1004082</v>
      </c>
      <c r="B4083" s="38" t="n">
        <v>46290</v>
      </c>
      <c r="C4083" s="39" t="s">
        <v>69</v>
      </c>
      <c r="D4083" s="39" t="s">
        <v>31</v>
      </c>
      <c r="E4083" s="40" t="n">
        <v>2.2</v>
      </c>
      <c r="F4083" s="41" t="n">
        <f aca="false">IF(A4083="","",INDEX(Assumptions!$B$16:$B$18,MATCH(C4083,Assumptions!$A$16:$A$18,0)))</f>
        <v>3</v>
      </c>
      <c r="G4083" s="42" t="n">
        <f aca="false">IF(A4083="","",WORKDAY(B4083,F4083))</f>
        <v>46295</v>
      </c>
    </row>
    <row r="4084" customFormat="false" ht="15" hidden="false" customHeight="false" outlineLevel="0" collapsed="false">
      <c r="A4084" s="37" t="n">
        <v>1004083</v>
      </c>
      <c r="B4084" s="38" t="n">
        <v>46290</v>
      </c>
      <c r="C4084" s="39" t="s">
        <v>70</v>
      </c>
      <c r="D4084" s="39" t="s">
        <v>37</v>
      </c>
      <c r="E4084" s="40" t="n">
        <v>1.3</v>
      </c>
      <c r="F4084" s="41" t="n">
        <f aca="false">IF(A4084="","",INDEX(Assumptions!$B$16:$B$18,MATCH(C4084,Assumptions!$A$16:$A$18,0)))</f>
        <v>5</v>
      </c>
      <c r="G4084" s="42" t="n">
        <f aca="false">IF(A4084="","",WORKDAY(B4084,F4084))</f>
        <v>46297</v>
      </c>
    </row>
    <row r="4085" customFormat="false" ht="15" hidden="false" customHeight="false" outlineLevel="0" collapsed="false">
      <c r="A4085" s="37" t="n">
        <v>1004084</v>
      </c>
      <c r="B4085" s="38" t="n">
        <v>46290</v>
      </c>
      <c r="C4085" s="39" t="s">
        <v>69</v>
      </c>
      <c r="D4085" s="39" t="s">
        <v>39</v>
      </c>
      <c r="E4085" s="40" t="n">
        <v>1.6</v>
      </c>
      <c r="F4085" s="41" t="n">
        <f aca="false">IF(A4085="","",INDEX(Assumptions!$B$16:$B$18,MATCH(C4085,Assumptions!$A$16:$A$18,0)))</f>
        <v>3</v>
      </c>
      <c r="G4085" s="42" t="n">
        <f aca="false">IF(A4085="","",WORKDAY(B4085,F4085))</f>
        <v>46295</v>
      </c>
    </row>
    <row r="4086" customFormat="false" ht="15" hidden="false" customHeight="false" outlineLevel="0" collapsed="false">
      <c r="A4086" s="37" t="n">
        <v>1004085</v>
      </c>
      <c r="B4086" s="38" t="n">
        <v>46290</v>
      </c>
      <c r="C4086" s="39" t="s">
        <v>69</v>
      </c>
      <c r="D4086" s="39" t="s">
        <v>39</v>
      </c>
      <c r="E4086" s="40" t="n">
        <v>2.5</v>
      </c>
      <c r="F4086" s="41" t="n">
        <f aca="false">IF(A4086="","",INDEX(Assumptions!$B$16:$B$18,MATCH(C4086,Assumptions!$A$16:$A$18,0)))</f>
        <v>3</v>
      </c>
      <c r="G4086" s="42" t="n">
        <f aca="false">IF(A4086="","",WORKDAY(B4086,F4086))</f>
        <v>46295</v>
      </c>
    </row>
    <row r="4087" customFormat="false" ht="15" hidden="false" customHeight="false" outlineLevel="0" collapsed="false">
      <c r="A4087" s="37" t="n">
        <v>1004086</v>
      </c>
      <c r="B4087" s="38" t="n">
        <v>46290</v>
      </c>
      <c r="C4087" s="39" t="s">
        <v>69</v>
      </c>
      <c r="D4087" s="39" t="s">
        <v>31</v>
      </c>
      <c r="E4087" s="40" t="n">
        <v>2.1</v>
      </c>
      <c r="F4087" s="41" t="n">
        <f aca="false">IF(A4087="","",INDEX(Assumptions!$B$16:$B$18,MATCH(C4087,Assumptions!$A$16:$A$18,0)))</f>
        <v>3</v>
      </c>
      <c r="G4087" s="42" t="n">
        <f aca="false">IF(A4087="","",WORKDAY(B4087,F4087))</f>
        <v>46295</v>
      </c>
    </row>
    <row r="4088" customFormat="false" ht="15" hidden="false" customHeight="false" outlineLevel="0" collapsed="false">
      <c r="A4088" s="37" t="n">
        <v>1004087</v>
      </c>
      <c r="B4088" s="38" t="n">
        <v>46290</v>
      </c>
      <c r="C4088" s="39" t="s">
        <v>69</v>
      </c>
      <c r="D4088" s="39" t="s">
        <v>31</v>
      </c>
      <c r="E4088" s="40" t="n">
        <v>2.3</v>
      </c>
      <c r="F4088" s="41" t="n">
        <f aca="false">IF(A4088="","",INDEX(Assumptions!$B$16:$B$18,MATCH(C4088,Assumptions!$A$16:$A$18,0)))</f>
        <v>3</v>
      </c>
      <c r="G4088" s="42" t="n">
        <f aca="false">IF(A4088="","",WORKDAY(B4088,F4088))</f>
        <v>46295</v>
      </c>
    </row>
    <row r="4089" customFormat="false" ht="15" hidden="false" customHeight="false" outlineLevel="0" collapsed="false">
      <c r="A4089" s="37" t="n">
        <v>1004088</v>
      </c>
      <c r="B4089" s="38" t="n">
        <v>46290</v>
      </c>
      <c r="C4089" s="39" t="s">
        <v>69</v>
      </c>
      <c r="D4089" s="39" t="s">
        <v>37</v>
      </c>
      <c r="E4089" s="40" t="n">
        <v>1.2</v>
      </c>
      <c r="F4089" s="41" t="n">
        <f aca="false">IF(A4089="","",INDEX(Assumptions!$B$16:$B$18,MATCH(C4089,Assumptions!$A$16:$A$18,0)))</f>
        <v>3</v>
      </c>
      <c r="G4089" s="42" t="n">
        <f aca="false">IF(A4089="","",WORKDAY(B4089,F4089))</f>
        <v>46295</v>
      </c>
    </row>
    <row r="4090" customFormat="false" ht="15" hidden="false" customHeight="false" outlineLevel="0" collapsed="false">
      <c r="A4090" s="37" t="n">
        <v>1004089</v>
      </c>
      <c r="B4090" s="38" t="n">
        <v>46290</v>
      </c>
      <c r="C4090" s="39" t="s">
        <v>69</v>
      </c>
      <c r="D4090" s="39" t="s">
        <v>37</v>
      </c>
      <c r="E4090" s="40" t="n">
        <v>1.8</v>
      </c>
      <c r="F4090" s="41" t="n">
        <f aca="false">IF(A4090="","",INDEX(Assumptions!$B$16:$B$18,MATCH(C4090,Assumptions!$A$16:$A$18,0)))</f>
        <v>3</v>
      </c>
      <c r="G4090" s="42" t="n">
        <f aca="false">IF(A4090="","",WORKDAY(B4090,F4090))</f>
        <v>46295</v>
      </c>
    </row>
    <row r="4091" customFormat="false" ht="15" hidden="false" customHeight="false" outlineLevel="0" collapsed="false">
      <c r="A4091" s="37" t="n">
        <v>1004090</v>
      </c>
      <c r="B4091" s="38" t="n">
        <v>46290</v>
      </c>
      <c r="C4091" s="39" t="s">
        <v>68</v>
      </c>
      <c r="D4091" s="39" t="s">
        <v>33</v>
      </c>
      <c r="E4091" s="40" t="n">
        <v>1.4</v>
      </c>
      <c r="F4091" s="41" t="n">
        <f aca="false">IF(A4091="","",INDEX(Assumptions!$B$16:$B$18,MATCH(C4091,Assumptions!$A$16:$A$18,0)))</f>
        <v>1</v>
      </c>
      <c r="G4091" s="42" t="n">
        <f aca="false">IF(A4091="","",WORKDAY(B4091,F4091))</f>
        <v>46293</v>
      </c>
    </row>
    <row r="4092" customFormat="false" ht="15" hidden="false" customHeight="false" outlineLevel="0" collapsed="false">
      <c r="A4092" s="37" t="n">
        <v>1004091</v>
      </c>
      <c r="B4092" s="38" t="n">
        <v>46290</v>
      </c>
      <c r="C4092" s="39" t="s">
        <v>70</v>
      </c>
      <c r="D4092" s="39" t="s">
        <v>31</v>
      </c>
      <c r="E4092" s="40" t="n">
        <v>2.1</v>
      </c>
      <c r="F4092" s="41" t="n">
        <f aca="false">IF(A4092="","",INDEX(Assumptions!$B$16:$B$18,MATCH(C4092,Assumptions!$A$16:$A$18,0)))</f>
        <v>5</v>
      </c>
      <c r="G4092" s="42" t="n">
        <f aca="false">IF(A4092="","",WORKDAY(B4092,F4092))</f>
        <v>46297</v>
      </c>
    </row>
    <row r="4093" customFormat="false" ht="15" hidden="false" customHeight="false" outlineLevel="0" collapsed="false">
      <c r="A4093" s="37" t="n">
        <v>1004092</v>
      </c>
      <c r="B4093" s="38" t="n">
        <v>46290</v>
      </c>
      <c r="C4093" s="39" t="s">
        <v>70</v>
      </c>
      <c r="D4093" s="39" t="s">
        <v>39</v>
      </c>
      <c r="E4093" s="40" t="n">
        <v>2.6</v>
      </c>
      <c r="F4093" s="41" t="n">
        <f aca="false">IF(A4093="","",INDEX(Assumptions!$B$16:$B$18,MATCH(C4093,Assumptions!$A$16:$A$18,0)))</f>
        <v>5</v>
      </c>
      <c r="G4093" s="42" t="n">
        <f aca="false">IF(A4093="","",WORKDAY(B4093,F4093))</f>
        <v>46297</v>
      </c>
    </row>
    <row r="4094" customFormat="false" ht="15" hidden="false" customHeight="false" outlineLevel="0" collapsed="false">
      <c r="A4094" s="37" t="n">
        <v>1004093</v>
      </c>
      <c r="B4094" s="38" t="n">
        <v>46290</v>
      </c>
      <c r="C4094" s="39" t="s">
        <v>69</v>
      </c>
      <c r="D4094" s="39" t="s">
        <v>39</v>
      </c>
      <c r="E4094" s="40" t="n">
        <v>1.5</v>
      </c>
      <c r="F4094" s="41" t="n">
        <f aca="false">IF(A4094="","",INDEX(Assumptions!$B$16:$B$18,MATCH(C4094,Assumptions!$A$16:$A$18,0)))</f>
        <v>3</v>
      </c>
      <c r="G4094" s="42" t="n">
        <f aca="false">IF(A4094="","",WORKDAY(B4094,F4094))</f>
        <v>46295</v>
      </c>
    </row>
    <row r="4095" customFormat="false" ht="15" hidden="false" customHeight="false" outlineLevel="0" collapsed="false">
      <c r="A4095" s="37" t="n">
        <v>1004094</v>
      </c>
      <c r="B4095" s="38" t="n">
        <v>46290</v>
      </c>
      <c r="C4095" s="39" t="s">
        <v>68</v>
      </c>
      <c r="D4095" s="39" t="s">
        <v>37</v>
      </c>
      <c r="E4095" s="40" t="n">
        <v>2.3</v>
      </c>
      <c r="F4095" s="41" t="n">
        <f aca="false">IF(A4095="","",INDEX(Assumptions!$B$16:$B$18,MATCH(C4095,Assumptions!$A$16:$A$18,0)))</f>
        <v>1</v>
      </c>
      <c r="G4095" s="42" t="n">
        <f aca="false">IF(A4095="","",WORKDAY(B4095,F4095))</f>
        <v>46293</v>
      </c>
    </row>
    <row r="4096" customFormat="false" ht="15" hidden="false" customHeight="false" outlineLevel="0" collapsed="false">
      <c r="A4096" s="37" t="n">
        <v>1004095</v>
      </c>
      <c r="B4096" s="38" t="n">
        <v>46290</v>
      </c>
      <c r="C4096" s="39" t="s">
        <v>69</v>
      </c>
      <c r="D4096" s="39" t="s">
        <v>37</v>
      </c>
      <c r="E4096" s="40" t="n">
        <v>4.4</v>
      </c>
      <c r="F4096" s="41" t="n">
        <f aca="false">IF(A4096="","",INDEX(Assumptions!$B$16:$B$18,MATCH(C4096,Assumptions!$A$16:$A$18,0)))</f>
        <v>3</v>
      </c>
      <c r="G4096" s="42" t="n">
        <f aca="false">IF(A4096="","",WORKDAY(B4096,F4096))</f>
        <v>46295</v>
      </c>
    </row>
    <row r="4097" customFormat="false" ht="15" hidden="false" customHeight="false" outlineLevel="0" collapsed="false">
      <c r="A4097" s="37" t="n">
        <v>1004096</v>
      </c>
      <c r="B4097" s="38" t="n">
        <v>46290</v>
      </c>
      <c r="C4097" s="39" t="s">
        <v>70</v>
      </c>
      <c r="D4097" s="39" t="s">
        <v>35</v>
      </c>
      <c r="E4097" s="40" t="n">
        <v>2.4</v>
      </c>
      <c r="F4097" s="41" t="n">
        <f aca="false">IF(A4097="","",INDEX(Assumptions!$B$16:$B$18,MATCH(C4097,Assumptions!$A$16:$A$18,0)))</f>
        <v>5</v>
      </c>
      <c r="G4097" s="42" t="n">
        <f aca="false">IF(A4097="","",WORKDAY(B4097,F4097))</f>
        <v>46297</v>
      </c>
    </row>
    <row r="4098" customFormat="false" ht="15" hidden="false" customHeight="false" outlineLevel="0" collapsed="false">
      <c r="A4098" s="37" t="n">
        <v>1004097</v>
      </c>
      <c r="B4098" s="38" t="n">
        <v>46290</v>
      </c>
      <c r="C4098" s="39" t="s">
        <v>69</v>
      </c>
      <c r="D4098" s="39" t="s">
        <v>31</v>
      </c>
      <c r="E4098" s="40" t="n">
        <v>0.4</v>
      </c>
      <c r="F4098" s="41" t="n">
        <f aca="false">IF(A4098="","",INDEX(Assumptions!$B$16:$B$18,MATCH(C4098,Assumptions!$A$16:$A$18,0)))</f>
        <v>3</v>
      </c>
      <c r="G4098" s="42" t="n">
        <f aca="false">IF(A4098="","",WORKDAY(B4098,F4098))</f>
        <v>46295</v>
      </c>
    </row>
    <row r="4099" customFormat="false" ht="15" hidden="false" customHeight="false" outlineLevel="0" collapsed="false">
      <c r="A4099" s="37" t="n">
        <v>1004098</v>
      </c>
      <c r="B4099" s="38" t="n">
        <v>46290</v>
      </c>
      <c r="C4099" s="39" t="s">
        <v>69</v>
      </c>
      <c r="D4099" s="39" t="s">
        <v>37</v>
      </c>
      <c r="E4099" s="40" t="n">
        <v>1.5</v>
      </c>
      <c r="F4099" s="41" t="n">
        <f aca="false">IF(A4099="","",INDEX(Assumptions!$B$16:$B$18,MATCH(C4099,Assumptions!$A$16:$A$18,0)))</f>
        <v>3</v>
      </c>
      <c r="G4099" s="42" t="n">
        <f aca="false">IF(A4099="","",WORKDAY(B4099,F4099))</f>
        <v>46295</v>
      </c>
    </row>
    <row r="4100" customFormat="false" ht="15" hidden="false" customHeight="false" outlineLevel="0" collapsed="false">
      <c r="A4100" s="37" t="n">
        <v>1004099</v>
      </c>
      <c r="B4100" s="38" t="n">
        <v>46290</v>
      </c>
      <c r="C4100" s="39" t="s">
        <v>70</v>
      </c>
      <c r="D4100" s="39" t="s">
        <v>37</v>
      </c>
      <c r="E4100" s="40" t="n">
        <v>2.4</v>
      </c>
      <c r="F4100" s="41" t="n">
        <f aca="false">IF(A4100="","",INDEX(Assumptions!$B$16:$B$18,MATCH(C4100,Assumptions!$A$16:$A$18,0)))</f>
        <v>5</v>
      </c>
      <c r="G4100" s="42" t="n">
        <f aca="false">IF(A4100="","",WORKDAY(B4100,F4100))</f>
        <v>46297</v>
      </c>
    </row>
    <row r="4101" customFormat="false" ht="15" hidden="false" customHeight="false" outlineLevel="0" collapsed="false">
      <c r="A4101" s="37" t="n">
        <v>1004100</v>
      </c>
      <c r="B4101" s="38" t="n">
        <v>46290</v>
      </c>
      <c r="C4101" s="39" t="s">
        <v>69</v>
      </c>
      <c r="D4101" s="39" t="s">
        <v>31</v>
      </c>
      <c r="E4101" s="40" t="n">
        <v>2.6</v>
      </c>
      <c r="F4101" s="41" t="n">
        <f aca="false">IF(A4101="","",INDEX(Assumptions!$B$16:$B$18,MATCH(C4101,Assumptions!$A$16:$A$18,0)))</f>
        <v>3</v>
      </c>
      <c r="G4101" s="42" t="n">
        <f aca="false">IF(A4101="","",WORKDAY(B4101,F4101))</f>
        <v>46295</v>
      </c>
    </row>
    <row r="4102" customFormat="false" ht="15" hidden="false" customHeight="false" outlineLevel="0" collapsed="false">
      <c r="A4102" s="37" t="n">
        <v>1004101</v>
      </c>
      <c r="B4102" s="38" t="n">
        <v>46290</v>
      </c>
      <c r="C4102" s="39" t="s">
        <v>69</v>
      </c>
      <c r="D4102" s="39" t="s">
        <v>35</v>
      </c>
      <c r="E4102" s="40" t="n">
        <v>8.7</v>
      </c>
      <c r="F4102" s="41" t="n">
        <f aca="false">IF(A4102="","",INDEX(Assumptions!$B$16:$B$18,MATCH(C4102,Assumptions!$A$16:$A$18,0)))</f>
        <v>3</v>
      </c>
      <c r="G4102" s="42" t="n">
        <f aca="false">IF(A4102="","",WORKDAY(B4102,F4102))</f>
        <v>46295</v>
      </c>
    </row>
    <row r="4103" customFormat="false" ht="15" hidden="false" customHeight="false" outlineLevel="0" collapsed="false">
      <c r="A4103" s="37" t="n">
        <v>1004102</v>
      </c>
      <c r="B4103" s="38" t="n">
        <v>46290</v>
      </c>
      <c r="C4103" s="39" t="s">
        <v>69</v>
      </c>
      <c r="D4103" s="39" t="s">
        <v>31</v>
      </c>
      <c r="E4103" s="40" t="n">
        <v>1.4</v>
      </c>
      <c r="F4103" s="41" t="n">
        <f aca="false">IF(A4103="","",INDEX(Assumptions!$B$16:$B$18,MATCH(C4103,Assumptions!$A$16:$A$18,0)))</f>
        <v>3</v>
      </c>
      <c r="G4103" s="42" t="n">
        <f aca="false">IF(A4103="","",WORKDAY(B4103,F4103))</f>
        <v>46295</v>
      </c>
    </row>
    <row r="4104" customFormat="false" ht="15" hidden="false" customHeight="false" outlineLevel="0" collapsed="false">
      <c r="A4104" s="37" t="n">
        <v>1004103</v>
      </c>
      <c r="B4104" s="38" t="n">
        <v>46290</v>
      </c>
      <c r="C4104" s="39" t="s">
        <v>68</v>
      </c>
      <c r="D4104" s="39" t="s">
        <v>39</v>
      </c>
      <c r="E4104" s="40" t="n">
        <v>1.6</v>
      </c>
      <c r="F4104" s="41" t="n">
        <f aca="false">IF(A4104="","",INDEX(Assumptions!$B$16:$B$18,MATCH(C4104,Assumptions!$A$16:$A$18,0)))</f>
        <v>1</v>
      </c>
      <c r="G4104" s="42" t="n">
        <f aca="false">IF(A4104="","",WORKDAY(B4104,F4104))</f>
        <v>46293</v>
      </c>
    </row>
    <row r="4105" customFormat="false" ht="15" hidden="false" customHeight="false" outlineLevel="0" collapsed="false">
      <c r="A4105" s="37" t="n">
        <v>1004104</v>
      </c>
      <c r="B4105" s="38" t="n">
        <v>46290</v>
      </c>
      <c r="C4105" s="39" t="s">
        <v>69</v>
      </c>
      <c r="D4105" s="39" t="s">
        <v>37</v>
      </c>
      <c r="E4105" s="40" t="n">
        <v>2</v>
      </c>
      <c r="F4105" s="41" t="n">
        <f aca="false">IF(A4105="","",INDEX(Assumptions!$B$16:$B$18,MATCH(C4105,Assumptions!$A$16:$A$18,0)))</f>
        <v>3</v>
      </c>
      <c r="G4105" s="42" t="n">
        <f aca="false">IF(A4105="","",WORKDAY(B4105,F4105))</f>
        <v>46295</v>
      </c>
    </row>
    <row r="4106" customFormat="false" ht="15" hidden="false" customHeight="false" outlineLevel="0" collapsed="false">
      <c r="A4106" s="37" t="n">
        <v>1004105</v>
      </c>
      <c r="B4106" s="38" t="n">
        <v>46290</v>
      </c>
      <c r="C4106" s="39" t="s">
        <v>70</v>
      </c>
      <c r="D4106" s="39" t="s">
        <v>37</v>
      </c>
      <c r="E4106" s="40" t="n">
        <v>2.1</v>
      </c>
      <c r="F4106" s="41" t="n">
        <f aca="false">IF(A4106="","",INDEX(Assumptions!$B$16:$B$18,MATCH(C4106,Assumptions!$A$16:$A$18,0)))</f>
        <v>5</v>
      </c>
      <c r="G4106" s="42" t="n">
        <f aca="false">IF(A4106="","",WORKDAY(B4106,F4106))</f>
        <v>46297</v>
      </c>
    </row>
    <row r="4107" customFormat="false" ht="15" hidden="false" customHeight="false" outlineLevel="0" collapsed="false">
      <c r="A4107" s="37" t="n">
        <v>1004106</v>
      </c>
      <c r="B4107" s="38" t="n">
        <v>46290</v>
      </c>
      <c r="C4107" s="39" t="s">
        <v>69</v>
      </c>
      <c r="D4107" s="39" t="s">
        <v>37</v>
      </c>
      <c r="E4107" s="40" t="n">
        <v>0.9</v>
      </c>
      <c r="F4107" s="41" t="n">
        <f aca="false">IF(A4107="","",INDEX(Assumptions!$B$16:$B$18,MATCH(C4107,Assumptions!$A$16:$A$18,0)))</f>
        <v>3</v>
      </c>
      <c r="G4107" s="42" t="n">
        <f aca="false">IF(A4107="","",WORKDAY(B4107,F4107))</f>
        <v>46295</v>
      </c>
    </row>
    <row r="4108" customFormat="false" ht="15" hidden="false" customHeight="false" outlineLevel="0" collapsed="false">
      <c r="A4108" s="37" t="n">
        <v>1004107</v>
      </c>
      <c r="B4108" s="38" t="n">
        <v>46290</v>
      </c>
      <c r="C4108" s="39" t="s">
        <v>69</v>
      </c>
      <c r="D4108" s="39" t="s">
        <v>35</v>
      </c>
      <c r="E4108" s="40" t="n">
        <v>2.1</v>
      </c>
      <c r="F4108" s="41" t="n">
        <f aca="false">IF(A4108="","",INDEX(Assumptions!$B$16:$B$18,MATCH(C4108,Assumptions!$A$16:$A$18,0)))</f>
        <v>3</v>
      </c>
      <c r="G4108" s="42" t="n">
        <f aca="false">IF(A4108="","",WORKDAY(B4108,F4108))</f>
        <v>46295</v>
      </c>
    </row>
    <row r="4109" customFormat="false" ht="15" hidden="false" customHeight="false" outlineLevel="0" collapsed="false">
      <c r="A4109" s="37" t="n">
        <v>1004108</v>
      </c>
      <c r="B4109" s="38" t="n">
        <v>46290</v>
      </c>
      <c r="C4109" s="39" t="s">
        <v>68</v>
      </c>
      <c r="D4109" s="39" t="s">
        <v>33</v>
      </c>
      <c r="E4109" s="40" t="n">
        <v>0.8</v>
      </c>
      <c r="F4109" s="41" t="n">
        <f aca="false">IF(A4109="","",INDEX(Assumptions!$B$16:$B$18,MATCH(C4109,Assumptions!$A$16:$A$18,0)))</f>
        <v>1</v>
      </c>
      <c r="G4109" s="42" t="n">
        <f aca="false">IF(A4109="","",WORKDAY(B4109,F4109))</f>
        <v>46293</v>
      </c>
    </row>
    <row r="4110" customFormat="false" ht="15" hidden="false" customHeight="false" outlineLevel="0" collapsed="false">
      <c r="A4110" s="37" t="n">
        <v>1004109</v>
      </c>
      <c r="B4110" s="38" t="n">
        <v>46290</v>
      </c>
      <c r="C4110" s="39" t="s">
        <v>69</v>
      </c>
      <c r="D4110" s="39" t="s">
        <v>35</v>
      </c>
      <c r="E4110" s="40" t="n">
        <v>4.1</v>
      </c>
      <c r="F4110" s="41" t="n">
        <f aca="false">IF(A4110="","",INDEX(Assumptions!$B$16:$B$18,MATCH(C4110,Assumptions!$A$16:$A$18,0)))</f>
        <v>3</v>
      </c>
      <c r="G4110" s="42" t="n">
        <f aca="false">IF(A4110="","",WORKDAY(B4110,F4110))</f>
        <v>46295</v>
      </c>
    </row>
    <row r="4111" customFormat="false" ht="15" hidden="false" customHeight="false" outlineLevel="0" collapsed="false">
      <c r="A4111" s="37" t="n">
        <v>1004110</v>
      </c>
      <c r="B4111" s="38" t="n">
        <v>46290</v>
      </c>
      <c r="C4111" s="39" t="s">
        <v>69</v>
      </c>
      <c r="D4111" s="39" t="s">
        <v>33</v>
      </c>
      <c r="E4111" s="40" t="n">
        <v>1.5</v>
      </c>
      <c r="F4111" s="41" t="n">
        <f aca="false">IF(A4111="","",INDEX(Assumptions!$B$16:$B$18,MATCH(C4111,Assumptions!$A$16:$A$18,0)))</f>
        <v>3</v>
      </c>
      <c r="G4111" s="42" t="n">
        <f aca="false">IF(A4111="","",WORKDAY(B4111,F4111))</f>
        <v>46295</v>
      </c>
    </row>
    <row r="4112" customFormat="false" ht="15" hidden="false" customHeight="false" outlineLevel="0" collapsed="false">
      <c r="A4112" s="37" t="n">
        <v>1004111</v>
      </c>
      <c r="B4112" s="38" t="n">
        <v>46291</v>
      </c>
      <c r="C4112" s="39" t="s">
        <v>68</v>
      </c>
      <c r="D4112" s="39" t="s">
        <v>31</v>
      </c>
      <c r="E4112" s="40" t="n">
        <v>3.4</v>
      </c>
      <c r="F4112" s="41" t="n">
        <f aca="false">IF(A4112="","",INDEX(Assumptions!$B$16:$B$18,MATCH(C4112,Assumptions!$A$16:$A$18,0)))</f>
        <v>1</v>
      </c>
      <c r="G4112" s="42" t="n">
        <f aca="false">IF(A4112="","",WORKDAY(B4112,F4112))</f>
        <v>46293</v>
      </c>
    </row>
    <row r="4113" customFormat="false" ht="15" hidden="false" customHeight="false" outlineLevel="0" collapsed="false">
      <c r="A4113" s="37" t="n">
        <v>1004112</v>
      </c>
      <c r="B4113" s="38" t="n">
        <v>46291</v>
      </c>
      <c r="C4113" s="39" t="s">
        <v>69</v>
      </c>
      <c r="D4113" s="39" t="s">
        <v>33</v>
      </c>
      <c r="E4113" s="40" t="n">
        <v>4.5</v>
      </c>
      <c r="F4113" s="41" t="n">
        <f aca="false">IF(A4113="","",INDEX(Assumptions!$B$16:$B$18,MATCH(C4113,Assumptions!$A$16:$A$18,0)))</f>
        <v>3</v>
      </c>
      <c r="G4113" s="42" t="n">
        <f aca="false">IF(A4113="","",WORKDAY(B4113,F4113))</f>
        <v>46295</v>
      </c>
    </row>
    <row r="4114" customFormat="false" ht="15" hidden="false" customHeight="false" outlineLevel="0" collapsed="false">
      <c r="A4114" s="37" t="n">
        <v>1004113</v>
      </c>
      <c r="B4114" s="38" t="n">
        <v>46291</v>
      </c>
      <c r="C4114" s="39" t="s">
        <v>69</v>
      </c>
      <c r="D4114" s="39" t="s">
        <v>35</v>
      </c>
      <c r="E4114" s="40" t="n">
        <v>1.3</v>
      </c>
      <c r="F4114" s="41" t="n">
        <f aca="false">IF(A4114="","",INDEX(Assumptions!$B$16:$B$18,MATCH(C4114,Assumptions!$A$16:$A$18,0)))</f>
        <v>3</v>
      </c>
      <c r="G4114" s="42" t="n">
        <f aca="false">IF(A4114="","",WORKDAY(B4114,F4114))</f>
        <v>46295</v>
      </c>
    </row>
    <row r="4115" customFormat="false" ht="15" hidden="false" customHeight="false" outlineLevel="0" collapsed="false">
      <c r="A4115" s="37" t="n">
        <v>1004114</v>
      </c>
      <c r="B4115" s="38" t="n">
        <v>46291</v>
      </c>
      <c r="C4115" s="39" t="s">
        <v>69</v>
      </c>
      <c r="D4115" s="39" t="s">
        <v>33</v>
      </c>
      <c r="E4115" s="40" t="n">
        <v>2.7</v>
      </c>
      <c r="F4115" s="41" t="n">
        <f aca="false">IF(A4115="","",INDEX(Assumptions!$B$16:$B$18,MATCH(C4115,Assumptions!$A$16:$A$18,0)))</f>
        <v>3</v>
      </c>
      <c r="G4115" s="42" t="n">
        <f aca="false">IF(A4115="","",WORKDAY(B4115,F4115))</f>
        <v>46295</v>
      </c>
    </row>
    <row r="4116" customFormat="false" ht="15" hidden="false" customHeight="false" outlineLevel="0" collapsed="false">
      <c r="A4116" s="37" t="n">
        <v>1004115</v>
      </c>
      <c r="B4116" s="38" t="n">
        <v>46291</v>
      </c>
      <c r="C4116" s="39" t="s">
        <v>69</v>
      </c>
      <c r="D4116" s="39" t="s">
        <v>31</v>
      </c>
      <c r="E4116" s="40" t="n">
        <v>2</v>
      </c>
      <c r="F4116" s="41" t="n">
        <f aca="false">IF(A4116="","",INDEX(Assumptions!$B$16:$B$18,MATCH(C4116,Assumptions!$A$16:$A$18,0)))</f>
        <v>3</v>
      </c>
      <c r="G4116" s="42" t="n">
        <f aca="false">IF(A4116="","",WORKDAY(B4116,F4116))</f>
        <v>46295</v>
      </c>
    </row>
    <row r="4117" customFormat="false" ht="15" hidden="false" customHeight="false" outlineLevel="0" collapsed="false">
      <c r="A4117" s="37" t="n">
        <v>1004116</v>
      </c>
      <c r="B4117" s="38" t="n">
        <v>46291</v>
      </c>
      <c r="C4117" s="39" t="s">
        <v>69</v>
      </c>
      <c r="D4117" s="39" t="s">
        <v>37</v>
      </c>
      <c r="E4117" s="40" t="n">
        <v>2.2</v>
      </c>
      <c r="F4117" s="41" t="n">
        <f aca="false">IF(A4117="","",INDEX(Assumptions!$B$16:$B$18,MATCH(C4117,Assumptions!$A$16:$A$18,0)))</f>
        <v>3</v>
      </c>
      <c r="G4117" s="42" t="n">
        <f aca="false">IF(A4117="","",WORKDAY(B4117,F4117))</f>
        <v>46295</v>
      </c>
    </row>
    <row r="4118" customFormat="false" ht="15" hidden="false" customHeight="false" outlineLevel="0" collapsed="false">
      <c r="A4118" s="37" t="n">
        <v>1004117</v>
      </c>
      <c r="B4118" s="38" t="n">
        <v>46291</v>
      </c>
      <c r="C4118" s="39" t="s">
        <v>69</v>
      </c>
      <c r="D4118" s="39" t="s">
        <v>35</v>
      </c>
      <c r="E4118" s="40" t="n">
        <v>2.7</v>
      </c>
      <c r="F4118" s="41" t="n">
        <f aca="false">IF(A4118="","",INDEX(Assumptions!$B$16:$B$18,MATCH(C4118,Assumptions!$A$16:$A$18,0)))</f>
        <v>3</v>
      </c>
      <c r="G4118" s="42" t="n">
        <f aca="false">IF(A4118="","",WORKDAY(B4118,F4118))</f>
        <v>46295</v>
      </c>
    </row>
    <row r="4119" customFormat="false" ht="15" hidden="false" customHeight="false" outlineLevel="0" collapsed="false">
      <c r="A4119" s="37" t="n">
        <v>1004118</v>
      </c>
      <c r="B4119" s="38" t="n">
        <v>46291</v>
      </c>
      <c r="C4119" s="39" t="s">
        <v>69</v>
      </c>
      <c r="D4119" s="39" t="s">
        <v>39</v>
      </c>
      <c r="E4119" s="40" t="n">
        <v>1.7</v>
      </c>
      <c r="F4119" s="41" t="n">
        <f aca="false">IF(A4119="","",INDEX(Assumptions!$B$16:$B$18,MATCH(C4119,Assumptions!$A$16:$A$18,0)))</f>
        <v>3</v>
      </c>
      <c r="G4119" s="42" t="n">
        <f aca="false">IF(A4119="","",WORKDAY(B4119,F4119))</f>
        <v>46295</v>
      </c>
    </row>
    <row r="4120" customFormat="false" ht="15" hidden="false" customHeight="false" outlineLevel="0" collapsed="false">
      <c r="A4120" s="37" t="n">
        <v>1004119</v>
      </c>
      <c r="B4120" s="38" t="n">
        <v>46291</v>
      </c>
      <c r="C4120" s="39" t="s">
        <v>69</v>
      </c>
      <c r="D4120" s="39" t="s">
        <v>31</v>
      </c>
      <c r="E4120" s="40" t="n">
        <v>1</v>
      </c>
      <c r="F4120" s="41" t="n">
        <f aca="false">IF(A4120="","",INDEX(Assumptions!$B$16:$B$18,MATCH(C4120,Assumptions!$A$16:$A$18,0)))</f>
        <v>3</v>
      </c>
      <c r="G4120" s="42" t="n">
        <f aca="false">IF(A4120="","",WORKDAY(B4120,F4120))</f>
        <v>46295</v>
      </c>
    </row>
    <row r="4121" customFormat="false" ht="15" hidden="false" customHeight="false" outlineLevel="0" collapsed="false">
      <c r="A4121" s="37" t="n">
        <v>1004120</v>
      </c>
      <c r="B4121" s="38" t="n">
        <v>46291</v>
      </c>
      <c r="C4121" s="39" t="s">
        <v>70</v>
      </c>
      <c r="D4121" s="39" t="s">
        <v>39</v>
      </c>
      <c r="E4121" s="40" t="n">
        <v>3.7</v>
      </c>
      <c r="F4121" s="41" t="n">
        <f aca="false">IF(A4121="","",INDEX(Assumptions!$B$16:$B$18,MATCH(C4121,Assumptions!$A$16:$A$18,0)))</f>
        <v>5</v>
      </c>
      <c r="G4121" s="42" t="n">
        <f aca="false">IF(A4121="","",WORKDAY(B4121,F4121))</f>
        <v>46297</v>
      </c>
    </row>
    <row r="4122" customFormat="false" ht="15" hidden="false" customHeight="false" outlineLevel="0" collapsed="false">
      <c r="A4122" s="37" t="n">
        <v>1004121</v>
      </c>
      <c r="B4122" s="38" t="n">
        <v>46291</v>
      </c>
      <c r="C4122" s="39" t="s">
        <v>68</v>
      </c>
      <c r="D4122" s="39" t="s">
        <v>31</v>
      </c>
      <c r="E4122" s="40" t="n">
        <v>0.8</v>
      </c>
      <c r="F4122" s="41" t="n">
        <f aca="false">IF(A4122="","",INDEX(Assumptions!$B$16:$B$18,MATCH(C4122,Assumptions!$A$16:$A$18,0)))</f>
        <v>1</v>
      </c>
      <c r="G4122" s="42" t="n">
        <f aca="false">IF(A4122="","",WORKDAY(B4122,F4122))</f>
        <v>46293</v>
      </c>
    </row>
    <row r="4123" customFormat="false" ht="15" hidden="false" customHeight="false" outlineLevel="0" collapsed="false">
      <c r="A4123" s="37" t="n">
        <v>1004122</v>
      </c>
      <c r="B4123" s="38" t="n">
        <v>46291</v>
      </c>
      <c r="C4123" s="39" t="s">
        <v>69</v>
      </c>
      <c r="D4123" s="39" t="s">
        <v>31</v>
      </c>
      <c r="E4123" s="40" t="n">
        <v>2.5</v>
      </c>
      <c r="F4123" s="41" t="n">
        <f aca="false">IF(A4123="","",INDEX(Assumptions!$B$16:$B$18,MATCH(C4123,Assumptions!$A$16:$A$18,0)))</f>
        <v>3</v>
      </c>
      <c r="G4123" s="42" t="n">
        <f aca="false">IF(A4123="","",WORKDAY(B4123,F4123))</f>
        <v>46295</v>
      </c>
    </row>
    <row r="4124" customFormat="false" ht="15" hidden="false" customHeight="false" outlineLevel="0" collapsed="false">
      <c r="A4124" s="37" t="n">
        <v>1004123</v>
      </c>
      <c r="B4124" s="38" t="n">
        <v>46291</v>
      </c>
      <c r="C4124" s="39" t="s">
        <v>69</v>
      </c>
      <c r="D4124" s="39" t="s">
        <v>35</v>
      </c>
      <c r="E4124" s="40" t="n">
        <v>1.1</v>
      </c>
      <c r="F4124" s="41" t="n">
        <f aca="false">IF(A4124="","",INDEX(Assumptions!$B$16:$B$18,MATCH(C4124,Assumptions!$A$16:$A$18,0)))</f>
        <v>3</v>
      </c>
      <c r="G4124" s="42" t="n">
        <f aca="false">IF(A4124="","",WORKDAY(B4124,F4124))</f>
        <v>46295</v>
      </c>
    </row>
    <row r="4125" customFormat="false" ht="15" hidden="false" customHeight="false" outlineLevel="0" collapsed="false">
      <c r="A4125" s="37" t="n">
        <v>1004124</v>
      </c>
      <c r="B4125" s="38" t="n">
        <v>46291</v>
      </c>
      <c r="C4125" s="39" t="s">
        <v>69</v>
      </c>
      <c r="D4125" s="39" t="s">
        <v>35</v>
      </c>
      <c r="E4125" s="40" t="n">
        <v>1</v>
      </c>
      <c r="F4125" s="41" t="n">
        <f aca="false">IF(A4125="","",INDEX(Assumptions!$B$16:$B$18,MATCH(C4125,Assumptions!$A$16:$A$18,0)))</f>
        <v>3</v>
      </c>
      <c r="G4125" s="42" t="n">
        <f aca="false">IF(A4125="","",WORKDAY(B4125,F4125))</f>
        <v>46295</v>
      </c>
    </row>
    <row r="4126" customFormat="false" ht="15" hidden="false" customHeight="false" outlineLevel="0" collapsed="false">
      <c r="A4126" s="37" t="n">
        <v>1004125</v>
      </c>
      <c r="B4126" s="38" t="n">
        <v>46291</v>
      </c>
      <c r="C4126" s="39" t="s">
        <v>70</v>
      </c>
      <c r="D4126" s="39" t="s">
        <v>33</v>
      </c>
      <c r="E4126" s="40" t="n">
        <v>3.7</v>
      </c>
      <c r="F4126" s="41" t="n">
        <f aca="false">IF(A4126="","",INDEX(Assumptions!$B$16:$B$18,MATCH(C4126,Assumptions!$A$16:$A$18,0)))</f>
        <v>5</v>
      </c>
      <c r="G4126" s="42" t="n">
        <f aca="false">IF(A4126="","",WORKDAY(B4126,F4126))</f>
        <v>46297</v>
      </c>
    </row>
    <row r="4127" customFormat="false" ht="15" hidden="false" customHeight="false" outlineLevel="0" collapsed="false">
      <c r="A4127" s="37" t="n">
        <v>1004126</v>
      </c>
      <c r="B4127" s="38" t="n">
        <v>46291</v>
      </c>
      <c r="C4127" s="39" t="s">
        <v>70</v>
      </c>
      <c r="D4127" s="39" t="s">
        <v>31</v>
      </c>
      <c r="E4127" s="40" t="n">
        <v>1.3</v>
      </c>
      <c r="F4127" s="41" t="n">
        <f aca="false">IF(A4127="","",INDEX(Assumptions!$B$16:$B$18,MATCH(C4127,Assumptions!$A$16:$A$18,0)))</f>
        <v>5</v>
      </c>
      <c r="G4127" s="42" t="n">
        <f aca="false">IF(A4127="","",WORKDAY(B4127,F4127))</f>
        <v>46297</v>
      </c>
    </row>
    <row r="4128" customFormat="false" ht="15" hidden="false" customHeight="false" outlineLevel="0" collapsed="false">
      <c r="A4128" s="37" t="n">
        <v>1004127</v>
      </c>
      <c r="B4128" s="38" t="n">
        <v>46291</v>
      </c>
      <c r="C4128" s="39" t="s">
        <v>69</v>
      </c>
      <c r="D4128" s="39" t="s">
        <v>39</v>
      </c>
      <c r="E4128" s="40" t="n">
        <v>1.5</v>
      </c>
      <c r="F4128" s="41" t="n">
        <f aca="false">IF(A4128="","",INDEX(Assumptions!$B$16:$B$18,MATCH(C4128,Assumptions!$A$16:$A$18,0)))</f>
        <v>3</v>
      </c>
      <c r="G4128" s="42" t="n">
        <f aca="false">IF(A4128="","",WORKDAY(B4128,F4128))</f>
        <v>46295</v>
      </c>
    </row>
    <row r="4129" customFormat="false" ht="15" hidden="false" customHeight="false" outlineLevel="0" collapsed="false">
      <c r="A4129" s="37" t="n">
        <v>1004128</v>
      </c>
      <c r="B4129" s="38" t="n">
        <v>46291</v>
      </c>
      <c r="C4129" s="39" t="s">
        <v>68</v>
      </c>
      <c r="D4129" s="39" t="s">
        <v>37</v>
      </c>
      <c r="E4129" s="40" t="n">
        <v>2.3</v>
      </c>
      <c r="F4129" s="41" t="n">
        <f aca="false">IF(A4129="","",INDEX(Assumptions!$B$16:$B$18,MATCH(C4129,Assumptions!$A$16:$A$18,0)))</f>
        <v>1</v>
      </c>
      <c r="G4129" s="42" t="n">
        <f aca="false">IF(A4129="","",WORKDAY(B4129,F4129))</f>
        <v>46293</v>
      </c>
    </row>
    <row r="4130" customFormat="false" ht="15" hidden="false" customHeight="false" outlineLevel="0" collapsed="false">
      <c r="A4130" s="37" t="n">
        <v>1004129</v>
      </c>
      <c r="B4130" s="38" t="n">
        <v>46291</v>
      </c>
      <c r="C4130" s="39" t="s">
        <v>69</v>
      </c>
      <c r="D4130" s="39" t="s">
        <v>39</v>
      </c>
      <c r="E4130" s="40" t="n">
        <v>1.5</v>
      </c>
      <c r="F4130" s="41" t="n">
        <f aca="false">IF(A4130="","",INDEX(Assumptions!$B$16:$B$18,MATCH(C4130,Assumptions!$A$16:$A$18,0)))</f>
        <v>3</v>
      </c>
      <c r="G4130" s="42" t="n">
        <f aca="false">IF(A4130="","",WORKDAY(B4130,F4130))</f>
        <v>46295</v>
      </c>
    </row>
    <row r="4131" customFormat="false" ht="15" hidden="false" customHeight="false" outlineLevel="0" collapsed="false">
      <c r="A4131" s="37" t="n">
        <v>1004130</v>
      </c>
      <c r="B4131" s="38" t="n">
        <v>46291</v>
      </c>
      <c r="C4131" s="39" t="s">
        <v>69</v>
      </c>
      <c r="D4131" s="39" t="s">
        <v>39</v>
      </c>
      <c r="E4131" s="40" t="n">
        <v>5.9</v>
      </c>
      <c r="F4131" s="41" t="n">
        <f aca="false">IF(A4131="","",INDEX(Assumptions!$B$16:$B$18,MATCH(C4131,Assumptions!$A$16:$A$18,0)))</f>
        <v>3</v>
      </c>
      <c r="G4131" s="42" t="n">
        <f aca="false">IF(A4131="","",WORKDAY(B4131,F4131))</f>
        <v>46295</v>
      </c>
    </row>
    <row r="4132" customFormat="false" ht="15" hidden="false" customHeight="false" outlineLevel="0" collapsed="false">
      <c r="A4132" s="37" t="n">
        <v>1004131</v>
      </c>
      <c r="B4132" s="38" t="n">
        <v>46291</v>
      </c>
      <c r="C4132" s="39" t="s">
        <v>68</v>
      </c>
      <c r="D4132" s="39" t="s">
        <v>31</v>
      </c>
      <c r="E4132" s="40" t="n">
        <v>6.9</v>
      </c>
      <c r="F4132" s="41" t="n">
        <f aca="false">IF(A4132="","",INDEX(Assumptions!$B$16:$B$18,MATCH(C4132,Assumptions!$A$16:$A$18,0)))</f>
        <v>1</v>
      </c>
      <c r="G4132" s="42" t="n">
        <f aca="false">IF(A4132="","",WORKDAY(B4132,F4132))</f>
        <v>46293</v>
      </c>
    </row>
    <row r="4133" customFormat="false" ht="15" hidden="false" customHeight="false" outlineLevel="0" collapsed="false">
      <c r="A4133" s="37" t="n">
        <v>1004132</v>
      </c>
      <c r="B4133" s="38" t="n">
        <v>46291</v>
      </c>
      <c r="C4133" s="39" t="s">
        <v>68</v>
      </c>
      <c r="D4133" s="39" t="s">
        <v>37</v>
      </c>
      <c r="E4133" s="40" t="n">
        <v>2</v>
      </c>
      <c r="F4133" s="41" t="n">
        <f aca="false">IF(A4133="","",INDEX(Assumptions!$B$16:$B$18,MATCH(C4133,Assumptions!$A$16:$A$18,0)))</f>
        <v>1</v>
      </c>
      <c r="G4133" s="42" t="n">
        <f aca="false">IF(A4133="","",WORKDAY(B4133,F4133))</f>
        <v>46293</v>
      </c>
    </row>
    <row r="4134" customFormat="false" ht="15" hidden="false" customHeight="false" outlineLevel="0" collapsed="false">
      <c r="A4134" s="37" t="n">
        <v>1004133</v>
      </c>
      <c r="B4134" s="38" t="n">
        <v>46291</v>
      </c>
      <c r="C4134" s="39" t="s">
        <v>70</v>
      </c>
      <c r="D4134" s="39" t="s">
        <v>39</v>
      </c>
      <c r="E4134" s="40" t="n">
        <v>1.3</v>
      </c>
      <c r="F4134" s="41" t="n">
        <f aca="false">IF(A4134="","",INDEX(Assumptions!$B$16:$B$18,MATCH(C4134,Assumptions!$A$16:$A$18,0)))</f>
        <v>5</v>
      </c>
      <c r="G4134" s="42" t="n">
        <f aca="false">IF(A4134="","",WORKDAY(B4134,F4134))</f>
        <v>46297</v>
      </c>
    </row>
    <row r="4135" customFormat="false" ht="15" hidden="false" customHeight="false" outlineLevel="0" collapsed="false">
      <c r="A4135" s="37" t="n">
        <v>1004134</v>
      </c>
      <c r="B4135" s="38" t="n">
        <v>46291</v>
      </c>
      <c r="C4135" s="39" t="s">
        <v>69</v>
      </c>
      <c r="D4135" s="39" t="s">
        <v>31</v>
      </c>
      <c r="E4135" s="40" t="n">
        <v>2.8</v>
      </c>
      <c r="F4135" s="41" t="n">
        <f aca="false">IF(A4135="","",INDEX(Assumptions!$B$16:$B$18,MATCH(C4135,Assumptions!$A$16:$A$18,0)))</f>
        <v>3</v>
      </c>
      <c r="G4135" s="42" t="n">
        <f aca="false">IF(A4135="","",WORKDAY(B4135,F4135))</f>
        <v>46295</v>
      </c>
    </row>
    <row r="4136" customFormat="false" ht="15" hidden="false" customHeight="false" outlineLevel="0" collapsed="false">
      <c r="A4136" s="37" t="n">
        <v>1004135</v>
      </c>
      <c r="B4136" s="38" t="n">
        <v>46291</v>
      </c>
      <c r="C4136" s="39" t="s">
        <v>68</v>
      </c>
      <c r="D4136" s="39" t="s">
        <v>35</v>
      </c>
      <c r="E4136" s="40" t="n">
        <v>3</v>
      </c>
      <c r="F4136" s="41" t="n">
        <f aca="false">IF(A4136="","",INDEX(Assumptions!$B$16:$B$18,MATCH(C4136,Assumptions!$A$16:$A$18,0)))</f>
        <v>1</v>
      </c>
      <c r="G4136" s="42" t="n">
        <f aca="false">IF(A4136="","",WORKDAY(B4136,F4136))</f>
        <v>46293</v>
      </c>
    </row>
    <row r="4137" customFormat="false" ht="15" hidden="false" customHeight="false" outlineLevel="0" collapsed="false">
      <c r="A4137" s="37" t="n">
        <v>1004136</v>
      </c>
      <c r="B4137" s="38" t="n">
        <v>46291</v>
      </c>
      <c r="C4137" s="39" t="s">
        <v>69</v>
      </c>
      <c r="D4137" s="39" t="s">
        <v>37</v>
      </c>
      <c r="E4137" s="40" t="n">
        <v>0.9</v>
      </c>
      <c r="F4137" s="41" t="n">
        <f aca="false">IF(A4137="","",INDEX(Assumptions!$B$16:$B$18,MATCH(C4137,Assumptions!$A$16:$A$18,0)))</f>
        <v>3</v>
      </c>
      <c r="G4137" s="42" t="n">
        <f aca="false">IF(A4137="","",WORKDAY(B4137,F4137))</f>
        <v>46295</v>
      </c>
    </row>
    <row r="4138" customFormat="false" ht="15" hidden="false" customHeight="false" outlineLevel="0" collapsed="false">
      <c r="A4138" s="37" t="n">
        <v>1004137</v>
      </c>
      <c r="B4138" s="38" t="n">
        <v>46291</v>
      </c>
      <c r="C4138" s="39" t="s">
        <v>69</v>
      </c>
      <c r="D4138" s="39" t="s">
        <v>39</v>
      </c>
      <c r="E4138" s="40" t="n">
        <v>9.8</v>
      </c>
      <c r="F4138" s="41" t="n">
        <f aca="false">IF(A4138="","",INDEX(Assumptions!$B$16:$B$18,MATCH(C4138,Assumptions!$A$16:$A$18,0)))</f>
        <v>3</v>
      </c>
      <c r="G4138" s="42" t="n">
        <f aca="false">IF(A4138="","",WORKDAY(B4138,F4138))</f>
        <v>46295</v>
      </c>
    </row>
    <row r="4139" customFormat="false" ht="15" hidden="false" customHeight="false" outlineLevel="0" collapsed="false">
      <c r="A4139" s="37" t="n">
        <v>1004138</v>
      </c>
      <c r="B4139" s="38" t="n">
        <v>46291</v>
      </c>
      <c r="C4139" s="39" t="s">
        <v>69</v>
      </c>
      <c r="D4139" s="39" t="s">
        <v>35</v>
      </c>
      <c r="E4139" s="40" t="n">
        <v>11.9</v>
      </c>
      <c r="F4139" s="41" t="n">
        <f aca="false">IF(A4139="","",INDEX(Assumptions!$B$16:$B$18,MATCH(C4139,Assumptions!$A$16:$A$18,0)))</f>
        <v>3</v>
      </c>
      <c r="G4139" s="42" t="n">
        <f aca="false">IF(A4139="","",WORKDAY(B4139,F4139))</f>
        <v>46295</v>
      </c>
    </row>
    <row r="4140" customFormat="false" ht="15" hidden="false" customHeight="false" outlineLevel="0" collapsed="false">
      <c r="A4140" s="37" t="n">
        <v>1004139</v>
      </c>
      <c r="B4140" s="38" t="n">
        <v>46291</v>
      </c>
      <c r="C4140" s="39" t="s">
        <v>70</v>
      </c>
      <c r="D4140" s="39" t="s">
        <v>33</v>
      </c>
      <c r="E4140" s="40" t="n">
        <v>0.5</v>
      </c>
      <c r="F4140" s="41" t="n">
        <f aca="false">IF(A4140="","",INDEX(Assumptions!$B$16:$B$18,MATCH(C4140,Assumptions!$A$16:$A$18,0)))</f>
        <v>5</v>
      </c>
      <c r="G4140" s="42" t="n">
        <f aca="false">IF(A4140="","",WORKDAY(B4140,F4140))</f>
        <v>46297</v>
      </c>
    </row>
    <row r="4141" customFormat="false" ht="15" hidden="false" customHeight="false" outlineLevel="0" collapsed="false">
      <c r="A4141" s="37" t="n">
        <v>1004140</v>
      </c>
      <c r="B4141" s="38" t="n">
        <v>46291</v>
      </c>
      <c r="C4141" s="39" t="s">
        <v>68</v>
      </c>
      <c r="D4141" s="39" t="s">
        <v>39</v>
      </c>
      <c r="E4141" s="40" t="n">
        <v>1.6</v>
      </c>
      <c r="F4141" s="41" t="n">
        <f aca="false">IF(A4141="","",INDEX(Assumptions!$B$16:$B$18,MATCH(C4141,Assumptions!$A$16:$A$18,0)))</f>
        <v>1</v>
      </c>
      <c r="G4141" s="42" t="n">
        <f aca="false">IF(A4141="","",WORKDAY(B4141,F4141))</f>
        <v>46293</v>
      </c>
    </row>
    <row r="4142" customFormat="false" ht="15" hidden="false" customHeight="false" outlineLevel="0" collapsed="false">
      <c r="A4142" s="37" t="n">
        <v>1004141</v>
      </c>
      <c r="B4142" s="38" t="n">
        <v>46291</v>
      </c>
      <c r="C4142" s="39" t="s">
        <v>69</v>
      </c>
      <c r="D4142" s="39" t="s">
        <v>39</v>
      </c>
      <c r="E4142" s="40" t="n">
        <v>2.2</v>
      </c>
      <c r="F4142" s="41" t="n">
        <f aca="false">IF(A4142="","",INDEX(Assumptions!$B$16:$B$18,MATCH(C4142,Assumptions!$A$16:$A$18,0)))</f>
        <v>3</v>
      </c>
      <c r="G4142" s="42" t="n">
        <f aca="false">IF(A4142="","",WORKDAY(B4142,F4142))</f>
        <v>46295</v>
      </c>
    </row>
    <row r="4143" customFormat="false" ht="15" hidden="false" customHeight="false" outlineLevel="0" collapsed="false">
      <c r="A4143" s="37" t="n">
        <v>1004142</v>
      </c>
      <c r="B4143" s="38" t="n">
        <v>46291</v>
      </c>
      <c r="C4143" s="39" t="s">
        <v>69</v>
      </c>
      <c r="D4143" s="39" t="s">
        <v>31</v>
      </c>
      <c r="E4143" s="40" t="n">
        <v>0.5</v>
      </c>
      <c r="F4143" s="41" t="n">
        <f aca="false">IF(A4143="","",INDEX(Assumptions!$B$16:$B$18,MATCH(C4143,Assumptions!$A$16:$A$18,0)))</f>
        <v>3</v>
      </c>
      <c r="G4143" s="42" t="n">
        <f aca="false">IF(A4143="","",WORKDAY(B4143,F4143))</f>
        <v>46295</v>
      </c>
    </row>
    <row r="4144" customFormat="false" ht="15" hidden="false" customHeight="false" outlineLevel="0" collapsed="false">
      <c r="A4144" s="37" t="n">
        <v>1004143</v>
      </c>
      <c r="B4144" s="38" t="n">
        <v>46291</v>
      </c>
      <c r="C4144" s="39" t="s">
        <v>69</v>
      </c>
      <c r="D4144" s="39" t="s">
        <v>37</v>
      </c>
      <c r="E4144" s="40" t="n">
        <v>4.3</v>
      </c>
      <c r="F4144" s="41" t="n">
        <f aca="false">IF(A4144="","",INDEX(Assumptions!$B$16:$B$18,MATCH(C4144,Assumptions!$A$16:$A$18,0)))</f>
        <v>3</v>
      </c>
      <c r="G4144" s="42" t="n">
        <f aca="false">IF(A4144="","",WORKDAY(B4144,F4144))</f>
        <v>46295</v>
      </c>
    </row>
    <row r="4145" customFormat="false" ht="15" hidden="false" customHeight="false" outlineLevel="0" collapsed="false">
      <c r="A4145" s="37" t="n">
        <v>1004144</v>
      </c>
      <c r="B4145" s="38" t="n">
        <v>46291</v>
      </c>
      <c r="C4145" s="39" t="s">
        <v>69</v>
      </c>
      <c r="D4145" s="39" t="s">
        <v>33</v>
      </c>
      <c r="E4145" s="40" t="n">
        <v>2.8</v>
      </c>
      <c r="F4145" s="41" t="n">
        <f aca="false">IF(A4145="","",INDEX(Assumptions!$B$16:$B$18,MATCH(C4145,Assumptions!$A$16:$A$18,0)))</f>
        <v>3</v>
      </c>
      <c r="G4145" s="42" t="n">
        <f aca="false">IF(A4145="","",WORKDAY(B4145,F4145))</f>
        <v>46295</v>
      </c>
    </row>
    <row r="4146" customFormat="false" ht="15" hidden="false" customHeight="false" outlineLevel="0" collapsed="false">
      <c r="A4146" s="37" t="n">
        <v>1004145</v>
      </c>
      <c r="B4146" s="38" t="n">
        <v>46291</v>
      </c>
      <c r="C4146" s="39" t="s">
        <v>68</v>
      </c>
      <c r="D4146" s="39" t="s">
        <v>33</v>
      </c>
      <c r="E4146" s="40" t="n">
        <v>2</v>
      </c>
      <c r="F4146" s="41" t="n">
        <f aca="false">IF(A4146="","",INDEX(Assumptions!$B$16:$B$18,MATCH(C4146,Assumptions!$A$16:$A$18,0)))</f>
        <v>1</v>
      </c>
      <c r="G4146" s="42" t="n">
        <f aca="false">IF(A4146="","",WORKDAY(B4146,F4146))</f>
        <v>46293</v>
      </c>
    </row>
    <row r="4147" customFormat="false" ht="15" hidden="false" customHeight="false" outlineLevel="0" collapsed="false">
      <c r="A4147" s="37" t="n">
        <v>1004146</v>
      </c>
      <c r="B4147" s="38" t="n">
        <v>46291</v>
      </c>
      <c r="C4147" s="39" t="s">
        <v>69</v>
      </c>
      <c r="D4147" s="39" t="s">
        <v>37</v>
      </c>
      <c r="E4147" s="40" t="n">
        <v>2</v>
      </c>
      <c r="F4147" s="41" t="n">
        <f aca="false">IF(A4147="","",INDEX(Assumptions!$B$16:$B$18,MATCH(C4147,Assumptions!$A$16:$A$18,0)))</f>
        <v>3</v>
      </c>
      <c r="G4147" s="42" t="n">
        <f aca="false">IF(A4147="","",WORKDAY(B4147,F4147))</f>
        <v>46295</v>
      </c>
    </row>
    <row r="4148" customFormat="false" ht="15" hidden="false" customHeight="false" outlineLevel="0" collapsed="false">
      <c r="A4148" s="37" t="n">
        <v>1004147</v>
      </c>
      <c r="B4148" s="38" t="n">
        <v>46291</v>
      </c>
      <c r="C4148" s="39" t="s">
        <v>70</v>
      </c>
      <c r="D4148" s="39" t="s">
        <v>35</v>
      </c>
      <c r="E4148" s="40" t="n">
        <v>0.6</v>
      </c>
      <c r="F4148" s="41" t="n">
        <f aca="false">IF(A4148="","",INDEX(Assumptions!$B$16:$B$18,MATCH(C4148,Assumptions!$A$16:$A$18,0)))</f>
        <v>5</v>
      </c>
      <c r="G4148" s="42" t="n">
        <f aca="false">IF(A4148="","",WORKDAY(B4148,F4148))</f>
        <v>46297</v>
      </c>
    </row>
    <row r="4149" customFormat="false" ht="15" hidden="false" customHeight="false" outlineLevel="0" collapsed="false">
      <c r="A4149" s="37" t="n">
        <v>1004148</v>
      </c>
      <c r="B4149" s="38" t="n">
        <v>46291</v>
      </c>
      <c r="C4149" s="39" t="s">
        <v>70</v>
      </c>
      <c r="D4149" s="39" t="s">
        <v>31</v>
      </c>
      <c r="E4149" s="40" t="n">
        <v>1.8</v>
      </c>
      <c r="F4149" s="41" t="n">
        <f aca="false">IF(A4149="","",INDEX(Assumptions!$B$16:$B$18,MATCH(C4149,Assumptions!$A$16:$A$18,0)))</f>
        <v>5</v>
      </c>
      <c r="G4149" s="42" t="n">
        <f aca="false">IF(A4149="","",WORKDAY(B4149,F4149))</f>
        <v>46297</v>
      </c>
    </row>
    <row r="4150" customFormat="false" ht="15" hidden="false" customHeight="false" outlineLevel="0" collapsed="false">
      <c r="A4150" s="37" t="n">
        <v>1004149</v>
      </c>
      <c r="B4150" s="38" t="n">
        <v>46291</v>
      </c>
      <c r="C4150" s="39" t="s">
        <v>69</v>
      </c>
      <c r="D4150" s="39" t="s">
        <v>31</v>
      </c>
      <c r="E4150" s="40" t="n">
        <v>1</v>
      </c>
      <c r="F4150" s="41" t="n">
        <f aca="false">IF(A4150="","",INDEX(Assumptions!$B$16:$B$18,MATCH(C4150,Assumptions!$A$16:$A$18,0)))</f>
        <v>3</v>
      </c>
      <c r="G4150" s="42" t="n">
        <f aca="false">IF(A4150="","",WORKDAY(B4150,F4150))</f>
        <v>46295</v>
      </c>
    </row>
    <row r="4151" customFormat="false" ht="15" hidden="false" customHeight="false" outlineLevel="0" collapsed="false">
      <c r="A4151" s="37" t="n">
        <v>1004150</v>
      </c>
      <c r="B4151" s="38" t="n">
        <v>46291</v>
      </c>
      <c r="C4151" s="39" t="s">
        <v>70</v>
      </c>
      <c r="D4151" s="39" t="s">
        <v>33</v>
      </c>
      <c r="E4151" s="40" t="n">
        <v>1</v>
      </c>
      <c r="F4151" s="41" t="n">
        <f aca="false">IF(A4151="","",INDEX(Assumptions!$B$16:$B$18,MATCH(C4151,Assumptions!$A$16:$A$18,0)))</f>
        <v>5</v>
      </c>
      <c r="G4151" s="42" t="n">
        <f aca="false">IF(A4151="","",WORKDAY(B4151,F4151))</f>
        <v>46297</v>
      </c>
    </row>
    <row r="4152" customFormat="false" ht="15" hidden="false" customHeight="false" outlineLevel="0" collapsed="false">
      <c r="A4152" s="37" t="n">
        <v>1004151</v>
      </c>
      <c r="B4152" s="38" t="n">
        <v>46291</v>
      </c>
      <c r="C4152" s="39" t="s">
        <v>68</v>
      </c>
      <c r="D4152" s="39" t="s">
        <v>31</v>
      </c>
      <c r="E4152" s="40" t="n">
        <v>2.3</v>
      </c>
      <c r="F4152" s="41" t="n">
        <f aca="false">IF(A4152="","",INDEX(Assumptions!$B$16:$B$18,MATCH(C4152,Assumptions!$A$16:$A$18,0)))</f>
        <v>1</v>
      </c>
      <c r="G4152" s="42" t="n">
        <f aca="false">IF(A4152="","",WORKDAY(B4152,F4152))</f>
        <v>46293</v>
      </c>
    </row>
    <row r="4153" customFormat="false" ht="15" hidden="false" customHeight="false" outlineLevel="0" collapsed="false">
      <c r="A4153" s="37" t="n">
        <v>1004152</v>
      </c>
      <c r="B4153" s="38" t="n">
        <v>46291</v>
      </c>
      <c r="C4153" s="39" t="s">
        <v>69</v>
      </c>
      <c r="D4153" s="39" t="s">
        <v>33</v>
      </c>
      <c r="E4153" s="40" t="n">
        <v>1.4</v>
      </c>
      <c r="F4153" s="41" t="n">
        <f aca="false">IF(A4153="","",INDEX(Assumptions!$B$16:$B$18,MATCH(C4153,Assumptions!$A$16:$A$18,0)))</f>
        <v>3</v>
      </c>
      <c r="G4153" s="42" t="n">
        <f aca="false">IF(A4153="","",WORKDAY(B4153,F4153))</f>
        <v>46295</v>
      </c>
    </row>
    <row r="4154" customFormat="false" ht="15" hidden="false" customHeight="false" outlineLevel="0" collapsed="false">
      <c r="A4154" s="37" t="n">
        <v>1004153</v>
      </c>
      <c r="B4154" s="38" t="n">
        <v>46291</v>
      </c>
      <c r="C4154" s="39" t="s">
        <v>69</v>
      </c>
      <c r="D4154" s="39" t="s">
        <v>35</v>
      </c>
      <c r="E4154" s="40" t="n">
        <v>3.1</v>
      </c>
      <c r="F4154" s="41" t="n">
        <f aca="false">IF(A4154="","",INDEX(Assumptions!$B$16:$B$18,MATCH(C4154,Assumptions!$A$16:$A$18,0)))</f>
        <v>3</v>
      </c>
      <c r="G4154" s="42" t="n">
        <f aca="false">IF(A4154="","",WORKDAY(B4154,F4154))</f>
        <v>46295</v>
      </c>
    </row>
    <row r="4155" customFormat="false" ht="15" hidden="false" customHeight="false" outlineLevel="0" collapsed="false">
      <c r="A4155" s="37" t="n">
        <v>1004154</v>
      </c>
      <c r="B4155" s="38" t="n">
        <v>46291</v>
      </c>
      <c r="C4155" s="39" t="s">
        <v>70</v>
      </c>
      <c r="D4155" s="39" t="s">
        <v>31</v>
      </c>
      <c r="E4155" s="40" t="n">
        <v>3.1</v>
      </c>
      <c r="F4155" s="41" t="n">
        <f aca="false">IF(A4155="","",INDEX(Assumptions!$B$16:$B$18,MATCH(C4155,Assumptions!$A$16:$A$18,0)))</f>
        <v>5</v>
      </c>
      <c r="G4155" s="42" t="n">
        <f aca="false">IF(A4155="","",WORKDAY(B4155,F4155))</f>
        <v>46297</v>
      </c>
    </row>
    <row r="4156" customFormat="false" ht="15" hidden="false" customHeight="false" outlineLevel="0" collapsed="false">
      <c r="A4156" s="37" t="n">
        <v>1004155</v>
      </c>
      <c r="B4156" s="38" t="n">
        <v>46291</v>
      </c>
      <c r="C4156" s="39" t="s">
        <v>68</v>
      </c>
      <c r="D4156" s="39" t="s">
        <v>37</v>
      </c>
      <c r="E4156" s="40" t="n">
        <v>2.1</v>
      </c>
      <c r="F4156" s="41" t="n">
        <f aca="false">IF(A4156="","",INDEX(Assumptions!$B$16:$B$18,MATCH(C4156,Assumptions!$A$16:$A$18,0)))</f>
        <v>1</v>
      </c>
      <c r="G4156" s="42" t="n">
        <f aca="false">IF(A4156="","",WORKDAY(B4156,F4156))</f>
        <v>46293</v>
      </c>
    </row>
    <row r="4157" customFormat="false" ht="15" hidden="false" customHeight="false" outlineLevel="0" collapsed="false">
      <c r="A4157" s="37" t="n">
        <v>1004156</v>
      </c>
      <c r="B4157" s="38" t="n">
        <v>46291</v>
      </c>
      <c r="C4157" s="39" t="s">
        <v>69</v>
      </c>
      <c r="D4157" s="39" t="s">
        <v>39</v>
      </c>
      <c r="E4157" s="40" t="n">
        <v>4.1</v>
      </c>
      <c r="F4157" s="41" t="n">
        <f aca="false">IF(A4157="","",INDEX(Assumptions!$B$16:$B$18,MATCH(C4157,Assumptions!$A$16:$A$18,0)))</f>
        <v>3</v>
      </c>
      <c r="G4157" s="42" t="n">
        <f aca="false">IF(A4157="","",WORKDAY(B4157,F4157))</f>
        <v>46295</v>
      </c>
    </row>
    <row r="4158" customFormat="false" ht="15" hidden="false" customHeight="false" outlineLevel="0" collapsed="false">
      <c r="A4158" s="37" t="n">
        <v>1004157</v>
      </c>
      <c r="B4158" s="38" t="n">
        <v>46291</v>
      </c>
      <c r="C4158" s="39" t="s">
        <v>70</v>
      </c>
      <c r="D4158" s="39" t="s">
        <v>37</v>
      </c>
      <c r="E4158" s="40" t="n">
        <v>1.1</v>
      </c>
      <c r="F4158" s="41" t="n">
        <f aca="false">IF(A4158="","",INDEX(Assumptions!$B$16:$B$18,MATCH(C4158,Assumptions!$A$16:$A$18,0)))</f>
        <v>5</v>
      </c>
      <c r="G4158" s="42" t="n">
        <f aca="false">IF(A4158="","",WORKDAY(B4158,F4158))</f>
        <v>46297</v>
      </c>
    </row>
    <row r="4159" customFormat="false" ht="15" hidden="false" customHeight="false" outlineLevel="0" collapsed="false">
      <c r="A4159" s="37" t="n">
        <v>1004158</v>
      </c>
      <c r="B4159" s="38" t="n">
        <v>46291</v>
      </c>
      <c r="C4159" s="39" t="s">
        <v>69</v>
      </c>
      <c r="D4159" s="39" t="s">
        <v>39</v>
      </c>
      <c r="E4159" s="40" t="n">
        <v>0.7</v>
      </c>
      <c r="F4159" s="41" t="n">
        <f aca="false">IF(A4159="","",INDEX(Assumptions!$B$16:$B$18,MATCH(C4159,Assumptions!$A$16:$A$18,0)))</f>
        <v>3</v>
      </c>
      <c r="G4159" s="42" t="n">
        <f aca="false">IF(A4159="","",WORKDAY(B4159,F4159))</f>
        <v>46295</v>
      </c>
    </row>
    <row r="4160" customFormat="false" ht="15" hidden="false" customHeight="false" outlineLevel="0" collapsed="false">
      <c r="A4160" s="37" t="n">
        <v>1004159</v>
      </c>
      <c r="B4160" s="38" t="n">
        <v>46291</v>
      </c>
      <c r="C4160" s="39" t="s">
        <v>68</v>
      </c>
      <c r="D4160" s="39" t="s">
        <v>33</v>
      </c>
      <c r="E4160" s="40" t="n">
        <v>5.4</v>
      </c>
      <c r="F4160" s="41" t="n">
        <f aca="false">IF(A4160="","",INDEX(Assumptions!$B$16:$B$18,MATCH(C4160,Assumptions!$A$16:$A$18,0)))</f>
        <v>1</v>
      </c>
      <c r="G4160" s="42" t="n">
        <f aca="false">IF(A4160="","",WORKDAY(B4160,F4160))</f>
        <v>46293</v>
      </c>
    </row>
    <row r="4161" customFormat="false" ht="15" hidden="false" customHeight="false" outlineLevel="0" collapsed="false">
      <c r="A4161" s="37" t="n">
        <v>1004160</v>
      </c>
      <c r="B4161" s="38" t="n">
        <v>46291</v>
      </c>
      <c r="C4161" s="39" t="s">
        <v>70</v>
      </c>
      <c r="D4161" s="39" t="s">
        <v>39</v>
      </c>
      <c r="E4161" s="40" t="n">
        <v>3.8</v>
      </c>
      <c r="F4161" s="41" t="n">
        <f aca="false">IF(A4161="","",INDEX(Assumptions!$B$16:$B$18,MATCH(C4161,Assumptions!$A$16:$A$18,0)))</f>
        <v>5</v>
      </c>
      <c r="G4161" s="42" t="n">
        <f aca="false">IF(A4161="","",WORKDAY(B4161,F4161))</f>
        <v>46297</v>
      </c>
    </row>
    <row r="4162" customFormat="false" ht="15" hidden="false" customHeight="false" outlineLevel="0" collapsed="false">
      <c r="A4162" s="37" t="n">
        <v>1004161</v>
      </c>
      <c r="B4162" s="38" t="n">
        <v>46291</v>
      </c>
      <c r="C4162" s="39" t="s">
        <v>69</v>
      </c>
      <c r="D4162" s="39" t="s">
        <v>37</v>
      </c>
      <c r="E4162" s="40" t="n">
        <v>1.6</v>
      </c>
      <c r="F4162" s="41" t="n">
        <f aca="false">IF(A4162="","",INDEX(Assumptions!$B$16:$B$18,MATCH(C4162,Assumptions!$A$16:$A$18,0)))</f>
        <v>3</v>
      </c>
      <c r="G4162" s="42" t="n">
        <f aca="false">IF(A4162="","",WORKDAY(B4162,F4162))</f>
        <v>46295</v>
      </c>
    </row>
    <row r="4163" customFormat="false" ht="15" hidden="false" customHeight="false" outlineLevel="0" collapsed="false">
      <c r="A4163" s="37" t="n">
        <v>1004162</v>
      </c>
      <c r="B4163" s="38" t="n">
        <v>46291</v>
      </c>
      <c r="C4163" s="39" t="s">
        <v>69</v>
      </c>
      <c r="D4163" s="39" t="s">
        <v>35</v>
      </c>
      <c r="E4163" s="40" t="n">
        <v>2.9</v>
      </c>
      <c r="F4163" s="41" t="n">
        <f aca="false">IF(A4163="","",INDEX(Assumptions!$B$16:$B$18,MATCH(C4163,Assumptions!$A$16:$A$18,0)))</f>
        <v>3</v>
      </c>
      <c r="G4163" s="42" t="n">
        <f aca="false">IF(A4163="","",WORKDAY(B4163,F4163))</f>
        <v>46295</v>
      </c>
    </row>
    <row r="4164" customFormat="false" ht="15" hidden="false" customHeight="false" outlineLevel="0" collapsed="false">
      <c r="A4164" s="37" t="n">
        <v>1004163</v>
      </c>
      <c r="B4164" s="38" t="n">
        <v>46291</v>
      </c>
      <c r="C4164" s="39" t="s">
        <v>69</v>
      </c>
      <c r="D4164" s="39" t="s">
        <v>39</v>
      </c>
      <c r="E4164" s="40" t="n">
        <v>4.4</v>
      </c>
      <c r="F4164" s="41" t="n">
        <f aca="false">IF(A4164="","",INDEX(Assumptions!$B$16:$B$18,MATCH(C4164,Assumptions!$A$16:$A$18,0)))</f>
        <v>3</v>
      </c>
      <c r="G4164" s="42" t="n">
        <f aca="false">IF(A4164="","",WORKDAY(B4164,F4164))</f>
        <v>46295</v>
      </c>
    </row>
    <row r="4165" customFormat="false" ht="15" hidden="false" customHeight="false" outlineLevel="0" collapsed="false">
      <c r="A4165" s="37" t="n">
        <v>1004164</v>
      </c>
      <c r="B4165" s="38" t="n">
        <v>46291</v>
      </c>
      <c r="C4165" s="39" t="s">
        <v>69</v>
      </c>
      <c r="D4165" s="39" t="s">
        <v>33</v>
      </c>
      <c r="E4165" s="40" t="n">
        <v>4</v>
      </c>
      <c r="F4165" s="41" t="n">
        <f aca="false">IF(A4165="","",INDEX(Assumptions!$B$16:$B$18,MATCH(C4165,Assumptions!$A$16:$A$18,0)))</f>
        <v>3</v>
      </c>
      <c r="G4165" s="42" t="n">
        <f aca="false">IF(A4165="","",WORKDAY(B4165,F4165))</f>
        <v>46295</v>
      </c>
    </row>
    <row r="4166" customFormat="false" ht="15" hidden="false" customHeight="false" outlineLevel="0" collapsed="false">
      <c r="A4166" s="37" t="n">
        <v>1004165</v>
      </c>
      <c r="B4166" s="38" t="n">
        <v>46291</v>
      </c>
      <c r="C4166" s="39" t="s">
        <v>69</v>
      </c>
      <c r="D4166" s="39" t="s">
        <v>37</v>
      </c>
      <c r="E4166" s="40" t="n">
        <v>1.3</v>
      </c>
      <c r="F4166" s="41" t="n">
        <f aca="false">IF(A4166="","",INDEX(Assumptions!$B$16:$B$18,MATCH(C4166,Assumptions!$A$16:$A$18,0)))</f>
        <v>3</v>
      </c>
      <c r="G4166" s="42" t="n">
        <f aca="false">IF(A4166="","",WORKDAY(B4166,F4166))</f>
        <v>46295</v>
      </c>
    </row>
    <row r="4167" customFormat="false" ht="15" hidden="false" customHeight="false" outlineLevel="0" collapsed="false">
      <c r="A4167" s="37" t="n">
        <v>1004166</v>
      </c>
      <c r="B4167" s="38" t="n">
        <v>46291</v>
      </c>
      <c r="C4167" s="39" t="s">
        <v>69</v>
      </c>
      <c r="D4167" s="39" t="s">
        <v>39</v>
      </c>
      <c r="E4167" s="40" t="n">
        <v>1.6</v>
      </c>
      <c r="F4167" s="41" t="n">
        <f aca="false">IF(A4167="","",INDEX(Assumptions!$B$16:$B$18,MATCH(C4167,Assumptions!$A$16:$A$18,0)))</f>
        <v>3</v>
      </c>
      <c r="G4167" s="42" t="n">
        <f aca="false">IF(A4167="","",WORKDAY(B4167,F4167))</f>
        <v>46295</v>
      </c>
    </row>
    <row r="4168" customFormat="false" ht="15" hidden="false" customHeight="false" outlineLevel="0" collapsed="false">
      <c r="A4168" s="37" t="n">
        <v>1004167</v>
      </c>
      <c r="B4168" s="38" t="n">
        <v>46291</v>
      </c>
      <c r="C4168" s="39" t="s">
        <v>68</v>
      </c>
      <c r="D4168" s="39" t="s">
        <v>39</v>
      </c>
      <c r="E4168" s="40" t="n">
        <v>2</v>
      </c>
      <c r="F4168" s="41" t="n">
        <f aca="false">IF(A4168="","",INDEX(Assumptions!$B$16:$B$18,MATCH(C4168,Assumptions!$A$16:$A$18,0)))</f>
        <v>1</v>
      </c>
      <c r="G4168" s="42" t="n">
        <f aca="false">IF(A4168="","",WORKDAY(B4168,F4168))</f>
        <v>46293</v>
      </c>
    </row>
    <row r="4169" customFormat="false" ht="15" hidden="false" customHeight="false" outlineLevel="0" collapsed="false">
      <c r="A4169" s="37" t="n">
        <v>1004168</v>
      </c>
      <c r="B4169" s="38" t="n">
        <v>46291</v>
      </c>
      <c r="C4169" s="39" t="s">
        <v>69</v>
      </c>
      <c r="D4169" s="39" t="s">
        <v>35</v>
      </c>
      <c r="E4169" s="40" t="n">
        <v>6</v>
      </c>
      <c r="F4169" s="41" t="n">
        <f aca="false">IF(A4169="","",INDEX(Assumptions!$B$16:$B$18,MATCH(C4169,Assumptions!$A$16:$A$18,0)))</f>
        <v>3</v>
      </c>
      <c r="G4169" s="42" t="n">
        <f aca="false">IF(A4169="","",WORKDAY(B4169,F4169))</f>
        <v>46295</v>
      </c>
    </row>
    <row r="4170" customFormat="false" ht="15" hidden="false" customHeight="false" outlineLevel="0" collapsed="false">
      <c r="A4170" s="37" t="n">
        <v>1004169</v>
      </c>
      <c r="B4170" s="38" t="n">
        <v>46291</v>
      </c>
      <c r="C4170" s="39" t="s">
        <v>70</v>
      </c>
      <c r="D4170" s="39" t="s">
        <v>37</v>
      </c>
      <c r="E4170" s="40" t="n">
        <v>1.1</v>
      </c>
      <c r="F4170" s="41" t="n">
        <f aca="false">IF(A4170="","",INDEX(Assumptions!$B$16:$B$18,MATCH(C4170,Assumptions!$A$16:$A$18,0)))</f>
        <v>5</v>
      </c>
      <c r="G4170" s="42" t="n">
        <f aca="false">IF(A4170="","",WORKDAY(B4170,F4170))</f>
        <v>46297</v>
      </c>
    </row>
    <row r="4171" customFormat="false" ht="15" hidden="false" customHeight="false" outlineLevel="0" collapsed="false">
      <c r="A4171" s="37" t="n">
        <v>1004170</v>
      </c>
      <c r="B4171" s="38" t="n">
        <v>46291</v>
      </c>
      <c r="C4171" s="39" t="s">
        <v>69</v>
      </c>
      <c r="D4171" s="39" t="s">
        <v>35</v>
      </c>
      <c r="E4171" s="40" t="n">
        <v>0.9</v>
      </c>
      <c r="F4171" s="41" t="n">
        <f aca="false">IF(A4171="","",INDEX(Assumptions!$B$16:$B$18,MATCH(C4171,Assumptions!$A$16:$A$18,0)))</f>
        <v>3</v>
      </c>
      <c r="G4171" s="42" t="n">
        <f aca="false">IF(A4171="","",WORKDAY(B4171,F4171))</f>
        <v>46295</v>
      </c>
    </row>
    <row r="4172" customFormat="false" ht="15" hidden="false" customHeight="false" outlineLevel="0" collapsed="false">
      <c r="A4172" s="37" t="n">
        <v>1004171</v>
      </c>
      <c r="B4172" s="38" t="n">
        <v>46291</v>
      </c>
      <c r="C4172" s="39" t="s">
        <v>69</v>
      </c>
      <c r="D4172" s="39" t="s">
        <v>37</v>
      </c>
      <c r="E4172" s="40" t="n">
        <v>2.4</v>
      </c>
      <c r="F4172" s="41" t="n">
        <f aca="false">IF(A4172="","",INDEX(Assumptions!$B$16:$B$18,MATCH(C4172,Assumptions!$A$16:$A$18,0)))</f>
        <v>3</v>
      </c>
      <c r="G4172" s="42" t="n">
        <f aca="false">IF(A4172="","",WORKDAY(B4172,F4172))</f>
        <v>46295</v>
      </c>
    </row>
    <row r="4173" customFormat="false" ht="15" hidden="false" customHeight="false" outlineLevel="0" collapsed="false">
      <c r="A4173" s="37" t="n">
        <v>1004172</v>
      </c>
      <c r="B4173" s="38" t="n">
        <v>46291</v>
      </c>
      <c r="C4173" s="39" t="s">
        <v>69</v>
      </c>
      <c r="D4173" s="39" t="s">
        <v>39</v>
      </c>
      <c r="E4173" s="40" t="n">
        <v>1.1</v>
      </c>
      <c r="F4173" s="41" t="n">
        <f aca="false">IF(A4173="","",INDEX(Assumptions!$B$16:$B$18,MATCH(C4173,Assumptions!$A$16:$A$18,0)))</f>
        <v>3</v>
      </c>
      <c r="G4173" s="42" t="n">
        <f aca="false">IF(A4173="","",WORKDAY(B4173,F4173))</f>
        <v>46295</v>
      </c>
    </row>
    <row r="4174" customFormat="false" ht="15" hidden="false" customHeight="false" outlineLevel="0" collapsed="false">
      <c r="A4174" s="37" t="n">
        <v>1004173</v>
      </c>
      <c r="B4174" s="38" t="n">
        <v>46291</v>
      </c>
      <c r="C4174" s="39" t="s">
        <v>69</v>
      </c>
      <c r="D4174" s="39" t="s">
        <v>35</v>
      </c>
      <c r="E4174" s="40" t="n">
        <v>2</v>
      </c>
      <c r="F4174" s="41" t="n">
        <f aca="false">IF(A4174="","",INDEX(Assumptions!$B$16:$B$18,MATCH(C4174,Assumptions!$A$16:$A$18,0)))</f>
        <v>3</v>
      </c>
      <c r="G4174" s="42" t="n">
        <f aca="false">IF(A4174="","",WORKDAY(B4174,F4174))</f>
        <v>46295</v>
      </c>
    </row>
    <row r="4175" customFormat="false" ht="15" hidden="false" customHeight="false" outlineLevel="0" collapsed="false">
      <c r="A4175" s="37" t="n">
        <v>1004174</v>
      </c>
      <c r="B4175" s="38" t="n">
        <v>46291</v>
      </c>
      <c r="C4175" s="39" t="s">
        <v>68</v>
      </c>
      <c r="D4175" s="39" t="s">
        <v>31</v>
      </c>
      <c r="E4175" s="40" t="n">
        <v>1.7</v>
      </c>
      <c r="F4175" s="41" t="n">
        <f aca="false">IF(A4175="","",INDEX(Assumptions!$B$16:$B$18,MATCH(C4175,Assumptions!$A$16:$A$18,0)))</f>
        <v>1</v>
      </c>
      <c r="G4175" s="42" t="n">
        <f aca="false">IF(A4175="","",WORKDAY(B4175,F4175))</f>
        <v>46293</v>
      </c>
    </row>
    <row r="4176" customFormat="false" ht="15" hidden="false" customHeight="false" outlineLevel="0" collapsed="false">
      <c r="A4176" s="37" t="n">
        <v>1004175</v>
      </c>
      <c r="B4176" s="38" t="n">
        <v>46291</v>
      </c>
      <c r="C4176" s="39" t="s">
        <v>69</v>
      </c>
      <c r="D4176" s="39" t="s">
        <v>35</v>
      </c>
      <c r="E4176" s="40" t="n">
        <v>4.9</v>
      </c>
      <c r="F4176" s="41" t="n">
        <f aca="false">IF(A4176="","",INDEX(Assumptions!$B$16:$B$18,MATCH(C4176,Assumptions!$A$16:$A$18,0)))</f>
        <v>3</v>
      </c>
      <c r="G4176" s="42" t="n">
        <f aca="false">IF(A4176="","",WORKDAY(B4176,F4176))</f>
        <v>46295</v>
      </c>
    </row>
    <row r="4177" customFormat="false" ht="15" hidden="false" customHeight="false" outlineLevel="0" collapsed="false">
      <c r="A4177" s="37" t="n">
        <v>1004176</v>
      </c>
      <c r="B4177" s="38" t="n">
        <v>46291</v>
      </c>
      <c r="C4177" s="39" t="s">
        <v>69</v>
      </c>
      <c r="D4177" s="39" t="s">
        <v>31</v>
      </c>
      <c r="E4177" s="40" t="n">
        <v>0.9</v>
      </c>
      <c r="F4177" s="41" t="n">
        <f aca="false">IF(A4177="","",INDEX(Assumptions!$B$16:$B$18,MATCH(C4177,Assumptions!$A$16:$A$18,0)))</f>
        <v>3</v>
      </c>
      <c r="G4177" s="42" t="n">
        <f aca="false">IF(A4177="","",WORKDAY(B4177,F4177))</f>
        <v>46295</v>
      </c>
    </row>
    <row r="4178" customFormat="false" ht="15" hidden="false" customHeight="false" outlineLevel="0" collapsed="false">
      <c r="A4178" s="37" t="n">
        <v>1004177</v>
      </c>
      <c r="B4178" s="38" t="n">
        <v>46291</v>
      </c>
      <c r="C4178" s="39" t="s">
        <v>70</v>
      </c>
      <c r="D4178" s="39" t="s">
        <v>33</v>
      </c>
      <c r="E4178" s="40" t="n">
        <v>1.1</v>
      </c>
      <c r="F4178" s="41" t="n">
        <f aca="false">IF(A4178="","",INDEX(Assumptions!$B$16:$B$18,MATCH(C4178,Assumptions!$A$16:$A$18,0)))</f>
        <v>5</v>
      </c>
      <c r="G4178" s="42" t="n">
        <f aca="false">IF(A4178="","",WORKDAY(B4178,F4178))</f>
        <v>46297</v>
      </c>
    </row>
    <row r="4179" customFormat="false" ht="15" hidden="false" customHeight="false" outlineLevel="0" collapsed="false">
      <c r="A4179" s="37" t="n">
        <v>1004178</v>
      </c>
      <c r="B4179" s="38" t="n">
        <v>46291</v>
      </c>
      <c r="C4179" s="39" t="s">
        <v>69</v>
      </c>
      <c r="D4179" s="39" t="s">
        <v>35</v>
      </c>
      <c r="E4179" s="40" t="n">
        <v>2.1</v>
      </c>
      <c r="F4179" s="41" t="n">
        <f aca="false">IF(A4179="","",INDEX(Assumptions!$B$16:$B$18,MATCH(C4179,Assumptions!$A$16:$A$18,0)))</f>
        <v>3</v>
      </c>
      <c r="G4179" s="42" t="n">
        <f aca="false">IF(A4179="","",WORKDAY(B4179,F4179))</f>
        <v>46295</v>
      </c>
    </row>
    <row r="4180" customFormat="false" ht="15" hidden="false" customHeight="false" outlineLevel="0" collapsed="false">
      <c r="A4180" s="37" t="n">
        <v>1004179</v>
      </c>
      <c r="B4180" s="38" t="n">
        <v>46291</v>
      </c>
      <c r="C4180" s="39" t="s">
        <v>69</v>
      </c>
      <c r="D4180" s="39" t="s">
        <v>31</v>
      </c>
      <c r="E4180" s="40" t="n">
        <v>1.1</v>
      </c>
      <c r="F4180" s="41" t="n">
        <f aca="false">IF(A4180="","",INDEX(Assumptions!$B$16:$B$18,MATCH(C4180,Assumptions!$A$16:$A$18,0)))</f>
        <v>3</v>
      </c>
      <c r="G4180" s="42" t="n">
        <f aca="false">IF(A4180="","",WORKDAY(B4180,F4180))</f>
        <v>46295</v>
      </c>
    </row>
    <row r="4181" customFormat="false" ht="15" hidden="false" customHeight="false" outlineLevel="0" collapsed="false">
      <c r="A4181" s="37" t="n">
        <v>1004180</v>
      </c>
      <c r="B4181" s="38" t="n">
        <v>46291</v>
      </c>
      <c r="C4181" s="39" t="s">
        <v>69</v>
      </c>
      <c r="D4181" s="39" t="s">
        <v>37</v>
      </c>
      <c r="E4181" s="40" t="n">
        <v>1.1</v>
      </c>
      <c r="F4181" s="41" t="n">
        <f aca="false">IF(A4181="","",INDEX(Assumptions!$B$16:$B$18,MATCH(C4181,Assumptions!$A$16:$A$18,0)))</f>
        <v>3</v>
      </c>
      <c r="G4181" s="42" t="n">
        <f aca="false">IF(A4181="","",WORKDAY(B4181,F4181))</f>
        <v>46295</v>
      </c>
    </row>
    <row r="4182" customFormat="false" ht="15" hidden="false" customHeight="false" outlineLevel="0" collapsed="false">
      <c r="A4182" s="37" t="n">
        <v>1004181</v>
      </c>
      <c r="B4182" s="38" t="n">
        <v>46291</v>
      </c>
      <c r="C4182" s="39" t="s">
        <v>70</v>
      </c>
      <c r="D4182" s="39" t="s">
        <v>31</v>
      </c>
      <c r="E4182" s="40" t="n">
        <v>1.5</v>
      </c>
      <c r="F4182" s="41" t="n">
        <f aca="false">IF(A4182="","",INDEX(Assumptions!$B$16:$B$18,MATCH(C4182,Assumptions!$A$16:$A$18,0)))</f>
        <v>5</v>
      </c>
      <c r="G4182" s="42" t="n">
        <f aca="false">IF(A4182="","",WORKDAY(B4182,F4182))</f>
        <v>46297</v>
      </c>
    </row>
    <row r="4183" customFormat="false" ht="15" hidden="false" customHeight="false" outlineLevel="0" collapsed="false">
      <c r="A4183" s="37" t="n">
        <v>1004182</v>
      </c>
      <c r="B4183" s="38" t="n">
        <v>46291</v>
      </c>
      <c r="C4183" s="39" t="s">
        <v>69</v>
      </c>
      <c r="D4183" s="39" t="s">
        <v>33</v>
      </c>
      <c r="E4183" s="40" t="n">
        <v>5.3</v>
      </c>
      <c r="F4183" s="41" t="n">
        <f aca="false">IF(A4183="","",INDEX(Assumptions!$B$16:$B$18,MATCH(C4183,Assumptions!$A$16:$A$18,0)))</f>
        <v>3</v>
      </c>
      <c r="G4183" s="42" t="n">
        <f aca="false">IF(A4183="","",WORKDAY(B4183,F4183))</f>
        <v>46295</v>
      </c>
    </row>
    <row r="4184" customFormat="false" ht="15" hidden="false" customHeight="false" outlineLevel="0" collapsed="false">
      <c r="A4184" s="37" t="n">
        <v>1004183</v>
      </c>
      <c r="B4184" s="38" t="n">
        <v>46291</v>
      </c>
      <c r="C4184" s="39" t="s">
        <v>69</v>
      </c>
      <c r="D4184" s="39" t="s">
        <v>35</v>
      </c>
      <c r="E4184" s="40" t="n">
        <v>3.2</v>
      </c>
      <c r="F4184" s="41" t="n">
        <f aca="false">IF(A4184="","",INDEX(Assumptions!$B$16:$B$18,MATCH(C4184,Assumptions!$A$16:$A$18,0)))</f>
        <v>3</v>
      </c>
      <c r="G4184" s="42" t="n">
        <f aca="false">IF(A4184="","",WORKDAY(B4184,F4184))</f>
        <v>46295</v>
      </c>
    </row>
    <row r="4185" customFormat="false" ht="15" hidden="false" customHeight="false" outlineLevel="0" collapsed="false">
      <c r="A4185" s="37" t="n">
        <v>1004184</v>
      </c>
      <c r="B4185" s="38" t="n">
        <v>46291</v>
      </c>
      <c r="C4185" s="39" t="s">
        <v>70</v>
      </c>
      <c r="D4185" s="39" t="s">
        <v>33</v>
      </c>
      <c r="E4185" s="40" t="n">
        <v>0.7</v>
      </c>
      <c r="F4185" s="41" t="n">
        <f aca="false">IF(A4185="","",INDEX(Assumptions!$B$16:$B$18,MATCH(C4185,Assumptions!$A$16:$A$18,0)))</f>
        <v>5</v>
      </c>
      <c r="G4185" s="42" t="n">
        <f aca="false">IF(A4185="","",WORKDAY(B4185,F4185))</f>
        <v>46297</v>
      </c>
    </row>
    <row r="4186" customFormat="false" ht="15" hidden="false" customHeight="false" outlineLevel="0" collapsed="false">
      <c r="A4186" s="37" t="n">
        <v>1004185</v>
      </c>
      <c r="B4186" s="38" t="n">
        <v>46291</v>
      </c>
      <c r="C4186" s="39" t="s">
        <v>69</v>
      </c>
      <c r="D4186" s="39" t="s">
        <v>37</v>
      </c>
      <c r="E4186" s="40" t="n">
        <v>0.6</v>
      </c>
      <c r="F4186" s="41" t="n">
        <f aca="false">IF(A4186="","",INDEX(Assumptions!$B$16:$B$18,MATCH(C4186,Assumptions!$A$16:$A$18,0)))</f>
        <v>3</v>
      </c>
      <c r="G4186" s="42" t="n">
        <f aca="false">IF(A4186="","",WORKDAY(B4186,F4186))</f>
        <v>46295</v>
      </c>
    </row>
    <row r="4187" customFormat="false" ht="15" hidden="false" customHeight="false" outlineLevel="0" collapsed="false">
      <c r="A4187" s="37" t="n">
        <v>1004186</v>
      </c>
      <c r="B4187" s="38" t="n">
        <v>46291</v>
      </c>
      <c r="C4187" s="39" t="s">
        <v>69</v>
      </c>
      <c r="D4187" s="39" t="s">
        <v>39</v>
      </c>
      <c r="E4187" s="40" t="n">
        <v>0.4</v>
      </c>
      <c r="F4187" s="41" t="n">
        <f aca="false">IF(A4187="","",INDEX(Assumptions!$B$16:$B$18,MATCH(C4187,Assumptions!$A$16:$A$18,0)))</f>
        <v>3</v>
      </c>
      <c r="G4187" s="42" t="n">
        <f aca="false">IF(A4187="","",WORKDAY(B4187,F4187))</f>
        <v>46295</v>
      </c>
    </row>
    <row r="4188" customFormat="false" ht="15" hidden="false" customHeight="false" outlineLevel="0" collapsed="false">
      <c r="A4188" s="37" t="n">
        <v>1004187</v>
      </c>
      <c r="B4188" s="38" t="n">
        <v>46291</v>
      </c>
      <c r="C4188" s="39" t="s">
        <v>68</v>
      </c>
      <c r="D4188" s="39" t="s">
        <v>39</v>
      </c>
      <c r="E4188" s="40" t="n">
        <v>0.7</v>
      </c>
      <c r="F4188" s="41" t="n">
        <f aca="false">IF(A4188="","",INDEX(Assumptions!$B$16:$B$18,MATCH(C4188,Assumptions!$A$16:$A$18,0)))</f>
        <v>1</v>
      </c>
      <c r="G4188" s="42" t="n">
        <f aca="false">IF(A4188="","",WORKDAY(B4188,F4188))</f>
        <v>46293</v>
      </c>
    </row>
    <row r="4189" customFormat="false" ht="15" hidden="false" customHeight="false" outlineLevel="0" collapsed="false">
      <c r="A4189" s="37" t="n">
        <v>1004188</v>
      </c>
      <c r="B4189" s="38" t="n">
        <v>46291</v>
      </c>
      <c r="C4189" s="39" t="s">
        <v>69</v>
      </c>
      <c r="D4189" s="39" t="s">
        <v>31</v>
      </c>
      <c r="E4189" s="40" t="n">
        <v>1.3</v>
      </c>
      <c r="F4189" s="41" t="n">
        <f aca="false">IF(A4189="","",INDEX(Assumptions!$B$16:$B$18,MATCH(C4189,Assumptions!$A$16:$A$18,0)))</f>
        <v>3</v>
      </c>
      <c r="G4189" s="42" t="n">
        <f aca="false">IF(A4189="","",WORKDAY(B4189,F4189))</f>
        <v>46295</v>
      </c>
    </row>
    <row r="4190" customFormat="false" ht="15" hidden="false" customHeight="false" outlineLevel="0" collapsed="false">
      <c r="A4190" s="37" t="n">
        <v>1004189</v>
      </c>
      <c r="B4190" s="38" t="n">
        <v>46291</v>
      </c>
      <c r="C4190" s="39" t="s">
        <v>69</v>
      </c>
      <c r="D4190" s="39" t="s">
        <v>39</v>
      </c>
      <c r="E4190" s="40" t="n">
        <v>4.9</v>
      </c>
      <c r="F4190" s="41" t="n">
        <f aca="false">IF(A4190="","",INDEX(Assumptions!$B$16:$B$18,MATCH(C4190,Assumptions!$A$16:$A$18,0)))</f>
        <v>3</v>
      </c>
      <c r="G4190" s="42" t="n">
        <f aca="false">IF(A4190="","",WORKDAY(B4190,F4190))</f>
        <v>46295</v>
      </c>
    </row>
    <row r="4191" customFormat="false" ht="15" hidden="false" customHeight="false" outlineLevel="0" collapsed="false">
      <c r="A4191" s="37" t="n">
        <v>1004190</v>
      </c>
      <c r="B4191" s="38" t="n">
        <v>46291</v>
      </c>
      <c r="C4191" s="39" t="s">
        <v>69</v>
      </c>
      <c r="D4191" s="39" t="s">
        <v>31</v>
      </c>
      <c r="E4191" s="40" t="n">
        <v>6.4</v>
      </c>
      <c r="F4191" s="41" t="n">
        <f aca="false">IF(A4191="","",INDEX(Assumptions!$B$16:$B$18,MATCH(C4191,Assumptions!$A$16:$A$18,0)))</f>
        <v>3</v>
      </c>
      <c r="G4191" s="42" t="n">
        <f aca="false">IF(A4191="","",WORKDAY(B4191,F4191))</f>
        <v>46295</v>
      </c>
    </row>
    <row r="4192" customFormat="false" ht="15" hidden="false" customHeight="false" outlineLevel="0" collapsed="false">
      <c r="A4192" s="37" t="n">
        <v>1004191</v>
      </c>
      <c r="B4192" s="38" t="n">
        <v>46291</v>
      </c>
      <c r="C4192" s="39" t="s">
        <v>68</v>
      </c>
      <c r="D4192" s="39" t="s">
        <v>33</v>
      </c>
      <c r="E4192" s="40" t="n">
        <v>1.1</v>
      </c>
      <c r="F4192" s="41" t="n">
        <f aca="false">IF(A4192="","",INDEX(Assumptions!$B$16:$B$18,MATCH(C4192,Assumptions!$A$16:$A$18,0)))</f>
        <v>1</v>
      </c>
      <c r="G4192" s="42" t="n">
        <f aca="false">IF(A4192="","",WORKDAY(B4192,F4192))</f>
        <v>46293</v>
      </c>
    </row>
    <row r="4193" customFormat="false" ht="15" hidden="false" customHeight="false" outlineLevel="0" collapsed="false">
      <c r="A4193" s="37" t="n">
        <v>1004192</v>
      </c>
      <c r="B4193" s="38" t="n">
        <v>46291</v>
      </c>
      <c r="C4193" s="39" t="s">
        <v>69</v>
      </c>
      <c r="D4193" s="39" t="s">
        <v>37</v>
      </c>
      <c r="E4193" s="40" t="n">
        <v>2.8</v>
      </c>
      <c r="F4193" s="41" t="n">
        <f aca="false">IF(A4193="","",INDEX(Assumptions!$B$16:$B$18,MATCH(C4193,Assumptions!$A$16:$A$18,0)))</f>
        <v>3</v>
      </c>
      <c r="G4193" s="42" t="n">
        <f aca="false">IF(A4193="","",WORKDAY(B4193,F4193))</f>
        <v>46295</v>
      </c>
    </row>
    <row r="4194" customFormat="false" ht="15" hidden="false" customHeight="false" outlineLevel="0" collapsed="false">
      <c r="A4194" s="37" t="n">
        <v>1004193</v>
      </c>
      <c r="B4194" s="38" t="n">
        <v>46291</v>
      </c>
      <c r="C4194" s="39" t="s">
        <v>69</v>
      </c>
      <c r="D4194" s="39" t="s">
        <v>39</v>
      </c>
      <c r="E4194" s="40" t="n">
        <v>0.9</v>
      </c>
      <c r="F4194" s="41" t="n">
        <f aca="false">IF(A4194="","",INDEX(Assumptions!$B$16:$B$18,MATCH(C4194,Assumptions!$A$16:$A$18,0)))</f>
        <v>3</v>
      </c>
      <c r="G4194" s="42" t="n">
        <f aca="false">IF(A4194="","",WORKDAY(B4194,F4194))</f>
        <v>46295</v>
      </c>
    </row>
    <row r="4195" customFormat="false" ht="15" hidden="false" customHeight="false" outlineLevel="0" collapsed="false">
      <c r="A4195" s="37" t="n">
        <v>1004194</v>
      </c>
      <c r="B4195" s="38" t="n">
        <v>46291</v>
      </c>
      <c r="C4195" s="39" t="s">
        <v>68</v>
      </c>
      <c r="D4195" s="39" t="s">
        <v>31</v>
      </c>
      <c r="E4195" s="40" t="n">
        <v>2.4</v>
      </c>
      <c r="F4195" s="41" t="n">
        <f aca="false">IF(A4195="","",INDEX(Assumptions!$B$16:$B$18,MATCH(C4195,Assumptions!$A$16:$A$18,0)))</f>
        <v>1</v>
      </c>
      <c r="G4195" s="42" t="n">
        <f aca="false">IF(A4195="","",WORKDAY(B4195,F4195))</f>
        <v>46293</v>
      </c>
    </row>
    <row r="4196" customFormat="false" ht="15" hidden="false" customHeight="false" outlineLevel="0" collapsed="false">
      <c r="A4196" s="37" t="n">
        <v>1004195</v>
      </c>
      <c r="B4196" s="38" t="n">
        <v>46291</v>
      </c>
      <c r="C4196" s="39" t="s">
        <v>69</v>
      </c>
      <c r="D4196" s="39" t="s">
        <v>39</v>
      </c>
      <c r="E4196" s="40" t="n">
        <v>1.7</v>
      </c>
      <c r="F4196" s="41" t="n">
        <f aca="false">IF(A4196="","",INDEX(Assumptions!$B$16:$B$18,MATCH(C4196,Assumptions!$A$16:$A$18,0)))</f>
        <v>3</v>
      </c>
      <c r="G4196" s="42" t="n">
        <f aca="false">IF(A4196="","",WORKDAY(B4196,F4196))</f>
        <v>46295</v>
      </c>
    </row>
    <row r="4197" customFormat="false" ht="15" hidden="false" customHeight="false" outlineLevel="0" collapsed="false">
      <c r="A4197" s="37" t="n">
        <v>1004196</v>
      </c>
      <c r="B4197" s="38" t="n">
        <v>46291</v>
      </c>
      <c r="C4197" s="39" t="s">
        <v>70</v>
      </c>
      <c r="D4197" s="39" t="s">
        <v>33</v>
      </c>
      <c r="E4197" s="40" t="n">
        <v>0.4</v>
      </c>
      <c r="F4197" s="41" t="n">
        <f aca="false">IF(A4197="","",INDEX(Assumptions!$B$16:$B$18,MATCH(C4197,Assumptions!$A$16:$A$18,0)))</f>
        <v>5</v>
      </c>
      <c r="G4197" s="42" t="n">
        <f aca="false">IF(A4197="","",WORKDAY(B4197,F4197))</f>
        <v>46297</v>
      </c>
    </row>
    <row r="4198" customFormat="false" ht="15" hidden="false" customHeight="false" outlineLevel="0" collapsed="false">
      <c r="A4198" s="37" t="n">
        <v>1004197</v>
      </c>
      <c r="B4198" s="38" t="n">
        <v>46291</v>
      </c>
      <c r="C4198" s="39" t="s">
        <v>69</v>
      </c>
      <c r="D4198" s="39" t="s">
        <v>35</v>
      </c>
      <c r="E4198" s="40" t="n">
        <v>4.6</v>
      </c>
      <c r="F4198" s="41" t="n">
        <f aca="false">IF(A4198="","",INDEX(Assumptions!$B$16:$B$18,MATCH(C4198,Assumptions!$A$16:$A$18,0)))</f>
        <v>3</v>
      </c>
      <c r="G4198" s="42" t="n">
        <f aca="false">IF(A4198="","",WORKDAY(B4198,F4198))</f>
        <v>46295</v>
      </c>
    </row>
    <row r="4199" customFormat="false" ht="15" hidden="false" customHeight="false" outlineLevel="0" collapsed="false">
      <c r="A4199" s="37" t="n">
        <v>1004198</v>
      </c>
      <c r="B4199" s="38" t="n">
        <v>46291</v>
      </c>
      <c r="C4199" s="39" t="s">
        <v>68</v>
      </c>
      <c r="D4199" s="39" t="s">
        <v>37</v>
      </c>
      <c r="E4199" s="40" t="n">
        <v>4.4</v>
      </c>
      <c r="F4199" s="41" t="n">
        <f aca="false">IF(A4199="","",INDEX(Assumptions!$B$16:$B$18,MATCH(C4199,Assumptions!$A$16:$A$18,0)))</f>
        <v>1</v>
      </c>
      <c r="G4199" s="42" t="n">
        <f aca="false">IF(A4199="","",WORKDAY(B4199,F4199))</f>
        <v>46293</v>
      </c>
    </row>
    <row r="4200" customFormat="false" ht="15" hidden="false" customHeight="false" outlineLevel="0" collapsed="false">
      <c r="A4200" s="37" t="n">
        <v>1004199</v>
      </c>
      <c r="B4200" s="38" t="n">
        <v>46291</v>
      </c>
      <c r="C4200" s="39" t="s">
        <v>69</v>
      </c>
      <c r="D4200" s="39" t="s">
        <v>37</v>
      </c>
      <c r="E4200" s="40" t="n">
        <v>0.4</v>
      </c>
      <c r="F4200" s="41" t="n">
        <f aca="false">IF(A4200="","",INDEX(Assumptions!$B$16:$B$18,MATCH(C4200,Assumptions!$A$16:$A$18,0)))</f>
        <v>3</v>
      </c>
      <c r="G4200" s="42" t="n">
        <f aca="false">IF(A4200="","",WORKDAY(B4200,F4200))</f>
        <v>46295</v>
      </c>
    </row>
    <row r="4201" customFormat="false" ht="15" hidden="false" customHeight="false" outlineLevel="0" collapsed="false">
      <c r="A4201" s="37" t="n">
        <v>1004200</v>
      </c>
      <c r="B4201" s="38" t="n">
        <v>46291</v>
      </c>
      <c r="C4201" s="39" t="s">
        <v>70</v>
      </c>
      <c r="D4201" s="39" t="s">
        <v>39</v>
      </c>
      <c r="E4201" s="40" t="n">
        <v>2.9</v>
      </c>
      <c r="F4201" s="41" t="n">
        <f aca="false">IF(A4201="","",INDEX(Assumptions!$B$16:$B$18,MATCH(C4201,Assumptions!$A$16:$A$18,0)))</f>
        <v>5</v>
      </c>
      <c r="G4201" s="42" t="n">
        <f aca="false">IF(A4201="","",WORKDAY(B4201,F4201))</f>
        <v>46297</v>
      </c>
    </row>
    <row r="4202" customFormat="false" ht="15" hidden="false" customHeight="false" outlineLevel="0" collapsed="false">
      <c r="A4202" s="37" t="n">
        <v>1004201</v>
      </c>
      <c r="B4202" s="38" t="n">
        <v>46291</v>
      </c>
      <c r="C4202" s="39" t="s">
        <v>69</v>
      </c>
      <c r="D4202" s="39" t="s">
        <v>35</v>
      </c>
      <c r="E4202" s="40" t="n">
        <v>2.2</v>
      </c>
      <c r="F4202" s="41" t="n">
        <f aca="false">IF(A4202="","",INDEX(Assumptions!$B$16:$B$18,MATCH(C4202,Assumptions!$A$16:$A$18,0)))</f>
        <v>3</v>
      </c>
      <c r="G4202" s="42" t="n">
        <f aca="false">IF(A4202="","",WORKDAY(B4202,F4202))</f>
        <v>46295</v>
      </c>
    </row>
    <row r="4203" customFormat="false" ht="15" hidden="false" customHeight="false" outlineLevel="0" collapsed="false">
      <c r="A4203" s="37" t="n">
        <v>1004202</v>
      </c>
      <c r="B4203" s="38" t="n">
        <v>46291</v>
      </c>
      <c r="C4203" s="39" t="s">
        <v>68</v>
      </c>
      <c r="D4203" s="39" t="s">
        <v>31</v>
      </c>
      <c r="E4203" s="40" t="n">
        <v>2.7</v>
      </c>
      <c r="F4203" s="41" t="n">
        <f aca="false">IF(A4203="","",INDEX(Assumptions!$B$16:$B$18,MATCH(C4203,Assumptions!$A$16:$A$18,0)))</f>
        <v>1</v>
      </c>
      <c r="G4203" s="42" t="n">
        <f aca="false">IF(A4203="","",WORKDAY(B4203,F4203))</f>
        <v>46293</v>
      </c>
    </row>
    <row r="4204" customFormat="false" ht="15" hidden="false" customHeight="false" outlineLevel="0" collapsed="false">
      <c r="A4204" s="37" t="n">
        <v>1004203</v>
      </c>
      <c r="B4204" s="38" t="n">
        <v>46291</v>
      </c>
      <c r="C4204" s="39" t="s">
        <v>68</v>
      </c>
      <c r="D4204" s="39" t="s">
        <v>31</v>
      </c>
      <c r="E4204" s="40" t="n">
        <v>4.5</v>
      </c>
      <c r="F4204" s="41" t="n">
        <f aca="false">IF(A4204="","",INDEX(Assumptions!$B$16:$B$18,MATCH(C4204,Assumptions!$A$16:$A$18,0)))</f>
        <v>1</v>
      </c>
      <c r="G4204" s="42" t="n">
        <f aca="false">IF(A4204="","",WORKDAY(B4204,F4204))</f>
        <v>46293</v>
      </c>
    </row>
    <row r="4205" customFormat="false" ht="15" hidden="false" customHeight="false" outlineLevel="0" collapsed="false">
      <c r="A4205" s="37" t="n">
        <v>1004204</v>
      </c>
      <c r="B4205" s="38" t="n">
        <v>46291</v>
      </c>
      <c r="C4205" s="39" t="s">
        <v>68</v>
      </c>
      <c r="D4205" s="39" t="s">
        <v>37</v>
      </c>
      <c r="E4205" s="40" t="n">
        <v>0.5</v>
      </c>
      <c r="F4205" s="41" t="n">
        <f aca="false">IF(A4205="","",INDEX(Assumptions!$B$16:$B$18,MATCH(C4205,Assumptions!$A$16:$A$18,0)))</f>
        <v>1</v>
      </c>
      <c r="G4205" s="42" t="n">
        <f aca="false">IF(A4205="","",WORKDAY(B4205,F4205))</f>
        <v>46293</v>
      </c>
    </row>
    <row r="4206" customFormat="false" ht="15" hidden="false" customHeight="false" outlineLevel="0" collapsed="false">
      <c r="A4206" s="37" t="n">
        <v>1004205</v>
      </c>
      <c r="B4206" s="38" t="n">
        <v>46291</v>
      </c>
      <c r="C4206" s="39" t="s">
        <v>69</v>
      </c>
      <c r="D4206" s="39" t="s">
        <v>37</v>
      </c>
      <c r="E4206" s="40" t="n">
        <v>4.3</v>
      </c>
      <c r="F4206" s="41" t="n">
        <f aca="false">IF(A4206="","",INDEX(Assumptions!$B$16:$B$18,MATCH(C4206,Assumptions!$A$16:$A$18,0)))</f>
        <v>3</v>
      </c>
      <c r="G4206" s="42" t="n">
        <f aca="false">IF(A4206="","",WORKDAY(B4206,F4206))</f>
        <v>46295</v>
      </c>
    </row>
    <row r="4207" customFormat="false" ht="15" hidden="false" customHeight="false" outlineLevel="0" collapsed="false">
      <c r="A4207" s="37" t="n">
        <v>1004206</v>
      </c>
      <c r="B4207" s="38" t="n">
        <v>46291</v>
      </c>
      <c r="C4207" s="39" t="s">
        <v>69</v>
      </c>
      <c r="D4207" s="39" t="s">
        <v>31</v>
      </c>
      <c r="E4207" s="40" t="n">
        <v>1</v>
      </c>
      <c r="F4207" s="41" t="n">
        <f aca="false">IF(A4207="","",INDEX(Assumptions!$B$16:$B$18,MATCH(C4207,Assumptions!$A$16:$A$18,0)))</f>
        <v>3</v>
      </c>
      <c r="G4207" s="42" t="n">
        <f aca="false">IF(A4207="","",WORKDAY(B4207,F4207))</f>
        <v>46295</v>
      </c>
    </row>
    <row r="4208" customFormat="false" ht="15" hidden="false" customHeight="false" outlineLevel="0" collapsed="false">
      <c r="A4208" s="37" t="n">
        <v>1004207</v>
      </c>
      <c r="B4208" s="38" t="n">
        <v>46291</v>
      </c>
      <c r="C4208" s="39" t="s">
        <v>70</v>
      </c>
      <c r="D4208" s="39" t="s">
        <v>35</v>
      </c>
      <c r="E4208" s="40" t="n">
        <v>1.4</v>
      </c>
      <c r="F4208" s="41" t="n">
        <f aca="false">IF(A4208="","",INDEX(Assumptions!$B$16:$B$18,MATCH(C4208,Assumptions!$A$16:$A$18,0)))</f>
        <v>5</v>
      </c>
      <c r="G4208" s="42" t="n">
        <f aca="false">IF(A4208="","",WORKDAY(B4208,F4208))</f>
        <v>46297</v>
      </c>
    </row>
    <row r="4209" customFormat="false" ht="15" hidden="false" customHeight="false" outlineLevel="0" collapsed="false">
      <c r="A4209" s="37" t="n">
        <v>1004208</v>
      </c>
      <c r="B4209" s="38" t="n">
        <v>46291</v>
      </c>
      <c r="C4209" s="39" t="s">
        <v>69</v>
      </c>
      <c r="D4209" s="39" t="s">
        <v>37</v>
      </c>
      <c r="E4209" s="40" t="n">
        <v>1</v>
      </c>
      <c r="F4209" s="41" t="n">
        <f aca="false">IF(A4209="","",INDEX(Assumptions!$B$16:$B$18,MATCH(C4209,Assumptions!$A$16:$A$18,0)))</f>
        <v>3</v>
      </c>
      <c r="G4209" s="42" t="n">
        <f aca="false">IF(A4209="","",WORKDAY(B4209,F4209))</f>
        <v>46295</v>
      </c>
    </row>
    <row r="4210" customFormat="false" ht="15" hidden="false" customHeight="false" outlineLevel="0" collapsed="false">
      <c r="A4210" s="37" t="n">
        <v>1004209</v>
      </c>
      <c r="B4210" s="38" t="n">
        <v>46291</v>
      </c>
      <c r="C4210" s="39" t="s">
        <v>69</v>
      </c>
      <c r="D4210" s="39" t="s">
        <v>33</v>
      </c>
      <c r="E4210" s="40" t="n">
        <v>2.3</v>
      </c>
      <c r="F4210" s="41" t="n">
        <f aca="false">IF(A4210="","",INDEX(Assumptions!$B$16:$B$18,MATCH(C4210,Assumptions!$A$16:$A$18,0)))</f>
        <v>3</v>
      </c>
      <c r="G4210" s="42" t="n">
        <f aca="false">IF(A4210="","",WORKDAY(B4210,F4210))</f>
        <v>46295</v>
      </c>
    </row>
    <row r="4211" customFormat="false" ht="15" hidden="false" customHeight="false" outlineLevel="0" collapsed="false">
      <c r="A4211" s="37" t="n">
        <v>1004210</v>
      </c>
      <c r="B4211" s="38" t="n">
        <v>46291</v>
      </c>
      <c r="C4211" s="39" t="s">
        <v>69</v>
      </c>
      <c r="D4211" s="39" t="s">
        <v>37</v>
      </c>
      <c r="E4211" s="40" t="n">
        <v>1.3</v>
      </c>
      <c r="F4211" s="41" t="n">
        <f aca="false">IF(A4211="","",INDEX(Assumptions!$B$16:$B$18,MATCH(C4211,Assumptions!$A$16:$A$18,0)))</f>
        <v>3</v>
      </c>
      <c r="G4211" s="42" t="n">
        <f aca="false">IF(A4211="","",WORKDAY(B4211,F4211))</f>
        <v>46295</v>
      </c>
    </row>
    <row r="4212" customFormat="false" ht="15" hidden="false" customHeight="false" outlineLevel="0" collapsed="false">
      <c r="A4212" s="37" t="n">
        <v>1004211</v>
      </c>
      <c r="B4212" s="38" t="n">
        <v>46291</v>
      </c>
      <c r="C4212" s="39" t="s">
        <v>69</v>
      </c>
      <c r="D4212" s="39" t="s">
        <v>35</v>
      </c>
      <c r="E4212" s="40" t="n">
        <v>2.3</v>
      </c>
      <c r="F4212" s="41" t="n">
        <f aca="false">IF(A4212="","",INDEX(Assumptions!$B$16:$B$18,MATCH(C4212,Assumptions!$A$16:$A$18,0)))</f>
        <v>3</v>
      </c>
      <c r="G4212" s="42" t="n">
        <f aca="false">IF(A4212="","",WORKDAY(B4212,F4212))</f>
        <v>46295</v>
      </c>
    </row>
    <row r="4213" customFormat="false" ht="15" hidden="false" customHeight="false" outlineLevel="0" collapsed="false">
      <c r="A4213" s="37" t="n">
        <v>1004212</v>
      </c>
      <c r="B4213" s="38" t="n">
        <v>46291</v>
      </c>
      <c r="C4213" s="39" t="s">
        <v>68</v>
      </c>
      <c r="D4213" s="39" t="s">
        <v>35</v>
      </c>
      <c r="E4213" s="40" t="n">
        <v>2</v>
      </c>
      <c r="F4213" s="41" t="n">
        <f aca="false">IF(A4213="","",INDEX(Assumptions!$B$16:$B$18,MATCH(C4213,Assumptions!$A$16:$A$18,0)))</f>
        <v>1</v>
      </c>
      <c r="G4213" s="42" t="n">
        <f aca="false">IF(A4213="","",WORKDAY(B4213,F4213))</f>
        <v>46293</v>
      </c>
    </row>
    <row r="4214" customFormat="false" ht="15" hidden="false" customHeight="false" outlineLevel="0" collapsed="false">
      <c r="A4214" s="37" t="n">
        <v>1004213</v>
      </c>
      <c r="B4214" s="38" t="n">
        <v>46291</v>
      </c>
      <c r="C4214" s="39" t="s">
        <v>69</v>
      </c>
      <c r="D4214" s="39" t="s">
        <v>37</v>
      </c>
      <c r="E4214" s="40" t="n">
        <v>1.5</v>
      </c>
      <c r="F4214" s="41" t="n">
        <f aca="false">IF(A4214="","",INDEX(Assumptions!$B$16:$B$18,MATCH(C4214,Assumptions!$A$16:$A$18,0)))</f>
        <v>3</v>
      </c>
      <c r="G4214" s="42" t="n">
        <f aca="false">IF(A4214="","",WORKDAY(B4214,F4214))</f>
        <v>46295</v>
      </c>
    </row>
    <row r="4215" customFormat="false" ht="15" hidden="false" customHeight="false" outlineLevel="0" collapsed="false">
      <c r="A4215" s="37" t="n">
        <v>1004214</v>
      </c>
      <c r="B4215" s="38" t="n">
        <v>46291</v>
      </c>
      <c r="C4215" s="39" t="s">
        <v>68</v>
      </c>
      <c r="D4215" s="39" t="s">
        <v>37</v>
      </c>
      <c r="E4215" s="40" t="n">
        <v>2.5</v>
      </c>
      <c r="F4215" s="41" t="n">
        <f aca="false">IF(A4215="","",INDEX(Assumptions!$B$16:$B$18,MATCH(C4215,Assumptions!$A$16:$A$18,0)))</f>
        <v>1</v>
      </c>
      <c r="G4215" s="42" t="n">
        <f aca="false">IF(A4215="","",WORKDAY(B4215,F4215))</f>
        <v>46293</v>
      </c>
    </row>
    <row r="4216" customFormat="false" ht="15" hidden="false" customHeight="false" outlineLevel="0" collapsed="false">
      <c r="A4216" s="37" t="n">
        <v>1004215</v>
      </c>
      <c r="B4216" s="38" t="n">
        <v>46291</v>
      </c>
      <c r="C4216" s="39" t="s">
        <v>69</v>
      </c>
      <c r="D4216" s="39" t="s">
        <v>31</v>
      </c>
      <c r="E4216" s="40" t="n">
        <v>1.3</v>
      </c>
      <c r="F4216" s="41" t="n">
        <f aca="false">IF(A4216="","",INDEX(Assumptions!$B$16:$B$18,MATCH(C4216,Assumptions!$A$16:$A$18,0)))</f>
        <v>3</v>
      </c>
      <c r="G4216" s="42" t="n">
        <f aca="false">IF(A4216="","",WORKDAY(B4216,F4216))</f>
        <v>46295</v>
      </c>
    </row>
    <row r="4217" customFormat="false" ht="15" hidden="false" customHeight="false" outlineLevel="0" collapsed="false">
      <c r="A4217" s="37" t="n">
        <v>1004216</v>
      </c>
      <c r="B4217" s="38" t="n">
        <v>46291</v>
      </c>
      <c r="C4217" s="39" t="s">
        <v>68</v>
      </c>
      <c r="D4217" s="39" t="s">
        <v>31</v>
      </c>
      <c r="E4217" s="40" t="n">
        <v>2.1</v>
      </c>
      <c r="F4217" s="41" t="n">
        <f aca="false">IF(A4217="","",INDEX(Assumptions!$B$16:$B$18,MATCH(C4217,Assumptions!$A$16:$A$18,0)))</f>
        <v>1</v>
      </c>
      <c r="G4217" s="42" t="n">
        <f aca="false">IF(A4217="","",WORKDAY(B4217,F4217))</f>
        <v>46293</v>
      </c>
    </row>
    <row r="4218" customFormat="false" ht="15" hidden="false" customHeight="false" outlineLevel="0" collapsed="false">
      <c r="A4218" s="37" t="n">
        <v>1004217</v>
      </c>
      <c r="B4218" s="38" t="n">
        <v>46291</v>
      </c>
      <c r="C4218" s="39" t="s">
        <v>68</v>
      </c>
      <c r="D4218" s="39" t="s">
        <v>33</v>
      </c>
      <c r="E4218" s="40" t="n">
        <v>3.8</v>
      </c>
      <c r="F4218" s="41" t="n">
        <f aca="false">IF(A4218="","",INDEX(Assumptions!$B$16:$B$18,MATCH(C4218,Assumptions!$A$16:$A$18,0)))</f>
        <v>1</v>
      </c>
      <c r="G4218" s="42" t="n">
        <f aca="false">IF(A4218="","",WORKDAY(B4218,F4218))</f>
        <v>46293</v>
      </c>
    </row>
    <row r="4219" customFormat="false" ht="15" hidden="false" customHeight="false" outlineLevel="0" collapsed="false">
      <c r="A4219" s="37" t="n">
        <v>1004218</v>
      </c>
      <c r="B4219" s="38" t="n">
        <v>46291</v>
      </c>
      <c r="C4219" s="39" t="s">
        <v>70</v>
      </c>
      <c r="D4219" s="39" t="s">
        <v>31</v>
      </c>
      <c r="E4219" s="40" t="n">
        <v>2.6</v>
      </c>
      <c r="F4219" s="41" t="n">
        <f aca="false">IF(A4219="","",INDEX(Assumptions!$B$16:$B$18,MATCH(C4219,Assumptions!$A$16:$A$18,0)))</f>
        <v>5</v>
      </c>
      <c r="G4219" s="42" t="n">
        <f aca="false">IF(A4219="","",WORKDAY(B4219,F4219))</f>
        <v>46297</v>
      </c>
    </row>
    <row r="4220" customFormat="false" ht="15" hidden="false" customHeight="false" outlineLevel="0" collapsed="false">
      <c r="A4220" s="37" t="n">
        <v>1004219</v>
      </c>
      <c r="B4220" s="38" t="n">
        <v>46291</v>
      </c>
      <c r="C4220" s="39" t="s">
        <v>69</v>
      </c>
      <c r="D4220" s="39" t="s">
        <v>33</v>
      </c>
      <c r="E4220" s="40" t="n">
        <v>1.9</v>
      </c>
      <c r="F4220" s="41" t="n">
        <f aca="false">IF(A4220="","",INDEX(Assumptions!$B$16:$B$18,MATCH(C4220,Assumptions!$A$16:$A$18,0)))</f>
        <v>3</v>
      </c>
      <c r="G4220" s="42" t="n">
        <f aca="false">IF(A4220="","",WORKDAY(B4220,F4220))</f>
        <v>46295</v>
      </c>
    </row>
    <row r="4221" customFormat="false" ht="15" hidden="false" customHeight="false" outlineLevel="0" collapsed="false">
      <c r="A4221" s="37" t="n">
        <v>1004220</v>
      </c>
      <c r="B4221" s="38" t="n">
        <v>46291</v>
      </c>
      <c r="C4221" s="39" t="s">
        <v>70</v>
      </c>
      <c r="D4221" s="39" t="s">
        <v>31</v>
      </c>
      <c r="E4221" s="40" t="n">
        <v>2.1</v>
      </c>
      <c r="F4221" s="41" t="n">
        <f aca="false">IF(A4221="","",INDEX(Assumptions!$B$16:$B$18,MATCH(C4221,Assumptions!$A$16:$A$18,0)))</f>
        <v>5</v>
      </c>
      <c r="G4221" s="42" t="n">
        <f aca="false">IF(A4221="","",WORKDAY(B4221,F4221))</f>
        <v>46297</v>
      </c>
    </row>
    <row r="4222" customFormat="false" ht="15" hidden="false" customHeight="false" outlineLevel="0" collapsed="false">
      <c r="A4222" s="37" t="n">
        <v>1004221</v>
      </c>
      <c r="B4222" s="38" t="n">
        <v>46291</v>
      </c>
      <c r="C4222" s="39" t="s">
        <v>70</v>
      </c>
      <c r="D4222" s="39" t="s">
        <v>33</v>
      </c>
      <c r="E4222" s="40" t="n">
        <v>1.5</v>
      </c>
      <c r="F4222" s="41" t="n">
        <f aca="false">IF(A4222="","",INDEX(Assumptions!$B$16:$B$18,MATCH(C4222,Assumptions!$A$16:$A$18,0)))</f>
        <v>5</v>
      </c>
      <c r="G4222" s="42" t="n">
        <f aca="false">IF(A4222="","",WORKDAY(B4222,F4222))</f>
        <v>46297</v>
      </c>
    </row>
    <row r="4223" customFormat="false" ht="15" hidden="false" customHeight="false" outlineLevel="0" collapsed="false">
      <c r="A4223" s="37" t="n">
        <v>1004222</v>
      </c>
      <c r="B4223" s="38" t="n">
        <v>46291</v>
      </c>
      <c r="C4223" s="39" t="s">
        <v>70</v>
      </c>
      <c r="D4223" s="39" t="s">
        <v>37</v>
      </c>
      <c r="E4223" s="40" t="n">
        <v>1</v>
      </c>
      <c r="F4223" s="41" t="n">
        <f aca="false">IF(A4223="","",INDEX(Assumptions!$B$16:$B$18,MATCH(C4223,Assumptions!$A$16:$A$18,0)))</f>
        <v>5</v>
      </c>
      <c r="G4223" s="42" t="n">
        <f aca="false">IF(A4223="","",WORKDAY(B4223,F4223))</f>
        <v>46297</v>
      </c>
    </row>
    <row r="4224" customFormat="false" ht="15" hidden="false" customHeight="false" outlineLevel="0" collapsed="false">
      <c r="A4224" s="37" t="n">
        <v>1004223</v>
      </c>
      <c r="B4224" s="38" t="n">
        <v>46291</v>
      </c>
      <c r="C4224" s="39" t="s">
        <v>69</v>
      </c>
      <c r="D4224" s="39" t="s">
        <v>35</v>
      </c>
      <c r="E4224" s="40" t="n">
        <v>1.1</v>
      </c>
      <c r="F4224" s="41" t="n">
        <f aca="false">IF(A4224="","",INDEX(Assumptions!$B$16:$B$18,MATCH(C4224,Assumptions!$A$16:$A$18,0)))</f>
        <v>3</v>
      </c>
      <c r="G4224" s="42" t="n">
        <f aca="false">IF(A4224="","",WORKDAY(B4224,F4224))</f>
        <v>46295</v>
      </c>
    </row>
    <row r="4225" customFormat="false" ht="15" hidden="false" customHeight="false" outlineLevel="0" collapsed="false">
      <c r="A4225" s="37" t="n">
        <v>1004224</v>
      </c>
      <c r="B4225" s="38" t="n">
        <v>46291</v>
      </c>
      <c r="C4225" s="39" t="s">
        <v>70</v>
      </c>
      <c r="D4225" s="39" t="s">
        <v>35</v>
      </c>
      <c r="E4225" s="40" t="n">
        <v>2.7</v>
      </c>
      <c r="F4225" s="41" t="n">
        <f aca="false">IF(A4225="","",INDEX(Assumptions!$B$16:$B$18,MATCH(C4225,Assumptions!$A$16:$A$18,0)))</f>
        <v>5</v>
      </c>
      <c r="G4225" s="42" t="n">
        <f aca="false">IF(A4225="","",WORKDAY(B4225,F4225))</f>
        <v>46297</v>
      </c>
    </row>
    <row r="4226" customFormat="false" ht="15" hidden="false" customHeight="false" outlineLevel="0" collapsed="false">
      <c r="A4226" s="37" t="n">
        <v>1004225</v>
      </c>
      <c r="B4226" s="38" t="n">
        <v>46291</v>
      </c>
      <c r="C4226" s="39" t="s">
        <v>69</v>
      </c>
      <c r="D4226" s="39" t="s">
        <v>35</v>
      </c>
      <c r="E4226" s="40" t="n">
        <v>4.3</v>
      </c>
      <c r="F4226" s="41" t="n">
        <f aca="false">IF(A4226="","",INDEX(Assumptions!$B$16:$B$18,MATCH(C4226,Assumptions!$A$16:$A$18,0)))</f>
        <v>3</v>
      </c>
      <c r="G4226" s="42" t="n">
        <f aca="false">IF(A4226="","",WORKDAY(B4226,F4226))</f>
        <v>46295</v>
      </c>
    </row>
    <row r="4227" customFormat="false" ht="15" hidden="false" customHeight="false" outlineLevel="0" collapsed="false">
      <c r="A4227" s="37" t="n">
        <v>1004226</v>
      </c>
      <c r="B4227" s="38" t="n">
        <v>46291</v>
      </c>
      <c r="C4227" s="39" t="s">
        <v>69</v>
      </c>
      <c r="D4227" s="39" t="s">
        <v>33</v>
      </c>
      <c r="E4227" s="40" t="n">
        <v>1.7</v>
      </c>
      <c r="F4227" s="41" t="n">
        <f aca="false">IF(A4227="","",INDEX(Assumptions!$B$16:$B$18,MATCH(C4227,Assumptions!$A$16:$A$18,0)))</f>
        <v>3</v>
      </c>
      <c r="G4227" s="42" t="n">
        <f aca="false">IF(A4227="","",WORKDAY(B4227,F4227))</f>
        <v>46295</v>
      </c>
    </row>
    <row r="4228" customFormat="false" ht="15" hidden="false" customHeight="false" outlineLevel="0" collapsed="false">
      <c r="A4228" s="37" t="n">
        <v>1004227</v>
      </c>
      <c r="B4228" s="38" t="n">
        <v>46291</v>
      </c>
      <c r="C4228" s="39" t="s">
        <v>69</v>
      </c>
      <c r="D4228" s="39" t="s">
        <v>35</v>
      </c>
      <c r="E4228" s="40" t="n">
        <v>3.7</v>
      </c>
      <c r="F4228" s="41" t="n">
        <f aca="false">IF(A4228="","",INDEX(Assumptions!$B$16:$B$18,MATCH(C4228,Assumptions!$A$16:$A$18,0)))</f>
        <v>3</v>
      </c>
      <c r="G4228" s="42" t="n">
        <f aca="false">IF(A4228="","",WORKDAY(B4228,F4228))</f>
        <v>46295</v>
      </c>
    </row>
    <row r="4229" customFormat="false" ht="15" hidden="false" customHeight="false" outlineLevel="0" collapsed="false">
      <c r="A4229" s="37" t="n">
        <v>1004228</v>
      </c>
      <c r="B4229" s="38" t="n">
        <v>46291</v>
      </c>
      <c r="C4229" s="39" t="s">
        <v>69</v>
      </c>
      <c r="D4229" s="39" t="s">
        <v>37</v>
      </c>
      <c r="E4229" s="40" t="n">
        <v>3.9</v>
      </c>
      <c r="F4229" s="41" t="n">
        <f aca="false">IF(A4229="","",INDEX(Assumptions!$B$16:$B$18,MATCH(C4229,Assumptions!$A$16:$A$18,0)))</f>
        <v>3</v>
      </c>
      <c r="G4229" s="42" t="n">
        <f aca="false">IF(A4229="","",WORKDAY(B4229,F4229))</f>
        <v>46295</v>
      </c>
    </row>
    <row r="4230" customFormat="false" ht="15" hidden="false" customHeight="false" outlineLevel="0" collapsed="false">
      <c r="A4230" s="37" t="n">
        <v>1004229</v>
      </c>
      <c r="B4230" s="38" t="n">
        <v>46291</v>
      </c>
      <c r="C4230" s="39" t="s">
        <v>69</v>
      </c>
      <c r="D4230" s="39" t="s">
        <v>39</v>
      </c>
      <c r="E4230" s="40" t="n">
        <v>1.9</v>
      </c>
      <c r="F4230" s="41" t="n">
        <f aca="false">IF(A4230="","",INDEX(Assumptions!$B$16:$B$18,MATCH(C4230,Assumptions!$A$16:$A$18,0)))</f>
        <v>3</v>
      </c>
      <c r="G4230" s="42" t="n">
        <f aca="false">IF(A4230="","",WORKDAY(B4230,F4230))</f>
        <v>46295</v>
      </c>
    </row>
    <row r="4231" customFormat="false" ht="15" hidden="false" customHeight="false" outlineLevel="0" collapsed="false">
      <c r="A4231" s="37" t="n">
        <v>1004230</v>
      </c>
      <c r="B4231" s="38" t="n">
        <v>46291</v>
      </c>
      <c r="C4231" s="39" t="s">
        <v>70</v>
      </c>
      <c r="D4231" s="39" t="s">
        <v>33</v>
      </c>
      <c r="E4231" s="40" t="n">
        <v>1.9</v>
      </c>
      <c r="F4231" s="41" t="n">
        <f aca="false">IF(A4231="","",INDEX(Assumptions!$B$16:$B$18,MATCH(C4231,Assumptions!$A$16:$A$18,0)))</f>
        <v>5</v>
      </c>
      <c r="G4231" s="42" t="n">
        <f aca="false">IF(A4231="","",WORKDAY(B4231,F4231))</f>
        <v>46297</v>
      </c>
    </row>
    <row r="4232" customFormat="false" ht="15" hidden="false" customHeight="false" outlineLevel="0" collapsed="false">
      <c r="A4232" s="37" t="n">
        <v>1004231</v>
      </c>
      <c r="B4232" s="38" t="n">
        <v>46291</v>
      </c>
      <c r="C4232" s="39" t="s">
        <v>69</v>
      </c>
      <c r="D4232" s="39" t="s">
        <v>35</v>
      </c>
      <c r="E4232" s="40" t="n">
        <v>2.5</v>
      </c>
      <c r="F4232" s="41" t="n">
        <f aca="false">IF(A4232="","",INDEX(Assumptions!$B$16:$B$18,MATCH(C4232,Assumptions!$A$16:$A$18,0)))</f>
        <v>3</v>
      </c>
      <c r="G4232" s="42" t="n">
        <f aca="false">IF(A4232="","",WORKDAY(B4232,F4232))</f>
        <v>46295</v>
      </c>
    </row>
    <row r="4233" customFormat="false" ht="15" hidden="false" customHeight="false" outlineLevel="0" collapsed="false">
      <c r="A4233" s="37" t="n">
        <v>1004232</v>
      </c>
      <c r="B4233" s="38" t="n">
        <v>46291</v>
      </c>
      <c r="C4233" s="39" t="s">
        <v>69</v>
      </c>
      <c r="D4233" s="39" t="s">
        <v>31</v>
      </c>
      <c r="E4233" s="40" t="n">
        <v>1.8</v>
      </c>
      <c r="F4233" s="41" t="n">
        <f aca="false">IF(A4233="","",INDEX(Assumptions!$B$16:$B$18,MATCH(C4233,Assumptions!$A$16:$A$18,0)))</f>
        <v>3</v>
      </c>
      <c r="G4233" s="42" t="n">
        <f aca="false">IF(A4233="","",WORKDAY(B4233,F4233))</f>
        <v>46295</v>
      </c>
    </row>
    <row r="4234" customFormat="false" ht="15" hidden="false" customHeight="false" outlineLevel="0" collapsed="false">
      <c r="A4234" s="37" t="n">
        <v>1004233</v>
      </c>
      <c r="B4234" s="38" t="n">
        <v>46291</v>
      </c>
      <c r="C4234" s="39" t="s">
        <v>69</v>
      </c>
      <c r="D4234" s="39" t="s">
        <v>33</v>
      </c>
      <c r="E4234" s="40" t="n">
        <v>0.7</v>
      </c>
      <c r="F4234" s="41" t="n">
        <f aca="false">IF(A4234="","",INDEX(Assumptions!$B$16:$B$18,MATCH(C4234,Assumptions!$A$16:$A$18,0)))</f>
        <v>3</v>
      </c>
      <c r="G4234" s="42" t="n">
        <f aca="false">IF(A4234="","",WORKDAY(B4234,F4234))</f>
        <v>46295</v>
      </c>
    </row>
    <row r="4235" customFormat="false" ht="15" hidden="false" customHeight="false" outlineLevel="0" collapsed="false">
      <c r="A4235" s="37" t="n">
        <v>1004234</v>
      </c>
      <c r="B4235" s="38" t="n">
        <v>46291</v>
      </c>
      <c r="C4235" s="39" t="s">
        <v>70</v>
      </c>
      <c r="D4235" s="39" t="s">
        <v>31</v>
      </c>
      <c r="E4235" s="40" t="n">
        <v>2.1</v>
      </c>
      <c r="F4235" s="41" t="n">
        <f aca="false">IF(A4235="","",INDEX(Assumptions!$B$16:$B$18,MATCH(C4235,Assumptions!$A$16:$A$18,0)))</f>
        <v>5</v>
      </c>
      <c r="G4235" s="42" t="n">
        <f aca="false">IF(A4235="","",WORKDAY(B4235,F4235))</f>
        <v>46297</v>
      </c>
    </row>
    <row r="4236" customFormat="false" ht="15" hidden="false" customHeight="false" outlineLevel="0" collapsed="false">
      <c r="A4236" s="37" t="n">
        <v>1004235</v>
      </c>
      <c r="B4236" s="38" t="n">
        <v>46291</v>
      </c>
      <c r="C4236" s="39" t="s">
        <v>69</v>
      </c>
      <c r="D4236" s="39" t="s">
        <v>31</v>
      </c>
      <c r="E4236" s="40" t="n">
        <v>0.7</v>
      </c>
      <c r="F4236" s="41" t="n">
        <f aca="false">IF(A4236="","",INDEX(Assumptions!$B$16:$B$18,MATCH(C4236,Assumptions!$A$16:$A$18,0)))</f>
        <v>3</v>
      </c>
      <c r="G4236" s="42" t="n">
        <f aca="false">IF(A4236="","",WORKDAY(B4236,F4236))</f>
        <v>46295</v>
      </c>
    </row>
    <row r="4237" customFormat="false" ht="15" hidden="false" customHeight="false" outlineLevel="0" collapsed="false">
      <c r="A4237" s="37" t="n">
        <v>1004236</v>
      </c>
      <c r="B4237" s="38" t="n">
        <v>46291</v>
      </c>
      <c r="C4237" s="39" t="s">
        <v>68</v>
      </c>
      <c r="D4237" s="39" t="s">
        <v>39</v>
      </c>
      <c r="E4237" s="40" t="n">
        <v>1.4</v>
      </c>
      <c r="F4237" s="41" t="n">
        <f aca="false">IF(A4237="","",INDEX(Assumptions!$B$16:$B$18,MATCH(C4237,Assumptions!$A$16:$A$18,0)))</f>
        <v>1</v>
      </c>
      <c r="G4237" s="42" t="n">
        <f aca="false">IF(A4237="","",WORKDAY(B4237,F4237))</f>
        <v>46293</v>
      </c>
    </row>
    <row r="4238" customFormat="false" ht="15" hidden="false" customHeight="false" outlineLevel="0" collapsed="false">
      <c r="A4238" s="37" t="n">
        <v>1004237</v>
      </c>
      <c r="B4238" s="38" t="n">
        <v>46291</v>
      </c>
      <c r="C4238" s="39" t="s">
        <v>70</v>
      </c>
      <c r="D4238" s="39" t="s">
        <v>39</v>
      </c>
      <c r="E4238" s="40" t="n">
        <v>7</v>
      </c>
      <c r="F4238" s="41" t="n">
        <f aca="false">IF(A4238="","",INDEX(Assumptions!$B$16:$B$18,MATCH(C4238,Assumptions!$A$16:$A$18,0)))</f>
        <v>5</v>
      </c>
      <c r="G4238" s="42" t="n">
        <f aca="false">IF(A4238="","",WORKDAY(B4238,F4238))</f>
        <v>46297</v>
      </c>
    </row>
    <row r="4239" customFormat="false" ht="15" hidden="false" customHeight="false" outlineLevel="0" collapsed="false">
      <c r="A4239" s="37" t="n">
        <v>1004238</v>
      </c>
      <c r="B4239" s="38" t="n">
        <v>46291</v>
      </c>
      <c r="C4239" s="39" t="s">
        <v>70</v>
      </c>
      <c r="D4239" s="39" t="s">
        <v>33</v>
      </c>
      <c r="E4239" s="40" t="n">
        <v>3.9</v>
      </c>
      <c r="F4239" s="41" t="n">
        <f aca="false">IF(A4239="","",INDEX(Assumptions!$B$16:$B$18,MATCH(C4239,Assumptions!$A$16:$A$18,0)))</f>
        <v>5</v>
      </c>
      <c r="G4239" s="42" t="n">
        <f aca="false">IF(A4239="","",WORKDAY(B4239,F4239))</f>
        <v>46297</v>
      </c>
    </row>
    <row r="4240" customFormat="false" ht="15" hidden="false" customHeight="false" outlineLevel="0" collapsed="false">
      <c r="A4240" s="37" t="n">
        <v>1004239</v>
      </c>
      <c r="B4240" s="38" t="n">
        <v>46291</v>
      </c>
      <c r="C4240" s="39" t="s">
        <v>69</v>
      </c>
      <c r="D4240" s="39" t="s">
        <v>31</v>
      </c>
      <c r="E4240" s="40" t="n">
        <v>3.2</v>
      </c>
      <c r="F4240" s="41" t="n">
        <f aca="false">IF(A4240="","",INDEX(Assumptions!$B$16:$B$18,MATCH(C4240,Assumptions!$A$16:$A$18,0)))</f>
        <v>3</v>
      </c>
      <c r="G4240" s="42" t="n">
        <f aca="false">IF(A4240="","",WORKDAY(B4240,F4240))</f>
        <v>46295</v>
      </c>
    </row>
    <row r="4241" customFormat="false" ht="15" hidden="false" customHeight="false" outlineLevel="0" collapsed="false">
      <c r="A4241" s="37" t="n">
        <v>1004240</v>
      </c>
      <c r="B4241" s="38" t="n">
        <v>46291</v>
      </c>
      <c r="C4241" s="39" t="s">
        <v>69</v>
      </c>
      <c r="D4241" s="39" t="s">
        <v>37</v>
      </c>
      <c r="E4241" s="40" t="n">
        <v>1</v>
      </c>
      <c r="F4241" s="41" t="n">
        <f aca="false">IF(A4241="","",INDEX(Assumptions!$B$16:$B$18,MATCH(C4241,Assumptions!$A$16:$A$18,0)))</f>
        <v>3</v>
      </c>
      <c r="G4241" s="42" t="n">
        <f aca="false">IF(A4241="","",WORKDAY(B4241,F4241))</f>
        <v>46295</v>
      </c>
    </row>
    <row r="4242" customFormat="false" ht="15" hidden="false" customHeight="false" outlineLevel="0" collapsed="false">
      <c r="A4242" s="37" t="n">
        <v>1004241</v>
      </c>
      <c r="B4242" s="38" t="n">
        <v>46291</v>
      </c>
      <c r="C4242" s="39" t="s">
        <v>68</v>
      </c>
      <c r="D4242" s="39" t="s">
        <v>35</v>
      </c>
      <c r="E4242" s="40" t="n">
        <v>1.6</v>
      </c>
      <c r="F4242" s="41" t="n">
        <f aca="false">IF(A4242="","",INDEX(Assumptions!$B$16:$B$18,MATCH(C4242,Assumptions!$A$16:$A$18,0)))</f>
        <v>1</v>
      </c>
      <c r="G4242" s="42" t="n">
        <f aca="false">IF(A4242="","",WORKDAY(B4242,F4242))</f>
        <v>46293</v>
      </c>
    </row>
    <row r="4243" customFormat="false" ht="15" hidden="false" customHeight="false" outlineLevel="0" collapsed="false">
      <c r="A4243" s="37" t="n">
        <v>1004242</v>
      </c>
      <c r="B4243" s="38" t="n">
        <v>46291</v>
      </c>
      <c r="C4243" s="39" t="s">
        <v>69</v>
      </c>
      <c r="D4243" s="39" t="s">
        <v>31</v>
      </c>
      <c r="E4243" s="40" t="n">
        <v>3.9</v>
      </c>
      <c r="F4243" s="41" t="n">
        <f aca="false">IF(A4243="","",INDEX(Assumptions!$B$16:$B$18,MATCH(C4243,Assumptions!$A$16:$A$18,0)))</f>
        <v>3</v>
      </c>
      <c r="G4243" s="42" t="n">
        <f aca="false">IF(A4243="","",WORKDAY(B4243,F4243))</f>
        <v>46295</v>
      </c>
    </row>
    <row r="4244" customFormat="false" ht="15" hidden="false" customHeight="false" outlineLevel="0" collapsed="false">
      <c r="A4244" s="37" t="n">
        <v>1004243</v>
      </c>
      <c r="B4244" s="38" t="n">
        <v>46291</v>
      </c>
      <c r="C4244" s="39" t="s">
        <v>69</v>
      </c>
      <c r="D4244" s="39" t="s">
        <v>35</v>
      </c>
      <c r="E4244" s="40" t="n">
        <v>1.2</v>
      </c>
      <c r="F4244" s="41" t="n">
        <f aca="false">IF(A4244="","",INDEX(Assumptions!$B$16:$B$18,MATCH(C4244,Assumptions!$A$16:$A$18,0)))</f>
        <v>3</v>
      </c>
      <c r="G4244" s="42" t="n">
        <f aca="false">IF(A4244="","",WORKDAY(B4244,F4244))</f>
        <v>46295</v>
      </c>
    </row>
    <row r="4245" customFormat="false" ht="15" hidden="false" customHeight="false" outlineLevel="0" collapsed="false">
      <c r="A4245" s="37" t="n">
        <v>1004244</v>
      </c>
      <c r="B4245" s="38" t="n">
        <v>46291</v>
      </c>
      <c r="C4245" s="39" t="s">
        <v>68</v>
      </c>
      <c r="D4245" s="39" t="s">
        <v>35</v>
      </c>
      <c r="E4245" s="40" t="n">
        <v>5.3</v>
      </c>
      <c r="F4245" s="41" t="n">
        <f aca="false">IF(A4245="","",INDEX(Assumptions!$B$16:$B$18,MATCH(C4245,Assumptions!$A$16:$A$18,0)))</f>
        <v>1</v>
      </c>
      <c r="G4245" s="42" t="n">
        <f aca="false">IF(A4245="","",WORKDAY(B4245,F4245))</f>
        <v>46293</v>
      </c>
    </row>
    <row r="4246" customFormat="false" ht="15" hidden="false" customHeight="false" outlineLevel="0" collapsed="false">
      <c r="A4246" s="37" t="n">
        <v>1004245</v>
      </c>
      <c r="B4246" s="38" t="n">
        <v>46291</v>
      </c>
      <c r="C4246" s="39" t="s">
        <v>69</v>
      </c>
      <c r="D4246" s="39" t="s">
        <v>35</v>
      </c>
      <c r="E4246" s="40" t="n">
        <v>0.7</v>
      </c>
      <c r="F4246" s="41" t="n">
        <f aca="false">IF(A4246="","",INDEX(Assumptions!$B$16:$B$18,MATCH(C4246,Assumptions!$A$16:$A$18,0)))</f>
        <v>3</v>
      </c>
      <c r="G4246" s="42" t="n">
        <f aca="false">IF(A4246="","",WORKDAY(B4246,F4246))</f>
        <v>46295</v>
      </c>
    </row>
    <row r="4247" customFormat="false" ht="15" hidden="false" customHeight="false" outlineLevel="0" collapsed="false">
      <c r="A4247" s="37" t="n">
        <v>1004246</v>
      </c>
      <c r="B4247" s="38" t="n">
        <v>46291</v>
      </c>
      <c r="C4247" s="39" t="s">
        <v>70</v>
      </c>
      <c r="D4247" s="39" t="s">
        <v>31</v>
      </c>
      <c r="E4247" s="40" t="n">
        <v>2</v>
      </c>
      <c r="F4247" s="41" t="n">
        <f aca="false">IF(A4247="","",INDEX(Assumptions!$B$16:$B$18,MATCH(C4247,Assumptions!$A$16:$A$18,0)))</f>
        <v>5</v>
      </c>
      <c r="G4247" s="42" t="n">
        <f aca="false">IF(A4247="","",WORKDAY(B4247,F4247))</f>
        <v>46297</v>
      </c>
    </row>
    <row r="4248" customFormat="false" ht="15" hidden="false" customHeight="false" outlineLevel="0" collapsed="false">
      <c r="A4248" s="37" t="n">
        <v>1004247</v>
      </c>
      <c r="B4248" s="38" t="n">
        <v>46291</v>
      </c>
      <c r="C4248" s="39" t="s">
        <v>69</v>
      </c>
      <c r="D4248" s="39" t="s">
        <v>31</v>
      </c>
      <c r="E4248" s="40" t="n">
        <v>1.9</v>
      </c>
      <c r="F4248" s="41" t="n">
        <f aca="false">IF(A4248="","",INDEX(Assumptions!$B$16:$B$18,MATCH(C4248,Assumptions!$A$16:$A$18,0)))</f>
        <v>3</v>
      </c>
      <c r="G4248" s="42" t="n">
        <f aca="false">IF(A4248="","",WORKDAY(B4248,F4248))</f>
        <v>46295</v>
      </c>
    </row>
    <row r="4249" customFormat="false" ht="15" hidden="false" customHeight="false" outlineLevel="0" collapsed="false">
      <c r="A4249" s="37" t="n">
        <v>1004248</v>
      </c>
      <c r="B4249" s="38" t="n">
        <v>46291</v>
      </c>
      <c r="C4249" s="39" t="s">
        <v>68</v>
      </c>
      <c r="D4249" s="39" t="s">
        <v>39</v>
      </c>
      <c r="E4249" s="40" t="n">
        <v>3.4</v>
      </c>
      <c r="F4249" s="41" t="n">
        <f aca="false">IF(A4249="","",INDEX(Assumptions!$B$16:$B$18,MATCH(C4249,Assumptions!$A$16:$A$18,0)))</f>
        <v>1</v>
      </c>
      <c r="G4249" s="42" t="n">
        <f aca="false">IF(A4249="","",WORKDAY(B4249,F4249))</f>
        <v>46293</v>
      </c>
    </row>
    <row r="4250" customFormat="false" ht="15" hidden="false" customHeight="false" outlineLevel="0" collapsed="false">
      <c r="A4250" s="37" t="n">
        <v>1004249</v>
      </c>
      <c r="B4250" s="38" t="n">
        <v>46291</v>
      </c>
      <c r="C4250" s="39" t="s">
        <v>69</v>
      </c>
      <c r="D4250" s="39" t="s">
        <v>35</v>
      </c>
      <c r="E4250" s="40" t="n">
        <v>0.7</v>
      </c>
      <c r="F4250" s="41" t="n">
        <f aca="false">IF(A4250="","",INDEX(Assumptions!$B$16:$B$18,MATCH(C4250,Assumptions!$A$16:$A$18,0)))</f>
        <v>3</v>
      </c>
      <c r="G4250" s="42" t="n">
        <f aca="false">IF(A4250="","",WORKDAY(B4250,F4250))</f>
        <v>46295</v>
      </c>
    </row>
    <row r="4251" customFormat="false" ht="15" hidden="false" customHeight="false" outlineLevel="0" collapsed="false">
      <c r="A4251" s="37" t="n">
        <v>1004250</v>
      </c>
      <c r="B4251" s="38" t="n">
        <v>46291</v>
      </c>
      <c r="C4251" s="39" t="s">
        <v>70</v>
      </c>
      <c r="D4251" s="39" t="s">
        <v>39</v>
      </c>
      <c r="E4251" s="40" t="n">
        <v>1.9</v>
      </c>
      <c r="F4251" s="41" t="n">
        <f aca="false">IF(A4251="","",INDEX(Assumptions!$B$16:$B$18,MATCH(C4251,Assumptions!$A$16:$A$18,0)))</f>
        <v>5</v>
      </c>
      <c r="G4251" s="42" t="n">
        <f aca="false">IF(A4251="","",WORKDAY(B4251,F4251))</f>
        <v>46297</v>
      </c>
    </row>
    <row r="4252" customFormat="false" ht="15" hidden="false" customHeight="false" outlineLevel="0" collapsed="false">
      <c r="A4252" s="37" t="n">
        <v>1004251</v>
      </c>
      <c r="B4252" s="38" t="n">
        <v>46291</v>
      </c>
      <c r="C4252" s="39" t="s">
        <v>69</v>
      </c>
      <c r="D4252" s="39" t="s">
        <v>39</v>
      </c>
      <c r="E4252" s="40" t="n">
        <v>2.1</v>
      </c>
      <c r="F4252" s="41" t="n">
        <f aca="false">IF(A4252="","",INDEX(Assumptions!$B$16:$B$18,MATCH(C4252,Assumptions!$A$16:$A$18,0)))</f>
        <v>3</v>
      </c>
      <c r="G4252" s="42" t="n">
        <f aca="false">IF(A4252="","",WORKDAY(B4252,F4252))</f>
        <v>46295</v>
      </c>
    </row>
    <row r="4253" customFormat="false" ht="15" hidden="false" customHeight="false" outlineLevel="0" collapsed="false">
      <c r="A4253" s="37" t="n">
        <v>1004252</v>
      </c>
      <c r="B4253" s="38" t="n">
        <v>46291</v>
      </c>
      <c r="C4253" s="39" t="s">
        <v>70</v>
      </c>
      <c r="D4253" s="39" t="s">
        <v>37</v>
      </c>
      <c r="E4253" s="40" t="n">
        <v>0.8</v>
      </c>
      <c r="F4253" s="41" t="n">
        <f aca="false">IF(A4253="","",INDEX(Assumptions!$B$16:$B$18,MATCH(C4253,Assumptions!$A$16:$A$18,0)))</f>
        <v>5</v>
      </c>
      <c r="G4253" s="42" t="n">
        <f aca="false">IF(A4253="","",WORKDAY(B4253,F4253))</f>
        <v>46297</v>
      </c>
    </row>
    <row r="4254" customFormat="false" ht="15" hidden="false" customHeight="false" outlineLevel="0" collapsed="false">
      <c r="A4254" s="37" t="n">
        <v>1004253</v>
      </c>
      <c r="B4254" s="38" t="n">
        <v>46291</v>
      </c>
      <c r="C4254" s="39" t="s">
        <v>69</v>
      </c>
      <c r="D4254" s="39" t="s">
        <v>33</v>
      </c>
      <c r="E4254" s="40" t="n">
        <v>2.6</v>
      </c>
      <c r="F4254" s="41" t="n">
        <f aca="false">IF(A4254="","",INDEX(Assumptions!$B$16:$B$18,MATCH(C4254,Assumptions!$A$16:$A$18,0)))</f>
        <v>3</v>
      </c>
      <c r="G4254" s="42" t="n">
        <f aca="false">IF(A4254="","",WORKDAY(B4254,F4254))</f>
        <v>46295</v>
      </c>
    </row>
    <row r="4255" customFormat="false" ht="15" hidden="false" customHeight="false" outlineLevel="0" collapsed="false">
      <c r="A4255" s="37" t="n">
        <v>1004254</v>
      </c>
      <c r="B4255" s="38" t="n">
        <v>46291</v>
      </c>
      <c r="C4255" s="39" t="s">
        <v>69</v>
      </c>
      <c r="D4255" s="39" t="s">
        <v>35</v>
      </c>
      <c r="E4255" s="40" t="n">
        <v>1.7</v>
      </c>
      <c r="F4255" s="41" t="n">
        <f aca="false">IF(A4255="","",INDEX(Assumptions!$B$16:$B$18,MATCH(C4255,Assumptions!$A$16:$A$18,0)))</f>
        <v>3</v>
      </c>
      <c r="G4255" s="42" t="n">
        <f aca="false">IF(A4255="","",WORKDAY(B4255,F4255))</f>
        <v>46295</v>
      </c>
    </row>
    <row r="4256" customFormat="false" ht="15" hidden="false" customHeight="false" outlineLevel="0" collapsed="false">
      <c r="A4256" s="37" t="n">
        <v>1004255</v>
      </c>
      <c r="B4256" s="38" t="n">
        <v>46291</v>
      </c>
      <c r="C4256" s="39" t="s">
        <v>70</v>
      </c>
      <c r="D4256" s="39" t="s">
        <v>35</v>
      </c>
      <c r="E4256" s="40" t="n">
        <v>4.5</v>
      </c>
      <c r="F4256" s="41" t="n">
        <f aca="false">IF(A4256="","",INDEX(Assumptions!$B$16:$B$18,MATCH(C4256,Assumptions!$A$16:$A$18,0)))</f>
        <v>5</v>
      </c>
      <c r="G4256" s="42" t="n">
        <f aca="false">IF(A4256="","",WORKDAY(B4256,F4256))</f>
        <v>46297</v>
      </c>
    </row>
    <row r="4257" customFormat="false" ht="15" hidden="false" customHeight="false" outlineLevel="0" collapsed="false">
      <c r="A4257" s="37" t="n">
        <v>1004256</v>
      </c>
      <c r="B4257" s="38" t="n">
        <v>46291</v>
      </c>
      <c r="C4257" s="39" t="s">
        <v>69</v>
      </c>
      <c r="D4257" s="39" t="s">
        <v>39</v>
      </c>
      <c r="E4257" s="40" t="n">
        <v>1.7</v>
      </c>
      <c r="F4257" s="41" t="n">
        <f aca="false">IF(A4257="","",INDEX(Assumptions!$B$16:$B$18,MATCH(C4257,Assumptions!$A$16:$A$18,0)))</f>
        <v>3</v>
      </c>
      <c r="G4257" s="42" t="n">
        <f aca="false">IF(A4257="","",WORKDAY(B4257,F4257))</f>
        <v>46295</v>
      </c>
    </row>
    <row r="4258" customFormat="false" ht="15" hidden="false" customHeight="false" outlineLevel="0" collapsed="false">
      <c r="A4258" s="37" t="n">
        <v>1004257</v>
      </c>
      <c r="B4258" s="38" t="n">
        <v>46291</v>
      </c>
      <c r="C4258" s="39" t="s">
        <v>68</v>
      </c>
      <c r="D4258" s="39" t="s">
        <v>39</v>
      </c>
      <c r="E4258" s="40" t="n">
        <v>26.9</v>
      </c>
      <c r="F4258" s="41" t="n">
        <f aca="false">IF(A4258="","",INDEX(Assumptions!$B$16:$B$18,MATCH(C4258,Assumptions!$A$16:$A$18,0)))</f>
        <v>1</v>
      </c>
      <c r="G4258" s="42" t="n">
        <f aca="false">IF(A4258="","",WORKDAY(B4258,F4258))</f>
        <v>46293</v>
      </c>
    </row>
    <row r="4259" customFormat="false" ht="15" hidden="false" customHeight="false" outlineLevel="0" collapsed="false">
      <c r="A4259" s="37" t="n">
        <v>1004258</v>
      </c>
      <c r="B4259" s="38" t="n">
        <v>46291</v>
      </c>
      <c r="C4259" s="39" t="s">
        <v>69</v>
      </c>
      <c r="D4259" s="39" t="s">
        <v>31</v>
      </c>
      <c r="E4259" s="40" t="n">
        <v>1.2</v>
      </c>
      <c r="F4259" s="41" t="n">
        <f aca="false">IF(A4259="","",INDEX(Assumptions!$B$16:$B$18,MATCH(C4259,Assumptions!$A$16:$A$18,0)))</f>
        <v>3</v>
      </c>
      <c r="G4259" s="42" t="n">
        <f aca="false">IF(A4259="","",WORKDAY(B4259,F4259))</f>
        <v>46295</v>
      </c>
    </row>
    <row r="4260" customFormat="false" ht="15" hidden="false" customHeight="false" outlineLevel="0" collapsed="false">
      <c r="A4260" s="37" t="n">
        <v>1004259</v>
      </c>
      <c r="B4260" s="38" t="n">
        <v>46291</v>
      </c>
      <c r="C4260" s="39" t="s">
        <v>69</v>
      </c>
      <c r="D4260" s="39" t="s">
        <v>39</v>
      </c>
      <c r="E4260" s="40" t="n">
        <v>0.8</v>
      </c>
      <c r="F4260" s="41" t="n">
        <f aca="false">IF(A4260="","",INDEX(Assumptions!$B$16:$B$18,MATCH(C4260,Assumptions!$A$16:$A$18,0)))</f>
        <v>3</v>
      </c>
      <c r="G4260" s="42" t="n">
        <f aca="false">IF(A4260="","",WORKDAY(B4260,F4260))</f>
        <v>46295</v>
      </c>
    </row>
    <row r="4261" customFormat="false" ht="15" hidden="false" customHeight="false" outlineLevel="0" collapsed="false">
      <c r="A4261" s="37" t="n">
        <v>1004260</v>
      </c>
      <c r="B4261" s="38" t="n">
        <v>46291</v>
      </c>
      <c r="C4261" s="39" t="s">
        <v>69</v>
      </c>
      <c r="D4261" s="39" t="s">
        <v>39</v>
      </c>
      <c r="E4261" s="40" t="n">
        <v>5.3</v>
      </c>
      <c r="F4261" s="41" t="n">
        <f aca="false">IF(A4261="","",INDEX(Assumptions!$B$16:$B$18,MATCH(C4261,Assumptions!$A$16:$A$18,0)))</f>
        <v>3</v>
      </c>
      <c r="G4261" s="42" t="n">
        <f aca="false">IF(A4261="","",WORKDAY(B4261,F4261))</f>
        <v>46295</v>
      </c>
    </row>
    <row r="4262" customFormat="false" ht="15" hidden="false" customHeight="false" outlineLevel="0" collapsed="false">
      <c r="A4262" s="37" t="n">
        <v>1004261</v>
      </c>
      <c r="B4262" s="38" t="n">
        <v>46291</v>
      </c>
      <c r="C4262" s="39" t="s">
        <v>69</v>
      </c>
      <c r="D4262" s="39" t="s">
        <v>33</v>
      </c>
      <c r="E4262" s="40" t="n">
        <v>2.6</v>
      </c>
      <c r="F4262" s="41" t="n">
        <f aca="false">IF(A4262="","",INDEX(Assumptions!$B$16:$B$18,MATCH(C4262,Assumptions!$A$16:$A$18,0)))</f>
        <v>3</v>
      </c>
      <c r="G4262" s="42" t="n">
        <f aca="false">IF(A4262="","",WORKDAY(B4262,F4262))</f>
        <v>46295</v>
      </c>
    </row>
    <row r="4263" customFormat="false" ht="15" hidden="false" customHeight="false" outlineLevel="0" collapsed="false">
      <c r="A4263" s="37" t="n">
        <v>1004262</v>
      </c>
      <c r="B4263" s="38" t="n">
        <v>46291</v>
      </c>
      <c r="C4263" s="39" t="s">
        <v>70</v>
      </c>
      <c r="D4263" s="39" t="s">
        <v>33</v>
      </c>
      <c r="E4263" s="40" t="n">
        <v>2.3</v>
      </c>
      <c r="F4263" s="41" t="n">
        <f aca="false">IF(A4263="","",INDEX(Assumptions!$B$16:$B$18,MATCH(C4263,Assumptions!$A$16:$A$18,0)))</f>
        <v>5</v>
      </c>
      <c r="G4263" s="42" t="n">
        <f aca="false">IF(A4263="","",WORKDAY(B4263,F4263))</f>
        <v>46297</v>
      </c>
    </row>
    <row r="4264" customFormat="false" ht="15" hidden="false" customHeight="false" outlineLevel="0" collapsed="false">
      <c r="A4264" s="37" t="n">
        <v>1004263</v>
      </c>
      <c r="B4264" s="38" t="n">
        <v>46291</v>
      </c>
      <c r="C4264" s="39" t="s">
        <v>69</v>
      </c>
      <c r="D4264" s="39" t="s">
        <v>35</v>
      </c>
      <c r="E4264" s="40" t="n">
        <v>2.2</v>
      </c>
      <c r="F4264" s="41" t="n">
        <f aca="false">IF(A4264="","",INDEX(Assumptions!$B$16:$B$18,MATCH(C4264,Assumptions!$A$16:$A$18,0)))</f>
        <v>3</v>
      </c>
      <c r="G4264" s="42" t="n">
        <f aca="false">IF(A4264="","",WORKDAY(B4264,F4264))</f>
        <v>46295</v>
      </c>
    </row>
    <row r="4265" customFormat="false" ht="15" hidden="false" customHeight="false" outlineLevel="0" collapsed="false">
      <c r="A4265" s="37" t="n">
        <v>1004264</v>
      </c>
      <c r="B4265" s="38" t="n">
        <v>46291</v>
      </c>
      <c r="C4265" s="39" t="s">
        <v>69</v>
      </c>
      <c r="D4265" s="39" t="s">
        <v>39</v>
      </c>
      <c r="E4265" s="40" t="n">
        <v>1.9</v>
      </c>
      <c r="F4265" s="41" t="n">
        <f aca="false">IF(A4265="","",INDEX(Assumptions!$B$16:$B$18,MATCH(C4265,Assumptions!$A$16:$A$18,0)))</f>
        <v>3</v>
      </c>
      <c r="G4265" s="42" t="n">
        <f aca="false">IF(A4265="","",WORKDAY(B4265,F4265))</f>
        <v>46295</v>
      </c>
    </row>
    <row r="4266" customFormat="false" ht="15" hidden="false" customHeight="false" outlineLevel="0" collapsed="false">
      <c r="A4266" s="37" t="n">
        <v>1004265</v>
      </c>
      <c r="B4266" s="38" t="n">
        <v>46291</v>
      </c>
      <c r="C4266" s="39" t="s">
        <v>70</v>
      </c>
      <c r="D4266" s="39" t="s">
        <v>35</v>
      </c>
      <c r="E4266" s="40" t="n">
        <v>0.7</v>
      </c>
      <c r="F4266" s="41" t="n">
        <f aca="false">IF(A4266="","",INDEX(Assumptions!$B$16:$B$18,MATCH(C4266,Assumptions!$A$16:$A$18,0)))</f>
        <v>5</v>
      </c>
      <c r="G4266" s="42" t="n">
        <f aca="false">IF(A4266="","",WORKDAY(B4266,F4266))</f>
        <v>46297</v>
      </c>
    </row>
    <row r="4267" customFormat="false" ht="15" hidden="false" customHeight="false" outlineLevel="0" collapsed="false">
      <c r="A4267" s="37" t="n">
        <v>1004266</v>
      </c>
      <c r="B4267" s="38" t="n">
        <v>46291</v>
      </c>
      <c r="C4267" s="39" t="s">
        <v>69</v>
      </c>
      <c r="D4267" s="39" t="s">
        <v>35</v>
      </c>
      <c r="E4267" s="40" t="n">
        <v>1.5</v>
      </c>
      <c r="F4267" s="41" t="n">
        <f aca="false">IF(A4267="","",INDEX(Assumptions!$B$16:$B$18,MATCH(C4267,Assumptions!$A$16:$A$18,0)))</f>
        <v>3</v>
      </c>
      <c r="G4267" s="42" t="n">
        <f aca="false">IF(A4267="","",WORKDAY(B4267,F4267))</f>
        <v>46295</v>
      </c>
    </row>
    <row r="4268" customFormat="false" ht="15" hidden="false" customHeight="false" outlineLevel="0" collapsed="false">
      <c r="A4268" s="37" t="n">
        <v>1004267</v>
      </c>
      <c r="B4268" s="38" t="n">
        <v>46291</v>
      </c>
      <c r="C4268" s="39" t="s">
        <v>69</v>
      </c>
      <c r="D4268" s="39" t="s">
        <v>39</v>
      </c>
      <c r="E4268" s="40" t="n">
        <v>1.2</v>
      </c>
      <c r="F4268" s="41" t="n">
        <f aca="false">IF(A4268="","",INDEX(Assumptions!$B$16:$B$18,MATCH(C4268,Assumptions!$A$16:$A$18,0)))</f>
        <v>3</v>
      </c>
      <c r="G4268" s="42" t="n">
        <f aca="false">IF(A4268="","",WORKDAY(B4268,F4268))</f>
        <v>46295</v>
      </c>
    </row>
    <row r="4269" customFormat="false" ht="15" hidden="false" customHeight="false" outlineLevel="0" collapsed="false">
      <c r="A4269" s="37" t="n">
        <v>1004268</v>
      </c>
      <c r="B4269" s="38" t="n">
        <v>46291</v>
      </c>
      <c r="C4269" s="39" t="s">
        <v>69</v>
      </c>
      <c r="D4269" s="39" t="s">
        <v>31</v>
      </c>
      <c r="E4269" s="40" t="n">
        <v>0.9</v>
      </c>
      <c r="F4269" s="41" t="n">
        <f aca="false">IF(A4269="","",INDEX(Assumptions!$B$16:$B$18,MATCH(C4269,Assumptions!$A$16:$A$18,0)))</f>
        <v>3</v>
      </c>
      <c r="G4269" s="42" t="n">
        <f aca="false">IF(A4269="","",WORKDAY(B4269,F4269))</f>
        <v>46295</v>
      </c>
    </row>
    <row r="4270" customFormat="false" ht="15" hidden="false" customHeight="false" outlineLevel="0" collapsed="false">
      <c r="A4270" s="37" t="n">
        <v>1004269</v>
      </c>
      <c r="B4270" s="38" t="n">
        <v>46291</v>
      </c>
      <c r="C4270" s="39" t="s">
        <v>70</v>
      </c>
      <c r="D4270" s="39" t="s">
        <v>39</v>
      </c>
      <c r="E4270" s="40" t="n">
        <v>1.7</v>
      </c>
      <c r="F4270" s="41" t="n">
        <f aca="false">IF(A4270="","",INDEX(Assumptions!$B$16:$B$18,MATCH(C4270,Assumptions!$A$16:$A$18,0)))</f>
        <v>5</v>
      </c>
      <c r="G4270" s="42" t="n">
        <f aca="false">IF(A4270="","",WORKDAY(B4270,F4270))</f>
        <v>46297</v>
      </c>
    </row>
    <row r="4271" customFormat="false" ht="15" hidden="false" customHeight="false" outlineLevel="0" collapsed="false">
      <c r="A4271" s="37" t="n">
        <v>1004270</v>
      </c>
      <c r="B4271" s="38" t="n">
        <v>46291</v>
      </c>
      <c r="C4271" s="39" t="s">
        <v>69</v>
      </c>
      <c r="D4271" s="39" t="s">
        <v>37</v>
      </c>
      <c r="E4271" s="40" t="n">
        <v>3.9</v>
      </c>
      <c r="F4271" s="41" t="n">
        <f aca="false">IF(A4271="","",INDEX(Assumptions!$B$16:$B$18,MATCH(C4271,Assumptions!$A$16:$A$18,0)))</f>
        <v>3</v>
      </c>
      <c r="G4271" s="42" t="n">
        <f aca="false">IF(A4271="","",WORKDAY(B4271,F4271))</f>
        <v>46295</v>
      </c>
    </row>
    <row r="4272" customFormat="false" ht="15" hidden="false" customHeight="false" outlineLevel="0" collapsed="false">
      <c r="A4272" s="37" t="n">
        <v>1004271</v>
      </c>
      <c r="B4272" s="38" t="n">
        <v>46291</v>
      </c>
      <c r="C4272" s="39" t="s">
        <v>69</v>
      </c>
      <c r="D4272" s="39" t="s">
        <v>35</v>
      </c>
      <c r="E4272" s="40" t="n">
        <v>3.3</v>
      </c>
      <c r="F4272" s="41" t="n">
        <f aca="false">IF(A4272="","",INDEX(Assumptions!$B$16:$B$18,MATCH(C4272,Assumptions!$A$16:$A$18,0)))</f>
        <v>3</v>
      </c>
      <c r="G4272" s="42" t="n">
        <f aca="false">IF(A4272="","",WORKDAY(B4272,F4272))</f>
        <v>46295</v>
      </c>
    </row>
    <row r="4273" customFormat="false" ht="15" hidden="false" customHeight="false" outlineLevel="0" collapsed="false">
      <c r="A4273" s="37" t="n">
        <v>1004272</v>
      </c>
      <c r="B4273" s="38" t="n">
        <v>46291</v>
      </c>
      <c r="C4273" s="39" t="s">
        <v>68</v>
      </c>
      <c r="D4273" s="39" t="s">
        <v>37</v>
      </c>
      <c r="E4273" s="40" t="n">
        <v>0.7</v>
      </c>
      <c r="F4273" s="41" t="n">
        <f aca="false">IF(A4273="","",INDEX(Assumptions!$B$16:$B$18,MATCH(C4273,Assumptions!$A$16:$A$18,0)))</f>
        <v>1</v>
      </c>
      <c r="G4273" s="42" t="n">
        <f aca="false">IF(A4273="","",WORKDAY(B4273,F4273))</f>
        <v>46293</v>
      </c>
    </row>
    <row r="4274" customFormat="false" ht="15" hidden="false" customHeight="false" outlineLevel="0" collapsed="false">
      <c r="A4274" s="37" t="n">
        <v>1004273</v>
      </c>
      <c r="B4274" s="38" t="n">
        <v>46291</v>
      </c>
      <c r="C4274" s="39" t="s">
        <v>69</v>
      </c>
      <c r="D4274" s="39" t="s">
        <v>39</v>
      </c>
      <c r="E4274" s="40" t="n">
        <v>2</v>
      </c>
      <c r="F4274" s="41" t="n">
        <f aca="false">IF(A4274="","",INDEX(Assumptions!$B$16:$B$18,MATCH(C4274,Assumptions!$A$16:$A$18,0)))</f>
        <v>3</v>
      </c>
      <c r="G4274" s="42" t="n">
        <f aca="false">IF(A4274="","",WORKDAY(B4274,F4274))</f>
        <v>46295</v>
      </c>
    </row>
    <row r="4275" customFormat="false" ht="15" hidden="false" customHeight="false" outlineLevel="0" collapsed="false">
      <c r="A4275" s="37" t="n">
        <v>1004274</v>
      </c>
      <c r="B4275" s="38" t="n">
        <v>46291</v>
      </c>
      <c r="C4275" s="39" t="s">
        <v>69</v>
      </c>
      <c r="D4275" s="39" t="s">
        <v>31</v>
      </c>
      <c r="E4275" s="40" t="n">
        <v>2.9</v>
      </c>
      <c r="F4275" s="41" t="n">
        <f aca="false">IF(A4275="","",INDEX(Assumptions!$B$16:$B$18,MATCH(C4275,Assumptions!$A$16:$A$18,0)))</f>
        <v>3</v>
      </c>
      <c r="G4275" s="42" t="n">
        <f aca="false">IF(A4275="","",WORKDAY(B4275,F4275))</f>
        <v>46295</v>
      </c>
    </row>
    <row r="4276" customFormat="false" ht="15" hidden="false" customHeight="false" outlineLevel="0" collapsed="false">
      <c r="A4276" s="37" t="n">
        <v>1004275</v>
      </c>
      <c r="B4276" s="38" t="n">
        <v>46291</v>
      </c>
      <c r="C4276" s="39" t="s">
        <v>70</v>
      </c>
      <c r="D4276" s="39" t="s">
        <v>35</v>
      </c>
      <c r="E4276" s="40" t="n">
        <v>1.3</v>
      </c>
      <c r="F4276" s="41" t="n">
        <f aca="false">IF(A4276="","",INDEX(Assumptions!$B$16:$B$18,MATCH(C4276,Assumptions!$A$16:$A$18,0)))</f>
        <v>5</v>
      </c>
      <c r="G4276" s="42" t="n">
        <f aca="false">IF(A4276="","",WORKDAY(B4276,F4276))</f>
        <v>46297</v>
      </c>
    </row>
    <row r="4277" customFormat="false" ht="15" hidden="false" customHeight="false" outlineLevel="0" collapsed="false">
      <c r="A4277" s="37" t="n">
        <v>1004276</v>
      </c>
      <c r="B4277" s="38" t="n">
        <v>46291</v>
      </c>
      <c r="C4277" s="39" t="s">
        <v>69</v>
      </c>
      <c r="D4277" s="39" t="s">
        <v>33</v>
      </c>
      <c r="E4277" s="40" t="n">
        <v>0.7</v>
      </c>
      <c r="F4277" s="41" t="n">
        <f aca="false">IF(A4277="","",INDEX(Assumptions!$B$16:$B$18,MATCH(C4277,Assumptions!$A$16:$A$18,0)))</f>
        <v>3</v>
      </c>
      <c r="G4277" s="42" t="n">
        <f aca="false">IF(A4277="","",WORKDAY(B4277,F4277))</f>
        <v>46295</v>
      </c>
    </row>
    <row r="4278" customFormat="false" ht="15" hidden="false" customHeight="false" outlineLevel="0" collapsed="false">
      <c r="A4278" s="37" t="n">
        <v>1004277</v>
      </c>
      <c r="B4278" s="38" t="n">
        <v>46291</v>
      </c>
      <c r="C4278" s="39" t="s">
        <v>69</v>
      </c>
      <c r="D4278" s="39" t="s">
        <v>37</v>
      </c>
      <c r="E4278" s="40" t="n">
        <v>3.3</v>
      </c>
      <c r="F4278" s="41" t="n">
        <f aca="false">IF(A4278="","",INDEX(Assumptions!$B$16:$B$18,MATCH(C4278,Assumptions!$A$16:$A$18,0)))</f>
        <v>3</v>
      </c>
      <c r="G4278" s="42" t="n">
        <f aca="false">IF(A4278="","",WORKDAY(B4278,F4278))</f>
        <v>46295</v>
      </c>
    </row>
    <row r="4279" customFormat="false" ht="15" hidden="false" customHeight="false" outlineLevel="0" collapsed="false">
      <c r="A4279" s="37" t="n">
        <v>1004278</v>
      </c>
      <c r="B4279" s="38" t="n">
        <v>46291</v>
      </c>
      <c r="C4279" s="39" t="s">
        <v>69</v>
      </c>
      <c r="D4279" s="39" t="s">
        <v>39</v>
      </c>
      <c r="E4279" s="40" t="n">
        <v>0.5</v>
      </c>
      <c r="F4279" s="41" t="n">
        <f aca="false">IF(A4279="","",INDEX(Assumptions!$B$16:$B$18,MATCH(C4279,Assumptions!$A$16:$A$18,0)))</f>
        <v>3</v>
      </c>
      <c r="G4279" s="42" t="n">
        <f aca="false">IF(A4279="","",WORKDAY(B4279,F4279))</f>
        <v>46295</v>
      </c>
    </row>
    <row r="4280" customFormat="false" ht="15" hidden="false" customHeight="false" outlineLevel="0" collapsed="false">
      <c r="A4280" s="37" t="n">
        <v>1004279</v>
      </c>
      <c r="B4280" s="38" t="n">
        <v>46291</v>
      </c>
      <c r="C4280" s="39" t="s">
        <v>69</v>
      </c>
      <c r="D4280" s="39" t="s">
        <v>33</v>
      </c>
      <c r="E4280" s="40" t="n">
        <v>1.7</v>
      </c>
      <c r="F4280" s="41" t="n">
        <f aca="false">IF(A4280="","",INDEX(Assumptions!$B$16:$B$18,MATCH(C4280,Assumptions!$A$16:$A$18,0)))</f>
        <v>3</v>
      </c>
      <c r="G4280" s="42" t="n">
        <f aca="false">IF(A4280="","",WORKDAY(B4280,F4280))</f>
        <v>46295</v>
      </c>
    </row>
    <row r="4281" customFormat="false" ht="15" hidden="false" customHeight="false" outlineLevel="0" collapsed="false">
      <c r="A4281" s="37" t="n">
        <v>1004280</v>
      </c>
      <c r="B4281" s="38" t="n">
        <v>46291</v>
      </c>
      <c r="C4281" s="39" t="s">
        <v>69</v>
      </c>
      <c r="D4281" s="39" t="s">
        <v>37</v>
      </c>
      <c r="E4281" s="40" t="n">
        <v>1.7</v>
      </c>
      <c r="F4281" s="41" t="n">
        <f aca="false">IF(A4281="","",INDEX(Assumptions!$B$16:$B$18,MATCH(C4281,Assumptions!$A$16:$A$18,0)))</f>
        <v>3</v>
      </c>
      <c r="G4281" s="42" t="n">
        <f aca="false">IF(A4281="","",WORKDAY(B4281,F4281))</f>
        <v>46295</v>
      </c>
    </row>
    <row r="4282" customFormat="false" ht="15" hidden="false" customHeight="false" outlineLevel="0" collapsed="false">
      <c r="A4282" s="37" t="n">
        <v>1004281</v>
      </c>
      <c r="B4282" s="38" t="n">
        <v>46291</v>
      </c>
      <c r="C4282" s="39" t="s">
        <v>70</v>
      </c>
      <c r="D4282" s="39" t="s">
        <v>31</v>
      </c>
      <c r="E4282" s="40" t="n">
        <v>1.1</v>
      </c>
      <c r="F4282" s="41" t="n">
        <f aca="false">IF(A4282="","",INDEX(Assumptions!$B$16:$B$18,MATCH(C4282,Assumptions!$A$16:$A$18,0)))</f>
        <v>5</v>
      </c>
      <c r="G4282" s="42" t="n">
        <f aca="false">IF(A4282="","",WORKDAY(B4282,F4282))</f>
        <v>46297</v>
      </c>
    </row>
    <row r="4283" customFormat="false" ht="15" hidden="false" customHeight="false" outlineLevel="0" collapsed="false">
      <c r="A4283" s="37" t="n">
        <v>1004282</v>
      </c>
      <c r="B4283" s="38" t="n">
        <v>46291</v>
      </c>
      <c r="C4283" s="39" t="s">
        <v>69</v>
      </c>
      <c r="D4283" s="39" t="s">
        <v>35</v>
      </c>
      <c r="E4283" s="40" t="n">
        <v>0.4</v>
      </c>
      <c r="F4283" s="41" t="n">
        <f aca="false">IF(A4283="","",INDEX(Assumptions!$B$16:$B$18,MATCH(C4283,Assumptions!$A$16:$A$18,0)))</f>
        <v>3</v>
      </c>
      <c r="G4283" s="42" t="n">
        <f aca="false">IF(A4283="","",WORKDAY(B4283,F4283))</f>
        <v>46295</v>
      </c>
    </row>
    <row r="4284" customFormat="false" ht="15" hidden="false" customHeight="false" outlineLevel="0" collapsed="false">
      <c r="A4284" s="37" t="n">
        <v>1004283</v>
      </c>
      <c r="B4284" s="38" t="n">
        <v>46291</v>
      </c>
      <c r="C4284" s="39" t="s">
        <v>69</v>
      </c>
      <c r="D4284" s="39" t="s">
        <v>35</v>
      </c>
      <c r="E4284" s="40" t="n">
        <v>1.2</v>
      </c>
      <c r="F4284" s="41" t="n">
        <f aca="false">IF(A4284="","",INDEX(Assumptions!$B$16:$B$18,MATCH(C4284,Assumptions!$A$16:$A$18,0)))</f>
        <v>3</v>
      </c>
      <c r="G4284" s="42" t="n">
        <f aca="false">IF(A4284="","",WORKDAY(B4284,F4284))</f>
        <v>46295</v>
      </c>
    </row>
    <row r="4285" customFormat="false" ht="15" hidden="false" customHeight="false" outlineLevel="0" collapsed="false">
      <c r="A4285" s="37" t="n">
        <v>1004284</v>
      </c>
      <c r="B4285" s="38" t="n">
        <v>46291</v>
      </c>
      <c r="C4285" s="39" t="s">
        <v>69</v>
      </c>
      <c r="D4285" s="39" t="s">
        <v>39</v>
      </c>
      <c r="E4285" s="40" t="n">
        <v>2.9</v>
      </c>
      <c r="F4285" s="41" t="n">
        <f aca="false">IF(A4285="","",INDEX(Assumptions!$B$16:$B$18,MATCH(C4285,Assumptions!$A$16:$A$18,0)))</f>
        <v>3</v>
      </c>
      <c r="G4285" s="42" t="n">
        <f aca="false">IF(A4285="","",WORKDAY(B4285,F4285))</f>
        <v>46295</v>
      </c>
    </row>
    <row r="4286" customFormat="false" ht="15" hidden="false" customHeight="false" outlineLevel="0" collapsed="false">
      <c r="A4286" s="37" t="n">
        <v>1004285</v>
      </c>
      <c r="B4286" s="38" t="n">
        <v>46291</v>
      </c>
      <c r="C4286" s="39" t="s">
        <v>70</v>
      </c>
      <c r="D4286" s="39" t="s">
        <v>31</v>
      </c>
      <c r="E4286" s="40" t="n">
        <v>0.9</v>
      </c>
      <c r="F4286" s="41" t="n">
        <f aca="false">IF(A4286="","",INDEX(Assumptions!$B$16:$B$18,MATCH(C4286,Assumptions!$A$16:$A$18,0)))</f>
        <v>5</v>
      </c>
      <c r="G4286" s="42" t="n">
        <f aca="false">IF(A4286="","",WORKDAY(B4286,F4286))</f>
        <v>46297</v>
      </c>
    </row>
    <row r="4287" customFormat="false" ht="15" hidden="false" customHeight="false" outlineLevel="0" collapsed="false">
      <c r="A4287" s="37" t="n">
        <v>1004286</v>
      </c>
      <c r="B4287" s="38" t="n">
        <v>46291</v>
      </c>
      <c r="C4287" s="39" t="s">
        <v>69</v>
      </c>
      <c r="D4287" s="39" t="s">
        <v>39</v>
      </c>
      <c r="E4287" s="40" t="n">
        <v>0.4</v>
      </c>
      <c r="F4287" s="41" t="n">
        <f aca="false">IF(A4287="","",INDEX(Assumptions!$B$16:$B$18,MATCH(C4287,Assumptions!$A$16:$A$18,0)))</f>
        <v>3</v>
      </c>
      <c r="G4287" s="42" t="n">
        <f aca="false">IF(A4287="","",WORKDAY(B4287,F4287))</f>
        <v>46295</v>
      </c>
    </row>
    <row r="4288" customFormat="false" ht="15" hidden="false" customHeight="false" outlineLevel="0" collapsed="false">
      <c r="A4288" s="37" t="n">
        <v>1004287</v>
      </c>
      <c r="B4288" s="38" t="n">
        <v>46291</v>
      </c>
      <c r="C4288" s="39" t="s">
        <v>69</v>
      </c>
      <c r="D4288" s="39" t="s">
        <v>37</v>
      </c>
      <c r="E4288" s="40" t="n">
        <v>3.8</v>
      </c>
      <c r="F4288" s="41" t="n">
        <f aca="false">IF(A4288="","",INDEX(Assumptions!$B$16:$B$18,MATCH(C4288,Assumptions!$A$16:$A$18,0)))</f>
        <v>3</v>
      </c>
      <c r="G4288" s="42" t="n">
        <f aca="false">IF(A4288="","",WORKDAY(B4288,F4288))</f>
        <v>46295</v>
      </c>
    </row>
    <row r="4289" customFormat="false" ht="15" hidden="false" customHeight="false" outlineLevel="0" collapsed="false">
      <c r="A4289" s="37" t="n">
        <v>1004288</v>
      </c>
      <c r="B4289" s="38" t="n">
        <v>46291</v>
      </c>
      <c r="C4289" s="39" t="s">
        <v>69</v>
      </c>
      <c r="D4289" s="39" t="s">
        <v>33</v>
      </c>
      <c r="E4289" s="40" t="n">
        <v>3.5</v>
      </c>
      <c r="F4289" s="41" t="n">
        <f aca="false">IF(A4289="","",INDEX(Assumptions!$B$16:$B$18,MATCH(C4289,Assumptions!$A$16:$A$18,0)))</f>
        <v>3</v>
      </c>
      <c r="G4289" s="42" t="n">
        <f aca="false">IF(A4289="","",WORKDAY(B4289,F4289))</f>
        <v>46295</v>
      </c>
    </row>
    <row r="4290" customFormat="false" ht="15" hidden="false" customHeight="false" outlineLevel="0" collapsed="false">
      <c r="A4290" s="37" t="n">
        <v>1004289</v>
      </c>
      <c r="B4290" s="38" t="n">
        <v>46291</v>
      </c>
      <c r="C4290" s="39" t="s">
        <v>68</v>
      </c>
      <c r="D4290" s="39" t="s">
        <v>39</v>
      </c>
      <c r="E4290" s="40" t="n">
        <v>1.9</v>
      </c>
      <c r="F4290" s="41" t="n">
        <f aca="false">IF(A4290="","",INDEX(Assumptions!$B$16:$B$18,MATCH(C4290,Assumptions!$A$16:$A$18,0)))</f>
        <v>1</v>
      </c>
      <c r="G4290" s="42" t="n">
        <f aca="false">IF(A4290="","",WORKDAY(B4290,F4290))</f>
        <v>46293</v>
      </c>
    </row>
    <row r="4291" customFormat="false" ht="15" hidden="false" customHeight="false" outlineLevel="0" collapsed="false">
      <c r="A4291" s="37" t="n">
        <v>1004290</v>
      </c>
      <c r="B4291" s="38" t="n">
        <v>46291</v>
      </c>
      <c r="C4291" s="39" t="s">
        <v>69</v>
      </c>
      <c r="D4291" s="39" t="s">
        <v>37</v>
      </c>
      <c r="E4291" s="40" t="n">
        <v>2.1</v>
      </c>
      <c r="F4291" s="41" t="n">
        <f aca="false">IF(A4291="","",INDEX(Assumptions!$B$16:$B$18,MATCH(C4291,Assumptions!$A$16:$A$18,0)))</f>
        <v>3</v>
      </c>
      <c r="G4291" s="42" t="n">
        <f aca="false">IF(A4291="","",WORKDAY(B4291,F4291))</f>
        <v>46295</v>
      </c>
    </row>
    <row r="4292" customFormat="false" ht="15" hidden="false" customHeight="false" outlineLevel="0" collapsed="false">
      <c r="A4292" s="37" t="n">
        <v>1004291</v>
      </c>
      <c r="B4292" s="38" t="n">
        <v>46291</v>
      </c>
      <c r="C4292" s="39" t="s">
        <v>68</v>
      </c>
      <c r="D4292" s="39" t="s">
        <v>35</v>
      </c>
      <c r="E4292" s="40" t="n">
        <v>0.3</v>
      </c>
      <c r="F4292" s="41" t="n">
        <f aca="false">IF(A4292="","",INDEX(Assumptions!$B$16:$B$18,MATCH(C4292,Assumptions!$A$16:$A$18,0)))</f>
        <v>1</v>
      </c>
      <c r="G4292" s="42" t="n">
        <f aca="false">IF(A4292="","",WORKDAY(B4292,F4292))</f>
        <v>46293</v>
      </c>
    </row>
    <row r="4293" customFormat="false" ht="15" hidden="false" customHeight="false" outlineLevel="0" collapsed="false">
      <c r="A4293" s="37" t="n">
        <v>1004292</v>
      </c>
      <c r="B4293" s="38" t="n">
        <v>46291</v>
      </c>
      <c r="C4293" s="39" t="s">
        <v>70</v>
      </c>
      <c r="D4293" s="39" t="s">
        <v>35</v>
      </c>
      <c r="E4293" s="40" t="n">
        <v>0.8</v>
      </c>
      <c r="F4293" s="41" t="n">
        <f aca="false">IF(A4293="","",INDEX(Assumptions!$B$16:$B$18,MATCH(C4293,Assumptions!$A$16:$A$18,0)))</f>
        <v>5</v>
      </c>
      <c r="G4293" s="42" t="n">
        <f aca="false">IF(A4293="","",WORKDAY(B4293,F4293))</f>
        <v>46297</v>
      </c>
    </row>
    <row r="4294" customFormat="false" ht="15" hidden="false" customHeight="false" outlineLevel="0" collapsed="false">
      <c r="A4294" s="37" t="n">
        <v>1004293</v>
      </c>
      <c r="B4294" s="38" t="n">
        <v>46291</v>
      </c>
      <c r="C4294" s="39" t="s">
        <v>69</v>
      </c>
      <c r="D4294" s="39" t="s">
        <v>33</v>
      </c>
      <c r="E4294" s="40" t="n">
        <v>3.3</v>
      </c>
      <c r="F4294" s="41" t="n">
        <f aca="false">IF(A4294="","",INDEX(Assumptions!$B$16:$B$18,MATCH(C4294,Assumptions!$A$16:$A$18,0)))</f>
        <v>3</v>
      </c>
      <c r="G4294" s="42" t="n">
        <f aca="false">IF(A4294="","",WORKDAY(B4294,F4294))</f>
        <v>46295</v>
      </c>
    </row>
    <row r="4295" customFormat="false" ht="15" hidden="false" customHeight="false" outlineLevel="0" collapsed="false">
      <c r="A4295" s="37" t="n">
        <v>1004294</v>
      </c>
      <c r="B4295" s="38" t="n">
        <v>46291</v>
      </c>
      <c r="C4295" s="39" t="s">
        <v>70</v>
      </c>
      <c r="D4295" s="39" t="s">
        <v>37</v>
      </c>
      <c r="E4295" s="40" t="n">
        <v>2.3</v>
      </c>
      <c r="F4295" s="41" t="n">
        <f aca="false">IF(A4295="","",INDEX(Assumptions!$B$16:$B$18,MATCH(C4295,Assumptions!$A$16:$A$18,0)))</f>
        <v>5</v>
      </c>
      <c r="G4295" s="42" t="n">
        <f aca="false">IF(A4295="","",WORKDAY(B4295,F4295))</f>
        <v>46297</v>
      </c>
    </row>
    <row r="4296" customFormat="false" ht="15" hidden="false" customHeight="false" outlineLevel="0" collapsed="false">
      <c r="A4296" s="37" t="n">
        <v>1004295</v>
      </c>
      <c r="B4296" s="38" t="n">
        <v>46291</v>
      </c>
      <c r="C4296" s="39" t="s">
        <v>69</v>
      </c>
      <c r="D4296" s="39" t="s">
        <v>39</v>
      </c>
      <c r="E4296" s="40" t="n">
        <v>1</v>
      </c>
      <c r="F4296" s="41" t="n">
        <f aca="false">IF(A4296="","",INDEX(Assumptions!$B$16:$B$18,MATCH(C4296,Assumptions!$A$16:$A$18,0)))</f>
        <v>3</v>
      </c>
      <c r="G4296" s="42" t="n">
        <f aca="false">IF(A4296="","",WORKDAY(B4296,F4296))</f>
        <v>46295</v>
      </c>
    </row>
    <row r="4297" customFormat="false" ht="15" hidden="false" customHeight="false" outlineLevel="0" collapsed="false">
      <c r="A4297" s="37" t="n">
        <v>1004296</v>
      </c>
      <c r="B4297" s="38" t="n">
        <v>46291</v>
      </c>
      <c r="C4297" s="39" t="s">
        <v>69</v>
      </c>
      <c r="D4297" s="39" t="s">
        <v>31</v>
      </c>
      <c r="E4297" s="40" t="n">
        <v>2.8</v>
      </c>
      <c r="F4297" s="41" t="n">
        <f aca="false">IF(A4297="","",INDEX(Assumptions!$B$16:$B$18,MATCH(C4297,Assumptions!$A$16:$A$18,0)))</f>
        <v>3</v>
      </c>
      <c r="G4297" s="42" t="n">
        <f aca="false">IF(A4297="","",WORKDAY(B4297,F4297))</f>
        <v>46295</v>
      </c>
    </row>
    <row r="4298" customFormat="false" ht="15" hidden="false" customHeight="false" outlineLevel="0" collapsed="false">
      <c r="A4298" s="37" t="n">
        <v>1004297</v>
      </c>
      <c r="B4298" s="38" t="n">
        <v>46291</v>
      </c>
      <c r="C4298" s="39" t="s">
        <v>69</v>
      </c>
      <c r="D4298" s="39" t="s">
        <v>33</v>
      </c>
      <c r="E4298" s="40" t="n">
        <v>2.2</v>
      </c>
      <c r="F4298" s="41" t="n">
        <f aca="false">IF(A4298="","",INDEX(Assumptions!$B$16:$B$18,MATCH(C4298,Assumptions!$A$16:$A$18,0)))</f>
        <v>3</v>
      </c>
      <c r="G4298" s="42" t="n">
        <f aca="false">IF(A4298="","",WORKDAY(B4298,F4298))</f>
        <v>46295</v>
      </c>
    </row>
    <row r="4299" customFormat="false" ht="15" hidden="false" customHeight="false" outlineLevel="0" collapsed="false">
      <c r="A4299" s="37" t="n">
        <v>1004298</v>
      </c>
      <c r="B4299" s="38" t="n">
        <v>46291</v>
      </c>
      <c r="C4299" s="39" t="s">
        <v>69</v>
      </c>
      <c r="D4299" s="39" t="s">
        <v>35</v>
      </c>
      <c r="E4299" s="40" t="n">
        <v>15.1</v>
      </c>
      <c r="F4299" s="41" t="n">
        <f aca="false">IF(A4299="","",INDEX(Assumptions!$B$16:$B$18,MATCH(C4299,Assumptions!$A$16:$A$18,0)))</f>
        <v>3</v>
      </c>
      <c r="G4299" s="42" t="n">
        <f aca="false">IF(A4299="","",WORKDAY(B4299,F4299))</f>
        <v>46295</v>
      </c>
    </row>
    <row r="4300" customFormat="false" ht="15" hidden="false" customHeight="false" outlineLevel="0" collapsed="false">
      <c r="A4300" s="37" t="n">
        <v>1004299</v>
      </c>
      <c r="B4300" s="38" t="n">
        <v>46291</v>
      </c>
      <c r="C4300" s="39" t="s">
        <v>69</v>
      </c>
      <c r="D4300" s="39" t="s">
        <v>37</v>
      </c>
      <c r="E4300" s="40" t="n">
        <v>0.7</v>
      </c>
      <c r="F4300" s="41" t="n">
        <f aca="false">IF(A4300="","",INDEX(Assumptions!$B$16:$B$18,MATCH(C4300,Assumptions!$A$16:$A$18,0)))</f>
        <v>3</v>
      </c>
      <c r="G4300" s="42" t="n">
        <f aca="false">IF(A4300="","",WORKDAY(B4300,F4300))</f>
        <v>46295</v>
      </c>
    </row>
    <row r="4301" customFormat="false" ht="15" hidden="false" customHeight="false" outlineLevel="0" collapsed="false">
      <c r="A4301" s="37" t="n">
        <v>1004300</v>
      </c>
      <c r="B4301" s="38" t="n">
        <v>46291</v>
      </c>
      <c r="C4301" s="39" t="s">
        <v>69</v>
      </c>
      <c r="D4301" s="39" t="s">
        <v>31</v>
      </c>
      <c r="E4301" s="40" t="n">
        <v>1.6</v>
      </c>
      <c r="F4301" s="41" t="n">
        <f aca="false">IF(A4301="","",INDEX(Assumptions!$B$16:$B$18,MATCH(C4301,Assumptions!$A$16:$A$18,0)))</f>
        <v>3</v>
      </c>
      <c r="G4301" s="42" t="n">
        <f aca="false">IF(A4301="","",WORKDAY(B4301,F4301))</f>
        <v>46295</v>
      </c>
    </row>
    <row r="4302" customFormat="false" ht="15" hidden="false" customHeight="false" outlineLevel="0" collapsed="false">
      <c r="A4302" s="37" t="n">
        <v>1004301</v>
      </c>
      <c r="B4302" s="38" t="n">
        <v>46291</v>
      </c>
      <c r="C4302" s="39" t="s">
        <v>69</v>
      </c>
      <c r="D4302" s="39" t="s">
        <v>35</v>
      </c>
      <c r="E4302" s="40" t="n">
        <v>4.4</v>
      </c>
      <c r="F4302" s="41" t="n">
        <f aca="false">IF(A4302="","",INDEX(Assumptions!$B$16:$B$18,MATCH(C4302,Assumptions!$A$16:$A$18,0)))</f>
        <v>3</v>
      </c>
      <c r="G4302" s="42" t="n">
        <f aca="false">IF(A4302="","",WORKDAY(B4302,F4302))</f>
        <v>46295</v>
      </c>
    </row>
    <row r="4303" customFormat="false" ht="15" hidden="false" customHeight="false" outlineLevel="0" collapsed="false">
      <c r="A4303" s="37" t="n">
        <v>1004302</v>
      </c>
      <c r="B4303" s="38" t="n">
        <v>46293</v>
      </c>
      <c r="C4303" s="39" t="s">
        <v>70</v>
      </c>
      <c r="D4303" s="39" t="s">
        <v>37</v>
      </c>
      <c r="E4303" s="40" t="n">
        <v>0.8</v>
      </c>
      <c r="F4303" s="41" t="n">
        <f aca="false">IF(A4303="","",INDEX(Assumptions!$B$16:$B$18,MATCH(C4303,Assumptions!$A$16:$A$18,0)))</f>
        <v>5</v>
      </c>
      <c r="G4303" s="42" t="n">
        <f aca="false">IF(A4303="","",WORKDAY(B4303,F4303))</f>
        <v>46300</v>
      </c>
    </row>
    <row r="4304" customFormat="false" ht="15" hidden="false" customHeight="false" outlineLevel="0" collapsed="false">
      <c r="A4304" s="37" t="n">
        <v>1004303</v>
      </c>
      <c r="B4304" s="38" t="n">
        <v>46293</v>
      </c>
      <c r="C4304" s="39" t="s">
        <v>69</v>
      </c>
      <c r="D4304" s="39" t="s">
        <v>31</v>
      </c>
      <c r="E4304" s="40" t="n">
        <v>1</v>
      </c>
      <c r="F4304" s="41" t="n">
        <f aca="false">IF(A4304="","",INDEX(Assumptions!$B$16:$B$18,MATCH(C4304,Assumptions!$A$16:$A$18,0)))</f>
        <v>3</v>
      </c>
      <c r="G4304" s="42" t="n">
        <f aca="false">IF(A4304="","",WORKDAY(B4304,F4304))</f>
        <v>46296</v>
      </c>
    </row>
    <row r="4305" customFormat="false" ht="15" hidden="false" customHeight="false" outlineLevel="0" collapsed="false">
      <c r="A4305" s="37" t="n">
        <v>1004304</v>
      </c>
      <c r="B4305" s="38" t="n">
        <v>46293</v>
      </c>
      <c r="C4305" s="39" t="s">
        <v>69</v>
      </c>
      <c r="D4305" s="39" t="s">
        <v>39</v>
      </c>
      <c r="E4305" s="40" t="n">
        <v>6.9</v>
      </c>
      <c r="F4305" s="41" t="n">
        <f aca="false">IF(A4305="","",INDEX(Assumptions!$B$16:$B$18,MATCH(C4305,Assumptions!$A$16:$A$18,0)))</f>
        <v>3</v>
      </c>
      <c r="G4305" s="42" t="n">
        <f aca="false">IF(A4305="","",WORKDAY(B4305,F4305))</f>
        <v>46296</v>
      </c>
    </row>
    <row r="4306" customFormat="false" ht="15" hidden="false" customHeight="false" outlineLevel="0" collapsed="false">
      <c r="A4306" s="37" t="n">
        <v>1004305</v>
      </c>
      <c r="B4306" s="38" t="n">
        <v>46293</v>
      </c>
      <c r="C4306" s="39" t="s">
        <v>69</v>
      </c>
      <c r="D4306" s="39" t="s">
        <v>35</v>
      </c>
      <c r="E4306" s="40" t="n">
        <v>1.3</v>
      </c>
      <c r="F4306" s="41" t="n">
        <f aca="false">IF(A4306="","",INDEX(Assumptions!$B$16:$B$18,MATCH(C4306,Assumptions!$A$16:$A$18,0)))</f>
        <v>3</v>
      </c>
      <c r="G4306" s="42" t="n">
        <f aca="false">IF(A4306="","",WORKDAY(B4306,F4306))</f>
        <v>46296</v>
      </c>
    </row>
    <row r="4307" customFormat="false" ht="15" hidden="false" customHeight="false" outlineLevel="0" collapsed="false">
      <c r="A4307" s="37" t="n">
        <v>1004306</v>
      </c>
      <c r="B4307" s="38" t="n">
        <v>46293</v>
      </c>
      <c r="C4307" s="39" t="s">
        <v>69</v>
      </c>
      <c r="D4307" s="39" t="s">
        <v>31</v>
      </c>
      <c r="E4307" s="40" t="n">
        <v>1.2</v>
      </c>
      <c r="F4307" s="41" t="n">
        <f aca="false">IF(A4307="","",INDEX(Assumptions!$B$16:$B$18,MATCH(C4307,Assumptions!$A$16:$A$18,0)))</f>
        <v>3</v>
      </c>
      <c r="G4307" s="42" t="n">
        <f aca="false">IF(A4307="","",WORKDAY(B4307,F4307))</f>
        <v>46296</v>
      </c>
    </row>
    <row r="4308" customFormat="false" ht="15" hidden="false" customHeight="false" outlineLevel="0" collapsed="false">
      <c r="A4308" s="37" t="n">
        <v>1004307</v>
      </c>
      <c r="B4308" s="38" t="n">
        <v>46293</v>
      </c>
      <c r="C4308" s="39" t="s">
        <v>69</v>
      </c>
      <c r="D4308" s="39" t="s">
        <v>33</v>
      </c>
      <c r="E4308" s="40" t="n">
        <v>4.2</v>
      </c>
      <c r="F4308" s="41" t="n">
        <f aca="false">IF(A4308="","",INDEX(Assumptions!$B$16:$B$18,MATCH(C4308,Assumptions!$A$16:$A$18,0)))</f>
        <v>3</v>
      </c>
      <c r="G4308" s="42" t="n">
        <f aca="false">IF(A4308="","",WORKDAY(B4308,F4308))</f>
        <v>46296</v>
      </c>
    </row>
    <row r="4309" customFormat="false" ht="15" hidden="false" customHeight="false" outlineLevel="0" collapsed="false">
      <c r="A4309" s="37" t="n">
        <v>1004308</v>
      </c>
      <c r="B4309" s="38" t="n">
        <v>46293</v>
      </c>
      <c r="C4309" s="39" t="s">
        <v>69</v>
      </c>
      <c r="D4309" s="39" t="s">
        <v>33</v>
      </c>
      <c r="E4309" s="40" t="n">
        <v>1.7</v>
      </c>
      <c r="F4309" s="41" t="n">
        <f aca="false">IF(A4309="","",INDEX(Assumptions!$B$16:$B$18,MATCH(C4309,Assumptions!$A$16:$A$18,0)))</f>
        <v>3</v>
      </c>
      <c r="G4309" s="42" t="n">
        <f aca="false">IF(A4309="","",WORKDAY(B4309,F4309))</f>
        <v>46296</v>
      </c>
    </row>
    <row r="4310" customFormat="false" ht="15" hidden="false" customHeight="false" outlineLevel="0" collapsed="false">
      <c r="A4310" s="37" t="n">
        <v>1004309</v>
      </c>
      <c r="B4310" s="38" t="n">
        <v>46293</v>
      </c>
      <c r="C4310" s="39" t="s">
        <v>69</v>
      </c>
      <c r="D4310" s="39" t="s">
        <v>31</v>
      </c>
      <c r="E4310" s="40" t="n">
        <v>3</v>
      </c>
      <c r="F4310" s="41" t="n">
        <f aca="false">IF(A4310="","",INDEX(Assumptions!$B$16:$B$18,MATCH(C4310,Assumptions!$A$16:$A$18,0)))</f>
        <v>3</v>
      </c>
      <c r="G4310" s="42" t="n">
        <f aca="false">IF(A4310="","",WORKDAY(B4310,F4310))</f>
        <v>46296</v>
      </c>
    </row>
    <row r="4311" customFormat="false" ht="15" hidden="false" customHeight="false" outlineLevel="0" collapsed="false">
      <c r="A4311" s="37" t="n">
        <v>1004310</v>
      </c>
      <c r="B4311" s="38" t="n">
        <v>46293</v>
      </c>
      <c r="C4311" s="39" t="s">
        <v>69</v>
      </c>
      <c r="D4311" s="39" t="s">
        <v>33</v>
      </c>
      <c r="E4311" s="40" t="n">
        <v>2</v>
      </c>
      <c r="F4311" s="41" t="n">
        <f aca="false">IF(A4311="","",INDEX(Assumptions!$B$16:$B$18,MATCH(C4311,Assumptions!$A$16:$A$18,0)))</f>
        <v>3</v>
      </c>
      <c r="G4311" s="42" t="n">
        <f aca="false">IF(A4311="","",WORKDAY(B4311,F4311))</f>
        <v>46296</v>
      </c>
    </row>
    <row r="4312" customFormat="false" ht="15" hidden="false" customHeight="false" outlineLevel="0" collapsed="false">
      <c r="A4312" s="37" t="n">
        <v>1004311</v>
      </c>
      <c r="B4312" s="38" t="n">
        <v>46293</v>
      </c>
      <c r="C4312" s="39" t="s">
        <v>69</v>
      </c>
      <c r="D4312" s="39" t="s">
        <v>39</v>
      </c>
      <c r="E4312" s="40" t="n">
        <v>2.3</v>
      </c>
      <c r="F4312" s="41" t="n">
        <f aca="false">IF(A4312="","",INDEX(Assumptions!$B$16:$B$18,MATCH(C4312,Assumptions!$A$16:$A$18,0)))</f>
        <v>3</v>
      </c>
      <c r="G4312" s="42" t="n">
        <f aca="false">IF(A4312="","",WORKDAY(B4312,F4312))</f>
        <v>46296</v>
      </c>
    </row>
    <row r="4313" customFormat="false" ht="15" hidden="false" customHeight="false" outlineLevel="0" collapsed="false">
      <c r="A4313" s="37" t="n">
        <v>1004312</v>
      </c>
      <c r="B4313" s="38" t="n">
        <v>46293</v>
      </c>
      <c r="C4313" s="39" t="s">
        <v>69</v>
      </c>
      <c r="D4313" s="39" t="s">
        <v>37</v>
      </c>
      <c r="E4313" s="40" t="n">
        <v>1.3</v>
      </c>
      <c r="F4313" s="41" t="n">
        <f aca="false">IF(A4313="","",INDEX(Assumptions!$B$16:$B$18,MATCH(C4313,Assumptions!$A$16:$A$18,0)))</f>
        <v>3</v>
      </c>
      <c r="G4313" s="42" t="n">
        <f aca="false">IF(A4313="","",WORKDAY(B4313,F4313))</f>
        <v>46296</v>
      </c>
    </row>
    <row r="4314" customFormat="false" ht="15" hidden="false" customHeight="false" outlineLevel="0" collapsed="false">
      <c r="A4314" s="37" t="n">
        <v>1004313</v>
      </c>
      <c r="B4314" s="38" t="n">
        <v>46293</v>
      </c>
      <c r="C4314" s="39" t="s">
        <v>70</v>
      </c>
      <c r="D4314" s="39" t="s">
        <v>33</v>
      </c>
      <c r="E4314" s="40" t="n">
        <v>6.5</v>
      </c>
      <c r="F4314" s="41" t="n">
        <f aca="false">IF(A4314="","",INDEX(Assumptions!$B$16:$B$18,MATCH(C4314,Assumptions!$A$16:$A$18,0)))</f>
        <v>5</v>
      </c>
      <c r="G4314" s="42" t="n">
        <f aca="false">IF(A4314="","",WORKDAY(B4314,F4314))</f>
        <v>46300</v>
      </c>
    </row>
    <row r="4315" customFormat="false" ht="15" hidden="false" customHeight="false" outlineLevel="0" collapsed="false">
      <c r="A4315" s="37" t="n">
        <v>1004314</v>
      </c>
      <c r="B4315" s="38" t="n">
        <v>46293</v>
      </c>
      <c r="C4315" s="39" t="s">
        <v>68</v>
      </c>
      <c r="D4315" s="39" t="s">
        <v>31</v>
      </c>
      <c r="E4315" s="40" t="n">
        <v>1.2</v>
      </c>
      <c r="F4315" s="41" t="n">
        <f aca="false">IF(A4315="","",INDEX(Assumptions!$B$16:$B$18,MATCH(C4315,Assumptions!$A$16:$A$18,0)))</f>
        <v>1</v>
      </c>
      <c r="G4315" s="42" t="n">
        <f aca="false">IF(A4315="","",WORKDAY(B4315,F4315))</f>
        <v>46294</v>
      </c>
    </row>
    <row r="4316" customFormat="false" ht="15" hidden="false" customHeight="false" outlineLevel="0" collapsed="false">
      <c r="A4316" s="37" t="n">
        <v>1004315</v>
      </c>
      <c r="B4316" s="38" t="n">
        <v>46293</v>
      </c>
      <c r="C4316" s="39" t="s">
        <v>69</v>
      </c>
      <c r="D4316" s="39" t="s">
        <v>31</v>
      </c>
      <c r="E4316" s="40" t="n">
        <v>1.4</v>
      </c>
      <c r="F4316" s="41" t="n">
        <f aca="false">IF(A4316="","",INDEX(Assumptions!$B$16:$B$18,MATCH(C4316,Assumptions!$A$16:$A$18,0)))</f>
        <v>3</v>
      </c>
      <c r="G4316" s="42" t="n">
        <f aca="false">IF(A4316="","",WORKDAY(B4316,F4316))</f>
        <v>46296</v>
      </c>
    </row>
    <row r="4317" customFormat="false" ht="15" hidden="false" customHeight="false" outlineLevel="0" collapsed="false">
      <c r="A4317" s="37" t="n">
        <v>1004316</v>
      </c>
      <c r="B4317" s="38" t="n">
        <v>46293</v>
      </c>
      <c r="C4317" s="39" t="s">
        <v>69</v>
      </c>
      <c r="D4317" s="39" t="s">
        <v>35</v>
      </c>
      <c r="E4317" s="40" t="n">
        <v>1.2</v>
      </c>
      <c r="F4317" s="41" t="n">
        <f aca="false">IF(A4317="","",INDEX(Assumptions!$B$16:$B$18,MATCH(C4317,Assumptions!$A$16:$A$18,0)))</f>
        <v>3</v>
      </c>
      <c r="G4317" s="42" t="n">
        <f aca="false">IF(A4317="","",WORKDAY(B4317,F4317))</f>
        <v>46296</v>
      </c>
    </row>
    <row r="4318" customFormat="false" ht="15" hidden="false" customHeight="false" outlineLevel="0" collapsed="false">
      <c r="A4318" s="37" t="n">
        <v>1004317</v>
      </c>
      <c r="B4318" s="38" t="n">
        <v>46293</v>
      </c>
      <c r="C4318" s="39" t="s">
        <v>69</v>
      </c>
      <c r="D4318" s="39" t="s">
        <v>39</v>
      </c>
      <c r="E4318" s="40" t="n">
        <v>0.9</v>
      </c>
      <c r="F4318" s="41" t="n">
        <f aca="false">IF(A4318="","",INDEX(Assumptions!$B$16:$B$18,MATCH(C4318,Assumptions!$A$16:$A$18,0)))</f>
        <v>3</v>
      </c>
      <c r="G4318" s="42" t="n">
        <f aca="false">IF(A4318="","",WORKDAY(B4318,F4318))</f>
        <v>46296</v>
      </c>
    </row>
    <row r="4319" customFormat="false" ht="15" hidden="false" customHeight="false" outlineLevel="0" collapsed="false">
      <c r="A4319" s="37" t="n">
        <v>1004318</v>
      </c>
      <c r="B4319" s="38" t="n">
        <v>46293</v>
      </c>
      <c r="C4319" s="39" t="s">
        <v>69</v>
      </c>
      <c r="D4319" s="39" t="s">
        <v>35</v>
      </c>
      <c r="E4319" s="40" t="n">
        <v>6.3</v>
      </c>
      <c r="F4319" s="41" t="n">
        <f aca="false">IF(A4319="","",INDEX(Assumptions!$B$16:$B$18,MATCH(C4319,Assumptions!$A$16:$A$18,0)))</f>
        <v>3</v>
      </c>
      <c r="G4319" s="42" t="n">
        <f aca="false">IF(A4319="","",WORKDAY(B4319,F4319))</f>
        <v>46296</v>
      </c>
    </row>
    <row r="4320" customFormat="false" ht="15" hidden="false" customHeight="false" outlineLevel="0" collapsed="false">
      <c r="A4320" s="37" t="n">
        <v>1004319</v>
      </c>
      <c r="B4320" s="38" t="n">
        <v>46293</v>
      </c>
      <c r="C4320" s="39" t="s">
        <v>70</v>
      </c>
      <c r="D4320" s="39" t="s">
        <v>31</v>
      </c>
      <c r="E4320" s="40" t="n">
        <v>5.2</v>
      </c>
      <c r="F4320" s="41" t="n">
        <f aca="false">IF(A4320="","",INDEX(Assumptions!$B$16:$B$18,MATCH(C4320,Assumptions!$A$16:$A$18,0)))</f>
        <v>5</v>
      </c>
      <c r="G4320" s="42" t="n">
        <f aca="false">IF(A4320="","",WORKDAY(B4320,F4320))</f>
        <v>46300</v>
      </c>
    </row>
    <row r="4321" customFormat="false" ht="15" hidden="false" customHeight="false" outlineLevel="0" collapsed="false">
      <c r="A4321" s="37" t="n">
        <v>1004320</v>
      </c>
      <c r="B4321" s="38" t="n">
        <v>46293</v>
      </c>
      <c r="C4321" s="39" t="s">
        <v>70</v>
      </c>
      <c r="D4321" s="39" t="s">
        <v>39</v>
      </c>
      <c r="E4321" s="40" t="n">
        <v>1.1</v>
      </c>
      <c r="F4321" s="41" t="n">
        <f aca="false">IF(A4321="","",INDEX(Assumptions!$B$16:$B$18,MATCH(C4321,Assumptions!$A$16:$A$18,0)))</f>
        <v>5</v>
      </c>
      <c r="G4321" s="42" t="n">
        <f aca="false">IF(A4321="","",WORKDAY(B4321,F4321))</f>
        <v>46300</v>
      </c>
    </row>
    <row r="4322" customFormat="false" ht="15" hidden="false" customHeight="false" outlineLevel="0" collapsed="false">
      <c r="A4322" s="37" t="n">
        <v>1004321</v>
      </c>
      <c r="B4322" s="38" t="n">
        <v>46293</v>
      </c>
      <c r="C4322" s="39" t="s">
        <v>69</v>
      </c>
      <c r="D4322" s="39" t="s">
        <v>37</v>
      </c>
      <c r="E4322" s="40" t="n">
        <v>1.2</v>
      </c>
      <c r="F4322" s="41" t="n">
        <f aca="false">IF(A4322="","",INDEX(Assumptions!$B$16:$B$18,MATCH(C4322,Assumptions!$A$16:$A$18,0)))</f>
        <v>3</v>
      </c>
      <c r="G4322" s="42" t="n">
        <f aca="false">IF(A4322="","",WORKDAY(B4322,F4322))</f>
        <v>46296</v>
      </c>
    </row>
    <row r="4323" customFormat="false" ht="15" hidden="false" customHeight="false" outlineLevel="0" collapsed="false">
      <c r="A4323" s="37" t="n">
        <v>1004322</v>
      </c>
      <c r="B4323" s="38" t="n">
        <v>46293</v>
      </c>
      <c r="C4323" s="39" t="s">
        <v>70</v>
      </c>
      <c r="D4323" s="39" t="s">
        <v>33</v>
      </c>
      <c r="E4323" s="40" t="n">
        <v>1.7</v>
      </c>
      <c r="F4323" s="41" t="n">
        <f aca="false">IF(A4323="","",INDEX(Assumptions!$B$16:$B$18,MATCH(C4323,Assumptions!$A$16:$A$18,0)))</f>
        <v>5</v>
      </c>
      <c r="G4323" s="42" t="n">
        <f aca="false">IF(A4323="","",WORKDAY(B4323,F4323))</f>
        <v>46300</v>
      </c>
    </row>
    <row r="4324" customFormat="false" ht="15" hidden="false" customHeight="false" outlineLevel="0" collapsed="false">
      <c r="A4324" s="37" t="n">
        <v>1004323</v>
      </c>
      <c r="B4324" s="38" t="n">
        <v>46293</v>
      </c>
      <c r="C4324" s="39" t="s">
        <v>69</v>
      </c>
      <c r="D4324" s="39" t="s">
        <v>31</v>
      </c>
      <c r="E4324" s="40" t="n">
        <v>1.9</v>
      </c>
      <c r="F4324" s="41" t="n">
        <f aca="false">IF(A4324="","",INDEX(Assumptions!$B$16:$B$18,MATCH(C4324,Assumptions!$A$16:$A$18,0)))</f>
        <v>3</v>
      </c>
      <c r="G4324" s="42" t="n">
        <f aca="false">IF(A4324="","",WORKDAY(B4324,F4324))</f>
        <v>46296</v>
      </c>
    </row>
    <row r="4325" customFormat="false" ht="15" hidden="false" customHeight="false" outlineLevel="0" collapsed="false">
      <c r="A4325" s="37" t="n">
        <v>1004324</v>
      </c>
      <c r="B4325" s="38" t="n">
        <v>46293</v>
      </c>
      <c r="C4325" s="39" t="s">
        <v>69</v>
      </c>
      <c r="D4325" s="39" t="s">
        <v>33</v>
      </c>
      <c r="E4325" s="40" t="n">
        <v>2.2</v>
      </c>
      <c r="F4325" s="41" t="n">
        <f aca="false">IF(A4325="","",INDEX(Assumptions!$B$16:$B$18,MATCH(C4325,Assumptions!$A$16:$A$18,0)))</f>
        <v>3</v>
      </c>
      <c r="G4325" s="42" t="n">
        <f aca="false">IF(A4325="","",WORKDAY(B4325,F4325))</f>
        <v>46296</v>
      </c>
    </row>
    <row r="4326" customFormat="false" ht="15" hidden="false" customHeight="false" outlineLevel="0" collapsed="false">
      <c r="A4326" s="37" t="n">
        <v>1004325</v>
      </c>
      <c r="B4326" s="38" t="n">
        <v>46293</v>
      </c>
      <c r="C4326" s="39" t="s">
        <v>70</v>
      </c>
      <c r="D4326" s="39" t="s">
        <v>35</v>
      </c>
      <c r="E4326" s="40" t="n">
        <v>1.9</v>
      </c>
      <c r="F4326" s="41" t="n">
        <f aca="false">IF(A4326="","",INDEX(Assumptions!$B$16:$B$18,MATCH(C4326,Assumptions!$A$16:$A$18,0)))</f>
        <v>5</v>
      </c>
      <c r="G4326" s="42" t="n">
        <f aca="false">IF(A4326="","",WORKDAY(B4326,F4326))</f>
        <v>46300</v>
      </c>
    </row>
    <row r="4327" customFormat="false" ht="15" hidden="false" customHeight="false" outlineLevel="0" collapsed="false">
      <c r="A4327" s="37" t="n">
        <v>1004326</v>
      </c>
      <c r="B4327" s="38" t="n">
        <v>46293</v>
      </c>
      <c r="C4327" s="39" t="s">
        <v>70</v>
      </c>
      <c r="D4327" s="39" t="s">
        <v>33</v>
      </c>
      <c r="E4327" s="40" t="n">
        <v>1.7</v>
      </c>
      <c r="F4327" s="41" t="n">
        <f aca="false">IF(A4327="","",INDEX(Assumptions!$B$16:$B$18,MATCH(C4327,Assumptions!$A$16:$A$18,0)))</f>
        <v>5</v>
      </c>
      <c r="G4327" s="42" t="n">
        <f aca="false">IF(A4327="","",WORKDAY(B4327,F4327))</f>
        <v>46300</v>
      </c>
    </row>
    <row r="4328" customFormat="false" ht="15" hidden="false" customHeight="false" outlineLevel="0" collapsed="false">
      <c r="A4328" s="37" t="n">
        <v>1004327</v>
      </c>
      <c r="B4328" s="38" t="n">
        <v>46293</v>
      </c>
      <c r="C4328" s="39" t="s">
        <v>69</v>
      </c>
      <c r="D4328" s="39" t="s">
        <v>33</v>
      </c>
      <c r="E4328" s="40" t="n">
        <v>1.8</v>
      </c>
      <c r="F4328" s="41" t="n">
        <f aca="false">IF(A4328="","",INDEX(Assumptions!$B$16:$B$18,MATCH(C4328,Assumptions!$A$16:$A$18,0)))</f>
        <v>3</v>
      </c>
      <c r="G4328" s="42" t="n">
        <f aca="false">IF(A4328="","",WORKDAY(B4328,F4328))</f>
        <v>46296</v>
      </c>
    </row>
    <row r="4329" customFormat="false" ht="15" hidden="false" customHeight="false" outlineLevel="0" collapsed="false">
      <c r="A4329" s="37" t="n">
        <v>1004328</v>
      </c>
      <c r="B4329" s="38" t="n">
        <v>46293</v>
      </c>
      <c r="C4329" s="39" t="s">
        <v>69</v>
      </c>
      <c r="D4329" s="39" t="s">
        <v>33</v>
      </c>
      <c r="E4329" s="40" t="n">
        <v>3.7</v>
      </c>
      <c r="F4329" s="41" t="n">
        <f aca="false">IF(A4329="","",INDEX(Assumptions!$B$16:$B$18,MATCH(C4329,Assumptions!$A$16:$A$18,0)))</f>
        <v>3</v>
      </c>
      <c r="G4329" s="42" t="n">
        <f aca="false">IF(A4329="","",WORKDAY(B4329,F4329))</f>
        <v>46296</v>
      </c>
    </row>
    <row r="4330" customFormat="false" ht="15" hidden="false" customHeight="false" outlineLevel="0" collapsed="false">
      <c r="A4330" s="37" t="n">
        <v>1004329</v>
      </c>
      <c r="B4330" s="38" t="n">
        <v>46293</v>
      </c>
      <c r="C4330" s="39" t="s">
        <v>69</v>
      </c>
      <c r="D4330" s="39" t="s">
        <v>39</v>
      </c>
      <c r="E4330" s="40" t="n">
        <v>6.7</v>
      </c>
      <c r="F4330" s="41" t="n">
        <f aca="false">IF(A4330="","",INDEX(Assumptions!$B$16:$B$18,MATCH(C4330,Assumptions!$A$16:$A$18,0)))</f>
        <v>3</v>
      </c>
      <c r="G4330" s="42" t="n">
        <f aca="false">IF(A4330="","",WORKDAY(B4330,F4330))</f>
        <v>46296</v>
      </c>
    </row>
    <row r="4331" customFormat="false" ht="15" hidden="false" customHeight="false" outlineLevel="0" collapsed="false">
      <c r="A4331" s="37" t="n">
        <v>1004330</v>
      </c>
      <c r="B4331" s="38" t="n">
        <v>46293</v>
      </c>
      <c r="C4331" s="39" t="s">
        <v>69</v>
      </c>
      <c r="D4331" s="39" t="s">
        <v>39</v>
      </c>
      <c r="E4331" s="40" t="n">
        <v>0.4</v>
      </c>
      <c r="F4331" s="41" t="n">
        <f aca="false">IF(A4331="","",INDEX(Assumptions!$B$16:$B$18,MATCH(C4331,Assumptions!$A$16:$A$18,0)))</f>
        <v>3</v>
      </c>
      <c r="G4331" s="42" t="n">
        <f aca="false">IF(A4331="","",WORKDAY(B4331,F4331))</f>
        <v>46296</v>
      </c>
    </row>
    <row r="4332" customFormat="false" ht="15" hidden="false" customHeight="false" outlineLevel="0" collapsed="false">
      <c r="A4332" s="37" t="n">
        <v>1004331</v>
      </c>
      <c r="B4332" s="38" t="n">
        <v>46293</v>
      </c>
      <c r="C4332" s="39" t="s">
        <v>70</v>
      </c>
      <c r="D4332" s="39" t="s">
        <v>37</v>
      </c>
      <c r="E4332" s="40" t="n">
        <v>1.9</v>
      </c>
      <c r="F4332" s="41" t="n">
        <f aca="false">IF(A4332="","",INDEX(Assumptions!$B$16:$B$18,MATCH(C4332,Assumptions!$A$16:$A$18,0)))</f>
        <v>5</v>
      </c>
      <c r="G4332" s="42" t="n">
        <f aca="false">IF(A4332="","",WORKDAY(B4332,F4332))</f>
        <v>46300</v>
      </c>
    </row>
    <row r="4333" customFormat="false" ht="15" hidden="false" customHeight="false" outlineLevel="0" collapsed="false">
      <c r="A4333" s="37" t="n">
        <v>1004332</v>
      </c>
      <c r="B4333" s="38" t="n">
        <v>46293</v>
      </c>
      <c r="C4333" s="39" t="s">
        <v>68</v>
      </c>
      <c r="D4333" s="39" t="s">
        <v>39</v>
      </c>
      <c r="E4333" s="40" t="n">
        <v>2.5</v>
      </c>
      <c r="F4333" s="41" t="n">
        <f aca="false">IF(A4333="","",INDEX(Assumptions!$B$16:$B$18,MATCH(C4333,Assumptions!$A$16:$A$18,0)))</f>
        <v>1</v>
      </c>
      <c r="G4333" s="42" t="n">
        <f aca="false">IF(A4333="","",WORKDAY(B4333,F4333))</f>
        <v>46294</v>
      </c>
    </row>
    <row r="4334" customFormat="false" ht="15" hidden="false" customHeight="false" outlineLevel="0" collapsed="false">
      <c r="A4334" s="37" t="n">
        <v>1004333</v>
      </c>
      <c r="B4334" s="38" t="n">
        <v>46293</v>
      </c>
      <c r="C4334" s="39" t="s">
        <v>68</v>
      </c>
      <c r="D4334" s="39" t="s">
        <v>31</v>
      </c>
      <c r="E4334" s="40" t="n">
        <v>2.2</v>
      </c>
      <c r="F4334" s="41" t="n">
        <f aca="false">IF(A4334="","",INDEX(Assumptions!$B$16:$B$18,MATCH(C4334,Assumptions!$A$16:$A$18,0)))</f>
        <v>1</v>
      </c>
      <c r="G4334" s="42" t="n">
        <f aca="false">IF(A4334="","",WORKDAY(B4334,F4334))</f>
        <v>46294</v>
      </c>
    </row>
    <row r="4335" customFormat="false" ht="15" hidden="false" customHeight="false" outlineLevel="0" collapsed="false">
      <c r="A4335" s="37" t="n">
        <v>1004334</v>
      </c>
      <c r="B4335" s="38" t="n">
        <v>46293</v>
      </c>
      <c r="C4335" s="39" t="s">
        <v>68</v>
      </c>
      <c r="D4335" s="39" t="s">
        <v>35</v>
      </c>
      <c r="E4335" s="40" t="n">
        <v>1.7</v>
      </c>
      <c r="F4335" s="41" t="n">
        <f aca="false">IF(A4335="","",INDEX(Assumptions!$B$16:$B$18,MATCH(C4335,Assumptions!$A$16:$A$18,0)))</f>
        <v>1</v>
      </c>
      <c r="G4335" s="42" t="n">
        <f aca="false">IF(A4335="","",WORKDAY(B4335,F4335))</f>
        <v>46294</v>
      </c>
    </row>
    <row r="4336" customFormat="false" ht="15" hidden="false" customHeight="false" outlineLevel="0" collapsed="false">
      <c r="A4336" s="37" t="n">
        <v>1004335</v>
      </c>
      <c r="B4336" s="38" t="n">
        <v>46293</v>
      </c>
      <c r="C4336" s="39" t="s">
        <v>70</v>
      </c>
      <c r="D4336" s="39" t="s">
        <v>37</v>
      </c>
      <c r="E4336" s="40" t="n">
        <v>3.1</v>
      </c>
      <c r="F4336" s="41" t="n">
        <f aca="false">IF(A4336="","",INDEX(Assumptions!$B$16:$B$18,MATCH(C4336,Assumptions!$A$16:$A$18,0)))</f>
        <v>5</v>
      </c>
      <c r="G4336" s="42" t="n">
        <f aca="false">IF(A4336="","",WORKDAY(B4336,F4336))</f>
        <v>46300</v>
      </c>
    </row>
    <row r="4337" customFormat="false" ht="15" hidden="false" customHeight="false" outlineLevel="0" collapsed="false">
      <c r="A4337" s="37" t="n">
        <v>1004336</v>
      </c>
      <c r="B4337" s="38" t="n">
        <v>46293</v>
      </c>
      <c r="C4337" s="39" t="s">
        <v>68</v>
      </c>
      <c r="D4337" s="39" t="s">
        <v>31</v>
      </c>
      <c r="E4337" s="40" t="n">
        <v>1.1</v>
      </c>
      <c r="F4337" s="41" t="n">
        <f aca="false">IF(A4337="","",INDEX(Assumptions!$B$16:$B$18,MATCH(C4337,Assumptions!$A$16:$A$18,0)))</f>
        <v>1</v>
      </c>
      <c r="G4337" s="42" t="n">
        <f aca="false">IF(A4337="","",WORKDAY(B4337,F4337))</f>
        <v>46294</v>
      </c>
    </row>
    <row r="4338" customFormat="false" ht="15" hidden="false" customHeight="false" outlineLevel="0" collapsed="false">
      <c r="A4338" s="37" t="n">
        <v>1004337</v>
      </c>
      <c r="B4338" s="38" t="n">
        <v>46293</v>
      </c>
      <c r="C4338" s="39" t="s">
        <v>70</v>
      </c>
      <c r="D4338" s="39" t="s">
        <v>35</v>
      </c>
      <c r="E4338" s="40" t="n">
        <v>1.8</v>
      </c>
      <c r="F4338" s="41" t="n">
        <f aca="false">IF(A4338="","",INDEX(Assumptions!$B$16:$B$18,MATCH(C4338,Assumptions!$A$16:$A$18,0)))</f>
        <v>5</v>
      </c>
      <c r="G4338" s="42" t="n">
        <f aca="false">IF(A4338="","",WORKDAY(B4338,F4338))</f>
        <v>46300</v>
      </c>
    </row>
    <row r="4339" customFormat="false" ht="15" hidden="false" customHeight="false" outlineLevel="0" collapsed="false">
      <c r="A4339" s="37" t="n">
        <v>1004338</v>
      </c>
      <c r="B4339" s="38" t="n">
        <v>46293</v>
      </c>
      <c r="C4339" s="39" t="s">
        <v>70</v>
      </c>
      <c r="D4339" s="39" t="s">
        <v>39</v>
      </c>
      <c r="E4339" s="40" t="n">
        <v>1</v>
      </c>
      <c r="F4339" s="41" t="n">
        <f aca="false">IF(A4339="","",INDEX(Assumptions!$B$16:$B$18,MATCH(C4339,Assumptions!$A$16:$A$18,0)))</f>
        <v>5</v>
      </c>
      <c r="G4339" s="42" t="n">
        <f aca="false">IF(A4339="","",WORKDAY(B4339,F4339))</f>
        <v>46300</v>
      </c>
    </row>
    <row r="4340" customFormat="false" ht="15" hidden="false" customHeight="false" outlineLevel="0" collapsed="false">
      <c r="A4340" s="37" t="n">
        <v>1004339</v>
      </c>
      <c r="B4340" s="38" t="n">
        <v>46293</v>
      </c>
      <c r="C4340" s="39" t="s">
        <v>69</v>
      </c>
      <c r="D4340" s="39" t="s">
        <v>39</v>
      </c>
      <c r="E4340" s="40" t="n">
        <v>1.8</v>
      </c>
      <c r="F4340" s="41" t="n">
        <f aca="false">IF(A4340="","",INDEX(Assumptions!$B$16:$B$18,MATCH(C4340,Assumptions!$A$16:$A$18,0)))</f>
        <v>3</v>
      </c>
      <c r="G4340" s="42" t="n">
        <f aca="false">IF(A4340="","",WORKDAY(B4340,F4340))</f>
        <v>46296</v>
      </c>
    </row>
    <row r="4341" customFormat="false" ht="15" hidden="false" customHeight="false" outlineLevel="0" collapsed="false">
      <c r="A4341" s="37" t="n">
        <v>1004340</v>
      </c>
      <c r="B4341" s="38" t="n">
        <v>46293</v>
      </c>
      <c r="C4341" s="39" t="s">
        <v>69</v>
      </c>
      <c r="D4341" s="39" t="s">
        <v>33</v>
      </c>
      <c r="E4341" s="40" t="n">
        <v>1.6</v>
      </c>
      <c r="F4341" s="41" t="n">
        <f aca="false">IF(A4341="","",INDEX(Assumptions!$B$16:$B$18,MATCH(C4341,Assumptions!$A$16:$A$18,0)))</f>
        <v>3</v>
      </c>
      <c r="G4341" s="42" t="n">
        <f aca="false">IF(A4341="","",WORKDAY(B4341,F4341))</f>
        <v>46296</v>
      </c>
    </row>
    <row r="4342" customFormat="false" ht="15" hidden="false" customHeight="false" outlineLevel="0" collapsed="false">
      <c r="A4342" s="37" t="n">
        <v>1004341</v>
      </c>
      <c r="B4342" s="38" t="n">
        <v>46293</v>
      </c>
      <c r="C4342" s="39" t="s">
        <v>69</v>
      </c>
      <c r="D4342" s="39" t="s">
        <v>33</v>
      </c>
      <c r="E4342" s="40" t="n">
        <v>1.3</v>
      </c>
      <c r="F4342" s="41" t="n">
        <f aca="false">IF(A4342="","",INDEX(Assumptions!$B$16:$B$18,MATCH(C4342,Assumptions!$A$16:$A$18,0)))</f>
        <v>3</v>
      </c>
      <c r="G4342" s="42" t="n">
        <f aca="false">IF(A4342="","",WORKDAY(B4342,F4342))</f>
        <v>46296</v>
      </c>
    </row>
    <row r="4343" customFormat="false" ht="15" hidden="false" customHeight="false" outlineLevel="0" collapsed="false">
      <c r="A4343" s="37" t="n">
        <v>1004342</v>
      </c>
      <c r="B4343" s="38" t="n">
        <v>46293</v>
      </c>
      <c r="C4343" s="39" t="s">
        <v>69</v>
      </c>
      <c r="D4343" s="39" t="s">
        <v>35</v>
      </c>
      <c r="E4343" s="40" t="n">
        <v>0.8</v>
      </c>
      <c r="F4343" s="41" t="n">
        <f aca="false">IF(A4343="","",INDEX(Assumptions!$B$16:$B$18,MATCH(C4343,Assumptions!$A$16:$A$18,0)))</f>
        <v>3</v>
      </c>
      <c r="G4343" s="42" t="n">
        <f aca="false">IF(A4343="","",WORKDAY(B4343,F4343))</f>
        <v>46296</v>
      </c>
    </row>
    <row r="4344" customFormat="false" ht="15" hidden="false" customHeight="false" outlineLevel="0" collapsed="false">
      <c r="A4344" s="37" t="n">
        <v>1004343</v>
      </c>
      <c r="B4344" s="38" t="n">
        <v>46293</v>
      </c>
      <c r="C4344" s="39" t="s">
        <v>69</v>
      </c>
      <c r="D4344" s="39" t="s">
        <v>37</v>
      </c>
      <c r="E4344" s="40" t="n">
        <v>2.6</v>
      </c>
      <c r="F4344" s="41" t="n">
        <f aca="false">IF(A4344="","",INDEX(Assumptions!$B$16:$B$18,MATCH(C4344,Assumptions!$A$16:$A$18,0)))</f>
        <v>3</v>
      </c>
      <c r="G4344" s="42" t="n">
        <f aca="false">IF(A4344="","",WORKDAY(B4344,F4344))</f>
        <v>46296</v>
      </c>
    </row>
    <row r="4345" customFormat="false" ht="15" hidden="false" customHeight="false" outlineLevel="0" collapsed="false">
      <c r="A4345" s="37" t="n">
        <v>1004344</v>
      </c>
      <c r="B4345" s="38" t="n">
        <v>46293</v>
      </c>
      <c r="C4345" s="39" t="s">
        <v>68</v>
      </c>
      <c r="D4345" s="39" t="s">
        <v>37</v>
      </c>
      <c r="E4345" s="40" t="n">
        <v>11.7</v>
      </c>
      <c r="F4345" s="41" t="n">
        <f aca="false">IF(A4345="","",INDEX(Assumptions!$B$16:$B$18,MATCH(C4345,Assumptions!$A$16:$A$18,0)))</f>
        <v>1</v>
      </c>
      <c r="G4345" s="42" t="n">
        <f aca="false">IF(A4345="","",WORKDAY(B4345,F4345))</f>
        <v>46294</v>
      </c>
    </row>
    <row r="4346" customFormat="false" ht="15" hidden="false" customHeight="false" outlineLevel="0" collapsed="false">
      <c r="A4346" s="37" t="n">
        <v>1004345</v>
      </c>
      <c r="B4346" s="38" t="n">
        <v>46293</v>
      </c>
      <c r="C4346" s="39" t="s">
        <v>69</v>
      </c>
      <c r="D4346" s="39" t="s">
        <v>31</v>
      </c>
      <c r="E4346" s="40" t="n">
        <v>0.6</v>
      </c>
      <c r="F4346" s="41" t="n">
        <f aca="false">IF(A4346="","",INDEX(Assumptions!$B$16:$B$18,MATCH(C4346,Assumptions!$A$16:$A$18,0)))</f>
        <v>3</v>
      </c>
      <c r="G4346" s="42" t="n">
        <f aca="false">IF(A4346="","",WORKDAY(B4346,F4346))</f>
        <v>46296</v>
      </c>
    </row>
    <row r="4347" customFormat="false" ht="15" hidden="false" customHeight="false" outlineLevel="0" collapsed="false">
      <c r="A4347" s="37" t="n">
        <v>1004346</v>
      </c>
      <c r="B4347" s="38" t="n">
        <v>46293</v>
      </c>
      <c r="C4347" s="39" t="s">
        <v>69</v>
      </c>
      <c r="D4347" s="39" t="s">
        <v>37</v>
      </c>
      <c r="E4347" s="40" t="n">
        <v>0.9</v>
      </c>
      <c r="F4347" s="41" t="n">
        <f aca="false">IF(A4347="","",INDEX(Assumptions!$B$16:$B$18,MATCH(C4347,Assumptions!$A$16:$A$18,0)))</f>
        <v>3</v>
      </c>
      <c r="G4347" s="42" t="n">
        <f aca="false">IF(A4347="","",WORKDAY(B4347,F4347))</f>
        <v>46296</v>
      </c>
    </row>
    <row r="4348" customFormat="false" ht="15" hidden="false" customHeight="false" outlineLevel="0" collapsed="false">
      <c r="A4348" s="37" t="n">
        <v>1004347</v>
      </c>
      <c r="B4348" s="38" t="n">
        <v>46293</v>
      </c>
      <c r="C4348" s="39" t="s">
        <v>70</v>
      </c>
      <c r="D4348" s="39" t="s">
        <v>35</v>
      </c>
      <c r="E4348" s="40" t="n">
        <v>4.5</v>
      </c>
      <c r="F4348" s="41" t="n">
        <f aca="false">IF(A4348="","",INDEX(Assumptions!$B$16:$B$18,MATCH(C4348,Assumptions!$A$16:$A$18,0)))</f>
        <v>5</v>
      </c>
      <c r="G4348" s="42" t="n">
        <f aca="false">IF(A4348="","",WORKDAY(B4348,F4348))</f>
        <v>46300</v>
      </c>
    </row>
    <row r="4349" customFormat="false" ht="15" hidden="false" customHeight="false" outlineLevel="0" collapsed="false">
      <c r="A4349" s="37" t="n">
        <v>1004348</v>
      </c>
      <c r="B4349" s="38" t="n">
        <v>46293</v>
      </c>
      <c r="C4349" s="39" t="s">
        <v>69</v>
      </c>
      <c r="D4349" s="39" t="s">
        <v>37</v>
      </c>
      <c r="E4349" s="40" t="n">
        <v>2.1</v>
      </c>
      <c r="F4349" s="41" t="n">
        <f aca="false">IF(A4349="","",INDEX(Assumptions!$B$16:$B$18,MATCH(C4349,Assumptions!$A$16:$A$18,0)))</f>
        <v>3</v>
      </c>
      <c r="G4349" s="42" t="n">
        <f aca="false">IF(A4349="","",WORKDAY(B4349,F4349))</f>
        <v>46296</v>
      </c>
    </row>
    <row r="4350" customFormat="false" ht="15" hidden="false" customHeight="false" outlineLevel="0" collapsed="false">
      <c r="A4350" s="37" t="n">
        <v>1004349</v>
      </c>
      <c r="B4350" s="38" t="n">
        <v>46293</v>
      </c>
      <c r="C4350" s="39" t="s">
        <v>70</v>
      </c>
      <c r="D4350" s="39" t="s">
        <v>35</v>
      </c>
      <c r="E4350" s="40" t="n">
        <v>3.2</v>
      </c>
      <c r="F4350" s="41" t="n">
        <f aca="false">IF(A4350="","",INDEX(Assumptions!$B$16:$B$18,MATCH(C4350,Assumptions!$A$16:$A$18,0)))</f>
        <v>5</v>
      </c>
      <c r="G4350" s="42" t="n">
        <f aca="false">IF(A4350="","",WORKDAY(B4350,F4350))</f>
        <v>46300</v>
      </c>
    </row>
    <row r="4351" customFormat="false" ht="15" hidden="false" customHeight="false" outlineLevel="0" collapsed="false">
      <c r="A4351" s="37" t="n">
        <v>1004350</v>
      </c>
      <c r="B4351" s="38" t="n">
        <v>46293</v>
      </c>
      <c r="C4351" s="39" t="s">
        <v>68</v>
      </c>
      <c r="D4351" s="39" t="s">
        <v>35</v>
      </c>
      <c r="E4351" s="40" t="n">
        <v>1.4</v>
      </c>
      <c r="F4351" s="41" t="n">
        <f aca="false">IF(A4351="","",INDEX(Assumptions!$B$16:$B$18,MATCH(C4351,Assumptions!$A$16:$A$18,0)))</f>
        <v>1</v>
      </c>
      <c r="G4351" s="42" t="n">
        <f aca="false">IF(A4351="","",WORKDAY(B4351,F4351))</f>
        <v>46294</v>
      </c>
    </row>
    <row r="4352" customFormat="false" ht="15" hidden="false" customHeight="false" outlineLevel="0" collapsed="false">
      <c r="A4352" s="37" t="n">
        <v>1004351</v>
      </c>
      <c r="B4352" s="38" t="n">
        <v>46293</v>
      </c>
      <c r="C4352" s="39" t="s">
        <v>69</v>
      </c>
      <c r="D4352" s="39" t="s">
        <v>39</v>
      </c>
      <c r="E4352" s="40" t="n">
        <v>3.2</v>
      </c>
      <c r="F4352" s="41" t="n">
        <f aca="false">IF(A4352="","",INDEX(Assumptions!$B$16:$B$18,MATCH(C4352,Assumptions!$A$16:$A$18,0)))</f>
        <v>3</v>
      </c>
      <c r="G4352" s="42" t="n">
        <f aca="false">IF(A4352="","",WORKDAY(B4352,F4352))</f>
        <v>46296</v>
      </c>
    </row>
    <row r="4353" customFormat="false" ht="15" hidden="false" customHeight="false" outlineLevel="0" collapsed="false">
      <c r="A4353" s="37" t="n">
        <v>1004352</v>
      </c>
      <c r="B4353" s="38" t="n">
        <v>46293</v>
      </c>
      <c r="C4353" s="39" t="s">
        <v>69</v>
      </c>
      <c r="D4353" s="39" t="s">
        <v>35</v>
      </c>
      <c r="E4353" s="40" t="n">
        <v>5.8</v>
      </c>
      <c r="F4353" s="41" t="n">
        <f aca="false">IF(A4353="","",INDEX(Assumptions!$B$16:$B$18,MATCH(C4353,Assumptions!$A$16:$A$18,0)))</f>
        <v>3</v>
      </c>
      <c r="G4353" s="42" t="n">
        <f aca="false">IF(A4353="","",WORKDAY(B4353,F4353))</f>
        <v>46296</v>
      </c>
    </row>
    <row r="4354" customFormat="false" ht="15" hidden="false" customHeight="false" outlineLevel="0" collapsed="false">
      <c r="A4354" s="37" t="n">
        <v>1004353</v>
      </c>
      <c r="B4354" s="38" t="n">
        <v>46293</v>
      </c>
      <c r="C4354" s="39" t="s">
        <v>69</v>
      </c>
      <c r="D4354" s="39" t="s">
        <v>39</v>
      </c>
      <c r="E4354" s="40" t="n">
        <v>1.4</v>
      </c>
      <c r="F4354" s="41" t="n">
        <f aca="false">IF(A4354="","",INDEX(Assumptions!$B$16:$B$18,MATCH(C4354,Assumptions!$A$16:$A$18,0)))</f>
        <v>3</v>
      </c>
      <c r="G4354" s="42" t="n">
        <f aca="false">IF(A4354="","",WORKDAY(B4354,F4354))</f>
        <v>46296</v>
      </c>
    </row>
    <row r="4355" customFormat="false" ht="15" hidden="false" customHeight="false" outlineLevel="0" collapsed="false">
      <c r="A4355" s="37" t="n">
        <v>1004354</v>
      </c>
      <c r="B4355" s="38" t="n">
        <v>46293</v>
      </c>
      <c r="C4355" s="39" t="s">
        <v>69</v>
      </c>
      <c r="D4355" s="39" t="s">
        <v>35</v>
      </c>
      <c r="E4355" s="40" t="n">
        <v>3.3</v>
      </c>
      <c r="F4355" s="41" t="n">
        <f aca="false">IF(A4355="","",INDEX(Assumptions!$B$16:$B$18,MATCH(C4355,Assumptions!$A$16:$A$18,0)))</f>
        <v>3</v>
      </c>
      <c r="G4355" s="42" t="n">
        <f aca="false">IF(A4355="","",WORKDAY(B4355,F4355))</f>
        <v>46296</v>
      </c>
    </row>
    <row r="4356" customFormat="false" ht="15" hidden="false" customHeight="false" outlineLevel="0" collapsed="false">
      <c r="A4356" s="37" t="n">
        <v>1004355</v>
      </c>
      <c r="B4356" s="38" t="n">
        <v>46293</v>
      </c>
      <c r="C4356" s="39" t="s">
        <v>69</v>
      </c>
      <c r="D4356" s="39" t="s">
        <v>37</v>
      </c>
      <c r="E4356" s="40" t="n">
        <v>2.2</v>
      </c>
      <c r="F4356" s="41" t="n">
        <f aca="false">IF(A4356="","",INDEX(Assumptions!$B$16:$B$18,MATCH(C4356,Assumptions!$A$16:$A$18,0)))</f>
        <v>3</v>
      </c>
      <c r="G4356" s="42" t="n">
        <f aca="false">IF(A4356="","",WORKDAY(B4356,F4356))</f>
        <v>46296</v>
      </c>
    </row>
    <row r="4357" customFormat="false" ht="15" hidden="false" customHeight="false" outlineLevel="0" collapsed="false">
      <c r="A4357" s="37" t="n">
        <v>1004356</v>
      </c>
      <c r="B4357" s="38" t="n">
        <v>46293</v>
      </c>
      <c r="C4357" s="39" t="s">
        <v>69</v>
      </c>
      <c r="D4357" s="39" t="s">
        <v>33</v>
      </c>
      <c r="E4357" s="40" t="n">
        <v>1.1</v>
      </c>
      <c r="F4357" s="41" t="n">
        <f aca="false">IF(A4357="","",INDEX(Assumptions!$B$16:$B$18,MATCH(C4357,Assumptions!$A$16:$A$18,0)))</f>
        <v>3</v>
      </c>
      <c r="G4357" s="42" t="n">
        <f aca="false">IF(A4357="","",WORKDAY(B4357,F4357))</f>
        <v>46296</v>
      </c>
    </row>
    <row r="4358" customFormat="false" ht="15" hidden="false" customHeight="false" outlineLevel="0" collapsed="false">
      <c r="A4358" s="37" t="n">
        <v>1004357</v>
      </c>
      <c r="B4358" s="38" t="n">
        <v>46293</v>
      </c>
      <c r="C4358" s="39" t="s">
        <v>69</v>
      </c>
      <c r="D4358" s="39" t="s">
        <v>35</v>
      </c>
      <c r="E4358" s="40" t="n">
        <v>0.5</v>
      </c>
      <c r="F4358" s="41" t="n">
        <f aca="false">IF(A4358="","",INDEX(Assumptions!$B$16:$B$18,MATCH(C4358,Assumptions!$A$16:$A$18,0)))</f>
        <v>3</v>
      </c>
      <c r="G4358" s="42" t="n">
        <f aca="false">IF(A4358="","",WORKDAY(B4358,F4358))</f>
        <v>46296</v>
      </c>
    </row>
    <row r="4359" customFormat="false" ht="15" hidden="false" customHeight="false" outlineLevel="0" collapsed="false">
      <c r="A4359" s="37" t="n">
        <v>1004358</v>
      </c>
      <c r="B4359" s="38" t="n">
        <v>46293</v>
      </c>
      <c r="C4359" s="39" t="s">
        <v>68</v>
      </c>
      <c r="D4359" s="39" t="s">
        <v>39</v>
      </c>
      <c r="E4359" s="40" t="n">
        <v>0.6</v>
      </c>
      <c r="F4359" s="41" t="n">
        <f aca="false">IF(A4359="","",INDEX(Assumptions!$B$16:$B$18,MATCH(C4359,Assumptions!$A$16:$A$18,0)))</f>
        <v>1</v>
      </c>
      <c r="G4359" s="42" t="n">
        <f aca="false">IF(A4359="","",WORKDAY(B4359,F4359))</f>
        <v>46294</v>
      </c>
    </row>
    <row r="4360" customFormat="false" ht="15" hidden="false" customHeight="false" outlineLevel="0" collapsed="false">
      <c r="A4360" s="37" t="n">
        <v>1004359</v>
      </c>
      <c r="B4360" s="38" t="n">
        <v>46293</v>
      </c>
      <c r="C4360" s="39" t="s">
        <v>70</v>
      </c>
      <c r="D4360" s="39" t="s">
        <v>35</v>
      </c>
      <c r="E4360" s="40" t="n">
        <v>3</v>
      </c>
      <c r="F4360" s="41" t="n">
        <f aca="false">IF(A4360="","",INDEX(Assumptions!$B$16:$B$18,MATCH(C4360,Assumptions!$A$16:$A$18,0)))</f>
        <v>5</v>
      </c>
      <c r="G4360" s="42" t="n">
        <f aca="false">IF(A4360="","",WORKDAY(B4360,F4360))</f>
        <v>46300</v>
      </c>
    </row>
    <row r="4361" customFormat="false" ht="15" hidden="false" customHeight="false" outlineLevel="0" collapsed="false">
      <c r="A4361" s="37" t="n">
        <v>1004360</v>
      </c>
      <c r="B4361" s="38" t="n">
        <v>46293</v>
      </c>
      <c r="C4361" s="39" t="s">
        <v>70</v>
      </c>
      <c r="D4361" s="39" t="s">
        <v>39</v>
      </c>
      <c r="E4361" s="40" t="n">
        <v>1.2</v>
      </c>
      <c r="F4361" s="41" t="n">
        <f aca="false">IF(A4361="","",INDEX(Assumptions!$B$16:$B$18,MATCH(C4361,Assumptions!$A$16:$A$18,0)))</f>
        <v>5</v>
      </c>
      <c r="G4361" s="42" t="n">
        <f aca="false">IF(A4361="","",WORKDAY(B4361,F4361))</f>
        <v>46300</v>
      </c>
    </row>
    <row r="4362" customFormat="false" ht="15" hidden="false" customHeight="false" outlineLevel="0" collapsed="false">
      <c r="A4362" s="37" t="n">
        <v>1004361</v>
      </c>
      <c r="B4362" s="38" t="n">
        <v>46293</v>
      </c>
      <c r="C4362" s="39" t="s">
        <v>70</v>
      </c>
      <c r="D4362" s="39" t="s">
        <v>37</v>
      </c>
      <c r="E4362" s="40" t="n">
        <v>3.5</v>
      </c>
      <c r="F4362" s="41" t="n">
        <f aca="false">IF(A4362="","",INDEX(Assumptions!$B$16:$B$18,MATCH(C4362,Assumptions!$A$16:$A$18,0)))</f>
        <v>5</v>
      </c>
      <c r="G4362" s="42" t="n">
        <f aca="false">IF(A4362="","",WORKDAY(B4362,F4362))</f>
        <v>46300</v>
      </c>
    </row>
    <row r="4363" customFormat="false" ht="15" hidden="false" customHeight="false" outlineLevel="0" collapsed="false">
      <c r="A4363" s="37" t="n">
        <v>1004362</v>
      </c>
      <c r="B4363" s="38" t="n">
        <v>46293</v>
      </c>
      <c r="C4363" s="39" t="s">
        <v>69</v>
      </c>
      <c r="D4363" s="39" t="s">
        <v>31</v>
      </c>
      <c r="E4363" s="40" t="n">
        <v>3</v>
      </c>
      <c r="F4363" s="41" t="n">
        <f aca="false">IF(A4363="","",INDEX(Assumptions!$B$16:$B$18,MATCH(C4363,Assumptions!$A$16:$A$18,0)))</f>
        <v>3</v>
      </c>
      <c r="G4363" s="42" t="n">
        <f aca="false">IF(A4363="","",WORKDAY(B4363,F4363))</f>
        <v>46296</v>
      </c>
    </row>
    <row r="4364" customFormat="false" ht="15" hidden="false" customHeight="false" outlineLevel="0" collapsed="false">
      <c r="A4364" s="37" t="n">
        <v>1004363</v>
      </c>
      <c r="B4364" s="38" t="n">
        <v>46293</v>
      </c>
      <c r="C4364" s="39" t="s">
        <v>68</v>
      </c>
      <c r="D4364" s="39" t="s">
        <v>31</v>
      </c>
      <c r="E4364" s="40" t="n">
        <v>0.5</v>
      </c>
      <c r="F4364" s="41" t="n">
        <f aca="false">IF(A4364="","",INDEX(Assumptions!$B$16:$B$18,MATCH(C4364,Assumptions!$A$16:$A$18,0)))</f>
        <v>1</v>
      </c>
      <c r="G4364" s="42" t="n">
        <f aca="false">IF(A4364="","",WORKDAY(B4364,F4364))</f>
        <v>46294</v>
      </c>
    </row>
    <row r="4365" customFormat="false" ht="15" hidden="false" customHeight="false" outlineLevel="0" collapsed="false">
      <c r="A4365" s="37" t="n">
        <v>1004364</v>
      </c>
      <c r="B4365" s="38" t="n">
        <v>46293</v>
      </c>
      <c r="C4365" s="39" t="s">
        <v>69</v>
      </c>
      <c r="D4365" s="39" t="s">
        <v>39</v>
      </c>
      <c r="E4365" s="40" t="n">
        <v>1.9</v>
      </c>
      <c r="F4365" s="41" t="n">
        <f aca="false">IF(A4365="","",INDEX(Assumptions!$B$16:$B$18,MATCH(C4365,Assumptions!$A$16:$A$18,0)))</f>
        <v>3</v>
      </c>
      <c r="G4365" s="42" t="n">
        <f aca="false">IF(A4365="","",WORKDAY(B4365,F4365))</f>
        <v>46296</v>
      </c>
    </row>
    <row r="4366" customFormat="false" ht="15" hidden="false" customHeight="false" outlineLevel="0" collapsed="false">
      <c r="A4366" s="37" t="n">
        <v>1004365</v>
      </c>
      <c r="B4366" s="38" t="n">
        <v>46293</v>
      </c>
      <c r="C4366" s="39" t="s">
        <v>69</v>
      </c>
      <c r="D4366" s="39" t="s">
        <v>33</v>
      </c>
      <c r="E4366" s="40" t="n">
        <v>0.4</v>
      </c>
      <c r="F4366" s="41" t="n">
        <f aca="false">IF(A4366="","",INDEX(Assumptions!$B$16:$B$18,MATCH(C4366,Assumptions!$A$16:$A$18,0)))</f>
        <v>3</v>
      </c>
      <c r="G4366" s="42" t="n">
        <f aca="false">IF(A4366="","",WORKDAY(B4366,F4366))</f>
        <v>46296</v>
      </c>
    </row>
    <row r="4367" customFormat="false" ht="15" hidden="false" customHeight="false" outlineLevel="0" collapsed="false">
      <c r="A4367" s="37" t="n">
        <v>1004366</v>
      </c>
      <c r="B4367" s="38" t="n">
        <v>46293</v>
      </c>
      <c r="C4367" s="39" t="s">
        <v>69</v>
      </c>
      <c r="D4367" s="39" t="s">
        <v>31</v>
      </c>
      <c r="E4367" s="40" t="n">
        <v>1.2</v>
      </c>
      <c r="F4367" s="41" t="n">
        <f aca="false">IF(A4367="","",INDEX(Assumptions!$B$16:$B$18,MATCH(C4367,Assumptions!$A$16:$A$18,0)))</f>
        <v>3</v>
      </c>
      <c r="G4367" s="42" t="n">
        <f aca="false">IF(A4367="","",WORKDAY(B4367,F4367))</f>
        <v>46296</v>
      </c>
    </row>
    <row r="4368" customFormat="false" ht="15" hidden="false" customHeight="false" outlineLevel="0" collapsed="false">
      <c r="A4368" s="37" t="n">
        <v>1004367</v>
      </c>
      <c r="B4368" s="38" t="n">
        <v>46293</v>
      </c>
      <c r="C4368" s="39" t="s">
        <v>69</v>
      </c>
      <c r="D4368" s="39" t="s">
        <v>39</v>
      </c>
      <c r="E4368" s="40" t="n">
        <v>2.5</v>
      </c>
      <c r="F4368" s="41" t="n">
        <f aca="false">IF(A4368="","",INDEX(Assumptions!$B$16:$B$18,MATCH(C4368,Assumptions!$A$16:$A$18,0)))</f>
        <v>3</v>
      </c>
      <c r="G4368" s="42" t="n">
        <f aca="false">IF(A4368="","",WORKDAY(B4368,F4368))</f>
        <v>46296</v>
      </c>
    </row>
    <row r="4369" customFormat="false" ht="15" hidden="false" customHeight="false" outlineLevel="0" collapsed="false">
      <c r="A4369" s="37" t="n">
        <v>1004368</v>
      </c>
      <c r="B4369" s="38" t="n">
        <v>46293</v>
      </c>
      <c r="C4369" s="39" t="s">
        <v>69</v>
      </c>
      <c r="D4369" s="39" t="s">
        <v>35</v>
      </c>
      <c r="E4369" s="40" t="n">
        <v>0.3</v>
      </c>
      <c r="F4369" s="41" t="n">
        <f aca="false">IF(A4369="","",INDEX(Assumptions!$B$16:$B$18,MATCH(C4369,Assumptions!$A$16:$A$18,0)))</f>
        <v>3</v>
      </c>
      <c r="G4369" s="42" t="n">
        <f aca="false">IF(A4369="","",WORKDAY(B4369,F4369))</f>
        <v>46296</v>
      </c>
    </row>
    <row r="4370" customFormat="false" ht="15" hidden="false" customHeight="false" outlineLevel="0" collapsed="false">
      <c r="A4370" s="37" t="n">
        <v>1004369</v>
      </c>
      <c r="B4370" s="38" t="n">
        <v>46293</v>
      </c>
      <c r="C4370" s="39" t="s">
        <v>68</v>
      </c>
      <c r="D4370" s="39" t="s">
        <v>39</v>
      </c>
      <c r="E4370" s="40" t="n">
        <v>7.7</v>
      </c>
      <c r="F4370" s="41" t="n">
        <f aca="false">IF(A4370="","",INDEX(Assumptions!$B$16:$B$18,MATCH(C4370,Assumptions!$A$16:$A$18,0)))</f>
        <v>1</v>
      </c>
      <c r="G4370" s="42" t="n">
        <f aca="false">IF(A4370="","",WORKDAY(B4370,F4370))</f>
        <v>46294</v>
      </c>
    </row>
    <row r="4371" customFormat="false" ht="15" hidden="false" customHeight="false" outlineLevel="0" collapsed="false">
      <c r="A4371" s="37" t="n">
        <v>1004370</v>
      </c>
      <c r="B4371" s="38" t="n">
        <v>46293</v>
      </c>
      <c r="C4371" s="39" t="s">
        <v>69</v>
      </c>
      <c r="D4371" s="39" t="s">
        <v>37</v>
      </c>
      <c r="E4371" s="40" t="n">
        <v>0.8</v>
      </c>
      <c r="F4371" s="41" t="n">
        <f aca="false">IF(A4371="","",INDEX(Assumptions!$B$16:$B$18,MATCH(C4371,Assumptions!$A$16:$A$18,0)))</f>
        <v>3</v>
      </c>
      <c r="G4371" s="42" t="n">
        <f aca="false">IF(A4371="","",WORKDAY(B4371,F4371))</f>
        <v>46296</v>
      </c>
    </row>
    <row r="4372" customFormat="false" ht="15" hidden="false" customHeight="false" outlineLevel="0" collapsed="false">
      <c r="A4372" s="37" t="n">
        <v>1004371</v>
      </c>
      <c r="B4372" s="38" t="n">
        <v>46293</v>
      </c>
      <c r="C4372" s="39" t="s">
        <v>69</v>
      </c>
      <c r="D4372" s="39" t="s">
        <v>31</v>
      </c>
      <c r="E4372" s="40" t="n">
        <v>2.4</v>
      </c>
      <c r="F4372" s="41" t="n">
        <f aca="false">IF(A4372="","",INDEX(Assumptions!$B$16:$B$18,MATCH(C4372,Assumptions!$A$16:$A$18,0)))</f>
        <v>3</v>
      </c>
      <c r="G4372" s="42" t="n">
        <f aca="false">IF(A4372="","",WORKDAY(B4372,F4372))</f>
        <v>46296</v>
      </c>
    </row>
    <row r="4373" customFormat="false" ht="15" hidden="false" customHeight="false" outlineLevel="0" collapsed="false">
      <c r="A4373" s="37" t="n">
        <v>1004372</v>
      </c>
      <c r="B4373" s="38" t="n">
        <v>46293</v>
      </c>
      <c r="C4373" s="39" t="s">
        <v>70</v>
      </c>
      <c r="D4373" s="39" t="s">
        <v>31</v>
      </c>
      <c r="E4373" s="40" t="n">
        <v>2.4</v>
      </c>
      <c r="F4373" s="41" t="n">
        <f aca="false">IF(A4373="","",INDEX(Assumptions!$B$16:$B$18,MATCH(C4373,Assumptions!$A$16:$A$18,0)))</f>
        <v>5</v>
      </c>
      <c r="G4373" s="42" t="n">
        <f aca="false">IF(A4373="","",WORKDAY(B4373,F4373))</f>
        <v>46300</v>
      </c>
    </row>
    <row r="4374" customFormat="false" ht="15" hidden="false" customHeight="false" outlineLevel="0" collapsed="false">
      <c r="A4374" s="37" t="n">
        <v>1004373</v>
      </c>
      <c r="B4374" s="38" t="n">
        <v>46293</v>
      </c>
      <c r="C4374" s="39" t="s">
        <v>69</v>
      </c>
      <c r="D4374" s="39" t="s">
        <v>33</v>
      </c>
      <c r="E4374" s="40" t="n">
        <v>0.6</v>
      </c>
      <c r="F4374" s="41" t="n">
        <f aca="false">IF(A4374="","",INDEX(Assumptions!$B$16:$B$18,MATCH(C4374,Assumptions!$A$16:$A$18,0)))</f>
        <v>3</v>
      </c>
      <c r="G4374" s="42" t="n">
        <f aca="false">IF(A4374="","",WORKDAY(B4374,F4374))</f>
        <v>46296</v>
      </c>
    </row>
    <row r="4375" customFormat="false" ht="15" hidden="false" customHeight="false" outlineLevel="0" collapsed="false">
      <c r="A4375" s="37" t="n">
        <v>1004374</v>
      </c>
      <c r="B4375" s="38" t="n">
        <v>46293</v>
      </c>
      <c r="C4375" s="39" t="s">
        <v>69</v>
      </c>
      <c r="D4375" s="39" t="s">
        <v>39</v>
      </c>
      <c r="E4375" s="40" t="n">
        <v>3</v>
      </c>
      <c r="F4375" s="41" t="n">
        <f aca="false">IF(A4375="","",INDEX(Assumptions!$B$16:$B$18,MATCH(C4375,Assumptions!$A$16:$A$18,0)))</f>
        <v>3</v>
      </c>
      <c r="G4375" s="42" t="n">
        <f aca="false">IF(A4375="","",WORKDAY(B4375,F4375))</f>
        <v>46296</v>
      </c>
    </row>
    <row r="4376" customFormat="false" ht="15" hidden="false" customHeight="false" outlineLevel="0" collapsed="false">
      <c r="A4376" s="37" t="n">
        <v>1004375</v>
      </c>
      <c r="B4376" s="38" t="n">
        <v>46293</v>
      </c>
      <c r="C4376" s="39" t="s">
        <v>69</v>
      </c>
      <c r="D4376" s="39" t="s">
        <v>39</v>
      </c>
      <c r="E4376" s="40" t="n">
        <v>0.8</v>
      </c>
      <c r="F4376" s="41" t="n">
        <f aca="false">IF(A4376="","",INDEX(Assumptions!$B$16:$B$18,MATCH(C4376,Assumptions!$A$16:$A$18,0)))</f>
        <v>3</v>
      </c>
      <c r="G4376" s="42" t="n">
        <f aca="false">IF(A4376="","",WORKDAY(B4376,F4376))</f>
        <v>46296</v>
      </c>
    </row>
    <row r="4377" customFormat="false" ht="15" hidden="false" customHeight="false" outlineLevel="0" collapsed="false">
      <c r="A4377" s="37" t="n">
        <v>1004376</v>
      </c>
      <c r="B4377" s="38" t="n">
        <v>46293</v>
      </c>
      <c r="C4377" s="39" t="s">
        <v>69</v>
      </c>
      <c r="D4377" s="39" t="s">
        <v>39</v>
      </c>
      <c r="E4377" s="40" t="n">
        <v>4.4</v>
      </c>
      <c r="F4377" s="41" t="n">
        <f aca="false">IF(A4377="","",INDEX(Assumptions!$B$16:$B$18,MATCH(C4377,Assumptions!$A$16:$A$18,0)))</f>
        <v>3</v>
      </c>
      <c r="G4377" s="42" t="n">
        <f aca="false">IF(A4377="","",WORKDAY(B4377,F4377))</f>
        <v>46296</v>
      </c>
    </row>
    <row r="4378" customFormat="false" ht="15" hidden="false" customHeight="false" outlineLevel="0" collapsed="false">
      <c r="A4378" s="37" t="n">
        <v>1004377</v>
      </c>
      <c r="B4378" s="38" t="n">
        <v>46293</v>
      </c>
      <c r="C4378" s="39" t="s">
        <v>69</v>
      </c>
      <c r="D4378" s="39" t="s">
        <v>37</v>
      </c>
      <c r="E4378" s="40" t="n">
        <v>2.9</v>
      </c>
      <c r="F4378" s="41" t="n">
        <f aca="false">IF(A4378="","",INDEX(Assumptions!$B$16:$B$18,MATCH(C4378,Assumptions!$A$16:$A$18,0)))</f>
        <v>3</v>
      </c>
      <c r="G4378" s="42" t="n">
        <f aca="false">IF(A4378="","",WORKDAY(B4378,F4378))</f>
        <v>46296</v>
      </c>
    </row>
    <row r="4379" customFormat="false" ht="15" hidden="false" customHeight="false" outlineLevel="0" collapsed="false">
      <c r="A4379" s="37" t="n">
        <v>1004378</v>
      </c>
      <c r="B4379" s="38" t="n">
        <v>46293</v>
      </c>
      <c r="C4379" s="39" t="s">
        <v>70</v>
      </c>
      <c r="D4379" s="39" t="s">
        <v>33</v>
      </c>
      <c r="E4379" s="40" t="n">
        <v>0.7</v>
      </c>
      <c r="F4379" s="41" t="n">
        <f aca="false">IF(A4379="","",INDEX(Assumptions!$B$16:$B$18,MATCH(C4379,Assumptions!$A$16:$A$18,0)))</f>
        <v>5</v>
      </c>
      <c r="G4379" s="42" t="n">
        <f aca="false">IF(A4379="","",WORKDAY(B4379,F4379))</f>
        <v>46300</v>
      </c>
    </row>
    <row r="4380" customFormat="false" ht="15" hidden="false" customHeight="false" outlineLevel="0" collapsed="false">
      <c r="A4380" s="37" t="n">
        <v>1004379</v>
      </c>
      <c r="B4380" s="38" t="n">
        <v>46293</v>
      </c>
      <c r="C4380" s="39" t="s">
        <v>69</v>
      </c>
      <c r="D4380" s="39" t="s">
        <v>31</v>
      </c>
      <c r="E4380" s="40" t="n">
        <v>2</v>
      </c>
      <c r="F4380" s="41" t="n">
        <f aca="false">IF(A4380="","",INDEX(Assumptions!$B$16:$B$18,MATCH(C4380,Assumptions!$A$16:$A$18,0)))</f>
        <v>3</v>
      </c>
      <c r="G4380" s="42" t="n">
        <f aca="false">IF(A4380="","",WORKDAY(B4380,F4380))</f>
        <v>46296</v>
      </c>
    </row>
    <row r="4381" customFormat="false" ht="15" hidden="false" customHeight="false" outlineLevel="0" collapsed="false">
      <c r="A4381" s="37" t="n">
        <v>1004380</v>
      </c>
      <c r="B4381" s="38" t="n">
        <v>46293</v>
      </c>
      <c r="C4381" s="39" t="s">
        <v>70</v>
      </c>
      <c r="D4381" s="39" t="s">
        <v>39</v>
      </c>
      <c r="E4381" s="40" t="n">
        <v>2.9</v>
      </c>
      <c r="F4381" s="41" t="n">
        <f aca="false">IF(A4381="","",INDEX(Assumptions!$B$16:$B$18,MATCH(C4381,Assumptions!$A$16:$A$18,0)))</f>
        <v>5</v>
      </c>
      <c r="G4381" s="42" t="n">
        <f aca="false">IF(A4381="","",WORKDAY(B4381,F4381))</f>
        <v>46300</v>
      </c>
    </row>
    <row r="4382" customFormat="false" ht="15" hidden="false" customHeight="false" outlineLevel="0" collapsed="false">
      <c r="A4382" s="37" t="n">
        <v>1004381</v>
      </c>
      <c r="B4382" s="38" t="n">
        <v>46293</v>
      </c>
      <c r="C4382" s="39" t="s">
        <v>69</v>
      </c>
      <c r="D4382" s="39" t="s">
        <v>33</v>
      </c>
      <c r="E4382" s="40" t="n">
        <v>0.8</v>
      </c>
      <c r="F4382" s="41" t="n">
        <f aca="false">IF(A4382="","",INDEX(Assumptions!$B$16:$B$18,MATCH(C4382,Assumptions!$A$16:$A$18,0)))</f>
        <v>3</v>
      </c>
      <c r="G4382" s="42" t="n">
        <f aca="false">IF(A4382="","",WORKDAY(B4382,F4382))</f>
        <v>46296</v>
      </c>
    </row>
    <row r="4383" customFormat="false" ht="15" hidden="false" customHeight="false" outlineLevel="0" collapsed="false">
      <c r="A4383" s="37" t="n">
        <v>1004382</v>
      </c>
      <c r="B4383" s="38" t="n">
        <v>46293</v>
      </c>
      <c r="C4383" s="39" t="s">
        <v>69</v>
      </c>
      <c r="D4383" s="39" t="s">
        <v>31</v>
      </c>
      <c r="E4383" s="40" t="n">
        <v>2.3</v>
      </c>
      <c r="F4383" s="41" t="n">
        <f aca="false">IF(A4383="","",INDEX(Assumptions!$B$16:$B$18,MATCH(C4383,Assumptions!$A$16:$A$18,0)))</f>
        <v>3</v>
      </c>
      <c r="G4383" s="42" t="n">
        <f aca="false">IF(A4383="","",WORKDAY(B4383,F4383))</f>
        <v>46296</v>
      </c>
    </row>
    <row r="4384" customFormat="false" ht="15" hidden="false" customHeight="false" outlineLevel="0" collapsed="false">
      <c r="A4384" s="37" t="n">
        <v>1004383</v>
      </c>
      <c r="B4384" s="38" t="n">
        <v>46293</v>
      </c>
      <c r="C4384" s="39" t="s">
        <v>69</v>
      </c>
      <c r="D4384" s="39" t="s">
        <v>35</v>
      </c>
      <c r="E4384" s="40" t="n">
        <v>1.3</v>
      </c>
      <c r="F4384" s="41" t="n">
        <f aca="false">IF(A4384="","",INDEX(Assumptions!$B$16:$B$18,MATCH(C4384,Assumptions!$A$16:$A$18,0)))</f>
        <v>3</v>
      </c>
      <c r="G4384" s="42" t="n">
        <f aca="false">IF(A4384="","",WORKDAY(B4384,F4384))</f>
        <v>46296</v>
      </c>
    </row>
    <row r="4385" customFormat="false" ht="15" hidden="false" customHeight="false" outlineLevel="0" collapsed="false">
      <c r="A4385" s="37" t="n">
        <v>1004384</v>
      </c>
      <c r="B4385" s="38" t="n">
        <v>46293</v>
      </c>
      <c r="C4385" s="39" t="s">
        <v>69</v>
      </c>
      <c r="D4385" s="39" t="s">
        <v>31</v>
      </c>
      <c r="E4385" s="40" t="n">
        <v>10.4</v>
      </c>
      <c r="F4385" s="41" t="n">
        <f aca="false">IF(A4385="","",INDEX(Assumptions!$B$16:$B$18,MATCH(C4385,Assumptions!$A$16:$A$18,0)))</f>
        <v>3</v>
      </c>
      <c r="G4385" s="42" t="n">
        <f aca="false">IF(A4385="","",WORKDAY(B4385,F4385))</f>
        <v>46296</v>
      </c>
    </row>
    <row r="4386" customFormat="false" ht="15" hidden="false" customHeight="false" outlineLevel="0" collapsed="false">
      <c r="A4386" s="37" t="n">
        <v>1004385</v>
      </c>
      <c r="B4386" s="38" t="n">
        <v>46293</v>
      </c>
      <c r="C4386" s="39" t="s">
        <v>70</v>
      </c>
      <c r="D4386" s="39" t="s">
        <v>33</v>
      </c>
      <c r="E4386" s="40" t="n">
        <v>3.7</v>
      </c>
      <c r="F4386" s="41" t="n">
        <f aca="false">IF(A4386="","",INDEX(Assumptions!$B$16:$B$18,MATCH(C4386,Assumptions!$A$16:$A$18,0)))</f>
        <v>5</v>
      </c>
      <c r="G4386" s="42" t="n">
        <f aca="false">IF(A4386="","",WORKDAY(B4386,F4386))</f>
        <v>46300</v>
      </c>
    </row>
    <row r="4387" customFormat="false" ht="15" hidden="false" customHeight="false" outlineLevel="0" collapsed="false">
      <c r="A4387" s="37" t="n">
        <v>1004386</v>
      </c>
      <c r="B4387" s="38" t="n">
        <v>46293</v>
      </c>
      <c r="C4387" s="39" t="s">
        <v>69</v>
      </c>
      <c r="D4387" s="39" t="s">
        <v>31</v>
      </c>
      <c r="E4387" s="40" t="n">
        <v>3.5</v>
      </c>
      <c r="F4387" s="41" t="n">
        <f aca="false">IF(A4387="","",INDEX(Assumptions!$B$16:$B$18,MATCH(C4387,Assumptions!$A$16:$A$18,0)))</f>
        <v>3</v>
      </c>
      <c r="G4387" s="42" t="n">
        <f aca="false">IF(A4387="","",WORKDAY(B4387,F4387))</f>
        <v>46296</v>
      </c>
    </row>
    <row r="4388" customFormat="false" ht="15" hidden="false" customHeight="false" outlineLevel="0" collapsed="false">
      <c r="A4388" s="37" t="n">
        <v>1004387</v>
      </c>
      <c r="B4388" s="38" t="n">
        <v>46293</v>
      </c>
      <c r="C4388" s="39" t="s">
        <v>69</v>
      </c>
      <c r="D4388" s="39" t="s">
        <v>37</v>
      </c>
      <c r="E4388" s="40" t="n">
        <v>1.3</v>
      </c>
      <c r="F4388" s="41" t="n">
        <f aca="false">IF(A4388="","",INDEX(Assumptions!$B$16:$B$18,MATCH(C4388,Assumptions!$A$16:$A$18,0)))</f>
        <v>3</v>
      </c>
      <c r="G4388" s="42" t="n">
        <f aca="false">IF(A4388="","",WORKDAY(B4388,F4388))</f>
        <v>46296</v>
      </c>
    </row>
    <row r="4389" customFormat="false" ht="15" hidden="false" customHeight="false" outlineLevel="0" collapsed="false">
      <c r="A4389" s="37" t="n">
        <v>1004388</v>
      </c>
      <c r="B4389" s="38" t="n">
        <v>46293</v>
      </c>
      <c r="C4389" s="39" t="s">
        <v>70</v>
      </c>
      <c r="D4389" s="39" t="s">
        <v>31</v>
      </c>
      <c r="E4389" s="40" t="n">
        <v>0.3</v>
      </c>
      <c r="F4389" s="41" t="n">
        <f aca="false">IF(A4389="","",INDEX(Assumptions!$B$16:$B$18,MATCH(C4389,Assumptions!$A$16:$A$18,0)))</f>
        <v>5</v>
      </c>
      <c r="G4389" s="42" t="n">
        <f aca="false">IF(A4389="","",WORKDAY(B4389,F4389))</f>
        <v>46300</v>
      </c>
    </row>
    <row r="4390" customFormat="false" ht="15" hidden="false" customHeight="false" outlineLevel="0" collapsed="false">
      <c r="A4390" s="37" t="n">
        <v>1004389</v>
      </c>
      <c r="B4390" s="38" t="n">
        <v>46293</v>
      </c>
      <c r="C4390" s="39" t="s">
        <v>69</v>
      </c>
      <c r="D4390" s="39" t="s">
        <v>35</v>
      </c>
      <c r="E4390" s="40" t="n">
        <v>4</v>
      </c>
      <c r="F4390" s="41" t="n">
        <f aca="false">IF(A4390="","",INDEX(Assumptions!$B$16:$B$18,MATCH(C4390,Assumptions!$A$16:$A$18,0)))</f>
        <v>3</v>
      </c>
      <c r="G4390" s="42" t="n">
        <f aca="false">IF(A4390="","",WORKDAY(B4390,F4390))</f>
        <v>46296</v>
      </c>
    </row>
    <row r="4391" customFormat="false" ht="15" hidden="false" customHeight="false" outlineLevel="0" collapsed="false">
      <c r="A4391" s="37" t="n">
        <v>1004390</v>
      </c>
      <c r="B4391" s="38" t="n">
        <v>46293</v>
      </c>
      <c r="C4391" s="39" t="s">
        <v>69</v>
      </c>
      <c r="D4391" s="39" t="s">
        <v>37</v>
      </c>
      <c r="E4391" s="40" t="n">
        <v>3.1</v>
      </c>
      <c r="F4391" s="41" t="n">
        <f aca="false">IF(A4391="","",INDEX(Assumptions!$B$16:$B$18,MATCH(C4391,Assumptions!$A$16:$A$18,0)))</f>
        <v>3</v>
      </c>
      <c r="G4391" s="42" t="n">
        <f aca="false">IF(A4391="","",WORKDAY(B4391,F4391))</f>
        <v>46296</v>
      </c>
    </row>
    <row r="4392" customFormat="false" ht="15" hidden="false" customHeight="false" outlineLevel="0" collapsed="false">
      <c r="A4392" s="37" t="n">
        <v>1004391</v>
      </c>
      <c r="B4392" s="38" t="n">
        <v>46293</v>
      </c>
      <c r="C4392" s="39" t="s">
        <v>69</v>
      </c>
      <c r="D4392" s="39" t="s">
        <v>39</v>
      </c>
      <c r="E4392" s="40" t="n">
        <v>2.1</v>
      </c>
      <c r="F4392" s="41" t="n">
        <f aca="false">IF(A4392="","",INDEX(Assumptions!$B$16:$B$18,MATCH(C4392,Assumptions!$A$16:$A$18,0)))</f>
        <v>3</v>
      </c>
      <c r="G4392" s="42" t="n">
        <f aca="false">IF(A4392="","",WORKDAY(B4392,F4392))</f>
        <v>46296</v>
      </c>
    </row>
    <row r="4393" customFormat="false" ht="15" hidden="false" customHeight="false" outlineLevel="0" collapsed="false">
      <c r="A4393" s="37" t="n">
        <v>1004392</v>
      </c>
      <c r="B4393" s="38" t="n">
        <v>46293</v>
      </c>
      <c r="C4393" s="39" t="s">
        <v>69</v>
      </c>
      <c r="D4393" s="39" t="s">
        <v>33</v>
      </c>
      <c r="E4393" s="40" t="n">
        <v>2.7</v>
      </c>
      <c r="F4393" s="41" t="n">
        <f aca="false">IF(A4393="","",INDEX(Assumptions!$B$16:$B$18,MATCH(C4393,Assumptions!$A$16:$A$18,0)))</f>
        <v>3</v>
      </c>
      <c r="G4393" s="42" t="n">
        <f aca="false">IF(A4393="","",WORKDAY(B4393,F4393))</f>
        <v>46296</v>
      </c>
    </row>
    <row r="4394" customFormat="false" ht="15" hidden="false" customHeight="false" outlineLevel="0" collapsed="false">
      <c r="A4394" s="37" t="n">
        <v>1004393</v>
      </c>
      <c r="B4394" s="38" t="n">
        <v>46293</v>
      </c>
      <c r="C4394" s="39" t="s">
        <v>70</v>
      </c>
      <c r="D4394" s="39" t="s">
        <v>35</v>
      </c>
      <c r="E4394" s="40" t="n">
        <v>2.4</v>
      </c>
      <c r="F4394" s="41" t="n">
        <f aca="false">IF(A4394="","",INDEX(Assumptions!$B$16:$B$18,MATCH(C4394,Assumptions!$A$16:$A$18,0)))</f>
        <v>5</v>
      </c>
      <c r="G4394" s="42" t="n">
        <f aca="false">IF(A4394="","",WORKDAY(B4394,F4394))</f>
        <v>46300</v>
      </c>
    </row>
    <row r="4395" customFormat="false" ht="15" hidden="false" customHeight="false" outlineLevel="0" collapsed="false">
      <c r="A4395" s="37" t="n">
        <v>1004394</v>
      </c>
      <c r="B4395" s="38" t="n">
        <v>46293</v>
      </c>
      <c r="C4395" s="39" t="s">
        <v>70</v>
      </c>
      <c r="D4395" s="39" t="s">
        <v>37</v>
      </c>
      <c r="E4395" s="40" t="n">
        <v>5</v>
      </c>
      <c r="F4395" s="41" t="n">
        <f aca="false">IF(A4395="","",INDEX(Assumptions!$B$16:$B$18,MATCH(C4395,Assumptions!$A$16:$A$18,0)))</f>
        <v>5</v>
      </c>
      <c r="G4395" s="42" t="n">
        <f aca="false">IF(A4395="","",WORKDAY(B4395,F4395))</f>
        <v>46300</v>
      </c>
    </row>
    <row r="4396" customFormat="false" ht="15" hidden="false" customHeight="false" outlineLevel="0" collapsed="false">
      <c r="A4396" s="37" t="n">
        <v>1004395</v>
      </c>
      <c r="B4396" s="38" t="n">
        <v>46293</v>
      </c>
      <c r="C4396" s="39" t="s">
        <v>68</v>
      </c>
      <c r="D4396" s="39" t="s">
        <v>33</v>
      </c>
      <c r="E4396" s="40" t="n">
        <v>1</v>
      </c>
      <c r="F4396" s="41" t="n">
        <f aca="false">IF(A4396="","",INDEX(Assumptions!$B$16:$B$18,MATCH(C4396,Assumptions!$A$16:$A$18,0)))</f>
        <v>1</v>
      </c>
      <c r="G4396" s="42" t="n">
        <f aca="false">IF(A4396="","",WORKDAY(B4396,F4396))</f>
        <v>46294</v>
      </c>
    </row>
    <row r="4397" customFormat="false" ht="15" hidden="false" customHeight="false" outlineLevel="0" collapsed="false">
      <c r="A4397" s="37" t="n">
        <v>1004396</v>
      </c>
      <c r="B4397" s="38" t="n">
        <v>46293</v>
      </c>
      <c r="C4397" s="39" t="s">
        <v>69</v>
      </c>
      <c r="D4397" s="39" t="s">
        <v>39</v>
      </c>
      <c r="E4397" s="40" t="n">
        <v>0.7</v>
      </c>
      <c r="F4397" s="41" t="n">
        <f aca="false">IF(A4397="","",INDEX(Assumptions!$B$16:$B$18,MATCH(C4397,Assumptions!$A$16:$A$18,0)))</f>
        <v>3</v>
      </c>
      <c r="G4397" s="42" t="n">
        <f aca="false">IF(A4397="","",WORKDAY(B4397,F4397))</f>
        <v>46296</v>
      </c>
    </row>
    <row r="4398" customFormat="false" ht="15" hidden="false" customHeight="false" outlineLevel="0" collapsed="false">
      <c r="A4398" s="37" t="n">
        <v>1004397</v>
      </c>
      <c r="B4398" s="38" t="n">
        <v>46293</v>
      </c>
      <c r="C4398" s="39" t="s">
        <v>69</v>
      </c>
      <c r="D4398" s="39" t="s">
        <v>39</v>
      </c>
      <c r="E4398" s="40" t="n">
        <v>2.7</v>
      </c>
      <c r="F4398" s="41" t="n">
        <f aca="false">IF(A4398="","",INDEX(Assumptions!$B$16:$B$18,MATCH(C4398,Assumptions!$A$16:$A$18,0)))</f>
        <v>3</v>
      </c>
      <c r="G4398" s="42" t="n">
        <f aca="false">IF(A4398="","",WORKDAY(B4398,F4398))</f>
        <v>46296</v>
      </c>
    </row>
    <row r="4399" customFormat="false" ht="15" hidden="false" customHeight="false" outlineLevel="0" collapsed="false">
      <c r="A4399" s="37" t="n">
        <v>1004398</v>
      </c>
      <c r="B4399" s="38" t="n">
        <v>46293</v>
      </c>
      <c r="C4399" s="39" t="s">
        <v>68</v>
      </c>
      <c r="D4399" s="39" t="s">
        <v>31</v>
      </c>
      <c r="E4399" s="40" t="n">
        <v>1.6</v>
      </c>
      <c r="F4399" s="41" t="n">
        <f aca="false">IF(A4399="","",INDEX(Assumptions!$B$16:$B$18,MATCH(C4399,Assumptions!$A$16:$A$18,0)))</f>
        <v>1</v>
      </c>
      <c r="G4399" s="42" t="n">
        <f aca="false">IF(A4399="","",WORKDAY(B4399,F4399))</f>
        <v>46294</v>
      </c>
    </row>
    <row r="4400" customFormat="false" ht="15" hidden="false" customHeight="false" outlineLevel="0" collapsed="false">
      <c r="A4400" s="37" t="n">
        <v>1004399</v>
      </c>
      <c r="B4400" s="38" t="n">
        <v>46293</v>
      </c>
      <c r="C4400" s="39" t="s">
        <v>70</v>
      </c>
      <c r="D4400" s="39" t="s">
        <v>39</v>
      </c>
      <c r="E4400" s="40" t="n">
        <v>5.9</v>
      </c>
      <c r="F4400" s="41" t="n">
        <f aca="false">IF(A4400="","",INDEX(Assumptions!$B$16:$B$18,MATCH(C4400,Assumptions!$A$16:$A$18,0)))</f>
        <v>5</v>
      </c>
      <c r="G4400" s="42" t="n">
        <f aca="false">IF(A4400="","",WORKDAY(B4400,F4400))</f>
        <v>46300</v>
      </c>
    </row>
    <row r="4401" customFormat="false" ht="15" hidden="false" customHeight="false" outlineLevel="0" collapsed="false">
      <c r="A4401" s="37" t="n">
        <v>1004400</v>
      </c>
      <c r="B4401" s="38" t="n">
        <v>46293</v>
      </c>
      <c r="C4401" s="39" t="s">
        <v>69</v>
      </c>
      <c r="D4401" s="39" t="s">
        <v>31</v>
      </c>
      <c r="E4401" s="40" t="n">
        <v>1.9</v>
      </c>
      <c r="F4401" s="41" t="n">
        <f aca="false">IF(A4401="","",INDEX(Assumptions!$B$16:$B$18,MATCH(C4401,Assumptions!$A$16:$A$18,0)))</f>
        <v>3</v>
      </c>
      <c r="G4401" s="42" t="n">
        <f aca="false">IF(A4401="","",WORKDAY(B4401,F4401))</f>
        <v>46296</v>
      </c>
    </row>
    <row r="4402" customFormat="false" ht="15" hidden="false" customHeight="false" outlineLevel="0" collapsed="false">
      <c r="A4402" s="37" t="n">
        <v>1004401</v>
      </c>
      <c r="B4402" s="38" t="n">
        <v>46293</v>
      </c>
      <c r="C4402" s="39" t="s">
        <v>69</v>
      </c>
      <c r="D4402" s="39" t="s">
        <v>39</v>
      </c>
      <c r="E4402" s="40" t="n">
        <v>1.5</v>
      </c>
      <c r="F4402" s="41" t="n">
        <f aca="false">IF(A4402="","",INDEX(Assumptions!$B$16:$B$18,MATCH(C4402,Assumptions!$A$16:$A$18,0)))</f>
        <v>3</v>
      </c>
      <c r="G4402" s="42" t="n">
        <f aca="false">IF(A4402="","",WORKDAY(B4402,F4402))</f>
        <v>46296</v>
      </c>
    </row>
    <row r="4403" customFormat="false" ht="15" hidden="false" customHeight="false" outlineLevel="0" collapsed="false">
      <c r="A4403" s="37" t="n">
        <v>1004402</v>
      </c>
      <c r="B4403" s="38" t="n">
        <v>46293</v>
      </c>
      <c r="C4403" s="39" t="s">
        <v>69</v>
      </c>
      <c r="D4403" s="39" t="s">
        <v>37</v>
      </c>
      <c r="E4403" s="40" t="n">
        <v>1.6</v>
      </c>
      <c r="F4403" s="41" t="n">
        <f aca="false">IF(A4403="","",INDEX(Assumptions!$B$16:$B$18,MATCH(C4403,Assumptions!$A$16:$A$18,0)))</f>
        <v>3</v>
      </c>
      <c r="G4403" s="42" t="n">
        <f aca="false">IF(A4403="","",WORKDAY(B4403,F4403))</f>
        <v>46296</v>
      </c>
    </row>
    <row r="4404" customFormat="false" ht="15" hidden="false" customHeight="false" outlineLevel="0" collapsed="false">
      <c r="A4404" s="37" t="n">
        <v>1004403</v>
      </c>
      <c r="B4404" s="38" t="n">
        <v>46293</v>
      </c>
      <c r="C4404" s="39" t="s">
        <v>68</v>
      </c>
      <c r="D4404" s="39" t="s">
        <v>33</v>
      </c>
      <c r="E4404" s="40" t="n">
        <v>3.2</v>
      </c>
      <c r="F4404" s="41" t="n">
        <f aca="false">IF(A4404="","",INDEX(Assumptions!$B$16:$B$18,MATCH(C4404,Assumptions!$A$16:$A$18,0)))</f>
        <v>1</v>
      </c>
      <c r="G4404" s="42" t="n">
        <f aca="false">IF(A4404="","",WORKDAY(B4404,F4404))</f>
        <v>46294</v>
      </c>
    </row>
    <row r="4405" customFormat="false" ht="15" hidden="false" customHeight="false" outlineLevel="0" collapsed="false">
      <c r="A4405" s="37" t="n">
        <v>1004404</v>
      </c>
      <c r="B4405" s="38" t="n">
        <v>46293</v>
      </c>
      <c r="C4405" s="39" t="s">
        <v>69</v>
      </c>
      <c r="D4405" s="39" t="s">
        <v>33</v>
      </c>
      <c r="E4405" s="40" t="n">
        <v>2.8</v>
      </c>
      <c r="F4405" s="41" t="n">
        <f aca="false">IF(A4405="","",INDEX(Assumptions!$B$16:$B$18,MATCH(C4405,Assumptions!$A$16:$A$18,0)))</f>
        <v>3</v>
      </c>
      <c r="G4405" s="42" t="n">
        <f aca="false">IF(A4405="","",WORKDAY(B4405,F4405))</f>
        <v>46296</v>
      </c>
    </row>
    <row r="4406" customFormat="false" ht="15" hidden="false" customHeight="false" outlineLevel="0" collapsed="false">
      <c r="A4406" s="37" t="n">
        <v>1004405</v>
      </c>
      <c r="B4406" s="38" t="n">
        <v>46293</v>
      </c>
      <c r="C4406" s="39" t="s">
        <v>69</v>
      </c>
      <c r="D4406" s="39" t="s">
        <v>35</v>
      </c>
      <c r="E4406" s="40" t="n">
        <v>2.9</v>
      </c>
      <c r="F4406" s="41" t="n">
        <f aca="false">IF(A4406="","",INDEX(Assumptions!$B$16:$B$18,MATCH(C4406,Assumptions!$A$16:$A$18,0)))</f>
        <v>3</v>
      </c>
      <c r="G4406" s="42" t="n">
        <f aca="false">IF(A4406="","",WORKDAY(B4406,F4406))</f>
        <v>46296</v>
      </c>
    </row>
    <row r="4407" customFormat="false" ht="15" hidden="false" customHeight="false" outlineLevel="0" collapsed="false">
      <c r="A4407" s="37" t="n">
        <v>1004406</v>
      </c>
      <c r="B4407" s="38" t="n">
        <v>46293</v>
      </c>
      <c r="C4407" s="39" t="s">
        <v>70</v>
      </c>
      <c r="D4407" s="39" t="s">
        <v>33</v>
      </c>
      <c r="E4407" s="40" t="n">
        <v>2.7</v>
      </c>
      <c r="F4407" s="41" t="n">
        <f aca="false">IF(A4407="","",INDEX(Assumptions!$B$16:$B$18,MATCH(C4407,Assumptions!$A$16:$A$18,0)))</f>
        <v>5</v>
      </c>
      <c r="G4407" s="42" t="n">
        <f aca="false">IF(A4407="","",WORKDAY(B4407,F4407))</f>
        <v>46300</v>
      </c>
    </row>
    <row r="4408" customFormat="false" ht="15" hidden="false" customHeight="false" outlineLevel="0" collapsed="false">
      <c r="A4408" s="37" t="n">
        <v>1004407</v>
      </c>
      <c r="B4408" s="38" t="n">
        <v>46293</v>
      </c>
      <c r="C4408" s="39" t="s">
        <v>69</v>
      </c>
      <c r="D4408" s="39" t="s">
        <v>33</v>
      </c>
      <c r="E4408" s="40" t="n">
        <v>1.6</v>
      </c>
      <c r="F4408" s="41" t="n">
        <f aca="false">IF(A4408="","",INDEX(Assumptions!$B$16:$B$18,MATCH(C4408,Assumptions!$A$16:$A$18,0)))</f>
        <v>3</v>
      </c>
      <c r="G4408" s="42" t="n">
        <f aca="false">IF(A4408="","",WORKDAY(B4408,F4408))</f>
        <v>46296</v>
      </c>
    </row>
    <row r="4409" customFormat="false" ht="15" hidden="false" customHeight="false" outlineLevel="0" collapsed="false">
      <c r="A4409" s="37" t="n">
        <v>1004408</v>
      </c>
      <c r="B4409" s="38" t="n">
        <v>46293</v>
      </c>
      <c r="C4409" s="39" t="s">
        <v>69</v>
      </c>
      <c r="D4409" s="39" t="s">
        <v>39</v>
      </c>
      <c r="E4409" s="40" t="n">
        <v>6.3</v>
      </c>
      <c r="F4409" s="41" t="n">
        <f aca="false">IF(A4409="","",INDEX(Assumptions!$B$16:$B$18,MATCH(C4409,Assumptions!$A$16:$A$18,0)))</f>
        <v>3</v>
      </c>
      <c r="G4409" s="42" t="n">
        <f aca="false">IF(A4409="","",WORKDAY(B4409,F4409))</f>
        <v>46296</v>
      </c>
    </row>
    <row r="4410" customFormat="false" ht="15" hidden="false" customHeight="false" outlineLevel="0" collapsed="false">
      <c r="A4410" s="37" t="n">
        <v>1004409</v>
      </c>
      <c r="B4410" s="38" t="n">
        <v>46293</v>
      </c>
      <c r="C4410" s="39" t="s">
        <v>69</v>
      </c>
      <c r="D4410" s="39" t="s">
        <v>37</v>
      </c>
      <c r="E4410" s="40" t="n">
        <v>0.5</v>
      </c>
      <c r="F4410" s="41" t="n">
        <f aca="false">IF(A4410="","",INDEX(Assumptions!$B$16:$B$18,MATCH(C4410,Assumptions!$A$16:$A$18,0)))</f>
        <v>3</v>
      </c>
      <c r="G4410" s="42" t="n">
        <f aca="false">IF(A4410="","",WORKDAY(B4410,F4410))</f>
        <v>46296</v>
      </c>
    </row>
    <row r="4411" customFormat="false" ht="15" hidden="false" customHeight="false" outlineLevel="0" collapsed="false">
      <c r="A4411" s="37" t="n">
        <v>1004410</v>
      </c>
      <c r="B4411" s="38" t="n">
        <v>46293</v>
      </c>
      <c r="C4411" s="39" t="s">
        <v>69</v>
      </c>
      <c r="D4411" s="39" t="s">
        <v>35</v>
      </c>
      <c r="E4411" s="40" t="n">
        <v>1.2</v>
      </c>
      <c r="F4411" s="41" t="n">
        <f aca="false">IF(A4411="","",INDEX(Assumptions!$B$16:$B$18,MATCH(C4411,Assumptions!$A$16:$A$18,0)))</f>
        <v>3</v>
      </c>
      <c r="G4411" s="42" t="n">
        <f aca="false">IF(A4411="","",WORKDAY(B4411,F4411))</f>
        <v>46296</v>
      </c>
    </row>
    <row r="4412" customFormat="false" ht="15" hidden="false" customHeight="false" outlineLevel="0" collapsed="false">
      <c r="A4412" s="37" t="n">
        <v>1004411</v>
      </c>
      <c r="B4412" s="38" t="n">
        <v>46293</v>
      </c>
      <c r="C4412" s="39" t="s">
        <v>69</v>
      </c>
      <c r="D4412" s="39" t="s">
        <v>31</v>
      </c>
      <c r="E4412" s="40" t="n">
        <v>0.7</v>
      </c>
      <c r="F4412" s="41" t="n">
        <f aca="false">IF(A4412="","",INDEX(Assumptions!$B$16:$B$18,MATCH(C4412,Assumptions!$A$16:$A$18,0)))</f>
        <v>3</v>
      </c>
      <c r="G4412" s="42" t="n">
        <f aca="false">IF(A4412="","",WORKDAY(B4412,F4412))</f>
        <v>46296</v>
      </c>
    </row>
    <row r="4413" customFormat="false" ht="15" hidden="false" customHeight="false" outlineLevel="0" collapsed="false">
      <c r="A4413" s="37" t="n">
        <v>1004412</v>
      </c>
      <c r="B4413" s="38" t="n">
        <v>46293</v>
      </c>
      <c r="C4413" s="39" t="s">
        <v>69</v>
      </c>
      <c r="D4413" s="39" t="s">
        <v>35</v>
      </c>
      <c r="E4413" s="40" t="n">
        <v>0.8</v>
      </c>
      <c r="F4413" s="41" t="n">
        <f aca="false">IF(A4413="","",INDEX(Assumptions!$B$16:$B$18,MATCH(C4413,Assumptions!$A$16:$A$18,0)))</f>
        <v>3</v>
      </c>
      <c r="G4413" s="42" t="n">
        <f aca="false">IF(A4413="","",WORKDAY(B4413,F4413))</f>
        <v>46296</v>
      </c>
    </row>
    <row r="4414" customFormat="false" ht="15" hidden="false" customHeight="false" outlineLevel="0" collapsed="false">
      <c r="A4414" s="37" t="n">
        <v>1004413</v>
      </c>
      <c r="B4414" s="38" t="n">
        <v>46293</v>
      </c>
      <c r="C4414" s="39" t="s">
        <v>70</v>
      </c>
      <c r="D4414" s="39" t="s">
        <v>33</v>
      </c>
      <c r="E4414" s="40" t="n">
        <v>6</v>
      </c>
      <c r="F4414" s="41" t="n">
        <f aca="false">IF(A4414="","",INDEX(Assumptions!$B$16:$B$18,MATCH(C4414,Assumptions!$A$16:$A$18,0)))</f>
        <v>5</v>
      </c>
      <c r="G4414" s="42" t="n">
        <f aca="false">IF(A4414="","",WORKDAY(B4414,F4414))</f>
        <v>46300</v>
      </c>
    </row>
    <row r="4415" customFormat="false" ht="15" hidden="false" customHeight="false" outlineLevel="0" collapsed="false">
      <c r="A4415" s="37" t="n">
        <v>1004414</v>
      </c>
      <c r="B4415" s="38" t="n">
        <v>46293</v>
      </c>
      <c r="C4415" s="39" t="s">
        <v>69</v>
      </c>
      <c r="D4415" s="39" t="s">
        <v>39</v>
      </c>
      <c r="E4415" s="40" t="n">
        <v>1.4</v>
      </c>
      <c r="F4415" s="41" t="n">
        <f aca="false">IF(A4415="","",INDEX(Assumptions!$B$16:$B$18,MATCH(C4415,Assumptions!$A$16:$A$18,0)))</f>
        <v>3</v>
      </c>
      <c r="G4415" s="42" t="n">
        <f aca="false">IF(A4415="","",WORKDAY(B4415,F4415))</f>
        <v>46296</v>
      </c>
    </row>
    <row r="4416" customFormat="false" ht="15" hidden="false" customHeight="false" outlineLevel="0" collapsed="false">
      <c r="A4416" s="37" t="n">
        <v>1004415</v>
      </c>
      <c r="B4416" s="38" t="n">
        <v>46293</v>
      </c>
      <c r="C4416" s="39" t="s">
        <v>70</v>
      </c>
      <c r="D4416" s="39" t="s">
        <v>33</v>
      </c>
      <c r="E4416" s="40" t="n">
        <v>2.5</v>
      </c>
      <c r="F4416" s="41" t="n">
        <f aca="false">IF(A4416="","",INDEX(Assumptions!$B$16:$B$18,MATCH(C4416,Assumptions!$A$16:$A$18,0)))</f>
        <v>5</v>
      </c>
      <c r="G4416" s="42" t="n">
        <f aca="false">IF(A4416="","",WORKDAY(B4416,F4416))</f>
        <v>46300</v>
      </c>
    </row>
    <row r="4417" customFormat="false" ht="15" hidden="false" customHeight="false" outlineLevel="0" collapsed="false">
      <c r="A4417" s="37" t="n">
        <v>1004416</v>
      </c>
      <c r="B4417" s="38" t="n">
        <v>46293</v>
      </c>
      <c r="C4417" s="39" t="s">
        <v>69</v>
      </c>
      <c r="D4417" s="39" t="s">
        <v>31</v>
      </c>
      <c r="E4417" s="40" t="n">
        <v>1.8</v>
      </c>
      <c r="F4417" s="41" t="n">
        <f aca="false">IF(A4417="","",INDEX(Assumptions!$B$16:$B$18,MATCH(C4417,Assumptions!$A$16:$A$18,0)))</f>
        <v>3</v>
      </c>
      <c r="G4417" s="42" t="n">
        <f aca="false">IF(A4417="","",WORKDAY(B4417,F4417))</f>
        <v>46296</v>
      </c>
    </row>
    <row r="4418" customFormat="false" ht="15" hidden="false" customHeight="false" outlineLevel="0" collapsed="false">
      <c r="A4418" s="37" t="n">
        <v>1004417</v>
      </c>
      <c r="B4418" s="38" t="n">
        <v>46293</v>
      </c>
      <c r="C4418" s="39" t="s">
        <v>70</v>
      </c>
      <c r="D4418" s="39" t="s">
        <v>37</v>
      </c>
      <c r="E4418" s="40" t="n">
        <v>2.2</v>
      </c>
      <c r="F4418" s="41" t="n">
        <f aca="false">IF(A4418="","",INDEX(Assumptions!$B$16:$B$18,MATCH(C4418,Assumptions!$A$16:$A$18,0)))</f>
        <v>5</v>
      </c>
      <c r="G4418" s="42" t="n">
        <f aca="false">IF(A4418="","",WORKDAY(B4418,F4418))</f>
        <v>46300</v>
      </c>
    </row>
    <row r="4419" customFormat="false" ht="15" hidden="false" customHeight="false" outlineLevel="0" collapsed="false">
      <c r="A4419" s="37" t="n">
        <v>1004418</v>
      </c>
      <c r="B4419" s="38" t="n">
        <v>46293</v>
      </c>
      <c r="C4419" s="39" t="s">
        <v>69</v>
      </c>
      <c r="D4419" s="39" t="s">
        <v>39</v>
      </c>
      <c r="E4419" s="40" t="n">
        <v>2.2</v>
      </c>
      <c r="F4419" s="41" t="n">
        <f aca="false">IF(A4419="","",INDEX(Assumptions!$B$16:$B$18,MATCH(C4419,Assumptions!$A$16:$A$18,0)))</f>
        <v>3</v>
      </c>
      <c r="G4419" s="42" t="n">
        <f aca="false">IF(A4419="","",WORKDAY(B4419,F4419))</f>
        <v>46296</v>
      </c>
    </row>
    <row r="4420" customFormat="false" ht="15" hidden="false" customHeight="false" outlineLevel="0" collapsed="false">
      <c r="A4420" s="37" t="n">
        <v>1004419</v>
      </c>
      <c r="B4420" s="38" t="n">
        <v>46293</v>
      </c>
      <c r="C4420" s="39" t="s">
        <v>68</v>
      </c>
      <c r="D4420" s="39" t="s">
        <v>35</v>
      </c>
      <c r="E4420" s="40" t="n">
        <v>0.6</v>
      </c>
      <c r="F4420" s="41" t="n">
        <f aca="false">IF(A4420="","",INDEX(Assumptions!$B$16:$B$18,MATCH(C4420,Assumptions!$A$16:$A$18,0)))</f>
        <v>1</v>
      </c>
      <c r="G4420" s="42" t="n">
        <f aca="false">IF(A4420="","",WORKDAY(B4420,F4420))</f>
        <v>46294</v>
      </c>
    </row>
    <row r="4421" customFormat="false" ht="15" hidden="false" customHeight="false" outlineLevel="0" collapsed="false">
      <c r="A4421" s="37" t="n">
        <v>1004420</v>
      </c>
      <c r="B4421" s="38" t="n">
        <v>46293</v>
      </c>
      <c r="C4421" s="39" t="s">
        <v>69</v>
      </c>
      <c r="D4421" s="39" t="s">
        <v>39</v>
      </c>
      <c r="E4421" s="40" t="n">
        <v>6.6</v>
      </c>
      <c r="F4421" s="41" t="n">
        <f aca="false">IF(A4421="","",INDEX(Assumptions!$B$16:$B$18,MATCH(C4421,Assumptions!$A$16:$A$18,0)))</f>
        <v>3</v>
      </c>
      <c r="G4421" s="42" t="n">
        <f aca="false">IF(A4421="","",WORKDAY(B4421,F4421))</f>
        <v>46296</v>
      </c>
    </row>
    <row r="4422" customFormat="false" ht="15" hidden="false" customHeight="false" outlineLevel="0" collapsed="false">
      <c r="A4422" s="37" t="n">
        <v>1004421</v>
      </c>
      <c r="B4422" s="38" t="n">
        <v>46293</v>
      </c>
      <c r="C4422" s="39" t="s">
        <v>69</v>
      </c>
      <c r="D4422" s="39" t="s">
        <v>39</v>
      </c>
      <c r="E4422" s="40" t="n">
        <v>3.7</v>
      </c>
      <c r="F4422" s="41" t="n">
        <f aca="false">IF(A4422="","",INDEX(Assumptions!$B$16:$B$18,MATCH(C4422,Assumptions!$A$16:$A$18,0)))</f>
        <v>3</v>
      </c>
      <c r="G4422" s="42" t="n">
        <f aca="false">IF(A4422="","",WORKDAY(B4422,F4422))</f>
        <v>46296</v>
      </c>
    </row>
    <row r="4423" customFormat="false" ht="15" hidden="false" customHeight="false" outlineLevel="0" collapsed="false">
      <c r="A4423" s="37" t="n">
        <v>1004422</v>
      </c>
      <c r="B4423" s="38" t="n">
        <v>46293</v>
      </c>
      <c r="C4423" s="39" t="s">
        <v>70</v>
      </c>
      <c r="D4423" s="39" t="s">
        <v>39</v>
      </c>
      <c r="E4423" s="40" t="n">
        <v>2.4</v>
      </c>
      <c r="F4423" s="41" t="n">
        <f aca="false">IF(A4423="","",INDEX(Assumptions!$B$16:$B$18,MATCH(C4423,Assumptions!$A$16:$A$18,0)))</f>
        <v>5</v>
      </c>
      <c r="G4423" s="42" t="n">
        <f aca="false">IF(A4423="","",WORKDAY(B4423,F4423))</f>
        <v>46300</v>
      </c>
    </row>
    <row r="4424" customFormat="false" ht="15" hidden="false" customHeight="false" outlineLevel="0" collapsed="false">
      <c r="A4424" s="37" t="n">
        <v>1004423</v>
      </c>
      <c r="B4424" s="38" t="n">
        <v>46293</v>
      </c>
      <c r="C4424" s="39" t="s">
        <v>68</v>
      </c>
      <c r="D4424" s="39" t="s">
        <v>31</v>
      </c>
      <c r="E4424" s="40" t="n">
        <v>0.9</v>
      </c>
      <c r="F4424" s="41" t="n">
        <f aca="false">IF(A4424="","",INDEX(Assumptions!$B$16:$B$18,MATCH(C4424,Assumptions!$A$16:$A$18,0)))</f>
        <v>1</v>
      </c>
      <c r="G4424" s="42" t="n">
        <f aca="false">IF(A4424="","",WORKDAY(B4424,F4424))</f>
        <v>46294</v>
      </c>
    </row>
    <row r="4425" customFormat="false" ht="15" hidden="false" customHeight="false" outlineLevel="0" collapsed="false">
      <c r="A4425" s="37" t="n">
        <v>1004424</v>
      </c>
      <c r="B4425" s="38" t="n">
        <v>46293</v>
      </c>
      <c r="C4425" s="39" t="s">
        <v>70</v>
      </c>
      <c r="D4425" s="39" t="s">
        <v>39</v>
      </c>
      <c r="E4425" s="40" t="n">
        <v>1</v>
      </c>
      <c r="F4425" s="41" t="n">
        <f aca="false">IF(A4425="","",INDEX(Assumptions!$B$16:$B$18,MATCH(C4425,Assumptions!$A$16:$A$18,0)))</f>
        <v>5</v>
      </c>
      <c r="G4425" s="42" t="n">
        <f aca="false">IF(A4425="","",WORKDAY(B4425,F4425))</f>
        <v>46300</v>
      </c>
    </row>
    <row r="4426" customFormat="false" ht="15" hidden="false" customHeight="false" outlineLevel="0" collapsed="false">
      <c r="A4426" s="37" t="n">
        <v>1004425</v>
      </c>
      <c r="B4426" s="38" t="n">
        <v>46293</v>
      </c>
      <c r="C4426" s="39" t="s">
        <v>68</v>
      </c>
      <c r="D4426" s="39" t="s">
        <v>31</v>
      </c>
      <c r="E4426" s="40" t="n">
        <v>2.7</v>
      </c>
      <c r="F4426" s="41" t="n">
        <f aca="false">IF(A4426="","",INDEX(Assumptions!$B$16:$B$18,MATCH(C4426,Assumptions!$A$16:$A$18,0)))</f>
        <v>1</v>
      </c>
      <c r="G4426" s="42" t="n">
        <f aca="false">IF(A4426="","",WORKDAY(B4426,F4426))</f>
        <v>46294</v>
      </c>
    </row>
    <row r="4427" customFormat="false" ht="15" hidden="false" customHeight="false" outlineLevel="0" collapsed="false">
      <c r="A4427" s="37" t="n">
        <v>1004426</v>
      </c>
      <c r="B4427" s="38" t="n">
        <v>46293</v>
      </c>
      <c r="C4427" s="39" t="s">
        <v>69</v>
      </c>
      <c r="D4427" s="39" t="s">
        <v>31</v>
      </c>
      <c r="E4427" s="40" t="n">
        <v>2.3</v>
      </c>
      <c r="F4427" s="41" t="n">
        <f aca="false">IF(A4427="","",INDEX(Assumptions!$B$16:$B$18,MATCH(C4427,Assumptions!$A$16:$A$18,0)))</f>
        <v>3</v>
      </c>
      <c r="G4427" s="42" t="n">
        <f aca="false">IF(A4427="","",WORKDAY(B4427,F4427))</f>
        <v>46296</v>
      </c>
    </row>
    <row r="4428" customFormat="false" ht="15" hidden="false" customHeight="false" outlineLevel="0" collapsed="false">
      <c r="A4428" s="37" t="n">
        <v>1004427</v>
      </c>
      <c r="B4428" s="38" t="n">
        <v>46293</v>
      </c>
      <c r="C4428" s="39" t="s">
        <v>69</v>
      </c>
      <c r="D4428" s="39" t="s">
        <v>33</v>
      </c>
      <c r="E4428" s="40" t="n">
        <v>0.8</v>
      </c>
      <c r="F4428" s="41" t="n">
        <f aca="false">IF(A4428="","",INDEX(Assumptions!$B$16:$B$18,MATCH(C4428,Assumptions!$A$16:$A$18,0)))</f>
        <v>3</v>
      </c>
      <c r="G4428" s="42" t="n">
        <f aca="false">IF(A4428="","",WORKDAY(B4428,F4428))</f>
        <v>46296</v>
      </c>
    </row>
    <row r="4429" customFormat="false" ht="15" hidden="false" customHeight="false" outlineLevel="0" collapsed="false">
      <c r="A4429" s="37" t="n">
        <v>1004428</v>
      </c>
      <c r="B4429" s="38" t="n">
        <v>46293</v>
      </c>
      <c r="C4429" s="39" t="s">
        <v>69</v>
      </c>
      <c r="D4429" s="39" t="s">
        <v>31</v>
      </c>
      <c r="E4429" s="40" t="n">
        <v>1.8</v>
      </c>
      <c r="F4429" s="41" t="n">
        <f aca="false">IF(A4429="","",INDEX(Assumptions!$B$16:$B$18,MATCH(C4429,Assumptions!$A$16:$A$18,0)))</f>
        <v>3</v>
      </c>
      <c r="G4429" s="42" t="n">
        <f aca="false">IF(A4429="","",WORKDAY(B4429,F4429))</f>
        <v>46296</v>
      </c>
    </row>
    <row r="4430" customFormat="false" ht="15" hidden="false" customHeight="false" outlineLevel="0" collapsed="false">
      <c r="A4430" s="37" t="n">
        <v>1004429</v>
      </c>
      <c r="B4430" s="38" t="n">
        <v>46293</v>
      </c>
      <c r="C4430" s="39" t="s">
        <v>69</v>
      </c>
      <c r="D4430" s="39" t="s">
        <v>37</v>
      </c>
      <c r="E4430" s="40" t="n">
        <v>0.8</v>
      </c>
      <c r="F4430" s="41" t="n">
        <f aca="false">IF(A4430="","",INDEX(Assumptions!$B$16:$B$18,MATCH(C4430,Assumptions!$A$16:$A$18,0)))</f>
        <v>3</v>
      </c>
      <c r="G4430" s="42" t="n">
        <f aca="false">IF(A4430="","",WORKDAY(B4430,F4430))</f>
        <v>46296</v>
      </c>
    </row>
    <row r="4431" customFormat="false" ht="15" hidden="false" customHeight="false" outlineLevel="0" collapsed="false">
      <c r="A4431" s="37" t="n">
        <v>1004430</v>
      </c>
      <c r="B4431" s="38" t="n">
        <v>46293</v>
      </c>
      <c r="C4431" s="39" t="s">
        <v>69</v>
      </c>
      <c r="D4431" s="39" t="s">
        <v>35</v>
      </c>
      <c r="E4431" s="40" t="n">
        <v>1</v>
      </c>
      <c r="F4431" s="41" t="n">
        <f aca="false">IF(A4431="","",INDEX(Assumptions!$B$16:$B$18,MATCH(C4431,Assumptions!$A$16:$A$18,0)))</f>
        <v>3</v>
      </c>
      <c r="G4431" s="42" t="n">
        <f aca="false">IF(A4431="","",WORKDAY(B4431,F4431))</f>
        <v>46296</v>
      </c>
    </row>
    <row r="4432" customFormat="false" ht="15" hidden="false" customHeight="false" outlineLevel="0" collapsed="false">
      <c r="A4432" s="37" t="n">
        <v>1004431</v>
      </c>
      <c r="B4432" s="38" t="n">
        <v>46293</v>
      </c>
      <c r="C4432" s="39" t="s">
        <v>69</v>
      </c>
      <c r="D4432" s="39" t="s">
        <v>33</v>
      </c>
      <c r="E4432" s="40" t="n">
        <v>1.1</v>
      </c>
      <c r="F4432" s="41" t="n">
        <f aca="false">IF(A4432="","",INDEX(Assumptions!$B$16:$B$18,MATCH(C4432,Assumptions!$A$16:$A$18,0)))</f>
        <v>3</v>
      </c>
      <c r="G4432" s="42" t="n">
        <f aca="false">IF(A4432="","",WORKDAY(B4432,F4432))</f>
        <v>46296</v>
      </c>
    </row>
    <row r="4433" customFormat="false" ht="15" hidden="false" customHeight="false" outlineLevel="0" collapsed="false">
      <c r="A4433" s="37" t="n">
        <v>1004432</v>
      </c>
      <c r="B4433" s="38" t="n">
        <v>46293</v>
      </c>
      <c r="C4433" s="39" t="s">
        <v>69</v>
      </c>
      <c r="D4433" s="39" t="s">
        <v>39</v>
      </c>
      <c r="E4433" s="40" t="n">
        <v>4.7</v>
      </c>
      <c r="F4433" s="41" t="n">
        <f aca="false">IF(A4433="","",INDEX(Assumptions!$B$16:$B$18,MATCH(C4433,Assumptions!$A$16:$A$18,0)))</f>
        <v>3</v>
      </c>
      <c r="G4433" s="42" t="n">
        <f aca="false">IF(A4433="","",WORKDAY(B4433,F4433))</f>
        <v>46296</v>
      </c>
    </row>
    <row r="4434" customFormat="false" ht="15" hidden="false" customHeight="false" outlineLevel="0" collapsed="false">
      <c r="A4434" s="37" t="n">
        <v>1004433</v>
      </c>
      <c r="B4434" s="38" t="n">
        <v>46293</v>
      </c>
      <c r="C4434" s="39" t="s">
        <v>69</v>
      </c>
      <c r="D4434" s="39" t="s">
        <v>39</v>
      </c>
      <c r="E4434" s="40" t="n">
        <v>1.7</v>
      </c>
      <c r="F4434" s="41" t="n">
        <f aca="false">IF(A4434="","",INDEX(Assumptions!$B$16:$B$18,MATCH(C4434,Assumptions!$A$16:$A$18,0)))</f>
        <v>3</v>
      </c>
      <c r="G4434" s="42" t="n">
        <f aca="false">IF(A4434="","",WORKDAY(B4434,F4434))</f>
        <v>46296</v>
      </c>
    </row>
    <row r="4435" customFormat="false" ht="15" hidden="false" customHeight="false" outlineLevel="0" collapsed="false">
      <c r="A4435" s="37" t="n">
        <v>1004434</v>
      </c>
      <c r="B4435" s="38" t="n">
        <v>46293</v>
      </c>
      <c r="C4435" s="39" t="s">
        <v>70</v>
      </c>
      <c r="D4435" s="39" t="s">
        <v>31</v>
      </c>
      <c r="E4435" s="40" t="n">
        <v>0.8</v>
      </c>
      <c r="F4435" s="41" t="n">
        <f aca="false">IF(A4435="","",INDEX(Assumptions!$B$16:$B$18,MATCH(C4435,Assumptions!$A$16:$A$18,0)))</f>
        <v>5</v>
      </c>
      <c r="G4435" s="42" t="n">
        <f aca="false">IF(A4435="","",WORKDAY(B4435,F4435))</f>
        <v>46300</v>
      </c>
    </row>
    <row r="4436" customFormat="false" ht="15" hidden="false" customHeight="false" outlineLevel="0" collapsed="false">
      <c r="A4436" s="37" t="n">
        <v>1004435</v>
      </c>
      <c r="B4436" s="38" t="n">
        <v>46293</v>
      </c>
      <c r="C4436" s="39" t="s">
        <v>69</v>
      </c>
      <c r="D4436" s="39" t="s">
        <v>35</v>
      </c>
      <c r="E4436" s="40" t="n">
        <v>1.1</v>
      </c>
      <c r="F4436" s="41" t="n">
        <f aca="false">IF(A4436="","",INDEX(Assumptions!$B$16:$B$18,MATCH(C4436,Assumptions!$A$16:$A$18,0)))</f>
        <v>3</v>
      </c>
      <c r="G4436" s="42" t="n">
        <f aca="false">IF(A4436="","",WORKDAY(B4436,F4436))</f>
        <v>46296</v>
      </c>
    </row>
    <row r="4437" customFormat="false" ht="15" hidden="false" customHeight="false" outlineLevel="0" collapsed="false">
      <c r="A4437" s="37" t="n">
        <v>1004436</v>
      </c>
      <c r="B4437" s="38" t="n">
        <v>46293</v>
      </c>
      <c r="C4437" s="39" t="s">
        <v>70</v>
      </c>
      <c r="D4437" s="39" t="s">
        <v>37</v>
      </c>
      <c r="E4437" s="40" t="n">
        <v>0.9</v>
      </c>
      <c r="F4437" s="41" t="n">
        <f aca="false">IF(A4437="","",INDEX(Assumptions!$B$16:$B$18,MATCH(C4437,Assumptions!$A$16:$A$18,0)))</f>
        <v>5</v>
      </c>
      <c r="G4437" s="42" t="n">
        <f aca="false">IF(A4437="","",WORKDAY(B4437,F4437))</f>
        <v>46300</v>
      </c>
    </row>
    <row r="4438" customFormat="false" ht="15" hidden="false" customHeight="false" outlineLevel="0" collapsed="false">
      <c r="A4438" s="37" t="n">
        <v>1004437</v>
      </c>
      <c r="B4438" s="38" t="n">
        <v>46293</v>
      </c>
      <c r="C4438" s="39" t="s">
        <v>69</v>
      </c>
      <c r="D4438" s="39" t="s">
        <v>33</v>
      </c>
      <c r="E4438" s="40" t="n">
        <v>3.6</v>
      </c>
      <c r="F4438" s="41" t="n">
        <f aca="false">IF(A4438="","",INDEX(Assumptions!$B$16:$B$18,MATCH(C4438,Assumptions!$A$16:$A$18,0)))</f>
        <v>3</v>
      </c>
      <c r="G4438" s="42" t="n">
        <f aca="false">IF(A4438="","",WORKDAY(B4438,F4438))</f>
        <v>46296</v>
      </c>
    </row>
    <row r="4439" customFormat="false" ht="15" hidden="false" customHeight="false" outlineLevel="0" collapsed="false">
      <c r="A4439" s="37" t="n">
        <v>1004438</v>
      </c>
      <c r="B4439" s="38" t="n">
        <v>46293</v>
      </c>
      <c r="C4439" s="39" t="s">
        <v>69</v>
      </c>
      <c r="D4439" s="39" t="s">
        <v>33</v>
      </c>
      <c r="E4439" s="40" t="n">
        <v>1.1</v>
      </c>
      <c r="F4439" s="41" t="n">
        <f aca="false">IF(A4439="","",INDEX(Assumptions!$B$16:$B$18,MATCH(C4439,Assumptions!$A$16:$A$18,0)))</f>
        <v>3</v>
      </c>
      <c r="G4439" s="42" t="n">
        <f aca="false">IF(A4439="","",WORKDAY(B4439,F4439))</f>
        <v>46296</v>
      </c>
    </row>
    <row r="4440" customFormat="false" ht="15" hidden="false" customHeight="false" outlineLevel="0" collapsed="false">
      <c r="A4440" s="37" t="n">
        <v>1004439</v>
      </c>
      <c r="B4440" s="38" t="n">
        <v>46293</v>
      </c>
      <c r="C4440" s="39" t="s">
        <v>68</v>
      </c>
      <c r="D4440" s="39" t="s">
        <v>31</v>
      </c>
      <c r="E4440" s="40" t="n">
        <v>2.4</v>
      </c>
      <c r="F4440" s="41" t="n">
        <f aca="false">IF(A4440="","",INDEX(Assumptions!$B$16:$B$18,MATCH(C4440,Assumptions!$A$16:$A$18,0)))</f>
        <v>1</v>
      </c>
      <c r="G4440" s="42" t="n">
        <f aca="false">IF(A4440="","",WORKDAY(B4440,F4440))</f>
        <v>46294</v>
      </c>
    </row>
    <row r="4441" customFormat="false" ht="15" hidden="false" customHeight="false" outlineLevel="0" collapsed="false">
      <c r="A4441" s="37" t="n">
        <v>1004440</v>
      </c>
      <c r="B4441" s="38" t="n">
        <v>46293</v>
      </c>
      <c r="C4441" s="39" t="s">
        <v>69</v>
      </c>
      <c r="D4441" s="39" t="s">
        <v>35</v>
      </c>
      <c r="E4441" s="40" t="n">
        <v>0.7</v>
      </c>
      <c r="F4441" s="41" t="n">
        <f aca="false">IF(A4441="","",INDEX(Assumptions!$B$16:$B$18,MATCH(C4441,Assumptions!$A$16:$A$18,0)))</f>
        <v>3</v>
      </c>
      <c r="G4441" s="42" t="n">
        <f aca="false">IF(A4441="","",WORKDAY(B4441,F4441))</f>
        <v>46296</v>
      </c>
    </row>
    <row r="4442" customFormat="false" ht="15" hidden="false" customHeight="false" outlineLevel="0" collapsed="false">
      <c r="A4442" s="37" t="n">
        <v>1004441</v>
      </c>
      <c r="B4442" s="38" t="n">
        <v>46293</v>
      </c>
      <c r="C4442" s="39" t="s">
        <v>70</v>
      </c>
      <c r="D4442" s="39" t="s">
        <v>35</v>
      </c>
      <c r="E4442" s="40" t="n">
        <v>1.6</v>
      </c>
      <c r="F4442" s="41" t="n">
        <f aca="false">IF(A4442="","",INDEX(Assumptions!$B$16:$B$18,MATCH(C4442,Assumptions!$A$16:$A$18,0)))</f>
        <v>5</v>
      </c>
      <c r="G4442" s="42" t="n">
        <f aca="false">IF(A4442="","",WORKDAY(B4442,F4442))</f>
        <v>46300</v>
      </c>
    </row>
    <row r="4443" customFormat="false" ht="15" hidden="false" customHeight="false" outlineLevel="0" collapsed="false">
      <c r="A4443" s="37" t="n">
        <v>1004442</v>
      </c>
      <c r="B4443" s="38" t="n">
        <v>46293</v>
      </c>
      <c r="C4443" s="39" t="s">
        <v>69</v>
      </c>
      <c r="D4443" s="39" t="s">
        <v>33</v>
      </c>
      <c r="E4443" s="40" t="n">
        <v>0.8</v>
      </c>
      <c r="F4443" s="41" t="n">
        <f aca="false">IF(A4443="","",INDEX(Assumptions!$B$16:$B$18,MATCH(C4443,Assumptions!$A$16:$A$18,0)))</f>
        <v>3</v>
      </c>
      <c r="G4443" s="42" t="n">
        <f aca="false">IF(A4443="","",WORKDAY(B4443,F4443))</f>
        <v>46296</v>
      </c>
    </row>
    <row r="4444" customFormat="false" ht="15" hidden="false" customHeight="false" outlineLevel="0" collapsed="false">
      <c r="A4444" s="37" t="n">
        <v>1004443</v>
      </c>
      <c r="B4444" s="38" t="n">
        <v>46293</v>
      </c>
      <c r="C4444" s="39" t="s">
        <v>70</v>
      </c>
      <c r="D4444" s="39" t="s">
        <v>37</v>
      </c>
      <c r="E4444" s="40" t="n">
        <v>1.6</v>
      </c>
      <c r="F4444" s="41" t="n">
        <f aca="false">IF(A4444="","",INDEX(Assumptions!$B$16:$B$18,MATCH(C4444,Assumptions!$A$16:$A$18,0)))</f>
        <v>5</v>
      </c>
      <c r="G4444" s="42" t="n">
        <f aca="false">IF(A4444="","",WORKDAY(B4444,F4444))</f>
        <v>46300</v>
      </c>
    </row>
    <row r="4445" customFormat="false" ht="15" hidden="false" customHeight="false" outlineLevel="0" collapsed="false">
      <c r="A4445" s="37" t="n">
        <v>1004444</v>
      </c>
      <c r="B4445" s="38" t="n">
        <v>46293</v>
      </c>
      <c r="C4445" s="39" t="s">
        <v>70</v>
      </c>
      <c r="D4445" s="39" t="s">
        <v>31</v>
      </c>
      <c r="E4445" s="40" t="n">
        <v>1.1</v>
      </c>
      <c r="F4445" s="41" t="n">
        <f aca="false">IF(A4445="","",INDEX(Assumptions!$B$16:$B$18,MATCH(C4445,Assumptions!$A$16:$A$18,0)))</f>
        <v>5</v>
      </c>
      <c r="G4445" s="42" t="n">
        <f aca="false">IF(A4445="","",WORKDAY(B4445,F4445))</f>
        <v>46300</v>
      </c>
    </row>
    <row r="4446" customFormat="false" ht="15" hidden="false" customHeight="false" outlineLevel="0" collapsed="false">
      <c r="A4446" s="37" t="n">
        <v>1004445</v>
      </c>
      <c r="B4446" s="38" t="n">
        <v>46293</v>
      </c>
      <c r="C4446" s="39" t="s">
        <v>69</v>
      </c>
      <c r="D4446" s="39" t="s">
        <v>31</v>
      </c>
      <c r="E4446" s="40" t="n">
        <v>5.5</v>
      </c>
      <c r="F4446" s="41" t="n">
        <f aca="false">IF(A4446="","",INDEX(Assumptions!$B$16:$B$18,MATCH(C4446,Assumptions!$A$16:$A$18,0)))</f>
        <v>3</v>
      </c>
      <c r="G4446" s="42" t="n">
        <f aca="false">IF(A4446="","",WORKDAY(B4446,F4446))</f>
        <v>46296</v>
      </c>
    </row>
    <row r="4447" customFormat="false" ht="15" hidden="false" customHeight="false" outlineLevel="0" collapsed="false">
      <c r="A4447" s="37" t="n">
        <v>1004446</v>
      </c>
      <c r="B4447" s="38" t="n">
        <v>46293</v>
      </c>
      <c r="C4447" s="39" t="s">
        <v>69</v>
      </c>
      <c r="D4447" s="39" t="s">
        <v>33</v>
      </c>
      <c r="E4447" s="40" t="n">
        <v>1.5</v>
      </c>
      <c r="F4447" s="41" t="n">
        <f aca="false">IF(A4447="","",INDEX(Assumptions!$B$16:$B$18,MATCH(C4447,Assumptions!$A$16:$A$18,0)))</f>
        <v>3</v>
      </c>
      <c r="G4447" s="42" t="n">
        <f aca="false">IF(A4447="","",WORKDAY(B4447,F4447))</f>
        <v>46296</v>
      </c>
    </row>
    <row r="4448" customFormat="false" ht="15" hidden="false" customHeight="false" outlineLevel="0" collapsed="false">
      <c r="A4448" s="37" t="n">
        <v>1004447</v>
      </c>
      <c r="B4448" s="38" t="n">
        <v>46293</v>
      </c>
      <c r="C4448" s="39" t="s">
        <v>69</v>
      </c>
      <c r="D4448" s="39" t="s">
        <v>33</v>
      </c>
      <c r="E4448" s="40" t="n">
        <v>9.7</v>
      </c>
      <c r="F4448" s="41" t="n">
        <f aca="false">IF(A4448="","",INDEX(Assumptions!$B$16:$B$18,MATCH(C4448,Assumptions!$A$16:$A$18,0)))</f>
        <v>3</v>
      </c>
      <c r="G4448" s="42" t="n">
        <f aca="false">IF(A4448="","",WORKDAY(B4448,F4448))</f>
        <v>46296</v>
      </c>
    </row>
    <row r="4449" customFormat="false" ht="15" hidden="false" customHeight="false" outlineLevel="0" collapsed="false">
      <c r="A4449" s="37" t="n">
        <v>1004448</v>
      </c>
      <c r="B4449" s="38" t="n">
        <v>46293</v>
      </c>
      <c r="C4449" s="39" t="s">
        <v>70</v>
      </c>
      <c r="D4449" s="39" t="s">
        <v>35</v>
      </c>
      <c r="E4449" s="40" t="n">
        <v>4.6</v>
      </c>
      <c r="F4449" s="41" t="n">
        <f aca="false">IF(A4449="","",INDEX(Assumptions!$B$16:$B$18,MATCH(C4449,Assumptions!$A$16:$A$18,0)))</f>
        <v>5</v>
      </c>
      <c r="G4449" s="42" t="n">
        <f aca="false">IF(A4449="","",WORKDAY(B4449,F4449))</f>
        <v>46300</v>
      </c>
    </row>
    <row r="4450" customFormat="false" ht="15" hidden="false" customHeight="false" outlineLevel="0" collapsed="false">
      <c r="A4450" s="37" t="n">
        <v>1004449</v>
      </c>
      <c r="B4450" s="38" t="n">
        <v>46293</v>
      </c>
      <c r="C4450" s="39" t="s">
        <v>69</v>
      </c>
      <c r="D4450" s="39" t="s">
        <v>39</v>
      </c>
      <c r="E4450" s="40" t="n">
        <v>1.2</v>
      </c>
      <c r="F4450" s="41" t="n">
        <f aca="false">IF(A4450="","",INDEX(Assumptions!$B$16:$B$18,MATCH(C4450,Assumptions!$A$16:$A$18,0)))</f>
        <v>3</v>
      </c>
      <c r="G4450" s="42" t="n">
        <f aca="false">IF(A4450="","",WORKDAY(B4450,F4450))</f>
        <v>46296</v>
      </c>
    </row>
    <row r="4451" customFormat="false" ht="15" hidden="false" customHeight="false" outlineLevel="0" collapsed="false">
      <c r="A4451" s="37" t="n">
        <v>1004450</v>
      </c>
      <c r="B4451" s="38" t="n">
        <v>46293</v>
      </c>
      <c r="C4451" s="39" t="s">
        <v>69</v>
      </c>
      <c r="D4451" s="39" t="s">
        <v>37</v>
      </c>
      <c r="E4451" s="40" t="n">
        <v>1.4</v>
      </c>
      <c r="F4451" s="41" t="n">
        <f aca="false">IF(A4451="","",INDEX(Assumptions!$B$16:$B$18,MATCH(C4451,Assumptions!$A$16:$A$18,0)))</f>
        <v>3</v>
      </c>
      <c r="G4451" s="42" t="n">
        <f aca="false">IF(A4451="","",WORKDAY(B4451,F4451))</f>
        <v>46296</v>
      </c>
    </row>
    <row r="4452" customFormat="false" ht="15" hidden="false" customHeight="false" outlineLevel="0" collapsed="false">
      <c r="A4452" s="37" t="n">
        <v>1004451</v>
      </c>
      <c r="B4452" s="38" t="n">
        <v>46293</v>
      </c>
      <c r="C4452" s="39" t="s">
        <v>69</v>
      </c>
      <c r="D4452" s="39" t="s">
        <v>39</v>
      </c>
      <c r="E4452" s="40" t="n">
        <v>3</v>
      </c>
      <c r="F4452" s="41" t="n">
        <f aca="false">IF(A4452="","",INDEX(Assumptions!$B$16:$B$18,MATCH(C4452,Assumptions!$A$16:$A$18,0)))</f>
        <v>3</v>
      </c>
      <c r="G4452" s="42" t="n">
        <f aca="false">IF(A4452="","",WORKDAY(B4452,F4452))</f>
        <v>46296</v>
      </c>
    </row>
    <row r="4453" customFormat="false" ht="15" hidden="false" customHeight="false" outlineLevel="0" collapsed="false">
      <c r="A4453" s="37" t="n">
        <v>1004452</v>
      </c>
      <c r="B4453" s="38" t="n">
        <v>46293</v>
      </c>
      <c r="C4453" s="39" t="s">
        <v>69</v>
      </c>
      <c r="D4453" s="39" t="s">
        <v>33</v>
      </c>
      <c r="E4453" s="40" t="n">
        <v>6.7</v>
      </c>
      <c r="F4453" s="41" t="n">
        <f aca="false">IF(A4453="","",INDEX(Assumptions!$B$16:$B$18,MATCH(C4453,Assumptions!$A$16:$A$18,0)))</f>
        <v>3</v>
      </c>
      <c r="G4453" s="42" t="n">
        <f aca="false">IF(A4453="","",WORKDAY(B4453,F4453))</f>
        <v>46296</v>
      </c>
    </row>
    <row r="4454" customFormat="false" ht="15" hidden="false" customHeight="false" outlineLevel="0" collapsed="false">
      <c r="A4454" s="37" t="n">
        <v>1004453</v>
      </c>
      <c r="B4454" s="38" t="n">
        <v>46293</v>
      </c>
      <c r="C4454" s="39" t="s">
        <v>69</v>
      </c>
      <c r="D4454" s="39" t="s">
        <v>37</v>
      </c>
      <c r="E4454" s="40" t="n">
        <v>3.4</v>
      </c>
      <c r="F4454" s="41" t="n">
        <f aca="false">IF(A4454="","",INDEX(Assumptions!$B$16:$B$18,MATCH(C4454,Assumptions!$A$16:$A$18,0)))</f>
        <v>3</v>
      </c>
      <c r="G4454" s="42" t="n">
        <f aca="false">IF(A4454="","",WORKDAY(B4454,F4454))</f>
        <v>46296</v>
      </c>
    </row>
    <row r="4455" customFormat="false" ht="15" hidden="false" customHeight="false" outlineLevel="0" collapsed="false">
      <c r="A4455" s="37" t="n">
        <v>1004454</v>
      </c>
      <c r="B4455" s="38" t="n">
        <v>46293</v>
      </c>
      <c r="C4455" s="39" t="s">
        <v>69</v>
      </c>
      <c r="D4455" s="39" t="s">
        <v>35</v>
      </c>
      <c r="E4455" s="40" t="n">
        <v>4</v>
      </c>
      <c r="F4455" s="41" t="n">
        <f aca="false">IF(A4455="","",INDEX(Assumptions!$B$16:$B$18,MATCH(C4455,Assumptions!$A$16:$A$18,0)))</f>
        <v>3</v>
      </c>
      <c r="G4455" s="42" t="n">
        <f aca="false">IF(A4455="","",WORKDAY(B4455,F4455))</f>
        <v>46296</v>
      </c>
    </row>
    <row r="4456" customFormat="false" ht="15" hidden="false" customHeight="false" outlineLevel="0" collapsed="false">
      <c r="A4456" s="37" t="n">
        <v>1004455</v>
      </c>
      <c r="B4456" s="38" t="n">
        <v>46293</v>
      </c>
      <c r="C4456" s="39" t="s">
        <v>69</v>
      </c>
      <c r="D4456" s="39" t="s">
        <v>35</v>
      </c>
      <c r="E4456" s="40" t="n">
        <v>0.6</v>
      </c>
      <c r="F4456" s="41" t="n">
        <f aca="false">IF(A4456="","",INDEX(Assumptions!$B$16:$B$18,MATCH(C4456,Assumptions!$A$16:$A$18,0)))</f>
        <v>3</v>
      </c>
      <c r="G4456" s="42" t="n">
        <f aca="false">IF(A4456="","",WORKDAY(B4456,F4456))</f>
        <v>46296</v>
      </c>
    </row>
    <row r="4457" customFormat="false" ht="15" hidden="false" customHeight="false" outlineLevel="0" collapsed="false">
      <c r="A4457" s="37" t="n">
        <v>1004456</v>
      </c>
      <c r="B4457" s="38" t="n">
        <v>46293</v>
      </c>
      <c r="C4457" s="39" t="s">
        <v>70</v>
      </c>
      <c r="D4457" s="39" t="s">
        <v>37</v>
      </c>
      <c r="E4457" s="40" t="n">
        <v>0.8</v>
      </c>
      <c r="F4457" s="41" t="n">
        <f aca="false">IF(A4457="","",INDEX(Assumptions!$B$16:$B$18,MATCH(C4457,Assumptions!$A$16:$A$18,0)))</f>
        <v>5</v>
      </c>
      <c r="G4457" s="42" t="n">
        <f aca="false">IF(A4457="","",WORKDAY(B4457,F4457))</f>
        <v>46300</v>
      </c>
    </row>
    <row r="4458" customFormat="false" ht="15" hidden="false" customHeight="false" outlineLevel="0" collapsed="false">
      <c r="A4458" s="37" t="n">
        <v>1004457</v>
      </c>
      <c r="B4458" s="38" t="n">
        <v>46293</v>
      </c>
      <c r="C4458" s="39" t="s">
        <v>70</v>
      </c>
      <c r="D4458" s="39" t="s">
        <v>37</v>
      </c>
      <c r="E4458" s="40" t="n">
        <v>2.5</v>
      </c>
      <c r="F4458" s="41" t="n">
        <f aca="false">IF(A4458="","",INDEX(Assumptions!$B$16:$B$18,MATCH(C4458,Assumptions!$A$16:$A$18,0)))</f>
        <v>5</v>
      </c>
      <c r="G4458" s="42" t="n">
        <f aca="false">IF(A4458="","",WORKDAY(B4458,F4458))</f>
        <v>46300</v>
      </c>
    </row>
    <row r="4459" customFormat="false" ht="15" hidden="false" customHeight="false" outlineLevel="0" collapsed="false">
      <c r="A4459" s="37" t="n">
        <v>1004458</v>
      </c>
      <c r="B4459" s="38" t="n">
        <v>46293</v>
      </c>
      <c r="C4459" s="39" t="s">
        <v>68</v>
      </c>
      <c r="D4459" s="39" t="s">
        <v>39</v>
      </c>
      <c r="E4459" s="40" t="n">
        <v>4.3</v>
      </c>
      <c r="F4459" s="41" t="n">
        <f aca="false">IF(A4459="","",INDEX(Assumptions!$B$16:$B$18,MATCH(C4459,Assumptions!$A$16:$A$18,0)))</f>
        <v>1</v>
      </c>
      <c r="G4459" s="42" t="n">
        <f aca="false">IF(A4459="","",WORKDAY(B4459,F4459))</f>
        <v>46294</v>
      </c>
    </row>
    <row r="4460" customFormat="false" ht="15" hidden="false" customHeight="false" outlineLevel="0" collapsed="false">
      <c r="A4460" s="37" t="n">
        <v>1004459</v>
      </c>
      <c r="B4460" s="38" t="n">
        <v>46293</v>
      </c>
      <c r="C4460" s="39" t="s">
        <v>69</v>
      </c>
      <c r="D4460" s="39" t="s">
        <v>33</v>
      </c>
      <c r="E4460" s="40" t="n">
        <v>0.7</v>
      </c>
      <c r="F4460" s="41" t="n">
        <f aca="false">IF(A4460="","",INDEX(Assumptions!$B$16:$B$18,MATCH(C4460,Assumptions!$A$16:$A$18,0)))</f>
        <v>3</v>
      </c>
      <c r="G4460" s="42" t="n">
        <f aca="false">IF(A4460="","",WORKDAY(B4460,F4460))</f>
        <v>46296</v>
      </c>
    </row>
    <row r="4461" customFormat="false" ht="15" hidden="false" customHeight="false" outlineLevel="0" collapsed="false">
      <c r="A4461" s="37" t="n">
        <v>1004460</v>
      </c>
      <c r="B4461" s="38" t="n">
        <v>46293</v>
      </c>
      <c r="C4461" s="39" t="s">
        <v>69</v>
      </c>
      <c r="D4461" s="39" t="s">
        <v>33</v>
      </c>
      <c r="E4461" s="40" t="n">
        <v>3.9</v>
      </c>
      <c r="F4461" s="41" t="n">
        <f aca="false">IF(A4461="","",INDEX(Assumptions!$B$16:$B$18,MATCH(C4461,Assumptions!$A$16:$A$18,0)))</f>
        <v>3</v>
      </c>
      <c r="G4461" s="42" t="n">
        <f aca="false">IF(A4461="","",WORKDAY(B4461,F4461))</f>
        <v>46296</v>
      </c>
    </row>
    <row r="4462" customFormat="false" ht="15" hidden="false" customHeight="false" outlineLevel="0" collapsed="false">
      <c r="A4462" s="37" t="n">
        <v>1004461</v>
      </c>
      <c r="B4462" s="38" t="n">
        <v>46293</v>
      </c>
      <c r="C4462" s="39" t="s">
        <v>68</v>
      </c>
      <c r="D4462" s="39" t="s">
        <v>33</v>
      </c>
      <c r="E4462" s="40" t="n">
        <v>3.3</v>
      </c>
      <c r="F4462" s="41" t="n">
        <f aca="false">IF(A4462="","",INDEX(Assumptions!$B$16:$B$18,MATCH(C4462,Assumptions!$A$16:$A$18,0)))</f>
        <v>1</v>
      </c>
      <c r="G4462" s="42" t="n">
        <f aca="false">IF(A4462="","",WORKDAY(B4462,F4462))</f>
        <v>46294</v>
      </c>
    </row>
    <row r="4463" customFormat="false" ht="15" hidden="false" customHeight="false" outlineLevel="0" collapsed="false">
      <c r="A4463" s="37" t="n">
        <v>1004462</v>
      </c>
      <c r="B4463" s="38" t="n">
        <v>46293</v>
      </c>
      <c r="C4463" s="39" t="s">
        <v>69</v>
      </c>
      <c r="D4463" s="39" t="s">
        <v>33</v>
      </c>
      <c r="E4463" s="40" t="n">
        <v>2.7</v>
      </c>
      <c r="F4463" s="41" t="n">
        <f aca="false">IF(A4463="","",INDEX(Assumptions!$B$16:$B$18,MATCH(C4463,Assumptions!$A$16:$A$18,0)))</f>
        <v>3</v>
      </c>
      <c r="G4463" s="42" t="n">
        <f aca="false">IF(A4463="","",WORKDAY(B4463,F4463))</f>
        <v>46296</v>
      </c>
    </row>
    <row r="4464" customFormat="false" ht="15" hidden="false" customHeight="false" outlineLevel="0" collapsed="false">
      <c r="A4464" s="37" t="n">
        <v>1004463</v>
      </c>
      <c r="B4464" s="38" t="n">
        <v>46293</v>
      </c>
      <c r="C4464" s="39" t="s">
        <v>69</v>
      </c>
      <c r="D4464" s="39" t="s">
        <v>39</v>
      </c>
      <c r="E4464" s="40" t="n">
        <v>2.1</v>
      </c>
      <c r="F4464" s="41" t="n">
        <f aca="false">IF(A4464="","",INDEX(Assumptions!$B$16:$B$18,MATCH(C4464,Assumptions!$A$16:$A$18,0)))</f>
        <v>3</v>
      </c>
      <c r="G4464" s="42" t="n">
        <f aca="false">IF(A4464="","",WORKDAY(B4464,F4464))</f>
        <v>46296</v>
      </c>
    </row>
    <row r="4465" customFormat="false" ht="15" hidden="false" customHeight="false" outlineLevel="0" collapsed="false">
      <c r="A4465" s="37" t="n">
        <v>1004464</v>
      </c>
      <c r="B4465" s="38" t="n">
        <v>46293</v>
      </c>
      <c r="C4465" s="39" t="s">
        <v>69</v>
      </c>
      <c r="D4465" s="39" t="s">
        <v>37</v>
      </c>
      <c r="E4465" s="40" t="n">
        <v>2.2</v>
      </c>
      <c r="F4465" s="41" t="n">
        <f aca="false">IF(A4465="","",INDEX(Assumptions!$B$16:$B$18,MATCH(C4465,Assumptions!$A$16:$A$18,0)))</f>
        <v>3</v>
      </c>
      <c r="G4465" s="42" t="n">
        <f aca="false">IF(A4465="","",WORKDAY(B4465,F4465))</f>
        <v>46296</v>
      </c>
    </row>
    <row r="4466" customFormat="false" ht="15" hidden="false" customHeight="false" outlineLevel="0" collapsed="false">
      <c r="A4466" s="37" t="n">
        <v>1004465</v>
      </c>
      <c r="B4466" s="38" t="n">
        <v>46293</v>
      </c>
      <c r="C4466" s="39" t="s">
        <v>69</v>
      </c>
      <c r="D4466" s="39" t="s">
        <v>39</v>
      </c>
      <c r="E4466" s="40" t="n">
        <v>0.8</v>
      </c>
      <c r="F4466" s="41" t="n">
        <f aca="false">IF(A4466="","",INDEX(Assumptions!$B$16:$B$18,MATCH(C4466,Assumptions!$A$16:$A$18,0)))</f>
        <v>3</v>
      </c>
      <c r="G4466" s="42" t="n">
        <f aca="false">IF(A4466="","",WORKDAY(B4466,F4466))</f>
        <v>46296</v>
      </c>
    </row>
    <row r="4467" customFormat="false" ht="15" hidden="false" customHeight="false" outlineLevel="0" collapsed="false">
      <c r="A4467" s="37" t="n">
        <v>1004466</v>
      </c>
      <c r="B4467" s="38" t="n">
        <v>46293</v>
      </c>
      <c r="C4467" s="39" t="s">
        <v>69</v>
      </c>
      <c r="D4467" s="39" t="s">
        <v>33</v>
      </c>
      <c r="E4467" s="40" t="n">
        <v>1.3</v>
      </c>
      <c r="F4467" s="41" t="n">
        <f aca="false">IF(A4467="","",INDEX(Assumptions!$B$16:$B$18,MATCH(C4467,Assumptions!$A$16:$A$18,0)))</f>
        <v>3</v>
      </c>
      <c r="G4467" s="42" t="n">
        <f aca="false">IF(A4467="","",WORKDAY(B4467,F4467))</f>
        <v>46296</v>
      </c>
    </row>
    <row r="4468" customFormat="false" ht="15" hidden="false" customHeight="false" outlineLevel="0" collapsed="false">
      <c r="A4468" s="37" t="n">
        <v>1004467</v>
      </c>
      <c r="B4468" s="38" t="n">
        <v>46293</v>
      </c>
      <c r="C4468" s="39" t="s">
        <v>69</v>
      </c>
      <c r="D4468" s="39" t="s">
        <v>33</v>
      </c>
      <c r="E4468" s="40" t="n">
        <v>2.6</v>
      </c>
      <c r="F4468" s="41" t="n">
        <f aca="false">IF(A4468="","",INDEX(Assumptions!$B$16:$B$18,MATCH(C4468,Assumptions!$A$16:$A$18,0)))</f>
        <v>3</v>
      </c>
      <c r="G4468" s="42" t="n">
        <f aca="false">IF(A4468="","",WORKDAY(B4468,F4468))</f>
        <v>46296</v>
      </c>
    </row>
    <row r="4469" customFormat="false" ht="15" hidden="false" customHeight="false" outlineLevel="0" collapsed="false">
      <c r="A4469" s="37" t="n">
        <v>1004468</v>
      </c>
      <c r="B4469" s="38" t="n">
        <v>46293</v>
      </c>
      <c r="C4469" s="39" t="s">
        <v>69</v>
      </c>
      <c r="D4469" s="39" t="s">
        <v>31</v>
      </c>
      <c r="E4469" s="40" t="n">
        <v>3.9</v>
      </c>
      <c r="F4469" s="41" t="n">
        <f aca="false">IF(A4469="","",INDEX(Assumptions!$B$16:$B$18,MATCH(C4469,Assumptions!$A$16:$A$18,0)))</f>
        <v>3</v>
      </c>
      <c r="G4469" s="42" t="n">
        <f aca="false">IF(A4469="","",WORKDAY(B4469,F4469))</f>
        <v>46296</v>
      </c>
    </row>
    <row r="4470" customFormat="false" ht="15" hidden="false" customHeight="false" outlineLevel="0" collapsed="false">
      <c r="A4470" s="37" t="n">
        <v>1004469</v>
      </c>
      <c r="B4470" s="38" t="n">
        <v>46293</v>
      </c>
      <c r="C4470" s="39" t="s">
        <v>68</v>
      </c>
      <c r="D4470" s="39" t="s">
        <v>35</v>
      </c>
      <c r="E4470" s="40" t="n">
        <v>3.8</v>
      </c>
      <c r="F4470" s="41" t="n">
        <f aca="false">IF(A4470="","",INDEX(Assumptions!$B$16:$B$18,MATCH(C4470,Assumptions!$A$16:$A$18,0)))</f>
        <v>1</v>
      </c>
      <c r="G4470" s="42" t="n">
        <f aca="false">IF(A4470="","",WORKDAY(B4470,F4470))</f>
        <v>46294</v>
      </c>
    </row>
    <row r="4471" customFormat="false" ht="15" hidden="false" customHeight="false" outlineLevel="0" collapsed="false">
      <c r="A4471" s="37" t="n">
        <v>1004470</v>
      </c>
      <c r="B4471" s="38" t="n">
        <v>46293</v>
      </c>
      <c r="C4471" s="39" t="s">
        <v>70</v>
      </c>
      <c r="D4471" s="39" t="s">
        <v>31</v>
      </c>
      <c r="E4471" s="40" t="n">
        <v>1.6</v>
      </c>
      <c r="F4471" s="41" t="n">
        <f aca="false">IF(A4471="","",INDEX(Assumptions!$B$16:$B$18,MATCH(C4471,Assumptions!$A$16:$A$18,0)))</f>
        <v>5</v>
      </c>
      <c r="G4471" s="42" t="n">
        <f aca="false">IF(A4471="","",WORKDAY(B4471,F4471))</f>
        <v>46300</v>
      </c>
    </row>
    <row r="4472" customFormat="false" ht="15" hidden="false" customHeight="false" outlineLevel="0" collapsed="false">
      <c r="A4472" s="37" t="n">
        <v>1004471</v>
      </c>
      <c r="B4472" s="38" t="n">
        <v>46293</v>
      </c>
      <c r="C4472" s="39" t="s">
        <v>69</v>
      </c>
      <c r="D4472" s="39" t="s">
        <v>31</v>
      </c>
      <c r="E4472" s="40" t="n">
        <v>4.3</v>
      </c>
      <c r="F4472" s="41" t="n">
        <f aca="false">IF(A4472="","",INDEX(Assumptions!$B$16:$B$18,MATCH(C4472,Assumptions!$A$16:$A$18,0)))</f>
        <v>3</v>
      </c>
      <c r="G4472" s="42" t="n">
        <f aca="false">IF(A4472="","",WORKDAY(B4472,F4472))</f>
        <v>46296</v>
      </c>
    </row>
    <row r="4473" customFormat="false" ht="15" hidden="false" customHeight="false" outlineLevel="0" collapsed="false">
      <c r="A4473" s="37" t="n">
        <v>1004472</v>
      </c>
      <c r="B4473" s="38" t="n">
        <v>46293</v>
      </c>
      <c r="C4473" s="39" t="s">
        <v>70</v>
      </c>
      <c r="D4473" s="39" t="s">
        <v>31</v>
      </c>
      <c r="E4473" s="40" t="n">
        <v>2</v>
      </c>
      <c r="F4473" s="41" t="n">
        <f aca="false">IF(A4473="","",INDEX(Assumptions!$B$16:$B$18,MATCH(C4473,Assumptions!$A$16:$A$18,0)))</f>
        <v>5</v>
      </c>
      <c r="G4473" s="42" t="n">
        <f aca="false">IF(A4473="","",WORKDAY(B4473,F4473))</f>
        <v>46300</v>
      </c>
    </row>
    <row r="4474" customFormat="false" ht="15" hidden="false" customHeight="false" outlineLevel="0" collapsed="false">
      <c r="A4474" s="37" t="n">
        <v>1004473</v>
      </c>
      <c r="B4474" s="38" t="n">
        <v>46293</v>
      </c>
      <c r="C4474" s="39" t="s">
        <v>69</v>
      </c>
      <c r="D4474" s="39" t="s">
        <v>37</v>
      </c>
      <c r="E4474" s="40" t="n">
        <v>2.1</v>
      </c>
      <c r="F4474" s="41" t="n">
        <f aca="false">IF(A4474="","",INDEX(Assumptions!$B$16:$B$18,MATCH(C4474,Assumptions!$A$16:$A$18,0)))</f>
        <v>3</v>
      </c>
      <c r="G4474" s="42" t="n">
        <f aca="false">IF(A4474="","",WORKDAY(B4474,F4474))</f>
        <v>46296</v>
      </c>
    </row>
    <row r="4475" customFormat="false" ht="15" hidden="false" customHeight="false" outlineLevel="0" collapsed="false">
      <c r="A4475" s="37" t="n">
        <v>1004474</v>
      </c>
      <c r="B4475" s="38" t="n">
        <v>46293</v>
      </c>
      <c r="C4475" s="39" t="s">
        <v>69</v>
      </c>
      <c r="D4475" s="39" t="s">
        <v>33</v>
      </c>
      <c r="E4475" s="40" t="n">
        <v>1.6</v>
      </c>
      <c r="F4475" s="41" t="n">
        <f aca="false">IF(A4475="","",INDEX(Assumptions!$B$16:$B$18,MATCH(C4475,Assumptions!$A$16:$A$18,0)))</f>
        <v>3</v>
      </c>
      <c r="G4475" s="42" t="n">
        <f aca="false">IF(A4475="","",WORKDAY(B4475,F4475))</f>
        <v>46296</v>
      </c>
    </row>
    <row r="4476" customFormat="false" ht="15" hidden="false" customHeight="false" outlineLevel="0" collapsed="false">
      <c r="A4476" s="37" t="n">
        <v>1004475</v>
      </c>
      <c r="B4476" s="38" t="n">
        <v>46293</v>
      </c>
      <c r="C4476" s="39" t="s">
        <v>69</v>
      </c>
      <c r="D4476" s="39" t="s">
        <v>33</v>
      </c>
      <c r="E4476" s="40" t="n">
        <v>1.5</v>
      </c>
      <c r="F4476" s="41" t="n">
        <f aca="false">IF(A4476="","",INDEX(Assumptions!$B$16:$B$18,MATCH(C4476,Assumptions!$A$16:$A$18,0)))</f>
        <v>3</v>
      </c>
      <c r="G4476" s="42" t="n">
        <f aca="false">IF(A4476="","",WORKDAY(B4476,F4476))</f>
        <v>46296</v>
      </c>
    </row>
    <row r="4477" customFormat="false" ht="15" hidden="false" customHeight="false" outlineLevel="0" collapsed="false">
      <c r="A4477" s="37" t="n">
        <v>1004476</v>
      </c>
      <c r="B4477" s="38" t="n">
        <v>46293</v>
      </c>
      <c r="C4477" s="39" t="s">
        <v>69</v>
      </c>
      <c r="D4477" s="39" t="s">
        <v>33</v>
      </c>
      <c r="E4477" s="40" t="n">
        <v>2.9</v>
      </c>
      <c r="F4477" s="41" t="n">
        <f aca="false">IF(A4477="","",INDEX(Assumptions!$B$16:$B$18,MATCH(C4477,Assumptions!$A$16:$A$18,0)))</f>
        <v>3</v>
      </c>
      <c r="G4477" s="42" t="n">
        <f aca="false">IF(A4477="","",WORKDAY(B4477,F4477))</f>
        <v>46296</v>
      </c>
    </row>
    <row r="4478" customFormat="false" ht="15" hidden="false" customHeight="false" outlineLevel="0" collapsed="false">
      <c r="A4478" s="37" t="n">
        <v>1004477</v>
      </c>
      <c r="B4478" s="38" t="n">
        <v>46293</v>
      </c>
      <c r="C4478" s="39" t="s">
        <v>70</v>
      </c>
      <c r="D4478" s="39" t="s">
        <v>33</v>
      </c>
      <c r="E4478" s="40" t="n">
        <v>1.9</v>
      </c>
      <c r="F4478" s="41" t="n">
        <f aca="false">IF(A4478="","",INDEX(Assumptions!$B$16:$B$18,MATCH(C4478,Assumptions!$A$16:$A$18,0)))</f>
        <v>5</v>
      </c>
      <c r="G4478" s="42" t="n">
        <f aca="false">IF(A4478="","",WORKDAY(B4478,F4478))</f>
        <v>46300</v>
      </c>
    </row>
    <row r="4479" customFormat="false" ht="15" hidden="false" customHeight="false" outlineLevel="0" collapsed="false">
      <c r="A4479" s="37" t="n">
        <v>1004478</v>
      </c>
      <c r="B4479" s="38" t="n">
        <v>46293</v>
      </c>
      <c r="C4479" s="39" t="s">
        <v>70</v>
      </c>
      <c r="D4479" s="39" t="s">
        <v>33</v>
      </c>
      <c r="E4479" s="40" t="n">
        <v>2.5</v>
      </c>
      <c r="F4479" s="41" t="n">
        <f aca="false">IF(A4479="","",INDEX(Assumptions!$B$16:$B$18,MATCH(C4479,Assumptions!$A$16:$A$18,0)))</f>
        <v>5</v>
      </c>
      <c r="G4479" s="42" t="n">
        <f aca="false">IF(A4479="","",WORKDAY(B4479,F4479))</f>
        <v>46300</v>
      </c>
    </row>
    <row r="4480" customFormat="false" ht="15" hidden="false" customHeight="false" outlineLevel="0" collapsed="false">
      <c r="A4480" s="37" t="n">
        <v>1004479</v>
      </c>
      <c r="B4480" s="38" t="n">
        <v>46293</v>
      </c>
      <c r="C4480" s="39" t="s">
        <v>69</v>
      </c>
      <c r="D4480" s="39" t="s">
        <v>39</v>
      </c>
      <c r="E4480" s="40" t="n">
        <v>2.1</v>
      </c>
      <c r="F4480" s="41" t="n">
        <f aca="false">IF(A4480="","",INDEX(Assumptions!$B$16:$B$18,MATCH(C4480,Assumptions!$A$16:$A$18,0)))</f>
        <v>3</v>
      </c>
      <c r="G4480" s="42" t="n">
        <f aca="false">IF(A4480="","",WORKDAY(B4480,F4480))</f>
        <v>46296</v>
      </c>
    </row>
    <row r="4481" customFormat="false" ht="15" hidden="false" customHeight="false" outlineLevel="0" collapsed="false">
      <c r="A4481" s="37" t="n">
        <v>1004480</v>
      </c>
      <c r="B4481" s="38" t="n">
        <v>46293</v>
      </c>
      <c r="C4481" s="39" t="s">
        <v>69</v>
      </c>
      <c r="D4481" s="39" t="s">
        <v>39</v>
      </c>
      <c r="E4481" s="40" t="n">
        <v>1.3</v>
      </c>
      <c r="F4481" s="41" t="n">
        <f aca="false">IF(A4481="","",INDEX(Assumptions!$B$16:$B$18,MATCH(C4481,Assumptions!$A$16:$A$18,0)))</f>
        <v>3</v>
      </c>
      <c r="G4481" s="42" t="n">
        <f aca="false">IF(A4481="","",WORKDAY(B4481,F4481))</f>
        <v>46296</v>
      </c>
    </row>
    <row r="4482" customFormat="false" ht="15" hidden="false" customHeight="false" outlineLevel="0" collapsed="false">
      <c r="A4482" s="37" t="n">
        <v>1004481</v>
      </c>
      <c r="B4482" s="38" t="n">
        <v>46293</v>
      </c>
      <c r="C4482" s="39" t="s">
        <v>69</v>
      </c>
      <c r="D4482" s="39" t="s">
        <v>35</v>
      </c>
      <c r="E4482" s="40" t="n">
        <v>3.7</v>
      </c>
      <c r="F4482" s="41" t="n">
        <f aca="false">IF(A4482="","",INDEX(Assumptions!$B$16:$B$18,MATCH(C4482,Assumptions!$A$16:$A$18,0)))</f>
        <v>3</v>
      </c>
      <c r="G4482" s="42" t="n">
        <f aca="false">IF(A4482="","",WORKDAY(B4482,F4482))</f>
        <v>46296</v>
      </c>
    </row>
    <row r="4483" customFormat="false" ht="15" hidden="false" customHeight="false" outlineLevel="0" collapsed="false">
      <c r="A4483" s="37" t="n">
        <v>1004482</v>
      </c>
      <c r="B4483" s="38" t="n">
        <v>46293</v>
      </c>
      <c r="C4483" s="39" t="s">
        <v>70</v>
      </c>
      <c r="D4483" s="39" t="s">
        <v>31</v>
      </c>
      <c r="E4483" s="40" t="n">
        <v>2.6</v>
      </c>
      <c r="F4483" s="41" t="n">
        <f aca="false">IF(A4483="","",INDEX(Assumptions!$B$16:$B$18,MATCH(C4483,Assumptions!$A$16:$A$18,0)))</f>
        <v>5</v>
      </c>
      <c r="G4483" s="42" t="n">
        <f aca="false">IF(A4483="","",WORKDAY(B4483,F4483))</f>
        <v>46300</v>
      </c>
    </row>
    <row r="4484" customFormat="false" ht="15" hidden="false" customHeight="false" outlineLevel="0" collapsed="false">
      <c r="A4484" s="37" t="n">
        <v>1004483</v>
      </c>
      <c r="B4484" s="38" t="n">
        <v>46293</v>
      </c>
      <c r="C4484" s="39" t="s">
        <v>69</v>
      </c>
      <c r="D4484" s="39" t="s">
        <v>33</v>
      </c>
      <c r="E4484" s="40" t="n">
        <v>1.9</v>
      </c>
      <c r="F4484" s="41" t="n">
        <f aca="false">IF(A4484="","",INDEX(Assumptions!$B$16:$B$18,MATCH(C4484,Assumptions!$A$16:$A$18,0)))</f>
        <v>3</v>
      </c>
      <c r="G4484" s="42" t="n">
        <f aca="false">IF(A4484="","",WORKDAY(B4484,F4484))</f>
        <v>46296</v>
      </c>
    </row>
    <row r="4485" customFormat="false" ht="15" hidden="false" customHeight="false" outlineLevel="0" collapsed="false">
      <c r="A4485" s="37" t="n">
        <v>1004484</v>
      </c>
      <c r="B4485" s="38" t="n">
        <v>46293</v>
      </c>
      <c r="C4485" s="39" t="s">
        <v>68</v>
      </c>
      <c r="D4485" s="39" t="s">
        <v>31</v>
      </c>
      <c r="E4485" s="40" t="n">
        <v>2.3</v>
      </c>
      <c r="F4485" s="41" t="n">
        <f aca="false">IF(A4485="","",INDEX(Assumptions!$B$16:$B$18,MATCH(C4485,Assumptions!$A$16:$A$18,0)))</f>
        <v>1</v>
      </c>
      <c r="G4485" s="42" t="n">
        <f aca="false">IF(A4485="","",WORKDAY(B4485,F4485))</f>
        <v>46294</v>
      </c>
    </row>
    <row r="4486" customFormat="false" ht="15" hidden="false" customHeight="false" outlineLevel="0" collapsed="false">
      <c r="A4486" s="37" t="n">
        <v>1004485</v>
      </c>
      <c r="B4486" s="38" t="n">
        <v>46293</v>
      </c>
      <c r="C4486" s="39" t="s">
        <v>70</v>
      </c>
      <c r="D4486" s="39" t="s">
        <v>37</v>
      </c>
      <c r="E4486" s="40" t="n">
        <v>0.9</v>
      </c>
      <c r="F4486" s="41" t="n">
        <f aca="false">IF(A4486="","",INDEX(Assumptions!$B$16:$B$18,MATCH(C4486,Assumptions!$A$16:$A$18,0)))</f>
        <v>5</v>
      </c>
      <c r="G4486" s="42" t="n">
        <f aca="false">IF(A4486="","",WORKDAY(B4486,F4486))</f>
        <v>46300</v>
      </c>
    </row>
    <row r="4487" customFormat="false" ht="15" hidden="false" customHeight="false" outlineLevel="0" collapsed="false">
      <c r="A4487" s="37" t="n">
        <v>1004486</v>
      </c>
      <c r="B4487" s="38" t="n">
        <v>46293</v>
      </c>
      <c r="C4487" s="39" t="s">
        <v>69</v>
      </c>
      <c r="D4487" s="39" t="s">
        <v>31</v>
      </c>
      <c r="E4487" s="40" t="n">
        <v>2.4</v>
      </c>
      <c r="F4487" s="41" t="n">
        <f aca="false">IF(A4487="","",INDEX(Assumptions!$B$16:$B$18,MATCH(C4487,Assumptions!$A$16:$A$18,0)))</f>
        <v>3</v>
      </c>
      <c r="G4487" s="42" t="n">
        <f aca="false">IF(A4487="","",WORKDAY(B4487,F4487))</f>
        <v>46296</v>
      </c>
    </row>
    <row r="4488" customFormat="false" ht="15" hidden="false" customHeight="false" outlineLevel="0" collapsed="false">
      <c r="A4488" s="37" t="n">
        <v>1004487</v>
      </c>
      <c r="B4488" s="38" t="n">
        <v>46293</v>
      </c>
      <c r="C4488" s="39" t="s">
        <v>69</v>
      </c>
      <c r="D4488" s="39" t="s">
        <v>31</v>
      </c>
      <c r="E4488" s="40" t="n">
        <v>1</v>
      </c>
      <c r="F4488" s="41" t="n">
        <f aca="false">IF(A4488="","",INDEX(Assumptions!$B$16:$B$18,MATCH(C4488,Assumptions!$A$16:$A$18,0)))</f>
        <v>3</v>
      </c>
      <c r="G4488" s="42" t="n">
        <f aca="false">IF(A4488="","",WORKDAY(B4488,F4488))</f>
        <v>46296</v>
      </c>
    </row>
    <row r="4489" customFormat="false" ht="15" hidden="false" customHeight="false" outlineLevel="0" collapsed="false">
      <c r="A4489" s="37" t="n">
        <v>1004488</v>
      </c>
      <c r="B4489" s="38" t="n">
        <v>46293</v>
      </c>
      <c r="C4489" s="39" t="s">
        <v>68</v>
      </c>
      <c r="D4489" s="39" t="s">
        <v>33</v>
      </c>
      <c r="E4489" s="40" t="n">
        <v>1.6</v>
      </c>
      <c r="F4489" s="41" t="n">
        <f aca="false">IF(A4489="","",INDEX(Assumptions!$B$16:$B$18,MATCH(C4489,Assumptions!$A$16:$A$18,0)))</f>
        <v>1</v>
      </c>
      <c r="G4489" s="42" t="n">
        <f aca="false">IF(A4489="","",WORKDAY(B4489,F4489))</f>
        <v>46294</v>
      </c>
    </row>
    <row r="4490" customFormat="false" ht="15" hidden="false" customHeight="false" outlineLevel="0" collapsed="false">
      <c r="A4490" s="37" t="n">
        <v>1004489</v>
      </c>
      <c r="B4490" s="38" t="n">
        <v>46293</v>
      </c>
      <c r="C4490" s="39" t="s">
        <v>69</v>
      </c>
      <c r="D4490" s="39" t="s">
        <v>35</v>
      </c>
      <c r="E4490" s="40" t="n">
        <v>1.4</v>
      </c>
      <c r="F4490" s="41" t="n">
        <f aca="false">IF(A4490="","",INDEX(Assumptions!$B$16:$B$18,MATCH(C4490,Assumptions!$A$16:$A$18,0)))</f>
        <v>3</v>
      </c>
      <c r="G4490" s="42" t="n">
        <f aca="false">IF(A4490="","",WORKDAY(B4490,F4490))</f>
        <v>46296</v>
      </c>
    </row>
    <row r="4491" customFormat="false" ht="15" hidden="false" customHeight="false" outlineLevel="0" collapsed="false">
      <c r="A4491" s="37" t="n">
        <v>1004490</v>
      </c>
      <c r="B4491" s="38" t="n">
        <v>46293</v>
      </c>
      <c r="C4491" s="39" t="s">
        <v>70</v>
      </c>
      <c r="D4491" s="39" t="s">
        <v>33</v>
      </c>
      <c r="E4491" s="40" t="n">
        <v>1.8</v>
      </c>
      <c r="F4491" s="41" t="n">
        <f aca="false">IF(A4491="","",INDEX(Assumptions!$B$16:$B$18,MATCH(C4491,Assumptions!$A$16:$A$18,0)))</f>
        <v>5</v>
      </c>
      <c r="G4491" s="42" t="n">
        <f aca="false">IF(A4491="","",WORKDAY(B4491,F4491))</f>
        <v>46300</v>
      </c>
    </row>
    <row r="4492" customFormat="false" ht="15" hidden="false" customHeight="false" outlineLevel="0" collapsed="false">
      <c r="A4492" s="37" t="n">
        <v>1004491</v>
      </c>
      <c r="B4492" s="38" t="n">
        <v>46293</v>
      </c>
      <c r="C4492" s="39" t="s">
        <v>70</v>
      </c>
      <c r="D4492" s="39" t="s">
        <v>35</v>
      </c>
      <c r="E4492" s="40" t="n">
        <v>2.5</v>
      </c>
      <c r="F4492" s="41" t="n">
        <f aca="false">IF(A4492="","",INDEX(Assumptions!$B$16:$B$18,MATCH(C4492,Assumptions!$A$16:$A$18,0)))</f>
        <v>5</v>
      </c>
      <c r="G4492" s="42" t="n">
        <f aca="false">IF(A4492="","",WORKDAY(B4492,F4492))</f>
        <v>46300</v>
      </c>
    </row>
    <row r="4493" customFormat="false" ht="15" hidden="false" customHeight="false" outlineLevel="0" collapsed="false">
      <c r="A4493" s="37" t="n">
        <v>1004492</v>
      </c>
      <c r="B4493" s="38" t="n">
        <v>46293</v>
      </c>
      <c r="C4493" s="39" t="s">
        <v>70</v>
      </c>
      <c r="D4493" s="39" t="s">
        <v>35</v>
      </c>
      <c r="E4493" s="40" t="n">
        <v>2.6</v>
      </c>
      <c r="F4493" s="41" t="n">
        <f aca="false">IF(A4493="","",INDEX(Assumptions!$B$16:$B$18,MATCH(C4493,Assumptions!$A$16:$A$18,0)))</f>
        <v>5</v>
      </c>
      <c r="G4493" s="42" t="n">
        <f aca="false">IF(A4493="","",WORKDAY(B4493,F4493))</f>
        <v>46300</v>
      </c>
    </row>
    <row r="4494" customFormat="false" ht="15" hidden="false" customHeight="false" outlineLevel="0" collapsed="false">
      <c r="A4494" s="37" t="n">
        <v>1004493</v>
      </c>
      <c r="B4494" s="38" t="n">
        <v>46293</v>
      </c>
      <c r="C4494" s="39" t="s">
        <v>69</v>
      </c>
      <c r="D4494" s="39" t="s">
        <v>31</v>
      </c>
      <c r="E4494" s="40" t="n">
        <v>1.1</v>
      </c>
      <c r="F4494" s="41" t="n">
        <f aca="false">IF(A4494="","",INDEX(Assumptions!$B$16:$B$18,MATCH(C4494,Assumptions!$A$16:$A$18,0)))</f>
        <v>3</v>
      </c>
      <c r="G4494" s="42" t="n">
        <f aca="false">IF(A4494="","",WORKDAY(B4494,F4494))</f>
        <v>46296</v>
      </c>
    </row>
    <row r="4495" customFormat="false" ht="15" hidden="false" customHeight="false" outlineLevel="0" collapsed="false">
      <c r="A4495" s="37" t="n">
        <v>1004494</v>
      </c>
      <c r="B4495" s="38" t="n">
        <v>46293</v>
      </c>
      <c r="C4495" s="39" t="s">
        <v>68</v>
      </c>
      <c r="D4495" s="39" t="s">
        <v>35</v>
      </c>
      <c r="E4495" s="40" t="n">
        <v>1.8</v>
      </c>
      <c r="F4495" s="41" t="n">
        <f aca="false">IF(A4495="","",INDEX(Assumptions!$B$16:$B$18,MATCH(C4495,Assumptions!$A$16:$A$18,0)))</f>
        <v>1</v>
      </c>
      <c r="G4495" s="42" t="n">
        <f aca="false">IF(A4495="","",WORKDAY(B4495,F4495))</f>
        <v>46294</v>
      </c>
    </row>
    <row r="4496" customFormat="false" ht="15" hidden="false" customHeight="false" outlineLevel="0" collapsed="false">
      <c r="A4496" s="37" t="n">
        <v>1004495</v>
      </c>
      <c r="B4496" s="38" t="n">
        <v>46293</v>
      </c>
      <c r="C4496" s="39" t="s">
        <v>70</v>
      </c>
      <c r="D4496" s="39" t="s">
        <v>31</v>
      </c>
      <c r="E4496" s="40" t="n">
        <v>0.7</v>
      </c>
      <c r="F4496" s="41" t="n">
        <f aca="false">IF(A4496="","",INDEX(Assumptions!$B$16:$B$18,MATCH(C4496,Assumptions!$A$16:$A$18,0)))</f>
        <v>5</v>
      </c>
      <c r="G4496" s="42" t="n">
        <f aca="false">IF(A4496="","",WORKDAY(B4496,F4496))</f>
        <v>46300</v>
      </c>
    </row>
    <row r="4497" customFormat="false" ht="15" hidden="false" customHeight="false" outlineLevel="0" collapsed="false">
      <c r="A4497" s="37" t="n">
        <v>1004496</v>
      </c>
      <c r="B4497" s="38" t="n">
        <v>46293</v>
      </c>
      <c r="C4497" s="39" t="s">
        <v>70</v>
      </c>
      <c r="D4497" s="39" t="s">
        <v>39</v>
      </c>
      <c r="E4497" s="40" t="n">
        <v>6.1</v>
      </c>
      <c r="F4497" s="41" t="n">
        <f aca="false">IF(A4497="","",INDEX(Assumptions!$B$16:$B$18,MATCH(C4497,Assumptions!$A$16:$A$18,0)))</f>
        <v>5</v>
      </c>
      <c r="G4497" s="42" t="n">
        <f aca="false">IF(A4497="","",WORKDAY(B4497,F4497))</f>
        <v>46300</v>
      </c>
    </row>
    <row r="4498" customFormat="false" ht="15" hidden="false" customHeight="false" outlineLevel="0" collapsed="false">
      <c r="A4498" s="37" t="n">
        <v>1004497</v>
      </c>
      <c r="B4498" s="38" t="n">
        <v>46293</v>
      </c>
      <c r="C4498" s="39" t="s">
        <v>68</v>
      </c>
      <c r="D4498" s="39" t="s">
        <v>37</v>
      </c>
      <c r="E4498" s="40" t="n">
        <v>2.8</v>
      </c>
      <c r="F4498" s="41" t="n">
        <f aca="false">IF(A4498="","",INDEX(Assumptions!$B$16:$B$18,MATCH(C4498,Assumptions!$A$16:$A$18,0)))</f>
        <v>1</v>
      </c>
      <c r="G4498" s="42" t="n">
        <f aca="false">IF(A4498="","",WORKDAY(B4498,F4498))</f>
        <v>46294</v>
      </c>
    </row>
    <row r="4499" customFormat="false" ht="15" hidden="false" customHeight="false" outlineLevel="0" collapsed="false">
      <c r="A4499" s="37" t="n">
        <v>1004498</v>
      </c>
      <c r="B4499" s="38" t="n">
        <v>46293</v>
      </c>
      <c r="C4499" s="39" t="s">
        <v>70</v>
      </c>
      <c r="D4499" s="39" t="s">
        <v>33</v>
      </c>
      <c r="E4499" s="40" t="n">
        <v>0.9</v>
      </c>
      <c r="F4499" s="41" t="n">
        <f aca="false">IF(A4499="","",INDEX(Assumptions!$B$16:$B$18,MATCH(C4499,Assumptions!$A$16:$A$18,0)))</f>
        <v>5</v>
      </c>
      <c r="G4499" s="42" t="n">
        <f aca="false">IF(A4499="","",WORKDAY(B4499,F4499))</f>
        <v>46300</v>
      </c>
    </row>
    <row r="4500" customFormat="false" ht="15" hidden="false" customHeight="false" outlineLevel="0" collapsed="false">
      <c r="A4500" s="37" t="n">
        <v>1004499</v>
      </c>
      <c r="B4500" s="38" t="n">
        <v>46293</v>
      </c>
      <c r="C4500" s="39" t="s">
        <v>69</v>
      </c>
      <c r="D4500" s="39" t="s">
        <v>33</v>
      </c>
      <c r="E4500" s="40" t="n">
        <v>1.5</v>
      </c>
      <c r="F4500" s="41" t="n">
        <f aca="false">IF(A4500="","",INDEX(Assumptions!$B$16:$B$18,MATCH(C4500,Assumptions!$A$16:$A$18,0)))</f>
        <v>3</v>
      </c>
      <c r="G4500" s="42" t="n">
        <f aca="false">IF(A4500="","",WORKDAY(B4500,F4500))</f>
        <v>46296</v>
      </c>
    </row>
    <row r="4501" customFormat="false" ht="15" hidden="false" customHeight="false" outlineLevel="0" collapsed="false">
      <c r="A4501" s="37" t="n">
        <v>1004500</v>
      </c>
      <c r="B4501" s="38" t="n">
        <v>46293</v>
      </c>
      <c r="C4501" s="39" t="s">
        <v>69</v>
      </c>
      <c r="D4501" s="39" t="s">
        <v>33</v>
      </c>
      <c r="E4501" s="40" t="n">
        <v>1</v>
      </c>
      <c r="F4501" s="41" t="n">
        <f aca="false">IF(A4501="","",INDEX(Assumptions!$B$16:$B$18,MATCH(C4501,Assumptions!$A$16:$A$18,0)))</f>
        <v>3</v>
      </c>
      <c r="G4501" s="42" t="n">
        <f aca="false">IF(A4501="","",WORKDAY(B4501,F4501))</f>
        <v>46296</v>
      </c>
    </row>
    <row r="4502" customFormat="false" ht="15" hidden="false" customHeight="false" outlineLevel="0" collapsed="false">
      <c r="A4502" s="37" t="n">
        <v>1004501</v>
      </c>
      <c r="B4502" s="38" t="n">
        <v>46293</v>
      </c>
      <c r="C4502" s="39" t="s">
        <v>69</v>
      </c>
      <c r="D4502" s="39" t="s">
        <v>33</v>
      </c>
      <c r="E4502" s="40" t="n">
        <v>2.4</v>
      </c>
      <c r="F4502" s="41" t="n">
        <f aca="false">IF(A4502="","",INDEX(Assumptions!$B$16:$B$18,MATCH(C4502,Assumptions!$A$16:$A$18,0)))</f>
        <v>3</v>
      </c>
      <c r="G4502" s="42" t="n">
        <f aca="false">IF(A4502="","",WORKDAY(B4502,F4502))</f>
        <v>46296</v>
      </c>
    </row>
    <row r="4503" customFormat="false" ht="15" hidden="false" customHeight="false" outlineLevel="0" collapsed="false">
      <c r="A4503" s="37" t="n">
        <v>1004502</v>
      </c>
      <c r="B4503" s="38" t="n">
        <v>46293</v>
      </c>
      <c r="C4503" s="39" t="s">
        <v>69</v>
      </c>
      <c r="D4503" s="39" t="s">
        <v>31</v>
      </c>
      <c r="E4503" s="40" t="n">
        <v>3.6</v>
      </c>
      <c r="F4503" s="41" t="n">
        <f aca="false">IF(A4503="","",INDEX(Assumptions!$B$16:$B$18,MATCH(C4503,Assumptions!$A$16:$A$18,0)))</f>
        <v>3</v>
      </c>
      <c r="G4503" s="42" t="n">
        <f aca="false">IF(A4503="","",WORKDAY(B4503,F4503))</f>
        <v>46296</v>
      </c>
    </row>
    <row r="4504" customFormat="false" ht="15" hidden="false" customHeight="false" outlineLevel="0" collapsed="false">
      <c r="A4504" s="37" t="n">
        <v>1004503</v>
      </c>
      <c r="B4504" s="38" t="n">
        <v>46293</v>
      </c>
      <c r="C4504" s="39" t="s">
        <v>69</v>
      </c>
      <c r="D4504" s="39" t="s">
        <v>35</v>
      </c>
      <c r="E4504" s="40" t="n">
        <v>1.9</v>
      </c>
      <c r="F4504" s="41" t="n">
        <f aca="false">IF(A4504="","",INDEX(Assumptions!$B$16:$B$18,MATCH(C4504,Assumptions!$A$16:$A$18,0)))</f>
        <v>3</v>
      </c>
      <c r="G4504" s="42" t="n">
        <f aca="false">IF(A4504="","",WORKDAY(B4504,F4504))</f>
        <v>46296</v>
      </c>
    </row>
    <row r="4505" customFormat="false" ht="15" hidden="false" customHeight="false" outlineLevel="0" collapsed="false">
      <c r="A4505" s="37" t="n">
        <v>1004504</v>
      </c>
      <c r="B4505" s="38" t="n">
        <v>46293</v>
      </c>
      <c r="C4505" s="39" t="s">
        <v>68</v>
      </c>
      <c r="D4505" s="39" t="s">
        <v>35</v>
      </c>
      <c r="E4505" s="40" t="n">
        <v>1.2</v>
      </c>
      <c r="F4505" s="41" t="n">
        <f aca="false">IF(A4505="","",INDEX(Assumptions!$B$16:$B$18,MATCH(C4505,Assumptions!$A$16:$A$18,0)))</f>
        <v>1</v>
      </c>
      <c r="G4505" s="42" t="n">
        <f aca="false">IF(A4505="","",WORKDAY(B4505,F4505))</f>
        <v>46294</v>
      </c>
    </row>
    <row r="4506" customFormat="false" ht="15" hidden="false" customHeight="false" outlineLevel="0" collapsed="false">
      <c r="A4506" s="37" t="n">
        <v>1004505</v>
      </c>
      <c r="B4506" s="38" t="n">
        <v>46293</v>
      </c>
      <c r="C4506" s="39" t="s">
        <v>70</v>
      </c>
      <c r="D4506" s="39" t="s">
        <v>39</v>
      </c>
      <c r="E4506" s="40" t="n">
        <v>0.4</v>
      </c>
      <c r="F4506" s="41" t="n">
        <f aca="false">IF(A4506="","",INDEX(Assumptions!$B$16:$B$18,MATCH(C4506,Assumptions!$A$16:$A$18,0)))</f>
        <v>5</v>
      </c>
      <c r="G4506" s="42" t="n">
        <f aca="false">IF(A4506="","",WORKDAY(B4506,F4506))</f>
        <v>46300</v>
      </c>
    </row>
    <row r="4507" customFormat="false" ht="15" hidden="false" customHeight="false" outlineLevel="0" collapsed="false">
      <c r="A4507" s="37" t="n">
        <v>1004506</v>
      </c>
      <c r="B4507" s="38" t="n">
        <v>46293</v>
      </c>
      <c r="C4507" s="39" t="s">
        <v>70</v>
      </c>
      <c r="D4507" s="39" t="s">
        <v>33</v>
      </c>
      <c r="E4507" s="40" t="n">
        <v>1</v>
      </c>
      <c r="F4507" s="41" t="n">
        <f aca="false">IF(A4507="","",INDEX(Assumptions!$B$16:$B$18,MATCH(C4507,Assumptions!$A$16:$A$18,0)))</f>
        <v>5</v>
      </c>
      <c r="G4507" s="42" t="n">
        <f aca="false">IF(A4507="","",WORKDAY(B4507,F4507))</f>
        <v>46300</v>
      </c>
    </row>
    <row r="4508" customFormat="false" ht="15" hidden="false" customHeight="false" outlineLevel="0" collapsed="false">
      <c r="A4508" s="37" t="n">
        <v>1004507</v>
      </c>
      <c r="B4508" s="38" t="n">
        <v>46293</v>
      </c>
      <c r="C4508" s="39" t="s">
        <v>68</v>
      </c>
      <c r="D4508" s="39" t="s">
        <v>37</v>
      </c>
      <c r="E4508" s="40" t="n">
        <v>0.7</v>
      </c>
      <c r="F4508" s="41" t="n">
        <f aca="false">IF(A4508="","",INDEX(Assumptions!$B$16:$B$18,MATCH(C4508,Assumptions!$A$16:$A$18,0)))</f>
        <v>1</v>
      </c>
      <c r="G4508" s="42" t="n">
        <f aca="false">IF(A4508="","",WORKDAY(B4508,F4508))</f>
        <v>46294</v>
      </c>
    </row>
    <row r="4509" customFormat="false" ht="15" hidden="false" customHeight="false" outlineLevel="0" collapsed="false">
      <c r="A4509" s="37" t="n">
        <v>1004508</v>
      </c>
      <c r="B4509" s="38" t="n">
        <v>46293</v>
      </c>
      <c r="C4509" s="39" t="s">
        <v>69</v>
      </c>
      <c r="D4509" s="39" t="s">
        <v>35</v>
      </c>
      <c r="E4509" s="40" t="n">
        <v>1.5</v>
      </c>
      <c r="F4509" s="41" t="n">
        <f aca="false">IF(A4509="","",INDEX(Assumptions!$B$16:$B$18,MATCH(C4509,Assumptions!$A$16:$A$18,0)))</f>
        <v>3</v>
      </c>
      <c r="G4509" s="42" t="n">
        <f aca="false">IF(A4509="","",WORKDAY(B4509,F4509))</f>
        <v>46296</v>
      </c>
    </row>
    <row r="4510" customFormat="false" ht="15" hidden="false" customHeight="false" outlineLevel="0" collapsed="false">
      <c r="A4510" s="37" t="n">
        <v>1004509</v>
      </c>
      <c r="B4510" s="38" t="n">
        <v>46293</v>
      </c>
      <c r="C4510" s="39" t="s">
        <v>69</v>
      </c>
      <c r="D4510" s="39" t="s">
        <v>37</v>
      </c>
      <c r="E4510" s="40" t="n">
        <v>1.5</v>
      </c>
      <c r="F4510" s="41" t="n">
        <f aca="false">IF(A4510="","",INDEX(Assumptions!$B$16:$B$18,MATCH(C4510,Assumptions!$A$16:$A$18,0)))</f>
        <v>3</v>
      </c>
      <c r="G4510" s="42" t="n">
        <f aca="false">IF(A4510="","",WORKDAY(B4510,F4510))</f>
        <v>46296</v>
      </c>
    </row>
    <row r="4511" customFormat="false" ht="15" hidden="false" customHeight="false" outlineLevel="0" collapsed="false">
      <c r="A4511" s="37" t="n">
        <v>1004510</v>
      </c>
      <c r="B4511" s="38" t="n">
        <v>46293</v>
      </c>
      <c r="C4511" s="39" t="s">
        <v>69</v>
      </c>
      <c r="D4511" s="39" t="s">
        <v>33</v>
      </c>
      <c r="E4511" s="40" t="n">
        <v>1.5</v>
      </c>
      <c r="F4511" s="41" t="n">
        <f aca="false">IF(A4511="","",INDEX(Assumptions!$B$16:$B$18,MATCH(C4511,Assumptions!$A$16:$A$18,0)))</f>
        <v>3</v>
      </c>
      <c r="G4511" s="42" t="n">
        <f aca="false">IF(A4511="","",WORKDAY(B4511,F4511))</f>
        <v>46296</v>
      </c>
    </row>
    <row r="4512" customFormat="false" ht="15" hidden="false" customHeight="false" outlineLevel="0" collapsed="false">
      <c r="A4512" s="37" t="n">
        <v>1004511</v>
      </c>
      <c r="B4512" s="38" t="n">
        <v>46293</v>
      </c>
      <c r="C4512" s="39" t="s">
        <v>68</v>
      </c>
      <c r="D4512" s="39" t="s">
        <v>33</v>
      </c>
      <c r="E4512" s="40" t="n">
        <v>1.5</v>
      </c>
      <c r="F4512" s="41" t="n">
        <f aca="false">IF(A4512="","",INDEX(Assumptions!$B$16:$B$18,MATCH(C4512,Assumptions!$A$16:$A$18,0)))</f>
        <v>1</v>
      </c>
      <c r="G4512" s="42" t="n">
        <f aca="false">IF(A4512="","",WORKDAY(B4512,F4512))</f>
        <v>46294</v>
      </c>
    </row>
    <row r="4513" customFormat="false" ht="15" hidden="false" customHeight="false" outlineLevel="0" collapsed="false">
      <c r="A4513" s="37" t="n">
        <v>1004512</v>
      </c>
      <c r="B4513" s="38" t="n">
        <v>46293</v>
      </c>
      <c r="C4513" s="39" t="s">
        <v>69</v>
      </c>
      <c r="D4513" s="39" t="s">
        <v>39</v>
      </c>
      <c r="E4513" s="40" t="n">
        <v>0.8</v>
      </c>
      <c r="F4513" s="41" t="n">
        <f aca="false">IF(A4513="","",INDEX(Assumptions!$B$16:$B$18,MATCH(C4513,Assumptions!$A$16:$A$18,0)))</f>
        <v>3</v>
      </c>
      <c r="G4513" s="42" t="n">
        <f aca="false">IF(A4513="","",WORKDAY(B4513,F4513))</f>
        <v>46296</v>
      </c>
    </row>
    <row r="4514" customFormat="false" ht="15" hidden="false" customHeight="false" outlineLevel="0" collapsed="false">
      <c r="A4514" s="37" t="n">
        <v>1004513</v>
      </c>
      <c r="B4514" s="38" t="n">
        <v>46293</v>
      </c>
      <c r="C4514" s="39" t="s">
        <v>70</v>
      </c>
      <c r="D4514" s="39" t="s">
        <v>35</v>
      </c>
      <c r="E4514" s="40" t="n">
        <v>2.1</v>
      </c>
      <c r="F4514" s="41" t="n">
        <f aca="false">IF(A4514="","",INDEX(Assumptions!$B$16:$B$18,MATCH(C4514,Assumptions!$A$16:$A$18,0)))</f>
        <v>5</v>
      </c>
      <c r="G4514" s="42" t="n">
        <f aca="false">IF(A4514="","",WORKDAY(B4514,F4514))</f>
        <v>46300</v>
      </c>
    </row>
    <row r="4515" customFormat="false" ht="15" hidden="false" customHeight="false" outlineLevel="0" collapsed="false">
      <c r="A4515" s="37" t="n">
        <v>1004514</v>
      </c>
      <c r="B4515" s="38" t="n">
        <v>46293</v>
      </c>
      <c r="C4515" s="39" t="s">
        <v>69</v>
      </c>
      <c r="D4515" s="39" t="s">
        <v>37</v>
      </c>
      <c r="E4515" s="40" t="n">
        <v>4.2</v>
      </c>
      <c r="F4515" s="41" t="n">
        <f aca="false">IF(A4515="","",INDEX(Assumptions!$B$16:$B$18,MATCH(C4515,Assumptions!$A$16:$A$18,0)))</f>
        <v>3</v>
      </c>
      <c r="G4515" s="42" t="n">
        <f aca="false">IF(A4515="","",WORKDAY(B4515,F4515))</f>
        <v>46296</v>
      </c>
    </row>
    <row r="4516" customFormat="false" ht="15" hidden="false" customHeight="false" outlineLevel="0" collapsed="false">
      <c r="A4516" s="37" t="n">
        <v>1004515</v>
      </c>
      <c r="B4516" s="38" t="n">
        <v>46293</v>
      </c>
      <c r="C4516" s="39" t="s">
        <v>70</v>
      </c>
      <c r="D4516" s="39" t="s">
        <v>31</v>
      </c>
      <c r="E4516" s="40" t="n">
        <v>4.6</v>
      </c>
      <c r="F4516" s="41" t="n">
        <f aca="false">IF(A4516="","",INDEX(Assumptions!$B$16:$B$18,MATCH(C4516,Assumptions!$A$16:$A$18,0)))</f>
        <v>5</v>
      </c>
      <c r="G4516" s="42" t="n">
        <f aca="false">IF(A4516="","",WORKDAY(B4516,F4516))</f>
        <v>46300</v>
      </c>
    </row>
    <row r="4517" customFormat="false" ht="15" hidden="false" customHeight="false" outlineLevel="0" collapsed="false">
      <c r="A4517" s="37" t="n">
        <v>1004516</v>
      </c>
      <c r="B4517" s="38" t="n">
        <v>46293</v>
      </c>
      <c r="C4517" s="39" t="s">
        <v>69</v>
      </c>
      <c r="D4517" s="39" t="s">
        <v>33</v>
      </c>
      <c r="E4517" s="40" t="n">
        <v>0.6</v>
      </c>
      <c r="F4517" s="41" t="n">
        <f aca="false">IF(A4517="","",INDEX(Assumptions!$B$16:$B$18,MATCH(C4517,Assumptions!$A$16:$A$18,0)))</f>
        <v>3</v>
      </c>
      <c r="G4517" s="42" t="n">
        <f aca="false">IF(A4517="","",WORKDAY(B4517,F4517))</f>
        <v>46296</v>
      </c>
    </row>
    <row r="4518" customFormat="false" ht="15" hidden="false" customHeight="false" outlineLevel="0" collapsed="false">
      <c r="A4518" s="37" t="n">
        <v>1004517</v>
      </c>
      <c r="B4518" s="38" t="n">
        <v>46293</v>
      </c>
      <c r="C4518" s="39" t="s">
        <v>69</v>
      </c>
      <c r="D4518" s="39" t="s">
        <v>39</v>
      </c>
      <c r="E4518" s="40" t="n">
        <v>5.3</v>
      </c>
      <c r="F4518" s="41" t="n">
        <f aca="false">IF(A4518="","",INDEX(Assumptions!$B$16:$B$18,MATCH(C4518,Assumptions!$A$16:$A$18,0)))</f>
        <v>3</v>
      </c>
      <c r="G4518" s="42" t="n">
        <f aca="false">IF(A4518="","",WORKDAY(B4518,F4518))</f>
        <v>46296</v>
      </c>
    </row>
    <row r="4519" customFormat="false" ht="15" hidden="false" customHeight="false" outlineLevel="0" collapsed="false">
      <c r="A4519" s="37" t="n">
        <v>1004518</v>
      </c>
      <c r="B4519" s="38" t="n">
        <v>46293</v>
      </c>
      <c r="C4519" s="39" t="s">
        <v>68</v>
      </c>
      <c r="D4519" s="39" t="s">
        <v>37</v>
      </c>
      <c r="E4519" s="40" t="n">
        <v>3.7</v>
      </c>
      <c r="F4519" s="41" t="n">
        <f aca="false">IF(A4519="","",INDEX(Assumptions!$B$16:$B$18,MATCH(C4519,Assumptions!$A$16:$A$18,0)))</f>
        <v>1</v>
      </c>
      <c r="G4519" s="42" t="n">
        <f aca="false">IF(A4519="","",WORKDAY(B4519,F4519))</f>
        <v>46294</v>
      </c>
    </row>
    <row r="4520" customFormat="false" ht="15" hidden="false" customHeight="false" outlineLevel="0" collapsed="false">
      <c r="A4520" s="37" t="n">
        <v>1004519</v>
      </c>
      <c r="B4520" s="38" t="n">
        <v>46293</v>
      </c>
      <c r="C4520" s="39" t="s">
        <v>69</v>
      </c>
      <c r="D4520" s="39" t="s">
        <v>33</v>
      </c>
      <c r="E4520" s="40" t="n">
        <v>5.6</v>
      </c>
      <c r="F4520" s="41" t="n">
        <f aca="false">IF(A4520="","",INDEX(Assumptions!$B$16:$B$18,MATCH(C4520,Assumptions!$A$16:$A$18,0)))</f>
        <v>3</v>
      </c>
      <c r="G4520" s="42" t="n">
        <f aca="false">IF(A4520="","",WORKDAY(B4520,F4520))</f>
        <v>46296</v>
      </c>
    </row>
    <row r="4521" customFormat="false" ht="15" hidden="false" customHeight="false" outlineLevel="0" collapsed="false">
      <c r="A4521" s="37" t="n">
        <v>1004520</v>
      </c>
      <c r="B4521" s="38" t="n">
        <v>46293</v>
      </c>
      <c r="C4521" s="39" t="s">
        <v>70</v>
      </c>
      <c r="D4521" s="39" t="s">
        <v>33</v>
      </c>
      <c r="E4521" s="40" t="n">
        <v>2.6</v>
      </c>
      <c r="F4521" s="41" t="n">
        <f aca="false">IF(A4521="","",INDEX(Assumptions!$B$16:$B$18,MATCH(C4521,Assumptions!$A$16:$A$18,0)))</f>
        <v>5</v>
      </c>
      <c r="G4521" s="42" t="n">
        <f aca="false">IF(A4521="","",WORKDAY(B4521,F4521))</f>
        <v>46300</v>
      </c>
    </row>
    <row r="4522" customFormat="false" ht="15" hidden="false" customHeight="false" outlineLevel="0" collapsed="false">
      <c r="A4522" s="37" t="n">
        <v>1004521</v>
      </c>
      <c r="B4522" s="38" t="n">
        <v>46293</v>
      </c>
      <c r="C4522" s="39" t="s">
        <v>69</v>
      </c>
      <c r="D4522" s="39" t="s">
        <v>33</v>
      </c>
      <c r="E4522" s="40" t="n">
        <v>1.4</v>
      </c>
      <c r="F4522" s="41" t="n">
        <f aca="false">IF(A4522="","",INDEX(Assumptions!$B$16:$B$18,MATCH(C4522,Assumptions!$A$16:$A$18,0)))</f>
        <v>3</v>
      </c>
      <c r="G4522" s="42" t="n">
        <f aca="false">IF(A4522="","",WORKDAY(B4522,F4522))</f>
        <v>46296</v>
      </c>
    </row>
    <row r="4523" customFormat="false" ht="15" hidden="false" customHeight="false" outlineLevel="0" collapsed="false">
      <c r="A4523" s="37" t="n">
        <v>1004522</v>
      </c>
      <c r="B4523" s="38" t="n">
        <v>46293</v>
      </c>
      <c r="C4523" s="39" t="s">
        <v>69</v>
      </c>
      <c r="D4523" s="39" t="s">
        <v>33</v>
      </c>
      <c r="E4523" s="40" t="n">
        <v>2.7</v>
      </c>
      <c r="F4523" s="41" t="n">
        <f aca="false">IF(A4523="","",INDEX(Assumptions!$B$16:$B$18,MATCH(C4523,Assumptions!$A$16:$A$18,0)))</f>
        <v>3</v>
      </c>
      <c r="G4523" s="42" t="n">
        <f aca="false">IF(A4523="","",WORKDAY(B4523,F4523))</f>
        <v>46296</v>
      </c>
    </row>
    <row r="4524" customFormat="false" ht="15" hidden="false" customHeight="false" outlineLevel="0" collapsed="false">
      <c r="A4524" s="37" t="n">
        <v>1004523</v>
      </c>
      <c r="B4524" s="38" t="n">
        <v>46293</v>
      </c>
      <c r="C4524" s="39" t="s">
        <v>69</v>
      </c>
      <c r="D4524" s="39" t="s">
        <v>39</v>
      </c>
      <c r="E4524" s="40" t="n">
        <v>2.3</v>
      </c>
      <c r="F4524" s="41" t="n">
        <f aca="false">IF(A4524="","",INDEX(Assumptions!$B$16:$B$18,MATCH(C4524,Assumptions!$A$16:$A$18,0)))</f>
        <v>3</v>
      </c>
      <c r="G4524" s="42" t="n">
        <f aca="false">IF(A4524="","",WORKDAY(B4524,F4524))</f>
        <v>46296</v>
      </c>
    </row>
    <row r="4525" customFormat="false" ht="15" hidden="false" customHeight="false" outlineLevel="0" collapsed="false">
      <c r="A4525" s="37" t="n">
        <v>1004524</v>
      </c>
      <c r="B4525" s="38" t="n">
        <v>46293</v>
      </c>
      <c r="C4525" s="39" t="s">
        <v>69</v>
      </c>
      <c r="D4525" s="39" t="s">
        <v>39</v>
      </c>
      <c r="E4525" s="40" t="n">
        <v>1.7</v>
      </c>
      <c r="F4525" s="41" t="n">
        <f aca="false">IF(A4525="","",INDEX(Assumptions!$B$16:$B$18,MATCH(C4525,Assumptions!$A$16:$A$18,0)))</f>
        <v>3</v>
      </c>
      <c r="G4525" s="42" t="n">
        <f aca="false">IF(A4525="","",WORKDAY(B4525,F4525))</f>
        <v>46296</v>
      </c>
    </row>
    <row r="4526" customFormat="false" ht="15" hidden="false" customHeight="false" outlineLevel="0" collapsed="false">
      <c r="A4526" s="37" t="n">
        <v>1004525</v>
      </c>
      <c r="B4526" s="38" t="n">
        <v>46293</v>
      </c>
      <c r="C4526" s="39" t="s">
        <v>69</v>
      </c>
      <c r="D4526" s="39" t="s">
        <v>35</v>
      </c>
      <c r="E4526" s="40" t="n">
        <v>1.3</v>
      </c>
      <c r="F4526" s="41" t="n">
        <f aca="false">IF(A4526="","",INDEX(Assumptions!$B$16:$B$18,MATCH(C4526,Assumptions!$A$16:$A$18,0)))</f>
        <v>3</v>
      </c>
      <c r="G4526" s="42" t="n">
        <f aca="false">IF(A4526="","",WORKDAY(B4526,F4526))</f>
        <v>46296</v>
      </c>
    </row>
    <row r="4527" customFormat="false" ht="15" hidden="false" customHeight="false" outlineLevel="0" collapsed="false">
      <c r="A4527" s="37" t="n">
        <v>1004526</v>
      </c>
      <c r="B4527" s="38" t="n">
        <v>46293</v>
      </c>
      <c r="C4527" s="39" t="s">
        <v>70</v>
      </c>
      <c r="D4527" s="39" t="s">
        <v>33</v>
      </c>
      <c r="E4527" s="40" t="n">
        <v>1.1</v>
      </c>
      <c r="F4527" s="41" t="n">
        <f aca="false">IF(A4527="","",INDEX(Assumptions!$B$16:$B$18,MATCH(C4527,Assumptions!$A$16:$A$18,0)))</f>
        <v>5</v>
      </c>
      <c r="G4527" s="42" t="n">
        <f aca="false">IF(A4527="","",WORKDAY(B4527,F4527))</f>
        <v>46300</v>
      </c>
    </row>
    <row r="4528" customFormat="false" ht="15" hidden="false" customHeight="false" outlineLevel="0" collapsed="false">
      <c r="A4528" s="37" t="n">
        <v>1004527</v>
      </c>
      <c r="B4528" s="38" t="n">
        <v>46293</v>
      </c>
      <c r="C4528" s="39" t="s">
        <v>69</v>
      </c>
      <c r="D4528" s="39" t="s">
        <v>39</v>
      </c>
      <c r="E4528" s="40" t="n">
        <v>0.7</v>
      </c>
      <c r="F4528" s="41" t="n">
        <f aca="false">IF(A4528="","",INDEX(Assumptions!$B$16:$B$18,MATCH(C4528,Assumptions!$A$16:$A$18,0)))</f>
        <v>3</v>
      </c>
      <c r="G4528" s="42" t="n">
        <f aca="false">IF(A4528="","",WORKDAY(B4528,F4528))</f>
        <v>46296</v>
      </c>
    </row>
    <row r="4529" customFormat="false" ht="15" hidden="false" customHeight="false" outlineLevel="0" collapsed="false">
      <c r="A4529" s="37" t="n">
        <v>1004528</v>
      </c>
      <c r="B4529" s="38" t="n">
        <v>46293</v>
      </c>
      <c r="C4529" s="39" t="s">
        <v>69</v>
      </c>
      <c r="D4529" s="39" t="s">
        <v>37</v>
      </c>
      <c r="E4529" s="40" t="n">
        <v>3.4</v>
      </c>
      <c r="F4529" s="41" t="n">
        <f aca="false">IF(A4529="","",INDEX(Assumptions!$B$16:$B$18,MATCH(C4529,Assumptions!$A$16:$A$18,0)))</f>
        <v>3</v>
      </c>
      <c r="G4529" s="42" t="n">
        <f aca="false">IF(A4529="","",WORKDAY(B4529,F4529))</f>
        <v>46296</v>
      </c>
    </row>
    <row r="4530" customFormat="false" ht="15" hidden="false" customHeight="false" outlineLevel="0" collapsed="false">
      <c r="A4530" s="37" t="n">
        <v>1004529</v>
      </c>
      <c r="B4530" s="38" t="n">
        <v>46293</v>
      </c>
      <c r="C4530" s="39" t="s">
        <v>69</v>
      </c>
      <c r="D4530" s="39" t="s">
        <v>39</v>
      </c>
      <c r="E4530" s="40" t="n">
        <v>4.2</v>
      </c>
      <c r="F4530" s="41" t="n">
        <f aca="false">IF(A4530="","",INDEX(Assumptions!$B$16:$B$18,MATCH(C4530,Assumptions!$A$16:$A$18,0)))</f>
        <v>3</v>
      </c>
      <c r="G4530" s="42" t="n">
        <f aca="false">IF(A4530="","",WORKDAY(B4530,F4530))</f>
        <v>46296</v>
      </c>
    </row>
    <row r="4531" customFormat="false" ht="15" hidden="false" customHeight="false" outlineLevel="0" collapsed="false">
      <c r="A4531" s="37" t="n">
        <v>1004530</v>
      </c>
      <c r="B4531" s="38" t="n">
        <v>46293</v>
      </c>
      <c r="C4531" s="39" t="s">
        <v>69</v>
      </c>
      <c r="D4531" s="39" t="s">
        <v>39</v>
      </c>
      <c r="E4531" s="40" t="n">
        <v>3.2</v>
      </c>
      <c r="F4531" s="41" t="n">
        <f aca="false">IF(A4531="","",INDEX(Assumptions!$B$16:$B$18,MATCH(C4531,Assumptions!$A$16:$A$18,0)))</f>
        <v>3</v>
      </c>
      <c r="G4531" s="42" t="n">
        <f aca="false">IF(A4531="","",WORKDAY(B4531,F4531))</f>
        <v>46296</v>
      </c>
    </row>
    <row r="4532" customFormat="false" ht="15" hidden="false" customHeight="false" outlineLevel="0" collapsed="false">
      <c r="A4532" s="37" t="n">
        <v>1004531</v>
      </c>
      <c r="B4532" s="38" t="n">
        <v>46293</v>
      </c>
      <c r="C4532" s="39" t="s">
        <v>68</v>
      </c>
      <c r="D4532" s="39" t="s">
        <v>35</v>
      </c>
      <c r="E4532" s="40" t="n">
        <v>9.1</v>
      </c>
      <c r="F4532" s="41" t="n">
        <f aca="false">IF(A4532="","",INDEX(Assumptions!$B$16:$B$18,MATCH(C4532,Assumptions!$A$16:$A$18,0)))</f>
        <v>1</v>
      </c>
      <c r="G4532" s="42" t="n">
        <f aca="false">IF(A4532="","",WORKDAY(B4532,F4532))</f>
        <v>46294</v>
      </c>
    </row>
    <row r="4533" customFormat="false" ht="15" hidden="false" customHeight="false" outlineLevel="0" collapsed="false">
      <c r="A4533" s="37" t="n">
        <v>1004532</v>
      </c>
      <c r="B4533" s="38" t="n">
        <v>46293</v>
      </c>
      <c r="C4533" s="39" t="s">
        <v>69</v>
      </c>
      <c r="D4533" s="39" t="s">
        <v>39</v>
      </c>
      <c r="E4533" s="40" t="n">
        <v>1.4</v>
      </c>
      <c r="F4533" s="41" t="n">
        <f aca="false">IF(A4533="","",INDEX(Assumptions!$B$16:$B$18,MATCH(C4533,Assumptions!$A$16:$A$18,0)))</f>
        <v>3</v>
      </c>
      <c r="G4533" s="42" t="n">
        <f aca="false">IF(A4533="","",WORKDAY(B4533,F4533))</f>
        <v>46296</v>
      </c>
    </row>
    <row r="4534" customFormat="false" ht="15" hidden="false" customHeight="false" outlineLevel="0" collapsed="false">
      <c r="A4534" s="37" t="n">
        <v>1004533</v>
      </c>
      <c r="B4534" s="38" t="n">
        <v>46293</v>
      </c>
      <c r="C4534" s="39" t="s">
        <v>68</v>
      </c>
      <c r="D4534" s="39" t="s">
        <v>37</v>
      </c>
      <c r="E4534" s="40" t="n">
        <v>1.5</v>
      </c>
      <c r="F4534" s="41" t="n">
        <f aca="false">IF(A4534="","",INDEX(Assumptions!$B$16:$B$18,MATCH(C4534,Assumptions!$A$16:$A$18,0)))</f>
        <v>1</v>
      </c>
      <c r="G4534" s="42" t="n">
        <f aca="false">IF(A4534="","",WORKDAY(B4534,F4534))</f>
        <v>46294</v>
      </c>
    </row>
    <row r="4535" customFormat="false" ht="15" hidden="false" customHeight="false" outlineLevel="0" collapsed="false">
      <c r="A4535" s="37" t="n">
        <v>1004534</v>
      </c>
      <c r="B4535" s="38" t="n">
        <v>46293</v>
      </c>
      <c r="C4535" s="39" t="s">
        <v>69</v>
      </c>
      <c r="D4535" s="39" t="s">
        <v>35</v>
      </c>
      <c r="E4535" s="40" t="n">
        <v>0.6</v>
      </c>
      <c r="F4535" s="41" t="n">
        <f aca="false">IF(A4535="","",INDEX(Assumptions!$B$16:$B$18,MATCH(C4535,Assumptions!$A$16:$A$18,0)))</f>
        <v>3</v>
      </c>
      <c r="G4535" s="42" t="n">
        <f aca="false">IF(A4535="","",WORKDAY(B4535,F4535))</f>
        <v>46296</v>
      </c>
    </row>
    <row r="4536" customFormat="false" ht="15" hidden="false" customHeight="false" outlineLevel="0" collapsed="false">
      <c r="A4536" s="37" t="n">
        <v>1004535</v>
      </c>
      <c r="B4536" s="38" t="n">
        <v>46293</v>
      </c>
      <c r="C4536" s="39" t="s">
        <v>70</v>
      </c>
      <c r="D4536" s="39" t="s">
        <v>37</v>
      </c>
      <c r="E4536" s="40" t="n">
        <v>1</v>
      </c>
      <c r="F4536" s="41" t="n">
        <f aca="false">IF(A4536="","",INDEX(Assumptions!$B$16:$B$18,MATCH(C4536,Assumptions!$A$16:$A$18,0)))</f>
        <v>5</v>
      </c>
      <c r="G4536" s="42" t="n">
        <f aca="false">IF(A4536="","",WORKDAY(B4536,F4536))</f>
        <v>46300</v>
      </c>
    </row>
    <row r="4537" customFormat="false" ht="15" hidden="false" customHeight="false" outlineLevel="0" collapsed="false">
      <c r="A4537" s="37" t="n">
        <v>1004536</v>
      </c>
      <c r="B4537" s="38" t="n">
        <v>46293</v>
      </c>
      <c r="C4537" s="39" t="s">
        <v>68</v>
      </c>
      <c r="D4537" s="39" t="s">
        <v>35</v>
      </c>
      <c r="E4537" s="40" t="n">
        <v>2.6</v>
      </c>
      <c r="F4537" s="41" t="n">
        <f aca="false">IF(A4537="","",INDEX(Assumptions!$B$16:$B$18,MATCH(C4537,Assumptions!$A$16:$A$18,0)))</f>
        <v>1</v>
      </c>
      <c r="G4537" s="42" t="n">
        <f aca="false">IF(A4537="","",WORKDAY(B4537,F4537))</f>
        <v>46294</v>
      </c>
    </row>
    <row r="4538" customFormat="false" ht="15" hidden="false" customHeight="false" outlineLevel="0" collapsed="false">
      <c r="A4538" s="37" t="n">
        <v>1004537</v>
      </c>
      <c r="B4538" s="38" t="n">
        <v>46293</v>
      </c>
      <c r="C4538" s="39" t="s">
        <v>69</v>
      </c>
      <c r="D4538" s="39" t="s">
        <v>35</v>
      </c>
      <c r="E4538" s="40" t="n">
        <v>0.8</v>
      </c>
      <c r="F4538" s="41" t="n">
        <f aca="false">IF(A4538="","",INDEX(Assumptions!$B$16:$B$18,MATCH(C4538,Assumptions!$A$16:$A$18,0)))</f>
        <v>3</v>
      </c>
      <c r="G4538" s="42" t="n">
        <f aca="false">IF(A4538="","",WORKDAY(B4538,F4538))</f>
        <v>46296</v>
      </c>
    </row>
    <row r="4539" customFormat="false" ht="15" hidden="false" customHeight="false" outlineLevel="0" collapsed="false">
      <c r="A4539" s="37" t="n">
        <v>1004538</v>
      </c>
      <c r="B4539" s="38" t="n">
        <v>46293</v>
      </c>
      <c r="C4539" s="39" t="s">
        <v>69</v>
      </c>
      <c r="D4539" s="39" t="s">
        <v>31</v>
      </c>
      <c r="E4539" s="40" t="n">
        <v>1.3</v>
      </c>
      <c r="F4539" s="41" t="n">
        <f aca="false">IF(A4539="","",INDEX(Assumptions!$B$16:$B$18,MATCH(C4539,Assumptions!$A$16:$A$18,0)))</f>
        <v>3</v>
      </c>
      <c r="G4539" s="42" t="n">
        <f aca="false">IF(A4539="","",WORKDAY(B4539,F4539))</f>
        <v>46296</v>
      </c>
    </row>
    <row r="4540" customFormat="false" ht="15" hidden="false" customHeight="false" outlineLevel="0" collapsed="false">
      <c r="A4540" s="37" t="n">
        <v>1004539</v>
      </c>
      <c r="B4540" s="38" t="n">
        <v>46293</v>
      </c>
      <c r="C4540" s="39" t="s">
        <v>69</v>
      </c>
      <c r="D4540" s="39" t="s">
        <v>39</v>
      </c>
      <c r="E4540" s="40" t="n">
        <v>1.7</v>
      </c>
      <c r="F4540" s="41" t="n">
        <f aca="false">IF(A4540="","",INDEX(Assumptions!$B$16:$B$18,MATCH(C4540,Assumptions!$A$16:$A$18,0)))</f>
        <v>3</v>
      </c>
      <c r="G4540" s="42" t="n">
        <f aca="false">IF(A4540="","",WORKDAY(B4540,F4540))</f>
        <v>46296</v>
      </c>
    </row>
    <row r="4541" customFormat="false" ht="15" hidden="false" customHeight="false" outlineLevel="0" collapsed="false">
      <c r="A4541" s="37" t="n">
        <v>1004540</v>
      </c>
      <c r="B4541" s="38" t="n">
        <v>46293</v>
      </c>
      <c r="C4541" s="39" t="s">
        <v>69</v>
      </c>
      <c r="D4541" s="39" t="s">
        <v>31</v>
      </c>
      <c r="E4541" s="40" t="n">
        <v>0.5</v>
      </c>
      <c r="F4541" s="41" t="n">
        <f aca="false">IF(A4541="","",INDEX(Assumptions!$B$16:$B$18,MATCH(C4541,Assumptions!$A$16:$A$18,0)))</f>
        <v>3</v>
      </c>
      <c r="G4541" s="42" t="n">
        <f aca="false">IF(A4541="","",WORKDAY(B4541,F4541))</f>
        <v>46296</v>
      </c>
    </row>
    <row r="4542" customFormat="false" ht="15" hidden="false" customHeight="false" outlineLevel="0" collapsed="false">
      <c r="A4542" s="37" t="n">
        <v>1004541</v>
      </c>
      <c r="B4542" s="38" t="n">
        <v>46293</v>
      </c>
      <c r="C4542" s="39" t="s">
        <v>70</v>
      </c>
      <c r="D4542" s="39" t="s">
        <v>35</v>
      </c>
      <c r="E4542" s="40" t="n">
        <v>0.6</v>
      </c>
      <c r="F4542" s="41" t="n">
        <f aca="false">IF(A4542="","",INDEX(Assumptions!$B$16:$B$18,MATCH(C4542,Assumptions!$A$16:$A$18,0)))</f>
        <v>5</v>
      </c>
      <c r="G4542" s="42" t="n">
        <f aca="false">IF(A4542="","",WORKDAY(B4542,F4542))</f>
        <v>46300</v>
      </c>
    </row>
    <row r="4543" customFormat="false" ht="15" hidden="false" customHeight="false" outlineLevel="0" collapsed="false">
      <c r="A4543" s="37" t="n">
        <v>1004542</v>
      </c>
      <c r="B4543" s="38" t="n">
        <v>46293</v>
      </c>
      <c r="C4543" s="39" t="s">
        <v>69</v>
      </c>
      <c r="D4543" s="39" t="s">
        <v>31</v>
      </c>
      <c r="E4543" s="40" t="n">
        <v>1.9</v>
      </c>
      <c r="F4543" s="41" t="n">
        <f aca="false">IF(A4543="","",INDEX(Assumptions!$B$16:$B$18,MATCH(C4543,Assumptions!$A$16:$A$18,0)))</f>
        <v>3</v>
      </c>
      <c r="G4543" s="42" t="n">
        <f aca="false">IF(A4543="","",WORKDAY(B4543,F4543))</f>
        <v>46296</v>
      </c>
    </row>
    <row r="4544" customFormat="false" ht="15" hidden="false" customHeight="false" outlineLevel="0" collapsed="false">
      <c r="A4544" s="37" t="n">
        <v>1004543</v>
      </c>
      <c r="B4544" s="38" t="n">
        <v>46293</v>
      </c>
      <c r="C4544" s="39" t="s">
        <v>68</v>
      </c>
      <c r="D4544" s="39" t="s">
        <v>37</v>
      </c>
      <c r="E4544" s="40" t="n">
        <v>0.7</v>
      </c>
      <c r="F4544" s="41" t="n">
        <f aca="false">IF(A4544="","",INDEX(Assumptions!$B$16:$B$18,MATCH(C4544,Assumptions!$A$16:$A$18,0)))</f>
        <v>1</v>
      </c>
      <c r="G4544" s="42" t="n">
        <f aca="false">IF(A4544="","",WORKDAY(B4544,F4544))</f>
        <v>46294</v>
      </c>
    </row>
    <row r="4545" customFormat="false" ht="15" hidden="false" customHeight="false" outlineLevel="0" collapsed="false">
      <c r="A4545" s="37" t="n">
        <v>1004544</v>
      </c>
      <c r="B4545" s="38" t="n">
        <v>46293</v>
      </c>
      <c r="C4545" s="39" t="s">
        <v>70</v>
      </c>
      <c r="D4545" s="39" t="s">
        <v>31</v>
      </c>
      <c r="E4545" s="40" t="n">
        <v>1.4</v>
      </c>
      <c r="F4545" s="41" t="n">
        <f aca="false">IF(A4545="","",INDEX(Assumptions!$B$16:$B$18,MATCH(C4545,Assumptions!$A$16:$A$18,0)))</f>
        <v>5</v>
      </c>
      <c r="G4545" s="42" t="n">
        <f aca="false">IF(A4545="","",WORKDAY(B4545,F4545))</f>
        <v>46300</v>
      </c>
    </row>
    <row r="4546" customFormat="false" ht="15" hidden="false" customHeight="false" outlineLevel="0" collapsed="false">
      <c r="A4546" s="37" t="n">
        <v>1004545</v>
      </c>
      <c r="B4546" s="38" t="n">
        <v>46293</v>
      </c>
      <c r="C4546" s="39" t="s">
        <v>69</v>
      </c>
      <c r="D4546" s="39" t="s">
        <v>37</v>
      </c>
      <c r="E4546" s="40" t="n">
        <v>1</v>
      </c>
      <c r="F4546" s="41" t="n">
        <f aca="false">IF(A4546="","",INDEX(Assumptions!$B$16:$B$18,MATCH(C4546,Assumptions!$A$16:$A$18,0)))</f>
        <v>3</v>
      </c>
      <c r="G4546" s="42" t="n">
        <f aca="false">IF(A4546="","",WORKDAY(B4546,F4546))</f>
        <v>46296</v>
      </c>
    </row>
    <row r="4547" customFormat="false" ht="15" hidden="false" customHeight="false" outlineLevel="0" collapsed="false">
      <c r="A4547" s="37" t="n">
        <v>1004546</v>
      </c>
      <c r="B4547" s="38" t="n">
        <v>46293</v>
      </c>
      <c r="C4547" s="39" t="s">
        <v>70</v>
      </c>
      <c r="D4547" s="39" t="s">
        <v>35</v>
      </c>
      <c r="E4547" s="40" t="n">
        <v>0.9</v>
      </c>
      <c r="F4547" s="41" t="n">
        <f aca="false">IF(A4547="","",INDEX(Assumptions!$B$16:$B$18,MATCH(C4547,Assumptions!$A$16:$A$18,0)))</f>
        <v>5</v>
      </c>
      <c r="G4547" s="42" t="n">
        <f aca="false">IF(A4547="","",WORKDAY(B4547,F4547))</f>
        <v>46300</v>
      </c>
    </row>
    <row r="4548" customFormat="false" ht="15" hidden="false" customHeight="false" outlineLevel="0" collapsed="false">
      <c r="A4548" s="37" t="n">
        <v>1004547</v>
      </c>
      <c r="B4548" s="38" t="n">
        <v>46293</v>
      </c>
      <c r="C4548" s="39" t="s">
        <v>69</v>
      </c>
      <c r="D4548" s="39" t="s">
        <v>33</v>
      </c>
      <c r="E4548" s="40" t="n">
        <v>1.3</v>
      </c>
      <c r="F4548" s="41" t="n">
        <f aca="false">IF(A4548="","",INDEX(Assumptions!$B$16:$B$18,MATCH(C4548,Assumptions!$A$16:$A$18,0)))</f>
        <v>3</v>
      </c>
      <c r="G4548" s="42" t="n">
        <f aca="false">IF(A4548="","",WORKDAY(B4548,F4548))</f>
        <v>46296</v>
      </c>
    </row>
    <row r="4549" customFormat="false" ht="15" hidden="false" customHeight="false" outlineLevel="0" collapsed="false">
      <c r="A4549" s="37" t="n">
        <v>1004548</v>
      </c>
      <c r="B4549" s="38" t="n">
        <v>46293</v>
      </c>
      <c r="C4549" s="39" t="s">
        <v>70</v>
      </c>
      <c r="D4549" s="39" t="s">
        <v>37</v>
      </c>
      <c r="E4549" s="40" t="n">
        <v>0.4</v>
      </c>
      <c r="F4549" s="41" t="n">
        <f aca="false">IF(A4549="","",INDEX(Assumptions!$B$16:$B$18,MATCH(C4549,Assumptions!$A$16:$A$18,0)))</f>
        <v>5</v>
      </c>
      <c r="G4549" s="42" t="n">
        <f aca="false">IF(A4549="","",WORKDAY(B4549,F4549))</f>
        <v>46300</v>
      </c>
    </row>
    <row r="4550" customFormat="false" ht="15" hidden="false" customHeight="false" outlineLevel="0" collapsed="false">
      <c r="A4550" s="37" t="n">
        <v>1004549</v>
      </c>
      <c r="B4550" s="38" t="n">
        <v>46293</v>
      </c>
      <c r="C4550" s="39" t="s">
        <v>70</v>
      </c>
      <c r="D4550" s="39" t="s">
        <v>35</v>
      </c>
      <c r="E4550" s="40" t="n">
        <v>1.2</v>
      </c>
      <c r="F4550" s="41" t="n">
        <f aca="false">IF(A4550="","",INDEX(Assumptions!$B$16:$B$18,MATCH(C4550,Assumptions!$A$16:$A$18,0)))</f>
        <v>5</v>
      </c>
      <c r="G4550" s="42" t="n">
        <f aca="false">IF(A4550="","",WORKDAY(B4550,F4550))</f>
        <v>46300</v>
      </c>
    </row>
    <row r="4551" customFormat="false" ht="15" hidden="false" customHeight="false" outlineLevel="0" collapsed="false">
      <c r="A4551" s="37" t="n">
        <v>1004550</v>
      </c>
      <c r="B4551" s="38" t="n">
        <v>46293</v>
      </c>
      <c r="C4551" s="39" t="s">
        <v>69</v>
      </c>
      <c r="D4551" s="39" t="s">
        <v>31</v>
      </c>
      <c r="E4551" s="40" t="n">
        <v>1.3</v>
      </c>
      <c r="F4551" s="41" t="n">
        <f aca="false">IF(A4551="","",INDEX(Assumptions!$B$16:$B$18,MATCH(C4551,Assumptions!$A$16:$A$18,0)))</f>
        <v>3</v>
      </c>
      <c r="G4551" s="42" t="n">
        <f aca="false">IF(A4551="","",WORKDAY(B4551,F4551))</f>
        <v>46296</v>
      </c>
    </row>
    <row r="4552" customFormat="false" ht="15" hidden="false" customHeight="false" outlineLevel="0" collapsed="false">
      <c r="A4552" s="37" t="n">
        <v>1004551</v>
      </c>
      <c r="B4552" s="38" t="n">
        <v>46293</v>
      </c>
      <c r="C4552" s="39" t="s">
        <v>69</v>
      </c>
      <c r="D4552" s="39" t="s">
        <v>31</v>
      </c>
      <c r="E4552" s="40" t="n">
        <v>4.6</v>
      </c>
      <c r="F4552" s="41" t="n">
        <f aca="false">IF(A4552="","",INDEX(Assumptions!$B$16:$B$18,MATCH(C4552,Assumptions!$A$16:$A$18,0)))</f>
        <v>3</v>
      </c>
      <c r="G4552" s="42" t="n">
        <f aca="false">IF(A4552="","",WORKDAY(B4552,F4552))</f>
        <v>46296</v>
      </c>
    </row>
    <row r="4553" customFormat="false" ht="15" hidden="false" customHeight="false" outlineLevel="0" collapsed="false">
      <c r="A4553" s="37" t="n">
        <v>1004552</v>
      </c>
      <c r="B4553" s="38" t="n">
        <v>46293</v>
      </c>
      <c r="C4553" s="39" t="s">
        <v>68</v>
      </c>
      <c r="D4553" s="39" t="s">
        <v>37</v>
      </c>
      <c r="E4553" s="40" t="n">
        <v>1.2</v>
      </c>
      <c r="F4553" s="41" t="n">
        <f aca="false">IF(A4553="","",INDEX(Assumptions!$B$16:$B$18,MATCH(C4553,Assumptions!$A$16:$A$18,0)))</f>
        <v>1</v>
      </c>
      <c r="G4553" s="42" t="n">
        <f aca="false">IF(A4553="","",WORKDAY(B4553,F4553))</f>
        <v>46294</v>
      </c>
    </row>
    <row r="4554" customFormat="false" ht="15" hidden="false" customHeight="false" outlineLevel="0" collapsed="false">
      <c r="A4554" s="37" t="n">
        <v>1004553</v>
      </c>
      <c r="B4554" s="38" t="n">
        <v>46293</v>
      </c>
      <c r="C4554" s="39" t="s">
        <v>69</v>
      </c>
      <c r="D4554" s="39" t="s">
        <v>33</v>
      </c>
      <c r="E4554" s="40" t="n">
        <v>1.8</v>
      </c>
      <c r="F4554" s="41" t="n">
        <f aca="false">IF(A4554="","",INDEX(Assumptions!$B$16:$B$18,MATCH(C4554,Assumptions!$A$16:$A$18,0)))</f>
        <v>3</v>
      </c>
      <c r="G4554" s="42" t="n">
        <f aca="false">IF(A4554="","",WORKDAY(B4554,F4554))</f>
        <v>46296</v>
      </c>
    </row>
    <row r="4555" customFormat="false" ht="15" hidden="false" customHeight="false" outlineLevel="0" collapsed="false">
      <c r="A4555" s="37" t="n">
        <v>1004554</v>
      </c>
      <c r="B4555" s="38" t="n">
        <v>46293</v>
      </c>
      <c r="C4555" s="39" t="s">
        <v>69</v>
      </c>
      <c r="D4555" s="39" t="s">
        <v>39</v>
      </c>
      <c r="E4555" s="40" t="n">
        <v>3.9</v>
      </c>
      <c r="F4555" s="41" t="n">
        <f aca="false">IF(A4555="","",INDEX(Assumptions!$B$16:$B$18,MATCH(C4555,Assumptions!$A$16:$A$18,0)))</f>
        <v>3</v>
      </c>
      <c r="G4555" s="42" t="n">
        <f aca="false">IF(A4555="","",WORKDAY(B4555,F4555))</f>
        <v>46296</v>
      </c>
    </row>
    <row r="4556" customFormat="false" ht="15" hidden="false" customHeight="false" outlineLevel="0" collapsed="false">
      <c r="A4556" s="37" t="n">
        <v>1004555</v>
      </c>
      <c r="B4556" s="38" t="n">
        <v>46293</v>
      </c>
      <c r="C4556" s="39" t="s">
        <v>70</v>
      </c>
      <c r="D4556" s="39" t="s">
        <v>37</v>
      </c>
      <c r="E4556" s="40" t="n">
        <v>0.4</v>
      </c>
      <c r="F4556" s="41" t="n">
        <f aca="false">IF(A4556="","",INDEX(Assumptions!$B$16:$B$18,MATCH(C4556,Assumptions!$A$16:$A$18,0)))</f>
        <v>5</v>
      </c>
      <c r="G4556" s="42" t="n">
        <f aca="false">IF(A4556="","",WORKDAY(B4556,F4556))</f>
        <v>46300</v>
      </c>
    </row>
    <row r="4557" customFormat="false" ht="15" hidden="false" customHeight="false" outlineLevel="0" collapsed="false">
      <c r="A4557" s="37" t="n">
        <v>1004556</v>
      </c>
      <c r="B4557" s="38" t="n">
        <v>46293</v>
      </c>
      <c r="C4557" s="39" t="s">
        <v>69</v>
      </c>
      <c r="D4557" s="39" t="s">
        <v>31</v>
      </c>
      <c r="E4557" s="40" t="n">
        <v>0.8</v>
      </c>
      <c r="F4557" s="41" t="n">
        <f aca="false">IF(A4557="","",INDEX(Assumptions!$B$16:$B$18,MATCH(C4557,Assumptions!$A$16:$A$18,0)))</f>
        <v>3</v>
      </c>
      <c r="G4557" s="42" t="n">
        <f aca="false">IF(A4557="","",WORKDAY(B4557,F4557))</f>
        <v>46296</v>
      </c>
    </row>
    <row r="4558" customFormat="false" ht="15" hidden="false" customHeight="false" outlineLevel="0" collapsed="false">
      <c r="A4558" s="37" t="n">
        <v>1004557</v>
      </c>
      <c r="B4558" s="38" t="n">
        <v>46293</v>
      </c>
      <c r="C4558" s="39" t="s">
        <v>70</v>
      </c>
      <c r="D4558" s="39" t="s">
        <v>31</v>
      </c>
      <c r="E4558" s="40" t="n">
        <v>0.6</v>
      </c>
      <c r="F4558" s="41" t="n">
        <f aca="false">IF(A4558="","",INDEX(Assumptions!$B$16:$B$18,MATCH(C4558,Assumptions!$A$16:$A$18,0)))</f>
        <v>5</v>
      </c>
      <c r="G4558" s="42" t="n">
        <f aca="false">IF(A4558="","",WORKDAY(B4558,F4558))</f>
        <v>46300</v>
      </c>
    </row>
    <row r="4559" customFormat="false" ht="15" hidden="false" customHeight="false" outlineLevel="0" collapsed="false">
      <c r="A4559" s="37" t="n">
        <v>1004558</v>
      </c>
      <c r="B4559" s="38" t="n">
        <v>46294</v>
      </c>
      <c r="C4559" s="39" t="s">
        <v>69</v>
      </c>
      <c r="D4559" s="39" t="s">
        <v>39</v>
      </c>
      <c r="E4559" s="40" t="n">
        <v>1.1</v>
      </c>
      <c r="F4559" s="41" t="n">
        <f aca="false">IF(A4559="","",INDEX(Assumptions!$B$16:$B$18,MATCH(C4559,Assumptions!$A$16:$A$18,0)))</f>
        <v>3</v>
      </c>
      <c r="G4559" s="42" t="n">
        <f aca="false">IF(A4559="","",WORKDAY(B4559,F4559))</f>
        <v>46297</v>
      </c>
    </row>
    <row r="4560" customFormat="false" ht="15" hidden="false" customHeight="false" outlineLevel="0" collapsed="false">
      <c r="A4560" s="37" t="n">
        <v>1004559</v>
      </c>
      <c r="B4560" s="38" t="n">
        <v>46294</v>
      </c>
      <c r="C4560" s="39" t="s">
        <v>69</v>
      </c>
      <c r="D4560" s="39" t="s">
        <v>37</v>
      </c>
      <c r="E4560" s="40" t="n">
        <v>1.2</v>
      </c>
      <c r="F4560" s="41" t="n">
        <f aca="false">IF(A4560="","",INDEX(Assumptions!$B$16:$B$18,MATCH(C4560,Assumptions!$A$16:$A$18,0)))</f>
        <v>3</v>
      </c>
      <c r="G4560" s="42" t="n">
        <f aca="false">IF(A4560="","",WORKDAY(B4560,F4560))</f>
        <v>46297</v>
      </c>
    </row>
    <row r="4561" customFormat="false" ht="15" hidden="false" customHeight="false" outlineLevel="0" collapsed="false">
      <c r="A4561" s="37" t="n">
        <v>1004560</v>
      </c>
      <c r="B4561" s="38" t="n">
        <v>46294</v>
      </c>
      <c r="C4561" s="39" t="s">
        <v>69</v>
      </c>
      <c r="D4561" s="39" t="s">
        <v>39</v>
      </c>
      <c r="E4561" s="40" t="n">
        <v>2</v>
      </c>
      <c r="F4561" s="41" t="n">
        <f aca="false">IF(A4561="","",INDEX(Assumptions!$B$16:$B$18,MATCH(C4561,Assumptions!$A$16:$A$18,0)))</f>
        <v>3</v>
      </c>
      <c r="G4561" s="42" t="n">
        <f aca="false">IF(A4561="","",WORKDAY(B4561,F4561))</f>
        <v>46297</v>
      </c>
    </row>
    <row r="4562" customFormat="false" ht="15" hidden="false" customHeight="false" outlineLevel="0" collapsed="false">
      <c r="A4562" s="37" t="n">
        <v>1004561</v>
      </c>
      <c r="B4562" s="38" t="n">
        <v>46294</v>
      </c>
      <c r="C4562" s="39" t="s">
        <v>69</v>
      </c>
      <c r="D4562" s="39" t="s">
        <v>35</v>
      </c>
      <c r="E4562" s="40" t="n">
        <v>1.2</v>
      </c>
      <c r="F4562" s="41" t="n">
        <f aca="false">IF(A4562="","",INDEX(Assumptions!$B$16:$B$18,MATCH(C4562,Assumptions!$A$16:$A$18,0)))</f>
        <v>3</v>
      </c>
      <c r="G4562" s="42" t="n">
        <f aca="false">IF(A4562="","",WORKDAY(B4562,F4562))</f>
        <v>46297</v>
      </c>
    </row>
    <row r="4563" customFormat="false" ht="15" hidden="false" customHeight="false" outlineLevel="0" collapsed="false">
      <c r="A4563" s="37" t="n">
        <v>1004562</v>
      </c>
      <c r="B4563" s="38" t="n">
        <v>46294</v>
      </c>
      <c r="C4563" s="39" t="s">
        <v>69</v>
      </c>
      <c r="D4563" s="39" t="s">
        <v>33</v>
      </c>
      <c r="E4563" s="40" t="n">
        <v>4.2</v>
      </c>
      <c r="F4563" s="41" t="n">
        <f aca="false">IF(A4563="","",INDEX(Assumptions!$B$16:$B$18,MATCH(C4563,Assumptions!$A$16:$A$18,0)))</f>
        <v>3</v>
      </c>
      <c r="G4563" s="42" t="n">
        <f aca="false">IF(A4563="","",WORKDAY(B4563,F4563))</f>
        <v>46297</v>
      </c>
    </row>
    <row r="4564" customFormat="false" ht="15" hidden="false" customHeight="false" outlineLevel="0" collapsed="false">
      <c r="A4564" s="37" t="n">
        <v>1004563</v>
      </c>
      <c r="B4564" s="38" t="n">
        <v>46294</v>
      </c>
      <c r="C4564" s="39" t="s">
        <v>69</v>
      </c>
      <c r="D4564" s="39" t="s">
        <v>37</v>
      </c>
      <c r="E4564" s="40" t="n">
        <v>3.2</v>
      </c>
      <c r="F4564" s="41" t="n">
        <f aca="false">IF(A4564="","",INDEX(Assumptions!$B$16:$B$18,MATCH(C4564,Assumptions!$A$16:$A$18,0)))</f>
        <v>3</v>
      </c>
      <c r="G4564" s="42" t="n">
        <f aca="false">IF(A4564="","",WORKDAY(B4564,F4564))</f>
        <v>46297</v>
      </c>
    </row>
    <row r="4565" customFormat="false" ht="15" hidden="false" customHeight="false" outlineLevel="0" collapsed="false">
      <c r="A4565" s="37" t="n">
        <v>1004564</v>
      </c>
      <c r="B4565" s="38" t="n">
        <v>46294</v>
      </c>
      <c r="C4565" s="39" t="s">
        <v>69</v>
      </c>
      <c r="D4565" s="39" t="s">
        <v>37</v>
      </c>
      <c r="E4565" s="40" t="n">
        <v>3.5</v>
      </c>
      <c r="F4565" s="41" t="n">
        <f aca="false">IF(A4565="","",INDEX(Assumptions!$B$16:$B$18,MATCH(C4565,Assumptions!$A$16:$A$18,0)))</f>
        <v>3</v>
      </c>
      <c r="G4565" s="42" t="n">
        <f aca="false">IF(A4565="","",WORKDAY(B4565,F4565))</f>
        <v>46297</v>
      </c>
    </row>
    <row r="4566" customFormat="false" ht="15" hidden="false" customHeight="false" outlineLevel="0" collapsed="false">
      <c r="A4566" s="37" t="n">
        <v>1004565</v>
      </c>
      <c r="B4566" s="38" t="n">
        <v>46294</v>
      </c>
      <c r="C4566" s="39" t="s">
        <v>69</v>
      </c>
      <c r="D4566" s="39" t="s">
        <v>35</v>
      </c>
      <c r="E4566" s="40" t="n">
        <v>3.2</v>
      </c>
      <c r="F4566" s="41" t="n">
        <f aca="false">IF(A4566="","",INDEX(Assumptions!$B$16:$B$18,MATCH(C4566,Assumptions!$A$16:$A$18,0)))</f>
        <v>3</v>
      </c>
      <c r="G4566" s="42" t="n">
        <f aca="false">IF(A4566="","",WORKDAY(B4566,F4566))</f>
        <v>46297</v>
      </c>
    </row>
    <row r="4567" customFormat="false" ht="15" hidden="false" customHeight="false" outlineLevel="0" collapsed="false">
      <c r="A4567" s="37" t="n">
        <v>1004566</v>
      </c>
      <c r="B4567" s="38" t="n">
        <v>46294</v>
      </c>
      <c r="C4567" s="39" t="s">
        <v>69</v>
      </c>
      <c r="D4567" s="39" t="s">
        <v>35</v>
      </c>
      <c r="E4567" s="40" t="n">
        <v>1.2</v>
      </c>
      <c r="F4567" s="41" t="n">
        <f aca="false">IF(A4567="","",INDEX(Assumptions!$B$16:$B$18,MATCH(C4567,Assumptions!$A$16:$A$18,0)))</f>
        <v>3</v>
      </c>
      <c r="G4567" s="42" t="n">
        <f aca="false">IF(A4567="","",WORKDAY(B4567,F4567))</f>
        <v>46297</v>
      </c>
    </row>
    <row r="4568" customFormat="false" ht="15" hidden="false" customHeight="false" outlineLevel="0" collapsed="false">
      <c r="A4568" s="37" t="n">
        <v>1004567</v>
      </c>
      <c r="B4568" s="38" t="n">
        <v>46294</v>
      </c>
      <c r="C4568" s="39" t="s">
        <v>68</v>
      </c>
      <c r="D4568" s="39" t="s">
        <v>35</v>
      </c>
      <c r="E4568" s="40" t="n">
        <v>2.1</v>
      </c>
      <c r="F4568" s="41" t="n">
        <f aca="false">IF(A4568="","",INDEX(Assumptions!$B$16:$B$18,MATCH(C4568,Assumptions!$A$16:$A$18,0)))</f>
        <v>1</v>
      </c>
      <c r="G4568" s="42" t="n">
        <f aca="false">IF(A4568="","",WORKDAY(B4568,F4568))</f>
        <v>46295</v>
      </c>
    </row>
    <row r="4569" customFormat="false" ht="15" hidden="false" customHeight="false" outlineLevel="0" collapsed="false">
      <c r="A4569" s="37" t="n">
        <v>1004568</v>
      </c>
      <c r="B4569" s="38" t="n">
        <v>46294</v>
      </c>
      <c r="C4569" s="39" t="s">
        <v>68</v>
      </c>
      <c r="D4569" s="39" t="s">
        <v>35</v>
      </c>
      <c r="E4569" s="40" t="n">
        <v>0.6</v>
      </c>
      <c r="F4569" s="41" t="n">
        <f aca="false">IF(A4569="","",INDEX(Assumptions!$B$16:$B$18,MATCH(C4569,Assumptions!$A$16:$A$18,0)))</f>
        <v>1</v>
      </c>
      <c r="G4569" s="42" t="n">
        <f aca="false">IF(A4569="","",WORKDAY(B4569,F4569))</f>
        <v>46295</v>
      </c>
    </row>
    <row r="4570" customFormat="false" ht="15" hidden="false" customHeight="false" outlineLevel="0" collapsed="false">
      <c r="A4570" s="37" t="n">
        <v>1004569</v>
      </c>
      <c r="B4570" s="38" t="n">
        <v>46294</v>
      </c>
      <c r="C4570" s="39" t="s">
        <v>69</v>
      </c>
      <c r="D4570" s="39" t="s">
        <v>37</v>
      </c>
      <c r="E4570" s="40" t="n">
        <v>0.9</v>
      </c>
      <c r="F4570" s="41" t="n">
        <f aca="false">IF(A4570="","",INDEX(Assumptions!$B$16:$B$18,MATCH(C4570,Assumptions!$A$16:$A$18,0)))</f>
        <v>3</v>
      </c>
      <c r="G4570" s="42" t="n">
        <f aca="false">IF(A4570="","",WORKDAY(B4570,F4570))</f>
        <v>46297</v>
      </c>
    </row>
    <row r="4571" customFormat="false" ht="15" hidden="false" customHeight="false" outlineLevel="0" collapsed="false">
      <c r="A4571" s="37" t="n">
        <v>1004570</v>
      </c>
      <c r="B4571" s="38" t="n">
        <v>46294</v>
      </c>
      <c r="C4571" s="39" t="s">
        <v>70</v>
      </c>
      <c r="D4571" s="39" t="s">
        <v>35</v>
      </c>
      <c r="E4571" s="40" t="n">
        <v>1.4</v>
      </c>
      <c r="F4571" s="41" t="n">
        <f aca="false">IF(A4571="","",INDEX(Assumptions!$B$16:$B$18,MATCH(C4571,Assumptions!$A$16:$A$18,0)))</f>
        <v>5</v>
      </c>
      <c r="G4571" s="42" t="n">
        <f aca="false">IF(A4571="","",WORKDAY(B4571,F4571))</f>
        <v>46301</v>
      </c>
    </row>
    <row r="4572" customFormat="false" ht="15" hidden="false" customHeight="false" outlineLevel="0" collapsed="false">
      <c r="A4572" s="37" t="n">
        <v>1004571</v>
      </c>
      <c r="B4572" s="38" t="n">
        <v>46294</v>
      </c>
      <c r="C4572" s="39" t="s">
        <v>69</v>
      </c>
      <c r="D4572" s="39" t="s">
        <v>31</v>
      </c>
      <c r="E4572" s="40" t="n">
        <v>2.4</v>
      </c>
      <c r="F4572" s="41" t="n">
        <f aca="false">IF(A4572="","",INDEX(Assumptions!$B$16:$B$18,MATCH(C4572,Assumptions!$A$16:$A$18,0)))</f>
        <v>3</v>
      </c>
      <c r="G4572" s="42" t="n">
        <f aca="false">IF(A4572="","",WORKDAY(B4572,F4572))</f>
        <v>46297</v>
      </c>
    </row>
    <row r="4573" customFormat="false" ht="15" hidden="false" customHeight="false" outlineLevel="0" collapsed="false">
      <c r="A4573" s="37" t="n">
        <v>1004572</v>
      </c>
      <c r="B4573" s="38" t="n">
        <v>46294</v>
      </c>
      <c r="C4573" s="39" t="s">
        <v>69</v>
      </c>
      <c r="D4573" s="39" t="s">
        <v>31</v>
      </c>
      <c r="E4573" s="40" t="n">
        <v>1</v>
      </c>
      <c r="F4573" s="41" t="n">
        <f aca="false">IF(A4573="","",INDEX(Assumptions!$B$16:$B$18,MATCH(C4573,Assumptions!$A$16:$A$18,0)))</f>
        <v>3</v>
      </c>
      <c r="G4573" s="42" t="n">
        <f aca="false">IF(A4573="","",WORKDAY(B4573,F4573))</f>
        <v>46297</v>
      </c>
    </row>
    <row r="4574" customFormat="false" ht="15" hidden="false" customHeight="false" outlineLevel="0" collapsed="false">
      <c r="A4574" s="37" t="n">
        <v>1004573</v>
      </c>
      <c r="B4574" s="38" t="n">
        <v>46294</v>
      </c>
      <c r="C4574" s="39" t="s">
        <v>69</v>
      </c>
      <c r="D4574" s="39" t="s">
        <v>39</v>
      </c>
      <c r="E4574" s="40" t="n">
        <v>2.8</v>
      </c>
      <c r="F4574" s="41" t="n">
        <f aca="false">IF(A4574="","",INDEX(Assumptions!$B$16:$B$18,MATCH(C4574,Assumptions!$A$16:$A$18,0)))</f>
        <v>3</v>
      </c>
      <c r="G4574" s="42" t="n">
        <f aca="false">IF(A4574="","",WORKDAY(B4574,F4574))</f>
        <v>46297</v>
      </c>
    </row>
    <row r="4575" customFormat="false" ht="15" hidden="false" customHeight="false" outlineLevel="0" collapsed="false">
      <c r="A4575" s="37" t="n">
        <v>1004574</v>
      </c>
      <c r="B4575" s="38" t="n">
        <v>46294</v>
      </c>
      <c r="C4575" s="39" t="s">
        <v>69</v>
      </c>
      <c r="D4575" s="39" t="s">
        <v>33</v>
      </c>
      <c r="E4575" s="40" t="n">
        <v>1.6</v>
      </c>
      <c r="F4575" s="41" t="n">
        <f aca="false">IF(A4575="","",INDEX(Assumptions!$B$16:$B$18,MATCH(C4575,Assumptions!$A$16:$A$18,0)))</f>
        <v>3</v>
      </c>
      <c r="G4575" s="42" t="n">
        <f aca="false">IF(A4575="","",WORKDAY(B4575,F4575))</f>
        <v>46297</v>
      </c>
    </row>
    <row r="4576" customFormat="false" ht="15" hidden="false" customHeight="false" outlineLevel="0" collapsed="false">
      <c r="A4576" s="37" t="n">
        <v>1004575</v>
      </c>
      <c r="B4576" s="38" t="n">
        <v>46294</v>
      </c>
      <c r="C4576" s="39" t="s">
        <v>69</v>
      </c>
      <c r="D4576" s="39" t="s">
        <v>33</v>
      </c>
      <c r="E4576" s="40" t="n">
        <v>2.6</v>
      </c>
      <c r="F4576" s="41" t="n">
        <f aca="false">IF(A4576="","",INDEX(Assumptions!$B$16:$B$18,MATCH(C4576,Assumptions!$A$16:$A$18,0)))</f>
        <v>3</v>
      </c>
      <c r="G4576" s="42" t="n">
        <f aca="false">IF(A4576="","",WORKDAY(B4576,F4576))</f>
        <v>46297</v>
      </c>
    </row>
    <row r="4577" customFormat="false" ht="15" hidden="false" customHeight="false" outlineLevel="0" collapsed="false">
      <c r="A4577" s="37" t="n">
        <v>1004576</v>
      </c>
      <c r="B4577" s="38" t="n">
        <v>46294</v>
      </c>
      <c r="C4577" s="39" t="s">
        <v>69</v>
      </c>
      <c r="D4577" s="39" t="s">
        <v>35</v>
      </c>
      <c r="E4577" s="40" t="n">
        <v>1.3</v>
      </c>
      <c r="F4577" s="41" t="n">
        <f aca="false">IF(A4577="","",INDEX(Assumptions!$B$16:$B$18,MATCH(C4577,Assumptions!$A$16:$A$18,0)))</f>
        <v>3</v>
      </c>
      <c r="G4577" s="42" t="n">
        <f aca="false">IF(A4577="","",WORKDAY(B4577,F4577))</f>
        <v>46297</v>
      </c>
    </row>
    <row r="4578" customFormat="false" ht="15" hidden="false" customHeight="false" outlineLevel="0" collapsed="false">
      <c r="A4578" s="37" t="n">
        <v>1004577</v>
      </c>
      <c r="B4578" s="38" t="n">
        <v>46294</v>
      </c>
      <c r="C4578" s="39" t="s">
        <v>69</v>
      </c>
      <c r="D4578" s="39" t="s">
        <v>37</v>
      </c>
      <c r="E4578" s="40" t="n">
        <v>0.8</v>
      </c>
      <c r="F4578" s="41" t="n">
        <f aca="false">IF(A4578="","",INDEX(Assumptions!$B$16:$B$18,MATCH(C4578,Assumptions!$A$16:$A$18,0)))</f>
        <v>3</v>
      </c>
      <c r="G4578" s="42" t="n">
        <f aca="false">IF(A4578="","",WORKDAY(B4578,F4578))</f>
        <v>46297</v>
      </c>
    </row>
    <row r="4579" customFormat="false" ht="15" hidden="false" customHeight="false" outlineLevel="0" collapsed="false">
      <c r="A4579" s="37" t="n">
        <v>1004578</v>
      </c>
      <c r="B4579" s="38" t="n">
        <v>46294</v>
      </c>
      <c r="C4579" s="39" t="s">
        <v>69</v>
      </c>
      <c r="D4579" s="39" t="s">
        <v>31</v>
      </c>
      <c r="E4579" s="40" t="n">
        <v>3.4</v>
      </c>
      <c r="F4579" s="41" t="n">
        <f aca="false">IF(A4579="","",INDEX(Assumptions!$B$16:$B$18,MATCH(C4579,Assumptions!$A$16:$A$18,0)))</f>
        <v>3</v>
      </c>
      <c r="G4579" s="42" t="n">
        <f aca="false">IF(A4579="","",WORKDAY(B4579,F4579))</f>
        <v>46297</v>
      </c>
    </row>
    <row r="4580" customFormat="false" ht="15" hidden="false" customHeight="false" outlineLevel="0" collapsed="false">
      <c r="A4580" s="37" t="n">
        <v>1004579</v>
      </c>
      <c r="B4580" s="38" t="n">
        <v>46294</v>
      </c>
      <c r="C4580" s="39" t="s">
        <v>70</v>
      </c>
      <c r="D4580" s="39" t="s">
        <v>33</v>
      </c>
      <c r="E4580" s="40" t="n">
        <v>1.6</v>
      </c>
      <c r="F4580" s="41" t="n">
        <f aca="false">IF(A4580="","",INDEX(Assumptions!$B$16:$B$18,MATCH(C4580,Assumptions!$A$16:$A$18,0)))</f>
        <v>5</v>
      </c>
      <c r="G4580" s="42" t="n">
        <f aca="false">IF(A4580="","",WORKDAY(B4580,F4580))</f>
        <v>46301</v>
      </c>
    </row>
    <row r="4581" customFormat="false" ht="15" hidden="false" customHeight="false" outlineLevel="0" collapsed="false">
      <c r="A4581" s="37" t="n">
        <v>1004580</v>
      </c>
      <c r="B4581" s="38" t="n">
        <v>46294</v>
      </c>
      <c r="C4581" s="39" t="s">
        <v>69</v>
      </c>
      <c r="D4581" s="39" t="s">
        <v>37</v>
      </c>
      <c r="E4581" s="40" t="n">
        <v>2.6</v>
      </c>
      <c r="F4581" s="41" t="n">
        <f aca="false">IF(A4581="","",INDEX(Assumptions!$B$16:$B$18,MATCH(C4581,Assumptions!$A$16:$A$18,0)))</f>
        <v>3</v>
      </c>
      <c r="G4581" s="42" t="n">
        <f aca="false">IF(A4581="","",WORKDAY(B4581,F4581))</f>
        <v>46297</v>
      </c>
    </row>
    <row r="4582" customFormat="false" ht="15" hidden="false" customHeight="false" outlineLevel="0" collapsed="false">
      <c r="A4582" s="37" t="n">
        <v>1004581</v>
      </c>
      <c r="B4582" s="38" t="n">
        <v>46294</v>
      </c>
      <c r="C4582" s="39" t="s">
        <v>69</v>
      </c>
      <c r="D4582" s="39" t="s">
        <v>39</v>
      </c>
      <c r="E4582" s="40" t="n">
        <v>6.1</v>
      </c>
      <c r="F4582" s="41" t="n">
        <f aca="false">IF(A4582="","",INDEX(Assumptions!$B$16:$B$18,MATCH(C4582,Assumptions!$A$16:$A$18,0)))</f>
        <v>3</v>
      </c>
      <c r="G4582" s="42" t="n">
        <f aca="false">IF(A4582="","",WORKDAY(B4582,F4582))</f>
        <v>46297</v>
      </c>
    </row>
    <row r="4583" customFormat="false" ht="15" hidden="false" customHeight="false" outlineLevel="0" collapsed="false">
      <c r="A4583" s="37" t="n">
        <v>1004582</v>
      </c>
      <c r="B4583" s="38" t="n">
        <v>46294</v>
      </c>
      <c r="C4583" s="39" t="s">
        <v>69</v>
      </c>
      <c r="D4583" s="39" t="s">
        <v>39</v>
      </c>
      <c r="E4583" s="40" t="n">
        <v>1.6</v>
      </c>
      <c r="F4583" s="41" t="n">
        <f aca="false">IF(A4583="","",INDEX(Assumptions!$B$16:$B$18,MATCH(C4583,Assumptions!$A$16:$A$18,0)))</f>
        <v>3</v>
      </c>
      <c r="G4583" s="42" t="n">
        <f aca="false">IF(A4583="","",WORKDAY(B4583,F4583))</f>
        <v>46297</v>
      </c>
    </row>
    <row r="4584" customFormat="false" ht="15" hidden="false" customHeight="false" outlineLevel="0" collapsed="false">
      <c r="A4584" s="37" t="n">
        <v>1004583</v>
      </c>
      <c r="B4584" s="38" t="n">
        <v>46294</v>
      </c>
      <c r="C4584" s="39" t="s">
        <v>69</v>
      </c>
      <c r="D4584" s="39" t="s">
        <v>33</v>
      </c>
      <c r="E4584" s="40" t="n">
        <v>1.5</v>
      </c>
      <c r="F4584" s="41" t="n">
        <f aca="false">IF(A4584="","",INDEX(Assumptions!$B$16:$B$18,MATCH(C4584,Assumptions!$A$16:$A$18,0)))</f>
        <v>3</v>
      </c>
      <c r="G4584" s="42" t="n">
        <f aca="false">IF(A4584="","",WORKDAY(B4584,F4584))</f>
        <v>46297</v>
      </c>
    </row>
    <row r="4585" customFormat="false" ht="15" hidden="false" customHeight="false" outlineLevel="0" collapsed="false">
      <c r="A4585" s="37" t="n">
        <v>1004584</v>
      </c>
      <c r="B4585" s="38" t="n">
        <v>46294</v>
      </c>
      <c r="C4585" s="39" t="s">
        <v>69</v>
      </c>
      <c r="D4585" s="39" t="s">
        <v>39</v>
      </c>
      <c r="E4585" s="40" t="n">
        <v>1.5</v>
      </c>
      <c r="F4585" s="41" t="n">
        <f aca="false">IF(A4585="","",INDEX(Assumptions!$B$16:$B$18,MATCH(C4585,Assumptions!$A$16:$A$18,0)))</f>
        <v>3</v>
      </c>
      <c r="G4585" s="42" t="n">
        <f aca="false">IF(A4585="","",WORKDAY(B4585,F4585))</f>
        <v>46297</v>
      </c>
    </row>
    <row r="4586" customFormat="false" ht="15" hidden="false" customHeight="false" outlineLevel="0" collapsed="false">
      <c r="A4586" s="37" t="n">
        <v>1004585</v>
      </c>
      <c r="B4586" s="38" t="n">
        <v>46294</v>
      </c>
      <c r="C4586" s="39" t="s">
        <v>70</v>
      </c>
      <c r="D4586" s="39" t="s">
        <v>31</v>
      </c>
      <c r="E4586" s="40" t="n">
        <v>1.2</v>
      </c>
      <c r="F4586" s="41" t="n">
        <f aca="false">IF(A4586="","",INDEX(Assumptions!$B$16:$B$18,MATCH(C4586,Assumptions!$A$16:$A$18,0)))</f>
        <v>5</v>
      </c>
      <c r="G4586" s="42" t="n">
        <f aca="false">IF(A4586="","",WORKDAY(B4586,F4586))</f>
        <v>46301</v>
      </c>
    </row>
    <row r="4587" customFormat="false" ht="15" hidden="false" customHeight="false" outlineLevel="0" collapsed="false">
      <c r="A4587" s="37" t="n">
        <v>1004586</v>
      </c>
      <c r="B4587" s="38" t="n">
        <v>46294</v>
      </c>
      <c r="C4587" s="39" t="s">
        <v>69</v>
      </c>
      <c r="D4587" s="39" t="s">
        <v>37</v>
      </c>
      <c r="E4587" s="40" t="n">
        <v>0.7</v>
      </c>
      <c r="F4587" s="41" t="n">
        <f aca="false">IF(A4587="","",INDEX(Assumptions!$B$16:$B$18,MATCH(C4587,Assumptions!$A$16:$A$18,0)))</f>
        <v>3</v>
      </c>
      <c r="G4587" s="42" t="n">
        <f aca="false">IF(A4587="","",WORKDAY(B4587,F4587))</f>
        <v>46297</v>
      </c>
    </row>
    <row r="4588" customFormat="false" ht="15" hidden="false" customHeight="false" outlineLevel="0" collapsed="false">
      <c r="A4588" s="37" t="n">
        <v>1004587</v>
      </c>
      <c r="B4588" s="38" t="n">
        <v>46294</v>
      </c>
      <c r="C4588" s="39" t="s">
        <v>69</v>
      </c>
      <c r="D4588" s="39" t="s">
        <v>31</v>
      </c>
      <c r="E4588" s="40" t="n">
        <v>1</v>
      </c>
      <c r="F4588" s="41" t="n">
        <f aca="false">IF(A4588="","",INDEX(Assumptions!$B$16:$B$18,MATCH(C4588,Assumptions!$A$16:$A$18,0)))</f>
        <v>3</v>
      </c>
      <c r="G4588" s="42" t="n">
        <f aca="false">IF(A4588="","",WORKDAY(B4588,F4588))</f>
        <v>46297</v>
      </c>
    </row>
    <row r="4589" customFormat="false" ht="15" hidden="false" customHeight="false" outlineLevel="0" collapsed="false">
      <c r="A4589" s="37" t="n">
        <v>1004588</v>
      </c>
      <c r="B4589" s="38" t="n">
        <v>46294</v>
      </c>
      <c r="C4589" s="39" t="s">
        <v>69</v>
      </c>
      <c r="D4589" s="39" t="s">
        <v>31</v>
      </c>
      <c r="E4589" s="40" t="n">
        <v>5.5</v>
      </c>
      <c r="F4589" s="41" t="n">
        <f aca="false">IF(A4589="","",INDEX(Assumptions!$B$16:$B$18,MATCH(C4589,Assumptions!$A$16:$A$18,0)))</f>
        <v>3</v>
      </c>
      <c r="G4589" s="42" t="n">
        <f aca="false">IF(A4589="","",WORKDAY(B4589,F4589))</f>
        <v>46297</v>
      </c>
    </row>
    <row r="4590" customFormat="false" ht="15" hidden="false" customHeight="false" outlineLevel="0" collapsed="false">
      <c r="A4590" s="37" t="n">
        <v>1004589</v>
      </c>
      <c r="B4590" s="38" t="n">
        <v>46294</v>
      </c>
      <c r="C4590" s="39" t="s">
        <v>68</v>
      </c>
      <c r="D4590" s="39" t="s">
        <v>37</v>
      </c>
      <c r="E4590" s="40" t="n">
        <v>3.3</v>
      </c>
      <c r="F4590" s="41" t="n">
        <f aca="false">IF(A4590="","",INDEX(Assumptions!$B$16:$B$18,MATCH(C4590,Assumptions!$A$16:$A$18,0)))</f>
        <v>1</v>
      </c>
      <c r="G4590" s="42" t="n">
        <f aca="false">IF(A4590="","",WORKDAY(B4590,F4590))</f>
        <v>46295</v>
      </c>
    </row>
    <row r="4591" customFormat="false" ht="15" hidden="false" customHeight="false" outlineLevel="0" collapsed="false">
      <c r="A4591" s="37" t="n">
        <v>1004590</v>
      </c>
      <c r="B4591" s="38" t="n">
        <v>46294</v>
      </c>
      <c r="C4591" s="39" t="s">
        <v>68</v>
      </c>
      <c r="D4591" s="39" t="s">
        <v>33</v>
      </c>
      <c r="E4591" s="40" t="n">
        <v>1</v>
      </c>
      <c r="F4591" s="41" t="n">
        <f aca="false">IF(A4591="","",INDEX(Assumptions!$B$16:$B$18,MATCH(C4591,Assumptions!$A$16:$A$18,0)))</f>
        <v>1</v>
      </c>
      <c r="G4591" s="42" t="n">
        <f aca="false">IF(A4591="","",WORKDAY(B4591,F4591))</f>
        <v>46295</v>
      </c>
    </row>
    <row r="4592" customFormat="false" ht="15" hidden="false" customHeight="false" outlineLevel="0" collapsed="false">
      <c r="A4592" s="37" t="n">
        <v>1004591</v>
      </c>
      <c r="B4592" s="38" t="n">
        <v>46294</v>
      </c>
      <c r="C4592" s="39" t="s">
        <v>69</v>
      </c>
      <c r="D4592" s="39" t="s">
        <v>31</v>
      </c>
      <c r="E4592" s="40" t="n">
        <v>2</v>
      </c>
      <c r="F4592" s="41" t="n">
        <f aca="false">IF(A4592="","",INDEX(Assumptions!$B$16:$B$18,MATCH(C4592,Assumptions!$A$16:$A$18,0)))</f>
        <v>3</v>
      </c>
      <c r="G4592" s="42" t="n">
        <f aca="false">IF(A4592="","",WORKDAY(B4592,F4592))</f>
        <v>46297</v>
      </c>
    </row>
    <row r="4593" customFormat="false" ht="15" hidden="false" customHeight="false" outlineLevel="0" collapsed="false">
      <c r="A4593" s="37" t="n">
        <v>1004592</v>
      </c>
      <c r="B4593" s="38" t="n">
        <v>46294</v>
      </c>
      <c r="C4593" s="39" t="s">
        <v>69</v>
      </c>
      <c r="D4593" s="39" t="s">
        <v>35</v>
      </c>
      <c r="E4593" s="40" t="n">
        <v>1.2</v>
      </c>
      <c r="F4593" s="41" t="n">
        <f aca="false">IF(A4593="","",INDEX(Assumptions!$B$16:$B$18,MATCH(C4593,Assumptions!$A$16:$A$18,0)))</f>
        <v>3</v>
      </c>
      <c r="G4593" s="42" t="n">
        <f aca="false">IF(A4593="","",WORKDAY(B4593,F4593))</f>
        <v>46297</v>
      </c>
    </row>
    <row r="4594" customFormat="false" ht="15" hidden="false" customHeight="false" outlineLevel="0" collapsed="false">
      <c r="A4594" s="37" t="n">
        <v>1004593</v>
      </c>
      <c r="B4594" s="38" t="n">
        <v>46294</v>
      </c>
      <c r="C4594" s="39" t="s">
        <v>69</v>
      </c>
      <c r="D4594" s="39" t="s">
        <v>31</v>
      </c>
      <c r="E4594" s="40" t="n">
        <v>5.1</v>
      </c>
      <c r="F4594" s="41" t="n">
        <f aca="false">IF(A4594="","",INDEX(Assumptions!$B$16:$B$18,MATCH(C4594,Assumptions!$A$16:$A$18,0)))</f>
        <v>3</v>
      </c>
      <c r="G4594" s="42" t="n">
        <f aca="false">IF(A4594="","",WORKDAY(B4594,F4594))</f>
        <v>46297</v>
      </c>
    </row>
    <row r="4595" customFormat="false" ht="15" hidden="false" customHeight="false" outlineLevel="0" collapsed="false">
      <c r="A4595" s="37" t="n">
        <v>1004594</v>
      </c>
      <c r="B4595" s="38" t="n">
        <v>46294</v>
      </c>
      <c r="C4595" s="39" t="s">
        <v>69</v>
      </c>
      <c r="D4595" s="39" t="s">
        <v>39</v>
      </c>
      <c r="E4595" s="40" t="n">
        <v>0.9</v>
      </c>
      <c r="F4595" s="41" t="n">
        <f aca="false">IF(A4595="","",INDEX(Assumptions!$B$16:$B$18,MATCH(C4595,Assumptions!$A$16:$A$18,0)))</f>
        <v>3</v>
      </c>
      <c r="G4595" s="42" t="n">
        <f aca="false">IF(A4595="","",WORKDAY(B4595,F4595))</f>
        <v>46297</v>
      </c>
    </row>
    <row r="4596" customFormat="false" ht="15" hidden="false" customHeight="false" outlineLevel="0" collapsed="false">
      <c r="A4596" s="37" t="n">
        <v>1004595</v>
      </c>
      <c r="B4596" s="38" t="n">
        <v>46294</v>
      </c>
      <c r="C4596" s="39" t="s">
        <v>68</v>
      </c>
      <c r="D4596" s="39" t="s">
        <v>33</v>
      </c>
      <c r="E4596" s="40" t="n">
        <v>1.8</v>
      </c>
      <c r="F4596" s="41" t="n">
        <f aca="false">IF(A4596="","",INDEX(Assumptions!$B$16:$B$18,MATCH(C4596,Assumptions!$A$16:$A$18,0)))</f>
        <v>1</v>
      </c>
      <c r="G4596" s="42" t="n">
        <f aca="false">IF(A4596="","",WORKDAY(B4596,F4596))</f>
        <v>46295</v>
      </c>
    </row>
    <row r="4597" customFormat="false" ht="15" hidden="false" customHeight="false" outlineLevel="0" collapsed="false">
      <c r="A4597" s="37" t="n">
        <v>1004596</v>
      </c>
      <c r="B4597" s="38" t="n">
        <v>46294</v>
      </c>
      <c r="C4597" s="39" t="s">
        <v>68</v>
      </c>
      <c r="D4597" s="39" t="s">
        <v>35</v>
      </c>
      <c r="E4597" s="40" t="n">
        <v>3.7</v>
      </c>
      <c r="F4597" s="41" t="n">
        <f aca="false">IF(A4597="","",INDEX(Assumptions!$B$16:$B$18,MATCH(C4597,Assumptions!$A$16:$A$18,0)))</f>
        <v>1</v>
      </c>
      <c r="G4597" s="42" t="n">
        <f aca="false">IF(A4597="","",WORKDAY(B4597,F4597))</f>
        <v>46295</v>
      </c>
    </row>
    <row r="4598" customFormat="false" ht="15" hidden="false" customHeight="false" outlineLevel="0" collapsed="false">
      <c r="A4598" s="37" t="n">
        <v>1004597</v>
      </c>
      <c r="B4598" s="38" t="n">
        <v>46294</v>
      </c>
      <c r="C4598" s="39" t="s">
        <v>69</v>
      </c>
      <c r="D4598" s="39" t="s">
        <v>31</v>
      </c>
      <c r="E4598" s="40" t="n">
        <v>1.6</v>
      </c>
      <c r="F4598" s="41" t="n">
        <f aca="false">IF(A4598="","",INDEX(Assumptions!$B$16:$B$18,MATCH(C4598,Assumptions!$A$16:$A$18,0)))</f>
        <v>3</v>
      </c>
      <c r="G4598" s="42" t="n">
        <f aca="false">IF(A4598="","",WORKDAY(B4598,F4598))</f>
        <v>46297</v>
      </c>
    </row>
    <row r="4599" customFormat="false" ht="15" hidden="false" customHeight="false" outlineLevel="0" collapsed="false">
      <c r="A4599" s="37" t="n">
        <v>1004598</v>
      </c>
      <c r="B4599" s="38" t="n">
        <v>46294</v>
      </c>
      <c r="C4599" s="39" t="s">
        <v>68</v>
      </c>
      <c r="D4599" s="39" t="s">
        <v>35</v>
      </c>
      <c r="E4599" s="40" t="n">
        <v>2.2</v>
      </c>
      <c r="F4599" s="41" t="n">
        <f aca="false">IF(A4599="","",INDEX(Assumptions!$B$16:$B$18,MATCH(C4599,Assumptions!$A$16:$A$18,0)))</f>
        <v>1</v>
      </c>
      <c r="G4599" s="42" t="n">
        <f aca="false">IF(A4599="","",WORKDAY(B4599,F4599))</f>
        <v>46295</v>
      </c>
    </row>
    <row r="4600" customFormat="false" ht="15" hidden="false" customHeight="false" outlineLevel="0" collapsed="false">
      <c r="A4600" s="37" t="n">
        <v>1004599</v>
      </c>
      <c r="B4600" s="38" t="n">
        <v>46294</v>
      </c>
      <c r="C4600" s="39" t="s">
        <v>69</v>
      </c>
      <c r="D4600" s="39" t="s">
        <v>39</v>
      </c>
      <c r="E4600" s="40" t="n">
        <v>2.8</v>
      </c>
      <c r="F4600" s="41" t="n">
        <f aca="false">IF(A4600="","",INDEX(Assumptions!$B$16:$B$18,MATCH(C4600,Assumptions!$A$16:$A$18,0)))</f>
        <v>3</v>
      </c>
      <c r="G4600" s="42" t="n">
        <f aca="false">IF(A4600="","",WORKDAY(B4600,F4600))</f>
        <v>46297</v>
      </c>
    </row>
    <row r="4601" customFormat="false" ht="15" hidden="false" customHeight="false" outlineLevel="0" collapsed="false">
      <c r="A4601" s="37" t="n">
        <v>1004600</v>
      </c>
      <c r="B4601" s="38" t="n">
        <v>46294</v>
      </c>
      <c r="C4601" s="39" t="s">
        <v>70</v>
      </c>
      <c r="D4601" s="39" t="s">
        <v>31</v>
      </c>
      <c r="E4601" s="40" t="n">
        <v>8.7</v>
      </c>
      <c r="F4601" s="41" t="n">
        <f aca="false">IF(A4601="","",INDEX(Assumptions!$B$16:$B$18,MATCH(C4601,Assumptions!$A$16:$A$18,0)))</f>
        <v>5</v>
      </c>
      <c r="G4601" s="42" t="n">
        <f aca="false">IF(A4601="","",WORKDAY(B4601,F4601))</f>
        <v>46301</v>
      </c>
    </row>
    <row r="4602" customFormat="false" ht="15" hidden="false" customHeight="false" outlineLevel="0" collapsed="false">
      <c r="A4602" s="37" t="n">
        <v>1004601</v>
      </c>
      <c r="B4602" s="38" t="n">
        <v>46294</v>
      </c>
      <c r="C4602" s="39" t="s">
        <v>69</v>
      </c>
      <c r="D4602" s="39" t="s">
        <v>39</v>
      </c>
      <c r="E4602" s="40" t="n">
        <v>0.2</v>
      </c>
      <c r="F4602" s="41" t="n">
        <f aca="false">IF(A4602="","",INDEX(Assumptions!$B$16:$B$18,MATCH(C4602,Assumptions!$A$16:$A$18,0)))</f>
        <v>3</v>
      </c>
      <c r="G4602" s="42" t="n">
        <f aca="false">IF(A4602="","",WORKDAY(B4602,F4602))</f>
        <v>46297</v>
      </c>
    </row>
    <row r="4603" customFormat="false" ht="15" hidden="false" customHeight="false" outlineLevel="0" collapsed="false">
      <c r="A4603" s="37" t="n">
        <v>1004602</v>
      </c>
      <c r="B4603" s="38" t="n">
        <v>46294</v>
      </c>
      <c r="C4603" s="39" t="s">
        <v>69</v>
      </c>
      <c r="D4603" s="39" t="s">
        <v>39</v>
      </c>
      <c r="E4603" s="40" t="n">
        <v>1.6</v>
      </c>
      <c r="F4603" s="41" t="n">
        <f aca="false">IF(A4603="","",INDEX(Assumptions!$B$16:$B$18,MATCH(C4603,Assumptions!$A$16:$A$18,0)))</f>
        <v>3</v>
      </c>
      <c r="G4603" s="42" t="n">
        <f aca="false">IF(A4603="","",WORKDAY(B4603,F4603))</f>
        <v>46297</v>
      </c>
    </row>
    <row r="4604" customFormat="false" ht="15" hidden="false" customHeight="false" outlineLevel="0" collapsed="false">
      <c r="A4604" s="37" t="n">
        <v>1004603</v>
      </c>
      <c r="B4604" s="38" t="n">
        <v>46294</v>
      </c>
      <c r="C4604" s="39" t="s">
        <v>69</v>
      </c>
      <c r="D4604" s="39" t="s">
        <v>35</v>
      </c>
      <c r="E4604" s="40" t="n">
        <v>0.8</v>
      </c>
      <c r="F4604" s="41" t="n">
        <f aca="false">IF(A4604="","",INDEX(Assumptions!$B$16:$B$18,MATCH(C4604,Assumptions!$A$16:$A$18,0)))</f>
        <v>3</v>
      </c>
      <c r="G4604" s="42" t="n">
        <f aca="false">IF(A4604="","",WORKDAY(B4604,F4604))</f>
        <v>46297</v>
      </c>
    </row>
    <row r="4605" customFormat="false" ht="15" hidden="false" customHeight="false" outlineLevel="0" collapsed="false">
      <c r="A4605" s="37" t="n">
        <v>1004604</v>
      </c>
      <c r="B4605" s="38" t="n">
        <v>46294</v>
      </c>
      <c r="C4605" s="39" t="s">
        <v>69</v>
      </c>
      <c r="D4605" s="39" t="s">
        <v>35</v>
      </c>
      <c r="E4605" s="40" t="n">
        <v>1.9</v>
      </c>
      <c r="F4605" s="41" t="n">
        <f aca="false">IF(A4605="","",INDEX(Assumptions!$B$16:$B$18,MATCH(C4605,Assumptions!$A$16:$A$18,0)))</f>
        <v>3</v>
      </c>
      <c r="G4605" s="42" t="n">
        <f aca="false">IF(A4605="","",WORKDAY(B4605,F4605))</f>
        <v>46297</v>
      </c>
    </row>
    <row r="4606" customFormat="false" ht="15" hidden="false" customHeight="false" outlineLevel="0" collapsed="false">
      <c r="A4606" s="37" t="n">
        <v>1004605</v>
      </c>
      <c r="B4606" s="38" t="n">
        <v>46294</v>
      </c>
      <c r="C4606" s="39" t="s">
        <v>69</v>
      </c>
      <c r="D4606" s="39" t="s">
        <v>35</v>
      </c>
      <c r="E4606" s="40" t="n">
        <v>1.9</v>
      </c>
      <c r="F4606" s="41" t="n">
        <f aca="false">IF(A4606="","",INDEX(Assumptions!$B$16:$B$18,MATCH(C4606,Assumptions!$A$16:$A$18,0)))</f>
        <v>3</v>
      </c>
      <c r="G4606" s="42" t="n">
        <f aca="false">IF(A4606="","",WORKDAY(B4606,F4606))</f>
        <v>46297</v>
      </c>
    </row>
    <row r="4607" customFormat="false" ht="15" hidden="false" customHeight="false" outlineLevel="0" collapsed="false">
      <c r="A4607" s="37" t="n">
        <v>1004606</v>
      </c>
      <c r="B4607" s="38" t="n">
        <v>46294</v>
      </c>
      <c r="C4607" s="39" t="s">
        <v>69</v>
      </c>
      <c r="D4607" s="39" t="s">
        <v>33</v>
      </c>
      <c r="E4607" s="40" t="n">
        <v>2.3</v>
      </c>
      <c r="F4607" s="41" t="n">
        <f aca="false">IF(A4607="","",INDEX(Assumptions!$B$16:$B$18,MATCH(C4607,Assumptions!$A$16:$A$18,0)))</f>
        <v>3</v>
      </c>
      <c r="G4607" s="42" t="n">
        <f aca="false">IF(A4607="","",WORKDAY(B4607,F4607))</f>
        <v>46297</v>
      </c>
    </row>
    <row r="4608" customFormat="false" ht="15" hidden="false" customHeight="false" outlineLevel="0" collapsed="false">
      <c r="A4608" s="37" t="n">
        <v>1004607</v>
      </c>
      <c r="B4608" s="38" t="n">
        <v>46294</v>
      </c>
      <c r="C4608" s="39" t="s">
        <v>70</v>
      </c>
      <c r="D4608" s="39" t="s">
        <v>33</v>
      </c>
      <c r="E4608" s="40" t="n">
        <v>2.1</v>
      </c>
      <c r="F4608" s="41" t="n">
        <f aca="false">IF(A4608="","",INDEX(Assumptions!$B$16:$B$18,MATCH(C4608,Assumptions!$A$16:$A$18,0)))</f>
        <v>5</v>
      </c>
      <c r="G4608" s="42" t="n">
        <f aca="false">IF(A4608="","",WORKDAY(B4608,F4608))</f>
        <v>46301</v>
      </c>
    </row>
    <row r="4609" customFormat="false" ht="15" hidden="false" customHeight="false" outlineLevel="0" collapsed="false">
      <c r="A4609" s="37" t="n">
        <v>1004608</v>
      </c>
      <c r="B4609" s="38" t="n">
        <v>46294</v>
      </c>
      <c r="C4609" s="39" t="s">
        <v>69</v>
      </c>
      <c r="D4609" s="39" t="s">
        <v>39</v>
      </c>
      <c r="E4609" s="40" t="n">
        <v>1.3</v>
      </c>
      <c r="F4609" s="41" t="n">
        <f aca="false">IF(A4609="","",INDEX(Assumptions!$B$16:$B$18,MATCH(C4609,Assumptions!$A$16:$A$18,0)))</f>
        <v>3</v>
      </c>
      <c r="G4609" s="42" t="n">
        <f aca="false">IF(A4609="","",WORKDAY(B4609,F4609))</f>
        <v>46297</v>
      </c>
    </row>
    <row r="4610" customFormat="false" ht="15" hidden="false" customHeight="false" outlineLevel="0" collapsed="false">
      <c r="A4610" s="37" t="n">
        <v>1004609</v>
      </c>
      <c r="B4610" s="38" t="n">
        <v>46294</v>
      </c>
      <c r="C4610" s="39" t="s">
        <v>69</v>
      </c>
      <c r="D4610" s="39" t="s">
        <v>37</v>
      </c>
      <c r="E4610" s="40" t="n">
        <v>0.7</v>
      </c>
      <c r="F4610" s="41" t="n">
        <f aca="false">IF(A4610="","",INDEX(Assumptions!$B$16:$B$18,MATCH(C4610,Assumptions!$A$16:$A$18,0)))</f>
        <v>3</v>
      </c>
      <c r="G4610" s="42" t="n">
        <f aca="false">IF(A4610="","",WORKDAY(B4610,F4610))</f>
        <v>46297</v>
      </c>
    </row>
    <row r="4611" customFormat="false" ht="15" hidden="false" customHeight="false" outlineLevel="0" collapsed="false">
      <c r="A4611" s="37" t="n">
        <v>1004610</v>
      </c>
      <c r="B4611" s="38" t="n">
        <v>46294</v>
      </c>
      <c r="C4611" s="39" t="s">
        <v>68</v>
      </c>
      <c r="D4611" s="39" t="s">
        <v>39</v>
      </c>
      <c r="E4611" s="40" t="n">
        <v>1.5</v>
      </c>
      <c r="F4611" s="41" t="n">
        <f aca="false">IF(A4611="","",INDEX(Assumptions!$B$16:$B$18,MATCH(C4611,Assumptions!$A$16:$A$18,0)))</f>
        <v>1</v>
      </c>
      <c r="G4611" s="42" t="n">
        <f aca="false">IF(A4611="","",WORKDAY(B4611,F4611))</f>
        <v>46295</v>
      </c>
    </row>
    <row r="4612" customFormat="false" ht="15" hidden="false" customHeight="false" outlineLevel="0" collapsed="false">
      <c r="A4612" s="37" t="n">
        <v>1004611</v>
      </c>
      <c r="B4612" s="38" t="n">
        <v>46294</v>
      </c>
      <c r="C4612" s="39" t="s">
        <v>70</v>
      </c>
      <c r="D4612" s="39" t="s">
        <v>33</v>
      </c>
      <c r="E4612" s="40" t="n">
        <v>1.7</v>
      </c>
      <c r="F4612" s="41" t="n">
        <f aca="false">IF(A4612="","",INDEX(Assumptions!$B$16:$B$18,MATCH(C4612,Assumptions!$A$16:$A$18,0)))</f>
        <v>5</v>
      </c>
      <c r="G4612" s="42" t="n">
        <f aca="false">IF(A4612="","",WORKDAY(B4612,F4612))</f>
        <v>46301</v>
      </c>
    </row>
    <row r="4613" customFormat="false" ht="15" hidden="false" customHeight="false" outlineLevel="0" collapsed="false">
      <c r="A4613" s="37" t="n">
        <v>1004612</v>
      </c>
      <c r="B4613" s="38" t="n">
        <v>46294</v>
      </c>
      <c r="C4613" s="39" t="s">
        <v>69</v>
      </c>
      <c r="D4613" s="39" t="s">
        <v>35</v>
      </c>
      <c r="E4613" s="40" t="n">
        <v>3.2</v>
      </c>
      <c r="F4613" s="41" t="n">
        <f aca="false">IF(A4613="","",INDEX(Assumptions!$B$16:$B$18,MATCH(C4613,Assumptions!$A$16:$A$18,0)))</f>
        <v>3</v>
      </c>
      <c r="G4613" s="42" t="n">
        <f aca="false">IF(A4613="","",WORKDAY(B4613,F4613))</f>
        <v>46297</v>
      </c>
    </row>
    <row r="4614" customFormat="false" ht="15" hidden="false" customHeight="false" outlineLevel="0" collapsed="false">
      <c r="A4614" s="37" t="n">
        <v>1004613</v>
      </c>
      <c r="B4614" s="38" t="n">
        <v>46294</v>
      </c>
      <c r="C4614" s="39" t="s">
        <v>69</v>
      </c>
      <c r="D4614" s="39" t="s">
        <v>33</v>
      </c>
      <c r="E4614" s="40" t="n">
        <v>1.5</v>
      </c>
      <c r="F4614" s="41" t="n">
        <f aca="false">IF(A4614="","",INDEX(Assumptions!$B$16:$B$18,MATCH(C4614,Assumptions!$A$16:$A$18,0)))</f>
        <v>3</v>
      </c>
      <c r="G4614" s="42" t="n">
        <f aca="false">IF(A4614="","",WORKDAY(B4614,F4614))</f>
        <v>46297</v>
      </c>
    </row>
    <row r="4615" customFormat="false" ht="15" hidden="false" customHeight="false" outlineLevel="0" collapsed="false">
      <c r="A4615" s="37" t="n">
        <v>1004614</v>
      </c>
      <c r="B4615" s="38" t="n">
        <v>46294</v>
      </c>
      <c r="C4615" s="39" t="s">
        <v>70</v>
      </c>
      <c r="D4615" s="39" t="s">
        <v>33</v>
      </c>
      <c r="E4615" s="40" t="n">
        <v>4.5</v>
      </c>
      <c r="F4615" s="41" t="n">
        <f aca="false">IF(A4615="","",INDEX(Assumptions!$B$16:$B$18,MATCH(C4615,Assumptions!$A$16:$A$18,0)))</f>
        <v>5</v>
      </c>
      <c r="G4615" s="42" t="n">
        <f aca="false">IF(A4615="","",WORKDAY(B4615,F4615))</f>
        <v>46301</v>
      </c>
    </row>
    <row r="4616" customFormat="false" ht="15" hidden="false" customHeight="false" outlineLevel="0" collapsed="false">
      <c r="A4616" s="37" t="n">
        <v>1004615</v>
      </c>
      <c r="B4616" s="38" t="n">
        <v>46294</v>
      </c>
      <c r="C4616" s="39" t="s">
        <v>69</v>
      </c>
      <c r="D4616" s="39" t="s">
        <v>35</v>
      </c>
      <c r="E4616" s="40" t="n">
        <v>4.4</v>
      </c>
      <c r="F4616" s="41" t="n">
        <f aca="false">IF(A4616="","",INDEX(Assumptions!$B$16:$B$18,MATCH(C4616,Assumptions!$A$16:$A$18,0)))</f>
        <v>3</v>
      </c>
      <c r="G4616" s="42" t="n">
        <f aca="false">IF(A4616="","",WORKDAY(B4616,F4616))</f>
        <v>46297</v>
      </c>
    </row>
    <row r="4617" customFormat="false" ht="15" hidden="false" customHeight="false" outlineLevel="0" collapsed="false">
      <c r="A4617" s="37" t="n">
        <v>1004616</v>
      </c>
      <c r="B4617" s="38" t="n">
        <v>46294</v>
      </c>
      <c r="C4617" s="39" t="s">
        <v>70</v>
      </c>
      <c r="D4617" s="39" t="s">
        <v>35</v>
      </c>
      <c r="E4617" s="40" t="n">
        <v>2.4</v>
      </c>
      <c r="F4617" s="41" t="n">
        <f aca="false">IF(A4617="","",INDEX(Assumptions!$B$16:$B$18,MATCH(C4617,Assumptions!$A$16:$A$18,0)))</f>
        <v>5</v>
      </c>
      <c r="G4617" s="42" t="n">
        <f aca="false">IF(A4617="","",WORKDAY(B4617,F4617))</f>
        <v>46301</v>
      </c>
    </row>
    <row r="4618" customFormat="false" ht="15" hidden="false" customHeight="false" outlineLevel="0" collapsed="false">
      <c r="A4618" s="37" t="n">
        <v>1004617</v>
      </c>
      <c r="B4618" s="38" t="n">
        <v>46294</v>
      </c>
      <c r="C4618" s="39" t="s">
        <v>68</v>
      </c>
      <c r="D4618" s="39" t="s">
        <v>33</v>
      </c>
      <c r="E4618" s="40" t="n">
        <v>2.2</v>
      </c>
      <c r="F4618" s="41" t="n">
        <f aca="false">IF(A4618="","",INDEX(Assumptions!$B$16:$B$18,MATCH(C4618,Assumptions!$A$16:$A$18,0)))</f>
        <v>1</v>
      </c>
      <c r="G4618" s="42" t="n">
        <f aca="false">IF(A4618="","",WORKDAY(B4618,F4618))</f>
        <v>46295</v>
      </c>
    </row>
    <row r="4619" customFormat="false" ht="15" hidden="false" customHeight="false" outlineLevel="0" collapsed="false">
      <c r="A4619" s="37" t="n">
        <v>1004618</v>
      </c>
      <c r="B4619" s="38" t="n">
        <v>46294</v>
      </c>
      <c r="C4619" s="39" t="s">
        <v>70</v>
      </c>
      <c r="D4619" s="39" t="s">
        <v>31</v>
      </c>
      <c r="E4619" s="40" t="n">
        <v>1.1</v>
      </c>
      <c r="F4619" s="41" t="n">
        <f aca="false">IF(A4619="","",INDEX(Assumptions!$B$16:$B$18,MATCH(C4619,Assumptions!$A$16:$A$18,0)))</f>
        <v>5</v>
      </c>
      <c r="G4619" s="42" t="n">
        <f aca="false">IF(A4619="","",WORKDAY(B4619,F4619))</f>
        <v>46301</v>
      </c>
    </row>
    <row r="4620" customFormat="false" ht="15" hidden="false" customHeight="false" outlineLevel="0" collapsed="false">
      <c r="A4620" s="37" t="n">
        <v>1004619</v>
      </c>
      <c r="B4620" s="38" t="n">
        <v>46294</v>
      </c>
      <c r="C4620" s="39" t="s">
        <v>70</v>
      </c>
      <c r="D4620" s="39" t="s">
        <v>35</v>
      </c>
      <c r="E4620" s="40" t="n">
        <v>1</v>
      </c>
      <c r="F4620" s="41" t="n">
        <f aca="false">IF(A4620="","",INDEX(Assumptions!$B$16:$B$18,MATCH(C4620,Assumptions!$A$16:$A$18,0)))</f>
        <v>5</v>
      </c>
      <c r="G4620" s="42" t="n">
        <f aca="false">IF(A4620="","",WORKDAY(B4620,F4620))</f>
        <v>46301</v>
      </c>
    </row>
    <row r="4621" customFormat="false" ht="15" hidden="false" customHeight="false" outlineLevel="0" collapsed="false">
      <c r="A4621" s="37" t="n">
        <v>1004620</v>
      </c>
      <c r="B4621" s="38" t="n">
        <v>46294</v>
      </c>
      <c r="C4621" s="39" t="s">
        <v>69</v>
      </c>
      <c r="D4621" s="39" t="s">
        <v>33</v>
      </c>
      <c r="E4621" s="40" t="n">
        <v>3.4</v>
      </c>
      <c r="F4621" s="41" t="n">
        <f aca="false">IF(A4621="","",INDEX(Assumptions!$B$16:$B$18,MATCH(C4621,Assumptions!$A$16:$A$18,0)))</f>
        <v>3</v>
      </c>
      <c r="G4621" s="42" t="n">
        <f aca="false">IF(A4621="","",WORKDAY(B4621,F4621))</f>
        <v>46297</v>
      </c>
    </row>
    <row r="4622" customFormat="false" ht="15" hidden="false" customHeight="false" outlineLevel="0" collapsed="false">
      <c r="A4622" s="37" t="n">
        <v>1004621</v>
      </c>
      <c r="B4622" s="38" t="n">
        <v>46294</v>
      </c>
      <c r="C4622" s="39" t="s">
        <v>69</v>
      </c>
      <c r="D4622" s="39" t="s">
        <v>35</v>
      </c>
      <c r="E4622" s="40" t="n">
        <v>0.8</v>
      </c>
      <c r="F4622" s="41" t="n">
        <f aca="false">IF(A4622="","",INDEX(Assumptions!$B$16:$B$18,MATCH(C4622,Assumptions!$A$16:$A$18,0)))</f>
        <v>3</v>
      </c>
      <c r="G4622" s="42" t="n">
        <f aca="false">IF(A4622="","",WORKDAY(B4622,F4622))</f>
        <v>46297</v>
      </c>
    </row>
    <row r="4623" customFormat="false" ht="15" hidden="false" customHeight="false" outlineLevel="0" collapsed="false">
      <c r="A4623" s="37" t="n">
        <v>1004622</v>
      </c>
      <c r="B4623" s="38" t="n">
        <v>46294</v>
      </c>
      <c r="C4623" s="39" t="s">
        <v>69</v>
      </c>
      <c r="D4623" s="39" t="s">
        <v>39</v>
      </c>
      <c r="E4623" s="40" t="n">
        <v>5.2</v>
      </c>
      <c r="F4623" s="41" t="n">
        <f aca="false">IF(A4623="","",INDEX(Assumptions!$B$16:$B$18,MATCH(C4623,Assumptions!$A$16:$A$18,0)))</f>
        <v>3</v>
      </c>
      <c r="G4623" s="42" t="n">
        <f aca="false">IF(A4623="","",WORKDAY(B4623,F4623))</f>
        <v>46297</v>
      </c>
    </row>
    <row r="4624" customFormat="false" ht="15" hidden="false" customHeight="false" outlineLevel="0" collapsed="false">
      <c r="A4624" s="37" t="n">
        <v>1004623</v>
      </c>
      <c r="B4624" s="38" t="n">
        <v>46294</v>
      </c>
      <c r="C4624" s="39" t="s">
        <v>68</v>
      </c>
      <c r="D4624" s="39" t="s">
        <v>33</v>
      </c>
      <c r="E4624" s="40" t="n">
        <v>0.7</v>
      </c>
      <c r="F4624" s="41" t="n">
        <f aca="false">IF(A4624="","",INDEX(Assumptions!$B$16:$B$18,MATCH(C4624,Assumptions!$A$16:$A$18,0)))</f>
        <v>1</v>
      </c>
      <c r="G4624" s="42" t="n">
        <f aca="false">IF(A4624="","",WORKDAY(B4624,F4624))</f>
        <v>46295</v>
      </c>
    </row>
    <row r="4625" customFormat="false" ht="15" hidden="false" customHeight="false" outlineLevel="0" collapsed="false">
      <c r="A4625" s="37" t="n">
        <v>1004624</v>
      </c>
      <c r="B4625" s="38" t="n">
        <v>46294</v>
      </c>
      <c r="C4625" s="39" t="s">
        <v>69</v>
      </c>
      <c r="D4625" s="39" t="s">
        <v>31</v>
      </c>
      <c r="E4625" s="40" t="n">
        <v>2.9</v>
      </c>
      <c r="F4625" s="41" t="n">
        <f aca="false">IF(A4625="","",INDEX(Assumptions!$B$16:$B$18,MATCH(C4625,Assumptions!$A$16:$A$18,0)))</f>
        <v>3</v>
      </c>
      <c r="G4625" s="42" t="n">
        <f aca="false">IF(A4625="","",WORKDAY(B4625,F4625))</f>
        <v>46297</v>
      </c>
    </row>
    <row r="4626" customFormat="false" ht="15" hidden="false" customHeight="false" outlineLevel="0" collapsed="false">
      <c r="A4626" s="37" t="n">
        <v>1004625</v>
      </c>
      <c r="B4626" s="38" t="n">
        <v>46294</v>
      </c>
      <c r="C4626" s="39" t="s">
        <v>68</v>
      </c>
      <c r="D4626" s="39" t="s">
        <v>39</v>
      </c>
      <c r="E4626" s="40" t="n">
        <v>4.6</v>
      </c>
      <c r="F4626" s="41" t="n">
        <f aca="false">IF(A4626="","",INDEX(Assumptions!$B$16:$B$18,MATCH(C4626,Assumptions!$A$16:$A$18,0)))</f>
        <v>1</v>
      </c>
      <c r="G4626" s="42" t="n">
        <f aca="false">IF(A4626="","",WORKDAY(B4626,F4626))</f>
        <v>46295</v>
      </c>
    </row>
    <row r="4627" customFormat="false" ht="15" hidden="false" customHeight="false" outlineLevel="0" collapsed="false">
      <c r="A4627" s="37" t="n">
        <v>1004626</v>
      </c>
      <c r="B4627" s="38" t="n">
        <v>46294</v>
      </c>
      <c r="C4627" s="39" t="s">
        <v>69</v>
      </c>
      <c r="D4627" s="39" t="s">
        <v>33</v>
      </c>
      <c r="E4627" s="40" t="n">
        <v>1.3</v>
      </c>
      <c r="F4627" s="41" t="n">
        <f aca="false">IF(A4627="","",INDEX(Assumptions!$B$16:$B$18,MATCH(C4627,Assumptions!$A$16:$A$18,0)))</f>
        <v>3</v>
      </c>
      <c r="G4627" s="42" t="n">
        <f aca="false">IF(A4627="","",WORKDAY(B4627,F4627))</f>
        <v>46297</v>
      </c>
    </row>
    <row r="4628" customFormat="false" ht="15" hidden="false" customHeight="false" outlineLevel="0" collapsed="false">
      <c r="A4628" s="37" t="n">
        <v>1004627</v>
      </c>
      <c r="B4628" s="38" t="n">
        <v>46294</v>
      </c>
      <c r="C4628" s="39" t="s">
        <v>68</v>
      </c>
      <c r="D4628" s="39" t="s">
        <v>39</v>
      </c>
      <c r="E4628" s="40" t="n">
        <v>2.2</v>
      </c>
      <c r="F4628" s="41" t="n">
        <f aca="false">IF(A4628="","",INDEX(Assumptions!$B$16:$B$18,MATCH(C4628,Assumptions!$A$16:$A$18,0)))</f>
        <v>1</v>
      </c>
      <c r="G4628" s="42" t="n">
        <f aca="false">IF(A4628="","",WORKDAY(B4628,F4628))</f>
        <v>46295</v>
      </c>
    </row>
    <row r="4629" customFormat="false" ht="15" hidden="false" customHeight="false" outlineLevel="0" collapsed="false">
      <c r="A4629" s="37" t="n">
        <v>1004628</v>
      </c>
      <c r="B4629" s="38" t="n">
        <v>46294</v>
      </c>
      <c r="C4629" s="39" t="s">
        <v>69</v>
      </c>
      <c r="D4629" s="39" t="s">
        <v>37</v>
      </c>
      <c r="E4629" s="40" t="n">
        <v>4.4</v>
      </c>
      <c r="F4629" s="41" t="n">
        <f aca="false">IF(A4629="","",INDEX(Assumptions!$B$16:$B$18,MATCH(C4629,Assumptions!$A$16:$A$18,0)))</f>
        <v>3</v>
      </c>
      <c r="G4629" s="42" t="n">
        <f aca="false">IF(A4629="","",WORKDAY(B4629,F4629))</f>
        <v>46297</v>
      </c>
    </row>
    <row r="4630" customFormat="false" ht="15" hidden="false" customHeight="false" outlineLevel="0" collapsed="false">
      <c r="A4630" s="37" t="n">
        <v>1004629</v>
      </c>
      <c r="B4630" s="38" t="n">
        <v>46294</v>
      </c>
      <c r="C4630" s="39" t="s">
        <v>69</v>
      </c>
      <c r="D4630" s="39" t="s">
        <v>31</v>
      </c>
      <c r="E4630" s="40" t="n">
        <v>4.2</v>
      </c>
      <c r="F4630" s="41" t="n">
        <f aca="false">IF(A4630="","",INDEX(Assumptions!$B$16:$B$18,MATCH(C4630,Assumptions!$A$16:$A$18,0)))</f>
        <v>3</v>
      </c>
      <c r="G4630" s="42" t="n">
        <f aca="false">IF(A4630="","",WORKDAY(B4630,F4630))</f>
        <v>46297</v>
      </c>
    </row>
    <row r="4631" customFormat="false" ht="15" hidden="false" customHeight="false" outlineLevel="0" collapsed="false">
      <c r="A4631" s="37" t="n">
        <v>1004630</v>
      </c>
      <c r="B4631" s="38" t="n">
        <v>46294</v>
      </c>
      <c r="C4631" s="39" t="s">
        <v>70</v>
      </c>
      <c r="D4631" s="39" t="s">
        <v>31</v>
      </c>
      <c r="E4631" s="40" t="n">
        <v>1.1</v>
      </c>
      <c r="F4631" s="41" t="n">
        <f aca="false">IF(A4631="","",INDEX(Assumptions!$B$16:$B$18,MATCH(C4631,Assumptions!$A$16:$A$18,0)))</f>
        <v>5</v>
      </c>
      <c r="G4631" s="42" t="n">
        <f aca="false">IF(A4631="","",WORKDAY(B4631,F4631))</f>
        <v>46301</v>
      </c>
    </row>
    <row r="4632" customFormat="false" ht="15" hidden="false" customHeight="false" outlineLevel="0" collapsed="false">
      <c r="A4632" s="37" t="n">
        <v>1004631</v>
      </c>
      <c r="B4632" s="38" t="n">
        <v>46294</v>
      </c>
      <c r="C4632" s="39" t="s">
        <v>69</v>
      </c>
      <c r="D4632" s="39" t="s">
        <v>33</v>
      </c>
      <c r="E4632" s="40" t="n">
        <v>4.3</v>
      </c>
      <c r="F4632" s="41" t="n">
        <f aca="false">IF(A4632="","",INDEX(Assumptions!$B$16:$B$18,MATCH(C4632,Assumptions!$A$16:$A$18,0)))</f>
        <v>3</v>
      </c>
      <c r="G4632" s="42" t="n">
        <f aca="false">IF(A4632="","",WORKDAY(B4632,F4632))</f>
        <v>46297</v>
      </c>
    </row>
    <row r="4633" customFormat="false" ht="15" hidden="false" customHeight="false" outlineLevel="0" collapsed="false">
      <c r="A4633" s="37" t="n">
        <v>1004632</v>
      </c>
      <c r="B4633" s="38" t="n">
        <v>46294</v>
      </c>
      <c r="C4633" s="39" t="s">
        <v>69</v>
      </c>
      <c r="D4633" s="39" t="s">
        <v>35</v>
      </c>
      <c r="E4633" s="40" t="n">
        <v>4</v>
      </c>
      <c r="F4633" s="41" t="n">
        <f aca="false">IF(A4633="","",INDEX(Assumptions!$B$16:$B$18,MATCH(C4633,Assumptions!$A$16:$A$18,0)))</f>
        <v>3</v>
      </c>
      <c r="G4633" s="42" t="n">
        <f aca="false">IF(A4633="","",WORKDAY(B4633,F4633))</f>
        <v>46297</v>
      </c>
    </row>
    <row r="4634" customFormat="false" ht="15" hidden="false" customHeight="false" outlineLevel="0" collapsed="false">
      <c r="A4634" s="37" t="n">
        <v>1004633</v>
      </c>
      <c r="B4634" s="38" t="n">
        <v>46294</v>
      </c>
      <c r="C4634" s="39" t="s">
        <v>69</v>
      </c>
      <c r="D4634" s="39" t="s">
        <v>37</v>
      </c>
      <c r="E4634" s="40" t="n">
        <v>2.5</v>
      </c>
      <c r="F4634" s="41" t="n">
        <f aca="false">IF(A4634="","",INDEX(Assumptions!$B$16:$B$18,MATCH(C4634,Assumptions!$A$16:$A$18,0)))</f>
        <v>3</v>
      </c>
      <c r="G4634" s="42" t="n">
        <f aca="false">IF(A4634="","",WORKDAY(B4634,F4634))</f>
        <v>46297</v>
      </c>
    </row>
    <row r="4635" customFormat="false" ht="15" hidden="false" customHeight="false" outlineLevel="0" collapsed="false">
      <c r="A4635" s="37" t="n">
        <v>1004634</v>
      </c>
      <c r="B4635" s="38" t="n">
        <v>46294</v>
      </c>
      <c r="C4635" s="39" t="s">
        <v>70</v>
      </c>
      <c r="D4635" s="39" t="s">
        <v>35</v>
      </c>
      <c r="E4635" s="40" t="n">
        <v>1.5</v>
      </c>
      <c r="F4635" s="41" t="n">
        <f aca="false">IF(A4635="","",INDEX(Assumptions!$B$16:$B$18,MATCH(C4635,Assumptions!$A$16:$A$18,0)))</f>
        <v>5</v>
      </c>
      <c r="G4635" s="42" t="n">
        <f aca="false">IF(A4635="","",WORKDAY(B4635,F4635))</f>
        <v>46301</v>
      </c>
    </row>
    <row r="4636" customFormat="false" ht="15" hidden="false" customHeight="false" outlineLevel="0" collapsed="false">
      <c r="A4636" s="37" t="n">
        <v>1004635</v>
      </c>
      <c r="B4636" s="38" t="n">
        <v>46294</v>
      </c>
      <c r="C4636" s="39" t="s">
        <v>69</v>
      </c>
      <c r="D4636" s="39" t="s">
        <v>39</v>
      </c>
      <c r="E4636" s="40" t="n">
        <v>1.5</v>
      </c>
      <c r="F4636" s="41" t="n">
        <f aca="false">IF(A4636="","",INDEX(Assumptions!$B$16:$B$18,MATCH(C4636,Assumptions!$A$16:$A$18,0)))</f>
        <v>3</v>
      </c>
      <c r="G4636" s="42" t="n">
        <f aca="false">IF(A4636="","",WORKDAY(B4636,F4636))</f>
        <v>46297</v>
      </c>
    </row>
    <row r="4637" customFormat="false" ht="15" hidden="false" customHeight="false" outlineLevel="0" collapsed="false">
      <c r="A4637" s="37" t="n">
        <v>1004636</v>
      </c>
      <c r="B4637" s="38" t="n">
        <v>46294</v>
      </c>
      <c r="C4637" s="39" t="s">
        <v>69</v>
      </c>
      <c r="D4637" s="39" t="s">
        <v>39</v>
      </c>
      <c r="E4637" s="40" t="n">
        <v>1.9</v>
      </c>
      <c r="F4637" s="41" t="n">
        <f aca="false">IF(A4637="","",INDEX(Assumptions!$B$16:$B$18,MATCH(C4637,Assumptions!$A$16:$A$18,0)))</f>
        <v>3</v>
      </c>
      <c r="G4637" s="42" t="n">
        <f aca="false">IF(A4637="","",WORKDAY(B4637,F4637))</f>
        <v>46297</v>
      </c>
    </row>
    <row r="4638" customFormat="false" ht="15" hidden="false" customHeight="false" outlineLevel="0" collapsed="false">
      <c r="A4638" s="37" t="n">
        <v>1004637</v>
      </c>
      <c r="B4638" s="38" t="n">
        <v>46294</v>
      </c>
      <c r="C4638" s="39" t="s">
        <v>68</v>
      </c>
      <c r="D4638" s="39" t="s">
        <v>33</v>
      </c>
      <c r="E4638" s="40" t="n">
        <v>3.6</v>
      </c>
      <c r="F4638" s="41" t="n">
        <f aca="false">IF(A4638="","",INDEX(Assumptions!$B$16:$B$18,MATCH(C4638,Assumptions!$A$16:$A$18,0)))</f>
        <v>1</v>
      </c>
      <c r="G4638" s="42" t="n">
        <f aca="false">IF(A4638="","",WORKDAY(B4638,F4638))</f>
        <v>46295</v>
      </c>
    </row>
    <row r="4639" customFormat="false" ht="15" hidden="false" customHeight="false" outlineLevel="0" collapsed="false">
      <c r="A4639" s="37" t="n">
        <v>1004638</v>
      </c>
      <c r="B4639" s="38" t="n">
        <v>46294</v>
      </c>
      <c r="C4639" s="39" t="s">
        <v>69</v>
      </c>
      <c r="D4639" s="39" t="s">
        <v>35</v>
      </c>
      <c r="E4639" s="40" t="n">
        <v>3.1</v>
      </c>
      <c r="F4639" s="41" t="n">
        <f aca="false">IF(A4639="","",INDEX(Assumptions!$B$16:$B$18,MATCH(C4639,Assumptions!$A$16:$A$18,0)))</f>
        <v>3</v>
      </c>
      <c r="G4639" s="42" t="n">
        <f aca="false">IF(A4639="","",WORKDAY(B4639,F4639))</f>
        <v>46297</v>
      </c>
    </row>
    <row r="4640" customFormat="false" ht="15" hidden="false" customHeight="false" outlineLevel="0" collapsed="false">
      <c r="A4640" s="37" t="n">
        <v>1004639</v>
      </c>
      <c r="B4640" s="38" t="n">
        <v>46294</v>
      </c>
      <c r="C4640" s="39" t="s">
        <v>69</v>
      </c>
      <c r="D4640" s="39" t="s">
        <v>31</v>
      </c>
      <c r="E4640" s="40" t="n">
        <v>1.1</v>
      </c>
      <c r="F4640" s="41" t="n">
        <f aca="false">IF(A4640="","",INDEX(Assumptions!$B$16:$B$18,MATCH(C4640,Assumptions!$A$16:$A$18,0)))</f>
        <v>3</v>
      </c>
      <c r="G4640" s="42" t="n">
        <f aca="false">IF(A4640="","",WORKDAY(B4640,F4640))</f>
        <v>46297</v>
      </c>
    </row>
    <row r="4641" customFormat="false" ht="15" hidden="false" customHeight="false" outlineLevel="0" collapsed="false">
      <c r="A4641" s="37" t="n">
        <v>1004640</v>
      </c>
      <c r="B4641" s="38" t="n">
        <v>46294</v>
      </c>
      <c r="C4641" s="39" t="s">
        <v>70</v>
      </c>
      <c r="D4641" s="39" t="s">
        <v>31</v>
      </c>
      <c r="E4641" s="40" t="n">
        <v>2</v>
      </c>
      <c r="F4641" s="41" t="n">
        <f aca="false">IF(A4641="","",INDEX(Assumptions!$B$16:$B$18,MATCH(C4641,Assumptions!$A$16:$A$18,0)))</f>
        <v>5</v>
      </c>
      <c r="G4641" s="42" t="n">
        <f aca="false">IF(A4641="","",WORKDAY(B4641,F4641))</f>
        <v>46301</v>
      </c>
    </row>
    <row r="4642" customFormat="false" ht="15" hidden="false" customHeight="false" outlineLevel="0" collapsed="false">
      <c r="A4642" s="37" t="n">
        <v>1004641</v>
      </c>
      <c r="B4642" s="38" t="n">
        <v>46294</v>
      </c>
      <c r="C4642" s="39" t="s">
        <v>69</v>
      </c>
      <c r="D4642" s="39" t="s">
        <v>37</v>
      </c>
      <c r="E4642" s="40" t="n">
        <v>3.6</v>
      </c>
      <c r="F4642" s="41" t="n">
        <f aca="false">IF(A4642="","",INDEX(Assumptions!$B$16:$B$18,MATCH(C4642,Assumptions!$A$16:$A$18,0)))</f>
        <v>3</v>
      </c>
      <c r="G4642" s="42" t="n">
        <f aca="false">IF(A4642="","",WORKDAY(B4642,F4642))</f>
        <v>46297</v>
      </c>
    </row>
    <row r="4643" customFormat="false" ht="15" hidden="false" customHeight="false" outlineLevel="0" collapsed="false">
      <c r="A4643" s="37" t="n">
        <v>1004642</v>
      </c>
      <c r="B4643" s="38" t="n">
        <v>46294</v>
      </c>
      <c r="C4643" s="39" t="s">
        <v>70</v>
      </c>
      <c r="D4643" s="39" t="s">
        <v>39</v>
      </c>
      <c r="E4643" s="40" t="n">
        <v>0.8</v>
      </c>
      <c r="F4643" s="41" t="n">
        <f aca="false">IF(A4643="","",INDEX(Assumptions!$B$16:$B$18,MATCH(C4643,Assumptions!$A$16:$A$18,0)))</f>
        <v>5</v>
      </c>
      <c r="G4643" s="42" t="n">
        <f aca="false">IF(A4643="","",WORKDAY(B4643,F4643))</f>
        <v>46301</v>
      </c>
    </row>
    <row r="4644" customFormat="false" ht="15" hidden="false" customHeight="false" outlineLevel="0" collapsed="false">
      <c r="A4644" s="37" t="n">
        <v>1004643</v>
      </c>
      <c r="B4644" s="38" t="n">
        <v>46294</v>
      </c>
      <c r="C4644" s="39" t="s">
        <v>70</v>
      </c>
      <c r="D4644" s="39" t="s">
        <v>33</v>
      </c>
      <c r="E4644" s="40" t="n">
        <v>0.8</v>
      </c>
      <c r="F4644" s="41" t="n">
        <f aca="false">IF(A4644="","",INDEX(Assumptions!$B$16:$B$18,MATCH(C4644,Assumptions!$A$16:$A$18,0)))</f>
        <v>5</v>
      </c>
      <c r="G4644" s="42" t="n">
        <f aca="false">IF(A4644="","",WORKDAY(B4644,F4644))</f>
        <v>46301</v>
      </c>
    </row>
    <row r="4645" customFormat="false" ht="15" hidden="false" customHeight="false" outlineLevel="0" collapsed="false">
      <c r="A4645" s="37" t="n">
        <v>1004644</v>
      </c>
      <c r="B4645" s="38" t="n">
        <v>46294</v>
      </c>
      <c r="C4645" s="39" t="s">
        <v>68</v>
      </c>
      <c r="D4645" s="39" t="s">
        <v>35</v>
      </c>
      <c r="E4645" s="40" t="n">
        <v>0.5</v>
      </c>
      <c r="F4645" s="41" t="n">
        <f aca="false">IF(A4645="","",INDEX(Assumptions!$B$16:$B$18,MATCH(C4645,Assumptions!$A$16:$A$18,0)))</f>
        <v>1</v>
      </c>
      <c r="G4645" s="42" t="n">
        <f aca="false">IF(A4645="","",WORKDAY(B4645,F4645))</f>
        <v>46295</v>
      </c>
    </row>
    <row r="4646" customFormat="false" ht="15" hidden="false" customHeight="false" outlineLevel="0" collapsed="false">
      <c r="A4646" s="37" t="n">
        <v>1004645</v>
      </c>
      <c r="B4646" s="38" t="n">
        <v>46294</v>
      </c>
      <c r="C4646" s="39" t="s">
        <v>69</v>
      </c>
      <c r="D4646" s="39" t="s">
        <v>33</v>
      </c>
      <c r="E4646" s="40" t="n">
        <v>4.3</v>
      </c>
      <c r="F4646" s="41" t="n">
        <f aca="false">IF(A4646="","",INDEX(Assumptions!$B$16:$B$18,MATCH(C4646,Assumptions!$A$16:$A$18,0)))</f>
        <v>3</v>
      </c>
      <c r="G4646" s="42" t="n">
        <f aca="false">IF(A4646="","",WORKDAY(B4646,F4646))</f>
        <v>46297</v>
      </c>
    </row>
    <row r="4647" customFormat="false" ht="15" hidden="false" customHeight="false" outlineLevel="0" collapsed="false">
      <c r="A4647" s="37" t="n">
        <v>1004646</v>
      </c>
      <c r="B4647" s="38" t="n">
        <v>46294</v>
      </c>
      <c r="C4647" s="39" t="s">
        <v>68</v>
      </c>
      <c r="D4647" s="39" t="s">
        <v>31</v>
      </c>
      <c r="E4647" s="40" t="n">
        <v>1.4</v>
      </c>
      <c r="F4647" s="41" t="n">
        <f aca="false">IF(A4647="","",INDEX(Assumptions!$B$16:$B$18,MATCH(C4647,Assumptions!$A$16:$A$18,0)))</f>
        <v>1</v>
      </c>
      <c r="G4647" s="42" t="n">
        <f aca="false">IF(A4647="","",WORKDAY(B4647,F4647))</f>
        <v>46295</v>
      </c>
    </row>
    <row r="4648" customFormat="false" ht="15" hidden="false" customHeight="false" outlineLevel="0" collapsed="false">
      <c r="A4648" s="37" t="n">
        <v>1004647</v>
      </c>
      <c r="B4648" s="38" t="n">
        <v>46294</v>
      </c>
      <c r="C4648" s="39" t="s">
        <v>69</v>
      </c>
      <c r="D4648" s="39" t="s">
        <v>35</v>
      </c>
      <c r="E4648" s="40" t="n">
        <v>5.7</v>
      </c>
      <c r="F4648" s="41" t="n">
        <f aca="false">IF(A4648="","",INDEX(Assumptions!$B$16:$B$18,MATCH(C4648,Assumptions!$A$16:$A$18,0)))</f>
        <v>3</v>
      </c>
      <c r="G4648" s="42" t="n">
        <f aca="false">IF(A4648="","",WORKDAY(B4648,F4648))</f>
        <v>46297</v>
      </c>
    </row>
    <row r="4649" customFormat="false" ht="15" hidden="false" customHeight="false" outlineLevel="0" collapsed="false">
      <c r="A4649" s="37" t="n">
        <v>1004648</v>
      </c>
      <c r="B4649" s="38" t="n">
        <v>46294</v>
      </c>
      <c r="C4649" s="39" t="s">
        <v>69</v>
      </c>
      <c r="D4649" s="39" t="s">
        <v>37</v>
      </c>
      <c r="E4649" s="40" t="n">
        <v>1</v>
      </c>
      <c r="F4649" s="41" t="n">
        <f aca="false">IF(A4649="","",INDEX(Assumptions!$B$16:$B$18,MATCH(C4649,Assumptions!$A$16:$A$18,0)))</f>
        <v>3</v>
      </c>
      <c r="G4649" s="42" t="n">
        <f aca="false">IF(A4649="","",WORKDAY(B4649,F4649))</f>
        <v>46297</v>
      </c>
    </row>
    <row r="4650" customFormat="false" ht="15" hidden="false" customHeight="false" outlineLevel="0" collapsed="false">
      <c r="A4650" s="37" t="n">
        <v>1004649</v>
      </c>
      <c r="B4650" s="38" t="n">
        <v>46294</v>
      </c>
      <c r="C4650" s="39" t="s">
        <v>69</v>
      </c>
      <c r="D4650" s="39" t="s">
        <v>39</v>
      </c>
      <c r="E4650" s="40" t="n">
        <v>1.9</v>
      </c>
      <c r="F4650" s="41" t="n">
        <f aca="false">IF(A4650="","",INDEX(Assumptions!$B$16:$B$18,MATCH(C4650,Assumptions!$A$16:$A$18,0)))</f>
        <v>3</v>
      </c>
      <c r="G4650" s="42" t="n">
        <f aca="false">IF(A4650="","",WORKDAY(B4650,F4650))</f>
        <v>46297</v>
      </c>
    </row>
    <row r="4651" customFormat="false" ht="15" hidden="false" customHeight="false" outlineLevel="0" collapsed="false">
      <c r="A4651" s="37" t="n">
        <v>1004650</v>
      </c>
      <c r="B4651" s="38" t="n">
        <v>46294</v>
      </c>
      <c r="C4651" s="39" t="s">
        <v>69</v>
      </c>
      <c r="D4651" s="39" t="s">
        <v>31</v>
      </c>
      <c r="E4651" s="40" t="n">
        <v>6.4</v>
      </c>
      <c r="F4651" s="41" t="n">
        <f aca="false">IF(A4651="","",INDEX(Assumptions!$B$16:$B$18,MATCH(C4651,Assumptions!$A$16:$A$18,0)))</f>
        <v>3</v>
      </c>
      <c r="G4651" s="42" t="n">
        <f aca="false">IF(A4651="","",WORKDAY(B4651,F4651))</f>
        <v>46297</v>
      </c>
    </row>
    <row r="4652" customFormat="false" ht="15" hidden="false" customHeight="false" outlineLevel="0" collapsed="false">
      <c r="A4652" s="37" t="n">
        <v>1004651</v>
      </c>
      <c r="B4652" s="38" t="n">
        <v>46294</v>
      </c>
      <c r="C4652" s="39" t="s">
        <v>68</v>
      </c>
      <c r="D4652" s="39" t="s">
        <v>35</v>
      </c>
      <c r="E4652" s="40" t="n">
        <v>3.5</v>
      </c>
      <c r="F4652" s="41" t="n">
        <f aca="false">IF(A4652="","",INDEX(Assumptions!$B$16:$B$18,MATCH(C4652,Assumptions!$A$16:$A$18,0)))</f>
        <v>1</v>
      </c>
      <c r="G4652" s="42" t="n">
        <f aca="false">IF(A4652="","",WORKDAY(B4652,F4652))</f>
        <v>46295</v>
      </c>
    </row>
    <row r="4653" customFormat="false" ht="15" hidden="false" customHeight="false" outlineLevel="0" collapsed="false">
      <c r="A4653" s="37" t="n">
        <v>1004652</v>
      </c>
      <c r="B4653" s="38" t="n">
        <v>46294</v>
      </c>
      <c r="C4653" s="39" t="s">
        <v>68</v>
      </c>
      <c r="D4653" s="39" t="s">
        <v>31</v>
      </c>
      <c r="E4653" s="40" t="n">
        <v>1.6</v>
      </c>
      <c r="F4653" s="41" t="n">
        <f aca="false">IF(A4653="","",INDEX(Assumptions!$B$16:$B$18,MATCH(C4653,Assumptions!$A$16:$A$18,0)))</f>
        <v>1</v>
      </c>
      <c r="G4653" s="42" t="n">
        <f aca="false">IF(A4653="","",WORKDAY(B4653,F4653))</f>
        <v>46295</v>
      </c>
    </row>
    <row r="4654" customFormat="false" ht="15" hidden="false" customHeight="false" outlineLevel="0" collapsed="false">
      <c r="A4654" s="37" t="n">
        <v>1004653</v>
      </c>
      <c r="B4654" s="38" t="n">
        <v>46294</v>
      </c>
      <c r="C4654" s="39" t="s">
        <v>69</v>
      </c>
      <c r="D4654" s="39" t="s">
        <v>35</v>
      </c>
      <c r="E4654" s="40" t="n">
        <v>3.9</v>
      </c>
      <c r="F4654" s="41" t="n">
        <f aca="false">IF(A4654="","",INDEX(Assumptions!$B$16:$B$18,MATCH(C4654,Assumptions!$A$16:$A$18,0)))</f>
        <v>3</v>
      </c>
      <c r="G4654" s="42" t="n">
        <f aca="false">IF(A4654="","",WORKDAY(B4654,F4654))</f>
        <v>46297</v>
      </c>
    </row>
    <row r="4655" customFormat="false" ht="15" hidden="false" customHeight="false" outlineLevel="0" collapsed="false">
      <c r="A4655" s="37" t="n">
        <v>1004654</v>
      </c>
      <c r="B4655" s="38" t="n">
        <v>46294</v>
      </c>
      <c r="C4655" s="39" t="s">
        <v>68</v>
      </c>
      <c r="D4655" s="39" t="s">
        <v>31</v>
      </c>
      <c r="E4655" s="40" t="n">
        <v>1</v>
      </c>
      <c r="F4655" s="41" t="n">
        <f aca="false">IF(A4655="","",INDEX(Assumptions!$B$16:$B$18,MATCH(C4655,Assumptions!$A$16:$A$18,0)))</f>
        <v>1</v>
      </c>
      <c r="G4655" s="42" t="n">
        <f aca="false">IF(A4655="","",WORKDAY(B4655,F4655))</f>
        <v>46295</v>
      </c>
    </row>
    <row r="4656" customFormat="false" ht="15" hidden="false" customHeight="false" outlineLevel="0" collapsed="false">
      <c r="A4656" s="37" t="n">
        <v>1004655</v>
      </c>
      <c r="B4656" s="38" t="n">
        <v>46294</v>
      </c>
      <c r="C4656" s="39" t="s">
        <v>69</v>
      </c>
      <c r="D4656" s="39" t="s">
        <v>37</v>
      </c>
      <c r="E4656" s="40" t="n">
        <v>0.5</v>
      </c>
      <c r="F4656" s="41" t="n">
        <f aca="false">IF(A4656="","",INDEX(Assumptions!$B$16:$B$18,MATCH(C4656,Assumptions!$A$16:$A$18,0)))</f>
        <v>3</v>
      </c>
      <c r="G4656" s="42" t="n">
        <f aca="false">IF(A4656="","",WORKDAY(B4656,F4656))</f>
        <v>46297</v>
      </c>
    </row>
    <row r="4657" customFormat="false" ht="15" hidden="false" customHeight="false" outlineLevel="0" collapsed="false">
      <c r="A4657" s="37" t="n">
        <v>1004656</v>
      </c>
      <c r="B4657" s="38" t="n">
        <v>46294</v>
      </c>
      <c r="C4657" s="39" t="s">
        <v>69</v>
      </c>
      <c r="D4657" s="39" t="s">
        <v>35</v>
      </c>
      <c r="E4657" s="40" t="n">
        <v>1.4</v>
      </c>
      <c r="F4657" s="41" t="n">
        <f aca="false">IF(A4657="","",INDEX(Assumptions!$B$16:$B$18,MATCH(C4657,Assumptions!$A$16:$A$18,0)))</f>
        <v>3</v>
      </c>
      <c r="G4657" s="42" t="n">
        <f aca="false">IF(A4657="","",WORKDAY(B4657,F4657))</f>
        <v>46297</v>
      </c>
    </row>
    <row r="4658" customFormat="false" ht="15" hidden="false" customHeight="false" outlineLevel="0" collapsed="false">
      <c r="A4658" s="37" t="n">
        <v>1004657</v>
      </c>
      <c r="B4658" s="38" t="n">
        <v>46294</v>
      </c>
      <c r="C4658" s="39" t="s">
        <v>69</v>
      </c>
      <c r="D4658" s="39" t="s">
        <v>37</v>
      </c>
      <c r="E4658" s="40" t="n">
        <v>2.1</v>
      </c>
      <c r="F4658" s="41" t="n">
        <f aca="false">IF(A4658="","",INDEX(Assumptions!$B$16:$B$18,MATCH(C4658,Assumptions!$A$16:$A$18,0)))</f>
        <v>3</v>
      </c>
      <c r="G4658" s="42" t="n">
        <f aca="false">IF(A4658="","",WORKDAY(B4658,F4658))</f>
        <v>46297</v>
      </c>
    </row>
    <row r="4659" customFormat="false" ht="15" hidden="false" customHeight="false" outlineLevel="0" collapsed="false">
      <c r="A4659" s="37" t="n">
        <v>1004658</v>
      </c>
      <c r="B4659" s="38" t="n">
        <v>46294</v>
      </c>
      <c r="C4659" s="39" t="s">
        <v>70</v>
      </c>
      <c r="D4659" s="39" t="s">
        <v>39</v>
      </c>
      <c r="E4659" s="40" t="n">
        <v>3.3</v>
      </c>
      <c r="F4659" s="41" t="n">
        <f aca="false">IF(A4659="","",INDEX(Assumptions!$B$16:$B$18,MATCH(C4659,Assumptions!$A$16:$A$18,0)))</f>
        <v>5</v>
      </c>
      <c r="G4659" s="42" t="n">
        <f aca="false">IF(A4659="","",WORKDAY(B4659,F4659))</f>
        <v>46301</v>
      </c>
    </row>
    <row r="4660" customFormat="false" ht="15" hidden="false" customHeight="false" outlineLevel="0" collapsed="false">
      <c r="A4660" s="37" t="n">
        <v>1004659</v>
      </c>
      <c r="B4660" s="38" t="n">
        <v>46294</v>
      </c>
      <c r="C4660" s="39" t="s">
        <v>70</v>
      </c>
      <c r="D4660" s="39" t="s">
        <v>35</v>
      </c>
      <c r="E4660" s="40" t="n">
        <v>1.2</v>
      </c>
      <c r="F4660" s="41" t="n">
        <f aca="false">IF(A4660="","",INDEX(Assumptions!$B$16:$B$18,MATCH(C4660,Assumptions!$A$16:$A$18,0)))</f>
        <v>5</v>
      </c>
      <c r="G4660" s="42" t="n">
        <f aca="false">IF(A4660="","",WORKDAY(B4660,F4660))</f>
        <v>46301</v>
      </c>
    </row>
    <row r="4661" customFormat="false" ht="15" hidden="false" customHeight="false" outlineLevel="0" collapsed="false">
      <c r="A4661" s="37" t="n">
        <v>1004660</v>
      </c>
      <c r="B4661" s="38" t="n">
        <v>46294</v>
      </c>
      <c r="C4661" s="39" t="s">
        <v>68</v>
      </c>
      <c r="D4661" s="39" t="s">
        <v>33</v>
      </c>
      <c r="E4661" s="40" t="n">
        <v>0.5</v>
      </c>
      <c r="F4661" s="41" t="n">
        <f aca="false">IF(A4661="","",INDEX(Assumptions!$B$16:$B$18,MATCH(C4661,Assumptions!$A$16:$A$18,0)))</f>
        <v>1</v>
      </c>
      <c r="G4661" s="42" t="n">
        <f aca="false">IF(A4661="","",WORKDAY(B4661,F4661))</f>
        <v>46295</v>
      </c>
    </row>
    <row r="4662" customFormat="false" ht="15" hidden="false" customHeight="false" outlineLevel="0" collapsed="false">
      <c r="A4662" s="37" t="n">
        <v>1004661</v>
      </c>
      <c r="B4662" s="38" t="n">
        <v>46294</v>
      </c>
      <c r="C4662" s="39" t="s">
        <v>70</v>
      </c>
      <c r="D4662" s="39" t="s">
        <v>33</v>
      </c>
      <c r="E4662" s="40" t="n">
        <v>1.3</v>
      </c>
      <c r="F4662" s="41" t="n">
        <f aca="false">IF(A4662="","",INDEX(Assumptions!$B$16:$B$18,MATCH(C4662,Assumptions!$A$16:$A$18,0)))</f>
        <v>5</v>
      </c>
      <c r="G4662" s="42" t="n">
        <f aca="false">IF(A4662="","",WORKDAY(B4662,F4662))</f>
        <v>46301</v>
      </c>
    </row>
    <row r="4663" customFormat="false" ht="15" hidden="false" customHeight="false" outlineLevel="0" collapsed="false">
      <c r="A4663" s="37" t="n">
        <v>1004662</v>
      </c>
      <c r="B4663" s="38" t="n">
        <v>46294</v>
      </c>
      <c r="C4663" s="39" t="s">
        <v>69</v>
      </c>
      <c r="D4663" s="39" t="s">
        <v>37</v>
      </c>
      <c r="E4663" s="40" t="n">
        <v>3</v>
      </c>
      <c r="F4663" s="41" t="n">
        <f aca="false">IF(A4663="","",INDEX(Assumptions!$B$16:$B$18,MATCH(C4663,Assumptions!$A$16:$A$18,0)))</f>
        <v>3</v>
      </c>
      <c r="G4663" s="42" t="n">
        <f aca="false">IF(A4663="","",WORKDAY(B4663,F4663))</f>
        <v>46297</v>
      </c>
    </row>
    <row r="4664" customFormat="false" ht="15" hidden="false" customHeight="false" outlineLevel="0" collapsed="false">
      <c r="A4664" s="37" t="n">
        <v>1004663</v>
      </c>
      <c r="B4664" s="38" t="n">
        <v>46294</v>
      </c>
      <c r="C4664" s="39" t="s">
        <v>70</v>
      </c>
      <c r="D4664" s="39" t="s">
        <v>39</v>
      </c>
      <c r="E4664" s="40" t="n">
        <v>1.3</v>
      </c>
      <c r="F4664" s="41" t="n">
        <f aca="false">IF(A4664="","",INDEX(Assumptions!$B$16:$B$18,MATCH(C4664,Assumptions!$A$16:$A$18,0)))</f>
        <v>5</v>
      </c>
      <c r="G4664" s="42" t="n">
        <f aca="false">IF(A4664="","",WORKDAY(B4664,F4664))</f>
        <v>46301</v>
      </c>
    </row>
    <row r="4665" customFormat="false" ht="15" hidden="false" customHeight="false" outlineLevel="0" collapsed="false">
      <c r="A4665" s="37" t="n">
        <v>1004664</v>
      </c>
      <c r="B4665" s="38" t="n">
        <v>46294</v>
      </c>
      <c r="C4665" s="39" t="s">
        <v>69</v>
      </c>
      <c r="D4665" s="39" t="s">
        <v>35</v>
      </c>
      <c r="E4665" s="40" t="n">
        <v>0.6</v>
      </c>
      <c r="F4665" s="41" t="n">
        <f aca="false">IF(A4665="","",INDEX(Assumptions!$B$16:$B$18,MATCH(C4665,Assumptions!$A$16:$A$18,0)))</f>
        <v>3</v>
      </c>
      <c r="G4665" s="42" t="n">
        <f aca="false">IF(A4665="","",WORKDAY(B4665,F4665))</f>
        <v>46297</v>
      </c>
    </row>
    <row r="4666" customFormat="false" ht="15" hidden="false" customHeight="false" outlineLevel="0" collapsed="false">
      <c r="A4666" s="37" t="n">
        <v>1004665</v>
      </c>
      <c r="B4666" s="38" t="n">
        <v>46294</v>
      </c>
      <c r="C4666" s="39" t="s">
        <v>70</v>
      </c>
      <c r="D4666" s="39" t="s">
        <v>31</v>
      </c>
      <c r="E4666" s="40" t="n">
        <v>2.9</v>
      </c>
      <c r="F4666" s="41" t="n">
        <f aca="false">IF(A4666="","",INDEX(Assumptions!$B$16:$B$18,MATCH(C4666,Assumptions!$A$16:$A$18,0)))</f>
        <v>5</v>
      </c>
      <c r="G4666" s="42" t="n">
        <f aca="false">IF(A4666="","",WORKDAY(B4666,F4666))</f>
        <v>46301</v>
      </c>
    </row>
    <row r="4667" customFormat="false" ht="15" hidden="false" customHeight="false" outlineLevel="0" collapsed="false">
      <c r="A4667" s="37" t="n">
        <v>1004666</v>
      </c>
      <c r="B4667" s="38" t="n">
        <v>46294</v>
      </c>
      <c r="C4667" s="39" t="s">
        <v>70</v>
      </c>
      <c r="D4667" s="39" t="s">
        <v>39</v>
      </c>
      <c r="E4667" s="40" t="n">
        <v>1.5</v>
      </c>
      <c r="F4667" s="41" t="n">
        <f aca="false">IF(A4667="","",INDEX(Assumptions!$B$16:$B$18,MATCH(C4667,Assumptions!$A$16:$A$18,0)))</f>
        <v>5</v>
      </c>
      <c r="G4667" s="42" t="n">
        <f aca="false">IF(A4667="","",WORKDAY(B4667,F4667))</f>
        <v>46301</v>
      </c>
    </row>
    <row r="4668" customFormat="false" ht="15" hidden="false" customHeight="false" outlineLevel="0" collapsed="false">
      <c r="A4668" s="37" t="n">
        <v>1004667</v>
      </c>
      <c r="B4668" s="38" t="n">
        <v>46294</v>
      </c>
      <c r="C4668" s="39" t="s">
        <v>69</v>
      </c>
      <c r="D4668" s="39" t="s">
        <v>31</v>
      </c>
      <c r="E4668" s="40" t="n">
        <v>2.1</v>
      </c>
      <c r="F4668" s="41" t="n">
        <f aca="false">IF(A4668="","",INDEX(Assumptions!$B$16:$B$18,MATCH(C4668,Assumptions!$A$16:$A$18,0)))</f>
        <v>3</v>
      </c>
      <c r="G4668" s="42" t="n">
        <f aca="false">IF(A4668="","",WORKDAY(B4668,F4668))</f>
        <v>46297</v>
      </c>
    </row>
    <row r="4669" customFormat="false" ht="15" hidden="false" customHeight="false" outlineLevel="0" collapsed="false">
      <c r="A4669" s="37" t="n">
        <v>1004668</v>
      </c>
      <c r="B4669" s="38" t="n">
        <v>46294</v>
      </c>
      <c r="C4669" s="39" t="s">
        <v>69</v>
      </c>
      <c r="D4669" s="39" t="s">
        <v>35</v>
      </c>
      <c r="E4669" s="40" t="n">
        <v>9.2</v>
      </c>
      <c r="F4669" s="41" t="n">
        <f aca="false">IF(A4669="","",INDEX(Assumptions!$B$16:$B$18,MATCH(C4669,Assumptions!$A$16:$A$18,0)))</f>
        <v>3</v>
      </c>
      <c r="G4669" s="42" t="n">
        <f aca="false">IF(A4669="","",WORKDAY(B4669,F4669))</f>
        <v>46297</v>
      </c>
    </row>
    <row r="4670" customFormat="false" ht="15" hidden="false" customHeight="false" outlineLevel="0" collapsed="false">
      <c r="A4670" s="37" t="n">
        <v>1004669</v>
      </c>
      <c r="B4670" s="38" t="n">
        <v>46294</v>
      </c>
      <c r="C4670" s="39" t="s">
        <v>69</v>
      </c>
      <c r="D4670" s="39" t="s">
        <v>31</v>
      </c>
      <c r="E4670" s="40" t="n">
        <v>0.4</v>
      </c>
      <c r="F4670" s="41" t="n">
        <f aca="false">IF(A4670="","",INDEX(Assumptions!$B$16:$B$18,MATCH(C4670,Assumptions!$A$16:$A$18,0)))</f>
        <v>3</v>
      </c>
      <c r="G4670" s="42" t="n">
        <f aca="false">IF(A4670="","",WORKDAY(B4670,F4670))</f>
        <v>46297</v>
      </c>
    </row>
    <row r="4671" customFormat="false" ht="15" hidden="false" customHeight="false" outlineLevel="0" collapsed="false">
      <c r="A4671" s="37" t="n">
        <v>1004670</v>
      </c>
      <c r="B4671" s="38" t="n">
        <v>46294</v>
      </c>
      <c r="C4671" s="39" t="s">
        <v>70</v>
      </c>
      <c r="D4671" s="39" t="s">
        <v>39</v>
      </c>
      <c r="E4671" s="40" t="n">
        <v>1.1</v>
      </c>
      <c r="F4671" s="41" t="n">
        <f aca="false">IF(A4671="","",INDEX(Assumptions!$B$16:$B$18,MATCH(C4671,Assumptions!$A$16:$A$18,0)))</f>
        <v>5</v>
      </c>
      <c r="G4671" s="42" t="n">
        <f aca="false">IF(A4671="","",WORKDAY(B4671,F4671))</f>
        <v>46301</v>
      </c>
    </row>
    <row r="4672" customFormat="false" ht="15" hidden="false" customHeight="false" outlineLevel="0" collapsed="false">
      <c r="A4672" s="37" t="n">
        <v>1004671</v>
      </c>
      <c r="B4672" s="38" t="n">
        <v>46294</v>
      </c>
      <c r="C4672" s="39" t="s">
        <v>69</v>
      </c>
      <c r="D4672" s="39" t="s">
        <v>33</v>
      </c>
      <c r="E4672" s="40" t="n">
        <v>2.3</v>
      </c>
      <c r="F4672" s="41" t="n">
        <f aca="false">IF(A4672="","",INDEX(Assumptions!$B$16:$B$18,MATCH(C4672,Assumptions!$A$16:$A$18,0)))</f>
        <v>3</v>
      </c>
      <c r="G4672" s="42" t="n">
        <f aca="false">IF(A4672="","",WORKDAY(B4672,F4672))</f>
        <v>46297</v>
      </c>
    </row>
    <row r="4673" customFormat="false" ht="15" hidden="false" customHeight="false" outlineLevel="0" collapsed="false">
      <c r="A4673" s="37" t="n">
        <v>1004672</v>
      </c>
      <c r="B4673" s="38" t="n">
        <v>46294</v>
      </c>
      <c r="C4673" s="39" t="s">
        <v>69</v>
      </c>
      <c r="D4673" s="39" t="s">
        <v>35</v>
      </c>
      <c r="E4673" s="40" t="n">
        <v>2.1</v>
      </c>
      <c r="F4673" s="41" t="n">
        <f aca="false">IF(A4673="","",INDEX(Assumptions!$B$16:$B$18,MATCH(C4673,Assumptions!$A$16:$A$18,0)))</f>
        <v>3</v>
      </c>
      <c r="G4673" s="42" t="n">
        <f aca="false">IF(A4673="","",WORKDAY(B4673,F4673))</f>
        <v>46297</v>
      </c>
    </row>
    <row r="4674" customFormat="false" ht="15" hidden="false" customHeight="false" outlineLevel="0" collapsed="false">
      <c r="A4674" s="37" t="n">
        <v>1004673</v>
      </c>
      <c r="B4674" s="38" t="n">
        <v>46294</v>
      </c>
      <c r="C4674" s="39" t="s">
        <v>68</v>
      </c>
      <c r="D4674" s="39" t="s">
        <v>37</v>
      </c>
      <c r="E4674" s="40" t="n">
        <v>2.3</v>
      </c>
      <c r="F4674" s="41" t="n">
        <f aca="false">IF(A4674="","",INDEX(Assumptions!$B$16:$B$18,MATCH(C4674,Assumptions!$A$16:$A$18,0)))</f>
        <v>1</v>
      </c>
      <c r="G4674" s="42" t="n">
        <f aca="false">IF(A4674="","",WORKDAY(B4674,F4674))</f>
        <v>46295</v>
      </c>
    </row>
    <row r="4675" customFormat="false" ht="15" hidden="false" customHeight="false" outlineLevel="0" collapsed="false">
      <c r="A4675" s="37" t="n">
        <v>1004674</v>
      </c>
      <c r="B4675" s="38" t="n">
        <v>46294</v>
      </c>
      <c r="C4675" s="39" t="s">
        <v>69</v>
      </c>
      <c r="D4675" s="39" t="s">
        <v>31</v>
      </c>
      <c r="E4675" s="40" t="n">
        <v>3.1</v>
      </c>
      <c r="F4675" s="41" t="n">
        <f aca="false">IF(A4675="","",INDEX(Assumptions!$B$16:$B$18,MATCH(C4675,Assumptions!$A$16:$A$18,0)))</f>
        <v>3</v>
      </c>
      <c r="G4675" s="42" t="n">
        <f aca="false">IF(A4675="","",WORKDAY(B4675,F4675))</f>
        <v>46297</v>
      </c>
    </row>
    <row r="4676" customFormat="false" ht="15" hidden="false" customHeight="false" outlineLevel="0" collapsed="false">
      <c r="A4676" s="37" t="n">
        <v>1004675</v>
      </c>
      <c r="B4676" s="38" t="n">
        <v>46294</v>
      </c>
      <c r="C4676" s="39" t="s">
        <v>69</v>
      </c>
      <c r="D4676" s="39" t="s">
        <v>39</v>
      </c>
      <c r="E4676" s="40" t="n">
        <v>2.8</v>
      </c>
      <c r="F4676" s="41" t="n">
        <f aca="false">IF(A4676="","",INDEX(Assumptions!$B$16:$B$18,MATCH(C4676,Assumptions!$A$16:$A$18,0)))</f>
        <v>3</v>
      </c>
      <c r="G4676" s="42" t="n">
        <f aca="false">IF(A4676="","",WORKDAY(B4676,F4676))</f>
        <v>46297</v>
      </c>
    </row>
    <row r="4677" customFormat="false" ht="15" hidden="false" customHeight="false" outlineLevel="0" collapsed="false">
      <c r="A4677" s="37" t="n">
        <v>1004676</v>
      </c>
      <c r="B4677" s="38" t="n">
        <v>46294</v>
      </c>
      <c r="C4677" s="39" t="s">
        <v>68</v>
      </c>
      <c r="D4677" s="39" t="s">
        <v>37</v>
      </c>
      <c r="E4677" s="40" t="n">
        <v>1.6</v>
      </c>
      <c r="F4677" s="41" t="n">
        <f aca="false">IF(A4677="","",INDEX(Assumptions!$B$16:$B$18,MATCH(C4677,Assumptions!$A$16:$A$18,0)))</f>
        <v>1</v>
      </c>
      <c r="G4677" s="42" t="n">
        <f aca="false">IF(A4677="","",WORKDAY(B4677,F4677))</f>
        <v>46295</v>
      </c>
    </row>
    <row r="4678" customFormat="false" ht="15" hidden="false" customHeight="false" outlineLevel="0" collapsed="false">
      <c r="A4678" s="37" t="n">
        <v>1004677</v>
      </c>
      <c r="B4678" s="38" t="n">
        <v>46294</v>
      </c>
      <c r="C4678" s="39" t="s">
        <v>69</v>
      </c>
      <c r="D4678" s="39" t="s">
        <v>33</v>
      </c>
      <c r="E4678" s="40" t="n">
        <v>3.9</v>
      </c>
      <c r="F4678" s="41" t="n">
        <f aca="false">IF(A4678="","",INDEX(Assumptions!$B$16:$B$18,MATCH(C4678,Assumptions!$A$16:$A$18,0)))</f>
        <v>3</v>
      </c>
      <c r="G4678" s="42" t="n">
        <f aca="false">IF(A4678="","",WORKDAY(B4678,F4678))</f>
        <v>46297</v>
      </c>
    </row>
    <row r="4679" customFormat="false" ht="15" hidden="false" customHeight="false" outlineLevel="0" collapsed="false">
      <c r="A4679" s="37" t="n">
        <v>1004678</v>
      </c>
      <c r="B4679" s="38" t="n">
        <v>46294</v>
      </c>
      <c r="C4679" s="39" t="s">
        <v>69</v>
      </c>
      <c r="D4679" s="39" t="s">
        <v>37</v>
      </c>
      <c r="E4679" s="40" t="n">
        <v>1.3</v>
      </c>
      <c r="F4679" s="41" t="n">
        <f aca="false">IF(A4679="","",INDEX(Assumptions!$B$16:$B$18,MATCH(C4679,Assumptions!$A$16:$A$18,0)))</f>
        <v>3</v>
      </c>
      <c r="G4679" s="42" t="n">
        <f aca="false">IF(A4679="","",WORKDAY(B4679,F4679))</f>
        <v>46297</v>
      </c>
    </row>
    <row r="4680" customFormat="false" ht="15" hidden="false" customHeight="false" outlineLevel="0" collapsed="false">
      <c r="A4680" s="37" t="n">
        <v>1004679</v>
      </c>
      <c r="B4680" s="38" t="n">
        <v>46294</v>
      </c>
      <c r="C4680" s="39" t="s">
        <v>69</v>
      </c>
      <c r="D4680" s="39" t="s">
        <v>33</v>
      </c>
      <c r="E4680" s="40" t="n">
        <v>4.7</v>
      </c>
      <c r="F4680" s="41" t="n">
        <f aca="false">IF(A4680="","",INDEX(Assumptions!$B$16:$B$18,MATCH(C4680,Assumptions!$A$16:$A$18,0)))</f>
        <v>3</v>
      </c>
      <c r="G4680" s="42" t="n">
        <f aca="false">IF(A4680="","",WORKDAY(B4680,F4680))</f>
        <v>46297</v>
      </c>
    </row>
    <row r="4681" customFormat="false" ht="15" hidden="false" customHeight="false" outlineLevel="0" collapsed="false">
      <c r="A4681" s="37" t="n">
        <v>1004680</v>
      </c>
      <c r="B4681" s="38" t="n">
        <v>46294</v>
      </c>
      <c r="C4681" s="39" t="s">
        <v>69</v>
      </c>
      <c r="D4681" s="39" t="s">
        <v>37</v>
      </c>
      <c r="E4681" s="40" t="n">
        <v>1.8</v>
      </c>
      <c r="F4681" s="41" t="n">
        <f aca="false">IF(A4681="","",INDEX(Assumptions!$B$16:$B$18,MATCH(C4681,Assumptions!$A$16:$A$18,0)))</f>
        <v>3</v>
      </c>
      <c r="G4681" s="42" t="n">
        <f aca="false">IF(A4681="","",WORKDAY(B4681,F4681))</f>
        <v>46297</v>
      </c>
    </row>
    <row r="4682" customFormat="false" ht="15" hidden="false" customHeight="false" outlineLevel="0" collapsed="false">
      <c r="A4682" s="37" t="n">
        <v>1004681</v>
      </c>
      <c r="B4682" s="38" t="n">
        <v>46294</v>
      </c>
      <c r="C4682" s="39" t="s">
        <v>68</v>
      </c>
      <c r="D4682" s="39" t="s">
        <v>31</v>
      </c>
      <c r="E4682" s="40" t="n">
        <v>1.2</v>
      </c>
      <c r="F4682" s="41" t="n">
        <f aca="false">IF(A4682="","",INDEX(Assumptions!$B$16:$B$18,MATCH(C4682,Assumptions!$A$16:$A$18,0)))</f>
        <v>1</v>
      </c>
      <c r="G4682" s="42" t="n">
        <f aca="false">IF(A4682="","",WORKDAY(B4682,F4682))</f>
        <v>46295</v>
      </c>
    </row>
    <row r="4683" customFormat="false" ht="15" hidden="false" customHeight="false" outlineLevel="0" collapsed="false">
      <c r="A4683" s="37" t="n">
        <v>1004682</v>
      </c>
      <c r="B4683" s="38" t="n">
        <v>46294</v>
      </c>
      <c r="C4683" s="39" t="s">
        <v>69</v>
      </c>
      <c r="D4683" s="39" t="s">
        <v>39</v>
      </c>
      <c r="E4683" s="40" t="n">
        <v>2</v>
      </c>
      <c r="F4683" s="41" t="n">
        <f aca="false">IF(A4683="","",INDEX(Assumptions!$B$16:$B$18,MATCH(C4683,Assumptions!$A$16:$A$18,0)))</f>
        <v>3</v>
      </c>
      <c r="G4683" s="42" t="n">
        <f aca="false">IF(A4683="","",WORKDAY(B4683,F4683))</f>
        <v>46297</v>
      </c>
    </row>
    <row r="4684" customFormat="false" ht="15" hidden="false" customHeight="false" outlineLevel="0" collapsed="false">
      <c r="A4684" s="37" t="n">
        <v>1004683</v>
      </c>
      <c r="B4684" s="38" t="n">
        <v>46294</v>
      </c>
      <c r="C4684" s="39" t="s">
        <v>68</v>
      </c>
      <c r="D4684" s="39" t="s">
        <v>35</v>
      </c>
      <c r="E4684" s="40" t="n">
        <v>1.2</v>
      </c>
      <c r="F4684" s="41" t="n">
        <f aca="false">IF(A4684="","",INDEX(Assumptions!$B$16:$B$18,MATCH(C4684,Assumptions!$A$16:$A$18,0)))</f>
        <v>1</v>
      </c>
      <c r="G4684" s="42" t="n">
        <f aca="false">IF(A4684="","",WORKDAY(B4684,F4684))</f>
        <v>46295</v>
      </c>
    </row>
    <row r="4685" customFormat="false" ht="15" hidden="false" customHeight="false" outlineLevel="0" collapsed="false">
      <c r="A4685" s="37" t="n">
        <v>1004684</v>
      </c>
      <c r="B4685" s="38" t="n">
        <v>46294</v>
      </c>
      <c r="C4685" s="39" t="s">
        <v>69</v>
      </c>
      <c r="D4685" s="39" t="s">
        <v>31</v>
      </c>
      <c r="E4685" s="40" t="n">
        <v>0.7</v>
      </c>
      <c r="F4685" s="41" t="n">
        <f aca="false">IF(A4685="","",INDEX(Assumptions!$B$16:$B$18,MATCH(C4685,Assumptions!$A$16:$A$18,0)))</f>
        <v>3</v>
      </c>
      <c r="G4685" s="42" t="n">
        <f aca="false">IF(A4685="","",WORKDAY(B4685,F4685))</f>
        <v>46297</v>
      </c>
    </row>
    <row r="4686" customFormat="false" ht="15" hidden="false" customHeight="false" outlineLevel="0" collapsed="false">
      <c r="A4686" s="37" t="n">
        <v>1004685</v>
      </c>
      <c r="B4686" s="38" t="n">
        <v>46294</v>
      </c>
      <c r="C4686" s="39" t="s">
        <v>69</v>
      </c>
      <c r="D4686" s="39" t="s">
        <v>37</v>
      </c>
      <c r="E4686" s="40" t="n">
        <v>2.3</v>
      </c>
      <c r="F4686" s="41" t="n">
        <f aca="false">IF(A4686="","",INDEX(Assumptions!$B$16:$B$18,MATCH(C4686,Assumptions!$A$16:$A$18,0)))</f>
        <v>3</v>
      </c>
      <c r="G4686" s="42" t="n">
        <f aca="false">IF(A4686="","",WORKDAY(B4686,F4686))</f>
        <v>46297</v>
      </c>
    </row>
    <row r="4687" customFormat="false" ht="15" hidden="false" customHeight="false" outlineLevel="0" collapsed="false">
      <c r="A4687" s="37" t="n">
        <v>1004686</v>
      </c>
      <c r="B4687" s="38" t="n">
        <v>46294</v>
      </c>
      <c r="C4687" s="39" t="s">
        <v>68</v>
      </c>
      <c r="D4687" s="39" t="s">
        <v>35</v>
      </c>
      <c r="E4687" s="40" t="n">
        <v>0.5</v>
      </c>
      <c r="F4687" s="41" t="n">
        <f aca="false">IF(A4687="","",INDEX(Assumptions!$B$16:$B$18,MATCH(C4687,Assumptions!$A$16:$A$18,0)))</f>
        <v>1</v>
      </c>
      <c r="G4687" s="42" t="n">
        <f aca="false">IF(A4687="","",WORKDAY(B4687,F4687))</f>
        <v>46295</v>
      </c>
    </row>
    <row r="4688" customFormat="false" ht="15" hidden="false" customHeight="false" outlineLevel="0" collapsed="false">
      <c r="A4688" s="37" t="n">
        <v>1004687</v>
      </c>
      <c r="B4688" s="38" t="n">
        <v>46294</v>
      </c>
      <c r="C4688" s="39" t="s">
        <v>70</v>
      </c>
      <c r="D4688" s="39" t="s">
        <v>35</v>
      </c>
      <c r="E4688" s="40" t="n">
        <v>1.9</v>
      </c>
      <c r="F4688" s="41" t="n">
        <f aca="false">IF(A4688="","",INDEX(Assumptions!$B$16:$B$18,MATCH(C4688,Assumptions!$A$16:$A$18,0)))</f>
        <v>5</v>
      </c>
      <c r="G4688" s="42" t="n">
        <f aca="false">IF(A4688="","",WORKDAY(B4688,F4688))</f>
        <v>46301</v>
      </c>
    </row>
    <row r="4689" customFormat="false" ht="15" hidden="false" customHeight="false" outlineLevel="0" collapsed="false">
      <c r="A4689" s="37" t="n">
        <v>1004688</v>
      </c>
      <c r="B4689" s="38" t="n">
        <v>46294</v>
      </c>
      <c r="C4689" s="39" t="s">
        <v>70</v>
      </c>
      <c r="D4689" s="39" t="s">
        <v>33</v>
      </c>
      <c r="E4689" s="40" t="n">
        <v>4</v>
      </c>
      <c r="F4689" s="41" t="n">
        <f aca="false">IF(A4689="","",INDEX(Assumptions!$B$16:$B$18,MATCH(C4689,Assumptions!$A$16:$A$18,0)))</f>
        <v>5</v>
      </c>
      <c r="G4689" s="42" t="n">
        <f aca="false">IF(A4689="","",WORKDAY(B4689,F4689))</f>
        <v>46301</v>
      </c>
    </row>
    <row r="4690" customFormat="false" ht="15" hidden="false" customHeight="false" outlineLevel="0" collapsed="false">
      <c r="A4690" s="37" t="n">
        <v>1004689</v>
      </c>
      <c r="B4690" s="38" t="n">
        <v>46294</v>
      </c>
      <c r="C4690" s="39" t="s">
        <v>69</v>
      </c>
      <c r="D4690" s="39" t="s">
        <v>37</v>
      </c>
      <c r="E4690" s="40" t="n">
        <v>2</v>
      </c>
      <c r="F4690" s="41" t="n">
        <f aca="false">IF(A4690="","",INDEX(Assumptions!$B$16:$B$18,MATCH(C4690,Assumptions!$A$16:$A$18,0)))</f>
        <v>3</v>
      </c>
      <c r="G4690" s="42" t="n">
        <f aca="false">IF(A4690="","",WORKDAY(B4690,F4690))</f>
        <v>46297</v>
      </c>
    </row>
    <row r="4691" customFormat="false" ht="15" hidden="false" customHeight="false" outlineLevel="0" collapsed="false">
      <c r="A4691" s="37" t="n">
        <v>1004690</v>
      </c>
      <c r="B4691" s="38" t="n">
        <v>46294</v>
      </c>
      <c r="C4691" s="39" t="s">
        <v>69</v>
      </c>
      <c r="D4691" s="39" t="s">
        <v>37</v>
      </c>
      <c r="E4691" s="40" t="n">
        <v>1</v>
      </c>
      <c r="F4691" s="41" t="n">
        <f aca="false">IF(A4691="","",INDEX(Assumptions!$B$16:$B$18,MATCH(C4691,Assumptions!$A$16:$A$18,0)))</f>
        <v>3</v>
      </c>
      <c r="G4691" s="42" t="n">
        <f aca="false">IF(A4691="","",WORKDAY(B4691,F4691))</f>
        <v>46297</v>
      </c>
    </row>
    <row r="4692" customFormat="false" ht="15" hidden="false" customHeight="false" outlineLevel="0" collapsed="false">
      <c r="A4692" s="37" t="n">
        <v>1004691</v>
      </c>
      <c r="B4692" s="38" t="n">
        <v>46294</v>
      </c>
      <c r="C4692" s="39" t="s">
        <v>70</v>
      </c>
      <c r="D4692" s="39" t="s">
        <v>37</v>
      </c>
      <c r="E4692" s="40" t="n">
        <v>1.2</v>
      </c>
      <c r="F4692" s="41" t="n">
        <f aca="false">IF(A4692="","",INDEX(Assumptions!$B$16:$B$18,MATCH(C4692,Assumptions!$A$16:$A$18,0)))</f>
        <v>5</v>
      </c>
      <c r="G4692" s="42" t="n">
        <f aca="false">IF(A4692="","",WORKDAY(B4692,F4692))</f>
        <v>46301</v>
      </c>
    </row>
    <row r="4693" customFormat="false" ht="15" hidden="false" customHeight="false" outlineLevel="0" collapsed="false">
      <c r="A4693" s="37" t="n">
        <v>1004692</v>
      </c>
      <c r="B4693" s="38" t="n">
        <v>46294</v>
      </c>
      <c r="C4693" s="39" t="s">
        <v>69</v>
      </c>
      <c r="D4693" s="39" t="s">
        <v>33</v>
      </c>
      <c r="E4693" s="40" t="n">
        <v>1.2</v>
      </c>
      <c r="F4693" s="41" t="n">
        <f aca="false">IF(A4693="","",INDEX(Assumptions!$B$16:$B$18,MATCH(C4693,Assumptions!$A$16:$A$18,0)))</f>
        <v>3</v>
      </c>
      <c r="G4693" s="42" t="n">
        <f aca="false">IF(A4693="","",WORKDAY(B4693,F4693))</f>
        <v>46297</v>
      </c>
    </row>
    <row r="4694" customFormat="false" ht="15" hidden="false" customHeight="false" outlineLevel="0" collapsed="false">
      <c r="A4694" s="37" t="n">
        <v>1004693</v>
      </c>
      <c r="B4694" s="38" t="n">
        <v>46294</v>
      </c>
      <c r="C4694" s="39" t="s">
        <v>70</v>
      </c>
      <c r="D4694" s="39" t="s">
        <v>37</v>
      </c>
      <c r="E4694" s="40" t="n">
        <v>2.1</v>
      </c>
      <c r="F4694" s="41" t="n">
        <f aca="false">IF(A4694="","",INDEX(Assumptions!$B$16:$B$18,MATCH(C4694,Assumptions!$A$16:$A$18,0)))</f>
        <v>5</v>
      </c>
      <c r="G4694" s="42" t="n">
        <f aca="false">IF(A4694="","",WORKDAY(B4694,F4694))</f>
        <v>46301</v>
      </c>
    </row>
    <row r="4695" customFormat="false" ht="15" hidden="false" customHeight="false" outlineLevel="0" collapsed="false">
      <c r="A4695" s="37" t="n">
        <v>1004694</v>
      </c>
      <c r="B4695" s="38" t="n">
        <v>46294</v>
      </c>
      <c r="C4695" s="39" t="s">
        <v>69</v>
      </c>
      <c r="D4695" s="39" t="s">
        <v>33</v>
      </c>
      <c r="E4695" s="40" t="n">
        <v>1.5</v>
      </c>
      <c r="F4695" s="41" t="n">
        <f aca="false">IF(A4695="","",INDEX(Assumptions!$B$16:$B$18,MATCH(C4695,Assumptions!$A$16:$A$18,0)))</f>
        <v>3</v>
      </c>
      <c r="G4695" s="42" t="n">
        <f aca="false">IF(A4695="","",WORKDAY(B4695,F4695))</f>
        <v>46297</v>
      </c>
    </row>
    <row r="4696" customFormat="false" ht="15" hidden="false" customHeight="false" outlineLevel="0" collapsed="false">
      <c r="A4696" s="37" t="n">
        <v>1004695</v>
      </c>
      <c r="B4696" s="38" t="n">
        <v>46294</v>
      </c>
      <c r="C4696" s="39" t="s">
        <v>69</v>
      </c>
      <c r="D4696" s="39" t="s">
        <v>37</v>
      </c>
      <c r="E4696" s="40" t="n">
        <v>0.6</v>
      </c>
      <c r="F4696" s="41" t="n">
        <f aca="false">IF(A4696="","",INDEX(Assumptions!$B$16:$B$18,MATCH(C4696,Assumptions!$A$16:$A$18,0)))</f>
        <v>3</v>
      </c>
      <c r="G4696" s="42" t="n">
        <f aca="false">IF(A4696="","",WORKDAY(B4696,F4696))</f>
        <v>46297</v>
      </c>
    </row>
    <row r="4697" customFormat="false" ht="15" hidden="false" customHeight="false" outlineLevel="0" collapsed="false">
      <c r="A4697" s="37" t="n">
        <v>1004696</v>
      </c>
      <c r="B4697" s="38" t="n">
        <v>46294</v>
      </c>
      <c r="C4697" s="39" t="s">
        <v>69</v>
      </c>
      <c r="D4697" s="39" t="s">
        <v>39</v>
      </c>
      <c r="E4697" s="40" t="n">
        <v>1.1</v>
      </c>
      <c r="F4697" s="41" t="n">
        <f aca="false">IF(A4697="","",INDEX(Assumptions!$B$16:$B$18,MATCH(C4697,Assumptions!$A$16:$A$18,0)))</f>
        <v>3</v>
      </c>
      <c r="G4697" s="42" t="n">
        <f aca="false">IF(A4697="","",WORKDAY(B4697,F4697))</f>
        <v>46297</v>
      </c>
    </row>
    <row r="4698" customFormat="false" ht="15" hidden="false" customHeight="false" outlineLevel="0" collapsed="false">
      <c r="A4698" s="37" t="n">
        <v>1004697</v>
      </c>
      <c r="B4698" s="38" t="n">
        <v>46294</v>
      </c>
      <c r="C4698" s="39" t="s">
        <v>69</v>
      </c>
      <c r="D4698" s="39" t="s">
        <v>37</v>
      </c>
      <c r="E4698" s="40" t="n">
        <v>1.9</v>
      </c>
      <c r="F4698" s="41" t="n">
        <f aca="false">IF(A4698="","",INDEX(Assumptions!$B$16:$B$18,MATCH(C4698,Assumptions!$A$16:$A$18,0)))</f>
        <v>3</v>
      </c>
      <c r="G4698" s="42" t="n">
        <f aca="false">IF(A4698="","",WORKDAY(B4698,F4698))</f>
        <v>46297</v>
      </c>
    </row>
    <row r="4699" customFormat="false" ht="15" hidden="false" customHeight="false" outlineLevel="0" collapsed="false">
      <c r="A4699" s="37" t="n">
        <v>1004698</v>
      </c>
      <c r="B4699" s="38" t="n">
        <v>46294</v>
      </c>
      <c r="C4699" s="39" t="s">
        <v>69</v>
      </c>
      <c r="D4699" s="39" t="s">
        <v>39</v>
      </c>
      <c r="E4699" s="40" t="n">
        <v>1.2</v>
      </c>
      <c r="F4699" s="41" t="n">
        <f aca="false">IF(A4699="","",INDEX(Assumptions!$B$16:$B$18,MATCH(C4699,Assumptions!$A$16:$A$18,0)))</f>
        <v>3</v>
      </c>
      <c r="G4699" s="42" t="n">
        <f aca="false">IF(A4699="","",WORKDAY(B4699,F4699))</f>
        <v>46297</v>
      </c>
    </row>
    <row r="4700" customFormat="false" ht="15" hidden="false" customHeight="false" outlineLevel="0" collapsed="false">
      <c r="A4700" s="37" t="n">
        <v>1004699</v>
      </c>
      <c r="B4700" s="38" t="n">
        <v>46294</v>
      </c>
      <c r="C4700" s="39" t="s">
        <v>69</v>
      </c>
      <c r="D4700" s="39" t="s">
        <v>37</v>
      </c>
      <c r="E4700" s="40" t="n">
        <v>4.5</v>
      </c>
      <c r="F4700" s="41" t="n">
        <f aca="false">IF(A4700="","",INDEX(Assumptions!$B$16:$B$18,MATCH(C4700,Assumptions!$A$16:$A$18,0)))</f>
        <v>3</v>
      </c>
      <c r="G4700" s="42" t="n">
        <f aca="false">IF(A4700="","",WORKDAY(B4700,F4700))</f>
        <v>46297</v>
      </c>
    </row>
    <row r="4701" customFormat="false" ht="15" hidden="false" customHeight="false" outlineLevel="0" collapsed="false">
      <c r="A4701" s="37" t="n">
        <v>1004700</v>
      </c>
      <c r="B4701" s="38" t="n">
        <v>46294</v>
      </c>
      <c r="C4701" s="39" t="s">
        <v>69</v>
      </c>
      <c r="D4701" s="39" t="s">
        <v>31</v>
      </c>
      <c r="E4701" s="40" t="n">
        <v>1</v>
      </c>
      <c r="F4701" s="41" t="n">
        <f aca="false">IF(A4701="","",INDEX(Assumptions!$B$16:$B$18,MATCH(C4701,Assumptions!$A$16:$A$18,0)))</f>
        <v>3</v>
      </c>
      <c r="G4701" s="42" t="n">
        <f aca="false">IF(A4701="","",WORKDAY(B4701,F4701))</f>
        <v>46297</v>
      </c>
    </row>
    <row r="4702" customFormat="false" ht="15" hidden="false" customHeight="false" outlineLevel="0" collapsed="false">
      <c r="A4702" s="37" t="n">
        <v>1004701</v>
      </c>
      <c r="B4702" s="38" t="n">
        <v>46294</v>
      </c>
      <c r="C4702" s="39" t="s">
        <v>68</v>
      </c>
      <c r="D4702" s="39" t="s">
        <v>37</v>
      </c>
      <c r="E4702" s="40" t="n">
        <v>3.3</v>
      </c>
      <c r="F4702" s="41" t="n">
        <f aca="false">IF(A4702="","",INDEX(Assumptions!$B$16:$B$18,MATCH(C4702,Assumptions!$A$16:$A$18,0)))</f>
        <v>1</v>
      </c>
      <c r="G4702" s="42" t="n">
        <f aca="false">IF(A4702="","",WORKDAY(B4702,F4702))</f>
        <v>46295</v>
      </c>
    </row>
    <row r="4703" customFormat="false" ht="15" hidden="false" customHeight="false" outlineLevel="0" collapsed="false">
      <c r="A4703" s="37" t="n">
        <v>1004702</v>
      </c>
      <c r="B4703" s="38" t="n">
        <v>46294</v>
      </c>
      <c r="C4703" s="39" t="s">
        <v>69</v>
      </c>
      <c r="D4703" s="39" t="s">
        <v>31</v>
      </c>
      <c r="E4703" s="40" t="n">
        <v>0.7</v>
      </c>
      <c r="F4703" s="41" t="n">
        <f aca="false">IF(A4703="","",INDEX(Assumptions!$B$16:$B$18,MATCH(C4703,Assumptions!$A$16:$A$18,0)))</f>
        <v>3</v>
      </c>
      <c r="G4703" s="42" t="n">
        <f aca="false">IF(A4703="","",WORKDAY(B4703,F4703))</f>
        <v>46297</v>
      </c>
    </row>
    <row r="4704" customFormat="false" ht="15" hidden="false" customHeight="false" outlineLevel="0" collapsed="false">
      <c r="A4704" s="37" t="n">
        <v>1004703</v>
      </c>
      <c r="B4704" s="38" t="n">
        <v>46294</v>
      </c>
      <c r="C4704" s="39" t="s">
        <v>69</v>
      </c>
      <c r="D4704" s="39" t="s">
        <v>39</v>
      </c>
      <c r="E4704" s="40" t="n">
        <v>1.8</v>
      </c>
      <c r="F4704" s="41" t="n">
        <f aca="false">IF(A4704="","",INDEX(Assumptions!$B$16:$B$18,MATCH(C4704,Assumptions!$A$16:$A$18,0)))</f>
        <v>3</v>
      </c>
      <c r="G4704" s="42" t="n">
        <f aca="false">IF(A4704="","",WORKDAY(B4704,F4704))</f>
        <v>46297</v>
      </c>
    </row>
    <row r="4705" customFormat="false" ht="15" hidden="false" customHeight="false" outlineLevel="0" collapsed="false">
      <c r="A4705" s="37" t="n">
        <v>1004704</v>
      </c>
      <c r="B4705" s="38" t="n">
        <v>46294</v>
      </c>
      <c r="C4705" s="39" t="s">
        <v>69</v>
      </c>
      <c r="D4705" s="39" t="s">
        <v>39</v>
      </c>
      <c r="E4705" s="40" t="n">
        <v>0.7</v>
      </c>
      <c r="F4705" s="41" t="n">
        <f aca="false">IF(A4705="","",INDEX(Assumptions!$B$16:$B$18,MATCH(C4705,Assumptions!$A$16:$A$18,0)))</f>
        <v>3</v>
      </c>
      <c r="G4705" s="42" t="n">
        <f aca="false">IF(A4705="","",WORKDAY(B4705,F4705))</f>
        <v>46297</v>
      </c>
    </row>
    <row r="4706" customFormat="false" ht="15" hidden="false" customHeight="false" outlineLevel="0" collapsed="false">
      <c r="A4706" s="37" t="n">
        <v>1004705</v>
      </c>
      <c r="B4706" s="38" t="n">
        <v>46294</v>
      </c>
      <c r="C4706" s="39" t="s">
        <v>68</v>
      </c>
      <c r="D4706" s="39" t="s">
        <v>33</v>
      </c>
      <c r="E4706" s="40" t="n">
        <v>2.6</v>
      </c>
      <c r="F4706" s="41" t="n">
        <f aca="false">IF(A4706="","",INDEX(Assumptions!$B$16:$B$18,MATCH(C4706,Assumptions!$A$16:$A$18,0)))</f>
        <v>1</v>
      </c>
      <c r="G4706" s="42" t="n">
        <f aca="false">IF(A4706="","",WORKDAY(B4706,F4706))</f>
        <v>46295</v>
      </c>
    </row>
    <row r="4707" customFormat="false" ht="15" hidden="false" customHeight="false" outlineLevel="0" collapsed="false">
      <c r="A4707" s="37" t="n">
        <v>1004706</v>
      </c>
      <c r="B4707" s="38" t="n">
        <v>46294</v>
      </c>
      <c r="C4707" s="39" t="s">
        <v>69</v>
      </c>
      <c r="D4707" s="39" t="s">
        <v>33</v>
      </c>
      <c r="E4707" s="40" t="n">
        <v>1.5</v>
      </c>
      <c r="F4707" s="41" t="n">
        <f aca="false">IF(A4707="","",INDEX(Assumptions!$B$16:$B$18,MATCH(C4707,Assumptions!$A$16:$A$18,0)))</f>
        <v>3</v>
      </c>
      <c r="G4707" s="42" t="n">
        <f aca="false">IF(A4707="","",WORKDAY(B4707,F4707))</f>
        <v>46297</v>
      </c>
    </row>
    <row r="4708" customFormat="false" ht="15" hidden="false" customHeight="false" outlineLevel="0" collapsed="false">
      <c r="A4708" s="37" t="n">
        <v>1004707</v>
      </c>
      <c r="B4708" s="38" t="n">
        <v>46294</v>
      </c>
      <c r="C4708" s="39" t="s">
        <v>69</v>
      </c>
      <c r="D4708" s="39" t="s">
        <v>35</v>
      </c>
      <c r="E4708" s="40" t="n">
        <v>4.4</v>
      </c>
      <c r="F4708" s="41" t="n">
        <f aca="false">IF(A4708="","",INDEX(Assumptions!$B$16:$B$18,MATCH(C4708,Assumptions!$A$16:$A$18,0)))</f>
        <v>3</v>
      </c>
      <c r="G4708" s="42" t="n">
        <f aca="false">IF(A4708="","",WORKDAY(B4708,F4708))</f>
        <v>46297</v>
      </c>
    </row>
    <row r="4709" customFormat="false" ht="15" hidden="false" customHeight="false" outlineLevel="0" collapsed="false">
      <c r="A4709" s="37" t="n">
        <v>1004708</v>
      </c>
      <c r="B4709" s="38" t="n">
        <v>46294</v>
      </c>
      <c r="C4709" s="39" t="s">
        <v>68</v>
      </c>
      <c r="D4709" s="39" t="s">
        <v>31</v>
      </c>
      <c r="E4709" s="40" t="n">
        <v>1.4</v>
      </c>
      <c r="F4709" s="41" t="n">
        <f aca="false">IF(A4709="","",INDEX(Assumptions!$B$16:$B$18,MATCH(C4709,Assumptions!$A$16:$A$18,0)))</f>
        <v>1</v>
      </c>
      <c r="G4709" s="42" t="n">
        <f aca="false">IF(A4709="","",WORKDAY(B4709,F4709))</f>
        <v>46295</v>
      </c>
    </row>
    <row r="4710" customFormat="false" ht="15" hidden="false" customHeight="false" outlineLevel="0" collapsed="false">
      <c r="A4710" s="37" t="n">
        <v>1004709</v>
      </c>
      <c r="B4710" s="38" t="n">
        <v>46294</v>
      </c>
      <c r="C4710" s="39" t="s">
        <v>70</v>
      </c>
      <c r="D4710" s="39" t="s">
        <v>33</v>
      </c>
      <c r="E4710" s="40" t="n">
        <v>2.1</v>
      </c>
      <c r="F4710" s="41" t="n">
        <f aca="false">IF(A4710="","",INDEX(Assumptions!$B$16:$B$18,MATCH(C4710,Assumptions!$A$16:$A$18,0)))</f>
        <v>5</v>
      </c>
      <c r="G4710" s="42" t="n">
        <f aca="false">IF(A4710="","",WORKDAY(B4710,F4710))</f>
        <v>46301</v>
      </c>
    </row>
    <row r="4711" customFormat="false" ht="15" hidden="false" customHeight="false" outlineLevel="0" collapsed="false">
      <c r="A4711" s="37" t="n">
        <v>1004710</v>
      </c>
      <c r="B4711" s="38" t="n">
        <v>46294</v>
      </c>
      <c r="C4711" s="39" t="s">
        <v>69</v>
      </c>
      <c r="D4711" s="39" t="s">
        <v>31</v>
      </c>
      <c r="E4711" s="40" t="n">
        <v>2</v>
      </c>
      <c r="F4711" s="41" t="n">
        <f aca="false">IF(A4711="","",INDEX(Assumptions!$B$16:$B$18,MATCH(C4711,Assumptions!$A$16:$A$18,0)))</f>
        <v>3</v>
      </c>
      <c r="G4711" s="42" t="n">
        <f aca="false">IF(A4711="","",WORKDAY(B4711,F4711))</f>
        <v>46297</v>
      </c>
    </row>
    <row r="4712" customFormat="false" ht="15" hidden="false" customHeight="false" outlineLevel="0" collapsed="false">
      <c r="A4712" s="37" t="n">
        <v>1004711</v>
      </c>
      <c r="B4712" s="38" t="n">
        <v>46294</v>
      </c>
      <c r="C4712" s="39" t="s">
        <v>70</v>
      </c>
      <c r="D4712" s="39" t="s">
        <v>39</v>
      </c>
      <c r="E4712" s="40" t="n">
        <v>4.6</v>
      </c>
      <c r="F4712" s="41" t="n">
        <f aca="false">IF(A4712="","",INDEX(Assumptions!$B$16:$B$18,MATCH(C4712,Assumptions!$A$16:$A$18,0)))</f>
        <v>5</v>
      </c>
      <c r="G4712" s="42" t="n">
        <f aca="false">IF(A4712="","",WORKDAY(B4712,F4712))</f>
        <v>46301</v>
      </c>
    </row>
    <row r="4713" customFormat="false" ht="15" hidden="false" customHeight="false" outlineLevel="0" collapsed="false">
      <c r="A4713" s="37" t="n">
        <v>1004712</v>
      </c>
      <c r="B4713" s="38" t="n">
        <v>46294</v>
      </c>
      <c r="C4713" s="39" t="s">
        <v>69</v>
      </c>
      <c r="D4713" s="39" t="s">
        <v>39</v>
      </c>
      <c r="E4713" s="40" t="n">
        <v>1.4</v>
      </c>
      <c r="F4713" s="41" t="n">
        <f aca="false">IF(A4713="","",INDEX(Assumptions!$B$16:$B$18,MATCH(C4713,Assumptions!$A$16:$A$18,0)))</f>
        <v>3</v>
      </c>
      <c r="G4713" s="42" t="n">
        <f aca="false">IF(A4713="","",WORKDAY(B4713,F4713))</f>
        <v>46297</v>
      </c>
    </row>
    <row r="4714" customFormat="false" ht="15" hidden="false" customHeight="false" outlineLevel="0" collapsed="false">
      <c r="A4714" s="37" t="n">
        <v>1004713</v>
      </c>
      <c r="B4714" s="38" t="n">
        <v>46294</v>
      </c>
      <c r="C4714" s="39" t="s">
        <v>68</v>
      </c>
      <c r="D4714" s="39" t="s">
        <v>39</v>
      </c>
      <c r="E4714" s="40" t="n">
        <v>7.1</v>
      </c>
      <c r="F4714" s="41" t="n">
        <f aca="false">IF(A4714="","",INDEX(Assumptions!$B$16:$B$18,MATCH(C4714,Assumptions!$A$16:$A$18,0)))</f>
        <v>1</v>
      </c>
      <c r="G4714" s="42" t="n">
        <f aca="false">IF(A4714="","",WORKDAY(B4714,F4714))</f>
        <v>46295</v>
      </c>
    </row>
    <row r="4715" customFormat="false" ht="15" hidden="false" customHeight="false" outlineLevel="0" collapsed="false">
      <c r="A4715" s="37" t="n">
        <v>1004714</v>
      </c>
      <c r="B4715" s="38" t="n">
        <v>46294</v>
      </c>
      <c r="C4715" s="39" t="s">
        <v>70</v>
      </c>
      <c r="D4715" s="39" t="s">
        <v>31</v>
      </c>
      <c r="E4715" s="40" t="n">
        <v>0.9</v>
      </c>
      <c r="F4715" s="41" t="n">
        <f aca="false">IF(A4715="","",INDEX(Assumptions!$B$16:$B$18,MATCH(C4715,Assumptions!$A$16:$A$18,0)))</f>
        <v>5</v>
      </c>
      <c r="G4715" s="42" t="n">
        <f aca="false">IF(A4715="","",WORKDAY(B4715,F4715))</f>
        <v>46301</v>
      </c>
    </row>
    <row r="4716" customFormat="false" ht="15" hidden="false" customHeight="false" outlineLevel="0" collapsed="false">
      <c r="A4716" s="37" t="n">
        <v>1004715</v>
      </c>
      <c r="B4716" s="38" t="n">
        <v>46294</v>
      </c>
      <c r="C4716" s="39" t="s">
        <v>69</v>
      </c>
      <c r="D4716" s="39" t="s">
        <v>33</v>
      </c>
      <c r="E4716" s="40" t="n">
        <v>10.6</v>
      </c>
      <c r="F4716" s="41" t="n">
        <f aca="false">IF(A4716="","",INDEX(Assumptions!$B$16:$B$18,MATCH(C4716,Assumptions!$A$16:$A$18,0)))</f>
        <v>3</v>
      </c>
      <c r="G4716" s="42" t="n">
        <f aca="false">IF(A4716="","",WORKDAY(B4716,F4716))</f>
        <v>46297</v>
      </c>
    </row>
    <row r="4717" customFormat="false" ht="15" hidden="false" customHeight="false" outlineLevel="0" collapsed="false">
      <c r="A4717" s="37" t="n">
        <v>1004716</v>
      </c>
      <c r="B4717" s="38" t="n">
        <v>46294</v>
      </c>
      <c r="C4717" s="39" t="s">
        <v>68</v>
      </c>
      <c r="D4717" s="39" t="s">
        <v>31</v>
      </c>
      <c r="E4717" s="40" t="n">
        <v>1</v>
      </c>
      <c r="F4717" s="41" t="n">
        <f aca="false">IF(A4717="","",INDEX(Assumptions!$B$16:$B$18,MATCH(C4717,Assumptions!$A$16:$A$18,0)))</f>
        <v>1</v>
      </c>
      <c r="G4717" s="42" t="n">
        <f aca="false">IF(A4717="","",WORKDAY(B4717,F4717))</f>
        <v>46295</v>
      </c>
    </row>
    <row r="4718" customFormat="false" ht="15" hidden="false" customHeight="false" outlineLevel="0" collapsed="false">
      <c r="A4718" s="37" t="n">
        <v>1004717</v>
      </c>
      <c r="B4718" s="38" t="n">
        <v>46294</v>
      </c>
      <c r="C4718" s="39" t="s">
        <v>68</v>
      </c>
      <c r="D4718" s="39" t="s">
        <v>37</v>
      </c>
      <c r="E4718" s="40" t="n">
        <v>1.6</v>
      </c>
      <c r="F4718" s="41" t="n">
        <f aca="false">IF(A4718="","",INDEX(Assumptions!$B$16:$B$18,MATCH(C4718,Assumptions!$A$16:$A$18,0)))</f>
        <v>1</v>
      </c>
      <c r="G4718" s="42" t="n">
        <f aca="false">IF(A4718="","",WORKDAY(B4718,F4718))</f>
        <v>46295</v>
      </c>
    </row>
    <row r="4719" customFormat="false" ht="15" hidden="false" customHeight="false" outlineLevel="0" collapsed="false">
      <c r="A4719" s="37" t="n">
        <v>1004718</v>
      </c>
      <c r="B4719" s="38" t="n">
        <v>46294</v>
      </c>
      <c r="C4719" s="39" t="s">
        <v>69</v>
      </c>
      <c r="D4719" s="39" t="s">
        <v>33</v>
      </c>
      <c r="E4719" s="40" t="n">
        <v>4.1</v>
      </c>
      <c r="F4719" s="41" t="n">
        <f aca="false">IF(A4719="","",INDEX(Assumptions!$B$16:$B$18,MATCH(C4719,Assumptions!$A$16:$A$18,0)))</f>
        <v>3</v>
      </c>
      <c r="G4719" s="42" t="n">
        <f aca="false">IF(A4719="","",WORKDAY(B4719,F4719))</f>
        <v>46297</v>
      </c>
    </row>
    <row r="4720" customFormat="false" ht="15" hidden="false" customHeight="false" outlineLevel="0" collapsed="false">
      <c r="A4720" s="37" t="n">
        <v>1004719</v>
      </c>
      <c r="B4720" s="38" t="n">
        <v>46294</v>
      </c>
      <c r="C4720" s="39" t="s">
        <v>69</v>
      </c>
      <c r="D4720" s="39" t="s">
        <v>35</v>
      </c>
      <c r="E4720" s="40" t="n">
        <v>2.2</v>
      </c>
      <c r="F4720" s="41" t="n">
        <f aca="false">IF(A4720="","",INDEX(Assumptions!$B$16:$B$18,MATCH(C4720,Assumptions!$A$16:$A$18,0)))</f>
        <v>3</v>
      </c>
      <c r="G4720" s="42" t="n">
        <f aca="false">IF(A4720="","",WORKDAY(B4720,F4720))</f>
        <v>46297</v>
      </c>
    </row>
    <row r="4721" customFormat="false" ht="15" hidden="false" customHeight="false" outlineLevel="0" collapsed="false">
      <c r="A4721" s="37" t="n">
        <v>1004720</v>
      </c>
      <c r="B4721" s="38" t="n">
        <v>46294</v>
      </c>
      <c r="C4721" s="39" t="s">
        <v>70</v>
      </c>
      <c r="D4721" s="39" t="s">
        <v>39</v>
      </c>
      <c r="E4721" s="40" t="n">
        <v>1.6</v>
      </c>
      <c r="F4721" s="41" t="n">
        <f aca="false">IF(A4721="","",INDEX(Assumptions!$B$16:$B$18,MATCH(C4721,Assumptions!$A$16:$A$18,0)))</f>
        <v>5</v>
      </c>
      <c r="G4721" s="42" t="n">
        <f aca="false">IF(A4721="","",WORKDAY(B4721,F4721))</f>
        <v>46301</v>
      </c>
    </row>
    <row r="4722" customFormat="false" ht="15" hidden="false" customHeight="false" outlineLevel="0" collapsed="false">
      <c r="A4722" s="37" t="n">
        <v>1004721</v>
      </c>
      <c r="B4722" s="38" t="n">
        <v>46294</v>
      </c>
      <c r="C4722" s="39" t="s">
        <v>69</v>
      </c>
      <c r="D4722" s="39" t="s">
        <v>31</v>
      </c>
      <c r="E4722" s="40" t="n">
        <v>1.8</v>
      </c>
      <c r="F4722" s="41" t="n">
        <f aca="false">IF(A4722="","",INDEX(Assumptions!$B$16:$B$18,MATCH(C4722,Assumptions!$A$16:$A$18,0)))</f>
        <v>3</v>
      </c>
      <c r="G4722" s="42" t="n">
        <f aca="false">IF(A4722="","",WORKDAY(B4722,F4722))</f>
        <v>46297</v>
      </c>
    </row>
    <row r="4723" customFormat="false" ht="15" hidden="false" customHeight="false" outlineLevel="0" collapsed="false">
      <c r="A4723" s="37" t="n">
        <v>1004722</v>
      </c>
      <c r="B4723" s="38" t="n">
        <v>46294</v>
      </c>
      <c r="C4723" s="39" t="s">
        <v>69</v>
      </c>
      <c r="D4723" s="39" t="s">
        <v>37</v>
      </c>
      <c r="E4723" s="40" t="n">
        <v>7</v>
      </c>
      <c r="F4723" s="41" t="n">
        <f aca="false">IF(A4723="","",INDEX(Assumptions!$B$16:$B$18,MATCH(C4723,Assumptions!$A$16:$A$18,0)))</f>
        <v>3</v>
      </c>
      <c r="G4723" s="42" t="n">
        <f aca="false">IF(A4723="","",WORKDAY(B4723,F4723))</f>
        <v>46297</v>
      </c>
    </row>
    <row r="4724" customFormat="false" ht="15" hidden="false" customHeight="false" outlineLevel="0" collapsed="false">
      <c r="A4724" s="37" t="n">
        <v>1004723</v>
      </c>
      <c r="B4724" s="38" t="n">
        <v>46294</v>
      </c>
      <c r="C4724" s="39" t="s">
        <v>69</v>
      </c>
      <c r="D4724" s="39" t="s">
        <v>37</v>
      </c>
      <c r="E4724" s="40" t="n">
        <v>3.1</v>
      </c>
      <c r="F4724" s="41" t="n">
        <f aca="false">IF(A4724="","",INDEX(Assumptions!$B$16:$B$18,MATCH(C4724,Assumptions!$A$16:$A$18,0)))</f>
        <v>3</v>
      </c>
      <c r="G4724" s="42" t="n">
        <f aca="false">IF(A4724="","",WORKDAY(B4724,F4724))</f>
        <v>46297</v>
      </c>
    </row>
    <row r="4725" customFormat="false" ht="15" hidden="false" customHeight="false" outlineLevel="0" collapsed="false">
      <c r="A4725" s="37" t="n">
        <v>1004724</v>
      </c>
      <c r="B4725" s="38" t="n">
        <v>46294</v>
      </c>
      <c r="C4725" s="39" t="s">
        <v>69</v>
      </c>
      <c r="D4725" s="39" t="s">
        <v>39</v>
      </c>
      <c r="E4725" s="40" t="n">
        <v>1.8</v>
      </c>
      <c r="F4725" s="41" t="n">
        <f aca="false">IF(A4725="","",INDEX(Assumptions!$B$16:$B$18,MATCH(C4725,Assumptions!$A$16:$A$18,0)))</f>
        <v>3</v>
      </c>
      <c r="G4725" s="42" t="n">
        <f aca="false">IF(A4725="","",WORKDAY(B4725,F4725))</f>
        <v>46297</v>
      </c>
    </row>
    <row r="4726" customFormat="false" ht="15" hidden="false" customHeight="false" outlineLevel="0" collapsed="false">
      <c r="A4726" s="37" t="n">
        <v>1004725</v>
      </c>
      <c r="B4726" s="38" t="n">
        <v>46294</v>
      </c>
      <c r="C4726" s="39" t="s">
        <v>69</v>
      </c>
      <c r="D4726" s="39" t="s">
        <v>37</v>
      </c>
      <c r="E4726" s="40" t="n">
        <v>6.7</v>
      </c>
      <c r="F4726" s="41" t="n">
        <f aca="false">IF(A4726="","",INDEX(Assumptions!$B$16:$B$18,MATCH(C4726,Assumptions!$A$16:$A$18,0)))</f>
        <v>3</v>
      </c>
      <c r="G4726" s="42" t="n">
        <f aca="false">IF(A4726="","",WORKDAY(B4726,F4726))</f>
        <v>46297</v>
      </c>
    </row>
    <row r="4727" customFormat="false" ht="15" hidden="false" customHeight="false" outlineLevel="0" collapsed="false">
      <c r="A4727" s="37" t="n">
        <v>1004726</v>
      </c>
      <c r="B4727" s="38" t="n">
        <v>46294</v>
      </c>
      <c r="C4727" s="39" t="s">
        <v>69</v>
      </c>
      <c r="D4727" s="39" t="s">
        <v>37</v>
      </c>
      <c r="E4727" s="40" t="n">
        <v>1.6</v>
      </c>
      <c r="F4727" s="41" t="n">
        <f aca="false">IF(A4727="","",INDEX(Assumptions!$B$16:$B$18,MATCH(C4727,Assumptions!$A$16:$A$18,0)))</f>
        <v>3</v>
      </c>
      <c r="G4727" s="42" t="n">
        <f aca="false">IF(A4727="","",WORKDAY(B4727,F4727))</f>
        <v>46297</v>
      </c>
    </row>
    <row r="4728" customFormat="false" ht="15" hidden="false" customHeight="false" outlineLevel="0" collapsed="false">
      <c r="A4728" s="37" t="n">
        <v>1004727</v>
      </c>
      <c r="B4728" s="38" t="n">
        <v>46294</v>
      </c>
      <c r="C4728" s="39" t="s">
        <v>69</v>
      </c>
      <c r="D4728" s="39" t="s">
        <v>33</v>
      </c>
      <c r="E4728" s="40" t="n">
        <v>2.3</v>
      </c>
      <c r="F4728" s="41" t="n">
        <f aca="false">IF(A4728="","",INDEX(Assumptions!$B$16:$B$18,MATCH(C4728,Assumptions!$A$16:$A$18,0)))</f>
        <v>3</v>
      </c>
      <c r="G4728" s="42" t="n">
        <f aca="false">IF(A4728="","",WORKDAY(B4728,F4728))</f>
        <v>46297</v>
      </c>
    </row>
    <row r="4729" customFormat="false" ht="15" hidden="false" customHeight="false" outlineLevel="0" collapsed="false">
      <c r="A4729" s="37" t="n">
        <v>1004728</v>
      </c>
      <c r="B4729" s="38" t="n">
        <v>46294</v>
      </c>
      <c r="C4729" s="39" t="s">
        <v>69</v>
      </c>
      <c r="D4729" s="39" t="s">
        <v>35</v>
      </c>
      <c r="E4729" s="40" t="n">
        <v>2.3</v>
      </c>
      <c r="F4729" s="41" t="n">
        <f aca="false">IF(A4729="","",INDEX(Assumptions!$B$16:$B$18,MATCH(C4729,Assumptions!$A$16:$A$18,0)))</f>
        <v>3</v>
      </c>
      <c r="G4729" s="42" t="n">
        <f aca="false">IF(A4729="","",WORKDAY(B4729,F4729))</f>
        <v>46297</v>
      </c>
    </row>
    <row r="4730" customFormat="false" ht="15" hidden="false" customHeight="false" outlineLevel="0" collapsed="false">
      <c r="A4730" s="37" t="n">
        <v>1004729</v>
      </c>
      <c r="B4730" s="38" t="n">
        <v>46294</v>
      </c>
      <c r="C4730" s="39" t="s">
        <v>69</v>
      </c>
      <c r="D4730" s="39" t="s">
        <v>37</v>
      </c>
      <c r="E4730" s="40" t="n">
        <v>1.6</v>
      </c>
      <c r="F4730" s="41" t="n">
        <f aca="false">IF(A4730="","",INDEX(Assumptions!$B$16:$B$18,MATCH(C4730,Assumptions!$A$16:$A$18,0)))</f>
        <v>3</v>
      </c>
      <c r="G4730" s="42" t="n">
        <f aca="false">IF(A4730="","",WORKDAY(B4730,F4730))</f>
        <v>46297</v>
      </c>
    </row>
    <row r="4731" customFormat="false" ht="15" hidden="false" customHeight="false" outlineLevel="0" collapsed="false">
      <c r="A4731" s="37" t="n">
        <v>1004730</v>
      </c>
      <c r="B4731" s="38" t="n">
        <v>46294</v>
      </c>
      <c r="C4731" s="39" t="s">
        <v>70</v>
      </c>
      <c r="D4731" s="39" t="s">
        <v>31</v>
      </c>
      <c r="E4731" s="40" t="n">
        <v>1.8</v>
      </c>
      <c r="F4731" s="41" t="n">
        <f aca="false">IF(A4731="","",INDEX(Assumptions!$B$16:$B$18,MATCH(C4731,Assumptions!$A$16:$A$18,0)))</f>
        <v>5</v>
      </c>
      <c r="G4731" s="42" t="n">
        <f aca="false">IF(A4731="","",WORKDAY(B4731,F4731))</f>
        <v>46301</v>
      </c>
    </row>
    <row r="4732" customFormat="false" ht="15" hidden="false" customHeight="false" outlineLevel="0" collapsed="false">
      <c r="A4732" s="37" t="n">
        <v>1004731</v>
      </c>
      <c r="B4732" s="38" t="n">
        <v>46294</v>
      </c>
      <c r="C4732" s="39" t="s">
        <v>70</v>
      </c>
      <c r="D4732" s="39" t="s">
        <v>37</v>
      </c>
      <c r="E4732" s="40" t="n">
        <v>1.1</v>
      </c>
      <c r="F4732" s="41" t="n">
        <f aca="false">IF(A4732="","",INDEX(Assumptions!$B$16:$B$18,MATCH(C4732,Assumptions!$A$16:$A$18,0)))</f>
        <v>5</v>
      </c>
      <c r="G4732" s="42" t="n">
        <f aca="false">IF(A4732="","",WORKDAY(B4732,F4732))</f>
        <v>46301</v>
      </c>
    </row>
    <row r="4733" customFormat="false" ht="15" hidden="false" customHeight="false" outlineLevel="0" collapsed="false">
      <c r="A4733" s="37" t="n">
        <v>1004732</v>
      </c>
      <c r="B4733" s="38" t="n">
        <v>46294</v>
      </c>
      <c r="C4733" s="39" t="s">
        <v>69</v>
      </c>
      <c r="D4733" s="39" t="s">
        <v>37</v>
      </c>
      <c r="E4733" s="40" t="n">
        <v>1.5</v>
      </c>
      <c r="F4733" s="41" t="n">
        <f aca="false">IF(A4733="","",INDEX(Assumptions!$B$16:$B$18,MATCH(C4733,Assumptions!$A$16:$A$18,0)))</f>
        <v>3</v>
      </c>
      <c r="G4733" s="42" t="n">
        <f aca="false">IF(A4733="","",WORKDAY(B4733,F4733))</f>
        <v>46297</v>
      </c>
    </row>
    <row r="4734" customFormat="false" ht="15" hidden="false" customHeight="false" outlineLevel="0" collapsed="false">
      <c r="A4734" s="37" t="n">
        <v>1004733</v>
      </c>
      <c r="B4734" s="38" t="n">
        <v>46294</v>
      </c>
      <c r="C4734" s="39" t="s">
        <v>70</v>
      </c>
      <c r="D4734" s="39" t="s">
        <v>31</v>
      </c>
      <c r="E4734" s="40" t="n">
        <v>3.3</v>
      </c>
      <c r="F4734" s="41" t="n">
        <f aca="false">IF(A4734="","",INDEX(Assumptions!$B$16:$B$18,MATCH(C4734,Assumptions!$A$16:$A$18,0)))</f>
        <v>5</v>
      </c>
      <c r="G4734" s="42" t="n">
        <f aca="false">IF(A4734="","",WORKDAY(B4734,F4734))</f>
        <v>46301</v>
      </c>
    </row>
    <row r="4735" customFormat="false" ht="15" hidden="false" customHeight="false" outlineLevel="0" collapsed="false">
      <c r="A4735" s="37" t="n">
        <v>1004734</v>
      </c>
      <c r="B4735" s="38" t="n">
        <v>46294</v>
      </c>
      <c r="C4735" s="39" t="s">
        <v>69</v>
      </c>
      <c r="D4735" s="39" t="s">
        <v>31</v>
      </c>
      <c r="E4735" s="40" t="n">
        <v>0.9</v>
      </c>
      <c r="F4735" s="41" t="n">
        <f aca="false">IF(A4735="","",INDEX(Assumptions!$B$16:$B$18,MATCH(C4735,Assumptions!$A$16:$A$18,0)))</f>
        <v>3</v>
      </c>
      <c r="G4735" s="42" t="n">
        <f aca="false">IF(A4735="","",WORKDAY(B4735,F4735))</f>
        <v>46297</v>
      </c>
    </row>
    <row r="4736" customFormat="false" ht="15" hidden="false" customHeight="false" outlineLevel="0" collapsed="false">
      <c r="A4736" s="37" t="n">
        <v>1004735</v>
      </c>
      <c r="B4736" s="38" t="n">
        <v>46294</v>
      </c>
      <c r="C4736" s="39" t="s">
        <v>69</v>
      </c>
      <c r="D4736" s="39" t="s">
        <v>31</v>
      </c>
      <c r="E4736" s="40" t="n">
        <v>1.6</v>
      </c>
      <c r="F4736" s="41" t="n">
        <f aca="false">IF(A4736="","",INDEX(Assumptions!$B$16:$B$18,MATCH(C4736,Assumptions!$A$16:$A$18,0)))</f>
        <v>3</v>
      </c>
      <c r="G4736" s="42" t="n">
        <f aca="false">IF(A4736="","",WORKDAY(B4736,F4736))</f>
        <v>46297</v>
      </c>
    </row>
    <row r="4737" customFormat="false" ht="15" hidden="false" customHeight="false" outlineLevel="0" collapsed="false">
      <c r="A4737" s="37" t="n">
        <v>1004736</v>
      </c>
      <c r="B4737" s="38" t="n">
        <v>46294</v>
      </c>
      <c r="C4737" s="39" t="s">
        <v>69</v>
      </c>
      <c r="D4737" s="39" t="s">
        <v>37</v>
      </c>
      <c r="E4737" s="40" t="n">
        <v>2</v>
      </c>
      <c r="F4737" s="41" t="n">
        <f aca="false">IF(A4737="","",INDEX(Assumptions!$B$16:$B$18,MATCH(C4737,Assumptions!$A$16:$A$18,0)))</f>
        <v>3</v>
      </c>
      <c r="G4737" s="42" t="n">
        <f aca="false">IF(A4737="","",WORKDAY(B4737,F4737))</f>
        <v>46297</v>
      </c>
    </row>
    <row r="4738" customFormat="false" ht="15" hidden="false" customHeight="false" outlineLevel="0" collapsed="false">
      <c r="A4738" s="37" t="n">
        <v>1004737</v>
      </c>
      <c r="B4738" s="38" t="n">
        <v>46294</v>
      </c>
      <c r="C4738" s="39" t="s">
        <v>69</v>
      </c>
      <c r="D4738" s="39" t="s">
        <v>39</v>
      </c>
      <c r="E4738" s="40" t="n">
        <v>2.2</v>
      </c>
      <c r="F4738" s="41" t="n">
        <f aca="false">IF(A4738="","",INDEX(Assumptions!$B$16:$B$18,MATCH(C4738,Assumptions!$A$16:$A$18,0)))</f>
        <v>3</v>
      </c>
      <c r="G4738" s="42" t="n">
        <f aca="false">IF(A4738="","",WORKDAY(B4738,F4738))</f>
        <v>46297</v>
      </c>
    </row>
    <row r="4739" customFormat="false" ht="15" hidden="false" customHeight="false" outlineLevel="0" collapsed="false">
      <c r="A4739" s="37" t="n">
        <v>1004738</v>
      </c>
      <c r="B4739" s="38" t="n">
        <v>46294</v>
      </c>
      <c r="C4739" s="39" t="s">
        <v>69</v>
      </c>
      <c r="D4739" s="39" t="s">
        <v>39</v>
      </c>
      <c r="E4739" s="40" t="n">
        <v>1.4</v>
      </c>
      <c r="F4739" s="41" t="n">
        <f aca="false">IF(A4739="","",INDEX(Assumptions!$B$16:$B$18,MATCH(C4739,Assumptions!$A$16:$A$18,0)))</f>
        <v>3</v>
      </c>
      <c r="G4739" s="42" t="n">
        <f aca="false">IF(A4739="","",WORKDAY(B4739,F4739))</f>
        <v>46297</v>
      </c>
    </row>
    <row r="4740" customFormat="false" ht="15" hidden="false" customHeight="false" outlineLevel="0" collapsed="false">
      <c r="A4740" s="37" t="n">
        <v>1004739</v>
      </c>
      <c r="B4740" s="38" t="n">
        <v>46294</v>
      </c>
      <c r="C4740" s="39" t="s">
        <v>68</v>
      </c>
      <c r="D4740" s="39" t="s">
        <v>33</v>
      </c>
      <c r="E4740" s="40" t="n">
        <v>5.8</v>
      </c>
      <c r="F4740" s="41" t="n">
        <f aca="false">IF(A4740="","",INDEX(Assumptions!$B$16:$B$18,MATCH(C4740,Assumptions!$A$16:$A$18,0)))</f>
        <v>1</v>
      </c>
      <c r="G4740" s="42" t="n">
        <f aca="false">IF(A4740="","",WORKDAY(B4740,F4740))</f>
        <v>46295</v>
      </c>
    </row>
    <row r="4741" customFormat="false" ht="15" hidden="false" customHeight="false" outlineLevel="0" collapsed="false">
      <c r="A4741" s="37" t="n">
        <v>1004740</v>
      </c>
      <c r="B4741" s="38" t="n">
        <v>46294</v>
      </c>
      <c r="C4741" s="39" t="s">
        <v>69</v>
      </c>
      <c r="D4741" s="39" t="s">
        <v>37</v>
      </c>
      <c r="E4741" s="40" t="n">
        <v>2.8</v>
      </c>
      <c r="F4741" s="41" t="n">
        <f aca="false">IF(A4741="","",INDEX(Assumptions!$B$16:$B$18,MATCH(C4741,Assumptions!$A$16:$A$18,0)))</f>
        <v>3</v>
      </c>
      <c r="G4741" s="42" t="n">
        <f aca="false">IF(A4741="","",WORKDAY(B4741,F4741))</f>
        <v>46297</v>
      </c>
    </row>
    <row r="4742" customFormat="false" ht="15" hidden="false" customHeight="false" outlineLevel="0" collapsed="false">
      <c r="A4742" s="37" t="n">
        <v>1004741</v>
      </c>
      <c r="B4742" s="38" t="n">
        <v>46294</v>
      </c>
      <c r="C4742" s="39" t="s">
        <v>69</v>
      </c>
      <c r="D4742" s="39" t="s">
        <v>39</v>
      </c>
      <c r="E4742" s="40" t="n">
        <v>0.4</v>
      </c>
      <c r="F4742" s="41" t="n">
        <f aca="false">IF(A4742="","",INDEX(Assumptions!$B$16:$B$18,MATCH(C4742,Assumptions!$A$16:$A$18,0)))</f>
        <v>3</v>
      </c>
      <c r="G4742" s="42" t="n">
        <f aca="false">IF(A4742="","",WORKDAY(B4742,F4742))</f>
        <v>46297</v>
      </c>
    </row>
    <row r="4743" customFormat="false" ht="15" hidden="false" customHeight="false" outlineLevel="0" collapsed="false">
      <c r="A4743" s="37" t="n">
        <v>1004742</v>
      </c>
      <c r="B4743" s="38" t="n">
        <v>46294</v>
      </c>
      <c r="C4743" s="39" t="s">
        <v>69</v>
      </c>
      <c r="D4743" s="39" t="s">
        <v>31</v>
      </c>
      <c r="E4743" s="40" t="n">
        <v>2.1</v>
      </c>
      <c r="F4743" s="41" t="n">
        <f aca="false">IF(A4743="","",INDEX(Assumptions!$B$16:$B$18,MATCH(C4743,Assumptions!$A$16:$A$18,0)))</f>
        <v>3</v>
      </c>
      <c r="G4743" s="42" t="n">
        <f aca="false">IF(A4743="","",WORKDAY(B4743,F4743))</f>
        <v>46297</v>
      </c>
    </row>
    <row r="4744" customFormat="false" ht="15" hidden="false" customHeight="false" outlineLevel="0" collapsed="false">
      <c r="A4744" s="37" t="n">
        <v>1004743</v>
      </c>
      <c r="B4744" s="38" t="n">
        <v>46294</v>
      </c>
      <c r="C4744" s="39" t="s">
        <v>69</v>
      </c>
      <c r="D4744" s="39" t="s">
        <v>31</v>
      </c>
      <c r="E4744" s="40" t="n">
        <v>1.1</v>
      </c>
      <c r="F4744" s="41" t="n">
        <f aca="false">IF(A4744="","",INDEX(Assumptions!$B$16:$B$18,MATCH(C4744,Assumptions!$A$16:$A$18,0)))</f>
        <v>3</v>
      </c>
      <c r="G4744" s="42" t="n">
        <f aca="false">IF(A4744="","",WORKDAY(B4744,F4744))</f>
        <v>46297</v>
      </c>
    </row>
    <row r="4745" customFormat="false" ht="15" hidden="false" customHeight="false" outlineLevel="0" collapsed="false">
      <c r="A4745" s="37" t="n">
        <v>1004744</v>
      </c>
      <c r="B4745" s="38" t="n">
        <v>46294</v>
      </c>
      <c r="C4745" s="39" t="s">
        <v>69</v>
      </c>
      <c r="D4745" s="39" t="s">
        <v>39</v>
      </c>
      <c r="E4745" s="40" t="n">
        <v>0.4</v>
      </c>
      <c r="F4745" s="41" t="n">
        <f aca="false">IF(A4745="","",INDEX(Assumptions!$B$16:$B$18,MATCH(C4745,Assumptions!$A$16:$A$18,0)))</f>
        <v>3</v>
      </c>
      <c r="G4745" s="42" t="n">
        <f aca="false">IF(A4745="","",WORKDAY(B4745,F4745))</f>
        <v>46297</v>
      </c>
    </row>
    <row r="4746" customFormat="false" ht="15" hidden="false" customHeight="false" outlineLevel="0" collapsed="false">
      <c r="A4746" s="37" t="n">
        <v>1004745</v>
      </c>
      <c r="B4746" s="38" t="n">
        <v>46294</v>
      </c>
      <c r="C4746" s="39" t="s">
        <v>69</v>
      </c>
      <c r="D4746" s="39" t="s">
        <v>35</v>
      </c>
      <c r="E4746" s="40" t="n">
        <v>1.2</v>
      </c>
      <c r="F4746" s="41" t="n">
        <f aca="false">IF(A4746="","",INDEX(Assumptions!$B$16:$B$18,MATCH(C4746,Assumptions!$A$16:$A$18,0)))</f>
        <v>3</v>
      </c>
      <c r="G4746" s="42" t="n">
        <f aca="false">IF(A4746="","",WORKDAY(B4746,F4746))</f>
        <v>46297</v>
      </c>
    </row>
    <row r="4747" customFormat="false" ht="15" hidden="false" customHeight="false" outlineLevel="0" collapsed="false">
      <c r="A4747" s="37" t="n">
        <v>1004746</v>
      </c>
      <c r="B4747" s="38" t="n">
        <v>46294</v>
      </c>
      <c r="C4747" s="39" t="s">
        <v>70</v>
      </c>
      <c r="D4747" s="39" t="s">
        <v>35</v>
      </c>
      <c r="E4747" s="40" t="n">
        <v>0.5</v>
      </c>
      <c r="F4747" s="41" t="n">
        <f aca="false">IF(A4747="","",INDEX(Assumptions!$B$16:$B$18,MATCH(C4747,Assumptions!$A$16:$A$18,0)))</f>
        <v>5</v>
      </c>
      <c r="G4747" s="42" t="n">
        <f aca="false">IF(A4747="","",WORKDAY(B4747,F4747))</f>
        <v>46301</v>
      </c>
    </row>
    <row r="4748" customFormat="false" ht="15" hidden="false" customHeight="false" outlineLevel="0" collapsed="false">
      <c r="A4748" s="37" t="n">
        <v>1004747</v>
      </c>
      <c r="B4748" s="38" t="n">
        <v>46294</v>
      </c>
      <c r="C4748" s="39" t="s">
        <v>68</v>
      </c>
      <c r="D4748" s="39" t="s">
        <v>31</v>
      </c>
      <c r="E4748" s="40" t="n">
        <v>2.1</v>
      </c>
      <c r="F4748" s="41" t="n">
        <f aca="false">IF(A4748="","",INDEX(Assumptions!$B$16:$B$18,MATCH(C4748,Assumptions!$A$16:$A$18,0)))</f>
        <v>1</v>
      </c>
      <c r="G4748" s="42" t="n">
        <f aca="false">IF(A4748="","",WORKDAY(B4748,F4748))</f>
        <v>46295</v>
      </c>
    </row>
    <row r="4749" customFormat="false" ht="15" hidden="false" customHeight="false" outlineLevel="0" collapsed="false">
      <c r="A4749" s="37" t="n">
        <v>1004748</v>
      </c>
      <c r="B4749" s="38" t="n">
        <v>46294</v>
      </c>
      <c r="C4749" s="39" t="s">
        <v>70</v>
      </c>
      <c r="D4749" s="39" t="s">
        <v>31</v>
      </c>
      <c r="E4749" s="40" t="n">
        <v>5.7</v>
      </c>
      <c r="F4749" s="41" t="n">
        <f aca="false">IF(A4749="","",INDEX(Assumptions!$B$16:$B$18,MATCH(C4749,Assumptions!$A$16:$A$18,0)))</f>
        <v>5</v>
      </c>
      <c r="G4749" s="42" t="n">
        <f aca="false">IF(A4749="","",WORKDAY(B4749,F4749))</f>
        <v>46301</v>
      </c>
    </row>
    <row r="4750" customFormat="false" ht="15" hidden="false" customHeight="false" outlineLevel="0" collapsed="false">
      <c r="A4750" s="37" t="n">
        <v>1004749</v>
      </c>
      <c r="B4750" s="38" t="n">
        <v>46294</v>
      </c>
      <c r="C4750" s="39" t="s">
        <v>69</v>
      </c>
      <c r="D4750" s="39" t="s">
        <v>33</v>
      </c>
      <c r="E4750" s="40" t="n">
        <v>1.5</v>
      </c>
      <c r="F4750" s="41" t="n">
        <f aca="false">IF(A4750="","",INDEX(Assumptions!$B$16:$B$18,MATCH(C4750,Assumptions!$A$16:$A$18,0)))</f>
        <v>3</v>
      </c>
      <c r="G4750" s="42" t="n">
        <f aca="false">IF(A4750="","",WORKDAY(B4750,F4750))</f>
        <v>46297</v>
      </c>
    </row>
    <row r="4751" customFormat="false" ht="15" hidden="false" customHeight="false" outlineLevel="0" collapsed="false">
      <c r="A4751" s="37" t="n">
        <v>1004750</v>
      </c>
      <c r="B4751" s="38" t="n">
        <v>46294</v>
      </c>
      <c r="C4751" s="39" t="s">
        <v>69</v>
      </c>
      <c r="D4751" s="39" t="s">
        <v>35</v>
      </c>
      <c r="E4751" s="40" t="n">
        <v>0.9</v>
      </c>
      <c r="F4751" s="41" t="n">
        <f aca="false">IF(A4751="","",INDEX(Assumptions!$B$16:$B$18,MATCH(C4751,Assumptions!$A$16:$A$18,0)))</f>
        <v>3</v>
      </c>
      <c r="G4751" s="42" t="n">
        <f aca="false">IF(A4751="","",WORKDAY(B4751,F4751))</f>
        <v>46297</v>
      </c>
    </row>
    <row r="4752" customFormat="false" ht="15" hidden="false" customHeight="false" outlineLevel="0" collapsed="false">
      <c r="A4752" s="37" t="n">
        <v>1004751</v>
      </c>
      <c r="B4752" s="38" t="n">
        <v>46294</v>
      </c>
      <c r="C4752" s="39" t="s">
        <v>69</v>
      </c>
      <c r="D4752" s="39" t="s">
        <v>37</v>
      </c>
      <c r="E4752" s="40" t="n">
        <v>2.3</v>
      </c>
      <c r="F4752" s="41" t="n">
        <f aca="false">IF(A4752="","",INDEX(Assumptions!$B$16:$B$18,MATCH(C4752,Assumptions!$A$16:$A$18,0)))</f>
        <v>3</v>
      </c>
      <c r="G4752" s="42" t="n">
        <f aca="false">IF(A4752="","",WORKDAY(B4752,F4752))</f>
        <v>46297</v>
      </c>
    </row>
    <row r="4753" customFormat="false" ht="15" hidden="false" customHeight="false" outlineLevel="0" collapsed="false">
      <c r="A4753" s="37" t="n">
        <v>1004752</v>
      </c>
      <c r="B4753" s="38" t="n">
        <v>46294</v>
      </c>
      <c r="C4753" s="39" t="s">
        <v>68</v>
      </c>
      <c r="D4753" s="39" t="s">
        <v>39</v>
      </c>
      <c r="E4753" s="40" t="n">
        <v>2.9</v>
      </c>
      <c r="F4753" s="41" t="n">
        <f aca="false">IF(A4753="","",INDEX(Assumptions!$B$16:$B$18,MATCH(C4753,Assumptions!$A$16:$A$18,0)))</f>
        <v>1</v>
      </c>
      <c r="G4753" s="42" t="n">
        <f aca="false">IF(A4753="","",WORKDAY(B4753,F4753))</f>
        <v>46295</v>
      </c>
    </row>
    <row r="4754" customFormat="false" ht="15" hidden="false" customHeight="false" outlineLevel="0" collapsed="false">
      <c r="A4754" s="37" t="n">
        <v>1004753</v>
      </c>
      <c r="B4754" s="38" t="n">
        <v>46294</v>
      </c>
      <c r="C4754" s="39" t="s">
        <v>69</v>
      </c>
      <c r="D4754" s="39" t="s">
        <v>37</v>
      </c>
      <c r="E4754" s="40" t="n">
        <v>3.5</v>
      </c>
      <c r="F4754" s="41" t="n">
        <f aca="false">IF(A4754="","",INDEX(Assumptions!$B$16:$B$18,MATCH(C4754,Assumptions!$A$16:$A$18,0)))</f>
        <v>3</v>
      </c>
      <c r="G4754" s="42" t="n">
        <f aca="false">IF(A4754="","",WORKDAY(B4754,F4754))</f>
        <v>46297</v>
      </c>
    </row>
    <row r="4755" customFormat="false" ht="15" hidden="false" customHeight="false" outlineLevel="0" collapsed="false">
      <c r="A4755" s="37" t="n">
        <v>1004754</v>
      </c>
      <c r="B4755" s="38" t="n">
        <v>46294</v>
      </c>
      <c r="C4755" s="39" t="s">
        <v>69</v>
      </c>
      <c r="D4755" s="39" t="s">
        <v>31</v>
      </c>
      <c r="E4755" s="40" t="n">
        <v>1.1</v>
      </c>
      <c r="F4755" s="41" t="n">
        <f aca="false">IF(A4755="","",INDEX(Assumptions!$B$16:$B$18,MATCH(C4755,Assumptions!$A$16:$A$18,0)))</f>
        <v>3</v>
      </c>
      <c r="G4755" s="42" t="n">
        <f aca="false">IF(A4755="","",WORKDAY(B4755,F4755))</f>
        <v>46297</v>
      </c>
    </row>
    <row r="4756" customFormat="false" ht="15" hidden="false" customHeight="false" outlineLevel="0" collapsed="false">
      <c r="A4756" s="37" t="n">
        <v>1004755</v>
      </c>
      <c r="B4756" s="38" t="n">
        <v>46294</v>
      </c>
      <c r="C4756" s="39" t="s">
        <v>68</v>
      </c>
      <c r="D4756" s="39" t="s">
        <v>31</v>
      </c>
      <c r="E4756" s="40" t="n">
        <v>0.8</v>
      </c>
      <c r="F4756" s="41" t="n">
        <f aca="false">IF(A4756="","",INDEX(Assumptions!$B$16:$B$18,MATCH(C4756,Assumptions!$A$16:$A$18,0)))</f>
        <v>1</v>
      </c>
      <c r="G4756" s="42" t="n">
        <f aca="false">IF(A4756="","",WORKDAY(B4756,F4756))</f>
        <v>46295</v>
      </c>
    </row>
    <row r="4757" customFormat="false" ht="15" hidden="false" customHeight="false" outlineLevel="0" collapsed="false">
      <c r="A4757" s="37" t="n">
        <v>1004756</v>
      </c>
      <c r="B4757" s="38" t="n">
        <v>46294</v>
      </c>
      <c r="C4757" s="39" t="s">
        <v>69</v>
      </c>
      <c r="D4757" s="39" t="s">
        <v>39</v>
      </c>
      <c r="E4757" s="40" t="n">
        <v>1.6</v>
      </c>
      <c r="F4757" s="41" t="n">
        <f aca="false">IF(A4757="","",INDEX(Assumptions!$B$16:$B$18,MATCH(C4757,Assumptions!$A$16:$A$18,0)))</f>
        <v>3</v>
      </c>
      <c r="G4757" s="42" t="n">
        <f aca="false">IF(A4757="","",WORKDAY(B4757,F4757))</f>
        <v>46297</v>
      </c>
    </row>
    <row r="4758" customFormat="false" ht="15" hidden="false" customHeight="false" outlineLevel="0" collapsed="false">
      <c r="A4758" s="37" t="n">
        <v>1004757</v>
      </c>
      <c r="B4758" s="38" t="n">
        <v>46294</v>
      </c>
      <c r="C4758" s="39" t="s">
        <v>70</v>
      </c>
      <c r="D4758" s="39" t="s">
        <v>31</v>
      </c>
      <c r="E4758" s="40" t="n">
        <v>1</v>
      </c>
      <c r="F4758" s="41" t="n">
        <f aca="false">IF(A4758="","",INDEX(Assumptions!$B$16:$B$18,MATCH(C4758,Assumptions!$A$16:$A$18,0)))</f>
        <v>5</v>
      </c>
      <c r="G4758" s="42" t="n">
        <f aca="false">IF(A4758="","",WORKDAY(B4758,F4758))</f>
        <v>46301</v>
      </c>
    </row>
    <row r="4759" customFormat="false" ht="15" hidden="false" customHeight="false" outlineLevel="0" collapsed="false">
      <c r="A4759" s="37" t="n">
        <v>1004758</v>
      </c>
      <c r="B4759" s="38" t="n">
        <v>46294</v>
      </c>
      <c r="C4759" s="39" t="s">
        <v>68</v>
      </c>
      <c r="D4759" s="39" t="s">
        <v>35</v>
      </c>
      <c r="E4759" s="40" t="n">
        <v>1.5</v>
      </c>
      <c r="F4759" s="41" t="n">
        <f aca="false">IF(A4759="","",INDEX(Assumptions!$B$16:$B$18,MATCH(C4759,Assumptions!$A$16:$A$18,0)))</f>
        <v>1</v>
      </c>
      <c r="G4759" s="42" t="n">
        <f aca="false">IF(A4759="","",WORKDAY(B4759,F4759))</f>
        <v>46295</v>
      </c>
    </row>
    <row r="4760" customFormat="false" ht="15" hidden="false" customHeight="false" outlineLevel="0" collapsed="false">
      <c r="A4760" s="37" t="n">
        <v>1004759</v>
      </c>
      <c r="B4760" s="38" t="n">
        <v>46294</v>
      </c>
      <c r="C4760" s="39" t="s">
        <v>69</v>
      </c>
      <c r="D4760" s="39" t="s">
        <v>39</v>
      </c>
      <c r="E4760" s="40" t="n">
        <v>1.7</v>
      </c>
      <c r="F4760" s="41" t="n">
        <f aca="false">IF(A4760="","",INDEX(Assumptions!$B$16:$B$18,MATCH(C4760,Assumptions!$A$16:$A$18,0)))</f>
        <v>3</v>
      </c>
      <c r="G4760" s="42" t="n">
        <f aca="false">IF(A4760="","",WORKDAY(B4760,F4760))</f>
        <v>46297</v>
      </c>
    </row>
    <row r="4761" customFormat="false" ht="15" hidden="false" customHeight="false" outlineLevel="0" collapsed="false">
      <c r="A4761" s="37" t="n">
        <v>1004760</v>
      </c>
      <c r="B4761" s="38" t="n">
        <v>46294</v>
      </c>
      <c r="C4761" s="39" t="s">
        <v>69</v>
      </c>
      <c r="D4761" s="39" t="s">
        <v>31</v>
      </c>
      <c r="E4761" s="40" t="n">
        <v>0.5</v>
      </c>
      <c r="F4761" s="41" t="n">
        <f aca="false">IF(A4761="","",INDEX(Assumptions!$B$16:$B$18,MATCH(C4761,Assumptions!$A$16:$A$18,0)))</f>
        <v>3</v>
      </c>
      <c r="G4761" s="42" t="n">
        <f aca="false">IF(A4761="","",WORKDAY(B4761,F4761))</f>
        <v>46297</v>
      </c>
    </row>
    <row r="4762" customFormat="false" ht="15" hidden="false" customHeight="false" outlineLevel="0" collapsed="false">
      <c r="A4762" s="37" t="n">
        <v>1004761</v>
      </c>
      <c r="B4762" s="38" t="n">
        <v>46294</v>
      </c>
      <c r="C4762" s="39" t="s">
        <v>69</v>
      </c>
      <c r="D4762" s="39" t="s">
        <v>31</v>
      </c>
      <c r="E4762" s="40" t="n">
        <v>1.7</v>
      </c>
      <c r="F4762" s="41" t="n">
        <f aca="false">IF(A4762="","",INDEX(Assumptions!$B$16:$B$18,MATCH(C4762,Assumptions!$A$16:$A$18,0)))</f>
        <v>3</v>
      </c>
      <c r="G4762" s="42" t="n">
        <f aca="false">IF(A4762="","",WORKDAY(B4762,F4762))</f>
        <v>46297</v>
      </c>
    </row>
    <row r="4763" customFormat="false" ht="15" hidden="false" customHeight="false" outlineLevel="0" collapsed="false">
      <c r="A4763" s="37" t="n">
        <v>1004762</v>
      </c>
      <c r="B4763" s="38" t="n">
        <v>46294</v>
      </c>
      <c r="C4763" s="39" t="s">
        <v>70</v>
      </c>
      <c r="D4763" s="39" t="s">
        <v>37</v>
      </c>
      <c r="E4763" s="40" t="n">
        <v>0.9</v>
      </c>
      <c r="F4763" s="41" t="n">
        <f aca="false">IF(A4763="","",INDEX(Assumptions!$B$16:$B$18,MATCH(C4763,Assumptions!$A$16:$A$18,0)))</f>
        <v>5</v>
      </c>
      <c r="G4763" s="42" t="n">
        <f aca="false">IF(A4763="","",WORKDAY(B4763,F4763))</f>
        <v>46301</v>
      </c>
    </row>
    <row r="4764" customFormat="false" ht="15" hidden="false" customHeight="false" outlineLevel="0" collapsed="false">
      <c r="A4764" s="37" t="n">
        <v>1004763</v>
      </c>
      <c r="B4764" s="38" t="n">
        <v>46294</v>
      </c>
      <c r="C4764" s="39" t="s">
        <v>68</v>
      </c>
      <c r="D4764" s="39" t="s">
        <v>37</v>
      </c>
      <c r="E4764" s="40" t="n">
        <v>3.7</v>
      </c>
      <c r="F4764" s="41" t="n">
        <f aca="false">IF(A4764="","",INDEX(Assumptions!$B$16:$B$18,MATCH(C4764,Assumptions!$A$16:$A$18,0)))</f>
        <v>1</v>
      </c>
      <c r="G4764" s="42" t="n">
        <f aca="false">IF(A4764="","",WORKDAY(B4764,F4764))</f>
        <v>46295</v>
      </c>
    </row>
    <row r="4765" customFormat="false" ht="15" hidden="false" customHeight="false" outlineLevel="0" collapsed="false">
      <c r="A4765" s="37" t="n">
        <v>1004764</v>
      </c>
      <c r="B4765" s="38" t="n">
        <v>46294</v>
      </c>
      <c r="C4765" s="39" t="s">
        <v>69</v>
      </c>
      <c r="D4765" s="39" t="s">
        <v>39</v>
      </c>
      <c r="E4765" s="40" t="n">
        <v>5.1</v>
      </c>
      <c r="F4765" s="41" t="n">
        <f aca="false">IF(A4765="","",INDEX(Assumptions!$B$16:$B$18,MATCH(C4765,Assumptions!$A$16:$A$18,0)))</f>
        <v>3</v>
      </c>
      <c r="G4765" s="42" t="n">
        <f aca="false">IF(A4765="","",WORKDAY(B4765,F4765))</f>
        <v>46297</v>
      </c>
    </row>
    <row r="4766" customFormat="false" ht="15" hidden="false" customHeight="false" outlineLevel="0" collapsed="false">
      <c r="A4766" s="37" t="n">
        <v>1004765</v>
      </c>
      <c r="B4766" s="38" t="n">
        <v>46294</v>
      </c>
      <c r="C4766" s="39" t="s">
        <v>69</v>
      </c>
      <c r="D4766" s="39" t="s">
        <v>31</v>
      </c>
      <c r="E4766" s="40" t="n">
        <v>11.6</v>
      </c>
      <c r="F4766" s="41" t="n">
        <f aca="false">IF(A4766="","",INDEX(Assumptions!$B$16:$B$18,MATCH(C4766,Assumptions!$A$16:$A$18,0)))</f>
        <v>3</v>
      </c>
      <c r="G4766" s="42" t="n">
        <f aca="false">IF(A4766="","",WORKDAY(B4766,F4766))</f>
        <v>46297</v>
      </c>
    </row>
    <row r="4767" customFormat="false" ht="15" hidden="false" customHeight="false" outlineLevel="0" collapsed="false">
      <c r="A4767" s="37" t="n">
        <v>1004766</v>
      </c>
      <c r="B4767" s="38" t="n">
        <v>46294</v>
      </c>
      <c r="C4767" s="39" t="s">
        <v>68</v>
      </c>
      <c r="D4767" s="39" t="s">
        <v>37</v>
      </c>
      <c r="E4767" s="40" t="n">
        <v>2.5</v>
      </c>
      <c r="F4767" s="41" t="n">
        <f aca="false">IF(A4767="","",INDEX(Assumptions!$B$16:$B$18,MATCH(C4767,Assumptions!$A$16:$A$18,0)))</f>
        <v>1</v>
      </c>
      <c r="G4767" s="42" t="n">
        <f aca="false">IF(A4767="","",WORKDAY(B4767,F4767))</f>
        <v>46295</v>
      </c>
    </row>
    <row r="4768" customFormat="false" ht="15" hidden="false" customHeight="false" outlineLevel="0" collapsed="false">
      <c r="A4768" s="37" t="n">
        <v>1004767</v>
      </c>
      <c r="B4768" s="38" t="n">
        <v>46294</v>
      </c>
      <c r="C4768" s="39" t="s">
        <v>69</v>
      </c>
      <c r="D4768" s="39" t="s">
        <v>39</v>
      </c>
      <c r="E4768" s="40" t="n">
        <v>4.8</v>
      </c>
      <c r="F4768" s="41" t="n">
        <f aca="false">IF(A4768="","",INDEX(Assumptions!$B$16:$B$18,MATCH(C4768,Assumptions!$A$16:$A$18,0)))</f>
        <v>3</v>
      </c>
      <c r="G4768" s="42" t="n">
        <f aca="false">IF(A4768="","",WORKDAY(B4768,F4768))</f>
        <v>46297</v>
      </c>
    </row>
    <row r="4769" customFormat="false" ht="15" hidden="false" customHeight="false" outlineLevel="0" collapsed="false">
      <c r="A4769" s="37" t="n">
        <v>1004768</v>
      </c>
      <c r="B4769" s="38" t="n">
        <v>46294</v>
      </c>
      <c r="C4769" s="39" t="s">
        <v>69</v>
      </c>
      <c r="D4769" s="39" t="s">
        <v>33</v>
      </c>
      <c r="E4769" s="40" t="n">
        <v>4.7</v>
      </c>
      <c r="F4769" s="41" t="n">
        <f aca="false">IF(A4769="","",INDEX(Assumptions!$B$16:$B$18,MATCH(C4769,Assumptions!$A$16:$A$18,0)))</f>
        <v>3</v>
      </c>
      <c r="G4769" s="42" t="n">
        <f aca="false">IF(A4769="","",WORKDAY(B4769,F4769))</f>
        <v>46297</v>
      </c>
    </row>
    <row r="4770" customFormat="false" ht="15" hidden="false" customHeight="false" outlineLevel="0" collapsed="false">
      <c r="A4770" s="37" t="n">
        <v>1004769</v>
      </c>
      <c r="B4770" s="38" t="n">
        <v>46294</v>
      </c>
      <c r="C4770" s="39" t="s">
        <v>69</v>
      </c>
      <c r="D4770" s="39" t="s">
        <v>39</v>
      </c>
      <c r="E4770" s="40" t="n">
        <v>6.6</v>
      </c>
      <c r="F4770" s="41" t="n">
        <f aca="false">IF(A4770="","",INDEX(Assumptions!$B$16:$B$18,MATCH(C4770,Assumptions!$A$16:$A$18,0)))</f>
        <v>3</v>
      </c>
      <c r="G4770" s="42" t="n">
        <f aca="false">IF(A4770="","",WORKDAY(B4770,F4770))</f>
        <v>46297</v>
      </c>
    </row>
    <row r="4771" customFormat="false" ht="15" hidden="false" customHeight="false" outlineLevel="0" collapsed="false">
      <c r="A4771" s="37" t="n">
        <v>1004770</v>
      </c>
      <c r="B4771" s="38" t="n">
        <v>46294</v>
      </c>
      <c r="C4771" s="39" t="s">
        <v>69</v>
      </c>
      <c r="D4771" s="39" t="s">
        <v>35</v>
      </c>
      <c r="E4771" s="40" t="n">
        <v>1.2</v>
      </c>
      <c r="F4771" s="41" t="n">
        <f aca="false">IF(A4771="","",INDEX(Assumptions!$B$16:$B$18,MATCH(C4771,Assumptions!$A$16:$A$18,0)))</f>
        <v>3</v>
      </c>
      <c r="G4771" s="42" t="n">
        <f aca="false">IF(A4771="","",WORKDAY(B4771,F4771))</f>
        <v>46297</v>
      </c>
    </row>
    <row r="4772" customFormat="false" ht="15" hidden="false" customHeight="false" outlineLevel="0" collapsed="false">
      <c r="A4772" s="37" t="n">
        <v>1004771</v>
      </c>
      <c r="B4772" s="38" t="n">
        <v>46294</v>
      </c>
      <c r="C4772" s="39" t="s">
        <v>69</v>
      </c>
      <c r="D4772" s="39" t="s">
        <v>31</v>
      </c>
      <c r="E4772" s="40" t="n">
        <v>1.5</v>
      </c>
      <c r="F4772" s="41" t="n">
        <f aca="false">IF(A4772="","",INDEX(Assumptions!$B$16:$B$18,MATCH(C4772,Assumptions!$A$16:$A$18,0)))</f>
        <v>3</v>
      </c>
      <c r="G4772" s="42" t="n">
        <f aca="false">IF(A4772="","",WORKDAY(B4772,F4772))</f>
        <v>46297</v>
      </c>
    </row>
    <row r="4773" customFormat="false" ht="15" hidden="false" customHeight="false" outlineLevel="0" collapsed="false">
      <c r="A4773" s="37" t="n">
        <v>1004772</v>
      </c>
      <c r="B4773" s="38" t="n">
        <v>46294</v>
      </c>
      <c r="C4773" s="39" t="s">
        <v>69</v>
      </c>
      <c r="D4773" s="39" t="s">
        <v>31</v>
      </c>
      <c r="E4773" s="40" t="n">
        <v>2.5</v>
      </c>
      <c r="F4773" s="41" t="n">
        <f aca="false">IF(A4773="","",INDEX(Assumptions!$B$16:$B$18,MATCH(C4773,Assumptions!$A$16:$A$18,0)))</f>
        <v>3</v>
      </c>
      <c r="G4773" s="42" t="n">
        <f aca="false">IF(A4773="","",WORKDAY(B4773,F4773))</f>
        <v>46297</v>
      </c>
    </row>
    <row r="4774" customFormat="false" ht="15" hidden="false" customHeight="false" outlineLevel="0" collapsed="false">
      <c r="A4774" s="37" t="n">
        <v>1004773</v>
      </c>
      <c r="B4774" s="38" t="n">
        <v>46294</v>
      </c>
      <c r="C4774" s="39" t="s">
        <v>69</v>
      </c>
      <c r="D4774" s="39" t="s">
        <v>39</v>
      </c>
      <c r="E4774" s="40" t="n">
        <v>5.2</v>
      </c>
      <c r="F4774" s="41" t="n">
        <f aca="false">IF(A4774="","",INDEX(Assumptions!$B$16:$B$18,MATCH(C4774,Assumptions!$A$16:$A$18,0)))</f>
        <v>3</v>
      </c>
      <c r="G4774" s="42" t="n">
        <f aca="false">IF(A4774="","",WORKDAY(B4774,F4774))</f>
        <v>46297</v>
      </c>
    </row>
    <row r="4775" customFormat="false" ht="15" hidden="false" customHeight="false" outlineLevel="0" collapsed="false">
      <c r="A4775" s="37" t="n">
        <v>1004774</v>
      </c>
      <c r="B4775" s="38" t="n">
        <v>46294</v>
      </c>
      <c r="C4775" s="39" t="s">
        <v>69</v>
      </c>
      <c r="D4775" s="39" t="s">
        <v>31</v>
      </c>
      <c r="E4775" s="40" t="n">
        <v>2.6</v>
      </c>
      <c r="F4775" s="41" t="n">
        <f aca="false">IF(A4775="","",INDEX(Assumptions!$B$16:$B$18,MATCH(C4775,Assumptions!$A$16:$A$18,0)))</f>
        <v>3</v>
      </c>
      <c r="G4775" s="42" t="n">
        <f aca="false">IF(A4775="","",WORKDAY(B4775,F4775))</f>
        <v>46297</v>
      </c>
    </row>
    <row r="4776" customFormat="false" ht="15" hidden="false" customHeight="false" outlineLevel="0" collapsed="false">
      <c r="A4776" s="37" t="n">
        <v>1004775</v>
      </c>
      <c r="B4776" s="38" t="n">
        <v>46294</v>
      </c>
      <c r="C4776" s="39" t="s">
        <v>70</v>
      </c>
      <c r="D4776" s="39" t="s">
        <v>35</v>
      </c>
      <c r="E4776" s="40" t="n">
        <v>5.8</v>
      </c>
      <c r="F4776" s="41" t="n">
        <f aca="false">IF(A4776="","",INDEX(Assumptions!$B$16:$B$18,MATCH(C4776,Assumptions!$A$16:$A$18,0)))</f>
        <v>5</v>
      </c>
      <c r="G4776" s="42" t="n">
        <f aca="false">IF(A4776="","",WORKDAY(B4776,F4776))</f>
        <v>46301</v>
      </c>
    </row>
    <row r="4777" customFormat="false" ht="15" hidden="false" customHeight="false" outlineLevel="0" collapsed="false">
      <c r="A4777" s="37" t="n">
        <v>1004776</v>
      </c>
      <c r="B4777" s="38" t="n">
        <v>46294</v>
      </c>
      <c r="C4777" s="39" t="s">
        <v>69</v>
      </c>
      <c r="D4777" s="39" t="s">
        <v>39</v>
      </c>
      <c r="E4777" s="40" t="n">
        <v>0.4</v>
      </c>
      <c r="F4777" s="41" t="n">
        <f aca="false">IF(A4777="","",INDEX(Assumptions!$B$16:$B$18,MATCH(C4777,Assumptions!$A$16:$A$18,0)))</f>
        <v>3</v>
      </c>
      <c r="G4777" s="42" t="n">
        <f aca="false">IF(A4777="","",WORKDAY(B4777,F4777))</f>
        <v>46297</v>
      </c>
    </row>
    <row r="4778" customFormat="false" ht="15" hidden="false" customHeight="false" outlineLevel="0" collapsed="false">
      <c r="A4778" s="37" t="n">
        <v>1004777</v>
      </c>
      <c r="B4778" s="38" t="n">
        <v>46294</v>
      </c>
      <c r="C4778" s="39" t="s">
        <v>70</v>
      </c>
      <c r="D4778" s="39" t="s">
        <v>37</v>
      </c>
      <c r="E4778" s="40" t="n">
        <v>2.4</v>
      </c>
      <c r="F4778" s="41" t="n">
        <f aca="false">IF(A4778="","",INDEX(Assumptions!$B$16:$B$18,MATCH(C4778,Assumptions!$A$16:$A$18,0)))</f>
        <v>5</v>
      </c>
      <c r="G4778" s="42" t="n">
        <f aca="false">IF(A4778="","",WORKDAY(B4778,F4778))</f>
        <v>46301</v>
      </c>
    </row>
    <row r="4779" customFormat="false" ht="15" hidden="false" customHeight="false" outlineLevel="0" collapsed="false">
      <c r="A4779" s="37" t="n">
        <v>1004778</v>
      </c>
      <c r="B4779" s="38" t="n">
        <v>46294</v>
      </c>
      <c r="C4779" s="39" t="s">
        <v>69</v>
      </c>
      <c r="D4779" s="39" t="s">
        <v>35</v>
      </c>
      <c r="E4779" s="40" t="n">
        <v>1.8</v>
      </c>
      <c r="F4779" s="41" t="n">
        <f aca="false">IF(A4779="","",INDEX(Assumptions!$B$16:$B$18,MATCH(C4779,Assumptions!$A$16:$A$18,0)))</f>
        <v>3</v>
      </c>
      <c r="G4779" s="42" t="n">
        <f aca="false">IF(A4779="","",WORKDAY(B4779,F4779))</f>
        <v>46297</v>
      </c>
    </row>
    <row r="4780" customFormat="false" ht="15" hidden="false" customHeight="false" outlineLevel="0" collapsed="false">
      <c r="A4780" s="37" t="n">
        <v>1004779</v>
      </c>
      <c r="B4780" s="38" t="n">
        <v>46294</v>
      </c>
      <c r="C4780" s="39" t="s">
        <v>68</v>
      </c>
      <c r="D4780" s="39" t="s">
        <v>37</v>
      </c>
      <c r="E4780" s="40" t="n">
        <v>2.5</v>
      </c>
      <c r="F4780" s="41" t="n">
        <f aca="false">IF(A4780="","",INDEX(Assumptions!$B$16:$B$18,MATCH(C4780,Assumptions!$A$16:$A$18,0)))</f>
        <v>1</v>
      </c>
      <c r="G4780" s="42" t="n">
        <f aca="false">IF(A4780="","",WORKDAY(B4780,F4780))</f>
        <v>46295</v>
      </c>
    </row>
    <row r="4781" customFormat="false" ht="15" hidden="false" customHeight="false" outlineLevel="0" collapsed="false">
      <c r="A4781" s="37" t="n">
        <v>1004780</v>
      </c>
      <c r="B4781" s="38" t="n">
        <v>46294</v>
      </c>
      <c r="C4781" s="39" t="s">
        <v>69</v>
      </c>
      <c r="D4781" s="39" t="s">
        <v>37</v>
      </c>
      <c r="E4781" s="40" t="n">
        <v>1.2</v>
      </c>
      <c r="F4781" s="41" t="n">
        <f aca="false">IF(A4781="","",INDEX(Assumptions!$B$16:$B$18,MATCH(C4781,Assumptions!$A$16:$A$18,0)))</f>
        <v>3</v>
      </c>
      <c r="G4781" s="42" t="n">
        <f aca="false">IF(A4781="","",WORKDAY(B4781,F4781))</f>
        <v>46297</v>
      </c>
    </row>
    <row r="4782" customFormat="false" ht="15" hidden="false" customHeight="false" outlineLevel="0" collapsed="false">
      <c r="A4782" s="37" t="n">
        <v>1004781</v>
      </c>
      <c r="B4782" s="38" t="n">
        <v>46294</v>
      </c>
      <c r="C4782" s="39" t="s">
        <v>70</v>
      </c>
      <c r="D4782" s="39" t="s">
        <v>35</v>
      </c>
      <c r="E4782" s="40" t="n">
        <v>1.2</v>
      </c>
      <c r="F4782" s="41" t="n">
        <f aca="false">IF(A4782="","",INDEX(Assumptions!$B$16:$B$18,MATCH(C4782,Assumptions!$A$16:$A$18,0)))</f>
        <v>5</v>
      </c>
      <c r="G4782" s="42" t="n">
        <f aca="false">IF(A4782="","",WORKDAY(B4782,F4782))</f>
        <v>46301</v>
      </c>
    </row>
    <row r="4783" customFormat="false" ht="15" hidden="false" customHeight="false" outlineLevel="0" collapsed="false">
      <c r="A4783" s="37" t="n">
        <v>1004782</v>
      </c>
      <c r="B4783" s="38" t="n">
        <v>46294</v>
      </c>
      <c r="C4783" s="39" t="s">
        <v>69</v>
      </c>
      <c r="D4783" s="39" t="s">
        <v>31</v>
      </c>
      <c r="E4783" s="40" t="n">
        <v>4.8</v>
      </c>
      <c r="F4783" s="41" t="n">
        <f aca="false">IF(A4783="","",INDEX(Assumptions!$B$16:$B$18,MATCH(C4783,Assumptions!$A$16:$A$18,0)))</f>
        <v>3</v>
      </c>
      <c r="G4783" s="42" t="n">
        <f aca="false">IF(A4783="","",WORKDAY(B4783,F4783))</f>
        <v>46297</v>
      </c>
    </row>
    <row r="4784" customFormat="false" ht="15" hidden="false" customHeight="false" outlineLevel="0" collapsed="false">
      <c r="A4784" s="37" t="n">
        <v>1004783</v>
      </c>
      <c r="B4784" s="38" t="n">
        <v>46294</v>
      </c>
      <c r="C4784" s="39" t="s">
        <v>69</v>
      </c>
      <c r="D4784" s="39" t="s">
        <v>31</v>
      </c>
      <c r="E4784" s="40" t="n">
        <v>2.6</v>
      </c>
      <c r="F4784" s="41" t="n">
        <f aca="false">IF(A4784="","",INDEX(Assumptions!$B$16:$B$18,MATCH(C4784,Assumptions!$A$16:$A$18,0)))</f>
        <v>3</v>
      </c>
      <c r="G4784" s="42" t="n">
        <f aca="false">IF(A4784="","",WORKDAY(B4784,F4784))</f>
        <v>46297</v>
      </c>
    </row>
    <row r="4785" customFormat="false" ht="15" hidden="false" customHeight="false" outlineLevel="0" collapsed="false">
      <c r="A4785" s="37" t="n">
        <v>1004784</v>
      </c>
      <c r="B4785" s="38" t="n">
        <v>46294</v>
      </c>
      <c r="C4785" s="39" t="s">
        <v>70</v>
      </c>
      <c r="D4785" s="39" t="s">
        <v>35</v>
      </c>
      <c r="E4785" s="40" t="n">
        <v>2.6</v>
      </c>
      <c r="F4785" s="41" t="n">
        <f aca="false">IF(A4785="","",INDEX(Assumptions!$B$16:$B$18,MATCH(C4785,Assumptions!$A$16:$A$18,0)))</f>
        <v>5</v>
      </c>
      <c r="G4785" s="42" t="n">
        <f aca="false">IF(A4785="","",WORKDAY(B4785,F4785))</f>
        <v>46301</v>
      </c>
    </row>
    <row r="4786" customFormat="false" ht="15" hidden="false" customHeight="false" outlineLevel="0" collapsed="false">
      <c r="A4786" s="37" t="n">
        <v>1004785</v>
      </c>
      <c r="B4786" s="38" t="n">
        <v>46294</v>
      </c>
      <c r="C4786" s="39" t="s">
        <v>69</v>
      </c>
      <c r="D4786" s="39" t="s">
        <v>35</v>
      </c>
      <c r="E4786" s="40" t="n">
        <v>0.8</v>
      </c>
      <c r="F4786" s="41" t="n">
        <f aca="false">IF(A4786="","",INDEX(Assumptions!$B$16:$B$18,MATCH(C4786,Assumptions!$A$16:$A$18,0)))</f>
        <v>3</v>
      </c>
      <c r="G4786" s="42" t="n">
        <f aca="false">IF(A4786="","",WORKDAY(B4786,F4786))</f>
        <v>46297</v>
      </c>
    </row>
    <row r="4787" customFormat="false" ht="15" hidden="false" customHeight="false" outlineLevel="0" collapsed="false">
      <c r="A4787" s="37" t="n">
        <v>1004786</v>
      </c>
      <c r="B4787" s="38" t="n">
        <v>46294</v>
      </c>
      <c r="C4787" s="39" t="s">
        <v>68</v>
      </c>
      <c r="D4787" s="39" t="s">
        <v>31</v>
      </c>
      <c r="E4787" s="40" t="n">
        <v>0.6</v>
      </c>
      <c r="F4787" s="41" t="n">
        <f aca="false">IF(A4787="","",INDEX(Assumptions!$B$16:$B$18,MATCH(C4787,Assumptions!$A$16:$A$18,0)))</f>
        <v>1</v>
      </c>
      <c r="G4787" s="42" t="n">
        <f aca="false">IF(A4787="","",WORKDAY(B4787,F4787))</f>
        <v>46295</v>
      </c>
    </row>
    <row r="4788" customFormat="false" ht="15" hidden="false" customHeight="false" outlineLevel="0" collapsed="false">
      <c r="A4788" s="37" t="n">
        <v>1004787</v>
      </c>
      <c r="B4788" s="38" t="n">
        <v>46294</v>
      </c>
      <c r="C4788" s="39" t="s">
        <v>70</v>
      </c>
      <c r="D4788" s="39" t="s">
        <v>37</v>
      </c>
      <c r="E4788" s="40" t="n">
        <v>2.2</v>
      </c>
      <c r="F4788" s="41" t="n">
        <f aca="false">IF(A4788="","",INDEX(Assumptions!$B$16:$B$18,MATCH(C4788,Assumptions!$A$16:$A$18,0)))</f>
        <v>5</v>
      </c>
      <c r="G4788" s="42" t="n">
        <f aca="false">IF(A4788="","",WORKDAY(B4788,F4788))</f>
        <v>46301</v>
      </c>
    </row>
    <row r="4789" customFormat="false" ht="15" hidden="false" customHeight="false" outlineLevel="0" collapsed="false">
      <c r="A4789" s="37" t="n">
        <v>1004788</v>
      </c>
      <c r="B4789" s="38" t="n">
        <v>46294</v>
      </c>
      <c r="C4789" s="39" t="s">
        <v>68</v>
      </c>
      <c r="D4789" s="39" t="s">
        <v>31</v>
      </c>
      <c r="E4789" s="40" t="n">
        <v>3.2</v>
      </c>
      <c r="F4789" s="41" t="n">
        <f aca="false">IF(A4789="","",INDEX(Assumptions!$B$16:$B$18,MATCH(C4789,Assumptions!$A$16:$A$18,0)))</f>
        <v>1</v>
      </c>
      <c r="G4789" s="42" t="n">
        <f aca="false">IF(A4789="","",WORKDAY(B4789,F4789))</f>
        <v>46295</v>
      </c>
    </row>
    <row r="4790" customFormat="false" ht="15" hidden="false" customHeight="false" outlineLevel="0" collapsed="false">
      <c r="A4790" s="37" t="n">
        <v>1004789</v>
      </c>
      <c r="B4790" s="38" t="n">
        <v>46294</v>
      </c>
      <c r="C4790" s="39" t="s">
        <v>69</v>
      </c>
      <c r="D4790" s="39" t="s">
        <v>35</v>
      </c>
      <c r="E4790" s="40" t="n">
        <v>2</v>
      </c>
      <c r="F4790" s="41" t="n">
        <f aca="false">IF(A4790="","",INDEX(Assumptions!$B$16:$B$18,MATCH(C4790,Assumptions!$A$16:$A$18,0)))</f>
        <v>3</v>
      </c>
      <c r="G4790" s="42" t="n">
        <f aca="false">IF(A4790="","",WORKDAY(B4790,F4790))</f>
        <v>46297</v>
      </c>
    </row>
    <row r="4791" customFormat="false" ht="15" hidden="false" customHeight="false" outlineLevel="0" collapsed="false">
      <c r="A4791" s="37" t="n">
        <v>1004790</v>
      </c>
      <c r="B4791" s="38" t="n">
        <v>46294</v>
      </c>
      <c r="C4791" s="39" t="s">
        <v>69</v>
      </c>
      <c r="D4791" s="39" t="s">
        <v>35</v>
      </c>
      <c r="E4791" s="40" t="n">
        <v>0.4</v>
      </c>
      <c r="F4791" s="41" t="n">
        <f aca="false">IF(A4791="","",INDEX(Assumptions!$B$16:$B$18,MATCH(C4791,Assumptions!$A$16:$A$18,0)))</f>
        <v>3</v>
      </c>
      <c r="G4791" s="42" t="n">
        <f aca="false">IF(A4791="","",WORKDAY(B4791,F4791))</f>
        <v>46297</v>
      </c>
    </row>
    <row r="4792" customFormat="false" ht="15" hidden="false" customHeight="false" outlineLevel="0" collapsed="false">
      <c r="A4792" s="37" t="n">
        <v>1004791</v>
      </c>
      <c r="B4792" s="38" t="n">
        <v>46294</v>
      </c>
      <c r="C4792" s="39" t="s">
        <v>69</v>
      </c>
      <c r="D4792" s="39" t="s">
        <v>31</v>
      </c>
      <c r="E4792" s="40" t="n">
        <v>2.6</v>
      </c>
      <c r="F4792" s="41" t="n">
        <f aca="false">IF(A4792="","",INDEX(Assumptions!$B$16:$B$18,MATCH(C4792,Assumptions!$A$16:$A$18,0)))</f>
        <v>3</v>
      </c>
      <c r="G4792" s="42" t="n">
        <f aca="false">IF(A4792="","",WORKDAY(B4792,F4792))</f>
        <v>46297</v>
      </c>
    </row>
    <row r="4793" customFormat="false" ht="15" hidden="false" customHeight="false" outlineLevel="0" collapsed="false">
      <c r="A4793" s="37" t="n">
        <v>1004792</v>
      </c>
      <c r="B4793" s="38" t="n">
        <v>46294</v>
      </c>
      <c r="C4793" s="39" t="s">
        <v>69</v>
      </c>
      <c r="D4793" s="39" t="s">
        <v>31</v>
      </c>
      <c r="E4793" s="40" t="n">
        <v>1</v>
      </c>
      <c r="F4793" s="41" t="n">
        <f aca="false">IF(A4793="","",INDEX(Assumptions!$B$16:$B$18,MATCH(C4793,Assumptions!$A$16:$A$18,0)))</f>
        <v>3</v>
      </c>
      <c r="G4793" s="42" t="n">
        <f aca="false">IF(A4793="","",WORKDAY(B4793,F4793))</f>
        <v>46297</v>
      </c>
    </row>
    <row r="4794" customFormat="false" ht="15" hidden="false" customHeight="false" outlineLevel="0" collapsed="false">
      <c r="A4794" s="37" t="n">
        <v>1004793</v>
      </c>
      <c r="B4794" s="38" t="n">
        <v>46294</v>
      </c>
      <c r="C4794" s="39" t="s">
        <v>70</v>
      </c>
      <c r="D4794" s="39" t="s">
        <v>35</v>
      </c>
      <c r="E4794" s="40" t="n">
        <v>1</v>
      </c>
      <c r="F4794" s="41" t="n">
        <f aca="false">IF(A4794="","",INDEX(Assumptions!$B$16:$B$18,MATCH(C4794,Assumptions!$A$16:$A$18,0)))</f>
        <v>5</v>
      </c>
      <c r="G4794" s="42" t="n">
        <f aca="false">IF(A4794="","",WORKDAY(B4794,F4794))</f>
        <v>46301</v>
      </c>
    </row>
    <row r="4795" customFormat="false" ht="15" hidden="false" customHeight="false" outlineLevel="0" collapsed="false">
      <c r="A4795" s="37" t="n">
        <v>1004794</v>
      </c>
      <c r="B4795" s="38" t="n">
        <v>46294</v>
      </c>
      <c r="C4795" s="39" t="s">
        <v>68</v>
      </c>
      <c r="D4795" s="39" t="s">
        <v>31</v>
      </c>
      <c r="E4795" s="40" t="n">
        <v>6</v>
      </c>
      <c r="F4795" s="41" t="n">
        <f aca="false">IF(A4795="","",INDEX(Assumptions!$B$16:$B$18,MATCH(C4795,Assumptions!$A$16:$A$18,0)))</f>
        <v>1</v>
      </c>
      <c r="G4795" s="42" t="n">
        <f aca="false">IF(A4795="","",WORKDAY(B4795,F4795))</f>
        <v>46295</v>
      </c>
    </row>
    <row r="4796" customFormat="false" ht="15" hidden="false" customHeight="false" outlineLevel="0" collapsed="false">
      <c r="A4796" s="37" t="n">
        <v>1004795</v>
      </c>
      <c r="B4796" s="38" t="n">
        <v>46294</v>
      </c>
      <c r="C4796" s="39" t="s">
        <v>69</v>
      </c>
      <c r="D4796" s="39" t="s">
        <v>31</v>
      </c>
      <c r="E4796" s="40" t="n">
        <v>3.9</v>
      </c>
      <c r="F4796" s="41" t="n">
        <f aca="false">IF(A4796="","",INDEX(Assumptions!$B$16:$B$18,MATCH(C4796,Assumptions!$A$16:$A$18,0)))</f>
        <v>3</v>
      </c>
      <c r="G4796" s="42" t="n">
        <f aca="false">IF(A4796="","",WORKDAY(B4796,F4796))</f>
        <v>46297</v>
      </c>
    </row>
    <row r="4797" customFormat="false" ht="15" hidden="false" customHeight="false" outlineLevel="0" collapsed="false">
      <c r="A4797" s="37" t="n">
        <v>1004796</v>
      </c>
      <c r="B4797" s="38" t="n">
        <v>46294</v>
      </c>
      <c r="C4797" s="39" t="s">
        <v>69</v>
      </c>
      <c r="D4797" s="39" t="s">
        <v>35</v>
      </c>
      <c r="E4797" s="40" t="n">
        <v>0.5</v>
      </c>
      <c r="F4797" s="41" t="n">
        <f aca="false">IF(A4797="","",INDEX(Assumptions!$B$16:$B$18,MATCH(C4797,Assumptions!$A$16:$A$18,0)))</f>
        <v>3</v>
      </c>
      <c r="G4797" s="42" t="n">
        <f aca="false">IF(A4797="","",WORKDAY(B4797,F4797))</f>
        <v>46297</v>
      </c>
    </row>
    <row r="4798" customFormat="false" ht="15" hidden="false" customHeight="false" outlineLevel="0" collapsed="false">
      <c r="A4798" s="37" t="n">
        <v>1004797</v>
      </c>
      <c r="B4798" s="38" t="n">
        <v>46294</v>
      </c>
      <c r="C4798" s="39" t="s">
        <v>70</v>
      </c>
      <c r="D4798" s="39" t="s">
        <v>37</v>
      </c>
      <c r="E4798" s="40" t="n">
        <v>5.8</v>
      </c>
      <c r="F4798" s="41" t="n">
        <f aca="false">IF(A4798="","",INDEX(Assumptions!$B$16:$B$18,MATCH(C4798,Assumptions!$A$16:$A$18,0)))</f>
        <v>5</v>
      </c>
      <c r="G4798" s="42" t="n">
        <f aca="false">IF(A4798="","",WORKDAY(B4798,F4798))</f>
        <v>46301</v>
      </c>
    </row>
    <row r="4799" customFormat="false" ht="15" hidden="false" customHeight="false" outlineLevel="0" collapsed="false">
      <c r="A4799" s="37" t="n">
        <v>1004798</v>
      </c>
      <c r="B4799" s="38" t="n">
        <v>46294</v>
      </c>
      <c r="C4799" s="39" t="s">
        <v>69</v>
      </c>
      <c r="D4799" s="39" t="s">
        <v>35</v>
      </c>
      <c r="E4799" s="40" t="n">
        <v>2.2</v>
      </c>
      <c r="F4799" s="41" t="n">
        <f aca="false">IF(A4799="","",INDEX(Assumptions!$B$16:$B$18,MATCH(C4799,Assumptions!$A$16:$A$18,0)))</f>
        <v>3</v>
      </c>
      <c r="G4799" s="42" t="n">
        <f aca="false">IF(A4799="","",WORKDAY(B4799,F4799))</f>
        <v>46297</v>
      </c>
    </row>
    <row r="4800" customFormat="false" ht="15" hidden="false" customHeight="false" outlineLevel="0" collapsed="false">
      <c r="A4800" s="37" t="n">
        <v>1004799</v>
      </c>
      <c r="B4800" s="38" t="n">
        <v>46294</v>
      </c>
      <c r="C4800" s="39" t="s">
        <v>69</v>
      </c>
      <c r="D4800" s="39" t="s">
        <v>35</v>
      </c>
      <c r="E4800" s="40" t="n">
        <v>0.9</v>
      </c>
      <c r="F4800" s="41" t="n">
        <f aca="false">IF(A4800="","",INDEX(Assumptions!$B$16:$B$18,MATCH(C4800,Assumptions!$A$16:$A$18,0)))</f>
        <v>3</v>
      </c>
      <c r="G4800" s="42" t="n">
        <f aca="false">IF(A4800="","",WORKDAY(B4800,F4800))</f>
        <v>46297</v>
      </c>
    </row>
    <row r="4801" customFormat="false" ht="15" hidden="false" customHeight="false" outlineLevel="0" collapsed="false">
      <c r="A4801" s="37" t="n">
        <v>1004800</v>
      </c>
      <c r="B4801" s="38" t="n">
        <v>46294</v>
      </c>
      <c r="C4801" s="39" t="s">
        <v>68</v>
      </c>
      <c r="D4801" s="39" t="s">
        <v>35</v>
      </c>
      <c r="E4801" s="40" t="n">
        <v>3</v>
      </c>
      <c r="F4801" s="41" t="n">
        <f aca="false">IF(A4801="","",INDEX(Assumptions!$B$16:$B$18,MATCH(C4801,Assumptions!$A$16:$A$18,0)))</f>
        <v>1</v>
      </c>
      <c r="G4801" s="42" t="n">
        <f aca="false">IF(A4801="","",WORKDAY(B4801,F4801))</f>
        <v>46295</v>
      </c>
    </row>
    <row r="4802" customFormat="false" ht="15" hidden="false" customHeight="false" outlineLevel="0" collapsed="false">
      <c r="A4802" s="37" t="n">
        <v>1004801</v>
      </c>
      <c r="B4802" s="38" t="n">
        <v>46294</v>
      </c>
      <c r="C4802" s="39" t="s">
        <v>68</v>
      </c>
      <c r="D4802" s="39" t="s">
        <v>31</v>
      </c>
      <c r="E4802" s="40" t="n">
        <v>0.8</v>
      </c>
      <c r="F4802" s="41" t="n">
        <f aca="false">IF(A4802="","",INDEX(Assumptions!$B$16:$B$18,MATCH(C4802,Assumptions!$A$16:$A$18,0)))</f>
        <v>1</v>
      </c>
      <c r="G4802" s="42" t="n">
        <f aca="false">IF(A4802="","",WORKDAY(B4802,F4802))</f>
        <v>46295</v>
      </c>
    </row>
    <row r="4803" customFormat="false" ht="15" hidden="false" customHeight="false" outlineLevel="0" collapsed="false">
      <c r="A4803" s="37" t="n">
        <v>1004802</v>
      </c>
      <c r="B4803" s="38" t="n">
        <v>46294</v>
      </c>
      <c r="C4803" s="39" t="s">
        <v>70</v>
      </c>
      <c r="D4803" s="39" t="s">
        <v>37</v>
      </c>
      <c r="E4803" s="40" t="n">
        <v>1</v>
      </c>
      <c r="F4803" s="41" t="n">
        <f aca="false">IF(A4803="","",INDEX(Assumptions!$B$16:$B$18,MATCH(C4803,Assumptions!$A$16:$A$18,0)))</f>
        <v>5</v>
      </c>
      <c r="G4803" s="42" t="n">
        <f aca="false">IF(A4803="","",WORKDAY(B4803,F4803))</f>
        <v>46301</v>
      </c>
    </row>
    <row r="4804" customFormat="false" ht="15" hidden="false" customHeight="false" outlineLevel="0" collapsed="false">
      <c r="A4804" s="37" t="n">
        <v>1004803</v>
      </c>
      <c r="B4804" s="38" t="n">
        <v>46294</v>
      </c>
      <c r="C4804" s="39" t="s">
        <v>68</v>
      </c>
      <c r="D4804" s="39" t="s">
        <v>35</v>
      </c>
      <c r="E4804" s="40" t="n">
        <v>2.9</v>
      </c>
      <c r="F4804" s="41" t="n">
        <f aca="false">IF(A4804="","",INDEX(Assumptions!$B$16:$B$18,MATCH(C4804,Assumptions!$A$16:$A$18,0)))</f>
        <v>1</v>
      </c>
      <c r="G4804" s="42" t="n">
        <f aca="false">IF(A4804="","",WORKDAY(B4804,F4804))</f>
        <v>46295</v>
      </c>
    </row>
    <row r="4805" customFormat="false" ht="15" hidden="false" customHeight="false" outlineLevel="0" collapsed="false">
      <c r="A4805" s="37" t="n">
        <v>1004804</v>
      </c>
      <c r="B4805" s="38" t="n">
        <v>46294</v>
      </c>
      <c r="C4805" s="39" t="s">
        <v>70</v>
      </c>
      <c r="D4805" s="39" t="s">
        <v>39</v>
      </c>
      <c r="E4805" s="40" t="n">
        <v>1.1</v>
      </c>
      <c r="F4805" s="41" t="n">
        <f aca="false">IF(A4805="","",INDEX(Assumptions!$B$16:$B$18,MATCH(C4805,Assumptions!$A$16:$A$18,0)))</f>
        <v>5</v>
      </c>
      <c r="G4805" s="42" t="n">
        <f aca="false">IF(A4805="","",WORKDAY(B4805,F4805))</f>
        <v>46301</v>
      </c>
    </row>
    <row r="4806" customFormat="false" ht="15" hidden="false" customHeight="false" outlineLevel="0" collapsed="false">
      <c r="A4806" s="37" t="n">
        <v>1004805</v>
      </c>
      <c r="B4806" s="38" t="n">
        <v>46294</v>
      </c>
      <c r="C4806" s="39" t="s">
        <v>69</v>
      </c>
      <c r="D4806" s="39" t="s">
        <v>37</v>
      </c>
      <c r="E4806" s="40" t="n">
        <v>3.2</v>
      </c>
      <c r="F4806" s="41" t="n">
        <f aca="false">IF(A4806="","",INDEX(Assumptions!$B$16:$B$18,MATCH(C4806,Assumptions!$A$16:$A$18,0)))</f>
        <v>3</v>
      </c>
      <c r="G4806" s="42" t="n">
        <f aca="false">IF(A4806="","",WORKDAY(B4806,F4806))</f>
        <v>46297</v>
      </c>
    </row>
    <row r="4807" customFormat="false" ht="15" hidden="false" customHeight="false" outlineLevel="0" collapsed="false">
      <c r="A4807" s="37" t="n">
        <v>1004806</v>
      </c>
      <c r="B4807" s="38" t="n">
        <v>46294</v>
      </c>
      <c r="C4807" s="39" t="s">
        <v>69</v>
      </c>
      <c r="D4807" s="39" t="s">
        <v>33</v>
      </c>
      <c r="E4807" s="40" t="n">
        <v>1.7</v>
      </c>
      <c r="F4807" s="41" t="n">
        <f aca="false">IF(A4807="","",INDEX(Assumptions!$B$16:$B$18,MATCH(C4807,Assumptions!$A$16:$A$18,0)))</f>
        <v>3</v>
      </c>
      <c r="G4807" s="42" t="n">
        <f aca="false">IF(A4807="","",WORKDAY(B4807,F4807))</f>
        <v>46297</v>
      </c>
    </row>
    <row r="4808" customFormat="false" ht="15" hidden="false" customHeight="false" outlineLevel="0" collapsed="false">
      <c r="A4808" s="37" t="n">
        <v>1004807</v>
      </c>
      <c r="B4808" s="38" t="n">
        <v>46294</v>
      </c>
      <c r="C4808" s="39" t="s">
        <v>68</v>
      </c>
      <c r="D4808" s="39" t="s">
        <v>39</v>
      </c>
      <c r="E4808" s="40" t="n">
        <v>1.1</v>
      </c>
      <c r="F4808" s="41" t="n">
        <f aca="false">IF(A4808="","",INDEX(Assumptions!$B$16:$B$18,MATCH(C4808,Assumptions!$A$16:$A$18,0)))</f>
        <v>1</v>
      </c>
      <c r="G4808" s="42" t="n">
        <f aca="false">IF(A4808="","",WORKDAY(B4808,F4808))</f>
        <v>46295</v>
      </c>
    </row>
    <row r="4809" customFormat="false" ht="15" hidden="false" customHeight="false" outlineLevel="0" collapsed="false">
      <c r="A4809" s="37" t="n">
        <v>1004808</v>
      </c>
      <c r="B4809" s="38" t="n">
        <v>46294</v>
      </c>
      <c r="C4809" s="39" t="s">
        <v>69</v>
      </c>
      <c r="D4809" s="39" t="s">
        <v>31</v>
      </c>
      <c r="E4809" s="40" t="n">
        <v>1.7</v>
      </c>
      <c r="F4809" s="41" t="n">
        <f aca="false">IF(A4809="","",INDEX(Assumptions!$B$16:$B$18,MATCH(C4809,Assumptions!$A$16:$A$18,0)))</f>
        <v>3</v>
      </c>
      <c r="G4809" s="42" t="n">
        <f aca="false">IF(A4809="","",WORKDAY(B4809,F4809))</f>
        <v>46297</v>
      </c>
    </row>
    <row r="4810" customFormat="false" ht="15" hidden="false" customHeight="false" outlineLevel="0" collapsed="false">
      <c r="A4810" s="37" t="n">
        <v>1004809</v>
      </c>
      <c r="B4810" s="38" t="n">
        <v>46294</v>
      </c>
      <c r="C4810" s="39" t="s">
        <v>69</v>
      </c>
      <c r="D4810" s="39" t="s">
        <v>31</v>
      </c>
      <c r="E4810" s="40" t="n">
        <v>2.2</v>
      </c>
      <c r="F4810" s="41" t="n">
        <f aca="false">IF(A4810="","",INDEX(Assumptions!$B$16:$B$18,MATCH(C4810,Assumptions!$A$16:$A$18,0)))</f>
        <v>3</v>
      </c>
      <c r="G4810" s="42" t="n">
        <f aca="false">IF(A4810="","",WORKDAY(B4810,F4810))</f>
        <v>46297</v>
      </c>
    </row>
    <row r="4811" customFormat="false" ht="15" hidden="false" customHeight="false" outlineLevel="0" collapsed="false">
      <c r="A4811" s="37" t="n">
        <v>1004810</v>
      </c>
      <c r="B4811" s="38" t="n">
        <v>46294</v>
      </c>
      <c r="C4811" s="39" t="s">
        <v>69</v>
      </c>
      <c r="D4811" s="39" t="s">
        <v>35</v>
      </c>
      <c r="E4811" s="40" t="n">
        <v>2.5</v>
      </c>
      <c r="F4811" s="41" t="n">
        <f aca="false">IF(A4811="","",INDEX(Assumptions!$B$16:$B$18,MATCH(C4811,Assumptions!$A$16:$A$18,0)))</f>
        <v>3</v>
      </c>
      <c r="G4811" s="42" t="n">
        <f aca="false">IF(A4811="","",WORKDAY(B4811,F4811))</f>
        <v>46297</v>
      </c>
    </row>
    <row r="4812" customFormat="false" ht="15" hidden="false" customHeight="false" outlineLevel="0" collapsed="false">
      <c r="A4812" s="37" t="n">
        <v>1004811</v>
      </c>
      <c r="B4812" s="38" t="n">
        <v>46294</v>
      </c>
      <c r="C4812" s="39" t="s">
        <v>70</v>
      </c>
      <c r="D4812" s="39" t="s">
        <v>31</v>
      </c>
      <c r="E4812" s="40" t="n">
        <v>1.6</v>
      </c>
      <c r="F4812" s="41" t="n">
        <f aca="false">IF(A4812="","",INDEX(Assumptions!$B$16:$B$18,MATCH(C4812,Assumptions!$A$16:$A$18,0)))</f>
        <v>5</v>
      </c>
      <c r="G4812" s="42" t="n">
        <f aca="false">IF(A4812="","",WORKDAY(B4812,F4812))</f>
        <v>46301</v>
      </c>
    </row>
    <row r="4813" customFormat="false" ht="15" hidden="false" customHeight="false" outlineLevel="0" collapsed="false">
      <c r="A4813" s="37" t="n">
        <v>1004812</v>
      </c>
      <c r="B4813" s="38" t="n">
        <v>46294</v>
      </c>
      <c r="C4813" s="39" t="s">
        <v>69</v>
      </c>
      <c r="D4813" s="39" t="s">
        <v>39</v>
      </c>
      <c r="E4813" s="40" t="n">
        <v>3</v>
      </c>
      <c r="F4813" s="41" t="n">
        <f aca="false">IF(A4813="","",INDEX(Assumptions!$B$16:$B$18,MATCH(C4813,Assumptions!$A$16:$A$18,0)))</f>
        <v>3</v>
      </c>
      <c r="G4813" s="42" t="n">
        <f aca="false">IF(A4813="","",WORKDAY(B4813,F4813))</f>
        <v>46297</v>
      </c>
    </row>
    <row r="4814" customFormat="false" ht="15" hidden="false" customHeight="false" outlineLevel="0" collapsed="false">
      <c r="A4814" s="37" t="n">
        <v>1004813</v>
      </c>
      <c r="B4814" s="38" t="n">
        <v>46294</v>
      </c>
      <c r="C4814" s="39" t="s">
        <v>69</v>
      </c>
      <c r="D4814" s="39" t="s">
        <v>39</v>
      </c>
      <c r="E4814" s="40" t="n">
        <v>1.7</v>
      </c>
      <c r="F4814" s="41" t="n">
        <f aca="false">IF(A4814="","",INDEX(Assumptions!$B$16:$B$18,MATCH(C4814,Assumptions!$A$16:$A$18,0)))</f>
        <v>3</v>
      </c>
      <c r="G4814" s="42" t="n">
        <f aca="false">IF(A4814="","",WORKDAY(B4814,F4814))</f>
        <v>46297</v>
      </c>
    </row>
    <row r="4815" customFormat="false" ht="15" hidden="false" customHeight="false" outlineLevel="0" collapsed="false">
      <c r="A4815" s="37" t="n">
        <v>1004814</v>
      </c>
      <c r="B4815" s="38" t="n">
        <v>46294</v>
      </c>
      <c r="C4815" s="39" t="s">
        <v>69</v>
      </c>
      <c r="D4815" s="39" t="s">
        <v>39</v>
      </c>
      <c r="E4815" s="40" t="n">
        <v>0.5</v>
      </c>
      <c r="F4815" s="41" t="n">
        <f aca="false">IF(A4815="","",INDEX(Assumptions!$B$16:$B$18,MATCH(C4815,Assumptions!$A$16:$A$18,0)))</f>
        <v>3</v>
      </c>
      <c r="G4815" s="42" t="n">
        <f aca="false">IF(A4815="","",WORKDAY(B4815,F4815))</f>
        <v>46297</v>
      </c>
    </row>
    <row r="4816" customFormat="false" ht="15" hidden="false" customHeight="false" outlineLevel="0" collapsed="false">
      <c r="A4816" s="37" t="n">
        <v>1004815</v>
      </c>
      <c r="B4816" s="38" t="n">
        <v>46294</v>
      </c>
      <c r="C4816" s="39" t="s">
        <v>70</v>
      </c>
      <c r="D4816" s="39" t="s">
        <v>33</v>
      </c>
      <c r="E4816" s="40" t="n">
        <v>1.4</v>
      </c>
      <c r="F4816" s="41" t="n">
        <f aca="false">IF(A4816="","",INDEX(Assumptions!$B$16:$B$18,MATCH(C4816,Assumptions!$A$16:$A$18,0)))</f>
        <v>5</v>
      </c>
      <c r="G4816" s="42" t="n">
        <f aca="false">IF(A4816="","",WORKDAY(B4816,F4816))</f>
        <v>46301</v>
      </c>
    </row>
    <row r="4817" customFormat="false" ht="15" hidden="false" customHeight="false" outlineLevel="0" collapsed="false">
      <c r="A4817" s="37" t="n">
        <v>1004816</v>
      </c>
      <c r="B4817" s="38" t="n">
        <v>46294</v>
      </c>
      <c r="C4817" s="39" t="s">
        <v>69</v>
      </c>
      <c r="D4817" s="39" t="s">
        <v>31</v>
      </c>
      <c r="E4817" s="40" t="n">
        <v>2.1</v>
      </c>
      <c r="F4817" s="41" t="n">
        <f aca="false">IF(A4817="","",INDEX(Assumptions!$B$16:$B$18,MATCH(C4817,Assumptions!$A$16:$A$18,0)))</f>
        <v>3</v>
      </c>
      <c r="G4817" s="42" t="n">
        <f aca="false">IF(A4817="","",WORKDAY(B4817,F4817))</f>
        <v>46297</v>
      </c>
    </row>
    <row r="4818" customFormat="false" ht="15" hidden="false" customHeight="false" outlineLevel="0" collapsed="false">
      <c r="A4818" s="37" t="n">
        <v>1004817</v>
      </c>
      <c r="B4818" s="38" t="n">
        <v>46295</v>
      </c>
      <c r="C4818" s="39" t="s">
        <v>70</v>
      </c>
      <c r="D4818" s="39" t="s">
        <v>39</v>
      </c>
      <c r="E4818" s="40" t="n">
        <v>1.8</v>
      </c>
      <c r="F4818" s="41" t="n">
        <f aca="false">IF(A4818="","",INDEX(Assumptions!$B$16:$B$18,MATCH(C4818,Assumptions!$A$16:$A$18,0)))</f>
        <v>5</v>
      </c>
      <c r="G4818" s="42" t="n">
        <f aca="false">IF(A4818="","",WORKDAY(B4818,F4818))</f>
        <v>46302</v>
      </c>
    </row>
    <row r="4819" customFormat="false" ht="15" hidden="false" customHeight="false" outlineLevel="0" collapsed="false">
      <c r="A4819" s="37" t="n">
        <v>1004818</v>
      </c>
      <c r="B4819" s="38" t="n">
        <v>46295</v>
      </c>
      <c r="C4819" s="39" t="s">
        <v>68</v>
      </c>
      <c r="D4819" s="39" t="s">
        <v>35</v>
      </c>
      <c r="E4819" s="40" t="n">
        <v>2</v>
      </c>
      <c r="F4819" s="41" t="n">
        <f aca="false">IF(A4819="","",INDEX(Assumptions!$B$16:$B$18,MATCH(C4819,Assumptions!$A$16:$A$18,0)))</f>
        <v>1</v>
      </c>
      <c r="G4819" s="42" t="n">
        <f aca="false">IF(A4819="","",WORKDAY(B4819,F4819))</f>
        <v>46296</v>
      </c>
    </row>
    <row r="4820" customFormat="false" ht="15" hidden="false" customHeight="false" outlineLevel="0" collapsed="false">
      <c r="A4820" s="37" t="n">
        <v>1004819</v>
      </c>
      <c r="B4820" s="38" t="n">
        <v>46295</v>
      </c>
      <c r="C4820" s="39" t="s">
        <v>70</v>
      </c>
      <c r="D4820" s="39" t="s">
        <v>31</v>
      </c>
      <c r="E4820" s="40" t="n">
        <v>3.2</v>
      </c>
      <c r="F4820" s="41" t="n">
        <f aca="false">IF(A4820="","",INDEX(Assumptions!$B$16:$B$18,MATCH(C4820,Assumptions!$A$16:$A$18,0)))</f>
        <v>5</v>
      </c>
      <c r="G4820" s="42" t="n">
        <f aca="false">IF(A4820="","",WORKDAY(B4820,F4820))</f>
        <v>46302</v>
      </c>
    </row>
    <row r="4821" customFormat="false" ht="15" hidden="false" customHeight="false" outlineLevel="0" collapsed="false">
      <c r="A4821" s="37" t="n">
        <v>1004820</v>
      </c>
      <c r="B4821" s="38" t="n">
        <v>46295</v>
      </c>
      <c r="C4821" s="39" t="s">
        <v>68</v>
      </c>
      <c r="D4821" s="39" t="s">
        <v>33</v>
      </c>
      <c r="E4821" s="40" t="n">
        <v>0.6</v>
      </c>
      <c r="F4821" s="41" t="n">
        <f aca="false">IF(A4821="","",INDEX(Assumptions!$B$16:$B$18,MATCH(C4821,Assumptions!$A$16:$A$18,0)))</f>
        <v>1</v>
      </c>
      <c r="G4821" s="42" t="n">
        <f aca="false">IF(A4821="","",WORKDAY(B4821,F4821))</f>
        <v>46296</v>
      </c>
    </row>
    <row r="4822" customFormat="false" ht="15" hidden="false" customHeight="false" outlineLevel="0" collapsed="false">
      <c r="A4822" s="37" t="n">
        <v>1004821</v>
      </c>
      <c r="B4822" s="38" t="n">
        <v>46295</v>
      </c>
      <c r="C4822" s="39" t="s">
        <v>70</v>
      </c>
      <c r="D4822" s="39" t="s">
        <v>33</v>
      </c>
      <c r="E4822" s="40" t="n">
        <v>1</v>
      </c>
      <c r="F4822" s="41" t="n">
        <f aca="false">IF(A4822="","",INDEX(Assumptions!$B$16:$B$18,MATCH(C4822,Assumptions!$A$16:$A$18,0)))</f>
        <v>5</v>
      </c>
      <c r="G4822" s="42" t="n">
        <f aca="false">IF(A4822="","",WORKDAY(B4822,F4822))</f>
        <v>46302</v>
      </c>
    </row>
    <row r="4823" customFormat="false" ht="15" hidden="false" customHeight="false" outlineLevel="0" collapsed="false">
      <c r="A4823" s="37" t="n">
        <v>1004822</v>
      </c>
      <c r="B4823" s="38" t="n">
        <v>46295</v>
      </c>
      <c r="C4823" s="39" t="s">
        <v>69</v>
      </c>
      <c r="D4823" s="39" t="s">
        <v>35</v>
      </c>
      <c r="E4823" s="40" t="n">
        <v>1.9</v>
      </c>
      <c r="F4823" s="41" t="n">
        <f aca="false">IF(A4823="","",INDEX(Assumptions!$B$16:$B$18,MATCH(C4823,Assumptions!$A$16:$A$18,0)))</f>
        <v>3</v>
      </c>
      <c r="G4823" s="42" t="n">
        <f aca="false">IF(A4823="","",WORKDAY(B4823,F4823))</f>
        <v>46300</v>
      </c>
    </row>
    <row r="4824" customFormat="false" ht="15" hidden="false" customHeight="false" outlineLevel="0" collapsed="false">
      <c r="A4824" s="37" t="n">
        <v>1004823</v>
      </c>
      <c r="B4824" s="38" t="n">
        <v>46295</v>
      </c>
      <c r="C4824" s="39" t="s">
        <v>69</v>
      </c>
      <c r="D4824" s="39" t="s">
        <v>33</v>
      </c>
      <c r="E4824" s="40" t="n">
        <v>3.5</v>
      </c>
      <c r="F4824" s="41" t="n">
        <f aca="false">IF(A4824="","",INDEX(Assumptions!$B$16:$B$18,MATCH(C4824,Assumptions!$A$16:$A$18,0)))</f>
        <v>3</v>
      </c>
      <c r="G4824" s="42" t="n">
        <f aca="false">IF(A4824="","",WORKDAY(B4824,F4824))</f>
        <v>46300</v>
      </c>
    </row>
    <row r="4825" customFormat="false" ht="15" hidden="false" customHeight="false" outlineLevel="0" collapsed="false">
      <c r="A4825" s="37" t="n">
        <v>1004824</v>
      </c>
      <c r="B4825" s="38" t="n">
        <v>46295</v>
      </c>
      <c r="C4825" s="39" t="s">
        <v>69</v>
      </c>
      <c r="D4825" s="39" t="s">
        <v>33</v>
      </c>
      <c r="E4825" s="40" t="n">
        <v>0.6</v>
      </c>
      <c r="F4825" s="41" t="n">
        <f aca="false">IF(A4825="","",INDEX(Assumptions!$B$16:$B$18,MATCH(C4825,Assumptions!$A$16:$A$18,0)))</f>
        <v>3</v>
      </c>
      <c r="G4825" s="42" t="n">
        <f aca="false">IF(A4825="","",WORKDAY(B4825,F4825))</f>
        <v>46300</v>
      </c>
    </row>
    <row r="4826" customFormat="false" ht="15" hidden="false" customHeight="false" outlineLevel="0" collapsed="false">
      <c r="A4826" s="37" t="n">
        <v>1004825</v>
      </c>
      <c r="B4826" s="38" t="n">
        <v>46295</v>
      </c>
      <c r="C4826" s="39" t="s">
        <v>69</v>
      </c>
      <c r="D4826" s="39" t="s">
        <v>31</v>
      </c>
      <c r="E4826" s="40" t="n">
        <v>1.5</v>
      </c>
      <c r="F4826" s="41" t="n">
        <f aca="false">IF(A4826="","",INDEX(Assumptions!$B$16:$B$18,MATCH(C4826,Assumptions!$A$16:$A$18,0)))</f>
        <v>3</v>
      </c>
      <c r="G4826" s="42" t="n">
        <f aca="false">IF(A4826="","",WORKDAY(B4826,F4826))</f>
        <v>46300</v>
      </c>
    </row>
    <row r="4827" customFormat="false" ht="15" hidden="false" customHeight="false" outlineLevel="0" collapsed="false">
      <c r="A4827" s="37" t="n">
        <v>1004826</v>
      </c>
      <c r="B4827" s="38" t="n">
        <v>46295</v>
      </c>
      <c r="C4827" s="39" t="s">
        <v>69</v>
      </c>
      <c r="D4827" s="39" t="s">
        <v>35</v>
      </c>
      <c r="E4827" s="40" t="n">
        <v>1.2</v>
      </c>
      <c r="F4827" s="41" t="n">
        <f aca="false">IF(A4827="","",INDEX(Assumptions!$B$16:$B$18,MATCH(C4827,Assumptions!$A$16:$A$18,0)))</f>
        <v>3</v>
      </c>
      <c r="G4827" s="42" t="n">
        <f aca="false">IF(A4827="","",WORKDAY(B4827,F4827))</f>
        <v>46300</v>
      </c>
    </row>
    <row r="4828" customFormat="false" ht="15" hidden="false" customHeight="false" outlineLevel="0" collapsed="false">
      <c r="A4828" s="37" t="n">
        <v>1004827</v>
      </c>
      <c r="B4828" s="38" t="n">
        <v>46295</v>
      </c>
      <c r="C4828" s="39" t="s">
        <v>69</v>
      </c>
      <c r="D4828" s="39" t="s">
        <v>31</v>
      </c>
      <c r="E4828" s="40" t="n">
        <v>3.9</v>
      </c>
      <c r="F4828" s="41" t="n">
        <f aca="false">IF(A4828="","",INDEX(Assumptions!$B$16:$B$18,MATCH(C4828,Assumptions!$A$16:$A$18,0)))</f>
        <v>3</v>
      </c>
      <c r="G4828" s="42" t="n">
        <f aca="false">IF(A4828="","",WORKDAY(B4828,F4828))</f>
        <v>46300</v>
      </c>
    </row>
    <row r="4829" customFormat="false" ht="15" hidden="false" customHeight="false" outlineLevel="0" collapsed="false">
      <c r="A4829" s="37" t="n">
        <v>1004828</v>
      </c>
      <c r="B4829" s="38" t="n">
        <v>46295</v>
      </c>
      <c r="C4829" s="39" t="s">
        <v>68</v>
      </c>
      <c r="D4829" s="39" t="s">
        <v>35</v>
      </c>
      <c r="E4829" s="40" t="n">
        <v>2.4</v>
      </c>
      <c r="F4829" s="41" t="n">
        <f aca="false">IF(A4829="","",INDEX(Assumptions!$B$16:$B$18,MATCH(C4829,Assumptions!$A$16:$A$18,0)))</f>
        <v>1</v>
      </c>
      <c r="G4829" s="42" t="n">
        <f aca="false">IF(A4829="","",WORKDAY(B4829,F4829))</f>
        <v>46296</v>
      </c>
    </row>
    <row r="4830" customFormat="false" ht="15" hidden="false" customHeight="false" outlineLevel="0" collapsed="false">
      <c r="A4830" s="37" t="n">
        <v>1004829</v>
      </c>
      <c r="B4830" s="38" t="n">
        <v>46295</v>
      </c>
      <c r="C4830" s="39" t="s">
        <v>69</v>
      </c>
      <c r="D4830" s="39" t="s">
        <v>31</v>
      </c>
      <c r="E4830" s="40" t="n">
        <v>0.9</v>
      </c>
      <c r="F4830" s="41" t="n">
        <f aca="false">IF(A4830="","",INDEX(Assumptions!$B$16:$B$18,MATCH(C4830,Assumptions!$A$16:$A$18,0)))</f>
        <v>3</v>
      </c>
      <c r="G4830" s="42" t="n">
        <f aca="false">IF(A4830="","",WORKDAY(B4830,F4830))</f>
        <v>46300</v>
      </c>
    </row>
    <row r="4831" customFormat="false" ht="15" hidden="false" customHeight="false" outlineLevel="0" collapsed="false">
      <c r="A4831" s="37" t="n">
        <v>1004830</v>
      </c>
      <c r="B4831" s="38" t="n">
        <v>46295</v>
      </c>
      <c r="C4831" s="39" t="s">
        <v>69</v>
      </c>
      <c r="D4831" s="39" t="s">
        <v>37</v>
      </c>
      <c r="E4831" s="40" t="n">
        <v>6.3</v>
      </c>
      <c r="F4831" s="41" t="n">
        <f aca="false">IF(A4831="","",INDEX(Assumptions!$B$16:$B$18,MATCH(C4831,Assumptions!$A$16:$A$18,0)))</f>
        <v>3</v>
      </c>
      <c r="G4831" s="42" t="n">
        <f aca="false">IF(A4831="","",WORKDAY(B4831,F4831))</f>
        <v>46300</v>
      </c>
    </row>
    <row r="4832" customFormat="false" ht="15" hidden="false" customHeight="false" outlineLevel="0" collapsed="false">
      <c r="A4832" s="37" t="n">
        <v>1004831</v>
      </c>
      <c r="B4832" s="38" t="n">
        <v>46295</v>
      </c>
      <c r="C4832" s="39" t="s">
        <v>68</v>
      </c>
      <c r="D4832" s="39" t="s">
        <v>31</v>
      </c>
      <c r="E4832" s="40" t="n">
        <v>1.5</v>
      </c>
      <c r="F4832" s="41" t="n">
        <f aca="false">IF(A4832="","",INDEX(Assumptions!$B$16:$B$18,MATCH(C4832,Assumptions!$A$16:$A$18,0)))</f>
        <v>1</v>
      </c>
      <c r="G4832" s="42" t="n">
        <f aca="false">IF(A4832="","",WORKDAY(B4832,F4832))</f>
        <v>46296</v>
      </c>
    </row>
    <row r="4833" customFormat="false" ht="15" hidden="false" customHeight="false" outlineLevel="0" collapsed="false">
      <c r="A4833" s="37" t="n">
        <v>1004832</v>
      </c>
      <c r="B4833" s="38" t="n">
        <v>46295</v>
      </c>
      <c r="C4833" s="39" t="s">
        <v>70</v>
      </c>
      <c r="D4833" s="39" t="s">
        <v>39</v>
      </c>
      <c r="E4833" s="40" t="n">
        <v>11.8</v>
      </c>
      <c r="F4833" s="41" t="n">
        <f aca="false">IF(A4833="","",INDEX(Assumptions!$B$16:$B$18,MATCH(C4833,Assumptions!$A$16:$A$18,0)))</f>
        <v>5</v>
      </c>
      <c r="G4833" s="42" t="n">
        <f aca="false">IF(A4833="","",WORKDAY(B4833,F4833))</f>
        <v>46302</v>
      </c>
    </row>
    <row r="4834" customFormat="false" ht="15" hidden="false" customHeight="false" outlineLevel="0" collapsed="false">
      <c r="A4834" s="37" t="n">
        <v>1004833</v>
      </c>
      <c r="B4834" s="38" t="n">
        <v>46295</v>
      </c>
      <c r="C4834" s="39" t="s">
        <v>69</v>
      </c>
      <c r="D4834" s="39" t="s">
        <v>31</v>
      </c>
      <c r="E4834" s="40" t="n">
        <v>1.3</v>
      </c>
      <c r="F4834" s="41" t="n">
        <f aca="false">IF(A4834="","",INDEX(Assumptions!$B$16:$B$18,MATCH(C4834,Assumptions!$A$16:$A$18,0)))</f>
        <v>3</v>
      </c>
      <c r="G4834" s="42" t="n">
        <f aca="false">IF(A4834="","",WORKDAY(B4834,F4834))</f>
        <v>46300</v>
      </c>
    </row>
    <row r="4835" customFormat="false" ht="15" hidden="false" customHeight="false" outlineLevel="0" collapsed="false">
      <c r="A4835" s="37" t="n">
        <v>1004834</v>
      </c>
      <c r="B4835" s="38" t="n">
        <v>46295</v>
      </c>
      <c r="C4835" s="39" t="s">
        <v>70</v>
      </c>
      <c r="D4835" s="39" t="s">
        <v>35</v>
      </c>
      <c r="E4835" s="40" t="n">
        <v>2.5</v>
      </c>
      <c r="F4835" s="41" t="n">
        <f aca="false">IF(A4835="","",INDEX(Assumptions!$B$16:$B$18,MATCH(C4835,Assumptions!$A$16:$A$18,0)))</f>
        <v>5</v>
      </c>
      <c r="G4835" s="42" t="n">
        <f aca="false">IF(A4835="","",WORKDAY(B4835,F4835))</f>
        <v>46302</v>
      </c>
    </row>
    <row r="4836" customFormat="false" ht="15" hidden="false" customHeight="false" outlineLevel="0" collapsed="false">
      <c r="A4836" s="37" t="n">
        <v>1004835</v>
      </c>
      <c r="B4836" s="38" t="n">
        <v>46295</v>
      </c>
      <c r="C4836" s="39" t="s">
        <v>69</v>
      </c>
      <c r="D4836" s="39" t="s">
        <v>39</v>
      </c>
      <c r="E4836" s="40" t="n">
        <v>0.8</v>
      </c>
      <c r="F4836" s="41" t="n">
        <f aca="false">IF(A4836="","",INDEX(Assumptions!$B$16:$B$18,MATCH(C4836,Assumptions!$A$16:$A$18,0)))</f>
        <v>3</v>
      </c>
      <c r="G4836" s="42" t="n">
        <f aca="false">IF(A4836="","",WORKDAY(B4836,F4836))</f>
        <v>46300</v>
      </c>
    </row>
    <row r="4837" customFormat="false" ht="15" hidden="false" customHeight="false" outlineLevel="0" collapsed="false">
      <c r="A4837" s="37" t="n">
        <v>1004836</v>
      </c>
      <c r="B4837" s="38" t="n">
        <v>46295</v>
      </c>
      <c r="C4837" s="39" t="s">
        <v>70</v>
      </c>
      <c r="D4837" s="39" t="s">
        <v>35</v>
      </c>
      <c r="E4837" s="40" t="n">
        <v>1.8</v>
      </c>
      <c r="F4837" s="41" t="n">
        <f aca="false">IF(A4837="","",INDEX(Assumptions!$B$16:$B$18,MATCH(C4837,Assumptions!$A$16:$A$18,0)))</f>
        <v>5</v>
      </c>
      <c r="G4837" s="42" t="n">
        <f aca="false">IF(A4837="","",WORKDAY(B4837,F4837))</f>
        <v>46302</v>
      </c>
    </row>
    <row r="4838" customFormat="false" ht="15" hidden="false" customHeight="false" outlineLevel="0" collapsed="false">
      <c r="A4838" s="37" t="n">
        <v>1004837</v>
      </c>
      <c r="B4838" s="38" t="n">
        <v>46295</v>
      </c>
      <c r="C4838" s="39" t="s">
        <v>69</v>
      </c>
      <c r="D4838" s="39" t="s">
        <v>37</v>
      </c>
      <c r="E4838" s="40" t="n">
        <v>0.8</v>
      </c>
      <c r="F4838" s="41" t="n">
        <f aca="false">IF(A4838="","",INDEX(Assumptions!$B$16:$B$18,MATCH(C4838,Assumptions!$A$16:$A$18,0)))</f>
        <v>3</v>
      </c>
      <c r="G4838" s="42" t="n">
        <f aca="false">IF(A4838="","",WORKDAY(B4838,F4838))</f>
        <v>46300</v>
      </c>
    </row>
    <row r="4839" customFormat="false" ht="15" hidden="false" customHeight="false" outlineLevel="0" collapsed="false">
      <c r="A4839" s="37" t="n">
        <v>1004838</v>
      </c>
      <c r="B4839" s="38" t="n">
        <v>46295</v>
      </c>
      <c r="C4839" s="39" t="s">
        <v>69</v>
      </c>
      <c r="D4839" s="39" t="s">
        <v>35</v>
      </c>
      <c r="E4839" s="40" t="n">
        <v>2.7</v>
      </c>
      <c r="F4839" s="41" t="n">
        <f aca="false">IF(A4839="","",INDEX(Assumptions!$B$16:$B$18,MATCH(C4839,Assumptions!$A$16:$A$18,0)))</f>
        <v>3</v>
      </c>
      <c r="G4839" s="42" t="n">
        <f aca="false">IF(A4839="","",WORKDAY(B4839,F4839))</f>
        <v>46300</v>
      </c>
    </row>
    <row r="4840" customFormat="false" ht="15" hidden="false" customHeight="false" outlineLevel="0" collapsed="false">
      <c r="A4840" s="37" t="n">
        <v>1004839</v>
      </c>
      <c r="B4840" s="38" t="n">
        <v>46295</v>
      </c>
      <c r="C4840" s="39" t="s">
        <v>69</v>
      </c>
      <c r="D4840" s="39" t="s">
        <v>37</v>
      </c>
      <c r="E4840" s="40" t="n">
        <v>1.4</v>
      </c>
      <c r="F4840" s="41" t="n">
        <f aca="false">IF(A4840="","",INDEX(Assumptions!$B$16:$B$18,MATCH(C4840,Assumptions!$A$16:$A$18,0)))</f>
        <v>3</v>
      </c>
      <c r="G4840" s="42" t="n">
        <f aca="false">IF(A4840="","",WORKDAY(B4840,F4840))</f>
        <v>46300</v>
      </c>
    </row>
    <row r="4841" customFormat="false" ht="15" hidden="false" customHeight="false" outlineLevel="0" collapsed="false">
      <c r="A4841" s="37" t="n">
        <v>1004840</v>
      </c>
      <c r="B4841" s="38" t="n">
        <v>46295</v>
      </c>
      <c r="C4841" s="39" t="s">
        <v>68</v>
      </c>
      <c r="D4841" s="39" t="s">
        <v>39</v>
      </c>
      <c r="E4841" s="40" t="n">
        <v>0.9</v>
      </c>
      <c r="F4841" s="41" t="n">
        <f aca="false">IF(A4841="","",INDEX(Assumptions!$B$16:$B$18,MATCH(C4841,Assumptions!$A$16:$A$18,0)))</f>
        <v>1</v>
      </c>
      <c r="G4841" s="42" t="n">
        <f aca="false">IF(A4841="","",WORKDAY(B4841,F4841))</f>
        <v>46296</v>
      </c>
    </row>
    <row r="4842" customFormat="false" ht="15" hidden="false" customHeight="false" outlineLevel="0" collapsed="false">
      <c r="A4842" s="37" t="n">
        <v>1004841</v>
      </c>
      <c r="B4842" s="38" t="n">
        <v>46295</v>
      </c>
      <c r="C4842" s="39" t="s">
        <v>69</v>
      </c>
      <c r="D4842" s="39" t="s">
        <v>35</v>
      </c>
      <c r="E4842" s="40" t="n">
        <v>2.3</v>
      </c>
      <c r="F4842" s="41" t="n">
        <f aca="false">IF(A4842="","",INDEX(Assumptions!$B$16:$B$18,MATCH(C4842,Assumptions!$A$16:$A$18,0)))</f>
        <v>3</v>
      </c>
      <c r="G4842" s="42" t="n">
        <f aca="false">IF(A4842="","",WORKDAY(B4842,F4842))</f>
        <v>46300</v>
      </c>
    </row>
    <row r="4843" customFormat="false" ht="15" hidden="false" customHeight="false" outlineLevel="0" collapsed="false">
      <c r="A4843" s="37" t="n">
        <v>1004842</v>
      </c>
      <c r="B4843" s="38" t="n">
        <v>46295</v>
      </c>
      <c r="C4843" s="39" t="s">
        <v>69</v>
      </c>
      <c r="D4843" s="39" t="s">
        <v>39</v>
      </c>
      <c r="E4843" s="40" t="n">
        <v>1.9</v>
      </c>
      <c r="F4843" s="41" t="n">
        <f aca="false">IF(A4843="","",INDEX(Assumptions!$B$16:$B$18,MATCH(C4843,Assumptions!$A$16:$A$18,0)))</f>
        <v>3</v>
      </c>
      <c r="G4843" s="42" t="n">
        <f aca="false">IF(A4843="","",WORKDAY(B4843,F4843))</f>
        <v>46300</v>
      </c>
    </row>
    <row r="4844" customFormat="false" ht="15" hidden="false" customHeight="false" outlineLevel="0" collapsed="false">
      <c r="A4844" s="37" t="n">
        <v>1004843</v>
      </c>
      <c r="B4844" s="38" t="n">
        <v>46295</v>
      </c>
      <c r="C4844" s="39" t="s">
        <v>69</v>
      </c>
      <c r="D4844" s="39" t="s">
        <v>33</v>
      </c>
      <c r="E4844" s="40" t="n">
        <v>4.2</v>
      </c>
      <c r="F4844" s="41" t="n">
        <f aca="false">IF(A4844="","",INDEX(Assumptions!$B$16:$B$18,MATCH(C4844,Assumptions!$A$16:$A$18,0)))</f>
        <v>3</v>
      </c>
      <c r="G4844" s="42" t="n">
        <f aca="false">IF(A4844="","",WORKDAY(B4844,F4844))</f>
        <v>46300</v>
      </c>
    </row>
    <row r="4845" customFormat="false" ht="15" hidden="false" customHeight="false" outlineLevel="0" collapsed="false">
      <c r="A4845" s="37" t="n">
        <v>1004844</v>
      </c>
      <c r="B4845" s="38" t="n">
        <v>46295</v>
      </c>
      <c r="C4845" s="39" t="s">
        <v>69</v>
      </c>
      <c r="D4845" s="39" t="s">
        <v>31</v>
      </c>
      <c r="E4845" s="40" t="n">
        <v>1</v>
      </c>
      <c r="F4845" s="41" t="n">
        <f aca="false">IF(A4845="","",INDEX(Assumptions!$B$16:$B$18,MATCH(C4845,Assumptions!$A$16:$A$18,0)))</f>
        <v>3</v>
      </c>
      <c r="G4845" s="42" t="n">
        <f aca="false">IF(A4845="","",WORKDAY(B4845,F4845))</f>
        <v>46300</v>
      </c>
    </row>
    <row r="4846" customFormat="false" ht="15" hidden="false" customHeight="false" outlineLevel="0" collapsed="false">
      <c r="A4846" s="37" t="n">
        <v>1004845</v>
      </c>
      <c r="B4846" s="38" t="n">
        <v>46295</v>
      </c>
      <c r="C4846" s="39" t="s">
        <v>69</v>
      </c>
      <c r="D4846" s="39" t="s">
        <v>31</v>
      </c>
      <c r="E4846" s="40" t="n">
        <v>3</v>
      </c>
      <c r="F4846" s="41" t="n">
        <f aca="false">IF(A4846="","",INDEX(Assumptions!$B$16:$B$18,MATCH(C4846,Assumptions!$A$16:$A$18,0)))</f>
        <v>3</v>
      </c>
      <c r="G4846" s="42" t="n">
        <f aca="false">IF(A4846="","",WORKDAY(B4846,F4846))</f>
        <v>46300</v>
      </c>
    </row>
    <row r="4847" customFormat="false" ht="15" hidden="false" customHeight="false" outlineLevel="0" collapsed="false">
      <c r="A4847" s="37" t="n">
        <v>1004846</v>
      </c>
      <c r="B4847" s="38" t="n">
        <v>46295</v>
      </c>
      <c r="C4847" s="39" t="s">
        <v>69</v>
      </c>
      <c r="D4847" s="39" t="s">
        <v>33</v>
      </c>
      <c r="E4847" s="40" t="n">
        <v>2.1</v>
      </c>
      <c r="F4847" s="41" t="n">
        <f aca="false">IF(A4847="","",INDEX(Assumptions!$B$16:$B$18,MATCH(C4847,Assumptions!$A$16:$A$18,0)))</f>
        <v>3</v>
      </c>
      <c r="G4847" s="42" t="n">
        <f aca="false">IF(A4847="","",WORKDAY(B4847,F4847))</f>
        <v>46300</v>
      </c>
    </row>
    <row r="4848" customFormat="false" ht="15" hidden="false" customHeight="false" outlineLevel="0" collapsed="false">
      <c r="A4848" s="37" t="n">
        <v>1004847</v>
      </c>
      <c r="B4848" s="38" t="n">
        <v>46295</v>
      </c>
      <c r="C4848" s="39" t="s">
        <v>69</v>
      </c>
      <c r="D4848" s="39" t="s">
        <v>31</v>
      </c>
      <c r="E4848" s="40" t="n">
        <v>1.8</v>
      </c>
      <c r="F4848" s="41" t="n">
        <f aca="false">IF(A4848="","",INDEX(Assumptions!$B$16:$B$18,MATCH(C4848,Assumptions!$A$16:$A$18,0)))</f>
        <v>3</v>
      </c>
      <c r="G4848" s="42" t="n">
        <f aca="false">IF(A4848="","",WORKDAY(B4848,F4848))</f>
        <v>46300</v>
      </c>
    </row>
    <row r="4849" customFormat="false" ht="15" hidden="false" customHeight="false" outlineLevel="0" collapsed="false">
      <c r="A4849" s="37" t="n">
        <v>1004848</v>
      </c>
      <c r="B4849" s="38" t="n">
        <v>46295</v>
      </c>
      <c r="C4849" s="39" t="s">
        <v>68</v>
      </c>
      <c r="D4849" s="39" t="s">
        <v>33</v>
      </c>
      <c r="E4849" s="40" t="n">
        <v>0.7</v>
      </c>
      <c r="F4849" s="41" t="n">
        <f aca="false">IF(A4849="","",INDEX(Assumptions!$B$16:$B$18,MATCH(C4849,Assumptions!$A$16:$A$18,0)))</f>
        <v>1</v>
      </c>
      <c r="G4849" s="42" t="n">
        <f aca="false">IF(A4849="","",WORKDAY(B4849,F4849))</f>
        <v>46296</v>
      </c>
    </row>
    <row r="4850" customFormat="false" ht="15" hidden="false" customHeight="false" outlineLevel="0" collapsed="false">
      <c r="A4850" s="37" t="n">
        <v>1004849</v>
      </c>
      <c r="B4850" s="38" t="n">
        <v>46295</v>
      </c>
      <c r="C4850" s="39" t="s">
        <v>69</v>
      </c>
      <c r="D4850" s="39" t="s">
        <v>39</v>
      </c>
      <c r="E4850" s="40" t="n">
        <v>0.7</v>
      </c>
      <c r="F4850" s="41" t="n">
        <f aca="false">IF(A4850="","",INDEX(Assumptions!$B$16:$B$18,MATCH(C4850,Assumptions!$A$16:$A$18,0)))</f>
        <v>3</v>
      </c>
      <c r="G4850" s="42" t="n">
        <f aca="false">IF(A4850="","",WORKDAY(B4850,F4850))</f>
        <v>46300</v>
      </c>
    </row>
    <row r="4851" customFormat="false" ht="15" hidden="false" customHeight="false" outlineLevel="0" collapsed="false">
      <c r="A4851" s="37" t="n">
        <v>1004850</v>
      </c>
      <c r="B4851" s="38" t="n">
        <v>46295</v>
      </c>
      <c r="C4851" s="39" t="s">
        <v>68</v>
      </c>
      <c r="D4851" s="39" t="s">
        <v>33</v>
      </c>
      <c r="E4851" s="40" t="n">
        <v>3.8</v>
      </c>
      <c r="F4851" s="41" t="n">
        <f aca="false">IF(A4851="","",INDEX(Assumptions!$B$16:$B$18,MATCH(C4851,Assumptions!$A$16:$A$18,0)))</f>
        <v>1</v>
      </c>
      <c r="G4851" s="42" t="n">
        <f aca="false">IF(A4851="","",WORKDAY(B4851,F4851))</f>
        <v>46296</v>
      </c>
    </row>
    <row r="4852" customFormat="false" ht="15" hidden="false" customHeight="false" outlineLevel="0" collapsed="false">
      <c r="A4852" s="37" t="n">
        <v>1004851</v>
      </c>
      <c r="B4852" s="38" t="n">
        <v>46295</v>
      </c>
      <c r="C4852" s="39" t="s">
        <v>68</v>
      </c>
      <c r="D4852" s="39" t="s">
        <v>39</v>
      </c>
      <c r="E4852" s="40" t="n">
        <v>1.6</v>
      </c>
      <c r="F4852" s="41" t="n">
        <f aca="false">IF(A4852="","",INDEX(Assumptions!$B$16:$B$18,MATCH(C4852,Assumptions!$A$16:$A$18,0)))</f>
        <v>1</v>
      </c>
      <c r="G4852" s="42" t="n">
        <f aca="false">IF(A4852="","",WORKDAY(B4852,F4852))</f>
        <v>46296</v>
      </c>
    </row>
    <row r="4853" customFormat="false" ht="15" hidden="false" customHeight="false" outlineLevel="0" collapsed="false">
      <c r="A4853" s="37" t="n">
        <v>1004852</v>
      </c>
      <c r="B4853" s="38" t="n">
        <v>46295</v>
      </c>
      <c r="C4853" s="39" t="s">
        <v>68</v>
      </c>
      <c r="D4853" s="39" t="s">
        <v>31</v>
      </c>
      <c r="E4853" s="40" t="n">
        <v>6.7</v>
      </c>
      <c r="F4853" s="41" t="n">
        <f aca="false">IF(A4853="","",INDEX(Assumptions!$B$16:$B$18,MATCH(C4853,Assumptions!$A$16:$A$18,0)))</f>
        <v>1</v>
      </c>
      <c r="G4853" s="42" t="n">
        <f aca="false">IF(A4853="","",WORKDAY(B4853,F4853))</f>
        <v>46296</v>
      </c>
    </row>
    <row r="4854" customFormat="false" ht="15" hidden="false" customHeight="false" outlineLevel="0" collapsed="false">
      <c r="A4854" s="37" t="n">
        <v>1004853</v>
      </c>
      <c r="B4854" s="38" t="n">
        <v>46295</v>
      </c>
      <c r="C4854" s="39" t="s">
        <v>69</v>
      </c>
      <c r="D4854" s="39" t="s">
        <v>33</v>
      </c>
      <c r="E4854" s="40" t="n">
        <v>0.9</v>
      </c>
      <c r="F4854" s="41" t="n">
        <f aca="false">IF(A4854="","",INDEX(Assumptions!$B$16:$B$18,MATCH(C4854,Assumptions!$A$16:$A$18,0)))</f>
        <v>3</v>
      </c>
      <c r="G4854" s="42" t="n">
        <f aca="false">IF(A4854="","",WORKDAY(B4854,F4854))</f>
        <v>46300</v>
      </c>
    </row>
    <row r="4855" customFormat="false" ht="15" hidden="false" customHeight="false" outlineLevel="0" collapsed="false">
      <c r="A4855" s="37" t="n">
        <v>1004854</v>
      </c>
      <c r="B4855" s="38" t="n">
        <v>46295</v>
      </c>
      <c r="C4855" s="39" t="s">
        <v>69</v>
      </c>
      <c r="D4855" s="39" t="s">
        <v>35</v>
      </c>
      <c r="E4855" s="40" t="n">
        <v>1.2</v>
      </c>
      <c r="F4855" s="41" t="n">
        <f aca="false">IF(A4855="","",INDEX(Assumptions!$B$16:$B$18,MATCH(C4855,Assumptions!$A$16:$A$18,0)))</f>
        <v>3</v>
      </c>
      <c r="G4855" s="42" t="n">
        <f aca="false">IF(A4855="","",WORKDAY(B4855,F4855))</f>
        <v>46300</v>
      </c>
    </row>
    <row r="4856" customFormat="false" ht="15" hidden="false" customHeight="false" outlineLevel="0" collapsed="false">
      <c r="A4856" s="37" t="n">
        <v>1004855</v>
      </c>
      <c r="B4856" s="38" t="n">
        <v>46295</v>
      </c>
      <c r="C4856" s="39" t="s">
        <v>69</v>
      </c>
      <c r="D4856" s="39" t="s">
        <v>33</v>
      </c>
      <c r="E4856" s="40" t="n">
        <v>0.8</v>
      </c>
      <c r="F4856" s="41" t="n">
        <f aca="false">IF(A4856="","",INDEX(Assumptions!$B$16:$B$18,MATCH(C4856,Assumptions!$A$16:$A$18,0)))</f>
        <v>3</v>
      </c>
      <c r="G4856" s="42" t="n">
        <f aca="false">IF(A4856="","",WORKDAY(B4856,F4856))</f>
        <v>46300</v>
      </c>
    </row>
    <row r="4857" customFormat="false" ht="15" hidden="false" customHeight="false" outlineLevel="0" collapsed="false">
      <c r="A4857" s="37" t="n">
        <v>1004856</v>
      </c>
      <c r="B4857" s="38" t="n">
        <v>46295</v>
      </c>
      <c r="C4857" s="39" t="s">
        <v>70</v>
      </c>
      <c r="D4857" s="39" t="s">
        <v>37</v>
      </c>
      <c r="E4857" s="40" t="n">
        <v>1.9</v>
      </c>
      <c r="F4857" s="41" t="n">
        <f aca="false">IF(A4857="","",INDEX(Assumptions!$B$16:$B$18,MATCH(C4857,Assumptions!$A$16:$A$18,0)))</f>
        <v>5</v>
      </c>
      <c r="G4857" s="42" t="n">
        <f aca="false">IF(A4857="","",WORKDAY(B4857,F4857))</f>
        <v>46302</v>
      </c>
    </row>
    <row r="4858" customFormat="false" ht="15" hidden="false" customHeight="false" outlineLevel="0" collapsed="false">
      <c r="A4858" s="37" t="n">
        <v>1004857</v>
      </c>
      <c r="B4858" s="38" t="n">
        <v>46295</v>
      </c>
      <c r="C4858" s="39" t="s">
        <v>69</v>
      </c>
      <c r="D4858" s="39" t="s">
        <v>35</v>
      </c>
      <c r="E4858" s="40" t="n">
        <v>2.7</v>
      </c>
      <c r="F4858" s="41" t="n">
        <f aca="false">IF(A4858="","",INDEX(Assumptions!$B$16:$B$18,MATCH(C4858,Assumptions!$A$16:$A$18,0)))</f>
        <v>3</v>
      </c>
      <c r="G4858" s="42" t="n">
        <f aca="false">IF(A4858="","",WORKDAY(B4858,F4858))</f>
        <v>46300</v>
      </c>
    </row>
    <row r="4859" customFormat="false" ht="15" hidden="false" customHeight="false" outlineLevel="0" collapsed="false">
      <c r="A4859" s="37" t="n">
        <v>1004858</v>
      </c>
      <c r="B4859" s="38" t="n">
        <v>46295</v>
      </c>
      <c r="C4859" s="39" t="s">
        <v>69</v>
      </c>
      <c r="D4859" s="39" t="s">
        <v>35</v>
      </c>
      <c r="E4859" s="40" t="n">
        <v>1.7</v>
      </c>
      <c r="F4859" s="41" t="n">
        <f aca="false">IF(A4859="","",INDEX(Assumptions!$B$16:$B$18,MATCH(C4859,Assumptions!$A$16:$A$18,0)))</f>
        <v>3</v>
      </c>
      <c r="G4859" s="42" t="n">
        <f aca="false">IF(A4859="","",WORKDAY(B4859,F4859))</f>
        <v>46300</v>
      </c>
    </row>
    <row r="4860" customFormat="false" ht="15" hidden="false" customHeight="false" outlineLevel="0" collapsed="false">
      <c r="A4860" s="37" t="n">
        <v>1004859</v>
      </c>
      <c r="B4860" s="38" t="n">
        <v>46295</v>
      </c>
      <c r="C4860" s="39" t="s">
        <v>69</v>
      </c>
      <c r="D4860" s="39" t="s">
        <v>31</v>
      </c>
      <c r="E4860" s="40" t="n">
        <v>1.1</v>
      </c>
      <c r="F4860" s="41" t="n">
        <f aca="false">IF(A4860="","",INDEX(Assumptions!$B$16:$B$18,MATCH(C4860,Assumptions!$A$16:$A$18,0)))</f>
        <v>3</v>
      </c>
      <c r="G4860" s="42" t="n">
        <f aca="false">IF(A4860="","",WORKDAY(B4860,F4860))</f>
        <v>46300</v>
      </c>
    </row>
    <row r="4861" customFormat="false" ht="15" hidden="false" customHeight="false" outlineLevel="0" collapsed="false">
      <c r="A4861" s="37" t="n">
        <v>1004860</v>
      </c>
      <c r="B4861" s="38" t="n">
        <v>46295</v>
      </c>
      <c r="C4861" s="39" t="s">
        <v>69</v>
      </c>
      <c r="D4861" s="39" t="s">
        <v>35</v>
      </c>
      <c r="E4861" s="40" t="n">
        <v>0.7</v>
      </c>
      <c r="F4861" s="41" t="n">
        <f aca="false">IF(A4861="","",INDEX(Assumptions!$B$16:$B$18,MATCH(C4861,Assumptions!$A$16:$A$18,0)))</f>
        <v>3</v>
      </c>
      <c r="G4861" s="42" t="n">
        <f aca="false">IF(A4861="","",WORKDAY(B4861,F4861))</f>
        <v>46300</v>
      </c>
    </row>
    <row r="4862" customFormat="false" ht="15" hidden="false" customHeight="false" outlineLevel="0" collapsed="false">
      <c r="A4862" s="37" t="n">
        <v>1004861</v>
      </c>
      <c r="B4862" s="38" t="n">
        <v>46295</v>
      </c>
      <c r="C4862" s="39" t="s">
        <v>68</v>
      </c>
      <c r="D4862" s="39" t="s">
        <v>39</v>
      </c>
      <c r="E4862" s="40" t="n">
        <v>2.2</v>
      </c>
      <c r="F4862" s="41" t="n">
        <f aca="false">IF(A4862="","",INDEX(Assumptions!$B$16:$B$18,MATCH(C4862,Assumptions!$A$16:$A$18,0)))</f>
        <v>1</v>
      </c>
      <c r="G4862" s="42" t="n">
        <f aca="false">IF(A4862="","",WORKDAY(B4862,F4862))</f>
        <v>46296</v>
      </c>
    </row>
    <row r="4863" customFormat="false" ht="15" hidden="false" customHeight="false" outlineLevel="0" collapsed="false">
      <c r="A4863" s="37" t="n">
        <v>1004862</v>
      </c>
      <c r="B4863" s="38" t="n">
        <v>46295</v>
      </c>
      <c r="C4863" s="39" t="s">
        <v>69</v>
      </c>
      <c r="D4863" s="39" t="s">
        <v>31</v>
      </c>
      <c r="E4863" s="40" t="n">
        <v>2.7</v>
      </c>
      <c r="F4863" s="41" t="n">
        <f aca="false">IF(A4863="","",INDEX(Assumptions!$B$16:$B$18,MATCH(C4863,Assumptions!$A$16:$A$18,0)))</f>
        <v>3</v>
      </c>
      <c r="G4863" s="42" t="n">
        <f aca="false">IF(A4863="","",WORKDAY(B4863,F4863))</f>
        <v>46300</v>
      </c>
    </row>
    <row r="4864" customFormat="false" ht="15" hidden="false" customHeight="false" outlineLevel="0" collapsed="false">
      <c r="A4864" s="37" t="n">
        <v>1004863</v>
      </c>
      <c r="B4864" s="38" t="n">
        <v>46295</v>
      </c>
      <c r="C4864" s="39" t="s">
        <v>70</v>
      </c>
      <c r="D4864" s="39" t="s">
        <v>35</v>
      </c>
      <c r="E4864" s="40" t="n">
        <v>7.3</v>
      </c>
      <c r="F4864" s="41" t="n">
        <f aca="false">IF(A4864="","",INDEX(Assumptions!$B$16:$B$18,MATCH(C4864,Assumptions!$A$16:$A$18,0)))</f>
        <v>5</v>
      </c>
      <c r="G4864" s="42" t="n">
        <f aca="false">IF(A4864="","",WORKDAY(B4864,F4864))</f>
        <v>46302</v>
      </c>
    </row>
    <row r="4865" customFormat="false" ht="15" hidden="false" customHeight="false" outlineLevel="0" collapsed="false">
      <c r="A4865" s="37" t="n">
        <v>1004864</v>
      </c>
      <c r="B4865" s="38" t="n">
        <v>46295</v>
      </c>
      <c r="C4865" s="39" t="s">
        <v>70</v>
      </c>
      <c r="D4865" s="39" t="s">
        <v>31</v>
      </c>
      <c r="E4865" s="40" t="n">
        <v>1.6</v>
      </c>
      <c r="F4865" s="41" t="n">
        <f aca="false">IF(A4865="","",INDEX(Assumptions!$B$16:$B$18,MATCH(C4865,Assumptions!$A$16:$A$18,0)))</f>
        <v>5</v>
      </c>
      <c r="G4865" s="42" t="n">
        <f aca="false">IF(A4865="","",WORKDAY(B4865,F4865))</f>
        <v>46302</v>
      </c>
    </row>
    <row r="4866" customFormat="false" ht="15" hidden="false" customHeight="false" outlineLevel="0" collapsed="false">
      <c r="A4866" s="37" t="n">
        <v>1004865</v>
      </c>
      <c r="B4866" s="38" t="n">
        <v>46295</v>
      </c>
      <c r="C4866" s="39" t="s">
        <v>69</v>
      </c>
      <c r="D4866" s="39" t="s">
        <v>35</v>
      </c>
      <c r="E4866" s="40" t="n">
        <v>1.8</v>
      </c>
      <c r="F4866" s="41" t="n">
        <f aca="false">IF(A4866="","",INDEX(Assumptions!$B$16:$B$18,MATCH(C4866,Assumptions!$A$16:$A$18,0)))</f>
        <v>3</v>
      </c>
      <c r="G4866" s="42" t="n">
        <f aca="false">IF(A4866="","",WORKDAY(B4866,F4866))</f>
        <v>46300</v>
      </c>
    </row>
    <row r="4867" customFormat="false" ht="15" hidden="false" customHeight="false" outlineLevel="0" collapsed="false">
      <c r="A4867" s="37" t="n">
        <v>1004866</v>
      </c>
      <c r="B4867" s="38" t="n">
        <v>46295</v>
      </c>
      <c r="C4867" s="39" t="s">
        <v>70</v>
      </c>
      <c r="D4867" s="39" t="s">
        <v>33</v>
      </c>
      <c r="E4867" s="40" t="n">
        <v>0.9</v>
      </c>
      <c r="F4867" s="41" t="n">
        <f aca="false">IF(A4867="","",INDEX(Assumptions!$B$16:$B$18,MATCH(C4867,Assumptions!$A$16:$A$18,0)))</f>
        <v>5</v>
      </c>
      <c r="G4867" s="42" t="n">
        <f aca="false">IF(A4867="","",WORKDAY(B4867,F4867))</f>
        <v>46302</v>
      </c>
    </row>
    <row r="4868" customFormat="false" ht="15" hidden="false" customHeight="false" outlineLevel="0" collapsed="false">
      <c r="A4868" s="37" t="n">
        <v>1004867</v>
      </c>
      <c r="B4868" s="38" t="n">
        <v>46295</v>
      </c>
      <c r="C4868" s="39" t="s">
        <v>69</v>
      </c>
      <c r="D4868" s="39" t="s">
        <v>39</v>
      </c>
      <c r="E4868" s="40" t="n">
        <v>1.7</v>
      </c>
      <c r="F4868" s="41" t="n">
        <f aca="false">IF(A4868="","",INDEX(Assumptions!$B$16:$B$18,MATCH(C4868,Assumptions!$A$16:$A$18,0)))</f>
        <v>3</v>
      </c>
      <c r="G4868" s="42" t="n">
        <f aca="false">IF(A4868="","",WORKDAY(B4868,F4868))</f>
        <v>46300</v>
      </c>
    </row>
    <row r="4869" customFormat="false" ht="15" hidden="false" customHeight="false" outlineLevel="0" collapsed="false">
      <c r="A4869" s="37" t="n">
        <v>1004868</v>
      </c>
      <c r="B4869" s="38" t="n">
        <v>46295</v>
      </c>
      <c r="C4869" s="39" t="s">
        <v>69</v>
      </c>
      <c r="D4869" s="39" t="s">
        <v>35</v>
      </c>
      <c r="E4869" s="40" t="n">
        <v>0.8</v>
      </c>
      <c r="F4869" s="41" t="n">
        <f aca="false">IF(A4869="","",INDEX(Assumptions!$B$16:$B$18,MATCH(C4869,Assumptions!$A$16:$A$18,0)))</f>
        <v>3</v>
      </c>
      <c r="G4869" s="42" t="n">
        <f aca="false">IF(A4869="","",WORKDAY(B4869,F4869))</f>
        <v>46300</v>
      </c>
    </row>
    <row r="4870" customFormat="false" ht="15" hidden="false" customHeight="false" outlineLevel="0" collapsed="false">
      <c r="A4870" s="37" t="n">
        <v>1004869</v>
      </c>
      <c r="B4870" s="38" t="n">
        <v>46295</v>
      </c>
      <c r="C4870" s="39" t="s">
        <v>68</v>
      </c>
      <c r="D4870" s="39" t="s">
        <v>37</v>
      </c>
      <c r="E4870" s="40" t="n">
        <v>1.1</v>
      </c>
      <c r="F4870" s="41" t="n">
        <f aca="false">IF(A4870="","",INDEX(Assumptions!$B$16:$B$18,MATCH(C4870,Assumptions!$A$16:$A$18,0)))</f>
        <v>1</v>
      </c>
      <c r="G4870" s="42" t="n">
        <f aca="false">IF(A4870="","",WORKDAY(B4870,F4870))</f>
        <v>46296</v>
      </c>
    </row>
    <row r="4871" customFormat="false" ht="15" hidden="false" customHeight="false" outlineLevel="0" collapsed="false">
      <c r="A4871" s="37" t="n">
        <v>1004870</v>
      </c>
      <c r="B4871" s="38" t="n">
        <v>46295</v>
      </c>
      <c r="C4871" s="39" t="s">
        <v>69</v>
      </c>
      <c r="D4871" s="39" t="s">
        <v>35</v>
      </c>
      <c r="E4871" s="40" t="n">
        <v>7.8</v>
      </c>
      <c r="F4871" s="41" t="n">
        <f aca="false">IF(A4871="","",INDEX(Assumptions!$B$16:$B$18,MATCH(C4871,Assumptions!$A$16:$A$18,0)))</f>
        <v>3</v>
      </c>
      <c r="G4871" s="42" t="n">
        <f aca="false">IF(A4871="","",WORKDAY(B4871,F4871))</f>
        <v>46300</v>
      </c>
    </row>
    <row r="4872" customFormat="false" ht="15" hidden="false" customHeight="false" outlineLevel="0" collapsed="false">
      <c r="A4872" s="37" t="n">
        <v>1004871</v>
      </c>
      <c r="B4872" s="38" t="n">
        <v>46295</v>
      </c>
      <c r="C4872" s="39" t="s">
        <v>68</v>
      </c>
      <c r="D4872" s="39" t="s">
        <v>39</v>
      </c>
      <c r="E4872" s="40" t="n">
        <v>0.8</v>
      </c>
      <c r="F4872" s="41" t="n">
        <f aca="false">IF(A4872="","",INDEX(Assumptions!$B$16:$B$18,MATCH(C4872,Assumptions!$A$16:$A$18,0)))</f>
        <v>1</v>
      </c>
      <c r="G4872" s="42" t="n">
        <f aca="false">IF(A4872="","",WORKDAY(B4872,F4872))</f>
        <v>46296</v>
      </c>
    </row>
    <row r="4873" customFormat="false" ht="15" hidden="false" customHeight="false" outlineLevel="0" collapsed="false">
      <c r="A4873" s="37" t="n">
        <v>1004872</v>
      </c>
      <c r="B4873" s="38" t="n">
        <v>46295</v>
      </c>
      <c r="C4873" s="39" t="s">
        <v>69</v>
      </c>
      <c r="D4873" s="39" t="s">
        <v>31</v>
      </c>
      <c r="E4873" s="40" t="n">
        <v>2</v>
      </c>
      <c r="F4873" s="41" t="n">
        <f aca="false">IF(A4873="","",INDEX(Assumptions!$B$16:$B$18,MATCH(C4873,Assumptions!$A$16:$A$18,0)))</f>
        <v>3</v>
      </c>
      <c r="G4873" s="42" t="n">
        <f aca="false">IF(A4873="","",WORKDAY(B4873,F4873))</f>
        <v>46300</v>
      </c>
    </row>
    <row r="4874" customFormat="false" ht="15" hidden="false" customHeight="false" outlineLevel="0" collapsed="false">
      <c r="A4874" s="37" t="n">
        <v>1004873</v>
      </c>
      <c r="B4874" s="38" t="n">
        <v>46295</v>
      </c>
      <c r="C4874" s="39" t="s">
        <v>68</v>
      </c>
      <c r="D4874" s="39" t="s">
        <v>33</v>
      </c>
      <c r="E4874" s="40" t="n">
        <v>0.6</v>
      </c>
      <c r="F4874" s="41" t="n">
        <f aca="false">IF(A4874="","",INDEX(Assumptions!$B$16:$B$18,MATCH(C4874,Assumptions!$A$16:$A$18,0)))</f>
        <v>1</v>
      </c>
      <c r="G4874" s="42" t="n">
        <f aca="false">IF(A4874="","",WORKDAY(B4874,F4874))</f>
        <v>46296</v>
      </c>
    </row>
    <row r="4875" customFormat="false" ht="15" hidden="false" customHeight="false" outlineLevel="0" collapsed="false">
      <c r="A4875" s="37" t="n">
        <v>1004874</v>
      </c>
      <c r="B4875" s="38" t="n">
        <v>46295</v>
      </c>
      <c r="C4875" s="39" t="s">
        <v>69</v>
      </c>
      <c r="D4875" s="39" t="s">
        <v>31</v>
      </c>
      <c r="E4875" s="40" t="n">
        <v>0.6</v>
      </c>
      <c r="F4875" s="41" t="n">
        <f aca="false">IF(A4875="","",INDEX(Assumptions!$B$16:$B$18,MATCH(C4875,Assumptions!$A$16:$A$18,0)))</f>
        <v>3</v>
      </c>
      <c r="G4875" s="42" t="n">
        <f aca="false">IF(A4875="","",WORKDAY(B4875,F4875))</f>
        <v>46300</v>
      </c>
    </row>
    <row r="4876" customFormat="false" ht="15" hidden="false" customHeight="false" outlineLevel="0" collapsed="false">
      <c r="A4876" s="37" t="n">
        <v>1004875</v>
      </c>
      <c r="B4876" s="38" t="n">
        <v>46295</v>
      </c>
      <c r="C4876" s="39" t="s">
        <v>68</v>
      </c>
      <c r="D4876" s="39" t="s">
        <v>33</v>
      </c>
      <c r="E4876" s="40" t="n">
        <v>3.1</v>
      </c>
      <c r="F4876" s="41" t="n">
        <f aca="false">IF(A4876="","",INDEX(Assumptions!$B$16:$B$18,MATCH(C4876,Assumptions!$A$16:$A$18,0)))</f>
        <v>1</v>
      </c>
      <c r="G4876" s="42" t="n">
        <f aca="false">IF(A4876="","",WORKDAY(B4876,F4876))</f>
        <v>46296</v>
      </c>
    </row>
    <row r="4877" customFormat="false" ht="15" hidden="false" customHeight="false" outlineLevel="0" collapsed="false">
      <c r="A4877" s="37" t="n">
        <v>1004876</v>
      </c>
      <c r="B4877" s="38" t="n">
        <v>46295</v>
      </c>
      <c r="C4877" s="39" t="s">
        <v>68</v>
      </c>
      <c r="D4877" s="39" t="s">
        <v>33</v>
      </c>
      <c r="E4877" s="40" t="n">
        <v>0.9</v>
      </c>
      <c r="F4877" s="41" t="n">
        <f aca="false">IF(A4877="","",INDEX(Assumptions!$B$16:$B$18,MATCH(C4877,Assumptions!$A$16:$A$18,0)))</f>
        <v>1</v>
      </c>
      <c r="G4877" s="42" t="n">
        <f aca="false">IF(A4877="","",WORKDAY(B4877,F4877))</f>
        <v>46296</v>
      </c>
    </row>
    <row r="4878" customFormat="false" ht="15" hidden="false" customHeight="false" outlineLevel="0" collapsed="false">
      <c r="A4878" s="37" t="n">
        <v>1004877</v>
      </c>
      <c r="B4878" s="38" t="n">
        <v>46295</v>
      </c>
      <c r="C4878" s="39" t="s">
        <v>69</v>
      </c>
      <c r="D4878" s="39" t="s">
        <v>33</v>
      </c>
      <c r="E4878" s="40" t="n">
        <v>2.2</v>
      </c>
      <c r="F4878" s="41" t="n">
        <f aca="false">IF(A4878="","",INDEX(Assumptions!$B$16:$B$18,MATCH(C4878,Assumptions!$A$16:$A$18,0)))</f>
        <v>3</v>
      </c>
      <c r="G4878" s="42" t="n">
        <f aca="false">IF(A4878="","",WORKDAY(B4878,F4878))</f>
        <v>46300</v>
      </c>
    </row>
    <row r="4879" customFormat="false" ht="15" hidden="false" customHeight="false" outlineLevel="0" collapsed="false">
      <c r="A4879" s="37" t="n">
        <v>1004878</v>
      </c>
      <c r="B4879" s="38" t="n">
        <v>46295</v>
      </c>
      <c r="C4879" s="39" t="s">
        <v>69</v>
      </c>
      <c r="D4879" s="39" t="s">
        <v>35</v>
      </c>
      <c r="E4879" s="40" t="n">
        <v>2.3</v>
      </c>
      <c r="F4879" s="41" t="n">
        <f aca="false">IF(A4879="","",INDEX(Assumptions!$B$16:$B$18,MATCH(C4879,Assumptions!$A$16:$A$18,0)))</f>
        <v>3</v>
      </c>
      <c r="G4879" s="42" t="n">
        <f aca="false">IF(A4879="","",WORKDAY(B4879,F4879))</f>
        <v>46300</v>
      </c>
    </row>
    <row r="4880" customFormat="false" ht="15" hidden="false" customHeight="false" outlineLevel="0" collapsed="false">
      <c r="A4880" s="37" t="n">
        <v>1004879</v>
      </c>
      <c r="B4880" s="38" t="n">
        <v>46295</v>
      </c>
      <c r="C4880" s="39" t="s">
        <v>69</v>
      </c>
      <c r="D4880" s="39" t="s">
        <v>31</v>
      </c>
      <c r="E4880" s="40" t="n">
        <v>4.9</v>
      </c>
      <c r="F4880" s="41" t="n">
        <f aca="false">IF(A4880="","",INDEX(Assumptions!$B$16:$B$18,MATCH(C4880,Assumptions!$A$16:$A$18,0)))</f>
        <v>3</v>
      </c>
      <c r="G4880" s="42" t="n">
        <f aca="false">IF(A4880="","",WORKDAY(B4880,F4880))</f>
        <v>46300</v>
      </c>
    </row>
    <row r="4881" customFormat="false" ht="15" hidden="false" customHeight="false" outlineLevel="0" collapsed="false">
      <c r="A4881" s="37" t="n">
        <v>1004880</v>
      </c>
      <c r="B4881" s="38" t="n">
        <v>46295</v>
      </c>
      <c r="C4881" s="39" t="s">
        <v>70</v>
      </c>
      <c r="D4881" s="39" t="s">
        <v>33</v>
      </c>
      <c r="E4881" s="40" t="n">
        <v>1.5</v>
      </c>
      <c r="F4881" s="41" t="n">
        <f aca="false">IF(A4881="","",INDEX(Assumptions!$B$16:$B$18,MATCH(C4881,Assumptions!$A$16:$A$18,0)))</f>
        <v>5</v>
      </c>
      <c r="G4881" s="42" t="n">
        <f aca="false">IF(A4881="","",WORKDAY(B4881,F4881))</f>
        <v>46302</v>
      </c>
    </row>
    <row r="4882" customFormat="false" ht="15" hidden="false" customHeight="false" outlineLevel="0" collapsed="false">
      <c r="A4882" s="37" t="n">
        <v>1004881</v>
      </c>
      <c r="B4882" s="38" t="n">
        <v>46295</v>
      </c>
      <c r="C4882" s="39" t="s">
        <v>70</v>
      </c>
      <c r="D4882" s="39" t="s">
        <v>31</v>
      </c>
      <c r="E4882" s="40" t="n">
        <v>2.2</v>
      </c>
      <c r="F4882" s="41" t="n">
        <f aca="false">IF(A4882="","",INDEX(Assumptions!$B$16:$B$18,MATCH(C4882,Assumptions!$A$16:$A$18,0)))</f>
        <v>5</v>
      </c>
      <c r="G4882" s="42" t="n">
        <f aca="false">IF(A4882="","",WORKDAY(B4882,F4882))</f>
        <v>46302</v>
      </c>
    </row>
    <row r="4883" customFormat="false" ht="15" hidden="false" customHeight="false" outlineLevel="0" collapsed="false">
      <c r="A4883" s="37" t="n">
        <v>1004882</v>
      </c>
      <c r="B4883" s="38" t="n">
        <v>46295</v>
      </c>
      <c r="C4883" s="39" t="s">
        <v>69</v>
      </c>
      <c r="D4883" s="39" t="s">
        <v>39</v>
      </c>
      <c r="E4883" s="40" t="n">
        <v>1.4</v>
      </c>
      <c r="F4883" s="41" t="n">
        <f aca="false">IF(A4883="","",INDEX(Assumptions!$B$16:$B$18,MATCH(C4883,Assumptions!$A$16:$A$18,0)))</f>
        <v>3</v>
      </c>
      <c r="G4883" s="42" t="n">
        <f aca="false">IF(A4883="","",WORKDAY(B4883,F4883))</f>
        <v>46300</v>
      </c>
    </row>
    <row r="4884" customFormat="false" ht="15" hidden="false" customHeight="false" outlineLevel="0" collapsed="false">
      <c r="A4884" s="37" t="n">
        <v>1004883</v>
      </c>
      <c r="B4884" s="38" t="n">
        <v>46295</v>
      </c>
      <c r="C4884" s="39" t="s">
        <v>68</v>
      </c>
      <c r="D4884" s="39" t="s">
        <v>33</v>
      </c>
      <c r="E4884" s="40" t="n">
        <v>0.4</v>
      </c>
      <c r="F4884" s="41" t="n">
        <f aca="false">IF(A4884="","",INDEX(Assumptions!$B$16:$B$18,MATCH(C4884,Assumptions!$A$16:$A$18,0)))</f>
        <v>1</v>
      </c>
      <c r="G4884" s="42" t="n">
        <f aca="false">IF(A4884="","",WORKDAY(B4884,F4884))</f>
        <v>46296</v>
      </c>
    </row>
    <row r="4885" customFormat="false" ht="15" hidden="false" customHeight="false" outlineLevel="0" collapsed="false">
      <c r="A4885" s="37" t="n">
        <v>1004884</v>
      </c>
      <c r="B4885" s="38" t="n">
        <v>46295</v>
      </c>
      <c r="C4885" s="39" t="s">
        <v>68</v>
      </c>
      <c r="D4885" s="39" t="s">
        <v>31</v>
      </c>
      <c r="E4885" s="40" t="n">
        <v>3.4</v>
      </c>
      <c r="F4885" s="41" t="n">
        <f aca="false">IF(A4885="","",INDEX(Assumptions!$B$16:$B$18,MATCH(C4885,Assumptions!$A$16:$A$18,0)))</f>
        <v>1</v>
      </c>
      <c r="G4885" s="42" t="n">
        <f aca="false">IF(A4885="","",WORKDAY(B4885,F4885))</f>
        <v>46296</v>
      </c>
    </row>
    <row r="4886" customFormat="false" ht="15" hidden="false" customHeight="false" outlineLevel="0" collapsed="false">
      <c r="A4886" s="37" t="n">
        <v>1004885</v>
      </c>
      <c r="B4886" s="38" t="n">
        <v>46295</v>
      </c>
      <c r="C4886" s="39" t="s">
        <v>69</v>
      </c>
      <c r="D4886" s="39" t="s">
        <v>31</v>
      </c>
      <c r="E4886" s="40" t="n">
        <v>0.8</v>
      </c>
      <c r="F4886" s="41" t="n">
        <f aca="false">IF(A4886="","",INDEX(Assumptions!$B$16:$B$18,MATCH(C4886,Assumptions!$A$16:$A$18,0)))</f>
        <v>3</v>
      </c>
      <c r="G4886" s="42" t="n">
        <f aca="false">IF(A4886="","",WORKDAY(B4886,F4886))</f>
        <v>46300</v>
      </c>
    </row>
    <row r="4887" customFormat="false" ht="15" hidden="false" customHeight="false" outlineLevel="0" collapsed="false">
      <c r="A4887" s="37" t="n">
        <v>1004886</v>
      </c>
      <c r="B4887" s="38" t="n">
        <v>46295</v>
      </c>
      <c r="C4887" s="39" t="s">
        <v>68</v>
      </c>
      <c r="D4887" s="39" t="s">
        <v>39</v>
      </c>
      <c r="E4887" s="40" t="n">
        <v>1.9</v>
      </c>
      <c r="F4887" s="41" t="n">
        <f aca="false">IF(A4887="","",INDEX(Assumptions!$B$16:$B$18,MATCH(C4887,Assumptions!$A$16:$A$18,0)))</f>
        <v>1</v>
      </c>
      <c r="G4887" s="42" t="n">
        <f aca="false">IF(A4887="","",WORKDAY(B4887,F4887))</f>
        <v>46296</v>
      </c>
    </row>
    <row r="4888" customFormat="false" ht="15" hidden="false" customHeight="false" outlineLevel="0" collapsed="false">
      <c r="A4888" s="37" t="n">
        <v>1004887</v>
      </c>
      <c r="B4888" s="38" t="n">
        <v>46295</v>
      </c>
      <c r="C4888" s="39" t="s">
        <v>69</v>
      </c>
      <c r="D4888" s="39" t="s">
        <v>39</v>
      </c>
      <c r="E4888" s="40" t="n">
        <v>1.8</v>
      </c>
      <c r="F4888" s="41" t="n">
        <f aca="false">IF(A4888="","",INDEX(Assumptions!$B$16:$B$18,MATCH(C4888,Assumptions!$A$16:$A$18,0)))</f>
        <v>3</v>
      </c>
      <c r="G4888" s="42" t="n">
        <f aca="false">IF(A4888="","",WORKDAY(B4888,F4888))</f>
        <v>46300</v>
      </c>
    </row>
    <row r="4889" customFormat="false" ht="15" hidden="false" customHeight="false" outlineLevel="0" collapsed="false">
      <c r="A4889" s="37" t="n">
        <v>1004888</v>
      </c>
      <c r="B4889" s="38" t="n">
        <v>46295</v>
      </c>
      <c r="C4889" s="39" t="s">
        <v>69</v>
      </c>
      <c r="D4889" s="39" t="s">
        <v>39</v>
      </c>
      <c r="E4889" s="40" t="n">
        <v>3.2</v>
      </c>
      <c r="F4889" s="41" t="n">
        <f aca="false">IF(A4889="","",INDEX(Assumptions!$B$16:$B$18,MATCH(C4889,Assumptions!$A$16:$A$18,0)))</f>
        <v>3</v>
      </c>
      <c r="G4889" s="42" t="n">
        <f aca="false">IF(A4889="","",WORKDAY(B4889,F4889))</f>
        <v>46300</v>
      </c>
    </row>
    <row r="4890" customFormat="false" ht="15" hidden="false" customHeight="false" outlineLevel="0" collapsed="false">
      <c r="A4890" s="37" t="n">
        <v>1004889</v>
      </c>
      <c r="B4890" s="38" t="n">
        <v>46295</v>
      </c>
      <c r="C4890" s="39" t="s">
        <v>69</v>
      </c>
      <c r="D4890" s="39" t="s">
        <v>35</v>
      </c>
      <c r="E4890" s="40" t="n">
        <v>9.1</v>
      </c>
      <c r="F4890" s="41" t="n">
        <f aca="false">IF(A4890="","",INDEX(Assumptions!$B$16:$B$18,MATCH(C4890,Assumptions!$A$16:$A$18,0)))</f>
        <v>3</v>
      </c>
      <c r="G4890" s="42" t="n">
        <f aca="false">IF(A4890="","",WORKDAY(B4890,F4890))</f>
        <v>46300</v>
      </c>
    </row>
    <row r="4891" customFormat="false" ht="15" hidden="false" customHeight="false" outlineLevel="0" collapsed="false">
      <c r="A4891" s="37" t="n">
        <v>1004890</v>
      </c>
      <c r="B4891" s="38" t="n">
        <v>46295</v>
      </c>
      <c r="C4891" s="39" t="s">
        <v>68</v>
      </c>
      <c r="D4891" s="39" t="s">
        <v>37</v>
      </c>
      <c r="E4891" s="40" t="n">
        <v>3.3</v>
      </c>
      <c r="F4891" s="41" t="n">
        <f aca="false">IF(A4891="","",INDEX(Assumptions!$B$16:$B$18,MATCH(C4891,Assumptions!$A$16:$A$18,0)))</f>
        <v>1</v>
      </c>
      <c r="G4891" s="42" t="n">
        <f aca="false">IF(A4891="","",WORKDAY(B4891,F4891))</f>
        <v>46296</v>
      </c>
    </row>
    <row r="4892" customFormat="false" ht="15" hidden="false" customHeight="false" outlineLevel="0" collapsed="false">
      <c r="A4892" s="37" t="n">
        <v>1004891</v>
      </c>
      <c r="B4892" s="38" t="n">
        <v>46295</v>
      </c>
      <c r="C4892" s="39" t="s">
        <v>70</v>
      </c>
      <c r="D4892" s="39" t="s">
        <v>39</v>
      </c>
      <c r="E4892" s="40" t="n">
        <v>1.6</v>
      </c>
      <c r="F4892" s="41" t="n">
        <f aca="false">IF(A4892="","",INDEX(Assumptions!$B$16:$B$18,MATCH(C4892,Assumptions!$A$16:$A$18,0)))</f>
        <v>5</v>
      </c>
      <c r="G4892" s="42" t="n">
        <f aca="false">IF(A4892="","",WORKDAY(B4892,F4892))</f>
        <v>46302</v>
      </c>
    </row>
    <row r="4893" customFormat="false" ht="15" hidden="false" customHeight="false" outlineLevel="0" collapsed="false">
      <c r="A4893" s="37" t="n">
        <v>1004892</v>
      </c>
      <c r="B4893" s="38" t="n">
        <v>46295</v>
      </c>
      <c r="C4893" s="39" t="s">
        <v>69</v>
      </c>
      <c r="D4893" s="39" t="s">
        <v>35</v>
      </c>
      <c r="E4893" s="40" t="n">
        <v>2.2</v>
      </c>
      <c r="F4893" s="41" t="n">
        <f aca="false">IF(A4893="","",INDEX(Assumptions!$B$16:$B$18,MATCH(C4893,Assumptions!$A$16:$A$18,0)))</f>
        <v>3</v>
      </c>
      <c r="G4893" s="42" t="n">
        <f aca="false">IF(A4893="","",WORKDAY(B4893,F4893))</f>
        <v>46300</v>
      </c>
    </row>
    <row r="4894" customFormat="false" ht="15" hidden="false" customHeight="false" outlineLevel="0" collapsed="false">
      <c r="A4894" s="37" t="n">
        <v>1004893</v>
      </c>
      <c r="B4894" s="38" t="n">
        <v>46295</v>
      </c>
      <c r="C4894" s="39" t="s">
        <v>70</v>
      </c>
      <c r="D4894" s="39" t="s">
        <v>39</v>
      </c>
      <c r="E4894" s="40" t="n">
        <v>2.2</v>
      </c>
      <c r="F4894" s="41" t="n">
        <f aca="false">IF(A4894="","",INDEX(Assumptions!$B$16:$B$18,MATCH(C4894,Assumptions!$A$16:$A$18,0)))</f>
        <v>5</v>
      </c>
      <c r="G4894" s="42" t="n">
        <f aca="false">IF(A4894="","",WORKDAY(B4894,F4894))</f>
        <v>46302</v>
      </c>
    </row>
    <row r="4895" customFormat="false" ht="15" hidden="false" customHeight="false" outlineLevel="0" collapsed="false">
      <c r="A4895" s="37" t="n">
        <v>1004894</v>
      </c>
      <c r="B4895" s="38" t="n">
        <v>46295</v>
      </c>
      <c r="C4895" s="39" t="s">
        <v>68</v>
      </c>
      <c r="D4895" s="39" t="s">
        <v>37</v>
      </c>
      <c r="E4895" s="40" t="n">
        <v>1.8</v>
      </c>
      <c r="F4895" s="41" t="n">
        <f aca="false">IF(A4895="","",INDEX(Assumptions!$B$16:$B$18,MATCH(C4895,Assumptions!$A$16:$A$18,0)))</f>
        <v>1</v>
      </c>
      <c r="G4895" s="42" t="n">
        <f aca="false">IF(A4895="","",WORKDAY(B4895,F4895))</f>
        <v>46296</v>
      </c>
    </row>
    <row r="4896" customFormat="false" ht="15" hidden="false" customHeight="false" outlineLevel="0" collapsed="false">
      <c r="A4896" s="37" t="n">
        <v>1004895</v>
      </c>
      <c r="B4896" s="38" t="n">
        <v>46295</v>
      </c>
      <c r="C4896" s="39" t="s">
        <v>69</v>
      </c>
      <c r="D4896" s="39" t="s">
        <v>35</v>
      </c>
      <c r="E4896" s="40" t="n">
        <v>3.9</v>
      </c>
      <c r="F4896" s="41" t="n">
        <f aca="false">IF(A4896="","",INDEX(Assumptions!$B$16:$B$18,MATCH(C4896,Assumptions!$A$16:$A$18,0)))</f>
        <v>3</v>
      </c>
      <c r="G4896" s="42" t="n">
        <f aca="false">IF(A4896="","",WORKDAY(B4896,F4896))</f>
        <v>46300</v>
      </c>
    </row>
    <row r="4897" customFormat="false" ht="15" hidden="false" customHeight="false" outlineLevel="0" collapsed="false">
      <c r="A4897" s="37" t="n">
        <v>1004896</v>
      </c>
      <c r="B4897" s="38" t="n">
        <v>46295</v>
      </c>
      <c r="C4897" s="39" t="s">
        <v>68</v>
      </c>
      <c r="D4897" s="39" t="s">
        <v>39</v>
      </c>
      <c r="E4897" s="40" t="n">
        <v>1.6</v>
      </c>
      <c r="F4897" s="41" t="n">
        <f aca="false">IF(A4897="","",INDEX(Assumptions!$B$16:$B$18,MATCH(C4897,Assumptions!$A$16:$A$18,0)))</f>
        <v>1</v>
      </c>
      <c r="G4897" s="42" t="n">
        <f aca="false">IF(A4897="","",WORKDAY(B4897,F4897))</f>
        <v>46296</v>
      </c>
    </row>
    <row r="4898" customFormat="false" ht="15" hidden="false" customHeight="false" outlineLevel="0" collapsed="false">
      <c r="A4898" s="37" t="n">
        <v>1004897</v>
      </c>
      <c r="B4898" s="38" t="n">
        <v>46295</v>
      </c>
      <c r="C4898" s="39" t="s">
        <v>69</v>
      </c>
      <c r="D4898" s="39" t="s">
        <v>35</v>
      </c>
      <c r="E4898" s="40" t="n">
        <v>2.1</v>
      </c>
      <c r="F4898" s="41" t="n">
        <f aca="false">IF(A4898="","",INDEX(Assumptions!$B$16:$B$18,MATCH(C4898,Assumptions!$A$16:$A$18,0)))</f>
        <v>3</v>
      </c>
      <c r="G4898" s="42" t="n">
        <f aca="false">IF(A4898="","",WORKDAY(B4898,F4898))</f>
        <v>46300</v>
      </c>
    </row>
    <row r="4899" customFormat="false" ht="15" hidden="false" customHeight="false" outlineLevel="0" collapsed="false">
      <c r="A4899" s="37" t="n">
        <v>1004898</v>
      </c>
      <c r="B4899" s="38" t="n">
        <v>46295</v>
      </c>
      <c r="C4899" s="39" t="s">
        <v>68</v>
      </c>
      <c r="D4899" s="39" t="s">
        <v>39</v>
      </c>
      <c r="E4899" s="40" t="n">
        <v>1.4</v>
      </c>
      <c r="F4899" s="41" t="n">
        <f aca="false">IF(A4899="","",INDEX(Assumptions!$B$16:$B$18,MATCH(C4899,Assumptions!$A$16:$A$18,0)))</f>
        <v>1</v>
      </c>
      <c r="G4899" s="42" t="n">
        <f aca="false">IF(A4899="","",WORKDAY(B4899,F4899))</f>
        <v>46296</v>
      </c>
    </row>
    <row r="4900" customFormat="false" ht="15" hidden="false" customHeight="false" outlineLevel="0" collapsed="false">
      <c r="A4900" s="37" t="n">
        <v>1004899</v>
      </c>
      <c r="B4900" s="38" t="n">
        <v>46295</v>
      </c>
      <c r="C4900" s="39" t="s">
        <v>69</v>
      </c>
      <c r="D4900" s="39" t="s">
        <v>31</v>
      </c>
      <c r="E4900" s="40" t="n">
        <v>1.2</v>
      </c>
      <c r="F4900" s="41" t="n">
        <f aca="false">IF(A4900="","",INDEX(Assumptions!$B$16:$B$18,MATCH(C4900,Assumptions!$A$16:$A$18,0)))</f>
        <v>3</v>
      </c>
      <c r="G4900" s="42" t="n">
        <f aca="false">IF(A4900="","",WORKDAY(B4900,F4900))</f>
        <v>46300</v>
      </c>
    </row>
    <row r="4901" customFormat="false" ht="15" hidden="false" customHeight="false" outlineLevel="0" collapsed="false">
      <c r="A4901" s="37" t="n">
        <v>1004900</v>
      </c>
      <c r="B4901" s="38" t="n">
        <v>46295</v>
      </c>
      <c r="C4901" s="39" t="s">
        <v>69</v>
      </c>
      <c r="D4901" s="39" t="s">
        <v>31</v>
      </c>
      <c r="E4901" s="40" t="n">
        <v>3.5</v>
      </c>
      <c r="F4901" s="41" t="n">
        <f aca="false">IF(A4901="","",INDEX(Assumptions!$B$16:$B$18,MATCH(C4901,Assumptions!$A$16:$A$18,0)))</f>
        <v>3</v>
      </c>
      <c r="G4901" s="42" t="n">
        <f aca="false">IF(A4901="","",WORKDAY(B4901,F4901))</f>
        <v>46300</v>
      </c>
    </row>
    <row r="4902" customFormat="false" ht="15" hidden="false" customHeight="false" outlineLevel="0" collapsed="false">
      <c r="A4902" s="37" t="n">
        <v>1004901</v>
      </c>
      <c r="B4902" s="38" t="n">
        <v>46295</v>
      </c>
      <c r="C4902" s="39" t="s">
        <v>70</v>
      </c>
      <c r="D4902" s="39" t="s">
        <v>35</v>
      </c>
      <c r="E4902" s="40" t="n">
        <v>1.5</v>
      </c>
      <c r="F4902" s="41" t="n">
        <f aca="false">IF(A4902="","",INDEX(Assumptions!$B$16:$B$18,MATCH(C4902,Assumptions!$A$16:$A$18,0)))</f>
        <v>5</v>
      </c>
      <c r="G4902" s="42" t="n">
        <f aca="false">IF(A4902="","",WORKDAY(B4902,F4902))</f>
        <v>46302</v>
      </c>
    </row>
    <row r="4903" customFormat="false" ht="15" hidden="false" customHeight="false" outlineLevel="0" collapsed="false">
      <c r="A4903" s="37" t="n">
        <v>1004902</v>
      </c>
      <c r="B4903" s="38" t="n">
        <v>46295</v>
      </c>
      <c r="C4903" s="39" t="s">
        <v>69</v>
      </c>
      <c r="D4903" s="39" t="s">
        <v>39</v>
      </c>
      <c r="E4903" s="40" t="n">
        <v>5.3</v>
      </c>
      <c r="F4903" s="41" t="n">
        <f aca="false">IF(A4903="","",INDEX(Assumptions!$B$16:$B$18,MATCH(C4903,Assumptions!$A$16:$A$18,0)))</f>
        <v>3</v>
      </c>
      <c r="G4903" s="42" t="n">
        <f aca="false">IF(A4903="","",WORKDAY(B4903,F4903))</f>
        <v>46300</v>
      </c>
    </row>
    <row r="4904" customFormat="false" ht="15" hidden="false" customHeight="false" outlineLevel="0" collapsed="false">
      <c r="A4904" s="37" t="n">
        <v>1004903</v>
      </c>
      <c r="B4904" s="38" t="n">
        <v>46295</v>
      </c>
      <c r="C4904" s="39" t="s">
        <v>69</v>
      </c>
      <c r="D4904" s="39" t="s">
        <v>39</v>
      </c>
      <c r="E4904" s="40" t="n">
        <v>2</v>
      </c>
      <c r="F4904" s="41" t="n">
        <f aca="false">IF(A4904="","",INDEX(Assumptions!$B$16:$B$18,MATCH(C4904,Assumptions!$A$16:$A$18,0)))</f>
        <v>3</v>
      </c>
      <c r="G4904" s="42" t="n">
        <f aca="false">IF(A4904="","",WORKDAY(B4904,F4904))</f>
        <v>46300</v>
      </c>
    </row>
    <row r="4905" customFormat="false" ht="15" hidden="false" customHeight="false" outlineLevel="0" collapsed="false">
      <c r="A4905" s="37" t="n">
        <v>1004904</v>
      </c>
      <c r="B4905" s="38" t="n">
        <v>46295</v>
      </c>
      <c r="C4905" s="39" t="s">
        <v>69</v>
      </c>
      <c r="D4905" s="39" t="s">
        <v>33</v>
      </c>
      <c r="E4905" s="40" t="n">
        <v>1</v>
      </c>
      <c r="F4905" s="41" t="n">
        <f aca="false">IF(A4905="","",INDEX(Assumptions!$B$16:$B$18,MATCH(C4905,Assumptions!$A$16:$A$18,0)))</f>
        <v>3</v>
      </c>
      <c r="G4905" s="42" t="n">
        <f aca="false">IF(A4905="","",WORKDAY(B4905,F4905))</f>
        <v>46300</v>
      </c>
    </row>
    <row r="4906" customFormat="false" ht="15" hidden="false" customHeight="false" outlineLevel="0" collapsed="false">
      <c r="A4906" s="37" t="n">
        <v>1004905</v>
      </c>
      <c r="B4906" s="38" t="n">
        <v>46295</v>
      </c>
      <c r="C4906" s="39" t="s">
        <v>70</v>
      </c>
      <c r="D4906" s="39" t="s">
        <v>39</v>
      </c>
      <c r="E4906" s="40" t="n">
        <v>6.2</v>
      </c>
      <c r="F4906" s="41" t="n">
        <f aca="false">IF(A4906="","",INDEX(Assumptions!$B$16:$B$18,MATCH(C4906,Assumptions!$A$16:$A$18,0)))</f>
        <v>5</v>
      </c>
      <c r="G4906" s="42" t="n">
        <f aca="false">IF(A4906="","",WORKDAY(B4906,F4906))</f>
        <v>46302</v>
      </c>
    </row>
    <row r="4907" customFormat="false" ht="15" hidden="false" customHeight="false" outlineLevel="0" collapsed="false">
      <c r="A4907" s="37" t="n">
        <v>1004906</v>
      </c>
      <c r="B4907" s="38" t="n">
        <v>46295</v>
      </c>
      <c r="C4907" s="39" t="s">
        <v>68</v>
      </c>
      <c r="D4907" s="39" t="s">
        <v>33</v>
      </c>
      <c r="E4907" s="40" t="n">
        <v>3.1</v>
      </c>
      <c r="F4907" s="41" t="n">
        <f aca="false">IF(A4907="","",INDEX(Assumptions!$B$16:$B$18,MATCH(C4907,Assumptions!$A$16:$A$18,0)))</f>
        <v>1</v>
      </c>
      <c r="G4907" s="42" t="n">
        <f aca="false">IF(A4907="","",WORKDAY(B4907,F4907))</f>
        <v>46296</v>
      </c>
    </row>
    <row r="4908" customFormat="false" ht="15" hidden="false" customHeight="false" outlineLevel="0" collapsed="false">
      <c r="A4908" s="37" t="n">
        <v>1004907</v>
      </c>
      <c r="B4908" s="38" t="n">
        <v>46295</v>
      </c>
      <c r="C4908" s="39" t="s">
        <v>68</v>
      </c>
      <c r="D4908" s="39" t="s">
        <v>31</v>
      </c>
      <c r="E4908" s="40" t="n">
        <v>5.7</v>
      </c>
      <c r="F4908" s="41" t="n">
        <f aca="false">IF(A4908="","",INDEX(Assumptions!$B$16:$B$18,MATCH(C4908,Assumptions!$A$16:$A$18,0)))</f>
        <v>1</v>
      </c>
      <c r="G4908" s="42" t="n">
        <f aca="false">IF(A4908="","",WORKDAY(B4908,F4908))</f>
        <v>46296</v>
      </c>
    </row>
    <row r="4909" customFormat="false" ht="15" hidden="false" customHeight="false" outlineLevel="0" collapsed="false">
      <c r="A4909" s="37" t="n">
        <v>1004908</v>
      </c>
      <c r="B4909" s="38" t="n">
        <v>46295</v>
      </c>
      <c r="C4909" s="39" t="s">
        <v>69</v>
      </c>
      <c r="D4909" s="39" t="s">
        <v>31</v>
      </c>
      <c r="E4909" s="40" t="n">
        <v>1.6</v>
      </c>
      <c r="F4909" s="41" t="n">
        <f aca="false">IF(A4909="","",INDEX(Assumptions!$B$16:$B$18,MATCH(C4909,Assumptions!$A$16:$A$18,0)))</f>
        <v>3</v>
      </c>
      <c r="G4909" s="42" t="n">
        <f aca="false">IF(A4909="","",WORKDAY(B4909,F4909))</f>
        <v>46300</v>
      </c>
    </row>
    <row r="4910" customFormat="false" ht="15" hidden="false" customHeight="false" outlineLevel="0" collapsed="false">
      <c r="A4910" s="37" t="n">
        <v>1004909</v>
      </c>
      <c r="B4910" s="38" t="n">
        <v>46295</v>
      </c>
      <c r="C4910" s="39" t="s">
        <v>69</v>
      </c>
      <c r="D4910" s="39" t="s">
        <v>39</v>
      </c>
      <c r="E4910" s="40" t="n">
        <v>4.5</v>
      </c>
      <c r="F4910" s="41" t="n">
        <f aca="false">IF(A4910="","",INDEX(Assumptions!$B$16:$B$18,MATCH(C4910,Assumptions!$A$16:$A$18,0)))</f>
        <v>3</v>
      </c>
      <c r="G4910" s="42" t="n">
        <f aca="false">IF(A4910="","",WORKDAY(B4910,F4910))</f>
        <v>46300</v>
      </c>
    </row>
    <row r="4911" customFormat="false" ht="15" hidden="false" customHeight="false" outlineLevel="0" collapsed="false">
      <c r="A4911" s="37" t="n">
        <v>1004910</v>
      </c>
      <c r="B4911" s="38" t="n">
        <v>46295</v>
      </c>
      <c r="C4911" s="39" t="s">
        <v>70</v>
      </c>
      <c r="D4911" s="39" t="s">
        <v>35</v>
      </c>
      <c r="E4911" s="40" t="n">
        <v>0.6</v>
      </c>
      <c r="F4911" s="41" t="n">
        <f aca="false">IF(A4911="","",INDEX(Assumptions!$B$16:$B$18,MATCH(C4911,Assumptions!$A$16:$A$18,0)))</f>
        <v>5</v>
      </c>
      <c r="G4911" s="42" t="n">
        <f aca="false">IF(A4911="","",WORKDAY(B4911,F4911))</f>
        <v>46302</v>
      </c>
    </row>
    <row r="4912" customFormat="false" ht="15" hidden="false" customHeight="false" outlineLevel="0" collapsed="false">
      <c r="A4912" s="37" t="n">
        <v>1004911</v>
      </c>
      <c r="B4912" s="38" t="n">
        <v>46295</v>
      </c>
      <c r="C4912" s="39" t="s">
        <v>69</v>
      </c>
      <c r="D4912" s="39" t="s">
        <v>33</v>
      </c>
      <c r="E4912" s="40" t="n">
        <v>2.8</v>
      </c>
      <c r="F4912" s="41" t="n">
        <f aca="false">IF(A4912="","",INDEX(Assumptions!$B$16:$B$18,MATCH(C4912,Assumptions!$A$16:$A$18,0)))</f>
        <v>3</v>
      </c>
      <c r="G4912" s="42" t="n">
        <f aca="false">IF(A4912="","",WORKDAY(B4912,F4912))</f>
        <v>46300</v>
      </c>
    </row>
    <row r="4913" customFormat="false" ht="15" hidden="false" customHeight="false" outlineLevel="0" collapsed="false">
      <c r="A4913" s="37" t="n">
        <v>1004912</v>
      </c>
      <c r="B4913" s="38" t="n">
        <v>46295</v>
      </c>
      <c r="C4913" s="39" t="s">
        <v>69</v>
      </c>
      <c r="D4913" s="39" t="s">
        <v>39</v>
      </c>
      <c r="E4913" s="40" t="n">
        <v>1.2</v>
      </c>
      <c r="F4913" s="41" t="n">
        <f aca="false">IF(A4913="","",INDEX(Assumptions!$B$16:$B$18,MATCH(C4913,Assumptions!$A$16:$A$18,0)))</f>
        <v>3</v>
      </c>
      <c r="G4913" s="42" t="n">
        <f aca="false">IF(A4913="","",WORKDAY(B4913,F4913))</f>
        <v>46300</v>
      </c>
    </row>
    <row r="4914" customFormat="false" ht="15" hidden="false" customHeight="false" outlineLevel="0" collapsed="false">
      <c r="A4914" s="37" t="n">
        <v>1004913</v>
      </c>
      <c r="B4914" s="38" t="n">
        <v>46295</v>
      </c>
      <c r="C4914" s="39" t="s">
        <v>68</v>
      </c>
      <c r="D4914" s="39" t="s">
        <v>33</v>
      </c>
      <c r="E4914" s="40" t="n">
        <v>1.8</v>
      </c>
      <c r="F4914" s="41" t="n">
        <f aca="false">IF(A4914="","",INDEX(Assumptions!$B$16:$B$18,MATCH(C4914,Assumptions!$A$16:$A$18,0)))</f>
        <v>1</v>
      </c>
      <c r="G4914" s="42" t="n">
        <f aca="false">IF(A4914="","",WORKDAY(B4914,F4914))</f>
        <v>46296</v>
      </c>
    </row>
    <row r="4915" customFormat="false" ht="15" hidden="false" customHeight="false" outlineLevel="0" collapsed="false">
      <c r="A4915" s="37" t="n">
        <v>1004914</v>
      </c>
      <c r="B4915" s="38" t="n">
        <v>46295</v>
      </c>
      <c r="C4915" s="39" t="s">
        <v>69</v>
      </c>
      <c r="D4915" s="39" t="s">
        <v>37</v>
      </c>
      <c r="E4915" s="40" t="n">
        <v>1.6</v>
      </c>
      <c r="F4915" s="41" t="n">
        <f aca="false">IF(A4915="","",INDEX(Assumptions!$B$16:$B$18,MATCH(C4915,Assumptions!$A$16:$A$18,0)))</f>
        <v>3</v>
      </c>
      <c r="G4915" s="42" t="n">
        <f aca="false">IF(A4915="","",WORKDAY(B4915,F4915))</f>
        <v>46300</v>
      </c>
    </row>
    <row r="4916" customFormat="false" ht="15" hidden="false" customHeight="false" outlineLevel="0" collapsed="false">
      <c r="A4916" s="37" t="n">
        <v>1004915</v>
      </c>
      <c r="B4916" s="38" t="n">
        <v>46295</v>
      </c>
      <c r="C4916" s="39" t="s">
        <v>70</v>
      </c>
      <c r="D4916" s="39" t="s">
        <v>33</v>
      </c>
      <c r="E4916" s="40" t="n">
        <v>2</v>
      </c>
      <c r="F4916" s="41" t="n">
        <f aca="false">IF(A4916="","",INDEX(Assumptions!$B$16:$B$18,MATCH(C4916,Assumptions!$A$16:$A$18,0)))</f>
        <v>5</v>
      </c>
      <c r="G4916" s="42" t="n">
        <f aca="false">IF(A4916="","",WORKDAY(B4916,F4916))</f>
        <v>46302</v>
      </c>
    </row>
    <row r="4917" customFormat="false" ht="15" hidden="false" customHeight="false" outlineLevel="0" collapsed="false">
      <c r="A4917" s="37" t="n">
        <v>1004916</v>
      </c>
      <c r="B4917" s="38" t="n">
        <v>46295</v>
      </c>
      <c r="C4917" s="39" t="s">
        <v>68</v>
      </c>
      <c r="D4917" s="39" t="s">
        <v>39</v>
      </c>
      <c r="E4917" s="40" t="n">
        <v>0.9</v>
      </c>
      <c r="F4917" s="41" t="n">
        <f aca="false">IF(A4917="","",INDEX(Assumptions!$B$16:$B$18,MATCH(C4917,Assumptions!$A$16:$A$18,0)))</f>
        <v>1</v>
      </c>
      <c r="G4917" s="42" t="n">
        <f aca="false">IF(A4917="","",WORKDAY(B4917,F4917))</f>
        <v>46296</v>
      </c>
    </row>
    <row r="4918" customFormat="false" ht="15" hidden="false" customHeight="false" outlineLevel="0" collapsed="false">
      <c r="A4918" s="37" t="n">
        <v>1004917</v>
      </c>
      <c r="B4918" s="38" t="n">
        <v>46295</v>
      </c>
      <c r="C4918" s="39" t="s">
        <v>68</v>
      </c>
      <c r="D4918" s="39" t="s">
        <v>37</v>
      </c>
      <c r="E4918" s="40" t="n">
        <v>1.6</v>
      </c>
      <c r="F4918" s="41" t="n">
        <f aca="false">IF(A4918="","",INDEX(Assumptions!$B$16:$B$18,MATCH(C4918,Assumptions!$A$16:$A$18,0)))</f>
        <v>1</v>
      </c>
      <c r="G4918" s="42" t="n">
        <f aca="false">IF(A4918="","",WORKDAY(B4918,F4918))</f>
        <v>46296</v>
      </c>
    </row>
    <row r="4919" customFormat="false" ht="15" hidden="false" customHeight="false" outlineLevel="0" collapsed="false">
      <c r="A4919" s="37" t="n">
        <v>1004918</v>
      </c>
      <c r="B4919" s="38" t="n">
        <v>46295</v>
      </c>
      <c r="C4919" s="39" t="s">
        <v>69</v>
      </c>
      <c r="D4919" s="39" t="s">
        <v>35</v>
      </c>
      <c r="E4919" s="40" t="n">
        <v>0.7</v>
      </c>
      <c r="F4919" s="41" t="n">
        <f aca="false">IF(A4919="","",INDEX(Assumptions!$B$16:$B$18,MATCH(C4919,Assumptions!$A$16:$A$18,0)))</f>
        <v>3</v>
      </c>
      <c r="G4919" s="42" t="n">
        <f aca="false">IF(A4919="","",WORKDAY(B4919,F4919))</f>
        <v>46300</v>
      </c>
    </row>
    <row r="4920" customFormat="false" ht="15" hidden="false" customHeight="false" outlineLevel="0" collapsed="false">
      <c r="A4920" s="37" t="n">
        <v>1004919</v>
      </c>
      <c r="B4920" s="38" t="n">
        <v>46295</v>
      </c>
      <c r="C4920" s="39" t="s">
        <v>70</v>
      </c>
      <c r="D4920" s="39" t="s">
        <v>31</v>
      </c>
      <c r="E4920" s="40" t="n">
        <v>2.5</v>
      </c>
      <c r="F4920" s="41" t="n">
        <f aca="false">IF(A4920="","",INDEX(Assumptions!$B$16:$B$18,MATCH(C4920,Assumptions!$A$16:$A$18,0)))</f>
        <v>5</v>
      </c>
      <c r="G4920" s="42" t="n">
        <f aca="false">IF(A4920="","",WORKDAY(B4920,F4920))</f>
        <v>46302</v>
      </c>
    </row>
    <row r="4921" customFormat="false" ht="15" hidden="false" customHeight="false" outlineLevel="0" collapsed="false">
      <c r="A4921" s="37" t="n">
        <v>1004920</v>
      </c>
      <c r="B4921" s="38" t="n">
        <v>46295</v>
      </c>
      <c r="C4921" s="39" t="s">
        <v>70</v>
      </c>
      <c r="D4921" s="39" t="s">
        <v>35</v>
      </c>
      <c r="E4921" s="40" t="n">
        <v>2.2</v>
      </c>
      <c r="F4921" s="41" t="n">
        <f aca="false">IF(A4921="","",INDEX(Assumptions!$B$16:$B$18,MATCH(C4921,Assumptions!$A$16:$A$18,0)))</f>
        <v>5</v>
      </c>
      <c r="G4921" s="42" t="n">
        <f aca="false">IF(A4921="","",WORKDAY(B4921,F4921))</f>
        <v>46302</v>
      </c>
    </row>
    <row r="4922" customFormat="false" ht="15" hidden="false" customHeight="false" outlineLevel="0" collapsed="false">
      <c r="A4922" s="37" t="n">
        <v>1004921</v>
      </c>
      <c r="B4922" s="38" t="n">
        <v>46295</v>
      </c>
      <c r="C4922" s="39" t="s">
        <v>69</v>
      </c>
      <c r="D4922" s="39" t="s">
        <v>37</v>
      </c>
      <c r="E4922" s="40" t="n">
        <v>1.5</v>
      </c>
      <c r="F4922" s="41" t="n">
        <f aca="false">IF(A4922="","",INDEX(Assumptions!$B$16:$B$18,MATCH(C4922,Assumptions!$A$16:$A$18,0)))</f>
        <v>3</v>
      </c>
      <c r="G4922" s="42" t="n">
        <f aca="false">IF(A4922="","",WORKDAY(B4922,F4922))</f>
        <v>46300</v>
      </c>
    </row>
    <row r="4923" customFormat="false" ht="15" hidden="false" customHeight="false" outlineLevel="0" collapsed="false">
      <c r="A4923" s="37" t="n">
        <v>1004922</v>
      </c>
      <c r="B4923" s="38" t="n">
        <v>46295</v>
      </c>
      <c r="C4923" s="39" t="s">
        <v>69</v>
      </c>
      <c r="D4923" s="39" t="s">
        <v>39</v>
      </c>
      <c r="E4923" s="40" t="n">
        <v>1.7</v>
      </c>
      <c r="F4923" s="41" t="n">
        <f aca="false">IF(A4923="","",INDEX(Assumptions!$B$16:$B$18,MATCH(C4923,Assumptions!$A$16:$A$18,0)))</f>
        <v>3</v>
      </c>
      <c r="G4923" s="42" t="n">
        <f aca="false">IF(A4923="","",WORKDAY(B4923,F4923))</f>
        <v>46300</v>
      </c>
    </row>
    <row r="4924" customFormat="false" ht="15" hidden="false" customHeight="false" outlineLevel="0" collapsed="false">
      <c r="A4924" s="37" t="n">
        <v>1004923</v>
      </c>
      <c r="B4924" s="38" t="n">
        <v>46295</v>
      </c>
      <c r="C4924" s="39" t="s">
        <v>69</v>
      </c>
      <c r="D4924" s="39" t="s">
        <v>31</v>
      </c>
      <c r="E4924" s="40" t="n">
        <v>2.1</v>
      </c>
      <c r="F4924" s="41" t="n">
        <f aca="false">IF(A4924="","",INDEX(Assumptions!$B$16:$B$18,MATCH(C4924,Assumptions!$A$16:$A$18,0)))</f>
        <v>3</v>
      </c>
      <c r="G4924" s="42" t="n">
        <f aca="false">IF(A4924="","",WORKDAY(B4924,F4924))</f>
        <v>46300</v>
      </c>
    </row>
    <row r="4925" customFormat="false" ht="15" hidden="false" customHeight="false" outlineLevel="0" collapsed="false">
      <c r="A4925" s="37" t="n">
        <v>1004924</v>
      </c>
      <c r="B4925" s="38" t="n">
        <v>46295</v>
      </c>
      <c r="C4925" s="39" t="s">
        <v>69</v>
      </c>
      <c r="D4925" s="39" t="s">
        <v>39</v>
      </c>
      <c r="E4925" s="40" t="n">
        <v>2.6</v>
      </c>
      <c r="F4925" s="41" t="n">
        <f aca="false">IF(A4925="","",INDEX(Assumptions!$B$16:$B$18,MATCH(C4925,Assumptions!$A$16:$A$18,0)))</f>
        <v>3</v>
      </c>
      <c r="G4925" s="42" t="n">
        <f aca="false">IF(A4925="","",WORKDAY(B4925,F4925))</f>
        <v>46300</v>
      </c>
    </row>
    <row r="4926" customFormat="false" ht="15" hidden="false" customHeight="false" outlineLevel="0" collapsed="false">
      <c r="A4926" s="37" t="n">
        <v>1004925</v>
      </c>
      <c r="B4926" s="38" t="n">
        <v>46295</v>
      </c>
      <c r="C4926" s="39" t="s">
        <v>68</v>
      </c>
      <c r="D4926" s="39" t="s">
        <v>33</v>
      </c>
      <c r="E4926" s="40" t="n">
        <v>2.8</v>
      </c>
      <c r="F4926" s="41" t="n">
        <f aca="false">IF(A4926="","",INDEX(Assumptions!$B$16:$B$18,MATCH(C4926,Assumptions!$A$16:$A$18,0)))</f>
        <v>1</v>
      </c>
      <c r="G4926" s="42" t="n">
        <f aca="false">IF(A4926="","",WORKDAY(B4926,F4926))</f>
        <v>46296</v>
      </c>
    </row>
    <row r="4927" customFormat="false" ht="15" hidden="false" customHeight="false" outlineLevel="0" collapsed="false">
      <c r="A4927" s="37" t="n">
        <v>1004926</v>
      </c>
      <c r="B4927" s="38" t="n">
        <v>46295</v>
      </c>
      <c r="C4927" s="39" t="s">
        <v>69</v>
      </c>
      <c r="D4927" s="39" t="s">
        <v>31</v>
      </c>
      <c r="E4927" s="40" t="n">
        <v>1.9</v>
      </c>
      <c r="F4927" s="41" t="n">
        <f aca="false">IF(A4927="","",INDEX(Assumptions!$B$16:$B$18,MATCH(C4927,Assumptions!$A$16:$A$18,0)))</f>
        <v>3</v>
      </c>
      <c r="G4927" s="42" t="n">
        <f aca="false">IF(A4927="","",WORKDAY(B4927,F4927))</f>
        <v>46300</v>
      </c>
    </row>
    <row r="4928" customFormat="false" ht="15" hidden="false" customHeight="false" outlineLevel="0" collapsed="false">
      <c r="A4928" s="37" t="n">
        <v>1004927</v>
      </c>
      <c r="B4928" s="38" t="n">
        <v>46295</v>
      </c>
      <c r="C4928" s="39" t="s">
        <v>69</v>
      </c>
      <c r="D4928" s="39" t="s">
        <v>39</v>
      </c>
      <c r="E4928" s="40" t="n">
        <v>0.3</v>
      </c>
      <c r="F4928" s="41" t="n">
        <f aca="false">IF(A4928="","",INDEX(Assumptions!$B$16:$B$18,MATCH(C4928,Assumptions!$A$16:$A$18,0)))</f>
        <v>3</v>
      </c>
      <c r="G4928" s="42" t="n">
        <f aca="false">IF(A4928="","",WORKDAY(B4928,F4928))</f>
        <v>46300</v>
      </c>
    </row>
    <row r="4929" customFormat="false" ht="15" hidden="false" customHeight="false" outlineLevel="0" collapsed="false">
      <c r="A4929" s="37" t="n">
        <v>1004928</v>
      </c>
      <c r="B4929" s="38" t="n">
        <v>46295</v>
      </c>
      <c r="C4929" s="39" t="s">
        <v>69</v>
      </c>
      <c r="D4929" s="39" t="s">
        <v>31</v>
      </c>
      <c r="E4929" s="40" t="n">
        <v>2</v>
      </c>
      <c r="F4929" s="41" t="n">
        <f aca="false">IF(A4929="","",INDEX(Assumptions!$B$16:$B$18,MATCH(C4929,Assumptions!$A$16:$A$18,0)))</f>
        <v>3</v>
      </c>
      <c r="G4929" s="42" t="n">
        <f aca="false">IF(A4929="","",WORKDAY(B4929,F4929))</f>
        <v>46300</v>
      </c>
    </row>
    <row r="4930" customFormat="false" ht="15" hidden="false" customHeight="false" outlineLevel="0" collapsed="false">
      <c r="A4930" s="37" t="n">
        <v>1004929</v>
      </c>
      <c r="B4930" s="38" t="n">
        <v>46295</v>
      </c>
      <c r="C4930" s="39" t="s">
        <v>70</v>
      </c>
      <c r="D4930" s="39" t="s">
        <v>33</v>
      </c>
      <c r="E4930" s="40" t="n">
        <v>1.8</v>
      </c>
      <c r="F4930" s="41" t="n">
        <f aca="false">IF(A4930="","",INDEX(Assumptions!$B$16:$B$18,MATCH(C4930,Assumptions!$A$16:$A$18,0)))</f>
        <v>5</v>
      </c>
      <c r="G4930" s="42" t="n">
        <f aca="false">IF(A4930="","",WORKDAY(B4930,F4930))</f>
        <v>46302</v>
      </c>
    </row>
    <row r="4931" customFormat="false" ht="15" hidden="false" customHeight="false" outlineLevel="0" collapsed="false">
      <c r="A4931" s="37" t="n">
        <v>1004930</v>
      </c>
      <c r="B4931" s="38" t="n">
        <v>46295</v>
      </c>
      <c r="C4931" s="39" t="s">
        <v>70</v>
      </c>
      <c r="D4931" s="39" t="s">
        <v>31</v>
      </c>
      <c r="E4931" s="40" t="n">
        <v>7</v>
      </c>
      <c r="F4931" s="41" t="n">
        <f aca="false">IF(A4931="","",INDEX(Assumptions!$B$16:$B$18,MATCH(C4931,Assumptions!$A$16:$A$18,0)))</f>
        <v>5</v>
      </c>
      <c r="G4931" s="42" t="n">
        <f aca="false">IF(A4931="","",WORKDAY(B4931,F4931))</f>
        <v>46302</v>
      </c>
    </row>
    <row r="4932" customFormat="false" ht="15" hidden="false" customHeight="false" outlineLevel="0" collapsed="false">
      <c r="A4932" s="37" t="n">
        <v>1004931</v>
      </c>
      <c r="B4932" s="38" t="n">
        <v>46295</v>
      </c>
      <c r="C4932" s="39" t="s">
        <v>69</v>
      </c>
      <c r="D4932" s="39" t="s">
        <v>33</v>
      </c>
      <c r="E4932" s="40" t="n">
        <v>1.9</v>
      </c>
      <c r="F4932" s="41" t="n">
        <f aca="false">IF(A4932="","",INDEX(Assumptions!$B$16:$B$18,MATCH(C4932,Assumptions!$A$16:$A$18,0)))</f>
        <v>3</v>
      </c>
      <c r="G4932" s="42" t="n">
        <f aca="false">IF(A4932="","",WORKDAY(B4932,F4932))</f>
        <v>46300</v>
      </c>
    </row>
    <row r="4933" customFormat="false" ht="15" hidden="false" customHeight="false" outlineLevel="0" collapsed="false">
      <c r="A4933" s="37" t="n">
        <v>1004932</v>
      </c>
      <c r="B4933" s="38" t="n">
        <v>46295</v>
      </c>
      <c r="C4933" s="39" t="s">
        <v>69</v>
      </c>
      <c r="D4933" s="39" t="s">
        <v>33</v>
      </c>
      <c r="E4933" s="40" t="n">
        <v>1.1</v>
      </c>
      <c r="F4933" s="41" t="n">
        <f aca="false">IF(A4933="","",INDEX(Assumptions!$B$16:$B$18,MATCH(C4933,Assumptions!$A$16:$A$18,0)))</f>
        <v>3</v>
      </c>
      <c r="G4933" s="42" t="n">
        <f aca="false">IF(A4933="","",WORKDAY(B4933,F4933))</f>
        <v>46300</v>
      </c>
    </row>
    <row r="4934" customFormat="false" ht="15" hidden="false" customHeight="false" outlineLevel="0" collapsed="false">
      <c r="A4934" s="37" t="n">
        <v>1004933</v>
      </c>
      <c r="B4934" s="38" t="n">
        <v>46295</v>
      </c>
      <c r="C4934" s="39" t="s">
        <v>69</v>
      </c>
      <c r="D4934" s="39" t="s">
        <v>37</v>
      </c>
      <c r="E4934" s="40" t="n">
        <v>0.4</v>
      </c>
      <c r="F4934" s="41" t="n">
        <f aca="false">IF(A4934="","",INDEX(Assumptions!$B$16:$B$18,MATCH(C4934,Assumptions!$A$16:$A$18,0)))</f>
        <v>3</v>
      </c>
      <c r="G4934" s="42" t="n">
        <f aca="false">IF(A4934="","",WORKDAY(B4934,F4934))</f>
        <v>46300</v>
      </c>
    </row>
    <row r="4935" customFormat="false" ht="15" hidden="false" customHeight="false" outlineLevel="0" collapsed="false">
      <c r="A4935" s="37" t="n">
        <v>1004934</v>
      </c>
      <c r="B4935" s="38" t="n">
        <v>46295</v>
      </c>
      <c r="C4935" s="39" t="s">
        <v>69</v>
      </c>
      <c r="D4935" s="39" t="s">
        <v>37</v>
      </c>
      <c r="E4935" s="40" t="n">
        <v>0.5</v>
      </c>
      <c r="F4935" s="41" t="n">
        <f aca="false">IF(A4935="","",INDEX(Assumptions!$B$16:$B$18,MATCH(C4935,Assumptions!$A$16:$A$18,0)))</f>
        <v>3</v>
      </c>
      <c r="G4935" s="42" t="n">
        <f aca="false">IF(A4935="","",WORKDAY(B4935,F4935))</f>
        <v>46300</v>
      </c>
    </row>
    <row r="4936" customFormat="false" ht="15" hidden="false" customHeight="false" outlineLevel="0" collapsed="false">
      <c r="A4936" s="37" t="n">
        <v>1004935</v>
      </c>
      <c r="B4936" s="38" t="n">
        <v>46295</v>
      </c>
      <c r="C4936" s="39" t="s">
        <v>69</v>
      </c>
      <c r="D4936" s="39" t="s">
        <v>31</v>
      </c>
      <c r="E4936" s="40" t="n">
        <v>2.7</v>
      </c>
      <c r="F4936" s="41" t="n">
        <f aca="false">IF(A4936="","",INDEX(Assumptions!$B$16:$B$18,MATCH(C4936,Assumptions!$A$16:$A$18,0)))</f>
        <v>3</v>
      </c>
      <c r="G4936" s="42" t="n">
        <f aca="false">IF(A4936="","",WORKDAY(B4936,F4936))</f>
        <v>46300</v>
      </c>
    </row>
    <row r="4937" customFormat="false" ht="15" hidden="false" customHeight="false" outlineLevel="0" collapsed="false">
      <c r="A4937" s="37" t="n">
        <v>1004936</v>
      </c>
      <c r="B4937" s="38" t="n">
        <v>46295</v>
      </c>
      <c r="C4937" s="39" t="s">
        <v>69</v>
      </c>
      <c r="D4937" s="39" t="s">
        <v>35</v>
      </c>
      <c r="E4937" s="40" t="n">
        <v>4.5</v>
      </c>
      <c r="F4937" s="41" t="n">
        <f aca="false">IF(A4937="","",INDEX(Assumptions!$B$16:$B$18,MATCH(C4937,Assumptions!$A$16:$A$18,0)))</f>
        <v>3</v>
      </c>
      <c r="G4937" s="42" t="n">
        <f aca="false">IF(A4937="","",WORKDAY(B4937,F4937))</f>
        <v>46300</v>
      </c>
    </row>
    <row r="4938" customFormat="false" ht="15" hidden="false" customHeight="false" outlineLevel="0" collapsed="false">
      <c r="A4938" s="37" t="n">
        <v>1004937</v>
      </c>
      <c r="B4938" s="38" t="n">
        <v>46295</v>
      </c>
      <c r="C4938" s="39" t="s">
        <v>69</v>
      </c>
      <c r="D4938" s="39" t="s">
        <v>31</v>
      </c>
      <c r="E4938" s="40" t="n">
        <v>4.9</v>
      </c>
      <c r="F4938" s="41" t="n">
        <f aca="false">IF(A4938="","",INDEX(Assumptions!$B$16:$B$18,MATCH(C4938,Assumptions!$A$16:$A$18,0)))</f>
        <v>3</v>
      </c>
      <c r="G4938" s="42" t="n">
        <f aca="false">IF(A4938="","",WORKDAY(B4938,F4938))</f>
        <v>46300</v>
      </c>
    </row>
    <row r="4939" customFormat="false" ht="15" hidden="false" customHeight="false" outlineLevel="0" collapsed="false">
      <c r="A4939" s="37" t="n">
        <v>1004938</v>
      </c>
      <c r="B4939" s="38" t="n">
        <v>46295</v>
      </c>
      <c r="C4939" s="39" t="s">
        <v>69</v>
      </c>
      <c r="D4939" s="39" t="s">
        <v>39</v>
      </c>
      <c r="E4939" s="40" t="n">
        <v>5.6</v>
      </c>
      <c r="F4939" s="41" t="n">
        <f aca="false">IF(A4939="","",INDEX(Assumptions!$B$16:$B$18,MATCH(C4939,Assumptions!$A$16:$A$18,0)))</f>
        <v>3</v>
      </c>
      <c r="G4939" s="42" t="n">
        <f aca="false">IF(A4939="","",WORKDAY(B4939,F4939))</f>
        <v>46300</v>
      </c>
    </row>
    <row r="4940" customFormat="false" ht="15" hidden="false" customHeight="false" outlineLevel="0" collapsed="false">
      <c r="A4940" s="37" t="n">
        <v>1004939</v>
      </c>
      <c r="B4940" s="38" t="n">
        <v>46295</v>
      </c>
      <c r="C4940" s="39" t="s">
        <v>69</v>
      </c>
      <c r="D4940" s="39" t="s">
        <v>35</v>
      </c>
      <c r="E4940" s="40" t="n">
        <v>0.9</v>
      </c>
      <c r="F4940" s="41" t="n">
        <f aca="false">IF(A4940="","",INDEX(Assumptions!$B$16:$B$18,MATCH(C4940,Assumptions!$A$16:$A$18,0)))</f>
        <v>3</v>
      </c>
      <c r="G4940" s="42" t="n">
        <f aca="false">IF(A4940="","",WORKDAY(B4940,F4940))</f>
        <v>46300</v>
      </c>
    </row>
    <row r="4941" customFormat="false" ht="15" hidden="false" customHeight="false" outlineLevel="0" collapsed="false">
      <c r="A4941" s="37" t="n">
        <v>1004940</v>
      </c>
      <c r="B4941" s="38" t="n">
        <v>46295</v>
      </c>
      <c r="C4941" s="39" t="s">
        <v>69</v>
      </c>
      <c r="D4941" s="39" t="s">
        <v>31</v>
      </c>
      <c r="E4941" s="40" t="n">
        <v>1.9</v>
      </c>
      <c r="F4941" s="41" t="n">
        <f aca="false">IF(A4941="","",INDEX(Assumptions!$B$16:$B$18,MATCH(C4941,Assumptions!$A$16:$A$18,0)))</f>
        <v>3</v>
      </c>
      <c r="G4941" s="42" t="n">
        <f aca="false">IF(A4941="","",WORKDAY(B4941,F4941))</f>
        <v>46300</v>
      </c>
    </row>
    <row r="4942" customFormat="false" ht="15" hidden="false" customHeight="false" outlineLevel="0" collapsed="false">
      <c r="A4942" s="37" t="n">
        <v>1004941</v>
      </c>
      <c r="B4942" s="38" t="n">
        <v>46295</v>
      </c>
      <c r="C4942" s="39" t="s">
        <v>70</v>
      </c>
      <c r="D4942" s="39" t="s">
        <v>35</v>
      </c>
      <c r="E4942" s="40" t="n">
        <v>7.9</v>
      </c>
      <c r="F4942" s="41" t="n">
        <f aca="false">IF(A4942="","",INDEX(Assumptions!$B$16:$B$18,MATCH(C4942,Assumptions!$A$16:$A$18,0)))</f>
        <v>5</v>
      </c>
      <c r="G4942" s="42" t="n">
        <f aca="false">IF(A4942="","",WORKDAY(B4942,F4942))</f>
        <v>46302</v>
      </c>
    </row>
    <row r="4943" customFormat="false" ht="15" hidden="false" customHeight="false" outlineLevel="0" collapsed="false">
      <c r="A4943" s="37" t="n">
        <v>1004942</v>
      </c>
      <c r="B4943" s="38" t="n">
        <v>46295</v>
      </c>
      <c r="C4943" s="39" t="s">
        <v>70</v>
      </c>
      <c r="D4943" s="39" t="s">
        <v>37</v>
      </c>
      <c r="E4943" s="40" t="n">
        <v>3</v>
      </c>
      <c r="F4943" s="41" t="n">
        <f aca="false">IF(A4943="","",INDEX(Assumptions!$B$16:$B$18,MATCH(C4943,Assumptions!$A$16:$A$18,0)))</f>
        <v>5</v>
      </c>
      <c r="G4943" s="42" t="n">
        <f aca="false">IF(A4943="","",WORKDAY(B4943,F4943))</f>
        <v>46302</v>
      </c>
    </row>
    <row r="4944" customFormat="false" ht="15" hidden="false" customHeight="false" outlineLevel="0" collapsed="false">
      <c r="A4944" s="37" t="n">
        <v>1004943</v>
      </c>
      <c r="B4944" s="38" t="n">
        <v>46295</v>
      </c>
      <c r="C4944" s="39" t="s">
        <v>69</v>
      </c>
      <c r="D4944" s="39" t="s">
        <v>39</v>
      </c>
      <c r="E4944" s="40" t="n">
        <v>0.7</v>
      </c>
      <c r="F4944" s="41" t="n">
        <f aca="false">IF(A4944="","",INDEX(Assumptions!$B$16:$B$18,MATCH(C4944,Assumptions!$A$16:$A$18,0)))</f>
        <v>3</v>
      </c>
      <c r="G4944" s="42" t="n">
        <f aca="false">IF(A4944="","",WORKDAY(B4944,F4944))</f>
        <v>46300</v>
      </c>
    </row>
    <row r="4945" customFormat="false" ht="15" hidden="false" customHeight="false" outlineLevel="0" collapsed="false">
      <c r="A4945" s="37" t="n">
        <v>1004944</v>
      </c>
      <c r="B4945" s="38" t="n">
        <v>46295</v>
      </c>
      <c r="C4945" s="39" t="s">
        <v>70</v>
      </c>
      <c r="D4945" s="39" t="s">
        <v>33</v>
      </c>
      <c r="E4945" s="40" t="n">
        <v>2.4</v>
      </c>
      <c r="F4945" s="41" t="n">
        <f aca="false">IF(A4945="","",INDEX(Assumptions!$B$16:$B$18,MATCH(C4945,Assumptions!$A$16:$A$18,0)))</f>
        <v>5</v>
      </c>
      <c r="G4945" s="42" t="n">
        <f aca="false">IF(A4945="","",WORKDAY(B4945,F4945))</f>
        <v>46302</v>
      </c>
    </row>
    <row r="4946" customFormat="false" ht="15" hidden="false" customHeight="false" outlineLevel="0" collapsed="false">
      <c r="A4946" s="37" t="n">
        <v>1004945</v>
      </c>
      <c r="B4946" s="38" t="n">
        <v>46295</v>
      </c>
      <c r="C4946" s="39" t="s">
        <v>70</v>
      </c>
      <c r="D4946" s="39" t="s">
        <v>33</v>
      </c>
      <c r="E4946" s="40" t="n">
        <v>2.4</v>
      </c>
      <c r="F4946" s="41" t="n">
        <f aca="false">IF(A4946="","",INDEX(Assumptions!$B$16:$B$18,MATCH(C4946,Assumptions!$A$16:$A$18,0)))</f>
        <v>5</v>
      </c>
      <c r="G4946" s="42" t="n">
        <f aca="false">IF(A4946="","",WORKDAY(B4946,F4946))</f>
        <v>46302</v>
      </c>
    </row>
    <row r="4947" customFormat="false" ht="15" hidden="false" customHeight="false" outlineLevel="0" collapsed="false">
      <c r="A4947" s="37" t="n">
        <v>1004946</v>
      </c>
      <c r="B4947" s="38" t="n">
        <v>46295</v>
      </c>
      <c r="C4947" s="39" t="s">
        <v>70</v>
      </c>
      <c r="D4947" s="39" t="s">
        <v>33</v>
      </c>
      <c r="E4947" s="40" t="n">
        <v>2</v>
      </c>
      <c r="F4947" s="41" t="n">
        <f aca="false">IF(A4947="","",INDEX(Assumptions!$B$16:$B$18,MATCH(C4947,Assumptions!$A$16:$A$18,0)))</f>
        <v>5</v>
      </c>
      <c r="G4947" s="42" t="n">
        <f aca="false">IF(A4947="","",WORKDAY(B4947,F4947))</f>
        <v>46302</v>
      </c>
    </row>
    <row r="4948" customFormat="false" ht="15" hidden="false" customHeight="false" outlineLevel="0" collapsed="false">
      <c r="A4948" s="37" t="n">
        <v>1004947</v>
      </c>
      <c r="B4948" s="38" t="n">
        <v>46295</v>
      </c>
      <c r="C4948" s="39" t="s">
        <v>69</v>
      </c>
      <c r="D4948" s="39" t="s">
        <v>35</v>
      </c>
      <c r="E4948" s="40" t="n">
        <v>3</v>
      </c>
      <c r="F4948" s="41" t="n">
        <f aca="false">IF(A4948="","",INDEX(Assumptions!$B$16:$B$18,MATCH(C4948,Assumptions!$A$16:$A$18,0)))</f>
        <v>3</v>
      </c>
      <c r="G4948" s="42" t="n">
        <f aca="false">IF(A4948="","",WORKDAY(B4948,F4948))</f>
        <v>46300</v>
      </c>
    </row>
    <row r="4949" customFormat="false" ht="15" hidden="false" customHeight="false" outlineLevel="0" collapsed="false">
      <c r="A4949" s="37" t="n">
        <v>1004948</v>
      </c>
      <c r="B4949" s="38" t="n">
        <v>46295</v>
      </c>
      <c r="C4949" s="39" t="s">
        <v>69</v>
      </c>
      <c r="D4949" s="39" t="s">
        <v>37</v>
      </c>
      <c r="E4949" s="40" t="n">
        <v>1.3</v>
      </c>
      <c r="F4949" s="41" t="n">
        <f aca="false">IF(A4949="","",INDEX(Assumptions!$B$16:$B$18,MATCH(C4949,Assumptions!$A$16:$A$18,0)))</f>
        <v>3</v>
      </c>
      <c r="G4949" s="42" t="n">
        <f aca="false">IF(A4949="","",WORKDAY(B4949,F4949))</f>
        <v>46300</v>
      </c>
    </row>
    <row r="4950" customFormat="false" ht="15" hidden="false" customHeight="false" outlineLevel="0" collapsed="false">
      <c r="A4950" s="37" t="n">
        <v>1004949</v>
      </c>
      <c r="B4950" s="38" t="n">
        <v>46295</v>
      </c>
      <c r="C4950" s="39" t="s">
        <v>69</v>
      </c>
      <c r="D4950" s="39" t="s">
        <v>37</v>
      </c>
      <c r="E4950" s="40" t="n">
        <v>2.8</v>
      </c>
      <c r="F4950" s="41" t="n">
        <f aca="false">IF(A4950="","",INDEX(Assumptions!$B$16:$B$18,MATCH(C4950,Assumptions!$A$16:$A$18,0)))</f>
        <v>3</v>
      </c>
      <c r="G4950" s="42" t="n">
        <f aca="false">IF(A4950="","",WORKDAY(B4950,F4950))</f>
        <v>46300</v>
      </c>
    </row>
    <row r="4951" customFormat="false" ht="15" hidden="false" customHeight="false" outlineLevel="0" collapsed="false">
      <c r="A4951" s="37" t="n">
        <v>1004950</v>
      </c>
      <c r="B4951" s="38" t="n">
        <v>46295</v>
      </c>
      <c r="C4951" s="39" t="s">
        <v>69</v>
      </c>
      <c r="D4951" s="39" t="s">
        <v>37</v>
      </c>
      <c r="E4951" s="40" t="n">
        <v>2</v>
      </c>
      <c r="F4951" s="41" t="n">
        <f aca="false">IF(A4951="","",INDEX(Assumptions!$B$16:$B$18,MATCH(C4951,Assumptions!$A$16:$A$18,0)))</f>
        <v>3</v>
      </c>
      <c r="G4951" s="42" t="n">
        <f aca="false">IF(A4951="","",WORKDAY(B4951,F4951))</f>
        <v>46300</v>
      </c>
    </row>
    <row r="4952" customFormat="false" ht="15" hidden="false" customHeight="false" outlineLevel="0" collapsed="false">
      <c r="A4952" s="37" t="n">
        <v>1004951</v>
      </c>
      <c r="B4952" s="38" t="n">
        <v>46295</v>
      </c>
      <c r="C4952" s="39" t="s">
        <v>70</v>
      </c>
      <c r="D4952" s="39" t="s">
        <v>33</v>
      </c>
      <c r="E4952" s="40" t="n">
        <v>1.6</v>
      </c>
      <c r="F4952" s="41" t="n">
        <f aca="false">IF(A4952="","",INDEX(Assumptions!$B$16:$B$18,MATCH(C4952,Assumptions!$A$16:$A$18,0)))</f>
        <v>5</v>
      </c>
      <c r="G4952" s="42" t="n">
        <f aca="false">IF(A4952="","",WORKDAY(B4952,F4952))</f>
        <v>46302</v>
      </c>
    </row>
    <row r="4953" customFormat="false" ht="15" hidden="false" customHeight="false" outlineLevel="0" collapsed="false">
      <c r="A4953" s="37" t="n">
        <v>1004952</v>
      </c>
      <c r="B4953" s="38" t="n">
        <v>46295</v>
      </c>
      <c r="C4953" s="39" t="s">
        <v>68</v>
      </c>
      <c r="D4953" s="39" t="s">
        <v>39</v>
      </c>
      <c r="E4953" s="40" t="n">
        <v>3.1</v>
      </c>
      <c r="F4953" s="41" t="n">
        <f aca="false">IF(A4953="","",INDEX(Assumptions!$B$16:$B$18,MATCH(C4953,Assumptions!$A$16:$A$18,0)))</f>
        <v>1</v>
      </c>
      <c r="G4953" s="42" t="n">
        <f aca="false">IF(A4953="","",WORKDAY(B4953,F4953))</f>
        <v>46296</v>
      </c>
    </row>
    <row r="4954" customFormat="false" ht="15" hidden="false" customHeight="false" outlineLevel="0" collapsed="false">
      <c r="A4954" s="37" t="n">
        <v>1004953</v>
      </c>
      <c r="B4954" s="38" t="n">
        <v>46295</v>
      </c>
      <c r="C4954" s="39" t="s">
        <v>69</v>
      </c>
      <c r="D4954" s="39" t="s">
        <v>35</v>
      </c>
      <c r="E4954" s="40" t="n">
        <v>0.9</v>
      </c>
      <c r="F4954" s="41" t="n">
        <f aca="false">IF(A4954="","",INDEX(Assumptions!$B$16:$B$18,MATCH(C4954,Assumptions!$A$16:$A$18,0)))</f>
        <v>3</v>
      </c>
      <c r="G4954" s="42" t="n">
        <f aca="false">IF(A4954="","",WORKDAY(B4954,F4954))</f>
        <v>46300</v>
      </c>
    </row>
    <row r="4955" customFormat="false" ht="15" hidden="false" customHeight="false" outlineLevel="0" collapsed="false">
      <c r="A4955" s="37" t="n">
        <v>1004954</v>
      </c>
      <c r="B4955" s="38" t="n">
        <v>46295</v>
      </c>
      <c r="C4955" s="39" t="s">
        <v>70</v>
      </c>
      <c r="D4955" s="39" t="s">
        <v>31</v>
      </c>
      <c r="E4955" s="40" t="n">
        <v>3.1</v>
      </c>
      <c r="F4955" s="41" t="n">
        <f aca="false">IF(A4955="","",INDEX(Assumptions!$B$16:$B$18,MATCH(C4955,Assumptions!$A$16:$A$18,0)))</f>
        <v>5</v>
      </c>
      <c r="G4955" s="42" t="n">
        <f aca="false">IF(A4955="","",WORKDAY(B4955,F4955))</f>
        <v>46302</v>
      </c>
    </row>
    <row r="4956" customFormat="false" ht="15" hidden="false" customHeight="false" outlineLevel="0" collapsed="false">
      <c r="A4956" s="37" t="n">
        <v>1004955</v>
      </c>
      <c r="B4956" s="38" t="n">
        <v>46295</v>
      </c>
      <c r="C4956" s="39" t="s">
        <v>69</v>
      </c>
      <c r="D4956" s="39" t="s">
        <v>37</v>
      </c>
      <c r="E4956" s="40" t="n">
        <v>1.8</v>
      </c>
      <c r="F4956" s="41" t="n">
        <f aca="false">IF(A4956="","",INDEX(Assumptions!$B$16:$B$18,MATCH(C4956,Assumptions!$A$16:$A$18,0)))</f>
        <v>3</v>
      </c>
      <c r="G4956" s="42" t="n">
        <f aca="false">IF(A4956="","",WORKDAY(B4956,F4956))</f>
        <v>46300</v>
      </c>
    </row>
    <row r="4957" customFormat="false" ht="15" hidden="false" customHeight="false" outlineLevel="0" collapsed="false">
      <c r="A4957" s="37" t="n">
        <v>1004956</v>
      </c>
      <c r="B4957" s="38" t="n">
        <v>46295</v>
      </c>
      <c r="C4957" s="39" t="s">
        <v>69</v>
      </c>
      <c r="D4957" s="39" t="s">
        <v>35</v>
      </c>
      <c r="E4957" s="40" t="n">
        <v>2.1</v>
      </c>
      <c r="F4957" s="41" t="n">
        <f aca="false">IF(A4957="","",INDEX(Assumptions!$B$16:$B$18,MATCH(C4957,Assumptions!$A$16:$A$18,0)))</f>
        <v>3</v>
      </c>
      <c r="G4957" s="42" t="n">
        <f aca="false">IF(A4957="","",WORKDAY(B4957,F4957))</f>
        <v>46300</v>
      </c>
    </row>
    <row r="4958" customFormat="false" ht="15" hidden="false" customHeight="false" outlineLevel="0" collapsed="false">
      <c r="A4958" s="37" t="n">
        <v>1004957</v>
      </c>
      <c r="B4958" s="38" t="n">
        <v>46295</v>
      </c>
      <c r="C4958" s="39" t="s">
        <v>70</v>
      </c>
      <c r="D4958" s="39" t="s">
        <v>35</v>
      </c>
      <c r="E4958" s="40" t="n">
        <v>1.4</v>
      </c>
      <c r="F4958" s="41" t="n">
        <f aca="false">IF(A4958="","",INDEX(Assumptions!$B$16:$B$18,MATCH(C4958,Assumptions!$A$16:$A$18,0)))</f>
        <v>5</v>
      </c>
      <c r="G4958" s="42" t="n">
        <f aca="false">IF(A4958="","",WORKDAY(B4958,F4958))</f>
        <v>46302</v>
      </c>
    </row>
    <row r="4959" customFormat="false" ht="15" hidden="false" customHeight="false" outlineLevel="0" collapsed="false">
      <c r="A4959" s="37" t="n">
        <v>1004958</v>
      </c>
      <c r="B4959" s="38" t="n">
        <v>46295</v>
      </c>
      <c r="C4959" s="39" t="s">
        <v>69</v>
      </c>
      <c r="D4959" s="39" t="s">
        <v>39</v>
      </c>
      <c r="E4959" s="40" t="n">
        <v>0.6</v>
      </c>
      <c r="F4959" s="41" t="n">
        <f aca="false">IF(A4959="","",INDEX(Assumptions!$B$16:$B$18,MATCH(C4959,Assumptions!$A$16:$A$18,0)))</f>
        <v>3</v>
      </c>
      <c r="G4959" s="42" t="n">
        <f aca="false">IF(A4959="","",WORKDAY(B4959,F4959))</f>
        <v>46300</v>
      </c>
    </row>
    <row r="4960" customFormat="false" ht="15" hidden="false" customHeight="false" outlineLevel="0" collapsed="false">
      <c r="A4960" s="37" t="n">
        <v>1004959</v>
      </c>
      <c r="B4960" s="38" t="n">
        <v>46295</v>
      </c>
      <c r="C4960" s="39" t="s">
        <v>69</v>
      </c>
      <c r="D4960" s="39" t="s">
        <v>39</v>
      </c>
      <c r="E4960" s="40" t="n">
        <v>2</v>
      </c>
      <c r="F4960" s="41" t="n">
        <f aca="false">IF(A4960="","",INDEX(Assumptions!$B$16:$B$18,MATCH(C4960,Assumptions!$A$16:$A$18,0)))</f>
        <v>3</v>
      </c>
      <c r="G4960" s="42" t="n">
        <f aca="false">IF(A4960="","",WORKDAY(B4960,F4960))</f>
        <v>46300</v>
      </c>
    </row>
    <row r="4961" customFormat="false" ht="15" hidden="false" customHeight="false" outlineLevel="0" collapsed="false">
      <c r="A4961" s="37" t="n">
        <v>1004960</v>
      </c>
      <c r="B4961" s="38" t="n">
        <v>46295</v>
      </c>
      <c r="C4961" s="39" t="s">
        <v>68</v>
      </c>
      <c r="D4961" s="39" t="s">
        <v>35</v>
      </c>
      <c r="E4961" s="40" t="n">
        <v>1.3</v>
      </c>
      <c r="F4961" s="41" t="n">
        <f aca="false">IF(A4961="","",INDEX(Assumptions!$B$16:$B$18,MATCH(C4961,Assumptions!$A$16:$A$18,0)))</f>
        <v>1</v>
      </c>
      <c r="G4961" s="42" t="n">
        <f aca="false">IF(A4961="","",WORKDAY(B4961,F4961))</f>
        <v>46296</v>
      </c>
    </row>
    <row r="4962" customFormat="false" ht="15" hidden="false" customHeight="false" outlineLevel="0" collapsed="false">
      <c r="A4962" s="37" t="n">
        <v>1004961</v>
      </c>
      <c r="B4962" s="38" t="n">
        <v>46295</v>
      </c>
      <c r="C4962" s="39" t="s">
        <v>70</v>
      </c>
      <c r="D4962" s="39" t="s">
        <v>35</v>
      </c>
      <c r="E4962" s="40" t="n">
        <v>1.3</v>
      </c>
      <c r="F4962" s="41" t="n">
        <f aca="false">IF(A4962="","",INDEX(Assumptions!$B$16:$B$18,MATCH(C4962,Assumptions!$A$16:$A$18,0)))</f>
        <v>5</v>
      </c>
      <c r="G4962" s="42" t="n">
        <f aca="false">IF(A4962="","",WORKDAY(B4962,F4962))</f>
        <v>46302</v>
      </c>
    </row>
    <row r="4963" customFormat="false" ht="15" hidden="false" customHeight="false" outlineLevel="0" collapsed="false">
      <c r="A4963" s="37" t="n">
        <v>1004962</v>
      </c>
      <c r="B4963" s="38" t="n">
        <v>46295</v>
      </c>
      <c r="C4963" s="39" t="s">
        <v>70</v>
      </c>
      <c r="D4963" s="39" t="s">
        <v>35</v>
      </c>
      <c r="E4963" s="40" t="n">
        <v>2.4</v>
      </c>
      <c r="F4963" s="41" t="n">
        <f aca="false">IF(A4963="","",INDEX(Assumptions!$B$16:$B$18,MATCH(C4963,Assumptions!$A$16:$A$18,0)))</f>
        <v>5</v>
      </c>
      <c r="G4963" s="42" t="n">
        <f aca="false">IF(A4963="","",WORKDAY(B4963,F4963))</f>
        <v>46302</v>
      </c>
    </row>
    <row r="4964" customFormat="false" ht="15" hidden="false" customHeight="false" outlineLevel="0" collapsed="false">
      <c r="A4964" s="37" t="n">
        <v>1004963</v>
      </c>
      <c r="B4964" s="38" t="n">
        <v>46295</v>
      </c>
      <c r="C4964" s="39" t="s">
        <v>70</v>
      </c>
      <c r="D4964" s="39" t="s">
        <v>31</v>
      </c>
      <c r="E4964" s="40" t="n">
        <v>1.2</v>
      </c>
      <c r="F4964" s="41" t="n">
        <f aca="false">IF(A4964="","",INDEX(Assumptions!$B$16:$B$18,MATCH(C4964,Assumptions!$A$16:$A$18,0)))</f>
        <v>5</v>
      </c>
      <c r="G4964" s="42" t="n">
        <f aca="false">IF(A4964="","",WORKDAY(B4964,F4964))</f>
        <v>46302</v>
      </c>
    </row>
    <row r="4965" customFormat="false" ht="15" hidden="false" customHeight="false" outlineLevel="0" collapsed="false">
      <c r="A4965" s="37" t="n">
        <v>1004964</v>
      </c>
      <c r="B4965" s="38" t="n">
        <v>46295</v>
      </c>
      <c r="C4965" s="39" t="s">
        <v>69</v>
      </c>
      <c r="D4965" s="39" t="s">
        <v>39</v>
      </c>
      <c r="E4965" s="40" t="n">
        <v>4</v>
      </c>
      <c r="F4965" s="41" t="n">
        <f aca="false">IF(A4965="","",INDEX(Assumptions!$B$16:$B$18,MATCH(C4965,Assumptions!$A$16:$A$18,0)))</f>
        <v>3</v>
      </c>
      <c r="G4965" s="42" t="n">
        <f aca="false">IF(A4965="","",WORKDAY(B4965,F4965))</f>
        <v>46300</v>
      </c>
    </row>
    <row r="4966" customFormat="false" ht="15" hidden="false" customHeight="false" outlineLevel="0" collapsed="false">
      <c r="A4966" s="37" t="n">
        <v>1004965</v>
      </c>
      <c r="B4966" s="38" t="n">
        <v>46295</v>
      </c>
      <c r="C4966" s="39" t="s">
        <v>69</v>
      </c>
      <c r="D4966" s="39" t="s">
        <v>31</v>
      </c>
      <c r="E4966" s="40" t="n">
        <v>1.2</v>
      </c>
      <c r="F4966" s="41" t="n">
        <f aca="false">IF(A4966="","",INDEX(Assumptions!$B$16:$B$18,MATCH(C4966,Assumptions!$A$16:$A$18,0)))</f>
        <v>3</v>
      </c>
      <c r="G4966" s="42" t="n">
        <f aca="false">IF(A4966="","",WORKDAY(B4966,F4966))</f>
        <v>46300</v>
      </c>
    </row>
    <row r="4967" customFormat="false" ht="15" hidden="false" customHeight="false" outlineLevel="0" collapsed="false">
      <c r="A4967" s="37" t="n">
        <v>1004966</v>
      </c>
      <c r="B4967" s="38" t="n">
        <v>46295</v>
      </c>
      <c r="C4967" s="39" t="s">
        <v>70</v>
      </c>
      <c r="D4967" s="39" t="s">
        <v>31</v>
      </c>
      <c r="E4967" s="40" t="n">
        <v>1.3</v>
      </c>
      <c r="F4967" s="41" t="n">
        <f aca="false">IF(A4967="","",INDEX(Assumptions!$B$16:$B$18,MATCH(C4967,Assumptions!$A$16:$A$18,0)))</f>
        <v>5</v>
      </c>
      <c r="G4967" s="42" t="n">
        <f aca="false">IF(A4967="","",WORKDAY(B4967,F4967))</f>
        <v>46302</v>
      </c>
    </row>
    <row r="4968" customFormat="false" ht="15" hidden="false" customHeight="false" outlineLevel="0" collapsed="false">
      <c r="A4968" s="37" t="n">
        <v>1004967</v>
      </c>
      <c r="B4968" s="38" t="n">
        <v>46295</v>
      </c>
      <c r="C4968" s="39" t="s">
        <v>69</v>
      </c>
      <c r="D4968" s="39" t="s">
        <v>31</v>
      </c>
      <c r="E4968" s="40" t="n">
        <v>2.7</v>
      </c>
      <c r="F4968" s="41" t="n">
        <f aca="false">IF(A4968="","",INDEX(Assumptions!$B$16:$B$18,MATCH(C4968,Assumptions!$A$16:$A$18,0)))</f>
        <v>3</v>
      </c>
      <c r="G4968" s="42" t="n">
        <f aca="false">IF(A4968="","",WORKDAY(B4968,F4968))</f>
        <v>46300</v>
      </c>
    </row>
    <row r="4969" customFormat="false" ht="15" hidden="false" customHeight="false" outlineLevel="0" collapsed="false">
      <c r="A4969" s="37" t="n">
        <v>1004968</v>
      </c>
      <c r="B4969" s="38" t="n">
        <v>46295</v>
      </c>
      <c r="C4969" s="39" t="s">
        <v>69</v>
      </c>
      <c r="D4969" s="39" t="s">
        <v>33</v>
      </c>
      <c r="E4969" s="40" t="n">
        <v>6.5</v>
      </c>
      <c r="F4969" s="41" t="n">
        <f aca="false">IF(A4969="","",INDEX(Assumptions!$B$16:$B$18,MATCH(C4969,Assumptions!$A$16:$A$18,0)))</f>
        <v>3</v>
      </c>
      <c r="G4969" s="42" t="n">
        <f aca="false">IF(A4969="","",WORKDAY(B4969,F4969))</f>
        <v>46300</v>
      </c>
    </row>
    <row r="4970" customFormat="false" ht="15" hidden="false" customHeight="false" outlineLevel="0" collapsed="false">
      <c r="A4970" s="37" t="n">
        <v>1004969</v>
      </c>
      <c r="B4970" s="38" t="n">
        <v>46295</v>
      </c>
      <c r="C4970" s="39" t="s">
        <v>68</v>
      </c>
      <c r="D4970" s="39" t="s">
        <v>37</v>
      </c>
      <c r="E4970" s="40" t="n">
        <v>1.2</v>
      </c>
      <c r="F4970" s="41" t="n">
        <f aca="false">IF(A4970="","",INDEX(Assumptions!$B$16:$B$18,MATCH(C4970,Assumptions!$A$16:$A$18,0)))</f>
        <v>1</v>
      </c>
      <c r="G4970" s="42" t="n">
        <f aca="false">IF(A4970="","",WORKDAY(B4970,F4970))</f>
        <v>46296</v>
      </c>
    </row>
    <row r="4971" customFormat="false" ht="15" hidden="false" customHeight="false" outlineLevel="0" collapsed="false">
      <c r="A4971" s="37" t="n">
        <v>1004970</v>
      </c>
      <c r="B4971" s="38" t="n">
        <v>46295</v>
      </c>
      <c r="C4971" s="39" t="s">
        <v>70</v>
      </c>
      <c r="D4971" s="39" t="s">
        <v>31</v>
      </c>
      <c r="E4971" s="40" t="n">
        <v>0.6</v>
      </c>
      <c r="F4971" s="41" t="n">
        <f aca="false">IF(A4971="","",INDEX(Assumptions!$B$16:$B$18,MATCH(C4971,Assumptions!$A$16:$A$18,0)))</f>
        <v>5</v>
      </c>
      <c r="G4971" s="42" t="n">
        <f aca="false">IF(A4971="","",WORKDAY(B4971,F4971))</f>
        <v>46302</v>
      </c>
    </row>
    <row r="4972" customFormat="false" ht="15" hidden="false" customHeight="false" outlineLevel="0" collapsed="false">
      <c r="A4972" s="37" t="n">
        <v>1004971</v>
      </c>
      <c r="B4972" s="38" t="n">
        <v>46295</v>
      </c>
      <c r="C4972" s="39" t="s">
        <v>69</v>
      </c>
      <c r="D4972" s="39" t="s">
        <v>35</v>
      </c>
      <c r="E4972" s="40" t="n">
        <v>2.5</v>
      </c>
      <c r="F4972" s="41" t="n">
        <f aca="false">IF(A4972="","",INDEX(Assumptions!$B$16:$B$18,MATCH(C4972,Assumptions!$A$16:$A$18,0)))</f>
        <v>3</v>
      </c>
      <c r="G4972" s="42" t="n">
        <f aca="false">IF(A4972="","",WORKDAY(B4972,F4972))</f>
        <v>46300</v>
      </c>
    </row>
    <row r="4973" customFormat="false" ht="15" hidden="false" customHeight="false" outlineLevel="0" collapsed="false">
      <c r="A4973" s="37" t="n">
        <v>1004972</v>
      </c>
      <c r="B4973" s="38" t="n">
        <v>46295</v>
      </c>
      <c r="C4973" s="39" t="s">
        <v>69</v>
      </c>
      <c r="D4973" s="39" t="s">
        <v>37</v>
      </c>
      <c r="E4973" s="40" t="n">
        <v>3.2</v>
      </c>
      <c r="F4973" s="41" t="n">
        <f aca="false">IF(A4973="","",INDEX(Assumptions!$B$16:$B$18,MATCH(C4973,Assumptions!$A$16:$A$18,0)))</f>
        <v>3</v>
      </c>
      <c r="G4973" s="42" t="n">
        <f aca="false">IF(A4973="","",WORKDAY(B4973,F4973))</f>
        <v>46300</v>
      </c>
    </row>
    <row r="4974" customFormat="false" ht="15" hidden="false" customHeight="false" outlineLevel="0" collapsed="false">
      <c r="A4974" s="37" t="n">
        <v>1004973</v>
      </c>
      <c r="B4974" s="38" t="n">
        <v>46295</v>
      </c>
      <c r="C4974" s="39" t="s">
        <v>69</v>
      </c>
      <c r="D4974" s="39" t="s">
        <v>35</v>
      </c>
      <c r="E4974" s="40" t="n">
        <v>2.6</v>
      </c>
      <c r="F4974" s="41" t="n">
        <f aca="false">IF(A4974="","",INDEX(Assumptions!$B$16:$B$18,MATCH(C4974,Assumptions!$A$16:$A$18,0)))</f>
        <v>3</v>
      </c>
      <c r="G4974" s="42" t="n">
        <f aca="false">IF(A4974="","",WORKDAY(B4974,F4974))</f>
        <v>46300</v>
      </c>
    </row>
    <row r="4975" customFormat="false" ht="15" hidden="false" customHeight="false" outlineLevel="0" collapsed="false">
      <c r="A4975" s="37" t="n">
        <v>1004974</v>
      </c>
      <c r="B4975" s="38" t="n">
        <v>46295</v>
      </c>
      <c r="C4975" s="39" t="s">
        <v>69</v>
      </c>
      <c r="D4975" s="39" t="s">
        <v>31</v>
      </c>
      <c r="E4975" s="40" t="n">
        <v>3</v>
      </c>
      <c r="F4975" s="41" t="n">
        <f aca="false">IF(A4975="","",INDEX(Assumptions!$B$16:$B$18,MATCH(C4975,Assumptions!$A$16:$A$18,0)))</f>
        <v>3</v>
      </c>
      <c r="G4975" s="42" t="n">
        <f aca="false">IF(A4975="","",WORKDAY(B4975,F4975))</f>
        <v>46300</v>
      </c>
    </row>
    <row r="4976" customFormat="false" ht="15" hidden="false" customHeight="false" outlineLevel="0" collapsed="false">
      <c r="A4976" s="37" t="n">
        <v>1004975</v>
      </c>
      <c r="B4976" s="38" t="n">
        <v>46295</v>
      </c>
      <c r="C4976" s="39" t="s">
        <v>69</v>
      </c>
      <c r="D4976" s="39" t="s">
        <v>31</v>
      </c>
      <c r="E4976" s="40" t="n">
        <v>1.2</v>
      </c>
      <c r="F4976" s="41" t="n">
        <f aca="false">IF(A4976="","",INDEX(Assumptions!$B$16:$B$18,MATCH(C4976,Assumptions!$A$16:$A$18,0)))</f>
        <v>3</v>
      </c>
      <c r="G4976" s="42" t="n">
        <f aca="false">IF(A4976="","",WORKDAY(B4976,F4976))</f>
        <v>46300</v>
      </c>
    </row>
    <row r="4977" customFormat="false" ht="15" hidden="false" customHeight="false" outlineLevel="0" collapsed="false">
      <c r="A4977" s="37" t="n">
        <v>1004976</v>
      </c>
      <c r="B4977" s="38" t="n">
        <v>46295</v>
      </c>
      <c r="C4977" s="39" t="s">
        <v>69</v>
      </c>
      <c r="D4977" s="39" t="s">
        <v>35</v>
      </c>
      <c r="E4977" s="40" t="n">
        <v>1.4</v>
      </c>
      <c r="F4977" s="41" t="n">
        <f aca="false">IF(A4977="","",INDEX(Assumptions!$B$16:$B$18,MATCH(C4977,Assumptions!$A$16:$A$18,0)))</f>
        <v>3</v>
      </c>
      <c r="G4977" s="42" t="n">
        <f aca="false">IF(A4977="","",WORKDAY(B4977,F4977))</f>
        <v>46300</v>
      </c>
    </row>
    <row r="4978" customFormat="false" ht="15" hidden="false" customHeight="false" outlineLevel="0" collapsed="false">
      <c r="A4978" s="37" t="n">
        <v>1004977</v>
      </c>
      <c r="B4978" s="38" t="n">
        <v>46295</v>
      </c>
      <c r="C4978" s="39" t="s">
        <v>69</v>
      </c>
      <c r="D4978" s="39" t="s">
        <v>39</v>
      </c>
      <c r="E4978" s="40" t="n">
        <v>0.7</v>
      </c>
      <c r="F4978" s="41" t="n">
        <f aca="false">IF(A4978="","",INDEX(Assumptions!$B$16:$B$18,MATCH(C4978,Assumptions!$A$16:$A$18,0)))</f>
        <v>3</v>
      </c>
      <c r="G4978" s="42" t="n">
        <f aca="false">IF(A4978="","",WORKDAY(B4978,F4978))</f>
        <v>46300</v>
      </c>
    </row>
    <row r="4979" customFormat="false" ht="15" hidden="false" customHeight="false" outlineLevel="0" collapsed="false">
      <c r="A4979" s="37" t="n">
        <v>1004978</v>
      </c>
      <c r="B4979" s="38" t="n">
        <v>46295</v>
      </c>
      <c r="C4979" s="39" t="s">
        <v>68</v>
      </c>
      <c r="D4979" s="39" t="s">
        <v>39</v>
      </c>
      <c r="E4979" s="40" t="n">
        <v>1.2</v>
      </c>
      <c r="F4979" s="41" t="n">
        <f aca="false">IF(A4979="","",INDEX(Assumptions!$B$16:$B$18,MATCH(C4979,Assumptions!$A$16:$A$18,0)))</f>
        <v>1</v>
      </c>
      <c r="G4979" s="42" t="n">
        <f aca="false">IF(A4979="","",WORKDAY(B4979,F4979))</f>
        <v>46296</v>
      </c>
    </row>
    <row r="4980" customFormat="false" ht="15" hidden="false" customHeight="false" outlineLevel="0" collapsed="false">
      <c r="A4980" s="37" t="n">
        <v>1004979</v>
      </c>
      <c r="B4980" s="38" t="n">
        <v>46295</v>
      </c>
      <c r="C4980" s="39" t="s">
        <v>69</v>
      </c>
      <c r="D4980" s="39" t="s">
        <v>39</v>
      </c>
      <c r="E4980" s="40" t="n">
        <v>2.7</v>
      </c>
      <c r="F4980" s="41" t="n">
        <f aca="false">IF(A4980="","",INDEX(Assumptions!$B$16:$B$18,MATCH(C4980,Assumptions!$A$16:$A$18,0)))</f>
        <v>3</v>
      </c>
      <c r="G4980" s="42" t="n">
        <f aca="false">IF(A4980="","",WORKDAY(B4980,F4980))</f>
        <v>46300</v>
      </c>
    </row>
    <row r="4981" customFormat="false" ht="15" hidden="false" customHeight="false" outlineLevel="0" collapsed="false">
      <c r="A4981" s="37" t="n">
        <v>1004980</v>
      </c>
      <c r="B4981" s="38" t="n">
        <v>46295</v>
      </c>
      <c r="C4981" s="39" t="s">
        <v>69</v>
      </c>
      <c r="D4981" s="39" t="s">
        <v>39</v>
      </c>
      <c r="E4981" s="40" t="n">
        <v>1</v>
      </c>
      <c r="F4981" s="41" t="n">
        <f aca="false">IF(A4981="","",INDEX(Assumptions!$B$16:$B$18,MATCH(C4981,Assumptions!$A$16:$A$18,0)))</f>
        <v>3</v>
      </c>
      <c r="G4981" s="42" t="n">
        <f aca="false">IF(A4981="","",WORKDAY(B4981,F4981))</f>
        <v>46300</v>
      </c>
    </row>
    <row r="4982" customFormat="false" ht="15" hidden="false" customHeight="false" outlineLevel="0" collapsed="false">
      <c r="A4982" s="37" t="n">
        <v>1004981</v>
      </c>
      <c r="B4982" s="38" t="n">
        <v>46295</v>
      </c>
      <c r="C4982" s="39" t="s">
        <v>68</v>
      </c>
      <c r="D4982" s="39" t="s">
        <v>31</v>
      </c>
      <c r="E4982" s="40" t="n">
        <v>5.8</v>
      </c>
      <c r="F4982" s="41" t="n">
        <f aca="false">IF(A4982="","",INDEX(Assumptions!$B$16:$B$18,MATCH(C4982,Assumptions!$A$16:$A$18,0)))</f>
        <v>1</v>
      </c>
      <c r="G4982" s="42" t="n">
        <f aca="false">IF(A4982="","",WORKDAY(B4982,F4982))</f>
        <v>46296</v>
      </c>
    </row>
    <row r="4983" customFormat="false" ht="15" hidden="false" customHeight="false" outlineLevel="0" collapsed="false">
      <c r="A4983" s="37" t="n">
        <v>1004982</v>
      </c>
      <c r="B4983" s="38" t="n">
        <v>46295</v>
      </c>
      <c r="C4983" s="39" t="s">
        <v>70</v>
      </c>
      <c r="D4983" s="39" t="s">
        <v>33</v>
      </c>
      <c r="E4983" s="40" t="n">
        <v>3.1</v>
      </c>
      <c r="F4983" s="41" t="n">
        <f aca="false">IF(A4983="","",INDEX(Assumptions!$B$16:$B$18,MATCH(C4983,Assumptions!$A$16:$A$18,0)))</f>
        <v>5</v>
      </c>
      <c r="G4983" s="42" t="n">
        <f aca="false">IF(A4983="","",WORKDAY(B4983,F4983))</f>
        <v>46302</v>
      </c>
    </row>
    <row r="4984" customFormat="false" ht="15" hidden="false" customHeight="false" outlineLevel="0" collapsed="false">
      <c r="A4984" s="37" t="n">
        <v>1004983</v>
      </c>
      <c r="B4984" s="38" t="n">
        <v>46295</v>
      </c>
      <c r="C4984" s="39" t="s">
        <v>69</v>
      </c>
      <c r="D4984" s="39" t="s">
        <v>35</v>
      </c>
      <c r="E4984" s="40" t="n">
        <v>1.7</v>
      </c>
      <c r="F4984" s="41" t="n">
        <f aca="false">IF(A4984="","",INDEX(Assumptions!$B$16:$B$18,MATCH(C4984,Assumptions!$A$16:$A$18,0)))</f>
        <v>3</v>
      </c>
      <c r="G4984" s="42" t="n">
        <f aca="false">IF(A4984="","",WORKDAY(B4984,F4984))</f>
        <v>46300</v>
      </c>
    </row>
    <row r="4985" customFormat="false" ht="15" hidden="false" customHeight="false" outlineLevel="0" collapsed="false">
      <c r="A4985" s="37" t="n">
        <v>1004984</v>
      </c>
      <c r="B4985" s="38" t="n">
        <v>46295</v>
      </c>
      <c r="C4985" s="39" t="s">
        <v>69</v>
      </c>
      <c r="D4985" s="39" t="s">
        <v>37</v>
      </c>
      <c r="E4985" s="40" t="n">
        <v>2.7</v>
      </c>
      <c r="F4985" s="41" t="n">
        <f aca="false">IF(A4985="","",INDEX(Assumptions!$B$16:$B$18,MATCH(C4985,Assumptions!$A$16:$A$18,0)))</f>
        <v>3</v>
      </c>
      <c r="G4985" s="42" t="n">
        <f aca="false">IF(A4985="","",WORKDAY(B4985,F4985))</f>
        <v>46300</v>
      </c>
    </row>
    <row r="4986" customFormat="false" ht="15" hidden="false" customHeight="false" outlineLevel="0" collapsed="false">
      <c r="A4986" s="37" t="n">
        <v>1004985</v>
      </c>
      <c r="B4986" s="38" t="n">
        <v>46295</v>
      </c>
      <c r="C4986" s="39" t="s">
        <v>69</v>
      </c>
      <c r="D4986" s="39" t="s">
        <v>35</v>
      </c>
      <c r="E4986" s="40" t="n">
        <v>1.6</v>
      </c>
      <c r="F4986" s="41" t="n">
        <f aca="false">IF(A4986="","",INDEX(Assumptions!$B$16:$B$18,MATCH(C4986,Assumptions!$A$16:$A$18,0)))</f>
        <v>3</v>
      </c>
      <c r="G4986" s="42" t="n">
        <f aca="false">IF(A4986="","",WORKDAY(B4986,F4986))</f>
        <v>46300</v>
      </c>
    </row>
    <row r="4987" customFormat="false" ht="15" hidden="false" customHeight="false" outlineLevel="0" collapsed="false">
      <c r="A4987" s="37" t="n">
        <v>1004986</v>
      </c>
      <c r="B4987" s="38" t="n">
        <v>46295</v>
      </c>
      <c r="C4987" s="39" t="s">
        <v>68</v>
      </c>
      <c r="D4987" s="39" t="s">
        <v>37</v>
      </c>
      <c r="E4987" s="40" t="n">
        <v>1.5</v>
      </c>
      <c r="F4987" s="41" t="n">
        <f aca="false">IF(A4987="","",INDEX(Assumptions!$B$16:$B$18,MATCH(C4987,Assumptions!$A$16:$A$18,0)))</f>
        <v>1</v>
      </c>
      <c r="G4987" s="42" t="n">
        <f aca="false">IF(A4987="","",WORKDAY(B4987,F4987))</f>
        <v>46296</v>
      </c>
    </row>
    <row r="4988" customFormat="false" ht="15" hidden="false" customHeight="false" outlineLevel="0" collapsed="false">
      <c r="A4988" s="37" t="n">
        <v>1004987</v>
      </c>
      <c r="B4988" s="38" t="n">
        <v>46295</v>
      </c>
      <c r="C4988" s="39" t="s">
        <v>69</v>
      </c>
      <c r="D4988" s="39" t="s">
        <v>39</v>
      </c>
      <c r="E4988" s="40" t="n">
        <v>2.8</v>
      </c>
      <c r="F4988" s="41" t="n">
        <f aca="false">IF(A4988="","",INDEX(Assumptions!$B$16:$B$18,MATCH(C4988,Assumptions!$A$16:$A$18,0)))</f>
        <v>3</v>
      </c>
      <c r="G4988" s="42" t="n">
        <f aca="false">IF(A4988="","",WORKDAY(B4988,F4988))</f>
        <v>46300</v>
      </c>
    </row>
    <row r="4989" customFormat="false" ht="15" hidden="false" customHeight="false" outlineLevel="0" collapsed="false">
      <c r="A4989" s="37" t="n">
        <v>1004988</v>
      </c>
      <c r="B4989" s="38" t="n">
        <v>46295</v>
      </c>
      <c r="C4989" s="39" t="s">
        <v>70</v>
      </c>
      <c r="D4989" s="39" t="s">
        <v>31</v>
      </c>
      <c r="E4989" s="40" t="n">
        <v>3.8</v>
      </c>
      <c r="F4989" s="41" t="n">
        <f aca="false">IF(A4989="","",INDEX(Assumptions!$B$16:$B$18,MATCH(C4989,Assumptions!$A$16:$A$18,0)))</f>
        <v>5</v>
      </c>
      <c r="G4989" s="42" t="n">
        <f aca="false">IF(A4989="","",WORKDAY(B4989,F4989))</f>
        <v>46302</v>
      </c>
    </row>
    <row r="4990" customFormat="false" ht="15" hidden="false" customHeight="false" outlineLevel="0" collapsed="false">
      <c r="A4990" s="37" t="n">
        <v>1004989</v>
      </c>
      <c r="B4990" s="38" t="n">
        <v>46295</v>
      </c>
      <c r="C4990" s="39" t="s">
        <v>69</v>
      </c>
      <c r="D4990" s="39" t="s">
        <v>37</v>
      </c>
      <c r="E4990" s="40" t="n">
        <v>1</v>
      </c>
      <c r="F4990" s="41" t="n">
        <f aca="false">IF(A4990="","",INDEX(Assumptions!$B$16:$B$18,MATCH(C4990,Assumptions!$A$16:$A$18,0)))</f>
        <v>3</v>
      </c>
      <c r="G4990" s="42" t="n">
        <f aca="false">IF(A4990="","",WORKDAY(B4990,F4990))</f>
        <v>46300</v>
      </c>
    </row>
    <row r="4991" customFormat="false" ht="15" hidden="false" customHeight="false" outlineLevel="0" collapsed="false">
      <c r="A4991" s="37" t="n">
        <v>1004990</v>
      </c>
      <c r="B4991" s="38" t="n">
        <v>46295</v>
      </c>
      <c r="C4991" s="39" t="s">
        <v>69</v>
      </c>
      <c r="D4991" s="39" t="s">
        <v>39</v>
      </c>
      <c r="E4991" s="40" t="n">
        <v>6.1</v>
      </c>
      <c r="F4991" s="41" t="n">
        <f aca="false">IF(A4991="","",INDEX(Assumptions!$B$16:$B$18,MATCH(C4991,Assumptions!$A$16:$A$18,0)))</f>
        <v>3</v>
      </c>
      <c r="G4991" s="42" t="n">
        <f aca="false">IF(A4991="","",WORKDAY(B4991,F4991))</f>
        <v>46300</v>
      </c>
    </row>
    <row r="4992" customFormat="false" ht="15" hidden="false" customHeight="false" outlineLevel="0" collapsed="false">
      <c r="A4992" s="37" t="n">
        <v>1004991</v>
      </c>
      <c r="B4992" s="38" t="n">
        <v>46295</v>
      </c>
      <c r="C4992" s="39" t="s">
        <v>68</v>
      </c>
      <c r="D4992" s="39" t="s">
        <v>31</v>
      </c>
      <c r="E4992" s="40" t="n">
        <v>0.8</v>
      </c>
      <c r="F4992" s="41" t="n">
        <f aca="false">IF(A4992="","",INDEX(Assumptions!$B$16:$B$18,MATCH(C4992,Assumptions!$A$16:$A$18,0)))</f>
        <v>1</v>
      </c>
      <c r="G4992" s="42" t="n">
        <f aca="false">IF(A4992="","",WORKDAY(B4992,F4992))</f>
        <v>46296</v>
      </c>
    </row>
    <row r="4993" customFormat="false" ht="15" hidden="false" customHeight="false" outlineLevel="0" collapsed="false">
      <c r="A4993" s="37" t="n">
        <v>1004992</v>
      </c>
      <c r="B4993" s="38" t="n">
        <v>46295</v>
      </c>
      <c r="C4993" s="39" t="s">
        <v>69</v>
      </c>
      <c r="D4993" s="39" t="s">
        <v>31</v>
      </c>
      <c r="E4993" s="40" t="n">
        <v>2.1</v>
      </c>
      <c r="F4993" s="41" t="n">
        <f aca="false">IF(A4993="","",INDEX(Assumptions!$B$16:$B$18,MATCH(C4993,Assumptions!$A$16:$A$18,0)))</f>
        <v>3</v>
      </c>
      <c r="G4993" s="42" t="n">
        <f aca="false">IF(A4993="","",WORKDAY(B4993,F4993))</f>
        <v>46300</v>
      </c>
    </row>
    <row r="4994" customFormat="false" ht="15" hidden="false" customHeight="false" outlineLevel="0" collapsed="false">
      <c r="A4994" s="37" t="n">
        <v>1004993</v>
      </c>
      <c r="B4994" s="38" t="n">
        <v>46295</v>
      </c>
      <c r="C4994" s="39" t="s">
        <v>70</v>
      </c>
      <c r="D4994" s="39" t="s">
        <v>35</v>
      </c>
      <c r="E4994" s="40" t="n">
        <v>0.4</v>
      </c>
      <c r="F4994" s="41" t="n">
        <f aca="false">IF(A4994="","",INDEX(Assumptions!$B$16:$B$18,MATCH(C4994,Assumptions!$A$16:$A$18,0)))</f>
        <v>5</v>
      </c>
      <c r="G4994" s="42" t="n">
        <f aca="false">IF(A4994="","",WORKDAY(B4994,F4994))</f>
        <v>46302</v>
      </c>
    </row>
    <row r="4995" customFormat="false" ht="15" hidden="false" customHeight="false" outlineLevel="0" collapsed="false">
      <c r="A4995" s="37" t="n">
        <v>1004994</v>
      </c>
      <c r="B4995" s="38" t="n">
        <v>46295</v>
      </c>
      <c r="C4995" s="39" t="s">
        <v>69</v>
      </c>
      <c r="D4995" s="39" t="s">
        <v>35</v>
      </c>
      <c r="E4995" s="40" t="n">
        <v>0.7</v>
      </c>
      <c r="F4995" s="41" t="n">
        <f aca="false">IF(A4995="","",INDEX(Assumptions!$B$16:$B$18,MATCH(C4995,Assumptions!$A$16:$A$18,0)))</f>
        <v>3</v>
      </c>
      <c r="G4995" s="42" t="n">
        <f aca="false">IF(A4995="","",WORKDAY(B4995,F4995))</f>
        <v>46300</v>
      </c>
    </row>
    <row r="4996" customFormat="false" ht="15" hidden="false" customHeight="false" outlineLevel="0" collapsed="false">
      <c r="A4996" s="37" t="n">
        <v>1004995</v>
      </c>
      <c r="B4996" s="38" t="n">
        <v>46295</v>
      </c>
      <c r="C4996" s="39" t="s">
        <v>69</v>
      </c>
      <c r="D4996" s="39" t="s">
        <v>35</v>
      </c>
      <c r="E4996" s="40" t="n">
        <v>3</v>
      </c>
      <c r="F4996" s="41" t="n">
        <f aca="false">IF(A4996="","",INDEX(Assumptions!$B$16:$B$18,MATCH(C4996,Assumptions!$A$16:$A$18,0)))</f>
        <v>3</v>
      </c>
      <c r="G4996" s="42" t="n">
        <f aca="false">IF(A4996="","",WORKDAY(B4996,F4996))</f>
        <v>46300</v>
      </c>
    </row>
    <row r="4997" customFormat="false" ht="15" hidden="false" customHeight="false" outlineLevel="0" collapsed="false">
      <c r="A4997" s="37" t="n">
        <v>1004996</v>
      </c>
      <c r="B4997" s="38" t="n">
        <v>46295</v>
      </c>
      <c r="C4997" s="39" t="s">
        <v>69</v>
      </c>
      <c r="D4997" s="39" t="s">
        <v>31</v>
      </c>
      <c r="E4997" s="40" t="n">
        <v>0.7</v>
      </c>
      <c r="F4997" s="41" t="n">
        <f aca="false">IF(A4997="","",INDEX(Assumptions!$B$16:$B$18,MATCH(C4997,Assumptions!$A$16:$A$18,0)))</f>
        <v>3</v>
      </c>
      <c r="G4997" s="42" t="n">
        <f aca="false">IF(A4997="","",WORKDAY(B4997,F4997))</f>
        <v>46300</v>
      </c>
    </row>
    <row r="4998" customFormat="false" ht="15" hidden="false" customHeight="false" outlineLevel="0" collapsed="false">
      <c r="A4998" s="37" t="n">
        <v>1004997</v>
      </c>
      <c r="B4998" s="38" t="n">
        <v>46295</v>
      </c>
      <c r="C4998" s="39" t="s">
        <v>68</v>
      </c>
      <c r="D4998" s="39" t="s">
        <v>37</v>
      </c>
      <c r="E4998" s="40" t="n">
        <v>5.9</v>
      </c>
      <c r="F4998" s="41" t="n">
        <f aca="false">IF(A4998="","",INDEX(Assumptions!$B$16:$B$18,MATCH(C4998,Assumptions!$A$16:$A$18,0)))</f>
        <v>1</v>
      </c>
      <c r="G4998" s="42" t="n">
        <f aca="false">IF(A4998="","",WORKDAY(B4998,F4998))</f>
        <v>46296</v>
      </c>
    </row>
    <row r="4999" customFormat="false" ht="15" hidden="false" customHeight="false" outlineLevel="0" collapsed="false">
      <c r="A4999" s="37" t="n">
        <v>1004998</v>
      </c>
      <c r="B4999" s="38" t="n">
        <v>46295</v>
      </c>
      <c r="C4999" s="39" t="s">
        <v>69</v>
      </c>
      <c r="D4999" s="39" t="s">
        <v>39</v>
      </c>
      <c r="E4999" s="40" t="n">
        <v>3</v>
      </c>
      <c r="F4999" s="41" t="n">
        <f aca="false">IF(A4999="","",INDEX(Assumptions!$B$16:$B$18,MATCH(C4999,Assumptions!$A$16:$A$18,0)))</f>
        <v>3</v>
      </c>
      <c r="G4999" s="42" t="n">
        <f aca="false">IF(A4999="","",WORKDAY(B4999,F4999))</f>
        <v>46300</v>
      </c>
    </row>
    <row r="5000" customFormat="false" ht="15" hidden="false" customHeight="false" outlineLevel="0" collapsed="false">
      <c r="A5000" s="37" t="n">
        <v>1004999</v>
      </c>
      <c r="B5000" s="38" t="n">
        <v>46295</v>
      </c>
      <c r="C5000" s="39" t="s">
        <v>69</v>
      </c>
      <c r="D5000" s="39" t="s">
        <v>35</v>
      </c>
      <c r="E5000" s="40" t="n">
        <v>6.2</v>
      </c>
      <c r="F5000" s="41" t="n">
        <f aca="false">IF(A5000="","",INDEX(Assumptions!$B$16:$B$18,MATCH(C5000,Assumptions!$A$16:$A$18,0)))</f>
        <v>3</v>
      </c>
      <c r="G5000" s="42" t="n">
        <f aca="false">IF(A5000="","",WORKDAY(B5000,F5000))</f>
        <v>46300</v>
      </c>
    </row>
    <row r="5001" customFormat="false" ht="15" hidden="false" customHeight="false" outlineLevel="0" collapsed="false">
      <c r="A5001" s="37" t="n">
        <v>1005000</v>
      </c>
      <c r="B5001" s="38" t="n">
        <v>46295</v>
      </c>
      <c r="C5001" s="39" t="s">
        <v>69</v>
      </c>
      <c r="D5001" s="39" t="s">
        <v>35</v>
      </c>
      <c r="E5001" s="40" t="n">
        <v>0.8</v>
      </c>
      <c r="F5001" s="41" t="n">
        <f aca="false">IF(A5001="","",INDEX(Assumptions!$B$16:$B$18,MATCH(C5001,Assumptions!$A$16:$A$18,0)))</f>
        <v>3</v>
      </c>
      <c r="G5001" s="42" t="n">
        <f aca="false">IF(A5001="","",WORKDAY(B5001,F5001))</f>
        <v>46300</v>
      </c>
    </row>
    <row r="5002" customFormat="false" ht="15" hidden="false" customHeight="false" outlineLevel="0" collapsed="false">
      <c r="A5002" s="37" t="n">
        <v>1005001</v>
      </c>
      <c r="B5002" s="38" t="n">
        <v>46295</v>
      </c>
      <c r="C5002" s="39" t="s">
        <v>69</v>
      </c>
      <c r="D5002" s="39" t="s">
        <v>37</v>
      </c>
      <c r="E5002" s="40" t="n">
        <v>1.1</v>
      </c>
      <c r="F5002" s="41" t="n">
        <f aca="false">IF(A5002="","",INDEX(Assumptions!$B$16:$B$18,MATCH(C5002,Assumptions!$A$16:$A$18,0)))</f>
        <v>3</v>
      </c>
      <c r="G5002" s="42" t="n">
        <f aca="false">IF(A5002="","",WORKDAY(B5002,F5002))</f>
        <v>46300</v>
      </c>
    </row>
    <row r="5003" customFormat="false" ht="15" hidden="false" customHeight="false" outlineLevel="0" collapsed="false">
      <c r="A5003" s="37" t="n">
        <v>1005002</v>
      </c>
      <c r="B5003" s="38" t="n">
        <v>46295</v>
      </c>
      <c r="C5003" s="39" t="s">
        <v>68</v>
      </c>
      <c r="D5003" s="39" t="s">
        <v>33</v>
      </c>
      <c r="E5003" s="40" t="n">
        <v>1.4</v>
      </c>
      <c r="F5003" s="41" t="n">
        <f aca="false">IF(A5003="","",INDEX(Assumptions!$B$16:$B$18,MATCH(C5003,Assumptions!$A$16:$A$18,0)))</f>
        <v>1</v>
      </c>
      <c r="G5003" s="42" t="n">
        <f aca="false">IF(A5003="","",WORKDAY(B5003,F5003))</f>
        <v>46296</v>
      </c>
    </row>
    <row r="5004" customFormat="false" ht="15" hidden="false" customHeight="false" outlineLevel="0" collapsed="false">
      <c r="A5004" s="37" t="n">
        <v>1005003</v>
      </c>
      <c r="B5004" s="38" t="n">
        <v>46295</v>
      </c>
      <c r="C5004" s="39" t="s">
        <v>68</v>
      </c>
      <c r="D5004" s="39" t="s">
        <v>39</v>
      </c>
      <c r="E5004" s="40" t="n">
        <v>1.7</v>
      </c>
      <c r="F5004" s="41" t="n">
        <f aca="false">IF(A5004="","",INDEX(Assumptions!$B$16:$B$18,MATCH(C5004,Assumptions!$A$16:$A$18,0)))</f>
        <v>1</v>
      </c>
      <c r="G5004" s="42" t="n">
        <f aca="false">IF(A5004="","",WORKDAY(B5004,F5004))</f>
        <v>46296</v>
      </c>
    </row>
    <row r="5005" customFormat="false" ht="15" hidden="false" customHeight="false" outlineLevel="0" collapsed="false">
      <c r="A5005" s="37" t="n">
        <v>1005004</v>
      </c>
      <c r="B5005" s="38" t="n">
        <v>46295</v>
      </c>
      <c r="C5005" s="39" t="s">
        <v>70</v>
      </c>
      <c r="D5005" s="39" t="s">
        <v>31</v>
      </c>
      <c r="E5005" s="40" t="n">
        <v>1.7</v>
      </c>
      <c r="F5005" s="41" t="n">
        <f aca="false">IF(A5005="","",INDEX(Assumptions!$B$16:$B$18,MATCH(C5005,Assumptions!$A$16:$A$18,0)))</f>
        <v>5</v>
      </c>
      <c r="G5005" s="42" t="n">
        <f aca="false">IF(A5005="","",WORKDAY(B5005,F5005))</f>
        <v>46302</v>
      </c>
    </row>
    <row r="5006" customFormat="false" ht="15" hidden="false" customHeight="false" outlineLevel="0" collapsed="false">
      <c r="A5006" s="37" t="n">
        <v>1005005</v>
      </c>
      <c r="B5006" s="38" t="n">
        <v>46295</v>
      </c>
      <c r="C5006" s="39" t="s">
        <v>70</v>
      </c>
      <c r="D5006" s="39" t="s">
        <v>31</v>
      </c>
      <c r="E5006" s="40" t="n">
        <v>0.8</v>
      </c>
      <c r="F5006" s="41" t="n">
        <f aca="false">IF(A5006="","",INDEX(Assumptions!$B$16:$B$18,MATCH(C5006,Assumptions!$A$16:$A$18,0)))</f>
        <v>5</v>
      </c>
      <c r="G5006" s="42" t="n">
        <f aca="false">IF(A5006="","",WORKDAY(B5006,F5006))</f>
        <v>46302</v>
      </c>
    </row>
    <row r="5007" customFormat="false" ht="15" hidden="false" customHeight="false" outlineLevel="0" collapsed="false">
      <c r="A5007" s="37" t="n">
        <v>1005006</v>
      </c>
      <c r="B5007" s="38" t="n">
        <v>46295</v>
      </c>
      <c r="C5007" s="39" t="s">
        <v>70</v>
      </c>
      <c r="D5007" s="39" t="s">
        <v>33</v>
      </c>
      <c r="E5007" s="40" t="n">
        <v>1.5</v>
      </c>
      <c r="F5007" s="41" t="n">
        <f aca="false">IF(A5007="","",INDEX(Assumptions!$B$16:$B$18,MATCH(C5007,Assumptions!$A$16:$A$18,0)))</f>
        <v>5</v>
      </c>
      <c r="G5007" s="42" t="n">
        <f aca="false">IF(A5007="","",WORKDAY(B5007,F5007))</f>
        <v>46302</v>
      </c>
    </row>
    <row r="5008" customFormat="false" ht="15" hidden="false" customHeight="false" outlineLevel="0" collapsed="false">
      <c r="A5008" s="37" t="n">
        <v>1005007</v>
      </c>
      <c r="B5008" s="38" t="n">
        <v>46295</v>
      </c>
      <c r="C5008" s="39" t="s">
        <v>69</v>
      </c>
      <c r="D5008" s="39" t="s">
        <v>33</v>
      </c>
      <c r="E5008" s="40" t="n">
        <v>4.4</v>
      </c>
      <c r="F5008" s="41" t="n">
        <f aca="false">IF(A5008="","",INDEX(Assumptions!$B$16:$B$18,MATCH(C5008,Assumptions!$A$16:$A$18,0)))</f>
        <v>3</v>
      </c>
      <c r="G5008" s="42" t="n">
        <f aca="false">IF(A5008="","",WORKDAY(B5008,F5008))</f>
        <v>46300</v>
      </c>
    </row>
    <row r="5009" customFormat="false" ht="15" hidden="false" customHeight="false" outlineLevel="0" collapsed="false">
      <c r="A5009" s="37" t="n">
        <v>1005008</v>
      </c>
      <c r="B5009" s="38" t="n">
        <v>46295</v>
      </c>
      <c r="C5009" s="39" t="s">
        <v>69</v>
      </c>
      <c r="D5009" s="39" t="s">
        <v>33</v>
      </c>
      <c r="E5009" s="40" t="n">
        <v>3.8</v>
      </c>
      <c r="F5009" s="41" t="n">
        <f aca="false">IF(A5009="","",INDEX(Assumptions!$B$16:$B$18,MATCH(C5009,Assumptions!$A$16:$A$18,0)))</f>
        <v>3</v>
      </c>
      <c r="G5009" s="42" t="n">
        <f aca="false">IF(A5009="","",WORKDAY(B5009,F5009))</f>
        <v>46300</v>
      </c>
    </row>
    <row r="5010" customFormat="false" ht="15" hidden="false" customHeight="false" outlineLevel="0" collapsed="false">
      <c r="A5010" s="37" t="n">
        <v>1005009</v>
      </c>
      <c r="B5010" s="38" t="n">
        <v>46295</v>
      </c>
      <c r="C5010" s="39" t="s">
        <v>70</v>
      </c>
      <c r="D5010" s="39" t="s">
        <v>39</v>
      </c>
      <c r="E5010" s="40" t="n">
        <v>0.9</v>
      </c>
      <c r="F5010" s="41" t="n">
        <f aca="false">IF(A5010="","",INDEX(Assumptions!$B$16:$B$18,MATCH(C5010,Assumptions!$A$16:$A$18,0)))</f>
        <v>5</v>
      </c>
      <c r="G5010" s="42" t="n">
        <f aca="false">IF(A5010="","",WORKDAY(B5010,F5010))</f>
        <v>46302</v>
      </c>
    </row>
    <row r="5011" customFormat="false" ht="15" hidden="false" customHeight="false" outlineLevel="0" collapsed="false">
      <c r="A5011" s="37" t="n">
        <v>1005010</v>
      </c>
      <c r="B5011" s="38" t="n">
        <v>46295</v>
      </c>
      <c r="C5011" s="39" t="s">
        <v>69</v>
      </c>
      <c r="D5011" s="39" t="s">
        <v>39</v>
      </c>
      <c r="E5011" s="40" t="n">
        <v>1.6</v>
      </c>
      <c r="F5011" s="41" t="n">
        <f aca="false">IF(A5011="","",INDEX(Assumptions!$B$16:$B$18,MATCH(C5011,Assumptions!$A$16:$A$18,0)))</f>
        <v>3</v>
      </c>
      <c r="G5011" s="42" t="n">
        <f aca="false">IF(A5011="","",WORKDAY(B5011,F5011))</f>
        <v>46300</v>
      </c>
    </row>
    <row r="5012" customFormat="false" ht="15" hidden="false" customHeight="false" outlineLevel="0" collapsed="false">
      <c r="A5012" s="37" t="n">
        <v>1005011</v>
      </c>
      <c r="B5012" s="38" t="n">
        <v>46295</v>
      </c>
      <c r="C5012" s="39" t="s">
        <v>69</v>
      </c>
      <c r="D5012" s="39" t="s">
        <v>31</v>
      </c>
      <c r="E5012" s="40" t="n">
        <v>1.9</v>
      </c>
      <c r="F5012" s="41" t="n">
        <f aca="false">IF(A5012="","",INDEX(Assumptions!$B$16:$B$18,MATCH(C5012,Assumptions!$A$16:$A$18,0)))</f>
        <v>3</v>
      </c>
      <c r="G5012" s="42" t="n">
        <f aca="false">IF(A5012="","",WORKDAY(B5012,F5012))</f>
        <v>46300</v>
      </c>
    </row>
    <row r="5013" customFormat="false" ht="15" hidden="false" customHeight="false" outlineLevel="0" collapsed="false">
      <c r="A5013" s="37" t="n">
        <v>1005012</v>
      </c>
      <c r="B5013" s="38" t="n">
        <v>46295</v>
      </c>
      <c r="C5013" s="39" t="s">
        <v>69</v>
      </c>
      <c r="D5013" s="39" t="s">
        <v>37</v>
      </c>
      <c r="E5013" s="40" t="n">
        <v>0.7</v>
      </c>
      <c r="F5013" s="41" t="n">
        <f aca="false">IF(A5013="","",INDEX(Assumptions!$B$16:$B$18,MATCH(C5013,Assumptions!$A$16:$A$18,0)))</f>
        <v>3</v>
      </c>
      <c r="G5013" s="42" t="n">
        <f aca="false">IF(A5013="","",WORKDAY(B5013,F5013))</f>
        <v>46300</v>
      </c>
    </row>
    <row r="5014" customFormat="false" ht="15" hidden="false" customHeight="false" outlineLevel="0" collapsed="false">
      <c r="A5014" s="37" t="n">
        <v>1005013</v>
      </c>
      <c r="B5014" s="38" t="n">
        <v>46295</v>
      </c>
      <c r="C5014" s="39" t="s">
        <v>68</v>
      </c>
      <c r="D5014" s="39" t="s">
        <v>31</v>
      </c>
      <c r="E5014" s="40" t="n">
        <v>1.2</v>
      </c>
      <c r="F5014" s="41" t="n">
        <f aca="false">IF(A5014="","",INDEX(Assumptions!$B$16:$B$18,MATCH(C5014,Assumptions!$A$16:$A$18,0)))</f>
        <v>1</v>
      </c>
      <c r="G5014" s="42" t="n">
        <f aca="false">IF(A5014="","",WORKDAY(B5014,F5014))</f>
        <v>46296</v>
      </c>
    </row>
    <row r="5015" customFormat="false" ht="15" hidden="false" customHeight="false" outlineLevel="0" collapsed="false">
      <c r="A5015" s="37" t="n">
        <v>1005014</v>
      </c>
      <c r="B5015" s="38" t="n">
        <v>46295</v>
      </c>
      <c r="C5015" s="39" t="s">
        <v>70</v>
      </c>
      <c r="D5015" s="39" t="s">
        <v>31</v>
      </c>
      <c r="E5015" s="40" t="n">
        <v>2.1</v>
      </c>
      <c r="F5015" s="41" t="n">
        <f aca="false">IF(A5015="","",INDEX(Assumptions!$B$16:$B$18,MATCH(C5015,Assumptions!$A$16:$A$18,0)))</f>
        <v>5</v>
      </c>
      <c r="G5015" s="42" t="n">
        <f aca="false">IF(A5015="","",WORKDAY(B5015,F5015))</f>
        <v>46302</v>
      </c>
    </row>
    <row r="5016" customFormat="false" ht="15" hidden="false" customHeight="false" outlineLevel="0" collapsed="false">
      <c r="A5016" s="37" t="n">
        <v>1005015</v>
      </c>
      <c r="B5016" s="38" t="n">
        <v>46295</v>
      </c>
      <c r="C5016" s="39" t="s">
        <v>69</v>
      </c>
      <c r="D5016" s="39" t="s">
        <v>31</v>
      </c>
      <c r="E5016" s="40" t="n">
        <v>4.1</v>
      </c>
      <c r="F5016" s="41" t="n">
        <f aca="false">IF(A5016="","",INDEX(Assumptions!$B$16:$B$18,MATCH(C5016,Assumptions!$A$16:$A$18,0)))</f>
        <v>3</v>
      </c>
      <c r="G5016" s="42" t="n">
        <f aca="false">IF(A5016="","",WORKDAY(B5016,F5016))</f>
        <v>46300</v>
      </c>
    </row>
    <row r="5017" customFormat="false" ht="15" hidden="false" customHeight="false" outlineLevel="0" collapsed="false">
      <c r="A5017" s="37" t="n">
        <v>1005016</v>
      </c>
      <c r="B5017" s="38" t="n">
        <v>46295</v>
      </c>
      <c r="C5017" s="39" t="s">
        <v>69</v>
      </c>
      <c r="D5017" s="39" t="s">
        <v>39</v>
      </c>
      <c r="E5017" s="40" t="n">
        <v>2.3</v>
      </c>
      <c r="F5017" s="41" t="n">
        <f aca="false">IF(A5017="","",INDEX(Assumptions!$B$16:$B$18,MATCH(C5017,Assumptions!$A$16:$A$18,0)))</f>
        <v>3</v>
      </c>
      <c r="G5017" s="42" t="n">
        <f aca="false">IF(A5017="","",WORKDAY(B5017,F5017))</f>
        <v>46300</v>
      </c>
    </row>
    <row r="5018" customFormat="false" ht="15" hidden="false" customHeight="false" outlineLevel="0" collapsed="false">
      <c r="A5018" s="37" t="n">
        <v>1005017</v>
      </c>
      <c r="B5018" s="38" t="n">
        <v>46295</v>
      </c>
      <c r="C5018" s="39" t="s">
        <v>69</v>
      </c>
      <c r="D5018" s="39" t="s">
        <v>31</v>
      </c>
      <c r="E5018" s="40" t="n">
        <v>0.6</v>
      </c>
      <c r="F5018" s="41" t="n">
        <f aca="false">IF(A5018="","",INDEX(Assumptions!$B$16:$B$18,MATCH(C5018,Assumptions!$A$16:$A$18,0)))</f>
        <v>3</v>
      </c>
      <c r="G5018" s="42" t="n">
        <f aca="false">IF(A5018="","",WORKDAY(B5018,F5018))</f>
        <v>46300</v>
      </c>
    </row>
    <row r="5019" customFormat="false" ht="15" hidden="false" customHeight="false" outlineLevel="0" collapsed="false">
      <c r="A5019" s="37" t="n">
        <v>1005018</v>
      </c>
      <c r="B5019" s="38" t="n">
        <v>46295</v>
      </c>
      <c r="C5019" s="39" t="s">
        <v>69</v>
      </c>
      <c r="D5019" s="39" t="s">
        <v>37</v>
      </c>
      <c r="E5019" s="40" t="n">
        <v>0.6</v>
      </c>
      <c r="F5019" s="41" t="n">
        <f aca="false">IF(A5019="","",INDEX(Assumptions!$B$16:$B$18,MATCH(C5019,Assumptions!$A$16:$A$18,0)))</f>
        <v>3</v>
      </c>
      <c r="G5019" s="42" t="n">
        <f aca="false">IF(A5019="","",WORKDAY(B5019,F5019))</f>
        <v>46300</v>
      </c>
    </row>
    <row r="5020" customFormat="false" ht="15" hidden="false" customHeight="false" outlineLevel="0" collapsed="false">
      <c r="A5020" s="37" t="n">
        <v>1005019</v>
      </c>
      <c r="B5020" s="38" t="n">
        <v>46295</v>
      </c>
      <c r="C5020" s="39" t="s">
        <v>69</v>
      </c>
      <c r="D5020" s="39" t="s">
        <v>31</v>
      </c>
      <c r="E5020" s="40" t="n">
        <v>2.3</v>
      </c>
      <c r="F5020" s="41" t="n">
        <f aca="false">IF(A5020="","",INDEX(Assumptions!$B$16:$B$18,MATCH(C5020,Assumptions!$A$16:$A$18,0)))</f>
        <v>3</v>
      </c>
      <c r="G5020" s="42" t="n">
        <f aca="false">IF(A5020="","",WORKDAY(B5020,F5020))</f>
        <v>46300</v>
      </c>
    </row>
    <row r="5021" customFormat="false" ht="15" hidden="false" customHeight="false" outlineLevel="0" collapsed="false">
      <c r="A5021" s="37" t="n">
        <v>1005020</v>
      </c>
      <c r="B5021" s="38" t="n">
        <v>46295</v>
      </c>
      <c r="C5021" s="39" t="s">
        <v>69</v>
      </c>
      <c r="D5021" s="39" t="s">
        <v>35</v>
      </c>
      <c r="E5021" s="40" t="n">
        <v>1.4</v>
      </c>
      <c r="F5021" s="41" t="n">
        <f aca="false">IF(A5021="","",INDEX(Assumptions!$B$16:$B$18,MATCH(C5021,Assumptions!$A$16:$A$18,0)))</f>
        <v>3</v>
      </c>
      <c r="G5021" s="42" t="n">
        <f aca="false">IF(A5021="","",WORKDAY(B5021,F5021))</f>
        <v>46300</v>
      </c>
    </row>
    <row r="5022" customFormat="false" ht="15" hidden="false" customHeight="false" outlineLevel="0" collapsed="false">
      <c r="A5022" s="37" t="n">
        <v>1005021</v>
      </c>
      <c r="B5022" s="38" t="n">
        <v>46295</v>
      </c>
      <c r="C5022" s="39" t="s">
        <v>69</v>
      </c>
      <c r="D5022" s="39" t="s">
        <v>31</v>
      </c>
      <c r="E5022" s="40" t="n">
        <v>4.8</v>
      </c>
      <c r="F5022" s="41" t="n">
        <f aca="false">IF(A5022="","",INDEX(Assumptions!$B$16:$B$18,MATCH(C5022,Assumptions!$A$16:$A$18,0)))</f>
        <v>3</v>
      </c>
      <c r="G5022" s="42" t="n">
        <f aca="false">IF(A5022="","",WORKDAY(B5022,F5022))</f>
        <v>46300</v>
      </c>
    </row>
    <row r="5023" customFormat="false" ht="15" hidden="false" customHeight="false" outlineLevel="0" collapsed="false">
      <c r="A5023" s="37" t="n">
        <v>1005022</v>
      </c>
      <c r="B5023" s="38" t="n">
        <v>46295</v>
      </c>
      <c r="C5023" s="39" t="s">
        <v>69</v>
      </c>
      <c r="D5023" s="39" t="s">
        <v>37</v>
      </c>
      <c r="E5023" s="40" t="n">
        <v>3.5</v>
      </c>
      <c r="F5023" s="41" t="n">
        <f aca="false">IF(A5023="","",INDEX(Assumptions!$B$16:$B$18,MATCH(C5023,Assumptions!$A$16:$A$18,0)))</f>
        <v>3</v>
      </c>
      <c r="G5023" s="42" t="n">
        <f aca="false">IF(A5023="","",WORKDAY(B5023,F5023))</f>
        <v>46300</v>
      </c>
    </row>
    <row r="5024" customFormat="false" ht="15" hidden="false" customHeight="false" outlineLevel="0" collapsed="false">
      <c r="A5024" s="37" t="n">
        <v>1005023</v>
      </c>
      <c r="B5024" s="38" t="n">
        <v>46295</v>
      </c>
      <c r="C5024" s="39" t="s">
        <v>69</v>
      </c>
      <c r="D5024" s="39" t="s">
        <v>33</v>
      </c>
      <c r="E5024" s="40" t="n">
        <v>0.8</v>
      </c>
      <c r="F5024" s="41" t="n">
        <f aca="false">IF(A5024="","",INDEX(Assumptions!$B$16:$B$18,MATCH(C5024,Assumptions!$A$16:$A$18,0)))</f>
        <v>3</v>
      </c>
      <c r="G5024" s="42" t="n">
        <f aca="false">IF(A5024="","",WORKDAY(B5024,F5024))</f>
        <v>46300</v>
      </c>
    </row>
    <row r="5025" customFormat="false" ht="15" hidden="false" customHeight="false" outlineLevel="0" collapsed="false">
      <c r="A5025" s="37" t="n">
        <v>1005024</v>
      </c>
      <c r="B5025" s="38" t="n">
        <v>46295</v>
      </c>
      <c r="C5025" s="39" t="s">
        <v>69</v>
      </c>
      <c r="D5025" s="39" t="s">
        <v>39</v>
      </c>
      <c r="E5025" s="40" t="n">
        <v>4.1</v>
      </c>
      <c r="F5025" s="41" t="n">
        <f aca="false">IF(A5025="","",INDEX(Assumptions!$B$16:$B$18,MATCH(C5025,Assumptions!$A$16:$A$18,0)))</f>
        <v>3</v>
      </c>
      <c r="G5025" s="42" t="n">
        <f aca="false">IF(A5025="","",WORKDAY(B5025,F5025))</f>
        <v>46300</v>
      </c>
    </row>
    <row r="5026" customFormat="false" ht="15" hidden="false" customHeight="false" outlineLevel="0" collapsed="false">
      <c r="A5026" s="37" t="n">
        <v>1005025</v>
      </c>
      <c r="B5026" s="38" t="n">
        <v>46295</v>
      </c>
      <c r="C5026" s="39" t="s">
        <v>69</v>
      </c>
      <c r="D5026" s="39" t="s">
        <v>37</v>
      </c>
      <c r="E5026" s="40" t="n">
        <v>1.7</v>
      </c>
      <c r="F5026" s="41" t="n">
        <f aca="false">IF(A5026="","",INDEX(Assumptions!$B$16:$B$18,MATCH(C5026,Assumptions!$A$16:$A$18,0)))</f>
        <v>3</v>
      </c>
      <c r="G5026" s="42" t="n">
        <f aca="false">IF(A5026="","",WORKDAY(B5026,F5026))</f>
        <v>46300</v>
      </c>
    </row>
    <row r="5027" customFormat="false" ht="15" hidden="false" customHeight="false" outlineLevel="0" collapsed="false">
      <c r="A5027" s="37" t="n">
        <v>1005026</v>
      </c>
      <c r="B5027" s="38" t="n">
        <v>46295</v>
      </c>
      <c r="C5027" s="39" t="s">
        <v>69</v>
      </c>
      <c r="D5027" s="39" t="s">
        <v>31</v>
      </c>
      <c r="E5027" s="40" t="n">
        <v>2</v>
      </c>
      <c r="F5027" s="41" t="n">
        <f aca="false">IF(A5027="","",INDEX(Assumptions!$B$16:$B$18,MATCH(C5027,Assumptions!$A$16:$A$18,0)))</f>
        <v>3</v>
      </c>
      <c r="G5027" s="42" t="n">
        <f aca="false">IF(A5027="","",WORKDAY(B5027,F5027))</f>
        <v>46300</v>
      </c>
    </row>
    <row r="5028" customFormat="false" ht="15" hidden="false" customHeight="false" outlineLevel="0" collapsed="false">
      <c r="A5028" s="37" t="n">
        <v>1005027</v>
      </c>
      <c r="B5028" s="38" t="n">
        <v>46295</v>
      </c>
      <c r="C5028" s="39" t="s">
        <v>69</v>
      </c>
      <c r="D5028" s="39" t="s">
        <v>31</v>
      </c>
      <c r="E5028" s="40" t="n">
        <v>0.6</v>
      </c>
      <c r="F5028" s="41" t="n">
        <f aca="false">IF(A5028="","",INDEX(Assumptions!$B$16:$B$18,MATCH(C5028,Assumptions!$A$16:$A$18,0)))</f>
        <v>3</v>
      </c>
      <c r="G5028" s="42" t="n">
        <f aca="false">IF(A5028="","",WORKDAY(B5028,F5028))</f>
        <v>46300</v>
      </c>
    </row>
    <row r="5029" customFormat="false" ht="15" hidden="false" customHeight="false" outlineLevel="0" collapsed="false">
      <c r="A5029" s="37" t="n">
        <v>1005028</v>
      </c>
      <c r="B5029" s="38" t="n">
        <v>46295</v>
      </c>
      <c r="C5029" s="39" t="s">
        <v>69</v>
      </c>
      <c r="D5029" s="39" t="s">
        <v>39</v>
      </c>
      <c r="E5029" s="40" t="n">
        <v>2.3</v>
      </c>
      <c r="F5029" s="41" t="n">
        <f aca="false">IF(A5029="","",INDEX(Assumptions!$B$16:$B$18,MATCH(C5029,Assumptions!$A$16:$A$18,0)))</f>
        <v>3</v>
      </c>
      <c r="G5029" s="42" t="n">
        <f aca="false">IF(A5029="","",WORKDAY(B5029,F5029))</f>
        <v>46300</v>
      </c>
    </row>
    <row r="5030" customFormat="false" ht="15" hidden="false" customHeight="false" outlineLevel="0" collapsed="false">
      <c r="A5030" s="37" t="n">
        <v>1005029</v>
      </c>
      <c r="B5030" s="38" t="n">
        <v>46295</v>
      </c>
      <c r="C5030" s="39" t="s">
        <v>69</v>
      </c>
      <c r="D5030" s="39" t="s">
        <v>37</v>
      </c>
      <c r="E5030" s="40" t="n">
        <v>1.6</v>
      </c>
      <c r="F5030" s="41" t="n">
        <f aca="false">IF(A5030="","",INDEX(Assumptions!$B$16:$B$18,MATCH(C5030,Assumptions!$A$16:$A$18,0)))</f>
        <v>3</v>
      </c>
      <c r="G5030" s="42" t="n">
        <f aca="false">IF(A5030="","",WORKDAY(B5030,F5030))</f>
        <v>46300</v>
      </c>
    </row>
    <row r="5031" customFormat="false" ht="15" hidden="false" customHeight="false" outlineLevel="0" collapsed="false">
      <c r="A5031" s="37" t="n">
        <v>1005030</v>
      </c>
      <c r="B5031" s="38" t="n">
        <v>46295</v>
      </c>
      <c r="C5031" s="39" t="s">
        <v>70</v>
      </c>
      <c r="D5031" s="39" t="s">
        <v>33</v>
      </c>
      <c r="E5031" s="40" t="n">
        <v>1.1</v>
      </c>
      <c r="F5031" s="41" t="n">
        <f aca="false">IF(A5031="","",INDEX(Assumptions!$B$16:$B$18,MATCH(C5031,Assumptions!$A$16:$A$18,0)))</f>
        <v>5</v>
      </c>
      <c r="G5031" s="42" t="n">
        <f aca="false">IF(A5031="","",WORKDAY(B5031,F5031))</f>
        <v>46302</v>
      </c>
    </row>
    <row r="5032" customFormat="false" ht="15" hidden="false" customHeight="false" outlineLevel="0" collapsed="false">
      <c r="A5032" s="37" t="n">
        <v>1005031</v>
      </c>
      <c r="B5032" s="38" t="n">
        <v>46295</v>
      </c>
      <c r="C5032" s="39" t="s">
        <v>70</v>
      </c>
      <c r="D5032" s="39" t="s">
        <v>37</v>
      </c>
      <c r="E5032" s="40" t="n">
        <v>1.1</v>
      </c>
      <c r="F5032" s="41" t="n">
        <f aca="false">IF(A5032="","",INDEX(Assumptions!$B$16:$B$18,MATCH(C5032,Assumptions!$A$16:$A$18,0)))</f>
        <v>5</v>
      </c>
      <c r="G5032" s="42" t="n">
        <f aca="false">IF(A5032="","",WORKDAY(B5032,F5032))</f>
        <v>46302</v>
      </c>
    </row>
    <row r="5033" customFormat="false" ht="15" hidden="false" customHeight="false" outlineLevel="0" collapsed="false">
      <c r="A5033" s="37" t="n">
        <v>1005032</v>
      </c>
      <c r="B5033" s="38" t="n">
        <v>46295</v>
      </c>
      <c r="C5033" s="39" t="s">
        <v>68</v>
      </c>
      <c r="D5033" s="39" t="s">
        <v>31</v>
      </c>
      <c r="E5033" s="40" t="n">
        <v>0.8</v>
      </c>
      <c r="F5033" s="41" t="n">
        <f aca="false">IF(A5033="","",INDEX(Assumptions!$B$16:$B$18,MATCH(C5033,Assumptions!$A$16:$A$18,0)))</f>
        <v>1</v>
      </c>
      <c r="G5033" s="42" t="n">
        <f aca="false">IF(A5033="","",WORKDAY(B5033,F5033))</f>
        <v>46296</v>
      </c>
    </row>
    <row r="5034" customFormat="false" ht="15" hidden="false" customHeight="false" outlineLevel="0" collapsed="false">
      <c r="A5034" s="37" t="n">
        <v>1005033</v>
      </c>
      <c r="B5034" s="38" t="n">
        <v>46295</v>
      </c>
      <c r="C5034" s="39" t="s">
        <v>69</v>
      </c>
      <c r="D5034" s="39" t="s">
        <v>35</v>
      </c>
      <c r="E5034" s="40" t="n">
        <v>1</v>
      </c>
      <c r="F5034" s="41" t="n">
        <f aca="false">IF(A5034="","",INDEX(Assumptions!$B$16:$B$18,MATCH(C5034,Assumptions!$A$16:$A$18,0)))</f>
        <v>3</v>
      </c>
      <c r="G5034" s="42" t="n">
        <f aca="false">IF(A5034="","",WORKDAY(B5034,F5034))</f>
        <v>46300</v>
      </c>
    </row>
    <row r="5035" customFormat="false" ht="15" hidden="false" customHeight="false" outlineLevel="0" collapsed="false">
      <c r="A5035" s="37" t="n">
        <v>1005034</v>
      </c>
      <c r="B5035" s="38" t="n">
        <v>46295</v>
      </c>
      <c r="C5035" s="39" t="s">
        <v>69</v>
      </c>
      <c r="D5035" s="39" t="s">
        <v>31</v>
      </c>
      <c r="E5035" s="40" t="n">
        <v>0.7</v>
      </c>
      <c r="F5035" s="41" t="n">
        <f aca="false">IF(A5035="","",INDEX(Assumptions!$B$16:$B$18,MATCH(C5035,Assumptions!$A$16:$A$18,0)))</f>
        <v>3</v>
      </c>
      <c r="G5035" s="42" t="n">
        <f aca="false">IF(A5035="","",WORKDAY(B5035,F5035))</f>
        <v>46300</v>
      </c>
    </row>
    <row r="5036" customFormat="false" ht="15" hidden="false" customHeight="false" outlineLevel="0" collapsed="false">
      <c r="A5036" s="37" t="n">
        <v>1005035</v>
      </c>
      <c r="B5036" s="38" t="n">
        <v>46295</v>
      </c>
      <c r="C5036" s="39" t="s">
        <v>68</v>
      </c>
      <c r="D5036" s="39" t="s">
        <v>31</v>
      </c>
      <c r="E5036" s="40" t="n">
        <v>0.6</v>
      </c>
      <c r="F5036" s="41" t="n">
        <f aca="false">IF(A5036="","",INDEX(Assumptions!$B$16:$B$18,MATCH(C5036,Assumptions!$A$16:$A$18,0)))</f>
        <v>1</v>
      </c>
      <c r="G5036" s="42" t="n">
        <f aca="false">IF(A5036="","",WORKDAY(B5036,F5036))</f>
        <v>46296</v>
      </c>
    </row>
    <row r="5037" customFormat="false" ht="15" hidden="false" customHeight="false" outlineLevel="0" collapsed="false">
      <c r="A5037" s="37" t="n">
        <v>1005036</v>
      </c>
      <c r="B5037" s="38" t="n">
        <v>46295</v>
      </c>
      <c r="C5037" s="39" t="s">
        <v>69</v>
      </c>
      <c r="D5037" s="39" t="s">
        <v>35</v>
      </c>
      <c r="E5037" s="40" t="n">
        <v>0.5</v>
      </c>
      <c r="F5037" s="41" t="n">
        <f aca="false">IF(A5037="","",INDEX(Assumptions!$B$16:$B$18,MATCH(C5037,Assumptions!$A$16:$A$18,0)))</f>
        <v>3</v>
      </c>
      <c r="G5037" s="42" t="n">
        <f aca="false">IF(A5037="","",WORKDAY(B5037,F5037))</f>
        <v>46300</v>
      </c>
    </row>
    <row r="5038" customFormat="false" ht="15" hidden="false" customHeight="false" outlineLevel="0" collapsed="false">
      <c r="A5038" s="37" t="n">
        <v>1005037</v>
      </c>
      <c r="B5038" s="38" t="n">
        <v>46295</v>
      </c>
      <c r="C5038" s="39" t="s">
        <v>70</v>
      </c>
      <c r="D5038" s="39" t="s">
        <v>35</v>
      </c>
      <c r="E5038" s="40" t="n">
        <v>2.5</v>
      </c>
      <c r="F5038" s="41" t="n">
        <f aca="false">IF(A5038="","",INDEX(Assumptions!$B$16:$B$18,MATCH(C5038,Assumptions!$A$16:$A$18,0)))</f>
        <v>5</v>
      </c>
      <c r="G5038" s="42" t="n">
        <f aca="false">IF(A5038="","",WORKDAY(B5038,F5038))</f>
        <v>46302</v>
      </c>
    </row>
    <row r="5039" customFormat="false" ht="15" hidden="false" customHeight="false" outlineLevel="0" collapsed="false">
      <c r="A5039" s="37" t="n">
        <v>1005038</v>
      </c>
      <c r="B5039" s="38" t="n">
        <v>46295</v>
      </c>
      <c r="C5039" s="39" t="s">
        <v>68</v>
      </c>
      <c r="D5039" s="39" t="s">
        <v>31</v>
      </c>
      <c r="E5039" s="40" t="n">
        <v>0.2</v>
      </c>
      <c r="F5039" s="41" t="n">
        <f aca="false">IF(A5039="","",INDEX(Assumptions!$B$16:$B$18,MATCH(C5039,Assumptions!$A$16:$A$18,0)))</f>
        <v>1</v>
      </c>
      <c r="G5039" s="42" t="n">
        <f aca="false">IF(A5039="","",WORKDAY(B5039,F5039))</f>
        <v>46296</v>
      </c>
    </row>
    <row r="5040" customFormat="false" ht="15" hidden="false" customHeight="false" outlineLevel="0" collapsed="false">
      <c r="A5040" s="37" t="n">
        <v>1005039</v>
      </c>
      <c r="B5040" s="38" t="n">
        <v>46295</v>
      </c>
      <c r="C5040" s="39" t="s">
        <v>69</v>
      </c>
      <c r="D5040" s="39" t="s">
        <v>39</v>
      </c>
      <c r="E5040" s="40" t="n">
        <v>3.6</v>
      </c>
      <c r="F5040" s="41" t="n">
        <f aca="false">IF(A5040="","",INDEX(Assumptions!$B$16:$B$18,MATCH(C5040,Assumptions!$A$16:$A$18,0)))</f>
        <v>3</v>
      </c>
      <c r="G5040" s="42" t="n">
        <f aca="false">IF(A5040="","",WORKDAY(B5040,F5040))</f>
        <v>46300</v>
      </c>
    </row>
    <row r="5041" customFormat="false" ht="15" hidden="false" customHeight="false" outlineLevel="0" collapsed="false">
      <c r="A5041" s="37" t="n">
        <v>1005040</v>
      </c>
      <c r="B5041" s="38" t="n">
        <v>46295</v>
      </c>
      <c r="C5041" s="39" t="s">
        <v>69</v>
      </c>
      <c r="D5041" s="39" t="s">
        <v>31</v>
      </c>
      <c r="E5041" s="40" t="n">
        <v>1</v>
      </c>
      <c r="F5041" s="41" t="n">
        <f aca="false">IF(A5041="","",INDEX(Assumptions!$B$16:$B$18,MATCH(C5041,Assumptions!$A$16:$A$18,0)))</f>
        <v>3</v>
      </c>
      <c r="G5041" s="42" t="n">
        <f aca="false">IF(A5041="","",WORKDAY(B5041,F5041))</f>
        <v>46300</v>
      </c>
    </row>
    <row r="5042" customFormat="false" ht="15" hidden="false" customHeight="false" outlineLevel="0" collapsed="false">
      <c r="A5042" s="37" t="n">
        <v>1005041</v>
      </c>
      <c r="B5042" s="38" t="n">
        <v>46295</v>
      </c>
      <c r="C5042" s="39" t="s">
        <v>69</v>
      </c>
      <c r="D5042" s="39" t="s">
        <v>31</v>
      </c>
      <c r="E5042" s="40" t="n">
        <v>1.8</v>
      </c>
      <c r="F5042" s="41" t="n">
        <f aca="false">IF(A5042="","",INDEX(Assumptions!$B$16:$B$18,MATCH(C5042,Assumptions!$A$16:$A$18,0)))</f>
        <v>3</v>
      </c>
      <c r="G5042" s="42" t="n">
        <f aca="false">IF(A5042="","",WORKDAY(B5042,F5042))</f>
        <v>46300</v>
      </c>
    </row>
    <row r="5043" customFormat="false" ht="15" hidden="false" customHeight="false" outlineLevel="0" collapsed="false">
      <c r="A5043" s="37" t="n">
        <v>1005042</v>
      </c>
      <c r="B5043" s="38" t="n">
        <v>46295</v>
      </c>
      <c r="C5043" s="39" t="s">
        <v>69</v>
      </c>
      <c r="D5043" s="39" t="s">
        <v>35</v>
      </c>
      <c r="E5043" s="40" t="n">
        <v>2.8</v>
      </c>
      <c r="F5043" s="41" t="n">
        <f aca="false">IF(A5043="","",INDEX(Assumptions!$B$16:$B$18,MATCH(C5043,Assumptions!$A$16:$A$18,0)))</f>
        <v>3</v>
      </c>
      <c r="G5043" s="42" t="n">
        <f aca="false">IF(A5043="","",WORKDAY(B5043,F5043))</f>
        <v>46300</v>
      </c>
    </row>
    <row r="5044" customFormat="false" ht="15" hidden="false" customHeight="false" outlineLevel="0" collapsed="false">
      <c r="A5044" s="37" t="n">
        <v>1005043</v>
      </c>
      <c r="B5044" s="38" t="n">
        <v>46295</v>
      </c>
      <c r="C5044" s="39" t="s">
        <v>69</v>
      </c>
      <c r="D5044" s="39" t="s">
        <v>35</v>
      </c>
      <c r="E5044" s="40" t="n">
        <v>1.3</v>
      </c>
      <c r="F5044" s="41" t="n">
        <f aca="false">IF(A5044="","",INDEX(Assumptions!$B$16:$B$18,MATCH(C5044,Assumptions!$A$16:$A$18,0)))</f>
        <v>3</v>
      </c>
      <c r="G5044" s="42" t="n">
        <f aca="false">IF(A5044="","",WORKDAY(B5044,F5044))</f>
        <v>46300</v>
      </c>
    </row>
    <row r="5045" customFormat="false" ht="15" hidden="false" customHeight="false" outlineLevel="0" collapsed="false">
      <c r="A5045" s="37" t="n">
        <v>1005044</v>
      </c>
      <c r="B5045" s="38" t="n">
        <v>46295</v>
      </c>
      <c r="C5045" s="39" t="s">
        <v>69</v>
      </c>
      <c r="D5045" s="39" t="s">
        <v>33</v>
      </c>
      <c r="E5045" s="40" t="n">
        <v>1.2</v>
      </c>
      <c r="F5045" s="41" t="n">
        <f aca="false">IF(A5045="","",INDEX(Assumptions!$B$16:$B$18,MATCH(C5045,Assumptions!$A$16:$A$18,0)))</f>
        <v>3</v>
      </c>
      <c r="G5045" s="42" t="n">
        <f aca="false">IF(A5045="","",WORKDAY(B5045,F5045))</f>
        <v>46300</v>
      </c>
    </row>
    <row r="5046" customFormat="false" ht="15" hidden="false" customHeight="false" outlineLevel="0" collapsed="false">
      <c r="A5046" s="37" t="n">
        <v>1005045</v>
      </c>
      <c r="B5046" s="38" t="n">
        <v>46295</v>
      </c>
      <c r="C5046" s="39" t="s">
        <v>69</v>
      </c>
      <c r="D5046" s="39" t="s">
        <v>31</v>
      </c>
      <c r="E5046" s="40" t="n">
        <v>4.8</v>
      </c>
      <c r="F5046" s="41" t="n">
        <f aca="false">IF(A5046="","",INDEX(Assumptions!$B$16:$B$18,MATCH(C5046,Assumptions!$A$16:$A$18,0)))</f>
        <v>3</v>
      </c>
      <c r="G5046" s="42" t="n">
        <f aca="false">IF(A5046="","",WORKDAY(B5046,F5046))</f>
        <v>46300</v>
      </c>
    </row>
    <row r="5047" customFormat="false" ht="15" hidden="false" customHeight="false" outlineLevel="0" collapsed="false">
      <c r="A5047" s="37" t="n">
        <v>1005046</v>
      </c>
      <c r="B5047" s="38" t="n">
        <v>46295</v>
      </c>
      <c r="C5047" s="39" t="s">
        <v>69</v>
      </c>
      <c r="D5047" s="39" t="s">
        <v>35</v>
      </c>
      <c r="E5047" s="40" t="n">
        <v>1.4</v>
      </c>
      <c r="F5047" s="41" t="n">
        <f aca="false">IF(A5047="","",INDEX(Assumptions!$B$16:$B$18,MATCH(C5047,Assumptions!$A$16:$A$18,0)))</f>
        <v>3</v>
      </c>
      <c r="G5047" s="42" t="n">
        <f aca="false">IF(A5047="","",WORKDAY(B5047,F5047))</f>
        <v>46300</v>
      </c>
    </row>
    <row r="5048" customFormat="false" ht="15" hidden="false" customHeight="false" outlineLevel="0" collapsed="false">
      <c r="A5048" s="37" t="n">
        <v>1005047</v>
      </c>
      <c r="B5048" s="38" t="n">
        <v>46295</v>
      </c>
      <c r="C5048" s="39" t="s">
        <v>68</v>
      </c>
      <c r="D5048" s="39" t="s">
        <v>35</v>
      </c>
      <c r="E5048" s="40" t="n">
        <v>1.5</v>
      </c>
      <c r="F5048" s="41" t="n">
        <f aca="false">IF(A5048="","",INDEX(Assumptions!$B$16:$B$18,MATCH(C5048,Assumptions!$A$16:$A$18,0)))</f>
        <v>1</v>
      </c>
      <c r="G5048" s="42" t="n">
        <f aca="false">IF(A5048="","",WORKDAY(B5048,F5048))</f>
        <v>46296</v>
      </c>
    </row>
    <row r="5049" customFormat="false" ht="15" hidden="false" customHeight="false" outlineLevel="0" collapsed="false">
      <c r="A5049" s="37" t="n">
        <v>1005048</v>
      </c>
      <c r="B5049" s="38" t="n">
        <v>46295</v>
      </c>
      <c r="C5049" s="39" t="s">
        <v>69</v>
      </c>
      <c r="D5049" s="39" t="s">
        <v>37</v>
      </c>
      <c r="E5049" s="40" t="n">
        <v>1.5</v>
      </c>
      <c r="F5049" s="41" t="n">
        <f aca="false">IF(A5049="","",INDEX(Assumptions!$B$16:$B$18,MATCH(C5049,Assumptions!$A$16:$A$18,0)))</f>
        <v>3</v>
      </c>
      <c r="G5049" s="42" t="n">
        <f aca="false">IF(A5049="","",WORKDAY(B5049,F5049))</f>
        <v>46300</v>
      </c>
    </row>
    <row r="5050" customFormat="false" ht="15" hidden="false" customHeight="false" outlineLevel="0" collapsed="false">
      <c r="A5050" s="37" t="n">
        <v>1005049</v>
      </c>
      <c r="B5050" s="38" t="n">
        <v>46295</v>
      </c>
      <c r="C5050" s="39" t="s">
        <v>69</v>
      </c>
      <c r="D5050" s="39" t="s">
        <v>31</v>
      </c>
      <c r="E5050" s="40" t="n">
        <v>1.5</v>
      </c>
      <c r="F5050" s="41" t="n">
        <f aca="false">IF(A5050="","",INDEX(Assumptions!$B$16:$B$18,MATCH(C5050,Assumptions!$A$16:$A$18,0)))</f>
        <v>3</v>
      </c>
      <c r="G5050" s="42" t="n">
        <f aca="false">IF(A5050="","",WORKDAY(B5050,F5050))</f>
        <v>46300</v>
      </c>
    </row>
    <row r="5051" customFormat="false" ht="15" hidden="false" customHeight="false" outlineLevel="0" collapsed="false">
      <c r="A5051" s="37" t="n">
        <v>1005050</v>
      </c>
      <c r="B5051" s="38" t="n">
        <v>46295</v>
      </c>
      <c r="C5051" s="39" t="s">
        <v>68</v>
      </c>
      <c r="D5051" s="39" t="s">
        <v>31</v>
      </c>
      <c r="E5051" s="40" t="n">
        <v>1.4</v>
      </c>
      <c r="F5051" s="41" t="n">
        <f aca="false">IF(A5051="","",INDEX(Assumptions!$B$16:$B$18,MATCH(C5051,Assumptions!$A$16:$A$18,0)))</f>
        <v>1</v>
      </c>
      <c r="G5051" s="42" t="n">
        <f aca="false">IF(A5051="","",WORKDAY(B5051,F5051))</f>
        <v>46296</v>
      </c>
    </row>
    <row r="5052" customFormat="false" ht="15" hidden="false" customHeight="false" outlineLevel="0" collapsed="false">
      <c r="A5052" s="37" t="n">
        <v>1005051</v>
      </c>
      <c r="B5052" s="38" t="n">
        <v>46295</v>
      </c>
      <c r="C5052" s="39" t="s">
        <v>69</v>
      </c>
      <c r="D5052" s="39" t="s">
        <v>35</v>
      </c>
      <c r="E5052" s="40" t="n">
        <v>0.5</v>
      </c>
      <c r="F5052" s="41" t="n">
        <f aca="false">IF(A5052="","",INDEX(Assumptions!$B$16:$B$18,MATCH(C5052,Assumptions!$A$16:$A$18,0)))</f>
        <v>3</v>
      </c>
      <c r="G5052" s="42" t="n">
        <f aca="false">IF(A5052="","",WORKDAY(B5052,F5052))</f>
        <v>46300</v>
      </c>
    </row>
    <row r="5053" customFormat="false" ht="15" hidden="false" customHeight="false" outlineLevel="0" collapsed="false">
      <c r="A5053" s="37" t="n">
        <v>1005052</v>
      </c>
      <c r="B5053" s="38" t="n">
        <v>46295</v>
      </c>
      <c r="C5053" s="39" t="s">
        <v>70</v>
      </c>
      <c r="D5053" s="39" t="s">
        <v>33</v>
      </c>
      <c r="E5053" s="40" t="n">
        <v>2.1</v>
      </c>
      <c r="F5053" s="41" t="n">
        <f aca="false">IF(A5053="","",INDEX(Assumptions!$B$16:$B$18,MATCH(C5053,Assumptions!$A$16:$A$18,0)))</f>
        <v>5</v>
      </c>
      <c r="G5053" s="42" t="n">
        <f aca="false">IF(A5053="","",WORKDAY(B5053,F5053))</f>
        <v>46302</v>
      </c>
    </row>
    <row r="5054" customFormat="false" ht="15" hidden="false" customHeight="false" outlineLevel="0" collapsed="false">
      <c r="A5054" s="37" t="n">
        <v>1005053</v>
      </c>
      <c r="B5054" s="38" t="n">
        <v>46295</v>
      </c>
      <c r="C5054" s="39" t="s">
        <v>69</v>
      </c>
      <c r="D5054" s="39" t="s">
        <v>31</v>
      </c>
      <c r="E5054" s="40" t="n">
        <v>0.9</v>
      </c>
      <c r="F5054" s="41" t="n">
        <f aca="false">IF(A5054="","",INDEX(Assumptions!$B$16:$B$18,MATCH(C5054,Assumptions!$A$16:$A$18,0)))</f>
        <v>3</v>
      </c>
      <c r="G5054" s="42" t="n">
        <f aca="false">IF(A5054="","",WORKDAY(B5054,F5054))</f>
        <v>46300</v>
      </c>
    </row>
    <row r="5055" customFormat="false" ht="15" hidden="false" customHeight="false" outlineLevel="0" collapsed="false">
      <c r="A5055" s="37" t="n">
        <v>1005054</v>
      </c>
      <c r="B5055" s="38" t="n">
        <v>46295</v>
      </c>
      <c r="C5055" s="39" t="s">
        <v>68</v>
      </c>
      <c r="D5055" s="39" t="s">
        <v>31</v>
      </c>
      <c r="E5055" s="40" t="n">
        <v>1.2</v>
      </c>
      <c r="F5055" s="41" t="n">
        <f aca="false">IF(A5055="","",INDEX(Assumptions!$B$16:$B$18,MATCH(C5055,Assumptions!$A$16:$A$18,0)))</f>
        <v>1</v>
      </c>
      <c r="G5055" s="42" t="n">
        <f aca="false">IF(A5055="","",WORKDAY(B5055,F5055))</f>
        <v>46296</v>
      </c>
    </row>
    <row r="5056" customFormat="false" ht="15" hidden="false" customHeight="false" outlineLevel="0" collapsed="false">
      <c r="A5056" s="37" t="n">
        <v>1005055</v>
      </c>
      <c r="B5056" s="38" t="n">
        <v>46295</v>
      </c>
      <c r="C5056" s="39" t="s">
        <v>69</v>
      </c>
      <c r="D5056" s="39" t="s">
        <v>31</v>
      </c>
      <c r="E5056" s="40" t="n">
        <v>3.5</v>
      </c>
      <c r="F5056" s="41" t="n">
        <f aca="false">IF(A5056="","",INDEX(Assumptions!$B$16:$B$18,MATCH(C5056,Assumptions!$A$16:$A$18,0)))</f>
        <v>3</v>
      </c>
      <c r="G5056" s="42" t="n">
        <f aca="false">IF(A5056="","",WORKDAY(B5056,F5056))</f>
        <v>46300</v>
      </c>
    </row>
    <row r="5057" customFormat="false" ht="15" hidden="false" customHeight="false" outlineLevel="0" collapsed="false">
      <c r="A5057" s="37" t="n">
        <v>1005056</v>
      </c>
      <c r="B5057" s="38" t="n">
        <v>46295</v>
      </c>
      <c r="C5057" s="39" t="s">
        <v>69</v>
      </c>
      <c r="D5057" s="39" t="s">
        <v>31</v>
      </c>
      <c r="E5057" s="40" t="n">
        <v>1</v>
      </c>
      <c r="F5057" s="41" t="n">
        <f aca="false">IF(A5057="","",INDEX(Assumptions!$B$16:$B$18,MATCH(C5057,Assumptions!$A$16:$A$18,0)))</f>
        <v>3</v>
      </c>
      <c r="G5057" s="42" t="n">
        <f aca="false">IF(A5057="","",WORKDAY(B5057,F5057))</f>
        <v>46300</v>
      </c>
    </row>
    <row r="5058" customFormat="false" ht="15" hidden="false" customHeight="false" outlineLevel="0" collapsed="false">
      <c r="A5058" s="37" t="n">
        <v>1005057</v>
      </c>
      <c r="B5058" s="38" t="n">
        <v>46295</v>
      </c>
      <c r="C5058" s="39" t="s">
        <v>68</v>
      </c>
      <c r="D5058" s="39" t="s">
        <v>39</v>
      </c>
      <c r="E5058" s="40" t="n">
        <v>0.9</v>
      </c>
      <c r="F5058" s="41" t="n">
        <f aca="false">IF(A5058="","",INDEX(Assumptions!$B$16:$B$18,MATCH(C5058,Assumptions!$A$16:$A$18,0)))</f>
        <v>1</v>
      </c>
      <c r="G5058" s="42" t="n">
        <f aca="false">IF(A5058="","",WORKDAY(B5058,F5058))</f>
        <v>46296</v>
      </c>
    </row>
    <row r="5059" customFormat="false" ht="15" hidden="false" customHeight="false" outlineLevel="0" collapsed="false">
      <c r="A5059" s="37" t="n">
        <v>1005058</v>
      </c>
      <c r="B5059" s="38" t="n">
        <v>46295</v>
      </c>
      <c r="C5059" s="39" t="s">
        <v>68</v>
      </c>
      <c r="D5059" s="39" t="s">
        <v>33</v>
      </c>
      <c r="E5059" s="40" t="n">
        <v>2.6</v>
      </c>
      <c r="F5059" s="41" t="n">
        <f aca="false">IF(A5059="","",INDEX(Assumptions!$B$16:$B$18,MATCH(C5059,Assumptions!$A$16:$A$18,0)))</f>
        <v>1</v>
      </c>
      <c r="G5059" s="42" t="n">
        <f aca="false">IF(A5059="","",WORKDAY(B5059,F5059))</f>
        <v>46296</v>
      </c>
    </row>
    <row r="5060" customFormat="false" ht="15" hidden="false" customHeight="false" outlineLevel="0" collapsed="false">
      <c r="A5060" s="37" t="n">
        <v>1005059</v>
      </c>
      <c r="B5060" s="38" t="n">
        <v>46295</v>
      </c>
      <c r="C5060" s="39" t="s">
        <v>69</v>
      </c>
      <c r="D5060" s="39" t="s">
        <v>37</v>
      </c>
      <c r="E5060" s="40" t="n">
        <v>1.6</v>
      </c>
      <c r="F5060" s="41" t="n">
        <f aca="false">IF(A5060="","",INDEX(Assumptions!$B$16:$B$18,MATCH(C5060,Assumptions!$A$16:$A$18,0)))</f>
        <v>3</v>
      </c>
      <c r="G5060" s="42" t="n">
        <f aca="false">IF(A5060="","",WORKDAY(B5060,F5060))</f>
        <v>46300</v>
      </c>
    </row>
    <row r="5061" customFormat="false" ht="15" hidden="false" customHeight="false" outlineLevel="0" collapsed="false">
      <c r="A5061" s="37" t="n">
        <v>1005060</v>
      </c>
      <c r="B5061" s="38" t="n">
        <v>46295</v>
      </c>
      <c r="C5061" s="39" t="s">
        <v>69</v>
      </c>
      <c r="D5061" s="39" t="s">
        <v>39</v>
      </c>
      <c r="E5061" s="40" t="n">
        <v>1.9</v>
      </c>
      <c r="F5061" s="41" t="n">
        <f aca="false">IF(A5061="","",INDEX(Assumptions!$B$16:$B$18,MATCH(C5061,Assumptions!$A$16:$A$18,0)))</f>
        <v>3</v>
      </c>
      <c r="G5061" s="42" t="n">
        <f aca="false">IF(A5061="","",WORKDAY(B5061,F5061))</f>
        <v>46300</v>
      </c>
    </row>
    <row r="5062" customFormat="false" ht="15" hidden="false" customHeight="false" outlineLevel="0" collapsed="false">
      <c r="A5062" s="37" t="n">
        <v>1005061</v>
      </c>
      <c r="B5062" s="38" t="n">
        <v>46295</v>
      </c>
      <c r="C5062" s="39" t="s">
        <v>69</v>
      </c>
      <c r="D5062" s="39" t="s">
        <v>33</v>
      </c>
      <c r="E5062" s="40" t="n">
        <v>2.5</v>
      </c>
      <c r="F5062" s="41" t="n">
        <f aca="false">IF(A5062="","",INDEX(Assumptions!$B$16:$B$18,MATCH(C5062,Assumptions!$A$16:$A$18,0)))</f>
        <v>3</v>
      </c>
      <c r="G5062" s="42" t="n">
        <f aca="false">IF(A5062="","",WORKDAY(B5062,F5062))</f>
        <v>46300</v>
      </c>
    </row>
    <row r="5063" customFormat="false" ht="15" hidden="false" customHeight="false" outlineLevel="0" collapsed="false">
      <c r="A5063" s="37" t="n">
        <v>1005062</v>
      </c>
      <c r="B5063" s="38" t="n">
        <v>46295</v>
      </c>
      <c r="C5063" s="39" t="s">
        <v>70</v>
      </c>
      <c r="D5063" s="39" t="s">
        <v>37</v>
      </c>
      <c r="E5063" s="40" t="n">
        <v>1.1</v>
      </c>
      <c r="F5063" s="41" t="n">
        <f aca="false">IF(A5063="","",INDEX(Assumptions!$B$16:$B$18,MATCH(C5063,Assumptions!$A$16:$A$18,0)))</f>
        <v>5</v>
      </c>
      <c r="G5063" s="42" t="n">
        <f aca="false">IF(A5063="","",WORKDAY(B5063,F5063))</f>
        <v>46302</v>
      </c>
    </row>
    <row r="5064" customFormat="false" ht="15" hidden="false" customHeight="false" outlineLevel="0" collapsed="false">
      <c r="A5064" s="37" t="n">
        <v>1005063</v>
      </c>
      <c r="B5064" s="38" t="n">
        <v>46295</v>
      </c>
      <c r="C5064" s="39" t="s">
        <v>69</v>
      </c>
      <c r="D5064" s="39" t="s">
        <v>33</v>
      </c>
      <c r="E5064" s="40" t="n">
        <v>1.5</v>
      </c>
      <c r="F5064" s="41" t="n">
        <f aca="false">IF(A5064="","",INDEX(Assumptions!$B$16:$B$18,MATCH(C5064,Assumptions!$A$16:$A$18,0)))</f>
        <v>3</v>
      </c>
      <c r="G5064" s="42" t="n">
        <f aca="false">IF(A5064="","",WORKDAY(B5064,F5064))</f>
        <v>46300</v>
      </c>
    </row>
    <row r="5065" customFormat="false" ht="15" hidden="false" customHeight="false" outlineLevel="0" collapsed="false">
      <c r="A5065" s="37" t="n">
        <v>1005064</v>
      </c>
      <c r="B5065" s="38" t="n">
        <v>46295</v>
      </c>
      <c r="C5065" s="39" t="s">
        <v>70</v>
      </c>
      <c r="D5065" s="39" t="s">
        <v>33</v>
      </c>
      <c r="E5065" s="40" t="n">
        <v>3.2</v>
      </c>
      <c r="F5065" s="41" t="n">
        <f aca="false">IF(A5065="","",INDEX(Assumptions!$B$16:$B$18,MATCH(C5065,Assumptions!$A$16:$A$18,0)))</f>
        <v>5</v>
      </c>
      <c r="G5065" s="42" t="n">
        <f aca="false">IF(A5065="","",WORKDAY(B5065,F5065))</f>
        <v>46302</v>
      </c>
    </row>
    <row r="5066" customFormat="false" ht="15" hidden="false" customHeight="false" outlineLevel="0" collapsed="false">
      <c r="A5066" s="37" t="n">
        <v>1005065</v>
      </c>
      <c r="B5066" s="38" t="n">
        <v>46295</v>
      </c>
      <c r="C5066" s="39" t="s">
        <v>69</v>
      </c>
      <c r="D5066" s="39" t="s">
        <v>39</v>
      </c>
      <c r="E5066" s="40" t="n">
        <v>1.6</v>
      </c>
      <c r="F5066" s="41" t="n">
        <f aca="false">IF(A5066="","",INDEX(Assumptions!$B$16:$B$18,MATCH(C5066,Assumptions!$A$16:$A$18,0)))</f>
        <v>3</v>
      </c>
      <c r="G5066" s="42" t="n">
        <f aca="false">IF(A5066="","",WORKDAY(B5066,F5066))</f>
        <v>46300</v>
      </c>
    </row>
    <row r="5067" customFormat="false" ht="15" hidden="false" customHeight="false" outlineLevel="0" collapsed="false">
      <c r="A5067" s="37" t="n">
        <v>1005066</v>
      </c>
      <c r="B5067" s="38" t="n">
        <v>46295</v>
      </c>
      <c r="C5067" s="39" t="s">
        <v>68</v>
      </c>
      <c r="D5067" s="39" t="s">
        <v>31</v>
      </c>
      <c r="E5067" s="40" t="n">
        <v>3</v>
      </c>
      <c r="F5067" s="41" t="n">
        <f aca="false">IF(A5067="","",INDEX(Assumptions!$B$16:$B$18,MATCH(C5067,Assumptions!$A$16:$A$18,0)))</f>
        <v>1</v>
      </c>
      <c r="G5067" s="42" t="n">
        <f aca="false">IF(A5067="","",WORKDAY(B5067,F5067))</f>
        <v>46296</v>
      </c>
    </row>
    <row r="5068" customFormat="false" ht="15" hidden="false" customHeight="false" outlineLevel="0" collapsed="false">
      <c r="A5068" s="37" t="n">
        <v>1005067</v>
      </c>
      <c r="B5068" s="38" t="n">
        <v>46295</v>
      </c>
      <c r="C5068" s="39" t="s">
        <v>70</v>
      </c>
      <c r="D5068" s="39" t="s">
        <v>37</v>
      </c>
      <c r="E5068" s="40" t="n">
        <v>1.7</v>
      </c>
      <c r="F5068" s="41" t="n">
        <f aca="false">IF(A5068="","",INDEX(Assumptions!$B$16:$B$18,MATCH(C5068,Assumptions!$A$16:$A$18,0)))</f>
        <v>5</v>
      </c>
      <c r="G5068" s="42" t="n">
        <f aca="false">IF(A5068="","",WORKDAY(B5068,F5068))</f>
        <v>46302</v>
      </c>
    </row>
    <row r="5069" customFormat="false" ht="15" hidden="false" customHeight="false" outlineLevel="0" collapsed="false">
      <c r="A5069" s="37" t="n">
        <v>1005068</v>
      </c>
      <c r="B5069" s="38" t="n">
        <v>46295</v>
      </c>
      <c r="C5069" s="39" t="s">
        <v>70</v>
      </c>
      <c r="D5069" s="39" t="s">
        <v>31</v>
      </c>
      <c r="E5069" s="40" t="n">
        <v>0.5</v>
      </c>
      <c r="F5069" s="41" t="n">
        <f aca="false">IF(A5069="","",INDEX(Assumptions!$B$16:$B$18,MATCH(C5069,Assumptions!$A$16:$A$18,0)))</f>
        <v>5</v>
      </c>
      <c r="G5069" s="42" t="n">
        <f aca="false">IF(A5069="","",WORKDAY(B5069,F5069))</f>
        <v>46302</v>
      </c>
    </row>
    <row r="5070" customFormat="false" ht="15" hidden="false" customHeight="false" outlineLevel="0" collapsed="false">
      <c r="A5070" s="37" t="n">
        <v>1005069</v>
      </c>
      <c r="B5070" s="38" t="n">
        <v>46295</v>
      </c>
      <c r="C5070" s="39" t="s">
        <v>68</v>
      </c>
      <c r="D5070" s="39" t="s">
        <v>33</v>
      </c>
      <c r="E5070" s="40" t="n">
        <v>1.3</v>
      </c>
      <c r="F5070" s="41" t="n">
        <f aca="false">IF(A5070="","",INDEX(Assumptions!$B$16:$B$18,MATCH(C5070,Assumptions!$A$16:$A$18,0)))</f>
        <v>1</v>
      </c>
      <c r="G5070" s="42" t="n">
        <f aca="false">IF(A5070="","",WORKDAY(B5070,F5070))</f>
        <v>46296</v>
      </c>
    </row>
    <row r="5071" customFormat="false" ht="15" hidden="false" customHeight="false" outlineLevel="0" collapsed="false">
      <c r="A5071" s="37" t="n">
        <v>1005070</v>
      </c>
      <c r="B5071" s="38" t="n">
        <v>46295</v>
      </c>
      <c r="C5071" s="39" t="s">
        <v>68</v>
      </c>
      <c r="D5071" s="39" t="s">
        <v>37</v>
      </c>
      <c r="E5071" s="40" t="n">
        <v>2.9</v>
      </c>
      <c r="F5071" s="41" t="n">
        <f aca="false">IF(A5071="","",INDEX(Assumptions!$B$16:$B$18,MATCH(C5071,Assumptions!$A$16:$A$18,0)))</f>
        <v>1</v>
      </c>
      <c r="G5071" s="42" t="n">
        <f aca="false">IF(A5071="","",WORKDAY(B5071,F5071))</f>
        <v>46296</v>
      </c>
    </row>
    <row r="5072" customFormat="false" ht="15" hidden="false" customHeight="false" outlineLevel="0" collapsed="false">
      <c r="A5072" s="37" t="n">
        <v>1005071</v>
      </c>
      <c r="B5072" s="38" t="n">
        <v>46295</v>
      </c>
      <c r="C5072" s="39" t="s">
        <v>70</v>
      </c>
      <c r="D5072" s="39" t="s">
        <v>39</v>
      </c>
      <c r="E5072" s="40" t="n">
        <v>0.8</v>
      </c>
      <c r="F5072" s="41" t="n">
        <f aca="false">IF(A5072="","",INDEX(Assumptions!$B$16:$B$18,MATCH(C5072,Assumptions!$A$16:$A$18,0)))</f>
        <v>5</v>
      </c>
      <c r="G5072" s="42" t="n">
        <f aca="false">IF(A5072="","",WORKDAY(B5072,F5072))</f>
        <v>46302</v>
      </c>
    </row>
    <row r="5073" customFormat="false" ht="15" hidden="false" customHeight="false" outlineLevel="0" collapsed="false">
      <c r="A5073" s="37" t="n">
        <v>1005072</v>
      </c>
      <c r="B5073" s="38" t="n">
        <v>46296</v>
      </c>
      <c r="C5073" s="39" t="s">
        <v>70</v>
      </c>
      <c r="D5073" s="39" t="s">
        <v>39</v>
      </c>
      <c r="E5073" s="40" t="n">
        <v>1.7</v>
      </c>
      <c r="F5073" s="41" t="n">
        <f aca="false">IF(A5073="","",INDEX(Assumptions!$B$16:$B$18,MATCH(C5073,Assumptions!$A$16:$A$18,0)))</f>
        <v>5</v>
      </c>
      <c r="G5073" s="42" t="n">
        <f aca="false">IF(A5073="","",WORKDAY(B5073,F5073))</f>
        <v>46303</v>
      </c>
    </row>
    <row r="5074" customFormat="false" ht="15" hidden="false" customHeight="false" outlineLevel="0" collapsed="false">
      <c r="A5074" s="37" t="n">
        <v>1005073</v>
      </c>
      <c r="B5074" s="38" t="n">
        <v>46296</v>
      </c>
      <c r="C5074" s="39" t="s">
        <v>69</v>
      </c>
      <c r="D5074" s="39" t="s">
        <v>35</v>
      </c>
      <c r="E5074" s="40" t="n">
        <v>2.4</v>
      </c>
      <c r="F5074" s="41" t="n">
        <f aca="false">IF(A5074="","",INDEX(Assumptions!$B$16:$B$18,MATCH(C5074,Assumptions!$A$16:$A$18,0)))</f>
        <v>3</v>
      </c>
      <c r="G5074" s="42" t="n">
        <f aca="false">IF(A5074="","",WORKDAY(B5074,F5074))</f>
        <v>46301</v>
      </c>
    </row>
    <row r="5075" customFormat="false" ht="15" hidden="false" customHeight="false" outlineLevel="0" collapsed="false">
      <c r="A5075" s="37" t="n">
        <v>1005074</v>
      </c>
      <c r="B5075" s="38" t="n">
        <v>46296</v>
      </c>
      <c r="C5075" s="39" t="s">
        <v>68</v>
      </c>
      <c r="D5075" s="39" t="s">
        <v>37</v>
      </c>
      <c r="E5075" s="40" t="n">
        <v>6.3</v>
      </c>
      <c r="F5075" s="41" t="n">
        <f aca="false">IF(A5075="","",INDEX(Assumptions!$B$16:$B$18,MATCH(C5075,Assumptions!$A$16:$A$18,0)))</f>
        <v>1</v>
      </c>
      <c r="G5075" s="42" t="n">
        <f aca="false">IF(A5075="","",WORKDAY(B5075,F5075))</f>
        <v>46297</v>
      </c>
    </row>
    <row r="5076" customFormat="false" ht="15" hidden="false" customHeight="false" outlineLevel="0" collapsed="false">
      <c r="A5076" s="37" t="n">
        <v>1005075</v>
      </c>
      <c r="B5076" s="38" t="n">
        <v>46296</v>
      </c>
      <c r="C5076" s="39" t="s">
        <v>70</v>
      </c>
      <c r="D5076" s="39" t="s">
        <v>33</v>
      </c>
      <c r="E5076" s="40" t="n">
        <v>0.8</v>
      </c>
      <c r="F5076" s="41" t="n">
        <f aca="false">IF(A5076="","",INDEX(Assumptions!$B$16:$B$18,MATCH(C5076,Assumptions!$A$16:$A$18,0)))</f>
        <v>5</v>
      </c>
      <c r="G5076" s="42" t="n">
        <f aca="false">IF(A5076="","",WORKDAY(B5076,F5076))</f>
        <v>46303</v>
      </c>
    </row>
    <row r="5077" customFormat="false" ht="15" hidden="false" customHeight="false" outlineLevel="0" collapsed="false">
      <c r="A5077" s="37" t="n">
        <v>1005076</v>
      </c>
      <c r="B5077" s="38" t="n">
        <v>46296</v>
      </c>
      <c r="C5077" s="39" t="s">
        <v>69</v>
      </c>
      <c r="D5077" s="39" t="s">
        <v>37</v>
      </c>
      <c r="E5077" s="40" t="n">
        <v>1.2</v>
      </c>
      <c r="F5077" s="41" t="n">
        <f aca="false">IF(A5077="","",INDEX(Assumptions!$B$16:$B$18,MATCH(C5077,Assumptions!$A$16:$A$18,0)))</f>
        <v>3</v>
      </c>
      <c r="G5077" s="42" t="n">
        <f aca="false">IF(A5077="","",WORKDAY(B5077,F5077))</f>
        <v>46301</v>
      </c>
    </row>
    <row r="5078" customFormat="false" ht="15" hidden="false" customHeight="false" outlineLevel="0" collapsed="false">
      <c r="A5078" s="37" t="n">
        <v>1005077</v>
      </c>
      <c r="B5078" s="38" t="n">
        <v>46296</v>
      </c>
      <c r="C5078" s="39" t="s">
        <v>68</v>
      </c>
      <c r="D5078" s="39" t="s">
        <v>37</v>
      </c>
      <c r="E5078" s="40" t="n">
        <v>3.9</v>
      </c>
      <c r="F5078" s="41" t="n">
        <f aca="false">IF(A5078="","",INDEX(Assumptions!$B$16:$B$18,MATCH(C5078,Assumptions!$A$16:$A$18,0)))</f>
        <v>1</v>
      </c>
      <c r="G5078" s="42" t="n">
        <f aca="false">IF(A5078="","",WORKDAY(B5078,F5078))</f>
        <v>46297</v>
      </c>
    </row>
    <row r="5079" customFormat="false" ht="15" hidden="false" customHeight="false" outlineLevel="0" collapsed="false">
      <c r="A5079" s="37" t="n">
        <v>1005078</v>
      </c>
      <c r="B5079" s="38" t="n">
        <v>46296</v>
      </c>
      <c r="C5079" s="39" t="s">
        <v>68</v>
      </c>
      <c r="D5079" s="39" t="s">
        <v>31</v>
      </c>
      <c r="E5079" s="40" t="n">
        <v>1.5</v>
      </c>
      <c r="F5079" s="41" t="n">
        <f aca="false">IF(A5079="","",INDEX(Assumptions!$B$16:$B$18,MATCH(C5079,Assumptions!$A$16:$A$18,0)))</f>
        <v>1</v>
      </c>
      <c r="G5079" s="42" t="n">
        <f aca="false">IF(A5079="","",WORKDAY(B5079,F5079))</f>
        <v>46297</v>
      </c>
    </row>
    <row r="5080" customFormat="false" ht="15" hidden="false" customHeight="false" outlineLevel="0" collapsed="false">
      <c r="A5080" s="37" t="n">
        <v>1005079</v>
      </c>
      <c r="B5080" s="38" t="n">
        <v>46296</v>
      </c>
      <c r="C5080" s="39" t="s">
        <v>69</v>
      </c>
      <c r="D5080" s="39" t="s">
        <v>31</v>
      </c>
      <c r="E5080" s="40" t="n">
        <v>5.7</v>
      </c>
      <c r="F5080" s="41" t="n">
        <f aca="false">IF(A5080="","",INDEX(Assumptions!$B$16:$B$18,MATCH(C5080,Assumptions!$A$16:$A$18,0)))</f>
        <v>3</v>
      </c>
      <c r="G5080" s="42" t="n">
        <f aca="false">IF(A5080="","",WORKDAY(B5080,F5080))</f>
        <v>46301</v>
      </c>
    </row>
    <row r="5081" customFormat="false" ht="15" hidden="false" customHeight="false" outlineLevel="0" collapsed="false">
      <c r="A5081" s="37" t="n">
        <v>1005080</v>
      </c>
      <c r="B5081" s="38" t="n">
        <v>46296</v>
      </c>
      <c r="C5081" s="39" t="s">
        <v>68</v>
      </c>
      <c r="D5081" s="39" t="s">
        <v>31</v>
      </c>
      <c r="E5081" s="40" t="n">
        <v>0.7</v>
      </c>
      <c r="F5081" s="41" t="n">
        <f aca="false">IF(A5081="","",INDEX(Assumptions!$B$16:$B$18,MATCH(C5081,Assumptions!$A$16:$A$18,0)))</f>
        <v>1</v>
      </c>
      <c r="G5081" s="42" t="n">
        <f aca="false">IF(A5081="","",WORKDAY(B5081,F5081))</f>
        <v>46297</v>
      </c>
    </row>
    <row r="5082" customFormat="false" ht="15" hidden="false" customHeight="false" outlineLevel="0" collapsed="false">
      <c r="A5082" s="37" t="n">
        <v>1005081</v>
      </c>
      <c r="B5082" s="38" t="n">
        <v>46296</v>
      </c>
      <c r="C5082" s="39" t="s">
        <v>68</v>
      </c>
      <c r="D5082" s="39" t="s">
        <v>33</v>
      </c>
      <c r="E5082" s="40" t="n">
        <v>1.1</v>
      </c>
      <c r="F5082" s="41" t="n">
        <f aca="false">IF(A5082="","",INDEX(Assumptions!$B$16:$B$18,MATCH(C5082,Assumptions!$A$16:$A$18,0)))</f>
        <v>1</v>
      </c>
      <c r="G5082" s="42" t="n">
        <f aca="false">IF(A5082="","",WORKDAY(B5082,F5082))</f>
        <v>46297</v>
      </c>
    </row>
    <row r="5083" customFormat="false" ht="15" hidden="false" customHeight="false" outlineLevel="0" collapsed="false">
      <c r="A5083" s="37" t="n">
        <v>1005082</v>
      </c>
      <c r="B5083" s="38" t="n">
        <v>46296</v>
      </c>
      <c r="C5083" s="39" t="s">
        <v>70</v>
      </c>
      <c r="D5083" s="39" t="s">
        <v>33</v>
      </c>
      <c r="E5083" s="40" t="n">
        <v>2.1</v>
      </c>
      <c r="F5083" s="41" t="n">
        <f aca="false">IF(A5083="","",INDEX(Assumptions!$B$16:$B$18,MATCH(C5083,Assumptions!$A$16:$A$18,0)))</f>
        <v>5</v>
      </c>
      <c r="G5083" s="42" t="n">
        <f aca="false">IF(A5083="","",WORKDAY(B5083,F5083))</f>
        <v>46303</v>
      </c>
    </row>
    <row r="5084" customFormat="false" ht="15" hidden="false" customHeight="false" outlineLevel="0" collapsed="false">
      <c r="A5084" s="37" t="n">
        <v>1005083</v>
      </c>
      <c r="B5084" s="38" t="n">
        <v>46296</v>
      </c>
      <c r="C5084" s="39" t="s">
        <v>69</v>
      </c>
      <c r="D5084" s="39" t="s">
        <v>39</v>
      </c>
      <c r="E5084" s="40" t="n">
        <v>1.2</v>
      </c>
      <c r="F5084" s="41" t="n">
        <f aca="false">IF(A5084="","",INDEX(Assumptions!$B$16:$B$18,MATCH(C5084,Assumptions!$A$16:$A$18,0)))</f>
        <v>3</v>
      </c>
      <c r="G5084" s="42" t="n">
        <f aca="false">IF(A5084="","",WORKDAY(B5084,F5084))</f>
        <v>46301</v>
      </c>
    </row>
    <row r="5085" customFormat="false" ht="15" hidden="false" customHeight="false" outlineLevel="0" collapsed="false">
      <c r="A5085" s="37" t="n">
        <v>1005084</v>
      </c>
      <c r="B5085" s="38" t="n">
        <v>46296</v>
      </c>
      <c r="C5085" s="39" t="s">
        <v>69</v>
      </c>
      <c r="D5085" s="39" t="s">
        <v>39</v>
      </c>
      <c r="E5085" s="40" t="n">
        <v>2.6</v>
      </c>
      <c r="F5085" s="41" t="n">
        <f aca="false">IF(A5085="","",INDEX(Assumptions!$B$16:$B$18,MATCH(C5085,Assumptions!$A$16:$A$18,0)))</f>
        <v>3</v>
      </c>
      <c r="G5085" s="42" t="n">
        <f aca="false">IF(A5085="","",WORKDAY(B5085,F5085))</f>
        <v>46301</v>
      </c>
    </row>
    <row r="5086" customFormat="false" ht="15" hidden="false" customHeight="false" outlineLevel="0" collapsed="false">
      <c r="A5086" s="37" t="n">
        <v>1005085</v>
      </c>
      <c r="B5086" s="38" t="n">
        <v>46296</v>
      </c>
      <c r="C5086" s="39" t="s">
        <v>70</v>
      </c>
      <c r="D5086" s="39" t="s">
        <v>39</v>
      </c>
      <c r="E5086" s="40" t="n">
        <v>1.1</v>
      </c>
      <c r="F5086" s="41" t="n">
        <f aca="false">IF(A5086="","",INDEX(Assumptions!$B$16:$B$18,MATCH(C5086,Assumptions!$A$16:$A$18,0)))</f>
        <v>5</v>
      </c>
      <c r="G5086" s="42" t="n">
        <f aca="false">IF(A5086="","",WORKDAY(B5086,F5086))</f>
        <v>46303</v>
      </c>
    </row>
    <row r="5087" customFormat="false" ht="15" hidden="false" customHeight="false" outlineLevel="0" collapsed="false">
      <c r="A5087" s="37" t="n">
        <v>1005086</v>
      </c>
      <c r="B5087" s="38" t="n">
        <v>46296</v>
      </c>
      <c r="C5087" s="39" t="s">
        <v>69</v>
      </c>
      <c r="D5087" s="39" t="s">
        <v>31</v>
      </c>
      <c r="E5087" s="40" t="n">
        <v>1.5</v>
      </c>
      <c r="F5087" s="41" t="n">
        <f aca="false">IF(A5087="","",INDEX(Assumptions!$B$16:$B$18,MATCH(C5087,Assumptions!$A$16:$A$18,0)))</f>
        <v>3</v>
      </c>
      <c r="G5087" s="42" t="n">
        <f aca="false">IF(A5087="","",WORKDAY(B5087,F5087))</f>
        <v>46301</v>
      </c>
    </row>
    <row r="5088" customFormat="false" ht="15" hidden="false" customHeight="false" outlineLevel="0" collapsed="false">
      <c r="A5088" s="37" t="n">
        <v>1005087</v>
      </c>
      <c r="B5088" s="38" t="n">
        <v>46296</v>
      </c>
      <c r="C5088" s="39" t="s">
        <v>68</v>
      </c>
      <c r="D5088" s="39" t="s">
        <v>37</v>
      </c>
      <c r="E5088" s="40" t="n">
        <v>1.2</v>
      </c>
      <c r="F5088" s="41" t="n">
        <f aca="false">IF(A5088="","",INDEX(Assumptions!$B$16:$B$18,MATCH(C5088,Assumptions!$A$16:$A$18,0)))</f>
        <v>1</v>
      </c>
      <c r="G5088" s="42" t="n">
        <f aca="false">IF(A5088="","",WORKDAY(B5088,F5088))</f>
        <v>46297</v>
      </c>
    </row>
    <row r="5089" customFormat="false" ht="15" hidden="false" customHeight="false" outlineLevel="0" collapsed="false">
      <c r="A5089" s="37" t="n">
        <v>1005088</v>
      </c>
      <c r="B5089" s="38" t="n">
        <v>46296</v>
      </c>
      <c r="C5089" s="39" t="s">
        <v>69</v>
      </c>
      <c r="D5089" s="39" t="s">
        <v>39</v>
      </c>
      <c r="E5089" s="40" t="n">
        <v>2.3</v>
      </c>
      <c r="F5089" s="41" t="n">
        <f aca="false">IF(A5089="","",INDEX(Assumptions!$B$16:$B$18,MATCH(C5089,Assumptions!$A$16:$A$18,0)))</f>
        <v>3</v>
      </c>
      <c r="G5089" s="42" t="n">
        <f aca="false">IF(A5089="","",WORKDAY(B5089,F5089))</f>
        <v>46301</v>
      </c>
    </row>
    <row r="5090" customFormat="false" ht="15" hidden="false" customHeight="false" outlineLevel="0" collapsed="false">
      <c r="A5090" s="37" t="n">
        <v>1005089</v>
      </c>
      <c r="B5090" s="38" t="n">
        <v>46296</v>
      </c>
      <c r="C5090" s="39" t="s">
        <v>69</v>
      </c>
      <c r="D5090" s="39" t="s">
        <v>39</v>
      </c>
      <c r="E5090" s="40" t="n">
        <v>1.7</v>
      </c>
      <c r="F5090" s="41" t="n">
        <f aca="false">IF(A5090="","",INDEX(Assumptions!$B$16:$B$18,MATCH(C5090,Assumptions!$A$16:$A$18,0)))</f>
        <v>3</v>
      </c>
      <c r="G5090" s="42" t="n">
        <f aca="false">IF(A5090="","",WORKDAY(B5090,F5090))</f>
        <v>46301</v>
      </c>
    </row>
    <row r="5091" customFormat="false" ht="15" hidden="false" customHeight="false" outlineLevel="0" collapsed="false">
      <c r="A5091" s="37" t="n">
        <v>1005090</v>
      </c>
      <c r="B5091" s="38" t="n">
        <v>46296</v>
      </c>
      <c r="C5091" s="39" t="s">
        <v>68</v>
      </c>
      <c r="D5091" s="39" t="s">
        <v>31</v>
      </c>
      <c r="E5091" s="40" t="n">
        <v>0.7</v>
      </c>
      <c r="F5091" s="41" t="n">
        <f aca="false">IF(A5091="","",INDEX(Assumptions!$B$16:$B$18,MATCH(C5091,Assumptions!$A$16:$A$18,0)))</f>
        <v>1</v>
      </c>
      <c r="G5091" s="42" t="n">
        <f aca="false">IF(A5091="","",WORKDAY(B5091,F5091))</f>
        <v>46297</v>
      </c>
    </row>
    <row r="5092" customFormat="false" ht="15" hidden="false" customHeight="false" outlineLevel="0" collapsed="false">
      <c r="A5092" s="37" t="n">
        <v>1005091</v>
      </c>
      <c r="B5092" s="38" t="n">
        <v>46296</v>
      </c>
      <c r="C5092" s="39" t="s">
        <v>68</v>
      </c>
      <c r="D5092" s="39" t="s">
        <v>35</v>
      </c>
      <c r="E5092" s="40" t="n">
        <v>2.7</v>
      </c>
      <c r="F5092" s="41" t="n">
        <f aca="false">IF(A5092="","",INDEX(Assumptions!$B$16:$B$18,MATCH(C5092,Assumptions!$A$16:$A$18,0)))</f>
        <v>1</v>
      </c>
      <c r="G5092" s="42" t="n">
        <f aca="false">IF(A5092="","",WORKDAY(B5092,F5092))</f>
        <v>46297</v>
      </c>
    </row>
    <row r="5093" customFormat="false" ht="15" hidden="false" customHeight="false" outlineLevel="0" collapsed="false">
      <c r="A5093" s="37" t="n">
        <v>1005092</v>
      </c>
      <c r="B5093" s="38" t="n">
        <v>46296</v>
      </c>
      <c r="C5093" s="39" t="s">
        <v>69</v>
      </c>
      <c r="D5093" s="39" t="s">
        <v>39</v>
      </c>
      <c r="E5093" s="40" t="n">
        <v>4</v>
      </c>
      <c r="F5093" s="41" t="n">
        <f aca="false">IF(A5093="","",INDEX(Assumptions!$B$16:$B$18,MATCH(C5093,Assumptions!$A$16:$A$18,0)))</f>
        <v>3</v>
      </c>
      <c r="G5093" s="42" t="n">
        <f aca="false">IF(A5093="","",WORKDAY(B5093,F5093))</f>
        <v>46301</v>
      </c>
    </row>
    <row r="5094" customFormat="false" ht="15" hidden="false" customHeight="false" outlineLevel="0" collapsed="false">
      <c r="A5094" s="37" t="n">
        <v>1005093</v>
      </c>
      <c r="B5094" s="38" t="n">
        <v>46296</v>
      </c>
      <c r="C5094" s="39" t="s">
        <v>69</v>
      </c>
      <c r="D5094" s="39" t="s">
        <v>31</v>
      </c>
      <c r="E5094" s="40" t="n">
        <v>3.1</v>
      </c>
      <c r="F5094" s="41" t="n">
        <f aca="false">IF(A5094="","",INDEX(Assumptions!$B$16:$B$18,MATCH(C5094,Assumptions!$A$16:$A$18,0)))</f>
        <v>3</v>
      </c>
      <c r="G5094" s="42" t="n">
        <f aca="false">IF(A5094="","",WORKDAY(B5094,F5094))</f>
        <v>46301</v>
      </c>
    </row>
    <row r="5095" customFormat="false" ht="15" hidden="false" customHeight="false" outlineLevel="0" collapsed="false">
      <c r="A5095" s="37" t="n">
        <v>1005094</v>
      </c>
      <c r="B5095" s="38" t="n">
        <v>46296</v>
      </c>
      <c r="C5095" s="39" t="s">
        <v>69</v>
      </c>
      <c r="D5095" s="39" t="s">
        <v>31</v>
      </c>
      <c r="E5095" s="40" t="n">
        <v>2.6</v>
      </c>
      <c r="F5095" s="41" t="n">
        <f aca="false">IF(A5095="","",INDEX(Assumptions!$B$16:$B$18,MATCH(C5095,Assumptions!$A$16:$A$18,0)))</f>
        <v>3</v>
      </c>
      <c r="G5095" s="42" t="n">
        <f aca="false">IF(A5095="","",WORKDAY(B5095,F5095))</f>
        <v>46301</v>
      </c>
    </row>
    <row r="5096" customFormat="false" ht="15" hidden="false" customHeight="false" outlineLevel="0" collapsed="false">
      <c r="A5096" s="37" t="n">
        <v>1005095</v>
      </c>
      <c r="B5096" s="38" t="n">
        <v>46296</v>
      </c>
      <c r="C5096" s="39" t="s">
        <v>69</v>
      </c>
      <c r="D5096" s="39" t="s">
        <v>31</v>
      </c>
      <c r="E5096" s="40" t="n">
        <v>0.5</v>
      </c>
      <c r="F5096" s="41" t="n">
        <f aca="false">IF(A5096="","",INDEX(Assumptions!$B$16:$B$18,MATCH(C5096,Assumptions!$A$16:$A$18,0)))</f>
        <v>3</v>
      </c>
      <c r="G5096" s="42" t="n">
        <f aca="false">IF(A5096="","",WORKDAY(B5096,F5096))</f>
        <v>46301</v>
      </c>
    </row>
    <row r="5097" customFormat="false" ht="15" hidden="false" customHeight="false" outlineLevel="0" collapsed="false">
      <c r="A5097" s="37" t="n">
        <v>1005096</v>
      </c>
      <c r="B5097" s="38" t="n">
        <v>46296</v>
      </c>
      <c r="C5097" s="39" t="s">
        <v>68</v>
      </c>
      <c r="D5097" s="39" t="s">
        <v>37</v>
      </c>
      <c r="E5097" s="40" t="n">
        <v>2.7</v>
      </c>
      <c r="F5097" s="41" t="n">
        <f aca="false">IF(A5097="","",INDEX(Assumptions!$B$16:$B$18,MATCH(C5097,Assumptions!$A$16:$A$18,0)))</f>
        <v>1</v>
      </c>
      <c r="G5097" s="42" t="n">
        <f aca="false">IF(A5097="","",WORKDAY(B5097,F5097))</f>
        <v>46297</v>
      </c>
    </row>
    <row r="5098" customFormat="false" ht="15" hidden="false" customHeight="false" outlineLevel="0" collapsed="false">
      <c r="A5098" s="37" t="n">
        <v>1005097</v>
      </c>
      <c r="B5098" s="38" t="n">
        <v>46296</v>
      </c>
      <c r="C5098" s="39" t="s">
        <v>70</v>
      </c>
      <c r="D5098" s="39" t="s">
        <v>39</v>
      </c>
      <c r="E5098" s="40" t="n">
        <v>2.9</v>
      </c>
      <c r="F5098" s="41" t="n">
        <f aca="false">IF(A5098="","",INDEX(Assumptions!$B$16:$B$18,MATCH(C5098,Assumptions!$A$16:$A$18,0)))</f>
        <v>5</v>
      </c>
      <c r="G5098" s="42" t="n">
        <f aca="false">IF(A5098="","",WORKDAY(B5098,F5098))</f>
        <v>46303</v>
      </c>
    </row>
    <row r="5099" customFormat="false" ht="15" hidden="false" customHeight="false" outlineLevel="0" collapsed="false">
      <c r="A5099" s="37" t="n">
        <v>1005098</v>
      </c>
      <c r="B5099" s="38" t="n">
        <v>46296</v>
      </c>
      <c r="C5099" s="39" t="s">
        <v>69</v>
      </c>
      <c r="D5099" s="39" t="s">
        <v>31</v>
      </c>
      <c r="E5099" s="40" t="n">
        <v>1.6</v>
      </c>
      <c r="F5099" s="41" t="n">
        <f aca="false">IF(A5099="","",INDEX(Assumptions!$B$16:$B$18,MATCH(C5099,Assumptions!$A$16:$A$18,0)))</f>
        <v>3</v>
      </c>
      <c r="G5099" s="42" t="n">
        <f aca="false">IF(A5099="","",WORKDAY(B5099,F5099))</f>
        <v>46301</v>
      </c>
    </row>
    <row r="5100" customFormat="false" ht="15" hidden="false" customHeight="false" outlineLevel="0" collapsed="false">
      <c r="A5100" s="37" t="n">
        <v>1005099</v>
      </c>
      <c r="B5100" s="38" t="n">
        <v>46296</v>
      </c>
      <c r="C5100" s="39" t="s">
        <v>70</v>
      </c>
      <c r="D5100" s="39" t="s">
        <v>31</v>
      </c>
      <c r="E5100" s="40" t="n">
        <v>6.3</v>
      </c>
      <c r="F5100" s="41" t="n">
        <f aca="false">IF(A5100="","",INDEX(Assumptions!$B$16:$B$18,MATCH(C5100,Assumptions!$A$16:$A$18,0)))</f>
        <v>5</v>
      </c>
      <c r="G5100" s="42" t="n">
        <f aca="false">IF(A5100="","",WORKDAY(B5100,F5100))</f>
        <v>46303</v>
      </c>
    </row>
    <row r="5101" customFormat="false" ht="15" hidden="false" customHeight="false" outlineLevel="0" collapsed="false">
      <c r="A5101" s="37" t="n">
        <v>1005100</v>
      </c>
      <c r="B5101" s="38" t="n">
        <v>46296</v>
      </c>
      <c r="C5101" s="39" t="s">
        <v>69</v>
      </c>
      <c r="D5101" s="39" t="s">
        <v>39</v>
      </c>
      <c r="E5101" s="40" t="n">
        <v>7.6</v>
      </c>
      <c r="F5101" s="41" t="n">
        <f aca="false">IF(A5101="","",INDEX(Assumptions!$B$16:$B$18,MATCH(C5101,Assumptions!$A$16:$A$18,0)))</f>
        <v>3</v>
      </c>
      <c r="G5101" s="42" t="n">
        <f aca="false">IF(A5101="","",WORKDAY(B5101,F5101))</f>
        <v>46301</v>
      </c>
    </row>
    <row r="5102" customFormat="false" ht="15" hidden="false" customHeight="false" outlineLevel="0" collapsed="false">
      <c r="A5102" s="37" t="n">
        <v>1005101</v>
      </c>
      <c r="B5102" s="38" t="n">
        <v>46296</v>
      </c>
      <c r="C5102" s="39" t="s">
        <v>69</v>
      </c>
      <c r="D5102" s="39" t="s">
        <v>35</v>
      </c>
      <c r="E5102" s="40" t="n">
        <v>3.7</v>
      </c>
      <c r="F5102" s="41" t="n">
        <f aca="false">IF(A5102="","",INDEX(Assumptions!$B$16:$B$18,MATCH(C5102,Assumptions!$A$16:$A$18,0)))</f>
        <v>3</v>
      </c>
      <c r="G5102" s="42" t="n">
        <f aca="false">IF(A5102="","",WORKDAY(B5102,F5102))</f>
        <v>46301</v>
      </c>
    </row>
    <row r="5103" customFormat="false" ht="15" hidden="false" customHeight="false" outlineLevel="0" collapsed="false">
      <c r="A5103" s="37" t="n">
        <v>1005102</v>
      </c>
      <c r="B5103" s="38" t="n">
        <v>46296</v>
      </c>
      <c r="C5103" s="39" t="s">
        <v>69</v>
      </c>
      <c r="D5103" s="39" t="s">
        <v>31</v>
      </c>
      <c r="E5103" s="40" t="n">
        <v>1.9</v>
      </c>
      <c r="F5103" s="41" t="n">
        <f aca="false">IF(A5103="","",INDEX(Assumptions!$B$16:$B$18,MATCH(C5103,Assumptions!$A$16:$A$18,0)))</f>
        <v>3</v>
      </c>
      <c r="G5103" s="42" t="n">
        <f aca="false">IF(A5103="","",WORKDAY(B5103,F5103))</f>
        <v>46301</v>
      </c>
    </row>
    <row r="5104" customFormat="false" ht="15" hidden="false" customHeight="false" outlineLevel="0" collapsed="false">
      <c r="A5104" s="37" t="n">
        <v>1005103</v>
      </c>
      <c r="B5104" s="38" t="n">
        <v>46296</v>
      </c>
      <c r="C5104" s="39" t="s">
        <v>69</v>
      </c>
      <c r="D5104" s="39" t="s">
        <v>31</v>
      </c>
      <c r="E5104" s="40" t="n">
        <v>1.6</v>
      </c>
      <c r="F5104" s="41" t="n">
        <f aca="false">IF(A5104="","",INDEX(Assumptions!$B$16:$B$18,MATCH(C5104,Assumptions!$A$16:$A$18,0)))</f>
        <v>3</v>
      </c>
      <c r="G5104" s="42" t="n">
        <f aca="false">IF(A5104="","",WORKDAY(B5104,F5104))</f>
        <v>46301</v>
      </c>
    </row>
    <row r="5105" customFormat="false" ht="15" hidden="false" customHeight="false" outlineLevel="0" collapsed="false">
      <c r="A5105" s="37" t="n">
        <v>1005104</v>
      </c>
      <c r="B5105" s="38" t="n">
        <v>46296</v>
      </c>
      <c r="C5105" s="39" t="s">
        <v>69</v>
      </c>
      <c r="D5105" s="39" t="s">
        <v>33</v>
      </c>
      <c r="E5105" s="40" t="n">
        <v>3.5</v>
      </c>
      <c r="F5105" s="41" t="n">
        <f aca="false">IF(A5105="","",INDEX(Assumptions!$B$16:$B$18,MATCH(C5105,Assumptions!$A$16:$A$18,0)))</f>
        <v>3</v>
      </c>
      <c r="G5105" s="42" t="n">
        <f aca="false">IF(A5105="","",WORKDAY(B5105,F5105))</f>
        <v>46301</v>
      </c>
    </row>
    <row r="5106" customFormat="false" ht="15" hidden="false" customHeight="false" outlineLevel="0" collapsed="false">
      <c r="A5106" s="37" t="n">
        <v>1005105</v>
      </c>
      <c r="B5106" s="38" t="n">
        <v>46296</v>
      </c>
      <c r="C5106" s="39" t="s">
        <v>70</v>
      </c>
      <c r="D5106" s="39" t="s">
        <v>35</v>
      </c>
      <c r="E5106" s="40" t="n">
        <v>1.7</v>
      </c>
      <c r="F5106" s="41" t="n">
        <f aca="false">IF(A5106="","",INDEX(Assumptions!$B$16:$B$18,MATCH(C5106,Assumptions!$A$16:$A$18,0)))</f>
        <v>5</v>
      </c>
      <c r="G5106" s="42" t="n">
        <f aca="false">IF(A5106="","",WORKDAY(B5106,F5106))</f>
        <v>46303</v>
      </c>
    </row>
    <row r="5107" customFormat="false" ht="15" hidden="false" customHeight="false" outlineLevel="0" collapsed="false">
      <c r="A5107" s="37" t="n">
        <v>1005106</v>
      </c>
      <c r="B5107" s="38" t="n">
        <v>46296</v>
      </c>
      <c r="C5107" s="39" t="s">
        <v>70</v>
      </c>
      <c r="D5107" s="39" t="s">
        <v>39</v>
      </c>
      <c r="E5107" s="40" t="n">
        <v>1</v>
      </c>
      <c r="F5107" s="41" t="n">
        <f aca="false">IF(A5107="","",INDEX(Assumptions!$B$16:$B$18,MATCH(C5107,Assumptions!$A$16:$A$18,0)))</f>
        <v>5</v>
      </c>
      <c r="G5107" s="42" t="n">
        <f aca="false">IF(A5107="","",WORKDAY(B5107,F5107))</f>
        <v>46303</v>
      </c>
    </row>
    <row r="5108" customFormat="false" ht="15" hidden="false" customHeight="false" outlineLevel="0" collapsed="false">
      <c r="A5108" s="37" t="n">
        <v>1005107</v>
      </c>
      <c r="B5108" s="38" t="n">
        <v>46296</v>
      </c>
      <c r="C5108" s="39" t="s">
        <v>68</v>
      </c>
      <c r="D5108" s="39" t="s">
        <v>39</v>
      </c>
      <c r="E5108" s="40" t="n">
        <v>0.4</v>
      </c>
      <c r="F5108" s="41" t="n">
        <f aca="false">IF(A5108="","",INDEX(Assumptions!$B$16:$B$18,MATCH(C5108,Assumptions!$A$16:$A$18,0)))</f>
        <v>1</v>
      </c>
      <c r="G5108" s="42" t="n">
        <f aca="false">IF(A5108="","",WORKDAY(B5108,F5108))</f>
        <v>46297</v>
      </c>
    </row>
    <row r="5109" customFormat="false" ht="15" hidden="false" customHeight="false" outlineLevel="0" collapsed="false">
      <c r="A5109" s="37" t="n">
        <v>1005108</v>
      </c>
      <c r="B5109" s="38" t="n">
        <v>46296</v>
      </c>
      <c r="C5109" s="39" t="s">
        <v>69</v>
      </c>
      <c r="D5109" s="39" t="s">
        <v>33</v>
      </c>
      <c r="E5109" s="40" t="n">
        <v>1.2</v>
      </c>
      <c r="F5109" s="41" t="n">
        <f aca="false">IF(A5109="","",INDEX(Assumptions!$B$16:$B$18,MATCH(C5109,Assumptions!$A$16:$A$18,0)))</f>
        <v>3</v>
      </c>
      <c r="G5109" s="42" t="n">
        <f aca="false">IF(A5109="","",WORKDAY(B5109,F5109))</f>
        <v>46301</v>
      </c>
    </row>
    <row r="5110" customFormat="false" ht="15" hidden="false" customHeight="false" outlineLevel="0" collapsed="false">
      <c r="A5110" s="37" t="n">
        <v>1005109</v>
      </c>
      <c r="B5110" s="38" t="n">
        <v>46296</v>
      </c>
      <c r="C5110" s="39" t="s">
        <v>69</v>
      </c>
      <c r="D5110" s="39" t="s">
        <v>35</v>
      </c>
      <c r="E5110" s="40" t="n">
        <v>2.4</v>
      </c>
      <c r="F5110" s="41" t="n">
        <f aca="false">IF(A5110="","",INDEX(Assumptions!$B$16:$B$18,MATCH(C5110,Assumptions!$A$16:$A$18,0)))</f>
        <v>3</v>
      </c>
      <c r="G5110" s="42" t="n">
        <f aca="false">IF(A5110="","",WORKDAY(B5110,F5110))</f>
        <v>46301</v>
      </c>
    </row>
    <row r="5111" customFormat="false" ht="15" hidden="false" customHeight="false" outlineLevel="0" collapsed="false">
      <c r="A5111" s="37" t="n">
        <v>1005110</v>
      </c>
      <c r="B5111" s="38" t="n">
        <v>46296</v>
      </c>
      <c r="C5111" s="39" t="s">
        <v>69</v>
      </c>
      <c r="D5111" s="39" t="s">
        <v>39</v>
      </c>
      <c r="E5111" s="40" t="n">
        <v>1.6</v>
      </c>
      <c r="F5111" s="41" t="n">
        <f aca="false">IF(A5111="","",INDEX(Assumptions!$B$16:$B$18,MATCH(C5111,Assumptions!$A$16:$A$18,0)))</f>
        <v>3</v>
      </c>
      <c r="G5111" s="42" t="n">
        <f aca="false">IF(A5111="","",WORKDAY(B5111,F5111))</f>
        <v>46301</v>
      </c>
    </row>
    <row r="5112" customFormat="false" ht="15" hidden="false" customHeight="false" outlineLevel="0" collapsed="false">
      <c r="A5112" s="37" t="n">
        <v>1005111</v>
      </c>
      <c r="B5112" s="38" t="n">
        <v>46296</v>
      </c>
      <c r="C5112" s="39" t="s">
        <v>69</v>
      </c>
      <c r="D5112" s="39" t="s">
        <v>31</v>
      </c>
      <c r="E5112" s="40" t="n">
        <v>5.4</v>
      </c>
      <c r="F5112" s="41" t="n">
        <f aca="false">IF(A5112="","",INDEX(Assumptions!$B$16:$B$18,MATCH(C5112,Assumptions!$A$16:$A$18,0)))</f>
        <v>3</v>
      </c>
      <c r="G5112" s="42" t="n">
        <f aca="false">IF(A5112="","",WORKDAY(B5112,F5112))</f>
        <v>46301</v>
      </c>
    </row>
    <row r="5113" customFormat="false" ht="15" hidden="false" customHeight="false" outlineLevel="0" collapsed="false">
      <c r="A5113" s="37" t="n">
        <v>1005112</v>
      </c>
      <c r="B5113" s="38" t="n">
        <v>46296</v>
      </c>
      <c r="C5113" s="39" t="s">
        <v>70</v>
      </c>
      <c r="D5113" s="39" t="s">
        <v>31</v>
      </c>
      <c r="E5113" s="40" t="n">
        <v>2</v>
      </c>
      <c r="F5113" s="41" t="n">
        <f aca="false">IF(A5113="","",INDEX(Assumptions!$B$16:$B$18,MATCH(C5113,Assumptions!$A$16:$A$18,0)))</f>
        <v>5</v>
      </c>
      <c r="G5113" s="42" t="n">
        <f aca="false">IF(A5113="","",WORKDAY(B5113,F5113))</f>
        <v>46303</v>
      </c>
    </row>
    <row r="5114" customFormat="false" ht="15" hidden="false" customHeight="false" outlineLevel="0" collapsed="false">
      <c r="A5114" s="37" t="n">
        <v>1005113</v>
      </c>
      <c r="B5114" s="38" t="n">
        <v>46296</v>
      </c>
      <c r="C5114" s="39" t="s">
        <v>69</v>
      </c>
      <c r="D5114" s="39" t="s">
        <v>37</v>
      </c>
      <c r="E5114" s="40" t="n">
        <v>0.8</v>
      </c>
      <c r="F5114" s="41" t="n">
        <f aca="false">IF(A5114="","",INDEX(Assumptions!$B$16:$B$18,MATCH(C5114,Assumptions!$A$16:$A$18,0)))</f>
        <v>3</v>
      </c>
      <c r="G5114" s="42" t="n">
        <f aca="false">IF(A5114="","",WORKDAY(B5114,F5114))</f>
        <v>46301</v>
      </c>
    </row>
    <row r="5115" customFormat="false" ht="15" hidden="false" customHeight="false" outlineLevel="0" collapsed="false">
      <c r="A5115" s="37" t="n">
        <v>1005114</v>
      </c>
      <c r="B5115" s="38" t="n">
        <v>46296</v>
      </c>
      <c r="C5115" s="39" t="s">
        <v>69</v>
      </c>
      <c r="D5115" s="39" t="s">
        <v>35</v>
      </c>
      <c r="E5115" s="40" t="n">
        <v>2.4</v>
      </c>
      <c r="F5115" s="41" t="n">
        <f aca="false">IF(A5115="","",INDEX(Assumptions!$B$16:$B$18,MATCH(C5115,Assumptions!$A$16:$A$18,0)))</f>
        <v>3</v>
      </c>
      <c r="G5115" s="42" t="n">
        <f aca="false">IF(A5115="","",WORKDAY(B5115,F5115))</f>
        <v>46301</v>
      </c>
    </row>
    <row r="5116" customFormat="false" ht="15" hidden="false" customHeight="false" outlineLevel="0" collapsed="false">
      <c r="A5116" s="37" t="n">
        <v>1005115</v>
      </c>
      <c r="B5116" s="38" t="n">
        <v>46296</v>
      </c>
      <c r="C5116" s="39" t="s">
        <v>69</v>
      </c>
      <c r="D5116" s="39" t="s">
        <v>35</v>
      </c>
      <c r="E5116" s="40" t="n">
        <v>7.2</v>
      </c>
      <c r="F5116" s="41" t="n">
        <f aca="false">IF(A5116="","",INDEX(Assumptions!$B$16:$B$18,MATCH(C5116,Assumptions!$A$16:$A$18,0)))</f>
        <v>3</v>
      </c>
      <c r="G5116" s="42" t="n">
        <f aca="false">IF(A5116="","",WORKDAY(B5116,F5116))</f>
        <v>46301</v>
      </c>
    </row>
    <row r="5117" customFormat="false" ht="15" hidden="false" customHeight="false" outlineLevel="0" collapsed="false">
      <c r="A5117" s="37" t="n">
        <v>1005116</v>
      </c>
      <c r="B5117" s="38" t="n">
        <v>46296</v>
      </c>
      <c r="C5117" s="39" t="s">
        <v>68</v>
      </c>
      <c r="D5117" s="39" t="s">
        <v>35</v>
      </c>
      <c r="E5117" s="40" t="n">
        <v>1.9</v>
      </c>
      <c r="F5117" s="41" t="n">
        <f aca="false">IF(A5117="","",INDEX(Assumptions!$B$16:$B$18,MATCH(C5117,Assumptions!$A$16:$A$18,0)))</f>
        <v>1</v>
      </c>
      <c r="G5117" s="42" t="n">
        <f aca="false">IF(A5117="","",WORKDAY(B5117,F5117))</f>
        <v>46297</v>
      </c>
    </row>
    <row r="5118" customFormat="false" ht="15" hidden="false" customHeight="false" outlineLevel="0" collapsed="false">
      <c r="A5118" s="37" t="n">
        <v>1005117</v>
      </c>
      <c r="B5118" s="38" t="n">
        <v>46296</v>
      </c>
      <c r="C5118" s="39" t="s">
        <v>70</v>
      </c>
      <c r="D5118" s="39" t="s">
        <v>39</v>
      </c>
      <c r="E5118" s="40" t="n">
        <v>6.2</v>
      </c>
      <c r="F5118" s="41" t="n">
        <f aca="false">IF(A5118="","",INDEX(Assumptions!$B$16:$B$18,MATCH(C5118,Assumptions!$A$16:$A$18,0)))</f>
        <v>5</v>
      </c>
      <c r="G5118" s="42" t="n">
        <f aca="false">IF(A5118="","",WORKDAY(B5118,F5118))</f>
        <v>46303</v>
      </c>
    </row>
    <row r="5119" customFormat="false" ht="15" hidden="false" customHeight="false" outlineLevel="0" collapsed="false">
      <c r="A5119" s="37" t="n">
        <v>1005118</v>
      </c>
      <c r="B5119" s="38" t="n">
        <v>46296</v>
      </c>
      <c r="C5119" s="39" t="s">
        <v>69</v>
      </c>
      <c r="D5119" s="39" t="s">
        <v>33</v>
      </c>
      <c r="E5119" s="40" t="n">
        <v>1.4</v>
      </c>
      <c r="F5119" s="41" t="n">
        <f aca="false">IF(A5119="","",INDEX(Assumptions!$B$16:$B$18,MATCH(C5119,Assumptions!$A$16:$A$18,0)))</f>
        <v>3</v>
      </c>
      <c r="G5119" s="42" t="n">
        <f aca="false">IF(A5119="","",WORKDAY(B5119,F5119))</f>
        <v>46301</v>
      </c>
    </row>
    <row r="5120" customFormat="false" ht="15" hidden="false" customHeight="false" outlineLevel="0" collapsed="false">
      <c r="A5120" s="37" t="n">
        <v>1005119</v>
      </c>
      <c r="B5120" s="38" t="n">
        <v>46296</v>
      </c>
      <c r="C5120" s="39" t="s">
        <v>70</v>
      </c>
      <c r="D5120" s="39" t="s">
        <v>31</v>
      </c>
      <c r="E5120" s="40" t="n">
        <v>1.8</v>
      </c>
      <c r="F5120" s="41" t="n">
        <f aca="false">IF(A5120="","",INDEX(Assumptions!$B$16:$B$18,MATCH(C5120,Assumptions!$A$16:$A$18,0)))</f>
        <v>5</v>
      </c>
      <c r="G5120" s="42" t="n">
        <f aca="false">IF(A5120="","",WORKDAY(B5120,F5120))</f>
        <v>46303</v>
      </c>
    </row>
    <row r="5121" customFormat="false" ht="15" hidden="false" customHeight="false" outlineLevel="0" collapsed="false">
      <c r="A5121" s="37" t="n">
        <v>1005120</v>
      </c>
      <c r="B5121" s="38" t="n">
        <v>46296</v>
      </c>
      <c r="C5121" s="39" t="s">
        <v>69</v>
      </c>
      <c r="D5121" s="39" t="s">
        <v>31</v>
      </c>
      <c r="E5121" s="40" t="n">
        <v>0.7</v>
      </c>
      <c r="F5121" s="41" t="n">
        <f aca="false">IF(A5121="","",INDEX(Assumptions!$B$16:$B$18,MATCH(C5121,Assumptions!$A$16:$A$18,0)))</f>
        <v>3</v>
      </c>
      <c r="G5121" s="42" t="n">
        <f aca="false">IF(A5121="","",WORKDAY(B5121,F5121))</f>
        <v>46301</v>
      </c>
    </row>
    <row r="5122" customFormat="false" ht="15" hidden="false" customHeight="false" outlineLevel="0" collapsed="false">
      <c r="A5122" s="37" t="n">
        <v>1005121</v>
      </c>
      <c r="B5122" s="38" t="n">
        <v>46296</v>
      </c>
      <c r="C5122" s="39" t="s">
        <v>68</v>
      </c>
      <c r="D5122" s="39" t="s">
        <v>37</v>
      </c>
      <c r="E5122" s="40" t="n">
        <v>2.6</v>
      </c>
      <c r="F5122" s="41" t="n">
        <f aca="false">IF(A5122="","",INDEX(Assumptions!$B$16:$B$18,MATCH(C5122,Assumptions!$A$16:$A$18,0)))</f>
        <v>1</v>
      </c>
      <c r="G5122" s="42" t="n">
        <f aca="false">IF(A5122="","",WORKDAY(B5122,F5122))</f>
        <v>46297</v>
      </c>
    </row>
    <row r="5123" customFormat="false" ht="15" hidden="false" customHeight="false" outlineLevel="0" collapsed="false">
      <c r="A5123" s="37" t="n">
        <v>1005122</v>
      </c>
      <c r="B5123" s="38" t="n">
        <v>46296</v>
      </c>
      <c r="C5123" s="39" t="s">
        <v>68</v>
      </c>
      <c r="D5123" s="39" t="s">
        <v>31</v>
      </c>
      <c r="E5123" s="40" t="n">
        <v>2.9</v>
      </c>
      <c r="F5123" s="41" t="n">
        <f aca="false">IF(A5123="","",INDEX(Assumptions!$B$16:$B$18,MATCH(C5123,Assumptions!$A$16:$A$18,0)))</f>
        <v>1</v>
      </c>
      <c r="G5123" s="42" t="n">
        <f aca="false">IF(A5123="","",WORKDAY(B5123,F5123))</f>
        <v>46297</v>
      </c>
    </row>
    <row r="5124" customFormat="false" ht="15" hidden="false" customHeight="false" outlineLevel="0" collapsed="false">
      <c r="A5124" s="37" t="n">
        <v>1005123</v>
      </c>
      <c r="B5124" s="38" t="n">
        <v>46296</v>
      </c>
      <c r="C5124" s="39" t="s">
        <v>69</v>
      </c>
      <c r="D5124" s="39" t="s">
        <v>31</v>
      </c>
      <c r="E5124" s="40" t="n">
        <v>0.7</v>
      </c>
      <c r="F5124" s="41" t="n">
        <f aca="false">IF(A5124="","",INDEX(Assumptions!$B$16:$B$18,MATCH(C5124,Assumptions!$A$16:$A$18,0)))</f>
        <v>3</v>
      </c>
      <c r="G5124" s="42" t="n">
        <f aca="false">IF(A5124="","",WORKDAY(B5124,F5124))</f>
        <v>46301</v>
      </c>
    </row>
    <row r="5125" customFormat="false" ht="15" hidden="false" customHeight="false" outlineLevel="0" collapsed="false">
      <c r="A5125" s="37" t="n">
        <v>1005124</v>
      </c>
      <c r="B5125" s="38" t="n">
        <v>46296</v>
      </c>
      <c r="C5125" s="39" t="s">
        <v>68</v>
      </c>
      <c r="D5125" s="39" t="s">
        <v>39</v>
      </c>
      <c r="E5125" s="40" t="n">
        <v>0.4</v>
      </c>
      <c r="F5125" s="41" t="n">
        <f aca="false">IF(A5125="","",INDEX(Assumptions!$B$16:$B$18,MATCH(C5125,Assumptions!$A$16:$A$18,0)))</f>
        <v>1</v>
      </c>
      <c r="G5125" s="42" t="n">
        <f aca="false">IF(A5125="","",WORKDAY(B5125,F5125))</f>
        <v>46297</v>
      </c>
    </row>
    <row r="5126" customFormat="false" ht="15" hidden="false" customHeight="false" outlineLevel="0" collapsed="false">
      <c r="A5126" s="37" t="n">
        <v>1005125</v>
      </c>
      <c r="B5126" s="38" t="n">
        <v>46296</v>
      </c>
      <c r="C5126" s="39" t="s">
        <v>69</v>
      </c>
      <c r="D5126" s="39" t="s">
        <v>37</v>
      </c>
      <c r="E5126" s="40" t="n">
        <v>0.9</v>
      </c>
      <c r="F5126" s="41" t="n">
        <f aca="false">IF(A5126="","",INDEX(Assumptions!$B$16:$B$18,MATCH(C5126,Assumptions!$A$16:$A$18,0)))</f>
        <v>3</v>
      </c>
      <c r="G5126" s="42" t="n">
        <f aca="false">IF(A5126="","",WORKDAY(B5126,F5126))</f>
        <v>46301</v>
      </c>
    </row>
    <row r="5127" customFormat="false" ht="15" hidden="false" customHeight="false" outlineLevel="0" collapsed="false">
      <c r="A5127" s="37" t="n">
        <v>1005126</v>
      </c>
      <c r="B5127" s="38" t="n">
        <v>46296</v>
      </c>
      <c r="C5127" s="39" t="s">
        <v>69</v>
      </c>
      <c r="D5127" s="39" t="s">
        <v>39</v>
      </c>
      <c r="E5127" s="40" t="n">
        <v>0.9</v>
      </c>
      <c r="F5127" s="41" t="n">
        <f aca="false">IF(A5127="","",INDEX(Assumptions!$B$16:$B$18,MATCH(C5127,Assumptions!$A$16:$A$18,0)))</f>
        <v>3</v>
      </c>
      <c r="G5127" s="42" t="n">
        <f aca="false">IF(A5127="","",WORKDAY(B5127,F5127))</f>
        <v>46301</v>
      </c>
    </row>
    <row r="5128" customFormat="false" ht="15" hidden="false" customHeight="false" outlineLevel="0" collapsed="false">
      <c r="A5128" s="37" t="n">
        <v>1005127</v>
      </c>
      <c r="B5128" s="38" t="n">
        <v>46296</v>
      </c>
      <c r="C5128" s="39" t="s">
        <v>70</v>
      </c>
      <c r="D5128" s="39" t="s">
        <v>31</v>
      </c>
      <c r="E5128" s="40" t="n">
        <v>0.7</v>
      </c>
      <c r="F5128" s="41" t="n">
        <f aca="false">IF(A5128="","",INDEX(Assumptions!$B$16:$B$18,MATCH(C5128,Assumptions!$A$16:$A$18,0)))</f>
        <v>5</v>
      </c>
      <c r="G5128" s="42" t="n">
        <f aca="false">IF(A5128="","",WORKDAY(B5128,F5128))</f>
        <v>46303</v>
      </c>
    </row>
    <row r="5129" customFormat="false" ht="15" hidden="false" customHeight="false" outlineLevel="0" collapsed="false">
      <c r="A5129" s="37" t="n">
        <v>1005128</v>
      </c>
      <c r="B5129" s="38" t="n">
        <v>46296</v>
      </c>
      <c r="C5129" s="39" t="s">
        <v>70</v>
      </c>
      <c r="D5129" s="39" t="s">
        <v>33</v>
      </c>
      <c r="E5129" s="40" t="n">
        <v>2.8</v>
      </c>
      <c r="F5129" s="41" t="n">
        <f aca="false">IF(A5129="","",INDEX(Assumptions!$B$16:$B$18,MATCH(C5129,Assumptions!$A$16:$A$18,0)))</f>
        <v>5</v>
      </c>
      <c r="G5129" s="42" t="n">
        <f aca="false">IF(A5129="","",WORKDAY(B5129,F5129))</f>
        <v>46303</v>
      </c>
    </row>
    <row r="5130" customFormat="false" ht="15" hidden="false" customHeight="false" outlineLevel="0" collapsed="false">
      <c r="A5130" s="37" t="n">
        <v>1005129</v>
      </c>
      <c r="B5130" s="38" t="n">
        <v>46296</v>
      </c>
      <c r="C5130" s="39" t="s">
        <v>69</v>
      </c>
      <c r="D5130" s="39" t="s">
        <v>31</v>
      </c>
      <c r="E5130" s="40" t="n">
        <v>0.6</v>
      </c>
      <c r="F5130" s="41" t="n">
        <f aca="false">IF(A5130="","",INDEX(Assumptions!$B$16:$B$18,MATCH(C5130,Assumptions!$A$16:$A$18,0)))</f>
        <v>3</v>
      </c>
      <c r="G5130" s="42" t="n">
        <f aca="false">IF(A5130="","",WORKDAY(B5130,F5130))</f>
        <v>46301</v>
      </c>
    </row>
    <row r="5131" customFormat="false" ht="15" hidden="false" customHeight="false" outlineLevel="0" collapsed="false">
      <c r="A5131" s="37" t="n">
        <v>1005130</v>
      </c>
      <c r="B5131" s="38" t="n">
        <v>46296</v>
      </c>
      <c r="C5131" s="39" t="s">
        <v>69</v>
      </c>
      <c r="D5131" s="39" t="s">
        <v>39</v>
      </c>
      <c r="E5131" s="40" t="n">
        <v>2.1</v>
      </c>
      <c r="F5131" s="41" t="n">
        <f aca="false">IF(A5131="","",INDEX(Assumptions!$B$16:$B$18,MATCH(C5131,Assumptions!$A$16:$A$18,0)))</f>
        <v>3</v>
      </c>
      <c r="G5131" s="42" t="n">
        <f aca="false">IF(A5131="","",WORKDAY(B5131,F5131))</f>
        <v>46301</v>
      </c>
    </row>
    <row r="5132" customFormat="false" ht="15" hidden="false" customHeight="false" outlineLevel="0" collapsed="false">
      <c r="A5132" s="37" t="n">
        <v>1005131</v>
      </c>
      <c r="B5132" s="38" t="n">
        <v>46296</v>
      </c>
      <c r="C5132" s="39" t="s">
        <v>69</v>
      </c>
      <c r="D5132" s="39" t="s">
        <v>31</v>
      </c>
      <c r="E5132" s="40" t="n">
        <v>1.4</v>
      </c>
      <c r="F5132" s="41" t="n">
        <f aca="false">IF(A5132="","",INDEX(Assumptions!$B$16:$B$18,MATCH(C5132,Assumptions!$A$16:$A$18,0)))</f>
        <v>3</v>
      </c>
      <c r="G5132" s="42" t="n">
        <f aca="false">IF(A5132="","",WORKDAY(B5132,F5132))</f>
        <v>46301</v>
      </c>
    </row>
    <row r="5133" customFormat="false" ht="15" hidden="false" customHeight="false" outlineLevel="0" collapsed="false">
      <c r="A5133" s="37" t="n">
        <v>1005132</v>
      </c>
      <c r="B5133" s="38" t="n">
        <v>46296</v>
      </c>
      <c r="C5133" s="39" t="s">
        <v>68</v>
      </c>
      <c r="D5133" s="39" t="s">
        <v>33</v>
      </c>
      <c r="E5133" s="40" t="n">
        <v>16.4</v>
      </c>
      <c r="F5133" s="41" t="n">
        <f aca="false">IF(A5133="","",INDEX(Assumptions!$B$16:$B$18,MATCH(C5133,Assumptions!$A$16:$A$18,0)))</f>
        <v>1</v>
      </c>
      <c r="G5133" s="42" t="n">
        <f aca="false">IF(A5133="","",WORKDAY(B5133,F5133))</f>
        <v>46297</v>
      </c>
    </row>
    <row r="5134" customFormat="false" ht="15" hidden="false" customHeight="false" outlineLevel="0" collapsed="false">
      <c r="A5134" s="37" t="n">
        <v>1005133</v>
      </c>
      <c r="B5134" s="38" t="n">
        <v>46296</v>
      </c>
      <c r="C5134" s="39" t="s">
        <v>69</v>
      </c>
      <c r="D5134" s="39" t="s">
        <v>33</v>
      </c>
      <c r="E5134" s="40" t="n">
        <v>2.7</v>
      </c>
      <c r="F5134" s="41" t="n">
        <f aca="false">IF(A5134="","",INDEX(Assumptions!$B$16:$B$18,MATCH(C5134,Assumptions!$A$16:$A$18,0)))</f>
        <v>3</v>
      </c>
      <c r="G5134" s="42" t="n">
        <f aca="false">IF(A5134="","",WORKDAY(B5134,F5134))</f>
        <v>46301</v>
      </c>
    </row>
    <row r="5135" customFormat="false" ht="15" hidden="false" customHeight="false" outlineLevel="0" collapsed="false">
      <c r="A5135" s="37" t="n">
        <v>1005134</v>
      </c>
      <c r="B5135" s="38" t="n">
        <v>46296</v>
      </c>
      <c r="C5135" s="39" t="s">
        <v>68</v>
      </c>
      <c r="D5135" s="39" t="s">
        <v>37</v>
      </c>
      <c r="E5135" s="40" t="n">
        <v>1.2</v>
      </c>
      <c r="F5135" s="41" t="n">
        <f aca="false">IF(A5135="","",INDEX(Assumptions!$B$16:$B$18,MATCH(C5135,Assumptions!$A$16:$A$18,0)))</f>
        <v>1</v>
      </c>
      <c r="G5135" s="42" t="n">
        <f aca="false">IF(A5135="","",WORKDAY(B5135,F5135))</f>
        <v>46297</v>
      </c>
    </row>
    <row r="5136" customFormat="false" ht="15" hidden="false" customHeight="false" outlineLevel="0" collapsed="false">
      <c r="A5136" s="37" t="n">
        <v>1005135</v>
      </c>
      <c r="B5136" s="38" t="n">
        <v>46296</v>
      </c>
      <c r="C5136" s="39" t="s">
        <v>69</v>
      </c>
      <c r="D5136" s="39" t="s">
        <v>33</v>
      </c>
      <c r="E5136" s="40" t="n">
        <v>1.3</v>
      </c>
      <c r="F5136" s="41" t="n">
        <f aca="false">IF(A5136="","",INDEX(Assumptions!$B$16:$B$18,MATCH(C5136,Assumptions!$A$16:$A$18,0)))</f>
        <v>3</v>
      </c>
      <c r="G5136" s="42" t="n">
        <f aca="false">IF(A5136="","",WORKDAY(B5136,F5136))</f>
        <v>46301</v>
      </c>
    </row>
    <row r="5137" customFormat="false" ht="15" hidden="false" customHeight="false" outlineLevel="0" collapsed="false">
      <c r="A5137" s="37" t="n">
        <v>1005136</v>
      </c>
      <c r="B5137" s="38" t="n">
        <v>46296</v>
      </c>
      <c r="C5137" s="39" t="s">
        <v>68</v>
      </c>
      <c r="D5137" s="39" t="s">
        <v>33</v>
      </c>
      <c r="E5137" s="40" t="n">
        <v>2.9</v>
      </c>
      <c r="F5137" s="41" t="n">
        <f aca="false">IF(A5137="","",INDEX(Assumptions!$B$16:$B$18,MATCH(C5137,Assumptions!$A$16:$A$18,0)))</f>
        <v>1</v>
      </c>
      <c r="G5137" s="42" t="n">
        <f aca="false">IF(A5137="","",WORKDAY(B5137,F5137))</f>
        <v>46297</v>
      </c>
    </row>
    <row r="5138" customFormat="false" ht="15" hidden="false" customHeight="false" outlineLevel="0" collapsed="false">
      <c r="A5138" s="37" t="n">
        <v>1005137</v>
      </c>
      <c r="B5138" s="38" t="n">
        <v>46296</v>
      </c>
      <c r="C5138" s="39" t="s">
        <v>69</v>
      </c>
      <c r="D5138" s="39" t="s">
        <v>39</v>
      </c>
      <c r="E5138" s="40" t="n">
        <v>2.5</v>
      </c>
      <c r="F5138" s="41" t="n">
        <f aca="false">IF(A5138="","",INDEX(Assumptions!$B$16:$B$18,MATCH(C5138,Assumptions!$A$16:$A$18,0)))</f>
        <v>3</v>
      </c>
      <c r="G5138" s="42" t="n">
        <f aca="false">IF(A5138="","",WORKDAY(B5138,F5138))</f>
        <v>46301</v>
      </c>
    </row>
    <row r="5139" customFormat="false" ht="15" hidden="false" customHeight="false" outlineLevel="0" collapsed="false">
      <c r="A5139" s="37" t="n">
        <v>1005138</v>
      </c>
      <c r="B5139" s="38" t="n">
        <v>46296</v>
      </c>
      <c r="C5139" s="39" t="s">
        <v>69</v>
      </c>
      <c r="D5139" s="39" t="s">
        <v>39</v>
      </c>
      <c r="E5139" s="40" t="n">
        <v>1.4</v>
      </c>
      <c r="F5139" s="41" t="n">
        <f aca="false">IF(A5139="","",INDEX(Assumptions!$B$16:$B$18,MATCH(C5139,Assumptions!$A$16:$A$18,0)))</f>
        <v>3</v>
      </c>
      <c r="G5139" s="42" t="n">
        <f aca="false">IF(A5139="","",WORKDAY(B5139,F5139))</f>
        <v>46301</v>
      </c>
    </row>
    <row r="5140" customFormat="false" ht="15" hidden="false" customHeight="false" outlineLevel="0" collapsed="false">
      <c r="A5140" s="37" t="n">
        <v>1005139</v>
      </c>
      <c r="B5140" s="38" t="n">
        <v>46296</v>
      </c>
      <c r="C5140" s="39" t="s">
        <v>69</v>
      </c>
      <c r="D5140" s="39" t="s">
        <v>35</v>
      </c>
      <c r="E5140" s="40" t="n">
        <v>1.2</v>
      </c>
      <c r="F5140" s="41" t="n">
        <f aca="false">IF(A5140="","",INDEX(Assumptions!$B$16:$B$18,MATCH(C5140,Assumptions!$A$16:$A$18,0)))</f>
        <v>3</v>
      </c>
      <c r="G5140" s="42" t="n">
        <f aca="false">IF(A5140="","",WORKDAY(B5140,F5140))</f>
        <v>46301</v>
      </c>
    </row>
    <row r="5141" customFormat="false" ht="15" hidden="false" customHeight="false" outlineLevel="0" collapsed="false">
      <c r="A5141" s="37" t="n">
        <v>1005140</v>
      </c>
      <c r="B5141" s="38" t="n">
        <v>46296</v>
      </c>
      <c r="C5141" s="39" t="s">
        <v>69</v>
      </c>
      <c r="D5141" s="39" t="s">
        <v>35</v>
      </c>
      <c r="E5141" s="40" t="n">
        <v>2.1</v>
      </c>
      <c r="F5141" s="41" t="n">
        <f aca="false">IF(A5141="","",INDEX(Assumptions!$B$16:$B$18,MATCH(C5141,Assumptions!$A$16:$A$18,0)))</f>
        <v>3</v>
      </c>
      <c r="G5141" s="42" t="n">
        <f aca="false">IF(A5141="","",WORKDAY(B5141,F5141))</f>
        <v>46301</v>
      </c>
    </row>
    <row r="5142" customFormat="false" ht="15" hidden="false" customHeight="false" outlineLevel="0" collapsed="false">
      <c r="A5142" s="37" t="n">
        <v>1005141</v>
      </c>
      <c r="B5142" s="38" t="n">
        <v>46296</v>
      </c>
      <c r="C5142" s="39" t="s">
        <v>68</v>
      </c>
      <c r="D5142" s="39" t="s">
        <v>35</v>
      </c>
      <c r="E5142" s="40" t="n">
        <v>2.5</v>
      </c>
      <c r="F5142" s="41" t="n">
        <f aca="false">IF(A5142="","",INDEX(Assumptions!$B$16:$B$18,MATCH(C5142,Assumptions!$A$16:$A$18,0)))</f>
        <v>1</v>
      </c>
      <c r="G5142" s="42" t="n">
        <f aca="false">IF(A5142="","",WORKDAY(B5142,F5142))</f>
        <v>46297</v>
      </c>
    </row>
    <row r="5143" customFormat="false" ht="15" hidden="false" customHeight="false" outlineLevel="0" collapsed="false">
      <c r="A5143" s="37" t="n">
        <v>1005142</v>
      </c>
      <c r="B5143" s="38" t="n">
        <v>46296</v>
      </c>
      <c r="C5143" s="39" t="s">
        <v>68</v>
      </c>
      <c r="D5143" s="39" t="s">
        <v>35</v>
      </c>
      <c r="E5143" s="40" t="n">
        <v>3.6</v>
      </c>
      <c r="F5143" s="41" t="n">
        <f aca="false">IF(A5143="","",INDEX(Assumptions!$B$16:$B$18,MATCH(C5143,Assumptions!$A$16:$A$18,0)))</f>
        <v>1</v>
      </c>
      <c r="G5143" s="42" t="n">
        <f aca="false">IF(A5143="","",WORKDAY(B5143,F5143))</f>
        <v>46297</v>
      </c>
    </row>
    <row r="5144" customFormat="false" ht="15" hidden="false" customHeight="false" outlineLevel="0" collapsed="false">
      <c r="A5144" s="37" t="n">
        <v>1005143</v>
      </c>
      <c r="B5144" s="38" t="n">
        <v>46296</v>
      </c>
      <c r="C5144" s="39" t="s">
        <v>69</v>
      </c>
      <c r="D5144" s="39" t="s">
        <v>31</v>
      </c>
      <c r="E5144" s="40" t="n">
        <v>1.2</v>
      </c>
      <c r="F5144" s="41" t="n">
        <f aca="false">IF(A5144="","",INDEX(Assumptions!$B$16:$B$18,MATCH(C5144,Assumptions!$A$16:$A$18,0)))</f>
        <v>3</v>
      </c>
      <c r="G5144" s="42" t="n">
        <f aca="false">IF(A5144="","",WORKDAY(B5144,F5144))</f>
        <v>46301</v>
      </c>
    </row>
    <row r="5145" customFormat="false" ht="15" hidden="false" customHeight="false" outlineLevel="0" collapsed="false">
      <c r="A5145" s="37" t="n">
        <v>1005144</v>
      </c>
      <c r="B5145" s="38" t="n">
        <v>46296</v>
      </c>
      <c r="C5145" s="39" t="s">
        <v>68</v>
      </c>
      <c r="D5145" s="39" t="s">
        <v>39</v>
      </c>
      <c r="E5145" s="40" t="n">
        <v>1.2</v>
      </c>
      <c r="F5145" s="41" t="n">
        <f aca="false">IF(A5145="","",INDEX(Assumptions!$B$16:$B$18,MATCH(C5145,Assumptions!$A$16:$A$18,0)))</f>
        <v>1</v>
      </c>
      <c r="G5145" s="42" t="n">
        <f aca="false">IF(A5145="","",WORKDAY(B5145,F5145))</f>
        <v>46297</v>
      </c>
    </row>
    <row r="5146" customFormat="false" ht="15" hidden="false" customHeight="false" outlineLevel="0" collapsed="false">
      <c r="A5146" s="37" t="n">
        <v>1005145</v>
      </c>
      <c r="B5146" s="38" t="n">
        <v>46296</v>
      </c>
      <c r="C5146" s="39" t="s">
        <v>69</v>
      </c>
      <c r="D5146" s="39" t="s">
        <v>33</v>
      </c>
      <c r="E5146" s="40" t="n">
        <v>1.7</v>
      </c>
      <c r="F5146" s="41" t="n">
        <f aca="false">IF(A5146="","",INDEX(Assumptions!$B$16:$B$18,MATCH(C5146,Assumptions!$A$16:$A$18,0)))</f>
        <v>3</v>
      </c>
      <c r="G5146" s="42" t="n">
        <f aca="false">IF(A5146="","",WORKDAY(B5146,F5146))</f>
        <v>46301</v>
      </c>
    </row>
    <row r="5147" customFormat="false" ht="15" hidden="false" customHeight="false" outlineLevel="0" collapsed="false">
      <c r="A5147" s="37" t="n">
        <v>1005146</v>
      </c>
      <c r="B5147" s="38" t="n">
        <v>46296</v>
      </c>
      <c r="C5147" s="39" t="s">
        <v>70</v>
      </c>
      <c r="D5147" s="39" t="s">
        <v>33</v>
      </c>
      <c r="E5147" s="40" t="n">
        <v>1.9</v>
      </c>
      <c r="F5147" s="41" t="n">
        <f aca="false">IF(A5147="","",INDEX(Assumptions!$B$16:$B$18,MATCH(C5147,Assumptions!$A$16:$A$18,0)))</f>
        <v>5</v>
      </c>
      <c r="G5147" s="42" t="n">
        <f aca="false">IF(A5147="","",WORKDAY(B5147,F5147))</f>
        <v>46303</v>
      </c>
    </row>
    <row r="5148" customFormat="false" ht="15" hidden="false" customHeight="false" outlineLevel="0" collapsed="false">
      <c r="A5148" s="37" t="n">
        <v>1005147</v>
      </c>
      <c r="B5148" s="38" t="n">
        <v>46296</v>
      </c>
      <c r="C5148" s="39" t="s">
        <v>69</v>
      </c>
      <c r="D5148" s="39" t="s">
        <v>33</v>
      </c>
      <c r="E5148" s="40" t="n">
        <v>0.6</v>
      </c>
      <c r="F5148" s="41" t="n">
        <f aca="false">IF(A5148="","",INDEX(Assumptions!$B$16:$B$18,MATCH(C5148,Assumptions!$A$16:$A$18,0)))</f>
        <v>3</v>
      </c>
      <c r="G5148" s="42" t="n">
        <f aca="false">IF(A5148="","",WORKDAY(B5148,F5148))</f>
        <v>46301</v>
      </c>
    </row>
    <row r="5149" customFormat="false" ht="15" hidden="false" customHeight="false" outlineLevel="0" collapsed="false">
      <c r="A5149" s="37" t="n">
        <v>1005148</v>
      </c>
      <c r="B5149" s="38" t="n">
        <v>46296</v>
      </c>
      <c r="C5149" s="39" t="s">
        <v>68</v>
      </c>
      <c r="D5149" s="39" t="s">
        <v>35</v>
      </c>
      <c r="E5149" s="40" t="n">
        <v>2.2</v>
      </c>
      <c r="F5149" s="41" t="n">
        <f aca="false">IF(A5149="","",INDEX(Assumptions!$B$16:$B$18,MATCH(C5149,Assumptions!$A$16:$A$18,0)))</f>
        <v>1</v>
      </c>
      <c r="G5149" s="42" t="n">
        <f aca="false">IF(A5149="","",WORKDAY(B5149,F5149))</f>
        <v>46297</v>
      </c>
    </row>
    <row r="5150" customFormat="false" ht="15" hidden="false" customHeight="false" outlineLevel="0" collapsed="false">
      <c r="A5150" s="37" t="n">
        <v>1005149</v>
      </c>
      <c r="B5150" s="38" t="n">
        <v>46296</v>
      </c>
      <c r="C5150" s="39" t="s">
        <v>70</v>
      </c>
      <c r="D5150" s="39" t="s">
        <v>39</v>
      </c>
      <c r="E5150" s="40" t="n">
        <v>1.1</v>
      </c>
      <c r="F5150" s="41" t="n">
        <f aca="false">IF(A5150="","",INDEX(Assumptions!$B$16:$B$18,MATCH(C5150,Assumptions!$A$16:$A$18,0)))</f>
        <v>5</v>
      </c>
      <c r="G5150" s="42" t="n">
        <f aca="false">IF(A5150="","",WORKDAY(B5150,F5150))</f>
        <v>46303</v>
      </c>
    </row>
    <row r="5151" customFormat="false" ht="15" hidden="false" customHeight="false" outlineLevel="0" collapsed="false">
      <c r="A5151" s="37" t="n">
        <v>1005150</v>
      </c>
      <c r="B5151" s="38" t="n">
        <v>46296</v>
      </c>
      <c r="C5151" s="39" t="s">
        <v>69</v>
      </c>
      <c r="D5151" s="39" t="s">
        <v>33</v>
      </c>
      <c r="E5151" s="40" t="n">
        <v>1.1</v>
      </c>
      <c r="F5151" s="41" t="n">
        <f aca="false">IF(A5151="","",INDEX(Assumptions!$B$16:$B$18,MATCH(C5151,Assumptions!$A$16:$A$18,0)))</f>
        <v>3</v>
      </c>
      <c r="G5151" s="42" t="n">
        <f aca="false">IF(A5151="","",WORKDAY(B5151,F5151))</f>
        <v>46301</v>
      </c>
    </row>
    <row r="5152" customFormat="false" ht="15" hidden="false" customHeight="false" outlineLevel="0" collapsed="false">
      <c r="A5152" s="37" t="n">
        <v>1005151</v>
      </c>
      <c r="B5152" s="38" t="n">
        <v>46296</v>
      </c>
      <c r="C5152" s="39" t="s">
        <v>69</v>
      </c>
      <c r="D5152" s="39" t="s">
        <v>35</v>
      </c>
      <c r="E5152" s="40" t="n">
        <v>0.3</v>
      </c>
      <c r="F5152" s="41" t="n">
        <f aca="false">IF(A5152="","",INDEX(Assumptions!$B$16:$B$18,MATCH(C5152,Assumptions!$A$16:$A$18,0)))</f>
        <v>3</v>
      </c>
      <c r="G5152" s="42" t="n">
        <f aca="false">IF(A5152="","",WORKDAY(B5152,F5152))</f>
        <v>46301</v>
      </c>
    </row>
    <row r="5153" customFormat="false" ht="15" hidden="false" customHeight="false" outlineLevel="0" collapsed="false">
      <c r="A5153" s="37" t="n">
        <v>1005152</v>
      </c>
      <c r="B5153" s="38" t="n">
        <v>46296</v>
      </c>
      <c r="C5153" s="39" t="s">
        <v>70</v>
      </c>
      <c r="D5153" s="39" t="s">
        <v>37</v>
      </c>
      <c r="E5153" s="40" t="n">
        <v>0.9</v>
      </c>
      <c r="F5153" s="41" t="n">
        <f aca="false">IF(A5153="","",INDEX(Assumptions!$B$16:$B$18,MATCH(C5153,Assumptions!$A$16:$A$18,0)))</f>
        <v>5</v>
      </c>
      <c r="G5153" s="42" t="n">
        <f aca="false">IF(A5153="","",WORKDAY(B5153,F5153))</f>
        <v>46303</v>
      </c>
    </row>
    <row r="5154" customFormat="false" ht="15" hidden="false" customHeight="false" outlineLevel="0" collapsed="false">
      <c r="A5154" s="37" t="n">
        <v>1005153</v>
      </c>
      <c r="B5154" s="38" t="n">
        <v>46296</v>
      </c>
      <c r="C5154" s="39" t="s">
        <v>68</v>
      </c>
      <c r="D5154" s="39" t="s">
        <v>35</v>
      </c>
      <c r="E5154" s="40" t="n">
        <v>2</v>
      </c>
      <c r="F5154" s="41" t="n">
        <f aca="false">IF(A5154="","",INDEX(Assumptions!$B$16:$B$18,MATCH(C5154,Assumptions!$A$16:$A$18,0)))</f>
        <v>1</v>
      </c>
      <c r="G5154" s="42" t="n">
        <f aca="false">IF(A5154="","",WORKDAY(B5154,F5154))</f>
        <v>46297</v>
      </c>
    </row>
    <row r="5155" customFormat="false" ht="15" hidden="false" customHeight="false" outlineLevel="0" collapsed="false">
      <c r="A5155" s="37" t="n">
        <v>1005154</v>
      </c>
      <c r="B5155" s="38" t="n">
        <v>46296</v>
      </c>
      <c r="C5155" s="39" t="s">
        <v>70</v>
      </c>
      <c r="D5155" s="39" t="s">
        <v>31</v>
      </c>
      <c r="E5155" s="40" t="n">
        <v>7.7</v>
      </c>
      <c r="F5155" s="41" t="n">
        <f aca="false">IF(A5155="","",INDEX(Assumptions!$B$16:$B$18,MATCH(C5155,Assumptions!$A$16:$A$18,0)))</f>
        <v>5</v>
      </c>
      <c r="G5155" s="42" t="n">
        <f aca="false">IF(A5155="","",WORKDAY(B5155,F5155))</f>
        <v>46303</v>
      </c>
    </row>
    <row r="5156" customFormat="false" ht="15" hidden="false" customHeight="false" outlineLevel="0" collapsed="false">
      <c r="A5156" s="37" t="n">
        <v>1005155</v>
      </c>
      <c r="B5156" s="38" t="n">
        <v>46296</v>
      </c>
      <c r="C5156" s="39" t="s">
        <v>69</v>
      </c>
      <c r="D5156" s="39" t="s">
        <v>37</v>
      </c>
      <c r="E5156" s="40" t="n">
        <v>1.8</v>
      </c>
      <c r="F5156" s="41" t="n">
        <f aca="false">IF(A5156="","",INDEX(Assumptions!$B$16:$B$18,MATCH(C5156,Assumptions!$A$16:$A$18,0)))</f>
        <v>3</v>
      </c>
      <c r="G5156" s="42" t="n">
        <f aca="false">IF(A5156="","",WORKDAY(B5156,F5156))</f>
        <v>46301</v>
      </c>
    </row>
    <row r="5157" customFormat="false" ht="15" hidden="false" customHeight="false" outlineLevel="0" collapsed="false">
      <c r="A5157" s="37" t="n">
        <v>1005156</v>
      </c>
      <c r="B5157" s="38" t="n">
        <v>46296</v>
      </c>
      <c r="C5157" s="39" t="s">
        <v>69</v>
      </c>
      <c r="D5157" s="39" t="s">
        <v>33</v>
      </c>
      <c r="E5157" s="40" t="n">
        <v>2.1</v>
      </c>
      <c r="F5157" s="41" t="n">
        <f aca="false">IF(A5157="","",INDEX(Assumptions!$B$16:$B$18,MATCH(C5157,Assumptions!$A$16:$A$18,0)))</f>
        <v>3</v>
      </c>
      <c r="G5157" s="42" t="n">
        <f aca="false">IF(A5157="","",WORKDAY(B5157,F5157))</f>
        <v>46301</v>
      </c>
    </row>
    <row r="5158" customFormat="false" ht="15" hidden="false" customHeight="false" outlineLevel="0" collapsed="false">
      <c r="A5158" s="37" t="n">
        <v>1005157</v>
      </c>
      <c r="B5158" s="38" t="n">
        <v>46296</v>
      </c>
      <c r="C5158" s="39" t="s">
        <v>69</v>
      </c>
      <c r="D5158" s="39" t="s">
        <v>37</v>
      </c>
      <c r="E5158" s="40" t="n">
        <v>2.6</v>
      </c>
      <c r="F5158" s="41" t="n">
        <f aca="false">IF(A5158="","",INDEX(Assumptions!$B$16:$B$18,MATCH(C5158,Assumptions!$A$16:$A$18,0)))</f>
        <v>3</v>
      </c>
      <c r="G5158" s="42" t="n">
        <f aca="false">IF(A5158="","",WORKDAY(B5158,F5158))</f>
        <v>46301</v>
      </c>
    </row>
    <row r="5159" customFormat="false" ht="15" hidden="false" customHeight="false" outlineLevel="0" collapsed="false">
      <c r="A5159" s="37" t="n">
        <v>1005158</v>
      </c>
      <c r="B5159" s="38" t="n">
        <v>46296</v>
      </c>
      <c r="C5159" s="39" t="s">
        <v>70</v>
      </c>
      <c r="D5159" s="39" t="s">
        <v>37</v>
      </c>
      <c r="E5159" s="40" t="n">
        <v>1</v>
      </c>
      <c r="F5159" s="41" t="n">
        <f aca="false">IF(A5159="","",INDEX(Assumptions!$B$16:$B$18,MATCH(C5159,Assumptions!$A$16:$A$18,0)))</f>
        <v>5</v>
      </c>
      <c r="G5159" s="42" t="n">
        <f aca="false">IF(A5159="","",WORKDAY(B5159,F5159))</f>
        <v>46303</v>
      </c>
    </row>
    <row r="5160" customFormat="false" ht="15" hidden="false" customHeight="false" outlineLevel="0" collapsed="false">
      <c r="A5160" s="37" t="n">
        <v>1005159</v>
      </c>
      <c r="B5160" s="38" t="n">
        <v>46296</v>
      </c>
      <c r="C5160" s="39" t="s">
        <v>70</v>
      </c>
      <c r="D5160" s="39" t="s">
        <v>31</v>
      </c>
      <c r="E5160" s="40" t="n">
        <v>4</v>
      </c>
      <c r="F5160" s="41" t="n">
        <f aca="false">IF(A5160="","",INDEX(Assumptions!$B$16:$B$18,MATCH(C5160,Assumptions!$A$16:$A$18,0)))</f>
        <v>5</v>
      </c>
      <c r="G5160" s="42" t="n">
        <f aca="false">IF(A5160="","",WORKDAY(B5160,F5160))</f>
        <v>46303</v>
      </c>
    </row>
    <row r="5161" customFormat="false" ht="15" hidden="false" customHeight="false" outlineLevel="0" collapsed="false">
      <c r="A5161" s="37" t="n">
        <v>1005160</v>
      </c>
      <c r="B5161" s="38" t="n">
        <v>46296</v>
      </c>
      <c r="C5161" s="39" t="s">
        <v>69</v>
      </c>
      <c r="D5161" s="39" t="s">
        <v>31</v>
      </c>
      <c r="E5161" s="40" t="n">
        <v>3.6</v>
      </c>
      <c r="F5161" s="41" t="n">
        <f aca="false">IF(A5161="","",INDEX(Assumptions!$B$16:$B$18,MATCH(C5161,Assumptions!$A$16:$A$18,0)))</f>
        <v>3</v>
      </c>
      <c r="G5161" s="42" t="n">
        <f aca="false">IF(A5161="","",WORKDAY(B5161,F5161))</f>
        <v>46301</v>
      </c>
    </row>
    <row r="5162" customFormat="false" ht="15" hidden="false" customHeight="false" outlineLevel="0" collapsed="false">
      <c r="A5162" s="37" t="n">
        <v>1005161</v>
      </c>
      <c r="B5162" s="38" t="n">
        <v>46296</v>
      </c>
      <c r="C5162" s="39" t="s">
        <v>69</v>
      </c>
      <c r="D5162" s="39" t="s">
        <v>39</v>
      </c>
      <c r="E5162" s="40" t="n">
        <v>4.3</v>
      </c>
      <c r="F5162" s="41" t="n">
        <f aca="false">IF(A5162="","",INDEX(Assumptions!$B$16:$B$18,MATCH(C5162,Assumptions!$A$16:$A$18,0)))</f>
        <v>3</v>
      </c>
      <c r="G5162" s="42" t="n">
        <f aca="false">IF(A5162="","",WORKDAY(B5162,F5162))</f>
        <v>46301</v>
      </c>
    </row>
    <row r="5163" customFormat="false" ht="15" hidden="false" customHeight="false" outlineLevel="0" collapsed="false">
      <c r="A5163" s="37" t="n">
        <v>1005162</v>
      </c>
      <c r="B5163" s="38" t="n">
        <v>46296</v>
      </c>
      <c r="C5163" s="39" t="s">
        <v>70</v>
      </c>
      <c r="D5163" s="39" t="s">
        <v>37</v>
      </c>
      <c r="E5163" s="40" t="n">
        <v>7.2</v>
      </c>
      <c r="F5163" s="41" t="n">
        <f aca="false">IF(A5163="","",INDEX(Assumptions!$B$16:$B$18,MATCH(C5163,Assumptions!$A$16:$A$18,0)))</f>
        <v>5</v>
      </c>
      <c r="G5163" s="42" t="n">
        <f aca="false">IF(A5163="","",WORKDAY(B5163,F5163))</f>
        <v>46303</v>
      </c>
    </row>
    <row r="5164" customFormat="false" ht="15" hidden="false" customHeight="false" outlineLevel="0" collapsed="false">
      <c r="A5164" s="37" t="n">
        <v>1005163</v>
      </c>
      <c r="B5164" s="38" t="n">
        <v>46296</v>
      </c>
      <c r="C5164" s="39" t="s">
        <v>70</v>
      </c>
      <c r="D5164" s="39" t="s">
        <v>31</v>
      </c>
      <c r="E5164" s="40" t="n">
        <v>1.5</v>
      </c>
      <c r="F5164" s="41" t="n">
        <f aca="false">IF(A5164="","",INDEX(Assumptions!$B$16:$B$18,MATCH(C5164,Assumptions!$A$16:$A$18,0)))</f>
        <v>5</v>
      </c>
      <c r="G5164" s="42" t="n">
        <f aca="false">IF(A5164="","",WORKDAY(B5164,F5164))</f>
        <v>46303</v>
      </c>
    </row>
    <row r="5165" customFormat="false" ht="15" hidden="false" customHeight="false" outlineLevel="0" collapsed="false">
      <c r="A5165" s="37" t="n">
        <v>1005164</v>
      </c>
      <c r="B5165" s="38" t="n">
        <v>46296</v>
      </c>
      <c r="C5165" s="39" t="s">
        <v>69</v>
      </c>
      <c r="D5165" s="39" t="s">
        <v>37</v>
      </c>
      <c r="E5165" s="40" t="n">
        <v>7.8</v>
      </c>
      <c r="F5165" s="41" t="n">
        <f aca="false">IF(A5165="","",INDEX(Assumptions!$B$16:$B$18,MATCH(C5165,Assumptions!$A$16:$A$18,0)))</f>
        <v>3</v>
      </c>
      <c r="G5165" s="42" t="n">
        <f aca="false">IF(A5165="","",WORKDAY(B5165,F5165))</f>
        <v>46301</v>
      </c>
    </row>
    <row r="5166" customFormat="false" ht="15" hidden="false" customHeight="false" outlineLevel="0" collapsed="false">
      <c r="A5166" s="37" t="n">
        <v>1005165</v>
      </c>
      <c r="B5166" s="38" t="n">
        <v>46296</v>
      </c>
      <c r="C5166" s="39" t="s">
        <v>69</v>
      </c>
      <c r="D5166" s="39" t="s">
        <v>33</v>
      </c>
      <c r="E5166" s="40" t="n">
        <v>3.5</v>
      </c>
      <c r="F5166" s="41" t="n">
        <f aca="false">IF(A5166="","",INDEX(Assumptions!$B$16:$B$18,MATCH(C5166,Assumptions!$A$16:$A$18,0)))</f>
        <v>3</v>
      </c>
      <c r="G5166" s="42" t="n">
        <f aca="false">IF(A5166="","",WORKDAY(B5166,F5166))</f>
        <v>46301</v>
      </c>
    </row>
    <row r="5167" customFormat="false" ht="15" hidden="false" customHeight="false" outlineLevel="0" collapsed="false">
      <c r="A5167" s="37" t="n">
        <v>1005166</v>
      </c>
      <c r="B5167" s="38" t="n">
        <v>46296</v>
      </c>
      <c r="C5167" s="39" t="s">
        <v>69</v>
      </c>
      <c r="D5167" s="39" t="s">
        <v>33</v>
      </c>
      <c r="E5167" s="40" t="n">
        <v>1</v>
      </c>
      <c r="F5167" s="41" t="n">
        <f aca="false">IF(A5167="","",INDEX(Assumptions!$B$16:$B$18,MATCH(C5167,Assumptions!$A$16:$A$18,0)))</f>
        <v>3</v>
      </c>
      <c r="G5167" s="42" t="n">
        <f aca="false">IF(A5167="","",WORKDAY(B5167,F5167))</f>
        <v>46301</v>
      </c>
    </row>
    <row r="5168" customFormat="false" ht="15" hidden="false" customHeight="false" outlineLevel="0" collapsed="false">
      <c r="A5168" s="37" t="n">
        <v>1005167</v>
      </c>
      <c r="B5168" s="38" t="n">
        <v>46296</v>
      </c>
      <c r="C5168" s="39" t="s">
        <v>70</v>
      </c>
      <c r="D5168" s="39" t="s">
        <v>33</v>
      </c>
      <c r="E5168" s="40" t="n">
        <v>1.3</v>
      </c>
      <c r="F5168" s="41" t="n">
        <f aca="false">IF(A5168="","",INDEX(Assumptions!$B$16:$B$18,MATCH(C5168,Assumptions!$A$16:$A$18,0)))</f>
        <v>5</v>
      </c>
      <c r="G5168" s="42" t="n">
        <f aca="false">IF(A5168="","",WORKDAY(B5168,F5168))</f>
        <v>46303</v>
      </c>
    </row>
    <row r="5169" customFormat="false" ht="15" hidden="false" customHeight="false" outlineLevel="0" collapsed="false">
      <c r="A5169" s="37" t="n">
        <v>1005168</v>
      </c>
      <c r="B5169" s="38" t="n">
        <v>46296</v>
      </c>
      <c r="C5169" s="39" t="s">
        <v>68</v>
      </c>
      <c r="D5169" s="39" t="s">
        <v>39</v>
      </c>
      <c r="E5169" s="40" t="n">
        <v>2.8</v>
      </c>
      <c r="F5169" s="41" t="n">
        <f aca="false">IF(A5169="","",INDEX(Assumptions!$B$16:$B$18,MATCH(C5169,Assumptions!$A$16:$A$18,0)))</f>
        <v>1</v>
      </c>
      <c r="G5169" s="42" t="n">
        <f aca="false">IF(A5169="","",WORKDAY(B5169,F5169))</f>
        <v>46297</v>
      </c>
    </row>
    <row r="5170" customFormat="false" ht="15" hidden="false" customHeight="false" outlineLevel="0" collapsed="false">
      <c r="A5170" s="37" t="n">
        <v>1005169</v>
      </c>
      <c r="B5170" s="38" t="n">
        <v>46296</v>
      </c>
      <c r="C5170" s="39" t="s">
        <v>68</v>
      </c>
      <c r="D5170" s="39" t="s">
        <v>35</v>
      </c>
      <c r="E5170" s="40" t="n">
        <v>1.3</v>
      </c>
      <c r="F5170" s="41" t="n">
        <f aca="false">IF(A5170="","",INDEX(Assumptions!$B$16:$B$18,MATCH(C5170,Assumptions!$A$16:$A$18,0)))</f>
        <v>1</v>
      </c>
      <c r="G5170" s="42" t="n">
        <f aca="false">IF(A5170="","",WORKDAY(B5170,F5170))</f>
        <v>46297</v>
      </c>
    </row>
    <row r="5171" customFormat="false" ht="15" hidden="false" customHeight="false" outlineLevel="0" collapsed="false">
      <c r="A5171" s="37" t="n">
        <v>1005170</v>
      </c>
      <c r="B5171" s="38" t="n">
        <v>46296</v>
      </c>
      <c r="C5171" s="39" t="s">
        <v>68</v>
      </c>
      <c r="D5171" s="39" t="s">
        <v>33</v>
      </c>
      <c r="E5171" s="40" t="n">
        <v>0.3</v>
      </c>
      <c r="F5171" s="41" t="n">
        <f aca="false">IF(A5171="","",INDEX(Assumptions!$B$16:$B$18,MATCH(C5171,Assumptions!$A$16:$A$18,0)))</f>
        <v>1</v>
      </c>
      <c r="G5171" s="42" t="n">
        <f aca="false">IF(A5171="","",WORKDAY(B5171,F5171))</f>
        <v>46297</v>
      </c>
    </row>
    <row r="5172" customFormat="false" ht="15" hidden="false" customHeight="false" outlineLevel="0" collapsed="false">
      <c r="A5172" s="37" t="n">
        <v>1005171</v>
      </c>
      <c r="B5172" s="38" t="n">
        <v>46296</v>
      </c>
      <c r="C5172" s="39" t="s">
        <v>69</v>
      </c>
      <c r="D5172" s="39" t="s">
        <v>31</v>
      </c>
      <c r="E5172" s="40" t="n">
        <v>2.4</v>
      </c>
      <c r="F5172" s="41" t="n">
        <f aca="false">IF(A5172="","",INDEX(Assumptions!$B$16:$B$18,MATCH(C5172,Assumptions!$A$16:$A$18,0)))</f>
        <v>3</v>
      </c>
      <c r="G5172" s="42" t="n">
        <f aca="false">IF(A5172="","",WORKDAY(B5172,F5172))</f>
        <v>46301</v>
      </c>
    </row>
    <row r="5173" customFormat="false" ht="15" hidden="false" customHeight="false" outlineLevel="0" collapsed="false">
      <c r="A5173" s="37" t="n">
        <v>1005172</v>
      </c>
      <c r="B5173" s="38" t="n">
        <v>46296</v>
      </c>
      <c r="C5173" s="39" t="s">
        <v>69</v>
      </c>
      <c r="D5173" s="39" t="s">
        <v>31</v>
      </c>
      <c r="E5173" s="40" t="n">
        <v>3.3</v>
      </c>
      <c r="F5173" s="41" t="n">
        <f aca="false">IF(A5173="","",INDEX(Assumptions!$B$16:$B$18,MATCH(C5173,Assumptions!$A$16:$A$18,0)))</f>
        <v>3</v>
      </c>
      <c r="G5173" s="42" t="n">
        <f aca="false">IF(A5173="","",WORKDAY(B5173,F5173))</f>
        <v>46301</v>
      </c>
    </row>
    <row r="5174" customFormat="false" ht="15" hidden="false" customHeight="false" outlineLevel="0" collapsed="false">
      <c r="A5174" s="37" t="n">
        <v>1005173</v>
      </c>
      <c r="B5174" s="38" t="n">
        <v>46296</v>
      </c>
      <c r="C5174" s="39" t="s">
        <v>68</v>
      </c>
      <c r="D5174" s="39" t="s">
        <v>33</v>
      </c>
      <c r="E5174" s="40" t="n">
        <v>1.9</v>
      </c>
      <c r="F5174" s="41" t="n">
        <f aca="false">IF(A5174="","",INDEX(Assumptions!$B$16:$B$18,MATCH(C5174,Assumptions!$A$16:$A$18,0)))</f>
        <v>1</v>
      </c>
      <c r="G5174" s="42" t="n">
        <f aca="false">IF(A5174="","",WORKDAY(B5174,F5174))</f>
        <v>46297</v>
      </c>
    </row>
    <row r="5175" customFormat="false" ht="15" hidden="false" customHeight="false" outlineLevel="0" collapsed="false">
      <c r="A5175" s="37" t="n">
        <v>1005174</v>
      </c>
      <c r="B5175" s="38" t="n">
        <v>46296</v>
      </c>
      <c r="C5175" s="39" t="s">
        <v>68</v>
      </c>
      <c r="D5175" s="39" t="s">
        <v>39</v>
      </c>
      <c r="E5175" s="40" t="n">
        <v>0.6</v>
      </c>
      <c r="F5175" s="41" t="n">
        <f aca="false">IF(A5175="","",INDEX(Assumptions!$B$16:$B$18,MATCH(C5175,Assumptions!$A$16:$A$18,0)))</f>
        <v>1</v>
      </c>
      <c r="G5175" s="42" t="n">
        <f aca="false">IF(A5175="","",WORKDAY(B5175,F5175))</f>
        <v>46297</v>
      </c>
    </row>
    <row r="5176" customFormat="false" ht="15" hidden="false" customHeight="false" outlineLevel="0" collapsed="false">
      <c r="A5176" s="37" t="n">
        <v>1005175</v>
      </c>
      <c r="B5176" s="38" t="n">
        <v>46296</v>
      </c>
      <c r="C5176" s="39" t="s">
        <v>70</v>
      </c>
      <c r="D5176" s="39" t="s">
        <v>31</v>
      </c>
      <c r="E5176" s="40" t="n">
        <v>4.2</v>
      </c>
      <c r="F5176" s="41" t="n">
        <f aca="false">IF(A5176="","",INDEX(Assumptions!$B$16:$B$18,MATCH(C5176,Assumptions!$A$16:$A$18,0)))</f>
        <v>5</v>
      </c>
      <c r="G5176" s="42" t="n">
        <f aca="false">IF(A5176="","",WORKDAY(B5176,F5176))</f>
        <v>46303</v>
      </c>
    </row>
    <row r="5177" customFormat="false" ht="15" hidden="false" customHeight="false" outlineLevel="0" collapsed="false">
      <c r="A5177" s="37" t="n">
        <v>1005176</v>
      </c>
      <c r="B5177" s="38" t="n">
        <v>46296</v>
      </c>
      <c r="C5177" s="39" t="s">
        <v>69</v>
      </c>
      <c r="D5177" s="39" t="s">
        <v>37</v>
      </c>
      <c r="E5177" s="40" t="n">
        <v>2.5</v>
      </c>
      <c r="F5177" s="41" t="n">
        <f aca="false">IF(A5177="","",INDEX(Assumptions!$B$16:$B$18,MATCH(C5177,Assumptions!$A$16:$A$18,0)))</f>
        <v>3</v>
      </c>
      <c r="G5177" s="42" t="n">
        <f aca="false">IF(A5177="","",WORKDAY(B5177,F5177))</f>
        <v>46301</v>
      </c>
    </row>
    <row r="5178" customFormat="false" ht="15" hidden="false" customHeight="false" outlineLevel="0" collapsed="false">
      <c r="A5178" s="37" t="n">
        <v>1005177</v>
      </c>
      <c r="B5178" s="38" t="n">
        <v>46296</v>
      </c>
      <c r="C5178" s="39" t="s">
        <v>69</v>
      </c>
      <c r="D5178" s="39" t="s">
        <v>33</v>
      </c>
      <c r="E5178" s="40" t="n">
        <v>2.3</v>
      </c>
      <c r="F5178" s="41" t="n">
        <f aca="false">IF(A5178="","",INDEX(Assumptions!$B$16:$B$18,MATCH(C5178,Assumptions!$A$16:$A$18,0)))</f>
        <v>3</v>
      </c>
      <c r="G5178" s="42" t="n">
        <f aca="false">IF(A5178="","",WORKDAY(B5178,F5178))</f>
        <v>46301</v>
      </c>
    </row>
    <row r="5179" customFormat="false" ht="15" hidden="false" customHeight="false" outlineLevel="0" collapsed="false">
      <c r="A5179" s="37" t="n">
        <v>1005178</v>
      </c>
      <c r="B5179" s="38" t="n">
        <v>46296</v>
      </c>
      <c r="C5179" s="39" t="s">
        <v>69</v>
      </c>
      <c r="D5179" s="39" t="s">
        <v>37</v>
      </c>
      <c r="E5179" s="40" t="n">
        <v>0.5</v>
      </c>
      <c r="F5179" s="41" t="n">
        <f aca="false">IF(A5179="","",INDEX(Assumptions!$B$16:$B$18,MATCH(C5179,Assumptions!$A$16:$A$18,0)))</f>
        <v>3</v>
      </c>
      <c r="G5179" s="42" t="n">
        <f aca="false">IF(A5179="","",WORKDAY(B5179,F5179))</f>
        <v>46301</v>
      </c>
    </row>
    <row r="5180" customFormat="false" ht="15" hidden="false" customHeight="false" outlineLevel="0" collapsed="false">
      <c r="A5180" s="37" t="n">
        <v>1005179</v>
      </c>
      <c r="B5180" s="38" t="n">
        <v>46296</v>
      </c>
      <c r="C5180" s="39" t="s">
        <v>70</v>
      </c>
      <c r="D5180" s="39" t="s">
        <v>39</v>
      </c>
      <c r="E5180" s="40" t="n">
        <v>1</v>
      </c>
      <c r="F5180" s="41" t="n">
        <f aca="false">IF(A5180="","",INDEX(Assumptions!$B$16:$B$18,MATCH(C5180,Assumptions!$A$16:$A$18,0)))</f>
        <v>5</v>
      </c>
      <c r="G5180" s="42" t="n">
        <f aca="false">IF(A5180="","",WORKDAY(B5180,F5180))</f>
        <v>46303</v>
      </c>
    </row>
    <row r="5181" customFormat="false" ht="15" hidden="false" customHeight="false" outlineLevel="0" collapsed="false">
      <c r="A5181" s="37" t="n">
        <v>1005180</v>
      </c>
      <c r="B5181" s="38" t="n">
        <v>46296</v>
      </c>
      <c r="C5181" s="39" t="s">
        <v>69</v>
      </c>
      <c r="D5181" s="39" t="s">
        <v>31</v>
      </c>
      <c r="E5181" s="40" t="n">
        <v>0.8</v>
      </c>
      <c r="F5181" s="41" t="n">
        <f aca="false">IF(A5181="","",INDEX(Assumptions!$B$16:$B$18,MATCH(C5181,Assumptions!$A$16:$A$18,0)))</f>
        <v>3</v>
      </c>
      <c r="G5181" s="42" t="n">
        <f aca="false">IF(A5181="","",WORKDAY(B5181,F5181))</f>
        <v>46301</v>
      </c>
    </row>
    <row r="5182" customFormat="false" ht="15" hidden="false" customHeight="false" outlineLevel="0" collapsed="false">
      <c r="A5182" s="37" t="n">
        <v>1005181</v>
      </c>
      <c r="B5182" s="38" t="n">
        <v>46296</v>
      </c>
      <c r="C5182" s="39" t="s">
        <v>69</v>
      </c>
      <c r="D5182" s="39" t="s">
        <v>35</v>
      </c>
      <c r="E5182" s="40" t="n">
        <v>2.8</v>
      </c>
      <c r="F5182" s="41" t="n">
        <f aca="false">IF(A5182="","",INDEX(Assumptions!$B$16:$B$18,MATCH(C5182,Assumptions!$A$16:$A$18,0)))</f>
        <v>3</v>
      </c>
      <c r="G5182" s="42" t="n">
        <f aca="false">IF(A5182="","",WORKDAY(B5182,F5182))</f>
        <v>46301</v>
      </c>
    </row>
    <row r="5183" customFormat="false" ht="15" hidden="false" customHeight="false" outlineLevel="0" collapsed="false">
      <c r="A5183" s="37" t="n">
        <v>1005182</v>
      </c>
      <c r="B5183" s="38" t="n">
        <v>46296</v>
      </c>
      <c r="C5183" s="39" t="s">
        <v>69</v>
      </c>
      <c r="D5183" s="39" t="s">
        <v>33</v>
      </c>
      <c r="E5183" s="40" t="n">
        <v>1.2</v>
      </c>
      <c r="F5183" s="41" t="n">
        <f aca="false">IF(A5183="","",INDEX(Assumptions!$B$16:$B$18,MATCH(C5183,Assumptions!$A$16:$A$18,0)))</f>
        <v>3</v>
      </c>
      <c r="G5183" s="42" t="n">
        <f aca="false">IF(A5183="","",WORKDAY(B5183,F5183))</f>
        <v>46301</v>
      </c>
    </row>
    <row r="5184" customFormat="false" ht="15" hidden="false" customHeight="false" outlineLevel="0" collapsed="false">
      <c r="A5184" s="37" t="n">
        <v>1005183</v>
      </c>
      <c r="B5184" s="38" t="n">
        <v>46296</v>
      </c>
      <c r="C5184" s="39" t="s">
        <v>69</v>
      </c>
      <c r="D5184" s="39" t="s">
        <v>31</v>
      </c>
      <c r="E5184" s="40" t="n">
        <v>7.3</v>
      </c>
      <c r="F5184" s="41" t="n">
        <f aca="false">IF(A5184="","",INDEX(Assumptions!$B$16:$B$18,MATCH(C5184,Assumptions!$A$16:$A$18,0)))</f>
        <v>3</v>
      </c>
      <c r="G5184" s="42" t="n">
        <f aca="false">IF(A5184="","",WORKDAY(B5184,F5184))</f>
        <v>46301</v>
      </c>
    </row>
    <row r="5185" customFormat="false" ht="15" hidden="false" customHeight="false" outlineLevel="0" collapsed="false">
      <c r="A5185" s="37" t="n">
        <v>1005184</v>
      </c>
      <c r="B5185" s="38" t="n">
        <v>46296</v>
      </c>
      <c r="C5185" s="39" t="s">
        <v>70</v>
      </c>
      <c r="D5185" s="39" t="s">
        <v>31</v>
      </c>
      <c r="E5185" s="40" t="n">
        <v>1.5</v>
      </c>
      <c r="F5185" s="41" t="n">
        <f aca="false">IF(A5185="","",INDEX(Assumptions!$B$16:$B$18,MATCH(C5185,Assumptions!$A$16:$A$18,0)))</f>
        <v>5</v>
      </c>
      <c r="G5185" s="42" t="n">
        <f aca="false">IF(A5185="","",WORKDAY(B5185,F5185))</f>
        <v>46303</v>
      </c>
    </row>
    <row r="5186" customFormat="false" ht="15" hidden="false" customHeight="false" outlineLevel="0" collapsed="false">
      <c r="A5186" s="37" t="n">
        <v>1005185</v>
      </c>
      <c r="B5186" s="38" t="n">
        <v>46296</v>
      </c>
      <c r="C5186" s="39" t="s">
        <v>70</v>
      </c>
      <c r="D5186" s="39" t="s">
        <v>39</v>
      </c>
      <c r="E5186" s="40" t="n">
        <v>3.3</v>
      </c>
      <c r="F5186" s="41" t="n">
        <f aca="false">IF(A5186="","",INDEX(Assumptions!$B$16:$B$18,MATCH(C5186,Assumptions!$A$16:$A$18,0)))</f>
        <v>5</v>
      </c>
      <c r="G5186" s="42" t="n">
        <f aca="false">IF(A5186="","",WORKDAY(B5186,F5186))</f>
        <v>46303</v>
      </c>
    </row>
    <row r="5187" customFormat="false" ht="15" hidden="false" customHeight="false" outlineLevel="0" collapsed="false">
      <c r="A5187" s="37" t="n">
        <v>1005186</v>
      </c>
      <c r="B5187" s="38" t="n">
        <v>46296</v>
      </c>
      <c r="C5187" s="39" t="s">
        <v>69</v>
      </c>
      <c r="D5187" s="39" t="s">
        <v>33</v>
      </c>
      <c r="E5187" s="40" t="n">
        <v>3.8</v>
      </c>
      <c r="F5187" s="41" t="n">
        <f aca="false">IF(A5187="","",INDEX(Assumptions!$B$16:$B$18,MATCH(C5187,Assumptions!$A$16:$A$18,0)))</f>
        <v>3</v>
      </c>
      <c r="G5187" s="42" t="n">
        <f aca="false">IF(A5187="","",WORKDAY(B5187,F5187))</f>
        <v>46301</v>
      </c>
    </row>
    <row r="5188" customFormat="false" ht="15" hidden="false" customHeight="false" outlineLevel="0" collapsed="false">
      <c r="A5188" s="37" t="n">
        <v>1005187</v>
      </c>
      <c r="B5188" s="38" t="n">
        <v>46296</v>
      </c>
      <c r="C5188" s="39" t="s">
        <v>69</v>
      </c>
      <c r="D5188" s="39" t="s">
        <v>31</v>
      </c>
      <c r="E5188" s="40" t="n">
        <v>5.8</v>
      </c>
      <c r="F5188" s="41" t="n">
        <f aca="false">IF(A5188="","",INDEX(Assumptions!$B$16:$B$18,MATCH(C5188,Assumptions!$A$16:$A$18,0)))</f>
        <v>3</v>
      </c>
      <c r="G5188" s="42" t="n">
        <f aca="false">IF(A5188="","",WORKDAY(B5188,F5188))</f>
        <v>46301</v>
      </c>
    </row>
    <row r="5189" customFormat="false" ht="15" hidden="false" customHeight="false" outlineLevel="0" collapsed="false">
      <c r="A5189" s="37" t="n">
        <v>1005188</v>
      </c>
      <c r="B5189" s="38" t="n">
        <v>46296</v>
      </c>
      <c r="C5189" s="39" t="s">
        <v>70</v>
      </c>
      <c r="D5189" s="39" t="s">
        <v>39</v>
      </c>
      <c r="E5189" s="40" t="n">
        <v>0.5</v>
      </c>
      <c r="F5189" s="41" t="n">
        <f aca="false">IF(A5189="","",INDEX(Assumptions!$B$16:$B$18,MATCH(C5189,Assumptions!$A$16:$A$18,0)))</f>
        <v>5</v>
      </c>
      <c r="G5189" s="42" t="n">
        <f aca="false">IF(A5189="","",WORKDAY(B5189,F5189))</f>
        <v>46303</v>
      </c>
    </row>
    <row r="5190" customFormat="false" ht="15" hidden="false" customHeight="false" outlineLevel="0" collapsed="false">
      <c r="A5190" s="37" t="n">
        <v>1005189</v>
      </c>
      <c r="B5190" s="38" t="n">
        <v>46296</v>
      </c>
      <c r="C5190" s="39" t="s">
        <v>68</v>
      </c>
      <c r="D5190" s="39" t="s">
        <v>35</v>
      </c>
      <c r="E5190" s="40" t="n">
        <v>4</v>
      </c>
      <c r="F5190" s="41" t="n">
        <f aca="false">IF(A5190="","",INDEX(Assumptions!$B$16:$B$18,MATCH(C5190,Assumptions!$A$16:$A$18,0)))</f>
        <v>1</v>
      </c>
      <c r="G5190" s="42" t="n">
        <f aca="false">IF(A5190="","",WORKDAY(B5190,F5190))</f>
        <v>46297</v>
      </c>
    </row>
    <row r="5191" customFormat="false" ht="15" hidden="false" customHeight="false" outlineLevel="0" collapsed="false">
      <c r="A5191" s="37" t="n">
        <v>1005190</v>
      </c>
      <c r="B5191" s="38" t="n">
        <v>46296</v>
      </c>
      <c r="C5191" s="39" t="s">
        <v>68</v>
      </c>
      <c r="D5191" s="39" t="s">
        <v>39</v>
      </c>
      <c r="E5191" s="40" t="n">
        <v>1.5</v>
      </c>
      <c r="F5191" s="41" t="n">
        <f aca="false">IF(A5191="","",INDEX(Assumptions!$B$16:$B$18,MATCH(C5191,Assumptions!$A$16:$A$18,0)))</f>
        <v>1</v>
      </c>
      <c r="G5191" s="42" t="n">
        <f aca="false">IF(A5191="","",WORKDAY(B5191,F5191))</f>
        <v>46297</v>
      </c>
    </row>
    <row r="5192" customFormat="false" ht="15" hidden="false" customHeight="false" outlineLevel="0" collapsed="false">
      <c r="A5192" s="37" t="n">
        <v>1005191</v>
      </c>
      <c r="B5192" s="38" t="n">
        <v>46296</v>
      </c>
      <c r="C5192" s="39" t="s">
        <v>69</v>
      </c>
      <c r="D5192" s="39" t="s">
        <v>33</v>
      </c>
      <c r="E5192" s="40" t="n">
        <v>0.9</v>
      </c>
      <c r="F5192" s="41" t="n">
        <f aca="false">IF(A5192="","",INDEX(Assumptions!$B$16:$B$18,MATCH(C5192,Assumptions!$A$16:$A$18,0)))</f>
        <v>3</v>
      </c>
      <c r="G5192" s="42" t="n">
        <f aca="false">IF(A5192="","",WORKDAY(B5192,F5192))</f>
        <v>46301</v>
      </c>
    </row>
    <row r="5193" customFormat="false" ht="15" hidden="false" customHeight="false" outlineLevel="0" collapsed="false">
      <c r="A5193" s="37" t="n">
        <v>1005192</v>
      </c>
      <c r="B5193" s="38" t="n">
        <v>46296</v>
      </c>
      <c r="C5193" s="39" t="s">
        <v>69</v>
      </c>
      <c r="D5193" s="39" t="s">
        <v>37</v>
      </c>
      <c r="E5193" s="40" t="n">
        <v>4.4</v>
      </c>
      <c r="F5193" s="41" t="n">
        <f aca="false">IF(A5193="","",INDEX(Assumptions!$B$16:$B$18,MATCH(C5193,Assumptions!$A$16:$A$18,0)))</f>
        <v>3</v>
      </c>
      <c r="G5193" s="42" t="n">
        <f aca="false">IF(A5193="","",WORKDAY(B5193,F5193))</f>
        <v>46301</v>
      </c>
    </row>
    <row r="5194" customFormat="false" ht="15" hidden="false" customHeight="false" outlineLevel="0" collapsed="false">
      <c r="A5194" s="37" t="n">
        <v>1005193</v>
      </c>
      <c r="B5194" s="38" t="n">
        <v>46296</v>
      </c>
      <c r="C5194" s="39" t="s">
        <v>70</v>
      </c>
      <c r="D5194" s="39" t="s">
        <v>33</v>
      </c>
      <c r="E5194" s="40" t="n">
        <v>0.4</v>
      </c>
      <c r="F5194" s="41" t="n">
        <f aca="false">IF(A5194="","",INDEX(Assumptions!$B$16:$B$18,MATCH(C5194,Assumptions!$A$16:$A$18,0)))</f>
        <v>5</v>
      </c>
      <c r="G5194" s="42" t="n">
        <f aca="false">IF(A5194="","",WORKDAY(B5194,F5194))</f>
        <v>46303</v>
      </c>
    </row>
    <row r="5195" customFormat="false" ht="15" hidden="false" customHeight="false" outlineLevel="0" collapsed="false">
      <c r="A5195" s="37" t="n">
        <v>1005194</v>
      </c>
      <c r="B5195" s="38" t="n">
        <v>46296</v>
      </c>
      <c r="C5195" s="39" t="s">
        <v>69</v>
      </c>
      <c r="D5195" s="39" t="s">
        <v>39</v>
      </c>
      <c r="E5195" s="40" t="n">
        <v>2.3</v>
      </c>
      <c r="F5195" s="41" t="n">
        <f aca="false">IF(A5195="","",INDEX(Assumptions!$B$16:$B$18,MATCH(C5195,Assumptions!$A$16:$A$18,0)))</f>
        <v>3</v>
      </c>
      <c r="G5195" s="42" t="n">
        <f aca="false">IF(A5195="","",WORKDAY(B5195,F5195))</f>
        <v>46301</v>
      </c>
    </row>
    <row r="5196" customFormat="false" ht="15" hidden="false" customHeight="false" outlineLevel="0" collapsed="false">
      <c r="A5196" s="37" t="n">
        <v>1005195</v>
      </c>
      <c r="B5196" s="38" t="n">
        <v>46296</v>
      </c>
      <c r="C5196" s="39" t="s">
        <v>69</v>
      </c>
      <c r="D5196" s="39" t="s">
        <v>33</v>
      </c>
      <c r="E5196" s="40" t="n">
        <v>1.7</v>
      </c>
      <c r="F5196" s="41" t="n">
        <f aca="false">IF(A5196="","",INDEX(Assumptions!$B$16:$B$18,MATCH(C5196,Assumptions!$A$16:$A$18,0)))</f>
        <v>3</v>
      </c>
      <c r="G5196" s="42" t="n">
        <f aca="false">IF(A5196="","",WORKDAY(B5196,F5196))</f>
        <v>46301</v>
      </c>
    </row>
    <row r="5197" customFormat="false" ht="15" hidden="false" customHeight="false" outlineLevel="0" collapsed="false">
      <c r="A5197" s="37" t="n">
        <v>1005196</v>
      </c>
      <c r="B5197" s="38" t="n">
        <v>46296</v>
      </c>
      <c r="C5197" s="39" t="s">
        <v>69</v>
      </c>
      <c r="D5197" s="39" t="s">
        <v>35</v>
      </c>
      <c r="E5197" s="40" t="n">
        <v>1.7</v>
      </c>
      <c r="F5197" s="41" t="n">
        <f aca="false">IF(A5197="","",INDEX(Assumptions!$B$16:$B$18,MATCH(C5197,Assumptions!$A$16:$A$18,0)))</f>
        <v>3</v>
      </c>
      <c r="G5197" s="42" t="n">
        <f aca="false">IF(A5197="","",WORKDAY(B5197,F5197))</f>
        <v>46301</v>
      </c>
    </row>
    <row r="5198" customFormat="false" ht="15" hidden="false" customHeight="false" outlineLevel="0" collapsed="false">
      <c r="A5198" s="37" t="n">
        <v>1005197</v>
      </c>
      <c r="B5198" s="38" t="n">
        <v>46296</v>
      </c>
      <c r="C5198" s="39" t="s">
        <v>68</v>
      </c>
      <c r="D5198" s="39" t="s">
        <v>39</v>
      </c>
      <c r="E5198" s="40" t="n">
        <v>1.8</v>
      </c>
      <c r="F5198" s="41" t="n">
        <f aca="false">IF(A5198="","",INDEX(Assumptions!$B$16:$B$18,MATCH(C5198,Assumptions!$A$16:$A$18,0)))</f>
        <v>1</v>
      </c>
      <c r="G5198" s="42" t="n">
        <f aca="false">IF(A5198="","",WORKDAY(B5198,F5198))</f>
        <v>46297</v>
      </c>
    </row>
    <row r="5199" customFormat="false" ht="15" hidden="false" customHeight="false" outlineLevel="0" collapsed="false">
      <c r="A5199" s="37" t="n">
        <v>1005198</v>
      </c>
      <c r="B5199" s="38" t="n">
        <v>46296</v>
      </c>
      <c r="C5199" s="39" t="s">
        <v>68</v>
      </c>
      <c r="D5199" s="39" t="s">
        <v>37</v>
      </c>
      <c r="E5199" s="40" t="n">
        <v>6.5</v>
      </c>
      <c r="F5199" s="41" t="n">
        <f aca="false">IF(A5199="","",INDEX(Assumptions!$B$16:$B$18,MATCH(C5199,Assumptions!$A$16:$A$18,0)))</f>
        <v>1</v>
      </c>
      <c r="G5199" s="42" t="n">
        <f aca="false">IF(A5199="","",WORKDAY(B5199,F5199))</f>
        <v>46297</v>
      </c>
    </row>
    <row r="5200" customFormat="false" ht="15" hidden="false" customHeight="false" outlineLevel="0" collapsed="false">
      <c r="A5200" s="37" t="n">
        <v>1005199</v>
      </c>
      <c r="B5200" s="38" t="n">
        <v>46296</v>
      </c>
      <c r="C5200" s="39" t="s">
        <v>69</v>
      </c>
      <c r="D5200" s="39" t="s">
        <v>35</v>
      </c>
      <c r="E5200" s="40" t="n">
        <v>2.6</v>
      </c>
      <c r="F5200" s="41" t="n">
        <f aca="false">IF(A5200="","",INDEX(Assumptions!$B$16:$B$18,MATCH(C5200,Assumptions!$A$16:$A$18,0)))</f>
        <v>3</v>
      </c>
      <c r="G5200" s="42" t="n">
        <f aca="false">IF(A5200="","",WORKDAY(B5200,F5200))</f>
        <v>46301</v>
      </c>
    </row>
    <row r="5201" customFormat="false" ht="15" hidden="false" customHeight="false" outlineLevel="0" collapsed="false">
      <c r="A5201" s="37" t="n">
        <v>1005200</v>
      </c>
      <c r="B5201" s="38" t="n">
        <v>46296</v>
      </c>
      <c r="C5201" s="39" t="s">
        <v>69</v>
      </c>
      <c r="D5201" s="39" t="s">
        <v>39</v>
      </c>
      <c r="E5201" s="40" t="n">
        <v>1.5</v>
      </c>
      <c r="F5201" s="41" t="n">
        <f aca="false">IF(A5201="","",INDEX(Assumptions!$B$16:$B$18,MATCH(C5201,Assumptions!$A$16:$A$18,0)))</f>
        <v>3</v>
      </c>
      <c r="G5201" s="42" t="n">
        <f aca="false">IF(A5201="","",WORKDAY(B5201,F5201))</f>
        <v>46301</v>
      </c>
    </row>
    <row r="5202" customFormat="false" ht="15" hidden="false" customHeight="false" outlineLevel="0" collapsed="false">
      <c r="A5202" s="37" t="n">
        <v>1005201</v>
      </c>
      <c r="B5202" s="38" t="n">
        <v>46296</v>
      </c>
      <c r="C5202" s="39" t="s">
        <v>69</v>
      </c>
      <c r="D5202" s="39" t="s">
        <v>31</v>
      </c>
      <c r="E5202" s="40" t="n">
        <v>2.4</v>
      </c>
      <c r="F5202" s="41" t="n">
        <f aca="false">IF(A5202="","",INDEX(Assumptions!$B$16:$B$18,MATCH(C5202,Assumptions!$A$16:$A$18,0)))</f>
        <v>3</v>
      </c>
      <c r="G5202" s="42" t="n">
        <f aca="false">IF(A5202="","",WORKDAY(B5202,F5202))</f>
        <v>46301</v>
      </c>
    </row>
    <row r="5203" customFormat="false" ht="15" hidden="false" customHeight="false" outlineLevel="0" collapsed="false">
      <c r="A5203" s="37" t="n">
        <v>1005202</v>
      </c>
      <c r="B5203" s="38" t="n">
        <v>46296</v>
      </c>
      <c r="C5203" s="39" t="s">
        <v>69</v>
      </c>
      <c r="D5203" s="39" t="s">
        <v>35</v>
      </c>
      <c r="E5203" s="40" t="n">
        <v>4.2</v>
      </c>
      <c r="F5203" s="41" t="n">
        <f aca="false">IF(A5203="","",INDEX(Assumptions!$B$16:$B$18,MATCH(C5203,Assumptions!$A$16:$A$18,0)))</f>
        <v>3</v>
      </c>
      <c r="G5203" s="42" t="n">
        <f aca="false">IF(A5203="","",WORKDAY(B5203,F5203))</f>
        <v>46301</v>
      </c>
    </row>
    <row r="5204" customFormat="false" ht="15" hidden="false" customHeight="false" outlineLevel="0" collapsed="false">
      <c r="A5204" s="37" t="n">
        <v>1005203</v>
      </c>
      <c r="B5204" s="38" t="n">
        <v>46296</v>
      </c>
      <c r="C5204" s="39" t="s">
        <v>69</v>
      </c>
      <c r="D5204" s="39" t="s">
        <v>31</v>
      </c>
      <c r="E5204" s="40" t="n">
        <v>1</v>
      </c>
      <c r="F5204" s="41" t="n">
        <f aca="false">IF(A5204="","",INDEX(Assumptions!$B$16:$B$18,MATCH(C5204,Assumptions!$A$16:$A$18,0)))</f>
        <v>3</v>
      </c>
      <c r="G5204" s="42" t="n">
        <f aca="false">IF(A5204="","",WORKDAY(B5204,F5204))</f>
        <v>46301</v>
      </c>
    </row>
    <row r="5205" customFormat="false" ht="15" hidden="false" customHeight="false" outlineLevel="0" collapsed="false">
      <c r="A5205" s="37" t="n">
        <v>1005204</v>
      </c>
      <c r="B5205" s="38" t="n">
        <v>46296</v>
      </c>
      <c r="C5205" s="39" t="s">
        <v>70</v>
      </c>
      <c r="D5205" s="39" t="s">
        <v>35</v>
      </c>
      <c r="E5205" s="40" t="n">
        <v>14.7</v>
      </c>
      <c r="F5205" s="41" t="n">
        <f aca="false">IF(A5205="","",INDEX(Assumptions!$B$16:$B$18,MATCH(C5205,Assumptions!$A$16:$A$18,0)))</f>
        <v>5</v>
      </c>
      <c r="G5205" s="42" t="n">
        <f aca="false">IF(A5205="","",WORKDAY(B5205,F5205))</f>
        <v>46303</v>
      </c>
    </row>
    <row r="5206" customFormat="false" ht="15" hidden="false" customHeight="false" outlineLevel="0" collapsed="false">
      <c r="A5206" s="37" t="n">
        <v>1005205</v>
      </c>
      <c r="B5206" s="38" t="n">
        <v>46296</v>
      </c>
      <c r="C5206" s="39" t="s">
        <v>69</v>
      </c>
      <c r="D5206" s="39" t="s">
        <v>39</v>
      </c>
      <c r="E5206" s="40" t="n">
        <v>1.4</v>
      </c>
      <c r="F5206" s="41" t="n">
        <f aca="false">IF(A5206="","",INDEX(Assumptions!$B$16:$B$18,MATCH(C5206,Assumptions!$A$16:$A$18,0)))</f>
        <v>3</v>
      </c>
      <c r="G5206" s="42" t="n">
        <f aca="false">IF(A5206="","",WORKDAY(B5206,F5206))</f>
        <v>46301</v>
      </c>
    </row>
    <row r="5207" customFormat="false" ht="15" hidden="false" customHeight="false" outlineLevel="0" collapsed="false">
      <c r="A5207" s="37" t="n">
        <v>1005206</v>
      </c>
      <c r="B5207" s="38" t="n">
        <v>46296</v>
      </c>
      <c r="C5207" s="39" t="s">
        <v>69</v>
      </c>
      <c r="D5207" s="39" t="s">
        <v>35</v>
      </c>
      <c r="E5207" s="40" t="n">
        <v>1.4</v>
      </c>
      <c r="F5207" s="41" t="n">
        <f aca="false">IF(A5207="","",INDEX(Assumptions!$B$16:$B$18,MATCH(C5207,Assumptions!$A$16:$A$18,0)))</f>
        <v>3</v>
      </c>
      <c r="G5207" s="42" t="n">
        <f aca="false">IF(A5207="","",WORKDAY(B5207,F5207))</f>
        <v>46301</v>
      </c>
    </row>
    <row r="5208" customFormat="false" ht="15" hidden="false" customHeight="false" outlineLevel="0" collapsed="false">
      <c r="A5208" s="37" t="n">
        <v>1005207</v>
      </c>
      <c r="B5208" s="38" t="n">
        <v>46296</v>
      </c>
      <c r="C5208" s="39" t="s">
        <v>69</v>
      </c>
      <c r="D5208" s="39" t="s">
        <v>35</v>
      </c>
      <c r="E5208" s="40" t="n">
        <v>1.9</v>
      </c>
      <c r="F5208" s="41" t="n">
        <f aca="false">IF(A5208="","",INDEX(Assumptions!$B$16:$B$18,MATCH(C5208,Assumptions!$A$16:$A$18,0)))</f>
        <v>3</v>
      </c>
      <c r="G5208" s="42" t="n">
        <f aca="false">IF(A5208="","",WORKDAY(B5208,F5208))</f>
        <v>46301</v>
      </c>
    </row>
    <row r="5209" customFormat="false" ht="15" hidden="false" customHeight="false" outlineLevel="0" collapsed="false">
      <c r="A5209" s="37" t="n">
        <v>1005208</v>
      </c>
      <c r="B5209" s="38" t="n">
        <v>46296</v>
      </c>
      <c r="C5209" s="39" t="s">
        <v>69</v>
      </c>
      <c r="D5209" s="39" t="s">
        <v>35</v>
      </c>
      <c r="E5209" s="40" t="n">
        <v>0.7</v>
      </c>
      <c r="F5209" s="41" t="n">
        <f aca="false">IF(A5209="","",INDEX(Assumptions!$B$16:$B$18,MATCH(C5209,Assumptions!$A$16:$A$18,0)))</f>
        <v>3</v>
      </c>
      <c r="G5209" s="42" t="n">
        <f aca="false">IF(A5209="","",WORKDAY(B5209,F5209))</f>
        <v>46301</v>
      </c>
    </row>
    <row r="5210" customFormat="false" ht="15" hidden="false" customHeight="false" outlineLevel="0" collapsed="false">
      <c r="A5210" s="37" t="n">
        <v>1005209</v>
      </c>
      <c r="B5210" s="38" t="n">
        <v>46296</v>
      </c>
      <c r="C5210" s="39" t="s">
        <v>69</v>
      </c>
      <c r="D5210" s="39" t="s">
        <v>31</v>
      </c>
      <c r="E5210" s="40" t="n">
        <v>1.4</v>
      </c>
      <c r="F5210" s="41" t="n">
        <f aca="false">IF(A5210="","",INDEX(Assumptions!$B$16:$B$18,MATCH(C5210,Assumptions!$A$16:$A$18,0)))</f>
        <v>3</v>
      </c>
      <c r="G5210" s="42" t="n">
        <f aca="false">IF(A5210="","",WORKDAY(B5210,F5210))</f>
        <v>46301</v>
      </c>
    </row>
    <row r="5211" customFormat="false" ht="15" hidden="false" customHeight="false" outlineLevel="0" collapsed="false">
      <c r="A5211" s="37" t="n">
        <v>1005210</v>
      </c>
      <c r="B5211" s="38" t="n">
        <v>46296</v>
      </c>
      <c r="C5211" s="39" t="s">
        <v>69</v>
      </c>
      <c r="D5211" s="39" t="s">
        <v>35</v>
      </c>
      <c r="E5211" s="40" t="n">
        <v>2.5</v>
      </c>
      <c r="F5211" s="41" t="n">
        <f aca="false">IF(A5211="","",INDEX(Assumptions!$B$16:$B$18,MATCH(C5211,Assumptions!$A$16:$A$18,0)))</f>
        <v>3</v>
      </c>
      <c r="G5211" s="42" t="n">
        <f aca="false">IF(A5211="","",WORKDAY(B5211,F5211))</f>
        <v>46301</v>
      </c>
    </row>
    <row r="5212" customFormat="false" ht="15" hidden="false" customHeight="false" outlineLevel="0" collapsed="false">
      <c r="A5212" s="37" t="n">
        <v>1005211</v>
      </c>
      <c r="B5212" s="38" t="n">
        <v>46296</v>
      </c>
      <c r="C5212" s="39" t="s">
        <v>68</v>
      </c>
      <c r="D5212" s="39" t="s">
        <v>37</v>
      </c>
      <c r="E5212" s="40" t="n">
        <v>1.5</v>
      </c>
      <c r="F5212" s="41" t="n">
        <f aca="false">IF(A5212="","",INDEX(Assumptions!$B$16:$B$18,MATCH(C5212,Assumptions!$A$16:$A$18,0)))</f>
        <v>1</v>
      </c>
      <c r="G5212" s="42" t="n">
        <f aca="false">IF(A5212="","",WORKDAY(B5212,F5212))</f>
        <v>46297</v>
      </c>
    </row>
    <row r="5213" customFormat="false" ht="15" hidden="false" customHeight="false" outlineLevel="0" collapsed="false">
      <c r="A5213" s="37" t="n">
        <v>1005212</v>
      </c>
      <c r="B5213" s="38" t="n">
        <v>46296</v>
      </c>
      <c r="C5213" s="39" t="s">
        <v>68</v>
      </c>
      <c r="D5213" s="39" t="s">
        <v>31</v>
      </c>
      <c r="E5213" s="40" t="n">
        <v>2.4</v>
      </c>
      <c r="F5213" s="41" t="n">
        <f aca="false">IF(A5213="","",INDEX(Assumptions!$B$16:$B$18,MATCH(C5213,Assumptions!$A$16:$A$18,0)))</f>
        <v>1</v>
      </c>
      <c r="G5213" s="42" t="n">
        <f aca="false">IF(A5213="","",WORKDAY(B5213,F5213))</f>
        <v>46297</v>
      </c>
    </row>
    <row r="5214" customFormat="false" ht="15" hidden="false" customHeight="false" outlineLevel="0" collapsed="false">
      <c r="A5214" s="37" t="n">
        <v>1005213</v>
      </c>
      <c r="B5214" s="38" t="n">
        <v>46296</v>
      </c>
      <c r="C5214" s="39" t="s">
        <v>70</v>
      </c>
      <c r="D5214" s="39" t="s">
        <v>31</v>
      </c>
      <c r="E5214" s="40" t="n">
        <v>0.9</v>
      </c>
      <c r="F5214" s="41" t="n">
        <f aca="false">IF(A5214="","",INDEX(Assumptions!$B$16:$B$18,MATCH(C5214,Assumptions!$A$16:$A$18,0)))</f>
        <v>5</v>
      </c>
      <c r="G5214" s="42" t="n">
        <f aca="false">IF(A5214="","",WORKDAY(B5214,F5214))</f>
        <v>46303</v>
      </c>
    </row>
    <row r="5215" customFormat="false" ht="15" hidden="false" customHeight="false" outlineLevel="0" collapsed="false">
      <c r="A5215" s="37" t="n">
        <v>1005214</v>
      </c>
      <c r="B5215" s="38" t="n">
        <v>46296</v>
      </c>
      <c r="C5215" s="39" t="s">
        <v>69</v>
      </c>
      <c r="D5215" s="39" t="s">
        <v>31</v>
      </c>
      <c r="E5215" s="40" t="n">
        <v>3</v>
      </c>
      <c r="F5215" s="41" t="n">
        <f aca="false">IF(A5215="","",INDEX(Assumptions!$B$16:$B$18,MATCH(C5215,Assumptions!$A$16:$A$18,0)))</f>
        <v>3</v>
      </c>
      <c r="G5215" s="42" t="n">
        <f aca="false">IF(A5215="","",WORKDAY(B5215,F5215))</f>
        <v>46301</v>
      </c>
    </row>
    <row r="5216" customFormat="false" ht="15" hidden="false" customHeight="false" outlineLevel="0" collapsed="false">
      <c r="A5216" s="37" t="n">
        <v>1005215</v>
      </c>
      <c r="B5216" s="38" t="n">
        <v>46296</v>
      </c>
      <c r="C5216" s="39" t="s">
        <v>69</v>
      </c>
      <c r="D5216" s="39" t="s">
        <v>39</v>
      </c>
      <c r="E5216" s="40" t="n">
        <v>1.3</v>
      </c>
      <c r="F5216" s="41" t="n">
        <f aca="false">IF(A5216="","",INDEX(Assumptions!$B$16:$B$18,MATCH(C5216,Assumptions!$A$16:$A$18,0)))</f>
        <v>3</v>
      </c>
      <c r="G5216" s="42" t="n">
        <f aca="false">IF(A5216="","",WORKDAY(B5216,F5216))</f>
        <v>46301</v>
      </c>
    </row>
    <row r="5217" customFormat="false" ht="15" hidden="false" customHeight="false" outlineLevel="0" collapsed="false">
      <c r="A5217" s="37" t="n">
        <v>1005216</v>
      </c>
      <c r="B5217" s="38" t="n">
        <v>46296</v>
      </c>
      <c r="C5217" s="39" t="s">
        <v>69</v>
      </c>
      <c r="D5217" s="39" t="s">
        <v>33</v>
      </c>
      <c r="E5217" s="40" t="n">
        <v>0.6</v>
      </c>
      <c r="F5217" s="41" t="n">
        <f aca="false">IF(A5217="","",INDEX(Assumptions!$B$16:$B$18,MATCH(C5217,Assumptions!$A$16:$A$18,0)))</f>
        <v>3</v>
      </c>
      <c r="G5217" s="42" t="n">
        <f aca="false">IF(A5217="","",WORKDAY(B5217,F5217))</f>
        <v>46301</v>
      </c>
    </row>
    <row r="5218" customFormat="false" ht="15" hidden="false" customHeight="false" outlineLevel="0" collapsed="false">
      <c r="A5218" s="37" t="n">
        <v>1005217</v>
      </c>
      <c r="B5218" s="38" t="n">
        <v>46296</v>
      </c>
      <c r="C5218" s="39" t="s">
        <v>69</v>
      </c>
      <c r="D5218" s="39" t="s">
        <v>33</v>
      </c>
      <c r="E5218" s="40" t="n">
        <v>1.9</v>
      </c>
      <c r="F5218" s="41" t="n">
        <f aca="false">IF(A5218="","",INDEX(Assumptions!$B$16:$B$18,MATCH(C5218,Assumptions!$A$16:$A$18,0)))</f>
        <v>3</v>
      </c>
      <c r="G5218" s="42" t="n">
        <f aca="false">IF(A5218="","",WORKDAY(B5218,F5218))</f>
        <v>46301</v>
      </c>
    </row>
    <row r="5219" customFormat="false" ht="15" hidden="false" customHeight="false" outlineLevel="0" collapsed="false">
      <c r="A5219" s="37" t="n">
        <v>1005218</v>
      </c>
      <c r="B5219" s="38" t="n">
        <v>46296</v>
      </c>
      <c r="C5219" s="39" t="s">
        <v>69</v>
      </c>
      <c r="D5219" s="39" t="s">
        <v>39</v>
      </c>
      <c r="E5219" s="40" t="n">
        <v>2.7</v>
      </c>
      <c r="F5219" s="41" t="n">
        <f aca="false">IF(A5219="","",INDEX(Assumptions!$B$16:$B$18,MATCH(C5219,Assumptions!$A$16:$A$18,0)))</f>
        <v>3</v>
      </c>
      <c r="G5219" s="42" t="n">
        <f aca="false">IF(A5219="","",WORKDAY(B5219,F5219))</f>
        <v>46301</v>
      </c>
    </row>
    <row r="5220" customFormat="false" ht="15" hidden="false" customHeight="false" outlineLevel="0" collapsed="false">
      <c r="A5220" s="37" t="n">
        <v>1005219</v>
      </c>
      <c r="B5220" s="38" t="n">
        <v>46296</v>
      </c>
      <c r="C5220" s="39" t="s">
        <v>69</v>
      </c>
      <c r="D5220" s="39" t="s">
        <v>39</v>
      </c>
      <c r="E5220" s="40" t="n">
        <v>1.6</v>
      </c>
      <c r="F5220" s="41" t="n">
        <f aca="false">IF(A5220="","",INDEX(Assumptions!$B$16:$B$18,MATCH(C5220,Assumptions!$A$16:$A$18,0)))</f>
        <v>3</v>
      </c>
      <c r="G5220" s="42" t="n">
        <f aca="false">IF(A5220="","",WORKDAY(B5220,F5220))</f>
        <v>46301</v>
      </c>
    </row>
    <row r="5221" customFormat="false" ht="15" hidden="false" customHeight="false" outlineLevel="0" collapsed="false">
      <c r="A5221" s="37" t="n">
        <v>1005220</v>
      </c>
      <c r="B5221" s="38" t="n">
        <v>46296</v>
      </c>
      <c r="C5221" s="39" t="s">
        <v>69</v>
      </c>
      <c r="D5221" s="39" t="s">
        <v>31</v>
      </c>
      <c r="E5221" s="40" t="n">
        <v>1</v>
      </c>
      <c r="F5221" s="41" t="n">
        <f aca="false">IF(A5221="","",INDEX(Assumptions!$B$16:$B$18,MATCH(C5221,Assumptions!$A$16:$A$18,0)))</f>
        <v>3</v>
      </c>
      <c r="G5221" s="42" t="n">
        <f aca="false">IF(A5221="","",WORKDAY(B5221,F5221))</f>
        <v>46301</v>
      </c>
    </row>
    <row r="5222" customFormat="false" ht="15" hidden="false" customHeight="false" outlineLevel="0" collapsed="false">
      <c r="A5222" s="37" t="n">
        <v>1005221</v>
      </c>
      <c r="B5222" s="38" t="n">
        <v>46296</v>
      </c>
      <c r="C5222" s="39" t="s">
        <v>68</v>
      </c>
      <c r="D5222" s="39" t="s">
        <v>31</v>
      </c>
      <c r="E5222" s="40" t="n">
        <v>1.1</v>
      </c>
      <c r="F5222" s="41" t="n">
        <f aca="false">IF(A5222="","",INDEX(Assumptions!$B$16:$B$18,MATCH(C5222,Assumptions!$A$16:$A$18,0)))</f>
        <v>1</v>
      </c>
      <c r="G5222" s="42" t="n">
        <f aca="false">IF(A5222="","",WORKDAY(B5222,F5222))</f>
        <v>46297</v>
      </c>
    </row>
    <row r="5223" customFormat="false" ht="15" hidden="false" customHeight="false" outlineLevel="0" collapsed="false">
      <c r="A5223" s="37" t="n">
        <v>1005222</v>
      </c>
      <c r="B5223" s="38" t="n">
        <v>46296</v>
      </c>
      <c r="C5223" s="39" t="s">
        <v>69</v>
      </c>
      <c r="D5223" s="39" t="s">
        <v>33</v>
      </c>
      <c r="E5223" s="40" t="n">
        <v>2.1</v>
      </c>
      <c r="F5223" s="41" t="n">
        <f aca="false">IF(A5223="","",INDEX(Assumptions!$B$16:$B$18,MATCH(C5223,Assumptions!$A$16:$A$18,0)))</f>
        <v>3</v>
      </c>
      <c r="G5223" s="42" t="n">
        <f aca="false">IF(A5223="","",WORKDAY(B5223,F5223))</f>
        <v>46301</v>
      </c>
    </row>
    <row r="5224" customFormat="false" ht="15" hidden="false" customHeight="false" outlineLevel="0" collapsed="false">
      <c r="A5224" s="37" t="n">
        <v>1005223</v>
      </c>
      <c r="B5224" s="38" t="n">
        <v>46296</v>
      </c>
      <c r="C5224" s="39" t="s">
        <v>70</v>
      </c>
      <c r="D5224" s="39" t="s">
        <v>39</v>
      </c>
      <c r="E5224" s="40" t="n">
        <v>1.7</v>
      </c>
      <c r="F5224" s="41" t="n">
        <f aca="false">IF(A5224="","",INDEX(Assumptions!$B$16:$B$18,MATCH(C5224,Assumptions!$A$16:$A$18,0)))</f>
        <v>5</v>
      </c>
      <c r="G5224" s="42" t="n">
        <f aca="false">IF(A5224="","",WORKDAY(B5224,F5224))</f>
        <v>46303</v>
      </c>
    </row>
    <row r="5225" customFormat="false" ht="15" hidden="false" customHeight="false" outlineLevel="0" collapsed="false">
      <c r="A5225" s="37" t="n">
        <v>1005224</v>
      </c>
      <c r="B5225" s="38" t="n">
        <v>46296</v>
      </c>
      <c r="C5225" s="39" t="s">
        <v>69</v>
      </c>
      <c r="D5225" s="39" t="s">
        <v>33</v>
      </c>
      <c r="E5225" s="40" t="n">
        <v>8.2</v>
      </c>
      <c r="F5225" s="41" t="n">
        <f aca="false">IF(A5225="","",INDEX(Assumptions!$B$16:$B$18,MATCH(C5225,Assumptions!$A$16:$A$18,0)))</f>
        <v>3</v>
      </c>
      <c r="G5225" s="42" t="n">
        <f aca="false">IF(A5225="","",WORKDAY(B5225,F5225))</f>
        <v>46301</v>
      </c>
    </row>
    <row r="5226" customFormat="false" ht="15" hidden="false" customHeight="false" outlineLevel="0" collapsed="false">
      <c r="A5226" s="37" t="n">
        <v>1005225</v>
      </c>
      <c r="B5226" s="38" t="n">
        <v>46296</v>
      </c>
      <c r="C5226" s="39" t="s">
        <v>70</v>
      </c>
      <c r="D5226" s="39" t="s">
        <v>33</v>
      </c>
      <c r="E5226" s="40" t="n">
        <v>2.6</v>
      </c>
      <c r="F5226" s="41" t="n">
        <f aca="false">IF(A5226="","",INDEX(Assumptions!$B$16:$B$18,MATCH(C5226,Assumptions!$A$16:$A$18,0)))</f>
        <v>5</v>
      </c>
      <c r="G5226" s="42" t="n">
        <f aca="false">IF(A5226="","",WORKDAY(B5226,F5226))</f>
        <v>46303</v>
      </c>
    </row>
    <row r="5227" customFormat="false" ht="15" hidden="false" customHeight="false" outlineLevel="0" collapsed="false">
      <c r="A5227" s="37" t="n">
        <v>1005226</v>
      </c>
      <c r="B5227" s="38" t="n">
        <v>46296</v>
      </c>
      <c r="C5227" s="39" t="s">
        <v>70</v>
      </c>
      <c r="D5227" s="39" t="s">
        <v>33</v>
      </c>
      <c r="E5227" s="40" t="n">
        <v>1</v>
      </c>
      <c r="F5227" s="41" t="n">
        <f aca="false">IF(A5227="","",INDEX(Assumptions!$B$16:$B$18,MATCH(C5227,Assumptions!$A$16:$A$18,0)))</f>
        <v>5</v>
      </c>
      <c r="G5227" s="42" t="n">
        <f aca="false">IF(A5227="","",WORKDAY(B5227,F5227))</f>
        <v>46303</v>
      </c>
    </row>
    <row r="5228" customFormat="false" ht="15" hidden="false" customHeight="false" outlineLevel="0" collapsed="false">
      <c r="A5228" s="37" t="n">
        <v>1005227</v>
      </c>
      <c r="B5228" s="38" t="n">
        <v>46296</v>
      </c>
      <c r="C5228" s="39" t="s">
        <v>69</v>
      </c>
      <c r="D5228" s="39" t="s">
        <v>39</v>
      </c>
      <c r="E5228" s="40" t="n">
        <v>1.4</v>
      </c>
      <c r="F5228" s="41" t="n">
        <f aca="false">IF(A5228="","",INDEX(Assumptions!$B$16:$B$18,MATCH(C5228,Assumptions!$A$16:$A$18,0)))</f>
        <v>3</v>
      </c>
      <c r="G5228" s="42" t="n">
        <f aca="false">IF(A5228="","",WORKDAY(B5228,F5228))</f>
        <v>46301</v>
      </c>
    </row>
    <row r="5229" customFormat="false" ht="15" hidden="false" customHeight="false" outlineLevel="0" collapsed="false">
      <c r="A5229" s="37" t="n">
        <v>1005228</v>
      </c>
      <c r="B5229" s="38" t="n">
        <v>46296</v>
      </c>
      <c r="C5229" s="39" t="s">
        <v>70</v>
      </c>
      <c r="D5229" s="39" t="s">
        <v>31</v>
      </c>
      <c r="E5229" s="40" t="n">
        <v>1.3</v>
      </c>
      <c r="F5229" s="41" t="n">
        <f aca="false">IF(A5229="","",INDEX(Assumptions!$B$16:$B$18,MATCH(C5229,Assumptions!$A$16:$A$18,0)))</f>
        <v>5</v>
      </c>
      <c r="G5229" s="42" t="n">
        <f aca="false">IF(A5229="","",WORKDAY(B5229,F5229))</f>
        <v>46303</v>
      </c>
    </row>
    <row r="5230" customFormat="false" ht="15" hidden="false" customHeight="false" outlineLevel="0" collapsed="false">
      <c r="A5230" s="37" t="n">
        <v>1005229</v>
      </c>
      <c r="B5230" s="38" t="n">
        <v>46296</v>
      </c>
      <c r="C5230" s="39" t="s">
        <v>69</v>
      </c>
      <c r="D5230" s="39" t="s">
        <v>37</v>
      </c>
      <c r="E5230" s="40" t="n">
        <v>0.9</v>
      </c>
      <c r="F5230" s="41" t="n">
        <f aca="false">IF(A5230="","",INDEX(Assumptions!$B$16:$B$18,MATCH(C5230,Assumptions!$A$16:$A$18,0)))</f>
        <v>3</v>
      </c>
      <c r="G5230" s="42" t="n">
        <f aca="false">IF(A5230="","",WORKDAY(B5230,F5230))</f>
        <v>46301</v>
      </c>
    </row>
    <row r="5231" customFormat="false" ht="15" hidden="false" customHeight="false" outlineLevel="0" collapsed="false">
      <c r="A5231" s="37" t="n">
        <v>1005230</v>
      </c>
      <c r="B5231" s="38" t="n">
        <v>46296</v>
      </c>
      <c r="C5231" s="39" t="s">
        <v>69</v>
      </c>
      <c r="D5231" s="39" t="s">
        <v>33</v>
      </c>
      <c r="E5231" s="40" t="n">
        <v>2.5</v>
      </c>
      <c r="F5231" s="41" t="n">
        <f aca="false">IF(A5231="","",INDEX(Assumptions!$B$16:$B$18,MATCH(C5231,Assumptions!$A$16:$A$18,0)))</f>
        <v>3</v>
      </c>
      <c r="G5231" s="42" t="n">
        <f aca="false">IF(A5231="","",WORKDAY(B5231,F5231))</f>
        <v>46301</v>
      </c>
    </row>
    <row r="5232" customFormat="false" ht="15" hidden="false" customHeight="false" outlineLevel="0" collapsed="false">
      <c r="A5232" s="37" t="n">
        <v>1005231</v>
      </c>
      <c r="B5232" s="38" t="n">
        <v>46296</v>
      </c>
      <c r="C5232" s="39" t="s">
        <v>69</v>
      </c>
      <c r="D5232" s="39" t="s">
        <v>33</v>
      </c>
      <c r="E5232" s="40" t="n">
        <v>0.9</v>
      </c>
      <c r="F5232" s="41" t="n">
        <f aca="false">IF(A5232="","",INDEX(Assumptions!$B$16:$B$18,MATCH(C5232,Assumptions!$A$16:$A$18,0)))</f>
        <v>3</v>
      </c>
      <c r="G5232" s="42" t="n">
        <f aca="false">IF(A5232="","",WORKDAY(B5232,F5232))</f>
        <v>46301</v>
      </c>
    </row>
    <row r="5233" customFormat="false" ht="15" hidden="false" customHeight="false" outlineLevel="0" collapsed="false">
      <c r="A5233" s="37" t="n">
        <v>1005232</v>
      </c>
      <c r="B5233" s="38" t="n">
        <v>46296</v>
      </c>
      <c r="C5233" s="39" t="s">
        <v>69</v>
      </c>
      <c r="D5233" s="39" t="s">
        <v>35</v>
      </c>
      <c r="E5233" s="40" t="n">
        <v>0.8</v>
      </c>
      <c r="F5233" s="41" t="n">
        <f aca="false">IF(A5233="","",INDEX(Assumptions!$B$16:$B$18,MATCH(C5233,Assumptions!$A$16:$A$18,0)))</f>
        <v>3</v>
      </c>
      <c r="G5233" s="42" t="n">
        <f aca="false">IF(A5233="","",WORKDAY(B5233,F5233))</f>
        <v>46301</v>
      </c>
    </row>
    <row r="5234" customFormat="false" ht="15" hidden="false" customHeight="false" outlineLevel="0" collapsed="false">
      <c r="A5234" s="37" t="n">
        <v>1005233</v>
      </c>
      <c r="B5234" s="38" t="n">
        <v>46296</v>
      </c>
      <c r="C5234" s="39" t="s">
        <v>69</v>
      </c>
      <c r="D5234" s="39" t="s">
        <v>39</v>
      </c>
      <c r="E5234" s="40" t="n">
        <v>1.3</v>
      </c>
      <c r="F5234" s="41" t="n">
        <f aca="false">IF(A5234="","",INDEX(Assumptions!$B$16:$B$18,MATCH(C5234,Assumptions!$A$16:$A$18,0)))</f>
        <v>3</v>
      </c>
      <c r="G5234" s="42" t="n">
        <f aca="false">IF(A5234="","",WORKDAY(B5234,F5234))</f>
        <v>46301</v>
      </c>
    </row>
    <row r="5235" customFormat="false" ht="15" hidden="false" customHeight="false" outlineLevel="0" collapsed="false">
      <c r="A5235" s="37" t="n">
        <v>1005234</v>
      </c>
      <c r="B5235" s="38" t="n">
        <v>46296</v>
      </c>
      <c r="C5235" s="39" t="s">
        <v>70</v>
      </c>
      <c r="D5235" s="39" t="s">
        <v>39</v>
      </c>
      <c r="E5235" s="40" t="n">
        <v>0.9</v>
      </c>
      <c r="F5235" s="41" t="n">
        <f aca="false">IF(A5235="","",INDEX(Assumptions!$B$16:$B$18,MATCH(C5235,Assumptions!$A$16:$A$18,0)))</f>
        <v>5</v>
      </c>
      <c r="G5235" s="42" t="n">
        <f aca="false">IF(A5235="","",WORKDAY(B5235,F5235))</f>
        <v>46303</v>
      </c>
    </row>
    <row r="5236" customFormat="false" ht="15" hidden="false" customHeight="false" outlineLevel="0" collapsed="false">
      <c r="A5236" s="37" t="n">
        <v>1005235</v>
      </c>
      <c r="B5236" s="38" t="n">
        <v>46296</v>
      </c>
      <c r="C5236" s="39" t="s">
        <v>70</v>
      </c>
      <c r="D5236" s="39" t="s">
        <v>39</v>
      </c>
      <c r="E5236" s="40" t="n">
        <v>2.3</v>
      </c>
      <c r="F5236" s="41" t="n">
        <f aca="false">IF(A5236="","",INDEX(Assumptions!$B$16:$B$18,MATCH(C5236,Assumptions!$A$16:$A$18,0)))</f>
        <v>5</v>
      </c>
      <c r="G5236" s="42" t="n">
        <f aca="false">IF(A5236="","",WORKDAY(B5236,F5236))</f>
        <v>46303</v>
      </c>
    </row>
    <row r="5237" customFormat="false" ht="15" hidden="false" customHeight="false" outlineLevel="0" collapsed="false">
      <c r="A5237" s="37" t="n">
        <v>1005236</v>
      </c>
      <c r="B5237" s="38" t="n">
        <v>46296</v>
      </c>
      <c r="C5237" s="39" t="s">
        <v>68</v>
      </c>
      <c r="D5237" s="39" t="s">
        <v>39</v>
      </c>
      <c r="E5237" s="40" t="n">
        <v>2.5</v>
      </c>
      <c r="F5237" s="41" t="n">
        <f aca="false">IF(A5237="","",INDEX(Assumptions!$B$16:$B$18,MATCH(C5237,Assumptions!$A$16:$A$18,0)))</f>
        <v>1</v>
      </c>
      <c r="G5237" s="42" t="n">
        <f aca="false">IF(A5237="","",WORKDAY(B5237,F5237))</f>
        <v>46297</v>
      </c>
    </row>
    <row r="5238" customFormat="false" ht="15" hidden="false" customHeight="false" outlineLevel="0" collapsed="false">
      <c r="A5238" s="37" t="n">
        <v>1005237</v>
      </c>
      <c r="B5238" s="38" t="n">
        <v>46296</v>
      </c>
      <c r="C5238" s="39" t="s">
        <v>70</v>
      </c>
      <c r="D5238" s="39" t="s">
        <v>37</v>
      </c>
      <c r="E5238" s="40" t="n">
        <v>5</v>
      </c>
      <c r="F5238" s="41" t="n">
        <f aca="false">IF(A5238="","",INDEX(Assumptions!$B$16:$B$18,MATCH(C5238,Assumptions!$A$16:$A$18,0)))</f>
        <v>5</v>
      </c>
      <c r="G5238" s="42" t="n">
        <f aca="false">IF(A5238="","",WORKDAY(B5238,F5238))</f>
        <v>46303</v>
      </c>
    </row>
    <row r="5239" customFormat="false" ht="15" hidden="false" customHeight="false" outlineLevel="0" collapsed="false">
      <c r="A5239" s="37" t="n">
        <v>1005238</v>
      </c>
      <c r="B5239" s="38" t="n">
        <v>46296</v>
      </c>
      <c r="C5239" s="39" t="s">
        <v>69</v>
      </c>
      <c r="D5239" s="39" t="s">
        <v>33</v>
      </c>
      <c r="E5239" s="40" t="n">
        <v>4.1</v>
      </c>
      <c r="F5239" s="41" t="n">
        <f aca="false">IF(A5239="","",INDEX(Assumptions!$B$16:$B$18,MATCH(C5239,Assumptions!$A$16:$A$18,0)))</f>
        <v>3</v>
      </c>
      <c r="G5239" s="42" t="n">
        <f aca="false">IF(A5239="","",WORKDAY(B5239,F5239))</f>
        <v>46301</v>
      </c>
    </row>
    <row r="5240" customFormat="false" ht="15" hidden="false" customHeight="false" outlineLevel="0" collapsed="false">
      <c r="A5240" s="37" t="n">
        <v>1005239</v>
      </c>
      <c r="B5240" s="38" t="n">
        <v>46296</v>
      </c>
      <c r="C5240" s="39" t="s">
        <v>70</v>
      </c>
      <c r="D5240" s="39" t="s">
        <v>35</v>
      </c>
      <c r="E5240" s="40" t="n">
        <v>6</v>
      </c>
      <c r="F5240" s="41" t="n">
        <f aca="false">IF(A5240="","",INDEX(Assumptions!$B$16:$B$18,MATCH(C5240,Assumptions!$A$16:$A$18,0)))</f>
        <v>5</v>
      </c>
      <c r="G5240" s="42" t="n">
        <f aca="false">IF(A5240="","",WORKDAY(B5240,F5240))</f>
        <v>46303</v>
      </c>
    </row>
    <row r="5241" customFormat="false" ht="15" hidden="false" customHeight="false" outlineLevel="0" collapsed="false">
      <c r="A5241" s="37" t="n">
        <v>1005240</v>
      </c>
      <c r="B5241" s="38" t="n">
        <v>46296</v>
      </c>
      <c r="C5241" s="39" t="s">
        <v>69</v>
      </c>
      <c r="D5241" s="39" t="s">
        <v>35</v>
      </c>
      <c r="E5241" s="40" t="n">
        <v>1.4</v>
      </c>
      <c r="F5241" s="41" t="n">
        <f aca="false">IF(A5241="","",INDEX(Assumptions!$B$16:$B$18,MATCH(C5241,Assumptions!$A$16:$A$18,0)))</f>
        <v>3</v>
      </c>
      <c r="G5241" s="42" t="n">
        <f aca="false">IF(A5241="","",WORKDAY(B5241,F5241))</f>
        <v>46301</v>
      </c>
    </row>
    <row r="5242" customFormat="false" ht="15" hidden="false" customHeight="false" outlineLevel="0" collapsed="false">
      <c r="A5242" s="37" t="n">
        <v>1005241</v>
      </c>
      <c r="B5242" s="38" t="n">
        <v>46296</v>
      </c>
      <c r="C5242" s="39" t="s">
        <v>69</v>
      </c>
      <c r="D5242" s="39" t="s">
        <v>31</v>
      </c>
      <c r="E5242" s="40" t="n">
        <v>3.6</v>
      </c>
      <c r="F5242" s="41" t="n">
        <f aca="false">IF(A5242="","",INDEX(Assumptions!$B$16:$B$18,MATCH(C5242,Assumptions!$A$16:$A$18,0)))</f>
        <v>3</v>
      </c>
      <c r="G5242" s="42" t="n">
        <f aca="false">IF(A5242="","",WORKDAY(B5242,F5242))</f>
        <v>46301</v>
      </c>
    </row>
    <row r="5243" customFormat="false" ht="15" hidden="false" customHeight="false" outlineLevel="0" collapsed="false">
      <c r="A5243" s="37" t="n">
        <v>1005242</v>
      </c>
      <c r="B5243" s="38" t="n">
        <v>46296</v>
      </c>
      <c r="C5243" s="39" t="s">
        <v>69</v>
      </c>
      <c r="D5243" s="39" t="s">
        <v>35</v>
      </c>
      <c r="E5243" s="40" t="n">
        <v>0.9</v>
      </c>
      <c r="F5243" s="41" t="n">
        <f aca="false">IF(A5243="","",INDEX(Assumptions!$B$16:$B$18,MATCH(C5243,Assumptions!$A$16:$A$18,0)))</f>
        <v>3</v>
      </c>
      <c r="G5243" s="42" t="n">
        <f aca="false">IF(A5243="","",WORKDAY(B5243,F5243))</f>
        <v>46301</v>
      </c>
    </row>
    <row r="5244" customFormat="false" ht="15" hidden="false" customHeight="false" outlineLevel="0" collapsed="false">
      <c r="A5244" s="37" t="n">
        <v>1005243</v>
      </c>
      <c r="B5244" s="38" t="n">
        <v>46296</v>
      </c>
      <c r="C5244" s="39" t="s">
        <v>70</v>
      </c>
      <c r="D5244" s="39" t="s">
        <v>31</v>
      </c>
      <c r="E5244" s="40" t="n">
        <v>3.1</v>
      </c>
      <c r="F5244" s="41" t="n">
        <f aca="false">IF(A5244="","",INDEX(Assumptions!$B$16:$B$18,MATCH(C5244,Assumptions!$A$16:$A$18,0)))</f>
        <v>5</v>
      </c>
      <c r="G5244" s="42" t="n">
        <f aca="false">IF(A5244="","",WORKDAY(B5244,F5244))</f>
        <v>46303</v>
      </c>
    </row>
    <row r="5245" customFormat="false" ht="15" hidden="false" customHeight="false" outlineLevel="0" collapsed="false">
      <c r="A5245" s="37" t="n">
        <v>1005244</v>
      </c>
      <c r="B5245" s="38" t="n">
        <v>46296</v>
      </c>
      <c r="C5245" s="39" t="s">
        <v>69</v>
      </c>
      <c r="D5245" s="39" t="s">
        <v>31</v>
      </c>
      <c r="E5245" s="40" t="n">
        <v>1</v>
      </c>
      <c r="F5245" s="41" t="n">
        <f aca="false">IF(A5245="","",INDEX(Assumptions!$B$16:$B$18,MATCH(C5245,Assumptions!$A$16:$A$18,0)))</f>
        <v>3</v>
      </c>
      <c r="G5245" s="42" t="n">
        <f aca="false">IF(A5245="","",WORKDAY(B5245,F5245))</f>
        <v>46301</v>
      </c>
    </row>
    <row r="5246" customFormat="false" ht="15" hidden="false" customHeight="false" outlineLevel="0" collapsed="false">
      <c r="A5246" s="37" t="n">
        <v>1005245</v>
      </c>
      <c r="B5246" s="38" t="n">
        <v>46296</v>
      </c>
      <c r="C5246" s="39" t="s">
        <v>69</v>
      </c>
      <c r="D5246" s="39" t="s">
        <v>31</v>
      </c>
      <c r="E5246" s="40" t="n">
        <v>5.5</v>
      </c>
      <c r="F5246" s="41" t="n">
        <f aca="false">IF(A5246="","",INDEX(Assumptions!$B$16:$B$18,MATCH(C5246,Assumptions!$A$16:$A$18,0)))</f>
        <v>3</v>
      </c>
      <c r="G5246" s="42" t="n">
        <f aca="false">IF(A5246="","",WORKDAY(B5246,F5246))</f>
        <v>46301</v>
      </c>
    </row>
    <row r="5247" customFormat="false" ht="15" hidden="false" customHeight="false" outlineLevel="0" collapsed="false">
      <c r="A5247" s="37" t="n">
        <v>1005246</v>
      </c>
      <c r="B5247" s="38" t="n">
        <v>46296</v>
      </c>
      <c r="C5247" s="39" t="s">
        <v>68</v>
      </c>
      <c r="D5247" s="39" t="s">
        <v>37</v>
      </c>
      <c r="E5247" s="40" t="n">
        <v>2.1</v>
      </c>
      <c r="F5247" s="41" t="n">
        <f aca="false">IF(A5247="","",INDEX(Assumptions!$B$16:$B$18,MATCH(C5247,Assumptions!$A$16:$A$18,0)))</f>
        <v>1</v>
      </c>
      <c r="G5247" s="42" t="n">
        <f aca="false">IF(A5247="","",WORKDAY(B5247,F5247))</f>
        <v>46297</v>
      </c>
    </row>
    <row r="5248" customFormat="false" ht="15" hidden="false" customHeight="false" outlineLevel="0" collapsed="false">
      <c r="A5248" s="37" t="n">
        <v>1005247</v>
      </c>
      <c r="B5248" s="38" t="n">
        <v>46296</v>
      </c>
      <c r="C5248" s="39" t="s">
        <v>69</v>
      </c>
      <c r="D5248" s="39" t="s">
        <v>35</v>
      </c>
      <c r="E5248" s="40" t="n">
        <v>1.5</v>
      </c>
      <c r="F5248" s="41" t="n">
        <f aca="false">IF(A5248="","",INDEX(Assumptions!$B$16:$B$18,MATCH(C5248,Assumptions!$A$16:$A$18,0)))</f>
        <v>3</v>
      </c>
      <c r="G5248" s="42" t="n">
        <f aca="false">IF(A5248="","",WORKDAY(B5248,F5248))</f>
        <v>46301</v>
      </c>
    </row>
    <row r="5249" customFormat="false" ht="15" hidden="false" customHeight="false" outlineLevel="0" collapsed="false">
      <c r="A5249" s="37" t="n">
        <v>1005248</v>
      </c>
      <c r="B5249" s="38" t="n">
        <v>46296</v>
      </c>
      <c r="C5249" s="39" t="s">
        <v>69</v>
      </c>
      <c r="D5249" s="39" t="s">
        <v>37</v>
      </c>
      <c r="E5249" s="40" t="n">
        <v>0.9</v>
      </c>
      <c r="F5249" s="41" t="n">
        <f aca="false">IF(A5249="","",INDEX(Assumptions!$B$16:$B$18,MATCH(C5249,Assumptions!$A$16:$A$18,0)))</f>
        <v>3</v>
      </c>
      <c r="G5249" s="42" t="n">
        <f aca="false">IF(A5249="","",WORKDAY(B5249,F5249))</f>
        <v>46301</v>
      </c>
    </row>
    <row r="5250" customFormat="false" ht="15" hidden="false" customHeight="false" outlineLevel="0" collapsed="false">
      <c r="A5250" s="37" t="n">
        <v>1005249</v>
      </c>
      <c r="B5250" s="38" t="n">
        <v>46296</v>
      </c>
      <c r="C5250" s="39" t="s">
        <v>69</v>
      </c>
      <c r="D5250" s="39" t="s">
        <v>35</v>
      </c>
      <c r="E5250" s="40" t="n">
        <v>0.9</v>
      </c>
      <c r="F5250" s="41" t="n">
        <f aca="false">IF(A5250="","",INDEX(Assumptions!$B$16:$B$18,MATCH(C5250,Assumptions!$A$16:$A$18,0)))</f>
        <v>3</v>
      </c>
      <c r="G5250" s="42" t="n">
        <f aca="false">IF(A5250="","",WORKDAY(B5250,F5250))</f>
        <v>46301</v>
      </c>
    </row>
    <row r="5251" customFormat="false" ht="15" hidden="false" customHeight="false" outlineLevel="0" collapsed="false">
      <c r="A5251" s="37" t="n">
        <v>1005250</v>
      </c>
      <c r="B5251" s="38" t="n">
        <v>46296</v>
      </c>
      <c r="C5251" s="39" t="s">
        <v>69</v>
      </c>
      <c r="D5251" s="39" t="s">
        <v>33</v>
      </c>
      <c r="E5251" s="40" t="n">
        <v>0.5</v>
      </c>
      <c r="F5251" s="41" t="n">
        <f aca="false">IF(A5251="","",INDEX(Assumptions!$B$16:$B$18,MATCH(C5251,Assumptions!$A$16:$A$18,0)))</f>
        <v>3</v>
      </c>
      <c r="G5251" s="42" t="n">
        <f aca="false">IF(A5251="","",WORKDAY(B5251,F5251))</f>
        <v>46301</v>
      </c>
    </row>
    <row r="5252" customFormat="false" ht="15" hidden="false" customHeight="false" outlineLevel="0" collapsed="false">
      <c r="A5252" s="37" t="n">
        <v>1005251</v>
      </c>
      <c r="B5252" s="38" t="n">
        <v>46296</v>
      </c>
      <c r="C5252" s="39" t="s">
        <v>69</v>
      </c>
      <c r="D5252" s="39" t="s">
        <v>37</v>
      </c>
      <c r="E5252" s="40" t="n">
        <v>0.6</v>
      </c>
      <c r="F5252" s="41" t="n">
        <f aca="false">IF(A5252="","",INDEX(Assumptions!$B$16:$B$18,MATCH(C5252,Assumptions!$A$16:$A$18,0)))</f>
        <v>3</v>
      </c>
      <c r="G5252" s="42" t="n">
        <f aca="false">IF(A5252="","",WORKDAY(B5252,F5252))</f>
        <v>46301</v>
      </c>
    </row>
    <row r="5253" customFormat="false" ht="15" hidden="false" customHeight="false" outlineLevel="0" collapsed="false">
      <c r="A5253" s="37" t="n">
        <v>1005252</v>
      </c>
      <c r="B5253" s="38" t="n">
        <v>46296</v>
      </c>
      <c r="C5253" s="39" t="s">
        <v>68</v>
      </c>
      <c r="D5253" s="39" t="s">
        <v>33</v>
      </c>
      <c r="E5253" s="40" t="n">
        <v>6.4</v>
      </c>
      <c r="F5253" s="41" t="n">
        <f aca="false">IF(A5253="","",INDEX(Assumptions!$B$16:$B$18,MATCH(C5253,Assumptions!$A$16:$A$18,0)))</f>
        <v>1</v>
      </c>
      <c r="G5253" s="42" t="n">
        <f aca="false">IF(A5253="","",WORKDAY(B5253,F5253))</f>
        <v>46297</v>
      </c>
    </row>
    <row r="5254" customFormat="false" ht="15" hidden="false" customHeight="false" outlineLevel="0" collapsed="false">
      <c r="A5254" s="37" t="n">
        <v>1005253</v>
      </c>
      <c r="B5254" s="38" t="n">
        <v>46296</v>
      </c>
      <c r="C5254" s="39" t="s">
        <v>69</v>
      </c>
      <c r="D5254" s="39" t="s">
        <v>31</v>
      </c>
      <c r="E5254" s="40" t="n">
        <v>3.2</v>
      </c>
      <c r="F5254" s="41" t="n">
        <f aca="false">IF(A5254="","",INDEX(Assumptions!$B$16:$B$18,MATCH(C5254,Assumptions!$A$16:$A$18,0)))</f>
        <v>3</v>
      </c>
      <c r="G5254" s="42" t="n">
        <f aca="false">IF(A5254="","",WORKDAY(B5254,F5254))</f>
        <v>46301</v>
      </c>
    </row>
    <row r="5255" customFormat="false" ht="15" hidden="false" customHeight="false" outlineLevel="0" collapsed="false">
      <c r="A5255" s="37" t="n">
        <v>1005254</v>
      </c>
      <c r="B5255" s="38" t="n">
        <v>46296</v>
      </c>
      <c r="C5255" s="39" t="s">
        <v>69</v>
      </c>
      <c r="D5255" s="39" t="s">
        <v>39</v>
      </c>
      <c r="E5255" s="40" t="n">
        <v>1.5</v>
      </c>
      <c r="F5255" s="41" t="n">
        <f aca="false">IF(A5255="","",INDEX(Assumptions!$B$16:$B$18,MATCH(C5255,Assumptions!$A$16:$A$18,0)))</f>
        <v>3</v>
      </c>
      <c r="G5255" s="42" t="n">
        <f aca="false">IF(A5255="","",WORKDAY(B5255,F5255))</f>
        <v>46301</v>
      </c>
    </row>
    <row r="5256" customFormat="false" ht="15" hidden="false" customHeight="false" outlineLevel="0" collapsed="false">
      <c r="A5256" s="37" t="n">
        <v>1005255</v>
      </c>
      <c r="B5256" s="38" t="n">
        <v>46296</v>
      </c>
      <c r="C5256" s="39" t="s">
        <v>68</v>
      </c>
      <c r="D5256" s="39" t="s">
        <v>39</v>
      </c>
      <c r="E5256" s="40" t="n">
        <v>1.7</v>
      </c>
      <c r="F5256" s="41" t="n">
        <f aca="false">IF(A5256="","",INDEX(Assumptions!$B$16:$B$18,MATCH(C5256,Assumptions!$A$16:$A$18,0)))</f>
        <v>1</v>
      </c>
      <c r="G5256" s="42" t="n">
        <f aca="false">IF(A5256="","",WORKDAY(B5256,F5256))</f>
        <v>46297</v>
      </c>
    </row>
    <row r="5257" customFormat="false" ht="15" hidden="false" customHeight="false" outlineLevel="0" collapsed="false">
      <c r="A5257" s="37" t="n">
        <v>1005256</v>
      </c>
      <c r="B5257" s="38" t="n">
        <v>46296</v>
      </c>
      <c r="C5257" s="39" t="s">
        <v>69</v>
      </c>
      <c r="D5257" s="39" t="s">
        <v>39</v>
      </c>
      <c r="E5257" s="40" t="n">
        <v>2.1</v>
      </c>
      <c r="F5257" s="41" t="n">
        <f aca="false">IF(A5257="","",INDEX(Assumptions!$B$16:$B$18,MATCH(C5257,Assumptions!$A$16:$A$18,0)))</f>
        <v>3</v>
      </c>
      <c r="G5257" s="42" t="n">
        <f aca="false">IF(A5257="","",WORKDAY(B5257,F5257))</f>
        <v>46301</v>
      </c>
    </row>
    <row r="5258" customFormat="false" ht="15" hidden="false" customHeight="false" outlineLevel="0" collapsed="false">
      <c r="A5258" s="37" t="n">
        <v>1005257</v>
      </c>
      <c r="B5258" s="38" t="n">
        <v>46296</v>
      </c>
      <c r="C5258" s="39" t="s">
        <v>70</v>
      </c>
      <c r="D5258" s="39" t="s">
        <v>39</v>
      </c>
      <c r="E5258" s="40" t="n">
        <v>12.6</v>
      </c>
      <c r="F5258" s="41" t="n">
        <f aca="false">IF(A5258="","",INDEX(Assumptions!$B$16:$B$18,MATCH(C5258,Assumptions!$A$16:$A$18,0)))</f>
        <v>5</v>
      </c>
      <c r="G5258" s="42" t="n">
        <f aca="false">IF(A5258="","",WORKDAY(B5258,F5258))</f>
        <v>46303</v>
      </c>
    </row>
    <row r="5259" customFormat="false" ht="15" hidden="false" customHeight="false" outlineLevel="0" collapsed="false">
      <c r="A5259" s="37" t="n">
        <v>1005258</v>
      </c>
      <c r="B5259" s="38" t="n">
        <v>46296</v>
      </c>
      <c r="C5259" s="39" t="s">
        <v>68</v>
      </c>
      <c r="D5259" s="39" t="s">
        <v>33</v>
      </c>
      <c r="E5259" s="40" t="n">
        <v>1.1</v>
      </c>
      <c r="F5259" s="41" t="n">
        <f aca="false">IF(A5259="","",INDEX(Assumptions!$B$16:$B$18,MATCH(C5259,Assumptions!$A$16:$A$18,0)))</f>
        <v>1</v>
      </c>
      <c r="G5259" s="42" t="n">
        <f aca="false">IF(A5259="","",WORKDAY(B5259,F5259))</f>
        <v>46297</v>
      </c>
    </row>
    <row r="5260" customFormat="false" ht="15" hidden="false" customHeight="false" outlineLevel="0" collapsed="false">
      <c r="A5260" s="37" t="n">
        <v>1005259</v>
      </c>
      <c r="B5260" s="38" t="n">
        <v>46296</v>
      </c>
      <c r="C5260" s="39" t="s">
        <v>70</v>
      </c>
      <c r="D5260" s="39" t="s">
        <v>31</v>
      </c>
      <c r="E5260" s="40" t="n">
        <v>2.3</v>
      </c>
      <c r="F5260" s="41" t="n">
        <f aca="false">IF(A5260="","",INDEX(Assumptions!$B$16:$B$18,MATCH(C5260,Assumptions!$A$16:$A$18,0)))</f>
        <v>5</v>
      </c>
      <c r="G5260" s="42" t="n">
        <f aca="false">IF(A5260="","",WORKDAY(B5260,F5260))</f>
        <v>46303</v>
      </c>
    </row>
    <row r="5261" customFormat="false" ht="15" hidden="false" customHeight="false" outlineLevel="0" collapsed="false">
      <c r="A5261" s="37" t="n">
        <v>1005260</v>
      </c>
      <c r="B5261" s="38" t="n">
        <v>46296</v>
      </c>
      <c r="C5261" s="39" t="s">
        <v>69</v>
      </c>
      <c r="D5261" s="39" t="s">
        <v>31</v>
      </c>
      <c r="E5261" s="40" t="n">
        <v>1.3</v>
      </c>
      <c r="F5261" s="41" t="n">
        <f aca="false">IF(A5261="","",INDEX(Assumptions!$B$16:$B$18,MATCH(C5261,Assumptions!$A$16:$A$18,0)))</f>
        <v>3</v>
      </c>
      <c r="G5261" s="42" t="n">
        <f aca="false">IF(A5261="","",WORKDAY(B5261,F5261))</f>
        <v>46301</v>
      </c>
    </row>
    <row r="5262" customFormat="false" ht="15" hidden="false" customHeight="false" outlineLevel="0" collapsed="false">
      <c r="A5262" s="37" t="n">
        <v>1005261</v>
      </c>
      <c r="B5262" s="38" t="n">
        <v>46296</v>
      </c>
      <c r="C5262" s="39" t="s">
        <v>69</v>
      </c>
      <c r="D5262" s="39" t="s">
        <v>35</v>
      </c>
      <c r="E5262" s="40" t="n">
        <v>0.9</v>
      </c>
      <c r="F5262" s="41" t="n">
        <f aca="false">IF(A5262="","",INDEX(Assumptions!$B$16:$B$18,MATCH(C5262,Assumptions!$A$16:$A$18,0)))</f>
        <v>3</v>
      </c>
      <c r="G5262" s="42" t="n">
        <f aca="false">IF(A5262="","",WORKDAY(B5262,F5262))</f>
        <v>46301</v>
      </c>
    </row>
    <row r="5263" customFormat="false" ht="15" hidden="false" customHeight="false" outlineLevel="0" collapsed="false">
      <c r="A5263" s="37" t="n">
        <v>1005262</v>
      </c>
      <c r="B5263" s="38" t="n">
        <v>46296</v>
      </c>
      <c r="C5263" s="39" t="s">
        <v>69</v>
      </c>
      <c r="D5263" s="39" t="s">
        <v>39</v>
      </c>
      <c r="E5263" s="40" t="n">
        <v>1.3</v>
      </c>
      <c r="F5263" s="41" t="n">
        <f aca="false">IF(A5263="","",INDEX(Assumptions!$B$16:$B$18,MATCH(C5263,Assumptions!$A$16:$A$18,0)))</f>
        <v>3</v>
      </c>
      <c r="G5263" s="42" t="n">
        <f aca="false">IF(A5263="","",WORKDAY(B5263,F5263))</f>
        <v>46301</v>
      </c>
    </row>
    <row r="5264" customFormat="false" ht="15" hidden="false" customHeight="false" outlineLevel="0" collapsed="false">
      <c r="A5264" s="37" t="n">
        <v>1005263</v>
      </c>
      <c r="B5264" s="38" t="n">
        <v>46296</v>
      </c>
      <c r="C5264" s="39" t="s">
        <v>69</v>
      </c>
      <c r="D5264" s="39" t="s">
        <v>37</v>
      </c>
      <c r="E5264" s="40" t="n">
        <v>0.7</v>
      </c>
      <c r="F5264" s="41" t="n">
        <f aca="false">IF(A5264="","",INDEX(Assumptions!$B$16:$B$18,MATCH(C5264,Assumptions!$A$16:$A$18,0)))</f>
        <v>3</v>
      </c>
      <c r="G5264" s="42" t="n">
        <f aca="false">IF(A5264="","",WORKDAY(B5264,F5264))</f>
        <v>46301</v>
      </c>
    </row>
    <row r="5265" customFormat="false" ht="15" hidden="false" customHeight="false" outlineLevel="0" collapsed="false">
      <c r="A5265" s="37" t="n">
        <v>1005264</v>
      </c>
      <c r="B5265" s="38" t="n">
        <v>46296</v>
      </c>
      <c r="C5265" s="39" t="s">
        <v>69</v>
      </c>
      <c r="D5265" s="39" t="s">
        <v>35</v>
      </c>
      <c r="E5265" s="40" t="n">
        <v>1.3</v>
      </c>
      <c r="F5265" s="41" t="n">
        <f aca="false">IF(A5265="","",INDEX(Assumptions!$B$16:$B$18,MATCH(C5265,Assumptions!$A$16:$A$18,0)))</f>
        <v>3</v>
      </c>
      <c r="G5265" s="42" t="n">
        <f aca="false">IF(A5265="","",WORKDAY(B5265,F5265))</f>
        <v>46301</v>
      </c>
    </row>
    <row r="5266" customFormat="false" ht="15" hidden="false" customHeight="false" outlineLevel="0" collapsed="false">
      <c r="A5266" s="37" t="n">
        <v>1005265</v>
      </c>
      <c r="B5266" s="38" t="n">
        <v>46296</v>
      </c>
      <c r="C5266" s="39" t="s">
        <v>69</v>
      </c>
      <c r="D5266" s="39" t="s">
        <v>39</v>
      </c>
      <c r="E5266" s="40" t="n">
        <v>1.1</v>
      </c>
      <c r="F5266" s="41" t="n">
        <f aca="false">IF(A5266="","",INDEX(Assumptions!$B$16:$B$18,MATCH(C5266,Assumptions!$A$16:$A$18,0)))</f>
        <v>3</v>
      </c>
      <c r="G5266" s="42" t="n">
        <f aca="false">IF(A5266="","",WORKDAY(B5266,F5266))</f>
        <v>46301</v>
      </c>
    </row>
    <row r="5267" customFormat="false" ht="15" hidden="false" customHeight="false" outlineLevel="0" collapsed="false">
      <c r="A5267" s="37" t="n">
        <v>1005266</v>
      </c>
      <c r="B5267" s="38" t="n">
        <v>46296</v>
      </c>
      <c r="C5267" s="39" t="s">
        <v>69</v>
      </c>
      <c r="D5267" s="39" t="s">
        <v>33</v>
      </c>
      <c r="E5267" s="40" t="n">
        <v>1.7</v>
      </c>
      <c r="F5267" s="41" t="n">
        <f aca="false">IF(A5267="","",INDEX(Assumptions!$B$16:$B$18,MATCH(C5267,Assumptions!$A$16:$A$18,0)))</f>
        <v>3</v>
      </c>
      <c r="G5267" s="42" t="n">
        <f aca="false">IF(A5267="","",WORKDAY(B5267,F5267))</f>
        <v>46301</v>
      </c>
    </row>
    <row r="5268" customFormat="false" ht="15" hidden="false" customHeight="false" outlineLevel="0" collapsed="false">
      <c r="A5268" s="37" t="n">
        <v>1005267</v>
      </c>
      <c r="B5268" s="38" t="n">
        <v>46296</v>
      </c>
      <c r="C5268" s="39" t="s">
        <v>69</v>
      </c>
      <c r="D5268" s="39" t="s">
        <v>33</v>
      </c>
      <c r="E5268" s="40" t="n">
        <v>1.1</v>
      </c>
      <c r="F5268" s="41" t="n">
        <f aca="false">IF(A5268="","",INDEX(Assumptions!$B$16:$B$18,MATCH(C5268,Assumptions!$A$16:$A$18,0)))</f>
        <v>3</v>
      </c>
      <c r="G5268" s="42" t="n">
        <f aca="false">IF(A5268="","",WORKDAY(B5268,F5268))</f>
        <v>46301</v>
      </c>
    </row>
    <row r="5269" customFormat="false" ht="15" hidden="false" customHeight="false" outlineLevel="0" collapsed="false">
      <c r="A5269" s="37" t="n">
        <v>1005268</v>
      </c>
      <c r="B5269" s="38" t="n">
        <v>46296</v>
      </c>
      <c r="C5269" s="39" t="s">
        <v>68</v>
      </c>
      <c r="D5269" s="39" t="s">
        <v>31</v>
      </c>
      <c r="E5269" s="40" t="n">
        <v>3.8</v>
      </c>
      <c r="F5269" s="41" t="n">
        <f aca="false">IF(A5269="","",INDEX(Assumptions!$B$16:$B$18,MATCH(C5269,Assumptions!$A$16:$A$18,0)))</f>
        <v>1</v>
      </c>
      <c r="G5269" s="42" t="n">
        <f aca="false">IF(A5269="","",WORKDAY(B5269,F5269))</f>
        <v>46297</v>
      </c>
    </row>
    <row r="5270" customFormat="false" ht="15" hidden="false" customHeight="false" outlineLevel="0" collapsed="false">
      <c r="A5270" s="37" t="n">
        <v>1005269</v>
      </c>
      <c r="B5270" s="38" t="n">
        <v>46296</v>
      </c>
      <c r="C5270" s="39" t="s">
        <v>70</v>
      </c>
      <c r="D5270" s="39" t="s">
        <v>39</v>
      </c>
      <c r="E5270" s="40" t="n">
        <v>2.4</v>
      </c>
      <c r="F5270" s="41" t="n">
        <f aca="false">IF(A5270="","",INDEX(Assumptions!$B$16:$B$18,MATCH(C5270,Assumptions!$A$16:$A$18,0)))</f>
        <v>5</v>
      </c>
      <c r="G5270" s="42" t="n">
        <f aca="false">IF(A5270="","",WORKDAY(B5270,F5270))</f>
        <v>46303</v>
      </c>
    </row>
    <row r="5271" customFormat="false" ht="15" hidden="false" customHeight="false" outlineLevel="0" collapsed="false">
      <c r="A5271" s="37" t="n">
        <v>1005270</v>
      </c>
      <c r="B5271" s="38" t="n">
        <v>46296</v>
      </c>
      <c r="C5271" s="39" t="s">
        <v>69</v>
      </c>
      <c r="D5271" s="39" t="s">
        <v>33</v>
      </c>
      <c r="E5271" s="40" t="n">
        <v>1.5</v>
      </c>
      <c r="F5271" s="41" t="n">
        <f aca="false">IF(A5271="","",INDEX(Assumptions!$B$16:$B$18,MATCH(C5271,Assumptions!$A$16:$A$18,0)))</f>
        <v>3</v>
      </c>
      <c r="G5271" s="42" t="n">
        <f aca="false">IF(A5271="","",WORKDAY(B5271,F5271))</f>
        <v>46301</v>
      </c>
    </row>
    <row r="5272" customFormat="false" ht="15" hidden="false" customHeight="false" outlineLevel="0" collapsed="false">
      <c r="A5272" s="37" t="n">
        <v>1005271</v>
      </c>
      <c r="B5272" s="38" t="n">
        <v>46296</v>
      </c>
      <c r="C5272" s="39" t="s">
        <v>69</v>
      </c>
      <c r="D5272" s="39" t="s">
        <v>37</v>
      </c>
      <c r="E5272" s="40" t="n">
        <v>0.8</v>
      </c>
      <c r="F5272" s="41" t="n">
        <f aca="false">IF(A5272="","",INDEX(Assumptions!$B$16:$B$18,MATCH(C5272,Assumptions!$A$16:$A$18,0)))</f>
        <v>3</v>
      </c>
      <c r="G5272" s="42" t="n">
        <f aca="false">IF(A5272="","",WORKDAY(B5272,F5272))</f>
        <v>46301</v>
      </c>
    </row>
    <row r="5273" customFormat="false" ht="15" hidden="false" customHeight="false" outlineLevel="0" collapsed="false">
      <c r="A5273" s="37" t="n">
        <v>1005272</v>
      </c>
      <c r="B5273" s="38" t="n">
        <v>46296</v>
      </c>
      <c r="C5273" s="39" t="s">
        <v>69</v>
      </c>
      <c r="D5273" s="39" t="s">
        <v>39</v>
      </c>
      <c r="E5273" s="40" t="n">
        <v>19.1</v>
      </c>
      <c r="F5273" s="41" t="n">
        <f aca="false">IF(A5273="","",INDEX(Assumptions!$B$16:$B$18,MATCH(C5273,Assumptions!$A$16:$A$18,0)))</f>
        <v>3</v>
      </c>
      <c r="G5273" s="42" t="n">
        <f aca="false">IF(A5273="","",WORKDAY(B5273,F5273))</f>
        <v>46301</v>
      </c>
    </row>
    <row r="5274" customFormat="false" ht="15" hidden="false" customHeight="false" outlineLevel="0" collapsed="false">
      <c r="A5274" s="37" t="n">
        <v>1005273</v>
      </c>
      <c r="B5274" s="38" t="n">
        <v>46296</v>
      </c>
      <c r="C5274" s="39" t="s">
        <v>69</v>
      </c>
      <c r="D5274" s="39" t="s">
        <v>39</v>
      </c>
      <c r="E5274" s="40" t="n">
        <v>2.2</v>
      </c>
      <c r="F5274" s="41" t="n">
        <f aca="false">IF(A5274="","",INDEX(Assumptions!$B$16:$B$18,MATCH(C5274,Assumptions!$A$16:$A$18,0)))</f>
        <v>3</v>
      </c>
      <c r="G5274" s="42" t="n">
        <f aca="false">IF(A5274="","",WORKDAY(B5274,F5274))</f>
        <v>46301</v>
      </c>
    </row>
    <row r="5275" customFormat="false" ht="15" hidden="false" customHeight="false" outlineLevel="0" collapsed="false">
      <c r="A5275" s="37" t="n">
        <v>1005274</v>
      </c>
      <c r="B5275" s="38" t="n">
        <v>46296</v>
      </c>
      <c r="C5275" s="39" t="s">
        <v>68</v>
      </c>
      <c r="D5275" s="39" t="s">
        <v>37</v>
      </c>
      <c r="E5275" s="40" t="n">
        <v>4.2</v>
      </c>
      <c r="F5275" s="41" t="n">
        <f aca="false">IF(A5275="","",INDEX(Assumptions!$B$16:$B$18,MATCH(C5275,Assumptions!$A$16:$A$18,0)))</f>
        <v>1</v>
      </c>
      <c r="G5275" s="42" t="n">
        <f aca="false">IF(A5275="","",WORKDAY(B5275,F5275))</f>
        <v>46297</v>
      </c>
    </row>
    <row r="5276" customFormat="false" ht="15" hidden="false" customHeight="false" outlineLevel="0" collapsed="false">
      <c r="A5276" s="37" t="n">
        <v>1005275</v>
      </c>
      <c r="B5276" s="38" t="n">
        <v>46296</v>
      </c>
      <c r="C5276" s="39" t="s">
        <v>69</v>
      </c>
      <c r="D5276" s="39" t="s">
        <v>39</v>
      </c>
      <c r="E5276" s="40" t="n">
        <v>3.5</v>
      </c>
      <c r="F5276" s="41" t="n">
        <f aca="false">IF(A5276="","",INDEX(Assumptions!$B$16:$B$18,MATCH(C5276,Assumptions!$A$16:$A$18,0)))</f>
        <v>3</v>
      </c>
      <c r="G5276" s="42" t="n">
        <f aca="false">IF(A5276="","",WORKDAY(B5276,F5276))</f>
        <v>46301</v>
      </c>
    </row>
    <row r="5277" customFormat="false" ht="15" hidden="false" customHeight="false" outlineLevel="0" collapsed="false">
      <c r="A5277" s="37" t="n">
        <v>1005276</v>
      </c>
      <c r="B5277" s="38" t="n">
        <v>46296</v>
      </c>
      <c r="C5277" s="39" t="s">
        <v>69</v>
      </c>
      <c r="D5277" s="39" t="s">
        <v>37</v>
      </c>
      <c r="E5277" s="40" t="n">
        <v>0.5</v>
      </c>
      <c r="F5277" s="41" t="n">
        <f aca="false">IF(A5277="","",INDEX(Assumptions!$B$16:$B$18,MATCH(C5277,Assumptions!$A$16:$A$18,0)))</f>
        <v>3</v>
      </c>
      <c r="G5277" s="42" t="n">
        <f aca="false">IF(A5277="","",WORKDAY(B5277,F5277))</f>
        <v>46301</v>
      </c>
    </row>
    <row r="5278" customFormat="false" ht="15" hidden="false" customHeight="false" outlineLevel="0" collapsed="false">
      <c r="A5278" s="37" t="n">
        <v>1005277</v>
      </c>
      <c r="B5278" s="38" t="n">
        <v>46296</v>
      </c>
      <c r="C5278" s="39" t="s">
        <v>69</v>
      </c>
      <c r="D5278" s="39" t="s">
        <v>39</v>
      </c>
      <c r="E5278" s="40" t="n">
        <v>2.8</v>
      </c>
      <c r="F5278" s="41" t="n">
        <f aca="false">IF(A5278="","",INDEX(Assumptions!$B$16:$B$18,MATCH(C5278,Assumptions!$A$16:$A$18,0)))</f>
        <v>3</v>
      </c>
      <c r="G5278" s="42" t="n">
        <f aca="false">IF(A5278="","",WORKDAY(B5278,F5278))</f>
        <v>46301</v>
      </c>
    </row>
    <row r="5279" customFormat="false" ht="15" hidden="false" customHeight="false" outlineLevel="0" collapsed="false">
      <c r="A5279" s="37" t="n">
        <v>1005278</v>
      </c>
      <c r="B5279" s="38" t="n">
        <v>46296</v>
      </c>
      <c r="C5279" s="39" t="s">
        <v>69</v>
      </c>
      <c r="D5279" s="39" t="s">
        <v>37</v>
      </c>
      <c r="E5279" s="40" t="n">
        <v>1.7</v>
      </c>
      <c r="F5279" s="41" t="n">
        <f aca="false">IF(A5279="","",INDEX(Assumptions!$B$16:$B$18,MATCH(C5279,Assumptions!$A$16:$A$18,0)))</f>
        <v>3</v>
      </c>
      <c r="G5279" s="42" t="n">
        <f aca="false">IF(A5279="","",WORKDAY(B5279,F5279))</f>
        <v>46301</v>
      </c>
    </row>
    <row r="5280" customFormat="false" ht="15" hidden="false" customHeight="false" outlineLevel="0" collapsed="false">
      <c r="A5280" s="37" t="n">
        <v>1005279</v>
      </c>
      <c r="B5280" s="38" t="n">
        <v>46296</v>
      </c>
      <c r="C5280" s="39" t="s">
        <v>69</v>
      </c>
      <c r="D5280" s="39" t="s">
        <v>33</v>
      </c>
      <c r="E5280" s="40" t="n">
        <v>1.1</v>
      </c>
      <c r="F5280" s="41" t="n">
        <f aca="false">IF(A5280="","",INDEX(Assumptions!$B$16:$B$18,MATCH(C5280,Assumptions!$A$16:$A$18,0)))</f>
        <v>3</v>
      </c>
      <c r="G5280" s="42" t="n">
        <f aca="false">IF(A5280="","",WORKDAY(B5280,F5280))</f>
        <v>46301</v>
      </c>
    </row>
    <row r="5281" customFormat="false" ht="15" hidden="false" customHeight="false" outlineLevel="0" collapsed="false">
      <c r="A5281" s="37" t="n">
        <v>1005280</v>
      </c>
      <c r="B5281" s="38" t="n">
        <v>46296</v>
      </c>
      <c r="C5281" s="39" t="s">
        <v>70</v>
      </c>
      <c r="D5281" s="39" t="s">
        <v>39</v>
      </c>
      <c r="E5281" s="40" t="n">
        <v>2.5</v>
      </c>
      <c r="F5281" s="41" t="n">
        <f aca="false">IF(A5281="","",INDEX(Assumptions!$B$16:$B$18,MATCH(C5281,Assumptions!$A$16:$A$18,0)))</f>
        <v>5</v>
      </c>
      <c r="G5281" s="42" t="n">
        <f aca="false">IF(A5281="","",WORKDAY(B5281,F5281))</f>
        <v>46303</v>
      </c>
    </row>
    <row r="5282" customFormat="false" ht="15" hidden="false" customHeight="false" outlineLevel="0" collapsed="false">
      <c r="A5282" s="37" t="n">
        <v>1005281</v>
      </c>
      <c r="B5282" s="38" t="n">
        <v>46296</v>
      </c>
      <c r="C5282" s="39" t="s">
        <v>69</v>
      </c>
      <c r="D5282" s="39" t="s">
        <v>39</v>
      </c>
      <c r="E5282" s="40" t="n">
        <v>1.7</v>
      </c>
      <c r="F5282" s="41" t="n">
        <f aca="false">IF(A5282="","",INDEX(Assumptions!$B$16:$B$18,MATCH(C5282,Assumptions!$A$16:$A$18,0)))</f>
        <v>3</v>
      </c>
      <c r="G5282" s="42" t="n">
        <f aca="false">IF(A5282="","",WORKDAY(B5282,F5282))</f>
        <v>46301</v>
      </c>
    </row>
    <row r="5283" customFormat="false" ht="15" hidden="false" customHeight="false" outlineLevel="0" collapsed="false">
      <c r="A5283" s="37" t="n">
        <v>1005282</v>
      </c>
      <c r="B5283" s="38" t="n">
        <v>46296</v>
      </c>
      <c r="C5283" s="39" t="s">
        <v>69</v>
      </c>
      <c r="D5283" s="39" t="s">
        <v>37</v>
      </c>
      <c r="E5283" s="40" t="n">
        <v>1.5</v>
      </c>
      <c r="F5283" s="41" t="n">
        <f aca="false">IF(A5283="","",INDEX(Assumptions!$B$16:$B$18,MATCH(C5283,Assumptions!$A$16:$A$18,0)))</f>
        <v>3</v>
      </c>
      <c r="G5283" s="42" t="n">
        <f aca="false">IF(A5283="","",WORKDAY(B5283,F5283))</f>
        <v>46301</v>
      </c>
    </row>
    <row r="5284" customFormat="false" ht="15" hidden="false" customHeight="false" outlineLevel="0" collapsed="false">
      <c r="A5284" s="37" t="n">
        <v>1005283</v>
      </c>
      <c r="B5284" s="38" t="n">
        <v>46296</v>
      </c>
      <c r="C5284" s="39" t="s">
        <v>69</v>
      </c>
      <c r="D5284" s="39" t="s">
        <v>33</v>
      </c>
      <c r="E5284" s="40" t="n">
        <v>2.4</v>
      </c>
      <c r="F5284" s="41" t="n">
        <f aca="false">IF(A5284="","",INDEX(Assumptions!$B$16:$B$18,MATCH(C5284,Assumptions!$A$16:$A$18,0)))</f>
        <v>3</v>
      </c>
      <c r="G5284" s="42" t="n">
        <f aca="false">IF(A5284="","",WORKDAY(B5284,F5284))</f>
        <v>46301</v>
      </c>
    </row>
    <row r="5285" customFormat="false" ht="15" hidden="false" customHeight="false" outlineLevel="0" collapsed="false">
      <c r="A5285" s="37" t="n">
        <v>1005284</v>
      </c>
      <c r="B5285" s="38" t="n">
        <v>46296</v>
      </c>
      <c r="C5285" s="39" t="s">
        <v>70</v>
      </c>
      <c r="D5285" s="39" t="s">
        <v>33</v>
      </c>
      <c r="E5285" s="40" t="n">
        <v>1.9</v>
      </c>
      <c r="F5285" s="41" t="n">
        <f aca="false">IF(A5285="","",INDEX(Assumptions!$B$16:$B$18,MATCH(C5285,Assumptions!$A$16:$A$18,0)))</f>
        <v>5</v>
      </c>
      <c r="G5285" s="42" t="n">
        <f aca="false">IF(A5285="","",WORKDAY(B5285,F5285))</f>
        <v>46303</v>
      </c>
    </row>
    <row r="5286" customFormat="false" ht="15" hidden="false" customHeight="false" outlineLevel="0" collapsed="false">
      <c r="A5286" s="37" t="n">
        <v>1005285</v>
      </c>
      <c r="B5286" s="38" t="n">
        <v>46296</v>
      </c>
      <c r="C5286" s="39" t="s">
        <v>69</v>
      </c>
      <c r="D5286" s="39" t="s">
        <v>31</v>
      </c>
      <c r="E5286" s="40" t="n">
        <v>0.6</v>
      </c>
      <c r="F5286" s="41" t="n">
        <f aca="false">IF(A5286="","",INDEX(Assumptions!$B$16:$B$18,MATCH(C5286,Assumptions!$A$16:$A$18,0)))</f>
        <v>3</v>
      </c>
      <c r="G5286" s="42" t="n">
        <f aca="false">IF(A5286="","",WORKDAY(B5286,F5286))</f>
        <v>46301</v>
      </c>
    </row>
    <row r="5287" customFormat="false" ht="15" hidden="false" customHeight="false" outlineLevel="0" collapsed="false">
      <c r="A5287" s="37" t="n">
        <v>1005286</v>
      </c>
      <c r="B5287" s="38" t="n">
        <v>46296</v>
      </c>
      <c r="C5287" s="39" t="s">
        <v>69</v>
      </c>
      <c r="D5287" s="39" t="s">
        <v>33</v>
      </c>
      <c r="E5287" s="40" t="n">
        <v>5.4</v>
      </c>
      <c r="F5287" s="41" t="n">
        <f aca="false">IF(A5287="","",INDEX(Assumptions!$B$16:$B$18,MATCH(C5287,Assumptions!$A$16:$A$18,0)))</f>
        <v>3</v>
      </c>
      <c r="G5287" s="42" t="n">
        <f aca="false">IF(A5287="","",WORKDAY(B5287,F5287))</f>
        <v>46301</v>
      </c>
    </row>
    <row r="5288" customFormat="false" ht="15" hidden="false" customHeight="false" outlineLevel="0" collapsed="false">
      <c r="A5288" s="37" t="n">
        <v>1005287</v>
      </c>
      <c r="B5288" s="38" t="n">
        <v>46296</v>
      </c>
      <c r="C5288" s="39" t="s">
        <v>69</v>
      </c>
      <c r="D5288" s="39" t="s">
        <v>33</v>
      </c>
      <c r="E5288" s="40" t="n">
        <v>2.3</v>
      </c>
      <c r="F5288" s="41" t="n">
        <f aca="false">IF(A5288="","",INDEX(Assumptions!$B$16:$B$18,MATCH(C5288,Assumptions!$A$16:$A$18,0)))</f>
        <v>3</v>
      </c>
      <c r="G5288" s="42" t="n">
        <f aca="false">IF(A5288="","",WORKDAY(B5288,F5288))</f>
        <v>46301</v>
      </c>
    </row>
    <row r="5289" customFormat="false" ht="15" hidden="false" customHeight="false" outlineLevel="0" collapsed="false">
      <c r="A5289" s="37" t="n">
        <v>1005288</v>
      </c>
      <c r="B5289" s="38" t="n">
        <v>46296</v>
      </c>
      <c r="C5289" s="39" t="s">
        <v>68</v>
      </c>
      <c r="D5289" s="39" t="s">
        <v>39</v>
      </c>
      <c r="E5289" s="40" t="n">
        <v>1.7</v>
      </c>
      <c r="F5289" s="41" t="n">
        <f aca="false">IF(A5289="","",INDEX(Assumptions!$B$16:$B$18,MATCH(C5289,Assumptions!$A$16:$A$18,0)))</f>
        <v>1</v>
      </c>
      <c r="G5289" s="42" t="n">
        <f aca="false">IF(A5289="","",WORKDAY(B5289,F5289))</f>
        <v>46297</v>
      </c>
    </row>
    <row r="5290" customFormat="false" ht="15" hidden="false" customHeight="false" outlineLevel="0" collapsed="false">
      <c r="A5290" s="37" t="n">
        <v>1005289</v>
      </c>
      <c r="B5290" s="38" t="n">
        <v>46296</v>
      </c>
      <c r="C5290" s="39" t="s">
        <v>69</v>
      </c>
      <c r="D5290" s="39" t="s">
        <v>37</v>
      </c>
      <c r="E5290" s="40" t="n">
        <v>2.2</v>
      </c>
      <c r="F5290" s="41" t="n">
        <f aca="false">IF(A5290="","",INDEX(Assumptions!$B$16:$B$18,MATCH(C5290,Assumptions!$A$16:$A$18,0)))</f>
        <v>3</v>
      </c>
      <c r="G5290" s="42" t="n">
        <f aca="false">IF(A5290="","",WORKDAY(B5290,F5290))</f>
        <v>46301</v>
      </c>
    </row>
    <row r="5291" customFormat="false" ht="15" hidden="false" customHeight="false" outlineLevel="0" collapsed="false">
      <c r="A5291" s="37" t="n">
        <v>1005290</v>
      </c>
      <c r="B5291" s="38" t="n">
        <v>46296</v>
      </c>
      <c r="C5291" s="39" t="s">
        <v>68</v>
      </c>
      <c r="D5291" s="39" t="s">
        <v>31</v>
      </c>
      <c r="E5291" s="40" t="n">
        <v>4.1</v>
      </c>
      <c r="F5291" s="41" t="n">
        <f aca="false">IF(A5291="","",INDEX(Assumptions!$B$16:$B$18,MATCH(C5291,Assumptions!$A$16:$A$18,0)))</f>
        <v>1</v>
      </c>
      <c r="G5291" s="42" t="n">
        <f aca="false">IF(A5291="","",WORKDAY(B5291,F5291))</f>
        <v>46297</v>
      </c>
    </row>
    <row r="5292" customFormat="false" ht="15" hidden="false" customHeight="false" outlineLevel="0" collapsed="false">
      <c r="A5292" s="37" t="n">
        <v>1005291</v>
      </c>
      <c r="B5292" s="38" t="n">
        <v>46296</v>
      </c>
      <c r="C5292" s="39" t="s">
        <v>69</v>
      </c>
      <c r="D5292" s="39" t="s">
        <v>39</v>
      </c>
      <c r="E5292" s="40" t="n">
        <v>1.2</v>
      </c>
      <c r="F5292" s="41" t="n">
        <f aca="false">IF(A5292="","",INDEX(Assumptions!$B$16:$B$18,MATCH(C5292,Assumptions!$A$16:$A$18,0)))</f>
        <v>3</v>
      </c>
      <c r="G5292" s="42" t="n">
        <f aca="false">IF(A5292="","",WORKDAY(B5292,F5292))</f>
        <v>46301</v>
      </c>
    </row>
    <row r="5293" customFormat="false" ht="15" hidden="false" customHeight="false" outlineLevel="0" collapsed="false">
      <c r="A5293" s="37" t="n">
        <v>1005292</v>
      </c>
      <c r="B5293" s="38" t="n">
        <v>46296</v>
      </c>
      <c r="C5293" s="39" t="s">
        <v>70</v>
      </c>
      <c r="D5293" s="39" t="s">
        <v>37</v>
      </c>
      <c r="E5293" s="40" t="n">
        <v>2.6</v>
      </c>
      <c r="F5293" s="41" t="n">
        <f aca="false">IF(A5293="","",INDEX(Assumptions!$B$16:$B$18,MATCH(C5293,Assumptions!$A$16:$A$18,0)))</f>
        <v>5</v>
      </c>
      <c r="G5293" s="42" t="n">
        <f aca="false">IF(A5293="","",WORKDAY(B5293,F5293))</f>
        <v>46303</v>
      </c>
    </row>
    <row r="5294" customFormat="false" ht="15" hidden="false" customHeight="false" outlineLevel="0" collapsed="false">
      <c r="A5294" s="37" t="n">
        <v>1005293</v>
      </c>
      <c r="B5294" s="38" t="n">
        <v>46296</v>
      </c>
      <c r="C5294" s="39" t="s">
        <v>69</v>
      </c>
      <c r="D5294" s="39" t="s">
        <v>35</v>
      </c>
      <c r="E5294" s="40" t="n">
        <v>0.9</v>
      </c>
      <c r="F5294" s="41" t="n">
        <f aca="false">IF(A5294="","",INDEX(Assumptions!$B$16:$B$18,MATCH(C5294,Assumptions!$A$16:$A$18,0)))</f>
        <v>3</v>
      </c>
      <c r="G5294" s="42" t="n">
        <f aca="false">IF(A5294="","",WORKDAY(B5294,F5294))</f>
        <v>46301</v>
      </c>
    </row>
    <row r="5295" customFormat="false" ht="15" hidden="false" customHeight="false" outlineLevel="0" collapsed="false">
      <c r="A5295" s="37" t="n">
        <v>1005294</v>
      </c>
      <c r="B5295" s="38" t="n">
        <v>46296</v>
      </c>
      <c r="C5295" s="39" t="s">
        <v>69</v>
      </c>
      <c r="D5295" s="39" t="s">
        <v>35</v>
      </c>
      <c r="E5295" s="40" t="n">
        <v>7</v>
      </c>
      <c r="F5295" s="41" t="n">
        <f aca="false">IF(A5295="","",INDEX(Assumptions!$B$16:$B$18,MATCH(C5295,Assumptions!$A$16:$A$18,0)))</f>
        <v>3</v>
      </c>
      <c r="G5295" s="42" t="n">
        <f aca="false">IF(A5295="","",WORKDAY(B5295,F5295))</f>
        <v>46301</v>
      </c>
    </row>
    <row r="5296" customFormat="false" ht="15" hidden="false" customHeight="false" outlineLevel="0" collapsed="false">
      <c r="A5296" s="37" t="n">
        <v>1005295</v>
      </c>
      <c r="B5296" s="38" t="n">
        <v>46296</v>
      </c>
      <c r="C5296" s="39" t="s">
        <v>69</v>
      </c>
      <c r="D5296" s="39" t="s">
        <v>39</v>
      </c>
      <c r="E5296" s="40" t="n">
        <v>1.3</v>
      </c>
      <c r="F5296" s="41" t="n">
        <f aca="false">IF(A5296="","",INDEX(Assumptions!$B$16:$B$18,MATCH(C5296,Assumptions!$A$16:$A$18,0)))</f>
        <v>3</v>
      </c>
      <c r="G5296" s="42" t="n">
        <f aca="false">IF(A5296="","",WORKDAY(B5296,F5296))</f>
        <v>46301</v>
      </c>
    </row>
    <row r="5297" customFormat="false" ht="15" hidden="false" customHeight="false" outlineLevel="0" collapsed="false">
      <c r="A5297" s="37" t="n">
        <v>1005296</v>
      </c>
      <c r="B5297" s="38" t="n">
        <v>46296</v>
      </c>
      <c r="C5297" s="39" t="s">
        <v>68</v>
      </c>
      <c r="D5297" s="39" t="s">
        <v>33</v>
      </c>
      <c r="E5297" s="40" t="n">
        <v>5.7</v>
      </c>
      <c r="F5297" s="41" t="n">
        <f aca="false">IF(A5297="","",INDEX(Assumptions!$B$16:$B$18,MATCH(C5297,Assumptions!$A$16:$A$18,0)))</f>
        <v>1</v>
      </c>
      <c r="G5297" s="42" t="n">
        <f aca="false">IF(A5297="","",WORKDAY(B5297,F5297))</f>
        <v>46297</v>
      </c>
    </row>
    <row r="5298" customFormat="false" ht="15" hidden="false" customHeight="false" outlineLevel="0" collapsed="false">
      <c r="A5298" s="37" t="n">
        <v>1005297</v>
      </c>
      <c r="B5298" s="38" t="n">
        <v>46296</v>
      </c>
      <c r="C5298" s="39" t="s">
        <v>69</v>
      </c>
      <c r="D5298" s="39" t="s">
        <v>39</v>
      </c>
      <c r="E5298" s="40" t="n">
        <v>1.6</v>
      </c>
      <c r="F5298" s="41" t="n">
        <f aca="false">IF(A5298="","",INDEX(Assumptions!$B$16:$B$18,MATCH(C5298,Assumptions!$A$16:$A$18,0)))</f>
        <v>3</v>
      </c>
      <c r="G5298" s="42" t="n">
        <f aca="false">IF(A5298="","",WORKDAY(B5298,F5298))</f>
        <v>46301</v>
      </c>
    </row>
    <row r="5299" customFormat="false" ht="15" hidden="false" customHeight="false" outlineLevel="0" collapsed="false">
      <c r="A5299" s="37" t="n">
        <v>1005298</v>
      </c>
      <c r="B5299" s="38" t="n">
        <v>46296</v>
      </c>
      <c r="C5299" s="39" t="s">
        <v>70</v>
      </c>
      <c r="D5299" s="39" t="s">
        <v>31</v>
      </c>
      <c r="E5299" s="40" t="n">
        <v>0.3</v>
      </c>
      <c r="F5299" s="41" t="n">
        <f aca="false">IF(A5299="","",INDEX(Assumptions!$B$16:$B$18,MATCH(C5299,Assumptions!$A$16:$A$18,0)))</f>
        <v>5</v>
      </c>
      <c r="G5299" s="42" t="n">
        <f aca="false">IF(A5299="","",WORKDAY(B5299,F5299))</f>
        <v>46303</v>
      </c>
    </row>
    <row r="5300" customFormat="false" ht="15" hidden="false" customHeight="false" outlineLevel="0" collapsed="false">
      <c r="A5300" s="37" t="n">
        <v>1005299</v>
      </c>
      <c r="B5300" s="38" t="n">
        <v>46296</v>
      </c>
      <c r="C5300" s="39" t="s">
        <v>70</v>
      </c>
      <c r="D5300" s="39" t="s">
        <v>31</v>
      </c>
      <c r="E5300" s="40" t="n">
        <v>3.7</v>
      </c>
      <c r="F5300" s="41" t="n">
        <f aca="false">IF(A5300="","",INDEX(Assumptions!$B$16:$B$18,MATCH(C5300,Assumptions!$A$16:$A$18,0)))</f>
        <v>5</v>
      </c>
      <c r="G5300" s="42" t="n">
        <f aca="false">IF(A5300="","",WORKDAY(B5300,F5300))</f>
        <v>46303</v>
      </c>
    </row>
    <row r="5301" customFormat="false" ht="15" hidden="false" customHeight="false" outlineLevel="0" collapsed="false">
      <c r="A5301" s="37" t="n">
        <v>1005300</v>
      </c>
      <c r="B5301" s="38" t="n">
        <v>46296</v>
      </c>
      <c r="C5301" s="39" t="s">
        <v>69</v>
      </c>
      <c r="D5301" s="39" t="s">
        <v>31</v>
      </c>
      <c r="E5301" s="40" t="n">
        <v>0.8</v>
      </c>
      <c r="F5301" s="41" t="n">
        <f aca="false">IF(A5301="","",INDEX(Assumptions!$B$16:$B$18,MATCH(C5301,Assumptions!$A$16:$A$18,0)))</f>
        <v>3</v>
      </c>
      <c r="G5301" s="42" t="n">
        <f aca="false">IF(A5301="","",WORKDAY(B5301,F5301))</f>
        <v>46301</v>
      </c>
    </row>
    <row r="5302" customFormat="false" ht="15" hidden="false" customHeight="false" outlineLevel="0" collapsed="false">
      <c r="A5302" s="37" t="n">
        <v>1005301</v>
      </c>
      <c r="B5302" s="38" t="n">
        <v>46296</v>
      </c>
      <c r="C5302" s="39" t="s">
        <v>69</v>
      </c>
      <c r="D5302" s="39" t="s">
        <v>39</v>
      </c>
      <c r="E5302" s="40" t="n">
        <v>7.9</v>
      </c>
      <c r="F5302" s="41" t="n">
        <f aca="false">IF(A5302="","",INDEX(Assumptions!$B$16:$B$18,MATCH(C5302,Assumptions!$A$16:$A$18,0)))</f>
        <v>3</v>
      </c>
      <c r="G5302" s="42" t="n">
        <f aca="false">IF(A5302="","",WORKDAY(B5302,F5302))</f>
        <v>46301</v>
      </c>
    </row>
    <row r="5303" customFormat="false" ht="15" hidden="false" customHeight="false" outlineLevel="0" collapsed="false">
      <c r="A5303" s="37" t="n">
        <v>1005302</v>
      </c>
      <c r="B5303" s="38" t="n">
        <v>46296</v>
      </c>
      <c r="C5303" s="39" t="s">
        <v>68</v>
      </c>
      <c r="D5303" s="39" t="s">
        <v>39</v>
      </c>
      <c r="E5303" s="40" t="n">
        <v>0.7</v>
      </c>
      <c r="F5303" s="41" t="n">
        <f aca="false">IF(A5303="","",INDEX(Assumptions!$B$16:$B$18,MATCH(C5303,Assumptions!$A$16:$A$18,0)))</f>
        <v>1</v>
      </c>
      <c r="G5303" s="42" t="n">
        <f aca="false">IF(A5303="","",WORKDAY(B5303,F5303))</f>
        <v>46297</v>
      </c>
    </row>
    <row r="5304" customFormat="false" ht="15" hidden="false" customHeight="false" outlineLevel="0" collapsed="false">
      <c r="A5304" s="37" t="n">
        <v>1005303</v>
      </c>
      <c r="B5304" s="38" t="n">
        <v>46296</v>
      </c>
      <c r="C5304" s="39" t="s">
        <v>70</v>
      </c>
      <c r="D5304" s="39" t="s">
        <v>37</v>
      </c>
      <c r="E5304" s="40" t="n">
        <v>3.5</v>
      </c>
      <c r="F5304" s="41" t="n">
        <f aca="false">IF(A5304="","",INDEX(Assumptions!$B$16:$B$18,MATCH(C5304,Assumptions!$A$16:$A$18,0)))</f>
        <v>5</v>
      </c>
      <c r="G5304" s="42" t="n">
        <f aca="false">IF(A5304="","",WORKDAY(B5304,F5304))</f>
        <v>46303</v>
      </c>
    </row>
    <row r="5305" customFormat="false" ht="15" hidden="false" customHeight="false" outlineLevel="0" collapsed="false">
      <c r="A5305" s="37" t="n">
        <v>1005304</v>
      </c>
      <c r="B5305" s="38" t="n">
        <v>46296</v>
      </c>
      <c r="C5305" s="39" t="s">
        <v>70</v>
      </c>
      <c r="D5305" s="39" t="s">
        <v>31</v>
      </c>
      <c r="E5305" s="40" t="n">
        <v>0.9</v>
      </c>
      <c r="F5305" s="41" t="n">
        <f aca="false">IF(A5305="","",INDEX(Assumptions!$B$16:$B$18,MATCH(C5305,Assumptions!$A$16:$A$18,0)))</f>
        <v>5</v>
      </c>
      <c r="G5305" s="42" t="n">
        <f aca="false">IF(A5305="","",WORKDAY(B5305,F5305))</f>
        <v>46303</v>
      </c>
    </row>
    <row r="5306" customFormat="false" ht="15" hidden="false" customHeight="false" outlineLevel="0" collapsed="false">
      <c r="A5306" s="37" t="n">
        <v>1005305</v>
      </c>
      <c r="B5306" s="38" t="n">
        <v>46296</v>
      </c>
      <c r="C5306" s="39" t="s">
        <v>70</v>
      </c>
      <c r="D5306" s="39" t="s">
        <v>33</v>
      </c>
      <c r="E5306" s="40" t="n">
        <v>1</v>
      </c>
      <c r="F5306" s="41" t="n">
        <f aca="false">IF(A5306="","",INDEX(Assumptions!$B$16:$B$18,MATCH(C5306,Assumptions!$A$16:$A$18,0)))</f>
        <v>5</v>
      </c>
      <c r="G5306" s="42" t="n">
        <f aca="false">IF(A5306="","",WORKDAY(B5306,F5306))</f>
        <v>46303</v>
      </c>
    </row>
    <row r="5307" customFormat="false" ht="15" hidden="false" customHeight="false" outlineLevel="0" collapsed="false">
      <c r="A5307" s="37" t="n">
        <v>1005306</v>
      </c>
      <c r="B5307" s="38" t="n">
        <v>46296</v>
      </c>
      <c r="C5307" s="39" t="s">
        <v>69</v>
      </c>
      <c r="D5307" s="39" t="s">
        <v>37</v>
      </c>
      <c r="E5307" s="40" t="n">
        <v>1.1</v>
      </c>
      <c r="F5307" s="41" t="n">
        <f aca="false">IF(A5307="","",INDEX(Assumptions!$B$16:$B$18,MATCH(C5307,Assumptions!$A$16:$A$18,0)))</f>
        <v>3</v>
      </c>
      <c r="G5307" s="42" t="n">
        <f aca="false">IF(A5307="","",WORKDAY(B5307,F5307))</f>
        <v>46301</v>
      </c>
    </row>
    <row r="5308" customFormat="false" ht="15" hidden="false" customHeight="false" outlineLevel="0" collapsed="false">
      <c r="A5308" s="37" t="n">
        <v>1005307</v>
      </c>
      <c r="B5308" s="38" t="n">
        <v>46296</v>
      </c>
      <c r="C5308" s="39" t="s">
        <v>68</v>
      </c>
      <c r="D5308" s="39" t="s">
        <v>33</v>
      </c>
      <c r="E5308" s="40" t="n">
        <v>3.1</v>
      </c>
      <c r="F5308" s="41" t="n">
        <f aca="false">IF(A5308="","",INDEX(Assumptions!$B$16:$B$18,MATCH(C5308,Assumptions!$A$16:$A$18,0)))</f>
        <v>1</v>
      </c>
      <c r="G5308" s="42" t="n">
        <f aca="false">IF(A5308="","",WORKDAY(B5308,F5308))</f>
        <v>46297</v>
      </c>
    </row>
    <row r="5309" customFormat="false" ht="15" hidden="false" customHeight="false" outlineLevel="0" collapsed="false">
      <c r="A5309" s="37" t="n">
        <v>1005308</v>
      </c>
      <c r="B5309" s="38" t="n">
        <v>46296</v>
      </c>
      <c r="C5309" s="39" t="s">
        <v>69</v>
      </c>
      <c r="D5309" s="39" t="s">
        <v>35</v>
      </c>
      <c r="E5309" s="40" t="n">
        <v>2.4</v>
      </c>
      <c r="F5309" s="41" t="n">
        <f aca="false">IF(A5309="","",INDEX(Assumptions!$B$16:$B$18,MATCH(C5309,Assumptions!$A$16:$A$18,0)))</f>
        <v>3</v>
      </c>
      <c r="G5309" s="42" t="n">
        <f aca="false">IF(A5309="","",WORKDAY(B5309,F5309))</f>
        <v>46301</v>
      </c>
    </row>
    <row r="5310" customFormat="false" ht="15" hidden="false" customHeight="false" outlineLevel="0" collapsed="false">
      <c r="A5310" s="37" t="n">
        <v>1005309</v>
      </c>
      <c r="B5310" s="38" t="n">
        <v>46296</v>
      </c>
      <c r="C5310" s="39" t="s">
        <v>69</v>
      </c>
      <c r="D5310" s="39" t="s">
        <v>35</v>
      </c>
      <c r="E5310" s="40" t="n">
        <v>3</v>
      </c>
      <c r="F5310" s="41" t="n">
        <f aca="false">IF(A5310="","",INDEX(Assumptions!$B$16:$B$18,MATCH(C5310,Assumptions!$A$16:$A$18,0)))</f>
        <v>3</v>
      </c>
      <c r="G5310" s="42" t="n">
        <f aca="false">IF(A5310="","",WORKDAY(B5310,F5310))</f>
        <v>46301</v>
      </c>
    </row>
    <row r="5311" customFormat="false" ht="15" hidden="false" customHeight="false" outlineLevel="0" collapsed="false">
      <c r="A5311" s="37" t="n">
        <v>1005310</v>
      </c>
      <c r="B5311" s="38" t="n">
        <v>46296</v>
      </c>
      <c r="C5311" s="39" t="s">
        <v>68</v>
      </c>
      <c r="D5311" s="39" t="s">
        <v>39</v>
      </c>
      <c r="E5311" s="40" t="n">
        <v>2</v>
      </c>
      <c r="F5311" s="41" t="n">
        <f aca="false">IF(A5311="","",INDEX(Assumptions!$B$16:$B$18,MATCH(C5311,Assumptions!$A$16:$A$18,0)))</f>
        <v>1</v>
      </c>
      <c r="G5311" s="42" t="n">
        <f aca="false">IF(A5311="","",WORKDAY(B5311,F5311))</f>
        <v>46297</v>
      </c>
    </row>
    <row r="5312" customFormat="false" ht="15" hidden="false" customHeight="false" outlineLevel="0" collapsed="false">
      <c r="A5312" s="37" t="n">
        <v>1005311</v>
      </c>
      <c r="B5312" s="38" t="n">
        <v>46296</v>
      </c>
      <c r="C5312" s="39" t="s">
        <v>70</v>
      </c>
      <c r="D5312" s="39" t="s">
        <v>31</v>
      </c>
      <c r="E5312" s="40" t="n">
        <v>2.6</v>
      </c>
      <c r="F5312" s="41" t="n">
        <f aca="false">IF(A5312="","",INDEX(Assumptions!$B$16:$B$18,MATCH(C5312,Assumptions!$A$16:$A$18,0)))</f>
        <v>5</v>
      </c>
      <c r="G5312" s="42" t="n">
        <f aca="false">IF(A5312="","",WORKDAY(B5312,F5312))</f>
        <v>46303</v>
      </c>
    </row>
    <row r="5313" customFormat="false" ht="15" hidden="false" customHeight="false" outlineLevel="0" collapsed="false">
      <c r="A5313" s="37" t="n">
        <v>1005312</v>
      </c>
      <c r="B5313" s="38" t="n">
        <v>46296</v>
      </c>
      <c r="C5313" s="39" t="s">
        <v>69</v>
      </c>
      <c r="D5313" s="39" t="s">
        <v>37</v>
      </c>
      <c r="E5313" s="40" t="n">
        <v>0.4</v>
      </c>
      <c r="F5313" s="41" t="n">
        <f aca="false">IF(A5313="","",INDEX(Assumptions!$B$16:$B$18,MATCH(C5313,Assumptions!$A$16:$A$18,0)))</f>
        <v>3</v>
      </c>
      <c r="G5313" s="42" t="n">
        <f aca="false">IF(A5313="","",WORKDAY(B5313,F5313))</f>
        <v>46301</v>
      </c>
    </row>
    <row r="5314" customFormat="false" ht="15" hidden="false" customHeight="false" outlineLevel="0" collapsed="false">
      <c r="A5314" s="37" t="n">
        <v>1005313</v>
      </c>
      <c r="B5314" s="38" t="n">
        <v>46296</v>
      </c>
      <c r="C5314" s="39" t="s">
        <v>69</v>
      </c>
      <c r="D5314" s="39" t="s">
        <v>33</v>
      </c>
      <c r="E5314" s="40" t="n">
        <v>1.4</v>
      </c>
      <c r="F5314" s="41" t="n">
        <f aca="false">IF(A5314="","",INDEX(Assumptions!$B$16:$B$18,MATCH(C5314,Assumptions!$A$16:$A$18,0)))</f>
        <v>3</v>
      </c>
      <c r="G5314" s="42" t="n">
        <f aca="false">IF(A5314="","",WORKDAY(B5314,F5314))</f>
        <v>46301</v>
      </c>
    </row>
    <row r="5315" customFormat="false" ht="15" hidden="false" customHeight="false" outlineLevel="0" collapsed="false">
      <c r="A5315" s="37" t="n">
        <v>1005314</v>
      </c>
      <c r="B5315" s="38" t="n">
        <v>46296</v>
      </c>
      <c r="C5315" s="39" t="s">
        <v>70</v>
      </c>
      <c r="D5315" s="39" t="s">
        <v>31</v>
      </c>
      <c r="E5315" s="40" t="n">
        <v>1.9</v>
      </c>
      <c r="F5315" s="41" t="n">
        <f aca="false">IF(A5315="","",INDEX(Assumptions!$B$16:$B$18,MATCH(C5315,Assumptions!$A$16:$A$18,0)))</f>
        <v>5</v>
      </c>
      <c r="G5315" s="42" t="n">
        <f aca="false">IF(A5315="","",WORKDAY(B5315,F5315))</f>
        <v>46303</v>
      </c>
    </row>
    <row r="5316" customFormat="false" ht="15" hidden="false" customHeight="false" outlineLevel="0" collapsed="false">
      <c r="A5316" s="37" t="n">
        <v>1005315</v>
      </c>
      <c r="B5316" s="38" t="n">
        <v>46296</v>
      </c>
      <c r="C5316" s="39" t="s">
        <v>69</v>
      </c>
      <c r="D5316" s="39" t="s">
        <v>37</v>
      </c>
      <c r="E5316" s="40" t="n">
        <v>1.8</v>
      </c>
      <c r="F5316" s="41" t="n">
        <f aca="false">IF(A5316="","",INDEX(Assumptions!$B$16:$B$18,MATCH(C5316,Assumptions!$A$16:$A$18,0)))</f>
        <v>3</v>
      </c>
      <c r="G5316" s="42" t="n">
        <f aca="false">IF(A5316="","",WORKDAY(B5316,F5316))</f>
        <v>46301</v>
      </c>
    </row>
    <row r="5317" customFormat="false" ht="15" hidden="false" customHeight="false" outlineLevel="0" collapsed="false">
      <c r="A5317" s="37" t="n">
        <v>1005316</v>
      </c>
      <c r="B5317" s="38" t="n">
        <v>46296</v>
      </c>
      <c r="C5317" s="39" t="s">
        <v>69</v>
      </c>
      <c r="D5317" s="39" t="s">
        <v>39</v>
      </c>
      <c r="E5317" s="40" t="n">
        <v>5.7</v>
      </c>
      <c r="F5317" s="41" t="n">
        <f aca="false">IF(A5317="","",INDEX(Assumptions!$B$16:$B$18,MATCH(C5317,Assumptions!$A$16:$A$18,0)))</f>
        <v>3</v>
      </c>
      <c r="G5317" s="42" t="n">
        <f aca="false">IF(A5317="","",WORKDAY(B5317,F5317))</f>
        <v>46301</v>
      </c>
    </row>
    <row r="5318" customFormat="false" ht="15" hidden="false" customHeight="false" outlineLevel="0" collapsed="false">
      <c r="A5318" s="37" t="n">
        <v>1005317</v>
      </c>
      <c r="B5318" s="38" t="n">
        <v>46296</v>
      </c>
      <c r="C5318" s="39" t="s">
        <v>69</v>
      </c>
      <c r="D5318" s="39" t="s">
        <v>39</v>
      </c>
      <c r="E5318" s="40" t="n">
        <v>3.6</v>
      </c>
      <c r="F5318" s="41" t="n">
        <f aca="false">IF(A5318="","",INDEX(Assumptions!$B$16:$B$18,MATCH(C5318,Assumptions!$A$16:$A$18,0)))</f>
        <v>3</v>
      </c>
      <c r="G5318" s="42" t="n">
        <f aca="false">IF(A5318="","",WORKDAY(B5318,F5318))</f>
        <v>46301</v>
      </c>
    </row>
    <row r="5319" customFormat="false" ht="15" hidden="false" customHeight="false" outlineLevel="0" collapsed="false">
      <c r="A5319" s="37" t="n">
        <v>1005318</v>
      </c>
      <c r="B5319" s="38" t="n">
        <v>46296</v>
      </c>
      <c r="C5319" s="39" t="s">
        <v>69</v>
      </c>
      <c r="D5319" s="39" t="s">
        <v>31</v>
      </c>
      <c r="E5319" s="40" t="n">
        <v>4.7</v>
      </c>
      <c r="F5319" s="41" t="n">
        <f aca="false">IF(A5319="","",INDEX(Assumptions!$B$16:$B$18,MATCH(C5319,Assumptions!$A$16:$A$18,0)))</f>
        <v>3</v>
      </c>
      <c r="G5319" s="42" t="n">
        <f aca="false">IF(A5319="","",WORKDAY(B5319,F5319))</f>
        <v>46301</v>
      </c>
    </row>
    <row r="5320" customFormat="false" ht="15" hidden="false" customHeight="false" outlineLevel="0" collapsed="false">
      <c r="A5320" s="37" t="n">
        <v>1005319</v>
      </c>
      <c r="B5320" s="38" t="n">
        <v>46296</v>
      </c>
      <c r="C5320" s="39" t="s">
        <v>69</v>
      </c>
      <c r="D5320" s="39" t="s">
        <v>37</v>
      </c>
      <c r="E5320" s="40" t="n">
        <v>1.3</v>
      </c>
      <c r="F5320" s="41" t="n">
        <f aca="false">IF(A5320="","",INDEX(Assumptions!$B$16:$B$18,MATCH(C5320,Assumptions!$A$16:$A$18,0)))</f>
        <v>3</v>
      </c>
      <c r="G5320" s="42" t="n">
        <f aca="false">IF(A5320="","",WORKDAY(B5320,F5320))</f>
        <v>46301</v>
      </c>
    </row>
    <row r="5321" customFormat="false" ht="15" hidden="false" customHeight="false" outlineLevel="0" collapsed="false">
      <c r="A5321" s="37" t="n">
        <v>1005320</v>
      </c>
      <c r="B5321" s="38" t="n">
        <v>46296</v>
      </c>
      <c r="C5321" s="39" t="s">
        <v>69</v>
      </c>
      <c r="D5321" s="39" t="s">
        <v>37</v>
      </c>
      <c r="E5321" s="40" t="n">
        <v>2.1</v>
      </c>
      <c r="F5321" s="41" t="n">
        <f aca="false">IF(A5321="","",INDEX(Assumptions!$B$16:$B$18,MATCH(C5321,Assumptions!$A$16:$A$18,0)))</f>
        <v>3</v>
      </c>
      <c r="G5321" s="42" t="n">
        <f aca="false">IF(A5321="","",WORKDAY(B5321,F5321))</f>
        <v>46301</v>
      </c>
    </row>
    <row r="5322" customFormat="false" ht="15" hidden="false" customHeight="false" outlineLevel="0" collapsed="false">
      <c r="A5322" s="37" t="n">
        <v>1005321</v>
      </c>
      <c r="B5322" s="38" t="n">
        <v>46296</v>
      </c>
      <c r="C5322" s="39" t="s">
        <v>69</v>
      </c>
      <c r="D5322" s="39" t="s">
        <v>35</v>
      </c>
      <c r="E5322" s="40" t="n">
        <v>2.9</v>
      </c>
      <c r="F5322" s="41" t="n">
        <f aca="false">IF(A5322="","",INDEX(Assumptions!$B$16:$B$18,MATCH(C5322,Assumptions!$A$16:$A$18,0)))</f>
        <v>3</v>
      </c>
      <c r="G5322" s="42" t="n">
        <f aca="false">IF(A5322="","",WORKDAY(B5322,F5322))</f>
        <v>46301</v>
      </c>
    </row>
    <row r="5323" customFormat="false" ht="15" hidden="false" customHeight="false" outlineLevel="0" collapsed="false">
      <c r="A5323" s="37" t="n">
        <v>1005322</v>
      </c>
      <c r="B5323" s="38" t="n">
        <v>46296</v>
      </c>
      <c r="C5323" s="39" t="s">
        <v>69</v>
      </c>
      <c r="D5323" s="39" t="s">
        <v>39</v>
      </c>
      <c r="E5323" s="40" t="n">
        <v>8</v>
      </c>
      <c r="F5323" s="41" t="n">
        <f aca="false">IF(A5323="","",INDEX(Assumptions!$B$16:$B$18,MATCH(C5323,Assumptions!$A$16:$A$18,0)))</f>
        <v>3</v>
      </c>
      <c r="G5323" s="42" t="n">
        <f aca="false">IF(A5323="","",WORKDAY(B5323,F5323))</f>
        <v>46301</v>
      </c>
    </row>
    <row r="5324" customFormat="false" ht="15" hidden="false" customHeight="false" outlineLevel="0" collapsed="false">
      <c r="A5324" s="37" t="n">
        <v>1005323</v>
      </c>
      <c r="B5324" s="38" t="n">
        <v>46296</v>
      </c>
      <c r="C5324" s="39" t="s">
        <v>68</v>
      </c>
      <c r="D5324" s="39" t="s">
        <v>37</v>
      </c>
      <c r="E5324" s="40" t="n">
        <v>7.1</v>
      </c>
      <c r="F5324" s="41" t="n">
        <f aca="false">IF(A5324="","",INDEX(Assumptions!$B$16:$B$18,MATCH(C5324,Assumptions!$A$16:$A$18,0)))</f>
        <v>1</v>
      </c>
      <c r="G5324" s="42" t="n">
        <f aca="false">IF(A5324="","",WORKDAY(B5324,F5324))</f>
        <v>46297</v>
      </c>
    </row>
    <row r="5325" customFormat="false" ht="15" hidden="false" customHeight="false" outlineLevel="0" collapsed="false">
      <c r="A5325" s="37" t="n">
        <v>1005324</v>
      </c>
      <c r="B5325" s="38" t="n">
        <v>46296</v>
      </c>
      <c r="C5325" s="39" t="s">
        <v>68</v>
      </c>
      <c r="D5325" s="39" t="s">
        <v>37</v>
      </c>
      <c r="E5325" s="40" t="n">
        <v>2.2</v>
      </c>
      <c r="F5325" s="41" t="n">
        <f aca="false">IF(A5325="","",INDEX(Assumptions!$B$16:$B$18,MATCH(C5325,Assumptions!$A$16:$A$18,0)))</f>
        <v>1</v>
      </c>
      <c r="G5325" s="42" t="n">
        <f aca="false">IF(A5325="","",WORKDAY(B5325,F5325))</f>
        <v>46297</v>
      </c>
    </row>
    <row r="5326" customFormat="false" ht="15" hidden="false" customHeight="false" outlineLevel="0" collapsed="false">
      <c r="A5326" s="37" t="n">
        <v>1005325</v>
      </c>
      <c r="B5326" s="38" t="n">
        <v>46296</v>
      </c>
      <c r="C5326" s="39" t="s">
        <v>69</v>
      </c>
      <c r="D5326" s="39" t="s">
        <v>37</v>
      </c>
      <c r="E5326" s="40" t="n">
        <v>1.4</v>
      </c>
      <c r="F5326" s="41" t="n">
        <f aca="false">IF(A5326="","",INDEX(Assumptions!$B$16:$B$18,MATCH(C5326,Assumptions!$A$16:$A$18,0)))</f>
        <v>3</v>
      </c>
      <c r="G5326" s="42" t="n">
        <f aca="false">IF(A5326="","",WORKDAY(B5326,F5326))</f>
        <v>46301</v>
      </c>
    </row>
    <row r="5327" customFormat="false" ht="15" hidden="false" customHeight="false" outlineLevel="0" collapsed="false">
      <c r="A5327" s="37" t="n">
        <v>1005326</v>
      </c>
      <c r="B5327" s="38" t="n">
        <v>46296</v>
      </c>
      <c r="C5327" s="39" t="s">
        <v>68</v>
      </c>
      <c r="D5327" s="39" t="s">
        <v>31</v>
      </c>
      <c r="E5327" s="40" t="n">
        <v>0.9</v>
      </c>
      <c r="F5327" s="41" t="n">
        <f aca="false">IF(A5327="","",INDEX(Assumptions!$B$16:$B$18,MATCH(C5327,Assumptions!$A$16:$A$18,0)))</f>
        <v>1</v>
      </c>
      <c r="G5327" s="42" t="n">
        <f aca="false">IF(A5327="","",WORKDAY(B5327,F5327))</f>
        <v>46297</v>
      </c>
    </row>
    <row r="5328" customFormat="false" ht="15" hidden="false" customHeight="false" outlineLevel="0" collapsed="false">
      <c r="A5328" s="37" t="n">
        <v>1005327</v>
      </c>
      <c r="B5328" s="38" t="n">
        <v>46296</v>
      </c>
      <c r="C5328" s="39" t="s">
        <v>69</v>
      </c>
      <c r="D5328" s="39" t="s">
        <v>31</v>
      </c>
      <c r="E5328" s="40" t="n">
        <v>2.3</v>
      </c>
      <c r="F5328" s="41" t="n">
        <f aca="false">IF(A5328="","",INDEX(Assumptions!$B$16:$B$18,MATCH(C5328,Assumptions!$A$16:$A$18,0)))</f>
        <v>3</v>
      </c>
      <c r="G5328" s="42" t="n">
        <f aca="false">IF(A5328="","",WORKDAY(B5328,F5328))</f>
        <v>46301</v>
      </c>
    </row>
    <row r="5329" customFormat="false" ht="15" hidden="false" customHeight="false" outlineLevel="0" collapsed="false">
      <c r="A5329" s="37" t="n">
        <v>1005328</v>
      </c>
      <c r="B5329" s="38" t="n">
        <v>46296</v>
      </c>
      <c r="C5329" s="39" t="s">
        <v>69</v>
      </c>
      <c r="D5329" s="39" t="s">
        <v>31</v>
      </c>
      <c r="E5329" s="40" t="n">
        <v>1.4</v>
      </c>
      <c r="F5329" s="41" t="n">
        <f aca="false">IF(A5329="","",INDEX(Assumptions!$B$16:$B$18,MATCH(C5329,Assumptions!$A$16:$A$18,0)))</f>
        <v>3</v>
      </c>
      <c r="G5329" s="42" t="n">
        <f aca="false">IF(A5329="","",WORKDAY(B5329,F5329))</f>
        <v>46301</v>
      </c>
    </row>
    <row r="5330" customFormat="false" ht="15" hidden="false" customHeight="false" outlineLevel="0" collapsed="false">
      <c r="A5330" s="37" t="n">
        <v>1005329</v>
      </c>
      <c r="B5330" s="38" t="n">
        <v>46296</v>
      </c>
      <c r="C5330" s="39" t="s">
        <v>68</v>
      </c>
      <c r="D5330" s="39" t="s">
        <v>31</v>
      </c>
      <c r="E5330" s="40" t="n">
        <v>4.5</v>
      </c>
      <c r="F5330" s="41" t="n">
        <f aca="false">IF(A5330="","",INDEX(Assumptions!$B$16:$B$18,MATCH(C5330,Assumptions!$A$16:$A$18,0)))</f>
        <v>1</v>
      </c>
      <c r="G5330" s="42" t="n">
        <f aca="false">IF(A5330="","",WORKDAY(B5330,F5330))</f>
        <v>46297</v>
      </c>
    </row>
    <row r="5331" customFormat="false" ht="15" hidden="false" customHeight="false" outlineLevel="0" collapsed="false">
      <c r="A5331" s="37" t="n">
        <v>1005330</v>
      </c>
      <c r="B5331" s="38" t="n">
        <v>46296</v>
      </c>
      <c r="C5331" s="39" t="s">
        <v>69</v>
      </c>
      <c r="D5331" s="39" t="s">
        <v>31</v>
      </c>
      <c r="E5331" s="40" t="n">
        <v>0.9</v>
      </c>
      <c r="F5331" s="41" t="n">
        <f aca="false">IF(A5331="","",INDEX(Assumptions!$B$16:$B$18,MATCH(C5331,Assumptions!$A$16:$A$18,0)))</f>
        <v>3</v>
      </c>
      <c r="G5331" s="42" t="n">
        <f aca="false">IF(A5331="","",WORKDAY(B5331,F5331))</f>
        <v>46301</v>
      </c>
    </row>
    <row r="5332" customFormat="false" ht="15" hidden="false" customHeight="false" outlineLevel="0" collapsed="false">
      <c r="A5332" s="37" t="n">
        <v>1005331</v>
      </c>
      <c r="B5332" s="38" t="n">
        <v>46296</v>
      </c>
      <c r="C5332" s="39" t="s">
        <v>68</v>
      </c>
      <c r="D5332" s="39" t="s">
        <v>33</v>
      </c>
      <c r="E5332" s="40" t="n">
        <v>0.4</v>
      </c>
      <c r="F5332" s="41" t="n">
        <f aca="false">IF(A5332="","",INDEX(Assumptions!$B$16:$B$18,MATCH(C5332,Assumptions!$A$16:$A$18,0)))</f>
        <v>1</v>
      </c>
      <c r="G5332" s="42" t="n">
        <f aca="false">IF(A5332="","",WORKDAY(B5332,F5332))</f>
        <v>46297</v>
      </c>
    </row>
    <row r="5333" customFormat="false" ht="15" hidden="false" customHeight="false" outlineLevel="0" collapsed="false">
      <c r="A5333" s="37" t="n">
        <v>1005332</v>
      </c>
      <c r="B5333" s="38" t="n">
        <v>46296</v>
      </c>
      <c r="C5333" s="39" t="s">
        <v>69</v>
      </c>
      <c r="D5333" s="39" t="s">
        <v>39</v>
      </c>
      <c r="E5333" s="40" t="n">
        <v>0.9</v>
      </c>
      <c r="F5333" s="41" t="n">
        <f aca="false">IF(A5333="","",INDEX(Assumptions!$B$16:$B$18,MATCH(C5333,Assumptions!$A$16:$A$18,0)))</f>
        <v>3</v>
      </c>
      <c r="G5333" s="42" t="n">
        <f aca="false">IF(A5333="","",WORKDAY(B5333,F5333))</f>
        <v>46301</v>
      </c>
    </row>
    <row r="5334" customFormat="false" ht="15" hidden="false" customHeight="false" outlineLevel="0" collapsed="false">
      <c r="A5334" s="37" t="n">
        <v>1005333</v>
      </c>
      <c r="B5334" s="38" t="n">
        <v>46296</v>
      </c>
      <c r="C5334" s="39" t="s">
        <v>68</v>
      </c>
      <c r="D5334" s="39" t="s">
        <v>31</v>
      </c>
      <c r="E5334" s="40" t="n">
        <v>3.6</v>
      </c>
      <c r="F5334" s="41" t="n">
        <f aca="false">IF(A5334="","",INDEX(Assumptions!$B$16:$B$18,MATCH(C5334,Assumptions!$A$16:$A$18,0)))</f>
        <v>1</v>
      </c>
      <c r="G5334" s="42" t="n">
        <f aca="false">IF(A5334="","",WORKDAY(B5334,F5334))</f>
        <v>46297</v>
      </c>
    </row>
    <row r="5335" customFormat="false" ht="15" hidden="false" customHeight="false" outlineLevel="0" collapsed="false">
      <c r="A5335" s="37" t="n">
        <v>1005334</v>
      </c>
      <c r="B5335" s="38" t="n">
        <v>46296</v>
      </c>
      <c r="C5335" s="39" t="s">
        <v>69</v>
      </c>
      <c r="D5335" s="39" t="s">
        <v>39</v>
      </c>
      <c r="E5335" s="40" t="n">
        <v>0.6</v>
      </c>
      <c r="F5335" s="41" t="n">
        <f aca="false">IF(A5335="","",INDEX(Assumptions!$B$16:$B$18,MATCH(C5335,Assumptions!$A$16:$A$18,0)))</f>
        <v>3</v>
      </c>
      <c r="G5335" s="42" t="n">
        <f aca="false">IF(A5335="","",WORKDAY(B5335,F5335))</f>
        <v>46301</v>
      </c>
    </row>
    <row r="5336" customFormat="false" ht="15" hidden="false" customHeight="false" outlineLevel="0" collapsed="false">
      <c r="A5336" s="37" t="n">
        <v>1005335</v>
      </c>
      <c r="B5336" s="38" t="n">
        <v>46296</v>
      </c>
      <c r="C5336" s="39" t="s">
        <v>70</v>
      </c>
      <c r="D5336" s="39" t="s">
        <v>39</v>
      </c>
      <c r="E5336" s="40" t="n">
        <v>0.4</v>
      </c>
      <c r="F5336" s="41" t="n">
        <f aca="false">IF(A5336="","",INDEX(Assumptions!$B$16:$B$18,MATCH(C5336,Assumptions!$A$16:$A$18,0)))</f>
        <v>5</v>
      </c>
      <c r="G5336" s="42" t="n">
        <f aca="false">IF(A5336="","",WORKDAY(B5336,F5336))</f>
        <v>46303</v>
      </c>
    </row>
    <row r="5337" customFormat="false" ht="15" hidden="false" customHeight="false" outlineLevel="0" collapsed="false">
      <c r="A5337" s="37" t="n">
        <v>1005336</v>
      </c>
      <c r="B5337" s="38" t="n">
        <v>46296</v>
      </c>
      <c r="C5337" s="39" t="s">
        <v>70</v>
      </c>
      <c r="D5337" s="39" t="s">
        <v>35</v>
      </c>
      <c r="E5337" s="40" t="n">
        <v>4.6</v>
      </c>
      <c r="F5337" s="41" t="n">
        <f aca="false">IF(A5337="","",INDEX(Assumptions!$B$16:$B$18,MATCH(C5337,Assumptions!$A$16:$A$18,0)))</f>
        <v>5</v>
      </c>
      <c r="G5337" s="42" t="n">
        <f aca="false">IF(A5337="","",WORKDAY(B5337,F5337))</f>
        <v>46303</v>
      </c>
    </row>
    <row r="5338" customFormat="false" ht="15" hidden="false" customHeight="false" outlineLevel="0" collapsed="false">
      <c r="A5338" s="37" t="n">
        <v>1005337</v>
      </c>
      <c r="B5338" s="38" t="n">
        <v>46296</v>
      </c>
      <c r="C5338" s="39" t="s">
        <v>68</v>
      </c>
      <c r="D5338" s="39" t="s">
        <v>31</v>
      </c>
      <c r="E5338" s="40" t="n">
        <v>3.9</v>
      </c>
      <c r="F5338" s="41" t="n">
        <f aca="false">IF(A5338="","",INDEX(Assumptions!$B$16:$B$18,MATCH(C5338,Assumptions!$A$16:$A$18,0)))</f>
        <v>1</v>
      </c>
      <c r="G5338" s="42" t="n">
        <f aca="false">IF(A5338="","",WORKDAY(B5338,F5338))</f>
        <v>46297</v>
      </c>
    </row>
    <row r="5339" customFormat="false" ht="15" hidden="false" customHeight="false" outlineLevel="0" collapsed="false">
      <c r="A5339" s="37" t="n">
        <v>1005338</v>
      </c>
      <c r="B5339" s="38" t="n">
        <v>46296</v>
      </c>
      <c r="C5339" s="39" t="s">
        <v>70</v>
      </c>
      <c r="D5339" s="39" t="s">
        <v>39</v>
      </c>
      <c r="E5339" s="40" t="n">
        <v>1.4</v>
      </c>
      <c r="F5339" s="41" t="n">
        <f aca="false">IF(A5339="","",INDEX(Assumptions!$B$16:$B$18,MATCH(C5339,Assumptions!$A$16:$A$18,0)))</f>
        <v>5</v>
      </c>
      <c r="G5339" s="42" t="n">
        <f aca="false">IF(A5339="","",WORKDAY(B5339,F5339))</f>
        <v>46303</v>
      </c>
    </row>
    <row r="5340" customFormat="false" ht="15" hidden="false" customHeight="false" outlineLevel="0" collapsed="false">
      <c r="A5340" s="37" t="n">
        <v>1005339</v>
      </c>
      <c r="B5340" s="38" t="n">
        <v>46296</v>
      </c>
      <c r="C5340" s="39" t="s">
        <v>70</v>
      </c>
      <c r="D5340" s="39" t="s">
        <v>35</v>
      </c>
      <c r="E5340" s="40" t="n">
        <v>1.2</v>
      </c>
      <c r="F5340" s="41" t="n">
        <f aca="false">IF(A5340="","",INDEX(Assumptions!$B$16:$B$18,MATCH(C5340,Assumptions!$A$16:$A$18,0)))</f>
        <v>5</v>
      </c>
      <c r="G5340" s="42" t="n">
        <f aca="false">IF(A5340="","",WORKDAY(B5340,F5340))</f>
        <v>46303</v>
      </c>
    </row>
    <row r="5341" customFormat="false" ht="15" hidden="false" customHeight="false" outlineLevel="0" collapsed="false">
      <c r="A5341" s="37" t="n">
        <v>1005340</v>
      </c>
      <c r="B5341" s="38" t="n">
        <v>46296</v>
      </c>
      <c r="C5341" s="39" t="s">
        <v>69</v>
      </c>
      <c r="D5341" s="39" t="s">
        <v>31</v>
      </c>
      <c r="E5341" s="40" t="n">
        <v>4.2</v>
      </c>
      <c r="F5341" s="41" t="n">
        <f aca="false">IF(A5341="","",INDEX(Assumptions!$B$16:$B$18,MATCH(C5341,Assumptions!$A$16:$A$18,0)))</f>
        <v>3</v>
      </c>
      <c r="G5341" s="42" t="n">
        <f aca="false">IF(A5341="","",WORKDAY(B5341,F5341))</f>
        <v>46301</v>
      </c>
    </row>
    <row r="5342" customFormat="false" ht="15" hidden="false" customHeight="false" outlineLevel="0" collapsed="false">
      <c r="A5342" s="37" t="n">
        <v>1005341</v>
      </c>
      <c r="B5342" s="38" t="n">
        <v>46296</v>
      </c>
      <c r="C5342" s="39" t="s">
        <v>68</v>
      </c>
      <c r="D5342" s="39" t="s">
        <v>35</v>
      </c>
      <c r="E5342" s="40" t="n">
        <v>1.6</v>
      </c>
      <c r="F5342" s="41" t="n">
        <f aca="false">IF(A5342="","",INDEX(Assumptions!$B$16:$B$18,MATCH(C5342,Assumptions!$A$16:$A$18,0)))</f>
        <v>1</v>
      </c>
      <c r="G5342" s="42" t="n">
        <f aca="false">IF(A5342="","",WORKDAY(B5342,F5342))</f>
        <v>46297</v>
      </c>
    </row>
    <row r="5343" customFormat="false" ht="15" hidden="false" customHeight="false" outlineLevel="0" collapsed="false">
      <c r="A5343" s="37" t="n">
        <v>1005342</v>
      </c>
      <c r="B5343" s="38" t="n">
        <v>46296</v>
      </c>
      <c r="C5343" s="39" t="s">
        <v>69</v>
      </c>
      <c r="D5343" s="39" t="s">
        <v>37</v>
      </c>
      <c r="E5343" s="40" t="n">
        <v>0.6</v>
      </c>
      <c r="F5343" s="41" t="n">
        <f aca="false">IF(A5343="","",INDEX(Assumptions!$B$16:$B$18,MATCH(C5343,Assumptions!$A$16:$A$18,0)))</f>
        <v>3</v>
      </c>
      <c r="G5343" s="42" t="n">
        <f aca="false">IF(A5343="","",WORKDAY(B5343,F5343))</f>
        <v>46301</v>
      </c>
    </row>
    <row r="5344" customFormat="false" ht="15" hidden="false" customHeight="false" outlineLevel="0" collapsed="false">
      <c r="A5344" s="37" t="n">
        <v>1005343</v>
      </c>
      <c r="B5344" s="38" t="n">
        <v>46296</v>
      </c>
      <c r="C5344" s="39" t="s">
        <v>69</v>
      </c>
      <c r="D5344" s="39" t="s">
        <v>37</v>
      </c>
      <c r="E5344" s="40" t="n">
        <v>0.6</v>
      </c>
      <c r="F5344" s="41" t="n">
        <f aca="false">IF(A5344="","",INDEX(Assumptions!$B$16:$B$18,MATCH(C5344,Assumptions!$A$16:$A$18,0)))</f>
        <v>3</v>
      </c>
      <c r="G5344" s="42" t="n">
        <f aca="false">IF(A5344="","",WORKDAY(B5344,F5344))</f>
        <v>46301</v>
      </c>
    </row>
    <row r="5345" customFormat="false" ht="15" hidden="false" customHeight="false" outlineLevel="0" collapsed="false">
      <c r="A5345" s="37" t="n">
        <v>1005344</v>
      </c>
      <c r="B5345" s="38" t="n">
        <v>46296</v>
      </c>
      <c r="C5345" s="39" t="s">
        <v>68</v>
      </c>
      <c r="D5345" s="39" t="s">
        <v>31</v>
      </c>
      <c r="E5345" s="40" t="n">
        <v>2.6</v>
      </c>
      <c r="F5345" s="41" t="n">
        <f aca="false">IF(A5345="","",INDEX(Assumptions!$B$16:$B$18,MATCH(C5345,Assumptions!$A$16:$A$18,0)))</f>
        <v>1</v>
      </c>
      <c r="G5345" s="42" t="n">
        <f aca="false">IF(A5345="","",WORKDAY(B5345,F5345))</f>
        <v>46297</v>
      </c>
    </row>
    <row r="5346" customFormat="false" ht="15" hidden="false" customHeight="false" outlineLevel="0" collapsed="false">
      <c r="A5346" s="37" t="n">
        <v>1005345</v>
      </c>
      <c r="B5346" s="38" t="n">
        <v>46296</v>
      </c>
      <c r="C5346" s="39" t="s">
        <v>69</v>
      </c>
      <c r="D5346" s="39" t="s">
        <v>35</v>
      </c>
      <c r="E5346" s="40" t="n">
        <v>1.1</v>
      </c>
      <c r="F5346" s="41" t="n">
        <f aca="false">IF(A5346="","",INDEX(Assumptions!$B$16:$B$18,MATCH(C5346,Assumptions!$A$16:$A$18,0)))</f>
        <v>3</v>
      </c>
      <c r="G5346" s="42" t="n">
        <f aca="false">IF(A5346="","",WORKDAY(B5346,F5346))</f>
        <v>46301</v>
      </c>
    </row>
    <row r="5347" customFormat="false" ht="15" hidden="false" customHeight="false" outlineLevel="0" collapsed="false">
      <c r="A5347" s="37" t="n">
        <v>1005346</v>
      </c>
      <c r="B5347" s="38" t="n">
        <v>46296</v>
      </c>
      <c r="C5347" s="39" t="s">
        <v>69</v>
      </c>
      <c r="D5347" s="39" t="s">
        <v>31</v>
      </c>
      <c r="E5347" s="40" t="n">
        <v>2.7</v>
      </c>
      <c r="F5347" s="41" t="n">
        <f aca="false">IF(A5347="","",INDEX(Assumptions!$B$16:$B$18,MATCH(C5347,Assumptions!$A$16:$A$18,0)))</f>
        <v>3</v>
      </c>
      <c r="G5347" s="42" t="n">
        <f aca="false">IF(A5347="","",WORKDAY(B5347,F5347))</f>
        <v>46301</v>
      </c>
    </row>
    <row r="5348" customFormat="false" ht="15" hidden="false" customHeight="false" outlineLevel="0" collapsed="false">
      <c r="A5348" s="37" t="n">
        <v>1005347</v>
      </c>
      <c r="B5348" s="38" t="n">
        <v>46296</v>
      </c>
      <c r="C5348" s="39" t="s">
        <v>69</v>
      </c>
      <c r="D5348" s="39" t="s">
        <v>37</v>
      </c>
      <c r="E5348" s="40" t="n">
        <v>7.7</v>
      </c>
      <c r="F5348" s="41" t="n">
        <f aca="false">IF(A5348="","",INDEX(Assumptions!$B$16:$B$18,MATCH(C5348,Assumptions!$A$16:$A$18,0)))</f>
        <v>3</v>
      </c>
      <c r="G5348" s="42" t="n">
        <f aca="false">IF(A5348="","",WORKDAY(B5348,F5348))</f>
        <v>46301</v>
      </c>
    </row>
    <row r="5349" customFormat="false" ht="15" hidden="false" customHeight="false" outlineLevel="0" collapsed="false">
      <c r="A5349" s="37" t="n">
        <v>1005348</v>
      </c>
      <c r="B5349" s="38" t="n">
        <v>46296</v>
      </c>
      <c r="C5349" s="39" t="s">
        <v>70</v>
      </c>
      <c r="D5349" s="39" t="s">
        <v>39</v>
      </c>
      <c r="E5349" s="40" t="n">
        <v>0.9</v>
      </c>
      <c r="F5349" s="41" t="n">
        <f aca="false">IF(A5349="","",INDEX(Assumptions!$B$16:$B$18,MATCH(C5349,Assumptions!$A$16:$A$18,0)))</f>
        <v>5</v>
      </c>
      <c r="G5349" s="42" t="n">
        <f aca="false">IF(A5349="","",WORKDAY(B5349,F5349))</f>
        <v>46303</v>
      </c>
    </row>
    <row r="5350" customFormat="false" ht="15" hidden="false" customHeight="false" outlineLevel="0" collapsed="false">
      <c r="A5350" s="37" t="n">
        <v>1005349</v>
      </c>
      <c r="B5350" s="38" t="n">
        <v>46296</v>
      </c>
      <c r="C5350" s="39" t="s">
        <v>68</v>
      </c>
      <c r="D5350" s="39" t="s">
        <v>37</v>
      </c>
      <c r="E5350" s="40" t="n">
        <v>1.1</v>
      </c>
      <c r="F5350" s="41" t="n">
        <f aca="false">IF(A5350="","",INDEX(Assumptions!$B$16:$B$18,MATCH(C5350,Assumptions!$A$16:$A$18,0)))</f>
        <v>1</v>
      </c>
      <c r="G5350" s="42" t="n">
        <f aca="false">IF(A5350="","",WORKDAY(B5350,F5350))</f>
        <v>46297</v>
      </c>
    </row>
    <row r="5351" customFormat="false" ht="15" hidden="false" customHeight="false" outlineLevel="0" collapsed="false">
      <c r="A5351" s="37" t="n">
        <v>1005350</v>
      </c>
      <c r="B5351" s="38" t="n">
        <v>46296</v>
      </c>
      <c r="C5351" s="39" t="s">
        <v>69</v>
      </c>
      <c r="D5351" s="39" t="s">
        <v>39</v>
      </c>
      <c r="E5351" s="40" t="n">
        <v>2</v>
      </c>
      <c r="F5351" s="41" t="n">
        <f aca="false">IF(A5351="","",INDEX(Assumptions!$B$16:$B$18,MATCH(C5351,Assumptions!$A$16:$A$18,0)))</f>
        <v>3</v>
      </c>
      <c r="G5351" s="42" t="n">
        <f aca="false">IF(A5351="","",WORKDAY(B5351,F5351))</f>
        <v>46301</v>
      </c>
    </row>
    <row r="5352" customFormat="false" ht="15" hidden="false" customHeight="false" outlineLevel="0" collapsed="false">
      <c r="A5352" s="37" t="n">
        <v>1005351</v>
      </c>
      <c r="B5352" s="38" t="n">
        <v>46296</v>
      </c>
      <c r="C5352" s="39" t="s">
        <v>69</v>
      </c>
      <c r="D5352" s="39" t="s">
        <v>39</v>
      </c>
      <c r="E5352" s="40" t="n">
        <v>2.3</v>
      </c>
      <c r="F5352" s="41" t="n">
        <f aca="false">IF(A5352="","",INDEX(Assumptions!$B$16:$B$18,MATCH(C5352,Assumptions!$A$16:$A$18,0)))</f>
        <v>3</v>
      </c>
      <c r="G5352" s="42" t="n">
        <f aca="false">IF(A5352="","",WORKDAY(B5352,F5352))</f>
        <v>46301</v>
      </c>
    </row>
    <row r="5353" customFormat="false" ht="15" hidden="false" customHeight="false" outlineLevel="0" collapsed="false">
      <c r="A5353" s="37" t="n">
        <v>1005352</v>
      </c>
      <c r="B5353" s="38" t="n">
        <v>46296</v>
      </c>
      <c r="C5353" s="39" t="s">
        <v>69</v>
      </c>
      <c r="D5353" s="39" t="s">
        <v>39</v>
      </c>
      <c r="E5353" s="40" t="n">
        <v>0.9</v>
      </c>
      <c r="F5353" s="41" t="n">
        <f aca="false">IF(A5353="","",INDEX(Assumptions!$B$16:$B$18,MATCH(C5353,Assumptions!$A$16:$A$18,0)))</f>
        <v>3</v>
      </c>
      <c r="G5353" s="42" t="n">
        <f aca="false">IF(A5353="","",WORKDAY(B5353,F5353))</f>
        <v>46301</v>
      </c>
    </row>
    <row r="5354" customFormat="false" ht="15" hidden="false" customHeight="false" outlineLevel="0" collapsed="false">
      <c r="A5354" s="37" t="n">
        <v>1005353</v>
      </c>
      <c r="B5354" s="38" t="n">
        <v>46296</v>
      </c>
      <c r="C5354" s="39" t="s">
        <v>69</v>
      </c>
      <c r="D5354" s="39" t="s">
        <v>39</v>
      </c>
      <c r="E5354" s="40" t="n">
        <v>2.7</v>
      </c>
      <c r="F5354" s="41" t="n">
        <f aca="false">IF(A5354="","",INDEX(Assumptions!$B$16:$B$18,MATCH(C5354,Assumptions!$A$16:$A$18,0)))</f>
        <v>3</v>
      </c>
      <c r="G5354" s="42" t="n">
        <f aca="false">IF(A5354="","",WORKDAY(B5354,F5354))</f>
        <v>46301</v>
      </c>
    </row>
    <row r="5355" customFormat="false" ht="15" hidden="false" customHeight="false" outlineLevel="0" collapsed="false">
      <c r="A5355" s="37" t="n">
        <v>1005354</v>
      </c>
      <c r="B5355" s="38" t="n">
        <v>46296</v>
      </c>
      <c r="C5355" s="39" t="s">
        <v>69</v>
      </c>
      <c r="D5355" s="39" t="s">
        <v>39</v>
      </c>
      <c r="E5355" s="40" t="n">
        <v>6.7</v>
      </c>
      <c r="F5355" s="41" t="n">
        <f aca="false">IF(A5355="","",INDEX(Assumptions!$B$16:$B$18,MATCH(C5355,Assumptions!$A$16:$A$18,0)))</f>
        <v>3</v>
      </c>
      <c r="G5355" s="42" t="n">
        <f aca="false">IF(A5355="","",WORKDAY(B5355,F5355))</f>
        <v>46301</v>
      </c>
    </row>
    <row r="5356" customFormat="false" ht="15" hidden="false" customHeight="false" outlineLevel="0" collapsed="false">
      <c r="A5356" s="37" t="n">
        <v>1005355</v>
      </c>
      <c r="B5356" s="38" t="n">
        <v>46296</v>
      </c>
      <c r="C5356" s="39" t="s">
        <v>69</v>
      </c>
      <c r="D5356" s="39" t="s">
        <v>35</v>
      </c>
      <c r="E5356" s="40" t="n">
        <v>1.2</v>
      </c>
      <c r="F5356" s="41" t="n">
        <f aca="false">IF(A5356="","",INDEX(Assumptions!$B$16:$B$18,MATCH(C5356,Assumptions!$A$16:$A$18,0)))</f>
        <v>3</v>
      </c>
      <c r="G5356" s="42" t="n">
        <f aca="false">IF(A5356="","",WORKDAY(B5356,F5356))</f>
        <v>46301</v>
      </c>
    </row>
    <row r="5357" customFormat="false" ht="15" hidden="false" customHeight="false" outlineLevel="0" collapsed="false">
      <c r="A5357" s="37" t="n">
        <v>1005356</v>
      </c>
      <c r="B5357" s="38" t="n">
        <v>46296</v>
      </c>
      <c r="C5357" s="39" t="s">
        <v>69</v>
      </c>
      <c r="D5357" s="39" t="s">
        <v>39</v>
      </c>
      <c r="E5357" s="40" t="n">
        <v>2.5</v>
      </c>
      <c r="F5357" s="41" t="n">
        <f aca="false">IF(A5357="","",INDEX(Assumptions!$B$16:$B$18,MATCH(C5357,Assumptions!$A$16:$A$18,0)))</f>
        <v>3</v>
      </c>
      <c r="G5357" s="42" t="n">
        <f aca="false">IF(A5357="","",WORKDAY(B5357,F5357))</f>
        <v>46301</v>
      </c>
    </row>
    <row r="5358" customFormat="false" ht="15" hidden="false" customHeight="false" outlineLevel="0" collapsed="false">
      <c r="A5358" s="37" t="n">
        <v>1005357</v>
      </c>
      <c r="B5358" s="38" t="n">
        <v>46296</v>
      </c>
      <c r="C5358" s="39" t="s">
        <v>68</v>
      </c>
      <c r="D5358" s="39" t="s">
        <v>31</v>
      </c>
      <c r="E5358" s="40" t="n">
        <v>1.3</v>
      </c>
      <c r="F5358" s="41" t="n">
        <f aca="false">IF(A5358="","",INDEX(Assumptions!$B$16:$B$18,MATCH(C5358,Assumptions!$A$16:$A$18,0)))</f>
        <v>1</v>
      </c>
      <c r="G5358" s="42" t="n">
        <f aca="false">IF(A5358="","",WORKDAY(B5358,F5358))</f>
        <v>46297</v>
      </c>
    </row>
    <row r="5359" customFormat="false" ht="15" hidden="false" customHeight="false" outlineLevel="0" collapsed="false">
      <c r="A5359" s="37" t="n">
        <v>1005358</v>
      </c>
      <c r="B5359" s="38" t="n">
        <v>46296</v>
      </c>
      <c r="C5359" s="39" t="s">
        <v>69</v>
      </c>
      <c r="D5359" s="39" t="s">
        <v>37</v>
      </c>
      <c r="E5359" s="40" t="n">
        <v>6.5</v>
      </c>
      <c r="F5359" s="41" t="n">
        <f aca="false">IF(A5359="","",INDEX(Assumptions!$B$16:$B$18,MATCH(C5359,Assumptions!$A$16:$A$18,0)))</f>
        <v>3</v>
      </c>
      <c r="G5359" s="42" t="n">
        <f aca="false">IF(A5359="","",WORKDAY(B5359,F5359))</f>
        <v>46301</v>
      </c>
    </row>
    <row r="5360" customFormat="false" ht="15" hidden="false" customHeight="false" outlineLevel="0" collapsed="false">
      <c r="A5360" s="37" t="n">
        <v>1005359</v>
      </c>
      <c r="B5360" s="38" t="n">
        <v>46296</v>
      </c>
      <c r="C5360" s="39" t="s">
        <v>69</v>
      </c>
      <c r="D5360" s="39" t="s">
        <v>33</v>
      </c>
      <c r="E5360" s="40" t="n">
        <v>3.9</v>
      </c>
      <c r="F5360" s="41" t="n">
        <f aca="false">IF(A5360="","",INDEX(Assumptions!$B$16:$B$18,MATCH(C5360,Assumptions!$A$16:$A$18,0)))</f>
        <v>3</v>
      </c>
      <c r="G5360" s="42" t="n">
        <f aca="false">IF(A5360="","",WORKDAY(B5360,F5360))</f>
        <v>46301</v>
      </c>
    </row>
    <row r="5361" customFormat="false" ht="15" hidden="false" customHeight="false" outlineLevel="0" collapsed="false">
      <c r="A5361" s="37" t="n">
        <v>1005360</v>
      </c>
      <c r="B5361" s="38" t="n">
        <v>46296</v>
      </c>
      <c r="C5361" s="39" t="s">
        <v>69</v>
      </c>
      <c r="D5361" s="39" t="s">
        <v>39</v>
      </c>
      <c r="E5361" s="40" t="n">
        <v>1.2</v>
      </c>
      <c r="F5361" s="41" t="n">
        <f aca="false">IF(A5361="","",INDEX(Assumptions!$B$16:$B$18,MATCH(C5361,Assumptions!$A$16:$A$18,0)))</f>
        <v>3</v>
      </c>
      <c r="G5361" s="42" t="n">
        <f aca="false">IF(A5361="","",WORKDAY(B5361,F5361))</f>
        <v>46301</v>
      </c>
    </row>
    <row r="5362" customFormat="false" ht="15" hidden="false" customHeight="false" outlineLevel="0" collapsed="false">
      <c r="A5362" s="37" t="n">
        <v>1005361</v>
      </c>
      <c r="B5362" s="38" t="n">
        <v>46296</v>
      </c>
      <c r="C5362" s="39" t="s">
        <v>69</v>
      </c>
      <c r="D5362" s="39" t="s">
        <v>39</v>
      </c>
      <c r="E5362" s="40" t="n">
        <v>0.9</v>
      </c>
      <c r="F5362" s="41" t="n">
        <f aca="false">IF(A5362="","",INDEX(Assumptions!$B$16:$B$18,MATCH(C5362,Assumptions!$A$16:$A$18,0)))</f>
        <v>3</v>
      </c>
      <c r="G5362" s="42" t="n">
        <f aca="false">IF(A5362="","",WORKDAY(B5362,F5362))</f>
        <v>46301</v>
      </c>
    </row>
    <row r="5363" customFormat="false" ht="15" hidden="false" customHeight="false" outlineLevel="0" collapsed="false">
      <c r="A5363" s="37" t="n">
        <v>1005362</v>
      </c>
      <c r="B5363" s="38" t="n">
        <v>46296</v>
      </c>
      <c r="C5363" s="39" t="s">
        <v>69</v>
      </c>
      <c r="D5363" s="39" t="s">
        <v>39</v>
      </c>
      <c r="E5363" s="40" t="n">
        <v>2.2</v>
      </c>
      <c r="F5363" s="41" t="n">
        <f aca="false">IF(A5363="","",INDEX(Assumptions!$B$16:$B$18,MATCH(C5363,Assumptions!$A$16:$A$18,0)))</f>
        <v>3</v>
      </c>
      <c r="G5363" s="42" t="n">
        <f aca="false">IF(A5363="","",WORKDAY(B5363,F5363))</f>
        <v>46301</v>
      </c>
    </row>
    <row r="5364" customFormat="false" ht="15" hidden="false" customHeight="false" outlineLevel="0" collapsed="false">
      <c r="A5364" s="37" t="n">
        <v>1005363</v>
      </c>
      <c r="B5364" s="38" t="n">
        <v>46296</v>
      </c>
      <c r="C5364" s="39" t="s">
        <v>69</v>
      </c>
      <c r="D5364" s="39" t="s">
        <v>31</v>
      </c>
      <c r="E5364" s="40" t="n">
        <v>1.8</v>
      </c>
      <c r="F5364" s="41" t="n">
        <f aca="false">IF(A5364="","",INDEX(Assumptions!$B$16:$B$18,MATCH(C5364,Assumptions!$A$16:$A$18,0)))</f>
        <v>3</v>
      </c>
      <c r="G5364" s="42" t="n">
        <f aca="false">IF(A5364="","",WORKDAY(B5364,F5364))</f>
        <v>46301</v>
      </c>
    </row>
    <row r="5365" customFormat="false" ht="15" hidden="false" customHeight="false" outlineLevel="0" collapsed="false">
      <c r="A5365" s="37" t="n">
        <v>1005364</v>
      </c>
      <c r="B5365" s="38" t="n">
        <v>46296</v>
      </c>
      <c r="C5365" s="39" t="s">
        <v>70</v>
      </c>
      <c r="D5365" s="39" t="s">
        <v>31</v>
      </c>
      <c r="E5365" s="40" t="n">
        <v>2.5</v>
      </c>
      <c r="F5365" s="41" t="n">
        <f aca="false">IF(A5365="","",INDEX(Assumptions!$B$16:$B$18,MATCH(C5365,Assumptions!$A$16:$A$18,0)))</f>
        <v>5</v>
      </c>
      <c r="G5365" s="42" t="n">
        <f aca="false">IF(A5365="","",WORKDAY(B5365,F5365))</f>
        <v>46303</v>
      </c>
    </row>
    <row r="5366" customFormat="false" ht="15" hidden="false" customHeight="false" outlineLevel="0" collapsed="false">
      <c r="A5366" s="37" t="n">
        <v>1005365</v>
      </c>
      <c r="B5366" s="38" t="n">
        <v>46296</v>
      </c>
      <c r="C5366" s="39" t="s">
        <v>70</v>
      </c>
      <c r="D5366" s="39" t="s">
        <v>39</v>
      </c>
      <c r="E5366" s="40" t="n">
        <v>0.8</v>
      </c>
      <c r="F5366" s="41" t="n">
        <f aca="false">IF(A5366="","",INDEX(Assumptions!$B$16:$B$18,MATCH(C5366,Assumptions!$A$16:$A$18,0)))</f>
        <v>5</v>
      </c>
      <c r="G5366" s="42" t="n">
        <f aca="false">IF(A5366="","",WORKDAY(B5366,F5366))</f>
        <v>46303</v>
      </c>
    </row>
    <row r="5367" customFormat="false" ht="15" hidden="false" customHeight="false" outlineLevel="0" collapsed="false">
      <c r="A5367" s="37" t="n">
        <v>1005366</v>
      </c>
      <c r="B5367" s="38" t="n">
        <v>46296</v>
      </c>
      <c r="C5367" s="39" t="s">
        <v>68</v>
      </c>
      <c r="D5367" s="39" t="s">
        <v>39</v>
      </c>
      <c r="E5367" s="40" t="n">
        <v>12.7</v>
      </c>
      <c r="F5367" s="41" t="n">
        <f aca="false">IF(A5367="","",INDEX(Assumptions!$B$16:$B$18,MATCH(C5367,Assumptions!$A$16:$A$18,0)))</f>
        <v>1</v>
      </c>
      <c r="G5367" s="42" t="n">
        <f aca="false">IF(A5367="","",WORKDAY(B5367,F5367))</f>
        <v>46297</v>
      </c>
    </row>
    <row r="5368" customFormat="false" ht="15" hidden="false" customHeight="false" outlineLevel="0" collapsed="false">
      <c r="A5368" s="37" t="n">
        <v>1005367</v>
      </c>
      <c r="B5368" s="38" t="n">
        <v>46296</v>
      </c>
      <c r="C5368" s="39" t="s">
        <v>69</v>
      </c>
      <c r="D5368" s="39" t="s">
        <v>39</v>
      </c>
      <c r="E5368" s="40" t="n">
        <v>4</v>
      </c>
      <c r="F5368" s="41" t="n">
        <f aca="false">IF(A5368="","",INDEX(Assumptions!$B$16:$B$18,MATCH(C5368,Assumptions!$A$16:$A$18,0)))</f>
        <v>3</v>
      </c>
      <c r="G5368" s="42" t="n">
        <f aca="false">IF(A5368="","",WORKDAY(B5368,F5368))</f>
        <v>46301</v>
      </c>
    </row>
    <row r="5369" customFormat="false" ht="15" hidden="false" customHeight="false" outlineLevel="0" collapsed="false">
      <c r="A5369" s="37" t="n">
        <v>1005368</v>
      </c>
      <c r="B5369" s="38" t="n">
        <v>46296</v>
      </c>
      <c r="C5369" s="39" t="s">
        <v>70</v>
      </c>
      <c r="D5369" s="39" t="s">
        <v>31</v>
      </c>
      <c r="E5369" s="40" t="n">
        <v>11.9</v>
      </c>
      <c r="F5369" s="41" t="n">
        <f aca="false">IF(A5369="","",INDEX(Assumptions!$B$16:$B$18,MATCH(C5369,Assumptions!$A$16:$A$18,0)))</f>
        <v>5</v>
      </c>
      <c r="G5369" s="42" t="n">
        <f aca="false">IF(A5369="","",WORKDAY(B5369,F5369))</f>
        <v>46303</v>
      </c>
    </row>
    <row r="5370" customFormat="false" ht="15" hidden="false" customHeight="false" outlineLevel="0" collapsed="false">
      <c r="A5370" s="37" t="n">
        <v>1005369</v>
      </c>
      <c r="B5370" s="38" t="n">
        <v>46296</v>
      </c>
      <c r="C5370" s="39" t="s">
        <v>69</v>
      </c>
      <c r="D5370" s="39" t="s">
        <v>35</v>
      </c>
      <c r="E5370" s="40" t="n">
        <v>1.3</v>
      </c>
      <c r="F5370" s="41" t="n">
        <f aca="false">IF(A5370="","",INDEX(Assumptions!$B$16:$B$18,MATCH(C5370,Assumptions!$A$16:$A$18,0)))</f>
        <v>3</v>
      </c>
      <c r="G5370" s="42" t="n">
        <f aca="false">IF(A5370="","",WORKDAY(B5370,F5370))</f>
        <v>46301</v>
      </c>
    </row>
    <row r="5371" customFormat="false" ht="15" hidden="false" customHeight="false" outlineLevel="0" collapsed="false">
      <c r="A5371" s="37" t="n">
        <v>1005370</v>
      </c>
      <c r="B5371" s="38" t="n">
        <v>46296</v>
      </c>
      <c r="C5371" s="39" t="s">
        <v>69</v>
      </c>
      <c r="D5371" s="39" t="s">
        <v>39</v>
      </c>
      <c r="E5371" s="40" t="n">
        <v>1.7</v>
      </c>
      <c r="F5371" s="41" t="n">
        <f aca="false">IF(A5371="","",INDEX(Assumptions!$B$16:$B$18,MATCH(C5371,Assumptions!$A$16:$A$18,0)))</f>
        <v>3</v>
      </c>
      <c r="G5371" s="42" t="n">
        <f aca="false">IF(A5371="","",WORKDAY(B5371,F5371))</f>
        <v>46301</v>
      </c>
    </row>
    <row r="5372" customFormat="false" ht="15" hidden="false" customHeight="false" outlineLevel="0" collapsed="false">
      <c r="A5372" s="37" t="n">
        <v>1005371</v>
      </c>
      <c r="B5372" s="38" t="n">
        <v>46296</v>
      </c>
      <c r="C5372" s="39" t="s">
        <v>70</v>
      </c>
      <c r="D5372" s="39" t="s">
        <v>35</v>
      </c>
      <c r="E5372" s="40" t="n">
        <v>2</v>
      </c>
      <c r="F5372" s="41" t="n">
        <f aca="false">IF(A5372="","",INDEX(Assumptions!$B$16:$B$18,MATCH(C5372,Assumptions!$A$16:$A$18,0)))</f>
        <v>5</v>
      </c>
      <c r="G5372" s="42" t="n">
        <f aca="false">IF(A5372="","",WORKDAY(B5372,F5372))</f>
        <v>46303</v>
      </c>
    </row>
    <row r="5373" customFormat="false" ht="15" hidden="false" customHeight="false" outlineLevel="0" collapsed="false">
      <c r="A5373" s="37" t="n">
        <v>1005372</v>
      </c>
      <c r="B5373" s="38" t="n">
        <v>46296</v>
      </c>
      <c r="C5373" s="39" t="s">
        <v>68</v>
      </c>
      <c r="D5373" s="39" t="s">
        <v>31</v>
      </c>
      <c r="E5373" s="40" t="n">
        <v>0.9</v>
      </c>
      <c r="F5373" s="41" t="n">
        <f aca="false">IF(A5373="","",INDEX(Assumptions!$B$16:$B$18,MATCH(C5373,Assumptions!$A$16:$A$18,0)))</f>
        <v>1</v>
      </c>
      <c r="G5373" s="42" t="n">
        <f aca="false">IF(A5373="","",WORKDAY(B5373,F5373))</f>
        <v>46297</v>
      </c>
    </row>
    <row r="5374" customFormat="false" ht="15" hidden="false" customHeight="false" outlineLevel="0" collapsed="false">
      <c r="A5374" s="37" t="n">
        <v>1005373</v>
      </c>
      <c r="B5374" s="38" t="n">
        <v>46296</v>
      </c>
      <c r="C5374" s="39" t="s">
        <v>69</v>
      </c>
      <c r="D5374" s="39" t="s">
        <v>37</v>
      </c>
      <c r="E5374" s="40" t="n">
        <v>2.1</v>
      </c>
      <c r="F5374" s="41" t="n">
        <f aca="false">IF(A5374="","",INDEX(Assumptions!$B$16:$B$18,MATCH(C5374,Assumptions!$A$16:$A$18,0)))</f>
        <v>3</v>
      </c>
      <c r="G5374" s="42" t="n">
        <f aca="false">IF(A5374="","",WORKDAY(B5374,F5374))</f>
        <v>46301</v>
      </c>
    </row>
    <row r="5375" customFormat="false" ht="15" hidden="false" customHeight="false" outlineLevel="0" collapsed="false">
      <c r="A5375" s="37" t="n">
        <v>1005374</v>
      </c>
      <c r="B5375" s="38" t="n">
        <v>46296</v>
      </c>
      <c r="C5375" s="39" t="s">
        <v>69</v>
      </c>
      <c r="D5375" s="39" t="s">
        <v>33</v>
      </c>
      <c r="E5375" s="40" t="n">
        <v>5.4</v>
      </c>
      <c r="F5375" s="41" t="n">
        <f aca="false">IF(A5375="","",INDEX(Assumptions!$B$16:$B$18,MATCH(C5375,Assumptions!$A$16:$A$18,0)))</f>
        <v>3</v>
      </c>
      <c r="G5375" s="42" t="n">
        <f aca="false">IF(A5375="","",WORKDAY(B5375,F5375))</f>
        <v>46301</v>
      </c>
    </row>
    <row r="5376" customFormat="false" ht="15" hidden="false" customHeight="false" outlineLevel="0" collapsed="false">
      <c r="A5376" s="37" t="n">
        <v>1005375</v>
      </c>
      <c r="B5376" s="38" t="n">
        <v>46296</v>
      </c>
      <c r="C5376" s="39" t="s">
        <v>69</v>
      </c>
      <c r="D5376" s="39" t="s">
        <v>37</v>
      </c>
      <c r="E5376" s="40" t="n">
        <v>5.4</v>
      </c>
      <c r="F5376" s="41" t="n">
        <f aca="false">IF(A5376="","",INDEX(Assumptions!$B$16:$B$18,MATCH(C5376,Assumptions!$A$16:$A$18,0)))</f>
        <v>3</v>
      </c>
      <c r="G5376" s="42" t="n">
        <f aca="false">IF(A5376="","",WORKDAY(B5376,F5376))</f>
        <v>46301</v>
      </c>
    </row>
    <row r="5377" customFormat="false" ht="15" hidden="false" customHeight="false" outlineLevel="0" collapsed="false">
      <c r="A5377" s="37" t="n">
        <v>1005376</v>
      </c>
      <c r="B5377" s="38" t="n">
        <v>46296</v>
      </c>
      <c r="C5377" s="39" t="s">
        <v>70</v>
      </c>
      <c r="D5377" s="39" t="s">
        <v>35</v>
      </c>
      <c r="E5377" s="40" t="n">
        <v>2.2</v>
      </c>
      <c r="F5377" s="41" t="n">
        <f aca="false">IF(A5377="","",INDEX(Assumptions!$B$16:$B$18,MATCH(C5377,Assumptions!$A$16:$A$18,0)))</f>
        <v>5</v>
      </c>
      <c r="G5377" s="42" t="n">
        <f aca="false">IF(A5377="","",WORKDAY(B5377,F5377))</f>
        <v>46303</v>
      </c>
    </row>
    <row r="5378" customFormat="false" ht="15" hidden="false" customHeight="false" outlineLevel="0" collapsed="false">
      <c r="A5378" s="37" t="n">
        <v>1005377</v>
      </c>
      <c r="B5378" s="38" t="n">
        <v>46296</v>
      </c>
      <c r="C5378" s="39" t="s">
        <v>70</v>
      </c>
      <c r="D5378" s="39" t="s">
        <v>35</v>
      </c>
      <c r="E5378" s="40" t="n">
        <v>4.4</v>
      </c>
      <c r="F5378" s="41" t="n">
        <f aca="false">IF(A5378="","",INDEX(Assumptions!$B$16:$B$18,MATCH(C5378,Assumptions!$A$16:$A$18,0)))</f>
        <v>5</v>
      </c>
      <c r="G5378" s="42" t="n">
        <f aca="false">IF(A5378="","",WORKDAY(B5378,F5378))</f>
        <v>46303</v>
      </c>
    </row>
    <row r="5379" customFormat="false" ht="15" hidden="false" customHeight="false" outlineLevel="0" collapsed="false">
      <c r="A5379" s="37" t="n">
        <v>1005378</v>
      </c>
      <c r="B5379" s="38" t="n">
        <v>46296</v>
      </c>
      <c r="C5379" s="39" t="s">
        <v>69</v>
      </c>
      <c r="D5379" s="39" t="s">
        <v>39</v>
      </c>
      <c r="E5379" s="40" t="n">
        <v>1.2</v>
      </c>
      <c r="F5379" s="41" t="n">
        <f aca="false">IF(A5379="","",INDEX(Assumptions!$B$16:$B$18,MATCH(C5379,Assumptions!$A$16:$A$18,0)))</f>
        <v>3</v>
      </c>
      <c r="G5379" s="42" t="n">
        <f aca="false">IF(A5379="","",WORKDAY(B5379,F5379))</f>
        <v>46301</v>
      </c>
    </row>
    <row r="5380" customFormat="false" ht="15" hidden="false" customHeight="false" outlineLevel="0" collapsed="false">
      <c r="A5380" s="37" t="n">
        <v>1005379</v>
      </c>
      <c r="B5380" s="38" t="n">
        <v>46296</v>
      </c>
      <c r="C5380" s="39" t="s">
        <v>69</v>
      </c>
      <c r="D5380" s="39" t="s">
        <v>35</v>
      </c>
      <c r="E5380" s="40" t="n">
        <v>0.9</v>
      </c>
      <c r="F5380" s="41" t="n">
        <f aca="false">IF(A5380="","",INDEX(Assumptions!$B$16:$B$18,MATCH(C5380,Assumptions!$A$16:$A$18,0)))</f>
        <v>3</v>
      </c>
      <c r="G5380" s="42" t="n">
        <f aca="false">IF(A5380="","",WORKDAY(B5380,F5380))</f>
        <v>46301</v>
      </c>
    </row>
    <row r="5381" customFormat="false" ht="15" hidden="false" customHeight="false" outlineLevel="0" collapsed="false">
      <c r="A5381" s="37" t="n">
        <v>1005380</v>
      </c>
      <c r="B5381" s="38" t="n">
        <v>46296</v>
      </c>
      <c r="C5381" s="39" t="s">
        <v>70</v>
      </c>
      <c r="D5381" s="39" t="s">
        <v>39</v>
      </c>
      <c r="E5381" s="40" t="n">
        <v>0.4</v>
      </c>
      <c r="F5381" s="41" t="n">
        <f aca="false">IF(A5381="","",INDEX(Assumptions!$B$16:$B$18,MATCH(C5381,Assumptions!$A$16:$A$18,0)))</f>
        <v>5</v>
      </c>
      <c r="G5381" s="42" t="n">
        <f aca="false">IF(A5381="","",WORKDAY(B5381,F5381))</f>
        <v>46303</v>
      </c>
    </row>
    <row r="5382" customFormat="false" ht="15" hidden="false" customHeight="false" outlineLevel="0" collapsed="false">
      <c r="A5382" s="37" t="n">
        <v>1005381</v>
      </c>
      <c r="B5382" s="38" t="n">
        <v>46296</v>
      </c>
      <c r="C5382" s="39" t="s">
        <v>70</v>
      </c>
      <c r="D5382" s="39" t="s">
        <v>31</v>
      </c>
      <c r="E5382" s="40" t="n">
        <v>0.8</v>
      </c>
      <c r="F5382" s="41" t="n">
        <f aca="false">IF(A5382="","",INDEX(Assumptions!$B$16:$B$18,MATCH(C5382,Assumptions!$A$16:$A$18,0)))</f>
        <v>5</v>
      </c>
      <c r="G5382" s="42" t="n">
        <f aca="false">IF(A5382="","",WORKDAY(B5382,F5382))</f>
        <v>46303</v>
      </c>
    </row>
    <row r="5383" customFormat="false" ht="15" hidden="false" customHeight="false" outlineLevel="0" collapsed="false">
      <c r="A5383" s="37" t="n">
        <v>1005382</v>
      </c>
      <c r="B5383" s="38" t="n">
        <v>46296</v>
      </c>
      <c r="C5383" s="39" t="s">
        <v>70</v>
      </c>
      <c r="D5383" s="39" t="s">
        <v>39</v>
      </c>
      <c r="E5383" s="40" t="n">
        <v>1</v>
      </c>
      <c r="F5383" s="41" t="n">
        <f aca="false">IF(A5383="","",INDEX(Assumptions!$B$16:$B$18,MATCH(C5383,Assumptions!$A$16:$A$18,0)))</f>
        <v>5</v>
      </c>
      <c r="G5383" s="42" t="n">
        <f aca="false">IF(A5383="","",WORKDAY(B5383,F5383))</f>
        <v>46303</v>
      </c>
    </row>
    <row r="5384" customFormat="false" ht="15" hidden="false" customHeight="false" outlineLevel="0" collapsed="false">
      <c r="A5384" s="37" t="n">
        <v>1005383</v>
      </c>
      <c r="B5384" s="38" t="n">
        <v>46296</v>
      </c>
      <c r="C5384" s="39" t="s">
        <v>70</v>
      </c>
      <c r="D5384" s="39" t="s">
        <v>37</v>
      </c>
      <c r="E5384" s="40" t="n">
        <v>1.6</v>
      </c>
      <c r="F5384" s="41" t="n">
        <f aca="false">IF(A5384="","",INDEX(Assumptions!$B$16:$B$18,MATCH(C5384,Assumptions!$A$16:$A$18,0)))</f>
        <v>5</v>
      </c>
      <c r="G5384" s="42" t="n">
        <f aca="false">IF(A5384="","",WORKDAY(B5384,F5384))</f>
        <v>46303</v>
      </c>
    </row>
    <row r="5385" customFormat="false" ht="15" hidden="false" customHeight="false" outlineLevel="0" collapsed="false">
      <c r="A5385" s="37" t="n">
        <v>1005384</v>
      </c>
      <c r="B5385" s="38" t="n">
        <v>46296</v>
      </c>
      <c r="C5385" s="39" t="s">
        <v>69</v>
      </c>
      <c r="D5385" s="39" t="s">
        <v>35</v>
      </c>
      <c r="E5385" s="40" t="n">
        <v>1.4</v>
      </c>
      <c r="F5385" s="41" t="n">
        <f aca="false">IF(A5385="","",INDEX(Assumptions!$B$16:$B$18,MATCH(C5385,Assumptions!$A$16:$A$18,0)))</f>
        <v>3</v>
      </c>
      <c r="G5385" s="42" t="n">
        <f aca="false">IF(A5385="","",WORKDAY(B5385,F5385))</f>
        <v>46301</v>
      </c>
    </row>
    <row r="5386" customFormat="false" ht="15" hidden="false" customHeight="false" outlineLevel="0" collapsed="false">
      <c r="A5386" s="37" t="n">
        <v>1005385</v>
      </c>
      <c r="B5386" s="38" t="n">
        <v>46296</v>
      </c>
      <c r="C5386" s="39" t="s">
        <v>69</v>
      </c>
      <c r="D5386" s="39" t="s">
        <v>33</v>
      </c>
      <c r="E5386" s="40" t="n">
        <v>6.4</v>
      </c>
      <c r="F5386" s="41" t="n">
        <f aca="false">IF(A5386="","",INDEX(Assumptions!$B$16:$B$18,MATCH(C5386,Assumptions!$A$16:$A$18,0)))</f>
        <v>3</v>
      </c>
      <c r="G5386" s="42" t="n">
        <f aca="false">IF(A5386="","",WORKDAY(B5386,F5386))</f>
        <v>46301</v>
      </c>
    </row>
    <row r="5387" customFormat="false" ht="15" hidden="false" customHeight="false" outlineLevel="0" collapsed="false">
      <c r="A5387" s="37" t="n">
        <v>1005386</v>
      </c>
      <c r="B5387" s="38" t="n">
        <v>46296</v>
      </c>
      <c r="C5387" s="39" t="s">
        <v>69</v>
      </c>
      <c r="D5387" s="39" t="s">
        <v>37</v>
      </c>
      <c r="E5387" s="40" t="n">
        <v>0.6</v>
      </c>
      <c r="F5387" s="41" t="n">
        <f aca="false">IF(A5387="","",INDEX(Assumptions!$B$16:$B$18,MATCH(C5387,Assumptions!$A$16:$A$18,0)))</f>
        <v>3</v>
      </c>
      <c r="G5387" s="42" t="n">
        <f aca="false">IF(A5387="","",WORKDAY(B5387,F5387))</f>
        <v>46301</v>
      </c>
    </row>
    <row r="5388" customFormat="false" ht="15" hidden="false" customHeight="false" outlineLevel="0" collapsed="false">
      <c r="A5388" s="37" t="n">
        <v>1005387</v>
      </c>
      <c r="B5388" s="38" t="n">
        <v>46296</v>
      </c>
      <c r="C5388" s="39" t="s">
        <v>69</v>
      </c>
      <c r="D5388" s="39" t="s">
        <v>31</v>
      </c>
      <c r="E5388" s="40" t="n">
        <v>0.8</v>
      </c>
      <c r="F5388" s="41" t="n">
        <f aca="false">IF(A5388="","",INDEX(Assumptions!$B$16:$B$18,MATCH(C5388,Assumptions!$A$16:$A$18,0)))</f>
        <v>3</v>
      </c>
      <c r="G5388" s="42" t="n">
        <f aca="false">IF(A5388="","",WORKDAY(B5388,F5388))</f>
        <v>46301</v>
      </c>
    </row>
    <row r="5389" customFormat="false" ht="15" hidden="false" customHeight="false" outlineLevel="0" collapsed="false">
      <c r="A5389" s="37" t="n">
        <v>1005388</v>
      </c>
      <c r="B5389" s="38" t="n">
        <v>46296</v>
      </c>
      <c r="C5389" s="39" t="s">
        <v>69</v>
      </c>
      <c r="D5389" s="39" t="s">
        <v>37</v>
      </c>
      <c r="E5389" s="40" t="n">
        <v>2.4</v>
      </c>
      <c r="F5389" s="41" t="n">
        <f aca="false">IF(A5389="","",INDEX(Assumptions!$B$16:$B$18,MATCH(C5389,Assumptions!$A$16:$A$18,0)))</f>
        <v>3</v>
      </c>
      <c r="G5389" s="42" t="n">
        <f aca="false">IF(A5389="","",WORKDAY(B5389,F5389))</f>
        <v>46301</v>
      </c>
    </row>
    <row r="5390" customFormat="false" ht="15" hidden="false" customHeight="false" outlineLevel="0" collapsed="false">
      <c r="A5390" s="37" t="n">
        <v>1005389</v>
      </c>
      <c r="B5390" s="38" t="n">
        <v>46296</v>
      </c>
      <c r="C5390" s="39" t="s">
        <v>69</v>
      </c>
      <c r="D5390" s="39" t="s">
        <v>33</v>
      </c>
      <c r="E5390" s="40" t="n">
        <v>2.8</v>
      </c>
      <c r="F5390" s="41" t="n">
        <f aca="false">IF(A5390="","",INDEX(Assumptions!$B$16:$B$18,MATCH(C5390,Assumptions!$A$16:$A$18,0)))</f>
        <v>3</v>
      </c>
      <c r="G5390" s="42" t="n">
        <f aca="false">IF(A5390="","",WORKDAY(B5390,F5390))</f>
        <v>46301</v>
      </c>
    </row>
    <row r="5391" customFormat="false" ht="15" hidden="false" customHeight="false" outlineLevel="0" collapsed="false">
      <c r="A5391" s="37" t="n">
        <v>1005390</v>
      </c>
      <c r="B5391" s="38" t="n">
        <v>46296</v>
      </c>
      <c r="C5391" s="39" t="s">
        <v>70</v>
      </c>
      <c r="D5391" s="39" t="s">
        <v>37</v>
      </c>
      <c r="E5391" s="40" t="n">
        <v>2.9</v>
      </c>
      <c r="F5391" s="41" t="n">
        <f aca="false">IF(A5391="","",INDEX(Assumptions!$B$16:$B$18,MATCH(C5391,Assumptions!$A$16:$A$18,0)))</f>
        <v>5</v>
      </c>
      <c r="G5391" s="42" t="n">
        <f aca="false">IF(A5391="","",WORKDAY(B5391,F5391))</f>
        <v>46303</v>
      </c>
    </row>
    <row r="5392" customFormat="false" ht="15" hidden="false" customHeight="false" outlineLevel="0" collapsed="false">
      <c r="A5392" s="37" t="n">
        <v>1005391</v>
      </c>
      <c r="B5392" s="38" t="n">
        <v>46296</v>
      </c>
      <c r="C5392" s="39" t="s">
        <v>70</v>
      </c>
      <c r="D5392" s="39" t="s">
        <v>31</v>
      </c>
      <c r="E5392" s="40" t="n">
        <v>2.7</v>
      </c>
      <c r="F5392" s="41" t="n">
        <f aca="false">IF(A5392="","",INDEX(Assumptions!$B$16:$B$18,MATCH(C5392,Assumptions!$A$16:$A$18,0)))</f>
        <v>5</v>
      </c>
      <c r="G5392" s="42" t="n">
        <f aca="false">IF(A5392="","",WORKDAY(B5392,F5392))</f>
        <v>46303</v>
      </c>
    </row>
    <row r="5393" customFormat="false" ht="15" hidden="false" customHeight="false" outlineLevel="0" collapsed="false">
      <c r="A5393" s="37" t="n">
        <v>1005392</v>
      </c>
      <c r="B5393" s="38" t="n">
        <v>46296</v>
      </c>
      <c r="C5393" s="39" t="s">
        <v>69</v>
      </c>
      <c r="D5393" s="39" t="s">
        <v>39</v>
      </c>
      <c r="E5393" s="40" t="n">
        <v>5.9</v>
      </c>
      <c r="F5393" s="41" t="n">
        <f aca="false">IF(A5393="","",INDEX(Assumptions!$B$16:$B$18,MATCH(C5393,Assumptions!$A$16:$A$18,0)))</f>
        <v>3</v>
      </c>
      <c r="G5393" s="42" t="n">
        <f aca="false">IF(A5393="","",WORKDAY(B5393,F5393))</f>
        <v>46301</v>
      </c>
    </row>
    <row r="5394" customFormat="false" ht="15" hidden="false" customHeight="false" outlineLevel="0" collapsed="false">
      <c r="A5394" s="37" t="n">
        <v>1005393</v>
      </c>
      <c r="B5394" s="38" t="n">
        <v>46296</v>
      </c>
      <c r="C5394" s="39" t="s">
        <v>69</v>
      </c>
      <c r="D5394" s="39" t="s">
        <v>31</v>
      </c>
      <c r="E5394" s="40" t="n">
        <v>1.2</v>
      </c>
      <c r="F5394" s="41" t="n">
        <f aca="false">IF(A5394="","",INDEX(Assumptions!$B$16:$B$18,MATCH(C5394,Assumptions!$A$16:$A$18,0)))</f>
        <v>3</v>
      </c>
      <c r="G5394" s="42" t="n">
        <f aca="false">IF(A5394="","",WORKDAY(B5394,F5394))</f>
        <v>46301</v>
      </c>
    </row>
    <row r="5395" customFormat="false" ht="15" hidden="false" customHeight="false" outlineLevel="0" collapsed="false">
      <c r="A5395" s="37" t="n">
        <v>1005394</v>
      </c>
      <c r="B5395" s="38" t="n">
        <v>46296</v>
      </c>
      <c r="C5395" s="39" t="s">
        <v>69</v>
      </c>
      <c r="D5395" s="39" t="s">
        <v>33</v>
      </c>
      <c r="E5395" s="40" t="n">
        <v>5.3</v>
      </c>
      <c r="F5395" s="41" t="n">
        <f aca="false">IF(A5395="","",INDEX(Assumptions!$B$16:$B$18,MATCH(C5395,Assumptions!$A$16:$A$18,0)))</f>
        <v>3</v>
      </c>
      <c r="G5395" s="42" t="n">
        <f aca="false">IF(A5395="","",WORKDAY(B5395,F5395))</f>
        <v>46301</v>
      </c>
    </row>
    <row r="5396" customFormat="false" ht="15" hidden="false" customHeight="false" outlineLevel="0" collapsed="false">
      <c r="A5396" s="37" t="n">
        <v>1005395</v>
      </c>
      <c r="B5396" s="38" t="n">
        <v>46296</v>
      </c>
      <c r="C5396" s="39" t="s">
        <v>68</v>
      </c>
      <c r="D5396" s="39" t="s">
        <v>39</v>
      </c>
      <c r="E5396" s="40" t="n">
        <v>3.4</v>
      </c>
      <c r="F5396" s="41" t="n">
        <f aca="false">IF(A5396="","",INDEX(Assumptions!$B$16:$B$18,MATCH(C5396,Assumptions!$A$16:$A$18,0)))</f>
        <v>1</v>
      </c>
      <c r="G5396" s="42" t="n">
        <f aca="false">IF(A5396="","",WORKDAY(B5396,F5396))</f>
        <v>46297</v>
      </c>
    </row>
    <row r="5397" customFormat="false" ht="15" hidden="false" customHeight="false" outlineLevel="0" collapsed="false">
      <c r="A5397" s="37" t="n">
        <v>1005396</v>
      </c>
      <c r="B5397" s="38" t="n">
        <v>46296</v>
      </c>
      <c r="C5397" s="39" t="s">
        <v>70</v>
      </c>
      <c r="D5397" s="39" t="s">
        <v>33</v>
      </c>
      <c r="E5397" s="40" t="n">
        <v>0.8</v>
      </c>
      <c r="F5397" s="41" t="n">
        <f aca="false">IF(A5397="","",INDEX(Assumptions!$B$16:$B$18,MATCH(C5397,Assumptions!$A$16:$A$18,0)))</f>
        <v>5</v>
      </c>
      <c r="G5397" s="42" t="n">
        <f aca="false">IF(A5397="","",WORKDAY(B5397,F5397))</f>
        <v>46303</v>
      </c>
    </row>
    <row r="5398" customFormat="false" ht="15" hidden="false" customHeight="false" outlineLevel="0" collapsed="false">
      <c r="A5398" s="37" t="n">
        <v>1005397</v>
      </c>
      <c r="B5398" s="38" t="n">
        <v>46296</v>
      </c>
      <c r="C5398" s="39" t="s">
        <v>68</v>
      </c>
      <c r="D5398" s="39" t="s">
        <v>35</v>
      </c>
      <c r="E5398" s="40" t="n">
        <v>1.6</v>
      </c>
      <c r="F5398" s="41" t="n">
        <f aca="false">IF(A5398="","",INDEX(Assumptions!$B$16:$B$18,MATCH(C5398,Assumptions!$A$16:$A$18,0)))</f>
        <v>1</v>
      </c>
      <c r="G5398" s="42" t="n">
        <f aca="false">IF(A5398="","",WORKDAY(B5398,F5398))</f>
        <v>46297</v>
      </c>
    </row>
    <row r="5399" customFormat="false" ht="15" hidden="false" customHeight="false" outlineLevel="0" collapsed="false">
      <c r="A5399" s="37" t="n">
        <v>1005398</v>
      </c>
      <c r="B5399" s="38" t="n">
        <v>46296</v>
      </c>
      <c r="C5399" s="39" t="s">
        <v>68</v>
      </c>
      <c r="D5399" s="39" t="s">
        <v>39</v>
      </c>
      <c r="E5399" s="40" t="n">
        <v>1.9</v>
      </c>
      <c r="F5399" s="41" t="n">
        <f aca="false">IF(A5399="","",INDEX(Assumptions!$B$16:$B$18,MATCH(C5399,Assumptions!$A$16:$A$18,0)))</f>
        <v>1</v>
      </c>
      <c r="G5399" s="42" t="n">
        <f aca="false">IF(A5399="","",WORKDAY(B5399,F5399))</f>
        <v>46297</v>
      </c>
    </row>
    <row r="5400" customFormat="false" ht="15" hidden="false" customHeight="false" outlineLevel="0" collapsed="false">
      <c r="A5400" s="37" t="n">
        <v>1005399</v>
      </c>
      <c r="B5400" s="38" t="n">
        <v>46296</v>
      </c>
      <c r="C5400" s="39" t="s">
        <v>68</v>
      </c>
      <c r="D5400" s="39" t="s">
        <v>31</v>
      </c>
      <c r="E5400" s="40" t="n">
        <v>6</v>
      </c>
      <c r="F5400" s="41" t="n">
        <f aca="false">IF(A5400="","",INDEX(Assumptions!$B$16:$B$18,MATCH(C5400,Assumptions!$A$16:$A$18,0)))</f>
        <v>1</v>
      </c>
      <c r="G5400" s="42" t="n">
        <f aca="false">IF(A5400="","",WORKDAY(B5400,F5400))</f>
        <v>46297</v>
      </c>
    </row>
    <row r="5401" customFormat="false" ht="15" hidden="false" customHeight="false" outlineLevel="0" collapsed="false">
      <c r="A5401" s="37" t="n">
        <v>1005400</v>
      </c>
      <c r="B5401" s="38" t="n">
        <v>46296</v>
      </c>
      <c r="C5401" s="39" t="s">
        <v>70</v>
      </c>
      <c r="D5401" s="39" t="s">
        <v>31</v>
      </c>
      <c r="E5401" s="40" t="n">
        <v>0.9</v>
      </c>
      <c r="F5401" s="41" t="n">
        <f aca="false">IF(A5401="","",INDEX(Assumptions!$B$16:$B$18,MATCH(C5401,Assumptions!$A$16:$A$18,0)))</f>
        <v>5</v>
      </c>
      <c r="G5401" s="42" t="n">
        <f aca="false">IF(A5401="","",WORKDAY(B5401,F5401))</f>
        <v>46303</v>
      </c>
    </row>
    <row r="5402" customFormat="false" ht="15" hidden="false" customHeight="false" outlineLevel="0" collapsed="false">
      <c r="A5402" s="37" t="n">
        <v>1005401</v>
      </c>
      <c r="B5402" s="38" t="n">
        <v>46296</v>
      </c>
      <c r="C5402" s="39" t="s">
        <v>70</v>
      </c>
      <c r="D5402" s="39" t="s">
        <v>33</v>
      </c>
      <c r="E5402" s="40" t="n">
        <v>1</v>
      </c>
      <c r="F5402" s="41" t="n">
        <f aca="false">IF(A5402="","",INDEX(Assumptions!$B$16:$B$18,MATCH(C5402,Assumptions!$A$16:$A$18,0)))</f>
        <v>5</v>
      </c>
      <c r="G5402" s="42" t="n">
        <f aca="false">IF(A5402="","",WORKDAY(B5402,F5402))</f>
        <v>46303</v>
      </c>
    </row>
    <row r="5403" customFormat="false" ht="15" hidden="false" customHeight="false" outlineLevel="0" collapsed="false">
      <c r="A5403" s="37" t="n">
        <v>1005402</v>
      </c>
      <c r="B5403" s="38" t="n">
        <v>46296</v>
      </c>
      <c r="C5403" s="39" t="s">
        <v>69</v>
      </c>
      <c r="D5403" s="39" t="s">
        <v>39</v>
      </c>
      <c r="E5403" s="40" t="n">
        <v>1.6</v>
      </c>
      <c r="F5403" s="41" t="n">
        <f aca="false">IF(A5403="","",INDEX(Assumptions!$B$16:$B$18,MATCH(C5403,Assumptions!$A$16:$A$18,0)))</f>
        <v>3</v>
      </c>
      <c r="G5403" s="42" t="n">
        <f aca="false">IF(A5403="","",WORKDAY(B5403,F5403))</f>
        <v>46301</v>
      </c>
    </row>
    <row r="5404" customFormat="false" ht="15" hidden="false" customHeight="false" outlineLevel="0" collapsed="false">
      <c r="A5404" s="37" t="n">
        <v>1005403</v>
      </c>
      <c r="B5404" s="38" t="n">
        <v>46296</v>
      </c>
      <c r="C5404" s="39" t="s">
        <v>69</v>
      </c>
      <c r="D5404" s="39" t="s">
        <v>31</v>
      </c>
      <c r="E5404" s="40" t="n">
        <v>2.2</v>
      </c>
      <c r="F5404" s="41" t="n">
        <f aca="false">IF(A5404="","",INDEX(Assumptions!$B$16:$B$18,MATCH(C5404,Assumptions!$A$16:$A$18,0)))</f>
        <v>3</v>
      </c>
      <c r="G5404" s="42" t="n">
        <f aca="false">IF(A5404="","",WORKDAY(B5404,F5404))</f>
        <v>46301</v>
      </c>
    </row>
    <row r="5405" customFormat="false" ht="15" hidden="false" customHeight="false" outlineLevel="0" collapsed="false">
      <c r="A5405" s="37" t="n">
        <v>1005404</v>
      </c>
      <c r="B5405" s="38" t="n">
        <v>46296</v>
      </c>
      <c r="C5405" s="39" t="s">
        <v>70</v>
      </c>
      <c r="D5405" s="39" t="s">
        <v>31</v>
      </c>
      <c r="E5405" s="40" t="n">
        <v>2.2</v>
      </c>
      <c r="F5405" s="41" t="n">
        <f aca="false">IF(A5405="","",INDEX(Assumptions!$B$16:$B$18,MATCH(C5405,Assumptions!$A$16:$A$18,0)))</f>
        <v>5</v>
      </c>
      <c r="G5405" s="42" t="n">
        <f aca="false">IF(A5405="","",WORKDAY(B5405,F5405))</f>
        <v>46303</v>
      </c>
    </row>
    <row r="5406" customFormat="false" ht="15" hidden="false" customHeight="false" outlineLevel="0" collapsed="false">
      <c r="A5406" s="37" t="n">
        <v>1005405</v>
      </c>
      <c r="B5406" s="38" t="n">
        <v>46296</v>
      </c>
      <c r="C5406" s="39" t="s">
        <v>69</v>
      </c>
      <c r="D5406" s="39" t="s">
        <v>31</v>
      </c>
      <c r="E5406" s="40" t="n">
        <v>0.9</v>
      </c>
      <c r="F5406" s="41" t="n">
        <f aca="false">IF(A5406="","",INDEX(Assumptions!$B$16:$B$18,MATCH(C5406,Assumptions!$A$16:$A$18,0)))</f>
        <v>3</v>
      </c>
      <c r="G5406" s="42" t="n">
        <f aca="false">IF(A5406="","",WORKDAY(B5406,F5406))</f>
        <v>46301</v>
      </c>
    </row>
    <row r="5407" customFormat="false" ht="15" hidden="false" customHeight="false" outlineLevel="0" collapsed="false">
      <c r="A5407" s="37" t="n">
        <v>1005406</v>
      </c>
      <c r="B5407" s="38" t="n">
        <v>46296</v>
      </c>
      <c r="C5407" s="39" t="s">
        <v>68</v>
      </c>
      <c r="D5407" s="39" t="s">
        <v>39</v>
      </c>
      <c r="E5407" s="40" t="n">
        <v>1.2</v>
      </c>
      <c r="F5407" s="41" t="n">
        <f aca="false">IF(A5407="","",INDEX(Assumptions!$B$16:$B$18,MATCH(C5407,Assumptions!$A$16:$A$18,0)))</f>
        <v>1</v>
      </c>
      <c r="G5407" s="42" t="n">
        <f aca="false">IF(A5407="","",WORKDAY(B5407,F5407))</f>
        <v>46297</v>
      </c>
    </row>
    <row r="5408" customFormat="false" ht="15" hidden="false" customHeight="false" outlineLevel="0" collapsed="false">
      <c r="A5408" s="37" t="n">
        <v>1005407</v>
      </c>
      <c r="B5408" s="38" t="n">
        <v>46296</v>
      </c>
      <c r="C5408" s="39" t="s">
        <v>70</v>
      </c>
      <c r="D5408" s="39" t="s">
        <v>37</v>
      </c>
      <c r="E5408" s="40" t="n">
        <v>3.8</v>
      </c>
      <c r="F5408" s="41" t="n">
        <f aca="false">IF(A5408="","",INDEX(Assumptions!$B$16:$B$18,MATCH(C5408,Assumptions!$A$16:$A$18,0)))</f>
        <v>5</v>
      </c>
      <c r="G5408" s="42" t="n">
        <f aca="false">IF(A5408="","",WORKDAY(B5408,F5408))</f>
        <v>46303</v>
      </c>
    </row>
    <row r="5409" customFormat="false" ht="15" hidden="false" customHeight="false" outlineLevel="0" collapsed="false">
      <c r="A5409" s="37" t="n">
        <v>1005408</v>
      </c>
      <c r="B5409" s="38" t="n">
        <v>46296</v>
      </c>
      <c r="C5409" s="39" t="s">
        <v>69</v>
      </c>
      <c r="D5409" s="39" t="s">
        <v>39</v>
      </c>
      <c r="E5409" s="40" t="n">
        <v>1.9</v>
      </c>
      <c r="F5409" s="41" t="n">
        <f aca="false">IF(A5409="","",INDEX(Assumptions!$B$16:$B$18,MATCH(C5409,Assumptions!$A$16:$A$18,0)))</f>
        <v>3</v>
      </c>
      <c r="G5409" s="42" t="n">
        <f aca="false">IF(A5409="","",WORKDAY(B5409,F5409))</f>
        <v>46301</v>
      </c>
    </row>
    <row r="5410" customFormat="false" ht="15" hidden="false" customHeight="false" outlineLevel="0" collapsed="false">
      <c r="A5410" s="37" t="n">
        <v>1005409</v>
      </c>
      <c r="B5410" s="38" t="n">
        <v>46296</v>
      </c>
      <c r="C5410" s="39" t="s">
        <v>68</v>
      </c>
      <c r="D5410" s="39" t="s">
        <v>33</v>
      </c>
      <c r="E5410" s="40" t="n">
        <v>2</v>
      </c>
      <c r="F5410" s="41" t="n">
        <f aca="false">IF(A5410="","",INDEX(Assumptions!$B$16:$B$18,MATCH(C5410,Assumptions!$A$16:$A$18,0)))</f>
        <v>1</v>
      </c>
      <c r="G5410" s="42" t="n">
        <f aca="false">IF(A5410="","",WORKDAY(B5410,F5410))</f>
        <v>46297</v>
      </c>
    </row>
    <row r="5411" customFormat="false" ht="15" hidden="false" customHeight="false" outlineLevel="0" collapsed="false">
      <c r="A5411" s="37" t="n">
        <v>1005410</v>
      </c>
      <c r="B5411" s="38" t="n">
        <v>46296</v>
      </c>
      <c r="C5411" s="39" t="s">
        <v>70</v>
      </c>
      <c r="D5411" s="39" t="s">
        <v>31</v>
      </c>
      <c r="E5411" s="40" t="n">
        <v>1.4</v>
      </c>
      <c r="F5411" s="41" t="n">
        <f aca="false">IF(A5411="","",INDEX(Assumptions!$B$16:$B$18,MATCH(C5411,Assumptions!$A$16:$A$18,0)))</f>
        <v>5</v>
      </c>
      <c r="G5411" s="42" t="n">
        <f aca="false">IF(A5411="","",WORKDAY(B5411,F5411))</f>
        <v>46303</v>
      </c>
    </row>
    <row r="5412" customFormat="false" ht="15" hidden="false" customHeight="false" outlineLevel="0" collapsed="false">
      <c r="A5412" s="37" t="n">
        <v>1005411</v>
      </c>
      <c r="B5412" s="38" t="n">
        <v>46296</v>
      </c>
      <c r="C5412" s="39" t="s">
        <v>69</v>
      </c>
      <c r="D5412" s="39" t="s">
        <v>33</v>
      </c>
      <c r="E5412" s="40" t="n">
        <v>1.6</v>
      </c>
      <c r="F5412" s="41" t="n">
        <f aca="false">IF(A5412="","",INDEX(Assumptions!$B$16:$B$18,MATCH(C5412,Assumptions!$A$16:$A$18,0)))</f>
        <v>3</v>
      </c>
      <c r="G5412" s="42" t="n">
        <f aca="false">IF(A5412="","",WORKDAY(B5412,F5412))</f>
        <v>46301</v>
      </c>
    </row>
    <row r="5413" customFormat="false" ht="15" hidden="false" customHeight="false" outlineLevel="0" collapsed="false">
      <c r="A5413" s="37" t="n">
        <v>1005412</v>
      </c>
      <c r="B5413" s="38" t="n">
        <v>46296</v>
      </c>
      <c r="C5413" s="39" t="s">
        <v>68</v>
      </c>
      <c r="D5413" s="39" t="s">
        <v>31</v>
      </c>
      <c r="E5413" s="40" t="n">
        <v>2.5</v>
      </c>
      <c r="F5413" s="41" t="n">
        <f aca="false">IF(A5413="","",INDEX(Assumptions!$B$16:$B$18,MATCH(C5413,Assumptions!$A$16:$A$18,0)))</f>
        <v>1</v>
      </c>
      <c r="G5413" s="42" t="n">
        <f aca="false">IF(A5413="","",WORKDAY(B5413,F5413))</f>
        <v>46297</v>
      </c>
    </row>
    <row r="5414" customFormat="false" ht="15" hidden="false" customHeight="false" outlineLevel="0" collapsed="false">
      <c r="A5414" s="37" t="n">
        <v>1005413</v>
      </c>
      <c r="B5414" s="38" t="n">
        <v>46296</v>
      </c>
      <c r="C5414" s="39" t="s">
        <v>69</v>
      </c>
      <c r="D5414" s="39" t="s">
        <v>33</v>
      </c>
      <c r="E5414" s="40" t="n">
        <v>5.1</v>
      </c>
      <c r="F5414" s="41" t="n">
        <f aca="false">IF(A5414="","",INDEX(Assumptions!$B$16:$B$18,MATCH(C5414,Assumptions!$A$16:$A$18,0)))</f>
        <v>3</v>
      </c>
      <c r="G5414" s="42" t="n">
        <f aca="false">IF(A5414="","",WORKDAY(B5414,F5414))</f>
        <v>46301</v>
      </c>
    </row>
    <row r="5415" customFormat="false" ht="15" hidden="false" customHeight="false" outlineLevel="0" collapsed="false">
      <c r="A5415" s="37" t="n">
        <v>1005414</v>
      </c>
      <c r="B5415" s="38" t="n">
        <v>46296</v>
      </c>
      <c r="C5415" s="39" t="s">
        <v>69</v>
      </c>
      <c r="D5415" s="39" t="s">
        <v>39</v>
      </c>
      <c r="E5415" s="40" t="n">
        <v>1</v>
      </c>
      <c r="F5415" s="41" t="n">
        <f aca="false">IF(A5415="","",INDEX(Assumptions!$B$16:$B$18,MATCH(C5415,Assumptions!$A$16:$A$18,0)))</f>
        <v>3</v>
      </c>
      <c r="G5415" s="42" t="n">
        <f aca="false">IF(A5415="","",WORKDAY(B5415,F5415))</f>
        <v>46301</v>
      </c>
    </row>
    <row r="5416" customFormat="false" ht="15" hidden="false" customHeight="false" outlineLevel="0" collapsed="false">
      <c r="A5416" s="37" t="n">
        <v>1005415</v>
      </c>
      <c r="B5416" s="38" t="n">
        <v>46296</v>
      </c>
      <c r="C5416" s="39" t="s">
        <v>69</v>
      </c>
      <c r="D5416" s="39" t="s">
        <v>31</v>
      </c>
      <c r="E5416" s="40" t="n">
        <v>3.5</v>
      </c>
      <c r="F5416" s="41" t="n">
        <f aca="false">IF(A5416="","",INDEX(Assumptions!$B$16:$B$18,MATCH(C5416,Assumptions!$A$16:$A$18,0)))</f>
        <v>3</v>
      </c>
      <c r="G5416" s="42" t="n">
        <f aca="false">IF(A5416="","",WORKDAY(B5416,F5416))</f>
        <v>46301</v>
      </c>
    </row>
    <row r="5417" customFormat="false" ht="15" hidden="false" customHeight="false" outlineLevel="0" collapsed="false">
      <c r="A5417" s="37" t="n">
        <v>1005416</v>
      </c>
      <c r="B5417" s="38" t="n">
        <v>46296</v>
      </c>
      <c r="C5417" s="39" t="s">
        <v>69</v>
      </c>
      <c r="D5417" s="39" t="s">
        <v>31</v>
      </c>
      <c r="E5417" s="40" t="n">
        <v>0.7</v>
      </c>
      <c r="F5417" s="41" t="n">
        <f aca="false">IF(A5417="","",INDEX(Assumptions!$B$16:$B$18,MATCH(C5417,Assumptions!$A$16:$A$18,0)))</f>
        <v>3</v>
      </c>
      <c r="G5417" s="42" t="n">
        <f aca="false">IF(A5417="","",WORKDAY(B5417,F5417))</f>
        <v>46301</v>
      </c>
    </row>
    <row r="5418" customFormat="false" ht="15" hidden="false" customHeight="false" outlineLevel="0" collapsed="false">
      <c r="A5418" s="37" t="n">
        <v>1005417</v>
      </c>
      <c r="B5418" s="38" t="n">
        <v>46296</v>
      </c>
      <c r="C5418" s="39" t="s">
        <v>69</v>
      </c>
      <c r="D5418" s="39" t="s">
        <v>33</v>
      </c>
      <c r="E5418" s="40" t="n">
        <v>3.8</v>
      </c>
      <c r="F5418" s="41" t="n">
        <f aca="false">IF(A5418="","",INDEX(Assumptions!$B$16:$B$18,MATCH(C5418,Assumptions!$A$16:$A$18,0)))</f>
        <v>3</v>
      </c>
      <c r="G5418" s="42" t="n">
        <f aca="false">IF(A5418="","",WORKDAY(B5418,F5418))</f>
        <v>46301</v>
      </c>
    </row>
    <row r="5419" customFormat="false" ht="15" hidden="false" customHeight="false" outlineLevel="0" collapsed="false">
      <c r="A5419" s="37" t="n">
        <v>1005418</v>
      </c>
      <c r="B5419" s="38" t="n">
        <v>46296</v>
      </c>
      <c r="C5419" s="39" t="s">
        <v>69</v>
      </c>
      <c r="D5419" s="39" t="s">
        <v>37</v>
      </c>
      <c r="E5419" s="40" t="n">
        <v>3</v>
      </c>
      <c r="F5419" s="41" t="n">
        <f aca="false">IF(A5419="","",INDEX(Assumptions!$B$16:$B$18,MATCH(C5419,Assumptions!$A$16:$A$18,0)))</f>
        <v>3</v>
      </c>
      <c r="G5419" s="42" t="n">
        <f aca="false">IF(A5419="","",WORKDAY(B5419,F5419))</f>
        <v>46301</v>
      </c>
    </row>
    <row r="5420" customFormat="false" ht="15" hidden="false" customHeight="false" outlineLevel="0" collapsed="false">
      <c r="A5420" s="37" t="n">
        <v>1005419</v>
      </c>
      <c r="B5420" s="38" t="n">
        <v>46296</v>
      </c>
      <c r="C5420" s="39" t="s">
        <v>69</v>
      </c>
      <c r="D5420" s="39" t="s">
        <v>39</v>
      </c>
      <c r="E5420" s="40" t="n">
        <v>0.6</v>
      </c>
      <c r="F5420" s="41" t="n">
        <f aca="false">IF(A5420="","",INDEX(Assumptions!$B$16:$B$18,MATCH(C5420,Assumptions!$A$16:$A$18,0)))</f>
        <v>3</v>
      </c>
      <c r="G5420" s="42" t="n">
        <f aca="false">IF(A5420="","",WORKDAY(B5420,F5420))</f>
        <v>46301</v>
      </c>
    </row>
    <row r="5421" customFormat="false" ht="15" hidden="false" customHeight="false" outlineLevel="0" collapsed="false">
      <c r="A5421" s="37" t="n">
        <v>1005420</v>
      </c>
      <c r="B5421" s="38" t="n">
        <v>46296</v>
      </c>
      <c r="C5421" s="39" t="s">
        <v>68</v>
      </c>
      <c r="D5421" s="39" t="s">
        <v>33</v>
      </c>
      <c r="E5421" s="40" t="n">
        <v>0.6</v>
      </c>
      <c r="F5421" s="41" t="n">
        <f aca="false">IF(A5421="","",INDEX(Assumptions!$B$16:$B$18,MATCH(C5421,Assumptions!$A$16:$A$18,0)))</f>
        <v>1</v>
      </c>
      <c r="G5421" s="42" t="n">
        <f aca="false">IF(A5421="","",WORKDAY(B5421,F5421))</f>
        <v>46297</v>
      </c>
    </row>
    <row r="5422" customFormat="false" ht="15" hidden="false" customHeight="false" outlineLevel="0" collapsed="false">
      <c r="A5422" s="37" t="n">
        <v>1005421</v>
      </c>
      <c r="B5422" s="38" t="n">
        <v>46296</v>
      </c>
      <c r="C5422" s="39" t="s">
        <v>69</v>
      </c>
      <c r="D5422" s="39" t="s">
        <v>33</v>
      </c>
      <c r="E5422" s="40" t="n">
        <v>2.8</v>
      </c>
      <c r="F5422" s="41" t="n">
        <f aca="false">IF(A5422="","",INDEX(Assumptions!$B$16:$B$18,MATCH(C5422,Assumptions!$A$16:$A$18,0)))</f>
        <v>3</v>
      </c>
      <c r="G5422" s="42" t="n">
        <f aca="false">IF(A5422="","",WORKDAY(B5422,F5422))</f>
        <v>46301</v>
      </c>
    </row>
    <row r="5423" customFormat="false" ht="15" hidden="false" customHeight="false" outlineLevel="0" collapsed="false">
      <c r="A5423" s="37" t="n">
        <v>1005422</v>
      </c>
      <c r="B5423" s="38" t="n">
        <v>46296</v>
      </c>
      <c r="C5423" s="39" t="s">
        <v>69</v>
      </c>
      <c r="D5423" s="39" t="s">
        <v>33</v>
      </c>
      <c r="E5423" s="40" t="n">
        <v>2.5</v>
      </c>
      <c r="F5423" s="41" t="n">
        <f aca="false">IF(A5423="","",INDEX(Assumptions!$B$16:$B$18,MATCH(C5423,Assumptions!$A$16:$A$18,0)))</f>
        <v>3</v>
      </c>
      <c r="G5423" s="42" t="n">
        <f aca="false">IF(A5423="","",WORKDAY(B5423,F5423))</f>
        <v>46301</v>
      </c>
    </row>
    <row r="5424" customFormat="false" ht="15" hidden="false" customHeight="false" outlineLevel="0" collapsed="false">
      <c r="A5424" s="37" t="n">
        <v>1005423</v>
      </c>
      <c r="B5424" s="38" t="n">
        <v>46296</v>
      </c>
      <c r="C5424" s="39" t="s">
        <v>69</v>
      </c>
      <c r="D5424" s="39" t="s">
        <v>31</v>
      </c>
      <c r="E5424" s="40" t="n">
        <v>1.6</v>
      </c>
      <c r="F5424" s="41" t="n">
        <f aca="false">IF(A5424="","",INDEX(Assumptions!$B$16:$B$18,MATCH(C5424,Assumptions!$A$16:$A$18,0)))</f>
        <v>3</v>
      </c>
      <c r="G5424" s="42" t="n">
        <f aca="false">IF(A5424="","",WORKDAY(B5424,F5424))</f>
        <v>46301</v>
      </c>
    </row>
    <row r="5425" customFormat="false" ht="15" hidden="false" customHeight="false" outlineLevel="0" collapsed="false">
      <c r="A5425" s="37" t="n">
        <v>1005424</v>
      </c>
      <c r="B5425" s="38" t="n">
        <v>46296</v>
      </c>
      <c r="C5425" s="39" t="s">
        <v>69</v>
      </c>
      <c r="D5425" s="39" t="s">
        <v>31</v>
      </c>
      <c r="E5425" s="40" t="n">
        <v>2</v>
      </c>
      <c r="F5425" s="41" t="n">
        <f aca="false">IF(A5425="","",INDEX(Assumptions!$B$16:$B$18,MATCH(C5425,Assumptions!$A$16:$A$18,0)))</f>
        <v>3</v>
      </c>
      <c r="G5425" s="42" t="n">
        <f aca="false">IF(A5425="","",WORKDAY(B5425,F5425))</f>
        <v>46301</v>
      </c>
    </row>
    <row r="5426" customFormat="false" ht="15" hidden="false" customHeight="false" outlineLevel="0" collapsed="false">
      <c r="A5426" s="37" t="n">
        <v>1005425</v>
      </c>
      <c r="B5426" s="38" t="n">
        <v>46296</v>
      </c>
      <c r="C5426" s="39" t="s">
        <v>69</v>
      </c>
      <c r="D5426" s="39" t="s">
        <v>39</v>
      </c>
      <c r="E5426" s="40" t="n">
        <v>2.7</v>
      </c>
      <c r="F5426" s="41" t="n">
        <f aca="false">IF(A5426="","",INDEX(Assumptions!$B$16:$B$18,MATCH(C5426,Assumptions!$A$16:$A$18,0)))</f>
        <v>3</v>
      </c>
      <c r="G5426" s="42" t="n">
        <f aca="false">IF(A5426="","",WORKDAY(B5426,F5426))</f>
        <v>46301</v>
      </c>
    </row>
    <row r="5427" customFormat="false" ht="15" hidden="false" customHeight="false" outlineLevel="0" collapsed="false">
      <c r="A5427" s="37" t="n">
        <v>1005426</v>
      </c>
      <c r="B5427" s="38" t="n">
        <v>46296</v>
      </c>
      <c r="C5427" s="39" t="s">
        <v>70</v>
      </c>
      <c r="D5427" s="39" t="s">
        <v>37</v>
      </c>
      <c r="E5427" s="40" t="n">
        <v>2.4</v>
      </c>
      <c r="F5427" s="41" t="n">
        <f aca="false">IF(A5427="","",INDEX(Assumptions!$B$16:$B$18,MATCH(C5427,Assumptions!$A$16:$A$18,0)))</f>
        <v>5</v>
      </c>
      <c r="G5427" s="42" t="n">
        <f aca="false">IF(A5427="","",WORKDAY(B5427,F5427))</f>
        <v>46303</v>
      </c>
    </row>
    <row r="5428" customFormat="false" ht="15" hidden="false" customHeight="false" outlineLevel="0" collapsed="false">
      <c r="A5428" s="37" t="n">
        <v>1005427</v>
      </c>
      <c r="B5428" s="38" t="n">
        <v>46296</v>
      </c>
      <c r="C5428" s="39" t="s">
        <v>69</v>
      </c>
      <c r="D5428" s="39" t="s">
        <v>37</v>
      </c>
      <c r="E5428" s="40" t="n">
        <v>2.1</v>
      </c>
      <c r="F5428" s="41" t="n">
        <f aca="false">IF(A5428="","",INDEX(Assumptions!$B$16:$B$18,MATCH(C5428,Assumptions!$A$16:$A$18,0)))</f>
        <v>3</v>
      </c>
      <c r="G5428" s="42" t="n">
        <f aca="false">IF(A5428="","",WORKDAY(B5428,F5428))</f>
        <v>46301</v>
      </c>
    </row>
    <row r="5429" customFormat="false" ht="15" hidden="false" customHeight="false" outlineLevel="0" collapsed="false">
      <c r="A5429" s="37" t="n">
        <v>1005428</v>
      </c>
      <c r="B5429" s="38" t="n">
        <v>46296</v>
      </c>
      <c r="C5429" s="39" t="s">
        <v>68</v>
      </c>
      <c r="D5429" s="39" t="s">
        <v>31</v>
      </c>
      <c r="E5429" s="40" t="n">
        <v>1.7</v>
      </c>
      <c r="F5429" s="41" t="n">
        <f aca="false">IF(A5429="","",INDEX(Assumptions!$B$16:$B$18,MATCH(C5429,Assumptions!$A$16:$A$18,0)))</f>
        <v>1</v>
      </c>
      <c r="G5429" s="42" t="n">
        <f aca="false">IF(A5429="","",WORKDAY(B5429,F5429))</f>
        <v>46297</v>
      </c>
    </row>
    <row r="5430" customFormat="false" ht="15" hidden="false" customHeight="false" outlineLevel="0" collapsed="false">
      <c r="A5430" s="37" t="n">
        <v>1005429</v>
      </c>
      <c r="B5430" s="38" t="n">
        <v>46296</v>
      </c>
      <c r="C5430" s="39" t="s">
        <v>68</v>
      </c>
      <c r="D5430" s="39" t="s">
        <v>31</v>
      </c>
      <c r="E5430" s="40" t="n">
        <v>2.3</v>
      </c>
      <c r="F5430" s="41" t="n">
        <f aca="false">IF(A5430="","",INDEX(Assumptions!$B$16:$B$18,MATCH(C5430,Assumptions!$A$16:$A$18,0)))</f>
        <v>1</v>
      </c>
      <c r="G5430" s="42" t="n">
        <f aca="false">IF(A5430="","",WORKDAY(B5430,F5430))</f>
        <v>46297</v>
      </c>
    </row>
    <row r="5431" customFormat="false" ht="15" hidden="false" customHeight="false" outlineLevel="0" collapsed="false">
      <c r="A5431" s="37" t="n">
        <v>1005430</v>
      </c>
      <c r="B5431" s="38" t="n">
        <v>46296</v>
      </c>
      <c r="C5431" s="39" t="s">
        <v>69</v>
      </c>
      <c r="D5431" s="39" t="s">
        <v>33</v>
      </c>
      <c r="E5431" s="40" t="n">
        <v>4.6</v>
      </c>
      <c r="F5431" s="41" t="n">
        <f aca="false">IF(A5431="","",INDEX(Assumptions!$B$16:$B$18,MATCH(C5431,Assumptions!$A$16:$A$18,0)))</f>
        <v>3</v>
      </c>
      <c r="G5431" s="42" t="n">
        <f aca="false">IF(A5431="","",WORKDAY(B5431,F5431))</f>
        <v>46301</v>
      </c>
    </row>
    <row r="5432" customFormat="false" ht="15" hidden="false" customHeight="false" outlineLevel="0" collapsed="false">
      <c r="A5432" s="37" t="n">
        <v>1005431</v>
      </c>
      <c r="B5432" s="38" t="n">
        <v>46296</v>
      </c>
      <c r="C5432" s="39" t="s">
        <v>70</v>
      </c>
      <c r="D5432" s="39" t="s">
        <v>31</v>
      </c>
      <c r="E5432" s="40" t="n">
        <v>5.4</v>
      </c>
      <c r="F5432" s="41" t="n">
        <f aca="false">IF(A5432="","",INDEX(Assumptions!$B$16:$B$18,MATCH(C5432,Assumptions!$A$16:$A$18,0)))</f>
        <v>5</v>
      </c>
      <c r="G5432" s="42" t="n">
        <f aca="false">IF(A5432="","",WORKDAY(B5432,F5432))</f>
        <v>46303</v>
      </c>
    </row>
    <row r="5433" customFormat="false" ht="15" hidden="false" customHeight="false" outlineLevel="0" collapsed="false">
      <c r="A5433" s="37" t="n">
        <v>1005432</v>
      </c>
      <c r="B5433" s="38" t="n">
        <v>46296</v>
      </c>
      <c r="C5433" s="39" t="s">
        <v>69</v>
      </c>
      <c r="D5433" s="39" t="s">
        <v>33</v>
      </c>
      <c r="E5433" s="40" t="n">
        <v>3.9</v>
      </c>
      <c r="F5433" s="41" t="n">
        <f aca="false">IF(A5433="","",INDEX(Assumptions!$B$16:$B$18,MATCH(C5433,Assumptions!$A$16:$A$18,0)))</f>
        <v>3</v>
      </c>
      <c r="G5433" s="42" t="n">
        <f aca="false">IF(A5433="","",WORKDAY(B5433,F5433))</f>
        <v>46301</v>
      </c>
    </row>
    <row r="5434" customFormat="false" ht="15" hidden="false" customHeight="false" outlineLevel="0" collapsed="false">
      <c r="A5434" s="37" t="n">
        <v>1005433</v>
      </c>
      <c r="B5434" s="38" t="n">
        <v>46296</v>
      </c>
      <c r="C5434" s="39" t="s">
        <v>68</v>
      </c>
      <c r="D5434" s="39" t="s">
        <v>39</v>
      </c>
      <c r="E5434" s="40" t="n">
        <v>2</v>
      </c>
      <c r="F5434" s="41" t="n">
        <f aca="false">IF(A5434="","",INDEX(Assumptions!$B$16:$B$18,MATCH(C5434,Assumptions!$A$16:$A$18,0)))</f>
        <v>1</v>
      </c>
      <c r="G5434" s="42" t="n">
        <f aca="false">IF(A5434="","",WORKDAY(B5434,F5434))</f>
        <v>46297</v>
      </c>
    </row>
    <row r="5435" customFormat="false" ht="15" hidden="false" customHeight="false" outlineLevel="0" collapsed="false">
      <c r="A5435" s="37" t="n">
        <v>1005434</v>
      </c>
      <c r="B5435" s="38" t="n">
        <v>46296</v>
      </c>
      <c r="C5435" s="39" t="s">
        <v>69</v>
      </c>
      <c r="D5435" s="39" t="s">
        <v>31</v>
      </c>
      <c r="E5435" s="40" t="n">
        <v>5.6</v>
      </c>
      <c r="F5435" s="41" t="n">
        <f aca="false">IF(A5435="","",INDEX(Assumptions!$B$16:$B$18,MATCH(C5435,Assumptions!$A$16:$A$18,0)))</f>
        <v>3</v>
      </c>
      <c r="G5435" s="42" t="n">
        <f aca="false">IF(A5435="","",WORKDAY(B5435,F5435))</f>
        <v>46301</v>
      </c>
    </row>
    <row r="5436" customFormat="false" ht="15" hidden="false" customHeight="false" outlineLevel="0" collapsed="false">
      <c r="A5436" s="37" t="n">
        <v>1005435</v>
      </c>
      <c r="B5436" s="38" t="n">
        <v>46296</v>
      </c>
      <c r="C5436" s="39" t="s">
        <v>69</v>
      </c>
      <c r="D5436" s="39" t="s">
        <v>31</v>
      </c>
      <c r="E5436" s="40" t="n">
        <v>2.8</v>
      </c>
      <c r="F5436" s="41" t="n">
        <f aca="false">IF(A5436="","",INDEX(Assumptions!$B$16:$B$18,MATCH(C5436,Assumptions!$A$16:$A$18,0)))</f>
        <v>3</v>
      </c>
      <c r="G5436" s="42" t="n">
        <f aca="false">IF(A5436="","",WORKDAY(B5436,F5436))</f>
        <v>46301</v>
      </c>
    </row>
    <row r="5437" customFormat="false" ht="15" hidden="false" customHeight="false" outlineLevel="0" collapsed="false">
      <c r="A5437" s="37" t="n">
        <v>1005436</v>
      </c>
      <c r="B5437" s="38" t="n">
        <v>46296</v>
      </c>
      <c r="C5437" s="39" t="s">
        <v>69</v>
      </c>
      <c r="D5437" s="39" t="s">
        <v>35</v>
      </c>
      <c r="E5437" s="40" t="n">
        <v>2.4</v>
      </c>
      <c r="F5437" s="41" t="n">
        <f aca="false">IF(A5437="","",INDEX(Assumptions!$B$16:$B$18,MATCH(C5437,Assumptions!$A$16:$A$18,0)))</f>
        <v>3</v>
      </c>
      <c r="G5437" s="42" t="n">
        <f aca="false">IF(A5437="","",WORKDAY(B5437,F5437))</f>
        <v>46301</v>
      </c>
    </row>
    <row r="5438" customFormat="false" ht="15" hidden="false" customHeight="false" outlineLevel="0" collapsed="false">
      <c r="A5438" s="37" t="n">
        <v>1005437</v>
      </c>
      <c r="B5438" s="38" t="n">
        <v>46296</v>
      </c>
      <c r="C5438" s="39" t="s">
        <v>70</v>
      </c>
      <c r="D5438" s="39" t="s">
        <v>33</v>
      </c>
      <c r="E5438" s="40" t="n">
        <v>5.3</v>
      </c>
      <c r="F5438" s="41" t="n">
        <f aca="false">IF(A5438="","",INDEX(Assumptions!$B$16:$B$18,MATCH(C5438,Assumptions!$A$16:$A$18,0)))</f>
        <v>5</v>
      </c>
      <c r="G5438" s="42" t="n">
        <f aca="false">IF(A5438="","",WORKDAY(B5438,F5438))</f>
        <v>46303</v>
      </c>
    </row>
    <row r="5439" customFormat="false" ht="15" hidden="false" customHeight="false" outlineLevel="0" collapsed="false">
      <c r="A5439" s="37" t="n">
        <v>1005438</v>
      </c>
      <c r="B5439" s="38" t="n">
        <v>46296</v>
      </c>
      <c r="C5439" s="39" t="s">
        <v>69</v>
      </c>
      <c r="D5439" s="39" t="s">
        <v>35</v>
      </c>
      <c r="E5439" s="40" t="n">
        <v>4.7</v>
      </c>
      <c r="F5439" s="41" t="n">
        <f aca="false">IF(A5439="","",INDEX(Assumptions!$B$16:$B$18,MATCH(C5439,Assumptions!$A$16:$A$18,0)))</f>
        <v>3</v>
      </c>
      <c r="G5439" s="42" t="n">
        <f aca="false">IF(A5439="","",WORKDAY(B5439,F5439))</f>
        <v>46301</v>
      </c>
    </row>
    <row r="5440" customFormat="false" ht="15" hidden="false" customHeight="false" outlineLevel="0" collapsed="false">
      <c r="A5440" s="37" t="n">
        <v>1005439</v>
      </c>
      <c r="B5440" s="38" t="n">
        <v>46296</v>
      </c>
      <c r="C5440" s="39" t="s">
        <v>70</v>
      </c>
      <c r="D5440" s="39" t="s">
        <v>37</v>
      </c>
      <c r="E5440" s="40" t="n">
        <v>10.3</v>
      </c>
      <c r="F5440" s="41" t="n">
        <f aca="false">IF(A5440="","",INDEX(Assumptions!$B$16:$B$18,MATCH(C5440,Assumptions!$A$16:$A$18,0)))</f>
        <v>5</v>
      </c>
      <c r="G5440" s="42" t="n">
        <f aca="false">IF(A5440="","",WORKDAY(B5440,F5440))</f>
        <v>46303</v>
      </c>
    </row>
    <row r="5441" customFormat="false" ht="15" hidden="false" customHeight="false" outlineLevel="0" collapsed="false">
      <c r="A5441" s="37" t="n">
        <v>1005440</v>
      </c>
      <c r="B5441" s="38" t="n">
        <v>46296</v>
      </c>
      <c r="C5441" s="39" t="s">
        <v>69</v>
      </c>
      <c r="D5441" s="39" t="s">
        <v>31</v>
      </c>
      <c r="E5441" s="40" t="n">
        <v>2.4</v>
      </c>
      <c r="F5441" s="41" t="n">
        <f aca="false">IF(A5441="","",INDEX(Assumptions!$B$16:$B$18,MATCH(C5441,Assumptions!$A$16:$A$18,0)))</f>
        <v>3</v>
      </c>
      <c r="G5441" s="42" t="n">
        <f aca="false">IF(A5441="","",WORKDAY(B5441,F5441))</f>
        <v>46301</v>
      </c>
    </row>
    <row r="5442" customFormat="false" ht="15" hidden="false" customHeight="false" outlineLevel="0" collapsed="false">
      <c r="A5442" s="37" t="n">
        <v>1005441</v>
      </c>
      <c r="B5442" s="38" t="n">
        <v>46296</v>
      </c>
      <c r="C5442" s="39" t="s">
        <v>69</v>
      </c>
      <c r="D5442" s="39" t="s">
        <v>37</v>
      </c>
      <c r="E5442" s="40" t="n">
        <v>4.9</v>
      </c>
      <c r="F5442" s="41" t="n">
        <f aca="false">IF(A5442="","",INDEX(Assumptions!$B$16:$B$18,MATCH(C5442,Assumptions!$A$16:$A$18,0)))</f>
        <v>3</v>
      </c>
      <c r="G5442" s="42" t="n">
        <f aca="false">IF(A5442="","",WORKDAY(B5442,F5442))</f>
        <v>46301</v>
      </c>
    </row>
    <row r="5443" customFormat="false" ht="15" hidden="false" customHeight="false" outlineLevel="0" collapsed="false">
      <c r="A5443" s="37" t="n">
        <v>1005442</v>
      </c>
      <c r="B5443" s="38" t="n">
        <v>46296</v>
      </c>
      <c r="C5443" s="39" t="s">
        <v>68</v>
      </c>
      <c r="D5443" s="39" t="s">
        <v>39</v>
      </c>
      <c r="E5443" s="40" t="n">
        <v>1.6</v>
      </c>
      <c r="F5443" s="41" t="n">
        <f aca="false">IF(A5443="","",INDEX(Assumptions!$B$16:$B$18,MATCH(C5443,Assumptions!$A$16:$A$18,0)))</f>
        <v>1</v>
      </c>
      <c r="G5443" s="42" t="n">
        <f aca="false">IF(A5443="","",WORKDAY(B5443,F5443))</f>
        <v>46297</v>
      </c>
    </row>
    <row r="5444" customFormat="false" ht="15" hidden="false" customHeight="false" outlineLevel="0" collapsed="false">
      <c r="A5444" s="37" t="n">
        <v>1005443</v>
      </c>
      <c r="B5444" s="38" t="n">
        <v>46296</v>
      </c>
      <c r="C5444" s="39" t="s">
        <v>69</v>
      </c>
      <c r="D5444" s="39" t="s">
        <v>39</v>
      </c>
      <c r="E5444" s="40" t="n">
        <v>8.5</v>
      </c>
      <c r="F5444" s="41" t="n">
        <f aca="false">IF(A5444="","",INDEX(Assumptions!$B$16:$B$18,MATCH(C5444,Assumptions!$A$16:$A$18,0)))</f>
        <v>3</v>
      </c>
      <c r="G5444" s="42" t="n">
        <f aca="false">IF(A5444="","",WORKDAY(B5444,F5444))</f>
        <v>46301</v>
      </c>
    </row>
    <row r="5445" customFormat="false" ht="15" hidden="false" customHeight="false" outlineLevel="0" collapsed="false">
      <c r="A5445" s="37" t="n">
        <v>1005444</v>
      </c>
      <c r="B5445" s="38" t="n">
        <v>46296</v>
      </c>
      <c r="C5445" s="39" t="s">
        <v>69</v>
      </c>
      <c r="D5445" s="39" t="s">
        <v>37</v>
      </c>
      <c r="E5445" s="40" t="n">
        <v>2.2</v>
      </c>
      <c r="F5445" s="41" t="n">
        <f aca="false">IF(A5445="","",INDEX(Assumptions!$B$16:$B$18,MATCH(C5445,Assumptions!$A$16:$A$18,0)))</f>
        <v>3</v>
      </c>
      <c r="G5445" s="42" t="n">
        <f aca="false">IF(A5445="","",WORKDAY(B5445,F5445))</f>
        <v>46301</v>
      </c>
    </row>
    <row r="5446" customFormat="false" ht="15" hidden="false" customHeight="false" outlineLevel="0" collapsed="false">
      <c r="A5446" s="37" t="n">
        <v>1005445</v>
      </c>
      <c r="B5446" s="38" t="n">
        <v>46296</v>
      </c>
      <c r="C5446" s="39" t="s">
        <v>69</v>
      </c>
      <c r="D5446" s="39" t="s">
        <v>39</v>
      </c>
      <c r="E5446" s="40" t="n">
        <v>10.1</v>
      </c>
      <c r="F5446" s="41" t="n">
        <f aca="false">IF(A5446="","",INDEX(Assumptions!$B$16:$B$18,MATCH(C5446,Assumptions!$A$16:$A$18,0)))</f>
        <v>3</v>
      </c>
      <c r="G5446" s="42" t="n">
        <f aca="false">IF(A5446="","",WORKDAY(B5446,F5446))</f>
        <v>46301</v>
      </c>
    </row>
    <row r="5447" customFormat="false" ht="15" hidden="false" customHeight="false" outlineLevel="0" collapsed="false">
      <c r="A5447" s="37" t="n">
        <v>1005446</v>
      </c>
      <c r="B5447" s="38" t="n">
        <v>46296</v>
      </c>
      <c r="C5447" s="39" t="s">
        <v>69</v>
      </c>
      <c r="D5447" s="39" t="s">
        <v>31</v>
      </c>
      <c r="E5447" s="40" t="n">
        <v>2.3</v>
      </c>
      <c r="F5447" s="41" t="n">
        <f aca="false">IF(A5447="","",INDEX(Assumptions!$B$16:$B$18,MATCH(C5447,Assumptions!$A$16:$A$18,0)))</f>
        <v>3</v>
      </c>
      <c r="G5447" s="42" t="n">
        <f aca="false">IF(A5447="","",WORKDAY(B5447,F5447))</f>
        <v>46301</v>
      </c>
    </row>
    <row r="5448" customFormat="false" ht="15" hidden="false" customHeight="false" outlineLevel="0" collapsed="false">
      <c r="A5448" s="37" t="n">
        <v>1005447</v>
      </c>
      <c r="B5448" s="38" t="n">
        <v>46296</v>
      </c>
      <c r="C5448" s="39" t="s">
        <v>69</v>
      </c>
      <c r="D5448" s="39" t="s">
        <v>39</v>
      </c>
      <c r="E5448" s="40" t="n">
        <v>1.1</v>
      </c>
      <c r="F5448" s="41" t="n">
        <f aca="false">IF(A5448="","",INDEX(Assumptions!$B$16:$B$18,MATCH(C5448,Assumptions!$A$16:$A$18,0)))</f>
        <v>3</v>
      </c>
      <c r="G5448" s="42" t="n">
        <f aca="false">IF(A5448="","",WORKDAY(B5448,F5448))</f>
        <v>46301</v>
      </c>
    </row>
    <row r="5449" customFormat="false" ht="15" hidden="false" customHeight="false" outlineLevel="0" collapsed="false">
      <c r="A5449" s="37" t="n">
        <v>1005448</v>
      </c>
      <c r="B5449" s="38" t="n">
        <v>46296</v>
      </c>
      <c r="C5449" s="39" t="s">
        <v>68</v>
      </c>
      <c r="D5449" s="39" t="s">
        <v>39</v>
      </c>
      <c r="E5449" s="40" t="n">
        <v>0.5</v>
      </c>
      <c r="F5449" s="41" t="n">
        <f aca="false">IF(A5449="","",INDEX(Assumptions!$B$16:$B$18,MATCH(C5449,Assumptions!$A$16:$A$18,0)))</f>
        <v>1</v>
      </c>
      <c r="G5449" s="42" t="n">
        <f aca="false">IF(A5449="","",WORKDAY(B5449,F5449))</f>
        <v>46297</v>
      </c>
    </row>
    <row r="5450" customFormat="false" ht="15" hidden="false" customHeight="false" outlineLevel="0" collapsed="false">
      <c r="A5450" s="37" t="n">
        <v>1005449</v>
      </c>
      <c r="B5450" s="38" t="n">
        <v>46296</v>
      </c>
      <c r="C5450" s="39" t="s">
        <v>69</v>
      </c>
      <c r="D5450" s="39" t="s">
        <v>35</v>
      </c>
      <c r="E5450" s="40" t="n">
        <v>3.6</v>
      </c>
      <c r="F5450" s="41" t="n">
        <f aca="false">IF(A5450="","",INDEX(Assumptions!$B$16:$B$18,MATCH(C5450,Assumptions!$A$16:$A$18,0)))</f>
        <v>3</v>
      </c>
      <c r="G5450" s="42" t="n">
        <f aca="false">IF(A5450="","",WORKDAY(B5450,F5450))</f>
        <v>46301</v>
      </c>
    </row>
    <row r="5451" customFormat="false" ht="15" hidden="false" customHeight="false" outlineLevel="0" collapsed="false">
      <c r="A5451" s="37" t="n">
        <v>1005450</v>
      </c>
      <c r="B5451" s="38" t="n">
        <v>46296</v>
      </c>
      <c r="C5451" s="39" t="s">
        <v>68</v>
      </c>
      <c r="D5451" s="39" t="s">
        <v>31</v>
      </c>
      <c r="E5451" s="40" t="n">
        <v>4.5</v>
      </c>
      <c r="F5451" s="41" t="n">
        <f aca="false">IF(A5451="","",INDEX(Assumptions!$B$16:$B$18,MATCH(C5451,Assumptions!$A$16:$A$18,0)))</f>
        <v>1</v>
      </c>
      <c r="G5451" s="42" t="n">
        <f aca="false">IF(A5451="","",WORKDAY(B5451,F5451))</f>
        <v>46297</v>
      </c>
    </row>
    <row r="5452" customFormat="false" ht="15" hidden="false" customHeight="false" outlineLevel="0" collapsed="false">
      <c r="A5452" s="37" t="n">
        <v>1005451</v>
      </c>
      <c r="B5452" s="38" t="n">
        <v>46296</v>
      </c>
      <c r="C5452" s="39" t="s">
        <v>69</v>
      </c>
      <c r="D5452" s="39" t="s">
        <v>39</v>
      </c>
      <c r="E5452" s="40" t="n">
        <v>3.6</v>
      </c>
      <c r="F5452" s="41" t="n">
        <f aca="false">IF(A5452="","",INDEX(Assumptions!$B$16:$B$18,MATCH(C5452,Assumptions!$A$16:$A$18,0)))</f>
        <v>3</v>
      </c>
      <c r="G5452" s="42" t="n">
        <f aca="false">IF(A5452="","",WORKDAY(B5452,F5452))</f>
        <v>46301</v>
      </c>
    </row>
    <row r="5453" customFormat="false" ht="15" hidden="false" customHeight="false" outlineLevel="0" collapsed="false">
      <c r="A5453" s="37" t="n">
        <v>1005452</v>
      </c>
      <c r="B5453" s="38" t="n">
        <v>46296</v>
      </c>
      <c r="C5453" s="39" t="s">
        <v>69</v>
      </c>
      <c r="D5453" s="39" t="s">
        <v>39</v>
      </c>
      <c r="E5453" s="40" t="n">
        <v>1</v>
      </c>
      <c r="F5453" s="41" t="n">
        <f aca="false">IF(A5453="","",INDEX(Assumptions!$B$16:$B$18,MATCH(C5453,Assumptions!$A$16:$A$18,0)))</f>
        <v>3</v>
      </c>
      <c r="G5453" s="42" t="n">
        <f aca="false">IF(A5453="","",WORKDAY(B5453,F5453))</f>
        <v>46301</v>
      </c>
    </row>
    <row r="5454" customFormat="false" ht="15" hidden="false" customHeight="false" outlineLevel="0" collapsed="false">
      <c r="A5454" s="37" t="n">
        <v>1005453</v>
      </c>
      <c r="B5454" s="38" t="n">
        <v>46296</v>
      </c>
      <c r="C5454" s="39" t="s">
        <v>69</v>
      </c>
      <c r="D5454" s="39" t="s">
        <v>35</v>
      </c>
      <c r="E5454" s="40" t="n">
        <v>5.4</v>
      </c>
      <c r="F5454" s="41" t="n">
        <f aca="false">IF(A5454="","",INDEX(Assumptions!$B$16:$B$18,MATCH(C5454,Assumptions!$A$16:$A$18,0)))</f>
        <v>3</v>
      </c>
      <c r="G5454" s="42" t="n">
        <f aca="false">IF(A5454="","",WORKDAY(B5454,F5454))</f>
        <v>46301</v>
      </c>
    </row>
    <row r="5455" customFormat="false" ht="15" hidden="false" customHeight="false" outlineLevel="0" collapsed="false">
      <c r="A5455" s="37" t="n">
        <v>1005454</v>
      </c>
      <c r="B5455" s="38" t="n">
        <v>46296</v>
      </c>
      <c r="C5455" s="39" t="s">
        <v>69</v>
      </c>
      <c r="D5455" s="39" t="s">
        <v>35</v>
      </c>
      <c r="E5455" s="40" t="n">
        <v>2.6</v>
      </c>
      <c r="F5455" s="41" t="n">
        <f aca="false">IF(A5455="","",INDEX(Assumptions!$B$16:$B$18,MATCH(C5455,Assumptions!$A$16:$A$18,0)))</f>
        <v>3</v>
      </c>
      <c r="G5455" s="42" t="n">
        <f aca="false">IF(A5455="","",WORKDAY(B5455,F5455))</f>
        <v>46301</v>
      </c>
    </row>
    <row r="5456" customFormat="false" ht="15" hidden="false" customHeight="false" outlineLevel="0" collapsed="false">
      <c r="A5456" s="37" t="n">
        <v>1005455</v>
      </c>
      <c r="B5456" s="38" t="n">
        <v>46296</v>
      </c>
      <c r="C5456" s="39" t="s">
        <v>69</v>
      </c>
      <c r="D5456" s="39" t="s">
        <v>39</v>
      </c>
      <c r="E5456" s="40" t="n">
        <v>1</v>
      </c>
      <c r="F5456" s="41" t="n">
        <f aca="false">IF(A5456="","",INDEX(Assumptions!$B$16:$B$18,MATCH(C5456,Assumptions!$A$16:$A$18,0)))</f>
        <v>3</v>
      </c>
      <c r="G5456" s="42" t="n">
        <f aca="false">IF(A5456="","",WORKDAY(B5456,F5456))</f>
        <v>46301</v>
      </c>
    </row>
    <row r="5457" customFormat="false" ht="15" hidden="false" customHeight="false" outlineLevel="0" collapsed="false">
      <c r="A5457" s="37" t="n">
        <v>1005456</v>
      </c>
      <c r="B5457" s="38" t="n">
        <v>46296</v>
      </c>
      <c r="C5457" s="39" t="s">
        <v>69</v>
      </c>
      <c r="D5457" s="39" t="s">
        <v>33</v>
      </c>
      <c r="E5457" s="40" t="n">
        <v>1.6</v>
      </c>
      <c r="F5457" s="41" t="n">
        <f aca="false">IF(A5457="","",INDEX(Assumptions!$B$16:$B$18,MATCH(C5457,Assumptions!$A$16:$A$18,0)))</f>
        <v>3</v>
      </c>
      <c r="G5457" s="42" t="n">
        <f aca="false">IF(A5457="","",WORKDAY(B5457,F5457))</f>
        <v>46301</v>
      </c>
    </row>
    <row r="5458" customFormat="false" ht="15" hidden="false" customHeight="false" outlineLevel="0" collapsed="false">
      <c r="A5458" s="37" t="n">
        <v>1005457</v>
      </c>
      <c r="B5458" s="38" t="n">
        <v>46296</v>
      </c>
      <c r="C5458" s="39" t="s">
        <v>68</v>
      </c>
      <c r="D5458" s="39" t="s">
        <v>35</v>
      </c>
      <c r="E5458" s="40" t="n">
        <v>0.9</v>
      </c>
      <c r="F5458" s="41" t="n">
        <f aca="false">IF(A5458="","",INDEX(Assumptions!$B$16:$B$18,MATCH(C5458,Assumptions!$A$16:$A$18,0)))</f>
        <v>1</v>
      </c>
      <c r="G5458" s="42" t="n">
        <f aca="false">IF(A5458="","",WORKDAY(B5458,F5458))</f>
        <v>46297</v>
      </c>
    </row>
    <row r="5459" customFormat="false" ht="15" hidden="false" customHeight="false" outlineLevel="0" collapsed="false">
      <c r="A5459" s="37" t="n">
        <v>1005458</v>
      </c>
      <c r="B5459" s="38" t="n">
        <v>46296</v>
      </c>
      <c r="C5459" s="39" t="s">
        <v>70</v>
      </c>
      <c r="D5459" s="39" t="s">
        <v>35</v>
      </c>
      <c r="E5459" s="40" t="n">
        <v>5.7</v>
      </c>
      <c r="F5459" s="41" t="n">
        <f aca="false">IF(A5459="","",INDEX(Assumptions!$B$16:$B$18,MATCH(C5459,Assumptions!$A$16:$A$18,0)))</f>
        <v>5</v>
      </c>
      <c r="G5459" s="42" t="n">
        <f aca="false">IF(A5459="","",WORKDAY(B5459,F5459))</f>
        <v>46303</v>
      </c>
    </row>
    <row r="5460" customFormat="false" ht="15" hidden="false" customHeight="false" outlineLevel="0" collapsed="false">
      <c r="A5460" s="37" t="n">
        <v>1005459</v>
      </c>
      <c r="B5460" s="38" t="n">
        <v>46296</v>
      </c>
      <c r="C5460" s="39" t="s">
        <v>69</v>
      </c>
      <c r="D5460" s="39" t="s">
        <v>37</v>
      </c>
      <c r="E5460" s="40" t="n">
        <v>1.3</v>
      </c>
      <c r="F5460" s="41" t="n">
        <f aca="false">IF(A5460="","",INDEX(Assumptions!$B$16:$B$18,MATCH(C5460,Assumptions!$A$16:$A$18,0)))</f>
        <v>3</v>
      </c>
      <c r="G5460" s="42" t="n">
        <f aca="false">IF(A5460="","",WORKDAY(B5460,F5460))</f>
        <v>46301</v>
      </c>
    </row>
    <row r="5461" customFormat="false" ht="15" hidden="false" customHeight="false" outlineLevel="0" collapsed="false">
      <c r="A5461" s="37" t="n">
        <v>1005460</v>
      </c>
      <c r="B5461" s="38" t="n">
        <v>46296</v>
      </c>
      <c r="C5461" s="39" t="s">
        <v>70</v>
      </c>
      <c r="D5461" s="39" t="s">
        <v>39</v>
      </c>
      <c r="E5461" s="40" t="n">
        <v>1.9</v>
      </c>
      <c r="F5461" s="41" t="n">
        <f aca="false">IF(A5461="","",INDEX(Assumptions!$B$16:$B$18,MATCH(C5461,Assumptions!$A$16:$A$18,0)))</f>
        <v>5</v>
      </c>
      <c r="G5461" s="42" t="n">
        <f aca="false">IF(A5461="","",WORKDAY(B5461,F5461))</f>
        <v>46303</v>
      </c>
    </row>
    <row r="5462" customFormat="false" ht="15" hidden="false" customHeight="false" outlineLevel="0" collapsed="false">
      <c r="A5462" s="37" t="n">
        <v>1005461</v>
      </c>
      <c r="B5462" s="38" t="n">
        <v>46296</v>
      </c>
      <c r="C5462" s="39" t="s">
        <v>70</v>
      </c>
      <c r="D5462" s="39" t="s">
        <v>35</v>
      </c>
      <c r="E5462" s="40" t="n">
        <v>1.4</v>
      </c>
      <c r="F5462" s="41" t="n">
        <f aca="false">IF(A5462="","",INDEX(Assumptions!$B$16:$B$18,MATCH(C5462,Assumptions!$A$16:$A$18,0)))</f>
        <v>5</v>
      </c>
      <c r="G5462" s="42" t="n">
        <f aca="false">IF(A5462="","",WORKDAY(B5462,F5462))</f>
        <v>46303</v>
      </c>
    </row>
    <row r="5463" customFormat="false" ht="15" hidden="false" customHeight="false" outlineLevel="0" collapsed="false">
      <c r="A5463" s="37" t="n">
        <v>1005462</v>
      </c>
      <c r="B5463" s="38" t="n">
        <v>46296</v>
      </c>
      <c r="C5463" s="39" t="s">
        <v>70</v>
      </c>
      <c r="D5463" s="39" t="s">
        <v>31</v>
      </c>
      <c r="E5463" s="40" t="n">
        <v>2.5</v>
      </c>
      <c r="F5463" s="41" t="n">
        <f aca="false">IF(A5463="","",INDEX(Assumptions!$B$16:$B$18,MATCH(C5463,Assumptions!$A$16:$A$18,0)))</f>
        <v>5</v>
      </c>
      <c r="G5463" s="42" t="n">
        <f aca="false">IF(A5463="","",WORKDAY(B5463,F5463))</f>
        <v>46303</v>
      </c>
    </row>
    <row r="5464" customFormat="false" ht="15" hidden="false" customHeight="false" outlineLevel="0" collapsed="false">
      <c r="A5464" s="37" t="n">
        <v>1005463</v>
      </c>
      <c r="B5464" s="38" t="n">
        <v>46297</v>
      </c>
      <c r="C5464" s="39" t="s">
        <v>69</v>
      </c>
      <c r="D5464" s="39" t="s">
        <v>39</v>
      </c>
      <c r="E5464" s="40" t="n">
        <v>3.4</v>
      </c>
      <c r="F5464" s="41" t="n">
        <f aca="false">IF(A5464="","",INDEX(Assumptions!$B$16:$B$18,MATCH(C5464,Assumptions!$A$16:$A$18,0)))</f>
        <v>3</v>
      </c>
      <c r="G5464" s="42" t="n">
        <f aca="false">IF(A5464="","",WORKDAY(B5464,F5464))</f>
        <v>46302</v>
      </c>
    </row>
    <row r="5465" customFormat="false" ht="15" hidden="false" customHeight="false" outlineLevel="0" collapsed="false">
      <c r="A5465" s="37" t="n">
        <v>1005464</v>
      </c>
      <c r="B5465" s="38" t="n">
        <v>46297</v>
      </c>
      <c r="C5465" s="39" t="s">
        <v>69</v>
      </c>
      <c r="D5465" s="39" t="s">
        <v>35</v>
      </c>
      <c r="E5465" s="40" t="n">
        <v>1.6</v>
      </c>
      <c r="F5465" s="41" t="n">
        <f aca="false">IF(A5465="","",INDEX(Assumptions!$B$16:$B$18,MATCH(C5465,Assumptions!$A$16:$A$18,0)))</f>
        <v>3</v>
      </c>
      <c r="G5465" s="42" t="n">
        <f aca="false">IF(A5465="","",WORKDAY(B5465,F5465))</f>
        <v>46302</v>
      </c>
    </row>
    <row r="5466" customFormat="false" ht="15" hidden="false" customHeight="false" outlineLevel="0" collapsed="false">
      <c r="A5466" s="37" t="n">
        <v>1005465</v>
      </c>
      <c r="B5466" s="38" t="n">
        <v>46297</v>
      </c>
      <c r="C5466" s="39" t="s">
        <v>70</v>
      </c>
      <c r="D5466" s="39" t="s">
        <v>31</v>
      </c>
      <c r="E5466" s="40" t="n">
        <v>3.4</v>
      </c>
      <c r="F5466" s="41" t="n">
        <f aca="false">IF(A5466="","",INDEX(Assumptions!$B$16:$B$18,MATCH(C5466,Assumptions!$A$16:$A$18,0)))</f>
        <v>5</v>
      </c>
      <c r="G5466" s="42" t="n">
        <f aca="false">IF(A5466="","",WORKDAY(B5466,F5466))</f>
        <v>46304</v>
      </c>
    </row>
    <row r="5467" customFormat="false" ht="15" hidden="false" customHeight="false" outlineLevel="0" collapsed="false">
      <c r="A5467" s="37" t="n">
        <v>1005466</v>
      </c>
      <c r="B5467" s="38" t="n">
        <v>46297</v>
      </c>
      <c r="C5467" s="39" t="s">
        <v>70</v>
      </c>
      <c r="D5467" s="39" t="s">
        <v>33</v>
      </c>
      <c r="E5467" s="40" t="n">
        <v>0.9</v>
      </c>
      <c r="F5467" s="41" t="n">
        <f aca="false">IF(A5467="","",INDEX(Assumptions!$B$16:$B$18,MATCH(C5467,Assumptions!$A$16:$A$18,0)))</f>
        <v>5</v>
      </c>
      <c r="G5467" s="42" t="n">
        <f aca="false">IF(A5467="","",WORKDAY(B5467,F5467))</f>
        <v>46304</v>
      </c>
    </row>
    <row r="5468" customFormat="false" ht="15" hidden="false" customHeight="false" outlineLevel="0" collapsed="false">
      <c r="A5468" s="37" t="n">
        <v>1005467</v>
      </c>
      <c r="B5468" s="38" t="n">
        <v>46297</v>
      </c>
      <c r="C5468" s="39" t="s">
        <v>69</v>
      </c>
      <c r="D5468" s="39" t="s">
        <v>33</v>
      </c>
      <c r="E5468" s="40" t="n">
        <v>1.5</v>
      </c>
      <c r="F5468" s="41" t="n">
        <f aca="false">IF(A5468="","",INDEX(Assumptions!$B$16:$B$18,MATCH(C5468,Assumptions!$A$16:$A$18,0)))</f>
        <v>3</v>
      </c>
      <c r="G5468" s="42" t="n">
        <f aca="false">IF(A5468="","",WORKDAY(B5468,F5468))</f>
        <v>46302</v>
      </c>
    </row>
    <row r="5469" customFormat="false" ht="15" hidden="false" customHeight="false" outlineLevel="0" collapsed="false">
      <c r="A5469" s="37" t="n">
        <v>1005468</v>
      </c>
      <c r="B5469" s="38" t="n">
        <v>46297</v>
      </c>
      <c r="C5469" s="39" t="s">
        <v>69</v>
      </c>
      <c r="D5469" s="39" t="s">
        <v>31</v>
      </c>
      <c r="E5469" s="40" t="n">
        <v>0.8</v>
      </c>
      <c r="F5469" s="41" t="n">
        <f aca="false">IF(A5469="","",INDEX(Assumptions!$B$16:$B$18,MATCH(C5469,Assumptions!$A$16:$A$18,0)))</f>
        <v>3</v>
      </c>
      <c r="G5469" s="42" t="n">
        <f aca="false">IF(A5469="","",WORKDAY(B5469,F5469))</f>
        <v>46302</v>
      </c>
    </row>
    <row r="5470" customFormat="false" ht="15" hidden="false" customHeight="false" outlineLevel="0" collapsed="false">
      <c r="A5470" s="37" t="n">
        <v>1005469</v>
      </c>
      <c r="B5470" s="38" t="n">
        <v>46297</v>
      </c>
      <c r="C5470" s="39" t="s">
        <v>68</v>
      </c>
      <c r="D5470" s="39" t="s">
        <v>35</v>
      </c>
      <c r="E5470" s="40" t="n">
        <v>6.1</v>
      </c>
      <c r="F5470" s="41" t="n">
        <f aca="false">IF(A5470="","",INDEX(Assumptions!$B$16:$B$18,MATCH(C5470,Assumptions!$A$16:$A$18,0)))</f>
        <v>1</v>
      </c>
      <c r="G5470" s="42" t="n">
        <f aca="false">IF(A5470="","",WORKDAY(B5470,F5470))</f>
        <v>46300</v>
      </c>
    </row>
    <row r="5471" customFormat="false" ht="15" hidden="false" customHeight="false" outlineLevel="0" collapsed="false">
      <c r="A5471" s="37" t="n">
        <v>1005470</v>
      </c>
      <c r="B5471" s="38" t="n">
        <v>46297</v>
      </c>
      <c r="C5471" s="39" t="s">
        <v>69</v>
      </c>
      <c r="D5471" s="39" t="s">
        <v>31</v>
      </c>
      <c r="E5471" s="40" t="n">
        <v>2.1</v>
      </c>
      <c r="F5471" s="41" t="n">
        <f aca="false">IF(A5471="","",INDEX(Assumptions!$B$16:$B$18,MATCH(C5471,Assumptions!$A$16:$A$18,0)))</f>
        <v>3</v>
      </c>
      <c r="G5471" s="42" t="n">
        <f aca="false">IF(A5471="","",WORKDAY(B5471,F5471))</f>
        <v>46302</v>
      </c>
    </row>
    <row r="5472" customFormat="false" ht="15" hidden="false" customHeight="false" outlineLevel="0" collapsed="false">
      <c r="A5472" s="37" t="n">
        <v>1005471</v>
      </c>
      <c r="B5472" s="38" t="n">
        <v>46297</v>
      </c>
      <c r="C5472" s="39" t="s">
        <v>69</v>
      </c>
      <c r="D5472" s="39" t="s">
        <v>33</v>
      </c>
      <c r="E5472" s="40" t="n">
        <v>3.1</v>
      </c>
      <c r="F5472" s="41" t="n">
        <f aca="false">IF(A5472="","",INDEX(Assumptions!$B$16:$B$18,MATCH(C5472,Assumptions!$A$16:$A$18,0)))</f>
        <v>3</v>
      </c>
      <c r="G5472" s="42" t="n">
        <f aca="false">IF(A5472="","",WORKDAY(B5472,F5472))</f>
        <v>46302</v>
      </c>
    </row>
    <row r="5473" customFormat="false" ht="15" hidden="false" customHeight="false" outlineLevel="0" collapsed="false">
      <c r="A5473" s="37" t="n">
        <v>1005472</v>
      </c>
      <c r="B5473" s="38" t="n">
        <v>46297</v>
      </c>
      <c r="C5473" s="39" t="s">
        <v>69</v>
      </c>
      <c r="D5473" s="39" t="s">
        <v>37</v>
      </c>
      <c r="E5473" s="40" t="n">
        <v>2.3</v>
      </c>
      <c r="F5473" s="41" t="n">
        <f aca="false">IF(A5473="","",INDEX(Assumptions!$B$16:$B$18,MATCH(C5473,Assumptions!$A$16:$A$18,0)))</f>
        <v>3</v>
      </c>
      <c r="G5473" s="42" t="n">
        <f aca="false">IF(A5473="","",WORKDAY(B5473,F5473))</f>
        <v>46302</v>
      </c>
    </row>
    <row r="5474" customFormat="false" ht="15" hidden="false" customHeight="false" outlineLevel="0" collapsed="false">
      <c r="A5474" s="37" t="n">
        <v>1005473</v>
      </c>
      <c r="B5474" s="38" t="n">
        <v>46297</v>
      </c>
      <c r="C5474" s="39" t="s">
        <v>69</v>
      </c>
      <c r="D5474" s="39" t="s">
        <v>31</v>
      </c>
      <c r="E5474" s="40" t="n">
        <v>2.6</v>
      </c>
      <c r="F5474" s="41" t="n">
        <f aca="false">IF(A5474="","",INDEX(Assumptions!$B$16:$B$18,MATCH(C5474,Assumptions!$A$16:$A$18,0)))</f>
        <v>3</v>
      </c>
      <c r="G5474" s="42" t="n">
        <f aca="false">IF(A5474="","",WORKDAY(B5474,F5474))</f>
        <v>46302</v>
      </c>
    </row>
    <row r="5475" customFormat="false" ht="15" hidden="false" customHeight="false" outlineLevel="0" collapsed="false">
      <c r="A5475" s="37" t="n">
        <v>1005474</v>
      </c>
      <c r="B5475" s="38" t="n">
        <v>46297</v>
      </c>
      <c r="C5475" s="39" t="s">
        <v>69</v>
      </c>
      <c r="D5475" s="39" t="s">
        <v>31</v>
      </c>
      <c r="E5475" s="40" t="n">
        <v>1.7</v>
      </c>
      <c r="F5475" s="41" t="n">
        <f aca="false">IF(A5475="","",INDEX(Assumptions!$B$16:$B$18,MATCH(C5475,Assumptions!$A$16:$A$18,0)))</f>
        <v>3</v>
      </c>
      <c r="G5475" s="42" t="n">
        <f aca="false">IF(A5475="","",WORKDAY(B5475,F5475))</f>
        <v>46302</v>
      </c>
    </row>
    <row r="5476" customFormat="false" ht="15" hidden="false" customHeight="false" outlineLevel="0" collapsed="false">
      <c r="A5476" s="37" t="n">
        <v>1005475</v>
      </c>
      <c r="B5476" s="38" t="n">
        <v>46297</v>
      </c>
      <c r="C5476" s="39" t="s">
        <v>69</v>
      </c>
      <c r="D5476" s="39" t="s">
        <v>31</v>
      </c>
      <c r="E5476" s="40" t="n">
        <v>4.3</v>
      </c>
      <c r="F5476" s="41" t="n">
        <f aca="false">IF(A5476="","",INDEX(Assumptions!$B$16:$B$18,MATCH(C5476,Assumptions!$A$16:$A$18,0)))</f>
        <v>3</v>
      </c>
      <c r="G5476" s="42" t="n">
        <f aca="false">IF(A5476="","",WORKDAY(B5476,F5476))</f>
        <v>46302</v>
      </c>
    </row>
    <row r="5477" customFormat="false" ht="15" hidden="false" customHeight="false" outlineLevel="0" collapsed="false">
      <c r="A5477" s="37" t="n">
        <v>1005476</v>
      </c>
      <c r="B5477" s="38" t="n">
        <v>46297</v>
      </c>
      <c r="C5477" s="39" t="s">
        <v>69</v>
      </c>
      <c r="D5477" s="39" t="s">
        <v>39</v>
      </c>
      <c r="E5477" s="40" t="n">
        <v>0.6</v>
      </c>
      <c r="F5477" s="41" t="n">
        <f aca="false">IF(A5477="","",INDEX(Assumptions!$B$16:$B$18,MATCH(C5477,Assumptions!$A$16:$A$18,0)))</f>
        <v>3</v>
      </c>
      <c r="G5477" s="42" t="n">
        <f aca="false">IF(A5477="","",WORKDAY(B5477,F5477))</f>
        <v>46302</v>
      </c>
    </row>
    <row r="5478" customFormat="false" ht="15" hidden="false" customHeight="false" outlineLevel="0" collapsed="false">
      <c r="A5478" s="37" t="n">
        <v>1005477</v>
      </c>
      <c r="B5478" s="38" t="n">
        <v>46297</v>
      </c>
      <c r="C5478" s="39" t="s">
        <v>68</v>
      </c>
      <c r="D5478" s="39" t="s">
        <v>37</v>
      </c>
      <c r="E5478" s="40" t="n">
        <v>2.3</v>
      </c>
      <c r="F5478" s="41" t="n">
        <f aca="false">IF(A5478="","",INDEX(Assumptions!$B$16:$B$18,MATCH(C5478,Assumptions!$A$16:$A$18,0)))</f>
        <v>1</v>
      </c>
      <c r="G5478" s="42" t="n">
        <f aca="false">IF(A5478="","",WORKDAY(B5478,F5478))</f>
        <v>46300</v>
      </c>
    </row>
    <row r="5479" customFormat="false" ht="15" hidden="false" customHeight="false" outlineLevel="0" collapsed="false">
      <c r="A5479" s="37" t="n">
        <v>1005478</v>
      </c>
      <c r="B5479" s="38" t="n">
        <v>46297</v>
      </c>
      <c r="C5479" s="39" t="s">
        <v>68</v>
      </c>
      <c r="D5479" s="39" t="s">
        <v>39</v>
      </c>
      <c r="E5479" s="40" t="n">
        <v>1.4</v>
      </c>
      <c r="F5479" s="41" t="n">
        <f aca="false">IF(A5479="","",INDEX(Assumptions!$B$16:$B$18,MATCH(C5479,Assumptions!$A$16:$A$18,0)))</f>
        <v>1</v>
      </c>
      <c r="G5479" s="42" t="n">
        <f aca="false">IF(A5479="","",WORKDAY(B5479,F5479))</f>
        <v>46300</v>
      </c>
    </row>
    <row r="5480" customFormat="false" ht="15" hidden="false" customHeight="false" outlineLevel="0" collapsed="false">
      <c r="A5480" s="37" t="n">
        <v>1005479</v>
      </c>
      <c r="B5480" s="38" t="n">
        <v>46297</v>
      </c>
      <c r="C5480" s="39" t="s">
        <v>69</v>
      </c>
      <c r="D5480" s="39" t="s">
        <v>33</v>
      </c>
      <c r="E5480" s="40" t="n">
        <v>0.3</v>
      </c>
      <c r="F5480" s="41" t="n">
        <f aca="false">IF(A5480="","",INDEX(Assumptions!$B$16:$B$18,MATCH(C5480,Assumptions!$A$16:$A$18,0)))</f>
        <v>3</v>
      </c>
      <c r="G5480" s="42" t="n">
        <f aca="false">IF(A5480="","",WORKDAY(B5480,F5480))</f>
        <v>46302</v>
      </c>
    </row>
    <row r="5481" customFormat="false" ht="15" hidden="false" customHeight="false" outlineLevel="0" collapsed="false">
      <c r="A5481" s="37" t="n">
        <v>1005480</v>
      </c>
      <c r="B5481" s="38" t="n">
        <v>46297</v>
      </c>
      <c r="C5481" s="39" t="s">
        <v>69</v>
      </c>
      <c r="D5481" s="39" t="s">
        <v>39</v>
      </c>
      <c r="E5481" s="40" t="n">
        <v>0.7</v>
      </c>
      <c r="F5481" s="41" t="n">
        <f aca="false">IF(A5481="","",INDEX(Assumptions!$B$16:$B$18,MATCH(C5481,Assumptions!$A$16:$A$18,0)))</f>
        <v>3</v>
      </c>
      <c r="G5481" s="42" t="n">
        <f aca="false">IF(A5481="","",WORKDAY(B5481,F5481))</f>
        <v>46302</v>
      </c>
    </row>
    <row r="5482" customFormat="false" ht="15" hidden="false" customHeight="false" outlineLevel="0" collapsed="false">
      <c r="A5482" s="37" t="n">
        <v>1005481</v>
      </c>
      <c r="B5482" s="38" t="n">
        <v>46297</v>
      </c>
      <c r="C5482" s="39" t="s">
        <v>69</v>
      </c>
      <c r="D5482" s="39" t="s">
        <v>33</v>
      </c>
      <c r="E5482" s="40" t="n">
        <v>0.3</v>
      </c>
      <c r="F5482" s="41" t="n">
        <f aca="false">IF(A5482="","",INDEX(Assumptions!$B$16:$B$18,MATCH(C5482,Assumptions!$A$16:$A$18,0)))</f>
        <v>3</v>
      </c>
      <c r="G5482" s="42" t="n">
        <f aca="false">IF(A5482="","",WORKDAY(B5482,F5482))</f>
        <v>46302</v>
      </c>
    </row>
    <row r="5483" customFormat="false" ht="15" hidden="false" customHeight="false" outlineLevel="0" collapsed="false">
      <c r="A5483" s="37" t="n">
        <v>1005482</v>
      </c>
      <c r="B5483" s="38" t="n">
        <v>46297</v>
      </c>
      <c r="C5483" s="39" t="s">
        <v>68</v>
      </c>
      <c r="D5483" s="39" t="s">
        <v>39</v>
      </c>
      <c r="E5483" s="40" t="n">
        <v>1.3</v>
      </c>
      <c r="F5483" s="41" t="n">
        <f aca="false">IF(A5483="","",INDEX(Assumptions!$B$16:$B$18,MATCH(C5483,Assumptions!$A$16:$A$18,0)))</f>
        <v>1</v>
      </c>
      <c r="G5483" s="42" t="n">
        <f aca="false">IF(A5483="","",WORKDAY(B5483,F5483))</f>
        <v>46300</v>
      </c>
    </row>
    <row r="5484" customFormat="false" ht="15" hidden="false" customHeight="false" outlineLevel="0" collapsed="false">
      <c r="A5484" s="37" t="n">
        <v>1005483</v>
      </c>
      <c r="B5484" s="38" t="n">
        <v>46297</v>
      </c>
      <c r="C5484" s="39" t="s">
        <v>69</v>
      </c>
      <c r="D5484" s="39" t="s">
        <v>31</v>
      </c>
      <c r="E5484" s="40" t="n">
        <v>2.7</v>
      </c>
      <c r="F5484" s="41" t="n">
        <f aca="false">IF(A5484="","",INDEX(Assumptions!$B$16:$B$18,MATCH(C5484,Assumptions!$A$16:$A$18,0)))</f>
        <v>3</v>
      </c>
      <c r="G5484" s="42" t="n">
        <f aca="false">IF(A5484="","",WORKDAY(B5484,F5484))</f>
        <v>46302</v>
      </c>
    </row>
    <row r="5485" customFormat="false" ht="15" hidden="false" customHeight="false" outlineLevel="0" collapsed="false">
      <c r="A5485" s="37" t="n">
        <v>1005484</v>
      </c>
      <c r="B5485" s="38" t="n">
        <v>46297</v>
      </c>
      <c r="C5485" s="39" t="s">
        <v>68</v>
      </c>
      <c r="D5485" s="39" t="s">
        <v>37</v>
      </c>
      <c r="E5485" s="40" t="n">
        <v>1.7</v>
      </c>
      <c r="F5485" s="41" t="n">
        <f aca="false">IF(A5485="","",INDEX(Assumptions!$B$16:$B$18,MATCH(C5485,Assumptions!$A$16:$A$18,0)))</f>
        <v>1</v>
      </c>
      <c r="G5485" s="42" t="n">
        <f aca="false">IF(A5485="","",WORKDAY(B5485,F5485))</f>
        <v>46300</v>
      </c>
    </row>
    <row r="5486" customFormat="false" ht="15" hidden="false" customHeight="false" outlineLevel="0" collapsed="false">
      <c r="A5486" s="37" t="n">
        <v>1005485</v>
      </c>
      <c r="B5486" s="38" t="n">
        <v>46297</v>
      </c>
      <c r="C5486" s="39" t="s">
        <v>69</v>
      </c>
      <c r="D5486" s="39" t="s">
        <v>35</v>
      </c>
      <c r="E5486" s="40" t="n">
        <v>3.1</v>
      </c>
      <c r="F5486" s="41" t="n">
        <f aca="false">IF(A5486="","",INDEX(Assumptions!$B$16:$B$18,MATCH(C5486,Assumptions!$A$16:$A$18,0)))</f>
        <v>3</v>
      </c>
      <c r="G5486" s="42" t="n">
        <f aca="false">IF(A5486="","",WORKDAY(B5486,F5486))</f>
        <v>46302</v>
      </c>
    </row>
    <row r="5487" customFormat="false" ht="15" hidden="false" customHeight="false" outlineLevel="0" collapsed="false">
      <c r="A5487" s="37" t="n">
        <v>1005486</v>
      </c>
      <c r="B5487" s="38" t="n">
        <v>46297</v>
      </c>
      <c r="C5487" s="39" t="s">
        <v>69</v>
      </c>
      <c r="D5487" s="39" t="s">
        <v>31</v>
      </c>
      <c r="E5487" s="40" t="n">
        <v>1</v>
      </c>
      <c r="F5487" s="41" t="n">
        <f aca="false">IF(A5487="","",INDEX(Assumptions!$B$16:$B$18,MATCH(C5487,Assumptions!$A$16:$A$18,0)))</f>
        <v>3</v>
      </c>
      <c r="G5487" s="42" t="n">
        <f aca="false">IF(A5487="","",WORKDAY(B5487,F5487))</f>
        <v>46302</v>
      </c>
    </row>
    <row r="5488" customFormat="false" ht="15" hidden="false" customHeight="false" outlineLevel="0" collapsed="false">
      <c r="A5488" s="37" t="n">
        <v>1005487</v>
      </c>
      <c r="B5488" s="38" t="n">
        <v>46297</v>
      </c>
      <c r="C5488" s="39" t="s">
        <v>69</v>
      </c>
      <c r="D5488" s="39" t="s">
        <v>37</v>
      </c>
      <c r="E5488" s="40" t="n">
        <v>1.5</v>
      </c>
      <c r="F5488" s="41" t="n">
        <f aca="false">IF(A5488="","",INDEX(Assumptions!$B$16:$B$18,MATCH(C5488,Assumptions!$A$16:$A$18,0)))</f>
        <v>3</v>
      </c>
      <c r="G5488" s="42" t="n">
        <f aca="false">IF(A5488="","",WORKDAY(B5488,F5488))</f>
        <v>46302</v>
      </c>
    </row>
    <row r="5489" customFormat="false" ht="15" hidden="false" customHeight="false" outlineLevel="0" collapsed="false">
      <c r="A5489" s="37" t="n">
        <v>1005488</v>
      </c>
      <c r="B5489" s="38" t="n">
        <v>46297</v>
      </c>
      <c r="C5489" s="39" t="s">
        <v>69</v>
      </c>
      <c r="D5489" s="39" t="s">
        <v>31</v>
      </c>
      <c r="E5489" s="40" t="n">
        <v>3.2</v>
      </c>
      <c r="F5489" s="41" t="n">
        <f aca="false">IF(A5489="","",INDEX(Assumptions!$B$16:$B$18,MATCH(C5489,Assumptions!$A$16:$A$18,0)))</f>
        <v>3</v>
      </c>
      <c r="G5489" s="42" t="n">
        <f aca="false">IF(A5489="","",WORKDAY(B5489,F5489))</f>
        <v>46302</v>
      </c>
    </row>
    <row r="5490" customFormat="false" ht="15" hidden="false" customHeight="false" outlineLevel="0" collapsed="false">
      <c r="A5490" s="37" t="n">
        <v>1005489</v>
      </c>
      <c r="B5490" s="38" t="n">
        <v>46297</v>
      </c>
      <c r="C5490" s="39" t="s">
        <v>69</v>
      </c>
      <c r="D5490" s="39" t="s">
        <v>31</v>
      </c>
      <c r="E5490" s="40" t="n">
        <v>2.4</v>
      </c>
      <c r="F5490" s="41" t="n">
        <f aca="false">IF(A5490="","",INDEX(Assumptions!$B$16:$B$18,MATCH(C5490,Assumptions!$A$16:$A$18,0)))</f>
        <v>3</v>
      </c>
      <c r="G5490" s="42" t="n">
        <f aca="false">IF(A5490="","",WORKDAY(B5490,F5490))</f>
        <v>46302</v>
      </c>
    </row>
    <row r="5491" customFormat="false" ht="15" hidden="false" customHeight="false" outlineLevel="0" collapsed="false">
      <c r="A5491" s="37" t="n">
        <v>1005490</v>
      </c>
      <c r="B5491" s="38" t="n">
        <v>46297</v>
      </c>
      <c r="C5491" s="39" t="s">
        <v>69</v>
      </c>
      <c r="D5491" s="39" t="s">
        <v>31</v>
      </c>
      <c r="E5491" s="40" t="n">
        <v>2.9</v>
      </c>
      <c r="F5491" s="41" t="n">
        <f aca="false">IF(A5491="","",INDEX(Assumptions!$B$16:$B$18,MATCH(C5491,Assumptions!$A$16:$A$18,0)))</f>
        <v>3</v>
      </c>
      <c r="G5491" s="42" t="n">
        <f aca="false">IF(A5491="","",WORKDAY(B5491,F5491))</f>
        <v>46302</v>
      </c>
    </row>
    <row r="5492" customFormat="false" ht="15" hidden="false" customHeight="false" outlineLevel="0" collapsed="false">
      <c r="A5492" s="37" t="n">
        <v>1005491</v>
      </c>
      <c r="B5492" s="38" t="n">
        <v>46297</v>
      </c>
      <c r="C5492" s="39" t="s">
        <v>69</v>
      </c>
      <c r="D5492" s="39" t="s">
        <v>39</v>
      </c>
      <c r="E5492" s="40" t="n">
        <v>3.6</v>
      </c>
      <c r="F5492" s="41" t="n">
        <f aca="false">IF(A5492="","",INDEX(Assumptions!$B$16:$B$18,MATCH(C5492,Assumptions!$A$16:$A$18,0)))</f>
        <v>3</v>
      </c>
      <c r="G5492" s="42" t="n">
        <f aca="false">IF(A5492="","",WORKDAY(B5492,F5492))</f>
        <v>46302</v>
      </c>
    </row>
    <row r="5493" customFormat="false" ht="15" hidden="false" customHeight="false" outlineLevel="0" collapsed="false">
      <c r="A5493" s="37" t="n">
        <v>1005492</v>
      </c>
      <c r="B5493" s="38" t="n">
        <v>46297</v>
      </c>
      <c r="C5493" s="39" t="s">
        <v>69</v>
      </c>
      <c r="D5493" s="39" t="s">
        <v>33</v>
      </c>
      <c r="E5493" s="40" t="n">
        <v>1.5</v>
      </c>
      <c r="F5493" s="41" t="n">
        <f aca="false">IF(A5493="","",INDEX(Assumptions!$B$16:$B$18,MATCH(C5493,Assumptions!$A$16:$A$18,0)))</f>
        <v>3</v>
      </c>
      <c r="G5493" s="42" t="n">
        <f aca="false">IF(A5493="","",WORKDAY(B5493,F5493))</f>
        <v>46302</v>
      </c>
    </row>
    <row r="5494" customFormat="false" ht="15" hidden="false" customHeight="false" outlineLevel="0" collapsed="false">
      <c r="A5494" s="37" t="n">
        <v>1005493</v>
      </c>
      <c r="B5494" s="38" t="n">
        <v>46297</v>
      </c>
      <c r="C5494" s="39" t="s">
        <v>70</v>
      </c>
      <c r="D5494" s="39" t="s">
        <v>31</v>
      </c>
      <c r="E5494" s="40" t="n">
        <v>0.9</v>
      </c>
      <c r="F5494" s="41" t="n">
        <f aca="false">IF(A5494="","",INDEX(Assumptions!$B$16:$B$18,MATCH(C5494,Assumptions!$A$16:$A$18,0)))</f>
        <v>5</v>
      </c>
      <c r="G5494" s="42" t="n">
        <f aca="false">IF(A5494="","",WORKDAY(B5494,F5494))</f>
        <v>46304</v>
      </c>
    </row>
    <row r="5495" customFormat="false" ht="15" hidden="false" customHeight="false" outlineLevel="0" collapsed="false">
      <c r="A5495" s="37" t="n">
        <v>1005494</v>
      </c>
      <c r="B5495" s="38" t="n">
        <v>46297</v>
      </c>
      <c r="C5495" s="39" t="s">
        <v>70</v>
      </c>
      <c r="D5495" s="39" t="s">
        <v>39</v>
      </c>
      <c r="E5495" s="40" t="n">
        <v>2.4</v>
      </c>
      <c r="F5495" s="41" t="n">
        <f aca="false">IF(A5495="","",INDEX(Assumptions!$B$16:$B$18,MATCH(C5495,Assumptions!$A$16:$A$18,0)))</f>
        <v>5</v>
      </c>
      <c r="G5495" s="42" t="n">
        <f aca="false">IF(A5495="","",WORKDAY(B5495,F5495))</f>
        <v>46304</v>
      </c>
    </row>
    <row r="5496" customFormat="false" ht="15" hidden="false" customHeight="false" outlineLevel="0" collapsed="false">
      <c r="A5496" s="37" t="n">
        <v>1005495</v>
      </c>
      <c r="B5496" s="38" t="n">
        <v>46297</v>
      </c>
      <c r="C5496" s="39" t="s">
        <v>69</v>
      </c>
      <c r="D5496" s="39" t="s">
        <v>37</v>
      </c>
      <c r="E5496" s="40" t="n">
        <v>0.9</v>
      </c>
      <c r="F5496" s="41" t="n">
        <f aca="false">IF(A5496="","",INDEX(Assumptions!$B$16:$B$18,MATCH(C5496,Assumptions!$A$16:$A$18,0)))</f>
        <v>3</v>
      </c>
      <c r="G5496" s="42" t="n">
        <f aca="false">IF(A5496="","",WORKDAY(B5496,F5496))</f>
        <v>46302</v>
      </c>
    </row>
    <row r="5497" customFormat="false" ht="15" hidden="false" customHeight="false" outlineLevel="0" collapsed="false">
      <c r="A5497" s="37" t="n">
        <v>1005496</v>
      </c>
      <c r="B5497" s="38" t="n">
        <v>46297</v>
      </c>
      <c r="C5497" s="39" t="s">
        <v>70</v>
      </c>
      <c r="D5497" s="39" t="s">
        <v>33</v>
      </c>
      <c r="E5497" s="40" t="n">
        <v>4.3</v>
      </c>
      <c r="F5497" s="41" t="n">
        <f aca="false">IF(A5497="","",INDEX(Assumptions!$B$16:$B$18,MATCH(C5497,Assumptions!$A$16:$A$18,0)))</f>
        <v>5</v>
      </c>
      <c r="G5497" s="42" t="n">
        <f aca="false">IF(A5497="","",WORKDAY(B5497,F5497))</f>
        <v>46304</v>
      </c>
    </row>
    <row r="5498" customFormat="false" ht="15" hidden="false" customHeight="false" outlineLevel="0" collapsed="false">
      <c r="A5498" s="37" t="n">
        <v>1005497</v>
      </c>
      <c r="B5498" s="38" t="n">
        <v>46297</v>
      </c>
      <c r="C5498" s="39" t="s">
        <v>70</v>
      </c>
      <c r="D5498" s="39" t="s">
        <v>35</v>
      </c>
      <c r="E5498" s="40" t="n">
        <v>2.2</v>
      </c>
      <c r="F5498" s="41" t="n">
        <f aca="false">IF(A5498="","",INDEX(Assumptions!$B$16:$B$18,MATCH(C5498,Assumptions!$A$16:$A$18,0)))</f>
        <v>5</v>
      </c>
      <c r="G5498" s="42" t="n">
        <f aca="false">IF(A5498="","",WORKDAY(B5498,F5498))</f>
        <v>46304</v>
      </c>
    </row>
    <row r="5499" customFormat="false" ht="15" hidden="false" customHeight="false" outlineLevel="0" collapsed="false">
      <c r="A5499" s="37" t="n">
        <v>1005498</v>
      </c>
      <c r="B5499" s="38" t="n">
        <v>46297</v>
      </c>
      <c r="C5499" s="39" t="s">
        <v>69</v>
      </c>
      <c r="D5499" s="39" t="s">
        <v>33</v>
      </c>
      <c r="E5499" s="40" t="n">
        <v>4.4</v>
      </c>
      <c r="F5499" s="41" t="n">
        <f aca="false">IF(A5499="","",INDEX(Assumptions!$B$16:$B$18,MATCH(C5499,Assumptions!$A$16:$A$18,0)))</f>
        <v>3</v>
      </c>
      <c r="G5499" s="42" t="n">
        <f aca="false">IF(A5499="","",WORKDAY(B5499,F5499))</f>
        <v>46302</v>
      </c>
    </row>
    <row r="5500" customFormat="false" ht="15" hidden="false" customHeight="false" outlineLevel="0" collapsed="false">
      <c r="A5500" s="37" t="n">
        <v>1005499</v>
      </c>
      <c r="B5500" s="38" t="n">
        <v>46297</v>
      </c>
      <c r="C5500" s="39" t="s">
        <v>69</v>
      </c>
      <c r="D5500" s="39" t="s">
        <v>31</v>
      </c>
      <c r="E5500" s="40" t="n">
        <v>1.5</v>
      </c>
      <c r="F5500" s="41" t="n">
        <f aca="false">IF(A5500="","",INDEX(Assumptions!$B$16:$B$18,MATCH(C5500,Assumptions!$A$16:$A$18,0)))</f>
        <v>3</v>
      </c>
      <c r="G5500" s="42" t="n">
        <f aca="false">IF(A5500="","",WORKDAY(B5500,F5500))</f>
        <v>46302</v>
      </c>
    </row>
    <row r="5501" customFormat="false" ht="15" hidden="false" customHeight="false" outlineLevel="0" collapsed="false">
      <c r="A5501" s="37" t="n">
        <v>1005500</v>
      </c>
      <c r="B5501" s="38" t="n">
        <v>46297</v>
      </c>
      <c r="C5501" s="39" t="s">
        <v>68</v>
      </c>
      <c r="D5501" s="39" t="s">
        <v>37</v>
      </c>
      <c r="E5501" s="40" t="n">
        <v>0.8</v>
      </c>
      <c r="F5501" s="41" t="n">
        <f aca="false">IF(A5501="","",INDEX(Assumptions!$B$16:$B$18,MATCH(C5501,Assumptions!$A$16:$A$18,0)))</f>
        <v>1</v>
      </c>
      <c r="G5501" s="42" t="n">
        <f aca="false">IF(A5501="","",WORKDAY(B5501,F5501))</f>
        <v>46300</v>
      </c>
    </row>
    <row r="5502" customFormat="false" ht="15" hidden="false" customHeight="false" outlineLevel="0" collapsed="false">
      <c r="A5502" s="37" t="n">
        <v>1005501</v>
      </c>
      <c r="B5502" s="38" t="n">
        <v>46297</v>
      </c>
      <c r="C5502" s="39" t="s">
        <v>70</v>
      </c>
      <c r="D5502" s="39" t="s">
        <v>33</v>
      </c>
      <c r="E5502" s="40" t="n">
        <v>0.9</v>
      </c>
      <c r="F5502" s="41" t="n">
        <f aca="false">IF(A5502="","",INDEX(Assumptions!$B$16:$B$18,MATCH(C5502,Assumptions!$A$16:$A$18,0)))</f>
        <v>5</v>
      </c>
      <c r="G5502" s="42" t="n">
        <f aca="false">IF(A5502="","",WORKDAY(B5502,F5502))</f>
        <v>46304</v>
      </c>
    </row>
    <row r="5503" customFormat="false" ht="15" hidden="false" customHeight="false" outlineLevel="0" collapsed="false">
      <c r="A5503" s="37" t="n">
        <v>1005502</v>
      </c>
      <c r="B5503" s="38" t="n">
        <v>46297</v>
      </c>
      <c r="C5503" s="39" t="s">
        <v>70</v>
      </c>
      <c r="D5503" s="39" t="s">
        <v>37</v>
      </c>
      <c r="E5503" s="40" t="n">
        <v>2</v>
      </c>
      <c r="F5503" s="41" t="n">
        <f aca="false">IF(A5503="","",INDEX(Assumptions!$B$16:$B$18,MATCH(C5503,Assumptions!$A$16:$A$18,0)))</f>
        <v>5</v>
      </c>
      <c r="G5503" s="42" t="n">
        <f aca="false">IF(A5503="","",WORKDAY(B5503,F5503))</f>
        <v>46304</v>
      </c>
    </row>
    <row r="5504" customFormat="false" ht="15" hidden="false" customHeight="false" outlineLevel="0" collapsed="false">
      <c r="A5504" s="37" t="n">
        <v>1005503</v>
      </c>
      <c r="B5504" s="38" t="n">
        <v>46297</v>
      </c>
      <c r="C5504" s="39" t="s">
        <v>69</v>
      </c>
      <c r="D5504" s="39" t="s">
        <v>33</v>
      </c>
      <c r="E5504" s="40" t="n">
        <v>3.4</v>
      </c>
      <c r="F5504" s="41" t="n">
        <f aca="false">IF(A5504="","",INDEX(Assumptions!$B$16:$B$18,MATCH(C5504,Assumptions!$A$16:$A$18,0)))</f>
        <v>3</v>
      </c>
      <c r="G5504" s="42" t="n">
        <f aca="false">IF(A5504="","",WORKDAY(B5504,F5504))</f>
        <v>46302</v>
      </c>
    </row>
    <row r="5505" customFormat="false" ht="15" hidden="false" customHeight="false" outlineLevel="0" collapsed="false">
      <c r="A5505" s="37" t="n">
        <v>1005504</v>
      </c>
      <c r="B5505" s="38" t="n">
        <v>46297</v>
      </c>
      <c r="C5505" s="39" t="s">
        <v>69</v>
      </c>
      <c r="D5505" s="39" t="s">
        <v>39</v>
      </c>
      <c r="E5505" s="40" t="n">
        <v>1.9</v>
      </c>
      <c r="F5505" s="41" t="n">
        <f aca="false">IF(A5505="","",INDEX(Assumptions!$B$16:$B$18,MATCH(C5505,Assumptions!$A$16:$A$18,0)))</f>
        <v>3</v>
      </c>
      <c r="G5505" s="42" t="n">
        <f aca="false">IF(A5505="","",WORKDAY(B5505,F5505))</f>
        <v>46302</v>
      </c>
    </row>
    <row r="5506" customFormat="false" ht="15" hidden="false" customHeight="false" outlineLevel="0" collapsed="false">
      <c r="A5506" s="37" t="n">
        <v>1005505</v>
      </c>
      <c r="B5506" s="38" t="n">
        <v>46297</v>
      </c>
      <c r="C5506" s="39" t="s">
        <v>69</v>
      </c>
      <c r="D5506" s="39" t="s">
        <v>35</v>
      </c>
      <c r="E5506" s="40" t="n">
        <v>0.5</v>
      </c>
      <c r="F5506" s="41" t="n">
        <f aca="false">IF(A5506="","",INDEX(Assumptions!$B$16:$B$18,MATCH(C5506,Assumptions!$A$16:$A$18,0)))</f>
        <v>3</v>
      </c>
      <c r="G5506" s="42" t="n">
        <f aca="false">IF(A5506="","",WORKDAY(B5506,F5506))</f>
        <v>46302</v>
      </c>
    </row>
    <row r="5507" customFormat="false" ht="15" hidden="false" customHeight="false" outlineLevel="0" collapsed="false">
      <c r="A5507" s="37" t="n">
        <v>1005506</v>
      </c>
      <c r="B5507" s="38" t="n">
        <v>46297</v>
      </c>
      <c r="C5507" s="39" t="s">
        <v>69</v>
      </c>
      <c r="D5507" s="39" t="s">
        <v>31</v>
      </c>
      <c r="E5507" s="40" t="n">
        <v>2.9</v>
      </c>
      <c r="F5507" s="41" t="n">
        <f aca="false">IF(A5507="","",INDEX(Assumptions!$B$16:$B$18,MATCH(C5507,Assumptions!$A$16:$A$18,0)))</f>
        <v>3</v>
      </c>
      <c r="G5507" s="42" t="n">
        <f aca="false">IF(A5507="","",WORKDAY(B5507,F5507))</f>
        <v>46302</v>
      </c>
    </row>
    <row r="5508" customFormat="false" ht="15" hidden="false" customHeight="false" outlineLevel="0" collapsed="false">
      <c r="A5508" s="37" t="n">
        <v>1005507</v>
      </c>
      <c r="B5508" s="38" t="n">
        <v>46297</v>
      </c>
      <c r="C5508" s="39" t="s">
        <v>69</v>
      </c>
      <c r="D5508" s="39" t="s">
        <v>31</v>
      </c>
      <c r="E5508" s="40" t="n">
        <v>1.8</v>
      </c>
      <c r="F5508" s="41" t="n">
        <f aca="false">IF(A5508="","",INDEX(Assumptions!$B$16:$B$18,MATCH(C5508,Assumptions!$A$16:$A$18,0)))</f>
        <v>3</v>
      </c>
      <c r="G5508" s="42" t="n">
        <f aca="false">IF(A5508="","",WORKDAY(B5508,F5508))</f>
        <v>46302</v>
      </c>
    </row>
    <row r="5509" customFormat="false" ht="15" hidden="false" customHeight="false" outlineLevel="0" collapsed="false">
      <c r="A5509" s="37" t="n">
        <v>1005508</v>
      </c>
      <c r="B5509" s="38" t="n">
        <v>46297</v>
      </c>
      <c r="C5509" s="39" t="s">
        <v>70</v>
      </c>
      <c r="D5509" s="39" t="s">
        <v>35</v>
      </c>
      <c r="E5509" s="40" t="n">
        <v>3.8</v>
      </c>
      <c r="F5509" s="41" t="n">
        <f aca="false">IF(A5509="","",INDEX(Assumptions!$B$16:$B$18,MATCH(C5509,Assumptions!$A$16:$A$18,0)))</f>
        <v>5</v>
      </c>
      <c r="G5509" s="42" t="n">
        <f aca="false">IF(A5509="","",WORKDAY(B5509,F5509))</f>
        <v>46304</v>
      </c>
    </row>
    <row r="5510" customFormat="false" ht="15" hidden="false" customHeight="false" outlineLevel="0" collapsed="false">
      <c r="A5510" s="37" t="n">
        <v>1005509</v>
      </c>
      <c r="B5510" s="38" t="n">
        <v>46297</v>
      </c>
      <c r="C5510" s="39" t="s">
        <v>69</v>
      </c>
      <c r="D5510" s="39" t="s">
        <v>33</v>
      </c>
      <c r="E5510" s="40" t="n">
        <v>1.8</v>
      </c>
      <c r="F5510" s="41" t="n">
        <f aca="false">IF(A5510="","",INDEX(Assumptions!$B$16:$B$18,MATCH(C5510,Assumptions!$A$16:$A$18,0)))</f>
        <v>3</v>
      </c>
      <c r="G5510" s="42" t="n">
        <f aca="false">IF(A5510="","",WORKDAY(B5510,F5510))</f>
        <v>46302</v>
      </c>
    </row>
    <row r="5511" customFormat="false" ht="15" hidden="false" customHeight="false" outlineLevel="0" collapsed="false">
      <c r="A5511" s="37" t="n">
        <v>1005510</v>
      </c>
      <c r="B5511" s="38" t="n">
        <v>46297</v>
      </c>
      <c r="C5511" s="39" t="s">
        <v>68</v>
      </c>
      <c r="D5511" s="39" t="s">
        <v>37</v>
      </c>
      <c r="E5511" s="40" t="n">
        <v>2.9</v>
      </c>
      <c r="F5511" s="41" t="n">
        <f aca="false">IF(A5511="","",INDEX(Assumptions!$B$16:$B$18,MATCH(C5511,Assumptions!$A$16:$A$18,0)))</f>
        <v>1</v>
      </c>
      <c r="G5511" s="42" t="n">
        <f aca="false">IF(A5511="","",WORKDAY(B5511,F5511))</f>
        <v>46300</v>
      </c>
    </row>
    <row r="5512" customFormat="false" ht="15" hidden="false" customHeight="false" outlineLevel="0" collapsed="false">
      <c r="A5512" s="37" t="n">
        <v>1005511</v>
      </c>
      <c r="B5512" s="38" t="n">
        <v>46297</v>
      </c>
      <c r="C5512" s="39" t="s">
        <v>69</v>
      </c>
      <c r="D5512" s="39" t="s">
        <v>35</v>
      </c>
      <c r="E5512" s="40" t="n">
        <v>1.1</v>
      </c>
      <c r="F5512" s="41" t="n">
        <f aca="false">IF(A5512="","",INDEX(Assumptions!$B$16:$B$18,MATCH(C5512,Assumptions!$A$16:$A$18,0)))</f>
        <v>3</v>
      </c>
      <c r="G5512" s="42" t="n">
        <f aca="false">IF(A5512="","",WORKDAY(B5512,F5512))</f>
        <v>46302</v>
      </c>
    </row>
    <row r="5513" customFormat="false" ht="15" hidden="false" customHeight="false" outlineLevel="0" collapsed="false">
      <c r="A5513" s="37" t="n">
        <v>1005512</v>
      </c>
      <c r="B5513" s="38" t="n">
        <v>46297</v>
      </c>
      <c r="C5513" s="39" t="s">
        <v>69</v>
      </c>
      <c r="D5513" s="39" t="s">
        <v>39</v>
      </c>
      <c r="E5513" s="40" t="n">
        <v>1.5</v>
      </c>
      <c r="F5513" s="41" t="n">
        <f aca="false">IF(A5513="","",INDEX(Assumptions!$B$16:$B$18,MATCH(C5513,Assumptions!$A$16:$A$18,0)))</f>
        <v>3</v>
      </c>
      <c r="G5513" s="42" t="n">
        <f aca="false">IF(A5513="","",WORKDAY(B5513,F5513))</f>
        <v>46302</v>
      </c>
    </row>
    <row r="5514" customFormat="false" ht="15" hidden="false" customHeight="false" outlineLevel="0" collapsed="false">
      <c r="A5514" s="37" t="n">
        <v>1005513</v>
      </c>
      <c r="B5514" s="38" t="n">
        <v>46297</v>
      </c>
      <c r="C5514" s="39" t="s">
        <v>69</v>
      </c>
      <c r="D5514" s="39" t="s">
        <v>35</v>
      </c>
      <c r="E5514" s="40" t="n">
        <v>1.7</v>
      </c>
      <c r="F5514" s="41" t="n">
        <f aca="false">IF(A5514="","",INDEX(Assumptions!$B$16:$B$18,MATCH(C5514,Assumptions!$A$16:$A$18,0)))</f>
        <v>3</v>
      </c>
      <c r="G5514" s="42" t="n">
        <f aca="false">IF(A5514="","",WORKDAY(B5514,F5514))</f>
        <v>46302</v>
      </c>
    </row>
    <row r="5515" customFormat="false" ht="15" hidden="false" customHeight="false" outlineLevel="0" collapsed="false">
      <c r="A5515" s="37" t="n">
        <v>1005514</v>
      </c>
      <c r="B5515" s="38" t="n">
        <v>46297</v>
      </c>
      <c r="C5515" s="39" t="s">
        <v>68</v>
      </c>
      <c r="D5515" s="39" t="s">
        <v>35</v>
      </c>
      <c r="E5515" s="40" t="n">
        <v>5</v>
      </c>
      <c r="F5515" s="41" t="n">
        <f aca="false">IF(A5515="","",INDEX(Assumptions!$B$16:$B$18,MATCH(C5515,Assumptions!$A$16:$A$18,0)))</f>
        <v>1</v>
      </c>
      <c r="G5515" s="42" t="n">
        <f aca="false">IF(A5515="","",WORKDAY(B5515,F5515))</f>
        <v>46300</v>
      </c>
    </row>
    <row r="5516" customFormat="false" ht="15" hidden="false" customHeight="false" outlineLevel="0" collapsed="false">
      <c r="A5516" s="37" t="n">
        <v>1005515</v>
      </c>
      <c r="B5516" s="38" t="n">
        <v>46297</v>
      </c>
      <c r="C5516" s="39" t="s">
        <v>68</v>
      </c>
      <c r="D5516" s="39" t="s">
        <v>31</v>
      </c>
      <c r="E5516" s="40" t="n">
        <v>2</v>
      </c>
      <c r="F5516" s="41" t="n">
        <f aca="false">IF(A5516="","",INDEX(Assumptions!$B$16:$B$18,MATCH(C5516,Assumptions!$A$16:$A$18,0)))</f>
        <v>1</v>
      </c>
      <c r="G5516" s="42" t="n">
        <f aca="false">IF(A5516="","",WORKDAY(B5516,F5516))</f>
        <v>46300</v>
      </c>
    </row>
    <row r="5517" customFormat="false" ht="15" hidden="false" customHeight="false" outlineLevel="0" collapsed="false">
      <c r="A5517" s="37" t="n">
        <v>1005516</v>
      </c>
      <c r="B5517" s="38" t="n">
        <v>46297</v>
      </c>
      <c r="C5517" s="39" t="s">
        <v>70</v>
      </c>
      <c r="D5517" s="39" t="s">
        <v>37</v>
      </c>
      <c r="E5517" s="40" t="n">
        <v>2.5</v>
      </c>
      <c r="F5517" s="41" t="n">
        <f aca="false">IF(A5517="","",INDEX(Assumptions!$B$16:$B$18,MATCH(C5517,Assumptions!$A$16:$A$18,0)))</f>
        <v>5</v>
      </c>
      <c r="G5517" s="42" t="n">
        <f aca="false">IF(A5517="","",WORKDAY(B5517,F5517))</f>
        <v>46304</v>
      </c>
    </row>
    <row r="5518" customFormat="false" ht="15" hidden="false" customHeight="false" outlineLevel="0" collapsed="false">
      <c r="A5518" s="37" t="n">
        <v>1005517</v>
      </c>
      <c r="B5518" s="38" t="n">
        <v>46297</v>
      </c>
      <c r="C5518" s="39" t="s">
        <v>70</v>
      </c>
      <c r="D5518" s="39" t="s">
        <v>39</v>
      </c>
      <c r="E5518" s="40" t="n">
        <v>1.4</v>
      </c>
      <c r="F5518" s="41" t="n">
        <f aca="false">IF(A5518="","",INDEX(Assumptions!$B$16:$B$18,MATCH(C5518,Assumptions!$A$16:$A$18,0)))</f>
        <v>5</v>
      </c>
      <c r="G5518" s="42" t="n">
        <f aca="false">IF(A5518="","",WORKDAY(B5518,F5518))</f>
        <v>46304</v>
      </c>
    </row>
    <row r="5519" customFormat="false" ht="15" hidden="false" customHeight="false" outlineLevel="0" collapsed="false">
      <c r="A5519" s="37" t="n">
        <v>1005518</v>
      </c>
      <c r="B5519" s="38" t="n">
        <v>46297</v>
      </c>
      <c r="C5519" s="39" t="s">
        <v>69</v>
      </c>
      <c r="D5519" s="39" t="s">
        <v>31</v>
      </c>
      <c r="E5519" s="40" t="n">
        <v>1.6</v>
      </c>
      <c r="F5519" s="41" t="n">
        <f aca="false">IF(A5519="","",INDEX(Assumptions!$B$16:$B$18,MATCH(C5519,Assumptions!$A$16:$A$18,0)))</f>
        <v>3</v>
      </c>
      <c r="G5519" s="42" t="n">
        <f aca="false">IF(A5519="","",WORKDAY(B5519,F5519))</f>
        <v>46302</v>
      </c>
    </row>
    <row r="5520" customFormat="false" ht="15" hidden="false" customHeight="false" outlineLevel="0" collapsed="false">
      <c r="A5520" s="37" t="n">
        <v>1005519</v>
      </c>
      <c r="B5520" s="38" t="n">
        <v>46297</v>
      </c>
      <c r="C5520" s="39" t="s">
        <v>69</v>
      </c>
      <c r="D5520" s="39" t="s">
        <v>39</v>
      </c>
      <c r="E5520" s="40" t="n">
        <v>1.5</v>
      </c>
      <c r="F5520" s="41" t="n">
        <f aca="false">IF(A5520="","",INDEX(Assumptions!$B$16:$B$18,MATCH(C5520,Assumptions!$A$16:$A$18,0)))</f>
        <v>3</v>
      </c>
      <c r="G5520" s="42" t="n">
        <f aca="false">IF(A5520="","",WORKDAY(B5520,F5520))</f>
        <v>46302</v>
      </c>
    </row>
    <row r="5521" customFormat="false" ht="15" hidden="false" customHeight="false" outlineLevel="0" collapsed="false">
      <c r="A5521" s="37" t="n">
        <v>1005520</v>
      </c>
      <c r="B5521" s="38" t="n">
        <v>46297</v>
      </c>
      <c r="C5521" s="39" t="s">
        <v>70</v>
      </c>
      <c r="D5521" s="39" t="s">
        <v>35</v>
      </c>
      <c r="E5521" s="40" t="n">
        <v>3.2</v>
      </c>
      <c r="F5521" s="41" t="n">
        <f aca="false">IF(A5521="","",INDEX(Assumptions!$B$16:$B$18,MATCH(C5521,Assumptions!$A$16:$A$18,0)))</f>
        <v>5</v>
      </c>
      <c r="G5521" s="42" t="n">
        <f aca="false">IF(A5521="","",WORKDAY(B5521,F5521))</f>
        <v>46304</v>
      </c>
    </row>
    <row r="5522" customFormat="false" ht="15" hidden="false" customHeight="false" outlineLevel="0" collapsed="false">
      <c r="A5522" s="37" t="n">
        <v>1005521</v>
      </c>
      <c r="B5522" s="38" t="n">
        <v>46297</v>
      </c>
      <c r="C5522" s="39" t="s">
        <v>68</v>
      </c>
      <c r="D5522" s="39" t="s">
        <v>31</v>
      </c>
      <c r="E5522" s="40" t="n">
        <v>2.1</v>
      </c>
      <c r="F5522" s="41" t="n">
        <f aca="false">IF(A5522="","",INDEX(Assumptions!$B$16:$B$18,MATCH(C5522,Assumptions!$A$16:$A$18,0)))</f>
        <v>1</v>
      </c>
      <c r="G5522" s="42" t="n">
        <f aca="false">IF(A5522="","",WORKDAY(B5522,F5522))</f>
        <v>46300</v>
      </c>
    </row>
    <row r="5523" customFormat="false" ht="15" hidden="false" customHeight="false" outlineLevel="0" collapsed="false">
      <c r="A5523" s="37" t="n">
        <v>1005522</v>
      </c>
      <c r="B5523" s="38" t="n">
        <v>46297</v>
      </c>
      <c r="C5523" s="39" t="s">
        <v>68</v>
      </c>
      <c r="D5523" s="39" t="s">
        <v>39</v>
      </c>
      <c r="E5523" s="40" t="n">
        <v>0.6</v>
      </c>
      <c r="F5523" s="41" t="n">
        <f aca="false">IF(A5523="","",INDEX(Assumptions!$B$16:$B$18,MATCH(C5523,Assumptions!$A$16:$A$18,0)))</f>
        <v>1</v>
      </c>
      <c r="G5523" s="42" t="n">
        <f aca="false">IF(A5523="","",WORKDAY(B5523,F5523))</f>
        <v>46300</v>
      </c>
    </row>
    <row r="5524" customFormat="false" ht="15" hidden="false" customHeight="false" outlineLevel="0" collapsed="false">
      <c r="A5524" s="37" t="n">
        <v>1005523</v>
      </c>
      <c r="B5524" s="38" t="n">
        <v>46297</v>
      </c>
      <c r="C5524" s="39" t="s">
        <v>69</v>
      </c>
      <c r="D5524" s="39" t="s">
        <v>33</v>
      </c>
      <c r="E5524" s="40" t="n">
        <v>1.8</v>
      </c>
      <c r="F5524" s="41" t="n">
        <f aca="false">IF(A5524="","",INDEX(Assumptions!$B$16:$B$18,MATCH(C5524,Assumptions!$A$16:$A$18,0)))</f>
        <v>3</v>
      </c>
      <c r="G5524" s="42" t="n">
        <f aca="false">IF(A5524="","",WORKDAY(B5524,F5524))</f>
        <v>46302</v>
      </c>
    </row>
    <row r="5525" customFormat="false" ht="15" hidden="false" customHeight="false" outlineLevel="0" collapsed="false">
      <c r="A5525" s="37" t="n">
        <v>1005524</v>
      </c>
      <c r="B5525" s="38" t="n">
        <v>46297</v>
      </c>
      <c r="C5525" s="39" t="s">
        <v>70</v>
      </c>
      <c r="D5525" s="39" t="s">
        <v>37</v>
      </c>
      <c r="E5525" s="40" t="n">
        <v>1.3</v>
      </c>
      <c r="F5525" s="41" t="n">
        <f aca="false">IF(A5525="","",INDEX(Assumptions!$B$16:$B$18,MATCH(C5525,Assumptions!$A$16:$A$18,0)))</f>
        <v>5</v>
      </c>
      <c r="G5525" s="42" t="n">
        <f aca="false">IF(A5525="","",WORKDAY(B5525,F5525))</f>
        <v>46304</v>
      </c>
    </row>
    <row r="5526" customFormat="false" ht="15" hidden="false" customHeight="false" outlineLevel="0" collapsed="false">
      <c r="A5526" s="37" t="n">
        <v>1005525</v>
      </c>
      <c r="B5526" s="38" t="n">
        <v>46297</v>
      </c>
      <c r="C5526" s="39" t="s">
        <v>68</v>
      </c>
      <c r="D5526" s="39" t="s">
        <v>31</v>
      </c>
      <c r="E5526" s="40" t="n">
        <v>0.4</v>
      </c>
      <c r="F5526" s="41" t="n">
        <f aca="false">IF(A5526="","",INDEX(Assumptions!$B$16:$B$18,MATCH(C5526,Assumptions!$A$16:$A$18,0)))</f>
        <v>1</v>
      </c>
      <c r="G5526" s="42" t="n">
        <f aca="false">IF(A5526="","",WORKDAY(B5526,F5526))</f>
        <v>46300</v>
      </c>
    </row>
    <row r="5527" customFormat="false" ht="15" hidden="false" customHeight="false" outlineLevel="0" collapsed="false">
      <c r="A5527" s="37" t="n">
        <v>1005526</v>
      </c>
      <c r="B5527" s="38" t="n">
        <v>46297</v>
      </c>
      <c r="C5527" s="39" t="s">
        <v>69</v>
      </c>
      <c r="D5527" s="39" t="s">
        <v>37</v>
      </c>
      <c r="E5527" s="40" t="n">
        <v>3.1</v>
      </c>
      <c r="F5527" s="41" t="n">
        <f aca="false">IF(A5527="","",INDEX(Assumptions!$B$16:$B$18,MATCH(C5527,Assumptions!$A$16:$A$18,0)))</f>
        <v>3</v>
      </c>
      <c r="G5527" s="42" t="n">
        <f aca="false">IF(A5527="","",WORKDAY(B5527,F5527))</f>
        <v>46302</v>
      </c>
    </row>
    <row r="5528" customFormat="false" ht="15" hidden="false" customHeight="false" outlineLevel="0" collapsed="false">
      <c r="A5528" s="37" t="n">
        <v>1005527</v>
      </c>
      <c r="B5528" s="38" t="n">
        <v>46297</v>
      </c>
      <c r="C5528" s="39" t="s">
        <v>69</v>
      </c>
      <c r="D5528" s="39" t="s">
        <v>33</v>
      </c>
      <c r="E5528" s="40" t="n">
        <v>3.1</v>
      </c>
      <c r="F5528" s="41" t="n">
        <f aca="false">IF(A5528="","",INDEX(Assumptions!$B$16:$B$18,MATCH(C5528,Assumptions!$A$16:$A$18,0)))</f>
        <v>3</v>
      </c>
      <c r="G5528" s="42" t="n">
        <f aca="false">IF(A5528="","",WORKDAY(B5528,F5528))</f>
        <v>46302</v>
      </c>
    </row>
    <row r="5529" customFormat="false" ht="15" hidden="false" customHeight="false" outlineLevel="0" collapsed="false">
      <c r="A5529" s="37" t="n">
        <v>1005528</v>
      </c>
      <c r="B5529" s="38" t="n">
        <v>46297</v>
      </c>
      <c r="C5529" s="39" t="s">
        <v>69</v>
      </c>
      <c r="D5529" s="39" t="s">
        <v>31</v>
      </c>
      <c r="E5529" s="40" t="n">
        <v>6.9</v>
      </c>
      <c r="F5529" s="41" t="n">
        <f aca="false">IF(A5529="","",INDEX(Assumptions!$B$16:$B$18,MATCH(C5529,Assumptions!$A$16:$A$18,0)))</f>
        <v>3</v>
      </c>
      <c r="G5529" s="42" t="n">
        <f aca="false">IF(A5529="","",WORKDAY(B5529,F5529))</f>
        <v>46302</v>
      </c>
    </row>
    <row r="5530" customFormat="false" ht="15" hidden="false" customHeight="false" outlineLevel="0" collapsed="false">
      <c r="A5530" s="37" t="n">
        <v>1005529</v>
      </c>
      <c r="B5530" s="38" t="n">
        <v>46297</v>
      </c>
      <c r="C5530" s="39" t="s">
        <v>69</v>
      </c>
      <c r="D5530" s="39" t="s">
        <v>35</v>
      </c>
      <c r="E5530" s="40" t="n">
        <v>1.2</v>
      </c>
      <c r="F5530" s="41" t="n">
        <f aca="false">IF(A5530="","",INDEX(Assumptions!$B$16:$B$18,MATCH(C5530,Assumptions!$A$16:$A$18,0)))</f>
        <v>3</v>
      </c>
      <c r="G5530" s="42" t="n">
        <f aca="false">IF(A5530="","",WORKDAY(B5530,F5530))</f>
        <v>46302</v>
      </c>
    </row>
    <row r="5531" customFormat="false" ht="15" hidden="false" customHeight="false" outlineLevel="0" collapsed="false">
      <c r="A5531" s="37" t="n">
        <v>1005530</v>
      </c>
      <c r="B5531" s="38" t="n">
        <v>46297</v>
      </c>
      <c r="C5531" s="39" t="s">
        <v>69</v>
      </c>
      <c r="D5531" s="39" t="s">
        <v>31</v>
      </c>
      <c r="E5531" s="40" t="n">
        <v>1.4</v>
      </c>
      <c r="F5531" s="41" t="n">
        <f aca="false">IF(A5531="","",INDEX(Assumptions!$B$16:$B$18,MATCH(C5531,Assumptions!$A$16:$A$18,0)))</f>
        <v>3</v>
      </c>
      <c r="G5531" s="42" t="n">
        <f aca="false">IF(A5531="","",WORKDAY(B5531,F5531))</f>
        <v>46302</v>
      </c>
    </row>
    <row r="5532" customFormat="false" ht="15" hidden="false" customHeight="false" outlineLevel="0" collapsed="false">
      <c r="A5532" s="37" t="n">
        <v>1005531</v>
      </c>
      <c r="B5532" s="38" t="n">
        <v>46297</v>
      </c>
      <c r="C5532" s="39" t="s">
        <v>69</v>
      </c>
      <c r="D5532" s="39" t="s">
        <v>31</v>
      </c>
      <c r="E5532" s="40" t="n">
        <v>1</v>
      </c>
      <c r="F5532" s="41" t="n">
        <f aca="false">IF(A5532="","",INDEX(Assumptions!$B$16:$B$18,MATCH(C5532,Assumptions!$A$16:$A$18,0)))</f>
        <v>3</v>
      </c>
      <c r="G5532" s="42" t="n">
        <f aca="false">IF(A5532="","",WORKDAY(B5532,F5532))</f>
        <v>46302</v>
      </c>
    </row>
    <row r="5533" customFormat="false" ht="15" hidden="false" customHeight="false" outlineLevel="0" collapsed="false">
      <c r="A5533" s="37" t="n">
        <v>1005532</v>
      </c>
      <c r="B5533" s="38" t="n">
        <v>46297</v>
      </c>
      <c r="C5533" s="39" t="s">
        <v>69</v>
      </c>
      <c r="D5533" s="39" t="s">
        <v>35</v>
      </c>
      <c r="E5533" s="40" t="n">
        <v>9.6</v>
      </c>
      <c r="F5533" s="41" t="n">
        <f aca="false">IF(A5533="","",INDEX(Assumptions!$B$16:$B$18,MATCH(C5533,Assumptions!$A$16:$A$18,0)))</f>
        <v>3</v>
      </c>
      <c r="G5533" s="42" t="n">
        <f aca="false">IF(A5533="","",WORKDAY(B5533,F5533))</f>
        <v>46302</v>
      </c>
    </row>
    <row r="5534" customFormat="false" ht="15" hidden="false" customHeight="false" outlineLevel="0" collapsed="false">
      <c r="A5534" s="37" t="n">
        <v>1005533</v>
      </c>
      <c r="B5534" s="38" t="n">
        <v>46297</v>
      </c>
      <c r="C5534" s="39" t="s">
        <v>69</v>
      </c>
      <c r="D5534" s="39" t="s">
        <v>37</v>
      </c>
      <c r="E5534" s="40" t="n">
        <v>3.3</v>
      </c>
      <c r="F5534" s="41" t="n">
        <f aca="false">IF(A5534="","",INDEX(Assumptions!$B$16:$B$18,MATCH(C5534,Assumptions!$A$16:$A$18,0)))</f>
        <v>3</v>
      </c>
      <c r="G5534" s="42" t="n">
        <f aca="false">IF(A5534="","",WORKDAY(B5534,F5534))</f>
        <v>46302</v>
      </c>
    </row>
    <row r="5535" customFormat="false" ht="15" hidden="false" customHeight="false" outlineLevel="0" collapsed="false">
      <c r="A5535" s="37" t="n">
        <v>1005534</v>
      </c>
      <c r="B5535" s="38" t="n">
        <v>46297</v>
      </c>
      <c r="C5535" s="39" t="s">
        <v>69</v>
      </c>
      <c r="D5535" s="39" t="s">
        <v>31</v>
      </c>
      <c r="E5535" s="40" t="n">
        <v>0.6</v>
      </c>
      <c r="F5535" s="41" t="n">
        <f aca="false">IF(A5535="","",INDEX(Assumptions!$B$16:$B$18,MATCH(C5535,Assumptions!$A$16:$A$18,0)))</f>
        <v>3</v>
      </c>
      <c r="G5535" s="42" t="n">
        <f aca="false">IF(A5535="","",WORKDAY(B5535,F5535))</f>
        <v>46302</v>
      </c>
    </row>
    <row r="5536" customFormat="false" ht="15" hidden="false" customHeight="false" outlineLevel="0" collapsed="false">
      <c r="A5536" s="37" t="n">
        <v>1005535</v>
      </c>
      <c r="B5536" s="38" t="n">
        <v>46297</v>
      </c>
      <c r="C5536" s="39" t="s">
        <v>69</v>
      </c>
      <c r="D5536" s="39" t="s">
        <v>31</v>
      </c>
      <c r="E5536" s="40" t="n">
        <v>5.4</v>
      </c>
      <c r="F5536" s="41" t="n">
        <f aca="false">IF(A5536="","",INDEX(Assumptions!$B$16:$B$18,MATCH(C5536,Assumptions!$A$16:$A$18,0)))</f>
        <v>3</v>
      </c>
      <c r="G5536" s="42" t="n">
        <f aca="false">IF(A5536="","",WORKDAY(B5536,F5536))</f>
        <v>46302</v>
      </c>
    </row>
    <row r="5537" customFormat="false" ht="15" hidden="false" customHeight="false" outlineLevel="0" collapsed="false">
      <c r="A5537" s="37" t="n">
        <v>1005536</v>
      </c>
      <c r="B5537" s="38" t="n">
        <v>46297</v>
      </c>
      <c r="C5537" s="39" t="s">
        <v>69</v>
      </c>
      <c r="D5537" s="39" t="s">
        <v>37</v>
      </c>
      <c r="E5537" s="40" t="n">
        <v>4.3</v>
      </c>
      <c r="F5537" s="41" t="n">
        <f aca="false">IF(A5537="","",INDEX(Assumptions!$B$16:$B$18,MATCH(C5537,Assumptions!$A$16:$A$18,0)))</f>
        <v>3</v>
      </c>
      <c r="G5537" s="42" t="n">
        <f aca="false">IF(A5537="","",WORKDAY(B5537,F5537))</f>
        <v>46302</v>
      </c>
    </row>
    <row r="5538" customFormat="false" ht="15" hidden="false" customHeight="false" outlineLevel="0" collapsed="false">
      <c r="A5538" s="37" t="n">
        <v>1005537</v>
      </c>
      <c r="B5538" s="38" t="n">
        <v>46297</v>
      </c>
      <c r="C5538" s="39" t="s">
        <v>70</v>
      </c>
      <c r="D5538" s="39" t="s">
        <v>33</v>
      </c>
      <c r="E5538" s="40" t="n">
        <v>8.2</v>
      </c>
      <c r="F5538" s="41" t="n">
        <f aca="false">IF(A5538="","",INDEX(Assumptions!$B$16:$B$18,MATCH(C5538,Assumptions!$A$16:$A$18,0)))</f>
        <v>5</v>
      </c>
      <c r="G5538" s="42" t="n">
        <f aca="false">IF(A5538="","",WORKDAY(B5538,F5538))</f>
        <v>46304</v>
      </c>
    </row>
    <row r="5539" customFormat="false" ht="15" hidden="false" customHeight="false" outlineLevel="0" collapsed="false">
      <c r="A5539" s="37" t="n">
        <v>1005538</v>
      </c>
      <c r="B5539" s="38" t="n">
        <v>46297</v>
      </c>
      <c r="C5539" s="39" t="s">
        <v>69</v>
      </c>
      <c r="D5539" s="39" t="s">
        <v>31</v>
      </c>
      <c r="E5539" s="40" t="n">
        <v>1.5</v>
      </c>
      <c r="F5539" s="41" t="n">
        <f aca="false">IF(A5539="","",INDEX(Assumptions!$B$16:$B$18,MATCH(C5539,Assumptions!$A$16:$A$18,0)))</f>
        <v>3</v>
      </c>
      <c r="G5539" s="42" t="n">
        <f aca="false">IF(A5539="","",WORKDAY(B5539,F5539))</f>
        <v>46302</v>
      </c>
    </row>
    <row r="5540" customFormat="false" ht="15" hidden="false" customHeight="false" outlineLevel="0" collapsed="false">
      <c r="A5540" s="37" t="n">
        <v>1005539</v>
      </c>
      <c r="B5540" s="38" t="n">
        <v>46297</v>
      </c>
      <c r="C5540" s="39" t="s">
        <v>69</v>
      </c>
      <c r="D5540" s="39" t="s">
        <v>37</v>
      </c>
      <c r="E5540" s="40" t="n">
        <v>2.3</v>
      </c>
      <c r="F5540" s="41" t="n">
        <f aca="false">IF(A5540="","",INDEX(Assumptions!$B$16:$B$18,MATCH(C5540,Assumptions!$A$16:$A$18,0)))</f>
        <v>3</v>
      </c>
      <c r="G5540" s="42" t="n">
        <f aca="false">IF(A5540="","",WORKDAY(B5540,F5540))</f>
        <v>46302</v>
      </c>
    </row>
    <row r="5541" customFormat="false" ht="15" hidden="false" customHeight="false" outlineLevel="0" collapsed="false">
      <c r="A5541" s="37" t="n">
        <v>1005540</v>
      </c>
      <c r="B5541" s="38" t="n">
        <v>46297</v>
      </c>
      <c r="C5541" s="39" t="s">
        <v>69</v>
      </c>
      <c r="D5541" s="39" t="s">
        <v>33</v>
      </c>
      <c r="E5541" s="40" t="n">
        <v>2.6</v>
      </c>
      <c r="F5541" s="41" t="n">
        <f aca="false">IF(A5541="","",INDEX(Assumptions!$B$16:$B$18,MATCH(C5541,Assumptions!$A$16:$A$18,0)))</f>
        <v>3</v>
      </c>
      <c r="G5541" s="42" t="n">
        <f aca="false">IF(A5541="","",WORKDAY(B5541,F5541))</f>
        <v>46302</v>
      </c>
    </row>
    <row r="5542" customFormat="false" ht="15" hidden="false" customHeight="false" outlineLevel="0" collapsed="false">
      <c r="A5542" s="37" t="n">
        <v>1005541</v>
      </c>
      <c r="B5542" s="38" t="n">
        <v>46297</v>
      </c>
      <c r="C5542" s="39" t="s">
        <v>70</v>
      </c>
      <c r="D5542" s="39" t="s">
        <v>37</v>
      </c>
      <c r="E5542" s="40" t="n">
        <v>1.4</v>
      </c>
      <c r="F5542" s="41" t="n">
        <f aca="false">IF(A5542="","",INDEX(Assumptions!$B$16:$B$18,MATCH(C5542,Assumptions!$A$16:$A$18,0)))</f>
        <v>5</v>
      </c>
      <c r="G5542" s="42" t="n">
        <f aca="false">IF(A5542="","",WORKDAY(B5542,F5542))</f>
        <v>46304</v>
      </c>
    </row>
    <row r="5543" customFormat="false" ht="15" hidden="false" customHeight="false" outlineLevel="0" collapsed="false">
      <c r="A5543" s="37" t="n">
        <v>1005542</v>
      </c>
      <c r="B5543" s="38" t="n">
        <v>46297</v>
      </c>
      <c r="C5543" s="39" t="s">
        <v>69</v>
      </c>
      <c r="D5543" s="39" t="s">
        <v>33</v>
      </c>
      <c r="E5543" s="40" t="n">
        <v>4.8</v>
      </c>
      <c r="F5543" s="41" t="n">
        <f aca="false">IF(A5543="","",INDEX(Assumptions!$B$16:$B$18,MATCH(C5543,Assumptions!$A$16:$A$18,0)))</f>
        <v>3</v>
      </c>
      <c r="G5543" s="42" t="n">
        <f aca="false">IF(A5543="","",WORKDAY(B5543,F5543))</f>
        <v>46302</v>
      </c>
    </row>
    <row r="5544" customFormat="false" ht="15" hidden="false" customHeight="false" outlineLevel="0" collapsed="false">
      <c r="A5544" s="37" t="n">
        <v>1005543</v>
      </c>
      <c r="B5544" s="38" t="n">
        <v>46297</v>
      </c>
      <c r="C5544" s="39" t="s">
        <v>69</v>
      </c>
      <c r="D5544" s="39" t="s">
        <v>39</v>
      </c>
      <c r="E5544" s="40" t="n">
        <v>4.7</v>
      </c>
      <c r="F5544" s="41" t="n">
        <f aca="false">IF(A5544="","",INDEX(Assumptions!$B$16:$B$18,MATCH(C5544,Assumptions!$A$16:$A$18,0)))</f>
        <v>3</v>
      </c>
      <c r="G5544" s="42" t="n">
        <f aca="false">IF(A5544="","",WORKDAY(B5544,F5544))</f>
        <v>46302</v>
      </c>
    </row>
    <row r="5545" customFormat="false" ht="15" hidden="false" customHeight="false" outlineLevel="0" collapsed="false">
      <c r="A5545" s="37" t="n">
        <v>1005544</v>
      </c>
      <c r="B5545" s="38" t="n">
        <v>46297</v>
      </c>
      <c r="C5545" s="39" t="s">
        <v>68</v>
      </c>
      <c r="D5545" s="39" t="s">
        <v>39</v>
      </c>
      <c r="E5545" s="40" t="n">
        <v>1.6</v>
      </c>
      <c r="F5545" s="41" t="n">
        <f aca="false">IF(A5545="","",INDEX(Assumptions!$B$16:$B$18,MATCH(C5545,Assumptions!$A$16:$A$18,0)))</f>
        <v>1</v>
      </c>
      <c r="G5545" s="42" t="n">
        <f aca="false">IF(A5545="","",WORKDAY(B5545,F5545))</f>
        <v>46300</v>
      </c>
    </row>
    <row r="5546" customFormat="false" ht="15" hidden="false" customHeight="false" outlineLevel="0" collapsed="false">
      <c r="A5546" s="37" t="n">
        <v>1005545</v>
      </c>
      <c r="B5546" s="38" t="n">
        <v>46297</v>
      </c>
      <c r="C5546" s="39" t="s">
        <v>69</v>
      </c>
      <c r="D5546" s="39" t="s">
        <v>33</v>
      </c>
      <c r="E5546" s="40" t="n">
        <v>1.1</v>
      </c>
      <c r="F5546" s="41" t="n">
        <f aca="false">IF(A5546="","",INDEX(Assumptions!$B$16:$B$18,MATCH(C5546,Assumptions!$A$16:$A$18,0)))</f>
        <v>3</v>
      </c>
      <c r="G5546" s="42" t="n">
        <f aca="false">IF(A5546="","",WORKDAY(B5546,F5546))</f>
        <v>46302</v>
      </c>
    </row>
    <row r="5547" customFormat="false" ht="15" hidden="false" customHeight="false" outlineLevel="0" collapsed="false">
      <c r="A5547" s="37" t="n">
        <v>1005546</v>
      </c>
      <c r="B5547" s="38" t="n">
        <v>46297</v>
      </c>
      <c r="C5547" s="39" t="s">
        <v>69</v>
      </c>
      <c r="D5547" s="39" t="s">
        <v>37</v>
      </c>
      <c r="E5547" s="40" t="n">
        <v>2</v>
      </c>
      <c r="F5547" s="41" t="n">
        <f aca="false">IF(A5547="","",INDEX(Assumptions!$B$16:$B$18,MATCH(C5547,Assumptions!$A$16:$A$18,0)))</f>
        <v>3</v>
      </c>
      <c r="G5547" s="42" t="n">
        <f aca="false">IF(A5547="","",WORKDAY(B5547,F5547))</f>
        <v>46302</v>
      </c>
    </row>
    <row r="5548" customFormat="false" ht="15" hidden="false" customHeight="false" outlineLevel="0" collapsed="false">
      <c r="A5548" s="37" t="n">
        <v>1005547</v>
      </c>
      <c r="B5548" s="38" t="n">
        <v>46297</v>
      </c>
      <c r="C5548" s="39" t="s">
        <v>69</v>
      </c>
      <c r="D5548" s="39" t="s">
        <v>39</v>
      </c>
      <c r="E5548" s="40" t="n">
        <v>1</v>
      </c>
      <c r="F5548" s="41" t="n">
        <f aca="false">IF(A5548="","",INDEX(Assumptions!$B$16:$B$18,MATCH(C5548,Assumptions!$A$16:$A$18,0)))</f>
        <v>3</v>
      </c>
      <c r="G5548" s="42" t="n">
        <f aca="false">IF(A5548="","",WORKDAY(B5548,F5548))</f>
        <v>46302</v>
      </c>
    </row>
    <row r="5549" customFormat="false" ht="15" hidden="false" customHeight="false" outlineLevel="0" collapsed="false">
      <c r="A5549" s="37" t="n">
        <v>1005548</v>
      </c>
      <c r="B5549" s="38" t="n">
        <v>46297</v>
      </c>
      <c r="C5549" s="39" t="s">
        <v>70</v>
      </c>
      <c r="D5549" s="39" t="s">
        <v>35</v>
      </c>
      <c r="E5549" s="40" t="n">
        <v>6.8</v>
      </c>
      <c r="F5549" s="41" t="n">
        <f aca="false">IF(A5549="","",INDEX(Assumptions!$B$16:$B$18,MATCH(C5549,Assumptions!$A$16:$A$18,0)))</f>
        <v>5</v>
      </c>
      <c r="G5549" s="42" t="n">
        <f aca="false">IF(A5549="","",WORKDAY(B5549,F5549))</f>
        <v>46304</v>
      </c>
    </row>
    <row r="5550" customFormat="false" ht="15" hidden="false" customHeight="false" outlineLevel="0" collapsed="false">
      <c r="A5550" s="37" t="n">
        <v>1005549</v>
      </c>
      <c r="B5550" s="38" t="n">
        <v>46297</v>
      </c>
      <c r="C5550" s="39" t="s">
        <v>70</v>
      </c>
      <c r="D5550" s="39" t="s">
        <v>39</v>
      </c>
      <c r="E5550" s="40" t="n">
        <v>1.5</v>
      </c>
      <c r="F5550" s="41" t="n">
        <f aca="false">IF(A5550="","",INDEX(Assumptions!$B$16:$B$18,MATCH(C5550,Assumptions!$A$16:$A$18,0)))</f>
        <v>5</v>
      </c>
      <c r="G5550" s="42" t="n">
        <f aca="false">IF(A5550="","",WORKDAY(B5550,F5550))</f>
        <v>46304</v>
      </c>
    </row>
    <row r="5551" customFormat="false" ht="15" hidden="false" customHeight="false" outlineLevel="0" collapsed="false">
      <c r="A5551" s="37" t="n">
        <v>1005550</v>
      </c>
      <c r="B5551" s="38" t="n">
        <v>46297</v>
      </c>
      <c r="C5551" s="39" t="s">
        <v>69</v>
      </c>
      <c r="D5551" s="39" t="s">
        <v>39</v>
      </c>
      <c r="E5551" s="40" t="n">
        <v>1</v>
      </c>
      <c r="F5551" s="41" t="n">
        <f aca="false">IF(A5551="","",INDEX(Assumptions!$B$16:$B$18,MATCH(C5551,Assumptions!$A$16:$A$18,0)))</f>
        <v>3</v>
      </c>
      <c r="G5551" s="42" t="n">
        <f aca="false">IF(A5551="","",WORKDAY(B5551,F5551))</f>
        <v>46302</v>
      </c>
    </row>
    <row r="5552" customFormat="false" ht="15" hidden="false" customHeight="false" outlineLevel="0" collapsed="false">
      <c r="A5552" s="37" t="n">
        <v>1005551</v>
      </c>
      <c r="B5552" s="38" t="n">
        <v>46297</v>
      </c>
      <c r="C5552" s="39" t="s">
        <v>68</v>
      </c>
      <c r="D5552" s="39" t="s">
        <v>37</v>
      </c>
      <c r="E5552" s="40" t="n">
        <v>1.2</v>
      </c>
      <c r="F5552" s="41" t="n">
        <f aca="false">IF(A5552="","",INDEX(Assumptions!$B$16:$B$18,MATCH(C5552,Assumptions!$A$16:$A$18,0)))</f>
        <v>1</v>
      </c>
      <c r="G5552" s="42" t="n">
        <f aca="false">IF(A5552="","",WORKDAY(B5552,F5552))</f>
        <v>46300</v>
      </c>
    </row>
    <row r="5553" customFormat="false" ht="15" hidden="false" customHeight="false" outlineLevel="0" collapsed="false">
      <c r="A5553" s="37" t="n">
        <v>1005552</v>
      </c>
      <c r="B5553" s="38" t="n">
        <v>46297</v>
      </c>
      <c r="C5553" s="39" t="s">
        <v>70</v>
      </c>
      <c r="D5553" s="39" t="s">
        <v>35</v>
      </c>
      <c r="E5553" s="40" t="n">
        <v>0.4</v>
      </c>
      <c r="F5553" s="41" t="n">
        <f aca="false">IF(A5553="","",INDEX(Assumptions!$B$16:$B$18,MATCH(C5553,Assumptions!$A$16:$A$18,0)))</f>
        <v>5</v>
      </c>
      <c r="G5553" s="42" t="n">
        <f aca="false">IF(A5553="","",WORKDAY(B5553,F5553))</f>
        <v>46304</v>
      </c>
    </row>
    <row r="5554" customFormat="false" ht="15" hidden="false" customHeight="false" outlineLevel="0" collapsed="false">
      <c r="A5554" s="37" t="n">
        <v>1005553</v>
      </c>
      <c r="B5554" s="38" t="n">
        <v>46297</v>
      </c>
      <c r="C5554" s="39" t="s">
        <v>68</v>
      </c>
      <c r="D5554" s="39" t="s">
        <v>39</v>
      </c>
      <c r="E5554" s="40" t="n">
        <v>2.9</v>
      </c>
      <c r="F5554" s="41" t="n">
        <f aca="false">IF(A5554="","",INDEX(Assumptions!$B$16:$B$18,MATCH(C5554,Assumptions!$A$16:$A$18,0)))</f>
        <v>1</v>
      </c>
      <c r="G5554" s="42" t="n">
        <f aca="false">IF(A5554="","",WORKDAY(B5554,F5554))</f>
        <v>46300</v>
      </c>
    </row>
    <row r="5555" customFormat="false" ht="15" hidden="false" customHeight="false" outlineLevel="0" collapsed="false">
      <c r="A5555" s="37" t="n">
        <v>1005554</v>
      </c>
      <c r="B5555" s="38" t="n">
        <v>46297</v>
      </c>
      <c r="C5555" s="39" t="s">
        <v>69</v>
      </c>
      <c r="D5555" s="39" t="s">
        <v>35</v>
      </c>
      <c r="E5555" s="40" t="n">
        <v>0.8</v>
      </c>
      <c r="F5555" s="41" t="n">
        <f aca="false">IF(A5555="","",INDEX(Assumptions!$B$16:$B$18,MATCH(C5555,Assumptions!$A$16:$A$18,0)))</f>
        <v>3</v>
      </c>
      <c r="G5555" s="42" t="n">
        <f aca="false">IF(A5555="","",WORKDAY(B5555,F5555))</f>
        <v>46302</v>
      </c>
    </row>
    <row r="5556" customFormat="false" ht="15" hidden="false" customHeight="false" outlineLevel="0" collapsed="false">
      <c r="A5556" s="37" t="n">
        <v>1005555</v>
      </c>
      <c r="B5556" s="38" t="n">
        <v>46297</v>
      </c>
      <c r="C5556" s="39" t="s">
        <v>68</v>
      </c>
      <c r="D5556" s="39" t="s">
        <v>35</v>
      </c>
      <c r="E5556" s="40" t="n">
        <v>1.5</v>
      </c>
      <c r="F5556" s="41" t="n">
        <f aca="false">IF(A5556="","",INDEX(Assumptions!$B$16:$B$18,MATCH(C5556,Assumptions!$A$16:$A$18,0)))</f>
        <v>1</v>
      </c>
      <c r="G5556" s="42" t="n">
        <f aca="false">IF(A5556="","",WORKDAY(B5556,F5556))</f>
        <v>46300</v>
      </c>
    </row>
    <row r="5557" customFormat="false" ht="15" hidden="false" customHeight="false" outlineLevel="0" collapsed="false">
      <c r="A5557" s="37" t="n">
        <v>1005556</v>
      </c>
      <c r="B5557" s="38" t="n">
        <v>46297</v>
      </c>
      <c r="C5557" s="39" t="s">
        <v>69</v>
      </c>
      <c r="D5557" s="39" t="s">
        <v>31</v>
      </c>
      <c r="E5557" s="40" t="n">
        <v>2.3</v>
      </c>
      <c r="F5557" s="41" t="n">
        <f aca="false">IF(A5557="","",INDEX(Assumptions!$B$16:$B$18,MATCH(C5557,Assumptions!$A$16:$A$18,0)))</f>
        <v>3</v>
      </c>
      <c r="G5557" s="42" t="n">
        <f aca="false">IF(A5557="","",WORKDAY(B5557,F5557))</f>
        <v>46302</v>
      </c>
    </row>
    <row r="5558" customFormat="false" ht="15" hidden="false" customHeight="false" outlineLevel="0" collapsed="false">
      <c r="A5558" s="37" t="n">
        <v>1005557</v>
      </c>
      <c r="B5558" s="38" t="n">
        <v>46297</v>
      </c>
      <c r="C5558" s="39" t="s">
        <v>69</v>
      </c>
      <c r="D5558" s="39" t="s">
        <v>31</v>
      </c>
      <c r="E5558" s="40" t="n">
        <v>1.3</v>
      </c>
      <c r="F5558" s="41" t="n">
        <f aca="false">IF(A5558="","",INDEX(Assumptions!$B$16:$B$18,MATCH(C5558,Assumptions!$A$16:$A$18,0)))</f>
        <v>3</v>
      </c>
      <c r="G5558" s="42" t="n">
        <f aca="false">IF(A5558="","",WORKDAY(B5558,F5558))</f>
        <v>46302</v>
      </c>
    </row>
    <row r="5559" customFormat="false" ht="15" hidden="false" customHeight="false" outlineLevel="0" collapsed="false">
      <c r="A5559" s="37" t="n">
        <v>1005558</v>
      </c>
      <c r="B5559" s="38" t="n">
        <v>46297</v>
      </c>
      <c r="C5559" s="39" t="s">
        <v>70</v>
      </c>
      <c r="D5559" s="39" t="s">
        <v>33</v>
      </c>
      <c r="E5559" s="40" t="n">
        <v>4.9</v>
      </c>
      <c r="F5559" s="41" t="n">
        <f aca="false">IF(A5559="","",INDEX(Assumptions!$B$16:$B$18,MATCH(C5559,Assumptions!$A$16:$A$18,0)))</f>
        <v>5</v>
      </c>
      <c r="G5559" s="42" t="n">
        <f aca="false">IF(A5559="","",WORKDAY(B5559,F5559))</f>
        <v>46304</v>
      </c>
    </row>
    <row r="5560" customFormat="false" ht="15" hidden="false" customHeight="false" outlineLevel="0" collapsed="false">
      <c r="A5560" s="37" t="n">
        <v>1005559</v>
      </c>
      <c r="B5560" s="38" t="n">
        <v>46297</v>
      </c>
      <c r="C5560" s="39" t="s">
        <v>70</v>
      </c>
      <c r="D5560" s="39" t="s">
        <v>39</v>
      </c>
      <c r="E5560" s="40" t="n">
        <v>4.2</v>
      </c>
      <c r="F5560" s="41" t="n">
        <f aca="false">IF(A5560="","",INDEX(Assumptions!$B$16:$B$18,MATCH(C5560,Assumptions!$A$16:$A$18,0)))</f>
        <v>5</v>
      </c>
      <c r="G5560" s="42" t="n">
        <f aca="false">IF(A5560="","",WORKDAY(B5560,F5560))</f>
        <v>46304</v>
      </c>
    </row>
    <row r="5561" customFormat="false" ht="15" hidden="false" customHeight="false" outlineLevel="0" collapsed="false">
      <c r="A5561" s="37" t="n">
        <v>1005560</v>
      </c>
      <c r="B5561" s="38" t="n">
        <v>46297</v>
      </c>
      <c r="C5561" s="39" t="s">
        <v>68</v>
      </c>
      <c r="D5561" s="39" t="s">
        <v>31</v>
      </c>
      <c r="E5561" s="40" t="n">
        <v>1.3</v>
      </c>
      <c r="F5561" s="41" t="n">
        <f aca="false">IF(A5561="","",INDEX(Assumptions!$B$16:$B$18,MATCH(C5561,Assumptions!$A$16:$A$18,0)))</f>
        <v>1</v>
      </c>
      <c r="G5561" s="42" t="n">
        <f aca="false">IF(A5561="","",WORKDAY(B5561,F5561))</f>
        <v>46300</v>
      </c>
    </row>
    <row r="5562" customFormat="false" ht="15" hidden="false" customHeight="false" outlineLevel="0" collapsed="false">
      <c r="A5562" s="37" t="n">
        <v>1005561</v>
      </c>
      <c r="B5562" s="38" t="n">
        <v>46297</v>
      </c>
      <c r="C5562" s="39" t="s">
        <v>70</v>
      </c>
      <c r="D5562" s="39" t="s">
        <v>39</v>
      </c>
      <c r="E5562" s="40" t="n">
        <v>3.4</v>
      </c>
      <c r="F5562" s="41" t="n">
        <f aca="false">IF(A5562="","",INDEX(Assumptions!$B$16:$B$18,MATCH(C5562,Assumptions!$A$16:$A$18,0)))</f>
        <v>5</v>
      </c>
      <c r="G5562" s="42" t="n">
        <f aca="false">IF(A5562="","",WORKDAY(B5562,F5562))</f>
        <v>46304</v>
      </c>
    </row>
    <row r="5563" customFormat="false" ht="15" hidden="false" customHeight="false" outlineLevel="0" collapsed="false">
      <c r="A5563" s="37" t="n">
        <v>1005562</v>
      </c>
      <c r="B5563" s="38" t="n">
        <v>46297</v>
      </c>
      <c r="C5563" s="39" t="s">
        <v>69</v>
      </c>
      <c r="D5563" s="39" t="s">
        <v>39</v>
      </c>
      <c r="E5563" s="40" t="n">
        <v>2.4</v>
      </c>
      <c r="F5563" s="41" t="n">
        <f aca="false">IF(A5563="","",INDEX(Assumptions!$B$16:$B$18,MATCH(C5563,Assumptions!$A$16:$A$18,0)))</f>
        <v>3</v>
      </c>
      <c r="G5563" s="42" t="n">
        <f aca="false">IF(A5563="","",WORKDAY(B5563,F5563))</f>
        <v>46302</v>
      </c>
    </row>
    <row r="5564" customFormat="false" ht="15" hidden="false" customHeight="false" outlineLevel="0" collapsed="false">
      <c r="A5564" s="37" t="n">
        <v>1005563</v>
      </c>
      <c r="B5564" s="38" t="n">
        <v>46297</v>
      </c>
      <c r="C5564" s="39" t="s">
        <v>69</v>
      </c>
      <c r="D5564" s="39" t="s">
        <v>31</v>
      </c>
      <c r="E5564" s="40" t="n">
        <v>0.9</v>
      </c>
      <c r="F5564" s="41" t="n">
        <f aca="false">IF(A5564="","",INDEX(Assumptions!$B$16:$B$18,MATCH(C5564,Assumptions!$A$16:$A$18,0)))</f>
        <v>3</v>
      </c>
      <c r="G5564" s="42" t="n">
        <f aca="false">IF(A5564="","",WORKDAY(B5564,F5564))</f>
        <v>46302</v>
      </c>
    </row>
    <row r="5565" customFormat="false" ht="15" hidden="false" customHeight="false" outlineLevel="0" collapsed="false">
      <c r="A5565" s="37" t="n">
        <v>1005564</v>
      </c>
      <c r="B5565" s="38" t="n">
        <v>46297</v>
      </c>
      <c r="C5565" s="39" t="s">
        <v>69</v>
      </c>
      <c r="D5565" s="39" t="s">
        <v>39</v>
      </c>
      <c r="E5565" s="40" t="n">
        <v>1.5</v>
      </c>
      <c r="F5565" s="41" t="n">
        <f aca="false">IF(A5565="","",INDEX(Assumptions!$B$16:$B$18,MATCH(C5565,Assumptions!$A$16:$A$18,0)))</f>
        <v>3</v>
      </c>
      <c r="G5565" s="42" t="n">
        <f aca="false">IF(A5565="","",WORKDAY(B5565,F5565))</f>
        <v>46302</v>
      </c>
    </row>
    <row r="5566" customFormat="false" ht="15" hidden="false" customHeight="false" outlineLevel="0" collapsed="false">
      <c r="A5566" s="37" t="n">
        <v>1005565</v>
      </c>
      <c r="B5566" s="38" t="n">
        <v>46297</v>
      </c>
      <c r="C5566" s="39" t="s">
        <v>68</v>
      </c>
      <c r="D5566" s="39" t="s">
        <v>39</v>
      </c>
      <c r="E5566" s="40" t="n">
        <v>0.3</v>
      </c>
      <c r="F5566" s="41" t="n">
        <f aca="false">IF(A5566="","",INDEX(Assumptions!$B$16:$B$18,MATCH(C5566,Assumptions!$A$16:$A$18,0)))</f>
        <v>1</v>
      </c>
      <c r="G5566" s="42" t="n">
        <f aca="false">IF(A5566="","",WORKDAY(B5566,F5566))</f>
        <v>46300</v>
      </c>
    </row>
    <row r="5567" customFormat="false" ht="15" hidden="false" customHeight="false" outlineLevel="0" collapsed="false">
      <c r="A5567" s="37" t="n">
        <v>1005566</v>
      </c>
      <c r="B5567" s="38" t="n">
        <v>46297</v>
      </c>
      <c r="C5567" s="39" t="s">
        <v>70</v>
      </c>
      <c r="D5567" s="39" t="s">
        <v>39</v>
      </c>
      <c r="E5567" s="40" t="n">
        <v>0.9</v>
      </c>
      <c r="F5567" s="41" t="n">
        <f aca="false">IF(A5567="","",INDEX(Assumptions!$B$16:$B$18,MATCH(C5567,Assumptions!$A$16:$A$18,0)))</f>
        <v>5</v>
      </c>
      <c r="G5567" s="42" t="n">
        <f aca="false">IF(A5567="","",WORKDAY(B5567,F5567))</f>
        <v>46304</v>
      </c>
    </row>
    <row r="5568" customFormat="false" ht="15" hidden="false" customHeight="false" outlineLevel="0" collapsed="false">
      <c r="A5568" s="37" t="n">
        <v>1005567</v>
      </c>
      <c r="B5568" s="38" t="n">
        <v>46297</v>
      </c>
      <c r="C5568" s="39" t="s">
        <v>70</v>
      </c>
      <c r="D5568" s="39" t="s">
        <v>33</v>
      </c>
      <c r="E5568" s="40" t="n">
        <v>3</v>
      </c>
      <c r="F5568" s="41" t="n">
        <f aca="false">IF(A5568="","",INDEX(Assumptions!$B$16:$B$18,MATCH(C5568,Assumptions!$A$16:$A$18,0)))</f>
        <v>5</v>
      </c>
      <c r="G5568" s="42" t="n">
        <f aca="false">IF(A5568="","",WORKDAY(B5568,F5568))</f>
        <v>46304</v>
      </c>
    </row>
    <row r="5569" customFormat="false" ht="15" hidden="false" customHeight="false" outlineLevel="0" collapsed="false">
      <c r="A5569" s="37" t="n">
        <v>1005568</v>
      </c>
      <c r="B5569" s="38" t="n">
        <v>46297</v>
      </c>
      <c r="C5569" s="39" t="s">
        <v>68</v>
      </c>
      <c r="D5569" s="39" t="s">
        <v>35</v>
      </c>
      <c r="E5569" s="40" t="n">
        <v>2.3</v>
      </c>
      <c r="F5569" s="41" t="n">
        <f aca="false">IF(A5569="","",INDEX(Assumptions!$B$16:$B$18,MATCH(C5569,Assumptions!$A$16:$A$18,0)))</f>
        <v>1</v>
      </c>
      <c r="G5569" s="42" t="n">
        <f aca="false">IF(A5569="","",WORKDAY(B5569,F5569))</f>
        <v>46300</v>
      </c>
    </row>
    <row r="5570" customFormat="false" ht="15" hidden="false" customHeight="false" outlineLevel="0" collapsed="false">
      <c r="A5570" s="37" t="n">
        <v>1005569</v>
      </c>
      <c r="B5570" s="38" t="n">
        <v>46297</v>
      </c>
      <c r="C5570" s="39" t="s">
        <v>69</v>
      </c>
      <c r="D5570" s="39" t="s">
        <v>35</v>
      </c>
      <c r="E5570" s="40" t="n">
        <v>2.2</v>
      </c>
      <c r="F5570" s="41" t="n">
        <f aca="false">IF(A5570="","",INDEX(Assumptions!$B$16:$B$18,MATCH(C5570,Assumptions!$A$16:$A$18,0)))</f>
        <v>3</v>
      </c>
      <c r="G5570" s="42" t="n">
        <f aca="false">IF(A5570="","",WORKDAY(B5570,F5570))</f>
        <v>46302</v>
      </c>
    </row>
    <row r="5571" customFormat="false" ht="15" hidden="false" customHeight="false" outlineLevel="0" collapsed="false">
      <c r="A5571" s="37" t="n">
        <v>1005570</v>
      </c>
      <c r="B5571" s="38" t="n">
        <v>46297</v>
      </c>
      <c r="C5571" s="39" t="s">
        <v>69</v>
      </c>
      <c r="D5571" s="39" t="s">
        <v>33</v>
      </c>
      <c r="E5571" s="40" t="n">
        <v>2.5</v>
      </c>
      <c r="F5571" s="41" t="n">
        <f aca="false">IF(A5571="","",INDEX(Assumptions!$B$16:$B$18,MATCH(C5571,Assumptions!$A$16:$A$18,0)))</f>
        <v>3</v>
      </c>
      <c r="G5571" s="42" t="n">
        <f aca="false">IF(A5571="","",WORKDAY(B5571,F5571))</f>
        <v>46302</v>
      </c>
    </row>
    <row r="5572" customFormat="false" ht="15" hidden="false" customHeight="false" outlineLevel="0" collapsed="false">
      <c r="A5572" s="37" t="n">
        <v>1005571</v>
      </c>
      <c r="B5572" s="38" t="n">
        <v>46297</v>
      </c>
      <c r="C5572" s="39" t="s">
        <v>69</v>
      </c>
      <c r="D5572" s="39" t="s">
        <v>39</v>
      </c>
      <c r="E5572" s="40" t="n">
        <v>2.8</v>
      </c>
      <c r="F5572" s="41" t="n">
        <f aca="false">IF(A5572="","",INDEX(Assumptions!$B$16:$B$18,MATCH(C5572,Assumptions!$A$16:$A$18,0)))</f>
        <v>3</v>
      </c>
      <c r="G5572" s="42" t="n">
        <f aca="false">IF(A5572="","",WORKDAY(B5572,F5572))</f>
        <v>46302</v>
      </c>
    </row>
    <row r="5573" customFormat="false" ht="15" hidden="false" customHeight="false" outlineLevel="0" collapsed="false">
      <c r="A5573" s="37" t="n">
        <v>1005572</v>
      </c>
      <c r="B5573" s="38" t="n">
        <v>46297</v>
      </c>
      <c r="C5573" s="39" t="s">
        <v>69</v>
      </c>
      <c r="D5573" s="39" t="s">
        <v>37</v>
      </c>
      <c r="E5573" s="40" t="n">
        <v>6.1</v>
      </c>
      <c r="F5573" s="41" t="n">
        <f aca="false">IF(A5573="","",INDEX(Assumptions!$B$16:$B$18,MATCH(C5573,Assumptions!$A$16:$A$18,0)))</f>
        <v>3</v>
      </c>
      <c r="G5573" s="42" t="n">
        <f aca="false">IF(A5573="","",WORKDAY(B5573,F5573))</f>
        <v>46302</v>
      </c>
    </row>
    <row r="5574" customFormat="false" ht="15" hidden="false" customHeight="false" outlineLevel="0" collapsed="false">
      <c r="A5574" s="37" t="n">
        <v>1005573</v>
      </c>
      <c r="B5574" s="38" t="n">
        <v>46297</v>
      </c>
      <c r="C5574" s="39" t="s">
        <v>69</v>
      </c>
      <c r="D5574" s="39" t="s">
        <v>37</v>
      </c>
      <c r="E5574" s="40" t="n">
        <v>1.1</v>
      </c>
      <c r="F5574" s="41" t="n">
        <f aca="false">IF(A5574="","",INDEX(Assumptions!$B$16:$B$18,MATCH(C5574,Assumptions!$A$16:$A$18,0)))</f>
        <v>3</v>
      </c>
      <c r="G5574" s="42" t="n">
        <f aca="false">IF(A5574="","",WORKDAY(B5574,F5574))</f>
        <v>46302</v>
      </c>
    </row>
    <row r="5575" customFormat="false" ht="15" hidden="false" customHeight="false" outlineLevel="0" collapsed="false">
      <c r="A5575" s="37" t="n">
        <v>1005574</v>
      </c>
      <c r="B5575" s="38" t="n">
        <v>46297</v>
      </c>
      <c r="C5575" s="39" t="s">
        <v>69</v>
      </c>
      <c r="D5575" s="39" t="s">
        <v>37</v>
      </c>
      <c r="E5575" s="40" t="n">
        <v>0.8</v>
      </c>
      <c r="F5575" s="41" t="n">
        <f aca="false">IF(A5575="","",INDEX(Assumptions!$B$16:$B$18,MATCH(C5575,Assumptions!$A$16:$A$18,0)))</f>
        <v>3</v>
      </c>
      <c r="G5575" s="42" t="n">
        <f aca="false">IF(A5575="","",WORKDAY(B5575,F5575))</f>
        <v>46302</v>
      </c>
    </row>
    <row r="5576" customFormat="false" ht="15" hidden="false" customHeight="false" outlineLevel="0" collapsed="false">
      <c r="A5576" s="37" t="n">
        <v>1005575</v>
      </c>
      <c r="B5576" s="38" t="n">
        <v>46297</v>
      </c>
      <c r="C5576" s="39" t="s">
        <v>69</v>
      </c>
      <c r="D5576" s="39" t="s">
        <v>33</v>
      </c>
      <c r="E5576" s="40" t="n">
        <v>2.5</v>
      </c>
      <c r="F5576" s="41" t="n">
        <f aca="false">IF(A5576="","",INDEX(Assumptions!$B$16:$B$18,MATCH(C5576,Assumptions!$A$16:$A$18,0)))</f>
        <v>3</v>
      </c>
      <c r="G5576" s="42" t="n">
        <f aca="false">IF(A5576="","",WORKDAY(B5576,F5576))</f>
        <v>46302</v>
      </c>
    </row>
    <row r="5577" customFormat="false" ht="15" hidden="false" customHeight="false" outlineLevel="0" collapsed="false">
      <c r="A5577" s="37" t="n">
        <v>1005576</v>
      </c>
      <c r="B5577" s="38" t="n">
        <v>46297</v>
      </c>
      <c r="C5577" s="39" t="s">
        <v>70</v>
      </c>
      <c r="D5577" s="39" t="s">
        <v>35</v>
      </c>
      <c r="E5577" s="40" t="n">
        <v>0.8</v>
      </c>
      <c r="F5577" s="41" t="n">
        <f aca="false">IF(A5577="","",INDEX(Assumptions!$B$16:$B$18,MATCH(C5577,Assumptions!$A$16:$A$18,0)))</f>
        <v>5</v>
      </c>
      <c r="G5577" s="42" t="n">
        <f aca="false">IF(A5577="","",WORKDAY(B5577,F5577))</f>
        <v>46304</v>
      </c>
    </row>
    <row r="5578" customFormat="false" ht="15" hidden="false" customHeight="false" outlineLevel="0" collapsed="false">
      <c r="A5578" s="37" t="n">
        <v>1005577</v>
      </c>
      <c r="B5578" s="38" t="n">
        <v>46297</v>
      </c>
      <c r="C5578" s="39" t="s">
        <v>69</v>
      </c>
      <c r="D5578" s="39" t="s">
        <v>33</v>
      </c>
      <c r="E5578" s="40" t="n">
        <v>1.8</v>
      </c>
      <c r="F5578" s="41" t="n">
        <f aca="false">IF(A5578="","",INDEX(Assumptions!$B$16:$B$18,MATCH(C5578,Assumptions!$A$16:$A$18,0)))</f>
        <v>3</v>
      </c>
      <c r="G5578" s="42" t="n">
        <f aca="false">IF(A5578="","",WORKDAY(B5578,F5578))</f>
        <v>46302</v>
      </c>
    </row>
    <row r="5579" customFormat="false" ht="15" hidden="false" customHeight="false" outlineLevel="0" collapsed="false">
      <c r="A5579" s="37" t="n">
        <v>1005578</v>
      </c>
      <c r="B5579" s="38" t="n">
        <v>46297</v>
      </c>
      <c r="C5579" s="39" t="s">
        <v>69</v>
      </c>
      <c r="D5579" s="39" t="s">
        <v>39</v>
      </c>
      <c r="E5579" s="40" t="n">
        <v>2.7</v>
      </c>
      <c r="F5579" s="41" t="n">
        <f aca="false">IF(A5579="","",INDEX(Assumptions!$B$16:$B$18,MATCH(C5579,Assumptions!$A$16:$A$18,0)))</f>
        <v>3</v>
      </c>
      <c r="G5579" s="42" t="n">
        <f aca="false">IF(A5579="","",WORKDAY(B5579,F5579))</f>
        <v>46302</v>
      </c>
    </row>
    <row r="5580" customFormat="false" ht="15" hidden="false" customHeight="false" outlineLevel="0" collapsed="false">
      <c r="A5580" s="37" t="n">
        <v>1005579</v>
      </c>
      <c r="B5580" s="38" t="n">
        <v>46297</v>
      </c>
      <c r="C5580" s="39" t="s">
        <v>68</v>
      </c>
      <c r="D5580" s="39" t="s">
        <v>37</v>
      </c>
      <c r="E5580" s="40" t="n">
        <v>4.6</v>
      </c>
      <c r="F5580" s="41" t="n">
        <f aca="false">IF(A5580="","",INDEX(Assumptions!$B$16:$B$18,MATCH(C5580,Assumptions!$A$16:$A$18,0)))</f>
        <v>1</v>
      </c>
      <c r="G5580" s="42" t="n">
        <f aca="false">IF(A5580="","",WORKDAY(B5580,F5580))</f>
        <v>46300</v>
      </c>
    </row>
    <row r="5581" customFormat="false" ht="15" hidden="false" customHeight="false" outlineLevel="0" collapsed="false">
      <c r="A5581" s="37" t="n">
        <v>1005580</v>
      </c>
      <c r="B5581" s="38" t="n">
        <v>46297</v>
      </c>
      <c r="C5581" s="39" t="s">
        <v>69</v>
      </c>
      <c r="D5581" s="39" t="s">
        <v>37</v>
      </c>
      <c r="E5581" s="40" t="n">
        <v>0.5</v>
      </c>
      <c r="F5581" s="41" t="n">
        <f aca="false">IF(A5581="","",INDEX(Assumptions!$B$16:$B$18,MATCH(C5581,Assumptions!$A$16:$A$18,0)))</f>
        <v>3</v>
      </c>
      <c r="G5581" s="42" t="n">
        <f aca="false">IF(A5581="","",WORKDAY(B5581,F5581))</f>
        <v>46302</v>
      </c>
    </row>
    <row r="5582" customFormat="false" ht="15" hidden="false" customHeight="false" outlineLevel="0" collapsed="false">
      <c r="A5582" s="37" t="n">
        <v>1005581</v>
      </c>
      <c r="B5582" s="38" t="n">
        <v>46297</v>
      </c>
      <c r="C5582" s="39" t="s">
        <v>69</v>
      </c>
      <c r="D5582" s="39" t="s">
        <v>31</v>
      </c>
      <c r="E5582" s="40" t="n">
        <v>2.2</v>
      </c>
      <c r="F5582" s="41" t="n">
        <f aca="false">IF(A5582="","",INDEX(Assumptions!$B$16:$B$18,MATCH(C5582,Assumptions!$A$16:$A$18,0)))</f>
        <v>3</v>
      </c>
      <c r="G5582" s="42" t="n">
        <f aca="false">IF(A5582="","",WORKDAY(B5582,F5582))</f>
        <v>46302</v>
      </c>
    </row>
    <row r="5583" customFormat="false" ht="15" hidden="false" customHeight="false" outlineLevel="0" collapsed="false">
      <c r="A5583" s="37" t="n">
        <v>1005582</v>
      </c>
      <c r="B5583" s="38" t="n">
        <v>46297</v>
      </c>
      <c r="C5583" s="39" t="s">
        <v>69</v>
      </c>
      <c r="D5583" s="39" t="s">
        <v>31</v>
      </c>
      <c r="E5583" s="40" t="n">
        <v>10.5</v>
      </c>
      <c r="F5583" s="41" t="n">
        <f aca="false">IF(A5583="","",INDEX(Assumptions!$B$16:$B$18,MATCH(C5583,Assumptions!$A$16:$A$18,0)))</f>
        <v>3</v>
      </c>
      <c r="G5583" s="42" t="n">
        <f aca="false">IF(A5583="","",WORKDAY(B5583,F5583))</f>
        <v>46302</v>
      </c>
    </row>
    <row r="5584" customFormat="false" ht="15" hidden="false" customHeight="false" outlineLevel="0" collapsed="false">
      <c r="A5584" s="37" t="n">
        <v>1005583</v>
      </c>
      <c r="B5584" s="38" t="n">
        <v>46297</v>
      </c>
      <c r="C5584" s="39" t="s">
        <v>70</v>
      </c>
      <c r="D5584" s="39" t="s">
        <v>31</v>
      </c>
      <c r="E5584" s="40" t="n">
        <v>1.3</v>
      </c>
      <c r="F5584" s="41" t="n">
        <f aca="false">IF(A5584="","",INDEX(Assumptions!$B$16:$B$18,MATCH(C5584,Assumptions!$A$16:$A$18,0)))</f>
        <v>5</v>
      </c>
      <c r="G5584" s="42" t="n">
        <f aca="false">IF(A5584="","",WORKDAY(B5584,F5584))</f>
        <v>46304</v>
      </c>
    </row>
    <row r="5585" customFormat="false" ht="15" hidden="false" customHeight="false" outlineLevel="0" collapsed="false">
      <c r="A5585" s="37" t="n">
        <v>1005584</v>
      </c>
      <c r="B5585" s="38" t="n">
        <v>46297</v>
      </c>
      <c r="C5585" s="39" t="s">
        <v>69</v>
      </c>
      <c r="D5585" s="39" t="s">
        <v>33</v>
      </c>
      <c r="E5585" s="40" t="n">
        <v>16.4</v>
      </c>
      <c r="F5585" s="41" t="n">
        <f aca="false">IF(A5585="","",INDEX(Assumptions!$B$16:$B$18,MATCH(C5585,Assumptions!$A$16:$A$18,0)))</f>
        <v>3</v>
      </c>
      <c r="G5585" s="42" t="n">
        <f aca="false">IF(A5585="","",WORKDAY(B5585,F5585))</f>
        <v>46302</v>
      </c>
    </row>
    <row r="5586" customFormat="false" ht="15" hidden="false" customHeight="false" outlineLevel="0" collapsed="false">
      <c r="A5586" s="37" t="n">
        <v>1005585</v>
      </c>
      <c r="B5586" s="38" t="n">
        <v>46297</v>
      </c>
      <c r="C5586" s="39" t="s">
        <v>69</v>
      </c>
      <c r="D5586" s="39" t="s">
        <v>31</v>
      </c>
      <c r="E5586" s="40" t="n">
        <v>3.8</v>
      </c>
      <c r="F5586" s="41" t="n">
        <f aca="false">IF(A5586="","",INDEX(Assumptions!$B$16:$B$18,MATCH(C5586,Assumptions!$A$16:$A$18,0)))</f>
        <v>3</v>
      </c>
      <c r="G5586" s="42" t="n">
        <f aca="false">IF(A5586="","",WORKDAY(B5586,F5586))</f>
        <v>46302</v>
      </c>
    </row>
    <row r="5587" customFormat="false" ht="15" hidden="false" customHeight="false" outlineLevel="0" collapsed="false">
      <c r="A5587" s="37" t="n">
        <v>1005586</v>
      </c>
      <c r="B5587" s="38" t="n">
        <v>46297</v>
      </c>
      <c r="C5587" s="39" t="s">
        <v>70</v>
      </c>
      <c r="D5587" s="39" t="s">
        <v>35</v>
      </c>
      <c r="E5587" s="40" t="n">
        <v>2.8</v>
      </c>
      <c r="F5587" s="41" t="n">
        <f aca="false">IF(A5587="","",INDEX(Assumptions!$B$16:$B$18,MATCH(C5587,Assumptions!$A$16:$A$18,0)))</f>
        <v>5</v>
      </c>
      <c r="G5587" s="42" t="n">
        <f aca="false">IF(A5587="","",WORKDAY(B5587,F5587))</f>
        <v>46304</v>
      </c>
    </row>
    <row r="5588" customFormat="false" ht="15" hidden="false" customHeight="false" outlineLevel="0" collapsed="false">
      <c r="A5588" s="37" t="n">
        <v>1005587</v>
      </c>
      <c r="B5588" s="38" t="n">
        <v>46297</v>
      </c>
      <c r="C5588" s="39" t="s">
        <v>69</v>
      </c>
      <c r="D5588" s="39" t="s">
        <v>33</v>
      </c>
      <c r="E5588" s="40" t="n">
        <v>1.1</v>
      </c>
      <c r="F5588" s="41" t="n">
        <f aca="false">IF(A5588="","",INDEX(Assumptions!$B$16:$B$18,MATCH(C5588,Assumptions!$A$16:$A$18,0)))</f>
        <v>3</v>
      </c>
      <c r="G5588" s="42" t="n">
        <f aca="false">IF(A5588="","",WORKDAY(B5588,F5588))</f>
        <v>46302</v>
      </c>
    </row>
    <row r="5589" customFormat="false" ht="15" hidden="false" customHeight="false" outlineLevel="0" collapsed="false">
      <c r="A5589" s="37" t="n">
        <v>1005588</v>
      </c>
      <c r="B5589" s="38" t="n">
        <v>46297</v>
      </c>
      <c r="C5589" s="39" t="s">
        <v>69</v>
      </c>
      <c r="D5589" s="39" t="s">
        <v>31</v>
      </c>
      <c r="E5589" s="40" t="n">
        <v>1.3</v>
      </c>
      <c r="F5589" s="41" t="n">
        <f aca="false">IF(A5589="","",INDEX(Assumptions!$B$16:$B$18,MATCH(C5589,Assumptions!$A$16:$A$18,0)))</f>
        <v>3</v>
      </c>
      <c r="G5589" s="42" t="n">
        <f aca="false">IF(A5589="","",WORKDAY(B5589,F5589))</f>
        <v>46302</v>
      </c>
    </row>
    <row r="5590" customFormat="false" ht="15" hidden="false" customHeight="false" outlineLevel="0" collapsed="false">
      <c r="A5590" s="37" t="n">
        <v>1005589</v>
      </c>
      <c r="B5590" s="38" t="n">
        <v>46297</v>
      </c>
      <c r="C5590" s="39" t="s">
        <v>69</v>
      </c>
      <c r="D5590" s="39" t="s">
        <v>33</v>
      </c>
      <c r="E5590" s="40" t="n">
        <v>3.8</v>
      </c>
      <c r="F5590" s="41" t="n">
        <f aca="false">IF(A5590="","",INDEX(Assumptions!$B$16:$B$18,MATCH(C5590,Assumptions!$A$16:$A$18,0)))</f>
        <v>3</v>
      </c>
      <c r="G5590" s="42" t="n">
        <f aca="false">IF(A5590="","",WORKDAY(B5590,F5590))</f>
        <v>46302</v>
      </c>
    </row>
    <row r="5591" customFormat="false" ht="15" hidden="false" customHeight="false" outlineLevel="0" collapsed="false">
      <c r="A5591" s="37" t="n">
        <v>1005590</v>
      </c>
      <c r="B5591" s="38" t="n">
        <v>46297</v>
      </c>
      <c r="C5591" s="39" t="s">
        <v>69</v>
      </c>
      <c r="D5591" s="39" t="s">
        <v>39</v>
      </c>
      <c r="E5591" s="40" t="n">
        <v>1.9</v>
      </c>
      <c r="F5591" s="41" t="n">
        <f aca="false">IF(A5591="","",INDEX(Assumptions!$B$16:$B$18,MATCH(C5591,Assumptions!$A$16:$A$18,0)))</f>
        <v>3</v>
      </c>
      <c r="G5591" s="42" t="n">
        <f aca="false">IF(A5591="","",WORKDAY(B5591,F5591))</f>
        <v>46302</v>
      </c>
    </row>
    <row r="5592" customFormat="false" ht="15" hidden="false" customHeight="false" outlineLevel="0" collapsed="false">
      <c r="A5592" s="37" t="n">
        <v>1005591</v>
      </c>
      <c r="B5592" s="38" t="n">
        <v>46297</v>
      </c>
      <c r="C5592" s="39" t="s">
        <v>70</v>
      </c>
      <c r="D5592" s="39" t="s">
        <v>35</v>
      </c>
      <c r="E5592" s="40" t="n">
        <v>1.8</v>
      </c>
      <c r="F5592" s="41" t="n">
        <f aca="false">IF(A5592="","",INDEX(Assumptions!$B$16:$B$18,MATCH(C5592,Assumptions!$A$16:$A$18,0)))</f>
        <v>5</v>
      </c>
      <c r="G5592" s="42" t="n">
        <f aca="false">IF(A5592="","",WORKDAY(B5592,F5592))</f>
        <v>46304</v>
      </c>
    </row>
    <row r="5593" customFormat="false" ht="15" hidden="false" customHeight="false" outlineLevel="0" collapsed="false">
      <c r="A5593" s="37" t="n">
        <v>1005592</v>
      </c>
      <c r="B5593" s="38" t="n">
        <v>46297</v>
      </c>
      <c r="C5593" s="39" t="s">
        <v>69</v>
      </c>
      <c r="D5593" s="39" t="s">
        <v>31</v>
      </c>
      <c r="E5593" s="40" t="n">
        <v>1.1</v>
      </c>
      <c r="F5593" s="41" t="n">
        <f aca="false">IF(A5593="","",INDEX(Assumptions!$B$16:$B$18,MATCH(C5593,Assumptions!$A$16:$A$18,0)))</f>
        <v>3</v>
      </c>
      <c r="G5593" s="42" t="n">
        <f aca="false">IF(A5593="","",WORKDAY(B5593,F5593))</f>
        <v>46302</v>
      </c>
    </row>
    <row r="5594" customFormat="false" ht="15" hidden="false" customHeight="false" outlineLevel="0" collapsed="false">
      <c r="A5594" s="37" t="n">
        <v>1005593</v>
      </c>
      <c r="B5594" s="38" t="n">
        <v>46297</v>
      </c>
      <c r="C5594" s="39" t="s">
        <v>69</v>
      </c>
      <c r="D5594" s="39" t="s">
        <v>37</v>
      </c>
      <c r="E5594" s="40" t="n">
        <v>4.3</v>
      </c>
      <c r="F5594" s="41" t="n">
        <f aca="false">IF(A5594="","",INDEX(Assumptions!$B$16:$B$18,MATCH(C5594,Assumptions!$A$16:$A$18,0)))</f>
        <v>3</v>
      </c>
      <c r="G5594" s="42" t="n">
        <f aca="false">IF(A5594="","",WORKDAY(B5594,F5594))</f>
        <v>46302</v>
      </c>
    </row>
    <row r="5595" customFormat="false" ht="15" hidden="false" customHeight="false" outlineLevel="0" collapsed="false">
      <c r="A5595" s="37" t="n">
        <v>1005594</v>
      </c>
      <c r="B5595" s="38" t="n">
        <v>46297</v>
      </c>
      <c r="C5595" s="39" t="s">
        <v>69</v>
      </c>
      <c r="D5595" s="39" t="s">
        <v>31</v>
      </c>
      <c r="E5595" s="40" t="n">
        <v>1.2</v>
      </c>
      <c r="F5595" s="41" t="n">
        <f aca="false">IF(A5595="","",INDEX(Assumptions!$B$16:$B$18,MATCH(C5595,Assumptions!$A$16:$A$18,0)))</f>
        <v>3</v>
      </c>
      <c r="G5595" s="42" t="n">
        <f aca="false">IF(A5595="","",WORKDAY(B5595,F5595))</f>
        <v>46302</v>
      </c>
    </row>
    <row r="5596" customFormat="false" ht="15" hidden="false" customHeight="false" outlineLevel="0" collapsed="false">
      <c r="A5596" s="37" t="n">
        <v>1005595</v>
      </c>
      <c r="B5596" s="38" t="n">
        <v>46297</v>
      </c>
      <c r="C5596" s="39" t="s">
        <v>68</v>
      </c>
      <c r="D5596" s="39" t="s">
        <v>35</v>
      </c>
      <c r="E5596" s="40" t="n">
        <v>2.1</v>
      </c>
      <c r="F5596" s="41" t="n">
        <f aca="false">IF(A5596="","",INDEX(Assumptions!$B$16:$B$18,MATCH(C5596,Assumptions!$A$16:$A$18,0)))</f>
        <v>1</v>
      </c>
      <c r="G5596" s="42" t="n">
        <f aca="false">IF(A5596="","",WORKDAY(B5596,F5596))</f>
        <v>46300</v>
      </c>
    </row>
    <row r="5597" customFormat="false" ht="15" hidden="false" customHeight="false" outlineLevel="0" collapsed="false">
      <c r="A5597" s="37" t="n">
        <v>1005596</v>
      </c>
      <c r="B5597" s="38" t="n">
        <v>46297</v>
      </c>
      <c r="C5597" s="39" t="s">
        <v>69</v>
      </c>
      <c r="D5597" s="39" t="s">
        <v>35</v>
      </c>
      <c r="E5597" s="40" t="n">
        <v>5.5</v>
      </c>
      <c r="F5597" s="41" t="n">
        <f aca="false">IF(A5597="","",INDEX(Assumptions!$B$16:$B$18,MATCH(C5597,Assumptions!$A$16:$A$18,0)))</f>
        <v>3</v>
      </c>
      <c r="G5597" s="42" t="n">
        <f aca="false">IF(A5597="","",WORKDAY(B5597,F5597))</f>
        <v>46302</v>
      </c>
    </row>
    <row r="5598" customFormat="false" ht="15" hidden="false" customHeight="false" outlineLevel="0" collapsed="false">
      <c r="A5598" s="37" t="n">
        <v>1005597</v>
      </c>
      <c r="B5598" s="38" t="n">
        <v>46297</v>
      </c>
      <c r="C5598" s="39" t="s">
        <v>69</v>
      </c>
      <c r="D5598" s="39" t="s">
        <v>37</v>
      </c>
      <c r="E5598" s="40" t="n">
        <v>1.3</v>
      </c>
      <c r="F5598" s="41" t="n">
        <f aca="false">IF(A5598="","",INDEX(Assumptions!$B$16:$B$18,MATCH(C5598,Assumptions!$A$16:$A$18,0)))</f>
        <v>3</v>
      </c>
      <c r="G5598" s="42" t="n">
        <f aca="false">IF(A5598="","",WORKDAY(B5598,F5598))</f>
        <v>46302</v>
      </c>
    </row>
    <row r="5599" customFormat="false" ht="15" hidden="false" customHeight="false" outlineLevel="0" collapsed="false">
      <c r="A5599" s="37" t="n">
        <v>1005598</v>
      </c>
      <c r="B5599" s="38" t="n">
        <v>46297</v>
      </c>
      <c r="C5599" s="39" t="s">
        <v>69</v>
      </c>
      <c r="D5599" s="39" t="s">
        <v>31</v>
      </c>
      <c r="E5599" s="40" t="n">
        <v>0.8</v>
      </c>
      <c r="F5599" s="41" t="n">
        <f aca="false">IF(A5599="","",INDEX(Assumptions!$B$16:$B$18,MATCH(C5599,Assumptions!$A$16:$A$18,0)))</f>
        <v>3</v>
      </c>
      <c r="G5599" s="42" t="n">
        <f aca="false">IF(A5599="","",WORKDAY(B5599,F5599))</f>
        <v>46302</v>
      </c>
    </row>
    <row r="5600" customFormat="false" ht="15" hidden="false" customHeight="false" outlineLevel="0" collapsed="false">
      <c r="A5600" s="37" t="n">
        <v>1005599</v>
      </c>
      <c r="B5600" s="38" t="n">
        <v>46297</v>
      </c>
      <c r="C5600" s="39" t="s">
        <v>69</v>
      </c>
      <c r="D5600" s="39" t="s">
        <v>35</v>
      </c>
      <c r="E5600" s="40" t="n">
        <v>3.5</v>
      </c>
      <c r="F5600" s="41" t="n">
        <f aca="false">IF(A5600="","",INDEX(Assumptions!$B$16:$B$18,MATCH(C5600,Assumptions!$A$16:$A$18,0)))</f>
        <v>3</v>
      </c>
      <c r="G5600" s="42" t="n">
        <f aca="false">IF(A5600="","",WORKDAY(B5600,F5600))</f>
        <v>46302</v>
      </c>
    </row>
    <row r="5601" customFormat="false" ht="15" hidden="false" customHeight="false" outlineLevel="0" collapsed="false">
      <c r="A5601" s="37" t="n">
        <v>1005600</v>
      </c>
      <c r="B5601" s="38" t="n">
        <v>46297</v>
      </c>
      <c r="C5601" s="39" t="s">
        <v>70</v>
      </c>
      <c r="D5601" s="39" t="s">
        <v>37</v>
      </c>
      <c r="E5601" s="40" t="n">
        <v>2.5</v>
      </c>
      <c r="F5601" s="41" t="n">
        <f aca="false">IF(A5601="","",INDEX(Assumptions!$B$16:$B$18,MATCH(C5601,Assumptions!$A$16:$A$18,0)))</f>
        <v>5</v>
      </c>
      <c r="G5601" s="42" t="n">
        <f aca="false">IF(A5601="","",WORKDAY(B5601,F5601))</f>
        <v>46304</v>
      </c>
    </row>
    <row r="5602" customFormat="false" ht="15" hidden="false" customHeight="false" outlineLevel="0" collapsed="false">
      <c r="A5602" s="37" t="n">
        <v>1005601</v>
      </c>
      <c r="B5602" s="38" t="n">
        <v>46297</v>
      </c>
      <c r="C5602" s="39" t="s">
        <v>69</v>
      </c>
      <c r="D5602" s="39" t="s">
        <v>37</v>
      </c>
      <c r="E5602" s="40" t="n">
        <v>3.3</v>
      </c>
      <c r="F5602" s="41" t="n">
        <f aca="false">IF(A5602="","",INDEX(Assumptions!$B$16:$B$18,MATCH(C5602,Assumptions!$A$16:$A$18,0)))</f>
        <v>3</v>
      </c>
      <c r="G5602" s="42" t="n">
        <f aca="false">IF(A5602="","",WORKDAY(B5602,F5602))</f>
        <v>46302</v>
      </c>
    </row>
    <row r="5603" customFormat="false" ht="15" hidden="false" customHeight="false" outlineLevel="0" collapsed="false">
      <c r="A5603" s="37" t="n">
        <v>1005602</v>
      </c>
      <c r="B5603" s="38" t="n">
        <v>46297</v>
      </c>
      <c r="C5603" s="39" t="s">
        <v>69</v>
      </c>
      <c r="D5603" s="39" t="s">
        <v>35</v>
      </c>
      <c r="E5603" s="40" t="n">
        <v>1.6</v>
      </c>
      <c r="F5603" s="41" t="n">
        <f aca="false">IF(A5603="","",INDEX(Assumptions!$B$16:$B$18,MATCH(C5603,Assumptions!$A$16:$A$18,0)))</f>
        <v>3</v>
      </c>
      <c r="G5603" s="42" t="n">
        <f aca="false">IF(A5603="","",WORKDAY(B5603,F5603))</f>
        <v>46302</v>
      </c>
    </row>
    <row r="5604" customFormat="false" ht="15" hidden="false" customHeight="false" outlineLevel="0" collapsed="false">
      <c r="A5604" s="37" t="n">
        <v>1005603</v>
      </c>
      <c r="B5604" s="38" t="n">
        <v>46297</v>
      </c>
      <c r="C5604" s="39" t="s">
        <v>70</v>
      </c>
      <c r="D5604" s="39" t="s">
        <v>31</v>
      </c>
      <c r="E5604" s="40" t="n">
        <v>4.2</v>
      </c>
      <c r="F5604" s="41" t="n">
        <f aca="false">IF(A5604="","",INDEX(Assumptions!$B$16:$B$18,MATCH(C5604,Assumptions!$A$16:$A$18,0)))</f>
        <v>5</v>
      </c>
      <c r="G5604" s="42" t="n">
        <f aca="false">IF(A5604="","",WORKDAY(B5604,F5604))</f>
        <v>46304</v>
      </c>
    </row>
    <row r="5605" customFormat="false" ht="15" hidden="false" customHeight="false" outlineLevel="0" collapsed="false">
      <c r="A5605" s="37" t="n">
        <v>1005604</v>
      </c>
      <c r="B5605" s="38" t="n">
        <v>46297</v>
      </c>
      <c r="C5605" s="39" t="s">
        <v>69</v>
      </c>
      <c r="D5605" s="39" t="s">
        <v>35</v>
      </c>
      <c r="E5605" s="40" t="n">
        <v>2.5</v>
      </c>
      <c r="F5605" s="41" t="n">
        <f aca="false">IF(A5605="","",INDEX(Assumptions!$B$16:$B$18,MATCH(C5605,Assumptions!$A$16:$A$18,0)))</f>
        <v>3</v>
      </c>
      <c r="G5605" s="42" t="n">
        <f aca="false">IF(A5605="","",WORKDAY(B5605,F5605))</f>
        <v>46302</v>
      </c>
    </row>
    <row r="5606" customFormat="false" ht="15" hidden="false" customHeight="false" outlineLevel="0" collapsed="false">
      <c r="A5606" s="37" t="n">
        <v>1005605</v>
      </c>
      <c r="B5606" s="38" t="n">
        <v>46297</v>
      </c>
      <c r="C5606" s="39" t="s">
        <v>70</v>
      </c>
      <c r="D5606" s="39" t="s">
        <v>31</v>
      </c>
      <c r="E5606" s="40" t="n">
        <v>3.3</v>
      </c>
      <c r="F5606" s="41" t="n">
        <f aca="false">IF(A5606="","",INDEX(Assumptions!$B$16:$B$18,MATCH(C5606,Assumptions!$A$16:$A$18,0)))</f>
        <v>5</v>
      </c>
      <c r="G5606" s="42" t="n">
        <f aca="false">IF(A5606="","",WORKDAY(B5606,F5606))</f>
        <v>46304</v>
      </c>
    </row>
    <row r="5607" customFormat="false" ht="15" hidden="false" customHeight="false" outlineLevel="0" collapsed="false">
      <c r="A5607" s="37" t="n">
        <v>1005606</v>
      </c>
      <c r="B5607" s="38" t="n">
        <v>46297</v>
      </c>
      <c r="C5607" s="39" t="s">
        <v>70</v>
      </c>
      <c r="D5607" s="39" t="s">
        <v>37</v>
      </c>
      <c r="E5607" s="40" t="n">
        <v>1.7</v>
      </c>
      <c r="F5607" s="41" t="n">
        <f aca="false">IF(A5607="","",INDEX(Assumptions!$B$16:$B$18,MATCH(C5607,Assumptions!$A$16:$A$18,0)))</f>
        <v>5</v>
      </c>
      <c r="G5607" s="42" t="n">
        <f aca="false">IF(A5607="","",WORKDAY(B5607,F5607))</f>
        <v>46304</v>
      </c>
    </row>
    <row r="5608" customFormat="false" ht="15" hidden="false" customHeight="false" outlineLevel="0" collapsed="false">
      <c r="A5608" s="37" t="n">
        <v>1005607</v>
      </c>
      <c r="B5608" s="38" t="n">
        <v>46297</v>
      </c>
      <c r="C5608" s="39" t="s">
        <v>69</v>
      </c>
      <c r="D5608" s="39" t="s">
        <v>39</v>
      </c>
      <c r="E5608" s="40" t="n">
        <v>3.1</v>
      </c>
      <c r="F5608" s="41" t="n">
        <f aca="false">IF(A5608="","",INDEX(Assumptions!$B$16:$B$18,MATCH(C5608,Assumptions!$A$16:$A$18,0)))</f>
        <v>3</v>
      </c>
      <c r="G5608" s="42" t="n">
        <f aca="false">IF(A5608="","",WORKDAY(B5608,F5608))</f>
        <v>46302</v>
      </c>
    </row>
    <row r="5609" customFormat="false" ht="15" hidden="false" customHeight="false" outlineLevel="0" collapsed="false">
      <c r="A5609" s="37" t="n">
        <v>1005608</v>
      </c>
      <c r="B5609" s="38" t="n">
        <v>46297</v>
      </c>
      <c r="C5609" s="39" t="s">
        <v>68</v>
      </c>
      <c r="D5609" s="39" t="s">
        <v>39</v>
      </c>
      <c r="E5609" s="40" t="n">
        <v>0.9</v>
      </c>
      <c r="F5609" s="41" t="n">
        <f aca="false">IF(A5609="","",INDEX(Assumptions!$B$16:$B$18,MATCH(C5609,Assumptions!$A$16:$A$18,0)))</f>
        <v>1</v>
      </c>
      <c r="G5609" s="42" t="n">
        <f aca="false">IF(A5609="","",WORKDAY(B5609,F5609))</f>
        <v>46300</v>
      </c>
    </row>
    <row r="5610" customFormat="false" ht="15" hidden="false" customHeight="false" outlineLevel="0" collapsed="false">
      <c r="A5610" s="37" t="n">
        <v>1005609</v>
      </c>
      <c r="B5610" s="38" t="n">
        <v>46297</v>
      </c>
      <c r="C5610" s="39" t="s">
        <v>69</v>
      </c>
      <c r="D5610" s="39" t="s">
        <v>37</v>
      </c>
      <c r="E5610" s="40" t="n">
        <v>2</v>
      </c>
      <c r="F5610" s="41" t="n">
        <f aca="false">IF(A5610="","",INDEX(Assumptions!$B$16:$B$18,MATCH(C5610,Assumptions!$A$16:$A$18,0)))</f>
        <v>3</v>
      </c>
      <c r="G5610" s="42" t="n">
        <f aca="false">IF(A5610="","",WORKDAY(B5610,F5610))</f>
        <v>46302</v>
      </c>
    </row>
    <row r="5611" customFormat="false" ht="15" hidden="false" customHeight="false" outlineLevel="0" collapsed="false">
      <c r="A5611" s="37" t="n">
        <v>1005610</v>
      </c>
      <c r="B5611" s="38" t="n">
        <v>46297</v>
      </c>
      <c r="C5611" s="39" t="s">
        <v>68</v>
      </c>
      <c r="D5611" s="39" t="s">
        <v>37</v>
      </c>
      <c r="E5611" s="40" t="n">
        <v>1.3</v>
      </c>
      <c r="F5611" s="41" t="n">
        <f aca="false">IF(A5611="","",INDEX(Assumptions!$B$16:$B$18,MATCH(C5611,Assumptions!$A$16:$A$18,0)))</f>
        <v>1</v>
      </c>
      <c r="G5611" s="42" t="n">
        <f aca="false">IF(A5611="","",WORKDAY(B5611,F5611))</f>
        <v>46300</v>
      </c>
    </row>
    <row r="5612" customFormat="false" ht="15" hidden="false" customHeight="false" outlineLevel="0" collapsed="false">
      <c r="A5612" s="37" t="n">
        <v>1005611</v>
      </c>
      <c r="B5612" s="38" t="n">
        <v>46297</v>
      </c>
      <c r="C5612" s="39" t="s">
        <v>69</v>
      </c>
      <c r="D5612" s="39" t="s">
        <v>33</v>
      </c>
      <c r="E5612" s="40" t="n">
        <v>1.3</v>
      </c>
      <c r="F5612" s="41" t="n">
        <f aca="false">IF(A5612="","",INDEX(Assumptions!$B$16:$B$18,MATCH(C5612,Assumptions!$A$16:$A$18,0)))</f>
        <v>3</v>
      </c>
      <c r="G5612" s="42" t="n">
        <f aca="false">IF(A5612="","",WORKDAY(B5612,F5612))</f>
        <v>46302</v>
      </c>
    </row>
    <row r="5613" customFormat="false" ht="15" hidden="false" customHeight="false" outlineLevel="0" collapsed="false">
      <c r="A5613" s="37" t="n">
        <v>1005612</v>
      </c>
      <c r="B5613" s="38" t="n">
        <v>46297</v>
      </c>
      <c r="C5613" s="39" t="s">
        <v>69</v>
      </c>
      <c r="D5613" s="39" t="s">
        <v>35</v>
      </c>
      <c r="E5613" s="40" t="n">
        <v>1.2</v>
      </c>
      <c r="F5613" s="41" t="n">
        <f aca="false">IF(A5613="","",INDEX(Assumptions!$B$16:$B$18,MATCH(C5613,Assumptions!$A$16:$A$18,0)))</f>
        <v>3</v>
      </c>
      <c r="G5613" s="42" t="n">
        <f aca="false">IF(A5613="","",WORKDAY(B5613,F5613))</f>
        <v>46302</v>
      </c>
    </row>
    <row r="5614" customFormat="false" ht="15" hidden="false" customHeight="false" outlineLevel="0" collapsed="false">
      <c r="A5614" s="37" t="n">
        <v>1005613</v>
      </c>
      <c r="B5614" s="38" t="n">
        <v>46297</v>
      </c>
      <c r="C5614" s="39" t="s">
        <v>68</v>
      </c>
      <c r="D5614" s="39" t="s">
        <v>37</v>
      </c>
      <c r="E5614" s="40" t="n">
        <v>2.9</v>
      </c>
      <c r="F5614" s="41" t="n">
        <f aca="false">IF(A5614="","",INDEX(Assumptions!$B$16:$B$18,MATCH(C5614,Assumptions!$A$16:$A$18,0)))</f>
        <v>1</v>
      </c>
      <c r="G5614" s="42" t="n">
        <f aca="false">IF(A5614="","",WORKDAY(B5614,F5614))</f>
        <v>46300</v>
      </c>
    </row>
    <row r="5615" customFormat="false" ht="15" hidden="false" customHeight="false" outlineLevel="0" collapsed="false">
      <c r="A5615" s="37" t="n">
        <v>1005614</v>
      </c>
      <c r="B5615" s="38" t="n">
        <v>46297</v>
      </c>
      <c r="C5615" s="39" t="s">
        <v>70</v>
      </c>
      <c r="D5615" s="39" t="s">
        <v>35</v>
      </c>
      <c r="E5615" s="40" t="n">
        <v>4.8</v>
      </c>
      <c r="F5615" s="41" t="n">
        <f aca="false">IF(A5615="","",INDEX(Assumptions!$B$16:$B$18,MATCH(C5615,Assumptions!$A$16:$A$18,0)))</f>
        <v>5</v>
      </c>
      <c r="G5615" s="42" t="n">
        <f aca="false">IF(A5615="","",WORKDAY(B5615,F5615))</f>
        <v>46304</v>
      </c>
    </row>
    <row r="5616" customFormat="false" ht="15" hidden="false" customHeight="false" outlineLevel="0" collapsed="false">
      <c r="A5616" s="37" t="n">
        <v>1005615</v>
      </c>
      <c r="B5616" s="38" t="n">
        <v>46297</v>
      </c>
      <c r="C5616" s="39" t="s">
        <v>70</v>
      </c>
      <c r="D5616" s="39" t="s">
        <v>31</v>
      </c>
      <c r="E5616" s="40" t="n">
        <v>0.4</v>
      </c>
      <c r="F5616" s="41" t="n">
        <f aca="false">IF(A5616="","",INDEX(Assumptions!$B$16:$B$18,MATCH(C5616,Assumptions!$A$16:$A$18,0)))</f>
        <v>5</v>
      </c>
      <c r="G5616" s="42" t="n">
        <f aca="false">IF(A5616="","",WORKDAY(B5616,F5616))</f>
        <v>46304</v>
      </c>
    </row>
    <row r="5617" customFormat="false" ht="15" hidden="false" customHeight="false" outlineLevel="0" collapsed="false">
      <c r="A5617" s="37" t="n">
        <v>1005616</v>
      </c>
      <c r="B5617" s="38" t="n">
        <v>46297</v>
      </c>
      <c r="C5617" s="39" t="s">
        <v>69</v>
      </c>
      <c r="D5617" s="39" t="s">
        <v>31</v>
      </c>
      <c r="E5617" s="40" t="n">
        <v>1.8</v>
      </c>
      <c r="F5617" s="41" t="n">
        <f aca="false">IF(A5617="","",INDEX(Assumptions!$B$16:$B$18,MATCH(C5617,Assumptions!$A$16:$A$18,0)))</f>
        <v>3</v>
      </c>
      <c r="G5617" s="42" t="n">
        <f aca="false">IF(A5617="","",WORKDAY(B5617,F5617))</f>
        <v>46302</v>
      </c>
    </row>
    <row r="5618" customFormat="false" ht="15" hidden="false" customHeight="false" outlineLevel="0" collapsed="false">
      <c r="A5618" s="37" t="n">
        <v>1005617</v>
      </c>
      <c r="B5618" s="38" t="n">
        <v>46297</v>
      </c>
      <c r="C5618" s="39" t="s">
        <v>69</v>
      </c>
      <c r="D5618" s="39" t="s">
        <v>39</v>
      </c>
      <c r="E5618" s="40" t="n">
        <v>1.1</v>
      </c>
      <c r="F5618" s="41" t="n">
        <f aca="false">IF(A5618="","",INDEX(Assumptions!$B$16:$B$18,MATCH(C5618,Assumptions!$A$16:$A$18,0)))</f>
        <v>3</v>
      </c>
      <c r="G5618" s="42" t="n">
        <f aca="false">IF(A5618="","",WORKDAY(B5618,F5618))</f>
        <v>46302</v>
      </c>
    </row>
    <row r="5619" customFormat="false" ht="15" hidden="false" customHeight="false" outlineLevel="0" collapsed="false">
      <c r="A5619" s="37" t="n">
        <v>1005618</v>
      </c>
      <c r="B5619" s="38" t="n">
        <v>46297</v>
      </c>
      <c r="C5619" s="39" t="s">
        <v>70</v>
      </c>
      <c r="D5619" s="39" t="s">
        <v>31</v>
      </c>
      <c r="E5619" s="40" t="n">
        <v>1</v>
      </c>
      <c r="F5619" s="41" t="n">
        <f aca="false">IF(A5619="","",INDEX(Assumptions!$B$16:$B$18,MATCH(C5619,Assumptions!$A$16:$A$18,0)))</f>
        <v>5</v>
      </c>
      <c r="G5619" s="42" t="n">
        <f aca="false">IF(A5619="","",WORKDAY(B5619,F5619))</f>
        <v>46304</v>
      </c>
    </row>
    <row r="5620" customFormat="false" ht="15" hidden="false" customHeight="false" outlineLevel="0" collapsed="false">
      <c r="A5620" s="37" t="n">
        <v>1005619</v>
      </c>
      <c r="B5620" s="38" t="n">
        <v>46297</v>
      </c>
      <c r="C5620" s="39" t="s">
        <v>69</v>
      </c>
      <c r="D5620" s="39" t="s">
        <v>39</v>
      </c>
      <c r="E5620" s="40" t="n">
        <v>2.4</v>
      </c>
      <c r="F5620" s="41" t="n">
        <f aca="false">IF(A5620="","",INDEX(Assumptions!$B$16:$B$18,MATCH(C5620,Assumptions!$A$16:$A$18,0)))</f>
        <v>3</v>
      </c>
      <c r="G5620" s="42" t="n">
        <f aca="false">IF(A5620="","",WORKDAY(B5620,F5620))</f>
        <v>46302</v>
      </c>
    </row>
    <row r="5621" customFormat="false" ht="15" hidden="false" customHeight="false" outlineLevel="0" collapsed="false">
      <c r="A5621" s="37" t="n">
        <v>1005620</v>
      </c>
      <c r="B5621" s="38" t="n">
        <v>46297</v>
      </c>
      <c r="C5621" s="39" t="s">
        <v>69</v>
      </c>
      <c r="D5621" s="39" t="s">
        <v>39</v>
      </c>
      <c r="E5621" s="40" t="n">
        <v>2.2</v>
      </c>
      <c r="F5621" s="41" t="n">
        <f aca="false">IF(A5621="","",INDEX(Assumptions!$B$16:$B$18,MATCH(C5621,Assumptions!$A$16:$A$18,0)))</f>
        <v>3</v>
      </c>
      <c r="G5621" s="42" t="n">
        <f aca="false">IF(A5621="","",WORKDAY(B5621,F5621))</f>
        <v>46302</v>
      </c>
    </row>
    <row r="5622" customFormat="false" ht="15" hidden="false" customHeight="false" outlineLevel="0" collapsed="false">
      <c r="A5622" s="37" t="n">
        <v>1005621</v>
      </c>
      <c r="B5622" s="38" t="n">
        <v>46297</v>
      </c>
      <c r="C5622" s="39" t="s">
        <v>69</v>
      </c>
      <c r="D5622" s="39" t="s">
        <v>31</v>
      </c>
      <c r="E5622" s="40" t="n">
        <v>2.7</v>
      </c>
      <c r="F5622" s="41" t="n">
        <f aca="false">IF(A5622="","",INDEX(Assumptions!$B$16:$B$18,MATCH(C5622,Assumptions!$A$16:$A$18,0)))</f>
        <v>3</v>
      </c>
      <c r="G5622" s="42" t="n">
        <f aca="false">IF(A5622="","",WORKDAY(B5622,F5622))</f>
        <v>46302</v>
      </c>
    </row>
    <row r="5623" customFormat="false" ht="15" hidden="false" customHeight="false" outlineLevel="0" collapsed="false">
      <c r="A5623" s="37" t="n">
        <v>1005622</v>
      </c>
      <c r="B5623" s="38" t="n">
        <v>46297</v>
      </c>
      <c r="C5623" s="39" t="s">
        <v>68</v>
      </c>
      <c r="D5623" s="39" t="s">
        <v>35</v>
      </c>
      <c r="E5623" s="40" t="n">
        <v>4.5</v>
      </c>
      <c r="F5623" s="41" t="n">
        <f aca="false">IF(A5623="","",INDEX(Assumptions!$B$16:$B$18,MATCH(C5623,Assumptions!$A$16:$A$18,0)))</f>
        <v>1</v>
      </c>
      <c r="G5623" s="42" t="n">
        <f aca="false">IF(A5623="","",WORKDAY(B5623,F5623))</f>
        <v>46300</v>
      </c>
    </row>
    <row r="5624" customFormat="false" ht="15" hidden="false" customHeight="false" outlineLevel="0" collapsed="false">
      <c r="A5624" s="37" t="n">
        <v>1005623</v>
      </c>
      <c r="B5624" s="38" t="n">
        <v>46297</v>
      </c>
      <c r="C5624" s="39" t="s">
        <v>69</v>
      </c>
      <c r="D5624" s="39" t="s">
        <v>35</v>
      </c>
      <c r="E5624" s="40" t="n">
        <v>1</v>
      </c>
      <c r="F5624" s="41" t="n">
        <f aca="false">IF(A5624="","",INDEX(Assumptions!$B$16:$B$18,MATCH(C5624,Assumptions!$A$16:$A$18,0)))</f>
        <v>3</v>
      </c>
      <c r="G5624" s="42" t="n">
        <f aca="false">IF(A5624="","",WORKDAY(B5624,F5624))</f>
        <v>46302</v>
      </c>
    </row>
    <row r="5625" customFormat="false" ht="15" hidden="false" customHeight="false" outlineLevel="0" collapsed="false">
      <c r="A5625" s="37" t="n">
        <v>1005624</v>
      </c>
      <c r="B5625" s="38" t="n">
        <v>46297</v>
      </c>
      <c r="C5625" s="39" t="s">
        <v>70</v>
      </c>
      <c r="D5625" s="39" t="s">
        <v>31</v>
      </c>
      <c r="E5625" s="40" t="n">
        <v>5.1</v>
      </c>
      <c r="F5625" s="41" t="n">
        <f aca="false">IF(A5625="","",INDEX(Assumptions!$B$16:$B$18,MATCH(C5625,Assumptions!$A$16:$A$18,0)))</f>
        <v>5</v>
      </c>
      <c r="G5625" s="42" t="n">
        <f aca="false">IF(A5625="","",WORKDAY(B5625,F5625))</f>
        <v>46304</v>
      </c>
    </row>
    <row r="5626" customFormat="false" ht="15" hidden="false" customHeight="false" outlineLevel="0" collapsed="false">
      <c r="A5626" s="37" t="n">
        <v>1005625</v>
      </c>
      <c r="B5626" s="38" t="n">
        <v>46297</v>
      </c>
      <c r="C5626" s="39" t="s">
        <v>68</v>
      </c>
      <c r="D5626" s="39" t="s">
        <v>31</v>
      </c>
      <c r="E5626" s="40" t="n">
        <v>3.5</v>
      </c>
      <c r="F5626" s="41" t="n">
        <f aca="false">IF(A5626="","",INDEX(Assumptions!$B$16:$B$18,MATCH(C5626,Assumptions!$A$16:$A$18,0)))</f>
        <v>1</v>
      </c>
      <c r="G5626" s="42" t="n">
        <f aca="false">IF(A5626="","",WORKDAY(B5626,F5626))</f>
        <v>46300</v>
      </c>
    </row>
    <row r="5627" customFormat="false" ht="15" hidden="false" customHeight="false" outlineLevel="0" collapsed="false">
      <c r="A5627" s="37" t="n">
        <v>1005626</v>
      </c>
      <c r="B5627" s="38" t="n">
        <v>46297</v>
      </c>
      <c r="C5627" s="39" t="s">
        <v>70</v>
      </c>
      <c r="D5627" s="39" t="s">
        <v>39</v>
      </c>
      <c r="E5627" s="40" t="n">
        <v>1.3</v>
      </c>
      <c r="F5627" s="41" t="n">
        <f aca="false">IF(A5627="","",INDEX(Assumptions!$B$16:$B$18,MATCH(C5627,Assumptions!$A$16:$A$18,0)))</f>
        <v>5</v>
      </c>
      <c r="G5627" s="42" t="n">
        <f aca="false">IF(A5627="","",WORKDAY(B5627,F5627))</f>
        <v>46304</v>
      </c>
    </row>
    <row r="5628" customFormat="false" ht="15" hidden="false" customHeight="false" outlineLevel="0" collapsed="false">
      <c r="A5628" s="37" t="n">
        <v>1005627</v>
      </c>
      <c r="B5628" s="38" t="n">
        <v>46297</v>
      </c>
      <c r="C5628" s="39" t="s">
        <v>69</v>
      </c>
      <c r="D5628" s="39" t="s">
        <v>37</v>
      </c>
      <c r="E5628" s="40" t="n">
        <v>2.4</v>
      </c>
      <c r="F5628" s="41" t="n">
        <f aca="false">IF(A5628="","",INDEX(Assumptions!$B$16:$B$18,MATCH(C5628,Assumptions!$A$16:$A$18,0)))</f>
        <v>3</v>
      </c>
      <c r="G5628" s="42" t="n">
        <f aca="false">IF(A5628="","",WORKDAY(B5628,F5628))</f>
        <v>46302</v>
      </c>
    </row>
    <row r="5629" customFormat="false" ht="15" hidden="false" customHeight="false" outlineLevel="0" collapsed="false">
      <c r="A5629" s="37" t="n">
        <v>1005628</v>
      </c>
      <c r="B5629" s="38" t="n">
        <v>46297</v>
      </c>
      <c r="C5629" s="39" t="s">
        <v>69</v>
      </c>
      <c r="D5629" s="39" t="s">
        <v>33</v>
      </c>
      <c r="E5629" s="40" t="n">
        <v>2.2</v>
      </c>
      <c r="F5629" s="41" t="n">
        <f aca="false">IF(A5629="","",INDEX(Assumptions!$B$16:$B$18,MATCH(C5629,Assumptions!$A$16:$A$18,0)))</f>
        <v>3</v>
      </c>
      <c r="G5629" s="42" t="n">
        <f aca="false">IF(A5629="","",WORKDAY(B5629,F5629))</f>
        <v>46302</v>
      </c>
    </row>
    <row r="5630" customFormat="false" ht="15" hidden="false" customHeight="false" outlineLevel="0" collapsed="false">
      <c r="A5630" s="37" t="n">
        <v>1005629</v>
      </c>
      <c r="B5630" s="38" t="n">
        <v>46297</v>
      </c>
      <c r="C5630" s="39" t="s">
        <v>70</v>
      </c>
      <c r="D5630" s="39" t="s">
        <v>35</v>
      </c>
      <c r="E5630" s="40" t="n">
        <v>1.6</v>
      </c>
      <c r="F5630" s="41" t="n">
        <f aca="false">IF(A5630="","",INDEX(Assumptions!$B$16:$B$18,MATCH(C5630,Assumptions!$A$16:$A$18,0)))</f>
        <v>5</v>
      </c>
      <c r="G5630" s="42" t="n">
        <f aca="false">IF(A5630="","",WORKDAY(B5630,F5630))</f>
        <v>46304</v>
      </c>
    </row>
    <row r="5631" customFormat="false" ht="15" hidden="false" customHeight="false" outlineLevel="0" collapsed="false">
      <c r="A5631" s="37" t="n">
        <v>1005630</v>
      </c>
      <c r="B5631" s="38" t="n">
        <v>46297</v>
      </c>
      <c r="C5631" s="39" t="s">
        <v>68</v>
      </c>
      <c r="D5631" s="39" t="s">
        <v>33</v>
      </c>
      <c r="E5631" s="40" t="n">
        <v>2.4</v>
      </c>
      <c r="F5631" s="41" t="n">
        <f aca="false">IF(A5631="","",INDEX(Assumptions!$B$16:$B$18,MATCH(C5631,Assumptions!$A$16:$A$18,0)))</f>
        <v>1</v>
      </c>
      <c r="G5631" s="42" t="n">
        <f aca="false">IF(A5631="","",WORKDAY(B5631,F5631))</f>
        <v>46300</v>
      </c>
    </row>
    <row r="5632" customFormat="false" ht="15" hidden="false" customHeight="false" outlineLevel="0" collapsed="false">
      <c r="A5632" s="37" t="n">
        <v>1005631</v>
      </c>
      <c r="B5632" s="38" t="n">
        <v>46297</v>
      </c>
      <c r="C5632" s="39" t="s">
        <v>68</v>
      </c>
      <c r="D5632" s="39" t="s">
        <v>39</v>
      </c>
      <c r="E5632" s="40" t="n">
        <v>2.7</v>
      </c>
      <c r="F5632" s="41" t="n">
        <f aca="false">IF(A5632="","",INDEX(Assumptions!$B$16:$B$18,MATCH(C5632,Assumptions!$A$16:$A$18,0)))</f>
        <v>1</v>
      </c>
      <c r="G5632" s="42" t="n">
        <f aca="false">IF(A5632="","",WORKDAY(B5632,F5632))</f>
        <v>46300</v>
      </c>
    </row>
    <row r="5633" customFormat="false" ht="15" hidden="false" customHeight="false" outlineLevel="0" collapsed="false">
      <c r="A5633" s="37" t="n">
        <v>1005632</v>
      </c>
      <c r="B5633" s="38" t="n">
        <v>46297</v>
      </c>
      <c r="C5633" s="39" t="s">
        <v>69</v>
      </c>
      <c r="D5633" s="39" t="s">
        <v>33</v>
      </c>
      <c r="E5633" s="40" t="n">
        <v>0.8</v>
      </c>
      <c r="F5633" s="41" t="n">
        <f aca="false">IF(A5633="","",INDEX(Assumptions!$B$16:$B$18,MATCH(C5633,Assumptions!$A$16:$A$18,0)))</f>
        <v>3</v>
      </c>
      <c r="G5633" s="42" t="n">
        <f aca="false">IF(A5633="","",WORKDAY(B5633,F5633))</f>
        <v>46302</v>
      </c>
    </row>
    <row r="5634" customFormat="false" ht="15" hidden="false" customHeight="false" outlineLevel="0" collapsed="false">
      <c r="A5634" s="37" t="n">
        <v>1005633</v>
      </c>
      <c r="B5634" s="38" t="n">
        <v>46297</v>
      </c>
      <c r="C5634" s="39" t="s">
        <v>69</v>
      </c>
      <c r="D5634" s="39" t="s">
        <v>35</v>
      </c>
      <c r="E5634" s="40" t="n">
        <v>2.2</v>
      </c>
      <c r="F5634" s="41" t="n">
        <f aca="false">IF(A5634="","",INDEX(Assumptions!$B$16:$B$18,MATCH(C5634,Assumptions!$A$16:$A$18,0)))</f>
        <v>3</v>
      </c>
      <c r="G5634" s="42" t="n">
        <f aca="false">IF(A5634="","",WORKDAY(B5634,F5634))</f>
        <v>46302</v>
      </c>
    </row>
    <row r="5635" customFormat="false" ht="15" hidden="false" customHeight="false" outlineLevel="0" collapsed="false">
      <c r="A5635" s="37" t="n">
        <v>1005634</v>
      </c>
      <c r="B5635" s="38" t="n">
        <v>46297</v>
      </c>
      <c r="C5635" s="39" t="s">
        <v>69</v>
      </c>
      <c r="D5635" s="39" t="s">
        <v>35</v>
      </c>
      <c r="E5635" s="40" t="n">
        <v>1.1</v>
      </c>
      <c r="F5635" s="41" t="n">
        <f aca="false">IF(A5635="","",INDEX(Assumptions!$B$16:$B$18,MATCH(C5635,Assumptions!$A$16:$A$18,0)))</f>
        <v>3</v>
      </c>
      <c r="G5635" s="42" t="n">
        <f aca="false">IF(A5635="","",WORKDAY(B5635,F5635))</f>
        <v>46302</v>
      </c>
    </row>
    <row r="5636" customFormat="false" ht="15" hidden="false" customHeight="false" outlineLevel="0" collapsed="false">
      <c r="A5636" s="37" t="n">
        <v>1005635</v>
      </c>
      <c r="B5636" s="38" t="n">
        <v>46297</v>
      </c>
      <c r="C5636" s="39" t="s">
        <v>68</v>
      </c>
      <c r="D5636" s="39" t="s">
        <v>39</v>
      </c>
      <c r="E5636" s="40" t="n">
        <v>1.5</v>
      </c>
      <c r="F5636" s="41" t="n">
        <f aca="false">IF(A5636="","",INDEX(Assumptions!$B$16:$B$18,MATCH(C5636,Assumptions!$A$16:$A$18,0)))</f>
        <v>1</v>
      </c>
      <c r="G5636" s="42" t="n">
        <f aca="false">IF(A5636="","",WORKDAY(B5636,F5636))</f>
        <v>46300</v>
      </c>
    </row>
    <row r="5637" customFormat="false" ht="15" hidden="false" customHeight="false" outlineLevel="0" collapsed="false">
      <c r="A5637" s="37" t="n">
        <v>1005636</v>
      </c>
      <c r="B5637" s="38" t="n">
        <v>46297</v>
      </c>
      <c r="C5637" s="39" t="s">
        <v>70</v>
      </c>
      <c r="D5637" s="39" t="s">
        <v>39</v>
      </c>
      <c r="E5637" s="40" t="n">
        <v>2.2</v>
      </c>
      <c r="F5637" s="41" t="n">
        <f aca="false">IF(A5637="","",INDEX(Assumptions!$B$16:$B$18,MATCH(C5637,Assumptions!$A$16:$A$18,0)))</f>
        <v>5</v>
      </c>
      <c r="G5637" s="42" t="n">
        <f aca="false">IF(A5637="","",WORKDAY(B5637,F5637))</f>
        <v>46304</v>
      </c>
    </row>
    <row r="5638" customFormat="false" ht="15" hidden="false" customHeight="false" outlineLevel="0" collapsed="false">
      <c r="A5638" s="37" t="n">
        <v>1005637</v>
      </c>
      <c r="B5638" s="38" t="n">
        <v>46297</v>
      </c>
      <c r="C5638" s="39" t="s">
        <v>69</v>
      </c>
      <c r="D5638" s="39" t="s">
        <v>33</v>
      </c>
      <c r="E5638" s="40" t="n">
        <v>2.7</v>
      </c>
      <c r="F5638" s="41" t="n">
        <f aca="false">IF(A5638="","",INDEX(Assumptions!$B$16:$B$18,MATCH(C5638,Assumptions!$A$16:$A$18,0)))</f>
        <v>3</v>
      </c>
      <c r="G5638" s="42" t="n">
        <f aca="false">IF(A5638="","",WORKDAY(B5638,F5638))</f>
        <v>46302</v>
      </c>
    </row>
    <row r="5639" customFormat="false" ht="15" hidden="false" customHeight="false" outlineLevel="0" collapsed="false">
      <c r="A5639" s="37" t="n">
        <v>1005638</v>
      </c>
      <c r="B5639" s="38" t="n">
        <v>46297</v>
      </c>
      <c r="C5639" s="39" t="s">
        <v>68</v>
      </c>
      <c r="D5639" s="39" t="s">
        <v>31</v>
      </c>
      <c r="E5639" s="40" t="n">
        <v>1.5</v>
      </c>
      <c r="F5639" s="41" t="n">
        <f aca="false">IF(A5639="","",INDEX(Assumptions!$B$16:$B$18,MATCH(C5639,Assumptions!$A$16:$A$18,0)))</f>
        <v>1</v>
      </c>
      <c r="G5639" s="42" t="n">
        <f aca="false">IF(A5639="","",WORKDAY(B5639,F5639))</f>
        <v>46300</v>
      </c>
    </row>
    <row r="5640" customFormat="false" ht="15" hidden="false" customHeight="false" outlineLevel="0" collapsed="false">
      <c r="A5640" s="37" t="n">
        <v>1005639</v>
      </c>
      <c r="B5640" s="38" t="n">
        <v>46297</v>
      </c>
      <c r="C5640" s="39" t="s">
        <v>69</v>
      </c>
      <c r="D5640" s="39" t="s">
        <v>31</v>
      </c>
      <c r="E5640" s="40" t="n">
        <v>2.5</v>
      </c>
      <c r="F5640" s="41" t="n">
        <f aca="false">IF(A5640="","",INDEX(Assumptions!$B$16:$B$18,MATCH(C5640,Assumptions!$A$16:$A$18,0)))</f>
        <v>3</v>
      </c>
      <c r="G5640" s="42" t="n">
        <f aca="false">IF(A5640="","",WORKDAY(B5640,F5640))</f>
        <v>46302</v>
      </c>
    </row>
    <row r="5641" customFormat="false" ht="15" hidden="false" customHeight="false" outlineLevel="0" collapsed="false">
      <c r="A5641" s="37" t="n">
        <v>1005640</v>
      </c>
      <c r="B5641" s="38" t="n">
        <v>46297</v>
      </c>
      <c r="C5641" s="39" t="s">
        <v>69</v>
      </c>
      <c r="D5641" s="39" t="s">
        <v>35</v>
      </c>
      <c r="E5641" s="40" t="n">
        <v>2.7</v>
      </c>
      <c r="F5641" s="41" t="n">
        <f aca="false">IF(A5641="","",INDEX(Assumptions!$B$16:$B$18,MATCH(C5641,Assumptions!$A$16:$A$18,0)))</f>
        <v>3</v>
      </c>
      <c r="G5641" s="42" t="n">
        <f aca="false">IF(A5641="","",WORKDAY(B5641,F5641))</f>
        <v>46302</v>
      </c>
    </row>
    <row r="5642" customFormat="false" ht="15" hidden="false" customHeight="false" outlineLevel="0" collapsed="false">
      <c r="A5642" s="37" t="n">
        <v>1005641</v>
      </c>
      <c r="B5642" s="38" t="n">
        <v>46297</v>
      </c>
      <c r="C5642" s="39" t="s">
        <v>70</v>
      </c>
      <c r="D5642" s="39" t="s">
        <v>35</v>
      </c>
      <c r="E5642" s="40" t="n">
        <v>0.3</v>
      </c>
      <c r="F5642" s="41" t="n">
        <f aca="false">IF(A5642="","",INDEX(Assumptions!$B$16:$B$18,MATCH(C5642,Assumptions!$A$16:$A$18,0)))</f>
        <v>5</v>
      </c>
      <c r="G5642" s="42" t="n">
        <f aca="false">IF(A5642="","",WORKDAY(B5642,F5642))</f>
        <v>46304</v>
      </c>
    </row>
    <row r="5643" customFormat="false" ht="15" hidden="false" customHeight="false" outlineLevel="0" collapsed="false">
      <c r="A5643" s="37" t="n">
        <v>1005642</v>
      </c>
      <c r="B5643" s="38" t="n">
        <v>46297</v>
      </c>
      <c r="C5643" s="39" t="s">
        <v>69</v>
      </c>
      <c r="D5643" s="39" t="s">
        <v>33</v>
      </c>
      <c r="E5643" s="40" t="n">
        <v>1.3</v>
      </c>
      <c r="F5643" s="41" t="n">
        <f aca="false">IF(A5643="","",INDEX(Assumptions!$B$16:$B$18,MATCH(C5643,Assumptions!$A$16:$A$18,0)))</f>
        <v>3</v>
      </c>
      <c r="G5643" s="42" t="n">
        <f aca="false">IF(A5643="","",WORKDAY(B5643,F5643))</f>
        <v>46302</v>
      </c>
    </row>
    <row r="5644" customFormat="false" ht="15" hidden="false" customHeight="false" outlineLevel="0" collapsed="false">
      <c r="A5644" s="37" t="n">
        <v>1005643</v>
      </c>
      <c r="B5644" s="38" t="n">
        <v>46297</v>
      </c>
      <c r="C5644" s="39" t="s">
        <v>70</v>
      </c>
      <c r="D5644" s="39" t="s">
        <v>37</v>
      </c>
      <c r="E5644" s="40" t="n">
        <v>0.6</v>
      </c>
      <c r="F5644" s="41" t="n">
        <f aca="false">IF(A5644="","",INDEX(Assumptions!$B$16:$B$18,MATCH(C5644,Assumptions!$A$16:$A$18,0)))</f>
        <v>5</v>
      </c>
      <c r="G5644" s="42" t="n">
        <f aca="false">IF(A5644="","",WORKDAY(B5644,F5644))</f>
        <v>46304</v>
      </c>
    </row>
    <row r="5645" customFormat="false" ht="15" hidden="false" customHeight="false" outlineLevel="0" collapsed="false">
      <c r="A5645" s="37" t="n">
        <v>1005644</v>
      </c>
      <c r="B5645" s="38" t="n">
        <v>46297</v>
      </c>
      <c r="C5645" s="39" t="s">
        <v>69</v>
      </c>
      <c r="D5645" s="39" t="s">
        <v>33</v>
      </c>
      <c r="E5645" s="40" t="n">
        <v>1.5</v>
      </c>
      <c r="F5645" s="41" t="n">
        <f aca="false">IF(A5645="","",INDEX(Assumptions!$B$16:$B$18,MATCH(C5645,Assumptions!$A$16:$A$18,0)))</f>
        <v>3</v>
      </c>
      <c r="G5645" s="42" t="n">
        <f aca="false">IF(A5645="","",WORKDAY(B5645,F5645))</f>
        <v>46302</v>
      </c>
    </row>
    <row r="5646" customFormat="false" ht="15" hidden="false" customHeight="false" outlineLevel="0" collapsed="false">
      <c r="A5646" s="37" t="n">
        <v>1005645</v>
      </c>
      <c r="B5646" s="38" t="n">
        <v>46297</v>
      </c>
      <c r="C5646" s="39" t="s">
        <v>69</v>
      </c>
      <c r="D5646" s="39" t="s">
        <v>35</v>
      </c>
      <c r="E5646" s="40" t="n">
        <v>3.4</v>
      </c>
      <c r="F5646" s="41" t="n">
        <f aca="false">IF(A5646="","",INDEX(Assumptions!$B$16:$B$18,MATCH(C5646,Assumptions!$A$16:$A$18,0)))</f>
        <v>3</v>
      </c>
      <c r="G5646" s="42" t="n">
        <f aca="false">IF(A5646="","",WORKDAY(B5646,F5646))</f>
        <v>46302</v>
      </c>
    </row>
    <row r="5647" customFormat="false" ht="15" hidden="false" customHeight="false" outlineLevel="0" collapsed="false">
      <c r="A5647" s="37" t="n">
        <v>1005646</v>
      </c>
      <c r="B5647" s="38" t="n">
        <v>46297</v>
      </c>
      <c r="C5647" s="39" t="s">
        <v>69</v>
      </c>
      <c r="D5647" s="39" t="s">
        <v>35</v>
      </c>
      <c r="E5647" s="40" t="n">
        <v>2.1</v>
      </c>
      <c r="F5647" s="41" t="n">
        <f aca="false">IF(A5647="","",INDEX(Assumptions!$B$16:$B$18,MATCH(C5647,Assumptions!$A$16:$A$18,0)))</f>
        <v>3</v>
      </c>
      <c r="G5647" s="42" t="n">
        <f aca="false">IF(A5647="","",WORKDAY(B5647,F5647))</f>
        <v>46302</v>
      </c>
    </row>
    <row r="5648" customFormat="false" ht="15" hidden="false" customHeight="false" outlineLevel="0" collapsed="false">
      <c r="A5648" s="37" t="n">
        <v>1005647</v>
      </c>
      <c r="B5648" s="38" t="n">
        <v>46297</v>
      </c>
      <c r="C5648" s="39" t="s">
        <v>69</v>
      </c>
      <c r="D5648" s="39" t="s">
        <v>31</v>
      </c>
      <c r="E5648" s="40" t="n">
        <v>3.4</v>
      </c>
      <c r="F5648" s="41" t="n">
        <f aca="false">IF(A5648="","",INDEX(Assumptions!$B$16:$B$18,MATCH(C5648,Assumptions!$A$16:$A$18,0)))</f>
        <v>3</v>
      </c>
      <c r="G5648" s="42" t="n">
        <f aca="false">IF(A5648="","",WORKDAY(B5648,F5648))</f>
        <v>46302</v>
      </c>
    </row>
    <row r="5649" customFormat="false" ht="15" hidden="false" customHeight="false" outlineLevel="0" collapsed="false">
      <c r="A5649" s="37" t="n">
        <v>1005648</v>
      </c>
      <c r="B5649" s="38" t="n">
        <v>46297</v>
      </c>
      <c r="C5649" s="39" t="s">
        <v>69</v>
      </c>
      <c r="D5649" s="39" t="s">
        <v>33</v>
      </c>
      <c r="E5649" s="40" t="n">
        <v>1.8</v>
      </c>
      <c r="F5649" s="41" t="n">
        <f aca="false">IF(A5649="","",INDEX(Assumptions!$B$16:$B$18,MATCH(C5649,Assumptions!$A$16:$A$18,0)))</f>
        <v>3</v>
      </c>
      <c r="G5649" s="42" t="n">
        <f aca="false">IF(A5649="","",WORKDAY(B5649,F5649))</f>
        <v>46302</v>
      </c>
    </row>
    <row r="5650" customFormat="false" ht="15" hidden="false" customHeight="false" outlineLevel="0" collapsed="false">
      <c r="A5650" s="37" t="n">
        <v>1005649</v>
      </c>
      <c r="B5650" s="38" t="n">
        <v>46297</v>
      </c>
      <c r="C5650" s="39" t="s">
        <v>69</v>
      </c>
      <c r="D5650" s="39" t="s">
        <v>39</v>
      </c>
      <c r="E5650" s="40" t="n">
        <v>1.7</v>
      </c>
      <c r="F5650" s="41" t="n">
        <f aca="false">IF(A5650="","",INDEX(Assumptions!$B$16:$B$18,MATCH(C5650,Assumptions!$A$16:$A$18,0)))</f>
        <v>3</v>
      </c>
      <c r="G5650" s="42" t="n">
        <f aca="false">IF(A5650="","",WORKDAY(B5650,F5650))</f>
        <v>46302</v>
      </c>
    </row>
    <row r="5651" customFormat="false" ht="15" hidden="false" customHeight="false" outlineLevel="0" collapsed="false">
      <c r="A5651" s="37" t="n">
        <v>1005650</v>
      </c>
      <c r="B5651" s="38" t="n">
        <v>46297</v>
      </c>
      <c r="C5651" s="39" t="s">
        <v>69</v>
      </c>
      <c r="D5651" s="39" t="s">
        <v>37</v>
      </c>
      <c r="E5651" s="40" t="n">
        <v>1.3</v>
      </c>
      <c r="F5651" s="41" t="n">
        <f aca="false">IF(A5651="","",INDEX(Assumptions!$B$16:$B$18,MATCH(C5651,Assumptions!$A$16:$A$18,0)))</f>
        <v>3</v>
      </c>
      <c r="G5651" s="42" t="n">
        <f aca="false">IF(A5651="","",WORKDAY(B5651,F5651))</f>
        <v>46302</v>
      </c>
    </row>
    <row r="5652" customFormat="false" ht="15" hidden="false" customHeight="false" outlineLevel="0" collapsed="false">
      <c r="A5652" s="37" t="n">
        <v>1005651</v>
      </c>
      <c r="B5652" s="38" t="n">
        <v>46297</v>
      </c>
      <c r="C5652" s="39" t="s">
        <v>70</v>
      </c>
      <c r="D5652" s="39" t="s">
        <v>33</v>
      </c>
      <c r="E5652" s="40" t="n">
        <v>2.8</v>
      </c>
      <c r="F5652" s="41" t="n">
        <f aca="false">IF(A5652="","",INDEX(Assumptions!$B$16:$B$18,MATCH(C5652,Assumptions!$A$16:$A$18,0)))</f>
        <v>5</v>
      </c>
      <c r="G5652" s="42" t="n">
        <f aca="false">IF(A5652="","",WORKDAY(B5652,F5652))</f>
        <v>46304</v>
      </c>
    </row>
    <row r="5653" customFormat="false" ht="15" hidden="false" customHeight="false" outlineLevel="0" collapsed="false">
      <c r="A5653" s="37" t="n">
        <v>1005652</v>
      </c>
      <c r="B5653" s="38" t="n">
        <v>46297</v>
      </c>
      <c r="C5653" s="39" t="s">
        <v>69</v>
      </c>
      <c r="D5653" s="39" t="s">
        <v>31</v>
      </c>
      <c r="E5653" s="40" t="n">
        <v>2.7</v>
      </c>
      <c r="F5653" s="41" t="n">
        <f aca="false">IF(A5653="","",INDEX(Assumptions!$B$16:$B$18,MATCH(C5653,Assumptions!$A$16:$A$18,0)))</f>
        <v>3</v>
      </c>
      <c r="G5653" s="42" t="n">
        <f aca="false">IF(A5653="","",WORKDAY(B5653,F5653))</f>
        <v>46302</v>
      </c>
    </row>
    <row r="5654" customFormat="false" ht="15" hidden="false" customHeight="false" outlineLevel="0" collapsed="false">
      <c r="A5654" s="37" t="n">
        <v>1005653</v>
      </c>
      <c r="B5654" s="38" t="n">
        <v>46297</v>
      </c>
      <c r="C5654" s="39" t="s">
        <v>68</v>
      </c>
      <c r="D5654" s="39" t="s">
        <v>33</v>
      </c>
      <c r="E5654" s="40" t="n">
        <v>2.2</v>
      </c>
      <c r="F5654" s="41" t="n">
        <f aca="false">IF(A5654="","",INDEX(Assumptions!$B$16:$B$18,MATCH(C5654,Assumptions!$A$16:$A$18,0)))</f>
        <v>1</v>
      </c>
      <c r="G5654" s="42" t="n">
        <f aca="false">IF(A5654="","",WORKDAY(B5654,F5654))</f>
        <v>46300</v>
      </c>
    </row>
    <row r="5655" customFormat="false" ht="15" hidden="false" customHeight="false" outlineLevel="0" collapsed="false">
      <c r="A5655" s="37" t="n">
        <v>1005654</v>
      </c>
      <c r="B5655" s="38" t="n">
        <v>46297</v>
      </c>
      <c r="C5655" s="39" t="s">
        <v>69</v>
      </c>
      <c r="D5655" s="39" t="s">
        <v>33</v>
      </c>
      <c r="E5655" s="40" t="n">
        <v>1</v>
      </c>
      <c r="F5655" s="41" t="n">
        <f aca="false">IF(A5655="","",INDEX(Assumptions!$B$16:$B$18,MATCH(C5655,Assumptions!$A$16:$A$18,0)))</f>
        <v>3</v>
      </c>
      <c r="G5655" s="42" t="n">
        <f aca="false">IF(A5655="","",WORKDAY(B5655,F5655))</f>
        <v>46302</v>
      </c>
    </row>
    <row r="5656" customFormat="false" ht="15" hidden="false" customHeight="false" outlineLevel="0" collapsed="false">
      <c r="A5656" s="37" t="n">
        <v>1005655</v>
      </c>
      <c r="B5656" s="38" t="n">
        <v>46297</v>
      </c>
      <c r="C5656" s="39" t="s">
        <v>69</v>
      </c>
      <c r="D5656" s="39" t="s">
        <v>31</v>
      </c>
      <c r="E5656" s="40" t="n">
        <v>4.6</v>
      </c>
      <c r="F5656" s="41" t="n">
        <f aca="false">IF(A5656="","",INDEX(Assumptions!$B$16:$B$18,MATCH(C5656,Assumptions!$A$16:$A$18,0)))</f>
        <v>3</v>
      </c>
      <c r="G5656" s="42" t="n">
        <f aca="false">IF(A5656="","",WORKDAY(B5656,F5656))</f>
        <v>46302</v>
      </c>
    </row>
    <row r="5657" customFormat="false" ht="15" hidden="false" customHeight="false" outlineLevel="0" collapsed="false">
      <c r="A5657" s="37" t="n">
        <v>1005656</v>
      </c>
      <c r="B5657" s="38" t="n">
        <v>46297</v>
      </c>
      <c r="C5657" s="39" t="s">
        <v>69</v>
      </c>
      <c r="D5657" s="39" t="s">
        <v>37</v>
      </c>
      <c r="E5657" s="40" t="n">
        <v>1.3</v>
      </c>
      <c r="F5657" s="41" t="n">
        <f aca="false">IF(A5657="","",INDEX(Assumptions!$B$16:$B$18,MATCH(C5657,Assumptions!$A$16:$A$18,0)))</f>
        <v>3</v>
      </c>
      <c r="G5657" s="42" t="n">
        <f aca="false">IF(A5657="","",WORKDAY(B5657,F5657))</f>
        <v>46302</v>
      </c>
    </row>
    <row r="5658" customFormat="false" ht="15" hidden="false" customHeight="false" outlineLevel="0" collapsed="false">
      <c r="A5658" s="37" t="n">
        <v>1005657</v>
      </c>
      <c r="B5658" s="38" t="n">
        <v>46297</v>
      </c>
      <c r="C5658" s="39" t="s">
        <v>69</v>
      </c>
      <c r="D5658" s="39" t="s">
        <v>35</v>
      </c>
      <c r="E5658" s="40" t="n">
        <v>3.1</v>
      </c>
      <c r="F5658" s="41" t="n">
        <f aca="false">IF(A5658="","",INDEX(Assumptions!$B$16:$B$18,MATCH(C5658,Assumptions!$A$16:$A$18,0)))</f>
        <v>3</v>
      </c>
      <c r="G5658" s="42" t="n">
        <f aca="false">IF(A5658="","",WORKDAY(B5658,F5658))</f>
        <v>46302</v>
      </c>
    </row>
    <row r="5659" customFormat="false" ht="15" hidden="false" customHeight="false" outlineLevel="0" collapsed="false">
      <c r="A5659" s="37" t="n">
        <v>1005658</v>
      </c>
      <c r="B5659" s="38" t="n">
        <v>46297</v>
      </c>
      <c r="C5659" s="39" t="s">
        <v>70</v>
      </c>
      <c r="D5659" s="39" t="s">
        <v>31</v>
      </c>
      <c r="E5659" s="40" t="n">
        <v>1.7</v>
      </c>
      <c r="F5659" s="41" t="n">
        <f aca="false">IF(A5659="","",INDEX(Assumptions!$B$16:$B$18,MATCH(C5659,Assumptions!$A$16:$A$18,0)))</f>
        <v>5</v>
      </c>
      <c r="G5659" s="42" t="n">
        <f aca="false">IF(A5659="","",WORKDAY(B5659,F5659))</f>
        <v>46304</v>
      </c>
    </row>
    <row r="5660" customFormat="false" ht="15" hidden="false" customHeight="false" outlineLevel="0" collapsed="false">
      <c r="A5660" s="37" t="n">
        <v>1005659</v>
      </c>
      <c r="B5660" s="38" t="n">
        <v>46297</v>
      </c>
      <c r="C5660" s="39" t="s">
        <v>69</v>
      </c>
      <c r="D5660" s="39" t="s">
        <v>39</v>
      </c>
      <c r="E5660" s="40" t="n">
        <v>4.1</v>
      </c>
      <c r="F5660" s="41" t="n">
        <f aca="false">IF(A5660="","",INDEX(Assumptions!$B$16:$B$18,MATCH(C5660,Assumptions!$A$16:$A$18,0)))</f>
        <v>3</v>
      </c>
      <c r="G5660" s="42" t="n">
        <f aca="false">IF(A5660="","",WORKDAY(B5660,F5660))</f>
        <v>46302</v>
      </c>
    </row>
    <row r="5661" customFormat="false" ht="15" hidden="false" customHeight="false" outlineLevel="0" collapsed="false">
      <c r="A5661" s="37" t="n">
        <v>1005660</v>
      </c>
      <c r="B5661" s="38" t="n">
        <v>46297</v>
      </c>
      <c r="C5661" s="39" t="s">
        <v>68</v>
      </c>
      <c r="D5661" s="39" t="s">
        <v>39</v>
      </c>
      <c r="E5661" s="40" t="n">
        <v>1.6</v>
      </c>
      <c r="F5661" s="41" t="n">
        <f aca="false">IF(A5661="","",INDEX(Assumptions!$B$16:$B$18,MATCH(C5661,Assumptions!$A$16:$A$18,0)))</f>
        <v>1</v>
      </c>
      <c r="G5661" s="42" t="n">
        <f aca="false">IF(A5661="","",WORKDAY(B5661,F5661))</f>
        <v>46300</v>
      </c>
    </row>
    <row r="5662" customFormat="false" ht="15" hidden="false" customHeight="false" outlineLevel="0" collapsed="false">
      <c r="A5662" s="37" t="n">
        <v>1005661</v>
      </c>
      <c r="B5662" s="38" t="n">
        <v>46297</v>
      </c>
      <c r="C5662" s="39" t="s">
        <v>69</v>
      </c>
      <c r="D5662" s="39" t="s">
        <v>39</v>
      </c>
      <c r="E5662" s="40" t="n">
        <v>0.5</v>
      </c>
      <c r="F5662" s="41" t="n">
        <f aca="false">IF(A5662="","",INDEX(Assumptions!$B$16:$B$18,MATCH(C5662,Assumptions!$A$16:$A$18,0)))</f>
        <v>3</v>
      </c>
      <c r="G5662" s="42" t="n">
        <f aca="false">IF(A5662="","",WORKDAY(B5662,F5662))</f>
        <v>46302</v>
      </c>
    </row>
    <row r="5663" customFormat="false" ht="15" hidden="false" customHeight="false" outlineLevel="0" collapsed="false">
      <c r="A5663" s="37" t="n">
        <v>1005662</v>
      </c>
      <c r="B5663" s="38" t="n">
        <v>46297</v>
      </c>
      <c r="C5663" s="39" t="s">
        <v>69</v>
      </c>
      <c r="D5663" s="39" t="s">
        <v>33</v>
      </c>
      <c r="E5663" s="40" t="n">
        <v>0.5</v>
      </c>
      <c r="F5663" s="41" t="n">
        <f aca="false">IF(A5663="","",INDEX(Assumptions!$B$16:$B$18,MATCH(C5663,Assumptions!$A$16:$A$18,0)))</f>
        <v>3</v>
      </c>
      <c r="G5663" s="42" t="n">
        <f aca="false">IF(A5663="","",WORKDAY(B5663,F5663))</f>
        <v>46302</v>
      </c>
    </row>
    <row r="5664" customFormat="false" ht="15" hidden="false" customHeight="false" outlineLevel="0" collapsed="false">
      <c r="A5664" s="37" t="n">
        <v>1005663</v>
      </c>
      <c r="B5664" s="38" t="n">
        <v>46297</v>
      </c>
      <c r="C5664" s="39" t="s">
        <v>69</v>
      </c>
      <c r="D5664" s="39" t="s">
        <v>39</v>
      </c>
      <c r="E5664" s="40" t="n">
        <v>1.7</v>
      </c>
      <c r="F5664" s="41" t="n">
        <f aca="false">IF(A5664="","",INDEX(Assumptions!$B$16:$B$18,MATCH(C5664,Assumptions!$A$16:$A$18,0)))</f>
        <v>3</v>
      </c>
      <c r="G5664" s="42" t="n">
        <f aca="false">IF(A5664="","",WORKDAY(B5664,F5664))</f>
        <v>46302</v>
      </c>
    </row>
    <row r="5665" customFormat="false" ht="15" hidden="false" customHeight="false" outlineLevel="0" collapsed="false">
      <c r="A5665" s="37" t="n">
        <v>1005664</v>
      </c>
      <c r="B5665" s="38" t="n">
        <v>46297</v>
      </c>
      <c r="C5665" s="39" t="s">
        <v>70</v>
      </c>
      <c r="D5665" s="39" t="s">
        <v>39</v>
      </c>
      <c r="E5665" s="40" t="n">
        <v>2.8</v>
      </c>
      <c r="F5665" s="41" t="n">
        <f aca="false">IF(A5665="","",INDEX(Assumptions!$B$16:$B$18,MATCH(C5665,Assumptions!$A$16:$A$18,0)))</f>
        <v>5</v>
      </c>
      <c r="G5665" s="42" t="n">
        <f aca="false">IF(A5665="","",WORKDAY(B5665,F5665))</f>
        <v>46304</v>
      </c>
    </row>
    <row r="5666" customFormat="false" ht="15" hidden="false" customHeight="false" outlineLevel="0" collapsed="false">
      <c r="A5666" s="37" t="n">
        <v>1005665</v>
      </c>
      <c r="B5666" s="38" t="n">
        <v>46297</v>
      </c>
      <c r="C5666" s="39" t="s">
        <v>70</v>
      </c>
      <c r="D5666" s="39" t="s">
        <v>31</v>
      </c>
      <c r="E5666" s="40" t="n">
        <v>0.7</v>
      </c>
      <c r="F5666" s="41" t="n">
        <f aca="false">IF(A5666="","",INDEX(Assumptions!$B$16:$B$18,MATCH(C5666,Assumptions!$A$16:$A$18,0)))</f>
        <v>5</v>
      </c>
      <c r="G5666" s="42" t="n">
        <f aca="false">IF(A5666="","",WORKDAY(B5666,F5666))</f>
        <v>46304</v>
      </c>
    </row>
    <row r="5667" customFormat="false" ht="15" hidden="false" customHeight="false" outlineLevel="0" collapsed="false">
      <c r="A5667" s="37" t="n">
        <v>1005666</v>
      </c>
      <c r="B5667" s="38" t="n">
        <v>46297</v>
      </c>
      <c r="C5667" s="39" t="s">
        <v>70</v>
      </c>
      <c r="D5667" s="39" t="s">
        <v>33</v>
      </c>
      <c r="E5667" s="40" t="n">
        <v>0.6</v>
      </c>
      <c r="F5667" s="41" t="n">
        <f aca="false">IF(A5667="","",INDEX(Assumptions!$B$16:$B$18,MATCH(C5667,Assumptions!$A$16:$A$18,0)))</f>
        <v>5</v>
      </c>
      <c r="G5667" s="42" t="n">
        <f aca="false">IF(A5667="","",WORKDAY(B5667,F5667))</f>
        <v>46304</v>
      </c>
    </row>
    <row r="5668" customFormat="false" ht="15" hidden="false" customHeight="false" outlineLevel="0" collapsed="false">
      <c r="A5668" s="37" t="n">
        <v>1005667</v>
      </c>
      <c r="B5668" s="38" t="n">
        <v>46297</v>
      </c>
      <c r="C5668" s="39" t="s">
        <v>68</v>
      </c>
      <c r="D5668" s="39" t="s">
        <v>31</v>
      </c>
      <c r="E5668" s="40" t="n">
        <v>1.9</v>
      </c>
      <c r="F5668" s="41" t="n">
        <f aca="false">IF(A5668="","",INDEX(Assumptions!$B$16:$B$18,MATCH(C5668,Assumptions!$A$16:$A$18,0)))</f>
        <v>1</v>
      </c>
      <c r="G5668" s="42" t="n">
        <f aca="false">IF(A5668="","",WORKDAY(B5668,F5668))</f>
        <v>46300</v>
      </c>
    </row>
    <row r="5669" customFormat="false" ht="15" hidden="false" customHeight="false" outlineLevel="0" collapsed="false">
      <c r="A5669" s="37" t="n">
        <v>1005668</v>
      </c>
      <c r="B5669" s="38" t="n">
        <v>46297</v>
      </c>
      <c r="C5669" s="39" t="s">
        <v>70</v>
      </c>
      <c r="D5669" s="39" t="s">
        <v>33</v>
      </c>
      <c r="E5669" s="40" t="n">
        <v>7.4</v>
      </c>
      <c r="F5669" s="41" t="n">
        <f aca="false">IF(A5669="","",INDEX(Assumptions!$B$16:$B$18,MATCH(C5669,Assumptions!$A$16:$A$18,0)))</f>
        <v>5</v>
      </c>
      <c r="G5669" s="42" t="n">
        <f aca="false">IF(A5669="","",WORKDAY(B5669,F5669))</f>
        <v>46304</v>
      </c>
    </row>
    <row r="5670" customFormat="false" ht="15" hidden="false" customHeight="false" outlineLevel="0" collapsed="false">
      <c r="A5670" s="37" t="n">
        <v>1005669</v>
      </c>
      <c r="B5670" s="38" t="n">
        <v>46297</v>
      </c>
      <c r="C5670" s="39" t="s">
        <v>70</v>
      </c>
      <c r="D5670" s="39" t="s">
        <v>35</v>
      </c>
      <c r="E5670" s="40" t="n">
        <v>2.2</v>
      </c>
      <c r="F5670" s="41" t="n">
        <f aca="false">IF(A5670="","",INDEX(Assumptions!$B$16:$B$18,MATCH(C5670,Assumptions!$A$16:$A$18,0)))</f>
        <v>5</v>
      </c>
      <c r="G5670" s="42" t="n">
        <f aca="false">IF(A5670="","",WORKDAY(B5670,F5670))</f>
        <v>46304</v>
      </c>
    </row>
    <row r="5671" customFormat="false" ht="15" hidden="false" customHeight="false" outlineLevel="0" collapsed="false">
      <c r="A5671" s="37" t="n">
        <v>1005670</v>
      </c>
      <c r="B5671" s="38" t="n">
        <v>46297</v>
      </c>
      <c r="C5671" s="39" t="s">
        <v>69</v>
      </c>
      <c r="D5671" s="39" t="s">
        <v>37</v>
      </c>
      <c r="E5671" s="40" t="n">
        <v>1.9</v>
      </c>
      <c r="F5671" s="41" t="n">
        <f aca="false">IF(A5671="","",INDEX(Assumptions!$B$16:$B$18,MATCH(C5671,Assumptions!$A$16:$A$18,0)))</f>
        <v>3</v>
      </c>
      <c r="G5671" s="42" t="n">
        <f aca="false">IF(A5671="","",WORKDAY(B5671,F5671))</f>
        <v>46302</v>
      </c>
    </row>
    <row r="5672" customFormat="false" ht="15" hidden="false" customHeight="false" outlineLevel="0" collapsed="false">
      <c r="A5672" s="37" t="n">
        <v>1005671</v>
      </c>
      <c r="B5672" s="38" t="n">
        <v>46297</v>
      </c>
      <c r="C5672" s="39" t="s">
        <v>70</v>
      </c>
      <c r="D5672" s="39" t="s">
        <v>35</v>
      </c>
      <c r="E5672" s="40" t="n">
        <v>4.9</v>
      </c>
      <c r="F5672" s="41" t="n">
        <f aca="false">IF(A5672="","",INDEX(Assumptions!$B$16:$B$18,MATCH(C5672,Assumptions!$A$16:$A$18,0)))</f>
        <v>5</v>
      </c>
      <c r="G5672" s="42" t="n">
        <f aca="false">IF(A5672="","",WORKDAY(B5672,F5672))</f>
        <v>46304</v>
      </c>
    </row>
    <row r="5673" customFormat="false" ht="15" hidden="false" customHeight="false" outlineLevel="0" collapsed="false">
      <c r="A5673" s="37" t="n">
        <v>1005672</v>
      </c>
      <c r="B5673" s="38" t="n">
        <v>46297</v>
      </c>
      <c r="C5673" s="39" t="s">
        <v>69</v>
      </c>
      <c r="D5673" s="39" t="s">
        <v>31</v>
      </c>
      <c r="E5673" s="40" t="n">
        <v>1.5</v>
      </c>
      <c r="F5673" s="41" t="n">
        <f aca="false">IF(A5673="","",INDEX(Assumptions!$B$16:$B$18,MATCH(C5673,Assumptions!$A$16:$A$18,0)))</f>
        <v>3</v>
      </c>
      <c r="G5673" s="42" t="n">
        <f aca="false">IF(A5673="","",WORKDAY(B5673,F5673))</f>
        <v>46302</v>
      </c>
    </row>
    <row r="5674" customFormat="false" ht="15" hidden="false" customHeight="false" outlineLevel="0" collapsed="false">
      <c r="A5674" s="37" t="n">
        <v>1005673</v>
      </c>
      <c r="B5674" s="38" t="n">
        <v>46297</v>
      </c>
      <c r="C5674" s="39" t="s">
        <v>69</v>
      </c>
      <c r="D5674" s="39" t="s">
        <v>31</v>
      </c>
      <c r="E5674" s="40" t="n">
        <v>4.2</v>
      </c>
      <c r="F5674" s="41" t="n">
        <f aca="false">IF(A5674="","",INDEX(Assumptions!$B$16:$B$18,MATCH(C5674,Assumptions!$A$16:$A$18,0)))</f>
        <v>3</v>
      </c>
      <c r="G5674" s="42" t="n">
        <f aca="false">IF(A5674="","",WORKDAY(B5674,F5674))</f>
        <v>46302</v>
      </c>
    </row>
    <row r="5675" customFormat="false" ht="15" hidden="false" customHeight="false" outlineLevel="0" collapsed="false">
      <c r="A5675" s="37" t="n">
        <v>1005674</v>
      </c>
      <c r="B5675" s="38" t="n">
        <v>46297</v>
      </c>
      <c r="C5675" s="39" t="s">
        <v>69</v>
      </c>
      <c r="D5675" s="39" t="s">
        <v>37</v>
      </c>
      <c r="E5675" s="40" t="n">
        <v>4.6</v>
      </c>
      <c r="F5675" s="41" t="n">
        <f aca="false">IF(A5675="","",INDEX(Assumptions!$B$16:$B$18,MATCH(C5675,Assumptions!$A$16:$A$18,0)))</f>
        <v>3</v>
      </c>
      <c r="G5675" s="42" t="n">
        <f aca="false">IF(A5675="","",WORKDAY(B5675,F5675))</f>
        <v>46302</v>
      </c>
    </row>
    <row r="5676" customFormat="false" ht="15" hidden="false" customHeight="false" outlineLevel="0" collapsed="false">
      <c r="A5676" s="37" t="n">
        <v>1005675</v>
      </c>
      <c r="B5676" s="38" t="n">
        <v>46297</v>
      </c>
      <c r="C5676" s="39" t="s">
        <v>69</v>
      </c>
      <c r="D5676" s="39" t="s">
        <v>35</v>
      </c>
      <c r="E5676" s="40" t="n">
        <v>1.3</v>
      </c>
      <c r="F5676" s="41" t="n">
        <f aca="false">IF(A5676="","",INDEX(Assumptions!$B$16:$B$18,MATCH(C5676,Assumptions!$A$16:$A$18,0)))</f>
        <v>3</v>
      </c>
      <c r="G5676" s="42" t="n">
        <f aca="false">IF(A5676="","",WORKDAY(B5676,F5676))</f>
        <v>46302</v>
      </c>
    </row>
    <row r="5677" customFormat="false" ht="15" hidden="false" customHeight="false" outlineLevel="0" collapsed="false">
      <c r="A5677" s="37" t="n">
        <v>1005676</v>
      </c>
      <c r="B5677" s="38" t="n">
        <v>46297</v>
      </c>
      <c r="C5677" s="39" t="s">
        <v>70</v>
      </c>
      <c r="D5677" s="39" t="s">
        <v>35</v>
      </c>
      <c r="E5677" s="40" t="n">
        <v>1.1</v>
      </c>
      <c r="F5677" s="41" t="n">
        <f aca="false">IF(A5677="","",INDEX(Assumptions!$B$16:$B$18,MATCH(C5677,Assumptions!$A$16:$A$18,0)))</f>
        <v>5</v>
      </c>
      <c r="G5677" s="42" t="n">
        <f aca="false">IF(A5677="","",WORKDAY(B5677,F5677))</f>
        <v>46304</v>
      </c>
    </row>
    <row r="5678" customFormat="false" ht="15" hidden="false" customHeight="false" outlineLevel="0" collapsed="false">
      <c r="A5678" s="37" t="n">
        <v>1005677</v>
      </c>
      <c r="B5678" s="38" t="n">
        <v>46297</v>
      </c>
      <c r="C5678" s="39" t="s">
        <v>68</v>
      </c>
      <c r="D5678" s="39" t="s">
        <v>39</v>
      </c>
      <c r="E5678" s="40" t="n">
        <v>2.5</v>
      </c>
      <c r="F5678" s="41" t="n">
        <f aca="false">IF(A5678="","",INDEX(Assumptions!$B$16:$B$18,MATCH(C5678,Assumptions!$A$16:$A$18,0)))</f>
        <v>1</v>
      </c>
      <c r="G5678" s="42" t="n">
        <f aca="false">IF(A5678="","",WORKDAY(B5678,F5678))</f>
        <v>46300</v>
      </c>
    </row>
    <row r="5679" customFormat="false" ht="15" hidden="false" customHeight="false" outlineLevel="0" collapsed="false">
      <c r="A5679" s="37" t="n">
        <v>1005678</v>
      </c>
      <c r="B5679" s="38" t="n">
        <v>46297</v>
      </c>
      <c r="C5679" s="39" t="s">
        <v>69</v>
      </c>
      <c r="D5679" s="39" t="s">
        <v>35</v>
      </c>
      <c r="E5679" s="40" t="n">
        <v>3.4</v>
      </c>
      <c r="F5679" s="41" t="n">
        <f aca="false">IF(A5679="","",INDEX(Assumptions!$B$16:$B$18,MATCH(C5679,Assumptions!$A$16:$A$18,0)))</f>
        <v>3</v>
      </c>
      <c r="G5679" s="42" t="n">
        <f aca="false">IF(A5679="","",WORKDAY(B5679,F5679))</f>
        <v>46302</v>
      </c>
    </row>
    <row r="5680" customFormat="false" ht="15" hidden="false" customHeight="false" outlineLevel="0" collapsed="false">
      <c r="A5680" s="37" t="n">
        <v>1005679</v>
      </c>
      <c r="B5680" s="38" t="n">
        <v>46297</v>
      </c>
      <c r="C5680" s="39" t="s">
        <v>69</v>
      </c>
      <c r="D5680" s="39" t="s">
        <v>39</v>
      </c>
      <c r="E5680" s="40" t="n">
        <v>2.2</v>
      </c>
      <c r="F5680" s="41" t="n">
        <f aca="false">IF(A5680="","",INDEX(Assumptions!$B$16:$B$18,MATCH(C5680,Assumptions!$A$16:$A$18,0)))</f>
        <v>3</v>
      </c>
      <c r="G5680" s="42" t="n">
        <f aca="false">IF(A5680="","",WORKDAY(B5680,F5680))</f>
        <v>46302</v>
      </c>
    </row>
    <row r="5681" customFormat="false" ht="15" hidden="false" customHeight="false" outlineLevel="0" collapsed="false">
      <c r="A5681" s="37" t="n">
        <v>1005680</v>
      </c>
      <c r="B5681" s="38" t="n">
        <v>46297</v>
      </c>
      <c r="C5681" s="39" t="s">
        <v>68</v>
      </c>
      <c r="D5681" s="39" t="s">
        <v>39</v>
      </c>
      <c r="E5681" s="40" t="n">
        <v>2.9</v>
      </c>
      <c r="F5681" s="41" t="n">
        <f aca="false">IF(A5681="","",INDEX(Assumptions!$B$16:$B$18,MATCH(C5681,Assumptions!$A$16:$A$18,0)))</f>
        <v>1</v>
      </c>
      <c r="G5681" s="42" t="n">
        <f aca="false">IF(A5681="","",WORKDAY(B5681,F5681))</f>
        <v>46300</v>
      </c>
    </row>
    <row r="5682" customFormat="false" ht="15" hidden="false" customHeight="false" outlineLevel="0" collapsed="false">
      <c r="A5682" s="37" t="n">
        <v>1005681</v>
      </c>
      <c r="B5682" s="38" t="n">
        <v>46297</v>
      </c>
      <c r="C5682" s="39" t="s">
        <v>69</v>
      </c>
      <c r="D5682" s="39" t="s">
        <v>37</v>
      </c>
      <c r="E5682" s="40" t="n">
        <v>0.4</v>
      </c>
      <c r="F5682" s="41" t="n">
        <f aca="false">IF(A5682="","",INDEX(Assumptions!$B$16:$B$18,MATCH(C5682,Assumptions!$A$16:$A$18,0)))</f>
        <v>3</v>
      </c>
      <c r="G5682" s="42" t="n">
        <f aca="false">IF(A5682="","",WORKDAY(B5682,F5682))</f>
        <v>46302</v>
      </c>
    </row>
    <row r="5683" customFormat="false" ht="15" hidden="false" customHeight="false" outlineLevel="0" collapsed="false">
      <c r="A5683" s="37" t="n">
        <v>1005682</v>
      </c>
      <c r="B5683" s="38" t="n">
        <v>46297</v>
      </c>
      <c r="C5683" s="39" t="s">
        <v>68</v>
      </c>
      <c r="D5683" s="39" t="s">
        <v>39</v>
      </c>
      <c r="E5683" s="40" t="n">
        <v>1.2</v>
      </c>
      <c r="F5683" s="41" t="n">
        <f aca="false">IF(A5683="","",INDEX(Assumptions!$B$16:$B$18,MATCH(C5683,Assumptions!$A$16:$A$18,0)))</f>
        <v>1</v>
      </c>
      <c r="G5683" s="42" t="n">
        <f aca="false">IF(A5683="","",WORKDAY(B5683,F5683))</f>
        <v>46300</v>
      </c>
    </row>
    <row r="5684" customFormat="false" ht="15" hidden="false" customHeight="false" outlineLevel="0" collapsed="false">
      <c r="A5684" s="37" t="n">
        <v>1005683</v>
      </c>
      <c r="B5684" s="38" t="n">
        <v>46297</v>
      </c>
      <c r="C5684" s="39" t="s">
        <v>69</v>
      </c>
      <c r="D5684" s="39" t="s">
        <v>39</v>
      </c>
      <c r="E5684" s="40" t="n">
        <v>1.5</v>
      </c>
      <c r="F5684" s="41" t="n">
        <f aca="false">IF(A5684="","",INDEX(Assumptions!$B$16:$B$18,MATCH(C5684,Assumptions!$A$16:$A$18,0)))</f>
        <v>3</v>
      </c>
      <c r="G5684" s="42" t="n">
        <f aca="false">IF(A5684="","",WORKDAY(B5684,F5684))</f>
        <v>46302</v>
      </c>
    </row>
    <row r="5685" customFormat="false" ht="15" hidden="false" customHeight="false" outlineLevel="0" collapsed="false">
      <c r="A5685" s="37" t="n">
        <v>1005684</v>
      </c>
      <c r="B5685" s="38" t="n">
        <v>46297</v>
      </c>
      <c r="C5685" s="39" t="s">
        <v>70</v>
      </c>
      <c r="D5685" s="39" t="s">
        <v>39</v>
      </c>
      <c r="E5685" s="40" t="n">
        <v>1.4</v>
      </c>
      <c r="F5685" s="41" t="n">
        <f aca="false">IF(A5685="","",INDEX(Assumptions!$B$16:$B$18,MATCH(C5685,Assumptions!$A$16:$A$18,0)))</f>
        <v>5</v>
      </c>
      <c r="G5685" s="42" t="n">
        <f aca="false">IF(A5685="","",WORKDAY(B5685,F5685))</f>
        <v>46304</v>
      </c>
    </row>
    <row r="5686" customFormat="false" ht="15" hidden="false" customHeight="false" outlineLevel="0" collapsed="false">
      <c r="A5686" s="37" t="n">
        <v>1005685</v>
      </c>
      <c r="B5686" s="38" t="n">
        <v>46297</v>
      </c>
      <c r="C5686" s="39" t="s">
        <v>70</v>
      </c>
      <c r="D5686" s="39" t="s">
        <v>35</v>
      </c>
      <c r="E5686" s="40" t="n">
        <v>10</v>
      </c>
      <c r="F5686" s="41" t="n">
        <f aca="false">IF(A5686="","",INDEX(Assumptions!$B$16:$B$18,MATCH(C5686,Assumptions!$A$16:$A$18,0)))</f>
        <v>5</v>
      </c>
      <c r="G5686" s="42" t="n">
        <f aca="false">IF(A5686="","",WORKDAY(B5686,F5686))</f>
        <v>46304</v>
      </c>
    </row>
    <row r="5687" customFormat="false" ht="15" hidden="false" customHeight="false" outlineLevel="0" collapsed="false">
      <c r="A5687" s="37" t="n">
        <v>1005686</v>
      </c>
      <c r="B5687" s="38" t="n">
        <v>46297</v>
      </c>
      <c r="C5687" s="39" t="s">
        <v>69</v>
      </c>
      <c r="D5687" s="39" t="s">
        <v>39</v>
      </c>
      <c r="E5687" s="40" t="n">
        <v>1</v>
      </c>
      <c r="F5687" s="41" t="n">
        <f aca="false">IF(A5687="","",INDEX(Assumptions!$B$16:$B$18,MATCH(C5687,Assumptions!$A$16:$A$18,0)))</f>
        <v>3</v>
      </c>
      <c r="G5687" s="42" t="n">
        <f aca="false">IF(A5687="","",WORKDAY(B5687,F5687))</f>
        <v>46302</v>
      </c>
    </row>
    <row r="5688" customFormat="false" ht="15" hidden="false" customHeight="false" outlineLevel="0" collapsed="false">
      <c r="A5688" s="37" t="n">
        <v>1005687</v>
      </c>
      <c r="B5688" s="38" t="n">
        <v>46297</v>
      </c>
      <c r="C5688" s="39" t="s">
        <v>69</v>
      </c>
      <c r="D5688" s="39" t="s">
        <v>39</v>
      </c>
      <c r="E5688" s="40" t="n">
        <v>10.9</v>
      </c>
      <c r="F5688" s="41" t="n">
        <f aca="false">IF(A5688="","",INDEX(Assumptions!$B$16:$B$18,MATCH(C5688,Assumptions!$A$16:$A$18,0)))</f>
        <v>3</v>
      </c>
      <c r="G5688" s="42" t="n">
        <f aca="false">IF(A5688="","",WORKDAY(B5688,F5688))</f>
        <v>46302</v>
      </c>
    </row>
    <row r="5689" customFormat="false" ht="15" hidden="false" customHeight="false" outlineLevel="0" collapsed="false">
      <c r="A5689" s="37" t="n">
        <v>1005688</v>
      </c>
      <c r="B5689" s="38" t="n">
        <v>46297</v>
      </c>
      <c r="C5689" s="39" t="s">
        <v>69</v>
      </c>
      <c r="D5689" s="39" t="s">
        <v>39</v>
      </c>
      <c r="E5689" s="40" t="n">
        <v>6.2</v>
      </c>
      <c r="F5689" s="41" t="n">
        <f aca="false">IF(A5689="","",INDEX(Assumptions!$B$16:$B$18,MATCH(C5689,Assumptions!$A$16:$A$18,0)))</f>
        <v>3</v>
      </c>
      <c r="G5689" s="42" t="n">
        <f aca="false">IF(A5689="","",WORKDAY(B5689,F5689))</f>
        <v>46302</v>
      </c>
    </row>
    <row r="5690" customFormat="false" ht="15" hidden="false" customHeight="false" outlineLevel="0" collapsed="false">
      <c r="A5690" s="37" t="n">
        <v>1005689</v>
      </c>
      <c r="B5690" s="38" t="n">
        <v>46297</v>
      </c>
      <c r="C5690" s="39" t="s">
        <v>70</v>
      </c>
      <c r="D5690" s="39" t="s">
        <v>33</v>
      </c>
      <c r="E5690" s="40" t="n">
        <v>1.5</v>
      </c>
      <c r="F5690" s="41" t="n">
        <f aca="false">IF(A5690="","",INDEX(Assumptions!$B$16:$B$18,MATCH(C5690,Assumptions!$A$16:$A$18,0)))</f>
        <v>5</v>
      </c>
      <c r="G5690" s="42" t="n">
        <f aca="false">IF(A5690="","",WORKDAY(B5690,F5690))</f>
        <v>46304</v>
      </c>
    </row>
    <row r="5691" customFormat="false" ht="15" hidden="false" customHeight="false" outlineLevel="0" collapsed="false">
      <c r="A5691" s="37" t="n">
        <v>1005690</v>
      </c>
      <c r="B5691" s="38" t="n">
        <v>46297</v>
      </c>
      <c r="C5691" s="39" t="s">
        <v>69</v>
      </c>
      <c r="D5691" s="39" t="s">
        <v>39</v>
      </c>
      <c r="E5691" s="40" t="n">
        <v>1.3</v>
      </c>
      <c r="F5691" s="41" t="n">
        <f aca="false">IF(A5691="","",INDEX(Assumptions!$B$16:$B$18,MATCH(C5691,Assumptions!$A$16:$A$18,0)))</f>
        <v>3</v>
      </c>
      <c r="G5691" s="42" t="n">
        <f aca="false">IF(A5691="","",WORKDAY(B5691,F5691))</f>
        <v>46302</v>
      </c>
    </row>
    <row r="5692" customFormat="false" ht="15" hidden="false" customHeight="false" outlineLevel="0" collapsed="false">
      <c r="A5692" s="37" t="n">
        <v>1005691</v>
      </c>
      <c r="B5692" s="38" t="n">
        <v>46297</v>
      </c>
      <c r="C5692" s="39" t="s">
        <v>69</v>
      </c>
      <c r="D5692" s="39" t="s">
        <v>35</v>
      </c>
      <c r="E5692" s="40" t="n">
        <v>1.6</v>
      </c>
      <c r="F5692" s="41" t="n">
        <f aca="false">IF(A5692="","",INDEX(Assumptions!$B$16:$B$18,MATCH(C5692,Assumptions!$A$16:$A$18,0)))</f>
        <v>3</v>
      </c>
      <c r="G5692" s="42" t="n">
        <f aca="false">IF(A5692="","",WORKDAY(B5692,F5692))</f>
        <v>46302</v>
      </c>
    </row>
    <row r="5693" customFormat="false" ht="15" hidden="false" customHeight="false" outlineLevel="0" collapsed="false">
      <c r="A5693" s="37" t="n">
        <v>1005692</v>
      </c>
      <c r="B5693" s="38" t="n">
        <v>46297</v>
      </c>
      <c r="C5693" s="39" t="s">
        <v>70</v>
      </c>
      <c r="D5693" s="39" t="s">
        <v>37</v>
      </c>
      <c r="E5693" s="40" t="n">
        <v>0.5</v>
      </c>
      <c r="F5693" s="41" t="n">
        <f aca="false">IF(A5693="","",INDEX(Assumptions!$B$16:$B$18,MATCH(C5693,Assumptions!$A$16:$A$18,0)))</f>
        <v>5</v>
      </c>
      <c r="G5693" s="42" t="n">
        <f aca="false">IF(A5693="","",WORKDAY(B5693,F5693))</f>
        <v>46304</v>
      </c>
    </row>
    <row r="5694" customFormat="false" ht="15" hidden="false" customHeight="false" outlineLevel="0" collapsed="false">
      <c r="A5694" s="37" t="n">
        <v>1005693</v>
      </c>
      <c r="B5694" s="38" t="n">
        <v>46297</v>
      </c>
      <c r="C5694" s="39" t="s">
        <v>70</v>
      </c>
      <c r="D5694" s="39" t="s">
        <v>35</v>
      </c>
      <c r="E5694" s="40" t="n">
        <v>0.5</v>
      </c>
      <c r="F5694" s="41" t="n">
        <f aca="false">IF(A5694="","",INDEX(Assumptions!$B$16:$B$18,MATCH(C5694,Assumptions!$A$16:$A$18,0)))</f>
        <v>5</v>
      </c>
      <c r="G5694" s="42" t="n">
        <f aca="false">IF(A5694="","",WORKDAY(B5694,F5694))</f>
        <v>46304</v>
      </c>
    </row>
    <row r="5695" customFormat="false" ht="15" hidden="false" customHeight="false" outlineLevel="0" collapsed="false">
      <c r="A5695" s="37" t="n">
        <v>1005694</v>
      </c>
      <c r="B5695" s="38" t="n">
        <v>46297</v>
      </c>
      <c r="C5695" s="39" t="s">
        <v>69</v>
      </c>
      <c r="D5695" s="39" t="s">
        <v>33</v>
      </c>
      <c r="E5695" s="40" t="n">
        <v>2.3</v>
      </c>
      <c r="F5695" s="41" t="n">
        <f aca="false">IF(A5695="","",INDEX(Assumptions!$B$16:$B$18,MATCH(C5695,Assumptions!$A$16:$A$18,0)))</f>
        <v>3</v>
      </c>
      <c r="G5695" s="42" t="n">
        <f aca="false">IF(A5695="","",WORKDAY(B5695,F5695))</f>
        <v>46302</v>
      </c>
    </row>
    <row r="5696" customFormat="false" ht="15" hidden="false" customHeight="false" outlineLevel="0" collapsed="false">
      <c r="A5696" s="37" t="n">
        <v>1005695</v>
      </c>
      <c r="B5696" s="38" t="n">
        <v>46297</v>
      </c>
      <c r="C5696" s="39" t="s">
        <v>70</v>
      </c>
      <c r="D5696" s="39" t="s">
        <v>33</v>
      </c>
      <c r="E5696" s="40" t="n">
        <v>5</v>
      </c>
      <c r="F5696" s="41" t="n">
        <f aca="false">IF(A5696="","",INDEX(Assumptions!$B$16:$B$18,MATCH(C5696,Assumptions!$A$16:$A$18,0)))</f>
        <v>5</v>
      </c>
      <c r="G5696" s="42" t="n">
        <f aca="false">IF(A5696="","",WORKDAY(B5696,F5696))</f>
        <v>46304</v>
      </c>
    </row>
    <row r="5697" customFormat="false" ht="15" hidden="false" customHeight="false" outlineLevel="0" collapsed="false">
      <c r="A5697" s="37" t="n">
        <v>1005696</v>
      </c>
      <c r="B5697" s="38" t="n">
        <v>46297</v>
      </c>
      <c r="C5697" s="39" t="s">
        <v>69</v>
      </c>
      <c r="D5697" s="39" t="s">
        <v>35</v>
      </c>
      <c r="E5697" s="40" t="n">
        <v>8</v>
      </c>
      <c r="F5697" s="41" t="n">
        <f aca="false">IF(A5697="","",INDEX(Assumptions!$B$16:$B$18,MATCH(C5697,Assumptions!$A$16:$A$18,0)))</f>
        <v>3</v>
      </c>
      <c r="G5697" s="42" t="n">
        <f aca="false">IF(A5697="","",WORKDAY(B5697,F5697))</f>
        <v>46302</v>
      </c>
    </row>
    <row r="5698" customFormat="false" ht="15" hidden="false" customHeight="false" outlineLevel="0" collapsed="false">
      <c r="A5698" s="37" t="n">
        <v>1005697</v>
      </c>
      <c r="B5698" s="38" t="n">
        <v>46297</v>
      </c>
      <c r="C5698" s="39" t="s">
        <v>70</v>
      </c>
      <c r="D5698" s="39" t="s">
        <v>39</v>
      </c>
      <c r="E5698" s="40" t="n">
        <v>3.7</v>
      </c>
      <c r="F5698" s="41" t="n">
        <f aca="false">IF(A5698="","",INDEX(Assumptions!$B$16:$B$18,MATCH(C5698,Assumptions!$A$16:$A$18,0)))</f>
        <v>5</v>
      </c>
      <c r="G5698" s="42" t="n">
        <f aca="false">IF(A5698="","",WORKDAY(B5698,F5698))</f>
        <v>46304</v>
      </c>
    </row>
    <row r="5699" customFormat="false" ht="15" hidden="false" customHeight="false" outlineLevel="0" collapsed="false">
      <c r="A5699" s="37" t="n">
        <v>1005698</v>
      </c>
      <c r="B5699" s="38" t="n">
        <v>46297</v>
      </c>
      <c r="C5699" s="39" t="s">
        <v>69</v>
      </c>
      <c r="D5699" s="39" t="s">
        <v>33</v>
      </c>
      <c r="E5699" s="40" t="n">
        <v>4.3</v>
      </c>
      <c r="F5699" s="41" t="n">
        <f aca="false">IF(A5699="","",INDEX(Assumptions!$B$16:$B$18,MATCH(C5699,Assumptions!$A$16:$A$18,0)))</f>
        <v>3</v>
      </c>
      <c r="G5699" s="42" t="n">
        <f aca="false">IF(A5699="","",WORKDAY(B5699,F5699))</f>
        <v>46302</v>
      </c>
    </row>
    <row r="5700" customFormat="false" ht="15" hidden="false" customHeight="false" outlineLevel="0" collapsed="false">
      <c r="A5700" s="37" t="n">
        <v>1005699</v>
      </c>
      <c r="B5700" s="38" t="n">
        <v>46297</v>
      </c>
      <c r="C5700" s="39" t="s">
        <v>70</v>
      </c>
      <c r="D5700" s="39" t="s">
        <v>33</v>
      </c>
      <c r="E5700" s="40" t="n">
        <v>1.2</v>
      </c>
      <c r="F5700" s="41" t="n">
        <f aca="false">IF(A5700="","",INDEX(Assumptions!$B$16:$B$18,MATCH(C5700,Assumptions!$A$16:$A$18,0)))</f>
        <v>5</v>
      </c>
      <c r="G5700" s="42" t="n">
        <f aca="false">IF(A5700="","",WORKDAY(B5700,F5700))</f>
        <v>46304</v>
      </c>
    </row>
    <row r="5701" customFormat="false" ht="15" hidden="false" customHeight="false" outlineLevel="0" collapsed="false">
      <c r="A5701" s="37" t="n">
        <v>1005700</v>
      </c>
      <c r="B5701" s="38" t="n">
        <v>46297</v>
      </c>
      <c r="C5701" s="39" t="s">
        <v>70</v>
      </c>
      <c r="D5701" s="39" t="s">
        <v>37</v>
      </c>
      <c r="E5701" s="40" t="n">
        <v>2.2</v>
      </c>
      <c r="F5701" s="41" t="n">
        <f aca="false">IF(A5701="","",INDEX(Assumptions!$B$16:$B$18,MATCH(C5701,Assumptions!$A$16:$A$18,0)))</f>
        <v>5</v>
      </c>
      <c r="G5701" s="42" t="n">
        <f aca="false">IF(A5701="","",WORKDAY(B5701,F5701))</f>
        <v>46304</v>
      </c>
    </row>
    <row r="5702" customFormat="false" ht="15" hidden="false" customHeight="false" outlineLevel="0" collapsed="false">
      <c r="A5702" s="37" t="n">
        <v>1005701</v>
      </c>
      <c r="B5702" s="38" t="n">
        <v>46297</v>
      </c>
      <c r="C5702" s="39" t="s">
        <v>68</v>
      </c>
      <c r="D5702" s="39" t="s">
        <v>33</v>
      </c>
      <c r="E5702" s="40" t="n">
        <v>1.2</v>
      </c>
      <c r="F5702" s="41" t="n">
        <f aca="false">IF(A5702="","",INDEX(Assumptions!$B$16:$B$18,MATCH(C5702,Assumptions!$A$16:$A$18,0)))</f>
        <v>1</v>
      </c>
      <c r="G5702" s="42" t="n">
        <f aca="false">IF(A5702="","",WORKDAY(B5702,F5702))</f>
        <v>46300</v>
      </c>
    </row>
    <row r="5703" customFormat="false" ht="15" hidden="false" customHeight="false" outlineLevel="0" collapsed="false">
      <c r="A5703" s="37" t="n">
        <v>1005702</v>
      </c>
      <c r="B5703" s="38" t="n">
        <v>46297</v>
      </c>
      <c r="C5703" s="39" t="s">
        <v>70</v>
      </c>
      <c r="D5703" s="39" t="s">
        <v>31</v>
      </c>
      <c r="E5703" s="40" t="n">
        <v>4.1</v>
      </c>
      <c r="F5703" s="41" t="n">
        <f aca="false">IF(A5703="","",INDEX(Assumptions!$B$16:$B$18,MATCH(C5703,Assumptions!$A$16:$A$18,0)))</f>
        <v>5</v>
      </c>
      <c r="G5703" s="42" t="n">
        <f aca="false">IF(A5703="","",WORKDAY(B5703,F5703))</f>
        <v>46304</v>
      </c>
    </row>
    <row r="5704" customFormat="false" ht="15" hidden="false" customHeight="false" outlineLevel="0" collapsed="false">
      <c r="A5704" s="37" t="n">
        <v>1005703</v>
      </c>
      <c r="B5704" s="38" t="n">
        <v>46297</v>
      </c>
      <c r="C5704" s="39" t="s">
        <v>70</v>
      </c>
      <c r="D5704" s="39" t="s">
        <v>33</v>
      </c>
      <c r="E5704" s="40" t="n">
        <v>1.2</v>
      </c>
      <c r="F5704" s="41" t="n">
        <f aca="false">IF(A5704="","",INDEX(Assumptions!$B$16:$B$18,MATCH(C5704,Assumptions!$A$16:$A$18,0)))</f>
        <v>5</v>
      </c>
      <c r="G5704" s="42" t="n">
        <f aca="false">IF(A5704="","",WORKDAY(B5704,F5704))</f>
        <v>46304</v>
      </c>
    </row>
    <row r="5705" customFormat="false" ht="15" hidden="false" customHeight="false" outlineLevel="0" collapsed="false">
      <c r="A5705" s="37" t="n">
        <v>1005704</v>
      </c>
      <c r="B5705" s="38" t="n">
        <v>46297</v>
      </c>
      <c r="C5705" s="39" t="s">
        <v>68</v>
      </c>
      <c r="D5705" s="39" t="s">
        <v>39</v>
      </c>
      <c r="E5705" s="40" t="n">
        <v>4.8</v>
      </c>
      <c r="F5705" s="41" t="n">
        <f aca="false">IF(A5705="","",INDEX(Assumptions!$B$16:$B$18,MATCH(C5705,Assumptions!$A$16:$A$18,0)))</f>
        <v>1</v>
      </c>
      <c r="G5705" s="42" t="n">
        <f aca="false">IF(A5705="","",WORKDAY(B5705,F5705))</f>
        <v>46300</v>
      </c>
    </row>
    <row r="5706" customFormat="false" ht="15" hidden="false" customHeight="false" outlineLevel="0" collapsed="false">
      <c r="A5706" s="37" t="n">
        <v>1005705</v>
      </c>
      <c r="B5706" s="38" t="n">
        <v>46297</v>
      </c>
      <c r="C5706" s="39" t="s">
        <v>70</v>
      </c>
      <c r="D5706" s="39" t="s">
        <v>35</v>
      </c>
      <c r="E5706" s="40" t="n">
        <v>1.6</v>
      </c>
      <c r="F5706" s="41" t="n">
        <f aca="false">IF(A5706="","",INDEX(Assumptions!$B$16:$B$18,MATCH(C5706,Assumptions!$A$16:$A$18,0)))</f>
        <v>5</v>
      </c>
      <c r="G5706" s="42" t="n">
        <f aca="false">IF(A5706="","",WORKDAY(B5706,F5706))</f>
        <v>46304</v>
      </c>
    </row>
    <row r="5707" customFormat="false" ht="15" hidden="false" customHeight="false" outlineLevel="0" collapsed="false">
      <c r="A5707" s="37" t="n">
        <v>1005706</v>
      </c>
      <c r="B5707" s="38" t="n">
        <v>46297</v>
      </c>
      <c r="C5707" s="39" t="s">
        <v>69</v>
      </c>
      <c r="D5707" s="39" t="s">
        <v>33</v>
      </c>
      <c r="E5707" s="40" t="n">
        <v>1.8</v>
      </c>
      <c r="F5707" s="41" t="n">
        <f aca="false">IF(A5707="","",INDEX(Assumptions!$B$16:$B$18,MATCH(C5707,Assumptions!$A$16:$A$18,0)))</f>
        <v>3</v>
      </c>
      <c r="G5707" s="42" t="n">
        <f aca="false">IF(A5707="","",WORKDAY(B5707,F5707))</f>
        <v>46302</v>
      </c>
    </row>
    <row r="5708" customFormat="false" ht="15" hidden="false" customHeight="false" outlineLevel="0" collapsed="false">
      <c r="A5708" s="37" t="n">
        <v>1005707</v>
      </c>
      <c r="B5708" s="38" t="n">
        <v>46297</v>
      </c>
      <c r="C5708" s="39" t="s">
        <v>69</v>
      </c>
      <c r="D5708" s="39" t="s">
        <v>33</v>
      </c>
      <c r="E5708" s="40" t="n">
        <v>2.2</v>
      </c>
      <c r="F5708" s="41" t="n">
        <f aca="false">IF(A5708="","",INDEX(Assumptions!$B$16:$B$18,MATCH(C5708,Assumptions!$A$16:$A$18,0)))</f>
        <v>3</v>
      </c>
      <c r="G5708" s="42" t="n">
        <f aca="false">IF(A5708="","",WORKDAY(B5708,F5708))</f>
        <v>46302</v>
      </c>
    </row>
    <row r="5709" customFormat="false" ht="15" hidden="false" customHeight="false" outlineLevel="0" collapsed="false">
      <c r="A5709" s="37" t="n">
        <v>1005708</v>
      </c>
      <c r="B5709" s="38" t="n">
        <v>46297</v>
      </c>
      <c r="C5709" s="39" t="s">
        <v>68</v>
      </c>
      <c r="D5709" s="39" t="s">
        <v>37</v>
      </c>
      <c r="E5709" s="40" t="n">
        <v>2.1</v>
      </c>
      <c r="F5709" s="41" t="n">
        <f aca="false">IF(A5709="","",INDEX(Assumptions!$B$16:$B$18,MATCH(C5709,Assumptions!$A$16:$A$18,0)))</f>
        <v>1</v>
      </c>
      <c r="G5709" s="42" t="n">
        <f aca="false">IF(A5709="","",WORKDAY(B5709,F5709))</f>
        <v>46300</v>
      </c>
    </row>
    <row r="5710" customFormat="false" ht="15" hidden="false" customHeight="false" outlineLevel="0" collapsed="false">
      <c r="A5710" s="37" t="n">
        <v>1005709</v>
      </c>
      <c r="B5710" s="38" t="n">
        <v>46297</v>
      </c>
      <c r="C5710" s="39" t="s">
        <v>70</v>
      </c>
      <c r="D5710" s="39" t="s">
        <v>35</v>
      </c>
      <c r="E5710" s="40" t="n">
        <v>1.5</v>
      </c>
      <c r="F5710" s="41" t="n">
        <f aca="false">IF(A5710="","",INDEX(Assumptions!$B$16:$B$18,MATCH(C5710,Assumptions!$A$16:$A$18,0)))</f>
        <v>5</v>
      </c>
      <c r="G5710" s="42" t="n">
        <f aca="false">IF(A5710="","",WORKDAY(B5710,F5710))</f>
        <v>46304</v>
      </c>
    </row>
    <row r="5711" customFormat="false" ht="15" hidden="false" customHeight="false" outlineLevel="0" collapsed="false">
      <c r="A5711" s="37" t="n">
        <v>1005710</v>
      </c>
      <c r="B5711" s="38" t="n">
        <v>46297</v>
      </c>
      <c r="C5711" s="39" t="s">
        <v>69</v>
      </c>
      <c r="D5711" s="39" t="s">
        <v>31</v>
      </c>
      <c r="E5711" s="40" t="n">
        <v>2.2</v>
      </c>
      <c r="F5711" s="41" t="n">
        <f aca="false">IF(A5711="","",INDEX(Assumptions!$B$16:$B$18,MATCH(C5711,Assumptions!$A$16:$A$18,0)))</f>
        <v>3</v>
      </c>
      <c r="G5711" s="42" t="n">
        <f aca="false">IF(A5711="","",WORKDAY(B5711,F5711))</f>
        <v>46302</v>
      </c>
    </row>
    <row r="5712" customFormat="false" ht="15" hidden="false" customHeight="false" outlineLevel="0" collapsed="false">
      <c r="A5712" s="37" t="n">
        <v>1005711</v>
      </c>
      <c r="B5712" s="38" t="n">
        <v>46297</v>
      </c>
      <c r="C5712" s="39" t="s">
        <v>69</v>
      </c>
      <c r="D5712" s="39" t="s">
        <v>31</v>
      </c>
      <c r="E5712" s="40" t="n">
        <v>1.6</v>
      </c>
      <c r="F5712" s="41" t="n">
        <f aca="false">IF(A5712="","",INDEX(Assumptions!$B$16:$B$18,MATCH(C5712,Assumptions!$A$16:$A$18,0)))</f>
        <v>3</v>
      </c>
      <c r="G5712" s="42" t="n">
        <f aca="false">IF(A5712="","",WORKDAY(B5712,F5712))</f>
        <v>46302</v>
      </c>
    </row>
    <row r="5713" customFormat="false" ht="15" hidden="false" customHeight="false" outlineLevel="0" collapsed="false">
      <c r="A5713" s="37" t="n">
        <v>1005712</v>
      </c>
      <c r="B5713" s="38" t="n">
        <v>46297</v>
      </c>
      <c r="C5713" s="39" t="s">
        <v>70</v>
      </c>
      <c r="D5713" s="39" t="s">
        <v>37</v>
      </c>
      <c r="E5713" s="40" t="n">
        <v>1</v>
      </c>
      <c r="F5713" s="41" t="n">
        <f aca="false">IF(A5713="","",INDEX(Assumptions!$B$16:$B$18,MATCH(C5713,Assumptions!$A$16:$A$18,0)))</f>
        <v>5</v>
      </c>
      <c r="G5713" s="42" t="n">
        <f aca="false">IF(A5713="","",WORKDAY(B5713,F5713))</f>
        <v>46304</v>
      </c>
    </row>
    <row r="5714" customFormat="false" ht="15" hidden="false" customHeight="false" outlineLevel="0" collapsed="false">
      <c r="A5714" s="37" t="n">
        <v>1005713</v>
      </c>
      <c r="B5714" s="38" t="n">
        <v>46297</v>
      </c>
      <c r="C5714" s="39" t="s">
        <v>68</v>
      </c>
      <c r="D5714" s="39" t="s">
        <v>33</v>
      </c>
      <c r="E5714" s="40" t="n">
        <v>1.4</v>
      </c>
      <c r="F5714" s="41" t="n">
        <f aca="false">IF(A5714="","",INDEX(Assumptions!$B$16:$B$18,MATCH(C5714,Assumptions!$A$16:$A$18,0)))</f>
        <v>1</v>
      </c>
      <c r="G5714" s="42" t="n">
        <f aca="false">IF(A5714="","",WORKDAY(B5714,F5714))</f>
        <v>46300</v>
      </c>
    </row>
    <row r="5715" customFormat="false" ht="15" hidden="false" customHeight="false" outlineLevel="0" collapsed="false">
      <c r="A5715" s="37" t="n">
        <v>1005714</v>
      </c>
      <c r="B5715" s="38" t="n">
        <v>46297</v>
      </c>
      <c r="C5715" s="39" t="s">
        <v>69</v>
      </c>
      <c r="D5715" s="39" t="s">
        <v>39</v>
      </c>
      <c r="E5715" s="40" t="n">
        <v>0.8</v>
      </c>
      <c r="F5715" s="41" t="n">
        <f aca="false">IF(A5715="","",INDEX(Assumptions!$B$16:$B$18,MATCH(C5715,Assumptions!$A$16:$A$18,0)))</f>
        <v>3</v>
      </c>
      <c r="G5715" s="42" t="n">
        <f aca="false">IF(A5715="","",WORKDAY(B5715,F5715))</f>
        <v>46302</v>
      </c>
    </row>
    <row r="5716" customFormat="false" ht="15" hidden="false" customHeight="false" outlineLevel="0" collapsed="false">
      <c r="A5716" s="37" t="n">
        <v>1005715</v>
      </c>
      <c r="B5716" s="38" t="n">
        <v>46297</v>
      </c>
      <c r="C5716" s="39" t="s">
        <v>69</v>
      </c>
      <c r="D5716" s="39" t="s">
        <v>37</v>
      </c>
      <c r="E5716" s="40" t="n">
        <v>0.9</v>
      </c>
      <c r="F5716" s="41" t="n">
        <f aca="false">IF(A5716="","",INDEX(Assumptions!$B$16:$B$18,MATCH(C5716,Assumptions!$A$16:$A$18,0)))</f>
        <v>3</v>
      </c>
      <c r="G5716" s="42" t="n">
        <f aca="false">IF(A5716="","",WORKDAY(B5716,F5716))</f>
        <v>46302</v>
      </c>
    </row>
    <row r="5717" customFormat="false" ht="15" hidden="false" customHeight="false" outlineLevel="0" collapsed="false">
      <c r="A5717" s="37" t="n">
        <v>1005716</v>
      </c>
      <c r="B5717" s="38" t="n">
        <v>46297</v>
      </c>
      <c r="C5717" s="39" t="s">
        <v>69</v>
      </c>
      <c r="D5717" s="39" t="s">
        <v>37</v>
      </c>
      <c r="E5717" s="40" t="n">
        <v>0.9</v>
      </c>
      <c r="F5717" s="41" t="n">
        <f aca="false">IF(A5717="","",INDEX(Assumptions!$B$16:$B$18,MATCH(C5717,Assumptions!$A$16:$A$18,0)))</f>
        <v>3</v>
      </c>
      <c r="G5717" s="42" t="n">
        <f aca="false">IF(A5717="","",WORKDAY(B5717,F5717))</f>
        <v>46302</v>
      </c>
    </row>
    <row r="5718" customFormat="false" ht="15" hidden="false" customHeight="false" outlineLevel="0" collapsed="false">
      <c r="A5718" s="37" t="n">
        <v>1005717</v>
      </c>
      <c r="B5718" s="38" t="n">
        <v>46297</v>
      </c>
      <c r="C5718" s="39" t="s">
        <v>69</v>
      </c>
      <c r="D5718" s="39" t="s">
        <v>31</v>
      </c>
      <c r="E5718" s="40" t="n">
        <v>0.4</v>
      </c>
      <c r="F5718" s="41" t="n">
        <f aca="false">IF(A5718="","",INDEX(Assumptions!$B$16:$B$18,MATCH(C5718,Assumptions!$A$16:$A$18,0)))</f>
        <v>3</v>
      </c>
      <c r="G5718" s="42" t="n">
        <f aca="false">IF(A5718="","",WORKDAY(B5718,F5718))</f>
        <v>46302</v>
      </c>
    </row>
    <row r="5719" customFormat="false" ht="15" hidden="false" customHeight="false" outlineLevel="0" collapsed="false">
      <c r="A5719" s="37" t="n">
        <v>1005718</v>
      </c>
      <c r="B5719" s="38" t="n">
        <v>46297</v>
      </c>
      <c r="C5719" s="39" t="s">
        <v>69</v>
      </c>
      <c r="D5719" s="39" t="s">
        <v>31</v>
      </c>
      <c r="E5719" s="40" t="n">
        <v>2.4</v>
      </c>
      <c r="F5719" s="41" t="n">
        <f aca="false">IF(A5719="","",INDEX(Assumptions!$B$16:$B$18,MATCH(C5719,Assumptions!$A$16:$A$18,0)))</f>
        <v>3</v>
      </c>
      <c r="G5719" s="42" t="n">
        <f aca="false">IF(A5719="","",WORKDAY(B5719,F5719))</f>
        <v>46302</v>
      </c>
    </row>
    <row r="5720" customFormat="false" ht="15" hidden="false" customHeight="false" outlineLevel="0" collapsed="false">
      <c r="A5720" s="37" t="n">
        <v>1005719</v>
      </c>
      <c r="B5720" s="38" t="n">
        <v>46297</v>
      </c>
      <c r="C5720" s="39" t="s">
        <v>69</v>
      </c>
      <c r="D5720" s="39" t="s">
        <v>33</v>
      </c>
      <c r="E5720" s="40" t="n">
        <v>1.8</v>
      </c>
      <c r="F5720" s="41" t="n">
        <f aca="false">IF(A5720="","",INDEX(Assumptions!$B$16:$B$18,MATCH(C5720,Assumptions!$A$16:$A$18,0)))</f>
        <v>3</v>
      </c>
      <c r="G5720" s="42" t="n">
        <f aca="false">IF(A5720="","",WORKDAY(B5720,F5720))</f>
        <v>46302</v>
      </c>
    </row>
    <row r="5721" customFormat="false" ht="15" hidden="false" customHeight="false" outlineLevel="0" collapsed="false">
      <c r="A5721" s="37" t="n">
        <v>1005720</v>
      </c>
      <c r="B5721" s="38" t="n">
        <v>46297</v>
      </c>
      <c r="C5721" s="39" t="s">
        <v>69</v>
      </c>
      <c r="D5721" s="39" t="s">
        <v>31</v>
      </c>
      <c r="E5721" s="40" t="n">
        <v>0.5</v>
      </c>
      <c r="F5721" s="41" t="n">
        <f aca="false">IF(A5721="","",INDEX(Assumptions!$B$16:$B$18,MATCH(C5721,Assumptions!$A$16:$A$18,0)))</f>
        <v>3</v>
      </c>
      <c r="G5721" s="42" t="n">
        <f aca="false">IF(A5721="","",WORKDAY(B5721,F5721))</f>
        <v>46302</v>
      </c>
    </row>
    <row r="5722" customFormat="false" ht="15" hidden="false" customHeight="false" outlineLevel="0" collapsed="false">
      <c r="A5722" s="37" t="n">
        <v>1005721</v>
      </c>
      <c r="B5722" s="38" t="n">
        <v>46297</v>
      </c>
      <c r="C5722" s="39" t="s">
        <v>70</v>
      </c>
      <c r="D5722" s="39" t="s">
        <v>33</v>
      </c>
      <c r="E5722" s="40" t="n">
        <v>3.3</v>
      </c>
      <c r="F5722" s="41" t="n">
        <f aca="false">IF(A5722="","",INDEX(Assumptions!$B$16:$B$18,MATCH(C5722,Assumptions!$A$16:$A$18,0)))</f>
        <v>5</v>
      </c>
      <c r="G5722" s="42" t="n">
        <f aca="false">IF(A5722="","",WORKDAY(B5722,F5722))</f>
        <v>46304</v>
      </c>
    </row>
    <row r="5723" customFormat="false" ht="15" hidden="false" customHeight="false" outlineLevel="0" collapsed="false">
      <c r="A5723" s="37" t="n">
        <v>1005722</v>
      </c>
      <c r="B5723" s="38" t="n">
        <v>46297</v>
      </c>
      <c r="C5723" s="39" t="s">
        <v>69</v>
      </c>
      <c r="D5723" s="39" t="s">
        <v>39</v>
      </c>
      <c r="E5723" s="40" t="n">
        <v>0.5</v>
      </c>
      <c r="F5723" s="41" t="n">
        <f aca="false">IF(A5723="","",INDEX(Assumptions!$B$16:$B$18,MATCH(C5723,Assumptions!$A$16:$A$18,0)))</f>
        <v>3</v>
      </c>
      <c r="G5723" s="42" t="n">
        <f aca="false">IF(A5723="","",WORKDAY(B5723,F5723))</f>
        <v>46302</v>
      </c>
    </row>
    <row r="5724" customFormat="false" ht="15" hidden="false" customHeight="false" outlineLevel="0" collapsed="false">
      <c r="A5724" s="37" t="n">
        <v>1005723</v>
      </c>
      <c r="B5724" s="38" t="n">
        <v>46297</v>
      </c>
      <c r="C5724" s="39" t="s">
        <v>69</v>
      </c>
      <c r="D5724" s="39" t="s">
        <v>39</v>
      </c>
      <c r="E5724" s="40" t="n">
        <v>0.9</v>
      </c>
      <c r="F5724" s="41" t="n">
        <f aca="false">IF(A5724="","",INDEX(Assumptions!$B$16:$B$18,MATCH(C5724,Assumptions!$A$16:$A$18,0)))</f>
        <v>3</v>
      </c>
      <c r="G5724" s="42" t="n">
        <f aca="false">IF(A5724="","",WORKDAY(B5724,F5724))</f>
        <v>46302</v>
      </c>
    </row>
    <row r="5725" customFormat="false" ht="15" hidden="false" customHeight="false" outlineLevel="0" collapsed="false">
      <c r="A5725" s="37" t="n">
        <v>1005724</v>
      </c>
      <c r="B5725" s="38" t="n">
        <v>46297</v>
      </c>
      <c r="C5725" s="39" t="s">
        <v>69</v>
      </c>
      <c r="D5725" s="39" t="s">
        <v>33</v>
      </c>
      <c r="E5725" s="40" t="n">
        <v>0.9</v>
      </c>
      <c r="F5725" s="41" t="n">
        <f aca="false">IF(A5725="","",INDEX(Assumptions!$B$16:$B$18,MATCH(C5725,Assumptions!$A$16:$A$18,0)))</f>
        <v>3</v>
      </c>
      <c r="G5725" s="42" t="n">
        <f aca="false">IF(A5725="","",WORKDAY(B5725,F5725))</f>
        <v>46302</v>
      </c>
    </row>
    <row r="5726" customFormat="false" ht="15" hidden="false" customHeight="false" outlineLevel="0" collapsed="false">
      <c r="A5726" s="37" t="n">
        <v>1005725</v>
      </c>
      <c r="B5726" s="38" t="n">
        <v>46297</v>
      </c>
      <c r="C5726" s="39" t="s">
        <v>68</v>
      </c>
      <c r="D5726" s="39" t="s">
        <v>39</v>
      </c>
      <c r="E5726" s="40" t="n">
        <v>2.9</v>
      </c>
      <c r="F5726" s="41" t="n">
        <f aca="false">IF(A5726="","",INDEX(Assumptions!$B$16:$B$18,MATCH(C5726,Assumptions!$A$16:$A$18,0)))</f>
        <v>1</v>
      </c>
      <c r="G5726" s="42" t="n">
        <f aca="false">IF(A5726="","",WORKDAY(B5726,F5726))</f>
        <v>46300</v>
      </c>
    </row>
    <row r="5727" customFormat="false" ht="15" hidden="false" customHeight="false" outlineLevel="0" collapsed="false">
      <c r="A5727" s="37" t="n">
        <v>1005726</v>
      </c>
      <c r="B5727" s="38" t="n">
        <v>46297</v>
      </c>
      <c r="C5727" s="39" t="s">
        <v>69</v>
      </c>
      <c r="D5727" s="39" t="s">
        <v>33</v>
      </c>
      <c r="E5727" s="40" t="n">
        <v>5.5</v>
      </c>
      <c r="F5727" s="41" t="n">
        <f aca="false">IF(A5727="","",INDEX(Assumptions!$B$16:$B$18,MATCH(C5727,Assumptions!$A$16:$A$18,0)))</f>
        <v>3</v>
      </c>
      <c r="G5727" s="42" t="n">
        <f aca="false">IF(A5727="","",WORKDAY(B5727,F5727))</f>
        <v>46302</v>
      </c>
    </row>
    <row r="5728" customFormat="false" ht="15" hidden="false" customHeight="false" outlineLevel="0" collapsed="false">
      <c r="A5728" s="37" t="n">
        <v>1005727</v>
      </c>
      <c r="B5728" s="38" t="n">
        <v>46297</v>
      </c>
      <c r="C5728" s="39" t="s">
        <v>69</v>
      </c>
      <c r="D5728" s="39" t="s">
        <v>39</v>
      </c>
      <c r="E5728" s="40" t="n">
        <v>2</v>
      </c>
      <c r="F5728" s="41" t="n">
        <f aca="false">IF(A5728="","",INDEX(Assumptions!$B$16:$B$18,MATCH(C5728,Assumptions!$A$16:$A$18,0)))</f>
        <v>3</v>
      </c>
      <c r="G5728" s="42" t="n">
        <f aca="false">IF(A5728="","",WORKDAY(B5728,F5728))</f>
        <v>46302</v>
      </c>
    </row>
    <row r="5729" customFormat="false" ht="15" hidden="false" customHeight="false" outlineLevel="0" collapsed="false">
      <c r="A5729" s="37" t="n">
        <v>1005728</v>
      </c>
      <c r="B5729" s="38" t="n">
        <v>46297</v>
      </c>
      <c r="C5729" s="39" t="s">
        <v>69</v>
      </c>
      <c r="D5729" s="39" t="s">
        <v>33</v>
      </c>
      <c r="E5729" s="40" t="n">
        <v>3.8</v>
      </c>
      <c r="F5729" s="41" t="n">
        <f aca="false">IF(A5729="","",INDEX(Assumptions!$B$16:$B$18,MATCH(C5729,Assumptions!$A$16:$A$18,0)))</f>
        <v>3</v>
      </c>
      <c r="G5729" s="42" t="n">
        <f aca="false">IF(A5729="","",WORKDAY(B5729,F5729))</f>
        <v>46302</v>
      </c>
    </row>
    <row r="5730" customFormat="false" ht="15" hidden="false" customHeight="false" outlineLevel="0" collapsed="false">
      <c r="A5730" s="37" t="n">
        <v>1005729</v>
      </c>
      <c r="B5730" s="38" t="n">
        <v>46297</v>
      </c>
      <c r="C5730" s="39" t="s">
        <v>69</v>
      </c>
      <c r="D5730" s="39" t="s">
        <v>31</v>
      </c>
      <c r="E5730" s="40" t="n">
        <v>5.1</v>
      </c>
      <c r="F5730" s="41" t="n">
        <f aca="false">IF(A5730="","",INDEX(Assumptions!$B$16:$B$18,MATCH(C5730,Assumptions!$A$16:$A$18,0)))</f>
        <v>3</v>
      </c>
      <c r="G5730" s="42" t="n">
        <f aca="false">IF(A5730="","",WORKDAY(B5730,F5730))</f>
        <v>46302</v>
      </c>
    </row>
    <row r="5731" customFormat="false" ht="15" hidden="false" customHeight="false" outlineLevel="0" collapsed="false">
      <c r="A5731" s="37" t="n">
        <v>1005730</v>
      </c>
      <c r="B5731" s="38" t="n">
        <v>46297</v>
      </c>
      <c r="C5731" s="39" t="s">
        <v>69</v>
      </c>
      <c r="D5731" s="39" t="s">
        <v>31</v>
      </c>
      <c r="E5731" s="40" t="n">
        <v>0.8</v>
      </c>
      <c r="F5731" s="41" t="n">
        <f aca="false">IF(A5731="","",INDEX(Assumptions!$B$16:$B$18,MATCH(C5731,Assumptions!$A$16:$A$18,0)))</f>
        <v>3</v>
      </c>
      <c r="G5731" s="42" t="n">
        <f aca="false">IF(A5731="","",WORKDAY(B5731,F5731))</f>
        <v>46302</v>
      </c>
    </row>
    <row r="5732" customFormat="false" ht="15" hidden="false" customHeight="false" outlineLevel="0" collapsed="false">
      <c r="A5732" s="37" t="n">
        <v>1005731</v>
      </c>
      <c r="B5732" s="38" t="n">
        <v>46297</v>
      </c>
      <c r="C5732" s="39" t="s">
        <v>69</v>
      </c>
      <c r="D5732" s="39" t="s">
        <v>33</v>
      </c>
      <c r="E5732" s="40" t="n">
        <v>0.6</v>
      </c>
      <c r="F5732" s="41" t="n">
        <f aca="false">IF(A5732="","",INDEX(Assumptions!$B$16:$B$18,MATCH(C5732,Assumptions!$A$16:$A$18,0)))</f>
        <v>3</v>
      </c>
      <c r="G5732" s="42" t="n">
        <f aca="false">IF(A5732="","",WORKDAY(B5732,F5732))</f>
        <v>46302</v>
      </c>
    </row>
    <row r="5733" customFormat="false" ht="15" hidden="false" customHeight="false" outlineLevel="0" collapsed="false">
      <c r="A5733" s="37" t="n">
        <v>1005732</v>
      </c>
      <c r="B5733" s="38" t="n">
        <v>46297</v>
      </c>
      <c r="C5733" s="39" t="s">
        <v>69</v>
      </c>
      <c r="D5733" s="39" t="s">
        <v>31</v>
      </c>
      <c r="E5733" s="40" t="n">
        <v>0.5</v>
      </c>
      <c r="F5733" s="41" t="n">
        <f aca="false">IF(A5733="","",INDEX(Assumptions!$B$16:$B$18,MATCH(C5733,Assumptions!$A$16:$A$18,0)))</f>
        <v>3</v>
      </c>
      <c r="G5733" s="42" t="n">
        <f aca="false">IF(A5733="","",WORKDAY(B5733,F5733))</f>
        <v>46302</v>
      </c>
    </row>
    <row r="5734" customFormat="false" ht="15" hidden="false" customHeight="false" outlineLevel="0" collapsed="false">
      <c r="A5734" s="37" t="n">
        <v>1005733</v>
      </c>
      <c r="B5734" s="38" t="n">
        <v>46297</v>
      </c>
      <c r="C5734" s="39" t="s">
        <v>69</v>
      </c>
      <c r="D5734" s="39" t="s">
        <v>37</v>
      </c>
      <c r="E5734" s="40" t="n">
        <v>0.5</v>
      </c>
      <c r="F5734" s="41" t="n">
        <f aca="false">IF(A5734="","",INDEX(Assumptions!$B$16:$B$18,MATCH(C5734,Assumptions!$A$16:$A$18,0)))</f>
        <v>3</v>
      </c>
      <c r="G5734" s="42" t="n">
        <f aca="false">IF(A5734="","",WORKDAY(B5734,F5734))</f>
        <v>46302</v>
      </c>
    </row>
    <row r="5735" customFormat="false" ht="15" hidden="false" customHeight="false" outlineLevel="0" collapsed="false">
      <c r="A5735" s="37" t="n">
        <v>1005734</v>
      </c>
      <c r="B5735" s="38" t="n">
        <v>46297</v>
      </c>
      <c r="C5735" s="39" t="s">
        <v>69</v>
      </c>
      <c r="D5735" s="39" t="s">
        <v>33</v>
      </c>
      <c r="E5735" s="40" t="n">
        <v>0.7</v>
      </c>
      <c r="F5735" s="41" t="n">
        <f aca="false">IF(A5735="","",INDEX(Assumptions!$B$16:$B$18,MATCH(C5735,Assumptions!$A$16:$A$18,0)))</f>
        <v>3</v>
      </c>
      <c r="G5735" s="42" t="n">
        <f aca="false">IF(A5735="","",WORKDAY(B5735,F5735))</f>
        <v>46302</v>
      </c>
    </row>
    <row r="5736" customFormat="false" ht="15" hidden="false" customHeight="false" outlineLevel="0" collapsed="false">
      <c r="A5736" s="37" t="n">
        <v>1005735</v>
      </c>
      <c r="B5736" s="38" t="n">
        <v>46297</v>
      </c>
      <c r="C5736" s="39" t="s">
        <v>69</v>
      </c>
      <c r="D5736" s="39" t="s">
        <v>33</v>
      </c>
      <c r="E5736" s="40" t="n">
        <v>1.2</v>
      </c>
      <c r="F5736" s="41" t="n">
        <f aca="false">IF(A5736="","",INDEX(Assumptions!$B$16:$B$18,MATCH(C5736,Assumptions!$A$16:$A$18,0)))</f>
        <v>3</v>
      </c>
      <c r="G5736" s="42" t="n">
        <f aca="false">IF(A5736="","",WORKDAY(B5736,F5736))</f>
        <v>46302</v>
      </c>
    </row>
    <row r="5737" customFormat="false" ht="15" hidden="false" customHeight="false" outlineLevel="0" collapsed="false">
      <c r="A5737" s="37" t="n">
        <v>1005736</v>
      </c>
      <c r="B5737" s="38" t="n">
        <v>46297</v>
      </c>
      <c r="C5737" s="39" t="s">
        <v>70</v>
      </c>
      <c r="D5737" s="39" t="s">
        <v>39</v>
      </c>
      <c r="E5737" s="40" t="n">
        <v>1</v>
      </c>
      <c r="F5737" s="41" t="n">
        <f aca="false">IF(A5737="","",INDEX(Assumptions!$B$16:$B$18,MATCH(C5737,Assumptions!$A$16:$A$18,0)))</f>
        <v>5</v>
      </c>
      <c r="G5737" s="42" t="n">
        <f aca="false">IF(A5737="","",WORKDAY(B5737,F5737))</f>
        <v>46304</v>
      </c>
    </row>
    <row r="5738" customFormat="false" ht="15" hidden="false" customHeight="false" outlineLevel="0" collapsed="false">
      <c r="A5738" s="37" t="n">
        <v>1005737</v>
      </c>
      <c r="B5738" s="38" t="n">
        <v>46297</v>
      </c>
      <c r="C5738" s="39" t="s">
        <v>70</v>
      </c>
      <c r="D5738" s="39" t="s">
        <v>33</v>
      </c>
      <c r="E5738" s="40" t="n">
        <v>4.3</v>
      </c>
      <c r="F5738" s="41" t="n">
        <f aca="false">IF(A5738="","",INDEX(Assumptions!$B$16:$B$18,MATCH(C5738,Assumptions!$A$16:$A$18,0)))</f>
        <v>5</v>
      </c>
      <c r="G5738" s="42" t="n">
        <f aca="false">IF(A5738="","",WORKDAY(B5738,F5738))</f>
        <v>46304</v>
      </c>
    </row>
    <row r="5739" customFormat="false" ht="15" hidden="false" customHeight="false" outlineLevel="0" collapsed="false">
      <c r="A5739" s="37" t="n">
        <v>1005738</v>
      </c>
      <c r="B5739" s="38" t="n">
        <v>46297</v>
      </c>
      <c r="C5739" s="39" t="s">
        <v>69</v>
      </c>
      <c r="D5739" s="39" t="s">
        <v>35</v>
      </c>
      <c r="E5739" s="40" t="n">
        <v>1.5</v>
      </c>
      <c r="F5739" s="41" t="n">
        <f aca="false">IF(A5739="","",INDEX(Assumptions!$B$16:$B$18,MATCH(C5739,Assumptions!$A$16:$A$18,0)))</f>
        <v>3</v>
      </c>
      <c r="G5739" s="42" t="n">
        <f aca="false">IF(A5739="","",WORKDAY(B5739,F5739))</f>
        <v>46302</v>
      </c>
    </row>
    <row r="5740" customFormat="false" ht="15" hidden="false" customHeight="false" outlineLevel="0" collapsed="false">
      <c r="A5740" s="37" t="n">
        <v>1005739</v>
      </c>
      <c r="B5740" s="38" t="n">
        <v>46297</v>
      </c>
      <c r="C5740" s="39" t="s">
        <v>70</v>
      </c>
      <c r="D5740" s="39" t="s">
        <v>31</v>
      </c>
      <c r="E5740" s="40" t="n">
        <v>2.6</v>
      </c>
      <c r="F5740" s="41" t="n">
        <f aca="false">IF(A5740="","",INDEX(Assumptions!$B$16:$B$18,MATCH(C5740,Assumptions!$A$16:$A$18,0)))</f>
        <v>5</v>
      </c>
      <c r="G5740" s="42" t="n">
        <f aca="false">IF(A5740="","",WORKDAY(B5740,F5740))</f>
        <v>46304</v>
      </c>
    </row>
    <row r="5741" customFormat="false" ht="15" hidden="false" customHeight="false" outlineLevel="0" collapsed="false">
      <c r="A5741" s="37" t="n">
        <v>1005740</v>
      </c>
      <c r="B5741" s="38" t="n">
        <v>46297</v>
      </c>
      <c r="C5741" s="39" t="s">
        <v>68</v>
      </c>
      <c r="D5741" s="39" t="s">
        <v>31</v>
      </c>
      <c r="E5741" s="40" t="n">
        <v>2.6</v>
      </c>
      <c r="F5741" s="41" t="n">
        <f aca="false">IF(A5741="","",INDEX(Assumptions!$B$16:$B$18,MATCH(C5741,Assumptions!$A$16:$A$18,0)))</f>
        <v>1</v>
      </c>
      <c r="G5741" s="42" t="n">
        <f aca="false">IF(A5741="","",WORKDAY(B5741,F5741))</f>
        <v>46300</v>
      </c>
    </row>
    <row r="5742" customFormat="false" ht="15" hidden="false" customHeight="false" outlineLevel="0" collapsed="false">
      <c r="A5742" s="37" t="n">
        <v>1005741</v>
      </c>
      <c r="B5742" s="38" t="n">
        <v>46297</v>
      </c>
      <c r="C5742" s="39" t="s">
        <v>69</v>
      </c>
      <c r="D5742" s="39" t="s">
        <v>39</v>
      </c>
      <c r="E5742" s="40" t="n">
        <v>2.8</v>
      </c>
      <c r="F5742" s="41" t="n">
        <f aca="false">IF(A5742="","",INDEX(Assumptions!$B$16:$B$18,MATCH(C5742,Assumptions!$A$16:$A$18,0)))</f>
        <v>3</v>
      </c>
      <c r="G5742" s="42" t="n">
        <f aca="false">IF(A5742="","",WORKDAY(B5742,F5742))</f>
        <v>46302</v>
      </c>
    </row>
    <row r="5743" customFormat="false" ht="15" hidden="false" customHeight="false" outlineLevel="0" collapsed="false">
      <c r="A5743" s="37" t="n">
        <v>1005742</v>
      </c>
      <c r="B5743" s="38" t="n">
        <v>46297</v>
      </c>
      <c r="C5743" s="39" t="s">
        <v>68</v>
      </c>
      <c r="D5743" s="39" t="s">
        <v>33</v>
      </c>
      <c r="E5743" s="40" t="n">
        <v>0.7</v>
      </c>
      <c r="F5743" s="41" t="n">
        <f aca="false">IF(A5743="","",INDEX(Assumptions!$B$16:$B$18,MATCH(C5743,Assumptions!$A$16:$A$18,0)))</f>
        <v>1</v>
      </c>
      <c r="G5743" s="42" t="n">
        <f aca="false">IF(A5743="","",WORKDAY(B5743,F5743))</f>
        <v>46300</v>
      </c>
    </row>
    <row r="5744" customFormat="false" ht="15" hidden="false" customHeight="false" outlineLevel="0" collapsed="false">
      <c r="A5744" s="37" t="n">
        <v>1005743</v>
      </c>
      <c r="B5744" s="38" t="n">
        <v>46297</v>
      </c>
      <c r="C5744" s="39" t="s">
        <v>69</v>
      </c>
      <c r="D5744" s="39" t="s">
        <v>39</v>
      </c>
      <c r="E5744" s="40" t="n">
        <v>0.6</v>
      </c>
      <c r="F5744" s="41" t="n">
        <f aca="false">IF(A5744="","",INDEX(Assumptions!$B$16:$B$18,MATCH(C5744,Assumptions!$A$16:$A$18,0)))</f>
        <v>3</v>
      </c>
      <c r="G5744" s="42" t="n">
        <f aca="false">IF(A5744="","",WORKDAY(B5744,F5744))</f>
        <v>46302</v>
      </c>
    </row>
    <row r="5745" customFormat="false" ht="15" hidden="false" customHeight="false" outlineLevel="0" collapsed="false">
      <c r="A5745" s="37" t="n">
        <v>1005744</v>
      </c>
      <c r="B5745" s="38" t="n">
        <v>46297</v>
      </c>
      <c r="C5745" s="39" t="s">
        <v>68</v>
      </c>
      <c r="D5745" s="39" t="s">
        <v>37</v>
      </c>
      <c r="E5745" s="40" t="n">
        <v>1.6</v>
      </c>
      <c r="F5745" s="41" t="n">
        <f aca="false">IF(A5745="","",INDEX(Assumptions!$B$16:$B$18,MATCH(C5745,Assumptions!$A$16:$A$18,0)))</f>
        <v>1</v>
      </c>
      <c r="G5745" s="42" t="n">
        <f aca="false">IF(A5745="","",WORKDAY(B5745,F5745))</f>
        <v>46300</v>
      </c>
    </row>
    <row r="5746" customFormat="false" ht="15" hidden="false" customHeight="false" outlineLevel="0" collapsed="false">
      <c r="A5746" s="37" t="n">
        <v>1005745</v>
      </c>
      <c r="B5746" s="38" t="n">
        <v>46297</v>
      </c>
      <c r="C5746" s="39" t="s">
        <v>68</v>
      </c>
      <c r="D5746" s="39" t="s">
        <v>37</v>
      </c>
      <c r="E5746" s="40" t="n">
        <v>2.5</v>
      </c>
      <c r="F5746" s="41" t="n">
        <f aca="false">IF(A5746="","",INDEX(Assumptions!$B$16:$B$18,MATCH(C5746,Assumptions!$A$16:$A$18,0)))</f>
        <v>1</v>
      </c>
      <c r="G5746" s="42" t="n">
        <f aca="false">IF(A5746="","",WORKDAY(B5746,F5746))</f>
        <v>46300</v>
      </c>
    </row>
    <row r="5747" customFormat="false" ht="15" hidden="false" customHeight="false" outlineLevel="0" collapsed="false">
      <c r="A5747" s="37" t="n">
        <v>1005746</v>
      </c>
      <c r="B5747" s="38" t="n">
        <v>46297</v>
      </c>
      <c r="C5747" s="39" t="s">
        <v>69</v>
      </c>
      <c r="D5747" s="39" t="s">
        <v>35</v>
      </c>
      <c r="E5747" s="40" t="n">
        <v>1.2</v>
      </c>
      <c r="F5747" s="41" t="n">
        <f aca="false">IF(A5747="","",INDEX(Assumptions!$B$16:$B$18,MATCH(C5747,Assumptions!$A$16:$A$18,0)))</f>
        <v>3</v>
      </c>
      <c r="G5747" s="42" t="n">
        <f aca="false">IF(A5747="","",WORKDAY(B5747,F5747))</f>
        <v>46302</v>
      </c>
    </row>
    <row r="5748" customFormat="false" ht="15" hidden="false" customHeight="false" outlineLevel="0" collapsed="false">
      <c r="A5748" s="37" t="n">
        <v>1005747</v>
      </c>
      <c r="B5748" s="38" t="n">
        <v>46297</v>
      </c>
      <c r="C5748" s="39" t="s">
        <v>69</v>
      </c>
      <c r="D5748" s="39" t="s">
        <v>33</v>
      </c>
      <c r="E5748" s="40" t="n">
        <v>2.9</v>
      </c>
      <c r="F5748" s="41" t="n">
        <f aca="false">IF(A5748="","",INDEX(Assumptions!$B$16:$B$18,MATCH(C5748,Assumptions!$A$16:$A$18,0)))</f>
        <v>3</v>
      </c>
      <c r="G5748" s="42" t="n">
        <f aca="false">IF(A5748="","",WORKDAY(B5748,F5748))</f>
        <v>46302</v>
      </c>
    </row>
    <row r="5749" customFormat="false" ht="15" hidden="false" customHeight="false" outlineLevel="0" collapsed="false">
      <c r="A5749" s="37" t="n">
        <v>1005748</v>
      </c>
      <c r="B5749" s="38" t="n">
        <v>46297</v>
      </c>
      <c r="C5749" s="39" t="s">
        <v>68</v>
      </c>
      <c r="D5749" s="39" t="s">
        <v>37</v>
      </c>
      <c r="E5749" s="40" t="n">
        <v>1.4</v>
      </c>
      <c r="F5749" s="41" t="n">
        <f aca="false">IF(A5749="","",INDEX(Assumptions!$B$16:$B$18,MATCH(C5749,Assumptions!$A$16:$A$18,0)))</f>
        <v>1</v>
      </c>
      <c r="G5749" s="42" t="n">
        <f aca="false">IF(A5749="","",WORKDAY(B5749,F5749))</f>
        <v>46300</v>
      </c>
    </row>
    <row r="5750" customFormat="false" ht="15" hidden="false" customHeight="false" outlineLevel="0" collapsed="false">
      <c r="A5750" s="37" t="n">
        <v>1005749</v>
      </c>
      <c r="B5750" s="38" t="n">
        <v>46297</v>
      </c>
      <c r="C5750" s="39" t="s">
        <v>69</v>
      </c>
      <c r="D5750" s="39" t="s">
        <v>33</v>
      </c>
      <c r="E5750" s="40" t="n">
        <v>5.2</v>
      </c>
      <c r="F5750" s="41" t="n">
        <f aca="false">IF(A5750="","",INDEX(Assumptions!$B$16:$B$18,MATCH(C5750,Assumptions!$A$16:$A$18,0)))</f>
        <v>3</v>
      </c>
      <c r="G5750" s="42" t="n">
        <f aca="false">IF(A5750="","",WORKDAY(B5750,F5750))</f>
        <v>46302</v>
      </c>
    </row>
    <row r="5751" customFormat="false" ht="15" hidden="false" customHeight="false" outlineLevel="0" collapsed="false">
      <c r="A5751" s="37" t="n">
        <v>1005750</v>
      </c>
      <c r="B5751" s="38" t="n">
        <v>46297</v>
      </c>
      <c r="C5751" s="39" t="s">
        <v>70</v>
      </c>
      <c r="D5751" s="39" t="s">
        <v>37</v>
      </c>
      <c r="E5751" s="40" t="n">
        <v>0.6</v>
      </c>
      <c r="F5751" s="41" t="n">
        <f aca="false">IF(A5751="","",INDEX(Assumptions!$B$16:$B$18,MATCH(C5751,Assumptions!$A$16:$A$18,0)))</f>
        <v>5</v>
      </c>
      <c r="G5751" s="42" t="n">
        <f aca="false">IF(A5751="","",WORKDAY(B5751,F5751))</f>
        <v>46304</v>
      </c>
    </row>
    <row r="5752" customFormat="false" ht="15" hidden="false" customHeight="false" outlineLevel="0" collapsed="false">
      <c r="A5752" s="37" t="n">
        <v>1005751</v>
      </c>
      <c r="B5752" s="38" t="n">
        <v>46297</v>
      </c>
      <c r="C5752" s="39" t="s">
        <v>70</v>
      </c>
      <c r="D5752" s="39" t="s">
        <v>37</v>
      </c>
      <c r="E5752" s="40" t="n">
        <v>2.8</v>
      </c>
      <c r="F5752" s="41" t="n">
        <f aca="false">IF(A5752="","",INDEX(Assumptions!$B$16:$B$18,MATCH(C5752,Assumptions!$A$16:$A$18,0)))</f>
        <v>5</v>
      </c>
      <c r="G5752" s="42" t="n">
        <f aca="false">IF(A5752="","",WORKDAY(B5752,F5752))</f>
        <v>46304</v>
      </c>
    </row>
    <row r="5753" customFormat="false" ht="15" hidden="false" customHeight="false" outlineLevel="0" collapsed="false">
      <c r="A5753" s="37" t="n">
        <v>1005752</v>
      </c>
      <c r="B5753" s="38" t="n">
        <v>46297</v>
      </c>
      <c r="C5753" s="39" t="s">
        <v>70</v>
      </c>
      <c r="D5753" s="39" t="s">
        <v>35</v>
      </c>
      <c r="E5753" s="40" t="n">
        <v>2.6</v>
      </c>
      <c r="F5753" s="41" t="n">
        <f aca="false">IF(A5753="","",INDEX(Assumptions!$B$16:$B$18,MATCH(C5753,Assumptions!$A$16:$A$18,0)))</f>
        <v>5</v>
      </c>
      <c r="G5753" s="42" t="n">
        <f aca="false">IF(A5753="","",WORKDAY(B5753,F5753))</f>
        <v>46304</v>
      </c>
    </row>
    <row r="5754" customFormat="false" ht="15" hidden="false" customHeight="false" outlineLevel="0" collapsed="false">
      <c r="A5754" s="37" t="n">
        <v>1005753</v>
      </c>
      <c r="B5754" s="38" t="n">
        <v>46297</v>
      </c>
      <c r="C5754" s="39" t="s">
        <v>68</v>
      </c>
      <c r="D5754" s="39" t="s">
        <v>39</v>
      </c>
      <c r="E5754" s="40" t="n">
        <v>1</v>
      </c>
      <c r="F5754" s="41" t="n">
        <f aca="false">IF(A5754="","",INDEX(Assumptions!$B$16:$B$18,MATCH(C5754,Assumptions!$A$16:$A$18,0)))</f>
        <v>1</v>
      </c>
      <c r="G5754" s="42" t="n">
        <f aca="false">IF(A5754="","",WORKDAY(B5754,F5754))</f>
        <v>46300</v>
      </c>
    </row>
    <row r="5755" customFormat="false" ht="15" hidden="false" customHeight="false" outlineLevel="0" collapsed="false">
      <c r="A5755" s="37" t="n">
        <v>1005754</v>
      </c>
      <c r="B5755" s="38" t="n">
        <v>46297</v>
      </c>
      <c r="C5755" s="39" t="s">
        <v>69</v>
      </c>
      <c r="D5755" s="39" t="s">
        <v>33</v>
      </c>
      <c r="E5755" s="40" t="n">
        <v>1.2</v>
      </c>
      <c r="F5755" s="41" t="n">
        <f aca="false">IF(A5755="","",INDEX(Assumptions!$B$16:$B$18,MATCH(C5755,Assumptions!$A$16:$A$18,0)))</f>
        <v>3</v>
      </c>
      <c r="G5755" s="42" t="n">
        <f aca="false">IF(A5755="","",WORKDAY(B5755,F5755))</f>
        <v>46302</v>
      </c>
    </row>
    <row r="5756" customFormat="false" ht="15" hidden="false" customHeight="false" outlineLevel="0" collapsed="false">
      <c r="A5756" s="37" t="n">
        <v>1005755</v>
      </c>
      <c r="B5756" s="38" t="n">
        <v>46297</v>
      </c>
      <c r="C5756" s="39" t="s">
        <v>68</v>
      </c>
      <c r="D5756" s="39" t="s">
        <v>35</v>
      </c>
      <c r="E5756" s="40" t="n">
        <v>0.6</v>
      </c>
      <c r="F5756" s="41" t="n">
        <f aca="false">IF(A5756="","",INDEX(Assumptions!$B$16:$B$18,MATCH(C5756,Assumptions!$A$16:$A$18,0)))</f>
        <v>1</v>
      </c>
      <c r="G5756" s="42" t="n">
        <f aca="false">IF(A5756="","",WORKDAY(B5756,F5756))</f>
        <v>46300</v>
      </c>
    </row>
    <row r="5757" customFormat="false" ht="15" hidden="false" customHeight="false" outlineLevel="0" collapsed="false">
      <c r="A5757" s="37" t="n">
        <v>1005756</v>
      </c>
      <c r="B5757" s="38" t="n">
        <v>46297</v>
      </c>
      <c r="C5757" s="39" t="s">
        <v>69</v>
      </c>
      <c r="D5757" s="39" t="s">
        <v>37</v>
      </c>
      <c r="E5757" s="40" t="n">
        <v>0.7</v>
      </c>
      <c r="F5757" s="41" t="n">
        <f aca="false">IF(A5757="","",INDEX(Assumptions!$B$16:$B$18,MATCH(C5757,Assumptions!$A$16:$A$18,0)))</f>
        <v>3</v>
      </c>
      <c r="G5757" s="42" t="n">
        <f aca="false">IF(A5757="","",WORKDAY(B5757,F5757))</f>
        <v>46302</v>
      </c>
    </row>
    <row r="5758" customFormat="false" ht="15" hidden="false" customHeight="false" outlineLevel="0" collapsed="false">
      <c r="A5758" s="37" t="n">
        <v>1005757</v>
      </c>
      <c r="B5758" s="38" t="n">
        <v>46297</v>
      </c>
      <c r="C5758" s="39" t="s">
        <v>69</v>
      </c>
      <c r="D5758" s="39" t="s">
        <v>37</v>
      </c>
      <c r="E5758" s="40" t="n">
        <v>1.1</v>
      </c>
      <c r="F5758" s="41" t="n">
        <f aca="false">IF(A5758="","",INDEX(Assumptions!$B$16:$B$18,MATCH(C5758,Assumptions!$A$16:$A$18,0)))</f>
        <v>3</v>
      </c>
      <c r="G5758" s="42" t="n">
        <f aca="false">IF(A5758="","",WORKDAY(B5758,F5758))</f>
        <v>46302</v>
      </c>
    </row>
    <row r="5759" customFormat="false" ht="15" hidden="false" customHeight="false" outlineLevel="0" collapsed="false">
      <c r="A5759" s="37" t="n">
        <v>1005758</v>
      </c>
      <c r="B5759" s="38" t="n">
        <v>46297</v>
      </c>
      <c r="C5759" s="39" t="s">
        <v>68</v>
      </c>
      <c r="D5759" s="39" t="s">
        <v>31</v>
      </c>
      <c r="E5759" s="40" t="n">
        <v>2.2</v>
      </c>
      <c r="F5759" s="41" t="n">
        <f aca="false">IF(A5759="","",INDEX(Assumptions!$B$16:$B$18,MATCH(C5759,Assumptions!$A$16:$A$18,0)))</f>
        <v>1</v>
      </c>
      <c r="G5759" s="42" t="n">
        <f aca="false">IF(A5759="","",WORKDAY(B5759,F5759))</f>
        <v>46300</v>
      </c>
    </row>
    <row r="5760" customFormat="false" ht="15" hidden="false" customHeight="false" outlineLevel="0" collapsed="false">
      <c r="A5760" s="37" t="n">
        <v>1005759</v>
      </c>
      <c r="B5760" s="38" t="n">
        <v>46297</v>
      </c>
      <c r="C5760" s="39" t="s">
        <v>69</v>
      </c>
      <c r="D5760" s="39" t="s">
        <v>33</v>
      </c>
      <c r="E5760" s="40" t="n">
        <v>1.8</v>
      </c>
      <c r="F5760" s="41" t="n">
        <f aca="false">IF(A5760="","",INDEX(Assumptions!$B$16:$B$18,MATCH(C5760,Assumptions!$A$16:$A$18,0)))</f>
        <v>3</v>
      </c>
      <c r="G5760" s="42" t="n">
        <f aca="false">IF(A5760="","",WORKDAY(B5760,F5760))</f>
        <v>46302</v>
      </c>
    </row>
    <row r="5761" customFormat="false" ht="15" hidden="false" customHeight="false" outlineLevel="0" collapsed="false">
      <c r="A5761" s="37" t="n">
        <v>1005760</v>
      </c>
      <c r="B5761" s="38" t="n">
        <v>46297</v>
      </c>
      <c r="C5761" s="39" t="s">
        <v>69</v>
      </c>
      <c r="D5761" s="39" t="s">
        <v>31</v>
      </c>
      <c r="E5761" s="40" t="n">
        <v>1.8</v>
      </c>
      <c r="F5761" s="41" t="n">
        <f aca="false">IF(A5761="","",INDEX(Assumptions!$B$16:$B$18,MATCH(C5761,Assumptions!$A$16:$A$18,0)))</f>
        <v>3</v>
      </c>
      <c r="G5761" s="42" t="n">
        <f aca="false">IF(A5761="","",WORKDAY(B5761,F5761))</f>
        <v>46302</v>
      </c>
    </row>
    <row r="5762" customFormat="false" ht="15" hidden="false" customHeight="false" outlineLevel="0" collapsed="false">
      <c r="A5762" s="37" t="n">
        <v>1005761</v>
      </c>
      <c r="B5762" s="38" t="n">
        <v>46297</v>
      </c>
      <c r="C5762" s="39" t="s">
        <v>69</v>
      </c>
      <c r="D5762" s="39" t="s">
        <v>35</v>
      </c>
      <c r="E5762" s="40" t="n">
        <v>1.6</v>
      </c>
      <c r="F5762" s="41" t="n">
        <f aca="false">IF(A5762="","",INDEX(Assumptions!$B$16:$B$18,MATCH(C5762,Assumptions!$A$16:$A$18,0)))</f>
        <v>3</v>
      </c>
      <c r="G5762" s="42" t="n">
        <f aca="false">IF(A5762="","",WORKDAY(B5762,F5762))</f>
        <v>46302</v>
      </c>
    </row>
    <row r="5763" customFormat="false" ht="15" hidden="false" customHeight="false" outlineLevel="0" collapsed="false">
      <c r="A5763" s="37" t="n">
        <v>1005762</v>
      </c>
      <c r="B5763" s="38" t="n">
        <v>46297</v>
      </c>
      <c r="C5763" s="39" t="s">
        <v>69</v>
      </c>
      <c r="D5763" s="39" t="s">
        <v>31</v>
      </c>
      <c r="E5763" s="40" t="n">
        <v>0.6</v>
      </c>
      <c r="F5763" s="41" t="n">
        <f aca="false">IF(A5763="","",INDEX(Assumptions!$B$16:$B$18,MATCH(C5763,Assumptions!$A$16:$A$18,0)))</f>
        <v>3</v>
      </c>
      <c r="G5763" s="42" t="n">
        <f aca="false">IF(A5763="","",WORKDAY(B5763,F5763))</f>
        <v>46302</v>
      </c>
    </row>
    <row r="5764" customFormat="false" ht="15" hidden="false" customHeight="false" outlineLevel="0" collapsed="false">
      <c r="A5764" s="37" t="n">
        <v>1005763</v>
      </c>
      <c r="B5764" s="38" t="n">
        <v>46297</v>
      </c>
      <c r="C5764" s="39" t="s">
        <v>69</v>
      </c>
      <c r="D5764" s="39" t="s">
        <v>39</v>
      </c>
      <c r="E5764" s="40" t="n">
        <v>4</v>
      </c>
      <c r="F5764" s="41" t="n">
        <f aca="false">IF(A5764="","",INDEX(Assumptions!$B$16:$B$18,MATCH(C5764,Assumptions!$A$16:$A$18,0)))</f>
        <v>3</v>
      </c>
      <c r="G5764" s="42" t="n">
        <f aca="false">IF(A5764="","",WORKDAY(B5764,F5764))</f>
        <v>46302</v>
      </c>
    </row>
    <row r="5765" customFormat="false" ht="15" hidden="false" customHeight="false" outlineLevel="0" collapsed="false">
      <c r="A5765" s="37" t="n">
        <v>1005764</v>
      </c>
      <c r="B5765" s="38" t="n">
        <v>46297</v>
      </c>
      <c r="C5765" s="39" t="s">
        <v>70</v>
      </c>
      <c r="D5765" s="39" t="s">
        <v>31</v>
      </c>
      <c r="E5765" s="40" t="n">
        <v>2.9</v>
      </c>
      <c r="F5765" s="41" t="n">
        <f aca="false">IF(A5765="","",INDEX(Assumptions!$B$16:$B$18,MATCH(C5765,Assumptions!$A$16:$A$18,0)))</f>
        <v>5</v>
      </c>
      <c r="G5765" s="42" t="n">
        <f aca="false">IF(A5765="","",WORKDAY(B5765,F5765))</f>
        <v>46304</v>
      </c>
    </row>
    <row r="5766" customFormat="false" ht="15" hidden="false" customHeight="false" outlineLevel="0" collapsed="false">
      <c r="A5766" s="37" t="n">
        <v>1005765</v>
      </c>
      <c r="B5766" s="38" t="n">
        <v>46297</v>
      </c>
      <c r="C5766" s="39" t="s">
        <v>69</v>
      </c>
      <c r="D5766" s="39" t="s">
        <v>33</v>
      </c>
      <c r="E5766" s="40" t="n">
        <v>0.9</v>
      </c>
      <c r="F5766" s="41" t="n">
        <f aca="false">IF(A5766="","",INDEX(Assumptions!$B$16:$B$18,MATCH(C5766,Assumptions!$A$16:$A$18,0)))</f>
        <v>3</v>
      </c>
      <c r="G5766" s="42" t="n">
        <f aca="false">IF(A5766="","",WORKDAY(B5766,F5766))</f>
        <v>46302</v>
      </c>
    </row>
    <row r="5767" customFormat="false" ht="15" hidden="false" customHeight="false" outlineLevel="0" collapsed="false">
      <c r="A5767" s="37" t="n">
        <v>1005766</v>
      </c>
      <c r="B5767" s="38" t="n">
        <v>46297</v>
      </c>
      <c r="C5767" s="39" t="s">
        <v>70</v>
      </c>
      <c r="D5767" s="39" t="s">
        <v>39</v>
      </c>
      <c r="E5767" s="40" t="n">
        <v>0.9</v>
      </c>
      <c r="F5767" s="41" t="n">
        <f aca="false">IF(A5767="","",INDEX(Assumptions!$B$16:$B$18,MATCH(C5767,Assumptions!$A$16:$A$18,0)))</f>
        <v>5</v>
      </c>
      <c r="G5767" s="42" t="n">
        <f aca="false">IF(A5767="","",WORKDAY(B5767,F5767))</f>
        <v>46304</v>
      </c>
    </row>
    <row r="5768" customFormat="false" ht="15" hidden="false" customHeight="false" outlineLevel="0" collapsed="false">
      <c r="A5768" s="37" t="n">
        <v>1005767</v>
      </c>
      <c r="B5768" s="38" t="n">
        <v>46297</v>
      </c>
      <c r="C5768" s="39" t="s">
        <v>69</v>
      </c>
      <c r="D5768" s="39" t="s">
        <v>35</v>
      </c>
      <c r="E5768" s="40" t="n">
        <v>2.9</v>
      </c>
      <c r="F5768" s="41" t="n">
        <f aca="false">IF(A5768="","",INDEX(Assumptions!$B$16:$B$18,MATCH(C5768,Assumptions!$A$16:$A$18,0)))</f>
        <v>3</v>
      </c>
      <c r="G5768" s="42" t="n">
        <f aca="false">IF(A5768="","",WORKDAY(B5768,F5768))</f>
        <v>46302</v>
      </c>
    </row>
    <row r="5769" customFormat="false" ht="15" hidden="false" customHeight="false" outlineLevel="0" collapsed="false">
      <c r="A5769" s="37" t="n">
        <v>1005768</v>
      </c>
      <c r="B5769" s="38" t="n">
        <v>46297</v>
      </c>
      <c r="C5769" s="39" t="s">
        <v>70</v>
      </c>
      <c r="D5769" s="39" t="s">
        <v>39</v>
      </c>
      <c r="E5769" s="40" t="n">
        <v>1.6</v>
      </c>
      <c r="F5769" s="41" t="n">
        <f aca="false">IF(A5769="","",INDEX(Assumptions!$B$16:$B$18,MATCH(C5769,Assumptions!$A$16:$A$18,0)))</f>
        <v>5</v>
      </c>
      <c r="G5769" s="42" t="n">
        <f aca="false">IF(A5769="","",WORKDAY(B5769,F5769))</f>
        <v>46304</v>
      </c>
    </row>
    <row r="5770" customFormat="false" ht="15" hidden="false" customHeight="false" outlineLevel="0" collapsed="false">
      <c r="A5770" s="37" t="n">
        <v>1005769</v>
      </c>
      <c r="B5770" s="38" t="n">
        <v>46297</v>
      </c>
      <c r="C5770" s="39" t="s">
        <v>69</v>
      </c>
      <c r="D5770" s="39" t="s">
        <v>31</v>
      </c>
      <c r="E5770" s="40" t="n">
        <v>4.8</v>
      </c>
      <c r="F5770" s="41" t="n">
        <f aca="false">IF(A5770="","",INDEX(Assumptions!$B$16:$B$18,MATCH(C5770,Assumptions!$A$16:$A$18,0)))</f>
        <v>3</v>
      </c>
      <c r="G5770" s="42" t="n">
        <f aca="false">IF(A5770="","",WORKDAY(B5770,F5770))</f>
        <v>46302</v>
      </c>
    </row>
    <row r="5771" customFormat="false" ht="15" hidden="false" customHeight="false" outlineLevel="0" collapsed="false">
      <c r="A5771" s="37" t="n">
        <v>1005770</v>
      </c>
      <c r="B5771" s="38" t="n">
        <v>46297</v>
      </c>
      <c r="C5771" s="39" t="s">
        <v>68</v>
      </c>
      <c r="D5771" s="39" t="s">
        <v>39</v>
      </c>
      <c r="E5771" s="40" t="n">
        <v>1.4</v>
      </c>
      <c r="F5771" s="41" t="n">
        <f aca="false">IF(A5771="","",INDEX(Assumptions!$B$16:$B$18,MATCH(C5771,Assumptions!$A$16:$A$18,0)))</f>
        <v>1</v>
      </c>
      <c r="G5771" s="42" t="n">
        <f aca="false">IF(A5771="","",WORKDAY(B5771,F5771))</f>
        <v>46300</v>
      </c>
    </row>
    <row r="5772" customFormat="false" ht="15" hidden="false" customHeight="false" outlineLevel="0" collapsed="false">
      <c r="A5772" s="37" t="n">
        <v>1005771</v>
      </c>
      <c r="B5772" s="38" t="n">
        <v>46297</v>
      </c>
      <c r="C5772" s="39" t="s">
        <v>69</v>
      </c>
      <c r="D5772" s="39" t="s">
        <v>33</v>
      </c>
      <c r="E5772" s="40" t="n">
        <v>1.1</v>
      </c>
      <c r="F5772" s="41" t="n">
        <f aca="false">IF(A5772="","",INDEX(Assumptions!$B$16:$B$18,MATCH(C5772,Assumptions!$A$16:$A$18,0)))</f>
        <v>3</v>
      </c>
      <c r="G5772" s="42" t="n">
        <f aca="false">IF(A5772="","",WORKDAY(B5772,F5772))</f>
        <v>46302</v>
      </c>
    </row>
    <row r="5773" customFormat="false" ht="15" hidden="false" customHeight="false" outlineLevel="0" collapsed="false">
      <c r="A5773" s="37" t="n">
        <v>1005772</v>
      </c>
      <c r="B5773" s="38" t="n">
        <v>46297</v>
      </c>
      <c r="C5773" s="39" t="s">
        <v>70</v>
      </c>
      <c r="D5773" s="39" t="s">
        <v>31</v>
      </c>
      <c r="E5773" s="40" t="n">
        <v>5.6</v>
      </c>
      <c r="F5773" s="41" t="n">
        <f aca="false">IF(A5773="","",INDEX(Assumptions!$B$16:$B$18,MATCH(C5773,Assumptions!$A$16:$A$18,0)))</f>
        <v>5</v>
      </c>
      <c r="G5773" s="42" t="n">
        <f aca="false">IF(A5773="","",WORKDAY(B5773,F5773))</f>
        <v>46304</v>
      </c>
    </row>
    <row r="5774" customFormat="false" ht="15" hidden="false" customHeight="false" outlineLevel="0" collapsed="false">
      <c r="A5774" s="37" t="n">
        <v>1005773</v>
      </c>
      <c r="B5774" s="38" t="n">
        <v>46297</v>
      </c>
      <c r="C5774" s="39" t="s">
        <v>69</v>
      </c>
      <c r="D5774" s="39" t="s">
        <v>39</v>
      </c>
      <c r="E5774" s="40" t="n">
        <v>0.8</v>
      </c>
      <c r="F5774" s="41" t="n">
        <f aca="false">IF(A5774="","",INDEX(Assumptions!$B$16:$B$18,MATCH(C5774,Assumptions!$A$16:$A$18,0)))</f>
        <v>3</v>
      </c>
      <c r="G5774" s="42" t="n">
        <f aca="false">IF(A5774="","",WORKDAY(B5774,F5774))</f>
        <v>46302</v>
      </c>
    </row>
    <row r="5775" customFormat="false" ht="15" hidden="false" customHeight="false" outlineLevel="0" collapsed="false">
      <c r="A5775" s="37" t="n">
        <v>1005774</v>
      </c>
      <c r="B5775" s="38" t="n">
        <v>46297</v>
      </c>
      <c r="C5775" s="39" t="s">
        <v>69</v>
      </c>
      <c r="D5775" s="39" t="s">
        <v>31</v>
      </c>
      <c r="E5775" s="40" t="n">
        <v>1.3</v>
      </c>
      <c r="F5775" s="41" t="n">
        <f aca="false">IF(A5775="","",INDEX(Assumptions!$B$16:$B$18,MATCH(C5775,Assumptions!$A$16:$A$18,0)))</f>
        <v>3</v>
      </c>
      <c r="G5775" s="42" t="n">
        <f aca="false">IF(A5775="","",WORKDAY(B5775,F5775))</f>
        <v>46302</v>
      </c>
    </row>
    <row r="5776" customFormat="false" ht="15" hidden="false" customHeight="false" outlineLevel="0" collapsed="false">
      <c r="A5776" s="37" t="n">
        <v>1005775</v>
      </c>
      <c r="B5776" s="38" t="n">
        <v>46297</v>
      </c>
      <c r="C5776" s="39" t="s">
        <v>69</v>
      </c>
      <c r="D5776" s="39" t="s">
        <v>35</v>
      </c>
      <c r="E5776" s="40" t="n">
        <v>1.3</v>
      </c>
      <c r="F5776" s="41" t="n">
        <f aca="false">IF(A5776="","",INDEX(Assumptions!$B$16:$B$18,MATCH(C5776,Assumptions!$A$16:$A$18,0)))</f>
        <v>3</v>
      </c>
      <c r="G5776" s="42" t="n">
        <f aca="false">IF(A5776="","",WORKDAY(B5776,F5776))</f>
        <v>46302</v>
      </c>
    </row>
    <row r="5777" customFormat="false" ht="15" hidden="false" customHeight="false" outlineLevel="0" collapsed="false">
      <c r="A5777" s="37" t="n">
        <v>1005776</v>
      </c>
      <c r="B5777" s="38" t="n">
        <v>46297</v>
      </c>
      <c r="C5777" s="39" t="s">
        <v>69</v>
      </c>
      <c r="D5777" s="39" t="s">
        <v>39</v>
      </c>
      <c r="E5777" s="40" t="n">
        <v>1.4</v>
      </c>
      <c r="F5777" s="41" t="n">
        <f aca="false">IF(A5777="","",INDEX(Assumptions!$B$16:$B$18,MATCH(C5777,Assumptions!$A$16:$A$18,0)))</f>
        <v>3</v>
      </c>
      <c r="G5777" s="42" t="n">
        <f aca="false">IF(A5777="","",WORKDAY(B5777,F5777))</f>
        <v>46302</v>
      </c>
    </row>
    <row r="5778" customFormat="false" ht="15" hidden="false" customHeight="false" outlineLevel="0" collapsed="false">
      <c r="A5778" s="37" t="n">
        <v>1005777</v>
      </c>
      <c r="B5778" s="38" t="n">
        <v>46297</v>
      </c>
      <c r="C5778" s="39" t="s">
        <v>70</v>
      </c>
      <c r="D5778" s="39" t="s">
        <v>33</v>
      </c>
      <c r="E5778" s="40" t="n">
        <v>2.1</v>
      </c>
      <c r="F5778" s="41" t="n">
        <f aca="false">IF(A5778="","",INDEX(Assumptions!$B$16:$B$18,MATCH(C5778,Assumptions!$A$16:$A$18,0)))</f>
        <v>5</v>
      </c>
      <c r="G5778" s="42" t="n">
        <f aca="false">IF(A5778="","",WORKDAY(B5778,F5778))</f>
        <v>46304</v>
      </c>
    </row>
    <row r="5779" customFormat="false" ht="15" hidden="false" customHeight="false" outlineLevel="0" collapsed="false">
      <c r="A5779" s="37" t="n">
        <v>1005778</v>
      </c>
      <c r="B5779" s="38" t="n">
        <v>46297</v>
      </c>
      <c r="C5779" s="39" t="s">
        <v>69</v>
      </c>
      <c r="D5779" s="39" t="s">
        <v>33</v>
      </c>
      <c r="E5779" s="40" t="n">
        <v>0.6</v>
      </c>
      <c r="F5779" s="41" t="n">
        <f aca="false">IF(A5779="","",INDEX(Assumptions!$B$16:$B$18,MATCH(C5779,Assumptions!$A$16:$A$18,0)))</f>
        <v>3</v>
      </c>
      <c r="G5779" s="42" t="n">
        <f aca="false">IF(A5779="","",WORKDAY(B5779,F5779))</f>
        <v>46302</v>
      </c>
    </row>
    <row r="5780" customFormat="false" ht="15" hidden="false" customHeight="false" outlineLevel="0" collapsed="false">
      <c r="A5780" s="37" t="n">
        <v>1005779</v>
      </c>
      <c r="B5780" s="38" t="n">
        <v>46297</v>
      </c>
      <c r="C5780" s="39" t="s">
        <v>69</v>
      </c>
      <c r="D5780" s="39" t="s">
        <v>35</v>
      </c>
      <c r="E5780" s="40" t="n">
        <v>3.1</v>
      </c>
      <c r="F5780" s="41" t="n">
        <f aca="false">IF(A5780="","",INDEX(Assumptions!$B$16:$B$18,MATCH(C5780,Assumptions!$A$16:$A$18,0)))</f>
        <v>3</v>
      </c>
      <c r="G5780" s="42" t="n">
        <f aca="false">IF(A5780="","",WORKDAY(B5780,F5780))</f>
        <v>46302</v>
      </c>
    </row>
    <row r="5781" customFormat="false" ht="15" hidden="false" customHeight="false" outlineLevel="0" collapsed="false">
      <c r="A5781" s="37" t="n">
        <v>1005780</v>
      </c>
      <c r="B5781" s="38" t="n">
        <v>46297</v>
      </c>
      <c r="C5781" s="39" t="s">
        <v>70</v>
      </c>
      <c r="D5781" s="39" t="s">
        <v>39</v>
      </c>
      <c r="E5781" s="40" t="n">
        <v>1.3</v>
      </c>
      <c r="F5781" s="41" t="n">
        <f aca="false">IF(A5781="","",INDEX(Assumptions!$B$16:$B$18,MATCH(C5781,Assumptions!$A$16:$A$18,0)))</f>
        <v>5</v>
      </c>
      <c r="G5781" s="42" t="n">
        <f aca="false">IF(A5781="","",WORKDAY(B5781,F5781))</f>
        <v>46304</v>
      </c>
    </row>
    <row r="5782" customFormat="false" ht="15" hidden="false" customHeight="false" outlineLevel="0" collapsed="false">
      <c r="A5782" s="37" t="n">
        <v>1005781</v>
      </c>
      <c r="B5782" s="38" t="n">
        <v>46297</v>
      </c>
      <c r="C5782" s="39" t="s">
        <v>70</v>
      </c>
      <c r="D5782" s="39" t="s">
        <v>39</v>
      </c>
      <c r="E5782" s="40" t="n">
        <v>7.5</v>
      </c>
      <c r="F5782" s="41" t="n">
        <f aca="false">IF(A5782="","",INDEX(Assumptions!$B$16:$B$18,MATCH(C5782,Assumptions!$A$16:$A$18,0)))</f>
        <v>5</v>
      </c>
      <c r="G5782" s="42" t="n">
        <f aca="false">IF(A5782="","",WORKDAY(B5782,F5782))</f>
        <v>46304</v>
      </c>
    </row>
    <row r="5783" customFormat="false" ht="15" hidden="false" customHeight="false" outlineLevel="0" collapsed="false">
      <c r="A5783" s="37" t="n">
        <v>1005782</v>
      </c>
      <c r="B5783" s="38" t="n">
        <v>46297</v>
      </c>
      <c r="C5783" s="39" t="s">
        <v>70</v>
      </c>
      <c r="D5783" s="39" t="s">
        <v>39</v>
      </c>
      <c r="E5783" s="40" t="n">
        <v>1.5</v>
      </c>
      <c r="F5783" s="41" t="n">
        <f aca="false">IF(A5783="","",INDEX(Assumptions!$B$16:$B$18,MATCH(C5783,Assumptions!$A$16:$A$18,0)))</f>
        <v>5</v>
      </c>
      <c r="G5783" s="42" t="n">
        <f aca="false">IF(A5783="","",WORKDAY(B5783,F5783))</f>
        <v>46304</v>
      </c>
    </row>
    <row r="5784" customFormat="false" ht="15" hidden="false" customHeight="false" outlineLevel="0" collapsed="false">
      <c r="A5784" s="37" t="n">
        <v>1005783</v>
      </c>
      <c r="B5784" s="38" t="n">
        <v>46297</v>
      </c>
      <c r="C5784" s="39" t="s">
        <v>69</v>
      </c>
      <c r="D5784" s="39" t="s">
        <v>37</v>
      </c>
      <c r="E5784" s="40" t="n">
        <v>3</v>
      </c>
      <c r="F5784" s="41" t="n">
        <f aca="false">IF(A5784="","",INDEX(Assumptions!$B$16:$B$18,MATCH(C5784,Assumptions!$A$16:$A$18,0)))</f>
        <v>3</v>
      </c>
      <c r="G5784" s="42" t="n">
        <f aca="false">IF(A5784="","",WORKDAY(B5784,F5784))</f>
        <v>46302</v>
      </c>
    </row>
    <row r="5785" customFormat="false" ht="15" hidden="false" customHeight="false" outlineLevel="0" collapsed="false">
      <c r="A5785" s="37" t="n">
        <v>1005784</v>
      </c>
      <c r="B5785" s="38" t="n">
        <v>46297</v>
      </c>
      <c r="C5785" s="39" t="s">
        <v>69</v>
      </c>
      <c r="D5785" s="39" t="s">
        <v>31</v>
      </c>
      <c r="E5785" s="40" t="n">
        <v>0.9</v>
      </c>
      <c r="F5785" s="41" t="n">
        <f aca="false">IF(A5785="","",INDEX(Assumptions!$B$16:$B$18,MATCH(C5785,Assumptions!$A$16:$A$18,0)))</f>
        <v>3</v>
      </c>
      <c r="G5785" s="42" t="n">
        <f aca="false">IF(A5785="","",WORKDAY(B5785,F5785))</f>
        <v>46302</v>
      </c>
    </row>
    <row r="5786" customFormat="false" ht="15" hidden="false" customHeight="false" outlineLevel="0" collapsed="false">
      <c r="A5786" s="37" t="n">
        <v>1005785</v>
      </c>
      <c r="B5786" s="38" t="n">
        <v>46297</v>
      </c>
      <c r="C5786" s="39" t="s">
        <v>69</v>
      </c>
      <c r="D5786" s="39" t="s">
        <v>37</v>
      </c>
      <c r="E5786" s="40" t="n">
        <v>2.1</v>
      </c>
      <c r="F5786" s="41" t="n">
        <f aca="false">IF(A5786="","",INDEX(Assumptions!$B$16:$B$18,MATCH(C5786,Assumptions!$A$16:$A$18,0)))</f>
        <v>3</v>
      </c>
      <c r="G5786" s="42" t="n">
        <f aca="false">IF(A5786="","",WORKDAY(B5786,F5786))</f>
        <v>46302</v>
      </c>
    </row>
    <row r="5787" customFormat="false" ht="15" hidden="false" customHeight="false" outlineLevel="0" collapsed="false">
      <c r="A5787" s="37" t="n">
        <v>1005786</v>
      </c>
      <c r="B5787" s="38" t="n">
        <v>46297</v>
      </c>
      <c r="C5787" s="39" t="s">
        <v>69</v>
      </c>
      <c r="D5787" s="39" t="s">
        <v>31</v>
      </c>
      <c r="E5787" s="40" t="n">
        <v>6.7</v>
      </c>
      <c r="F5787" s="41" t="n">
        <f aca="false">IF(A5787="","",INDEX(Assumptions!$B$16:$B$18,MATCH(C5787,Assumptions!$A$16:$A$18,0)))</f>
        <v>3</v>
      </c>
      <c r="G5787" s="42" t="n">
        <f aca="false">IF(A5787="","",WORKDAY(B5787,F5787))</f>
        <v>46302</v>
      </c>
    </row>
    <row r="5788" customFormat="false" ht="15" hidden="false" customHeight="false" outlineLevel="0" collapsed="false">
      <c r="A5788" s="37" t="n">
        <v>1005787</v>
      </c>
      <c r="B5788" s="38" t="n">
        <v>46297</v>
      </c>
      <c r="C5788" s="39" t="s">
        <v>69</v>
      </c>
      <c r="D5788" s="39" t="s">
        <v>31</v>
      </c>
      <c r="E5788" s="40" t="n">
        <v>3.5</v>
      </c>
      <c r="F5788" s="41" t="n">
        <f aca="false">IF(A5788="","",INDEX(Assumptions!$B$16:$B$18,MATCH(C5788,Assumptions!$A$16:$A$18,0)))</f>
        <v>3</v>
      </c>
      <c r="G5788" s="42" t="n">
        <f aca="false">IF(A5788="","",WORKDAY(B5788,F5788))</f>
        <v>46302</v>
      </c>
    </row>
    <row r="5789" customFormat="false" ht="15" hidden="false" customHeight="false" outlineLevel="0" collapsed="false">
      <c r="A5789" s="37" t="n">
        <v>1005788</v>
      </c>
      <c r="B5789" s="38" t="n">
        <v>46297</v>
      </c>
      <c r="C5789" s="39" t="s">
        <v>70</v>
      </c>
      <c r="D5789" s="39" t="s">
        <v>33</v>
      </c>
      <c r="E5789" s="40" t="n">
        <v>1.2</v>
      </c>
      <c r="F5789" s="41" t="n">
        <f aca="false">IF(A5789="","",INDEX(Assumptions!$B$16:$B$18,MATCH(C5789,Assumptions!$A$16:$A$18,0)))</f>
        <v>5</v>
      </c>
      <c r="G5789" s="42" t="n">
        <f aca="false">IF(A5789="","",WORKDAY(B5789,F5789))</f>
        <v>46304</v>
      </c>
    </row>
    <row r="5790" customFormat="false" ht="15" hidden="false" customHeight="false" outlineLevel="0" collapsed="false">
      <c r="A5790" s="37" t="n">
        <v>1005789</v>
      </c>
      <c r="B5790" s="38" t="n">
        <v>46297</v>
      </c>
      <c r="C5790" s="39" t="s">
        <v>70</v>
      </c>
      <c r="D5790" s="39" t="s">
        <v>39</v>
      </c>
      <c r="E5790" s="40" t="n">
        <v>1.5</v>
      </c>
      <c r="F5790" s="41" t="n">
        <f aca="false">IF(A5790="","",INDEX(Assumptions!$B$16:$B$18,MATCH(C5790,Assumptions!$A$16:$A$18,0)))</f>
        <v>5</v>
      </c>
      <c r="G5790" s="42" t="n">
        <f aca="false">IF(A5790="","",WORKDAY(B5790,F5790))</f>
        <v>46304</v>
      </c>
    </row>
    <row r="5791" customFormat="false" ht="15" hidden="false" customHeight="false" outlineLevel="0" collapsed="false">
      <c r="A5791" s="37" t="n">
        <v>1005790</v>
      </c>
      <c r="B5791" s="38" t="n">
        <v>46297</v>
      </c>
      <c r="C5791" s="39" t="s">
        <v>69</v>
      </c>
      <c r="D5791" s="39" t="s">
        <v>33</v>
      </c>
      <c r="E5791" s="40" t="n">
        <v>1.4</v>
      </c>
      <c r="F5791" s="41" t="n">
        <f aca="false">IF(A5791="","",INDEX(Assumptions!$B$16:$B$18,MATCH(C5791,Assumptions!$A$16:$A$18,0)))</f>
        <v>3</v>
      </c>
      <c r="G5791" s="42" t="n">
        <f aca="false">IF(A5791="","",WORKDAY(B5791,F5791))</f>
        <v>46302</v>
      </c>
    </row>
    <row r="5792" customFormat="false" ht="15" hidden="false" customHeight="false" outlineLevel="0" collapsed="false">
      <c r="A5792" s="37" t="n">
        <v>1005791</v>
      </c>
      <c r="B5792" s="38" t="n">
        <v>46297</v>
      </c>
      <c r="C5792" s="39" t="s">
        <v>69</v>
      </c>
      <c r="D5792" s="39" t="s">
        <v>35</v>
      </c>
      <c r="E5792" s="40" t="n">
        <v>0.7</v>
      </c>
      <c r="F5792" s="41" t="n">
        <f aca="false">IF(A5792="","",INDEX(Assumptions!$B$16:$B$18,MATCH(C5792,Assumptions!$A$16:$A$18,0)))</f>
        <v>3</v>
      </c>
      <c r="G5792" s="42" t="n">
        <f aca="false">IF(A5792="","",WORKDAY(B5792,F5792))</f>
        <v>46302</v>
      </c>
    </row>
    <row r="5793" customFormat="false" ht="15" hidden="false" customHeight="false" outlineLevel="0" collapsed="false">
      <c r="A5793" s="37" t="n">
        <v>1005792</v>
      </c>
      <c r="B5793" s="38" t="n">
        <v>46297</v>
      </c>
      <c r="C5793" s="39" t="s">
        <v>69</v>
      </c>
      <c r="D5793" s="39" t="s">
        <v>31</v>
      </c>
      <c r="E5793" s="40" t="n">
        <v>3.1</v>
      </c>
      <c r="F5793" s="41" t="n">
        <f aca="false">IF(A5793="","",INDEX(Assumptions!$B$16:$B$18,MATCH(C5793,Assumptions!$A$16:$A$18,0)))</f>
        <v>3</v>
      </c>
      <c r="G5793" s="42" t="n">
        <f aca="false">IF(A5793="","",WORKDAY(B5793,F5793))</f>
        <v>46302</v>
      </c>
    </row>
    <row r="5794" customFormat="false" ht="15" hidden="false" customHeight="false" outlineLevel="0" collapsed="false">
      <c r="A5794" s="37" t="n">
        <v>1005793</v>
      </c>
      <c r="B5794" s="38" t="n">
        <v>46297</v>
      </c>
      <c r="C5794" s="39" t="s">
        <v>69</v>
      </c>
      <c r="D5794" s="39" t="s">
        <v>37</v>
      </c>
      <c r="E5794" s="40" t="n">
        <v>0.3</v>
      </c>
      <c r="F5794" s="41" t="n">
        <f aca="false">IF(A5794="","",INDEX(Assumptions!$B$16:$B$18,MATCH(C5794,Assumptions!$A$16:$A$18,0)))</f>
        <v>3</v>
      </c>
      <c r="G5794" s="42" t="n">
        <f aca="false">IF(A5794="","",WORKDAY(B5794,F5794))</f>
        <v>46302</v>
      </c>
    </row>
    <row r="5795" customFormat="false" ht="15" hidden="false" customHeight="false" outlineLevel="0" collapsed="false">
      <c r="A5795" s="37" t="n">
        <v>1005794</v>
      </c>
      <c r="B5795" s="38" t="n">
        <v>46297</v>
      </c>
      <c r="C5795" s="39" t="s">
        <v>69</v>
      </c>
      <c r="D5795" s="39" t="s">
        <v>35</v>
      </c>
      <c r="E5795" s="40" t="n">
        <v>1.8</v>
      </c>
      <c r="F5795" s="41" t="n">
        <f aca="false">IF(A5795="","",INDEX(Assumptions!$B$16:$B$18,MATCH(C5795,Assumptions!$A$16:$A$18,0)))</f>
        <v>3</v>
      </c>
      <c r="G5795" s="42" t="n">
        <f aca="false">IF(A5795="","",WORKDAY(B5795,F5795))</f>
        <v>46302</v>
      </c>
    </row>
    <row r="5796" customFormat="false" ht="15" hidden="false" customHeight="false" outlineLevel="0" collapsed="false">
      <c r="A5796" s="37" t="n">
        <v>1005795</v>
      </c>
      <c r="B5796" s="38" t="n">
        <v>46297</v>
      </c>
      <c r="C5796" s="39" t="s">
        <v>68</v>
      </c>
      <c r="D5796" s="39" t="s">
        <v>37</v>
      </c>
      <c r="E5796" s="40" t="n">
        <v>3.8</v>
      </c>
      <c r="F5796" s="41" t="n">
        <f aca="false">IF(A5796="","",INDEX(Assumptions!$B$16:$B$18,MATCH(C5796,Assumptions!$A$16:$A$18,0)))</f>
        <v>1</v>
      </c>
      <c r="G5796" s="42" t="n">
        <f aca="false">IF(A5796="","",WORKDAY(B5796,F5796))</f>
        <v>46300</v>
      </c>
    </row>
    <row r="5797" customFormat="false" ht="15" hidden="false" customHeight="false" outlineLevel="0" collapsed="false">
      <c r="A5797" s="37" t="n">
        <v>1005796</v>
      </c>
      <c r="B5797" s="38" t="n">
        <v>46297</v>
      </c>
      <c r="C5797" s="39" t="s">
        <v>69</v>
      </c>
      <c r="D5797" s="39" t="s">
        <v>37</v>
      </c>
      <c r="E5797" s="40" t="n">
        <v>1.2</v>
      </c>
      <c r="F5797" s="41" t="n">
        <f aca="false">IF(A5797="","",INDEX(Assumptions!$B$16:$B$18,MATCH(C5797,Assumptions!$A$16:$A$18,0)))</f>
        <v>3</v>
      </c>
      <c r="G5797" s="42" t="n">
        <f aca="false">IF(A5797="","",WORKDAY(B5797,F5797))</f>
        <v>46302</v>
      </c>
    </row>
    <row r="5798" customFormat="false" ht="15" hidden="false" customHeight="false" outlineLevel="0" collapsed="false">
      <c r="A5798" s="37" t="n">
        <v>1005797</v>
      </c>
      <c r="B5798" s="38" t="n">
        <v>46297</v>
      </c>
      <c r="C5798" s="39" t="s">
        <v>69</v>
      </c>
      <c r="D5798" s="39" t="s">
        <v>37</v>
      </c>
      <c r="E5798" s="40" t="n">
        <v>1.5</v>
      </c>
      <c r="F5798" s="41" t="n">
        <f aca="false">IF(A5798="","",INDEX(Assumptions!$B$16:$B$18,MATCH(C5798,Assumptions!$A$16:$A$18,0)))</f>
        <v>3</v>
      </c>
      <c r="G5798" s="42" t="n">
        <f aca="false">IF(A5798="","",WORKDAY(B5798,F5798))</f>
        <v>46302</v>
      </c>
    </row>
    <row r="5799" customFormat="false" ht="15" hidden="false" customHeight="false" outlineLevel="0" collapsed="false">
      <c r="A5799" s="37" t="n">
        <v>1005798</v>
      </c>
      <c r="B5799" s="38" t="n">
        <v>46297</v>
      </c>
      <c r="C5799" s="39" t="s">
        <v>68</v>
      </c>
      <c r="D5799" s="39" t="s">
        <v>39</v>
      </c>
      <c r="E5799" s="40" t="n">
        <v>2.3</v>
      </c>
      <c r="F5799" s="41" t="n">
        <f aca="false">IF(A5799="","",INDEX(Assumptions!$B$16:$B$18,MATCH(C5799,Assumptions!$A$16:$A$18,0)))</f>
        <v>1</v>
      </c>
      <c r="G5799" s="42" t="n">
        <f aca="false">IF(A5799="","",WORKDAY(B5799,F5799))</f>
        <v>46300</v>
      </c>
    </row>
    <row r="5800" customFormat="false" ht="15" hidden="false" customHeight="false" outlineLevel="0" collapsed="false">
      <c r="A5800" s="37" t="n">
        <v>1005799</v>
      </c>
      <c r="B5800" s="38" t="n">
        <v>46297</v>
      </c>
      <c r="C5800" s="39" t="s">
        <v>68</v>
      </c>
      <c r="D5800" s="39" t="s">
        <v>31</v>
      </c>
      <c r="E5800" s="40" t="n">
        <v>1.6</v>
      </c>
      <c r="F5800" s="41" t="n">
        <f aca="false">IF(A5800="","",INDEX(Assumptions!$B$16:$B$18,MATCH(C5800,Assumptions!$A$16:$A$18,0)))</f>
        <v>1</v>
      </c>
      <c r="G5800" s="42" t="n">
        <f aca="false">IF(A5800="","",WORKDAY(B5800,F5800))</f>
        <v>46300</v>
      </c>
    </row>
    <row r="5801" customFormat="false" ht="15" hidden="false" customHeight="false" outlineLevel="0" collapsed="false">
      <c r="A5801" s="37" t="n">
        <v>1005800</v>
      </c>
      <c r="B5801" s="38" t="n">
        <v>46297</v>
      </c>
      <c r="C5801" s="39" t="s">
        <v>69</v>
      </c>
      <c r="D5801" s="39" t="s">
        <v>31</v>
      </c>
      <c r="E5801" s="40" t="n">
        <v>0.6</v>
      </c>
      <c r="F5801" s="41" t="n">
        <f aca="false">IF(A5801="","",INDEX(Assumptions!$B$16:$B$18,MATCH(C5801,Assumptions!$A$16:$A$18,0)))</f>
        <v>3</v>
      </c>
      <c r="G5801" s="42" t="n">
        <f aca="false">IF(A5801="","",WORKDAY(B5801,F5801))</f>
        <v>46302</v>
      </c>
    </row>
    <row r="5802" customFormat="false" ht="15" hidden="false" customHeight="false" outlineLevel="0" collapsed="false">
      <c r="A5802" s="37" t="n">
        <v>1005801</v>
      </c>
      <c r="B5802" s="38" t="n">
        <v>46297</v>
      </c>
      <c r="C5802" s="39" t="s">
        <v>69</v>
      </c>
      <c r="D5802" s="39" t="s">
        <v>39</v>
      </c>
      <c r="E5802" s="40" t="n">
        <v>2.6</v>
      </c>
      <c r="F5802" s="41" t="n">
        <f aca="false">IF(A5802="","",INDEX(Assumptions!$B$16:$B$18,MATCH(C5802,Assumptions!$A$16:$A$18,0)))</f>
        <v>3</v>
      </c>
      <c r="G5802" s="42" t="n">
        <f aca="false">IF(A5802="","",WORKDAY(B5802,F5802))</f>
        <v>46302</v>
      </c>
    </row>
    <row r="5803" customFormat="false" ht="15" hidden="false" customHeight="false" outlineLevel="0" collapsed="false">
      <c r="A5803" s="37" t="n">
        <v>1005802</v>
      </c>
      <c r="B5803" s="38" t="n">
        <v>46297</v>
      </c>
      <c r="C5803" s="39" t="s">
        <v>69</v>
      </c>
      <c r="D5803" s="39" t="s">
        <v>35</v>
      </c>
      <c r="E5803" s="40" t="n">
        <v>0.8</v>
      </c>
      <c r="F5803" s="41" t="n">
        <f aca="false">IF(A5803="","",INDEX(Assumptions!$B$16:$B$18,MATCH(C5803,Assumptions!$A$16:$A$18,0)))</f>
        <v>3</v>
      </c>
      <c r="G5803" s="42" t="n">
        <f aca="false">IF(A5803="","",WORKDAY(B5803,F5803))</f>
        <v>46302</v>
      </c>
    </row>
    <row r="5804" customFormat="false" ht="15" hidden="false" customHeight="false" outlineLevel="0" collapsed="false">
      <c r="A5804" s="37" t="n">
        <v>1005803</v>
      </c>
      <c r="B5804" s="38" t="n">
        <v>46297</v>
      </c>
      <c r="C5804" s="39" t="s">
        <v>70</v>
      </c>
      <c r="D5804" s="39" t="s">
        <v>31</v>
      </c>
      <c r="E5804" s="40" t="n">
        <v>1.1</v>
      </c>
      <c r="F5804" s="41" t="n">
        <f aca="false">IF(A5804="","",INDEX(Assumptions!$B$16:$B$18,MATCH(C5804,Assumptions!$A$16:$A$18,0)))</f>
        <v>5</v>
      </c>
      <c r="G5804" s="42" t="n">
        <f aca="false">IF(A5804="","",WORKDAY(B5804,F5804))</f>
        <v>46304</v>
      </c>
    </row>
    <row r="5805" customFormat="false" ht="15" hidden="false" customHeight="false" outlineLevel="0" collapsed="false">
      <c r="A5805" s="37" t="n">
        <v>1005804</v>
      </c>
      <c r="B5805" s="38" t="n">
        <v>46297</v>
      </c>
      <c r="C5805" s="39" t="s">
        <v>69</v>
      </c>
      <c r="D5805" s="39" t="s">
        <v>39</v>
      </c>
      <c r="E5805" s="40" t="n">
        <v>1.9</v>
      </c>
      <c r="F5805" s="41" t="n">
        <f aca="false">IF(A5805="","",INDEX(Assumptions!$B$16:$B$18,MATCH(C5805,Assumptions!$A$16:$A$18,0)))</f>
        <v>3</v>
      </c>
      <c r="G5805" s="42" t="n">
        <f aca="false">IF(A5805="","",WORKDAY(B5805,F5805))</f>
        <v>46302</v>
      </c>
    </row>
    <row r="5806" customFormat="false" ht="15" hidden="false" customHeight="false" outlineLevel="0" collapsed="false">
      <c r="A5806" s="37" t="n">
        <v>1005805</v>
      </c>
      <c r="B5806" s="38" t="n">
        <v>46297</v>
      </c>
      <c r="C5806" s="39" t="s">
        <v>69</v>
      </c>
      <c r="D5806" s="39" t="s">
        <v>39</v>
      </c>
      <c r="E5806" s="40" t="n">
        <v>1.1</v>
      </c>
      <c r="F5806" s="41" t="n">
        <f aca="false">IF(A5806="","",INDEX(Assumptions!$B$16:$B$18,MATCH(C5806,Assumptions!$A$16:$A$18,0)))</f>
        <v>3</v>
      </c>
      <c r="G5806" s="42" t="n">
        <f aca="false">IF(A5806="","",WORKDAY(B5806,F5806))</f>
        <v>46302</v>
      </c>
    </row>
    <row r="5807" customFormat="false" ht="15" hidden="false" customHeight="false" outlineLevel="0" collapsed="false">
      <c r="A5807" s="37" t="n">
        <v>1005806</v>
      </c>
      <c r="B5807" s="38" t="n">
        <v>46297</v>
      </c>
      <c r="C5807" s="39" t="s">
        <v>68</v>
      </c>
      <c r="D5807" s="39" t="s">
        <v>33</v>
      </c>
      <c r="E5807" s="40" t="n">
        <v>1.6</v>
      </c>
      <c r="F5807" s="41" t="n">
        <f aca="false">IF(A5807="","",INDEX(Assumptions!$B$16:$B$18,MATCH(C5807,Assumptions!$A$16:$A$18,0)))</f>
        <v>1</v>
      </c>
      <c r="G5807" s="42" t="n">
        <f aca="false">IF(A5807="","",WORKDAY(B5807,F5807))</f>
        <v>46300</v>
      </c>
    </row>
    <row r="5808" customFormat="false" ht="15" hidden="false" customHeight="false" outlineLevel="0" collapsed="false">
      <c r="A5808" s="37" t="n">
        <v>1005807</v>
      </c>
      <c r="B5808" s="38" t="n">
        <v>46297</v>
      </c>
      <c r="C5808" s="39" t="s">
        <v>68</v>
      </c>
      <c r="D5808" s="39" t="s">
        <v>39</v>
      </c>
      <c r="E5808" s="40" t="n">
        <v>0.9</v>
      </c>
      <c r="F5808" s="41" t="n">
        <f aca="false">IF(A5808="","",INDEX(Assumptions!$B$16:$B$18,MATCH(C5808,Assumptions!$A$16:$A$18,0)))</f>
        <v>1</v>
      </c>
      <c r="G5808" s="42" t="n">
        <f aca="false">IF(A5808="","",WORKDAY(B5808,F5808))</f>
        <v>46300</v>
      </c>
    </row>
    <row r="5809" customFormat="false" ht="15" hidden="false" customHeight="false" outlineLevel="0" collapsed="false">
      <c r="A5809" s="37" t="n">
        <v>1005808</v>
      </c>
      <c r="B5809" s="38" t="n">
        <v>46297</v>
      </c>
      <c r="C5809" s="39" t="s">
        <v>69</v>
      </c>
      <c r="D5809" s="39" t="s">
        <v>35</v>
      </c>
      <c r="E5809" s="40" t="n">
        <v>1</v>
      </c>
      <c r="F5809" s="41" t="n">
        <f aca="false">IF(A5809="","",INDEX(Assumptions!$B$16:$B$18,MATCH(C5809,Assumptions!$A$16:$A$18,0)))</f>
        <v>3</v>
      </c>
      <c r="G5809" s="42" t="n">
        <f aca="false">IF(A5809="","",WORKDAY(B5809,F5809))</f>
        <v>46302</v>
      </c>
    </row>
    <row r="5810" customFormat="false" ht="15" hidden="false" customHeight="false" outlineLevel="0" collapsed="false">
      <c r="A5810" s="37" t="n">
        <v>1005809</v>
      </c>
      <c r="B5810" s="38" t="n">
        <v>46297</v>
      </c>
      <c r="C5810" s="39" t="s">
        <v>69</v>
      </c>
      <c r="D5810" s="39" t="s">
        <v>33</v>
      </c>
      <c r="E5810" s="40" t="n">
        <v>0.7</v>
      </c>
      <c r="F5810" s="41" t="n">
        <f aca="false">IF(A5810="","",INDEX(Assumptions!$B$16:$B$18,MATCH(C5810,Assumptions!$A$16:$A$18,0)))</f>
        <v>3</v>
      </c>
      <c r="G5810" s="42" t="n">
        <f aca="false">IF(A5810="","",WORKDAY(B5810,F5810))</f>
        <v>46302</v>
      </c>
    </row>
    <row r="5811" customFormat="false" ht="15" hidden="false" customHeight="false" outlineLevel="0" collapsed="false">
      <c r="A5811" s="37" t="n">
        <v>1005810</v>
      </c>
      <c r="B5811" s="38" t="n">
        <v>46297</v>
      </c>
      <c r="C5811" s="39" t="s">
        <v>70</v>
      </c>
      <c r="D5811" s="39" t="s">
        <v>33</v>
      </c>
      <c r="E5811" s="40" t="n">
        <v>1.1</v>
      </c>
      <c r="F5811" s="41" t="n">
        <f aca="false">IF(A5811="","",INDEX(Assumptions!$B$16:$B$18,MATCH(C5811,Assumptions!$A$16:$A$18,0)))</f>
        <v>5</v>
      </c>
      <c r="G5811" s="42" t="n">
        <f aca="false">IF(A5811="","",WORKDAY(B5811,F5811))</f>
        <v>46304</v>
      </c>
    </row>
    <row r="5812" customFormat="false" ht="15" hidden="false" customHeight="false" outlineLevel="0" collapsed="false">
      <c r="A5812" s="37" t="n">
        <v>1005811</v>
      </c>
      <c r="B5812" s="38" t="n">
        <v>46297</v>
      </c>
      <c r="C5812" s="39" t="s">
        <v>68</v>
      </c>
      <c r="D5812" s="39" t="s">
        <v>37</v>
      </c>
      <c r="E5812" s="40" t="n">
        <v>2.8</v>
      </c>
      <c r="F5812" s="41" t="n">
        <f aca="false">IF(A5812="","",INDEX(Assumptions!$B$16:$B$18,MATCH(C5812,Assumptions!$A$16:$A$18,0)))</f>
        <v>1</v>
      </c>
      <c r="G5812" s="42" t="n">
        <f aca="false">IF(A5812="","",WORKDAY(B5812,F5812))</f>
        <v>46300</v>
      </c>
    </row>
    <row r="5813" customFormat="false" ht="15" hidden="false" customHeight="false" outlineLevel="0" collapsed="false">
      <c r="A5813" s="37" t="n">
        <v>1005812</v>
      </c>
      <c r="B5813" s="38" t="n">
        <v>46297</v>
      </c>
      <c r="C5813" s="39" t="s">
        <v>68</v>
      </c>
      <c r="D5813" s="39" t="s">
        <v>33</v>
      </c>
      <c r="E5813" s="40" t="n">
        <v>1.4</v>
      </c>
      <c r="F5813" s="41" t="n">
        <f aca="false">IF(A5813="","",INDEX(Assumptions!$B$16:$B$18,MATCH(C5813,Assumptions!$A$16:$A$18,0)))</f>
        <v>1</v>
      </c>
      <c r="G5813" s="42" t="n">
        <f aca="false">IF(A5813="","",WORKDAY(B5813,F5813))</f>
        <v>46300</v>
      </c>
    </row>
    <row r="5814" customFormat="false" ht="15" hidden="false" customHeight="false" outlineLevel="0" collapsed="false">
      <c r="A5814" s="37" t="n">
        <v>1005813</v>
      </c>
      <c r="B5814" s="38" t="n">
        <v>46297</v>
      </c>
      <c r="C5814" s="39" t="s">
        <v>69</v>
      </c>
      <c r="D5814" s="39" t="s">
        <v>33</v>
      </c>
      <c r="E5814" s="40" t="n">
        <v>1.5</v>
      </c>
      <c r="F5814" s="41" t="n">
        <f aca="false">IF(A5814="","",INDEX(Assumptions!$B$16:$B$18,MATCH(C5814,Assumptions!$A$16:$A$18,0)))</f>
        <v>3</v>
      </c>
      <c r="G5814" s="42" t="n">
        <f aca="false">IF(A5814="","",WORKDAY(B5814,F5814))</f>
        <v>46302</v>
      </c>
    </row>
    <row r="5815" customFormat="false" ht="15" hidden="false" customHeight="false" outlineLevel="0" collapsed="false">
      <c r="A5815" s="37" t="n">
        <v>1005814</v>
      </c>
      <c r="B5815" s="38" t="n">
        <v>46297</v>
      </c>
      <c r="C5815" s="39" t="s">
        <v>70</v>
      </c>
      <c r="D5815" s="39" t="s">
        <v>35</v>
      </c>
      <c r="E5815" s="40" t="n">
        <v>0.8</v>
      </c>
      <c r="F5815" s="41" t="n">
        <f aca="false">IF(A5815="","",INDEX(Assumptions!$B$16:$B$18,MATCH(C5815,Assumptions!$A$16:$A$18,0)))</f>
        <v>5</v>
      </c>
      <c r="G5815" s="42" t="n">
        <f aca="false">IF(A5815="","",WORKDAY(B5815,F5815))</f>
        <v>46304</v>
      </c>
    </row>
    <row r="5816" customFormat="false" ht="15" hidden="false" customHeight="false" outlineLevel="0" collapsed="false">
      <c r="A5816" s="37" t="n">
        <v>1005815</v>
      </c>
      <c r="B5816" s="38" t="n">
        <v>46297</v>
      </c>
      <c r="C5816" s="39" t="s">
        <v>70</v>
      </c>
      <c r="D5816" s="39" t="s">
        <v>33</v>
      </c>
      <c r="E5816" s="40" t="n">
        <v>0.5</v>
      </c>
      <c r="F5816" s="41" t="n">
        <f aca="false">IF(A5816="","",INDEX(Assumptions!$B$16:$B$18,MATCH(C5816,Assumptions!$A$16:$A$18,0)))</f>
        <v>5</v>
      </c>
      <c r="G5816" s="42" t="n">
        <f aca="false">IF(A5816="","",WORKDAY(B5816,F5816))</f>
        <v>46304</v>
      </c>
    </row>
    <row r="5817" customFormat="false" ht="15" hidden="false" customHeight="false" outlineLevel="0" collapsed="false">
      <c r="A5817" s="37" t="n">
        <v>1005816</v>
      </c>
      <c r="B5817" s="38" t="n">
        <v>46297</v>
      </c>
      <c r="C5817" s="39" t="s">
        <v>69</v>
      </c>
      <c r="D5817" s="39" t="s">
        <v>35</v>
      </c>
      <c r="E5817" s="40" t="n">
        <v>1</v>
      </c>
      <c r="F5817" s="41" t="n">
        <f aca="false">IF(A5817="","",INDEX(Assumptions!$B$16:$B$18,MATCH(C5817,Assumptions!$A$16:$A$18,0)))</f>
        <v>3</v>
      </c>
      <c r="G5817" s="42" t="n">
        <f aca="false">IF(A5817="","",WORKDAY(B5817,F5817))</f>
        <v>46302</v>
      </c>
    </row>
    <row r="5818" customFormat="false" ht="15" hidden="false" customHeight="false" outlineLevel="0" collapsed="false">
      <c r="A5818" s="37" t="n">
        <v>1005817</v>
      </c>
      <c r="B5818" s="38" t="n">
        <v>46297</v>
      </c>
      <c r="C5818" s="39" t="s">
        <v>68</v>
      </c>
      <c r="D5818" s="39" t="s">
        <v>33</v>
      </c>
      <c r="E5818" s="40" t="n">
        <v>1.7</v>
      </c>
      <c r="F5818" s="41" t="n">
        <f aca="false">IF(A5818="","",INDEX(Assumptions!$B$16:$B$18,MATCH(C5818,Assumptions!$A$16:$A$18,0)))</f>
        <v>1</v>
      </c>
      <c r="G5818" s="42" t="n">
        <f aca="false">IF(A5818="","",WORKDAY(B5818,F5818))</f>
        <v>46300</v>
      </c>
    </row>
    <row r="5819" customFormat="false" ht="15" hidden="false" customHeight="false" outlineLevel="0" collapsed="false">
      <c r="A5819" s="37" t="n">
        <v>1005818</v>
      </c>
      <c r="B5819" s="38" t="n">
        <v>46297</v>
      </c>
      <c r="C5819" s="39" t="s">
        <v>69</v>
      </c>
      <c r="D5819" s="39" t="s">
        <v>33</v>
      </c>
      <c r="E5819" s="40" t="n">
        <v>1.9</v>
      </c>
      <c r="F5819" s="41" t="n">
        <f aca="false">IF(A5819="","",INDEX(Assumptions!$B$16:$B$18,MATCH(C5819,Assumptions!$A$16:$A$18,0)))</f>
        <v>3</v>
      </c>
      <c r="G5819" s="42" t="n">
        <f aca="false">IF(A5819="","",WORKDAY(B5819,F5819))</f>
        <v>46302</v>
      </c>
    </row>
    <row r="5820" customFormat="false" ht="15" hidden="false" customHeight="false" outlineLevel="0" collapsed="false">
      <c r="A5820" s="37" t="n">
        <v>1005819</v>
      </c>
      <c r="B5820" s="38" t="n">
        <v>46297</v>
      </c>
      <c r="C5820" s="39" t="s">
        <v>70</v>
      </c>
      <c r="D5820" s="39" t="s">
        <v>37</v>
      </c>
      <c r="E5820" s="40" t="n">
        <v>1.5</v>
      </c>
      <c r="F5820" s="41" t="n">
        <f aca="false">IF(A5820="","",INDEX(Assumptions!$B$16:$B$18,MATCH(C5820,Assumptions!$A$16:$A$18,0)))</f>
        <v>5</v>
      </c>
      <c r="G5820" s="42" t="n">
        <f aca="false">IF(A5820="","",WORKDAY(B5820,F5820))</f>
        <v>46304</v>
      </c>
    </row>
    <row r="5821" customFormat="false" ht="15" hidden="false" customHeight="false" outlineLevel="0" collapsed="false">
      <c r="A5821" s="37" t="n">
        <v>1005820</v>
      </c>
      <c r="B5821" s="38" t="n">
        <v>46297</v>
      </c>
      <c r="C5821" s="39" t="s">
        <v>69</v>
      </c>
      <c r="D5821" s="39" t="s">
        <v>37</v>
      </c>
      <c r="E5821" s="40" t="n">
        <v>3.4</v>
      </c>
      <c r="F5821" s="41" t="n">
        <f aca="false">IF(A5821="","",INDEX(Assumptions!$B$16:$B$18,MATCH(C5821,Assumptions!$A$16:$A$18,0)))</f>
        <v>3</v>
      </c>
      <c r="G5821" s="42" t="n">
        <f aca="false">IF(A5821="","",WORKDAY(B5821,F5821))</f>
        <v>46302</v>
      </c>
    </row>
    <row r="5822" customFormat="false" ht="15" hidden="false" customHeight="false" outlineLevel="0" collapsed="false">
      <c r="A5822" s="37" t="n">
        <v>1005821</v>
      </c>
      <c r="B5822" s="38" t="n">
        <v>46297</v>
      </c>
      <c r="C5822" s="39" t="s">
        <v>69</v>
      </c>
      <c r="D5822" s="39" t="s">
        <v>33</v>
      </c>
      <c r="E5822" s="40" t="n">
        <v>1.7</v>
      </c>
      <c r="F5822" s="41" t="n">
        <f aca="false">IF(A5822="","",INDEX(Assumptions!$B$16:$B$18,MATCH(C5822,Assumptions!$A$16:$A$18,0)))</f>
        <v>3</v>
      </c>
      <c r="G5822" s="42" t="n">
        <f aca="false">IF(A5822="","",WORKDAY(B5822,F5822))</f>
        <v>46302</v>
      </c>
    </row>
    <row r="5823" customFormat="false" ht="15" hidden="false" customHeight="false" outlineLevel="0" collapsed="false">
      <c r="A5823" s="37" t="n">
        <v>1005822</v>
      </c>
      <c r="B5823" s="38" t="n">
        <v>46297</v>
      </c>
      <c r="C5823" s="39" t="s">
        <v>70</v>
      </c>
      <c r="D5823" s="39" t="s">
        <v>33</v>
      </c>
      <c r="E5823" s="40" t="n">
        <v>1.1</v>
      </c>
      <c r="F5823" s="41" t="n">
        <f aca="false">IF(A5823="","",INDEX(Assumptions!$B$16:$B$18,MATCH(C5823,Assumptions!$A$16:$A$18,0)))</f>
        <v>5</v>
      </c>
      <c r="G5823" s="42" t="n">
        <f aca="false">IF(A5823="","",WORKDAY(B5823,F5823))</f>
        <v>46304</v>
      </c>
    </row>
    <row r="5824" customFormat="false" ht="15" hidden="false" customHeight="false" outlineLevel="0" collapsed="false">
      <c r="A5824" s="37" t="n">
        <v>1005823</v>
      </c>
      <c r="B5824" s="38" t="n">
        <v>46297</v>
      </c>
      <c r="C5824" s="39" t="s">
        <v>69</v>
      </c>
      <c r="D5824" s="39" t="s">
        <v>37</v>
      </c>
      <c r="E5824" s="40" t="n">
        <v>4.5</v>
      </c>
      <c r="F5824" s="41" t="n">
        <f aca="false">IF(A5824="","",INDEX(Assumptions!$B$16:$B$18,MATCH(C5824,Assumptions!$A$16:$A$18,0)))</f>
        <v>3</v>
      </c>
      <c r="G5824" s="42" t="n">
        <f aca="false">IF(A5824="","",WORKDAY(B5824,F5824))</f>
        <v>46302</v>
      </c>
    </row>
    <row r="5825" customFormat="false" ht="15" hidden="false" customHeight="false" outlineLevel="0" collapsed="false">
      <c r="A5825" s="37" t="n">
        <v>1005824</v>
      </c>
      <c r="B5825" s="38" t="n">
        <v>46297</v>
      </c>
      <c r="C5825" s="39" t="s">
        <v>69</v>
      </c>
      <c r="D5825" s="39" t="s">
        <v>31</v>
      </c>
      <c r="E5825" s="40" t="n">
        <v>1.4</v>
      </c>
      <c r="F5825" s="41" t="n">
        <f aca="false">IF(A5825="","",INDEX(Assumptions!$B$16:$B$18,MATCH(C5825,Assumptions!$A$16:$A$18,0)))</f>
        <v>3</v>
      </c>
      <c r="G5825" s="42" t="n">
        <f aca="false">IF(A5825="","",WORKDAY(B5825,F5825))</f>
        <v>46302</v>
      </c>
    </row>
    <row r="5826" customFormat="false" ht="15" hidden="false" customHeight="false" outlineLevel="0" collapsed="false">
      <c r="A5826" s="37" t="n">
        <v>1005825</v>
      </c>
      <c r="B5826" s="38" t="n">
        <v>46297</v>
      </c>
      <c r="C5826" s="39" t="s">
        <v>68</v>
      </c>
      <c r="D5826" s="39" t="s">
        <v>33</v>
      </c>
      <c r="E5826" s="40" t="n">
        <v>1.1</v>
      </c>
      <c r="F5826" s="41" t="n">
        <f aca="false">IF(A5826="","",INDEX(Assumptions!$B$16:$B$18,MATCH(C5826,Assumptions!$A$16:$A$18,0)))</f>
        <v>1</v>
      </c>
      <c r="G5826" s="42" t="n">
        <f aca="false">IF(A5826="","",WORKDAY(B5826,F5826))</f>
        <v>46300</v>
      </c>
    </row>
    <row r="5827" customFormat="false" ht="15" hidden="false" customHeight="false" outlineLevel="0" collapsed="false">
      <c r="A5827" s="37" t="n">
        <v>1005826</v>
      </c>
      <c r="B5827" s="38" t="n">
        <v>46297</v>
      </c>
      <c r="C5827" s="39" t="s">
        <v>69</v>
      </c>
      <c r="D5827" s="39" t="s">
        <v>33</v>
      </c>
      <c r="E5827" s="40" t="n">
        <v>2.6</v>
      </c>
      <c r="F5827" s="41" t="n">
        <f aca="false">IF(A5827="","",INDEX(Assumptions!$B$16:$B$18,MATCH(C5827,Assumptions!$A$16:$A$18,0)))</f>
        <v>3</v>
      </c>
      <c r="G5827" s="42" t="n">
        <f aca="false">IF(A5827="","",WORKDAY(B5827,F5827))</f>
        <v>46302</v>
      </c>
    </row>
    <row r="5828" customFormat="false" ht="15" hidden="false" customHeight="false" outlineLevel="0" collapsed="false">
      <c r="A5828" s="37" t="n">
        <v>1005827</v>
      </c>
      <c r="B5828" s="38" t="n">
        <v>46297</v>
      </c>
      <c r="C5828" s="39" t="s">
        <v>68</v>
      </c>
      <c r="D5828" s="39" t="s">
        <v>31</v>
      </c>
      <c r="E5828" s="40" t="n">
        <v>0.8</v>
      </c>
      <c r="F5828" s="41" t="n">
        <f aca="false">IF(A5828="","",INDEX(Assumptions!$B$16:$B$18,MATCH(C5828,Assumptions!$A$16:$A$18,0)))</f>
        <v>1</v>
      </c>
      <c r="G5828" s="42" t="n">
        <f aca="false">IF(A5828="","",WORKDAY(B5828,F5828))</f>
        <v>46300</v>
      </c>
    </row>
    <row r="5829" customFormat="false" ht="15" hidden="false" customHeight="false" outlineLevel="0" collapsed="false">
      <c r="A5829" s="37" t="n">
        <v>1005828</v>
      </c>
      <c r="B5829" s="38" t="n">
        <v>46297</v>
      </c>
      <c r="C5829" s="39" t="s">
        <v>69</v>
      </c>
      <c r="D5829" s="39" t="s">
        <v>39</v>
      </c>
      <c r="E5829" s="40" t="n">
        <v>1.3</v>
      </c>
      <c r="F5829" s="41" t="n">
        <f aca="false">IF(A5829="","",INDEX(Assumptions!$B$16:$B$18,MATCH(C5829,Assumptions!$A$16:$A$18,0)))</f>
        <v>3</v>
      </c>
      <c r="G5829" s="42" t="n">
        <f aca="false">IF(A5829="","",WORKDAY(B5829,F5829))</f>
        <v>46302</v>
      </c>
    </row>
    <row r="5830" customFormat="false" ht="15" hidden="false" customHeight="false" outlineLevel="0" collapsed="false">
      <c r="A5830" s="37" t="n">
        <v>1005829</v>
      </c>
      <c r="B5830" s="38" t="n">
        <v>46297</v>
      </c>
      <c r="C5830" s="39" t="s">
        <v>68</v>
      </c>
      <c r="D5830" s="39" t="s">
        <v>31</v>
      </c>
      <c r="E5830" s="40" t="n">
        <v>0.6</v>
      </c>
      <c r="F5830" s="41" t="n">
        <f aca="false">IF(A5830="","",INDEX(Assumptions!$B$16:$B$18,MATCH(C5830,Assumptions!$A$16:$A$18,0)))</f>
        <v>1</v>
      </c>
      <c r="G5830" s="42" t="n">
        <f aca="false">IF(A5830="","",WORKDAY(B5830,F5830))</f>
        <v>46300</v>
      </c>
    </row>
    <row r="5831" customFormat="false" ht="15" hidden="false" customHeight="false" outlineLevel="0" collapsed="false">
      <c r="A5831" s="37" t="n">
        <v>1005830</v>
      </c>
      <c r="B5831" s="38" t="n">
        <v>46297</v>
      </c>
      <c r="C5831" s="39" t="s">
        <v>69</v>
      </c>
      <c r="D5831" s="39" t="s">
        <v>35</v>
      </c>
      <c r="E5831" s="40" t="n">
        <v>2</v>
      </c>
      <c r="F5831" s="41" t="n">
        <f aca="false">IF(A5831="","",INDEX(Assumptions!$B$16:$B$18,MATCH(C5831,Assumptions!$A$16:$A$18,0)))</f>
        <v>3</v>
      </c>
      <c r="G5831" s="42" t="n">
        <f aca="false">IF(A5831="","",WORKDAY(B5831,F5831))</f>
        <v>46302</v>
      </c>
    </row>
    <row r="5832" customFormat="false" ht="15" hidden="false" customHeight="false" outlineLevel="0" collapsed="false">
      <c r="A5832" s="37" t="n">
        <v>1005831</v>
      </c>
      <c r="B5832" s="38" t="n">
        <v>46297</v>
      </c>
      <c r="C5832" s="39" t="s">
        <v>70</v>
      </c>
      <c r="D5832" s="39" t="s">
        <v>37</v>
      </c>
      <c r="E5832" s="40" t="n">
        <v>1.1</v>
      </c>
      <c r="F5832" s="41" t="n">
        <f aca="false">IF(A5832="","",INDEX(Assumptions!$B$16:$B$18,MATCH(C5832,Assumptions!$A$16:$A$18,0)))</f>
        <v>5</v>
      </c>
      <c r="G5832" s="42" t="n">
        <f aca="false">IF(A5832="","",WORKDAY(B5832,F5832))</f>
        <v>46304</v>
      </c>
    </row>
    <row r="5833" customFormat="false" ht="15" hidden="false" customHeight="false" outlineLevel="0" collapsed="false">
      <c r="A5833" s="37" t="n">
        <v>1005832</v>
      </c>
      <c r="B5833" s="38" t="n">
        <v>46297</v>
      </c>
      <c r="C5833" s="39" t="s">
        <v>70</v>
      </c>
      <c r="D5833" s="39" t="s">
        <v>39</v>
      </c>
      <c r="E5833" s="40" t="n">
        <v>1.6</v>
      </c>
      <c r="F5833" s="41" t="n">
        <f aca="false">IF(A5833="","",INDEX(Assumptions!$B$16:$B$18,MATCH(C5833,Assumptions!$A$16:$A$18,0)))</f>
        <v>5</v>
      </c>
      <c r="G5833" s="42" t="n">
        <f aca="false">IF(A5833="","",WORKDAY(B5833,F5833))</f>
        <v>46304</v>
      </c>
    </row>
    <row r="5834" customFormat="false" ht="15" hidden="false" customHeight="false" outlineLevel="0" collapsed="false">
      <c r="A5834" s="37" t="n">
        <v>1005833</v>
      </c>
      <c r="B5834" s="38" t="n">
        <v>46297</v>
      </c>
      <c r="C5834" s="39" t="s">
        <v>68</v>
      </c>
      <c r="D5834" s="39" t="s">
        <v>37</v>
      </c>
      <c r="E5834" s="40" t="n">
        <v>2.7</v>
      </c>
      <c r="F5834" s="41" t="n">
        <f aca="false">IF(A5834="","",INDEX(Assumptions!$B$16:$B$18,MATCH(C5834,Assumptions!$A$16:$A$18,0)))</f>
        <v>1</v>
      </c>
      <c r="G5834" s="42" t="n">
        <f aca="false">IF(A5834="","",WORKDAY(B5834,F5834))</f>
        <v>46300</v>
      </c>
    </row>
    <row r="5835" customFormat="false" ht="15" hidden="false" customHeight="false" outlineLevel="0" collapsed="false">
      <c r="A5835" s="37" t="n">
        <v>1005834</v>
      </c>
      <c r="B5835" s="38" t="n">
        <v>46297</v>
      </c>
      <c r="C5835" s="39" t="s">
        <v>69</v>
      </c>
      <c r="D5835" s="39" t="s">
        <v>33</v>
      </c>
      <c r="E5835" s="40" t="n">
        <v>0.4</v>
      </c>
      <c r="F5835" s="41" t="n">
        <f aca="false">IF(A5835="","",INDEX(Assumptions!$B$16:$B$18,MATCH(C5835,Assumptions!$A$16:$A$18,0)))</f>
        <v>3</v>
      </c>
      <c r="G5835" s="42" t="n">
        <f aca="false">IF(A5835="","",WORKDAY(B5835,F5835))</f>
        <v>46302</v>
      </c>
    </row>
    <row r="5836" customFormat="false" ht="15" hidden="false" customHeight="false" outlineLevel="0" collapsed="false">
      <c r="A5836" s="37" t="n">
        <v>1005835</v>
      </c>
      <c r="B5836" s="38" t="n">
        <v>46297</v>
      </c>
      <c r="C5836" s="39" t="s">
        <v>69</v>
      </c>
      <c r="D5836" s="39" t="s">
        <v>31</v>
      </c>
      <c r="E5836" s="40" t="n">
        <v>0.9</v>
      </c>
      <c r="F5836" s="41" t="n">
        <f aca="false">IF(A5836="","",INDEX(Assumptions!$B$16:$B$18,MATCH(C5836,Assumptions!$A$16:$A$18,0)))</f>
        <v>3</v>
      </c>
      <c r="G5836" s="42" t="n">
        <f aca="false">IF(A5836="","",WORKDAY(B5836,F5836))</f>
        <v>46302</v>
      </c>
    </row>
    <row r="5837" customFormat="false" ht="15" hidden="false" customHeight="false" outlineLevel="0" collapsed="false">
      <c r="A5837" s="37" t="n">
        <v>1005836</v>
      </c>
      <c r="B5837" s="38" t="n">
        <v>46297</v>
      </c>
      <c r="C5837" s="39" t="s">
        <v>69</v>
      </c>
      <c r="D5837" s="39" t="s">
        <v>31</v>
      </c>
      <c r="E5837" s="40" t="n">
        <v>2.1</v>
      </c>
      <c r="F5837" s="41" t="n">
        <f aca="false">IF(A5837="","",INDEX(Assumptions!$B$16:$B$18,MATCH(C5837,Assumptions!$A$16:$A$18,0)))</f>
        <v>3</v>
      </c>
      <c r="G5837" s="42" t="n">
        <f aca="false">IF(A5837="","",WORKDAY(B5837,F5837))</f>
        <v>46302</v>
      </c>
    </row>
    <row r="5838" customFormat="false" ht="15" hidden="false" customHeight="false" outlineLevel="0" collapsed="false">
      <c r="A5838" s="37" t="n">
        <v>1005837</v>
      </c>
      <c r="B5838" s="38" t="n">
        <v>46297</v>
      </c>
      <c r="C5838" s="39" t="s">
        <v>70</v>
      </c>
      <c r="D5838" s="39" t="s">
        <v>31</v>
      </c>
      <c r="E5838" s="40" t="n">
        <v>1.4</v>
      </c>
      <c r="F5838" s="41" t="n">
        <f aca="false">IF(A5838="","",INDEX(Assumptions!$B$16:$B$18,MATCH(C5838,Assumptions!$A$16:$A$18,0)))</f>
        <v>5</v>
      </c>
      <c r="G5838" s="42" t="n">
        <f aca="false">IF(A5838="","",WORKDAY(B5838,F5838))</f>
        <v>46304</v>
      </c>
    </row>
    <row r="5839" customFormat="false" ht="15" hidden="false" customHeight="false" outlineLevel="0" collapsed="false">
      <c r="A5839" s="37" t="n">
        <v>1005838</v>
      </c>
      <c r="B5839" s="38" t="n">
        <v>46297</v>
      </c>
      <c r="C5839" s="39" t="s">
        <v>69</v>
      </c>
      <c r="D5839" s="39" t="s">
        <v>31</v>
      </c>
      <c r="E5839" s="40" t="n">
        <v>2.2</v>
      </c>
      <c r="F5839" s="41" t="n">
        <f aca="false">IF(A5839="","",INDEX(Assumptions!$B$16:$B$18,MATCH(C5839,Assumptions!$A$16:$A$18,0)))</f>
        <v>3</v>
      </c>
      <c r="G5839" s="42" t="n">
        <f aca="false">IF(A5839="","",WORKDAY(B5839,F5839))</f>
        <v>46302</v>
      </c>
    </row>
    <row r="5840" customFormat="false" ht="15" hidden="false" customHeight="false" outlineLevel="0" collapsed="false">
      <c r="A5840" s="37" t="n">
        <v>1005839</v>
      </c>
      <c r="B5840" s="38" t="n">
        <v>46297</v>
      </c>
      <c r="C5840" s="39" t="s">
        <v>68</v>
      </c>
      <c r="D5840" s="39" t="s">
        <v>39</v>
      </c>
      <c r="E5840" s="40" t="n">
        <v>0.4</v>
      </c>
      <c r="F5840" s="41" t="n">
        <f aca="false">IF(A5840="","",INDEX(Assumptions!$B$16:$B$18,MATCH(C5840,Assumptions!$A$16:$A$18,0)))</f>
        <v>1</v>
      </c>
      <c r="G5840" s="42" t="n">
        <f aca="false">IF(A5840="","",WORKDAY(B5840,F5840))</f>
        <v>46300</v>
      </c>
    </row>
    <row r="5841" customFormat="false" ht="15" hidden="false" customHeight="false" outlineLevel="0" collapsed="false">
      <c r="A5841" s="37" t="n">
        <v>1005840</v>
      </c>
      <c r="B5841" s="38" t="n">
        <v>46297</v>
      </c>
      <c r="C5841" s="39" t="s">
        <v>69</v>
      </c>
      <c r="D5841" s="39" t="s">
        <v>31</v>
      </c>
      <c r="E5841" s="40" t="n">
        <v>1.5</v>
      </c>
      <c r="F5841" s="41" t="n">
        <f aca="false">IF(A5841="","",INDEX(Assumptions!$B$16:$B$18,MATCH(C5841,Assumptions!$A$16:$A$18,0)))</f>
        <v>3</v>
      </c>
      <c r="G5841" s="42" t="n">
        <f aca="false">IF(A5841="","",WORKDAY(B5841,F5841))</f>
        <v>46302</v>
      </c>
    </row>
    <row r="5842" customFormat="false" ht="15" hidden="false" customHeight="false" outlineLevel="0" collapsed="false">
      <c r="A5842" s="37" t="n">
        <v>1005841</v>
      </c>
      <c r="B5842" s="38" t="n">
        <v>46297</v>
      </c>
      <c r="C5842" s="39" t="s">
        <v>69</v>
      </c>
      <c r="D5842" s="39" t="s">
        <v>31</v>
      </c>
      <c r="E5842" s="40" t="n">
        <v>2.9</v>
      </c>
      <c r="F5842" s="41" t="n">
        <f aca="false">IF(A5842="","",INDEX(Assumptions!$B$16:$B$18,MATCH(C5842,Assumptions!$A$16:$A$18,0)))</f>
        <v>3</v>
      </c>
      <c r="G5842" s="42" t="n">
        <f aca="false">IF(A5842="","",WORKDAY(B5842,F5842))</f>
        <v>46302</v>
      </c>
    </row>
    <row r="5843" customFormat="false" ht="15" hidden="false" customHeight="false" outlineLevel="0" collapsed="false">
      <c r="A5843" s="37" t="n">
        <v>1005842</v>
      </c>
      <c r="B5843" s="38" t="n">
        <v>46297</v>
      </c>
      <c r="C5843" s="39" t="s">
        <v>69</v>
      </c>
      <c r="D5843" s="39" t="s">
        <v>37</v>
      </c>
      <c r="E5843" s="40" t="n">
        <v>1.7</v>
      </c>
      <c r="F5843" s="41" t="n">
        <f aca="false">IF(A5843="","",INDEX(Assumptions!$B$16:$B$18,MATCH(C5843,Assumptions!$A$16:$A$18,0)))</f>
        <v>3</v>
      </c>
      <c r="G5843" s="42" t="n">
        <f aca="false">IF(A5843="","",WORKDAY(B5843,F5843))</f>
        <v>46302</v>
      </c>
    </row>
    <row r="5844" customFormat="false" ht="15" hidden="false" customHeight="false" outlineLevel="0" collapsed="false">
      <c r="A5844" s="37" t="n">
        <v>1005843</v>
      </c>
      <c r="B5844" s="38" t="n">
        <v>46297</v>
      </c>
      <c r="C5844" s="39" t="s">
        <v>68</v>
      </c>
      <c r="D5844" s="39" t="s">
        <v>33</v>
      </c>
      <c r="E5844" s="40" t="n">
        <v>1.7</v>
      </c>
      <c r="F5844" s="41" t="n">
        <f aca="false">IF(A5844="","",INDEX(Assumptions!$B$16:$B$18,MATCH(C5844,Assumptions!$A$16:$A$18,0)))</f>
        <v>1</v>
      </c>
      <c r="G5844" s="42" t="n">
        <f aca="false">IF(A5844="","",WORKDAY(B5844,F5844))</f>
        <v>46300</v>
      </c>
    </row>
    <row r="5845" customFormat="false" ht="15" hidden="false" customHeight="false" outlineLevel="0" collapsed="false">
      <c r="A5845" s="37" t="n">
        <v>1005844</v>
      </c>
      <c r="B5845" s="38" t="n">
        <v>46297</v>
      </c>
      <c r="C5845" s="39" t="s">
        <v>70</v>
      </c>
      <c r="D5845" s="39" t="s">
        <v>39</v>
      </c>
      <c r="E5845" s="40" t="n">
        <v>2</v>
      </c>
      <c r="F5845" s="41" t="n">
        <f aca="false">IF(A5845="","",INDEX(Assumptions!$B$16:$B$18,MATCH(C5845,Assumptions!$A$16:$A$18,0)))</f>
        <v>5</v>
      </c>
      <c r="G5845" s="42" t="n">
        <f aca="false">IF(A5845="","",WORKDAY(B5845,F5845))</f>
        <v>46304</v>
      </c>
    </row>
    <row r="5846" customFormat="false" ht="15" hidden="false" customHeight="false" outlineLevel="0" collapsed="false">
      <c r="A5846" s="37" t="n">
        <v>1005845</v>
      </c>
      <c r="B5846" s="38" t="n">
        <v>46297</v>
      </c>
      <c r="C5846" s="39" t="s">
        <v>69</v>
      </c>
      <c r="D5846" s="39" t="s">
        <v>31</v>
      </c>
      <c r="E5846" s="40" t="n">
        <v>1.8</v>
      </c>
      <c r="F5846" s="41" t="n">
        <f aca="false">IF(A5846="","",INDEX(Assumptions!$B$16:$B$18,MATCH(C5846,Assumptions!$A$16:$A$18,0)))</f>
        <v>3</v>
      </c>
      <c r="G5846" s="42" t="n">
        <f aca="false">IF(A5846="","",WORKDAY(B5846,F5846))</f>
        <v>46302</v>
      </c>
    </row>
    <row r="5847" customFormat="false" ht="15" hidden="false" customHeight="false" outlineLevel="0" collapsed="false">
      <c r="A5847" s="37" t="n">
        <v>1005846</v>
      </c>
      <c r="B5847" s="38" t="n">
        <v>46297</v>
      </c>
      <c r="C5847" s="39" t="s">
        <v>69</v>
      </c>
      <c r="D5847" s="39" t="s">
        <v>39</v>
      </c>
      <c r="E5847" s="40" t="n">
        <v>1.3</v>
      </c>
      <c r="F5847" s="41" t="n">
        <f aca="false">IF(A5847="","",INDEX(Assumptions!$B$16:$B$18,MATCH(C5847,Assumptions!$A$16:$A$18,0)))</f>
        <v>3</v>
      </c>
      <c r="G5847" s="42" t="n">
        <f aca="false">IF(A5847="","",WORKDAY(B5847,F5847))</f>
        <v>46302</v>
      </c>
    </row>
    <row r="5848" customFormat="false" ht="15" hidden="false" customHeight="false" outlineLevel="0" collapsed="false">
      <c r="A5848" s="37" t="n">
        <v>1005847</v>
      </c>
      <c r="B5848" s="38" t="n">
        <v>46297</v>
      </c>
      <c r="C5848" s="39" t="s">
        <v>69</v>
      </c>
      <c r="D5848" s="39" t="s">
        <v>35</v>
      </c>
      <c r="E5848" s="40" t="n">
        <v>1.8</v>
      </c>
      <c r="F5848" s="41" t="n">
        <f aca="false">IF(A5848="","",INDEX(Assumptions!$B$16:$B$18,MATCH(C5848,Assumptions!$A$16:$A$18,0)))</f>
        <v>3</v>
      </c>
      <c r="G5848" s="42" t="n">
        <f aca="false">IF(A5848="","",WORKDAY(B5848,F5848))</f>
        <v>46302</v>
      </c>
    </row>
    <row r="5849" customFormat="false" ht="15" hidden="false" customHeight="false" outlineLevel="0" collapsed="false">
      <c r="A5849" s="37" t="n">
        <v>1005848</v>
      </c>
      <c r="B5849" s="38" t="n">
        <v>46297</v>
      </c>
      <c r="C5849" s="39" t="s">
        <v>69</v>
      </c>
      <c r="D5849" s="39" t="s">
        <v>31</v>
      </c>
      <c r="E5849" s="40" t="n">
        <v>1.2</v>
      </c>
      <c r="F5849" s="41" t="n">
        <f aca="false">IF(A5849="","",INDEX(Assumptions!$B$16:$B$18,MATCH(C5849,Assumptions!$A$16:$A$18,0)))</f>
        <v>3</v>
      </c>
      <c r="G5849" s="42" t="n">
        <f aca="false">IF(A5849="","",WORKDAY(B5849,F5849))</f>
        <v>46302</v>
      </c>
    </row>
    <row r="5850" customFormat="false" ht="15" hidden="false" customHeight="false" outlineLevel="0" collapsed="false">
      <c r="A5850" s="37" t="n">
        <v>1005849</v>
      </c>
      <c r="B5850" s="38" t="n">
        <v>46297</v>
      </c>
      <c r="C5850" s="39" t="s">
        <v>69</v>
      </c>
      <c r="D5850" s="39" t="s">
        <v>31</v>
      </c>
      <c r="E5850" s="40" t="n">
        <v>0.8</v>
      </c>
      <c r="F5850" s="41" t="n">
        <f aca="false">IF(A5850="","",INDEX(Assumptions!$B$16:$B$18,MATCH(C5850,Assumptions!$A$16:$A$18,0)))</f>
        <v>3</v>
      </c>
      <c r="G5850" s="42" t="n">
        <f aca="false">IF(A5850="","",WORKDAY(B5850,F5850))</f>
        <v>46302</v>
      </c>
    </row>
    <row r="5851" customFormat="false" ht="15" hidden="false" customHeight="false" outlineLevel="0" collapsed="false">
      <c r="A5851" s="37" t="n">
        <v>1005850</v>
      </c>
      <c r="B5851" s="38" t="n">
        <v>46297</v>
      </c>
      <c r="C5851" s="39" t="s">
        <v>69</v>
      </c>
      <c r="D5851" s="39" t="s">
        <v>31</v>
      </c>
      <c r="E5851" s="40" t="n">
        <v>3.7</v>
      </c>
      <c r="F5851" s="41" t="n">
        <f aca="false">IF(A5851="","",INDEX(Assumptions!$B$16:$B$18,MATCH(C5851,Assumptions!$A$16:$A$18,0)))</f>
        <v>3</v>
      </c>
      <c r="G5851" s="42" t="n">
        <f aca="false">IF(A5851="","",WORKDAY(B5851,F5851))</f>
        <v>46302</v>
      </c>
    </row>
    <row r="5852" customFormat="false" ht="15" hidden="false" customHeight="false" outlineLevel="0" collapsed="false">
      <c r="A5852" s="37" t="n">
        <v>1005851</v>
      </c>
      <c r="B5852" s="38" t="n">
        <v>46297</v>
      </c>
      <c r="C5852" s="39" t="s">
        <v>69</v>
      </c>
      <c r="D5852" s="39" t="s">
        <v>37</v>
      </c>
      <c r="E5852" s="40" t="n">
        <v>2.2</v>
      </c>
      <c r="F5852" s="41" t="n">
        <f aca="false">IF(A5852="","",INDEX(Assumptions!$B$16:$B$18,MATCH(C5852,Assumptions!$A$16:$A$18,0)))</f>
        <v>3</v>
      </c>
      <c r="G5852" s="42" t="n">
        <f aca="false">IF(A5852="","",WORKDAY(B5852,F5852))</f>
        <v>46302</v>
      </c>
    </row>
    <row r="5853" customFormat="false" ht="15" hidden="false" customHeight="false" outlineLevel="0" collapsed="false">
      <c r="A5853" s="37" t="n">
        <v>1005852</v>
      </c>
      <c r="B5853" s="38" t="n">
        <v>46297</v>
      </c>
      <c r="C5853" s="39" t="s">
        <v>70</v>
      </c>
      <c r="D5853" s="39" t="s">
        <v>39</v>
      </c>
      <c r="E5853" s="40" t="n">
        <v>2.1</v>
      </c>
      <c r="F5853" s="41" t="n">
        <f aca="false">IF(A5853="","",INDEX(Assumptions!$B$16:$B$18,MATCH(C5853,Assumptions!$A$16:$A$18,0)))</f>
        <v>5</v>
      </c>
      <c r="G5853" s="42" t="n">
        <f aca="false">IF(A5853="","",WORKDAY(B5853,F5853))</f>
        <v>46304</v>
      </c>
    </row>
    <row r="5854" customFormat="false" ht="15" hidden="false" customHeight="false" outlineLevel="0" collapsed="false">
      <c r="A5854" s="37" t="n">
        <v>1005853</v>
      </c>
      <c r="B5854" s="38" t="n">
        <v>46297</v>
      </c>
      <c r="C5854" s="39" t="s">
        <v>68</v>
      </c>
      <c r="D5854" s="39" t="s">
        <v>33</v>
      </c>
      <c r="E5854" s="40" t="n">
        <v>1.2</v>
      </c>
      <c r="F5854" s="41" t="n">
        <f aca="false">IF(A5854="","",INDEX(Assumptions!$B$16:$B$18,MATCH(C5854,Assumptions!$A$16:$A$18,0)))</f>
        <v>1</v>
      </c>
      <c r="G5854" s="42" t="n">
        <f aca="false">IF(A5854="","",WORKDAY(B5854,F5854))</f>
        <v>46300</v>
      </c>
    </row>
    <row r="5855" customFormat="false" ht="15" hidden="false" customHeight="false" outlineLevel="0" collapsed="false">
      <c r="A5855" s="37" t="n">
        <v>1005854</v>
      </c>
      <c r="B5855" s="38" t="n">
        <v>46297</v>
      </c>
      <c r="C5855" s="39" t="s">
        <v>68</v>
      </c>
      <c r="D5855" s="39" t="s">
        <v>39</v>
      </c>
      <c r="E5855" s="40" t="n">
        <v>0.6</v>
      </c>
      <c r="F5855" s="41" t="n">
        <f aca="false">IF(A5855="","",INDEX(Assumptions!$B$16:$B$18,MATCH(C5855,Assumptions!$A$16:$A$18,0)))</f>
        <v>1</v>
      </c>
      <c r="G5855" s="42" t="n">
        <f aca="false">IF(A5855="","",WORKDAY(B5855,F5855))</f>
        <v>46300</v>
      </c>
    </row>
    <row r="5856" customFormat="false" ht="15" hidden="false" customHeight="false" outlineLevel="0" collapsed="false">
      <c r="A5856" s="37" t="n">
        <v>1005855</v>
      </c>
      <c r="B5856" s="38" t="n">
        <v>46297</v>
      </c>
      <c r="C5856" s="39" t="s">
        <v>69</v>
      </c>
      <c r="D5856" s="39" t="s">
        <v>33</v>
      </c>
      <c r="E5856" s="40" t="n">
        <v>1.4</v>
      </c>
      <c r="F5856" s="41" t="n">
        <f aca="false">IF(A5856="","",INDEX(Assumptions!$B$16:$B$18,MATCH(C5856,Assumptions!$A$16:$A$18,0)))</f>
        <v>3</v>
      </c>
      <c r="G5856" s="42" t="n">
        <f aca="false">IF(A5856="","",WORKDAY(B5856,F5856))</f>
        <v>46302</v>
      </c>
    </row>
    <row r="5857" customFormat="false" ht="15" hidden="false" customHeight="false" outlineLevel="0" collapsed="false">
      <c r="A5857" s="37" t="n">
        <v>1005856</v>
      </c>
      <c r="B5857" s="38" t="n">
        <v>46298</v>
      </c>
      <c r="C5857" s="39" t="s">
        <v>70</v>
      </c>
      <c r="D5857" s="39" t="s">
        <v>39</v>
      </c>
      <c r="E5857" s="40" t="n">
        <v>0.9</v>
      </c>
      <c r="F5857" s="41" t="n">
        <f aca="false">IF(A5857="","",INDEX(Assumptions!$B$16:$B$18,MATCH(C5857,Assumptions!$A$16:$A$18,0)))</f>
        <v>5</v>
      </c>
      <c r="G5857" s="42" t="n">
        <f aca="false">IF(A5857="","",WORKDAY(B5857,F5857))</f>
        <v>46304</v>
      </c>
    </row>
    <row r="5858" customFormat="false" ht="15" hidden="false" customHeight="false" outlineLevel="0" collapsed="false">
      <c r="A5858" s="37" t="n">
        <v>1005857</v>
      </c>
      <c r="B5858" s="38" t="n">
        <v>46298</v>
      </c>
      <c r="C5858" s="39" t="s">
        <v>69</v>
      </c>
      <c r="D5858" s="39" t="s">
        <v>37</v>
      </c>
      <c r="E5858" s="40" t="n">
        <v>1.3</v>
      </c>
      <c r="F5858" s="41" t="n">
        <f aca="false">IF(A5858="","",INDEX(Assumptions!$B$16:$B$18,MATCH(C5858,Assumptions!$A$16:$A$18,0)))</f>
        <v>3</v>
      </c>
      <c r="G5858" s="42" t="n">
        <f aca="false">IF(A5858="","",WORKDAY(B5858,F5858))</f>
        <v>46302</v>
      </c>
    </row>
    <row r="5859" customFormat="false" ht="15" hidden="false" customHeight="false" outlineLevel="0" collapsed="false">
      <c r="A5859" s="37" t="n">
        <v>1005858</v>
      </c>
      <c r="B5859" s="38" t="n">
        <v>46298</v>
      </c>
      <c r="C5859" s="39" t="s">
        <v>69</v>
      </c>
      <c r="D5859" s="39" t="s">
        <v>39</v>
      </c>
      <c r="E5859" s="40" t="n">
        <v>5.3</v>
      </c>
      <c r="F5859" s="41" t="n">
        <f aca="false">IF(A5859="","",INDEX(Assumptions!$B$16:$B$18,MATCH(C5859,Assumptions!$A$16:$A$18,0)))</f>
        <v>3</v>
      </c>
      <c r="G5859" s="42" t="n">
        <f aca="false">IF(A5859="","",WORKDAY(B5859,F5859))</f>
        <v>46302</v>
      </c>
    </row>
    <row r="5860" customFormat="false" ht="15" hidden="false" customHeight="false" outlineLevel="0" collapsed="false">
      <c r="A5860" s="37" t="n">
        <v>1005859</v>
      </c>
      <c r="B5860" s="38" t="n">
        <v>46298</v>
      </c>
      <c r="C5860" s="39" t="s">
        <v>69</v>
      </c>
      <c r="D5860" s="39" t="s">
        <v>35</v>
      </c>
      <c r="E5860" s="40" t="n">
        <v>3.8</v>
      </c>
      <c r="F5860" s="41" t="n">
        <f aca="false">IF(A5860="","",INDEX(Assumptions!$B$16:$B$18,MATCH(C5860,Assumptions!$A$16:$A$18,0)))</f>
        <v>3</v>
      </c>
      <c r="G5860" s="42" t="n">
        <f aca="false">IF(A5860="","",WORKDAY(B5860,F5860))</f>
        <v>46302</v>
      </c>
    </row>
    <row r="5861" customFormat="false" ht="15" hidden="false" customHeight="false" outlineLevel="0" collapsed="false">
      <c r="A5861" s="37" t="n">
        <v>1005860</v>
      </c>
      <c r="B5861" s="38" t="n">
        <v>46298</v>
      </c>
      <c r="C5861" s="39" t="s">
        <v>69</v>
      </c>
      <c r="D5861" s="39" t="s">
        <v>37</v>
      </c>
      <c r="E5861" s="40" t="n">
        <v>3.7</v>
      </c>
      <c r="F5861" s="41" t="n">
        <f aca="false">IF(A5861="","",INDEX(Assumptions!$B$16:$B$18,MATCH(C5861,Assumptions!$A$16:$A$18,0)))</f>
        <v>3</v>
      </c>
      <c r="G5861" s="42" t="n">
        <f aca="false">IF(A5861="","",WORKDAY(B5861,F5861))</f>
        <v>46302</v>
      </c>
    </row>
    <row r="5862" customFormat="false" ht="15" hidden="false" customHeight="false" outlineLevel="0" collapsed="false">
      <c r="A5862" s="37" t="n">
        <v>1005861</v>
      </c>
      <c r="B5862" s="38" t="n">
        <v>46298</v>
      </c>
      <c r="C5862" s="39" t="s">
        <v>69</v>
      </c>
      <c r="D5862" s="39" t="s">
        <v>33</v>
      </c>
      <c r="E5862" s="40" t="n">
        <v>3.3</v>
      </c>
      <c r="F5862" s="41" t="n">
        <f aca="false">IF(A5862="","",INDEX(Assumptions!$B$16:$B$18,MATCH(C5862,Assumptions!$A$16:$A$18,0)))</f>
        <v>3</v>
      </c>
      <c r="G5862" s="42" t="n">
        <f aca="false">IF(A5862="","",WORKDAY(B5862,F5862))</f>
        <v>46302</v>
      </c>
    </row>
    <row r="5863" customFormat="false" ht="15" hidden="false" customHeight="false" outlineLevel="0" collapsed="false">
      <c r="A5863" s="37" t="n">
        <v>1005862</v>
      </c>
      <c r="B5863" s="38" t="n">
        <v>46298</v>
      </c>
      <c r="C5863" s="39" t="s">
        <v>69</v>
      </c>
      <c r="D5863" s="39" t="s">
        <v>37</v>
      </c>
      <c r="E5863" s="40" t="n">
        <v>2</v>
      </c>
      <c r="F5863" s="41" t="n">
        <f aca="false">IF(A5863="","",INDEX(Assumptions!$B$16:$B$18,MATCH(C5863,Assumptions!$A$16:$A$18,0)))</f>
        <v>3</v>
      </c>
      <c r="G5863" s="42" t="n">
        <f aca="false">IF(A5863="","",WORKDAY(B5863,F5863))</f>
        <v>46302</v>
      </c>
    </row>
    <row r="5864" customFormat="false" ht="15" hidden="false" customHeight="false" outlineLevel="0" collapsed="false">
      <c r="A5864" s="37" t="n">
        <v>1005863</v>
      </c>
      <c r="B5864" s="38" t="n">
        <v>46298</v>
      </c>
      <c r="C5864" s="39" t="s">
        <v>69</v>
      </c>
      <c r="D5864" s="39" t="s">
        <v>33</v>
      </c>
      <c r="E5864" s="40" t="n">
        <v>1.2</v>
      </c>
      <c r="F5864" s="41" t="n">
        <f aca="false">IF(A5864="","",INDEX(Assumptions!$B$16:$B$18,MATCH(C5864,Assumptions!$A$16:$A$18,0)))</f>
        <v>3</v>
      </c>
      <c r="G5864" s="42" t="n">
        <f aca="false">IF(A5864="","",WORKDAY(B5864,F5864))</f>
        <v>46302</v>
      </c>
    </row>
    <row r="5865" customFormat="false" ht="15" hidden="false" customHeight="false" outlineLevel="0" collapsed="false">
      <c r="A5865" s="37" t="n">
        <v>1005864</v>
      </c>
      <c r="B5865" s="38" t="n">
        <v>46298</v>
      </c>
      <c r="C5865" s="39" t="s">
        <v>70</v>
      </c>
      <c r="D5865" s="39" t="s">
        <v>31</v>
      </c>
      <c r="E5865" s="40" t="n">
        <v>1.1</v>
      </c>
      <c r="F5865" s="41" t="n">
        <f aca="false">IF(A5865="","",INDEX(Assumptions!$B$16:$B$18,MATCH(C5865,Assumptions!$A$16:$A$18,0)))</f>
        <v>5</v>
      </c>
      <c r="G5865" s="42" t="n">
        <f aca="false">IF(A5865="","",WORKDAY(B5865,F5865))</f>
        <v>46304</v>
      </c>
    </row>
    <row r="5866" customFormat="false" ht="15" hidden="false" customHeight="false" outlineLevel="0" collapsed="false">
      <c r="A5866" s="37" t="n">
        <v>1005865</v>
      </c>
      <c r="B5866" s="38" t="n">
        <v>46298</v>
      </c>
      <c r="C5866" s="39" t="s">
        <v>69</v>
      </c>
      <c r="D5866" s="39" t="s">
        <v>35</v>
      </c>
      <c r="E5866" s="40" t="n">
        <v>2.1</v>
      </c>
      <c r="F5866" s="41" t="n">
        <f aca="false">IF(A5866="","",INDEX(Assumptions!$B$16:$B$18,MATCH(C5866,Assumptions!$A$16:$A$18,0)))</f>
        <v>3</v>
      </c>
      <c r="G5866" s="42" t="n">
        <f aca="false">IF(A5866="","",WORKDAY(B5866,F5866))</f>
        <v>46302</v>
      </c>
    </row>
    <row r="5867" customFormat="false" ht="15" hidden="false" customHeight="false" outlineLevel="0" collapsed="false">
      <c r="A5867" s="37" t="n">
        <v>1005866</v>
      </c>
      <c r="B5867" s="38" t="n">
        <v>46298</v>
      </c>
      <c r="C5867" s="39" t="s">
        <v>69</v>
      </c>
      <c r="D5867" s="39" t="s">
        <v>39</v>
      </c>
      <c r="E5867" s="40" t="n">
        <v>5.1</v>
      </c>
      <c r="F5867" s="41" t="n">
        <f aca="false">IF(A5867="","",INDEX(Assumptions!$B$16:$B$18,MATCH(C5867,Assumptions!$A$16:$A$18,0)))</f>
        <v>3</v>
      </c>
      <c r="G5867" s="42" t="n">
        <f aca="false">IF(A5867="","",WORKDAY(B5867,F5867))</f>
        <v>46302</v>
      </c>
    </row>
    <row r="5868" customFormat="false" ht="15" hidden="false" customHeight="false" outlineLevel="0" collapsed="false">
      <c r="A5868" s="37" t="n">
        <v>1005867</v>
      </c>
      <c r="B5868" s="38" t="n">
        <v>46298</v>
      </c>
      <c r="C5868" s="39" t="s">
        <v>70</v>
      </c>
      <c r="D5868" s="39" t="s">
        <v>35</v>
      </c>
      <c r="E5868" s="40" t="n">
        <v>3.7</v>
      </c>
      <c r="F5868" s="41" t="n">
        <f aca="false">IF(A5868="","",INDEX(Assumptions!$B$16:$B$18,MATCH(C5868,Assumptions!$A$16:$A$18,0)))</f>
        <v>5</v>
      </c>
      <c r="G5868" s="42" t="n">
        <f aca="false">IF(A5868="","",WORKDAY(B5868,F5868))</f>
        <v>46304</v>
      </c>
    </row>
    <row r="5869" customFormat="false" ht="15" hidden="false" customHeight="false" outlineLevel="0" collapsed="false">
      <c r="A5869" s="37" t="n">
        <v>1005868</v>
      </c>
      <c r="B5869" s="38" t="n">
        <v>46298</v>
      </c>
      <c r="C5869" s="39" t="s">
        <v>69</v>
      </c>
      <c r="D5869" s="39" t="s">
        <v>39</v>
      </c>
      <c r="E5869" s="40" t="n">
        <v>3.1</v>
      </c>
      <c r="F5869" s="41" t="n">
        <f aca="false">IF(A5869="","",INDEX(Assumptions!$B$16:$B$18,MATCH(C5869,Assumptions!$A$16:$A$18,0)))</f>
        <v>3</v>
      </c>
      <c r="G5869" s="42" t="n">
        <f aca="false">IF(A5869="","",WORKDAY(B5869,F5869))</f>
        <v>46302</v>
      </c>
    </row>
    <row r="5870" customFormat="false" ht="15" hidden="false" customHeight="false" outlineLevel="0" collapsed="false">
      <c r="A5870" s="37" t="n">
        <v>1005869</v>
      </c>
      <c r="B5870" s="38" t="n">
        <v>46298</v>
      </c>
      <c r="C5870" s="39" t="s">
        <v>69</v>
      </c>
      <c r="D5870" s="39" t="s">
        <v>31</v>
      </c>
      <c r="E5870" s="40" t="n">
        <v>1.9</v>
      </c>
      <c r="F5870" s="41" t="n">
        <f aca="false">IF(A5870="","",INDEX(Assumptions!$B$16:$B$18,MATCH(C5870,Assumptions!$A$16:$A$18,0)))</f>
        <v>3</v>
      </c>
      <c r="G5870" s="42" t="n">
        <f aca="false">IF(A5870="","",WORKDAY(B5870,F5870))</f>
        <v>46302</v>
      </c>
    </row>
    <row r="5871" customFormat="false" ht="15" hidden="false" customHeight="false" outlineLevel="0" collapsed="false">
      <c r="A5871" s="37" t="n">
        <v>1005870</v>
      </c>
      <c r="B5871" s="38" t="n">
        <v>46298</v>
      </c>
      <c r="C5871" s="39" t="s">
        <v>68</v>
      </c>
      <c r="D5871" s="39" t="s">
        <v>35</v>
      </c>
      <c r="E5871" s="40" t="n">
        <v>0.6</v>
      </c>
      <c r="F5871" s="41" t="n">
        <f aca="false">IF(A5871="","",INDEX(Assumptions!$B$16:$B$18,MATCH(C5871,Assumptions!$A$16:$A$18,0)))</f>
        <v>1</v>
      </c>
      <c r="G5871" s="42" t="n">
        <f aca="false">IF(A5871="","",WORKDAY(B5871,F5871))</f>
        <v>46300</v>
      </c>
    </row>
    <row r="5872" customFormat="false" ht="15" hidden="false" customHeight="false" outlineLevel="0" collapsed="false">
      <c r="A5872" s="37" t="n">
        <v>1005871</v>
      </c>
      <c r="B5872" s="38" t="n">
        <v>46298</v>
      </c>
      <c r="C5872" s="39" t="s">
        <v>69</v>
      </c>
      <c r="D5872" s="39" t="s">
        <v>31</v>
      </c>
      <c r="E5872" s="40" t="n">
        <v>4.7</v>
      </c>
      <c r="F5872" s="41" t="n">
        <f aca="false">IF(A5872="","",INDEX(Assumptions!$B$16:$B$18,MATCH(C5872,Assumptions!$A$16:$A$18,0)))</f>
        <v>3</v>
      </c>
      <c r="G5872" s="42" t="n">
        <f aca="false">IF(A5872="","",WORKDAY(B5872,F5872))</f>
        <v>46302</v>
      </c>
    </row>
    <row r="5873" customFormat="false" ht="15" hidden="false" customHeight="false" outlineLevel="0" collapsed="false">
      <c r="A5873" s="37" t="n">
        <v>1005872</v>
      </c>
      <c r="B5873" s="38" t="n">
        <v>46298</v>
      </c>
      <c r="C5873" s="39" t="s">
        <v>69</v>
      </c>
      <c r="D5873" s="39" t="s">
        <v>39</v>
      </c>
      <c r="E5873" s="40" t="n">
        <v>3.9</v>
      </c>
      <c r="F5873" s="41" t="n">
        <f aca="false">IF(A5873="","",INDEX(Assumptions!$B$16:$B$18,MATCH(C5873,Assumptions!$A$16:$A$18,0)))</f>
        <v>3</v>
      </c>
      <c r="G5873" s="42" t="n">
        <f aca="false">IF(A5873="","",WORKDAY(B5873,F5873))</f>
        <v>46302</v>
      </c>
    </row>
    <row r="5874" customFormat="false" ht="15" hidden="false" customHeight="false" outlineLevel="0" collapsed="false">
      <c r="A5874" s="37" t="n">
        <v>1005873</v>
      </c>
      <c r="B5874" s="38" t="n">
        <v>46298</v>
      </c>
      <c r="C5874" s="39" t="s">
        <v>70</v>
      </c>
      <c r="D5874" s="39" t="s">
        <v>33</v>
      </c>
      <c r="E5874" s="40" t="n">
        <v>6</v>
      </c>
      <c r="F5874" s="41" t="n">
        <f aca="false">IF(A5874="","",INDEX(Assumptions!$B$16:$B$18,MATCH(C5874,Assumptions!$A$16:$A$18,0)))</f>
        <v>5</v>
      </c>
      <c r="G5874" s="42" t="n">
        <f aca="false">IF(A5874="","",WORKDAY(B5874,F5874))</f>
        <v>46304</v>
      </c>
    </row>
    <row r="5875" customFormat="false" ht="15" hidden="false" customHeight="false" outlineLevel="0" collapsed="false">
      <c r="A5875" s="37" t="n">
        <v>1005874</v>
      </c>
      <c r="B5875" s="38" t="n">
        <v>46298</v>
      </c>
      <c r="C5875" s="39" t="s">
        <v>68</v>
      </c>
      <c r="D5875" s="39" t="s">
        <v>35</v>
      </c>
      <c r="E5875" s="40" t="n">
        <v>3.4</v>
      </c>
      <c r="F5875" s="41" t="n">
        <f aca="false">IF(A5875="","",INDEX(Assumptions!$B$16:$B$18,MATCH(C5875,Assumptions!$A$16:$A$18,0)))</f>
        <v>1</v>
      </c>
      <c r="G5875" s="42" t="n">
        <f aca="false">IF(A5875="","",WORKDAY(B5875,F5875))</f>
        <v>46300</v>
      </c>
    </row>
    <row r="5876" customFormat="false" ht="15" hidden="false" customHeight="false" outlineLevel="0" collapsed="false">
      <c r="A5876" s="37" t="n">
        <v>1005875</v>
      </c>
      <c r="B5876" s="38" t="n">
        <v>46298</v>
      </c>
      <c r="C5876" s="39" t="s">
        <v>69</v>
      </c>
      <c r="D5876" s="39" t="s">
        <v>39</v>
      </c>
      <c r="E5876" s="40" t="n">
        <v>0.9</v>
      </c>
      <c r="F5876" s="41" t="n">
        <f aca="false">IF(A5876="","",INDEX(Assumptions!$B$16:$B$18,MATCH(C5876,Assumptions!$A$16:$A$18,0)))</f>
        <v>3</v>
      </c>
      <c r="G5876" s="42" t="n">
        <f aca="false">IF(A5876="","",WORKDAY(B5876,F5876))</f>
        <v>46302</v>
      </c>
    </row>
    <row r="5877" customFormat="false" ht="15" hidden="false" customHeight="false" outlineLevel="0" collapsed="false">
      <c r="A5877" s="37" t="n">
        <v>1005876</v>
      </c>
      <c r="B5877" s="38" t="n">
        <v>46298</v>
      </c>
      <c r="C5877" s="39" t="s">
        <v>69</v>
      </c>
      <c r="D5877" s="39" t="s">
        <v>39</v>
      </c>
      <c r="E5877" s="40" t="n">
        <v>4.5</v>
      </c>
      <c r="F5877" s="41" t="n">
        <f aca="false">IF(A5877="","",INDEX(Assumptions!$B$16:$B$18,MATCH(C5877,Assumptions!$A$16:$A$18,0)))</f>
        <v>3</v>
      </c>
      <c r="G5877" s="42" t="n">
        <f aca="false">IF(A5877="","",WORKDAY(B5877,F5877))</f>
        <v>46302</v>
      </c>
    </row>
    <row r="5878" customFormat="false" ht="15" hidden="false" customHeight="false" outlineLevel="0" collapsed="false">
      <c r="A5878" s="37" t="n">
        <v>1005877</v>
      </c>
      <c r="B5878" s="38" t="n">
        <v>46298</v>
      </c>
      <c r="C5878" s="39" t="s">
        <v>69</v>
      </c>
      <c r="D5878" s="39" t="s">
        <v>39</v>
      </c>
      <c r="E5878" s="40" t="n">
        <v>1.6</v>
      </c>
      <c r="F5878" s="41" t="n">
        <f aca="false">IF(A5878="","",INDEX(Assumptions!$B$16:$B$18,MATCH(C5878,Assumptions!$A$16:$A$18,0)))</f>
        <v>3</v>
      </c>
      <c r="G5878" s="42" t="n">
        <f aca="false">IF(A5878="","",WORKDAY(B5878,F5878))</f>
        <v>46302</v>
      </c>
    </row>
    <row r="5879" customFormat="false" ht="15" hidden="false" customHeight="false" outlineLevel="0" collapsed="false">
      <c r="A5879" s="37" t="n">
        <v>1005878</v>
      </c>
      <c r="B5879" s="38" t="n">
        <v>46298</v>
      </c>
      <c r="C5879" s="39" t="s">
        <v>70</v>
      </c>
      <c r="D5879" s="39" t="s">
        <v>33</v>
      </c>
      <c r="E5879" s="40" t="n">
        <v>0.6</v>
      </c>
      <c r="F5879" s="41" t="n">
        <f aca="false">IF(A5879="","",INDEX(Assumptions!$B$16:$B$18,MATCH(C5879,Assumptions!$A$16:$A$18,0)))</f>
        <v>5</v>
      </c>
      <c r="G5879" s="42" t="n">
        <f aca="false">IF(A5879="","",WORKDAY(B5879,F5879))</f>
        <v>46304</v>
      </c>
    </row>
    <row r="5880" customFormat="false" ht="15" hidden="false" customHeight="false" outlineLevel="0" collapsed="false">
      <c r="A5880" s="37" t="n">
        <v>1005879</v>
      </c>
      <c r="B5880" s="38" t="n">
        <v>46298</v>
      </c>
      <c r="C5880" s="39" t="s">
        <v>68</v>
      </c>
      <c r="D5880" s="39" t="s">
        <v>39</v>
      </c>
      <c r="E5880" s="40" t="n">
        <v>2.4</v>
      </c>
      <c r="F5880" s="41" t="n">
        <f aca="false">IF(A5880="","",INDEX(Assumptions!$B$16:$B$18,MATCH(C5880,Assumptions!$A$16:$A$18,0)))</f>
        <v>1</v>
      </c>
      <c r="G5880" s="42" t="n">
        <f aca="false">IF(A5880="","",WORKDAY(B5880,F5880))</f>
        <v>46300</v>
      </c>
    </row>
    <row r="5881" customFormat="false" ht="15" hidden="false" customHeight="false" outlineLevel="0" collapsed="false">
      <c r="A5881" s="37" t="n">
        <v>1005880</v>
      </c>
      <c r="B5881" s="38" t="n">
        <v>46298</v>
      </c>
      <c r="C5881" s="39" t="s">
        <v>69</v>
      </c>
      <c r="D5881" s="39" t="s">
        <v>39</v>
      </c>
      <c r="E5881" s="40" t="n">
        <v>2.7</v>
      </c>
      <c r="F5881" s="41" t="n">
        <f aca="false">IF(A5881="","",INDEX(Assumptions!$B$16:$B$18,MATCH(C5881,Assumptions!$A$16:$A$18,0)))</f>
        <v>3</v>
      </c>
      <c r="G5881" s="42" t="n">
        <f aca="false">IF(A5881="","",WORKDAY(B5881,F5881))</f>
        <v>46302</v>
      </c>
    </row>
    <row r="5882" customFormat="false" ht="15" hidden="false" customHeight="false" outlineLevel="0" collapsed="false">
      <c r="A5882" s="37" t="n">
        <v>1005881</v>
      </c>
      <c r="B5882" s="38" t="n">
        <v>46298</v>
      </c>
      <c r="C5882" s="39" t="s">
        <v>69</v>
      </c>
      <c r="D5882" s="39" t="s">
        <v>39</v>
      </c>
      <c r="E5882" s="40" t="n">
        <v>2</v>
      </c>
      <c r="F5882" s="41" t="n">
        <f aca="false">IF(A5882="","",INDEX(Assumptions!$B$16:$B$18,MATCH(C5882,Assumptions!$A$16:$A$18,0)))</f>
        <v>3</v>
      </c>
      <c r="G5882" s="42" t="n">
        <f aca="false">IF(A5882="","",WORKDAY(B5882,F5882))</f>
        <v>46302</v>
      </c>
    </row>
    <row r="5883" customFormat="false" ht="15" hidden="false" customHeight="false" outlineLevel="0" collapsed="false">
      <c r="A5883" s="37" t="n">
        <v>1005882</v>
      </c>
      <c r="B5883" s="38" t="n">
        <v>46298</v>
      </c>
      <c r="C5883" s="39" t="s">
        <v>70</v>
      </c>
      <c r="D5883" s="39" t="s">
        <v>35</v>
      </c>
      <c r="E5883" s="40" t="n">
        <v>1.6</v>
      </c>
      <c r="F5883" s="41" t="n">
        <f aca="false">IF(A5883="","",INDEX(Assumptions!$B$16:$B$18,MATCH(C5883,Assumptions!$A$16:$A$18,0)))</f>
        <v>5</v>
      </c>
      <c r="G5883" s="42" t="n">
        <f aca="false">IF(A5883="","",WORKDAY(B5883,F5883))</f>
        <v>46304</v>
      </c>
    </row>
    <row r="5884" customFormat="false" ht="15" hidden="false" customHeight="false" outlineLevel="0" collapsed="false">
      <c r="A5884" s="37" t="n">
        <v>1005883</v>
      </c>
      <c r="B5884" s="38" t="n">
        <v>46298</v>
      </c>
      <c r="C5884" s="39" t="s">
        <v>69</v>
      </c>
      <c r="D5884" s="39" t="s">
        <v>31</v>
      </c>
      <c r="E5884" s="40" t="n">
        <v>2.2</v>
      </c>
      <c r="F5884" s="41" t="n">
        <f aca="false">IF(A5884="","",INDEX(Assumptions!$B$16:$B$18,MATCH(C5884,Assumptions!$A$16:$A$18,0)))</f>
        <v>3</v>
      </c>
      <c r="G5884" s="42" t="n">
        <f aca="false">IF(A5884="","",WORKDAY(B5884,F5884))</f>
        <v>46302</v>
      </c>
    </row>
    <row r="5885" customFormat="false" ht="15" hidden="false" customHeight="false" outlineLevel="0" collapsed="false">
      <c r="A5885" s="37" t="n">
        <v>1005884</v>
      </c>
      <c r="B5885" s="38" t="n">
        <v>46298</v>
      </c>
      <c r="C5885" s="39" t="s">
        <v>69</v>
      </c>
      <c r="D5885" s="39" t="s">
        <v>39</v>
      </c>
      <c r="E5885" s="40" t="n">
        <v>2.6</v>
      </c>
      <c r="F5885" s="41" t="n">
        <f aca="false">IF(A5885="","",INDEX(Assumptions!$B$16:$B$18,MATCH(C5885,Assumptions!$A$16:$A$18,0)))</f>
        <v>3</v>
      </c>
      <c r="G5885" s="42" t="n">
        <f aca="false">IF(A5885="","",WORKDAY(B5885,F5885))</f>
        <v>46302</v>
      </c>
    </row>
    <row r="5886" customFormat="false" ht="15" hidden="false" customHeight="false" outlineLevel="0" collapsed="false">
      <c r="A5886" s="37" t="n">
        <v>1005885</v>
      </c>
      <c r="B5886" s="38" t="n">
        <v>46298</v>
      </c>
      <c r="C5886" s="39" t="s">
        <v>70</v>
      </c>
      <c r="D5886" s="39" t="s">
        <v>33</v>
      </c>
      <c r="E5886" s="40" t="n">
        <v>2.6</v>
      </c>
      <c r="F5886" s="41" t="n">
        <f aca="false">IF(A5886="","",INDEX(Assumptions!$B$16:$B$18,MATCH(C5886,Assumptions!$A$16:$A$18,0)))</f>
        <v>5</v>
      </c>
      <c r="G5886" s="42" t="n">
        <f aca="false">IF(A5886="","",WORKDAY(B5886,F5886))</f>
        <v>46304</v>
      </c>
    </row>
    <row r="5887" customFormat="false" ht="15" hidden="false" customHeight="false" outlineLevel="0" collapsed="false">
      <c r="A5887" s="37" t="n">
        <v>1005886</v>
      </c>
      <c r="B5887" s="38" t="n">
        <v>46298</v>
      </c>
      <c r="C5887" s="39" t="s">
        <v>69</v>
      </c>
      <c r="D5887" s="39" t="s">
        <v>33</v>
      </c>
      <c r="E5887" s="40" t="n">
        <v>2.2</v>
      </c>
      <c r="F5887" s="41" t="n">
        <f aca="false">IF(A5887="","",INDEX(Assumptions!$B$16:$B$18,MATCH(C5887,Assumptions!$A$16:$A$18,0)))</f>
        <v>3</v>
      </c>
      <c r="G5887" s="42" t="n">
        <f aca="false">IF(A5887="","",WORKDAY(B5887,F5887))</f>
        <v>46302</v>
      </c>
    </row>
    <row r="5888" customFormat="false" ht="15" hidden="false" customHeight="false" outlineLevel="0" collapsed="false">
      <c r="A5888" s="37" t="n">
        <v>1005887</v>
      </c>
      <c r="B5888" s="38" t="n">
        <v>46298</v>
      </c>
      <c r="C5888" s="39" t="s">
        <v>69</v>
      </c>
      <c r="D5888" s="39" t="s">
        <v>39</v>
      </c>
      <c r="E5888" s="40" t="n">
        <v>0.7</v>
      </c>
      <c r="F5888" s="41" t="n">
        <f aca="false">IF(A5888="","",INDEX(Assumptions!$B$16:$B$18,MATCH(C5888,Assumptions!$A$16:$A$18,0)))</f>
        <v>3</v>
      </c>
      <c r="G5888" s="42" t="n">
        <f aca="false">IF(A5888="","",WORKDAY(B5888,F5888))</f>
        <v>46302</v>
      </c>
    </row>
    <row r="5889" customFormat="false" ht="15" hidden="false" customHeight="false" outlineLevel="0" collapsed="false">
      <c r="A5889" s="37" t="n">
        <v>1005888</v>
      </c>
      <c r="B5889" s="38" t="n">
        <v>46298</v>
      </c>
      <c r="C5889" s="39" t="s">
        <v>69</v>
      </c>
      <c r="D5889" s="39" t="s">
        <v>35</v>
      </c>
      <c r="E5889" s="40" t="n">
        <v>0.7</v>
      </c>
      <c r="F5889" s="41" t="n">
        <f aca="false">IF(A5889="","",INDEX(Assumptions!$B$16:$B$18,MATCH(C5889,Assumptions!$A$16:$A$18,0)))</f>
        <v>3</v>
      </c>
      <c r="G5889" s="42" t="n">
        <f aca="false">IF(A5889="","",WORKDAY(B5889,F5889))</f>
        <v>46302</v>
      </c>
    </row>
    <row r="5890" customFormat="false" ht="15" hidden="false" customHeight="false" outlineLevel="0" collapsed="false">
      <c r="A5890" s="37" t="n">
        <v>1005889</v>
      </c>
      <c r="B5890" s="38" t="n">
        <v>46298</v>
      </c>
      <c r="C5890" s="39" t="s">
        <v>69</v>
      </c>
      <c r="D5890" s="39" t="s">
        <v>35</v>
      </c>
      <c r="E5890" s="40" t="n">
        <v>4</v>
      </c>
      <c r="F5890" s="41" t="n">
        <f aca="false">IF(A5890="","",INDEX(Assumptions!$B$16:$B$18,MATCH(C5890,Assumptions!$A$16:$A$18,0)))</f>
        <v>3</v>
      </c>
      <c r="G5890" s="42" t="n">
        <f aca="false">IF(A5890="","",WORKDAY(B5890,F5890))</f>
        <v>46302</v>
      </c>
    </row>
    <row r="5891" customFormat="false" ht="15" hidden="false" customHeight="false" outlineLevel="0" collapsed="false">
      <c r="A5891" s="37" t="n">
        <v>1005890</v>
      </c>
      <c r="B5891" s="38" t="n">
        <v>46298</v>
      </c>
      <c r="C5891" s="39" t="s">
        <v>69</v>
      </c>
      <c r="D5891" s="39" t="s">
        <v>31</v>
      </c>
      <c r="E5891" s="40" t="n">
        <v>0.9</v>
      </c>
      <c r="F5891" s="41" t="n">
        <f aca="false">IF(A5891="","",INDEX(Assumptions!$B$16:$B$18,MATCH(C5891,Assumptions!$A$16:$A$18,0)))</f>
        <v>3</v>
      </c>
      <c r="G5891" s="42" t="n">
        <f aca="false">IF(A5891="","",WORKDAY(B5891,F5891))</f>
        <v>46302</v>
      </c>
    </row>
    <row r="5892" customFormat="false" ht="15" hidden="false" customHeight="false" outlineLevel="0" collapsed="false">
      <c r="A5892" s="37" t="n">
        <v>1005891</v>
      </c>
      <c r="B5892" s="38" t="n">
        <v>46298</v>
      </c>
      <c r="C5892" s="39" t="s">
        <v>70</v>
      </c>
      <c r="D5892" s="39" t="s">
        <v>37</v>
      </c>
      <c r="E5892" s="40" t="n">
        <v>1</v>
      </c>
      <c r="F5892" s="41" t="n">
        <f aca="false">IF(A5892="","",INDEX(Assumptions!$B$16:$B$18,MATCH(C5892,Assumptions!$A$16:$A$18,0)))</f>
        <v>5</v>
      </c>
      <c r="G5892" s="42" t="n">
        <f aca="false">IF(A5892="","",WORKDAY(B5892,F5892))</f>
        <v>46304</v>
      </c>
    </row>
    <row r="5893" customFormat="false" ht="15" hidden="false" customHeight="false" outlineLevel="0" collapsed="false">
      <c r="A5893" s="37" t="n">
        <v>1005892</v>
      </c>
      <c r="B5893" s="38" t="n">
        <v>46298</v>
      </c>
      <c r="C5893" s="39" t="s">
        <v>69</v>
      </c>
      <c r="D5893" s="39" t="s">
        <v>39</v>
      </c>
      <c r="E5893" s="40" t="n">
        <v>2.1</v>
      </c>
      <c r="F5893" s="41" t="n">
        <f aca="false">IF(A5893="","",INDEX(Assumptions!$B$16:$B$18,MATCH(C5893,Assumptions!$A$16:$A$18,0)))</f>
        <v>3</v>
      </c>
      <c r="G5893" s="42" t="n">
        <f aca="false">IF(A5893="","",WORKDAY(B5893,F5893))</f>
        <v>46302</v>
      </c>
    </row>
    <row r="5894" customFormat="false" ht="15" hidden="false" customHeight="false" outlineLevel="0" collapsed="false">
      <c r="A5894" s="37" t="n">
        <v>1005893</v>
      </c>
      <c r="B5894" s="38" t="n">
        <v>46298</v>
      </c>
      <c r="C5894" s="39" t="s">
        <v>69</v>
      </c>
      <c r="D5894" s="39" t="s">
        <v>37</v>
      </c>
      <c r="E5894" s="40" t="n">
        <v>3.6</v>
      </c>
      <c r="F5894" s="41" t="n">
        <f aca="false">IF(A5894="","",INDEX(Assumptions!$B$16:$B$18,MATCH(C5894,Assumptions!$A$16:$A$18,0)))</f>
        <v>3</v>
      </c>
      <c r="G5894" s="42" t="n">
        <f aca="false">IF(A5894="","",WORKDAY(B5894,F5894))</f>
        <v>46302</v>
      </c>
    </row>
    <row r="5895" customFormat="false" ht="15" hidden="false" customHeight="false" outlineLevel="0" collapsed="false">
      <c r="A5895" s="37" t="n">
        <v>1005894</v>
      </c>
      <c r="B5895" s="38" t="n">
        <v>46298</v>
      </c>
      <c r="C5895" s="39" t="s">
        <v>69</v>
      </c>
      <c r="D5895" s="39" t="s">
        <v>33</v>
      </c>
      <c r="E5895" s="40" t="n">
        <v>2.1</v>
      </c>
      <c r="F5895" s="41" t="n">
        <f aca="false">IF(A5895="","",INDEX(Assumptions!$B$16:$B$18,MATCH(C5895,Assumptions!$A$16:$A$18,0)))</f>
        <v>3</v>
      </c>
      <c r="G5895" s="42" t="n">
        <f aca="false">IF(A5895="","",WORKDAY(B5895,F5895))</f>
        <v>46302</v>
      </c>
    </row>
    <row r="5896" customFormat="false" ht="15" hidden="false" customHeight="false" outlineLevel="0" collapsed="false">
      <c r="A5896" s="37" t="n">
        <v>1005895</v>
      </c>
      <c r="B5896" s="38" t="n">
        <v>46298</v>
      </c>
      <c r="C5896" s="39" t="s">
        <v>69</v>
      </c>
      <c r="D5896" s="39" t="s">
        <v>39</v>
      </c>
      <c r="E5896" s="40" t="n">
        <v>3.2</v>
      </c>
      <c r="F5896" s="41" t="n">
        <f aca="false">IF(A5896="","",INDEX(Assumptions!$B$16:$B$18,MATCH(C5896,Assumptions!$A$16:$A$18,0)))</f>
        <v>3</v>
      </c>
      <c r="G5896" s="42" t="n">
        <f aca="false">IF(A5896="","",WORKDAY(B5896,F5896))</f>
        <v>46302</v>
      </c>
    </row>
    <row r="5897" customFormat="false" ht="15" hidden="false" customHeight="false" outlineLevel="0" collapsed="false">
      <c r="A5897" s="37" t="n">
        <v>1005896</v>
      </c>
      <c r="B5897" s="38" t="n">
        <v>46298</v>
      </c>
      <c r="C5897" s="39" t="s">
        <v>70</v>
      </c>
      <c r="D5897" s="39" t="s">
        <v>33</v>
      </c>
      <c r="E5897" s="40" t="n">
        <v>1.9</v>
      </c>
      <c r="F5897" s="41" t="n">
        <f aca="false">IF(A5897="","",INDEX(Assumptions!$B$16:$B$18,MATCH(C5897,Assumptions!$A$16:$A$18,0)))</f>
        <v>5</v>
      </c>
      <c r="G5897" s="42" t="n">
        <f aca="false">IF(A5897="","",WORKDAY(B5897,F5897))</f>
        <v>46304</v>
      </c>
    </row>
    <row r="5898" customFormat="false" ht="15" hidden="false" customHeight="false" outlineLevel="0" collapsed="false">
      <c r="A5898" s="37" t="n">
        <v>1005897</v>
      </c>
      <c r="B5898" s="38" t="n">
        <v>46298</v>
      </c>
      <c r="C5898" s="39" t="s">
        <v>68</v>
      </c>
      <c r="D5898" s="39" t="s">
        <v>35</v>
      </c>
      <c r="E5898" s="40" t="n">
        <v>3.6</v>
      </c>
      <c r="F5898" s="41" t="n">
        <f aca="false">IF(A5898="","",INDEX(Assumptions!$B$16:$B$18,MATCH(C5898,Assumptions!$A$16:$A$18,0)))</f>
        <v>1</v>
      </c>
      <c r="G5898" s="42" t="n">
        <f aca="false">IF(A5898="","",WORKDAY(B5898,F5898))</f>
        <v>46300</v>
      </c>
    </row>
    <row r="5899" customFormat="false" ht="15" hidden="false" customHeight="false" outlineLevel="0" collapsed="false">
      <c r="A5899" s="37" t="n">
        <v>1005898</v>
      </c>
      <c r="B5899" s="38" t="n">
        <v>46298</v>
      </c>
      <c r="C5899" s="39" t="s">
        <v>69</v>
      </c>
      <c r="D5899" s="39" t="s">
        <v>37</v>
      </c>
      <c r="E5899" s="40" t="n">
        <v>1.9</v>
      </c>
      <c r="F5899" s="41" t="n">
        <f aca="false">IF(A5899="","",INDEX(Assumptions!$B$16:$B$18,MATCH(C5899,Assumptions!$A$16:$A$18,0)))</f>
        <v>3</v>
      </c>
      <c r="G5899" s="42" t="n">
        <f aca="false">IF(A5899="","",WORKDAY(B5899,F5899))</f>
        <v>46302</v>
      </c>
    </row>
    <row r="5900" customFormat="false" ht="15" hidden="false" customHeight="false" outlineLevel="0" collapsed="false">
      <c r="A5900" s="37" t="n">
        <v>1005899</v>
      </c>
      <c r="B5900" s="38" t="n">
        <v>46298</v>
      </c>
      <c r="C5900" s="39" t="s">
        <v>68</v>
      </c>
      <c r="D5900" s="39" t="s">
        <v>31</v>
      </c>
      <c r="E5900" s="40" t="n">
        <v>1.5</v>
      </c>
      <c r="F5900" s="41" t="n">
        <f aca="false">IF(A5900="","",INDEX(Assumptions!$B$16:$B$18,MATCH(C5900,Assumptions!$A$16:$A$18,0)))</f>
        <v>1</v>
      </c>
      <c r="G5900" s="42" t="n">
        <f aca="false">IF(A5900="","",WORKDAY(B5900,F5900))</f>
        <v>46300</v>
      </c>
    </row>
    <row r="5901" customFormat="false" ht="15" hidden="false" customHeight="false" outlineLevel="0" collapsed="false">
      <c r="A5901" s="37" t="n">
        <v>1005900</v>
      </c>
      <c r="B5901" s="38" t="n">
        <v>46298</v>
      </c>
      <c r="C5901" s="39" t="s">
        <v>70</v>
      </c>
      <c r="D5901" s="39" t="s">
        <v>39</v>
      </c>
      <c r="E5901" s="40" t="n">
        <v>0.9</v>
      </c>
      <c r="F5901" s="41" t="n">
        <f aca="false">IF(A5901="","",INDEX(Assumptions!$B$16:$B$18,MATCH(C5901,Assumptions!$A$16:$A$18,0)))</f>
        <v>5</v>
      </c>
      <c r="G5901" s="42" t="n">
        <f aca="false">IF(A5901="","",WORKDAY(B5901,F5901))</f>
        <v>46304</v>
      </c>
    </row>
    <row r="5902" customFormat="false" ht="15" hidden="false" customHeight="false" outlineLevel="0" collapsed="false">
      <c r="A5902" s="37" t="n">
        <v>1005901</v>
      </c>
      <c r="B5902" s="38" t="n">
        <v>46298</v>
      </c>
      <c r="C5902" s="39" t="s">
        <v>69</v>
      </c>
      <c r="D5902" s="39" t="s">
        <v>35</v>
      </c>
      <c r="E5902" s="40" t="n">
        <v>4.5</v>
      </c>
      <c r="F5902" s="41" t="n">
        <f aca="false">IF(A5902="","",INDEX(Assumptions!$B$16:$B$18,MATCH(C5902,Assumptions!$A$16:$A$18,0)))</f>
        <v>3</v>
      </c>
      <c r="G5902" s="42" t="n">
        <f aca="false">IF(A5902="","",WORKDAY(B5902,F5902))</f>
        <v>46302</v>
      </c>
    </row>
    <row r="5903" customFormat="false" ht="15" hidden="false" customHeight="false" outlineLevel="0" collapsed="false">
      <c r="A5903" s="37" t="n">
        <v>1005902</v>
      </c>
      <c r="B5903" s="38" t="n">
        <v>46298</v>
      </c>
      <c r="C5903" s="39" t="s">
        <v>68</v>
      </c>
      <c r="D5903" s="39" t="s">
        <v>37</v>
      </c>
      <c r="E5903" s="40" t="n">
        <v>2.7</v>
      </c>
      <c r="F5903" s="41" t="n">
        <f aca="false">IF(A5903="","",INDEX(Assumptions!$B$16:$B$18,MATCH(C5903,Assumptions!$A$16:$A$18,0)))</f>
        <v>1</v>
      </c>
      <c r="G5903" s="42" t="n">
        <f aca="false">IF(A5903="","",WORKDAY(B5903,F5903))</f>
        <v>46300</v>
      </c>
    </row>
    <row r="5904" customFormat="false" ht="15" hidden="false" customHeight="false" outlineLevel="0" collapsed="false">
      <c r="A5904" s="37" t="n">
        <v>1005903</v>
      </c>
      <c r="B5904" s="38" t="n">
        <v>46298</v>
      </c>
      <c r="C5904" s="39" t="s">
        <v>68</v>
      </c>
      <c r="D5904" s="39" t="s">
        <v>37</v>
      </c>
      <c r="E5904" s="40" t="n">
        <v>1.3</v>
      </c>
      <c r="F5904" s="41" t="n">
        <f aca="false">IF(A5904="","",INDEX(Assumptions!$B$16:$B$18,MATCH(C5904,Assumptions!$A$16:$A$18,0)))</f>
        <v>1</v>
      </c>
      <c r="G5904" s="42" t="n">
        <f aca="false">IF(A5904="","",WORKDAY(B5904,F5904))</f>
        <v>46300</v>
      </c>
    </row>
    <row r="5905" customFormat="false" ht="15" hidden="false" customHeight="false" outlineLevel="0" collapsed="false">
      <c r="A5905" s="37" t="n">
        <v>1005904</v>
      </c>
      <c r="B5905" s="38" t="n">
        <v>46298</v>
      </c>
      <c r="C5905" s="39" t="s">
        <v>69</v>
      </c>
      <c r="D5905" s="39" t="s">
        <v>31</v>
      </c>
      <c r="E5905" s="40" t="n">
        <v>1.5</v>
      </c>
      <c r="F5905" s="41" t="n">
        <f aca="false">IF(A5905="","",INDEX(Assumptions!$B$16:$B$18,MATCH(C5905,Assumptions!$A$16:$A$18,0)))</f>
        <v>3</v>
      </c>
      <c r="G5905" s="42" t="n">
        <f aca="false">IF(A5905="","",WORKDAY(B5905,F5905))</f>
        <v>46302</v>
      </c>
    </row>
    <row r="5906" customFormat="false" ht="15" hidden="false" customHeight="false" outlineLevel="0" collapsed="false">
      <c r="A5906" s="37" t="n">
        <v>1005905</v>
      </c>
      <c r="B5906" s="38" t="n">
        <v>46298</v>
      </c>
      <c r="C5906" s="39" t="s">
        <v>68</v>
      </c>
      <c r="D5906" s="39" t="s">
        <v>31</v>
      </c>
      <c r="E5906" s="40" t="n">
        <v>1.4</v>
      </c>
      <c r="F5906" s="41" t="n">
        <f aca="false">IF(A5906="","",INDEX(Assumptions!$B$16:$B$18,MATCH(C5906,Assumptions!$A$16:$A$18,0)))</f>
        <v>1</v>
      </c>
      <c r="G5906" s="42" t="n">
        <f aca="false">IF(A5906="","",WORKDAY(B5906,F5906))</f>
        <v>46300</v>
      </c>
    </row>
    <row r="5907" customFormat="false" ht="15" hidden="false" customHeight="false" outlineLevel="0" collapsed="false">
      <c r="A5907" s="37" t="n">
        <v>1005906</v>
      </c>
      <c r="B5907" s="38" t="n">
        <v>46298</v>
      </c>
      <c r="C5907" s="39" t="s">
        <v>68</v>
      </c>
      <c r="D5907" s="39" t="s">
        <v>37</v>
      </c>
      <c r="E5907" s="40" t="n">
        <v>3.1</v>
      </c>
      <c r="F5907" s="41" t="n">
        <f aca="false">IF(A5907="","",INDEX(Assumptions!$B$16:$B$18,MATCH(C5907,Assumptions!$A$16:$A$18,0)))</f>
        <v>1</v>
      </c>
      <c r="G5907" s="42" t="n">
        <f aca="false">IF(A5907="","",WORKDAY(B5907,F5907))</f>
        <v>46300</v>
      </c>
    </row>
    <row r="5908" customFormat="false" ht="15" hidden="false" customHeight="false" outlineLevel="0" collapsed="false">
      <c r="A5908" s="37" t="n">
        <v>1005907</v>
      </c>
      <c r="B5908" s="38" t="n">
        <v>46298</v>
      </c>
      <c r="C5908" s="39" t="s">
        <v>68</v>
      </c>
      <c r="D5908" s="39" t="s">
        <v>35</v>
      </c>
      <c r="E5908" s="40" t="n">
        <v>1.1</v>
      </c>
      <c r="F5908" s="41" t="n">
        <f aca="false">IF(A5908="","",INDEX(Assumptions!$B$16:$B$18,MATCH(C5908,Assumptions!$A$16:$A$18,0)))</f>
        <v>1</v>
      </c>
      <c r="G5908" s="42" t="n">
        <f aca="false">IF(A5908="","",WORKDAY(B5908,F5908))</f>
        <v>46300</v>
      </c>
    </row>
    <row r="5909" customFormat="false" ht="15" hidden="false" customHeight="false" outlineLevel="0" collapsed="false">
      <c r="A5909" s="37" t="n">
        <v>1005908</v>
      </c>
      <c r="B5909" s="38" t="n">
        <v>46298</v>
      </c>
      <c r="C5909" s="39" t="s">
        <v>69</v>
      </c>
      <c r="D5909" s="39" t="s">
        <v>39</v>
      </c>
      <c r="E5909" s="40" t="n">
        <v>2.7</v>
      </c>
      <c r="F5909" s="41" t="n">
        <f aca="false">IF(A5909="","",INDEX(Assumptions!$B$16:$B$18,MATCH(C5909,Assumptions!$A$16:$A$18,0)))</f>
        <v>3</v>
      </c>
      <c r="G5909" s="42" t="n">
        <f aca="false">IF(A5909="","",WORKDAY(B5909,F5909))</f>
        <v>46302</v>
      </c>
    </row>
    <row r="5910" customFormat="false" ht="15" hidden="false" customHeight="false" outlineLevel="0" collapsed="false">
      <c r="A5910" s="37" t="n">
        <v>1005909</v>
      </c>
      <c r="B5910" s="38" t="n">
        <v>46298</v>
      </c>
      <c r="C5910" s="39" t="s">
        <v>69</v>
      </c>
      <c r="D5910" s="39" t="s">
        <v>31</v>
      </c>
      <c r="E5910" s="40" t="n">
        <v>1.7</v>
      </c>
      <c r="F5910" s="41" t="n">
        <f aca="false">IF(A5910="","",INDEX(Assumptions!$B$16:$B$18,MATCH(C5910,Assumptions!$A$16:$A$18,0)))</f>
        <v>3</v>
      </c>
      <c r="G5910" s="42" t="n">
        <f aca="false">IF(A5910="","",WORKDAY(B5910,F5910))</f>
        <v>46302</v>
      </c>
    </row>
    <row r="5911" customFormat="false" ht="15" hidden="false" customHeight="false" outlineLevel="0" collapsed="false">
      <c r="A5911" s="37" t="n">
        <v>1005910</v>
      </c>
      <c r="B5911" s="38" t="n">
        <v>46298</v>
      </c>
      <c r="C5911" s="39" t="s">
        <v>69</v>
      </c>
      <c r="D5911" s="39" t="s">
        <v>39</v>
      </c>
      <c r="E5911" s="40" t="n">
        <v>1.3</v>
      </c>
      <c r="F5911" s="41" t="n">
        <f aca="false">IF(A5911="","",INDEX(Assumptions!$B$16:$B$18,MATCH(C5911,Assumptions!$A$16:$A$18,0)))</f>
        <v>3</v>
      </c>
      <c r="G5911" s="42" t="n">
        <f aca="false">IF(A5911="","",WORKDAY(B5911,F5911))</f>
        <v>46302</v>
      </c>
    </row>
    <row r="5912" customFormat="false" ht="15" hidden="false" customHeight="false" outlineLevel="0" collapsed="false">
      <c r="A5912" s="37" t="n">
        <v>1005911</v>
      </c>
      <c r="B5912" s="38" t="n">
        <v>46298</v>
      </c>
      <c r="C5912" s="39" t="s">
        <v>69</v>
      </c>
      <c r="D5912" s="39" t="s">
        <v>33</v>
      </c>
      <c r="E5912" s="40" t="n">
        <v>2</v>
      </c>
      <c r="F5912" s="41" t="n">
        <f aca="false">IF(A5912="","",INDEX(Assumptions!$B$16:$B$18,MATCH(C5912,Assumptions!$A$16:$A$18,0)))</f>
        <v>3</v>
      </c>
      <c r="G5912" s="42" t="n">
        <f aca="false">IF(A5912="","",WORKDAY(B5912,F5912))</f>
        <v>46302</v>
      </c>
    </row>
    <row r="5913" customFormat="false" ht="15" hidden="false" customHeight="false" outlineLevel="0" collapsed="false">
      <c r="A5913" s="37" t="n">
        <v>1005912</v>
      </c>
      <c r="B5913" s="38" t="n">
        <v>46298</v>
      </c>
      <c r="C5913" s="39" t="s">
        <v>69</v>
      </c>
      <c r="D5913" s="39" t="s">
        <v>37</v>
      </c>
      <c r="E5913" s="40" t="n">
        <v>8.7</v>
      </c>
      <c r="F5913" s="41" t="n">
        <f aca="false">IF(A5913="","",INDEX(Assumptions!$B$16:$B$18,MATCH(C5913,Assumptions!$A$16:$A$18,0)))</f>
        <v>3</v>
      </c>
      <c r="G5913" s="42" t="n">
        <f aca="false">IF(A5913="","",WORKDAY(B5913,F5913))</f>
        <v>46302</v>
      </c>
    </row>
    <row r="5914" customFormat="false" ht="15" hidden="false" customHeight="false" outlineLevel="0" collapsed="false">
      <c r="A5914" s="37" t="n">
        <v>1005913</v>
      </c>
      <c r="B5914" s="38" t="n">
        <v>46298</v>
      </c>
      <c r="C5914" s="39" t="s">
        <v>69</v>
      </c>
      <c r="D5914" s="39" t="s">
        <v>35</v>
      </c>
      <c r="E5914" s="40" t="n">
        <v>1.3</v>
      </c>
      <c r="F5914" s="41" t="n">
        <f aca="false">IF(A5914="","",INDEX(Assumptions!$B$16:$B$18,MATCH(C5914,Assumptions!$A$16:$A$18,0)))</f>
        <v>3</v>
      </c>
      <c r="G5914" s="42" t="n">
        <f aca="false">IF(A5914="","",WORKDAY(B5914,F5914))</f>
        <v>46302</v>
      </c>
    </row>
    <row r="5915" customFormat="false" ht="15" hidden="false" customHeight="false" outlineLevel="0" collapsed="false">
      <c r="A5915" s="37" t="n">
        <v>1005914</v>
      </c>
      <c r="B5915" s="38" t="n">
        <v>46298</v>
      </c>
      <c r="C5915" s="39" t="s">
        <v>69</v>
      </c>
      <c r="D5915" s="39" t="s">
        <v>39</v>
      </c>
      <c r="E5915" s="40" t="n">
        <v>3.9</v>
      </c>
      <c r="F5915" s="41" t="n">
        <f aca="false">IF(A5915="","",INDEX(Assumptions!$B$16:$B$18,MATCH(C5915,Assumptions!$A$16:$A$18,0)))</f>
        <v>3</v>
      </c>
      <c r="G5915" s="42" t="n">
        <f aca="false">IF(A5915="","",WORKDAY(B5915,F5915))</f>
        <v>46302</v>
      </c>
    </row>
    <row r="5916" customFormat="false" ht="15" hidden="false" customHeight="false" outlineLevel="0" collapsed="false">
      <c r="A5916" s="37" t="n">
        <v>1005915</v>
      </c>
      <c r="B5916" s="38" t="n">
        <v>46298</v>
      </c>
      <c r="C5916" s="39" t="s">
        <v>69</v>
      </c>
      <c r="D5916" s="39" t="s">
        <v>33</v>
      </c>
      <c r="E5916" s="40" t="n">
        <v>10.1</v>
      </c>
      <c r="F5916" s="41" t="n">
        <f aca="false">IF(A5916="","",INDEX(Assumptions!$B$16:$B$18,MATCH(C5916,Assumptions!$A$16:$A$18,0)))</f>
        <v>3</v>
      </c>
      <c r="G5916" s="42" t="n">
        <f aca="false">IF(A5916="","",WORKDAY(B5916,F5916))</f>
        <v>46302</v>
      </c>
    </row>
    <row r="5917" customFormat="false" ht="15" hidden="false" customHeight="false" outlineLevel="0" collapsed="false">
      <c r="A5917" s="37" t="n">
        <v>1005916</v>
      </c>
      <c r="B5917" s="38" t="n">
        <v>46298</v>
      </c>
      <c r="C5917" s="39" t="s">
        <v>69</v>
      </c>
      <c r="D5917" s="39" t="s">
        <v>31</v>
      </c>
      <c r="E5917" s="40" t="n">
        <v>1.6</v>
      </c>
      <c r="F5917" s="41" t="n">
        <f aca="false">IF(A5917="","",INDEX(Assumptions!$B$16:$B$18,MATCH(C5917,Assumptions!$A$16:$A$18,0)))</f>
        <v>3</v>
      </c>
      <c r="G5917" s="42" t="n">
        <f aca="false">IF(A5917="","",WORKDAY(B5917,F5917))</f>
        <v>46302</v>
      </c>
    </row>
    <row r="5918" customFormat="false" ht="15" hidden="false" customHeight="false" outlineLevel="0" collapsed="false">
      <c r="A5918" s="37" t="n">
        <v>1005917</v>
      </c>
      <c r="B5918" s="38" t="n">
        <v>46298</v>
      </c>
      <c r="C5918" s="39" t="s">
        <v>69</v>
      </c>
      <c r="D5918" s="39" t="s">
        <v>33</v>
      </c>
      <c r="E5918" s="40" t="n">
        <v>1.5</v>
      </c>
      <c r="F5918" s="41" t="n">
        <f aca="false">IF(A5918="","",INDEX(Assumptions!$B$16:$B$18,MATCH(C5918,Assumptions!$A$16:$A$18,0)))</f>
        <v>3</v>
      </c>
      <c r="G5918" s="42" t="n">
        <f aca="false">IF(A5918="","",WORKDAY(B5918,F5918))</f>
        <v>46302</v>
      </c>
    </row>
    <row r="5919" customFormat="false" ht="15" hidden="false" customHeight="false" outlineLevel="0" collapsed="false">
      <c r="A5919" s="37" t="n">
        <v>1005918</v>
      </c>
      <c r="B5919" s="38" t="n">
        <v>46298</v>
      </c>
      <c r="C5919" s="39" t="s">
        <v>69</v>
      </c>
      <c r="D5919" s="39" t="s">
        <v>35</v>
      </c>
      <c r="E5919" s="40" t="n">
        <v>0.6</v>
      </c>
      <c r="F5919" s="41" t="n">
        <f aca="false">IF(A5919="","",INDEX(Assumptions!$B$16:$B$18,MATCH(C5919,Assumptions!$A$16:$A$18,0)))</f>
        <v>3</v>
      </c>
      <c r="G5919" s="42" t="n">
        <f aca="false">IF(A5919="","",WORKDAY(B5919,F5919))</f>
        <v>46302</v>
      </c>
    </row>
    <row r="5920" customFormat="false" ht="15" hidden="false" customHeight="false" outlineLevel="0" collapsed="false">
      <c r="A5920" s="37" t="n">
        <v>1005919</v>
      </c>
      <c r="B5920" s="38" t="n">
        <v>46298</v>
      </c>
      <c r="C5920" s="39" t="s">
        <v>70</v>
      </c>
      <c r="D5920" s="39" t="s">
        <v>31</v>
      </c>
      <c r="E5920" s="40" t="n">
        <v>3.7</v>
      </c>
      <c r="F5920" s="41" t="n">
        <f aca="false">IF(A5920="","",INDEX(Assumptions!$B$16:$B$18,MATCH(C5920,Assumptions!$A$16:$A$18,0)))</f>
        <v>5</v>
      </c>
      <c r="G5920" s="42" t="n">
        <f aca="false">IF(A5920="","",WORKDAY(B5920,F5920))</f>
        <v>46304</v>
      </c>
    </row>
    <row r="5921" customFormat="false" ht="15" hidden="false" customHeight="false" outlineLevel="0" collapsed="false">
      <c r="A5921" s="37" t="n">
        <v>1005920</v>
      </c>
      <c r="B5921" s="38" t="n">
        <v>46298</v>
      </c>
      <c r="C5921" s="39" t="s">
        <v>69</v>
      </c>
      <c r="D5921" s="39" t="s">
        <v>39</v>
      </c>
      <c r="E5921" s="40" t="n">
        <v>0.9</v>
      </c>
      <c r="F5921" s="41" t="n">
        <f aca="false">IF(A5921="","",INDEX(Assumptions!$B$16:$B$18,MATCH(C5921,Assumptions!$A$16:$A$18,0)))</f>
        <v>3</v>
      </c>
      <c r="G5921" s="42" t="n">
        <f aca="false">IF(A5921="","",WORKDAY(B5921,F5921))</f>
        <v>46302</v>
      </c>
    </row>
    <row r="5922" customFormat="false" ht="15" hidden="false" customHeight="false" outlineLevel="0" collapsed="false">
      <c r="A5922" s="37" t="n">
        <v>1005921</v>
      </c>
      <c r="B5922" s="38" t="n">
        <v>46298</v>
      </c>
      <c r="C5922" s="39" t="s">
        <v>69</v>
      </c>
      <c r="D5922" s="39" t="s">
        <v>39</v>
      </c>
      <c r="E5922" s="40" t="n">
        <v>3.2</v>
      </c>
      <c r="F5922" s="41" t="n">
        <f aca="false">IF(A5922="","",INDEX(Assumptions!$B$16:$B$18,MATCH(C5922,Assumptions!$A$16:$A$18,0)))</f>
        <v>3</v>
      </c>
      <c r="G5922" s="42" t="n">
        <f aca="false">IF(A5922="","",WORKDAY(B5922,F5922))</f>
        <v>46302</v>
      </c>
    </row>
    <row r="5923" customFormat="false" ht="15" hidden="false" customHeight="false" outlineLevel="0" collapsed="false">
      <c r="A5923" s="37" t="n">
        <v>1005922</v>
      </c>
      <c r="B5923" s="38" t="n">
        <v>46298</v>
      </c>
      <c r="C5923" s="39" t="s">
        <v>69</v>
      </c>
      <c r="D5923" s="39" t="s">
        <v>39</v>
      </c>
      <c r="E5923" s="40" t="n">
        <v>1.5</v>
      </c>
      <c r="F5923" s="41" t="n">
        <f aca="false">IF(A5923="","",INDEX(Assumptions!$B$16:$B$18,MATCH(C5923,Assumptions!$A$16:$A$18,0)))</f>
        <v>3</v>
      </c>
      <c r="G5923" s="42" t="n">
        <f aca="false">IF(A5923="","",WORKDAY(B5923,F5923))</f>
        <v>46302</v>
      </c>
    </row>
    <row r="5924" customFormat="false" ht="15" hidden="false" customHeight="false" outlineLevel="0" collapsed="false">
      <c r="A5924" s="37" t="n">
        <v>1005923</v>
      </c>
      <c r="B5924" s="38" t="n">
        <v>46298</v>
      </c>
      <c r="C5924" s="39" t="s">
        <v>70</v>
      </c>
      <c r="D5924" s="39" t="s">
        <v>39</v>
      </c>
      <c r="E5924" s="40" t="n">
        <v>2.3</v>
      </c>
      <c r="F5924" s="41" t="n">
        <f aca="false">IF(A5924="","",INDEX(Assumptions!$B$16:$B$18,MATCH(C5924,Assumptions!$A$16:$A$18,0)))</f>
        <v>5</v>
      </c>
      <c r="G5924" s="42" t="n">
        <f aca="false">IF(A5924="","",WORKDAY(B5924,F5924))</f>
        <v>46304</v>
      </c>
    </row>
    <row r="5925" customFormat="false" ht="15" hidden="false" customHeight="false" outlineLevel="0" collapsed="false">
      <c r="A5925" s="37" t="n">
        <v>1005924</v>
      </c>
      <c r="B5925" s="38" t="n">
        <v>46298</v>
      </c>
      <c r="C5925" s="39" t="s">
        <v>70</v>
      </c>
      <c r="D5925" s="39" t="s">
        <v>33</v>
      </c>
      <c r="E5925" s="40" t="n">
        <v>1.7</v>
      </c>
      <c r="F5925" s="41" t="n">
        <f aca="false">IF(A5925="","",INDEX(Assumptions!$B$16:$B$18,MATCH(C5925,Assumptions!$A$16:$A$18,0)))</f>
        <v>5</v>
      </c>
      <c r="G5925" s="42" t="n">
        <f aca="false">IF(A5925="","",WORKDAY(B5925,F5925))</f>
        <v>46304</v>
      </c>
    </row>
    <row r="5926" customFormat="false" ht="15" hidden="false" customHeight="false" outlineLevel="0" collapsed="false">
      <c r="A5926" s="37" t="n">
        <v>1005925</v>
      </c>
      <c r="B5926" s="38" t="n">
        <v>46298</v>
      </c>
      <c r="C5926" s="39" t="s">
        <v>69</v>
      </c>
      <c r="D5926" s="39" t="s">
        <v>39</v>
      </c>
      <c r="E5926" s="40" t="n">
        <v>5.3</v>
      </c>
      <c r="F5926" s="41" t="n">
        <f aca="false">IF(A5926="","",INDEX(Assumptions!$B$16:$B$18,MATCH(C5926,Assumptions!$A$16:$A$18,0)))</f>
        <v>3</v>
      </c>
      <c r="G5926" s="42" t="n">
        <f aca="false">IF(A5926="","",WORKDAY(B5926,F5926))</f>
        <v>46302</v>
      </c>
    </row>
    <row r="5927" customFormat="false" ht="15" hidden="false" customHeight="false" outlineLevel="0" collapsed="false">
      <c r="A5927" s="37" t="n">
        <v>1005926</v>
      </c>
      <c r="B5927" s="38" t="n">
        <v>46298</v>
      </c>
      <c r="C5927" s="39" t="s">
        <v>68</v>
      </c>
      <c r="D5927" s="39" t="s">
        <v>35</v>
      </c>
      <c r="E5927" s="40" t="n">
        <v>1</v>
      </c>
      <c r="F5927" s="41" t="n">
        <f aca="false">IF(A5927="","",INDEX(Assumptions!$B$16:$B$18,MATCH(C5927,Assumptions!$A$16:$A$18,0)))</f>
        <v>1</v>
      </c>
      <c r="G5927" s="42" t="n">
        <f aca="false">IF(A5927="","",WORKDAY(B5927,F5927))</f>
        <v>46300</v>
      </c>
    </row>
    <row r="5928" customFormat="false" ht="15" hidden="false" customHeight="false" outlineLevel="0" collapsed="false">
      <c r="A5928" s="37" t="n">
        <v>1005927</v>
      </c>
      <c r="B5928" s="38" t="n">
        <v>46298</v>
      </c>
      <c r="C5928" s="39" t="s">
        <v>69</v>
      </c>
      <c r="D5928" s="39" t="s">
        <v>31</v>
      </c>
      <c r="E5928" s="40" t="n">
        <v>2.3</v>
      </c>
      <c r="F5928" s="41" t="n">
        <f aca="false">IF(A5928="","",INDEX(Assumptions!$B$16:$B$18,MATCH(C5928,Assumptions!$A$16:$A$18,0)))</f>
        <v>3</v>
      </c>
      <c r="G5928" s="42" t="n">
        <f aca="false">IF(A5928="","",WORKDAY(B5928,F5928))</f>
        <v>46302</v>
      </c>
    </row>
    <row r="5929" customFormat="false" ht="15" hidden="false" customHeight="false" outlineLevel="0" collapsed="false">
      <c r="A5929" s="37" t="n">
        <v>1005928</v>
      </c>
      <c r="B5929" s="38" t="n">
        <v>46298</v>
      </c>
      <c r="C5929" s="39" t="s">
        <v>70</v>
      </c>
      <c r="D5929" s="39" t="s">
        <v>33</v>
      </c>
      <c r="E5929" s="40" t="n">
        <v>1.9</v>
      </c>
      <c r="F5929" s="41" t="n">
        <f aca="false">IF(A5929="","",INDEX(Assumptions!$B$16:$B$18,MATCH(C5929,Assumptions!$A$16:$A$18,0)))</f>
        <v>5</v>
      </c>
      <c r="G5929" s="42" t="n">
        <f aca="false">IF(A5929="","",WORKDAY(B5929,F5929))</f>
        <v>46304</v>
      </c>
    </row>
    <row r="5930" customFormat="false" ht="15" hidden="false" customHeight="false" outlineLevel="0" collapsed="false">
      <c r="A5930" s="37" t="n">
        <v>1005929</v>
      </c>
      <c r="B5930" s="38" t="n">
        <v>46298</v>
      </c>
      <c r="C5930" s="39" t="s">
        <v>68</v>
      </c>
      <c r="D5930" s="39" t="s">
        <v>31</v>
      </c>
      <c r="E5930" s="40" t="n">
        <v>0.6</v>
      </c>
      <c r="F5930" s="41" t="n">
        <f aca="false">IF(A5930="","",INDEX(Assumptions!$B$16:$B$18,MATCH(C5930,Assumptions!$A$16:$A$18,0)))</f>
        <v>1</v>
      </c>
      <c r="G5930" s="42" t="n">
        <f aca="false">IF(A5930="","",WORKDAY(B5930,F5930))</f>
        <v>46300</v>
      </c>
    </row>
    <row r="5931" customFormat="false" ht="15" hidden="false" customHeight="false" outlineLevel="0" collapsed="false">
      <c r="A5931" s="37" t="n">
        <v>1005930</v>
      </c>
      <c r="B5931" s="38" t="n">
        <v>46298</v>
      </c>
      <c r="C5931" s="39" t="s">
        <v>68</v>
      </c>
      <c r="D5931" s="39" t="s">
        <v>31</v>
      </c>
      <c r="E5931" s="40" t="n">
        <v>1</v>
      </c>
      <c r="F5931" s="41" t="n">
        <f aca="false">IF(A5931="","",INDEX(Assumptions!$B$16:$B$18,MATCH(C5931,Assumptions!$A$16:$A$18,0)))</f>
        <v>1</v>
      </c>
      <c r="G5931" s="42" t="n">
        <f aca="false">IF(A5931="","",WORKDAY(B5931,F5931))</f>
        <v>46300</v>
      </c>
    </row>
    <row r="5932" customFormat="false" ht="15" hidden="false" customHeight="false" outlineLevel="0" collapsed="false">
      <c r="A5932" s="37" t="n">
        <v>1005931</v>
      </c>
      <c r="B5932" s="38" t="n">
        <v>46298</v>
      </c>
      <c r="C5932" s="39" t="s">
        <v>69</v>
      </c>
      <c r="D5932" s="39" t="s">
        <v>35</v>
      </c>
      <c r="E5932" s="40" t="n">
        <v>3.6</v>
      </c>
      <c r="F5932" s="41" t="n">
        <f aca="false">IF(A5932="","",INDEX(Assumptions!$B$16:$B$18,MATCH(C5932,Assumptions!$A$16:$A$18,0)))</f>
        <v>3</v>
      </c>
      <c r="G5932" s="42" t="n">
        <f aca="false">IF(A5932="","",WORKDAY(B5932,F5932))</f>
        <v>46302</v>
      </c>
    </row>
    <row r="5933" customFormat="false" ht="15" hidden="false" customHeight="false" outlineLevel="0" collapsed="false">
      <c r="A5933" s="37" t="n">
        <v>1005932</v>
      </c>
      <c r="B5933" s="38" t="n">
        <v>46298</v>
      </c>
      <c r="C5933" s="39" t="s">
        <v>68</v>
      </c>
      <c r="D5933" s="39" t="s">
        <v>37</v>
      </c>
      <c r="E5933" s="40" t="n">
        <v>2.7</v>
      </c>
      <c r="F5933" s="41" t="n">
        <f aca="false">IF(A5933="","",INDEX(Assumptions!$B$16:$B$18,MATCH(C5933,Assumptions!$A$16:$A$18,0)))</f>
        <v>1</v>
      </c>
      <c r="G5933" s="42" t="n">
        <f aca="false">IF(A5933="","",WORKDAY(B5933,F5933))</f>
        <v>46300</v>
      </c>
    </row>
    <row r="5934" customFormat="false" ht="15" hidden="false" customHeight="false" outlineLevel="0" collapsed="false">
      <c r="A5934" s="37" t="n">
        <v>1005933</v>
      </c>
      <c r="B5934" s="38" t="n">
        <v>46298</v>
      </c>
      <c r="C5934" s="39" t="s">
        <v>69</v>
      </c>
      <c r="D5934" s="39" t="s">
        <v>33</v>
      </c>
      <c r="E5934" s="40" t="n">
        <v>6.6</v>
      </c>
      <c r="F5934" s="41" t="n">
        <f aca="false">IF(A5934="","",INDEX(Assumptions!$B$16:$B$18,MATCH(C5934,Assumptions!$A$16:$A$18,0)))</f>
        <v>3</v>
      </c>
      <c r="G5934" s="42" t="n">
        <f aca="false">IF(A5934="","",WORKDAY(B5934,F5934))</f>
        <v>46302</v>
      </c>
    </row>
    <row r="5935" customFormat="false" ht="15" hidden="false" customHeight="false" outlineLevel="0" collapsed="false">
      <c r="A5935" s="37" t="n">
        <v>1005934</v>
      </c>
      <c r="B5935" s="38" t="n">
        <v>46298</v>
      </c>
      <c r="C5935" s="39" t="s">
        <v>69</v>
      </c>
      <c r="D5935" s="39" t="s">
        <v>31</v>
      </c>
      <c r="E5935" s="40" t="n">
        <v>1.7</v>
      </c>
      <c r="F5935" s="41" t="n">
        <f aca="false">IF(A5935="","",INDEX(Assumptions!$B$16:$B$18,MATCH(C5935,Assumptions!$A$16:$A$18,0)))</f>
        <v>3</v>
      </c>
      <c r="G5935" s="42" t="n">
        <f aca="false">IF(A5935="","",WORKDAY(B5935,F5935))</f>
        <v>46302</v>
      </c>
    </row>
    <row r="5936" customFormat="false" ht="15" hidden="false" customHeight="false" outlineLevel="0" collapsed="false">
      <c r="A5936" s="37" t="n">
        <v>1005935</v>
      </c>
      <c r="B5936" s="38" t="n">
        <v>46298</v>
      </c>
      <c r="C5936" s="39" t="s">
        <v>68</v>
      </c>
      <c r="D5936" s="39" t="s">
        <v>35</v>
      </c>
      <c r="E5936" s="40" t="n">
        <v>3.4</v>
      </c>
      <c r="F5936" s="41" t="n">
        <f aca="false">IF(A5936="","",INDEX(Assumptions!$B$16:$B$18,MATCH(C5936,Assumptions!$A$16:$A$18,0)))</f>
        <v>1</v>
      </c>
      <c r="G5936" s="42" t="n">
        <f aca="false">IF(A5936="","",WORKDAY(B5936,F5936))</f>
        <v>46300</v>
      </c>
    </row>
    <row r="5937" customFormat="false" ht="15" hidden="false" customHeight="false" outlineLevel="0" collapsed="false">
      <c r="A5937" s="37" t="n">
        <v>1005936</v>
      </c>
      <c r="B5937" s="38" t="n">
        <v>46298</v>
      </c>
      <c r="C5937" s="39" t="s">
        <v>69</v>
      </c>
      <c r="D5937" s="39" t="s">
        <v>39</v>
      </c>
      <c r="E5937" s="40" t="n">
        <v>0.7</v>
      </c>
      <c r="F5937" s="41" t="n">
        <f aca="false">IF(A5937="","",INDEX(Assumptions!$B$16:$B$18,MATCH(C5937,Assumptions!$A$16:$A$18,0)))</f>
        <v>3</v>
      </c>
      <c r="G5937" s="42" t="n">
        <f aca="false">IF(A5937="","",WORKDAY(B5937,F5937))</f>
        <v>46302</v>
      </c>
    </row>
    <row r="5938" customFormat="false" ht="15" hidden="false" customHeight="false" outlineLevel="0" collapsed="false">
      <c r="A5938" s="37" t="n">
        <v>1005937</v>
      </c>
      <c r="B5938" s="38" t="n">
        <v>46298</v>
      </c>
      <c r="C5938" s="39" t="s">
        <v>68</v>
      </c>
      <c r="D5938" s="39" t="s">
        <v>31</v>
      </c>
      <c r="E5938" s="40" t="n">
        <v>2.2</v>
      </c>
      <c r="F5938" s="41" t="n">
        <f aca="false">IF(A5938="","",INDEX(Assumptions!$B$16:$B$18,MATCH(C5938,Assumptions!$A$16:$A$18,0)))</f>
        <v>1</v>
      </c>
      <c r="G5938" s="42" t="n">
        <f aca="false">IF(A5938="","",WORKDAY(B5938,F5938))</f>
        <v>46300</v>
      </c>
    </row>
    <row r="5939" customFormat="false" ht="15" hidden="false" customHeight="false" outlineLevel="0" collapsed="false">
      <c r="A5939" s="37" t="n">
        <v>1005938</v>
      </c>
      <c r="B5939" s="38" t="n">
        <v>46298</v>
      </c>
      <c r="C5939" s="39" t="s">
        <v>69</v>
      </c>
      <c r="D5939" s="39" t="s">
        <v>33</v>
      </c>
      <c r="E5939" s="40" t="n">
        <v>1.2</v>
      </c>
      <c r="F5939" s="41" t="n">
        <f aca="false">IF(A5939="","",INDEX(Assumptions!$B$16:$B$18,MATCH(C5939,Assumptions!$A$16:$A$18,0)))</f>
        <v>3</v>
      </c>
      <c r="G5939" s="42" t="n">
        <f aca="false">IF(A5939="","",WORKDAY(B5939,F5939))</f>
        <v>46302</v>
      </c>
    </row>
    <row r="5940" customFormat="false" ht="15" hidden="false" customHeight="false" outlineLevel="0" collapsed="false">
      <c r="A5940" s="37" t="n">
        <v>1005939</v>
      </c>
      <c r="B5940" s="38" t="n">
        <v>46298</v>
      </c>
      <c r="C5940" s="39" t="s">
        <v>69</v>
      </c>
      <c r="D5940" s="39" t="s">
        <v>33</v>
      </c>
      <c r="E5940" s="40" t="n">
        <v>5.3</v>
      </c>
      <c r="F5940" s="41" t="n">
        <f aca="false">IF(A5940="","",INDEX(Assumptions!$B$16:$B$18,MATCH(C5940,Assumptions!$A$16:$A$18,0)))</f>
        <v>3</v>
      </c>
      <c r="G5940" s="42" t="n">
        <f aca="false">IF(A5940="","",WORKDAY(B5940,F5940))</f>
        <v>46302</v>
      </c>
    </row>
    <row r="5941" customFormat="false" ht="15" hidden="false" customHeight="false" outlineLevel="0" collapsed="false">
      <c r="A5941" s="37" t="n">
        <v>1005940</v>
      </c>
      <c r="B5941" s="38" t="n">
        <v>46298</v>
      </c>
      <c r="C5941" s="39" t="s">
        <v>69</v>
      </c>
      <c r="D5941" s="39" t="s">
        <v>33</v>
      </c>
      <c r="E5941" s="40" t="n">
        <v>1.4</v>
      </c>
      <c r="F5941" s="41" t="n">
        <f aca="false">IF(A5941="","",INDEX(Assumptions!$B$16:$B$18,MATCH(C5941,Assumptions!$A$16:$A$18,0)))</f>
        <v>3</v>
      </c>
      <c r="G5941" s="42" t="n">
        <f aca="false">IF(A5941="","",WORKDAY(B5941,F5941))</f>
        <v>46302</v>
      </c>
    </row>
    <row r="5942" customFormat="false" ht="15" hidden="false" customHeight="false" outlineLevel="0" collapsed="false">
      <c r="A5942" s="37" t="n">
        <v>1005941</v>
      </c>
      <c r="B5942" s="38" t="n">
        <v>46298</v>
      </c>
      <c r="C5942" s="39" t="s">
        <v>69</v>
      </c>
      <c r="D5942" s="39" t="s">
        <v>31</v>
      </c>
      <c r="E5942" s="40" t="n">
        <v>6.5</v>
      </c>
      <c r="F5942" s="41" t="n">
        <f aca="false">IF(A5942="","",INDEX(Assumptions!$B$16:$B$18,MATCH(C5942,Assumptions!$A$16:$A$18,0)))</f>
        <v>3</v>
      </c>
      <c r="G5942" s="42" t="n">
        <f aca="false">IF(A5942="","",WORKDAY(B5942,F5942))</f>
        <v>46302</v>
      </c>
    </row>
    <row r="5943" customFormat="false" ht="15" hidden="false" customHeight="false" outlineLevel="0" collapsed="false">
      <c r="A5943" s="37" t="n">
        <v>1005942</v>
      </c>
      <c r="B5943" s="38" t="n">
        <v>46298</v>
      </c>
      <c r="C5943" s="39" t="s">
        <v>69</v>
      </c>
      <c r="D5943" s="39" t="s">
        <v>39</v>
      </c>
      <c r="E5943" s="40" t="n">
        <v>1.3</v>
      </c>
      <c r="F5943" s="41" t="n">
        <f aca="false">IF(A5943="","",INDEX(Assumptions!$B$16:$B$18,MATCH(C5943,Assumptions!$A$16:$A$18,0)))</f>
        <v>3</v>
      </c>
      <c r="G5943" s="42" t="n">
        <f aca="false">IF(A5943="","",WORKDAY(B5943,F5943))</f>
        <v>46302</v>
      </c>
    </row>
    <row r="5944" customFormat="false" ht="15" hidden="false" customHeight="false" outlineLevel="0" collapsed="false">
      <c r="A5944" s="37" t="n">
        <v>1005943</v>
      </c>
      <c r="B5944" s="38" t="n">
        <v>46298</v>
      </c>
      <c r="C5944" s="39" t="s">
        <v>69</v>
      </c>
      <c r="D5944" s="39" t="s">
        <v>39</v>
      </c>
      <c r="E5944" s="40" t="n">
        <v>3.1</v>
      </c>
      <c r="F5944" s="41" t="n">
        <f aca="false">IF(A5944="","",INDEX(Assumptions!$B$16:$B$18,MATCH(C5944,Assumptions!$A$16:$A$18,0)))</f>
        <v>3</v>
      </c>
      <c r="G5944" s="42" t="n">
        <f aca="false">IF(A5944="","",WORKDAY(B5944,F5944))</f>
        <v>46302</v>
      </c>
    </row>
    <row r="5945" customFormat="false" ht="15" hidden="false" customHeight="false" outlineLevel="0" collapsed="false">
      <c r="A5945" s="37" t="n">
        <v>1005944</v>
      </c>
      <c r="B5945" s="38" t="n">
        <v>46298</v>
      </c>
      <c r="C5945" s="39" t="s">
        <v>69</v>
      </c>
      <c r="D5945" s="39" t="s">
        <v>35</v>
      </c>
      <c r="E5945" s="40" t="n">
        <v>2.7</v>
      </c>
      <c r="F5945" s="41" t="n">
        <f aca="false">IF(A5945="","",INDEX(Assumptions!$B$16:$B$18,MATCH(C5945,Assumptions!$A$16:$A$18,0)))</f>
        <v>3</v>
      </c>
      <c r="G5945" s="42" t="n">
        <f aca="false">IF(A5945="","",WORKDAY(B5945,F5945))</f>
        <v>46302</v>
      </c>
    </row>
    <row r="5946" customFormat="false" ht="15" hidden="false" customHeight="false" outlineLevel="0" collapsed="false">
      <c r="A5946" s="37" t="n">
        <v>1005945</v>
      </c>
      <c r="B5946" s="38" t="n">
        <v>46298</v>
      </c>
      <c r="C5946" s="39" t="s">
        <v>69</v>
      </c>
      <c r="D5946" s="39" t="s">
        <v>33</v>
      </c>
      <c r="E5946" s="40" t="n">
        <v>2.8</v>
      </c>
      <c r="F5946" s="41" t="n">
        <f aca="false">IF(A5946="","",INDEX(Assumptions!$B$16:$B$18,MATCH(C5946,Assumptions!$A$16:$A$18,0)))</f>
        <v>3</v>
      </c>
      <c r="G5946" s="42" t="n">
        <f aca="false">IF(A5946="","",WORKDAY(B5946,F5946))</f>
        <v>46302</v>
      </c>
    </row>
    <row r="5947" customFormat="false" ht="15" hidden="false" customHeight="false" outlineLevel="0" collapsed="false">
      <c r="A5947" s="37" t="n">
        <v>1005946</v>
      </c>
      <c r="B5947" s="38" t="n">
        <v>46298</v>
      </c>
      <c r="C5947" s="39" t="s">
        <v>69</v>
      </c>
      <c r="D5947" s="39" t="s">
        <v>33</v>
      </c>
      <c r="E5947" s="40" t="n">
        <v>2.6</v>
      </c>
      <c r="F5947" s="41" t="n">
        <f aca="false">IF(A5947="","",INDEX(Assumptions!$B$16:$B$18,MATCH(C5947,Assumptions!$A$16:$A$18,0)))</f>
        <v>3</v>
      </c>
      <c r="G5947" s="42" t="n">
        <f aca="false">IF(A5947="","",WORKDAY(B5947,F5947))</f>
        <v>46302</v>
      </c>
    </row>
    <row r="5948" customFormat="false" ht="15" hidden="false" customHeight="false" outlineLevel="0" collapsed="false">
      <c r="A5948" s="37" t="n">
        <v>1005947</v>
      </c>
      <c r="B5948" s="38" t="n">
        <v>46298</v>
      </c>
      <c r="C5948" s="39" t="s">
        <v>69</v>
      </c>
      <c r="D5948" s="39" t="s">
        <v>35</v>
      </c>
      <c r="E5948" s="40" t="n">
        <v>0.8</v>
      </c>
      <c r="F5948" s="41" t="n">
        <f aca="false">IF(A5948="","",INDEX(Assumptions!$B$16:$B$18,MATCH(C5948,Assumptions!$A$16:$A$18,0)))</f>
        <v>3</v>
      </c>
      <c r="G5948" s="42" t="n">
        <f aca="false">IF(A5948="","",WORKDAY(B5948,F5948))</f>
        <v>46302</v>
      </c>
    </row>
    <row r="5949" customFormat="false" ht="15" hidden="false" customHeight="false" outlineLevel="0" collapsed="false">
      <c r="A5949" s="37" t="n">
        <v>1005948</v>
      </c>
      <c r="B5949" s="38" t="n">
        <v>46298</v>
      </c>
      <c r="C5949" s="39" t="s">
        <v>69</v>
      </c>
      <c r="D5949" s="39" t="s">
        <v>35</v>
      </c>
      <c r="E5949" s="40" t="n">
        <v>1.3</v>
      </c>
      <c r="F5949" s="41" t="n">
        <f aca="false">IF(A5949="","",INDEX(Assumptions!$B$16:$B$18,MATCH(C5949,Assumptions!$A$16:$A$18,0)))</f>
        <v>3</v>
      </c>
      <c r="G5949" s="42" t="n">
        <f aca="false">IF(A5949="","",WORKDAY(B5949,F5949))</f>
        <v>46302</v>
      </c>
    </row>
    <row r="5950" customFormat="false" ht="15" hidden="false" customHeight="false" outlineLevel="0" collapsed="false">
      <c r="A5950" s="37" t="n">
        <v>1005949</v>
      </c>
      <c r="B5950" s="38" t="n">
        <v>46298</v>
      </c>
      <c r="C5950" s="39" t="s">
        <v>69</v>
      </c>
      <c r="D5950" s="39" t="s">
        <v>31</v>
      </c>
      <c r="E5950" s="40" t="n">
        <v>2.4</v>
      </c>
      <c r="F5950" s="41" t="n">
        <f aca="false">IF(A5950="","",INDEX(Assumptions!$B$16:$B$18,MATCH(C5950,Assumptions!$A$16:$A$18,0)))</f>
        <v>3</v>
      </c>
      <c r="G5950" s="42" t="n">
        <f aca="false">IF(A5950="","",WORKDAY(B5950,F5950))</f>
        <v>46302</v>
      </c>
    </row>
    <row r="5951" customFormat="false" ht="15" hidden="false" customHeight="false" outlineLevel="0" collapsed="false">
      <c r="A5951" s="37" t="n">
        <v>1005950</v>
      </c>
      <c r="B5951" s="38" t="n">
        <v>46298</v>
      </c>
      <c r="C5951" s="39" t="s">
        <v>68</v>
      </c>
      <c r="D5951" s="39" t="s">
        <v>33</v>
      </c>
      <c r="E5951" s="40" t="n">
        <v>2.9</v>
      </c>
      <c r="F5951" s="41" t="n">
        <f aca="false">IF(A5951="","",INDEX(Assumptions!$B$16:$B$18,MATCH(C5951,Assumptions!$A$16:$A$18,0)))</f>
        <v>1</v>
      </c>
      <c r="G5951" s="42" t="n">
        <f aca="false">IF(A5951="","",WORKDAY(B5951,F5951))</f>
        <v>46300</v>
      </c>
    </row>
    <row r="5952" customFormat="false" ht="15" hidden="false" customHeight="false" outlineLevel="0" collapsed="false">
      <c r="A5952" s="37" t="n">
        <v>1005951</v>
      </c>
      <c r="B5952" s="38" t="n">
        <v>46298</v>
      </c>
      <c r="C5952" s="39" t="s">
        <v>69</v>
      </c>
      <c r="D5952" s="39" t="s">
        <v>37</v>
      </c>
      <c r="E5952" s="40" t="n">
        <v>3.6</v>
      </c>
      <c r="F5952" s="41" t="n">
        <f aca="false">IF(A5952="","",INDEX(Assumptions!$B$16:$B$18,MATCH(C5952,Assumptions!$A$16:$A$18,0)))</f>
        <v>3</v>
      </c>
      <c r="G5952" s="42" t="n">
        <f aca="false">IF(A5952="","",WORKDAY(B5952,F5952))</f>
        <v>46302</v>
      </c>
    </row>
    <row r="5953" customFormat="false" ht="15" hidden="false" customHeight="false" outlineLevel="0" collapsed="false">
      <c r="A5953" s="37" t="n">
        <v>1005952</v>
      </c>
      <c r="B5953" s="38" t="n">
        <v>46298</v>
      </c>
      <c r="C5953" s="39" t="s">
        <v>69</v>
      </c>
      <c r="D5953" s="39" t="s">
        <v>33</v>
      </c>
      <c r="E5953" s="40" t="n">
        <v>0.5</v>
      </c>
      <c r="F5953" s="41" t="n">
        <f aca="false">IF(A5953="","",INDEX(Assumptions!$B$16:$B$18,MATCH(C5953,Assumptions!$A$16:$A$18,0)))</f>
        <v>3</v>
      </c>
      <c r="G5953" s="42" t="n">
        <f aca="false">IF(A5953="","",WORKDAY(B5953,F5953))</f>
        <v>46302</v>
      </c>
    </row>
    <row r="5954" customFormat="false" ht="15" hidden="false" customHeight="false" outlineLevel="0" collapsed="false">
      <c r="A5954" s="37" t="n">
        <v>1005953</v>
      </c>
      <c r="B5954" s="38" t="n">
        <v>46298</v>
      </c>
      <c r="C5954" s="39" t="s">
        <v>69</v>
      </c>
      <c r="D5954" s="39" t="s">
        <v>33</v>
      </c>
      <c r="E5954" s="40" t="n">
        <v>2.4</v>
      </c>
      <c r="F5954" s="41" t="n">
        <f aca="false">IF(A5954="","",INDEX(Assumptions!$B$16:$B$18,MATCH(C5954,Assumptions!$A$16:$A$18,0)))</f>
        <v>3</v>
      </c>
      <c r="G5954" s="42" t="n">
        <f aca="false">IF(A5954="","",WORKDAY(B5954,F5954))</f>
        <v>46302</v>
      </c>
    </row>
    <row r="5955" customFormat="false" ht="15" hidden="false" customHeight="false" outlineLevel="0" collapsed="false">
      <c r="A5955" s="37" t="n">
        <v>1005954</v>
      </c>
      <c r="B5955" s="38" t="n">
        <v>46298</v>
      </c>
      <c r="C5955" s="39" t="s">
        <v>69</v>
      </c>
      <c r="D5955" s="39" t="s">
        <v>35</v>
      </c>
      <c r="E5955" s="40" t="n">
        <v>0.5</v>
      </c>
      <c r="F5955" s="41" t="n">
        <f aca="false">IF(A5955="","",INDEX(Assumptions!$B$16:$B$18,MATCH(C5955,Assumptions!$A$16:$A$18,0)))</f>
        <v>3</v>
      </c>
      <c r="G5955" s="42" t="n">
        <f aca="false">IF(A5955="","",WORKDAY(B5955,F5955))</f>
        <v>46302</v>
      </c>
    </row>
    <row r="5956" customFormat="false" ht="15" hidden="false" customHeight="false" outlineLevel="0" collapsed="false">
      <c r="A5956" s="37" t="n">
        <v>1005955</v>
      </c>
      <c r="B5956" s="38" t="n">
        <v>46298</v>
      </c>
      <c r="C5956" s="39" t="s">
        <v>69</v>
      </c>
      <c r="D5956" s="39" t="s">
        <v>33</v>
      </c>
      <c r="E5956" s="40" t="n">
        <v>0.9</v>
      </c>
      <c r="F5956" s="41" t="n">
        <f aca="false">IF(A5956="","",INDEX(Assumptions!$B$16:$B$18,MATCH(C5956,Assumptions!$A$16:$A$18,0)))</f>
        <v>3</v>
      </c>
      <c r="G5956" s="42" t="n">
        <f aca="false">IF(A5956="","",WORKDAY(B5956,F5956))</f>
        <v>46302</v>
      </c>
    </row>
    <row r="5957" customFormat="false" ht="15" hidden="false" customHeight="false" outlineLevel="0" collapsed="false">
      <c r="A5957" s="37" t="n">
        <v>1005956</v>
      </c>
      <c r="B5957" s="38" t="n">
        <v>46298</v>
      </c>
      <c r="C5957" s="39" t="s">
        <v>69</v>
      </c>
      <c r="D5957" s="39" t="s">
        <v>39</v>
      </c>
      <c r="E5957" s="40" t="n">
        <v>4.9</v>
      </c>
      <c r="F5957" s="41" t="n">
        <f aca="false">IF(A5957="","",INDEX(Assumptions!$B$16:$B$18,MATCH(C5957,Assumptions!$A$16:$A$18,0)))</f>
        <v>3</v>
      </c>
      <c r="G5957" s="42" t="n">
        <f aca="false">IF(A5957="","",WORKDAY(B5957,F5957))</f>
        <v>46302</v>
      </c>
    </row>
    <row r="5958" customFormat="false" ht="15" hidden="false" customHeight="false" outlineLevel="0" collapsed="false">
      <c r="A5958" s="37" t="n">
        <v>1005957</v>
      </c>
      <c r="B5958" s="38" t="n">
        <v>46298</v>
      </c>
      <c r="C5958" s="39" t="s">
        <v>69</v>
      </c>
      <c r="D5958" s="39" t="s">
        <v>37</v>
      </c>
      <c r="E5958" s="40" t="n">
        <v>2.6</v>
      </c>
      <c r="F5958" s="41" t="n">
        <f aca="false">IF(A5958="","",INDEX(Assumptions!$B$16:$B$18,MATCH(C5958,Assumptions!$A$16:$A$18,0)))</f>
        <v>3</v>
      </c>
      <c r="G5958" s="42" t="n">
        <f aca="false">IF(A5958="","",WORKDAY(B5958,F5958))</f>
        <v>46302</v>
      </c>
    </row>
    <row r="5959" customFormat="false" ht="15" hidden="false" customHeight="false" outlineLevel="0" collapsed="false">
      <c r="A5959" s="37" t="n">
        <v>1005958</v>
      </c>
      <c r="B5959" s="38" t="n">
        <v>46298</v>
      </c>
      <c r="C5959" s="39" t="s">
        <v>69</v>
      </c>
      <c r="D5959" s="39" t="s">
        <v>33</v>
      </c>
      <c r="E5959" s="40" t="n">
        <v>1.8</v>
      </c>
      <c r="F5959" s="41" t="n">
        <f aca="false">IF(A5959="","",INDEX(Assumptions!$B$16:$B$18,MATCH(C5959,Assumptions!$A$16:$A$18,0)))</f>
        <v>3</v>
      </c>
      <c r="G5959" s="42" t="n">
        <f aca="false">IF(A5959="","",WORKDAY(B5959,F5959))</f>
        <v>46302</v>
      </c>
    </row>
    <row r="5960" customFormat="false" ht="15" hidden="false" customHeight="false" outlineLevel="0" collapsed="false">
      <c r="A5960" s="37" t="n">
        <v>1005959</v>
      </c>
      <c r="B5960" s="38" t="n">
        <v>46298</v>
      </c>
      <c r="C5960" s="39" t="s">
        <v>69</v>
      </c>
      <c r="D5960" s="39" t="s">
        <v>31</v>
      </c>
      <c r="E5960" s="40" t="n">
        <v>0.4</v>
      </c>
      <c r="F5960" s="41" t="n">
        <f aca="false">IF(A5960="","",INDEX(Assumptions!$B$16:$B$18,MATCH(C5960,Assumptions!$A$16:$A$18,0)))</f>
        <v>3</v>
      </c>
      <c r="G5960" s="42" t="n">
        <f aca="false">IF(A5960="","",WORKDAY(B5960,F5960))</f>
        <v>46302</v>
      </c>
    </row>
    <row r="5961" customFormat="false" ht="15" hidden="false" customHeight="false" outlineLevel="0" collapsed="false">
      <c r="A5961" s="37" t="n">
        <v>1005960</v>
      </c>
      <c r="B5961" s="38" t="n">
        <v>46298</v>
      </c>
      <c r="C5961" s="39" t="s">
        <v>69</v>
      </c>
      <c r="D5961" s="39" t="s">
        <v>33</v>
      </c>
      <c r="E5961" s="40" t="n">
        <v>0.5</v>
      </c>
      <c r="F5961" s="41" t="n">
        <f aca="false">IF(A5961="","",INDEX(Assumptions!$B$16:$B$18,MATCH(C5961,Assumptions!$A$16:$A$18,0)))</f>
        <v>3</v>
      </c>
      <c r="G5961" s="42" t="n">
        <f aca="false">IF(A5961="","",WORKDAY(B5961,F5961))</f>
        <v>46302</v>
      </c>
    </row>
    <row r="5962" customFormat="false" ht="15" hidden="false" customHeight="false" outlineLevel="0" collapsed="false">
      <c r="A5962" s="37" t="n">
        <v>1005961</v>
      </c>
      <c r="B5962" s="38" t="n">
        <v>46298</v>
      </c>
      <c r="C5962" s="39" t="s">
        <v>69</v>
      </c>
      <c r="D5962" s="39" t="s">
        <v>35</v>
      </c>
      <c r="E5962" s="40" t="n">
        <v>3.9</v>
      </c>
      <c r="F5962" s="41" t="n">
        <f aca="false">IF(A5962="","",INDEX(Assumptions!$B$16:$B$18,MATCH(C5962,Assumptions!$A$16:$A$18,0)))</f>
        <v>3</v>
      </c>
      <c r="G5962" s="42" t="n">
        <f aca="false">IF(A5962="","",WORKDAY(B5962,F5962))</f>
        <v>46302</v>
      </c>
    </row>
    <row r="5963" customFormat="false" ht="15" hidden="false" customHeight="false" outlineLevel="0" collapsed="false">
      <c r="A5963" s="37" t="n">
        <v>1005962</v>
      </c>
      <c r="B5963" s="38" t="n">
        <v>46298</v>
      </c>
      <c r="C5963" s="39" t="s">
        <v>69</v>
      </c>
      <c r="D5963" s="39" t="s">
        <v>37</v>
      </c>
      <c r="E5963" s="40" t="n">
        <v>0.1</v>
      </c>
      <c r="F5963" s="41" t="n">
        <f aca="false">IF(A5963="","",INDEX(Assumptions!$B$16:$B$18,MATCH(C5963,Assumptions!$A$16:$A$18,0)))</f>
        <v>3</v>
      </c>
      <c r="G5963" s="42" t="n">
        <f aca="false">IF(A5963="","",WORKDAY(B5963,F5963))</f>
        <v>46302</v>
      </c>
    </row>
    <row r="5964" customFormat="false" ht="15" hidden="false" customHeight="false" outlineLevel="0" collapsed="false">
      <c r="A5964" s="37" t="n">
        <v>1005963</v>
      </c>
      <c r="B5964" s="38" t="n">
        <v>46298</v>
      </c>
      <c r="C5964" s="39" t="s">
        <v>69</v>
      </c>
      <c r="D5964" s="39" t="s">
        <v>35</v>
      </c>
      <c r="E5964" s="40" t="n">
        <v>3.6</v>
      </c>
      <c r="F5964" s="41" t="n">
        <f aca="false">IF(A5964="","",INDEX(Assumptions!$B$16:$B$18,MATCH(C5964,Assumptions!$A$16:$A$18,0)))</f>
        <v>3</v>
      </c>
      <c r="G5964" s="42" t="n">
        <f aca="false">IF(A5964="","",WORKDAY(B5964,F5964))</f>
        <v>46302</v>
      </c>
    </row>
    <row r="5965" customFormat="false" ht="15" hidden="false" customHeight="false" outlineLevel="0" collapsed="false">
      <c r="A5965" s="37" t="n">
        <v>1005964</v>
      </c>
      <c r="B5965" s="38" t="n">
        <v>46298</v>
      </c>
      <c r="C5965" s="39" t="s">
        <v>69</v>
      </c>
      <c r="D5965" s="39" t="s">
        <v>37</v>
      </c>
      <c r="E5965" s="40" t="n">
        <v>1.4</v>
      </c>
      <c r="F5965" s="41" t="n">
        <f aca="false">IF(A5965="","",INDEX(Assumptions!$B$16:$B$18,MATCH(C5965,Assumptions!$A$16:$A$18,0)))</f>
        <v>3</v>
      </c>
      <c r="G5965" s="42" t="n">
        <f aca="false">IF(A5965="","",WORKDAY(B5965,F5965))</f>
        <v>46302</v>
      </c>
    </row>
    <row r="5966" customFormat="false" ht="15" hidden="false" customHeight="false" outlineLevel="0" collapsed="false">
      <c r="A5966" s="37" t="n">
        <v>1005965</v>
      </c>
      <c r="B5966" s="38" t="n">
        <v>46298</v>
      </c>
      <c r="C5966" s="39" t="s">
        <v>70</v>
      </c>
      <c r="D5966" s="39" t="s">
        <v>39</v>
      </c>
      <c r="E5966" s="40" t="n">
        <v>5.1</v>
      </c>
      <c r="F5966" s="41" t="n">
        <f aca="false">IF(A5966="","",INDEX(Assumptions!$B$16:$B$18,MATCH(C5966,Assumptions!$A$16:$A$18,0)))</f>
        <v>5</v>
      </c>
      <c r="G5966" s="42" t="n">
        <f aca="false">IF(A5966="","",WORKDAY(B5966,F5966))</f>
        <v>46304</v>
      </c>
    </row>
    <row r="5967" customFormat="false" ht="15" hidden="false" customHeight="false" outlineLevel="0" collapsed="false">
      <c r="A5967" s="37" t="n">
        <v>1005966</v>
      </c>
      <c r="B5967" s="38" t="n">
        <v>46298</v>
      </c>
      <c r="C5967" s="39" t="s">
        <v>68</v>
      </c>
      <c r="D5967" s="39" t="s">
        <v>35</v>
      </c>
      <c r="E5967" s="40" t="n">
        <v>5</v>
      </c>
      <c r="F5967" s="41" t="n">
        <f aca="false">IF(A5967="","",INDEX(Assumptions!$B$16:$B$18,MATCH(C5967,Assumptions!$A$16:$A$18,0)))</f>
        <v>1</v>
      </c>
      <c r="G5967" s="42" t="n">
        <f aca="false">IF(A5967="","",WORKDAY(B5967,F5967))</f>
        <v>46300</v>
      </c>
    </row>
    <row r="5968" customFormat="false" ht="15" hidden="false" customHeight="false" outlineLevel="0" collapsed="false">
      <c r="A5968" s="37" t="n">
        <v>1005967</v>
      </c>
      <c r="B5968" s="38" t="n">
        <v>46298</v>
      </c>
      <c r="C5968" s="39" t="s">
        <v>68</v>
      </c>
      <c r="D5968" s="39" t="s">
        <v>31</v>
      </c>
      <c r="E5968" s="40" t="n">
        <v>4.1</v>
      </c>
      <c r="F5968" s="41" t="n">
        <f aca="false">IF(A5968="","",INDEX(Assumptions!$B$16:$B$18,MATCH(C5968,Assumptions!$A$16:$A$18,0)))</f>
        <v>1</v>
      </c>
      <c r="G5968" s="42" t="n">
        <f aca="false">IF(A5968="","",WORKDAY(B5968,F5968))</f>
        <v>46300</v>
      </c>
    </row>
    <row r="5969" customFormat="false" ht="15" hidden="false" customHeight="false" outlineLevel="0" collapsed="false">
      <c r="A5969" s="37" t="n">
        <v>1005968</v>
      </c>
      <c r="B5969" s="38" t="n">
        <v>46298</v>
      </c>
      <c r="C5969" s="39" t="s">
        <v>68</v>
      </c>
      <c r="D5969" s="39" t="s">
        <v>31</v>
      </c>
      <c r="E5969" s="40" t="n">
        <v>2.2</v>
      </c>
      <c r="F5969" s="41" t="n">
        <f aca="false">IF(A5969="","",INDEX(Assumptions!$B$16:$B$18,MATCH(C5969,Assumptions!$A$16:$A$18,0)))</f>
        <v>1</v>
      </c>
      <c r="G5969" s="42" t="n">
        <f aca="false">IF(A5969="","",WORKDAY(B5969,F5969))</f>
        <v>46300</v>
      </c>
    </row>
    <row r="5970" customFormat="false" ht="15" hidden="false" customHeight="false" outlineLevel="0" collapsed="false">
      <c r="A5970" s="37" t="n">
        <v>1005969</v>
      </c>
      <c r="B5970" s="38" t="n">
        <v>46298</v>
      </c>
      <c r="C5970" s="39" t="s">
        <v>70</v>
      </c>
      <c r="D5970" s="39" t="s">
        <v>35</v>
      </c>
      <c r="E5970" s="40" t="n">
        <v>2.2</v>
      </c>
      <c r="F5970" s="41" t="n">
        <f aca="false">IF(A5970="","",INDEX(Assumptions!$B$16:$B$18,MATCH(C5970,Assumptions!$A$16:$A$18,0)))</f>
        <v>5</v>
      </c>
      <c r="G5970" s="42" t="n">
        <f aca="false">IF(A5970="","",WORKDAY(B5970,F5970))</f>
        <v>46304</v>
      </c>
    </row>
    <row r="5971" customFormat="false" ht="15" hidden="false" customHeight="false" outlineLevel="0" collapsed="false">
      <c r="A5971" s="37" t="n">
        <v>1005970</v>
      </c>
      <c r="B5971" s="38" t="n">
        <v>46298</v>
      </c>
      <c r="C5971" s="39" t="s">
        <v>69</v>
      </c>
      <c r="D5971" s="39" t="s">
        <v>35</v>
      </c>
      <c r="E5971" s="40" t="n">
        <v>1.6</v>
      </c>
      <c r="F5971" s="41" t="n">
        <f aca="false">IF(A5971="","",INDEX(Assumptions!$B$16:$B$18,MATCH(C5971,Assumptions!$A$16:$A$18,0)))</f>
        <v>3</v>
      </c>
      <c r="G5971" s="42" t="n">
        <f aca="false">IF(A5971="","",WORKDAY(B5971,F5971))</f>
        <v>46302</v>
      </c>
    </row>
    <row r="5972" customFormat="false" ht="15" hidden="false" customHeight="false" outlineLevel="0" collapsed="false">
      <c r="A5972" s="37" t="n">
        <v>1005971</v>
      </c>
      <c r="B5972" s="38" t="n">
        <v>46298</v>
      </c>
      <c r="C5972" s="39" t="s">
        <v>68</v>
      </c>
      <c r="D5972" s="39" t="s">
        <v>35</v>
      </c>
      <c r="E5972" s="40" t="n">
        <v>0.9</v>
      </c>
      <c r="F5972" s="41" t="n">
        <f aca="false">IF(A5972="","",INDEX(Assumptions!$B$16:$B$18,MATCH(C5972,Assumptions!$A$16:$A$18,0)))</f>
        <v>1</v>
      </c>
      <c r="G5972" s="42" t="n">
        <f aca="false">IF(A5972="","",WORKDAY(B5972,F5972))</f>
        <v>46300</v>
      </c>
    </row>
    <row r="5973" customFormat="false" ht="15" hidden="false" customHeight="false" outlineLevel="0" collapsed="false">
      <c r="A5973" s="37" t="n">
        <v>1005972</v>
      </c>
      <c r="B5973" s="38" t="n">
        <v>46298</v>
      </c>
      <c r="C5973" s="39" t="s">
        <v>69</v>
      </c>
      <c r="D5973" s="39" t="s">
        <v>31</v>
      </c>
      <c r="E5973" s="40" t="n">
        <v>3.8</v>
      </c>
      <c r="F5973" s="41" t="n">
        <f aca="false">IF(A5973="","",INDEX(Assumptions!$B$16:$B$18,MATCH(C5973,Assumptions!$A$16:$A$18,0)))</f>
        <v>3</v>
      </c>
      <c r="G5973" s="42" t="n">
        <f aca="false">IF(A5973="","",WORKDAY(B5973,F5973))</f>
        <v>46302</v>
      </c>
    </row>
    <row r="5974" customFormat="false" ht="15" hidden="false" customHeight="false" outlineLevel="0" collapsed="false">
      <c r="A5974" s="37" t="n">
        <v>1005973</v>
      </c>
      <c r="B5974" s="38" t="n">
        <v>46298</v>
      </c>
      <c r="C5974" s="39" t="s">
        <v>68</v>
      </c>
      <c r="D5974" s="39" t="s">
        <v>39</v>
      </c>
      <c r="E5974" s="40" t="n">
        <v>1.9</v>
      </c>
      <c r="F5974" s="41" t="n">
        <f aca="false">IF(A5974="","",INDEX(Assumptions!$B$16:$B$18,MATCH(C5974,Assumptions!$A$16:$A$18,0)))</f>
        <v>1</v>
      </c>
      <c r="G5974" s="42" t="n">
        <f aca="false">IF(A5974="","",WORKDAY(B5974,F5974))</f>
        <v>46300</v>
      </c>
    </row>
    <row r="5975" customFormat="false" ht="15" hidden="false" customHeight="false" outlineLevel="0" collapsed="false">
      <c r="A5975" s="37" t="n">
        <v>1005974</v>
      </c>
      <c r="B5975" s="38" t="n">
        <v>46298</v>
      </c>
      <c r="C5975" s="39" t="s">
        <v>69</v>
      </c>
      <c r="D5975" s="39" t="s">
        <v>31</v>
      </c>
      <c r="E5975" s="40" t="n">
        <v>1.1</v>
      </c>
      <c r="F5975" s="41" t="n">
        <f aca="false">IF(A5975="","",INDEX(Assumptions!$B$16:$B$18,MATCH(C5975,Assumptions!$A$16:$A$18,0)))</f>
        <v>3</v>
      </c>
      <c r="G5975" s="42" t="n">
        <f aca="false">IF(A5975="","",WORKDAY(B5975,F5975))</f>
        <v>46302</v>
      </c>
    </row>
    <row r="5976" customFormat="false" ht="15" hidden="false" customHeight="false" outlineLevel="0" collapsed="false">
      <c r="A5976" s="37" t="n">
        <v>1005975</v>
      </c>
      <c r="B5976" s="38" t="n">
        <v>46298</v>
      </c>
      <c r="C5976" s="39" t="s">
        <v>68</v>
      </c>
      <c r="D5976" s="39" t="s">
        <v>31</v>
      </c>
      <c r="E5976" s="40" t="n">
        <v>1.5</v>
      </c>
      <c r="F5976" s="41" t="n">
        <f aca="false">IF(A5976="","",INDEX(Assumptions!$B$16:$B$18,MATCH(C5976,Assumptions!$A$16:$A$18,0)))</f>
        <v>1</v>
      </c>
      <c r="G5976" s="42" t="n">
        <f aca="false">IF(A5976="","",WORKDAY(B5976,F5976))</f>
        <v>46300</v>
      </c>
    </row>
    <row r="5977" customFormat="false" ht="15" hidden="false" customHeight="false" outlineLevel="0" collapsed="false">
      <c r="A5977" s="37" t="n">
        <v>1005976</v>
      </c>
      <c r="B5977" s="38" t="n">
        <v>46298</v>
      </c>
      <c r="C5977" s="39" t="s">
        <v>69</v>
      </c>
      <c r="D5977" s="39" t="s">
        <v>33</v>
      </c>
      <c r="E5977" s="40" t="n">
        <v>1.2</v>
      </c>
      <c r="F5977" s="41" t="n">
        <f aca="false">IF(A5977="","",INDEX(Assumptions!$B$16:$B$18,MATCH(C5977,Assumptions!$A$16:$A$18,0)))</f>
        <v>3</v>
      </c>
      <c r="G5977" s="42" t="n">
        <f aca="false">IF(A5977="","",WORKDAY(B5977,F5977))</f>
        <v>46302</v>
      </c>
    </row>
    <row r="5978" customFormat="false" ht="15" hidden="false" customHeight="false" outlineLevel="0" collapsed="false">
      <c r="A5978" s="37" t="n">
        <v>1005977</v>
      </c>
      <c r="B5978" s="38" t="n">
        <v>46298</v>
      </c>
      <c r="C5978" s="39" t="s">
        <v>68</v>
      </c>
      <c r="D5978" s="39" t="s">
        <v>37</v>
      </c>
      <c r="E5978" s="40" t="n">
        <v>2.6</v>
      </c>
      <c r="F5978" s="41" t="n">
        <f aca="false">IF(A5978="","",INDEX(Assumptions!$B$16:$B$18,MATCH(C5978,Assumptions!$A$16:$A$18,0)))</f>
        <v>1</v>
      </c>
      <c r="G5978" s="42" t="n">
        <f aca="false">IF(A5978="","",WORKDAY(B5978,F5978))</f>
        <v>46300</v>
      </c>
    </row>
    <row r="5979" customFormat="false" ht="15" hidden="false" customHeight="false" outlineLevel="0" collapsed="false">
      <c r="A5979" s="37" t="n">
        <v>1005978</v>
      </c>
      <c r="B5979" s="38" t="n">
        <v>46298</v>
      </c>
      <c r="C5979" s="39" t="s">
        <v>70</v>
      </c>
      <c r="D5979" s="39" t="s">
        <v>33</v>
      </c>
      <c r="E5979" s="40" t="n">
        <v>3.7</v>
      </c>
      <c r="F5979" s="41" t="n">
        <f aca="false">IF(A5979="","",INDEX(Assumptions!$B$16:$B$18,MATCH(C5979,Assumptions!$A$16:$A$18,0)))</f>
        <v>5</v>
      </c>
      <c r="G5979" s="42" t="n">
        <f aca="false">IF(A5979="","",WORKDAY(B5979,F5979))</f>
        <v>46304</v>
      </c>
    </row>
    <row r="5980" customFormat="false" ht="15" hidden="false" customHeight="false" outlineLevel="0" collapsed="false">
      <c r="A5980" s="37" t="n">
        <v>1005979</v>
      </c>
      <c r="B5980" s="38" t="n">
        <v>46298</v>
      </c>
      <c r="C5980" s="39" t="s">
        <v>68</v>
      </c>
      <c r="D5980" s="39" t="s">
        <v>37</v>
      </c>
      <c r="E5980" s="40" t="n">
        <v>1.8</v>
      </c>
      <c r="F5980" s="41" t="n">
        <f aca="false">IF(A5980="","",INDEX(Assumptions!$B$16:$B$18,MATCH(C5980,Assumptions!$A$16:$A$18,0)))</f>
        <v>1</v>
      </c>
      <c r="G5980" s="42" t="n">
        <f aca="false">IF(A5980="","",WORKDAY(B5980,F5980))</f>
        <v>46300</v>
      </c>
    </row>
    <row r="5981" customFormat="false" ht="15" hidden="false" customHeight="false" outlineLevel="0" collapsed="false">
      <c r="A5981" s="37" t="n">
        <v>1005980</v>
      </c>
      <c r="B5981" s="38" t="n">
        <v>46298</v>
      </c>
      <c r="C5981" s="39" t="s">
        <v>69</v>
      </c>
      <c r="D5981" s="39" t="s">
        <v>37</v>
      </c>
      <c r="E5981" s="40" t="n">
        <v>4.1</v>
      </c>
      <c r="F5981" s="41" t="n">
        <f aca="false">IF(A5981="","",INDEX(Assumptions!$B$16:$B$18,MATCH(C5981,Assumptions!$A$16:$A$18,0)))</f>
        <v>3</v>
      </c>
      <c r="G5981" s="42" t="n">
        <f aca="false">IF(A5981="","",WORKDAY(B5981,F5981))</f>
        <v>46302</v>
      </c>
    </row>
    <row r="5982" customFormat="false" ht="15" hidden="false" customHeight="false" outlineLevel="0" collapsed="false">
      <c r="A5982" s="37" t="n">
        <v>1005981</v>
      </c>
      <c r="B5982" s="38" t="n">
        <v>46298</v>
      </c>
      <c r="C5982" s="39" t="s">
        <v>69</v>
      </c>
      <c r="D5982" s="39" t="s">
        <v>33</v>
      </c>
      <c r="E5982" s="40" t="n">
        <v>2.1</v>
      </c>
      <c r="F5982" s="41" t="n">
        <f aca="false">IF(A5982="","",INDEX(Assumptions!$B$16:$B$18,MATCH(C5982,Assumptions!$A$16:$A$18,0)))</f>
        <v>3</v>
      </c>
      <c r="G5982" s="42" t="n">
        <f aca="false">IF(A5982="","",WORKDAY(B5982,F5982))</f>
        <v>46302</v>
      </c>
    </row>
    <row r="5983" customFormat="false" ht="15" hidden="false" customHeight="false" outlineLevel="0" collapsed="false">
      <c r="A5983" s="37" t="n">
        <v>1005982</v>
      </c>
      <c r="B5983" s="38" t="n">
        <v>46298</v>
      </c>
      <c r="C5983" s="39" t="s">
        <v>70</v>
      </c>
      <c r="D5983" s="39" t="s">
        <v>35</v>
      </c>
      <c r="E5983" s="40" t="n">
        <v>1.4</v>
      </c>
      <c r="F5983" s="41" t="n">
        <f aca="false">IF(A5983="","",INDEX(Assumptions!$B$16:$B$18,MATCH(C5983,Assumptions!$A$16:$A$18,0)))</f>
        <v>5</v>
      </c>
      <c r="G5983" s="42" t="n">
        <f aca="false">IF(A5983="","",WORKDAY(B5983,F5983))</f>
        <v>46304</v>
      </c>
    </row>
    <row r="5984" customFormat="false" ht="15" hidden="false" customHeight="false" outlineLevel="0" collapsed="false">
      <c r="A5984" s="37" t="n">
        <v>1005983</v>
      </c>
      <c r="B5984" s="38" t="n">
        <v>46298</v>
      </c>
      <c r="C5984" s="39" t="s">
        <v>69</v>
      </c>
      <c r="D5984" s="39" t="s">
        <v>37</v>
      </c>
      <c r="E5984" s="40" t="n">
        <v>1.2</v>
      </c>
      <c r="F5984" s="41" t="n">
        <f aca="false">IF(A5984="","",INDEX(Assumptions!$B$16:$B$18,MATCH(C5984,Assumptions!$A$16:$A$18,0)))</f>
        <v>3</v>
      </c>
      <c r="G5984" s="42" t="n">
        <f aca="false">IF(A5984="","",WORKDAY(B5984,F5984))</f>
        <v>46302</v>
      </c>
    </row>
    <row r="5985" customFormat="false" ht="15" hidden="false" customHeight="false" outlineLevel="0" collapsed="false">
      <c r="A5985" s="37" t="n">
        <v>1005984</v>
      </c>
      <c r="B5985" s="38" t="n">
        <v>46298</v>
      </c>
      <c r="C5985" s="39" t="s">
        <v>70</v>
      </c>
      <c r="D5985" s="39" t="s">
        <v>39</v>
      </c>
      <c r="E5985" s="40" t="n">
        <v>0.8</v>
      </c>
      <c r="F5985" s="41" t="n">
        <f aca="false">IF(A5985="","",INDEX(Assumptions!$B$16:$B$18,MATCH(C5985,Assumptions!$A$16:$A$18,0)))</f>
        <v>5</v>
      </c>
      <c r="G5985" s="42" t="n">
        <f aca="false">IF(A5985="","",WORKDAY(B5985,F5985))</f>
        <v>46304</v>
      </c>
    </row>
    <row r="5986" customFormat="false" ht="15" hidden="false" customHeight="false" outlineLevel="0" collapsed="false">
      <c r="A5986" s="37" t="n">
        <v>1005985</v>
      </c>
      <c r="B5986" s="38" t="n">
        <v>46298</v>
      </c>
      <c r="C5986" s="39" t="s">
        <v>69</v>
      </c>
      <c r="D5986" s="39" t="s">
        <v>31</v>
      </c>
      <c r="E5986" s="40" t="n">
        <v>5.7</v>
      </c>
      <c r="F5986" s="41" t="n">
        <f aca="false">IF(A5986="","",INDEX(Assumptions!$B$16:$B$18,MATCH(C5986,Assumptions!$A$16:$A$18,0)))</f>
        <v>3</v>
      </c>
      <c r="G5986" s="42" t="n">
        <f aca="false">IF(A5986="","",WORKDAY(B5986,F5986))</f>
        <v>46302</v>
      </c>
    </row>
    <row r="5987" customFormat="false" ht="15" hidden="false" customHeight="false" outlineLevel="0" collapsed="false">
      <c r="A5987" s="37" t="n">
        <v>1005986</v>
      </c>
      <c r="B5987" s="38" t="n">
        <v>46298</v>
      </c>
      <c r="C5987" s="39" t="s">
        <v>70</v>
      </c>
      <c r="D5987" s="39" t="s">
        <v>39</v>
      </c>
      <c r="E5987" s="40" t="n">
        <v>1.3</v>
      </c>
      <c r="F5987" s="41" t="n">
        <f aca="false">IF(A5987="","",INDEX(Assumptions!$B$16:$B$18,MATCH(C5987,Assumptions!$A$16:$A$18,0)))</f>
        <v>5</v>
      </c>
      <c r="G5987" s="42" t="n">
        <f aca="false">IF(A5987="","",WORKDAY(B5987,F5987))</f>
        <v>46304</v>
      </c>
    </row>
    <row r="5988" customFormat="false" ht="15" hidden="false" customHeight="false" outlineLevel="0" collapsed="false">
      <c r="A5988" s="37" t="n">
        <v>1005987</v>
      </c>
      <c r="B5988" s="38" t="n">
        <v>46298</v>
      </c>
      <c r="C5988" s="39" t="s">
        <v>70</v>
      </c>
      <c r="D5988" s="39" t="s">
        <v>31</v>
      </c>
      <c r="E5988" s="40" t="n">
        <v>3.6</v>
      </c>
      <c r="F5988" s="41" t="n">
        <f aca="false">IF(A5988="","",INDEX(Assumptions!$B$16:$B$18,MATCH(C5988,Assumptions!$A$16:$A$18,0)))</f>
        <v>5</v>
      </c>
      <c r="G5988" s="42" t="n">
        <f aca="false">IF(A5988="","",WORKDAY(B5988,F5988))</f>
        <v>46304</v>
      </c>
    </row>
    <row r="5989" customFormat="false" ht="15" hidden="false" customHeight="false" outlineLevel="0" collapsed="false">
      <c r="A5989" s="37" t="n">
        <v>1005988</v>
      </c>
      <c r="B5989" s="38" t="n">
        <v>46298</v>
      </c>
      <c r="C5989" s="39" t="s">
        <v>69</v>
      </c>
      <c r="D5989" s="39" t="s">
        <v>33</v>
      </c>
      <c r="E5989" s="40" t="n">
        <v>2.8</v>
      </c>
      <c r="F5989" s="41" t="n">
        <f aca="false">IF(A5989="","",INDEX(Assumptions!$B$16:$B$18,MATCH(C5989,Assumptions!$A$16:$A$18,0)))</f>
        <v>3</v>
      </c>
      <c r="G5989" s="42" t="n">
        <f aca="false">IF(A5989="","",WORKDAY(B5989,F5989))</f>
        <v>46302</v>
      </c>
    </row>
    <row r="5990" customFormat="false" ht="15" hidden="false" customHeight="false" outlineLevel="0" collapsed="false">
      <c r="A5990" s="37" t="n">
        <v>1005989</v>
      </c>
      <c r="B5990" s="38" t="n">
        <v>46298</v>
      </c>
      <c r="C5990" s="39" t="s">
        <v>68</v>
      </c>
      <c r="D5990" s="39" t="s">
        <v>33</v>
      </c>
      <c r="E5990" s="40" t="n">
        <v>1</v>
      </c>
      <c r="F5990" s="41" t="n">
        <f aca="false">IF(A5990="","",INDEX(Assumptions!$B$16:$B$18,MATCH(C5990,Assumptions!$A$16:$A$18,0)))</f>
        <v>1</v>
      </c>
      <c r="G5990" s="42" t="n">
        <f aca="false">IF(A5990="","",WORKDAY(B5990,F5990))</f>
        <v>46300</v>
      </c>
    </row>
    <row r="5991" customFormat="false" ht="15" hidden="false" customHeight="false" outlineLevel="0" collapsed="false">
      <c r="A5991" s="37" t="n">
        <v>1005990</v>
      </c>
      <c r="B5991" s="38" t="n">
        <v>46298</v>
      </c>
      <c r="C5991" s="39" t="s">
        <v>69</v>
      </c>
      <c r="D5991" s="39" t="s">
        <v>31</v>
      </c>
      <c r="E5991" s="40" t="n">
        <v>5.5</v>
      </c>
      <c r="F5991" s="41" t="n">
        <f aca="false">IF(A5991="","",INDEX(Assumptions!$B$16:$B$18,MATCH(C5991,Assumptions!$A$16:$A$18,0)))</f>
        <v>3</v>
      </c>
      <c r="G5991" s="42" t="n">
        <f aca="false">IF(A5991="","",WORKDAY(B5991,F5991))</f>
        <v>46302</v>
      </c>
    </row>
    <row r="5992" customFormat="false" ht="15" hidden="false" customHeight="false" outlineLevel="0" collapsed="false">
      <c r="A5992" s="37" t="n">
        <v>1005991</v>
      </c>
      <c r="B5992" s="38" t="n">
        <v>46298</v>
      </c>
      <c r="C5992" s="39" t="s">
        <v>69</v>
      </c>
      <c r="D5992" s="39" t="s">
        <v>37</v>
      </c>
      <c r="E5992" s="40" t="n">
        <v>4.3</v>
      </c>
      <c r="F5992" s="41" t="n">
        <f aca="false">IF(A5992="","",INDEX(Assumptions!$B$16:$B$18,MATCH(C5992,Assumptions!$A$16:$A$18,0)))</f>
        <v>3</v>
      </c>
      <c r="G5992" s="42" t="n">
        <f aca="false">IF(A5992="","",WORKDAY(B5992,F5992))</f>
        <v>46302</v>
      </c>
    </row>
    <row r="5993" customFormat="false" ht="15" hidden="false" customHeight="false" outlineLevel="0" collapsed="false">
      <c r="A5993" s="37" t="n">
        <v>1005992</v>
      </c>
      <c r="B5993" s="38" t="n">
        <v>46298</v>
      </c>
      <c r="C5993" s="39" t="s">
        <v>70</v>
      </c>
      <c r="D5993" s="39" t="s">
        <v>39</v>
      </c>
      <c r="E5993" s="40" t="n">
        <v>4.1</v>
      </c>
      <c r="F5993" s="41" t="n">
        <f aca="false">IF(A5993="","",INDEX(Assumptions!$B$16:$B$18,MATCH(C5993,Assumptions!$A$16:$A$18,0)))</f>
        <v>5</v>
      </c>
      <c r="G5993" s="42" t="n">
        <f aca="false">IF(A5993="","",WORKDAY(B5993,F5993))</f>
        <v>46304</v>
      </c>
    </row>
    <row r="5994" customFormat="false" ht="15" hidden="false" customHeight="false" outlineLevel="0" collapsed="false">
      <c r="A5994" s="37" t="n">
        <v>1005993</v>
      </c>
      <c r="B5994" s="38" t="n">
        <v>46298</v>
      </c>
      <c r="C5994" s="39" t="s">
        <v>68</v>
      </c>
      <c r="D5994" s="39" t="s">
        <v>37</v>
      </c>
      <c r="E5994" s="40" t="n">
        <v>3.2</v>
      </c>
      <c r="F5994" s="41" t="n">
        <f aca="false">IF(A5994="","",INDEX(Assumptions!$B$16:$B$18,MATCH(C5994,Assumptions!$A$16:$A$18,0)))</f>
        <v>1</v>
      </c>
      <c r="G5994" s="42" t="n">
        <f aca="false">IF(A5994="","",WORKDAY(B5994,F5994))</f>
        <v>46300</v>
      </c>
    </row>
    <row r="5995" customFormat="false" ht="15" hidden="false" customHeight="false" outlineLevel="0" collapsed="false">
      <c r="A5995" s="37" t="n">
        <v>1005994</v>
      </c>
      <c r="B5995" s="38" t="n">
        <v>46298</v>
      </c>
      <c r="C5995" s="39" t="s">
        <v>70</v>
      </c>
      <c r="D5995" s="39" t="s">
        <v>37</v>
      </c>
      <c r="E5995" s="40" t="n">
        <v>0.8</v>
      </c>
      <c r="F5995" s="41" t="n">
        <f aca="false">IF(A5995="","",INDEX(Assumptions!$B$16:$B$18,MATCH(C5995,Assumptions!$A$16:$A$18,0)))</f>
        <v>5</v>
      </c>
      <c r="G5995" s="42" t="n">
        <f aca="false">IF(A5995="","",WORKDAY(B5995,F5995))</f>
        <v>46304</v>
      </c>
    </row>
    <row r="5996" customFormat="false" ht="15" hidden="false" customHeight="false" outlineLevel="0" collapsed="false">
      <c r="A5996" s="37" t="n">
        <v>1005995</v>
      </c>
      <c r="B5996" s="38" t="n">
        <v>46298</v>
      </c>
      <c r="C5996" s="39" t="s">
        <v>69</v>
      </c>
      <c r="D5996" s="39" t="s">
        <v>33</v>
      </c>
      <c r="E5996" s="40" t="n">
        <v>0.5</v>
      </c>
      <c r="F5996" s="41" t="n">
        <f aca="false">IF(A5996="","",INDEX(Assumptions!$B$16:$B$18,MATCH(C5996,Assumptions!$A$16:$A$18,0)))</f>
        <v>3</v>
      </c>
      <c r="G5996" s="42" t="n">
        <f aca="false">IF(A5996="","",WORKDAY(B5996,F5996))</f>
        <v>46302</v>
      </c>
    </row>
    <row r="5997" customFormat="false" ht="15" hidden="false" customHeight="false" outlineLevel="0" collapsed="false">
      <c r="A5997" s="37" t="n">
        <v>1005996</v>
      </c>
      <c r="B5997" s="38" t="n">
        <v>46298</v>
      </c>
      <c r="C5997" s="39" t="s">
        <v>69</v>
      </c>
      <c r="D5997" s="39" t="s">
        <v>37</v>
      </c>
      <c r="E5997" s="40" t="n">
        <v>1.3</v>
      </c>
      <c r="F5997" s="41" t="n">
        <f aca="false">IF(A5997="","",INDEX(Assumptions!$B$16:$B$18,MATCH(C5997,Assumptions!$A$16:$A$18,0)))</f>
        <v>3</v>
      </c>
      <c r="G5997" s="42" t="n">
        <f aca="false">IF(A5997="","",WORKDAY(B5997,F5997))</f>
        <v>46302</v>
      </c>
    </row>
    <row r="5998" customFormat="false" ht="15" hidden="false" customHeight="false" outlineLevel="0" collapsed="false">
      <c r="A5998" s="37" t="n">
        <v>1005997</v>
      </c>
      <c r="B5998" s="38" t="n">
        <v>46298</v>
      </c>
      <c r="C5998" s="39" t="s">
        <v>69</v>
      </c>
      <c r="D5998" s="39" t="s">
        <v>39</v>
      </c>
      <c r="E5998" s="40" t="n">
        <v>4.4</v>
      </c>
      <c r="F5998" s="41" t="n">
        <f aca="false">IF(A5998="","",INDEX(Assumptions!$B$16:$B$18,MATCH(C5998,Assumptions!$A$16:$A$18,0)))</f>
        <v>3</v>
      </c>
      <c r="G5998" s="42" t="n">
        <f aca="false">IF(A5998="","",WORKDAY(B5998,F5998))</f>
        <v>46302</v>
      </c>
    </row>
    <row r="5999" customFormat="false" ht="15" hidden="false" customHeight="false" outlineLevel="0" collapsed="false">
      <c r="A5999" s="37" t="n">
        <v>1005998</v>
      </c>
      <c r="B5999" s="38" t="n">
        <v>46298</v>
      </c>
      <c r="C5999" s="39" t="s">
        <v>69</v>
      </c>
      <c r="D5999" s="39" t="s">
        <v>31</v>
      </c>
      <c r="E5999" s="40" t="n">
        <v>1.4</v>
      </c>
      <c r="F5999" s="41" t="n">
        <f aca="false">IF(A5999="","",INDEX(Assumptions!$B$16:$B$18,MATCH(C5999,Assumptions!$A$16:$A$18,0)))</f>
        <v>3</v>
      </c>
      <c r="G5999" s="42" t="n">
        <f aca="false">IF(A5999="","",WORKDAY(B5999,F5999))</f>
        <v>46302</v>
      </c>
    </row>
    <row r="6000" customFormat="false" ht="15" hidden="false" customHeight="false" outlineLevel="0" collapsed="false">
      <c r="A6000" s="37" t="n">
        <v>1005999</v>
      </c>
      <c r="B6000" s="38" t="n">
        <v>46298</v>
      </c>
      <c r="C6000" s="39" t="s">
        <v>69</v>
      </c>
      <c r="D6000" s="39" t="s">
        <v>35</v>
      </c>
      <c r="E6000" s="40" t="n">
        <v>1.2</v>
      </c>
      <c r="F6000" s="41" t="n">
        <f aca="false">IF(A6000="","",INDEX(Assumptions!$B$16:$B$18,MATCH(C6000,Assumptions!$A$16:$A$18,0)))</f>
        <v>3</v>
      </c>
      <c r="G6000" s="42" t="n">
        <f aca="false">IF(A6000="","",WORKDAY(B6000,F6000))</f>
        <v>46302</v>
      </c>
    </row>
    <row r="6001" customFormat="false" ht="15" hidden="false" customHeight="false" outlineLevel="0" collapsed="false">
      <c r="A6001" s="37" t="n">
        <v>1006000</v>
      </c>
      <c r="B6001" s="38" t="n">
        <v>46298</v>
      </c>
      <c r="C6001" s="39" t="s">
        <v>69</v>
      </c>
      <c r="D6001" s="39" t="s">
        <v>31</v>
      </c>
      <c r="E6001" s="40" t="n">
        <v>1.7</v>
      </c>
      <c r="F6001" s="41" t="n">
        <f aca="false">IF(A6001="","",INDEX(Assumptions!$B$16:$B$18,MATCH(C6001,Assumptions!$A$16:$A$18,0)))</f>
        <v>3</v>
      </c>
      <c r="G6001" s="42" t="n">
        <f aca="false">IF(A6001="","",WORKDAY(B6001,F6001))</f>
        <v>46302</v>
      </c>
    </row>
    <row r="6002" customFormat="false" ht="15" hidden="false" customHeight="false" outlineLevel="0" collapsed="false">
      <c r="A6002" s="37" t="n">
        <v>1006001</v>
      </c>
      <c r="B6002" s="38" t="n">
        <v>46298</v>
      </c>
      <c r="C6002" s="39" t="s">
        <v>70</v>
      </c>
      <c r="D6002" s="39" t="s">
        <v>35</v>
      </c>
      <c r="E6002" s="40" t="n">
        <v>0.9</v>
      </c>
      <c r="F6002" s="41" t="n">
        <f aca="false">IF(A6002="","",INDEX(Assumptions!$B$16:$B$18,MATCH(C6002,Assumptions!$A$16:$A$18,0)))</f>
        <v>5</v>
      </c>
      <c r="G6002" s="42" t="n">
        <f aca="false">IF(A6002="","",WORKDAY(B6002,F6002))</f>
        <v>46304</v>
      </c>
    </row>
    <row r="6003" customFormat="false" ht="15" hidden="false" customHeight="false" outlineLevel="0" collapsed="false">
      <c r="A6003" s="37" t="n">
        <v>1006002</v>
      </c>
      <c r="B6003" s="38" t="n">
        <v>46298</v>
      </c>
      <c r="C6003" s="39" t="s">
        <v>70</v>
      </c>
      <c r="D6003" s="39" t="s">
        <v>37</v>
      </c>
      <c r="E6003" s="40" t="n">
        <v>2.2</v>
      </c>
      <c r="F6003" s="41" t="n">
        <f aca="false">IF(A6003="","",INDEX(Assumptions!$B$16:$B$18,MATCH(C6003,Assumptions!$A$16:$A$18,0)))</f>
        <v>5</v>
      </c>
      <c r="G6003" s="42" t="n">
        <f aca="false">IF(A6003="","",WORKDAY(B6003,F6003))</f>
        <v>46304</v>
      </c>
    </row>
    <row r="6004" customFormat="false" ht="15" hidden="false" customHeight="false" outlineLevel="0" collapsed="false">
      <c r="A6004" s="37" t="n">
        <v>1006003</v>
      </c>
      <c r="B6004" s="38" t="n">
        <v>46298</v>
      </c>
      <c r="C6004" s="39" t="s">
        <v>69</v>
      </c>
      <c r="D6004" s="39" t="s">
        <v>37</v>
      </c>
      <c r="E6004" s="40" t="n">
        <v>2.9</v>
      </c>
      <c r="F6004" s="41" t="n">
        <f aca="false">IF(A6004="","",INDEX(Assumptions!$B$16:$B$18,MATCH(C6004,Assumptions!$A$16:$A$18,0)))</f>
        <v>3</v>
      </c>
      <c r="G6004" s="42" t="n">
        <f aca="false">IF(A6004="","",WORKDAY(B6004,F6004))</f>
        <v>46302</v>
      </c>
    </row>
    <row r="6005" customFormat="false" ht="15" hidden="false" customHeight="false" outlineLevel="0" collapsed="false">
      <c r="A6005" s="37" t="n">
        <v>1006004</v>
      </c>
      <c r="B6005" s="38" t="n">
        <v>46298</v>
      </c>
      <c r="C6005" s="39" t="s">
        <v>69</v>
      </c>
      <c r="D6005" s="39" t="s">
        <v>35</v>
      </c>
      <c r="E6005" s="40" t="n">
        <v>0.6</v>
      </c>
      <c r="F6005" s="41" t="n">
        <f aca="false">IF(A6005="","",INDEX(Assumptions!$B$16:$B$18,MATCH(C6005,Assumptions!$A$16:$A$18,0)))</f>
        <v>3</v>
      </c>
      <c r="G6005" s="42" t="n">
        <f aca="false">IF(A6005="","",WORKDAY(B6005,F6005))</f>
        <v>46302</v>
      </c>
    </row>
    <row r="6006" customFormat="false" ht="15" hidden="false" customHeight="false" outlineLevel="0" collapsed="false">
      <c r="A6006" s="37" t="n">
        <v>1006005</v>
      </c>
      <c r="B6006" s="38" t="n">
        <v>46298</v>
      </c>
      <c r="C6006" s="39" t="s">
        <v>69</v>
      </c>
      <c r="D6006" s="39" t="s">
        <v>39</v>
      </c>
      <c r="E6006" s="40" t="n">
        <v>1.7</v>
      </c>
      <c r="F6006" s="41" t="n">
        <f aca="false">IF(A6006="","",INDEX(Assumptions!$B$16:$B$18,MATCH(C6006,Assumptions!$A$16:$A$18,0)))</f>
        <v>3</v>
      </c>
      <c r="G6006" s="42" t="n">
        <f aca="false">IF(A6006="","",WORKDAY(B6006,F6006))</f>
        <v>46302</v>
      </c>
    </row>
    <row r="6007" customFormat="false" ht="15" hidden="false" customHeight="false" outlineLevel="0" collapsed="false">
      <c r="A6007" s="37" t="n">
        <v>1006006</v>
      </c>
      <c r="B6007" s="38" t="n">
        <v>46298</v>
      </c>
      <c r="C6007" s="39" t="s">
        <v>69</v>
      </c>
      <c r="D6007" s="39" t="s">
        <v>31</v>
      </c>
      <c r="E6007" s="40" t="n">
        <v>1.7</v>
      </c>
      <c r="F6007" s="41" t="n">
        <f aca="false">IF(A6007="","",INDEX(Assumptions!$B$16:$B$18,MATCH(C6007,Assumptions!$A$16:$A$18,0)))</f>
        <v>3</v>
      </c>
      <c r="G6007" s="42" t="n">
        <f aca="false">IF(A6007="","",WORKDAY(B6007,F6007))</f>
        <v>46302</v>
      </c>
    </row>
    <row r="6008" customFormat="false" ht="15" hidden="false" customHeight="false" outlineLevel="0" collapsed="false">
      <c r="A6008" s="37" t="n">
        <v>1006007</v>
      </c>
      <c r="B6008" s="38" t="n">
        <v>46298</v>
      </c>
      <c r="C6008" s="39" t="s">
        <v>69</v>
      </c>
      <c r="D6008" s="39" t="s">
        <v>31</v>
      </c>
      <c r="E6008" s="40" t="n">
        <v>4</v>
      </c>
      <c r="F6008" s="41" t="n">
        <f aca="false">IF(A6008="","",INDEX(Assumptions!$B$16:$B$18,MATCH(C6008,Assumptions!$A$16:$A$18,0)))</f>
        <v>3</v>
      </c>
      <c r="G6008" s="42" t="n">
        <f aca="false">IF(A6008="","",WORKDAY(B6008,F6008))</f>
        <v>46302</v>
      </c>
    </row>
    <row r="6009" customFormat="false" ht="15" hidden="false" customHeight="false" outlineLevel="0" collapsed="false">
      <c r="A6009" s="37" t="n">
        <v>1006008</v>
      </c>
      <c r="B6009" s="38" t="n">
        <v>46298</v>
      </c>
      <c r="C6009" s="39" t="s">
        <v>69</v>
      </c>
      <c r="D6009" s="39" t="s">
        <v>31</v>
      </c>
      <c r="E6009" s="40" t="n">
        <v>1.9</v>
      </c>
      <c r="F6009" s="41" t="n">
        <f aca="false">IF(A6009="","",INDEX(Assumptions!$B$16:$B$18,MATCH(C6009,Assumptions!$A$16:$A$18,0)))</f>
        <v>3</v>
      </c>
      <c r="G6009" s="42" t="n">
        <f aca="false">IF(A6009="","",WORKDAY(B6009,F6009))</f>
        <v>46302</v>
      </c>
    </row>
    <row r="6010" customFormat="false" ht="15" hidden="false" customHeight="false" outlineLevel="0" collapsed="false">
      <c r="A6010" s="37" t="n">
        <v>1006009</v>
      </c>
      <c r="B6010" s="38" t="n">
        <v>46298</v>
      </c>
      <c r="C6010" s="39" t="s">
        <v>69</v>
      </c>
      <c r="D6010" s="39" t="s">
        <v>37</v>
      </c>
      <c r="E6010" s="40" t="n">
        <v>5.8</v>
      </c>
      <c r="F6010" s="41" t="n">
        <f aca="false">IF(A6010="","",INDEX(Assumptions!$B$16:$B$18,MATCH(C6010,Assumptions!$A$16:$A$18,0)))</f>
        <v>3</v>
      </c>
      <c r="G6010" s="42" t="n">
        <f aca="false">IF(A6010="","",WORKDAY(B6010,F6010))</f>
        <v>46302</v>
      </c>
    </row>
    <row r="6011" customFormat="false" ht="15" hidden="false" customHeight="false" outlineLevel="0" collapsed="false">
      <c r="A6011" s="37" t="n">
        <v>1006010</v>
      </c>
      <c r="B6011" s="38" t="n">
        <v>46298</v>
      </c>
      <c r="C6011" s="39" t="s">
        <v>69</v>
      </c>
      <c r="D6011" s="39" t="s">
        <v>33</v>
      </c>
      <c r="E6011" s="40" t="n">
        <v>0.6</v>
      </c>
      <c r="F6011" s="41" t="n">
        <f aca="false">IF(A6011="","",INDEX(Assumptions!$B$16:$B$18,MATCH(C6011,Assumptions!$A$16:$A$18,0)))</f>
        <v>3</v>
      </c>
      <c r="G6011" s="42" t="n">
        <f aca="false">IF(A6011="","",WORKDAY(B6011,F6011))</f>
        <v>46302</v>
      </c>
    </row>
    <row r="6012" customFormat="false" ht="15" hidden="false" customHeight="false" outlineLevel="0" collapsed="false">
      <c r="A6012" s="37" t="n">
        <v>1006011</v>
      </c>
      <c r="B6012" s="38" t="n">
        <v>46298</v>
      </c>
      <c r="C6012" s="39" t="s">
        <v>69</v>
      </c>
      <c r="D6012" s="39" t="s">
        <v>37</v>
      </c>
      <c r="E6012" s="40" t="n">
        <v>1.3</v>
      </c>
      <c r="F6012" s="41" t="n">
        <f aca="false">IF(A6012="","",INDEX(Assumptions!$B$16:$B$18,MATCH(C6012,Assumptions!$A$16:$A$18,0)))</f>
        <v>3</v>
      </c>
      <c r="G6012" s="42" t="n">
        <f aca="false">IF(A6012="","",WORKDAY(B6012,F6012))</f>
        <v>46302</v>
      </c>
    </row>
    <row r="6013" customFormat="false" ht="15" hidden="false" customHeight="false" outlineLevel="0" collapsed="false">
      <c r="A6013" s="37" t="n">
        <v>1006012</v>
      </c>
      <c r="B6013" s="38" t="n">
        <v>46298</v>
      </c>
      <c r="C6013" s="39" t="s">
        <v>69</v>
      </c>
      <c r="D6013" s="39" t="s">
        <v>35</v>
      </c>
      <c r="E6013" s="40" t="n">
        <v>2.2</v>
      </c>
      <c r="F6013" s="41" t="n">
        <f aca="false">IF(A6013="","",INDEX(Assumptions!$B$16:$B$18,MATCH(C6013,Assumptions!$A$16:$A$18,0)))</f>
        <v>3</v>
      </c>
      <c r="G6013" s="42" t="n">
        <f aca="false">IF(A6013="","",WORKDAY(B6013,F6013))</f>
        <v>46302</v>
      </c>
    </row>
    <row r="6014" customFormat="false" ht="15" hidden="false" customHeight="false" outlineLevel="0" collapsed="false">
      <c r="A6014" s="37" t="n">
        <v>1006013</v>
      </c>
      <c r="B6014" s="38" t="n">
        <v>46298</v>
      </c>
      <c r="C6014" s="39" t="s">
        <v>69</v>
      </c>
      <c r="D6014" s="39" t="s">
        <v>33</v>
      </c>
      <c r="E6014" s="40" t="n">
        <v>1.3</v>
      </c>
      <c r="F6014" s="41" t="n">
        <f aca="false">IF(A6014="","",INDEX(Assumptions!$B$16:$B$18,MATCH(C6014,Assumptions!$A$16:$A$18,0)))</f>
        <v>3</v>
      </c>
      <c r="G6014" s="42" t="n">
        <f aca="false">IF(A6014="","",WORKDAY(B6014,F6014))</f>
        <v>46302</v>
      </c>
    </row>
    <row r="6015" customFormat="false" ht="15" hidden="false" customHeight="false" outlineLevel="0" collapsed="false">
      <c r="A6015" s="37" t="n">
        <v>1006014</v>
      </c>
      <c r="B6015" s="38" t="n">
        <v>46298</v>
      </c>
      <c r="C6015" s="39" t="s">
        <v>68</v>
      </c>
      <c r="D6015" s="39" t="s">
        <v>37</v>
      </c>
      <c r="E6015" s="40" t="n">
        <v>2.2</v>
      </c>
      <c r="F6015" s="41" t="n">
        <f aca="false">IF(A6015="","",INDEX(Assumptions!$B$16:$B$18,MATCH(C6015,Assumptions!$A$16:$A$18,0)))</f>
        <v>1</v>
      </c>
      <c r="G6015" s="42" t="n">
        <f aca="false">IF(A6015="","",WORKDAY(B6015,F6015))</f>
        <v>46300</v>
      </c>
    </row>
    <row r="6016" customFormat="false" ht="15" hidden="false" customHeight="false" outlineLevel="0" collapsed="false">
      <c r="A6016" s="37" t="n">
        <v>1006015</v>
      </c>
      <c r="B6016" s="38" t="n">
        <v>46298</v>
      </c>
      <c r="C6016" s="39" t="s">
        <v>70</v>
      </c>
      <c r="D6016" s="39" t="s">
        <v>35</v>
      </c>
      <c r="E6016" s="40" t="n">
        <v>0.5</v>
      </c>
      <c r="F6016" s="41" t="n">
        <f aca="false">IF(A6016="","",INDEX(Assumptions!$B$16:$B$18,MATCH(C6016,Assumptions!$A$16:$A$18,0)))</f>
        <v>5</v>
      </c>
      <c r="G6016" s="42" t="n">
        <f aca="false">IF(A6016="","",WORKDAY(B6016,F6016))</f>
        <v>46304</v>
      </c>
    </row>
    <row r="6017" customFormat="false" ht="15" hidden="false" customHeight="false" outlineLevel="0" collapsed="false">
      <c r="A6017" s="37" t="n">
        <v>1006016</v>
      </c>
      <c r="B6017" s="38" t="n">
        <v>46298</v>
      </c>
      <c r="C6017" s="39" t="s">
        <v>69</v>
      </c>
      <c r="D6017" s="39" t="s">
        <v>33</v>
      </c>
      <c r="E6017" s="40" t="n">
        <v>1.4</v>
      </c>
      <c r="F6017" s="41" t="n">
        <f aca="false">IF(A6017="","",INDEX(Assumptions!$B$16:$B$18,MATCH(C6017,Assumptions!$A$16:$A$18,0)))</f>
        <v>3</v>
      </c>
      <c r="G6017" s="42" t="n">
        <f aca="false">IF(A6017="","",WORKDAY(B6017,F6017))</f>
        <v>46302</v>
      </c>
    </row>
    <row r="6018" customFormat="false" ht="15" hidden="false" customHeight="false" outlineLevel="0" collapsed="false">
      <c r="A6018" s="37" t="n">
        <v>1006017</v>
      </c>
      <c r="B6018" s="38" t="n">
        <v>46298</v>
      </c>
      <c r="C6018" s="39" t="s">
        <v>69</v>
      </c>
      <c r="D6018" s="39" t="s">
        <v>39</v>
      </c>
      <c r="E6018" s="40" t="n">
        <v>1</v>
      </c>
      <c r="F6018" s="41" t="n">
        <f aca="false">IF(A6018="","",INDEX(Assumptions!$B$16:$B$18,MATCH(C6018,Assumptions!$A$16:$A$18,0)))</f>
        <v>3</v>
      </c>
      <c r="G6018" s="42" t="n">
        <f aca="false">IF(A6018="","",WORKDAY(B6018,F6018))</f>
        <v>46302</v>
      </c>
    </row>
    <row r="6019" customFormat="false" ht="15" hidden="false" customHeight="false" outlineLevel="0" collapsed="false">
      <c r="A6019" s="37" t="n">
        <v>1006018</v>
      </c>
      <c r="B6019" s="38" t="n">
        <v>46298</v>
      </c>
      <c r="C6019" s="39" t="s">
        <v>70</v>
      </c>
      <c r="D6019" s="39" t="s">
        <v>33</v>
      </c>
      <c r="E6019" s="40" t="n">
        <v>0.7</v>
      </c>
      <c r="F6019" s="41" t="n">
        <f aca="false">IF(A6019="","",INDEX(Assumptions!$B$16:$B$18,MATCH(C6019,Assumptions!$A$16:$A$18,0)))</f>
        <v>5</v>
      </c>
      <c r="G6019" s="42" t="n">
        <f aca="false">IF(A6019="","",WORKDAY(B6019,F6019))</f>
        <v>46304</v>
      </c>
    </row>
    <row r="6020" customFormat="false" ht="15" hidden="false" customHeight="false" outlineLevel="0" collapsed="false">
      <c r="A6020" s="37" t="n">
        <v>1006019</v>
      </c>
      <c r="B6020" s="38" t="n">
        <v>46298</v>
      </c>
      <c r="C6020" s="39" t="s">
        <v>69</v>
      </c>
      <c r="D6020" s="39" t="s">
        <v>31</v>
      </c>
      <c r="E6020" s="40" t="n">
        <v>3.5</v>
      </c>
      <c r="F6020" s="41" t="n">
        <f aca="false">IF(A6020="","",INDEX(Assumptions!$B$16:$B$18,MATCH(C6020,Assumptions!$A$16:$A$18,0)))</f>
        <v>3</v>
      </c>
      <c r="G6020" s="42" t="n">
        <f aca="false">IF(A6020="","",WORKDAY(B6020,F6020))</f>
        <v>46302</v>
      </c>
    </row>
    <row r="6021" customFormat="false" ht="15" hidden="false" customHeight="false" outlineLevel="0" collapsed="false">
      <c r="A6021" s="37" t="n">
        <v>1006020</v>
      </c>
      <c r="B6021" s="38" t="n">
        <v>46298</v>
      </c>
      <c r="C6021" s="39" t="s">
        <v>69</v>
      </c>
      <c r="D6021" s="39" t="s">
        <v>33</v>
      </c>
      <c r="E6021" s="40" t="n">
        <v>1.9</v>
      </c>
      <c r="F6021" s="41" t="n">
        <f aca="false">IF(A6021="","",INDEX(Assumptions!$B$16:$B$18,MATCH(C6021,Assumptions!$A$16:$A$18,0)))</f>
        <v>3</v>
      </c>
      <c r="G6021" s="42" t="n">
        <f aca="false">IF(A6021="","",WORKDAY(B6021,F6021))</f>
        <v>46302</v>
      </c>
    </row>
    <row r="6022" customFormat="false" ht="15" hidden="false" customHeight="false" outlineLevel="0" collapsed="false">
      <c r="A6022" s="37" t="n">
        <v>1006021</v>
      </c>
      <c r="B6022" s="38" t="n">
        <v>46298</v>
      </c>
      <c r="C6022" s="39" t="s">
        <v>69</v>
      </c>
      <c r="D6022" s="39" t="s">
        <v>33</v>
      </c>
      <c r="E6022" s="40" t="n">
        <v>2.2</v>
      </c>
      <c r="F6022" s="41" t="n">
        <f aca="false">IF(A6022="","",INDEX(Assumptions!$B$16:$B$18,MATCH(C6022,Assumptions!$A$16:$A$18,0)))</f>
        <v>3</v>
      </c>
      <c r="G6022" s="42" t="n">
        <f aca="false">IF(A6022="","",WORKDAY(B6022,F6022))</f>
        <v>46302</v>
      </c>
    </row>
    <row r="6023" customFormat="false" ht="15" hidden="false" customHeight="false" outlineLevel="0" collapsed="false">
      <c r="A6023" s="37" t="n">
        <v>1006022</v>
      </c>
      <c r="B6023" s="38" t="n">
        <v>46298</v>
      </c>
      <c r="C6023" s="39" t="s">
        <v>69</v>
      </c>
      <c r="D6023" s="39" t="s">
        <v>35</v>
      </c>
      <c r="E6023" s="40" t="n">
        <v>1.7</v>
      </c>
      <c r="F6023" s="41" t="n">
        <f aca="false">IF(A6023="","",INDEX(Assumptions!$B$16:$B$18,MATCH(C6023,Assumptions!$A$16:$A$18,0)))</f>
        <v>3</v>
      </c>
      <c r="G6023" s="42" t="n">
        <f aca="false">IF(A6023="","",WORKDAY(B6023,F6023))</f>
        <v>46302</v>
      </c>
    </row>
    <row r="6024" customFormat="false" ht="15" hidden="false" customHeight="false" outlineLevel="0" collapsed="false">
      <c r="A6024" s="37" t="n">
        <v>1006023</v>
      </c>
      <c r="B6024" s="38" t="n">
        <v>46298</v>
      </c>
      <c r="C6024" s="39" t="s">
        <v>69</v>
      </c>
      <c r="D6024" s="39" t="s">
        <v>37</v>
      </c>
      <c r="E6024" s="40" t="n">
        <v>7.4</v>
      </c>
      <c r="F6024" s="41" t="n">
        <f aca="false">IF(A6024="","",INDEX(Assumptions!$B$16:$B$18,MATCH(C6024,Assumptions!$A$16:$A$18,0)))</f>
        <v>3</v>
      </c>
      <c r="G6024" s="42" t="n">
        <f aca="false">IF(A6024="","",WORKDAY(B6024,F6024))</f>
        <v>46302</v>
      </c>
    </row>
    <row r="6025" customFormat="false" ht="15" hidden="false" customHeight="false" outlineLevel="0" collapsed="false">
      <c r="A6025" s="37" t="n">
        <v>1006024</v>
      </c>
      <c r="B6025" s="38" t="n">
        <v>46298</v>
      </c>
      <c r="C6025" s="39" t="s">
        <v>70</v>
      </c>
      <c r="D6025" s="39" t="s">
        <v>39</v>
      </c>
      <c r="E6025" s="40" t="n">
        <v>3.9</v>
      </c>
      <c r="F6025" s="41" t="n">
        <f aca="false">IF(A6025="","",INDEX(Assumptions!$B$16:$B$18,MATCH(C6025,Assumptions!$A$16:$A$18,0)))</f>
        <v>5</v>
      </c>
      <c r="G6025" s="42" t="n">
        <f aca="false">IF(A6025="","",WORKDAY(B6025,F6025))</f>
        <v>46304</v>
      </c>
    </row>
    <row r="6026" customFormat="false" ht="15" hidden="false" customHeight="false" outlineLevel="0" collapsed="false">
      <c r="A6026" s="37" t="n">
        <v>1006025</v>
      </c>
      <c r="B6026" s="38" t="n">
        <v>46298</v>
      </c>
      <c r="C6026" s="39" t="s">
        <v>69</v>
      </c>
      <c r="D6026" s="39" t="s">
        <v>39</v>
      </c>
      <c r="E6026" s="40" t="n">
        <v>0.7</v>
      </c>
      <c r="F6026" s="41" t="n">
        <f aca="false">IF(A6026="","",INDEX(Assumptions!$B$16:$B$18,MATCH(C6026,Assumptions!$A$16:$A$18,0)))</f>
        <v>3</v>
      </c>
      <c r="G6026" s="42" t="n">
        <f aca="false">IF(A6026="","",WORKDAY(B6026,F6026))</f>
        <v>46302</v>
      </c>
    </row>
    <row r="6027" customFormat="false" ht="15" hidden="false" customHeight="false" outlineLevel="0" collapsed="false">
      <c r="A6027" s="37" t="n">
        <v>1006026</v>
      </c>
      <c r="B6027" s="38" t="n">
        <v>46298</v>
      </c>
      <c r="C6027" s="39" t="s">
        <v>69</v>
      </c>
      <c r="D6027" s="39" t="s">
        <v>39</v>
      </c>
      <c r="E6027" s="40" t="n">
        <v>2.5</v>
      </c>
      <c r="F6027" s="41" t="n">
        <f aca="false">IF(A6027="","",INDEX(Assumptions!$B$16:$B$18,MATCH(C6027,Assumptions!$A$16:$A$18,0)))</f>
        <v>3</v>
      </c>
      <c r="G6027" s="42" t="n">
        <f aca="false">IF(A6027="","",WORKDAY(B6027,F6027))</f>
        <v>46302</v>
      </c>
    </row>
    <row r="6028" customFormat="false" ht="15" hidden="false" customHeight="false" outlineLevel="0" collapsed="false">
      <c r="A6028" s="37" t="n">
        <v>1006027</v>
      </c>
      <c r="B6028" s="38" t="n">
        <v>46298</v>
      </c>
      <c r="C6028" s="39" t="s">
        <v>70</v>
      </c>
      <c r="D6028" s="39" t="s">
        <v>31</v>
      </c>
      <c r="E6028" s="40" t="n">
        <v>0.7</v>
      </c>
      <c r="F6028" s="41" t="n">
        <f aca="false">IF(A6028="","",INDEX(Assumptions!$B$16:$B$18,MATCH(C6028,Assumptions!$A$16:$A$18,0)))</f>
        <v>5</v>
      </c>
      <c r="G6028" s="42" t="n">
        <f aca="false">IF(A6028="","",WORKDAY(B6028,F6028))</f>
        <v>46304</v>
      </c>
    </row>
    <row r="6029" customFormat="false" ht="15" hidden="false" customHeight="false" outlineLevel="0" collapsed="false">
      <c r="A6029" s="37" t="n">
        <v>1006028</v>
      </c>
      <c r="B6029" s="38" t="n">
        <v>46298</v>
      </c>
      <c r="C6029" s="39" t="s">
        <v>69</v>
      </c>
      <c r="D6029" s="39" t="s">
        <v>39</v>
      </c>
      <c r="E6029" s="40" t="n">
        <v>2.1</v>
      </c>
      <c r="F6029" s="41" t="n">
        <f aca="false">IF(A6029="","",INDEX(Assumptions!$B$16:$B$18,MATCH(C6029,Assumptions!$A$16:$A$18,0)))</f>
        <v>3</v>
      </c>
      <c r="G6029" s="42" t="n">
        <f aca="false">IF(A6029="","",WORKDAY(B6029,F6029))</f>
        <v>46302</v>
      </c>
    </row>
    <row r="6030" customFormat="false" ht="15" hidden="false" customHeight="false" outlineLevel="0" collapsed="false">
      <c r="A6030" s="37" t="n">
        <v>1006029</v>
      </c>
      <c r="B6030" s="38" t="n">
        <v>46298</v>
      </c>
      <c r="C6030" s="39" t="s">
        <v>70</v>
      </c>
      <c r="D6030" s="39" t="s">
        <v>37</v>
      </c>
      <c r="E6030" s="40" t="n">
        <v>1.4</v>
      </c>
      <c r="F6030" s="41" t="n">
        <f aca="false">IF(A6030="","",INDEX(Assumptions!$B$16:$B$18,MATCH(C6030,Assumptions!$A$16:$A$18,0)))</f>
        <v>5</v>
      </c>
      <c r="G6030" s="42" t="n">
        <f aca="false">IF(A6030="","",WORKDAY(B6030,F6030))</f>
        <v>46304</v>
      </c>
    </row>
    <row r="6031" customFormat="false" ht="15" hidden="false" customHeight="false" outlineLevel="0" collapsed="false">
      <c r="A6031" s="37" t="n">
        <v>1006030</v>
      </c>
      <c r="B6031" s="38" t="n">
        <v>46298</v>
      </c>
      <c r="C6031" s="39" t="s">
        <v>68</v>
      </c>
      <c r="D6031" s="39" t="s">
        <v>35</v>
      </c>
      <c r="E6031" s="40" t="n">
        <v>1.1</v>
      </c>
      <c r="F6031" s="41" t="n">
        <f aca="false">IF(A6031="","",INDEX(Assumptions!$B$16:$B$18,MATCH(C6031,Assumptions!$A$16:$A$18,0)))</f>
        <v>1</v>
      </c>
      <c r="G6031" s="42" t="n">
        <f aca="false">IF(A6031="","",WORKDAY(B6031,F6031))</f>
        <v>46300</v>
      </c>
    </row>
    <row r="6032" customFormat="false" ht="15" hidden="false" customHeight="false" outlineLevel="0" collapsed="false">
      <c r="A6032" s="37" t="n">
        <v>1006031</v>
      </c>
      <c r="B6032" s="38" t="n">
        <v>46298</v>
      </c>
      <c r="C6032" s="39" t="s">
        <v>69</v>
      </c>
      <c r="D6032" s="39" t="s">
        <v>37</v>
      </c>
      <c r="E6032" s="40" t="n">
        <v>1</v>
      </c>
      <c r="F6032" s="41" t="n">
        <f aca="false">IF(A6032="","",INDEX(Assumptions!$B$16:$B$18,MATCH(C6032,Assumptions!$A$16:$A$18,0)))</f>
        <v>3</v>
      </c>
      <c r="G6032" s="42" t="n">
        <f aca="false">IF(A6032="","",WORKDAY(B6032,F6032))</f>
        <v>46302</v>
      </c>
    </row>
    <row r="6033" customFormat="false" ht="15" hidden="false" customHeight="false" outlineLevel="0" collapsed="false">
      <c r="A6033" s="37" t="n">
        <v>1006032</v>
      </c>
      <c r="B6033" s="38" t="n">
        <v>46298</v>
      </c>
      <c r="C6033" s="39" t="s">
        <v>68</v>
      </c>
      <c r="D6033" s="39" t="s">
        <v>39</v>
      </c>
      <c r="E6033" s="40" t="n">
        <v>0.7</v>
      </c>
      <c r="F6033" s="41" t="n">
        <f aca="false">IF(A6033="","",INDEX(Assumptions!$B$16:$B$18,MATCH(C6033,Assumptions!$A$16:$A$18,0)))</f>
        <v>1</v>
      </c>
      <c r="G6033" s="42" t="n">
        <f aca="false">IF(A6033="","",WORKDAY(B6033,F6033))</f>
        <v>46300</v>
      </c>
    </row>
    <row r="6034" customFormat="false" ht="15" hidden="false" customHeight="false" outlineLevel="0" collapsed="false">
      <c r="A6034" s="37" t="n">
        <v>1006033</v>
      </c>
      <c r="B6034" s="38" t="n">
        <v>46298</v>
      </c>
      <c r="C6034" s="39" t="s">
        <v>69</v>
      </c>
      <c r="D6034" s="39" t="s">
        <v>37</v>
      </c>
      <c r="E6034" s="40" t="n">
        <v>5</v>
      </c>
      <c r="F6034" s="41" t="n">
        <f aca="false">IF(A6034="","",INDEX(Assumptions!$B$16:$B$18,MATCH(C6034,Assumptions!$A$16:$A$18,0)))</f>
        <v>3</v>
      </c>
      <c r="G6034" s="42" t="n">
        <f aca="false">IF(A6034="","",WORKDAY(B6034,F6034))</f>
        <v>46302</v>
      </c>
    </row>
    <row r="6035" customFormat="false" ht="15" hidden="false" customHeight="false" outlineLevel="0" collapsed="false">
      <c r="A6035" s="37" t="n">
        <v>1006034</v>
      </c>
      <c r="B6035" s="38" t="n">
        <v>46298</v>
      </c>
      <c r="C6035" s="39" t="s">
        <v>69</v>
      </c>
      <c r="D6035" s="39" t="s">
        <v>31</v>
      </c>
      <c r="E6035" s="40" t="n">
        <v>1.7</v>
      </c>
      <c r="F6035" s="41" t="n">
        <f aca="false">IF(A6035="","",INDEX(Assumptions!$B$16:$B$18,MATCH(C6035,Assumptions!$A$16:$A$18,0)))</f>
        <v>3</v>
      </c>
      <c r="G6035" s="42" t="n">
        <f aca="false">IF(A6035="","",WORKDAY(B6035,F6035))</f>
        <v>46302</v>
      </c>
    </row>
    <row r="6036" customFormat="false" ht="15" hidden="false" customHeight="false" outlineLevel="0" collapsed="false">
      <c r="A6036" s="37" t="n">
        <v>1006035</v>
      </c>
      <c r="B6036" s="38" t="n">
        <v>46298</v>
      </c>
      <c r="C6036" s="39" t="s">
        <v>69</v>
      </c>
      <c r="D6036" s="39" t="s">
        <v>31</v>
      </c>
      <c r="E6036" s="40" t="n">
        <v>2.4</v>
      </c>
      <c r="F6036" s="41" t="n">
        <f aca="false">IF(A6036="","",INDEX(Assumptions!$B$16:$B$18,MATCH(C6036,Assumptions!$A$16:$A$18,0)))</f>
        <v>3</v>
      </c>
      <c r="G6036" s="42" t="n">
        <f aca="false">IF(A6036="","",WORKDAY(B6036,F6036))</f>
        <v>46302</v>
      </c>
    </row>
    <row r="6037" customFormat="false" ht="15" hidden="false" customHeight="false" outlineLevel="0" collapsed="false">
      <c r="A6037" s="37" t="n">
        <v>1006036</v>
      </c>
      <c r="B6037" s="38" t="n">
        <v>46298</v>
      </c>
      <c r="C6037" s="39" t="s">
        <v>69</v>
      </c>
      <c r="D6037" s="39" t="s">
        <v>31</v>
      </c>
      <c r="E6037" s="40" t="n">
        <v>2.1</v>
      </c>
      <c r="F6037" s="41" t="n">
        <f aca="false">IF(A6037="","",INDEX(Assumptions!$B$16:$B$18,MATCH(C6037,Assumptions!$A$16:$A$18,0)))</f>
        <v>3</v>
      </c>
      <c r="G6037" s="42" t="n">
        <f aca="false">IF(A6037="","",WORKDAY(B6037,F6037))</f>
        <v>46302</v>
      </c>
    </row>
    <row r="6038" customFormat="false" ht="15" hidden="false" customHeight="false" outlineLevel="0" collapsed="false">
      <c r="A6038" s="37" t="n">
        <v>1006037</v>
      </c>
      <c r="B6038" s="38" t="n">
        <v>46298</v>
      </c>
      <c r="C6038" s="39" t="s">
        <v>69</v>
      </c>
      <c r="D6038" s="39" t="s">
        <v>35</v>
      </c>
      <c r="E6038" s="40" t="n">
        <v>1</v>
      </c>
      <c r="F6038" s="41" t="n">
        <f aca="false">IF(A6038="","",INDEX(Assumptions!$B$16:$B$18,MATCH(C6038,Assumptions!$A$16:$A$18,0)))</f>
        <v>3</v>
      </c>
      <c r="G6038" s="42" t="n">
        <f aca="false">IF(A6038="","",WORKDAY(B6038,F6038))</f>
        <v>46302</v>
      </c>
    </row>
    <row r="6039" customFormat="false" ht="15" hidden="false" customHeight="false" outlineLevel="0" collapsed="false">
      <c r="A6039" s="37" t="n">
        <v>1006038</v>
      </c>
      <c r="B6039" s="38" t="n">
        <v>46298</v>
      </c>
      <c r="C6039" s="39" t="s">
        <v>70</v>
      </c>
      <c r="D6039" s="39" t="s">
        <v>31</v>
      </c>
      <c r="E6039" s="40" t="n">
        <v>1.4</v>
      </c>
      <c r="F6039" s="41" t="n">
        <f aca="false">IF(A6039="","",INDEX(Assumptions!$B$16:$B$18,MATCH(C6039,Assumptions!$A$16:$A$18,0)))</f>
        <v>5</v>
      </c>
      <c r="G6039" s="42" t="n">
        <f aca="false">IF(A6039="","",WORKDAY(B6039,F6039))</f>
        <v>46304</v>
      </c>
    </row>
    <row r="6040" customFormat="false" ht="15" hidden="false" customHeight="false" outlineLevel="0" collapsed="false">
      <c r="A6040" s="37" t="n">
        <v>1006039</v>
      </c>
      <c r="B6040" s="38" t="n">
        <v>46300</v>
      </c>
      <c r="C6040" s="39" t="s">
        <v>68</v>
      </c>
      <c r="D6040" s="39" t="s">
        <v>39</v>
      </c>
      <c r="E6040" s="40" t="n">
        <v>1.3</v>
      </c>
      <c r="F6040" s="41" t="n">
        <f aca="false">IF(A6040="","",INDEX(Assumptions!$B$16:$B$18,MATCH(C6040,Assumptions!$A$16:$A$18,0)))</f>
        <v>1</v>
      </c>
      <c r="G6040" s="42" t="n">
        <f aca="false">IF(A6040="","",WORKDAY(B6040,F6040))</f>
        <v>46301</v>
      </c>
    </row>
    <row r="6041" customFormat="false" ht="15" hidden="false" customHeight="false" outlineLevel="0" collapsed="false">
      <c r="A6041" s="37" t="n">
        <v>1006040</v>
      </c>
      <c r="B6041" s="38" t="n">
        <v>46300</v>
      </c>
      <c r="C6041" s="39" t="s">
        <v>69</v>
      </c>
      <c r="D6041" s="39" t="s">
        <v>39</v>
      </c>
      <c r="E6041" s="40" t="n">
        <v>2.1</v>
      </c>
      <c r="F6041" s="41" t="n">
        <f aca="false">IF(A6041="","",INDEX(Assumptions!$B$16:$B$18,MATCH(C6041,Assumptions!$A$16:$A$18,0)))</f>
        <v>3</v>
      </c>
      <c r="G6041" s="42" t="n">
        <f aca="false">IF(A6041="","",WORKDAY(B6041,F6041))</f>
        <v>46303</v>
      </c>
    </row>
    <row r="6042" customFormat="false" ht="15" hidden="false" customHeight="false" outlineLevel="0" collapsed="false">
      <c r="A6042" s="37" t="n">
        <v>1006041</v>
      </c>
      <c r="B6042" s="38" t="n">
        <v>46300</v>
      </c>
      <c r="C6042" s="39" t="s">
        <v>69</v>
      </c>
      <c r="D6042" s="39" t="s">
        <v>39</v>
      </c>
      <c r="E6042" s="40" t="n">
        <v>4</v>
      </c>
      <c r="F6042" s="41" t="n">
        <f aca="false">IF(A6042="","",INDEX(Assumptions!$B$16:$B$18,MATCH(C6042,Assumptions!$A$16:$A$18,0)))</f>
        <v>3</v>
      </c>
      <c r="G6042" s="42" t="n">
        <f aca="false">IF(A6042="","",WORKDAY(B6042,F6042))</f>
        <v>46303</v>
      </c>
    </row>
    <row r="6043" customFormat="false" ht="15" hidden="false" customHeight="false" outlineLevel="0" collapsed="false">
      <c r="A6043" s="37" t="n">
        <v>1006042</v>
      </c>
      <c r="B6043" s="38" t="n">
        <v>46300</v>
      </c>
      <c r="C6043" s="39" t="s">
        <v>69</v>
      </c>
      <c r="D6043" s="39" t="s">
        <v>37</v>
      </c>
      <c r="E6043" s="40" t="n">
        <v>2.5</v>
      </c>
      <c r="F6043" s="41" t="n">
        <f aca="false">IF(A6043="","",INDEX(Assumptions!$B$16:$B$18,MATCH(C6043,Assumptions!$A$16:$A$18,0)))</f>
        <v>3</v>
      </c>
      <c r="G6043" s="42" t="n">
        <f aca="false">IF(A6043="","",WORKDAY(B6043,F6043))</f>
        <v>46303</v>
      </c>
    </row>
    <row r="6044" customFormat="false" ht="15" hidden="false" customHeight="false" outlineLevel="0" collapsed="false">
      <c r="A6044" s="37" t="n">
        <v>1006043</v>
      </c>
      <c r="B6044" s="38" t="n">
        <v>46300</v>
      </c>
      <c r="C6044" s="39" t="s">
        <v>69</v>
      </c>
      <c r="D6044" s="39" t="s">
        <v>33</v>
      </c>
      <c r="E6044" s="40" t="n">
        <v>6.9</v>
      </c>
      <c r="F6044" s="41" t="n">
        <f aca="false">IF(A6044="","",INDEX(Assumptions!$B$16:$B$18,MATCH(C6044,Assumptions!$A$16:$A$18,0)))</f>
        <v>3</v>
      </c>
      <c r="G6044" s="42" t="n">
        <f aca="false">IF(A6044="","",WORKDAY(B6044,F6044))</f>
        <v>46303</v>
      </c>
    </row>
    <row r="6045" customFormat="false" ht="15" hidden="false" customHeight="false" outlineLevel="0" collapsed="false">
      <c r="A6045" s="37" t="n">
        <v>1006044</v>
      </c>
      <c r="B6045" s="38" t="n">
        <v>46300</v>
      </c>
      <c r="C6045" s="39" t="s">
        <v>69</v>
      </c>
      <c r="D6045" s="39" t="s">
        <v>35</v>
      </c>
      <c r="E6045" s="40" t="n">
        <v>2.1</v>
      </c>
      <c r="F6045" s="41" t="n">
        <f aca="false">IF(A6045="","",INDEX(Assumptions!$B$16:$B$18,MATCH(C6045,Assumptions!$A$16:$A$18,0)))</f>
        <v>3</v>
      </c>
      <c r="G6045" s="42" t="n">
        <f aca="false">IF(A6045="","",WORKDAY(B6045,F6045))</f>
        <v>46303</v>
      </c>
    </row>
    <row r="6046" customFormat="false" ht="15" hidden="false" customHeight="false" outlineLevel="0" collapsed="false">
      <c r="A6046" s="37" t="n">
        <v>1006045</v>
      </c>
      <c r="B6046" s="38" t="n">
        <v>46300</v>
      </c>
      <c r="C6046" s="39" t="s">
        <v>69</v>
      </c>
      <c r="D6046" s="39" t="s">
        <v>31</v>
      </c>
      <c r="E6046" s="40" t="n">
        <v>1.5</v>
      </c>
      <c r="F6046" s="41" t="n">
        <f aca="false">IF(A6046="","",INDEX(Assumptions!$B$16:$B$18,MATCH(C6046,Assumptions!$A$16:$A$18,0)))</f>
        <v>3</v>
      </c>
      <c r="G6046" s="42" t="n">
        <f aca="false">IF(A6046="","",WORKDAY(B6046,F6046))</f>
        <v>46303</v>
      </c>
    </row>
    <row r="6047" customFormat="false" ht="15" hidden="false" customHeight="false" outlineLevel="0" collapsed="false">
      <c r="A6047" s="37" t="n">
        <v>1006046</v>
      </c>
      <c r="B6047" s="38" t="n">
        <v>46300</v>
      </c>
      <c r="C6047" s="39" t="s">
        <v>70</v>
      </c>
      <c r="D6047" s="39" t="s">
        <v>35</v>
      </c>
      <c r="E6047" s="40" t="n">
        <v>2.1</v>
      </c>
      <c r="F6047" s="41" t="n">
        <f aca="false">IF(A6047="","",INDEX(Assumptions!$B$16:$B$18,MATCH(C6047,Assumptions!$A$16:$A$18,0)))</f>
        <v>5</v>
      </c>
      <c r="G6047" s="42" t="n">
        <f aca="false">IF(A6047="","",WORKDAY(B6047,F6047))</f>
        <v>46307</v>
      </c>
    </row>
    <row r="6048" customFormat="false" ht="15" hidden="false" customHeight="false" outlineLevel="0" collapsed="false">
      <c r="A6048" s="37" t="n">
        <v>1006047</v>
      </c>
      <c r="B6048" s="38" t="n">
        <v>46300</v>
      </c>
      <c r="C6048" s="39" t="s">
        <v>70</v>
      </c>
      <c r="D6048" s="39" t="s">
        <v>37</v>
      </c>
      <c r="E6048" s="40" t="n">
        <v>1</v>
      </c>
      <c r="F6048" s="41" t="n">
        <f aca="false">IF(A6048="","",INDEX(Assumptions!$B$16:$B$18,MATCH(C6048,Assumptions!$A$16:$A$18,0)))</f>
        <v>5</v>
      </c>
      <c r="G6048" s="42" t="n">
        <f aca="false">IF(A6048="","",WORKDAY(B6048,F6048))</f>
        <v>46307</v>
      </c>
    </row>
    <row r="6049" customFormat="false" ht="15" hidden="false" customHeight="false" outlineLevel="0" collapsed="false">
      <c r="A6049" s="37" t="n">
        <v>1006048</v>
      </c>
      <c r="B6049" s="38" t="n">
        <v>46300</v>
      </c>
      <c r="C6049" s="39" t="s">
        <v>69</v>
      </c>
      <c r="D6049" s="39" t="s">
        <v>31</v>
      </c>
      <c r="E6049" s="40" t="n">
        <v>3.7</v>
      </c>
      <c r="F6049" s="41" t="n">
        <f aca="false">IF(A6049="","",INDEX(Assumptions!$B$16:$B$18,MATCH(C6049,Assumptions!$A$16:$A$18,0)))</f>
        <v>3</v>
      </c>
      <c r="G6049" s="42" t="n">
        <f aca="false">IF(A6049="","",WORKDAY(B6049,F6049))</f>
        <v>46303</v>
      </c>
    </row>
    <row r="6050" customFormat="false" ht="15" hidden="false" customHeight="false" outlineLevel="0" collapsed="false">
      <c r="A6050" s="37" t="n">
        <v>1006049</v>
      </c>
      <c r="B6050" s="38" t="n">
        <v>46300</v>
      </c>
      <c r="C6050" s="39" t="s">
        <v>69</v>
      </c>
      <c r="D6050" s="39" t="s">
        <v>39</v>
      </c>
      <c r="E6050" s="40" t="n">
        <v>0.8</v>
      </c>
      <c r="F6050" s="41" t="n">
        <f aca="false">IF(A6050="","",INDEX(Assumptions!$B$16:$B$18,MATCH(C6050,Assumptions!$A$16:$A$18,0)))</f>
        <v>3</v>
      </c>
      <c r="G6050" s="42" t="n">
        <f aca="false">IF(A6050="","",WORKDAY(B6050,F6050))</f>
        <v>46303</v>
      </c>
    </row>
    <row r="6051" customFormat="false" ht="15" hidden="false" customHeight="false" outlineLevel="0" collapsed="false">
      <c r="A6051" s="37" t="n">
        <v>1006050</v>
      </c>
      <c r="B6051" s="38" t="n">
        <v>46300</v>
      </c>
      <c r="C6051" s="39" t="s">
        <v>68</v>
      </c>
      <c r="D6051" s="39" t="s">
        <v>31</v>
      </c>
      <c r="E6051" s="40" t="n">
        <v>4</v>
      </c>
      <c r="F6051" s="41" t="n">
        <f aca="false">IF(A6051="","",INDEX(Assumptions!$B$16:$B$18,MATCH(C6051,Assumptions!$A$16:$A$18,0)))</f>
        <v>1</v>
      </c>
      <c r="G6051" s="42" t="n">
        <f aca="false">IF(A6051="","",WORKDAY(B6051,F6051))</f>
        <v>46301</v>
      </c>
    </row>
    <row r="6052" customFormat="false" ht="15" hidden="false" customHeight="false" outlineLevel="0" collapsed="false">
      <c r="A6052" s="37" t="n">
        <v>1006051</v>
      </c>
      <c r="B6052" s="38" t="n">
        <v>46300</v>
      </c>
      <c r="C6052" s="39" t="s">
        <v>70</v>
      </c>
      <c r="D6052" s="39" t="s">
        <v>37</v>
      </c>
      <c r="E6052" s="40" t="n">
        <v>1.5</v>
      </c>
      <c r="F6052" s="41" t="n">
        <f aca="false">IF(A6052="","",INDEX(Assumptions!$B$16:$B$18,MATCH(C6052,Assumptions!$A$16:$A$18,0)))</f>
        <v>5</v>
      </c>
      <c r="G6052" s="42" t="n">
        <f aca="false">IF(A6052="","",WORKDAY(B6052,F6052))</f>
        <v>46307</v>
      </c>
    </row>
    <row r="6053" customFormat="false" ht="15" hidden="false" customHeight="false" outlineLevel="0" collapsed="false">
      <c r="A6053" s="37" t="n">
        <v>1006052</v>
      </c>
      <c r="B6053" s="38" t="n">
        <v>46300</v>
      </c>
      <c r="C6053" s="39" t="s">
        <v>69</v>
      </c>
      <c r="D6053" s="39" t="s">
        <v>31</v>
      </c>
      <c r="E6053" s="40" t="n">
        <v>4</v>
      </c>
      <c r="F6053" s="41" t="n">
        <f aca="false">IF(A6053="","",INDEX(Assumptions!$B$16:$B$18,MATCH(C6053,Assumptions!$A$16:$A$18,0)))</f>
        <v>3</v>
      </c>
      <c r="G6053" s="42" t="n">
        <f aca="false">IF(A6053="","",WORKDAY(B6053,F6053))</f>
        <v>46303</v>
      </c>
    </row>
    <row r="6054" customFormat="false" ht="15" hidden="false" customHeight="false" outlineLevel="0" collapsed="false">
      <c r="A6054" s="37" t="n">
        <v>1006053</v>
      </c>
      <c r="B6054" s="38" t="n">
        <v>46300</v>
      </c>
      <c r="C6054" s="39" t="s">
        <v>68</v>
      </c>
      <c r="D6054" s="39" t="s">
        <v>33</v>
      </c>
      <c r="E6054" s="40" t="n">
        <v>0.6</v>
      </c>
      <c r="F6054" s="41" t="n">
        <f aca="false">IF(A6054="","",INDEX(Assumptions!$B$16:$B$18,MATCH(C6054,Assumptions!$A$16:$A$18,0)))</f>
        <v>1</v>
      </c>
      <c r="G6054" s="42" t="n">
        <f aca="false">IF(A6054="","",WORKDAY(B6054,F6054))</f>
        <v>46301</v>
      </c>
    </row>
    <row r="6055" customFormat="false" ht="15" hidden="false" customHeight="false" outlineLevel="0" collapsed="false">
      <c r="A6055" s="37" t="n">
        <v>1006054</v>
      </c>
      <c r="B6055" s="38" t="n">
        <v>46300</v>
      </c>
      <c r="C6055" s="39" t="s">
        <v>68</v>
      </c>
      <c r="D6055" s="39" t="s">
        <v>31</v>
      </c>
      <c r="E6055" s="40" t="n">
        <v>0.9</v>
      </c>
      <c r="F6055" s="41" t="n">
        <f aca="false">IF(A6055="","",INDEX(Assumptions!$B$16:$B$18,MATCH(C6055,Assumptions!$A$16:$A$18,0)))</f>
        <v>1</v>
      </c>
      <c r="G6055" s="42" t="n">
        <f aca="false">IF(A6055="","",WORKDAY(B6055,F6055))</f>
        <v>46301</v>
      </c>
    </row>
    <row r="6056" customFormat="false" ht="15" hidden="false" customHeight="false" outlineLevel="0" collapsed="false">
      <c r="A6056" s="37" t="n">
        <v>1006055</v>
      </c>
      <c r="B6056" s="38" t="n">
        <v>46300</v>
      </c>
      <c r="C6056" s="39" t="s">
        <v>69</v>
      </c>
      <c r="D6056" s="39" t="s">
        <v>31</v>
      </c>
      <c r="E6056" s="40" t="n">
        <v>2.8</v>
      </c>
      <c r="F6056" s="41" t="n">
        <f aca="false">IF(A6056="","",INDEX(Assumptions!$B$16:$B$18,MATCH(C6056,Assumptions!$A$16:$A$18,0)))</f>
        <v>3</v>
      </c>
      <c r="G6056" s="42" t="n">
        <f aca="false">IF(A6056="","",WORKDAY(B6056,F6056))</f>
        <v>46303</v>
      </c>
    </row>
    <row r="6057" customFormat="false" ht="15" hidden="false" customHeight="false" outlineLevel="0" collapsed="false">
      <c r="A6057" s="37" t="n">
        <v>1006056</v>
      </c>
      <c r="B6057" s="38" t="n">
        <v>46300</v>
      </c>
      <c r="C6057" s="39" t="s">
        <v>70</v>
      </c>
      <c r="D6057" s="39" t="s">
        <v>31</v>
      </c>
      <c r="E6057" s="40" t="n">
        <v>1.7</v>
      </c>
      <c r="F6057" s="41" t="n">
        <f aca="false">IF(A6057="","",INDEX(Assumptions!$B$16:$B$18,MATCH(C6057,Assumptions!$A$16:$A$18,0)))</f>
        <v>5</v>
      </c>
      <c r="G6057" s="42" t="n">
        <f aca="false">IF(A6057="","",WORKDAY(B6057,F6057))</f>
        <v>46307</v>
      </c>
    </row>
    <row r="6058" customFormat="false" ht="15" hidden="false" customHeight="false" outlineLevel="0" collapsed="false">
      <c r="A6058" s="37" t="n">
        <v>1006057</v>
      </c>
      <c r="B6058" s="38" t="n">
        <v>46300</v>
      </c>
      <c r="C6058" s="39" t="s">
        <v>69</v>
      </c>
      <c r="D6058" s="39" t="s">
        <v>33</v>
      </c>
      <c r="E6058" s="40" t="n">
        <v>1.7</v>
      </c>
      <c r="F6058" s="41" t="n">
        <f aca="false">IF(A6058="","",INDEX(Assumptions!$B$16:$B$18,MATCH(C6058,Assumptions!$A$16:$A$18,0)))</f>
        <v>3</v>
      </c>
      <c r="G6058" s="42" t="n">
        <f aca="false">IF(A6058="","",WORKDAY(B6058,F6058))</f>
        <v>46303</v>
      </c>
    </row>
    <row r="6059" customFormat="false" ht="15" hidden="false" customHeight="false" outlineLevel="0" collapsed="false">
      <c r="A6059" s="37" t="n">
        <v>1006058</v>
      </c>
      <c r="B6059" s="38" t="n">
        <v>46300</v>
      </c>
      <c r="C6059" s="39" t="s">
        <v>69</v>
      </c>
      <c r="D6059" s="39" t="s">
        <v>31</v>
      </c>
      <c r="E6059" s="40" t="n">
        <v>4.8</v>
      </c>
      <c r="F6059" s="41" t="n">
        <f aca="false">IF(A6059="","",INDEX(Assumptions!$B$16:$B$18,MATCH(C6059,Assumptions!$A$16:$A$18,0)))</f>
        <v>3</v>
      </c>
      <c r="G6059" s="42" t="n">
        <f aca="false">IF(A6059="","",WORKDAY(B6059,F6059))</f>
        <v>46303</v>
      </c>
    </row>
    <row r="6060" customFormat="false" ht="15" hidden="false" customHeight="false" outlineLevel="0" collapsed="false">
      <c r="A6060" s="37" t="n">
        <v>1006059</v>
      </c>
      <c r="B6060" s="38" t="n">
        <v>46300</v>
      </c>
      <c r="C6060" s="39" t="s">
        <v>69</v>
      </c>
      <c r="D6060" s="39" t="s">
        <v>31</v>
      </c>
      <c r="E6060" s="40" t="n">
        <v>5.4</v>
      </c>
      <c r="F6060" s="41" t="n">
        <f aca="false">IF(A6060="","",INDEX(Assumptions!$B$16:$B$18,MATCH(C6060,Assumptions!$A$16:$A$18,0)))</f>
        <v>3</v>
      </c>
      <c r="G6060" s="42" t="n">
        <f aca="false">IF(A6060="","",WORKDAY(B6060,F6060))</f>
        <v>46303</v>
      </c>
    </row>
    <row r="6061" customFormat="false" ht="15" hidden="false" customHeight="false" outlineLevel="0" collapsed="false">
      <c r="A6061" s="37" t="n">
        <v>1006060</v>
      </c>
      <c r="B6061" s="38" t="n">
        <v>46300</v>
      </c>
      <c r="C6061" s="39" t="s">
        <v>69</v>
      </c>
      <c r="D6061" s="39" t="s">
        <v>33</v>
      </c>
      <c r="E6061" s="40" t="n">
        <v>1.5</v>
      </c>
      <c r="F6061" s="41" t="n">
        <f aca="false">IF(A6061="","",INDEX(Assumptions!$B$16:$B$18,MATCH(C6061,Assumptions!$A$16:$A$18,0)))</f>
        <v>3</v>
      </c>
      <c r="G6061" s="42" t="n">
        <f aca="false">IF(A6061="","",WORKDAY(B6061,F6061))</f>
        <v>46303</v>
      </c>
    </row>
    <row r="6062" customFormat="false" ht="15" hidden="false" customHeight="false" outlineLevel="0" collapsed="false">
      <c r="A6062" s="37" t="n">
        <v>1006061</v>
      </c>
      <c r="B6062" s="38" t="n">
        <v>46300</v>
      </c>
      <c r="C6062" s="39" t="s">
        <v>69</v>
      </c>
      <c r="D6062" s="39" t="s">
        <v>37</v>
      </c>
      <c r="E6062" s="40" t="n">
        <v>0.8</v>
      </c>
      <c r="F6062" s="41" t="n">
        <f aca="false">IF(A6062="","",INDEX(Assumptions!$B$16:$B$18,MATCH(C6062,Assumptions!$A$16:$A$18,0)))</f>
        <v>3</v>
      </c>
      <c r="G6062" s="42" t="n">
        <f aca="false">IF(A6062="","",WORKDAY(B6062,F6062))</f>
        <v>46303</v>
      </c>
    </row>
    <row r="6063" customFormat="false" ht="15" hidden="false" customHeight="false" outlineLevel="0" collapsed="false">
      <c r="A6063" s="37" t="n">
        <v>1006062</v>
      </c>
      <c r="B6063" s="38" t="n">
        <v>46300</v>
      </c>
      <c r="C6063" s="39" t="s">
        <v>70</v>
      </c>
      <c r="D6063" s="39" t="s">
        <v>31</v>
      </c>
      <c r="E6063" s="40" t="n">
        <v>1.6</v>
      </c>
      <c r="F6063" s="41" t="n">
        <f aca="false">IF(A6063="","",INDEX(Assumptions!$B$16:$B$18,MATCH(C6063,Assumptions!$A$16:$A$18,0)))</f>
        <v>5</v>
      </c>
      <c r="G6063" s="42" t="n">
        <f aca="false">IF(A6063="","",WORKDAY(B6063,F6063))</f>
        <v>46307</v>
      </c>
    </row>
    <row r="6064" customFormat="false" ht="15" hidden="false" customHeight="false" outlineLevel="0" collapsed="false">
      <c r="A6064" s="37" t="n">
        <v>1006063</v>
      </c>
      <c r="B6064" s="38" t="n">
        <v>46300</v>
      </c>
      <c r="C6064" s="39" t="s">
        <v>70</v>
      </c>
      <c r="D6064" s="39" t="s">
        <v>39</v>
      </c>
      <c r="E6064" s="40" t="n">
        <v>1.6</v>
      </c>
      <c r="F6064" s="41" t="n">
        <f aca="false">IF(A6064="","",INDEX(Assumptions!$B$16:$B$18,MATCH(C6064,Assumptions!$A$16:$A$18,0)))</f>
        <v>5</v>
      </c>
      <c r="G6064" s="42" t="n">
        <f aca="false">IF(A6064="","",WORKDAY(B6064,F6064))</f>
        <v>46307</v>
      </c>
    </row>
    <row r="6065" customFormat="false" ht="15" hidden="false" customHeight="false" outlineLevel="0" collapsed="false">
      <c r="A6065" s="37" t="n">
        <v>1006064</v>
      </c>
      <c r="B6065" s="38" t="n">
        <v>46300</v>
      </c>
      <c r="C6065" s="39" t="s">
        <v>69</v>
      </c>
      <c r="D6065" s="39" t="s">
        <v>39</v>
      </c>
      <c r="E6065" s="40" t="n">
        <v>0.7</v>
      </c>
      <c r="F6065" s="41" t="n">
        <f aca="false">IF(A6065="","",INDEX(Assumptions!$B$16:$B$18,MATCH(C6065,Assumptions!$A$16:$A$18,0)))</f>
        <v>3</v>
      </c>
      <c r="G6065" s="42" t="n">
        <f aca="false">IF(A6065="","",WORKDAY(B6065,F6065))</f>
        <v>46303</v>
      </c>
    </row>
    <row r="6066" customFormat="false" ht="15" hidden="false" customHeight="false" outlineLevel="0" collapsed="false">
      <c r="A6066" s="37" t="n">
        <v>1006065</v>
      </c>
      <c r="B6066" s="38" t="n">
        <v>46300</v>
      </c>
      <c r="C6066" s="39" t="s">
        <v>68</v>
      </c>
      <c r="D6066" s="39" t="s">
        <v>37</v>
      </c>
      <c r="E6066" s="40" t="n">
        <v>1.8</v>
      </c>
      <c r="F6066" s="41" t="n">
        <f aca="false">IF(A6066="","",INDEX(Assumptions!$B$16:$B$18,MATCH(C6066,Assumptions!$A$16:$A$18,0)))</f>
        <v>1</v>
      </c>
      <c r="G6066" s="42" t="n">
        <f aca="false">IF(A6066="","",WORKDAY(B6066,F6066))</f>
        <v>46301</v>
      </c>
    </row>
    <row r="6067" customFormat="false" ht="15" hidden="false" customHeight="false" outlineLevel="0" collapsed="false">
      <c r="A6067" s="37" t="n">
        <v>1006066</v>
      </c>
      <c r="B6067" s="38" t="n">
        <v>46300</v>
      </c>
      <c r="C6067" s="39" t="s">
        <v>68</v>
      </c>
      <c r="D6067" s="39" t="s">
        <v>31</v>
      </c>
      <c r="E6067" s="40" t="n">
        <v>1.4</v>
      </c>
      <c r="F6067" s="41" t="n">
        <f aca="false">IF(A6067="","",INDEX(Assumptions!$B$16:$B$18,MATCH(C6067,Assumptions!$A$16:$A$18,0)))</f>
        <v>1</v>
      </c>
      <c r="G6067" s="42" t="n">
        <f aca="false">IF(A6067="","",WORKDAY(B6067,F6067))</f>
        <v>46301</v>
      </c>
    </row>
    <row r="6068" customFormat="false" ht="15" hidden="false" customHeight="false" outlineLevel="0" collapsed="false">
      <c r="A6068" s="37" t="n">
        <v>1006067</v>
      </c>
      <c r="B6068" s="38" t="n">
        <v>46300</v>
      </c>
      <c r="C6068" s="39" t="s">
        <v>69</v>
      </c>
      <c r="D6068" s="39" t="s">
        <v>33</v>
      </c>
      <c r="E6068" s="40" t="n">
        <v>0.9</v>
      </c>
      <c r="F6068" s="41" t="n">
        <f aca="false">IF(A6068="","",INDEX(Assumptions!$B$16:$B$18,MATCH(C6068,Assumptions!$A$16:$A$18,0)))</f>
        <v>3</v>
      </c>
      <c r="G6068" s="42" t="n">
        <f aca="false">IF(A6068="","",WORKDAY(B6068,F6068))</f>
        <v>46303</v>
      </c>
    </row>
    <row r="6069" customFormat="false" ht="15" hidden="false" customHeight="false" outlineLevel="0" collapsed="false">
      <c r="A6069" s="37" t="n">
        <v>1006068</v>
      </c>
      <c r="B6069" s="38" t="n">
        <v>46300</v>
      </c>
      <c r="C6069" s="39" t="s">
        <v>69</v>
      </c>
      <c r="D6069" s="39" t="s">
        <v>33</v>
      </c>
      <c r="E6069" s="40" t="n">
        <v>1.6</v>
      </c>
      <c r="F6069" s="41" t="n">
        <f aca="false">IF(A6069="","",INDEX(Assumptions!$B$16:$B$18,MATCH(C6069,Assumptions!$A$16:$A$18,0)))</f>
        <v>3</v>
      </c>
      <c r="G6069" s="42" t="n">
        <f aca="false">IF(A6069="","",WORKDAY(B6069,F6069))</f>
        <v>46303</v>
      </c>
    </row>
    <row r="6070" customFormat="false" ht="15" hidden="false" customHeight="false" outlineLevel="0" collapsed="false">
      <c r="A6070" s="37" t="n">
        <v>1006069</v>
      </c>
      <c r="B6070" s="38" t="n">
        <v>46300</v>
      </c>
      <c r="C6070" s="39" t="s">
        <v>68</v>
      </c>
      <c r="D6070" s="39" t="s">
        <v>39</v>
      </c>
      <c r="E6070" s="40" t="n">
        <v>2.4</v>
      </c>
      <c r="F6070" s="41" t="n">
        <f aca="false">IF(A6070="","",INDEX(Assumptions!$B$16:$B$18,MATCH(C6070,Assumptions!$A$16:$A$18,0)))</f>
        <v>1</v>
      </c>
      <c r="G6070" s="42" t="n">
        <f aca="false">IF(A6070="","",WORKDAY(B6070,F6070))</f>
        <v>46301</v>
      </c>
    </row>
    <row r="6071" customFormat="false" ht="15" hidden="false" customHeight="false" outlineLevel="0" collapsed="false">
      <c r="A6071" s="37" t="n">
        <v>1006070</v>
      </c>
      <c r="B6071" s="38" t="n">
        <v>46300</v>
      </c>
      <c r="C6071" s="39" t="s">
        <v>69</v>
      </c>
      <c r="D6071" s="39" t="s">
        <v>33</v>
      </c>
      <c r="E6071" s="40" t="n">
        <v>2.2</v>
      </c>
      <c r="F6071" s="41" t="n">
        <f aca="false">IF(A6071="","",INDEX(Assumptions!$B$16:$B$18,MATCH(C6071,Assumptions!$A$16:$A$18,0)))</f>
        <v>3</v>
      </c>
      <c r="G6071" s="42" t="n">
        <f aca="false">IF(A6071="","",WORKDAY(B6071,F6071))</f>
        <v>46303</v>
      </c>
    </row>
    <row r="6072" customFormat="false" ht="15" hidden="false" customHeight="false" outlineLevel="0" collapsed="false">
      <c r="A6072" s="37" t="n">
        <v>1006071</v>
      </c>
      <c r="B6072" s="38" t="n">
        <v>46300</v>
      </c>
      <c r="C6072" s="39" t="s">
        <v>69</v>
      </c>
      <c r="D6072" s="39" t="s">
        <v>31</v>
      </c>
      <c r="E6072" s="40" t="n">
        <v>1.2</v>
      </c>
      <c r="F6072" s="41" t="n">
        <f aca="false">IF(A6072="","",INDEX(Assumptions!$B$16:$B$18,MATCH(C6072,Assumptions!$A$16:$A$18,0)))</f>
        <v>3</v>
      </c>
      <c r="G6072" s="42" t="n">
        <f aca="false">IF(A6072="","",WORKDAY(B6072,F6072))</f>
        <v>46303</v>
      </c>
    </row>
    <row r="6073" customFormat="false" ht="15" hidden="false" customHeight="false" outlineLevel="0" collapsed="false">
      <c r="A6073" s="37" t="n">
        <v>1006072</v>
      </c>
      <c r="B6073" s="38" t="n">
        <v>46300</v>
      </c>
      <c r="C6073" s="39" t="s">
        <v>69</v>
      </c>
      <c r="D6073" s="39" t="s">
        <v>31</v>
      </c>
      <c r="E6073" s="40" t="n">
        <v>4.7</v>
      </c>
      <c r="F6073" s="41" t="n">
        <f aca="false">IF(A6073="","",INDEX(Assumptions!$B$16:$B$18,MATCH(C6073,Assumptions!$A$16:$A$18,0)))</f>
        <v>3</v>
      </c>
      <c r="G6073" s="42" t="n">
        <f aca="false">IF(A6073="","",WORKDAY(B6073,F6073))</f>
        <v>46303</v>
      </c>
    </row>
    <row r="6074" customFormat="false" ht="15" hidden="false" customHeight="false" outlineLevel="0" collapsed="false">
      <c r="A6074" s="37" t="n">
        <v>1006073</v>
      </c>
      <c r="B6074" s="38" t="n">
        <v>46300</v>
      </c>
      <c r="C6074" s="39" t="s">
        <v>68</v>
      </c>
      <c r="D6074" s="39" t="s">
        <v>37</v>
      </c>
      <c r="E6074" s="40" t="n">
        <v>3.9</v>
      </c>
      <c r="F6074" s="41" t="n">
        <f aca="false">IF(A6074="","",INDEX(Assumptions!$B$16:$B$18,MATCH(C6074,Assumptions!$A$16:$A$18,0)))</f>
        <v>1</v>
      </c>
      <c r="G6074" s="42" t="n">
        <f aca="false">IF(A6074="","",WORKDAY(B6074,F6074))</f>
        <v>46301</v>
      </c>
    </row>
    <row r="6075" customFormat="false" ht="15" hidden="false" customHeight="false" outlineLevel="0" collapsed="false">
      <c r="A6075" s="37" t="n">
        <v>1006074</v>
      </c>
      <c r="B6075" s="38" t="n">
        <v>46300</v>
      </c>
      <c r="C6075" s="39" t="s">
        <v>68</v>
      </c>
      <c r="D6075" s="39" t="s">
        <v>31</v>
      </c>
      <c r="E6075" s="40" t="n">
        <v>4.8</v>
      </c>
      <c r="F6075" s="41" t="n">
        <f aca="false">IF(A6075="","",INDEX(Assumptions!$B$16:$B$18,MATCH(C6075,Assumptions!$A$16:$A$18,0)))</f>
        <v>1</v>
      </c>
      <c r="G6075" s="42" t="n">
        <f aca="false">IF(A6075="","",WORKDAY(B6075,F6075))</f>
        <v>46301</v>
      </c>
    </row>
    <row r="6076" customFormat="false" ht="15" hidden="false" customHeight="false" outlineLevel="0" collapsed="false">
      <c r="A6076" s="37" t="n">
        <v>1006075</v>
      </c>
      <c r="B6076" s="38" t="n">
        <v>46300</v>
      </c>
      <c r="C6076" s="39" t="s">
        <v>69</v>
      </c>
      <c r="D6076" s="39" t="s">
        <v>37</v>
      </c>
      <c r="E6076" s="40" t="n">
        <v>0.7</v>
      </c>
      <c r="F6076" s="41" t="n">
        <f aca="false">IF(A6076="","",INDEX(Assumptions!$B$16:$B$18,MATCH(C6076,Assumptions!$A$16:$A$18,0)))</f>
        <v>3</v>
      </c>
      <c r="G6076" s="42" t="n">
        <f aca="false">IF(A6076="","",WORKDAY(B6076,F6076))</f>
        <v>46303</v>
      </c>
    </row>
    <row r="6077" customFormat="false" ht="15" hidden="false" customHeight="false" outlineLevel="0" collapsed="false">
      <c r="A6077" s="37" t="n">
        <v>1006076</v>
      </c>
      <c r="B6077" s="38" t="n">
        <v>46300</v>
      </c>
      <c r="C6077" s="39" t="s">
        <v>69</v>
      </c>
      <c r="D6077" s="39" t="s">
        <v>31</v>
      </c>
      <c r="E6077" s="40" t="n">
        <v>2.5</v>
      </c>
      <c r="F6077" s="41" t="n">
        <f aca="false">IF(A6077="","",INDEX(Assumptions!$B$16:$B$18,MATCH(C6077,Assumptions!$A$16:$A$18,0)))</f>
        <v>3</v>
      </c>
      <c r="G6077" s="42" t="n">
        <f aca="false">IF(A6077="","",WORKDAY(B6077,F6077))</f>
        <v>46303</v>
      </c>
    </row>
    <row r="6078" customFormat="false" ht="15" hidden="false" customHeight="false" outlineLevel="0" collapsed="false">
      <c r="A6078" s="37" t="n">
        <v>1006077</v>
      </c>
      <c r="B6078" s="38" t="n">
        <v>46300</v>
      </c>
      <c r="C6078" s="39" t="s">
        <v>69</v>
      </c>
      <c r="D6078" s="39" t="s">
        <v>39</v>
      </c>
      <c r="E6078" s="40" t="n">
        <v>0.8</v>
      </c>
      <c r="F6078" s="41" t="n">
        <f aca="false">IF(A6078="","",INDEX(Assumptions!$B$16:$B$18,MATCH(C6078,Assumptions!$A$16:$A$18,0)))</f>
        <v>3</v>
      </c>
      <c r="G6078" s="42" t="n">
        <f aca="false">IF(A6078="","",WORKDAY(B6078,F6078))</f>
        <v>46303</v>
      </c>
    </row>
    <row r="6079" customFormat="false" ht="15" hidden="false" customHeight="false" outlineLevel="0" collapsed="false">
      <c r="A6079" s="37" t="n">
        <v>1006078</v>
      </c>
      <c r="B6079" s="38" t="n">
        <v>46300</v>
      </c>
      <c r="C6079" s="39" t="s">
        <v>70</v>
      </c>
      <c r="D6079" s="39" t="s">
        <v>31</v>
      </c>
      <c r="E6079" s="40" t="n">
        <v>1.2</v>
      </c>
      <c r="F6079" s="41" t="n">
        <f aca="false">IF(A6079="","",INDEX(Assumptions!$B$16:$B$18,MATCH(C6079,Assumptions!$A$16:$A$18,0)))</f>
        <v>5</v>
      </c>
      <c r="G6079" s="42" t="n">
        <f aca="false">IF(A6079="","",WORKDAY(B6079,F6079))</f>
        <v>46307</v>
      </c>
    </row>
    <row r="6080" customFormat="false" ht="15" hidden="false" customHeight="false" outlineLevel="0" collapsed="false">
      <c r="A6080" s="37" t="n">
        <v>1006079</v>
      </c>
      <c r="B6080" s="38" t="n">
        <v>46300</v>
      </c>
      <c r="C6080" s="39" t="s">
        <v>70</v>
      </c>
      <c r="D6080" s="39" t="s">
        <v>37</v>
      </c>
      <c r="E6080" s="40" t="n">
        <v>2.3</v>
      </c>
      <c r="F6080" s="41" t="n">
        <f aca="false">IF(A6080="","",INDEX(Assumptions!$B$16:$B$18,MATCH(C6080,Assumptions!$A$16:$A$18,0)))</f>
        <v>5</v>
      </c>
      <c r="G6080" s="42" t="n">
        <f aca="false">IF(A6080="","",WORKDAY(B6080,F6080))</f>
        <v>46307</v>
      </c>
    </row>
    <row r="6081" customFormat="false" ht="15" hidden="false" customHeight="false" outlineLevel="0" collapsed="false">
      <c r="A6081" s="37" t="n">
        <v>1006080</v>
      </c>
      <c r="B6081" s="38" t="n">
        <v>46300</v>
      </c>
      <c r="C6081" s="39" t="s">
        <v>69</v>
      </c>
      <c r="D6081" s="39" t="s">
        <v>31</v>
      </c>
      <c r="E6081" s="40" t="n">
        <v>1.3</v>
      </c>
      <c r="F6081" s="41" t="n">
        <f aca="false">IF(A6081="","",INDEX(Assumptions!$B$16:$B$18,MATCH(C6081,Assumptions!$A$16:$A$18,0)))</f>
        <v>3</v>
      </c>
      <c r="G6081" s="42" t="n">
        <f aca="false">IF(A6081="","",WORKDAY(B6081,F6081))</f>
        <v>46303</v>
      </c>
    </row>
    <row r="6082" customFormat="false" ht="15" hidden="false" customHeight="false" outlineLevel="0" collapsed="false">
      <c r="A6082" s="37" t="n">
        <v>1006081</v>
      </c>
      <c r="B6082" s="38" t="n">
        <v>46300</v>
      </c>
      <c r="C6082" s="39" t="s">
        <v>69</v>
      </c>
      <c r="D6082" s="39" t="s">
        <v>35</v>
      </c>
      <c r="E6082" s="40" t="n">
        <v>2.5</v>
      </c>
      <c r="F6082" s="41" t="n">
        <f aca="false">IF(A6082="","",INDEX(Assumptions!$B$16:$B$18,MATCH(C6082,Assumptions!$A$16:$A$18,0)))</f>
        <v>3</v>
      </c>
      <c r="G6082" s="42" t="n">
        <f aca="false">IF(A6082="","",WORKDAY(B6082,F6082))</f>
        <v>46303</v>
      </c>
    </row>
    <row r="6083" customFormat="false" ht="15" hidden="false" customHeight="false" outlineLevel="0" collapsed="false">
      <c r="A6083" s="37" t="n">
        <v>1006082</v>
      </c>
      <c r="B6083" s="38" t="n">
        <v>46300</v>
      </c>
      <c r="C6083" s="39" t="s">
        <v>69</v>
      </c>
      <c r="D6083" s="39" t="s">
        <v>35</v>
      </c>
      <c r="E6083" s="40" t="n">
        <v>3.2</v>
      </c>
      <c r="F6083" s="41" t="n">
        <f aca="false">IF(A6083="","",INDEX(Assumptions!$B$16:$B$18,MATCH(C6083,Assumptions!$A$16:$A$18,0)))</f>
        <v>3</v>
      </c>
      <c r="G6083" s="42" t="n">
        <f aca="false">IF(A6083="","",WORKDAY(B6083,F6083))</f>
        <v>46303</v>
      </c>
    </row>
    <row r="6084" customFormat="false" ht="15" hidden="false" customHeight="false" outlineLevel="0" collapsed="false">
      <c r="A6084" s="37" t="n">
        <v>1006083</v>
      </c>
      <c r="B6084" s="38" t="n">
        <v>46300</v>
      </c>
      <c r="C6084" s="39" t="s">
        <v>70</v>
      </c>
      <c r="D6084" s="39" t="s">
        <v>37</v>
      </c>
      <c r="E6084" s="40" t="n">
        <v>0.6</v>
      </c>
      <c r="F6084" s="41" t="n">
        <f aca="false">IF(A6084="","",INDEX(Assumptions!$B$16:$B$18,MATCH(C6084,Assumptions!$A$16:$A$18,0)))</f>
        <v>5</v>
      </c>
      <c r="G6084" s="42" t="n">
        <f aca="false">IF(A6084="","",WORKDAY(B6084,F6084))</f>
        <v>46307</v>
      </c>
    </row>
    <row r="6085" customFormat="false" ht="15" hidden="false" customHeight="false" outlineLevel="0" collapsed="false">
      <c r="A6085" s="37" t="n">
        <v>1006084</v>
      </c>
      <c r="B6085" s="38" t="n">
        <v>46300</v>
      </c>
      <c r="C6085" s="39" t="s">
        <v>70</v>
      </c>
      <c r="D6085" s="39" t="s">
        <v>35</v>
      </c>
      <c r="E6085" s="40" t="n">
        <v>0.4</v>
      </c>
      <c r="F6085" s="41" t="n">
        <f aca="false">IF(A6085="","",INDEX(Assumptions!$B$16:$B$18,MATCH(C6085,Assumptions!$A$16:$A$18,0)))</f>
        <v>5</v>
      </c>
      <c r="G6085" s="42" t="n">
        <f aca="false">IF(A6085="","",WORKDAY(B6085,F6085))</f>
        <v>46307</v>
      </c>
    </row>
    <row r="6086" customFormat="false" ht="15" hidden="false" customHeight="false" outlineLevel="0" collapsed="false">
      <c r="A6086" s="37" t="n">
        <v>1006085</v>
      </c>
      <c r="B6086" s="38" t="n">
        <v>46300</v>
      </c>
      <c r="C6086" s="39" t="s">
        <v>69</v>
      </c>
      <c r="D6086" s="39" t="s">
        <v>31</v>
      </c>
      <c r="E6086" s="40" t="n">
        <v>2</v>
      </c>
      <c r="F6086" s="41" t="n">
        <f aca="false">IF(A6086="","",INDEX(Assumptions!$B$16:$B$18,MATCH(C6086,Assumptions!$A$16:$A$18,0)))</f>
        <v>3</v>
      </c>
      <c r="G6086" s="42" t="n">
        <f aca="false">IF(A6086="","",WORKDAY(B6086,F6086))</f>
        <v>46303</v>
      </c>
    </row>
    <row r="6087" customFormat="false" ht="15" hidden="false" customHeight="false" outlineLevel="0" collapsed="false">
      <c r="A6087" s="37" t="n">
        <v>1006086</v>
      </c>
      <c r="B6087" s="38" t="n">
        <v>46300</v>
      </c>
      <c r="C6087" s="39" t="s">
        <v>69</v>
      </c>
      <c r="D6087" s="39" t="s">
        <v>39</v>
      </c>
      <c r="E6087" s="40" t="n">
        <v>1</v>
      </c>
      <c r="F6087" s="41" t="n">
        <f aca="false">IF(A6087="","",INDEX(Assumptions!$B$16:$B$18,MATCH(C6087,Assumptions!$A$16:$A$18,0)))</f>
        <v>3</v>
      </c>
      <c r="G6087" s="42" t="n">
        <f aca="false">IF(A6087="","",WORKDAY(B6087,F6087))</f>
        <v>46303</v>
      </c>
    </row>
    <row r="6088" customFormat="false" ht="15" hidden="false" customHeight="false" outlineLevel="0" collapsed="false">
      <c r="A6088" s="37" t="n">
        <v>1006087</v>
      </c>
      <c r="B6088" s="38" t="n">
        <v>46300</v>
      </c>
      <c r="C6088" s="39" t="s">
        <v>70</v>
      </c>
      <c r="D6088" s="39" t="s">
        <v>39</v>
      </c>
      <c r="E6088" s="40" t="n">
        <v>1.2</v>
      </c>
      <c r="F6088" s="41" t="n">
        <f aca="false">IF(A6088="","",INDEX(Assumptions!$B$16:$B$18,MATCH(C6088,Assumptions!$A$16:$A$18,0)))</f>
        <v>5</v>
      </c>
      <c r="G6088" s="42" t="n">
        <f aca="false">IF(A6088="","",WORKDAY(B6088,F6088))</f>
        <v>46307</v>
      </c>
    </row>
    <row r="6089" customFormat="false" ht="15" hidden="false" customHeight="false" outlineLevel="0" collapsed="false">
      <c r="A6089" s="37" t="n">
        <v>1006088</v>
      </c>
      <c r="B6089" s="38" t="n">
        <v>46300</v>
      </c>
      <c r="C6089" s="39" t="s">
        <v>69</v>
      </c>
      <c r="D6089" s="39" t="s">
        <v>33</v>
      </c>
      <c r="E6089" s="40" t="n">
        <v>3.7</v>
      </c>
      <c r="F6089" s="41" t="n">
        <f aca="false">IF(A6089="","",INDEX(Assumptions!$B$16:$B$18,MATCH(C6089,Assumptions!$A$16:$A$18,0)))</f>
        <v>3</v>
      </c>
      <c r="G6089" s="42" t="n">
        <f aca="false">IF(A6089="","",WORKDAY(B6089,F6089))</f>
        <v>46303</v>
      </c>
    </row>
    <row r="6090" customFormat="false" ht="15" hidden="false" customHeight="false" outlineLevel="0" collapsed="false">
      <c r="A6090" s="37" t="n">
        <v>1006089</v>
      </c>
      <c r="B6090" s="38" t="n">
        <v>46300</v>
      </c>
      <c r="C6090" s="39" t="s">
        <v>69</v>
      </c>
      <c r="D6090" s="39" t="s">
        <v>35</v>
      </c>
      <c r="E6090" s="40" t="n">
        <v>2.1</v>
      </c>
      <c r="F6090" s="41" t="n">
        <f aca="false">IF(A6090="","",INDEX(Assumptions!$B$16:$B$18,MATCH(C6090,Assumptions!$A$16:$A$18,0)))</f>
        <v>3</v>
      </c>
      <c r="G6090" s="42" t="n">
        <f aca="false">IF(A6090="","",WORKDAY(B6090,F6090))</f>
        <v>46303</v>
      </c>
    </row>
    <row r="6091" customFormat="false" ht="15" hidden="false" customHeight="false" outlineLevel="0" collapsed="false">
      <c r="A6091" s="37" t="n">
        <v>1006090</v>
      </c>
      <c r="B6091" s="38" t="n">
        <v>46300</v>
      </c>
      <c r="C6091" s="39" t="s">
        <v>69</v>
      </c>
      <c r="D6091" s="39" t="s">
        <v>35</v>
      </c>
      <c r="E6091" s="40" t="n">
        <v>1.2</v>
      </c>
      <c r="F6091" s="41" t="n">
        <f aca="false">IF(A6091="","",INDEX(Assumptions!$B$16:$B$18,MATCH(C6091,Assumptions!$A$16:$A$18,0)))</f>
        <v>3</v>
      </c>
      <c r="G6091" s="42" t="n">
        <f aca="false">IF(A6091="","",WORKDAY(B6091,F6091))</f>
        <v>46303</v>
      </c>
    </row>
    <row r="6092" customFormat="false" ht="15" hidden="false" customHeight="false" outlineLevel="0" collapsed="false">
      <c r="A6092" s="37" t="n">
        <v>1006091</v>
      </c>
      <c r="B6092" s="38" t="n">
        <v>46300</v>
      </c>
      <c r="C6092" s="39" t="s">
        <v>69</v>
      </c>
      <c r="D6092" s="39" t="s">
        <v>31</v>
      </c>
      <c r="E6092" s="40" t="n">
        <v>2</v>
      </c>
      <c r="F6092" s="41" t="n">
        <f aca="false">IF(A6092="","",INDEX(Assumptions!$B$16:$B$18,MATCH(C6092,Assumptions!$A$16:$A$18,0)))</f>
        <v>3</v>
      </c>
      <c r="G6092" s="42" t="n">
        <f aca="false">IF(A6092="","",WORKDAY(B6092,F6092))</f>
        <v>46303</v>
      </c>
    </row>
    <row r="6093" customFormat="false" ht="15" hidden="false" customHeight="false" outlineLevel="0" collapsed="false">
      <c r="A6093" s="37" t="n">
        <v>1006092</v>
      </c>
      <c r="B6093" s="38" t="n">
        <v>46300</v>
      </c>
      <c r="C6093" s="39" t="s">
        <v>68</v>
      </c>
      <c r="D6093" s="39" t="s">
        <v>31</v>
      </c>
      <c r="E6093" s="40" t="n">
        <v>4</v>
      </c>
      <c r="F6093" s="41" t="n">
        <f aca="false">IF(A6093="","",INDEX(Assumptions!$B$16:$B$18,MATCH(C6093,Assumptions!$A$16:$A$18,0)))</f>
        <v>1</v>
      </c>
      <c r="G6093" s="42" t="n">
        <f aca="false">IF(A6093="","",WORKDAY(B6093,F6093))</f>
        <v>46301</v>
      </c>
    </row>
    <row r="6094" customFormat="false" ht="15" hidden="false" customHeight="false" outlineLevel="0" collapsed="false">
      <c r="A6094" s="37" t="n">
        <v>1006093</v>
      </c>
      <c r="B6094" s="38" t="n">
        <v>46300</v>
      </c>
      <c r="C6094" s="39" t="s">
        <v>68</v>
      </c>
      <c r="D6094" s="39" t="s">
        <v>37</v>
      </c>
      <c r="E6094" s="40" t="n">
        <v>1</v>
      </c>
      <c r="F6094" s="41" t="n">
        <f aca="false">IF(A6094="","",INDEX(Assumptions!$B$16:$B$18,MATCH(C6094,Assumptions!$A$16:$A$18,0)))</f>
        <v>1</v>
      </c>
      <c r="G6094" s="42" t="n">
        <f aca="false">IF(A6094="","",WORKDAY(B6094,F6094))</f>
        <v>46301</v>
      </c>
    </row>
    <row r="6095" customFormat="false" ht="15" hidden="false" customHeight="false" outlineLevel="0" collapsed="false">
      <c r="A6095" s="37" t="n">
        <v>1006094</v>
      </c>
      <c r="B6095" s="38" t="n">
        <v>46300</v>
      </c>
      <c r="C6095" s="39" t="s">
        <v>69</v>
      </c>
      <c r="D6095" s="39" t="s">
        <v>31</v>
      </c>
      <c r="E6095" s="40" t="n">
        <v>3.5</v>
      </c>
      <c r="F6095" s="41" t="n">
        <f aca="false">IF(A6095="","",INDEX(Assumptions!$B$16:$B$18,MATCH(C6095,Assumptions!$A$16:$A$18,0)))</f>
        <v>3</v>
      </c>
      <c r="G6095" s="42" t="n">
        <f aca="false">IF(A6095="","",WORKDAY(B6095,F6095))</f>
        <v>46303</v>
      </c>
    </row>
    <row r="6096" customFormat="false" ht="15" hidden="false" customHeight="false" outlineLevel="0" collapsed="false">
      <c r="A6096" s="37" t="n">
        <v>1006095</v>
      </c>
      <c r="B6096" s="38" t="n">
        <v>46300</v>
      </c>
      <c r="C6096" s="39" t="s">
        <v>69</v>
      </c>
      <c r="D6096" s="39" t="s">
        <v>33</v>
      </c>
      <c r="E6096" s="40" t="n">
        <v>1.6</v>
      </c>
      <c r="F6096" s="41" t="n">
        <f aca="false">IF(A6096="","",INDEX(Assumptions!$B$16:$B$18,MATCH(C6096,Assumptions!$A$16:$A$18,0)))</f>
        <v>3</v>
      </c>
      <c r="G6096" s="42" t="n">
        <f aca="false">IF(A6096="","",WORKDAY(B6096,F6096))</f>
        <v>46303</v>
      </c>
    </row>
    <row r="6097" customFormat="false" ht="15" hidden="false" customHeight="false" outlineLevel="0" collapsed="false">
      <c r="A6097" s="37" t="n">
        <v>1006096</v>
      </c>
      <c r="B6097" s="38" t="n">
        <v>46300</v>
      </c>
      <c r="C6097" s="39" t="s">
        <v>69</v>
      </c>
      <c r="D6097" s="39" t="s">
        <v>39</v>
      </c>
      <c r="E6097" s="40" t="n">
        <v>2.3</v>
      </c>
      <c r="F6097" s="41" t="n">
        <f aca="false">IF(A6097="","",INDEX(Assumptions!$B$16:$B$18,MATCH(C6097,Assumptions!$A$16:$A$18,0)))</f>
        <v>3</v>
      </c>
      <c r="G6097" s="42" t="n">
        <f aca="false">IF(A6097="","",WORKDAY(B6097,F6097))</f>
        <v>46303</v>
      </c>
    </row>
    <row r="6098" customFormat="false" ht="15" hidden="false" customHeight="false" outlineLevel="0" collapsed="false">
      <c r="A6098" s="37" t="n">
        <v>1006097</v>
      </c>
      <c r="B6098" s="38" t="n">
        <v>46300</v>
      </c>
      <c r="C6098" s="39" t="s">
        <v>70</v>
      </c>
      <c r="D6098" s="39" t="s">
        <v>31</v>
      </c>
      <c r="E6098" s="40" t="n">
        <v>1.1</v>
      </c>
      <c r="F6098" s="41" t="n">
        <f aca="false">IF(A6098="","",INDEX(Assumptions!$B$16:$B$18,MATCH(C6098,Assumptions!$A$16:$A$18,0)))</f>
        <v>5</v>
      </c>
      <c r="G6098" s="42" t="n">
        <f aca="false">IF(A6098="","",WORKDAY(B6098,F6098))</f>
        <v>46307</v>
      </c>
    </row>
    <row r="6099" customFormat="false" ht="15" hidden="false" customHeight="false" outlineLevel="0" collapsed="false">
      <c r="A6099" s="37" t="n">
        <v>1006098</v>
      </c>
      <c r="B6099" s="38" t="n">
        <v>46300</v>
      </c>
      <c r="C6099" s="39" t="s">
        <v>69</v>
      </c>
      <c r="D6099" s="39" t="s">
        <v>33</v>
      </c>
      <c r="E6099" s="40" t="n">
        <v>2.7</v>
      </c>
      <c r="F6099" s="41" t="n">
        <f aca="false">IF(A6099="","",INDEX(Assumptions!$B$16:$B$18,MATCH(C6099,Assumptions!$A$16:$A$18,0)))</f>
        <v>3</v>
      </c>
      <c r="G6099" s="42" t="n">
        <f aca="false">IF(A6099="","",WORKDAY(B6099,F6099))</f>
        <v>46303</v>
      </c>
    </row>
    <row r="6100" customFormat="false" ht="15" hidden="false" customHeight="false" outlineLevel="0" collapsed="false">
      <c r="A6100" s="37" t="n">
        <v>1006099</v>
      </c>
      <c r="B6100" s="38" t="n">
        <v>46300</v>
      </c>
      <c r="C6100" s="39" t="s">
        <v>69</v>
      </c>
      <c r="D6100" s="39" t="s">
        <v>33</v>
      </c>
      <c r="E6100" s="40" t="n">
        <v>3.6</v>
      </c>
      <c r="F6100" s="41" t="n">
        <f aca="false">IF(A6100="","",INDEX(Assumptions!$B$16:$B$18,MATCH(C6100,Assumptions!$A$16:$A$18,0)))</f>
        <v>3</v>
      </c>
      <c r="G6100" s="42" t="n">
        <f aca="false">IF(A6100="","",WORKDAY(B6100,F6100))</f>
        <v>46303</v>
      </c>
    </row>
    <row r="6101" customFormat="false" ht="15" hidden="false" customHeight="false" outlineLevel="0" collapsed="false">
      <c r="A6101" s="37" t="n">
        <v>1006100</v>
      </c>
      <c r="B6101" s="38" t="n">
        <v>46300</v>
      </c>
      <c r="C6101" s="39" t="s">
        <v>69</v>
      </c>
      <c r="D6101" s="39" t="s">
        <v>39</v>
      </c>
      <c r="E6101" s="40" t="n">
        <v>3.6</v>
      </c>
      <c r="F6101" s="41" t="n">
        <f aca="false">IF(A6101="","",INDEX(Assumptions!$B$16:$B$18,MATCH(C6101,Assumptions!$A$16:$A$18,0)))</f>
        <v>3</v>
      </c>
      <c r="G6101" s="42" t="n">
        <f aca="false">IF(A6101="","",WORKDAY(B6101,F6101))</f>
        <v>46303</v>
      </c>
    </row>
    <row r="6102" customFormat="false" ht="15" hidden="false" customHeight="false" outlineLevel="0" collapsed="false">
      <c r="A6102" s="37" t="n">
        <v>1006101</v>
      </c>
      <c r="B6102" s="38" t="n">
        <v>46300</v>
      </c>
      <c r="C6102" s="39" t="s">
        <v>68</v>
      </c>
      <c r="D6102" s="39" t="s">
        <v>31</v>
      </c>
      <c r="E6102" s="40" t="n">
        <v>3.4</v>
      </c>
      <c r="F6102" s="41" t="n">
        <f aca="false">IF(A6102="","",INDEX(Assumptions!$B$16:$B$18,MATCH(C6102,Assumptions!$A$16:$A$18,0)))</f>
        <v>1</v>
      </c>
      <c r="G6102" s="42" t="n">
        <f aca="false">IF(A6102="","",WORKDAY(B6102,F6102))</f>
        <v>46301</v>
      </c>
    </row>
    <row r="6103" customFormat="false" ht="15" hidden="false" customHeight="false" outlineLevel="0" collapsed="false">
      <c r="A6103" s="37" t="n">
        <v>1006102</v>
      </c>
      <c r="B6103" s="38" t="n">
        <v>46300</v>
      </c>
      <c r="C6103" s="39" t="s">
        <v>69</v>
      </c>
      <c r="D6103" s="39" t="s">
        <v>31</v>
      </c>
      <c r="E6103" s="40" t="n">
        <v>1.3</v>
      </c>
      <c r="F6103" s="41" t="n">
        <f aca="false">IF(A6103="","",INDEX(Assumptions!$B$16:$B$18,MATCH(C6103,Assumptions!$A$16:$A$18,0)))</f>
        <v>3</v>
      </c>
      <c r="G6103" s="42" t="n">
        <f aca="false">IF(A6103="","",WORKDAY(B6103,F6103))</f>
        <v>46303</v>
      </c>
    </row>
    <row r="6104" customFormat="false" ht="15" hidden="false" customHeight="false" outlineLevel="0" collapsed="false">
      <c r="A6104" s="37" t="n">
        <v>1006103</v>
      </c>
      <c r="B6104" s="38" t="n">
        <v>46300</v>
      </c>
      <c r="C6104" s="39" t="s">
        <v>69</v>
      </c>
      <c r="D6104" s="39" t="s">
        <v>37</v>
      </c>
      <c r="E6104" s="40" t="n">
        <v>2</v>
      </c>
      <c r="F6104" s="41" t="n">
        <f aca="false">IF(A6104="","",INDEX(Assumptions!$B$16:$B$18,MATCH(C6104,Assumptions!$A$16:$A$18,0)))</f>
        <v>3</v>
      </c>
      <c r="G6104" s="42" t="n">
        <f aca="false">IF(A6104="","",WORKDAY(B6104,F6104))</f>
        <v>46303</v>
      </c>
    </row>
    <row r="6105" customFormat="false" ht="15" hidden="false" customHeight="false" outlineLevel="0" collapsed="false">
      <c r="A6105" s="37" t="n">
        <v>1006104</v>
      </c>
      <c r="B6105" s="38" t="n">
        <v>46300</v>
      </c>
      <c r="C6105" s="39" t="s">
        <v>69</v>
      </c>
      <c r="D6105" s="39" t="s">
        <v>31</v>
      </c>
      <c r="E6105" s="40" t="n">
        <v>0.9</v>
      </c>
      <c r="F6105" s="41" t="n">
        <f aca="false">IF(A6105="","",INDEX(Assumptions!$B$16:$B$18,MATCH(C6105,Assumptions!$A$16:$A$18,0)))</f>
        <v>3</v>
      </c>
      <c r="G6105" s="42" t="n">
        <f aca="false">IF(A6105="","",WORKDAY(B6105,F6105))</f>
        <v>46303</v>
      </c>
    </row>
    <row r="6106" customFormat="false" ht="15" hidden="false" customHeight="false" outlineLevel="0" collapsed="false">
      <c r="A6106" s="37" t="n">
        <v>1006105</v>
      </c>
      <c r="B6106" s="38" t="n">
        <v>46300</v>
      </c>
      <c r="C6106" s="39" t="s">
        <v>68</v>
      </c>
      <c r="D6106" s="39" t="s">
        <v>35</v>
      </c>
      <c r="E6106" s="40" t="n">
        <v>1.4</v>
      </c>
      <c r="F6106" s="41" t="n">
        <f aca="false">IF(A6106="","",INDEX(Assumptions!$B$16:$B$18,MATCH(C6106,Assumptions!$A$16:$A$18,0)))</f>
        <v>1</v>
      </c>
      <c r="G6106" s="42" t="n">
        <f aca="false">IF(A6106="","",WORKDAY(B6106,F6106))</f>
        <v>46301</v>
      </c>
    </row>
    <row r="6107" customFormat="false" ht="15" hidden="false" customHeight="false" outlineLevel="0" collapsed="false">
      <c r="A6107" s="37" t="n">
        <v>1006106</v>
      </c>
      <c r="B6107" s="38" t="n">
        <v>46300</v>
      </c>
      <c r="C6107" s="39" t="s">
        <v>69</v>
      </c>
      <c r="D6107" s="39" t="s">
        <v>35</v>
      </c>
      <c r="E6107" s="40" t="n">
        <v>0.7</v>
      </c>
      <c r="F6107" s="41" t="n">
        <f aca="false">IF(A6107="","",INDEX(Assumptions!$B$16:$B$18,MATCH(C6107,Assumptions!$A$16:$A$18,0)))</f>
        <v>3</v>
      </c>
      <c r="G6107" s="42" t="n">
        <f aca="false">IF(A6107="","",WORKDAY(B6107,F6107))</f>
        <v>46303</v>
      </c>
    </row>
    <row r="6108" customFormat="false" ht="15" hidden="false" customHeight="false" outlineLevel="0" collapsed="false">
      <c r="A6108" s="37" t="n">
        <v>1006107</v>
      </c>
      <c r="B6108" s="38" t="n">
        <v>46300</v>
      </c>
      <c r="C6108" s="39" t="s">
        <v>69</v>
      </c>
      <c r="D6108" s="39" t="s">
        <v>35</v>
      </c>
      <c r="E6108" s="40" t="n">
        <v>1</v>
      </c>
      <c r="F6108" s="41" t="n">
        <f aca="false">IF(A6108="","",INDEX(Assumptions!$B$16:$B$18,MATCH(C6108,Assumptions!$A$16:$A$18,0)))</f>
        <v>3</v>
      </c>
      <c r="G6108" s="42" t="n">
        <f aca="false">IF(A6108="","",WORKDAY(B6108,F6108))</f>
        <v>46303</v>
      </c>
    </row>
    <row r="6109" customFormat="false" ht="15" hidden="false" customHeight="false" outlineLevel="0" collapsed="false">
      <c r="A6109" s="37" t="n">
        <v>1006108</v>
      </c>
      <c r="B6109" s="38" t="n">
        <v>46300</v>
      </c>
      <c r="C6109" s="39" t="s">
        <v>69</v>
      </c>
      <c r="D6109" s="39" t="s">
        <v>35</v>
      </c>
      <c r="E6109" s="40" t="n">
        <v>0.4</v>
      </c>
      <c r="F6109" s="41" t="n">
        <f aca="false">IF(A6109="","",INDEX(Assumptions!$B$16:$B$18,MATCH(C6109,Assumptions!$A$16:$A$18,0)))</f>
        <v>3</v>
      </c>
      <c r="G6109" s="42" t="n">
        <f aca="false">IF(A6109="","",WORKDAY(B6109,F6109))</f>
        <v>46303</v>
      </c>
    </row>
    <row r="6110" customFormat="false" ht="15" hidden="false" customHeight="false" outlineLevel="0" collapsed="false">
      <c r="A6110" s="37" t="n">
        <v>1006109</v>
      </c>
      <c r="B6110" s="38" t="n">
        <v>46300</v>
      </c>
      <c r="C6110" s="39" t="s">
        <v>69</v>
      </c>
      <c r="D6110" s="39" t="s">
        <v>31</v>
      </c>
      <c r="E6110" s="40" t="n">
        <v>1.2</v>
      </c>
      <c r="F6110" s="41" t="n">
        <f aca="false">IF(A6110="","",INDEX(Assumptions!$B$16:$B$18,MATCH(C6110,Assumptions!$A$16:$A$18,0)))</f>
        <v>3</v>
      </c>
      <c r="G6110" s="42" t="n">
        <f aca="false">IF(A6110="","",WORKDAY(B6110,F6110))</f>
        <v>46303</v>
      </c>
    </row>
    <row r="6111" customFormat="false" ht="15" hidden="false" customHeight="false" outlineLevel="0" collapsed="false">
      <c r="A6111" s="37" t="n">
        <v>1006110</v>
      </c>
      <c r="B6111" s="38" t="n">
        <v>46300</v>
      </c>
      <c r="C6111" s="39" t="s">
        <v>70</v>
      </c>
      <c r="D6111" s="39" t="s">
        <v>37</v>
      </c>
      <c r="E6111" s="40" t="n">
        <v>3.6</v>
      </c>
      <c r="F6111" s="41" t="n">
        <f aca="false">IF(A6111="","",INDEX(Assumptions!$B$16:$B$18,MATCH(C6111,Assumptions!$A$16:$A$18,0)))</f>
        <v>5</v>
      </c>
      <c r="G6111" s="42" t="n">
        <f aca="false">IF(A6111="","",WORKDAY(B6111,F6111))</f>
        <v>46307</v>
      </c>
    </row>
    <row r="6112" customFormat="false" ht="15" hidden="false" customHeight="false" outlineLevel="0" collapsed="false">
      <c r="A6112" s="37" t="n">
        <v>1006111</v>
      </c>
      <c r="B6112" s="38" t="n">
        <v>46300</v>
      </c>
      <c r="C6112" s="39" t="s">
        <v>69</v>
      </c>
      <c r="D6112" s="39" t="s">
        <v>31</v>
      </c>
      <c r="E6112" s="40" t="n">
        <v>2.5</v>
      </c>
      <c r="F6112" s="41" t="n">
        <f aca="false">IF(A6112="","",INDEX(Assumptions!$B$16:$B$18,MATCH(C6112,Assumptions!$A$16:$A$18,0)))</f>
        <v>3</v>
      </c>
      <c r="G6112" s="42" t="n">
        <f aca="false">IF(A6112="","",WORKDAY(B6112,F6112))</f>
        <v>46303</v>
      </c>
    </row>
    <row r="6113" customFormat="false" ht="15" hidden="false" customHeight="false" outlineLevel="0" collapsed="false">
      <c r="A6113" s="37" t="n">
        <v>1006112</v>
      </c>
      <c r="B6113" s="38" t="n">
        <v>46300</v>
      </c>
      <c r="C6113" s="39" t="s">
        <v>70</v>
      </c>
      <c r="D6113" s="39" t="s">
        <v>31</v>
      </c>
      <c r="E6113" s="40" t="n">
        <v>1.3</v>
      </c>
      <c r="F6113" s="41" t="n">
        <f aca="false">IF(A6113="","",INDEX(Assumptions!$B$16:$B$18,MATCH(C6113,Assumptions!$A$16:$A$18,0)))</f>
        <v>5</v>
      </c>
      <c r="G6113" s="42" t="n">
        <f aca="false">IF(A6113="","",WORKDAY(B6113,F6113))</f>
        <v>46307</v>
      </c>
    </row>
    <row r="6114" customFormat="false" ht="15" hidden="false" customHeight="false" outlineLevel="0" collapsed="false">
      <c r="A6114" s="37" t="n">
        <v>1006113</v>
      </c>
      <c r="B6114" s="38" t="n">
        <v>46300</v>
      </c>
      <c r="C6114" s="39" t="s">
        <v>69</v>
      </c>
      <c r="D6114" s="39" t="s">
        <v>31</v>
      </c>
      <c r="E6114" s="40" t="n">
        <v>2.2</v>
      </c>
      <c r="F6114" s="41" t="n">
        <f aca="false">IF(A6114="","",INDEX(Assumptions!$B$16:$B$18,MATCH(C6114,Assumptions!$A$16:$A$18,0)))</f>
        <v>3</v>
      </c>
      <c r="G6114" s="42" t="n">
        <f aca="false">IF(A6114="","",WORKDAY(B6114,F6114))</f>
        <v>46303</v>
      </c>
    </row>
    <row r="6115" customFormat="false" ht="15" hidden="false" customHeight="false" outlineLevel="0" collapsed="false">
      <c r="A6115" s="37" t="n">
        <v>1006114</v>
      </c>
      <c r="B6115" s="38" t="n">
        <v>46300</v>
      </c>
      <c r="C6115" s="39" t="s">
        <v>70</v>
      </c>
      <c r="D6115" s="39" t="s">
        <v>31</v>
      </c>
      <c r="E6115" s="40" t="n">
        <v>3</v>
      </c>
      <c r="F6115" s="41" t="n">
        <f aca="false">IF(A6115="","",INDEX(Assumptions!$B$16:$B$18,MATCH(C6115,Assumptions!$A$16:$A$18,0)))</f>
        <v>5</v>
      </c>
      <c r="G6115" s="42" t="n">
        <f aca="false">IF(A6115="","",WORKDAY(B6115,F6115))</f>
        <v>46307</v>
      </c>
    </row>
    <row r="6116" customFormat="false" ht="15" hidden="false" customHeight="false" outlineLevel="0" collapsed="false">
      <c r="A6116" s="37" t="n">
        <v>1006115</v>
      </c>
      <c r="B6116" s="38" t="n">
        <v>46300</v>
      </c>
      <c r="C6116" s="39" t="s">
        <v>69</v>
      </c>
      <c r="D6116" s="39" t="s">
        <v>37</v>
      </c>
      <c r="E6116" s="40" t="n">
        <v>1.6</v>
      </c>
      <c r="F6116" s="41" t="n">
        <f aca="false">IF(A6116="","",INDEX(Assumptions!$B$16:$B$18,MATCH(C6116,Assumptions!$A$16:$A$18,0)))</f>
        <v>3</v>
      </c>
      <c r="G6116" s="42" t="n">
        <f aca="false">IF(A6116="","",WORKDAY(B6116,F6116))</f>
        <v>46303</v>
      </c>
    </row>
    <row r="6117" customFormat="false" ht="15" hidden="false" customHeight="false" outlineLevel="0" collapsed="false">
      <c r="A6117" s="37" t="n">
        <v>1006116</v>
      </c>
      <c r="B6117" s="38" t="n">
        <v>46300</v>
      </c>
      <c r="C6117" s="39" t="s">
        <v>69</v>
      </c>
      <c r="D6117" s="39" t="s">
        <v>35</v>
      </c>
      <c r="E6117" s="40" t="n">
        <v>1</v>
      </c>
      <c r="F6117" s="41" t="n">
        <f aca="false">IF(A6117="","",INDEX(Assumptions!$B$16:$B$18,MATCH(C6117,Assumptions!$A$16:$A$18,0)))</f>
        <v>3</v>
      </c>
      <c r="G6117" s="42" t="n">
        <f aca="false">IF(A6117="","",WORKDAY(B6117,F6117))</f>
        <v>46303</v>
      </c>
    </row>
    <row r="6118" customFormat="false" ht="15" hidden="false" customHeight="false" outlineLevel="0" collapsed="false">
      <c r="A6118" s="37" t="n">
        <v>1006117</v>
      </c>
      <c r="B6118" s="38" t="n">
        <v>46300</v>
      </c>
      <c r="C6118" s="39" t="s">
        <v>69</v>
      </c>
      <c r="D6118" s="39" t="s">
        <v>35</v>
      </c>
      <c r="E6118" s="40" t="n">
        <v>1.1</v>
      </c>
      <c r="F6118" s="41" t="n">
        <f aca="false">IF(A6118="","",INDEX(Assumptions!$B$16:$B$18,MATCH(C6118,Assumptions!$A$16:$A$18,0)))</f>
        <v>3</v>
      </c>
      <c r="G6118" s="42" t="n">
        <f aca="false">IF(A6118="","",WORKDAY(B6118,F6118))</f>
        <v>46303</v>
      </c>
    </row>
    <row r="6119" customFormat="false" ht="15" hidden="false" customHeight="false" outlineLevel="0" collapsed="false">
      <c r="A6119" s="37" t="n">
        <v>1006118</v>
      </c>
      <c r="B6119" s="38" t="n">
        <v>46300</v>
      </c>
      <c r="C6119" s="39" t="s">
        <v>69</v>
      </c>
      <c r="D6119" s="39" t="s">
        <v>33</v>
      </c>
      <c r="E6119" s="40" t="n">
        <v>3.6</v>
      </c>
      <c r="F6119" s="41" t="n">
        <f aca="false">IF(A6119="","",INDEX(Assumptions!$B$16:$B$18,MATCH(C6119,Assumptions!$A$16:$A$18,0)))</f>
        <v>3</v>
      </c>
      <c r="G6119" s="42" t="n">
        <f aca="false">IF(A6119="","",WORKDAY(B6119,F6119))</f>
        <v>46303</v>
      </c>
    </row>
    <row r="6120" customFormat="false" ht="15" hidden="false" customHeight="false" outlineLevel="0" collapsed="false">
      <c r="A6120" s="37" t="n">
        <v>1006119</v>
      </c>
      <c r="B6120" s="38" t="n">
        <v>46300</v>
      </c>
      <c r="C6120" s="39" t="s">
        <v>68</v>
      </c>
      <c r="D6120" s="39" t="s">
        <v>33</v>
      </c>
      <c r="E6120" s="40" t="n">
        <v>5</v>
      </c>
      <c r="F6120" s="41" t="n">
        <f aca="false">IF(A6120="","",INDEX(Assumptions!$B$16:$B$18,MATCH(C6120,Assumptions!$A$16:$A$18,0)))</f>
        <v>1</v>
      </c>
      <c r="G6120" s="42" t="n">
        <f aca="false">IF(A6120="","",WORKDAY(B6120,F6120))</f>
        <v>46301</v>
      </c>
    </row>
    <row r="6121" customFormat="false" ht="15" hidden="false" customHeight="false" outlineLevel="0" collapsed="false">
      <c r="A6121" s="37" t="n">
        <v>1006120</v>
      </c>
      <c r="B6121" s="38" t="n">
        <v>46300</v>
      </c>
      <c r="C6121" s="39" t="s">
        <v>69</v>
      </c>
      <c r="D6121" s="39" t="s">
        <v>31</v>
      </c>
      <c r="E6121" s="40" t="n">
        <v>0.5</v>
      </c>
      <c r="F6121" s="41" t="n">
        <f aca="false">IF(A6121="","",INDEX(Assumptions!$B$16:$B$18,MATCH(C6121,Assumptions!$A$16:$A$18,0)))</f>
        <v>3</v>
      </c>
      <c r="G6121" s="42" t="n">
        <f aca="false">IF(A6121="","",WORKDAY(B6121,F6121))</f>
        <v>46303</v>
      </c>
    </row>
    <row r="6122" customFormat="false" ht="15" hidden="false" customHeight="false" outlineLevel="0" collapsed="false">
      <c r="A6122" s="37" t="n">
        <v>1006121</v>
      </c>
      <c r="B6122" s="38" t="n">
        <v>46300</v>
      </c>
      <c r="C6122" s="39" t="s">
        <v>69</v>
      </c>
      <c r="D6122" s="39" t="s">
        <v>33</v>
      </c>
      <c r="E6122" s="40" t="n">
        <v>1.7</v>
      </c>
      <c r="F6122" s="41" t="n">
        <f aca="false">IF(A6122="","",INDEX(Assumptions!$B$16:$B$18,MATCH(C6122,Assumptions!$A$16:$A$18,0)))</f>
        <v>3</v>
      </c>
      <c r="G6122" s="42" t="n">
        <f aca="false">IF(A6122="","",WORKDAY(B6122,F6122))</f>
        <v>46303</v>
      </c>
    </row>
    <row r="6123" customFormat="false" ht="15" hidden="false" customHeight="false" outlineLevel="0" collapsed="false">
      <c r="A6123" s="37" t="n">
        <v>1006122</v>
      </c>
      <c r="B6123" s="38" t="n">
        <v>46300</v>
      </c>
      <c r="C6123" s="39" t="s">
        <v>70</v>
      </c>
      <c r="D6123" s="39" t="s">
        <v>33</v>
      </c>
      <c r="E6123" s="40" t="n">
        <v>8.3</v>
      </c>
      <c r="F6123" s="41" t="n">
        <f aca="false">IF(A6123="","",INDEX(Assumptions!$B$16:$B$18,MATCH(C6123,Assumptions!$A$16:$A$18,0)))</f>
        <v>5</v>
      </c>
      <c r="G6123" s="42" t="n">
        <f aca="false">IF(A6123="","",WORKDAY(B6123,F6123))</f>
        <v>46307</v>
      </c>
    </row>
    <row r="6124" customFormat="false" ht="15" hidden="false" customHeight="false" outlineLevel="0" collapsed="false">
      <c r="A6124" s="37" t="n">
        <v>1006123</v>
      </c>
      <c r="B6124" s="38" t="n">
        <v>46300</v>
      </c>
      <c r="C6124" s="39" t="s">
        <v>70</v>
      </c>
      <c r="D6124" s="39" t="s">
        <v>37</v>
      </c>
      <c r="E6124" s="40" t="n">
        <v>1.2</v>
      </c>
      <c r="F6124" s="41" t="n">
        <f aca="false">IF(A6124="","",INDEX(Assumptions!$B$16:$B$18,MATCH(C6124,Assumptions!$A$16:$A$18,0)))</f>
        <v>5</v>
      </c>
      <c r="G6124" s="42" t="n">
        <f aca="false">IF(A6124="","",WORKDAY(B6124,F6124))</f>
        <v>46307</v>
      </c>
    </row>
    <row r="6125" customFormat="false" ht="15" hidden="false" customHeight="false" outlineLevel="0" collapsed="false">
      <c r="A6125" s="37" t="n">
        <v>1006124</v>
      </c>
      <c r="B6125" s="38" t="n">
        <v>46300</v>
      </c>
      <c r="C6125" s="39" t="s">
        <v>69</v>
      </c>
      <c r="D6125" s="39" t="s">
        <v>39</v>
      </c>
      <c r="E6125" s="40" t="n">
        <v>2.1</v>
      </c>
      <c r="F6125" s="41" t="n">
        <f aca="false">IF(A6125="","",INDEX(Assumptions!$B$16:$B$18,MATCH(C6125,Assumptions!$A$16:$A$18,0)))</f>
        <v>3</v>
      </c>
      <c r="G6125" s="42" t="n">
        <f aca="false">IF(A6125="","",WORKDAY(B6125,F6125))</f>
        <v>46303</v>
      </c>
    </row>
    <row r="6126" customFormat="false" ht="15" hidden="false" customHeight="false" outlineLevel="0" collapsed="false">
      <c r="A6126" s="37" t="n">
        <v>1006125</v>
      </c>
      <c r="B6126" s="38" t="n">
        <v>46300</v>
      </c>
      <c r="C6126" s="39" t="s">
        <v>69</v>
      </c>
      <c r="D6126" s="39" t="s">
        <v>39</v>
      </c>
      <c r="E6126" s="40" t="n">
        <v>0.2</v>
      </c>
      <c r="F6126" s="41" t="n">
        <f aca="false">IF(A6126="","",INDEX(Assumptions!$B$16:$B$18,MATCH(C6126,Assumptions!$A$16:$A$18,0)))</f>
        <v>3</v>
      </c>
      <c r="G6126" s="42" t="n">
        <f aca="false">IF(A6126="","",WORKDAY(B6126,F6126))</f>
        <v>46303</v>
      </c>
    </row>
    <row r="6127" customFormat="false" ht="15" hidden="false" customHeight="false" outlineLevel="0" collapsed="false">
      <c r="A6127" s="37" t="n">
        <v>1006126</v>
      </c>
      <c r="B6127" s="38" t="n">
        <v>46300</v>
      </c>
      <c r="C6127" s="39" t="s">
        <v>69</v>
      </c>
      <c r="D6127" s="39" t="s">
        <v>39</v>
      </c>
      <c r="E6127" s="40" t="n">
        <v>2.6</v>
      </c>
      <c r="F6127" s="41" t="n">
        <f aca="false">IF(A6127="","",INDEX(Assumptions!$B$16:$B$18,MATCH(C6127,Assumptions!$A$16:$A$18,0)))</f>
        <v>3</v>
      </c>
      <c r="G6127" s="42" t="n">
        <f aca="false">IF(A6127="","",WORKDAY(B6127,F6127))</f>
        <v>46303</v>
      </c>
    </row>
    <row r="6128" customFormat="false" ht="15" hidden="false" customHeight="false" outlineLevel="0" collapsed="false">
      <c r="A6128" s="37" t="n">
        <v>1006127</v>
      </c>
      <c r="B6128" s="38" t="n">
        <v>46300</v>
      </c>
      <c r="C6128" s="39" t="s">
        <v>69</v>
      </c>
      <c r="D6128" s="39" t="s">
        <v>31</v>
      </c>
      <c r="E6128" s="40" t="n">
        <v>1.9</v>
      </c>
      <c r="F6128" s="41" t="n">
        <f aca="false">IF(A6128="","",INDEX(Assumptions!$B$16:$B$18,MATCH(C6128,Assumptions!$A$16:$A$18,0)))</f>
        <v>3</v>
      </c>
      <c r="G6128" s="42" t="n">
        <f aca="false">IF(A6128="","",WORKDAY(B6128,F6128))</f>
        <v>46303</v>
      </c>
    </row>
    <row r="6129" customFormat="false" ht="15" hidden="false" customHeight="false" outlineLevel="0" collapsed="false">
      <c r="A6129" s="37" t="n">
        <v>1006128</v>
      </c>
      <c r="B6129" s="38" t="n">
        <v>46300</v>
      </c>
      <c r="C6129" s="39" t="s">
        <v>70</v>
      </c>
      <c r="D6129" s="39" t="s">
        <v>35</v>
      </c>
      <c r="E6129" s="40" t="n">
        <v>2.1</v>
      </c>
      <c r="F6129" s="41" t="n">
        <f aca="false">IF(A6129="","",INDEX(Assumptions!$B$16:$B$18,MATCH(C6129,Assumptions!$A$16:$A$18,0)))</f>
        <v>5</v>
      </c>
      <c r="G6129" s="42" t="n">
        <f aca="false">IF(A6129="","",WORKDAY(B6129,F6129))</f>
        <v>46307</v>
      </c>
    </row>
    <row r="6130" customFormat="false" ht="15" hidden="false" customHeight="false" outlineLevel="0" collapsed="false">
      <c r="A6130" s="37" t="n">
        <v>1006129</v>
      </c>
      <c r="B6130" s="38" t="n">
        <v>46300</v>
      </c>
      <c r="C6130" s="39" t="s">
        <v>68</v>
      </c>
      <c r="D6130" s="39" t="s">
        <v>31</v>
      </c>
      <c r="E6130" s="40" t="n">
        <v>2.6</v>
      </c>
      <c r="F6130" s="41" t="n">
        <f aca="false">IF(A6130="","",INDEX(Assumptions!$B$16:$B$18,MATCH(C6130,Assumptions!$A$16:$A$18,0)))</f>
        <v>1</v>
      </c>
      <c r="G6130" s="42" t="n">
        <f aca="false">IF(A6130="","",WORKDAY(B6130,F6130))</f>
        <v>46301</v>
      </c>
    </row>
    <row r="6131" customFormat="false" ht="15" hidden="false" customHeight="false" outlineLevel="0" collapsed="false">
      <c r="A6131" s="37" t="n">
        <v>1006130</v>
      </c>
      <c r="B6131" s="38" t="n">
        <v>46300</v>
      </c>
      <c r="C6131" s="39" t="s">
        <v>70</v>
      </c>
      <c r="D6131" s="39" t="s">
        <v>31</v>
      </c>
      <c r="E6131" s="40" t="n">
        <v>1.9</v>
      </c>
      <c r="F6131" s="41" t="n">
        <f aca="false">IF(A6131="","",INDEX(Assumptions!$B$16:$B$18,MATCH(C6131,Assumptions!$A$16:$A$18,0)))</f>
        <v>5</v>
      </c>
      <c r="G6131" s="42" t="n">
        <f aca="false">IF(A6131="","",WORKDAY(B6131,F6131))</f>
        <v>46307</v>
      </c>
    </row>
    <row r="6132" customFormat="false" ht="15" hidden="false" customHeight="false" outlineLevel="0" collapsed="false">
      <c r="A6132" s="37" t="n">
        <v>1006131</v>
      </c>
      <c r="B6132" s="38" t="n">
        <v>46300</v>
      </c>
      <c r="C6132" s="39" t="s">
        <v>69</v>
      </c>
      <c r="D6132" s="39" t="s">
        <v>31</v>
      </c>
      <c r="E6132" s="40" t="n">
        <v>1.5</v>
      </c>
      <c r="F6132" s="41" t="n">
        <f aca="false">IF(A6132="","",INDEX(Assumptions!$B$16:$B$18,MATCH(C6132,Assumptions!$A$16:$A$18,0)))</f>
        <v>3</v>
      </c>
      <c r="G6132" s="42" t="n">
        <f aca="false">IF(A6132="","",WORKDAY(B6132,F6132))</f>
        <v>46303</v>
      </c>
    </row>
    <row r="6133" customFormat="false" ht="15" hidden="false" customHeight="false" outlineLevel="0" collapsed="false">
      <c r="A6133" s="37" t="n">
        <v>1006132</v>
      </c>
      <c r="B6133" s="38" t="n">
        <v>46300</v>
      </c>
      <c r="C6133" s="39" t="s">
        <v>69</v>
      </c>
      <c r="D6133" s="39" t="s">
        <v>39</v>
      </c>
      <c r="E6133" s="40" t="n">
        <v>2</v>
      </c>
      <c r="F6133" s="41" t="n">
        <f aca="false">IF(A6133="","",INDEX(Assumptions!$B$16:$B$18,MATCH(C6133,Assumptions!$A$16:$A$18,0)))</f>
        <v>3</v>
      </c>
      <c r="G6133" s="42" t="n">
        <f aca="false">IF(A6133="","",WORKDAY(B6133,F6133))</f>
        <v>46303</v>
      </c>
    </row>
    <row r="6134" customFormat="false" ht="15" hidden="false" customHeight="false" outlineLevel="0" collapsed="false">
      <c r="A6134" s="37" t="n">
        <v>1006133</v>
      </c>
      <c r="B6134" s="38" t="n">
        <v>46300</v>
      </c>
      <c r="C6134" s="39" t="s">
        <v>68</v>
      </c>
      <c r="D6134" s="39" t="s">
        <v>31</v>
      </c>
      <c r="E6134" s="40" t="n">
        <v>2.9</v>
      </c>
      <c r="F6134" s="41" t="n">
        <f aca="false">IF(A6134="","",INDEX(Assumptions!$B$16:$B$18,MATCH(C6134,Assumptions!$A$16:$A$18,0)))</f>
        <v>1</v>
      </c>
      <c r="G6134" s="42" t="n">
        <f aca="false">IF(A6134="","",WORKDAY(B6134,F6134))</f>
        <v>46301</v>
      </c>
    </row>
    <row r="6135" customFormat="false" ht="15" hidden="false" customHeight="false" outlineLevel="0" collapsed="false">
      <c r="A6135" s="37" t="n">
        <v>1006134</v>
      </c>
      <c r="B6135" s="38" t="n">
        <v>46300</v>
      </c>
      <c r="C6135" s="39" t="s">
        <v>69</v>
      </c>
      <c r="D6135" s="39" t="s">
        <v>35</v>
      </c>
      <c r="E6135" s="40" t="n">
        <v>2.7</v>
      </c>
      <c r="F6135" s="41" t="n">
        <f aca="false">IF(A6135="","",INDEX(Assumptions!$B$16:$B$18,MATCH(C6135,Assumptions!$A$16:$A$18,0)))</f>
        <v>3</v>
      </c>
      <c r="G6135" s="42" t="n">
        <f aca="false">IF(A6135="","",WORKDAY(B6135,F6135))</f>
        <v>46303</v>
      </c>
    </row>
    <row r="6136" customFormat="false" ht="15" hidden="false" customHeight="false" outlineLevel="0" collapsed="false">
      <c r="A6136" s="37" t="n">
        <v>1006135</v>
      </c>
      <c r="B6136" s="38" t="n">
        <v>46300</v>
      </c>
      <c r="C6136" s="39" t="s">
        <v>70</v>
      </c>
      <c r="D6136" s="39" t="s">
        <v>31</v>
      </c>
      <c r="E6136" s="40" t="n">
        <v>1.2</v>
      </c>
      <c r="F6136" s="41" t="n">
        <f aca="false">IF(A6136="","",INDEX(Assumptions!$B$16:$B$18,MATCH(C6136,Assumptions!$A$16:$A$18,0)))</f>
        <v>5</v>
      </c>
      <c r="G6136" s="42" t="n">
        <f aca="false">IF(A6136="","",WORKDAY(B6136,F6136))</f>
        <v>46307</v>
      </c>
    </row>
    <row r="6137" customFormat="false" ht="15" hidden="false" customHeight="false" outlineLevel="0" collapsed="false">
      <c r="A6137" s="37" t="n">
        <v>1006136</v>
      </c>
      <c r="B6137" s="38" t="n">
        <v>46300</v>
      </c>
      <c r="C6137" s="39" t="s">
        <v>69</v>
      </c>
      <c r="D6137" s="39" t="s">
        <v>31</v>
      </c>
      <c r="E6137" s="40" t="n">
        <v>3.4</v>
      </c>
      <c r="F6137" s="41" t="n">
        <f aca="false">IF(A6137="","",INDEX(Assumptions!$B$16:$B$18,MATCH(C6137,Assumptions!$A$16:$A$18,0)))</f>
        <v>3</v>
      </c>
      <c r="G6137" s="42" t="n">
        <f aca="false">IF(A6137="","",WORKDAY(B6137,F6137))</f>
        <v>46303</v>
      </c>
    </row>
    <row r="6138" customFormat="false" ht="15" hidden="false" customHeight="false" outlineLevel="0" collapsed="false">
      <c r="A6138" s="37" t="n">
        <v>1006137</v>
      </c>
      <c r="B6138" s="38" t="n">
        <v>46300</v>
      </c>
      <c r="C6138" s="39" t="s">
        <v>69</v>
      </c>
      <c r="D6138" s="39" t="s">
        <v>33</v>
      </c>
      <c r="E6138" s="40" t="n">
        <v>4.4</v>
      </c>
      <c r="F6138" s="41" t="n">
        <f aca="false">IF(A6138="","",INDEX(Assumptions!$B$16:$B$18,MATCH(C6138,Assumptions!$A$16:$A$18,0)))</f>
        <v>3</v>
      </c>
      <c r="G6138" s="42" t="n">
        <f aca="false">IF(A6138="","",WORKDAY(B6138,F6138))</f>
        <v>46303</v>
      </c>
    </row>
    <row r="6139" customFormat="false" ht="15" hidden="false" customHeight="false" outlineLevel="0" collapsed="false">
      <c r="A6139" s="37" t="n">
        <v>1006138</v>
      </c>
      <c r="B6139" s="38" t="n">
        <v>46300</v>
      </c>
      <c r="C6139" s="39" t="s">
        <v>70</v>
      </c>
      <c r="D6139" s="39" t="s">
        <v>31</v>
      </c>
      <c r="E6139" s="40" t="n">
        <v>1</v>
      </c>
      <c r="F6139" s="41" t="n">
        <f aca="false">IF(A6139="","",INDEX(Assumptions!$B$16:$B$18,MATCH(C6139,Assumptions!$A$16:$A$18,0)))</f>
        <v>5</v>
      </c>
      <c r="G6139" s="42" t="n">
        <f aca="false">IF(A6139="","",WORKDAY(B6139,F6139))</f>
        <v>46307</v>
      </c>
    </row>
    <row r="6140" customFormat="false" ht="15" hidden="false" customHeight="false" outlineLevel="0" collapsed="false">
      <c r="A6140" s="37" t="n">
        <v>1006139</v>
      </c>
      <c r="B6140" s="38" t="n">
        <v>46300</v>
      </c>
      <c r="C6140" s="39" t="s">
        <v>69</v>
      </c>
      <c r="D6140" s="39" t="s">
        <v>35</v>
      </c>
      <c r="E6140" s="40" t="n">
        <v>1.5</v>
      </c>
      <c r="F6140" s="41" t="n">
        <f aca="false">IF(A6140="","",INDEX(Assumptions!$B$16:$B$18,MATCH(C6140,Assumptions!$A$16:$A$18,0)))</f>
        <v>3</v>
      </c>
      <c r="G6140" s="42" t="n">
        <f aca="false">IF(A6140="","",WORKDAY(B6140,F6140))</f>
        <v>46303</v>
      </c>
    </row>
    <row r="6141" customFormat="false" ht="15" hidden="false" customHeight="false" outlineLevel="0" collapsed="false">
      <c r="A6141" s="37" t="n">
        <v>1006140</v>
      </c>
      <c r="B6141" s="38" t="n">
        <v>46300</v>
      </c>
      <c r="C6141" s="39" t="s">
        <v>69</v>
      </c>
      <c r="D6141" s="39" t="s">
        <v>37</v>
      </c>
      <c r="E6141" s="40" t="n">
        <v>0.9</v>
      </c>
      <c r="F6141" s="41" t="n">
        <f aca="false">IF(A6141="","",INDEX(Assumptions!$B$16:$B$18,MATCH(C6141,Assumptions!$A$16:$A$18,0)))</f>
        <v>3</v>
      </c>
      <c r="G6141" s="42" t="n">
        <f aca="false">IF(A6141="","",WORKDAY(B6141,F6141))</f>
        <v>46303</v>
      </c>
    </row>
    <row r="6142" customFormat="false" ht="15" hidden="false" customHeight="false" outlineLevel="0" collapsed="false">
      <c r="A6142" s="37" t="n">
        <v>1006141</v>
      </c>
      <c r="B6142" s="38" t="n">
        <v>46300</v>
      </c>
      <c r="C6142" s="39" t="s">
        <v>69</v>
      </c>
      <c r="D6142" s="39" t="s">
        <v>35</v>
      </c>
      <c r="E6142" s="40" t="n">
        <v>2.4</v>
      </c>
      <c r="F6142" s="41" t="n">
        <f aca="false">IF(A6142="","",INDEX(Assumptions!$B$16:$B$18,MATCH(C6142,Assumptions!$A$16:$A$18,0)))</f>
        <v>3</v>
      </c>
      <c r="G6142" s="42" t="n">
        <f aca="false">IF(A6142="","",WORKDAY(B6142,F6142))</f>
        <v>46303</v>
      </c>
    </row>
    <row r="6143" customFormat="false" ht="15" hidden="false" customHeight="false" outlineLevel="0" collapsed="false">
      <c r="A6143" s="37" t="n">
        <v>1006142</v>
      </c>
      <c r="B6143" s="38" t="n">
        <v>46300</v>
      </c>
      <c r="C6143" s="39" t="s">
        <v>69</v>
      </c>
      <c r="D6143" s="39" t="s">
        <v>31</v>
      </c>
      <c r="E6143" s="40" t="n">
        <v>2.9</v>
      </c>
      <c r="F6143" s="41" t="n">
        <f aca="false">IF(A6143="","",INDEX(Assumptions!$B$16:$B$18,MATCH(C6143,Assumptions!$A$16:$A$18,0)))</f>
        <v>3</v>
      </c>
      <c r="G6143" s="42" t="n">
        <f aca="false">IF(A6143="","",WORKDAY(B6143,F6143))</f>
        <v>46303</v>
      </c>
    </row>
    <row r="6144" customFormat="false" ht="15" hidden="false" customHeight="false" outlineLevel="0" collapsed="false">
      <c r="A6144" s="37" t="n">
        <v>1006143</v>
      </c>
      <c r="B6144" s="38" t="n">
        <v>46300</v>
      </c>
      <c r="C6144" s="39" t="s">
        <v>69</v>
      </c>
      <c r="D6144" s="39" t="s">
        <v>31</v>
      </c>
      <c r="E6144" s="40" t="n">
        <v>1.7</v>
      </c>
      <c r="F6144" s="41" t="n">
        <f aca="false">IF(A6144="","",INDEX(Assumptions!$B$16:$B$18,MATCH(C6144,Assumptions!$A$16:$A$18,0)))</f>
        <v>3</v>
      </c>
      <c r="G6144" s="42" t="n">
        <f aca="false">IF(A6144="","",WORKDAY(B6144,F6144))</f>
        <v>46303</v>
      </c>
    </row>
    <row r="6145" customFormat="false" ht="15" hidden="false" customHeight="false" outlineLevel="0" collapsed="false">
      <c r="A6145" s="37" t="n">
        <v>1006144</v>
      </c>
      <c r="B6145" s="38" t="n">
        <v>46300</v>
      </c>
      <c r="C6145" s="39" t="s">
        <v>70</v>
      </c>
      <c r="D6145" s="39" t="s">
        <v>31</v>
      </c>
      <c r="E6145" s="40" t="n">
        <v>1.5</v>
      </c>
      <c r="F6145" s="41" t="n">
        <f aca="false">IF(A6145="","",INDEX(Assumptions!$B$16:$B$18,MATCH(C6145,Assumptions!$A$16:$A$18,0)))</f>
        <v>5</v>
      </c>
      <c r="G6145" s="42" t="n">
        <f aca="false">IF(A6145="","",WORKDAY(B6145,F6145))</f>
        <v>46307</v>
      </c>
    </row>
    <row r="6146" customFormat="false" ht="15" hidden="false" customHeight="false" outlineLevel="0" collapsed="false">
      <c r="A6146" s="37" t="n">
        <v>1006145</v>
      </c>
      <c r="B6146" s="38" t="n">
        <v>46300</v>
      </c>
      <c r="C6146" s="39" t="s">
        <v>70</v>
      </c>
      <c r="D6146" s="39" t="s">
        <v>37</v>
      </c>
      <c r="E6146" s="40" t="n">
        <v>1.7</v>
      </c>
      <c r="F6146" s="41" t="n">
        <f aca="false">IF(A6146="","",INDEX(Assumptions!$B$16:$B$18,MATCH(C6146,Assumptions!$A$16:$A$18,0)))</f>
        <v>5</v>
      </c>
      <c r="G6146" s="42" t="n">
        <f aca="false">IF(A6146="","",WORKDAY(B6146,F6146))</f>
        <v>46307</v>
      </c>
    </row>
    <row r="6147" customFormat="false" ht="15" hidden="false" customHeight="false" outlineLevel="0" collapsed="false">
      <c r="A6147" s="37" t="n">
        <v>1006146</v>
      </c>
      <c r="B6147" s="38" t="n">
        <v>46300</v>
      </c>
      <c r="C6147" s="39" t="s">
        <v>70</v>
      </c>
      <c r="D6147" s="39" t="s">
        <v>37</v>
      </c>
      <c r="E6147" s="40" t="n">
        <v>0.9</v>
      </c>
      <c r="F6147" s="41" t="n">
        <f aca="false">IF(A6147="","",INDEX(Assumptions!$B$16:$B$18,MATCH(C6147,Assumptions!$A$16:$A$18,0)))</f>
        <v>5</v>
      </c>
      <c r="G6147" s="42" t="n">
        <f aca="false">IF(A6147="","",WORKDAY(B6147,F6147))</f>
        <v>46307</v>
      </c>
    </row>
    <row r="6148" customFormat="false" ht="15" hidden="false" customHeight="false" outlineLevel="0" collapsed="false">
      <c r="A6148" s="37" t="n">
        <v>1006147</v>
      </c>
      <c r="B6148" s="38" t="n">
        <v>46300</v>
      </c>
      <c r="C6148" s="39" t="s">
        <v>70</v>
      </c>
      <c r="D6148" s="39" t="s">
        <v>35</v>
      </c>
      <c r="E6148" s="40" t="n">
        <v>1</v>
      </c>
      <c r="F6148" s="41" t="n">
        <f aca="false">IF(A6148="","",INDEX(Assumptions!$B$16:$B$18,MATCH(C6148,Assumptions!$A$16:$A$18,0)))</f>
        <v>5</v>
      </c>
      <c r="G6148" s="42" t="n">
        <f aca="false">IF(A6148="","",WORKDAY(B6148,F6148))</f>
        <v>46307</v>
      </c>
    </row>
    <row r="6149" customFormat="false" ht="15" hidden="false" customHeight="false" outlineLevel="0" collapsed="false">
      <c r="A6149" s="37" t="n">
        <v>1006148</v>
      </c>
      <c r="B6149" s="38" t="n">
        <v>46300</v>
      </c>
      <c r="C6149" s="39" t="s">
        <v>70</v>
      </c>
      <c r="D6149" s="39" t="s">
        <v>31</v>
      </c>
      <c r="E6149" s="40" t="n">
        <v>2.2</v>
      </c>
      <c r="F6149" s="41" t="n">
        <f aca="false">IF(A6149="","",INDEX(Assumptions!$B$16:$B$18,MATCH(C6149,Assumptions!$A$16:$A$18,0)))</f>
        <v>5</v>
      </c>
      <c r="G6149" s="42" t="n">
        <f aca="false">IF(A6149="","",WORKDAY(B6149,F6149))</f>
        <v>46307</v>
      </c>
    </row>
    <row r="6150" customFormat="false" ht="15" hidden="false" customHeight="false" outlineLevel="0" collapsed="false">
      <c r="A6150" s="37" t="n">
        <v>1006149</v>
      </c>
      <c r="B6150" s="38" t="n">
        <v>46300</v>
      </c>
      <c r="C6150" s="39" t="s">
        <v>69</v>
      </c>
      <c r="D6150" s="39" t="s">
        <v>39</v>
      </c>
      <c r="E6150" s="40" t="n">
        <v>1.4</v>
      </c>
      <c r="F6150" s="41" t="n">
        <f aca="false">IF(A6150="","",INDEX(Assumptions!$B$16:$B$18,MATCH(C6150,Assumptions!$A$16:$A$18,0)))</f>
        <v>3</v>
      </c>
      <c r="G6150" s="42" t="n">
        <f aca="false">IF(A6150="","",WORKDAY(B6150,F6150))</f>
        <v>46303</v>
      </c>
    </row>
    <row r="6151" customFormat="false" ht="15" hidden="false" customHeight="false" outlineLevel="0" collapsed="false">
      <c r="A6151" s="37" t="n">
        <v>1006150</v>
      </c>
      <c r="B6151" s="38" t="n">
        <v>46300</v>
      </c>
      <c r="C6151" s="39" t="s">
        <v>69</v>
      </c>
      <c r="D6151" s="39" t="s">
        <v>39</v>
      </c>
      <c r="E6151" s="40" t="n">
        <v>2.5</v>
      </c>
      <c r="F6151" s="41" t="n">
        <f aca="false">IF(A6151="","",INDEX(Assumptions!$B$16:$B$18,MATCH(C6151,Assumptions!$A$16:$A$18,0)))</f>
        <v>3</v>
      </c>
      <c r="G6151" s="42" t="n">
        <f aca="false">IF(A6151="","",WORKDAY(B6151,F6151))</f>
        <v>46303</v>
      </c>
    </row>
    <row r="6152" customFormat="false" ht="15" hidden="false" customHeight="false" outlineLevel="0" collapsed="false">
      <c r="A6152" s="37" t="n">
        <v>1006151</v>
      </c>
      <c r="B6152" s="38" t="n">
        <v>46300</v>
      </c>
      <c r="C6152" s="39" t="s">
        <v>69</v>
      </c>
      <c r="D6152" s="39" t="s">
        <v>35</v>
      </c>
      <c r="E6152" s="40" t="n">
        <v>1.1</v>
      </c>
      <c r="F6152" s="41" t="n">
        <f aca="false">IF(A6152="","",INDEX(Assumptions!$B$16:$B$18,MATCH(C6152,Assumptions!$A$16:$A$18,0)))</f>
        <v>3</v>
      </c>
      <c r="G6152" s="42" t="n">
        <f aca="false">IF(A6152="","",WORKDAY(B6152,F6152))</f>
        <v>46303</v>
      </c>
    </row>
    <row r="6153" customFormat="false" ht="15" hidden="false" customHeight="false" outlineLevel="0" collapsed="false">
      <c r="A6153" s="37" t="n">
        <v>1006152</v>
      </c>
      <c r="B6153" s="38" t="n">
        <v>46300</v>
      </c>
      <c r="C6153" s="39" t="s">
        <v>69</v>
      </c>
      <c r="D6153" s="39" t="s">
        <v>31</v>
      </c>
      <c r="E6153" s="40" t="n">
        <v>2.4</v>
      </c>
      <c r="F6153" s="41" t="n">
        <f aca="false">IF(A6153="","",INDEX(Assumptions!$B$16:$B$18,MATCH(C6153,Assumptions!$A$16:$A$18,0)))</f>
        <v>3</v>
      </c>
      <c r="G6153" s="42" t="n">
        <f aca="false">IF(A6153="","",WORKDAY(B6153,F6153))</f>
        <v>46303</v>
      </c>
    </row>
    <row r="6154" customFormat="false" ht="15" hidden="false" customHeight="false" outlineLevel="0" collapsed="false">
      <c r="A6154" s="37" t="n">
        <v>1006153</v>
      </c>
      <c r="B6154" s="38" t="n">
        <v>46300</v>
      </c>
      <c r="C6154" s="39" t="s">
        <v>69</v>
      </c>
      <c r="D6154" s="39" t="s">
        <v>37</v>
      </c>
      <c r="E6154" s="40" t="n">
        <v>2.9</v>
      </c>
      <c r="F6154" s="41" t="n">
        <f aca="false">IF(A6154="","",INDEX(Assumptions!$B$16:$B$18,MATCH(C6154,Assumptions!$A$16:$A$18,0)))</f>
        <v>3</v>
      </c>
      <c r="G6154" s="42" t="n">
        <f aca="false">IF(A6154="","",WORKDAY(B6154,F6154))</f>
        <v>46303</v>
      </c>
    </row>
    <row r="6155" customFormat="false" ht="15" hidden="false" customHeight="false" outlineLevel="0" collapsed="false">
      <c r="A6155" s="37" t="n">
        <v>1006154</v>
      </c>
      <c r="B6155" s="38" t="n">
        <v>46300</v>
      </c>
      <c r="C6155" s="39" t="s">
        <v>69</v>
      </c>
      <c r="D6155" s="39" t="s">
        <v>39</v>
      </c>
      <c r="E6155" s="40" t="n">
        <v>2.3</v>
      </c>
      <c r="F6155" s="41" t="n">
        <f aca="false">IF(A6155="","",INDEX(Assumptions!$B$16:$B$18,MATCH(C6155,Assumptions!$A$16:$A$18,0)))</f>
        <v>3</v>
      </c>
      <c r="G6155" s="42" t="n">
        <f aca="false">IF(A6155="","",WORKDAY(B6155,F6155))</f>
        <v>46303</v>
      </c>
    </row>
    <row r="6156" customFormat="false" ht="15" hidden="false" customHeight="false" outlineLevel="0" collapsed="false">
      <c r="A6156" s="37" t="n">
        <v>1006155</v>
      </c>
      <c r="B6156" s="38" t="n">
        <v>46300</v>
      </c>
      <c r="C6156" s="39" t="s">
        <v>68</v>
      </c>
      <c r="D6156" s="39" t="s">
        <v>37</v>
      </c>
      <c r="E6156" s="40" t="n">
        <v>4.8</v>
      </c>
      <c r="F6156" s="41" t="n">
        <f aca="false">IF(A6156="","",INDEX(Assumptions!$B$16:$B$18,MATCH(C6156,Assumptions!$A$16:$A$18,0)))</f>
        <v>1</v>
      </c>
      <c r="G6156" s="42" t="n">
        <f aca="false">IF(A6156="","",WORKDAY(B6156,F6156))</f>
        <v>46301</v>
      </c>
    </row>
    <row r="6157" customFormat="false" ht="15" hidden="false" customHeight="false" outlineLevel="0" collapsed="false">
      <c r="A6157" s="37" t="n">
        <v>1006156</v>
      </c>
      <c r="B6157" s="38" t="n">
        <v>46300</v>
      </c>
      <c r="C6157" s="39" t="s">
        <v>69</v>
      </c>
      <c r="D6157" s="39" t="s">
        <v>33</v>
      </c>
      <c r="E6157" s="40" t="n">
        <v>0.9</v>
      </c>
      <c r="F6157" s="41" t="n">
        <f aca="false">IF(A6157="","",INDEX(Assumptions!$B$16:$B$18,MATCH(C6157,Assumptions!$A$16:$A$18,0)))</f>
        <v>3</v>
      </c>
      <c r="G6157" s="42" t="n">
        <f aca="false">IF(A6157="","",WORKDAY(B6157,F6157))</f>
        <v>46303</v>
      </c>
    </row>
    <row r="6158" customFormat="false" ht="15" hidden="false" customHeight="false" outlineLevel="0" collapsed="false">
      <c r="A6158" s="37" t="n">
        <v>1006157</v>
      </c>
      <c r="B6158" s="38" t="n">
        <v>46300</v>
      </c>
      <c r="C6158" s="39" t="s">
        <v>69</v>
      </c>
      <c r="D6158" s="39" t="s">
        <v>35</v>
      </c>
      <c r="E6158" s="40" t="n">
        <v>2.1</v>
      </c>
      <c r="F6158" s="41" t="n">
        <f aca="false">IF(A6158="","",INDEX(Assumptions!$B$16:$B$18,MATCH(C6158,Assumptions!$A$16:$A$18,0)))</f>
        <v>3</v>
      </c>
      <c r="G6158" s="42" t="n">
        <f aca="false">IF(A6158="","",WORKDAY(B6158,F6158))</f>
        <v>46303</v>
      </c>
    </row>
    <row r="6159" customFormat="false" ht="15" hidden="false" customHeight="false" outlineLevel="0" collapsed="false">
      <c r="A6159" s="37" t="n">
        <v>1006158</v>
      </c>
      <c r="B6159" s="38" t="n">
        <v>46300</v>
      </c>
      <c r="C6159" s="39" t="s">
        <v>69</v>
      </c>
      <c r="D6159" s="39" t="s">
        <v>39</v>
      </c>
      <c r="E6159" s="40" t="n">
        <v>1.4</v>
      </c>
      <c r="F6159" s="41" t="n">
        <f aca="false">IF(A6159="","",INDEX(Assumptions!$B$16:$B$18,MATCH(C6159,Assumptions!$A$16:$A$18,0)))</f>
        <v>3</v>
      </c>
      <c r="G6159" s="42" t="n">
        <f aca="false">IF(A6159="","",WORKDAY(B6159,F6159))</f>
        <v>46303</v>
      </c>
    </row>
    <row r="6160" customFormat="false" ht="15" hidden="false" customHeight="false" outlineLevel="0" collapsed="false">
      <c r="A6160" s="37" t="n">
        <v>1006159</v>
      </c>
      <c r="B6160" s="38" t="n">
        <v>46300</v>
      </c>
      <c r="C6160" s="39" t="s">
        <v>68</v>
      </c>
      <c r="D6160" s="39" t="s">
        <v>39</v>
      </c>
      <c r="E6160" s="40" t="n">
        <v>2.2</v>
      </c>
      <c r="F6160" s="41" t="n">
        <f aca="false">IF(A6160="","",INDEX(Assumptions!$B$16:$B$18,MATCH(C6160,Assumptions!$A$16:$A$18,0)))</f>
        <v>1</v>
      </c>
      <c r="G6160" s="42" t="n">
        <f aca="false">IF(A6160="","",WORKDAY(B6160,F6160))</f>
        <v>46301</v>
      </c>
    </row>
    <row r="6161" customFormat="false" ht="15" hidden="false" customHeight="false" outlineLevel="0" collapsed="false">
      <c r="A6161" s="37" t="n">
        <v>1006160</v>
      </c>
      <c r="B6161" s="38" t="n">
        <v>46300</v>
      </c>
      <c r="C6161" s="39" t="s">
        <v>69</v>
      </c>
      <c r="D6161" s="39" t="s">
        <v>37</v>
      </c>
      <c r="E6161" s="40" t="n">
        <v>1.7</v>
      </c>
      <c r="F6161" s="41" t="n">
        <f aca="false">IF(A6161="","",INDEX(Assumptions!$B$16:$B$18,MATCH(C6161,Assumptions!$A$16:$A$18,0)))</f>
        <v>3</v>
      </c>
      <c r="G6161" s="42" t="n">
        <f aca="false">IF(A6161="","",WORKDAY(B6161,F6161))</f>
        <v>46303</v>
      </c>
    </row>
    <row r="6162" customFormat="false" ht="15" hidden="false" customHeight="false" outlineLevel="0" collapsed="false">
      <c r="A6162" s="37" t="n">
        <v>1006161</v>
      </c>
      <c r="B6162" s="38" t="n">
        <v>46300</v>
      </c>
      <c r="C6162" s="39" t="s">
        <v>70</v>
      </c>
      <c r="D6162" s="39" t="s">
        <v>35</v>
      </c>
      <c r="E6162" s="40" t="n">
        <v>5.8</v>
      </c>
      <c r="F6162" s="41" t="n">
        <f aca="false">IF(A6162="","",INDEX(Assumptions!$B$16:$B$18,MATCH(C6162,Assumptions!$A$16:$A$18,0)))</f>
        <v>5</v>
      </c>
      <c r="G6162" s="42" t="n">
        <f aca="false">IF(A6162="","",WORKDAY(B6162,F6162))</f>
        <v>46307</v>
      </c>
    </row>
    <row r="6163" customFormat="false" ht="15" hidden="false" customHeight="false" outlineLevel="0" collapsed="false">
      <c r="A6163" s="37" t="n">
        <v>1006162</v>
      </c>
      <c r="B6163" s="38" t="n">
        <v>46300</v>
      </c>
      <c r="C6163" s="39" t="s">
        <v>69</v>
      </c>
      <c r="D6163" s="39" t="s">
        <v>33</v>
      </c>
      <c r="E6163" s="40" t="n">
        <v>4</v>
      </c>
      <c r="F6163" s="41" t="n">
        <f aca="false">IF(A6163="","",INDEX(Assumptions!$B$16:$B$18,MATCH(C6163,Assumptions!$A$16:$A$18,0)))</f>
        <v>3</v>
      </c>
      <c r="G6163" s="42" t="n">
        <f aca="false">IF(A6163="","",WORKDAY(B6163,F6163))</f>
        <v>46303</v>
      </c>
    </row>
    <row r="6164" customFormat="false" ht="15" hidden="false" customHeight="false" outlineLevel="0" collapsed="false">
      <c r="A6164" s="37" t="n">
        <v>1006163</v>
      </c>
      <c r="B6164" s="38" t="n">
        <v>46300</v>
      </c>
      <c r="C6164" s="39" t="s">
        <v>69</v>
      </c>
      <c r="D6164" s="39" t="s">
        <v>35</v>
      </c>
      <c r="E6164" s="40" t="n">
        <v>2</v>
      </c>
      <c r="F6164" s="41" t="n">
        <f aca="false">IF(A6164="","",INDEX(Assumptions!$B$16:$B$18,MATCH(C6164,Assumptions!$A$16:$A$18,0)))</f>
        <v>3</v>
      </c>
      <c r="G6164" s="42" t="n">
        <f aca="false">IF(A6164="","",WORKDAY(B6164,F6164))</f>
        <v>46303</v>
      </c>
    </row>
    <row r="6165" customFormat="false" ht="15" hidden="false" customHeight="false" outlineLevel="0" collapsed="false">
      <c r="A6165" s="37" t="n">
        <v>1006164</v>
      </c>
      <c r="B6165" s="38" t="n">
        <v>46300</v>
      </c>
      <c r="C6165" s="39" t="s">
        <v>69</v>
      </c>
      <c r="D6165" s="39" t="s">
        <v>33</v>
      </c>
      <c r="E6165" s="40" t="n">
        <v>2.8</v>
      </c>
      <c r="F6165" s="41" t="n">
        <f aca="false">IF(A6165="","",INDEX(Assumptions!$B$16:$B$18,MATCH(C6165,Assumptions!$A$16:$A$18,0)))</f>
        <v>3</v>
      </c>
      <c r="G6165" s="42" t="n">
        <f aca="false">IF(A6165="","",WORKDAY(B6165,F6165))</f>
        <v>46303</v>
      </c>
    </row>
    <row r="6166" customFormat="false" ht="15" hidden="false" customHeight="false" outlineLevel="0" collapsed="false">
      <c r="A6166" s="37" t="n">
        <v>1006165</v>
      </c>
      <c r="B6166" s="38" t="n">
        <v>46300</v>
      </c>
      <c r="C6166" s="39" t="s">
        <v>70</v>
      </c>
      <c r="D6166" s="39" t="s">
        <v>31</v>
      </c>
      <c r="E6166" s="40" t="n">
        <v>1</v>
      </c>
      <c r="F6166" s="41" t="n">
        <f aca="false">IF(A6166="","",INDEX(Assumptions!$B$16:$B$18,MATCH(C6166,Assumptions!$A$16:$A$18,0)))</f>
        <v>5</v>
      </c>
      <c r="G6166" s="42" t="n">
        <f aca="false">IF(A6166="","",WORKDAY(B6166,F6166))</f>
        <v>46307</v>
      </c>
    </row>
    <row r="6167" customFormat="false" ht="15" hidden="false" customHeight="false" outlineLevel="0" collapsed="false">
      <c r="A6167" s="37" t="n">
        <v>1006166</v>
      </c>
      <c r="B6167" s="38" t="n">
        <v>46300</v>
      </c>
      <c r="C6167" s="39" t="s">
        <v>69</v>
      </c>
      <c r="D6167" s="39" t="s">
        <v>39</v>
      </c>
      <c r="E6167" s="40" t="n">
        <v>3.8</v>
      </c>
      <c r="F6167" s="41" t="n">
        <f aca="false">IF(A6167="","",INDEX(Assumptions!$B$16:$B$18,MATCH(C6167,Assumptions!$A$16:$A$18,0)))</f>
        <v>3</v>
      </c>
      <c r="G6167" s="42" t="n">
        <f aca="false">IF(A6167="","",WORKDAY(B6167,F6167))</f>
        <v>46303</v>
      </c>
    </row>
    <row r="6168" customFormat="false" ht="15" hidden="false" customHeight="false" outlineLevel="0" collapsed="false">
      <c r="A6168" s="37" t="n">
        <v>1006167</v>
      </c>
      <c r="B6168" s="38" t="n">
        <v>46300</v>
      </c>
      <c r="C6168" s="39" t="s">
        <v>68</v>
      </c>
      <c r="D6168" s="39" t="s">
        <v>33</v>
      </c>
      <c r="E6168" s="40" t="n">
        <v>2.1</v>
      </c>
      <c r="F6168" s="41" t="n">
        <f aca="false">IF(A6168="","",INDEX(Assumptions!$B$16:$B$18,MATCH(C6168,Assumptions!$A$16:$A$18,0)))</f>
        <v>1</v>
      </c>
      <c r="G6168" s="42" t="n">
        <f aca="false">IF(A6168="","",WORKDAY(B6168,F6168))</f>
        <v>46301</v>
      </c>
    </row>
    <row r="6169" customFormat="false" ht="15" hidden="false" customHeight="false" outlineLevel="0" collapsed="false">
      <c r="A6169" s="37" t="n">
        <v>1006168</v>
      </c>
      <c r="B6169" s="38" t="n">
        <v>46300</v>
      </c>
      <c r="C6169" s="39" t="s">
        <v>69</v>
      </c>
      <c r="D6169" s="39" t="s">
        <v>35</v>
      </c>
      <c r="E6169" s="40" t="n">
        <v>1.6</v>
      </c>
      <c r="F6169" s="41" t="n">
        <f aca="false">IF(A6169="","",INDEX(Assumptions!$B$16:$B$18,MATCH(C6169,Assumptions!$A$16:$A$18,0)))</f>
        <v>3</v>
      </c>
      <c r="G6169" s="42" t="n">
        <f aca="false">IF(A6169="","",WORKDAY(B6169,F6169))</f>
        <v>46303</v>
      </c>
    </row>
    <row r="6170" customFormat="false" ht="15" hidden="false" customHeight="false" outlineLevel="0" collapsed="false">
      <c r="A6170" s="37" t="n">
        <v>1006169</v>
      </c>
      <c r="B6170" s="38" t="n">
        <v>46300</v>
      </c>
      <c r="C6170" s="39" t="s">
        <v>69</v>
      </c>
      <c r="D6170" s="39" t="s">
        <v>33</v>
      </c>
      <c r="E6170" s="40" t="n">
        <v>0.7</v>
      </c>
      <c r="F6170" s="41" t="n">
        <f aca="false">IF(A6170="","",INDEX(Assumptions!$B$16:$B$18,MATCH(C6170,Assumptions!$A$16:$A$18,0)))</f>
        <v>3</v>
      </c>
      <c r="G6170" s="42" t="n">
        <f aca="false">IF(A6170="","",WORKDAY(B6170,F6170))</f>
        <v>46303</v>
      </c>
    </row>
    <row r="6171" customFormat="false" ht="15" hidden="false" customHeight="false" outlineLevel="0" collapsed="false">
      <c r="A6171" s="37" t="n">
        <v>1006170</v>
      </c>
      <c r="B6171" s="38" t="n">
        <v>46300</v>
      </c>
      <c r="C6171" s="39" t="s">
        <v>69</v>
      </c>
      <c r="D6171" s="39" t="s">
        <v>35</v>
      </c>
      <c r="E6171" s="40" t="n">
        <v>0.8</v>
      </c>
      <c r="F6171" s="41" t="n">
        <f aca="false">IF(A6171="","",INDEX(Assumptions!$B$16:$B$18,MATCH(C6171,Assumptions!$A$16:$A$18,0)))</f>
        <v>3</v>
      </c>
      <c r="G6171" s="42" t="n">
        <f aca="false">IF(A6171="","",WORKDAY(B6171,F6171))</f>
        <v>46303</v>
      </c>
    </row>
    <row r="6172" customFormat="false" ht="15" hidden="false" customHeight="false" outlineLevel="0" collapsed="false">
      <c r="A6172" s="37" t="n">
        <v>1006171</v>
      </c>
      <c r="B6172" s="38" t="n">
        <v>46300</v>
      </c>
      <c r="C6172" s="39" t="s">
        <v>69</v>
      </c>
      <c r="D6172" s="39" t="s">
        <v>31</v>
      </c>
      <c r="E6172" s="40" t="n">
        <v>1.8</v>
      </c>
      <c r="F6172" s="41" t="n">
        <f aca="false">IF(A6172="","",INDEX(Assumptions!$B$16:$B$18,MATCH(C6172,Assumptions!$A$16:$A$18,0)))</f>
        <v>3</v>
      </c>
      <c r="G6172" s="42" t="n">
        <f aca="false">IF(A6172="","",WORKDAY(B6172,F6172))</f>
        <v>46303</v>
      </c>
    </row>
    <row r="6173" customFormat="false" ht="15" hidden="false" customHeight="false" outlineLevel="0" collapsed="false">
      <c r="A6173" s="37" t="n">
        <v>1006172</v>
      </c>
      <c r="B6173" s="38" t="n">
        <v>46300</v>
      </c>
      <c r="C6173" s="39" t="s">
        <v>69</v>
      </c>
      <c r="D6173" s="39" t="s">
        <v>35</v>
      </c>
      <c r="E6173" s="40" t="n">
        <v>1.1</v>
      </c>
      <c r="F6173" s="41" t="n">
        <f aca="false">IF(A6173="","",INDEX(Assumptions!$B$16:$B$18,MATCH(C6173,Assumptions!$A$16:$A$18,0)))</f>
        <v>3</v>
      </c>
      <c r="G6173" s="42" t="n">
        <f aca="false">IF(A6173="","",WORKDAY(B6173,F6173))</f>
        <v>46303</v>
      </c>
    </row>
    <row r="6174" customFormat="false" ht="15" hidden="false" customHeight="false" outlineLevel="0" collapsed="false">
      <c r="A6174" s="37" t="n">
        <v>1006173</v>
      </c>
      <c r="B6174" s="38" t="n">
        <v>46300</v>
      </c>
      <c r="C6174" s="39" t="s">
        <v>70</v>
      </c>
      <c r="D6174" s="39" t="s">
        <v>37</v>
      </c>
      <c r="E6174" s="40" t="n">
        <v>3.2</v>
      </c>
      <c r="F6174" s="41" t="n">
        <f aca="false">IF(A6174="","",INDEX(Assumptions!$B$16:$B$18,MATCH(C6174,Assumptions!$A$16:$A$18,0)))</f>
        <v>5</v>
      </c>
      <c r="G6174" s="42" t="n">
        <f aca="false">IF(A6174="","",WORKDAY(B6174,F6174))</f>
        <v>46307</v>
      </c>
    </row>
    <row r="6175" customFormat="false" ht="15" hidden="false" customHeight="false" outlineLevel="0" collapsed="false">
      <c r="A6175" s="37" t="n">
        <v>1006174</v>
      </c>
      <c r="B6175" s="38" t="n">
        <v>46300</v>
      </c>
      <c r="C6175" s="39" t="s">
        <v>68</v>
      </c>
      <c r="D6175" s="39" t="s">
        <v>35</v>
      </c>
      <c r="E6175" s="40" t="n">
        <v>0.9</v>
      </c>
      <c r="F6175" s="41" t="n">
        <f aca="false">IF(A6175="","",INDEX(Assumptions!$B$16:$B$18,MATCH(C6175,Assumptions!$A$16:$A$18,0)))</f>
        <v>1</v>
      </c>
      <c r="G6175" s="42" t="n">
        <f aca="false">IF(A6175="","",WORKDAY(B6175,F6175))</f>
        <v>46301</v>
      </c>
    </row>
    <row r="6176" customFormat="false" ht="15" hidden="false" customHeight="false" outlineLevel="0" collapsed="false">
      <c r="A6176" s="37" t="n">
        <v>1006175</v>
      </c>
      <c r="B6176" s="38" t="n">
        <v>46300</v>
      </c>
      <c r="C6176" s="39" t="s">
        <v>69</v>
      </c>
      <c r="D6176" s="39" t="s">
        <v>39</v>
      </c>
      <c r="E6176" s="40" t="n">
        <v>2.5</v>
      </c>
      <c r="F6176" s="41" t="n">
        <f aca="false">IF(A6176="","",INDEX(Assumptions!$B$16:$B$18,MATCH(C6176,Assumptions!$A$16:$A$18,0)))</f>
        <v>3</v>
      </c>
      <c r="G6176" s="42" t="n">
        <f aca="false">IF(A6176="","",WORKDAY(B6176,F6176))</f>
        <v>46303</v>
      </c>
    </row>
    <row r="6177" customFormat="false" ht="15" hidden="false" customHeight="false" outlineLevel="0" collapsed="false">
      <c r="A6177" s="37" t="n">
        <v>1006176</v>
      </c>
      <c r="B6177" s="38" t="n">
        <v>46300</v>
      </c>
      <c r="C6177" s="39" t="s">
        <v>68</v>
      </c>
      <c r="D6177" s="39" t="s">
        <v>39</v>
      </c>
      <c r="E6177" s="40" t="n">
        <v>0.9</v>
      </c>
      <c r="F6177" s="41" t="n">
        <f aca="false">IF(A6177="","",INDEX(Assumptions!$B$16:$B$18,MATCH(C6177,Assumptions!$A$16:$A$18,0)))</f>
        <v>1</v>
      </c>
      <c r="G6177" s="42" t="n">
        <f aca="false">IF(A6177="","",WORKDAY(B6177,F6177))</f>
        <v>46301</v>
      </c>
    </row>
    <row r="6178" customFormat="false" ht="15" hidden="false" customHeight="false" outlineLevel="0" collapsed="false">
      <c r="A6178" s="37" t="n">
        <v>1006177</v>
      </c>
      <c r="B6178" s="38" t="n">
        <v>46300</v>
      </c>
      <c r="C6178" s="39" t="s">
        <v>69</v>
      </c>
      <c r="D6178" s="39" t="s">
        <v>31</v>
      </c>
      <c r="E6178" s="40" t="n">
        <v>2.7</v>
      </c>
      <c r="F6178" s="41" t="n">
        <f aca="false">IF(A6178="","",INDEX(Assumptions!$B$16:$B$18,MATCH(C6178,Assumptions!$A$16:$A$18,0)))</f>
        <v>3</v>
      </c>
      <c r="G6178" s="42" t="n">
        <f aca="false">IF(A6178="","",WORKDAY(B6178,F6178))</f>
        <v>46303</v>
      </c>
    </row>
    <row r="6179" customFormat="false" ht="15" hidden="false" customHeight="false" outlineLevel="0" collapsed="false">
      <c r="A6179" s="37" t="n">
        <v>1006178</v>
      </c>
      <c r="B6179" s="38" t="n">
        <v>46300</v>
      </c>
      <c r="C6179" s="39" t="s">
        <v>69</v>
      </c>
      <c r="D6179" s="39" t="s">
        <v>37</v>
      </c>
      <c r="E6179" s="40" t="n">
        <v>2.1</v>
      </c>
      <c r="F6179" s="41" t="n">
        <f aca="false">IF(A6179="","",INDEX(Assumptions!$B$16:$B$18,MATCH(C6179,Assumptions!$A$16:$A$18,0)))</f>
        <v>3</v>
      </c>
      <c r="G6179" s="42" t="n">
        <f aca="false">IF(A6179="","",WORKDAY(B6179,F6179))</f>
        <v>46303</v>
      </c>
    </row>
    <row r="6180" customFormat="false" ht="15" hidden="false" customHeight="false" outlineLevel="0" collapsed="false">
      <c r="A6180" s="37" t="n">
        <v>1006179</v>
      </c>
      <c r="B6180" s="38" t="n">
        <v>46300</v>
      </c>
      <c r="C6180" s="39" t="s">
        <v>69</v>
      </c>
      <c r="D6180" s="39" t="s">
        <v>37</v>
      </c>
      <c r="E6180" s="40" t="n">
        <v>0.4</v>
      </c>
      <c r="F6180" s="41" t="n">
        <f aca="false">IF(A6180="","",INDEX(Assumptions!$B$16:$B$18,MATCH(C6180,Assumptions!$A$16:$A$18,0)))</f>
        <v>3</v>
      </c>
      <c r="G6180" s="42" t="n">
        <f aca="false">IF(A6180="","",WORKDAY(B6180,F6180))</f>
        <v>46303</v>
      </c>
    </row>
    <row r="6181" customFormat="false" ht="15" hidden="false" customHeight="false" outlineLevel="0" collapsed="false">
      <c r="A6181" s="37" t="n">
        <v>1006180</v>
      </c>
      <c r="B6181" s="38" t="n">
        <v>46300</v>
      </c>
      <c r="C6181" s="39" t="s">
        <v>69</v>
      </c>
      <c r="D6181" s="39" t="s">
        <v>37</v>
      </c>
      <c r="E6181" s="40" t="n">
        <v>1.6</v>
      </c>
      <c r="F6181" s="41" t="n">
        <f aca="false">IF(A6181="","",INDEX(Assumptions!$B$16:$B$18,MATCH(C6181,Assumptions!$A$16:$A$18,0)))</f>
        <v>3</v>
      </c>
      <c r="G6181" s="42" t="n">
        <f aca="false">IF(A6181="","",WORKDAY(B6181,F6181))</f>
        <v>46303</v>
      </c>
    </row>
    <row r="6182" customFormat="false" ht="15" hidden="false" customHeight="false" outlineLevel="0" collapsed="false">
      <c r="A6182" s="37" t="n">
        <v>1006181</v>
      </c>
      <c r="B6182" s="38" t="n">
        <v>46300</v>
      </c>
      <c r="C6182" s="39" t="s">
        <v>69</v>
      </c>
      <c r="D6182" s="39" t="s">
        <v>39</v>
      </c>
      <c r="E6182" s="40" t="n">
        <v>2.4</v>
      </c>
      <c r="F6182" s="41" t="n">
        <f aca="false">IF(A6182="","",INDEX(Assumptions!$B$16:$B$18,MATCH(C6182,Assumptions!$A$16:$A$18,0)))</f>
        <v>3</v>
      </c>
      <c r="G6182" s="42" t="n">
        <f aca="false">IF(A6182="","",WORKDAY(B6182,F6182))</f>
        <v>46303</v>
      </c>
    </row>
    <row r="6183" customFormat="false" ht="15" hidden="false" customHeight="false" outlineLevel="0" collapsed="false">
      <c r="A6183" s="37" t="n">
        <v>1006182</v>
      </c>
      <c r="B6183" s="38" t="n">
        <v>46300</v>
      </c>
      <c r="C6183" s="39" t="s">
        <v>69</v>
      </c>
      <c r="D6183" s="39" t="s">
        <v>31</v>
      </c>
      <c r="E6183" s="40" t="n">
        <v>0.8</v>
      </c>
      <c r="F6183" s="41" t="n">
        <f aca="false">IF(A6183="","",INDEX(Assumptions!$B$16:$B$18,MATCH(C6183,Assumptions!$A$16:$A$18,0)))</f>
        <v>3</v>
      </c>
      <c r="G6183" s="42" t="n">
        <f aca="false">IF(A6183="","",WORKDAY(B6183,F6183))</f>
        <v>46303</v>
      </c>
    </row>
    <row r="6184" customFormat="false" ht="15" hidden="false" customHeight="false" outlineLevel="0" collapsed="false">
      <c r="A6184" s="37" t="n">
        <v>1006183</v>
      </c>
      <c r="B6184" s="38" t="n">
        <v>46300</v>
      </c>
      <c r="C6184" s="39" t="s">
        <v>69</v>
      </c>
      <c r="D6184" s="39" t="s">
        <v>39</v>
      </c>
      <c r="E6184" s="40" t="n">
        <v>1</v>
      </c>
      <c r="F6184" s="41" t="n">
        <f aca="false">IF(A6184="","",INDEX(Assumptions!$B$16:$B$18,MATCH(C6184,Assumptions!$A$16:$A$18,0)))</f>
        <v>3</v>
      </c>
      <c r="G6184" s="42" t="n">
        <f aca="false">IF(A6184="","",WORKDAY(B6184,F6184))</f>
        <v>46303</v>
      </c>
    </row>
    <row r="6185" customFormat="false" ht="15" hidden="false" customHeight="false" outlineLevel="0" collapsed="false">
      <c r="A6185" s="37" t="n">
        <v>1006184</v>
      </c>
      <c r="B6185" s="38" t="n">
        <v>46300</v>
      </c>
      <c r="C6185" s="39" t="s">
        <v>69</v>
      </c>
      <c r="D6185" s="39" t="s">
        <v>39</v>
      </c>
      <c r="E6185" s="40" t="n">
        <v>4.6</v>
      </c>
      <c r="F6185" s="41" t="n">
        <f aca="false">IF(A6185="","",INDEX(Assumptions!$B$16:$B$18,MATCH(C6185,Assumptions!$A$16:$A$18,0)))</f>
        <v>3</v>
      </c>
      <c r="G6185" s="42" t="n">
        <f aca="false">IF(A6185="","",WORKDAY(B6185,F6185))</f>
        <v>46303</v>
      </c>
    </row>
    <row r="6186" customFormat="false" ht="15" hidden="false" customHeight="false" outlineLevel="0" collapsed="false">
      <c r="A6186" s="37" t="n">
        <v>1006185</v>
      </c>
      <c r="B6186" s="38" t="n">
        <v>46300</v>
      </c>
      <c r="C6186" s="39" t="s">
        <v>70</v>
      </c>
      <c r="D6186" s="39" t="s">
        <v>39</v>
      </c>
      <c r="E6186" s="40" t="n">
        <v>1.8</v>
      </c>
      <c r="F6186" s="41" t="n">
        <f aca="false">IF(A6186="","",INDEX(Assumptions!$B$16:$B$18,MATCH(C6186,Assumptions!$A$16:$A$18,0)))</f>
        <v>5</v>
      </c>
      <c r="G6186" s="42" t="n">
        <f aca="false">IF(A6186="","",WORKDAY(B6186,F6186))</f>
        <v>46307</v>
      </c>
    </row>
    <row r="6187" customFormat="false" ht="15" hidden="false" customHeight="false" outlineLevel="0" collapsed="false">
      <c r="A6187" s="37" t="n">
        <v>1006186</v>
      </c>
      <c r="B6187" s="38" t="n">
        <v>46300</v>
      </c>
      <c r="C6187" s="39" t="s">
        <v>69</v>
      </c>
      <c r="D6187" s="39" t="s">
        <v>35</v>
      </c>
      <c r="E6187" s="40" t="n">
        <v>1.4</v>
      </c>
      <c r="F6187" s="41" t="n">
        <f aca="false">IF(A6187="","",INDEX(Assumptions!$B$16:$B$18,MATCH(C6187,Assumptions!$A$16:$A$18,0)))</f>
        <v>3</v>
      </c>
      <c r="G6187" s="42" t="n">
        <f aca="false">IF(A6187="","",WORKDAY(B6187,F6187))</f>
        <v>46303</v>
      </c>
    </row>
    <row r="6188" customFormat="false" ht="15" hidden="false" customHeight="false" outlineLevel="0" collapsed="false">
      <c r="A6188" s="37" t="n">
        <v>1006187</v>
      </c>
      <c r="B6188" s="38" t="n">
        <v>46300</v>
      </c>
      <c r="C6188" s="39" t="s">
        <v>68</v>
      </c>
      <c r="D6188" s="39" t="s">
        <v>39</v>
      </c>
      <c r="E6188" s="40" t="n">
        <v>0.9</v>
      </c>
      <c r="F6188" s="41" t="n">
        <f aca="false">IF(A6188="","",INDEX(Assumptions!$B$16:$B$18,MATCH(C6188,Assumptions!$A$16:$A$18,0)))</f>
        <v>1</v>
      </c>
      <c r="G6188" s="42" t="n">
        <f aca="false">IF(A6188="","",WORKDAY(B6188,F6188))</f>
        <v>46301</v>
      </c>
    </row>
    <row r="6189" customFormat="false" ht="15" hidden="false" customHeight="false" outlineLevel="0" collapsed="false">
      <c r="A6189" s="37" t="n">
        <v>1006188</v>
      </c>
      <c r="B6189" s="38" t="n">
        <v>46300</v>
      </c>
      <c r="C6189" s="39" t="s">
        <v>69</v>
      </c>
      <c r="D6189" s="39" t="s">
        <v>31</v>
      </c>
      <c r="E6189" s="40" t="n">
        <v>2.3</v>
      </c>
      <c r="F6189" s="41" t="n">
        <f aca="false">IF(A6189="","",INDEX(Assumptions!$B$16:$B$18,MATCH(C6189,Assumptions!$A$16:$A$18,0)))</f>
        <v>3</v>
      </c>
      <c r="G6189" s="42" t="n">
        <f aca="false">IF(A6189="","",WORKDAY(B6189,F6189))</f>
        <v>46303</v>
      </c>
    </row>
    <row r="6190" customFormat="false" ht="15" hidden="false" customHeight="false" outlineLevel="0" collapsed="false">
      <c r="A6190" s="37" t="n">
        <v>1006189</v>
      </c>
      <c r="B6190" s="38" t="n">
        <v>46300</v>
      </c>
      <c r="C6190" s="39" t="s">
        <v>68</v>
      </c>
      <c r="D6190" s="39" t="s">
        <v>31</v>
      </c>
      <c r="E6190" s="40" t="n">
        <v>1.3</v>
      </c>
      <c r="F6190" s="41" t="n">
        <f aca="false">IF(A6190="","",INDEX(Assumptions!$B$16:$B$18,MATCH(C6190,Assumptions!$A$16:$A$18,0)))</f>
        <v>1</v>
      </c>
      <c r="G6190" s="42" t="n">
        <f aca="false">IF(A6190="","",WORKDAY(B6190,F6190))</f>
        <v>46301</v>
      </c>
    </row>
    <row r="6191" customFormat="false" ht="15" hidden="false" customHeight="false" outlineLevel="0" collapsed="false">
      <c r="A6191" s="37" t="n">
        <v>1006190</v>
      </c>
      <c r="B6191" s="38" t="n">
        <v>46300</v>
      </c>
      <c r="C6191" s="39" t="s">
        <v>69</v>
      </c>
      <c r="D6191" s="39" t="s">
        <v>35</v>
      </c>
      <c r="E6191" s="40" t="n">
        <v>3</v>
      </c>
      <c r="F6191" s="41" t="n">
        <f aca="false">IF(A6191="","",INDEX(Assumptions!$B$16:$B$18,MATCH(C6191,Assumptions!$A$16:$A$18,0)))</f>
        <v>3</v>
      </c>
      <c r="G6191" s="42" t="n">
        <f aca="false">IF(A6191="","",WORKDAY(B6191,F6191))</f>
        <v>46303</v>
      </c>
    </row>
    <row r="6192" customFormat="false" ht="15" hidden="false" customHeight="false" outlineLevel="0" collapsed="false">
      <c r="A6192" s="37" t="n">
        <v>1006191</v>
      </c>
      <c r="B6192" s="38" t="n">
        <v>46300</v>
      </c>
      <c r="C6192" s="39" t="s">
        <v>69</v>
      </c>
      <c r="D6192" s="39" t="s">
        <v>39</v>
      </c>
      <c r="E6192" s="40" t="n">
        <v>1.4</v>
      </c>
      <c r="F6192" s="41" t="n">
        <f aca="false">IF(A6192="","",INDEX(Assumptions!$B$16:$B$18,MATCH(C6192,Assumptions!$A$16:$A$18,0)))</f>
        <v>3</v>
      </c>
      <c r="G6192" s="42" t="n">
        <f aca="false">IF(A6192="","",WORKDAY(B6192,F6192))</f>
        <v>46303</v>
      </c>
    </row>
    <row r="6193" customFormat="false" ht="15" hidden="false" customHeight="false" outlineLevel="0" collapsed="false">
      <c r="A6193" s="37" t="n">
        <v>1006192</v>
      </c>
      <c r="B6193" s="38" t="n">
        <v>46300</v>
      </c>
      <c r="C6193" s="39" t="s">
        <v>69</v>
      </c>
      <c r="D6193" s="39" t="s">
        <v>39</v>
      </c>
      <c r="E6193" s="40" t="n">
        <v>4.1</v>
      </c>
      <c r="F6193" s="41" t="n">
        <f aca="false">IF(A6193="","",INDEX(Assumptions!$B$16:$B$18,MATCH(C6193,Assumptions!$A$16:$A$18,0)))</f>
        <v>3</v>
      </c>
      <c r="G6193" s="42" t="n">
        <f aca="false">IF(A6193="","",WORKDAY(B6193,F6193))</f>
        <v>46303</v>
      </c>
    </row>
    <row r="6194" customFormat="false" ht="15" hidden="false" customHeight="false" outlineLevel="0" collapsed="false">
      <c r="A6194" s="37" t="n">
        <v>1006193</v>
      </c>
      <c r="B6194" s="38" t="n">
        <v>46300</v>
      </c>
      <c r="C6194" s="39" t="s">
        <v>69</v>
      </c>
      <c r="D6194" s="39" t="s">
        <v>33</v>
      </c>
      <c r="E6194" s="40" t="n">
        <v>2.8</v>
      </c>
      <c r="F6194" s="41" t="n">
        <f aca="false">IF(A6194="","",INDEX(Assumptions!$B$16:$B$18,MATCH(C6194,Assumptions!$A$16:$A$18,0)))</f>
        <v>3</v>
      </c>
      <c r="G6194" s="42" t="n">
        <f aca="false">IF(A6194="","",WORKDAY(B6194,F6194))</f>
        <v>46303</v>
      </c>
    </row>
    <row r="6195" customFormat="false" ht="15" hidden="false" customHeight="false" outlineLevel="0" collapsed="false">
      <c r="A6195" s="37" t="n">
        <v>1006194</v>
      </c>
      <c r="B6195" s="38" t="n">
        <v>46300</v>
      </c>
      <c r="C6195" s="39" t="s">
        <v>69</v>
      </c>
      <c r="D6195" s="39" t="s">
        <v>33</v>
      </c>
      <c r="E6195" s="40" t="n">
        <v>17.3</v>
      </c>
      <c r="F6195" s="41" t="n">
        <f aca="false">IF(A6195="","",INDEX(Assumptions!$B$16:$B$18,MATCH(C6195,Assumptions!$A$16:$A$18,0)))</f>
        <v>3</v>
      </c>
      <c r="G6195" s="42" t="n">
        <f aca="false">IF(A6195="","",WORKDAY(B6195,F6195))</f>
        <v>46303</v>
      </c>
    </row>
    <row r="6196" customFormat="false" ht="15" hidden="false" customHeight="false" outlineLevel="0" collapsed="false">
      <c r="A6196" s="37" t="n">
        <v>1006195</v>
      </c>
      <c r="B6196" s="38" t="n">
        <v>46300</v>
      </c>
      <c r="C6196" s="39" t="s">
        <v>69</v>
      </c>
      <c r="D6196" s="39" t="s">
        <v>39</v>
      </c>
      <c r="E6196" s="40" t="n">
        <v>2.3</v>
      </c>
      <c r="F6196" s="41" t="n">
        <f aca="false">IF(A6196="","",INDEX(Assumptions!$B$16:$B$18,MATCH(C6196,Assumptions!$A$16:$A$18,0)))</f>
        <v>3</v>
      </c>
      <c r="G6196" s="42" t="n">
        <f aca="false">IF(A6196="","",WORKDAY(B6196,F6196))</f>
        <v>46303</v>
      </c>
    </row>
    <row r="6197" customFormat="false" ht="15" hidden="false" customHeight="false" outlineLevel="0" collapsed="false">
      <c r="A6197" s="37" t="n">
        <v>1006196</v>
      </c>
      <c r="B6197" s="38" t="n">
        <v>46300</v>
      </c>
      <c r="C6197" s="39" t="s">
        <v>69</v>
      </c>
      <c r="D6197" s="39" t="s">
        <v>31</v>
      </c>
      <c r="E6197" s="40" t="n">
        <v>0.5</v>
      </c>
      <c r="F6197" s="41" t="n">
        <f aca="false">IF(A6197="","",INDEX(Assumptions!$B$16:$B$18,MATCH(C6197,Assumptions!$A$16:$A$18,0)))</f>
        <v>3</v>
      </c>
      <c r="G6197" s="42" t="n">
        <f aca="false">IF(A6197="","",WORKDAY(B6197,F6197))</f>
        <v>46303</v>
      </c>
    </row>
    <row r="6198" customFormat="false" ht="15" hidden="false" customHeight="false" outlineLevel="0" collapsed="false">
      <c r="A6198" s="37" t="n">
        <v>1006197</v>
      </c>
      <c r="B6198" s="38" t="n">
        <v>46300</v>
      </c>
      <c r="C6198" s="39" t="s">
        <v>69</v>
      </c>
      <c r="D6198" s="39" t="s">
        <v>35</v>
      </c>
      <c r="E6198" s="40" t="n">
        <v>1.1</v>
      </c>
      <c r="F6198" s="41" t="n">
        <f aca="false">IF(A6198="","",INDEX(Assumptions!$B$16:$B$18,MATCH(C6198,Assumptions!$A$16:$A$18,0)))</f>
        <v>3</v>
      </c>
      <c r="G6198" s="42" t="n">
        <f aca="false">IF(A6198="","",WORKDAY(B6198,F6198))</f>
        <v>46303</v>
      </c>
    </row>
    <row r="6199" customFormat="false" ht="15" hidden="false" customHeight="false" outlineLevel="0" collapsed="false">
      <c r="A6199" s="37" t="n">
        <v>1006198</v>
      </c>
      <c r="B6199" s="38" t="n">
        <v>46300</v>
      </c>
      <c r="C6199" s="39" t="s">
        <v>69</v>
      </c>
      <c r="D6199" s="39" t="s">
        <v>37</v>
      </c>
      <c r="E6199" s="40" t="n">
        <v>1.7</v>
      </c>
      <c r="F6199" s="41" t="n">
        <f aca="false">IF(A6199="","",INDEX(Assumptions!$B$16:$B$18,MATCH(C6199,Assumptions!$A$16:$A$18,0)))</f>
        <v>3</v>
      </c>
      <c r="G6199" s="42" t="n">
        <f aca="false">IF(A6199="","",WORKDAY(B6199,F6199))</f>
        <v>46303</v>
      </c>
    </row>
    <row r="6200" customFormat="false" ht="15" hidden="false" customHeight="false" outlineLevel="0" collapsed="false">
      <c r="A6200" s="37" t="n">
        <v>1006199</v>
      </c>
      <c r="B6200" s="38" t="n">
        <v>46300</v>
      </c>
      <c r="C6200" s="39" t="s">
        <v>69</v>
      </c>
      <c r="D6200" s="39" t="s">
        <v>31</v>
      </c>
      <c r="E6200" s="40" t="n">
        <v>2.8</v>
      </c>
      <c r="F6200" s="41" t="n">
        <f aca="false">IF(A6200="","",INDEX(Assumptions!$B$16:$B$18,MATCH(C6200,Assumptions!$A$16:$A$18,0)))</f>
        <v>3</v>
      </c>
      <c r="G6200" s="42" t="n">
        <f aca="false">IF(A6200="","",WORKDAY(B6200,F6200))</f>
        <v>46303</v>
      </c>
    </row>
    <row r="6201" customFormat="false" ht="15" hidden="false" customHeight="false" outlineLevel="0" collapsed="false">
      <c r="A6201" s="37" t="n">
        <v>1006200</v>
      </c>
      <c r="B6201" s="38" t="n">
        <v>46300</v>
      </c>
      <c r="C6201" s="39" t="s">
        <v>69</v>
      </c>
      <c r="D6201" s="39" t="s">
        <v>39</v>
      </c>
      <c r="E6201" s="40" t="n">
        <v>2.5</v>
      </c>
      <c r="F6201" s="41" t="n">
        <f aca="false">IF(A6201="","",INDEX(Assumptions!$B$16:$B$18,MATCH(C6201,Assumptions!$A$16:$A$18,0)))</f>
        <v>3</v>
      </c>
      <c r="G6201" s="42" t="n">
        <f aca="false">IF(A6201="","",WORKDAY(B6201,F6201))</f>
        <v>46303</v>
      </c>
    </row>
    <row r="6202" customFormat="false" ht="15" hidden="false" customHeight="false" outlineLevel="0" collapsed="false">
      <c r="A6202" s="37" t="n">
        <v>1006201</v>
      </c>
      <c r="B6202" s="38" t="n">
        <v>46300</v>
      </c>
      <c r="C6202" s="39" t="s">
        <v>70</v>
      </c>
      <c r="D6202" s="39" t="s">
        <v>35</v>
      </c>
      <c r="E6202" s="40" t="n">
        <v>1.7</v>
      </c>
      <c r="F6202" s="41" t="n">
        <f aca="false">IF(A6202="","",INDEX(Assumptions!$B$16:$B$18,MATCH(C6202,Assumptions!$A$16:$A$18,0)))</f>
        <v>5</v>
      </c>
      <c r="G6202" s="42" t="n">
        <f aca="false">IF(A6202="","",WORKDAY(B6202,F6202))</f>
        <v>46307</v>
      </c>
    </row>
    <row r="6203" customFormat="false" ht="15" hidden="false" customHeight="false" outlineLevel="0" collapsed="false">
      <c r="A6203" s="37" t="n">
        <v>1006202</v>
      </c>
      <c r="B6203" s="38" t="n">
        <v>46300</v>
      </c>
      <c r="C6203" s="39" t="s">
        <v>69</v>
      </c>
      <c r="D6203" s="39" t="s">
        <v>35</v>
      </c>
      <c r="E6203" s="40" t="n">
        <v>1.4</v>
      </c>
      <c r="F6203" s="41" t="n">
        <f aca="false">IF(A6203="","",INDEX(Assumptions!$B$16:$B$18,MATCH(C6203,Assumptions!$A$16:$A$18,0)))</f>
        <v>3</v>
      </c>
      <c r="G6203" s="42" t="n">
        <f aca="false">IF(A6203="","",WORKDAY(B6203,F6203))</f>
        <v>46303</v>
      </c>
    </row>
    <row r="6204" customFormat="false" ht="15" hidden="false" customHeight="false" outlineLevel="0" collapsed="false">
      <c r="A6204" s="37" t="n">
        <v>1006203</v>
      </c>
      <c r="B6204" s="38" t="n">
        <v>46300</v>
      </c>
      <c r="C6204" s="39" t="s">
        <v>69</v>
      </c>
      <c r="D6204" s="39" t="s">
        <v>31</v>
      </c>
      <c r="E6204" s="40" t="n">
        <v>4.1</v>
      </c>
      <c r="F6204" s="41" t="n">
        <f aca="false">IF(A6204="","",INDEX(Assumptions!$B$16:$B$18,MATCH(C6204,Assumptions!$A$16:$A$18,0)))</f>
        <v>3</v>
      </c>
      <c r="G6204" s="42" t="n">
        <f aca="false">IF(A6204="","",WORKDAY(B6204,F6204))</f>
        <v>46303</v>
      </c>
    </row>
    <row r="6205" customFormat="false" ht="15" hidden="false" customHeight="false" outlineLevel="0" collapsed="false">
      <c r="A6205" s="37" t="n">
        <v>1006204</v>
      </c>
      <c r="B6205" s="38" t="n">
        <v>46300</v>
      </c>
      <c r="C6205" s="39" t="s">
        <v>70</v>
      </c>
      <c r="D6205" s="39" t="s">
        <v>39</v>
      </c>
      <c r="E6205" s="40" t="n">
        <v>2.9</v>
      </c>
      <c r="F6205" s="41" t="n">
        <f aca="false">IF(A6205="","",INDEX(Assumptions!$B$16:$B$18,MATCH(C6205,Assumptions!$A$16:$A$18,0)))</f>
        <v>5</v>
      </c>
      <c r="G6205" s="42" t="n">
        <f aca="false">IF(A6205="","",WORKDAY(B6205,F6205))</f>
        <v>46307</v>
      </c>
    </row>
    <row r="6206" customFormat="false" ht="15" hidden="false" customHeight="false" outlineLevel="0" collapsed="false">
      <c r="A6206" s="37" t="n">
        <v>1006205</v>
      </c>
      <c r="B6206" s="38" t="n">
        <v>46300</v>
      </c>
      <c r="C6206" s="39" t="s">
        <v>69</v>
      </c>
      <c r="D6206" s="39" t="s">
        <v>39</v>
      </c>
      <c r="E6206" s="40" t="n">
        <v>2.8</v>
      </c>
      <c r="F6206" s="41" t="n">
        <f aca="false">IF(A6206="","",INDEX(Assumptions!$B$16:$B$18,MATCH(C6206,Assumptions!$A$16:$A$18,0)))</f>
        <v>3</v>
      </c>
      <c r="G6206" s="42" t="n">
        <f aca="false">IF(A6206="","",WORKDAY(B6206,F6206))</f>
        <v>46303</v>
      </c>
    </row>
    <row r="6207" customFormat="false" ht="15" hidden="false" customHeight="false" outlineLevel="0" collapsed="false">
      <c r="A6207" s="37" t="n">
        <v>1006206</v>
      </c>
      <c r="B6207" s="38" t="n">
        <v>46300</v>
      </c>
      <c r="C6207" s="39" t="s">
        <v>70</v>
      </c>
      <c r="D6207" s="39" t="s">
        <v>39</v>
      </c>
      <c r="E6207" s="40" t="n">
        <v>0.7</v>
      </c>
      <c r="F6207" s="41" t="n">
        <f aca="false">IF(A6207="","",INDEX(Assumptions!$B$16:$B$18,MATCH(C6207,Assumptions!$A$16:$A$18,0)))</f>
        <v>5</v>
      </c>
      <c r="G6207" s="42" t="n">
        <f aca="false">IF(A6207="","",WORKDAY(B6207,F6207))</f>
        <v>46307</v>
      </c>
    </row>
    <row r="6208" customFormat="false" ht="15" hidden="false" customHeight="false" outlineLevel="0" collapsed="false">
      <c r="A6208" s="37" t="n">
        <v>1006207</v>
      </c>
      <c r="B6208" s="38" t="n">
        <v>46300</v>
      </c>
      <c r="C6208" s="39" t="s">
        <v>70</v>
      </c>
      <c r="D6208" s="39" t="s">
        <v>35</v>
      </c>
      <c r="E6208" s="40" t="n">
        <v>0.6</v>
      </c>
      <c r="F6208" s="41" t="n">
        <f aca="false">IF(A6208="","",INDEX(Assumptions!$B$16:$B$18,MATCH(C6208,Assumptions!$A$16:$A$18,0)))</f>
        <v>5</v>
      </c>
      <c r="G6208" s="42" t="n">
        <f aca="false">IF(A6208="","",WORKDAY(B6208,F6208))</f>
        <v>46307</v>
      </c>
    </row>
    <row r="6209" customFormat="false" ht="15" hidden="false" customHeight="false" outlineLevel="0" collapsed="false">
      <c r="A6209" s="37" t="n">
        <v>1006208</v>
      </c>
      <c r="B6209" s="38" t="n">
        <v>46300</v>
      </c>
      <c r="C6209" s="39" t="s">
        <v>68</v>
      </c>
      <c r="D6209" s="39" t="s">
        <v>31</v>
      </c>
      <c r="E6209" s="40" t="n">
        <v>1.8</v>
      </c>
      <c r="F6209" s="41" t="n">
        <f aca="false">IF(A6209="","",INDEX(Assumptions!$B$16:$B$18,MATCH(C6209,Assumptions!$A$16:$A$18,0)))</f>
        <v>1</v>
      </c>
      <c r="G6209" s="42" t="n">
        <f aca="false">IF(A6209="","",WORKDAY(B6209,F6209))</f>
        <v>46301</v>
      </c>
    </row>
    <row r="6210" customFormat="false" ht="15" hidden="false" customHeight="false" outlineLevel="0" collapsed="false">
      <c r="A6210" s="37" t="n">
        <v>1006209</v>
      </c>
      <c r="B6210" s="38" t="n">
        <v>46300</v>
      </c>
      <c r="C6210" s="39" t="s">
        <v>70</v>
      </c>
      <c r="D6210" s="39" t="s">
        <v>35</v>
      </c>
      <c r="E6210" s="40" t="n">
        <v>4.2</v>
      </c>
      <c r="F6210" s="41" t="n">
        <f aca="false">IF(A6210="","",INDEX(Assumptions!$B$16:$B$18,MATCH(C6210,Assumptions!$A$16:$A$18,0)))</f>
        <v>5</v>
      </c>
      <c r="G6210" s="42" t="n">
        <f aca="false">IF(A6210="","",WORKDAY(B6210,F6210))</f>
        <v>46307</v>
      </c>
    </row>
    <row r="6211" customFormat="false" ht="15" hidden="false" customHeight="false" outlineLevel="0" collapsed="false">
      <c r="A6211" s="37" t="n">
        <v>1006210</v>
      </c>
      <c r="B6211" s="38" t="n">
        <v>46300</v>
      </c>
      <c r="C6211" s="39" t="s">
        <v>69</v>
      </c>
      <c r="D6211" s="39" t="s">
        <v>33</v>
      </c>
      <c r="E6211" s="40" t="n">
        <v>2.5</v>
      </c>
      <c r="F6211" s="41" t="n">
        <f aca="false">IF(A6211="","",INDEX(Assumptions!$B$16:$B$18,MATCH(C6211,Assumptions!$A$16:$A$18,0)))</f>
        <v>3</v>
      </c>
      <c r="G6211" s="42" t="n">
        <f aca="false">IF(A6211="","",WORKDAY(B6211,F6211))</f>
        <v>46303</v>
      </c>
    </row>
    <row r="6212" customFormat="false" ht="15" hidden="false" customHeight="false" outlineLevel="0" collapsed="false">
      <c r="A6212" s="37" t="n">
        <v>1006211</v>
      </c>
      <c r="B6212" s="38" t="n">
        <v>46300</v>
      </c>
      <c r="C6212" s="39" t="s">
        <v>69</v>
      </c>
      <c r="D6212" s="39" t="s">
        <v>33</v>
      </c>
      <c r="E6212" s="40" t="n">
        <v>1.6</v>
      </c>
      <c r="F6212" s="41" t="n">
        <f aca="false">IF(A6212="","",INDEX(Assumptions!$B$16:$B$18,MATCH(C6212,Assumptions!$A$16:$A$18,0)))</f>
        <v>3</v>
      </c>
      <c r="G6212" s="42" t="n">
        <f aca="false">IF(A6212="","",WORKDAY(B6212,F6212))</f>
        <v>46303</v>
      </c>
    </row>
    <row r="6213" customFormat="false" ht="15" hidden="false" customHeight="false" outlineLevel="0" collapsed="false">
      <c r="A6213" s="37" t="n">
        <v>1006212</v>
      </c>
      <c r="B6213" s="38" t="n">
        <v>46300</v>
      </c>
      <c r="C6213" s="39" t="s">
        <v>70</v>
      </c>
      <c r="D6213" s="39" t="s">
        <v>39</v>
      </c>
      <c r="E6213" s="40" t="n">
        <v>2.1</v>
      </c>
      <c r="F6213" s="41" t="n">
        <f aca="false">IF(A6213="","",INDEX(Assumptions!$B$16:$B$18,MATCH(C6213,Assumptions!$A$16:$A$18,0)))</f>
        <v>5</v>
      </c>
      <c r="G6213" s="42" t="n">
        <f aca="false">IF(A6213="","",WORKDAY(B6213,F6213))</f>
        <v>46307</v>
      </c>
    </row>
    <row r="6214" customFormat="false" ht="15" hidden="false" customHeight="false" outlineLevel="0" collapsed="false">
      <c r="A6214" s="37" t="n">
        <v>1006213</v>
      </c>
      <c r="B6214" s="38" t="n">
        <v>46300</v>
      </c>
      <c r="C6214" s="39" t="s">
        <v>70</v>
      </c>
      <c r="D6214" s="39" t="s">
        <v>35</v>
      </c>
      <c r="E6214" s="40" t="n">
        <v>1.1</v>
      </c>
      <c r="F6214" s="41" t="n">
        <f aca="false">IF(A6214="","",INDEX(Assumptions!$B$16:$B$18,MATCH(C6214,Assumptions!$A$16:$A$18,0)))</f>
        <v>5</v>
      </c>
      <c r="G6214" s="42" t="n">
        <f aca="false">IF(A6214="","",WORKDAY(B6214,F6214))</f>
        <v>46307</v>
      </c>
    </row>
    <row r="6215" customFormat="false" ht="15" hidden="false" customHeight="false" outlineLevel="0" collapsed="false">
      <c r="A6215" s="37" t="n">
        <v>1006214</v>
      </c>
      <c r="B6215" s="38" t="n">
        <v>46300</v>
      </c>
      <c r="C6215" s="39" t="s">
        <v>68</v>
      </c>
      <c r="D6215" s="39" t="s">
        <v>35</v>
      </c>
      <c r="E6215" s="40" t="n">
        <v>1.4</v>
      </c>
      <c r="F6215" s="41" t="n">
        <f aca="false">IF(A6215="","",INDEX(Assumptions!$B$16:$B$18,MATCH(C6215,Assumptions!$A$16:$A$18,0)))</f>
        <v>1</v>
      </c>
      <c r="G6215" s="42" t="n">
        <f aca="false">IF(A6215="","",WORKDAY(B6215,F6215))</f>
        <v>46301</v>
      </c>
    </row>
    <row r="6216" customFormat="false" ht="15" hidden="false" customHeight="false" outlineLevel="0" collapsed="false">
      <c r="A6216" s="37" t="n">
        <v>1006215</v>
      </c>
      <c r="B6216" s="38" t="n">
        <v>46300</v>
      </c>
      <c r="C6216" s="39" t="s">
        <v>68</v>
      </c>
      <c r="D6216" s="39" t="s">
        <v>31</v>
      </c>
      <c r="E6216" s="40" t="n">
        <v>4.9</v>
      </c>
      <c r="F6216" s="41" t="n">
        <f aca="false">IF(A6216="","",INDEX(Assumptions!$B$16:$B$18,MATCH(C6216,Assumptions!$A$16:$A$18,0)))</f>
        <v>1</v>
      </c>
      <c r="G6216" s="42" t="n">
        <f aca="false">IF(A6216="","",WORKDAY(B6216,F6216))</f>
        <v>46301</v>
      </c>
    </row>
    <row r="6217" customFormat="false" ht="15" hidden="false" customHeight="false" outlineLevel="0" collapsed="false">
      <c r="A6217" s="37" t="n">
        <v>1006216</v>
      </c>
      <c r="B6217" s="38" t="n">
        <v>46300</v>
      </c>
      <c r="C6217" s="39" t="s">
        <v>69</v>
      </c>
      <c r="D6217" s="39" t="s">
        <v>39</v>
      </c>
      <c r="E6217" s="40" t="n">
        <v>4.3</v>
      </c>
      <c r="F6217" s="41" t="n">
        <f aca="false">IF(A6217="","",INDEX(Assumptions!$B$16:$B$18,MATCH(C6217,Assumptions!$A$16:$A$18,0)))</f>
        <v>3</v>
      </c>
      <c r="G6217" s="42" t="n">
        <f aca="false">IF(A6217="","",WORKDAY(B6217,F6217))</f>
        <v>46303</v>
      </c>
    </row>
    <row r="6218" customFormat="false" ht="15" hidden="false" customHeight="false" outlineLevel="0" collapsed="false">
      <c r="A6218" s="37" t="n">
        <v>1006217</v>
      </c>
      <c r="B6218" s="38" t="n">
        <v>46300</v>
      </c>
      <c r="C6218" s="39" t="s">
        <v>70</v>
      </c>
      <c r="D6218" s="39" t="s">
        <v>37</v>
      </c>
      <c r="E6218" s="40" t="n">
        <v>1.4</v>
      </c>
      <c r="F6218" s="41" t="n">
        <f aca="false">IF(A6218="","",INDEX(Assumptions!$B$16:$B$18,MATCH(C6218,Assumptions!$A$16:$A$18,0)))</f>
        <v>5</v>
      </c>
      <c r="G6218" s="42" t="n">
        <f aca="false">IF(A6218="","",WORKDAY(B6218,F6218))</f>
        <v>46307</v>
      </c>
    </row>
    <row r="6219" customFormat="false" ht="15" hidden="false" customHeight="false" outlineLevel="0" collapsed="false">
      <c r="A6219" s="37" t="n">
        <v>1006218</v>
      </c>
      <c r="B6219" s="38" t="n">
        <v>46300</v>
      </c>
      <c r="C6219" s="39" t="s">
        <v>69</v>
      </c>
      <c r="D6219" s="39" t="s">
        <v>37</v>
      </c>
      <c r="E6219" s="40" t="n">
        <v>3.6</v>
      </c>
      <c r="F6219" s="41" t="n">
        <f aca="false">IF(A6219="","",INDEX(Assumptions!$B$16:$B$18,MATCH(C6219,Assumptions!$A$16:$A$18,0)))</f>
        <v>3</v>
      </c>
      <c r="G6219" s="42" t="n">
        <f aca="false">IF(A6219="","",WORKDAY(B6219,F6219))</f>
        <v>46303</v>
      </c>
    </row>
    <row r="6220" customFormat="false" ht="15" hidden="false" customHeight="false" outlineLevel="0" collapsed="false">
      <c r="A6220" s="37" t="n">
        <v>1006219</v>
      </c>
      <c r="B6220" s="38" t="n">
        <v>46300</v>
      </c>
      <c r="C6220" s="39" t="s">
        <v>69</v>
      </c>
      <c r="D6220" s="39" t="s">
        <v>37</v>
      </c>
      <c r="E6220" s="40" t="n">
        <v>6.6</v>
      </c>
      <c r="F6220" s="41" t="n">
        <f aca="false">IF(A6220="","",INDEX(Assumptions!$B$16:$B$18,MATCH(C6220,Assumptions!$A$16:$A$18,0)))</f>
        <v>3</v>
      </c>
      <c r="G6220" s="42" t="n">
        <f aca="false">IF(A6220="","",WORKDAY(B6220,F6220))</f>
        <v>46303</v>
      </c>
    </row>
    <row r="6221" customFormat="false" ht="15" hidden="false" customHeight="false" outlineLevel="0" collapsed="false">
      <c r="A6221" s="37" t="n">
        <v>1006220</v>
      </c>
      <c r="B6221" s="38" t="n">
        <v>46300</v>
      </c>
      <c r="C6221" s="39" t="s">
        <v>70</v>
      </c>
      <c r="D6221" s="39" t="s">
        <v>33</v>
      </c>
      <c r="E6221" s="40" t="n">
        <v>2</v>
      </c>
      <c r="F6221" s="41" t="n">
        <f aca="false">IF(A6221="","",INDEX(Assumptions!$B$16:$B$18,MATCH(C6221,Assumptions!$A$16:$A$18,0)))</f>
        <v>5</v>
      </c>
      <c r="G6221" s="42" t="n">
        <f aca="false">IF(A6221="","",WORKDAY(B6221,F6221))</f>
        <v>46307</v>
      </c>
    </row>
    <row r="6222" customFormat="false" ht="15" hidden="false" customHeight="false" outlineLevel="0" collapsed="false">
      <c r="A6222" s="37" t="n">
        <v>1006221</v>
      </c>
      <c r="B6222" s="38" t="n">
        <v>46300</v>
      </c>
      <c r="C6222" s="39" t="s">
        <v>69</v>
      </c>
      <c r="D6222" s="39" t="s">
        <v>33</v>
      </c>
      <c r="E6222" s="40" t="n">
        <v>1.9</v>
      </c>
      <c r="F6222" s="41" t="n">
        <f aca="false">IF(A6222="","",INDEX(Assumptions!$B$16:$B$18,MATCH(C6222,Assumptions!$A$16:$A$18,0)))</f>
        <v>3</v>
      </c>
      <c r="G6222" s="42" t="n">
        <f aca="false">IF(A6222="","",WORKDAY(B6222,F6222))</f>
        <v>46303</v>
      </c>
    </row>
    <row r="6223" customFormat="false" ht="15" hidden="false" customHeight="false" outlineLevel="0" collapsed="false">
      <c r="A6223" s="37" t="n">
        <v>1006222</v>
      </c>
      <c r="B6223" s="38" t="n">
        <v>46300</v>
      </c>
      <c r="C6223" s="39" t="s">
        <v>70</v>
      </c>
      <c r="D6223" s="39" t="s">
        <v>31</v>
      </c>
      <c r="E6223" s="40" t="n">
        <v>1.6</v>
      </c>
      <c r="F6223" s="41" t="n">
        <f aca="false">IF(A6223="","",INDEX(Assumptions!$B$16:$B$18,MATCH(C6223,Assumptions!$A$16:$A$18,0)))</f>
        <v>5</v>
      </c>
      <c r="G6223" s="42" t="n">
        <f aca="false">IF(A6223="","",WORKDAY(B6223,F6223))</f>
        <v>46307</v>
      </c>
    </row>
    <row r="6224" customFormat="false" ht="15" hidden="false" customHeight="false" outlineLevel="0" collapsed="false">
      <c r="A6224" s="37" t="n">
        <v>1006223</v>
      </c>
      <c r="B6224" s="38" t="n">
        <v>46300</v>
      </c>
      <c r="C6224" s="39" t="s">
        <v>69</v>
      </c>
      <c r="D6224" s="39" t="s">
        <v>39</v>
      </c>
      <c r="E6224" s="40" t="n">
        <v>1.7</v>
      </c>
      <c r="F6224" s="41" t="n">
        <f aca="false">IF(A6224="","",INDEX(Assumptions!$B$16:$B$18,MATCH(C6224,Assumptions!$A$16:$A$18,0)))</f>
        <v>3</v>
      </c>
      <c r="G6224" s="42" t="n">
        <f aca="false">IF(A6224="","",WORKDAY(B6224,F6224))</f>
        <v>46303</v>
      </c>
    </row>
    <row r="6225" customFormat="false" ht="15" hidden="false" customHeight="false" outlineLevel="0" collapsed="false">
      <c r="A6225" s="37" t="n">
        <v>1006224</v>
      </c>
      <c r="B6225" s="38" t="n">
        <v>46300</v>
      </c>
      <c r="C6225" s="39" t="s">
        <v>70</v>
      </c>
      <c r="D6225" s="39" t="s">
        <v>37</v>
      </c>
      <c r="E6225" s="40" t="n">
        <v>3.3</v>
      </c>
      <c r="F6225" s="41" t="n">
        <f aca="false">IF(A6225="","",INDEX(Assumptions!$B$16:$B$18,MATCH(C6225,Assumptions!$A$16:$A$18,0)))</f>
        <v>5</v>
      </c>
      <c r="G6225" s="42" t="n">
        <f aca="false">IF(A6225="","",WORKDAY(B6225,F6225))</f>
        <v>46307</v>
      </c>
    </row>
    <row r="6226" customFormat="false" ht="15" hidden="false" customHeight="false" outlineLevel="0" collapsed="false">
      <c r="A6226" s="37" t="n">
        <v>1006225</v>
      </c>
      <c r="B6226" s="38" t="n">
        <v>46300</v>
      </c>
      <c r="C6226" s="39" t="s">
        <v>69</v>
      </c>
      <c r="D6226" s="39" t="s">
        <v>39</v>
      </c>
      <c r="E6226" s="40" t="n">
        <v>2.1</v>
      </c>
      <c r="F6226" s="41" t="n">
        <f aca="false">IF(A6226="","",INDEX(Assumptions!$B$16:$B$18,MATCH(C6226,Assumptions!$A$16:$A$18,0)))</f>
        <v>3</v>
      </c>
      <c r="G6226" s="42" t="n">
        <f aca="false">IF(A6226="","",WORKDAY(B6226,F6226))</f>
        <v>46303</v>
      </c>
    </row>
    <row r="6227" customFormat="false" ht="15" hidden="false" customHeight="false" outlineLevel="0" collapsed="false">
      <c r="A6227" s="37" t="n">
        <v>1006226</v>
      </c>
      <c r="B6227" s="38" t="n">
        <v>46300</v>
      </c>
      <c r="C6227" s="39" t="s">
        <v>69</v>
      </c>
      <c r="D6227" s="39" t="s">
        <v>37</v>
      </c>
      <c r="E6227" s="40" t="n">
        <v>1.7</v>
      </c>
      <c r="F6227" s="41" t="n">
        <f aca="false">IF(A6227="","",INDEX(Assumptions!$B$16:$B$18,MATCH(C6227,Assumptions!$A$16:$A$18,0)))</f>
        <v>3</v>
      </c>
      <c r="G6227" s="42" t="n">
        <f aca="false">IF(A6227="","",WORKDAY(B6227,F6227))</f>
        <v>46303</v>
      </c>
    </row>
    <row r="6228" customFormat="false" ht="15" hidden="false" customHeight="false" outlineLevel="0" collapsed="false">
      <c r="A6228" s="37" t="n">
        <v>1006227</v>
      </c>
      <c r="B6228" s="38" t="n">
        <v>46300</v>
      </c>
      <c r="C6228" s="39" t="s">
        <v>69</v>
      </c>
      <c r="D6228" s="39" t="s">
        <v>37</v>
      </c>
      <c r="E6228" s="40" t="n">
        <v>2</v>
      </c>
      <c r="F6228" s="41" t="n">
        <f aca="false">IF(A6228="","",INDEX(Assumptions!$B$16:$B$18,MATCH(C6228,Assumptions!$A$16:$A$18,0)))</f>
        <v>3</v>
      </c>
      <c r="G6228" s="42" t="n">
        <f aca="false">IF(A6228="","",WORKDAY(B6228,F6228))</f>
        <v>46303</v>
      </c>
    </row>
    <row r="6229" customFormat="false" ht="15" hidden="false" customHeight="false" outlineLevel="0" collapsed="false">
      <c r="A6229" s="37" t="n">
        <v>1006228</v>
      </c>
      <c r="B6229" s="38" t="n">
        <v>46300</v>
      </c>
      <c r="C6229" s="39" t="s">
        <v>69</v>
      </c>
      <c r="D6229" s="39" t="s">
        <v>31</v>
      </c>
      <c r="E6229" s="40" t="n">
        <v>2.7</v>
      </c>
      <c r="F6229" s="41" t="n">
        <f aca="false">IF(A6229="","",INDEX(Assumptions!$B$16:$B$18,MATCH(C6229,Assumptions!$A$16:$A$18,0)))</f>
        <v>3</v>
      </c>
      <c r="G6229" s="42" t="n">
        <f aca="false">IF(A6229="","",WORKDAY(B6229,F6229))</f>
        <v>46303</v>
      </c>
    </row>
    <row r="6230" customFormat="false" ht="15" hidden="false" customHeight="false" outlineLevel="0" collapsed="false">
      <c r="A6230" s="37" t="n">
        <v>1006229</v>
      </c>
      <c r="B6230" s="38" t="n">
        <v>46300</v>
      </c>
      <c r="C6230" s="39" t="s">
        <v>69</v>
      </c>
      <c r="D6230" s="39" t="s">
        <v>39</v>
      </c>
      <c r="E6230" s="40" t="n">
        <v>9</v>
      </c>
      <c r="F6230" s="41" t="n">
        <f aca="false">IF(A6230="","",INDEX(Assumptions!$B$16:$B$18,MATCH(C6230,Assumptions!$A$16:$A$18,0)))</f>
        <v>3</v>
      </c>
      <c r="G6230" s="42" t="n">
        <f aca="false">IF(A6230="","",WORKDAY(B6230,F6230))</f>
        <v>46303</v>
      </c>
    </row>
    <row r="6231" customFormat="false" ht="15" hidden="false" customHeight="false" outlineLevel="0" collapsed="false">
      <c r="A6231" s="37" t="n">
        <v>1006230</v>
      </c>
      <c r="B6231" s="38" t="n">
        <v>46300</v>
      </c>
      <c r="C6231" s="39" t="s">
        <v>69</v>
      </c>
      <c r="D6231" s="39" t="s">
        <v>39</v>
      </c>
      <c r="E6231" s="40" t="n">
        <v>1.6</v>
      </c>
      <c r="F6231" s="41" t="n">
        <f aca="false">IF(A6231="","",INDEX(Assumptions!$B$16:$B$18,MATCH(C6231,Assumptions!$A$16:$A$18,0)))</f>
        <v>3</v>
      </c>
      <c r="G6231" s="42" t="n">
        <f aca="false">IF(A6231="","",WORKDAY(B6231,F6231))</f>
        <v>46303</v>
      </c>
    </row>
    <row r="6232" customFormat="false" ht="15" hidden="false" customHeight="false" outlineLevel="0" collapsed="false">
      <c r="A6232" s="37" t="n">
        <v>1006231</v>
      </c>
      <c r="B6232" s="38" t="n">
        <v>46300</v>
      </c>
      <c r="C6232" s="39" t="s">
        <v>68</v>
      </c>
      <c r="D6232" s="39" t="s">
        <v>39</v>
      </c>
      <c r="E6232" s="40" t="n">
        <v>1.3</v>
      </c>
      <c r="F6232" s="41" t="n">
        <f aca="false">IF(A6232="","",INDEX(Assumptions!$B$16:$B$18,MATCH(C6232,Assumptions!$A$16:$A$18,0)))</f>
        <v>1</v>
      </c>
      <c r="G6232" s="42" t="n">
        <f aca="false">IF(A6232="","",WORKDAY(B6232,F6232))</f>
        <v>46301</v>
      </c>
    </row>
    <row r="6233" customFormat="false" ht="15" hidden="false" customHeight="false" outlineLevel="0" collapsed="false">
      <c r="A6233" s="37" t="n">
        <v>1006232</v>
      </c>
      <c r="B6233" s="38" t="n">
        <v>46300</v>
      </c>
      <c r="C6233" s="39" t="s">
        <v>68</v>
      </c>
      <c r="D6233" s="39" t="s">
        <v>31</v>
      </c>
      <c r="E6233" s="40" t="n">
        <v>4.3</v>
      </c>
      <c r="F6233" s="41" t="n">
        <f aca="false">IF(A6233="","",INDEX(Assumptions!$B$16:$B$18,MATCH(C6233,Assumptions!$A$16:$A$18,0)))</f>
        <v>1</v>
      </c>
      <c r="G6233" s="42" t="n">
        <f aca="false">IF(A6233="","",WORKDAY(B6233,F6233))</f>
        <v>46301</v>
      </c>
    </row>
    <row r="6234" customFormat="false" ht="15" hidden="false" customHeight="false" outlineLevel="0" collapsed="false">
      <c r="A6234" s="37" t="n">
        <v>1006233</v>
      </c>
      <c r="B6234" s="38" t="n">
        <v>46300</v>
      </c>
      <c r="C6234" s="39" t="s">
        <v>69</v>
      </c>
      <c r="D6234" s="39" t="s">
        <v>39</v>
      </c>
      <c r="E6234" s="40" t="n">
        <v>0.5</v>
      </c>
      <c r="F6234" s="41" t="n">
        <f aca="false">IF(A6234="","",INDEX(Assumptions!$B$16:$B$18,MATCH(C6234,Assumptions!$A$16:$A$18,0)))</f>
        <v>3</v>
      </c>
      <c r="G6234" s="42" t="n">
        <f aca="false">IF(A6234="","",WORKDAY(B6234,F6234))</f>
        <v>46303</v>
      </c>
    </row>
    <row r="6235" customFormat="false" ht="15" hidden="false" customHeight="false" outlineLevel="0" collapsed="false">
      <c r="A6235" s="37" t="n">
        <v>1006234</v>
      </c>
      <c r="B6235" s="38" t="n">
        <v>46300</v>
      </c>
      <c r="C6235" s="39" t="s">
        <v>69</v>
      </c>
      <c r="D6235" s="39" t="s">
        <v>31</v>
      </c>
      <c r="E6235" s="40" t="n">
        <v>0.8</v>
      </c>
      <c r="F6235" s="41" t="n">
        <f aca="false">IF(A6235="","",INDEX(Assumptions!$B$16:$B$18,MATCH(C6235,Assumptions!$A$16:$A$18,0)))</f>
        <v>3</v>
      </c>
      <c r="G6235" s="42" t="n">
        <f aca="false">IF(A6235="","",WORKDAY(B6235,F6235))</f>
        <v>46303</v>
      </c>
    </row>
    <row r="6236" customFormat="false" ht="15" hidden="false" customHeight="false" outlineLevel="0" collapsed="false">
      <c r="A6236" s="37" t="n">
        <v>1006235</v>
      </c>
      <c r="B6236" s="38" t="n">
        <v>46300</v>
      </c>
      <c r="C6236" s="39" t="s">
        <v>69</v>
      </c>
      <c r="D6236" s="39" t="s">
        <v>31</v>
      </c>
      <c r="E6236" s="40" t="n">
        <v>1.7</v>
      </c>
      <c r="F6236" s="41" t="n">
        <f aca="false">IF(A6236="","",INDEX(Assumptions!$B$16:$B$18,MATCH(C6236,Assumptions!$A$16:$A$18,0)))</f>
        <v>3</v>
      </c>
      <c r="G6236" s="42" t="n">
        <f aca="false">IF(A6236="","",WORKDAY(B6236,F6236))</f>
        <v>46303</v>
      </c>
    </row>
    <row r="6237" customFormat="false" ht="15" hidden="false" customHeight="false" outlineLevel="0" collapsed="false">
      <c r="A6237" s="37" t="n">
        <v>1006236</v>
      </c>
      <c r="B6237" s="38" t="n">
        <v>46300</v>
      </c>
      <c r="C6237" s="39" t="s">
        <v>70</v>
      </c>
      <c r="D6237" s="39" t="s">
        <v>37</v>
      </c>
      <c r="E6237" s="40" t="n">
        <v>1.5</v>
      </c>
      <c r="F6237" s="41" t="n">
        <f aca="false">IF(A6237="","",INDEX(Assumptions!$B$16:$B$18,MATCH(C6237,Assumptions!$A$16:$A$18,0)))</f>
        <v>5</v>
      </c>
      <c r="G6237" s="42" t="n">
        <f aca="false">IF(A6237="","",WORKDAY(B6237,F6237))</f>
        <v>46307</v>
      </c>
    </row>
    <row r="6238" customFormat="false" ht="15" hidden="false" customHeight="false" outlineLevel="0" collapsed="false">
      <c r="A6238" s="37" t="n">
        <v>1006237</v>
      </c>
      <c r="B6238" s="38" t="n">
        <v>46300</v>
      </c>
      <c r="C6238" s="39" t="s">
        <v>69</v>
      </c>
      <c r="D6238" s="39" t="s">
        <v>35</v>
      </c>
      <c r="E6238" s="40" t="n">
        <v>2.3</v>
      </c>
      <c r="F6238" s="41" t="n">
        <f aca="false">IF(A6238="","",INDEX(Assumptions!$B$16:$B$18,MATCH(C6238,Assumptions!$A$16:$A$18,0)))</f>
        <v>3</v>
      </c>
      <c r="G6238" s="42" t="n">
        <f aca="false">IF(A6238="","",WORKDAY(B6238,F6238))</f>
        <v>46303</v>
      </c>
    </row>
    <row r="6239" customFormat="false" ht="15" hidden="false" customHeight="false" outlineLevel="0" collapsed="false">
      <c r="A6239" s="37" t="n">
        <v>1006238</v>
      </c>
      <c r="B6239" s="38" t="n">
        <v>46300</v>
      </c>
      <c r="C6239" s="39" t="s">
        <v>69</v>
      </c>
      <c r="D6239" s="39" t="s">
        <v>33</v>
      </c>
      <c r="E6239" s="40" t="n">
        <v>0.4</v>
      </c>
      <c r="F6239" s="41" t="n">
        <f aca="false">IF(A6239="","",INDEX(Assumptions!$B$16:$B$18,MATCH(C6239,Assumptions!$A$16:$A$18,0)))</f>
        <v>3</v>
      </c>
      <c r="G6239" s="42" t="n">
        <f aca="false">IF(A6239="","",WORKDAY(B6239,F6239))</f>
        <v>46303</v>
      </c>
    </row>
    <row r="6240" customFormat="false" ht="15" hidden="false" customHeight="false" outlineLevel="0" collapsed="false">
      <c r="A6240" s="37" t="n">
        <v>1006239</v>
      </c>
      <c r="B6240" s="38" t="n">
        <v>46300</v>
      </c>
      <c r="C6240" s="39" t="s">
        <v>69</v>
      </c>
      <c r="D6240" s="39" t="s">
        <v>33</v>
      </c>
      <c r="E6240" s="40" t="n">
        <v>1.1</v>
      </c>
      <c r="F6240" s="41" t="n">
        <f aca="false">IF(A6240="","",INDEX(Assumptions!$B$16:$B$18,MATCH(C6240,Assumptions!$A$16:$A$18,0)))</f>
        <v>3</v>
      </c>
      <c r="G6240" s="42" t="n">
        <f aca="false">IF(A6240="","",WORKDAY(B6240,F6240))</f>
        <v>46303</v>
      </c>
    </row>
    <row r="6241" customFormat="false" ht="15" hidden="false" customHeight="false" outlineLevel="0" collapsed="false">
      <c r="A6241" s="37" t="n">
        <v>1006240</v>
      </c>
      <c r="B6241" s="38" t="n">
        <v>46300</v>
      </c>
      <c r="C6241" s="39" t="s">
        <v>68</v>
      </c>
      <c r="D6241" s="39" t="s">
        <v>33</v>
      </c>
      <c r="E6241" s="40" t="n">
        <v>2.2</v>
      </c>
      <c r="F6241" s="41" t="n">
        <f aca="false">IF(A6241="","",INDEX(Assumptions!$B$16:$B$18,MATCH(C6241,Assumptions!$A$16:$A$18,0)))</f>
        <v>1</v>
      </c>
      <c r="G6241" s="42" t="n">
        <f aca="false">IF(A6241="","",WORKDAY(B6241,F6241))</f>
        <v>46301</v>
      </c>
    </row>
    <row r="6242" customFormat="false" ht="15" hidden="false" customHeight="false" outlineLevel="0" collapsed="false">
      <c r="A6242" s="37" t="n">
        <v>1006241</v>
      </c>
      <c r="B6242" s="38" t="n">
        <v>46300</v>
      </c>
      <c r="C6242" s="39" t="s">
        <v>70</v>
      </c>
      <c r="D6242" s="39" t="s">
        <v>35</v>
      </c>
      <c r="E6242" s="40" t="n">
        <v>2.7</v>
      </c>
      <c r="F6242" s="41" t="n">
        <f aca="false">IF(A6242="","",INDEX(Assumptions!$B$16:$B$18,MATCH(C6242,Assumptions!$A$16:$A$18,0)))</f>
        <v>5</v>
      </c>
      <c r="G6242" s="42" t="n">
        <f aca="false">IF(A6242="","",WORKDAY(B6242,F6242))</f>
        <v>46307</v>
      </c>
    </row>
    <row r="6243" customFormat="false" ht="15" hidden="false" customHeight="false" outlineLevel="0" collapsed="false">
      <c r="A6243" s="37" t="n">
        <v>1006242</v>
      </c>
      <c r="B6243" s="38" t="n">
        <v>46300</v>
      </c>
      <c r="C6243" s="39" t="s">
        <v>70</v>
      </c>
      <c r="D6243" s="39" t="s">
        <v>37</v>
      </c>
      <c r="E6243" s="40" t="n">
        <v>0.9</v>
      </c>
      <c r="F6243" s="41" t="n">
        <f aca="false">IF(A6243="","",INDEX(Assumptions!$B$16:$B$18,MATCH(C6243,Assumptions!$A$16:$A$18,0)))</f>
        <v>5</v>
      </c>
      <c r="G6243" s="42" t="n">
        <f aca="false">IF(A6243="","",WORKDAY(B6243,F6243))</f>
        <v>46307</v>
      </c>
    </row>
    <row r="6244" customFormat="false" ht="15" hidden="false" customHeight="false" outlineLevel="0" collapsed="false">
      <c r="A6244" s="37" t="n">
        <v>1006243</v>
      </c>
      <c r="B6244" s="38" t="n">
        <v>46300</v>
      </c>
      <c r="C6244" s="39" t="s">
        <v>69</v>
      </c>
      <c r="D6244" s="39" t="s">
        <v>31</v>
      </c>
      <c r="E6244" s="40" t="n">
        <v>3.4</v>
      </c>
      <c r="F6244" s="41" t="n">
        <f aca="false">IF(A6244="","",INDEX(Assumptions!$B$16:$B$18,MATCH(C6244,Assumptions!$A$16:$A$18,0)))</f>
        <v>3</v>
      </c>
      <c r="G6244" s="42" t="n">
        <f aca="false">IF(A6244="","",WORKDAY(B6244,F6244))</f>
        <v>46303</v>
      </c>
    </row>
    <row r="6245" customFormat="false" ht="15" hidden="false" customHeight="false" outlineLevel="0" collapsed="false">
      <c r="A6245" s="37" t="n">
        <v>1006244</v>
      </c>
      <c r="B6245" s="38" t="n">
        <v>46300</v>
      </c>
      <c r="C6245" s="39" t="s">
        <v>69</v>
      </c>
      <c r="D6245" s="39" t="s">
        <v>31</v>
      </c>
      <c r="E6245" s="40" t="n">
        <v>1.6</v>
      </c>
      <c r="F6245" s="41" t="n">
        <f aca="false">IF(A6245="","",INDEX(Assumptions!$B$16:$B$18,MATCH(C6245,Assumptions!$A$16:$A$18,0)))</f>
        <v>3</v>
      </c>
      <c r="G6245" s="42" t="n">
        <f aca="false">IF(A6245="","",WORKDAY(B6245,F6245))</f>
        <v>46303</v>
      </c>
    </row>
    <row r="6246" customFormat="false" ht="15" hidden="false" customHeight="false" outlineLevel="0" collapsed="false">
      <c r="A6246" s="37" t="n">
        <v>1006245</v>
      </c>
      <c r="B6246" s="38" t="n">
        <v>46300</v>
      </c>
      <c r="C6246" s="39" t="s">
        <v>68</v>
      </c>
      <c r="D6246" s="39" t="s">
        <v>35</v>
      </c>
      <c r="E6246" s="40" t="n">
        <v>2.9</v>
      </c>
      <c r="F6246" s="41" t="n">
        <f aca="false">IF(A6246="","",INDEX(Assumptions!$B$16:$B$18,MATCH(C6246,Assumptions!$A$16:$A$18,0)))</f>
        <v>1</v>
      </c>
      <c r="G6246" s="42" t="n">
        <f aca="false">IF(A6246="","",WORKDAY(B6246,F6246))</f>
        <v>46301</v>
      </c>
    </row>
    <row r="6247" customFormat="false" ht="15" hidden="false" customHeight="false" outlineLevel="0" collapsed="false">
      <c r="A6247" s="37" t="n">
        <v>1006246</v>
      </c>
      <c r="B6247" s="38" t="n">
        <v>46300</v>
      </c>
      <c r="C6247" s="39" t="s">
        <v>69</v>
      </c>
      <c r="D6247" s="39" t="s">
        <v>35</v>
      </c>
      <c r="E6247" s="40" t="n">
        <v>1.4</v>
      </c>
      <c r="F6247" s="41" t="n">
        <f aca="false">IF(A6247="","",INDEX(Assumptions!$B$16:$B$18,MATCH(C6247,Assumptions!$A$16:$A$18,0)))</f>
        <v>3</v>
      </c>
      <c r="G6247" s="42" t="n">
        <f aca="false">IF(A6247="","",WORKDAY(B6247,F6247))</f>
        <v>46303</v>
      </c>
    </row>
    <row r="6248" customFormat="false" ht="15" hidden="false" customHeight="false" outlineLevel="0" collapsed="false">
      <c r="A6248" s="37" t="n">
        <v>1006247</v>
      </c>
      <c r="B6248" s="38" t="n">
        <v>46300</v>
      </c>
      <c r="C6248" s="39" t="s">
        <v>69</v>
      </c>
      <c r="D6248" s="39" t="s">
        <v>39</v>
      </c>
      <c r="E6248" s="40" t="n">
        <v>3.4</v>
      </c>
      <c r="F6248" s="41" t="n">
        <f aca="false">IF(A6248="","",INDEX(Assumptions!$B$16:$B$18,MATCH(C6248,Assumptions!$A$16:$A$18,0)))</f>
        <v>3</v>
      </c>
      <c r="G6248" s="42" t="n">
        <f aca="false">IF(A6248="","",WORKDAY(B6248,F6248))</f>
        <v>46303</v>
      </c>
    </row>
    <row r="6249" customFormat="false" ht="15" hidden="false" customHeight="false" outlineLevel="0" collapsed="false">
      <c r="A6249" s="37" t="n">
        <v>1006248</v>
      </c>
      <c r="B6249" s="38" t="n">
        <v>46300</v>
      </c>
      <c r="C6249" s="39" t="s">
        <v>69</v>
      </c>
      <c r="D6249" s="39" t="s">
        <v>37</v>
      </c>
      <c r="E6249" s="40" t="n">
        <v>1.7</v>
      </c>
      <c r="F6249" s="41" t="n">
        <f aca="false">IF(A6249="","",INDEX(Assumptions!$B$16:$B$18,MATCH(C6249,Assumptions!$A$16:$A$18,0)))</f>
        <v>3</v>
      </c>
      <c r="G6249" s="42" t="n">
        <f aca="false">IF(A6249="","",WORKDAY(B6249,F6249))</f>
        <v>46303</v>
      </c>
    </row>
    <row r="6250" customFormat="false" ht="15" hidden="false" customHeight="false" outlineLevel="0" collapsed="false">
      <c r="A6250" s="37" t="n">
        <v>1006249</v>
      </c>
      <c r="B6250" s="38" t="n">
        <v>46300</v>
      </c>
      <c r="C6250" s="39" t="s">
        <v>70</v>
      </c>
      <c r="D6250" s="39" t="s">
        <v>33</v>
      </c>
      <c r="E6250" s="40" t="n">
        <v>2.7</v>
      </c>
      <c r="F6250" s="41" t="n">
        <f aca="false">IF(A6250="","",INDEX(Assumptions!$B$16:$B$18,MATCH(C6250,Assumptions!$A$16:$A$18,0)))</f>
        <v>5</v>
      </c>
      <c r="G6250" s="42" t="n">
        <f aca="false">IF(A6250="","",WORKDAY(B6250,F6250))</f>
        <v>46307</v>
      </c>
    </row>
    <row r="6251" customFormat="false" ht="15" hidden="false" customHeight="false" outlineLevel="0" collapsed="false">
      <c r="A6251" s="37" t="n">
        <v>1006250</v>
      </c>
      <c r="B6251" s="38" t="n">
        <v>46300</v>
      </c>
      <c r="C6251" s="39" t="s">
        <v>70</v>
      </c>
      <c r="D6251" s="39" t="s">
        <v>39</v>
      </c>
      <c r="E6251" s="40" t="n">
        <v>2.6</v>
      </c>
      <c r="F6251" s="41" t="n">
        <f aca="false">IF(A6251="","",INDEX(Assumptions!$B$16:$B$18,MATCH(C6251,Assumptions!$A$16:$A$18,0)))</f>
        <v>5</v>
      </c>
      <c r="G6251" s="42" t="n">
        <f aca="false">IF(A6251="","",WORKDAY(B6251,F6251))</f>
        <v>46307</v>
      </c>
    </row>
    <row r="6252" customFormat="false" ht="15" hidden="false" customHeight="false" outlineLevel="0" collapsed="false">
      <c r="A6252" s="37" t="n">
        <v>1006251</v>
      </c>
      <c r="B6252" s="38" t="n">
        <v>46300</v>
      </c>
      <c r="C6252" s="39" t="s">
        <v>69</v>
      </c>
      <c r="D6252" s="39" t="s">
        <v>39</v>
      </c>
      <c r="E6252" s="40" t="n">
        <v>1.2</v>
      </c>
      <c r="F6252" s="41" t="n">
        <f aca="false">IF(A6252="","",INDEX(Assumptions!$B$16:$B$18,MATCH(C6252,Assumptions!$A$16:$A$18,0)))</f>
        <v>3</v>
      </c>
      <c r="G6252" s="42" t="n">
        <f aca="false">IF(A6252="","",WORKDAY(B6252,F6252))</f>
        <v>46303</v>
      </c>
    </row>
    <row r="6253" customFormat="false" ht="15" hidden="false" customHeight="false" outlineLevel="0" collapsed="false">
      <c r="A6253" s="37" t="n">
        <v>1006252</v>
      </c>
      <c r="B6253" s="38" t="n">
        <v>46300</v>
      </c>
      <c r="C6253" s="39" t="s">
        <v>68</v>
      </c>
      <c r="D6253" s="39" t="s">
        <v>39</v>
      </c>
      <c r="E6253" s="40" t="n">
        <v>1.3</v>
      </c>
      <c r="F6253" s="41" t="n">
        <f aca="false">IF(A6253="","",INDEX(Assumptions!$B$16:$B$18,MATCH(C6253,Assumptions!$A$16:$A$18,0)))</f>
        <v>1</v>
      </c>
      <c r="G6253" s="42" t="n">
        <f aca="false">IF(A6253="","",WORKDAY(B6253,F6253))</f>
        <v>46301</v>
      </c>
    </row>
    <row r="6254" customFormat="false" ht="15" hidden="false" customHeight="false" outlineLevel="0" collapsed="false">
      <c r="A6254" s="37" t="n">
        <v>1006253</v>
      </c>
      <c r="B6254" s="38" t="n">
        <v>46300</v>
      </c>
      <c r="C6254" s="39" t="s">
        <v>69</v>
      </c>
      <c r="D6254" s="39" t="s">
        <v>39</v>
      </c>
      <c r="E6254" s="40" t="n">
        <v>2.5</v>
      </c>
      <c r="F6254" s="41" t="n">
        <f aca="false">IF(A6254="","",INDEX(Assumptions!$B$16:$B$18,MATCH(C6254,Assumptions!$A$16:$A$18,0)))</f>
        <v>3</v>
      </c>
      <c r="G6254" s="42" t="n">
        <f aca="false">IF(A6254="","",WORKDAY(B6254,F6254))</f>
        <v>46303</v>
      </c>
    </row>
    <row r="6255" customFormat="false" ht="15" hidden="false" customHeight="false" outlineLevel="0" collapsed="false">
      <c r="A6255" s="37" t="n">
        <v>1006254</v>
      </c>
      <c r="B6255" s="38" t="n">
        <v>46300</v>
      </c>
      <c r="C6255" s="39" t="s">
        <v>69</v>
      </c>
      <c r="D6255" s="39" t="s">
        <v>35</v>
      </c>
      <c r="E6255" s="40" t="n">
        <v>1.4</v>
      </c>
      <c r="F6255" s="41" t="n">
        <f aca="false">IF(A6255="","",INDEX(Assumptions!$B$16:$B$18,MATCH(C6255,Assumptions!$A$16:$A$18,0)))</f>
        <v>3</v>
      </c>
      <c r="G6255" s="42" t="n">
        <f aca="false">IF(A6255="","",WORKDAY(B6255,F6255))</f>
        <v>46303</v>
      </c>
    </row>
    <row r="6256" customFormat="false" ht="15" hidden="false" customHeight="false" outlineLevel="0" collapsed="false">
      <c r="A6256" s="37" t="n">
        <v>1006255</v>
      </c>
      <c r="B6256" s="38" t="n">
        <v>46300</v>
      </c>
      <c r="C6256" s="39" t="s">
        <v>70</v>
      </c>
      <c r="D6256" s="39" t="s">
        <v>31</v>
      </c>
      <c r="E6256" s="40" t="n">
        <v>4.6</v>
      </c>
      <c r="F6256" s="41" t="n">
        <f aca="false">IF(A6256="","",INDEX(Assumptions!$B$16:$B$18,MATCH(C6256,Assumptions!$A$16:$A$18,0)))</f>
        <v>5</v>
      </c>
      <c r="G6256" s="42" t="n">
        <f aca="false">IF(A6256="","",WORKDAY(B6256,F6256))</f>
        <v>46307</v>
      </c>
    </row>
    <row r="6257" customFormat="false" ht="15" hidden="false" customHeight="false" outlineLevel="0" collapsed="false">
      <c r="A6257" s="37" t="n">
        <v>1006256</v>
      </c>
      <c r="B6257" s="38" t="n">
        <v>46300</v>
      </c>
      <c r="C6257" s="39" t="s">
        <v>69</v>
      </c>
      <c r="D6257" s="39" t="s">
        <v>31</v>
      </c>
      <c r="E6257" s="40" t="n">
        <v>0.8</v>
      </c>
      <c r="F6257" s="41" t="n">
        <f aca="false">IF(A6257="","",INDEX(Assumptions!$B$16:$B$18,MATCH(C6257,Assumptions!$A$16:$A$18,0)))</f>
        <v>3</v>
      </c>
      <c r="G6257" s="42" t="n">
        <f aca="false">IF(A6257="","",WORKDAY(B6257,F6257))</f>
        <v>46303</v>
      </c>
    </row>
    <row r="6258" customFormat="false" ht="15" hidden="false" customHeight="false" outlineLevel="0" collapsed="false">
      <c r="A6258" s="37" t="n">
        <v>1006257</v>
      </c>
      <c r="B6258" s="38" t="n">
        <v>46300</v>
      </c>
      <c r="C6258" s="39" t="s">
        <v>69</v>
      </c>
      <c r="D6258" s="39" t="s">
        <v>31</v>
      </c>
      <c r="E6258" s="40" t="n">
        <v>3.9</v>
      </c>
      <c r="F6258" s="41" t="n">
        <f aca="false">IF(A6258="","",INDEX(Assumptions!$B$16:$B$18,MATCH(C6258,Assumptions!$A$16:$A$18,0)))</f>
        <v>3</v>
      </c>
      <c r="G6258" s="42" t="n">
        <f aca="false">IF(A6258="","",WORKDAY(B6258,F6258))</f>
        <v>46303</v>
      </c>
    </row>
    <row r="6259" customFormat="false" ht="15" hidden="false" customHeight="false" outlineLevel="0" collapsed="false">
      <c r="A6259" s="37" t="n">
        <v>1006258</v>
      </c>
      <c r="B6259" s="38" t="n">
        <v>46300</v>
      </c>
      <c r="C6259" s="39" t="s">
        <v>68</v>
      </c>
      <c r="D6259" s="39" t="s">
        <v>39</v>
      </c>
      <c r="E6259" s="40" t="n">
        <v>2.3</v>
      </c>
      <c r="F6259" s="41" t="n">
        <f aca="false">IF(A6259="","",INDEX(Assumptions!$B$16:$B$18,MATCH(C6259,Assumptions!$A$16:$A$18,0)))</f>
        <v>1</v>
      </c>
      <c r="G6259" s="42" t="n">
        <f aca="false">IF(A6259="","",WORKDAY(B6259,F6259))</f>
        <v>46301</v>
      </c>
    </row>
    <row r="6260" customFormat="false" ht="15" hidden="false" customHeight="false" outlineLevel="0" collapsed="false">
      <c r="A6260" s="37" t="n">
        <v>1006259</v>
      </c>
      <c r="B6260" s="38" t="n">
        <v>46300</v>
      </c>
      <c r="C6260" s="39" t="s">
        <v>69</v>
      </c>
      <c r="D6260" s="39" t="s">
        <v>35</v>
      </c>
      <c r="E6260" s="40" t="n">
        <v>1.2</v>
      </c>
      <c r="F6260" s="41" t="n">
        <f aca="false">IF(A6260="","",INDEX(Assumptions!$B$16:$B$18,MATCH(C6260,Assumptions!$A$16:$A$18,0)))</f>
        <v>3</v>
      </c>
      <c r="G6260" s="42" t="n">
        <f aca="false">IF(A6260="","",WORKDAY(B6260,F6260))</f>
        <v>46303</v>
      </c>
    </row>
    <row r="6261" customFormat="false" ht="15" hidden="false" customHeight="false" outlineLevel="0" collapsed="false">
      <c r="A6261" s="37" t="n">
        <v>1006260</v>
      </c>
      <c r="B6261" s="38" t="n">
        <v>46300</v>
      </c>
      <c r="C6261" s="39" t="s">
        <v>70</v>
      </c>
      <c r="D6261" s="39" t="s">
        <v>33</v>
      </c>
      <c r="E6261" s="40" t="n">
        <v>1.9</v>
      </c>
      <c r="F6261" s="41" t="n">
        <f aca="false">IF(A6261="","",INDEX(Assumptions!$B$16:$B$18,MATCH(C6261,Assumptions!$A$16:$A$18,0)))</f>
        <v>5</v>
      </c>
      <c r="G6261" s="42" t="n">
        <f aca="false">IF(A6261="","",WORKDAY(B6261,F6261))</f>
        <v>46307</v>
      </c>
    </row>
    <row r="6262" customFormat="false" ht="15" hidden="false" customHeight="false" outlineLevel="0" collapsed="false">
      <c r="A6262" s="37" t="n">
        <v>1006261</v>
      </c>
      <c r="B6262" s="38" t="n">
        <v>46300</v>
      </c>
      <c r="C6262" s="39" t="s">
        <v>68</v>
      </c>
      <c r="D6262" s="39" t="s">
        <v>33</v>
      </c>
      <c r="E6262" s="40" t="n">
        <v>1</v>
      </c>
      <c r="F6262" s="41" t="n">
        <f aca="false">IF(A6262="","",INDEX(Assumptions!$B$16:$B$18,MATCH(C6262,Assumptions!$A$16:$A$18,0)))</f>
        <v>1</v>
      </c>
      <c r="G6262" s="42" t="n">
        <f aca="false">IF(A6262="","",WORKDAY(B6262,F6262))</f>
        <v>46301</v>
      </c>
    </row>
    <row r="6263" customFormat="false" ht="15" hidden="false" customHeight="false" outlineLevel="0" collapsed="false">
      <c r="A6263" s="37" t="n">
        <v>1006262</v>
      </c>
      <c r="B6263" s="38" t="n">
        <v>46300</v>
      </c>
      <c r="C6263" s="39" t="s">
        <v>69</v>
      </c>
      <c r="D6263" s="39" t="s">
        <v>39</v>
      </c>
      <c r="E6263" s="40" t="n">
        <v>2.5</v>
      </c>
      <c r="F6263" s="41" t="n">
        <f aca="false">IF(A6263="","",INDEX(Assumptions!$B$16:$B$18,MATCH(C6263,Assumptions!$A$16:$A$18,0)))</f>
        <v>3</v>
      </c>
      <c r="G6263" s="42" t="n">
        <f aca="false">IF(A6263="","",WORKDAY(B6263,F6263))</f>
        <v>46303</v>
      </c>
    </row>
    <row r="6264" customFormat="false" ht="15" hidden="false" customHeight="false" outlineLevel="0" collapsed="false">
      <c r="A6264" s="37" t="n">
        <v>1006263</v>
      </c>
      <c r="B6264" s="38" t="n">
        <v>46300</v>
      </c>
      <c r="C6264" s="39" t="s">
        <v>69</v>
      </c>
      <c r="D6264" s="39" t="s">
        <v>39</v>
      </c>
      <c r="E6264" s="40" t="n">
        <v>3.6</v>
      </c>
      <c r="F6264" s="41" t="n">
        <f aca="false">IF(A6264="","",INDEX(Assumptions!$B$16:$B$18,MATCH(C6264,Assumptions!$A$16:$A$18,0)))</f>
        <v>3</v>
      </c>
      <c r="G6264" s="42" t="n">
        <f aca="false">IF(A6264="","",WORKDAY(B6264,F6264))</f>
        <v>46303</v>
      </c>
    </row>
    <row r="6265" customFormat="false" ht="15" hidden="false" customHeight="false" outlineLevel="0" collapsed="false">
      <c r="A6265" s="37" t="n">
        <v>1006264</v>
      </c>
      <c r="B6265" s="38" t="n">
        <v>46300</v>
      </c>
      <c r="C6265" s="39" t="s">
        <v>69</v>
      </c>
      <c r="D6265" s="39" t="s">
        <v>35</v>
      </c>
      <c r="E6265" s="40" t="n">
        <v>1</v>
      </c>
      <c r="F6265" s="41" t="n">
        <f aca="false">IF(A6265="","",INDEX(Assumptions!$B$16:$B$18,MATCH(C6265,Assumptions!$A$16:$A$18,0)))</f>
        <v>3</v>
      </c>
      <c r="G6265" s="42" t="n">
        <f aca="false">IF(A6265="","",WORKDAY(B6265,F6265))</f>
        <v>46303</v>
      </c>
    </row>
    <row r="6266" customFormat="false" ht="15" hidden="false" customHeight="false" outlineLevel="0" collapsed="false">
      <c r="A6266" s="37" t="n">
        <v>1006265</v>
      </c>
      <c r="B6266" s="38" t="n">
        <v>46300</v>
      </c>
      <c r="C6266" s="39" t="s">
        <v>69</v>
      </c>
      <c r="D6266" s="39" t="s">
        <v>33</v>
      </c>
      <c r="E6266" s="40" t="n">
        <v>1.4</v>
      </c>
      <c r="F6266" s="41" t="n">
        <f aca="false">IF(A6266="","",INDEX(Assumptions!$B$16:$B$18,MATCH(C6266,Assumptions!$A$16:$A$18,0)))</f>
        <v>3</v>
      </c>
      <c r="G6266" s="42" t="n">
        <f aca="false">IF(A6266="","",WORKDAY(B6266,F6266))</f>
        <v>46303</v>
      </c>
    </row>
    <row r="6267" customFormat="false" ht="15" hidden="false" customHeight="false" outlineLevel="0" collapsed="false">
      <c r="A6267" s="37" t="n">
        <v>1006266</v>
      </c>
      <c r="B6267" s="38" t="n">
        <v>46300</v>
      </c>
      <c r="C6267" s="39" t="s">
        <v>69</v>
      </c>
      <c r="D6267" s="39" t="s">
        <v>33</v>
      </c>
      <c r="E6267" s="40" t="n">
        <v>6.3</v>
      </c>
      <c r="F6267" s="41" t="n">
        <f aca="false">IF(A6267="","",INDEX(Assumptions!$B$16:$B$18,MATCH(C6267,Assumptions!$A$16:$A$18,0)))</f>
        <v>3</v>
      </c>
      <c r="G6267" s="42" t="n">
        <f aca="false">IF(A6267="","",WORKDAY(B6267,F6267))</f>
        <v>46303</v>
      </c>
    </row>
    <row r="6268" customFormat="false" ht="15" hidden="false" customHeight="false" outlineLevel="0" collapsed="false">
      <c r="A6268" s="37" t="n">
        <v>1006267</v>
      </c>
      <c r="B6268" s="38" t="n">
        <v>46300</v>
      </c>
      <c r="C6268" s="39" t="s">
        <v>69</v>
      </c>
      <c r="D6268" s="39" t="s">
        <v>39</v>
      </c>
      <c r="E6268" s="40" t="n">
        <v>2</v>
      </c>
      <c r="F6268" s="41" t="n">
        <f aca="false">IF(A6268="","",INDEX(Assumptions!$B$16:$B$18,MATCH(C6268,Assumptions!$A$16:$A$18,0)))</f>
        <v>3</v>
      </c>
      <c r="G6268" s="42" t="n">
        <f aca="false">IF(A6268="","",WORKDAY(B6268,F6268))</f>
        <v>46303</v>
      </c>
    </row>
    <row r="6269" customFormat="false" ht="15" hidden="false" customHeight="false" outlineLevel="0" collapsed="false">
      <c r="A6269" s="37" t="n">
        <v>1006268</v>
      </c>
      <c r="B6269" s="38" t="n">
        <v>46300</v>
      </c>
      <c r="C6269" s="39" t="s">
        <v>69</v>
      </c>
      <c r="D6269" s="39" t="s">
        <v>31</v>
      </c>
      <c r="E6269" s="40" t="n">
        <v>5</v>
      </c>
      <c r="F6269" s="41" t="n">
        <f aca="false">IF(A6269="","",INDEX(Assumptions!$B$16:$B$18,MATCH(C6269,Assumptions!$A$16:$A$18,0)))</f>
        <v>3</v>
      </c>
      <c r="G6269" s="42" t="n">
        <f aca="false">IF(A6269="","",WORKDAY(B6269,F6269))</f>
        <v>46303</v>
      </c>
    </row>
    <row r="6270" customFormat="false" ht="15" hidden="false" customHeight="false" outlineLevel="0" collapsed="false">
      <c r="A6270" s="37" t="n">
        <v>1006269</v>
      </c>
      <c r="B6270" s="38" t="n">
        <v>46300</v>
      </c>
      <c r="C6270" s="39" t="s">
        <v>69</v>
      </c>
      <c r="D6270" s="39" t="s">
        <v>31</v>
      </c>
      <c r="E6270" s="40" t="n">
        <v>2.4</v>
      </c>
      <c r="F6270" s="41" t="n">
        <f aca="false">IF(A6270="","",INDEX(Assumptions!$B$16:$B$18,MATCH(C6270,Assumptions!$A$16:$A$18,0)))</f>
        <v>3</v>
      </c>
      <c r="G6270" s="42" t="n">
        <f aca="false">IF(A6270="","",WORKDAY(B6270,F6270))</f>
        <v>46303</v>
      </c>
    </row>
    <row r="6271" customFormat="false" ht="15" hidden="false" customHeight="false" outlineLevel="0" collapsed="false">
      <c r="A6271" s="37" t="n">
        <v>1006270</v>
      </c>
      <c r="B6271" s="38" t="n">
        <v>46300</v>
      </c>
      <c r="C6271" s="39" t="s">
        <v>69</v>
      </c>
      <c r="D6271" s="39" t="s">
        <v>39</v>
      </c>
      <c r="E6271" s="40" t="n">
        <v>2.6</v>
      </c>
      <c r="F6271" s="41" t="n">
        <f aca="false">IF(A6271="","",INDEX(Assumptions!$B$16:$B$18,MATCH(C6271,Assumptions!$A$16:$A$18,0)))</f>
        <v>3</v>
      </c>
      <c r="G6271" s="42" t="n">
        <f aca="false">IF(A6271="","",WORKDAY(B6271,F6271))</f>
        <v>46303</v>
      </c>
    </row>
    <row r="6272" customFormat="false" ht="15" hidden="false" customHeight="false" outlineLevel="0" collapsed="false">
      <c r="A6272" s="37" t="n">
        <v>1006271</v>
      </c>
      <c r="B6272" s="38" t="n">
        <v>46300</v>
      </c>
      <c r="C6272" s="39" t="s">
        <v>68</v>
      </c>
      <c r="D6272" s="39" t="s">
        <v>35</v>
      </c>
      <c r="E6272" s="40" t="n">
        <v>2.8</v>
      </c>
      <c r="F6272" s="41" t="n">
        <f aca="false">IF(A6272="","",INDEX(Assumptions!$B$16:$B$18,MATCH(C6272,Assumptions!$A$16:$A$18,0)))</f>
        <v>1</v>
      </c>
      <c r="G6272" s="42" t="n">
        <f aca="false">IF(A6272="","",WORKDAY(B6272,F6272))</f>
        <v>46301</v>
      </c>
    </row>
    <row r="6273" customFormat="false" ht="15" hidden="false" customHeight="false" outlineLevel="0" collapsed="false">
      <c r="A6273" s="37" t="n">
        <v>1006272</v>
      </c>
      <c r="B6273" s="38" t="n">
        <v>46300</v>
      </c>
      <c r="C6273" s="39" t="s">
        <v>69</v>
      </c>
      <c r="D6273" s="39" t="s">
        <v>33</v>
      </c>
      <c r="E6273" s="40" t="n">
        <v>1.6</v>
      </c>
      <c r="F6273" s="41" t="n">
        <f aca="false">IF(A6273="","",INDEX(Assumptions!$B$16:$B$18,MATCH(C6273,Assumptions!$A$16:$A$18,0)))</f>
        <v>3</v>
      </c>
      <c r="G6273" s="42" t="n">
        <f aca="false">IF(A6273="","",WORKDAY(B6273,F6273))</f>
        <v>46303</v>
      </c>
    </row>
    <row r="6274" customFormat="false" ht="15" hidden="false" customHeight="false" outlineLevel="0" collapsed="false">
      <c r="A6274" s="37" t="n">
        <v>1006273</v>
      </c>
      <c r="B6274" s="38" t="n">
        <v>46300</v>
      </c>
      <c r="C6274" s="39" t="s">
        <v>68</v>
      </c>
      <c r="D6274" s="39" t="s">
        <v>37</v>
      </c>
      <c r="E6274" s="40" t="n">
        <v>1.5</v>
      </c>
      <c r="F6274" s="41" t="n">
        <f aca="false">IF(A6274="","",INDEX(Assumptions!$B$16:$B$18,MATCH(C6274,Assumptions!$A$16:$A$18,0)))</f>
        <v>1</v>
      </c>
      <c r="G6274" s="42" t="n">
        <f aca="false">IF(A6274="","",WORKDAY(B6274,F6274))</f>
        <v>46301</v>
      </c>
    </row>
    <row r="6275" customFormat="false" ht="15" hidden="false" customHeight="false" outlineLevel="0" collapsed="false">
      <c r="A6275" s="37" t="n">
        <v>1006274</v>
      </c>
      <c r="B6275" s="38" t="n">
        <v>46300</v>
      </c>
      <c r="C6275" s="39" t="s">
        <v>69</v>
      </c>
      <c r="D6275" s="39" t="s">
        <v>33</v>
      </c>
      <c r="E6275" s="40" t="n">
        <v>2.6</v>
      </c>
      <c r="F6275" s="41" t="n">
        <f aca="false">IF(A6275="","",INDEX(Assumptions!$B$16:$B$18,MATCH(C6275,Assumptions!$A$16:$A$18,0)))</f>
        <v>3</v>
      </c>
      <c r="G6275" s="42" t="n">
        <f aca="false">IF(A6275="","",WORKDAY(B6275,F6275))</f>
        <v>46303</v>
      </c>
    </row>
    <row r="6276" customFormat="false" ht="15" hidden="false" customHeight="false" outlineLevel="0" collapsed="false">
      <c r="A6276" s="37" t="n">
        <v>1006275</v>
      </c>
      <c r="B6276" s="38" t="n">
        <v>46300</v>
      </c>
      <c r="C6276" s="39" t="s">
        <v>68</v>
      </c>
      <c r="D6276" s="39" t="s">
        <v>39</v>
      </c>
      <c r="E6276" s="40" t="n">
        <v>5</v>
      </c>
      <c r="F6276" s="41" t="n">
        <f aca="false">IF(A6276="","",INDEX(Assumptions!$B$16:$B$18,MATCH(C6276,Assumptions!$A$16:$A$18,0)))</f>
        <v>1</v>
      </c>
      <c r="G6276" s="42" t="n">
        <f aca="false">IF(A6276="","",WORKDAY(B6276,F6276))</f>
        <v>46301</v>
      </c>
    </row>
    <row r="6277" customFormat="false" ht="15" hidden="false" customHeight="false" outlineLevel="0" collapsed="false">
      <c r="A6277" s="37" t="n">
        <v>1006276</v>
      </c>
      <c r="B6277" s="38" t="n">
        <v>46300</v>
      </c>
      <c r="C6277" s="39" t="s">
        <v>69</v>
      </c>
      <c r="D6277" s="39" t="s">
        <v>31</v>
      </c>
      <c r="E6277" s="40" t="n">
        <v>2.5</v>
      </c>
      <c r="F6277" s="41" t="n">
        <f aca="false">IF(A6277="","",INDEX(Assumptions!$B$16:$B$18,MATCH(C6277,Assumptions!$A$16:$A$18,0)))</f>
        <v>3</v>
      </c>
      <c r="G6277" s="42" t="n">
        <f aca="false">IF(A6277="","",WORKDAY(B6277,F6277))</f>
        <v>46303</v>
      </c>
    </row>
    <row r="6278" customFormat="false" ht="15" hidden="false" customHeight="false" outlineLevel="0" collapsed="false">
      <c r="A6278" s="37" t="n">
        <v>1006277</v>
      </c>
      <c r="B6278" s="38" t="n">
        <v>46300</v>
      </c>
      <c r="C6278" s="39" t="s">
        <v>70</v>
      </c>
      <c r="D6278" s="39" t="s">
        <v>37</v>
      </c>
      <c r="E6278" s="40" t="n">
        <v>1.8</v>
      </c>
      <c r="F6278" s="41" t="n">
        <f aca="false">IF(A6278="","",INDEX(Assumptions!$B$16:$B$18,MATCH(C6278,Assumptions!$A$16:$A$18,0)))</f>
        <v>5</v>
      </c>
      <c r="G6278" s="42" t="n">
        <f aca="false">IF(A6278="","",WORKDAY(B6278,F6278))</f>
        <v>46307</v>
      </c>
    </row>
    <row r="6279" customFormat="false" ht="15" hidden="false" customHeight="false" outlineLevel="0" collapsed="false">
      <c r="A6279" s="37" t="n">
        <v>1006278</v>
      </c>
      <c r="B6279" s="38" t="n">
        <v>46300</v>
      </c>
      <c r="C6279" s="39" t="s">
        <v>68</v>
      </c>
      <c r="D6279" s="39" t="s">
        <v>37</v>
      </c>
      <c r="E6279" s="40" t="n">
        <v>1.4</v>
      </c>
      <c r="F6279" s="41" t="n">
        <f aca="false">IF(A6279="","",INDEX(Assumptions!$B$16:$B$18,MATCH(C6279,Assumptions!$A$16:$A$18,0)))</f>
        <v>1</v>
      </c>
      <c r="G6279" s="42" t="n">
        <f aca="false">IF(A6279="","",WORKDAY(B6279,F6279))</f>
        <v>46301</v>
      </c>
    </row>
    <row r="6280" customFormat="false" ht="15" hidden="false" customHeight="false" outlineLevel="0" collapsed="false">
      <c r="A6280" s="37" t="n">
        <v>1006279</v>
      </c>
      <c r="B6280" s="38" t="n">
        <v>46300</v>
      </c>
      <c r="C6280" s="39" t="s">
        <v>69</v>
      </c>
      <c r="D6280" s="39" t="s">
        <v>35</v>
      </c>
      <c r="E6280" s="40" t="n">
        <v>3.4</v>
      </c>
      <c r="F6280" s="41" t="n">
        <f aca="false">IF(A6280="","",INDEX(Assumptions!$B$16:$B$18,MATCH(C6280,Assumptions!$A$16:$A$18,0)))</f>
        <v>3</v>
      </c>
      <c r="G6280" s="42" t="n">
        <f aca="false">IF(A6280="","",WORKDAY(B6280,F6280))</f>
        <v>46303</v>
      </c>
    </row>
    <row r="6281" customFormat="false" ht="15" hidden="false" customHeight="false" outlineLevel="0" collapsed="false">
      <c r="A6281" s="37" t="n">
        <v>1006280</v>
      </c>
      <c r="B6281" s="38" t="n">
        <v>46300</v>
      </c>
      <c r="C6281" s="39" t="s">
        <v>69</v>
      </c>
      <c r="D6281" s="39" t="s">
        <v>35</v>
      </c>
      <c r="E6281" s="40" t="n">
        <v>0.8</v>
      </c>
      <c r="F6281" s="41" t="n">
        <f aca="false">IF(A6281="","",INDEX(Assumptions!$B$16:$B$18,MATCH(C6281,Assumptions!$A$16:$A$18,0)))</f>
        <v>3</v>
      </c>
      <c r="G6281" s="42" t="n">
        <f aca="false">IF(A6281="","",WORKDAY(B6281,F6281))</f>
        <v>46303</v>
      </c>
    </row>
    <row r="6282" customFormat="false" ht="15" hidden="false" customHeight="false" outlineLevel="0" collapsed="false">
      <c r="A6282" s="37" t="n">
        <v>1006281</v>
      </c>
      <c r="B6282" s="38" t="n">
        <v>46300</v>
      </c>
      <c r="C6282" s="39" t="s">
        <v>69</v>
      </c>
      <c r="D6282" s="39" t="s">
        <v>31</v>
      </c>
      <c r="E6282" s="40" t="n">
        <v>2.2</v>
      </c>
      <c r="F6282" s="41" t="n">
        <f aca="false">IF(A6282="","",INDEX(Assumptions!$B$16:$B$18,MATCH(C6282,Assumptions!$A$16:$A$18,0)))</f>
        <v>3</v>
      </c>
      <c r="G6282" s="42" t="n">
        <f aca="false">IF(A6282="","",WORKDAY(B6282,F6282))</f>
        <v>46303</v>
      </c>
    </row>
    <row r="6283" customFormat="false" ht="15" hidden="false" customHeight="false" outlineLevel="0" collapsed="false">
      <c r="A6283" s="37" t="n">
        <v>1006282</v>
      </c>
      <c r="B6283" s="38" t="n">
        <v>46300</v>
      </c>
      <c r="C6283" s="39" t="s">
        <v>69</v>
      </c>
      <c r="D6283" s="39" t="s">
        <v>37</v>
      </c>
      <c r="E6283" s="40" t="n">
        <v>3.2</v>
      </c>
      <c r="F6283" s="41" t="n">
        <f aca="false">IF(A6283="","",INDEX(Assumptions!$B$16:$B$18,MATCH(C6283,Assumptions!$A$16:$A$18,0)))</f>
        <v>3</v>
      </c>
      <c r="G6283" s="42" t="n">
        <f aca="false">IF(A6283="","",WORKDAY(B6283,F6283))</f>
        <v>46303</v>
      </c>
    </row>
    <row r="6284" customFormat="false" ht="15" hidden="false" customHeight="false" outlineLevel="0" collapsed="false">
      <c r="A6284" s="37" t="n">
        <v>1006283</v>
      </c>
      <c r="B6284" s="38" t="n">
        <v>46300</v>
      </c>
      <c r="C6284" s="39" t="s">
        <v>69</v>
      </c>
      <c r="D6284" s="39" t="s">
        <v>33</v>
      </c>
      <c r="E6284" s="40" t="n">
        <v>3</v>
      </c>
      <c r="F6284" s="41" t="n">
        <f aca="false">IF(A6284="","",INDEX(Assumptions!$B$16:$B$18,MATCH(C6284,Assumptions!$A$16:$A$18,0)))</f>
        <v>3</v>
      </c>
      <c r="G6284" s="42" t="n">
        <f aca="false">IF(A6284="","",WORKDAY(B6284,F6284))</f>
        <v>46303</v>
      </c>
    </row>
    <row r="6285" customFormat="false" ht="15" hidden="false" customHeight="false" outlineLevel="0" collapsed="false">
      <c r="A6285" s="37" t="n">
        <v>1006284</v>
      </c>
      <c r="B6285" s="38" t="n">
        <v>46300</v>
      </c>
      <c r="C6285" s="39" t="s">
        <v>70</v>
      </c>
      <c r="D6285" s="39" t="s">
        <v>39</v>
      </c>
      <c r="E6285" s="40" t="n">
        <v>2.1</v>
      </c>
      <c r="F6285" s="41" t="n">
        <f aca="false">IF(A6285="","",INDEX(Assumptions!$B$16:$B$18,MATCH(C6285,Assumptions!$A$16:$A$18,0)))</f>
        <v>5</v>
      </c>
      <c r="G6285" s="42" t="n">
        <f aca="false">IF(A6285="","",WORKDAY(B6285,F6285))</f>
        <v>46307</v>
      </c>
    </row>
    <row r="6286" customFormat="false" ht="15" hidden="false" customHeight="false" outlineLevel="0" collapsed="false">
      <c r="A6286" s="37" t="n">
        <v>1006285</v>
      </c>
      <c r="B6286" s="38" t="n">
        <v>46300</v>
      </c>
      <c r="C6286" s="39" t="s">
        <v>69</v>
      </c>
      <c r="D6286" s="39" t="s">
        <v>35</v>
      </c>
      <c r="E6286" s="40" t="n">
        <v>1.4</v>
      </c>
      <c r="F6286" s="41" t="n">
        <f aca="false">IF(A6286="","",INDEX(Assumptions!$B$16:$B$18,MATCH(C6286,Assumptions!$A$16:$A$18,0)))</f>
        <v>3</v>
      </c>
      <c r="G6286" s="42" t="n">
        <f aca="false">IF(A6286="","",WORKDAY(B6286,F6286))</f>
        <v>46303</v>
      </c>
    </row>
    <row r="6287" customFormat="false" ht="15" hidden="false" customHeight="false" outlineLevel="0" collapsed="false">
      <c r="A6287" s="37" t="n">
        <v>1006286</v>
      </c>
      <c r="B6287" s="38" t="n">
        <v>46300</v>
      </c>
      <c r="C6287" s="39" t="s">
        <v>69</v>
      </c>
      <c r="D6287" s="39" t="s">
        <v>39</v>
      </c>
      <c r="E6287" s="40" t="n">
        <v>1.9</v>
      </c>
      <c r="F6287" s="41" t="n">
        <f aca="false">IF(A6287="","",INDEX(Assumptions!$B$16:$B$18,MATCH(C6287,Assumptions!$A$16:$A$18,0)))</f>
        <v>3</v>
      </c>
      <c r="G6287" s="42" t="n">
        <f aca="false">IF(A6287="","",WORKDAY(B6287,F6287))</f>
        <v>46303</v>
      </c>
    </row>
    <row r="6288" customFormat="false" ht="15" hidden="false" customHeight="false" outlineLevel="0" collapsed="false">
      <c r="A6288" s="37" t="n">
        <v>1006287</v>
      </c>
      <c r="B6288" s="38" t="n">
        <v>46300</v>
      </c>
      <c r="C6288" s="39" t="s">
        <v>69</v>
      </c>
      <c r="D6288" s="39" t="s">
        <v>35</v>
      </c>
      <c r="E6288" s="40" t="n">
        <v>1.4</v>
      </c>
      <c r="F6288" s="41" t="n">
        <f aca="false">IF(A6288="","",INDEX(Assumptions!$B$16:$B$18,MATCH(C6288,Assumptions!$A$16:$A$18,0)))</f>
        <v>3</v>
      </c>
      <c r="G6288" s="42" t="n">
        <f aca="false">IF(A6288="","",WORKDAY(B6288,F6288))</f>
        <v>46303</v>
      </c>
    </row>
    <row r="6289" customFormat="false" ht="15" hidden="false" customHeight="false" outlineLevel="0" collapsed="false">
      <c r="A6289" s="37" t="n">
        <v>1006288</v>
      </c>
      <c r="B6289" s="38" t="n">
        <v>46300</v>
      </c>
      <c r="C6289" s="39" t="s">
        <v>68</v>
      </c>
      <c r="D6289" s="39" t="s">
        <v>33</v>
      </c>
      <c r="E6289" s="40" t="n">
        <v>1.6</v>
      </c>
      <c r="F6289" s="41" t="n">
        <f aca="false">IF(A6289="","",INDEX(Assumptions!$B$16:$B$18,MATCH(C6289,Assumptions!$A$16:$A$18,0)))</f>
        <v>1</v>
      </c>
      <c r="G6289" s="42" t="n">
        <f aca="false">IF(A6289="","",WORKDAY(B6289,F6289))</f>
        <v>46301</v>
      </c>
    </row>
    <row r="6290" customFormat="false" ht="15" hidden="false" customHeight="false" outlineLevel="0" collapsed="false">
      <c r="A6290" s="37" t="n">
        <v>1006289</v>
      </c>
      <c r="B6290" s="38" t="n">
        <v>46300</v>
      </c>
      <c r="C6290" s="39" t="s">
        <v>69</v>
      </c>
      <c r="D6290" s="39" t="s">
        <v>31</v>
      </c>
      <c r="E6290" s="40" t="n">
        <v>4.8</v>
      </c>
      <c r="F6290" s="41" t="n">
        <f aca="false">IF(A6290="","",INDEX(Assumptions!$B$16:$B$18,MATCH(C6290,Assumptions!$A$16:$A$18,0)))</f>
        <v>3</v>
      </c>
      <c r="G6290" s="42" t="n">
        <f aca="false">IF(A6290="","",WORKDAY(B6290,F6290))</f>
        <v>46303</v>
      </c>
    </row>
    <row r="6291" customFormat="false" ht="15" hidden="false" customHeight="false" outlineLevel="0" collapsed="false">
      <c r="A6291" s="37" t="n">
        <v>1006290</v>
      </c>
      <c r="B6291" s="38" t="n">
        <v>46300</v>
      </c>
      <c r="C6291" s="39" t="s">
        <v>68</v>
      </c>
      <c r="D6291" s="39" t="s">
        <v>39</v>
      </c>
      <c r="E6291" s="40" t="n">
        <v>0.7</v>
      </c>
      <c r="F6291" s="41" t="n">
        <f aca="false">IF(A6291="","",INDEX(Assumptions!$B$16:$B$18,MATCH(C6291,Assumptions!$A$16:$A$18,0)))</f>
        <v>1</v>
      </c>
      <c r="G6291" s="42" t="n">
        <f aca="false">IF(A6291="","",WORKDAY(B6291,F6291))</f>
        <v>46301</v>
      </c>
    </row>
    <row r="6292" customFormat="false" ht="15" hidden="false" customHeight="false" outlineLevel="0" collapsed="false">
      <c r="A6292" s="37" t="n">
        <v>1006291</v>
      </c>
      <c r="B6292" s="38" t="n">
        <v>46300</v>
      </c>
      <c r="C6292" s="39" t="s">
        <v>68</v>
      </c>
      <c r="D6292" s="39" t="s">
        <v>37</v>
      </c>
      <c r="E6292" s="40" t="n">
        <v>5.7</v>
      </c>
      <c r="F6292" s="41" t="n">
        <f aca="false">IF(A6292="","",INDEX(Assumptions!$B$16:$B$18,MATCH(C6292,Assumptions!$A$16:$A$18,0)))</f>
        <v>1</v>
      </c>
      <c r="G6292" s="42" t="n">
        <f aca="false">IF(A6292="","",WORKDAY(B6292,F6292))</f>
        <v>46301</v>
      </c>
    </row>
    <row r="6293" customFormat="false" ht="15" hidden="false" customHeight="false" outlineLevel="0" collapsed="false">
      <c r="A6293" s="37" t="n">
        <v>1006292</v>
      </c>
      <c r="B6293" s="38" t="n">
        <v>46300</v>
      </c>
      <c r="C6293" s="39" t="s">
        <v>70</v>
      </c>
      <c r="D6293" s="39" t="s">
        <v>37</v>
      </c>
      <c r="E6293" s="40" t="n">
        <v>1.2</v>
      </c>
      <c r="F6293" s="41" t="n">
        <f aca="false">IF(A6293="","",INDEX(Assumptions!$B$16:$B$18,MATCH(C6293,Assumptions!$A$16:$A$18,0)))</f>
        <v>5</v>
      </c>
      <c r="G6293" s="42" t="n">
        <f aca="false">IF(A6293="","",WORKDAY(B6293,F6293))</f>
        <v>46307</v>
      </c>
    </row>
    <row r="6294" customFormat="false" ht="15" hidden="false" customHeight="false" outlineLevel="0" collapsed="false">
      <c r="A6294" s="37" t="n">
        <v>1006293</v>
      </c>
      <c r="B6294" s="38" t="n">
        <v>46300</v>
      </c>
      <c r="C6294" s="39" t="s">
        <v>68</v>
      </c>
      <c r="D6294" s="39" t="s">
        <v>39</v>
      </c>
      <c r="E6294" s="40" t="n">
        <v>5.4</v>
      </c>
      <c r="F6294" s="41" t="n">
        <f aca="false">IF(A6294="","",INDEX(Assumptions!$B$16:$B$18,MATCH(C6294,Assumptions!$A$16:$A$18,0)))</f>
        <v>1</v>
      </c>
      <c r="G6294" s="42" t="n">
        <f aca="false">IF(A6294="","",WORKDAY(B6294,F6294))</f>
        <v>46301</v>
      </c>
    </row>
    <row r="6295" customFormat="false" ht="15" hidden="false" customHeight="false" outlineLevel="0" collapsed="false">
      <c r="A6295" s="37" t="n">
        <v>1006294</v>
      </c>
      <c r="B6295" s="38" t="n">
        <v>46300</v>
      </c>
      <c r="C6295" s="39" t="s">
        <v>69</v>
      </c>
      <c r="D6295" s="39" t="s">
        <v>31</v>
      </c>
      <c r="E6295" s="40" t="n">
        <v>2.4</v>
      </c>
      <c r="F6295" s="41" t="n">
        <f aca="false">IF(A6295="","",INDEX(Assumptions!$B$16:$B$18,MATCH(C6295,Assumptions!$A$16:$A$18,0)))</f>
        <v>3</v>
      </c>
      <c r="G6295" s="42" t="n">
        <f aca="false">IF(A6295="","",WORKDAY(B6295,F6295))</f>
        <v>46303</v>
      </c>
    </row>
    <row r="6296" customFormat="false" ht="15" hidden="false" customHeight="false" outlineLevel="0" collapsed="false">
      <c r="A6296" s="37" t="n">
        <v>1006295</v>
      </c>
      <c r="B6296" s="38" t="n">
        <v>46300</v>
      </c>
      <c r="C6296" s="39" t="s">
        <v>70</v>
      </c>
      <c r="D6296" s="39" t="s">
        <v>31</v>
      </c>
      <c r="E6296" s="40" t="n">
        <v>0.7</v>
      </c>
      <c r="F6296" s="41" t="n">
        <f aca="false">IF(A6296="","",INDEX(Assumptions!$B$16:$B$18,MATCH(C6296,Assumptions!$A$16:$A$18,0)))</f>
        <v>5</v>
      </c>
      <c r="G6296" s="42" t="n">
        <f aca="false">IF(A6296="","",WORKDAY(B6296,F6296))</f>
        <v>46307</v>
      </c>
    </row>
    <row r="6297" customFormat="false" ht="15" hidden="false" customHeight="false" outlineLevel="0" collapsed="false">
      <c r="A6297" s="37" t="n">
        <v>1006296</v>
      </c>
      <c r="B6297" s="38" t="n">
        <v>46300</v>
      </c>
      <c r="C6297" s="39" t="s">
        <v>69</v>
      </c>
      <c r="D6297" s="39" t="s">
        <v>31</v>
      </c>
      <c r="E6297" s="40" t="n">
        <v>3.3</v>
      </c>
      <c r="F6297" s="41" t="n">
        <f aca="false">IF(A6297="","",INDEX(Assumptions!$B$16:$B$18,MATCH(C6297,Assumptions!$A$16:$A$18,0)))</f>
        <v>3</v>
      </c>
      <c r="G6297" s="42" t="n">
        <f aca="false">IF(A6297="","",WORKDAY(B6297,F6297))</f>
        <v>46303</v>
      </c>
    </row>
    <row r="6298" customFormat="false" ht="15" hidden="false" customHeight="false" outlineLevel="0" collapsed="false">
      <c r="A6298" s="37" t="n">
        <v>1006297</v>
      </c>
      <c r="B6298" s="38" t="n">
        <v>46300</v>
      </c>
      <c r="C6298" s="39" t="s">
        <v>70</v>
      </c>
      <c r="D6298" s="39" t="s">
        <v>39</v>
      </c>
      <c r="E6298" s="40" t="n">
        <v>2.2</v>
      </c>
      <c r="F6298" s="41" t="n">
        <f aca="false">IF(A6298="","",INDEX(Assumptions!$B$16:$B$18,MATCH(C6298,Assumptions!$A$16:$A$18,0)))</f>
        <v>5</v>
      </c>
      <c r="G6298" s="42" t="n">
        <f aca="false">IF(A6298="","",WORKDAY(B6298,F6298))</f>
        <v>46307</v>
      </c>
    </row>
    <row r="6299" customFormat="false" ht="15" hidden="false" customHeight="false" outlineLevel="0" collapsed="false">
      <c r="A6299" s="37" t="n">
        <v>1006298</v>
      </c>
      <c r="B6299" s="38" t="n">
        <v>46300</v>
      </c>
      <c r="C6299" s="39" t="s">
        <v>69</v>
      </c>
      <c r="D6299" s="39" t="s">
        <v>35</v>
      </c>
      <c r="E6299" s="40" t="n">
        <v>3.9</v>
      </c>
      <c r="F6299" s="41" t="n">
        <f aca="false">IF(A6299="","",INDEX(Assumptions!$B$16:$B$18,MATCH(C6299,Assumptions!$A$16:$A$18,0)))</f>
        <v>3</v>
      </c>
      <c r="G6299" s="42" t="n">
        <f aca="false">IF(A6299="","",WORKDAY(B6299,F6299))</f>
        <v>46303</v>
      </c>
    </row>
    <row r="6300" customFormat="false" ht="15" hidden="false" customHeight="false" outlineLevel="0" collapsed="false">
      <c r="A6300" s="37" t="n">
        <v>1006299</v>
      </c>
      <c r="B6300" s="38" t="n">
        <v>46300</v>
      </c>
      <c r="C6300" s="39" t="s">
        <v>69</v>
      </c>
      <c r="D6300" s="39" t="s">
        <v>37</v>
      </c>
      <c r="E6300" s="40" t="n">
        <v>3.4</v>
      </c>
      <c r="F6300" s="41" t="n">
        <f aca="false">IF(A6300="","",INDEX(Assumptions!$B$16:$B$18,MATCH(C6300,Assumptions!$A$16:$A$18,0)))</f>
        <v>3</v>
      </c>
      <c r="G6300" s="42" t="n">
        <f aca="false">IF(A6300="","",WORKDAY(B6300,F6300))</f>
        <v>46303</v>
      </c>
    </row>
    <row r="6301" customFormat="false" ht="15" hidden="false" customHeight="false" outlineLevel="0" collapsed="false">
      <c r="A6301" s="37" t="n">
        <v>1006300</v>
      </c>
      <c r="B6301" s="38" t="n">
        <v>46300</v>
      </c>
      <c r="C6301" s="39" t="s">
        <v>69</v>
      </c>
      <c r="D6301" s="39" t="s">
        <v>35</v>
      </c>
      <c r="E6301" s="40" t="n">
        <v>2</v>
      </c>
      <c r="F6301" s="41" t="n">
        <f aca="false">IF(A6301="","",INDEX(Assumptions!$B$16:$B$18,MATCH(C6301,Assumptions!$A$16:$A$18,0)))</f>
        <v>3</v>
      </c>
      <c r="G6301" s="42" t="n">
        <f aca="false">IF(A6301="","",WORKDAY(B6301,F6301))</f>
        <v>46303</v>
      </c>
    </row>
    <row r="6302" customFormat="false" ht="15" hidden="false" customHeight="false" outlineLevel="0" collapsed="false">
      <c r="A6302" s="37" t="n">
        <v>1006301</v>
      </c>
      <c r="B6302" s="38" t="n">
        <v>46300</v>
      </c>
      <c r="C6302" s="39" t="s">
        <v>69</v>
      </c>
      <c r="D6302" s="39" t="s">
        <v>39</v>
      </c>
      <c r="E6302" s="40" t="n">
        <v>2</v>
      </c>
      <c r="F6302" s="41" t="n">
        <f aca="false">IF(A6302="","",INDEX(Assumptions!$B$16:$B$18,MATCH(C6302,Assumptions!$A$16:$A$18,0)))</f>
        <v>3</v>
      </c>
      <c r="G6302" s="42" t="n">
        <f aca="false">IF(A6302="","",WORKDAY(B6302,F6302))</f>
        <v>46303</v>
      </c>
    </row>
    <row r="6303" customFormat="false" ht="15" hidden="false" customHeight="false" outlineLevel="0" collapsed="false">
      <c r="A6303" s="37" t="n">
        <v>1006302</v>
      </c>
      <c r="B6303" s="38" t="n">
        <v>46300</v>
      </c>
      <c r="C6303" s="39" t="s">
        <v>69</v>
      </c>
      <c r="D6303" s="39" t="s">
        <v>31</v>
      </c>
      <c r="E6303" s="40" t="n">
        <v>3.3</v>
      </c>
      <c r="F6303" s="41" t="n">
        <f aca="false">IF(A6303="","",INDEX(Assumptions!$B$16:$B$18,MATCH(C6303,Assumptions!$A$16:$A$18,0)))</f>
        <v>3</v>
      </c>
      <c r="G6303" s="42" t="n">
        <f aca="false">IF(A6303="","",WORKDAY(B6303,F6303))</f>
        <v>46303</v>
      </c>
    </row>
    <row r="6304" customFormat="false" ht="15" hidden="false" customHeight="false" outlineLevel="0" collapsed="false">
      <c r="A6304" s="37" t="n">
        <v>1006303</v>
      </c>
      <c r="B6304" s="38" t="n">
        <v>46300</v>
      </c>
      <c r="C6304" s="39" t="s">
        <v>69</v>
      </c>
      <c r="D6304" s="39" t="s">
        <v>33</v>
      </c>
      <c r="E6304" s="40" t="n">
        <v>2.2</v>
      </c>
      <c r="F6304" s="41" t="n">
        <f aca="false">IF(A6304="","",INDEX(Assumptions!$B$16:$B$18,MATCH(C6304,Assumptions!$A$16:$A$18,0)))</f>
        <v>3</v>
      </c>
      <c r="G6304" s="42" t="n">
        <f aca="false">IF(A6304="","",WORKDAY(B6304,F6304))</f>
        <v>46303</v>
      </c>
    </row>
    <row r="6305" customFormat="false" ht="15" hidden="false" customHeight="false" outlineLevel="0" collapsed="false">
      <c r="A6305" s="37" t="n">
        <v>1006304</v>
      </c>
      <c r="B6305" s="38" t="n">
        <v>46300</v>
      </c>
      <c r="C6305" s="39" t="s">
        <v>69</v>
      </c>
      <c r="D6305" s="39" t="s">
        <v>39</v>
      </c>
      <c r="E6305" s="40" t="n">
        <v>1.2</v>
      </c>
      <c r="F6305" s="41" t="n">
        <f aca="false">IF(A6305="","",INDEX(Assumptions!$B$16:$B$18,MATCH(C6305,Assumptions!$A$16:$A$18,0)))</f>
        <v>3</v>
      </c>
      <c r="G6305" s="42" t="n">
        <f aca="false">IF(A6305="","",WORKDAY(B6305,F6305))</f>
        <v>46303</v>
      </c>
    </row>
    <row r="6306" customFormat="false" ht="15" hidden="false" customHeight="false" outlineLevel="0" collapsed="false">
      <c r="A6306" s="37" t="n">
        <v>1006305</v>
      </c>
      <c r="B6306" s="38" t="n">
        <v>46300</v>
      </c>
      <c r="C6306" s="39" t="s">
        <v>70</v>
      </c>
      <c r="D6306" s="39" t="s">
        <v>33</v>
      </c>
      <c r="E6306" s="40" t="n">
        <v>1.4</v>
      </c>
      <c r="F6306" s="41" t="n">
        <f aca="false">IF(A6306="","",INDEX(Assumptions!$B$16:$B$18,MATCH(C6306,Assumptions!$A$16:$A$18,0)))</f>
        <v>5</v>
      </c>
      <c r="G6306" s="42" t="n">
        <f aca="false">IF(A6306="","",WORKDAY(B6306,F6306))</f>
        <v>46307</v>
      </c>
    </row>
    <row r="6307" customFormat="false" ht="15" hidden="false" customHeight="false" outlineLevel="0" collapsed="false">
      <c r="A6307" s="37" t="n">
        <v>1006306</v>
      </c>
      <c r="B6307" s="38" t="n">
        <v>46300</v>
      </c>
      <c r="C6307" s="39" t="s">
        <v>69</v>
      </c>
      <c r="D6307" s="39" t="s">
        <v>33</v>
      </c>
      <c r="E6307" s="40" t="n">
        <v>1.9</v>
      </c>
      <c r="F6307" s="41" t="n">
        <f aca="false">IF(A6307="","",INDEX(Assumptions!$B$16:$B$18,MATCH(C6307,Assumptions!$A$16:$A$18,0)))</f>
        <v>3</v>
      </c>
      <c r="G6307" s="42" t="n">
        <f aca="false">IF(A6307="","",WORKDAY(B6307,F6307))</f>
        <v>46303</v>
      </c>
    </row>
    <row r="6308" customFormat="false" ht="15" hidden="false" customHeight="false" outlineLevel="0" collapsed="false">
      <c r="A6308" s="37" t="n">
        <v>1006307</v>
      </c>
      <c r="B6308" s="38" t="n">
        <v>46300</v>
      </c>
      <c r="C6308" s="39" t="s">
        <v>68</v>
      </c>
      <c r="D6308" s="39" t="s">
        <v>33</v>
      </c>
      <c r="E6308" s="40" t="n">
        <v>3.3</v>
      </c>
      <c r="F6308" s="41" t="n">
        <f aca="false">IF(A6308="","",INDEX(Assumptions!$B$16:$B$18,MATCH(C6308,Assumptions!$A$16:$A$18,0)))</f>
        <v>1</v>
      </c>
      <c r="G6308" s="42" t="n">
        <f aca="false">IF(A6308="","",WORKDAY(B6308,F6308))</f>
        <v>46301</v>
      </c>
    </row>
    <row r="6309" customFormat="false" ht="15" hidden="false" customHeight="false" outlineLevel="0" collapsed="false">
      <c r="A6309" s="37" t="n">
        <v>1006308</v>
      </c>
      <c r="B6309" s="38" t="n">
        <v>46300</v>
      </c>
      <c r="C6309" s="39" t="s">
        <v>68</v>
      </c>
      <c r="D6309" s="39" t="s">
        <v>31</v>
      </c>
      <c r="E6309" s="40" t="n">
        <v>2.6</v>
      </c>
      <c r="F6309" s="41" t="n">
        <f aca="false">IF(A6309="","",INDEX(Assumptions!$B$16:$B$18,MATCH(C6309,Assumptions!$A$16:$A$18,0)))</f>
        <v>1</v>
      </c>
      <c r="G6309" s="42" t="n">
        <f aca="false">IF(A6309="","",WORKDAY(B6309,F6309))</f>
        <v>46301</v>
      </c>
    </row>
    <row r="6310" customFormat="false" ht="15" hidden="false" customHeight="false" outlineLevel="0" collapsed="false">
      <c r="A6310" s="37" t="n">
        <v>1006309</v>
      </c>
      <c r="B6310" s="38" t="n">
        <v>46300</v>
      </c>
      <c r="C6310" s="39" t="s">
        <v>69</v>
      </c>
      <c r="D6310" s="39" t="s">
        <v>39</v>
      </c>
      <c r="E6310" s="40" t="n">
        <v>2.4</v>
      </c>
      <c r="F6310" s="41" t="n">
        <f aca="false">IF(A6310="","",INDEX(Assumptions!$B$16:$B$18,MATCH(C6310,Assumptions!$A$16:$A$18,0)))</f>
        <v>3</v>
      </c>
      <c r="G6310" s="42" t="n">
        <f aca="false">IF(A6310="","",WORKDAY(B6310,F6310))</f>
        <v>46303</v>
      </c>
    </row>
    <row r="6311" customFormat="false" ht="15" hidden="false" customHeight="false" outlineLevel="0" collapsed="false">
      <c r="A6311" s="37" t="n">
        <v>1006310</v>
      </c>
      <c r="B6311" s="38" t="n">
        <v>46300</v>
      </c>
      <c r="C6311" s="39" t="s">
        <v>69</v>
      </c>
      <c r="D6311" s="39" t="s">
        <v>31</v>
      </c>
      <c r="E6311" s="40" t="n">
        <v>1.6</v>
      </c>
      <c r="F6311" s="41" t="n">
        <f aca="false">IF(A6311="","",INDEX(Assumptions!$B$16:$B$18,MATCH(C6311,Assumptions!$A$16:$A$18,0)))</f>
        <v>3</v>
      </c>
      <c r="G6311" s="42" t="n">
        <f aca="false">IF(A6311="","",WORKDAY(B6311,F6311))</f>
        <v>46303</v>
      </c>
    </row>
    <row r="6312" customFormat="false" ht="15" hidden="false" customHeight="false" outlineLevel="0" collapsed="false">
      <c r="A6312" s="37" t="n">
        <v>1006311</v>
      </c>
      <c r="B6312" s="38" t="n">
        <v>46300</v>
      </c>
      <c r="C6312" s="39" t="s">
        <v>70</v>
      </c>
      <c r="D6312" s="39" t="s">
        <v>31</v>
      </c>
      <c r="E6312" s="40" t="n">
        <v>1.1</v>
      </c>
      <c r="F6312" s="41" t="n">
        <f aca="false">IF(A6312="","",INDEX(Assumptions!$B$16:$B$18,MATCH(C6312,Assumptions!$A$16:$A$18,0)))</f>
        <v>5</v>
      </c>
      <c r="G6312" s="42" t="n">
        <f aca="false">IF(A6312="","",WORKDAY(B6312,F6312))</f>
        <v>46307</v>
      </c>
    </row>
    <row r="6313" customFormat="false" ht="15" hidden="false" customHeight="false" outlineLevel="0" collapsed="false">
      <c r="A6313" s="37" t="n">
        <v>1006312</v>
      </c>
      <c r="B6313" s="38" t="n">
        <v>46300</v>
      </c>
      <c r="C6313" s="39" t="s">
        <v>69</v>
      </c>
      <c r="D6313" s="39" t="s">
        <v>35</v>
      </c>
      <c r="E6313" s="40" t="n">
        <v>1.9</v>
      </c>
      <c r="F6313" s="41" t="n">
        <f aca="false">IF(A6313="","",INDEX(Assumptions!$B$16:$B$18,MATCH(C6313,Assumptions!$A$16:$A$18,0)))</f>
        <v>3</v>
      </c>
      <c r="G6313" s="42" t="n">
        <f aca="false">IF(A6313="","",WORKDAY(B6313,F6313))</f>
        <v>46303</v>
      </c>
    </row>
    <row r="6314" customFormat="false" ht="15" hidden="false" customHeight="false" outlineLevel="0" collapsed="false">
      <c r="A6314" s="37" t="n">
        <v>1006313</v>
      </c>
      <c r="B6314" s="38" t="n">
        <v>46300</v>
      </c>
      <c r="C6314" s="39" t="s">
        <v>70</v>
      </c>
      <c r="D6314" s="39" t="s">
        <v>35</v>
      </c>
      <c r="E6314" s="40" t="n">
        <v>0.7</v>
      </c>
      <c r="F6314" s="41" t="n">
        <f aca="false">IF(A6314="","",INDEX(Assumptions!$B$16:$B$18,MATCH(C6314,Assumptions!$A$16:$A$18,0)))</f>
        <v>5</v>
      </c>
      <c r="G6314" s="42" t="n">
        <f aca="false">IF(A6314="","",WORKDAY(B6314,F6314))</f>
        <v>46307</v>
      </c>
    </row>
    <row r="6315" customFormat="false" ht="15" hidden="false" customHeight="false" outlineLevel="0" collapsed="false">
      <c r="A6315" s="37" t="n">
        <v>1006314</v>
      </c>
      <c r="B6315" s="38" t="n">
        <v>46300</v>
      </c>
      <c r="C6315" s="39" t="s">
        <v>69</v>
      </c>
      <c r="D6315" s="39" t="s">
        <v>31</v>
      </c>
      <c r="E6315" s="40" t="n">
        <v>1.3</v>
      </c>
      <c r="F6315" s="41" t="n">
        <f aca="false">IF(A6315="","",INDEX(Assumptions!$B$16:$B$18,MATCH(C6315,Assumptions!$A$16:$A$18,0)))</f>
        <v>3</v>
      </c>
      <c r="G6315" s="42" t="n">
        <f aca="false">IF(A6315="","",WORKDAY(B6315,F6315))</f>
        <v>46303</v>
      </c>
    </row>
    <row r="6316" customFormat="false" ht="15" hidden="false" customHeight="false" outlineLevel="0" collapsed="false">
      <c r="A6316" s="37" t="n">
        <v>1006315</v>
      </c>
      <c r="B6316" s="38" t="n">
        <v>46300</v>
      </c>
      <c r="C6316" s="39" t="s">
        <v>70</v>
      </c>
      <c r="D6316" s="39" t="s">
        <v>39</v>
      </c>
      <c r="E6316" s="40" t="n">
        <v>3.1</v>
      </c>
      <c r="F6316" s="41" t="n">
        <f aca="false">IF(A6316="","",INDEX(Assumptions!$B$16:$B$18,MATCH(C6316,Assumptions!$A$16:$A$18,0)))</f>
        <v>5</v>
      </c>
      <c r="G6316" s="42" t="n">
        <f aca="false">IF(A6316="","",WORKDAY(B6316,F6316))</f>
        <v>46307</v>
      </c>
    </row>
    <row r="6317" customFormat="false" ht="15" hidden="false" customHeight="false" outlineLevel="0" collapsed="false">
      <c r="A6317" s="37" t="n">
        <v>1006316</v>
      </c>
      <c r="B6317" s="38" t="n">
        <v>46300</v>
      </c>
      <c r="C6317" s="39" t="s">
        <v>70</v>
      </c>
      <c r="D6317" s="39" t="s">
        <v>37</v>
      </c>
      <c r="E6317" s="40" t="n">
        <v>4</v>
      </c>
      <c r="F6317" s="41" t="n">
        <f aca="false">IF(A6317="","",INDEX(Assumptions!$B$16:$B$18,MATCH(C6317,Assumptions!$A$16:$A$18,0)))</f>
        <v>5</v>
      </c>
      <c r="G6317" s="42" t="n">
        <f aca="false">IF(A6317="","",WORKDAY(B6317,F6317))</f>
        <v>46307</v>
      </c>
    </row>
    <row r="6318" customFormat="false" ht="15" hidden="false" customHeight="false" outlineLevel="0" collapsed="false">
      <c r="A6318" s="37" t="n">
        <v>1006317</v>
      </c>
      <c r="B6318" s="38" t="n">
        <v>46300</v>
      </c>
      <c r="C6318" s="39" t="s">
        <v>68</v>
      </c>
      <c r="D6318" s="39" t="s">
        <v>35</v>
      </c>
      <c r="E6318" s="40" t="n">
        <v>1.2</v>
      </c>
      <c r="F6318" s="41" t="n">
        <f aca="false">IF(A6318="","",INDEX(Assumptions!$B$16:$B$18,MATCH(C6318,Assumptions!$A$16:$A$18,0)))</f>
        <v>1</v>
      </c>
      <c r="G6318" s="42" t="n">
        <f aca="false">IF(A6318="","",WORKDAY(B6318,F6318))</f>
        <v>46301</v>
      </c>
    </row>
    <row r="6319" customFormat="false" ht="15" hidden="false" customHeight="false" outlineLevel="0" collapsed="false">
      <c r="A6319" s="37" t="n">
        <v>1006318</v>
      </c>
      <c r="B6319" s="38" t="n">
        <v>46300</v>
      </c>
      <c r="C6319" s="39" t="s">
        <v>69</v>
      </c>
      <c r="D6319" s="39" t="s">
        <v>31</v>
      </c>
      <c r="E6319" s="40" t="n">
        <v>1.3</v>
      </c>
      <c r="F6319" s="41" t="n">
        <f aca="false">IF(A6319="","",INDEX(Assumptions!$B$16:$B$18,MATCH(C6319,Assumptions!$A$16:$A$18,0)))</f>
        <v>3</v>
      </c>
      <c r="G6319" s="42" t="n">
        <f aca="false">IF(A6319="","",WORKDAY(B6319,F6319))</f>
        <v>46303</v>
      </c>
    </row>
    <row r="6320" customFormat="false" ht="15" hidden="false" customHeight="false" outlineLevel="0" collapsed="false">
      <c r="A6320" s="37" t="n">
        <v>1006319</v>
      </c>
      <c r="B6320" s="38" t="n">
        <v>46300</v>
      </c>
      <c r="C6320" s="39" t="s">
        <v>70</v>
      </c>
      <c r="D6320" s="39" t="s">
        <v>39</v>
      </c>
      <c r="E6320" s="40" t="n">
        <v>4.4</v>
      </c>
      <c r="F6320" s="41" t="n">
        <f aca="false">IF(A6320="","",INDEX(Assumptions!$B$16:$B$18,MATCH(C6320,Assumptions!$A$16:$A$18,0)))</f>
        <v>5</v>
      </c>
      <c r="G6320" s="42" t="n">
        <f aca="false">IF(A6320="","",WORKDAY(B6320,F6320))</f>
        <v>46307</v>
      </c>
    </row>
    <row r="6321" customFormat="false" ht="15" hidden="false" customHeight="false" outlineLevel="0" collapsed="false">
      <c r="A6321" s="37" t="n">
        <v>1006320</v>
      </c>
      <c r="B6321" s="38" t="n">
        <v>46300</v>
      </c>
      <c r="C6321" s="39" t="s">
        <v>70</v>
      </c>
      <c r="D6321" s="39" t="s">
        <v>37</v>
      </c>
      <c r="E6321" s="40" t="n">
        <v>2</v>
      </c>
      <c r="F6321" s="41" t="n">
        <f aca="false">IF(A6321="","",INDEX(Assumptions!$B$16:$B$18,MATCH(C6321,Assumptions!$A$16:$A$18,0)))</f>
        <v>5</v>
      </c>
      <c r="G6321" s="42" t="n">
        <f aca="false">IF(A6321="","",WORKDAY(B6321,F6321))</f>
        <v>46307</v>
      </c>
    </row>
    <row r="6322" customFormat="false" ht="15" hidden="false" customHeight="false" outlineLevel="0" collapsed="false">
      <c r="A6322" s="37" t="n">
        <v>1006321</v>
      </c>
      <c r="B6322" s="38" t="n">
        <v>46300</v>
      </c>
      <c r="C6322" s="39" t="s">
        <v>69</v>
      </c>
      <c r="D6322" s="39" t="s">
        <v>39</v>
      </c>
      <c r="E6322" s="40" t="n">
        <v>5.3</v>
      </c>
      <c r="F6322" s="41" t="n">
        <f aca="false">IF(A6322="","",INDEX(Assumptions!$B$16:$B$18,MATCH(C6322,Assumptions!$A$16:$A$18,0)))</f>
        <v>3</v>
      </c>
      <c r="G6322" s="42" t="n">
        <f aca="false">IF(A6322="","",WORKDAY(B6322,F6322))</f>
        <v>46303</v>
      </c>
    </row>
    <row r="6323" customFormat="false" ht="15" hidden="false" customHeight="false" outlineLevel="0" collapsed="false">
      <c r="A6323" s="37" t="n">
        <v>1006322</v>
      </c>
      <c r="B6323" s="38" t="n">
        <v>46300</v>
      </c>
      <c r="C6323" s="39" t="s">
        <v>69</v>
      </c>
      <c r="D6323" s="39" t="s">
        <v>31</v>
      </c>
      <c r="E6323" s="40" t="n">
        <v>1.3</v>
      </c>
      <c r="F6323" s="41" t="n">
        <f aca="false">IF(A6323="","",INDEX(Assumptions!$B$16:$B$18,MATCH(C6323,Assumptions!$A$16:$A$18,0)))</f>
        <v>3</v>
      </c>
      <c r="G6323" s="42" t="n">
        <f aca="false">IF(A6323="","",WORKDAY(B6323,F6323))</f>
        <v>46303</v>
      </c>
    </row>
    <row r="6324" customFormat="false" ht="15" hidden="false" customHeight="false" outlineLevel="0" collapsed="false">
      <c r="A6324" s="37" t="n">
        <v>1006323</v>
      </c>
      <c r="B6324" s="38" t="n">
        <v>46300</v>
      </c>
      <c r="C6324" s="39" t="s">
        <v>69</v>
      </c>
      <c r="D6324" s="39" t="s">
        <v>39</v>
      </c>
      <c r="E6324" s="40" t="n">
        <v>0.6</v>
      </c>
      <c r="F6324" s="41" t="n">
        <f aca="false">IF(A6324="","",INDEX(Assumptions!$B$16:$B$18,MATCH(C6324,Assumptions!$A$16:$A$18,0)))</f>
        <v>3</v>
      </c>
      <c r="G6324" s="42" t="n">
        <f aca="false">IF(A6324="","",WORKDAY(B6324,F6324))</f>
        <v>46303</v>
      </c>
    </row>
    <row r="6325" customFormat="false" ht="15" hidden="false" customHeight="false" outlineLevel="0" collapsed="false">
      <c r="A6325" s="37" t="n">
        <v>1006324</v>
      </c>
      <c r="B6325" s="38" t="n">
        <v>46300</v>
      </c>
      <c r="C6325" s="39" t="s">
        <v>69</v>
      </c>
      <c r="D6325" s="39" t="s">
        <v>33</v>
      </c>
      <c r="E6325" s="40" t="n">
        <v>3.6</v>
      </c>
      <c r="F6325" s="41" t="n">
        <f aca="false">IF(A6325="","",INDEX(Assumptions!$B$16:$B$18,MATCH(C6325,Assumptions!$A$16:$A$18,0)))</f>
        <v>3</v>
      </c>
      <c r="G6325" s="42" t="n">
        <f aca="false">IF(A6325="","",WORKDAY(B6325,F6325))</f>
        <v>46303</v>
      </c>
    </row>
    <row r="6326" customFormat="false" ht="15" hidden="false" customHeight="false" outlineLevel="0" collapsed="false">
      <c r="A6326" s="37" t="n">
        <v>1006325</v>
      </c>
      <c r="B6326" s="38" t="n">
        <v>46300</v>
      </c>
      <c r="C6326" s="39" t="s">
        <v>69</v>
      </c>
      <c r="D6326" s="39" t="s">
        <v>39</v>
      </c>
      <c r="E6326" s="40" t="n">
        <v>3.3</v>
      </c>
      <c r="F6326" s="41" t="n">
        <f aca="false">IF(A6326="","",INDEX(Assumptions!$B$16:$B$18,MATCH(C6326,Assumptions!$A$16:$A$18,0)))</f>
        <v>3</v>
      </c>
      <c r="G6326" s="42" t="n">
        <f aca="false">IF(A6326="","",WORKDAY(B6326,F6326))</f>
        <v>46303</v>
      </c>
    </row>
    <row r="6327" customFormat="false" ht="15" hidden="false" customHeight="false" outlineLevel="0" collapsed="false">
      <c r="A6327" s="37" t="n">
        <v>1006326</v>
      </c>
      <c r="B6327" s="38" t="n">
        <v>46300</v>
      </c>
      <c r="C6327" s="39" t="s">
        <v>70</v>
      </c>
      <c r="D6327" s="39" t="s">
        <v>33</v>
      </c>
      <c r="E6327" s="40" t="n">
        <v>1.1</v>
      </c>
      <c r="F6327" s="41" t="n">
        <f aca="false">IF(A6327="","",INDEX(Assumptions!$B$16:$B$18,MATCH(C6327,Assumptions!$A$16:$A$18,0)))</f>
        <v>5</v>
      </c>
      <c r="G6327" s="42" t="n">
        <f aca="false">IF(A6327="","",WORKDAY(B6327,F6327))</f>
        <v>46307</v>
      </c>
    </row>
    <row r="6328" customFormat="false" ht="15" hidden="false" customHeight="false" outlineLevel="0" collapsed="false">
      <c r="A6328" s="37" t="n">
        <v>1006327</v>
      </c>
      <c r="B6328" s="38" t="n">
        <v>46300</v>
      </c>
      <c r="C6328" s="39" t="s">
        <v>68</v>
      </c>
      <c r="D6328" s="39" t="s">
        <v>31</v>
      </c>
      <c r="E6328" s="40" t="n">
        <v>5.6</v>
      </c>
      <c r="F6328" s="41" t="n">
        <f aca="false">IF(A6328="","",INDEX(Assumptions!$B$16:$B$18,MATCH(C6328,Assumptions!$A$16:$A$18,0)))</f>
        <v>1</v>
      </c>
      <c r="G6328" s="42" t="n">
        <f aca="false">IF(A6328="","",WORKDAY(B6328,F6328))</f>
        <v>46301</v>
      </c>
    </row>
    <row r="6329" customFormat="false" ht="15" hidden="false" customHeight="false" outlineLevel="0" collapsed="false">
      <c r="A6329" s="37" t="n">
        <v>1006328</v>
      </c>
      <c r="B6329" s="38" t="n">
        <v>46300</v>
      </c>
      <c r="C6329" s="39" t="s">
        <v>68</v>
      </c>
      <c r="D6329" s="39" t="s">
        <v>37</v>
      </c>
      <c r="E6329" s="40" t="n">
        <v>1</v>
      </c>
      <c r="F6329" s="41" t="n">
        <f aca="false">IF(A6329="","",INDEX(Assumptions!$B$16:$B$18,MATCH(C6329,Assumptions!$A$16:$A$18,0)))</f>
        <v>1</v>
      </c>
      <c r="G6329" s="42" t="n">
        <f aca="false">IF(A6329="","",WORKDAY(B6329,F6329))</f>
        <v>46301</v>
      </c>
    </row>
    <row r="6330" customFormat="false" ht="15" hidden="false" customHeight="false" outlineLevel="0" collapsed="false">
      <c r="A6330" s="37" t="n">
        <v>1006329</v>
      </c>
      <c r="B6330" s="38" t="n">
        <v>46300</v>
      </c>
      <c r="C6330" s="39" t="s">
        <v>70</v>
      </c>
      <c r="D6330" s="39" t="s">
        <v>31</v>
      </c>
      <c r="E6330" s="40" t="n">
        <v>1.3</v>
      </c>
      <c r="F6330" s="41" t="n">
        <f aca="false">IF(A6330="","",INDEX(Assumptions!$B$16:$B$18,MATCH(C6330,Assumptions!$A$16:$A$18,0)))</f>
        <v>5</v>
      </c>
      <c r="G6330" s="42" t="n">
        <f aca="false">IF(A6330="","",WORKDAY(B6330,F6330))</f>
        <v>46307</v>
      </c>
    </row>
    <row r="6331" customFormat="false" ht="15" hidden="false" customHeight="false" outlineLevel="0" collapsed="false">
      <c r="A6331" s="37" t="n">
        <v>1006330</v>
      </c>
      <c r="B6331" s="38" t="n">
        <v>46300</v>
      </c>
      <c r="C6331" s="39" t="s">
        <v>70</v>
      </c>
      <c r="D6331" s="39" t="s">
        <v>33</v>
      </c>
      <c r="E6331" s="40" t="n">
        <v>5.3</v>
      </c>
      <c r="F6331" s="41" t="n">
        <f aca="false">IF(A6331="","",INDEX(Assumptions!$B$16:$B$18,MATCH(C6331,Assumptions!$A$16:$A$18,0)))</f>
        <v>5</v>
      </c>
      <c r="G6331" s="42" t="n">
        <f aca="false">IF(A6331="","",WORKDAY(B6331,F6331))</f>
        <v>46307</v>
      </c>
    </row>
    <row r="6332" customFormat="false" ht="15" hidden="false" customHeight="false" outlineLevel="0" collapsed="false">
      <c r="A6332" s="37" t="n">
        <v>1006331</v>
      </c>
      <c r="B6332" s="38" t="n">
        <v>46300</v>
      </c>
      <c r="C6332" s="39" t="s">
        <v>68</v>
      </c>
      <c r="D6332" s="39" t="s">
        <v>37</v>
      </c>
      <c r="E6332" s="40" t="n">
        <v>0.6</v>
      </c>
      <c r="F6332" s="41" t="n">
        <f aca="false">IF(A6332="","",INDEX(Assumptions!$B$16:$B$18,MATCH(C6332,Assumptions!$A$16:$A$18,0)))</f>
        <v>1</v>
      </c>
      <c r="G6332" s="42" t="n">
        <f aca="false">IF(A6332="","",WORKDAY(B6332,F6332))</f>
        <v>46301</v>
      </c>
    </row>
    <row r="6333" customFormat="false" ht="15" hidden="false" customHeight="false" outlineLevel="0" collapsed="false">
      <c r="A6333" s="37" t="n">
        <v>1006332</v>
      </c>
      <c r="B6333" s="38" t="n">
        <v>46300</v>
      </c>
      <c r="C6333" s="39" t="s">
        <v>69</v>
      </c>
      <c r="D6333" s="39" t="s">
        <v>35</v>
      </c>
      <c r="E6333" s="40" t="n">
        <v>1.2</v>
      </c>
      <c r="F6333" s="41" t="n">
        <f aca="false">IF(A6333="","",INDEX(Assumptions!$B$16:$B$18,MATCH(C6333,Assumptions!$A$16:$A$18,0)))</f>
        <v>3</v>
      </c>
      <c r="G6333" s="42" t="n">
        <f aca="false">IF(A6333="","",WORKDAY(B6333,F6333))</f>
        <v>46303</v>
      </c>
    </row>
    <row r="6334" customFormat="false" ht="15" hidden="false" customHeight="false" outlineLevel="0" collapsed="false">
      <c r="A6334" s="37" t="n">
        <v>1006333</v>
      </c>
      <c r="B6334" s="38" t="n">
        <v>46300</v>
      </c>
      <c r="C6334" s="39" t="s">
        <v>69</v>
      </c>
      <c r="D6334" s="39" t="s">
        <v>37</v>
      </c>
      <c r="E6334" s="40" t="n">
        <v>1.3</v>
      </c>
      <c r="F6334" s="41" t="n">
        <f aca="false">IF(A6334="","",INDEX(Assumptions!$B$16:$B$18,MATCH(C6334,Assumptions!$A$16:$A$18,0)))</f>
        <v>3</v>
      </c>
      <c r="G6334" s="42" t="n">
        <f aca="false">IF(A6334="","",WORKDAY(B6334,F6334))</f>
        <v>46303</v>
      </c>
    </row>
    <row r="6335" customFormat="false" ht="15" hidden="false" customHeight="false" outlineLevel="0" collapsed="false">
      <c r="A6335" s="37" t="n">
        <v>1006334</v>
      </c>
      <c r="B6335" s="38" t="n">
        <v>46300</v>
      </c>
      <c r="C6335" s="39" t="s">
        <v>68</v>
      </c>
      <c r="D6335" s="39" t="s">
        <v>33</v>
      </c>
      <c r="E6335" s="40" t="n">
        <v>0.5</v>
      </c>
      <c r="F6335" s="41" t="n">
        <f aca="false">IF(A6335="","",INDEX(Assumptions!$B$16:$B$18,MATCH(C6335,Assumptions!$A$16:$A$18,0)))</f>
        <v>1</v>
      </c>
      <c r="G6335" s="42" t="n">
        <f aca="false">IF(A6335="","",WORKDAY(B6335,F6335))</f>
        <v>46301</v>
      </c>
    </row>
    <row r="6336" customFormat="false" ht="15" hidden="false" customHeight="false" outlineLevel="0" collapsed="false">
      <c r="A6336" s="37" t="n">
        <v>1006335</v>
      </c>
      <c r="B6336" s="38" t="n">
        <v>46300</v>
      </c>
      <c r="C6336" s="39" t="s">
        <v>69</v>
      </c>
      <c r="D6336" s="39" t="s">
        <v>33</v>
      </c>
      <c r="E6336" s="40" t="n">
        <v>0.8</v>
      </c>
      <c r="F6336" s="41" t="n">
        <f aca="false">IF(A6336="","",INDEX(Assumptions!$B$16:$B$18,MATCH(C6336,Assumptions!$A$16:$A$18,0)))</f>
        <v>3</v>
      </c>
      <c r="G6336" s="42" t="n">
        <f aca="false">IF(A6336="","",WORKDAY(B6336,F6336))</f>
        <v>46303</v>
      </c>
    </row>
    <row r="6337" customFormat="false" ht="15" hidden="false" customHeight="false" outlineLevel="0" collapsed="false">
      <c r="A6337" s="37" t="n">
        <v>1006336</v>
      </c>
      <c r="B6337" s="38" t="n">
        <v>46300</v>
      </c>
      <c r="C6337" s="39" t="s">
        <v>69</v>
      </c>
      <c r="D6337" s="39" t="s">
        <v>33</v>
      </c>
      <c r="E6337" s="40" t="n">
        <v>0.9</v>
      </c>
      <c r="F6337" s="41" t="n">
        <f aca="false">IF(A6337="","",INDEX(Assumptions!$B$16:$B$18,MATCH(C6337,Assumptions!$A$16:$A$18,0)))</f>
        <v>3</v>
      </c>
      <c r="G6337" s="42" t="n">
        <f aca="false">IF(A6337="","",WORKDAY(B6337,F6337))</f>
        <v>46303</v>
      </c>
    </row>
    <row r="6338" customFormat="false" ht="15" hidden="false" customHeight="false" outlineLevel="0" collapsed="false">
      <c r="A6338" s="37" t="n">
        <v>1006337</v>
      </c>
      <c r="B6338" s="38" t="n">
        <v>46300</v>
      </c>
      <c r="C6338" s="39" t="s">
        <v>69</v>
      </c>
      <c r="D6338" s="39" t="s">
        <v>33</v>
      </c>
      <c r="E6338" s="40" t="n">
        <v>0.8</v>
      </c>
      <c r="F6338" s="41" t="n">
        <f aca="false">IF(A6338="","",INDEX(Assumptions!$B$16:$B$18,MATCH(C6338,Assumptions!$A$16:$A$18,0)))</f>
        <v>3</v>
      </c>
      <c r="G6338" s="42" t="n">
        <f aca="false">IF(A6338="","",WORKDAY(B6338,F6338))</f>
        <v>46303</v>
      </c>
    </row>
    <row r="6339" customFormat="false" ht="15" hidden="false" customHeight="false" outlineLevel="0" collapsed="false">
      <c r="A6339" s="37" t="n">
        <v>1006338</v>
      </c>
      <c r="B6339" s="38" t="n">
        <v>46300</v>
      </c>
      <c r="C6339" s="39" t="s">
        <v>69</v>
      </c>
      <c r="D6339" s="39" t="s">
        <v>33</v>
      </c>
      <c r="E6339" s="40" t="n">
        <v>1.1</v>
      </c>
      <c r="F6339" s="41" t="n">
        <f aca="false">IF(A6339="","",INDEX(Assumptions!$B$16:$B$18,MATCH(C6339,Assumptions!$A$16:$A$18,0)))</f>
        <v>3</v>
      </c>
      <c r="G6339" s="42" t="n">
        <f aca="false">IF(A6339="","",WORKDAY(B6339,F6339))</f>
        <v>46303</v>
      </c>
    </row>
    <row r="6340" customFormat="false" ht="15" hidden="false" customHeight="false" outlineLevel="0" collapsed="false">
      <c r="A6340" s="37" t="n">
        <v>1006339</v>
      </c>
      <c r="B6340" s="38" t="n">
        <v>46300</v>
      </c>
      <c r="C6340" s="39" t="s">
        <v>69</v>
      </c>
      <c r="D6340" s="39" t="s">
        <v>33</v>
      </c>
      <c r="E6340" s="40" t="n">
        <v>2.1</v>
      </c>
      <c r="F6340" s="41" t="n">
        <f aca="false">IF(A6340="","",INDEX(Assumptions!$B$16:$B$18,MATCH(C6340,Assumptions!$A$16:$A$18,0)))</f>
        <v>3</v>
      </c>
      <c r="G6340" s="42" t="n">
        <f aca="false">IF(A6340="","",WORKDAY(B6340,F6340))</f>
        <v>46303</v>
      </c>
    </row>
    <row r="6341" customFormat="false" ht="15" hidden="false" customHeight="false" outlineLevel="0" collapsed="false">
      <c r="A6341" s="37" t="n">
        <v>1006340</v>
      </c>
      <c r="B6341" s="38" t="n">
        <v>46300</v>
      </c>
      <c r="C6341" s="39" t="s">
        <v>69</v>
      </c>
      <c r="D6341" s="39" t="s">
        <v>39</v>
      </c>
      <c r="E6341" s="40" t="n">
        <v>2.5</v>
      </c>
      <c r="F6341" s="41" t="n">
        <f aca="false">IF(A6341="","",INDEX(Assumptions!$B$16:$B$18,MATCH(C6341,Assumptions!$A$16:$A$18,0)))</f>
        <v>3</v>
      </c>
      <c r="G6341" s="42" t="n">
        <f aca="false">IF(A6341="","",WORKDAY(B6341,F6341))</f>
        <v>46303</v>
      </c>
    </row>
    <row r="6342" customFormat="false" ht="15" hidden="false" customHeight="false" outlineLevel="0" collapsed="false">
      <c r="A6342" s="37" t="n">
        <v>1006341</v>
      </c>
      <c r="B6342" s="38" t="n">
        <v>46300</v>
      </c>
      <c r="C6342" s="39" t="s">
        <v>68</v>
      </c>
      <c r="D6342" s="39" t="s">
        <v>37</v>
      </c>
      <c r="E6342" s="40" t="n">
        <v>3.7</v>
      </c>
      <c r="F6342" s="41" t="n">
        <f aca="false">IF(A6342="","",INDEX(Assumptions!$B$16:$B$18,MATCH(C6342,Assumptions!$A$16:$A$18,0)))</f>
        <v>1</v>
      </c>
      <c r="G6342" s="42" t="n">
        <f aca="false">IF(A6342="","",WORKDAY(B6342,F6342))</f>
        <v>46301</v>
      </c>
    </row>
    <row r="6343" customFormat="false" ht="15" hidden="false" customHeight="false" outlineLevel="0" collapsed="false">
      <c r="A6343" s="37" t="n">
        <v>1006342</v>
      </c>
      <c r="B6343" s="38" t="n">
        <v>46300</v>
      </c>
      <c r="C6343" s="39" t="s">
        <v>68</v>
      </c>
      <c r="D6343" s="39" t="s">
        <v>37</v>
      </c>
      <c r="E6343" s="40" t="n">
        <v>2.8</v>
      </c>
      <c r="F6343" s="41" t="n">
        <f aca="false">IF(A6343="","",INDEX(Assumptions!$B$16:$B$18,MATCH(C6343,Assumptions!$A$16:$A$18,0)))</f>
        <v>1</v>
      </c>
      <c r="G6343" s="42" t="n">
        <f aca="false">IF(A6343="","",WORKDAY(B6343,F6343))</f>
        <v>46301</v>
      </c>
    </row>
    <row r="6344" customFormat="false" ht="15" hidden="false" customHeight="false" outlineLevel="0" collapsed="false">
      <c r="A6344" s="37" t="n">
        <v>1006343</v>
      </c>
      <c r="B6344" s="38" t="n">
        <v>46300</v>
      </c>
      <c r="C6344" s="39" t="s">
        <v>69</v>
      </c>
      <c r="D6344" s="39" t="s">
        <v>39</v>
      </c>
      <c r="E6344" s="40" t="n">
        <v>4.8</v>
      </c>
      <c r="F6344" s="41" t="n">
        <f aca="false">IF(A6344="","",INDEX(Assumptions!$B$16:$B$18,MATCH(C6344,Assumptions!$A$16:$A$18,0)))</f>
        <v>3</v>
      </c>
      <c r="G6344" s="42" t="n">
        <f aca="false">IF(A6344="","",WORKDAY(B6344,F6344))</f>
        <v>46303</v>
      </c>
    </row>
    <row r="6345" customFormat="false" ht="15" hidden="false" customHeight="false" outlineLevel="0" collapsed="false">
      <c r="A6345" s="37" t="n">
        <v>1006344</v>
      </c>
      <c r="B6345" s="38" t="n">
        <v>46300</v>
      </c>
      <c r="C6345" s="39" t="s">
        <v>68</v>
      </c>
      <c r="D6345" s="39" t="s">
        <v>35</v>
      </c>
      <c r="E6345" s="40" t="n">
        <v>0.7</v>
      </c>
      <c r="F6345" s="41" t="n">
        <f aca="false">IF(A6345="","",INDEX(Assumptions!$B$16:$B$18,MATCH(C6345,Assumptions!$A$16:$A$18,0)))</f>
        <v>1</v>
      </c>
      <c r="G6345" s="42" t="n">
        <f aca="false">IF(A6345="","",WORKDAY(B6345,F6345))</f>
        <v>46301</v>
      </c>
    </row>
    <row r="6346" customFormat="false" ht="15" hidden="false" customHeight="false" outlineLevel="0" collapsed="false">
      <c r="A6346" s="37" t="n">
        <v>1006345</v>
      </c>
      <c r="B6346" s="38" t="n">
        <v>46300</v>
      </c>
      <c r="C6346" s="39" t="s">
        <v>69</v>
      </c>
      <c r="D6346" s="39" t="s">
        <v>37</v>
      </c>
      <c r="E6346" s="40" t="n">
        <v>2.6</v>
      </c>
      <c r="F6346" s="41" t="n">
        <f aca="false">IF(A6346="","",INDEX(Assumptions!$B$16:$B$18,MATCH(C6346,Assumptions!$A$16:$A$18,0)))</f>
        <v>3</v>
      </c>
      <c r="G6346" s="42" t="n">
        <f aca="false">IF(A6346="","",WORKDAY(B6346,F6346))</f>
        <v>46303</v>
      </c>
    </row>
    <row r="6347" customFormat="false" ht="15" hidden="false" customHeight="false" outlineLevel="0" collapsed="false">
      <c r="A6347" s="37" t="n">
        <v>1006346</v>
      </c>
      <c r="B6347" s="38" t="n">
        <v>46300</v>
      </c>
      <c r="C6347" s="39" t="s">
        <v>69</v>
      </c>
      <c r="D6347" s="39" t="s">
        <v>37</v>
      </c>
      <c r="E6347" s="40" t="n">
        <v>1</v>
      </c>
      <c r="F6347" s="41" t="n">
        <f aca="false">IF(A6347="","",INDEX(Assumptions!$B$16:$B$18,MATCH(C6347,Assumptions!$A$16:$A$18,0)))</f>
        <v>3</v>
      </c>
      <c r="G6347" s="42" t="n">
        <f aca="false">IF(A6347="","",WORKDAY(B6347,F6347))</f>
        <v>46303</v>
      </c>
    </row>
    <row r="6348" customFormat="false" ht="15" hidden="false" customHeight="false" outlineLevel="0" collapsed="false">
      <c r="A6348" s="37" t="n">
        <v>1006347</v>
      </c>
      <c r="B6348" s="38" t="n">
        <v>46300</v>
      </c>
      <c r="C6348" s="39" t="s">
        <v>69</v>
      </c>
      <c r="D6348" s="39" t="s">
        <v>31</v>
      </c>
      <c r="E6348" s="40" t="n">
        <v>0.9</v>
      </c>
      <c r="F6348" s="41" t="n">
        <f aca="false">IF(A6348="","",INDEX(Assumptions!$B$16:$B$18,MATCH(C6348,Assumptions!$A$16:$A$18,0)))</f>
        <v>3</v>
      </c>
      <c r="G6348" s="42" t="n">
        <f aca="false">IF(A6348="","",WORKDAY(B6348,F6348))</f>
        <v>46303</v>
      </c>
    </row>
    <row r="6349" customFormat="false" ht="15" hidden="false" customHeight="false" outlineLevel="0" collapsed="false">
      <c r="A6349" s="37" t="n">
        <v>1006348</v>
      </c>
      <c r="B6349" s="38" t="n">
        <v>46300</v>
      </c>
      <c r="C6349" s="39" t="s">
        <v>68</v>
      </c>
      <c r="D6349" s="39" t="s">
        <v>39</v>
      </c>
      <c r="E6349" s="40" t="n">
        <v>2.7</v>
      </c>
      <c r="F6349" s="41" t="n">
        <f aca="false">IF(A6349="","",INDEX(Assumptions!$B$16:$B$18,MATCH(C6349,Assumptions!$A$16:$A$18,0)))</f>
        <v>1</v>
      </c>
      <c r="G6349" s="42" t="n">
        <f aca="false">IF(A6349="","",WORKDAY(B6349,F6349))</f>
        <v>46301</v>
      </c>
    </row>
    <row r="6350" customFormat="false" ht="15" hidden="false" customHeight="false" outlineLevel="0" collapsed="false">
      <c r="A6350" s="37" t="n">
        <v>1006349</v>
      </c>
      <c r="B6350" s="38" t="n">
        <v>46300</v>
      </c>
      <c r="C6350" s="39" t="s">
        <v>68</v>
      </c>
      <c r="D6350" s="39" t="s">
        <v>33</v>
      </c>
      <c r="E6350" s="40" t="n">
        <v>1.2</v>
      </c>
      <c r="F6350" s="41" t="n">
        <f aca="false">IF(A6350="","",INDEX(Assumptions!$B$16:$B$18,MATCH(C6350,Assumptions!$A$16:$A$18,0)))</f>
        <v>1</v>
      </c>
      <c r="G6350" s="42" t="n">
        <f aca="false">IF(A6350="","",WORKDAY(B6350,F6350))</f>
        <v>46301</v>
      </c>
    </row>
    <row r="6351" customFormat="false" ht="15" hidden="false" customHeight="false" outlineLevel="0" collapsed="false">
      <c r="A6351" s="37" t="n">
        <v>1006350</v>
      </c>
      <c r="B6351" s="38" t="n">
        <v>46300</v>
      </c>
      <c r="C6351" s="39" t="s">
        <v>68</v>
      </c>
      <c r="D6351" s="39" t="s">
        <v>37</v>
      </c>
      <c r="E6351" s="40" t="n">
        <v>3.6</v>
      </c>
      <c r="F6351" s="41" t="n">
        <f aca="false">IF(A6351="","",INDEX(Assumptions!$B$16:$B$18,MATCH(C6351,Assumptions!$A$16:$A$18,0)))</f>
        <v>1</v>
      </c>
      <c r="G6351" s="42" t="n">
        <f aca="false">IF(A6351="","",WORKDAY(B6351,F6351))</f>
        <v>46301</v>
      </c>
    </row>
    <row r="6352" customFormat="false" ht="15" hidden="false" customHeight="false" outlineLevel="0" collapsed="false">
      <c r="A6352" s="37" t="n">
        <v>1006351</v>
      </c>
      <c r="B6352" s="38" t="n">
        <v>46300</v>
      </c>
      <c r="C6352" s="39" t="s">
        <v>69</v>
      </c>
      <c r="D6352" s="39" t="s">
        <v>33</v>
      </c>
      <c r="E6352" s="40" t="n">
        <v>0.6</v>
      </c>
      <c r="F6352" s="41" t="n">
        <f aca="false">IF(A6352="","",INDEX(Assumptions!$B$16:$B$18,MATCH(C6352,Assumptions!$A$16:$A$18,0)))</f>
        <v>3</v>
      </c>
      <c r="G6352" s="42" t="n">
        <f aca="false">IF(A6352="","",WORKDAY(B6352,F6352))</f>
        <v>46303</v>
      </c>
    </row>
    <row r="6353" customFormat="false" ht="15" hidden="false" customHeight="false" outlineLevel="0" collapsed="false">
      <c r="A6353" s="37" t="n">
        <v>1006352</v>
      </c>
      <c r="B6353" s="38" t="n">
        <v>46300</v>
      </c>
      <c r="C6353" s="39" t="s">
        <v>70</v>
      </c>
      <c r="D6353" s="39" t="s">
        <v>31</v>
      </c>
      <c r="E6353" s="40" t="n">
        <v>1.8</v>
      </c>
      <c r="F6353" s="41" t="n">
        <f aca="false">IF(A6353="","",INDEX(Assumptions!$B$16:$B$18,MATCH(C6353,Assumptions!$A$16:$A$18,0)))</f>
        <v>5</v>
      </c>
      <c r="G6353" s="42" t="n">
        <f aca="false">IF(A6353="","",WORKDAY(B6353,F6353))</f>
        <v>46307</v>
      </c>
    </row>
    <row r="6354" customFormat="false" ht="15" hidden="false" customHeight="false" outlineLevel="0" collapsed="false">
      <c r="A6354" s="37" t="n">
        <v>1006353</v>
      </c>
      <c r="B6354" s="38" t="n">
        <v>46300</v>
      </c>
      <c r="C6354" s="39" t="s">
        <v>70</v>
      </c>
      <c r="D6354" s="39" t="s">
        <v>33</v>
      </c>
      <c r="E6354" s="40" t="n">
        <v>0.8</v>
      </c>
      <c r="F6354" s="41" t="n">
        <f aca="false">IF(A6354="","",INDEX(Assumptions!$B$16:$B$18,MATCH(C6354,Assumptions!$A$16:$A$18,0)))</f>
        <v>5</v>
      </c>
      <c r="G6354" s="42" t="n">
        <f aca="false">IF(A6354="","",WORKDAY(B6354,F6354))</f>
        <v>46307</v>
      </c>
    </row>
    <row r="6355" customFormat="false" ht="15" hidden="false" customHeight="false" outlineLevel="0" collapsed="false">
      <c r="A6355" s="37" t="n">
        <v>1006354</v>
      </c>
      <c r="B6355" s="38" t="n">
        <v>46300</v>
      </c>
      <c r="C6355" s="39" t="s">
        <v>69</v>
      </c>
      <c r="D6355" s="39" t="s">
        <v>35</v>
      </c>
      <c r="E6355" s="40" t="n">
        <v>2.4</v>
      </c>
      <c r="F6355" s="41" t="n">
        <f aca="false">IF(A6355="","",INDEX(Assumptions!$B$16:$B$18,MATCH(C6355,Assumptions!$A$16:$A$18,0)))</f>
        <v>3</v>
      </c>
      <c r="G6355" s="42" t="n">
        <f aca="false">IF(A6355="","",WORKDAY(B6355,F6355))</f>
        <v>46303</v>
      </c>
    </row>
    <row r="6356" customFormat="false" ht="15" hidden="false" customHeight="false" outlineLevel="0" collapsed="false">
      <c r="A6356" s="37" t="n">
        <v>1006355</v>
      </c>
      <c r="B6356" s="38" t="n">
        <v>46300</v>
      </c>
      <c r="C6356" s="39" t="s">
        <v>69</v>
      </c>
      <c r="D6356" s="39" t="s">
        <v>39</v>
      </c>
      <c r="E6356" s="40" t="n">
        <v>0.5</v>
      </c>
      <c r="F6356" s="41" t="n">
        <f aca="false">IF(A6356="","",INDEX(Assumptions!$B$16:$B$18,MATCH(C6356,Assumptions!$A$16:$A$18,0)))</f>
        <v>3</v>
      </c>
      <c r="G6356" s="42" t="n">
        <f aca="false">IF(A6356="","",WORKDAY(B6356,F6356))</f>
        <v>46303</v>
      </c>
    </row>
    <row r="6357" customFormat="false" ht="15" hidden="false" customHeight="false" outlineLevel="0" collapsed="false">
      <c r="A6357" s="37" t="n">
        <v>1006356</v>
      </c>
      <c r="B6357" s="38" t="n">
        <v>46300</v>
      </c>
      <c r="C6357" s="39" t="s">
        <v>68</v>
      </c>
      <c r="D6357" s="39" t="s">
        <v>31</v>
      </c>
      <c r="E6357" s="40" t="n">
        <v>1.9</v>
      </c>
      <c r="F6357" s="41" t="n">
        <f aca="false">IF(A6357="","",INDEX(Assumptions!$B$16:$B$18,MATCH(C6357,Assumptions!$A$16:$A$18,0)))</f>
        <v>1</v>
      </c>
      <c r="G6357" s="42" t="n">
        <f aca="false">IF(A6357="","",WORKDAY(B6357,F6357))</f>
        <v>46301</v>
      </c>
    </row>
    <row r="6358" customFormat="false" ht="15" hidden="false" customHeight="false" outlineLevel="0" collapsed="false">
      <c r="A6358" s="37" t="n">
        <v>1006357</v>
      </c>
      <c r="B6358" s="38" t="n">
        <v>46301</v>
      </c>
      <c r="C6358" s="39" t="s">
        <v>69</v>
      </c>
      <c r="D6358" s="39" t="s">
        <v>37</v>
      </c>
      <c r="E6358" s="40" t="n">
        <v>1.7</v>
      </c>
      <c r="F6358" s="41" t="n">
        <f aca="false">IF(A6358="","",INDEX(Assumptions!$B$16:$B$18,MATCH(C6358,Assumptions!$A$16:$A$18,0)))</f>
        <v>3</v>
      </c>
      <c r="G6358" s="42" t="n">
        <f aca="false">IF(A6358="","",WORKDAY(B6358,F6358))</f>
        <v>46304</v>
      </c>
    </row>
    <row r="6359" customFormat="false" ht="15" hidden="false" customHeight="false" outlineLevel="0" collapsed="false">
      <c r="A6359" s="37" t="n">
        <v>1006358</v>
      </c>
      <c r="B6359" s="38" t="n">
        <v>46301</v>
      </c>
      <c r="C6359" s="39" t="s">
        <v>69</v>
      </c>
      <c r="D6359" s="39" t="s">
        <v>37</v>
      </c>
      <c r="E6359" s="40" t="n">
        <v>0.8</v>
      </c>
      <c r="F6359" s="41" t="n">
        <f aca="false">IF(A6359="","",INDEX(Assumptions!$B$16:$B$18,MATCH(C6359,Assumptions!$A$16:$A$18,0)))</f>
        <v>3</v>
      </c>
      <c r="G6359" s="42" t="n">
        <f aca="false">IF(A6359="","",WORKDAY(B6359,F6359))</f>
        <v>46304</v>
      </c>
    </row>
    <row r="6360" customFormat="false" ht="15" hidden="false" customHeight="false" outlineLevel="0" collapsed="false">
      <c r="A6360" s="37" t="n">
        <v>1006359</v>
      </c>
      <c r="B6360" s="38" t="n">
        <v>46301</v>
      </c>
      <c r="C6360" s="39" t="s">
        <v>69</v>
      </c>
      <c r="D6360" s="39" t="s">
        <v>39</v>
      </c>
      <c r="E6360" s="40" t="n">
        <v>4.4</v>
      </c>
      <c r="F6360" s="41" t="n">
        <f aca="false">IF(A6360="","",INDEX(Assumptions!$B$16:$B$18,MATCH(C6360,Assumptions!$A$16:$A$18,0)))</f>
        <v>3</v>
      </c>
      <c r="G6360" s="42" t="n">
        <f aca="false">IF(A6360="","",WORKDAY(B6360,F6360))</f>
        <v>46304</v>
      </c>
    </row>
    <row r="6361" customFormat="false" ht="15" hidden="false" customHeight="false" outlineLevel="0" collapsed="false">
      <c r="A6361" s="37" t="n">
        <v>1006360</v>
      </c>
      <c r="B6361" s="38" t="n">
        <v>46301</v>
      </c>
      <c r="C6361" s="39" t="s">
        <v>70</v>
      </c>
      <c r="D6361" s="39" t="s">
        <v>37</v>
      </c>
      <c r="E6361" s="40" t="n">
        <v>1.6</v>
      </c>
      <c r="F6361" s="41" t="n">
        <f aca="false">IF(A6361="","",INDEX(Assumptions!$B$16:$B$18,MATCH(C6361,Assumptions!$A$16:$A$18,0)))</f>
        <v>5</v>
      </c>
      <c r="G6361" s="42" t="n">
        <f aca="false">IF(A6361="","",WORKDAY(B6361,F6361))</f>
        <v>46308</v>
      </c>
    </row>
    <row r="6362" customFormat="false" ht="15" hidden="false" customHeight="false" outlineLevel="0" collapsed="false">
      <c r="A6362" s="37" t="n">
        <v>1006361</v>
      </c>
      <c r="B6362" s="38" t="n">
        <v>46301</v>
      </c>
      <c r="C6362" s="39" t="s">
        <v>68</v>
      </c>
      <c r="D6362" s="39" t="s">
        <v>33</v>
      </c>
      <c r="E6362" s="40" t="n">
        <v>10.9</v>
      </c>
      <c r="F6362" s="41" t="n">
        <f aca="false">IF(A6362="","",INDEX(Assumptions!$B$16:$B$18,MATCH(C6362,Assumptions!$A$16:$A$18,0)))</f>
        <v>1</v>
      </c>
      <c r="G6362" s="42" t="n">
        <f aca="false">IF(A6362="","",WORKDAY(B6362,F6362))</f>
        <v>46302</v>
      </c>
    </row>
    <row r="6363" customFormat="false" ht="15" hidden="false" customHeight="false" outlineLevel="0" collapsed="false">
      <c r="A6363" s="37" t="n">
        <v>1006362</v>
      </c>
      <c r="B6363" s="38" t="n">
        <v>46301</v>
      </c>
      <c r="C6363" s="39" t="s">
        <v>69</v>
      </c>
      <c r="D6363" s="39" t="s">
        <v>31</v>
      </c>
      <c r="E6363" s="40" t="n">
        <v>1.2</v>
      </c>
      <c r="F6363" s="41" t="n">
        <f aca="false">IF(A6363="","",INDEX(Assumptions!$B$16:$B$18,MATCH(C6363,Assumptions!$A$16:$A$18,0)))</f>
        <v>3</v>
      </c>
      <c r="G6363" s="42" t="n">
        <f aca="false">IF(A6363="","",WORKDAY(B6363,F6363))</f>
        <v>46304</v>
      </c>
    </row>
    <row r="6364" customFormat="false" ht="15" hidden="false" customHeight="false" outlineLevel="0" collapsed="false">
      <c r="A6364" s="37" t="n">
        <v>1006363</v>
      </c>
      <c r="B6364" s="38" t="n">
        <v>46301</v>
      </c>
      <c r="C6364" s="39" t="s">
        <v>70</v>
      </c>
      <c r="D6364" s="39" t="s">
        <v>31</v>
      </c>
      <c r="E6364" s="40" t="n">
        <v>1.9</v>
      </c>
      <c r="F6364" s="41" t="n">
        <f aca="false">IF(A6364="","",INDEX(Assumptions!$B$16:$B$18,MATCH(C6364,Assumptions!$A$16:$A$18,0)))</f>
        <v>5</v>
      </c>
      <c r="G6364" s="42" t="n">
        <f aca="false">IF(A6364="","",WORKDAY(B6364,F6364))</f>
        <v>46308</v>
      </c>
    </row>
    <row r="6365" customFormat="false" ht="15" hidden="false" customHeight="false" outlineLevel="0" collapsed="false">
      <c r="A6365" s="37" t="n">
        <v>1006364</v>
      </c>
      <c r="B6365" s="38" t="n">
        <v>46301</v>
      </c>
      <c r="C6365" s="39" t="s">
        <v>69</v>
      </c>
      <c r="D6365" s="39" t="s">
        <v>39</v>
      </c>
      <c r="E6365" s="40" t="n">
        <v>1.2</v>
      </c>
      <c r="F6365" s="41" t="n">
        <f aca="false">IF(A6365="","",INDEX(Assumptions!$B$16:$B$18,MATCH(C6365,Assumptions!$A$16:$A$18,0)))</f>
        <v>3</v>
      </c>
      <c r="G6365" s="42" t="n">
        <f aca="false">IF(A6365="","",WORKDAY(B6365,F6365))</f>
        <v>46304</v>
      </c>
    </row>
    <row r="6366" customFormat="false" ht="15" hidden="false" customHeight="false" outlineLevel="0" collapsed="false">
      <c r="A6366" s="37" t="n">
        <v>1006365</v>
      </c>
      <c r="B6366" s="38" t="n">
        <v>46301</v>
      </c>
      <c r="C6366" s="39" t="s">
        <v>69</v>
      </c>
      <c r="D6366" s="39" t="s">
        <v>33</v>
      </c>
      <c r="E6366" s="40" t="n">
        <v>2.9</v>
      </c>
      <c r="F6366" s="41" t="n">
        <f aca="false">IF(A6366="","",INDEX(Assumptions!$B$16:$B$18,MATCH(C6366,Assumptions!$A$16:$A$18,0)))</f>
        <v>3</v>
      </c>
      <c r="G6366" s="42" t="n">
        <f aca="false">IF(A6366="","",WORKDAY(B6366,F6366))</f>
        <v>46304</v>
      </c>
    </row>
    <row r="6367" customFormat="false" ht="15" hidden="false" customHeight="false" outlineLevel="0" collapsed="false">
      <c r="A6367" s="37" t="n">
        <v>1006366</v>
      </c>
      <c r="B6367" s="38" t="n">
        <v>46301</v>
      </c>
      <c r="C6367" s="39" t="s">
        <v>68</v>
      </c>
      <c r="D6367" s="39" t="s">
        <v>37</v>
      </c>
      <c r="E6367" s="40" t="n">
        <v>1</v>
      </c>
      <c r="F6367" s="41" t="n">
        <f aca="false">IF(A6367="","",INDEX(Assumptions!$B$16:$B$18,MATCH(C6367,Assumptions!$A$16:$A$18,0)))</f>
        <v>1</v>
      </c>
      <c r="G6367" s="42" t="n">
        <f aca="false">IF(A6367="","",WORKDAY(B6367,F6367))</f>
        <v>46302</v>
      </c>
    </row>
    <row r="6368" customFormat="false" ht="15" hidden="false" customHeight="false" outlineLevel="0" collapsed="false">
      <c r="A6368" s="37" t="n">
        <v>1006367</v>
      </c>
      <c r="B6368" s="38" t="n">
        <v>46301</v>
      </c>
      <c r="C6368" s="39" t="s">
        <v>68</v>
      </c>
      <c r="D6368" s="39" t="s">
        <v>37</v>
      </c>
      <c r="E6368" s="40" t="n">
        <v>1.8</v>
      </c>
      <c r="F6368" s="41" t="n">
        <f aca="false">IF(A6368="","",INDEX(Assumptions!$B$16:$B$18,MATCH(C6368,Assumptions!$A$16:$A$18,0)))</f>
        <v>1</v>
      </c>
      <c r="G6368" s="42" t="n">
        <f aca="false">IF(A6368="","",WORKDAY(B6368,F6368))</f>
        <v>46302</v>
      </c>
    </row>
    <row r="6369" customFormat="false" ht="15" hidden="false" customHeight="false" outlineLevel="0" collapsed="false">
      <c r="A6369" s="37" t="n">
        <v>1006368</v>
      </c>
      <c r="B6369" s="38" t="n">
        <v>46301</v>
      </c>
      <c r="C6369" s="39" t="s">
        <v>69</v>
      </c>
      <c r="D6369" s="39" t="s">
        <v>37</v>
      </c>
      <c r="E6369" s="40" t="n">
        <v>1.3</v>
      </c>
      <c r="F6369" s="41" t="n">
        <f aca="false">IF(A6369="","",INDEX(Assumptions!$B$16:$B$18,MATCH(C6369,Assumptions!$A$16:$A$18,0)))</f>
        <v>3</v>
      </c>
      <c r="G6369" s="42" t="n">
        <f aca="false">IF(A6369="","",WORKDAY(B6369,F6369))</f>
        <v>46304</v>
      </c>
    </row>
    <row r="6370" customFormat="false" ht="15" hidden="false" customHeight="false" outlineLevel="0" collapsed="false">
      <c r="A6370" s="37" t="n">
        <v>1006369</v>
      </c>
      <c r="B6370" s="38" t="n">
        <v>46301</v>
      </c>
      <c r="C6370" s="39" t="s">
        <v>69</v>
      </c>
      <c r="D6370" s="39" t="s">
        <v>33</v>
      </c>
      <c r="E6370" s="40" t="n">
        <v>1.6</v>
      </c>
      <c r="F6370" s="41" t="n">
        <f aca="false">IF(A6370="","",INDEX(Assumptions!$B$16:$B$18,MATCH(C6370,Assumptions!$A$16:$A$18,0)))</f>
        <v>3</v>
      </c>
      <c r="G6370" s="42" t="n">
        <f aca="false">IF(A6370="","",WORKDAY(B6370,F6370))</f>
        <v>46304</v>
      </c>
    </row>
    <row r="6371" customFormat="false" ht="15" hidden="false" customHeight="false" outlineLevel="0" collapsed="false">
      <c r="A6371" s="37" t="n">
        <v>1006370</v>
      </c>
      <c r="B6371" s="38" t="n">
        <v>46301</v>
      </c>
      <c r="C6371" s="39" t="s">
        <v>68</v>
      </c>
      <c r="D6371" s="39" t="s">
        <v>37</v>
      </c>
      <c r="E6371" s="40" t="n">
        <v>0.9</v>
      </c>
      <c r="F6371" s="41" t="n">
        <f aca="false">IF(A6371="","",INDEX(Assumptions!$B$16:$B$18,MATCH(C6371,Assumptions!$A$16:$A$18,0)))</f>
        <v>1</v>
      </c>
      <c r="G6371" s="42" t="n">
        <f aca="false">IF(A6371="","",WORKDAY(B6371,F6371))</f>
        <v>46302</v>
      </c>
    </row>
    <row r="6372" customFormat="false" ht="15" hidden="false" customHeight="false" outlineLevel="0" collapsed="false">
      <c r="A6372" s="37" t="n">
        <v>1006371</v>
      </c>
      <c r="B6372" s="38" t="n">
        <v>46301</v>
      </c>
      <c r="C6372" s="39" t="s">
        <v>69</v>
      </c>
      <c r="D6372" s="39" t="s">
        <v>31</v>
      </c>
      <c r="E6372" s="40" t="n">
        <v>3.3</v>
      </c>
      <c r="F6372" s="41" t="n">
        <f aca="false">IF(A6372="","",INDEX(Assumptions!$B$16:$B$18,MATCH(C6372,Assumptions!$A$16:$A$18,0)))</f>
        <v>3</v>
      </c>
      <c r="G6372" s="42" t="n">
        <f aca="false">IF(A6372="","",WORKDAY(B6372,F6372))</f>
        <v>46304</v>
      </c>
    </row>
    <row r="6373" customFormat="false" ht="15" hidden="false" customHeight="false" outlineLevel="0" collapsed="false">
      <c r="A6373" s="37" t="n">
        <v>1006372</v>
      </c>
      <c r="B6373" s="38" t="n">
        <v>46301</v>
      </c>
      <c r="C6373" s="39" t="s">
        <v>69</v>
      </c>
      <c r="D6373" s="39" t="s">
        <v>37</v>
      </c>
      <c r="E6373" s="40" t="n">
        <v>1.1</v>
      </c>
      <c r="F6373" s="41" t="n">
        <f aca="false">IF(A6373="","",INDEX(Assumptions!$B$16:$B$18,MATCH(C6373,Assumptions!$A$16:$A$18,0)))</f>
        <v>3</v>
      </c>
      <c r="G6373" s="42" t="n">
        <f aca="false">IF(A6373="","",WORKDAY(B6373,F6373))</f>
        <v>46304</v>
      </c>
    </row>
    <row r="6374" customFormat="false" ht="15" hidden="false" customHeight="false" outlineLevel="0" collapsed="false">
      <c r="A6374" s="37" t="n">
        <v>1006373</v>
      </c>
      <c r="B6374" s="38" t="n">
        <v>46301</v>
      </c>
      <c r="C6374" s="39" t="s">
        <v>69</v>
      </c>
      <c r="D6374" s="39" t="s">
        <v>39</v>
      </c>
      <c r="E6374" s="40" t="n">
        <v>0.9</v>
      </c>
      <c r="F6374" s="41" t="n">
        <f aca="false">IF(A6374="","",INDEX(Assumptions!$B$16:$B$18,MATCH(C6374,Assumptions!$A$16:$A$18,0)))</f>
        <v>3</v>
      </c>
      <c r="G6374" s="42" t="n">
        <f aca="false">IF(A6374="","",WORKDAY(B6374,F6374))</f>
        <v>46304</v>
      </c>
    </row>
    <row r="6375" customFormat="false" ht="15" hidden="false" customHeight="false" outlineLevel="0" collapsed="false">
      <c r="A6375" s="37" t="n">
        <v>1006374</v>
      </c>
      <c r="B6375" s="38" t="n">
        <v>46301</v>
      </c>
      <c r="C6375" s="39" t="s">
        <v>69</v>
      </c>
      <c r="D6375" s="39" t="s">
        <v>31</v>
      </c>
      <c r="E6375" s="40" t="n">
        <v>5.5</v>
      </c>
      <c r="F6375" s="41" t="n">
        <f aca="false">IF(A6375="","",INDEX(Assumptions!$B$16:$B$18,MATCH(C6375,Assumptions!$A$16:$A$18,0)))</f>
        <v>3</v>
      </c>
      <c r="G6375" s="42" t="n">
        <f aca="false">IF(A6375="","",WORKDAY(B6375,F6375))</f>
        <v>46304</v>
      </c>
    </row>
    <row r="6376" customFormat="false" ht="15" hidden="false" customHeight="false" outlineLevel="0" collapsed="false">
      <c r="A6376" s="37" t="n">
        <v>1006375</v>
      </c>
      <c r="B6376" s="38" t="n">
        <v>46301</v>
      </c>
      <c r="C6376" s="39" t="s">
        <v>69</v>
      </c>
      <c r="D6376" s="39" t="s">
        <v>33</v>
      </c>
      <c r="E6376" s="40" t="n">
        <v>5.4</v>
      </c>
      <c r="F6376" s="41" t="n">
        <f aca="false">IF(A6376="","",INDEX(Assumptions!$B$16:$B$18,MATCH(C6376,Assumptions!$A$16:$A$18,0)))</f>
        <v>3</v>
      </c>
      <c r="G6376" s="42" t="n">
        <f aca="false">IF(A6376="","",WORKDAY(B6376,F6376))</f>
        <v>46304</v>
      </c>
    </row>
    <row r="6377" customFormat="false" ht="15" hidden="false" customHeight="false" outlineLevel="0" collapsed="false">
      <c r="A6377" s="37" t="n">
        <v>1006376</v>
      </c>
      <c r="B6377" s="38" t="n">
        <v>46301</v>
      </c>
      <c r="C6377" s="39" t="s">
        <v>69</v>
      </c>
      <c r="D6377" s="39" t="s">
        <v>39</v>
      </c>
      <c r="E6377" s="40" t="n">
        <v>1.4</v>
      </c>
      <c r="F6377" s="41" t="n">
        <f aca="false">IF(A6377="","",INDEX(Assumptions!$B$16:$B$18,MATCH(C6377,Assumptions!$A$16:$A$18,0)))</f>
        <v>3</v>
      </c>
      <c r="G6377" s="42" t="n">
        <f aca="false">IF(A6377="","",WORKDAY(B6377,F6377))</f>
        <v>46304</v>
      </c>
    </row>
    <row r="6378" customFormat="false" ht="15" hidden="false" customHeight="false" outlineLevel="0" collapsed="false">
      <c r="A6378" s="37" t="n">
        <v>1006377</v>
      </c>
      <c r="B6378" s="38" t="n">
        <v>46301</v>
      </c>
      <c r="C6378" s="39" t="s">
        <v>69</v>
      </c>
      <c r="D6378" s="39" t="s">
        <v>39</v>
      </c>
      <c r="E6378" s="40" t="n">
        <v>0.7</v>
      </c>
      <c r="F6378" s="41" t="n">
        <f aca="false">IF(A6378="","",INDEX(Assumptions!$B$16:$B$18,MATCH(C6378,Assumptions!$A$16:$A$18,0)))</f>
        <v>3</v>
      </c>
      <c r="G6378" s="42" t="n">
        <f aca="false">IF(A6378="","",WORKDAY(B6378,F6378))</f>
        <v>46304</v>
      </c>
    </row>
    <row r="6379" customFormat="false" ht="15" hidden="false" customHeight="false" outlineLevel="0" collapsed="false">
      <c r="A6379" s="37" t="n">
        <v>1006378</v>
      </c>
      <c r="B6379" s="38" t="n">
        <v>46301</v>
      </c>
      <c r="C6379" s="39" t="s">
        <v>69</v>
      </c>
      <c r="D6379" s="39" t="s">
        <v>33</v>
      </c>
      <c r="E6379" s="40" t="n">
        <v>2.3</v>
      </c>
      <c r="F6379" s="41" t="n">
        <f aca="false">IF(A6379="","",INDEX(Assumptions!$B$16:$B$18,MATCH(C6379,Assumptions!$A$16:$A$18,0)))</f>
        <v>3</v>
      </c>
      <c r="G6379" s="42" t="n">
        <f aca="false">IF(A6379="","",WORKDAY(B6379,F6379))</f>
        <v>46304</v>
      </c>
    </row>
    <row r="6380" customFormat="false" ht="15" hidden="false" customHeight="false" outlineLevel="0" collapsed="false">
      <c r="A6380" s="37" t="n">
        <v>1006379</v>
      </c>
      <c r="B6380" s="38" t="n">
        <v>46301</v>
      </c>
      <c r="C6380" s="39" t="s">
        <v>68</v>
      </c>
      <c r="D6380" s="39" t="s">
        <v>33</v>
      </c>
      <c r="E6380" s="40" t="n">
        <v>1.2</v>
      </c>
      <c r="F6380" s="41" t="n">
        <f aca="false">IF(A6380="","",INDEX(Assumptions!$B$16:$B$18,MATCH(C6380,Assumptions!$A$16:$A$18,0)))</f>
        <v>1</v>
      </c>
      <c r="G6380" s="42" t="n">
        <f aca="false">IF(A6380="","",WORKDAY(B6380,F6380))</f>
        <v>46302</v>
      </c>
    </row>
    <row r="6381" customFormat="false" ht="15" hidden="false" customHeight="false" outlineLevel="0" collapsed="false">
      <c r="A6381" s="37" t="n">
        <v>1006380</v>
      </c>
      <c r="B6381" s="38" t="n">
        <v>46301</v>
      </c>
      <c r="C6381" s="39" t="s">
        <v>69</v>
      </c>
      <c r="D6381" s="39" t="s">
        <v>35</v>
      </c>
      <c r="E6381" s="40" t="n">
        <v>0.6</v>
      </c>
      <c r="F6381" s="41" t="n">
        <f aca="false">IF(A6381="","",INDEX(Assumptions!$B$16:$B$18,MATCH(C6381,Assumptions!$A$16:$A$18,0)))</f>
        <v>3</v>
      </c>
      <c r="G6381" s="42" t="n">
        <f aca="false">IF(A6381="","",WORKDAY(B6381,F6381))</f>
        <v>46304</v>
      </c>
    </row>
    <row r="6382" customFormat="false" ht="15" hidden="false" customHeight="false" outlineLevel="0" collapsed="false">
      <c r="A6382" s="37" t="n">
        <v>1006381</v>
      </c>
      <c r="B6382" s="38" t="n">
        <v>46301</v>
      </c>
      <c r="C6382" s="39" t="s">
        <v>69</v>
      </c>
      <c r="D6382" s="39" t="s">
        <v>37</v>
      </c>
      <c r="E6382" s="40" t="n">
        <v>4.5</v>
      </c>
      <c r="F6382" s="41" t="n">
        <f aca="false">IF(A6382="","",INDEX(Assumptions!$B$16:$B$18,MATCH(C6382,Assumptions!$A$16:$A$18,0)))</f>
        <v>3</v>
      </c>
      <c r="G6382" s="42" t="n">
        <f aca="false">IF(A6382="","",WORKDAY(B6382,F6382))</f>
        <v>46304</v>
      </c>
    </row>
    <row r="6383" customFormat="false" ht="15" hidden="false" customHeight="false" outlineLevel="0" collapsed="false">
      <c r="A6383" s="37" t="n">
        <v>1006382</v>
      </c>
      <c r="B6383" s="38" t="n">
        <v>46301</v>
      </c>
      <c r="C6383" s="39" t="s">
        <v>70</v>
      </c>
      <c r="D6383" s="39" t="s">
        <v>33</v>
      </c>
      <c r="E6383" s="40" t="n">
        <v>2.5</v>
      </c>
      <c r="F6383" s="41" t="n">
        <f aca="false">IF(A6383="","",INDEX(Assumptions!$B$16:$B$18,MATCH(C6383,Assumptions!$A$16:$A$18,0)))</f>
        <v>5</v>
      </c>
      <c r="G6383" s="42" t="n">
        <f aca="false">IF(A6383="","",WORKDAY(B6383,F6383))</f>
        <v>46308</v>
      </c>
    </row>
    <row r="6384" customFormat="false" ht="15" hidden="false" customHeight="false" outlineLevel="0" collapsed="false">
      <c r="A6384" s="37" t="n">
        <v>1006383</v>
      </c>
      <c r="B6384" s="38" t="n">
        <v>46301</v>
      </c>
      <c r="C6384" s="39" t="s">
        <v>68</v>
      </c>
      <c r="D6384" s="39" t="s">
        <v>31</v>
      </c>
      <c r="E6384" s="40" t="n">
        <v>1.8</v>
      </c>
      <c r="F6384" s="41" t="n">
        <f aca="false">IF(A6384="","",INDEX(Assumptions!$B$16:$B$18,MATCH(C6384,Assumptions!$A$16:$A$18,0)))</f>
        <v>1</v>
      </c>
      <c r="G6384" s="42" t="n">
        <f aca="false">IF(A6384="","",WORKDAY(B6384,F6384))</f>
        <v>46302</v>
      </c>
    </row>
    <row r="6385" customFormat="false" ht="15" hidden="false" customHeight="false" outlineLevel="0" collapsed="false">
      <c r="A6385" s="37" t="n">
        <v>1006384</v>
      </c>
      <c r="B6385" s="38" t="n">
        <v>46301</v>
      </c>
      <c r="C6385" s="39" t="s">
        <v>69</v>
      </c>
      <c r="D6385" s="39" t="s">
        <v>39</v>
      </c>
      <c r="E6385" s="40" t="n">
        <v>2.3</v>
      </c>
      <c r="F6385" s="41" t="n">
        <f aca="false">IF(A6385="","",INDEX(Assumptions!$B$16:$B$18,MATCH(C6385,Assumptions!$A$16:$A$18,0)))</f>
        <v>3</v>
      </c>
      <c r="G6385" s="42" t="n">
        <f aca="false">IF(A6385="","",WORKDAY(B6385,F6385))</f>
        <v>46304</v>
      </c>
    </row>
    <row r="6386" customFormat="false" ht="15" hidden="false" customHeight="false" outlineLevel="0" collapsed="false">
      <c r="A6386" s="37" t="n">
        <v>1006385</v>
      </c>
      <c r="B6386" s="38" t="n">
        <v>46301</v>
      </c>
      <c r="C6386" s="39" t="s">
        <v>69</v>
      </c>
      <c r="D6386" s="39" t="s">
        <v>35</v>
      </c>
      <c r="E6386" s="40" t="n">
        <v>2</v>
      </c>
      <c r="F6386" s="41" t="n">
        <f aca="false">IF(A6386="","",INDEX(Assumptions!$B$16:$B$18,MATCH(C6386,Assumptions!$A$16:$A$18,0)))</f>
        <v>3</v>
      </c>
      <c r="G6386" s="42" t="n">
        <f aca="false">IF(A6386="","",WORKDAY(B6386,F6386))</f>
        <v>46304</v>
      </c>
    </row>
    <row r="6387" customFormat="false" ht="15" hidden="false" customHeight="false" outlineLevel="0" collapsed="false">
      <c r="A6387" s="37" t="n">
        <v>1006386</v>
      </c>
      <c r="B6387" s="38" t="n">
        <v>46301</v>
      </c>
      <c r="C6387" s="39" t="s">
        <v>68</v>
      </c>
      <c r="D6387" s="39" t="s">
        <v>31</v>
      </c>
      <c r="E6387" s="40" t="n">
        <v>1.2</v>
      </c>
      <c r="F6387" s="41" t="n">
        <f aca="false">IF(A6387="","",INDEX(Assumptions!$B$16:$B$18,MATCH(C6387,Assumptions!$A$16:$A$18,0)))</f>
        <v>1</v>
      </c>
      <c r="G6387" s="42" t="n">
        <f aca="false">IF(A6387="","",WORKDAY(B6387,F6387))</f>
        <v>46302</v>
      </c>
    </row>
    <row r="6388" customFormat="false" ht="15" hidden="false" customHeight="false" outlineLevel="0" collapsed="false">
      <c r="A6388" s="37" t="n">
        <v>1006387</v>
      </c>
      <c r="B6388" s="38" t="n">
        <v>46301</v>
      </c>
      <c r="C6388" s="39" t="s">
        <v>70</v>
      </c>
      <c r="D6388" s="39" t="s">
        <v>31</v>
      </c>
      <c r="E6388" s="40" t="n">
        <v>0.5</v>
      </c>
      <c r="F6388" s="41" t="n">
        <f aca="false">IF(A6388="","",INDEX(Assumptions!$B$16:$B$18,MATCH(C6388,Assumptions!$A$16:$A$18,0)))</f>
        <v>5</v>
      </c>
      <c r="G6388" s="42" t="n">
        <f aca="false">IF(A6388="","",WORKDAY(B6388,F6388))</f>
        <v>46308</v>
      </c>
    </row>
    <row r="6389" customFormat="false" ht="15" hidden="false" customHeight="false" outlineLevel="0" collapsed="false">
      <c r="A6389" s="37" t="n">
        <v>1006388</v>
      </c>
      <c r="B6389" s="38" t="n">
        <v>46301</v>
      </c>
      <c r="C6389" s="39" t="s">
        <v>68</v>
      </c>
      <c r="D6389" s="39" t="s">
        <v>39</v>
      </c>
      <c r="E6389" s="40" t="n">
        <v>2.7</v>
      </c>
      <c r="F6389" s="41" t="n">
        <f aca="false">IF(A6389="","",INDEX(Assumptions!$B$16:$B$18,MATCH(C6389,Assumptions!$A$16:$A$18,0)))</f>
        <v>1</v>
      </c>
      <c r="G6389" s="42" t="n">
        <f aca="false">IF(A6389="","",WORKDAY(B6389,F6389))</f>
        <v>46302</v>
      </c>
    </row>
    <row r="6390" customFormat="false" ht="15" hidden="false" customHeight="false" outlineLevel="0" collapsed="false">
      <c r="A6390" s="37" t="n">
        <v>1006389</v>
      </c>
      <c r="B6390" s="38" t="n">
        <v>46301</v>
      </c>
      <c r="C6390" s="39" t="s">
        <v>69</v>
      </c>
      <c r="D6390" s="39" t="s">
        <v>39</v>
      </c>
      <c r="E6390" s="40" t="n">
        <v>0.5</v>
      </c>
      <c r="F6390" s="41" t="n">
        <f aca="false">IF(A6390="","",INDEX(Assumptions!$B$16:$B$18,MATCH(C6390,Assumptions!$A$16:$A$18,0)))</f>
        <v>3</v>
      </c>
      <c r="G6390" s="42" t="n">
        <f aca="false">IF(A6390="","",WORKDAY(B6390,F6390))</f>
        <v>46304</v>
      </c>
    </row>
    <row r="6391" customFormat="false" ht="15" hidden="false" customHeight="false" outlineLevel="0" collapsed="false">
      <c r="A6391" s="37" t="n">
        <v>1006390</v>
      </c>
      <c r="B6391" s="38" t="n">
        <v>46301</v>
      </c>
      <c r="C6391" s="39" t="s">
        <v>69</v>
      </c>
      <c r="D6391" s="39" t="s">
        <v>37</v>
      </c>
      <c r="E6391" s="40" t="n">
        <v>4.3</v>
      </c>
      <c r="F6391" s="41" t="n">
        <f aca="false">IF(A6391="","",INDEX(Assumptions!$B$16:$B$18,MATCH(C6391,Assumptions!$A$16:$A$18,0)))</f>
        <v>3</v>
      </c>
      <c r="G6391" s="42" t="n">
        <f aca="false">IF(A6391="","",WORKDAY(B6391,F6391))</f>
        <v>46304</v>
      </c>
    </row>
    <row r="6392" customFormat="false" ht="15" hidden="false" customHeight="false" outlineLevel="0" collapsed="false">
      <c r="A6392" s="37" t="n">
        <v>1006391</v>
      </c>
      <c r="B6392" s="38" t="n">
        <v>46301</v>
      </c>
      <c r="C6392" s="39" t="s">
        <v>68</v>
      </c>
      <c r="D6392" s="39" t="s">
        <v>33</v>
      </c>
      <c r="E6392" s="40" t="n">
        <v>1.6</v>
      </c>
      <c r="F6392" s="41" t="n">
        <f aca="false">IF(A6392="","",INDEX(Assumptions!$B$16:$B$18,MATCH(C6392,Assumptions!$A$16:$A$18,0)))</f>
        <v>1</v>
      </c>
      <c r="G6392" s="42" t="n">
        <f aca="false">IF(A6392="","",WORKDAY(B6392,F6392))</f>
        <v>46302</v>
      </c>
    </row>
    <row r="6393" customFormat="false" ht="15" hidden="false" customHeight="false" outlineLevel="0" collapsed="false">
      <c r="A6393" s="37" t="n">
        <v>1006392</v>
      </c>
      <c r="B6393" s="38" t="n">
        <v>46301</v>
      </c>
      <c r="C6393" s="39" t="s">
        <v>68</v>
      </c>
      <c r="D6393" s="39" t="s">
        <v>39</v>
      </c>
      <c r="E6393" s="40" t="n">
        <v>2.2</v>
      </c>
      <c r="F6393" s="41" t="n">
        <f aca="false">IF(A6393="","",INDEX(Assumptions!$B$16:$B$18,MATCH(C6393,Assumptions!$A$16:$A$18,0)))</f>
        <v>1</v>
      </c>
      <c r="G6393" s="42" t="n">
        <f aca="false">IF(A6393="","",WORKDAY(B6393,F6393))</f>
        <v>46302</v>
      </c>
    </row>
    <row r="6394" customFormat="false" ht="15" hidden="false" customHeight="false" outlineLevel="0" collapsed="false">
      <c r="A6394" s="37" t="n">
        <v>1006393</v>
      </c>
      <c r="B6394" s="38" t="n">
        <v>46301</v>
      </c>
      <c r="C6394" s="39" t="s">
        <v>69</v>
      </c>
      <c r="D6394" s="39" t="s">
        <v>37</v>
      </c>
      <c r="E6394" s="40" t="n">
        <v>3</v>
      </c>
      <c r="F6394" s="41" t="n">
        <f aca="false">IF(A6394="","",INDEX(Assumptions!$B$16:$B$18,MATCH(C6394,Assumptions!$A$16:$A$18,0)))</f>
        <v>3</v>
      </c>
      <c r="G6394" s="42" t="n">
        <f aca="false">IF(A6394="","",WORKDAY(B6394,F6394))</f>
        <v>46304</v>
      </c>
    </row>
    <row r="6395" customFormat="false" ht="15" hidden="false" customHeight="false" outlineLevel="0" collapsed="false">
      <c r="A6395" s="37" t="n">
        <v>1006394</v>
      </c>
      <c r="B6395" s="38" t="n">
        <v>46301</v>
      </c>
      <c r="C6395" s="39" t="s">
        <v>69</v>
      </c>
      <c r="D6395" s="39" t="s">
        <v>37</v>
      </c>
      <c r="E6395" s="40" t="n">
        <v>2</v>
      </c>
      <c r="F6395" s="41" t="n">
        <f aca="false">IF(A6395="","",INDEX(Assumptions!$B$16:$B$18,MATCH(C6395,Assumptions!$A$16:$A$18,0)))</f>
        <v>3</v>
      </c>
      <c r="G6395" s="42" t="n">
        <f aca="false">IF(A6395="","",WORKDAY(B6395,F6395))</f>
        <v>46304</v>
      </c>
    </row>
    <row r="6396" customFormat="false" ht="15" hidden="false" customHeight="false" outlineLevel="0" collapsed="false">
      <c r="A6396" s="37" t="n">
        <v>1006395</v>
      </c>
      <c r="B6396" s="38" t="n">
        <v>46301</v>
      </c>
      <c r="C6396" s="39" t="s">
        <v>69</v>
      </c>
      <c r="D6396" s="39" t="s">
        <v>31</v>
      </c>
      <c r="E6396" s="40" t="n">
        <v>1.8</v>
      </c>
      <c r="F6396" s="41" t="n">
        <f aca="false">IF(A6396="","",INDEX(Assumptions!$B$16:$B$18,MATCH(C6396,Assumptions!$A$16:$A$18,0)))</f>
        <v>3</v>
      </c>
      <c r="G6396" s="42" t="n">
        <f aca="false">IF(A6396="","",WORKDAY(B6396,F6396))</f>
        <v>46304</v>
      </c>
    </row>
    <row r="6397" customFormat="false" ht="15" hidden="false" customHeight="false" outlineLevel="0" collapsed="false">
      <c r="A6397" s="37" t="n">
        <v>1006396</v>
      </c>
      <c r="B6397" s="38" t="n">
        <v>46301</v>
      </c>
      <c r="C6397" s="39" t="s">
        <v>69</v>
      </c>
      <c r="D6397" s="39" t="s">
        <v>31</v>
      </c>
      <c r="E6397" s="40" t="n">
        <v>1.9</v>
      </c>
      <c r="F6397" s="41" t="n">
        <f aca="false">IF(A6397="","",INDEX(Assumptions!$B$16:$B$18,MATCH(C6397,Assumptions!$A$16:$A$18,0)))</f>
        <v>3</v>
      </c>
      <c r="G6397" s="42" t="n">
        <f aca="false">IF(A6397="","",WORKDAY(B6397,F6397))</f>
        <v>46304</v>
      </c>
    </row>
    <row r="6398" customFormat="false" ht="15" hidden="false" customHeight="false" outlineLevel="0" collapsed="false">
      <c r="A6398" s="37" t="n">
        <v>1006397</v>
      </c>
      <c r="B6398" s="38" t="n">
        <v>46301</v>
      </c>
      <c r="C6398" s="39" t="s">
        <v>69</v>
      </c>
      <c r="D6398" s="39" t="s">
        <v>37</v>
      </c>
      <c r="E6398" s="40" t="n">
        <v>1.1</v>
      </c>
      <c r="F6398" s="41" t="n">
        <f aca="false">IF(A6398="","",INDEX(Assumptions!$B$16:$B$18,MATCH(C6398,Assumptions!$A$16:$A$18,0)))</f>
        <v>3</v>
      </c>
      <c r="G6398" s="42" t="n">
        <f aca="false">IF(A6398="","",WORKDAY(B6398,F6398))</f>
        <v>46304</v>
      </c>
    </row>
    <row r="6399" customFormat="false" ht="15" hidden="false" customHeight="false" outlineLevel="0" collapsed="false">
      <c r="A6399" s="37" t="n">
        <v>1006398</v>
      </c>
      <c r="B6399" s="38" t="n">
        <v>46301</v>
      </c>
      <c r="C6399" s="39" t="s">
        <v>69</v>
      </c>
      <c r="D6399" s="39" t="s">
        <v>39</v>
      </c>
      <c r="E6399" s="40" t="n">
        <v>1.2</v>
      </c>
      <c r="F6399" s="41" t="n">
        <f aca="false">IF(A6399="","",INDEX(Assumptions!$B$16:$B$18,MATCH(C6399,Assumptions!$A$16:$A$18,0)))</f>
        <v>3</v>
      </c>
      <c r="G6399" s="42" t="n">
        <f aca="false">IF(A6399="","",WORKDAY(B6399,F6399))</f>
        <v>46304</v>
      </c>
    </row>
    <row r="6400" customFormat="false" ht="15" hidden="false" customHeight="false" outlineLevel="0" collapsed="false">
      <c r="A6400" s="37" t="n">
        <v>1006399</v>
      </c>
      <c r="B6400" s="38" t="n">
        <v>46301</v>
      </c>
      <c r="C6400" s="39" t="s">
        <v>68</v>
      </c>
      <c r="D6400" s="39" t="s">
        <v>33</v>
      </c>
      <c r="E6400" s="40" t="n">
        <v>2.1</v>
      </c>
      <c r="F6400" s="41" t="n">
        <f aca="false">IF(A6400="","",INDEX(Assumptions!$B$16:$B$18,MATCH(C6400,Assumptions!$A$16:$A$18,0)))</f>
        <v>1</v>
      </c>
      <c r="G6400" s="42" t="n">
        <f aca="false">IF(A6400="","",WORKDAY(B6400,F6400))</f>
        <v>46302</v>
      </c>
    </row>
    <row r="6401" customFormat="false" ht="15" hidden="false" customHeight="false" outlineLevel="0" collapsed="false">
      <c r="A6401" s="37" t="n">
        <v>1006400</v>
      </c>
      <c r="B6401" s="38" t="n">
        <v>46301</v>
      </c>
      <c r="C6401" s="39" t="s">
        <v>69</v>
      </c>
      <c r="D6401" s="39" t="s">
        <v>35</v>
      </c>
      <c r="E6401" s="40" t="n">
        <v>1.2</v>
      </c>
      <c r="F6401" s="41" t="n">
        <f aca="false">IF(A6401="","",INDEX(Assumptions!$B$16:$B$18,MATCH(C6401,Assumptions!$A$16:$A$18,0)))</f>
        <v>3</v>
      </c>
      <c r="G6401" s="42" t="n">
        <f aca="false">IF(A6401="","",WORKDAY(B6401,F6401))</f>
        <v>46304</v>
      </c>
    </row>
    <row r="6402" customFormat="false" ht="15" hidden="false" customHeight="false" outlineLevel="0" collapsed="false">
      <c r="A6402" s="37" t="n">
        <v>1006401</v>
      </c>
      <c r="B6402" s="38" t="n">
        <v>46301</v>
      </c>
      <c r="C6402" s="39" t="s">
        <v>69</v>
      </c>
      <c r="D6402" s="39" t="s">
        <v>37</v>
      </c>
      <c r="E6402" s="40" t="n">
        <v>2.5</v>
      </c>
      <c r="F6402" s="41" t="n">
        <f aca="false">IF(A6402="","",INDEX(Assumptions!$B$16:$B$18,MATCH(C6402,Assumptions!$A$16:$A$18,0)))</f>
        <v>3</v>
      </c>
      <c r="G6402" s="42" t="n">
        <f aca="false">IF(A6402="","",WORKDAY(B6402,F6402))</f>
        <v>46304</v>
      </c>
    </row>
    <row r="6403" customFormat="false" ht="15" hidden="false" customHeight="false" outlineLevel="0" collapsed="false">
      <c r="A6403" s="37" t="n">
        <v>1006402</v>
      </c>
      <c r="B6403" s="38" t="n">
        <v>46301</v>
      </c>
      <c r="C6403" s="39" t="s">
        <v>69</v>
      </c>
      <c r="D6403" s="39" t="s">
        <v>39</v>
      </c>
      <c r="E6403" s="40" t="n">
        <v>4.5</v>
      </c>
      <c r="F6403" s="41" t="n">
        <f aca="false">IF(A6403="","",INDEX(Assumptions!$B$16:$B$18,MATCH(C6403,Assumptions!$A$16:$A$18,0)))</f>
        <v>3</v>
      </c>
      <c r="G6403" s="42" t="n">
        <f aca="false">IF(A6403="","",WORKDAY(B6403,F6403))</f>
        <v>46304</v>
      </c>
    </row>
    <row r="6404" customFormat="false" ht="15" hidden="false" customHeight="false" outlineLevel="0" collapsed="false">
      <c r="A6404" s="37" t="n">
        <v>1006403</v>
      </c>
      <c r="B6404" s="38" t="n">
        <v>46301</v>
      </c>
      <c r="C6404" s="39" t="s">
        <v>69</v>
      </c>
      <c r="D6404" s="39" t="s">
        <v>31</v>
      </c>
      <c r="E6404" s="40" t="n">
        <v>4.7</v>
      </c>
      <c r="F6404" s="41" t="n">
        <f aca="false">IF(A6404="","",INDEX(Assumptions!$B$16:$B$18,MATCH(C6404,Assumptions!$A$16:$A$18,0)))</f>
        <v>3</v>
      </c>
      <c r="G6404" s="42" t="n">
        <f aca="false">IF(A6404="","",WORKDAY(B6404,F6404))</f>
        <v>46304</v>
      </c>
    </row>
    <row r="6405" customFormat="false" ht="15" hidden="false" customHeight="false" outlineLevel="0" collapsed="false">
      <c r="A6405" s="37" t="n">
        <v>1006404</v>
      </c>
      <c r="B6405" s="38" t="n">
        <v>46301</v>
      </c>
      <c r="C6405" s="39" t="s">
        <v>69</v>
      </c>
      <c r="D6405" s="39" t="s">
        <v>39</v>
      </c>
      <c r="E6405" s="40" t="n">
        <v>1.8</v>
      </c>
      <c r="F6405" s="41" t="n">
        <f aca="false">IF(A6405="","",INDEX(Assumptions!$B$16:$B$18,MATCH(C6405,Assumptions!$A$16:$A$18,0)))</f>
        <v>3</v>
      </c>
      <c r="G6405" s="42" t="n">
        <f aca="false">IF(A6405="","",WORKDAY(B6405,F6405))</f>
        <v>46304</v>
      </c>
    </row>
    <row r="6406" customFormat="false" ht="15" hidden="false" customHeight="false" outlineLevel="0" collapsed="false">
      <c r="A6406" s="37" t="n">
        <v>1006405</v>
      </c>
      <c r="B6406" s="38" t="n">
        <v>46301</v>
      </c>
      <c r="C6406" s="39" t="s">
        <v>68</v>
      </c>
      <c r="D6406" s="39" t="s">
        <v>33</v>
      </c>
      <c r="E6406" s="40" t="n">
        <v>1.7</v>
      </c>
      <c r="F6406" s="41" t="n">
        <f aca="false">IF(A6406="","",INDEX(Assumptions!$B$16:$B$18,MATCH(C6406,Assumptions!$A$16:$A$18,0)))</f>
        <v>1</v>
      </c>
      <c r="G6406" s="42" t="n">
        <f aca="false">IF(A6406="","",WORKDAY(B6406,F6406))</f>
        <v>46302</v>
      </c>
    </row>
    <row r="6407" customFormat="false" ht="15" hidden="false" customHeight="false" outlineLevel="0" collapsed="false">
      <c r="A6407" s="37" t="n">
        <v>1006406</v>
      </c>
      <c r="B6407" s="38" t="n">
        <v>46301</v>
      </c>
      <c r="C6407" s="39" t="s">
        <v>69</v>
      </c>
      <c r="D6407" s="39" t="s">
        <v>39</v>
      </c>
      <c r="E6407" s="40" t="n">
        <v>4.4</v>
      </c>
      <c r="F6407" s="41" t="n">
        <f aca="false">IF(A6407="","",INDEX(Assumptions!$B$16:$B$18,MATCH(C6407,Assumptions!$A$16:$A$18,0)))</f>
        <v>3</v>
      </c>
      <c r="G6407" s="42" t="n">
        <f aca="false">IF(A6407="","",WORKDAY(B6407,F6407))</f>
        <v>46304</v>
      </c>
    </row>
    <row r="6408" customFormat="false" ht="15" hidden="false" customHeight="false" outlineLevel="0" collapsed="false">
      <c r="A6408" s="37" t="n">
        <v>1006407</v>
      </c>
      <c r="B6408" s="38" t="n">
        <v>46301</v>
      </c>
      <c r="C6408" s="39" t="s">
        <v>70</v>
      </c>
      <c r="D6408" s="39" t="s">
        <v>37</v>
      </c>
      <c r="E6408" s="40" t="n">
        <v>3.4</v>
      </c>
      <c r="F6408" s="41" t="n">
        <f aca="false">IF(A6408="","",INDEX(Assumptions!$B$16:$B$18,MATCH(C6408,Assumptions!$A$16:$A$18,0)))</f>
        <v>5</v>
      </c>
      <c r="G6408" s="42" t="n">
        <f aca="false">IF(A6408="","",WORKDAY(B6408,F6408))</f>
        <v>46308</v>
      </c>
    </row>
    <row r="6409" customFormat="false" ht="15" hidden="false" customHeight="false" outlineLevel="0" collapsed="false">
      <c r="A6409" s="37" t="n">
        <v>1006408</v>
      </c>
      <c r="B6409" s="38" t="n">
        <v>46301</v>
      </c>
      <c r="C6409" s="39" t="s">
        <v>70</v>
      </c>
      <c r="D6409" s="39" t="s">
        <v>39</v>
      </c>
      <c r="E6409" s="40" t="n">
        <v>1.2</v>
      </c>
      <c r="F6409" s="41" t="n">
        <f aca="false">IF(A6409="","",INDEX(Assumptions!$B$16:$B$18,MATCH(C6409,Assumptions!$A$16:$A$18,0)))</f>
        <v>5</v>
      </c>
      <c r="G6409" s="42" t="n">
        <f aca="false">IF(A6409="","",WORKDAY(B6409,F6409))</f>
        <v>46308</v>
      </c>
    </row>
    <row r="6410" customFormat="false" ht="15" hidden="false" customHeight="false" outlineLevel="0" collapsed="false">
      <c r="A6410" s="37" t="n">
        <v>1006409</v>
      </c>
      <c r="B6410" s="38" t="n">
        <v>46301</v>
      </c>
      <c r="C6410" s="39" t="s">
        <v>69</v>
      </c>
      <c r="D6410" s="39" t="s">
        <v>35</v>
      </c>
      <c r="E6410" s="40" t="n">
        <v>1</v>
      </c>
      <c r="F6410" s="41" t="n">
        <f aca="false">IF(A6410="","",INDEX(Assumptions!$B$16:$B$18,MATCH(C6410,Assumptions!$A$16:$A$18,0)))</f>
        <v>3</v>
      </c>
      <c r="G6410" s="42" t="n">
        <f aca="false">IF(A6410="","",WORKDAY(B6410,F6410))</f>
        <v>46304</v>
      </c>
    </row>
    <row r="6411" customFormat="false" ht="15" hidden="false" customHeight="false" outlineLevel="0" collapsed="false">
      <c r="A6411" s="37" t="n">
        <v>1006410</v>
      </c>
      <c r="B6411" s="38" t="n">
        <v>46301</v>
      </c>
      <c r="C6411" s="39" t="s">
        <v>69</v>
      </c>
      <c r="D6411" s="39" t="s">
        <v>35</v>
      </c>
      <c r="E6411" s="40" t="n">
        <v>3.3</v>
      </c>
      <c r="F6411" s="41" t="n">
        <f aca="false">IF(A6411="","",INDEX(Assumptions!$B$16:$B$18,MATCH(C6411,Assumptions!$A$16:$A$18,0)))</f>
        <v>3</v>
      </c>
      <c r="G6411" s="42" t="n">
        <f aca="false">IF(A6411="","",WORKDAY(B6411,F6411))</f>
        <v>46304</v>
      </c>
    </row>
    <row r="6412" customFormat="false" ht="15" hidden="false" customHeight="false" outlineLevel="0" collapsed="false">
      <c r="A6412" s="37" t="n">
        <v>1006411</v>
      </c>
      <c r="B6412" s="38" t="n">
        <v>46301</v>
      </c>
      <c r="C6412" s="39" t="s">
        <v>68</v>
      </c>
      <c r="D6412" s="39" t="s">
        <v>35</v>
      </c>
      <c r="E6412" s="40" t="n">
        <v>0.8</v>
      </c>
      <c r="F6412" s="41" t="n">
        <f aca="false">IF(A6412="","",INDEX(Assumptions!$B$16:$B$18,MATCH(C6412,Assumptions!$A$16:$A$18,0)))</f>
        <v>1</v>
      </c>
      <c r="G6412" s="42" t="n">
        <f aca="false">IF(A6412="","",WORKDAY(B6412,F6412))</f>
        <v>46302</v>
      </c>
    </row>
    <row r="6413" customFormat="false" ht="15" hidden="false" customHeight="false" outlineLevel="0" collapsed="false">
      <c r="A6413" s="37" t="n">
        <v>1006412</v>
      </c>
      <c r="B6413" s="38" t="n">
        <v>46301</v>
      </c>
      <c r="C6413" s="39" t="s">
        <v>69</v>
      </c>
      <c r="D6413" s="39" t="s">
        <v>37</v>
      </c>
      <c r="E6413" s="40" t="n">
        <v>1.5</v>
      </c>
      <c r="F6413" s="41" t="n">
        <f aca="false">IF(A6413="","",INDEX(Assumptions!$B$16:$B$18,MATCH(C6413,Assumptions!$A$16:$A$18,0)))</f>
        <v>3</v>
      </c>
      <c r="G6413" s="42" t="n">
        <f aca="false">IF(A6413="","",WORKDAY(B6413,F6413))</f>
        <v>46304</v>
      </c>
    </row>
    <row r="6414" customFormat="false" ht="15" hidden="false" customHeight="false" outlineLevel="0" collapsed="false">
      <c r="A6414" s="37" t="n">
        <v>1006413</v>
      </c>
      <c r="B6414" s="38" t="n">
        <v>46301</v>
      </c>
      <c r="C6414" s="39" t="s">
        <v>69</v>
      </c>
      <c r="D6414" s="39" t="s">
        <v>31</v>
      </c>
      <c r="E6414" s="40" t="n">
        <v>0.8</v>
      </c>
      <c r="F6414" s="41" t="n">
        <f aca="false">IF(A6414="","",INDEX(Assumptions!$B$16:$B$18,MATCH(C6414,Assumptions!$A$16:$A$18,0)))</f>
        <v>3</v>
      </c>
      <c r="G6414" s="42" t="n">
        <f aca="false">IF(A6414="","",WORKDAY(B6414,F6414))</f>
        <v>46304</v>
      </c>
    </row>
    <row r="6415" customFormat="false" ht="15" hidden="false" customHeight="false" outlineLevel="0" collapsed="false">
      <c r="A6415" s="37" t="n">
        <v>1006414</v>
      </c>
      <c r="B6415" s="38" t="n">
        <v>46301</v>
      </c>
      <c r="C6415" s="39" t="s">
        <v>69</v>
      </c>
      <c r="D6415" s="39" t="s">
        <v>31</v>
      </c>
      <c r="E6415" s="40" t="n">
        <v>5.6</v>
      </c>
      <c r="F6415" s="41" t="n">
        <f aca="false">IF(A6415="","",INDEX(Assumptions!$B$16:$B$18,MATCH(C6415,Assumptions!$A$16:$A$18,0)))</f>
        <v>3</v>
      </c>
      <c r="G6415" s="42" t="n">
        <f aca="false">IF(A6415="","",WORKDAY(B6415,F6415))</f>
        <v>46304</v>
      </c>
    </row>
    <row r="6416" customFormat="false" ht="15" hidden="false" customHeight="false" outlineLevel="0" collapsed="false">
      <c r="A6416" s="37" t="n">
        <v>1006415</v>
      </c>
      <c r="B6416" s="38" t="n">
        <v>46301</v>
      </c>
      <c r="C6416" s="39" t="s">
        <v>70</v>
      </c>
      <c r="D6416" s="39" t="s">
        <v>37</v>
      </c>
      <c r="E6416" s="40" t="n">
        <v>2.8</v>
      </c>
      <c r="F6416" s="41" t="n">
        <f aca="false">IF(A6416="","",INDEX(Assumptions!$B$16:$B$18,MATCH(C6416,Assumptions!$A$16:$A$18,0)))</f>
        <v>5</v>
      </c>
      <c r="G6416" s="42" t="n">
        <f aca="false">IF(A6416="","",WORKDAY(B6416,F6416))</f>
        <v>46308</v>
      </c>
    </row>
    <row r="6417" customFormat="false" ht="15" hidden="false" customHeight="false" outlineLevel="0" collapsed="false">
      <c r="A6417" s="37" t="n">
        <v>1006416</v>
      </c>
      <c r="B6417" s="38" t="n">
        <v>46301</v>
      </c>
      <c r="C6417" s="39" t="s">
        <v>70</v>
      </c>
      <c r="D6417" s="39" t="s">
        <v>33</v>
      </c>
      <c r="E6417" s="40" t="n">
        <v>1.3</v>
      </c>
      <c r="F6417" s="41" t="n">
        <f aca="false">IF(A6417="","",INDEX(Assumptions!$B$16:$B$18,MATCH(C6417,Assumptions!$A$16:$A$18,0)))</f>
        <v>5</v>
      </c>
      <c r="G6417" s="42" t="n">
        <f aca="false">IF(A6417="","",WORKDAY(B6417,F6417))</f>
        <v>46308</v>
      </c>
    </row>
    <row r="6418" customFormat="false" ht="15" hidden="false" customHeight="false" outlineLevel="0" collapsed="false">
      <c r="A6418" s="37" t="n">
        <v>1006417</v>
      </c>
      <c r="B6418" s="38" t="n">
        <v>46301</v>
      </c>
      <c r="C6418" s="39" t="s">
        <v>69</v>
      </c>
      <c r="D6418" s="39" t="s">
        <v>33</v>
      </c>
      <c r="E6418" s="40" t="n">
        <v>3.9</v>
      </c>
      <c r="F6418" s="41" t="n">
        <f aca="false">IF(A6418="","",INDEX(Assumptions!$B$16:$B$18,MATCH(C6418,Assumptions!$A$16:$A$18,0)))</f>
        <v>3</v>
      </c>
      <c r="G6418" s="42" t="n">
        <f aca="false">IF(A6418="","",WORKDAY(B6418,F6418))</f>
        <v>46304</v>
      </c>
    </row>
    <row r="6419" customFormat="false" ht="15" hidden="false" customHeight="false" outlineLevel="0" collapsed="false">
      <c r="A6419" s="37" t="n">
        <v>1006418</v>
      </c>
      <c r="B6419" s="38" t="n">
        <v>46301</v>
      </c>
      <c r="C6419" s="39" t="s">
        <v>69</v>
      </c>
      <c r="D6419" s="39" t="s">
        <v>39</v>
      </c>
      <c r="E6419" s="40" t="n">
        <v>1.4</v>
      </c>
      <c r="F6419" s="41" t="n">
        <f aca="false">IF(A6419="","",INDEX(Assumptions!$B$16:$B$18,MATCH(C6419,Assumptions!$A$16:$A$18,0)))</f>
        <v>3</v>
      </c>
      <c r="G6419" s="42" t="n">
        <f aca="false">IF(A6419="","",WORKDAY(B6419,F6419))</f>
        <v>46304</v>
      </c>
    </row>
    <row r="6420" customFormat="false" ht="15" hidden="false" customHeight="false" outlineLevel="0" collapsed="false">
      <c r="A6420" s="37" t="n">
        <v>1006419</v>
      </c>
      <c r="B6420" s="38" t="n">
        <v>46301</v>
      </c>
      <c r="C6420" s="39" t="s">
        <v>69</v>
      </c>
      <c r="D6420" s="39" t="s">
        <v>35</v>
      </c>
      <c r="E6420" s="40" t="n">
        <v>1.7</v>
      </c>
      <c r="F6420" s="41" t="n">
        <f aca="false">IF(A6420="","",INDEX(Assumptions!$B$16:$B$18,MATCH(C6420,Assumptions!$A$16:$A$18,0)))</f>
        <v>3</v>
      </c>
      <c r="G6420" s="42" t="n">
        <f aca="false">IF(A6420="","",WORKDAY(B6420,F6420))</f>
        <v>46304</v>
      </c>
    </row>
    <row r="6421" customFormat="false" ht="15" hidden="false" customHeight="false" outlineLevel="0" collapsed="false">
      <c r="A6421" s="37" t="n">
        <v>1006420</v>
      </c>
      <c r="B6421" s="38" t="n">
        <v>46301</v>
      </c>
      <c r="C6421" s="39" t="s">
        <v>68</v>
      </c>
      <c r="D6421" s="39" t="s">
        <v>33</v>
      </c>
      <c r="E6421" s="40" t="n">
        <v>2.1</v>
      </c>
      <c r="F6421" s="41" t="n">
        <f aca="false">IF(A6421="","",INDEX(Assumptions!$B$16:$B$18,MATCH(C6421,Assumptions!$A$16:$A$18,0)))</f>
        <v>1</v>
      </c>
      <c r="G6421" s="42" t="n">
        <f aca="false">IF(A6421="","",WORKDAY(B6421,F6421))</f>
        <v>46302</v>
      </c>
    </row>
    <row r="6422" customFormat="false" ht="15" hidden="false" customHeight="false" outlineLevel="0" collapsed="false">
      <c r="A6422" s="37" t="n">
        <v>1006421</v>
      </c>
      <c r="B6422" s="38" t="n">
        <v>46301</v>
      </c>
      <c r="C6422" s="39" t="s">
        <v>69</v>
      </c>
      <c r="D6422" s="39" t="s">
        <v>39</v>
      </c>
      <c r="E6422" s="40" t="n">
        <v>1.4</v>
      </c>
      <c r="F6422" s="41" t="n">
        <f aca="false">IF(A6422="","",INDEX(Assumptions!$B$16:$B$18,MATCH(C6422,Assumptions!$A$16:$A$18,0)))</f>
        <v>3</v>
      </c>
      <c r="G6422" s="42" t="n">
        <f aca="false">IF(A6422="","",WORKDAY(B6422,F6422))</f>
        <v>46304</v>
      </c>
    </row>
    <row r="6423" customFormat="false" ht="15" hidden="false" customHeight="false" outlineLevel="0" collapsed="false">
      <c r="A6423" s="37" t="n">
        <v>1006422</v>
      </c>
      <c r="B6423" s="38" t="n">
        <v>46301</v>
      </c>
      <c r="C6423" s="39" t="s">
        <v>68</v>
      </c>
      <c r="D6423" s="39" t="s">
        <v>31</v>
      </c>
      <c r="E6423" s="40" t="n">
        <v>0.4</v>
      </c>
      <c r="F6423" s="41" t="n">
        <f aca="false">IF(A6423="","",INDEX(Assumptions!$B$16:$B$18,MATCH(C6423,Assumptions!$A$16:$A$18,0)))</f>
        <v>1</v>
      </c>
      <c r="G6423" s="42" t="n">
        <f aca="false">IF(A6423="","",WORKDAY(B6423,F6423))</f>
        <v>46302</v>
      </c>
    </row>
    <row r="6424" customFormat="false" ht="15" hidden="false" customHeight="false" outlineLevel="0" collapsed="false">
      <c r="A6424" s="37" t="n">
        <v>1006423</v>
      </c>
      <c r="B6424" s="38" t="n">
        <v>46301</v>
      </c>
      <c r="C6424" s="39" t="s">
        <v>68</v>
      </c>
      <c r="D6424" s="39" t="s">
        <v>33</v>
      </c>
      <c r="E6424" s="40" t="n">
        <v>3</v>
      </c>
      <c r="F6424" s="41" t="n">
        <f aca="false">IF(A6424="","",INDEX(Assumptions!$B$16:$B$18,MATCH(C6424,Assumptions!$A$16:$A$18,0)))</f>
        <v>1</v>
      </c>
      <c r="G6424" s="42" t="n">
        <f aca="false">IF(A6424="","",WORKDAY(B6424,F6424))</f>
        <v>46302</v>
      </c>
    </row>
    <row r="6425" customFormat="false" ht="15" hidden="false" customHeight="false" outlineLevel="0" collapsed="false">
      <c r="A6425" s="37" t="n">
        <v>1006424</v>
      </c>
      <c r="B6425" s="38" t="n">
        <v>46301</v>
      </c>
      <c r="C6425" s="39" t="s">
        <v>69</v>
      </c>
      <c r="D6425" s="39" t="s">
        <v>39</v>
      </c>
      <c r="E6425" s="40" t="n">
        <v>1.2</v>
      </c>
      <c r="F6425" s="41" t="n">
        <f aca="false">IF(A6425="","",INDEX(Assumptions!$B$16:$B$18,MATCH(C6425,Assumptions!$A$16:$A$18,0)))</f>
        <v>3</v>
      </c>
      <c r="G6425" s="42" t="n">
        <f aca="false">IF(A6425="","",WORKDAY(B6425,F6425))</f>
        <v>46304</v>
      </c>
    </row>
    <row r="6426" customFormat="false" ht="15" hidden="false" customHeight="false" outlineLevel="0" collapsed="false">
      <c r="A6426" s="37" t="n">
        <v>1006425</v>
      </c>
      <c r="B6426" s="38" t="n">
        <v>46301</v>
      </c>
      <c r="C6426" s="39" t="s">
        <v>68</v>
      </c>
      <c r="D6426" s="39" t="s">
        <v>33</v>
      </c>
      <c r="E6426" s="40" t="n">
        <v>1.7</v>
      </c>
      <c r="F6426" s="41" t="n">
        <f aca="false">IF(A6426="","",INDEX(Assumptions!$B$16:$B$18,MATCH(C6426,Assumptions!$A$16:$A$18,0)))</f>
        <v>1</v>
      </c>
      <c r="G6426" s="42" t="n">
        <f aca="false">IF(A6426="","",WORKDAY(B6426,F6426))</f>
        <v>46302</v>
      </c>
    </row>
    <row r="6427" customFormat="false" ht="15" hidden="false" customHeight="false" outlineLevel="0" collapsed="false">
      <c r="A6427" s="37" t="n">
        <v>1006426</v>
      </c>
      <c r="B6427" s="38" t="n">
        <v>46301</v>
      </c>
      <c r="C6427" s="39" t="s">
        <v>69</v>
      </c>
      <c r="D6427" s="39" t="s">
        <v>31</v>
      </c>
      <c r="E6427" s="40" t="n">
        <v>5.8</v>
      </c>
      <c r="F6427" s="41" t="n">
        <f aca="false">IF(A6427="","",INDEX(Assumptions!$B$16:$B$18,MATCH(C6427,Assumptions!$A$16:$A$18,0)))</f>
        <v>3</v>
      </c>
      <c r="G6427" s="42" t="n">
        <f aca="false">IF(A6427="","",WORKDAY(B6427,F6427))</f>
        <v>46304</v>
      </c>
    </row>
    <row r="6428" customFormat="false" ht="15" hidden="false" customHeight="false" outlineLevel="0" collapsed="false">
      <c r="A6428" s="37" t="n">
        <v>1006427</v>
      </c>
      <c r="B6428" s="38" t="n">
        <v>46301</v>
      </c>
      <c r="C6428" s="39" t="s">
        <v>69</v>
      </c>
      <c r="D6428" s="39" t="s">
        <v>33</v>
      </c>
      <c r="E6428" s="40" t="n">
        <v>3.7</v>
      </c>
      <c r="F6428" s="41" t="n">
        <f aca="false">IF(A6428="","",INDEX(Assumptions!$B$16:$B$18,MATCH(C6428,Assumptions!$A$16:$A$18,0)))</f>
        <v>3</v>
      </c>
      <c r="G6428" s="42" t="n">
        <f aca="false">IF(A6428="","",WORKDAY(B6428,F6428))</f>
        <v>46304</v>
      </c>
    </row>
    <row r="6429" customFormat="false" ht="15" hidden="false" customHeight="false" outlineLevel="0" collapsed="false">
      <c r="A6429" s="37" t="n">
        <v>1006428</v>
      </c>
      <c r="B6429" s="38" t="n">
        <v>46301</v>
      </c>
      <c r="C6429" s="39" t="s">
        <v>70</v>
      </c>
      <c r="D6429" s="39" t="s">
        <v>39</v>
      </c>
      <c r="E6429" s="40" t="n">
        <v>2.6</v>
      </c>
      <c r="F6429" s="41" t="n">
        <f aca="false">IF(A6429="","",INDEX(Assumptions!$B$16:$B$18,MATCH(C6429,Assumptions!$A$16:$A$18,0)))</f>
        <v>5</v>
      </c>
      <c r="G6429" s="42" t="n">
        <f aca="false">IF(A6429="","",WORKDAY(B6429,F6429))</f>
        <v>46308</v>
      </c>
    </row>
    <row r="6430" customFormat="false" ht="15" hidden="false" customHeight="false" outlineLevel="0" collapsed="false">
      <c r="A6430" s="37" t="n">
        <v>1006429</v>
      </c>
      <c r="B6430" s="38" t="n">
        <v>46301</v>
      </c>
      <c r="C6430" s="39" t="s">
        <v>69</v>
      </c>
      <c r="D6430" s="39" t="s">
        <v>35</v>
      </c>
      <c r="E6430" s="40" t="n">
        <v>1.8</v>
      </c>
      <c r="F6430" s="41" t="n">
        <f aca="false">IF(A6430="","",INDEX(Assumptions!$B$16:$B$18,MATCH(C6430,Assumptions!$A$16:$A$18,0)))</f>
        <v>3</v>
      </c>
      <c r="G6430" s="42" t="n">
        <f aca="false">IF(A6430="","",WORKDAY(B6430,F6430))</f>
        <v>46304</v>
      </c>
    </row>
    <row r="6431" customFormat="false" ht="15" hidden="false" customHeight="false" outlineLevel="0" collapsed="false">
      <c r="A6431" s="37" t="n">
        <v>1006430</v>
      </c>
      <c r="B6431" s="38" t="n">
        <v>46301</v>
      </c>
      <c r="C6431" s="39" t="s">
        <v>69</v>
      </c>
      <c r="D6431" s="39" t="s">
        <v>31</v>
      </c>
      <c r="E6431" s="40" t="n">
        <v>3.7</v>
      </c>
      <c r="F6431" s="41" t="n">
        <f aca="false">IF(A6431="","",INDEX(Assumptions!$B$16:$B$18,MATCH(C6431,Assumptions!$A$16:$A$18,0)))</f>
        <v>3</v>
      </c>
      <c r="G6431" s="42" t="n">
        <f aca="false">IF(A6431="","",WORKDAY(B6431,F6431))</f>
        <v>46304</v>
      </c>
    </row>
    <row r="6432" customFormat="false" ht="15" hidden="false" customHeight="false" outlineLevel="0" collapsed="false">
      <c r="A6432" s="37" t="n">
        <v>1006431</v>
      </c>
      <c r="B6432" s="38" t="n">
        <v>46301</v>
      </c>
      <c r="C6432" s="39" t="s">
        <v>69</v>
      </c>
      <c r="D6432" s="39" t="s">
        <v>39</v>
      </c>
      <c r="E6432" s="40" t="n">
        <v>2.8</v>
      </c>
      <c r="F6432" s="41" t="n">
        <f aca="false">IF(A6432="","",INDEX(Assumptions!$B$16:$B$18,MATCH(C6432,Assumptions!$A$16:$A$18,0)))</f>
        <v>3</v>
      </c>
      <c r="G6432" s="42" t="n">
        <f aca="false">IF(A6432="","",WORKDAY(B6432,F6432))</f>
        <v>46304</v>
      </c>
    </row>
    <row r="6433" customFormat="false" ht="15" hidden="false" customHeight="false" outlineLevel="0" collapsed="false">
      <c r="A6433" s="37" t="n">
        <v>1006432</v>
      </c>
      <c r="B6433" s="38" t="n">
        <v>46301</v>
      </c>
      <c r="C6433" s="39" t="s">
        <v>70</v>
      </c>
      <c r="D6433" s="39" t="s">
        <v>35</v>
      </c>
      <c r="E6433" s="40" t="n">
        <v>1.3</v>
      </c>
      <c r="F6433" s="41" t="n">
        <f aca="false">IF(A6433="","",INDEX(Assumptions!$B$16:$B$18,MATCH(C6433,Assumptions!$A$16:$A$18,0)))</f>
        <v>5</v>
      </c>
      <c r="G6433" s="42" t="n">
        <f aca="false">IF(A6433="","",WORKDAY(B6433,F6433))</f>
        <v>46308</v>
      </c>
    </row>
    <row r="6434" customFormat="false" ht="15" hidden="false" customHeight="false" outlineLevel="0" collapsed="false">
      <c r="A6434" s="37" t="n">
        <v>1006433</v>
      </c>
      <c r="B6434" s="38" t="n">
        <v>46301</v>
      </c>
      <c r="C6434" s="39" t="s">
        <v>69</v>
      </c>
      <c r="D6434" s="39" t="s">
        <v>31</v>
      </c>
      <c r="E6434" s="40" t="n">
        <v>1.7</v>
      </c>
      <c r="F6434" s="41" t="n">
        <f aca="false">IF(A6434="","",INDEX(Assumptions!$B$16:$B$18,MATCH(C6434,Assumptions!$A$16:$A$18,0)))</f>
        <v>3</v>
      </c>
      <c r="G6434" s="42" t="n">
        <f aca="false">IF(A6434="","",WORKDAY(B6434,F6434))</f>
        <v>46304</v>
      </c>
    </row>
    <row r="6435" customFormat="false" ht="15" hidden="false" customHeight="false" outlineLevel="0" collapsed="false">
      <c r="A6435" s="37" t="n">
        <v>1006434</v>
      </c>
      <c r="B6435" s="38" t="n">
        <v>46301</v>
      </c>
      <c r="C6435" s="39" t="s">
        <v>69</v>
      </c>
      <c r="D6435" s="39" t="s">
        <v>33</v>
      </c>
      <c r="E6435" s="40" t="n">
        <v>0.8</v>
      </c>
      <c r="F6435" s="41" t="n">
        <f aca="false">IF(A6435="","",INDEX(Assumptions!$B$16:$B$18,MATCH(C6435,Assumptions!$A$16:$A$18,0)))</f>
        <v>3</v>
      </c>
      <c r="G6435" s="42" t="n">
        <f aca="false">IF(A6435="","",WORKDAY(B6435,F6435))</f>
        <v>46304</v>
      </c>
    </row>
    <row r="6436" customFormat="false" ht="15" hidden="false" customHeight="false" outlineLevel="0" collapsed="false">
      <c r="A6436" s="37" t="n">
        <v>1006435</v>
      </c>
      <c r="B6436" s="38" t="n">
        <v>46301</v>
      </c>
      <c r="C6436" s="39" t="s">
        <v>69</v>
      </c>
      <c r="D6436" s="39" t="s">
        <v>35</v>
      </c>
      <c r="E6436" s="40" t="n">
        <v>1</v>
      </c>
      <c r="F6436" s="41" t="n">
        <f aca="false">IF(A6436="","",INDEX(Assumptions!$B$16:$B$18,MATCH(C6436,Assumptions!$A$16:$A$18,0)))</f>
        <v>3</v>
      </c>
      <c r="G6436" s="42" t="n">
        <f aca="false">IF(A6436="","",WORKDAY(B6436,F6436))</f>
        <v>46304</v>
      </c>
    </row>
    <row r="6437" customFormat="false" ht="15" hidden="false" customHeight="false" outlineLevel="0" collapsed="false">
      <c r="A6437" s="37" t="n">
        <v>1006436</v>
      </c>
      <c r="B6437" s="38" t="n">
        <v>46301</v>
      </c>
      <c r="C6437" s="39" t="s">
        <v>68</v>
      </c>
      <c r="D6437" s="39" t="s">
        <v>31</v>
      </c>
      <c r="E6437" s="40" t="n">
        <v>1.9</v>
      </c>
      <c r="F6437" s="41" t="n">
        <f aca="false">IF(A6437="","",INDEX(Assumptions!$B$16:$B$18,MATCH(C6437,Assumptions!$A$16:$A$18,0)))</f>
        <v>1</v>
      </c>
      <c r="G6437" s="42" t="n">
        <f aca="false">IF(A6437="","",WORKDAY(B6437,F6437))</f>
        <v>46302</v>
      </c>
    </row>
    <row r="6438" customFormat="false" ht="15" hidden="false" customHeight="false" outlineLevel="0" collapsed="false">
      <c r="A6438" s="37" t="n">
        <v>1006437</v>
      </c>
      <c r="B6438" s="38" t="n">
        <v>46301</v>
      </c>
      <c r="C6438" s="39" t="s">
        <v>68</v>
      </c>
      <c r="D6438" s="39" t="s">
        <v>39</v>
      </c>
      <c r="E6438" s="40" t="n">
        <v>1.7</v>
      </c>
      <c r="F6438" s="41" t="n">
        <f aca="false">IF(A6438="","",INDEX(Assumptions!$B$16:$B$18,MATCH(C6438,Assumptions!$A$16:$A$18,0)))</f>
        <v>1</v>
      </c>
      <c r="G6438" s="42" t="n">
        <f aca="false">IF(A6438="","",WORKDAY(B6438,F6438))</f>
        <v>46302</v>
      </c>
    </row>
    <row r="6439" customFormat="false" ht="15" hidden="false" customHeight="false" outlineLevel="0" collapsed="false">
      <c r="A6439" s="37" t="n">
        <v>1006438</v>
      </c>
      <c r="B6439" s="38" t="n">
        <v>46301</v>
      </c>
      <c r="C6439" s="39" t="s">
        <v>69</v>
      </c>
      <c r="D6439" s="39" t="s">
        <v>31</v>
      </c>
      <c r="E6439" s="40" t="n">
        <v>1.3</v>
      </c>
      <c r="F6439" s="41" t="n">
        <f aca="false">IF(A6439="","",INDEX(Assumptions!$B$16:$B$18,MATCH(C6439,Assumptions!$A$16:$A$18,0)))</f>
        <v>3</v>
      </c>
      <c r="G6439" s="42" t="n">
        <f aca="false">IF(A6439="","",WORKDAY(B6439,F6439))</f>
        <v>46304</v>
      </c>
    </row>
    <row r="6440" customFormat="false" ht="15" hidden="false" customHeight="false" outlineLevel="0" collapsed="false">
      <c r="A6440" s="37" t="n">
        <v>1006439</v>
      </c>
      <c r="B6440" s="38" t="n">
        <v>46301</v>
      </c>
      <c r="C6440" s="39" t="s">
        <v>69</v>
      </c>
      <c r="D6440" s="39" t="s">
        <v>39</v>
      </c>
      <c r="E6440" s="40" t="n">
        <v>1.7</v>
      </c>
      <c r="F6440" s="41" t="n">
        <f aca="false">IF(A6440="","",INDEX(Assumptions!$B$16:$B$18,MATCH(C6440,Assumptions!$A$16:$A$18,0)))</f>
        <v>3</v>
      </c>
      <c r="G6440" s="42" t="n">
        <f aca="false">IF(A6440="","",WORKDAY(B6440,F6440))</f>
        <v>46304</v>
      </c>
    </row>
    <row r="6441" customFormat="false" ht="15" hidden="false" customHeight="false" outlineLevel="0" collapsed="false">
      <c r="A6441" s="37" t="n">
        <v>1006440</v>
      </c>
      <c r="B6441" s="38" t="n">
        <v>46301</v>
      </c>
      <c r="C6441" s="39" t="s">
        <v>69</v>
      </c>
      <c r="D6441" s="39" t="s">
        <v>31</v>
      </c>
      <c r="E6441" s="40" t="n">
        <v>3.7</v>
      </c>
      <c r="F6441" s="41" t="n">
        <f aca="false">IF(A6441="","",INDEX(Assumptions!$B$16:$B$18,MATCH(C6441,Assumptions!$A$16:$A$18,0)))</f>
        <v>3</v>
      </c>
      <c r="G6441" s="42" t="n">
        <f aca="false">IF(A6441="","",WORKDAY(B6441,F6441))</f>
        <v>46304</v>
      </c>
    </row>
    <row r="6442" customFormat="false" ht="15" hidden="false" customHeight="false" outlineLevel="0" collapsed="false">
      <c r="A6442" s="37" t="n">
        <v>1006441</v>
      </c>
      <c r="B6442" s="38" t="n">
        <v>46301</v>
      </c>
      <c r="C6442" s="39" t="s">
        <v>69</v>
      </c>
      <c r="D6442" s="39" t="s">
        <v>35</v>
      </c>
      <c r="E6442" s="40" t="n">
        <v>8.2</v>
      </c>
      <c r="F6442" s="41" t="n">
        <f aca="false">IF(A6442="","",INDEX(Assumptions!$B$16:$B$18,MATCH(C6442,Assumptions!$A$16:$A$18,0)))</f>
        <v>3</v>
      </c>
      <c r="G6442" s="42" t="n">
        <f aca="false">IF(A6442="","",WORKDAY(B6442,F6442))</f>
        <v>46304</v>
      </c>
    </row>
    <row r="6443" customFormat="false" ht="15" hidden="false" customHeight="false" outlineLevel="0" collapsed="false">
      <c r="A6443" s="37" t="n">
        <v>1006442</v>
      </c>
      <c r="B6443" s="38" t="n">
        <v>46301</v>
      </c>
      <c r="C6443" s="39" t="s">
        <v>70</v>
      </c>
      <c r="D6443" s="39" t="s">
        <v>33</v>
      </c>
      <c r="E6443" s="40" t="n">
        <v>2.4</v>
      </c>
      <c r="F6443" s="41" t="n">
        <f aca="false">IF(A6443="","",INDEX(Assumptions!$B$16:$B$18,MATCH(C6443,Assumptions!$A$16:$A$18,0)))</f>
        <v>5</v>
      </c>
      <c r="G6443" s="42" t="n">
        <f aca="false">IF(A6443="","",WORKDAY(B6443,F6443))</f>
        <v>46308</v>
      </c>
    </row>
    <row r="6444" customFormat="false" ht="15" hidden="false" customHeight="false" outlineLevel="0" collapsed="false">
      <c r="A6444" s="37" t="n">
        <v>1006443</v>
      </c>
      <c r="B6444" s="38" t="n">
        <v>46301</v>
      </c>
      <c r="C6444" s="39" t="s">
        <v>69</v>
      </c>
      <c r="D6444" s="39" t="s">
        <v>37</v>
      </c>
      <c r="E6444" s="40" t="n">
        <v>1.8</v>
      </c>
      <c r="F6444" s="41" t="n">
        <f aca="false">IF(A6444="","",INDEX(Assumptions!$B$16:$B$18,MATCH(C6444,Assumptions!$A$16:$A$18,0)))</f>
        <v>3</v>
      </c>
      <c r="G6444" s="42" t="n">
        <f aca="false">IF(A6444="","",WORKDAY(B6444,F6444))</f>
        <v>46304</v>
      </c>
    </row>
    <row r="6445" customFormat="false" ht="15" hidden="false" customHeight="false" outlineLevel="0" collapsed="false">
      <c r="A6445" s="37" t="n">
        <v>1006444</v>
      </c>
      <c r="B6445" s="38" t="n">
        <v>46301</v>
      </c>
      <c r="C6445" s="39" t="s">
        <v>69</v>
      </c>
      <c r="D6445" s="39" t="s">
        <v>35</v>
      </c>
      <c r="E6445" s="40" t="n">
        <v>1.3</v>
      </c>
      <c r="F6445" s="41" t="n">
        <f aca="false">IF(A6445="","",INDEX(Assumptions!$B$16:$B$18,MATCH(C6445,Assumptions!$A$16:$A$18,0)))</f>
        <v>3</v>
      </c>
      <c r="G6445" s="42" t="n">
        <f aca="false">IF(A6445="","",WORKDAY(B6445,F6445))</f>
        <v>46304</v>
      </c>
    </row>
    <row r="6446" customFormat="false" ht="15" hidden="false" customHeight="false" outlineLevel="0" collapsed="false">
      <c r="A6446" s="37" t="n">
        <v>1006445</v>
      </c>
      <c r="B6446" s="38" t="n">
        <v>46301</v>
      </c>
      <c r="C6446" s="39" t="s">
        <v>69</v>
      </c>
      <c r="D6446" s="39" t="s">
        <v>31</v>
      </c>
      <c r="E6446" s="40" t="n">
        <v>1.1</v>
      </c>
      <c r="F6446" s="41" t="n">
        <f aca="false">IF(A6446="","",INDEX(Assumptions!$B$16:$B$18,MATCH(C6446,Assumptions!$A$16:$A$18,0)))</f>
        <v>3</v>
      </c>
      <c r="G6446" s="42" t="n">
        <f aca="false">IF(A6446="","",WORKDAY(B6446,F6446))</f>
        <v>46304</v>
      </c>
    </row>
    <row r="6447" customFormat="false" ht="15" hidden="false" customHeight="false" outlineLevel="0" collapsed="false">
      <c r="A6447" s="37" t="n">
        <v>1006446</v>
      </c>
      <c r="B6447" s="38" t="n">
        <v>46301</v>
      </c>
      <c r="C6447" s="39" t="s">
        <v>70</v>
      </c>
      <c r="D6447" s="39" t="s">
        <v>39</v>
      </c>
      <c r="E6447" s="40" t="n">
        <v>1.5</v>
      </c>
      <c r="F6447" s="41" t="n">
        <f aca="false">IF(A6447="","",INDEX(Assumptions!$B$16:$B$18,MATCH(C6447,Assumptions!$A$16:$A$18,0)))</f>
        <v>5</v>
      </c>
      <c r="G6447" s="42" t="n">
        <f aca="false">IF(A6447="","",WORKDAY(B6447,F6447))</f>
        <v>46308</v>
      </c>
    </row>
    <row r="6448" customFormat="false" ht="15" hidden="false" customHeight="false" outlineLevel="0" collapsed="false">
      <c r="A6448" s="37" t="n">
        <v>1006447</v>
      </c>
      <c r="B6448" s="38" t="n">
        <v>46301</v>
      </c>
      <c r="C6448" s="39" t="s">
        <v>69</v>
      </c>
      <c r="D6448" s="39" t="s">
        <v>31</v>
      </c>
      <c r="E6448" s="40" t="n">
        <v>2.2</v>
      </c>
      <c r="F6448" s="41" t="n">
        <f aca="false">IF(A6448="","",INDEX(Assumptions!$B$16:$B$18,MATCH(C6448,Assumptions!$A$16:$A$18,0)))</f>
        <v>3</v>
      </c>
      <c r="G6448" s="42" t="n">
        <f aca="false">IF(A6448="","",WORKDAY(B6448,F6448))</f>
        <v>46304</v>
      </c>
    </row>
    <row r="6449" customFormat="false" ht="15" hidden="false" customHeight="false" outlineLevel="0" collapsed="false">
      <c r="A6449" s="37" t="n">
        <v>1006448</v>
      </c>
      <c r="B6449" s="38" t="n">
        <v>46301</v>
      </c>
      <c r="C6449" s="39" t="s">
        <v>69</v>
      </c>
      <c r="D6449" s="39" t="s">
        <v>31</v>
      </c>
      <c r="E6449" s="40" t="n">
        <v>3.8</v>
      </c>
      <c r="F6449" s="41" t="n">
        <f aca="false">IF(A6449="","",INDEX(Assumptions!$B$16:$B$18,MATCH(C6449,Assumptions!$A$16:$A$18,0)))</f>
        <v>3</v>
      </c>
      <c r="G6449" s="42" t="n">
        <f aca="false">IF(A6449="","",WORKDAY(B6449,F6449))</f>
        <v>46304</v>
      </c>
    </row>
    <row r="6450" customFormat="false" ht="15" hidden="false" customHeight="false" outlineLevel="0" collapsed="false">
      <c r="A6450" s="37" t="n">
        <v>1006449</v>
      </c>
      <c r="B6450" s="38" t="n">
        <v>46301</v>
      </c>
      <c r="C6450" s="39" t="s">
        <v>69</v>
      </c>
      <c r="D6450" s="39" t="s">
        <v>35</v>
      </c>
      <c r="E6450" s="40" t="n">
        <v>1.3</v>
      </c>
      <c r="F6450" s="41" t="n">
        <f aca="false">IF(A6450="","",INDEX(Assumptions!$B$16:$B$18,MATCH(C6450,Assumptions!$A$16:$A$18,0)))</f>
        <v>3</v>
      </c>
      <c r="G6450" s="42" t="n">
        <f aca="false">IF(A6450="","",WORKDAY(B6450,F6450))</f>
        <v>46304</v>
      </c>
    </row>
    <row r="6451" customFormat="false" ht="15" hidden="false" customHeight="false" outlineLevel="0" collapsed="false">
      <c r="A6451" s="37" t="n">
        <v>1006450</v>
      </c>
      <c r="B6451" s="38" t="n">
        <v>46301</v>
      </c>
      <c r="C6451" s="39" t="s">
        <v>70</v>
      </c>
      <c r="D6451" s="39" t="s">
        <v>39</v>
      </c>
      <c r="E6451" s="40" t="n">
        <v>1.4</v>
      </c>
      <c r="F6451" s="41" t="n">
        <f aca="false">IF(A6451="","",INDEX(Assumptions!$B$16:$B$18,MATCH(C6451,Assumptions!$A$16:$A$18,0)))</f>
        <v>5</v>
      </c>
      <c r="G6451" s="42" t="n">
        <f aca="false">IF(A6451="","",WORKDAY(B6451,F6451))</f>
        <v>46308</v>
      </c>
    </row>
    <row r="6452" customFormat="false" ht="15" hidden="false" customHeight="false" outlineLevel="0" collapsed="false">
      <c r="A6452" s="37" t="n">
        <v>1006451</v>
      </c>
      <c r="B6452" s="38" t="n">
        <v>46301</v>
      </c>
      <c r="C6452" s="39" t="s">
        <v>69</v>
      </c>
      <c r="D6452" s="39" t="s">
        <v>31</v>
      </c>
      <c r="E6452" s="40" t="n">
        <v>4.8</v>
      </c>
      <c r="F6452" s="41" t="n">
        <f aca="false">IF(A6452="","",INDEX(Assumptions!$B$16:$B$18,MATCH(C6452,Assumptions!$A$16:$A$18,0)))</f>
        <v>3</v>
      </c>
      <c r="G6452" s="42" t="n">
        <f aca="false">IF(A6452="","",WORKDAY(B6452,F6452))</f>
        <v>46304</v>
      </c>
    </row>
    <row r="6453" customFormat="false" ht="15" hidden="false" customHeight="false" outlineLevel="0" collapsed="false">
      <c r="A6453" s="37" t="n">
        <v>1006452</v>
      </c>
      <c r="B6453" s="38" t="n">
        <v>46301</v>
      </c>
      <c r="C6453" s="39" t="s">
        <v>69</v>
      </c>
      <c r="D6453" s="39" t="s">
        <v>37</v>
      </c>
      <c r="E6453" s="40" t="n">
        <v>3.5</v>
      </c>
      <c r="F6453" s="41" t="n">
        <f aca="false">IF(A6453="","",INDEX(Assumptions!$B$16:$B$18,MATCH(C6453,Assumptions!$A$16:$A$18,0)))</f>
        <v>3</v>
      </c>
      <c r="G6453" s="42" t="n">
        <f aca="false">IF(A6453="","",WORKDAY(B6453,F6453))</f>
        <v>46304</v>
      </c>
    </row>
    <row r="6454" customFormat="false" ht="15" hidden="false" customHeight="false" outlineLevel="0" collapsed="false">
      <c r="A6454" s="37" t="n">
        <v>1006453</v>
      </c>
      <c r="B6454" s="38" t="n">
        <v>46301</v>
      </c>
      <c r="C6454" s="39" t="s">
        <v>69</v>
      </c>
      <c r="D6454" s="39" t="s">
        <v>35</v>
      </c>
      <c r="E6454" s="40" t="n">
        <v>0.6</v>
      </c>
      <c r="F6454" s="41" t="n">
        <f aca="false">IF(A6454="","",INDEX(Assumptions!$B$16:$B$18,MATCH(C6454,Assumptions!$A$16:$A$18,0)))</f>
        <v>3</v>
      </c>
      <c r="G6454" s="42" t="n">
        <f aca="false">IF(A6454="","",WORKDAY(B6454,F6454))</f>
        <v>46304</v>
      </c>
    </row>
    <row r="6455" customFormat="false" ht="15" hidden="false" customHeight="false" outlineLevel="0" collapsed="false">
      <c r="A6455" s="37" t="n">
        <v>1006454</v>
      </c>
      <c r="B6455" s="38" t="n">
        <v>46301</v>
      </c>
      <c r="C6455" s="39" t="s">
        <v>69</v>
      </c>
      <c r="D6455" s="39" t="s">
        <v>37</v>
      </c>
      <c r="E6455" s="40" t="n">
        <v>1.9</v>
      </c>
      <c r="F6455" s="41" t="n">
        <f aca="false">IF(A6455="","",INDEX(Assumptions!$B$16:$B$18,MATCH(C6455,Assumptions!$A$16:$A$18,0)))</f>
        <v>3</v>
      </c>
      <c r="G6455" s="42" t="n">
        <f aca="false">IF(A6455="","",WORKDAY(B6455,F6455))</f>
        <v>46304</v>
      </c>
    </row>
    <row r="6456" customFormat="false" ht="15" hidden="false" customHeight="false" outlineLevel="0" collapsed="false">
      <c r="A6456" s="37" t="n">
        <v>1006455</v>
      </c>
      <c r="B6456" s="38" t="n">
        <v>46301</v>
      </c>
      <c r="C6456" s="39" t="s">
        <v>69</v>
      </c>
      <c r="D6456" s="39" t="s">
        <v>33</v>
      </c>
      <c r="E6456" s="40" t="n">
        <v>1.3</v>
      </c>
      <c r="F6456" s="41" t="n">
        <f aca="false">IF(A6456="","",INDEX(Assumptions!$B$16:$B$18,MATCH(C6456,Assumptions!$A$16:$A$18,0)))</f>
        <v>3</v>
      </c>
      <c r="G6456" s="42" t="n">
        <f aca="false">IF(A6456="","",WORKDAY(B6456,F6456))</f>
        <v>46304</v>
      </c>
    </row>
    <row r="6457" customFormat="false" ht="15" hidden="false" customHeight="false" outlineLevel="0" collapsed="false">
      <c r="A6457" s="37" t="n">
        <v>1006456</v>
      </c>
      <c r="B6457" s="38" t="n">
        <v>46301</v>
      </c>
      <c r="C6457" s="39" t="s">
        <v>69</v>
      </c>
      <c r="D6457" s="39" t="s">
        <v>35</v>
      </c>
      <c r="E6457" s="40" t="n">
        <v>5</v>
      </c>
      <c r="F6457" s="41" t="n">
        <f aca="false">IF(A6457="","",INDEX(Assumptions!$B$16:$B$18,MATCH(C6457,Assumptions!$A$16:$A$18,0)))</f>
        <v>3</v>
      </c>
      <c r="G6457" s="42" t="n">
        <f aca="false">IF(A6457="","",WORKDAY(B6457,F6457))</f>
        <v>46304</v>
      </c>
    </row>
    <row r="6458" customFormat="false" ht="15" hidden="false" customHeight="false" outlineLevel="0" collapsed="false">
      <c r="A6458" s="37" t="n">
        <v>1006457</v>
      </c>
      <c r="B6458" s="38" t="n">
        <v>46301</v>
      </c>
      <c r="C6458" s="39" t="s">
        <v>69</v>
      </c>
      <c r="D6458" s="39" t="s">
        <v>39</v>
      </c>
      <c r="E6458" s="40" t="n">
        <v>4.3</v>
      </c>
      <c r="F6458" s="41" t="n">
        <f aca="false">IF(A6458="","",INDEX(Assumptions!$B$16:$B$18,MATCH(C6458,Assumptions!$A$16:$A$18,0)))</f>
        <v>3</v>
      </c>
      <c r="G6458" s="42" t="n">
        <f aca="false">IF(A6458="","",WORKDAY(B6458,F6458))</f>
        <v>46304</v>
      </c>
    </row>
    <row r="6459" customFormat="false" ht="15" hidden="false" customHeight="false" outlineLevel="0" collapsed="false">
      <c r="A6459" s="37" t="n">
        <v>1006458</v>
      </c>
      <c r="B6459" s="38" t="n">
        <v>46301</v>
      </c>
      <c r="C6459" s="39" t="s">
        <v>69</v>
      </c>
      <c r="D6459" s="39" t="s">
        <v>39</v>
      </c>
      <c r="E6459" s="40" t="n">
        <v>0.8</v>
      </c>
      <c r="F6459" s="41" t="n">
        <f aca="false">IF(A6459="","",INDEX(Assumptions!$B$16:$B$18,MATCH(C6459,Assumptions!$A$16:$A$18,0)))</f>
        <v>3</v>
      </c>
      <c r="G6459" s="42" t="n">
        <f aca="false">IF(A6459="","",WORKDAY(B6459,F6459))</f>
        <v>46304</v>
      </c>
    </row>
    <row r="6460" customFormat="false" ht="15" hidden="false" customHeight="false" outlineLevel="0" collapsed="false">
      <c r="A6460" s="37" t="n">
        <v>1006459</v>
      </c>
      <c r="B6460" s="38" t="n">
        <v>46301</v>
      </c>
      <c r="C6460" s="39" t="s">
        <v>69</v>
      </c>
      <c r="D6460" s="39" t="s">
        <v>35</v>
      </c>
      <c r="E6460" s="40" t="n">
        <v>3.6</v>
      </c>
      <c r="F6460" s="41" t="n">
        <f aca="false">IF(A6460="","",INDEX(Assumptions!$B$16:$B$18,MATCH(C6460,Assumptions!$A$16:$A$18,0)))</f>
        <v>3</v>
      </c>
      <c r="G6460" s="42" t="n">
        <f aca="false">IF(A6460="","",WORKDAY(B6460,F6460))</f>
        <v>46304</v>
      </c>
    </row>
    <row r="6461" customFormat="false" ht="15" hidden="false" customHeight="false" outlineLevel="0" collapsed="false">
      <c r="A6461" s="37" t="n">
        <v>1006460</v>
      </c>
      <c r="B6461" s="38" t="n">
        <v>46301</v>
      </c>
      <c r="C6461" s="39" t="s">
        <v>69</v>
      </c>
      <c r="D6461" s="39" t="s">
        <v>35</v>
      </c>
      <c r="E6461" s="40" t="n">
        <v>4.7</v>
      </c>
      <c r="F6461" s="41" t="n">
        <f aca="false">IF(A6461="","",INDEX(Assumptions!$B$16:$B$18,MATCH(C6461,Assumptions!$A$16:$A$18,0)))</f>
        <v>3</v>
      </c>
      <c r="G6461" s="42" t="n">
        <f aca="false">IF(A6461="","",WORKDAY(B6461,F6461))</f>
        <v>46304</v>
      </c>
    </row>
    <row r="6462" customFormat="false" ht="15" hidden="false" customHeight="false" outlineLevel="0" collapsed="false">
      <c r="A6462" s="37" t="n">
        <v>1006461</v>
      </c>
      <c r="B6462" s="38" t="n">
        <v>46301</v>
      </c>
      <c r="C6462" s="39" t="s">
        <v>70</v>
      </c>
      <c r="D6462" s="39" t="s">
        <v>33</v>
      </c>
      <c r="E6462" s="40" t="n">
        <v>0.5</v>
      </c>
      <c r="F6462" s="41" t="n">
        <f aca="false">IF(A6462="","",INDEX(Assumptions!$B$16:$B$18,MATCH(C6462,Assumptions!$A$16:$A$18,0)))</f>
        <v>5</v>
      </c>
      <c r="G6462" s="42" t="n">
        <f aca="false">IF(A6462="","",WORKDAY(B6462,F6462))</f>
        <v>46308</v>
      </c>
    </row>
    <row r="6463" customFormat="false" ht="15" hidden="false" customHeight="false" outlineLevel="0" collapsed="false">
      <c r="A6463" s="37" t="n">
        <v>1006462</v>
      </c>
      <c r="B6463" s="38" t="n">
        <v>46301</v>
      </c>
      <c r="C6463" s="39" t="s">
        <v>68</v>
      </c>
      <c r="D6463" s="39" t="s">
        <v>33</v>
      </c>
      <c r="E6463" s="40" t="n">
        <v>4.4</v>
      </c>
      <c r="F6463" s="41" t="n">
        <f aca="false">IF(A6463="","",INDEX(Assumptions!$B$16:$B$18,MATCH(C6463,Assumptions!$A$16:$A$18,0)))</f>
        <v>1</v>
      </c>
      <c r="G6463" s="42" t="n">
        <f aca="false">IF(A6463="","",WORKDAY(B6463,F6463))</f>
        <v>46302</v>
      </c>
    </row>
    <row r="6464" customFormat="false" ht="15" hidden="false" customHeight="false" outlineLevel="0" collapsed="false">
      <c r="A6464" s="37" t="n">
        <v>1006463</v>
      </c>
      <c r="B6464" s="38" t="n">
        <v>46301</v>
      </c>
      <c r="C6464" s="39" t="s">
        <v>69</v>
      </c>
      <c r="D6464" s="39" t="s">
        <v>35</v>
      </c>
      <c r="E6464" s="40" t="n">
        <v>0.7</v>
      </c>
      <c r="F6464" s="41" t="n">
        <f aca="false">IF(A6464="","",INDEX(Assumptions!$B$16:$B$18,MATCH(C6464,Assumptions!$A$16:$A$18,0)))</f>
        <v>3</v>
      </c>
      <c r="G6464" s="42" t="n">
        <f aca="false">IF(A6464="","",WORKDAY(B6464,F6464))</f>
        <v>46304</v>
      </c>
    </row>
    <row r="6465" customFormat="false" ht="15" hidden="false" customHeight="false" outlineLevel="0" collapsed="false">
      <c r="A6465" s="37" t="n">
        <v>1006464</v>
      </c>
      <c r="B6465" s="38" t="n">
        <v>46301</v>
      </c>
      <c r="C6465" s="39" t="s">
        <v>68</v>
      </c>
      <c r="D6465" s="39" t="s">
        <v>37</v>
      </c>
      <c r="E6465" s="40" t="n">
        <v>1.4</v>
      </c>
      <c r="F6465" s="41" t="n">
        <f aca="false">IF(A6465="","",INDEX(Assumptions!$B$16:$B$18,MATCH(C6465,Assumptions!$A$16:$A$18,0)))</f>
        <v>1</v>
      </c>
      <c r="G6465" s="42" t="n">
        <f aca="false">IF(A6465="","",WORKDAY(B6465,F6465))</f>
        <v>46302</v>
      </c>
    </row>
    <row r="6466" customFormat="false" ht="15" hidden="false" customHeight="false" outlineLevel="0" collapsed="false">
      <c r="A6466" s="37" t="n">
        <v>1006465</v>
      </c>
      <c r="B6466" s="38" t="n">
        <v>46301</v>
      </c>
      <c r="C6466" s="39" t="s">
        <v>70</v>
      </c>
      <c r="D6466" s="39" t="s">
        <v>33</v>
      </c>
      <c r="E6466" s="40" t="n">
        <v>5.3</v>
      </c>
      <c r="F6466" s="41" t="n">
        <f aca="false">IF(A6466="","",INDEX(Assumptions!$B$16:$B$18,MATCH(C6466,Assumptions!$A$16:$A$18,0)))</f>
        <v>5</v>
      </c>
      <c r="G6466" s="42" t="n">
        <f aca="false">IF(A6466="","",WORKDAY(B6466,F6466))</f>
        <v>46308</v>
      </c>
    </row>
    <row r="6467" customFormat="false" ht="15" hidden="false" customHeight="false" outlineLevel="0" collapsed="false">
      <c r="A6467" s="37" t="n">
        <v>1006466</v>
      </c>
      <c r="B6467" s="38" t="n">
        <v>46301</v>
      </c>
      <c r="C6467" s="39" t="s">
        <v>70</v>
      </c>
      <c r="D6467" s="39" t="s">
        <v>37</v>
      </c>
      <c r="E6467" s="40" t="n">
        <v>2.9</v>
      </c>
      <c r="F6467" s="41" t="n">
        <f aca="false">IF(A6467="","",INDEX(Assumptions!$B$16:$B$18,MATCH(C6467,Assumptions!$A$16:$A$18,0)))</f>
        <v>5</v>
      </c>
      <c r="G6467" s="42" t="n">
        <f aca="false">IF(A6467="","",WORKDAY(B6467,F6467))</f>
        <v>46308</v>
      </c>
    </row>
    <row r="6468" customFormat="false" ht="15" hidden="false" customHeight="false" outlineLevel="0" collapsed="false">
      <c r="A6468" s="37" t="n">
        <v>1006467</v>
      </c>
      <c r="B6468" s="38" t="n">
        <v>46301</v>
      </c>
      <c r="C6468" s="39" t="s">
        <v>70</v>
      </c>
      <c r="D6468" s="39" t="s">
        <v>35</v>
      </c>
      <c r="E6468" s="40" t="n">
        <v>4.7</v>
      </c>
      <c r="F6468" s="41" t="n">
        <f aca="false">IF(A6468="","",INDEX(Assumptions!$B$16:$B$18,MATCH(C6468,Assumptions!$A$16:$A$18,0)))</f>
        <v>5</v>
      </c>
      <c r="G6468" s="42" t="n">
        <f aca="false">IF(A6468="","",WORKDAY(B6468,F6468))</f>
        <v>46308</v>
      </c>
    </row>
    <row r="6469" customFormat="false" ht="15" hidden="false" customHeight="false" outlineLevel="0" collapsed="false">
      <c r="A6469" s="37" t="n">
        <v>1006468</v>
      </c>
      <c r="B6469" s="38" t="n">
        <v>46301</v>
      </c>
      <c r="C6469" s="39" t="s">
        <v>69</v>
      </c>
      <c r="D6469" s="39" t="s">
        <v>35</v>
      </c>
      <c r="E6469" s="40" t="n">
        <v>1.4</v>
      </c>
      <c r="F6469" s="41" t="n">
        <f aca="false">IF(A6469="","",INDEX(Assumptions!$B$16:$B$18,MATCH(C6469,Assumptions!$A$16:$A$18,0)))</f>
        <v>3</v>
      </c>
      <c r="G6469" s="42" t="n">
        <f aca="false">IF(A6469="","",WORKDAY(B6469,F6469))</f>
        <v>46304</v>
      </c>
    </row>
    <row r="6470" customFormat="false" ht="15" hidden="false" customHeight="false" outlineLevel="0" collapsed="false">
      <c r="A6470" s="37" t="n">
        <v>1006469</v>
      </c>
      <c r="B6470" s="38" t="n">
        <v>46301</v>
      </c>
      <c r="C6470" s="39" t="s">
        <v>70</v>
      </c>
      <c r="D6470" s="39" t="s">
        <v>31</v>
      </c>
      <c r="E6470" s="40" t="n">
        <v>6.2</v>
      </c>
      <c r="F6470" s="41" t="n">
        <f aca="false">IF(A6470="","",INDEX(Assumptions!$B$16:$B$18,MATCH(C6470,Assumptions!$A$16:$A$18,0)))</f>
        <v>5</v>
      </c>
      <c r="G6470" s="42" t="n">
        <f aca="false">IF(A6470="","",WORKDAY(B6470,F6470))</f>
        <v>46308</v>
      </c>
    </row>
    <row r="6471" customFormat="false" ht="15" hidden="false" customHeight="false" outlineLevel="0" collapsed="false">
      <c r="A6471" s="37" t="n">
        <v>1006470</v>
      </c>
      <c r="B6471" s="38" t="n">
        <v>46301</v>
      </c>
      <c r="C6471" s="39" t="s">
        <v>68</v>
      </c>
      <c r="D6471" s="39" t="s">
        <v>37</v>
      </c>
      <c r="E6471" s="40" t="n">
        <v>3.2</v>
      </c>
      <c r="F6471" s="41" t="n">
        <f aca="false">IF(A6471="","",INDEX(Assumptions!$B$16:$B$18,MATCH(C6471,Assumptions!$A$16:$A$18,0)))</f>
        <v>1</v>
      </c>
      <c r="G6471" s="42" t="n">
        <f aca="false">IF(A6471="","",WORKDAY(B6471,F6471))</f>
        <v>46302</v>
      </c>
    </row>
    <row r="6472" customFormat="false" ht="15" hidden="false" customHeight="false" outlineLevel="0" collapsed="false">
      <c r="A6472" s="37" t="n">
        <v>1006471</v>
      </c>
      <c r="B6472" s="38" t="n">
        <v>46301</v>
      </c>
      <c r="C6472" s="39" t="s">
        <v>70</v>
      </c>
      <c r="D6472" s="39" t="s">
        <v>39</v>
      </c>
      <c r="E6472" s="40" t="n">
        <v>2</v>
      </c>
      <c r="F6472" s="41" t="n">
        <f aca="false">IF(A6472="","",INDEX(Assumptions!$B$16:$B$18,MATCH(C6472,Assumptions!$A$16:$A$18,0)))</f>
        <v>5</v>
      </c>
      <c r="G6472" s="42" t="n">
        <f aca="false">IF(A6472="","",WORKDAY(B6472,F6472))</f>
        <v>46308</v>
      </c>
    </row>
    <row r="6473" customFormat="false" ht="15" hidden="false" customHeight="false" outlineLevel="0" collapsed="false">
      <c r="A6473" s="37" t="n">
        <v>1006472</v>
      </c>
      <c r="B6473" s="38" t="n">
        <v>46301</v>
      </c>
      <c r="C6473" s="39" t="s">
        <v>69</v>
      </c>
      <c r="D6473" s="39" t="s">
        <v>33</v>
      </c>
      <c r="E6473" s="40" t="n">
        <v>1.2</v>
      </c>
      <c r="F6473" s="41" t="n">
        <f aca="false">IF(A6473="","",INDEX(Assumptions!$B$16:$B$18,MATCH(C6473,Assumptions!$A$16:$A$18,0)))</f>
        <v>3</v>
      </c>
      <c r="G6473" s="42" t="n">
        <f aca="false">IF(A6473="","",WORKDAY(B6473,F6473))</f>
        <v>46304</v>
      </c>
    </row>
    <row r="6474" customFormat="false" ht="15" hidden="false" customHeight="false" outlineLevel="0" collapsed="false">
      <c r="A6474" s="37" t="n">
        <v>1006473</v>
      </c>
      <c r="B6474" s="38" t="n">
        <v>46301</v>
      </c>
      <c r="C6474" s="39" t="s">
        <v>69</v>
      </c>
      <c r="D6474" s="39" t="s">
        <v>31</v>
      </c>
      <c r="E6474" s="40" t="n">
        <v>2.3</v>
      </c>
      <c r="F6474" s="41" t="n">
        <f aca="false">IF(A6474="","",INDEX(Assumptions!$B$16:$B$18,MATCH(C6474,Assumptions!$A$16:$A$18,0)))</f>
        <v>3</v>
      </c>
      <c r="G6474" s="42" t="n">
        <f aca="false">IF(A6474="","",WORKDAY(B6474,F6474))</f>
        <v>46304</v>
      </c>
    </row>
    <row r="6475" customFormat="false" ht="15" hidden="false" customHeight="false" outlineLevel="0" collapsed="false">
      <c r="A6475" s="37" t="n">
        <v>1006474</v>
      </c>
      <c r="B6475" s="38" t="n">
        <v>46301</v>
      </c>
      <c r="C6475" s="39" t="s">
        <v>70</v>
      </c>
      <c r="D6475" s="39" t="s">
        <v>35</v>
      </c>
      <c r="E6475" s="40" t="n">
        <v>2.9</v>
      </c>
      <c r="F6475" s="41" t="n">
        <f aca="false">IF(A6475="","",INDEX(Assumptions!$B$16:$B$18,MATCH(C6475,Assumptions!$A$16:$A$18,0)))</f>
        <v>5</v>
      </c>
      <c r="G6475" s="42" t="n">
        <f aca="false">IF(A6475="","",WORKDAY(B6475,F6475))</f>
        <v>46308</v>
      </c>
    </row>
    <row r="6476" customFormat="false" ht="15" hidden="false" customHeight="false" outlineLevel="0" collapsed="false">
      <c r="A6476" s="37" t="n">
        <v>1006475</v>
      </c>
      <c r="B6476" s="38" t="n">
        <v>46301</v>
      </c>
      <c r="C6476" s="39" t="s">
        <v>69</v>
      </c>
      <c r="D6476" s="39" t="s">
        <v>39</v>
      </c>
      <c r="E6476" s="40" t="n">
        <v>0.8</v>
      </c>
      <c r="F6476" s="41" t="n">
        <f aca="false">IF(A6476="","",INDEX(Assumptions!$B$16:$B$18,MATCH(C6476,Assumptions!$A$16:$A$18,0)))</f>
        <v>3</v>
      </c>
      <c r="G6476" s="42" t="n">
        <f aca="false">IF(A6476="","",WORKDAY(B6476,F6476))</f>
        <v>46304</v>
      </c>
    </row>
    <row r="6477" customFormat="false" ht="15" hidden="false" customHeight="false" outlineLevel="0" collapsed="false">
      <c r="A6477" s="37" t="n">
        <v>1006476</v>
      </c>
      <c r="B6477" s="38" t="n">
        <v>46301</v>
      </c>
      <c r="C6477" s="39" t="s">
        <v>68</v>
      </c>
      <c r="D6477" s="39" t="s">
        <v>35</v>
      </c>
      <c r="E6477" s="40" t="n">
        <v>1.5</v>
      </c>
      <c r="F6477" s="41" t="n">
        <f aca="false">IF(A6477="","",INDEX(Assumptions!$B$16:$B$18,MATCH(C6477,Assumptions!$A$16:$A$18,0)))</f>
        <v>1</v>
      </c>
      <c r="G6477" s="42" t="n">
        <f aca="false">IF(A6477="","",WORKDAY(B6477,F6477))</f>
        <v>46302</v>
      </c>
    </row>
    <row r="6478" customFormat="false" ht="15" hidden="false" customHeight="false" outlineLevel="0" collapsed="false">
      <c r="A6478" s="37" t="n">
        <v>1006477</v>
      </c>
      <c r="B6478" s="38" t="n">
        <v>46301</v>
      </c>
      <c r="C6478" s="39" t="s">
        <v>69</v>
      </c>
      <c r="D6478" s="39" t="s">
        <v>39</v>
      </c>
      <c r="E6478" s="40" t="n">
        <v>2.8</v>
      </c>
      <c r="F6478" s="41" t="n">
        <f aca="false">IF(A6478="","",INDEX(Assumptions!$B$16:$B$18,MATCH(C6478,Assumptions!$A$16:$A$18,0)))</f>
        <v>3</v>
      </c>
      <c r="G6478" s="42" t="n">
        <f aca="false">IF(A6478="","",WORKDAY(B6478,F6478))</f>
        <v>46304</v>
      </c>
    </row>
    <row r="6479" customFormat="false" ht="15" hidden="false" customHeight="false" outlineLevel="0" collapsed="false">
      <c r="A6479" s="37" t="n">
        <v>1006478</v>
      </c>
      <c r="B6479" s="38" t="n">
        <v>46301</v>
      </c>
      <c r="C6479" s="39" t="s">
        <v>69</v>
      </c>
      <c r="D6479" s="39" t="s">
        <v>31</v>
      </c>
      <c r="E6479" s="40" t="n">
        <v>2.4</v>
      </c>
      <c r="F6479" s="41" t="n">
        <f aca="false">IF(A6479="","",INDEX(Assumptions!$B$16:$B$18,MATCH(C6479,Assumptions!$A$16:$A$18,0)))</f>
        <v>3</v>
      </c>
      <c r="G6479" s="42" t="n">
        <f aca="false">IF(A6479="","",WORKDAY(B6479,F6479))</f>
        <v>46304</v>
      </c>
    </row>
    <row r="6480" customFormat="false" ht="15" hidden="false" customHeight="false" outlineLevel="0" collapsed="false">
      <c r="A6480" s="37" t="n">
        <v>1006479</v>
      </c>
      <c r="B6480" s="38" t="n">
        <v>46301</v>
      </c>
      <c r="C6480" s="39" t="s">
        <v>69</v>
      </c>
      <c r="D6480" s="39" t="s">
        <v>31</v>
      </c>
      <c r="E6480" s="40" t="n">
        <v>7.3</v>
      </c>
      <c r="F6480" s="41" t="n">
        <f aca="false">IF(A6480="","",INDEX(Assumptions!$B$16:$B$18,MATCH(C6480,Assumptions!$A$16:$A$18,0)))</f>
        <v>3</v>
      </c>
      <c r="G6480" s="42" t="n">
        <f aca="false">IF(A6480="","",WORKDAY(B6480,F6480))</f>
        <v>46304</v>
      </c>
    </row>
    <row r="6481" customFormat="false" ht="15" hidden="false" customHeight="false" outlineLevel="0" collapsed="false">
      <c r="A6481" s="37" t="n">
        <v>1006480</v>
      </c>
      <c r="B6481" s="38" t="n">
        <v>46301</v>
      </c>
      <c r="C6481" s="39" t="s">
        <v>69</v>
      </c>
      <c r="D6481" s="39" t="s">
        <v>35</v>
      </c>
      <c r="E6481" s="40" t="n">
        <v>0.6</v>
      </c>
      <c r="F6481" s="41" t="n">
        <f aca="false">IF(A6481="","",INDEX(Assumptions!$B$16:$B$18,MATCH(C6481,Assumptions!$A$16:$A$18,0)))</f>
        <v>3</v>
      </c>
      <c r="G6481" s="42" t="n">
        <f aca="false">IF(A6481="","",WORKDAY(B6481,F6481))</f>
        <v>46304</v>
      </c>
    </row>
    <row r="6482" customFormat="false" ht="15" hidden="false" customHeight="false" outlineLevel="0" collapsed="false">
      <c r="A6482" s="37" t="n">
        <v>1006481</v>
      </c>
      <c r="B6482" s="38" t="n">
        <v>46301</v>
      </c>
      <c r="C6482" s="39" t="s">
        <v>69</v>
      </c>
      <c r="D6482" s="39" t="s">
        <v>37</v>
      </c>
      <c r="E6482" s="40" t="n">
        <v>0.4</v>
      </c>
      <c r="F6482" s="41" t="n">
        <f aca="false">IF(A6482="","",INDEX(Assumptions!$B$16:$B$18,MATCH(C6482,Assumptions!$A$16:$A$18,0)))</f>
        <v>3</v>
      </c>
      <c r="G6482" s="42" t="n">
        <f aca="false">IF(A6482="","",WORKDAY(B6482,F6482))</f>
        <v>46304</v>
      </c>
    </row>
    <row r="6483" customFormat="false" ht="15" hidden="false" customHeight="false" outlineLevel="0" collapsed="false">
      <c r="A6483" s="37" t="n">
        <v>1006482</v>
      </c>
      <c r="B6483" s="38" t="n">
        <v>46301</v>
      </c>
      <c r="C6483" s="39" t="s">
        <v>69</v>
      </c>
      <c r="D6483" s="39" t="s">
        <v>39</v>
      </c>
      <c r="E6483" s="40" t="n">
        <v>0.9</v>
      </c>
      <c r="F6483" s="41" t="n">
        <f aca="false">IF(A6483="","",INDEX(Assumptions!$B$16:$B$18,MATCH(C6483,Assumptions!$A$16:$A$18,0)))</f>
        <v>3</v>
      </c>
      <c r="G6483" s="42" t="n">
        <f aca="false">IF(A6483="","",WORKDAY(B6483,F6483))</f>
        <v>46304</v>
      </c>
    </row>
    <row r="6484" customFormat="false" ht="15" hidden="false" customHeight="false" outlineLevel="0" collapsed="false">
      <c r="A6484" s="37" t="n">
        <v>1006483</v>
      </c>
      <c r="B6484" s="38" t="n">
        <v>46301</v>
      </c>
      <c r="C6484" s="39" t="s">
        <v>69</v>
      </c>
      <c r="D6484" s="39" t="s">
        <v>35</v>
      </c>
      <c r="E6484" s="40" t="n">
        <v>0.8</v>
      </c>
      <c r="F6484" s="41" t="n">
        <f aca="false">IF(A6484="","",INDEX(Assumptions!$B$16:$B$18,MATCH(C6484,Assumptions!$A$16:$A$18,0)))</f>
        <v>3</v>
      </c>
      <c r="G6484" s="42" t="n">
        <f aca="false">IF(A6484="","",WORKDAY(B6484,F6484))</f>
        <v>46304</v>
      </c>
    </row>
    <row r="6485" customFormat="false" ht="15" hidden="false" customHeight="false" outlineLevel="0" collapsed="false">
      <c r="A6485" s="37" t="n">
        <v>1006484</v>
      </c>
      <c r="B6485" s="38" t="n">
        <v>46301</v>
      </c>
      <c r="C6485" s="39" t="s">
        <v>70</v>
      </c>
      <c r="D6485" s="39" t="s">
        <v>33</v>
      </c>
      <c r="E6485" s="40" t="n">
        <v>2.4</v>
      </c>
      <c r="F6485" s="41" t="n">
        <f aca="false">IF(A6485="","",INDEX(Assumptions!$B$16:$B$18,MATCH(C6485,Assumptions!$A$16:$A$18,0)))</f>
        <v>5</v>
      </c>
      <c r="G6485" s="42" t="n">
        <f aca="false">IF(A6485="","",WORKDAY(B6485,F6485))</f>
        <v>46308</v>
      </c>
    </row>
    <row r="6486" customFormat="false" ht="15" hidden="false" customHeight="false" outlineLevel="0" collapsed="false">
      <c r="A6486" s="37" t="n">
        <v>1006485</v>
      </c>
      <c r="B6486" s="38" t="n">
        <v>46301</v>
      </c>
      <c r="C6486" s="39" t="s">
        <v>70</v>
      </c>
      <c r="D6486" s="39" t="s">
        <v>31</v>
      </c>
      <c r="E6486" s="40" t="n">
        <v>1.1</v>
      </c>
      <c r="F6486" s="41" t="n">
        <f aca="false">IF(A6486="","",INDEX(Assumptions!$B$16:$B$18,MATCH(C6486,Assumptions!$A$16:$A$18,0)))</f>
        <v>5</v>
      </c>
      <c r="G6486" s="42" t="n">
        <f aca="false">IF(A6486="","",WORKDAY(B6486,F6486))</f>
        <v>46308</v>
      </c>
    </row>
    <row r="6487" customFormat="false" ht="15" hidden="false" customHeight="false" outlineLevel="0" collapsed="false">
      <c r="A6487" s="37" t="n">
        <v>1006486</v>
      </c>
      <c r="B6487" s="38" t="n">
        <v>46301</v>
      </c>
      <c r="C6487" s="39" t="s">
        <v>69</v>
      </c>
      <c r="D6487" s="39" t="s">
        <v>31</v>
      </c>
      <c r="E6487" s="40" t="n">
        <v>2</v>
      </c>
      <c r="F6487" s="41" t="n">
        <f aca="false">IF(A6487="","",INDEX(Assumptions!$B$16:$B$18,MATCH(C6487,Assumptions!$A$16:$A$18,0)))</f>
        <v>3</v>
      </c>
      <c r="G6487" s="42" t="n">
        <f aca="false">IF(A6487="","",WORKDAY(B6487,F6487))</f>
        <v>46304</v>
      </c>
    </row>
    <row r="6488" customFormat="false" ht="15" hidden="false" customHeight="false" outlineLevel="0" collapsed="false">
      <c r="A6488" s="37" t="n">
        <v>1006487</v>
      </c>
      <c r="B6488" s="38" t="n">
        <v>46301</v>
      </c>
      <c r="C6488" s="39" t="s">
        <v>69</v>
      </c>
      <c r="D6488" s="39" t="s">
        <v>39</v>
      </c>
      <c r="E6488" s="40" t="n">
        <v>1.6</v>
      </c>
      <c r="F6488" s="41" t="n">
        <f aca="false">IF(A6488="","",INDEX(Assumptions!$B$16:$B$18,MATCH(C6488,Assumptions!$A$16:$A$18,0)))</f>
        <v>3</v>
      </c>
      <c r="G6488" s="42" t="n">
        <f aca="false">IF(A6488="","",WORKDAY(B6488,F6488))</f>
        <v>46304</v>
      </c>
    </row>
    <row r="6489" customFormat="false" ht="15" hidden="false" customHeight="false" outlineLevel="0" collapsed="false">
      <c r="A6489" s="37" t="n">
        <v>1006488</v>
      </c>
      <c r="B6489" s="38" t="n">
        <v>46301</v>
      </c>
      <c r="C6489" s="39" t="s">
        <v>69</v>
      </c>
      <c r="D6489" s="39" t="s">
        <v>39</v>
      </c>
      <c r="E6489" s="40" t="n">
        <v>2.9</v>
      </c>
      <c r="F6489" s="41" t="n">
        <f aca="false">IF(A6489="","",INDEX(Assumptions!$B$16:$B$18,MATCH(C6489,Assumptions!$A$16:$A$18,0)))</f>
        <v>3</v>
      </c>
      <c r="G6489" s="42" t="n">
        <f aca="false">IF(A6489="","",WORKDAY(B6489,F6489))</f>
        <v>46304</v>
      </c>
    </row>
    <row r="6490" customFormat="false" ht="15" hidden="false" customHeight="false" outlineLevel="0" collapsed="false">
      <c r="A6490" s="37" t="n">
        <v>1006489</v>
      </c>
      <c r="B6490" s="38" t="n">
        <v>46301</v>
      </c>
      <c r="C6490" s="39" t="s">
        <v>69</v>
      </c>
      <c r="D6490" s="39" t="s">
        <v>33</v>
      </c>
      <c r="E6490" s="40" t="n">
        <v>1.7</v>
      </c>
      <c r="F6490" s="41" t="n">
        <f aca="false">IF(A6490="","",INDEX(Assumptions!$B$16:$B$18,MATCH(C6490,Assumptions!$A$16:$A$18,0)))</f>
        <v>3</v>
      </c>
      <c r="G6490" s="42" t="n">
        <f aca="false">IF(A6490="","",WORKDAY(B6490,F6490))</f>
        <v>46304</v>
      </c>
    </row>
    <row r="6491" customFormat="false" ht="15" hidden="false" customHeight="false" outlineLevel="0" collapsed="false">
      <c r="A6491" s="37" t="n">
        <v>1006490</v>
      </c>
      <c r="B6491" s="38" t="n">
        <v>46301</v>
      </c>
      <c r="C6491" s="39" t="s">
        <v>69</v>
      </c>
      <c r="D6491" s="39" t="s">
        <v>31</v>
      </c>
      <c r="E6491" s="40" t="n">
        <v>5</v>
      </c>
      <c r="F6491" s="41" t="n">
        <f aca="false">IF(A6491="","",INDEX(Assumptions!$B$16:$B$18,MATCH(C6491,Assumptions!$A$16:$A$18,0)))</f>
        <v>3</v>
      </c>
      <c r="G6491" s="42" t="n">
        <f aca="false">IF(A6491="","",WORKDAY(B6491,F6491))</f>
        <v>46304</v>
      </c>
    </row>
    <row r="6492" customFormat="false" ht="15" hidden="false" customHeight="false" outlineLevel="0" collapsed="false">
      <c r="A6492" s="37" t="n">
        <v>1006491</v>
      </c>
      <c r="B6492" s="38" t="n">
        <v>46301</v>
      </c>
      <c r="C6492" s="39" t="s">
        <v>68</v>
      </c>
      <c r="D6492" s="39" t="s">
        <v>35</v>
      </c>
      <c r="E6492" s="40" t="n">
        <v>2.9</v>
      </c>
      <c r="F6492" s="41" t="n">
        <f aca="false">IF(A6492="","",INDEX(Assumptions!$B$16:$B$18,MATCH(C6492,Assumptions!$A$16:$A$18,0)))</f>
        <v>1</v>
      </c>
      <c r="G6492" s="42" t="n">
        <f aca="false">IF(A6492="","",WORKDAY(B6492,F6492))</f>
        <v>46302</v>
      </c>
    </row>
    <row r="6493" customFormat="false" ht="15" hidden="false" customHeight="false" outlineLevel="0" collapsed="false">
      <c r="A6493" s="37" t="n">
        <v>1006492</v>
      </c>
      <c r="B6493" s="38" t="n">
        <v>46301</v>
      </c>
      <c r="C6493" s="39" t="s">
        <v>69</v>
      </c>
      <c r="D6493" s="39" t="s">
        <v>33</v>
      </c>
      <c r="E6493" s="40" t="n">
        <v>1.1</v>
      </c>
      <c r="F6493" s="41" t="n">
        <f aca="false">IF(A6493="","",INDEX(Assumptions!$B$16:$B$18,MATCH(C6493,Assumptions!$A$16:$A$18,0)))</f>
        <v>3</v>
      </c>
      <c r="G6493" s="42" t="n">
        <f aca="false">IF(A6493="","",WORKDAY(B6493,F6493))</f>
        <v>46304</v>
      </c>
    </row>
    <row r="6494" customFormat="false" ht="15" hidden="false" customHeight="false" outlineLevel="0" collapsed="false">
      <c r="A6494" s="37" t="n">
        <v>1006493</v>
      </c>
      <c r="B6494" s="38" t="n">
        <v>46301</v>
      </c>
      <c r="C6494" s="39" t="s">
        <v>69</v>
      </c>
      <c r="D6494" s="39" t="s">
        <v>35</v>
      </c>
      <c r="E6494" s="40" t="n">
        <v>1.4</v>
      </c>
      <c r="F6494" s="41" t="n">
        <f aca="false">IF(A6494="","",INDEX(Assumptions!$B$16:$B$18,MATCH(C6494,Assumptions!$A$16:$A$18,0)))</f>
        <v>3</v>
      </c>
      <c r="G6494" s="42" t="n">
        <f aca="false">IF(A6494="","",WORKDAY(B6494,F6494))</f>
        <v>46304</v>
      </c>
    </row>
    <row r="6495" customFormat="false" ht="15" hidden="false" customHeight="false" outlineLevel="0" collapsed="false">
      <c r="A6495" s="37" t="n">
        <v>1006494</v>
      </c>
      <c r="B6495" s="38" t="n">
        <v>46301</v>
      </c>
      <c r="C6495" s="39" t="s">
        <v>69</v>
      </c>
      <c r="D6495" s="39" t="s">
        <v>31</v>
      </c>
      <c r="E6495" s="40" t="n">
        <v>3.1</v>
      </c>
      <c r="F6495" s="41" t="n">
        <f aca="false">IF(A6495="","",INDEX(Assumptions!$B$16:$B$18,MATCH(C6495,Assumptions!$A$16:$A$18,0)))</f>
        <v>3</v>
      </c>
      <c r="G6495" s="42" t="n">
        <f aca="false">IF(A6495="","",WORKDAY(B6495,F6495))</f>
        <v>46304</v>
      </c>
    </row>
    <row r="6496" customFormat="false" ht="15" hidden="false" customHeight="false" outlineLevel="0" collapsed="false">
      <c r="A6496" s="37" t="n">
        <v>1006495</v>
      </c>
      <c r="B6496" s="38" t="n">
        <v>46301</v>
      </c>
      <c r="C6496" s="39" t="s">
        <v>69</v>
      </c>
      <c r="D6496" s="39" t="s">
        <v>31</v>
      </c>
      <c r="E6496" s="40" t="n">
        <v>4</v>
      </c>
      <c r="F6496" s="41" t="n">
        <f aca="false">IF(A6496="","",INDEX(Assumptions!$B$16:$B$18,MATCH(C6496,Assumptions!$A$16:$A$18,0)))</f>
        <v>3</v>
      </c>
      <c r="G6496" s="42" t="n">
        <f aca="false">IF(A6496="","",WORKDAY(B6496,F6496))</f>
        <v>46304</v>
      </c>
    </row>
    <row r="6497" customFormat="false" ht="15" hidden="false" customHeight="false" outlineLevel="0" collapsed="false">
      <c r="A6497" s="37" t="n">
        <v>1006496</v>
      </c>
      <c r="B6497" s="38" t="n">
        <v>46301</v>
      </c>
      <c r="C6497" s="39" t="s">
        <v>69</v>
      </c>
      <c r="D6497" s="39" t="s">
        <v>39</v>
      </c>
      <c r="E6497" s="40" t="n">
        <v>6.6</v>
      </c>
      <c r="F6497" s="41" t="n">
        <f aca="false">IF(A6497="","",INDEX(Assumptions!$B$16:$B$18,MATCH(C6497,Assumptions!$A$16:$A$18,0)))</f>
        <v>3</v>
      </c>
      <c r="G6497" s="42" t="n">
        <f aca="false">IF(A6497="","",WORKDAY(B6497,F6497))</f>
        <v>46304</v>
      </c>
    </row>
    <row r="6498" customFormat="false" ht="15" hidden="false" customHeight="false" outlineLevel="0" collapsed="false">
      <c r="A6498" s="37" t="n">
        <v>1006497</v>
      </c>
      <c r="B6498" s="38" t="n">
        <v>46301</v>
      </c>
      <c r="C6498" s="39" t="s">
        <v>70</v>
      </c>
      <c r="D6498" s="39" t="s">
        <v>39</v>
      </c>
      <c r="E6498" s="40" t="n">
        <v>0.6</v>
      </c>
      <c r="F6498" s="41" t="n">
        <f aca="false">IF(A6498="","",INDEX(Assumptions!$B$16:$B$18,MATCH(C6498,Assumptions!$A$16:$A$18,0)))</f>
        <v>5</v>
      </c>
      <c r="G6498" s="42" t="n">
        <f aca="false">IF(A6498="","",WORKDAY(B6498,F6498))</f>
        <v>46308</v>
      </c>
    </row>
    <row r="6499" customFormat="false" ht="15" hidden="false" customHeight="false" outlineLevel="0" collapsed="false">
      <c r="A6499" s="37" t="n">
        <v>1006498</v>
      </c>
      <c r="B6499" s="38" t="n">
        <v>46301</v>
      </c>
      <c r="C6499" s="39" t="s">
        <v>69</v>
      </c>
      <c r="D6499" s="39" t="s">
        <v>35</v>
      </c>
      <c r="E6499" s="40" t="n">
        <v>0.6</v>
      </c>
      <c r="F6499" s="41" t="n">
        <f aca="false">IF(A6499="","",INDEX(Assumptions!$B$16:$B$18,MATCH(C6499,Assumptions!$A$16:$A$18,0)))</f>
        <v>3</v>
      </c>
      <c r="G6499" s="42" t="n">
        <f aca="false">IF(A6499="","",WORKDAY(B6499,F6499))</f>
        <v>46304</v>
      </c>
    </row>
    <row r="6500" customFormat="false" ht="15" hidden="false" customHeight="false" outlineLevel="0" collapsed="false">
      <c r="A6500" s="37" t="n">
        <v>1006499</v>
      </c>
      <c r="B6500" s="38" t="n">
        <v>46301</v>
      </c>
      <c r="C6500" s="39" t="s">
        <v>70</v>
      </c>
      <c r="D6500" s="39" t="s">
        <v>39</v>
      </c>
      <c r="E6500" s="40" t="n">
        <v>3.3</v>
      </c>
      <c r="F6500" s="41" t="n">
        <f aca="false">IF(A6500="","",INDEX(Assumptions!$B$16:$B$18,MATCH(C6500,Assumptions!$A$16:$A$18,0)))</f>
        <v>5</v>
      </c>
      <c r="G6500" s="42" t="n">
        <f aca="false">IF(A6500="","",WORKDAY(B6500,F6500))</f>
        <v>46308</v>
      </c>
    </row>
    <row r="6501" customFormat="false" ht="15" hidden="false" customHeight="false" outlineLevel="0" collapsed="false">
      <c r="A6501" s="37" t="n">
        <v>1006500</v>
      </c>
      <c r="B6501" s="38" t="n">
        <v>46301</v>
      </c>
      <c r="C6501" s="39" t="s">
        <v>69</v>
      </c>
      <c r="D6501" s="39" t="s">
        <v>35</v>
      </c>
      <c r="E6501" s="40" t="n">
        <v>3.1</v>
      </c>
      <c r="F6501" s="41" t="n">
        <f aca="false">IF(A6501="","",INDEX(Assumptions!$B$16:$B$18,MATCH(C6501,Assumptions!$A$16:$A$18,0)))</f>
        <v>3</v>
      </c>
      <c r="G6501" s="42" t="n">
        <f aca="false">IF(A6501="","",WORKDAY(B6501,F6501))</f>
        <v>46304</v>
      </c>
    </row>
    <row r="6502" customFormat="false" ht="15" hidden="false" customHeight="false" outlineLevel="0" collapsed="false">
      <c r="A6502" s="37" t="n">
        <v>1006501</v>
      </c>
      <c r="B6502" s="38" t="n">
        <v>46301</v>
      </c>
      <c r="C6502" s="39" t="s">
        <v>69</v>
      </c>
      <c r="D6502" s="39" t="s">
        <v>37</v>
      </c>
      <c r="E6502" s="40" t="n">
        <v>1.9</v>
      </c>
      <c r="F6502" s="41" t="n">
        <f aca="false">IF(A6502="","",INDEX(Assumptions!$B$16:$B$18,MATCH(C6502,Assumptions!$A$16:$A$18,0)))</f>
        <v>3</v>
      </c>
      <c r="G6502" s="42" t="n">
        <f aca="false">IF(A6502="","",WORKDAY(B6502,F6502))</f>
        <v>46304</v>
      </c>
    </row>
    <row r="6503" customFormat="false" ht="15" hidden="false" customHeight="false" outlineLevel="0" collapsed="false">
      <c r="A6503" s="37" t="n">
        <v>1006502</v>
      </c>
      <c r="B6503" s="38" t="n">
        <v>46301</v>
      </c>
      <c r="C6503" s="39" t="s">
        <v>70</v>
      </c>
      <c r="D6503" s="39" t="s">
        <v>35</v>
      </c>
      <c r="E6503" s="40" t="n">
        <v>2.4</v>
      </c>
      <c r="F6503" s="41" t="n">
        <f aca="false">IF(A6503="","",INDEX(Assumptions!$B$16:$B$18,MATCH(C6503,Assumptions!$A$16:$A$18,0)))</f>
        <v>5</v>
      </c>
      <c r="G6503" s="42" t="n">
        <f aca="false">IF(A6503="","",WORKDAY(B6503,F6503))</f>
        <v>46308</v>
      </c>
    </row>
    <row r="6504" customFormat="false" ht="15" hidden="false" customHeight="false" outlineLevel="0" collapsed="false">
      <c r="A6504" s="37" t="n">
        <v>1006503</v>
      </c>
      <c r="B6504" s="38" t="n">
        <v>46301</v>
      </c>
      <c r="C6504" s="39" t="s">
        <v>69</v>
      </c>
      <c r="D6504" s="39" t="s">
        <v>35</v>
      </c>
      <c r="E6504" s="40" t="n">
        <v>3.2</v>
      </c>
      <c r="F6504" s="41" t="n">
        <f aca="false">IF(A6504="","",INDEX(Assumptions!$B$16:$B$18,MATCH(C6504,Assumptions!$A$16:$A$18,0)))</f>
        <v>3</v>
      </c>
      <c r="G6504" s="42" t="n">
        <f aca="false">IF(A6504="","",WORKDAY(B6504,F6504))</f>
        <v>46304</v>
      </c>
    </row>
    <row r="6505" customFormat="false" ht="15" hidden="false" customHeight="false" outlineLevel="0" collapsed="false">
      <c r="A6505" s="37" t="n">
        <v>1006504</v>
      </c>
      <c r="B6505" s="38" t="n">
        <v>46301</v>
      </c>
      <c r="C6505" s="39" t="s">
        <v>68</v>
      </c>
      <c r="D6505" s="39" t="s">
        <v>37</v>
      </c>
      <c r="E6505" s="40" t="n">
        <v>2.8</v>
      </c>
      <c r="F6505" s="41" t="n">
        <f aca="false">IF(A6505="","",INDEX(Assumptions!$B$16:$B$18,MATCH(C6505,Assumptions!$A$16:$A$18,0)))</f>
        <v>1</v>
      </c>
      <c r="G6505" s="42" t="n">
        <f aca="false">IF(A6505="","",WORKDAY(B6505,F6505))</f>
        <v>46302</v>
      </c>
    </row>
    <row r="6506" customFormat="false" ht="15" hidden="false" customHeight="false" outlineLevel="0" collapsed="false">
      <c r="A6506" s="37" t="n">
        <v>1006505</v>
      </c>
      <c r="B6506" s="38" t="n">
        <v>46301</v>
      </c>
      <c r="C6506" s="39" t="s">
        <v>69</v>
      </c>
      <c r="D6506" s="39" t="s">
        <v>37</v>
      </c>
      <c r="E6506" s="40" t="n">
        <v>2.2</v>
      </c>
      <c r="F6506" s="41" t="n">
        <f aca="false">IF(A6506="","",INDEX(Assumptions!$B$16:$B$18,MATCH(C6506,Assumptions!$A$16:$A$18,0)))</f>
        <v>3</v>
      </c>
      <c r="G6506" s="42" t="n">
        <f aca="false">IF(A6506="","",WORKDAY(B6506,F6506))</f>
        <v>46304</v>
      </c>
    </row>
    <row r="6507" customFormat="false" ht="15" hidden="false" customHeight="false" outlineLevel="0" collapsed="false">
      <c r="A6507" s="37" t="n">
        <v>1006506</v>
      </c>
      <c r="B6507" s="38" t="n">
        <v>46301</v>
      </c>
      <c r="C6507" s="39" t="s">
        <v>69</v>
      </c>
      <c r="D6507" s="39" t="s">
        <v>33</v>
      </c>
      <c r="E6507" s="40" t="n">
        <v>5.3</v>
      </c>
      <c r="F6507" s="41" t="n">
        <f aca="false">IF(A6507="","",INDEX(Assumptions!$B$16:$B$18,MATCH(C6507,Assumptions!$A$16:$A$18,0)))</f>
        <v>3</v>
      </c>
      <c r="G6507" s="42" t="n">
        <f aca="false">IF(A6507="","",WORKDAY(B6507,F6507))</f>
        <v>46304</v>
      </c>
    </row>
    <row r="6508" customFormat="false" ht="15" hidden="false" customHeight="false" outlineLevel="0" collapsed="false">
      <c r="A6508" s="37" t="n">
        <v>1006507</v>
      </c>
      <c r="B6508" s="38" t="n">
        <v>46301</v>
      </c>
      <c r="C6508" s="39" t="s">
        <v>68</v>
      </c>
      <c r="D6508" s="39" t="s">
        <v>39</v>
      </c>
      <c r="E6508" s="40" t="n">
        <v>1.4</v>
      </c>
      <c r="F6508" s="41" t="n">
        <f aca="false">IF(A6508="","",INDEX(Assumptions!$B$16:$B$18,MATCH(C6508,Assumptions!$A$16:$A$18,0)))</f>
        <v>1</v>
      </c>
      <c r="G6508" s="42" t="n">
        <f aca="false">IF(A6508="","",WORKDAY(B6508,F6508))</f>
        <v>46302</v>
      </c>
    </row>
    <row r="6509" customFormat="false" ht="15" hidden="false" customHeight="false" outlineLevel="0" collapsed="false">
      <c r="A6509" s="37" t="n">
        <v>1006508</v>
      </c>
      <c r="B6509" s="38" t="n">
        <v>46301</v>
      </c>
      <c r="C6509" s="39" t="s">
        <v>69</v>
      </c>
      <c r="D6509" s="39" t="s">
        <v>33</v>
      </c>
      <c r="E6509" s="40" t="n">
        <v>2.5</v>
      </c>
      <c r="F6509" s="41" t="n">
        <f aca="false">IF(A6509="","",INDEX(Assumptions!$B$16:$B$18,MATCH(C6509,Assumptions!$A$16:$A$18,0)))</f>
        <v>3</v>
      </c>
      <c r="G6509" s="42" t="n">
        <f aca="false">IF(A6509="","",WORKDAY(B6509,F6509))</f>
        <v>46304</v>
      </c>
    </row>
    <row r="6510" customFormat="false" ht="15" hidden="false" customHeight="false" outlineLevel="0" collapsed="false">
      <c r="A6510" s="37" t="n">
        <v>1006509</v>
      </c>
      <c r="B6510" s="38" t="n">
        <v>46301</v>
      </c>
      <c r="C6510" s="39" t="s">
        <v>69</v>
      </c>
      <c r="D6510" s="39" t="s">
        <v>37</v>
      </c>
      <c r="E6510" s="40" t="n">
        <v>2.2</v>
      </c>
      <c r="F6510" s="41" t="n">
        <f aca="false">IF(A6510="","",INDEX(Assumptions!$B$16:$B$18,MATCH(C6510,Assumptions!$A$16:$A$18,0)))</f>
        <v>3</v>
      </c>
      <c r="G6510" s="42" t="n">
        <f aca="false">IF(A6510="","",WORKDAY(B6510,F6510))</f>
        <v>46304</v>
      </c>
    </row>
    <row r="6511" customFormat="false" ht="15" hidden="false" customHeight="false" outlineLevel="0" collapsed="false">
      <c r="A6511" s="37" t="n">
        <v>1006510</v>
      </c>
      <c r="B6511" s="38" t="n">
        <v>46301</v>
      </c>
      <c r="C6511" s="39" t="s">
        <v>68</v>
      </c>
      <c r="D6511" s="39" t="s">
        <v>39</v>
      </c>
      <c r="E6511" s="40" t="n">
        <v>2.2</v>
      </c>
      <c r="F6511" s="41" t="n">
        <f aca="false">IF(A6511="","",INDEX(Assumptions!$B$16:$B$18,MATCH(C6511,Assumptions!$A$16:$A$18,0)))</f>
        <v>1</v>
      </c>
      <c r="G6511" s="42" t="n">
        <f aca="false">IF(A6511="","",WORKDAY(B6511,F6511))</f>
        <v>46302</v>
      </c>
    </row>
    <row r="6512" customFormat="false" ht="15" hidden="false" customHeight="false" outlineLevel="0" collapsed="false">
      <c r="A6512" s="37" t="n">
        <v>1006511</v>
      </c>
      <c r="B6512" s="38" t="n">
        <v>46301</v>
      </c>
      <c r="C6512" s="39" t="s">
        <v>69</v>
      </c>
      <c r="D6512" s="39" t="s">
        <v>31</v>
      </c>
      <c r="E6512" s="40" t="n">
        <v>3.8</v>
      </c>
      <c r="F6512" s="41" t="n">
        <f aca="false">IF(A6512="","",INDEX(Assumptions!$B$16:$B$18,MATCH(C6512,Assumptions!$A$16:$A$18,0)))</f>
        <v>3</v>
      </c>
      <c r="G6512" s="42" t="n">
        <f aca="false">IF(A6512="","",WORKDAY(B6512,F6512))</f>
        <v>46304</v>
      </c>
    </row>
    <row r="6513" customFormat="false" ht="15" hidden="false" customHeight="false" outlineLevel="0" collapsed="false">
      <c r="A6513" s="37" t="n">
        <v>1006512</v>
      </c>
      <c r="B6513" s="38" t="n">
        <v>46301</v>
      </c>
      <c r="C6513" s="39" t="s">
        <v>69</v>
      </c>
      <c r="D6513" s="39" t="s">
        <v>39</v>
      </c>
      <c r="E6513" s="40" t="n">
        <v>3.3</v>
      </c>
      <c r="F6513" s="41" t="n">
        <f aca="false">IF(A6513="","",INDEX(Assumptions!$B$16:$B$18,MATCH(C6513,Assumptions!$A$16:$A$18,0)))</f>
        <v>3</v>
      </c>
      <c r="G6513" s="42" t="n">
        <f aca="false">IF(A6513="","",WORKDAY(B6513,F6513))</f>
        <v>46304</v>
      </c>
    </row>
    <row r="6514" customFormat="false" ht="15" hidden="false" customHeight="false" outlineLevel="0" collapsed="false">
      <c r="A6514" s="37" t="n">
        <v>1006513</v>
      </c>
      <c r="B6514" s="38" t="n">
        <v>46301</v>
      </c>
      <c r="C6514" s="39" t="s">
        <v>70</v>
      </c>
      <c r="D6514" s="39" t="s">
        <v>33</v>
      </c>
      <c r="E6514" s="40" t="n">
        <v>8.8</v>
      </c>
      <c r="F6514" s="41" t="n">
        <f aca="false">IF(A6514="","",INDEX(Assumptions!$B$16:$B$18,MATCH(C6514,Assumptions!$A$16:$A$18,0)))</f>
        <v>5</v>
      </c>
      <c r="G6514" s="42" t="n">
        <f aca="false">IF(A6514="","",WORKDAY(B6514,F6514))</f>
        <v>46308</v>
      </c>
    </row>
    <row r="6515" customFormat="false" ht="15" hidden="false" customHeight="false" outlineLevel="0" collapsed="false">
      <c r="A6515" s="37" t="n">
        <v>1006514</v>
      </c>
      <c r="B6515" s="38" t="n">
        <v>46301</v>
      </c>
      <c r="C6515" s="39" t="s">
        <v>69</v>
      </c>
      <c r="D6515" s="39" t="s">
        <v>31</v>
      </c>
      <c r="E6515" s="40" t="n">
        <v>4.5</v>
      </c>
      <c r="F6515" s="41" t="n">
        <f aca="false">IF(A6515="","",INDEX(Assumptions!$B$16:$B$18,MATCH(C6515,Assumptions!$A$16:$A$18,0)))</f>
        <v>3</v>
      </c>
      <c r="G6515" s="42" t="n">
        <f aca="false">IF(A6515="","",WORKDAY(B6515,F6515))</f>
        <v>46304</v>
      </c>
    </row>
    <row r="6516" customFormat="false" ht="15" hidden="false" customHeight="false" outlineLevel="0" collapsed="false">
      <c r="A6516" s="37" t="n">
        <v>1006515</v>
      </c>
      <c r="B6516" s="38" t="n">
        <v>46301</v>
      </c>
      <c r="C6516" s="39" t="s">
        <v>70</v>
      </c>
      <c r="D6516" s="39" t="s">
        <v>35</v>
      </c>
      <c r="E6516" s="40" t="n">
        <v>3.3</v>
      </c>
      <c r="F6516" s="41" t="n">
        <f aca="false">IF(A6516="","",INDEX(Assumptions!$B$16:$B$18,MATCH(C6516,Assumptions!$A$16:$A$18,0)))</f>
        <v>5</v>
      </c>
      <c r="G6516" s="42" t="n">
        <f aca="false">IF(A6516="","",WORKDAY(B6516,F6516))</f>
        <v>46308</v>
      </c>
    </row>
    <row r="6517" customFormat="false" ht="15" hidden="false" customHeight="false" outlineLevel="0" collapsed="false">
      <c r="A6517" s="37" t="n">
        <v>1006516</v>
      </c>
      <c r="B6517" s="38" t="n">
        <v>46301</v>
      </c>
      <c r="C6517" s="39" t="s">
        <v>70</v>
      </c>
      <c r="D6517" s="39" t="s">
        <v>39</v>
      </c>
      <c r="E6517" s="40" t="n">
        <v>1.7</v>
      </c>
      <c r="F6517" s="41" t="n">
        <f aca="false">IF(A6517="","",INDEX(Assumptions!$B$16:$B$18,MATCH(C6517,Assumptions!$A$16:$A$18,0)))</f>
        <v>5</v>
      </c>
      <c r="G6517" s="42" t="n">
        <f aca="false">IF(A6517="","",WORKDAY(B6517,F6517))</f>
        <v>46308</v>
      </c>
    </row>
    <row r="6518" customFormat="false" ht="15" hidden="false" customHeight="false" outlineLevel="0" collapsed="false">
      <c r="A6518" s="37" t="n">
        <v>1006517</v>
      </c>
      <c r="B6518" s="38" t="n">
        <v>46301</v>
      </c>
      <c r="C6518" s="39" t="s">
        <v>68</v>
      </c>
      <c r="D6518" s="39" t="s">
        <v>33</v>
      </c>
      <c r="E6518" s="40" t="n">
        <v>6.2</v>
      </c>
      <c r="F6518" s="41" t="n">
        <f aca="false">IF(A6518="","",INDEX(Assumptions!$B$16:$B$18,MATCH(C6518,Assumptions!$A$16:$A$18,0)))</f>
        <v>1</v>
      </c>
      <c r="G6518" s="42" t="n">
        <f aca="false">IF(A6518="","",WORKDAY(B6518,F6518))</f>
        <v>46302</v>
      </c>
    </row>
    <row r="6519" customFormat="false" ht="15" hidden="false" customHeight="false" outlineLevel="0" collapsed="false">
      <c r="A6519" s="37" t="n">
        <v>1006518</v>
      </c>
      <c r="B6519" s="38" t="n">
        <v>46301</v>
      </c>
      <c r="C6519" s="39" t="s">
        <v>69</v>
      </c>
      <c r="D6519" s="39" t="s">
        <v>39</v>
      </c>
      <c r="E6519" s="40" t="n">
        <v>2.2</v>
      </c>
      <c r="F6519" s="41" t="n">
        <f aca="false">IF(A6519="","",INDEX(Assumptions!$B$16:$B$18,MATCH(C6519,Assumptions!$A$16:$A$18,0)))</f>
        <v>3</v>
      </c>
      <c r="G6519" s="42" t="n">
        <f aca="false">IF(A6519="","",WORKDAY(B6519,F6519))</f>
        <v>46304</v>
      </c>
    </row>
    <row r="6520" customFormat="false" ht="15" hidden="false" customHeight="false" outlineLevel="0" collapsed="false">
      <c r="A6520" s="37" t="n">
        <v>1006519</v>
      </c>
      <c r="B6520" s="38" t="n">
        <v>46301</v>
      </c>
      <c r="C6520" s="39" t="s">
        <v>69</v>
      </c>
      <c r="D6520" s="39" t="s">
        <v>39</v>
      </c>
      <c r="E6520" s="40" t="n">
        <v>2.5</v>
      </c>
      <c r="F6520" s="41" t="n">
        <f aca="false">IF(A6520="","",INDEX(Assumptions!$B$16:$B$18,MATCH(C6520,Assumptions!$A$16:$A$18,0)))</f>
        <v>3</v>
      </c>
      <c r="G6520" s="42" t="n">
        <f aca="false">IF(A6520="","",WORKDAY(B6520,F6520))</f>
        <v>46304</v>
      </c>
    </row>
    <row r="6521" customFormat="false" ht="15" hidden="false" customHeight="false" outlineLevel="0" collapsed="false">
      <c r="A6521" s="37" t="n">
        <v>1006520</v>
      </c>
      <c r="B6521" s="38" t="n">
        <v>46301</v>
      </c>
      <c r="C6521" s="39" t="s">
        <v>69</v>
      </c>
      <c r="D6521" s="39" t="s">
        <v>39</v>
      </c>
      <c r="E6521" s="40" t="n">
        <v>2.2</v>
      </c>
      <c r="F6521" s="41" t="n">
        <f aca="false">IF(A6521="","",INDEX(Assumptions!$B$16:$B$18,MATCH(C6521,Assumptions!$A$16:$A$18,0)))</f>
        <v>3</v>
      </c>
      <c r="G6521" s="42" t="n">
        <f aca="false">IF(A6521="","",WORKDAY(B6521,F6521))</f>
        <v>46304</v>
      </c>
    </row>
    <row r="6522" customFormat="false" ht="15" hidden="false" customHeight="false" outlineLevel="0" collapsed="false">
      <c r="A6522" s="37" t="n">
        <v>1006521</v>
      </c>
      <c r="B6522" s="38" t="n">
        <v>46301</v>
      </c>
      <c r="C6522" s="39" t="s">
        <v>69</v>
      </c>
      <c r="D6522" s="39" t="s">
        <v>39</v>
      </c>
      <c r="E6522" s="40" t="n">
        <v>11.7</v>
      </c>
      <c r="F6522" s="41" t="n">
        <f aca="false">IF(A6522="","",INDEX(Assumptions!$B$16:$B$18,MATCH(C6522,Assumptions!$A$16:$A$18,0)))</f>
        <v>3</v>
      </c>
      <c r="G6522" s="42" t="n">
        <f aca="false">IF(A6522="","",WORKDAY(B6522,F6522))</f>
        <v>46304</v>
      </c>
    </row>
    <row r="6523" customFormat="false" ht="15" hidden="false" customHeight="false" outlineLevel="0" collapsed="false">
      <c r="A6523" s="37" t="n">
        <v>1006522</v>
      </c>
      <c r="B6523" s="38" t="n">
        <v>46301</v>
      </c>
      <c r="C6523" s="39" t="s">
        <v>69</v>
      </c>
      <c r="D6523" s="39" t="s">
        <v>39</v>
      </c>
      <c r="E6523" s="40" t="n">
        <v>5.2</v>
      </c>
      <c r="F6523" s="41" t="n">
        <f aca="false">IF(A6523="","",INDEX(Assumptions!$B$16:$B$18,MATCH(C6523,Assumptions!$A$16:$A$18,0)))</f>
        <v>3</v>
      </c>
      <c r="G6523" s="42" t="n">
        <f aca="false">IF(A6523="","",WORKDAY(B6523,F6523))</f>
        <v>46304</v>
      </c>
    </row>
    <row r="6524" customFormat="false" ht="15" hidden="false" customHeight="false" outlineLevel="0" collapsed="false">
      <c r="A6524" s="37" t="n">
        <v>1006523</v>
      </c>
      <c r="B6524" s="38" t="n">
        <v>46301</v>
      </c>
      <c r="C6524" s="39" t="s">
        <v>69</v>
      </c>
      <c r="D6524" s="39" t="s">
        <v>37</v>
      </c>
      <c r="E6524" s="40" t="n">
        <v>1.1</v>
      </c>
      <c r="F6524" s="41" t="n">
        <f aca="false">IF(A6524="","",INDEX(Assumptions!$B$16:$B$18,MATCH(C6524,Assumptions!$A$16:$A$18,0)))</f>
        <v>3</v>
      </c>
      <c r="G6524" s="42" t="n">
        <f aca="false">IF(A6524="","",WORKDAY(B6524,F6524))</f>
        <v>46304</v>
      </c>
    </row>
    <row r="6525" customFormat="false" ht="15" hidden="false" customHeight="false" outlineLevel="0" collapsed="false">
      <c r="A6525" s="37" t="n">
        <v>1006524</v>
      </c>
      <c r="B6525" s="38" t="n">
        <v>46301</v>
      </c>
      <c r="C6525" s="39" t="s">
        <v>70</v>
      </c>
      <c r="D6525" s="39" t="s">
        <v>35</v>
      </c>
      <c r="E6525" s="40" t="n">
        <v>2.2</v>
      </c>
      <c r="F6525" s="41" t="n">
        <f aca="false">IF(A6525="","",INDEX(Assumptions!$B$16:$B$18,MATCH(C6525,Assumptions!$A$16:$A$18,0)))</f>
        <v>5</v>
      </c>
      <c r="G6525" s="42" t="n">
        <f aca="false">IF(A6525="","",WORKDAY(B6525,F6525))</f>
        <v>46308</v>
      </c>
    </row>
    <row r="6526" customFormat="false" ht="15" hidden="false" customHeight="false" outlineLevel="0" collapsed="false">
      <c r="A6526" s="37" t="n">
        <v>1006525</v>
      </c>
      <c r="B6526" s="38" t="n">
        <v>46301</v>
      </c>
      <c r="C6526" s="39" t="s">
        <v>68</v>
      </c>
      <c r="D6526" s="39" t="s">
        <v>33</v>
      </c>
      <c r="E6526" s="40" t="n">
        <v>1.6</v>
      </c>
      <c r="F6526" s="41" t="n">
        <f aca="false">IF(A6526="","",INDEX(Assumptions!$B$16:$B$18,MATCH(C6526,Assumptions!$A$16:$A$18,0)))</f>
        <v>1</v>
      </c>
      <c r="G6526" s="42" t="n">
        <f aca="false">IF(A6526="","",WORKDAY(B6526,F6526))</f>
        <v>46302</v>
      </c>
    </row>
    <row r="6527" customFormat="false" ht="15" hidden="false" customHeight="false" outlineLevel="0" collapsed="false">
      <c r="A6527" s="37" t="n">
        <v>1006526</v>
      </c>
      <c r="B6527" s="38" t="n">
        <v>46301</v>
      </c>
      <c r="C6527" s="39" t="s">
        <v>68</v>
      </c>
      <c r="D6527" s="39" t="s">
        <v>31</v>
      </c>
      <c r="E6527" s="40" t="n">
        <v>0.8</v>
      </c>
      <c r="F6527" s="41" t="n">
        <f aca="false">IF(A6527="","",INDEX(Assumptions!$B$16:$B$18,MATCH(C6527,Assumptions!$A$16:$A$18,0)))</f>
        <v>1</v>
      </c>
      <c r="G6527" s="42" t="n">
        <f aca="false">IF(A6527="","",WORKDAY(B6527,F6527))</f>
        <v>46302</v>
      </c>
    </row>
    <row r="6528" customFormat="false" ht="15" hidden="false" customHeight="false" outlineLevel="0" collapsed="false">
      <c r="A6528" s="37" t="n">
        <v>1006527</v>
      </c>
      <c r="B6528" s="38" t="n">
        <v>46301</v>
      </c>
      <c r="C6528" s="39" t="s">
        <v>69</v>
      </c>
      <c r="D6528" s="39" t="s">
        <v>31</v>
      </c>
      <c r="E6528" s="40" t="n">
        <v>2.2</v>
      </c>
      <c r="F6528" s="41" t="n">
        <f aca="false">IF(A6528="","",INDEX(Assumptions!$B$16:$B$18,MATCH(C6528,Assumptions!$A$16:$A$18,0)))</f>
        <v>3</v>
      </c>
      <c r="G6528" s="42" t="n">
        <f aca="false">IF(A6528="","",WORKDAY(B6528,F6528))</f>
        <v>46304</v>
      </c>
    </row>
    <row r="6529" customFormat="false" ht="15" hidden="false" customHeight="false" outlineLevel="0" collapsed="false">
      <c r="A6529" s="37" t="n">
        <v>1006528</v>
      </c>
      <c r="B6529" s="38" t="n">
        <v>46301</v>
      </c>
      <c r="C6529" s="39" t="s">
        <v>69</v>
      </c>
      <c r="D6529" s="39" t="s">
        <v>37</v>
      </c>
      <c r="E6529" s="40" t="n">
        <v>2.5</v>
      </c>
      <c r="F6529" s="41" t="n">
        <f aca="false">IF(A6529="","",INDEX(Assumptions!$B$16:$B$18,MATCH(C6529,Assumptions!$A$16:$A$18,0)))</f>
        <v>3</v>
      </c>
      <c r="G6529" s="42" t="n">
        <f aca="false">IF(A6529="","",WORKDAY(B6529,F6529))</f>
        <v>46304</v>
      </c>
    </row>
    <row r="6530" customFormat="false" ht="15" hidden="false" customHeight="false" outlineLevel="0" collapsed="false">
      <c r="A6530" s="37" t="n">
        <v>1006529</v>
      </c>
      <c r="B6530" s="38" t="n">
        <v>46301</v>
      </c>
      <c r="C6530" s="39" t="s">
        <v>68</v>
      </c>
      <c r="D6530" s="39" t="s">
        <v>37</v>
      </c>
      <c r="E6530" s="40" t="n">
        <v>1.2</v>
      </c>
      <c r="F6530" s="41" t="n">
        <f aca="false">IF(A6530="","",INDEX(Assumptions!$B$16:$B$18,MATCH(C6530,Assumptions!$A$16:$A$18,0)))</f>
        <v>1</v>
      </c>
      <c r="G6530" s="42" t="n">
        <f aca="false">IF(A6530="","",WORKDAY(B6530,F6530))</f>
        <v>46302</v>
      </c>
    </row>
    <row r="6531" customFormat="false" ht="15" hidden="false" customHeight="false" outlineLevel="0" collapsed="false">
      <c r="A6531" s="37" t="n">
        <v>1006530</v>
      </c>
      <c r="B6531" s="38" t="n">
        <v>46301</v>
      </c>
      <c r="C6531" s="39" t="s">
        <v>69</v>
      </c>
      <c r="D6531" s="39" t="s">
        <v>31</v>
      </c>
      <c r="E6531" s="40" t="n">
        <v>1.2</v>
      </c>
      <c r="F6531" s="41" t="n">
        <f aca="false">IF(A6531="","",INDEX(Assumptions!$B$16:$B$18,MATCH(C6531,Assumptions!$A$16:$A$18,0)))</f>
        <v>3</v>
      </c>
      <c r="G6531" s="42" t="n">
        <f aca="false">IF(A6531="","",WORKDAY(B6531,F6531))</f>
        <v>46304</v>
      </c>
    </row>
    <row r="6532" customFormat="false" ht="15" hidden="false" customHeight="false" outlineLevel="0" collapsed="false">
      <c r="A6532" s="37" t="n">
        <v>1006531</v>
      </c>
      <c r="B6532" s="38" t="n">
        <v>46301</v>
      </c>
      <c r="C6532" s="39" t="s">
        <v>69</v>
      </c>
      <c r="D6532" s="39" t="s">
        <v>39</v>
      </c>
      <c r="E6532" s="40" t="n">
        <v>9.3</v>
      </c>
      <c r="F6532" s="41" t="n">
        <f aca="false">IF(A6532="","",INDEX(Assumptions!$B$16:$B$18,MATCH(C6532,Assumptions!$A$16:$A$18,0)))</f>
        <v>3</v>
      </c>
      <c r="G6532" s="42" t="n">
        <f aca="false">IF(A6532="","",WORKDAY(B6532,F6532))</f>
        <v>46304</v>
      </c>
    </row>
    <row r="6533" customFormat="false" ht="15" hidden="false" customHeight="false" outlineLevel="0" collapsed="false">
      <c r="A6533" s="37" t="n">
        <v>1006532</v>
      </c>
      <c r="B6533" s="38" t="n">
        <v>46301</v>
      </c>
      <c r="C6533" s="39" t="s">
        <v>69</v>
      </c>
      <c r="D6533" s="39" t="s">
        <v>39</v>
      </c>
      <c r="E6533" s="40" t="n">
        <v>0.5</v>
      </c>
      <c r="F6533" s="41" t="n">
        <f aca="false">IF(A6533="","",INDEX(Assumptions!$B$16:$B$18,MATCH(C6533,Assumptions!$A$16:$A$18,0)))</f>
        <v>3</v>
      </c>
      <c r="G6533" s="42" t="n">
        <f aca="false">IF(A6533="","",WORKDAY(B6533,F6533))</f>
        <v>46304</v>
      </c>
    </row>
    <row r="6534" customFormat="false" ht="15" hidden="false" customHeight="false" outlineLevel="0" collapsed="false">
      <c r="A6534" s="37" t="n">
        <v>1006533</v>
      </c>
      <c r="B6534" s="38" t="n">
        <v>46301</v>
      </c>
      <c r="C6534" s="39" t="s">
        <v>70</v>
      </c>
      <c r="D6534" s="39" t="s">
        <v>33</v>
      </c>
      <c r="E6534" s="40" t="n">
        <v>3.6</v>
      </c>
      <c r="F6534" s="41" t="n">
        <f aca="false">IF(A6534="","",INDEX(Assumptions!$B$16:$B$18,MATCH(C6534,Assumptions!$A$16:$A$18,0)))</f>
        <v>5</v>
      </c>
      <c r="G6534" s="42" t="n">
        <f aca="false">IF(A6534="","",WORKDAY(B6534,F6534))</f>
        <v>46308</v>
      </c>
    </row>
    <row r="6535" customFormat="false" ht="15" hidden="false" customHeight="false" outlineLevel="0" collapsed="false">
      <c r="A6535" s="37" t="n">
        <v>1006534</v>
      </c>
      <c r="B6535" s="38" t="n">
        <v>46301</v>
      </c>
      <c r="C6535" s="39" t="s">
        <v>70</v>
      </c>
      <c r="D6535" s="39" t="s">
        <v>39</v>
      </c>
      <c r="E6535" s="40" t="n">
        <v>10.8</v>
      </c>
      <c r="F6535" s="41" t="n">
        <f aca="false">IF(A6535="","",INDEX(Assumptions!$B$16:$B$18,MATCH(C6535,Assumptions!$A$16:$A$18,0)))</f>
        <v>5</v>
      </c>
      <c r="G6535" s="42" t="n">
        <f aca="false">IF(A6535="","",WORKDAY(B6535,F6535))</f>
        <v>46308</v>
      </c>
    </row>
    <row r="6536" customFormat="false" ht="15" hidden="false" customHeight="false" outlineLevel="0" collapsed="false">
      <c r="A6536" s="37" t="n">
        <v>1006535</v>
      </c>
      <c r="B6536" s="38" t="n">
        <v>46301</v>
      </c>
      <c r="C6536" s="39" t="s">
        <v>70</v>
      </c>
      <c r="D6536" s="39" t="s">
        <v>39</v>
      </c>
      <c r="E6536" s="40" t="n">
        <v>0.8</v>
      </c>
      <c r="F6536" s="41" t="n">
        <f aca="false">IF(A6536="","",INDEX(Assumptions!$B$16:$B$18,MATCH(C6536,Assumptions!$A$16:$A$18,0)))</f>
        <v>5</v>
      </c>
      <c r="G6536" s="42" t="n">
        <f aca="false">IF(A6536="","",WORKDAY(B6536,F6536))</f>
        <v>46308</v>
      </c>
    </row>
    <row r="6537" customFormat="false" ht="15" hidden="false" customHeight="false" outlineLevel="0" collapsed="false">
      <c r="A6537" s="37" t="n">
        <v>1006536</v>
      </c>
      <c r="B6537" s="38" t="n">
        <v>46301</v>
      </c>
      <c r="C6537" s="39" t="s">
        <v>69</v>
      </c>
      <c r="D6537" s="39" t="s">
        <v>31</v>
      </c>
      <c r="E6537" s="40" t="n">
        <v>3.3</v>
      </c>
      <c r="F6537" s="41" t="n">
        <f aca="false">IF(A6537="","",INDEX(Assumptions!$B$16:$B$18,MATCH(C6537,Assumptions!$A$16:$A$18,0)))</f>
        <v>3</v>
      </c>
      <c r="G6537" s="42" t="n">
        <f aca="false">IF(A6537="","",WORKDAY(B6537,F6537))</f>
        <v>46304</v>
      </c>
    </row>
    <row r="6538" customFormat="false" ht="15" hidden="false" customHeight="false" outlineLevel="0" collapsed="false">
      <c r="A6538" s="37" t="n">
        <v>1006537</v>
      </c>
      <c r="B6538" s="38" t="n">
        <v>46301</v>
      </c>
      <c r="C6538" s="39" t="s">
        <v>69</v>
      </c>
      <c r="D6538" s="39" t="s">
        <v>39</v>
      </c>
      <c r="E6538" s="40" t="n">
        <v>0.9</v>
      </c>
      <c r="F6538" s="41" t="n">
        <f aca="false">IF(A6538="","",INDEX(Assumptions!$B$16:$B$18,MATCH(C6538,Assumptions!$A$16:$A$18,0)))</f>
        <v>3</v>
      </c>
      <c r="G6538" s="42" t="n">
        <f aca="false">IF(A6538="","",WORKDAY(B6538,F6538))</f>
        <v>46304</v>
      </c>
    </row>
    <row r="6539" customFormat="false" ht="15" hidden="false" customHeight="false" outlineLevel="0" collapsed="false">
      <c r="A6539" s="37" t="n">
        <v>1006538</v>
      </c>
      <c r="B6539" s="38" t="n">
        <v>46301</v>
      </c>
      <c r="C6539" s="39" t="s">
        <v>70</v>
      </c>
      <c r="D6539" s="39" t="s">
        <v>31</v>
      </c>
      <c r="E6539" s="40" t="n">
        <v>1.5</v>
      </c>
      <c r="F6539" s="41" t="n">
        <f aca="false">IF(A6539="","",INDEX(Assumptions!$B$16:$B$18,MATCH(C6539,Assumptions!$A$16:$A$18,0)))</f>
        <v>5</v>
      </c>
      <c r="G6539" s="42" t="n">
        <f aca="false">IF(A6539="","",WORKDAY(B6539,F6539))</f>
        <v>46308</v>
      </c>
    </row>
    <row r="6540" customFormat="false" ht="15" hidden="false" customHeight="false" outlineLevel="0" collapsed="false">
      <c r="A6540" s="37" t="n">
        <v>1006539</v>
      </c>
      <c r="B6540" s="38" t="n">
        <v>46301</v>
      </c>
      <c r="C6540" s="39" t="s">
        <v>69</v>
      </c>
      <c r="D6540" s="39" t="s">
        <v>35</v>
      </c>
      <c r="E6540" s="40" t="n">
        <v>1.5</v>
      </c>
      <c r="F6540" s="41" t="n">
        <f aca="false">IF(A6540="","",INDEX(Assumptions!$B$16:$B$18,MATCH(C6540,Assumptions!$A$16:$A$18,0)))</f>
        <v>3</v>
      </c>
      <c r="G6540" s="42" t="n">
        <f aca="false">IF(A6540="","",WORKDAY(B6540,F6540))</f>
        <v>46304</v>
      </c>
    </row>
    <row r="6541" customFormat="false" ht="15" hidden="false" customHeight="false" outlineLevel="0" collapsed="false">
      <c r="A6541" s="37" t="n">
        <v>1006540</v>
      </c>
      <c r="B6541" s="38" t="n">
        <v>46301</v>
      </c>
      <c r="C6541" s="39" t="s">
        <v>69</v>
      </c>
      <c r="D6541" s="39" t="s">
        <v>35</v>
      </c>
      <c r="E6541" s="40" t="n">
        <v>1.5</v>
      </c>
      <c r="F6541" s="41" t="n">
        <f aca="false">IF(A6541="","",INDEX(Assumptions!$B$16:$B$18,MATCH(C6541,Assumptions!$A$16:$A$18,0)))</f>
        <v>3</v>
      </c>
      <c r="G6541" s="42" t="n">
        <f aca="false">IF(A6541="","",WORKDAY(B6541,F6541))</f>
        <v>46304</v>
      </c>
    </row>
    <row r="6542" customFormat="false" ht="15" hidden="false" customHeight="false" outlineLevel="0" collapsed="false">
      <c r="A6542" s="37" t="n">
        <v>1006541</v>
      </c>
      <c r="B6542" s="38" t="n">
        <v>46301</v>
      </c>
      <c r="C6542" s="39" t="s">
        <v>68</v>
      </c>
      <c r="D6542" s="39" t="s">
        <v>33</v>
      </c>
      <c r="E6542" s="40" t="n">
        <v>1.2</v>
      </c>
      <c r="F6542" s="41" t="n">
        <f aca="false">IF(A6542="","",INDEX(Assumptions!$B$16:$B$18,MATCH(C6542,Assumptions!$A$16:$A$18,0)))</f>
        <v>1</v>
      </c>
      <c r="G6542" s="42" t="n">
        <f aca="false">IF(A6542="","",WORKDAY(B6542,F6542))</f>
        <v>46302</v>
      </c>
    </row>
    <row r="6543" customFormat="false" ht="15" hidden="false" customHeight="false" outlineLevel="0" collapsed="false">
      <c r="A6543" s="37" t="n">
        <v>1006542</v>
      </c>
      <c r="B6543" s="38" t="n">
        <v>46301</v>
      </c>
      <c r="C6543" s="39" t="s">
        <v>69</v>
      </c>
      <c r="D6543" s="39" t="s">
        <v>37</v>
      </c>
      <c r="E6543" s="40" t="n">
        <v>1</v>
      </c>
      <c r="F6543" s="41" t="n">
        <f aca="false">IF(A6543="","",INDEX(Assumptions!$B$16:$B$18,MATCH(C6543,Assumptions!$A$16:$A$18,0)))</f>
        <v>3</v>
      </c>
      <c r="G6543" s="42" t="n">
        <f aca="false">IF(A6543="","",WORKDAY(B6543,F6543))</f>
        <v>46304</v>
      </c>
    </row>
    <row r="6544" customFormat="false" ht="15" hidden="false" customHeight="false" outlineLevel="0" collapsed="false">
      <c r="A6544" s="37" t="n">
        <v>1006543</v>
      </c>
      <c r="B6544" s="38" t="n">
        <v>46301</v>
      </c>
      <c r="C6544" s="39" t="s">
        <v>69</v>
      </c>
      <c r="D6544" s="39" t="s">
        <v>33</v>
      </c>
      <c r="E6544" s="40" t="n">
        <v>2.1</v>
      </c>
      <c r="F6544" s="41" t="n">
        <f aca="false">IF(A6544="","",INDEX(Assumptions!$B$16:$B$18,MATCH(C6544,Assumptions!$A$16:$A$18,0)))</f>
        <v>3</v>
      </c>
      <c r="G6544" s="42" t="n">
        <f aca="false">IF(A6544="","",WORKDAY(B6544,F6544))</f>
        <v>46304</v>
      </c>
    </row>
    <row r="6545" customFormat="false" ht="15" hidden="false" customHeight="false" outlineLevel="0" collapsed="false">
      <c r="A6545" s="37" t="n">
        <v>1006544</v>
      </c>
      <c r="B6545" s="38" t="n">
        <v>46301</v>
      </c>
      <c r="C6545" s="39" t="s">
        <v>70</v>
      </c>
      <c r="D6545" s="39" t="s">
        <v>37</v>
      </c>
      <c r="E6545" s="40" t="n">
        <v>1.7</v>
      </c>
      <c r="F6545" s="41" t="n">
        <f aca="false">IF(A6545="","",INDEX(Assumptions!$B$16:$B$18,MATCH(C6545,Assumptions!$A$16:$A$18,0)))</f>
        <v>5</v>
      </c>
      <c r="G6545" s="42" t="n">
        <f aca="false">IF(A6545="","",WORKDAY(B6545,F6545))</f>
        <v>46308</v>
      </c>
    </row>
    <row r="6546" customFormat="false" ht="15" hidden="false" customHeight="false" outlineLevel="0" collapsed="false">
      <c r="A6546" s="37" t="n">
        <v>1006545</v>
      </c>
      <c r="B6546" s="38" t="n">
        <v>46301</v>
      </c>
      <c r="C6546" s="39" t="s">
        <v>69</v>
      </c>
      <c r="D6546" s="39" t="s">
        <v>37</v>
      </c>
      <c r="E6546" s="40" t="n">
        <v>2.6</v>
      </c>
      <c r="F6546" s="41" t="n">
        <f aca="false">IF(A6546="","",INDEX(Assumptions!$B$16:$B$18,MATCH(C6546,Assumptions!$A$16:$A$18,0)))</f>
        <v>3</v>
      </c>
      <c r="G6546" s="42" t="n">
        <f aca="false">IF(A6546="","",WORKDAY(B6546,F6546))</f>
        <v>46304</v>
      </c>
    </row>
    <row r="6547" customFormat="false" ht="15" hidden="false" customHeight="false" outlineLevel="0" collapsed="false">
      <c r="A6547" s="37" t="n">
        <v>1006546</v>
      </c>
      <c r="B6547" s="38" t="n">
        <v>46301</v>
      </c>
      <c r="C6547" s="39" t="s">
        <v>69</v>
      </c>
      <c r="D6547" s="39" t="s">
        <v>31</v>
      </c>
      <c r="E6547" s="40" t="n">
        <v>3</v>
      </c>
      <c r="F6547" s="41" t="n">
        <f aca="false">IF(A6547="","",INDEX(Assumptions!$B$16:$B$18,MATCH(C6547,Assumptions!$A$16:$A$18,0)))</f>
        <v>3</v>
      </c>
      <c r="G6547" s="42" t="n">
        <f aca="false">IF(A6547="","",WORKDAY(B6547,F6547))</f>
        <v>46304</v>
      </c>
    </row>
    <row r="6548" customFormat="false" ht="15" hidden="false" customHeight="false" outlineLevel="0" collapsed="false">
      <c r="A6548" s="37" t="n">
        <v>1006547</v>
      </c>
      <c r="B6548" s="38" t="n">
        <v>46301</v>
      </c>
      <c r="C6548" s="39" t="s">
        <v>68</v>
      </c>
      <c r="D6548" s="39" t="s">
        <v>33</v>
      </c>
      <c r="E6548" s="40" t="n">
        <v>2.6</v>
      </c>
      <c r="F6548" s="41" t="n">
        <f aca="false">IF(A6548="","",INDEX(Assumptions!$B$16:$B$18,MATCH(C6548,Assumptions!$A$16:$A$18,0)))</f>
        <v>1</v>
      </c>
      <c r="G6548" s="42" t="n">
        <f aca="false">IF(A6548="","",WORKDAY(B6548,F6548))</f>
        <v>46302</v>
      </c>
    </row>
    <row r="6549" customFormat="false" ht="15" hidden="false" customHeight="false" outlineLevel="0" collapsed="false">
      <c r="A6549" s="37" t="n">
        <v>1006548</v>
      </c>
      <c r="B6549" s="38" t="n">
        <v>46301</v>
      </c>
      <c r="C6549" s="39" t="s">
        <v>70</v>
      </c>
      <c r="D6549" s="39" t="s">
        <v>33</v>
      </c>
      <c r="E6549" s="40" t="n">
        <v>4.6</v>
      </c>
      <c r="F6549" s="41" t="n">
        <f aca="false">IF(A6549="","",INDEX(Assumptions!$B$16:$B$18,MATCH(C6549,Assumptions!$A$16:$A$18,0)))</f>
        <v>5</v>
      </c>
      <c r="G6549" s="42" t="n">
        <f aca="false">IF(A6549="","",WORKDAY(B6549,F6549))</f>
        <v>46308</v>
      </c>
    </row>
    <row r="6550" customFormat="false" ht="15" hidden="false" customHeight="false" outlineLevel="0" collapsed="false">
      <c r="A6550" s="37" t="n">
        <v>1006549</v>
      </c>
      <c r="B6550" s="38" t="n">
        <v>46301</v>
      </c>
      <c r="C6550" s="39" t="s">
        <v>70</v>
      </c>
      <c r="D6550" s="39" t="s">
        <v>37</v>
      </c>
      <c r="E6550" s="40" t="n">
        <v>1.6</v>
      </c>
      <c r="F6550" s="41" t="n">
        <f aca="false">IF(A6550="","",INDEX(Assumptions!$B$16:$B$18,MATCH(C6550,Assumptions!$A$16:$A$18,0)))</f>
        <v>5</v>
      </c>
      <c r="G6550" s="42" t="n">
        <f aca="false">IF(A6550="","",WORKDAY(B6550,F6550))</f>
        <v>46308</v>
      </c>
    </row>
    <row r="6551" customFormat="false" ht="15" hidden="false" customHeight="false" outlineLevel="0" collapsed="false">
      <c r="A6551" s="37" t="n">
        <v>1006550</v>
      </c>
      <c r="B6551" s="38" t="n">
        <v>46301</v>
      </c>
      <c r="C6551" s="39" t="s">
        <v>69</v>
      </c>
      <c r="D6551" s="39" t="s">
        <v>31</v>
      </c>
      <c r="E6551" s="40" t="n">
        <v>2.7</v>
      </c>
      <c r="F6551" s="41" t="n">
        <f aca="false">IF(A6551="","",INDEX(Assumptions!$B$16:$B$18,MATCH(C6551,Assumptions!$A$16:$A$18,0)))</f>
        <v>3</v>
      </c>
      <c r="G6551" s="42" t="n">
        <f aca="false">IF(A6551="","",WORKDAY(B6551,F6551))</f>
        <v>46304</v>
      </c>
    </row>
    <row r="6552" customFormat="false" ht="15" hidden="false" customHeight="false" outlineLevel="0" collapsed="false">
      <c r="A6552" s="37" t="n">
        <v>1006551</v>
      </c>
      <c r="B6552" s="38" t="n">
        <v>46301</v>
      </c>
      <c r="C6552" s="39" t="s">
        <v>70</v>
      </c>
      <c r="D6552" s="39" t="s">
        <v>37</v>
      </c>
      <c r="E6552" s="40" t="n">
        <v>4.1</v>
      </c>
      <c r="F6552" s="41" t="n">
        <f aca="false">IF(A6552="","",INDEX(Assumptions!$B$16:$B$18,MATCH(C6552,Assumptions!$A$16:$A$18,0)))</f>
        <v>5</v>
      </c>
      <c r="G6552" s="42" t="n">
        <f aca="false">IF(A6552="","",WORKDAY(B6552,F6552))</f>
        <v>46308</v>
      </c>
    </row>
    <row r="6553" customFormat="false" ht="15" hidden="false" customHeight="false" outlineLevel="0" collapsed="false">
      <c r="A6553" s="37" t="n">
        <v>1006552</v>
      </c>
      <c r="B6553" s="38" t="n">
        <v>46301</v>
      </c>
      <c r="C6553" s="39" t="s">
        <v>68</v>
      </c>
      <c r="D6553" s="39" t="s">
        <v>35</v>
      </c>
      <c r="E6553" s="40" t="n">
        <v>1.9</v>
      </c>
      <c r="F6553" s="41" t="n">
        <f aca="false">IF(A6553="","",INDEX(Assumptions!$B$16:$B$18,MATCH(C6553,Assumptions!$A$16:$A$18,0)))</f>
        <v>1</v>
      </c>
      <c r="G6553" s="42" t="n">
        <f aca="false">IF(A6553="","",WORKDAY(B6553,F6553))</f>
        <v>46302</v>
      </c>
    </row>
    <row r="6554" customFormat="false" ht="15" hidden="false" customHeight="false" outlineLevel="0" collapsed="false">
      <c r="A6554" s="37" t="n">
        <v>1006553</v>
      </c>
      <c r="B6554" s="38" t="n">
        <v>46301</v>
      </c>
      <c r="C6554" s="39" t="s">
        <v>68</v>
      </c>
      <c r="D6554" s="39" t="s">
        <v>37</v>
      </c>
      <c r="E6554" s="40" t="n">
        <v>7.4</v>
      </c>
      <c r="F6554" s="41" t="n">
        <f aca="false">IF(A6554="","",INDEX(Assumptions!$B$16:$B$18,MATCH(C6554,Assumptions!$A$16:$A$18,0)))</f>
        <v>1</v>
      </c>
      <c r="G6554" s="42" t="n">
        <f aca="false">IF(A6554="","",WORKDAY(B6554,F6554))</f>
        <v>46302</v>
      </c>
    </row>
    <row r="6555" customFormat="false" ht="15" hidden="false" customHeight="false" outlineLevel="0" collapsed="false">
      <c r="A6555" s="37" t="n">
        <v>1006554</v>
      </c>
      <c r="B6555" s="38" t="n">
        <v>46301</v>
      </c>
      <c r="C6555" s="39" t="s">
        <v>70</v>
      </c>
      <c r="D6555" s="39" t="s">
        <v>31</v>
      </c>
      <c r="E6555" s="40" t="n">
        <v>0.5</v>
      </c>
      <c r="F6555" s="41" t="n">
        <f aca="false">IF(A6555="","",INDEX(Assumptions!$B$16:$B$18,MATCH(C6555,Assumptions!$A$16:$A$18,0)))</f>
        <v>5</v>
      </c>
      <c r="G6555" s="42" t="n">
        <f aca="false">IF(A6555="","",WORKDAY(B6555,F6555))</f>
        <v>46308</v>
      </c>
    </row>
    <row r="6556" customFormat="false" ht="15" hidden="false" customHeight="false" outlineLevel="0" collapsed="false">
      <c r="A6556" s="37" t="n">
        <v>1006555</v>
      </c>
      <c r="B6556" s="38" t="n">
        <v>46301</v>
      </c>
      <c r="C6556" s="39" t="s">
        <v>68</v>
      </c>
      <c r="D6556" s="39" t="s">
        <v>33</v>
      </c>
      <c r="E6556" s="40" t="n">
        <v>3.1</v>
      </c>
      <c r="F6556" s="41" t="n">
        <f aca="false">IF(A6556="","",INDEX(Assumptions!$B$16:$B$18,MATCH(C6556,Assumptions!$A$16:$A$18,0)))</f>
        <v>1</v>
      </c>
      <c r="G6556" s="42" t="n">
        <f aca="false">IF(A6556="","",WORKDAY(B6556,F6556))</f>
        <v>46302</v>
      </c>
    </row>
    <row r="6557" customFormat="false" ht="15" hidden="false" customHeight="false" outlineLevel="0" collapsed="false">
      <c r="A6557" s="37" t="n">
        <v>1006556</v>
      </c>
      <c r="B6557" s="38" t="n">
        <v>46301</v>
      </c>
      <c r="C6557" s="39" t="s">
        <v>69</v>
      </c>
      <c r="D6557" s="39" t="s">
        <v>35</v>
      </c>
      <c r="E6557" s="40" t="n">
        <v>2.7</v>
      </c>
      <c r="F6557" s="41" t="n">
        <f aca="false">IF(A6557="","",INDEX(Assumptions!$B$16:$B$18,MATCH(C6557,Assumptions!$A$16:$A$18,0)))</f>
        <v>3</v>
      </c>
      <c r="G6557" s="42" t="n">
        <f aca="false">IF(A6557="","",WORKDAY(B6557,F6557))</f>
        <v>46304</v>
      </c>
    </row>
    <row r="6558" customFormat="false" ht="15" hidden="false" customHeight="false" outlineLevel="0" collapsed="false">
      <c r="A6558" s="37" t="n">
        <v>1006557</v>
      </c>
      <c r="B6558" s="38" t="n">
        <v>46301</v>
      </c>
      <c r="C6558" s="39" t="s">
        <v>69</v>
      </c>
      <c r="D6558" s="39" t="s">
        <v>37</v>
      </c>
      <c r="E6558" s="40" t="n">
        <v>2.3</v>
      </c>
      <c r="F6558" s="41" t="n">
        <f aca="false">IF(A6558="","",INDEX(Assumptions!$B$16:$B$18,MATCH(C6558,Assumptions!$A$16:$A$18,0)))</f>
        <v>3</v>
      </c>
      <c r="G6558" s="42" t="n">
        <f aca="false">IF(A6558="","",WORKDAY(B6558,F6558))</f>
        <v>46304</v>
      </c>
    </row>
    <row r="6559" customFormat="false" ht="15" hidden="false" customHeight="false" outlineLevel="0" collapsed="false">
      <c r="A6559" s="37" t="n">
        <v>1006558</v>
      </c>
      <c r="B6559" s="38" t="n">
        <v>46301</v>
      </c>
      <c r="C6559" s="39" t="s">
        <v>68</v>
      </c>
      <c r="D6559" s="39" t="s">
        <v>31</v>
      </c>
      <c r="E6559" s="40" t="n">
        <v>1.9</v>
      </c>
      <c r="F6559" s="41" t="n">
        <f aca="false">IF(A6559="","",INDEX(Assumptions!$B$16:$B$18,MATCH(C6559,Assumptions!$A$16:$A$18,0)))</f>
        <v>1</v>
      </c>
      <c r="G6559" s="42" t="n">
        <f aca="false">IF(A6559="","",WORKDAY(B6559,F6559))</f>
        <v>46302</v>
      </c>
    </row>
    <row r="6560" customFormat="false" ht="15" hidden="false" customHeight="false" outlineLevel="0" collapsed="false">
      <c r="A6560" s="37" t="n">
        <v>1006559</v>
      </c>
      <c r="B6560" s="38" t="n">
        <v>46301</v>
      </c>
      <c r="C6560" s="39" t="s">
        <v>68</v>
      </c>
      <c r="D6560" s="39" t="s">
        <v>31</v>
      </c>
      <c r="E6560" s="40" t="n">
        <v>4.8</v>
      </c>
      <c r="F6560" s="41" t="n">
        <f aca="false">IF(A6560="","",INDEX(Assumptions!$B$16:$B$18,MATCH(C6560,Assumptions!$A$16:$A$18,0)))</f>
        <v>1</v>
      </c>
      <c r="G6560" s="42" t="n">
        <f aca="false">IF(A6560="","",WORKDAY(B6560,F6560))</f>
        <v>46302</v>
      </c>
    </row>
    <row r="6561" customFormat="false" ht="15" hidden="false" customHeight="false" outlineLevel="0" collapsed="false">
      <c r="A6561" s="37" t="n">
        <v>1006560</v>
      </c>
      <c r="B6561" s="38" t="n">
        <v>46301</v>
      </c>
      <c r="C6561" s="39" t="s">
        <v>69</v>
      </c>
      <c r="D6561" s="39" t="s">
        <v>37</v>
      </c>
      <c r="E6561" s="40" t="n">
        <v>2.6</v>
      </c>
      <c r="F6561" s="41" t="n">
        <f aca="false">IF(A6561="","",INDEX(Assumptions!$B$16:$B$18,MATCH(C6561,Assumptions!$A$16:$A$18,0)))</f>
        <v>3</v>
      </c>
      <c r="G6561" s="42" t="n">
        <f aca="false">IF(A6561="","",WORKDAY(B6561,F6561))</f>
        <v>46304</v>
      </c>
    </row>
    <row r="6562" customFormat="false" ht="15" hidden="false" customHeight="false" outlineLevel="0" collapsed="false">
      <c r="A6562" s="37" t="n">
        <v>1006561</v>
      </c>
      <c r="B6562" s="38" t="n">
        <v>46301</v>
      </c>
      <c r="C6562" s="39" t="s">
        <v>69</v>
      </c>
      <c r="D6562" s="39" t="s">
        <v>39</v>
      </c>
      <c r="E6562" s="40" t="n">
        <v>3.5</v>
      </c>
      <c r="F6562" s="41" t="n">
        <f aca="false">IF(A6562="","",INDEX(Assumptions!$B$16:$B$18,MATCH(C6562,Assumptions!$A$16:$A$18,0)))</f>
        <v>3</v>
      </c>
      <c r="G6562" s="42" t="n">
        <f aca="false">IF(A6562="","",WORKDAY(B6562,F6562))</f>
        <v>46304</v>
      </c>
    </row>
    <row r="6563" customFormat="false" ht="15" hidden="false" customHeight="false" outlineLevel="0" collapsed="false">
      <c r="A6563" s="37" t="n">
        <v>1006562</v>
      </c>
      <c r="B6563" s="38" t="n">
        <v>46301</v>
      </c>
      <c r="C6563" s="39" t="s">
        <v>69</v>
      </c>
      <c r="D6563" s="39" t="s">
        <v>37</v>
      </c>
      <c r="E6563" s="40" t="n">
        <v>1.6</v>
      </c>
      <c r="F6563" s="41" t="n">
        <f aca="false">IF(A6563="","",INDEX(Assumptions!$B$16:$B$18,MATCH(C6563,Assumptions!$A$16:$A$18,0)))</f>
        <v>3</v>
      </c>
      <c r="G6563" s="42" t="n">
        <f aca="false">IF(A6563="","",WORKDAY(B6563,F6563))</f>
        <v>46304</v>
      </c>
    </row>
    <row r="6564" customFormat="false" ht="15" hidden="false" customHeight="false" outlineLevel="0" collapsed="false">
      <c r="A6564" s="37" t="n">
        <v>1006563</v>
      </c>
      <c r="B6564" s="38" t="n">
        <v>46301</v>
      </c>
      <c r="C6564" s="39" t="s">
        <v>70</v>
      </c>
      <c r="D6564" s="39" t="s">
        <v>33</v>
      </c>
      <c r="E6564" s="40" t="n">
        <v>7.3</v>
      </c>
      <c r="F6564" s="41" t="n">
        <f aca="false">IF(A6564="","",INDEX(Assumptions!$B$16:$B$18,MATCH(C6564,Assumptions!$A$16:$A$18,0)))</f>
        <v>5</v>
      </c>
      <c r="G6564" s="42" t="n">
        <f aca="false">IF(A6564="","",WORKDAY(B6564,F6564))</f>
        <v>46308</v>
      </c>
    </row>
    <row r="6565" customFormat="false" ht="15" hidden="false" customHeight="false" outlineLevel="0" collapsed="false">
      <c r="A6565" s="37" t="n">
        <v>1006564</v>
      </c>
      <c r="B6565" s="38" t="n">
        <v>46301</v>
      </c>
      <c r="C6565" s="39" t="s">
        <v>69</v>
      </c>
      <c r="D6565" s="39" t="s">
        <v>37</v>
      </c>
      <c r="E6565" s="40" t="n">
        <v>0.4</v>
      </c>
      <c r="F6565" s="41" t="n">
        <f aca="false">IF(A6565="","",INDEX(Assumptions!$B$16:$B$18,MATCH(C6565,Assumptions!$A$16:$A$18,0)))</f>
        <v>3</v>
      </c>
      <c r="G6565" s="42" t="n">
        <f aca="false">IF(A6565="","",WORKDAY(B6565,F6565))</f>
        <v>46304</v>
      </c>
    </row>
    <row r="6566" customFormat="false" ht="15" hidden="false" customHeight="false" outlineLevel="0" collapsed="false">
      <c r="A6566" s="37" t="n">
        <v>1006565</v>
      </c>
      <c r="B6566" s="38" t="n">
        <v>46301</v>
      </c>
      <c r="C6566" s="39" t="s">
        <v>69</v>
      </c>
      <c r="D6566" s="39" t="s">
        <v>35</v>
      </c>
      <c r="E6566" s="40" t="n">
        <v>0.5</v>
      </c>
      <c r="F6566" s="41" t="n">
        <f aca="false">IF(A6566="","",INDEX(Assumptions!$B$16:$B$18,MATCH(C6566,Assumptions!$A$16:$A$18,0)))</f>
        <v>3</v>
      </c>
      <c r="G6566" s="42" t="n">
        <f aca="false">IF(A6566="","",WORKDAY(B6566,F6566))</f>
        <v>46304</v>
      </c>
    </row>
    <row r="6567" customFormat="false" ht="15" hidden="false" customHeight="false" outlineLevel="0" collapsed="false">
      <c r="A6567" s="37" t="n">
        <v>1006566</v>
      </c>
      <c r="B6567" s="38" t="n">
        <v>46301</v>
      </c>
      <c r="C6567" s="39" t="s">
        <v>69</v>
      </c>
      <c r="D6567" s="39" t="s">
        <v>31</v>
      </c>
      <c r="E6567" s="40" t="n">
        <v>2.8</v>
      </c>
      <c r="F6567" s="41" t="n">
        <f aca="false">IF(A6567="","",INDEX(Assumptions!$B$16:$B$18,MATCH(C6567,Assumptions!$A$16:$A$18,0)))</f>
        <v>3</v>
      </c>
      <c r="G6567" s="42" t="n">
        <f aca="false">IF(A6567="","",WORKDAY(B6567,F6567))</f>
        <v>46304</v>
      </c>
    </row>
    <row r="6568" customFormat="false" ht="15" hidden="false" customHeight="false" outlineLevel="0" collapsed="false">
      <c r="A6568" s="37" t="n">
        <v>1006567</v>
      </c>
      <c r="B6568" s="38" t="n">
        <v>46301</v>
      </c>
      <c r="C6568" s="39" t="s">
        <v>69</v>
      </c>
      <c r="D6568" s="39" t="s">
        <v>37</v>
      </c>
      <c r="E6568" s="40" t="n">
        <v>4.1</v>
      </c>
      <c r="F6568" s="41" t="n">
        <f aca="false">IF(A6568="","",INDEX(Assumptions!$B$16:$B$18,MATCH(C6568,Assumptions!$A$16:$A$18,0)))</f>
        <v>3</v>
      </c>
      <c r="G6568" s="42" t="n">
        <f aca="false">IF(A6568="","",WORKDAY(B6568,F6568))</f>
        <v>46304</v>
      </c>
    </row>
    <row r="6569" customFormat="false" ht="15" hidden="false" customHeight="false" outlineLevel="0" collapsed="false">
      <c r="A6569" s="37" t="n">
        <v>1006568</v>
      </c>
      <c r="B6569" s="38" t="n">
        <v>46301</v>
      </c>
      <c r="C6569" s="39" t="s">
        <v>69</v>
      </c>
      <c r="D6569" s="39" t="s">
        <v>33</v>
      </c>
      <c r="E6569" s="40" t="n">
        <v>3.4</v>
      </c>
      <c r="F6569" s="41" t="n">
        <f aca="false">IF(A6569="","",INDEX(Assumptions!$B$16:$B$18,MATCH(C6569,Assumptions!$A$16:$A$18,0)))</f>
        <v>3</v>
      </c>
      <c r="G6569" s="42" t="n">
        <f aca="false">IF(A6569="","",WORKDAY(B6569,F6569))</f>
        <v>46304</v>
      </c>
    </row>
    <row r="6570" customFormat="false" ht="15" hidden="false" customHeight="false" outlineLevel="0" collapsed="false">
      <c r="A6570" s="37" t="n">
        <v>1006569</v>
      </c>
      <c r="B6570" s="38" t="n">
        <v>46301</v>
      </c>
      <c r="C6570" s="39" t="s">
        <v>69</v>
      </c>
      <c r="D6570" s="39" t="s">
        <v>33</v>
      </c>
      <c r="E6570" s="40" t="n">
        <v>0.8</v>
      </c>
      <c r="F6570" s="41" t="n">
        <f aca="false">IF(A6570="","",INDEX(Assumptions!$B$16:$B$18,MATCH(C6570,Assumptions!$A$16:$A$18,0)))</f>
        <v>3</v>
      </c>
      <c r="G6570" s="42" t="n">
        <f aca="false">IF(A6570="","",WORKDAY(B6570,F6570))</f>
        <v>46304</v>
      </c>
    </row>
    <row r="6571" customFormat="false" ht="15" hidden="false" customHeight="false" outlineLevel="0" collapsed="false">
      <c r="A6571" s="37" t="n">
        <v>1006570</v>
      </c>
      <c r="B6571" s="38" t="n">
        <v>46301</v>
      </c>
      <c r="C6571" s="39" t="s">
        <v>69</v>
      </c>
      <c r="D6571" s="39" t="s">
        <v>39</v>
      </c>
      <c r="E6571" s="40" t="n">
        <v>5.5</v>
      </c>
      <c r="F6571" s="41" t="n">
        <f aca="false">IF(A6571="","",INDEX(Assumptions!$B$16:$B$18,MATCH(C6571,Assumptions!$A$16:$A$18,0)))</f>
        <v>3</v>
      </c>
      <c r="G6571" s="42" t="n">
        <f aca="false">IF(A6571="","",WORKDAY(B6571,F6571))</f>
        <v>46304</v>
      </c>
    </row>
    <row r="6572" customFormat="false" ht="15" hidden="false" customHeight="false" outlineLevel="0" collapsed="false">
      <c r="A6572" s="37" t="n">
        <v>1006571</v>
      </c>
      <c r="B6572" s="38" t="n">
        <v>46301</v>
      </c>
      <c r="C6572" s="39" t="s">
        <v>69</v>
      </c>
      <c r="D6572" s="39" t="s">
        <v>37</v>
      </c>
      <c r="E6572" s="40" t="n">
        <v>1.6</v>
      </c>
      <c r="F6572" s="41" t="n">
        <f aca="false">IF(A6572="","",INDEX(Assumptions!$B$16:$B$18,MATCH(C6572,Assumptions!$A$16:$A$18,0)))</f>
        <v>3</v>
      </c>
      <c r="G6572" s="42" t="n">
        <f aca="false">IF(A6572="","",WORKDAY(B6572,F6572))</f>
        <v>46304</v>
      </c>
    </row>
    <row r="6573" customFormat="false" ht="15" hidden="false" customHeight="false" outlineLevel="0" collapsed="false">
      <c r="A6573" s="37" t="n">
        <v>1006572</v>
      </c>
      <c r="B6573" s="38" t="n">
        <v>46301</v>
      </c>
      <c r="C6573" s="39" t="s">
        <v>69</v>
      </c>
      <c r="D6573" s="39" t="s">
        <v>39</v>
      </c>
      <c r="E6573" s="40" t="n">
        <v>0.8</v>
      </c>
      <c r="F6573" s="41" t="n">
        <f aca="false">IF(A6573="","",INDEX(Assumptions!$B$16:$B$18,MATCH(C6573,Assumptions!$A$16:$A$18,0)))</f>
        <v>3</v>
      </c>
      <c r="G6573" s="42" t="n">
        <f aca="false">IF(A6573="","",WORKDAY(B6573,F6573))</f>
        <v>46304</v>
      </c>
    </row>
    <row r="6574" customFormat="false" ht="15" hidden="false" customHeight="false" outlineLevel="0" collapsed="false">
      <c r="A6574" s="37" t="n">
        <v>1006573</v>
      </c>
      <c r="B6574" s="38" t="n">
        <v>46301</v>
      </c>
      <c r="C6574" s="39" t="s">
        <v>68</v>
      </c>
      <c r="D6574" s="39" t="s">
        <v>37</v>
      </c>
      <c r="E6574" s="40" t="n">
        <v>1.9</v>
      </c>
      <c r="F6574" s="41" t="n">
        <f aca="false">IF(A6574="","",INDEX(Assumptions!$B$16:$B$18,MATCH(C6574,Assumptions!$A$16:$A$18,0)))</f>
        <v>1</v>
      </c>
      <c r="G6574" s="42" t="n">
        <f aca="false">IF(A6574="","",WORKDAY(B6574,F6574))</f>
        <v>46302</v>
      </c>
    </row>
    <row r="6575" customFormat="false" ht="15" hidden="false" customHeight="false" outlineLevel="0" collapsed="false">
      <c r="A6575" s="37" t="n">
        <v>1006574</v>
      </c>
      <c r="B6575" s="38" t="n">
        <v>46301</v>
      </c>
      <c r="C6575" s="39" t="s">
        <v>70</v>
      </c>
      <c r="D6575" s="39" t="s">
        <v>35</v>
      </c>
      <c r="E6575" s="40" t="n">
        <v>2.2</v>
      </c>
      <c r="F6575" s="41" t="n">
        <f aca="false">IF(A6575="","",INDEX(Assumptions!$B$16:$B$18,MATCH(C6575,Assumptions!$A$16:$A$18,0)))</f>
        <v>5</v>
      </c>
      <c r="G6575" s="42" t="n">
        <f aca="false">IF(A6575="","",WORKDAY(B6575,F6575))</f>
        <v>46308</v>
      </c>
    </row>
    <row r="6576" customFormat="false" ht="15" hidden="false" customHeight="false" outlineLevel="0" collapsed="false">
      <c r="A6576" s="37" t="n">
        <v>1006575</v>
      </c>
      <c r="B6576" s="38" t="n">
        <v>46301</v>
      </c>
      <c r="C6576" s="39" t="s">
        <v>69</v>
      </c>
      <c r="D6576" s="39" t="s">
        <v>33</v>
      </c>
      <c r="E6576" s="40" t="n">
        <v>5.2</v>
      </c>
      <c r="F6576" s="41" t="n">
        <f aca="false">IF(A6576="","",INDEX(Assumptions!$B$16:$B$18,MATCH(C6576,Assumptions!$A$16:$A$18,0)))</f>
        <v>3</v>
      </c>
      <c r="G6576" s="42" t="n">
        <f aca="false">IF(A6576="","",WORKDAY(B6576,F6576))</f>
        <v>46304</v>
      </c>
    </row>
    <row r="6577" customFormat="false" ht="15" hidden="false" customHeight="false" outlineLevel="0" collapsed="false">
      <c r="A6577" s="37" t="n">
        <v>1006576</v>
      </c>
      <c r="B6577" s="38" t="n">
        <v>46301</v>
      </c>
      <c r="C6577" s="39" t="s">
        <v>68</v>
      </c>
      <c r="D6577" s="39" t="s">
        <v>37</v>
      </c>
      <c r="E6577" s="40" t="n">
        <v>1.6</v>
      </c>
      <c r="F6577" s="41" t="n">
        <f aca="false">IF(A6577="","",INDEX(Assumptions!$B$16:$B$18,MATCH(C6577,Assumptions!$A$16:$A$18,0)))</f>
        <v>1</v>
      </c>
      <c r="G6577" s="42" t="n">
        <f aca="false">IF(A6577="","",WORKDAY(B6577,F6577))</f>
        <v>46302</v>
      </c>
    </row>
    <row r="6578" customFormat="false" ht="15" hidden="false" customHeight="false" outlineLevel="0" collapsed="false">
      <c r="A6578" s="37" t="n">
        <v>1006577</v>
      </c>
      <c r="B6578" s="38" t="n">
        <v>46301</v>
      </c>
      <c r="C6578" s="39" t="s">
        <v>69</v>
      </c>
      <c r="D6578" s="39" t="s">
        <v>31</v>
      </c>
      <c r="E6578" s="40" t="n">
        <v>3.8</v>
      </c>
      <c r="F6578" s="41" t="n">
        <f aca="false">IF(A6578="","",INDEX(Assumptions!$B$16:$B$18,MATCH(C6578,Assumptions!$A$16:$A$18,0)))</f>
        <v>3</v>
      </c>
      <c r="G6578" s="42" t="n">
        <f aca="false">IF(A6578="","",WORKDAY(B6578,F6578))</f>
        <v>46304</v>
      </c>
    </row>
    <row r="6579" customFormat="false" ht="15" hidden="false" customHeight="false" outlineLevel="0" collapsed="false">
      <c r="A6579" s="37" t="n">
        <v>1006578</v>
      </c>
      <c r="B6579" s="38" t="n">
        <v>46301</v>
      </c>
      <c r="C6579" s="39" t="s">
        <v>70</v>
      </c>
      <c r="D6579" s="39" t="s">
        <v>31</v>
      </c>
      <c r="E6579" s="40" t="n">
        <v>1.8</v>
      </c>
      <c r="F6579" s="41" t="n">
        <f aca="false">IF(A6579="","",INDEX(Assumptions!$B$16:$B$18,MATCH(C6579,Assumptions!$A$16:$A$18,0)))</f>
        <v>5</v>
      </c>
      <c r="G6579" s="42" t="n">
        <f aca="false">IF(A6579="","",WORKDAY(B6579,F6579))</f>
        <v>46308</v>
      </c>
    </row>
    <row r="6580" customFormat="false" ht="15" hidden="false" customHeight="false" outlineLevel="0" collapsed="false">
      <c r="A6580" s="37" t="n">
        <v>1006579</v>
      </c>
      <c r="B6580" s="38" t="n">
        <v>46301</v>
      </c>
      <c r="C6580" s="39" t="s">
        <v>69</v>
      </c>
      <c r="D6580" s="39" t="s">
        <v>39</v>
      </c>
      <c r="E6580" s="40" t="n">
        <v>1.7</v>
      </c>
      <c r="F6580" s="41" t="n">
        <f aca="false">IF(A6580="","",INDEX(Assumptions!$B$16:$B$18,MATCH(C6580,Assumptions!$A$16:$A$18,0)))</f>
        <v>3</v>
      </c>
      <c r="G6580" s="42" t="n">
        <f aca="false">IF(A6580="","",WORKDAY(B6580,F6580))</f>
        <v>46304</v>
      </c>
    </row>
    <row r="6581" customFormat="false" ht="15" hidden="false" customHeight="false" outlineLevel="0" collapsed="false">
      <c r="A6581" s="37" t="n">
        <v>1006580</v>
      </c>
      <c r="B6581" s="38" t="n">
        <v>46301</v>
      </c>
      <c r="C6581" s="39" t="s">
        <v>70</v>
      </c>
      <c r="D6581" s="39" t="s">
        <v>35</v>
      </c>
      <c r="E6581" s="40" t="n">
        <v>0.8</v>
      </c>
      <c r="F6581" s="41" t="n">
        <f aca="false">IF(A6581="","",INDEX(Assumptions!$B$16:$B$18,MATCH(C6581,Assumptions!$A$16:$A$18,0)))</f>
        <v>5</v>
      </c>
      <c r="G6581" s="42" t="n">
        <f aca="false">IF(A6581="","",WORKDAY(B6581,F6581))</f>
        <v>46308</v>
      </c>
    </row>
    <row r="6582" customFormat="false" ht="15" hidden="false" customHeight="false" outlineLevel="0" collapsed="false">
      <c r="A6582" s="37" t="n">
        <v>1006581</v>
      </c>
      <c r="B6582" s="38" t="n">
        <v>46301</v>
      </c>
      <c r="C6582" s="39" t="s">
        <v>68</v>
      </c>
      <c r="D6582" s="39" t="s">
        <v>35</v>
      </c>
      <c r="E6582" s="40" t="n">
        <v>2.9</v>
      </c>
      <c r="F6582" s="41" t="n">
        <f aca="false">IF(A6582="","",INDEX(Assumptions!$B$16:$B$18,MATCH(C6582,Assumptions!$A$16:$A$18,0)))</f>
        <v>1</v>
      </c>
      <c r="G6582" s="42" t="n">
        <f aca="false">IF(A6582="","",WORKDAY(B6582,F6582))</f>
        <v>46302</v>
      </c>
    </row>
    <row r="6583" customFormat="false" ht="15" hidden="false" customHeight="false" outlineLevel="0" collapsed="false">
      <c r="A6583" s="37" t="n">
        <v>1006582</v>
      </c>
      <c r="B6583" s="38" t="n">
        <v>46301</v>
      </c>
      <c r="C6583" s="39" t="s">
        <v>69</v>
      </c>
      <c r="D6583" s="39" t="s">
        <v>31</v>
      </c>
      <c r="E6583" s="40" t="n">
        <v>1.5</v>
      </c>
      <c r="F6583" s="41" t="n">
        <f aca="false">IF(A6583="","",INDEX(Assumptions!$B$16:$B$18,MATCH(C6583,Assumptions!$A$16:$A$18,0)))</f>
        <v>3</v>
      </c>
      <c r="G6583" s="42" t="n">
        <f aca="false">IF(A6583="","",WORKDAY(B6583,F6583))</f>
        <v>46304</v>
      </c>
    </row>
    <row r="6584" customFormat="false" ht="15" hidden="false" customHeight="false" outlineLevel="0" collapsed="false">
      <c r="A6584" s="37" t="n">
        <v>1006583</v>
      </c>
      <c r="B6584" s="38" t="n">
        <v>46301</v>
      </c>
      <c r="C6584" s="39" t="s">
        <v>69</v>
      </c>
      <c r="D6584" s="39" t="s">
        <v>31</v>
      </c>
      <c r="E6584" s="40" t="n">
        <v>1.7</v>
      </c>
      <c r="F6584" s="41" t="n">
        <f aca="false">IF(A6584="","",INDEX(Assumptions!$B$16:$B$18,MATCH(C6584,Assumptions!$A$16:$A$18,0)))</f>
        <v>3</v>
      </c>
      <c r="G6584" s="42" t="n">
        <f aca="false">IF(A6584="","",WORKDAY(B6584,F6584))</f>
        <v>46304</v>
      </c>
    </row>
    <row r="6585" customFormat="false" ht="15" hidden="false" customHeight="false" outlineLevel="0" collapsed="false">
      <c r="A6585" s="37" t="n">
        <v>1006584</v>
      </c>
      <c r="B6585" s="38" t="n">
        <v>46301</v>
      </c>
      <c r="C6585" s="39" t="s">
        <v>68</v>
      </c>
      <c r="D6585" s="39" t="s">
        <v>31</v>
      </c>
      <c r="E6585" s="40" t="n">
        <v>0.9</v>
      </c>
      <c r="F6585" s="41" t="n">
        <f aca="false">IF(A6585="","",INDEX(Assumptions!$B$16:$B$18,MATCH(C6585,Assumptions!$A$16:$A$18,0)))</f>
        <v>1</v>
      </c>
      <c r="G6585" s="42" t="n">
        <f aca="false">IF(A6585="","",WORKDAY(B6585,F6585))</f>
        <v>46302</v>
      </c>
    </row>
    <row r="6586" customFormat="false" ht="15" hidden="false" customHeight="false" outlineLevel="0" collapsed="false">
      <c r="A6586" s="37" t="n">
        <v>1006585</v>
      </c>
      <c r="B6586" s="38" t="n">
        <v>46301</v>
      </c>
      <c r="C6586" s="39" t="s">
        <v>69</v>
      </c>
      <c r="D6586" s="39" t="s">
        <v>35</v>
      </c>
      <c r="E6586" s="40" t="n">
        <v>2.1</v>
      </c>
      <c r="F6586" s="41" t="n">
        <f aca="false">IF(A6586="","",INDEX(Assumptions!$B$16:$B$18,MATCH(C6586,Assumptions!$A$16:$A$18,0)))</f>
        <v>3</v>
      </c>
      <c r="G6586" s="42" t="n">
        <f aca="false">IF(A6586="","",WORKDAY(B6586,F6586))</f>
        <v>46304</v>
      </c>
    </row>
    <row r="6587" customFormat="false" ht="15" hidden="false" customHeight="false" outlineLevel="0" collapsed="false">
      <c r="A6587" s="37" t="n">
        <v>1006586</v>
      </c>
      <c r="B6587" s="38" t="n">
        <v>46301</v>
      </c>
      <c r="C6587" s="39" t="s">
        <v>69</v>
      </c>
      <c r="D6587" s="39" t="s">
        <v>37</v>
      </c>
      <c r="E6587" s="40" t="n">
        <v>0.7</v>
      </c>
      <c r="F6587" s="41" t="n">
        <f aca="false">IF(A6587="","",INDEX(Assumptions!$B$16:$B$18,MATCH(C6587,Assumptions!$A$16:$A$18,0)))</f>
        <v>3</v>
      </c>
      <c r="G6587" s="42" t="n">
        <f aca="false">IF(A6587="","",WORKDAY(B6587,F6587))</f>
        <v>46304</v>
      </c>
    </row>
    <row r="6588" customFormat="false" ht="15" hidden="false" customHeight="false" outlineLevel="0" collapsed="false">
      <c r="A6588" s="37" t="n">
        <v>1006587</v>
      </c>
      <c r="B6588" s="38" t="n">
        <v>46301</v>
      </c>
      <c r="C6588" s="39" t="s">
        <v>69</v>
      </c>
      <c r="D6588" s="39" t="s">
        <v>39</v>
      </c>
      <c r="E6588" s="40" t="n">
        <v>2</v>
      </c>
      <c r="F6588" s="41" t="n">
        <f aca="false">IF(A6588="","",INDEX(Assumptions!$B$16:$B$18,MATCH(C6588,Assumptions!$A$16:$A$18,0)))</f>
        <v>3</v>
      </c>
      <c r="G6588" s="42" t="n">
        <f aca="false">IF(A6588="","",WORKDAY(B6588,F6588))</f>
        <v>46304</v>
      </c>
    </row>
    <row r="6589" customFormat="false" ht="15" hidden="false" customHeight="false" outlineLevel="0" collapsed="false">
      <c r="A6589" s="37" t="n">
        <v>1006588</v>
      </c>
      <c r="B6589" s="38" t="n">
        <v>46301</v>
      </c>
      <c r="C6589" s="39" t="s">
        <v>69</v>
      </c>
      <c r="D6589" s="39" t="s">
        <v>31</v>
      </c>
      <c r="E6589" s="40" t="n">
        <v>0.6</v>
      </c>
      <c r="F6589" s="41" t="n">
        <f aca="false">IF(A6589="","",INDEX(Assumptions!$B$16:$B$18,MATCH(C6589,Assumptions!$A$16:$A$18,0)))</f>
        <v>3</v>
      </c>
      <c r="G6589" s="42" t="n">
        <f aca="false">IF(A6589="","",WORKDAY(B6589,F6589))</f>
        <v>46304</v>
      </c>
    </row>
    <row r="6590" customFormat="false" ht="15" hidden="false" customHeight="false" outlineLevel="0" collapsed="false">
      <c r="A6590" s="37" t="n">
        <v>1006589</v>
      </c>
      <c r="B6590" s="38" t="n">
        <v>46301</v>
      </c>
      <c r="C6590" s="39" t="s">
        <v>69</v>
      </c>
      <c r="D6590" s="39" t="s">
        <v>35</v>
      </c>
      <c r="E6590" s="40" t="n">
        <v>2.7</v>
      </c>
      <c r="F6590" s="41" t="n">
        <f aca="false">IF(A6590="","",INDEX(Assumptions!$B$16:$B$18,MATCH(C6590,Assumptions!$A$16:$A$18,0)))</f>
        <v>3</v>
      </c>
      <c r="G6590" s="42" t="n">
        <f aca="false">IF(A6590="","",WORKDAY(B6590,F6590))</f>
        <v>46304</v>
      </c>
    </row>
    <row r="6591" customFormat="false" ht="15" hidden="false" customHeight="false" outlineLevel="0" collapsed="false">
      <c r="A6591" s="37" t="n">
        <v>1006590</v>
      </c>
      <c r="B6591" s="38" t="n">
        <v>46301</v>
      </c>
      <c r="C6591" s="39" t="s">
        <v>69</v>
      </c>
      <c r="D6591" s="39" t="s">
        <v>39</v>
      </c>
      <c r="E6591" s="40" t="n">
        <v>4.6</v>
      </c>
      <c r="F6591" s="41" t="n">
        <f aca="false">IF(A6591="","",INDEX(Assumptions!$B$16:$B$18,MATCH(C6591,Assumptions!$A$16:$A$18,0)))</f>
        <v>3</v>
      </c>
      <c r="G6591" s="42" t="n">
        <f aca="false">IF(A6591="","",WORKDAY(B6591,F6591))</f>
        <v>46304</v>
      </c>
    </row>
    <row r="6592" customFormat="false" ht="15" hidden="false" customHeight="false" outlineLevel="0" collapsed="false">
      <c r="A6592" s="37" t="n">
        <v>1006591</v>
      </c>
      <c r="B6592" s="38" t="n">
        <v>46301</v>
      </c>
      <c r="C6592" s="39" t="s">
        <v>69</v>
      </c>
      <c r="D6592" s="39" t="s">
        <v>37</v>
      </c>
      <c r="E6592" s="40" t="n">
        <v>0.7</v>
      </c>
      <c r="F6592" s="41" t="n">
        <f aca="false">IF(A6592="","",INDEX(Assumptions!$B$16:$B$18,MATCH(C6592,Assumptions!$A$16:$A$18,0)))</f>
        <v>3</v>
      </c>
      <c r="G6592" s="42" t="n">
        <f aca="false">IF(A6592="","",WORKDAY(B6592,F6592))</f>
        <v>46304</v>
      </c>
    </row>
    <row r="6593" customFormat="false" ht="15" hidden="false" customHeight="false" outlineLevel="0" collapsed="false">
      <c r="A6593" s="37" t="n">
        <v>1006592</v>
      </c>
      <c r="B6593" s="38" t="n">
        <v>46301</v>
      </c>
      <c r="C6593" s="39" t="s">
        <v>68</v>
      </c>
      <c r="D6593" s="39" t="s">
        <v>33</v>
      </c>
      <c r="E6593" s="40" t="n">
        <v>1.3</v>
      </c>
      <c r="F6593" s="41" t="n">
        <f aca="false">IF(A6593="","",INDEX(Assumptions!$B$16:$B$18,MATCH(C6593,Assumptions!$A$16:$A$18,0)))</f>
        <v>1</v>
      </c>
      <c r="G6593" s="42" t="n">
        <f aca="false">IF(A6593="","",WORKDAY(B6593,F6593))</f>
        <v>46302</v>
      </c>
    </row>
    <row r="6594" customFormat="false" ht="15" hidden="false" customHeight="false" outlineLevel="0" collapsed="false">
      <c r="A6594" s="37" t="n">
        <v>1006593</v>
      </c>
      <c r="B6594" s="38" t="n">
        <v>46301</v>
      </c>
      <c r="C6594" s="39" t="s">
        <v>70</v>
      </c>
      <c r="D6594" s="39" t="s">
        <v>39</v>
      </c>
      <c r="E6594" s="40" t="n">
        <v>4.1</v>
      </c>
      <c r="F6594" s="41" t="n">
        <f aca="false">IF(A6594="","",INDEX(Assumptions!$B$16:$B$18,MATCH(C6594,Assumptions!$A$16:$A$18,0)))</f>
        <v>5</v>
      </c>
      <c r="G6594" s="42" t="n">
        <f aca="false">IF(A6594="","",WORKDAY(B6594,F6594))</f>
        <v>46308</v>
      </c>
    </row>
    <row r="6595" customFormat="false" ht="15" hidden="false" customHeight="false" outlineLevel="0" collapsed="false">
      <c r="A6595" s="37" t="n">
        <v>1006594</v>
      </c>
      <c r="B6595" s="38" t="n">
        <v>46301</v>
      </c>
      <c r="C6595" s="39" t="s">
        <v>69</v>
      </c>
      <c r="D6595" s="39" t="s">
        <v>33</v>
      </c>
      <c r="E6595" s="40" t="n">
        <v>1.2</v>
      </c>
      <c r="F6595" s="41" t="n">
        <f aca="false">IF(A6595="","",INDEX(Assumptions!$B$16:$B$18,MATCH(C6595,Assumptions!$A$16:$A$18,0)))</f>
        <v>3</v>
      </c>
      <c r="G6595" s="42" t="n">
        <f aca="false">IF(A6595="","",WORKDAY(B6595,F6595))</f>
        <v>46304</v>
      </c>
    </row>
    <row r="6596" customFormat="false" ht="15" hidden="false" customHeight="false" outlineLevel="0" collapsed="false">
      <c r="A6596" s="37" t="n">
        <v>1006595</v>
      </c>
      <c r="B6596" s="38" t="n">
        <v>46301</v>
      </c>
      <c r="C6596" s="39" t="s">
        <v>70</v>
      </c>
      <c r="D6596" s="39" t="s">
        <v>33</v>
      </c>
      <c r="E6596" s="40" t="n">
        <v>1.9</v>
      </c>
      <c r="F6596" s="41" t="n">
        <f aca="false">IF(A6596="","",INDEX(Assumptions!$B$16:$B$18,MATCH(C6596,Assumptions!$A$16:$A$18,0)))</f>
        <v>5</v>
      </c>
      <c r="G6596" s="42" t="n">
        <f aca="false">IF(A6596="","",WORKDAY(B6596,F6596))</f>
        <v>46308</v>
      </c>
    </row>
    <row r="6597" customFormat="false" ht="15" hidden="false" customHeight="false" outlineLevel="0" collapsed="false">
      <c r="A6597" s="37" t="n">
        <v>1006596</v>
      </c>
      <c r="B6597" s="38" t="n">
        <v>46301</v>
      </c>
      <c r="C6597" s="39" t="s">
        <v>69</v>
      </c>
      <c r="D6597" s="39" t="s">
        <v>35</v>
      </c>
      <c r="E6597" s="40" t="n">
        <v>0.6</v>
      </c>
      <c r="F6597" s="41" t="n">
        <f aca="false">IF(A6597="","",INDEX(Assumptions!$B$16:$B$18,MATCH(C6597,Assumptions!$A$16:$A$18,0)))</f>
        <v>3</v>
      </c>
      <c r="G6597" s="42" t="n">
        <f aca="false">IF(A6597="","",WORKDAY(B6597,F6597))</f>
        <v>46304</v>
      </c>
    </row>
    <row r="6598" customFormat="false" ht="15" hidden="false" customHeight="false" outlineLevel="0" collapsed="false">
      <c r="A6598" s="37" t="n">
        <v>1006597</v>
      </c>
      <c r="B6598" s="38" t="n">
        <v>46301</v>
      </c>
      <c r="C6598" s="39" t="s">
        <v>69</v>
      </c>
      <c r="D6598" s="39" t="s">
        <v>37</v>
      </c>
      <c r="E6598" s="40" t="n">
        <v>1.9</v>
      </c>
      <c r="F6598" s="41" t="n">
        <f aca="false">IF(A6598="","",INDEX(Assumptions!$B$16:$B$18,MATCH(C6598,Assumptions!$A$16:$A$18,0)))</f>
        <v>3</v>
      </c>
      <c r="G6598" s="42" t="n">
        <f aca="false">IF(A6598="","",WORKDAY(B6598,F6598))</f>
        <v>46304</v>
      </c>
    </row>
    <row r="6599" customFormat="false" ht="15" hidden="false" customHeight="false" outlineLevel="0" collapsed="false">
      <c r="A6599" s="37" t="n">
        <v>1006598</v>
      </c>
      <c r="B6599" s="38" t="n">
        <v>46301</v>
      </c>
      <c r="C6599" s="39" t="s">
        <v>68</v>
      </c>
      <c r="D6599" s="39" t="s">
        <v>35</v>
      </c>
      <c r="E6599" s="40" t="n">
        <v>2.2</v>
      </c>
      <c r="F6599" s="41" t="n">
        <f aca="false">IF(A6599="","",INDEX(Assumptions!$B$16:$B$18,MATCH(C6599,Assumptions!$A$16:$A$18,0)))</f>
        <v>1</v>
      </c>
      <c r="G6599" s="42" t="n">
        <f aca="false">IF(A6599="","",WORKDAY(B6599,F6599))</f>
        <v>46302</v>
      </c>
    </row>
    <row r="6600" customFormat="false" ht="15" hidden="false" customHeight="false" outlineLevel="0" collapsed="false">
      <c r="A6600" s="37" t="n">
        <v>1006599</v>
      </c>
      <c r="B6600" s="38" t="n">
        <v>46301</v>
      </c>
      <c r="C6600" s="39" t="s">
        <v>68</v>
      </c>
      <c r="D6600" s="39" t="s">
        <v>33</v>
      </c>
      <c r="E6600" s="40" t="n">
        <v>2.9</v>
      </c>
      <c r="F6600" s="41" t="n">
        <f aca="false">IF(A6600="","",INDEX(Assumptions!$B$16:$B$18,MATCH(C6600,Assumptions!$A$16:$A$18,0)))</f>
        <v>1</v>
      </c>
      <c r="G6600" s="42" t="n">
        <f aca="false">IF(A6600="","",WORKDAY(B6600,F6600))</f>
        <v>46302</v>
      </c>
    </row>
    <row r="6601" customFormat="false" ht="15" hidden="false" customHeight="false" outlineLevel="0" collapsed="false">
      <c r="A6601" s="37" t="n">
        <v>1006600</v>
      </c>
      <c r="B6601" s="38" t="n">
        <v>46301</v>
      </c>
      <c r="C6601" s="39" t="s">
        <v>68</v>
      </c>
      <c r="D6601" s="39" t="s">
        <v>37</v>
      </c>
      <c r="E6601" s="40" t="n">
        <v>0.9</v>
      </c>
      <c r="F6601" s="41" t="n">
        <f aca="false">IF(A6601="","",INDEX(Assumptions!$B$16:$B$18,MATCH(C6601,Assumptions!$A$16:$A$18,0)))</f>
        <v>1</v>
      </c>
      <c r="G6601" s="42" t="n">
        <f aca="false">IF(A6601="","",WORKDAY(B6601,F6601))</f>
        <v>46302</v>
      </c>
    </row>
    <row r="6602" customFormat="false" ht="15" hidden="false" customHeight="false" outlineLevel="0" collapsed="false">
      <c r="A6602" s="37" t="n">
        <v>1006601</v>
      </c>
      <c r="B6602" s="38" t="n">
        <v>46301</v>
      </c>
      <c r="C6602" s="39" t="s">
        <v>69</v>
      </c>
      <c r="D6602" s="39" t="s">
        <v>31</v>
      </c>
      <c r="E6602" s="40" t="n">
        <v>0.5</v>
      </c>
      <c r="F6602" s="41" t="n">
        <f aca="false">IF(A6602="","",INDEX(Assumptions!$B$16:$B$18,MATCH(C6602,Assumptions!$A$16:$A$18,0)))</f>
        <v>3</v>
      </c>
      <c r="G6602" s="42" t="n">
        <f aca="false">IF(A6602="","",WORKDAY(B6602,F6602))</f>
        <v>46304</v>
      </c>
    </row>
    <row r="6603" customFormat="false" ht="15" hidden="false" customHeight="false" outlineLevel="0" collapsed="false">
      <c r="A6603" s="37" t="n">
        <v>1006602</v>
      </c>
      <c r="B6603" s="38" t="n">
        <v>46301</v>
      </c>
      <c r="C6603" s="39" t="s">
        <v>69</v>
      </c>
      <c r="D6603" s="39" t="s">
        <v>37</v>
      </c>
      <c r="E6603" s="40" t="n">
        <v>2.1</v>
      </c>
      <c r="F6603" s="41" t="n">
        <f aca="false">IF(A6603="","",INDEX(Assumptions!$B$16:$B$18,MATCH(C6603,Assumptions!$A$16:$A$18,0)))</f>
        <v>3</v>
      </c>
      <c r="G6603" s="42" t="n">
        <f aca="false">IF(A6603="","",WORKDAY(B6603,F6603))</f>
        <v>46304</v>
      </c>
    </row>
    <row r="6604" customFormat="false" ht="15" hidden="false" customHeight="false" outlineLevel="0" collapsed="false">
      <c r="A6604" s="37" t="n">
        <v>1006603</v>
      </c>
      <c r="B6604" s="38" t="n">
        <v>46301</v>
      </c>
      <c r="C6604" s="39" t="s">
        <v>68</v>
      </c>
      <c r="D6604" s="39" t="s">
        <v>39</v>
      </c>
      <c r="E6604" s="40" t="n">
        <v>1.8</v>
      </c>
      <c r="F6604" s="41" t="n">
        <f aca="false">IF(A6604="","",INDEX(Assumptions!$B$16:$B$18,MATCH(C6604,Assumptions!$A$16:$A$18,0)))</f>
        <v>1</v>
      </c>
      <c r="G6604" s="42" t="n">
        <f aca="false">IF(A6604="","",WORKDAY(B6604,F6604))</f>
        <v>46302</v>
      </c>
    </row>
    <row r="6605" customFormat="false" ht="15" hidden="false" customHeight="false" outlineLevel="0" collapsed="false">
      <c r="A6605" s="37" t="n">
        <v>1006604</v>
      </c>
      <c r="B6605" s="38" t="n">
        <v>46301</v>
      </c>
      <c r="C6605" s="39" t="s">
        <v>70</v>
      </c>
      <c r="D6605" s="39" t="s">
        <v>31</v>
      </c>
      <c r="E6605" s="40" t="n">
        <v>0.4</v>
      </c>
      <c r="F6605" s="41" t="n">
        <f aca="false">IF(A6605="","",INDEX(Assumptions!$B$16:$B$18,MATCH(C6605,Assumptions!$A$16:$A$18,0)))</f>
        <v>5</v>
      </c>
      <c r="G6605" s="42" t="n">
        <f aca="false">IF(A6605="","",WORKDAY(B6605,F6605))</f>
        <v>46308</v>
      </c>
    </row>
    <row r="6606" customFormat="false" ht="15" hidden="false" customHeight="false" outlineLevel="0" collapsed="false">
      <c r="A6606" s="37" t="n">
        <v>1006605</v>
      </c>
      <c r="B6606" s="38" t="n">
        <v>46301</v>
      </c>
      <c r="C6606" s="39" t="s">
        <v>69</v>
      </c>
      <c r="D6606" s="39" t="s">
        <v>31</v>
      </c>
      <c r="E6606" s="40" t="n">
        <v>7.9</v>
      </c>
      <c r="F6606" s="41" t="n">
        <f aca="false">IF(A6606="","",INDEX(Assumptions!$B$16:$B$18,MATCH(C6606,Assumptions!$A$16:$A$18,0)))</f>
        <v>3</v>
      </c>
      <c r="G6606" s="42" t="n">
        <f aca="false">IF(A6606="","",WORKDAY(B6606,F6606))</f>
        <v>46304</v>
      </c>
    </row>
    <row r="6607" customFormat="false" ht="15" hidden="false" customHeight="false" outlineLevel="0" collapsed="false">
      <c r="A6607" s="37" t="n">
        <v>1006606</v>
      </c>
      <c r="B6607" s="38" t="n">
        <v>46301</v>
      </c>
      <c r="C6607" s="39" t="s">
        <v>69</v>
      </c>
      <c r="D6607" s="39" t="s">
        <v>35</v>
      </c>
      <c r="E6607" s="40" t="n">
        <v>6</v>
      </c>
      <c r="F6607" s="41" t="n">
        <f aca="false">IF(A6607="","",INDEX(Assumptions!$B$16:$B$18,MATCH(C6607,Assumptions!$A$16:$A$18,0)))</f>
        <v>3</v>
      </c>
      <c r="G6607" s="42" t="n">
        <f aca="false">IF(A6607="","",WORKDAY(B6607,F6607))</f>
        <v>46304</v>
      </c>
    </row>
    <row r="6608" customFormat="false" ht="15" hidden="false" customHeight="false" outlineLevel="0" collapsed="false">
      <c r="A6608" s="37" t="n">
        <v>1006607</v>
      </c>
      <c r="B6608" s="38" t="n">
        <v>46301</v>
      </c>
      <c r="C6608" s="39" t="s">
        <v>68</v>
      </c>
      <c r="D6608" s="39" t="s">
        <v>35</v>
      </c>
      <c r="E6608" s="40" t="n">
        <v>2.1</v>
      </c>
      <c r="F6608" s="41" t="n">
        <f aca="false">IF(A6608="","",INDEX(Assumptions!$B$16:$B$18,MATCH(C6608,Assumptions!$A$16:$A$18,0)))</f>
        <v>1</v>
      </c>
      <c r="G6608" s="42" t="n">
        <f aca="false">IF(A6608="","",WORKDAY(B6608,F6608))</f>
        <v>46302</v>
      </c>
    </row>
    <row r="6609" customFormat="false" ht="15" hidden="false" customHeight="false" outlineLevel="0" collapsed="false">
      <c r="A6609" s="37" t="n">
        <v>1006608</v>
      </c>
      <c r="B6609" s="38" t="n">
        <v>46301</v>
      </c>
      <c r="C6609" s="39" t="s">
        <v>69</v>
      </c>
      <c r="D6609" s="39" t="s">
        <v>35</v>
      </c>
      <c r="E6609" s="40" t="n">
        <v>2.1</v>
      </c>
      <c r="F6609" s="41" t="n">
        <f aca="false">IF(A6609="","",INDEX(Assumptions!$B$16:$B$18,MATCH(C6609,Assumptions!$A$16:$A$18,0)))</f>
        <v>3</v>
      </c>
      <c r="G6609" s="42" t="n">
        <f aca="false">IF(A6609="","",WORKDAY(B6609,F6609))</f>
        <v>46304</v>
      </c>
    </row>
    <row r="6610" customFormat="false" ht="15" hidden="false" customHeight="false" outlineLevel="0" collapsed="false">
      <c r="A6610" s="37" t="n">
        <v>1006609</v>
      </c>
      <c r="B6610" s="38" t="n">
        <v>46301</v>
      </c>
      <c r="C6610" s="39" t="s">
        <v>69</v>
      </c>
      <c r="D6610" s="39" t="s">
        <v>35</v>
      </c>
      <c r="E6610" s="40" t="n">
        <v>2.9</v>
      </c>
      <c r="F6610" s="41" t="n">
        <f aca="false">IF(A6610="","",INDEX(Assumptions!$B$16:$B$18,MATCH(C6610,Assumptions!$A$16:$A$18,0)))</f>
        <v>3</v>
      </c>
      <c r="G6610" s="42" t="n">
        <f aca="false">IF(A6610="","",WORKDAY(B6610,F6610))</f>
        <v>46304</v>
      </c>
    </row>
    <row r="6611" customFormat="false" ht="15" hidden="false" customHeight="false" outlineLevel="0" collapsed="false">
      <c r="A6611" s="37" t="n">
        <v>1006610</v>
      </c>
      <c r="B6611" s="38" t="n">
        <v>46301</v>
      </c>
      <c r="C6611" s="39" t="s">
        <v>69</v>
      </c>
      <c r="D6611" s="39" t="s">
        <v>37</v>
      </c>
      <c r="E6611" s="40" t="n">
        <v>1.1</v>
      </c>
      <c r="F6611" s="41" t="n">
        <f aca="false">IF(A6611="","",INDEX(Assumptions!$B$16:$B$18,MATCH(C6611,Assumptions!$A$16:$A$18,0)))</f>
        <v>3</v>
      </c>
      <c r="G6611" s="42" t="n">
        <f aca="false">IF(A6611="","",WORKDAY(B6611,F6611))</f>
        <v>46304</v>
      </c>
    </row>
    <row r="6612" customFormat="false" ht="15" hidden="false" customHeight="false" outlineLevel="0" collapsed="false">
      <c r="A6612" s="37" t="n">
        <v>1006611</v>
      </c>
      <c r="B6612" s="38" t="n">
        <v>46301</v>
      </c>
      <c r="C6612" s="39" t="s">
        <v>70</v>
      </c>
      <c r="D6612" s="39" t="s">
        <v>39</v>
      </c>
      <c r="E6612" s="40" t="n">
        <v>1.6</v>
      </c>
      <c r="F6612" s="41" t="n">
        <f aca="false">IF(A6612="","",INDEX(Assumptions!$B$16:$B$18,MATCH(C6612,Assumptions!$A$16:$A$18,0)))</f>
        <v>5</v>
      </c>
      <c r="G6612" s="42" t="n">
        <f aca="false">IF(A6612="","",WORKDAY(B6612,F6612))</f>
        <v>46308</v>
      </c>
    </row>
    <row r="6613" customFormat="false" ht="15" hidden="false" customHeight="false" outlineLevel="0" collapsed="false">
      <c r="A6613" s="37" t="n">
        <v>1006612</v>
      </c>
      <c r="B6613" s="38" t="n">
        <v>46301</v>
      </c>
      <c r="C6613" s="39" t="s">
        <v>69</v>
      </c>
      <c r="D6613" s="39" t="s">
        <v>39</v>
      </c>
      <c r="E6613" s="40" t="n">
        <v>0.7</v>
      </c>
      <c r="F6613" s="41" t="n">
        <f aca="false">IF(A6613="","",INDEX(Assumptions!$B$16:$B$18,MATCH(C6613,Assumptions!$A$16:$A$18,0)))</f>
        <v>3</v>
      </c>
      <c r="G6613" s="42" t="n">
        <f aca="false">IF(A6613="","",WORKDAY(B6613,F6613))</f>
        <v>46304</v>
      </c>
    </row>
    <row r="6614" customFormat="false" ht="15" hidden="false" customHeight="false" outlineLevel="0" collapsed="false">
      <c r="A6614" s="37" t="n">
        <v>1006613</v>
      </c>
      <c r="B6614" s="38" t="n">
        <v>46301</v>
      </c>
      <c r="C6614" s="39" t="s">
        <v>70</v>
      </c>
      <c r="D6614" s="39" t="s">
        <v>31</v>
      </c>
      <c r="E6614" s="40" t="n">
        <v>0.9</v>
      </c>
      <c r="F6614" s="41" t="n">
        <f aca="false">IF(A6614="","",INDEX(Assumptions!$B$16:$B$18,MATCH(C6614,Assumptions!$A$16:$A$18,0)))</f>
        <v>5</v>
      </c>
      <c r="G6614" s="42" t="n">
        <f aca="false">IF(A6614="","",WORKDAY(B6614,F6614))</f>
        <v>46308</v>
      </c>
    </row>
    <row r="6615" customFormat="false" ht="15" hidden="false" customHeight="false" outlineLevel="0" collapsed="false">
      <c r="A6615" s="37" t="n">
        <v>1006614</v>
      </c>
      <c r="B6615" s="38" t="n">
        <v>46301</v>
      </c>
      <c r="C6615" s="39" t="s">
        <v>69</v>
      </c>
      <c r="D6615" s="39" t="s">
        <v>33</v>
      </c>
      <c r="E6615" s="40" t="n">
        <v>1.2</v>
      </c>
      <c r="F6615" s="41" t="n">
        <f aca="false">IF(A6615="","",INDEX(Assumptions!$B$16:$B$18,MATCH(C6615,Assumptions!$A$16:$A$18,0)))</f>
        <v>3</v>
      </c>
      <c r="G6615" s="42" t="n">
        <f aca="false">IF(A6615="","",WORKDAY(B6615,F6615))</f>
        <v>46304</v>
      </c>
    </row>
    <row r="6616" customFormat="false" ht="15" hidden="false" customHeight="false" outlineLevel="0" collapsed="false">
      <c r="A6616" s="37" t="n">
        <v>1006615</v>
      </c>
      <c r="B6616" s="38" t="n">
        <v>46301</v>
      </c>
      <c r="C6616" s="39" t="s">
        <v>68</v>
      </c>
      <c r="D6616" s="39" t="s">
        <v>33</v>
      </c>
      <c r="E6616" s="40" t="n">
        <v>0.6</v>
      </c>
      <c r="F6616" s="41" t="n">
        <f aca="false">IF(A6616="","",INDEX(Assumptions!$B$16:$B$18,MATCH(C6616,Assumptions!$A$16:$A$18,0)))</f>
        <v>1</v>
      </c>
      <c r="G6616" s="42" t="n">
        <f aca="false">IF(A6616="","",WORKDAY(B6616,F6616))</f>
        <v>46302</v>
      </c>
    </row>
    <row r="6617" customFormat="false" ht="15" hidden="false" customHeight="false" outlineLevel="0" collapsed="false">
      <c r="A6617" s="37" t="n">
        <v>1006616</v>
      </c>
      <c r="B6617" s="38" t="n">
        <v>46301</v>
      </c>
      <c r="C6617" s="39" t="s">
        <v>69</v>
      </c>
      <c r="D6617" s="39" t="s">
        <v>37</v>
      </c>
      <c r="E6617" s="40" t="n">
        <v>1.2</v>
      </c>
      <c r="F6617" s="41" t="n">
        <f aca="false">IF(A6617="","",INDEX(Assumptions!$B$16:$B$18,MATCH(C6617,Assumptions!$A$16:$A$18,0)))</f>
        <v>3</v>
      </c>
      <c r="G6617" s="42" t="n">
        <f aca="false">IF(A6617="","",WORKDAY(B6617,F6617))</f>
        <v>46304</v>
      </c>
    </row>
    <row r="6618" customFormat="false" ht="15" hidden="false" customHeight="false" outlineLevel="0" collapsed="false">
      <c r="A6618" s="37" t="n">
        <v>1006617</v>
      </c>
      <c r="B6618" s="38" t="n">
        <v>46301</v>
      </c>
      <c r="C6618" s="39" t="s">
        <v>70</v>
      </c>
      <c r="D6618" s="39" t="s">
        <v>31</v>
      </c>
      <c r="E6618" s="40" t="n">
        <v>0.4</v>
      </c>
      <c r="F6618" s="41" t="n">
        <f aca="false">IF(A6618="","",INDEX(Assumptions!$B$16:$B$18,MATCH(C6618,Assumptions!$A$16:$A$18,0)))</f>
        <v>5</v>
      </c>
      <c r="G6618" s="42" t="n">
        <f aca="false">IF(A6618="","",WORKDAY(B6618,F6618))</f>
        <v>46308</v>
      </c>
    </row>
    <row r="6619" customFormat="false" ht="15" hidden="false" customHeight="false" outlineLevel="0" collapsed="false">
      <c r="A6619" s="37" t="n">
        <v>1006618</v>
      </c>
      <c r="B6619" s="38" t="n">
        <v>46301</v>
      </c>
      <c r="C6619" s="39" t="s">
        <v>69</v>
      </c>
      <c r="D6619" s="39" t="s">
        <v>35</v>
      </c>
      <c r="E6619" s="40" t="n">
        <v>3.2</v>
      </c>
      <c r="F6619" s="41" t="n">
        <f aca="false">IF(A6619="","",INDEX(Assumptions!$B$16:$B$18,MATCH(C6619,Assumptions!$A$16:$A$18,0)))</f>
        <v>3</v>
      </c>
      <c r="G6619" s="42" t="n">
        <f aca="false">IF(A6619="","",WORKDAY(B6619,F6619))</f>
        <v>46304</v>
      </c>
    </row>
    <row r="6620" customFormat="false" ht="15" hidden="false" customHeight="false" outlineLevel="0" collapsed="false">
      <c r="A6620" s="37" t="n">
        <v>1006619</v>
      </c>
      <c r="B6620" s="38" t="n">
        <v>46301</v>
      </c>
      <c r="C6620" s="39" t="s">
        <v>69</v>
      </c>
      <c r="D6620" s="39" t="s">
        <v>33</v>
      </c>
      <c r="E6620" s="40" t="n">
        <v>0.8</v>
      </c>
      <c r="F6620" s="41" t="n">
        <f aca="false">IF(A6620="","",INDEX(Assumptions!$B$16:$B$18,MATCH(C6620,Assumptions!$A$16:$A$18,0)))</f>
        <v>3</v>
      </c>
      <c r="G6620" s="42" t="n">
        <f aca="false">IF(A6620="","",WORKDAY(B6620,F6620))</f>
        <v>46304</v>
      </c>
    </row>
    <row r="6621" customFormat="false" ht="15" hidden="false" customHeight="false" outlineLevel="0" collapsed="false">
      <c r="A6621" s="37" t="n">
        <v>1006620</v>
      </c>
      <c r="B6621" s="38" t="n">
        <v>46301</v>
      </c>
      <c r="C6621" s="39" t="s">
        <v>69</v>
      </c>
      <c r="D6621" s="39" t="s">
        <v>33</v>
      </c>
      <c r="E6621" s="40" t="n">
        <v>0.6</v>
      </c>
      <c r="F6621" s="41" t="n">
        <f aca="false">IF(A6621="","",INDEX(Assumptions!$B$16:$B$18,MATCH(C6621,Assumptions!$A$16:$A$18,0)))</f>
        <v>3</v>
      </c>
      <c r="G6621" s="42" t="n">
        <f aca="false">IF(A6621="","",WORKDAY(B6621,F6621))</f>
        <v>46304</v>
      </c>
    </row>
    <row r="6622" customFormat="false" ht="15" hidden="false" customHeight="false" outlineLevel="0" collapsed="false">
      <c r="A6622" s="37" t="n">
        <v>1006621</v>
      </c>
      <c r="B6622" s="38" t="n">
        <v>46301</v>
      </c>
      <c r="C6622" s="39" t="s">
        <v>68</v>
      </c>
      <c r="D6622" s="39" t="s">
        <v>37</v>
      </c>
      <c r="E6622" s="40" t="n">
        <v>1.7</v>
      </c>
      <c r="F6622" s="41" t="n">
        <f aca="false">IF(A6622="","",INDEX(Assumptions!$B$16:$B$18,MATCH(C6622,Assumptions!$A$16:$A$18,0)))</f>
        <v>1</v>
      </c>
      <c r="G6622" s="42" t="n">
        <f aca="false">IF(A6622="","",WORKDAY(B6622,F6622))</f>
        <v>46302</v>
      </c>
    </row>
    <row r="6623" customFormat="false" ht="15" hidden="false" customHeight="false" outlineLevel="0" collapsed="false">
      <c r="A6623" s="37" t="n">
        <v>1006622</v>
      </c>
      <c r="B6623" s="38" t="n">
        <v>46301</v>
      </c>
      <c r="C6623" s="39" t="s">
        <v>69</v>
      </c>
      <c r="D6623" s="39" t="s">
        <v>39</v>
      </c>
      <c r="E6623" s="40" t="n">
        <v>3.5</v>
      </c>
      <c r="F6623" s="41" t="n">
        <f aca="false">IF(A6623="","",INDEX(Assumptions!$B$16:$B$18,MATCH(C6623,Assumptions!$A$16:$A$18,0)))</f>
        <v>3</v>
      </c>
      <c r="G6623" s="42" t="n">
        <f aca="false">IF(A6623="","",WORKDAY(B6623,F6623))</f>
        <v>46304</v>
      </c>
    </row>
    <row r="6624" customFormat="false" ht="15" hidden="false" customHeight="false" outlineLevel="0" collapsed="false">
      <c r="A6624" s="37" t="n">
        <v>1006623</v>
      </c>
      <c r="B6624" s="38" t="n">
        <v>46301</v>
      </c>
      <c r="C6624" s="39" t="s">
        <v>69</v>
      </c>
      <c r="D6624" s="39" t="s">
        <v>33</v>
      </c>
      <c r="E6624" s="40" t="n">
        <v>3.4</v>
      </c>
      <c r="F6624" s="41" t="n">
        <f aca="false">IF(A6624="","",INDEX(Assumptions!$B$16:$B$18,MATCH(C6624,Assumptions!$A$16:$A$18,0)))</f>
        <v>3</v>
      </c>
      <c r="G6624" s="42" t="n">
        <f aca="false">IF(A6624="","",WORKDAY(B6624,F6624))</f>
        <v>46304</v>
      </c>
    </row>
    <row r="6625" customFormat="false" ht="15" hidden="false" customHeight="false" outlineLevel="0" collapsed="false">
      <c r="A6625" s="37" t="n">
        <v>1006624</v>
      </c>
      <c r="B6625" s="38" t="n">
        <v>46301</v>
      </c>
      <c r="C6625" s="39" t="s">
        <v>70</v>
      </c>
      <c r="D6625" s="39" t="s">
        <v>31</v>
      </c>
      <c r="E6625" s="40" t="n">
        <v>2.2</v>
      </c>
      <c r="F6625" s="41" t="n">
        <f aca="false">IF(A6625="","",INDEX(Assumptions!$B$16:$B$18,MATCH(C6625,Assumptions!$A$16:$A$18,0)))</f>
        <v>5</v>
      </c>
      <c r="G6625" s="42" t="n">
        <f aca="false">IF(A6625="","",WORKDAY(B6625,F6625))</f>
        <v>46308</v>
      </c>
    </row>
    <row r="6626" customFormat="false" ht="15" hidden="false" customHeight="false" outlineLevel="0" collapsed="false">
      <c r="A6626" s="37" t="n">
        <v>1006625</v>
      </c>
      <c r="B6626" s="38" t="n">
        <v>46301</v>
      </c>
      <c r="C6626" s="39" t="s">
        <v>69</v>
      </c>
      <c r="D6626" s="39" t="s">
        <v>31</v>
      </c>
      <c r="E6626" s="40" t="n">
        <v>10.4</v>
      </c>
      <c r="F6626" s="41" t="n">
        <f aca="false">IF(A6626="","",INDEX(Assumptions!$B$16:$B$18,MATCH(C6626,Assumptions!$A$16:$A$18,0)))</f>
        <v>3</v>
      </c>
      <c r="G6626" s="42" t="n">
        <f aca="false">IF(A6626="","",WORKDAY(B6626,F6626))</f>
        <v>46304</v>
      </c>
    </row>
    <row r="6627" customFormat="false" ht="15" hidden="false" customHeight="false" outlineLevel="0" collapsed="false">
      <c r="A6627" s="37" t="n">
        <v>1006626</v>
      </c>
      <c r="B6627" s="38" t="n">
        <v>46301</v>
      </c>
      <c r="C6627" s="39" t="s">
        <v>69</v>
      </c>
      <c r="D6627" s="39" t="s">
        <v>31</v>
      </c>
      <c r="E6627" s="40" t="n">
        <v>0.9</v>
      </c>
      <c r="F6627" s="41" t="n">
        <f aca="false">IF(A6627="","",INDEX(Assumptions!$B$16:$B$18,MATCH(C6627,Assumptions!$A$16:$A$18,0)))</f>
        <v>3</v>
      </c>
      <c r="G6627" s="42" t="n">
        <f aca="false">IF(A6627="","",WORKDAY(B6627,F6627))</f>
        <v>46304</v>
      </c>
    </row>
    <row r="6628" customFormat="false" ht="15" hidden="false" customHeight="false" outlineLevel="0" collapsed="false">
      <c r="A6628" s="37" t="n">
        <v>1006627</v>
      </c>
      <c r="B6628" s="38" t="n">
        <v>46301</v>
      </c>
      <c r="C6628" s="39" t="s">
        <v>68</v>
      </c>
      <c r="D6628" s="39" t="s">
        <v>33</v>
      </c>
      <c r="E6628" s="40" t="n">
        <v>1.2</v>
      </c>
      <c r="F6628" s="41" t="n">
        <f aca="false">IF(A6628="","",INDEX(Assumptions!$B$16:$B$18,MATCH(C6628,Assumptions!$A$16:$A$18,0)))</f>
        <v>1</v>
      </c>
      <c r="G6628" s="42" t="n">
        <f aca="false">IF(A6628="","",WORKDAY(B6628,F6628))</f>
        <v>46302</v>
      </c>
    </row>
    <row r="6629" customFormat="false" ht="15" hidden="false" customHeight="false" outlineLevel="0" collapsed="false">
      <c r="A6629" s="37" t="n">
        <v>1006628</v>
      </c>
      <c r="B6629" s="38" t="n">
        <v>46301</v>
      </c>
      <c r="C6629" s="39" t="s">
        <v>69</v>
      </c>
      <c r="D6629" s="39" t="s">
        <v>33</v>
      </c>
      <c r="E6629" s="40" t="n">
        <v>2.8</v>
      </c>
      <c r="F6629" s="41" t="n">
        <f aca="false">IF(A6629="","",INDEX(Assumptions!$B$16:$B$18,MATCH(C6629,Assumptions!$A$16:$A$18,0)))</f>
        <v>3</v>
      </c>
      <c r="G6629" s="42" t="n">
        <f aca="false">IF(A6629="","",WORKDAY(B6629,F6629))</f>
        <v>46304</v>
      </c>
    </row>
    <row r="6630" customFormat="false" ht="15" hidden="false" customHeight="false" outlineLevel="0" collapsed="false">
      <c r="A6630" s="37" t="n">
        <v>1006629</v>
      </c>
      <c r="B6630" s="38" t="n">
        <v>46301</v>
      </c>
      <c r="C6630" s="39" t="s">
        <v>70</v>
      </c>
      <c r="D6630" s="39" t="s">
        <v>39</v>
      </c>
      <c r="E6630" s="40" t="n">
        <v>2.2</v>
      </c>
      <c r="F6630" s="41" t="n">
        <f aca="false">IF(A6630="","",INDEX(Assumptions!$B$16:$B$18,MATCH(C6630,Assumptions!$A$16:$A$18,0)))</f>
        <v>5</v>
      </c>
      <c r="G6630" s="42" t="n">
        <f aca="false">IF(A6630="","",WORKDAY(B6630,F6630))</f>
        <v>46308</v>
      </c>
    </row>
    <row r="6631" customFormat="false" ht="15" hidden="false" customHeight="false" outlineLevel="0" collapsed="false">
      <c r="A6631" s="37" t="n">
        <v>1006630</v>
      </c>
      <c r="B6631" s="38" t="n">
        <v>46301</v>
      </c>
      <c r="C6631" s="39" t="s">
        <v>69</v>
      </c>
      <c r="D6631" s="39" t="s">
        <v>31</v>
      </c>
      <c r="E6631" s="40" t="n">
        <v>0.7</v>
      </c>
      <c r="F6631" s="41" t="n">
        <f aca="false">IF(A6631="","",INDEX(Assumptions!$B$16:$B$18,MATCH(C6631,Assumptions!$A$16:$A$18,0)))</f>
        <v>3</v>
      </c>
      <c r="G6631" s="42" t="n">
        <f aca="false">IF(A6631="","",WORKDAY(B6631,F6631))</f>
        <v>46304</v>
      </c>
    </row>
    <row r="6632" customFormat="false" ht="15" hidden="false" customHeight="false" outlineLevel="0" collapsed="false">
      <c r="A6632" s="37" t="n">
        <v>1006631</v>
      </c>
      <c r="B6632" s="38" t="n">
        <v>46301</v>
      </c>
      <c r="C6632" s="39" t="s">
        <v>68</v>
      </c>
      <c r="D6632" s="39" t="s">
        <v>33</v>
      </c>
      <c r="E6632" s="40" t="n">
        <v>1</v>
      </c>
      <c r="F6632" s="41" t="n">
        <f aca="false">IF(A6632="","",INDEX(Assumptions!$B$16:$B$18,MATCH(C6632,Assumptions!$A$16:$A$18,0)))</f>
        <v>1</v>
      </c>
      <c r="G6632" s="42" t="n">
        <f aca="false">IF(A6632="","",WORKDAY(B6632,F6632))</f>
        <v>46302</v>
      </c>
    </row>
    <row r="6633" customFormat="false" ht="15" hidden="false" customHeight="false" outlineLevel="0" collapsed="false">
      <c r="A6633" s="37" t="n">
        <v>1006632</v>
      </c>
      <c r="B6633" s="38" t="n">
        <v>46301</v>
      </c>
      <c r="C6633" s="39" t="s">
        <v>69</v>
      </c>
      <c r="D6633" s="39" t="s">
        <v>35</v>
      </c>
      <c r="E6633" s="40" t="n">
        <v>1.7</v>
      </c>
      <c r="F6633" s="41" t="n">
        <f aca="false">IF(A6633="","",INDEX(Assumptions!$B$16:$B$18,MATCH(C6633,Assumptions!$A$16:$A$18,0)))</f>
        <v>3</v>
      </c>
      <c r="G6633" s="42" t="n">
        <f aca="false">IF(A6633="","",WORKDAY(B6633,F6633))</f>
        <v>46304</v>
      </c>
    </row>
    <row r="6634" customFormat="false" ht="15" hidden="false" customHeight="false" outlineLevel="0" collapsed="false">
      <c r="A6634" s="37" t="n">
        <v>1006633</v>
      </c>
      <c r="B6634" s="38" t="n">
        <v>46301</v>
      </c>
      <c r="C6634" s="39" t="s">
        <v>69</v>
      </c>
      <c r="D6634" s="39" t="s">
        <v>31</v>
      </c>
      <c r="E6634" s="40" t="n">
        <v>3.4</v>
      </c>
      <c r="F6634" s="41" t="n">
        <f aca="false">IF(A6634="","",INDEX(Assumptions!$B$16:$B$18,MATCH(C6634,Assumptions!$A$16:$A$18,0)))</f>
        <v>3</v>
      </c>
      <c r="G6634" s="42" t="n">
        <f aca="false">IF(A6634="","",WORKDAY(B6634,F6634))</f>
        <v>46304</v>
      </c>
    </row>
    <row r="6635" customFormat="false" ht="15" hidden="false" customHeight="false" outlineLevel="0" collapsed="false">
      <c r="A6635" s="37" t="n">
        <v>1006634</v>
      </c>
      <c r="B6635" s="38" t="n">
        <v>46301</v>
      </c>
      <c r="C6635" s="39" t="s">
        <v>69</v>
      </c>
      <c r="D6635" s="39" t="s">
        <v>31</v>
      </c>
      <c r="E6635" s="40" t="n">
        <v>0.4</v>
      </c>
      <c r="F6635" s="41" t="n">
        <f aca="false">IF(A6635="","",INDEX(Assumptions!$B$16:$B$18,MATCH(C6635,Assumptions!$A$16:$A$18,0)))</f>
        <v>3</v>
      </c>
      <c r="G6635" s="42" t="n">
        <f aca="false">IF(A6635="","",WORKDAY(B6635,F6635))</f>
        <v>46304</v>
      </c>
    </row>
    <row r="6636" customFormat="false" ht="15" hidden="false" customHeight="false" outlineLevel="0" collapsed="false">
      <c r="A6636" s="37" t="n">
        <v>1006635</v>
      </c>
      <c r="B6636" s="38" t="n">
        <v>46301</v>
      </c>
      <c r="C6636" s="39" t="s">
        <v>69</v>
      </c>
      <c r="D6636" s="39" t="s">
        <v>33</v>
      </c>
      <c r="E6636" s="40" t="n">
        <v>2.4</v>
      </c>
      <c r="F6636" s="41" t="n">
        <f aca="false">IF(A6636="","",INDEX(Assumptions!$B$16:$B$18,MATCH(C6636,Assumptions!$A$16:$A$18,0)))</f>
        <v>3</v>
      </c>
      <c r="G6636" s="42" t="n">
        <f aca="false">IF(A6636="","",WORKDAY(B6636,F6636))</f>
        <v>46304</v>
      </c>
    </row>
    <row r="6637" customFormat="false" ht="15" hidden="false" customHeight="false" outlineLevel="0" collapsed="false">
      <c r="A6637" s="37" t="n">
        <v>1006636</v>
      </c>
      <c r="B6637" s="38" t="n">
        <v>46301</v>
      </c>
      <c r="C6637" s="39" t="s">
        <v>70</v>
      </c>
      <c r="D6637" s="39" t="s">
        <v>31</v>
      </c>
      <c r="E6637" s="40" t="n">
        <v>3.9</v>
      </c>
      <c r="F6637" s="41" t="n">
        <f aca="false">IF(A6637="","",INDEX(Assumptions!$B$16:$B$18,MATCH(C6637,Assumptions!$A$16:$A$18,0)))</f>
        <v>5</v>
      </c>
      <c r="G6637" s="42" t="n">
        <f aca="false">IF(A6637="","",WORKDAY(B6637,F6637))</f>
        <v>46308</v>
      </c>
    </row>
    <row r="6638" customFormat="false" ht="15" hidden="false" customHeight="false" outlineLevel="0" collapsed="false">
      <c r="A6638" s="37" t="n">
        <v>1006637</v>
      </c>
      <c r="B6638" s="38" t="n">
        <v>46301</v>
      </c>
      <c r="C6638" s="39" t="s">
        <v>69</v>
      </c>
      <c r="D6638" s="39" t="s">
        <v>35</v>
      </c>
      <c r="E6638" s="40" t="n">
        <v>3.8</v>
      </c>
      <c r="F6638" s="41" t="n">
        <f aca="false">IF(A6638="","",INDEX(Assumptions!$B$16:$B$18,MATCH(C6638,Assumptions!$A$16:$A$18,0)))</f>
        <v>3</v>
      </c>
      <c r="G6638" s="42" t="n">
        <f aca="false">IF(A6638="","",WORKDAY(B6638,F6638))</f>
        <v>46304</v>
      </c>
    </row>
    <row r="6639" customFormat="false" ht="15" hidden="false" customHeight="false" outlineLevel="0" collapsed="false">
      <c r="A6639" s="37" t="n">
        <v>1006638</v>
      </c>
      <c r="B6639" s="38" t="n">
        <v>46301</v>
      </c>
      <c r="C6639" s="39" t="s">
        <v>68</v>
      </c>
      <c r="D6639" s="39" t="s">
        <v>31</v>
      </c>
      <c r="E6639" s="40" t="n">
        <v>1.2</v>
      </c>
      <c r="F6639" s="41" t="n">
        <f aca="false">IF(A6639="","",INDEX(Assumptions!$B$16:$B$18,MATCH(C6639,Assumptions!$A$16:$A$18,0)))</f>
        <v>1</v>
      </c>
      <c r="G6639" s="42" t="n">
        <f aca="false">IF(A6639="","",WORKDAY(B6639,F6639))</f>
        <v>46302</v>
      </c>
    </row>
    <row r="6640" customFormat="false" ht="15" hidden="false" customHeight="false" outlineLevel="0" collapsed="false">
      <c r="A6640" s="37" t="n">
        <v>1006639</v>
      </c>
      <c r="B6640" s="38" t="n">
        <v>46301</v>
      </c>
      <c r="C6640" s="39" t="s">
        <v>70</v>
      </c>
      <c r="D6640" s="39" t="s">
        <v>31</v>
      </c>
      <c r="E6640" s="40" t="n">
        <v>4.5</v>
      </c>
      <c r="F6640" s="41" t="n">
        <f aca="false">IF(A6640="","",INDEX(Assumptions!$B$16:$B$18,MATCH(C6640,Assumptions!$A$16:$A$18,0)))</f>
        <v>5</v>
      </c>
      <c r="G6640" s="42" t="n">
        <f aca="false">IF(A6640="","",WORKDAY(B6640,F6640))</f>
        <v>46308</v>
      </c>
    </row>
    <row r="6641" customFormat="false" ht="15" hidden="false" customHeight="false" outlineLevel="0" collapsed="false">
      <c r="A6641" s="37" t="n">
        <v>1006640</v>
      </c>
      <c r="B6641" s="38" t="n">
        <v>46301</v>
      </c>
      <c r="C6641" s="39" t="s">
        <v>69</v>
      </c>
      <c r="D6641" s="39" t="s">
        <v>35</v>
      </c>
      <c r="E6641" s="40" t="n">
        <v>3.3</v>
      </c>
      <c r="F6641" s="41" t="n">
        <f aca="false">IF(A6641="","",INDEX(Assumptions!$B$16:$B$18,MATCH(C6641,Assumptions!$A$16:$A$18,0)))</f>
        <v>3</v>
      </c>
      <c r="G6641" s="42" t="n">
        <f aca="false">IF(A6641="","",WORKDAY(B6641,F6641))</f>
        <v>46304</v>
      </c>
    </row>
    <row r="6642" customFormat="false" ht="15" hidden="false" customHeight="false" outlineLevel="0" collapsed="false">
      <c r="A6642" s="37" t="n">
        <v>1006641</v>
      </c>
      <c r="B6642" s="38" t="n">
        <v>46301</v>
      </c>
      <c r="C6642" s="39" t="s">
        <v>69</v>
      </c>
      <c r="D6642" s="39" t="s">
        <v>37</v>
      </c>
      <c r="E6642" s="40" t="n">
        <v>2.3</v>
      </c>
      <c r="F6642" s="41" t="n">
        <f aca="false">IF(A6642="","",INDEX(Assumptions!$B$16:$B$18,MATCH(C6642,Assumptions!$A$16:$A$18,0)))</f>
        <v>3</v>
      </c>
      <c r="G6642" s="42" t="n">
        <f aca="false">IF(A6642="","",WORKDAY(B6642,F6642))</f>
        <v>46304</v>
      </c>
    </row>
    <row r="6643" customFormat="false" ht="15" hidden="false" customHeight="false" outlineLevel="0" collapsed="false">
      <c r="A6643" s="37" t="n">
        <v>1006642</v>
      </c>
      <c r="B6643" s="38" t="n">
        <v>46301</v>
      </c>
      <c r="C6643" s="39" t="s">
        <v>70</v>
      </c>
      <c r="D6643" s="39" t="s">
        <v>35</v>
      </c>
      <c r="E6643" s="40" t="n">
        <v>2.5</v>
      </c>
      <c r="F6643" s="41" t="n">
        <f aca="false">IF(A6643="","",INDEX(Assumptions!$B$16:$B$18,MATCH(C6643,Assumptions!$A$16:$A$18,0)))</f>
        <v>5</v>
      </c>
      <c r="G6643" s="42" t="n">
        <f aca="false">IF(A6643="","",WORKDAY(B6643,F6643))</f>
        <v>46308</v>
      </c>
    </row>
    <row r="6644" customFormat="false" ht="15" hidden="false" customHeight="false" outlineLevel="0" collapsed="false">
      <c r="A6644" s="37" t="n">
        <v>1006643</v>
      </c>
      <c r="B6644" s="38" t="n">
        <v>46301</v>
      </c>
      <c r="C6644" s="39" t="s">
        <v>68</v>
      </c>
      <c r="D6644" s="39" t="s">
        <v>33</v>
      </c>
      <c r="E6644" s="40" t="n">
        <v>11</v>
      </c>
      <c r="F6644" s="41" t="n">
        <f aca="false">IF(A6644="","",INDEX(Assumptions!$B$16:$B$18,MATCH(C6644,Assumptions!$A$16:$A$18,0)))</f>
        <v>1</v>
      </c>
      <c r="G6644" s="42" t="n">
        <f aca="false">IF(A6644="","",WORKDAY(B6644,F6644))</f>
        <v>46302</v>
      </c>
    </row>
    <row r="6645" customFormat="false" ht="15" hidden="false" customHeight="false" outlineLevel="0" collapsed="false">
      <c r="A6645" s="37" t="n">
        <v>1006644</v>
      </c>
      <c r="B6645" s="38" t="n">
        <v>46301</v>
      </c>
      <c r="C6645" s="39" t="s">
        <v>69</v>
      </c>
      <c r="D6645" s="39" t="s">
        <v>35</v>
      </c>
      <c r="E6645" s="40" t="n">
        <v>1.2</v>
      </c>
      <c r="F6645" s="41" t="n">
        <f aca="false">IF(A6645="","",INDEX(Assumptions!$B$16:$B$18,MATCH(C6645,Assumptions!$A$16:$A$18,0)))</f>
        <v>3</v>
      </c>
      <c r="G6645" s="42" t="n">
        <f aca="false">IF(A6645="","",WORKDAY(B6645,F6645))</f>
        <v>46304</v>
      </c>
    </row>
    <row r="6646" customFormat="false" ht="15" hidden="false" customHeight="false" outlineLevel="0" collapsed="false">
      <c r="A6646" s="37" t="n">
        <v>1006645</v>
      </c>
      <c r="B6646" s="38" t="n">
        <v>46301</v>
      </c>
      <c r="C6646" s="39" t="s">
        <v>69</v>
      </c>
      <c r="D6646" s="39" t="s">
        <v>31</v>
      </c>
      <c r="E6646" s="40" t="n">
        <v>2.6</v>
      </c>
      <c r="F6646" s="41" t="n">
        <f aca="false">IF(A6646="","",INDEX(Assumptions!$B$16:$B$18,MATCH(C6646,Assumptions!$A$16:$A$18,0)))</f>
        <v>3</v>
      </c>
      <c r="G6646" s="42" t="n">
        <f aca="false">IF(A6646="","",WORKDAY(B6646,F6646))</f>
        <v>46304</v>
      </c>
    </row>
    <row r="6647" customFormat="false" ht="15" hidden="false" customHeight="false" outlineLevel="0" collapsed="false">
      <c r="A6647" s="37" t="n">
        <v>1006646</v>
      </c>
      <c r="B6647" s="38" t="n">
        <v>46302</v>
      </c>
      <c r="C6647" s="39" t="s">
        <v>69</v>
      </c>
      <c r="D6647" s="39" t="s">
        <v>39</v>
      </c>
      <c r="E6647" s="40" t="n">
        <v>1</v>
      </c>
      <c r="F6647" s="41" t="n">
        <f aca="false">IF(A6647="","",INDEX(Assumptions!$B$16:$B$18,MATCH(C6647,Assumptions!$A$16:$A$18,0)))</f>
        <v>3</v>
      </c>
      <c r="G6647" s="42" t="n">
        <f aca="false">IF(A6647="","",WORKDAY(B6647,F6647))</f>
        <v>46307</v>
      </c>
    </row>
    <row r="6648" customFormat="false" ht="15" hidden="false" customHeight="false" outlineLevel="0" collapsed="false">
      <c r="A6648" s="37" t="n">
        <v>1006647</v>
      </c>
      <c r="B6648" s="38" t="n">
        <v>46302</v>
      </c>
      <c r="C6648" s="39" t="s">
        <v>69</v>
      </c>
      <c r="D6648" s="39" t="s">
        <v>33</v>
      </c>
      <c r="E6648" s="40" t="n">
        <v>0.8</v>
      </c>
      <c r="F6648" s="41" t="n">
        <f aca="false">IF(A6648="","",INDEX(Assumptions!$B$16:$B$18,MATCH(C6648,Assumptions!$A$16:$A$18,0)))</f>
        <v>3</v>
      </c>
      <c r="G6648" s="42" t="n">
        <f aca="false">IF(A6648="","",WORKDAY(B6648,F6648))</f>
        <v>46307</v>
      </c>
    </row>
    <row r="6649" customFormat="false" ht="15" hidden="false" customHeight="false" outlineLevel="0" collapsed="false">
      <c r="A6649" s="37" t="n">
        <v>1006648</v>
      </c>
      <c r="B6649" s="38" t="n">
        <v>46302</v>
      </c>
      <c r="C6649" s="39" t="s">
        <v>70</v>
      </c>
      <c r="D6649" s="39" t="s">
        <v>37</v>
      </c>
      <c r="E6649" s="40" t="n">
        <v>1.8</v>
      </c>
      <c r="F6649" s="41" t="n">
        <f aca="false">IF(A6649="","",INDEX(Assumptions!$B$16:$B$18,MATCH(C6649,Assumptions!$A$16:$A$18,0)))</f>
        <v>5</v>
      </c>
      <c r="G6649" s="42" t="n">
        <f aca="false">IF(A6649="","",WORKDAY(B6649,F6649))</f>
        <v>46309</v>
      </c>
    </row>
    <row r="6650" customFormat="false" ht="15" hidden="false" customHeight="false" outlineLevel="0" collapsed="false">
      <c r="A6650" s="37" t="n">
        <v>1006649</v>
      </c>
      <c r="B6650" s="38" t="n">
        <v>46302</v>
      </c>
      <c r="C6650" s="39" t="s">
        <v>69</v>
      </c>
      <c r="D6650" s="39" t="s">
        <v>39</v>
      </c>
      <c r="E6650" s="40" t="n">
        <v>3.5</v>
      </c>
      <c r="F6650" s="41" t="n">
        <f aca="false">IF(A6650="","",INDEX(Assumptions!$B$16:$B$18,MATCH(C6650,Assumptions!$A$16:$A$18,0)))</f>
        <v>3</v>
      </c>
      <c r="G6650" s="42" t="n">
        <f aca="false">IF(A6650="","",WORKDAY(B6650,F6650))</f>
        <v>46307</v>
      </c>
    </row>
    <row r="6651" customFormat="false" ht="15" hidden="false" customHeight="false" outlineLevel="0" collapsed="false">
      <c r="A6651" s="37" t="n">
        <v>1006650</v>
      </c>
      <c r="B6651" s="38" t="n">
        <v>46302</v>
      </c>
      <c r="C6651" s="39" t="s">
        <v>69</v>
      </c>
      <c r="D6651" s="39" t="s">
        <v>31</v>
      </c>
      <c r="E6651" s="40" t="n">
        <v>5.9</v>
      </c>
      <c r="F6651" s="41" t="n">
        <f aca="false">IF(A6651="","",INDEX(Assumptions!$B$16:$B$18,MATCH(C6651,Assumptions!$A$16:$A$18,0)))</f>
        <v>3</v>
      </c>
      <c r="G6651" s="42" t="n">
        <f aca="false">IF(A6651="","",WORKDAY(B6651,F6651))</f>
        <v>46307</v>
      </c>
    </row>
    <row r="6652" customFormat="false" ht="15" hidden="false" customHeight="false" outlineLevel="0" collapsed="false">
      <c r="A6652" s="37" t="n">
        <v>1006651</v>
      </c>
      <c r="B6652" s="38" t="n">
        <v>46302</v>
      </c>
      <c r="C6652" s="39" t="s">
        <v>70</v>
      </c>
      <c r="D6652" s="39" t="s">
        <v>39</v>
      </c>
      <c r="E6652" s="40" t="n">
        <v>1.9</v>
      </c>
      <c r="F6652" s="41" t="n">
        <f aca="false">IF(A6652="","",INDEX(Assumptions!$B$16:$B$18,MATCH(C6652,Assumptions!$A$16:$A$18,0)))</f>
        <v>5</v>
      </c>
      <c r="G6652" s="42" t="n">
        <f aca="false">IF(A6652="","",WORKDAY(B6652,F6652))</f>
        <v>46309</v>
      </c>
    </row>
    <row r="6653" customFormat="false" ht="15" hidden="false" customHeight="false" outlineLevel="0" collapsed="false">
      <c r="A6653" s="37" t="n">
        <v>1006652</v>
      </c>
      <c r="B6653" s="38" t="n">
        <v>46302</v>
      </c>
      <c r="C6653" s="39" t="s">
        <v>69</v>
      </c>
      <c r="D6653" s="39" t="s">
        <v>37</v>
      </c>
      <c r="E6653" s="40" t="n">
        <v>0.8</v>
      </c>
      <c r="F6653" s="41" t="n">
        <f aca="false">IF(A6653="","",INDEX(Assumptions!$B$16:$B$18,MATCH(C6653,Assumptions!$A$16:$A$18,0)))</f>
        <v>3</v>
      </c>
      <c r="G6653" s="42" t="n">
        <f aca="false">IF(A6653="","",WORKDAY(B6653,F6653))</f>
        <v>46307</v>
      </c>
    </row>
    <row r="6654" customFormat="false" ht="15" hidden="false" customHeight="false" outlineLevel="0" collapsed="false">
      <c r="A6654" s="37" t="n">
        <v>1006653</v>
      </c>
      <c r="B6654" s="38" t="n">
        <v>46302</v>
      </c>
      <c r="C6654" s="39" t="s">
        <v>70</v>
      </c>
      <c r="D6654" s="39" t="s">
        <v>35</v>
      </c>
      <c r="E6654" s="40" t="n">
        <v>1</v>
      </c>
      <c r="F6654" s="41" t="n">
        <f aca="false">IF(A6654="","",INDEX(Assumptions!$B$16:$B$18,MATCH(C6654,Assumptions!$A$16:$A$18,0)))</f>
        <v>5</v>
      </c>
      <c r="G6654" s="42" t="n">
        <f aca="false">IF(A6654="","",WORKDAY(B6654,F6654))</f>
        <v>46309</v>
      </c>
    </row>
    <row r="6655" customFormat="false" ht="15" hidden="false" customHeight="false" outlineLevel="0" collapsed="false">
      <c r="A6655" s="37" t="n">
        <v>1006654</v>
      </c>
      <c r="B6655" s="38" t="n">
        <v>46302</v>
      </c>
      <c r="C6655" s="39" t="s">
        <v>69</v>
      </c>
      <c r="D6655" s="39" t="s">
        <v>39</v>
      </c>
      <c r="E6655" s="40" t="n">
        <v>1.2</v>
      </c>
      <c r="F6655" s="41" t="n">
        <f aca="false">IF(A6655="","",INDEX(Assumptions!$B$16:$B$18,MATCH(C6655,Assumptions!$A$16:$A$18,0)))</f>
        <v>3</v>
      </c>
      <c r="G6655" s="42" t="n">
        <f aca="false">IF(A6655="","",WORKDAY(B6655,F6655))</f>
        <v>46307</v>
      </c>
    </row>
    <row r="6656" customFormat="false" ht="15" hidden="false" customHeight="false" outlineLevel="0" collapsed="false">
      <c r="A6656" s="37" t="n">
        <v>1006655</v>
      </c>
      <c r="B6656" s="38" t="n">
        <v>46302</v>
      </c>
      <c r="C6656" s="39" t="s">
        <v>69</v>
      </c>
      <c r="D6656" s="39" t="s">
        <v>39</v>
      </c>
      <c r="E6656" s="40" t="n">
        <v>1.1</v>
      </c>
      <c r="F6656" s="41" t="n">
        <f aca="false">IF(A6656="","",INDEX(Assumptions!$B$16:$B$18,MATCH(C6656,Assumptions!$A$16:$A$18,0)))</f>
        <v>3</v>
      </c>
      <c r="G6656" s="42" t="n">
        <f aca="false">IF(A6656="","",WORKDAY(B6656,F6656))</f>
        <v>46307</v>
      </c>
    </row>
    <row r="6657" customFormat="false" ht="15" hidden="false" customHeight="false" outlineLevel="0" collapsed="false">
      <c r="A6657" s="37" t="n">
        <v>1006656</v>
      </c>
      <c r="B6657" s="38" t="n">
        <v>46302</v>
      </c>
      <c r="C6657" s="39" t="s">
        <v>68</v>
      </c>
      <c r="D6657" s="39" t="s">
        <v>35</v>
      </c>
      <c r="E6657" s="40" t="n">
        <v>0.3</v>
      </c>
      <c r="F6657" s="41" t="n">
        <f aca="false">IF(A6657="","",INDEX(Assumptions!$B$16:$B$18,MATCH(C6657,Assumptions!$A$16:$A$18,0)))</f>
        <v>1</v>
      </c>
      <c r="G6657" s="42" t="n">
        <f aca="false">IF(A6657="","",WORKDAY(B6657,F6657))</f>
        <v>46303</v>
      </c>
    </row>
    <row r="6658" customFormat="false" ht="15" hidden="false" customHeight="false" outlineLevel="0" collapsed="false">
      <c r="A6658" s="37" t="n">
        <v>1006657</v>
      </c>
      <c r="B6658" s="38" t="n">
        <v>46302</v>
      </c>
      <c r="C6658" s="39" t="s">
        <v>70</v>
      </c>
      <c r="D6658" s="39" t="s">
        <v>37</v>
      </c>
      <c r="E6658" s="40" t="n">
        <v>4.6</v>
      </c>
      <c r="F6658" s="41" t="n">
        <f aca="false">IF(A6658="","",INDEX(Assumptions!$B$16:$B$18,MATCH(C6658,Assumptions!$A$16:$A$18,0)))</f>
        <v>5</v>
      </c>
      <c r="G6658" s="42" t="n">
        <f aca="false">IF(A6658="","",WORKDAY(B6658,F6658))</f>
        <v>46309</v>
      </c>
    </row>
    <row r="6659" customFormat="false" ht="15" hidden="false" customHeight="false" outlineLevel="0" collapsed="false">
      <c r="A6659" s="37" t="n">
        <v>1006658</v>
      </c>
      <c r="B6659" s="38" t="n">
        <v>46302</v>
      </c>
      <c r="C6659" s="39" t="s">
        <v>69</v>
      </c>
      <c r="D6659" s="39" t="s">
        <v>37</v>
      </c>
      <c r="E6659" s="40" t="n">
        <v>1.3</v>
      </c>
      <c r="F6659" s="41" t="n">
        <f aca="false">IF(A6659="","",INDEX(Assumptions!$B$16:$B$18,MATCH(C6659,Assumptions!$A$16:$A$18,0)))</f>
        <v>3</v>
      </c>
      <c r="G6659" s="42" t="n">
        <f aca="false">IF(A6659="","",WORKDAY(B6659,F6659))</f>
        <v>46307</v>
      </c>
    </row>
    <row r="6660" customFormat="false" ht="15" hidden="false" customHeight="false" outlineLevel="0" collapsed="false">
      <c r="A6660" s="37" t="n">
        <v>1006659</v>
      </c>
      <c r="B6660" s="38" t="n">
        <v>46302</v>
      </c>
      <c r="C6660" s="39" t="s">
        <v>69</v>
      </c>
      <c r="D6660" s="39" t="s">
        <v>35</v>
      </c>
      <c r="E6660" s="40" t="n">
        <v>3.6</v>
      </c>
      <c r="F6660" s="41" t="n">
        <f aca="false">IF(A6660="","",INDEX(Assumptions!$B$16:$B$18,MATCH(C6660,Assumptions!$A$16:$A$18,0)))</f>
        <v>3</v>
      </c>
      <c r="G6660" s="42" t="n">
        <f aca="false">IF(A6660="","",WORKDAY(B6660,F6660))</f>
        <v>46307</v>
      </c>
    </row>
    <row r="6661" customFormat="false" ht="15" hidden="false" customHeight="false" outlineLevel="0" collapsed="false">
      <c r="A6661" s="37" t="n">
        <v>1006660</v>
      </c>
      <c r="B6661" s="38" t="n">
        <v>46302</v>
      </c>
      <c r="C6661" s="39" t="s">
        <v>68</v>
      </c>
      <c r="D6661" s="39" t="s">
        <v>39</v>
      </c>
      <c r="E6661" s="40" t="n">
        <v>3.3</v>
      </c>
      <c r="F6661" s="41" t="n">
        <f aca="false">IF(A6661="","",INDEX(Assumptions!$B$16:$B$18,MATCH(C6661,Assumptions!$A$16:$A$18,0)))</f>
        <v>1</v>
      </c>
      <c r="G6661" s="42" t="n">
        <f aca="false">IF(A6661="","",WORKDAY(B6661,F6661))</f>
        <v>46303</v>
      </c>
    </row>
    <row r="6662" customFormat="false" ht="15" hidden="false" customHeight="false" outlineLevel="0" collapsed="false">
      <c r="A6662" s="37" t="n">
        <v>1006661</v>
      </c>
      <c r="B6662" s="38" t="n">
        <v>46302</v>
      </c>
      <c r="C6662" s="39" t="s">
        <v>69</v>
      </c>
      <c r="D6662" s="39" t="s">
        <v>39</v>
      </c>
      <c r="E6662" s="40" t="n">
        <v>2.5</v>
      </c>
      <c r="F6662" s="41" t="n">
        <f aca="false">IF(A6662="","",INDEX(Assumptions!$B$16:$B$18,MATCH(C6662,Assumptions!$A$16:$A$18,0)))</f>
        <v>3</v>
      </c>
      <c r="G6662" s="42" t="n">
        <f aca="false">IF(A6662="","",WORKDAY(B6662,F6662))</f>
        <v>46307</v>
      </c>
    </row>
    <row r="6663" customFormat="false" ht="15" hidden="false" customHeight="false" outlineLevel="0" collapsed="false">
      <c r="A6663" s="37" t="n">
        <v>1006662</v>
      </c>
      <c r="B6663" s="38" t="n">
        <v>46302</v>
      </c>
      <c r="C6663" s="39" t="s">
        <v>68</v>
      </c>
      <c r="D6663" s="39" t="s">
        <v>33</v>
      </c>
      <c r="E6663" s="40" t="n">
        <v>1.7</v>
      </c>
      <c r="F6663" s="41" t="n">
        <f aca="false">IF(A6663="","",INDEX(Assumptions!$B$16:$B$18,MATCH(C6663,Assumptions!$A$16:$A$18,0)))</f>
        <v>1</v>
      </c>
      <c r="G6663" s="42" t="n">
        <f aca="false">IF(A6663="","",WORKDAY(B6663,F6663))</f>
        <v>46303</v>
      </c>
    </row>
    <row r="6664" customFormat="false" ht="15" hidden="false" customHeight="false" outlineLevel="0" collapsed="false">
      <c r="A6664" s="37" t="n">
        <v>1006663</v>
      </c>
      <c r="B6664" s="38" t="n">
        <v>46302</v>
      </c>
      <c r="C6664" s="39" t="s">
        <v>69</v>
      </c>
      <c r="D6664" s="39" t="s">
        <v>31</v>
      </c>
      <c r="E6664" s="40" t="n">
        <v>0.9</v>
      </c>
      <c r="F6664" s="41" t="n">
        <f aca="false">IF(A6664="","",INDEX(Assumptions!$B$16:$B$18,MATCH(C6664,Assumptions!$A$16:$A$18,0)))</f>
        <v>3</v>
      </c>
      <c r="G6664" s="42" t="n">
        <f aca="false">IF(A6664="","",WORKDAY(B6664,F6664))</f>
        <v>46307</v>
      </c>
    </row>
    <row r="6665" customFormat="false" ht="15" hidden="false" customHeight="false" outlineLevel="0" collapsed="false">
      <c r="A6665" s="37" t="n">
        <v>1006664</v>
      </c>
      <c r="B6665" s="38" t="n">
        <v>46302</v>
      </c>
      <c r="C6665" s="39" t="s">
        <v>69</v>
      </c>
      <c r="D6665" s="39" t="s">
        <v>31</v>
      </c>
      <c r="E6665" s="40" t="n">
        <v>2.3</v>
      </c>
      <c r="F6665" s="41" t="n">
        <f aca="false">IF(A6665="","",INDEX(Assumptions!$B$16:$B$18,MATCH(C6665,Assumptions!$A$16:$A$18,0)))</f>
        <v>3</v>
      </c>
      <c r="G6665" s="42" t="n">
        <f aca="false">IF(A6665="","",WORKDAY(B6665,F6665))</f>
        <v>46307</v>
      </c>
    </row>
    <row r="6666" customFormat="false" ht="15" hidden="false" customHeight="false" outlineLevel="0" collapsed="false">
      <c r="A6666" s="37" t="n">
        <v>1006665</v>
      </c>
      <c r="B6666" s="38" t="n">
        <v>46302</v>
      </c>
      <c r="C6666" s="39" t="s">
        <v>70</v>
      </c>
      <c r="D6666" s="39" t="s">
        <v>31</v>
      </c>
      <c r="E6666" s="40" t="n">
        <v>3.2</v>
      </c>
      <c r="F6666" s="41" t="n">
        <f aca="false">IF(A6666="","",INDEX(Assumptions!$B$16:$B$18,MATCH(C6666,Assumptions!$A$16:$A$18,0)))</f>
        <v>5</v>
      </c>
      <c r="G6666" s="42" t="n">
        <f aca="false">IF(A6666="","",WORKDAY(B6666,F6666))</f>
        <v>46309</v>
      </c>
    </row>
    <row r="6667" customFormat="false" ht="15" hidden="false" customHeight="false" outlineLevel="0" collapsed="false">
      <c r="A6667" s="37" t="n">
        <v>1006666</v>
      </c>
      <c r="B6667" s="38" t="n">
        <v>46302</v>
      </c>
      <c r="C6667" s="39" t="s">
        <v>69</v>
      </c>
      <c r="D6667" s="39" t="s">
        <v>37</v>
      </c>
      <c r="E6667" s="40" t="n">
        <v>4</v>
      </c>
      <c r="F6667" s="41" t="n">
        <f aca="false">IF(A6667="","",INDEX(Assumptions!$B$16:$B$18,MATCH(C6667,Assumptions!$A$16:$A$18,0)))</f>
        <v>3</v>
      </c>
      <c r="G6667" s="42" t="n">
        <f aca="false">IF(A6667="","",WORKDAY(B6667,F6667))</f>
        <v>46307</v>
      </c>
    </row>
    <row r="6668" customFormat="false" ht="15" hidden="false" customHeight="false" outlineLevel="0" collapsed="false">
      <c r="A6668" s="37" t="n">
        <v>1006667</v>
      </c>
      <c r="B6668" s="38" t="n">
        <v>46302</v>
      </c>
      <c r="C6668" s="39" t="s">
        <v>69</v>
      </c>
      <c r="D6668" s="39" t="s">
        <v>33</v>
      </c>
      <c r="E6668" s="40" t="n">
        <v>1.8</v>
      </c>
      <c r="F6668" s="41" t="n">
        <f aca="false">IF(A6668="","",INDEX(Assumptions!$B$16:$B$18,MATCH(C6668,Assumptions!$A$16:$A$18,0)))</f>
        <v>3</v>
      </c>
      <c r="G6668" s="42" t="n">
        <f aca="false">IF(A6668="","",WORKDAY(B6668,F6668))</f>
        <v>46307</v>
      </c>
    </row>
    <row r="6669" customFormat="false" ht="15" hidden="false" customHeight="false" outlineLevel="0" collapsed="false">
      <c r="A6669" s="37" t="n">
        <v>1006668</v>
      </c>
      <c r="B6669" s="38" t="n">
        <v>46302</v>
      </c>
      <c r="C6669" s="39" t="s">
        <v>69</v>
      </c>
      <c r="D6669" s="39" t="s">
        <v>37</v>
      </c>
      <c r="E6669" s="40" t="n">
        <v>4</v>
      </c>
      <c r="F6669" s="41" t="n">
        <f aca="false">IF(A6669="","",INDEX(Assumptions!$B$16:$B$18,MATCH(C6669,Assumptions!$A$16:$A$18,0)))</f>
        <v>3</v>
      </c>
      <c r="G6669" s="42" t="n">
        <f aca="false">IF(A6669="","",WORKDAY(B6669,F6669))</f>
        <v>46307</v>
      </c>
    </row>
    <row r="6670" customFormat="false" ht="15" hidden="false" customHeight="false" outlineLevel="0" collapsed="false">
      <c r="A6670" s="37" t="n">
        <v>1006669</v>
      </c>
      <c r="B6670" s="38" t="n">
        <v>46302</v>
      </c>
      <c r="C6670" s="39" t="s">
        <v>69</v>
      </c>
      <c r="D6670" s="39" t="s">
        <v>33</v>
      </c>
      <c r="E6670" s="40" t="n">
        <v>0.7</v>
      </c>
      <c r="F6670" s="41" t="n">
        <f aca="false">IF(A6670="","",INDEX(Assumptions!$B$16:$B$18,MATCH(C6670,Assumptions!$A$16:$A$18,0)))</f>
        <v>3</v>
      </c>
      <c r="G6670" s="42" t="n">
        <f aca="false">IF(A6670="","",WORKDAY(B6670,F6670))</f>
        <v>46307</v>
      </c>
    </row>
    <row r="6671" customFormat="false" ht="15" hidden="false" customHeight="false" outlineLevel="0" collapsed="false">
      <c r="A6671" s="37" t="n">
        <v>1006670</v>
      </c>
      <c r="B6671" s="38" t="n">
        <v>46302</v>
      </c>
      <c r="C6671" s="39" t="s">
        <v>69</v>
      </c>
      <c r="D6671" s="39" t="s">
        <v>35</v>
      </c>
      <c r="E6671" s="40" t="n">
        <v>1.6</v>
      </c>
      <c r="F6671" s="41" t="n">
        <f aca="false">IF(A6671="","",INDEX(Assumptions!$B$16:$B$18,MATCH(C6671,Assumptions!$A$16:$A$18,0)))</f>
        <v>3</v>
      </c>
      <c r="G6671" s="42" t="n">
        <f aca="false">IF(A6671="","",WORKDAY(B6671,F6671))</f>
        <v>46307</v>
      </c>
    </row>
    <row r="6672" customFormat="false" ht="15" hidden="false" customHeight="false" outlineLevel="0" collapsed="false">
      <c r="A6672" s="37" t="n">
        <v>1006671</v>
      </c>
      <c r="B6672" s="38" t="n">
        <v>46302</v>
      </c>
      <c r="C6672" s="39" t="s">
        <v>68</v>
      </c>
      <c r="D6672" s="39" t="s">
        <v>31</v>
      </c>
      <c r="E6672" s="40" t="n">
        <v>1.6</v>
      </c>
      <c r="F6672" s="41" t="n">
        <f aca="false">IF(A6672="","",INDEX(Assumptions!$B$16:$B$18,MATCH(C6672,Assumptions!$A$16:$A$18,0)))</f>
        <v>1</v>
      </c>
      <c r="G6672" s="42" t="n">
        <f aca="false">IF(A6672="","",WORKDAY(B6672,F6672))</f>
        <v>46303</v>
      </c>
    </row>
    <row r="6673" customFormat="false" ht="15" hidden="false" customHeight="false" outlineLevel="0" collapsed="false">
      <c r="A6673" s="37" t="n">
        <v>1006672</v>
      </c>
      <c r="B6673" s="38" t="n">
        <v>46302</v>
      </c>
      <c r="C6673" s="39" t="s">
        <v>69</v>
      </c>
      <c r="D6673" s="39" t="s">
        <v>33</v>
      </c>
      <c r="E6673" s="40" t="n">
        <v>4.4</v>
      </c>
      <c r="F6673" s="41" t="n">
        <f aca="false">IF(A6673="","",INDEX(Assumptions!$B$16:$B$18,MATCH(C6673,Assumptions!$A$16:$A$18,0)))</f>
        <v>3</v>
      </c>
      <c r="G6673" s="42" t="n">
        <f aca="false">IF(A6673="","",WORKDAY(B6673,F6673))</f>
        <v>46307</v>
      </c>
    </row>
    <row r="6674" customFormat="false" ht="15" hidden="false" customHeight="false" outlineLevel="0" collapsed="false">
      <c r="A6674" s="37" t="n">
        <v>1006673</v>
      </c>
      <c r="B6674" s="38" t="n">
        <v>46302</v>
      </c>
      <c r="C6674" s="39" t="s">
        <v>69</v>
      </c>
      <c r="D6674" s="39" t="s">
        <v>33</v>
      </c>
      <c r="E6674" s="40" t="n">
        <v>0.8</v>
      </c>
      <c r="F6674" s="41" t="n">
        <f aca="false">IF(A6674="","",INDEX(Assumptions!$B$16:$B$18,MATCH(C6674,Assumptions!$A$16:$A$18,0)))</f>
        <v>3</v>
      </c>
      <c r="G6674" s="42" t="n">
        <f aca="false">IF(A6674="","",WORKDAY(B6674,F6674))</f>
        <v>46307</v>
      </c>
    </row>
    <row r="6675" customFormat="false" ht="15" hidden="false" customHeight="false" outlineLevel="0" collapsed="false">
      <c r="A6675" s="37" t="n">
        <v>1006674</v>
      </c>
      <c r="B6675" s="38" t="n">
        <v>46302</v>
      </c>
      <c r="C6675" s="39" t="s">
        <v>69</v>
      </c>
      <c r="D6675" s="39" t="s">
        <v>39</v>
      </c>
      <c r="E6675" s="40" t="n">
        <v>1.3</v>
      </c>
      <c r="F6675" s="41" t="n">
        <f aca="false">IF(A6675="","",INDEX(Assumptions!$B$16:$B$18,MATCH(C6675,Assumptions!$A$16:$A$18,0)))</f>
        <v>3</v>
      </c>
      <c r="G6675" s="42" t="n">
        <f aca="false">IF(A6675="","",WORKDAY(B6675,F6675))</f>
        <v>46307</v>
      </c>
    </row>
    <row r="6676" customFormat="false" ht="15" hidden="false" customHeight="false" outlineLevel="0" collapsed="false">
      <c r="A6676" s="37" t="n">
        <v>1006675</v>
      </c>
      <c r="B6676" s="38" t="n">
        <v>46302</v>
      </c>
      <c r="C6676" s="39" t="s">
        <v>69</v>
      </c>
      <c r="D6676" s="39" t="s">
        <v>37</v>
      </c>
      <c r="E6676" s="40" t="n">
        <v>1.7</v>
      </c>
      <c r="F6676" s="41" t="n">
        <f aca="false">IF(A6676="","",INDEX(Assumptions!$B$16:$B$18,MATCH(C6676,Assumptions!$A$16:$A$18,0)))</f>
        <v>3</v>
      </c>
      <c r="G6676" s="42" t="n">
        <f aca="false">IF(A6676="","",WORKDAY(B6676,F6676))</f>
        <v>46307</v>
      </c>
    </row>
    <row r="6677" customFormat="false" ht="15" hidden="false" customHeight="false" outlineLevel="0" collapsed="false">
      <c r="A6677" s="37" t="n">
        <v>1006676</v>
      </c>
      <c r="B6677" s="38" t="n">
        <v>46302</v>
      </c>
      <c r="C6677" s="39" t="s">
        <v>70</v>
      </c>
      <c r="D6677" s="39" t="s">
        <v>39</v>
      </c>
      <c r="E6677" s="40" t="n">
        <v>1.5</v>
      </c>
      <c r="F6677" s="41" t="n">
        <f aca="false">IF(A6677="","",INDEX(Assumptions!$B$16:$B$18,MATCH(C6677,Assumptions!$A$16:$A$18,0)))</f>
        <v>5</v>
      </c>
      <c r="G6677" s="42" t="n">
        <f aca="false">IF(A6677="","",WORKDAY(B6677,F6677))</f>
        <v>46309</v>
      </c>
    </row>
    <row r="6678" customFormat="false" ht="15" hidden="false" customHeight="false" outlineLevel="0" collapsed="false">
      <c r="A6678" s="37" t="n">
        <v>1006677</v>
      </c>
      <c r="B6678" s="38" t="n">
        <v>46302</v>
      </c>
      <c r="C6678" s="39" t="s">
        <v>70</v>
      </c>
      <c r="D6678" s="39" t="s">
        <v>37</v>
      </c>
      <c r="E6678" s="40" t="n">
        <v>1.6</v>
      </c>
      <c r="F6678" s="41" t="n">
        <f aca="false">IF(A6678="","",INDEX(Assumptions!$B$16:$B$18,MATCH(C6678,Assumptions!$A$16:$A$18,0)))</f>
        <v>5</v>
      </c>
      <c r="G6678" s="42" t="n">
        <f aca="false">IF(A6678="","",WORKDAY(B6678,F6678))</f>
        <v>46309</v>
      </c>
    </row>
    <row r="6679" customFormat="false" ht="15" hidden="false" customHeight="false" outlineLevel="0" collapsed="false">
      <c r="A6679" s="37" t="n">
        <v>1006678</v>
      </c>
      <c r="B6679" s="38" t="n">
        <v>46302</v>
      </c>
      <c r="C6679" s="39" t="s">
        <v>69</v>
      </c>
      <c r="D6679" s="39" t="s">
        <v>31</v>
      </c>
      <c r="E6679" s="40" t="n">
        <v>3.1</v>
      </c>
      <c r="F6679" s="41" t="n">
        <f aca="false">IF(A6679="","",INDEX(Assumptions!$B$16:$B$18,MATCH(C6679,Assumptions!$A$16:$A$18,0)))</f>
        <v>3</v>
      </c>
      <c r="G6679" s="42" t="n">
        <f aca="false">IF(A6679="","",WORKDAY(B6679,F6679))</f>
        <v>46307</v>
      </c>
    </row>
    <row r="6680" customFormat="false" ht="15" hidden="false" customHeight="false" outlineLevel="0" collapsed="false">
      <c r="A6680" s="37" t="n">
        <v>1006679</v>
      </c>
      <c r="B6680" s="38" t="n">
        <v>46302</v>
      </c>
      <c r="C6680" s="39" t="s">
        <v>69</v>
      </c>
      <c r="D6680" s="39" t="s">
        <v>33</v>
      </c>
      <c r="E6680" s="40" t="n">
        <v>1</v>
      </c>
      <c r="F6680" s="41" t="n">
        <f aca="false">IF(A6680="","",INDEX(Assumptions!$B$16:$B$18,MATCH(C6680,Assumptions!$A$16:$A$18,0)))</f>
        <v>3</v>
      </c>
      <c r="G6680" s="42" t="n">
        <f aca="false">IF(A6680="","",WORKDAY(B6680,F6680))</f>
        <v>46307</v>
      </c>
    </row>
    <row r="6681" customFormat="false" ht="15" hidden="false" customHeight="false" outlineLevel="0" collapsed="false">
      <c r="A6681" s="37" t="n">
        <v>1006680</v>
      </c>
      <c r="B6681" s="38" t="n">
        <v>46302</v>
      </c>
      <c r="C6681" s="39" t="s">
        <v>69</v>
      </c>
      <c r="D6681" s="39" t="s">
        <v>33</v>
      </c>
      <c r="E6681" s="40" t="n">
        <v>3.1</v>
      </c>
      <c r="F6681" s="41" t="n">
        <f aca="false">IF(A6681="","",INDEX(Assumptions!$B$16:$B$18,MATCH(C6681,Assumptions!$A$16:$A$18,0)))</f>
        <v>3</v>
      </c>
      <c r="G6681" s="42" t="n">
        <f aca="false">IF(A6681="","",WORKDAY(B6681,F6681))</f>
        <v>46307</v>
      </c>
    </row>
    <row r="6682" customFormat="false" ht="15" hidden="false" customHeight="false" outlineLevel="0" collapsed="false">
      <c r="A6682" s="37" t="n">
        <v>1006681</v>
      </c>
      <c r="B6682" s="38" t="n">
        <v>46302</v>
      </c>
      <c r="C6682" s="39" t="s">
        <v>70</v>
      </c>
      <c r="D6682" s="39" t="s">
        <v>31</v>
      </c>
      <c r="E6682" s="40" t="n">
        <v>1.3</v>
      </c>
      <c r="F6682" s="41" t="n">
        <f aca="false">IF(A6682="","",INDEX(Assumptions!$B$16:$B$18,MATCH(C6682,Assumptions!$A$16:$A$18,0)))</f>
        <v>5</v>
      </c>
      <c r="G6682" s="42" t="n">
        <f aca="false">IF(A6682="","",WORKDAY(B6682,F6682))</f>
        <v>46309</v>
      </c>
    </row>
    <row r="6683" customFormat="false" ht="15" hidden="false" customHeight="false" outlineLevel="0" collapsed="false">
      <c r="A6683" s="37" t="n">
        <v>1006682</v>
      </c>
      <c r="B6683" s="38" t="n">
        <v>46302</v>
      </c>
      <c r="C6683" s="39" t="s">
        <v>68</v>
      </c>
      <c r="D6683" s="39" t="s">
        <v>39</v>
      </c>
      <c r="E6683" s="40" t="n">
        <v>1.8</v>
      </c>
      <c r="F6683" s="41" t="n">
        <f aca="false">IF(A6683="","",INDEX(Assumptions!$B$16:$B$18,MATCH(C6683,Assumptions!$A$16:$A$18,0)))</f>
        <v>1</v>
      </c>
      <c r="G6683" s="42" t="n">
        <f aca="false">IF(A6683="","",WORKDAY(B6683,F6683))</f>
        <v>46303</v>
      </c>
    </row>
    <row r="6684" customFormat="false" ht="15" hidden="false" customHeight="false" outlineLevel="0" collapsed="false">
      <c r="A6684" s="37" t="n">
        <v>1006683</v>
      </c>
      <c r="B6684" s="38" t="n">
        <v>46302</v>
      </c>
      <c r="C6684" s="39" t="s">
        <v>68</v>
      </c>
      <c r="D6684" s="39" t="s">
        <v>39</v>
      </c>
      <c r="E6684" s="40" t="n">
        <v>1.5</v>
      </c>
      <c r="F6684" s="41" t="n">
        <f aca="false">IF(A6684="","",INDEX(Assumptions!$B$16:$B$18,MATCH(C6684,Assumptions!$A$16:$A$18,0)))</f>
        <v>1</v>
      </c>
      <c r="G6684" s="42" t="n">
        <f aca="false">IF(A6684="","",WORKDAY(B6684,F6684))</f>
        <v>46303</v>
      </c>
    </row>
    <row r="6685" customFormat="false" ht="15" hidden="false" customHeight="false" outlineLevel="0" collapsed="false">
      <c r="A6685" s="37" t="n">
        <v>1006684</v>
      </c>
      <c r="B6685" s="38" t="n">
        <v>46302</v>
      </c>
      <c r="C6685" s="39" t="s">
        <v>69</v>
      </c>
      <c r="D6685" s="39" t="s">
        <v>31</v>
      </c>
      <c r="E6685" s="40" t="n">
        <v>2.8</v>
      </c>
      <c r="F6685" s="41" t="n">
        <f aca="false">IF(A6685="","",INDEX(Assumptions!$B$16:$B$18,MATCH(C6685,Assumptions!$A$16:$A$18,0)))</f>
        <v>3</v>
      </c>
      <c r="G6685" s="42" t="n">
        <f aca="false">IF(A6685="","",WORKDAY(B6685,F6685))</f>
        <v>46307</v>
      </c>
    </row>
    <row r="6686" customFormat="false" ht="15" hidden="false" customHeight="false" outlineLevel="0" collapsed="false">
      <c r="A6686" s="37" t="n">
        <v>1006685</v>
      </c>
      <c r="B6686" s="38" t="n">
        <v>46302</v>
      </c>
      <c r="C6686" s="39" t="s">
        <v>68</v>
      </c>
      <c r="D6686" s="39" t="s">
        <v>37</v>
      </c>
      <c r="E6686" s="40" t="n">
        <v>2.9</v>
      </c>
      <c r="F6686" s="41" t="n">
        <f aca="false">IF(A6686="","",INDEX(Assumptions!$B$16:$B$18,MATCH(C6686,Assumptions!$A$16:$A$18,0)))</f>
        <v>1</v>
      </c>
      <c r="G6686" s="42" t="n">
        <f aca="false">IF(A6686="","",WORKDAY(B6686,F6686))</f>
        <v>46303</v>
      </c>
    </row>
    <row r="6687" customFormat="false" ht="15" hidden="false" customHeight="false" outlineLevel="0" collapsed="false">
      <c r="A6687" s="37" t="n">
        <v>1006686</v>
      </c>
      <c r="B6687" s="38" t="n">
        <v>46302</v>
      </c>
      <c r="C6687" s="39" t="s">
        <v>69</v>
      </c>
      <c r="D6687" s="39" t="s">
        <v>33</v>
      </c>
      <c r="E6687" s="40" t="n">
        <v>0.4</v>
      </c>
      <c r="F6687" s="41" t="n">
        <f aca="false">IF(A6687="","",INDEX(Assumptions!$B$16:$B$18,MATCH(C6687,Assumptions!$A$16:$A$18,0)))</f>
        <v>3</v>
      </c>
      <c r="G6687" s="42" t="n">
        <f aca="false">IF(A6687="","",WORKDAY(B6687,F6687))</f>
        <v>46307</v>
      </c>
    </row>
    <row r="6688" customFormat="false" ht="15" hidden="false" customHeight="false" outlineLevel="0" collapsed="false">
      <c r="A6688" s="37" t="n">
        <v>1006687</v>
      </c>
      <c r="B6688" s="38" t="n">
        <v>46302</v>
      </c>
      <c r="C6688" s="39" t="s">
        <v>69</v>
      </c>
      <c r="D6688" s="39" t="s">
        <v>35</v>
      </c>
      <c r="E6688" s="40" t="n">
        <v>1</v>
      </c>
      <c r="F6688" s="41" t="n">
        <f aca="false">IF(A6688="","",INDEX(Assumptions!$B$16:$B$18,MATCH(C6688,Assumptions!$A$16:$A$18,0)))</f>
        <v>3</v>
      </c>
      <c r="G6688" s="42" t="n">
        <f aca="false">IF(A6688="","",WORKDAY(B6688,F6688))</f>
        <v>46307</v>
      </c>
    </row>
    <row r="6689" customFormat="false" ht="15" hidden="false" customHeight="false" outlineLevel="0" collapsed="false">
      <c r="A6689" s="37" t="n">
        <v>1006688</v>
      </c>
      <c r="B6689" s="38" t="n">
        <v>46302</v>
      </c>
      <c r="C6689" s="39" t="s">
        <v>68</v>
      </c>
      <c r="D6689" s="39" t="s">
        <v>35</v>
      </c>
      <c r="E6689" s="40" t="n">
        <v>2.6</v>
      </c>
      <c r="F6689" s="41" t="n">
        <f aca="false">IF(A6689="","",INDEX(Assumptions!$B$16:$B$18,MATCH(C6689,Assumptions!$A$16:$A$18,0)))</f>
        <v>1</v>
      </c>
      <c r="G6689" s="42" t="n">
        <f aca="false">IF(A6689="","",WORKDAY(B6689,F6689))</f>
        <v>46303</v>
      </c>
    </row>
    <row r="6690" customFormat="false" ht="15" hidden="false" customHeight="false" outlineLevel="0" collapsed="false">
      <c r="A6690" s="37" t="n">
        <v>1006689</v>
      </c>
      <c r="B6690" s="38" t="n">
        <v>46302</v>
      </c>
      <c r="C6690" s="39" t="s">
        <v>69</v>
      </c>
      <c r="D6690" s="39" t="s">
        <v>35</v>
      </c>
      <c r="E6690" s="40" t="n">
        <v>1.2</v>
      </c>
      <c r="F6690" s="41" t="n">
        <f aca="false">IF(A6690="","",INDEX(Assumptions!$B$16:$B$18,MATCH(C6690,Assumptions!$A$16:$A$18,0)))</f>
        <v>3</v>
      </c>
      <c r="G6690" s="42" t="n">
        <f aca="false">IF(A6690="","",WORKDAY(B6690,F6690))</f>
        <v>46307</v>
      </c>
    </row>
    <row r="6691" customFormat="false" ht="15" hidden="false" customHeight="false" outlineLevel="0" collapsed="false">
      <c r="A6691" s="37" t="n">
        <v>1006690</v>
      </c>
      <c r="B6691" s="38" t="n">
        <v>46302</v>
      </c>
      <c r="C6691" s="39" t="s">
        <v>70</v>
      </c>
      <c r="D6691" s="39" t="s">
        <v>39</v>
      </c>
      <c r="E6691" s="40" t="n">
        <v>2</v>
      </c>
      <c r="F6691" s="41" t="n">
        <f aca="false">IF(A6691="","",INDEX(Assumptions!$B$16:$B$18,MATCH(C6691,Assumptions!$A$16:$A$18,0)))</f>
        <v>5</v>
      </c>
      <c r="G6691" s="42" t="n">
        <f aca="false">IF(A6691="","",WORKDAY(B6691,F6691))</f>
        <v>46309</v>
      </c>
    </row>
    <row r="6692" customFormat="false" ht="15" hidden="false" customHeight="false" outlineLevel="0" collapsed="false">
      <c r="A6692" s="37" t="n">
        <v>1006691</v>
      </c>
      <c r="B6692" s="38" t="n">
        <v>46302</v>
      </c>
      <c r="C6692" s="39" t="s">
        <v>69</v>
      </c>
      <c r="D6692" s="39" t="s">
        <v>39</v>
      </c>
      <c r="E6692" s="40" t="n">
        <v>1</v>
      </c>
      <c r="F6692" s="41" t="n">
        <f aca="false">IF(A6692="","",INDEX(Assumptions!$B$16:$B$18,MATCH(C6692,Assumptions!$A$16:$A$18,0)))</f>
        <v>3</v>
      </c>
      <c r="G6692" s="42" t="n">
        <f aca="false">IF(A6692="","",WORKDAY(B6692,F6692))</f>
        <v>46307</v>
      </c>
    </row>
    <row r="6693" customFormat="false" ht="15" hidden="false" customHeight="false" outlineLevel="0" collapsed="false">
      <c r="A6693" s="37" t="n">
        <v>1006692</v>
      </c>
      <c r="B6693" s="38" t="n">
        <v>46302</v>
      </c>
      <c r="C6693" s="39" t="s">
        <v>69</v>
      </c>
      <c r="D6693" s="39" t="s">
        <v>39</v>
      </c>
      <c r="E6693" s="40" t="n">
        <v>2.1</v>
      </c>
      <c r="F6693" s="41" t="n">
        <f aca="false">IF(A6693="","",INDEX(Assumptions!$B$16:$B$18,MATCH(C6693,Assumptions!$A$16:$A$18,0)))</f>
        <v>3</v>
      </c>
      <c r="G6693" s="42" t="n">
        <f aca="false">IF(A6693="","",WORKDAY(B6693,F6693))</f>
        <v>46307</v>
      </c>
    </row>
    <row r="6694" customFormat="false" ht="15" hidden="false" customHeight="false" outlineLevel="0" collapsed="false">
      <c r="A6694" s="37" t="n">
        <v>1006693</v>
      </c>
      <c r="B6694" s="38" t="n">
        <v>46302</v>
      </c>
      <c r="C6694" s="39" t="s">
        <v>69</v>
      </c>
      <c r="D6694" s="39" t="s">
        <v>35</v>
      </c>
      <c r="E6694" s="40" t="n">
        <v>3.3</v>
      </c>
      <c r="F6694" s="41" t="n">
        <f aca="false">IF(A6694="","",INDEX(Assumptions!$B$16:$B$18,MATCH(C6694,Assumptions!$A$16:$A$18,0)))</f>
        <v>3</v>
      </c>
      <c r="G6694" s="42" t="n">
        <f aca="false">IF(A6694="","",WORKDAY(B6694,F6694))</f>
        <v>46307</v>
      </c>
    </row>
    <row r="6695" customFormat="false" ht="15" hidden="false" customHeight="false" outlineLevel="0" collapsed="false">
      <c r="A6695" s="37" t="n">
        <v>1006694</v>
      </c>
      <c r="B6695" s="38" t="n">
        <v>46302</v>
      </c>
      <c r="C6695" s="39" t="s">
        <v>69</v>
      </c>
      <c r="D6695" s="39" t="s">
        <v>33</v>
      </c>
      <c r="E6695" s="40" t="n">
        <v>2.8</v>
      </c>
      <c r="F6695" s="41" t="n">
        <f aca="false">IF(A6695="","",INDEX(Assumptions!$B$16:$B$18,MATCH(C6695,Assumptions!$A$16:$A$18,0)))</f>
        <v>3</v>
      </c>
      <c r="G6695" s="42" t="n">
        <f aca="false">IF(A6695="","",WORKDAY(B6695,F6695))</f>
        <v>46307</v>
      </c>
    </row>
    <row r="6696" customFormat="false" ht="15" hidden="false" customHeight="false" outlineLevel="0" collapsed="false">
      <c r="A6696" s="37" t="n">
        <v>1006695</v>
      </c>
      <c r="B6696" s="38" t="n">
        <v>46302</v>
      </c>
      <c r="C6696" s="39" t="s">
        <v>69</v>
      </c>
      <c r="D6696" s="39" t="s">
        <v>39</v>
      </c>
      <c r="E6696" s="40" t="n">
        <v>0.9</v>
      </c>
      <c r="F6696" s="41" t="n">
        <f aca="false">IF(A6696="","",INDEX(Assumptions!$B$16:$B$18,MATCH(C6696,Assumptions!$A$16:$A$18,0)))</f>
        <v>3</v>
      </c>
      <c r="G6696" s="42" t="n">
        <f aca="false">IF(A6696="","",WORKDAY(B6696,F6696))</f>
        <v>46307</v>
      </c>
    </row>
    <row r="6697" customFormat="false" ht="15" hidden="false" customHeight="false" outlineLevel="0" collapsed="false">
      <c r="A6697" s="37" t="n">
        <v>1006696</v>
      </c>
      <c r="B6697" s="38" t="n">
        <v>46302</v>
      </c>
      <c r="C6697" s="39" t="s">
        <v>70</v>
      </c>
      <c r="D6697" s="39" t="s">
        <v>33</v>
      </c>
      <c r="E6697" s="40" t="n">
        <v>1.8</v>
      </c>
      <c r="F6697" s="41" t="n">
        <f aca="false">IF(A6697="","",INDEX(Assumptions!$B$16:$B$18,MATCH(C6697,Assumptions!$A$16:$A$18,0)))</f>
        <v>5</v>
      </c>
      <c r="G6697" s="42" t="n">
        <f aca="false">IF(A6697="","",WORKDAY(B6697,F6697))</f>
        <v>46309</v>
      </c>
    </row>
    <row r="6698" customFormat="false" ht="15" hidden="false" customHeight="false" outlineLevel="0" collapsed="false">
      <c r="A6698" s="37" t="n">
        <v>1006697</v>
      </c>
      <c r="B6698" s="38" t="n">
        <v>46302</v>
      </c>
      <c r="C6698" s="39" t="s">
        <v>69</v>
      </c>
      <c r="D6698" s="39" t="s">
        <v>37</v>
      </c>
      <c r="E6698" s="40" t="n">
        <v>1.1</v>
      </c>
      <c r="F6698" s="41" t="n">
        <f aca="false">IF(A6698="","",INDEX(Assumptions!$B$16:$B$18,MATCH(C6698,Assumptions!$A$16:$A$18,0)))</f>
        <v>3</v>
      </c>
      <c r="G6698" s="42" t="n">
        <f aca="false">IF(A6698="","",WORKDAY(B6698,F6698))</f>
        <v>46307</v>
      </c>
    </row>
    <row r="6699" customFormat="false" ht="15" hidden="false" customHeight="false" outlineLevel="0" collapsed="false">
      <c r="A6699" s="37" t="n">
        <v>1006698</v>
      </c>
      <c r="B6699" s="38" t="n">
        <v>46302</v>
      </c>
      <c r="C6699" s="39" t="s">
        <v>70</v>
      </c>
      <c r="D6699" s="39" t="s">
        <v>33</v>
      </c>
      <c r="E6699" s="40" t="n">
        <v>2.2</v>
      </c>
      <c r="F6699" s="41" t="n">
        <f aca="false">IF(A6699="","",INDEX(Assumptions!$B$16:$B$18,MATCH(C6699,Assumptions!$A$16:$A$18,0)))</f>
        <v>5</v>
      </c>
      <c r="G6699" s="42" t="n">
        <f aca="false">IF(A6699="","",WORKDAY(B6699,F6699))</f>
        <v>46309</v>
      </c>
    </row>
    <row r="6700" customFormat="false" ht="15" hidden="false" customHeight="false" outlineLevel="0" collapsed="false">
      <c r="A6700" s="37" t="n">
        <v>1006699</v>
      </c>
      <c r="B6700" s="38" t="n">
        <v>46302</v>
      </c>
      <c r="C6700" s="39" t="s">
        <v>68</v>
      </c>
      <c r="D6700" s="39" t="s">
        <v>37</v>
      </c>
      <c r="E6700" s="40" t="n">
        <v>1</v>
      </c>
      <c r="F6700" s="41" t="n">
        <f aca="false">IF(A6700="","",INDEX(Assumptions!$B$16:$B$18,MATCH(C6700,Assumptions!$A$16:$A$18,0)))</f>
        <v>1</v>
      </c>
      <c r="G6700" s="42" t="n">
        <f aca="false">IF(A6700="","",WORKDAY(B6700,F6700))</f>
        <v>46303</v>
      </c>
    </row>
    <row r="6701" customFormat="false" ht="15" hidden="false" customHeight="false" outlineLevel="0" collapsed="false">
      <c r="A6701" s="37" t="n">
        <v>1006700</v>
      </c>
      <c r="B6701" s="38" t="n">
        <v>46302</v>
      </c>
      <c r="C6701" s="39" t="s">
        <v>69</v>
      </c>
      <c r="D6701" s="39" t="s">
        <v>37</v>
      </c>
      <c r="E6701" s="40" t="n">
        <v>3.5</v>
      </c>
      <c r="F6701" s="41" t="n">
        <f aca="false">IF(A6701="","",INDEX(Assumptions!$B$16:$B$18,MATCH(C6701,Assumptions!$A$16:$A$18,0)))</f>
        <v>3</v>
      </c>
      <c r="G6701" s="42" t="n">
        <f aca="false">IF(A6701="","",WORKDAY(B6701,F6701))</f>
        <v>46307</v>
      </c>
    </row>
    <row r="6702" customFormat="false" ht="15" hidden="false" customHeight="false" outlineLevel="0" collapsed="false">
      <c r="A6702" s="37" t="n">
        <v>1006701</v>
      </c>
      <c r="B6702" s="38" t="n">
        <v>46302</v>
      </c>
      <c r="C6702" s="39" t="s">
        <v>69</v>
      </c>
      <c r="D6702" s="39" t="s">
        <v>39</v>
      </c>
      <c r="E6702" s="40" t="n">
        <v>2</v>
      </c>
      <c r="F6702" s="41" t="n">
        <f aca="false">IF(A6702="","",INDEX(Assumptions!$B$16:$B$18,MATCH(C6702,Assumptions!$A$16:$A$18,0)))</f>
        <v>3</v>
      </c>
      <c r="G6702" s="42" t="n">
        <f aca="false">IF(A6702="","",WORKDAY(B6702,F6702))</f>
        <v>46307</v>
      </c>
    </row>
    <row r="6703" customFormat="false" ht="15" hidden="false" customHeight="false" outlineLevel="0" collapsed="false">
      <c r="A6703" s="37" t="n">
        <v>1006702</v>
      </c>
      <c r="B6703" s="38" t="n">
        <v>46302</v>
      </c>
      <c r="C6703" s="39" t="s">
        <v>69</v>
      </c>
      <c r="D6703" s="39" t="s">
        <v>35</v>
      </c>
      <c r="E6703" s="40" t="n">
        <v>3.2</v>
      </c>
      <c r="F6703" s="41" t="n">
        <f aca="false">IF(A6703="","",INDEX(Assumptions!$B$16:$B$18,MATCH(C6703,Assumptions!$A$16:$A$18,0)))</f>
        <v>3</v>
      </c>
      <c r="G6703" s="42" t="n">
        <f aca="false">IF(A6703="","",WORKDAY(B6703,F6703))</f>
        <v>46307</v>
      </c>
    </row>
    <row r="6704" customFormat="false" ht="15" hidden="false" customHeight="false" outlineLevel="0" collapsed="false">
      <c r="A6704" s="37" t="n">
        <v>1006703</v>
      </c>
      <c r="B6704" s="38" t="n">
        <v>46302</v>
      </c>
      <c r="C6704" s="39" t="s">
        <v>70</v>
      </c>
      <c r="D6704" s="39" t="s">
        <v>39</v>
      </c>
      <c r="E6704" s="40" t="n">
        <v>0.2</v>
      </c>
      <c r="F6704" s="41" t="n">
        <f aca="false">IF(A6704="","",INDEX(Assumptions!$B$16:$B$18,MATCH(C6704,Assumptions!$A$16:$A$18,0)))</f>
        <v>5</v>
      </c>
      <c r="G6704" s="42" t="n">
        <f aca="false">IF(A6704="","",WORKDAY(B6704,F6704))</f>
        <v>46309</v>
      </c>
    </row>
    <row r="6705" customFormat="false" ht="15" hidden="false" customHeight="false" outlineLevel="0" collapsed="false">
      <c r="A6705" s="37" t="n">
        <v>1006704</v>
      </c>
      <c r="B6705" s="38" t="n">
        <v>46302</v>
      </c>
      <c r="C6705" s="39" t="s">
        <v>70</v>
      </c>
      <c r="D6705" s="39" t="s">
        <v>33</v>
      </c>
      <c r="E6705" s="40" t="n">
        <v>1.1</v>
      </c>
      <c r="F6705" s="41" t="n">
        <f aca="false">IF(A6705="","",INDEX(Assumptions!$B$16:$B$18,MATCH(C6705,Assumptions!$A$16:$A$18,0)))</f>
        <v>5</v>
      </c>
      <c r="G6705" s="42" t="n">
        <f aca="false">IF(A6705="","",WORKDAY(B6705,F6705))</f>
        <v>46309</v>
      </c>
    </row>
    <row r="6706" customFormat="false" ht="15" hidden="false" customHeight="false" outlineLevel="0" collapsed="false">
      <c r="A6706" s="37" t="n">
        <v>1006705</v>
      </c>
      <c r="B6706" s="38" t="n">
        <v>46302</v>
      </c>
      <c r="C6706" s="39" t="s">
        <v>69</v>
      </c>
      <c r="D6706" s="39" t="s">
        <v>35</v>
      </c>
      <c r="E6706" s="40" t="n">
        <v>1.5</v>
      </c>
      <c r="F6706" s="41" t="n">
        <f aca="false">IF(A6706="","",INDEX(Assumptions!$B$16:$B$18,MATCH(C6706,Assumptions!$A$16:$A$18,0)))</f>
        <v>3</v>
      </c>
      <c r="G6706" s="42" t="n">
        <f aca="false">IF(A6706="","",WORKDAY(B6706,F6706))</f>
        <v>46307</v>
      </c>
    </row>
    <row r="6707" customFormat="false" ht="15" hidden="false" customHeight="false" outlineLevel="0" collapsed="false">
      <c r="A6707" s="37" t="n">
        <v>1006706</v>
      </c>
      <c r="B6707" s="38" t="n">
        <v>46302</v>
      </c>
      <c r="C6707" s="39" t="s">
        <v>69</v>
      </c>
      <c r="D6707" s="39" t="s">
        <v>33</v>
      </c>
      <c r="E6707" s="40" t="n">
        <v>3.2</v>
      </c>
      <c r="F6707" s="41" t="n">
        <f aca="false">IF(A6707="","",INDEX(Assumptions!$B$16:$B$18,MATCH(C6707,Assumptions!$A$16:$A$18,0)))</f>
        <v>3</v>
      </c>
      <c r="G6707" s="42" t="n">
        <f aca="false">IF(A6707="","",WORKDAY(B6707,F6707))</f>
        <v>46307</v>
      </c>
    </row>
    <row r="6708" customFormat="false" ht="15" hidden="false" customHeight="false" outlineLevel="0" collapsed="false">
      <c r="A6708" s="37" t="n">
        <v>1006707</v>
      </c>
      <c r="B6708" s="38" t="n">
        <v>46302</v>
      </c>
      <c r="C6708" s="39" t="s">
        <v>69</v>
      </c>
      <c r="D6708" s="39" t="s">
        <v>31</v>
      </c>
      <c r="E6708" s="40" t="n">
        <v>3.6</v>
      </c>
      <c r="F6708" s="41" t="n">
        <f aca="false">IF(A6708="","",INDEX(Assumptions!$B$16:$B$18,MATCH(C6708,Assumptions!$A$16:$A$18,0)))</f>
        <v>3</v>
      </c>
      <c r="G6708" s="42" t="n">
        <f aca="false">IF(A6708="","",WORKDAY(B6708,F6708))</f>
        <v>46307</v>
      </c>
    </row>
    <row r="6709" customFormat="false" ht="15" hidden="false" customHeight="false" outlineLevel="0" collapsed="false">
      <c r="A6709" s="37" t="n">
        <v>1006708</v>
      </c>
      <c r="B6709" s="38" t="n">
        <v>46302</v>
      </c>
      <c r="C6709" s="39" t="s">
        <v>69</v>
      </c>
      <c r="D6709" s="39" t="s">
        <v>35</v>
      </c>
      <c r="E6709" s="40" t="n">
        <v>0.3</v>
      </c>
      <c r="F6709" s="41" t="n">
        <f aca="false">IF(A6709="","",INDEX(Assumptions!$B$16:$B$18,MATCH(C6709,Assumptions!$A$16:$A$18,0)))</f>
        <v>3</v>
      </c>
      <c r="G6709" s="42" t="n">
        <f aca="false">IF(A6709="","",WORKDAY(B6709,F6709))</f>
        <v>46307</v>
      </c>
    </row>
    <row r="6710" customFormat="false" ht="15" hidden="false" customHeight="false" outlineLevel="0" collapsed="false">
      <c r="A6710" s="37" t="n">
        <v>1006709</v>
      </c>
      <c r="B6710" s="38" t="n">
        <v>46302</v>
      </c>
      <c r="C6710" s="39" t="s">
        <v>70</v>
      </c>
      <c r="D6710" s="39" t="s">
        <v>31</v>
      </c>
      <c r="E6710" s="40" t="n">
        <v>1.7</v>
      </c>
      <c r="F6710" s="41" t="n">
        <f aca="false">IF(A6710="","",INDEX(Assumptions!$B$16:$B$18,MATCH(C6710,Assumptions!$A$16:$A$18,0)))</f>
        <v>5</v>
      </c>
      <c r="G6710" s="42" t="n">
        <f aca="false">IF(A6710="","",WORKDAY(B6710,F6710))</f>
        <v>46309</v>
      </c>
    </row>
    <row r="6711" customFormat="false" ht="15" hidden="false" customHeight="false" outlineLevel="0" collapsed="false">
      <c r="A6711" s="37" t="n">
        <v>1006710</v>
      </c>
      <c r="B6711" s="38" t="n">
        <v>46302</v>
      </c>
      <c r="C6711" s="39" t="s">
        <v>70</v>
      </c>
      <c r="D6711" s="39" t="s">
        <v>39</v>
      </c>
      <c r="E6711" s="40" t="n">
        <v>6</v>
      </c>
      <c r="F6711" s="41" t="n">
        <f aca="false">IF(A6711="","",INDEX(Assumptions!$B$16:$B$18,MATCH(C6711,Assumptions!$A$16:$A$18,0)))</f>
        <v>5</v>
      </c>
      <c r="G6711" s="42" t="n">
        <f aca="false">IF(A6711="","",WORKDAY(B6711,F6711))</f>
        <v>46309</v>
      </c>
    </row>
    <row r="6712" customFormat="false" ht="15" hidden="false" customHeight="false" outlineLevel="0" collapsed="false">
      <c r="A6712" s="37" t="n">
        <v>1006711</v>
      </c>
      <c r="B6712" s="38" t="n">
        <v>46302</v>
      </c>
      <c r="C6712" s="39" t="s">
        <v>68</v>
      </c>
      <c r="D6712" s="39" t="s">
        <v>37</v>
      </c>
      <c r="E6712" s="40" t="n">
        <v>1.7</v>
      </c>
      <c r="F6712" s="41" t="n">
        <f aca="false">IF(A6712="","",INDEX(Assumptions!$B$16:$B$18,MATCH(C6712,Assumptions!$A$16:$A$18,0)))</f>
        <v>1</v>
      </c>
      <c r="G6712" s="42" t="n">
        <f aca="false">IF(A6712="","",WORKDAY(B6712,F6712))</f>
        <v>46303</v>
      </c>
    </row>
    <row r="6713" customFormat="false" ht="15" hidden="false" customHeight="false" outlineLevel="0" collapsed="false">
      <c r="A6713" s="37" t="n">
        <v>1006712</v>
      </c>
      <c r="B6713" s="38" t="n">
        <v>46302</v>
      </c>
      <c r="C6713" s="39" t="s">
        <v>69</v>
      </c>
      <c r="D6713" s="39" t="s">
        <v>39</v>
      </c>
      <c r="E6713" s="40" t="n">
        <v>0.3</v>
      </c>
      <c r="F6713" s="41" t="n">
        <f aca="false">IF(A6713="","",INDEX(Assumptions!$B$16:$B$18,MATCH(C6713,Assumptions!$A$16:$A$18,0)))</f>
        <v>3</v>
      </c>
      <c r="G6713" s="42" t="n">
        <f aca="false">IF(A6713="","",WORKDAY(B6713,F6713))</f>
        <v>46307</v>
      </c>
    </row>
    <row r="6714" customFormat="false" ht="15" hidden="false" customHeight="false" outlineLevel="0" collapsed="false">
      <c r="A6714" s="37" t="n">
        <v>1006713</v>
      </c>
      <c r="B6714" s="38" t="n">
        <v>46302</v>
      </c>
      <c r="C6714" s="39" t="s">
        <v>70</v>
      </c>
      <c r="D6714" s="39" t="s">
        <v>37</v>
      </c>
      <c r="E6714" s="40" t="n">
        <v>1.3</v>
      </c>
      <c r="F6714" s="41" t="n">
        <f aca="false">IF(A6714="","",INDEX(Assumptions!$B$16:$B$18,MATCH(C6714,Assumptions!$A$16:$A$18,0)))</f>
        <v>5</v>
      </c>
      <c r="G6714" s="42" t="n">
        <f aca="false">IF(A6714="","",WORKDAY(B6714,F6714))</f>
        <v>46309</v>
      </c>
    </row>
    <row r="6715" customFormat="false" ht="15" hidden="false" customHeight="false" outlineLevel="0" collapsed="false">
      <c r="A6715" s="37" t="n">
        <v>1006714</v>
      </c>
      <c r="B6715" s="38" t="n">
        <v>46302</v>
      </c>
      <c r="C6715" s="39" t="s">
        <v>69</v>
      </c>
      <c r="D6715" s="39" t="s">
        <v>35</v>
      </c>
      <c r="E6715" s="40" t="n">
        <v>1.8</v>
      </c>
      <c r="F6715" s="41" t="n">
        <f aca="false">IF(A6715="","",INDEX(Assumptions!$B$16:$B$18,MATCH(C6715,Assumptions!$A$16:$A$18,0)))</f>
        <v>3</v>
      </c>
      <c r="G6715" s="42" t="n">
        <f aca="false">IF(A6715="","",WORKDAY(B6715,F6715))</f>
        <v>46307</v>
      </c>
    </row>
    <row r="6716" customFormat="false" ht="15" hidden="false" customHeight="false" outlineLevel="0" collapsed="false">
      <c r="A6716" s="37" t="n">
        <v>1006715</v>
      </c>
      <c r="B6716" s="38" t="n">
        <v>46302</v>
      </c>
      <c r="C6716" s="39" t="s">
        <v>69</v>
      </c>
      <c r="D6716" s="39" t="s">
        <v>31</v>
      </c>
      <c r="E6716" s="40" t="n">
        <v>1</v>
      </c>
      <c r="F6716" s="41" t="n">
        <f aca="false">IF(A6716="","",INDEX(Assumptions!$B$16:$B$18,MATCH(C6716,Assumptions!$A$16:$A$18,0)))</f>
        <v>3</v>
      </c>
      <c r="G6716" s="42" t="n">
        <f aca="false">IF(A6716="","",WORKDAY(B6716,F6716))</f>
        <v>46307</v>
      </c>
    </row>
    <row r="6717" customFormat="false" ht="15" hidden="false" customHeight="false" outlineLevel="0" collapsed="false">
      <c r="A6717" s="37" t="n">
        <v>1006716</v>
      </c>
      <c r="B6717" s="38" t="n">
        <v>46302</v>
      </c>
      <c r="C6717" s="39" t="s">
        <v>70</v>
      </c>
      <c r="D6717" s="39" t="s">
        <v>33</v>
      </c>
      <c r="E6717" s="40" t="n">
        <v>0.6</v>
      </c>
      <c r="F6717" s="41" t="n">
        <f aca="false">IF(A6717="","",INDEX(Assumptions!$B$16:$B$18,MATCH(C6717,Assumptions!$A$16:$A$18,0)))</f>
        <v>5</v>
      </c>
      <c r="G6717" s="42" t="n">
        <f aca="false">IF(A6717="","",WORKDAY(B6717,F6717))</f>
        <v>46309</v>
      </c>
    </row>
    <row r="6718" customFormat="false" ht="15" hidden="false" customHeight="false" outlineLevel="0" collapsed="false">
      <c r="A6718" s="37" t="n">
        <v>1006717</v>
      </c>
      <c r="B6718" s="38" t="n">
        <v>46302</v>
      </c>
      <c r="C6718" s="39" t="s">
        <v>69</v>
      </c>
      <c r="D6718" s="39" t="s">
        <v>33</v>
      </c>
      <c r="E6718" s="40" t="n">
        <v>1.3</v>
      </c>
      <c r="F6718" s="41" t="n">
        <f aca="false">IF(A6718="","",INDEX(Assumptions!$B$16:$B$18,MATCH(C6718,Assumptions!$A$16:$A$18,0)))</f>
        <v>3</v>
      </c>
      <c r="G6718" s="42" t="n">
        <f aca="false">IF(A6718="","",WORKDAY(B6718,F6718))</f>
        <v>46307</v>
      </c>
    </row>
    <row r="6719" customFormat="false" ht="15" hidden="false" customHeight="false" outlineLevel="0" collapsed="false">
      <c r="A6719" s="37" t="n">
        <v>1006718</v>
      </c>
      <c r="B6719" s="38" t="n">
        <v>46302</v>
      </c>
      <c r="C6719" s="39" t="s">
        <v>70</v>
      </c>
      <c r="D6719" s="39" t="s">
        <v>39</v>
      </c>
      <c r="E6719" s="40" t="n">
        <v>0.7</v>
      </c>
      <c r="F6719" s="41" t="n">
        <f aca="false">IF(A6719="","",INDEX(Assumptions!$B$16:$B$18,MATCH(C6719,Assumptions!$A$16:$A$18,0)))</f>
        <v>5</v>
      </c>
      <c r="G6719" s="42" t="n">
        <f aca="false">IF(A6719="","",WORKDAY(B6719,F6719))</f>
        <v>46309</v>
      </c>
    </row>
    <row r="6720" customFormat="false" ht="15" hidden="false" customHeight="false" outlineLevel="0" collapsed="false">
      <c r="A6720" s="37" t="n">
        <v>1006719</v>
      </c>
      <c r="B6720" s="38" t="n">
        <v>46302</v>
      </c>
      <c r="C6720" s="39" t="s">
        <v>69</v>
      </c>
      <c r="D6720" s="39" t="s">
        <v>31</v>
      </c>
      <c r="E6720" s="40" t="n">
        <v>4</v>
      </c>
      <c r="F6720" s="41" t="n">
        <f aca="false">IF(A6720="","",INDEX(Assumptions!$B$16:$B$18,MATCH(C6720,Assumptions!$A$16:$A$18,0)))</f>
        <v>3</v>
      </c>
      <c r="G6720" s="42" t="n">
        <f aca="false">IF(A6720="","",WORKDAY(B6720,F6720))</f>
        <v>46307</v>
      </c>
    </row>
    <row r="6721" customFormat="false" ht="15" hidden="false" customHeight="false" outlineLevel="0" collapsed="false">
      <c r="A6721" s="37" t="n">
        <v>1006720</v>
      </c>
      <c r="B6721" s="38" t="n">
        <v>46302</v>
      </c>
      <c r="C6721" s="39" t="s">
        <v>68</v>
      </c>
      <c r="D6721" s="39" t="s">
        <v>31</v>
      </c>
      <c r="E6721" s="40" t="n">
        <v>3.2</v>
      </c>
      <c r="F6721" s="41" t="n">
        <f aca="false">IF(A6721="","",INDEX(Assumptions!$B$16:$B$18,MATCH(C6721,Assumptions!$A$16:$A$18,0)))</f>
        <v>1</v>
      </c>
      <c r="G6721" s="42" t="n">
        <f aca="false">IF(A6721="","",WORKDAY(B6721,F6721))</f>
        <v>46303</v>
      </c>
    </row>
    <row r="6722" customFormat="false" ht="15" hidden="false" customHeight="false" outlineLevel="0" collapsed="false">
      <c r="A6722" s="37" t="n">
        <v>1006721</v>
      </c>
      <c r="B6722" s="38" t="n">
        <v>46302</v>
      </c>
      <c r="C6722" s="39" t="s">
        <v>69</v>
      </c>
      <c r="D6722" s="39" t="s">
        <v>31</v>
      </c>
      <c r="E6722" s="40" t="n">
        <v>0.8</v>
      </c>
      <c r="F6722" s="41" t="n">
        <f aca="false">IF(A6722="","",INDEX(Assumptions!$B$16:$B$18,MATCH(C6722,Assumptions!$A$16:$A$18,0)))</f>
        <v>3</v>
      </c>
      <c r="G6722" s="42" t="n">
        <f aca="false">IF(A6722="","",WORKDAY(B6722,F6722))</f>
        <v>46307</v>
      </c>
    </row>
    <row r="6723" customFormat="false" ht="15" hidden="false" customHeight="false" outlineLevel="0" collapsed="false">
      <c r="A6723" s="37" t="n">
        <v>1006722</v>
      </c>
      <c r="B6723" s="38" t="n">
        <v>46302</v>
      </c>
      <c r="C6723" s="39" t="s">
        <v>69</v>
      </c>
      <c r="D6723" s="39" t="s">
        <v>35</v>
      </c>
      <c r="E6723" s="40" t="n">
        <v>1.5</v>
      </c>
      <c r="F6723" s="41" t="n">
        <f aca="false">IF(A6723="","",INDEX(Assumptions!$B$16:$B$18,MATCH(C6723,Assumptions!$A$16:$A$18,0)))</f>
        <v>3</v>
      </c>
      <c r="G6723" s="42" t="n">
        <f aca="false">IF(A6723="","",WORKDAY(B6723,F6723))</f>
        <v>46307</v>
      </c>
    </row>
    <row r="6724" customFormat="false" ht="15" hidden="false" customHeight="false" outlineLevel="0" collapsed="false">
      <c r="A6724" s="37" t="n">
        <v>1006723</v>
      </c>
      <c r="B6724" s="38" t="n">
        <v>46302</v>
      </c>
      <c r="C6724" s="39" t="s">
        <v>69</v>
      </c>
      <c r="D6724" s="39" t="s">
        <v>35</v>
      </c>
      <c r="E6724" s="40" t="n">
        <v>0.6</v>
      </c>
      <c r="F6724" s="41" t="n">
        <f aca="false">IF(A6724="","",INDEX(Assumptions!$B$16:$B$18,MATCH(C6724,Assumptions!$A$16:$A$18,0)))</f>
        <v>3</v>
      </c>
      <c r="G6724" s="42" t="n">
        <f aca="false">IF(A6724="","",WORKDAY(B6724,F6724))</f>
        <v>46307</v>
      </c>
    </row>
    <row r="6725" customFormat="false" ht="15" hidden="false" customHeight="false" outlineLevel="0" collapsed="false">
      <c r="A6725" s="37" t="n">
        <v>1006724</v>
      </c>
      <c r="B6725" s="38" t="n">
        <v>46302</v>
      </c>
      <c r="C6725" s="39" t="s">
        <v>69</v>
      </c>
      <c r="D6725" s="39" t="s">
        <v>33</v>
      </c>
      <c r="E6725" s="40" t="n">
        <v>2</v>
      </c>
      <c r="F6725" s="41" t="n">
        <f aca="false">IF(A6725="","",INDEX(Assumptions!$B$16:$B$18,MATCH(C6725,Assumptions!$A$16:$A$18,0)))</f>
        <v>3</v>
      </c>
      <c r="G6725" s="42" t="n">
        <f aca="false">IF(A6725="","",WORKDAY(B6725,F6725))</f>
        <v>46307</v>
      </c>
    </row>
    <row r="6726" customFormat="false" ht="15" hidden="false" customHeight="false" outlineLevel="0" collapsed="false">
      <c r="A6726" s="37" t="n">
        <v>1006725</v>
      </c>
      <c r="B6726" s="38" t="n">
        <v>46302</v>
      </c>
      <c r="C6726" s="39" t="s">
        <v>69</v>
      </c>
      <c r="D6726" s="39" t="s">
        <v>31</v>
      </c>
      <c r="E6726" s="40" t="n">
        <v>1.2</v>
      </c>
      <c r="F6726" s="41" t="n">
        <f aca="false">IF(A6726="","",INDEX(Assumptions!$B$16:$B$18,MATCH(C6726,Assumptions!$A$16:$A$18,0)))</f>
        <v>3</v>
      </c>
      <c r="G6726" s="42" t="n">
        <f aca="false">IF(A6726="","",WORKDAY(B6726,F6726))</f>
        <v>46307</v>
      </c>
    </row>
    <row r="6727" customFormat="false" ht="15" hidden="false" customHeight="false" outlineLevel="0" collapsed="false">
      <c r="A6727" s="37" t="n">
        <v>1006726</v>
      </c>
      <c r="B6727" s="38" t="n">
        <v>46302</v>
      </c>
      <c r="C6727" s="39" t="s">
        <v>69</v>
      </c>
      <c r="D6727" s="39" t="s">
        <v>33</v>
      </c>
      <c r="E6727" s="40" t="n">
        <v>1.4</v>
      </c>
      <c r="F6727" s="41" t="n">
        <f aca="false">IF(A6727="","",INDEX(Assumptions!$B$16:$B$18,MATCH(C6727,Assumptions!$A$16:$A$18,0)))</f>
        <v>3</v>
      </c>
      <c r="G6727" s="42" t="n">
        <f aca="false">IF(A6727="","",WORKDAY(B6727,F6727))</f>
        <v>46307</v>
      </c>
    </row>
    <row r="6728" customFormat="false" ht="15" hidden="false" customHeight="false" outlineLevel="0" collapsed="false">
      <c r="A6728" s="37" t="n">
        <v>1006727</v>
      </c>
      <c r="B6728" s="38" t="n">
        <v>46302</v>
      </c>
      <c r="C6728" s="39" t="s">
        <v>69</v>
      </c>
      <c r="D6728" s="39" t="s">
        <v>33</v>
      </c>
      <c r="E6728" s="40" t="n">
        <v>1.8</v>
      </c>
      <c r="F6728" s="41" t="n">
        <f aca="false">IF(A6728="","",INDEX(Assumptions!$B$16:$B$18,MATCH(C6728,Assumptions!$A$16:$A$18,0)))</f>
        <v>3</v>
      </c>
      <c r="G6728" s="42" t="n">
        <f aca="false">IF(A6728="","",WORKDAY(B6728,F6728))</f>
        <v>46307</v>
      </c>
    </row>
    <row r="6729" customFormat="false" ht="15" hidden="false" customHeight="false" outlineLevel="0" collapsed="false">
      <c r="A6729" s="37" t="n">
        <v>1006728</v>
      </c>
      <c r="B6729" s="38" t="n">
        <v>46302</v>
      </c>
      <c r="C6729" s="39" t="s">
        <v>69</v>
      </c>
      <c r="D6729" s="39" t="s">
        <v>33</v>
      </c>
      <c r="E6729" s="40" t="n">
        <v>3.3</v>
      </c>
      <c r="F6729" s="41" t="n">
        <f aca="false">IF(A6729="","",INDEX(Assumptions!$B$16:$B$18,MATCH(C6729,Assumptions!$A$16:$A$18,0)))</f>
        <v>3</v>
      </c>
      <c r="G6729" s="42" t="n">
        <f aca="false">IF(A6729="","",WORKDAY(B6729,F6729))</f>
        <v>46307</v>
      </c>
    </row>
    <row r="6730" customFormat="false" ht="15" hidden="false" customHeight="false" outlineLevel="0" collapsed="false">
      <c r="A6730" s="37" t="n">
        <v>1006729</v>
      </c>
      <c r="B6730" s="38" t="n">
        <v>46302</v>
      </c>
      <c r="C6730" s="39" t="s">
        <v>69</v>
      </c>
      <c r="D6730" s="39" t="s">
        <v>35</v>
      </c>
      <c r="E6730" s="40" t="n">
        <v>0.6</v>
      </c>
      <c r="F6730" s="41" t="n">
        <f aca="false">IF(A6730="","",INDEX(Assumptions!$B$16:$B$18,MATCH(C6730,Assumptions!$A$16:$A$18,0)))</f>
        <v>3</v>
      </c>
      <c r="G6730" s="42" t="n">
        <f aca="false">IF(A6730="","",WORKDAY(B6730,F6730))</f>
        <v>46307</v>
      </c>
    </row>
    <row r="6731" customFormat="false" ht="15" hidden="false" customHeight="false" outlineLevel="0" collapsed="false">
      <c r="A6731" s="37" t="n">
        <v>1006730</v>
      </c>
      <c r="B6731" s="38" t="n">
        <v>46302</v>
      </c>
      <c r="C6731" s="39" t="s">
        <v>69</v>
      </c>
      <c r="D6731" s="39" t="s">
        <v>31</v>
      </c>
      <c r="E6731" s="40" t="n">
        <v>0.7</v>
      </c>
      <c r="F6731" s="41" t="n">
        <f aca="false">IF(A6731="","",INDEX(Assumptions!$B$16:$B$18,MATCH(C6731,Assumptions!$A$16:$A$18,0)))</f>
        <v>3</v>
      </c>
      <c r="G6731" s="42" t="n">
        <f aca="false">IF(A6731="","",WORKDAY(B6731,F6731))</f>
        <v>46307</v>
      </c>
    </row>
    <row r="6732" customFormat="false" ht="15" hidden="false" customHeight="false" outlineLevel="0" collapsed="false">
      <c r="A6732" s="37" t="n">
        <v>1006731</v>
      </c>
      <c r="B6732" s="38" t="n">
        <v>46302</v>
      </c>
      <c r="C6732" s="39" t="s">
        <v>69</v>
      </c>
      <c r="D6732" s="39" t="s">
        <v>35</v>
      </c>
      <c r="E6732" s="40" t="n">
        <v>1.9</v>
      </c>
      <c r="F6732" s="41" t="n">
        <f aca="false">IF(A6732="","",INDEX(Assumptions!$B$16:$B$18,MATCH(C6732,Assumptions!$A$16:$A$18,0)))</f>
        <v>3</v>
      </c>
      <c r="G6732" s="42" t="n">
        <f aca="false">IF(A6732="","",WORKDAY(B6732,F6732))</f>
        <v>46307</v>
      </c>
    </row>
    <row r="6733" customFormat="false" ht="15" hidden="false" customHeight="false" outlineLevel="0" collapsed="false">
      <c r="A6733" s="37" t="n">
        <v>1006732</v>
      </c>
      <c r="B6733" s="38" t="n">
        <v>46302</v>
      </c>
      <c r="C6733" s="39" t="s">
        <v>69</v>
      </c>
      <c r="D6733" s="39" t="s">
        <v>31</v>
      </c>
      <c r="E6733" s="40" t="n">
        <v>2.2</v>
      </c>
      <c r="F6733" s="41" t="n">
        <f aca="false">IF(A6733="","",INDEX(Assumptions!$B$16:$B$18,MATCH(C6733,Assumptions!$A$16:$A$18,0)))</f>
        <v>3</v>
      </c>
      <c r="G6733" s="42" t="n">
        <f aca="false">IF(A6733="","",WORKDAY(B6733,F6733))</f>
        <v>46307</v>
      </c>
    </row>
    <row r="6734" customFormat="false" ht="15" hidden="false" customHeight="false" outlineLevel="0" collapsed="false">
      <c r="A6734" s="37" t="n">
        <v>1006733</v>
      </c>
      <c r="B6734" s="38" t="n">
        <v>46302</v>
      </c>
      <c r="C6734" s="39" t="s">
        <v>69</v>
      </c>
      <c r="D6734" s="39" t="s">
        <v>31</v>
      </c>
      <c r="E6734" s="40" t="n">
        <v>0.4</v>
      </c>
      <c r="F6734" s="41" t="n">
        <f aca="false">IF(A6734="","",INDEX(Assumptions!$B$16:$B$18,MATCH(C6734,Assumptions!$A$16:$A$18,0)))</f>
        <v>3</v>
      </c>
      <c r="G6734" s="42" t="n">
        <f aca="false">IF(A6734="","",WORKDAY(B6734,F6734))</f>
        <v>46307</v>
      </c>
    </row>
    <row r="6735" customFormat="false" ht="15" hidden="false" customHeight="false" outlineLevel="0" collapsed="false">
      <c r="A6735" s="37" t="n">
        <v>1006734</v>
      </c>
      <c r="B6735" s="38" t="n">
        <v>46302</v>
      </c>
      <c r="C6735" s="39" t="s">
        <v>69</v>
      </c>
      <c r="D6735" s="39" t="s">
        <v>33</v>
      </c>
      <c r="E6735" s="40" t="n">
        <v>3.3</v>
      </c>
      <c r="F6735" s="41" t="n">
        <f aca="false">IF(A6735="","",INDEX(Assumptions!$B$16:$B$18,MATCH(C6735,Assumptions!$A$16:$A$18,0)))</f>
        <v>3</v>
      </c>
      <c r="G6735" s="42" t="n">
        <f aca="false">IF(A6735="","",WORKDAY(B6735,F6735))</f>
        <v>46307</v>
      </c>
    </row>
    <row r="6736" customFormat="false" ht="15" hidden="false" customHeight="false" outlineLevel="0" collapsed="false">
      <c r="A6736" s="37" t="n">
        <v>1006735</v>
      </c>
      <c r="B6736" s="38" t="n">
        <v>46302</v>
      </c>
      <c r="C6736" s="39" t="s">
        <v>70</v>
      </c>
      <c r="D6736" s="39" t="s">
        <v>35</v>
      </c>
      <c r="E6736" s="40" t="n">
        <v>0.4</v>
      </c>
      <c r="F6736" s="41" t="n">
        <f aca="false">IF(A6736="","",INDEX(Assumptions!$B$16:$B$18,MATCH(C6736,Assumptions!$A$16:$A$18,0)))</f>
        <v>5</v>
      </c>
      <c r="G6736" s="42" t="n">
        <f aca="false">IF(A6736="","",WORKDAY(B6736,F6736))</f>
        <v>46309</v>
      </c>
    </row>
    <row r="6737" customFormat="false" ht="15" hidden="false" customHeight="false" outlineLevel="0" collapsed="false">
      <c r="A6737" s="37" t="n">
        <v>1006736</v>
      </c>
      <c r="B6737" s="38" t="n">
        <v>46302</v>
      </c>
      <c r="C6737" s="39" t="s">
        <v>69</v>
      </c>
      <c r="D6737" s="39" t="s">
        <v>35</v>
      </c>
      <c r="E6737" s="40" t="n">
        <v>1.3</v>
      </c>
      <c r="F6737" s="41" t="n">
        <f aca="false">IF(A6737="","",INDEX(Assumptions!$B$16:$B$18,MATCH(C6737,Assumptions!$A$16:$A$18,0)))</f>
        <v>3</v>
      </c>
      <c r="G6737" s="42" t="n">
        <f aca="false">IF(A6737="","",WORKDAY(B6737,F6737))</f>
        <v>46307</v>
      </c>
    </row>
    <row r="6738" customFormat="false" ht="15" hidden="false" customHeight="false" outlineLevel="0" collapsed="false">
      <c r="A6738" s="37" t="n">
        <v>1006737</v>
      </c>
      <c r="B6738" s="38" t="n">
        <v>46302</v>
      </c>
      <c r="C6738" s="39" t="s">
        <v>70</v>
      </c>
      <c r="D6738" s="39" t="s">
        <v>39</v>
      </c>
      <c r="E6738" s="40" t="n">
        <v>5.5</v>
      </c>
      <c r="F6738" s="41" t="n">
        <f aca="false">IF(A6738="","",INDEX(Assumptions!$B$16:$B$18,MATCH(C6738,Assumptions!$A$16:$A$18,0)))</f>
        <v>5</v>
      </c>
      <c r="G6738" s="42" t="n">
        <f aca="false">IF(A6738="","",WORKDAY(B6738,F6738))</f>
        <v>46309</v>
      </c>
    </row>
    <row r="6739" customFormat="false" ht="15" hidden="false" customHeight="false" outlineLevel="0" collapsed="false">
      <c r="A6739" s="37" t="n">
        <v>1006738</v>
      </c>
      <c r="B6739" s="38" t="n">
        <v>46302</v>
      </c>
      <c r="C6739" s="39" t="s">
        <v>68</v>
      </c>
      <c r="D6739" s="39" t="s">
        <v>39</v>
      </c>
      <c r="E6739" s="40" t="n">
        <v>0.7</v>
      </c>
      <c r="F6739" s="41" t="n">
        <f aca="false">IF(A6739="","",INDEX(Assumptions!$B$16:$B$18,MATCH(C6739,Assumptions!$A$16:$A$18,0)))</f>
        <v>1</v>
      </c>
      <c r="G6739" s="42" t="n">
        <f aca="false">IF(A6739="","",WORKDAY(B6739,F6739))</f>
        <v>46303</v>
      </c>
    </row>
    <row r="6740" customFormat="false" ht="15" hidden="false" customHeight="false" outlineLevel="0" collapsed="false">
      <c r="A6740" s="37" t="n">
        <v>1006739</v>
      </c>
      <c r="B6740" s="38" t="n">
        <v>46302</v>
      </c>
      <c r="C6740" s="39" t="s">
        <v>68</v>
      </c>
      <c r="D6740" s="39" t="s">
        <v>33</v>
      </c>
      <c r="E6740" s="40" t="n">
        <v>0.7</v>
      </c>
      <c r="F6740" s="41" t="n">
        <f aca="false">IF(A6740="","",INDEX(Assumptions!$B$16:$B$18,MATCH(C6740,Assumptions!$A$16:$A$18,0)))</f>
        <v>1</v>
      </c>
      <c r="G6740" s="42" t="n">
        <f aca="false">IF(A6740="","",WORKDAY(B6740,F6740))</f>
        <v>46303</v>
      </c>
    </row>
    <row r="6741" customFormat="false" ht="15" hidden="false" customHeight="false" outlineLevel="0" collapsed="false">
      <c r="A6741" s="37" t="n">
        <v>1006740</v>
      </c>
      <c r="B6741" s="38" t="n">
        <v>46302</v>
      </c>
      <c r="C6741" s="39" t="s">
        <v>70</v>
      </c>
      <c r="D6741" s="39" t="s">
        <v>35</v>
      </c>
      <c r="E6741" s="40" t="n">
        <v>1</v>
      </c>
      <c r="F6741" s="41" t="n">
        <f aca="false">IF(A6741="","",INDEX(Assumptions!$B$16:$B$18,MATCH(C6741,Assumptions!$A$16:$A$18,0)))</f>
        <v>5</v>
      </c>
      <c r="G6741" s="42" t="n">
        <f aca="false">IF(A6741="","",WORKDAY(B6741,F6741))</f>
        <v>46309</v>
      </c>
    </row>
    <row r="6742" customFormat="false" ht="15" hidden="false" customHeight="false" outlineLevel="0" collapsed="false">
      <c r="A6742" s="37" t="n">
        <v>1006741</v>
      </c>
      <c r="B6742" s="38" t="n">
        <v>46302</v>
      </c>
      <c r="C6742" s="39" t="s">
        <v>69</v>
      </c>
      <c r="D6742" s="39" t="s">
        <v>39</v>
      </c>
      <c r="E6742" s="40" t="n">
        <v>2.1</v>
      </c>
      <c r="F6742" s="41" t="n">
        <f aca="false">IF(A6742="","",INDEX(Assumptions!$B$16:$B$18,MATCH(C6742,Assumptions!$A$16:$A$18,0)))</f>
        <v>3</v>
      </c>
      <c r="G6742" s="42" t="n">
        <f aca="false">IF(A6742="","",WORKDAY(B6742,F6742))</f>
        <v>46307</v>
      </c>
    </row>
    <row r="6743" customFormat="false" ht="15" hidden="false" customHeight="false" outlineLevel="0" collapsed="false">
      <c r="A6743" s="37" t="n">
        <v>1006742</v>
      </c>
      <c r="B6743" s="38" t="n">
        <v>46302</v>
      </c>
      <c r="C6743" s="39" t="s">
        <v>69</v>
      </c>
      <c r="D6743" s="39" t="s">
        <v>31</v>
      </c>
      <c r="E6743" s="40" t="n">
        <v>2.6</v>
      </c>
      <c r="F6743" s="41" t="n">
        <f aca="false">IF(A6743="","",INDEX(Assumptions!$B$16:$B$18,MATCH(C6743,Assumptions!$A$16:$A$18,0)))</f>
        <v>3</v>
      </c>
      <c r="G6743" s="42" t="n">
        <f aca="false">IF(A6743="","",WORKDAY(B6743,F6743))</f>
        <v>46307</v>
      </c>
    </row>
    <row r="6744" customFormat="false" ht="15" hidden="false" customHeight="false" outlineLevel="0" collapsed="false">
      <c r="A6744" s="37" t="n">
        <v>1006743</v>
      </c>
      <c r="B6744" s="38" t="n">
        <v>46302</v>
      </c>
      <c r="C6744" s="39" t="s">
        <v>69</v>
      </c>
      <c r="D6744" s="39" t="s">
        <v>33</v>
      </c>
      <c r="E6744" s="40" t="n">
        <v>6.9</v>
      </c>
      <c r="F6744" s="41" t="n">
        <f aca="false">IF(A6744="","",INDEX(Assumptions!$B$16:$B$18,MATCH(C6744,Assumptions!$A$16:$A$18,0)))</f>
        <v>3</v>
      </c>
      <c r="G6744" s="42" t="n">
        <f aca="false">IF(A6744="","",WORKDAY(B6744,F6744))</f>
        <v>46307</v>
      </c>
    </row>
    <row r="6745" customFormat="false" ht="15" hidden="false" customHeight="false" outlineLevel="0" collapsed="false">
      <c r="A6745" s="37" t="n">
        <v>1006744</v>
      </c>
      <c r="B6745" s="38" t="n">
        <v>46302</v>
      </c>
      <c r="C6745" s="39" t="s">
        <v>70</v>
      </c>
      <c r="D6745" s="39" t="s">
        <v>37</v>
      </c>
      <c r="E6745" s="40" t="n">
        <v>1.8</v>
      </c>
      <c r="F6745" s="41" t="n">
        <f aca="false">IF(A6745="","",INDEX(Assumptions!$B$16:$B$18,MATCH(C6745,Assumptions!$A$16:$A$18,0)))</f>
        <v>5</v>
      </c>
      <c r="G6745" s="42" t="n">
        <f aca="false">IF(A6745="","",WORKDAY(B6745,F6745))</f>
        <v>46309</v>
      </c>
    </row>
    <row r="6746" customFormat="false" ht="15" hidden="false" customHeight="false" outlineLevel="0" collapsed="false">
      <c r="A6746" s="37" t="n">
        <v>1006745</v>
      </c>
      <c r="B6746" s="38" t="n">
        <v>46302</v>
      </c>
      <c r="C6746" s="39" t="s">
        <v>69</v>
      </c>
      <c r="D6746" s="39" t="s">
        <v>39</v>
      </c>
      <c r="E6746" s="40" t="n">
        <v>0.9</v>
      </c>
      <c r="F6746" s="41" t="n">
        <f aca="false">IF(A6746="","",INDEX(Assumptions!$B$16:$B$18,MATCH(C6746,Assumptions!$A$16:$A$18,0)))</f>
        <v>3</v>
      </c>
      <c r="G6746" s="42" t="n">
        <f aca="false">IF(A6746="","",WORKDAY(B6746,F6746))</f>
        <v>46307</v>
      </c>
    </row>
    <row r="6747" customFormat="false" ht="15" hidden="false" customHeight="false" outlineLevel="0" collapsed="false">
      <c r="A6747" s="37" t="n">
        <v>1006746</v>
      </c>
      <c r="B6747" s="38" t="n">
        <v>46302</v>
      </c>
      <c r="C6747" s="39" t="s">
        <v>69</v>
      </c>
      <c r="D6747" s="39" t="s">
        <v>37</v>
      </c>
      <c r="E6747" s="40" t="n">
        <v>1</v>
      </c>
      <c r="F6747" s="41" t="n">
        <f aca="false">IF(A6747="","",INDEX(Assumptions!$B$16:$B$18,MATCH(C6747,Assumptions!$A$16:$A$18,0)))</f>
        <v>3</v>
      </c>
      <c r="G6747" s="42" t="n">
        <f aca="false">IF(A6747="","",WORKDAY(B6747,F6747))</f>
        <v>46307</v>
      </c>
    </row>
    <row r="6748" customFormat="false" ht="15" hidden="false" customHeight="false" outlineLevel="0" collapsed="false">
      <c r="A6748" s="37" t="n">
        <v>1006747</v>
      </c>
      <c r="B6748" s="38" t="n">
        <v>46302</v>
      </c>
      <c r="C6748" s="39" t="s">
        <v>69</v>
      </c>
      <c r="D6748" s="39" t="s">
        <v>39</v>
      </c>
      <c r="E6748" s="40" t="n">
        <v>1.9</v>
      </c>
      <c r="F6748" s="41" t="n">
        <f aca="false">IF(A6748="","",INDEX(Assumptions!$B$16:$B$18,MATCH(C6748,Assumptions!$A$16:$A$18,0)))</f>
        <v>3</v>
      </c>
      <c r="G6748" s="42" t="n">
        <f aca="false">IF(A6748="","",WORKDAY(B6748,F6748))</f>
        <v>46307</v>
      </c>
    </row>
    <row r="6749" customFormat="false" ht="15" hidden="false" customHeight="false" outlineLevel="0" collapsed="false">
      <c r="A6749" s="37" t="n">
        <v>1006748</v>
      </c>
      <c r="B6749" s="38" t="n">
        <v>46302</v>
      </c>
      <c r="C6749" s="39" t="s">
        <v>69</v>
      </c>
      <c r="D6749" s="39" t="s">
        <v>39</v>
      </c>
      <c r="E6749" s="40" t="n">
        <v>0.5</v>
      </c>
      <c r="F6749" s="41" t="n">
        <f aca="false">IF(A6749="","",INDEX(Assumptions!$B$16:$B$18,MATCH(C6749,Assumptions!$A$16:$A$18,0)))</f>
        <v>3</v>
      </c>
      <c r="G6749" s="42" t="n">
        <f aca="false">IF(A6749="","",WORKDAY(B6749,F6749))</f>
        <v>46307</v>
      </c>
    </row>
    <row r="6750" customFormat="false" ht="15" hidden="false" customHeight="false" outlineLevel="0" collapsed="false">
      <c r="A6750" s="37" t="n">
        <v>1006749</v>
      </c>
      <c r="B6750" s="38" t="n">
        <v>46302</v>
      </c>
      <c r="C6750" s="39" t="s">
        <v>69</v>
      </c>
      <c r="D6750" s="39" t="s">
        <v>31</v>
      </c>
      <c r="E6750" s="40" t="n">
        <v>1.6</v>
      </c>
      <c r="F6750" s="41" t="n">
        <f aca="false">IF(A6750="","",INDEX(Assumptions!$B$16:$B$18,MATCH(C6750,Assumptions!$A$16:$A$18,0)))</f>
        <v>3</v>
      </c>
      <c r="G6750" s="42" t="n">
        <f aca="false">IF(A6750="","",WORKDAY(B6750,F6750))</f>
        <v>46307</v>
      </c>
    </row>
    <row r="6751" customFormat="false" ht="15" hidden="false" customHeight="false" outlineLevel="0" collapsed="false">
      <c r="A6751" s="37" t="n">
        <v>1006750</v>
      </c>
      <c r="B6751" s="38" t="n">
        <v>46302</v>
      </c>
      <c r="C6751" s="39" t="s">
        <v>69</v>
      </c>
      <c r="D6751" s="39" t="s">
        <v>39</v>
      </c>
      <c r="E6751" s="40" t="n">
        <v>0.3</v>
      </c>
      <c r="F6751" s="41" t="n">
        <f aca="false">IF(A6751="","",INDEX(Assumptions!$B$16:$B$18,MATCH(C6751,Assumptions!$A$16:$A$18,0)))</f>
        <v>3</v>
      </c>
      <c r="G6751" s="42" t="n">
        <f aca="false">IF(A6751="","",WORKDAY(B6751,F6751))</f>
        <v>46307</v>
      </c>
    </row>
    <row r="6752" customFormat="false" ht="15" hidden="false" customHeight="false" outlineLevel="0" collapsed="false">
      <c r="A6752" s="37" t="n">
        <v>1006751</v>
      </c>
      <c r="B6752" s="38" t="n">
        <v>46302</v>
      </c>
      <c r="C6752" s="39" t="s">
        <v>69</v>
      </c>
      <c r="D6752" s="39" t="s">
        <v>37</v>
      </c>
      <c r="E6752" s="40" t="n">
        <v>1.9</v>
      </c>
      <c r="F6752" s="41" t="n">
        <f aca="false">IF(A6752="","",INDEX(Assumptions!$B$16:$B$18,MATCH(C6752,Assumptions!$A$16:$A$18,0)))</f>
        <v>3</v>
      </c>
      <c r="G6752" s="42" t="n">
        <f aca="false">IF(A6752="","",WORKDAY(B6752,F6752))</f>
        <v>46307</v>
      </c>
    </row>
    <row r="6753" customFormat="false" ht="15" hidden="false" customHeight="false" outlineLevel="0" collapsed="false">
      <c r="A6753" s="37" t="n">
        <v>1006752</v>
      </c>
      <c r="B6753" s="38" t="n">
        <v>46302</v>
      </c>
      <c r="C6753" s="39" t="s">
        <v>69</v>
      </c>
      <c r="D6753" s="39" t="s">
        <v>39</v>
      </c>
      <c r="E6753" s="40" t="n">
        <v>2.3</v>
      </c>
      <c r="F6753" s="41" t="n">
        <f aca="false">IF(A6753="","",INDEX(Assumptions!$B$16:$B$18,MATCH(C6753,Assumptions!$A$16:$A$18,0)))</f>
        <v>3</v>
      </c>
      <c r="G6753" s="42" t="n">
        <f aca="false">IF(A6753="","",WORKDAY(B6753,F6753))</f>
        <v>46307</v>
      </c>
    </row>
    <row r="6754" customFormat="false" ht="15" hidden="false" customHeight="false" outlineLevel="0" collapsed="false">
      <c r="A6754" s="37" t="n">
        <v>1006753</v>
      </c>
      <c r="B6754" s="38" t="n">
        <v>46302</v>
      </c>
      <c r="C6754" s="39" t="s">
        <v>69</v>
      </c>
      <c r="D6754" s="39" t="s">
        <v>39</v>
      </c>
      <c r="E6754" s="40" t="n">
        <v>0.5</v>
      </c>
      <c r="F6754" s="41" t="n">
        <f aca="false">IF(A6754="","",INDEX(Assumptions!$B$16:$B$18,MATCH(C6754,Assumptions!$A$16:$A$18,0)))</f>
        <v>3</v>
      </c>
      <c r="G6754" s="42" t="n">
        <f aca="false">IF(A6754="","",WORKDAY(B6754,F6754))</f>
        <v>46307</v>
      </c>
    </row>
    <row r="6755" customFormat="false" ht="15" hidden="false" customHeight="false" outlineLevel="0" collapsed="false">
      <c r="A6755" s="37" t="n">
        <v>1006754</v>
      </c>
      <c r="B6755" s="38" t="n">
        <v>46302</v>
      </c>
      <c r="C6755" s="39" t="s">
        <v>69</v>
      </c>
      <c r="D6755" s="39" t="s">
        <v>39</v>
      </c>
      <c r="E6755" s="40" t="n">
        <v>1.7</v>
      </c>
      <c r="F6755" s="41" t="n">
        <f aca="false">IF(A6755="","",INDEX(Assumptions!$B$16:$B$18,MATCH(C6755,Assumptions!$A$16:$A$18,0)))</f>
        <v>3</v>
      </c>
      <c r="G6755" s="42" t="n">
        <f aca="false">IF(A6755="","",WORKDAY(B6755,F6755))</f>
        <v>46307</v>
      </c>
    </row>
    <row r="6756" customFormat="false" ht="15" hidden="false" customHeight="false" outlineLevel="0" collapsed="false">
      <c r="A6756" s="37" t="n">
        <v>1006755</v>
      </c>
      <c r="B6756" s="38" t="n">
        <v>46302</v>
      </c>
      <c r="C6756" s="39" t="s">
        <v>69</v>
      </c>
      <c r="D6756" s="39" t="s">
        <v>33</v>
      </c>
      <c r="E6756" s="40" t="n">
        <v>2.7</v>
      </c>
      <c r="F6756" s="41" t="n">
        <f aca="false">IF(A6756="","",INDEX(Assumptions!$B$16:$B$18,MATCH(C6756,Assumptions!$A$16:$A$18,0)))</f>
        <v>3</v>
      </c>
      <c r="G6756" s="42" t="n">
        <f aca="false">IF(A6756="","",WORKDAY(B6756,F6756))</f>
        <v>46307</v>
      </c>
    </row>
    <row r="6757" customFormat="false" ht="15" hidden="false" customHeight="false" outlineLevel="0" collapsed="false">
      <c r="A6757" s="37" t="n">
        <v>1006756</v>
      </c>
      <c r="B6757" s="38" t="n">
        <v>46302</v>
      </c>
      <c r="C6757" s="39" t="s">
        <v>70</v>
      </c>
      <c r="D6757" s="39" t="s">
        <v>33</v>
      </c>
      <c r="E6757" s="40" t="n">
        <v>4.6</v>
      </c>
      <c r="F6757" s="41" t="n">
        <f aca="false">IF(A6757="","",INDEX(Assumptions!$B$16:$B$18,MATCH(C6757,Assumptions!$A$16:$A$18,0)))</f>
        <v>5</v>
      </c>
      <c r="G6757" s="42" t="n">
        <f aca="false">IF(A6757="","",WORKDAY(B6757,F6757))</f>
        <v>46309</v>
      </c>
    </row>
    <row r="6758" customFormat="false" ht="15" hidden="false" customHeight="false" outlineLevel="0" collapsed="false">
      <c r="A6758" s="37" t="n">
        <v>1006757</v>
      </c>
      <c r="B6758" s="38" t="n">
        <v>46302</v>
      </c>
      <c r="C6758" s="39" t="s">
        <v>68</v>
      </c>
      <c r="D6758" s="39" t="s">
        <v>37</v>
      </c>
      <c r="E6758" s="40" t="n">
        <v>6.7</v>
      </c>
      <c r="F6758" s="41" t="n">
        <f aca="false">IF(A6758="","",INDEX(Assumptions!$B$16:$B$18,MATCH(C6758,Assumptions!$A$16:$A$18,0)))</f>
        <v>1</v>
      </c>
      <c r="G6758" s="42" t="n">
        <f aca="false">IF(A6758="","",WORKDAY(B6758,F6758))</f>
        <v>46303</v>
      </c>
    </row>
    <row r="6759" customFormat="false" ht="15" hidden="false" customHeight="false" outlineLevel="0" collapsed="false">
      <c r="A6759" s="37" t="n">
        <v>1006758</v>
      </c>
      <c r="B6759" s="38" t="n">
        <v>46302</v>
      </c>
      <c r="C6759" s="39" t="s">
        <v>69</v>
      </c>
      <c r="D6759" s="39" t="s">
        <v>31</v>
      </c>
      <c r="E6759" s="40" t="n">
        <v>1</v>
      </c>
      <c r="F6759" s="41" t="n">
        <f aca="false">IF(A6759="","",INDEX(Assumptions!$B$16:$B$18,MATCH(C6759,Assumptions!$A$16:$A$18,0)))</f>
        <v>3</v>
      </c>
      <c r="G6759" s="42" t="n">
        <f aca="false">IF(A6759="","",WORKDAY(B6759,F6759))</f>
        <v>46307</v>
      </c>
    </row>
    <row r="6760" customFormat="false" ht="15" hidden="false" customHeight="false" outlineLevel="0" collapsed="false">
      <c r="A6760" s="37" t="n">
        <v>1006759</v>
      </c>
      <c r="B6760" s="38" t="n">
        <v>46302</v>
      </c>
      <c r="C6760" s="39" t="s">
        <v>69</v>
      </c>
      <c r="D6760" s="39" t="s">
        <v>37</v>
      </c>
      <c r="E6760" s="40" t="n">
        <v>2.2</v>
      </c>
      <c r="F6760" s="41" t="n">
        <f aca="false">IF(A6760="","",INDEX(Assumptions!$B$16:$B$18,MATCH(C6760,Assumptions!$A$16:$A$18,0)))</f>
        <v>3</v>
      </c>
      <c r="G6760" s="42" t="n">
        <f aca="false">IF(A6760="","",WORKDAY(B6760,F6760))</f>
        <v>46307</v>
      </c>
    </row>
    <row r="6761" customFormat="false" ht="15" hidden="false" customHeight="false" outlineLevel="0" collapsed="false">
      <c r="A6761" s="37" t="n">
        <v>1006760</v>
      </c>
      <c r="B6761" s="38" t="n">
        <v>46302</v>
      </c>
      <c r="C6761" s="39" t="s">
        <v>69</v>
      </c>
      <c r="D6761" s="39" t="s">
        <v>33</v>
      </c>
      <c r="E6761" s="40" t="n">
        <v>3.8</v>
      </c>
      <c r="F6761" s="41" t="n">
        <f aca="false">IF(A6761="","",INDEX(Assumptions!$B$16:$B$18,MATCH(C6761,Assumptions!$A$16:$A$18,0)))</f>
        <v>3</v>
      </c>
      <c r="G6761" s="42" t="n">
        <f aca="false">IF(A6761="","",WORKDAY(B6761,F6761))</f>
        <v>46307</v>
      </c>
    </row>
    <row r="6762" customFormat="false" ht="15" hidden="false" customHeight="false" outlineLevel="0" collapsed="false">
      <c r="A6762" s="37" t="n">
        <v>1006761</v>
      </c>
      <c r="B6762" s="38" t="n">
        <v>46302</v>
      </c>
      <c r="C6762" s="39" t="s">
        <v>69</v>
      </c>
      <c r="D6762" s="39" t="s">
        <v>31</v>
      </c>
      <c r="E6762" s="40" t="n">
        <v>1.6</v>
      </c>
      <c r="F6762" s="41" t="n">
        <f aca="false">IF(A6762="","",INDEX(Assumptions!$B$16:$B$18,MATCH(C6762,Assumptions!$A$16:$A$18,0)))</f>
        <v>3</v>
      </c>
      <c r="G6762" s="42" t="n">
        <f aca="false">IF(A6762="","",WORKDAY(B6762,F6762))</f>
        <v>46307</v>
      </c>
    </row>
    <row r="6763" customFormat="false" ht="15" hidden="false" customHeight="false" outlineLevel="0" collapsed="false">
      <c r="A6763" s="37" t="n">
        <v>1006762</v>
      </c>
      <c r="B6763" s="38" t="n">
        <v>46302</v>
      </c>
      <c r="C6763" s="39" t="s">
        <v>69</v>
      </c>
      <c r="D6763" s="39" t="s">
        <v>35</v>
      </c>
      <c r="E6763" s="40" t="n">
        <v>3</v>
      </c>
      <c r="F6763" s="41" t="n">
        <f aca="false">IF(A6763="","",INDEX(Assumptions!$B$16:$B$18,MATCH(C6763,Assumptions!$A$16:$A$18,0)))</f>
        <v>3</v>
      </c>
      <c r="G6763" s="42" t="n">
        <f aca="false">IF(A6763="","",WORKDAY(B6763,F6763))</f>
        <v>46307</v>
      </c>
    </row>
    <row r="6764" customFormat="false" ht="15" hidden="false" customHeight="false" outlineLevel="0" collapsed="false">
      <c r="A6764" s="37" t="n">
        <v>1006763</v>
      </c>
      <c r="B6764" s="38" t="n">
        <v>46302</v>
      </c>
      <c r="C6764" s="39" t="s">
        <v>69</v>
      </c>
      <c r="D6764" s="39" t="s">
        <v>33</v>
      </c>
      <c r="E6764" s="40" t="n">
        <v>1.4</v>
      </c>
      <c r="F6764" s="41" t="n">
        <f aca="false">IF(A6764="","",INDEX(Assumptions!$B$16:$B$18,MATCH(C6764,Assumptions!$A$16:$A$18,0)))</f>
        <v>3</v>
      </c>
      <c r="G6764" s="42" t="n">
        <f aca="false">IF(A6764="","",WORKDAY(B6764,F6764))</f>
        <v>46307</v>
      </c>
    </row>
    <row r="6765" customFormat="false" ht="15" hidden="false" customHeight="false" outlineLevel="0" collapsed="false">
      <c r="A6765" s="37" t="n">
        <v>1006764</v>
      </c>
      <c r="B6765" s="38" t="n">
        <v>46302</v>
      </c>
      <c r="C6765" s="39" t="s">
        <v>70</v>
      </c>
      <c r="D6765" s="39" t="s">
        <v>37</v>
      </c>
      <c r="E6765" s="40" t="n">
        <v>0.5</v>
      </c>
      <c r="F6765" s="41" t="n">
        <f aca="false">IF(A6765="","",INDEX(Assumptions!$B$16:$B$18,MATCH(C6765,Assumptions!$A$16:$A$18,0)))</f>
        <v>5</v>
      </c>
      <c r="G6765" s="42" t="n">
        <f aca="false">IF(A6765="","",WORKDAY(B6765,F6765))</f>
        <v>46309</v>
      </c>
    </row>
    <row r="6766" customFormat="false" ht="15" hidden="false" customHeight="false" outlineLevel="0" collapsed="false">
      <c r="A6766" s="37" t="n">
        <v>1006765</v>
      </c>
      <c r="B6766" s="38" t="n">
        <v>46302</v>
      </c>
      <c r="C6766" s="39" t="s">
        <v>68</v>
      </c>
      <c r="D6766" s="39" t="s">
        <v>35</v>
      </c>
      <c r="E6766" s="40" t="n">
        <v>2.7</v>
      </c>
      <c r="F6766" s="41" t="n">
        <f aca="false">IF(A6766="","",INDEX(Assumptions!$B$16:$B$18,MATCH(C6766,Assumptions!$A$16:$A$18,0)))</f>
        <v>1</v>
      </c>
      <c r="G6766" s="42" t="n">
        <f aca="false">IF(A6766="","",WORKDAY(B6766,F6766))</f>
        <v>46303</v>
      </c>
    </row>
    <row r="6767" customFormat="false" ht="15" hidden="false" customHeight="false" outlineLevel="0" collapsed="false">
      <c r="A6767" s="37" t="n">
        <v>1006766</v>
      </c>
      <c r="B6767" s="38" t="n">
        <v>46302</v>
      </c>
      <c r="C6767" s="39" t="s">
        <v>69</v>
      </c>
      <c r="D6767" s="39" t="s">
        <v>35</v>
      </c>
      <c r="E6767" s="40" t="n">
        <v>2.5</v>
      </c>
      <c r="F6767" s="41" t="n">
        <f aca="false">IF(A6767="","",INDEX(Assumptions!$B$16:$B$18,MATCH(C6767,Assumptions!$A$16:$A$18,0)))</f>
        <v>3</v>
      </c>
      <c r="G6767" s="42" t="n">
        <f aca="false">IF(A6767="","",WORKDAY(B6767,F6767))</f>
        <v>46307</v>
      </c>
    </row>
    <row r="6768" customFormat="false" ht="15" hidden="false" customHeight="false" outlineLevel="0" collapsed="false">
      <c r="A6768" s="37" t="n">
        <v>1006767</v>
      </c>
      <c r="B6768" s="38" t="n">
        <v>46302</v>
      </c>
      <c r="C6768" s="39" t="s">
        <v>69</v>
      </c>
      <c r="D6768" s="39" t="s">
        <v>39</v>
      </c>
      <c r="E6768" s="40" t="n">
        <v>0.4</v>
      </c>
      <c r="F6768" s="41" t="n">
        <f aca="false">IF(A6768="","",INDEX(Assumptions!$B$16:$B$18,MATCH(C6768,Assumptions!$A$16:$A$18,0)))</f>
        <v>3</v>
      </c>
      <c r="G6768" s="42" t="n">
        <f aca="false">IF(A6768="","",WORKDAY(B6768,F6768))</f>
        <v>46307</v>
      </c>
    </row>
    <row r="6769" customFormat="false" ht="15" hidden="false" customHeight="false" outlineLevel="0" collapsed="false">
      <c r="A6769" s="37" t="n">
        <v>1006768</v>
      </c>
      <c r="B6769" s="38" t="n">
        <v>46302</v>
      </c>
      <c r="C6769" s="39" t="s">
        <v>69</v>
      </c>
      <c r="D6769" s="39" t="s">
        <v>35</v>
      </c>
      <c r="E6769" s="40" t="n">
        <v>0.5</v>
      </c>
      <c r="F6769" s="41" t="n">
        <f aca="false">IF(A6769="","",INDEX(Assumptions!$B$16:$B$18,MATCH(C6769,Assumptions!$A$16:$A$18,0)))</f>
        <v>3</v>
      </c>
      <c r="G6769" s="42" t="n">
        <f aca="false">IF(A6769="","",WORKDAY(B6769,F6769))</f>
        <v>46307</v>
      </c>
    </row>
    <row r="6770" customFormat="false" ht="15" hidden="false" customHeight="false" outlineLevel="0" collapsed="false">
      <c r="A6770" s="37" t="n">
        <v>1006769</v>
      </c>
      <c r="B6770" s="38" t="n">
        <v>46302</v>
      </c>
      <c r="C6770" s="39" t="s">
        <v>70</v>
      </c>
      <c r="D6770" s="39" t="s">
        <v>37</v>
      </c>
      <c r="E6770" s="40" t="n">
        <v>3.2</v>
      </c>
      <c r="F6770" s="41" t="n">
        <f aca="false">IF(A6770="","",INDEX(Assumptions!$B$16:$B$18,MATCH(C6770,Assumptions!$A$16:$A$18,0)))</f>
        <v>5</v>
      </c>
      <c r="G6770" s="42" t="n">
        <f aca="false">IF(A6770="","",WORKDAY(B6770,F6770))</f>
        <v>46309</v>
      </c>
    </row>
    <row r="6771" customFormat="false" ht="15" hidden="false" customHeight="false" outlineLevel="0" collapsed="false">
      <c r="A6771" s="37" t="n">
        <v>1006770</v>
      </c>
      <c r="B6771" s="38" t="n">
        <v>46302</v>
      </c>
      <c r="C6771" s="39" t="s">
        <v>69</v>
      </c>
      <c r="D6771" s="39" t="s">
        <v>35</v>
      </c>
      <c r="E6771" s="40" t="n">
        <v>3</v>
      </c>
      <c r="F6771" s="41" t="n">
        <f aca="false">IF(A6771="","",INDEX(Assumptions!$B$16:$B$18,MATCH(C6771,Assumptions!$A$16:$A$18,0)))</f>
        <v>3</v>
      </c>
      <c r="G6771" s="42" t="n">
        <f aca="false">IF(A6771="","",WORKDAY(B6771,F6771))</f>
        <v>46307</v>
      </c>
    </row>
    <row r="6772" customFormat="false" ht="15" hidden="false" customHeight="false" outlineLevel="0" collapsed="false">
      <c r="A6772" s="37" t="n">
        <v>1006771</v>
      </c>
      <c r="B6772" s="38" t="n">
        <v>46302</v>
      </c>
      <c r="C6772" s="39" t="s">
        <v>69</v>
      </c>
      <c r="D6772" s="39" t="s">
        <v>39</v>
      </c>
      <c r="E6772" s="40" t="n">
        <v>1.1</v>
      </c>
      <c r="F6772" s="41" t="n">
        <f aca="false">IF(A6772="","",INDEX(Assumptions!$B$16:$B$18,MATCH(C6772,Assumptions!$A$16:$A$18,0)))</f>
        <v>3</v>
      </c>
      <c r="G6772" s="42" t="n">
        <f aca="false">IF(A6772="","",WORKDAY(B6772,F6772))</f>
        <v>46307</v>
      </c>
    </row>
    <row r="6773" customFormat="false" ht="15" hidden="false" customHeight="false" outlineLevel="0" collapsed="false">
      <c r="A6773" s="37" t="n">
        <v>1006772</v>
      </c>
      <c r="B6773" s="38" t="n">
        <v>46302</v>
      </c>
      <c r="C6773" s="39" t="s">
        <v>69</v>
      </c>
      <c r="D6773" s="39" t="s">
        <v>39</v>
      </c>
      <c r="E6773" s="40" t="n">
        <v>2.6</v>
      </c>
      <c r="F6773" s="41" t="n">
        <f aca="false">IF(A6773="","",INDEX(Assumptions!$B$16:$B$18,MATCH(C6773,Assumptions!$A$16:$A$18,0)))</f>
        <v>3</v>
      </c>
      <c r="G6773" s="42" t="n">
        <f aca="false">IF(A6773="","",WORKDAY(B6773,F6773))</f>
        <v>46307</v>
      </c>
    </row>
    <row r="6774" customFormat="false" ht="15" hidden="false" customHeight="false" outlineLevel="0" collapsed="false">
      <c r="A6774" s="37" t="n">
        <v>1006773</v>
      </c>
      <c r="B6774" s="38" t="n">
        <v>46302</v>
      </c>
      <c r="C6774" s="39" t="s">
        <v>69</v>
      </c>
      <c r="D6774" s="39" t="s">
        <v>31</v>
      </c>
      <c r="E6774" s="40" t="n">
        <v>2</v>
      </c>
      <c r="F6774" s="41" t="n">
        <f aca="false">IF(A6774="","",INDEX(Assumptions!$B$16:$B$18,MATCH(C6774,Assumptions!$A$16:$A$18,0)))</f>
        <v>3</v>
      </c>
      <c r="G6774" s="42" t="n">
        <f aca="false">IF(A6774="","",WORKDAY(B6774,F6774))</f>
        <v>46307</v>
      </c>
    </row>
    <row r="6775" customFormat="false" ht="15" hidden="false" customHeight="false" outlineLevel="0" collapsed="false">
      <c r="A6775" s="37" t="n">
        <v>1006774</v>
      </c>
      <c r="B6775" s="38" t="n">
        <v>46302</v>
      </c>
      <c r="C6775" s="39" t="s">
        <v>69</v>
      </c>
      <c r="D6775" s="39" t="s">
        <v>35</v>
      </c>
      <c r="E6775" s="40" t="n">
        <v>0.5</v>
      </c>
      <c r="F6775" s="41" t="n">
        <f aca="false">IF(A6775="","",INDEX(Assumptions!$B$16:$B$18,MATCH(C6775,Assumptions!$A$16:$A$18,0)))</f>
        <v>3</v>
      </c>
      <c r="G6775" s="42" t="n">
        <f aca="false">IF(A6775="","",WORKDAY(B6775,F6775))</f>
        <v>46307</v>
      </c>
    </row>
    <row r="6776" customFormat="false" ht="15" hidden="false" customHeight="false" outlineLevel="0" collapsed="false">
      <c r="A6776" s="37" t="n">
        <v>1006775</v>
      </c>
      <c r="B6776" s="38" t="n">
        <v>46302</v>
      </c>
      <c r="C6776" s="39" t="s">
        <v>69</v>
      </c>
      <c r="D6776" s="39" t="s">
        <v>39</v>
      </c>
      <c r="E6776" s="40" t="n">
        <v>1.5</v>
      </c>
      <c r="F6776" s="41" t="n">
        <f aca="false">IF(A6776="","",INDEX(Assumptions!$B$16:$B$18,MATCH(C6776,Assumptions!$A$16:$A$18,0)))</f>
        <v>3</v>
      </c>
      <c r="G6776" s="42" t="n">
        <f aca="false">IF(A6776="","",WORKDAY(B6776,F6776))</f>
        <v>46307</v>
      </c>
    </row>
    <row r="6777" customFormat="false" ht="15" hidden="false" customHeight="false" outlineLevel="0" collapsed="false">
      <c r="A6777" s="37" t="n">
        <v>1006776</v>
      </c>
      <c r="B6777" s="38" t="n">
        <v>46302</v>
      </c>
      <c r="C6777" s="39" t="s">
        <v>69</v>
      </c>
      <c r="D6777" s="39" t="s">
        <v>39</v>
      </c>
      <c r="E6777" s="40" t="n">
        <v>2.3</v>
      </c>
      <c r="F6777" s="41" t="n">
        <f aca="false">IF(A6777="","",INDEX(Assumptions!$B$16:$B$18,MATCH(C6777,Assumptions!$A$16:$A$18,0)))</f>
        <v>3</v>
      </c>
      <c r="G6777" s="42" t="n">
        <f aca="false">IF(A6777="","",WORKDAY(B6777,F6777))</f>
        <v>46307</v>
      </c>
    </row>
    <row r="6778" customFormat="false" ht="15" hidden="false" customHeight="false" outlineLevel="0" collapsed="false">
      <c r="A6778" s="37" t="n">
        <v>1006777</v>
      </c>
      <c r="B6778" s="38" t="n">
        <v>46302</v>
      </c>
      <c r="C6778" s="39" t="s">
        <v>69</v>
      </c>
      <c r="D6778" s="39" t="s">
        <v>39</v>
      </c>
      <c r="E6778" s="40" t="n">
        <v>4.2</v>
      </c>
      <c r="F6778" s="41" t="n">
        <f aca="false">IF(A6778="","",INDEX(Assumptions!$B$16:$B$18,MATCH(C6778,Assumptions!$A$16:$A$18,0)))</f>
        <v>3</v>
      </c>
      <c r="G6778" s="42" t="n">
        <f aca="false">IF(A6778="","",WORKDAY(B6778,F6778))</f>
        <v>46307</v>
      </c>
    </row>
    <row r="6779" customFormat="false" ht="15" hidden="false" customHeight="false" outlineLevel="0" collapsed="false">
      <c r="A6779" s="37" t="n">
        <v>1006778</v>
      </c>
      <c r="B6779" s="38" t="n">
        <v>46302</v>
      </c>
      <c r="C6779" s="39" t="s">
        <v>68</v>
      </c>
      <c r="D6779" s="39" t="s">
        <v>37</v>
      </c>
      <c r="E6779" s="40" t="n">
        <v>3.2</v>
      </c>
      <c r="F6779" s="41" t="n">
        <f aca="false">IF(A6779="","",INDEX(Assumptions!$B$16:$B$18,MATCH(C6779,Assumptions!$A$16:$A$18,0)))</f>
        <v>1</v>
      </c>
      <c r="G6779" s="42" t="n">
        <f aca="false">IF(A6779="","",WORKDAY(B6779,F6779))</f>
        <v>46303</v>
      </c>
    </row>
    <row r="6780" customFormat="false" ht="15" hidden="false" customHeight="false" outlineLevel="0" collapsed="false">
      <c r="A6780" s="37" t="n">
        <v>1006779</v>
      </c>
      <c r="B6780" s="38" t="n">
        <v>46302</v>
      </c>
      <c r="C6780" s="39" t="s">
        <v>68</v>
      </c>
      <c r="D6780" s="39" t="s">
        <v>35</v>
      </c>
      <c r="E6780" s="40" t="n">
        <v>2.4</v>
      </c>
      <c r="F6780" s="41" t="n">
        <f aca="false">IF(A6780="","",INDEX(Assumptions!$B$16:$B$18,MATCH(C6780,Assumptions!$A$16:$A$18,0)))</f>
        <v>1</v>
      </c>
      <c r="G6780" s="42" t="n">
        <f aca="false">IF(A6780="","",WORKDAY(B6780,F6780))</f>
        <v>46303</v>
      </c>
    </row>
    <row r="6781" customFormat="false" ht="15" hidden="false" customHeight="false" outlineLevel="0" collapsed="false">
      <c r="A6781" s="37" t="n">
        <v>1006780</v>
      </c>
      <c r="B6781" s="38" t="n">
        <v>46302</v>
      </c>
      <c r="C6781" s="39" t="s">
        <v>69</v>
      </c>
      <c r="D6781" s="39" t="s">
        <v>33</v>
      </c>
      <c r="E6781" s="40" t="n">
        <v>7.1</v>
      </c>
      <c r="F6781" s="41" t="n">
        <f aca="false">IF(A6781="","",INDEX(Assumptions!$B$16:$B$18,MATCH(C6781,Assumptions!$A$16:$A$18,0)))</f>
        <v>3</v>
      </c>
      <c r="G6781" s="42" t="n">
        <f aca="false">IF(A6781="","",WORKDAY(B6781,F6781))</f>
        <v>46307</v>
      </c>
    </row>
    <row r="6782" customFormat="false" ht="15" hidden="false" customHeight="false" outlineLevel="0" collapsed="false">
      <c r="A6782" s="37" t="n">
        <v>1006781</v>
      </c>
      <c r="B6782" s="38" t="n">
        <v>46302</v>
      </c>
      <c r="C6782" s="39" t="s">
        <v>69</v>
      </c>
      <c r="D6782" s="39" t="s">
        <v>33</v>
      </c>
      <c r="E6782" s="40" t="n">
        <v>6.5</v>
      </c>
      <c r="F6782" s="41" t="n">
        <f aca="false">IF(A6782="","",INDEX(Assumptions!$B$16:$B$18,MATCH(C6782,Assumptions!$A$16:$A$18,0)))</f>
        <v>3</v>
      </c>
      <c r="G6782" s="42" t="n">
        <f aca="false">IF(A6782="","",WORKDAY(B6782,F6782))</f>
        <v>46307</v>
      </c>
    </row>
    <row r="6783" customFormat="false" ht="15" hidden="false" customHeight="false" outlineLevel="0" collapsed="false">
      <c r="A6783" s="37" t="n">
        <v>1006782</v>
      </c>
      <c r="B6783" s="38" t="n">
        <v>46302</v>
      </c>
      <c r="C6783" s="39" t="s">
        <v>70</v>
      </c>
      <c r="D6783" s="39" t="s">
        <v>33</v>
      </c>
      <c r="E6783" s="40" t="n">
        <v>0.7</v>
      </c>
      <c r="F6783" s="41" t="n">
        <f aca="false">IF(A6783="","",INDEX(Assumptions!$B$16:$B$18,MATCH(C6783,Assumptions!$A$16:$A$18,0)))</f>
        <v>5</v>
      </c>
      <c r="G6783" s="42" t="n">
        <f aca="false">IF(A6783="","",WORKDAY(B6783,F6783))</f>
        <v>46309</v>
      </c>
    </row>
    <row r="6784" customFormat="false" ht="15" hidden="false" customHeight="false" outlineLevel="0" collapsed="false">
      <c r="A6784" s="37" t="n">
        <v>1006783</v>
      </c>
      <c r="B6784" s="38" t="n">
        <v>46302</v>
      </c>
      <c r="C6784" s="39" t="s">
        <v>69</v>
      </c>
      <c r="D6784" s="39" t="s">
        <v>33</v>
      </c>
      <c r="E6784" s="40" t="n">
        <v>1.6</v>
      </c>
      <c r="F6784" s="41" t="n">
        <f aca="false">IF(A6784="","",INDEX(Assumptions!$B$16:$B$18,MATCH(C6784,Assumptions!$A$16:$A$18,0)))</f>
        <v>3</v>
      </c>
      <c r="G6784" s="42" t="n">
        <f aca="false">IF(A6784="","",WORKDAY(B6784,F6784))</f>
        <v>46307</v>
      </c>
    </row>
    <row r="6785" customFormat="false" ht="15" hidden="false" customHeight="false" outlineLevel="0" collapsed="false">
      <c r="A6785" s="37" t="n">
        <v>1006784</v>
      </c>
      <c r="B6785" s="38" t="n">
        <v>46302</v>
      </c>
      <c r="C6785" s="39" t="s">
        <v>69</v>
      </c>
      <c r="D6785" s="39" t="s">
        <v>37</v>
      </c>
      <c r="E6785" s="40" t="n">
        <v>1</v>
      </c>
      <c r="F6785" s="41" t="n">
        <f aca="false">IF(A6785="","",INDEX(Assumptions!$B$16:$B$18,MATCH(C6785,Assumptions!$A$16:$A$18,0)))</f>
        <v>3</v>
      </c>
      <c r="G6785" s="42" t="n">
        <f aca="false">IF(A6785="","",WORKDAY(B6785,F6785))</f>
        <v>46307</v>
      </c>
    </row>
    <row r="6786" customFormat="false" ht="15" hidden="false" customHeight="false" outlineLevel="0" collapsed="false">
      <c r="A6786" s="37" t="n">
        <v>1006785</v>
      </c>
      <c r="B6786" s="38" t="n">
        <v>46302</v>
      </c>
      <c r="C6786" s="39" t="s">
        <v>70</v>
      </c>
      <c r="D6786" s="39" t="s">
        <v>31</v>
      </c>
      <c r="E6786" s="40" t="n">
        <v>1</v>
      </c>
      <c r="F6786" s="41" t="n">
        <f aca="false">IF(A6786="","",INDEX(Assumptions!$B$16:$B$18,MATCH(C6786,Assumptions!$A$16:$A$18,0)))</f>
        <v>5</v>
      </c>
      <c r="G6786" s="42" t="n">
        <f aca="false">IF(A6786="","",WORKDAY(B6786,F6786))</f>
        <v>46309</v>
      </c>
    </row>
    <row r="6787" customFormat="false" ht="15" hidden="false" customHeight="false" outlineLevel="0" collapsed="false">
      <c r="A6787" s="37" t="n">
        <v>1006786</v>
      </c>
      <c r="B6787" s="38" t="n">
        <v>46302</v>
      </c>
      <c r="C6787" s="39" t="s">
        <v>69</v>
      </c>
      <c r="D6787" s="39" t="s">
        <v>37</v>
      </c>
      <c r="E6787" s="40" t="n">
        <v>1.8</v>
      </c>
      <c r="F6787" s="41" t="n">
        <f aca="false">IF(A6787="","",INDEX(Assumptions!$B$16:$B$18,MATCH(C6787,Assumptions!$A$16:$A$18,0)))</f>
        <v>3</v>
      </c>
      <c r="G6787" s="42" t="n">
        <f aca="false">IF(A6787="","",WORKDAY(B6787,F6787))</f>
        <v>46307</v>
      </c>
    </row>
    <row r="6788" customFormat="false" ht="15" hidden="false" customHeight="false" outlineLevel="0" collapsed="false">
      <c r="A6788" s="37" t="n">
        <v>1006787</v>
      </c>
      <c r="B6788" s="38" t="n">
        <v>46302</v>
      </c>
      <c r="C6788" s="39" t="s">
        <v>69</v>
      </c>
      <c r="D6788" s="39" t="s">
        <v>33</v>
      </c>
      <c r="E6788" s="40" t="n">
        <v>1.3</v>
      </c>
      <c r="F6788" s="41" t="n">
        <f aca="false">IF(A6788="","",INDEX(Assumptions!$B$16:$B$18,MATCH(C6788,Assumptions!$A$16:$A$18,0)))</f>
        <v>3</v>
      </c>
      <c r="G6788" s="42" t="n">
        <f aca="false">IF(A6788="","",WORKDAY(B6788,F6788))</f>
        <v>46307</v>
      </c>
    </row>
    <row r="6789" customFormat="false" ht="15" hidden="false" customHeight="false" outlineLevel="0" collapsed="false">
      <c r="A6789" s="37" t="n">
        <v>1006788</v>
      </c>
      <c r="B6789" s="38" t="n">
        <v>46302</v>
      </c>
      <c r="C6789" s="39" t="s">
        <v>69</v>
      </c>
      <c r="D6789" s="39" t="s">
        <v>31</v>
      </c>
      <c r="E6789" s="40" t="n">
        <v>2.3</v>
      </c>
      <c r="F6789" s="41" t="n">
        <f aca="false">IF(A6789="","",INDEX(Assumptions!$B$16:$B$18,MATCH(C6789,Assumptions!$A$16:$A$18,0)))</f>
        <v>3</v>
      </c>
      <c r="G6789" s="42" t="n">
        <f aca="false">IF(A6789="","",WORKDAY(B6789,F6789))</f>
        <v>46307</v>
      </c>
    </row>
    <row r="6790" customFormat="false" ht="15" hidden="false" customHeight="false" outlineLevel="0" collapsed="false">
      <c r="A6790" s="37" t="n">
        <v>1006789</v>
      </c>
      <c r="B6790" s="38" t="n">
        <v>46302</v>
      </c>
      <c r="C6790" s="39" t="s">
        <v>70</v>
      </c>
      <c r="D6790" s="39" t="s">
        <v>33</v>
      </c>
      <c r="E6790" s="40" t="n">
        <v>0.8</v>
      </c>
      <c r="F6790" s="41" t="n">
        <f aca="false">IF(A6790="","",INDEX(Assumptions!$B$16:$B$18,MATCH(C6790,Assumptions!$A$16:$A$18,0)))</f>
        <v>5</v>
      </c>
      <c r="G6790" s="42" t="n">
        <f aca="false">IF(A6790="","",WORKDAY(B6790,F6790))</f>
        <v>46309</v>
      </c>
    </row>
    <row r="6791" customFormat="false" ht="15" hidden="false" customHeight="false" outlineLevel="0" collapsed="false">
      <c r="A6791" s="37" t="n">
        <v>1006790</v>
      </c>
      <c r="B6791" s="38" t="n">
        <v>46302</v>
      </c>
      <c r="C6791" s="39" t="s">
        <v>68</v>
      </c>
      <c r="D6791" s="39" t="s">
        <v>35</v>
      </c>
      <c r="E6791" s="40" t="n">
        <v>4.8</v>
      </c>
      <c r="F6791" s="41" t="n">
        <f aca="false">IF(A6791="","",INDEX(Assumptions!$B$16:$B$18,MATCH(C6791,Assumptions!$A$16:$A$18,0)))</f>
        <v>1</v>
      </c>
      <c r="G6791" s="42" t="n">
        <f aca="false">IF(A6791="","",WORKDAY(B6791,F6791))</f>
        <v>46303</v>
      </c>
    </row>
    <row r="6792" customFormat="false" ht="15" hidden="false" customHeight="false" outlineLevel="0" collapsed="false">
      <c r="A6792" s="37" t="n">
        <v>1006791</v>
      </c>
      <c r="B6792" s="38" t="n">
        <v>46302</v>
      </c>
      <c r="C6792" s="39" t="s">
        <v>69</v>
      </c>
      <c r="D6792" s="39" t="s">
        <v>31</v>
      </c>
      <c r="E6792" s="40" t="n">
        <v>1.4</v>
      </c>
      <c r="F6792" s="41" t="n">
        <f aca="false">IF(A6792="","",INDEX(Assumptions!$B$16:$B$18,MATCH(C6792,Assumptions!$A$16:$A$18,0)))</f>
        <v>3</v>
      </c>
      <c r="G6792" s="42" t="n">
        <f aca="false">IF(A6792="","",WORKDAY(B6792,F6792))</f>
        <v>46307</v>
      </c>
    </row>
    <row r="6793" customFormat="false" ht="15" hidden="false" customHeight="false" outlineLevel="0" collapsed="false">
      <c r="A6793" s="37" t="n">
        <v>1006792</v>
      </c>
      <c r="B6793" s="38" t="n">
        <v>46302</v>
      </c>
      <c r="C6793" s="39" t="s">
        <v>70</v>
      </c>
      <c r="D6793" s="39" t="s">
        <v>31</v>
      </c>
      <c r="E6793" s="40" t="n">
        <v>4.7</v>
      </c>
      <c r="F6793" s="41" t="n">
        <f aca="false">IF(A6793="","",INDEX(Assumptions!$B$16:$B$18,MATCH(C6793,Assumptions!$A$16:$A$18,0)))</f>
        <v>5</v>
      </c>
      <c r="G6793" s="42" t="n">
        <f aca="false">IF(A6793="","",WORKDAY(B6793,F6793))</f>
        <v>46309</v>
      </c>
    </row>
    <row r="6794" customFormat="false" ht="15" hidden="false" customHeight="false" outlineLevel="0" collapsed="false">
      <c r="A6794" s="37" t="n">
        <v>1006793</v>
      </c>
      <c r="B6794" s="38" t="n">
        <v>46302</v>
      </c>
      <c r="C6794" s="39" t="s">
        <v>70</v>
      </c>
      <c r="D6794" s="39" t="s">
        <v>35</v>
      </c>
      <c r="E6794" s="40" t="n">
        <v>1.5</v>
      </c>
      <c r="F6794" s="41" t="n">
        <f aca="false">IF(A6794="","",INDEX(Assumptions!$B$16:$B$18,MATCH(C6794,Assumptions!$A$16:$A$18,0)))</f>
        <v>5</v>
      </c>
      <c r="G6794" s="42" t="n">
        <f aca="false">IF(A6794="","",WORKDAY(B6794,F6794))</f>
        <v>46309</v>
      </c>
    </row>
    <row r="6795" customFormat="false" ht="15" hidden="false" customHeight="false" outlineLevel="0" collapsed="false">
      <c r="A6795" s="37" t="n">
        <v>1006794</v>
      </c>
      <c r="B6795" s="38" t="n">
        <v>46302</v>
      </c>
      <c r="C6795" s="39" t="s">
        <v>70</v>
      </c>
      <c r="D6795" s="39" t="s">
        <v>39</v>
      </c>
      <c r="E6795" s="40" t="n">
        <v>1.9</v>
      </c>
      <c r="F6795" s="41" t="n">
        <f aca="false">IF(A6795="","",INDEX(Assumptions!$B$16:$B$18,MATCH(C6795,Assumptions!$A$16:$A$18,0)))</f>
        <v>5</v>
      </c>
      <c r="G6795" s="42" t="n">
        <f aca="false">IF(A6795="","",WORKDAY(B6795,F6795))</f>
        <v>46309</v>
      </c>
    </row>
    <row r="6796" customFormat="false" ht="15" hidden="false" customHeight="false" outlineLevel="0" collapsed="false">
      <c r="A6796" s="37" t="n">
        <v>1006795</v>
      </c>
      <c r="B6796" s="38" t="n">
        <v>46302</v>
      </c>
      <c r="C6796" s="39" t="s">
        <v>69</v>
      </c>
      <c r="D6796" s="39" t="s">
        <v>31</v>
      </c>
      <c r="E6796" s="40" t="n">
        <v>1.9</v>
      </c>
      <c r="F6796" s="41" t="n">
        <f aca="false">IF(A6796="","",INDEX(Assumptions!$B$16:$B$18,MATCH(C6796,Assumptions!$A$16:$A$18,0)))</f>
        <v>3</v>
      </c>
      <c r="G6796" s="42" t="n">
        <f aca="false">IF(A6796="","",WORKDAY(B6796,F6796))</f>
        <v>46307</v>
      </c>
    </row>
    <row r="6797" customFormat="false" ht="15" hidden="false" customHeight="false" outlineLevel="0" collapsed="false">
      <c r="A6797" s="37" t="n">
        <v>1006796</v>
      </c>
      <c r="B6797" s="38" t="n">
        <v>46302</v>
      </c>
      <c r="C6797" s="39" t="s">
        <v>70</v>
      </c>
      <c r="D6797" s="39" t="s">
        <v>33</v>
      </c>
      <c r="E6797" s="40" t="n">
        <v>1.8</v>
      </c>
      <c r="F6797" s="41" t="n">
        <f aca="false">IF(A6797="","",INDEX(Assumptions!$B$16:$B$18,MATCH(C6797,Assumptions!$A$16:$A$18,0)))</f>
        <v>5</v>
      </c>
      <c r="G6797" s="42" t="n">
        <f aca="false">IF(A6797="","",WORKDAY(B6797,F6797))</f>
        <v>46309</v>
      </c>
    </row>
    <row r="6798" customFormat="false" ht="15" hidden="false" customHeight="false" outlineLevel="0" collapsed="false">
      <c r="A6798" s="37" t="n">
        <v>1006797</v>
      </c>
      <c r="B6798" s="38" t="n">
        <v>46302</v>
      </c>
      <c r="C6798" s="39" t="s">
        <v>69</v>
      </c>
      <c r="D6798" s="39" t="s">
        <v>39</v>
      </c>
      <c r="E6798" s="40" t="n">
        <v>1.4</v>
      </c>
      <c r="F6798" s="41" t="n">
        <f aca="false">IF(A6798="","",INDEX(Assumptions!$B$16:$B$18,MATCH(C6798,Assumptions!$A$16:$A$18,0)))</f>
        <v>3</v>
      </c>
      <c r="G6798" s="42" t="n">
        <f aca="false">IF(A6798="","",WORKDAY(B6798,F6798))</f>
        <v>46307</v>
      </c>
    </row>
    <row r="6799" customFormat="false" ht="15" hidden="false" customHeight="false" outlineLevel="0" collapsed="false">
      <c r="A6799" s="37" t="n">
        <v>1006798</v>
      </c>
      <c r="B6799" s="38" t="n">
        <v>46302</v>
      </c>
      <c r="C6799" s="39" t="s">
        <v>70</v>
      </c>
      <c r="D6799" s="39" t="s">
        <v>31</v>
      </c>
      <c r="E6799" s="40" t="n">
        <v>1</v>
      </c>
      <c r="F6799" s="41" t="n">
        <f aca="false">IF(A6799="","",INDEX(Assumptions!$B$16:$B$18,MATCH(C6799,Assumptions!$A$16:$A$18,0)))</f>
        <v>5</v>
      </c>
      <c r="G6799" s="42" t="n">
        <f aca="false">IF(A6799="","",WORKDAY(B6799,F6799))</f>
        <v>46309</v>
      </c>
    </row>
    <row r="6800" customFormat="false" ht="15" hidden="false" customHeight="false" outlineLevel="0" collapsed="false">
      <c r="A6800" s="37" t="n">
        <v>1006799</v>
      </c>
      <c r="B6800" s="38" t="n">
        <v>46302</v>
      </c>
      <c r="C6800" s="39" t="s">
        <v>70</v>
      </c>
      <c r="D6800" s="39" t="s">
        <v>39</v>
      </c>
      <c r="E6800" s="40" t="n">
        <v>0.4</v>
      </c>
      <c r="F6800" s="41" t="n">
        <f aca="false">IF(A6800="","",INDEX(Assumptions!$B$16:$B$18,MATCH(C6800,Assumptions!$A$16:$A$18,0)))</f>
        <v>5</v>
      </c>
      <c r="G6800" s="42" t="n">
        <f aca="false">IF(A6800="","",WORKDAY(B6800,F6800))</f>
        <v>46309</v>
      </c>
    </row>
    <row r="6801" customFormat="false" ht="15" hidden="false" customHeight="false" outlineLevel="0" collapsed="false">
      <c r="A6801" s="37" t="n">
        <v>1006800</v>
      </c>
      <c r="B6801" s="38" t="n">
        <v>46302</v>
      </c>
      <c r="C6801" s="39" t="s">
        <v>69</v>
      </c>
      <c r="D6801" s="39" t="s">
        <v>39</v>
      </c>
      <c r="E6801" s="40" t="n">
        <v>1.5</v>
      </c>
      <c r="F6801" s="41" t="n">
        <f aca="false">IF(A6801="","",INDEX(Assumptions!$B$16:$B$18,MATCH(C6801,Assumptions!$A$16:$A$18,0)))</f>
        <v>3</v>
      </c>
      <c r="G6801" s="42" t="n">
        <f aca="false">IF(A6801="","",WORKDAY(B6801,F6801))</f>
        <v>46307</v>
      </c>
    </row>
    <row r="6802" customFormat="false" ht="15" hidden="false" customHeight="false" outlineLevel="0" collapsed="false">
      <c r="A6802" s="37" t="n">
        <v>1006801</v>
      </c>
      <c r="B6802" s="38" t="n">
        <v>46302</v>
      </c>
      <c r="C6802" s="39" t="s">
        <v>69</v>
      </c>
      <c r="D6802" s="39" t="s">
        <v>33</v>
      </c>
      <c r="E6802" s="40" t="n">
        <v>7.3</v>
      </c>
      <c r="F6802" s="41" t="n">
        <f aca="false">IF(A6802="","",INDEX(Assumptions!$B$16:$B$18,MATCH(C6802,Assumptions!$A$16:$A$18,0)))</f>
        <v>3</v>
      </c>
      <c r="G6802" s="42" t="n">
        <f aca="false">IF(A6802="","",WORKDAY(B6802,F6802))</f>
        <v>46307</v>
      </c>
    </row>
    <row r="6803" customFormat="false" ht="15" hidden="false" customHeight="false" outlineLevel="0" collapsed="false">
      <c r="A6803" s="37" t="n">
        <v>1006802</v>
      </c>
      <c r="B6803" s="38" t="n">
        <v>46302</v>
      </c>
      <c r="C6803" s="39" t="s">
        <v>69</v>
      </c>
      <c r="D6803" s="39" t="s">
        <v>33</v>
      </c>
      <c r="E6803" s="40" t="n">
        <v>1.5</v>
      </c>
      <c r="F6803" s="41" t="n">
        <f aca="false">IF(A6803="","",INDEX(Assumptions!$B$16:$B$18,MATCH(C6803,Assumptions!$A$16:$A$18,0)))</f>
        <v>3</v>
      </c>
      <c r="G6803" s="42" t="n">
        <f aca="false">IF(A6803="","",WORKDAY(B6803,F6803))</f>
        <v>46307</v>
      </c>
    </row>
    <row r="6804" customFormat="false" ht="15" hidden="false" customHeight="false" outlineLevel="0" collapsed="false">
      <c r="A6804" s="37" t="n">
        <v>1006803</v>
      </c>
      <c r="B6804" s="38" t="n">
        <v>46302</v>
      </c>
      <c r="C6804" s="39" t="s">
        <v>69</v>
      </c>
      <c r="D6804" s="39" t="s">
        <v>31</v>
      </c>
      <c r="E6804" s="40" t="n">
        <v>5.5</v>
      </c>
      <c r="F6804" s="41" t="n">
        <f aca="false">IF(A6804="","",INDEX(Assumptions!$B$16:$B$18,MATCH(C6804,Assumptions!$A$16:$A$18,0)))</f>
        <v>3</v>
      </c>
      <c r="G6804" s="42" t="n">
        <f aca="false">IF(A6804="","",WORKDAY(B6804,F6804))</f>
        <v>46307</v>
      </c>
    </row>
    <row r="6805" customFormat="false" ht="15" hidden="false" customHeight="false" outlineLevel="0" collapsed="false">
      <c r="A6805" s="37" t="n">
        <v>1006804</v>
      </c>
      <c r="B6805" s="38" t="n">
        <v>46302</v>
      </c>
      <c r="C6805" s="39" t="s">
        <v>70</v>
      </c>
      <c r="D6805" s="39" t="s">
        <v>31</v>
      </c>
      <c r="E6805" s="40" t="n">
        <v>4.9</v>
      </c>
      <c r="F6805" s="41" t="n">
        <f aca="false">IF(A6805="","",INDEX(Assumptions!$B$16:$B$18,MATCH(C6805,Assumptions!$A$16:$A$18,0)))</f>
        <v>5</v>
      </c>
      <c r="G6805" s="42" t="n">
        <f aca="false">IF(A6805="","",WORKDAY(B6805,F6805))</f>
        <v>46309</v>
      </c>
    </row>
    <row r="6806" customFormat="false" ht="15" hidden="false" customHeight="false" outlineLevel="0" collapsed="false">
      <c r="A6806" s="37" t="n">
        <v>1006805</v>
      </c>
      <c r="B6806" s="38" t="n">
        <v>46302</v>
      </c>
      <c r="C6806" s="39" t="s">
        <v>68</v>
      </c>
      <c r="D6806" s="39" t="s">
        <v>33</v>
      </c>
      <c r="E6806" s="40" t="n">
        <v>1.1</v>
      </c>
      <c r="F6806" s="41" t="n">
        <f aca="false">IF(A6806="","",INDEX(Assumptions!$B$16:$B$18,MATCH(C6806,Assumptions!$A$16:$A$18,0)))</f>
        <v>1</v>
      </c>
      <c r="G6806" s="42" t="n">
        <f aca="false">IF(A6806="","",WORKDAY(B6806,F6806))</f>
        <v>46303</v>
      </c>
    </row>
    <row r="6807" customFormat="false" ht="15" hidden="false" customHeight="false" outlineLevel="0" collapsed="false">
      <c r="A6807" s="37" t="n">
        <v>1006806</v>
      </c>
      <c r="B6807" s="38" t="n">
        <v>46302</v>
      </c>
      <c r="C6807" s="39" t="s">
        <v>70</v>
      </c>
      <c r="D6807" s="39" t="s">
        <v>35</v>
      </c>
      <c r="E6807" s="40" t="n">
        <v>1.2</v>
      </c>
      <c r="F6807" s="41" t="n">
        <f aca="false">IF(A6807="","",INDEX(Assumptions!$B$16:$B$18,MATCH(C6807,Assumptions!$A$16:$A$18,0)))</f>
        <v>5</v>
      </c>
      <c r="G6807" s="42" t="n">
        <f aca="false">IF(A6807="","",WORKDAY(B6807,F6807))</f>
        <v>46309</v>
      </c>
    </row>
    <row r="6808" customFormat="false" ht="15" hidden="false" customHeight="false" outlineLevel="0" collapsed="false">
      <c r="A6808" s="37" t="n">
        <v>1006807</v>
      </c>
      <c r="B6808" s="38" t="n">
        <v>46302</v>
      </c>
      <c r="C6808" s="39" t="s">
        <v>69</v>
      </c>
      <c r="D6808" s="39" t="s">
        <v>31</v>
      </c>
      <c r="E6808" s="40" t="n">
        <v>0.4</v>
      </c>
      <c r="F6808" s="41" t="n">
        <f aca="false">IF(A6808="","",INDEX(Assumptions!$B$16:$B$18,MATCH(C6808,Assumptions!$A$16:$A$18,0)))</f>
        <v>3</v>
      </c>
      <c r="G6808" s="42" t="n">
        <f aca="false">IF(A6808="","",WORKDAY(B6808,F6808))</f>
        <v>46307</v>
      </c>
    </row>
    <row r="6809" customFormat="false" ht="15" hidden="false" customHeight="false" outlineLevel="0" collapsed="false">
      <c r="A6809" s="37" t="n">
        <v>1006808</v>
      </c>
      <c r="B6809" s="38" t="n">
        <v>46302</v>
      </c>
      <c r="C6809" s="39" t="s">
        <v>70</v>
      </c>
      <c r="D6809" s="39" t="s">
        <v>33</v>
      </c>
      <c r="E6809" s="40" t="n">
        <v>2.3</v>
      </c>
      <c r="F6809" s="41" t="n">
        <f aca="false">IF(A6809="","",INDEX(Assumptions!$B$16:$B$18,MATCH(C6809,Assumptions!$A$16:$A$18,0)))</f>
        <v>5</v>
      </c>
      <c r="G6809" s="42" t="n">
        <f aca="false">IF(A6809="","",WORKDAY(B6809,F6809))</f>
        <v>46309</v>
      </c>
    </row>
    <row r="6810" customFormat="false" ht="15" hidden="false" customHeight="false" outlineLevel="0" collapsed="false">
      <c r="A6810" s="37" t="n">
        <v>1006809</v>
      </c>
      <c r="B6810" s="38" t="n">
        <v>46302</v>
      </c>
      <c r="C6810" s="39" t="s">
        <v>69</v>
      </c>
      <c r="D6810" s="39" t="s">
        <v>31</v>
      </c>
      <c r="E6810" s="40" t="n">
        <v>2.4</v>
      </c>
      <c r="F6810" s="41" t="n">
        <f aca="false">IF(A6810="","",INDEX(Assumptions!$B$16:$B$18,MATCH(C6810,Assumptions!$A$16:$A$18,0)))</f>
        <v>3</v>
      </c>
      <c r="G6810" s="42" t="n">
        <f aca="false">IF(A6810="","",WORKDAY(B6810,F6810))</f>
        <v>46307</v>
      </c>
    </row>
    <row r="6811" customFormat="false" ht="15" hidden="false" customHeight="false" outlineLevel="0" collapsed="false">
      <c r="A6811" s="37" t="n">
        <v>1006810</v>
      </c>
      <c r="B6811" s="38" t="n">
        <v>46302</v>
      </c>
      <c r="C6811" s="39" t="s">
        <v>70</v>
      </c>
      <c r="D6811" s="39" t="s">
        <v>39</v>
      </c>
      <c r="E6811" s="40" t="n">
        <v>2.9</v>
      </c>
      <c r="F6811" s="41" t="n">
        <f aca="false">IF(A6811="","",INDEX(Assumptions!$B$16:$B$18,MATCH(C6811,Assumptions!$A$16:$A$18,0)))</f>
        <v>5</v>
      </c>
      <c r="G6811" s="42" t="n">
        <f aca="false">IF(A6811="","",WORKDAY(B6811,F6811))</f>
        <v>46309</v>
      </c>
    </row>
    <row r="6812" customFormat="false" ht="15" hidden="false" customHeight="false" outlineLevel="0" collapsed="false">
      <c r="A6812" s="37" t="n">
        <v>1006811</v>
      </c>
      <c r="B6812" s="38" t="n">
        <v>46302</v>
      </c>
      <c r="C6812" s="39" t="s">
        <v>69</v>
      </c>
      <c r="D6812" s="39" t="s">
        <v>33</v>
      </c>
      <c r="E6812" s="40" t="n">
        <v>1.1</v>
      </c>
      <c r="F6812" s="41" t="n">
        <f aca="false">IF(A6812="","",INDEX(Assumptions!$B$16:$B$18,MATCH(C6812,Assumptions!$A$16:$A$18,0)))</f>
        <v>3</v>
      </c>
      <c r="G6812" s="42" t="n">
        <f aca="false">IF(A6812="","",WORKDAY(B6812,F6812))</f>
        <v>46307</v>
      </c>
    </row>
    <row r="6813" customFormat="false" ht="15" hidden="false" customHeight="false" outlineLevel="0" collapsed="false">
      <c r="A6813" s="37" t="n">
        <v>1006812</v>
      </c>
      <c r="B6813" s="38" t="n">
        <v>46302</v>
      </c>
      <c r="C6813" s="39" t="s">
        <v>69</v>
      </c>
      <c r="D6813" s="39" t="s">
        <v>31</v>
      </c>
      <c r="E6813" s="40" t="n">
        <v>0.7</v>
      </c>
      <c r="F6813" s="41" t="n">
        <f aca="false">IF(A6813="","",INDEX(Assumptions!$B$16:$B$18,MATCH(C6813,Assumptions!$A$16:$A$18,0)))</f>
        <v>3</v>
      </c>
      <c r="G6813" s="42" t="n">
        <f aca="false">IF(A6813="","",WORKDAY(B6813,F6813))</f>
        <v>46307</v>
      </c>
    </row>
    <row r="6814" customFormat="false" ht="15" hidden="false" customHeight="false" outlineLevel="0" collapsed="false">
      <c r="A6814" s="37" t="n">
        <v>1006813</v>
      </c>
      <c r="B6814" s="38" t="n">
        <v>46302</v>
      </c>
      <c r="C6814" s="39" t="s">
        <v>69</v>
      </c>
      <c r="D6814" s="39" t="s">
        <v>39</v>
      </c>
      <c r="E6814" s="40" t="n">
        <v>1.4</v>
      </c>
      <c r="F6814" s="41" t="n">
        <f aca="false">IF(A6814="","",INDEX(Assumptions!$B$16:$B$18,MATCH(C6814,Assumptions!$A$16:$A$18,0)))</f>
        <v>3</v>
      </c>
      <c r="G6814" s="42" t="n">
        <f aca="false">IF(A6814="","",WORKDAY(B6814,F6814))</f>
        <v>46307</v>
      </c>
    </row>
    <row r="6815" customFormat="false" ht="15" hidden="false" customHeight="false" outlineLevel="0" collapsed="false">
      <c r="A6815" s="37" t="n">
        <v>1006814</v>
      </c>
      <c r="B6815" s="38" t="n">
        <v>46302</v>
      </c>
      <c r="C6815" s="39" t="s">
        <v>69</v>
      </c>
      <c r="D6815" s="39" t="s">
        <v>39</v>
      </c>
      <c r="E6815" s="40" t="n">
        <v>1.4</v>
      </c>
      <c r="F6815" s="41" t="n">
        <f aca="false">IF(A6815="","",INDEX(Assumptions!$B$16:$B$18,MATCH(C6815,Assumptions!$A$16:$A$18,0)))</f>
        <v>3</v>
      </c>
      <c r="G6815" s="42" t="n">
        <f aca="false">IF(A6815="","",WORKDAY(B6815,F6815))</f>
        <v>46307</v>
      </c>
    </row>
    <row r="6816" customFormat="false" ht="15" hidden="false" customHeight="false" outlineLevel="0" collapsed="false">
      <c r="A6816" s="37" t="n">
        <v>1006815</v>
      </c>
      <c r="B6816" s="38" t="n">
        <v>46302</v>
      </c>
      <c r="C6816" s="39" t="s">
        <v>69</v>
      </c>
      <c r="D6816" s="39" t="s">
        <v>31</v>
      </c>
      <c r="E6816" s="40" t="n">
        <v>1.3</v>
      </c>
      <c r="F6816" s="41" t="n">
        <f aca="false">IF(A6816="","",INDEX(Assumptions!$B$16:$B$18,MATCH(C6816,Assumptions!$A$16:$A$18,0)))</f>
        <v>3</v>
      </c>
      <c r="G6816" s="42" t="n">
        <f aca="false">IF(A6816="","",WORKDAY(B6816,F6816))</f>
        <v>46307</v>
      </c>
    </row>
    <row r="6817" customFormat="false" ht="15" hidden="false" customHeight="false" outlineLevel="0" collapsed="false">
      <c r="A6817" s="37" t="n">
        <v>1006816</v>
      </c>
      <c r="B6817" s="38" t="n">
        <v>46302</v>
      </c>
      <c r="C6817" s="39" t="s">
        <v>69</v>
      </c>
      <c r="D6817" s="39" t="s">
        <v>31</v>
      </c>
      <c r="E6817" s="40" t="n">
        <v>0.7</v>
      </c>
      <c r="F6817" s="41" t="n">
        <f aca="false">IF(A6817="","",INDEX(Assumptions!$B$16:$B$18,MATCH(C6817,Assumptions!$A$16:$A$18,0)))</f>
        <v>3</v>
      </c>
      <c r="G6817" s="42" t="n">
        <f aca="false">IF(A6817="","",WORKDAY(B6817,F6817))</f>
        <v>46307</v>
      </c>
    </row>
    <row r="6818" customFormat="false" ht="15" hidden="false" customHeight="false" outlineLevel="0" collapsed="false">
      <c r="A6818" s="37" t="n">
        <v>1006817</v>
      </c>
      <c r="B6818" s="38" t="n">
        <v>46302</v>
      </c>
      <c r="C6818" s="39" t="s">
        <v>69</v>
      </c>
      <c r="D6818" s="39" t="s">
        <v>39</v>
      </c>
      <c r="E6818" s="40" t="n">
        <v>0.9</v>
      </c>
      <c r="F6818" s="41" t="n">
        <f aca="false">IF(A6818="","",INDEX(Assumptions!$B$16:$B$18,MATCH(C6818,Assumptions!$A$16:$A$18,0)))</f>
        <v>3</v>
      </c>
      <c r="G6818" s="42" t="n">
        <f aca="false">IF(A6818="","",WORKDAY(B6818,F6818))</f>
        <v>46307</v>
      </c>
    </row>
    <row r="6819" customFormat="false" ht="15" hidden="false" customHeight="false" outlineLevel="0" collapsed="false">
      <c r="A6819" s="37" t="n">
        <v>1006818</v>
      </c>
      <c r="B6819" s="38" t="n">
        <v>46302</v>
      </c>
      <c r="C6819" s="39" t="s">
        <v>68</v>
      </c>
      <c r="D6819" s="39" t="s">
        <v>35</v>
      </c>
      <c r="E6819" s="40" t="n">
        <v>1.2</v>
      </c>
      <c r="F6819" s="41" t="n">
        <f aca="false">IF(A6819="","",INDEX(Assumptions!$B$16:$B$18,MATCH(C6819,Assumptions!$A$16:$A$18,0)))</f>
        <v>1</v>
      </c>
      <c r="G6819" s="42" t="n">
        <f aca="false">IF(A6819="","",WORKDAY(B6819,F6819))</f>
        <v>46303</v>
      </c>
    </row>
    <row r="6820" customFormat="false" ht="15" hidden="false" customHeight="false" outlineLevel="0" collapsed="false">
      <c r="A6820" s="37" t="n">
        <v>1006819</v>
      </c>
      <c r="B6820" s="38" t="n">
        <v>46302</v>
      </c>
      <c r="C6820" s="39" t="s">
        <v>69</v>
      </c>
      <c r="D6820" s="39" t="s">
        <v>31</v>
      </c>
      <c r="E6820" s="40" t="n">
        <v>1.1</v>
      </c>
      <c r="F6820" s="41" t="n">
        <f aca="false">IF(A6820="","",INDEX(Assumptions!$B$16:$B$18,MATCH(C6820,Assumptions!$A$16:$A$18,0)))</f>
        <v>3</v>
      </c>
      <c r="G6820" s="42" t="n">
        <f aca="false">IF(A6820="","",WORKDAY(B6820,F6820))</f>
        <v>46307</v>
      </c>
    </row>
    <row r="6821" customFormat="false" ht="15" hidden="false" customHeight="false" outlineLevel="0" collapsed="false">
      <c r="A6821" s="37" t="n">
        <v>1006820</v>
      </c>
      <c r="B6821" s="38" t="n">
        <v>46302</v>
      </c>
      <c r="C6821" s="39" t="s">
        <v>70</v>
      </c>
      <c r="D6821" s="39" t="s">
        <v>31</v>
      </c>
      <c r="E6821" s="40" t="n">
        <v>4.5</v>
      </c>
      <c r="F6821" s="41" t="n">
        <f aca="false">IF(A6821="","",INDEX(Assumptions!$B$16:$B$18,MATCH(C6821,Assumptions!$A$16:$A$18,0)))</f>
        <v>5</v>
      </c>
      <c r="G6821" s="42" t="n">
        <f aca="false">IF(A6821="","",WORKDAY(B6821,F6821))</f>
        <v>46309</v>
      </c>
    </row>
    <row r="6822" customFormat="false" ht="15" hidden="false" customHeight="false" outlineLevel="0" collapsed="false">
      <c r="A6822" s="37" t="n">
        <v>1006821</v>
      </c>
      <c r="B6822" s="38" t="n">
        <v>46302</v>
      </c>
      <c r="C6822" s="39" t="s">
        <v>69</v>
      </c>
      <c r="D6822" s="39" t="s">
        <v>35</v>
      </c>
      <c r="E6822" s="40" t="n">
        <v>1.3</v>
      </c>
      <c r="F6822" s="41" t="n">
        <f aca="false">IF(A6822="","",INDEX(Assumptions!$B$16:$B$18,MATCH(C6822,Assumptions!$A$16:$A$18,0)))</f>
        <v>3</v>
      </c>
      <c r="G6822" s="42" t="n">
        <f aca="false">IF(A6822="","",WORKDAY(B6822,F6822))</f>
        <v>46307</v>
      </c>
    </row>
    <row r="6823" customFormat="false" ht="15" hidden="false" customHeight="false" outlineLevel="0" collapsed="false">
      <c r="A6823" s="37" t="n">
        <v>1006822</v>
      </c>
      <c r="B6823" s="38" t="n">
        <v>46302</v>
      </c>
      <c r="C6823" s="39" t="s">
        <v>68</v>
      </c>
      <c r="D6823" s="39" t="s">
        <v>35</v>
      </c>
      <c r="E6823" s="40" t="n">
        <v>2.9</v>
      </c>
      <c r="F6823" s="41" t="n">
        <f aca="false">IF(A6823="","",INDEX(Assumptions!$B$16:$B$18,MATCH(C6823,Assumptions!$A$16:$A$18,0)))</f>
        <v>1</v>
      </c>
      <c r="G6823" s="42" t="n">
        <f aca="false">IF(A6823="","",WORKDAY(B6823,F6823))</f>
        <v>46303</v>
      </c>
    </row>
    <row r="6824" customFormat="false" ht="15" hidden="false" customHeight="false" outlineLevel="0" collapsed="false">
      <c r="A6824" s="37" t="n">
        <v>1006823</v>
      </c>
      <c r="B6824" s="38" t="n">
        <v>46302</v>
      </c>
      <c r="C6824" s="39" t="s">
        <v>68</v>
      </c>
      <c r="D6824" s="39" t="s">
        <v>39</v>
      </c>
      <c r="E6824" s="40" t="n">
        <v>3.9</v>
      </c>
      <c r="F6824" s="41" t="n">
        <f aca="false">IF(A6824="","",INDEX(Assumptions!$B$16:$B$18,MATCH(C6824,Assumptions!$A$16:$A$18,0)))</f>
        <v>1</v>
      </c>
      <c r="G6824" s="42" t="n">
        <f aca="false">IF(A6824="","",WORKDAY(B6824,F6824))</f>
        <v>46303</v>
      </c>
    </row>
    <row r="6825" customFormat="false" ht="15" hidden="false" customHeight="false" outlineLevel="0" collapsed="false">
      <c r="A6825" s="37" t="n">
        <v>1006824</v>
      </c>
      <c r="B6825" s="38" t="n">
        <v>46302</v>
      </c>
      <c r="C6825" s="39" t="s">
        <v>69</v>
      </c>
      <c r="D6825" s="39" t="s">
        <v>37</v>
      </c>
      <c r="E6825" s="40" t="n">
        <v>2.1</v>
      </c>
      <c r="F6825" s="41" t="n">
        <f aca="false">IF(A6825="","",INDEX(Assumptions!$B$16:$B$18,MATCH(C6825,Assumptions!$A$16:$A$18,0)))</f>
        <v>3</v>
      </c>
      <c r="G6825" s="42" t="n">
        <f aca="false">IF(A6825="","",WORKDAY(B6825,F6825))</f>
        <v>46307</v>
      </c>
    </row>
    <row r="6826" customFormat="false" ht="15" hidden="false" customHeight="false" outlineLevel="0" collapsed="false">
      <c r="A6826" s="37" t="n">
        <v>1006825</v>
      </c>
      <c r="B6826" s="38" t="n">
        <v>46302</v>
      </c>
      <c r="C6826" s="39" t="s">
        <v>69</v>
      </c>
      <c r="D6826" s="39" t="s">
        <v>37</v>
      </c>
      <c r="E6826" s="40" t="n">
        <v>0.8</v>
      </c>
      <c r="F6826" s="41" t="n">
        <f aca="false">IF(A6826="","",INDEX(Assumptions!$B$16:$B$18,MATCH(C6826,Assumptions!$A$16:$A$18,0)))</f>
        <v>3</v>
      </c>
      <c r="G6826" s="42" t="n">
        <f aca="false">IF(A6826="","",WORKDAY(B6826,F6826))</f>
        <v>46307</v>
      </c>
    </row>
    <row r="6827" customFormat="false" ht="15" hidden="false" customHeight="false" outlineLevel="0" collapsed="false">
      <c r="A6827" s="37" t="n">
        <v>1006826</v>
      </c>
      <c r="B6827" s="38" t="n">
        <v>46302</v>
      </c>
      <c r="C6827" s="39" t="s">
        <v>69</v>
      </c>
      <c r="D6827" s="39" t="s">
        <v>39</v>
      </c>
      <c r="E6827" s="40" t="n">
        <v>3.1</v>
      </c>
      <c r="F6827" s="41" t="n">
        <f aca="false">IF(A6827="","",INDEX(Assumptions!$B$16:$B$18,MATCH(C6827,Assumptions!$A$16:$A$18,0)))</f>
        <v>3</v>
      </c>
      <c r="G6827" s="42" t="n">
        <f aca="false">IF(A6827="","",WORKDAY(B6827,F6827))</f>
        <v>46307</v>
      </c>
    </row>
    <row r="6828" customFormat="false" ht="15" hidden="false" customHeight="false" outlineLevel="0" collapsed="false">
      <c r="A6828" s="37" t="n">
        <v>1006827</v>
      </c>
      <c r="B6828" s="38" t="n">
        <v>46302</v>
      </c>
      <c r="C6828" s="39" t="s">
        <v>69</v>
      </c>
      <c r="D6828" s="39" t="s">
        <v>37</v>
      </c>
      <c r="E6828" s="40" t="n">
        <v>0.9</v>
      </c>
      <c r="F6828" s="41" t="n">
        <f aca="false">IF(A6828="","",INDEX(Assumptions!$B$16:$B$18,MATCH(C6828,Assumptions!$A$16:$A$18,0)))</f>
        <v>3</v>
      </c>
      <c r="G6828" s="42" t="n">
        <f aca="false">IF(A6828="","",WORKDAY(B6828,F6828))</f>
        <v>46307</v>
      </c>
    </row>
    <row r="6829" customFormat="false" ht="15" hidden="false" customHeight="false" outlineLevel="0" collapsed="false">
      <c r="A6829" s="37" t="n">
        <v>1006828</v>
      </c>
      <c r="B6829" s="38" t="n">
        <v>46302</v>
      </c>
      <c r="C6829" s="39" t="s">
        <v>69</v>
      </c>
      <c r="D6829" s="39" t="s">
        <v>39</v>
      </c>
      <c r="E6829" s="40" t="n">
        <v>1.4</v>
      </c>
      <c r="F6829" s="41" t="n">
        <f aca="false">IF(A6829="","",INDEX(Assumptions!$B$16:$B$18,MATCH(C6829,Assumptions!$A$16:$A$18,0)))</f>
        <v>3</v>
      </c>
      <c r="G6829" s="42" t="n">
        <f aca="false">IF(A6829="","",WORKDAY(B6829,F6829))</f>
        <v>46307</v>
      </c>
    </row>
    <row r="6830" customFormat="false" ht="15" hidden="false" customHeight="false" outlineLevel="0" collapsed="false">
      <c r="A6830" s="37" t="n">
        <v>1006829</v>
      </c>
      <c r="B6830" s="38" t="n">
        <v>46302</v>
      </c>
      <c r="C6830" s="39" t="s">
        <v>69</v>
      </c>
      <c r="D6830" s="39" t="s">
        <v>31</v>
      </c>
      <c r="E6830" s="40" t="n">
        <v>1.1</v>
      </c>
      <c r="F6830" s="41" t="n">
        <f aca="false">IF(A6830="","",INDEX(Assumptions!$B$16:$B$18,MATCH(C6830,Assumptions!$A$16:$A$18,0)))</f>
        <v>3</v>
      </c>
      <c r="G6830" s="42" t="n">
        <f aca="false">IF(A6830="","",WORKDAY(B6830,F6830))</f>
        <v>46307</v>
      </c>
    </row>
    <row r="6831" customFormat="false" ht="15" hidden="false" customHeight="false" outlineLevel="0" collapsed="false">
      <c r="A6831" s="37" t="n">
        <v>1006830</v>
      </c>
      <c r="B6831" s="38" t="n">
        <v>46302</v>
      </c>
      <c r="C6831" s="39" t="s">
        <v>68</v>
      </c>
      <c r="D6831" s="39" t="s">
        <v>31</v>
      </c>
      <c r="E6831" s="40" t="n">
        <v>1.1</v>
      </c>
      <c r="F6831" s="41" t="n">
        <f aca="false">IF(A6831="","",INDEX(Assumptions!$B$16:$B$18,MATCH(C6831,Assumptions!$A$16:$A$18,0)))</f>
        <v>1</v>
      </c>
      <c r="G6831" s="42" t="n">
        <f aca="false">IF(A6831="","",WORKDAY(B6831,F6831))</f>
        <v>46303</v>
      </c>
    </row>
    <row r="6832" customFormat="false" ht="15" hidden="false" customHeight="false" outlineLevel="0" collapsed="false">
      <c r="A6832" s="37" t="n">
        <v>1006831</v>
      </c>
      <c r="B6832" s="38" t="n">
        <v>46302</v>
      </c>
      <c r="C6832" s="39" t="s">
        <v>69</v>
      </c>
      <c r="D6832" s="39" t="s">
        <v>35</v>
      </c>
      <c r="E6832" s="40" t="n">
        <v>2.4</v>
      </c>
      <c r="F6832" s="41" t="n">
        <f aca="false">IF(A6832="","",INDEX(Assumptions!$B$16:$B$18,MATCH(C6832,Assumptions!$A$16:$A$18,0)))</f>
        <v>3</v>
      </c>
      <c r="G6832" s="42" t="n">
        <f aca="false">IF(A6832="","",WORKDAY(B6832,F6832))</f>
        <v>46307</v>
      </c>
    </row>
    <row r="6833" customFormat="false" ht="15" hidden="false" customHeight="false" outlineLevel="0" collapsed="false">
      <c r="A6833" s="37" t="n">
        <v>1006832</v>
      </c>
      <c r="B6833" s="38" t="n">
        <v>46302</v>
      </c>
      <c r="C6833" s="39" t="s">
        <v>70</v>
      </c>
      <c r="D6833" s="39" t="s">
        <v>37</v>
      </c>
      <c r="E6833" s="40" t="n">
        <v>2.2</v>
      </c>
      <c r="F6833" s="41" t="n">
        <f aca="false">IF(A6833="","",INDEX(Assumptions!$B$16:$B$18,MATCH(C6833,Assumptions!$A$16:$A$18,0)))</f>
        <v>5</v>
      </c>
      <c r="G6833" s="42" t="n">
        <f aca="false">IF(A6833="","",WORKDAY(B6833,F6833))</f>
        <v>46309</v>
      </c>
    </row>
    <row r="6834" customFormat="false" ht="15" hidden="false" customHeight="false" outlineLevel="0" collapsed="false">
      <c r="A6834" s="37" t="n">
        <v>1006833</v>
      </c>
      <c r="B6834" s="38" t="n">
        <v>46302</v>
      </c>
      <c r="C6834" s="39" t="s">
        <v>69</v>
      </c>
      <c r="D6834" s="39" t="s">
        <v>31</v>
      </c>
      <c r="E6834" s="40" t="n">
        <v>1.4</v>
      </c>
      <c r="F6834" s="41" t="n">
        <f aca="false">IF(A6834="","",INDEX(Assumptions!$B$16:$B$18,MATCH(C6834,Assumptions!$A$16:$A$18,0)))</f>
        <v>3</v>
      </c>
      <c r="G6834" s="42" t="n">
        <f aca="false">IF(A6834="","",WORKDAY(B6834,F6834))</f>
        <v>46307</v>
      </c>
    </row>
    <row r="6835" customFormat="false" ht="15" hidden="false" customHeight="false" outlineLevel="0" collapsed="false">
      <c r="A6835" s="37" t="n">
        <v>1006834</v>
      </c>
      <c r="B6835" s="38" t="n">
        <v>46302</v>
      </c>
      <c r="C6835" s="39" t="s">
        <v>69</v>
      </c>
      <c r="D6835" s="39" t="s">
        <v>33</v>
      </c>
      <c r="E6835" s="40" t="n">
        <v>1.9</v>
      </c>
      <c r="F6835" s="41" t="n">
        <f aca="false">IF(A6835="","",INDEX(Assumptions!$B$16:$B$18,MATCH(C6835,Assumptions!$A$16:$A$18,0)))</f>
        <v>3</v>
      </c>
      <c r="G6835" s="42" t="n">
        <f aca="false">IF(A6835="","",WORKDAY(B6835,F6835))</f>
        <v>46307</v>
      </c>
    </row>
    <row r="6836" customFormat="false" ht="15" hidden="false" customHeight="false" outlineLevel="0" collapsed="false">
      <c r="A6836" s="37" t="n">
        <v>1006835</v>
      </c>
      <c r="B6836" s="38" t="n">
        <v>46302</v>
      </c>
      <c r="C6836" s="39" t="s">
        <v>69</v>
      </c>
      <c r="D6836" s="39" t="s">
        <v>35</v>
      </c>
      <c r="E6836" s="40" t="n">
        <v>1.3</v>
      </c>
      <c r="F6836" s="41" t="n">
        <f aca="false">IF(A6836="","",INDEX(Assumptions!$B$16:$B$18,MATCH(C6836,Assumptions!$A$16:$A$18,0)))</f>
        <v>3</v>
      </c>
      <c r="G6836" s="42" t="n">
        <f aca="false">IF(A6836="","",WORKDAY(B6836,F6836))</f>
        <v>46307</v>
      </c>
    </row>
    <row r="6837" customFormat="false" ht="15" hidden="false" customHeight="false" outlineLevel="0" collapsed="false">
      <c r="A6837" s="37" t="n">
        <v>1006836</v>
      </c>
      <c r="B6837" s="38" t="n">
        <v>46302</v>
      </c>
      <c r="C6837" s="39" t="s">
        <v>69</v>
      </c>
      <c r="D6837" s="39" t="s">
        <v>33</v>
      </c>
      <c r="E6837" s="40" t="n">
        <v>3.7</v>
      </c>
      <c r="F6837" s="41" t="n">
        <f aca="false">IF(A6837="","",INDEX(Assumptions!$B$16:$B$18,MATCH(C6837,Assumptions!$A$16:$A$18,0)))</f>
        <v>3</v>
      </c>
      <c r="G6837" s="42" t="n">
        <f aca="false">IF(A6837="","",WORKDAY(B6837,F6837))</f>
        <v>46307</v>
      </c>
    </row>
    <row r="6838" customFormat="false" ht="15" hidden="false" customHeight="false" outlineLevel="0" collapsed="false">
      <c r="A6838" s="37" t="n">
        <v>1006837</v>
      </c>
      <c r="B6838" s="38" t="n">
        <v>46302</v>
      </c>
      <c r="C6838" s="39" t="s">
        <v>69</v>
      </c>
      <c r="D6838" s="39" t="s">
        <v>37</v>
      </c>
      <c r="E6838" s="40" t="n">
        <v>4.2</v>
      </c>
      <c r="F6838" s="41" t="n">
        <f aca="false">IF(A6838="","",INDEX(Assumptions!$B$16:$B$18,MATCH(C6838,Assumptions!$A$16:$A$18,0)))</f>
        <v>3</v>
      </c>
      <c r="G6838" s="42" t="n">
        <f aca="false">IF(A6838="","",WORKDAY(B6838,F6838))</f>
        <v>46307</v>
      </c>
    </row>
    <row r="6839" customFormat="false" ht="15" hidden="false" customHeight="false" outlineLevel="0" collapsed="false">
      <c r="A6839" s="37" t="n">
        <v>1006838</v>
      </c>
      <c r="B6839" s="38" t="n">
        <v>46302</v>
      </c>
      <c r="C6839" s="39" t="s">
        <v>70</v>
      </c>
      <c r="D6839" s="39" t="s">
        <v>33</v>
      </c>
      <c r="E6839" s="40" t="n">
        <v>3</v>
      </c>
      <c r="F6839" s="41" t="n">
        <f aca="false">IF(A6839="","",INDEX(Assumptions!$B$16:$B$18,MATCH(C6839,Assumptions!$A$16:$A$18,0)))</f>
        <v>5</v>
      </c>
      <c r="G6839" s="42" t="n">
        <f aca="false">IF(A6839="","",WORKDAY(B6839,F6839))</f>
        <v>46309</v>
      </c>
    </row>
    <row r="6840" customFormat="false" ht="15" hidden="false" customHeight="false" outlineLevel="0" collapsed="false">
      <c r="A6840" s="37" t="n">
        <v>1006839</v>
      </c>
      <c r="B6840" s="38" t="n">
        <v>46302</v>
      </c>
      <c r="C6840" s="39" t="s">
        <v>69</v>
      </c>
      <c r="D6840" s="39" t="s">
        <v>31</v>
      </c>
      <c r="E6840" s="40" t="n">
        <v>1.8</v>
      </c>
      <c r="F6840" s="41" t="n">
        <f aca="false">IF(A6840="","",INDEX(Assumptions!$B$16:$B$18,MATCH(C6840,Assumptions!$A$16:$A$18,0)))</f>
        <v>3</v>
      </c>
      <c r="G6840" s="42" t="n">
        <f aca="false">IF(A6840="","",WORKDAY(B6840,F6840))</f>
        <v>46307</v>
      </c>
    </row>
    <row r="6841" customFormat="false" ht="15" hidden="false" customHeight="false" outlineLevel="0" collapsed="false">
      <c r="A6841" s="37" t="n">
        <v>1006840</v>
      </c>
      <c r="B6841" s="38" t="n">
        <v>46302</v>
      </c>
      <c r="C6841" s="39" t="s">
        <v>69</v>
      </c>
      <c r="D6841" s="39" t="s">
        <v>33</v>
      </c>
      <c r="E6841" s="40" t="n">
        <v>8.5</v>
      </c>
      <c r="F6841" s="41" t="n">
        <f aca="false">IF(A6841="","",INDEX(Assumptions!$B$16:$B$18,MATCH(C6841,Assumptions!$A$16:$A$18,0)))</f>
        <v>3</v>
      </c>
      <c r="G6841" s="42" t="n">
        <f aca="false">IF(A6841="","",WORKDAY(B6841,F6841))</f>
        <v>46307</v>
      </c>
    </row>
    <row r="6842" customFormat="false" ht="15" hidden="false" customHeight="false" outlineLevel="0" collapsed="false">
      <c r="A6842" s="37" t="n">
        <v>1006841</v>
      </c>
      <c r="B6842" s="38" t="n">
        <v>46302</v>
      </c>
      <c r="C6842" s="39" t="s">
        <v>69</v>
      </c>
      <c r="D6842" s="39" t="s">
        <v>37</v>
      </c>
      <c r="E6842" s="40" t="n">
        <v>2.3</v>
      </c>
      <c r="F6842" s="41" t="n">
        <f aca="false">IF(A6842="","",INDEX(Assumptions!$B$16:$B$18,MATCH(C6842,Assumptions!$A$16:$A$18,0)))</f>
        <v>3</v>
      </c>
      <c r="G6842" s="42" t="n">
        <f aca="false">IF(A6842="","",WORKDAY(B6842,F6842))</f>
        <v>46307</v>
      </c>
    </row>
    <row r="6843" customFormat="false" ht="15" hidden="false" customHeight="false" outlineLevel="0" collapsed="false">
      <c r="A6843" s="37" t="n">
        <v>1006842</v>
      </c>
      <c r="B6843" s="38" t="n">
        <v>46302</v>
      </c>
      <c r="C6843" s="39" t="s">
        <v>69</v>
      </c>
      <c r="D6843" s="39" t="s">
        <v>35</v>
      </c>
      <c r="E6843" s="40" t="n">
        <v>2.7</v>
      </c>
      <c r="F6843" s="41" t="n">
        <f aca="false">IF(A6843="","",INDEX(Assumptions!$B$16:$B$18,MATCH(C6843,Assumptions!$A$16:$A$18,0)))</f>
        <v>3</v>
      </c>
      <c r="G6843" s="42" t="n">
        <f aca="false">IF(A6843="","",WORKDAY(B6843,F6843))</f>
        <v>46307</v>
      </c>
    </row>
    <row r="6844" customFormat="false" ht="15" hidden="false" customHeight="false" outlineLevel="0" collapsed="false">
      <c r="A6844" s="37" t="n">
        <v>1006843</v>
      </c>
      <c r="B6844" s="38" t="n">
        <v>46302</v>
      </c>
      <c r="C6844" s="39" t="s">
        <v>68</v>
      </c>
      <c r="D6844" s="39" t="s">
        <v>33</v>
      </c>
      <c r="E6844" s="40" t="n">
        <v>1.5</v>
      </c>
      <c r="F6844" s="41" t="n">
        <f aca="false">IF(A6844="","",INDEX(Assumptions!$B$16:$B$18,MATCH(C6844,Assumptions!$A$16:$A$18,0)))</f>
        <v>1</v>
      </c>
      <c r="G6844" s="42" t="n">
        <f aca="false">IF(A6844="","",WORKDAY(B6844,F6844))</f>
        <v>46303</v>
      </c>
    </row>
    <row r="6845" customFormat="false" ht="15" hidden="false" customHeight="false" outlineLevel="0" collapsed="false">
      <c r="A6845" s="37" t="n">
        <v>1006844</v>
      </c>
      <c r="B6845" s="38" t="n">
        <v>46302</v>
      </c>
      <c r="C6845" s="39" t="s">
        <v>69</v>
      </c>
      <c r="D6845" s="39" t="s">
        <v>35</v>
      </c>
      <c r="E6845" s="40" t="n">
        <v>2.2</v>
      </c>
      <c r="F6845" s="41" t="n">
        <f aca="false">IF(A6845="","",INDEX(Assumptions!$B$16:$B$18,MATCH(C6845,Assumptions!$A$16:$A$18,0)))</f>
        <v>3</v>
      </c>
      <c r="G6845" s="42" t="n">
        <f aca="false">IF(A6845="","",WORKDAY(B6845,F6845))</f>
        <v>46307</v>
      </c>
    </row>
    <row r="6846" customFormat="false" ht="15" hidden="false" customHeight="false" outlineLevel="0" collapsed="false">
      <c r="A6846" s="37" t="n">
        <v>1006845</v>
      </c>
      <c r="B6846" s="38" t="n">
        <v>46302</v>
      </c>
      <c r="C6846" s="39" t="s">
        <v>68</v>
      </c>
      <c r="D6846" s="39" t="s">
        <v>33</v>
      </c>
      <c r="E6846" s="40" t="n">
        <v>0.3</v>
      </c>
      <c r="F6846" s="41" t="n">
        <f aca="false">IF(A6846="","",INDEX(Assumptions!$B$16:$B$18,MATCH(C6846,Assumptions!$A$16:$A$18,0)))</f>
        <v>1</v>
      </c>
      <c r="G6846" s="42" t="n">
        <f aca="false">IF(A6846="","",WORKDAY(B6846,F6846))</f>
        <v>46303</v>
      </c>
    </row>
    <row r="6847" customFormat="false" ht="15" hidden="false" customHeight="false" outlineLevel="0" collapsed="false">
      <c r="A6847" s="37" t="n">
        <v>1006846</v>
      </c>
      <c r="B6847" s="38" t="n">
        <v>46302</v>
      </c>
      <c r="C6847" s="39" t="s">
        <v>70</v>
      </c>
      <c r="D6847" s="39" t="s">
        <v>37</v>
      </c>
      <c r="E6847" s="40" t="n">
        <v>1.8</v>
      </c>
      <c r="F6847" s="41" t="n">
        <f aca="false">IF(A6847="","",INDEX(Assumptions!$B$16:$B$18,MATCH(C6847,Assumptions!$A$16:$A$18,0)))</f>
        <v>5</v>
      </c>
      <c r="G6847" s="42" t="n">
        <f aca="false">IF(A6847="","",WORKDAY(B6847,F6847))</f>
        <v>46309</v>
      </c>
    </row>
    <row r="6848" customFormat="false" ht="15" hidden="false" customHeight="false" outlineLevel="0" collapsed="false">
      <c r="A6848" s="37" t="n">
        <v>1006847</v>
      </c>
      <c r="B6848" s="38" t="n">
        <v>46302</v>
      </c>
      <c r="C6848" s="39" t="s">
        <v>68</v>
      </c>
      <c r="D6848" s="39" t="s">
        <v>39</v>
      </c>
      <c r="E6848" s="40" t="n">
        <v>2.7</v>
      </c>
      <c r="F6848" s="41" t="n">
        <f aca="false">IF(A6848="","",INDEX(Assumptions!$B$16:$B$18,MATCH(C6848,Assumptions!$A$16:$A$18,0)))</f>
        <v>1</v>
      </c>
      <c r="G6848" s="42" t="n">
        <f aca="false">IF(A6848="","",WORKDAY(B6848,F6848))</f>
        <v>46303</v>
      </c>
    </row>
    <row r="6849" customFormat="false" ht="15" hidden="false" customHeight="false" outlineLevel="0" collapsed="false">
      <c r="A6849" s="37" t="n">
        <v>1006848</v>
      </c>
      <c r="B6849" s="38" t="n">
        <v>46302</v>
      </c>
      <c r="C6849" s="39" t="s">
        <v>69</v>
      </c>
      <c r="D6849" s="39" t="s">
        <v>39</v>
      </c>
      <c r="E6849" s="40" t="n">
        <v>2.6</v>
      </c>
      <c r="F6849" s="41" t="n">
        <f aca="false">IF(A6849="","",INDEX(Assumptions!$B$16:$B$18,MATCH(C6849,Assumptions!$A$16:$A$18,0)))</f>
        <v>3</v>
      </c>
      <c r="G6849" s="42" t="n">
        <f aca="false">IF(A6849="","",WORKDAY(B6849,F6849))</f>
        <v>46307</v>
      </c>
    </row>
    <row r="6850" customFormat="false" ht="15" hidden="false" customHeight="false" outlineLevel="0" collapsed="false">
      <c r="A6850" s="37" t="n">
        <v>1006849</v>
      </c>
      <c r="B6850" s="38" t="n">
        <v>46302</v>
      </c>
      <c r="C6850" s="39" t="s">
        <v>69</v>
      </c>
      <c r="D6850" s="39" t="s">
        <v>33</v>
      </c>
      <c r="E6850" s="40" t="n">
        <v>2.2</v>
      </c>
      <c r="F6850" s="41" t="n">
        <f aca="false">IF(A6850="","",INDEX(Assumptions!$B$16:$B$18,MATCH(C6850,Assumptions!$A$16:$A$18,0)))</f>
        <v>3</v>
      </c>
      <c r="G6850" s="42" t="n">
        <f aca="false">IF(A6850="","",WORKDAY(B6850,F6850))</f>
        <v>46307</v>
      </c>
    </row>
    <row r="6851" customFormat="false" ht="15" hidden="false" customHeight="false" outlineLevel="0" collapsed="false">
      <c r="A6851" s="37" t="n">
        <v>1006850</v>
      </c>
      <c r="B6851" s="38" t="n">
        <v>46302</v>
      </c>
      <c r="C6851" s="39" t="s">
        <v>70</v>
      </c>
      <c r="D6851" s="39" t="s">
        <v>33</v>
      </c>
      <c r="E6851" s="40" t="n">
        <v>3.4</v>
      </c>
      <c r="F6851" s="41" t="n">
        <f aca="false">IF(A6851="","",INDEX(Assumptions!$B$16:$B$18,MATCH(C6851,Assumptions!$A$16:$A$18,0)))</f>
        <v>5</v>
      </c>
      <c r="G6851" s="42" t="n">
        <f aca="false">IF(A6851="","",WORKDAY(B6851,F6851))</f>
        <v>46309</v>
      </c>
    </row>
    <row r="6852" customFormat="false" ht="15" hidden="false" customHeight="false" outlineLevel="0" collapsed="false">
      <c r="A6852" s="37" t="n">
        <v>1006851</v>
      </c>
      <c r="B6852" s="38" t="n">
        <v>46302</v>
      </c>
      <c r="C6852" s="39" t="s">
        <v>69</v>
      </c>
      <c r="D6852" s="39" t="s">
        <v>31</v>
      </c>
      <c r="E6852" s="40" t="n">
        <v>3.8</v>
      </c>
      <c r="F6852" s="41" t="n">
        <f aca="false">IF(A6852="","",INDEX(Assumptions!$B$16:$B$18,MATCH(C6852,Assumptions!$A$16:$A$18,0)))</f>
        <v>3</v>
      </c>
      <c r="G6852" s="42" t="n">
        <f aca="false">IF(A6852="","",WORKDAY(B6852,F6852))</f>
        <v>46307</v>
      </c>
    </row>
    <row r="6853" customFormat="false" ht="15" hidden="false" customHeight="false" outlineLevel="0" collapsed="false">
      <c r="A6853" s="37" t="n">
        <v>1006852</v>
      </c>
      <c r="B6853" s="38" t="n">
        <v>46302</v>
      </c>
      <c r="C6853" s="39" t="s">
        <v>69</v>
      </c>
      <c r="D6853" s="39" t="s">
        <v>33</v>
      </c>
      <c r="E6853" s="40" t="n">
        <v>3.5</v>
      </c>
      <c r="F6853" s="41" t="n">
        <f aca="false">IF(A6853="","",INDEX(Assumptions!$B$16:$B$18,MATCH(C6853,Assumptions!$A$16:$A$18,0)))</f>
        <v>3</v>
      </c>
      <c r="G6853" s="42" t="n">
        <f aca="false">IF(A6853="","",WORKDAY(B6853,F6853))</f>
        <v>46307</v>
      </c>
    </row>
    <row r="6854" customFormat="false" ht="15" hidden="false" customHeight="false" outlineLevel="0" collapsed="false">
      <c r="A6854" s="37" t="n">
        <v>1006853</v>
      </c>
      <c r="B6854" s="38" t="n">
        <v>46302</v>
      </c>
      <c r="C6854" s="39" t="s">
        <v>70</v>
      </c>
      <c r="D6854" s="39" t="s">
        <v>39</v>
      </c>
      <c r="E6854" s="40" t="n">
        <v>3.3</v>
      </c>
      <c r="F6854" s="41" t="n">
        <f aca="false">IF(A6854="","",INDEX(Assumptions!$B$16:$B$18,MATCH(C6854,Assumptions!$A$16:$A$18,0)))</f>
        <v>5</v>
      </c>
      <c r="G6854" s="42" t="n">
        <f aca="false">IF(A6854="","",WORKDAY(B6854,F6854))</f>
        <v>46309</v>
      </c>
    </row>
    <row r="6855" customFormat="false" ht="15" hidden="false" customHeight="false" outlineLevel="0" collapsed="false">
      <c r="A6855" s="37" t="n">
        <v>1006854</v>
      </c>
      <c r="B6855" s="38" t="n">
        <v>46302</v>
      </c>
      <c r="C6855" s="39" t="s">
        <v>69</v>
      </c>
      <c r="D6855" s="39" t="s">
        <v>37</v>
      </c>
      <c r="E6855" s="40" t="n">
        <v>1.9</v>
      </c>
      <c r="F6855" s="41" t="n">
        <f aca="false">IF(A6855="","",INDEX(Assumptions!$B$16:$B$18,MATCH(C6855,Assumptions!$A$16:$A$18,0)))</f>
        <v>3</v>
      </c>
      <c r="G6855" s="42" t="n">
        <f aca="false">IF(A6855="","",WORKDAY(B6855,F6855))</f>
        <v>46307</v>
      </c>
    </row>
    <row r="6856" customFormat="false" ht="15" hidden="false" customHeight="false" outlineLevel="0" collapsed="false">
      <c r="A6856" s="37" t="n">
        <v>1006855</v>
      </c>
      <c r="B6856" s="38" t="n">
        <v>46302</v>
      </c>
      <c r="C6856" s="39" t="s">
        <v>68</v>
      </c>
      <c r="D6856" s="39" t="s">
        <v>39</v>
      </c>
      <c r="E6856" s="40" t="n">
        <v>3.9</v>
      </c>
      <c r="F6856" s="41" t="n">
        <f aca="false">IF(A6856="","",INDEX(Assumptions!$B$16:$B$18,MATCH(C6856,Assumptions!$A$16:$A$18,0)))</f>
        <v>1</v>
      </c>
      <c r="G6856" s="42" t="n">
        <f aca="false">IF(A6856="","",WORKDAY(B6856,F6856))</f>
        <v>46303</v>
      </c>
    </row>
    <row r="6857" customFormat="false" ht="15" hidden="false" customHeight="false" outlineLevel="0" collapsed="false">
      <c r="A6857" s="37" t="n">
        <v>1006856</v>
      </c>
      <c r="B6857" s="38" t="n">
        <v>46302</v>
      </c>
      <c r="C6857" s="39" t="s">
        <v>70</v>
      </c>
      <c r="D6857" s="39" t="s">
        <v>31</v>
      </c>
      <c r="E6857" s="40" t="n">
        <v>0.5</v>
      </c>
      <c r="F6857" s="41" t="n">
        <f aca="false">IF(A6857="","",INDEX(Assumptions!$B$16:$B$18,MATCH(C6857,Assumptions!$A$16:$A$18,0)))</f>
        <v>5</v>
      </c>
      <c r="G6857" s="42" t="n">
        <f aca="false">IF(A6857="","",WORKDAY(B6857,F6857))</f>
        <v>46309</v>
      </c>
    </row>
    <row r="6858" customFormat="false" ht="15" hidden="false" customHeight="false" outlineLevel="0" collapsed="false">
      <c r="A6858" s="37" t="n">
        <v>1006857</v>
      </c>
      <c r="B6858" s="38" t="n">
        <v>46302</v>
      </c>
      <c r="C6858" s="39" t="s">
        <v>70</v>
      </c>
      <c r="D6858" s="39" t="s">
        <v>39</v>
      </c>
      <c r="E6858" s="40" t="n">
        <v>2.1</v>
      </c>
      <c r="F6858" s="41" t="n">
        <f aca="false">IF(A6858="","",INDEX(Assumptions!$B$16:$B$18,MATCH(C6858,Assumptions!$A$16:$A$18,0)))</f>
        <v>5</v>
      </c>
      <c r="G6858" s="42" t="n">
        <f aca="false">IF(A6858="","",WORKDAY(B6858,F6858))</f>
        <v>46309</v>
      </c>
    </row>
    <row r="6859" customFormat="false" ht="15" hidden="false" customHeight="false" outlineLevel="0" collapsed="false">
      <c r="A6859" s="37" t="n">
        <v>1006858</v>
      </c>
      <c r="B6859" s="38" t="n">
        <v>46302</v>
      </c>
      <c r="C6859" s="39" t="s">
        <v>69</v>
      </c>
      <c r="D6859" s="39" t="s">
        <v>39</v>
      </c>
      <c r="E6859" s="40" t="n">
        <v>1.7</v>
      </c>
      <c r="F6859" s="41" t="n">
        <f aca="false">IF(A6859="","",INDEX(Assumptions!$B$16:$B$18,MATCH(C6859,Assumptions!$A$16:$A$18,0)))</f>
        <v>3</v>
      </c>
      <c r="G6859" s="42" t="n">
        <f aca="false">IF(A6859="","",WORKDAY(B6859,F6859))</f>
        <v>46307</v>
      </c>
    </row>
    <row r="6860" customFormat="false" ht="15" hidden="false" customHeight="false" outlineLevel="0" collapsed="false">
      <c r="A6860" s="37" t="n">
        <v>1006859</v>
      </c>
      <c r="B6860" s="38" t="n">
        <v>46302</v>
      </c>
      <c r="C6860" s="39" t="s">
        <v>69</v>
      </c>
      <c r="D6860" s="39" t="s">
        <v>35</v>
      </c>
      <c r="E6860" s="40" t="n">
        <v>1.4</v>
      </c>
      <c r="F6860" s="41" t="n">
        <f aca="false">IF(A6860="","",INDEX(Assumptions!$B$16:$B$18,MATCH(C6860,Assumptions!$A$16:$A$18,0)))</f>
        <v>3</v>
      </c>
      <c r="G6860" s="42" t="n">
        <f aca="false">IF(A6860="","",WORKDAY(B6860,F6860))</f>
        <v>46307</v>
      </c>
    </row>
    <row r="6861" customFormat="false" ht="15" hidden="false" customHeight="false" outlineLevel="0" collapsed="false">
      <c r="A6861" s="37" t="n">
        <v>1006860</v>
      </c>
      <c r="B6861" s="38" t="n">
        <v>46302</v>
      </c>
      <c r="C6861" s="39" t="s">
        <v>69</v>
      </c>
      <c r="D6861" s="39" t="s">
        <v>35</v>
      </c>
      <c r="E6861" s="40" t="n">
        <v>0.8</v>
      </c>
      <c r="F6861" s="41" t="n">
        <f aca="false">IF(A6861="","",INDEX(Assumptions!$B$16:$B$18,MATCH(C6861,Assumptions!$A$16:$A$18,0)))</f>
        <v>3</v>
      </c>
      <c r="G6861" s="42" t="n">
        <f aca="false">IF(A6861="","",WORKDAY(B6861,F6861))</f>
        <v>46307</v>
      </c>
    </row>
    <row r="6862" customFormat="false" ht="15" hidden="false" customHeight="false" outlineLevel="0" collapsed="false">
      <c r="A6862" s="37" t="n">
        <v>1006861</v>
      </c>
      <c r="B6862" s="38" t="n">
        <v>46302</v>
      </c>
      <c r="C6862" s="39" t="s">
        <v>69</v>
      </c>
      <c r="D6862" s="39" t="s">
        <v>35</v>
      </c>
      <c r="E6862" s="40" t="n">
        <v>0.8</v>
      </c>
      <c r="F6862" s="41" t="n">
        <f aca="false">IF(A6862="","",INDEX(Assumptions!$B$16:$B$18,MATCH(C6862,Assumptions!$A$16:$A$18,0)))</f>
        <v>3</v>
      </c>
      <c r="G6862" s="42" t="n">
        <f aca="false">IF(A6862="","",WORKDAY(B6862,F6862))</f>
        <v>46307</v>
      </c>
    </row>
    <row r="6863" customFormat="false" ht="15" hidden="false" customHeight="false" outlineLevel="0" collapsed="false">
      <c r="A6863" s="37" t="n">
        <v>1006862</v>
      </c>
      <c r="B6863" s="38" t="n">
        <v>46302</v>
      </c>
      <c r="C6863" s="39" t="s">
        <v>69</v>
      </c>
      <c r="D6863" s="39" t="s">
        <v>37</v>
      </c>
      <c r="E6863" s="40" t="n">
        <v>2</v>
      </c>
      <c r="F6863" s="41" t="n">
        <f aca="false">IF(A6863="","",INDEX(Assumptions!$B$16:$B$18,MATCH(C6863,Assumptions!$A$16:$A$18,0)))</f>
        <v>3</v>
      </c>
      <c r="G6863" s="42" t="n">
        <f aca="false">IF(A6863="","",WORKDAY(B6863,F6863))</f>
        <v>46307</v>
      </c>
    </row>
    <row r="6864" customFormat="false" ht="15" hidden="false" customHeight="false" outlineLevel="0" collapsed="false">
      <c r="A6864" s="37" t="n">
        <v>1006863</v>
      </c>
      <c r="B6864" s="38" t="n">
        <v>46302</v>
      </c>
      <c r="C6864" s="39" t="s">
        <v>69</v>
      </c>
      <c r="D6864" s="39" t="s">
        <v>39</v>
      </c>
      <c r="E6864" s="40" t="n">
        <v>2.7</v>
      </c>
      <c r="F6864" s="41" t="n">
        <f aca="false">IF(A6864="","",INDEX(Assumptions!$B$16:$B$18,MATCH(C6864,Assumptions!$A$16:$A$18,0)))</f>
        <v>3</v>
      </c>
      <c r="G6864" s="42" t="n">
        <f aca="false">IF(A6864="","",WORKDAY(B6864,F6864))</f>
        <v>46307</v>
      </c>
    </row>
    <row r="6865" customFormat="false" ht="15" hidden="false" customHeight="false" outlineLevel="0" collapsed="false">
      <c r="A6865" s="37" t="n">
        <v>1006864</v>
      </c>
      <c r="B6865" s="38" t="n">
        <v>46302</v>
      </c>
      <c r="C6865" s="39" t="s">
        <v>69</v>
      </c>
      <c r="D6865" s="39" t="s">
        <v>31</v>
      </c>
      <c r="E6865" s="40" t="n">
        <v>2.4</v>
      </c>
      <c r="F6865" s="41" t="n">
        <f aca="false">IF(A6865="","",INDEX(Assumptions!$B$16:$B$18,MATCH(C6865,Assumptions!$A$16:$A$18,0)))</f>
        <v>3</v>
      </c>
      <c r="G6865" s="42" t="n">
        <f aca="false">IF(A6865="","",WORKDAY(B6865,F6865))</f>
        <v>46307</v>
      </c>
    </row>
    <row r="6866" customFormat="false" ht="15" hidden="false" customHeight="false" outlineLevel="0" collapsed="false">
      <c r="A6866" s="37" t="n">
        <v>1006865</v>
      </c>
      <c r="B6866" s="38" t="n">
        <v>46302</v>
      </c>
      <c r="C6866" s="39" t="s">
        <v>69</v>
      </c>
      <c r="D6866" s="39" t="s">
        <v>37</v>
      </c>
      <c r="E6866" s="40" t="n">
        <v>1.1</v>
      </c>
      <c r="F6866" s="41" t="n">
        <f aca="false">IF(A6866="","",INDEX(Assumptions!$B$16:$B$18,MATCH(C6866,Assumptions!$A$16:$A$18,0)))</f>
        <v>3</v>
      </c>
      <c r="G6866" s="42" t="n">
        <f aca="false">IF(A6866="","",WORKDAY(B6866,F6866))</f>
        <v>46307</v>
      </c>
    </row>
    <row r="6867" customFormat="false" ht="15" hidden="false" customHeight="false" outlineLevel="0" collapsed="false">
      <c r="A6867" s="37" t="n">
        <v>1006866</v>
      </c>
      <c r="B6867" s="38" t="n">
        <v>46302</v>
      </c>
      <c r="C6867" s="39" t="s">
        <v>69</v>
      </c>
      <c r="D6867" s="39" t="s">
        <v>39</v>
      </c>
      <c r="E6867" s="40" t="n">
        <v>4</v>
      </c>
      <c r="F6867" s="41" t="n">
        <f aca="false">IF(A6867="","",INDEX(Assumptions!$B$16:$B$18,MATCH(C6867,Assumptions!$A$16:$A$18,0)))</f>
        <v>3</v>
      </c>
      <c r="G6867" s="42" t="n">
        <f aca="false">IF(A6867="","",WORKDAY(B6867,F6867))</f>
        <v>46307</v>
      </c>
    </row>
    <row r="6868" customFormat="false" ht="15" hidden="false" customHeight="false" outlineLevel="0" collapsed="false">
      <c r="A6868" s="37" t="n">
        <v>1006867</v>
      </c>
      <c r="B6868" s="38" t="n">
        <v>46302</v>
      </c>
      <c r="C6868" s="39" t="s">
        <v>70</v>
      </c>
      <c r="D6868" s="39" t="s">
        <v>35</v>
      </c>
      <c r="E6868" s="40" t="n">
        <v>2.1</v>
      </c>
      <c r="F6868" s="41" t="n">
        <f aca="false">IF(A6868="","",INDEX(Assumptions!$B$16:$B$18,MATCH(C6868,Assumptions!$A$16:$A$18,0)))</f>
        <v>5</v>
      </c>
      <c r="G6868" s="42" t="n">
        <f aca="false">IF(A6868="","",WORKDAY(B6868,F6868))</f>
        <v>46309</v>
      </c>
    </row>
    <row r="6869" customFormat="false" ht="15" hidden="false" customHeight="false" outlineLevel="0" collapsed="false">
      <c r="A6869" s="37" t="n">
        <v>1006868</v>
      </c>
      <c r="B6869" s="38" t="n">
        <v>46302</v>
      </c>
      <c r="C6869" s="39" t="s">
        <v>69</v>
      </c>
      <c r="D6869" s="39" t="s">
        <v>31</v>
      </c>
      <c r="E6869" s="40" t="n">
        <v>1.2</v>
      </c>
      <c r="F6869" s="41" t="n">
        <f aca="false">IF(A6869="","",INDEX(Assumptions!$B$16:$B$18,MATCH(C6869,Assumptions!$A$16:$A$18,0)))</f>
        <v>3</v>
      </c>
      <c r="G6869" s="42" t="n">
        <f aca="false">IF(A6869="","",WORKDAY(B6869,F6869))</f>
        <v>46307</v>
      </c>
    </row>
    <row r="6870" customFormat="false" ht="15" hidden="false" customHeight="false" outlineLevel="0" collapsed="false">
      <c r="A6870" s="37" t="n">
        <v>1006869</v>
      </c>
      <c r="B6870" s="38" t="n">
        <v>46302</v>
      </c>
      <c r="C6870" s="39" t="s">
        <v>69</v>
      </c>
      <c r="D6870" s="39" t="s">
        <v>33</v>
      </c>
      <c r="E6870" s="40" t="n">
        <v>2.4</v>
      </c>
      <c r="F6870" s="41" t="n">
        <f aca="false">IF(A6870="","",INDEX(Assumptions!$B$16:$B$18,MATCH(C6870,Assumptions!$A$16:$A$18,0)))</f>
        <v>3</v>
      </c>
      <c r="G6870" s="42" t="n">
        <f aca="false">IF(A6870="","",WORKDAY(B6870,F6870))</f>
        <v>46307</v>
      </c>
    </row>
    <row r="6871" customFormat="false" ht="15" hidden="false" customHeight="false" outlineLevel="0" collapsed="false">
      <c r="A6871" s="37" t="n">
        <v>1006870</v>
      </c>
      <c r="B6871" s="38" t="n">
        <v>46302</v>
      </c>
      <c r="C6871" s="39" t="s">
        <v>69</v>
      </c>
      <c r="D6871" s="39" t="s">
        <v>35</v>
      </c>
      <c r="E6871" s="40" t="n">
        <v>2.1</v>
      </c>
      <c r="F6871" s="41" t="n">
        <f aca="false">IF(A6871="","",INDEX(Assumptions!$B$16:$B$18,MATCH(C6871,Assumptions!$A$16:$A$18,0)))</f>
        <v>3</v>
      </c>
      <c r="G6871" s="42" t="n">
        <f aca="false">IF(A6871="","",WORKDAY(B6871,F6871))</f>
        <v>46307</v>
      </c>
    </row>
    <row r="6872" customFormat="false" ht="15" hidden="false" customHeight="false" outlineLevel="0" collapsed="false">
      <c r="A6872" s="37" t="n">
        <v>1006871</v>
      </c>
      <c r="B6872" s="38" t="n">
        <v>46302</v>
      </c>
      <c r="C6872" s="39" t="s">
        <v>69</v>
      </c>
      <c r="D6872" s="39" t="s">
        <v>31</v>
      </c>
      <c r="E6872" s="40" t="n">
        <v>1.7</v>
      </c>
      <c r="F6872" s="41" t="n">
        <f aca="false">IF(A6872="","",INDEX(Assumptions!$B$16:$B$18,MATCH(C6872,Assumptions!$A$16:$A$18,0)))</f>
        <v>3</v>
      </c>
      <c r="G6872" s="42" t="n">
        <f aca="false">IF(A6872="","",WORKDAY(B6872,F6872))</f>
        <v>46307</v>
      </c>
    </row>
    <row r="6873" customFormat="false" ht="15" hidden="false" customHeight="false" outlineLevel="0" collapsed="false">
      <c r="A6873" s="37" t="n">
        <v>1006872</v>
      </c>
      <c r="B6873" s="38" t="n">
        <v>46302</v>
      </c>
      <c r="C6873" s="39" t="s">
        <v>70</v>
      </c>
      <c r="D6873" s="39" t="s">
        <v>33</v>
      </c>
      <c r="E6873" s="40" t="n">
        <v>1.6</v>
      </c>
      <c r="F6873" s="41" t="n">
        <f aca="false">IF(A6873="","",INDEX(Assumptions!$B$16:$B$18,MATCH(C6873,Assumptions!$A$16:$A$18,0)))</f>
        <v>5</v>
      </c>
      <c r="G6873" s="42" t="n">
        <f aca="false">IF(A6873="","",WORKDAY(B6873,F6873))</f>
        <v>46309</v>
      </c>
    </row>
    <row r="6874" customFormat="false" ht="15" hidden="false" customHeight="false" outlineLevel="0" collapsed="false">
      <c r="A6874" s="37" t="n">
        <v>1006873</v>
      </c>
      <c r="B6874" s="38" t="n">
        <v>46302</v>
      </c>
      <c r="C6874" s="39" t="s">
        <v>70</v>
      </c>
      <c r="D6874" s="39" t="s">
        <v>35</v>
      </c>
      <c r="E6874" s="40" t="n">
        <v>2.1</v>
      </c>
      <c r="F6874" s="41" t="n">
        <f aca="false">IF(A6874="","",INDEX(Assumptions!$B$16:$B$18,MATCH(C6874,Assumptions!$A$16:$A$18,0)))</f>
        <v>5</v>
      </c>
      <c r="G6874" s="42" t="n">
        <f aca="false">IF(A6874="","",WORKDAY(B6874,F6874))</f>
        <v>46309</v>
      </c>
    </row>
    <row r="6875" customFormat="false" ht="15" hidden="false" customHeight="false" outlineLevel="0" collapsed="false">
      <c r="A6875" s="37" t="n">
        <v>1006874</v>
      </c>
      <c r="B6875" s="38" t="n">
        <v>46302</v>
      </c>
      <c r="C6875" s="39" t="s">
        <v>69</v>
      </c>
      <c r="D6875" s="39" t="s">
        <v>39</v>
      </c>
      <c r="E6875" s="40" t="n">
        <v>2.7</v>
      </c>
      <c r="F6875" s="41" t="n">
        <f aca="false">IF(A6875="","",INDEX(Assumptions!$B$16:$B$18,MATCH(C6875,Assumptions!$A$16:$A$18,0)))</f>
        <v>3</v>
      </c>
      <c r="G6875" s="42" t="n">
        <f aca="false">IF(A6875="","",WORKDAY(B6875,F6875))</f>
        <v>46307</v>
      </c>
    </row>
    <row r="6876" customFormat="false" ht="15" hidden="false" customHeight="false" outlineLevel="0" collapsed="false">
      <c r="A6876" s="37" t="n">
        <v>1006875</v>
      </c>
      <c r="B6876" s="38" t="n">
        <v>46302</v>
      </c>
      <c r="C6876" s="39" t="s">
        <v>69</v>
      </c>
      <c r="D6876" s="39" t="s">
        <v>33</v>
      </c>
      <c r="E6876" s="40" t="n">
        <v>1.2</v>
      </c>
      <c r="F6876" s="41" t="n">
        <f aca="false">IF(A6876="","",INDEX(Assumptions!$B$16:$B$18,MATCH(C6876,Assumptions!$A$16:$A$18,0)))</f>
        <v>3</v>
      </c>
      <c r="G6876" s="42" t="n">
        <f aca="false">IF(A6876="","",WORKDAY(B6876,F6876))</f>
        <v>46307</v>
      </c>
    </row>
    <row r="6877" customFormat="false" ht="15" hidden="false" customHeight="false" outlineLevel="0" collapsed="false">
      <c r="A6877" s="37" t="n">
        <v>1006876</v>
      </c>
      <c r="B6877" s="38" t="n">
        <v>46302</v>
      </c>
      <c r="C6877" s="39" t="s">
        <v>69</v>
      </c>
      <c r="D6877" s="39" t="s">
        <v>31</v>
      </c>
      <c r="E6877" s="40" t="n">
        <v>1</v>
      </c>
      <c r="F6877" s="41" t="n">
        <f aca="false">IF(A6877="","",INDEX(Assumptions!$B$16:$B$18,MATCH(C6877,Assumptions!$A$16:$A$18,0)))</f>
        <v>3</v>
      </c>
      <c r="G6877" s="42" t="n">
        <f aca="false">IF(A6877="","",WORKDAY(B6877,F6877))</f>
        <v>46307</v>
      </c>
    </row>
    <row r="6878" customFormat="false" ht="15" hidden="false" customHeight="false" outlineLevel="0" collapsed="false">
      <c r="A6878" s="37" t="n">
        <v>1006877</v>
      </c>
      <c r="B6878" s="38" t="n">
        <v>46302</v>
      </c>
      <c r="C6878" s="39" t="s">
        <v>69</v>
      </c>
      <c r="D6878" s="39" t="s">
        <v>31</v>
      </c>
      <c r="E6878" s="40" t="n">
        <v>2.5</v>
      </c>
      <c r="F6878" s="41" t="n">
        <f aca="false">IF(A6878="","",INDEX(Assumptions!$B$16:$B$18,MATCH(C6878,Assumptions!$A$16:$A$18,0)))</f>
        <v>3</v>
      </c>
      <c r="G6878" s="42" t="n">
        <f aca="false">IF(A6878="","",WORKDAY(B6878,F6878))</f>
        <v>46307</v>
      </c>
    </row>
    <row r="6879" customFormat="false" ht="15" hidden="false" customHeight="false" outlineLevel="0" collapsed="false">
      <c r="A6879" s="37" t="n">
        <v>1006878</v>
      </c>
      <c r="B6879" s="38" t="n">
        <v>46302</v>
      </c>
      <c r="C6879" s="39" t="s">
        <v>69</v>
      </c>
      <c r="D6879" s="39" t="s">
        <v>37</v>
      </c>
      <c r="E6879" s="40" t="n">
        <v>1.8</v>
      </c>
      <c r="F6879" s="41" t="n">
        <f aca="false">IF(A6879="","",INDEX(Assumptions!$B$16:$B$18,MATCH(C6879,Assumptions!$A$16:$A$18,0)))</f>
        <v>3</v>
      </c>
      <c r="G6879" s="42" t="n">
        <f aca="false">IF(A6879="","",WORKDAY(B6879,F6879))</f>
        <v>46307</v>
      </c>
    </row>
    <row r="6880" customFormat="false" ht="15" hidden="false" customHeight="false" outlineLevel="0" collapsed="false">
      <c r="A6880" s="37" t="n">
        <v>1006879</v>
      </c>
      <c r="B6880" s="38" t="n">
        <v>46302</v>
      </c>
      <c r="C6880" s="39" t="s">
        <v>69</v>
      </c>
      <c r="D6880" s="39" t="s">
        <v>37</v>
      </c>
      <c r="E6880" s="40" t="n">
        <v>1.4</v>
      </c>
      <c r="F6880" s="41" t="n">
        <f aca="false">IF(A6880="","",INDEX(Assumptions!$B$16:$B$18,MATCH(C6880,Assumptions!$A$16:$A$18,0)))</f>
        <v>3</v>
      </c>
      <c r="G6880" s="42" t="n">
        <f aca="false">IF(A6880="","",WORKDAY(B6880,F6880))</f>
        <v>46307</v>
      </c>
    </row>
    <row r="6881" customFormat="false" ht="15" hidden="false" customHeight="false" outlineLevel="0" collapsed="false">
      <c r="A6881" s="37" t="n">
        <v>1006880</v>
      </c>
      <c r="B6881" s="38" t="n">
        <v>46302</v>
      </c>
      <c r="C6881" s="39" t="s">
        <v>69</v>
      </c>
      <c r="D6881" s="39" t="s">
        <v>31</v>
      </c>
      <c r="E6881" s="40" t="n">
        <v>1.1</v>
      </c>
      <c r="F6881" s="41" t="n">
        <f aca="false">IF(A6881="","",INDEX(Assumptions!$B$16:$B$18,MATCH(C6881,Assumptions!$A$16:$A$18,0)))</f>
        <v>3</v>
      </c>
      <c r="G6881" s="42" t="n">
        <f aca="false">IF(A6881="","",WORKDAY(B6881,F6881))</f>
        <v>46307</v>
      </c>
    </row>
    <row r="6882" customFormat="false" ht="15" hidden="false" customHeight="false" outlineLevel="0" collapsed="false">
      <c r="A6882" s="37" t="n">
        <v>1006881</v>
      </c>
      <c r="B6882" s="38" t="n">
        <v>46302</v>
      </c>
      <c r="C6882" s="39" t="s">
        <v>68</v>
      </c>
      <c r="D6882" s="39" t="s">
        <v>31</v>
      </c>
      <c r="E6882" s="40" t="n">
        <v>1.1</v>
      </c>
      <c r="F6882" s="41" t="n">
        <f aca="false">IF(A6882="","",INDEX(Assumptions!$B$16:$B$18,MATCH(C6882,Assumptions!$A$16:$A$18,0)))</f>
        <v>1</v>
      </c>
      <c r="G6882" s="42" t="n">
        <f aca="false">IF(A6882="","",WORKDAY(B6882,F6882))</f>
        <v>46303</v>
      </c>
    </row>
    <row r="6883" customFormat="false" ht="15" hidden="false" customHeight="false" outlineLevel="0" collapsed="false">
      <c r="A6883" s="37" t="n">
        <v>1006882</v>
      </c>
      <c r="B6883" s="38" t="n">
        <v>46303</v>
      </c>
      <c r="C6883" s="39" t="s">
        <v>69</v>
      </c>
      <c r="D6883" s="39" t="s">
        <v>37</v>
      </c>
      <c r="E6883" s="40" t="n">
        <v>1.7</v>
      </c>
      <c r="F6883" s="41" t="n">
        <f aca="false">IF(A6883="","",INDEX(Assumptions!$B$16:$B$18,MATCH(C6883,Assumptions!$A$16:$A$18,0)))</f>
        <v>3</v>
      </c>
      <c r="G6883" s="42" t="n">
        <f aca="false">IF(A6883="","",WORKDAY(B6883,F6883))</f>
        <v>46308</v>
      </c>
    </row>
    <row r="6884" customFormat="false" ht="15" hidden="false" customHeight="false" outlineLevel="0" collapsed="false">
      <c r="A6884" s="37" t="n">
        <v>1006883</v>
      </c>
      <c r="B6884" s="38" t="n">
        <v>46303</v>
      </c>
      <c r="C6884" s="39" t="s">
        <v>69</v>
      </c>
      <c r="D6884" s="39" t="s">
        <v>35</v>
      </c>
      <c r="E6884" s="40" t="n">
        <v>2.4</v>
      </c>
      <c r="F6884" s="41" t="n">
        <f aca="false">IF(A6884="","",INDEX(Assumptions!$B$16:$B$18,MATCH(C6884,Assumptions!$A$16:$A$18,0)))</f>
        <v>3</v>
      </c>
      <c r="G6884" s="42" t="n">
        <f aca="false">IF(A6884="","",WORKDAY(B6884,F6884))</f>
        <v>46308</v>
      </c>
    </row>
    <row r="6885" customFormat="false" ht="15" hidden="false" customHeight="false" outlineLevel="0" collapsed="false">
      <c r="A6885" s="37" t="n">
        <v>1006884</v>
      </c>
      <c r="B6885" s="38" t="n">
        <v>46303</v>
      </c>
      <c r="C6885" s="39" t="s">
        <v>69</v>
      </c>
      <c r="D6885" s="39" t="s">
        <v>33</v>
      </c>
      <c r="E6885" s="40" t="n">
        <v>1.1</v>
      </c>
      <c r="F6885" s="41" t="n">
        <f aca="false">IF(A6885="","",INDEX(Assumptions!$B$16:$B$18,MATCH(C6885,Assumptions!$A$16:$A$18,0)))</f>
        <v>3</v>
      </c>
      <c r="G6885" s="42" t="n">
        <f aca="false">IF(A6885="","",WORKDAY(B6885,F6885))</f>
        <v>46308</v>
      </c>
    </row>
    <row r="6886" customFormat="false" ht="15" hidden="false" customHeight="false" outlineLevel="0" collapsed="false">
      <c r="A6886" s="37" t="n">
        <v>1006885</v>
      </c>
      <c r="B6886" s="38" t="n">
        <v>46303</v>
      </c>
      <c r="C6886" s="39" t="s">
        <v>69</v>
      </c>
      <c r="D6886" s="39" t="s">
        <v>33</v>
      </c>
      <c r="E6886" s="40" t="n">
        <v>3.1</v>
      </c>
      <c r="F6886" s="41" t="n">
        <f aca="false">IF(A6886="","",INDEX(Assumptions!$B$16:$B$18,MATCH(C6886,Assumptions!$A$16:$A$18,0)))</f>
        <v>3</v>
      </c>
      <c r="G6886" s="42" t="n">
        <f aca="false">IF(A6886="","",WORKDAY(B6886,F6886))</f>
        <v>46308</v>
      </c>
    </row>
    <row r="6887" customFormat="false" ht="15" hidden="false" customHeight="false" outlineLevel="0" collapsed="false">
      <c r="A6887" s="37" t="n">
        <v>1006886</v>
      </c>
      <c r="B6887" s="38" t="n">
        <v>46303</v>
      </c>
      <c r="C6887" s="39" t="s">
        <v>68</v>
      </c>
      <c r="D6887" s="39" t="s">
        <v>35</v>
      </c>
      <c r="E6887" s="40" t="n">
        <v>0.5</v>
      </c>
      <c r="F6887" s="41" t="n">
        <f aca="false">IF(A6887="","",INDEX(Assumptions!$B$16:$B$18,MATCH(C6887,Assumptions!$A$16:$A$18,0)))</f>
        <v>1</v>
      </c>
      <c r="G6887" s="42" t="n">
        <f aca="false">IF(A6887="","",WORKDAY(B6887,F6887))</f>
        <v>46304</v>
      </c>
    </row>
    <row r="6888" customFormat="false" ht="15" hidden="false" customHeight="false" outlineLevel="0" collapsed="false">
      <c r="A6888" s="37" t="n">
        <v>1006887</v>
      </c>
      <c r="B6888" s="38" t="n">
        <v>46303</v>
      </c>
      <c r="C6888" s="39" t="s">
        <v>69</v>
      </c>
      <c r="D6888" s="39" t="s">
        <v>35</v>
      </c>
      <c r="E6888" s="40" t="n">
        <v>1.2</v>
      </c>
      <c r="F6888" s="41" t="n">
        <f aca="false">IF(A6888="","",INDEX(Assumptions!$B$16:$B$18,MATCH(C6888,Assumptions!$A$16:$A$18,0)))</f>
        <v>3</v>
      </c>
      <c r="G6888" s="42" t="n">
        <f aca="false">IF(A6888="","",WORKDAY(B6888,F6888))</f>
        <v>46308</v>
      </c>
    </row>
    <row r="6889" customFormat="false" ht="15" hidden="false" customHeight="false" outlineLevel="0" collapsed="false">
      <c r="A6889" s="37" t="n">
        <v>1006888</v>
      </c>
      <c r="B6889" s="38" t="n">
        <v>46303</v>
      </c>
      <c r="C6889" s="39" t="s">
        <v>69</v>
      </c>
      <c r="D6889" s="39" t="s">
        <v>37</v>
      </c>
      <c r="E6889" s="40" t="n">
        <v>1.5</v>
      </c>
      <c r="F6889" s="41" t="n">
        <f aca="false">IF(A6889="","",INDEX(Assumptions!$B$16:$B$18,MATCH(C6889,Assumptions!$A$16:$A$18,0)))</f>
        <v>3</v>
      </c>
      <c r="G6889" s="42" t="n">
        <f aca="false">IF(A6889="","",WORKDAY(B6889,F6889))</f>
        <v>46308</v>
      </c>
    </row>
    <row r="6890" customFormat="false" ht="15" hidden="false" customHeight="false" outlineLevel="0" collapsed="false">
      <c r="A6890" s="37" t="n">
        <v>1006889</v>
      </c>
      <c r="B6890" s="38" t="n">
        <v>46303</v>
      </c>
      <c r="C6890" s="39" t="s">
        <v>70</v>
      </c>
      <c r="D6890" s="39" t="s">
        <v>37</v>
      </c>
      <c r="E6890" s="40" t="n">
        <v>1.6</v>
      </c>
      <c r="F6890" s="41" t="n">
        <f aca="false">IF(A6890="","",INDEX(Assumptions!$B$16:$B$18,MATCH(C6890,Assumptions!$A$16:$A$18,0)))</f>
        <v>5</v>
      </c>
      <c r="G6890" s="42" t="n">
        <f aca="false">IF(A6890="","",WORKDAY(B6890,F6890))</f>
        <v>46310</v>
      </c>
    </row>
    <row r="6891" customFormat="false" ht="15" hidden="false" customHeight="false" outlineLevel="0" collapsed="false">
      <c r="A6891" s="37" t="n">
        <v>1006890</v>
      </c>
      <c r="B6891" s="38" t="n">
        <v>46303</v>
      </c>
      <c r="C6891" s="39" t="s">
        <v>68</v>
      </c>
      <c r="D6891" s="39" t="s">
        <v>31</v>
      </c>
      <c r="E6891" s="40" t="n">
        <v>17.3</v>
      </c>
      <c r="F6891" s="41" t="n">
        <f aca="false">IF(A6891="","",INDEX(Assumptions!$B$16:$B$18,MATCH(C6891,Assumptions!$A$16:$A$18,0)))</f>
        <v>1</v>
      </c>
      <c r="G6891" s="42" t="n">
        <f aca="false">IF(A6891="","",WORKDAY(B6891,F6891))</f>
        <v>46304</v>
      </c>
    </row>
    <row r="6892" customFormat="false" ht="15" hidden="false" customHeight="false" outlineLevel="0" collapsed="false">
      <c r="A6892" s="37" t="n">
        <v>1006891</v>
      </c>
      <c r="B6892" s="38" t="n">
        <v>46303</v>
      </c>
      <c r="C6892" s="39" t="s">
        <v>69</v>
      </c>
      <c r="D6892" s="39" t="s">
        <v>39</v>
      </c>
      <c r="E6892" s="40" t="n">
        <v>2.4</v>
      </c>
      <c r="F6892" s="41" t="n">
        <f aca="false">IF(A6892="","",INDEX(Assumptions!$B$16:$B$18,MATCH(C6892,Assumptions!$A$16:$A$18,0)))</f>
        <v>3</v>
      </c>
      <c r="G6892" s="42" t="n">
        <f aca="false">IF(A6892="","",WORKDAY(B6892,F6892))</f>
        <v>46308</v>
      </c>
    </row>
    <row r="6893" customFormat="false" ht="15" hidden="false" customHeight="false" outlineLevel="0" collapsed="false">
      <c r="A6893" s="37" t="n">
        <v>1006892</v>
      </c>
      <c r="B6893" s="38" t="n">
        <v>46303</v>
      </c>
      <c r="C6893" s="39" t="s">
        <v>69</v>
      </c>
      <c r="D6893" s="39" t="s">
        <v>37</v>
      </c>
      <c r="E6893" s="40" t="n">
        <v>1.5</v>
      </c>
      <c r="F6893" s="41" t="n">
        <f aca="false">IF(A6893="","",INDEX(Assumptions!$B$16:$B$18,MATCH(C6893,Assumptions!$A$16:$A$18,0)))</f>
        <v>3</v>
      </c>
      <c r="G6893" s="42" t="n">
        <f aca="false">IF(A6893="","",WORKDAY(B6893,F6893))</f>
        <v>46308</v>
      </c>
    </row>
    <row r="6894" customFormat="false" ht="15" hidden="false" customHeight="false" outlineLevel="0" collapsed="false">
      <c r="A6894" s="37" t="n">
        <v>1006893</v>
      </c>
      <c r="B6894" s="38" t="n">
        <v>46303</v>
      </c>
      <c r="C6894" s="39" t="s">
        <v>69</v>
      </c>
      <c r="D6894" s="39" t="s">
        <v>35</v>
      </c>
      <c r="E6894" s="40" t="n">
        <v>3</v>
      </c>
      <c r="F6894" s="41" t="n">
        <f aca="false">IF(A6894="","",INDEX(Assumptions!$B$16:$B$18,MATCH(C6894,Assumptions!$A$16:$A$18,0)))</f>
        <v>3</v>
      </c>
      <c r="G6894" s="42" t="n">
        <f aca="false">IF(A6894="","",WORKDAY(B6894,F6894))</f>
        <v>46308</v>
      </c>
    </row>
    <row r="6895" customFormat="false" ht="15" hidden="false" customHeight="false" outlineLevel="0" collapsed="false">
      <c r="A6895" s="37" t="n">
        <v>1006894</v>
      </c>
      <c r="B6895" s="38" t="n">
        <v>46303</v>
      </c>
      <c r="C6895" s="39" t="s">
        <v>70</v>
      </c>
      <c r="D6895" s="39" t="s">
        <v>39</v>
      </c>
      <c r="E6895" s="40" t="n">
        <v>2.7</v>
      </c>
      <c r="F6895" s="41" t="n">
        <f aca="false">IF(A6895="","",INDEX(Assumptions!$B$16:$B$18,MATCH(C6895,Assumptions!$A$16:$A$18,0)))</f>
        <v>5</v>
      </c>
      <c r="G6895" s="42" t="n">
        <f aca="false">IF(A6895="","",WORKDAY(B6895,F6895))</f>
        <v>46310</v>
      </c>
    </row>
    <row r="6896" customFormat="false" ht="15" hidden="false" customHeight="false" outlineLevel="0" collapsed="false">
      <c r="A6896" s="37" t="n">
        <v>1006895</v>
      </c>
      <c r="B6896" s="38" t="n">
        <v>46303</v>
      </c>
      <c r="C6896" s="39" t="s">
        <v>70</v>
      </c>
      <c r="D6896" s="39" t="s">
        <v>33</v>
      </c>
      <c r="E6896" s="40" t="n">
        <v>0.8</v>
      </c>
      <c r="F6896" s="41" t="n">
        <f aca="false">IF(A6896="","",INDEX(Assumptions!$B$16:$B$18,MATCH(C6896,Assumptions!$A$16:$A$18,0)))</f>
        <v>5</v>
      </c>
      <c r="G6896" s="42" t="n">
        <f aca="false">IF(A6896="","",WORKDAY(B6896,F6896))</f>
        <v>46310</v>
      </c>
    </row>
    <row r="6897" customFormat="false" ht="15" hidden="false" customHeight="false" outlineLevel="0" collapsed="false">
      <c r="A6897" s="37" t="n">
        <v>1006896</v>
      </c>
      <c r="B6897" s="38" t="n">
        <v>46303</v>
      </c>
      <c r="C6897" s="39" t="s">
        <v>69</v>
      </c>
      <c r="D6897" s="39" t="s">
        <v>31</v>
      </c>
      <c r="E6897" s="40" t="n">
        <v>6.2</v>
      </c>
      <c r="F6897" s="41" t="n">
        <f aca="false">IF(A6897="","",INDEX(Assumptions!$B$16:$B$18,MATCH(C6897,Assumptions!$A$16:$A$18,0)))</f>
        <v>3</v>
      </c>
      <c r="G6897" s="42" t="n">
        <f aca="false">IF(A6897="","",WORKDAY(B6897,F6897))</f>
        <v>46308</v>
      </c>
    </row>
    <row r="6898" customFormat="false" ht="15" hidden="false" customHeight="false" outlineLevel="0" collapsed="false">
      <c r="A6898" s="37" t="n">
        <v>1006897</v>
      </c>
      <c r="B6898" s="38" t="n">
        <v>46303</v>
      </c>
      <c r="C6898" s="39" t="s">
        <v>69</v>
      </c>
      <c r="D6898" s="39" t="s">
        <v>31</v>
      </c>
      <c r="E6898" s="40" t="n">
        <v>0.4</v>
      </c>
      <c r="F6898" s="41" t="n">
        <f aca="false">IF(A6898="","",INDEX(Assumptions!$B$16:$B$18,MATCH(C6898,Assumptions!$A$16:$A$18,0)))</f>
        <v>3</v>
      </c>
      <c r="G6898" s="42" t="n">
        <f aca="false">IF(A6898="","",WORKDAY(B6898,F6898))</f>
        <v>46308</v>
      </c>
    </row>
    <row r="6899" customFormat="false" ht="15" hidden="false" customHeight="false" outlineLevel="0" collapsed="false">
      <c r="A6899" s="37" t="n">
        <v>1006898</v>
      </c>
      <c r="B6899" s="38" t="n">
        <v>46303</v>
      </c>
      <c r="C6899" s="39" t="s">
        <v>70</v>
      </c>
      <c r="D6899" s="39" t="s">
        <v>37</v>
      </c>
      <c r="E6899" s="40" t="n">
        <v>1.3</v>
      </c>
      <c r="F6899" s="41" t="n">
        <f aca="false">IF(A6899="","",INDEX(Assumptions!$B$16:$B$18,MATCH(C6899,Assumptions!$A$16:$A$18,0)))</f>
        <v>5</v>
      </c>
      <c r="G6899" s="42" t="n">
        <f aca="false">IF(A6899="","",WORKDAY(B6899,F6899))</f>
        <v>46310</v>
      </c>
    </row>
    <row r="6900" customFormat="false" ht="15" hidden="false" customHeight="false" outlineLevel="0" collapsed="false">
      <c r="A6900" s="37" t="n">
        <v>1006899</v>
      </c>
      <c r="B6900" s="38" t="n">
        <v>46303</v>
      </c>
      <c r="C6900" s="39" t="s">
        <v>69</v>
      </c>
      <c r="D6900" s="39" t="s">
        <v>33</v>
      </c>
      <c r="E6900" s="40" t="n">
        <v>0.8</v>
      </c>
      <c r="F6900" s="41" t="n">
        <f aca="false">IF(A6900="","",INDEX(Assumptions!$B$16:$B$18,MATCH(C6900,Assumptions!$A$16:$A$18,0)))</f>
        <v>3</v>
      </c>
      <c r="G6900" s="42" t="n">
        <f aca="false">IF(A6900="","",WORKDAY(B6900,F6900))</f>
        <v>46308</v>
      </c>
    </row>
    <row r="6901" customFormat="false" ht="15" hidden="false" customHeight="false" outlineLevel="0" collapsed="false">
      <c r="A6901" s="37" t="n">
        <v>1006900</v>
      </c>
      <c r="B6901" s="38" t="n">
        <v>46303</v>
      </c>
      <c r="C6901" s="39" t="s">
        <v>69</v>
      </c>
      <c r="D6901" s="39" t="s">
        <v>35</v>
      </c>
      <c r="E6901" s="40" t="n">
        <v>3</v>
      </c>
      <c r="F6901" s="41" t="n">
        <f aca="false">IF(A6901="","",INDEX(Assumptions!$B$16:$B$18,MATCH(C6901,Assumptions!$A$16:$A$18,0)))</f>
        <v>3</v>
      </c>
      <c r="G6901" s="42" t="n">
        <f aca="false">IF(A6901="","",WORKDAY(B6901,F6901))</f>
        <v>46308</v>
      </c>
    </row>
    <row r="6902" customFormat="false" ht="15" hidden="false" customHeight="false" outlineLevel="0" collapsed="false">
      <c r="A6902" s="37" t="n">
        <v>1006901</v>
      </c>
      <c r="B6902" s="38" t="n">
        <v>46303</v>
      </c>
      <c r="C6902" s="39" t="s">
        <v>70</v>
      </c>
      <c r="D6902" s="39" t="s">
        <v>31</v>
      </c>
      <c r="E6902" s="40" t="n">
        <v>2.5</v>
      </c>
      <c r="F6902" s="41" t="n">
        <f aca="false">IF(A6902="","",INDEX(Assumptions!$B$16:$B$18,MATCH(C6902,Assumptions!$A$16:$A$18,0)))</f>
        <v>5</v>
      </c>
      <c r="G6902" s="42" t="n">
        <f aca="false">IF(A6902="","",WORKDAY(B6902,F6902))</f>
        <v>46310</v>
      </c>
    </row>
    <row r="6903" customFormat="false" ht="15" hidden="false" customHeight="false" outlineLevel="0" collapsed="false">
      <c r="A6903" s="37" t="n">
        <v>1006902</v>
      </c>
      <c r="B6903" s="38" t="n">
        <v>46303</v>
      </c>
      <c r="C6903" s="39" t="s">
        <v>70</v>
      </c>
      <c r="D6903" s="39" t="s">
        <v>37</v>
      </c>
      <c r="E6903" s="40" t="n">
        <v>2.5</v>
      </c>
      <c r="F6903" s="41" t="n">
        <f aca="false">IF(A6903="","",INDEX(Assumptions!$B$16:$B$18,MATCH(C6903,Assumptions!$A$16:$A$18,0)))</f>
        <v>5</v>
      </c>
      <c r="G6903" s="42" t="n">
        <f aca="false">IF(A6903="","",WORKDAY(B6903,F6903))</f>
        <v>46310</v>
      </c>
    </row>
    <row r="6904" customFormat="false" ht="15" hidden="false" customHeight="false" outlineLevel="0" collapsed="false">
      <c r="A6904" s="37" t="n">
        <v>1006903</v>
      </c>
      <c r="B6904" s="38" t="n">
        <v>46303</v>
      </c>
      <c r="C6904" s="39" t="s">
        <v>69</v>
      </c>
      <c r="D6904" s="39" t="s">
        <v>33</v>
      </c>
      <c r="E6904" s="40" t="n">
        <v>1.9</v>
      </c>
      <c r="F6904" s="41" t="n">
        <f aca="false">IF(A6904="","",INDEX(Assumptions!$B$16:$B$18,MATCH(C6904,Assumptions!$A$16:$A$18,0)))</f>
        <v>3</v>
      </c>
      <c r="G6904" s="42" t="n">
        <f aca="false">IF(A6904="","",WORKDAY(B6904,F6904))</f>
        <v>46308</v>
      </c>
    </row>
    <row r="6905" customFormat="false" ht="15" hidden="false" customHeight="false" outlineLevel="0" collapsed="false">
      <c r="A6905" s="37" t="n">
        <v>1006904</v>
      </c>
      <c r="B6905" s="38" t="n">
        <v>46303</v>
      </c>
      <c r="C6905" s="39" t="s">
        <v>69</v>
      </c>
      <c r="D6905" s="39" t="s">
        <v>39</v>
      </c>
      <c r="E6905" s="40" t="n">
        <v>2</v>
      </c>
      <c r="F6905" s="41" t="n">
        <f aca="false">IF(A6905="","",INDEX(Assumptions!$B$16:$B$18,MATCH(C6905,Assumptions!$A$16:$A$18,0)))</f>
        <v>3</v>
      </c>
      <c r="G6905" s="42" t="n">
        <f aca="false">IF(A6905="","",WORKDAY(B6905,F6905))</f>
        <v>46308</v>
      </c>
    </row>
    <row r="6906" customFormat="false" ht="15" hidden="false" customHeight="false" outlineLevel="0" collapsed="false">
      <c r="A6906" s="37" t="n">
        <v>1006905</v>
      </c>
      <c r="B6906" s="38" t="n">
        <v>46303</v>
      </c>
      <c r="C6906" s="39" t="s">
        <v>69</v>
      </c>
      <c r="D6906" s="39" t="s">
        <v>31</v>
      </c>
      <c r="E6906" s="40" t="n">
        <v>0.5</v>
      </c>
      <c r="F6906" s="41" t="n">
        <f aca="false">IF(A6906="","",INDEX(Assumptions!$B$16:$B$18,MATCH(C6906,Assumptions!$A$16:$A$18,0)))</f>
        <v>3</v>
      </c>
      <c r="G6906" s="42" t="n">
        <f aca="false">IF(A6906="","",WORKDAY(B6906,F6906))</f>
        <v>46308</v>
      </c>
    </row>
    <row r="6907" customFormat="false" ht="15" hidden="false" customHeight="false" outlineLevel="0" collapsed="false">
      <c r="A6907" s="37" t="n">
        <v>1006906</v>
      </c>
      <c r="B6907" s="38" t="n">
        <v>46303</v>
      </c>
      <c r="C6907" s="39" t="s">
        <v>69</v>
      </c>
      <c r="D6907" s="39" t="s">
        <v>31</v>
      </c>
      <c r="E6907" s="40" t="n">
        <v>2.1</v>
      </c>
      <c r="F6907" s="41" t="n">
        <f aca="false">IF(A6907="","",INDEX(Assumptions!$B$16:$B$18,MATCH(C6907,Assumptions!$A$16:$A$18,0)))</f>
        <v>3</v>
      </c>
      <c r="G6907" s="42" t="n">
        <f aca="false">IF(A6907="","",WORKDAY(B6907,F6907))</f>
        <v>46308</v>
      </c>
    </row>
    <row r="6908" customFormat="false" ht="15" hidden="false" customHeight="false" outlineLevel="0" collapsed="false">
      <c r="A6908" s="37" t="n">
        <v>1006907</v>
      </c>
      <c r="B6908" s="38" t="n">
        <v>46303</v>
      </c>
      <c r="C6908" s="39" t="s">
        <v>69</v>
      </c>
      <c r="D6908" s="39" t="s">
        <v>33</v>
      </c>
      <c r="E6908" s="40" t="n">
        <v>0.5</v>
      </c>
      <c r="F6908" s="41" t="n">
        <f aca="false">IF(A6908="","",INDEX(Assumptions!$B$16:$B$18,MATCH(C6908,Assumptions!$A$16:$A$18,0)))</f>
        <v>3</v>
      </c>
      <c r="G6908" s="42" t="n">
        <f aca="false">IF(A6908="","",WORKDAY(B6908,F6908))</f>
        <v>46308</v>
      </c>
    </row>
    <row r="6909" customFormat="false" ht="15" hidden="false" customHeight="false" outlineLevel="0" collapsed="false">
      <c r="A6909" s="37" t="n">
        <v>1006908</v>
      </c>
      <c r="B6909" s="38" t="n">
        <v>46303</v>
      </c>
      <c r="C6909" s="39" t="s">
        <v>69</v>
      </c>
      <c r="D6909" s="39" t="s">
        <v>39</v>
      </c>
      <c r="E6909" s="40" t="n">
        <v>0.5</v>
      </c>
      <c r="F6909" s="41" t="n">
        <f aca="false">IF(A6909="","",INDEX(Assumptions!$B$16:$B$18,MATCH(C6909,Assumptions!$A$16:$A$18,0)))</f>
        <v>3</v>
      </c>
      <c r="G6909" s="42" t="n">
        <f aca="false">IF(A6909="","",WORKDAY(B6909,F6909))</f>
        <v>46308</v>
      </c>
    </row>
    <row r="6910" customFormat="false" ht="15" hidden="false" customHeight="false" outlineLevel="0" collapsed="false">
      <c r="A6910" s="37" t="n">
        <v>1006909</v>
      </c>
      <c r="B6910" s="38" t="n">
        <v>46303</v>
      </c>
      <c r="C6910" s="39" t="s">
        <v>70</v>
      </c>
      <c r="D6910" s="39" t="s">
        <v>37</v>
      </c>
      <c r="E6910" s="40" t="n">
        <v>2.5</v>
      </c>
      <c r="F6910" s="41" t="n">
        <f aca="false">IF(A6910="","",INDEX(Assumptions!$B$16:$B$18,MATCH(C6910,Assumptions!$A$16:$A$18,0)))</f>
        <v>5</v>
      </c>
      <c r="G6910" s="42" t="n">
        <f aca="false">IF(A6910="","",WORKDAY(B6910,F6910))</f>
        <v>46310</v>
      </c>
    </row>
    <row r="6911" customFormat="false" ht="15" hidden="false" customHeight="false" outlineLevel="0" collapsed="false">
      <c r="A6911" s="37" t="n">
        <v>1006910</v>
      </c>
      <c r="B6911" s="38" t="n">
        <v>46303</v>
      </c>
      <c r="C6911" s="39" t="s">
        <v>70</v>
      </c>
      <c r="D6911" s="39" t="s">
        <v>37</v>
      </c>
      <c r="E6911" s="40" t="n">
        <v>3</v>
      </c>
      <c r="F6911" s="41" t="n">
        <f aca="false">IF(A6911="","",INDEX(Assumptions!$B$16:$B$18,MATCH(C6911,Assumptions!$A$16:$A$18,0)))</f>
        <v>5</v>
      </c>
      <c r="G6911" s="42" t="n">
        <f aca="false">IF(A6911="","",WORKDAY(B6911,F6911))</f>
        <v>46310</v>
      </c>
    </row>
    <row r="6912" customFormat="false" ht="15" hidden="false" customHeight="false" outlineLevel="0" collapsed="false">
      <c r="A6912" s="37" t="n">
        <v>1006911</v>
      </c>
      <c r="B6912" s="38" t="n">
        <v>46303</v>
      </c>
      <c r="C6912" s="39" t="s">
        <v>69</v>
      </c>
      <c r="D6912" s="39" t="s">
        <v>31</v>
      </c>
      <c r="E6912" s="40" t="n">
        <v>5.5</v>
      </c>
      <c r="F6912" s="41" t="n">
        <f aca="false">IF(A6912="","",INDEX(Assumptions!$B$16:$B$18,MATCH(C6912,Assumptions!$A$16:$A$18,0)))</f>
        <v>3</v>
      </c>
      <c r="G6912" s="42" t="n">
        <f aca="false">IF(A6912="","",WORKDAY(B6912,F6912))</f>
        <v>46308</v>
      </c>
    </row>
    <row r="6913" customFormat="false" ht="15" hidden="false" customHeight="false" outlineLevel="0" collapsed="false">
      <c r="A6913" s="37" t="n">
        <v>1006912</v>
      </c>
      <c r="B6913" s="38" t="n">
        <v>46303</v>
      </c>
      <c r="C6913" s="39" t="s">
        <v>69</v>
      </c>
      <c r="D6913" s="39" t="s">
        <v>31</v>
      </c>
      <c r="E6913" s="40" t="n">
        <v>3.8</v>
      </c>
      <c r="F6913" s="41" t="n">
        <f aca="false">IF(A6913="","",INDEX(Assumptions!$B$16:$B$18,MATCH(C6913,Assumptions!$A$16:$A$18,0)))</f>
        <v>3</v>
      </c>
      <c r="G6913" s="42" t="n">
        <f aca="false">IF(A6913="","",WORKDAY(B6913,F6913))</f>
        <v>46308</v>
      </c>
    </row>
    <row r="6914" customFormat="false" ht="15" hidden="false" customHeight="false" outlineLevel="0" collapsed="false">
      <c r="A6914" s="37" t="n">
        <v>1006913</v>
      </c>
      <c r="B6914" s="38" t="n">
        <v>46303</v>
      </c>
      <c r="C6914" s="39" t="s">
        <v>70</v>
      </c>
      <c r="D6914" s="39" t="s">
        <v>31</v>
      </c>
      <c r="E6914" s="40" t="n">
        <v>0.6</v>
      </c>
      <c r="F6914" s="41" t="n">
        <f aca="false">IF(A6914="","",INDEX(Assumptions!$B$16:$B$18,MATCH(C6914,Assumptions!$A$16:$A$18,0)))</f>
        <v>5</v>
      </c>
      <c r="G6914" s="42" t="n">
        <f aca="false">IF(A6914="","",WORKDAY(B6914,F6914))</f>
        <v>46310</v>
      </c>
    </row>
    <row r="6915" customFormat="false" ht="15" hidden="false" customHeight="false" outlineLevel="0" collapsed="false">
      <c r="A6915" s="37" t="n">
        <v>1006914</v>
      </c>
      <c r="B6915" s="38" t="n">
        <v>46303</v>
      </c>
      <c r="C6915" s="39" t="s">
        <v>68</v>
      </c>
      <c r="D6915" s="39" t="s">
        <v>39</v>
      </c>
      <c r="E6915" s="40" t="n">
        <v>4.7</v>
      </c>
      <c r="F6915" s="41" t="n">
        <f aca="false">IF(A6915="","",INDEX(Assumptions!$B$16:$B$18,MATCH(C6915,Assumptions!$A$16:$A$18,0)))</f>
        <v>1</v>
      </c>
      <c r="G6915" s="42" t="n">
        <f aca="false">IF(A6915="","",WORKDAY(B6915,F6915))</f>
        <v>46304</v>
      </c>
    </row>
    <row r="6916" customFormat="false" ht="15" hidden="false" customHeight="false" outlineLevel="0" collapsed="false">
      <c r="A6916" s="37" t="n">
        <v>1006915</v>
      </c>
      <c r="B6916" s="38" t="n">
        <v>46303</v>
      </c>
      <c r="C6916" s="39" t="s">
        <v>68</v>
      </c>
      <c r="D6916" s="39" t="s">
        <v>33</v>
      </c>
      <c r="E6916" s="40" t="n">
        <v>0.9</v>
      </c>
      <c r="F6916" s="41" t="n">
        <f aca="false">IF(A6916="","",INDEX(Assumptions!$B$16:$B$18,MATCH(C6916,Assumptions!$A$16:$A$18,0)))</f>
        <v>1</v>
      </c>
      <c r="G6916" s="42" t="n">
        <f aca="false">IF(A6916="","",WORKDAY(B6916,F6916))</f>
        <v>46304</v>
      </c>
    </row>
    <row r="6917" customFormat="false" ht="15" hidden="false" customHeight="false" outlineLevel="0" collapsed="false">
      <c r="A6917" s="37" t="n">
        <v>1006916</v>
      </c>
      <c r="B6917" s="38" t="n">
        <v>46303</v>
      </c>
      <c r="C6917" s="39" t="s">
        <v>69</v>
      </c>
      <c r="D6917" s="39" t="s">
        <v>33</v>
      </c>
      <c r="E6917" s="40" t="n">
        <v>3.6</v>
      </c>
      <c r="F6917" s="41" t="n">
        <f aca="false">IF(A6917="","",INDEX(Assumptions!$B$16:$B$18,MATCH(C6917,Assumptions!$A$16:$A$18,0)))</f>
        <v>3</v>
      </c>
      <c r="G6917" s="42" t="n">
        <f aca="false">IF(A6917="","",WORKDAY(B6917,F6917))</f>
        <v>46308</v>
      </c>
    </row>
    <row r="6918" customFormat="false" ht="15" hidden="false" customHeight="false" outlineLevel="0" collapsed="false">
      <c r="A6918" s="37" t="n">
        <v>1006917</v>
      </c>
      <c r="B6918" s="38" t="n">
        <v>46303</v>
      </c>
      <c r="C6918" s="39" t="s">
        <v>70</v>
      </c>
      <c r="D6918" s="39" t="s">
        <v>37</v>
      </c>
      <c r="E6918" s="40" t="n">
        <v>1.4</v>
      </c>
      <c r="F6918" s="41" t="n">
        <f aca="false">IF(A6918="","",INDEX(Assumptions!$B$16:$B$18,MATCH(C6918,Assumptions!$A$16:$A$18,0)))</f>
        <v>5</v>
      </c>
      <c r="G6918" s="42" t="n">
        <f aca="false">IF(A6918="","",WORKDAY(B6918,F6918))</f>
        <v>46310</v>
      </c>
    </row>
    <row r="6919" customFormat="false" ht="15" hidden="false" customHeight="false" outlineLevel="0" collapsed="false">
      <c r="A6919" s="37" t="n">
        <v>1006918</v>
      </c>
      <c r="B6919" s="38" t="n">
        <v>46303</v>
      </c>
      <c r="C6919" s="39" t="s">
        <v>70</v>
      </c>
      <c r="D6919" s="39" t="s">
        <v>31</v>
      </c>
      <c r="E6919" s="40" t="n">
        <v>3.3</v>
      </c>
      <c r="F6919" s="41" t="n">
        <f aca="false">IF(A6919="","",INDEX(Assumptions!$B$16:$B$18,MATCH(C6919,Assumptions!$A$16:$A$18,0)))</f>
        <v>5</v>
      </c>
      <c r="G6919" s="42" t="n">
        <f aca="false">IF(A6919="","",WORKDAY(B6919,F6919))</f>
        <v>46310</v>
      </c>
    </row>
    <row r="6920" customFormat="false" ht="15" hidden="false" customHeight="false" outlineLevel="0" collapsed="false">
      <c r="A6920" s="37" t="n">
        <v>1006919</v>
      </c>
      <c r="B6920" s="38" t="n">
        <v>46303</v>
      </c>
      <c r="C6920" s="39" t="s">
        <v>69</v>
      </c>
      <c r="D6920" s="39" t="s">
        <v>31</v>
      </c>
      <c r="E6920" s="40" t="n">
        <v>0.8</v>
      </c>
      <c r="F6920" s="41" t="n">
        <f aca="false">IF(A6920="","",INDEX(Assumptions!$B$16:$B$18,MATCH(C6920,Assumptions!$A$16:$A$18,0)))</f>
        <v>3</v>
      </c>
      <c r="G6920" s="42" t="n">
        <f aca="false">IF(A6920="","",WORKDAY(B6920,F6920))</f>
        <v>46308</v>
      </c>
    </row>
    <row r="6921" customFormat="false" ht="15" hidden="false" customHeight="false" outlineLevel="0" collapsed="false">
      <c r="A6921" s="37" t="n">
        <v>1006920</v>
      </c>
      <c r="B6921" s="38" t="n">
        <v>46303</v>
      </c>
      <c r="C6921" s="39" t="s">
        <v>69</v>
      </c>
      <c r="D6921" s="39" t="s">
        <v>39</v>
      </c>
      <c r="E6921" s="40" t="n">
        <v>2.5</v>
      </c>
      <c r="F6921" s="41" t="n">
        <f aca="false">IF(A6921="","",INDEX(Assumptions!$B$16:$B$18,MATCH(C6921,Assumptions!$A$16:$A$18,0)))</f>
        <v>3</v>
      </c>
      <c r="G6921" s="42" t="n">
        <f aca="false">IF(A6921="","",WORKDAY(B6921,F6921))</f>
        <v>46308</v>
      </c>
    </row>
    <row r="6922" customFormat="false" ht="15" hidden="false" customHeight="false" outlineLevel="0" collapsed="false">
      <c r="A6922" s="37" t="n">
        <v>1006921</v>
      </c>
      <c r="B6922" s="38" t="n">
        <v>46303</v>
      </c>
      <c r="C6922" s="39" t="s">
        <v>68</v>
      </c>
      <c r="D6922" s="39" t="s">
        <v>31</v>
      </c>
      <c r="E6922" s="40" t="n">
        <v>1.1</v>
      </c>
      <c r="F6922" s="41" t="n">
        <f aca="false">IF(A6922="","",INDEX(Assumptions!$B$16:$B$18,MATCH(C6922,Assumptions!$A$16:$A$18,0)))</f>
        <v>1</v>
      </c>
      <c r="G6922" s="42" t="n">
        <f aca="false">IF(A6922="","",WORKDAY(B6922,F6922))</f>
        <v>46304</v>
      </c>
    </row>
    <row r="6923" customFormat="false" ht="15" hidden="false" customHeight="false" outlineLevel="0" collapsed="false">
      <c r="A6923" s="37" t="n">
        <v>1006922</v>
      </c>
      <c r="B6923" s="38" t="n">
        <v>46303</v>
      </c>
      <c r="C6923" s="39" t="s">
        <v>69</v>
      </c>
      <c r="D6923" s="39" t="s">
        <v>31</v>
      </c>
      <c r="E6923" s="40" t="n">
        <v>0.6</v>
      </c>
      <c r="F6923" s="41" t="n">
        <f aca="false">IF(A6923="","",INDEX(Assumptions!$B$16:$B$18,MATCH(C6923,Assumptions!$A$16:$A$18,0)))</f>
        <v>3</v>
      </c>
      <c r="G6923" s="42" t="n">
        <f aca="false">IF(A6923="","",WORKDAY(B6923,F6923))</f>
        <v>46308</v>
      </c>
    </row>
    <row r="6924" customFormat="false" ht="15" hidden="false" customHeight="false" outlineLevel="0" collapsed="false">
      <c r="A6924" s="37" t="n">
        <v>1006923</v>
      </c>
      <c r="B6924" s="38" t="n">
        <v>46303</v>
      </c>
      <c r="C6924" s="39" t="s">
        <v>69</v>
      </c>
      <c r="D6924" s="39" t="s">
        <v>35</v>
      </c>
      <c r="E6924" s="40" t="n">
        <v>1.6</v>
      </c>
      <c r="F6924" s="41" t="n">
        <f aca="false">IF(A6924="","",INDEX(Assumptions!$B$16:$B$18,MATCH(C6924,Assumptions!$A$16:$A$18,0)))</f>
        <v>3</v>
      </c>
      <c r="G6924" s="42" t="n">
        <f aca="false">IF(A6924="","",WORKDAY(B6924,F6924))</f>
        <v>46308</v>
      </c>
    </row>
    <row r="6925" customFormat="false" ht="15" hidden="false" customHeight="false" outlineLevel="0" collapsed="false">
      <c r="A6925" s="37" t="n">
        <v>1006924</v>
      </c>
      <c r="B6925" s="38" t="n">
        <v>46303</v>
      </c>
      <c r="C6925" s="39" t="s">
        <v>70</v>
      </c>
      <c r="D6925" s="39" t="s">
        <v>39</v>
      </c>
      <c r="E6925" s="40" t="n">
        <v>1.6</v>
      </c>
      <c r="F6925" s="41" t="n">
        <f aca="false">IF(A6925="","",INDEX(Assumptions!$B$16:$B$18,MATCH(C6925,Assumptions!$A$16:$A$18,0)))</f>
        <v>5</v>
      </c>
      <c r="G6925" s="42" t="n">
        <f aca="false">IF(A6925="","",WORKDAY(B6925,F6925))</f>
        <v>46310</v>
      </c>
    </row>
    <row r="6926" customFormat="false" ht="15" hidden="false" customHeight="false" outlineLevel="0" collapsed="false">
      <c r="A6926" s="37" t="n">
        <v>1006925</v>
      </c>
      <c r="B6926" s="38" t="n">
        <v>46303</v>
      </c>
      <c r="C6926" s="39" t="s">
        <v>70</v>
      </c>
      <c r="D6926" s="39" t="s">
        <v>33</v>
      </c>
      <c r="E6926" s="40" t="n">
        <v>0.4</v>
      </c>
      <c r="F6926" s="41" t="n">
        <f aca="false">IF(A6926="","",INDEX(Assumptions!$B$16:$B$18,MATCH(C6926,Assumptions!$A$16:$A$18,0)))</f>
        <v>5</v>
      </c>
      <c r="G6926" s="42" t="n">
        <f aca="false">IF(A6926="","",WORKDAY(B6926,F6926))</f>
        <v>46310</v>
      </c>
    </row>
    <row r="6927" customFormat="false" ht="15" hidden="false" customHeight="false" outlineLevel="0" collapsed="false">
      <c r="A6927" s="37" t="n">
        <v>1006926</v>
      </c>
      <c r="B6927" s="38" t="n">
        <v>46303</v>
      </c>
      <c r="C6927" s="39" t="s">
        <v>69</v>
      </c>
      <c r="D6927" s="39" t="s">
        <v>37</v>
      </c>
      <c r="E6927" s="40" t="n">
        <v>5.5</v>
      </c>
      <c r="F6927" s="41" t="n">
        <f aca="false">IF(A6927="","",INDEX(Assumptions!$B$16:$B$18,MATCH(C6927,Assumptions!$A$16:$A$18,0)))</f>
        <v>3</v>
      </c>
      <c r="G6927" s="42" t="n">
        <f aca="false">IF(A6927="","",WORKDAY(B6927,F6927))</f>
        <v>46308</v>
      </c>
    </row>
    <row r="6928" customFormat="false" ht="15" hidden="false" customHeight="false" outlineLevel="0" collapsed="false">
      <c r="A6928" s="37" t="n">
        <v>1006927</v>
      </c>
      <c r="B6928" s="38" t="n">
        <v>46303</v>
      </c>
      <c r="C6928" s="39" t="s">
        <v>68</v>
      </c>
      <c r="D6928" s="39" t="s">
        <v>35</v>
      </c>
      <c r="E6928" s="40" t="n">
        <v>6.1</v>
      </c>
      <c r="F6928" s="41" t="n">
        <f aca="false">IF(A6928="","",INDEX(Assumptions!$B$16:$B$18,MATCH(C6928,Assumptions!$A$16:$A$18,0)))</f>
        <v>1</v>
      </c>
      <c r="G6928" s="42" t="n">
        <f aca="false">IF(A6928="","",WORKDAY(B6928,F6928))</f>
        <v>46304</v>
      </c>
    </row>
    <row r="6929" customFormat="false" ht="15" hidden="false" customHeight="false" outlineLevel="0" collapsed="false">
      <c r="A6929" s="37" t="n">
        <v>1006928</v>
      </c>
      <c r="B6929" s="38" t="n">
        <v>46303</v>
      </c>
      <c r="C6929" s="39" t="s">
        <v>69</v>
      </c>
      <c r="D6929" s="39" t="s">
        <v>39</v>
      </c>
      <c r="E6929" s="40" t="n">
        <v>1.3</v>
      </c>
      <c r="F6929" s="41" t="n">
        <f aca="false">IF(A6929="","",INDEX(Assumptions!$B$16:$B$18,MATCH(C6929,Assumptions!$A$16:$A$18,0)))</f>
        <v>3</v>
      </c>
      <c r="G6929" s="42" t="n">
        <f aca="false">IF(A6929="","",WORKDAY(B6929,F6929))</f>
        <v>46308</v>
      </c>
    </row>
    <row r="6930" customFormat="false" ht="15" hidden="false" customHeight="false" outlineLevel="0" collapsed="false">
      <c r="A6930" s="37" t="n">
        <v>1006929</v>
      </c>
      <c r="B6930" s="38" t="n">
        <v>46303</v>
      </c>
      <c r="C6930" s="39" t="s">
        <v>68</v>
      </c>
      <c r="D6930" s="39" t="s">
        <v>31</v>
      </c>
      <c r="E6930" s="40" t="n">
        <v>3</v>
      </c>
      <c r="F6930" s="41" t="n">
        <f aca="false">IF(A6930="","",INDEX(Assumptions!$B$16:$B$18,MATCH(C6930,Assumptions!$A$16:$A$18,0)))</f>
        <v>1</v>
      </c>
      <c r="G6930" s="42" t="n">
        <f aca="false">IF(A6930="","",WORKDAY(B6930,F6930))</f>
        <v>46304</v>
      </c>
    </row>
    <row r="6931" customFormat="false" ht="15" hidden="false" customHeight="false" outlineLevel="0" collapsed="false">
      <c r="A6931" s="37" t="n">
        <v>1006930</v>
      </c>
      <c r="B6931" s="38" t="n">
        <v>46303</v>
      </c>
      <c r="C6931" s="39" t="s">
        <v>69</v>
      </c>
      <c r="D6931" s="39" t="s">
        <v>35</v>
      </c>
      <c r="E6931" s="40" t="n">
        <v>5.2</v>
      </c>
      <c r="F6931" s="41" t="n">
        <f aca="false">IF(A6931="","",INDEX(Assumptions!$B$16:$B$18,MATCH(C6931,Assumptions!$A$16:$A$18,0)))</f>
        <v>3</v>
      </c>
      <c r="G6931" s="42" t="n">
        <f aca="false">IF(A6931="","",WORKDAY(B6931,F6931))</f>
        <v>46308</v>
      </c>
    </row>
    <row r="6932" customFormat="false" ht="15" hidden="false" customHeight="false" outlineLevel="0" collapsed="false">
      <c r="A6932" s="37" t="n">
        <v>1006931</v>
      </c>
      <c r="B6932" s="38" t="n">
        <v>46303</v>
      </c>
      <c r="C6932" s="39" t="s">
        <v>69</v>
      </c>
      <c r="D6932" s="39" t="s">
        <v>35</v>
      </c>
      <c r="E6932" s="40" t="n">
        <v>1.3</v>
      </c>
      <c r="F6932" s="41" t="n">
        <f aca="false">IF(A6932="","",INDEX(Assumptions!$B$16:$B$18,MATCH(C6932,Assumptions!$A$16:$A$18,0)))</f>
        <v>3</v>
      </c>
      <c r="G6932" s="42" t="n">
        <f aca="false">IF(A6932="","",WORKDAY(B6932,F6932))</f>
        <v>46308</v>
      </c>
    </row>
    <row r="6933" customFormat="false" ht="15" hidden="false" customHeight="false" outlineLevel="0" collapsed="false">
      <c r="A6933" s="37" t="n">
        <v>1006932</v>
      </c>
      <c r="B6933" s="38" t="n">
        <v>46303</v>
      </c>
      <c r="C6933" s="39" t="s">
        <v>69</v>
      </c>
      <c r="D6933" s="39" t="s">
        <v>33</v>
      </c>
      <c r="E6933" s="40" t="n">
        <v>1.5</v>
      </c>
      <c r="F6933" s="41" t="n">
        <f aca="false">IF(A6933="","",INDEX(Assumptions!$B$16:$B$18,MATCH(C6933,Assumptions!$A$16:$A$18,0)))</f>
        <v>3</v>
      </c>
      <c r="G6933" s="42" t="n">
        <f aca="false">IF(A6933="","",WORKDAY(B6933,F6933))</f>
        <v>46308</v>
      </c>
    </row>
    <row r="6934" customFormat="false" ht="15" hidden="false" customHeight="false" outlineLevel="0" collapsed="false">
      <c r="A6934" s="37" t="n">
        <v>1006933</v>
      </c>
      <c r="B6934" s="38" t="n">
        <v>46303</v>
      </c>
      <c r="C6934" s="39" t="s">
        <v>69</v>
      </c>
      <c r="D6934" s="39" t="s">
        <v>39</v>
      </c>
      <c r="E6934" s="40" t="n">
        <v>6.2</v>
      </c>
      <c r="F6934" s="41" t="n">
        <f aca="false">IF(A6934="","",INDEX(Assumptions!$B$16:$B$18,MATCH(C6934,Assumptions!$A$16:$A$18,0)))</f>
        <v>3</v>
      </c>
      <c r="G6934" s="42" t="n">
        <f aca="false">IF(A6934="","",WORKDAY(B6934,F6934))</f>
        <v>46308</v>
      </c>
    </row>
    <row r="6935" customFormat="false" ht="15" hidden="false" customHeight="false" outlineLevel="0" collapsed="false">
      <c r="A6935" s="37" t="n">
        <v>1006934</v>
      </c>
      <c r="B6935" s="38" t="n">
        <v>46303</v>
      </c>
      <c r="C6935" s="39" t="s">
        <v>69</v>
      </c>
      <c r="D6935" s="39" t="s">
        <v>33</v>
      </c>
      <c r="E6935" s="40" t="n">
        <v>4.2</v>
      </c>
      <c r="F6935" s="41" t="n">
        <f aca="false">IF(A6935="","",INDEX(Assumptions!$B$16:$B$18,MATCH(C6935,Assumptions!$A$16:$A$18,0)))</f>
        <v>3</v>
      </c>
      <c r="G6935" s="42" t="n">
        <f aca="false">IF(A6935="","",WORKDAY(B6935,F6935))</f>
        <v>46308</v>
      </c>
    </row>
    <row r="6936" customFormat="false" ht="15" hidden="false" customHeight="false" outlineLevel="0" collapsed="false">
      <c r="A6936" s="37" t="n">
        <v>1006935</v>
      </c>
      <c r="B6936" s="38" t="n">
        <v>46303</v>
      </c>
      <c r="C6936" s="39" t="s">
        <v>69</v>
      </c>
      <c r="D6936" s="39" t="s">
        <v>39</v>
      </c>
      <c r="E6936" s="40" t="n">
        <v>2.6</v>
      </c>
      <c r="F6936" s="41" t="n">
        <f aca="false">IF(A6936="","",INDEX(Assumptions!$B$16:$B$18,MATCH(C6936,Assumptions!$A$16:$A$18,0)))</f>
        <v>3</v>
      </c>
      <c r="G6936" s="42" t="n">
        <f aca="false">IF(A6936="","",WORKDAY(B6936,F6936))</f>
        <v>46308</v>
      </c>
    </row>
    <row r="6937" customFormat="false" ht="15" hidden="false" customHeight="false" outlineLevel="0" collapsed="false">
      <c r="A6937" s="37" t="n">
        <v>1006936</v>
      </c>
      <c r="B6937" s="38" t="n">
        <v>46303</v>
      </c>
      <c r="C6937" s="39" t="s">
        <v>69</v>
      </c>
      <c r="D6937" s="39" t="s">
        <v>35</v>
      </c>
      <c r="E6937" s="40" t="n">
        <v>1.6</v>
      </c>
      <c r="F6937" s="41" t="n">
        <f aca="false">IF(A6937="","",INDEX(Assumptions!$B$16:$B$18,MATCH(C6937,Assumptions!$A$16:$A$18,0)))</f>
        <v>3</v>
      </c>
      <c r="G6937" s="42" t="n">
        <f aca="false">IF(A6937="","",WORKDAY(B6937,F6937))</f>
        <v>46308</v>
      </c>
    </row>
    <row r="6938" customFormat="false" ht="15" hidden="false" customHeight="false" outlineLevel="0" collapsed="false">
      <c r="A6938" s="37" t="n">
        <v>1006937</v>
      </c>
      <c r="B6938" s="38" t="n">
        <v>46303</v>
      </c>
      <c r="C6938" s="39" t="s">
        <v>70</v>
      </c>
      <c r="D6938" s="39" t="s">
        <v>35</v>
      </c>
      <c r="E6938" s="40" t="n">
        <v>1</v>
      </c>
      <c r="F6938" s="41" t="n">
        <f aca="false">IF(A6938="","",INDEX(Assumptions!$B$16:$B$18,MATCH(C6938,Assumptions!$A$16:$A$18,0)))</f>
        <v>5</v>
      </c>
      <c r="G6938" s="42" t="n">
        <f aca="false">IF(A6938="","",WORKDAY(B6938,F6938))</f>
        <v>46310</v>
      </c>
    </row>
    <row r="6939" customFormat="false" ht="15" hidden="false" customHeight="false" outlineLevel="0" collapsed="false">
      <c r="A6939" s="37" t="n">
        <v>1006938</v>
      </c>
      <c r="B6939" s="38" t="n">
        <v>46303</v>
      </c>
      <c r="C6939" s="39" t="s">
        <v>69</v>
      </c>
      <c r="D6939" s="39" t="s">
        <v>31</v>
      </c>
      <c r="E6939" s="40" t="n">
        <v>3.2</v>
      </c>
      <c r="F6939" s="41" t="n">
        <f aca="false">IF(A6939="","",INDEX(Assumptions!$B$16:$B$18,MATCH(C6939,Assumptions!$A$16:$A$18,0)))</f>
        <v>3</v>
      </c>
      <c r="G6939" s="42" t="n">
        <f aca="false">IF(A6939="","",WORKDAY(B6939,F6939))</f>
        <v>46308</v>
      </c>
    </row>
    <row r="6940" customFormat="false" ht="15" hidden="false" customHeight="false" outlineLevel="0" collapsed="false">
      <c r="A6940" s="37" t="n">
        <v>1006939</v>
      </c>
      <c r="B6940" s="38" t="n">
        <v>46303</v>
      </c>
      <c r="C6940" s="39" t="s">
        <v>69</v>
      </c>
      <c r="D6940" s="39" t="s">
        <v>35</v>
      </c>
      <c r="E6940" s="40" t="n">
        <v>2.7</v>
      </c>
      <c r="F6940" s="41" t="n">
        <f aca="false">IF(A6940="","",INDEX(Assumptions!$B$16:$B$18,MATCH(C6940,Assumptions!$A$16:$A$18,0)))</f>
        <v>3</v>
      </c>
      <c r="G6940" s="42" t="n">
        <f aca="false">IF(A6940="","",WORKDAY(B6940,F6940))</f>
        <v>46308</v>
      </c>
    </row>
    <row r="6941" customFormat="false" ht="15" hidden="false" customHeight="false" outlineLevel="0" collapsed="false">
      <c r="A6941" s="37" t="n">
        <v>1006940</v>
      </c>
      <c r="B6941" s="38" t="n">
        <v>46303</v>
      </c>
      <c r="C6941" s="39" t="s">
        <v>69</v>
      </c>
      <c r="D6941" s="39" t="s">
        <v>37</v>
      </c>
      <c r="E6941" s="40" t="n">
        <v>5</v>
      </c>
      <c r="F6941" s="41" t="n">
        <f aca="false">IF(A6941="","",INDEX(Assumptions!$B$16:$B$18,MATCH(C6941,Assumptions!$A$16:$A$18,0)))</f>
        <v>3</v>
      </c>
      <c r="G6941" s="42" t="n">
        <f aca="false">IF(A6941="","",WORKDAY(B6941,F6941))</f>
        <v>46308</v>
      </c>
    </row>
    <row r="6942" customFormat="false" ht="15" hidden="false" customHeight="false" outlineLevel="0" collapsed="false">
      <c r="A6942" s="37" t="n">
        <v>1006941</v>
      </c>
      <c r="B6942" s="38" t="n">
        <v>46303</v>
      </c>
      <c r="C6942" s="39" t="s">
        <v>70</v>
      </c>
      <c r="D6942" s="39" t="s">
        <v>37</v>
      </c>
      <c r="E6942" s="40" t="n">
        <v>1</v>
      </c>
      <c r="F6942" s="41" t="n">
        <f aca="false">IF(A6942="","",INDEX(Assumptions!$B$16:$B$18,MATCH(C6942,Assumptions!$A$16:$A$18,0)))</f>
        <v>5</v>
      </c>
      <c r="G6942" s="42" t="n">
        <f aca="false">IF(A6942="","",WORKDAY(B6942,F6942))</f>
        <v>46310</v>
      </c>
    </row>
    <row r="6943" customFormat="false" ht="15" hidden="false" customHeight="false" outlineLevel="0" collapsed="false">
      <c r="A6943" s="37" t="n">
        <v>1006942</v>
      </c>
      <c r="B6943" s="38" t="n">
        <v>46303</v>
      </c>
      <c r="C6943" s="39" t="s">
        <v>70</v>
      </c>
      <c r="D6943" s="39" t="s">
        <v>31</v>
      </c>
      <c r="E6943" s="40" t="n">
        <v>7.1</v>
      </c>
      <c r="F6943" s="41" t="n">
        <f aca="false">IF(A6943="","",INDEX(Assumptions!$B$16:$B$18,MATCH(C6943,Assumptions!$A$16:$A$18,0)))</f>
        <v>5</v>
      </c>
      <c r="G6943" s="42" t="n">
        <f aca="false">IF(A6943="","",WORKDAY(B6943,F6943))</f>
        <v>46310</v>
      </c>
    </row>
    <row r="6944" customFormat="false" ht="15" hidden="false" customHeight="false" outlineLevel="0" collapsed="false">
      <c r="A6944" s="37" t="n">
        <v>1006943</v>
      </c>
      <c r="B6944" s="38" t="n">
        <v>46303</v>
      </c>
      <c r="C6944" s="39" t="s">
        <v>69</v>
      </c>
      <c r="D6944" s="39" t="s">
        <v>39</v>
      </c>
      <c r="E6944" s="40" t="n">
        <v>1.8</v>
      </c>
      <c r="F6944" s="41" t="n">
        <f aca="false">IF(A6944="","",INDEX(Assumptions!$B$16:$B$18,MATCH(C6944,Assumptions!$A$16:$A$18,0)))</f>
        <v>3</v>
      </c>
      <c r="G6944" s="42" t="n">
        <f aca="false">IF(A6944="","",WORKDAY(B6944,F6944))</f>
        <v>46308</v>
      </c>
    </row>
    <row r="6945" customFormat="false" ht="15" hidden="false" customHeight="false" outlineLevel="0" collapsed="false">
      <c r="A6945" s="37" t="n">
        <v>1006944</v>
      </c>
      <c r="B6945" s="38" t="n">
        <v>46303</v>
      </c>
      <c r="C6945" s="39" t="s">
        <v>69</v>
      </c>
      <c r="D6945" s="39" t="s">
        <v>31</v>
      </c>
      <c r="E6945" s="40" t="n">
        <v>1.9</v>
      </c>
      <c r="F6945" s="41" t="n">
        <f aca="false">IF(A6945="","",INDEX(Assumptions!$B$16:$B$18,MATCH(C6945,Assumptions!$A$16:$A$18,0)))</f>
        <v>3</v>
      </c>
      <c r="G6945" s="42" t="n">
        <f aca="false">IF(A6945="","",WORKDAY(B6945,F6945))</f>
        <v>46308</v>
      </c>
    </row>
    <row r="6946" customFormat="false" ht="15" hidden="false" customHeight="false" outlineLevel="0" collapsed="false">
      <c r="A6946" s="37" t="n">
        <v>1006945</v>
      </c>
      <c r="B6946" s="38" t="n">
        <v>46303</v>
      </c>
      <c r="C6946" s="39" t="s">
        <v>69</v>
      </c>
      <c r="D6946" s="39" t="s">
        <v>39</v>
      </c>
      <c r="E6946" s="40" t="n">
        <v>0.7</v>
      </c>
      <c r="F6946" s="41" t="n">
        <f aca="false">IF(A6946="","",INDEX(Assumptions!$B$16:$B$18,MATCH(C6946,Assumptions!$A$16:$A$18,0)))</f>
        <v>3</v>
      </c>
      <c r="G6946" s="42" t="n">
        <f aca="false">IF(A6946="","",WORKDAY(B6946,F6946))</f>
        <v>46308</v>
      </c>
    </row>
    <row r="6947" customFormat="false" ht="15" hidden="false" customHeight="false" outlineLevel="0" collapsed="false">
      <c r="A6947" s="37" t="n">
        <v>1006946</v>
      </c>
      <c r="B6947" s="38" t="n">
        <v>46303</v>
      </c>
      <c r="C6947" s="39" t="s">
        <v>70</v>
      </c>
      <c r="D6947" s="39" t="s">
        <v>33</v>
      </c>
      <c r="E6947" s="40" t="n">
        <v>1.4</v>
      </c>
      <c r="F6947" s="41" t="n">
        <f aca="false">IF(A6947="","",INDEX(Assumptions!$B$16:$B$18,MATCH(C6947,Assumptions!$A$16:$A$18,0)))</f>
        <v>5</v>
      </c>
      <c r="G6947" s="42" t="n">
        <f aca="false">IF(A6947="","",WORKDAY(B6947,F6947))</f>
        <v>46310</v>
      </c>
    </row>
    <row r="6948" customFormat="false" ht="15" hidden="false" customHeight="false" outlineLevel="0" collapsed="false">
      <c r="A6948" s="37" t="n">
        <v>1006947</v>
      </c>
      <c r="B6948" s="38" t="n">
        <v>46303</v>
      </c>
      <c r="C6948" s="39" t="s">
        <v>70</v>
      </c>
      <c r="D6948" s="39" t="s">
        <v>39</v>
      </c>
      <c r="E6948" s="40" t="n">
        <v>3.3</v>
      </c>
      <c r="F6948" s="41" t="n">
        <f aca="false">IF(A6948="","",INDEX(Assumptions!$B$16:$B$18,MATCH(C6948,Assumptions!$A$16:$A$18,0)))</f>
        <v>5</v>
      </c>
      <c r="G6948" s="42" t="n">
        <f aca="false">IF(A6948="","",WORKDAY(B6948,F6948))</f>
        <v>46310</v>
      </c>
    </row>
    <row r="6949" customFormat="false" ht="15" hidden="false" customHeight="false" outlineLevel="0" collapsed="false">
      <c r="A6949" s="37" t="n">
        <v>1006948</v>
      </c>
      <c r="B6949" s="38" t="n">
        <v>46303</v>
      </c>
      <c r="C6949" s="39" t="s">
        <v>69</v>
      </c>
      <c r="D6949" s="39" t="s">
        <v>39</v>
      </c>
      <c r="E6949" s="40" t="n">
        <v>1.5</v>
      </c>
      <c r="F6949" s="41" t="n">
        <f aca="false">IF(A6949="","",INDEX(Assumptions!$B$16:$B$18,MATCH(C6949,Assumptions!$A$16:$A$18,0)))</f>
        <v>3</v>
      </c>
      <c r="G6949" s="42" t="n">
        <f aca="false">IF(A6949="","",WORKDAY(B6949,F6949))</f>
        <v>46308</v>
      </c>
    </row>
    <row r="6950" customFormat="false" ht="15" hidden="false" customHeight="false" outlineLevel="0" collapsed="false">
      <c r="A6950" s="37" t="n">
        <v>1006949</v>
      </c>
      <c r="B6950" s="38" t="n">
        <v>46303</v>
      </c>
      <c r="C6950" s="39" t="s">
        <v>70</v>
      </c>
      <c r="D6950" s="39" t="s">
        <v>39</v>
      </c>
      <c r="E6950" s="40" t="n">
        <v>0.9</v>
      </c>
      <c r="F6950" s="41" t="n">
        <f aca="false">IF(A6950="","",INDEX(Assumptions!$B$16:$B$18,MATCH(C6950,Assumptions!$A$16:$A$18,0)))</f>
        <v>5</v>
      </c>
      <c r="G6950" s="42" t="n">
        <f aca="false">IF(A6950="","",WORKDAY(B6950,F6950))</f>
        <v>46310</v>
      </c>
    </row>
    <row r="6951" customFormat="false" ht="15" hidden="false" customHeight="false" outlineLevel="0" collapsed="false">
      <c r="A6951" s="37" t="n">
        <v>1006950</v>
      </c>
      <c r="B6951" s="38" t="n">
        <v>46303</v>
      </c>
      <c r="C6951" s="39" t="s">
        <v>69</v>
      </c>
      <c r="D6951" s="39" t="s">
        <v>37</v>
      </c>
      <c r="E6951" s="40" t="n">
        <v>0.7</v>
      </c>
      <c r="F6951" s="41" t="n">
        <f aca="false">IF(A6951="","",INDEX(Assumptions!$B$16:$B$18,MATCH(C6951,Assumptions!$A$16:$A$18,0)))</f>
        <v>3</v>
      </c>
      <c r="G6951" s="42" t="n">
        <f aca="false">IF(A6951="","",WORKDAY(B6951,F6951))</f>
        <v>46308</v>
      </c>
    </row>
    <row r="6952" customFormat="false" ht="15" hidden="false" customHeight="false" outlineLevel="0" collapsed="false">
      <c r="A6952" s="37" t="n">
        <v>1006951</v>
      </c>
      <c r="B6952" s="38" t="n">
        <v>46303</v>
      </c>
      <c r="C6952" s="39" t="s">
        <v>68</v>
      </c>
      <c r="D6952" s="39" t="s">
        <v>31</v>
      </c>
      <c r="E6952" s="40" t="n">
        <v>6.8</v>
      </c>
      <c r="F6952" s="41" t="n">
        <f aca="false">IF(A6952="","",INDEX(Assumptions!$B$16:$B$18,MATCH(C6952,Assumptions!$A$16:$A$18,0)))</f>
        <v>1</v>
      </c>
      <c r="G6952" s="42" t="n">
        <f aca="false">IF(A6952="","",WORKDAY(B6952,F6952))</f>
        <v>46304</v>
      </c>
    </row>
    <row r="6953" customFormat="false" ht="15" hidden="false" customHeight="false" outlineLevel="0" collapsed="false">
      <c r="A6953" s="37" t="n">
        <v>1006952</v>
      </c>
      <c r="B6953" s="38" t="n">
        <v>46303</v>
      </c>
      <c r="C6953" s="39" t="s">
        <v>69</v>
      </c>
      <c r="D6953" s="39" t="s">
        <v>37</v>
      </c>
      <c r="E6953" s="40" t="n">
        <v>3.6</v>
      </c>
      <c r="F6953" s="41" t="n">
        <f aca="false">IF(A6953="","",INDEX(Assumptions!$B$16:$B$18,MATCH(C6953,Assumptions!$A$16:$A$18,0)))</f>
        <v>3</v>
      </c>
      <c r="G6953" s="42" t="n">
        <f aca="false">IF(A6953="","",WORKDAY(B6953,F6953))</f>
        <v>46308</v>
      </c>
    </row>
    <row r="6954" customFormat="false" ht="15" hidden="false" customHeight="false" outlineLevel="0" collapsed="false">
      <c r="A6954" s="37" t="n">
        <v>1006953</v>
      </c>
      <c r="B6954" s="38" t="n">
        <v>46303</v>
      </c>
      <c r="C6954" s="39" t="s">
        <v>70</v>
      </c>
      <c r="D6954" s="39" t="s">
        <v>39</v>
      </c>
      <c r="E6954" s="40" t="n">
        <v>0.6</v>
      </c>
      <c r="F6954" s="41" t="n">
        <f aca="false">IF(A6954="","",INDEX(Assumptions!$B$16:$B$18,MATCH(C6954,Assumptions!$A$16:$A$18,0)))</f>
        <v>5</v>
      </c>
      <c r="G6954" s="42" t="n">
        <f aca="false">IF(A6954="","",WORKDAY(B6954,F6954))</f>
        <v>46310</v>
      </c>
    </row>
    <row r="6955" customFormat="false" ht="15" hidden="false" customHeight="false" outlineLevel="0" collapsed="false">
      <c r="A6955" s="37" t="n">
        <v>1006954</v>
      </c>
      <c r="B6955" s="38" t="n">
        <v>46303</v>
      </c>
      <c r="C6955" s="39" t="s">
        <v>69</v>
      </c>
      <c r="D6955" s="39" t="s">
        <v>39</v>
      </c>
      <c r="E6955" s="40" t="n">
        <v>1</v>
      </c>
      <c r="F6955" s="41" t="n">
        <f aca="false">IF(A6955="","",INDEX(Assumptions!$B$16:$B$18,MATCH(C6955,Assumptions!$A$16:$A$18,0)))</f>
        <v>3</v>
      </c>
      <c r="G6955" s="42" t="n">
        <f aca="false">IF(A6955="","",WORKDAY(B6955,F6955))</f>
        <v>46308</v>
      </c>
    </row>
    <row r="6956" customFormat="false" ht="15" hidden="false" customHeight="false" outlineLevel="0" collapsed="false">
      <c r="A6956" s="37" t="n">
        <v>1006955</v>
      </c>
      <c r="B6956" s="38" t="n">
        <v>46303</v>
      </c>
      <c r="C6956" s="39" t="s">
        <v>70</v>
      </c>
      <c r="D6956" s="39" t="s">
        <v>31</v>
      </c>
      <c r="E6956" s="40" t="n">
        <v>5.7</v>
      </c>
      <c r="F6956" s="41" t="n">
        <f aca="false">IF(A6956="","",INDEX(Assumptions!$B$16:$B$18,MATCH(C6956,Assumptions!$A$16:$A$18,0)))</f>
        <v>5</v>
      </c>
      <c r="G6956" s="42" t="n">
        <f aca="false">IF(A6956="","",WORKDAY(B6956,F6956))</f>
        <v>46310</v>
      </c>
    </row>
    <row r="6957" customFormat="false" ht="15" hidden="false" customHeight="false" outlineLevel="0" collapsed="false">
      <c r="A6957" s="37" t="n">
        <v>1006956</v>
      </c>
      <c r="B6957" s="38" t="n">
        <v>46303</v>
      </c>
      <c r="C6957" s="39" t="s">
        <v>68</v>
      </c>
      <c r="D6957" s="39" t="s">
        <v>33</v>
      </c>
      <c r="E6957" s="40" t="n">
        <v>0.5</v>
      </c>
      <c r="F6957" s="41" t="n">
        <f aca="false">IF(A6957="","",INDEX(Assumptions!$B$16:$B$18,MATCH(C6957,Assumptions!$A$16:$A$18,0)))</f>
        <v>1</v>
      </c>
      <c r="G6957" s="42" t="n">
        <f aca="false">IF(A6957="","",WORKDAY(B6957,F6957))</f>
        <v>46304</v>
      </c>
    </row>
    <row r="6958" customFormat="false" ht="15" hidden="false" customHeight="false" outlineLevel="0" collapsed="false">
      <c r="A6958" s="37" t="n">
        <v>1006957</v>
      </c>
      <c r="B6958" s="38" t="n">
        <v>46303</v>
      </c>
      <c r="C6958" s="39" t="s">
        <v>69</v>
      </c>
      <c r="D6958" s="39" t="s">
        <v>35</v>
      </c>
      <c r="E6958" s="40" t="n">
        <v>1.3</v>
      </c>
      <c r="F6958" s="41" t="n">
        <f aca="false">IF(A6958="","",INDEX(Assumptions!$B$16:$B$18,MATCH(C6958,Assumptions!$A$16:$A$18,0)))</f>
        <v>3</v>
      </c>
      <c r="G6958" s="42" t="n">
        <f aca="false">IF(A6958="","",WORKDAY(B6958,F6958))</f>
        <v>46308</v>
      </c>
    </row>
    <row r="6959" customFormat="false" ht="15" hidden="false" customHeight="false" outlineLevel="0" collapsed="false">
      <c r="A6959" s="37" t="n">
        <v>1006958</v>
      </c>
      <c r="B6959" s="38" t="n">
        <v>46303</v>
      </c>
      <c r="C6959" s="39" t="s">
        <v>69</v>
      </c>
      <c r="D6959" s="39" t="s">
        <v>33</v>
      </c>
      <c r="E6959" s="40" t="n">
        <v>1.1</v>
      </c>
      <c r="F6959" s="41" t="n">
        <f aca="false">IF(A6959="","",INDEX(Assumptions!$B$16:$B$18,MATCH(C6959,Assumptions!$A$16:$A$18,0)))</f>
        <v>3</v>
      </c>
      <c r="G6959" s="42" t="n">
        <f aca="false">IF(A6959="","",WORKDAY(B6959,F6959))</f>
        <v>46308</v>
      </c>
    </row>
    <row r="6960" customFormat="false" ht="15" hidden="false" customHeight="false" outlineLevel="0" collapsed="false">
      <c r="A6960" s="37" t="n">
        <v>1006959</v>
      </c>
      <c r="B6960" s="38" t="n">
        <v>46303</v>
      </c>
      <c r="C6960" s="39" t="s">
        <v>69</v>
      </c>
      <c r="D6960" s="39" t="s">
        <v>31</v>
      </c>
      <c r="E6960" s="40" t="n">
        <v>1.1</v>
      </c>
      <c r="F6960" s="41" t="n">
        <f aca="false">IF(A6960="","",INDEX(Assumptions!$B$16:$B$18,MATCH(C6960,Assumptions!$A$16:$A$18,0)))</f>
        <v>3</v>
      </c>
      <c r="G6960" s="42" t="n">
        <f aca="false">IF(A6960="","",WORKDAY(B6960,F6960))</f>
        <v>46308</v>
      </c>
    </row>
    <row r="6961" customFormat="false" ht="15" hidden="false" customHeight="false" outlineLevel="0" collapsed="false">
      <c r="A6961" s="37" t="n">
        <v>1006960</v>
      </c>
      <c r="B6961" s="38" t="n">
        <v>46303</v>
      </c>
      <c r="C6961" s="39" t="s">
        <v>69</v>
      </c>
      <c r="D6961" s="39" t="s">
        <v>33</v>
      </c>
      <c r="E6961" s="40" t="n">
        <v>2.5</v>
      </c>
      <c r="F6961" s="41" t="n">
        <f aca="false">IF(A6961="","",INDEX(Assumptions!$B$16:$B$18,MATCH(C6961,Assumptions!$A$16:$A$18,0)))</f>
        <v>3</v>
      </c>
      <c r="G6961" s="42" t="n">
        <f aca="false">IF(A6961="","",WORKDAY(B6961,F6961))</f>
        <v>46308</v>
      </c>
    </row>
    <row r="6962" customFormat="false" ht="15" hidden="false" customHeight="false" outlineLevel="0" collapsed="false">
      <c r="A6962" s="37" t="n">
        <v>1006961</v>
      </c>
      <c r="B6962" s="38" t="n">
        <v>46303</v>
      </c>
      <c r="C6962" s="39" t="s">
        <v>69</v>
      </c>
      <c r="D6962" s="39" t="s">
        <v>35</v>
      </c>
      <c r="E6962" s="40" t="n">
        <v>3.6</v>
      </c>
      <c r="F6962" s="41" t="n">
        <f aca="false">IF(A6962="","",INDEX(Assumptions!$B$16:$B$18,MATCH(C6962,Assumptions!$A$16:$A$18,0)))</f>
        <v>3</v>
      </c>
      <c r="G6962" s="42" t="n">
        <f aca="false">IF(A6962="","",WORKDAY(B6962,F6962))</f>
        <v>46308</v>
      </c>
    </row>
    <row r="6963" customFormat="false" ht="15" hidden="false" customHeight="false" outlineLevel="0" collapsed="false">
      <c r="A6963" s="37" t="n">
        <v>1006962</v>
      </c>
      <c r="B6963" s="38" t="n">
        <v>46303</v>
      </c>
      <c r="C6963" s="39" t="s">
        <v>70</v>
      </c>
      <c r="D6963" s="39" t="s">
        <v>33</v>
      </c>
      <c r="E6963" s="40" t="n">
        <v>3.5</v>
      </c>
      <c r="F6963" s="41" t="n">
        <f aca="false">IF(A6963="","",INDEX(Assumptions!$B$16:$B$18,MATCH(C6963,Assumptions!$A$16:$A$18,0)))</f>
        <v>5</v>
      </c>
      <c r="G6963" s="42" t="n">
        <f aca="false">IF(A6963="","",WORKDAY(B6963,F6963))</f>
        <v>46310</v>
      </c>
    </row>
    <row r="6964" customFormat="false" ht="15" hidden="false" customHeight="false" outlineLevel="0" collapsed="false">
      <c r="A6964" s="37" t="n">
        <v>1006963</v>
      </c>
      <c r="B6964" s="38" t="n">
        <v>46303</v>
      </c>
      <c r="C6964" s="39" t="s">
        <v>69</v>
      </c>
      <c r="D6964" s="39" t="s">
        <v>33</v>
      </c>
      <c r="E6964" s="40" t="n">
        <v>1.3</v>
      </c>
      <c r="F6964" s="41" t="n">
        <f aca="false">IF(A6964="","",INDEX(Assumptions!$B$16:$B$18,MATCH(C6964,Assumptions!$A$16:$A$18,0)))</f>
        <v>3</v>
      </c>
      <c r="G6964" s="42" t="n">
        <f aca="false">IF(A6964="","",WORKDAY(B6964,F6964))</f>
        <v>46308</v>
      </c>
    </row>
    <row r="6965" customFormat="false" ht="15" hidden="false" customHeight="false" outlineLevel="0" collapsed="false">
      <c r="A6965" s="37" t="n">
        <v>1006964</v>
      </c>
      <c r="B6965" s="38" t="n">
        <v>46303</v>
      </c>
      <c r="C6965" s="39" t="s">
        <v>69</v>
      </c>
      <c r="D6965" s="39" t="s">
        <v>31</v>
      </c>
      <c r="E6965" s="40" t="n">
        <v>1</v>
      </c>
      <c r="F6965" s="41" t="n">
        <f aca="false">IF(A6965="","",INDEX(Assumptions!$B$16:$B$18,MATCH(C6965,Assumptions!$A$16:$A$18,0)))</f>
        <v>3</v>
      </c>
      <c r="G6965" s="42" t="n">
        <f aca="false">IF(A6965="","",WORKDAY(B6965,F6965))</f>
        <v>46308</v>
      </c>
    </row>
    <row r="6966" customFormat="false" ht="15" hidden="false" customHeight="false" outlineLevel="0" collapsed="false">
      <c r="A6966" s="37" t="n">
        <v>1006965</v>
      </c>
      <c r="B6966" s="38" t="n">
        <v>46303</v>
      </c>
      <c r="C6966" s="39" t="s">
        <v>69</v>
      </c>
      <c r="D6966" s="39" t="s">
        <v>39</v>
      </c>
      <c r="E6966" s="40" t="n">
        <v>2.5</v>
      </c>
      <c r="F6966" s="41" t="n">
        <f aca="false">IF(A6966="","",INDEX(Assumptions!$B$16:$B$18,MATCH(C6966,Assumptions!$A$16:$A$18,0)))</f>
        <v>3</v>
      </c>
      <c r="G6966" s="42" t="n">
        <f aca="false">IF(A6966="","",WORKDAY(B6966,F6966))</f>
        <v>46308</v>
      </c>
    </row>
    <row r="6967" customFormat="false" ht="15" hidden="false" customHeight="false" outlineLevel="0" collapsed="false">
      <c r="A6967" s="37" t="n">
        <v>1006966</v>
      </c>
      <c r="B6967" s="38" t="n">
        <v>46303</v>
      </c>
      <c r="C6967" s="39" t="s">
        <v>69</v>
      </c>
      <c r="D6967" s="39" t="s">
        <v>35</v>
      </c>
      <c r="E6967" s="40" t="n">
        <v>2.4</v>
      </c>
      <c r="F6967" s="41" t="n">
        <f aca="false">IF(A6967="","",INDEX(Assumptions!$B$16:$B$18,MATCH(C6967,Assumptions!$A$16:$A$18,0)))</f>
        <v>3</v>
      </c>
      <c r="G6967" s="42" t="n">
        <f aca="false">IF(A6967="","",WORKDAY(B6967,F6967))</f>
        <v>46308</v>
      </c>
    </row>
    <row r="6968" customFormat="false" ht="15" hidden="false" customHeight="false" outlineLevel="0" collapsed="false">
      <c r="A6968" s="37" t="n">
        <v>1006967</v>
      </c>
      <c r="B6968" s="38" t="n">
        <v>46303</v>
      </c>
      <c r="C6968" s="39" t="s">
        <v>69</v>
      </c>
      <c r="D6968" s="39" t="s">
        <v>33</v>
      </c>
      <c r="E6968" s="40" t="n">
        <v>3.6</v>
      </c>
      <c r="F6968" s="41" t="n">
        <f aca="false">IF(A6968="","",INDEX(Assumptions!$B$16:$B$18,MATCH(C6968,Assumptions!$A$16:$A$18,0)))</f>
        <v>3</v>
      </c>
      <c r="G6968" s="42" t="n">
        <f aca="false">IF(A6968="","",WORKDAY(B6968,F6968))</f>
        <v>46308</v>
      </c>
    </row>
    <row r="6969" customFormat="false" ht="15" hidden="false" customHeight="false" outlineLevel="0" collapsed="false">
      <c r="A6969" s="37" t="n">
        <v>1006968</v>
      </c>
      <c r="B6969" s="38" t="n">
        <v>46303</v>
      </c>
      <c r="C6969" s="39" t="s">
        <v>69</v>
      </c>
      <c r="D6969" s="39" t="s">
        <v>31</v>
      </c>
      <c r="E6969" s="40" t="n">
        <v>2.4</v>
      </c>
      <c r="F6969" s="41" t="n">
        <f aca="false">IF(A6969="","",INDEX(Assumptions!$B$16:$B$18,MATCH(C6969,Assumptions!$A$16:$A$18,0)))</f>
        <v>3</v>
      </c>
      <c r="G6969" s="42" t="n">
        <f aca="false">IF(A6969="","",WORKDAY(B6969,F6969))</f>
        <v>46308</v>
      </c>
    </row>
    <row r="6970" customFormat="false" ht="15" hidden="false" customHeight="false" outlineLevel="0" collapsed="false">
      <c r="A6970" s="37" t="n">
        <v>1006969</v>
      </c>
      <c r="B6970" s="38" t="n">
        <v>46303</v>
      </c>
      <c r="C6970" s="39" t="s">
        <v>69</v>
      </c>
      <c r="D6970" s="39" t="s">
        <v>35</v>
      </c>
      <c r="E6970" s="40" t="n">
        <v>2.3</v>
      </c>
      <c r="F6970" s="41" t="n">
        <f aca="false">IF(A6970="","",INDEX(Assumptions!$B$16:$B$18,MATCH(C6970,Assumptions!$A$16:$A$18,0)))</f>
        <v>3</v>
      </c>
      <c r="G6970" s="42" t="n">
        <f aca="false">IF(A6970="","",WORKDAY(B6970,F6970))</f>
        <v>46308</v>
      </c>
    </row>
    <row r="6971" customFormat="false" ht="15" hidden="false" customHeight="false" outlineLevel="0" collapsed="false">
      <c r="A6971" s="37" t="n">
        <v>1006970</v>
      </c>
      <c r="B6971" s="38" t="n">
        <v>46303</v>
      </c>
      <c r="C6971" s="39" t="s">
        <v>69</v>
      </c>
      <c r="D6971" s="39" t="s">
        <v>31</v>
      </c>
      <c r="E6971" s="40" t="n">
        <v>1.9</v>
      </c>
      <c r="F6971" s="41" t="n">
        <f aca="false">IF(A6971="","",INDEX(Assumptions!$B$16:$B$18,MATCH(C6971,Assumptions!$A$16:$A$18,0)))</f>
        <v>3</v>
      </c>
      <c r="G6971" s="42" t="n">
        <f aca="false">IF(A6971="","",WORKDAY(B6971,F6971))</f>
        <v>46308</v>
      </c>
    </row>
    <row r="6972" customFormat="false" ht="15" hidden="false" customHeight="false" outlineLevel="0" collapsed="false">
      <c r="A6972" s="37" t="n">
        <v>1006971</v>
      </c>
      <c r="B6972" s="38" t="n">
        <v>46303</v>
      </c>
      <c r="C6972" s="39" t="s">
        <v>69</v>
      </c>
      <c r="D6972" s="39" t="s">
        <v>39</v>
      </c>
      <c r="E6972" s="40" t="n">
        <v>2.6</v>
      </c>
      <c r="F6972" s="41" t="n">
        <f aca="false">IF(A6972="","",INDEX(Assumptions!$B$16:$B$18,MATCH(C6972,Assumptions!$A$16:$A$18,0)))</f>
        <v>3</v>
      </c>
      <c r="G6972" s="42" t="n">
        <f aca="false">IF(A6972="","",WORKDAY(B6972,F6972))</f>
        <v>46308</v>
      </c>
    </row>
    <row r="6973" customFormat="false" ht="15" hidden="false" customHeight="false" outlineLevel="0" collapsed="false">
      <c r="A6973" s="37" t="n">
        <v>1006972</v>
      </c>
      <c r="B6973" s="38" t="n">
        <v>46303</v>
      </c>
      <c r="C6973" s="39" t="s">
        <v>70</v>
      </c>
      <c r="D6973" s="39" t="s">
        <v>39</v>
      </c>
      <c r="E6973" s="40" t="n">
        <v>3.6</v>
      </c>
      <c r="F6973" s="41" t="n">
        <f aca="false">IF(A6973="","",INDEX(Assumptions!$B$16:$B$18,MATCH(C6973,Assumptions!$A$16:$A$18,0)))</f>
        <v>5</v>
      </c>
      <c r="G6973" s="42" t="n">
        <f aca="false">IF(A6973="","",WORKDAY(B6973,F6973))</f>
        <v>46310</v>
      </c>
    </row>
    <row r="6974" customFormat="false" ht="15" hidden="false" customHeight="false" outlineLevel="0" collapsed="false">
      <c r="A6974" s="37" t="n">
        <v>1006973</v>
      </c>
      <c r="B6974" s="38" t="n">
        <v>46303</v>
      </c>
      <c r="C6974" s="39" t="s">
        <v>69</v>
      </c>
      <c r="D6974" s="39" t="s">
        <v>35</v>
      </c>
      <c r="E6974" s="40" t="n">
        <v>6.3</v>
      </c>
      <c r="F6974" s="41" t="n">
        <f aca="false">IF(A6974="","",INDEX(Assumptions!$B$16:$B$18,MATCH(C6974,Assumptions!$A$16:$A$18,0)))</f>
        <v>3</v>
      </c>
      <c r="G6974" s="42" t="n">
        <f aca="false">IF(A6974="","",WORKDAY(B6974,F6974))</f>
        <v>46308</v>
      </c>
    </row>
    <row r="6975" customFormat="false" ht="15" hidden="false" customHeight="false" outlineLevel="0" collapsed="false">
      <c r="A6975" s="37" t="n">
        <v>1006974</v>
      </c>
      <c r="B6975" s="38" t="n">
        <v>46303</v>
      </c>
      <c r="C6975" s="39" t="s">
        <v>69</v>
      </c>
      <c r="D6975" s="39" t="s">
        <v>31</v>
      </c>
      <c r="E6975" s="40" t="n">
        <v>1.3</v>
      </c>
      <c r="F6975" s="41" t="n">
        <f aca="false">IF(A6975="","",INDEX(Assumptions!$B$16:$B$18,MATCH(C6975,Assumptions!$A$16:$A$18,0)))</f>
        <v>3</v>
      </c>
      <c r="G6975" s="42" t="n">
        <f aca="false">IF(A6975="","",WORKDAY(B6975,F6975))</f>
        <v>46308</v>
      </c>
    </row>
    <row r="6976" customFormat="false" ht="15" hidden="false" customHeight="false" outlineLevel="0" collapsed="false">
      <c r="A6976" s="37" t="n">
        <v>1006975</v>
      </c>
      <c r="B6976" s="38" t="n">
        <v>46303</v>
      </c>
      <c r="C6976" s="39" t="s">
        <v>69</v>
      </c>
      <c r="D6976" s="39" t="s">
        <v>33</v>
      </c>
      <c r="E6976" s="40" t="n">
        <v>1.2</v>
      </c>
      <c r="F6976" s="41" t="n">
        <f aca="false">IF(A6976="","",INDEX(Assumptions!$B$16:$B$18,MATCH(C6976,Assumptions!$A$16:$A$18,0)))</f>
        <v>3</v>
      </c>
      <c r="G6976" s="42" t="n">
        <f aca="false">IF(A6976="","",WORKDAY(B6976,F6976))</f>
        <v>46308</v>
      </c>
    </row>
    <row r="6977" customFormat="false" ht="15" hidden="false" customHeight="false" outlineLevel="0" collapsed="false">
      <c r="A6977" s="37" t="n">
        <v>1006976</v>
      </c>
      <c r="B6977" s="38" t="n">
        <v>46303</v>
      </c>
      <c r="C6977" s="39" t="s">
        <v>69</v>
      </c>
      <c r="D6977" s="39" t="s">
        <v>33</v>
      </c>
      <c r="E6977" s="40" t="n">
        <v>1.3</v>
      </c>
      <c r="F6977" s="41" t="n">
        <f aca="false">IF(A6977="","",INDEX(Assumptions!$B$16:$B$18,MATCH(C6977,Assumptions!$A$16:$A$18,0)))</f>
        <v>3</v>
      </c>
      <c r="G6977" s="42" t="n">
        <f aca="false">IF(A6977="","",WORKDAY(B6977,F6977))</f>
        <v>46308</v>
      </c>
    </row>
    <row r="6978" customFormat="false" ht="15" hidden="false" customHeight="false" outlineLevel="0" collapsed="false">
      <c r="A6978" s="37" t="n">
        <v>1006977</v>
      </c>
      <c r="B6978" s="38" t="n">
        <v>46303</v>
      </c>
      <c r="C6978" s="39" t="s">
        <v>69</v>
      </c>
      <c r="D6978" s="39" t="s">
        <v>39</v>
      </c>
      <c r="E6978" s="40" t="n">
        <v>1.1</v>
      </c>
      <c r="F6978" s="41" t="n">
        <f aca="false">IF(A6978="","",INDEX(Assumptions!$B$16:$B$18,MATCH(C6978,Assumptions!$A$16:$A$18,0)))</f>
        <v>3</v>
      </c>
      <c r="G6978" s="42" t="n">
        <f aca="false">IF(A6978="","",WORKDAY(B6978,F6978))</f>
        <v>46308</v>
      </c>
    </row>
    <row r="6979" customFormat="false" ht="15" hidden="false" customHeight="false" outlineLevel="0" collapsed="false">
      <c r="A6979" s="37" t="n">
        <v>1006978</v>
      </c>
      <c r="B6979" s="38" t="n">
        <v>46303</v>
      </c>
      <c r="C6979" s="39" t="s">
        <v>69</v>
      </c>
      <c r="D6979" s="39" t="s">
        <v>39</v>
      </c>
      <c r="E6979" s="40" t="n">
        <v>6.2</v>
      </c>
      <c r="F6979" s="41" t="n">
        <f aca="false">IF(A6979="","",INDEX(Assumptions!$B$16:$B$18,MATCH(C6979,Assumptions!$A$16:$A$18,0)))</f>
        <v>3</v>
      </c>
      <c r="G6979" s="42" t="n">
        <f aca="false">IF(A6979="","",WORKDAY(B6979,F6979))</f>
        <v>46308</v>
      </c>
    </row>
    <row r="6980" customFormat="false" ht="15" hidden="false" customHeight="false" outlineLevel="0" collapsed="false">
      <c r="A6980" s="37" t="n">
        <v>1006979</v>
      </c>
      <c r="B6980" s="38" t="n">
        <v>46303</v>
      </c>
      <c r="C6980" s="39" t="s">
        <v>69</v>
      </c>
      <c r="D6980" s="39" t="s">
        <v>35</v>
      </c>
      <c r="E6980" s="40" t="n">
        <v>1.1</v>
      </c>
      <c r="F6980" s="41" t="n">
        <f aca="false">IF(A6980="","",INDEX(Assumptions!$B$16:$B$18,MATCH(C6980,Assumptions!$A$16:$A$18,0)))</f>
        <v>3</v>
      </c>
      <c r="G6980" s="42" t="n">
        <f aca="false">IF(A6980="","",WORKDAY(B6980,F6980))</f>
        <v>46308</v>
      </c>
    </row>
    <row r="6981" customFormat="false" ht="15" hidden="false" customHeight="false" outlineLevel="0" collapsed="false">
      <c r="A6981" s="37" t="n">
        <v>1006980</v>
      </c>
      <c r="B6981" s="38" t="n">
        <v>46303</v>
      </c>
      <c r="C6981" s="39" t="s">
        <v>69</v>
      </c>
      <c r="D6981" s="39" t="s">
        <v>31</v>
      </c>
      <c r="E6981" s="40" t="n">
        <v>1.9</v>
      </c>
      <c r="F6981" s="41" t="n">
        <f aca="false">IF(A6981="","",INDEX(Assumptions!$B$16:$B$18,MATCH(C6981,Assumptions!$A$16:$A$18,0)))</f>
        <v>3</v>
      </c>
      <c r="G6981" s="42" t="n">
        <f aca="false">IF(A6981="","",WORKDAY(B6981,F6981))</f>
        <v>46308</v>
      </c>
    </row>
    <row r="6982" customFormat="false" ht="15" hidden="false" customHeight="false" outlineLevel="0" collapsed="false">
      <c r="A6982" s="37" t="n">
        <v>1006981</v>
      </c>
      <c r="B6982" s="38" t="n">
        <v>46303</v>
      </c>
      <c r="C6982" s="39" t="s">
        <v>69</v>
      </c>
      <c r="D6982" s="39" t="s">
        <v>33</v>
      </c>
      <c r="E6982" s="40" t="n">
        <v>1.6</v>
      </c>
      <c r="F6982" s="41" t="n">
        <f aca="false">IF(A6982="","",INDEX(Assumptions!$B$16:$B$18,MATCH(C6982,Assumptions!$A$16:$A$18,0)))</f>
        <v>3</v>
      </c>
      <c r="G6982" s="42" t="n">
        <f aca="false">IF(A6982="","",WORKDAY(B6982,F6982))</f>
        <v>46308</v>
      </c>
    </row>
    <row r="6983" customFormat="false" ht="15" hidden="false" customHeight="false" outlineLevel="0" collapsed="false">
      <c r="A6983" s="37" t="n">
        <v>1006982</v>
      </c>
      <c r="B6983" s="38" t="n">
        <v>46303</v>
      </c>
      <c r="C6983" s="39" t="s">
        <v>68</v>
      </c>
      <c r="D6983" s="39" t="s">
        <v>33</v>
      </c>
      <c r="E6983" s="40" t="n">
        <v>1</v>
      </c>
      <c r="F6983" s="41" t="n">
        <f aca="false">IF(A6983="","",INDEX(Assumptions!$B$16:$B$18,MATCH(C6983,Assumptions!$A$16:$A$18,0)))</f>
        <v>1</v>
      </c>
      <c r="G6983" s="42" t="n">
        <f aca="false">IF(A6983="","",WORKDAY(B6983,F6983))</f>
        <v>46304</v>
      </c>
    </row>
    <row r="6984" customFormat="false" ht="15" hidden="false" customHeight="false" outlineLevel="0" collapsed="false">
      <c r="A6984" s="37" t="n">
        <v>1006983</v>
      </c>
      <c r="B6984" s="38" t="n">
        <v>46303</v>
      </c>
      <c r="C6984" s="39" t="s">
        <v>68</v>
      </c>
      <c r="D6984" s="39" t="s">
        <v>31</v>
      </c>
      <c r="E6984" s="40" t="n">
        <v>3.5</v>
      </c>
      <c r="F6984" s="41" t="n">
        <f aca="false">IF(A6984="","",INDEX(Assumptions!$B$16:$B$18,MATCH(C6984,Assumptions!$A$16:$A$18,0)))</f>
        <v>1</v>
      </c>
      <c r="G6984" s="42" t="n">
        <f aca="false">IF(A6984="","",WORKDAY(B6984,F6984))</f>
        <v>46304</v>
      </c>
    </row>
    <row r="6985" customFormat="false" ht="15" hidden="false" customHeight="false" outlineLevel="0" collapsed="false">
      <c r="A6985" s="37" t="n">
        <v>1006984</v>
      </c>
      <c r="B6985" s="38" t="n">
        <v>46303</v>
      </c>
      <c r="C6985" s="39" t="s">
        <v>69</v>
      </c>
      <c r="D6985" s="39" t="s">
        <v>39</v>
      </c>
      <c r="E6985" s="40" t="n">
        <v>0.5</v>
      </c>
      <c r="F6985" s="41" t="n">
        <f aca="false">IF(A6985="","",INDEX(Assumptions!$B$16:$B$18,MATCH(C6985,Assumptions!$A$16:$A$18,0)))</f>
        <v>3</v>
      </c>
      <c r="G6985" s="42" t="n">
        <f aca="false">IF(A6985="","",WORKDAY(B6985,F6985))</f>
        <v>46308</v>
      </c>
    </row>
    <row r="6986" customFormat="false" ht="15" hidden="false" customHeight="false" outlineLevel="0" collapsed="false">
      <c r="A6986" s="37" t="n">
        <v>1006985</v>
      </c>
      <c r="B6986" s="38" t="n">
        <v>46303</v>
      </c>
      <c r="C6986" s="39" t="s">
        <v>69</v>
      </c>
      <c r="D6986" s="39" t="s">
        <v>37</v>
      </c>
      <c r="E6986" s="40" t="n">
        <v>0.8</v>
      </c>
      <c r="F6986" s="41" t="n">
        <f aca="false">IF(A6986="","",INDEX(Assumptions!$B$16:$B$18,MATCH(C6986,Assumptions!$A$16:$A$18,0)))</f>
        <v>3</v>
      </c>
      <c r="G6986" s="42" t="n">
        <f aca="false">IF(A6986="","",WORKDAY(B6986,F6986))</f>
        <v>46308</v>
      </c>
    </row>
    <row r="6987" customFormat="false" ht="15" hidden="false" customHeight="false" outlineLevel="0" collapsed="false">
      <c r="A6987" s="37" t="n">
        <v>1006986</v>
      </c>
      <c r="B6987" s="38" t="n">
        <v>46303</v>
      </c>
      <c r="C6987" s="39" t="s">
        <v>70</v>
      </c>
      <c r="D6987" s="39" t="s">
        <v>39</v>
      </c>
      <c r="E6987" s="40" t="n">
        <v>2.2</v>
      </c>
      <c r="F6987" s="41" t="n">
        <f aca="false">IF(A6987="","",INDEX(Assumptions!$B$16:$B$18,MATCH(C6987,Assumptions!$A$16:$A$18,0)))</f>
        <v>5</v>
      </c>
      <c r="G6987" s="42" t="n">
        <f aca="false">IF(A6987="","",WORKDAY(B6987,F6987))</f>
        <v>46310</v>
      </c>
    </row>
    <row r="6988" customFormat="false" ht="15" hidden="false" customHeight="false" outlineLevel="0" collapsed="false">
      <c r="A6988" s="37" t="n">
        <v>1006987</v>
      </c>
      <c r="B6988" s="38" t="n">
        <v>46303</v>
      </c>
      <c r="C6988" s="39" t="s">
        <v>69</v>
      </c>
      <c r="D6988" s="39" t="s">
        <v>35</v>
      </c>
      <c r="E6988" s="40" t="n">
        <v>7.3</v>
      </c>
      <c r="F6988" s="41" t="n">
        <f aca="false">IF(A6988="","",INDEX(Assumptions!$B$16:$B$18,MATCH(C6988,Assumptions!$A$16:$A$18,0)))</f>
        <v>3</v>
      </c>
      <c r="G6988" s="42" t="n">
        <f aca="false">IF(A6988="","",WORKDAY(B6988,F6988))</f>
        <v>46308</v>
      </c>
    </row>
    <row r="6989" customFormat="false" ht="15" hidden="false" customHeight="false" outlineLevel="0" collapsed="false">
      <c r="A6989" s="37" t="n">
        <v>1006988</v>
      </c>
      <c r="B6989" s="38" t="n">
        <v>46303</v>
      </c>
      <c r="C6989" s="39" t="s">
        <v>69</v>
      </c>
      <c r="D6989" s="39" t="s">
        <v>37</v>
      </c>
      <c r="E6989" s="40" t="n">
        <v>2.8</v>
      </c>
      <c r="F6989" s="41" t="n">
        <f aca="false">IF(A6989="","",INDEX(Assumptions!$B$16:$B$18,MATCH(C6989,Assumptions!$A$16:$A$18,0)))</f>
        <v>3</v>
      </c>
      <c r="G6989" s="42" t="n">
        <f aca="false">IF(A6989="","",WORKDAY(B6989,F6989))</f>
        <v>46308</v>
      </c>
    </row>
    <row r="6990" customFormat="false" ht="15" hidden="false" customHeight="false" outlineLevel="0" collapsed="false">
      <c r="A6990" s="37" t="n">
        <v>1006989</v>
      </c>
      <c r="B6990" s="38" t="n">
        <v>46303</v>
      </c>
      <c r="C6990" s="39" t="s">
        <v>69</v>
      </c>
      <c r="D6990" s="39" t="s">
        <v>39</v>
      </c>
      <c r="E6990" s="40" t="n">
        <v>0.4</v>
      </c>
      <c r="F6990" s="41" t="n">
        <f aca="false">IF(A6990="","",INDEX(Assumptions!$B$16:$B$18,MATCH(C6990,Assumptions!$A$16:$A$18,0)))</f>
        <v>3</v>
      </c>
      <c r="G6990" s="42" t="n">
        <f aca="false">IF(A6990="","",WORKDAY(B6990,F6990))</f>
        <v>46308</v>
      </c>
    </row>
    <row r="6991" customFormat="false" ht="15" hidden="false" customHeight="false" outlineLevel="0" collapsed="false">
      <c r="A6991" s="37" t="n">
        <v>1006990</v>
      </c>
      <c r="B6991" s="38" t="n">
        <v>46303</v>
      </c>
      <c r="C6991" s="39" t="s">
        <v>69</v>
      </c>
      <c r="D6991" s="39" t="s">
        <v>37</v>
      </c>
      <c r="E6991" s="40" t="n">
        <v>1.7</v>
      </c>
      <c r="F6991" s="41" t="n">
        <f aca="false">IF(A6991="","",INDEX(Assumptions!$B$16:$B$18,MATCH(C6991,Assumptions!$A$16:$A$18,0)))</f>
        <v>3</v>
      </c>
      <c r="G6991" s="42" t="n">
        <f aca="false">IF(A6991="","",WORKDAY(B6991,F6991))</f>
        <v>46308</v>
      </c>
    </row>
    <row r="6992" customFormat="false" ht="15" hidden="false" customHeight="false" outlineLevel="0" collapsed="false">
      <c r="A6992" s="37" t="n">
        <v>1006991</v>
      </c>
      <c r="B6992" s="38" t="n">
        <v>46303</v>
      </c>
      <c r="C6992" s="39" t="s">
        <v>69</v>
      </c>
      <c r="D6992" s="39" t="s">
        <v>39</v>
      </c>
      <c r="E6992" s="40" t="n">
        <v>1.7</v>
      </c>
      <c r="F6992" s="41" t="n">
        <f aca="false">IF(A6992="","",INDEX(Assumptions!$B$16:$B$18,MATCH(C6992,Assumptions!$A$16:$A$18,0)))</f>
        <v>3</v>
      </c>
      <c r="G6992" s="42" t="n">
        <f aca="false">IF(A6992="","",WORKDAY(B6992,F6992))</f>
        <v>46308</v>
      </c>
    </row>
    <row r="6993" customFormat="false" ht="15" hidden="false" customHeight="false" outlineLevel="0" collapsed="false">
      <c r="A6993" s="37" t="n">
        <v>1006992</v>
      </c>
      <c r="B6993" s="38" t="n">
        <v>46303</v>
      </c>
      <c r="C6993" s="39" t="s">
        <v>69</v>
      </c>
      <c r="D6993" s="39" t="s">
        <v>31</v>
      </c>
      <c r="E6993" s="40" t="n">
        <v>14.4</v>
      </c>
      <c r="F6993" s="41" t="n">
        <f aca="false">IF(A6993="","",INDEX(Assumptions!$B$16:$B$18,MATCH(C6993,Assumptions!$A$16:$A$18,0)))</f>
        <v>3</v>
      </c>
      <c r="G6993" s="42" t="n">
        <f aca="false">IF(A6993="","",WORKDAY(B6993,F6993))</f>
        <v>46308</v>
      </c>
    </row>
    <row r="6994" customFormat="false" ht="15" hidden="false" customHeight="false" outlineLevel="0" collapsed="false">
      <c r="A6994" s="37" t="n">
        <v>1006993</v>
      </c>
      <c r="B6994" s="38" t="n">
        <v>46303</v>
      </c>
      <c r="C6994" s="39" t="s">
        <v>69</v>
      </c>
      <c r="D6994" s="39" t="s">
        <v>35</v>
      </c>
      <c r="E6994" s="40" t="n">
        <v>1.3</v>
      </c>
      <c r="F6994" s="41" t="n">
        <f aca="false">IF(A6994="","",INDEX(Assumptions!$B$16:$B$18,MATCH(C6994,Assumptions!$A$16:$A$18,0)))</f>
        <v>3</v>
      </c>
      <c r="G6994" s="42" t="n">
        <f aca="false">IF(A6994="","",WORKDAY(B6994,F6994))</f>
        <v>46308</v>
      </c>
    </row>
    <row r="6995" customFormat="false" ht="15" hidden="false" customHeight="false" outlineLevel="0" collapsed="false">
      <c r="A6995" s="37" t="n">
        <v>1006994</v>
      </c>
      <c r="B6995" s="38" t="n">
        <v>46303</v>
      </c>
      <c r="C6995" s="39" t="s">
        <v>69</v>
      </c>
      <c r="D6995" s="39" t="s">
        <v>39</v>
      </c>
      <c r="E6995" s="40" t="n">
        <v>5.6</v>
      </c>
      <c r="F6995" s="41" t="n">
        <f aca="false">IF(A6995="","",INDEX(Assumptions!$B$16:$B$18,MATCH(C6995,Assumptions!$A$16:$A$18,0)))</f>
        <v>3</v>
      </c>
      <c r="G6995" s="42" t="n">
        <f aca="false">IF(A6995="","",WORKDAY(B6995,F6995))</f>
        <v>46308</v>
      </c>
    </row>
    <row r="6996" customFormat="false" ht="15" hidden="false" customHeight="false" outlineLevel="0" collapsed="false">
      <c r="A6996" s="37" t="n">
        <v>1006995</v>
      </c>
      <c r="B6996" s="38" t="n">
        <v>46303</v>
      </c>
      <c r="C6996" s="39" t="s">
        <v>69</v>
      </c>
      <c r="D6996" s="39" t="s">
        <v>31</v>
      </c>
      <c r="E6996" s="40" t="n">
        <v>3</v>
      </c>
      <c r="F6996" s="41" t="n">
        <f aca="false">IF(A6996="","",INDEX(Assumptions!$B$16:$B$18,MATCH(C6996,Assumptions!$A$16:$A$18,0)))</f>
        <v>3</v>
      </c>
      <c r="G6996" s="42" t="n">
        <f aca="false">IF(A6996="","",WORKDAY(B6996,F6996))</f>
        <v>46308</v>
      </c>
    </row>
    <row r="6997" customFormat="false" ht="15" hidden="false" customHeight="false" outlineLevel="0" collapsed="false">
      <c r="A6997" s="37" t="n">
        <v>1006996</v>
      </c>
      <c r="B6997" s="38" t="n">
        <v>46303</v>
      </c>
      <c r="C6997" s="39" t="s">
        <v>70</v>
      </c>
      <c r="D6997" s="39" t="s">
        <v>31</v>
      </c>
      <c r="E6997" s="40" t="n">
        <v>0.6</v>
      </c>
      <c r="F6997" s="41" t="n">
        <f aca="false">IF(A6997="","",INDEX(Assumptions!$B$16:$B$18,MATCH(C6997,Assumptions!$A$16:$A$18,0)))</f>
        <v>5</v>
      </c>
      <c r="G6997" s="42" t="n">
        <f aca="false">IF(A6997="","",WORKDAY(B6997,F6997))</f>
        <v>46310</v>
      </c>
    </row>
    <row r="6998" customFormat="false" ht="15" hidden="false" customHeight="false" outlineLevel="0" collapsed="false">
      <c r="A6998" s="37" t="n">
        <v>1006997</v>
      </c>
      <c r="B6998" s="38" t="n">
        <v>46303</v>
      </c>
      <c r="C6998" s="39" t="s">
        <v>70</v>
      </c>
      <c r="D6998" s="39" t="s">
        <v>37</v>
      </c>
      <c r="E6998" s="40" t="n">
        <v>2.8</v>
      </c>
      <c r="F6998" s="41" t="n">
        <f aca="false">IF(A6998="","",INDEX(Assumptions!$B$16:$B$18,MATCH(C6998,Assumptions!$A$16:$A$18,0)))</f>
        <v>5</v>
      </c>
      <c r="G6998" s="42" t="n">
        <f aca="false">IF(A6998="","",WORKDAY(B6998,F6998))</f>
        <v>46310</v>
      </c>
    </row>
    <row r="6999" customFormat="false" ht="15" hidden="false" customHeight="false" outlineLevel="0" collapsed="false">
      <c r="A6999" s="37" t="n">
        <v>1006998</v>
      </c>
      <c r="B6999" s="38" t="n">
        <v>46303</v>
      </c>
      <c r="C6999" s="39" t="s">
        <v>70</v>
      </c>
      <c r="D6999" s="39" t="s">
        <v>31</v>
      </c>
      <c r="E6999" s="40" t="n">
        <v>3.6</v>
      </c>
      <c r="F6999" s="41" t="n">
        <f aca="false">IF(A6999="","",INDEX(Assumptions!$B$16:$B$18,MATCH(C6999,Assumptions!$A$16:$A$18,0)))</f>
        <v>5</v>
      </c>
      <c r="G6999" s="42" t="n">
        <f aca="false">IF(A6999="","",WORKDAY(B6999,F6999))</f>
        <v>46310</v>
      </c>
    </row>
    <row r="7000" customFormat="false" ht="15" hidden="false" customHeight="false" outlineLevel="0" collapsed="false">
      <c r="A7000" s="37" t="n">
        <v>1006999</v>
      </c>
      <c r="B7000" s="38" t="n">
        <v>46303</v>
      </c>
      <c r="C7000" s="39" t="s">
        <v>68</v>
      </c>
      <c r="D7000" s="39" t="s">
        <v>35</v>
      </c>
      <c r="E7000" s="40" t="n">
        <v>3.6</v>
      </c>
      <c r="F7000" s="41" t="n">
        <f aca="false">IF(A7000="","",INDEX(Assumptions!$B$16:$B$18,MATCH(C7000,Assumptions!$A$16:$A$18,0)))</f>
        <v>1</v>
      </c>
      <c r="G7000" s="42" t="n">
        <f aca="false">IF(A7000="","",WORKDAY(B7000,F7000))</f>
        <v>46304</v>
      </c>
    </row>
    <row r="7001" customFormat="false" ht="15" hidden="false" customHeight="false" outlineLevel="0" collapsed="false">
      <c r="A7001" s="37" t="n">
        <v>1007000</v>
      </c>
      <c r="B7001" s="38" t="n">
        <v>46303</v>
      </c>
      <c r="C7001" s="39" t="s">
        <v>69</v>
      </c>
      <c r="D7001" s="39" t="s">
        <v>31</v>
      </c>
      <c r="E7001" s="40" t="n">
        <v>2.3</v>
      </c>
      <c r="F7001" s="41" t="n">
        <f aca="false">IF(A7001="","",INDEX(Assumptions!$B$16:$B$18,MATCH(C7001,Assumptions!$A$16:$A$18,0)))</f>
        <v>3</v>
      </c>
      <c r="G7001" s="42" t="n">
        <f aca="false">IF(A7001="","",WORKDAY(B7001,F7001))</f>
        <v>46308</v>
      </c>
    </row>
    <row r="7002" customFormat="false" ht="15" hidden="false" customHeight="false" outlineLevel="0" collapsed="false">
      <c r="A7002" s="37" t="n">
        <v>1007001</v>
      </c>
      <c r="B7002" s="38" t="n">
        <v>46303</v>
      </c>
      <c r="C7002" s="39" t="s">
        <v>69</v>
      </c>
      <c r="D7002" s="39" t="s">
        <v>39</v>
      </c>
      <c r="E7002" s="40" t="n">
        <v>2.2</v>
      </c>
      <c r="F7002" s="41" t="n">
        <f aca="false">IF(A7002="","",INDEX(Assumptions!$B$16:$B$18,MATCH(C7002,Assumptions!$A$16:$A$18,0)))</f>
        <v>3</v>
      </c>
      <c r="G7002" s="42" t="n">
        <f aca="false">IF(A7002="","",WORKDAY(B7002,F7002))</f>
        <v>46308</v>
      </c>
    </row>
    <row r="7003" customFormat="false" ht="15" hidden="false" customHeight="false" outlineLevel="0" collapsed="false">
      <c r="A7003" s="37" t="n">
        <v>1007002</v>
      </c>
      <c r="B7003" s="38" t="n">
        <v>46303</v>
      </c>
      <c r="C7003" s="39" t="s">
        <v>69</v>
      </c>
      <c r="D7003" s="39" t="s">
        <v>35</v>
      </c>
      <c r="E7003" s="40" t="n">
        <v>2.3</v>
      </c>
      <c r="F7003" s="41" t="n">
        <f aca="false">IF(A7003="","",INDEX(Assumptions!$B$16:$B$18,MATCH(C7003,Assumptions!$A$16:$A$18,0)))</f>
        <v>3</v>
      </c>
      <c r="G7003" s="42" t="n">
        <f aca="false">IF(A7003="","",WORKDAY(B7003,F7003))</f>
        <v>46308</v>
      </c>
    </row>
    <row r="7004" customFormat="false" ht="15" hidden="false" customHeight="false" outlineLevel="0" collapsed="false">
      <c r="A7004" s="37" t="n">
        <v>1007003</v>
      </c>
      <c r="B7004" s="38" t="n">
        <v>46303</v>
      </c>
      <c r="C7004" s="39" t="s">
        <v>68</v>
      </c>
      <c r="D7004" s="39" t="s">
        <v>35</v>
      </c>
      <c r="E7004" s="40" t="n">
        <v>0.9</v>
      </c>
      <c r="F7004" s="41" t="n">
        <f aca="false">IF(A7004="","",INDEX(Assumptions!$B$16:$B$18,MATCH(C7004,Assumptions!$A$16:$A$18,0)))</f>
        <v>1</v>
      </c>
      <c r="G7004" s="42" t="n">
        <f aca="false">IF(A7004="","",WORKDAY(B7004,F7004))</f>
        <v>46304</v>
      </c>
    </row>
    <row r="7005" customFormat="false" ht="15" hidden="false" customHeight="false" outlineLevel="0" collapsed="false">
      <c r="A7005" s="37" t="n">
        <v>1007004</v>
      </c>
      <c r="B7005" s="38" t="n">
        <v>46303</v>
      </c>
      <c r="C7005" s="39" t="s">
        <v>69</v>
      </c>
      <c r="D7005" s="39" t="s">
        <v>39</v>
      </c>
      <c r="E7005" s="40" t="n">
        <v>2.9</v>
      </c>
      <c r="F7005" s="41" t="n">
        <f aca="false">IF(A7005="","",INDEX(Assumptions!$B$16:$B$18,MATCH(C7005,Assumptions!$A$16:$A$18,0)))</f>
        <v>3</v>
      </c>
      <c r="G7005" s="42" t="n">
        <f aca="false">IF(A7005="","",WORKDAY(B7005,F7005))</f>
        <v>46308</v>
      </c>
    </row>
    <row r="7006" customFormat="false" ht="15" hidden="false" customHeight="false" outlineLevel="0" collapsed="false">
      <c r="A7006" s="37" t="n">
        <v>1007005</v>
      </c>
      <c r="B7006" s="38" t="n">
        <v>46303</v>
      </c>
      <c r="C7006" s="39" t="s">
        <v>69</v>
      </c>
      <c r="D7006" s="39" t="s">
        <v>31</v>
      </c>
      <c r="E7006" s="40" t="n">
        <v>2.4</v>
      </c>
      <c r="F7006" s="41" t="n">
        <f aca="false">IF(A7006="","",INDEX(Assumptions!$B$16:$B$18,MATCH(C7006,Assumptions!$A$16:$A$18,0)))</f>
        <v>3</v>
      </c>
      <c r="G7006" s="42" t="n">
        <f aca="false">IF(A7006="","",WORKDAY(B7006,F7006))</f>
        <v>46308</v>
      </c>
    </row>
    <row r="7007" customFormat="false" ht="15" hidden="false" customHeight="false" outlineLevel="0" collapsed="false">
      <c r="A7007" s="37" t="n">
        <v>1007006</v>
      </c>
      <c r="B7007" s="38" t="n">
        <v>46303</v>
      </c>
      <c r="C7007" s="39" t="s">
        <v>69</v>
      </c>
      <c r="D7007" s="39" t="s">
        <v>39</v>
      </c>
      <c r="E7007" s="40" t="n">
        <v>0.8</v>
      </c>
      <c r="F7007" s="41" t="n">
        <f aca="false">IF(A7007="","",INDEX(Assumptions!$B$16:$B$18,MATCH(C7007,Assumptions!$A$16:$A$18,0)))</f>
        <v>3</v>
      </c>
      <c r="G7007" s="42" t="n">
        <f aca="false">IF(A7007="","",WORKDAY(B7007,F7007))</f>
        <v>46308</v>
      </c>
    </row>
    <row r="7008" customFormat="false" ht="15" hidden="false" customHeight="false" outlineLevel="0" collapsed="false">
      <c r="A7008" s="37" t="n">
        <v>1007007</v>
      </c>
      <c r="B7008" s="38" t="n">
        <v>46303</v>
      </c>
      <c r="C7008" s="39" t="s">
        <v>68</v>
      </c>
      <c r="D7008" s="39" t="s">
        <v>31</v>
      </c>
      <c r="E7008" s="40" t="n">
        <v>1</v>
      </c>
      <c r="F7008" s="41" t="n">
        <f aca="false">IF(A7008="","",INDEX(Assumptions!$B$16:$B$18,MATCH(C7008,Assumptions!$A$16:$A$18,0)))</f>
        <v>1</v>
      </c>
      <c r="G7008" s="42" t="n">
        <f aca="false">IF(A7008="","",WORKDAY(B7008,F7008))</f>
        <v>46304</v>
      </c>
    </row>
    <row r="7009" customFormat="false" ht="15" hidden="false" customHeight="false" outlineLevel="0" collapsed="false">
      <c r="A7009" s="37" t="n">
        <v>1007008</v>
      </c>
      <c r="B7009" s="38" t="n">
        <v>46303</v>
      </c>
      <c r="C7009" s="39" t="s">
        <v>69</v>
      </c>
      <c r="D7009" s="39" t="s">
        <v>35</v>
      </c>
      <c r="E7009" s="40" t="n">
        <v>8.3</v>
      </c>
      <c r="F7009" s="41" t="n">
        <f aca="false">IF(A7009="","",INDEX(Assumptions!$B$16:$B$18,MATCH(C7009,Assumptions!$A$16:$A$18,0)))</f>
        <v>3</v>
      </c>
      <c r="G7009" s="42" t="n">
        <f aca="false">IF(A7009="","",WORKDAY(B7009,F7009))</f>
        <v>46308</v>
      </c>
    </row>
    <row r="7010" customFormat="false" ht="15" hidden="false" customHeight="false" outlineLevel="0" collapsed="false">
      <c r="A7010" s="37" t="n">
        <v>1007009</v>
      </c>
      <c r="B7010" s="38" t="n">
        <v>46303</v>
      </c>
      <c r="C7010" s="39" t="s">
        <v>69</v>
      </c>
      <c r="D7010" s="39" t="s">
        <v>39</v>
      </c>
      <c r="E7010" s="40" t="n">
        <v>1.3</v>
      </c>
      <c r="F7010" s="41" t="n">
        <f aca="false">IF(A7010="","",INDEX(Assumptions!$B$16:$B$18,MATCH(C7010,Assumptions!$A$16:$A$18,0)))</f>
        <v>3</v>
      </c>
      <c r="G7010" s="42" t="n">
        <f aca="false">IF(A7010="","",WORKDAY(B7010,F7010))</f>
        <v>46308</v>
      </c>
    </row>
    <row r="7011" customFormat="false" ht="15" hidden="false" customHeight="false" outlineLevel="0" collapsed="false">
      <c r="A7011" s="37" t="n">
        <v>1007010</v>
      </c>
      <c r="B7011" s="38" t="n">
        <v>46303</v>
      </c>
      <c r="C7011" s="39" t="s">
        <v>69</v>
      </c>
      <c r="D7011" s="39" t="s">
        <v>33</v>
      </c>
      <c r="E7011" s="40" t="n">
        <v>4</v>
      </c>
      <c r="F7011" s="41" t="n">
        <f aca="false">IF(A7011="","",INDEX(Assumptions!$B$16:$B$18,MATCH(C7011,Assumptions!$A$16:$A$18,0)))</f>
        <v>3</v>
      </c>
      <c r="G7011" s="42" t="n">
        <f aca="false">IF(A7011="","",WORKDAY(B7011,F7011))</f>
        <v>46308</v>
      </c>
    </row>
    <row r="7012" customFormat="false" ht="15" hidden="false" customHeight="false" outlineLevel="0" collapsed="false">
      <c r="A7012" s="37" t="n">
        <v>1007011</v>
      </c>
      <c r="B7012" s="38" t="n">
        <v>46303</v>
      </c>
      <c r="C7012" s="39" t="s">
        <v>70</v>
      </c>
      <c r="D7012" s="39" t="s">
        <v>35</v>
      </c>
      <c r="E7012" s="40" t="n">
        <v>1.5</v>
      </c>
      <c r="F7012" s="41" t="n">
        <f aca="false">IF(A7012="","",INDEX(Assumptions!$B$16:$B$18,MATCH(C7012,Assumptions!$A$16:$A$18,0)))</f>
        <v>5</v>
      </c>
      <c r="G7012" s="42" t="n">
        <f aca="false">IF(A7012="","",WORKDAY(B7012,F7012))</f>
        <v>46310</v>
      </c>
    </row>
    <row r="7013" customFormat="false" ht="15" hidden="false" customHeight="false" outlineLevel="0" collapsed="false">
      <c r="A7013" s="37" t="n">
        <v>1007012</v>
      </c>
      <c r="B7013" s="38" t="n">
        <v>46303</v>
      </c>
      <c r="C7013" s="39" t="s">
        <v>69</v>
      </c>
      <c r="D7013" s="39" t="s">
        <v>35</v>
      </c>
      <c r="E7013" s="40" t="n">
        <v>2.1</v>
      </c>
      <c r="F7013" s="41" t="n">
        <f aca="false">IF(A7013="","",INDEX(Assumptions!$B$16:$B$18,MATCH(C7013,Assumptions!$A$16:$A$18,0)))</f>
        <v>3</v>
      </c>
      <c r="G7013" s="42" t="n">
        <f aca="false">IF(A7013="","",WORKDAY(B7013,F7013))</f>
        <v>46308</v>
      </c>
    </row>
    <row r="7014" customFormat="false" ht="15" hidden="false" customHeight="false" outlineLevel="0" collapsed="false">
      <c r="A7014" s="37" t="n">
        <v>1007013</v>
      </c>
      <c r="B7014" s="38" t="n">
        <v>46303</v>
      </c>
      <c r="C7014" s="39" t="s">
        <v>69</v>
      </c>
      <c r="D7014" s="39" t="s">
        <v>31</v>
      </c>
      <c r="E7014" s="40" t="n">
        <v>0.7</v>
      </c>
      <c r="F7014" s="41" t="n">
        <f aca="false">IF(A7014="","",INDEX(Assumptions!$B$16:$B$18,MATCH(C7014,Assumptions!$A$16:$A$18,0)))</f>
        <v>3</v>
      </c>
      <c r="G7014" s="42" t="n">
        <f aca="false">IF(A7014="","",WORKDAY(B7014,F7014))</f>
        <v>46308</v>
      </c>
    </row>
    <row r="7015" customFormat="false" ht="15" hidden="false" customHeight="false" outlineLevel="0" collapsed="false">
      <c r="A7015" s="37" t="n">
        <v>1007014</v>
      </c>
      <c r="B7015" s="38" t="n">
        <v>46303</v>
      </c>
      <c r="C7015" s="39" t="s">
        <v>69</v>
      </c>
      <c r="D7015" s="39" t="s">
        <v>37</v>
      </c>
      <c r="E7015" s="40" t="n">
        <v>1.4</v>
      </c>
      <c r="F7015" s="41" t="n">
        <f aca="false">IF(A7015="","",INDEX(Assumptions!$B$16:$B$18,MATCH(C7015,Assumptions!$A$16:$A$18,0)))</f>
        <v>3</v>
      </c>
      <c r="G7015" s="42" t="n">
        <f aca="false">IF(A7015="","",WORKDAY(B7015,F7015))</f>
        <v>46308</v>
      </c>
    </row>
    <row r="7016" customFormat="false" ht="15" hidden="false" customHeight="false" outlineLevel="0" collapsed="false">
      <c r="A7016" s="37" t="n">
        <v>1007015</v>
      </c>
      <c r="B7016" s="38" t="n">
        <v>46303</v>
      </c>
      <c r="C7016" s="39" t="s">
        <v>69</v>
      </c>
      <c r="D7016" s="39" t="s">
        <v>31</v>
      </c>
      <c r="E7016" s="40" t="n">
        <v>1.2</v>
      </c>
      <c r="F7016" s="41" t="n">
        <f aca="false">IF(A7016="","",INDEX(Assumptions!$B$16:$B$18,MATCH(C7016,Assumptions!$A$16:$A$18,0)))</f>
        <v>3</v>
      </c>
      <c r="G7016" s="42" t="n">
        <f aca="false">IF(A7016="","",WORKDAY(B7016,F7016))</f>
        <v>46308</v>
      </c>
    </row>
    <row r="7017" customFormat="false" ht="15" hidden="false" customHeight="false" outlineLevel="0" collapsed="false">
      <c r="A7017" s="37" t="n">
        <v>1007016</v>
      </c>
      <c r="B7017" s="38" t="n">
        <v>46303</v>
      </c>
      <c r="C7017" s="39" t="s">
        <v>70</v>
      </c>
      <c r="D7017" s="39" t="s">
        <v>31</v>
      </c>
      <c r="E7017" s="40" t="n">
        <v>4.6</v>
      </c>
      <c r="F7017" s="41" t="n">
        <f aca="false">IF(A7017="","",INDEX(Assumptions!$B$16:$B$18,MATCH(C7017,Assumptions!$A$16:$A$18,0)))</f>
        <v>5</v>
      </c>
      <c r="G7017" s="42" t="n">
        <f aca="false">IF(A7017="","",WORKDAY(B7017,F7017))</f>
        <v>46310</v>
      </c>
    </row>
    <row r="7018" customFormat="false" ht="15" hidden="false" customHeight="false" outlineLevel="0" collapsed="false">
      <c r="A7018" s="37" t="n">
        <v>1007017</v>
      </c>
      <c r="B7018" s="38" t="n">
        <v>46303</v>
      </c>
      <c r="C7018" s="39" t="s">
        <v>69</v>
      </c>
      <c r="D7018" s="39" t="s">
        <v>37</v>
      </c>
      <c r="E7018" s="40" t="n">
        <v>1.5</v>
      </c>
      <c r="F7018" s="41" t="n">
        <f aca="false">IF(A7018="","",INDEX(Assumptions!$B$16:$B$18,MATCH(C7018,Assumptions!$A$16:$A$18,0)))</f>
        <v>3</v>
      </c>
      <c r="G7018" s="42" t="n">
        <f aca="false">IF(A7018="","",WORKDAY(B7018,F7018))</f>
        <v>46308</v>
      </c>
    </row>
    <row r="7019" customFormat="false" ht="15" hidden="false" customHeight="false" outlineLevel="0" collapsed="false">
      <c r="A7019" s="37" t="n">
        <v>1007018</v>
      </c>
      <c r="B7019" s="38" t="n">
        <v>46303</v>
      </c>
      <c r="C7019" s="39" t="s">
        <v>70</v>
      </c>
      <c r="D7019" s="39" t="s">
        <v>37</v>
      </c>
      <c r="E7019" s="40" t="n">
        <v>1.1</v>
      </c>
      <c r="F7019" s="41" t="n">
        <f aca="false">IF(A7019="","",INDEX(Assumptions!$B$16:$B$18,MATCH(C7019,Assumptions!$A$16:$A$18,0)))</f>
        <v>5</v>
      </c>
      <c r="G7019" s="42" t="n">
        <f aca="false">IF(A7019="","",WORKDAY(B7019,F7019))</f>
        <v>46310</v>
      </c>
    </row>
    <row r="7020" customFormat="false" ht="15" hidden="false" customHeight="false" outlineLevel="0" collapsed="false">
      <c r="A7020" s="37" t="n">
        <v>1007019</v>
      </c>
      <c r="B7020" s="38" t="n">
        <v>46303</v>
      </c>
      <c r="C7020" s="39" t="s">
        <v>69</v>
      </c>
      <c r="D7020" s="39" t="s">
        <v>39</v>
      </c>
      <c r="E7020" s="40" t="n">
        <v>2.2</v>
      </c>
      <c r="F7020" s="41" t="n">
        <f aca="false">IF(A7020="","",INDEX(Assumptions!$B$16:$B$18,MATCH(C7020,Assumptions!$A$16:$A$18,0)))</f>
        <v>3</v>
      </c>
      <c r="G7020" s="42" t="n">
        <f aca="false">IF(A7020="","",WORKDAY(B7020,F7020))</f>
        <v>46308</v>
      </c>
    </row>
    <row r="7021" customFormat="false" ht="15" hidden="false" customHeight="false" outlineLevel="0" collapsed="false">
      <c r="A7021" s="37" t="n">
        <v>1007020</v>
      </c>
      <c r="B7021" s="38" t="n">
        <v>46303</v>
      </c>
      <c r="C7021" s="39" t="s">
        <v>70</v>
      </c>
      <c r="D7021" s="39" t="s">
        <v>33</v>
      </c>
      <c r="E7021" s="40" t="n">
        <v>1.8</v>
      </c>
      <c r="F7021" s="41" t="n">
        <f aca="false">IF(A7021="","",INDEX(Assumptions!$B$16:$B$18,MATCH(C7021,Assumptions!$A$16:$A$18,0)))</f>
        <v>5</v>
      </c>
      <c r="G7021" s="42" t="n">
        <f aca="false">IF(A7021="","",WORKDAY(B7021,F7021))</f>
        <v>46310</v>
      </c>
    </row>
    <row r="7022" customFormat="false" ht="15" hidden="false" customHeight="false" outlineLevel="0" collapsed="false">
      <c r="A7022" s="37" t="n">
        <v>1007021</v>
      </c>
      <c r="B7022" s="38" t="n">
        <v>46303</v>
      </c>
      <c r="C7022" s="39" t="s">
        <v>69</v>
      </c>
      <c r="D7022" s="39" t="s">
        <v>33</v>
      </c>
      <c r="E7022" s="40" t="n">
        <v>1.8</v>
      </c>
      <c r="F7022" s="41" t="n">
        <f aca="false">IF(A7022="","",INDEX(Assumptions!$B$16:$B$18,MATCH(C7022,Assumptions!$A$16:$A$18,0)))</f>
        <v>3</v>
      </c>
      <c r="G7022" s="42" t="n">
        <f aca="false">IF(A7022="","",WORKDAY(B7022,F7022))</f>
        <v>46308</v>
      </c>
    </row>
    <row r="7023" customFormat="false" ht="15" hidden="false" customHeight="false" outlineLevel="0" collapsed="false">
      <c r="A7023" s="37" t="n">
        <v>1007022</v>
      </c>
      <c r="B7023" s="38" t="n">
        <v>46303</v>
      </c>
      <c r="C7023" s="39" t="s">
        <v>69</v>
      </c>
      <c r="D7023" s="39" t="s">
        <v>37</v>
      </c>
      <c r="E7023" s="40" t="n">
        <v>1</v>
      </c>
      <c r="F7023" s="41" t="n">
        <f aca="false">IF(A7023="","",INDEX(Assumptions!$B$16:$B$18,MATCH(C7023,Assumptions!$A$16:$A$18,0)))</f>
        <v>3</v>
      </c>
      <c r="G7023" s="42" t="n">
        <f aca="false">IF(A7023="","",WORKDAY(B7023,F7023))</f>
        <v>46308</v>
      </c>
    </row>
    <row r="7024" customFormat="false" ht="15" hidden="false" customHeight="false" outlineLevel="0" collapsed="false">
      <c r="A7024" s="37" t="n">
        <v>1007023</v>
      </c>
      <c r="B7024" s="38" t="n">
        <v>46303</v>
      </c>
      <c r="C7024" s="39" t="s">
        <v>69</v>
      </c>
      <c r="D7024" s="39" t="s">
        <v>31</v>
      </c>
      <c r="E7024" s="40" t="n">
        <v>1.7</v>
      </c>
      <c r="F7024" s="41" t="n">
        <f aca="false">IF(A7024="","",INDEX(Assumptions!$B$16:$B$18,MATCH(C7024,Assumptions!$A$16:$A$18,0)))</f>
        <v>3</v>
      </c>
      <c r="G7024" s="42" t="n">
        <f aca="false">IF(A7024="","",WORKDAY(B7024,F7024))</f>
        <v>46308</v>
      </c>
    </row>
    <row r="7025" customFormat="false" ht="15" hidden="false" customHeight="false" outlineLevel="0" collapsed="false">
      <c r="A7025" s="37" t="n">
        <v>1007024</v>
      </c>
      <c r="B7025" s="38" t="n">
        <v>46303</v>
      </c>
      <c r="C7025" s="39" t="s">
        <v>69</v>
      </c>
      <c r="D7025" s="39" t="s">
        <v>37</v>
      </c>
      <c r="E7025" s="40" t="n">
        <v>2.1</v>
      </c>
      <c r="F7025" s="41" t="n">
        <f aca="false">IF(A7025="","",INDEX(Assumptions!$B$16:$B$18,MATCH(C7025,Assumptions!$A$16:$A$18,0)))</f>
        <v>3</v>
      </c>
      <c r="G7025" s="42" t="n">
        <f aca="false">IF(A7025="","",WORKDAY(B7025,F7025))</f>
        <v>46308</v>
      </c>
    </row>
    <row r="7026" customFormat="false" ht="15" hidden="false" customHeight="false" outlineLevel="0" collapsed="false">
      <c r="A7026" s="37" t="n">
        <v>1007025</v>
      </c>
      <c r="B7026" s="38" t="n">
        <v>46303</v>
      </c>
      <c r="C7026" s="39" t="s">
        <v>69</v>
      </c>
      <c r="D7026" s="39" t="s">
        <v>35</v>
      </c>
      <c r="E7026" s="40" t="n">
        <v>3.4</v>
      </c>
      <c r="F7026" s="41" t="n">
        <f aca="false">IF(A7026="","",INDEX(Assumptions!$B$16:$B$18,MATCH(C7026,Assumptions!$A$16:$A$18,0)))</f>
        <v>3</v>
      </c>
      <c r="G7026" s="42" t="n">
        <f aca="false">IF(A7026="","",WORKDAY(B7026,F7026))</f>
        <v>46308</v>
      </c>
    </row>
    <row r="7027" customFormat="false" ht="15" hidden="false" customHeight="false" outlineLevel="0" collapsed="false">
      <c r="A7027" s="37" t="n">
        <v>1007026</v>
      </c>
      <c r="B7027" s="38" t="n">
        <v>46303</v>
      </c>
      <c r="C7027" s="39" t="s">
        <v>69</v>
      </c>
      <c r="D7027" s="39" t="s">
        <v>39</v>
      </c>
      <c r="E7027" s="40" t="n">
        <v>5.1</v>
      </c>
      <c r="F7027" s="41" t="n">
        <f aca="false">IF(A7027="","",INDEX(Assumptions!$B$16:$B$18,MATCH(C7027,Assumptions!$A$16:$A$18,0)))</f>
        <v>3</v>
      </c>
      <c r="G7027" s="42" t="n">
        <f aca="false">IF(A7027="","",WORKDAY(B7027,F7027))</f>
        <v>46308</v>
      </c>
    </row>
    <row r="7028" customFormat="false" ht="15" hidden="false" customHeight="false" outlineLevel="0" collapsed="false">
      <c r="A7028" s="37" t="n">
        <v>1007027</v>
      </c>
      <c r="B7028" s="38" t="n">
        <v>46303</v>
      </c>
      <c r="C7028" s="39" t="s">
        <v>70</v>
      </c>
      <c r="D7028" s="39" t="s">
        <v>33</v>
      </c>
      <c r="E7028" s="40" t="n">
        <v>1.8</v>
      </c>
      <c r="F7028" s="41" t="n">
        <f aca="false">IF(A7028="","",INDEX(Assumptions!$B$16:$B$18,MATCH(C7028,Assumptions!$A$16:$A$18,0)))</f>
        <v>5</v>
      </c>
      <c r="G7028" s="42" t="n">
        <f aca="false">IF(A7028="","",WORKDAY(B7028,F7028))</f>
        <v>46310</v>
      </c>
    </row>
    <row r="7029" customFormat="false" ht="15" hidden="false" customHeight="false" outlineLevel="0" collapsed="false">
      <c r="A7029" s="37" t="n">
        <v>1007028</v>
      </c>
      <c r="B7029" s="38" t="n">
        <v>46303</v>
      </c>
      <c r="C7029" s="39" t="s">
        <v>69</v>
      </c>
      <c r="D7029" s="39" t="s">
        <v>31</v>
      </c>
      <c r="E7029" s="40" t="n">
        <v>0.9</v>
      </c>
      <c r="F7029" s="41" t="n">
        <f aca="false">IF(A7029="","",INDEX(Assumptions!$B$16:$B$18,MATCH(C7029,Assumptions!$A$16:$A$18,0)))</f>
        <v>3</v>
      </c>
      <c r="G7029" s="42" t="n">
        <f aca="false">IF(A7029="","",WORKDAY(B7029,F7029))</f>
        <v>46308</v>
      </c>
    </row>
    <row r="7030" customFormat="false" ht="15" hidden="false" customHeight="false" outlineLevel="0" collapsed="false">
      <c r="A7030" s="37" t="n">
        <v>1007029</v>
      </c>
      <c r="B7030" s="38" t="n">
        <v>46303</v>
      </c>
      <c r="C7030" s="39" t="s">
        <v>69</v>
      </c>
      <c r="D7030" s="39" t="s">
        <v>39</v>
      </c>
      <c r="E7030" s="40" t="n">
        <v>1.1</v>
      </c>
      <c r="F7030" s="41" t="n">
        <f aca="false">IF(A7030="","",INDEX(Assumptions!$B$16:$B$18,MATCH(C7030,Assumptions!$A$16:$A$18,0)))</f>
        <v>3</v>
      </c>
      <c r="G7030" s="42" t="n">
        <f aca="false">IF(A7030="","",WORKDAY(B7030,F7030))</f>
        <v>46308</v>
      </c>
    </row>
    <row r="7031" customFormat="false" ht="15" hidden="false" customHeight="false" outlineLevel="0" collapsed="false">
      <c r="A7031" s="37" t="n">
        <v>1007030</v>
      </c>
      <c r="B7031" s="38" t="n">
        <v>46303</v>
      </c>
      <c r="C7031" s="39" t="s">
        <v>68</v>
      </c>
      <c r="D7031" s="39" t="s">
        <v>37</v>
      </c>
      <c r="E7031" s="40" t="n">
        <v>5</v>
      </c>
      <c r="F7031" s="41" t="n">
        <f aca="false">IF(A7031="","",INDEX(Assumptions!$B$16:$B$18,MATCH(C7031,Assumptions!$A$16:$A$18,0)))</f>
        <v>1</v>
      </c>
      <c r="G7031" s="42" t="n">
        <f aca="false">IF(A7031="","",WORKDAY(B7031,F7031))</f>
        <v>46304</v>
      </c>
    </row>
    <row r="7032" customFormat="false" ht="15" hidden="false" customHeight="false" outlineLevel="0" collapsed="false">
      <c r="A7032" s="37" t="n">
        <v>1007031</v>
      </c>
      <c r="B7032" s="38" t="n">
        <v>46303</v>
      </c>
      <c r="C7032" s="39" t="s">
        <v>69</v>
      </c>
      <c r="D7032" s="39" t="s">
        <v>39</v>
      </c>
      <c r="E7032" s="40" t="n">
        <v>1.2</v>
      </c>
      <c r="F7032" s="41" t="n">
        <f aca="false">IF(A7032="","",INDEX(Assumptions!$B$16:$B$18,MATCH(C7032,Assumptions!$A$16:$A$18,0)))</f>
        <v>3</v>
      </c>
      <c r="G7032" s="42" t="n">
        <f aca="false">IF(A7032="","",WORKDAY(B7032,F7032))</f>
        <v>46308</v>
      </c>
    </row>
    <row r="7033" customFormat="false" ht="15" hidden="false" customHeight="false" outlineLevel="0" collapsed="false">
      <c r="A7033" s="37" t="n">
        <v>1007032</v>
      </c>
      <c r="B7033" s="38" t="n">
        <v>46303</v>
      </c>
      <c r="C7033" s="39" t="s">
        <v>69</v>
      </c>
      <c r="D7033" s="39" t="s">
        <v>31</v>
      </c>
      <c r="E7033" s="40" t="n">
        <v>1.5</v>
      </c>
      <c r="F7033" s="41" t="n">
        <f aca="false">IF(A7033="","",INDEX(Assumptions!$B$16:$B$18,MATCH(C7033,Assumptions!$A$16:$A$18,0)))</f>
        <v>3</v>
      </c>
      <c r="G7033" s="42" t="n">
        <f aca="false">IF(A7033="","",WORKDAY(B7033,F7033))</f>
        <v>46308</v>
      </c>
    </row>
    <row r="7034" customFormat="false" ht="15" hidden="false" customHeight="false" outlineLevel="0" collapsed="false">
      <c r="A7034" s="37" t="n">
        <v>1007033</v>
      </c>
      <c r="B7034" s="38" t="n">
        <v>46303</v>
      </c>
      <c r="C7034" s="39" t="s">
        <v>69</v>
      </c>
      <c r="D7034" s="39" t="s">
        <v>35</v>
      </c>
      <c r="E7034" s="40" t="n">
        <v>2.2</v>
      </c>
      <c r="F7034" s="41" t="n">
        <f aca="false">IF(A7034="","",INDEX(Assumptions!$B$16:$B$18,MATCH(C7034,Assumptions!$A$16:$A$18,0)))</f>
        <v>3</v>
      </c>
      <c r="G7034" s="42" t="n">
        <f aca="false">IF(A7034="","",WORKDAY(B7034,F7034))</f>
        <v>46308</v>
      </c>
    </row>
    <row r="7035" customFormat="false" ht="15" hidden="false" customHeight="false" outlineLevel="0" collapsed="false">
      <c r="A7035" s="37" t="n">
        <v>1007034</v>
      </c>
      <c r="B7035" s="38" t="n">
        <v>46303</v>
      </c>
      <c r="C7035" s="39" t="s">
        <v>69</v>
      </c>
      <c r="D7035" s="39" t="s">
        <v>39</v>
      </c>
      <c r="E7035" s="40" t="n">
        <v>3.4</v>
      </c>
      <c r="F7035" s="41" t="n">
        <f aca="false">IF(A7035="","",INDEX(Assumptions!$B$16:$B$18,MATCH(C7035,Assumptions!$A$16:$A$18,0)))</f>
        <v>3</v>
      </c>
      <c r="G7035" s="42" t="n">
        <f aca="false">IF(A7035="","",WORKDAY(B7035,F7035))</f>
        <v>46308</v>
      </c>
    </row>
    <row r="7036" customFormat="false" ht="15" hidden="false" customHeight="false" outlineLevel="0" collapsed="false">
      <c r="A7036" s="37" t="n">
        <v>1007035</v>
      </c>
      <c r="B7036" s="38" t="n">
        <v>46303</v>
      </c>
      <c r="C7036" s="39" t="s">
        <v>70</v>
      </c>
      <c r="D7036" s="39" t="s">
        <v>31</v>
      </c>
      <c r="E7036" s="40" t="n">
        <v>5.5</v>
      </c>
      <c r="F7036" s="41" t="n">
        <f aca="false">IF(A7036="","",INDEX(Assumptions!$B$16:$B$18,MATCH(C7036,Assumptions!$A$16:$A$18,0)))</f>
        <v>5</v>
      </c>
      <c r="G7036" s="42" t="n">
        <f aca="false">IF(A7036="","",WORKDAY(B7036,F7036))</f>
        <v>46310</v>
      </c>
    </row>
    <row r="7037" customFormat="false" ht="15" hidden="false" customHeight="false" outlineLevel="0" collapsed="false">
      <c r="A7037" s="37" t="n">
        <v>1007036</v>
      </c>
      <c r="B7037" s="38" t="n">
        <v>46303</v>
      </c>
      <c r="C7037" s="39" t="s">
        <v>69</v>
      </c>
      <c r="D7037" s="39" t="s">
        <v>35</v>
      </c>
      <c r="E7037" s="40" t="n">
        <v>2</v>
      </c>
      <c r="F7037" s="41" t="n">
        <f aca="false">IF(A7037="","",INDEX(Assumptions!$B$16:$B$18,MATCH(C7037,Assumptions!$A$16:$A$18,0)))</f>
        <v>3</v>
      </c>
      <c r="G7037" s="42" t="n">
        <f aca="false">IF(A7037="","",WORKDAY(B7037,F7037))</f>
        <v>46308</v>
      </c>
    </row>
    <row r="7038" customFormat="false" ht="15" hidden="false" customHeight="false" outlineLevel="0" collapsed="false">
      <c r="A7038" s="37" t="n">
        <v>1007037</v>
      </c>
      <c r="B7038" s="38" t="n">
        <v>46303</v>
      </c>
      <c r="C7038" s="39" t="s">
        <v>69</v>
      </c>
      <c r="D7038" s="39" t="s">
        <v>37</v>
      </c>
      <c r="E7038" s="40" t="n">
        <v>0.4</v>
      </c>
      <c r="F7038" s="41" t="n">
        <f aca="false">IF(A7038="","",INDEX(Assumptions!$B$16:$B$18,MATCH(C7038,Assumptions!$A$16:$A$18,0)))</f>
        <v>3</v>
      </c>
      <c r="G7038" s="42" t="n">
        <f aca="false">IF(A7038="","",WORKDAY(B7038,F7038))</f>
        <v>46308</v>
      </c>
    </row>
    <row r="7039" customFormat="false" ht="15" hidden="false" customHeight="false" outlineLevel="0" collapsed="false">
      <c r="A7039" s="37" t="n">
        <v>1007038</v>
      </c>
      <c r="B7039" s="38" t="n">
        <v>46303</v>
      </c>
      <c r="C7039" s="39" t="s">
        <v>69</v>
      </c>
      <c r="D7039" s="39" t="s">
        <v>39</v>
      </c>
      <c r="E7039" s="40" t="n">
        <v>1.3</v>
      </c>
      <c r="F7039" s="41" t="n">
        <f aca="false">IF(A7039="","",INDEX(Assumptions!$B$16:$B$18,MATCH(C7039,Assumptions!$A$16:$A$18,0)))</f>
        <v>3</v>
      </c>
      <c r="G7039" s="42" t="n">
        <f aca="false">IF(A7039="","",WORKDAY(B7039,F7039))</f>
        <v>46308</v>
      </c>
    </row>
    <row r="7040" customFormat="false" ht="15" hidden="false" customHeight="false" outlineLevel="0" collapsed="false">
      <c r="A7040" s="37" t="n">
        <v>1007039</v>
      </c>
      <c r="B7040" s="38" t="n">
        <v>46303</v>
      </c>
      <c r="C7040" s="39" t="s">
        <v>68</v>
      </c>
      <c r="D7040" s="39" t="s">
        <v>33</v>
      </c>
      <c r="E7040" s="40" t="n">
        <v>3.2</v>
      </c>
      <c r="F7040" s="41" t="n">
        <f aca="false">IF(A7040="","",INDEX(Assumptions!$B$16:$B$18,MATCH(C7040,Assumptions!$A$16:$A$18,0)))</f>
        <v>1</v>
      </c>
      <c r="G7040" s="42" t="n">
        <f aca="false">IF(A7040="","",WORKDAY(B7040,F7040))</f>
        <v>46304</v>
      </c>
    </row>
    <row r="7041" customFormat="false" ht="15" hidden="false" customHeight="false" outlineLevel="0" collapsed="false">
      <c r="A7041" s="37" t="n">
        <v>1007040</v>
      </c>
      <c r="B7041" s="38" t="n">
        <v>46303</v>
      </c>
      <c r="C7041" s="39" t="s">
        <v>68</v>
      </c>
      <c r="D7041" s="39" t="s">
        <v>35</v>
      </c>
      <c r="E7041" s="40" t="n">
        <v>0.6</v>
      </c>
      <c r="F7041" s="41" t="n">
        <f aca="false">IF(A7041="","",INDEX(Assumptions!$B$16:$B$18,MATCH(C7041,Assumptions!$A$16:$A$18,0)))</f>
        <v>1</v>
      </c>
      <c r="G7041" s="42" t="n">
        <f aca="false">IF(A7041="","",WORKDAY(B7041,F7041))</f>
        <v>46304</v>
      </c>
    </row>
    <row r="7042" customFormat="false" ht="15" hidden="false" customHeight="false" outlineLevel="0" collapsed="false">
      <c r="A7042" s="37" t="n">
        <v>1007041</v>
      </c>
      <c r="B7042" s="38" t="n">
        <v>46303</v>
      </c>
      <c r="C7042" s="39" t="s">
        <v>69</v>
      </c>
      <c r="D7042" s="39" t="s">
        <v>35</v>
      </c>
      <c r="E7042" s="40" t="n">
        <v>3.5</v>
      </c>
      <c r="F7042" s="41" t="n">
        <f aca="false">IF(A7042="","",INDEX(Assumptions!$B$16:$B$18,MATCH(C7042,Assumptions!$A$16:$A$18,0)))</f>
        <v>3</v>
      </c>
      <c r="G7042" s="42" t="n">
        <f aca="false">IF(A7042="","",WORKDAY(B7042,F7042))</f>
        <v>46308</v>
      </c>
    </row>
    <row r="7043" customFormat="false" ht="15" hidden="false" customHeight="false" outlineLevel="0" collapsed="false">
      <c r="A7043" s="37" t="n">
        <v>1007042</v>
      </c>
      <c r="B7043" s="38" t="n">
        <v>46303</v>
      </c>
      <c r="C7043" s="39" t="s">
        <v>68</v>
      </c>
      <c r="D7043" s="39" t="s">
        <v>35</v>
      </c>
      <c r="E7043" s="40" t="n">
        <v>1.6</v>
      </c>
      <c r="F7043" s="41" t="n">
        <f aca="false">IF(A7043="","",INDEX(Assumptions!$B$16:$B$18,MATCH(C7043,Assumptions!$A$16:$A$18,0)))</f>
        <v>1</v>
      </c>
      <c r="G7043" s="42" t="n">
        <f aca="false">IF(A7043="","",WORKDAY(B7043,F7043))</f>
        <v>46304</v>
      </c>
    </row>
    <row r="7044" customFormat="false" ht="15" hidden="false" customHeight="false" outlineLevel="0" collapsed="false">
      <c r="A7044" s="37" t="n">
        <v>1007043</v>
      </c>
      <c r="B7044" s="38" t="n">
        <v>46303</v>
      </c>
      <c r="C7044" s="39" t="s">
        <v>69</v>
      </c>
      <c r="D7044" s="39" t="s">
        <v>31</v>
      </c>
      <c r="E7044" s="40" t="n">
        <v>0.7</v>
      </c>
      <c r="F7044" s="41" t="n">
        <f aca="false">IF(A7044="","",INDEX(Assumptions!$B$16:$B$18,MATCH(C7044,Assumptions!$A$16:$A$18,0)))</f>
        <v>3</v>
      </c>
      <c r="G7044" s="42" t="n">
        <f aca="false">IF(A7044="","",WORKDAY(B7044,F7044))</f>
        <v>46308</v>
      </c>
    </row>
    <row r="7045" customFormat="false" ht="15" hidden="false" customHeight="false" outlineLevel="0" collapsed="false">
      <c r="A7045" s="37" t="n">
        <v>1007044</v>
      </c>
      <c r="B7045" s="38" t="n">
        <v>46303</v>
      </c>
      <c r="C7045" s="39" t="s">
        <v>68</v>
      </c>
      <c r="D7045" s="39" t="s">
        <v>39</v>
      </c>
      <c r="E7045" s="40" t="n">
        <v>1.6</v>
      </c>
      <c r="F7045" s="41" t="n">
        <f aca="false">IF(A7045="","",INDEX(Assumptions!$B$16:$B$18,MATCH(C7045,Assumptions!$A$16:$A$18,0)))</f>
        <v>1</v>
      </c>
      <c r="G7045" s="42" t="n">
        <f aca="false">IF(A7045="","",WORKDAY(B7045,F7045))</f>
        <v>46304</v>
      </c>
    </row>
    <row r="7046" customFormat="false" ht="15" hidden="false" customHeight="false" outlineLevel="0" collapsed="false">
      <c r="A7046" s="37" t="n">
        <v>1007045</v>
      </c>
      <c r="B7046" s="38" t="n">
        <v>46303</v>
      </c>
      <c r="C7046" s="39" t="s">
        <v>70</v>
      </c>
      <c r="D7046" s="39" t="s">
        <v>31</v>
      </c>
      <c r="E7046" s="40" t="n">
        <v>2.2</v>
      </c>
      <c r="F7046" s="41" t="n">
        <f aca="false">IF(A7046="","",INDEX(Assumptions!$B$16:$B$18,MATCH(C7046,Assumptions!$A$16:$A$18,0)))</f>
        <v>5</v>
      </c>
      <c r="G7046" s="42" t="n">
        <f aca="false">IF(A7046="","",WORKDAY(B7046,F7046))</f>
        <v>46310</v>
      </c>
    </row>
    <row r="7047" customFormat="false" ht="15" hidden="false" customHeight="false" outlineLevel="0" collapsed="false">
      <c r="A7047" s="37" t="n">
        <v>1007046</v>
      </c>
      <c r="B7047" s="38" t="n">
        <v>46303</v>
      </c>
      <c r="C7047" s="39" t="s">
        <v>70</v>
      </c>
      <c r="D7047" s="39" t="s">
        <v>39</v>
      </c>
      <c r="E7047" s="40" t="n">
        <v>1.8</v>
      </c>
      <c r="F7047" s="41" t="n">
        <f aca="false">IF(A7047="","",INDEX(Assumptions!$B$16:$B$18,MATCH(C7047,Assumptions!$A$16:$A$18,0)))</f>
        <v>5</v>
      </c>
      <c r="G7047" s="42" t="n">
        <f aca="false">IF(A7047="","",WORKDAY(B7047,F7047))</f>
        <v>46310</v>
      </c>
    </row>
    <row r="7048" customFormat="false" ht="15" hidden="false" customHeight="false" outlineLevel="0" collapsed="false">
      <c r="A7048" s="37" t="n">
        <v>1007047</v>
      </c>
      <c r="B7048" s="38" t="n">
        <v>46303</v>
      </c>
      <c r="C7048" s="39" t="s">
        <v>69</v>
      </c>
      <c r="D7048" s="39" t="s">
        <v>39</v>
      </c>
      <c r="E7048" s="40" t="n">
        <v>3.1</v>
      </c>
      <c r="F7048" s="41" t="n">
        <f aca="false">IF(A7048="","",INDEX(Assumptions!$B$16:$B$18,MATCH(C7048,Assumptions!$A$16:$A$18,0)))</f>
        <v>3</v>
      </c>
      <c r="G7048" s="42" t="n">
        <f aca="false">IF(A7048="","",WORKDAY(B7048,F7048))</f>
        <v>46308</v>
      </c>
    </row>
    <row r="7049" customFormat="false" ht="15" hidden="false" customHeight="false" outlineLevel="0" collapsed="false">
      <c r="A7049" s="37" t="n">
        <v>1007048</v>
      </c>
      <c r="B7049" s="38" t="n">
        <v>46303</v>
      </c>
      <c r="C7049" s="39" t="s">
        <v>68</v>
      </c>
      <c r="D7049" s="39" t="s">
        <v>31</v>
      </c>
      <c r="E7049" s="40" t="n">
        <v>1.3</v>
      </c>
      <c r="F7049" s="41" t="n">
        <f aca="false">IF(A7049="","",INDEX(Assumptions!$B$16:$B$18,MATCH(C7049,Assumptions!$A$16:$A$18,0)))</f>
        <v>1</v>
      </c>
      <c r="G7049" s="42" t="n">
        <f aca="false">IF(A7049="","",WORKDAY(B7049,F7049))</f>
        <v>46304</v>
      </c>
    </row>
    <row r="7050" customFormat="false" ht="15" hidden="false" customHeight="false" outlineLevel="0" collapsed="false">
      <c r="A7050" s="37" t="n">
        <v>1007049</v>
      </c>
      <c r="B7050" s="38" t="n">
        <v>46303</v>
      </c>
      <c r="C7050" s="39" t="s">
        <v>69</v>
      </c>
      <c r="D7050" s="39" t="s">
        <v>35</v>
      </c>
      <c r="E7050" s="40" t="n">
        <v>1.2</v>
      </c>
      <c r="F7050" s="41" t="n">
        <f aca="false">IF(A7050="","",INDEX(Assumptions!$B$16:$B$18,MATCH(C7050,Assumptions!$A$16:$A$18,0)))</f>
        <v>3</v>
      </c>
      <c r="G7050" s="42" t="n">
        <f aca="false">IF(A7050="","",WORKDAY(B7050,F7050))</f>
        <v>46308</v>
      </c>
    </row>
    <row r="7051" customFormat="false" ht="15" hidden="false" customHeight="false" outlineLevel="0" collapsed="false">
      <c r="A7051" s="37" t="n">
        <v>1007050</v>
      </c>
      <c r="B7051" s="38" t="n">
        <v>46303</v>
      </c>
      <c r="C7051" s="39" t="s">
        <v>69</v>
      </c>
      <c r="D7051" s="39" t="s">
        <v>37</v>
      </c>
      <c r="E7051" s="40" t="n">
        <v>9.6</v>
      </c>
      <c r="F7051" s="41" t="n">
        <f aca="false">IF(A7051="","",INDEX(Assumptions!$B$16:$B$18,MATCH(C7051,Assumptions!$A$16:$A$18,0)))</f>
        <v>3</v>
      </c>
      <c r="G7051" s="42" t="n">
        <f aca="false">IF(A7051="","",WORKDAY(B7051,F7051))</f>
        <v>46308</v>
      </c>
    </row>
    <row r="7052" customFormat="false" ht="15" hidden="false" customHeight="false" outlineLevel="0" collapsed="false">
      <c r="A7052" s="37" t="n">
        <v>1007051</v>
      </c>
      <c r="B7052" s="38" t="n">
        <v>46303</v>
      </c>
      <c r="C7052" s="39" t="s">
        <v>70</v>
      </c>
      <c r="D7052" s="39" t="s">
        <v>31</v>
      </c>
      <c r="E7052" s="40" t="n">
        <v>1.8</v>
      </c>
      <c r="F7052" s="41" t="n">
        <f aca="false">IF(A7052="","",INDEX(Assumptions!$B$16:$B$18,MATCH(C7052,Assumptions!$A$16:$A$18,0)))</f>
        <v>5</v>
      </c>
      <c r="G7052" s="42" t="n">
        <f aca="false">IF(A7052="","",WORKDAY(B7052,F7052))</f>
        <v>46310</v>
      </c>
    </row>
    <row r="7053" customFormat="false" ht="15" hidden="false" customHeight="false" outlineLevel="0" collapsed="false">
      <c r="A7053" s="37" t="n">
        <v>1007052</v>
      </c>
      <c r="B7053" s="38" t="n">
        <v>46303</v>
      </c>
      <c r="C7053" s="39" t="s">
        <v>70</v>
      </c>
      <c r="D7053" s="39" t="s">
        <v>33</v>
      </c>
      <c r="E7053" s="40" t="n">
        <v>1.3</v>
      </c>
      <c r="F7053" s="41" t="n">
        <f aca="false">IF(A7053="","",INDEX(Assumptions!$B$16:$B$18,MATCH(C7053,Assumptions!$A$16:$A$18,0)))</f>
        <v>5</v>
      </c>
      <c r="G7053" s="42" t="n">
        <f aca="false">IF(A7053="","",WORKDAY(B7053,F7053))</f>
        <v>46310</v>
      </c>
    </row>
    <row r="7054" customFormat="false" ht="15" hidden="false" customHeight="false" outlineLevel="0" collapsed="false">
      <c r="A7054" s="37" t="n">
        <v>1007053</v>
      </c>
      <c r="B7054" s="38" t="n">
        <v>46303</v>
      </c>
      <c r="C7054" s="39" t="s">
        <v>69</v>
      </c>
      <c r="D7054" s="39" t="s">
        <v>39</v>
      </c>
      <c r="E7054" s="40" t="n">
        <v>3</v>
      </c>
      <c r="F7054" s="41" t="n">
        <f aca="false">IF(A7054="","",INDEX(Assumptions!$B$16:$B$18,MATCH(C7054,Assumptions!$A$16:$A$18,0)))</f>
        <v>3</v>
      </c>
      <c r="G7054" s="42" t="n">
        <f aca="false">IF(A7054="","",WORKDAY(B7054,F7054))</f>
        <v>46308</v>
      </c>
    </row>
    <row r="7055" customFormat="false" ht="15" hidden="false" customHeight="false" outlineLevel="0" collapsed="false">
      <c r="A7055" s="37" t="n">
        <v>1007054</v>
      </c>
      <c r="B7055" s="38" t="n">
        <v>46303</v>
      </c>
      <c r="C7055" s="39" t="s">
        <v>70</v>
      </c>
      <c r="D7055" s="39" t="s">
        <v>37</v>
      </c>
      <c r="E7055" s="40" t="n">
        <v>1.3</v>
      </c>
      <c r="F7055" s="41" t="n">
        <f aca="false">IF(A7055="","",INDEX(Assumptions!$B$16:$B$18,MATCH(C7055,Assumptions!$A$16:$A$18,0)))</f>
        <v>5</v>
      </c>
      <c r="G7055" s="42" t="n">
        <f aca="false">IF(A7055="","",WORKDAY(B7055,F7055))</f>
        <v>46310</v>
      </c>
    </row>
    <row r="7056" customFormat="false" ht="15" hidden="false" customHeight="false" outlineLevel="0" collapsed="false">
      <c r="A7056" s="37" t="n">
        <v>1007055</v>
      </c>
      <c r="B7056" s="38" t="n">
        <v>46303</v>
      </c>
      <c r="C7056" s="39" t="s">
        <v>69</v>
      </c>
      <c r="D7056" s="39" t="s">
        <v>35</v>
      </c>
      <c r="E7056" s="40" t="n">
        <v>2.9</v>
      </c>
      <c r="F7056" s="41" t="n">
        <f aca="false">IF(A7056="","",INDEX(Assumptions!$B$16:$B$18,MATCH(C7056,Assumptions!$A$16:$A$18,0)))</f>
        <v>3</v>
      </c>
      <c r="G7056" s="42" t="n">
        <f aca="false">IF(A7056="","",WORKDAY(B7056,F7056))</f>
        <v>46308</v>
      </c>
    </row>
    <row r="7057" customFormat="false" ht="15" hidden="false" customHeight="false" outlineLevel="0" collapsed="false">
      <c r="A7057" s="37" t="n">
        <v>1007056</v>
      </c>
      <c r="B7057" s="38" t="n">
        <v>46303</v>
      </c>
      <c r="C7057" s="39" t="s">
        <v>70</v>
      </c>
      <c r="D7057" s="39" t="s">
        <v>35</v>
      </c>
      <c r="E7057" s="40" t="n">
        <v>1.2</v>
      </c>
      <c r="F7057" s="41" t="n">
        <f aca="false">IF(A7057="","",INDEX(Assumptions!$B$16:$B$18,MATCH(C7057,Assumptions!$A$16:$A$18,0)))</f>
        <v>5</v>
      </c>
      <c r="G7057" s="42" t="n">
        <f aca="false">IF(A7057="","",WORKDAY(B7057,F7057))</f>
        <v>46310</v>
      </c>
    </row>
    <row r="7058" customFormat="false" ht="15" hidden="false" customHeight="false" outlineLevel="0" collapsed="false">
      <c r="A7058" s="37" t="n">
        <v>1007057</v>
      </c>
      <c r="B7058" s="38" t="n">
        <v>46303</v>
      </c>
      <c r="C7058" s="39" t="s">
        <v>69</v>
      </c>
      <c r="D7058" s="39" t="s">
        <v>33</v>
      </c>
      <c r="E7058" s="40" t="n">
        <v>2</v>
      </c>
      <c r="F7058" s="41" t="n">
        <f aca="false">IF(A7058="","",INDEX(Assumptions!$B$16:$B$18,MATCH(C7058,Assumptions!$A$16:$A$18,0)))</f>
        <v>3</v>
      </c>
      <c r="G7058" s="42" t="n">
        <f aca="false">IF(A7058="","",WORKDAY(B7058,F7058))</f>
        <v>46308</v>
      </c>
    </row>
    <row r="7059" customFormat="false" ht="15" hidden="false" customHeight="false" outlineLevel="0" collapsed="false">
      <c r="A7059" s="37" t="n">
        <v>1007058</v>
      </c>
      <c r="B7059" s="38" t="n">
        <v>46303</v>
      </c>
      <c r="C7059" s="39" t="s">
        <v>70</v>
      </c>
      <c r="D7059" s="39" t="s">
        <v>33</v>
      </c>
      <c r="E7059" s="40" t="n">
        <v>2.9</v>
      </c>
      <c r="F7059" s="41" t="n">
        <f aca="false">IF(A7059="","",INDEX(Assumptions!$B$16:$B$18,MATCH(C7059,Assumptions!$A$16:$A$18,0)))</f>
        <v>5</v>
      </c>
      <c r="G7059" s="42" t="n">
        <f aca="false">IF(A7059="","",WORKDAY(B7059,F7059))</f>
        <v>46310</v>
      </c>
    </row>
    <row r="7060" customFormat="false" ht="15" hidden="false" customHeight="false" outlineLevel="0" collapsed="false">
      <c r="A7060" s="37" t="n">
        <v>1007059</v>
      </c>
      <c r="B7060" s="38" t="n">
        <v>46303</v>
      </c>
      <c r="C7060" s="39" t="s">
        <v>69</v>
      </c>
      <c r="D7060" s="39" t="s">
        <v>31</v>
      </c>
      <c r="E7060" s="40" t="n">
        <v>0.9</v>
      </c>
      <c r="F7060" s="41" t="n">
        <f aca="false">IF(A7060="","",INDEX(Assumptions!$B$16:$B$18,MATCH(C7060,Assumptions!$A$16:$A$18,0)))</f>
        <v>3</v>
      </c>
      <c r="G7060" s="42" t="n">
        <f aca="false">IF(A7060="","",WORKDAY(B7060,F7060))</f>
        <v>46308</v>
      </c>
    </row>
    <row r="7061" customFormat="false" ht="15" hidden="false" customHeight="false" outlineLevel="0" collapsed="false">
      <c r="A7061" s="37" t="n">
        <v>1007060</v>
      </c>
      <c r="B7061" s="38" t="n">
        <v>46303</v>
      </c>
      <c r="C7061" s="39" t="s">
        <v>69</v>
      </c>
      <c r="D7061" s="39" t="s">
        <v>37</v>
      </c>
      <c r="E7061" s="40" t="n">
        <v>2.4</v>
      </c>
      <c r="F7061" s="41" t="n">
        <f aca="false">IF(A7061="","",INDEX(Assumptions!$B$16:$B$18,MATCH(C7061,Assumptions!$A$16:$A$18,0)))</f>
        <v>3</v>
      </c>
      <c r="G7061" s="42" t="n">
        <f aca="false">IF(A7061="","",WORKDAY(B7061,F7061))</f>
        <v>46308</v>
      </c>
    </row>
    <row r="7062" customFormat="false" ht="15" hidden="false" customHeight="false" outlineLevel="0" collapsed="false">
      <c r="A7062" s="37" t="n">
        <v>1007061</v>
      </c>
      <c r="B7062" s="38" t="n">
        <v>46303</v>
      </c>
      <c r="C7062" s="39" t="s">
        <v>69</v>
      </c>
      <c r="D7062" s="39" t="s">
        <v>33</v>
      </c>
      <c r="E7062" s="40" t="n">
        <v>1.1</v>
      </c>
      <c r="F7062" s="41" t="n">
        <f aca="false">IF(A7062="","",INDEX(Assumptions!$B$16:$B$18,MATCH(C7062,Assumptions!$A$16:$A$18,0)))</f>
        <v>3</v>
      </c>
      <c r="G7062" s="42" t="n">
        <f aca="false">IF(A7062="","",WORKDAY(B7062,F7062))</f>
        <v>46308</v>
      </c>
    </row>
    <row r="7063" customFormat="false" ht="15" hidden="false" customHeight="false" outlineLevel="0" collapsed="false">
      <c r="A7063" s="37" t="n">
        <v>1007062</v>
      </c>
      <c r="B7063" s="38" t="n">
        <v>46303</v>
      </c>
      <c r="C7063" s="39" t="s">
        <v>69</v>
      </c>
      <c r="D7063" s="39" t="s">
        <v>31</v>
      </c>
      <c r="E7063" s="40" t="n">
        <v>3.1</v>
      </c>
      <c r="F7063" s="41" t="n">
        <f aca="false">IF(A7063="","",INDEX(Assumptions!$B$16:$B$18,MATCH(C7063,Assumptions!$A$16:$A$18,0)))</f>
        <v>3</v>
      </c>
      <c r="G7063" s="42" t="n">
        <f aca="false">IF(A7063="","",WORKDAY(B7063,F7063))</f>
        <v>46308</v>
      </c>
    </row>
    <row r="7064" customFormat="false" ht="15" hidden="false" customHeight="false" outlineLevel="0" collapsed="false">
      <c r="A7064" s="37" t="n">
        <v>1007063</v>
      </c>
      <c r="B7064" s="38" t="n">
        <v>46303</v>
      </c>
      <c r="C7064" s="39" t="s">
        <v>68</v>
      </c>
      <c r="D7064" s="39" t="s">
        <v>33</v>
      </c>
      <c r="E7064" s="40" t="n">
        <v>0.9</v>
      </c>
      <c r="F7064" s="41" t="n">
        <f aca="false">IF(A7064="","",INDEX(Assumptions!$B$16:$B$18,MATCH(C7064,Assumptions!$A$16:$A$18,0)))</f>
        <v>1</v>
      </c>
      <c r="G7064" s="42" t="n">
        <f aca="false">IF(A7064="","",WORKDAY(B7064,F7064))</f>
        <v>46304</v>
      </c>
    </row>
    <row r="7065" customFormat="false" ht="15" hidden="false" customHeight="false" outlineLevel="0" collapsed="false">
      <c r="A7065" s="37" t="n">
        <v>1007064</v>
      </c>
      <c r="B7065" s="38" t="n">
        <v>46303</v>
      </c>
      <c r="C7065" s="39" t="s">
        <v>70</v>
      </c>
      <c r="D7065" s="39" t="s">
        <v>35</v>
      </c>
      <c r="E7065" s="40" t="n">
        <v>0.9</v>
      </c>
      <c r="F7065" s="41" t="n">
        <f aca="false">IF(A7065="","",INDEX(Assumptions!$B$16:$B$18,MATCH(C7065,Assumptions!$A$16:$A$18,0)))</f>
        <v>5</v>
      </c>
      <c r="G7065" s="42" t="n">
        <f aca="false">IF(A7065="","",WORKDAY(B7065,F7065))</f>
        <v>46310</v>
      </c>
    </row>
    <row r="7066" customFormat="false" ht="15" hidden="false" customHeight="false" outlineLevel="0" collapsed="false">
      <c r="A7066" s="37" t="n">
        <v>1007065</v>
      </c>
      <c r="B7066" s="38" t="n">
        <v>46303</v>
      </c>
      <c r="C7066" s="39" t="s">
        <v>68</v>
      </c>
      <c r="D7066" s="39" t="s">
        <v>31</v>
      </c>
      <c r="E7066" s="40" t="n">
        <v>1.2</v>
      </c>
      <c r="F7066" s="41" t="n">
        <f aca="false">IF(A7066="","",INDEX(Assumptions!$B$16:$B$18,MATCH(C7066,Assumptions!$A$16:$A$18,0)))</f>
        <v>1</v>
      </c>
      <c r="G7066" s="42" t="n">
        <f aca="false">IF(A7066="","",WORKDAY(B7066,F7066))</f>
        <v>46304</v>
      </c>
    </row>
    <row r="7067" customFormat="false" ht="15" hidden="false" customHeight="false" outlineLevel="0" collapsed="false">
      <c r="A7067" s="37" t="n">
        <v>1007066</v>
      </c>
      <c r="B7067" s="38" t="n">
        <v>46303</v>
      </c>
      <c r="C7067" s="39" t="s">
        <v>69</v>
      </c>
      <c r="D7067" s="39" t="s">
        <v>35</v>
      </c>
      <c r="E7067" s="40" t="n">
        <v>0.9</v>
      </c>
      <c r="F7067" s="41" t="n">
        <f aca="false">IF(A7067="","",INDEX(Assumptions!$B$16:$B$18,MATCH(C7067,Assumptions!$A$16:$A$18,0)))</f>
        <v>3</v>
      </c>
      <c r="G7067" s="42" t="n">
        <f aca="false">IF(A7067="","",WORKDAY(B7067,F7067))</f>
        <v>46308</v>
      </c>
    </row>
    <row r="7068" customFormat="false" ht="15" hidden="false" customHeight="false" outlineLevel="0" collapsed="false">
      <c r="A7068" s="37" t="n">
        <v>1007067</v>
      </c>
      <c r="B7068" s="38" t="n">
        <v>46303</v>
      </c>
      <c r="C7068" s="39" t="s">
        <v>70</v>
      </c>
      <c r="D7068" s="39" t="s">
        <v>33</v>
      </c>
      <c r="E7068" s="40" t="n">
        <v>4.6</v>
      </c>
      <c r="F7068" s="41" t="n">
        <f aca="false">IF(A7068="","",INDEX(Assumptions!$B$16:$B$18,MATCH(C7068,Assumptions!$A$16:$A$18,0)))</f>
        <v>5</v>
      </c>
      <c r="G7068" s="42" t="n">
        <f aca="false">IF(A7068="","",WORKDAY(B7068,F7068))</f>
        <v>46310</v>
      </c>
    </row>
    <row r="7069" customFormat="false" ht="15" hidden="false" customHeight="false" outlineLevel="0" collapsed="false">
      <c r="A7069" s="37" t="n">
        <v>1007068</v>
      </c>
      <c r="B7069" s="38" t="n">
        <v>46303</v>
      </c>
      <c r="C7069" s="39" t="s">
        <v>70</v>
      </c>
      <c r="D7069" s="39" t="s">
        <v>39</v>
      </c>
      <c r="E7069" s="40" t="n">
        <v>5.3</v>
      </c>
      <c r="F7069" s="41" t="n">
        <f aca="false">IF(A7069="","",INDEX(Assumptions!$B$16:$B$18,MATCH(C7069,Assumptions!$A$16:$A$18,0)))</f>
        <v>5</v>
      </c>
      <c r="G7069" s="42" t="n">
        <f aca="false">IF(A7069="","",WORKDAY(B7069,F7069))</f>
        <v>46310</v>
      </c>
    </row>
    <row r="7070" customFormat="false" ht="15" hidden="false" customHeight="false" outlineLevel="0" collapsed="false">
      <c r="A7070" s="37" t="n">
        <v>1007069</v>
      </c>
      <c r="B7070" s="38" t="n">
        <v>46303</v>
      </c>
      <c r="C7070" s="39" t="s">
        <v>69</v>
      </c>
      <c r="D7070" s="39" t="s">
        <v>37</v>
      </c>
      <c r="E7070" s="40" t="n">
        <v>0.6</v>
      </c>
      <c r="F7070" s="41" t="n">
        <f aca="false">IF(A7070="","",INDEX(Assumptions!$B$16:$B$18,MATCH(C7070,Assumptions!$A$16:$A$18,0)))</f>
        <v>3</v>
      </c>
      <c r="G7070" s="42" t="n">
        <f aca="false">IF(A7070="","",WORKDAY(B7070,F7070))</f>
        <v>46308</v>
      </c>
    </row>
    <row r="7071" customFormat="false" ht="15" hidden="false" customHeight="false" outlineLevel="0" collapsed="false">
      <c r="A7071" s="37" t="n">
        <v>1007070</v>
      </c>
      <c r="B7071" s="38" t="n">
        <v>46303</v>
      </c>
      <c r="C7071" s="39" t="s">
        <v>69</v>
      </c>
      <c r="D7071" s="39" t="s">
        <v>33</v>
      </c>
      <c r="E7071" s="40" t="n">
        <v>2.8</v>
      </c>
      <c r="F7071" s="41" t="n">
        <f aca="false">IF(A7071="","",INDEX(Assumptions!$B$16:$B$18,MATCH(C7071,Assumptions!$A$16:$A$18,0)))</f>
        <v>3</v>
      </c>
      <c r="G7071" s="42" t="n">
        <f aca="false">IF(A7071="","",WORKDAY(B7071,F7071))</f>
        <v>46308</v>
      </c>
    </row>
    <row r="7072" customFormat="false" ht="15" hidden="false" customHeight="false" outlineLevel="0" collapsed="false">
      <c r="A7072" s="37" t="n">
        <v>1007071</v>
      </c>
      <c r="B7072" s="38" t="n">
        <v>46303</v>
      </c>
      <c r="C7072" s="39" t="s">
        <v>70</v>
      </c>
      <c r="D7072" s="39" t="s">
        <v>31</v>
      </c>
      <c r="E7072" s="40" t="n">
        <v>0.2</v>
      </c>
      <c r="F7072" s="41" t="n">
        <f aca="false">IF(A7072="","",INDEX(Assumptions!$B$16:$B$18,MATCH(C7072,Assumptions!$A$16:$A$18,0)))</f>
        <v>5</v>
      </c>
      <c r="G7072" s="42" t="n">
        <f aca="false">IF(A7072="","",WORKDAY(B7072,F7072))</f>
        <v>46310</v>
      </c>
    </row>
    <row r="7073" customFormat="false" ht="15" hidden="false" customHeight="false" outlineLevel="0" collapsed="false">
      <c r="A7073" s="37" t="n">
        <v>1007072</v>
      </c>
      <c r="B7073" s="38" t="n">
        <v>46303</v>
      </c>
      <c r="C7073" s="39" t="s">
        <v>70</v>
      </c>
      <c r="D7073" s="39" t="s">
        <v>33</v>
      </c>
      <c r="E7073" s="40" t="n">
        <v>0.8</v>
      </c>
      <c r="F7073" s="41" t="n">
        <f aca="false">IF(A7073="","",INDEX(Assumptions!$B$16:$B$18,MATCH(C7073,Assumptions!$A$16:$A$18,0)))</f>
        <v>5</v>
      </c>
      <c r="G7073" s="42" t="n">
        <f aca="false">IF(A7073="","",WORKDAY(B7073,F7073))</f>
        <v>46310</v>
      </c>
    </row>
    <row r="7074" customFormat="false" ht="15" hidden="false" customHeight="false" outlineLevel="0" collapsed="false">
      <c r="A7074" s="37" t="n">
        <v>1007073</v>
      </c>
      <c r="B7074" s="38" t="n">
        <v>46303</v>
      </c>
      <c r="C7074" s="39" t="s">
        <v>70</v>
      </c>
      <c r="D7074" s="39" t="s">
        <v>31</v>
      </c>
      <c r="E7074" s="40" t="n">
        <v>3.1</v>
      </c>
      <c r="F7074" s="41" t="n">
        <f aca="false">IF(A7074="","",INDEX(Assumptions!$B$16:$B$18,MATCH(C7074,Assumptions!$A$16:$A$18,0)))</f>
        <v>5</v>
      </c>
      <c r="G7074" s="42" t="n">
        <f aca="false">IF(A7074="","",WORKDAY(B7074,F7074))</f>
        <v>46310</v>
      </c>
    </row>
    <row r="7075" customFormat="false" ht="15" hidden="false" customHeight="false" outlineLevel="0" collapsed="false">
      <c r="A7075" s="37" t="n">
        <v>1007074</v>
      </c>
      <c r="B7075" s="38" t="n">
        <v>46303</v>
      </c>
      <c r="C7075" s="39" t="s">
        <v>69</v>
      </c>
      <c r="D7075" s="39" t="s">
        <v>39</v>
      </c>
      <c r="E7075" s="40" t="n">
        <v>4.6</v>
      </c>
      <c r="F7075" s="41" t="n">
        <f aca="false">IF(A7075="","",INDEX(Assumptions!$B$16:$B$18,MATCH(C7075,Assumptions!$A$16:$A$18,0)))</f>
        <v>3</v>
      </c>
      <c r="G7075" s="42" t="n">
        <f aca="false">IF(A7075="","",WORKDAY(B7075,F7075))</f>
        <v>46308</v>
      </c>
    </row>
    <row r="7076" customFormat="false" ht="15" hidden="false" customHeight="false" outlineLevel="0" collapsed="false">
      <c r="A7076" s="37" t="n">
        <v>1007075</v>
      </c>
      <c r="B7076" s="38" t="n">
        <v>46303</v>
      </c>
      <c r="C7076" s="39" t="s">
        <v>70</v>
      </c>
      <c r="D7076" s="39" t="s">
        <v>31</v>
      </c>
      <c r="E7076" s="40" t="n">
        <v>1.7</v>
      </c>
      <c r="F7076" s="41" t="n">
        <f aca="false">IF(A7076="","",INDEX(Assumptions!$B$16:$B$18,MATCH(C7076,Assumptions!$A$16:$A$18,0)))</f>
        <v>5</v>
      </c>
      <c r="G7076" s="42" t="n">
        <f aca="false">IF(A7076="","",WORKDAY(B7076,F7076))</f>
        <v>46310</v>
      </c>
    </row>
    <row r="7077" customFormat="false" ht="15" hidden="false" customHeight="false" outlineLevel="0" collapsed="false">
      <c r="A7077" s="37" t="n">
        <v>1007076</v>
      </c>
      <c r="B7077" s="38" t="n">
        <v>46303</v>
      </c>
      <c r="C7077" s="39" t="s">
        <v>70</v>
      </c>
      <c r="D7077" s="39" t="s">
        <v>35</v>
      </c>
      <c r="E7077" s="40" t="n">
        <v>1.7</v>
      </c>
      <c r="F7077" s="41" t="n">
        <f aca="false">IF(A7077="","",INDEX(Assumptions!$B$16:$B$18,MATCH(C7077,Assumptions!$A$16:$A$18,0)))</f>
        <v>5</v>
      </c>
      <c r="G7077" s="42" t="n">
        <f aca="false">IF(A7077="","",WORKDAY(B7077,F7077))</f>
        <v>46310</v>
      </c>
    </row>
    <row r="7078" customFormat="false" ht="15" hidden="false" customHeight="false" outlineLevel="0" collapsed="false">
      <c r="A7078" s="37" t="n">
        <v>1007077</v>
      </c>
      <c r="B7078" s="38" t="n">
        <v>46303</v>
      </c>
      <c r="C7078" s="39" t="s">
        <v>69</v>
      </c>
      <c r="D7078" s="39" t="s">
        <v>35</v>
      </c>
      <c r="E7078" s="40" t="n">
        <v>4.7</v>
      </c>
      <c r="F7078" s="41" t="n">
        <f aca="false">IF(A7078="","",INDEX(Assumptions!$B$16:$B$18,MATCH(C7078,Assumptions!$A$16:$A$18,0)))</f>
        <v>3</v>
      </c>
      <c r="G7078" s="42" t="n">
        <f aca="false">IF(A7078="","",WORKDAY(B7078,F7078))</f>
        <v>46308</v>
      </c>
    </row>
    <row r="7079" customFormat="false" ht="15" hidden="false" customHeight="false" outlineLevel="0" collapsed="false">
      <c r="A7079" s="37" t="n">
        <v>1007078</v>
      </c>
      <c r="B7079" s="38" t="n">
        <v>46303</v>
      </c>
      <c r="C7079" s="39" t="s">
        <v>69</v>
      </c>
      <c r="D7079" s="39" t="s">
        <v>37</v>
      </c>
      <c r="E7079" s="40" t="n">
        <v>3.3</v>
      </c>
      <c r="F7079" s="41" t="n">
        <f aca="false">IF(A7079="","",INDEX(Assumptions!$B$16:$B$18,MATCH(C7079,Assumptions!$A$16:$A$18,0)))</f>
        <v>3</v>
      </c>
      <c r="G7079" s="42" t="n">
        <f aca="false">IF(A7079="","",WORKDAY(B7079,F7079))</f>
        <v>46308</v>
      </c>
    </row>
    <row r="7080" customFormat="false" ht="15" hidden="false" customHeight="false" outlineLevel="0" collapsed="false">
      <c r="A7080" s="37" t="n">
        <v>1007079</v>
      </c>
      <c r="B7080" s="38" t="n">
        <v>46303</v>
      </c>
      <c r="C7080" s="39" t="s">
        <v>70</v>
      </c>
      <c r="D7080" s="39" t="s">
        <v>35</v>
      </c>
      <c r="E7080" s="40" t="n">
        <v>5.6</v>
      </c>
      <c r="F7080" s="41" t="n">
        <f aca="false">IF(A7080="","",INDEX(Assumptions!$B$16:$B$18,MATCH(C7080,Assumptions!$A$16:$A$18,0)))</f>
        <v>5</v>
      </c>
      <c r="G7080" s="42" t="n">
        <f aca="false">IF(A7080="","",WORKDAY(B7080,F7080))</f>
        <v>46310</v>
      </c>
    </row>
    <row r="7081" customFormat="false" ht="15" hidden="false" customHeight="false" outlineLevel="0" collapsed="false">
      <c r="A7081" s="37" t="n">
        <v>1007080</v>
      </c>
      <c r="B7081" s="38" t="n">
        <v>46303</v>
      </c>
      <c r="C7081" s="39" t="s">
        <v>69</v>
      </c>
      <c r="D7081" s="39" t="s">
        <v>33</v>
      </c>
      <c r="E7081" s="40" t="n">
        <v>1.5</v>
      </c>
      <c r="F7081" s="41" t="n">
        <f aca="false">IF(A7081="","",INDEX(Assumptions!$B$16:$B$18,MATCH(C7081,Assumptions!$A$16:$A$18,0)))</f>
        <v>3</v>
      </c>
      <c r="G7081" s="42" t="n">
        <f aca="false">IF(A7081="","",WORKDAY(B7081,F7081))</f>
        <v>46308</v>
      </c>
    </row>
    <row r="7082" customFormat="false" ht="15" hidden="false" customHeight="false" outlineLevel="0" collapsed="false">
      <c r="A7082" s="37" t="n">
        <v>1007081</v>
      </c>
      <c r="B7082" s="38" t="n">
        <v>46303</v>
      </c>
      <c r="C7082" s="39" t="s">
        <v>68</v>
      </c>
      <c r="D7082" s="39" t="s">
        <v>33</v>
      </c>
      <c r="E7082" s="40" t="n">
        <v>4.7</v>
      </c>
      <c r="F7082" s="41" t="n">
        <f aca="false">IF(A7082="","",INDEX(Assumptions!$B$16:$B$18,MATCH(C7082,Assumptions!$A$16:$A$18,0)))</f>
        <v>1</v>
      </c>
      <c r="G7082" s="42" t="n">
        <f aca="false">IF(A7082="","",WORKDAY(B7082,F7082))</f>
        <v>46304</v>
      </c>
    </row>
    <row r="7083" customFormat="false" ht="15" hidden="false" customHeight="false" outlineLevel="0" collapsed="false">
      <c r="A7083" s="37" t="n">
        <v>1007082</v>
      </c>
      <c r="B7083" s="38" t="n">
        <v>46303</v>
      </c>
      <c r="C7083" s="39" t="s">
        <v>69</v>
      </c>
      <c r="D7083" s="39" t="s">
        <v>33</v>
      </c>
      <c r="E7083" s="40" t="n">
        <v>4.1</v>
      </c>
      <c r="F7083" s="41" t="n">
        <f aca="false">IF(A7083="","",INDEX(Assumptions!$B$16:$B$18,MATCH(C7083,Assumptions!$A$16:$A$18,0)))</f>
        <v>3</v>
      </c>
      <c r="G7083" s="42" t="n">
        <f aca="false">IF(A7083="","",WORKDAY(B7083,F7083))</f>
        <v>46308</v>
      </c>
    </row>
    <row r="7084" customFormat="false" ht="15" hidden="false" customHeight="false" outlineLevel="0" collapsed="false">
      <c r="A7084" s="37" t="n">
        <v>1007083</v>
      </c>
      <c r="B7084" s="38" t="n">
        <v>46303</v>
      </c>
      <c r="C7084" s="39" t="s">
        <v>70</v>
      </c>
      <c r="D7084" s="39" t="s">
        <v>31</v>
      </c>
      <c r="E7084" s="40" t="n">
        <v>6.4</v>
      </c>
      <c r="F7084" s="41" t="n">
        <f aca="false">IF(A7084="","",INDEX(Assumptions!$B$16:$B$18,MATCH(C7084,Assumptions!$A$16:$A$18,0)))</f>
        <v>5</v>
      </c>
      <c r="G7084" s="42" t="n">
        <f aca="false">IF(A7084="","",WORKDAY(B7084,F7084))</f>
        <v>46310</v>
      </c>
    </row>
    <row r="7085" customFormat="false" ht="15" hidden="false" customHeight="false" outlineLevel="0" collapsed="false">
      <c r="A7085" s="37" t="n">
        <v>1007084</v>
      </c>
      <c r="B7085" s="38" t="n">
        <v>46303</v>
      </c>
      <c r="C7085" s="39" t="s">
        <v>69</v>
      </c>
      <c r="D7085" s="39" t="s">
        <v>35</v>
      </c>
      <c r="E7085" s="40" t="n">
        <v>18.4</v>
      </c>
      <c r="F7085" s="41" t="n">
        <f aca="false">IF(A7085="","",INDEX(Assumptions!$B$16:$B$18,MATCH(C7085,Assumptions!$A$16:$A$18,0)))</f>
        <v>3</v>
      </c>
      <c r="G7085" s="42" t="n">
        <f aca="false">IF(A7085="","",WORKDAY(B7085,F7085))</f>
        <v>46308</v>
      </c>
    </row>
    <row r="7086" customFormat="false" ht="15" hidden="false" customHeight="false" outlineLevel="0" collapsed="false">
      <c r="A7086" s="37" t="n">
        <v>1007085</v>
      </c>
      <c r="B7086" s="38" t="n">
        <v>46303</v>
      </c>
      <c r="C7086" s="39" t="s">
        <v>70</v>
      </c>
      <c r="D7086" s="39" t="s">
        <v>31</v>
      </c>
      <c r="E7086" s="40" t="n">
        <v>2.7</v>
      </c>
      <c r="F7086" s="41" t="n">
        <f aca="false">IF(A7086="","",INDEX(Assumptions!$B$16:$B$18,MATCH(C7086,Assumptions!$A$16:$A$18,0)))</f>
        <v>5</v>
      </c>
      <c r="G7086" s="42" t="n">
        <f aca="false">IF(A7086="","",WORKDAY(B7086,F7086))</f>
        <v>46310</v>
      </c>
    </row>
    <row r="7087" customFormat="false" ht="15" hidden="false" customHeight="false" outlineLevel="0" collapsed="false">
      <c r="A7087" s="37" t="n">
        <v>1007086</v>
      </c>
      <c r="B7087" s="38" t="n">
        <v>46303</v>
      </c>
      <c r="C7087" s="39" t="s">
        <v>70</v>
      </c>
      <c r="D7087" s="39" t="s">
        <v>37</v>
      </c>
      <c r="E7087" s="40" t="n">
        <v>0.9</v>
      </c>
      <c r="F7087" s="41" t="n">
        <f aca="false">IF(A7087="","",INDEX(Assumptions!$B$16:$B$18,MATCH(C7087,Assumptions!$A$16:$A$18,0)))</f>
        <v>5</v>
      </c>
      <c r="G7087" s="42" t="n">
        <f aca="false">IF(A7087="","",WORKDAY(B7087,F7087))</f>
        <v>46310</v>
      </c>
    </row>
    <row r="7088" customFormat="false" ht="15" hidden="false" customHeight="false" outlineLevel="0" collapsed="false">
      <c r="A7088" s="37" t="n">
        <v>1007087</v>
      </c>
      <c r="B7088" s="38" t="n">
        <v>46303</v>
      </c>
      <c r="C7088" s="39" t="s">
        <v>69</v>
      </c>
      <c r="D7088" s="39" t="s">
        <v>31</v>
      </c>
      <c r="E7088" s="40" t="n">
        <v>0.5</v>
      </c>
      <c r="F7088" s="41" t="n">
        <f aca="false">IF(A7088="","",INDEX(Assumptions!$B$16:$B$18,MATCH(C7088,Assumptions!$A$16:$A$18,0)))</f>
        <v>3</v>
      </c>
      <c r="G7088" s="42" t="n">
        <f aca="false">IF(A7088="","",WORKDAY(B7088,F7088))</f>
        <v>46308</v>
      </c>
    </row>
    <row r="7089" customFormat="false" ht="15" hidden="false" customHeight="false" outlineLevel="0" collapsed="false">
      <c r="A7089" s="37" t="n">
        <v>1007088</v>
      </c>
      <c r="B7089" s="38" t="n">
        <v>46303</v>
      </c>
      <c r="C7089" s="39" t="s">
        <v>69</v>
      </c>
      <c r="D7089" s="39" t="s">
        <v>37</v>
      </c>
      <c r="E7089" s="40" t="n">
        <v>4.8</v>
      </c>
      <c r="F7089" s="41" t="n">
        <f aca="false">IF(A7089="","",INDEX(Assumptions!$B$16:$B$18,MATCH(C7089,Assumptions!$A$16:$A$18,0)))</f>
        <v>3</v>
      </c>
      <c r="G7089" s="42" t="n">
        <f aca="false">IF(A7089="","",WORKDAY(B7089,F7089))</f>
        <v>46308</v>
      </c>
    </row>
    <row r="7090" customFormat="false" ht="15" hidden="false" customHeight="false" outlineLevel="0" collapsed="false">
      <c r="A7090" s="37" t="n">
        <v>1007089</v>
      </c>
      <c r="B7090" s="38" t="n">
        <v>46303</v>
      </c>
      <c r="C7090" s="39" t="s">
        <v>69</v>
      </c>
      <c r="D7090" s="39" t="s">
        <v>31</v>
      </c>
      <c r="E7090" s="40" t="n">
        <v>1.4</v>
      </c>
      <c r="F7090" s="41" t="n">
        <f aca="false">IF(A7090="","",INDEX(Assumptions!$B$16:$B$18,MATCH(C7090,Assumptions!$A$16:$A$18,0)))</f>
        <v>3</v>
      </c>
      <c r="G7090" s="42" t="n">
        <f aca="false">IF(A7090="","",WORKDAY(B7090,F7090))</f>
        <v>46308</v>
      </c>
    </row>
    <row r="7091" customFormat="false" ht="15" hidden="false" customHeight="false" outlineLevel="0" collapsed="false">
      <c r="A7091" s="37" t="n">
        <v>1007090</v>
      </c>
      <c r="B7091" s="38" t="n">
        <v>46303</v>
      </c>
      <c r="C7091" s="39" t="s">
        <v>68</v>
      </c>
      <c r="D7091" s="39" t="s">
        <v>33</v>
      </c>
      <c r="E7091" s="40" t="n">
        <v>3.9</v>
      </c>
      <c r="F7091" s="41" t="n">
        <f aca="false">IF(A7091="","",INDEX(Assumptions!$B$16:$B$18,MATCH(C7091,Assumptions!$A$16:$A$18,0)))</f>
        <v>1</v>
      </c>
      <c r="G7091" s="42" t="n">
        <f aca="false">IF(A7091="","",WORKDAY(B7091,F7091))</f>
        <v>46304</v>
      </c>
    </row>
    <row r="7092" customFormat="false" ht="15" hidden="false" customHeight="false" outlineLevel="0" collapsed="false">
      <c r="A7092" s="37" t="n">
        <v>1007091</v>
      </c>
      <c r="B7092" s="38" t="n">
        <v>46303</v>
      </c>
      <c r="C7092" s="39" t="s">
        <v>68</v>
      </c>
      <c r="D7092" s="39" t="s">
        <v>33</v>
      </c>
      <c r="E7092" s="40" t="n">
        <v>0.8</v>
      </c>
      <c r="F7092" s="41" t="n">
        <f aca="false">IF(A7092="","",INDEX(Assumptions!$B$16:$B$18,MATCH(C7092,Assumptions!$A$16:$A$18,0)))</f>
        <v>1</v>
      </c>
      <c r="G7092" s="42" t="n">
        <f aca="false">IF(A7092="","",WORKDAY(B7092,F7092))</f>
        <v>46304</v>
      </c>
    </row>
    <row r="7093" customFormat="false" ht="15" hidden="false" customHeight="false" outlineLevel="0" collapsed="false">
      <c r="A7093" s="37" t="n">
        <v>1007092</v>
      </c>
      <c r="B7093" s="38" t="n">
        <v>46303</v>
      </c>
      <c r="C7093" s="39" t="s">
        <v>69</v>
      </c>
      <c r="D7093" s="39" t="s">
        <v>31</v>
      </c>
      <c r="E7093" s="40" t="n">
        <v>4.5</v>
      </c>
      <c r="F7093" s="41" t="n">
        <f aca="false">IF(A7093="","",INDEX(Assumptions!$B$16:$B$18,MATCH(C7093,Assumptions!$A$16:$A$18,0)))</f>
        <v>3</v>
      </c>
      <c r="G7093" s="42" t="n">
        <f aca="false">IF(A7093="","",WORKDAY(B7093,F7093))</f>
        <v>46308</v>
      </c>
    </row>
    <row r="7094" customFormat="false" ht="15" hidden="false" customHeight="false" outlineLevel="0" collapsed="false">
      <c r="A7094" s="37" t="n">
        <v>1007093</v>
      </c>
      <c r="B7094" s="38" t="n">
        <v>46303</v>
      </c>
      <c r="C7094" s="39" t="s">
        <v>69</v>
      </c>
      <c r="D7094" s="39" t="s">
        <v>33</v>
      </c>
      <c r="E7094" s="40" t="n">
        <v>4.4</v>
      </c>
      <c r="F7094" s="41" t="n">
        <f aca="false">IF(A7094="","",INDEX(Assumptions!$B$16:$B$18,MATCH(C7094,Assumptions!$A$16:$A$18,0)))</f>
        <v>3</v>
      </c>
      <c r="G7094" s="42" t="n">
        <f aca="false">IF(A7094="","",WORKDAY(B7094,F7094))</f>
        <v>46308</v>
      </c>
    </row>
    <row r="7095" customFormat="false" ht="15" hidden="false" customHeight="false" outlineLevel="0" collapsed="false">
      <c r="A7095" s="37" t="n">
        <v>1007094</v>
      </c>
      <c r="B7095" s="38" t="n">
        <v>46303</v>
      </c>
      <c r="C7095" s="39" t="s">
        <v>69</v>
      </c>
      <c r="D7095" s="39" t="s">
        <v>31</v>
      </c>
      <c r="E7095" s="40" t="n">
        <v>3</v>
      </c>
      <c r="F7095" s="41" t="n">
        <f aca="false">IF(A7095="","",INDEX(Assumptions!$B$16:$B$18,MATCH(C7095,Assumptions!$A$16:$A$18,0)))</f>
        <v>3</v>
      </c>
      <c r="G7095" s="42" t="n">
        <f aca="false">IF(A7095="","",WORKDAY(B7095,F7095))</f>
        <v>46308</v>
      </c>
    </row>
    <row r="7096" customFormat="false" ht="15" hidden="false" customHeight="false" outlineLevel="0" collapsed="false">
      <c r="A7096" s="37" t="n">
        <v>1007095</v>
      </c>
      <c r="B7096" s="38" t="n">
        <v>46303</v>
      </c>
      <c r="C7096" s="39" t="s">
        <v>68</v>
      </c>
      <c r="D7096" s="39" t="s">
        <v>35</v>
      </c>
      <c r="E7096" s="40" t="n">
        <v>4.2</v>
      </c>
      <c r="F7096" s="41" t="n">
        <f aca="false">IF(A7096="","",INDEX(Assumptions!$B$16:$B$18,MATCH(C7096,Assumptions!$A$16:$A$18,0)))</f>
        <v>1</v>
      </c>
      <c r="G7096" s="42" t="n">
        <f aca="false">IF(A7096="","",WORKDAY(B7096,F7096))</f>
        <v>46304</v>
      </c>
    </row>
    <row r="7097" customFormat="false" ht="15" hidden="false" customHeight="false" outlineLevel="0" collapsed="false">
      <c r="A7097" s="37" t="n">
        <v>1007096</v>
      </c>
      <c r="B7097" s="38" t="n">
        <v>46303</v>
      </c>
      <c r="C7097" s="39" t="s">
        <v>70</v>
      </c>
      <c r="D7097" s="39" t="s">
        <v>37</v>
      </c>
      <c r="E7097" s="40" t="n">
        <v>1.1</v>
      </c>
      <c r="F7097" s="41" t="n">
        <f aca="false">IF(A7097="","",INDEX(Assumptions!$B$16:$B$18,MATCH(C7097,Assumptions!$A$16:$A$18,0)))</f>
        <v>5</v>
      </c>
      <c r="G7097" s="42" t="n">
        <f aca="false">IF(A7097="","",WORKDAY(B7097,F7097))</f>
        <v>46310</v>
      </c>
    </row>
    <row r="7098" customFormat="false" ht="15" hidden="false" customHeight="false" outlineLevel="0" collapsed="false">
      <c r="A7098" s="37" t="n">
        <v>1007097</v>
      </c>
      <c r="B7098" s="38" t="n">
        <v>46303</v>
      </c>
      <c r="C7098" s="39" t="s">
        <v>69</v>
      </c>
      <c r="D7098" s="39" t="s">
        <v>35</v>
      </c>
      <c r="E7098" s="40" t="n">
        <v>1.8</v>
      </c>
      <c r="F7098" s="41" t="n">
        <f aca="false">IF(A7098="","",INDEX(Assumptions!$B$16:$B$18,MATCH(C7098,Assumptions!$A$16:$A$18,0)))</f>
        <v>3</v>
      </c>
      <c r="G7098" s="42" t="n">
        <f aca="false">IF(A7098="","",WORKDAY(B7098,F7098))</f>
        <v>46308</v>
      </c>
    </row>
    <row r="7099" customFormat="false" ht="15" hidden="false" customHeight="false" outlineLevel="0" collapsed="false">
      <c r="A7099" s="37" t="n">
        <v>1007098</v>
      </c>
      <c r="B7099" s="38" t="n">
        <v>46303</v>
      </c>
      <c r="C7099" s="39" t="s">
        <v>69</v>
      </c>
      <c r="D7099" s="39" t="s">
        <v>37</v>
      </c>
      <c r="E7099" s="40" t="n">
        <v>1.1</v>
      </c>
      <c r="F7099" s="41" t="n">
        <f aca="false">IF(A7099="","",INDEX(Assumptions!$B$16:$B$18,MATCH(C7099,Assumptions!$A$16:$A$18,0)))</f>
        <v>3</v>
      </c>
      <c r="G7099" s="42" t="n">
        <f aca="false">IF(A7099="","",WORKDAY(B7099,F7099))</f>
        <v>46308</v>
      </c>
    </row>
    <row r="7100" customFormat="false" ht="15" hidden="false" customHeight="false" outlineLevel="0" collapsed="false">
      <c r="A7100" s="37" t="n">
        <v>1007099</v>
      </c>
      <c r="B7100" s="38" t="n">
        <v>46303</v>
      </c>
      <c r="C7100" s="39" t="s">
        <v>69</v>
      </c>
      <c r="D7100" s="39" t="s">
        <v>31</v>
      </c>
      <c r="E7100" s="40" t="n">
        <v>1.5</v>
      </c>
      <c r="F7100" s="41" t="n">
        <f aca="false">IF(A7100="","",INDEX(Assumptions!$B$16:$B$18,MATCH(C7100,Assumptions!$A$16:$A$18,0)))</f>
        <v>3</v>
      </c>
      <c r="G7100" s="42" t="n">
        <f aca="false">IF(A7100="","",WORKDAY(B7100,F7100))</f>
        <v>46308</v>
      </c>
    </row>
    <row r="7101" customFormat="false" ht="15" hidden="false" customHeight="false" outlineLevel="0" collapsed="false">
      <c r="A7101" s="37" t="n">
        <v>1007100</v>
      </c>
      <c r="B7101" s="38" t="n">
        <v>46303</v>
      </c>
      <c r="C7101" s="39" t="s">
        <v>69</v>
      </c>
      <c r="D7101" s="39" t="s">
        <v>31</v>
      </c>
      <c r="E7101" s="40" t="n">
        <v>0.6</v>
      </c>
      <c r="F7101" s="41" t="n">
        <f aca="false">IF(A7101="","",INDEX(Assumptions!$B$16:$B$18,MATCH(C7101,Assumptions!$A$16:$A$18,0)))</f>
        <v>3</v>
      </c>
      <c r="G7101" s="42" t="n">
        <f aca="false">IF(A7101="","",WORKDAY(B7101,F7101))</f>
        <v>46308</v>
      </c>
    </row>
    <row r="7102" customFormat="false" ht="15" hidden="false" customHeight="false" outlineLevel="0" collapsed="false">
      <c r="A7102" s="37" t="n">
        <v>1007101</v>
      </c>
      <c r="B7102" s="38" t="n">
        <v>46303</v>
      </c>
      <c r="C7102" s="39" t="s">
        <v>69</v>
      </c>
      <c r="D7102" s="39" t="s">
        <v>31</v>
      </c>
      <c r="E7102" s="40" t="n">
        <v>1.9</v>
      </c>
      <c r="F7102" s="41" t="n">
        <f aca="false">IF(A7102="","",INDEX(Assumptions!$B$16:$B$18,MATCH(C7102,Assumptions!$A$16:$A$18,0)))</f>
        <v>3</v>
      </c>
      <c r="G7102" s="42" t="n">
        <f aca="false">IF(A7102="","",WORKDAY(B7102,F7102))</f>
        <v>46308</v>
      </c>
    </row>
    <row r="7103" customFormat="false" ht="15" hidden="false" customHeight="false" outlineLevel="0" collapsed="false">
      <c r="A7103" s="37" t="n">
        <v>1007102</v>
      </c>
      <c r="B7103" s="38" t="n">
        <v>46303</v>
      </c>
      <c r="C7103" s="39" t="s">
        <v>69</v>
      </c>
      <c r="D7103" s="39" t="s">
        <v>37</v>
      </c>
      <c r="E7103" s="40" t="n">
        <v>2.3</v>
      </c>
      <c r="F7103" s="41" t="n">
        <f aca="false">IF(A7103="","",INDEX(Assumptions!$B$16:$B$18,MATCH(C7103,Assumptions!$A$16:$A$18,0)))</f>
        <v>3</v>
      </c>
      <c r="G7103" s="42" t="n">
        <f aca="false">IF(A7103="","",WORKDAY(B7103,F7103))</f>
        <v>46308</v>
      </c>
    </row>
    <row r="7104" customFormat="false" ht="15" hidden="false" customHeight="false" outlineLevel="0" collapsed="false">
      <c r="A7104" s="37" t="n">
        <v>1007103</v>
      </c>
      <c r="B7104" s="38" t="n">
        <v>46303</v>
      </c>
      <c r="C7104" s="39" t="s">
        <v>69</v>
      </c>
      <c r="D7104" s="39" t="s">
        <v>33</v>
      </c>
      <c r="E7104" s="40" t="n">
        <v>1.6</v>
      </c>
      <c r="F7104" s="41" t="n">
        <f aca="false">IF(A7104="","",INDEX(Assumptions!$B$16:$B$18,MATCH(C7104,Assumptions!$A$16:$A$18,0)))</f>
        <v>3</v>
      </c>
      <c r="G7104" s="42" t="n">
        <f aca="false">IF(A7104="","",WORKDAY(B7104,F7104))</f>
        <v>46308</v>
      </c>
    </row>
    <row r="7105" customFormat="false" ht="15" hidden="false" customHeight="false" outlineLevel="0" collapsed="false">
      <c r="A7105" s="37" t="n">
        <v>1007104</v>
      </c>
      <c r="B7105" s="38" t="n">
        <v>46303</v>
      </c>
      <c r="C7105" s="39" t="s">
        <v>68</v>
      </c>
      <c r="D7105" s="39" t="s">
        <v>33</v>
      </c>
      <c r="E7105" s="40" t="n">
        <v>4</v>
      </c>
      <c r="F7105" s="41" t="n">
        <f aca="false">IF(A7105="","",INDEX(Assumptions!$B$16:$B$18,MATCH(C7105,Assumptions!$A$16:$A$18,0)))</f>
        <v>1</v>
      </c>
      <c r="G7105" s="42" t="n">
        <f aca="false">IF(A7105="","",WORKDAY(B7105,F7105))</f>
        <v>46304</v>
      </c>
    </row>
    <row r="7106" customFormat="false" ht="15" hidden="false" customHeight="false" outlineLevel="0" collapsed="false">
      <c r="A7106" s="37" t="n">
        <v>1007105</v>
      </c>
      <c r="B7106" s="38" t="n">
        <v>46303</v>
      </c>
      <c r="C7106" s="39" t="s">
        <v>69</v>
      </c>
      <c r="D7106" s="39" t="s">
        <v>33</v>
      </c>
      <c r="E7106" s="40" t="n">
        <v>0.8</v>
      </c>
      <c r="F7106" s="41" t="n">
        <f aca="false">IF(A7106="","",INDEX(Assumptions!$B$16:$B$18,MATCH(C7106,Assumptions!$A$16:$A$18,0)))</f>
        <v>3</v>
      </c>
      <c r="G7106" s="42" t="n">
        <f aca="false">IF(A7106="","",WORKDAY(B7106,F7106))</f>
        <v>46308</v>
      </c>
    </row>
    <row r="7107" customFormat="false" ht="15" hidden="false" customHeight="false" outlineLevel="0" collapsed="false">
      <c r="A7107" s="37" t="n">
        <v>1007106</v>
      </c>
      <c r="B7107" s="38" t="n">
        <v>46303</v>
      </c>
      <c r="C7107" s="39" t="s">
        <v>69</v>
      </c>
      <c r="D7107" s="39" t="s">
        <v>37</v>
      </c>
      <c r="E7107" s="40" t="n">
        <v>2.4</v>
      </c>
      <c r="F7107" s="41" t="n">
        <f aca="false">IF(A7107="","",INDEX(Assumptions!$B$16:$B$18,MATCH(C7107,Assumptions!$A$16:$A$18,0)))</f>
        <v>3</v>
      </c>
      <c r="G7107" s="42" t="n">
        <f aca="false">IF(A7107="","",WORKDAY(B7107,F7107))</f>
        <v>46308</v>
      </c>
    </row>
    <row r="7108" customFormat="false" ht="15" hidden="false" customHeight="false" outlineLevel="0" collapsed="false">
      <c r="A7108" s="37" t="n">
        <v>1007107</v>
      </c>
      <c r="B7108" s="38" t="n">
        <v>46303</v>
      </c>
      <c r="C7108" s="39" t="s">
        <v>69</v>
      </c>
      <c r="D7108" s="39" t="s">
        <v>31</v>
      </c>
      <c r="E7108" s="40" t="n">
        <v>0.7</v>
      </c>
      <c r="F7108" s="41" t="n">
        <f aca="false">IF(A7108="","",INDEX(Assumptions!$B$16:$B$18,MATCH(C7108,Assumptions!$A$16:$A$18,0)))</f>
        <v>3</v>
      </c>
      <c r="G7108" s="42" t="n">
        <f aca="false">IF(A7108="","",WORKDAY(B7108,F7108))</f>
        <v>46308</v>
      </c>
    </row>
    <row r="7109" customFormat="false" ht="15" hidden="false" customHeight="false" outlineLevel="0" collapsed="false">
      <c r="A7109" s="37" t="n">
        <v>1007108</v>
      </c>
      <c r="B7109" s="38" t="n">
        <v>46303</v>
      </c>
      <c r="C7109" s="39" t="s">
        <v>69</v>
      </c>
      <c r="D7109" s="39" t="s">
        <v>33</v>
      </c>
      <c r="E7109" s="40" t="n">
        <v>1.3</v>
      </c>
      <c r="F7109" s="41" t="n">
        <f aca="false">IF(A7109="","",INDEX(Assumptions!$B$16:$B$18,MATCH(C7109,Assumptions!$A$16:$A$18,0)))</f>
        <v>3</v>
      </c>
      <c r="G7109" s="42" t="n">
        <f aca="false">IF(A7109="","",WORKDAY(B7109,F7109))</f>
        <v>46308</v>
      </c>
    </row>
    <row r="7110" customFormat="false" ht="15" hidden="false" customHeight="false" outlineLevel="0" collapsed="false">
      <c r="A7110" s="37" t="n">
        <v>1007109</v>
      </c>
      <c r="B7110" s="38" t="n">
        <v>46303</v>
      </c>
      <c r="C7110" s="39" t="s">
        <v>69</v>
      </c>
      <c r="D7110" s="39" t="s">
        <v>31</v>
      </c>
      <c r="E7110" s="40" t="n">
        <v>1.9</v>
      </c>
      <c r="F7110" s="41" t="n">
        <f aca="false">IF(A7110="","",INDEX(Assumptions!$B$16:$B$18,MATCH(C7110,Assumptions!$A$16:$A$18,0)))</f>
        <v>3</v>
      </c>
      <c r="G7110" s="42" t="n">
        <f aca="false">IF(A7110="","",WORKDAY(B7110,F7110))</f>
        <v>46308</v>
      </c>
    </row>
    <row r="7111" customFormat="false" ht="15" hidden="false" customHeight="false" outlineLevel="0" collapsed="false">
      <c r="A7111" s="37" t="n">
        <v>1007110</v>
      </c>
      <c r="B7111" s="38" t="n">
        <v>46303</v>
      </c>
      <c r="C7111" s="39" t="s">
        <v>70</v>
      </c>
      <c r="D7111" s="39" t="s">
        <v>33</v>
      </c>
      <c r="E7111" s="40" t="n">
        <v>3</v>
      </c>
      <c r="F7111" s="41" t="n">
        <f aca="false">IF(A7111="","",INDEX(Assumptions!$B$16:$B$18,MATCH(C7111,Assumptions!$A$16:$A$18,0)))</f>
        <v>5</v>
      </c>
      <c r="G7111" s="42" t="n">
        <f aca="false">IF(A7111="","",WORKDAY(B7111,F7111))</f>
        <v>46310</v>
      </c>
    </row>
    <row r="7112" customFormat="false" ht="15" hidden="false" customHeight="false" outlineLevel="0" collapsed="false">
      <c r="A7112" s="37" t="n">
        <v>1007111</v>
      </c>
      <c r="B7112" s="38" t="n">
        <v>46303</v>
      </c>
      <c r="C7112" s="39" t="s">
        <v>69</v>
      </c>
      <c r="D7112" s="39" t="s">
        <v>31</v>
      </c>
      <c r="E7112" s="40" t="n">
        <v>2.3</v>
      </c>
      <c r="F7112" s="41" t="n">
        <f aca="false">IF(A7112="","",INDEX(Assumptions!$B$16:$B$18,MATCH(C7112,Assumptions!$A$16:$A$18,0)))</f>
        <v>3</v>
      </c>
      <c r="G7112" s="42" t="n">
        <f aca="false">IF(A7112="","",WORKDAY(B7112,F7112))</f>
        <v>46308</v>
      </c>
    </row>
    <row r="7113" customFormat="false" ht="15" hidden="false" customHeight="false" outlineLevel="0" collapsed="false">
      <c r="A7113" s="37" t="n">
        <v>1007112</v>
      </c>
      <c r="B7113" s="38" t="n">
        <v>46303</v>
      </c>
      <c r="C7113" s="39" t="s">
        <v>69</v>
      </c>
      <c r="D7113" s="39" t="s">
        <v>35</v>
      </c>
      <c r="E7113" s="40" t="n">
        <v>3.9</v>
      </c>
      <c r="F7113" s="41" t="n">
        <f aca="false">IF(A7113="","",INDEX(Assumptions!$B$16:$B$18,MATCH(C7113,Assumptions!$A$16:$A$18,0)))</f>
        <v>3</v>
      </c>
      <c r="G7113" s="42" t="n">
        <f aca="false">IF(A7113="","",WORKDAY(B7113,F7113))</f>
        <v>46308</v>
      </c>
    </row>
    <row r="7114" customFormat="false" ht="15" hidden="false" customHeight="false" outlineLevel="0" collapsed="false">
      <c r="A7114" s="37" t="n">
        <v>1007113</v>
      </c>
      <c r="B7114" s="38" t="n">
        <v>46303</v>
      </c>
      <c r="C7114" s="39" t="s">
        <v>68</v>
      </c>
      <c r="D7114" s="39" t="s">
        <v>37</v>
      </c>
      <c r="E7114" s="40" t="n">
        <v>0.9</v>
      </c>
      <c r="F7114" s="41" t="n">
        <f aca="false">IF(A7114="","",INDEX(Assumptions!$B$16:$B$18,MATCH(C7114,Assumptions!$A$16:$A$18,0)))</f>
        <v>1</v>
      </c>
      <c r="G7114" s="42" t="n">
        <f aca="false">IF(A7114="","",WORKDAY(B7114,F7114))</f>
        <v>46304</v>
      </c>
    </row>
    <row r="7115" customFormat="false" ht="15" hidden="false" customHeight="false" outlineLevel="0" collapsed="false">
      <c r="A7115" s="37" t="n">
        <v>1007114</v>
      </c>
      <c r="B7115" s="38" t="n">
        <v>46303</v>
      </c>
      <c r="C7115" s="39" t="s">
        <v>68</v>
      </c>
      <c r="D7115" s="39" t="s">
        <v>33</v>
      </c>
      <c r="E7115" s="40" t="n">
        <v>1.1</v>
      </c>
      <c r="F7115" s="41" t="n">
        <f aca="false">IF(A7115="","",INDEX(Assumptions!$B$16:$B$18,MATCH(C7115,Assumptions!$A$16:$A$18,0)))</f>
        <v>1</v>
      </c>
      <c r="G7115" s="42" t="n">
        <f aca="false">IF(A7115="","",WORKDAY(B7115,F7115))</f>
        <v>46304</v>
      </c>
    </row>
    <row r="7116" customFormat="false" ht="15" hidden="false" customHeight="false" outlineLevel="0" collapsed="false">
      <c r="A7116" s="37" t="n">
        <v>1007115</v>
      </c>
      <c r="B7116" s="38" t="n">
        <v>46303</v>
      </c>
      <c r="C7116" s="39" t="s">
        <v>69</v>
      </c>
      <c r="D7116" s="39" t="s">
        <v>33</v>
      </c>
      <c r="E7116" s="40" t="n">
        <v>1.3</v>
      </c>
      <c r="F7116" s="41" t="n">
        <f aca="false">IF(A7116="","",INDEX(Assumptions!$B$16:$B$18,MATCH(C7116,Assumptions!$A$16:$A$18,0)))</f>
        <v>3</v>
      </c>
      <c r="G7116" s="42" t="n">
        <f aca="false">IF(A7116="","",WORKDAY(B7116,F7116))</f>
        <v>46308</v>
      </c>
    </row>
    <row r="7117" customFormat="false" ht="15" hidden="false" customHeight="false" outlineLevel="0" collapsed="false">
      <c r="A7117" s="37" t="n">
        <v>1007116</v>
      </c>
      <c r="B7117" s="38" t="n">
        <v>46303</v>
      </c>
      <c r="C7117" s="39" t="s">
        <v>69</v>
      </c>
      <c r="D7117" s="39" t="s">
        <v>35</v>
      </c>
      <c r="E7117" s="40" t="n">
        <v>9.5</v>
      </c>
      <c r="F7117" s="41" t="n">
        <f aca="false">IF(A7117="","",INDEX(Assumptions!$B$16:$B$18,MATCH(C7117,Assumptions!$A$16:$A$18,0)))</f>
        <v>3</v>
      </c>
      <c r="G7117" s="42" t="n">
        <f aca="false">IF(A7117="","",WORKDAY(B7117,F7117))</f>
        <v>46308</v>
      </c>
    </row>
    <row r="7118" customFormat="false" ht="15" hidden="false" customHeight="false" outlineLevel="0" collapsed="false">
      <c r="A7118" s="37" t="n">
        <v>1007117</v>
      </c>
      <c r="B7118" s="38" t="n">
        <v>46303</v>
      </c>
      <c r="C7118" s="39" t="s">
        <v>68</v>
      </c>
      <c r="D7118" s="39" t="s">
        <v>33</v>
      </c>
      <c r="E7118" s="40" t="n">
        <v>1.7</v>
      </c>
      <c r="F7118" s="41" t="n">
        <f aca="false">IF(A7118="","",INDEX(Assumptions!$B$16:$B$18,MATCH(C7118,Assumptions!$A$16:$A$18,0)))</f>
        <v>1</v>
      </c>
      <c r="G7118" s="42" t="n">
        <f aca="false">IF(A7118="","",WORKDAY(B7118,F7118))</f>
        <v>46304</v>
      </c>
    </row>
    <row r="7119" customFormat="false" ht="15" hidden="false" customHeight="false" outlineLevel="0" collapsed="false">
      <c r="A7119" s="37" t="n">
        <v>1007118</v>
      </c>
      <c r="B7119" s="38" t="n">
        <v>46303</v>
      </c>
      <c r="C7119" s="39" t="s">
        <v>68</v>
      </c>
      <c r="D7119" s="39" t="s">
        <v>37</v>
      </c>
      <c r="E7119" s="40" t="n">
        <v>1.5</v>
      </c>
      <c r="F7119" s="41" t="n">
        <f aca="false">IF(A7119="","",INDEX(Assumptions!$B$16:$B$18,MATCH(C7119,Assumptions!$A$16:$A$18,0)))</f>
        <v>1</v>
      </c>
      <c r="G7119" s="42" t="n">
        <f aca="false">IF(A7119="","",WORKDAY(B7119,F7119))</f>
        <v>46304</v>
      </c>
    </row>
    <row r="7120" customFormat="false" ht="15" hidden="false" customHeight="false" outlineLevel="0" collapsed="false">
      <c r="A7120" s="37" t="n">
        <v>1007119</v>
      </c>
      <c r="B7120" s="38" t="n">
        <v>46303</v>
      </c>
      <c r="C7120" s="39" t="s">
        <v>69</v>
      </c>
      <c r="D7120" s="39" t="s">
        <v>35</v>
      </c>
      <c r="E7120" s="40" t="n">
        <v>1.8</v>
      </c>
      <c r="F7120" s="41" t="n">
        <f aca="false">IF(A7120="","",INDEX(Assumptions!$B$16:$B$18,MATCH(C7120,Assumptions!$A$16:$A$18,0)))</f>
        <v>3</v>
      </c>
      <c r="G7120" s="42" t="n">
        <f aca="false">IF(A7120="","",WORKDAY(B7120,F7120))</f>
        <v>46308</v>
      </c>
    </row>
    <row r="7121" customFormat="false" ht="15" hidden="false" customHeight="false" outlineLevel="0" collapsed="false">
      <c r="A7121" s="37" t="n">
        <v>1007120</v>
      </c>
      <c r="B7121" s="38" t="n">
        <v>46303</v>
      </c>
      <c r="C7121" s="39" t="s">
        <v>70</v>
      </c>
      <c r="D7121" s="39" t="s">
        <v>35</v>
      </c>
      <c r="E7121" s="40" t="n">
        <v>3.4</v>
      </c>
      <c r="F7121" s="41" t="n">
        <f aca="false">IF(A7121="","",INDEX(Assumptions!$B$16:$B$18,MATCH(C7121,Assumptions!$A$16:$A$18,0)))</f>
        <v>5</v>
      </c>
      <c r="G7121" s="42" t="n">
        <f aca="false">IF(A7121="","",WORKDAY(B7121,F7121))</f>
        <v>46310</v>
      </c>
    </row>
    <row r="7122" customFormat="false" ht="15" hidden="false" customHeight="false" outlineLevel="0" collapsed="false">
      <c r="A7122" s="37" t="n">
        <v>1007121</v>
      </c>
      <c r="B7122" s="38" t="n">
        <v>46303</v>
      </c>
      <c r="C7122" s="39" t="s">
        <v>69</v>
      </c>
      <c r="D7122" s="39" t="s">
        <v>31</v>
      </c>
      <c r="E7122" s="40" t="n">
        <v>4.2</v>
      </c>
      <c r="F7122" s="41" t="n">
        <f aca="false">IF(A7122="","",INDEX(Assumptions!$B$16:$B$18,MATCH(C7122,Assumptions!$A$16:$A$18,0)))</f>
        <v>3</v>
      </c>
      <c r="G7122" s="42" t="n">
        <f aca="false">IF(A7122="","",WORKDAY(B7122,F7122))</f>
        <v>46308</v>
      </c>
    </row>
    <row r="7123" customFormat="false" ht="15" hidden="false" customHeight="false" outlineLevel="0" collapsed="false">
      <c r="A7123" s="37" t="n">
        <v>1007122</v>
      </c>
      <c r="B7123" s="38" t="n">
        <v>46303</v>
      </c>
      <c r="C7123" s="39" t="s">
        <v>69</v>
      </c>
      <c r="D7123" s="39" t="s">
        <v>37</v>
      </c>
      <c r="E7123" s="40" t="n">
        <v>0.5</v>
      </c>
      <c r="F7123" s="41" t="n">
        <f aca="false">IF(A7123="","",INDEX(Assumptions!$B$16:$B$18,MATCH(C7123,Assumptions!$A$16:$A$18,0)))</f>
        <v>3</v>
      </c>
      <c r="G7123" s="42" t="n">
        <f aca="false">IF(A7123="","",WORKDAY(B7123,F7123))</f>
        <v>46308</v>
      </c>
    </row>
    <row r="7124" customFormat="false" ht="15" hidden="false" customHeight="false" outlineLevel="0" collapsed="false">
      <c r="A7124" s="37" t="n">
        <v>1007123</v>
      </c>
      <c r="B7124" s="38" t="n">
        <v>46303</v>
      </c>
      <c r="C7124" s="39" t="s">
        <v>69</v>
      </c>
      <c r="D7124" s="39" t="s">
        <v>37</v>
      </c>
      <c r="E7124" s="40" t="n">
        <v>3.3</v>
      </c>
      <c r="F7124" s="41" t="n">
        <f aca="false">IF(A7124="","",INDEX(Assumptions!$B$16:$B$18,MATCH(C7124,Assumptions!$A$16:$A$18,0)))</f>
        <v>3</v>
      </c>
      <c r="G7124" s="42" t="n">
        <f aca="false">IF(A7124="","",WORKDAY(B7124,F7124))</f>
        <v>46308</v>
      </c>
    </row>
    <row r="7125" customFormat="false" ht="15" hidden="false" customHeight="false" outlineLevel="0" collapsed="false">
      <c r="A7125" s="37" t="n">
        <v>1007124</v>
      </c>
      <c r="B7125" s="38" t="n">
        <v>46303</v>
      </c>
      <c r="C7125" s="39" t="s">
        <v>69</v>
      </c>
      <c r="D7125" s="39" t="s">
        <v>31</v>
      </c>
      <c r="E7125" s="40" t="n">
        <v>1.9</v>
      </c>
      <c r="F7125" s="41" t="n">
        <f aca="false">IF(A7125="","",INDEX(Assumptions!$B$16:$B$18,MATCH(C7125,Assumptions!$A$16:$A$18,0)))</f>
        <v>3</v>
      </c>
      <c r="G7125" s="42" t="n">
        <f aca="false">IF(A7125="","",WORKDAY(B7125,F7125))</f>
        <v>46308</v>
      </c>
    </row>
    <row r="7126" customFormat="false" ht="15" hidden="false" customHeight="false" outlineLevel="0" collapsed="false">
      <c r="A7126" s="37" t="n">
        <v>1007125</v>
      </c>
      <c r="B7126" s="38" t="n">
        <v>46303</v>
      </c>
      <c r="C7126" s="39" t="s">
        <v>69</v>
      </c>
      <c r="D7126" s="39" t="s">
        <v>33</v>
      </c>
      <c r="E7126" s="40" t="n">
        <v>1</v>
      </c>
      <c r="F7126" s="41" t="n">
        <f aca="false">IF(A7126="","",INDEX(Assumptions!$B$16:$B$18,MATCH(C7126,Assumptions!$A$16:$A$18,0)))</f>
        <v>3</v>
      </c>
      <c r="G7126" s="42" t="n">
        <f aca="false">IF(A7126="","",WORKDAY(B7126,F7126))</f>
        <v>46308</v>
      </c>
    </row>
    <row r="7127" customFormat="false" ht="15" hidden="false" customHeight="false" outlineLevel="0" collapsed="false">
      <c r="A7127" s="37" t="n">
        <v>1007126</v>
      </c>
      <c r="B7127" s="38" t="n">
        <v>46303</v>
      </c>
      <c r="C7127" s="39" t="s">
        <v>69</v>
      </c>
      <c r="D7127" s="39" t="s">
        <v>33</v>
      </c>
      <c r="E7127" s="40" t="n">
        <v>1.1</v>
      </c>
      <c r="F7127" s="41" t="n">
        <f aca="false">IF(A7127="","",INDEX(Assumptions!$B$16:$B$18,MATCH(C7127,Assumptions!$A$16:$A$18,0)))</f>
        <v>3</v>
      </c>
      <c r="G7127" s="42" t="n">
        <f aca="false">IF(A7127="","",WORKDAY(B7127,F7127))</f>
        <v>46308</v>
      </c>
    </row>
    <row r="7128" customFormat="false" ht="15" hidden="false" customHeight="false" outlineLevel="0" collapsed="false">
      <c r="A7128" s="37" t="n">
        <v>1007127</v>
      </c>
      <c r="B7128" s="38" t="n">
        <v>46303</v>
      </c>
      <c r="C7128" s="39" t="s">
        <v>69</v>
      </c>
      <c r="D7128" s="39" t="s">
        <v>33</v>
      </c>
      <c r="E7128" s="40" t="n">
        <v>1.5</v>
      </c>
      <c r="F7128" s="41" t="n">
        <f aca="false">IF(A7128="","",INDEX(Assumptions!$B$16:$B$18,MATCH(C7128,Assumptions!$A$16:$A$18,0)))</f>
        <v>3</v>
      </c>
      <c r="G7128" s="42" t="n">
        <f aca="false">IF(A7128="","",WORKDAY(B7128,F7128))</f>
        <v>46308</v>
      </c>
    </row>
    <row r="7129" customFormat="false" ht="15" hidden="false" customHeight="false" outlineLevel="0" collapsed="false">
      <c r="A7129" s="37" t="n">
        <v>1007128</v>
      </c>
      <c r="B7129" s="38" t="n">
        <v>46303</v>
      </c>
      <c r="C7129" s="39" t="s">
        <v>69</v>
      </c>
      <c r="D7129" s="39" t="s">
        <v>37</v>
      </c>
      <c r="E7129" s="40" t="n">
        <v>5.4</v>
      </c>
      <c r="F7129" s="41" t="n">
        <f aca="false">IF(A7129="","",INDEX(Assumptions!$B$16:$B$18,MATCH(C7129,Assumptions!$A$16:$A$18,0)))</f>
        <v>3</v>
      </c>
      <c r="G7129" s="42" t="n">
        <f aca="false">IF(A7129="","",WORKDAY(B7129,F7129))</f>
        <v>46308</v>
      </c>
    </row>
    <row r="7130" customFormat="false" ht="15" hidden="false" customHeight="false" outlineLevel="0" collapsed="false">
      <c r="A7130" s="37" t="n">
        <v>1007129</v>
      </c>
      <c r="B7130" s="38" t="n">
        <v>46303</v>
      </c>
      <c r="C7130" s="39" t="s">
        <v>69</v>
      </c>
      <c r="D7130" s="39" t="s">
        <v>33</v>
      </c>
      <c r="E7130" s="40" t="n">
        <v>2</v>
      </c>
      <c r="F7130" s="41" t="n">
        <f aca="false">IF(A7130="","",INDEX(Assumptions!$B$16:$B$18,MATCH(C7130,Assumptions!$A$16:$A$18,0)))</f>
        <v>3</v>
      </c>
      <c r="G7130" s="42" t="n">
        <f aca="false">IF(A7130="","",WORKDAY(B7130,F7130))</f>
        <v>46308</v>
      </c>
    </row>
    <row r="7131" customFormat="false" ht="15" hidden="false" customHeight="false" outlineLevel="0" collapsed="false">
      <c r="A7131" s="37" t="n">
        <v>1007130</v>
      </c>
      <c r="B7131" s="38" t="n">
        <v>46303</v>
      </c>
      <c r="C7131" s="39" t="s">
        <v>69</v>
      </c>
      <c r="D7131" s="39" t="s">
        <v>31</v>
      </c>
      <c r="E7131" s="40" t="n">
        <v>2.8</v>
      </c>
      <c r="F7131" s="41" t="n">
        <f aca="false">IF(A7131="","",INDEX(Assumptions!$B$16:$B$18,MATCH(C7131,Assumptions!$A$16:$A$18,0)))</f>
        <v>3</v>
      </c>
      <c r="G7131" s="42" t="n">
        <f aca="false">IF(A7131="","",WORKDAY(B7131,F7131))</f>
        <v>46308</v>
      </c>
    </row>
    <row r="7132" customFormat="false" ht="15" hidden="false" customHeight="false" outlineLevel="0" collapsed="false">
      <c r="A7132" s="37" t="n">
        <v>1007131</v>
      </c>
      <c r="B7132" s="38" t="n">
        <v>46303</v>
      </c>
      <c r="C7132" s="39" t="s">
        <v>69</v>
      </c>
      <c r="D7132" s="39" t="s">
        <v>35</v>
      </c>
      <c r="E7132" s="40" t="n">
        <v>0.8</v>
      </c>
      <c r="F7132" s="41" t="n">
        <f aca="false">IF(A7132="","",INDEX(Assumptions!$B$16:$B$18,MATCH(C7132,Assumptions!$A$16:$A$18,0)))</f>
        <v>3</v>
      </c>
      <c r="G7132" s="42" t="n">
        <f aca="false">IF(A7132="","",WORKDAY(B7132,F7132))</f>
        <v>46308</v>
      </c>
    </row>
    <row r="7133" customFormat="false" ht="15" hidden="false" customHeight="false" outlineLevel="0" collapsed="false">
      <c r="A7133" s="37" t="n">
        <v>1007132</v>
      </c>
      <c r="B7133" s="38" t="n">
        <v>46303</v>
      </c>
      <c r="C7133" s="39" t="s">
        <v>69</v>
      </c>
      <c r="D7133" s="39" t="s">
        <v>37</v>
      </c>
      <c r="E7133" s="40" t="n">
        <v>1.6</v>
      </c>
      <c r="F7133" s="41" t="n">
        <f aca="false">IF(A7133="","",INDEX(Assumptions!$B$16:$B$18,MATCH(C7133,Assumptions!$A$16:$A$18,0)))</f>
        <v>3</v>
      </c>
      <c r="G7133" s="42" t="n">
        <f aca="false">IF(A7133="","",WORKDAY(B7133,F7133))</f>
        <v>46308</v>
      </c>
    </row>
    <row r="7134" customFormat="false" ht="15" hidden="false" customHeight="false" outlineLevel="0" collapsed="false">
      <c r="A7134" s="37" t="n">
        <v>1007133</v>
      </c>
      <c r="B7134" s="38" t="n">
        <v>46303</v>
      </c>
      <c r="C7134" s="39" t="s">
        <v>69</v>
      </c>
      <c r="D7134" s="39" t="s">
        <v>39</v>
      </c>
      <c r="E7134" s="40" t="n">
        <v>18.1</v>
      </c>
      <c r="F7134" s="41" t="n">
        <f aca="false">IF(A7134="","",INDEX(Assumptions!$B$16:$B$18,MATCH(C7134,Assumptions!$A$16:$A$18,0)))</f>
        <v>3</v>
      </c>
      <c r="G7134" s="42" t="n">
        <f aca="false">IF(A7134="","",WORKDAY(B7134,F7134))</f>
        <v>46308</v>
      </c>
    </row>
    <row r="7135" customFormat="false" ht="15" hidden="false" customHeight="false" outlineLevel="0" collapsed="false">
      <c r="A7135" s="37" t="n">
        <v>1007134</v>
      </c>
      <c r="B7135" s="38" t="n">
        <v>46303</v>
      </c>
      <c r="C7135" s="39" t="s">
        <v>68</v>
      </c>
      <c r="D7135" s="39" t="s">
        <v>37</v>
      </c>
      <c r="E7135" s="40" t="n">
        <v>3.1</v>
      </c>
      <c r="F7135" s="41" t="n">
        <f aca="false">IF(A7135="","",INDEX(Assumptions!$B$16:$B$18,MATCH(C7135,Assumptions!$A$16:$A$18,0)))</f>
        <v>1</v>
      </c>
      <c r="G7135" s="42" t="n">
        <f aca="false">IF(A7135="","",WORKDAY(B7135,F7135))</f>
        <v>46304</v>
      </c>
    </row>
    <row r="7136" customFormat="false" ht="15" hidden="false" customHeight="false" outlineLevel="0" collapsed="false">
      <c r="A7136" s="37" t="n">
        <v>1007135</v>
      </c>
      <c r="B7136" s="38" t="n">
        <v>46303</v>
      </c>
      <c r="C7136" s="39" t="s">
        <v>68</v>
      </c>
      <c r="D7136" s="39" t="s">
        <v>31</v>
      </c>
      <c r="E7136" s="40" t="n">
        <v>1.5</v>
      </c>
      <c r="F7136" s="41" t="n">
        <f aca="false">IF(A7136="","",INDEX(Assumptions!$B$16:$B$18,MATCH(C7136,Assumptions!$A$16:$A$18,0)))</f>
        <v>1</v>
      </c>
      <c r="G7136" s="42" t="n">
        <f aca="false">IF(A7136="","",WORKDAY(B7136,F7136))</f>
        <v>46304</v>
      </c>
    </row>
    <row r="7137" customFormat="false" ht="15" hidden="false" customHeight="false" outlineLevel="0" collapsed="false">
      <c r="A7137" s="37" t="n">
        <v>1007136</v>
      </c>
      <c r="B7137" s="38" t="n">
        <v>46303</v>
      </c>
      <c r="C7137" s="39" t="s">
        <v>69</v>
      </c>
      <c r="D7137" s="39" t="s">
        <v>37</v>
      </c>
      <c r="E7137" s="40" t="n">
        <v>6.3</v>
      </c>
      <c r="F7137" s="41" t="n">
        <f aca="false">IF(A7137="","",INDEX(Assumptions!$B$16:$B$18,MATCH(C7137,Assumptions!$A$16:$A$18,0)))</f>
        <v>3</v>
      </c>
      <c r="G7137" s="42" t="n">
        <f aca="false">IF(A7137="","",WORKDAY(B7137,F7137))</f>
        <v>46308</v>
      </c>
    </row>
    <row r="7138" customFormat="false" ht="15" hidden="false" customHeight="false" outlineLevel="0" collapsed="false">
      <c r="A7138" s="37" t="n">
        <v>1007137</v>
      </c>
      <c r="B7138" s="38" t="n">
        <v>46303</v>
      </c>
      <c r="C7138" s="39" t="s">
        <v>69</v>
      </c>
      <c r="D7138" s="39" t="s">
        <v>37</v>
      </c>
      <c r="E7138" s="40" t="n">
        <v>0.8</v>
      </c>
      <c r="F7138" s="41" t="n">
        <f aca="false">IF(A7138="","",INDEX(Assumptions!$B$16:$B$18,MATCH(C7138,Assumptions!$A$16:$A$18,0)))</f>
        <v>3</v>
      </c>
      <c r="G7138" s="42" t="n">
        <f aca="false">IF(A7138="","",WORKDAY(B7138,F7138))</f>
        <v>46308</v>
      </c>
    </row>
    <row r="7139" customFormat="false" ht="15" hidden="false" customHeight="false" outlineLevel="0" collapsed="false">
      <c r="A7139" s="37" t="n">
        <v>1007138</v>
      </c>
      <c r="B7139" s="38" t="n">
        <v>46303</v>
      </c>
      <c r="C7139" s="39" t="s">
        <v>69</v>
      </c>
      <c r="D7139" s="39" t="s">
        <v>37</v>
      </c>
      <c r="E7139" s="40" t="n">
        <v>1.8</v>
      </c>
      <c r="F7139" s="41" t="n">
        <f aca="false">IF(A7139="","",INDEX(Assumptions!$B$16:$B$18,MATCH(C7139,Assumptions!$A$16:$A$18,0)))</f>
        <v>3</v>
      </c>
      <c r="G7139" s="42" t="n">
        <f aca="false">IF(A7139="","",WORKDAY(B7139,F7139))</f>
        <v>46308</v>
      </c>
    </row>
    <row r="7140" customFormat="false" ht="15" hidden="false" customHeight="false" outlineLevel="0" collapsed="false">
      <c r="A7140" s="37" t="n">
        <v>1007139</v>
      </c>
      <c r="B7140" s="38" t="n">
        <v>46303</v>
      </c>
      <c r="C7140" s="39" t="s">
        <v>69</v>
      </c>
      <c r="D7140" s="39" t="s">
        <v>37</v>
      </c>
      <c r="E7140" s="40" t="n">
        <v>2</v>
      </c>
      <c r="F7140" s="41" t="n">
        <f aca="false">IF(A7140="","",INDEX(Assumptions!$B$16:$B$18,MATCH(C7140,Assumptions!$A$16:$A$18,0)))</f>
        <v>3</v>
      </c>
      <c r="G7140" s="42" t="n">
        <f aca="false">IF(A7140="","",WORKDAY(B7140,F7140))</f>
        <v>46308</v>
      </c>
    </row>
    <row r="7141" customFormat="false" ht="15" hidden="false" customHeight="false" outlineLevel="0" collapsed="false">
      <c r="A7141" s="37" t="n">
        <v>1007140</v>
      </c>
      <c r="B7141" s="38" t="n">
        <v>46303</v>
      </c>
      <c r="C7141" s="39" t="s">
        <v>69</v>
      </c>
      <c r="D7141" s="39" t="s">
        <v>37</v>
      </c>
      <c r="E7141" s="40" t="n">
        <v>1.8</v>
      </c>
      <c r="F7141" s="41" t="n">
        <f aca="false">IF(A7141="","",INDEX(Assumptions!$B$16:$B$18,MATCH(C7141,Assumptions!$A$16:$A$18,0)))</f>
        <v>3</v>
      </c>
      <c r="G7141" s="42" t="n">
        <f aca="false">IF(A7141="","",WORKDAY(B7141,F7141))</f>
        <v>46308</v>
      </c>
    </row>
    <row r="7142" customFormat="false" ht="15" hidden="false" customHeight="false" outlineLevel="0" collapsed="false">
      <c r="A7142" s="37" t="n">
        <v>1007141</v>
      </c>
      <c r="B7142" s="38" t="n">
        <v>46303</v>
      </c>
      <c r="C7142" s="39" t="s">
        <v>70</v>
      </c>
      <c r="D7142" s="39" t="s">
        <v>39</v>
      </c>
      <c r="E7142" s="40" t="n">
        <v>0.5</v>
      </c>
      <c r="F7142" s="41" t="n">
        <f aca="false">IF(A7142="","",INDEX(Assumptions!$B$16:$B$18,MATCH(C7142,Assumptions!$A$16:$A$18,0)))</f>
        <v>5</v>
      </c>
      <c r="G7142" s="42" t="n">
        <f aca="false">IF(A7142="","",WORKDAY(B7142,F7142))</f>
        <v>46310</v>
      </c>
    </row>
    <row r="7143" customFormat="false" ht="15" hidden="false" customHeight="false" outlineLevel="0" collapsed="false">
      <c r="A7143" s="37" t="n">
        <v>1007142</v>
      </c>
      <c r="B7143" s="38" t="n">
        <v>46303</v>
      </c>
      <c r="C7143" s="39" t="s">
        <v>69</v>
      </c>
      <c r="D7143" s="39" t="s">
        <v>31</v>
      </c>
      <c r="E7143" s="40" t="n">
        <v>4.1</v>
      </c>
      <c r="F7143" s="41" t="n">
        <f aca="false">IF(A7143="","",INDEX(Assumptions!$B$16:$B$18,MATCH(C7143,Assumptions!$A$16:$A$18,0)))</f>
        <v>3</v>
      </c>
      <c r="G7143" s="42" t="n">
        <f aca="false">IF(A7143="","",WORKDAY(B7143,F7143))</f>
        <v>46308</v>
      </c>
    </row>
    <row r="7144" customFormat="false" ht="15" hidden="false" customHeight="false" outlineLevel="0" collapsed="false">
      <c r="A7144" s="37" t="n">
        <v>1007143</v>
      </c>
      <c r="B7144" s="38" t="n">
        <v>46303</v>
      </c>
      <c r="C7144" s="39" t="s">
        <v>69</v>
      </c>
      <c r="D7144" s="39" t="s">
        <v>33</v>
      </c>
      <c r="E7144" s="40" t="n">
        <v>1.8</v>
      </c>
      <c r="F7144" s="41" t="n">
        <f aca="false">IF(A7144="","",INDEX(Assumptions!$B$16:$B$18,MATCH(C7144,Assumptions!$A$16:$A$18,0)))</f>
        <v>3</v>
      </c>
      <c r="G7144" s="42" t="n">
        <f aca="false">IF(A7144="","",WORKDAY(B7144,F7144))</f>
        <v>46308</v>
      </c>
    </row>
    <row r="7145" customFormat="false" ht="15" hidden="false" customHeight="false" outlineLevel="0" collapsed="false">
      <c r="A7145" s="37" t="n">
        <v>1007144</v>
      </c>
      <c r="B7145" s="38" t="n">
        <v>46303</v>
      </c>
      <c r="C7145" s="39" t="s">
        <v>69</v>
      </c>
      <c r="D7145" s="39" t="s">
        <v>31</v>
      </c>
      <c r="E7145" s="40" t="n">
        <v>14.9</v>
      </c>
      <c r="F7145" s="41" t="n">
        <f aca="false">IF(A7145="","",INDEX(Assumptions!$B$16:$B$18,MATCH(C7145,Assumptions!$A$16:$A$18,0)))</f>
        <v>3</v>
      </c>
      <c r="G7145" s="42" t="n">
        <f aca="false">IF(A7145="","",WORKDAY(B7145,F7145))</f>
        <v>46308</v>
      </c>
    </row>
    <row r="7146" customFormat="false" ht="15" hidden="false" customHeight="false" outlineLevel="0" collapsed="false">
      <c r="A7146" s="37" t="n">
        <v>1007145</v>
      </c>
      <c r="B7146" s="38" t="n">
        <v>46303</v>
      </c>
      <c r="C7146" s="39" t="s">
        <v>68</v>
      </c>
      <c r="D7146" s="39" t="s">
        <v>33</v>
      </c>
      <c r="E7146" s="40" t="n">
        <v>0.6</v>
      </c>
      <c r="F7146" s="41" t="n">
        <f aca="false">IF(A7146="","",INDEX(Assumptions!$B$16:$B$18,MATCH(C7146,Assumptions!$A$16:$A$18,0)))</f>
        <v>1</v>
      </c>
      <c r="G7146" s="42" t="n">
        <f aca="false">IF(A7146="","",WORKDAY(B7146,F7146))</f>
        <v>46304</v>
      </c>
    </row>
    <row r="7147" customFormat="false" ht="15" hidden="false" customHeight="false" outlineLevel="0" collapsed="false">
      <c r="A7147" s="37" t="n">
        <v>1007146</v>
      </c>
      <c r="B7147" s="38" t="n">
        <v>46303</v>
      </c>
      <c r="C7147" s="39" t="s">
        <v>70</v>
      </c>
      <c r="D7147" s="39" t="s">
        <v>33</v>
      </c>
      <c r="E7147" s="40" t="n">
        <v>1.5</v>
      </c>
      <c r="F7147" s="41" t="n">
        <f aca="false">IF(A7147="","",INDEX(Assumptions!$B$16:$B$18,MATCH(C7147,Assumptions!$A$16:$A$18,0)))</f>
        <v>5</v>
      </c>
      <c r="G7147" s="42" t="n">
        <f aca="false">IF(A7147="","",WORKDAY(B7147,F7147))</f>
        <v>46310</v>
      </c>
    </row>
    <row r="7148" customFormat="false" ht="15" hidden="false" customHeight="false" outlineLevel="0" collapsed="false">
      <c r="A7148" s="37" t="n">
        <v>1007147</v>
      </c>
      <c r="B7148" s="38" t="n">
        <v>46303</v>
      </c>
      <c r="C7148" s="39" t="s">
        <v>69</v>
      </c>
      <c r="D7148" s="39" t="s">
        <v>33</v>
      </c>
      <c r="E7148" s="40" t="n">
        <v>5.2</v>
      </c>
      <c r="F7148" s="41" t="n">
        <f aca="false">IF(A7148="","",INDEX(Assumptions!$B$16:$B$18,MATCH(C7148,Assumptions!$A$16:$A$18,0)))</f>
        <v>3</v>
      </c>
      <c r="G7148" s="42" t="n">
        <f aca="false">IF(A7148="","",WORKDAY(B7148,F7148))</f>
        <v>46308</v>
      </c>
    </row>
    <row r="7149" customFormat="false" ht="15" hidden="false" customHeight="false" outlineLevel="0" collapsed="false">
      <c r="A7149" s="37" t="n">
        <v>1007148</v>
      </c>
      <c r="B7149" s="38" t="n">
        <v>46303</v>
      </c>
      <c r="C7149" s="39" t="s">
        <v>70</v>
      </c>
      <c r="D7149" s="39" t="s">
        <v>33</v>
      </c>
      <c r="E7149" s="40" t="n">
        <v>2.6</v>
      </c>
      <c r="F7149" s="41" t="n">
        <f aca="false">IF(A7149="","",INDEX(Assumptions!$B$16:$B$18,MATCH(C7149,Assumptions!$A$16:$A$18,0)))</f>
        <v>5</v>
      </c>
      <c r="G7149" s="42" t="n">
        <f aca="false">IF(A7149="","",WORKDAY(B7149,F7149))</f>
        <v>46310</v>
      </c>
    </row>
    <row r="7150" customFormat="false" ht="15" hidden="false" customHeight="false" outlineLevel="0" collapsed="false">
      <c r="A7150" s="37" t="n">
        <v>1007149</v>
      </c>
      <c r="B7150" s="38" t="n">
        <v>46303</v>
      </c>
      <c r="C7150" s="39" t="s">
        <v>70</v>
      </c>
      <c r="D7150" s="39" t="s">
        <v>33</v>
      </c>
      <c r="E7150" s="40" t="n">
        <v>4.4</v>
      </c>
      <c r="F7150" s="41" t="n">
        <f aca="false">IF(A7150="","",INDEX(Assumptions!$B$16:$B$18,MATCH(C7150,Assumptions!$A$16:$A$18,0)))</f>
        <v>5</v>
      </c>
      <c r="G7150" s="42" t="n">
        <f aca="false">IF(A7150="","",WORKDAY(B7150,F7150))</f>
        <v>46310</v>
      </c>
    </row>
    <row r="7151" customFormat="false" ht="15" hidden="false" customHeight="false" outlineLevel="0" collapsed="false">
      <c r="A7151" s="37" t="n">
        <v>1007150</v>
      </c>
      <c r="B7151" s="38" t="n">
        <v>46304</v>
      </c>
      <c r="C7151" s="39" t="s">
        <v>70</v>
      </c>
      <c r="D7151" s="39" t="s">
        <v>37</v>
      </c>
      <c r="E7151" s="40" t="n">
        <v>0.5</v>
      </c>
      <c r="F7151" s="41" t="n">
        <f aca="false">IF(A7151="","",INDEX(Assumptions!$B$16:$B$18,MATCH(C7151,Assumptions!$A$16:$A$18,0)))</f>
        <v>5</v>
      </c>
      <c r="G7151" s="42" t="n">
        <f aca="false">IF(A7151="","",WORKDAY(B7151,F7151))</f>
        <v>46311</v>
      </c>
    </row>
    <row r="7152" customFormat="false" ht="15" hidden="false" customHeight="false" outlineLevel="0" collapsed="false">
      <c r="A7152" s="37" t="n">
        <v>1007151</v>
      </c>
      <c r="B7152" s="38" t="n">
        <v>46304</v>
      </c>
      <c r="C7152" s="39" t="s">
        <v>68</v>
      </c>
      <c r="D7152" s="39" t="s">
        <v>37</v>
      </c>
      <c r="E7152" s="40" t="n">
        <v>2.7</v>
      </c>
      <c r="F7152" s="41" t="n">
        <f aca="false">IF(A7152="","",INDEX(Assumptions!$B$16:$B$18,MATCH(C7152,Assumptions!$A$16:$A$18,0)))</f>
        <v>1</v>
      </c>
      <c r="G7152" s="42" t="n">
        <f aca="false">IF(A7152="","",WORKDAY(B7152,F7152))</f>
        <v>46307</v>
      </c>
    </row>
    <row r="7153" customFormat="false" ht="15" hidden="false" customHeight="false" outlineLevel="0" collapsed="false">
      <c r="A7153" s="37" t="n">
        <v>1007152</v>
      </c>
      <c r="B7153" s="38" t="n">
        <v>46304</v>
      </c>
      <c r="C7153" s="39" t="s">
        <v>69</v>
      </c>
      <c r="D7153" s="39" t="s">
        <v>39</v>
      </c>
      <c r="E7153" s="40" t="n">
        <v>0.9</v>
      </c>
      <c r="F7153" s="41" t="n">
        <f aca="false">IF(A7153="","",INDEX(Assumptions!$B$16:$B$18,MATCH(C7153,Assumptions!$A$16:$A$18,0)))</f>
        <v>3</v>
      </c>
      <c r="G7153" s="42" t="n">
        <f aca="false">IF(A7153="","",WORKDAY(B7153,F7153))</f>
        <v>46309</v>
      </c>
    </row>
    <row r="7154" customFormat="false" ht="15" hidden="false" customHeight="false" outlineLevel="0" collapsed="false">
      <c r="A7154" s="37" t="n">
        <v>1007153</v>
      </c>
      <c r="B7154" s="38" t="n">
        <v>46304</v>
      </c>
      <c r="C7154" s="39" t="s">
        <v>70</v>
      </c>
      <c r="D7154" s="39" t="s">
        <v>37</v>
      </c>
      <c r="E7154" s="40" t="n">
        <v>5.6</v>
      </c>
      <c r="F7154" s="41" t="n">
        <f aca="false">IF(A7154="","",INDEX(Assumptions!$B$16:$B$18,MATCH(C7154,Assumptions!$A$16:$A$18,0)))</f>
        <v>5</v>
      </c>
      <c r="G7154" s="42" t="n">
        <f aca="false">IF(A7154="","",WORKDAY(B7154,F7154))</f>
        <v>46311</v>
      </c>
    </row>
    <row r="7155" customFormat="false" ht="15" hidden="false" customHeight="false" outlineLevel="0" collapsed="false">
      <c r="A7155" s="37" t="n">
        <v>1007154</v>
      </c>
      <c r="B7155" s="38" t="n">
        <v>46304</v>
      </c>
      <c r="C7155" s="39" t="s">
        <v>69</v>
      </c>
      <c r="D7155" s="39" t="s">
        <v>35</v>
      </c>
      <c r="E7155" s="40" t="n">
        <v>1.4</v>
      </c>
      <c r="F7155" s="41" t="n">
        <f aca="false">IF(A7155="","",INDEX(Assumptions!$B$16:$B$18,MATCH(C7155,Assumptions!$A$16:$A$18,0)))</f>
        <v>3</v>
      </c>
      <c r="G7155" s="42" t="n">
        <f aca="false">IF(A7155="","",WORKDAY(B7155,F7155))</f>
        <v>46309</v>
      </c>
    </row>
    <row r="7156" customFormat="false" ht="15" hidden="false" customHeight="false" outlineLevel="0" collapsed="false">
      <c r="A7156" s="37" t="n">
        <v>1007155</v>
      </c>
      <c r="B7156" s="38" t="n">
        <v>46304</v>
      </c>
      <c r="C7156" s="39" t="s">
        <v>69</v>
      </c>
      <c r="D7156" s="39" t="s">
        <v>31</v>
      </c>
      <c r="E7156" s="40" t="n">
        <v>1.4</v>
      </c>
      <c r="F7156" s="41" t="n">
        <f aca="false">IF(A7156="","",INDEX(Assumptions!$B$16:$B$18,MATCH(C7156,Assumptions!$A$16:$A$18,0)))</f>
        <v>3</v>
      </c>
      <c r="G7156" s="42" t="n">
        <f aca="false">IF(A7156="","",WORKDAY(B7156,F7156))</f>
        <v>46309</v>
      </c>
    </row>
    <row r="7157" customFormat="false" ht="15" hidden="false" customHeight="false" outlineLevel="0" collapsed="false">
      <c r="A7157" s="37" t="n">
        <v>1007156</v>
      </c>
      <c r="B7157" s="38" t="n">
        <v>46304</v>
      </c>
      <c r="C7157" s="39" t="s">
        <v>69</v>
      </c>
      <c r="D7157" s="39" t="s">
        <v>39</v>
      </c>
      <c r="E7157" s="40" t="n">
        <v>0.7</v>
      </c>
      <c r="F7157" s="41" t="n">
        <f aca="false">IF(A7157="","",INDEX(Assumptions!$B$16:$B$18,MATCH(C7157,Assumptions!$A$16:$A$18,0)))</f>
        <v>3</v>
      </c>
      <c r="G7157" s="42" t="n">
        <f aca="false">IF(A7157="","",WORKDAY(B7157,F7157))</f>
        <v>46309</v>
      </c>
    </row>
    <row r="7158" customFormat="false" ht="15" hidden="false" customHeight="false" outlineLevel="0" collapsed="false">
      <c r="A7158" s="37" t="n">
        <v>1007157</v>
      </c>
      <c r="B7158" s="38" t="n">
        <v>46304</v>
      </c>
      <c r="C7158" s="39" t="s">
        <v>69</v>
      </c>
      <c r="D7158" s="39" t="s">
        <v>31</v>
      </c>
      <c r="E7158" s="40" t="n">
        <v>1.8</v>
      </c>
      <c r="F7158" s="41" t="n">
        <f aca="false">IF(A7158="","",INDEX(Assumptions!$B$16:$B$18,MATCH(C7158,Assumptions!$A$16:$A$18,0)))</f>
        <v>3</v>
      </c>
      <c r="G7158" s="42" t="n">
        <f aca="false">IF(A7158="","",WORKDAY(B7158,F7158))</f>
        <v>46309</v>
      </c>
    </row>
    <row r="7159" customFormat="false" ht="15" hidden="false" customHeight="false" outlineLevel="0" collapsed="false">
      <c r="A7159" s="37" t="n">
        <v>1007158</v>
      </c>
      <c r="B7159" s="38" t="n">
        <v>46304</v>
      </c>
      <c r="C7159" s="39" t="s">
        <v>70</v>
      </c>
      <c r="D7159" s="39" t="s">
        <v>35</v>
      </c>
      <c r="E7159" s="40" t="n">
        <v>0.9</v>
      </c>
      <c r="F7159" s="41" t="n">
        <f aca="false">IF(A7159="","",INDEX(Assumptions!$B$16:$B$18,MATCH(C7159,Assumptions!$A$16:$A$18,0)))</f>
        <v>5</v>
      </c>
      <c r="G7159" s="42" t="n">
        <f aca="false">IF(A7159="","",WORKDAY(B7159,F7159))</f>
        <v>46311</v>
      </c>
    </row>
    <row r="7160" customFormat="false" ht="15" hidden="false" customHeight="false" outlineLevel="0" collapsed="false">
      <c r="A7160" s="37" t="n">
        <v>1007159</v>
      </c>
      <c r="B7160" s="38" t="n">
        <v>46304</v>
      </c>
      <c r="C7160" s="39" t="s">
        <v>70</v>
      </c>
      <c r="D7160" s="39" t="s">
        <v>33</v>
      </c>
      <c r="E7160" s="40" t="n">
        <v>1</v>
      </c>
      <c r="F7160" s="41" t="n">
        <f aca="false">IF(A7160="","",INDEX(Assumptions!$B$16:$B$18,MATCH(C7160,Assumptions!$A$16:$A$18,0)))</f>
        <v>5</v>
      </c>
      <c r="G7160" s="42" t="n">
        <f aca="false">IF(A7160="","",WORKDAY(B7160,F7160))</f>
        <v>46311</v>
      </c>
    </row>
    <row r="7161" customFormat="false" ht="15" hidden="false" customHeight="false" outlineLevel="0" collapsed="false">
      <c r="A7161" s="37" t="n">
        <v>1007160</v>
      </c>
      <c r="B7161" s="38" t="n">
        <v>46304</v>
      </c>
      <c r="C7161" s="39" t="s">
        <v>68</v>
      </c>
      <c r="D7161" s="39" t="s">
        <v>35</v>
      </c>
      <c r="E7161" s="40" t="n">
        <v>2.2</v>
      </c>
      <c r="F7161" s="41" t="n">
        <f aca="false">IF(A7161="","",INDEX(Assumptions!$B$16:$B$18,MATCH(C7161,Assumptions!$A$16:$A$18,0)))</f>
        <v>1</v>
      </c>
      <c r="G7161" s="42" t="n">
        <f aca="false">IF(A7161="","",WORKDAY(B7161,F7161))</f>
        <v>46307</v>
      </c>
    </row>
    <row r="7162" customFormat="false" ht="15" hidden="false" customHeight="false" outlineLevel="0" collapsed="false">
      <c r="A7162" s="37" t="n">
        <v>1007161</v>
      </c>
      <c r="B7162" s="38" t="n">
        <v>46304</v>
      </c>
      <c r="C7162" s="39" t="s">
        <v>69</v>
      </c>
      <c r="D7162" s="39" t="s">
        <v>37</v>
      </c>
      <c r="E7162" s="40" t="n">
        <v>0.9</v>
      </c>
      <c r="F7162" s="41" t="n">
        <f aca="false">IF(A7162="","",INDEX(Assumptions!$B$16:$B$18,MATCH(C7162,Assumptions!$A$16:$A$18,0)))</f>
        <v>3</v>
      </c>
      <c r="G7162" s="42" t="n">
        <f aca="false">IF(A7162="","",WORKDAY(B7162,F7162))</f>
        <v>46309</v>
      </c>
    </row>
    <row r="7163" customFormat="false" ht="15" hidden="false" customHeight="false" outlineLevel="0" collapsed="false">
      <c r="A7163" s="37" t="n">
        <v>1007162</v>
      </c>
      <c r="B7163" s="38" t="n">
        <v>46304</v>
      </c>
      <c r="C7163" s="39" t="s">
        <v>69</v>
      </c>
      <c r="D7163" s="39" t="s">
        <v>33</v>
      </c>
      <c r="E7163" s="40" t="n">
        <v>2</v>
      </c>
      <c r="F7163" s="41" t="n">
        <f aca="false">IF(A7163="","",INDEX(Assumptions!$B$16:$B$18,MATCH(C7163,Assumptions!$A$16:$A$18,0)))</f>
        <v>3</v>
      </c>
      <c r="G7163" s="42" t="n">
        <f aca="false">IF(A7163="","",WORKDAY(B7163,F7163))</f>
        <v>46309</v>
      </c>
    </row>
    <row r="7164" customFormat="false" ht="15" hidden="false" customHeight="false" outlineLevel="0" collapsed="false">
      <c r="A7164" s="37" t="n">
        <v>1007163</v>
      </c>
      <c r="B7164" s="38" t="n">
        <v>46304</v>
      </c>
      <c r="C7164" s="39" t="s">
        <v>68</v>
      </c>
      <c r="D7164" s="39" t="s">
        <v>39</v>
      </c>
      <c r="E7164" s="40" t="n">
        <v>5</v>
      </c>
      <c r="F7164" s="41" t="n">
        <f aca="false">IF(A7164="","",INDEX(Assumptions!$B$16:$B$18,MATCH(C7164,Assumptions!$A$16:$A$18,0)))</f>
        <v>1</v>
      </c>
      <c r="G7164" s="42" t="n">
        <f aca="false">IF(A7164="","",WORKDAY(B7164,F7164))</f>
        <v>46307</v>
      </c>
    </row>
    <row r="7165" customFormat="false" ht="15" hidden="false" customHeight="false" outlineLevel="0" collapsed="false">
      <c r="A7165" s="37" t="n">
        <v>1007164</v>
      </c>
      <c r="B7165" s="38" t="n">
        <v>46304</v>
      </c>
      <c r="C7165" s="39" t="s">
        <v>69</v>
      </c>
      <c r="D7165" s="39" t="s">
        <v>37</v>
      </c>
      <c r="E7165" s="40" t="n">
        <v>2</v>
      </c>
      <c r="F7165" s="41" t="n">
        <f aca="false">IF(A7165="","",INDEX(Assumptions!$B$16:$B$18,MATCH(C7165,Assumptions!$A$16:$A$18,0)))</f>
        <v>3</v>
      </c>
      <c r="G7165" s="42" t="n">
        <f aca="false">IF(A7165="","",WORKDAY(B7165,F7165))</f>
        <v>46309</v>
      </c>
    </row>
    <row r="7166" customFormat="false" ht="15" hidden="false" customHeight="false" outlineLevel="0" collapsed="false">
      <c r="A7166" s="37" t="n">
        <v>1007165</v>
      </c>
      <c r="B7166" s="38" t="n">
        <v>46304</v>
      </c>
      <c r="C7166" s="39" t="s">
        <v>69</v>
      </c>
      <c r="D7166" s="39" t="s">
        <v>33</v>
      </c>
      <c r="E7166" s="40" t="n">
        <v>1.7</v>
      </c>
      <c r="F7166" s="41" t="n">
        <f aca="false">IF(A7166="","",INDEX(Assumptions!$B$16:$B$18,MATCH(C7166,Assumptions!$A$16:$A$18,0)))</f>
        <v>3</v>
      </c>
      <c r="G7166" s="42" t="n">
        <f aca="false">IF(A7166="","",WORKDAY(B7166,F7166))</f>
        <v>46309</v>
      </c>
    </row>
    <row r="7167" customFormat="false" ht="15" hidden="false" customHeight="false" outlineLevel="0" collapsed="false">
      <c r="A7167" s="37" t="n">
        <v>1007166</v>
      </c>
      <c r="B7167" s="38" t="n">
        <v>46304</v>
      </c>
      <c r="C7167" s="39" t="s">
        <v>69</v>
      </c>
      <c r="D7167" s="39" t="s">
        <v>33</v>
      </c>
      <c r="E7167" s="40" t="n">
        <v>3</v>
      </c>
      <c r="F7167" s="41" t="n">
        <f aca="false">IF(A7167="","",INDEX(Assumptions!$B$16:$B$18,MATCH(C7167,Assumptions!$A$16:$A$18,0)))</f>
        <v>3</v>
      </c>
      <c r="G7167" s="42" t="n">
        <f aca="false">IF(A7167="","",WORKDAY(B7167,F7167))</f>
        <v>46309</v>
      </c>
    </row>
    <row r="7168" customFormat="false" ht="15" hidden="false" customHeight="false" outlineLevel="0" collapsed="false">
      <c r="A7168" s="37" t="n">
        <v>1007167</v>
      </c>
      <c r="B7168" s="38" t="n">
        <v>46304</v>
      </c>
      <c r="C7168" s="39" t="s">
        <v>69</v>
      </c>
      <c r="D7168" s="39" t="s">
        <v>33</v>
      </c>
      <c r="E7168" s="40" t="n">
        <v>3.7</v>
      </c>
      <c r="F7168" s="41" t="n">
        <f aca="false">IF(A7168="","",INDEX(Assumptions!$B$16:$B$18,MATCH(C7168,Assumptions!$A$16:$A$18,0)))</f>
        <v>3</v>
      </c>
      <c r="G7168" s="42" t="n">
        <f aca="false">IF(A7168="","",WORKDAY(B7168,F7168))</f>
        <v>46309</v>
      </c>
    </row>
    <row r="7169" customFormat="false" ht="15" hidden="false" customHeight="false" outlineLevel="0" collapsed="false">
      <c r="A7169" s="37" t="n">
        <v>1007168</v>
      </c>
      <c r="B7169" s="38" t="n">
        <v>46304</v>
      </c>
      <c r="C7169" s="39" t="s">
        <v>68</v>
      </c>
      <c r="D7169" s="39" t="s">
        <v>33</v>
      </c>
      <c r="E7169" s="40" t="n">
        <v>1.5</v>
      </c>
      <c r="F7169" s="41" t="n">
        <f aca="false">IF(A7169="","",INDEX(Assumptions!$B$16:$B$18,MATCH(C7169,Assumptions!$A$16:$A$18,0)))</f>
        <v>1</v>
      </c>
      <c r="G7169" s="42" t="n">
        <f aca="false">IF(A7169="","",WORKDAY(B7169,F7169))</f>
        <v>46307</v>
      </c>
    </row>
    <row r="7170" customFormat="false" ht="15" hidden="false" customHeight="false" outlineLevel="0" collapsed="false">
      <c r="A7170" s="37" t="n">
        <v>1007169</v>
      </c>
      <c r="B7170" s="38" t="n">
        <v>46304</v>
      </c>
      <c r="C7170" s="39" t="s">
        <v>70</v>
      </c>
      <c r="D7170" s="39" t="s">
        <v>39</v>
      </c>
      <c r="E7170" s="40" t="n">
        <v>1.4</v>
      </c>
      <c r="F7170" s="41" t="n">
        <f aca="false">IF(A7170="","",INDEX(Assumptions!$B$16:$B$18,MATCH(C7170,Assumptions!$A$16:$A$18,0)))</f>
        <v>5</v>
      </c>
      <c r="G7170" s="42" t="n">
        <f aca="false">IF(A7170="","",WORKDAY(B7170,F7170))</f>
        <v>46311</v>
      </c>
    </row>
    <row r="7171" customFormat="false" ht="15" hidden="false" customHeight="false" outlineLevel="0" collapsed="false">
      <c r="A7171" s="37" t="n">
        <v>1007170</v>
      </c>
      <c r="B7171" s="38" t="n">
        <v>46304</v>
      </c>
      <c r="C7171" s="39" t="s">
        <v>69</v>
      </c>
      <c r="D7171" s="39" t="s">
        <v>35</v>
      </c>
      <c r="E7171" s="40" t="n">
        <v>0.6</v>
      </c>
      <c r="F7171" s="41" t="n">
        <f aca="false">IF(A7171="","",INDEX(Assumptions!$B$16:$B$18,MATCH(C7171,Assumptions!$A$16:$A$18,0)))</f>
        <v>3</v>
      </c>
      <c r="G7171" s="42" t="n">
        <f aca="false">IF(A7171="","",WORKDAY(B7171,F7171))</f>
        <v>46309</v>
      </c>
    </row>
    <row r="7172" customFormat="false" ht="15" hidden="false" customHeight="false" outlineLevel="0" collapsed="false">
      <c r="A7172" s="37" t="n">
        <v>1007171</v>
      </c>
      <c r="B7172" s="38" t="n">
        <v>46304</v>
      </c>
      <c r="C7172" s="39" t="s">
        <v>69</v>
      </c>
      <c r="D7172" s="39" t="s">
        <v>31</v>
      </c>
      <c r="E7172" s="40" t="n">
        <v>2.4</v>
      </c>
      <c r="F7172" s="41" t="n">
        <f aca="false">IF(A7172="","",INDEX(Assumptions!$B$16:$B$18,MATCH(C7172,Assumptions!$A$16:$A$18,0)))</f>
        <v>3</v>
      </c>
      <c r="G7172" s="42" t="n">
        <f aca="false">IF(A7172="","",WORKDAY(B7172,F7172))</f>
        <v>46309</v>
      </c>
    </row>
    <row r="7173" customFormat="false" ht="15" hidden="false" customHeight="false" outlineLevel="0" collapsed="false">
      <c r="A7173" s="37" t="n">
        <v>1007172</v>
      </c>
      <c r="B7173" s="38" t="n">
        <v>46304</v>
      </c>
      <c r="C7173" s="39" t="s">
        <v>69</v>
      </c>
      <c r="D7173" s="39" t="s">
        <v>39</v>
      </c>
      <c r="E7173" s="40" t="n">
        <v>1.3</v>
      </c>
      <c r="F7173" s="41" t="n">
        <f aca="false">IF(A7173="","",INDEX(Assumptions!$B$16:$B$18,MATCH(C7173,Assumptions!$A$16:$A$18,0)))</f>
        <v>3</v>
      </c>
      <c r="G7173" s="42" t="n">
        <f aca="false">IF(A7173="","",WORKDAY(B7173,F7173))</f>
        <v>46309</v>
      </c>
    </row>
    <row r="7174" customFormat="false" ht="15" hidden="false" customHeight="false" outlineLevel="0" collapsed="false">
      <c r="A7174" s="37" t="n">
        <v>1007173</v>
      </c>
      <c r="B7174" s="38" t="n">
        <v>46304</v>
      </c>
      <c r="C7174" s="39" t="s">
        <v>70</v>
      </c>
      <c r="D7174" s="39" t="s">
        <v>37</v>
      </c>
      <c r="E7174" s="40" t="n">
        <v>0.6</v>
      </c>
      <c r="F7174" s="41" t="n">
        <f aca="false">IF(A7174="","",INDEX(Assumptions!$B$16:$B$18,MATCH(C7174,Assumptions!$A$16:$A$18,0)))</f>
        <v>5</v>
      </c>
      <c r="G7174" s="42" t="n">
        <f aca="false">IF(A7174="","",WORKDAY(B7174,F7174))</f>
        <v>46311</v>
      </c>
    </row>
    <row r="7175" customFormat="false" ht="15" hidden="false" customHeight="false" outlineLevel="0" collapsed="false">
      <c r="A7175" s="37" t="n">
        <v>1007174</v>
      </c>
      <c r="B7175" s="38" t="n">
        <v>46304</v>
      </c>
      <c r="C7175" s="39" t="s">
        <v>70</v>
      </c>
      <c r="D7175" s="39" t="s">
        <v>31</v>
      </c>
      <c r="E7175" s="40" t="n">
        <v>1.6</v>
      </c>
      <c r="F7175" s="41" t="n">
        <f aca="false">IF(A7175="","",INDEX(Assumptions!$B$16:$B$18,MATCH(C7175,Assumptions!$A$16:$A$18,0)))</f>
        <v>5</v>
      </c>
      <c r="G7175" s="42" t="n">
        <f aca="false">IF(A7175="","",WORKDAY(B7175,F7175))</f>
        <v>46311</v>
      </c>
    </row>
    <row r="7176" customFormat="false" ht="15" hidden="false" customHeight="false" outlineLevel="0" collapsed="false">
      <c r="A7176" s="37" t="n">
        <v>1007175</v>
      </c>
      <c r="B7176" s="38" t="n">
        <v>46304</v>
      </c>
      <c r="C7176" s="39" t="s">
        <v>68</v>
      </c>
      <c r="D7176" s="39" t="s">
        <v>39</v>
      </c>
      <c r="E7176" s="40" t="n">
        <v>2</v>
      </c>
      <c r="F7176" s="41" t="n">
        <f aca="false">IF(A7176="","",INDEX(Assumptions!$B$16:$B$18,MATCH(C7176,Assumptions!$A$16:$A$18,0)))</f>
        <v>1</v>
      </c>
      <c r="G7176" s="42" t="n">
        <f aca="false">IF(A7176="","",WORKDAY(B7176,F7176))</f>
        <v>46307</v>
      </c>
    </row>
    <row r="7177" customFormat="false" ht="15" hidden="false" customHeight="false" outlineLevel="0" collapsed="false">
      <c r="A7177" s="37" t="n">
        <v>1007176</v>
      </c>
      <c r="B7177" s="38" t="n">
        <v>46304</v>
      </c>
      <c r="C7177" s="39" t="s">
        <v>70</v>
      </c>
      <c r="D7177" s="39" t="s">
        <v>37</v>
      </c>
      <c r="E7177" s="40" t="n">
        <v>1.6</v>
      </c>
      <c r="F7177" s="41" t="n">
        <f aca="false">IF(A7177="","",INDEX(Assumptions!$B$16:$B$18,MATCH(C7177,Assumptions!$A$16:$A$18,0)))</f>
        <v>5</v>
      </c>
      <c r="G7177" s="42" t="n">
        <f aca="false">IF(A7177="","",WORKDAY(B7177,F7177))</f>
        <v>46311</v>
      </c>
    </row>
    <row r="7178" customFormat="false" ht="15" hidden="false" customHeight="false" outlineLevel="0" collapsed="false">
      <c r="A7178" s="37" t="n">
        <v>1007177</v>
      </c>
      <c r="B7178" s="38" t="n">
        <v>46304</v>
      </c>
      <c r="C7178" s="39" t="s">
        <v>69</v>
      </c>
      <c r="D7178" s="39" t="s">
        <v>39</v>
      </c>
      <c r="E7178" s="40" t="n">
        <v>2.6</v>
      </c>
      <c r="F7178" s="41" t="n">
        <f aca="false">IF(A7178="","",INDEX(Assumptions!$B$16:$B$18,MATCH(C7178,Assumptions!$A$16:$A$18,0)))</f>
        <v>3</v>
      </c>
      <c r="G7178" s="42" t="n">
        <f aca="false">IF(A7178="","",WORKDAY(B7178,F7178))</f>
        <v>46309</v>
      </c>
    </row>
    <row r="7179" customFormat="false" ht="15" hidden="false" customHeight="false" outlineLevel="0" collapsed="false">
      <c r="A7179" s="37" t="n">
        <v>1007178</v>
      </c>
      <c r="B7179" s="38" t="n">
        <v>46304</v>
      </c>
      <c r="C7179" s="39" t="s">
        <v>69</v>
      </c>
      <c r="D7179" s="39" t="s">
        <v>35</v>
      </c>
      <c r="E7179" s="40" t="n">
        <v>2.3</v>
      </c>
      <c r="F7179" s="41" t="n">
        <f aca="false">IF(A7179="","",INDEX(Assumptions!$B$16:$B$18,MATCH(C7179,Assumptions!$A$16:$A$18,0)))</f>
        <v>3</v>
      </c>
      <c r="G7179" s="42" t="n">
        <f aca="false">IF(A7179="","",WORKDAY(B7179,F7179))</f>
        <v>46309</v>
      </c>
    </row>
    <row r="7180" customFormat="false" ht="15" hidden="false" customHeight="false" outlineLevel="0" collapsed="false">
      <c r="A7180" s="37" t="n">
        <v>1007179</v>
      </c>
      <c r="B7180" s="38" t="n">
        <v>46304</v>
      </c>
      <c r="C7180" s="39" t="s">
        <v>69</v>
      </c>
      <c r="D7180" s="39" t="s">
        <v>33</v>
      </c>
      <c r="E7180" s="40" t="n">
        <v>1.4</v>
      </c>
      <c r="F7180" s="41" t="n">
        <f aca="false">IF(A7180="","",INDEX(Assumptions!$B$16:$B$18,MATCH(C7180,Assumptions!$A$16:$A$18,0)))</f>
        <v>3</v>
      </c>
      <c r="G7180" s="42" t="n">
        <f aca="false">IF(A7180="","",WORKDAY(B7180,F7180))</f>
        <v>46309</v>
      </c>
    </row>
    <row r="7181" customFormat="false" ht="15" hidden="false" customHeight="false" outlineLevel="0" collapsed="false">
      <c r="A7181" s="37" t="n">
        <v>1007180</v>
      </c>
      <c r="B7181" s="38" t="n">
        <v>46304</v>
      </c>
      <c r="C7181" s="39" t="s">
        <v>69</v>
      </c>
      <c r="D7181" s="39" t="s">
        <v>37</v>
      </c>
      <c r="E7181" s="40" t="n">
        <v>1.7</v>
      </c>
      <c r="F7181" s="41" t="n">
        <f aca="false">IF(A7181="","",INDEX(Assumptions!$B$16:$B$18,MATCH(C7181,Assumptions!$A$16:$A$18,0)))</f>
        <v>3</v>
      </c>
      <c r="G7181" s="42" t="n">
        <f aca="false">IF(A7181="","",WORKDAY(B7181,F7181))</f>
        <v>46309</v>
      </c>
    </row>
    <row r="7182" customFormat="false" ht="15" hidden="false" customHeight="false" outlineLevel="0" collapsed="false">
      <c r="A7182" s="37" t="n">
        <v>1007181</v>
      </c>
      <c r="B7182" s="38" t="n">
        <v>46304</v>
      </c>
      <c r="C7182" s="39" t="s">
        <v>68</v>
      </c>
      <c r="D7182" s="39" t="s">
        <v>39</v>
      </c>
      <c r="E7182" s="40" t="n">
        <v>1.4</v>
      </c>
      <c r="F7182" s="41" t="n">
        <f aca="false">IF(A7182="","",INDEX(Assumptions!$B$16:$B$18,MATCH(C7182,Assumptions!$A$16:$A$18,0)))</f>
        <v>1</v>
      </c>
      <c r="G7182" s="42" t="n">
        <f aca="false">IF(A7182="","",WORKDAY(B7182,F7182))</f>
        <v>46307</v>
      </c>
    </row>
    <row r="7183" customFormat="false" ht="15" hidden="false" customHeight="false" outlineLevel="0" collapsed="false">
      <c r="A7183" s="37" t="n">
        <v>1007182</v>
      </c>
      <c r="B7183" s="38" t="n">
        <v>46304</v>
      </c>
      <c r="C7183" s="39" t="s">
        <v>69</v>
      </c>
      <c r="D7183" s="39" t="s">
        <v>39</v>
      </c>
      <c r="E7183" s="40" t="n">
        <v>0.9</v>
      </c>
      <c r="F7183" s="41" t="n">
        <f aca="false">IF(A7183="","",INDEX(Assumptions!$B$16:$B$18,MATCH(C7183,Assumptions!$A$16:$A$18,0)))</f>
        <v>3</v>
      </c>
      <c r="G7183" s="42" t="n">
        <f aca="false">IF(A7183="","",WORKDAY(B7183,F7183))</f>
        <v>46309</v>
      </c>
    </row>
    <row r="7184" customFormat="false" ht="15" hidden="false" customHeight="false" outlineLevel="0" collapsed="false">
      <c r="A7184" s="37" t="n">
        <v>1007183</v>
      </c>
      <c r="B7184" s="38" t="n">
        <v>46304</v>
      </c>
      <c r="C7184" s="39" t="s">
        <v>70</v>
      </c>
      <c r="D7184" s="39" t="s">
        <v>31</v>
      </c>
      <c r="E7184" s="40" t="n">
        <v>3.6</v>
      </c>
      <c r="F7184" s="41" t="n">
        <f aca="false">IF(A7184="","",INDEX(Assumptions!$B$16:$B$18,MATCH(C7184,Assumptions!$A$16:$A$18,0)))</f>
        <v>5</v>
      </c>
      <c r="G7184" s="42" t="n">
        <f aca="false">IF(A7184="","",WORKDAY(B7184,F7184))</f>
        <v>46311</v>
      </c>
    </row>
    <row r="7185" customFormat="false" ht="15" hidden="false" customHeight="false" outlineLevel="0" collapsed="false">
      <c r="A7185" s="37" t="n">
        <v>1007184</v>
      </c>
      <c r="B7185" s="38" t="n">
        <v>46304</v>
      </c>
      <c r="C7185" s="39" t="s">
        <v>69</v>
      </c>
      <c r="D7185" s="39" t="s">
        <v>35</v>
      </c>
      <c r="E7185" s="40" t="n">
        <v>2.6</v>
      </c>
      <c r="F7185" s="41" t="n">
        <f aca="false">IF(A7185="","",INDEX(Assumptions!$B$16:$B$18,MATCH(C7185,Assumptions!$A$16:$A$18,0)))</f>
        <v>3</v>
      </c>
      <c r="G7185" s="42" t="n">
        <f aca="false">IF(A7185="","",WORKDAY(B7185,F7185))</f>
        <v>46309</v>
      </c>
    </row>
    <row r="7186" customFormat="false" ht="15" hidden="false" customHeight="false" outlineLevel="0" collapsed="false">
      <c r="A7186" s="37" t="n">
        <v>1007185</v>
      </c>
      <c r="B7186" s="38" t="n">
        <v>46304</v>
      </c>
      <c r="C7186" s="39" t="s">
        <v>70</v>
      </c>
      <c r="D7186" s="39" t="s">
        <v>33</v>
      </c>
      <c r="E7186" s="40" t="n">
        <v>2.7</v>
      </c>
      <c r="F7186" s="41" t="n">
        <f aca="false">IF(A7186="","",INDEX(Assumptions!$B$16:$B$18,MATCH(C7186,Assumptions!$A$16:$A$18,0)))</f>
        <v>5</v>
      </c>
      <c r="G7186" s="42" t="n">
        <f aca="false">IF(A7186="","",WORKDAY(B7186,F7186))</f>
        <v>46311</v>
      </c>
    </row>
    <row r="7187" customFormat="false" ht="15" hidden="false" customHeight="false" outlineLevel="0" collapsed="false">
      <c r="A7187" s="37" t="n">
        <v>1007186</v>
      </c>
      <c r="B7187" s="38" t="n">
        <v>46304</v>
      </c>
      <c r="C7187" s="39" t="s">
        <v>70</v>
      </c>
      <c r="D7187" s="39" t="s">
        <v>39</v>
      </c>
      <c r="E7187" s="40" t="n">
        <v>2.8</v>
      </c>
      <c r="F7187" s="41" t="n">
        <f aca="false">IF(A7187="","",INDEX(Assumptions!$B$16:$B$18,MATCH(C7187,Assumptions!$A$16:$A$18,0)))</f>
        <v>5</v>
      </c>
      <c r="G7187" s="42" t="n">
        <f aca="false">IF(A7187="","",WORKDAY(B7187,F7187))</f>
        <v>46311</v>
      </c>
    </row>
    <row r="7188" customFormat="false" ht="15" hidden="false" customHeight="false" outlineLevel="0" collapsed="false">
      <c r="A7188" s="37" t="n">
        <v>1007187</v>
      </c>
      <c r="B7188" s="38" t="n">
        <v>46304</v>
      </c>
      <c r="C7188" s="39" t="s">
        <v>70</v>
      </c>
      <c r="D7188" s="39" t="s">
        <v>35</v>
      </c>
      <c r="E7188" s="40" t="n">
        <v>0.8</v>
      </c>
      <c r="F7188" s="41" t="n">
        <f aca="false">IF(A7188="","",INDEX(Assumptions!$B$16:$B$18,MATCH(C7188,Assumptions!$A$16:$A$18,0)))</f>
        <v>5</v>
      </c>
      <c r="G7188" s="42" t="n">
        <f aca="false">IF(A7188="","",WORKDAY(B7188,F7188))</f>
        <v>46311</v>
      </c>
    </row>
    <row r="7189" customFormat="false" ht="15" hidden="false" customHeight="false" outlineLevel="0" collapsed="false">
      <c r="A7189" s="37" t="n">
        <v>1007188</v>
      </c>
      <c r="B7189" s="38" t="n">
        <v>46304</v>
      </c>
      <c r="C7189" s="39" t="s">
        <v>70</v>
      </c>
      <c r="D7189" s="39" t="s">
        <v>35</v>
      </c>
      <c r="E7189" s="40" t="n">
        <v>4.5</v>
      </c>
      <c r="F7189" s="41" t="n">
        <f aca="false">IF(A7189="","",INDEX(Assumptions!$B$16:$B$18,MATCH(C7189,Assumptions!$A$16:$A$18,0)))</f>
        <v>5</v>
      </c>
      <c r="G7189" s="42" t="n">
        <f aca="false">IF(A7189="","",WORKDAY(B7189,F7189))</f>
        <v>46311</v>
      </c>
    </row>
    <row r="7190" customFormat="false" ht="15" hidden="false" customHeight="false" outlineLevel="0" collapsed="false">
      <c r="A7190" s="37" t="n">
        <v>1007189</v>
      </c>
      <c r="B7190" s="38" t="n">
        <v>46304</v>
      </c>
      <c r="C7190" s="39" t="s">
        <v>69</v>
      </c>
      <c r="D7190" s="39" t="s">
        <v>37</v>
      </c>
      <c r="E7190" s="40" t="n">
        <v>3.3</v>
      </c>
      <c r="F7190" s="41" t="n">
        <f aca="false">IF(A7190="","",INDEX(Assumptions!$B$16:$B$18,MATCH(C7190,Assumptions!$A$16:$A$18,0)))</f>
        <v>3</v>
      </c>
      <c r="G7190" s="42" t="n">
        <f aca="false">IF(A7190="","",WORKDAY(B7190,F7190))</f>
        <v>46309</v>
      </c>
    </row>
    <row r="7191" customFormat="false" ht="15" hidden="false" customHeight="false" outlineLevel="0" collapsed="false">
      <c r="A7191" s="37" t="n">
        <v>1007190</v>
      </c>
      <c r="B7191" s="38" t="n">
        <v>46304</v>
      </c>
      <c r="C7191" s="39" t="s">
        <v>70</v>
      </c>
      <c r="D7191" s="39" t="s">
        <v>31</v>
      </c>
      <c r="E7191" s="40" t="n">
        <v>0.7</v>
      </c>
      <c r="F7191" s="41" t="n">
        <f aca="false">IF(A7191="","",INDEX(Assumptions!$B$16:$B$18,MATCH(C7191,Assumptions!$A$16:$A$18,0)))</f>
        <v>5</v>
      </c>
      <c r="G7191" s="42" t="n">
        <f aca="false">IF(A7191="","",WORKDAY(B7191,F7191))</f>
        <v>46311</v>
      </c>
    </row>
    <row r="7192" customFormat="false" ht="15" hidden="false" customHeight="false" outlineLevel="0" collapsed="false">
      <c r="A7192" s="37" t="n">
        <v>1007191</v>
      </c>
      <c r="B7192" s="38" t="n">
        <v>46304</v>
      </c>
      <c r="C7192" s="39" t="s">
        <v>69</v>
      </c>
      <c r="D7192" s="39" t="s">
        <v>39</v>
      </c>
      <c r="E7192" s="40" t="n">
        <v>2.4</v>
      </c>
      <c r="F7192" s="41" t="n">
        <f aca="false">IF(A7192="","",INDEX(Assumptions!$B$16:$B$18,MATCH(C7192,Assumptions!$A$16:$A$18,0)))</f>
        <v>3</v>
      </c>
      <c r="G7192" s="42" t="n">
        <f aca="false">IF(A7192="","",WORKDAY(B7192,F7192))</f>
        <v>46309</v>
      </c>
    </row>
    <row r="7193" customFormat="false" ht="15" hidden="false" customHeight="false" outlineLevel="0" collapsed="false">
      <c r="A7193" s="37" t="n">
        <v>1007192</v>
      </c>
      <c r="B7193" s="38" t="n">
        <v>46304</v>
      </c>
      <c r="C7193" s="39" t="s">
        <v>68</v>
      </c>
      <c r="D7193" s="39" t="s">
        <v>33</v>
      </c>
      <c r="E7193" s="40" t="n">
        <v>4.1</v>
      </c>
      <c r="F7193" s="41" t="n">
        <f aca="false">IF(A7193="","",INDEX(Assumptions!$B$16:$B$18,MATCH(C7193,Assumptions!$A$16:$A$18,0)))</f>
        <v>1</v>
      </c>
      <c r="G7193" s="42" t="n">
        <f aca="false">IF(A7193="","",WORKDAY(B7193,F7193))</f>
        <v>46307</v>
      </c>
    </row>
    <row r="7194" customFormat="false" ht="15" hidden="false" customHeight="false" outlineLevel="0" collapsed="false">
      <c r="A7194" s="37" t="n">
        <v>1007193</v>
      </c>
      <c r="B7194" s="38" t="n">
        <v>46304</v>
      </c>
      <c r="C7194" s="39" t="s">
        <v>69</v>
      </c>
      <c r="D7194" s="39" t="s">
        <v>39</v>
      </c>
      <c r="E7194" s="40" t="n">
        <v>1.7</v>
      </c>
      <c r="F7194" s="41" t="n">
        <f aca="false">IF(A7194="","",INDEX(Assumptions!$B$16:$B$18,MATCH(C7194,Assumptions!$A$16:$A$18,0)))</f>
        <v>3</v>
      </c>
      <c r="G7194" s="42" t="n">
        <f aca="false">IF(A7194="","",WORKDAY(B7194,F7194))</f>
        <v>46309</v>
      </c>
    </row>
    <row r="7195" customFormat="false" ht="15" hidden="false" customHeight="false" outlineLevel="0" collapsed="false">
      <c r="A7195" s="37" t="n">
        <v>1007194</v>
      </c>
      <c r="B7195" s="38" t="n">
        <v>46304</v>
      </c>
      <c r="C7195" s="39" t="s">
        <v>68</v>
      </c>
      <c r="D7195" s="39" t="s">
        <v>31</v>
      </c>
      <c r="E7195" s="40" t="n">
        <v>3.6</v>
      </c>
      <c r="F7195" s="41" t="n">
        <f aca="false">IF(A7195="","",INDEX(Assumptions!$B$16:$B$18,MATCH(C7195,Assumptions!$A$16:$A$18,0)))</f>
        <v>1</v>
      </c>
      <c r="G7195" s="42" t="n">
        <f aca="false">IF(A7195="","",WORKDAY(B7195,F7195))</f>
        <v>46307</v>
      </c>
    </row>
    <row r="7196" customFormat="false" ht="15" hidden="false" customHeight="false" outlineLevel="0" collapsed="false">
      <c r="A7196" s="37" t="n">
        <v>1007195</v>
      </c>
      <c r="B7196" s="38" t="n">
        <v>46304</v>
      </c>
      <c r="C7196" s="39" t="s">
        <v>69</v>
      </c>
      <c r="D7196" s="39" t="s">
        <v>35</v>
      </c>
      <c r="E7196" s="40" t="n">
        <v>1.8</v>
      </c>
      <c r="F7196" s="41" t="n">
        <f aca="false">IF(A7196="","",INDEX(Assumptions!$B$16:$B$18,MATCH(C7196,Assumptions!$A$16:$A$18,0)))</f>
        <v>3</v>
      </c>
      <c r="G7196" s="42" t="n">
        <f aca="false">IF(A7196="","",WORKDAY(B7196,F7196))</f>
        <v>46309</v>
      </c>
    </row>
    <row r="7197" customFormat="false" ht="15" hidden="false" customHeight="false" outlineLevel="0" collapsed="false">
      <c r="A7197" s="37" t="n">
        <v>1007196</v>
      </c>
      <c r="B7197" s="38" t="n">
        <v>46304</v>
      </c>
      <c r="C7197" s="39" t="s">
        <v>69</v>
      </c>
      <c r="D7197" s="39" t="s">
        <v>37</v>
      </c>
      <c r="E7197" s="40" t="n">
        <v>0.6</v>
      </c>
      <c r="F7197" s="41" t="n">
        <f aca="false">IF(A7197="","",INDEX(Assumptions!$B$16:$B$18,MATCH(C7197,Assumptions!$A$16:$A$18,0)))</f>
        <v>3</v>
      </c>
      <c r="G7197" s="42" t="n">
        <f aca="false">IF(A7197="","",WORKDAY(B7197,F7197))</f>
        <v>46309</v>
      </c>
    </row>
    <row r="7198" customFormat="false" ht="15" hidden="false" customHeight="false" outlineLevel="0" collapsed="false">
      <c r="A7198" s="37" t="n">
        <v>1007197</v>
      </c>
      <c r="B7198" s="38" t="n">
        <v>46304</v>
      </c>
      <c r="C7198" s="39" t="s">
        <v>70</v>
      </c>
      <c r="D7198" s="39" t="s">
        <v>33</v>
      </c>
      <c r="E7198" s="40" t="n">
        <v>1</v>
      </c>
      <c r="F7198" s="41" t="n">
        <f aca="false">IF(A7198="","",INDEX(Assumptions!$B$16:$B$18,MATCH(C7198,Assumptions!$A$16:$A$18,0)))</f>
        <v>5</v>
      </c>
      <c r="G7198" s="42" t="n">
        <f aca="false">IF(A7198="","",WORKDAY(B7198,F7198))</f>
        <v>46311</v>
      </c>
    </row>
    <row r="7199" customFormat="false" ht="15" hidden="false" customHeight="false" outlineLevel="0" collapsed="false">
      <c r="A7199" s="37" t="n">
        <v>1007198</v>
      </c>
      <c r="B7199" s="38" t="n">
        <v>46304</v>
      </c>
      <c r="C7199" s="39" t="s">
        <v>69</v>
      </c>
      <c r="D7199" s="39" t="s">
        <v>31</v>
      </c>
      <c r="E7199" s="40" t="n">
        <v>2.2</v>
      </c>
      <c r="F7199" s="41" t="n">
        <f aca="false">IF(A7199="","",INDEX(Assumptions!$B$16:$B$18,MATCH(C7199,Assumptions!$A$16:$A$18,0)))</f>
        <v>3</v>
      </c>
      <c r="G7199" s="42" t="n">
        <f aca="false">IF(A7199="","",WORKDAY(B7199,F7199))</f>
        <v>46309</v>
      </c>
    </row>
    <row r="7200" customFormat="false" ht="15" hidden="false" customHeight="false" outlineLevel="0" collapsed="false">
      <c r="A7200" s="37" t="n">
        <v>1007199</v>
      </c>
      <c r="B7200" s="38" t="n">
        <v>46304</v>
      </c>
      <c r="C7200" s="39" t="s">
        <v>69</v>
      </c>
      <c r="D7200" s="39" t="s">
        <v>37</v>
      </c>
      <c r="E7200" s="40" t="n">
        <v>2.6</v>
      </c>
      <c r="F7200" s="41" t="n">
        <f aca="false">IF(A7200="","",INDEX(Assumptions!$B$16:$B$18,MATCH(C7200,Assumptions!$A$16:$A$18,0)))</f>
        <v>3</v>
      </c>
      <c r="G7200" s="42" t="n">
        <f aca="false">IF(A7200="","",WORKDAY(B7200,F7200))</f>
        <v>46309</v>
      </c>
    </row>
    <row r="7201" customFormat="false" ht="15" hidden="false" customHeight="false" outlineLevel="0" collapsed="false">
      <c r="A7201" s="37" t="n">
        <v>1007200</v>
      </c>
      <c r="B7201" s="38" t="n">
        <v>46304</v>
      </c>
      <c r="C7201" s="39" t="s">
        <v>69</v>
      </c>
      <c r="D7201" s="39" t="s">
        <v>35</v>
      </c>
      <c r="E7201" s="40" t="n">
        <v>3.7</v>
      </c>
      <c r="F7201" s="41" t="n">
        <f aca="false">IF(A7201="","",INDEX(Assumptions!$B$16:$B$18,MATCH(C7201,Assumptions!$A$16:$A$18,0)))</f>
        <v>3</v>
      </c>
      <c r="G7201" s="42" t="n">
        <f aca="false">IF(A7201="","",WORKDAY(B7201,F7201))</f>
        <v>46309</v>
      </c>
    </row>
    <row r="7202" customFormat="false" ht="15" hidden="false" customHeight="false" outlineLevel="0" collapsed="false">
      <c r="A7202" s="37" t="n">
        <v>1007201</v>
      </c>
      <c r="B7202" s="38" t="n">
        <v>46304</v>
      </c>
      <c r="C7202" s="39" t="s">
        <v>69</v>
      </c>
      <c r="D7202" s="39" t="s">
        <v>35</v>
      </c>
      <c r="E7202" s="40" t="n">
        <v>0.7</v>
      </c>
      <c r="F7202" s="41" t="n">
        <f aca="false">IF(A7202="","",INDEX(Assumptions!$B$16:$B$18,MATCH(C7202,Assumptions!$A$16:$A$18,0)))</f>
        <v>3</v>
      </c>
      <c r="G7202" s="42" t="n">
        <f aca="false">IF(A7202="","",WORKDAY(B7202,F7202))</f>
        <v>46309</v>
      </c>
    </row>
    <row r="7203" customFormat="false" ht="15" hidden="false" customHeight="false" outlineLevel="0" collapsed="false">
      <c r="A7203" s="37" t="n">
        <v>1007202</v>
      </c>
      <c r="B7203" s="38" t="n">
        <v>46304</v>
      </c>
      <c r="C7203" s="39" t="s">
        <v>69</v>
      </c>
      <c r="D7203" s="39" t="s">
        <v>35</v>
      </c>
      <c r="E7203" s="40" t="n">
        <v>1.6</v>
      </c>
      <c r="F7203" s="41" t="n">
        <f aca="false">IF(A7203="","",INDEX(Assumptions!$B$16:$B$18,MATCH(C7203,Assumptions!$A$16:$A$18,0)))</f>
        <v>3</v>
      </c>
      <c r="G7203" s="42" t="n">
        <f aca="false">IF(A7203="","",WORKDAY(B7203,F7203))</f>
        <v>46309</v>
      </c>
    </row>
    <row r="7204" customFormat="false" ht="15" hidden="false" customHeight="false" outlineLevel="0" collapsed="false">
      <c r="A7204" s="37" t="n">
        <v>1007203</v>
      </c>
      <c r="B7204" s="38" t="n">
        <v>46304</v>
      </c>
      <c r="C7204" s="39" t="s">
        <v>68</v>
      </c>
      <c r="D7204" s="39" t="s">
        <v>37</v>
      </c>
      <c r="E7204" s="40" t="n">
        <v>1.8</v>
      </c>
      <c r="F7204" s="41" t="n">
        <f aca="false">IF(A7204="","",INDEX(Assumptions!$B$16:$B$18,MATCH(C7204,Assumptions!$A$16:$A$18,0)))</f>
        <v>1</v>
      </c>
      <c r="G7204" s="42" t="n">
        <f aca="false">IF(A7204="","",WORKDAY(B7204,F7204))</f>
        <v>46307</v>
      </c>
    </row>
    <row r="7205" customFormat="false" ht="15" hidden="false" customHeight="false" outlineLevel="0" collapsed="false">
      <c r="A7205" s="37" t="n">
        <v>1007204</v>
      </c>
      <c r="B7205" s="38" t="n">
        <v>46304</v>
      </c>
      <c r="C7205" s="39" t="s">
        <v>69</v>
      </c>
      <c r="D7205" s="39" t="s">
        <v>33</v>
      </c>
      <c r="E7205" s="40" t="n">
        <v>0.6</v>
      </c>
      <c r="F7205" s="41" t="n">
        <f aca="false">IF(A7205="","",INDEX(Assumptions!$B$16:$B$18,MATCH(C7205,Assumptions!$A$16:$A$18,0)))</f>
        <v>3</v>
      </c>
      <c r="G7205" s="42" t="n">
        <f aca="false">IF(A7205="","",WORKDAY(B7205,F7205))</f>
        <v>46309</v>
      </c>
    </row>
    <row r="7206" customFormat="false" ht="15" hidden="false" customHeight="false" outlineLevel="0" collapsed="false">
      <c r="A7206" s="37" t="n">
        <v>1007205</v>
      </c>
      <c r="B7206" s="38" t="n">
        <v>46304</v>
      </c>
      <c r="C7206" s="39" t="s">
        <v>69</v>
      </c>
      <c r="D7206" s="39" t="s">
        <v>33</v>
      </c>
      <c r="E7206" s="40" t="n">
        <v>1.8</v>
      </c>
      <c r="F7206" s="41" t="n">
        <f aca="false">IF(A7206="","",INDEX(Assumptions!$B$16:$B$18,MATCH(C7206,Assumptions!$A$16:$A$18,0)))</f>
        <v>3</v>
      </c>
      <c r="G7206" s="42" t="n">
        <f aca="false">IF(A7206="","",WORKDAY(B7206,F7206))</f>
        <v>46309</v>
      </c>
    </row>
    <row r="7207" customFormat="false" ht="15" hidden="false" customHeight="false" outlineLevel="0" collapsed="false">
      <c r="A7207" s="37" t="n">
        <v>1007206</v>
      </c>
      <c r="B7207" s="38" t="n">
        <v>46304</v>
      </c>
      <c r="C7207" s="39" t="s">
        <v>69</v>
      </c>
      <c r="D7207" s="39" t="s">
        <v>35</v>
      </c>
      <c r="E7207" s="40" t="n">
        <v>0.7</v>
      </c>
      <c r="F7207" s="41" t="n">
        <f aca="false">IF(A7207="","",INDEX(Assumptions!$B$16:$B$18,MATCH(C7207,Assumptions!$A$16:$A$18,0)))</f>
        <v>3</v>
      </c>
      <c r="G7207" s="42" t="n">
        <f aca="false">IF(A7207="","",WORKDAY(B7207,F7207))</f>
        <v>46309</v>
      </c>
    </row>
    <row r="7208" customFormat="false" ht="15" hidden="false" customHeight="false" outlineLevel="0" collapsed="false">
      <c r="A7208" s="37" t="n">
        <v>1007207</v>
      </c>
      <c r="B7208" s="38" t="n">
        <v>46304</v>
      </c>
      <c r="C7208" s="39" t="s">
        <v>69</v>
      </c>
      <c r="D7208" s="39" t="s">
        <v>31</v>
      </c>
      <c r="E7208" s="40" t="n">
        <v>2.1</v>
      </c>
      <c r="F7208" s="41" t="n">
        <f aca="false">IF(A7208="","",INDEX(Assumptions!$B$16:$B$18,MATCH(C7208,Assumptions!$A$16:$A$18,0)))</f>
        <v>3</v>
      </c>
      <c r="G7208" s="42" t="n">
        <f aca="false">IF(A7208="","",WORKDAY(B7208,F7208))</f>
        <v>46309</v>
      </c>
    </row>
    <row r="7209" customFormat="false" ht="15" hidden="false" customHeight="false" outlineLevel="0" collapsed="false">
      <c r="A7209" s="37" t="n">
        <v>1007208</v>
      </c>
      <c r="B7209" s="38" t="n">
        <v>46304</v>
      </c>
      <c r="C7209" s="39" t="s">
        <v>69</v>
      </c>
      <c r="D7209" s="39" t="s">
        <v>35</v>
      </c>
      <c r="E7209" s="40" t="n">
        <v>4.3</v>
      </c>
      <c r="F7209" s="41" t="n">
        <f aca="false">IF(A7209="","",INDEX(Assumptions!$B$16:$B$18,MATCH(C7209,Assumptions!$A$16:$A$18,0)))</f>
        <v>3</v>
      </c>
      <c r="G7209" s="42" t="n">
        <f aca="false">IF(A7209="","",WORKDAY(B7209,F7209))</f>
        <v>46309</v>
      </c>
    </row>
    <row r="7210" customFormat="false" ht="15" hidden="false" customHeight="false" outlineLevel="0" collapsed="false">
      <c r="A7210" s="37" t="n">
        <v>1007209</v>
      </c>
      <c r="B7210" s="38" t="n">
        <v>46304</v>
      </c>
      <c r="C7210" s="39" t="s">
        <v>69</v>
      </c>
      <c r="D7210" s="39" t="s">
        <v>39</v>
      </c>
      <c r="E7210" s="40" t="n">
        <v>0.6</v>
      </c>
      <c r="F7210" s="41" t="n">
        <f aca="false">IF(A7210="","",INDEX(Assumptions!$B$16:$B$18,MATCH(C7210,Assumptions!$A$16:$A$18,0)))</f>
        <v>3</v>
      </c>
      <c r="G7210" s="42" t="n">
        <f aca="false">IF(A7210="","",WORKDAY(B7210,F7210))</f>
        <v>46309</v>
      </c>
    </row>
    <row r="7211" customFormat="false" ht="15" hidden="false" customHeight="false" outlineLevel="0" collapsed="false">
      <c r="A7211" s="37" t="n">
        <v>1007210</v>
      </c>
      <c r="B7211" s="38" t="n">
        <v>46304</v>
      </c>
      <c r="C7211" s="39" t="s">
        <v>70</v>
      </c>
      <c r="D7211" s="39" t="s">
        <v>39</v>
      </c>
      <c r="E7211" s="40" t="n">
        <v>1.3</v>
      </c>
      <c r="F7211" s="41" t="n">
        <f aca="false">IF(A7211="","",INDEX(Assumptions!$B$16:$B$18,MATCH(C7211,Assumptions!$A$16:$A$18,0)))</f>
        <v>5</v>
      </c>
      <c r="G7211" s="42" t="n">
        <f aca="false">IF(A7211="","",WORKDAY(B7211,F7211))</f>
        <v>46311</v>
      </c>
    </row>
    <row r="7212" customFormat="false" ht="15" hidden="false" customHeight="false" outlineLevel="0" collapsed="false">
      <c r="A7212" s="37" t="n">
        <v>1007211</v>
      </c>
      <c r="B7212" s="38" t="n">
        <v>46304</v>
      </c>
      <c r="C7212" s="39" t="s">
        <v>69</v>
      </c>
      <c r="D7212" s="39" t="s">
        <v>31</v>
      </c>
      <c r="E7212" s="40" t="n">
        <v>3.4</v>
      </c>
      <c r="F7212" s="41" t="n">
        <f aca="false">IF(A7212="","",INDEX(Assumptions!$B$16:$B$18,MATCH(C7212,Assumptions!$A$16:$A$18,0)))</f>
        <v>3</v>
      </c>
      <c r="G7212" s="42" t="n">
        <f aca="false">IF(A7212="","",WORKDAY(B7212,F7212))</f>
        <v>46309</v>
      </c>
    </row>
    <row r="7213" customFormat="false" ht="15" hidden="false" customHeight="false" outlineLevel="0" collapsed="false">
      <c r="A7213" s="37" t="n">
        <v>1007212</v>
      </c>
      <c r="B7213" s="38" t="n">
        <v>46304</v>
      </c>
      <c r="C7213" s="39" t="s">
        <v>69</v>
      </c>
      <c r="D7213" s="39" t="s">
        <v>39</v>
      </c>
      <c r="E7213" s="40" t="n">
        <v>1.7</v>
      </c>
      <c r="F7213" s="41" t="n">
        <f aca="false">IF(A7213="","",INDEX(Assumptions!$B$16:$B$18,MATCH(C7213,Assumptions!$A$16:$A$18,0)))</f>
        <v>3</v>
      </c>
      <c r="G7213" s="42" t="n">
        <f aca="false">IF(A7213="","",WORKDAY(B7213,F7213))</f>
        <v>46309</v>
      </c>
    </row>
    <row r="7214" customFormat="false" ht="15" hidden="false" customHeight="false" outlineLevel="0" collapsed="false">
      <c r="A7214" s="37" t="n">
        <v>1007213</v>
      </c>
      <c r="B7214" s="38" t="n">
        <v>46304</v>
      </c>
      <c r="C7214" s="39" t="s">
        <v>70</v>
      </c>
      <c r="D7214" s="39" t="s">
        <v>35</v>
      </c>
      <c r="E7214" s="40" t="n">
        <v>1.4</v>
      </c>
      <c r="F7214" s="41" t="n">
        <f aca="false">IF(A7214="","",INDEX(Assumptions!$B$16:$B$18,MATCH(C7214,Assumptions!$A$16:$A$18,0)))</f>
        <v>5</v>
      </c>
      <c r="G7214" s="42" t="n">
        <f aca="false">IF(A7214="","",WORKDAY(B7214,F7214))</f>
        <v>46311</v>
      </c>
    </row>
    <row r="7215" customFormat="false" ht="15" hidden="false" customHeight="false" outlineLevel="0" collapsed="false">
      <c r="A7215" s="37" t="n">
        <v>1007214</v>
      </c>
      <c r="B7215" s="38" t="n">
        <v>46304</v>
      </c>
      <c r="C7215" s="39" t="s">
        <v>70</v>
      </c>
      <c r="D7215" s="39" t="s">
        <v>35</v>
      </c>
      <c r="E7215" s="40" t="n">
        <v>0.4</v>
      </c>
      <c r="F7215" s="41" t="n">
        <f aca="false">IF(A7215="","",INDEX(Assumptions!$B$16:$B$18,MATCH(C7215,Assumptions!$A$16:$A$18,0)))</f>
        <v>5</v>
      </c>
      <c r="G7215" s="42" t="n">
        <f aca="false">IF(A7215="","",WORKDAY(B7215,F7215))</f>
        <v>46311</v>
      </c>
    </row>
    <row r="7216" customFormat="false" ht="15" hidden="false" customHeight="false" outlineLevel="0" collapsed="false">
      <c r="A7216" s="37" t="n">
        <v>1007215</v>
      </c>
      <c r="B7216" s="38" t="n">
        <v>46304</v>
      </c>
      <c r="C7216" s="39" t="s">
        <v>68</v>
      </c>
      <c r="D7216" s="39" t="s">
        <v>37</v>
      </c>
      <c r="E7216" s="40" t="n">
        <v>0.9</v>
      </c>
      <c r="F7216" s="41" t="n">
        <f aca="false">IF(A7216="","",INDEX(Assumptions!$B$16:$B$18,MATCH(C7216,Assumptions!$A$16:$A$18,0)))</f>
        <v>1</v>
      </c>
      <c r="G7216" s="42" t="n">
        <f aca="false">IF(A7216="","",WORKDAY(B7216,F7216))</f>
        <v>46307</v>
      </c>
    </row>
    <row r="7217" customFormat="false" ht="15" hidden="false" customHeight="false" outlineLevel="0" collapsed="false">
      <c r="A7217" s="37" t="n">
        <v>1007216</v>
      </c>
      <c r="B7217" s="38" t="n">
        <v>46304</v>
      </c>
      <c r="C7217" s="39" t="s">
        <v>68</v>
      </c>
      <c r="D7217" s="39" t="s">
        <v>35</v>
      </c>
      <c r="E7217" s="40" t="n">
        <v>8.4</v>
      </c>
      <c r="F7217" s="41" t="n">
        <f aca="false">IF(A7217="","",INDEX(Assumptions!$B$16:$B$18,MATCH(C7217,Assumptions!$A$16:$A$18,0)))</f>
        <v>1</v>
      </c>
      <c r="G7217" s="42" t="n">
        <f aca="false">IF(A7217="","",WORKDAY(B7217,F7217))</f>
        <v>46307</v>
      </c>
    </row>
    <row r="7218" customFormat="false" ht="15" hidden="false" customHeight="false" outlineLevel="0" collapsed="false">
      <c r="A7218" s="37" t="n">
        <v>1007217</v>
      </c>
      <c r="B7218" s="38" t="n">
        <v>46304</v>
      </c>
      <c r="C7218" s="39" t="s">
        <v>70</v>
      </c>
      <c r="D7218" s="39" t="s">
        <v>31</v>
      </c>
      <c r="E7218" s="40" t="n">
        <v>0.6</v>
      </c>
      <c r="F7218" s="41" t="n">
        <f aca="false">IF(A7218="","",INDEX(Assumptions!$B$16:$B$18,MATCH(C7218,Assumptions!$A$16:$A$18,0)))</f>
        <v>5</v>
      </c>
      <c r="G7218" s="42" t="n">
        <f aca="false">IF(A7218="","",WORKDAY(B7218,F7218))</f>
        <v>46311</v>
      </c>
    </row>
    <row r="7219" customFormat="false" ht="15" hidden="false" customHeight="false" outlineLevel="0" collapsed="false">
      <c r="A7219" s="37" t="n">
        <v>1007218</v>
      </c>
      <c r="B7219" s="38" t="n">
        <v>46304</v>
      </c>
      <c r="C7219" s="39" t="s">
        <v>68</v>
      </c>
      <c r="D7219" s="39" t="s">
        <v>31</v>
      </c>
      <c r="E7219" s="40" t="n">
        <v>4</v>
      </c>
      <c r="F7219" s="41" t="n">
        <f aca="false">IF(A7219="","",INDEX(Assumptions!$B$16:$B$18,MATCH(C7219,Assumptions!$A$16:$A$18,0)))</f>
        <v>1</v>
      </c>
      <c r="G7219" s="42" t="n">
        <f aca="false">IF(A7219="","",WORKDAY(B7219,F7219))</f>
        <v>46307</v>
      </c>
    </row>
    <row r="7220" customFormat="false" ht="15" hidden="false" customHeight="false" outlineLevel="0" collapsed="false">
      <c r="A7220" s="37" t="n">
        <v>1007219</v>
      </c>
      <c r="B7220" s="38" t="n">
        <v>46304</v>
      </c>
      <c r="C7220" s="39" t="s">
        <v>69</v>
      </c>
      <c r="D7220" s="39" t="s">
        <v>39</v>
      </c>
      <c r="E7220" s="40" t="n">
        <v>3.2</v>
      </c>
      <c r="F7220" s="41" t="n">
        <f aca="false">IF(A7220="","",INDEX(Assumptions!$B$16:$B$18,MATCH(C7220,Assumptions!$A$16:$A$18,0)))</f>
        <v>3</v>
      </c>
      <c r="G7220" s="42" t="n">
        <f aca="false">IF(A7220="","",WORKDAY(B7220,F7220))</f>
        <v>46309</v>
      </c>
    </row>
    <row r="7221" customFormat="false" ht="15" hidden="false" customHeight="false" outlineLevel="0" collapsed="false">
      <c r="A7221" s="37" t="n">
        <v>1007220</v>
      </c>
      <c r="B7221" s="38" t="n">
        <v>46304</v>
      </c>
      <c r="C7221" s="39" t="s">
        <v>69</v>
      </c>
      <c r="D7221" s="39" t="s">
        <v>31</v>
      </c>
      <c r="E7221" s="40" t="n">
        <v>2.7</v>
      </c>
      <c r="F7221" s="41" t="n">
        <f aca="false">IF(A7221="","",INDEX(Assumptions!$B$16:$B$18,MATCH(C7221,Assumptions!$A$16:$A$18,0)))</f>
        <v>3</v>
      </c>
      <c r="G7221" s="42" t="n">
        <f aca="false">IF(A7221="","",WORKDAY(B7221,F7221))</f>
        <v>46309</v>
      </c>
    </row>
    <row r="7222" customFormat="false" ht="15" hidden="false" customHeight="false" outlineLevel="0" collapsed="false">
      <c r="A7222" s="37" t="n">
        <v>1007221</v>
      </c>
      <c r="B7222" s="38" t="n">
        <v>46304</v>
      </c>
      <c r="C7222" s="39" t="s">
        <v>70</v>
      </c>
      <c r="D7222" s="39" t="s">
        <v>39</v>
      </c>
      <c r="E7222" s="40" t="n">
        <v>2.9</v>
      </c>
      <c r="F7222" s="41" t="n">
        <f aca="false">IF(A7222="","",INDEX(Assumptions!$B$16:$B$18,MATCH(C7222,Assumptions!$A$16:$A$18,0)))</f>
        <v>5</v>
      </c>
      <c r="G7222" s="42" t="n">
        <f aca="false">IF(A7222="","",WORKDAY(B7222,F7222))</f>
        <v>46311</v>
      </c>
    </row>
    <row r="7223" customFormat="false" ht="15" hidden="false" customHeight="false" outlineLevel="0" collapsed="false">
      <c r="A7223" s="37" t="n">
        <v>1007222</v>
      </c>
      <c r="B7223" s="38" t="n">
        <v>46304</v>
      </c>
      <c r="C7223" s="39" t="s">
        <v>70</v>
      </c>
      <c r="D7223" s="39" t="s">
        <v>37</v>
      </c>
      <c r="E7223" s="40" t="n">
        <v>1.1</v>
      </c>
      <c r="F7223" s="41" t="n">
        <f aca="false">IF(A7223="","",INDEX(Assumptions!$B$16:$B$18,MATCH(C7223,Assumptions!$A$16:$A$18,0)))</f>
        <v>5</v>
      </c>
      <c r="G7223" s="42" t="n">
        <f aca="false">IF(A7223="","",WORKDAY(B7223,F7223))</f>
        <v>46311</v>
      </c>
    </row>
    <row r="7224" customFormat="false" ht="15" hidden="false" customHeight="false" outlineLevel="0" collapsed="false">
      <c r="A7224" s="37" t="n">
        <v>1007223</v>
      </c>
      <c r="B7224" s="38" t="n">
        <v>46304</v>
      </c>
      <c r="C7224" s="39" t="s">
        <v>68</v>
      </c>
      <c r="D7224" s="39" t="s">
        <v>33</v>
      </c>
      <c r="E7224" s="40" t="n">
        <v>1.1</v>
      </c>
      <c r="F7224" s="41" t="n">
        <f aca="false">IF(A7224="","",INDEX(Assumptions!$B$16:$B$18,MATCH(C7224,Assumptions!$A$16:$A$18,0)))</f>
        <v>1</v>
      </c>
      <c r="G7224" s="42" t="n">
        <f aca="false">IF(A7224="","",WORKDAY(B7224,F7224))</f>
        <v>46307</v>
      </c>
    </row>
    <row r="7225" customFormat="false" ht="15" hidden="false" customHeight="false" outlineLevel="0" collapsed="false">
      <c r="A7225" s="37" t="n">
        <v>1007224</v>
      </c>
      <c r="B7225" s="38" t="n">
        <v>46304</v>
      </c>
      <c r="C7225" s="39" t="s">
        <v>70</v>
      </c>
      <c r="D7225" s="39" t="s">
        <v>31</v>
      </c>
      <c r="E7225" s="40" t="n">
        <v>3.4</v>
      </c>
      <c r="F7225" s="41" t="n">
        <f aca="false">IF(A7225="","",INDEX(Assumptions!$B$16:$B$18,MATCH(C7225,Assumptions!$A$16:$A$18,0)))</f>
        <v>5</v>
      </c>
      <c r="G7225" s="42" t="n">
        <f aca="false">IF(A7225="","",WORKDAY(B7225,F7225))</f>
        <v>46311</v>
      </c>
    </row>
    <row r="7226" customFormat="false" ht="15" hidden="false" customHeight="false" outlineLevel="0" collapsed="false">
      <c r="A7226" s="37" t="n">
        <v>1007225</v>
      </c>
      <c r="B7226" s="38" t="n">
        <v>46304</v>
      </c>
      <c r="C7226" s="39" t="s">
        <v>70</v>
      </c>
      <c r="D7226" s="39" t="s">
        <v>37</v>
      </c>
      <c r="E7226" s="40" t="n">
        <v>1.1</v>
      </c>
      <c r="F7226" s="41" t="n">
        <f aca="false">IF(A7226="","",INDEX(Assumptions!$B$16:$B$18,MATCH(C7226,Assumptions!$A$16:$A$18,0)))</f>
        <v>5</v>
      </c>
      <c r="G7226" s="42" t="n">
        <f aca="false">IF(A7226="","",WORKDAY(B7226,F7226))</f>
        <v>46311</v>
      </c>
    </row>
    <row r="7227" customFormat="false" ht="15" hidden="false" customHeight="false" outlineLevel="0" collapsed="false">
      <c r="A7227" s="37" t="n">
        <v>1007226</v>
      </c>
      <c r="B7227" s="38" t="n">
        <v>46304</v>
      </c>
      <c r="C7227" s="39" t="s">
        <v>70</v>
      </c>
      <c r="D7227" s="39" t="s">
        <v>31</v>
      </c>
      <c r="E7227" s="40" t="n">
        <v>1.9</v>
      </c>
      <c r="F7227" s="41" t="n">
        <f aca="false">IF(A7227="","",INDEX(Assumptions!$B$16:$B$18,MATCH(C7227,Assumptions!$A$16:$A$18,0)))</f>
        <v>5</v>
      </c>
      <c r="G7227" s="42" t="n">
        <f aca="false">IF(A7227="","",WORKDAY(B7227,F7227))</f>
        <v>46311</v>
      </c>
    </row>
    <row r="7228" customFormat="false" ht="15" hidden="false" customHeight="false" outlineLevel="0" collapsed="false">
      <c r="A7228" s="37" t="n">
        <v>1007227</v>
      </c>
      <c r="B7228" s="38" t="n">
        <v>46304</v>
      </c>
      <c r="C7228" s="39" t="s">
        <v>69</v>
      </c>
      <c r="D7228" s="39" t="s">
        <v>33</v>
      </c>
      <c r="E7228" s="40" t="n">
        <v>1.2</v>
      </c>
      <c r="F7228" s="41" t="n">
        <f aca="false">IF(A7228="","",INDEX(Assumptions!$B$16:$B$18,MATCH(C7228,Assumptions!$A$16:$A$18,0)))</f>
        <v>3</v>
      </c>
      <c r="G7228" s="42" t="n">
        <f aca="false">IF(A7228="","",WORKDAY(B7228,F7228))</f>
        <v>46309</v>
      </c>
    </row>
    <row r="7229" customFormat="false" ht="15" hidden="false" customHeight="false" outlineLevel="0" collapsed="false">
      <c r="A7229" s="37" t="n">
        <v>1007228</v>
      </c>
      <c r="B7229" s="38" t="n">
        <v>46304</v>
      </c>
      <c r="C7229" s="39" t="s">
        <v>69</v>
      </c>
      <c r="D7229" s="39" t="s">
        <v>33</v>
      </c>
      <c r="E7229" s="40" t="n">
        <v>2.8</v>
      </c>
      <c r="F7229" s="41" t="n">
        <f aca="false">IF(A7229="","",INDEX(Assumptions!$B$16:$B$18,MATCH(C7229,Assumptions!$A$16:$A$18,0)))</f>
        <v>3</v>
      </c>
      <c r="G7229" s="42" t="n">
        <f aca="false">IF(A7229="","",WORKDAY(B7229,F7229))</f>
        <v>46309</v>
      </c>
    </row>
    <row r="7230" customFormat="false" ht="15" hidden="false" customHeight="false" outlineLevel="0" collapsed="false">
      <c r="A7230" s="37" t="n">
        <v>1007229</v>
      </c>
      <c r="B7230" s="38" t="n">
        <v>46304</v>
      </c>
      <c r="C7230" s="39" t="s">
        <v>69</v>
      </c>
      <c r="D7230" s="39" t="s">
        <v>37</v>
      </c>
      <c r="E7230" s="40" t="n">
        <v>9.6</v>
      </c>
      <c r="F7230" s="41" t="n">
        <f aca="false">IF(A7230="","",INDEX(Assumptions!$B$16:$B$18,MATCH(C7230,Assumptions!$A$16:$A$18,0)))</f>
        <v>3</v>
      </c>
      <c r="G7230" s="42" t="n">
        <f aca="false">IF(A7230="","",WORKDAY(B7230,F7230))</f>
        <v>46309</v>
      </c>
    </row>
    <row r="7231" customFormat="false" ht="15" hidden="false" customHeight="false" outlineLevel="0" collapsed="false">
      <c r="A7231" s="37" t="n">
        <v>1007230</v>
      </c>
      <c r="B7231" s="38" t="n">
        <v>46304</v>
      </c>
      <c r="C7231" s="39" t="s">
        <v>69</v>
      </c>
      <c r="D7231" s="39" t="s">
        <v>31</v>
      </c>
      <c r="E7231" s="40" t="n">
        <v>3.8</v>
      </c>
      <c r="F7231" s="41" t="n">
        <f aca="false">IF(A7231="","",INDEX(Assumptions!$B$16:$B$18,MATCH(C7231,Assumptions!$A$16:$A$18,0)))</f>
        <v>3</v>
      </c>
      <c r="G7231" s="42" t="n">
        <f aca="false">IF(A7231="","",WORKDAY(B7231,F7231))</f>
        <v>46309</v>
      </c>
    </row>
    <row r="7232" customFormat="false" ht="15" hidden="false" customHeight="false" outlineLevel="0" collapsed="false">
      <c r="A7232" s="37" t="n">
        <v>1007231</v>
      </c>
      <c r="B7232" s="38" t="n">
        <v>46304</v>
      </c>
      <c r="C7232" s="39" t="s">
        <v>69</v>
      </c>
      <c r="D7232" s="39" t="s">
        <v>35</v>
      </c>
      <c r="E7232" s="40" t="n">
        <v>1</v>
      </c>
      <c r="F7232" s="41" t="n">
        <f aca="false">IF(A7232="","",INDEX(Assumptions!$B$16:$B$18,MATCH(C7232,Assumptions!$A$16:$A$18,0)))</f>
        <v>3</v>
      </c>
      <c r="G7232" s="42" t="n">
        <f aca="false">IF(A7232="","",WORKDAY(B7232,F7232))</f>
        <v>46309</v>
      </c>
    </row>
    <row r="7233" customFormat="false" ht="15" hidden="false" customHeight="false" outlineLevel="0" collapsed="false">
      <c r="A7233" s="37" t="n">
        <v>1007232</v>
      </c>
      <c r="B7233" s="38" t="n">
        <v>46304</v>
      </c>
      <c r="C7233" s="39" t="s">
        <v>70</v>
      </c>
      <c r="D7233" s="39" t="s">
        <v>35</v>
      </c>
      <c r="E7233" s="40" t="n">
        <v>1.3</v>
      </c>
      <c r="F7233" s="41" t="n">
        <f aca="false">IF(A7233="","",INDEX(Assumptions!$B$16:$B$18,MATCH(C7233,Assumptions!$A$16:$A$18,0)))</f>
        <v>5</v>
      </c>
      <c r="G7233" s="42" t="n">
        <f aca="false">IF(A7233="","",WORKDAY(B7233,F7233))</f>
        <v>46311</v>
      </c>
    </row>
    <row r="7234" customFormat="false" ht="15" hidden="false" customHeight="false" outlineLevel="0" collapsed="false">
      <c r="A7234" s="37" t="n">
        <v>1007233</v>
      </c>
      <c r="B7234" s="38" t="n">
        <v>46304</v>
      </c>
      <c r="C7234" s="39" t="s">
        <v>69</v>
      </c>
      <c r="D7234" s="39" t="s">
        <v>35</v>
      </c>
      <c r="E7234" s="40" t="n">
        <v>1.7</v>
      </c>
      <c r="F7234" s="41" t="n">
        <f aca="false">IF(A7234="","",INDEX(Assumptions!$B$16:$B$18,MATCH(C7234,Assumptions!$A$16:$A$18,0)))</f>
        <v>3</v>
      </c>
      <c r="G7234" s="42" t="n">
        <f aca="false">IF(A7234="","",WORKDAY(B7234,F7234))</f>
        <v>46309</v>
      </c>
    </row>
    <row r="7235" customFormat="false" ht="15" hidden="false" customHeight="false" outlineLevel="0" collapsed="false">
      <c r="A7235" s="37" t="n">
        <v>1007234</v>
      </c>
      <c r="B7235" s="38" t="n">
        <v>46304</v>
      </c>
      <c r="C7235" s="39" t="s">
        <v>69</v>
      </c>
      <c r="D7235" s="39" t="s">
        <v>31</v>
      </c>
      <c r="E7235" s="40" t="n">
        <v>4.7</v>
      </c>
      <c r="F7235" s="41" t="n">
        <f aca="false">IF(A7235="","",INDEX(Assumptions!$B$16:$B$18,MATCH(C7235,Assumptions!$A$16:$A$18,0)))</f>
        <v>3</v>
      </c>
      <c r="G7235" s="42" t="n">
        <f aca="false">IF(A7235="","",WORKDAY(B7235,F7235))</f>
        <v>46309</v>
      </c>
    </row>
    <row r="7236" customFormat="false" ht="15" hidden="false" customHeight="false" outlineLevel="0" collapsed="false">
      <c r="A7236" s="37" t="n">
        <v>1007235</v>
      </c>
      <c r="B7236" s="38" t="n">
        <v>46304</v>
      </c>
      <c r="C7236" s="39" t="s">
        <v>70</v>
      </c>
      <c r="D7236" s="39" t="s">
        <v>37</v>
      </c>
      <c r="E7236" s="40" t="n">
        <v>2</v>
      </c>
      <c r="F7236" s="41" t="n">
        <f aca="false">IF(A7236="","",INDEX(Assumptions!$B$16:$B$18,MATCH(C7236,Assumptions!$A$16:$A$18,0)))</f>
        <v>5</v>
      </c>
      <c r="G7236" s="42" t="n">
        <f aca="false">IF(A7236="","",WORKDAY(B7236,F7236))</f>
        <v>46311</v>
      </c>
    </row>
    <row r="7237" customFormat="false" ht="15" hidden="false" customHeight="false" outlineLevel="0" collapsed="false">
      <c r="A7237" s="37" t="n">
        <v>1007236</v>
      </c>
      <c r="B7237" s="38" t="n">
        <v>46304</v>
      </c>
      <c r="C7237" s="39" t="s">
        <v>69</v>
      </c>
      <c r="D7237" s="39" t="s">
        <v>33</v>
      </c>
      <c r="E7237" s="40" t="n">
        <v>1.8</v>
      </c>
      <c r="F7237" s="41" t="n">
        <f aca="false">IF(A7237="","",INDEX(Assumptions!$B$16:$B$18,MATCH(C7237,Assumptions!$A$16:$A$18,0)))</f>
        <v>3</v>
      </c>
      <c r="G7237" s="42" t="n">
        <f aca="false">IF(A7237="","",WORKDAY(B7237,F7237))</f>
        <v>46309</v>
      </c>
    </row>
    <row r="7238" customFormat="false" ht="15" hidden="false" customHeight="false" outlineLevel="0" collapsed="false">
      <c r="A7238" s="37" t="n">
        <v>1007237</v>
      </c>
      <c r="B7238" s="38" t="n">
        <v>46304</v>
      </c>
      <c r="C7238" s="39" t="s">
        <v>69</v>
      </c>
      <c r="D7238" s="39" t="s">
        <v>31</v>
      </c>
      <c r="E7238" s="40" t="n">
        <v>1.9</v>
      </c>
      <c r="F7238" s="41" t="n">
        <f aca="false">IF(A7238="","",INDEX(Assumptions!$B$16:$B$18,MATCH(C7238,Assumptions!$A$16:$A$18,0)))</f>
        <v>3</v>
      </c>
      <c r="G7238" s="42" t="n">
        <f aca="false">IF(A7238="","",WORKDAY(B7238,F7238))</f>
        <v>46309</v>
      </c>
    </row>
    <row r="7239" customFormat="false" ht="15" hidden="false" customHeight="false" outlineLevel="0" collapsed="false">
      <c r="A7239" s="37" t="n">
        <v>1007238</v>
      </c>
      <c r="B7239" s="38" t="n">
        <v>46304</v>
      </c>
      <c r="C7239" s="39" t="s">
        <v>69</v>
      </c>
      <c r="D7239" s="39" t="s">
        <v>35</v>
      </c>
      <c r="E7239" s="40" t="n">
        <v>2</v>
      </c>
      <c r="F7239" s="41" t="n">
        <f aca="false">IF(A7239="","",INDEX(Assumptions!$B$16:$B$18,MATCH(C7239,Assumptions!$A$16:$A$18,0)))</f>
        <v>3</v>
      </c>
      <c r="G7239" s="42" t="n">
        <f aca="false">IF(A7239="","",WORKDAY(B7239,F7239))</f>
        <v>46309</v>
      </c>
    </row>
    <row r="7240" customFormat="false" ht="15" hidden="false" customHeight="false" outlineLevel="0" collapsed="false">
      <c r="A7240" s="37" t="n">
        <v>1007239</v>
      </c>
      <c r="B7240" s="38" t="n">
        <v>46304</v>
      </c>
      <c r="C7240" s="39" t="s">
        <v>70</v>
      </c>
      <c r="D7240" s="39" t="s">
        <v>31</v>
      </c>
      <c r="E7240" s="40" t="n">
        <v>0.8</v>
      </c>
      <c r="F7240" s="41" t="n">
        <f aca="false">IF(A7240="","",INDEX(Assumptions!$B$16:$B$18,MATCH(C7240,Assumptions!$A$16:$A$18,0)))</f>
        <v>5</v>
      </c>
      <c r="G7240" s="42" t="n">
        <f aca="false">IF(A7240="","",WORKDAY(B7240,F7240))</f>
        <v>46311</v>
      </c>
    </row>
    <row r="7241" customFormat="false" ht="15" hidden="false" customHeight="false" outlineLevel="0" collapsed="false">
      <c r="A7241" s="37" t="n">
        <v>1007240</v>
      </c>
      <c r="B7241" s="38" t="n">
        <v>46304</v>
      </c>
      <c r="C7241" s="39" t="s">
        <v>69</v>
      </c>
      <c r="D7241" s="39" t="s">
        <v>39</v>
      </c>
      <c r="E7241" s="40" t="n">
        <v>0.5</v>
      </c>
      <c r="F7241" s="41" t="n">
        <f aca="false">IF(A7241="","",INDEX(Assumptions!$B$16:$B$18,MATCH(C7241,Assumptions!$A$16:$A$18,0)))</f>
        <v>3</v>
      </c>
      <c r="G7241" s="42" t="n">
        <f aca="false">IF(A7241="","",WORKDAY(B7241,F7241))</f>
        <v>46309</v>
      </c>
    </row>
    <row r="7242" customFormat="false" ht="15" hidden="false" customHeight="false" outlineLevel="0" collapsed="false">
      <c r="A7242" s="37" t="n">
        <v>1007241</v>
      </c>
      <c r="B7242" s="38" t="n">
        <v>46304</v>
      </c>
      <c r="C7242" s="39" t="s">
        <v>69</v>
      </c>
      <c r="D7242" s="39" t="s">
        <v>39</v>
      </c>
      <c r="E7242" s="40" t="n">
        <v>1.5</v>
      </c>
      <c r="F7242" s="41" t="n">
        <f aca="false">IF(A7242="","",INDEX(Assumptions!$B$16:$B$18,MATCH(C7242,Assumptions!$A$16:$A$18,0)))</f>
        <v>3</v>
      </c>
      <c r="G7242" s="42" t="n">
        <f aca="false">IF(A7242="","",WORKDAY(B7242,F7242))</f>
        <v>46309</v>
      </c>
    </row>
    <row r="7243" customFormat="false" ht="15" hidden="false" customHeight="false" outlineLevel="0" collapsed="false">
      <c r="A7243" s="37" t="n">
        <v>1007242</v>
      </c>
      <c r="B7243" s="38" t="n">
        <v>46304</v>
      </c>
      <c r="C7243" s="39" t="s">
        <v>69</v>
      </c>
      <c r="D7243" s="39" t="s">
        <v>37</v>
      </c>
      <c r="E7243" s="40" t="n">
        <v>0.7</v>
      </c>
      <c r="F7243" s="41" t="n">
        <f aca="false">IF(A7243="","",INDEX(Assumptions!$B$16:$B$18,MATCH(C7243,Assumptions!$A$16:$A$18,0)))</f>
        <v>3</v>
      </c>
      <c r="G7243" s="42" t="n">
        <f aca="false">IF(A7243="","",WORKDAY(B7243,F7243))</f>
        <v>46309</v>
      </c>
    </row>
    <row r="7244" customFormat="false" ht="15" hidden="false" customHeight="false" outlineLevel="0" collapsed="false">
      <c r="A7244" s="37" t="n">
        <v>1007243</v>
      </c>
      <c r="B7244" s="38" t="n">
        <v>46304</v>
      </c>
      <c r="C7244" s="39" t="s">
        <v>69</v>
      </c>
      <c r="D7244" s="39" t="s">
        <v>37</v>
      </c>
      <c r="E7244" s="40" t="n">
        <v>1.4</v>
      </c>
      <c r="F7244" s="41" t="n">
        <f aca="false">IF(A7244="","",INDEX(Assumptions!$B$16:$B$18,MATCH(C7244,Assumptions!$A$16:$A$18,0)))</f>
        <v>3</v>
      </c>
      <c r="G7244" s="42" t="n">
        <f aca="false">IF(A7244="","",WORKDAY(B7244,F7244))</f>
        <v>46309</v>
      </c>
    </row>
    <row r="7245" customFormat="false" ht="15" hidden="false" customHeight="false" outlineLevel="0" collapsed="false">
      <c r="A7245" s="37" t="n">
        <v>1007244</v>
      </c>
      <c r="B7245" s="38" t="n">
        <v>46304</v>
      </c>
      <c r="C7245" s="39" t="s">
        <v>69</v>
      </c>
      <c r="D7245" s="39" t="s">
        <v>31</v>
      </c>
      <c r="E7245" s="40" t="n">
        <v>2.8</v>
      </c>
      <c r="F7245" s="41" t="n">
        <f aca="false">IF(A7245="","",INDEX(Assumptions!$B$16:$B$18,MATCH(C7245,Assumptions!$A$16:$A$18,0)))</f>
        <v>3</v>
      </c>
      <c r="G7245" s="42" t="n">
        <f aca="false">IF(A7245="","",WORKDAY(B7245,F7245))</f>
        <v>46309</v>
      </c>
    </row>
    <row r="7246" customFormat="false" ht="15" hidden="false" customHeight="false" outlineLevel="0" collapsed="false">
      <c r="A7246" s="37" t="n">
        <v>1007245</v>
      </c>
      <c r="B7246" s="38" t="n">
        <v>46304</v>
      </c>
      <c r="C7246" s="39" t="s">
        <v>69</v>
      </c>
      <c r="D7246" s="39" t="s">
        <v>33</v>
      </c>
      <c r="E7246" s="40" t="n">
        <v>0.4</v>
      </c>
      <c r="F7246" s="41" t="n">
        <f aca="false">IF(A7246="","",INDEX(Assumptions!$B$16:$B$18,MATCH(C7246,Assumptions!$A$16:$A$18,0)))</f>
        <v>3</v>
      </c>
      <c r="G7246" s="42" t="n">
        <f aca="false">IF(A7246="","",WORKDAY(B7246,F7246))</f>
        <v>46309</v>
      </c>
    </row>
    <row r="7247" customFormat="false" ht="15" hidden="false" customHeight="false" outlineLevel="0" collapsed="false">
      <c r="A7247" s="37" t="n">
        <v>1007246</v>
      </c>
      <c r="B7247" s="38" t="n">
        <v>46304</v>
      </c>
      <c r="C7247" s="39" t="s">
        <v>69</v>
      </c>
      <c r="D7247" s="39" t="s">
        <v>35</v>
      </c>
      <c r="E7247" s="40" t="n">
        <v>0.3</v>
      </c>
      <c r="F7247" s="41" t="n">
        <f aca="false">IF(A7247="","",INDEX(Assumptions!$B$16:$B$18,MATCH(C7247,Assumptions!$A$16:$A$18,0)))</f>
        <v>3</v>
      </c>
      <c r="G7247" s="42" t="n">
        <f aca="false">IF(A7247="","",WORKDAY(B7247,F7247))</f>
        <v>46309</v>
      </c>
    </row>
    <row r="7248" customFormat="false" ht="15" hidden="false" customHeight="false" outlineLevel="0" collapsed="false">
      <c r="A7248" s="37" t="n">
        <v>1007247</v>
      </c>
      <c r="B7248" s="38" t="n">
        <v>46304</v>
      </c>
      <c r="C7248" s="39" t="s">
        <v>69</v>
      </c>
      <c r="D7248" s="39" t="s">
        <v>31</v>
      </c>
      <c r="E7248" s="40" t="n">
        <v>3.5</v>
      </c>
      <c r="F7248" s="41" t="n">
        <f aca="false">IF(A7248="","",INDEX(Assumptions!$B$16:$B$18,MATCH(C7248,Assumptions!$A$16:$A$18,0)))</f>
        <v>3</v>
      </c>
      <c r="G7248" s="42" t="n">
        <f aca="false">IF(A7248="","",WORKDAY(B7248,F7248))</f>
        <v>46309</v>
      </c>
    </row>
    <row r="7249" customFormat="false" ht="15" hidden="false" customHeight="false" outlineLevel="0" collapsed="false">
      <c r="A7249" s="37" t="n">
        <v>1007248</v>
      </c>
      <c r="B7249" s="38" t="n">
        <v>46304</v>
      </c>
      <c r="C7249" s="39" t="s">
        <v>69</v>
      </c>
      <c r="D7249" s="39" t="s">
        <v>37</v>
      </c>
      <c r="E7249" s="40" t="n">
        <v>1.3</v>
      </c>
      <c r="F7249" s="41" t="n">
        <f aca="false">IF(A7249="","",INDEX(Assumptions!$B$16:$B$18,MATCH(C7249,Assumptions!$A$16:$A$18,0)))</f>
        <v>3</v>
      </c>
      <c r="G7249" s="42" t="n">
        <f aca="false">IF(A7249="","",WORKDAY(B7249,F7249))</f>
        <v>46309</v>
      </c>
    </row>
    <row r="7250" customFormat="false" ht="15" hidden="false" customHeight="false" outlineLevel="0" collapsed="false">
      <c r="A7250" s="37" t="n">
        <v>1007249</v>
      </c>
      <c r="B7250" s="38" t="n">
        <v>46304</v>
      </c>
      <c r="C7250" s="39" t="s">
        <v>69</v>
      </c>
      <c r="D7250" s="39" t="s">
        <v>35</v>
      </c>
      <c r="E7250" s="40" t="n">
        <v>7.2</v>
      </c>
      <c r="F7250" s="41" t="n">
        <f aca="false">IF(A7250="","",INDEX(Assumptions!$B$16:$B$18,MATCH(C7250,Assumptions!$A$16:$A$18,0)))</f>
        <v>3</v>
      </c>
      <c r="G7250" s="42" t="n">
        <f aca="false">IF(A7250="","",WORKDAY(B7250,F7250))</f>
        <v>46309</v>
      </c>
    </row>
    <row r="7251" customFormat="false" ht="15" hidden="false" customHeight="false" outlineLevel="0" collapsed="false">
      <c r="A7251" s="37" t="n">
        <v>1007250</v>
      </c>
      <c r="B7251" s="38" t="n">
        <v>46304</v>
      </c>
      <c r="C7251" s="39" t="s">
        <v>69</v>
      </c>
      <c r="D7251" s="39" t="s">
        <v>37</v>
      </c>
      <c r="E7251" s="40" t="n">
        <v>5</v>
      </c>
      <c r="F7251" s="41" t="n">
        <f aca="false">IF(A7251="","",INDEX(Assumptions!$B$16:$B$18,MATCH(C7251,Assumptions!$A$16:$A$18,0)))</f>
        <v>3</v>
      </c>
      <c r="G7251" s="42" t="n">
        <f aca="false">IF(A7251="","",WORKDAY(B7251,F7251))</f>
        <v>46309</v>
      </c>
    </row>
    <row r="7252" customFormat="false" ht="15" hidden="false" customHeight="false" outlineLevel="0" collapsed="false">
      <c r="A7252" s="37" t="n">
        <v>1007251</v>
      </c>
      <c r="B7252" s="38" t="n">
        <v>46304</v>
      </c>
      <c r="C7252" s="39" t="s">
        <v>68</v>
      </c>
      <c r="D7252" s="39" t="s">
        <v>37</v>
      </c>
      <c r="E7252" s="40" t="n">
        <v>1.4</v>
      </c>
      <c r="F7252" s="41" t="n">
        <f aca="false">IF(A7252="","",INDEX(Assumptions!$B$16:$B$18,MATCH(C7252,Assumptions!$A$16:$A$18,0)))</f>
        <v>1</v>
      </c>
      <c r="G7252" s="42" t="n">
        <f aca="false">IF(A7252="","",WORKDAY(B7252,F7252))</f>
        <v>46307</v>
      </c>
    </row>
    <row r="7253" customFormat="false" ht="15" hidden="false" customHeight="false" outlineLevel="0" collapsed="false">
      <c r="A7253" s="37" t="n">
        <v>1007252</v>
      </c>
      <c r="B7253" s="38" t="n">
        <v>46304</v>
      </c>
      <c r="C7253" s="39" t="s">
        <v>69</v>
      </c>
      <c r="D7253" s="39" t="s">
        <v>31</v>
      </c>
      <c r="E7253" s="40" t="n">
        <v>1.9</v>
      </c>
      <c r="F7253" s="41" t="n">
        <f aca="false">IF(A7253="","",INDEX(Assumptions!$B$16:$B$18,MATCH(C7253,Assumptions!$A$16:$A$18,0)))</f>
        <v>3</v>
      </c>
      <c r="G7253" s="42" t="n">
        <f aca="false">IF(A7253="","",WORKDAY(B7253,F7253))</f>
        <v>46309</v>
      </c>
    </row>
    <row r="7254" customFormat="false" ht="15" hidden="false" customHeight="false" outlineLevel="0" collapsed="false">
      <c r="A7254" s="37" t="n">
        <v>1007253</v>
      </c>
      <c r="B7254" s="38" t="n">
        <v>46304</v>
      </c>
      <c r="C7254" s="39" t="s">
        <v>69</v>
      </c>
      <c r="D7254" s="39" t="s">
        <v>35</v>
      </c>
      <c r="E7254" s="40" t="n">
        <v>0.5</v>
      </c>
      <c r="F7254" s="41" t="n">
        <f aca="false">IF(A7254="","",INDEX(Assumptions!$B$16:$B$18,MATCH(C7254,Assumptions!$A$16:$A$18,0)))</f>
        <v>3</v>
      </c>
      <c r="G7254" s="42" t="n">
        <f aca="false">IF(A7254="","",WORKDAY(B7254,F7254))</f>
        <v>46309</v>
      </c>
    </row>
    <row r="7255" customFormat="false" ht="15" hidden="false" customHeight="false" outlineLevel="0" collapsed="false">
      <c r="A7255" s="37" t="n">
        <v>1007254</v>
      </c>
      <c r="B7255" s="38" t="n">
        <v>46304</v>
      </c>
      <c r="C7255" s="39" t="s">
        <v>70</v>
      </c>
      <c r="D7255" s="39" t="s">
        <v>35</v>
      </c>
      <c r="E7255" s="40" t="n">
        <v>4.3</v>
      </c>
      <c r="F7255" s="41" t="n">
        <f aca="false">IF(A7255="","",INDEX(Assumptions!$B$16:$B$18,MATCH(C7255,Assumptions!$A$16:$A$18,0)))</f>
        <v>5</v>
      </c>
      <c r="G7255" s="42" t="n">
        <f aca="false">IF(A7255="","",WORKDAY(B7255,F7255))</f>
        <v>46311</v>
      </c>
    </row>
    <row r="7256" customFormat="false" ht="15" hidden="false" customHeight="false" outlineLevel="0" collapsed="false">
      <c r="A7256" s="37" t="n">
        <v>1007255</v>
      </c>
      <c r="B7256" s="38" t="n">
        <v>46304</v>
      </c>
      <c r="C7256" s="39" t="s">
        <v>68</v>
      </c>
      <c r="D7256" s="39" t="s">
        <v>33</v>
      </c>
      <c r="E7256" s="40" t="n">
        <v>1.4</v>
      </c>
      <c r="F7256" s="41" t="n">
        <f aca="false">IF(A7256="","",INDEX(Assumptions!$B$16:$B$18,MATCH(C7256,Assumptions!$A$16:$A$18,0)))</f>
        <v>1</v>
      </c>
      <c r="G7256" s="42" t="n">
        <f aca="false">IF(A7256="","",WORKDAY(B7256,F7256))</f>
        <v>46307</v>
      </c>
    </row>
    <row r="7257" customFormat="false" ht="15" hidden="false" customHeight="false" outlineLevel="0" collapsed="false">
      <c r="A7257" s="37" t="n">
        <v>1007256</v>
      </c>
      <c r="B7257" s="38" t="n">
        <v>46304</v>
      </c>
      <c r="C7257" s="39" t="s">
        <v>70</v>
      </c>
      <c r="D7257" s="39" t="s">
        <v>37</v>
      </c>
      <c r="E7257" s="40" t="n">
        <v>0.9</v>
      </c>
      <c r="F7257" s="41" t="n">
        <f aca="false">IF(A7257="","",INDEX(Assumptions!$B$16:$B$18,MATCH(C7257,Assumptions!$A$16:$A$18,0)))</f>
        <v>5</v>
      </c>
      <c r="G7257" s="42" t="n">
        <f aca="false">IF(A7257="","",WORKDAY(B7257,F7257))</f>
        <v>46311</v>
      </c>
    </row>
    <row r="7258" customFormat="false" ht="15" hidden="false" customHeight="false" outlineLevel="0" collapsed="false">
      <c r="A7258" s="37" t="n">
        <v>1007257</v>
      </c>
      <c r="B7258" s="38" t="n">
        <v>46304</v>
      </c>
      <c r="C7258" s="39" t="s">
        <v>69</v>
      </c>
      <c r="D7258" s="39" t="s">
        <v>31</v>
      </c>
      <c r="E7258" s="40" t="n">
        <v>1.1</v>
      </c>
      <c r="F7258" s="41" t="n">
        <f aca="false">IF(A7258="","",INDEX(Assumptions!$B$16:$B$18,MATCH(C7258,Assumptions!$A$16:$A$18,0)))</f>
        <v>3</v>
      </c>
      <c r="G7258" s="42" t="n">
        <f aca="false">IF(A7258="","",WORKDAY(B7258,F7258))</f>
        <v>46309</v>
      </c>
    </row>
    <row r="7259" customFormat="false" ht="15" hidden="false" customHeight="false" outlineLevel="0" collapsed="false">
      <c r="A7259" s="37" t="n">
        <v>1007258</v>
      </c>
      <c r="B7259" s="38" t="n">
        <v>46304</v>
      </c>
      <c r="C7259" s="39" t="s">
        <v>70</v>
      </c>
      <c r="D7259" s="39" t="s">
        <v>35</v>
      </c>
      <c r="E7259" s="40" t="n">
        <v>1.9</v>
      </c>
      <c r="F7259" s="41" t="n">
        <f aca="false">IF(A7259="","",INDEX(Assumptions!$B$16:$B$18,MATCH(C7259,Assumptions!$A$16:$A$18,0)))</f>
        <v>5</v>
      </c>
      <c r="G7259" s="42" t="n">
        <f aca="false">IF(A7259="","",WORKDAY(B7259,F7259))</f>
        <v>46311</v>
      </c>
    </row>
    <row r="7260" customFormat="false" ht="15" hidden="false" customHeight="false" outlineLevel="0" collapsed="false">
      <c r="A7260" s="37" t="n">
        <v>1007259</v>
      </c>
      <c r="B7260" s="38" t="n">
        <v>46304</v>
      </c>
      <c r="C7260" s="39" t="s">
        <v>68</v>
      </c>
      <c r="D7260" s="39" t="s">
        <v>37</v>
      </c>
      <c r="E7260" s="40" t="n">
        <v>2</v>
      </c>
      <c r="F7260" s="41" t="n">
        <f aca="false">IF(A7260="","",INDEX(Assumptions!$B$16:$B$18,MATCH(C7260,Assumptions!$A$16:$A$18,0)))</f>
        <v>1</v>
      </c>
      <c r="G7260" s="42" t="n">
        <f aca="false">IF(A7260="","",WORKDAY(B7260,F7260))</f>
        <v>46307</v>
      </c>
    </row>
    <row r="7261" customFormat="false" ht="15" hidden="false" customHeight="false" outlineLevel="0" collapsed="false">
      <c r="A7261" s="37" t="n">
        <v>1007260</v>
      </c>
      <c r="B7261" s="38" t="n">
        <v>46304</v>
      </c>
      <c r="C7261" s="39" t="s">
        <v>69</v>
      </c>
      <c r="D7261" s="39" t="s">
        <v>35</v>
      </c>
      <c r="E7261" s="40" t="n">
        <v>3.1</v>
      </c>
      <c r="F7261" s="41" t="n">
        <f aca="false">IF(A7261="","",INDEX(Assumptions!$B$16:$B$18,MATCH(C7261,Assumptions!$A$16:$A$18,0)))</f>
        <v>3</v>
      </c>
      <c r="G7261" s="42" t="n">
        <f aca="false">IF(A7261="","",WORKDAY(B7261,F7261))</f>
        <v>46309</v>
      </c>
    </row>
    <row r="7262" customFormat="false" ht="15" hidden="false" customHeight="false" outlineLevel="0" collapsed="false">
      <c r="A7262" s="37" t="n">
        <v>1007261</v>
      </c>
      <c r="B7262" s="38" t="n">
        <v>46304</v>
      </c>
      <c r="C7262" s="39" t="s">
        <v>69</v>
      </c>
      <c r="D7262" s="39" t="s">
        <v>39</v>
      </c>
      <c r="E7262" s="40" t="n">
        <v>2.6</v>
      </c>
      <c r="F7262" s="41" t="n">
        <f aca="false">IF(A7262="","",INDEX(Assumptions!$B$16:$B$18,MATCH(C7262,Assumptions!$A$16:$A$18,0)))</f>
        <v>3</v>
      </c>
      <c r="G7262" s="42" t="n">
        <f aca="false">IF(A7262="","",WORKDAY(B7262,F7262))</f>
        <v>46309</v>
      </c>
    </row>
    <row r="7263" customFormat="false" ht="15" hidden="false" customHeight="false" outlineLevel="0" collapsed="false">
      <c r="A7263" s="37" t="n">
        <v>1007262</v>
      </c>
      <c r="B7263" s="38" t="n">
        <v>46304</v>
      </c>
      <c r="C7263" s="39" t="s">
        <v>69</v>
      </c>
      <c r="D7263" s="39" t="s">
        <v>33</v>
      </c>
      <c r="E7263" s="40" t="n">
        <v>1.8</v>
      </c>
      <c r="F7263" s="41" t="n">
        <f aca="false">IF(A7263="","",INDEX(Assumptions!$B$16:$B$18,MATCH(C7263,Assumptions!$A$16:$A$18,0)))</f>
        <v>3</v>
      </c>
      <c r="G7263" s="42" t="n">
        <f aca="false">IF(A7263="","",WORKDAY(B7263,F7263))</f>
        <v>46309</v>
      </c>
    </row>
    <row r="7264" customFormat="false" ht="15" hidden="false" customHeight="false" outlineLevel="0" collapsed="false">
      <c r="A7264" s="37" t="n">
        <v>1007263</v>
      </c>
      <c r="B7264" s="38" t="n">
        <v>46304</v>
      </c>
      <c r="C7264" s="39" t="s">
        <v>69</v>
      </c>
      <c r="D7264" s="39" t="s">
        <v>31</v>
      </c>
      <c r="E7264" s="40" t="n">
        <v>3.4</v>
      </c>
      <c r="F7264" s="41" t="n">
        <f aca="false">IF(A7264="","",INDEX(Assumptions!$B$16:$B$18,MATCH(C7264,Assumptions!$A$16:$A$18,0)))</f>
        <v>3</v>
      </c>
      <c r="G7264" s="42" t="n">
        <f aca="false">IF(A7264="","",WORKDAY(B7264,F7264))</f>
        <v>46309</v>
      </c>
    </row>
    <row r="7265" customFormat="false" ht="15" hidden="false" customHeight="false" outlineLevel="0" collapsed="false">
      <c r="A7265" s="37" t="n">
        <v>1007264</v>
      </c>
      <c r="B7265" s="38" t="n">
        <v>46304</v>
      </c>
      <c r="C7265" s="39" t="s">
        <v>69</v>
      </c>
      <c r="D7265" s="39" t="s">
        <v>37</v>
      </c>
      <c r="E7265" s="40" t="n">
        <v>1.8</v>
      </c>
      <c r="F7265" s="41" t="n">
        <f aca="false">IF(A7265="","",INDEX(Assumptions!$B$16:$B$18,MATCH(C7265,Assumptions!$A$16:$A$18,0)))</f>
        <v>3</v>
      </c>
      <c r="G7265" s="42" t="n">
        <f aca="false">IF(A7265="","",WORKDAY(B7265,F7265))</f>
        <v>46309</v>
      </c>
    </row>
    <row r="7266" customFormat="false" ht="15" hidden="false" customHeight="false" outlineLevel="0" collapsed="false">
      <c r="A7266" s="37" t="n">
        <v>1007265</v>
      </c>
      <c r="B7266" s="38" t="n">
        <v>46304</v>
      </c>
      <c r="C7266" s="39" t="s">
        <v>70</v>
      </c>
      <c r="D7266" s="39" t="s">
        <v>35</v>
      </c>
      <c r="E7266" s="40" t="n">
        <v>1</v>
      </c>
      <c r="F7266" s="41" t="n">
        <f aca="false">IF(A7266="","",INDEX(Assumptions!$B$16:$B$18,MATCH(C7266,Assumptions!$A$16:$A$18,0)))</f>
        <v>5</v>
      </c>
      <c r="G7266" s="42" t="n">
        <f aca="false">IF(A7266="","",WORKDAY(B7266,F7266))</f>
        <v>46311</v>
      </c>
    </row>
    <row r="7267" customFormat="false" ht="15" hidden="false" customHeight="false" outlineLevel="0" collapsed="false">
      <c r="A7267" s="37" t="n">
        <v>1007266</v>
      </c>
      <c r="B7267" s="38" t="n">
        <v>46304</v>
      </c>
      <c r="C7267" s="39" t="s">
        <v>69</v>
      </c>
      <c r="D7267" s="39" t="s">
        <v>31</v>
      </c>
      <c r="E7267" s="40" t="n">
        <v>1.6</v>
      </c>
      <c r="F7267" s="41" t="n">
        <f aca="false">IF(A7267="","",INDEX(Assumptions!$B$16:$B$18,MATCH(C7267,Assumptions!$A$16:$A$18,0)))</f>
        <v>3</v>
      </c>
      <c r="G7267" s="42" t="n">
        <f aca="false">IF(A7267="","",WORKDAY(B7267,F7267))</f>
        <v>46309</v>
      </c>
    </row>
    <row r="7268" customFormat="false" ht="15" hidden="false" customHeight="false" outlineLevel="0" collapsed="false">
      <c r="A7268" s="37" t="n">
        <v>1007267</v>
      </c>
      <c r="B7268" s="38" t="n">
        <v>46304</v>
      </c>
      <c r="C7268" s="39" t="s">
        <v>68</v>
      </c>
      <c r="D7268" s="39" t="s">
        <v>39</v>
      </c>
      <c r="E7268" s="40" t="n">
        <v>2</v>
      </c>
      <c r="F7268" s="41" t="n">
        <f aca="false">IF(A7268="","",INDEX(Assumptions!$B$16:$B$18,MATCH(C7268,Assumptions!$A$16:$A$18,0)))</f>
        <v>1</v>
      </c>
      <c r="G7268" s="42" t="n">
        <f aca="false">IF(A7268="","",WORKDAY(B7268,F7268))</f>
        <v>46307</v>
      </c>
    </row>
    <row r="7269" customFormat="false" ht="15" hidden="false" customHeight="false" outlineLevel="0" collapsed="false">
      <c r="A7269" s="37" t="n">
        <v>1007268</v>
      </c>
      <c r="B7269" s="38" t="n">
        <v>46304</v>
      </c>
      <c r="C7269" s="39" t="s">
        <v>70</v>
      </c>
      <c r="D7269" s="39" t="s">
        <v>39</v>
      </c>
      <c r="E7269" s="40" t="n">
        <v>0.5</v>
      </c>
      <c r="F7269" s="41" t="n">
        <f aca="false">IF(A7269="","",INDEX(Assumptions!$B$16:$B$18,MATCH(C7269,Assumptions!$A$16:$A$18,0)))</f>
        <v>5</v>
      </c>
      <c r="G7269" s="42" t="n">
        <f aca="false">IF(A7269="","",WORKDAY(B7269,F7269))</f>
        <v>46311</v>
      </c>
    </row>
    <row r="7270" customFormat="false" ht="15" hidden="false" customHeight="false" outlineLevel="0" collapsed="false">
      <c r="A7270" s="37" t="n">
        <v>1007269</v>
      </c>
      <c r="B7270" s="38" t="n">
        <v>46304</v>
      </c>
      <c r="C7270" s="39" t="s">
        <v>70</v>
      </c>
      <c r="D7270" s="39" t="s">
        <v>31</v>
      </c>
      <c r="E7270" s="40" t="n">
        <v>4.1</v>
      </c>
      <c r="F7270" s="41" t="n">
        <f aca="false">IF(A7270="","",INDEX(Assumptions!$B$16:$B$18,MATCH(C7270,Assumptions!$A$16:$A$18,0)))</f>
        <v>5</v>
      </c>
      <c r="G7270" s="42" t="n">
        <f aca="false">IF(A7270="","",WORKDAY(B7270,F7270))</f>
        <v>46311</v>
      </c>
    </row>
    <row r="7271" customFormat="false" ht="15" hidden="false" customHeight="false" outlineLevel="0" collapsed="false">
      <c r="A7271" s="37" t="n">
        <v>1007270</v>
      </c>
      <c r="B7271" s="38" t="n">
        <v>46304</v>
      </c>
      <c r="C7271" s="39" t="s">
        <v>69</v>
      </c>
      <c r="D7271" s="39" t="s">
        <v>39</v>
      </c>
      <c r="E7271" s="40" t="n">
        <v>2.2</v>
      </c>
      <c r="F7271" s="41" t="n">
        <f aca="false">IF(A7271="","",INDEX(Assumptions!$B$16:$B$18,MATCH(C7271,Assumptions!$A$16:$A$18,0)))</f>
        <v>3</v>
      </c>
      <c r="G7271" s="42" t="n">
        <f aca="false">IF(A7271="","",WORKDAY(B7271,F7271))</f>
        <v>46309</v>
      </c>
    </row>
    <row r="7272" customFormat="false" ht="15" hidden="false" customHeight="false" outlineLevel="0" collapsed="false">
      <c r="A7272" s="37" t="n">
        <v>1007271</v>
      </c>
      <c r="B7272" s="38" t="n">
        <v>46304</v>
      </c>
      <c r="C7272" s="39" t="s">
        <v>69</v>
      </c>
      <c r="D7272" s="39" t="s">
        <v>35</v>
      </c>
      <c r="E7272" s="40" t="n">
        <v>1</v>
      </c>
      <c r="F7272" s="41" t="n">
        <f aca="false">IF(A7272="","",INDEX(Assumptions!$B$16:$B$18,MATCH(C7272,Assumptions!$A$16:$A$18,0)))</f>
        <v>3</v>
      </c>
      <c r="G7272" s="42" t="n">
        <f aca="false">IF(A7272="","",WORKDAY(B7272,F7272))</f>
        <v>46309</v>
      </c>
    </row>
    <row r="7273" customFormat="false" ht="15" hidden="false" customHeight="false" outlineLevel="0" collapsed="false">
      <c r="A7273" s="37" t="n">
        <v>1007272</v>
      </c>
      <c r="B7273" s="38" t="n">
        <v>46304</v>
      </c>
      <c r="C7273" s="39" t="s">
        <v>69</v>
      </c>
      <c r="D7273" s="39" t="s">
        <v>33</v>
      </c>
      <c r="E7273" s="40" t="n">
        <v>1.3</v>
      </c>
      <c r="F7273" s="41" t="n">
        <f aca="false">IF(A7273="","",INDEX(Assumptions!$B$16:$B$18,MATCH(C7273,Assumptions!$A$16:$A$18,0)))</f>
        <v>3</v>
      </c>
      <c r="G7273" s="42" t="n">
        <f aca="false">IF(A7273="","",WORKDAY(B7273,F7273))</f>
        <v>46309</v>
      </c>
    </row>
    <row r="7274" customFormat="false" ht="15" hidden="false" customHeight="false" outlineLevel="0" collapsed="false">
      <c r="A7274" s="37" t="n">
        <v>1007273</v>
      </c>
      <c r="B7274" s="38" t="n">
        <v>46304</v>
      </c>
      <c r="C7274" s="39" t="s">
        <v>68</v>
      </c>
      <c r="D7274" s="39" t="s">
        <v>33</v>
      </c>
      <c r="E7274" s="40" t="n">
        <v>3.4</v>
      </c>
      <c r="F7274" s="41" t="n">
        <f aca="false">IF(A7274="","",INDEX(Assumptions!$B$16:$B$18,MATCH(C7274,Assumptions!$A$16:$A$18,0)))</f>
        <v>1</v>
      </c>
      <c r="G7274" s="42" t="n">
        <f aca="false">IF(A7274="","",WORKDAY(B7274,F7274))</f>
        <v>46307</v>
      </c>
    </row>
    <row r="7275" customFormat="false" ht="15" hidden="false" customHeight="false" outlineLevel="0" collapsed="false">
      <c r="A7275" s="37" t="n">
        <v>1007274</v>
      </c>
      <c r="B7275" s="38" t="n">
        <v>46304</v>
      </c>
      <c r="C7275" s="39" t="s">
        <v>68</v>
      </c>
      <c r="D7275" s="39" t="s">
        <v>31</v>
      </c>
      <c r="E7275" s="40" t="n">
        <v>2.8</v>
      </c>
      <c r="F7275" s="41" t="n">
        <f aca="false">IF(A7275="","",INDEX(Assumptions!$B$16:$B$18,MATCH(C7275,Assumptions!$A$16:$A$18,0)))</f>
        <v>1</v>
      </c>
      <c r="G7275" s="42" t="n">
        <f aca="false">IF(A7275="","",WORKDAY(B7275,F7275))</f>
        <v>46307</v>
      </c>
    </row>
    <row r="7276" customFormat="false" ht="15" hidden="false" customHeight="false" outlineLevel="0" collapsed="false">
      <c r="A7276" s="37" t="n">
        <v>1007275</v>
      </c>
      <c r="B7276" s="38" t="n">
        <v>46304</v>
      </c>
      <c r="C7276" s="39" t="s">
        <v>69</v>
      </c>
      <c r="D7276" s="39" t="s">
        <v>37</v>
      </c>
      <c r="E7276" s="40" t="n">
        <v>1.8</v>
      </c>
      <c r="F7276" s="41" t="n">
        <f aca="false">IF(A7276="","",INDEX(Assumptions!$B$16:$B$18,MATCH(C7276,Assumptions!$A$16:$A$18,0)))</f>
        <v>3</v>
      </c>
      <c r="G7276" s="42" t="n">
        <f aca="false">IF(A7276="","",WORKDAY(B7276,F7276))</f>
        <v>46309</v>
      </c>
    </row>
    <row r="7277" customFormat="false" ht="15" hidden="false" customHeight="false" outlineLevel="0" collapsed="false">
      <c r="A7277" s="37" t="n">
        <v>1007276</v>
      </c>
      <c r="B7277" s="38" t="n">
        <v>46304</v>
      </c>
      <c r="C7277" s="39" t="s">
        <v>69</v>
      </c>
      <c r="D7277" s="39" t="s">
        <v>33</v>
      </c>
      <c r="E7277" s="40" t="n">
        <v>1.9</v>
      </c>
      <c r="F7277" s="41" t="n">
        <f aca="false">IF(A7277="","",INDEX(Assumptions!$B$16:$B$18,MATCH(C7277,Assumptions!$A$16:$A$18,0)))</f>
        <v>3</v>
      </c>
      <c r="G7277" s="42" t="n">
        <f aca="false">IF(A7277="","",WORKDAY(B7277,F7277))</f>
        <v>46309</v>
      </c>
    </row>
    <row r="7278" customFormat="false" ht="15" hidden="false" customHeight="false" outlineLevel="0" collapsed="false">
      <c r="A7278" s="37" t="n">
        <v>1007277</v>
      </c>
      <c r="B7278" s="38" t="n">
        <v>46304</v>
      </c>
      <c r="C7278" s="39" t="s">
        <v>69</v>
      </c>
      <c r="D7278" s="39" t="s">
        <v>37</v>
      </c>
      <c r="E7278" s="40" t="n">
        <v>1.8</v>
      </c>
      <c r="F7278" s="41" t="n">
        <f aca="false">IF(A7278="","",INDEX(Assumptions!$B$16:$B$18,MATCH(C7278,Assumptions!$A$16:$A$18,0)))</f>
        <v>3</v>
      </c>
      <c r="G7278" s="42" t="n">
        <f aca="false">IF(A7278="","",WORKDAY(B7278,F7278))</f>
        <v>46309</v>
      </c>
    </row>
    <row r="7279" customFormat="false" ht="15" hidden="false" customHeight="false" outlineLevel="0" collapsed="false">
      <c r="A7279" s="37" t="n">
        <v>1007278</v>
      </c>
      <c r="B7279" s="38" t="n">
        <v>46304</v>
      </c>
      <c r="C7279" s="39" t="s">
        <v>70</v>
      </c>
      <c r="D7279" s="39" t="s">
        <v>37</v>
      </c>
      <c r="E7279" s="40" t="n">
        <v>3.2</v>
      </c>
      <c r="F7279" s="41" t="n">
        <f aca="false">IF(A7279="","",INDEX(Assumptions!$B$16:$B$18,MATCH(C7279,Assumptions!$A$16:$A$18,0)))</f>
        <v>5</v>
      </c>
      <c r="G7279" s="42" t="n">
        <f aca="false">IF(A7279="","",WORKDAY(B7279,F7279))</f>
        <v>46311</v>
      </c>
    </row>
    <row r="7280" customFormat="false" ht="15" hidden="false" customHeight="false" outlineLevel="0" collapsed="false">
      <c r="A7280" s="37" t="n">
        <v>1007279</v>
      </c>
      <c r="B7280" s="38" t="n">
        <v>46304</v>
      </c>
      <c r="C7280" s="39" t="s">
        <v>68</v>
      </c>
      <c r="D7280" s="39" t="s">
        <v>33</v>
      </c>
      <c r="E7280" s="40" t="n">
        <v>3.7</v>
      </c>
      <c r="F7280" s="41" t="n">
        <f aca="false">IF(A7280="","",INDEX(Assumptions!$B$16:$B$18,MATCH(C7280,Assumptions!$A$16:$A$18,0)))</f>
        <v>1</v>
      </c>
      <c r="G7280" s="42" t="n">
        <f aca="false">IF(A7280="","",WORKDAY(B7280,F7280))</f>
        <v>46307</v>
      </c>
    </row>
    <row r="7281" customFormat="false" ht="15" hidden="false" customHeight="false" outlineLevel="0" collapsed="false">
      <c r="A7281" s="37" t="n">
        <v>1007280</v>
      </c>
      <c r="B7281" s="38" t="n">
        <v>46304</v>
      </c>
      <c r="C7281" s="39" t="s">
        <v>70</v>
      </c>
      <c r="D7281" s="39" t="s">
        <v>39</v>
      </c>
      <c r="E7281" s="40" t="n">
        <v>2.3</v>
      </c>
      <c r="F7281" s="41" t="n">
        <f aca="false">IF(A7281="","",INDEX(Assumptions!$B$16:$B$18,MATCH(C7281,Assumptions!$A$16:$A$18,0)))</f>
        <v>5</v>
      </c>
      <c r="G7281" s="42" t="n">
        <f aca="false">IF(A7281="","",WORKDAY(B7281,F7281))</f>
        <v>46311</v>
      </c>
    </row>
    <row r="7282" customFormat="false" ht="15" hidden="false" customHeight="false" outlineLevel="0" collapsed="false">
      <c r="A7282" s="37" t="n">
        <v>1007281</v>
      </c>
      <c r="B7282" s="38" t="n">
        <v>46304</v>
      </c>
      <c r="C7282" s="39" t="s">
        <v>69</v>
      </c>
      <c r="D7282" s="39" t="s">
        <v>31</v>
      </c>
      <c r="E7282" s="40" t="n">
        <v>6.5</v>
      </c>
      <c r="F7282" s="41" t="n">
        <f aca="false">IF(A7282="","",INDEX(Assumptions!$B$16:$B$18,MATCH(C7282,Assumptions!$A$16:$A$18,0)))</f>
        <v>3</v>
      </c>
      <c r="G7282" s="42" t="n">
        <f aca="false">IF(A7282="","",WORKDAY(B7282,F7282))</f>
        <v>46309</v>
      </c>
    </row>
    <row r="7283" customFormat="false" ht="15" hidden="false" customHeight="false" outlineLevel="0" collapsed="false">
      <c r="A7283" s="37" t="n">
        <v>1007282</v>
      </c>
      <c r="B7283" s="38" t="n">
        <v>46304</v>
      </c>
      <c r="C7283" s="39" t="s">
        <v>70</v>
      </c>
      <c r="D7283" s="39" t="s">
        <v>31</v>
      </c>
      <c r="E7283" s="40" t="n">
        <v>0.5</v>
      </c>
      <c r="F7283" s="41" t="n">
        <f aca="false">IF(A7283="","",INDEX(Assumptions!$B$16:$B$18,MATCH(C7283,Assumptions!$A$16:$A$18,0)))</f>
        <v>5</v>
      </c>
      <c r="G7283" s="42" t="n">
        <f aca="false">IF(A7283="","",WORKDAY(B7283,F7283))</f>
        <v>46311</v>
      </c>
    </row>
    <row r="7284" customFormat="false" ht="15" hidden="false" customHeight="false" outlineLevel="0" collapsed="false">
      <c r="A7284" s="37" t="n">
        <v>1007283</v>
      </c>
      <c r="B7284" s="38" t="n">
        <v>46304</v>
      </c>
      <c r="C7284" s="39" t="s">
        <v>68</v>
      </c>
      <c r="D7284" s="39" t="s">
        <v>39</v>
      </c>
      <c r="E7284" s="40" t="n">
        <v>2.7</v>
      </c>
      <c r="F7284" s="41" t="n">
        <f aca="false">IF(A7284="","",INDEX(Assumptions!$B$16:$B$18,MATCH(C7284,Assumptions!$A$16:$A$18,0)))</f>
        <v>1</v>
      </c>
      <c r="G7284" s="42" t="n">
        <f aca="false">IF(A7284="","",WORKDAY(B7284,F7284))</f>
        <v>46307</v>
      </c>
    </row>
    <row r="7285" customFormat="false" ht="15" hidden="false" customHeight="false" outlineLevel="0" collapsed="false">
      <c r="A7285" s="37" t="n">
        <v>1007284</v>
      </c>
      <c r="B7285" s="38" t="n">
        <v>46304</v>
      </c>
      <c r="C7285" s="39" t="s">
        <v>70</v>
      </c>
      <c r="D7285" s="39" t="s">
        <v>33</v>
      </c>
      <c r="E7285" s="40" t="n">
        <v>2.6</v>
      </c>
      <c r="F7285" s="41" t="n">
        <f aca="false">IF(A7285="","",INDEX(Assumptions!$B$16:$B$18,MATCH(C7285,Assumptions!$A$16:$A$18,0)))</f>
        <v>5</v>
      </c>
      <c r="G7285" s="42" t="n">
        <f aca="false">IF(A7285="","",WORKDAY(B7285,F7285))</f>
        <v>46311</v>
      </c>
    </row>
    <row r="7286" customFormat="false" ht="15" hidden="false" customHeight="false" outlineLevel="0" collapsed="false">
      <c r="A7286" s="37" t="n">
        <v>1007285</v>
      </c>
      <c r="B7286" s="38" t="n">
        <v>46304</v>
      </c>
      <c r="C7286" s="39" t="s">
        <v>69</v>
      </c>
      <c r="D7286" s="39" t="s">
        <v>33</v>
      </c>
      <c r="E7286" s="40" t="n">
        <v>2.4</v>
      </c>
      <c r="F7286" s="41" t="n">
        <f aca="false">IF(A7286="","",INDEX(Assumptions!$B$16:$B$18,MATCH(C7286,Assumptions!$A$16:$A$18,0)))</f>
        <v>3</v>
      </c>
      <c r="G7286" s="42" t="n">
        <f aca="false">IF(A7286="","",WORKDAY(B7286,F7286))</f>
        <v>46309</v>
      </c>
    </row>
    <row r="7287" customFormat="false" ht="15" hidden="false" customHeight="false" outlineLevel="0" collapsed="false">
      <c r="A7287" s="37" t="n">
        <v>1007286</v>
      </c>
      <c r="B7287" s="38" t="n">
        <v>46304</v>
      </c>
      <c r="C7287" s="39" t="s">
        <v>70</v>
      </c>
      <c r="D7287" s="39" t="s">
        <v>33</v>
      </c>
      <c r="E7287" s="40" t="n">
        <v>1.3</v>
      </c>
      <c r="F7287" s="41" t="n">
        <f aca="false">IF(A7287="","",INDEX(Assumptions!$B$16:$B$18,MATCH(C7287,Assumptions!$A$16:$A$18,0)))</f>
        <v>5</v>
      </c>
      <c r="G7287" s="42" t="n">
        <f aca="false">IF(A7287="","",WORKDAY(B7287,F7287))</f>
        <v>46311</v>
      </c>
    </row>
    <row r="7288" customFormat="false" ht="15" hidden="false" customHeight="false" outlineLevel="0" collapsed="false">
      <c r="A7288" s="37" t="n">
        <v>1007287</v>
      </c>
      <c r="B7288" s="38" t="n">
        <v>46304</v>
      </c>
      <c r="C7288" s="39" t="s">
        <v>69</v>
      </c>
      <c r="D7288" s="39" t="s">
        <v>33</v>
      </c>
      <c r="E7288" s="40" t="n">
        <v>6.6</v>
      </c>
      <c r="F7288" s="41" t="n">
        <f aca="false">IF(A7288="","",INDEX(Assumptions!$B$16:$B$18,MATCH(C7288,Assumptions!$A$16:$A$18,0)))</f>
        <v>3</v>
      </c>
      <c r="G7288" s="42" t="n">
        <f aca="false">IF(A7288="","",WORKDAY(B7288,F7288))</f>
        <v>46309</v>
      </c>
    </row>
    <row r="7289" customFormat="false" ht="15" hidden="false" customHeight="false" outlineLevel="0" collapsed="false">
      <c r="A7289" s="37" t="n">
        <v>1007288</v>
      </c>
      <c r="B7289" s="38" t="n">
        <v>46304</v>
      </c>
      <c r="C7289" s="39" t="s">
        <v>69</v>
      </c>
      <c r="D7289" s="39" t="s">
        <v>39</v>
      </c>
      <c r="E7289" s="40" t="n">
        <v>1.5</v>
      </c>
      <c r="F7289" s="41" t="n">
        <f aca="false">IF(A7289="","",INDEX(Assumptions!$B$16:$B$18,MATCH(C7289,Assumptions!$A$16:$A$18,0)))</f>
        <v>3</v>
      </c>
      <c r="G7289" s="42" t="n">
        <f aca="false">IF(A7289="","",WORKDAY(B7289,F7289))</f>
        <v>46309</v>
      </c>
    </row>
    <row r="7290" customFormat="false" ht="15" hidden="false" customHeight="false" outlineLevel="0" collapsed="false">
      <c r="A7290" s="37" t="n">
        <v>1007289</v>
      </c>
      <c r="B7290" s="38" t="n">
        <v>46304</v>
      </c>
      <c r="C7290" s="39" t="s">
        <v>69</v>
      </c>
      <c r="D7290" s="39" t="s">
        <v>33</v>
      </c>
      <c r="E7290" s="40" t="n">
        <v>2.5</v>
      </c>
      <c r="F7290" s="41" t="n">
        <f aca="false">IF(A7290="","",INDEX(Assumptions!$B$16:$B$18,MATCH(C7290,Assumptions!$A$16:$A$18,0)))</f>
        <v>3</v>
      </c>
      <c r="G7290" s="42" t="n">
        <f aca="false">IF(A7290="","",WORKDAY(B7290,F7290))</f>
        <v>46309</v>
      </c>
    </row>
    <row r="7291" customFormat="false" ht="15" hidden="false" customHeight="false" outlineLevel="0" collapsed="false">
      <c r="A7291" s="37" t="n">
        <v>1007290</v>
      </c>
      <c r="B7291" s="38" t="n">
        <v>46304</v>
      </c>
      <c r="C7291" s="39" t="s">
        <v>69</v>
      </c>
      <c r="D7291" s="39" t="s">
        <v>35</v>
      </c>
      <c r="E7291" s="40" t="n">
        <v>2.6</v>
      </c>
      <c r="F7291" s="41" t="n">
        <f aca="false">IF(A7291="","",INDEX(Assumptions!$B$16:$B$18,MATCH(C7291,Assumptions!$A$16:$A$18,0)))</f>
        <v>3</v>
      </c>
      <c r="G7291" s="42" t="n">
        <f aca="false">IF(A7291="","",WORKDAY(B7291,F7291))</f>
        <v>46309</v>
      </c>
    </row>
    <row r="7292" customFormat="false" ht="15" hidden="false" customHeight="false" outlineLevel="0" collapsed="false">
      <c r="A7292" s="37" t="n">
        <v>1007291</v>
      </c>
      <c r="B7292" s="38" t="n">
        <v>46304</v>
      </c>
      <c r="C7292" s="39" t="s">
        <v>70</v>
      </c>
      <c r="D7292" s="39" t="s">
        <v>33</v>
      </c>
      <c r="E7292" s="40" t="n">
        <v>3.6</v>
      </c>
      <c r="F7292" s="41" t="n">
        <f aca="false">IF(A7292="","",INDEX(Assumptions!$B$16:$B$18,MATCH(C7292,Assumptions!$A$16:$A$18,0)))</f>
        <v>5</v>
      </c>
      <c r="G7292" s="42" t="n">
        <f aca="false">IF(A7292="","",WORKDAY(B7292,F7292))</f>
        <v>46311</v>
      </c>
    </row>
    <row r="7293" customFormat="false" ht="15" hidden="false" customHeight="false" outlineLevel="0" collapsed="false">
      <c r="A7293" s="37" t="n">
        <v>1007292</v>
      </c>
      <c r="B7293" s="38" t="n">
        <v>46304</v>
      </c>
      <c r="C7293" s="39" t="s">
        <v>69</v>
      </c>
      <c r="D7293" s="39" t="s">
        <v>39</v>
      </c>
      <c r="E7293" s="40" t="n">
        <v>0.9</v>
      </c>
      <c r="F7293" s="41" t="n">
        <f aca="false">IF(A7293="","",INDEX(Assumptions!$B$16:$B$18,MATCH(C7293,Assumptions!$A$16:$A$18,0)))</f>
        <v>3</v>
      </c>
      <c r="G7293" s="42" t="n">
        <f aca="false">IF(A7293="","",WORKDAY(B7293,F7293))</f>
        <v>46309</v>
      </c>
    </row>
    <row r="7294" customFormat="false" ht="15" hidden="false" customHeight="false" outlineLevel="0" collapsed="false">
      <c r="A7294" s="37" t="n">
        <v>1007293</v>
      </c>
      <c r="B7294" s="38" t="n">
        <v>46304</v>
      </c>
      <c r="C7294" s="39" t="s">
        <v>68</v>
      </c>
      <c r="D7294" s="39" t="s">
        <v>37</v>
      </c>
      <c r="E7294" s="40" t="n">
        <v>2.9</v>
      </c>
      <c r="F7294" s="41" t="n">
        <f aca="false">IF(A7294="","",INDEX(Assumptions!$B$16:$B$18,MATCH(C7294,Assumptions!$A$16:$A$18,0)))</f>
        <v>1</v>
      </c>
      <c r="G7294" s="42" t="n">
        <f aca="false">IF(A7294="","",WORKDAY(B7294,F7294))</f>
        <v>46307</v>
      </c>
    </row>
    <row r="7295" customFormat="false" ht="15" hidden="false" customHeight="false" outlineLevel="0" collapsed="false">
      <c r="A7295" s="37" t="n">
        <v>1007294</v>
      </c>
      <c r="B7295" s="38" t="n">
        <v>46304</v>
      </c>
      <c r="C7295" s="39" t="s">
        <v>70</v>
      </c>
      <c r="D7295" s="39" t="s">
        <v>33</v>
      </c>
      <c r="E7295" s="40" t="n">
        <v>3</v>
      </c>
      <c r="F7295" s="41" t="n">
        <f aca="false">IF(A7295="","",INDEX(Assumptions!$B$16:$B$18,MATCH(C7295,Assumptions!$A$16:$A$18,0)))</f>
        <v>5</v>
      </c>
      <c r="G7295" s="42" t="n">
        <f aca="false">IF(A7295="","",WORKDAY(B7295,F7295))</f>
        <v>46311</v>
      </c>
    </row>
    <row r="7296" customFormat="false" ht="15" hidden="false" customHeight="false" outlineLevel="0" collapsed="false">
      <c r="A7296" s="37" t="n">
        <v>1007295</v>
      </c>
      <c r="B7296" s="38" t="n">
        <v>46304</v>
      </c>
      <c r="C7296" s="39" t="s">
        <v>69</v>
      </c>
      <c r="D7296" s="39" t="s">
        <v>31</v>
      </c>
      <c r="E7296" s="40" t="n">
        <v>2.1</v>
      </c>
      <c r="F7296" s="41" t="n">
        <f aca="false">IF(A7296="","",INDEX(Assumptions!$B$16:$B$18,MATCH(C7296,Assumptions!$A$16:$A$18,0)))</f>
        <v>3</v>
      </c>
      <c r="G7296" s="42" t="n">
        <f aca="false">IF(A7296="","",WORKDAY(B7296,F7296))</f>
        <v>46309</v>
      </c>
    </row>
    <row r="7297" customFormat="false" ht="15" hidden="false" customHeight="false" outlineLevel="0" collapsed="false">
      <c r="A7297" s="37" t="n">
        <v>1007296</v>
      </c>
      <c r="B7297" s="38" t="n">
        <v>46304</v>
      </c>
      <c r="C7297" s="39" t="s">
        <v>69</v>
      </c>
      <c r="D7297" s="39" t="s">
        <v>31</v>
      </c>
      <c r="E7297" s="40" t="n">
        <v>0.8</v>
      </c>
      <c r="F7297" s="41" t="n">
        <f aca="false">IF(A7297="","",INDEX(Assumptions!$B$16:$B$18,MATCH(C7297,Assumptions!$A$16:$A$18,0)))</f>
        <v>3</v>
      </c>
      <c r="G7297" s="42" t="n">
        <f aca="false">IF(A7297="","",WORKDAY(B7297,F7297))</f>
        <v>46309</v>
      </c>
    </row>
    <row r="7298" customFormat="false" ht="15" hidden="false" customHeight="false" outlineLevel="0" collapsed="false">
      <c r="A7298" s="37" t="n">
        <v>1007297</v>
      </c>
      <c r="B7298" s="38" t="n">
        <v>46304</v>
      </c>
      <c r="C7298" s="39" t="s">
        <v>69</v>
      </c>
      <c r="D7298" s="39" t="s">
        <v>31</v>
      </c>
      <c r="E7298" s="40" t="n">
        <v>1.1</v>
      </c>
      <c r="F7298" s="41" t="n">
        <f aca="false">IF(A7298="","",INDEX(Assumptions!$B$16:$B$18,MATCH(C7298,Assumptions!$A$16:$A$18,0)))</f>
        <v>3</v>
      </c>
      <c r="G7298" s="42" t="n">
        <f aca="false">IF(A7298="","",WORKDAY(B7298,F7298))</f>
        <v>46309</v>
      </c>
    </row>
    <row r="7299" customFormat="false" ht="15" hidden="false" customHeight="false" outlineLevel="0" collapsed="false">
      <c r="A7299" s="37" t="n">
        <v>1007298</v>
      </c>
      <c r="B7299" s="38" t="n">
        <v>46304</v>
      </c>
      <c r="C7299" s="39" t="s">
        <v>70</v>
      </c>
      <c r="D7299" s="39" t="s">
        <v>39</v>
      </c>
      <c r="E7299" s="40" t="n">
        <v>1.7</v>
      </c>
      <c r="F7299" s="41" t="n">
        <f aca="false">IF(A7299="","",INDEX(Assumptions!$B$16:$B$18,MATCH(C7299,Assumptions!$A$16:$A$18,0)))</f>
        <v>5</v>
      </c>
      <c r="G7299" s="42" t="n">
        <f aca="false">IF(A7299="","",WORKDAY(B7299,F7299))</f>
        <v>46311</v>
      </c>
    </row>
    <row r="7300" customFormat="false" ht="15" hidden="false" customHeight="false" outlineLevel="0" collapsed="false">
      <c r="A7300" s="37" t="n">
        <v>1007299</v>
      </c>
      <c r="B7300" s="38" t="n">
        <v>46304</v>
      </c>
      <c r="C7300" s="39" t="s">
        <v>70</v>
      </c>
      <c r="D7300" s="39" t="s">
        <v>33</v>
      </c>
      <c r="E7300" s="40" t="n">
        <v>3.7</v>
      </c>
      <c r="F7300" s="41" t="n">
        <f aca="false">IF(A7300="","",INDEX(Assumptions!$B$16:$B$18,MATCH(C7300,Assumptions!$A$16:$A$18,0)))</f>
        <v>5</v>
      </c>
      <c r="G7300" s="42" t="n">
        <f aca="false">IF(A7300="","",WORKDAY(B7300,F7300))</f>
        <v>46311</v>
      </c>
    </row>
    <row r="7301" customFormat="false" ht="15" hidden="false" customHeight="false" outlineLevel="0" collapsed="false">
      <c r="A7301" s="37" t="n">
        <v>1007300</v>
      </c>
      <c r="B7301" s="38" t="n">
        <v>46304</v>
      </c>
      <c r="C7301" s="39" t="s">
        <v>69</v>
      </c>
      <c r="D7301" s="39" t="s">
        <v>39</v>
      </c>
      <c r="E7301" s="40" t="n">
        <v>1.6</v>
      </c>
      <c r="F7301" s="41" t="n">
        <f aca="false">IF(A7301="","",INDEX(Assumptions!$B$16:$B$18,MATCH(C7301,Assumptions!$A$16:$A$18,0)))</f>
        <v>3</v>
      </c>
      <c r="G7301" s="42" t="n">
        <f aca="false">IF(A7301="","",WORKDAY(B7301,F7301))</f>
        <v>46309</v>
      </c>
    </row>
    <row r="7302" customFormat="false" ht="15" hidden="false" customHeight="false" outlineLevel="0" collapsed="false">
      <c r="A7302" s="37" t="n">
        <v>1007301</v>
      </c>
      <c r="B7302" s="38" t="n">
        <v>46304</v>
      </c>
      <c r="C7302" s="39" t="s">
        <v>69</v>
      </c>
      <c r="D7302" s="39" t="s">
        <v>37</v>
      </c>
      <c r="E7302" s="40" t="n">
        <v>3.4</v>
      </c>
      <c r="F7302" s="41" t="n">
        <f aca="false">IF(A7302="","",INDEX(Assumptions!$B$16:$B$18,MATCH(C7302,Assumptions!$A$16:$A$18,0)))</f>
        <v>3</v>
      </c>
      <c r="G7302" s="42" t="n">
        <f aca="false">IF(A7302="","",WORKDAY(B7302,F7302))</f>
        <v>46309</v>
      </c>
    </row>
    <row r="7303" customFormat="false" ht="15" hidden="false" customHeight="false" outlineLevel="0" collapsed="false">
      <c r="A7303" s="37" t="n">
        <v>1007302</v>
      </c>
      <c r="B7303" s="38" t="n">
        <v>46304</v>
      </c>
      <c r="C7303" s="39" t="s">
        <v>69</v>
      </c>
      <c r="D7303" s="39" t="s">
        <v>33</v>
      </c>
      <c r="E7303" s="40" t="n">
        <v>1.2</v>
      </c>
      <c r="F7303" s="41" t="n">
        <f aca="false">IF(A7303="","",INDEX(Assumptions!$B$16:$B$18,MATCH(C7303,Assumptions!$A$16:$A$18,0)))</f>
        <v>3</v>
      </c>
      <c r="G7303" s="42" t="n">
        <f aca="false">IF(A7303="","",WORKDAY(B7303,F7303))</f>
        <v>46309</v>
      </c>
    </row>
    <row r="7304" customFormat="false" ht="15" hidden="false" customHeight="false" outlineLevel="0" collapsed="false">
      <c r="A7304" s="37" t="n">
        <v>1007303</v>
      </c>
      <c r="B7304" s="38" t="n">
        <v>46304</v>
      </c>
      <c r="C7304" s="39" t="s">
        <v>68</v>
      </c>
      <c r="D7304" s="39" t="s">
        <v>39</v>
      </c>
      <c r="E7304" s="40" t="n">
        <v>1</v>
      </c>
      <c r="F7304" s="41" t="n">
        <f aca="false">IF(A7304="","",INDEX(Assumptions!$B$16:$B$18,MATCH(C7304,Assumptions!$A$16:$A$18,0)))</f>
        <v>1</v>
      </c>
      <c r="G7304" s="42" t="n">
        <f aca="false">IF(A7304="","",WORKDAY(B7304,F7304))</f>
        <v>46307</v>
      </c>
    </row>
    <row r="7305" customFormat="false" ht="15" hidden="false" customHeight="false" outlineLevel="0" collapsed="false">
      <c r="A7305" s="37" t="n">
        <v>1007304</v>
      </c>
      <c r="B7305" s="38" t="n">
        <v>46304</v>
      </c>
      <c r="C7305" s="39" t="s">
        <v>69</v>
      </c>
      <c r="D7305" s="39" t="s">
        <v>31</v>
      </c>
      <c r="E7305" s="40" t="n">
        <v>3.4</v>
      </c>
      <c r="F7305" s="41" t="n">
        <f aca="false">IF(A7305="","",INDEX(Assumptions!$B$16:$B$18,MATCH(C7305,Assumptions!$A$16:$A$18,0)))</f>
        <v>3</v>
      </c>
      <c r="G7305" s="42" t="n">
        <f aca="false">IF(A7305="","",WORKDAY(B7305,F7305))</f>
        <v>46309</v>
      </c>
    </row>
    <row r="7306" customFormat="false" ht="15" hidden="false" customHeight="false" outlineLevel="0" collapsed="false">
      <c r="A7306" s="37" t="n">
        <v>1007305</v>
      </c>
      <c r="B7306" s="38" t="n">
        <v>46304</v>
      </c>
      <c r="C7306" s="39" t="s">
        <v>69</v>
      </c>
      <c r="D7306" s="39" t="s">
        <v>33</v>
      </c>
      <c r="E7306" s="40" t="n">
        <v>1.5</v>
      </c>
      <c r="F7306" s="41" t="n">
        <f aca="false">IF(A7306="","",INDEX(Assumptions!$B$16:$B$18,MATCH(C7306,Assumptions!$A$16:$A$18,0)))</f>
        <v>3</v>
      </c>
      <c r="G7306" s="42" t="n">
        <f aca="false">IF(A7306="","",WORKDAY(B7306,F7306))</f>
        <v>46309</v>
      </c>
    </row>
    <row r="7307" customFormat="false" ht="15" hidden="false" customHeight="false" outlineLevel="0" collapsed="false">
      <c r="A7307" s="37" t="n">
        <v>1007306</v>
      </c>
      <c r="B7307" s="38" t="n">
        <v>46304</v>
      </c>
      <c r="C7307" s="39" t="s">
        <v>69</v>
      </c>
      <c r="D7307" s="39" t="s">
        <v>37</v>
      </c>
      <c r="E7307" s="40" t="n">
        <v>6.7</v>
      </c>
      <c r="F7307" s="41" t="n">
        <f aca="false">IF(A7307="","",INDEX(Assumptions!$B$16:$B$18,MATCH(C7307,Assumptions!$A$16:$A$18,0)))</f>
        <v>3</v>
      </c>
      <c r="G7307" s="42" t="n">
        <f aca="false">IF(A7307="","",WORKDAY(B7307,F7307))</f>
        <v>46309</v>
      </c>
    </row>
    <row r="7308" customFormat="false" ht="15" hidden="false" customHeight="false" outlineLevel="0" collapsed="false">
      <c r="A7308" s="37" t="n">
        <v>1007307</v>
      </c>
      <c r="B7308" s="38" t="n">
        <v>46304</v>
      </c>
      <c r="C7308" s="39" t="s">
        <v>69</v>
      </c>
      <c r="D7308" s="39" t="s">
        <v>33</v>
      </c>
      <c r="E7308" s="40" t="n">
        <v>0.7</v>
      </c>
      <c r="F7308" s="41" t="n">
        <f aca="false">IF(A7308="","",INDEX(Assumptions!$B$16:$B$18,MATCH(C7308,Assumptions!$A$16:$A$18,0)))</f>
        <v>3</v>
      </c>
      <c r="G7308" s="42" t="n">
        <f aca="false">IF(A7308="","",WORKDAY(B7308,F7308))</f>
        <v>46309</v>
      </c>
    </row>
    <row r="7309" customFormat="false" ht="15" hidden="false" customHeight="false" outlineLevel="0" collapsed="false">
      <c r="A7309" s="37" t="n">
        <v>1007308</v>
      </c>
      <c r="B7309" s="38" t="n">
        <v>46304</v>
      </c>
      <c r="C7309" s="39" t="s">
        <v>69</v>
      </c>
      <c r="D7309" s="39" t="s">
        <v>35</v>
      </c>
      <c r="E7309" s="40" t="n">
        <v>0.3</v>
      </c>
      <c r="F7309" s="41" t="n">
        <f aca="false">IF(A7309="","",INDEX(Assumptions!$B$16:$B$18,MATCH(C7309,Assumptions!$A$16:$A$18,0)))</f>
        <v>3</v>
      </c>
      <c r="G7309" s="42" t="n">
        <f aca="false">IF(A7309="","",WORKDAY(B7309,F7309))</f>
        <v>46309</v>
      </c>
    </row>
    <row r="7310" customFormat="false" ht="15" hidden="false" customHeight="false" outlineLevel="0" collapsed="false">
      <c r="A7310" s="37" t="n">
        <v>1007309</v>
      </c>
      <c r="B7310" s="38" t="n">
        <v>46304</v>
      </c>
      <c r="C7310" s="39" t="s">
        <v>70</v>
      </c>
      <c r="D7310" s="39" t="s">
        <v>33</v>
      </c>
      <c r="E7310" s="40" t="n">
        <v>1.4</v>
      </c>
      <c r="F7310" s="41" t="n">
        <f aca="false">IF(A7310="","",INDEX(Assumptions!$B$16:$B$18,MATCH(C7310,Assumptions!$A$16:$A$18,0)))</f>
        <v>5</v>
      </c>
      <c r="G7310" s="42" t="n">
        <f aca="false">IF(A7310="","",WORKDAY(B7310,F7310))</f>
        <v>46311</v>
      </c>
    </row>
    <row r="7311" customFormat="false" ht="15" hidden="false" customHeight="false" outlineLevel="0" collapsed="false">
      <c r="A7311" s="37" t="n">
        <v>1007310</v>
      </c>
      <c r="B7311" s="38" t="n">
        <v>46304</v>
      </c>
      <c r="C7311" s="39" t="s">
        <v>68</v>
      </c>
      <c r="D7311" s="39" t="s">
        <v>39</v>
      </c>
      <c r="E7311" s="40" t="n">
        <v>1.8</v>
      </c>
      <c r="F7311" s="41" t="n">
        <f aca="false">IF(A7311="","",INDEX(Assumptions!$B$16:$B$18,MATCH(C7311,Assumptions!$A$16:$A$18,0)))</f>
        <v>1</v>
      </c>
      <c r="G7311" s="42" t="n">
        <f aca="false">IF(A7311="","",WORKDAY(B7311,F7311))</f>
        <v>46307</v>
      </c>
    </row>
    <row r="7312" customFormat="false" ht="15" hidden="false" customHeight="false" outlineLevel="0" collapsed="false">
      <c r="A7312" s="37" t="n">
        <v>1007311</v>
      </c>
      <c r="B7312" s="38" t="n">
        <v>46304</v>
      </c>
      <c r="C7312" s="39" t="s">
        <v>70</v>
      </c>
      <c r="D7312" s="39" t="s">
        <v>33</v>
      </c>
      <c r="E7312" s="40" t="n">
        <v>4.2</v>
      </c>
      <c r="F7312" s="41" t="n">
        <f aca="false">IF(A7312="","",INDEX(Assumptions!$B$16:$B$18,MATCH(C7312,Assumptions!$A$16:$A$18,0)))</f>
        <v>5</v>
      </c>
      <c r="G7312" s="42" t="n">
        <f aca="false">IF(A7312="","",WORKDAY(B7312,F7312))</f>
        <v>46311</v>
      </c>
    </row>
    <row r="7313" customFormat="false" ht="15" hidden="false" customHeight="false" outlineLevel="0" collapsed="false">
      <c r="A7313" s="37" t="n">
        <v>1007312</v>
      </c>
      <c r="B7313" s="38" t="n">
        <v>46304</v>
      </c>
      <c r="C7313" s="39" t="s">
        <v>69</v>
      </c>
      <c r="D7313" s="39" t="s">
        <v>33</v>
      </c>
      <c r="E7313" s="40" t="n">
        <v>3.7</v>
      </c>
      <c r="F7313" s="41" t="n">
        <f aca="false">IF(A7313="","",INDEX(Assumptions!$B$16:$B$18,MATCH(C7313,Assumptions!$A$16:$A$18,0)))</f>
        <v>3</v>
      </c>
      <c r="G7313" s="42" t="n">
        <f aca="false">IF(A7313="","",WORKDAY(B7313,F7313))</f>
        <v>46309</v>
      </c>
    </row>
    <row r="7314" customFormat="false" ht="15" hidden="false" customHeight="false" outlineLevel="0" collapsed="false">
      <c r="A7314" s="37" t="n">
        <v>1007313</v>
      </c>
      <c r="B7314" s="38" t="n">
        <v>46304</v>
      </c>
      <c r="C7314" s="39" t="s">
        <v>69</v>
      </c>
      <c r="D7314" s="39" t="s">
        <v>31</v>
      </c>
      <c r="E7314" s="40" t="n">
        <v>2.1</v>
      </c>
      <c r="F7314" s="41" t="n">
        <f aca="false">IF(A7314="","",INDEX(Assumptions!$B$16:$B$18,MATCH(C7314,Assumptions!$A$16:$A$18,0)))</f>
        <v>3</v>
      </c>
      <c r="G7314" s="42" t="n">
        <f aca="false">IF(A7314="","",WORKDAY(B7314,F7314))</f>
        <v>46309</v>
      </c>
    </row>
    <row r="7315" customFormat="false" ht="15" hidden="false" customHeight="false" outlineLevel="0" collapsed="false">
      <c r="A7315" s="37" t="n">
        <v>1007314</v>
      </c>
      <c r="B7315" s="38" t="n">
        <v>46304</v>
      </c>
      <c r="C7315" s="39" t="s">
        <v>70</v>
      </c>
      <c r="D7315" s="39" t="s">
        <v>37</v>
      </c>
      <c r="E7315" s="40" t="n">
        <v>1.9</v>
      </c>
      <c r="F7315" s="41" t="n">
        <f aca="false">IF(A7315="","",INDEX(Assumptions!$B$16:$B$18,MATCH(C7315,Assumptions!$A$16:$A$18,0)))</f>
        <v>5</v>
      </c>
      <c r="G7315" s="42" t="n">
        <f aca="false">IF(A7315="","",WORKDAY(B7315,F7315))</f>
        <v>46311</v>
      </c>
    </row>
    <row r="7316" customFormat="false" ht="15" hidden="false" customHeight="false" outlineLevel="0" collapsed="false">
      <c r="A7316" s="37" t="n">
        <v>1007315</v>
      </c>
      <c r="B7316" s="38" t="n">
        <v>46304</v>
      </c>
      <c r="C7316" s="39" t="s">
        <v>69</v>
      </c>
      <c r="D7316" s="39" t="s">
        <v>31</v>
      </c>
      <c r="E7316" s="40" t="n">
        <v>1</v>
      </c>
      <c r="F7316" s="41" t="n">
        <f aca="false">IF(A7316="","",INDEX(Assumptions!$B$16:$B$18,MATCH(C7316,Assumptions!$A$16:$A$18,0)))</f>
        <v>3</v>
      </c>
      <c r="G7316" s="42" t="n">
        <f aca="false">IF(A7316="","",WORKDAY(B7316,F7316))</f>
        <v>46309</v>
      </c>
    </row>
    <row r="7317" customFormat="false" ht="15" hidden="false" customHeight="false" outlineLevel="0" collapsed="false">
      <c r="A7317" s="37" t="n">
        <v>1007316</v>
      </c>
      <c r="B7317" s="38" t="n">
        <v>46304</v>
      </c>
      <c r="C7317" s="39" t="s">
        <v>69</v>
      </c>
      <c r="D7317" s="39" t="s">
        <v>37</v>
      </c>
      <c r="E7317" s="40" t="n">
        <v>6</v>
      </c>
      <c r="F7317" s="41" t="n">
        <f aca="false">IF(A7317="","",INDEX(Assumptions!$B$16:$B$18,MATCH(C7317,Assumptions!$A$16:$A$18,0)))</f>
        <v>3</v>
      </c>
      <c r="G7317" s="42" t="n">
        <f aca="false">IF(A7317="","",WORKDAY(B7317,F7317))</f>
        <v>46309</v>
      </c>
    </row>
    <row r="7318" customFormat="false" ht="15" hidden="false" customHeight="false" outlineLevel="0" collapsed="false">
      <c r="A7318" s="37" t="n">
        <v>1007317</v>
      </c>
      <c r="B7318" s="38" t="n">
        <v>46304</v>
      </c>
      <c r="C7318" s="39" t="s">
        <v>69</v>
      </c>
      <c r="D7318" s="39" t="s">
        <v>39</v>
      </c>
      <c r="E7318" s="40" t="n">
        <v>1.6</v>
      </c>
      <c r="F7318" s="41" t="n">
        <f aca="false">IF(A7318="","",INDEX(Assumptions!$B$16:$B$18,MATCH(C7318,Assumptions!$A$16:$A$18,0)))</f>
        <v>3</v>
      </c>
      <c r="G7318" s="42" t="n">
        <f aca="false">IF(A7318="","",WORKDAY(B7318,F7318))</f>
        <v>46309</v>
      </c>
    </row>
    <row r="7319" customFormat="false" ht="15" hidden="false" customHeight="false" outlineLevel="0" collapsed="false">
      <c r="A7319" s="37" t="n">
        <v>1007318</v>
      </c>
      <c r="B7319" s="38" t="n">
        <v>46304</v>
      </c>
      <c r="C7319" s="39" t="s">
        <v>69</v>
      </c>
      <c r="D7319" s="39" t="s">
        <v>37</v>
      </c>
      <c r="E7319" s="40" t="n">
        <v>2.4</v>
      </c>
      <c r="F7319" s="41" t="n">
        <f aca="false">IF(A7319="","",INDEX(Assumptions!$B$16:$B$18,MATCH(C7319,Assumptions!$A$16:$A$18,0)))</f>
        <v>3</v>
      </c>
      <c r="G7319" s="42" t="n">
        <f aca="false">IF(A7319="","",WORKDAY(B7319,F7319))</f>
        <v>46309</v>
      </c>
    </row>
    <row r="7320" customFormat="false" ht="15" hidden="false" customHeight="false" outlineLevel="0" collapsed="false">
      <c r="A7320" s="37" t="n">
        <v>1007319</v>
      </c>
      <c r="B7320" s="38" t="n">
        <v>46304</v>
      </c>
      <c r="C7320" s="39" t="s">
        <v>70</v>
      </c>
      <c r="D7320" s="39" t="s">
        <v>33</v>
      </c>
      <c r="E7320" s="40" t="n">
        <v>1.7</v>
      </c>
      <c r="F7320" s="41" t="n">
        <f aca="false">IF(A7320="","",INDEX(Assumptions!$B$16:$B$18,MATCH(C7320,Assumptions!$A$16:$A$18,0)))</f>
        <v>5</v>
      </c>
      <c r="G7320" s="42" t="n">
        <f aca="false">IF(A7320="","",WORKDAY(B7320,F7320))</f>
        <v>46311</v>
      </c>
    </row>
    <row r="7321" customFormat="false" ht="15" hidden="false" customHeight="false" outlineLevel="0" collapsed="false">
      <c r="A7321" s="37" t="n">
        <v>1007320</v>
      </c>
      <c r="B7321" s="38" t="n">
        <v>46304</v>
      </c>
      <c r="C7321" s="39" t="s">
        <v>70</v>
      </c>
      <c r="D7321" s="39" t="s">
        <v>39</v>
      </c>
      <c r="E7321" s="40" t="n">
        <v>0.9</v>
      </c>
      <c r="F7321" s="41" t="n">
        <f aca="false">IF(A7321="","",INDEX(Assumptions!$B$16:$B$18,MATCH(C7321,Assumptions!$A$16:$A$18,0)))</f>
        <v>5</v>
      </c>
      <c r="G7321" s="42" t="n">
        <f aca="false">IF(A7321="","",WORKDAY(B7321,F7321))</f>
        <v>46311</v>
      </c>
    </row>
    <row r="7322" customFormat="false" ht="15" hidden="false" customHeight="false" outlineLevel="0" collapsed="false">
      <c r="A7322" s="37" t="n">
        <v>1007321</v>
      </c>
      <c r="B7322" s="38" t="n">
        <v>46304</v>
      </c>
      <c r="C7322" s="39" t="s">
        <v>70</v>
      </c>
      <c r="D7322" s="39" t="s">
        <v>37</v>
      </c>
      <c r="E7322" s="40" t="n">
        <v>1.4</v>
      </c>
      <c r="F7322" s="41" t="n">
        <f aca="false">IF(A7322="","",INDEX(Assumptions!$B$16:$B$18,MATCH(C7322,Assumptions!$A$16:$A$18,0)))</f>
        <v>5</v>
      </c>
      <c r="G7322" s="42" t="n">
        <f aca="false">IF(A7322="","",WORKDAY(B7322,F7322))</f>
        <v>46311</v>
      </c>
    </row>
    <row r="7323" customFormat="false" ht="15" hidden="false" customHeight="false" outlineLevel="0" collapsed="false">
      <c r="A7323" s="37" t="n">
        <v>1007322</v>
      </c>
      <c r="B7323" s="38" t="n">
        <v>46304</v>
      </c>
      <c r="C7323" s="39" t="s">
        <v>69</v>
      </c>
      <c r="D7323" s="39" t="s">
        <v>31</v>
      </c>
      <c r="E7323" s="40" t="n">
        <v>0.8</v>
      </c>
      <c r="F7323" s="41" t="n">
        <f aca="false">IF(A7323="","",INDEX(Assumptions!$B$16:$B$18,MATCH(C7323,Assumptions!$A$16:$A$18,0)))</f>
        <v>3</v>
      </c>
      <c r="G7323" s="42" t="n">
        <f aca="false">IF(A7323="","",WORKDAY(B7323,F7323))</f>
        <v>46309</v>
      </c>
    </row>
    <row r="7324" customFormat="false" ht="15" hidden="false" customHeight="false" outlineLevel="0" collapsed="false">
      <c r="A7324" s="37" t="n">
        <v>1007323</v>
      </c>
      <c r="B7324" s="38" t="n">
        <v>46304</v>
      </c>
      <c r="C7324" s="39" t="s">
        <v>70</v>
      </c>
      <c r="D7324" s="39" t="s">
        <v>31</v>
      </c>
      <c r="E7324" s="40" t="n">
        <v>1.4</v>
      </c>
      <c r="F7324" s="41" t="n">
        <f aca="false">IF(A7324="","",INDEX(Assumptions!$B$16:$B$18,MATCH(C7324,Assumptions!$A$16:$A$18,0)))</f>
        <v>5</v>
      </c>
      <c r="G7324" s="42" t="n">
        <f aca="false">IF(A7324="","",WORKDAY(B7324,F7324))</f>
        <v>46311</v>
      </c>
    </row>
    <row r="7325" customFormat="false" ht="15" hidden="false" customHeight="false" outlineLevel="0" collapsed="false">
      <c r="A7325" s="37" t="n">
        <v>1007324</v>
      </c>
      <c r="B7325" s="38" t="n">
        <v>46304</v>
      </c>
      <c r="C7325" s="39" t="s">
        <v>70</v>
      </c>
      <c r="D7325" s="39" t="s">
        <v>37</v>
      </c>
      <c r="E7325" s="40" t="n">
        <v>1.2</v>
      </c>
      <c r="F7325" s="41" t="n">
        <f aca="false">IF(A7325="","",INDEX(Assumptions!$B$16:$B$18,MATCH(C7325,Assumptions!$A$16:$A$18,0)))</f>
        <v>5</v>
      </c>
      <c r="G7325" s="42" t="n">
        <f aca="false">IF(A7325="","",WORKDAY(B7325,F7325))</f>
        <v>46311</v>
      </c>
    </row>
    <row r="7326" customFormat="false" ht="15" hidden="false" customHeight="false" outlineLevel="0" collapsed="false">
      <c r="A7326" s="37" t="n">
        <v>1007325</v>
      </c>
      <c r="B7326" s="38" t="n">
        <v>46304</v>
      </c>
      <c r="C7326" s="39" t="s">
        <v>69</v>
      </c>
      <c r="D7326" s="39" t="s">
        <v>33</v>
      </c>
      <c r="E7326" s="40" t="n">
        <v>1.5</v>
      </c>
      <c r="F7326" s="41" t="n">
        <f aca="false">IF(A7326="","",INDEX(Assumptions!$B$16:$B$18,MATCH(C7326,Assumptions!$A$16:$A$18,0)))</f>
        <v>3</v>
      </c>
      <c r="G7326" s="42" t="n">
        <f aca="false">IF(A7326="","",WORKDAY(B7326,F7326))</f>
        <v>46309</v>
      </c>
    </row>
    <row r="7327" customFormat="false" ht="15" hidden="false" customHeight="false" outlineLevel="0" collapsed="false">
      <c r="A7327" s="37" t="n">
        <v>1007326</v>
      </c>
      <c r="B7327" s="38" t="n">
        <v>46304</v>
      </c>
      <c r="C7327" s="39" t="s">
        <v>69</v>
      </c>
      <c r="D7327" s="39" t="s">
        <v>33</v>
      </c>
      <c r="E7327" s="40" t="n">
        <v>8.1</v>
      </c>
      <c r="F7327" s="41" t="n">
        <f aca="false">IF(A7327="","",INDEX(Assumptions!$B$16:$B$18,MATCH(C7327,Assumptions!$A$16:$A$18,0)))</f>
        <v>3</v>
      </c>
      <c r="G7327" s="42" t="n">
        <f aca="false">IF(A7327="","",WORKDAY(B7327,F7327))</f>
        <v>46309</v>
      </c>
    </row>
    <row r="7328" customFormat="false" ht="15" hidden="false" customHeight="false" outlineLevel="0" collapsed="false">
      <c r="A7328" s="37" t="n">
        <v>1007327</v>
      </c>
      <c r="B7328" s="38" t="n">
        <v>46304</v>
      </c>
      <c r="C7328" s="39" t="s">
        <v>70</v>
      </c>
      <c r="D7328" s="39" t="s">
        <v>37</v>
      </c>
      <c r="E7328" s="40" t="n">
        <v>1.5</v>
      </c>
      <c r="F7328" s="41" t="n">
        <f aca="false">IF(A7328="","",INDEX(Assumptions!$B$16:$B$18,MATCH(C7328,Assumptions!$A$16:$A$18,0)))</f>
        <v>5</v>
      </c>
      <c r="G7328" s="42" t="n">
        <f aca="false">IF(A7328="","",WORKDAY(B7328,F7328))</f>
        <v>46311</v>
      </c>
    </row>
    <row r="7329" customFormat="false" ht="15" hidden="false" customHeight="false" outlineLevel="0" collapsed="false">
      <c r="A7329" s="37" t="n">
        <v>1007328</v>
      </c>
      <c r="B7329" s="38" t="n">
        <v>46304</v>
      </c>
      <c r="C7329" s="39" t="s">
        <v>69</v>
      </c>
      <c r="D7329" s="39" t="s">
        <v>39</v>
      </c>
      <c r="E7329" s="40" t="n">
        <v>5.1</v>
      </c>
      <c r="F7329" s="41" t="n">
        <f aca="false">IF(A7329="","",INDEX(Assumptions!$B$16:$B$18,MATCH(C7329,Assumptions!$A$16:$A$18,0)))</f>
        <v>3</v>
      </c>
      <c r="G7329" s="42" t="n">
        <f aca="false">IF(A7329="","",WORKDAY(B7329,F7329))</f>
        <v>46309</v>
      </c>
    </row>
    <row r="7330" customFormat="false" ht="15" hidden="false" customHeight="false" outlineLevel="0" collapsed="false">
      <c r="A7330" s="37" t="n">
        <v>1007329</v>
      </c>
      <c r="B7330" s="38" t="n">
        <v>46304</v>
      </c>
      <c r="C7330" s="39" t="s">
        <v>69</v>
      </c>
      <c r="D7330" s="39" t="s">
        <v>39</v>
      </c>
      <c r="E7330" s="40" t="n">
        <v>4.4</v>
      </c>
      <c r="F7330" s="41" t="n">
        <f aca="false">IF(A7330="","",INDEX(Assumptions!$B$16:$B$18,MATCH(C7330,Assumptions!$A$16:$A$18,0)))</f>
        <v>3</v>
      </c>
      <c r="G7330" s="42" t="n">
        <f aca="false">IF(A7330="","",WORKDAY(B7330,F7330))</f>
        <v>46309</v>
      </c>
    </row>
    <row r="7331" customFormat="false" ht="15" hidden="false" customHeight="false" outlineLevel="0" collapsed="false">
      <c r="A7331" s="37" t="n">
        <v>1007330</v>
      </c>
      <c r="B7331" s="38" t="n">
        <v>46304</v>
      </c>
      <c r="C7331" s="39" t="s">
        <v>69</v>
      </c>
      <c r="D7331" s="39" t="s">
        <v>39</v>
      </c>
      <c r="E7331" s="40" t="n">
        <v>2.1</v>
      </c>
      <c r="F7331" s="41" t="n">
        <f aca="false">IF(A7331="","",INDEX(Assumptions!$B$16:$B$18,MATCH(C7331,Assumptions!$A$16:$A$18,0)))</f>
        <v>3</v>
      </c>
      <c r="G7331" s="42" t="n">
        <f aca="false">IF(A7331="","",WORKDAY(B7331,F7331))</f>
        <v>46309</v>
      </c>
    </row>
    <row r="7332" customFormat="false" ht="15" hidden="false" customHeight="false" outlineLevel="0" collapsed="false">
      <c r="A7332" s="37" t="n">
        <v>1007331</v>
      </c>
      <c r="B7332" s="38" t="n">
        <v>46304</v>
      </c>
      <c r="C7332" s="39" t="s">
        <v>69</v>
      </c>
      <c r="D7332" s="39" t="s">
        <v>39</v>
      </c>
      <c r="E7332" s="40" t="n">
        <v>1.4</v>
      </c>
      <c r="F7332" s="41" t="n">
        <f aca="false">IF(A7332="","",INDEX(Assumptions!$B$16:$B$18,MATCH(C7332,Assumptions!$A$16:$A$18,0)))</f>
        <v>3</v>
      </c>
      <c r="G7332" s="42" t="n">
        <f aca="false">IF(A7332="","",WORKDAY(B7332,F7332))</f>
        <v>46309</v>
      </c>
    </row>
    <row r="7333" customFormat="false" ht="15" hidden="false" customHeight="false" outlineLevel="0" collapsed="false">
      <c r="A7333" s="37" t="n">
        <v>1007332</v>
      </c>
      <c r="B7333" s="38" t="n">
        <v>46304</v>
      </c>
      <c r="C7333" s="39" t="s">
        <v>68</v>
      </c>
      <c r="D7333" s="39" t="s">
        <v>37</v>
      </c>
      <c r="E7333" s="40" t="n">
        <v>2.7</v>
      </c>
      <c r="F7333" s="41" t="n">
        <f aca="false">IF(A7333="","",INDEX(Assumptions!$B$16:$B$18,MATCH(C7333,Assumptions!$A$16:$A$18,0)))</f>
        <v>1</v>
      </c>
      <c r="G7333" s="42" t="n">
        <f aca="false">IF(A7333="","",WORKDAY(B7333,F7333))</f>
        <v>46307</v>
      </c>
    </row>
    <row r="7334" customFormat="false" ht="15" hidden="false" customHeight="false" outlineLevel="0" collapsed="false">
      <c r="A7334" s="37" t="n">
        <v>1007333</v>
      </c>
      <c r="B7334" s="38" t="n">
        <v>46304</v>
      </c>
      <c r="C7334" s="39" t="s">
        <v>70</v>
      </c>
      <c r="D7334" s="39" t="s">
        <v>33</v>
      </c>
      <c r="E7334" s="40" t="n">
        <v>2.3</v>
      </c>
      <c r="F7334" s="41" t="n">
        <f aca="false">IF(A7334="","",INDEX(Assumptions!$B$16:$B$18,MATCH(C7334,Assumptions!$A$16:$A$18,0)))</f>
        <v>5</v>
      </c>
      <c r="G7334" s="42" t="n">
        <f aca="false">IF(A7334="","",WORKDAY(B7334,F7334))</f>
        <v>46311</v>
      </c>
    </row>
    <row r="7335" customFormat="false" ht="15" hidden="false" customHeight="false" outlineLevel="0" collapsed="false">
      <c r="A7335" s="37" t="n">
        <v>1007334</v>
      </c>
      <c r="B7335" s="38" t="n">
        <v>46304</v>
      </c>
      <c r="C7335" s="39" t="s">
        <v>69</v>
      </c>
      <c r="D7335" s="39" t="s">
        <v>35</v>
      </c>
      <c r="E7335" s="40" t="n">
        <v>2.3</v>
      </c>
      <c r="F7335" s="41" t="n">
        <f aca="false">IF(A7335="","",INDEX(Assumptions!$B$16:$B$18,MATCH(C7335,Assumptions!$A$16:$A$18,0)))</f>
        <v>3</v>
      </c>
      <c r="G7335" s="42" t="n">
        <f aca="false">IF(A7335="","",WORKDAY(B7335,F7335))</f>
        <v>46309</v>
      </c>
    </row>
    <row r="7336" customFormat="false" ht="15" hidden="false" customHeight="false" outlineLevel="0" collapsed="false">
      <c r="A7336" s="37" t="n">
        <v>1007335</v>
      </c>
      <c r="B7336" s="38" t="n">
        <v>46304</v>
      </c>
      <c r="C7336" s="39" t="s">
        <v>70</v>
      </c>
      <c r="D7336" s="39" t="s">
        <v>35</v>
      </c>
      <c r="E7336" s="40" t="n">
        <v>1.8</v>
      </c>
      <c r="F7336" s="41" t="n">
        <f aca="false">IF(A7336="","",INDEX(Assumptions!$B$16:$B$18,MATCH(C7336,Assumptions!$A$16:$A$18,0)))</f>
        <v>5</v>
      </c>
      <c r="G7336" s="42" t="n">
        <f aca="false">IF(A7336="","",WORKDAY(B7336,F7336))</f>
        <v>46311</v>
      </c>
    </row>
    <row r="7337" customFormat="false" ht="15" hidden="false" customHeight="false" outlineLevel="0" collapsed="false">
      <c r="A7337" s="37" t="n">
        <v>1007336</v>
      </c>
      <c r="B7337" s="38" t="n">
        <v>46304</v>
      </c>
      <c r="C7337" s="39" t="s">
        <v>69</v>
      </c>
      <c r="D7337" s="39" t="s">
        <v>35</v>
      </c>
      <c r="E7337" s="40" t="n">
        <v>4.8</v>
      </c>
      <c r="F7337" s="41" t="n">
        <f aca="false">IF(A7337="","",INDEX(Assumptions!$B$16:$B$18,MATCH(C7337,Assumptions!$A$16:$A$18,0)))</f>
        <v>3</v>
      </c>
      <c r="G7337" s="42" t="n">
        <f aca="false">IF(A7337="","",WORKDAY(B7337,F7337))</f>
        <v>46309</v>
      </c>
    </row>
    <row r="7338" customFormat="false" ht="15" hidden="false" customHeight="false" outlineLevel="0" collapsed="false">
      <c r="A7338" s="37" t="n">
        <v>1007337</v>
      </c>
      <c r="B7338" s="38" t="n">
        <v>46304</v>
      </c>
      <c r="C7338" s="39" t="s">
        <v>69</v>
      </c>
      <c r="D7338" s="39" t="s">
        <v>39</v>
      </c>
      <c r="E7338" s="40" t="n">
        <v>0.8</v>
      </c>
      <c r="F7338" s="41" t="n">
        <f aca="false">IF(A7338="","",INDEX(Assumptions!$B$16:$B$18,MATCH(C7338,Assumptions!$A$16:$A$18,0)))</f>
        <v>3</v>
      </c>
      <c r="G7338" s="42" t="n">
        <f aca="false">IF(A7338="","",WORKDAY(B7338,F7338))</f>
        <v>46309</v>
      </c>
    </row>
    <row r="7339" customFormat="false" ht="15" hidden="false" customHeight="false" outlineLevel="0" collapsed="false">
      <c r="A7339" s="37" t="n">
        <v>1007338</v>
      </c>
      <c r="B7339" s="38" t="n">
        <v>46304</v>
      </c>
      <c r="C7339" s="39" t="s">
        <v>69</v>
      </c>
      <c r="D7339" s="39" t="s">
        <v>37</v>
      </c>
      <c r="E7339" s="40" t="n">
        <v>1.3</v>
      </c>
      <c r="F7339" s="41" t="n">
        <f aca="false">IF(A7339="","",INDEX(Assumptions!$B$16:$B$18,MATCH(C7339,Assumptions!$A$16:$A$18,0)))</f>
        <v>3</v>
      </c>
      <c r="G7339" s="42" t="n">
        <f aca="false">IF(A7339="","",WORKDAY(B7339,F7339))</f>
        <v>46309</v>
      </c>
    </row>
    <row r="7340" customFormat="false" ht="15" hidden="false" customHeight="false" outlineLevel="0" collapsed="false">
      <c r="A7340" s="37" t="n">
        <v>1007339</v>
      </c>
      <c r="B7340" s="38" t="n">
        <v>46304</v>
      </c>
      <c r="C7340" s="39" t="s">
        <v>68</v>
      </c>
      <c r="D7340" s="39" t="s">
        <v>39</v>
      </c>
      <c r="E7340" s="40" t="n">
        <v>1</v>
      </c>
      <c r="F7340" s="41" t="n">
        <f aca="false">IF(A7340="","",INDEX(Assumptions!$B$16:$B$18,MATCH(C7340,Assumptions!$A$16:$A$18,0)))</f>
        <v>1</v>
      </c>
      <c r="G7340" s="42" t="n">
        <f aca="false">IF(A7340="","",WORKDAY(B7340,F7340))</f>
        <v>46307</v>
      </c>
    </row>
    <row r="7341" customFormat="false" ht="15" hidden="false" customHeight="false" outlineLevel="0" collapsed="false">
      <c r="A7341" s="37" t="n">
        <v>1007340</v>
      </c>
      <c r="B7341" s="38" t="n">
        <v>46304</v>
      </c>
      <c r="C7341" s="39" t="s">
        <v>69</v>
      </c>
      <c r="D7341" s="39" t="s">
        <v>39</v>
      </c>
      <c r="E7341" s="40" t="n">
        <v>0.5</v>
      </c>
      <c r="F7341" s="41" t="n">
        <f aca="false">IF(A7341="","",INDEX(Assumptions!$B$16:$B$18,MATCH(C7341,Assumptions!$A$16:$A$18,0)))</f>
        <v>3</v>
      </c>
      <c r="G7341" s="42" t="n">
        <f aca="false">IF(A7341="","",WORKDAY(B7341,F7341))</f>
        <v>46309</v>
      </c>
    </row>
    <row r="7342" customFormat="false" ht="15" hidden="false" customHeight="false" outlineLevel="0" collapsed="false">
      <c r="A7342" s="37" t="n">
        <v>1007341</v>
      </c>
      <c r="B7342" s="38" t="n">
        <v>46304</v>
      </c>
      <c r="C7342" s="39" t="s">
        <v>70</v>
      </c>
      <c r="D7342" s="39" t="s">
        <v>39</v>
      </c>
      <c r="E7342" s="40" t="n">
        <v>2.5</v>
      </c>
      <c r="F7342" s="41" t="n">
        <f aca="false">IF(A7342="","",INDEX(Assumptions!$B$16:$B$18,MATCH(C7342,Assumptions!$A$16:$A$18,0)))</f>
        <v>5</v>
      </c>
      <c r="G7342" s="42" t="n">
        <f aca="false">IF(A7342="","",WORKDAY(B7342,F7342))</f>
        <v>46311</v>
      </c>
    </row>
    <row r="7343" customFormat="false" ht="15" hidden="false" customHeight="false" outlineLevel="0" collapsed="false">
      <c r="A7343" s="37" t="n">
        <v>1007342</v>
      </c>
      <c r="B7343" s="38" t="n">
        <v>46304</v>
      </c>
      <c r="C7343" s="39" t="s">
        <v>69</v>
      </c>
      <c r="D7343" s="39" t="s">
        <v>35</v>
      </c>
      <c r="E7343" s="40" t="n">
        <v>0.7</v>
      </c>
      <c r="F7343" s="41" t="n">
        <f aca="false">IF(A7343="","",INDEX(Assumptions!$B$16:$B$18,MATCH(C7343,Assumptions!$A$16:$A$18,0)))</f>
        <v>3</v>
      </c>
      <c r="G7343" s="42" t="n">
        <f aca="false">IF(A7343="","",WORKDAY(B7343,F7343))</f>
        <v>46309</v>
      </c>
    </row>
    <row r="7344" customFormat="false" ht="15" hidden="false" customHeight="false" outlineLevel="0" collapsed="false">
      <c r="A7344" s="37" t="n">
        <v>1007343</v>
      </c>
      <c r="B7344" s="38" t="n">
        <v>46304</v>
      </c>
      <c r="C7344" s="39" t="s">
        <v>69</v>
      </c>
      <c r="D7344" s="39" t="s">
        <v>39</v>
      </c>
      <c r="E7344" s="40" t="n">
        <v>1</v>
      </c>
      <c r="F7344" s="41" t="n">
        <f aca="false">IF(A7344="","",INDEX(Assumptions!$B$16:$B$18,MATCH(C7344,Assumptions!$A$16:$A$18,0)))</f>
        <v>3</v>
      </c>
      <c r="G7344" s="42" t="n">
        <f aca="false">IF(A7344="","",WORKDAY(B7344,F7344))</f>
        <v>46309</v>
      </c>
    </row>
    <row r="7345" customFormat="false" ht="15" hidden="false" customHeight="false" outlineLevel="0" collapsed="false">
      <c r="A7345" s="37" t="n">
        <v>1007344</v>
      </c>
      <c r="B7345" s="38" t="n">
        <v>46304</v>
      </c>
      <c r="C7345" s="39" t="s">
        <v>70</v>
      </c>
      <c r="D7345" s="39" t="s">
        <v>37</v>
      </c>
      <c r="E7345" s="40" t="n">
        <v>0.6</v>
      </c>
      <c r="F7345" s="41" t="n">
        <f aca="false">IF(A7345="","",INDEX(Assumptions!$B$16:$B$18,MATCH(C7345,Assumptions!$A$16:$A$18,0)))</f>
        <v>5</v>
      </c>
      <c r="G7345" s="42" t="n">
        <f aca="false">IF(A7345="","",WORKDAY(B7345,F7345))</f>
        <v>46311</v>
      </c>
    </row>
    <row r="7346" customFormat="false" ht="15" hidden="false" customHeight="false" outlineLevel="0" collapsed="false">
      <c r="A7346" s="37" t="n">
        <v>1007345</v>
      </c>
      <c r="B7346" s="38" t="n">
        <v>46304</v>
      </c>
      <c r="C7346" s="39" t="s">
        <v>70</v>
      </c>
      <c r="D7346" s="39" t="s">
        <v>33</v>
      </c>
      <c r="E7346" s="40" t="n">
        <v>0.7</v>
      </c>
      <c r="F7346" s="41" t="n">
        <f aca="false">IF(A7346="","",INDEX(Assumptions!$B$16:$B$18,MATCH(C7346,Assumptions!$A$16:$A$18,0)))</f>
        <v>5</v>
      </c>
      <c r="G7346" s="42" t="n">
        <f aca="false">IF(A7346="","",WORKDAY(B7346,F7346))</f>
        <v>46311</v>
      </c>
    </row>
    <row r="7347" customFormat="false" ht="15" hidden="false" customHeight="false" outlineLevel="0" collapsed="false">
      <c r="A7347" s="37" t="n">
        <v>1007346</v>
      </c>
      <c r="B7347" s="38" t="n">
        <v>46304</v>
      </c>
      <c r="C7347" s="39" t="s">
        <v>69</v>
      </c>
      <c r="D7347" s="39" t="s">
        <v>33</v>
      </c>
      <c r="E7347" s="40" t="n">
        <v>3.5</v>
      </c>
      <c r="F7347" s="41" t="n">
        <f aca="false">IF(A7347="","",INDEX(Assumptions!$B$16:$B$18,MATCH(C7347,Assumptions!$A$16:$A$18,0)))</f>
        <v>3</v>
      </c>
      <c r="G7347" s="42" t="n">
        <f aca="false">IF(A7347="","",WORKDAY(B7347,F7347))</f>
        <v>46309</v>
      </c>
    </row>
    <row r="7348" customFormat="false" ht="15" hidden="false" customHeight="false" outlineLevel="0" collapsed="false">
      <c r="A7348" s="37" t="n">
        <v>1007347</v>
      </c>
      <c r="B7348" s="38" t="n">
        <v>46304</v>
      </c>
      <c r="C7348" s="39" t="s">
        <v>69</v>
      </c>
      <c r="D7348" s="39" t="s">
        <v>33</v>
      </c>
      <c r="E7348" s="40" t="n">
        <v>4.1</v>
      </c>
      <c r="F7348" s="41" t="n">
        <f aca="false">IF(A7348="","",INDEX(Assumptions!$B$16:$B$18,MATCH(C7348,Assumptions!$A$16:$A$18,0)))</f>
        <v>3</v>
      </c>
      <c r="G7348" s="42" t="n">
        <f aca="false">IF(A7348="","",WORKDAY(B7348,F7348))</f>
        <v>46309</v>
      </c>
    </row>
    <row r="7349" customFormat="false" ht="15" hidden="false" customHeight="false" outlineLevel="0" collapsed="false">
      <c r="A7349" s="37" t="n">
        <v>1007348</v>
      </c>
      <c r="B7349" s="38" t="n">
        <v>46304</v>
      </c>
      <c r="C7349" s="39" t="s">
        <v>69</v>
      </c>
      <c r="D7349" s="39" t="s">
        <v>39</v>
      </c>
      <c r="E7349" s="40" t="n">
        <v>1.4</v>
      </c>
      <c r="F7349" s="41" t="n">
        <f aca="false">IF(A7349="","",INDEX(Assumptions!$B$16:$B$18,MATCH(C7349,Assumptions!$A$16:$A$18,0)))</f>
        <v>3</v>
      </c>
      <c r="G7349" s="42" t="n">
        <f aca="false">IF(A7349="","",WORKDAY(B7349,F7349))</f>
        <v>46309</v>
      </c>
    </row>
    <row r="7350" customFormat="false" ht="15" hidden="false" customHeight="false" outlineLevel="0" collapsed="false">
      <c r="A7350" s="37" t="n">
        <v>1007349</v>
      </c>
      <c r="B7350" s="38" t="n">
        <v>46304</v>
      </c>
      <c r="C7350" s="39" t="s">
        <v>68</v>
      </c>
      <c r="D7350" s="39" t="s">
        <v>33</v>
      </c>
      <c r="E7350" s="40" t="n">
        <v>0.9</v>
      </c>
      <c r="F7350" s="41" t="n">
        <f aca="false">IF(A7350="","",INDEX(Assumptions!$B$16:$B$18,MATCH(C7350,Assumptions!$A$16:$A$18,0)))</f>
        <v>1</v>
      </c>
      <c r="G7350" s="42" t="n">
        <f aca="false">IF(A7350="","",WORKDAY(B7350,F7350))</f>
        <v>46307</v>
      </c>
    </row>
    <row r="7351" customFormat="false" ht="15" hidden="false" customHeight="false" outlineLevel="0" collapsed="false">
      <c r="A7351" s="37" t="n">
        <v>1007350</v>
      </c>
      <c r="B7351" s="38" t="n">
        <v>46304</v>
      </c>
      <c r="C7351" s="39" t="s">
        <v>68</v>
      </c>
      <c r="D7351" s="39" t="s">
        <v>33</v>
      </c>
      <c r="E7351" s="40" t="n">
        <v>1.3</v>
      </c>
      <c r="F7351" s="41" t="n">
        <f aca="false">IF(A7351="","",INDEX(Assumptions!$B$16:$B$18,MATCH(C7351,Assumptions!$A$16:$A$18,0)))</f>
        <v>1</v>
      </c>
      <c r="G7351" s="42" t="n">
        <f aca="false">IF(A7351="","",WORKDAY(B7351,F7351))</f>
        <v>46307</v>
      </c>
    </row>
    <row r="7352" customFormat="false" ht="15" hidden="false" customHeight="false" outlineLevel="0" collapsed="false">
      <c r="A7352" s="37" t="n">
        <v>1007351</v>
      </c>
      <c r="B7352" s="38" t="n">
        <v>46304</v>
      </c>
      <c r="C7352" s="39" t="s">
        <v>68</v>
      </c>
      <c r="D7352" s="39" t="s">
        <v>35</v>
      </c>
      <c r="E7352" s="40" t="n">
        <v>1.8</v>
      </c>
      <c r="F7352" s="41" t="n">
        <f aca="false">IF(A7352="","",INDEX(Assumptions!$B$16:$B$18,MATCH(C7352,Assumptions!$A$16:$A$18,0)))</f>
        <v>1</v>
      </c>
      <c r="G7352" s="42" t="n">
        <f aca="false">IF(A7352="","",WORKDAY(B7352,F7352))</f>
        <v>46307</v>
      </c>
    </row>
    <row r="7353" customFormat="false" ht="15" hidden="false" customHeight="false" outlineLevel="0" collapsed="false">
      <c r="A7353" s="37" t="n">
        <v>1007352</v>
      </c>
      <c r="B7353" s="38" t="n">
        <v>46304</v>
      </c>
      <c r="C7353" s="39" t="s">
        <v>69</v>
      </c>
      <c r="D7353" s="39" t="s">
        <v>31</v>
      </c>
      <c r="E7353" s="40" t="n">
        <v>1.3</v>
      </c>
      <c r="F7353" s="41" t="n">
        <f aca="false">IF(A7353="","",INDEX(Assumptions!$B$16:$B$18,MATCH(C7353,Assumptions!$A$16:$A$18,0)))</f>
        <v>3</v>
      </c>
      <c r="G7353" s="42" t="n">
        <f aca="false">IF(A7353="","",WORKDAY(B7353,F7353))</f>
        <v>46309</v>
      </c>
    </row>
    <row r="7354" customFormat="false" ht="15" hidden="false" customHeight="false" outlineLevel="0" collapsed="false">
      <c r="A7354" s="37" t="n">
        <v>1007353</v>
      </c>
      <c r="B7354" s="38" t="n">
        <v>46304</v>
      </c>
      <c r="C7354" s="39" t="s">
        <v>68</v>
      </c>
      <c r="D7354" s="39" t="s">
        <v>35</v>
      </c>
      <c r="E7354" s="40" t="n">
        <v>0.6</v>
      </c>
      <c r="F7354" s="41" t="n">
        <f aca="false">IF(A7354="","",INDEX(Assumptions!$B$16:$B$18,MATCH(C7354,Assumptions!$A$16:$A$18,0)))</f>
        <v>1</v>
      </c>
      <c r="G7354" s="42" t="n">
        <f aca="false">IF(A7354="","",WORKDAY(B7354,F7354))</f>
        <v>46307</v>
      </c>
    </row>
    <row r="7355" customFormat="false" ht="15" hidden="false" customHeight="false" outlineLevel="0" collapsed="false">
      <c r="A7355" s="37" t="n">
        <v>1007354</v>
      </c>
      <c r="B7355" s="38" t="n">
        <v>46304</v>
      </c>
      <c r="C7355" s="39" t="s">
        <v>69</v>
      </c>
      <c r="D7355" s="39" t="s">
        <v>39</v>
      </c>
      <c r="E7355" s="40" t="n">
        <v>2.3</v>
      </c>
      <c r="F7355" s="41" t="n">
        <f aca="false">IF(A7355="","",INDEX(Assumptions!$B$16:$B$18,MATCH(C7355,Assumptions!$A$16:$A$18,0)))</f>
        <v>3</v>
      </c>
      <c r="G7355" s="42" t="n">
        <f aca="false">IF(A7355="","",WORKDAY(B7355,F7355))</f>
        <v>46309</v>
      </c>
    </row>
    <row r="7356" customFormat="false" ht="15" hidden="false" customHeight="false" outlineLevel="0" collapsed="false">
      <c r="A7356" s="37" t="n">
        <v>1007355</v>
      </c>
      <c r="B7356" s="38" t="n">
        <v>46304</v>
      </c>
      <c r="C7356" s="39" t="s">
        <v>69</v>
      </c>
      <c r="D7356" s="39" t="s">
        <v>39</v>
      </c>
      <c r="E7356" s="40" t="n">
        <v>3.5</v>
      </c>
      <c r="F7356" s="41" t="n">
        <f aca="false">IF(A7356="","",INDEX(Assumptions!$B$16:$B$18,MATCH(C7356,Assumptions!$A$16:$A$18,0)))</f>
        <v>3</v>
      </c>
      <c r="G7356" s="42" t="n">
        <f aca="false">IF(A7356="","",WORKDAY(B7356,F7356))</f>
        <v>46309</v>
      </c>
    </row>
    <row r="7357" customFormat="false" ht="15" hidden="false" customHeight="false" outlineLevel="0" collapsed="false">
      <c r="A7357" s="37" t="n">
        <v>1007356</v>
      </c>
      <c r="B7357" s="38" t="n">
        <v>46304</v>
      </c>
      <c r="C7357" s="39" t="s">
        <v>68</v>
      </c>
      <c r="D7357" s="39" t="s">
        <v>39</v>
      </c>
      <c r="E7357" s="40" t="n">
        <v>0.6</v>
      </c>
      <c r="F7357" s="41" t="n">
        <f aca="false">IF(A7357="","",INDEX(Assumptions!$B$16:$B$18,MATCH(C7357,Assumptions!$A$16:$A$18,0)))</f>
        <v>1</v>
      </c>
      <c r="G7357" s="42" t="n">
        <f aca="false">IF(A7357="","",WORKDAY(B7357,F7357))</f>
        <v>46307</v>
      </c>
    </row>
    <row r="7358" customFormat="false" ht="15" hidden="false" customHeight="false" outlineLevel="0" collapsed="false">
      <c r="A7358" s="37" t="n">
        <v>1007357</v>
      </c>
      <c r="B7358" s="38" t="n">
        <v>46304</v>
      </c>
      <c r="C7358" s="39" t="s">
        <v>69</v>
      </c>
      <c r="D7358" s="39" t="s">
        <v>33</v>
      </c>
      <c r="E7358" s="40" t="n">
        <v>3.6</v>
      </c>
      <c r="F7358" s="41" t="n">
        <f aca="false">IF(A7358="","",INDEX(Assumptions!$B$16:$B$18,MATCH(C7358,Assumptions!$A$16:$A$18,0)))</f>
        <v>3</v>
      </c>
      <c r="G7358" s="42" t="n">
        <f aca="false">IF(A7358="","",WORKDAY(B7358,F7358))</f>
        <v>46309</v>
      </c>
    </row>
    <row r="7359" customFormat="false" ht="15" hidden="false" customHeight="false" outlineLevel="0" collapsed="false">
      <c r="A7359" s="37" t="n">
        <v>1007358</v>
      </c>
      <c r="B7359" s="38" t="n">
        <v>46304</v>
      </c>
      <c r="C7359" s="39" t="s">
        <v>70</v>
      </c>
      <c r="D7359" s="39" t="s">
        <v>35</v>
      </c>
      <c r="E7359" s="40" t="n">
        <v>4.1</v>
      </c>
      <c r="F7359" s="41" t="n">
        <f aca="false">IF(A7359="","",INDEX(Assumptions!$B$16:$B$18,MATCH(C7359,Assumptions!$A$16:$A$18,0)))</f>
        <v>5</v>
      </c>
      <c r="G7359" s="42" t="n">
        <f aca="false">IF(A7359="","",WORKDAY(B7359,F7359))</f>
        <v>46311</v>
      </c>
    </row>
    <row r="7360" customFormat="false" ht="15" hidden="false" customHeight="false" outlineLevel="0" collapsed="false">
      <c r="A7360" s="37" t="n">
        <v>1007359</v>
      </c>
      <c r="B7360" s="38" t="n">
        <v>46304</v>
      </c>
      <c r="C7360" s="39" t="s">
        <v>70</v>
      </c>
      <c r="D7360" s="39" t="s">
        <v>33</v>
      </c>
      <c r="E7360" s="40" t="n">
        <v>2.9</v>
      </c>
      <c r="F7360" s="41" t="n">
        <f aca="false">IF(A7360="","",INDEX(Assumptions!$B$16:$B$18,MATCH(C7360,Assumptions!$A$16:$A$18,0)))</f>
        <v>5</v>
      </c>
      <c r="G7360" s="42" t="n">
        <f aca="false">IF(A7360="","",WORKDAY(B7360,F7360))</f>
        <v>46311</v>
      </c>
    </row>
    <row r="7361" customFormat="false" ht="15" hidden="false" customHeight="false" outlineLevel="0" collapsed="false">
      <c r="A7361" s="37" t="n">
        <v>1007360</v>
      </c>
      <c r="B7361" s="38" t="n">
        <v>46304</v>
      </c>
      <c r="C7361" s="39" t="s">
        <v>69</v>
      </c>
      <c r="D7361" s="39" t="s">
        <v>35</v>
      </c>
      <c r="E7361" s="40" t="n">
        <v>2</v>
      </c>
      <c r="F7361" s="41" t="n">
        <f aca="false">IF(A7361="","",INDEX(Assumptions!$B$16:$B$18,MATCH(C7361,Assumptions!$A$16:$A$18,0)))</f>
        <v>3</v>
      </c>
      <c r="G7361" s="42" t="n">
        <f aca="false">IF(A7361="","",WORKDAY(B7361,F7361))</f>
        <v>46309</v>
      </c>
    </row>
    <row r="7362" customFormat="false" ht="15" hidden="false" customHeight="false" outlineLevel="0" collapsed="false">
      <c r="A7362" s="37" t="n">
        <v>1007361</v>
      </c>
      <c r="B7362" s="38" t="n">
        <v>46304</v>
      </c>
      <c r="C7362" s="39" t="s">
        <v>69</v>
      </c>
      <c r="D7362" s="39" t="s">
        <v>35</v>
      </c>
      <c r="E7362" s="40" t="n">
        <v>3.1</v>
      </c>
      <c r="F7362" s="41" t="n">
        <f aca="false">IF(A7362="","",INDEX(Assumptions!$B$16:$B$18,MATCH(C7362,Assumptions!$A$16:$A$18,0)))</f>
        <v>3</v>
      </c>
      <c r="G7362" s="42" t="n">
        <f aca="false">IF(A7362="","",WORKDAY(B7362,F7362))</f>
        <v>46309</v>
      </c>
    </row>
    <row r="7363" customFormat="false" ht="15" hidden="false" customHeight="false" outlineLevel="0" collapsed="false">
      <c r="A7363" s="37" t="n">
        <v>1007362</v>
      </c>
      <c r="B7363" s="38" t="n">
        <v>46304</v>
      </c>
      <c r="C7363" s="39" t="s">
        <v>68</v>
      </c>
      <c r="D7363" s="39" t="s">
        <v>39</v>
      </c>
      <c r="E7363" s="40" t="n">
        <v>1</v>
      </c>
      <c r="F7363" s="41" t="n">
        <f aca="false">IF(A7363="","",INDEX(Assumptions!$B$16:$B$18,MATCH(C7363,Assumptions!$A$16:$A$18,0)))</f>
        <v>1</v>
      </c>
      <c r="G7363" s="42" t="n">
        <f aca="false">IF(A7363="","",WORKDAY(B7363,F7363))</f>
        <v>46307</v>
      </c>
    </row>
    <row r="7364" customFormat="false" ht="15" hidden="false" customHeight="false" outlineLevel="0" collapsed="false">
      <c r="A7364" s="37" t="n">
        <v>1007363</v>
      </c>
      <c r="B7364" s="38" t="n">
        <v>46304</v>
      </c>
      <c r="C7364" s="39" t="s">
        <v>70</v>
      </c>
      <c r="D7364" s="39" t="s">
        <v>33</v>
      </c>
      <c r="E7364" s="40" t="n">
        <v>4.4</v>
      </c>
      <c r="F7364" s="41" t="n">
        <f aca="false">IF(A7364="","",INDEX(Assumptions!$B$16:$B$18,MATCH(C7364,Assumptions!$A$16:$A$18,0)))</f>
        <v>5</v>
      </c>
      <c r="G7364" s="42" t="n">
        <f aca="false">IF(A7364="","",WORKDAY(B7364,F7364))</f>
        <v>46311</v>
      </c>
    </row>
    <row r="7365" customFormat="false" ht="15" hidden="false" customHeight="false" outlineLevel="0" collapsed="false">
      <c r="A7365" s="37" t="n">
        <v>1007364</v>
      </c>
      <c r="B7365" s="38" t="n">
        <v>46304</v>
      </c>
      <c r="C7365" s="39" t="s">
        <v>69</v>
      </c>
      <c r="D7365" s="39" t="s">
        <v>33</v>
      </c>
      <c r="E7365" s="40" t="n">
        <v>2.9</v>
      </c>
      <c r="F7365" s="41" t="n">
        <f aca="false">IF(A7365="","",INDEX(Assumptions!$B$16:$B$18,MATCH(C7365,Assumptions!$A$16:$A$18,0)))</f>
        <v>3</v>
      </c>
      <c r="G7365" s="42" t="n">
        <f aca="false">IF(A7365="","",WORKDAY(B7365,F7365))</f>
        <v>46309</v>
      </c>
    </row>
    <row r="7366" customFormat="false" ht="15" hidden="false" customHeight="false" outlineLevel="0" collapsed="false">
      <c r="A7366" s="37" t="n">
        <v>1007365</v>
      </c>
      <c r="B7366" s="38" t="n">
        <v>46304</v>
      </c>
      <c r="C7366" s="39" t="s">
        <v>69</v>
      </c>
      <c r="D7366" s="39" t="s">
        <v>39</v>
      </c>
      <c r="E7366" s="40" t="n">
        <v>2.6</v>
      </c>
      <c r="F7366" s="41" t="n">
        <f aca="false">IF(A7366="","",INDEX(Assumptions!$B$16:$B$18,MATCH(C7366,Assumptions!$A$16:$A$18,0)))</f>
        <v>3</v>
      </c>
      <c r="G7366" s="42" t="n">
        <f aca="false">IF(A7366="","",WORKDAY(B7366,F7366))</f>
        <v>46309</v>
      </c>
    </row>
    <row r="7367" customFormat="false" ht="15" hidden="false" customHeight="false" outlineLevel="0" collapsed="false">
      <c r="A7367" s="37" t="n">
        <v>1007366</v>
      </c>
      <c r="B7367" s="38" t="n">
        <v>46304</v>
      </c>
      <c r="C7367" s="39" t="s">
        <v>69</v>
      </c>
      <c r="D7367" s="39" t="s">
        <v>31</v>
      </c>
      <c r="E7367" s="40" t="n">
        <v>2.3</v>
      </c>
      <c r="F7367" s="41" t="n">
        <f aca="false">IF(A7367="","",INDEX(Assumptions!$B$16:$B$18,MATCH(C7367,Assumptions!$A$16:$A$18,0)))</f>
        <v>3</v>
      </c>
      <c r="G7367" s="42" t="n">
        <f aca="false">IF(A7367="","",WORKDAY(B7367,F7367))</f>
        <v>46309</v>
      </c>
    </row>
    <row r="7368" customFormat="false" ht="15" hidden="false" customHeight="false" outlineLevel="0" collapsed="false">
      <c r="A7368" s="37" t="n">
        <v>1007367</v>
      </c>
      <c r="B7368" s="38" t="n">
        <v>46304</v>
      </c>
      <c r="C7368" s="39" t="s">
        <v>69</v>
      </c>
      <c r="D7368" s="39" t="s">
        <v>37</v>
      </c>
      <c r="E7368" s="40" t="n">
        <v>0.8</v>
      </c>
      <c r="F7368" s="41" t="n">
        <f aca="false">IF(A7368="","",INDEX(Assumptions!$B$16:$B$18,MATCH(C7368,Assumptions!$A$16:$A$18,0)))</f>
        <v>3</v>
      </c>
      <c r="G7368" s="42" t="n">
        <f aca="false">IF(A7368="","",WORKDAY(B7368,F7368))</f>
        <v>46309</v>
      </c>
    </row>
    <row r="7369" customFormat="false" ht="15" hidden="false" customHeight="false" outlineLevel="0" collapsed="false">
      <c r="A7369" s="37" t="n">
        <v>1007368</v>
      </c>
      <c r="B7369" s="38" t="n">
        <v>46304</v>
      </c>
      <c r="C7369" s="39" t="s">
        <v>69</v>
      </c>
      <c r="D7369" s="39" t="s">
        <v>31</v>
      </c>
      <c r="E7369" s="40" t="n">
        <v>0.7</v>
      </c>
      <c r="F7369" s="41" t="n">
        <f aca="false">IF(A7369="","",INDEX(Assumptions!$B$16:$B$18,MATCH(C7369,Assumptions!$A$16:$A$18,0)))</f>
        <v>3</v>
      </c>
      <c r="G7369" s="42" t="n">
        <f aca="false">IF(A7369="","",WORKDAY(B7369,F7369))</f>
        <v>46309</v>
      </c>
    </row>
    <row r="7370" customFormat="false" ht="15" hidden="false" customHeight="false" outlineLevel="0" collapsed="false">
      <c r="A7370" s="37" t="n">
        <v>1007369</v>
      </c>
      <c r="B7370" s="38" t="n">
        <v>46304</v>
      </c>
      <c r="C7370" s="39" t="s">
        <v>69</v>
      </c>
      <c r="D7370" s="39" t="s">
        <v>35</v>
      </c>
      <c r="E7370" s="40" t="n">
        <v>2.2</v>
      </c>
      <c r="F7370" s="41" t="n">
        <f aca="false">IF(A7370="","",INDEX(Assumptions!$B$16:$B$18,MATCH(C7370,Assumptions!$A$16:$A$18,0)))</f>
        <v>3</v>
      </c>
      <c r="G7370" s="42" t="n">
        <f aca="false">IF(A7370="","",WORKDAY(B7370,F7370))</f>
        <v>46309</v>
      </c>
    </row>
    <row r="7371" customFormat="false" ht="15" hidden="false" customHeight="false" outlineLevel="0" collapsed="false">
      <c r="A7371" s="37" t="n">
        <v>1007370</v>
      </c>
      <c r="B7371" s="38" t="n">
        <v>46304</v>
      </c>
      <c r="C7371" s="39" t="s">
        <v>69</v>
      </c>
      <c r="D7371" s="39" t="s">
        <v>35</v>
      </c>
      <c r="E7371" s="40" t="n">
        <v>2.4</v>
      </c>
      <c r="F7371" s="41" t="n">
        <f aca="false">IF(A7371="","",INDEX(Assumptions!$B$16:$B$18,MATCH(C7371,Assumptions!$A$16:$A$18,0)))</f>
        <v>3</v>
      </c>
      <c r="G7371" s="42" t="n">
        <f aca="false">IF(A7371="","",WORKDAY(B7371,F7371))</f>
        <v>46309</v>
      </c>
    </row>
    <row r="7372" customFormat="false" ht="15" hidden="false" customHeight="false" outlineLevel="0" collapsed="false">
      <c r="A7372" s="37" t="n">
        <v>1007371</v>
      </c>
      <c r="B7372" s="38" t="n">
        <v>46304</v>
      </c>
      <c r="C7372" s="39" t="s">
        <v>69</v>
      </c>
      <c r="D7372" s="39" t="s">
        <v>39</v>
      </c>
      <c r="E7372" s="40" t="n">
        <v>7.7</v>
      </c>
      <c r="F7372" s="41" t="n">
        <f aca="false">IF(A7372="","",INDEX(Assumptions!$B$16:$B$18,MATCH(C7372,Assumptions!$A$16:$A$18,0)))</f>
        <v>3</v>
      </c>
      <c r="G7372" s="42" t="n">
        <f aca="false">IF(A7372="","",WORKDAY(B7372,F7372))</f>
        <v>46309</v>
      </c>
    </row>
    <row r="7373" customFormat="false" ht="15" hidden="false" customHeight="false" outlineLevel="0" collapsed="false">
      <c r="A7373" s="37" t="n">
        <v>1007372</v>
      </c>
      <c r="B7373" s="38" t="n">
        <v>46304</v>
      </c>
      <c r="C7373" s="39" t="s">
        <v>69</v>
      </c>
      <c r="D7373" s="39" t="s">
        <v>35</v>
      </c>
      <c r="E7373" s="40" t="n">
        <v>1.8</v>
      </c>
      <c r="F7373" s="41" t="n">
        <f aca="false">IF(A7373="","",INDEX(Assumptions!$B$16:$B$18,MATCH(C7373,Assumptions!$A$16:$A$18,0)))</f>
        <v>3</v>
      </c>
      <c r="G7373" s="42" t="n">
        <f aca="false">IF(A7373="","",WORKDAY(B7373,F7373))</f>
        <v>46309</v>
      </c>
    </row>
    <row r="7374" customFormat="false" ht="15" hidden="false" customHeight="false" outlineLevel="0" collapsed="false">
      <c r="A7374" s="37" t="n">
        <v>1007373</v>
      </c>
      <c r="B7374" s="38" t="n">
        <v>46304</v>
      </c>
      <c r="C7374" s="39" t="s">
        <v>69</v>
      </c>
      <c r="D7374" s="39" t="s">
        <v>37</v>
      </c>
      <c r="E7374" s="40" t="n">
        <v>0.6</v>
      </c>
      <c r="F7374" s="41" t="n">
        <f aca="false">IF(A7374="","",INDEX(Assumptions!$B$16:$B$18,MATCH(C7374,Assumptions!$A$16:$A$18,0)))</f>
        <v>3</v>
      </c>
      <c r="G7374" s="42" t="n">
        <f aca="false">IF(A7374="","",WORKDAY(B7374,F7374))</f>
        <v>46309</v>
      </c>
    </row>
    <row r="7375" customFormat="false" ht="15" hidden="false" customHeight="false" outlineLevel="0" collapsed="false">
      <c r="A7375" s="37" t="n">
        <v>1007374</v>
      </c>
      <c r="B7375" s="38" t="n">
        <v>46304</v>
      </c>
      <c r="C7375" s="39" t="s">
        <v>69</v>
      </c>
      <c r="D7375" s="39" t="s">
        <v>31</v>
      </c>
      <c r="E7375" s="40" t="n">
        <v>0.8</v>
      </c>
      <c r="F7375" s="41" t="n">
        <f aca="false">IF(A7375="","",INDEX(Assumptions!$B$16:$B$18,MATCH(C7375,Assumptions!$A$16:$A$18,0)))</f>
        <v>3</v>
      </c>
      <c r="G7375" s="42" t="n">
        <f aca="false">IF(A7375="","",WORKDAY(B7375,F7375))</f>
        <v>46309</v>
      </c>
    </row>
    <row r="7376" customFormat="false" ht="15" hidden="false" customHeight="false" outlineLevel="0" collapsed="false">
      <c r="A7376" s="37" t="n">
        <v>1007375</v>
      </c>
      <c r="B7376" s="38" t="n">
        <v>46304</v>
      </c>
      <c r="C7376" s="39" t="s">
        <v>70</v>
      </c>
      <c r="D7376" s="39" t="s">
        <v>39</v>
      </c>
      <c r="E7376" s="40" t="n">
        <v>1.5</v>
      </c>
      <c r="F7376" s="41" t="n">
        <f aca="false">IF(A7376="","",INDEX(Assumptions!$B$16:$B$18,MATCH(C7376,Assumptions!$A$16:$A$18,0)))</f>
        <v>5</v>
      </c>
      <c r="G7376" s="42" t="n">
        <f aca="false">IF(A7376="","",WORKDAY(B7376,F7376))</f>
        <v>46311</v>
      </c>
    </row>
    <row r="7377" customFormat="false" ht="15" hidden="false" customHeight="false" outlineLevel="0" collapsed="false">
      <c r="A7377" s="37" t="n">
        <v>1007376</v>
      </c>
      <c r="B7377" s="38" t="n">
        <v>46304</v>
      </c>
      <c r="C7377" s="39" t="s">
        <v>69</v>
      </c>
      <c r="D7377" s="39" t="s">
        <v>35</v>
      </c>
      <c r="E7377" s="40" t="n">
        <v>1.9</v>
      </c>
      <c r="F7377" s="41" t="n">
        <f aca="false">IF(A7377="","",INDEX(Assumptions!$B$16:$B$18,MATCH(C7377,Assumptions!$A$16:$A$18,0)))</f>
        <v>3</v>
      </c>
      <c r="G7377" s="42" t="n">
        <f aca="false">IF(A7377="","",WORKDAY(B7377,F7377))</f>
        <v>46309</v>
      </c>
    </row>
    <row r="7378" customFormat="false" ht="15" hidden="false" customHeight="false" outlineLevel="0" collapsed="false">
      <c r="A7378" s="37" t="n">
        <v>1007377</v>
      </c>
      <c r="B7378" s="38" t="n">
        <v>46304</v>
      </c>
      <c r="C7378" s="39" t="s">
        <v>69</v>
      </c>
      <c r="D7378" s="39" t="s">
        <v>31</v>
      </c>
      <c r="E7378" s="40" t="n">
        <v>3</v>
      </c>
      <c r="F7378" s="41" t="n">
        <f aca="false">IF(A7378="","",INDEX(Assumptions!$B$16:$B$18,MATCH(C7378,Assumptions!$A$16:$A$18,0)))</f>
        <v>3</v>
      </c>
      <c r="G7378" s="42" t="n">
        <f aca="false">IF(A7378="","",WORKDAY(B7378,F7378))</f>
        <v>46309</v>
      </c>
    </row>
    <row r="7379" customFormat="false" ht="15" hidden="false" customHeight="false" outlineLevel="0" collapsed="false">
      <c r="A7379" s="37" t="n">
        <v>1007378</v>
      </c>
      <c r="B7379" s="38" t="n">
        <v>46304</v>
      </c>
      <c r="C7379" s="39" t="s">
        <v>69</v>
      </c>
      <c r="D7379" s="39" t="s">
        <v>35</v>
      </c>
      <c r="E7379" s="40" t="n">
        <v>2.2</v>
      </c>
      <c r="F7379" s="41" t="n">
        <f aca="false">IF(A7379="","",INDEX(Assumptions!$B$16:$B$18,MATCH(C7379,Assumptions!$A$16:$A$18,0)))</f>
        <v>3</v>
      </c>
      <c r="G7379" s="42" t="n">
        <f aca="false">IF(A7379="","",WORKDAY(B7379,F7379))</f>
        <v>46309</v>
      </c>
    </row>
    <row r="7380" customFormat="false" ht="15" hidden="false" customHeight="false" outlineLevel="0" collapsed="false">
      <c r="A7380" s="37" t="n">
        <v>1007379</v>
      </c>
      <c r="B7380" s="38" t="n">
        <v>46304</v>
      </c>
      <c r="C7380" s="39" t="s">
        <v>68</v>
      </c>
      <c r="D7380" s="39" t="s">
        <v>33</v>
      </c>
      <c r="E7380" s="40" t="n">
        <v>1.8</v>
      </c>
      <c r="F7380" s="41" t="n">
        <f aca="false">IF(A7380="","",INDEX(Assumptions!$B$16:$B$18,MATCH(C7380,Assumptions!$A$16:$A$18,0)))</f>
        <v>1</v>
      </c>
      <c r="G7380" s="42" t="n">
        <f aca="false">IF(A7380="","",WORKDAY(B7380,F7380))</f>
        <v>46307</v>
      </c>
    </row>
    <row r="7381" customFormat="false" ht="15" hidden="false" customHeight="false" outlineLevel="0" collapsed="false">
      <c r="A7381" s="37" t="n">
        <v>1007380</v>
      </c>
      <c r="B7381" s="38" t="n">
        <v>46304</v>
      </c>
      <c r="C7381" s="39" t="s">
        <v>69</v>
      </c>
      <c r="D7381" s="39" t="s">
        <v>31</v>
      </c>
      <c r="E7381" s="40" t="n">
        <v>5.2</v>
      </c>
      <c r="F7381" s="41" t="n">
        <f aca="false">IF(A7381="","",INDEX(Assumptions!$B$16:$B$18,MATCH(C7381,Assumptions!$A$16:$A$18,0)))</f>
        <v>3</v>
      </c>
      <c r="G7381" s="42" t="n">
        <f aca="false">IF(A7381="","",WORKDAY(B7381,F7381))</f>
        <v>46309</v>
      </c>
    </row>
    <row r="7382" customFormat="false" ht="15" hidden="false" customHeight="false" outlineLevel="0" collapsed="false">
      <c r="A7382" s="37" t="n">
        <v>1007381</v>
      </c>
      <c r="B7382" s="38" t="n">
        <v>46304</v>
      </c>
      <c r="C7382" s="39" t="s">
        <v>70</v>
      </c>
      <c r="D7382" s="39" t="s">
        <v>31</v>
      </c>
      <c r="E7382" s="40" t="n">
        <v>3</v>
      </c>
      <c r="F7382" s="41" t="n">
        <f aca="false">IF(A7382="","",INDEX(Assumptions!$B$16:$B$18,MATCH(C7382,Assumptions!$A$16:$A$18,0)))</f>
        <v>5</v>
      </c>
      <c r="G7382" s="42" t="n">
        <f aca="false">IF(A7382="","",WORKDAY(B7382,F7382))</f>
        <v>46311</v>
      </c>
    </row>
    <row r="7383" customFormat="false" ht="15" hidden="false" customHeight="false" outlineLevel="0" collapsed="false">
      <c r="A7383" s="37" t="n">
        <v>1007382</v>
      </c>
      <c r="B7383" s="38" t="n">
        <v>46304</v>
      </c>
      <c r="C7383" s="39" t="s">
        <v>69</v>
      </c>
      <c r="D7383" s="39" t="s">
        <v>31</v>
      </c>
      <c r="E7383" s="40" t="n">
        <v>2.8</v>
      </c>
      <c r="F7383" s="41" t="n">
        <f aca="false">IF(A7383="","",INDEX(Assumptions!$B$16:$B$18,MATCH(C7383,Assumptions!$A$16:$A$18,0)))</f>
        <v>3</v>
      </c>
      <c r="G7383" s="42" t="n">
        <f aca="false">IF(A7383="","",WORKDAY(B7383,F7383))</f>
        <v>46309</v>
      </c>
    </row>
    <row r="7384" customFormat="false" ht="15" hidden="false" customHeight="false" outlineLevel="0" collapsed="false">
      <c r="A7384" s="37" t="n">
        <v>1007383</v>
      </c>
      <c r="B7384" s="38" t="n">
        <v>46304</v>
      </c>
      <c r="C7384" s="39" t="s">
        <v>70</v>
      </c>
      <c r="D7384" s="39" t="s">
        <v>33</v>
      </c>
      <c r="E7384" s="40" t="n">
        <v>1.3</v>
      </c>
      <c r="F7384" s="41" t="n">
        <f aca="false">IF(A7384="","",INDEX(Assumptions!$B$16:$B$18,MATCH(C7384,Assumptions!$A$16:$A$18,0)))</f>
        <v>5</v>
      </c>
      <c r="G7384" s="42" t="n">
        <f aca="false">IF(A7384="","",WORKDAY(B7384,F7384))</f>
        <v>46311</v>
      </c>
    </row>
    <row r="7385" customFormat="false" ht="15" hidden="false" customHeight="false" outlineLevel="0" collapsed="false">
      <c r="A7385" s="37" t="n">
        <v>1007384</v>
      </c>
      <c r="B7385" s="38" t="n">
        <v>46304</v>
      </c>
      <c r="C7385" s="39" t="s">
        <v>69</v>
      </c>
      <c r="D7385" s="39" t="s">
        <v>31</v>
      </c>
      <c r="E7385" s="40" t="n">
        <v>7.2</v>
      </c>
      <c r="F7385" s="41" t="n">
        <f aca="false">IF(A7385="","",INDEX(Assumptions!$B$16:$B$18,MATCH(C7385,Assumptions!$A$16:$A$18,0)))</f>
        <v>3</v>
      </c>
      <c r="G7385" s="42" t="n">
        <f aca="false">IF(A7385="","",WORKDAY(B7385,F7385))</f>
        <v>46309</v>
      </c>
    </row>
    <row r="7386" customFormat="false" ht="15" hidden="false" customHeight="false" outlineLevel="0" collapsed="false">
      <c r="A7386" s="37" t="n">
        <v>1007385</v>
      </c>
      <c r="B7386" s="38" t="n">
        <v>46304</v>
      </c>
      <c r="C7386" s="39" t="s">
        <v>70</v>
      </c>
      <c r="D7386" s="39" t="s">
        <v>33</v>
      </c>
      <c r="E7386" s="40" t="n">
        <v>1.4</v>
      </c>
      <c r="F7386" s="41" t="n">
        <f aca="false">IF(A7386="","",INDEX(Assumptions!$B$16:$B$18,MATCH(C7386,Assumptions!$A$16:$A$18,0)))</f>
        <v>5</v>
      </c>
      <c r="G7386" s="42" t="n">
        <f aca="false">IF(A7386="","",WORKDAY(B7386,F7386))</f>
        <v>46311</v>
      </c>
    </row>
    <row r="7387" customFormat="false" ht="15" hidden="false" customHeight="false" outlineLevel="0" collapsed="false">
      <c r="A7387" s="37" t="n">
        <v>1007386</v>
      </c>
      <c r="B7387" s="38" t="n">
        <v>46304</v>
      </c>
      <c r="C7387" s="39" t="s">
        <v>69</v>
      </c>
      <c r="D7387" s="39" t="s">
        <v>35</v>
      </c>
      <c r="E7387" s="40" t="n">
        <v>0.5</v>
      </c>
      <c r="F7387" s="41" t="n">
        <f aca="false">IF(A7387="","",INDEX(Assumptions!$B$16:$B$18,MATCH(C7387,Assumptions!$A$16:$A$18,0)))</f>
        <v>3</v>
      </c>
      <c r="G7387" s="42" t="n">
        <f aca="false">IF(A7387="","",WORKDAY(B7387,F7387))</f>
        <v>46309</v>
      </c>
    </row>
    <row r="7388" customFormat="false" ht="15" hidden="false" customHeight="false" outlineLevel="0" collapsed="false">
      <c r="A7388" s="37" t="n">
        <v>1007387</v>
      </c>
      <c r="B7388" s="38" t="n">
        <v>46304</v>
      </c>
      <c r="C7388" s="39" t="s">
        <v>68</v>
      </c>
      <c r="D7388" s="39" t="s">
        <v>33</v>
      </c>
      <c r="E7388" s="40" t="n">
        <v>1.5</v>
      </c>
      <c r="F7388" s="41" t="n">
        <f aca="false">IF(A7388="","",INDEX(Assumptions!$B$16:$B$18,MATCH(C7388,Assumptions!$A$16:$A$18,0)))</f>
        <v>1</v>
      </c>
      <c r="G7388" s="42" t="n">
        <f aca="false">IF(A7388="","",WORKDAY(B7388,F7388))</f>
        <v>46307</v>
      </c>
    </row>
    <row r="7389" customFormat="false" ht="15" hidden="false" customHeight="false" outlineLevel="0" collapsed="false">
      <c r="A7389" s="37" t="n">
        <v>1007388</v>
      </c>
      <c r="B7389" s="38" t="n">
        <v>46304</v>
      </c>
      <c r="C7389" s="39" t="s">
        <v>68</v>
      </c>
      <c r="D7389" s="39" t="s">
        <v>31</v>
      </c>
      <c r="E7389" s="40" t="n">
        <v>0.5</v>
      </c>
      <c r="F7389" s="41" t="n">
        <f aca="false">IF(A7389="","",INDEX(Assumptions!$B$16:$B$18,MATCH(C7389,Assumptions!$A$16:$A$18,0)))</f>
        <v>1</v>
      </c>
      <c r="G7389" s="42" t="n">
        <f aca="false">IF(A7389="","",WORKDAY(B7389,F7389))</f>
        <v>46307</v>
      </c>
    </row>
    <row r="7390" customFormat="false" ht="15" hidden="false" customHeight="false" outlineLevel="0" collapsed="false">
      <c r="A7390" s="37" t="n">
        <v>1007389</v>
      </c>
      <c r="B7390" s="38" t="n">
        <v>46304</v>
      </c>
      <c r="C7390" s="39" t="s">
        <v>69</v>
      </c>
      <c r="D7390" s="39" t="s">
        <v>39</v>
      </c>
      <c r="E7390" s="40" t="n">
        <v>1.8</v>
      </c>
      <c r="F7390" s="41" t="n">
        <f aca="false">IF(A7390="","",INDEX(Assumptions!$B$16:$B$18,MATCH(C7390,Assumptions!$A$16:$A$18,0)))</f>
        <v>3</v>
      </c>
      <c r="G7390" s="42" t="n">
        <f aca="false">IF(A7390="","",WORKDAY(B7390,F7390))</f>
        <v>46309</v>
      </c>
    </row>
    <row r="7391" customFormat="false" ht="15" hidden="false" customHeight="false" outlineLevel="0" collapsed="false">
      <c r="A7391" s="37" t="n">
        <v>1007390</v>
      </c>
      <c r="B7391" s="38" t="n">
        <v>46304</v>
      </c>
      <c r="C7391" s="39" t="s">
        <v>69</v>
      </c>
      <c r="D7391" s="39" t="s">
        <v>31</v>
      </c>
      <c r="E7391" s="40" t="n">
        <v>1.2</v>
      </c>
      <c r="F7391" s="41" t="n">
        <f aca="false">IF(A7391="","",INDEX(Assumptions!$B$16:$B$18,MATCH(C7391,Assumptions!$A$16:$A$18,0)))</f>
        <v>3</v>
      </c>
      <c r="G7391" s="42" t="n">
        <f aca="false">IF(A7391="","",WORKDAY(B7391,F7391))</f>
        <v>46309</v>
      </c>
    </row>
    <row r="7392" customFormat="false" ht="15" hidden="false" customHeight="false" outlineLevel="0" collapsed="false">
      <c r="A7392" s="37" t="n">
        <v>1007391</v>
      </c>
      <c r="B7392" s="38" t="n">
        <v>46304</v>
      </c>
      <c r="C7392" s="39" t="s">
        <v>69</v>
      </c>
      <c r="D7392" s="39" t="s">
        <v>39</v>
      </c>
      <c r="E7392" s="40" t="n">
        <v>2.5</v>
      </c>
      <c r="F7392" s="41" t="n">
        <f aca="false">IF(A7392="","",INDEX(Assumptions!$B$16:$B$18,MATCH(C7392,Assumptions!$A$16:$A$18,0)))</f>
        <v>3</v>
      </c>
      <c r="G7392" s="42" t="n">
        <f aca="false">IF(A7392="","",WORKDAY(B7392,F7392))</f>
        <v>46309</v>
      </c>
    </row>
    <row r="7393" customFormat="false" ht="15" hidden="false" customHeight="false" outlineLevel="0" collapsed="false">
      <c r="A7393" s="37" t="n">
        <v>1007392</v>
      </c>
      <c r="B7393" s="38" t="n">
        <v>46304</v>
      </c>
      <c r="C7393" s="39" t="s">
        <v>69</v>
      </c>
      <c r="D7393" s="39" t="s">
        <v>31</v>
      </c>
      <c r="E7393" s="40" t="n">
        <v>5</v>
      </c>
      <c r="F7393" s="41" t="n">
        <f aca="false">IF(A7393="","",INDEX(Assumptions!$B$16:$B$18,MATCH(C7393,Assumptions!$A$16:$A$18,0)))</f>
        <v>3</v>
      </c>
      <c r="G7393" s="42" t="n">
        <f aca="false">IF(A7393="","",WORKDAY(B7393,F7393))</f>
        <v>46309</v>
      </c>
    </row>
    <row r="7394" customFormat="false" ht="15" hidden="false" customHeight="false" outlineLevel="0" collapsed="false">
      <c r="A7394" s="37" t="n">
        <v>1007393</v>
      </c>
      <c r="B7394" s="38" t="n">
        <v>46304</v>
      </c>
      <c r="C7394" s="39" t="s">
        <v>69</v>
      </c>
      <c r="D7394" s="39" t="s">
        <v>31</v>
      </c>
      <c r="E7394" s="40" t="n">
        <v>1</v>
      </c>
      <c r="F7394" s="41" t="n">
        <f aca="false">IF(A7394="","",INDEX(Assumptions!$B$16:$B$18,MATCH(C7394,Assumptions!$A$16:$A$18,0)))</f>
        <v>3</v>
      </c>
      <c r="G7394" s="42" t="n">
        <f aca="false">IF(A7394="","",WORKDAY(B7394,F7394))</f>
        <v>46309</v>
      </c>
    </row>
    <row r="7395" customFormat="false" ht="15" hidden="false" customHeight="false" outlineLevel="0" collapsed="false">
      <c r="A7395" s="37" t="n">
        <v>1007394</v>
      </c>
      <c r="B7395" s="38" t="n">
        <v>46304</v>
      </c>
      <c r="C7395" s="39" t="s">
        <v>70</v>
      </c>
      <c r="D7395" s="39" t="s">
        <v>33</v>
      </c>
      <c r="E7395" s="40" t="n">
        <v>2.2</v>
      </c>
      <c r="F7395" s="41" t="n">
        <f aca="false">IF(A7395="","",INDEX(Assumptions!$B$16:$B$18,MATCH(C7395,Assumptions!$A$16:$A$18,0)))</f>
        <v>5</v>
      </c>
      <c r="G7395" s="42" t="n">
        <f aca="false">IF(A7395="","",WORKDAY(B7395,F7395))</f>
        <v>46311</v>
      </c>
    </row>
    <row r="7396" customFormat="false" ht="15" hidden="false" customHeight="false" outlineLevel="0" collapsed="false">
      <c r="A7396" s="37" t="n">
        <v>1007395</v>
      </c>
      <c r="B7396" s="38" t="n">
        <v>46304</v>
      </c>
      <c r="C7396" s="39" t="s">
        <v>70</v>
      </c>
      <c r="D7396" s="39" t="s">
        <v>35</v>
      </c>
      <c r="E7396" s="40" t="n">
        <v>2.9</v>
      </c>
      <c r="F7396" s="41" t="n">
        <f aca="false">IF(A7396="","",INDEX(Assumptions!$B$16:$B$18,MATCH(C7396,Assumptions!$A$16:$A$18,0)))</f>
        <v>5</v>
      </c>
      <c r="G7396" s="42" t="n">
        <f aca="false">IF(A7396="","",WORKDAY(B7396,F7396))</f>
        <v>46311</v>
      </c>
    </row>
    <row r="7397" customFormat="false" ht="15" hidden="false" customHeight="false" outlineLevel="0" collapsed="false">
      <c r="A7397" s="37" t="n">
        <v>1007396</v>
      </c>
      <c r="B7397" s="38" t="n">
        <v>46304</v>
      </c>
      <c r="C7397" s="39" t="s">
        <v>70</v>
      </c>
      <c r="D7397" s="39" t="s">
        <v>35</v>
      </c>
      <c r="E7397" s="40" t="n">
        <v>1.8</v>
      </c>
      <c r="F7397" s="41" t="n">
        <f aca="false">IF(A7397="","",INDEX(Assumptions!$B$16:$B$18,MATCH(C7397,Assumptions!$A$16:$A$18,0)))</f>
        <v>5</v>
      </c>
      <c r="G7397" s="42" t="n">
        <f aca="false">IF(A7397="","",WORKDAY(B7397,F7397))</f>
        <v>46311</v>
      </c>
    </row>
    <row r="7398" customFormat="false" ht="15" hidden="false" customHeight="false" outlineLevel="0" collapsed="false">
      <c r="A7398" s="37" t="n">
        <v>1007397</v>
      </c>
      <c r="B7398" s="38" t="n">
        <v>46304</v>
      </c>
      <c r="C7398" s="39" t="s">
        <v>69</v>
      </c>
      <c r="D7398" s="39" t="s">
        <v>39</v>
      </c>
      <c r="E7398" s="40" t="n">
        <v>1.3</v>
      </c>
      <c r="F7398" s="41" t="n">
        <f aca="false">IF(A7398="","",INDEX(Assumptions!$B$16:$B$18,MATCH(C7398,Assumptions!$A$16:$A$18,0)))</f>
        <v>3</v>
      </c>
      <c r="G7398" s="42" t="n">
        <f aca="false">IF(A7398="","",WORKDAY(B7398,F7398))</f>
        <v>46309</v>
      </c>
    </row>
    <row r="7399" customFormat="false" ht="15" hidden="false" customHeight="false" outlineLevel="0" collapsed="false">
      <c r="A7399" s="37" t="n">
        <v>1007398</v>
      </c>
      <c r="B7399" s="38" t="n">
        <v>46304</v>
      </c>
      <c r="C7399" s="39" t="s">
        <v>69</v>
      </c>
      <c r="D7399" s="39" t="s">
        <v>33</v>
      </c>
      <c r="E7399" s="40" t="n">
        <v>1.5</v>
      </c>
      <c r="F7399" s="41" t="n">
        <f aca="false">IF(A7399="","",INDEX(Assumptions!$B$16:$B$18,MATCH(C7399,Assumptions!$A$16:$A$18,0)))</f>
        <v>3</v>
      </c>
      <c r="G7399" s="42" t="n">
        <f aca="false">IF(A7399="","",WORKDAY(B7399,F7399))</f>
        <v>46309</v>
      </c>
    </row>
    <row r="7400" customFormat="false" ht="15" hidden="false" customHeight="false" outlineLevel="0" collapsed="false">
      <c r="A7400" s="37" t="n">
        <v>1007399</v>
      </c>
      <c r="B7400" s="38" t="n">
        <v>46304</v>
      </c>
      <c r="C7400" s="39" t="s">
        <v>69</v>
      </c>
      <c r="D7400" s="39" t="s">
        <v>31</v>
      </c>
      <c r="E7400" s="40" t="n">
        <v>4.6</v>
      </c>
      <c r="F7400" s="41" t="n">
        <f aca="false">IF(A7400="","",INDEX(Assumptions!$B$16:$B$18,MATCH(C7400,Assumptions!$A$16:$A$18,0)))</f>
        <v>3</v>
      </c>
      <c r="G7400" s="42" t="n">
        <f aca="false">IF(A7400="","",WORKDAY(B7400,F7400))</f>
        <v>46309</v>
      </c>
    </row>
    <row r="7401" customFormat="false" ht="15" hidden="false" customHeight="false" outlineLevel="0" collapsed="false">
      <c r="A7401" s="37" t="n">
        <v>1007400</v>
      </c>
      <c r="B7401" s="38" t="n">
        <v>46304</v>
      </c>
      <c r="C7401" s="39" t="s">
        <v>69</v>
      </c>
      <c r="D7401" s="39" t="s">
        <v>35</v>
      </c>
      <c r="E7401" s="40" t="n">
        <v>1.5</v>
      </c>
      <c r="F7401" s="41" t="n">
        <f aca="false">IF(A7401="","",INDEX(Assumptions!$B$16:$B$18,MATCH(C7401,Assumptions!$A$16:$A$18,0)))</f>
        <v>3</v>
      </c>
      <c r="G7401" s="42" t="n">
        <f aca="false">IF(A7401="","",WORKDAY(B7401,F7401))</f>
        <v>46309</v>
      </c>
    </row>
    <row r="7402" customFormat="false" ht="15" hidden="false" customHeight="false" outlineLevel="0" collapsed="false">
      <c r="A7402" s="37" t="n">
        <v>1007401</v>
      </c>
      <c r="B7402" s="38" t="n">
        <v>46304</v>
      </c>
      <c r="C7402" s="39" t="s">
        <v>70</v>
      </c>
      <c r="D7402" s="39" t="s">
        <v>35</v>
      </c>
      <c r="E7402" s="40" t="n">
        <v>1.8</v>
      </c>
      <c r="F7402" s="41" t="n">
        <f aca="false">IF(A7402="","",INDEX(Assumptions!$B$16:$B$18,MATCH(C7402,Assumptions!$A$16:$A$18,0)))</f>
        <v>5</v>
      </c>
      <c r="G7402" s="42" t="n">
        <f aca="false">IF(A7402="","",WORKDAY(B7402,F7402))</f>
        <v>46311</v>
      </c>
    </row>
    <row r="7403" customFormat="false" ht="15" hidden="false" customHeight="false" outlineLevel="0" collapsed="false">
      <c r="A7403" s="37" t="n">
        <v>1007402</v>
      </c>
      <c r="B7403" s="38" t="n">
        <v>46304</v>
      </c>
      <c r="C7403" s="39" t="s">
        <v>68</v>
      </c>
      <c r="D7403" s="39" t="s">
        <v>33</v>
      </c>
      <c r="E7403" s="40" t="n">
        <v>2.6</v>
      </c>
      <c r="F7403" s="41" t="n">
        <f aca="false">IF(A7403="","",INDEX(Assumptions!$B$16:$B$18,MATCH(C7403,Assumptions!$A$16:$A$18,0)))</f>
        <v>1</v>
      </c>
      <c r="G7403" s="42" t="n">
        <f aca="false">IF(A7403="","",WORKDAY(B7403,F7403))</f>
        <v>46307</v>
      </c>
    </row>
    <row r="7404" customFormat="false" ht="15" hidden="false" customHeight="false" outlineLevel="0" collapsed="false">
      <c r="A7404" s="37" t="n">
        <v>1007403</v>
      </c>
      <c r="B7404" s="38" t="n">
        <v>46304</v>
      </c>
      <c r="C7404" s="39" t="s">
        <v>70</v>
      </c>
      <c r="D7404" s="39" t="s">
        <v>39</v>
      </c>
      <c r="E7404" s="40" t="n">
        <v>1</v>
      </c>
      <c r="F7404" s="41" t="n">
        <f aca="false">IF(A7404="","",INDEX(Assumptions!$B$16:$B$18,MATCH(C7404,Assumptions!$A$16:$A$18,0)))</f>
        <v>5</v>
      </c>
      <c r="G7404" s="42" t="n">
        <f aca="false">IF(A7404="","",WORKDAY(B7404,F7404))</f>
        <v>46311</v>
      </c>
    </row>
    <row r="7405" customFormat="false" ht="15" hidden="false" customHeight="false" outlineLevel="0" collapsed="false">
      <c r="A7405" s="37" t="n">
        <v>1007404</v>
      </c>
      <c r="B7405" s="38" t="n">
        <v>46304</v>
      </c>
      <c r="C7405" s="39" t="s">
        <v>69</v>
      </c>
      <c r="D7405" s="39" t="s">
        <v>31</v>
      </c>
      <c r="E7405" s="40" t="n">
        <v>2.4</v>
      </c>
      <c r="F7405" s="41" t="n">
        <f aca="false">IF(A7405="","",INDEX(Assumptions!$B$16:$B$18,MATCH(C7405,Assumptions!$A$16:$A$18,0)))</f>
        <v>3</v>
      </c>
      <c r="G7405" s="42" t="n">
        <f aca="false">IF(A7405="","",WORKDAY(B7405,F7405))</f>
        <v>46309</v>
      </c>
    </row>
    <row r="7406" customFormat="false" ht="15" hidden="false" customHeight="false" outlineLevel="0" collapsed="false">
      <c r="A7406" s="37" t="n">
        <v>1007405</v>
      </c>
      <c r="B7406" s="38" t="n">
        <v>46304</v>
      </c>
      <c r="C7406" s="39" t="s">
        <v>69</v>
      </c>
      <c r="D7406" s="39" t="s">
        <v>39</v>
      </c>
      <c r="E7406" s="40" t="n">
        <v>7</v>
      </c>
      <c r="F7406" s="41" t="n">
        <f aca="false">IF(A7406="","",INDEX(Assumptions!$B$16:$B$18,MATCH(C7406,Assumptions!$A$16:$A$18,0)))</f>
        <v>3</v>
      </c>
      <c r="G7406" s="42" t="n">
        <f aca="false">IF(A7406="","",WORKDAY(B7406,F7406))</f>
        <v>46309</v>
      </c>
    </row>
    <row r="7407" customFormat="false" ht="15" hidden="false" customHeight="false" outlineLevel="0" collapsed="false">
      <c r="A7407" s="37" t="n">
        <v>1007406</v>
      </c>
      <c r="B7407" s="38" t="n">
        <v>46304</v>
      </c>
      <c r="C7407" s="39" t="s">
        <v>69</v>
      </c>
      <c r="D7407" s="39" t="s">
        <v>33</v>
      </c>
      <c r="E7407" s="40" t="n">
        <v>4.7</v>
      </c>
      <c r="F7407" s="41" t="n">
        <f aca="false">IF(A7407="","",INDEX(Assumptions!$B$16:$B$18,MATCH(C7407,Assumptions!$A$16:$A$18,0)))</f>
        <v>3</v>
      </c>
      <c r="G7407" s="42" t="n">
        <f aca="false">IF(A7407="","",WORKDAY(B7407,F7407))</f>
        <v>46309</v>
      </c>
    </row>
    <row r="7408" customFormat="false" ht="15" hidden="false" customHeight="false" outlineLevel="0" collapsed="false">
      <c r="A7408" s="37" t="n">
        <v>1007407</v>
      </c>
      <c r="B7408" s="38" t="n">
        <v>46304</v>
      </c>
      <c r="C7408" s="39" t="s">
        <v>69</v>
      </c>
      <c r="D7408" s="39" t="s">
        <v>33</v>
      </c>
      <c r="E7408" s="40" t="n">
        <v>2</v>
      </c>
      <c r="F7408" s="41" t="n">
        <f aca="false">IF(A7408="","",INDEX(Assumptions!$B$16:$B$18,MATCH(C7408,Assumptions!$A$16:$A$18,0)))</f>
        <v>3</v>
      </c>
      <c r="G7408" s="42" t="n">
        <f aca="false">IF(A7408="","",WORKDAY(B7408,F7408))</f>
        <v>46309</v>
      </c>
    </row>
    <row r="7409" customFormat="false" ht="15" hidden="false" customHeight="false" outlineLevel="0" collapsed="false">
      <c r="A7409" s="37" t="n">
        <v>1007408</v>
      </c>
      <c r="B7409" s="38" t="n">
        <v>46304</v>
      </c>
      <c r="C7409" s="39" t="s">
        <v>69</v>
      </c>
      <c r="D7409" s="39" t="s">
        <v>39</v>
      </c>
      <c r="E7409" s="40" t="n">
        <v>5.3</v>
      </c>
      <c r="F7409" s="41" t="n">
        <f aca="false">IF(A7409="","",INDEX(Assumptions!$B$16:$B$18,MATCH(C7409,Assumptions!$A$16:$A$18,0)))</f>
        <v>3</v>
      </c>
      <c r="G7409" s="42" t="n">
        <f aca="false">IF(A7409="","",WORKDAY(B7409,F7409))</f>
        <v>46309</v>
      </c>
    </row>
    <row r="7410" customFormat="false" ht="15" hidden="false" customHeight="false" outlineLevel="0" collapsed="false">
      <c r="A7410" s="37" t="n">
        <v>1007409</v>
      </c>
      <c r="B7410" s="38" t="n">
        <v>46304</v>
      </c>
      <c r="C7410" s="39" t="s">
        <v>68</v>
      </c>
      <c r="D7410" s="39" t="s">
        <v>37</v>
      </c>
      <c r="E7410" s="40" t="n">
        <v>2.3</v>
      </c>
      <c r="F7410" s="41" t="n">
        <f aca="false">IF(A7410="","",INDEX(Assumptions!$B$16:$B$18,MATCH(C7410,Assumptions!$A$16:$A$18,0)))</f>
        <v>1</v>
      </c>
      <c r="G7410" s="42" t="n">
        <f aca="false">IF(A7410="","",WORKDAY(B7410,F7410))</f>
        <v>46307</v>
      </c>
    </row>
    <row r="7411" customFormat="false" ht="15" hidden="false" customHeight="false" outlineLevel="0" collapsed="false">
      <c r="A7411" s="37" t="n">
        <v>1007410</v>
      </c>
      <c r="B7411" s="38" t="n">
        <v>46304</v>
      </c>
      <c r="C7411" s="39" t="s">
        <v>69</v>
      </c>
      <c r="D7411" s="39" t="s">
        <v>39</v>
      </c>
      <c r="E7411" s="40" t="n">
        <v>2.1</v>
      </c>
      <c r="F7411" s="41" t="n">
        <f aca="false">IF(A7411="","",INDEX(Assumptions!$B$16:$B$18,MATCH(C7411,Assumptions!$A$16:$A$18,0)))</f>
        <v>3</v>
      </c>
      <c r="G7411" s="42" t="n">
        <f aca="false">IF(A7411="","",WORKDAY(B7411,F7411))</f>
        <v>46309</v>
      </c>
    </row>
    <row r="7412" customFormat="false" ht="15" hidden="false" customHeight="false" outlineLevel="0" collapsed="false">
      <c r="A7412" s="37" t="n">
        <v>1007411</v>
      </c>
      <c r="B7412" s="38" t="n">
        <v>46304</v>
      </c>
      <c r="C7412" s="39" t="s">
        <v>69</v>
      </c>
      <c r="D7412" s="39" t="s">
        <v>39</v>
      </c>
      <c r="E7412" s="40" t="n">
        <v>1.2</v>
      </c>
      <c r="F7412" s="41" t="n">
        <f aca="false">IF(A7412="","",INDEX(Assumptions!$B$16:$B$18,MATCH(C7412,Assumptions!$A$16:$A$18,0)))</f>
        <v>3</v>
      </c>
      <c r="G7412" s="42" t="n">
        <f aca="false">IF(A7412="","",WORKDAY(B7412,F7412))</f>
        <v>46309</v>
      </c>
    </row>
    <row r="7413" customFormat="false" ht="15" hidden="false" customHeight="false" outlineLevel="0" collapsed="false">
      <c r="A7413" s="37" t="n">
        <v>1007412</v>
      </c>
      <c r="B7413" s="38" t="n">
        <v>46304</v>
      </c>
      <c r="C7413" s="39" t="s">
        <v>70</v>
      </c>
      <c r="D7413" s="39" t="s">
        <v>31</v>
      </c>
      <c r="E7413" s="40" t="n">
        <v>1.1</v>
      </c>
      <c r="F7413" s="41" t="n">
        <f aca="false">IF(A7413="","",INDEX(Assumptions!$B$16:$B$18,MATCH(C7413,Assumptions!$A$16:$A$18,0)))</f>
        <v>5</v>
      </c>
      <c r="G7413" s="42" t="n">
        <f aca="false">IF(A7413="","",WORKDAY(B7413,F7413))</f>
        <v>46311</v>
      </c>
    </row>
    <row r="7414" customFormat="false" ht="15" hidden="false" customHeight="false" outlineLevel="0" collapsed="false">
      <c r="A7414" s="37" t="n">
        <v>1007413</v>
      </c>
      <c r="B7414" s="38" t="n">
        <v>46304</v>
      </c>
      <c r="C7414" s="39" t="s">
        <v>69</v>
      </c>
      <c r="D7414" s="39" t="s">
        <v>35</v>
      </c>
      <c r="E7414" s="40" t="n">
        <v>0.7</v>
      </c>
      <c r="F7414" s="41" t="n">
        <f aca="false">IF(A7414="","",INDEX(Assumptions!$B$16:$B$18,MATCH(C7414,Assumptions!$A$16:$A$18,0)))</f>
        <v>3</v>
      </c>
      <c r="G7414" s="42" t="n">
        <f aca="false">IF(A7414="","",WORKDAY(B7414,F7414))</f>
        <v>46309</v>
      </c>
    </row>
    <row r="7415" customFormat="false" ht="15" hidden="false" customHeight="false" outlineLevel="0" collapsed="false">
      <c r="A7415" s="37" t="n">
        <v>1007414</v>
      </c>
      <c r="B7415" s="38" t="n">
        <v>46304</v>
      </c>
      <c r="C7415" s="39" t="s">
        <v>69</v>
      </c>
      <c r="D7415" s="39" t="s">
        <v>35</v>
      </c>
      <c r="E7415" s="40" t="n">
        <v>11.2</v>
      </c>
      <c r="F7415" s="41" t="n">
        <f aca="false">IF(A7415="","",INDEX(Assumptions!$B$16:$B$18,MATCH(C7415,Assumptions!$A$16:$A$18,0)))</f>
        <v>3</v>
      </c>
      <c r="G7415" s="42" t="n">
        <f aca="false">IF(A7415="","",WORKDAY(B7415,F7415))</f>
        <v>46309</v>
      </c>
    </row>
    <row r="7416" customFormat="false" ht="15" hidden="false" customHeight="false" outlineLevel="0" collapsed="false">
      <c r="A7416" s="37" t="n">
        <v>1007415</v>
      </c>
      <c r="B7416" s="38" t="n">
        <v>46304</v>
      </c>
      <c r="C7416" s="39" t="s">
        <v>69</v>
      </c>
      <c r="D7416" s="39" t="s">
        <v>35</v>
      </c>
      <c r="E7416" s="40" t="n">
        <v>4.8</v>
      </c>
      <c r="F7416" s="41" t="n">
        <f aca="false">IF(A7416="","",INDEX(Assumptions!$B$16:$B$18,MATCH(C7416,Assumptions!$A$16:$A$18,0)))</f>
        <v>3</v>
      </c>
      <c r="G7416" s="42" t="n">
        <f aca="false">IF(A7416="","",WORKDAY(B7416,F7416))</f>
        <v>46309</v>
      </c>
    </row>
    <row r="7417" customFormat="false" ht="15" hidden="false" customHeight="false" outlineLevel="0" collapsed="false">
      <c r="A7417" s="37" t="n">
        <v>1007416</v>
      </c>
      <c r="B7417" s="38" t="n">
        <v>46304</v>
      </c>
      <c r="C7417" s="39" t="s">
        <v>68</v>
      </c>
      <c r="D7417" s="39" t="s">
        <v>39</v>
      </c>
      <c r="E7417" s="40" t="n">
        <v>1.7</v>
      </c>
      <c r="F7417" s="41" t="n">
        <f aca="false">IF(A7417="","",INDEX(Assumptions!$B$16:$B$18,MATCH(C7417,Assumptions!$A$16:$A$18,0)))</f>
        <v>1</v>
      </c>
      <c r="G7417" s="42" t="n">
        <f aca="false">IF(A7417="","",WORKDAY(B7417,F7417))</f>
        <v>46307</v>
      </c>
    </row>
    <row r="7418" customFormat="false" ht="15" hidden="false" customHeight="false" outlineLevel="0" collapsed="false">
      <c r="A7418" s="37" t="n">
        <v>1007417</v>
      </c>
      <c r="B7418" s="38" t="n">
        <v>46304</v>
      </c>
      <c r="C7418" s="39" t="s">
        <v>68</v>
      </c>
      <c r="D7418" s="39" t="s">
        <v>35</v>
      </c>
      <c r="E7418" s="40" t="n">
        <v>1.5</v>
      </c>
      <c r="F7418" s="41" t="n">
        <f aca="false">IF(A7418="","",INDEX(Assumptions!$B$16:$B$18,MATCH(C7418,Assumptions!$A$16:$A$18,0)))</f>
        <v>1</v>
      </c>
      <c r="G7418" s="42" t="n">
        <f aca="false">IF(A7418="","",WORKDAY(B7418,F7418))</f>
        <v>46307</v>
      </c>
    </row>
    <row r="7419" customFormat="false" ht="15" hidden="false" customHeight="false" outlineLevel="0" collapsed="false">
      <c r="A7419" s="37" t="n">
        <v>1007418</v>
      </c>
      <c r="B7419" s="38" t="n">
        <v>46304</v>
      </c>
      <c r="C7419" s="39" t="s">
        <v>69</v>
      </c>
      <c r="D7419" s="39" t="s">
        <v>33</v>
      </c>
      <c r="E7419" s="40" t="n">
        <v>3.9</v>
      </c>
      <c r="F7419" s="41" t="n">
        <f aca="false">IF(A7419="","",INDEX(Assumptions!$B$16:$B$18,MATCH(C7419,Assumptions!$A$16:$A$18,0)))</f>
        <v>3</v>
      </c>
      <c r="G7419" s="42" t="n">
        <f aca="false">IF(A7419="","",WORKDAY(B7419,F7419))</f>
        <v>46309</v>
      </c>
    </row>
    <row r="7420" customFormat="false" ht="15" hidden="false" customHeight="false" outlineLevel="0" collapsed="false">
      <c r="A7420" s="37" t="n">
        <v>1007419</v>
      </c>
      <c r="B7420" s="38" t="n">
        <v>46304</v>
      </c>
      <c r="C7420" s="39" t="s">
        <v>69</v>
      </c>
      <c r="D7420" s="39" t="s">
        <v>35</v>
      </c>
      <c r="E7420" s="40" t="n">
        <v>2.1</v>
      </c>
      <c r="F7420" s="41" t="n">
        <f aca="false">IF(A7420="","",INDEX(Assumptions!$B$16:$B$18,MATCH(C7420,Assumptions!$A$16:$A$18,0)))</f>
        <v>3</v>
      </c>
      <c r="G7420" s="42" t="n">
        <f aca="false">IF(A7420="","",WORKDAY(B7420,F7420))</f>
        <v>46309</v>
      </c>
    </row>
    <row r="7421" customFormat="false" ht="15" hidden="false" customHeight="false" outlineLevel="0" collapsed="false">
      <c r="A7421" s="37" t="n">
        <v>1007420</v>
      </c>
      <c r="B7421" s="38" t="n">
        <v>46304</v>
      </c>
      <c r="C7421" s="39" t="s">
        <v>69</v>
      </c>
      <c r="D7421" s="39" t="s">
        <v>33</v>
      </c>
      <c r="E7421" s="40" t="n">
        <v>1.7</v>
      </c>
      <c r="F7421" s="41" t="n">
        <f aca="false">IF(A7421="","",INDEX(Assumptions!$B$16:$B$18,MATCH(C7421,Assumptions!$A$16:$A$18,0)))</f>
        <v>3</v>
      </c>
      <c r="G7421" s="42" t="n">
        <f aca="false">IF(A7421="","",WORKDAY(B7421,F7421))</f>
        <v>46309</v>
      </c>
    </row>
    <row r="7422" customFormat="false" ht="15" hidden="false" customHeight="false" outlineLevel="0" collapsed="false">
      <c r="A7422" s="37" t="n">
        <v>1007421</v>
      </c>
      <c r="B7422" s="38" t="n">
        <v>46304</v>
      </c>
      <c r="C7422" s="39" t="s">
        <v>69</v>
      </c>
      <c r="D7422" s="39" t="s">
        <v>39</v>
      </c>
      <c r="E7422" s="40" t="n">
        <v>2.3</v>
      </c>
      <c r="F7422" s="41" t="n">
        <f aca="false">IF(A7422="","",INDEX(Assumptions!$B$16:$B$18,MATCH(C7422,Assumptions!$A$16:$A$18,0)))</f>
        <v>3</v>
      </c>
      <c r="G7422" s="42" t="n">
        <f aca="false">IF(A7422="","",WORKDAY(B7422,F7422))</f>
        <v>46309</v>
      </c>
    </row>
    <row r="7423" customFormat="false" ht="15" hidden="false" customHeight="false" outlineLevel="0" collapsed="false">
      <c r="A7423" s="37" t="n">
        <v>1007422</v>
      </c>
      <c r="B7423" s="38" t="n">
        <v>46304</v>
      </c>
      <c r="C7423" s="39" t="s">
        <v>68</v>
      </c>
      <c r="D7423" s="39" t="s">
        <v>35</v>
      </c>
      <c r="E7423" s="40" t="n">
        <v>4.8</v>
      </c>
      <c r="F7423" s="41" t="n">
        <f aca="false">IF(A7423="","",INDEX(Assumptions!$B$16:$B$18,MATCH(C7423,Assumptions!$A$16:$A$18,0)))</f>
        <v>1</v>
      </c>
      <c r="G7423" s="42" t="n">
        <f aca="false">IF(A7423="","",WORKDAY(B7423,F7423))</f>
        <v>46307</v>
      </c>
    </row>
    <row r="7424" customFormat="false" ht="15" hidden="false" customHeight="false" outlineLevel="0" collapsed="false">
      <c r="A7424" s="37" t="n">
        <v>1007423</v>
      </c>
      <c r="B7424" s="38" t="n">
        <v>46304</v>
      </c>
      <c r="C7424" s="39" t="s">
        <v>69</v>
      </c>
      <c r="D7424" s="39" t="s">
        <v>31</v>
      </c>
      <c r="E7424" s="40" t="n">
        <v>1</v>
      </c>
      <c r="F7424" s="41" t="n">
        <f aca="false">IF(A7424="","",INDEX(Assumptions!$B$16:$B$18,MATCH(C7424,Assumptions!$A$16:$A$18,0)))</f>
        <v>3</v>
      </c>
      <c r="G7424" s="42" t="n">
        <f aca="false">IF(A7424="","",WORKDAY(B7424,F7424))</f>
        <v>46309</v>
      </c>
    </row>
    <row r="7425" customFormat="false" ht="15" hidden="false" customHeight="false" outlineLevel="0" collapsed="false">
      <c r="A7425" s="37" t="n">
        <v>1007424</v>
      </c>
      <c r="B7425" s="38" t="n">
        <v>46304</v>
      </c>
      <c r="C7425" s="39" t="s">
        <v>69</v>
      </c>
      <c r="D7425" s="39" t="s">
        <v>33</v>
      </c>
      <c r="E7425" s="40" t="n">
        <v>1.7</v>
      </c>
      <c r="F7425" s="41" t="n">
        <f aca="false">IF(A7425="","",INDEX(Assumptions!$B$16:$B$18,MATCH(C7425,Assumptions!$A$16:$A$18,0)))</f>
        <v>3</v>
      </c>
      <c r="G7425" s="42" t="n">
        <f aca="false">IF(A7425="","",WORKDAY(B7425,F7425))</f>
        <v>46309</v>
      </c>
    </row>
    <row r="7426" customFormat="false" ht="15" hidden="false" customHeight="false" outlineLevel="0" collapsed="false">
      <c r="A7426" s="37" t="n">
        <v>1007425</v>
      </c>
      <c r="B7426" s="38" t="n">
        <v>46304</v>
      </c>
      <c r="C7426" s="39" t="s">
        <v>69</v>
      </c>
      <c r="D7426" s="39" t="s">
        <v>31</v>
      </c>
      <c r="E7426" s="40" t="n">
        <v>0.9</v>
      </c>
      <c r="F7426" s="41" t="n">
        <f aca="false">IF(A7426="","",INDEX(Assumptions!$B$16:$B$18,MATCH(C7426,Assumptions!$A$16:$A$18,0)))</f>
        <v>3</v>
      </c>
      <c r="G7426" s="42" t="n">
        <f aca="false">IF(A7426="","",WORKDAY(B7426,F7426))</f>
        <v>46309</v>
      </c>
    </row>
    <row r="7427" customFormat="false" ht="15" hidden="false" customHeight="false" outlineLevel="0" collapsed="false">
      <c r="A7427" s="37" t="n">
        <v>1007426</v>
      </c>
      <c r="B7427" s="38" t="n">
        <v>46304</v>
      </c>
      <c r="C7427" s="39" t="s">
        <v>69</v>
      </c>
      <c r="D7427" s="39" t="s">
        <v>31</v>
      </c>
      <c r="E7427" s="40" t="n">
        <v>0.8</v>
      </c>
      <c r="F7427" s="41" t="n">
        <f aca="false">IF(A7427="","",INDEX(Assumptions!$B$16:$B$18,MATCH(C7427,Assumptions!$A$16:$A$18,0)))</f>
        <v>3</v>
      </c>
      <c r="G7427" s="42" t="n">
        <f aca="false">IF(A7427="","",WORKDAY(B7427,F7427))</f>
        <v>46309</v>
      </c>
    </row>
    <row r="7428" customFormat="false" ht="15" hidden="false" customHeight="false" outlineLevel="0" collapsed="false">
      <c r="A7428" s="37" t="n">
        <v>1007427</v>
      </c>
      <c r="B7428" s="38" t="n">
        <v>46305</v>
      </c>
      <c r="C7428" s="39" t="s">
        <v>69</v>
      </c>
      <c r="D7428" s="39" t="s">
        <v>39</v>
      </c>
      <c r="E7428" s="40" t="n">
        <v>1.4</v>
      </c>
      <c r="F7428" s="41" t="n">
        <f aca="false">IF(A7428="","",INDEX(Assumptions!$B$16:$B$18,MATCH(C7428,Assumptions!$A$16:$A$18,0)))</f>
        <v>3</v>
      </c>
      <c r="G7428" s="42" t="n">
        <f aca="false">IF(A7428="","",WORKDAY(B7428,F7428))</f>
        <v>46309</v>
      </c>
    </row>
    <row r="7429" customFormat="false" ht="15" hidden="false" customHeight="false" outlineLevel="0" collapsed="false">
      <c r="A7429" s="37" t="n">
        <v>1007428</v>
      </c>
      <c r="B7429" s="38" t="n">
        <v>46305</v>
      </c>
      <c r="C7429" s="39" t="s">
        <v>69</v>
      </c>
      <c r="D7429" s="39" t="s">
        <v>37</v>
      </c>
      <c r="E7429" s="40" t="n">
        <v>0.7</v>
      </c>
      <c r="F7429" s="41" t="n">
        <f aca="false">IF(A7429="","",INDEX(Assumptions!$B$16:$B$18,MATCH(C7429,Assumptions!$A$16:$A$18,0)))</f>
        <v>3</v>
      </c>
      <c r="G7429" s="42" t="n">
        <f aca="false">IF(A7429="","",WORKDAY(B7429,F7429))</f>
        <v>46309</v>
      </c>
    </row>
    <row r="7430" customFormat="false" ht="15" hidden="false" customHeight="false" outlineLevel="0" collapsed="false">
      <c r="A7430" s="37" t="n">
        <v>1007429</v>
      </c>
      <c r="B7430" s="38" t="n">
        <v>46305</v>
      </c>
      <c r="C7430" s="39" t="s">
        <v>69</v>
      </c>
      <c r="D7430" s="39" t="s">
        <v>33</v>
      </c>
      <c r="E7430" s="40" t="n">
        <v>1.9</v>
      </c>
      <c r="F7430" s="41" t="n">
        <f aca="false">IF(A7430="","",INDEX(Assumptions!$B$16:$B$18,MATCH(C7430,Assumptions!$A$16:$A$18,0)))</f>
        <v>3</v>
      </c>
      <c r="G7430" s="42" t="n">
        <f aca="false">IF(A7430="","",WORKDAY(B7430,F7430))</f>
        <v>46309</v>
      </c>
    </row>
    <row r="7431" customFormat="false" ht="15" hidden="false" customHeight="false" outlineLevel="0" collapsed="false">
      <c r="A7431" s="37" t="n">
        <v>1007430</v>
      </c>
      <c r="B7431" s="38" t="n">
        <v>46305</v>
      </c>
      <c r="C7431" s="39" t="s">
        <v>68</v>
      </c>
      <c r="D7431" s="39" t="s">
        <v>31</v>
      </c>
      <c r="E7431" s="40" t="n">
        <v>1.3</v>
      </c>
      <c r="F7431" s="41" t="n">
        <f aca="false">IF(A7431="","",INDEX(Assumptions!$B$16:$B$18,MATCH(C7431,Assumptions!$A$16:$A$18,0)))</f>
        <v>1</v>
      </c>
      <c r="G7431" s="42" t="n">
        <f aca="false">IF(A7431="","",WORKDAY(B7431,F7431))</f>
        <v>46307</v>
      </c>
    </row>
    <row r="7432" customFormat="false" ht="15" hidden="false" customHeight="false" outlineLevel="0" collapsed="false">
      <c r="A7432" s="37" t="n">
        <v>1007431</v>
      </c>
      <c r="B7432" s="38" t="n">
        <v>46305</v>
      </c>
      <c r="C7432" s="39" t="s">
        <v>70</v>
      </c>
      <c r="D7432" s="39" t="s">
        <v>37</v>
      </c>
      <c r="E7432" s="40" t="n">
        <v>0.9</v>
      </c>
      <c r="F7432" s="41" t="n">
        <f aca="false">IF(A7432="","",INDEX(Assumptions!$B$16:$B$18,MATCH(C7432,Assumptions!$A$16:$A$18,0)))</f>
        <v>5</v>
      </c>
      <c r="G7432" s="42" t="n">
        <f aca="false">IF(A7432="","",WORKDAY(B7432,F7432))</f>
        <v>46311</v>
      </c>
    </row>
    <row r="7433" customFormat="false" ht="15" hidden="false" customHeight="false" outlineLevel="0" collapsed="false">
      <c r="A7433" s="37" t="n">
        <v>1007432</v>
      </c>
      <c r="B7433" s="38" t="n">
        <v>46305</v>
      </c>
      <c r="C7433" s="39" t="s">
        <v>69</v>
      </c>
      <c r="D7433" s="39" t="s">
        <v>31</v>
      </c>
      <c r="E7433" s="40" t="n">
        <v>0.9</v>
      </c>
      <c r="F7433" s="41" t="n">
        <f aca="false">IF(A7433="","",INDEX(Assumptions!$B$16:$B$18,MATCH(C7433,Assumptions!$A$16:$A$18,0)))</f>
        <v>3</v>
      </c>
      <c r="G7433" s="42" t="n">
        <f aca="false">IF(A7433="","",WORKDAY(B7433,F7433))</f>
        <v>46309</v>
      </c>
    </row>
    <row r="7434" customFormat="false" ht="15" hidden="false" customHeight="false" outlineLevel="0" collapsed="false">
      <c r="A7434" s="37" t="n">
        <v>1007433</v>
      </c>
      <c r="B7434" s="38" t="n">
        <v>46305</v>
      </c>
      <c r="C7434" s="39" t="s">
        <v>68</v>
      </c>
      <c r="D7434" s="39" t="s">
        <v>31</v>
      </c>
      <c r="E7434" s="40" t="n">
        <v>2.8</v>
      </c>
      <c r="F7434" s="41" t="n">
        <f aca="false">IF(A7434="","",INDEX(Assumptions!$B$16:$B$18,MATCH(C7434,Assumptions!$A$16:$A$18,0)))</f>
        <v>1</v>
      </c>
      <c r="G7434" s="42" t="n">
        <f aca="false">IF(A7434="","",WORKDAY(B7434,F7434))</f>
        <v>46307</v>
      </c>
    </row>
    <row r="7435" customFormat="false" ht="15" hidden="false" customHeight="false" outlineLevel="0" collapsed="false">
      <c r="A7435" s="37" t="n">
        <v>1007434</v>
      </c>
      <c r="B7435" s="38" t="n">
        <v>46305</v>
      </c>
      <c r="C7435" s="39" t="s">
        <v>70</v>
      </c>
      <c r="D7435" s="39" t="s">
        <v>31</v>
      </c>
      <c r="E7435" s="40" t="n">
        <v>2.6</v>
      </c>
      <c r="F7435" s="41" t="n">
        <f aca="false">IF(A7435="","",INDEX(Assumptions!$B$16:$B$18,MATCH(C7435,Assumptions!$A$16:$A$18,0)))</f>
        <v>5</v>
      </c>
      <c r="G7435" s="42" t="n">
        <f aca="false">IF(A7435="","",WORKDAY(B7435,F7435))</f>
        <v>46311</v>
      </c>
    </row>
    <row r="7436" customFormat="false" ht="15" hidden="false" customHeight="false" outlineLevel="0" collapsed="false">
      <c r="A7436" s="37" t="n">
        <v>1007435</v>
      </c>
      <c r="B7436" s="38" t="n">
        <v>46305</v>
      </c>
      <c r="C7436" s="39" t="s">
        <v>70</v>
      </c>
      <c r="D7436" s="39" t="s">
        <v>31</v>
      </c>
      <c r="E7436" s="40" t="n">
        <v>4.9</v>
      </c>
      <c r="F7436" s="41" t="n">
        <f aca="false">IF(A7436="","",INDEX(Assumptions!$B$16:$B$18,MATCH(C7436,Assumptions!$A$16:$A$18,0)))</f>
        <v>5</v>
      </c>
      <c r="G7436" s="42" t="n">
        <f aca="false">IF(A7436="","",WORKDAY(B7436,F7436))</f>
        <v>46311</v>
      </c>
    </row>
    <row r="7437" customFormat="false" ht="15" hidden="false" customHeight="false" outlineLevel="0" collapsed="false">
      <c r="A7437" s="37" t="n">
        <v>1007436</v>
      </c>
      <c r="B7437" s="38" t="n">
        <v>46305</v>
      </c>
      <c r="C7437" s="39" t="s">
        <v>69</v>
      </c>
      <c r="D7437" s="39" t="s">
        <v>33</v>
      </c>
      <c r="E7437" s="40" t="n">
        <v>1.3</v>
      </c>
      <c r="F7437" s="41" t="n">
        <f aca="false">IF(A7437="","",INDEX(Assumptions!$B$16:$B$18,MATCH(C7437,Assumptions!$A$16:$A$18,0)))</f>
        <v>3</v>
      </c>
      <c r="G7437" s="42" t="n">
        <f aca="false">IF(A7437="","",WORKDAY(B7437,F7437))</f>
        <v>46309</v>
      </c>
    </row>
    <row r="7438" customFormat="false" ht="15" hidden="false" customHeight="false" outlineLevel="0" collapsed="false">
      <c r="A7438" s="37" t="n">
        <v>1007437</v>
      </c>
      <c r="B7438" s="38" t="n">
        <v>46305</v>
      </c>
      <c r="C7438" s="39" t="s">
        <v>69</v>
      </c>
      <c r="D7438" s="39" t="s">
        <v>33</v>
      </c>
      <c r="E7438" s="40" t="n">
        <v>0.6</v>
      </c>
      <c r="F7438" s="41" t="n">
        <f aca="false">IF(A7438="","",INDEX(Assumptions!$B$16:$B$18,MATCH(C7438,Assumptions!$A$16:$A$18,0)))</f>
        <v>3</v>
      </c>
      <c r="G7438" s="42" t="n">
        <f aca="false">IF(A7438="","",WORKDAY(B7438,F7438))</f>
        <v>46309</v>
      </c>
    </row>
    <row r="7439" customFormat="false" ht="15" hidden="false" customHeight="false" outlineLevel="0" collapsed="false">
      <c r="A7439" s="37" t="n">
        <v>1007438</v>
      </c>
      <c r="B7439" s="38" t="n">
        <v>46305</v>
      </c>
      <c r="C7439" s="39" t="s">
        <v>70</v>
      </c>
      <c r="D7439" s="39" t="s">
        <v>33</v>
      </c>
      <c r="E7439" s="40" t="n">
        <v>2.4</v>
      </c>
      <c r="F7439" s="41" t="n">
        <f aca="false">IF(A7439="","",INDEX(Assumptions!$B$16:$B$18,MATCH(C7439,Assumptions!$A$16:$A$18,0)))</f>
        <v>5</v>
      </c>
      <c r="G7439" s="42" t="n">
        <f aca="false">IF(A7439="","",WORKDAY(B7439,F7439))</f>
        <v>46311</v>
      </c>
    </row>
    <row r="7440" customFormat="false" ht="15" hidden="false" customHeight="false" outlineLevel="0" collapsed="false">
      <c r="A7440" s="37" t="n">
        <v>1007439</v>
      </c>
      <c r="B7440" s="38" t="n">
        <v>46305</v>
      </c>
      <c r="C7440" s="39" t="s">
        <v>69</v>
      </c>
      <c r="D7440" s="39" t="s">
        <v>33</v>
      </c>
      <c r="E7440" s="40" t="n">
        <v>2.2</v>
      </c>
      <c r="F7440" s="41" t="n">
        <f aca="false">IF(A7440="","",INDEX(Assumptions!$B$16:$B$18,MATCH(C7440,Assumptions!$A$16:$A$18,0)))</f>
        <v>3</v>
      </c>
      <c r="G7440" s="42" t="n">
        <f aca="false">IF(A7440="","",WORKDAY(B7440,F7440))</f>
        <v>46309</v>
      </c>
    </row>
    <row r="7441" customFormat="false" ht="15" hidden="false" customHeight="false" outlineLevel="0" collapsed="false">
      <c r="A7441" s="37" t="n">
        <v>1007440</v>
      </c>
      <c r="B7441" s="38" t="n">
        <v>46305</v>
      </c>
      <c r="C7441" s="39" t="s">
        <v>69</v>
      </c>
      <c r="D7441" s="39" t="s">
        <v>35</v>
      </c>
      <c r="E7441" s="40" t="n">
        <v>1</v>
      </c>
      <c r="F7441" s="41" t="n">
        <f aca="false">IF(A7441="","",INDEX(Assumptions!$B$16:$B$18,MATCH(C7441,Assumptions!$A$16:$A$18,0)))</f>
        <v>3</v>
      </c>
      <c r="G7441" s="42" t="n">
        <f aca="false">IF(A7441="","",WORKDAY(B7441,F7441))</f>
        <v>46309</v>
      </c>
    </row>
    <row r="7442" customFormat="false" ht="15" hidden="false" customHeight="false" outlineLevel="0" collapsed="false">
      <c r="A7442" s="37" t="n">
        <v>1007441</v>
      </c>
      <c r="B7442" s="38" t="n">
        <v>46305</v>
      </c>
      <c r="C7442" s="39" t="s">
        <v>68</v>
      </c>
      <c r="D7442" s="39" t="s">
        <v>39</v>
      </c>
      <c r="E7442" s="40" t="n">
        <v>2.6</v>
      </c>
      <c r="F7442" s="41" t="n">
        <f aca="false">IF(A7442="","",INDEX(Assumptions!$B$16:$B$18,MATCH(C7442,Assumptions!$A$16:$A$18,0)))</f>
        <v>1</v>
      </c>
      <c r="G7442" s="42" t="n">
        <f aca="false">IF(A7442="","",WORKDAY(B7442,F7442))</f>
        <v>46307</v>
      </c>
    </row>
    <row r="7443" customFormat="false" ht="15" hidden="false" customHeight="false" outlineLevel="0" collapsed="false">
      <c r="A7443" s="37" t="n">
        <v>1007442</v>
      </c>
      <c r="B7443" s="38" t="n">
        <v>46305</v>
      </c>
      <c r="C7443" s="39" t="s">
        <v>70</v>
      </c>
      <c r="D7443" s="39" t="s">
        <v>35</v>
      </c>
      <c r="E7443" s="40" t="n">
        <v>0.7</v>
      </c>
      <c r="F7443" s="41" t="n">
        <f aca="false">IF(A7443="","",INDEX(Assumptions!$B$16:$B$18,MATCH(C7443,Assumptions!$A$16:$A$18,0)))</f>
        <v>5</v>
      </c>
      <c r="G7443" s="42" t="n">
        <f aca="false">IF(A7443="","",WORKDAY(B7443,F7443))</f>
        <v>46311</v>
      </c>
    </row>
    <row r="7444" customFormat="false" ht="15" hidden="false" customHeight="false" outlineLevel="0" collapsed="false">
      <c r="A7444" s="37" t="n">
        <v>1007443</v>
      </c>
      <c r="B7444" s="38" t="n">
        <v>46305</v>
      </c>
      <c r="C7444" s="39" t="s">
        <v>69</v>
      </c>
      <c r="D7444" s="39" t="s">
        <v>33</v>
      </c>
      <c r="E7444" s="40" t="n">
        <v>1.5</v>
      </c>
      <c r="F7444" s="41" t="n">
        <f aca="false">IF(A7444="","",INDEX(Assumptions!$B$16:$B$18,MATCH(C7444,Assumptions!$A$16:$A$18,0)))</f>
        <v>3</v>
      </c>
      <c r="G7444" s="42" t="n">
        <f aca="false">IF(A7444="","",WORKDAY(B7444,F7444))</f>
        <v>46309</v>
      </c>
    </row>
    <row r="7445" customFormat="false" ht="15" hidden="false" customHeight="false" outlineLevel="0" collapsed="false">
      <c r="A7445" s="37" t="n">
        <v>1007444</v>
      </c>
      <c r="B7445" s="38" t="n">
        <v>46305</v>
      </c>
      <c r="C7445" s="39" t="s">
        <v>68</v>
      </c>
      <c r="D7445" s="39" t="s">
        <v>39</v>
      </c>
      <c r="E7445" s="40" t="n">
        <v>2.5</v>
      </c>
      <c r="F7445" s="41" t="n">
        <f aca="false">IF(A7445="","",INDEX(Assumptions!$B$16:$B$18,MATCH(C7445,Assumptions!$A$16:$A$18,0)))</f>
        <v>1</v>
      </c>
      <c r="G7445" s="42" t="n">
        <f aca="false">IF(A7445="","",WORKDAY(B7445,F7445))</f>
        <v>46307</v>
      </c>
    </row>
    <row r="7446" customFormat="false" ht="15" hidden="false" customHeight="false" outlineLevel="0" collapsed="false">
      <c r="A7446" s="37" t="n">
        <v>1007445</v>
      </c>
      <c r="B7446" s="38" t="n">
        <v>46305</v>
      </c>
      <c r="C7446" s="39" t="s">
        <v>69</v>
      </c>
      <c r="D7446" s="39" t="s">
        <v>37</v>
      </c>
      <c r="E7446" s="40" t="n">
        <v>1.4</v>
      </c>
      <c r="F7446" s="41" t="n">
        <f aca="false">IF(A7446="","",INDEX(Assumptions!$B$16:$B$18,MATCH(C7446,Assumptions!$A$16:$A$18,0)))</f>
        <v>3</v>
      </c>
      <c r="G7446" s="42" t="n">
        <f aca="false">IF(A7446="","",WORKDAY(B7446,F7446))</f>
        <v>46309</v>
      </c>
    </row>
    <row r="7447" customFormat="false" ht="15" hidden="false" customHeight="false" outlineLevel="0" collapsed="false">
      <c r="A7447" s="37" t="n">
        <v>1007446</v>
      </c>
      <c r="B7447" s="38" t="n">
        <v>46305</v>
      </c>
      <c r="C7447" s="39" t="s">
        <v>69</v>
      </c>
      <c r="D7447" s="39" t="s">
        <v>37</v>
      </c>
      <c r="E7447" s="40" t="n">
        <v>1.4</v>
      </c>
      <c r="F7447" s="41" t="n">
        <f aca="false">IF(A7447="","",INDEX(Assumptions!$B$16:$B$18,MATCH(C7447,Assumptions!$A$16:$A$18,0)))</f>
        <v>3</v>
      </c>
      <c r="G7447" s="42" t="n">
        <f aca="false">IF(A7447="","",WORKDAY(B7447,F7447))</f>
        <v>46309</v>
      </c>
    </row>
    <row r="7448" customFormat="false" ht="15" hidden="false" customHeight="false" outlineLevel="0" collapsed="false">
      <c r="A7448" s="37" t="n">
        <v>1007447</v>
      </c>
      <c r="B7448" s="38" t="n">
        <v>46305</v>
      </c>
      <c r="C7448" s="39" t="s">
        <v>69</v>
      </c>
      <c r="D7448" s="39" t="s">
        <v>35</v>
      </c>
      <c r="E7448" s="40" t="n">
        <v>2.9</v>
      </c>
      <c r="F7448" s="41" t="n">
        <f aca="false">IF(A7448="","",INDEX(Assumptions!$B$16:$B$18,MATCH(C7448,Assumptions!$A$16:$A$18,0)))</f>
        <v>3</v>
      </c>
      <c r="G7448" s="42" t="n">
        <f aca="false">IF(A7448="","",WORKDAY(B7448,F7448))</f>
        <v>46309</v>
      </c>
    </row>
    <row r="7449" customFormat="false" ht="15" hidden="false" customHeight="false" outlineLevel="0" collapsed="false">
      <c r="A7449" s="37" t="n">
        <v>1007448</v>
      </c>
      <c r="B7449" s="38" t="n">
        <v>46305</v>
      </c>
      <c r="C7449" s="39" t="s">
        <v>68</v>
      </c>
      <c r="D7449" s="39" t="s">
        <v>31</v>
      </c>
      <c r="E7449" s="40" t="n">
        <v>0.3</v>
      </c>
      <c r="F7449" s="41" t="n">
        <f aca="false">IF(A7449="","",INDEX(Assumptions!$B$16:$B$18,MATCH(C7449,Assumptions!$A$16:$A$18,0)))</f>
        <v>1</v>
      </c>
      <c r="G7449" s="42" t="n">
        <f aca="false">IF(A7449="","",WORKDAY(B7449,F7449))</f>
        <v>46307</v>
      </c>
    </row>
    <row r="7450" customFormat="false" ht="15" hidden="false" customHeight="false" outlineLevel="0" collapsed="false">
      <c r="A7450" s="37" t="n">
        <v>1007449</v>
      </c>
      <c r="B7450" s="38" t="n">
        <v>46305</v>
      </c>
      <c r="C7450" s="39" t="s">
        <v>69</v>
      </c>
      <c r="D7450" s="39" t="s">
        <v>35</v>
      </c>
      <c r="E7450" s="40" t="n">
        <v>1.4</v>
      </c>
      <c r="F7450" s="41" t="n">
        <f aca="false">IF(A7450="","",INDEX(Assumptions!$B$16:$B$18,MATCH(C7450,Assumptions!$A$16:$A$18,0)))</f>
        <v>3</v>
      </c>
      <c r="G7450" s="42" t="n">
        <f aca="false">IF(A7450="","",WORKDAY(B7450,F7450))</f>
        <v>46309</v>
      </c>
    </row>
    <row r="7451" customFormat="false" ht="15" hidden="false" customHeight="false" outlineLevel="0" collapsed="false">
      <c r="A7451" s="37" t="n">
        <v>1007450</v>
      </c>
      <c r="B7451" s="38" t="n">
        <v>46305</v>
      </c>
      <c r="C7451" s="39" t="s">
        <v>69</v>
      </c>
      <c r="D7451" s="39" t="s">
        <v>39</v>
      </c>
      <c r="E7451" s="40" t="n">
        <v>1</v>
      </c>
      <c r="F7451" s="41" t="n">
        <f aca="false">IF(A7451="","",INDEX(Assumptions!$B$16:$B$18,MATCH(C7451,Assumptions!$A$16:$A$18,0)))</f>
        <v>3</v>
      </c>
      <c r="G7451" s="42" t="n">
        <f aca="false">IF(A7451="","",WORKDAY(B7451,F7451))</f>
        <v>46309</v>
      </c>
    </row>
    <row r="7452" customFormat="false" ht="15" hidden="false" customHeight="false" outlineLevel="0" collapsed="false">
      <c r="A7452" s="37" t="n">
        <v>1007451</v>
      </c>
      <c r="B7452" s="38" t="n">
        <v>46305</v>
      </c>
      <c r="C7452" s="39" t="s">
        <v>68</v>
      </c>
      <c r="D7452" s="39" t="s">
        <v>39</v>
      </c>
      <c r="E7452" s="40" t="n">
        <v>3.4</v>
      </c>
      <c r="F7452" s="41" t="n">
        <f aca="false">IF(A7452="","",INDEX(Assumptions!$B$16:$B$18,MATCH(C7452,Assumptions!$A$16:$A$18,0)))</f>
        <v>1</v>
      </c>
      <c r="G7452" s="42" t="n">
        <f aca="false">IF(A7452="","",WORKDAY(B7452,F7452))</f>
        <v>46307</v>
      </c>
    </row>
    <row r="7453" customFormat="false" ht="15" hidden="false" customHeight="false" outlineLevel="0" collapsed="false">
      <c r="A7453" s="37" t="n">
        <v>1007452</v>
      </c>
      <c r="B7453" s="38" t="n">
        <v>46305</v>
      </c>
      <c r="C7453" s="39" t="s">
        <v>70</v>
      </c>
      <c r="D7453" s="39" t="s">
        <v>33</v>
      </c>
      <c r="E7453" s="40" t="n">
        <v>4.3</v>
      </c>
      <c r="F7453" s="41" t="n">
        <f aca="false">IF(A7453="","",INDEX(Assumptions!$B$16:$B$18,MATCH(C7453,Assumptions!$A$16:$A$18,0)))</f>
        <v>5</v>
      </c>
      <c r="G7453" s="42" t="n">
        <f aca="false">IF(A7453="","",WORKDAY(B7453,F7453))</f>
        <v>46311</v>
      </c>
    </row>
    <row r="7454" customFormat="false" ht="15" hidden="false" customHeight="false" outlineLevel="0" collapsed="false">
      <c r="A7454" s="37" t="n">
        <v>1007453</v>
      </c>
      <c r="B7454" s="38" t="n">
        <v>46305</v>
      </c>
      <c r="C7454" s="39" t="s">
        <v>70</v>
      </c>
      <c r="D7454" s="39" t="s">
        <v>35</v>
      </c>
      <c r="E7454" s="40" t="n">
        <v>4.4</v>
      </c>
      <c r="F7454" s="41" t="n">
        <f aca="false">IF(A7454="","",INDEX(Assumptions!$B$16:$B$18,MATCH(C7454,Assumptions!$A$16:$A$18,0)))</f>
        <v>5</v>
      </c>
      <c r="G7454" s="42" t="n">
        <f aca="false">IF(A7454="","",WORKDAY(B7454,F7454))</f>
        <v>46311</v>
      </c>
    </row>
    <row r="7455" customFormat="false" ht="15" hidden="false" customHeight="false" outlineLevel="0" collapsed="false">
      <c r="A7455" s="37" t="n">
        <v>1007454</v>
      </c>
      <c r="B7455" s="38" t="n">
        <v>46305</v>
      </c>
      <c r="C7455" s="39" t="s">
        <v>69</v>
      </c>
      <c r="D7455" s="39" t="s">
        <v>37</v>
      </c>
      <c r="E7455" s="40" t="n">
        <v>3.3</v>
      </c>
      <c r="F7455" s="41" t="n">
        <f aca="false">IF(A7455="","",INDEX(Assumptions!$B$16:$B$18,MATCH(C7455,Assumptions!$A$16:$A$18,0)))</f>
        <v>3</v>
      </c>
      <c r="G7455" s="42" t="n">
        <f aca="false">IF(A7455="","",WORKDAY(B7455,F7455))</f>
        <v>46309</v>
      </c>
    </row>
    <row r="7456" customFormat="false" ht="15" hidden="false" customHeight="false" outlineLevel="0" collapsed="false">
      <c r="A7456" s="37" t="n">
        <v>1007455</v>
      </c>
      <c r="B7456" s="38" t="n">
        <v>46305</v>
      </c>
      <c r="C7456" s="39" t="s">
        <v>69</v>
      </c>
      <c r="D7456" s="39" t="s">
        <v>35</v>
      </c>
      <c r="E7456" s="40" t="n">
        <v>1.2</v>
      </c>
      <c r="F7456" s="41" t="n">
        <f aca="false">IF(A7456="","",INDEX(Assumptions!$B$16:$B$18,MATCH(C7456,Assumptions!$A$16:$A$18,0)))</f>
        <v>3</v>
      </c>
      <c r="G7456" s="42" t="n">
        <f aca="false">IF(A7456="","",WORKDAY(B7456,F7456))</f>
        <v>46309</v>
      </c>
    </row>
    <row r="7457" customFormat="false" ht="15" hidden="false" customHeight="false" outlineLevel="0" collapsed="false">
      <c r="A7457" s="37" t="n">
        <v>1007456</v>
      </c>
      <c r="B7457" s="38" t="n">
        <v>46305</v>
      </c>
      <c r="C7457" s="39" t="s">
        <v>70</v>
      </c>
      <c r="D7457" s="39" t="s">
        <v>31</v>
      </c>
      <c r="E7457" s="40" t="n">
        <v>1.6</v>
      </c>
      <c r="F7457" s="41" t="n">
        <f aca="false">IF(A7457="","",INDEX(Assumptions!$B$16:$B$18,MATCH(C7457,Assumptions!$A$16:$A$18,0)))</f>
        <v>5</v>
      </c>
      <c r="G7457" s="42" t="n">
        <f aca="false">IF(A7457="","",WORKDAY(B7457,F7457))</f>
        <v>46311</v>
      </c>
    </row>
    <row r="7458" customFormat="false" ht="15" hidden="false" customHeight="false" outlineLevel="0" collapsed="false">
      <c r="A7458" s="37" t="n">
        <v>1007457</v>
      </c>
      <c r="B7458" s="38" t="n">
        <v>46305</v>
      </c>
      <c r="C7458" s="39" t="s">
        <v>69</v>
      </c>
      <c r="D7458" s="39" t="s">
        <v>37</v>
      </c>
      <c r="E7458" s="40" t="n">
        <v>3.5</v>
      </c>
      <c r="F7458" s="41" t="n">
        <f aca="false">IF(A7458="","",INDEX(Assumptions!$B$16:$B$18,MATCH(C7458,Assumptions!$A$16:$A$18,0)))</f>
        <v>3</v>
      </c>
      <c r="G7458" s="42" t="n">
        <f aca="false">IF(A7458="","",WORKDAY(B7458,F7458))</f>
        <v>46309</v>
      </c>
    </row>
    <row r="7459" customFormat="false" ht="15" hidden="false" customHeight="false" outlineLevel="0" collapsed="false">
      <c r="A7459" s="37" t="n">
        <v>1007458</v>
      </c>
      <c r="B7459" s="38" t="n">
        <v>46305</v>
      </c>
      <c r="C7459" s="39" t="s">
        <v>70</v>
      </c>
      <c r="D7459" s="39" t="s">
        <v>35</v>
      </c>
      <c r="E7459" s="40" t="n">
        <v>5.6</v>
      </c>
      <c r="F7459" s="41" t="n">
        <f aca="false">IF(A7459="","",INDEX(Assumptions!$B$16:$B$18,MATCH(C7459,Assumptions!$A$16:$A$18,0)))</f>
        <v>5</v>
      </c>
      <c r="G7459" s="42" t="n">
        <f aca="false">IF(A7459="","",WORKDAY(B7459,F7459))</f>
        <v>46311</v>
      </c>
    </row>
    <row r="7460" customFormat="false" ht="15" hidden="false" customHeight="false" outlineLevel="0" collapsed="false">
      <c r="A7460" s="37" t="n">
        <v>1007459</v>
      </c>
      <c r="B7460" s="38" t="n">
        <v>46305</v>
      </c>
      <c r="C7460" s="39" t="s">
        <v>69</v>
      </c>
      <c r="D7460" s="39" t="s">
        <v>39</v>
      </c>
      <c r="E7460" s="40" t="n">
        <v>5.4</v>
      </c>
      <c r="F7460" s="41" t="n">
        <f aca="false">IF(A7460="","",INDEX(Assumptions!$B$16:$B$18,MATCH(C7460,Assumptions!$A$16:$A$18,0)))</f>
        <v>3</v>
      </c>
      <c r="G7460" s="42" t="n">
        <f aca="false">IF(A7460="","",WORKDAY(B7460,F7460))</f>
        <v>46309</v>
      </c>
    </row>
    <row r="7461" customFormat="false" ht="15" hidden="false" customHeight="false" outlineLevel="0" collapsed="false">
      <c r="A7461" s="37" t="n">
        <v>1007460</v>
      </c>
      <c r="B7461" s="38" t="n">
        <v>46305</v>
      </c>
      <c r="C7461" s="39" t="s">
        <v>70</v>
      </c>
      <c r="D7461" s="39" t="s">
        <v>37</v>
      </c>
      <c r="E7461" s="40" t="n">
        <v>0.5</v>
      </c>
      <c r="F7461" s="41" t="n">
        <f aca="false">IF(A7461="","",INDEX(Assumptions!$B$16:$B$18,MATCH(C7461,Assumptions!$A$16:$A$18,0)))</f>
        <v>5</v>
      </c>
      <c r="G7461" s="42" t="n">
        <f aca="false">IF(A7461="","",WORKDAY(B7461,F7461))</f>
        <v>46311</v>
      </c>
    </row>
    <row r="7462" customFormat="false" ht="15" hidden="false" customHeight="false" outlineLevel="0" collapsed="false">
      <c r="A7462" s="37" t="n">
        <v>1007461</v>
      </c>
      <c r="B7462" s="38" t="n">
        <v>46305</v>
      </c>
      <c r="C7462" s="39" t="s">
        <v>69</v>
      </c>
      <c r="D7462" s="39" t="s">
        <v>35</v>
      </c>
      <c r="E7462" s="40" t="n">
        <v>6</v>
      </c>
      <c r="F7462" s="41" t="n">
        <f aca="false">IF(A7462="","",INDEX(Assumptions!$B$16:$B$18,MATCH(C7462,Assumptions!$A$16:$A$18,0)))</f>
        <v>3</v>
      </c>
      <c r="G7462" s="42" t="n">
        <f aca="false">IF(A7462="","",WORKDAY(B7462,F7462))</f>
        <v>46309</v>
      </c>
    </row>
    <row r="7463" customFormat="false" ht="15" hidden="false" customHeight="false" outlineLevel="0" collapsed="false">
      <c r="A7463" s="37" t="n">
        <v>1007462</v>
      </c>
      <c r="B7463" s="38" t="n">
        <v>46305</v>
      </c>
      <c r="C7463" s="39" t="s">
        <v>69</v>
      </c>
      <c r="D7463" s="39" t="s">
        <v>37</v>
      </c>
      <c r="E7463" s="40" t="n">
        <v>10</v>
      </c>
      <c r="F7463" s="41" t="n">
        <f aca="false">IF(A7463="","",INDEX(Assumptions!$B$16:$B$18,MATCH(C7463,Assumptions!$A$16:$A$18,0)))</f>
        <v>3</v>
      </c>
      <c r="G7463" s="42" t="n">
        <f aca="false">IF(A7463="","",WORKDAY(B7463,F7463))</f>
        <v>46309</v>
      </c>
    </row>
    <row r="7464" customFormat="false" ht="15" hidden="false" customHeight="false" outlineLevel="0" collapsed="false">
      <c r="A7464" s="37" t="n">
        <v>1007463</v>
      </c>
      <c r="B7464" s="38" t="n">
        <v>46305</v>
      </c>
      <c r="C7464" s="39" t="s">
        <v>70</v>
      </c>
      <c r="D7464" s="39" t="s">
        <v>39</v>
      </c>
      <c r="E7464" s="40" t="n">
        <v>3.8</v>
      </c>
      <c r="F7464" s="41" t="n">
        <f aca="false">IF(A7464="","",INDEX(Assumptions!$B$16:$B$18,MATCH(C7464,Assumptions!$A$16:$A$18,0)))</f>
        <v>5</v>
      </c>
      <c r="G7464" s="42" t="n">
        <f aca="false">IF(A7464="","",WORKDAY(B7464,F7464))</f>
        <v>46311</v>
      </c>
    </row>
    <row r="7465" customFormat="false" ht="15" hidden="false" customHeight="false" outlineLevel="0" collapsed="false">
      <c r="A7465" s="37" t="n">
        <v>1007464</v>
      </c>
      <c r="B7465" s="38" t="n">
        <v>46305</v>
      </c>
      <c r="C7465" s="39" t="s">
        <v>68</v>
      </c>
      <c r="D7465" s="39" t="s">
        <v>33</v>
      </c>
      <c r="E7465" s="40" t="n">
        <v>0.8</v>
      </c>
      <c r="F7465" s="41" t="n">
        <f aca="false">IF(A7465="","",INDEX(Assumptions!$B$16:$B$18,MATCH(C7465,Assumptions!$A$16:$A$18,0)))</f>
        <v>1</v>
      </c>
      <c r="G7465" s="42" t="n">
        <f aca="false">IF(A7465="","",WORKDAY(B7465,F7465))</f>
        <v>46307</v>
      </c>
    </row>
    <row r="7466" customFormat="false" ht="15" hidden="false" customHeight="false" outlineLevel="0" collapsed="false">
      <c r="A7466" s="37" t="n">
        <v>1007465</v>
      </c>
      <c r="B7466" s="38" t="n">
        <v>46305</v>
      </c>
      <c r="C7466" s="39" t="s">
        <v>69</v>
      </c>
      <c r="D7466" s="39" t="s">
        <v>31</v>
      </c>
      <c r="E7466" s="40" t="n">
        <v>2.8</v>
      </c>
      <c r="F7466" s="41" t="n">
        <f aca="false">IF(A7466="","",INDEX(Assumptions!$B$16:$B$18,MATCH(C7466,Assumptions!$A$16:$A$18,0)))</f>
        <v>3</v>
      </c>
      <c r="G7466" s="42" t="n">
        <f aca="false">IF(A7466="","",WORKDAY(B7466,F7466))</f>
        <v>46309</v>
      </c>
    </row>
    <row r="7467" customFormat="false" ht="15" hidden="false" customHeight="false" outlineLevel="0" collapsed="false">
      <c r="A7467" s="37" t="n">
        <v>1007466</v>
      </c>
      <c r="B7467" s="38" t="n">
        <v>46305</v>
      </c>
      <c r="C7467" s="39" t="s">
        <v>69</v>
      </c>
      <c r="D7467" s="39" t="s">
        <v>33</v>
      </c>
      <c r="E7467" s="40" t="n">
        <v>3.2</v>
      </c>
      <c r="F7467" s="41" t="n">
        <f aca="false">IF(A7467="","",INDEX(Assumptions!$B$16:$B$18,MATCH(C7467,Assumptions!$A$16:$A$18,0)))</f>
        <v>3</v>
      </c>
      <c r="G7467" s="42" t="n">
        <f aca="false">IF(A7467="","",WORKDAY(B7467,F7467))</f>
        <v>46309</v>
      </c>
    </row>
    <row r="7468" customFormat="false" ht="15" hidden="false" customHeight="false" outlineLevel="0" collapsed="false">
      <c r="A7468" s="37" t="n">
        <v>1007467</v>
      </c>
      <c r="B7468" s="38" t="n">
        <v>46305</v>
      </c>
      <c r="C7468" s="39" t="s">
        <v>69</v>
      </c>
      <c r="D7468" s="39" t="s">
        <v>37</v>
      </c>
      <c r="E7468" s="40" t="n">
        <v>1.7</v>
      </c>
      <c r="F7468" s="41" t="n">
        <f aca="false">IF(A7468="","",INDEX(Assumptions!$B$16:$B$18,MATCH(C7468,Assumptions!$A$16:$A$18,0)))</f>
        <v>3</v>
      </c>
      <c r="G7468" s="42" t="n">
        <f aca="false">IF(A7468="","",WORKDAY(B7468,F7468))</f>
        <v>46309</v>
      </c>
    </row>
    <row r="7469" customFormat="false" ht="15" hidden="false" customHeight="false" outlineLevel="0" collapsed="false">
      <c r="A7469" s="37" t="n">
        <v>1007468</v>
      </c>
      <c r="B7469" s="38" t="n">
        <v>46305</v>
      </c>
      <c r="C7469" s="39" t="s">
        <v>69</v>
      </c>
      <c r="D7469" s="39" t="s">
        <v>35</v>
      </c>
      <c r="E7469" s="40" t="n">
        <v>7.7</v>
      </c>
      <c r="F7469" s="41" t="n">
        <f aca="false">IF(A7469="","",INDEX(Assumptions!$B$16:$B$18,MATCH(C7469,Assumptions!$A$16:$A$18,0)))</f>
        <v>3</v>
      </c>
      <c r="G7469" s="42" t="n">
        <f aca="false">IF(A7469="","",WORKDAY(B7469,F7469))</f>
        <v>46309</v>
      </c>
    </row>
    <row r="7470" customFormat="false" ht="15" hidden="false" customHeight="false" outlineLevel="0" collapsed="false">
      <c r="A7470" s="37" t="n">
        <v>1007469</v>
      </c>
      <c r="B7470" s="38" t="n">
        <v>46305</v>
      </c>
      <c r="C7470" s="39" t="s">
        <v>69</v>
      </c>
      <c r="D7470" s="39" t="s">
        <v>39</v>
      </c>
      <c r="E7470" s="40" t="n">
        <v>1.3</v>
      </c>
      <c r="F7470" s="41" t="n">
        <f aca="false">IF(A7470="","",INDEX(Assumptions!$B$16:$B$18,MATCH(C7470,Assumptions!$A$16:$A$18,0)))</f>
        <v>3</v>
      </c>
      <c r="G7470" s="42" t="n">
        <f aca="false">IF(A7470="","",WORKDAY(B7470,F7470))</f>
        <v>46309</v>
      </c>
    </row>
    <row r="7471" customFormat="false" ht="15" hidden="false" customHeight="false" outlineLevel="0" collapsed="false">
      <c r="A7471" s="37" t="n">
        <v>1007470</v>
      </c>
      <c r="B7471" s="38" t="n">
        <v>46305</v>
      </c>
      <c r="C7471" s="39" t="s">
        <v>69</v>
      </c>
      <c r="D7471" s="39" t="s">
        <v>39</v>
      </c>
      <c r="E7471" s="40" t="n">
        <v>2.2</v>
      </c>
      <c r="F7471" s="41" t="n">
        <f aca="false">IF(A7471="","",INDEX(Assumptions!$B$16:$B$18,MATCH(C7471,Assumptions!$A$16:$A$18,0)))</f>
        <v>3</v>
      </c>
      <c r="G7471" s="42" t="n">
        <f aca="false">IF(A7471="","",WORKDAY(B7471,F7471))</f>
        <v>46309</v>
      </c>
    </row>
    <row r="7472" customFormat="false" ht="15" hidden="false" customHeight="false" outlineLevel="0" collapsed="false">
      <c r="A7472" s="37" t="n">
        <v>1007471</v>
      </c>
      <c r="B7472" s="38" t="n">
        <v>46305</v>
      </c>
      <c r="C7472" s="39" t="s">
        <v>69</v>
      </c>
      <c r="D7472" s="39" t="s">
        <v>31</v>
      </c>
      <c r="E7472" s="40" t="n">
        <v>0.9</v>
      </c>
      <c r="F7472" s="41" t="n">
        <f aca="false">IF(A7472="","",INDEX(Assumptions!$B$16:$B$18,MATCH(C7472,Assumptions!$A$16:$A$18,0)))</f>
        <v>3</v>
      </c>
      <c r="G7472" s="42" t="n">
        <f aca="false">IF(A7472="","",WORKDAY(B7472,F7472))</f>
        <v>46309</v>
      </c>
    </row>
    <row r="7473" customFormat="false" ht="15" hidden="false" customHeight="false" outlineLevel="0" collapsed="false">
      <c r="A7473" s="37" t="n">
        <v>1007472</v>
      </c>
      <c r="B7473" s="38" t="n">
        <v>46305</v>
      </c>
      <c r="C7473" s="39" t="s">
        <v>69</v>
      </c>
      <c r="D7473" s="39" t="s">
        <v>33</v>
      </c>
      <c r="E7473" s="40" t="n">
        <v>3</v>
      </c>
      <c r="F7473" s="41" t="n">
        <f aca="false">IF(A7473="","",INDEX(Assumptions!$B$16:$B$18,MATCH(C7473,Assumptions!$A$16:$A$18,0)))</f>
        <v>3</v>
      </c>
      <c r="G7473" s="42" t="n">
        <f aca="false">IF(A7473="","",WORKDAY(B7473,F7473))</f>
        <v>46309</v>
      </c>
    </row>
    <row r="7474" customFormat="false" ht="15" hidden="false" customHeight="false" outlineLevel="0" collapsed="false">
      <c r="A7474" s="37" t="n">
        <v>1007473</v>
      </c>
      <c r="B7474" s="38" t="n">
        <v>46305</v>
      </c>
      <c r="C7474" s="39" t="s">
        <v>69</v>
      </c>
      <c r="D7474" s="39" t="s">
        <v>37</v>
      </c>
      <c r="E7474" s="40" t="n">
        <v>1</v>
      </c>
      <c r="F7474" s="41" t="n">
        <f aca="false">IF(A7474="","",INDEX(Assumptions!$B$16:$B$18,MATCH(C7474,Assumptions!$A$16:$A$18,0)))</f>
        <v>3</v>
      </c>
      <c r="G7474" s="42" t="n">
        <f aca="false">IF(A7474="","",WORKDAY(B7474,F7474))</f>
        <v>46309</v>
      </c>
    </row>
    <row r="7475" customFormat="false" ht="15" hidden="false" customHeight="false" outlineLevel="0" collapsed="false">
      <c r="A7475" s="37" t="n">
        <v>1007474</v>
      </c>
      <c r="B7475" s="38" t="n">
        <v>46305</v>
      </c>
      <c r="C7475" s="39" t="s">
        <v>69</v>
      </c>
      <c r="D7475" s="39" t="s">
        <v>33</v>
      </c>
      <c r="E7475" s="40" t="n">
        <v>0.2</v>
      </c>
      <c r="F7475" s="41" t="n">
        <f aca="false">IF(A7475="","",INDEX(Assumptions!$B$16:$B$18,MATCH(C7475,Assumptions!$A$16:$A$18,0)))</f>
        <v>3</v>
      </c>
      <c r="G7475" s="42" t="n">
        <f aca="false">IF(A7475="","",WORKDAY(B7475,F7475))</f>
        <v>46309</v>
      </c>
    </row>
    <row r="7476" customFormat="false" ht="15" hidden="false" customHeight="false" outlineLevel="0" collapsed="false">
      <c r="A7476" s="37" t="n">
        <v>1007475</v>
      </c>
      <c r="B7476" s="38" t="n">
        <v>46305</v>
      </c>
      <c r="C7476" s="39" t="s">
        <v>69</v>
      </c>
      <c r="D7476" s="39" t="s">
        <v>31</v>
      </c>
      <c r="E7476" s="40" t="n">
        <v>1.3</v>
      </c>
      <c r="F7476" s="41" t="n">
        <f aca="false">IF(A7476="","",INDEX(Assumptions!$B$16:$B$18,MATCH(C7476,Assumptions!$A$16:$A$18,0)))</f>
        <v>3</v>
      </c>
      <c r="G7476" s="42" t="n">
        <f aca="false">IF(A7476="","",WORKDAY(B7476,F7476))</f>
        <v>46309</v>
      </c>
    </row>
    <row r="7477" customFormat="false" ht="15" hidden="false" customHeight="false" outlineLevel="0" collapsed="false">
      <c r="A7477" s="37" t="n">
        <v>1007476</v>
      </c>
      <c r="B7477" s="38" t="n">
        <v>46305</v>
      </c>
      <c r="C7477" s="39" t="s">
        <v>69</v>
      </c>
      <c r="D7477" s="39" t="s">
        <v>35</v>
      </c>
      <c r="E7477" s="40" t="n">
        <v>1.3</v>
      </c>
      <c r="F7477" s="41" t="n">
        <f aca="false">IF(A7477="","",INDEX(Assumptions!$B$16:$B$18,MATCH(C7477,Assumptions!$A$16:$A$18,0)))</f>
        <v>3</v>
      </c>
      <c r="G7477" s="42" t="n">
        <f aca="false">IF(A7477="","",WORKDAY(B7477,F7477))</f>
        <v>46309</v>
      </c>
    </row>
    <row r="7478" customFormat="false" ht="15" hidden="false" customHeight="false" outlineLevel="0" collapsed="false">
      <c r="A7478" s="37" t="n">
        <v>1007477</v>
      </c>
      <c r="B7478" s="38" t="n">
        <v>46305</v>
      </c>
      <c r="C7478" s="39" t="s">
        <v>69</v>
      </c>
      <c r="D7478" s="39" t="s">
        <v>39</v>
      </c>
      <c r="E7478" s="40" t="n">
        <v>4.3</v>
      </c>
      <c r="F7478" s="41" t="n">
        <f aca="false">IF(A7478="","",INDEX(Assumptions!$B$16:$B$18,MATCH(C7478,Assumptions!$A$16:$A$18,0)))</f>
        <v>3</v>
      </c>
      <c r="G7478" s="42" t="n">
        <f aca="false">IF(A7478="","",WORKDAY(B7478,F7478))</f>
        <v>46309</v>
      </c>
    </row>
    <row r="7479" customFormat="false" ht="15" hidden="false" customHeight="false" outlineLevel="0" collapsed="false">
      <c r="A7479" s="37" t="n">
        <v>1007478</v>
      </c>
      <c r="B7479" s="38" t="n">
        <v>46305</v>
      </c>
      <c r="C7479" s="39" t="s">
        <v>69</v>
      </c>
      <c r="D7479" s="39" t="s">
        <v>37</v>
      </c>
      <c r="E7479" s="40" t="n">
        <v>3.6</v>
      </c>
      <c r="F7479" s="41" t="n">
        <f aca="false">IF(A7479="","",INDEX(Assumptions!$B$16:$B$18,MATCH(C7479,Assumptions!$A$16:$A$18,0)))</f>
        <v>3</v>
      </c>
      <c r="G7479" s="42" t="n">
        <f aca="false">IF(A7479="","",WORKDAY(B7479,F7479))</f>
        <v>46309</v>
      </c>
    </row>
    <row r="7480" customFormat="false" ht="15" hidden="false" customHeight="false" outlineLevel="0" collapsed="false">
      <c r="A7480" s="37" t="n">
        <v>1007479</v>
      </c>
      <c r="B7480" s="38" t="n">
        <v>46305</v>
      </c>
      <c r="C7480" s="39" t="s">
        <v>70</v>
      </c>
      <c r="D7480" s="39" t="s">
        <v>33</v>
      </c>
      <c r="E7480" s="40" t="n">
        <v>1.4</v>
      </c>
      <c r="F7480" s="41" t="n">
        <f aca="false">IF(A7480="","",INDEX(Assumptions!$B$16:$B$18,MATCH(C7480,Assumptions!$A$16:$A$18,0)))</f>
        <v>5</v>
      </c>
      <c r="G7480" s="42" t="n">
        <f aca="false">IF(A7480="","",WORKDAY(B7480,F7480))</f>
        <v>46311</v>
      </c>
    </row>
    <row r="7481" customFormat="false" ht="15" hidden="false" customHeight="false" outlineLevel="0" collapsed="false">
      <c r="A7481" s="37" t="n">
        <v>1007480</v>
      </c>
      <c r="B7481" s="38" t="n">
        <v>46305</v>
      </c>
      <c r="C7481" s="39" t="s">
        <v>69</v>
      </c>
      <c r="D7481" s="39" t="s">
        <v>39</v>
      </c>
      <c r="E7481" s="40" t="n">
        <v>2.1</v>
      </c>
      <c r="F7481" s="41" t="n">
        <f aca="false">IF(A7481="","",INDEX(Assumptions!$B$16:$B$18,MATCH(C7481,Assumptions!$A$16:$A$18,0)))</f>
        <v>3</v>
      </c>
      <c r="G7481" s="42" t="n">
        <f aca="false">IF(A7481="","",WORKDAY(B7481,F7481))</f>
        <v>46309</v>
      </c>
    </row>
    <row r="7482" customFormat="false" ht="15" hidden="false" customHeight="false" outlineLevel="0" collapsed="false">
      <c r="A7482" s="37" t="n">
        <v>1007481</v>
      </c>
      <c r="B7482" s="38" t="n">
        <v>46305</v>
      </c>
      <c r="C7482" s="39" t="s">
        <v>69</v>
      </c>
      <c r="D7482" s="39" t="s">
        <v>33</v>
      </c>
      <c r="E7482" s="40" t="n">
        <v>1.2</v>
      </c>
      <c r="F7482" s="41" t="n">
        <f aca="false">IF(A7482="","",INDEX(Assumptions!$B$16:$B$18,MATCH(C7482,Assumptions!$A$16:$A$18,0)))</f>
        <v>3</v>
      </c>
      <c r="G7482" s="42" t="n">
        <f aca="false">IF(A7482="","",WORKDAY(B7482,F7482))</f>
        <v>46309</v>
      </c>
    </row>
    <row r="7483" customFormat="false" ht="15" hidden="false" customHeight="false" outlineLevel="0" collapsed="false">
      <c r="A7483" s="37" t="n">
        <v>1007482</v>
      </c>
      <c r="B7483" s="38" t="n">
        <v>46305</v>
      </c>
      <c r="C7483" s="39" t="s">
        <v>69</v>
      </c>
      <c r="D7483" s="39" t="s">
        <v>33</v>
      </c>
      <c r="E7483" s="40" t="n">
        <v>4.2</v>
      </c>
      <c r="F7483" s="41" t="n">
        <f aca="false">IF(A7483="","",INDEX(Assumptions!$B$16:$B$18,MATCH(C7483,Assumptions!$A$16:$A$18,0)))</f>
        <v>3</v>
      </c>
      <c r="G7483" s="42" t="n">
        <f aca="false">IF(A7483="","",WORKDAY(B7483,F7483))</f>
        <v>46309</v>
      </c>
    </row>
    <row r="7484" customFormat="false" ht="15" hidden="false" customHeight="false" outlineLevel="0" collapsed="false">
      <c r="A7484" s="37" t="n">
        <v>1007483</v>
      </c>
      <c r="B7484" s="38" t="n">
        <v>46305</v>
      </c>
      <c r="C7484" s="39" t="s">
        <v>69</v>
      </c>
      <c r="D7484" s="39" t="s">
        <v>33</v>
      </c>
      <c r="E7484" s="40" t="n">
        <v>1.2</v>
      </c>
      <c r="F7484" s="41" t="n">
        <f aca="false">IF(A7484="","",INDEX(Assumptions!$B$16:$B$18,MATCH(C7484,Assumptions!$A$16:$A$18,0)))</f>
        <v>3</v>
      </c>
      <c r="G7484" s="42" t="n">
        <f aca="false">IF(A7484="","",WORKDAY(B7484,F7484))</f>
        <v>46309</v>
      </c>
    </row>
    <row r="7485" customFormat="false" ht="15" hidden="false" customHeight="false" outlineLevel="0" collapsed="false">
      <c r="A7485" s="37" t="n">
        <v>1007484</v>
      </c>
      <c r="B7485" s="38" t="n">
        <v>46305</v>
      </c>
      <c r="C7485" s="39" t="s">
        <v>70</v>
      </c>
      <c r="D7485" s="39" t="s">
        <v>33</v>
      </c>
      <c r="E7485" s="40" t="n">
        <v>2</v>
      </c>
      <c r="F7485" s="41" t="n">
        <f aca="false">IF(A7485="","",INDEX(Assumptions!$B$16:$B$18,MATCH(C7485,Assumptions!$A$16:$A$18,0)))</f>
        <v>5</v>
      </c>
      <c r="G7485" s="42" t="n">
        <f aca="false">IF(A7485="","",WORKDAY(B7485,F7485))</f>
        <v>46311</v>
      </c>
    </row>
    <row r="7486" customFormat="false" ht="15" hidden="false" customHeight="false" outlineLevel="0" collapsed="false">
      <c r="A7486" s="37" t="n">
        <v>1007485</v>
      </c>
      <c r="B7486" s="38" t="n">
        <v>46305</v>
      </c>
      <c r="C7486" s="39" t="s">
        <v>69</v>
      </c>
      <c r="D7486" s="39" t="s">
        <v>33</v>
      </c>
      <c r="E7486" s="40" t="n">
        <v>2.4</v>
      </c>
      <c r="F7486" s="41" t="n">
        <f aca="false">IF(A7486="","",INDEX(Assumptions!$B$16:$B$18,MATCH(C7486,Assumptions!$A$16:$A$18,0)))</f>
        <v>3</v>
      </c>
      <c r="G7486" s="42" t="n">
        <f aca="false">IF(A7486="","",WORKDAY(B7486,F7486))</f>
        <v>46309</v>
      </c>
    </row>
    <row r="7487" customFormat="false" ht="15" hidden="false" customHeight="false" outlineLevel="0" collapsed="false">
      <c r="A7487" s="37" t="n">
        <v>1007486</v>
      </c>
      <c r="B7487" s="38" t="n">
        <v>46305</v>
      </c>
      <c r="C7487" s="39" t="s">
        <v>69</v>
      </c>
      <c r="D7487" s="39" t="s">
        <v>39</v>
      </c>
      <c r="E7487" s="40" t="n">
        <v>1.8</v>
      </c>
      <c r="F7487" s="41" t="n">
        <f aca="false">IF(A7487="","",INDEX(Assumptions!$B$16:$B$18,MATCH(C7487,Assumptions!$A$16:$A$18,0)))</f>
        <v>3</v>
      </c>
      <c r="G7487" s="42" t="n">
        <f aca="false">IF(A7487="","",WORKDAY(B7487,F7487))</f>
        <v>46309</v>
      </c>
    </row>
    <row r="7488" customFormat="false" ht="15" hidden="false" customHeight="false" outlineLevel="0" collapsed="false">
      <c r="A7488" s="37" t="n">
        <v>1007487</v>
      </c>
      <c r="B7488" s="38" t="n">
        <v>46305</v>
      </c>
      <c r="C7488" s="39" t="s">
        <v>68</v>
      </c>
      <c r="D7488" s="39" t="s">
        <v>37</v>
      </c>
      <c r="E7488" s="40" t="n">
        <v>3.3</v>
      </c>
      <c r="F7488" s="41" t="n">
        <f aca="false">IF(A7488="","",INDEX(Assumptions!$B$16:$B$18,MATCH(C7488,Assumptions!$A$16:$A$18,0)))</f>
        <v>1</v>
      </c>
      <c r="G7488" s="42" t="n">
        <f aca="false">IF(A7488="","",WORKDAY(B7488,F7488))</f>
        <v>46307</v>
      </c>
    </row>
    <row r="7489" customFormat="false" ht="15" hidden="false" customHeight="false" outlineLevel="0" collapsed="false">
      <c r="A7489" s="37" t="n">
        <v>1007488</v>
      </c>
      <c r="B7489" s="38" t="n">
        <v>46305</v>
      </c>
      <c r="C7489" s="39" t="s">
        <v>68</v>
      </c>
      <c r="D7489" s="39" t="s">
        <v>39</v>
      </c>
      <c r="E7489" s="40" t="n">
        <v>2</v>
      </c>
      <c r="F7489" s="41" t="n">
        <f aca="false">IF(A7489="","",INDEX(Assumptions!$B$16:$B$18,MATCH(C7489,Assumptions!$A$16:$A$18,0)))</f>
        <v>1</v>
      </c>
      <c r="G7489" s="42" t="n">
        <f aca="false">IF(A7489="","",WORKDAY(B7489,F7489))</f>
        <v>46307</v>
      </c>
    </row>
    <row r="7490" customFormat="false" ht="15" hidden="false" customHeight="false" outlineLevel="0" collapsed="false">
      <c r="A7490" s="37" t="n">
        <v>1007489</v>
      </c>
      <c r="B7490" s="38" t="n">
        <v>46305</v>
      </c>
      <c r="C7490" s="39" t="s">
        <v>68</v>
      </c>
      <c r="D7490" s="39" t="s">
        <v>31</v>
      </c>
      <c r="E7490" s="40" t="n">
        <v>2.8</v>
      </c>
      <c r="F7490" s="41" t="n">
        <f aca="false">IF(A7490="","",INDEX(Assumptions!$B$16:$B$18,MATCH(C7490,Assumptions!$A$16:$A$18,0)))</f>
        <v>1</v>
      </c>
      <c r="G7490" s="42" t="n">
        <f aca="false">IF(A7490="","",WORKDAY(B7490,F7490))</f>
        <v>46307</v>
      </c>
    </row>
    <row r="7491" customFormat="false" ht="15" hidden="false" customHeight="false" outlineLevel="0" collapsed="false">
      <c r="A7491" s="37" t="n">
        <v>1007490</v>
      </c>
      <c r="B7491" s="38" t="n">
        <v>46305</v>
      </c>
      <c r="C7491" s="39" t="s">
        <v>70</v>
      </c>
      <c r="D7491" s="39" t="s">
        <v>37</v>
      </c>
      <c r="E7491" s="40" t="n">
        <v>3.4</v>
      </c>
      <c r="F7491" s="41" t="n">
        <f aca="false">IF(A7491="","",INDEX(Assumptions!$B$16:$B$18,MATCH(C7491,Assumptions!$A$16:$A$18,0)))</f>
        <v>5</v>
      </c>
      <c r="G7491" s="42" t="n">
        <f aca="false">IF(A7491="","",WORKDAY(B7491,F7491))</f>
        <v>46311</v>
      </c>
    </row>
    <row r="7492" customFormat="false" ht="15" hidden="false" customHeight="false" outlineLevel="0" collapsed="false">
      <c r="A7492" s="37" t="n">
        <v>1007491</v>
      </c>
      <c r="B7492" s="38" t="n">
        <v>46305</v>
      </c>
      <c r="C7492" s="39" t="s">
        <v>69</v>
      </c>
      <c r="D7492" s="39" t="s">
        <v>37</v>
      </c>
      <c r="E7492" s="40" t="n">
        <v>0.8</v>
      </c>
      <c r="F7492" s="41" t="n">
        <f aca="false">IF(A7492="","",INDEX(Assumptions!$B$16:$B$18,MATCH(C7492,Assumptions!$A$16:$A$18,0)))</f>
        <v>3</v>
      </c>
      <c r="G7492" s="42" t="n">
        <f aca="false">IF(A7492="","",WORKDAY(B7492,F7492))</f>
        <v>46309</v>
      </c>
    </row>
    <row r="7493" customFormat="false" ht="15" hidden="false" customHeight="false" outlineLevel="0" collapsed="false">
      <c r="A7493" s="37" t="n">
        <v>1007492</v>
      </c>
      <c r="B7493" s="38" t="n">
        <v>46305</v>
      </c>
      <c r="C7493" s="39" t="s">
        <v>69</v>
      </c>
      <c r="D7493" s="39" t="s">
        <v>33</v>
      </c>
      <c r="E7493" s="40" t="n">
        <v>1</v>
      </c>
      <c r="F7493" s="41" t="n">
        <f aca="false">IF(A7493="","",INDEX(Assumptions!$B$16:$B$18,MATCH(C7493,Assumptions!$A$16:$A$18,0)))</f>
        <v>3</v>
      </c>
      <c r="G7493" s="42" t="n">
        <f aca="false">IF(A7493="","",WORKDAY(B7493,F7493))</f>
        <v>46309</v>
      </c>
    </row>
    <row r="7494" customFormat="false" ht="15" hidden="false" customHeight="false" outlineLevel="0" collapsed="false">
      <c r="A7494" s="37" t="n">
        <v>1007493</v>
      </c>
      <c r="B7494" s="38" t="n">
        <v>46305</v>
      </c>
      <c r="C7494" s="39" t="s">
        <v>69</v>
      </c>
      <c r="D7494" s="39" t="s">
        <v>33</v>
      </c>
      <c r="E7494" s="40" t="n">
        <v>3.5</v>
      </c>
      <c r="F7494" s="41" t="n">
        <f aca="false">IF(A7494="","",INDEX(Assumptions!$B$16:$B$18,MATCH(C7494,Assumptions!$A$16:$A$18,0)))</f>
        <v>3</v>
      </c>
      <c r="G7494" s="42" t="n">
        <f aca="false">IF(A7494="","",WORKDAY(B7494,F7494))</f>
        <v>46309</v>
      </c>
    </row>
    <row r="7495" customFormat="false" ht="15" hidden="false" customHeight="false" outlineLevel="0" collapsed="false">
      <c r="A7495" s="37" t="n">
        <v>1007494</v>
      </c>
      <c r="B7495" s="38" t="n">
        <v>46305</v>
      </c>
      <c r="C7495" s="39" t="s">
        <v>68</v>
      </c>
      <c r="D7495" s="39" t="s">
        <v>35</v>
      </c>
      <c r="E7495" s="40" t="n">
        <v>2.1</v>
      </c>
      <c r="F7495" s="41" t="n">
        <f aca="false">IF(A7495="","",INDEX(Assumptions!$B$16:$B$18,MATCH(C7495,Assumptions!$A$16:$A$18,0)))</f>
        <v>1</v>
      </c>
      <c r="G7495" s="42" t="n">
        <f aca="false">IF(A7495="","",WORKDAY(B7495,F7495))</f>
        <v>46307</v>
      </c>
    </row>
    <row r="7496" customFormat="false" ht="15" hidden="false" customHeight="false" outlineLevel="0" collapsed="false">
      <c r="A7496" s="37" t="n">
        <v>1007495</v>
      </c>
      <c r="B7496" s="38" t="n">
        <v>46305</v>
      </c>
      <c r="C7496" s="39" t="s">
        <v>69</v>
      </c>
      <c r="D7496" s="39" t="s">
        <v>33</v>
      </c>
      <c r="E7496" s="40" t="n">
        <v>0.5</v>
      </c>
      <c r="F7496" s="41" t="n">
        <f aca="false">IF(A7496="","",INDEX(Assumptions!$B$16:$B$18,MATCH(C7496,Assumptions!$A$16:$A$18,0)))</f>
        <v>3</v>
      </c>
      <c r="G7496" s="42" t="n">
        <f aca="false">IF(A7496="","",WORKDAY(B7496,F7496))</f>
        <v>46309</v>
      </c>
    </row>
    <row r="7497" customFormat="false" ht="15" hidden="false" customHeight="false" outlineLevel="0" collapsed="false">
      <c r="A7497" s="37" t="n">
        <v>1007496</v>
      </c>
      <c r="B7497" s="38" t="n">
        <v>46305</v>
      </c>
      <c r="C7497" s="39" t="s">
        <v>69</v>
      </c>
      <c r="D7497" s="39" t="s">
        <v>35</v>
      </c>
      <c r="E7497" s="40" t="n">
        <v>1.3</v>
      </c>
      <c r="F7497" s="41" t="n">
        <f aca="false">IF(A7497="","",INDEX(Assumptions!$B$16:$B$18,MATCH(C7497,Assumptions!$A$16:$A$18,0)))</f>
        <v>3</v>
      </c>
      <c r="G7497" s="42" t="n">
        <f aca="false">IF(A7497="","",WORKDAY(B7497,F7497))</f>
        <v>46309</v>
      </c>
    </row>
    <row r="7498" customFormat="false" ht="15" hidden="false" customHeight="false" outlineLevel="0" collapsed="false">
      <c r="A7498" s="37" t="n">
        <v>1007497</v>
      </c>
      <c r="B7498" s="38" t="n">
        <v>46305</v>
      </c>
      <c r="C7498" s="39" t="s">
        <v>69</v>
      </c>
      <c r="D7498" s="39" t="s">
        <v>35</v>
      </c>
      <c r="E7498" s="40" t="n">
        <v>1.2</v>
      </c>
      <c r="F7498" s="41" t="n">
        <f aca="false">IF(A7498="","",INDEX(Assumptions!$B$16:$B$18,MATCH(C7498,Assumptions!$A$16:$A$18,0)))</f>
        <v>3</v>
      </c>
      <c r="G7498" s="42" t="n">
        <f aca="false">IF(A7498="","",WORKDAY(B7498,F7498))</f>
        <v>46309</v>
      </c>
    </row>
    <row r="7499" customFormat="false" ht="15" hidden="false" customHeight="false" outlineLevel="0" collapsed="false">
      <c r="A7499" s="37" t="n">
        <v>1007498</v>
      </c>
      <c r="B7499" s="38" t="n">
        <v>46305</v>
      </c>
      <c r="C7499" s="39" t="s">
        <v>69</v>
      </c>
      <c r="D7499" s="39" t="s">
        <v>33</v>
      </c>
      <c r="E7499" s="40" t="n">
        <v>3.2</v>
      </c>
      <c r="F7499" s="41" t="n">
        <f aca="false">IF(A7499="","",INDEX(Assumptions!$B$16:$B$18,MATCH(C7499,Assumptions!$A$16:$A$18,0)))</f>
        <v>3</v>
      </c>
      <c r="G7499" s="42" t="n">
        <f aca="false">IF(A7499="","",WORKDAY(B7499,F7499))</f>
        <v>46309</v>
      </c>
    </row>
    <row r="7500" customFormat="false" ht="15" hidden="false" customHeight="false" outlineLevel="0" collapsed="false">
      <c r="A7500" s="37" t="n">
        <v>1007499</v>
      </c>
      <c r="B7500" s="38" t="n">
        <v>46305</v>
      </c>
      <c r="C7500" s="39" t="s">
        <v>69</v>
      </c>
      <c r="D7500" s="39" t="s">
        <v>35</v>
      </c>
      <c r="E7500" s="40" t="n">
        <v>1.2</v>
      </c>
      <c r="F7500" s="41" t="n">
        <f aca="false">IF(A7500="","",INDEX(Assumptions!$B$16:$B$18,MATCH(C7500,Assumptions!$A$16:$A$18,0)))</f>
        <v>3</v>
      </c>
      <c r="G7500" s="42" t="n">
        <f aca="false">IF(A7500="","",WORKDAY(B7500,F7500))</f>
        <v>46309</v>
      </c>
    </row>
    <row r="7501" customFormat="false" ht="15" hidden="false" customHeight="false" outlineLevel="0" collapsed="false">
      <c r="A7501" s="37" t="n">
        <v>1007500</v>
      </c>
      <c r="B7501" s="38" t="n">
        <v>46305</v>
      </c>
      <c r="C7501" s="39" t="s">
        <v>69</v>
      </c>
      <c r="D7501" s="39" t="s">
        <v>35</v>
      </c>
      <c r="E7501" s="40" t="n">
        <v>1.3</v>
      </c>
      <c r="F7501" s="41" t="n">
        <f aca="false">IF(A7501="","",INDEX(Assumptions!$B$16:$B$18,MATCH(C7501,Assumptions!$A$16:$A$18,0)))</f>
        <v>3</v>
      </c>
      <c r="G7501" s="42" t="n">
        <f aca="false">IF(A7501="","",WORKDAY(B7501,F7501))</f>
        <v>46309</v>
      </c>
    </row>
    <row r="7502" customFormat="false" ht="15" hidden="false" customHeight="false" outlineLevel="0" collapsed="false">
      <c r="A7502" s="37" t="n">
        <v>1007501</v>
      </c>
      <c r="B7502" s="38" t="n">
        <v>46305</v>
      </c>
      <c r="C7502" s="39" t="s">
        <v>69</v>
      </c>
      <c r="D7502" s="39" t="s">
        <v>37</v>
      </c>
      <c r="E7502" s="40" t="n">
        <v>3.1</v>
      </c>
      <c r="F7502" s="41" t="n">
        <f aca="false">IF(A7502="","",INDEX(Assumptions!$B$16:$B$18,MATCH(C7502,Assumptions!$A$16:$A$18,0)))</f>
        <v>3</v>
      </c>
      <c r="G7502" s="42" t="n">
        <f aca="false">IF(A7502="","",WORKDAY(B7502,F7502))</f>
        <v>46309</v>
      </c>
    </row>
    <row r="7503" customFormat="false" ht="15" hidden="false" customHeight="false" outlineLevel="0" collapsed="false">
      <c r="A7503" s="37" t="n">
        <v>1007502</v>
      </c>
      <c r="B7503" s="38" t="n">
        <v>46305</v>
      </c>
      <c r="C7503" s="39" t="s">
        <v>70</v>
      </c>
      <c r="D7503" s="39" t="s">
        <v>39</v>
      </c>
      <c r="E7503" s="40" t="n">
        <v>1.4</v>
      </c>
      <c r="F7503" s="41" t="n">
        <f aca="false">IF(A7503="","",INDEX(Assumptions!$B$16:$B$18,MATCH(C7503,Assumptions!$A$16:$A$18,0)))</f>
        <v>5</v>
      </c>
      <c r="G7503" s="42" t="n">
        <f aca="false">IF(A7503="","",WORKDAY(B7503,F7503))</f>
        <v>46311</v>
      </c>
    </row>
    <row r="7504" customFormat="false" ht="15" hidden="false" customHeight="false" outlineLevel="0" collapsed="false">
      <c r="A7504" s="37" t="n">
        <v>1007503</v>
      </c>
      <c r="B7504" s="38" t="n">
        <v>46305</v>
      </c>
      <c r="C7504" s="39" t="s">
        <v>68</v>
      </c>
      <c r="D7504" s="39" t="s">
        <v>31</v>
      </c>
      <c r="E7504" s="40" t="n">
        <v>1.1</v>
      </c>
      <c r="F7504" s="41" t="n">
        <f aca="false">IF(A7504="","",INDEX(Assumptions!$B$16:$B$18,MATCH(C7504,Assumptions!$A$16:$A$18,0)))</f>
        <v>1</v>
      </c>
      <c r="G7504" s="42" t="n">
        <f aca="false">IF(A7504="","",WORKDAY(B7504,F7504))</f>
        <v>46307</v>
      </c>
    </row>
    <row r="7505" customFormat="false" ht="15" hidden="false" customHeight="false" outlineLevel="0" collapsed="false">
      <c r="A7505" s="37" t="n">
        <v>1007504</v>
      </c>
      <c r="B7505" s="38" t="n">
        <v>46305</v>
      </c>
      <c r="C7505" s="39" t="s">
        <v>70</v>
      </c>
      <c r="D7505" s="39" t="s">
        <v>39</v>
      </c>
      <c r="E7505" s="40" t="n">
        <v>1.6</v>
      </c>
      <c r="F7505" s="41" t="n">
        <f aca="false">IF(A7505="","",INDEX(Assumptions!$B$16:$B$18,MATCH(C7505,Assumptions!$A$16:$A$18,0)))</f>
        <v>5</v>
      </c>
      <c r="G7505" s="42" t="n">
        <f aca="false">IF(A7505="","",WORKDAY(B7505,F7505))</f>
        <v>46311</v>
      </c>
    </row>
    <row r="7506" customFormat="false" ht="15" hidden="false" customHeight="false" outlineLevel="0" collapsed="false">
      <c r="A7506" s="37" t="n">
        <v>1007505</v>
      </c>
      <c r="B7506" s="38" t="n">
        <v>46305</v>
      </c>
      <c r="C7506" s="39" t="s">
        <v>68</v>
      </c>
      <c r="D7506" s="39" t="s">
        <v>31</v>
      </c>
      <c r="E7506" s="40" t="n">
        <v>4.8</v>
      </c>
      <c r="F7506" s="41" t="n">
        <f aca="false">IF(A7506="","",INDEX(Assumptions!$B$16:$B$18,MATCH(C7506,Assumptions!$A$16:$A$18,0)))</f>
        <v>1</v>
      </c>
      <c r="G7506" s="42" t="n">
        <f aca="false">IF(A7506="","",WORKDAY(B7506,F7506))</f>
        <v>46307</v>
      </c>
    </row>
    <row r="7507" customFormat="false" ht="15" hidden="false" customHeight="false" outlineLevel="0" collapsed="false">
      <c r="A7507" s="37" t="n">
        <v>1007506</v>
      </c>
      <c r="B7507" s="38" t="n">
        <v>46305</v>
      </c>
      <c r="C7507" s="39" t="s">
        <v>68</v>
      </c>
      <c r="D7507" s="39" t="s">
        <v>31</v>
      </c>
      <c r="E7507" s="40" t="n">
        <v>6.5</v>
      </c>
      <c r="F7507" s="41" t="n">
        <f aca="false">IF(A7507="","",INDEX(Assumptions!$B$16:$B$18,MATCH(C7507,Assumptions!$A$16:$A$18,0)))</f>
        <v>1</v>
      </c>
      <c r="G7507" s="42" t="n">
        <f aca="false">IF(A7507="","",WORKDAY(B7507,F7507))</f>
        <v>46307</v>
      </c>
    </row>
    <row r="7508" customFormat="false" ht="15" hidden="false" customHeight="false" outlineLevel="0" collapsed="false">
      <c r="A7508" s="37" t="n">
        <v>1007507</v>
      </c>
      <c r="B7508" s="38" t="n">
        <v>46305</v>
      </c>
      <c r="C7508" s="39" t="s">
        <v>69</v>
      </c>
      <c r="D7508" s="39" t="s">
        <v>31</v>
      </c>
      <c r="E7508" s="40" t="n">
        <v>1.8</v>
      </c>
      <c r="F7508" s="41" t="n">
        <f aca="false">IF(A7508="","",INDEX(Assumptions!$B$16:$B$18,MATCH(C7508,Assumptions!$A$16:$A$18,0)))</f>
        <v>3</v>
      </c>
      <c r="G7508" s="42" t="n">
        <f aca="false">IF(A7508="","",WORKDAY(B7508,F7508))</f>
        <v>46309</v>
      </c>
    </row>
    <row r="7509" customFormat="false" ht="15" hidden="false" customHeight="false" outlineLevel="0" collapsed="false">
      <c r="A7509" s="37" t="n">
        <v>1007508</v>
      </c>
      <c r="B7509" s="38" t="n">
        <v>46305</v>
      </c>
      <c r="C7509" s="39" t="s">
        <v>69</v>
      </c>
      <c r="D7509" s="39" t="s">
        <v>37</v>
      </c>
      <c r="E7509" s="40" t="n">
        <v>5.4</v>
      </c>
      <c r="F7509" s="41" t="n">
        <f aca="false">IF(A7509="","",INDEX(Assumptions!$B$16:$B$18,MATCH(C7509,Assumptions!$A$16:$A$18,0)))</f>
        <v>3</v>
      </c>
      <c r="G7509" s="42" t="n">
        <f aca="false">IF(A7509="","",WORKDAY(B7509,F7509))</f>
        <v>46309</v>
      </c>
    </row>
    <row r="7510" customFormat="false" ht="15" hidden="false" customHeight="false" outlineLevel="0" collapsed="false">
      <c r="A7510" s="37" t="n">
        <v>1007509</v>
      </c>
      <c r="B7510" s="38" t="n">
        <v>46305</v>
      </c>
      <c r="C7510" s="39" t="s">
        <v>69</v>
      </c>
      <c r="D7510" s="39" t="s">
        <v>37</v>
      </c>
      <c r="E7510" s="40" t="n">
        <v>2.1</v>
      </c>
      <c r="F7510" s="41" t="n">
        <f aca="false">IF(A7510="","",INDEX(Assumptions!$B$16:$B$18,MATCH(C7510,Assumptions!$A$16:$A$18,0)))</f>
        <v>3</v>
      </c>
      <c r="G7510" s="42" t="n">
        <f aca="false">IF(A7510="","",WORKDAY(B7510,F7510))</f>
        <v>46309</v>
      </c>
    </row>
    <row r="7511" customFormat="false" ht="15" hidden="false" customHeight="false" outlineLevel="0" collapsed="false">
      <c r="A7511" s="37" t="n">
        <v>1007510</v>
      </c>
      <c r="B7511" s="38" t="n">
        <v>46305</v>
      </c>
      <c r="C7511" s="39" t="s">
        <v>69</v>
      </c>
      <c r="D7511" s="39" t="s">
        <v>31</v>
      </c>
      <c r="E7511" s="40" t="n">
        <v>3.4</v>
      </c>
      <c r="F7511" s="41" t="n">
        <f aca="false">IF(A7511="","",INDEX(Assumptions!$B$16:$B$18,MATCH(C7511,Assumptions!$A$16:$A$18,0)))</f>
        <v>3</v>
      </c>
      <c r="G7511" s="42" t="n">
        <f aca="false">IF(A7511="","",WORKDAY(B7511,F7511))</f>
        <v>46309</v>
      </c>
    </row>
    <row r="7512" customFormat="false" ht="15" hidden="false" customHeight="false" outlineLevel="0" collapsed="false">
      <c r="A7512" s="37" t="n">
        <v>1007511</v>
      </c>
      <c r="B7512" s="38" t="n">
        <v>46305</v>
      </c>
      <c r="C7512" s="39" t="s">
        <v>69</v>
      </c>
      <c r="D7512" s="39" t="s">
        <v>31</v>
      </c>
      <c r="E7512" s="40" t="n">
        <v>1</v>
      </c>
      <c r="F7512" s="41" t="n">
        <f aca="false">IF(A7512="","",INDEX(Assumptions!$B$16:$B$18,MATCH(C7512,Assumptions!$A$16:$A$18,0)))</f>
        <v>3</v>
      </c>
      <c r="G7512" s="42" t="n">
        <f aca="false">IF(A7512="","",WORKDAY(B7512,F7512))</f>
        <v>46309</v>
      </c>
    </row>
    <row r="7513" customFormat="false" ht="15" hidden="false" customHeight="false" outlineLevel="0" collapsed="false">
      <c r="A7513" s="37" t="n">
        <v>1007512</v>
      </c>
      <c r="B7513" s="38" t="n">
        <v>46305</v>
      </c>
      <c r="C7513" s="39" t="s">
        <v>69</v>
      </c>
      <c r="D7513" s="39" t="s">
        <v>35</v>
      </c>
      <c r="E7513" s="40" t="n">
        <v>0.7</v>
      </c>
      <c r="F7513" s="41" t="n">
        <f aca="false">IF(A7513="","",INDEX(Assumptions!$B$16:$B$18,MATCH(C7513,Assumptions!$A$16:$A$18,0)))</f>
        <v>3</v>
      </c>
      <c r="G7513" s="42" t="n">
        <f aca="false">IF(A7513="","",WORKDAY(B7513,F7513))</f>
        <v>46309</v>
      </c>
    </row>
    <row r="7514" customFormat="false" ht="15" hidden="false" customHeight="false" outlineLevel="0" collapsed="false">
      <c r="A7514" s="37" t="n">
        <v>1007513</v>
      </c>
      <c r="B7514" s="38" t="n">
        <v>46305</v>
      </c>
      <c r="C7514" s="39" t="s">
        <v>69</v>
      </c>
      <c r="D7514" s="39" t="s">
        <v>39</v>
      </c>
      <c r="E7514" s="40" t="n">
        <v>1.3</v>
      </c>
      <c r="F7514" s="41" t="n">
        <f aca="false">IF(A7514="","",INDEX(Assumptions!$B$16:$B$18,MATCH(C7514,Assumptions!$A$16:$A$18,0)))</f>
        <v>3</v>
      </c>
      <c r="G7514" s="42" t="n">
        <f aca="false">IF(A7514="","",WORKDAY(B7514,F7514))</f>
        <v>46309</v>
      </c>
    </row>
    <row r="7515" customFormat="false" ht="15" hidden="false" customHeight="false" outlineLevel="0" collapsed="false">
      <c r="A7515" s="37" t="n">
        <v>1007514</v>
      </c>
      <c r="B7515" s="38" t="n">
        <v>46305</v>
      </c>
      <c r="C7515" s="39" t="s">
        <v>69</v>
      </c>
      <c r="D7515" s="39" t="s">
        <v>31</v>
      </c>
      <c r="E7515" s="40" t="n">
        <v>2.9</v>
      </c>
      <c r="F7515" s="41" t="n">
        <f aca="false">IF(A7515="","",INDEX(Assumptions!$B$16:$B$18,MATCH(C7515,Assumptions!$A$16:$A$18,0)))</f>
        <v>3</v>
      </c>
      <c r="G7515" s="42" t="n">
        <f aca="false">IF(A7515="","",WORKDAY(B7515,F7515))</f>
        <v>46309</v>
      </c>
    </row>
    <row r="7516" customFormat="false" ht="15" hidden="false" customHeight="false" outlineLevel="0" collapsed="false">
      <c r="A7516" s="37" t="n">
        <v>1007515</v>
      </c>
      <c r="B7516" s="38" t="n">
        <v>46305</v>
      </c>
      <c r="C7516" s="39" t="s">
        <v>68</v>
      </c>
      <c r="D7516" s="39" t="s">
        <v>33</v>
      </c>
      <c r="E7516" s="40" t="n">
        <v>2.5</v>
      </c>
      <c r="F7516" s="41" t="n">
        <f aca="false">IF(A7516="","",INDEX(Assumptions!$B$16:$B$18,MATCH(C7516,Assumptions!$A$16:$A$18,0)))</f>
        <v>1</v>
      </c>
      <c r="G7516" s="42" t="n">
        <f aca="false">IF(A7516="","",WORKDAY(B7516,F7516))</f>
        <v>46307</v>
      </c>
    </row>
    <row r="7517" customFormat="false" ht="15" hidden="false" customHeight="false" outlineLevel="0" collapsed="false">
      <c r="A7517" s="37" t="n">
        <v>1007516</v>
      </c>
      <c r="B7517" s="38" t="n">
        <v>46305</v>
      </c>
      <c r="C7517" s="39" t="s">
        <v>70</v>
      </c>
      <c r="D7517" s="39" t="s">
        <v>39</v>
      </c>
      <c r="E7517" s="40" t="n">
        <v>1.2</v>
      </c>
      <c r="F7517" s="41" t="n">
        <f aca="false">IF(A7517="","",INDEX(Assumptions!$B$16:$B$18,MATCH(C7517,Assumptions!$A$16:$A$18,0)))</f>
        <v>5</v>
      </c>
      <c r="G7517" s="42" t="n">
        <f aca="false">IF(A7517="","",WORKDAY(B7517,F7517))</f>
        <v>46311</v>
      </c>
    </row>
    <row r="7518" customFormat="false" ht="15" hidden="false" customHeight="false" outlineLevel="0" collapsed="false">
      <c r="A7518" s="37" t="n">
        <v>1007517</v>
      </c>
      <c r="B7518" s="38" t="n">
        <v>46305</v>
      </c>
      <c r="C7518" s="39" t="s">
        <v>69</v>
      </c>
      <c r="D7518" s="39" t="s">
        <v>37</v>
      </c>
      <c r="E7518" s="40" t="n">
        <v>1.1</v>
      </c>
      <c r="F7518" s="41" t="n">
        <f aca="false">IF(A7518="","",INDEX(Assumptions!$B$16:$B$18,MATCH(C7518,Assumptions!$A$16:$A$18,0)))</f>
        <v>3</v>
      </c>
      <c r="G7518" s="42" t="n">
        <f aca="false">IF(A7518="","",WORKDAY(B7518,F7518))</f>
        <v>46309</v>
      </c>
    </row>
    <row r="7519" customFormat="false" ht="15" hidden="false" customHeight="false" outlineLevel="0" collapsed="false">
      <c r="A7519" s="37" t="n">
        <v>1007518</v>
      </c>
      <c r="B7519" s="38" t="n">
        <v>46305</v>
      </c>
      <c r="C7519" s="39" t="s">
        <v>69</v>
      </c>
      <c r="D7519" s="39" t="s">
        <v>31</v>
      </c>
      <c r="E7519" s="40" t="n">
        <v>1.5</v>
      </c>
      <c r="F7519" s="41" t="n">
        <f aca="false">IF(A7519="","",INDEX(Assumptions!$B$16:$B$18,MATCH(C7519,Assumptions!$A$16:$A$18,0)))</f>
        <v>3</v>
      </c>
      <c r="G7519" s="42" t="n">
        <f aca="false">IF(A7519="","",WORKDAY(B7519,F7519))</f>
        <v>46309</v>
      </c>
    </row>
    <row r="7520" customFormat="false" ht="15" hidden="false" customHeight="false" outlineLevel="0" collapsed="false">
      <c r="A7520" s="37" t="n">
        <v>1007519</v>
      </c>
      <c r="B7520" s="38" t="n">
        <v>46305</v>
      </c>
      <c r="C7520" s="39" t="s">
        <v>69</v>
      </c>
      <c r="D7520" s="39" t="s">
        <v>37</v>
      </c>
      <c r="E7520" s="40" t="n">
        <v>2.2</v>
      </c>
      <c r="F7520" s="41" t="n">
        <f aca="false">IF(A7520="","",INDEX(Assumptions!$B$16:$B$18,MATCH(C7520,Assumptions!$A$16:$A$18,0)))</f>
        <v>3</v>
      </c>
      <c r="G7520" s="42" t="n">
        <f aca="false">IF(A7520="","",WORKDAY(B7520,F7520))</f>
        <v>46309</v>
      </c>
    </row>
    <row r="7521" customFormat="false" ht="15" hidden="false" customHeight="false" outlineLevel="0" collapsed="false">
      <c r="A7521" s="37" t="n">
        <v>1007520</v>
      </c>
      <c r="B7521" s="38" t="n">
        <v>46305</v>
      </c>
      <c r="C7521" s="39" t="s">
        <v>69</v>
      </c>
      <c r="D7521" s="39" t="s">
        <v>35</v>
      </c>
      <c r="E7521" s="40" t="n">
        <v>3.1</v>
      </c>
      <c r="F7521" s="41" t="n">
        <f aca="false">IF(A7521="","",INDEX(Assumptions!$B$16:$B$18,MATCH(C7521,Assumptions!$A$16:$A$18,0)))</f>
        <v>3</v>
      </c>
      <c r="G7521" s="42" t="n">
        <f aca="false">IF(A7521="","",WORKDAY(B7521,F7521))</f>
        <v>46309</v>
      </c>
    </row>
    <row r="7522" customFormat="false" ht="15" hidden="false" customHeight="false" outlineLevel="0" collapsed="false">
      <c r="A7522" s="37" t="n">
        <v>1007521</v>
      </c>
      <c r="B7522" s="38" t="n">
        <v>46305</v>
      </c>
      <c r="C7522" s="39" t="s">
        <v>69</v>
      </c>
      <c r="D7522" s="39" t="s">
        <v>37</v>
      </c>
      <c r="E7522" s="40" t="n">
        <v>3.5</v>
      </c>
      <c r="F7522" s="41" t="n">
        <f aca="false">IF(A7522="","",INDEX(Assumptions!$B$16:$B$18,MATCH(C7522,Assumptions!$A$16:$A$18,0)))</f>
        <v>3</v>
      </c>
      <c r="G7522" s="42" t="n">
        <f aca="false">IF(A7522="","",WORKDAY(B7522,F7522))</f>
        <v>46309</v>
      </c>
    </row>
    <row r="7523" customFormat="false" ht="15" hidden="false" customHeight="false" outlineLevel="0" collapsed="false">
      <c r="A7523" s="37" t="n">
        <v>1007522</v>
      </c>
      <c r="B7523" s="38" t="n">
        <v>46305</v>
      </c>
      <c r="C7523" s="39" t="s">
        <v>70</v>
      </c>
      <c r="D7523" s="39" t="s">
        <v>35</v>
      </c>
      <c r="E7523" s="40" t="n">
        <v>2.1</v>
      </c>
      <c r="F7523" s="41" t="n">
        <f aca="false">IF(A7523="","",INDEX(Assumptions!$B$16:$B$18,MATCH(C7523,Assumptions!$A$16:$A$18,0)))</f>
        <v>5</v>
      </c>
      <c r="G7523" s="42" t="n">
        <f aca="false">IF(A7523="","",WORKDAY(B7523,F7523))</f>
        <v>46311</v>
      </c>
    </row>
    <row r="7524" customFormat="false" ht="15" hidden="false" customHeight="false" outlineLevel="0" collapsed="false">
      <c r="A7524" s="37" t="n">
        <v>1007523</v>
      </c>
      <c r="B7524" s="38" t="n">
        <v>46305</v>
      </c>
      <c r="C7524" s="39" t="s">
        <v>69</v>
      </c>
      <c r="D7524" s="39" t="s">
        <v>35</v>
      </c>
      <c r="E7524" s="40" t="n">
        <v>1.9</v>
      </c>
      <c r="F7524" s="41" t="n">
        <f aca="false">IF(A7524="","",INDEX(Assumptions!$B$16:$B$18,MATCH(C7524,Assumptions!$A$16:$A$18,0)))</f>
        <v>3</v>
      </c>
      <c r="G7524" s="42" t="n">
        <f aca="false">IF(A7524="","",WORKDAY(B7524,F7524))</f>
        <v>46309</v>
      </c>
    </row>
    <row r="7525" customFormat="false" ht="15" hidden="false" customHeight="false" outlineLevel="0" collapsed="false">
      <c r="A7525" s="37" t="n">
        <v>1007524</v>
      </c>
      <c r="B7525" s="38" t="n">
        <v>46305</v>
      </c>
      <c r="C7525" s="39" t="s">
        <v>69</v>
      </c>
      <c r="D7525" s="39" t="s">
        <v>37</v>
      </c>
      <c r="E7525" s="40" t="n">
        <v>0.8</v>
      </c>
      <c r="F7525" s="41" t="n">
        <f aca="false">IF(A7525="","",INDEX(Assumptions!$B$16:$B$18,MATCH(C7525,Assumptions!$A$16:$A$18,0)))</f>
        <v>3</v>
      </c>
      <c r="G7525" s="42" t="n">
        <f aca="false">IF(A7525="","",WORKDAY(B7525,F7525))</f>
        <v>46309</v>
      </c>
    </row>
    <row r="7526" customFormat="false" ht="15" hidden="false" customHeight="false" outlineLevel="0" collapsed="false">
      <c r="A7526" s="37" t="n">
        <v>1007525</v>
      </c>
      <c r="B7526" s="38" t="n">
        <v>46305</v>
      </c>
      <c r="C7526" s="39" t="s">
        <v>68</v>
      </c>
      <c r="D7526" s="39" t="s">
        <v>35</v>
      </c>
      <c r="E7526" s="40" t="n">
        <v>0.9</v>
      </c>
      <c r="F7526" s="41" t="n">
        <f aca="false">IF(A7526="","",INDEX(Assumptions!$B$16:$B$18,MATCH(C7526,Assumptions!$A$16:$A$18,0)))</f>
        <v>1</v>
      </c>
      <c r="G7526" s="42" t="n">
        <f aca="false">IF(A7526="","",WORKDAY(B7526,F7526))</f>
        <v>46307</v>
      </c>
    </row>
    <row r="7527" customFormat="false" ht="15" hidden="false" customHeight="false" outlineLevel="0" collapsed="false">
      <c r="A7527" s="37" t="n">
        <v>1007526</v>
      </c>
      <c r="B7527" s="38" t="n">
        <v>46305</v>
      </c>
      <c r="C7527" s="39" t="s">
        <v>68</v>
      </c>
      <c r="D7527" s="39" t="s">
        <v>37</v>
      </c>
      <c r="E7527" s="40" t="n">
        <v>2.8</v>
      </c>
      <c r="F7527" s="41" t="n">
        <f aca="false">IF(A7527="","",INDEX(Assumptions!$B$16:$B$18,MATCH(C7527,Assumptions!$A$16:$A$18,0)))</f>
        <v>1</v>
      </c>
      <c r="G7527" s="42" t="n">
        <f aca="false">IF(A7527="","",WORKDAY(B7527,F7527))</f>
        <v>46307</v>
      </c>
    </row>
    <row r="7528" customFormat="false" ht="15" hidden="false" customHeight="false" outlineLevel="0" collapsed="false">
      <c r="A7528" s="37" t="n">
        <v>1007527</v>
      </c>
      <c r="B7528" s="38" t="n">
        <v>46305</v>
      </c>
      <c r="C7528" s="39" t="s">
        <v>70</v>
      </c>
      <c r="D7528" s="39" t="s">
        <v>33</v>
      </c>
      <c r="E7528" s="40" t="n">
        <v>5.1</v>
      </c>
      <c r="F7528" s="41" t="n">
        <f aca="false">IF(A7528="","",INDEX(Assumptions!$B$16:$B$18,MATCH(C7528,Assumptions!$A$16:$A$18,0)))</f>
        <v>5</v>
      </c>
      <c r="G7528" s="42" t="n">
        <f aca="false">IF(A7528="","",WORKDAY(B7528,F7528))</f>
        <v>46311</v>
      </c>
    </row>
    <row r="7529" customFormat="false" ht="15" hidden="false" customHeight="false" outlineLevel="0" collapsed="false">
      <c r="A7529" s="37" t="n">
        <v>1007528</v>
      </c>
      <c r="B7529" s="38" t="n">
        <v>46305</v>
      </c>
      <c r="C7529" s="39" t="s">
        <v>69</v>
      </c>
      <c r="D7529" s="39" t="s">
        <v>35</v>
      </c>
      <c r="E7529" s="40" t="n">
        <v>4.2</v>
      </c>
      <c r="F7529" s="41" t="n">
        <f aca="false">IF(A7529="","",INDEX(Assumptions!$B$16:$B$18,MATCH(C7529,Assumptions!$A$16:$A$18,0)))</f>
        <v>3</v>
      </c>
      <c r="G7529" s="42" t="n">
        <f aca="false">IF(A7529="","",WORKDAY(B7529,F7529))</f>
        <v>46309</v>
      </c>
    </row>
    <row r="7530" customFormat="false" ht="15" hidden="false" customHeight="false" outlineLevel="0" collapsed="false">
      <c r="A7530" s="37" t="n">
        <v>1007529</v>
      </c>
      <c r="B7530" s="38" t="n">
        <v>46305</v>
      </c>
      <c r="C7530" s="39" t="s">
        <v>69</v>
      </c>
      <c r="D7530" s="39" t="s">
        <v>33</v>
      </c>
      <c r="E7530" s="40" t="n">
        <v>0.6</v>
      </c>
      <c r="F7530" s="41" t="n">
        <f aca="false">IF(A7530="","",INDEX(Assumptions!$B$16:$B$18,MATCH(C7530,Assumptions!$A$16:$A$18,0)))</f>
        <v>3</v>
      </c>
      <c r="G7530" s="42" t="n">
        <f aca="false">IF(A7530="","",WORKDAY(B7530,F7530))</f>
        <v>46309</v>
      </c>
    </row>
    <row r="7531" customFormat="false" ht="15" hidden="false" customHeight="false" outlineLevel="0" collapsed="false">
      <c r="A7531" s="37" t="n">
        <v>1007530</v>
      </c>
      <c r="B7531" s="38" t="n">
        <v>46305</v>
      </c>
      <c r="C7531" s="39" t="s">
        <v>68</v>
      </c>
      <c r="D7531" s="39" t="s">
        <v>35</v>
      </c>
      <c r="E7531" s="40" t="n">
        <v>0.7</v>
      </c>
      <c r="F7531" s="41" t="n">
        <f aca="false">IF(A7531="","",INDEX(Assumptions!$B$16:$B$18,MATCH(C7531,Assumptions!$A$16:$A$18,0)))</f>
        <v>1</v>
      </c>
      <c r="G7531" s="42" t="n">
        <f aca="false">IF(A7531="","",WORKDAY(B7531,F7531))</f>
        <v>46307</v>
      </c>
    </row>
    <row r="7532" customFormat="false" ht="15" hidden="false" customHeight="false" outlineLevel="0" collapsed="false">
      <c r="A7532" s="37" t="n">
        <v>1007531</v>
      </c>
      <c r="B7532" s="38" t="n">
        <v>46305</v>
      </c>
      <c r="C7532" s="39" t="s">
        <v>70</v>
      </c>
      <c r="D7532" s="39" t="s">
        <v>39</v>
      </c>
      <c r="E7532" s="40" t="n">
        <v>1.1</v>
      </c>
      <c r="F7532" s="41" t="n">
        <f aca="false">IF(A7532="","",INDEX(Assumptions!$B$16:$B$18,MATCH(C7532,Assumptions!$A$16:$A$18,0)))</f>
        <v>5</v>
      </c>
      <c r="G7532" s="42" t="n">
        <f aca="false">IF(A7532="","",WORKDAY(B7532,F7532))</f>
        <v>46311</v>
      </c>
    </row>
    <row r="7533" customFormat="false" ht="15" hidden="false" customHeight="false" outlineLevel="0" collapsed="false">
      <c r="A7533" s="37" t="n">
        <v>1007532</v>
      </c>
      <c r="B7533" s="38" t="n">
        <v>46305</v>
      </c>
      <c r="C7533" s="39" t="s">
        <v>68</v>
      </c>
      <c r="D7533" s="39" t="s">
        <v>31</v>
      </c>
      <c r="E7533" s="40" t="n">
        <v>2.3</v>
      </c>
      <c r="F7533" s="41" t="n">
        <f aca="false">IF(A7533="","",INDEX(Assumptions!$B$16:$B$18,MATCH(C7533,Assumptions!$A$16:$A$18,0)))</f>
        <v>1</v>
      </c>
      <c r="G7533" s="42" t="n">
        <f aca="false">IF(A7533="","",WORKDAY(B7533,F7533))</f>
        <v>46307</v>
      </c>
    </row>
    <row r="7534" customFormat="false" ht="15" hidden="false" customHeight="false" outlineLevel="0" collapsed="false">
      <c r="A7534" s="37" t="n">
        <v>1007533</v>
      </c>
      <c r="B7534" s="38" t="n">
        <v>46305</v>
      </c>
      <c r="C7534" s="39" t="s">
        <v>68</v>
      </c>
      <c r="D7534" s="39" t="s">
        <v>37</v>
      </c>
      <c r="E7534" s="40" t="n">
        <v>1.4</v>
      </c>
      <c r="F7534" s="41" t="n">
        <f aca="false">IF(A7534="","",INDEX(Assumptions!$B$16:$B$18,MATCH(C7534,Assumptions!$A$16:$A$18,0)))</f>
        <v>1</v>
      </c>
      <c r="G7534" s="42" t="n">
        <f aca="false">IF(A7534="","",WORKDAY(B7534,F7534))</f>
        <v>46307</v>
      </c>
    </row>
    <row r="7535" customFormat="false" ht="15" hidden="false" customHeight="false" outlineLevel="0" collapsed="false">
      <c r="A7535" s="37" t="n">
        <v>1007534</v>
      </c>
      <c r="B7535" s="38" t="n">
        <v>46305</v>
      </c>
      <c r="C7535" s="39" t="s">
        <v>69</v>
      </c>
      <c r="D7535" s="39" t="s">
        <v>35</v>
      </c>
      <c r="E7535" s="40" t="n">
        <v>2.2</v>
      </c>
      <c r="F7535" s="41" t="n">
        <f aca="false">IF(A7535="","",INDEX(Assumptions!$B$16:$B$18,MATCH(C7535,Assumptions!$A$16:$A$18,0)))</f>
        <v>3</v>
      </c>
      <c r="G7535" s="42" t="n">
        <f aca="false">IF(A7535="","",WORKDAY(B7535,F7535))</f>
        <v>46309</v>
      </c>
    </row>
    <row r="7536" customFormat="false" ht="15" hidden="false" customHeight="false" outlineLevel="0" collapsed="false">
      <c r="A7536" s="37" t="n">
        <v>1007535</v>
      </c>
      <c r="B7536" s="38" t="n">
        <v>46305</v>
      </c>
      <c r="C7536" s="39" t="s">
        <v>69</v>
      </c>
      <c r="D7536" s="39" t="s">
        <v>35</v>
      </c>
      <c r="E7536" s="40" t="n">
        <v>0.4</v>
      </c>
      <c r="F7536" s="41" t="n">
        <f aca="false">IF(A7536="","",INDEX(Assumptions!$B$16:$B$18,MATCH(C7536,Assumptions!$A$16:$A$18,0)))</f>
        <v>3</v>
      </c>
      <c r="G7536" s="42" t="n">
        <f aca="false">IF(A7536="","",WORKDAY(B7536,F7536))</f>
        <v>46309</v>
      </c>
    </row>
    <row r="7537" customFormat="false" ht="15" hidden="false" customHeight="false" outlineLevel="0" collapsed="false">
      <c r="A7537" s="37" t="n">
        <v>1007536</v>
      </c>
      <c r="B7537" s="38" t="n">
        <v>46305</v>
      </c>
      <c r="C7537" s="39" t="s">
        <v>70</v>
      </c>
      <c r="D7537" s="39" t="s">
        <v>31</v>
      </c>
      <c r="E7537" s="40" t="n">
        <v>1.1</v>
      </c>
      <c r="F7537" s="41" t="n">
        <f aca="false">IF(A7537="","",INDEX(Assumptions!$B$16:$B$18,MATCH(C7537,Assumptions!$A$16:$A$18,0)))</f>
        <v>5</v>
      </c>
      <c r="G7537" s="42" t="n">
        <f aca="false">IF(A7537="","",WORKDAY(B7537,F7537))</f>
        <v>46311</v>
      </c>
    </row>
    <row r="7538" customFormat="false" ht="15" hidden="false" customHeight="false" outlineLevel="0" collapsed="false">
      <c r="A7538" s="37" t="n">
        <v>1007537</v>
      </c>
      <c r="B7538" s="38" t="n">
        <v>46305</v>
      </c>
      <c r="C7538" s="39" t="s">
        <v>68</v>
      </c>
      <c r="D7538" s="39" t="s">
        <v>35</v>
      </c>
      <c r="E7538" s="40" t="n">
        <v>1.1</v>
      </c>
      <c r="F7538" s="41" t="n">
        <f aca="false">IF(A7538="","",INDEX(Assumptions!$B$16:$B$18,MATCH(C7538,Assumptions!$A$16:$A$18,0)))</f>
        <v>1</v>
      </c>
      <c r="G7538" s="42" t="n">
        <f aca="false">IF(A7538="","",WORKDAY(B7538,F7538))</f>
        <v>46307</v>
      </c>
    </row>
    <row r="7539" customFormat="false" ht="15" hidden="false" customHeight="false" outlineLevel="0" collapsed="false">
      <c r="A7539" s="37" t="n">
        <v>1007538</v>
      </c>
      <c r="B7539" s="38" t="n">
        <v>46305</v>
      </c>
      <c r="C7539" s="39" t="s">
        <v>69</v>
      </c>
      <c r="D7539" s="39" t="s">
        <v>31</v>
      </c>
      <c r="E7539" s="40" t="n">
        <v>0.7</v>
      </c>
      <c r="F7539" s="41" t="n">
        <f aca="false">IF(A7539="","",INDEX(Assumptions!$B$16:$B$18,MATCH(C7539,Assumptions!$A$16:$A$18,0)))</f>
        <v>3</v>
      </c>
      <c r="G7539" s="42" t="n">
        <f aca="false">IF(A7539="","",WORKDAY(B7539,F7539))</f>
        <v>46309</v>
      </c>
    </row>
    <row r="7540" customFormat="false" ht="15" hidden="false" customHeight="false" outlineLevel="0" collapsed="false">
      <c r="A7540" s="37" t="n">
        <v>1007539</v>
      </c>
      <c r="B7540" s="38" t="n">
        <v>46305</v>
      </c>
      <c r="C7540" s="39" t="s">
        <v>69</v>
      </c>
      <c r="D7540" s="39" t="s">
        <v>39</v>
      </c>
      <c r="E7540" s="40" t="n">
        <v>0.6</v>
      </c>
      <c r="F7540" s="41" t="n">
        <f aca="false">IF(A7540="","",INDEX(Assumptions!$B$16:$B$18,MATCH(C7540,Assumptions!$A$16:$A$18,0)))</f>
        <v>3</v>
      </c>
      <c r="G7540" s="42" t="n">
        <f aca="false">IF(A7540="","",WORKDAY(B7540,F7540))</f>
        <v>46309</v>
      </c>
    </row>
    <row r="7541" customFormat="false" ht="15" hidden="false" customHeight="false" outlineLevel="0" collapsed="false">
      <c r="A7541" s="37" t="n">
        <v>1007540</v>
      </c>
      <c r="B7541" s="38" t="n">
        <v>46305</v>
      </c>
      <c r="C7541" s="39" t="s">
        <v>70</v>
      </c>
      <c r="D7541" s="39" t="s">
        <v>37</v>
      </c>
      <c r="E7541" s="40" t="n">
        <v>0.8</v>
      </c>
      <c r="F7541" s="41" t="n">
        <f aca="false">IF(A7541="","",INDEX(Assumptions!$B$16:$B$18,MATCH(C7541,Assumptions!$A$16:$A$18,0)))</f>
        <v>5</v>
      </c>
      <c r="G7541" s="42" t="n">
        <f aca="false">IF(A7541="","",WORKDAY(B7541,F7541))</f>
        <v>46311</v>
      </c>
    </row>
    <row r="7542" customFormat="false" ht="15" hidden="false" customHeight="false" outlineLevel="0" collapsed="false">
      <c r="A7542" s="37" t="n">
        <v>1007541</v>
      </c>
      <c r="B7542" s="38" t="n">
        <v>46305</v>
      </c>
      <c r="C7542" s="39" t="s">
        <v>68</v>
      </c>
      <c r="D7542" s="39" t="s">
        <v>39</v>
      </c>
      <c r="E7542" s="40" t="n">
        <v>1.5</v>
      </c>
      <c r="F7542" s="41" t="n">
        <f aca="false">IF(A7542="","",INDEX(Assumptions!$B$16:$B$18,MATCH(C7542,Assumptions!$A$16:$A$18,0)))</f>
        <v>1</v>
      </c>
      <c r="G7542" s="42" t="n">
        <f aca="false">IF(A7542="","",WORKDAY(B7542,F7542))</f>
        <v>46307</v>
      </c>
    </row>
    <row r="7543" customFormat="false" ht="15" hidden="false" customHeight="false" outlineLevel="0" collapsed="false">
      <c r="A7543" s="37" t="n">
        <v>1007542</v>
      </c>
      <c r="B7543" s="38" t="n">
        <v>46305</v>
      </c>
      <c r="C7543" s="39" t="s">
        <v>69</v>
      </c>
      <c r="D7543" s="39" t="s">
        <v>39</v>
      </c>
      <c r="E7543" s="40" t="n">
        <v>2</v>
      </c>
      <c r="F7543" s="41" t="n">
        <f aca="false">IF(A7543="","",INDEX(Assumptions!$B$16:$B$18,MATCH(C7543,Assumptions!$A$16:$A$18,0)))</f>
        <v>3</v>
      </c>
      <c r="G7543" s="42" t="n">
        <f aca="false">IF(A7543="","",WORKDAY(B7543,F7543))</f>
        <v>46309</v>
      </c>
    </row>
    <row r="7544" customFormat="false" ht="15" hidden="false" customHeight="false" outlineLevel="0" collapsed="false">
      <c r="A7544" s="37" t="n">
        <v>1007543</v>
      </c>
      <c r="B7544" s="38" t="n">
        <v>46305</v>
      </c>
      <c r="C7544" s="39" t="s">
        <v>69</v>
      </c>
      <c r="D7544" s="39" t="s">
        <v>33</v>
      </c>
      <c r="E7544" s="40" t="n">
        <v>1</v>
      </c>
      <c r="F7544" s="41" t="n">
        <f aca="false">IF(A7544="","",INDEX(Assumptions!$B$16:$B$18,MATCH(C7544,Assumptions!$A$16:$A$18,0)))</f>
        <v>3</v>
      </c>
      <c r="G7544" s="42" t="n">
        <f aca="false">IF(A7544="","",WORKDAY(B7544,F7544))</f>
        <v>46309</v>
      </c>
    </row>
    <row r="7545" customFormat="false" ht="15" hidden="false" customHeight="false" outlineLevel="0" collapsed="false">
      <c r="A7545" s="37" t="n">
        <v>1007544</v>
      </c>
      <c r="B7545" s="38" t="n">
        <v>46305</v>
      </c>
      <c r="C7545" s="39" t="s">
        <v>69</v>
      </c>
      <c r="D7545" s="39" t="s">
        <v>35</v>
      </c>
      <c r="E7545" s="40" t="n">
        <v>1.2</v>
      </c>
      <c r="F7545" s="41" t="n">
        <f aca="false">IF(A7545="","",INDEX(Assumptions!$B$16:$B$18,MATCH(C7545,Assumptions!$A$16:$A$18,0)))</f>
        <v>3</v>
      </c>
      <c r="G7545" s="42" t="n">
        <f aca="false">IF(A7545="","",WORKDAY(B7545,F7545))</f>
        <v>46309</v>
      </c>
    </row>
    <row r="7546" customFormat="false" ht="15" hidden="false" customHeight="false" outlineLevel="0" collapsed="false">
      <c r="A7546" s="37" t="n">
        <v>1007545</v>
      </c>
      <c r="B7546" s="38" t="n">
        <v>46305</v>
      </c>
      <c r="C7546" s="39" t="s">
        <v>69</v>
      </c>
      <c r="D7546" s="39" t="s">
        <v>31</v>
      </c>
      <c r="E7546" s="40" t="n">
        <v>6.5</v>
      </c>
      <c r="F7546" s="41" t="n">
        <f aca="false">IF(A7546="","",INDEX(Assumptions!$B$16:$B$18,MATCH(C7546,Assumptions!$A$16:$A$18,0)))</f>
        <v>3</v>
      </c>
      <c r="G7546" s="42" t="n">
        <f aca="false">IF(A7546="","",WORKDAY(B7546,F7546))</f>
        <v>46309</v>
      </c>
    </row>
    <row r="7547" customFormat="false" ht="15" hidden="false" customHeight="false" outlineLevel="0" collapsed="false">
      <c r="A7547" s="37" t="n">
        <v>1007546</v>
      </c>
      <c r="B7547" s="38" t="n">
        <v>46305</v>
      </c>
      <c r="C7547" s="39" t="s">
        <v>69</v>
      </c>
      <c r="D7547" s="39" t="s">
        <v>33</v>
      </c>
      <c r="E7547" s="40" t="n">
        <v>2.1</v>
      </c>
      <c r="F7547" s="41" t="n">
        <f aca="false">IF(A7547="","",INDEX(Assumptions!$B$16:$B$18,MATCH(C7547,Assumptions!$A$16:$A$18,0)))</f>
        <v>3</v>
      </c>
      <c r="G7547" s="42" t="n">
        <f aca="false">IF(A7547="","",WORKDAY(B7547,F7547))</f>
        <v>46309</v>
      </c>
    </row>
    <row r="7548" customFormat="false" ht="15" hidden="false" customHeight="false" outlineLevel="0" collapsed="false">
      <c r="A7548" s="37" t="n">
        <v>1007547</v>
      </c>
      <c r="B7548" s="38" t="n">
        <v>46305</v>
      </c>
      <c r="C7548" s="39" t="s">
        <v>69</v>
      </c>
      <c r="D7548" s="39" t="s">
        <v>33</v>
      </c>
      <c r="E7548" s="40" t="n">
        <v>1</v>
      </c>
      <c r="F7548" s="41" t="n">
        <f aca="false">IF(A7548="","",INDEX(Assumptions!$B$16:$B$18,MATCH(C7548,Assumptions!$A$16:$A$18,0)))</f>
        <v>3</v>
      </c>
      <c r="G7548" s="42" t="n">
        <f aca="false">IF(A7548="","",WORKDAY(B7548,F7548))</f>
        <v>46309</v>
      </c>
    </row>
    <row r="7549" customFormat="false" ht="15" hidden="false" customHeight="false" outlineLevel="0" collapsed="false">
      <c r="A7549" s="37" t="n">
        <v>1007548</v>
      </c>
      <c r="B7549" s="38" t="n">
        <v>46305</v>
      </c>
      <c r="C7549" s="39" t="s">
        <v>69</v>
      </c>
      <c r="D7549" s="39" t="s">
        <v>37</v>
      </c>
      <c r="E7549" s="40" t="n">
        <v>3.9</v>
      </c>
      <c r="F7549" s="41" t="n">
        <f aca="false">IF(A7549="","",INDEX(Assumptions!$B$16:$B$18,MATCH(C7549,Assumptions!$A$16:$A$18,0)))</f>
        <v>3</v>
      </c>
      <c r="G7549" s="42" t="n">
        <f aca="false">IF(A7549="","",WORKDAY(B7549,F7549))</f>
        <v>46309</v>
      </c>
    </row>
    <row r="7550" customFormat="false" ht="15" hidden="false" customHeight="false" outlineLevel="0" collapsed="false">
      <c r="A7550" s="37" t="n">
        <v>1007549</v>
      </c>
      <c r="B7550" s="38" t="n">
        <v>46305</v>
      </c>
      <c r="C7550" s="39" t="s">
        <v>69</v>
      </c>
      <c r="D7550" s="39" t="s">
        <v>37</v>
      </c>
      <c r="E7550" s="40" t="n">
        <v>2.1</v>
      </c>
      <c r="F7550" s="41" t="n">
        <f aca="false">IF(A7550="","",INDEX(Assumptions!$B$16:$B$18,MATCH(C7550,Assumptions!$A$16:$A$18,0)))</f>
        <v>3</v>
      </c>
      <c r="G7550" s="42" t="n">
        <f aca="false">IF(A7550="","",WORKDAY(B7550,F7550))</f>
        <v>46309</v>
      </c>
    </row>
    <row r="7551" customFormat="false" ht="15" hidden="false" customHeight="false" outlineLevel="0" collapsed="false">
      <c r="A7551" s="37" t="n">
        <v>1007550</v>
      </c>
      <c r="B7551" s="38" t="n">
        <v>46305</v>
      </c>
      <c r="C7551" s="39" t="s">
        <v>69</v>
      </c>
      <c r="D7551" s="39" t="s">
        <v>39</v>
      </c>
      <c r="E7551" s="40" t="n">
        <v>2.1</v>
      </c>
      <c r="F7551" s="41" t="n">
        <f aca="false">IF(A7551="","",INDEX(Assumptions!$B$16:$B$18,MATCH(C7551,Assumptions!$A$16:$A$18,0)))</f>
        <v>3</v>
      </c>
      <c r="G7551" s="42" t="n">
        <f aca="false">IF(A7551="","",WORKDAY(B7551,F7551))</f>
        <v>46309</v>
      </c>
    </row>
    <row r="7552" customFormat="false" ht="15" hidden="false" customHeight="false" outlineLevel="0" collapsed="false">
      <c r="A7552" s="37" t="n">
        <v>1007551</v>
      </c>
      <c r="B7552" s="38" t="n">
        <v>46305</v>
      </c>
      <c r="C7552" s="39" t="s">
        <v>70</v>
      </c>
      <c r="D7552" s="39" t="s">
        <v>31</v>
      </c>
      <c r="E7552" s="40" t="n">
        <v>2</v>
      </c>
      <c r="F7552" s="41" t="n">
        <f aca="false">IF(A7552="","",INDEX(Assumptions!$B$16:$B$18,MATCH(C7552,Assumptions!$A$16:$A$18,0)))</f>
        <v>5</v>
      </c>
      <c r="G7552" s="42" t="n">
        <f aca="false">IF(A7552="","",WORKDAY(B7552,F7552))</f>
        <v>46311</v>
      </c>
    </row>
    <row r="7553" customFormat="false" ht="15" hidden="false" customHeight="false" outlineLevel="0" collapsed="false">
      <c r="A7553" s="37" t="n">
        <v>1007552</v>
      </c>
      <c r="B7553" s="38" t="n">
        <v>46305</v>
      </c>
      <c r="C7553" s="39" t="s">
        <v>69</v>
      </c>
      <c r="D7553" s="39" t="s">
        <v>31</v>
      </c>
      <c r="E7553" s="40" t="n">
        <v>2.8</v>
      </c>
      <c r="F7553" s="41" t="n">
        <f aca="false">IF(A7553="","",INDEX(Assumptions!$B$16:$B$18,MATCH(C7553,Assumptions!$A$16:$A$18,0)))</f>
        <v>3</v>
      </c>
      <c r="G7553" s="42" t="n">
        <f aca="false">IF(A7553="","",WORKDAY(B7553,F7553))</f>
        <v>46309</v>
      </c>
    </row>
    <row r="7554" customFormat="false" ht="15" hidden="false" customHeight="false" outlineLevel="0" collapsed="false">
      <c r="A7554" s="37" t="n">
        <v>1007553</v>
      </c>
      <c r="B7554" s="38" t="n">
        <v>46305</v>
      </c>
      <c r="C7554" s="39" t="s">
        <v>69</v>
      </c>
      <c r="D7554" s="39" t="s">
        <v>35</v>
      </c>
      <c r="E7554" s="40" t="n">
        <v>2</v>
      </c>
      <c r="F7554" s="41" t="n">
        <f aca="false">IF(A7554="","",INDEX(Assumptions!$B$16:$B$18,MATCH(C7554,Assumptions!$A$16:$A$18,0)))</f>
        <v>3</v>
      </c>
      <c r="G7554" s="42" t="n">
        <f aca="false">IF(A7554="","",WORKDAY(B7554,F7554))</f>
        <v>46309</v>
      </c>
    </row>
    <row r="7555" customFormat="false" ht="15" hidden="false" customHeight="false" outlineLevel="0" collapsed="false">
      <c r="A7555" s="37" t="n">
        <v>1007554</v>
      </c>
      <c r="B7555" s="38" t="n">
        <v>46305</v>
      </c>
      <c r="C7555" s="39" t="s">
        <v>69</v>
      </c>
      <c r="D7555" s="39" t="s">
        <v>37</v>
      </c>
      <c r="E7555" s="40" t="n">
        <v>1.9</v>
      </c>
      <c r="F7555" s="41" t="n">
        <f aca="false">IF(A7555="","",INDEX(Assumptions!$B$16:$B$18,MATCH(C7555,Assumptions!$A$16:$A$18,0)))</f>
        <v>3</v>
      </c>
      <c r="G7555" s="42" t="n">
        <f aca="false">IF(A7555="","",WORKDAY(B7555,F7555))</f>
        <v>46309</v>
      </c>
    </row>
    <row r="7556" customFormat="false" ht="15" hidden="false" customHeight="false" outlineLevel="0" collapsed="false">
      <c r="A7556" s="37" t="n">
        <v>1007555</v>
      </c>
      <c r="B7556" s="38" t="n">
        <v>46305</v>
      </c>
      <c r="C7556" s="39" t="s">
        <v>70</v>
      </c>
      <c r="D7556" s="39" t="s">
        <v>35</v>
      </c>
      <c r="E7556" s="40" t="n">
        <v>1.6</v>
      </c>
      <c r="F7556" s="41" t="n">
        <f aca="false">IF(A7556="","",INDEX(Assumptions!$B$16:$B$18,MATCH(C7556,Assumptions!$A$16:$A$18,0)))</f>
        <v>5</v>
      </c>
      <c r="G7556" s="42" t="n">
        <f aca="false">IF(A7556="","",WORKDAY(B7556,F7556))</f>
        <v>46311</v>
      </c>
    </row>
    <row r="7557" customFormat="false" ht="15" hidden="false" customHeight="false" outlineLevel="0" collapsed="false">
      <c r="A7557" s="37" t="n">
        <v>1007556</v>
      </c>
      <c r="B7557" s="38" t="n">
        <v>46305</v>
      </c>
      <c r="C7557" s="39" t="s">
        <v>68</v>
      </c>
      <c r="D7557" s="39" t="s">
        <v>31</v>
      </c>
      <c r="E7557" s="40" t="n">
        <v>3</v>
      </c>
      <c r="F7557" s="41" t="n">
        <f aca="false">IF(A7557="","",INDEX(Assumptions!$B$16:$B$18,MATCH(C7557,Assumptions!$A$16:$A$18,0)))</f>
        <v>1</v>
      </c>
      <c r="G7557" s="42" t="n">
        <f aca="false">IF(A7557="","",WORKDAY(B7557,F7557))</f>
        <v>46307</v>
      </c>
    </row>
    <row r="7558" customFormat="false" ht="15" hidden="false" customHeight="false" outlineLevel="0" collapsed="false">
      <c r="A7558" s="37" t="n">
        <v>1007557</v>
      </c>
      <c r="B7558" s="38" t="n">
        <v>46305</v>
      </c>
      <c r="C7558" s="39" t="s">
        <v>70</v>
      </c>
      <c r="D7558" s="39" t="s">
        <v>35</v>
      </c>
      <c r="E7558" s="40" t="n">
        <v>2.1</v>
      </c>
      <c r="F7558" s="41" t="n">
        <f aca="false">IF(A7558="","",INDEX(Assumptions!$B$16:$B$18,MATCH(C7558,Assumptions!$A$16:$A$18,0)))</f>
        <v>5</v>
      </c>
      <c r="G7558" s="42" t="n">
        <f aca="false">IF(A7558="","",WORKDAY(B7558,F7558))</f>
        <v>46311</v>
      </c>
    </row>
    <row r="7559" customFormat="false" ht="15" hidden="false" customHeight="false" outlineLevel="0" collapsed="false">
      <c r="A7559" s="37" t="n">
        <v>1007558</v>
      </c>
      <c r="B7559" s="38" t="n">
        <v>46305</v>
      </c>
      <c r="C7559" s="39" t="s">
        <v>69</v>
      </c>
      <c r="D7559" s="39" t="s">
        <v>37</v>
      </c>
      <c r="E7559" s="40" t="n">
        <v>1.3</v>
      </c>
      <c r="F7559" s="41" t="n">
        <f aca="false">IF(A7559="","",INDEX(Assumptions!$B$16:$B$18,MATCH(C7559,Assumptions!$A$16:$A$18,0)))</f>
        <v>3</v>
      </c>
      <c r="G7559" s="42" t="n">
        <f aca="false">IF(A7559="","",WORKDAY(B7559,F7559))</f>
        <v>46309</v>
      </c>
    </row>
    <row r="7560" customFormat="false" ht="15" hidden="false" customHeight="false" outlineLevel="0" collapsed="false">
      <c r="A7560" s="37" t="n">
        <v>1007559</v>
      </c>
      <c r="B7560" s="38" t="n">
        <v>46305</v>
      </c>
      <c r="C7560" s="39" t="s">
        <v>69</v>
      </c>
      <c r="D7560" s="39" t="s">
        <v>31</v>
      </c>
      <c r="E7560" s="40" t="n">
        <v>2.3</v>
      </c>
      <c r="F7560" s="41" t="n">
        <f aca="false">IF(A7560="","",INDEX(Assumptions!$B$16:$B$18,MATCH(C7560,Assumptions!$A$16:$A$18,0)))</f>
        <v>3</v>
      </c>
      <c r="G7560" s="42" t="n">
        <f aca="false">IF(A7560="","",WORKDAY(B7560,F7560))</f>
        <v>46309</v>
      </c>
    </row>
    <row r="7561" customFormat="false" ht="15" hidden="false" customHeight="false" outlineLevel="0" collapsed="false">
      <c r="A7561" s="37" t="n">
        <v>1007560</v>
      </c>
      <c r="B7561" s="38" t="n">
        <v>46305</v>
      </c>
      <c r="C7561" s="39" t="s">
        <v>69</v>
      </c>
      <c r="D7561" s="39" t="s">
        <v>39</v>
      </c>
      <c r="E7561" s="40" t="n">
        <v>5.4</v>
      </c>
      <c r="F7561" s="41" t="n">
        <f aca="false">IF(A7561="","",INDEX(Assumptions!$B$16:$B$18,MATCH(C7561,Assumptions!$A$16:$A$18,0)))</f>
        <v>3</v>
      </c>
      <c r="G7561" s="42" t="n">
        <f aca="false">IF(A7561="","",WORKDAY(B7561,F7561))</f>
        <v>46309</v>
      </c>
    </row>
    <row r="7562" customFormat="false" ht="15" hidden="false" customHeight="false" outlineLevel="0" collapsed="false">
      <c r="A7562" s="37" t="n">
        <v>1007561</v>
      </c>
      <c r="B7562" s="38" t="n">
        <v>46305</v>
      </c>
      <c r="C7562" s="39" t="s">
        <v>69</v>
      </c>
      <c r="D7562" s="39" t="s">
        <v>31</v>
      </c>
      <c r="E7562" s="40" t="n">
        <v>1.7</v>
      </c>
      <c r="F7562" s="41" t="n">
        <f aca="false">IF(A7562="","",INDEX(Assumptions!$B$16:$B$18,MATCH(C7562,Assumptions!$A$16:$A$18,0)))</f>
        <v>3</v>
      </c>
      <c r="G7562" s="42" t="n">
        <f aca="false">IF(A7562="","",WORKDAY(B7562,F7562))</f>
        <v>46309</v>
      </c>
    </row>
    <row r="7563" customFormat="false" ht="15" hidden="false" customHeight="false" outlineLevel="0" collapsed="false">
      <c r="A7563" s="37" t="n">
        <v>1007562</v>
      </c>
      <c r="B7563" s="38" t="n">
        <v>46305</v>
      </c>
      <c r="C7563" s="39" t="s">
        <v>70</v>
      </c>
      <c r="D7563" s="39" t="s">
        <v>31</v>
      </c>
      <c r="E7563" s="40" t="n">
        <v>1.5</v>
      </c>
      <c r="F7563" s="41" t="n">
        <f aca="false">IF(A7563="","",INDEX(Assumptions!$B$16:$B$18,MATCH(C7563,Assumptions!$A$16:$A$18,0)))</f>
        <v>5</v>
      </c>
      <c r="G7563" s="42" t="n">
        <f aca="false">IF(A7563="","",WORKDAY(B7563,F7563))</f>
        <v>46311</v>
      </c>
    </row>
    <row r="7564" customFormat="false" ht="15" hidden="false" customHeight="false" outlineLevel="0" collapsed="false">
      <c r="A7564" s="37" t="n">
        <v>1007563</v>
      </c>
      <c r="B7564" s="38" t="n">
        <v>46305</v>
      </c>
      <c r="C7564" s="39" t="s">
        <v>69</v>
      </c>
      <c r="D7564" s="39" t="s">
        <v>39</v>
      </c>
      <c r="E7564" s="40" t="n">
        <v>1.8</v>
      </c>
      <c r="F7564" s="41" t="n">
        <f aca="false">IF(A7564="","",INDEX(Assumptions!$B$16:$B$18,MATCH(C7564,Assumptions!$A$16:$A$18,0)))</f>
        <v>3</v>
      </c>
      <c r="G7564" s="42" t="n">
        <f aca="false">IF(A7564="","",WORKDAY(B7564,F7564))</f>
        <v>46309</v>
      </c>
    </row>
    <row r="7565" customFormat="false" ht="15" hidden="false" customHeight="false" outlineLevel="0" collapsed="false">
      <c r="A7565" s="37" t="n">
        <v>1007564</v>
      </c>
      <c r="B7565" s="38" t="n">
        <v>46305</v>
      </c>
      <c r="C7565" s="39" t="s">
        <v>69</v>
      </c>
      <c r="D7565" s="39" t="s">
        <v>33</v>
      </c>
      <c r="E7565" s="40" t="n">
        <v>1.4</v>
      </c>
      <c r="F7565" s="41" t="n">
        <f aca="false">IF(A7565="","",INDEX(Assumptions!$B$16:$B$18,MATCH(C7565,Assumptions!$A$16:$A$18,0)))</f>
        <v>3</v>
      </c>
      <c r="G7565" s="42" t="n">
        <f aca="false">IF(A7565="","",WORKDAY(B7565,F7565))</f>
        <v>46309</v>
      </c>
    </row>
    <row r="7566" customFormat="false" ht="15" hidden="false" customHeight="false" outlineLevel="0" collapsed="false">
      <c r="A7566" s="37" t="n">
        <v>1007565</v>
      </c>
      <c r="B7566" s="38" t="n">
        <v>46305</v>
      </c>
      <c r="C7566" s="39" t="s">
        <v>68</v>
      </c>
      <c r="D7566" s="39" t="s">
        <v>31</v>
      </c>
      <c r="E7566" s="40" t="n">
        <v>2.1</v>
      </c>
      <c r="F7566" s="41" t="n">
        <f aca="false">IF(A7566="","",INDEX(Assumptions!$B$16:$B$18,MATCH(C7566,Assumptions!$A$16:$A$18,0)))</f>
        <v>1</v>
      </c>
      <c r="G7566" s="42" t="n">
        <f aca="false">IF(A7566="","",WORKDAY(B7566,F7566))</f>
        <v>46307</v>
      </c>
    </row>
    <row r="7567" customFormat="false" ht="15" hidden="false" customHeight="false" outlineLevel="0" collapsed="false">
      <c r="A7567" s="37" t="n">
        <v>1007566</v>
      </c>
      <c r="B7567" s="38" t="n">
        <v>46305</v>
      </c>
      <c r="C7567" s="39" t="s">
        <v>69</v>
      </c>
      <c r="D7567" s="39" t="s">
        <v>39</v>
      </c>
      <c r="E7567" s="40" t="n">
        <v>1.8</v>
      </c>
      <c r="F7567" s="41" t="n">
        <f aca="false">IF(A7567="","",INDEX(Assumptions!$B$16:$B$18,MATCH(C7567,Assumptions!$A$16:$A$18,0)))</f>
        <v>3</v>
      </c>
      <c r="G7567" s="42" t="n">
        <f aca="false">IF(A7567="","",WORKDAY(B7567,F7567))</f>
        <v>46309</v>
      </c>
    </row>
    <row r="7568" customFormat="false" ht="15" hidden="false" customHeight="false" outlineLevel="0" collapsed="false">
      <c r="A7568" s="37" t="n">
        <v>1007567</v>
      </c>
      <c r="B7568" s="38" t="n">
        <v>46305</v>
      </c>
      <c r="C7568" s="39" t="s">
        <v>69</v>
      </c>
      <c r="D7568" s="39" t="s">
        <v>31</v>
      </c>
      <c r="E7568" s="40" t="n">
        <v>2.4</v>
      </c>
      <c r="F7568" s="41" t="n">
        <f aca="false">IF(A7568="","",INDEX(Assumptions!$B$16:$B$18,MATCH(C7568,Assumptions!$A$16:$A$18,0)))</f>
        <v>3</v>
      </c>
      <c r="G7568" s="42" t="n">
        <f aca="false">IF(A7568="","",WORKDAY(B7568,F7568))</f>
        <v>46309</v>
      </c>
    </row>
    <row r="7569" customFormat="false" ht="15" hidden="false" customHeight="false" outlineLevel="0" collapsed="false">
      <c r="A7569" s="37" t="n">
        <v>1007568</v>
      </c>
      <c r="B7569" s="38" t="n">
        <v>46305</v>
      </c>
      <c r="C7569" s="39" t="s">
        <v>69</v>
      </c>
      <c r="D7569" s="39" t="s">
        <v>39</v>
      </c>
      <c r="E7569" s="40" t="n">
        <v>0.9</v>
      </c>
      <c r="F7569" s="41" t="n">
        <f aca="false">IF(A7569="","",INDEX(Assumptions!$B$16:$B$18,MATCH(C7569,Assumptions!$A$16:$A$18,0)))</f>
        <v>3</v>
      </c>
      <c r="G7569" s="42" t="n">
        <f aca="false">IF(A7569="","",WORKDAY(B7569,F7569))</f>
        <v>46309</v>
      </c>
    </row>
    <row r="7570" customFormat="false" ht="15" hidden="false" customHeight="false" outlineLevel="0" collapsed="false">
      <c r="A7570" s="37" t="n">
        <v>1007569</v>
      </c>
      <c r="B7570" s="38" t="n">
        <v>46305</v>
      </c>
      <c r="C7570" s="39" t="s">
        <v>69</v>
      </c>
      <c r="D7570" s="39" t="s">
        <v>37</v>
      </c>
      <c r="E7570" s="40" t="n">
        <v>3.6</v>
      </c>
      <c r="F7570" s="41" t="n">
        <f aca="false">IF(A7570="","",INDEX(Assumptions!$B$16:$B$18,MATCH(C7570,Assumptions!$A$16:$A$18,0)))</f>
        <v>3</v>
      </c>
      <c r="G7570" s="42" t="n">
        <f aca="false">IF(A7570="","",WORKDAY(B7570,F7570))</f>
        <v>46309</v>
      </c>
    </row>
    <row r="7571" customFormat="false" ht="15" hidden="false" customHeight="false" outlineLevel="0" collapsed="false">
      <c r="A7571" s="37" t="n">
        <v>1007570</v>
      </c>
      <c r="B7571" s="38" t="n">
        <v>46305</v>
      </c>
      <c r="C7571" s="39" t="s">
        <v>69</v>
      </c>
      <c r="D7571" s="39" t="s">
        <v>39</v>
      </c>
      <c r="E7571" s="40" t="n">
        <v>0.6</v>
      </c>
      <c r="F7571" s="41" t="n">
        <f aca="false">IF(A7571="","",INDEX(Assumptions!$B$16:$B$18,MATCH(C7571,Assumptions!$A$16:$A$18,0)))</f>
        <v>3</v>
      </c>
      <c r="G7571" s="42" t="n">
        <f aca="false">IF(A7571="","",WORKDAY(B7571,F7571))</f>
        <v>46309</v>
      </c>
    </row>
    <row r="7572" customFormat="false" ht="15" hidden="false" customHeight="false" outlineLevel="0" collapsed="false">
      <c r="A7572" s="37" t="n">
        <v>1007571</v>
      </c>
      <c r="B7572" s="38" t="n">
        <v>46305</v>
      </c>
      <c r="C7572" s="39" t="s">
        <v>69</v>
      </c>
      <c r="D7572" s="39" t="s">
        <v>33</v>
      </c>
      <c r="E7572" s="40" t="n">
        <v>7.2</v>
      </c>
      <c r="F7572" s="41" t="n">
        <f aca="false">IF(A7572="","",INDEX(Assumptions!$B$16:$B$18,MATCH(C7572,Assumptions!$A$16:$A$18,0)))</f>
        <v>3</v>
      </c>
      <c r="G7572" s="42" t="n">
        <f aca="false">IF(A7572="","",WORKDAY(B7572,F7572))</f>
        <v>46309</v>
      </c>
    </row>
    <row r="7573" customFormat="false" ht="15" hidden="false" customHeight="false" outlineLevel="0" collapsed="false">
      <c r="A7573" s="37" t="n">
        <v>1007572</v>
      </c>
      <c r="B7573" s="38" t="n">
        <v>46305</v>
      </c>
      <c r="C7573" s="39" t="s">
        <v>68</v>
      </c>
      <c r="D7573" s="39" t="s">
        <v>33</v>
      </c>
      <c r="E7573" s="40" t="n">
        <v>0.9</v>
      </c>
      <c r="F7573" s="41" t="n">
        <f aca="false">IF(A7573="","",INDEX(Assumptions!$B$16:$B$18,MATCH(C7573,Assumptions!$A$16:$A$18,0)))</f>
        <v>1</v>
      </c>
      <c r="G7573" s="42" t="n">
        <f aca="false">IF(A7573="","",WORKDAY(B7573,F7573))</f>
        <v>46307</v>
      </c>
    </row>
    <row r="7574" customFormat="false" ht="15" hidden="false" customHeight="false" outlineLevel="0" collapsed="false">
      <c r="A7574" s="37" t="n">
        <v>1007573</v>
      </c>
      <c r="B7574" s="38" t="n">
        <v>46305</v>
      </c>
      <c r="C7574" s="39" t="s">
        <v>70</v>
      </c>
      <c r="D7574" s="39" t="s">
        <v>31</v>
      </c>
      <c r="E7574" s="40" t="n">
        <v>0.6</v>
      </c>
      <c r="F7574" s="41" t="n">
        <f aca="false">IF(A7574="","",INDEX(Assumptions!$B$16:$B$18,MATCH(C7574,Assumptions!$A$16:$A$18,0)))</f>
        <v>5</v>
      </c>
      <c r="G7574" s="42" t="n">
        <f aca="false">IF(A7574="","",WORKDAY(B7574,F7574))</f>
        <v>46311</v>
      </c>
    </row>
    <row r="7575" customFormat="false" ht="15" hidden="false" customHeight="false" outlineLevel="0" collapsed="false">
      <c r="A7575" s="37" t="n">
        <v>1007574</v>
      </c>
      <c r="B7575" s="38" t="n">
        <v>46305</v>
      </c>
      <c r="C7575" s="39" t="s">
        <v>68</v>
      </c>
      <c r="D7575" s="39" t="s">
        <v>39</v>
      </c>
      <c r="E7575" s="40" t="n">
        <v>3.4</v>
      </c>
      <c r="F7575" s="41" t="n">
        <f aca="false">IF(A7575="","",INDEX(Assumptions!$B$16:$B$18,MATCH(C7575,Assumptions!$A$16:$A$18,0)))</f>
        <v>1</v>
      </c>
      <c r="G7575" s="42" t="n">
        <f aca="false">IF(A7575="","",WORKDAY(B7575,F7575))</f>
        <v>46307</v>
      </c>
    </row>
    <row r="7576" customFormat="false" ht="15" hidden="false" customHeight="false" outlineLevel="0" collapsed="false">
      <c r="A7576" s="37" t="n">
        <v>1007575</v>
      </c>
      <c r="B7576" s="38" t="n">
        <v>46305</v>
      </c>
      <c r="C7576" s="39" t="s">
        <v>68</v>
      </c>
      <c r="D7576" s="39" t="s">
        <v>35</v>
      </c>
      <c r="E7576" s="40" t="n">
        <v>5.3</v>
      </c>
      <c r="F7576" s="41" t="n">
        <f aca="false">IF(A7576="","",INDEX(Assumptions!$B$16:$B$18,MATCH(C7576,Assumptions!$A$16:$A$18,0)))</f>
        <v>1</v>
      </c>
      <c r="G7576" s="42" t="n">
        <f aca="false">IF(A7576="","",WORKDAY(B7576,F7576))</f>
        <v>46307</v>
      </c>
    </row>
    <row r="7577" customFormat="false" ht="15" hidden="false" customHeight="false" outlineLevel="0" collapsed="false">
      <c r="A7577" s="37" t="n">
        <v>1007576</v>
      </c>
      <c r="B7577" s="38" t="n">
        <v>46305</v>
      </c>
      <c r="C7577" s="39" t="s">
        <v>69</v>
      </c>
      <c r="D7577" s="39" t="s">
        <v>39</v>
      </c>
      <c r="E7577" s="40" t="n">
        <v>1.4</v>
      </c>
      <c r="F7577" s="41" t="n">
        <f aca="false">IF(A7577="","",INDEX(Assumptions!$B$16:$B$18,MATCH(C7577,Assumptions!$A$16:$A$18,0)))</f>
        <v>3</v>
      </c>
      <c r="G7577" s="42" t="n">
        <f aca="false">IF(A7577="","",WORKDAY(B7577,F7577))</f>
        <v>46309</v>
      </c>
    </row>
    <row r="7578" customFormat="false" ht="15" hidden="false" customHeight="false" outlineLevel="0" collapsed="false">
      <c r="A7578" s="37" t="n">
        <v>1007577</v>
      </c>
      <c r="B7578" s="38" t="n">
        <v>46305</v>
      </c>
      <c r="C7578" s="39" t="s">
        <v>70</v>
      </c>
      <c r="D7578" s="39" t="s">
        <v>39</v>
      </c>
      <c r="E7578" s="40" t="n">
        <v>3.7</v>
      </c>
      <c r="F7578" s="41" t="n">
        <f aca="false">IF(A7578="","",INDEX(Assumptions!$B$16:$B$18,MATCH(C7578,Assumptions!$A$16:$A$18,0)))</f>
        <v>5</v>
      </c>
      <c r="G7578" s="42" t="n">
        <f aca="false">IF(A7578="","",WORKDAY(B7578,F7578))</f>
        <v>46311</v>
      </c>
    </row>
    <row r="7579" customFormat="false" ht="15" hidden="false" customHeight="false" outlineLevel="0" collapsed="false">
      <c r="A7579" s="37" t="n">
        <v>1007578</v>
      </c>
      <c r="B7579" s="38" t="n">
        <v>46305</v>
      </c>
      <c r="C7579" s="39" t="s">
        <v>69</v>
      </c>
      <c r="D7579" s="39" t="s">
        <v>35</v>
      </c>
      <c r="E7579" s="40" t="n">
        <v>1</v>
      </c>
      <c r="F7579" s="41" t="n">
        <f aca="false">IF(A7579="","",INDEX(Assumptions!$B$16:$B$18,MATCH(C7579,Assumptions!$A$16:$A$18,0)))</f>
        <v>3</v>
      </c>
      <c r="G7579" s="42" t="n">
        <f aca="false">IF(A7579="","",WORKDAY(B7579,F7579))</f>
        <v>46309</v>
      </c>
    </row>
    <row r="7580" customFormat="false" ht="15" hidden="false" customHeight="false" outlineLevel="0" collapsed="false">
      <c r="A7580" s="37" t="n">
        <v>1007579</v>
      </c>
      <c r="B7580" s="38" t="n">
        <v>46305</v>
      </c>
      <c r="C7580" s="39" t="s">
        <v>69</v>
      </c>
      <c r="D7580" s="39" t="s">
        <v>33</v>
      </c>
      <c r="E7580" s="40" t="n">
        <v>4.9</v>
      </c>
      <c r="F7580" s="41" t="n">
        <f aca="false">IF(A7580="","",INDEX(Assumptions!$B$16:$B$18,MATCH(C7580,Assumptions!$A$16:$A$18,0)))</f>
        <v>3</v>
      </c>
      <c r="G7580" s="42" t="n">
        <f aca="false">IF(A7580="","",WORKDAY(B7580,F7580))</f>
        <v>46309</v>
      </c>
    </row>
    <row r="7581" customFormat="false" ht="15" hidden="false" customHeight="false" outlineLevel="0" collapsed="false">
      <c r="A7581" s="37" t="n">
        <v>1007580</v>
      </c>
      <c r="B7581" s="38" t="n">
        <v>46305</v>
      </c>
      <c r="C7581" s="39" t="s">
        <v>69</v>
      </c>
      <c r="D7581" s="39" t="s">
        <v>35</v>
      </c>
      <c r="E7581" s="40" t="n">
        <v>1.1</v>
      </c>
      <c r="F7581" s="41" t="n">
        <f aca="false">IF(A7581="","",INDEX(Assumptions!$B$16:$B$18,MATCH(C7581,Assumptions!$A$16:$A$18,0)))</f>
        <v>3</v>
      </c>
      <c r="G7581" s="42" t="n">
        <f aca="false">IF(A7581="","",WORKDAY(B7581,F7581))</f>
        <v>46309</v>
      </c>
    </row>
    <row r="7582" customFormat="false" ht="15" hidden="false" customHeight="false" outlineLevel="0" collapsed="false">
      <c r="A7582" s="37" t="n">
        <v>1007581</v>
      </c>
      <c r="B7582" s="38" t="n">
        <v>46305</v>
      </c>
      <c r="C7582" s="39" t="s">
        <v>68</v>
      </c>
      <c r="D7582" s="39" t="s">
        <v>31</v>
      </c>
      <c r="E7582" s="40" t="n">
        <v>1.2</v>
      </c>
      <c r="F7582" s="41" t="n">
        <f aca="false">IF(A7582="","",INDEX(Assumptions!$B$16:$B$18,MATCH(C7582,Assumptions!$A$16:$A$18,0)))</f>
        <v>1</v>
      </c>
      <c r="G7582" s="42" t="n">
        <f aca="false">IF(A7582="","",WORKDAY(B7582,F7582))</f>
        <v>46307</v>
      </c>
    </row>
    <row r="7583" customFormat="false" ht="15" hidden="false" customHeight="false" outlineLevel="0" collapsed="false">
      <c r="A7583" s="37" t="n">
        <v>1007582</v>
      </c>
      <c r="B7583" s="38" t="n">
        <v>46305</v>
      </c>
      <c r="C7583" s="39" t="s">
        <v>69</v>
      </c>
      <c r="D7583" s="39" t="s">
        <v>35</v>
      </c>
      <c r="E7583" s="40" t="n">
        <v>2.1</v>
      </c>
      <c r="F7583" s="41" t="n">
        <f aca="false">IF(A7583="","",INDEX(Assumptions!$B$16:$B$18,MATCH(C7583,Assumptions!$A$16:$A$18,0)))</f>
        <v>3</v>
      </c>
      <c r="G7583" s="42" t="n">
        <f aca="false">IF(A7583="","",WORKDAY(B7583,F7583))</f>
        <v>46309</v>
      </c>
    </row>
    <row r="7584" customFormat="false" ht="15" hidden="false" customHeight="false" outlineLevel="0" collapsed="false">
      <c r="A7584" s="37" t="n">
        <v>1007583</v>
      </c>
      <c r="B7584" s="38" t="n">
        <v>46305</v>
      </c>
      <c r="C7584" s="39" t="s">
        <v>68</v>
      </c>
      <c r="D7584" s="39" t="s">
        <v>31</v>
      </c>
      <c r="E7584" s="40" t="n">
        <v>4</v>
      </c>
      <c r="F7584" s="41" t="n">
        <f aca="false">IF(A7584="","",INDEX(Assumptions!$B$16:$B$18,MATCH(C7584,Assumptions!$A$16:$A$18,0)))</f>
        <v>1</v>
      </c>
      <c r="G7584" s="42" t="n">
        <f aca="false">IF(A7584="","",WORKDAY(B7584,F7584))</f>
        <v>46307</v>
      </c>
    </row>
    <row r="7585" customFormat="false" ht="15" hidden="false" customHeight="false" outlineLevel="0" collapsed="false">
      <c r="A7585" s="37" t="n">
        <v>1007584</v>
      </c>
      <c r="B7585" s="38" t="n">
        <v>46305</v>
      </c>
      <c r="C7585" s="39" t="s">
        <v>69</v>
      </c>
      <c r="D7585" s="39" t="s">
        <v>33</v>
      </c>
      <c r="E7585" s="40" t="n">
        <v>2.1</v>
      </c>
      <c r="F7585" s="41" t="n">
        <f aca="false">IF(A7585="","",INDEX(Assumptions!$B$16:$B$18,MATCH(C7585,Assumptions!$A$16:$A$18,0)))</f>
        <v>3</v>
      </c>
      <c r="G7585" s="42" t="n">
        <f aca="false">IF(A7585="","",WORKDAY(B7585,F7585))</f>
        <v>46309</v>
      </c>
    </row>
    <row r="7586" customFormat="false" ht="15" hidden="false" customHeight="false" outlineLevel="0" collapsed="false">
      <c r="A7586" s="37" t="n">
        <v>1007585</v>
      </c>
      <c r="B7586" s="38" t="n">
        <v>46305</v>
      </c>
      <c r="C7586" s="39" t="s">
        <v>69</v>
      </c>
      <c r="D7586" s="39" t="s">
        <v>33</v>
      </c>
      <c r="E7586" s="40" t="n">
        <v>0.9</v>
      </c>
      <c r="F7586" s="41" t="n">
        <f aca="false">IF(A7586="","",INDEX(Assumptions!$B$16:$B$18,MATCH(C7586,Assumptions!$A$16:$A$18,0)))</f>
        <v>3</v>
      </c>
      <c r="G7586" s="42" t="n">
        <f aca="false">IF(A7586="","",WORKDAY(B7586,F7586))</f>
        <v>46309</v>
      </c>
    </row>
    <row r="7587" customFormat="false" ht="15" hidden="false" customHeight="false" outlineLevel="0" collapsed="false">
      <c r="A7587" s="37" t="n">
        <v>1007586</v>
      </c>
      <c r="B7587" s="38" t="n">
        <v>46305</v>
      </c>
      <c r="C7587" s="39" t="s">
        <v>68</v>
      </c>
      <c r="D7587" s="39" t="s">
        <v>39</v>
      </c>
      <c r="E7587" s="40" t="n">
        <v>3.4</v>
      </c>
      <c r="F7587" s="41" t="n">
        <f aca="false">IF(A7587="","",INDEX(Assumptions!$B$16:$B$18,MATCH(C7587,Assumptions!$A$16:$A$18,0)))</f>
        <v>1</v>
      </c>
      <c r="G7587" s="42" t="n">
        <f aca="false">IF(A7587="","",WORKDAY(B7587,F7587))</f>
        <v>46307</v>
      </c>
    </row>
    <row r="7588" customFormat="false" ht="15" hidden="false" customHeight="false" outlineLevel="0" collapsed="false">
      <c r="A7588" s="37" t="n">
        <v>1007587</v>
      </c>
      <c r="B7588" s="38" t="n">
        <v>46305</v>
      </c>
      <c r="C7588" s="39" t="s">
        <v>69</v>
      </c>
      <c r="D7588" s="39" t="s">
        <v>39</v>
      </c>
      <c r="E7588" s="40" t="n">
        <v>2.8</v>
      </c>
      <c r="F7588" s="41" t="n">
        <f aca="false">IF(A7588="","",INDEX(Assumptions!$B$16:$B$18,MATCH(C7588,Assumptions!$A$16:$A$18,0)))</f>
        <v>3</v>
      </c>
      <c r="G7588" s="42" t="n">
        <f aca="false">IF(A7588="","",WORKDAY(B7588,F7588))</f>
        <v>46309</v>
      </c>
    </row>
    <row r="7589" customFormat="false" ht="15" hidden="false" customHeight="false" outlineLevel="0" collapsed="false">
      <c r="A7589" s="37" t="n">
        <v>1007588</v>
      </c>
      <c r="B7589" s="38" t="n">
        <v>46305</v>
      </c>
      <c r="C7589" s="39" t="s">
        <v>69</v>
      </c>
      <c r="D7589" s="39" t="s">
        <v>37</v>
      </c>
      <c r="E7589" s="40" t="n">
        <v>0.9</v>
      </c>
      <c r="F7589" s="41" t="n">
        <f aca="false">IF(A7589="","",INDEX(Assumptions!$B$16:$B$18,MATCH(C7589,Assumptions!$A$16:$A$18,0)))</f>
        <v>3</v>
      </c>
      <c r="G7589" s="42" t="n">
        <f aca="false">IF(A7589="","",WORKDAY(B7589,F7589))</f>
        <v>46309</v>
      </c>
    </row>
    <row r="7590" customFormat="false" ht="15" hidden="false" customHeight="false" outlineLevel="0" collapsed="false">
      <c r="A7590" s="37" t="n">
        <v>1007589</v>
      </c>
      <c r="B7590" s="38" t="n">
        <v>46305</v>
      </c>
      <c r="C7590" s="39" t="s">
        <v>70</v>
      </c>
      <c r="D7590" s="39" t="s">
        <v>37</v>
      </c>
      <c r="E7590" s="40" t="n">
        <v>1.7</v>
      </c>
      <c r="F7590" s="41" t="n">
        <f aca="false">IF(A7590="","",INDEX(Assumptions!$B$16:$B$18,MATCH(C7590,Assumptions!$A$16:$A$18,0)))</f>
        <v>5</v>
      </c>
      <c r="G7590" s="42" t="n">
        <f aca="false">IF(A7590="","",WORKDAY(B7590,F7590))</f>
        <v>46311</v>
      </c>
    </row>
    <row r="7591" customFormat="false" ht="15" hidden="false" customHeight="false" outlineLevel="0" collapsed="false">
      <c r="A7591" s="37" t="n">
        <v>1007590</v>
      </c>
      <c r="B7591" s="38" t="n">
        <v>46305</v>
      </c>
      <c r="C7591" s="39" t="s">
        <v>68</v>
      </c>
      <c r="D7591" s="39" t="s">
        <v>31</v>
      </c>
      <c r="E7591" s="40" t="n">
        <v>6.8</v>
      </c>
      <c r="F7591" s="41" t="n">
        <f aca="false">IF(A7591="","",INDEX(Assumptions!$B$16:$B$18,MATCH(C7591,Assumptions!$A$16:$A$18,0)))</f>
        <v>1</v>
      </c>
      <c r="G7591" s="42" t="n">
        <f aca="false">IF(A7591="","",WORKDAY(B7591,F7591))</f>
        <v>46307</v>
      </c>
    </row>
    <row r="7592" customFormat="false" ht="15" hidden="false" customHeight="false" outlineLevel="0" collapsed="false">
      <c r="A7592" s="37" t="n">
        <v>1007591</v>
      </c>
      <c r="B7592" s="38" t="n">
        <v>46305</v>
      </c>
      <c r="C7592" s="39" t="s">
        <v>69</v>
      </c>
      <c r="D7592" s="39" t="s">
        <v>37</v>
      </c>
      <c r="E7592" s="40" t="n">
        <v>2.6</v>
      </c>
      <c r="F7592" s="41" t="n">
        <f aca="false">IF(A7592="","",INDEX(Assumptions!$B$16:$B$18,MATCH(C7592,Assumptions!$A$16:$A$18,0)))</f>
        <v>3</v>
      </c>
      <c r="G7592" s="42" t="n">
        <f aca="false">IF(A7592="","",WORKDAY(B7592,F7592))</f>
        <v>46309</v>
      </c>
    </row>
    <row r="7593" customFormat="false" ht="15" hidden="false" customHeight="false" outlineLevel="0" collapsed="false">
      <c r="A7593" s="37" t="n">
        <v>1007592</v>
      </c>
      <c r="B7593" s="38" t="n">
        <v>46305</v>
      </c>
      <c r="C7593" s="39" t="s">
        <v>69</v>
      </c>
      <c r="D7593" s="39" t="s">
        <v>35</v>
      </c>
      <c r="E7593" s="40" t="n">
        <v>1.4</v>
      </c>
      <c r="F7593" s="41" t="n">
        <f aca="false">IF(A7593="","",INDEX(Assumptions!$B$16:$B$18,MATCH(C7593,Assumptions!$A$16:$A$18,0)))</f>
        <v>3</v>
      </c>
      <c r="G7593" s="42" t="n">
        <f aca="false">IF(A7593="","",WORKDAY(B7593,F7593))</f>
        <v>46309</v>
      </c>
    </row>
    <row r="7594" customFormat="false" ht="15" hidden="false" customHeight="false" outlineLevel="0" collapsed="false">
      <c r="A7594" s="37" t="n">
        <v>1007593</v>
      </c>
      <c r="B7594" s="38" t="n">
        <v>46305</v>
      </c>
      <c r="C7594" s="39" t="s">
        <v>68</v>
      </c>
      <c r="D7594" s="39" t="s">
        <v>37</v>
      </c>
      <c r="E7594" s="40" t="n">
        <v>1</v>
      </c>
      <c r="F7594" s="41" t="n">
        <f aca="false">IF(A7594="","",INDEX(Assumptions!$B$16:$B$18,MATCH(C7594,Assumptions!$A$16:$A$18,0)))</f>
        <v>1</v>
      </c>
      <c r="G7594" s="42" t="n">
        <f aca="false">IF(A7594="","",WORKDAY(B7594,F7594))</f>
        <v>46307</v>
      </c>
    </row>
    <row r="7595" customFormat="false" ht="15" hidden="false" customHeight="false" outlineLevel="0" collapsed="false">
      <c r="A7595" s="37" t="n">
        <v>1007594</v>
      </c>
      <c r="B7595" s="38" t="n">
        <v>46305</v>
      </c>
      <c r="C7595" s="39" t="s">
        <v>70</v>
      </c>
      <c r="D7595" s="39" t="s">
        <v>39</v>
      </c>
      <c r="E7595" s="40" t="n">
        <v>4.5</v>
      </c>
      <c r="F7595" s="41" t="n">
        <f aca="false">IF(A7595="","",INDEX(Assumptions!$B$16:$B$18,MATCH(C7595,Assumptions!$A$16:$A$18,0)))</f>
        <v>5</v>
      </c>
      <c r="G7595" s="42" t="n">
        <f aca="false">IF(A7595="","",WORKDAY(B7595,F7595))</f>
        <v>46311</v>
      </c>
    </row>
    <row r="7596" customFormat="false" ht="15" hidden="false" customHeight="false" outlineLevel="0" collapsed="false">
      <c r="A7596" s="37" t="n">
        <v>1007595</v>
      </c>
      <c r="B7596" s="38" t="n">
        <v>46305</v>
      </c>
      <c r="C7596" s="39" t="s">
        <v>69</v>
      </c>
      <c r="D7596" s="39" t="s">
        <v>33</v>
      </c>
      <c r="E7596" s="40" t="n">
        <v>2.3</v>
      </c>
      <c r="F7596" s="41" t="n">
        <f aca="false">IF(A7596="","",INDEX(Assumptions!$B$16:$B$18,MATCH(C7596,Assumptions!$A$16:$A$18,0)))</f>
        <v>3</v>
      </c>
      <c r="G7596" s="42" t="n">
        <f aca="false">IF(A7596="","",WORKDAY(B7596,F7596))</f>
        <v>46309</v>
      </c>
    </row>
    <row r="7597" customFormat="false" ht="15" hidden="false" customHeight="false" outlineLevel="0" collapsed="false">
      <c r="A7597" s="37" t="n">
        <v>1007596</v>
      </c>
      <c r="B7597" s="38" t="n">
        <v>46305</v>
      </c>
      <c r="C7597" s="39" t="s">
        <v>70</v>
      </c>
      <c r="D7597" s="39" t="s">
        <v>39</v>
      </c>
      <c r="E7597" s="40" t="n">
        <v>3.5</v>
      </c>
      <c r="F7597" s="41" t="n">
        <f aca="false">IF(A7597="","",INDEX(Assumptions!$B$16:$B$18,MATCH(C7597,Assumptions!$A$16:$A$18,0)))</f>
        <v>5</v>
      </c>
      <c r="G7597" s="42" t="n">
        <f aca="false">IF(A7597="","",WORKDAY(B7597,F7597))</f>
        <v>46311</v>
      </c>
    </row>
    <row r="7598" customFormat="false" ht="15" hidden="false" customHeight="false" outlineLevel="0" collapsed="false">
      <c r="A7598" s="37" t="n">
        <v>1007597</v>
      </c>
      <c r="B7598" s="38" t="n">
        <v>46305</v>
      </c>
      <c r="C7598" s="39" t="s">
        <v>69</v>
      </c>
      <c r="D7598" s="39" t="s">
        <v>33</v>
      </c>
      <c r="E7598" s="40" t="n">
        <v>5.8</v>
      </c>
      <c r="F7598" s="41" t="n">
        <f aca="false">IF(A7598="","",INDEX(Assumptions!$B$16:$B$18,MATCH(C7598,Assumptions!$A$16:$A$18,0)))</f>
        <v>3</v>
      </c>
      <c r="G7598" s="42" t="n">
        <f aca="false">IF(A7598="","",WORKDAY(B7598,F7598))</f>
        <v>46309</v>
      </c>
    </row>
    <row r="7599" customFormat="false" ht="15" hidden="false" customHeight="false" outlineLevel="0" collapsed="false">
      <c r="A7599" s="37" t="n">
        <v>1007598</v>
      </c>
      <c r="B7599" s="38" t="n">
        <v>46305</v>
      </c>
      <c r="C7599" s="39" t="s">
        <v>69</v>
      </c>
      <c r="D7599" s="39" t="s">
        <v>31</v>
      </c>
      <c r="E7599" s="40" t="n">
        <v>1.7</v>
      </c>
      <c r="F7599" s="41" t="n">
        <f aca="false">IF(A7599="","",INDEX(Assumptions!$B$16:$B$18,MATCH(C7599,Assumptions!$A$16:$A$18,0)))</f>
        <v>3</v>
      </c>
      <c r="G7599" s="42" t="n">
        <f aca="false">IF(A7599="","",WORKDAY(B7599,F7599))</f>
        <v>46309</v>
      </c>
    </row>
    <row r="7600" customFormat="false" ht="15" hidden="false" customHeight="false" outlineLevel="0" collapsed="false">
      <c r="A7600" s="37" t="n">
        <v>1007599</v>
      </c>
      <c r="B7600" s="38" t="n">
        <v>46305</v>
      </c>
      <c r="C7600" s="39" t="s">
        <v>69</v>
      </c>
      <c r="D7600" s="39" t="s">
        <v>31</v>
      </c>
      <c r="E7600" s="40" t="n">
        <v>8.3</v>
      </c>
      <c r="F7600" s="41" t="n">
        <f aca="false">IF(A7600="","",INDEX(Assumptions!$B$16:$B$18,MATCH(C7600,Assumptions!$A$16:$A$18,0)))</f>
        <v>3</v>
      </c>
      <c r="G7600" s="42" t="n">
        <f aca="false">IF(A7600="","",WORKDAY(B7600,F7600))</f>
        <v>46309</v>
      </c>
    </row>
    <row r="7601" customFormat="false" ht="15" hidden="false" customHeight="false" outlineLevel="0" collapsed="false">
      <c r="A7601" s="37" t="n">
        <v>1007600</v>
      </c>
      <c r="B7601" s="38" t="n">
        <v>46305</v>
      </c>
      <c r="C7601" s="39" t="s">
        <v>69</v>
      </c>
      <c r="D7601" s="39" t="s">
        <v>37</v>
      </c>
      <c r="E7601" s="40" t="n">
        <v>1.8</v>
      </c>
      <c r="F7601" s="41" t="n">
        <f aca="false">IF(A7601="","",INDEX(Assumptions!$B$16:$B$18,MATCH(C7601,Assumptions!$A$16:$A$18,0)))</f>
        <v>3</v>
      </c>
      <c r="G7601" s="42" t="n">
        <f aca="false">IF(A7601="","",WORKDAY(B7601,F7601))</f>
        <v>46309</v>
      </c>
    </row>
    <row r="7602" customFormat="false" ht="15" hidden="false" customHeight="false" outlineLevel="0" collapsed="false">
      <c r="A7602" s="37" t="n">
        <v>1007601</v>
      </c>
      <c r="B7602" s="38" t="n">
        <v>46305</v>
      </c>
      <c r="C7602" s="39" t="s">
        <v>70</v>
      </c>
      <c r="D7602" s="39" t="s">
        <v>39</v>
      </c>
      <c r="E7602" s="40" t="n">
        <v>1.3</v>
      </c>
      <c r="F7602" s="41" t="n">
        <f aca="false">IF(A7602="","",INDEX(Assumptions!$B$16:$B$18,MATCH(C7602,Assumptions!$A$16:$A$18,0)))</f>
        <v>5</v>
      </c>
      <c r="G7602" s="42" t="n">
        <f aca="false">IF(A7602="","",WORKDAY(B7602,F7602))</f>
        <v>46311</v>
      </c>
    </row>
    <row r="7603" customFormat="false" ht="15" hidden="false" customHeight="false" outlineLevel="0" collapsed="false">
      <c r="A7603" s="37" t="n">
        <v>1007602</v>
      </c>
      <c r="B7603" s="38" t="n">
        <v>46305</v>
      </c>
      <c r="C7603" s="39" t="s">
        <v>69</v>
      </c>
      <c r="D7603" s="39" t="s">
        <v>39</v>
      </c>
      <c r="E7603" s="40" t="n">
        <v>1</v>
      </c>
      <c r="F7603" s="41" t="n">
        <f aca="false">IF(A7603="","",INDEX(Assumptions!$B$16:$B$18,MATCH(C7603,Assumptions!$A$16:$A$18,0)))</f>
        <v>3</v>
      </c>
      <c r="G7603" s="42" t="n">
        <f aca="false">IF(A7603="","",WORKDAY(B7603,F7603))</f>
        <v>46309</v>
      </c>
    </row>
    <row r="7604" customFormat="false" ht="15" hidden="false" customHeight="false" outlineLevel="0" collapsed="false">
      <c r="A7604" s="37" t="n">
        <v>1007603</v>
      </c>
      <c r="B7604" s="38" t="n">
        <v>46305</v>
      </c>
      <c r="C7604" s="39" t="s">
        <v>70</v>
      </c>
      <c r="D7604" s="39" t="s">
        <v>39</v>
      </c>
      <c r="E7604" s="40" t="n">
        <v>3.2</v>
      </c>
      <c r="F7604" s="41" t="n">
        <f aca="false">IF(A7604="","",INDEX(Assumptions!$B$16:$B$18,MATCH(C7604,Assumptions!$A$16:$A$18,0)))</f>
        <v>5</v>
      </c>
      <c r="G7604" s="42" t="n">
        <f aca="false">IF(A7604="","",WORKDAY(B7604,F7604))</f>
        <v>46311</v>
      </c>
    </row>
    <row r="7605" customFormat="false" ht="15" hidden="false" customHeight="false" outlineLevel="0" collapsed="false">
      <c r="A7605" s="37" t="n">
        <v>1007604</v>
      </c>
      <c r="B7605" s="38" t="n">
        <v>46305</v>
      </c>
      <c r="C7605" s="39" t="s">
        <v>70</v>
      </c>
      <c r="D7605" s="39" t="s">
        <v>33</v>
      </c>
      <c r="E7605" s="40" t="n">
        <v>7.1</v>
      </c>
      <c r="F7605" s="41" t="n">
        <f aca="false">IF(A7605="","",INDEX(Assumptions!$B$16:$B$18,MATCH(C7605,Assumptions!$A$16:$A$18,0)))</f>
        <v>5</v>
      </c>
      <c r="G7605" s="42" t="n">
        <f aca="false">IF(A7605="","",WORKDAY(B7605,F7605))</f>
        <v>46311</v>
      </c>
    </row>
    <row r="7606" customFormat="false" ht="15" hidden="false" customHeight="false" outlineLevel="0" collapsed="false">
      <c r="A7606" s="37" t="n">
        <v>1007605</v>
      </c>
      <c r="B7606" s="38" t="n">
        <v>46305</v>
      </c>
      <c r="C7606" s="39" t="s">
        <v>69</v>
      </c>
      <c r="D7606" s="39" t="s">
        <v>39</v>
      </c>
      <c r="E7606" s="40" t="n">
        <v>1.6</v>
      </c>
      <c r="F7606" s="41" t="n">
        <f aca="false">IF(A7606="","",INDEX(Assumptions!$B$16:$B$18,MATCH(C7606,Assumptions!$A$16:$A$18,0)))</f>
        <v>3</v>
      </c>
      <c r="G7606" s="42" t="n">
        <f aca="false">IF(A7606="","",WORKDAY(B7606,F7606))</f>
        <v>46309</v>
      </c>
    </row>
    <row r="7607" customFormat="false" ht="15" hidden="false" customHeight="false" outlineLevel="0" collapsed="false">
      <c r="A7607" s="37" t="n">
        <v>1007606</v>
      </c>
      <c r="B7607" s="38" t="n">
        <v>46305</v>
      </c>
      <c r="C7607" s="39" t="s">
        <v>70</v>
      </c>
      <c r="D7607" s="39" t="s">
        <v>31</v>
      </c>
      <c r="E7607" s="40" t="n">
        <v>2.7</v>
      </c>
      <c r="F7607" s="41" t="n">
        <f aca="false">IF(A7607="","",INDEX(Assumptions!$B$16:$B$18,MATCH(C7607,Assumptions!$A$16:$A$18,0)))</f>
        <v>5</v>
      </c>
      <c r="G7607" s="42" t="n">
        <f aca="false">IF(A7607="","",WORKDAY(B7607,F7607))</f>
        <v>46311</v>
      </c>
    </row>
    <row r="7608" customFormat="false" ht="15" hidden="false" customHeight="false" outlineLevel="0" collapsed="false">
      <c r="A7608" s="37" t="n">
        <v>1007607</v>
      </c>
      <c r="B7608" s="38" t="n">
        <v>46305</v>
      </c>
      <c r="C7608" s="39" t="s">
        <v>69</v>
      </c>
      <c r="D7608" s="39" t="s">
        <v>35</v>
      </c>
      <c r="E7608" s="40" t="n">
        <v>2.9</v>
      </c>
      <c r="F7608" s="41" t="n">
        <f aca="false">IF(A7608="","",INDEX(Assumptions!$B$16:$B$18,MATCH(C7608,Assumptions!$A$16:$A$18,0)))</f>
        <v>3</v>
      </c>
      <c r="G7608" s="42" t="n">
        <f aca="false">IF(A7608="","",WORKDAY(B7608,F7608))</f>
        <v>46309</v>
      </c>
    </row>
    <row r="7609" customFormat="false" ht="15" hidden="false" customHeight="false" outlineLevel="0" collapsed="false">
      <c r="A7609" s="37" t="n">
        <v>1007608</v>
      </c>
      <c r="B7609" s="38" t="n">
        <v>46305</v>
      </c>
      <c r="C7609" s="39" t="s">
        <v>69</v>
      </c>
      <c r="D7609" s="39" t="s">
        <v>33</v>
      </c>
      <c r="E7609" s="40" t="n">
        <v>2.7</v>
      </c>
      <c r="F7609" s="41" t="n">
        <f aca="false">IF(A7609="","",INDEX(Assumptions!$B$16:$B$18,MATCH(C7609,Assumptions!$A$16:$A$18,0)))</f>
        <v>3</v>
      </c>
      <c r="G7609" s="42" t="n">
        <f aca="false">IF(A7609="","",WORKDAY(B7609,F7609))</f>
        <v>46309</v>
      </c>
    </row>
    <row r="7610" customFormat="false" ht="15" hidden="false" customHeight="false" outlineLevel="0" collapsed="false">
      <c r="A7610" s="37" t="n">
        <v>1007609</v>
      </c>
      <c r="B7610" s="38" t="n">
        <v>46305</v>
      </c>
      <c r="C7610" s="39" t="s">
        <v>69</v>
      </c>
      <c r="D7610" s="39" t="s">
        <v>35</v>
      </c>
      <c r="E7610" s="40" t="n">
        <v>1</v>
      </c>
      <c r="F7610" s="41" t="n">
        <f aca="false">IF(A7610="","",INDEX(Assumptions!$B$16:$B$18,MATCH(C7610,Assumptions!$A$16:$A$18,0)))</f>
        <v>3</v>
      </c>
      <c r="G7610" s="42" t="n">
        <f aca="false">IF(A7610="","",WORKDAY(B7610,F7610))</f>
        <v>46309</v>
      </c>
    </row>
    <row r="7611" customFormat="false" ht="15" hidden="false" customHeight="false" outlineLevel="0" collapsed="false">
      <c r="A7611" s="37" t="n">
        <v>1007610</v>
      </c>
      <c r="B7611" s="38" t="n">
        <v>46305</v>
      </c>
      <c r="C7611" s="39" t="s">
        <v>69</v>
      </c>
      <c r="D7611" s="39" t="s">
        <v>35</v>
      </c>
      <c r="E7611" s="40" t="n">
        <v>1</v>
      </c>
      <c r="F7611" s="41" t="n">
        <f aca="false">IF(A7611="","",INDEX(Assumptions!$B$16:$B$18,MATCH(C7611,Assumptions!$A$16:$A$18,0)))</f>
        <v>3</v>
      </c>
      <c r="G7611" s="42" t="n">
        <f aca="false">IF(A7611="","",WORKDAY(B7611,F7611))</f>
        <v>46309</v>
      </c>
    </row>
    <row r="7612" customFormat="false" ht="15" hidden="false" customHeight="false" outlineLevel="0" collapsed="false">
      <c r="A7612" s="37" t="n">
        <v>1007611</v>
      </c>
      <c r="B7612" s="38" t="n">
        <v>46305</v>
      </c>
      <c r="C7612" s="39" t="s">
        <v>68</v>
      </c>
      <c r="D7612" s="39" t="s">
        <v>33</v>
      </c>
      <c r="E7612" s="40" t="n">
        <v>0.7</v>
      </c>
      <c r="F7612" s="41" t="n">
        <f aca="false">IF(A7612="","",INDEX(Assumptions!$B$16:$B$18,MATCH(C7612,Assumptions!$A$16:$A$18,0)))</f>
        <v>1</v>
      </c>
      <c r="G7612" s="42" t="n">
        <f aca="false">IF(A7612="","",WORKDAY(B7612,F7612))</f>
        <v>46307</v>
      </c>
    </row>
    <row r="7613" customFormat="false" ht="15" hidden="false" customHeight="false" outlineLevel="0" collapsed="false">
      <c r="A7613" s="37" t="n">
        <v>1007612</v>
      </c>
      <c r="B7613" s="38" t="n">
        <v>46305</v>
      </c>
      <c r="C7613" s="39" t="s">
        <v>69</v>
      </c>
      <c r="D7613" s="39" t="s">
        <v>39</v>
      </c>
      <c r="E7613" s="40" t="n">
        <v>0.4</v>
      </c>
      <c r="F7613" s="41" t="n">
        <f aca="false">IF(A7613="","",INDEX(Assumptions!$B$16:$B$18,MATCH(C7613,Assumptions!$A$16:$A$18,0)))</f>
        <v>3</v>
      </c>
      <c r="G7613" s="42" t="n">
        <f aca="false">IF(A7613="","",WORKDAY(B7613,F7613))</f>
        <v>46309</v>
      </c>
    </row>
    <row r="7614" customFormat="false" ht="15" hidden="false" customHeight="false" outlineLevel="0" collapsed="false">
      <c r="A7614" s="37" t="n">
        <v>1007613</v>
      </c>
      <c r="B7614" s="38" t="n">
        <v>46305</v>
      </c>
      <c r="C7614" s="39" t="s">
        <v>68</v>
      </c>
      <c r="D7614" s="39" t="s">
        <v>39</v>
      </c>
      <c r="E7614" s="40" t="n">
        <v>4</v>
      </c>
      <c r="F7614" s="41" t="n">
        <f aca="false">IF(A7614="","",INDEX(Assumptions!$B$16:$B$18,MATCH(C7614,Assumptions!$A$16:$A$18,0)))</f>
        <v>1</v>
      </c>
      <c r="G7614" s="42" t="n">
        <f aca="false">IF(A7614="","",WORKDAY(B7614,F7614))</f>
        <v>46307</v>
      </c>
    </row>
    <row r="7615" customFormat="false" ht="15" hidden="false" customHeight="false" outlineLevel="0" collapsed="false">
      <c r="A7615" s="37" t="n">
        <v>1007614</v>
      </c>
      <c r="B7615" s="38" t="n">
        <v>46305</v>
      </c>
      <c r="C7615" s="39" t="s">
        <v>69</v>
      </c>
      <c r="D7615" s="39" t="s">
        <v>37</v>
      </c>
      <c r="E7615" s="40" t="n">
        <v>2.1</v>
      </c>
      <c r="F7615" s="41" t="n">
        <f aca="false">IF(A7615="","",INDEX(Assumptions!$B$16:$B$18,MATCH(C7615,Assumptions!$A$16:$A$18,0)))</f>
        <v>3</v>
      </c>
      <c r="G7615" s="42" t="n">
        <f aca="false">IF(A7615="","",WORKDAY(B7615,F7615))</f>
        <v>46309</v>
      </c>
    </row>
    <row r="7616" customFormat="false" ht="15" hidden="false" customHeight="false" outlineLevel="0" collapsed="false">
      <c r="A7616" s="37" t="n">
        <v>1007615</v>
      </c>
      <c r="B7616" s="38" t="n">
        <v>46305</v>
      </c>
      <c r="C7616" s="39" t="s">
        <v>70</v>
      </c>
      <c r="D7616" s="39" t="s">
        <v>35</v>
      </c>
      <c r="E7616" s="40" t="n">
        <v>0.5</v>
      </c>
      <c r="F7616" s="41" t="n">
        <f aca="false">IF(A7616="","",INDEX(Assumptions!$B$16:$B$18,MATCH(C7616,Assumptions!$A$16:$A$18,0)))</f>
        <v>5</v>
      </c>
      <c r="G7616" s="42" t="n">
        <f aca="false">IF(A7616="","",WORKDAY(B7616,F7616))</f>
        <v>46311</v>
      </c>
    </row>
    <row r="7617" customFormat="false" ht="15" hidden="false" customHeight="false" outlineLevel="0" collapsed="false">
      <c r="A7617" s="37" t="n">
        <v>1007616</v>
      </c>
      <c r="B7617" s="38" t="n">
        <v>46305</v>
      </c>
      <c r="C7617" s="39" t="s">
        <v>69</v>
      </c>
      <c r="D7617" s="39" t="s">
        <v>33</v>
      </c>
      <c r="E7617" s="40" t="n">
        <v>0.7</v>
      </c>
      <c r="F7617" s="41" t="n">
        <f aca="false">IF(A7617="","",INDEX(Assumptions!$B$16:$B$18,MATCH(C7617,Assumptions!$A$16:$A$18,0)))</f>
        <v>3</v>
      </c>
      <c r="G7617" s="42" t="n">
        <f aca="false">IF(A7617="","",WORKDAY(B7617,F7617))</f>
        <v>46309</v>
      </c>
    </row>
    <row r="7618" customFormat="false" ht="15" hidden="false" customHeight="false" outlineLevel="0" collapsed="false">
      <c r="A7618" s="37" t="n">
        <v>1007617</v>
      </c>
      <c r="B7618" s="38" t="n">
        <v>46305</v>
      </c>
      <c r="C7618" s="39" t="s">
        <v>70</v>
      </c>
      <c r="D7618" s="39" t="s">
        <v>39</v>
      </c>
      <c r="E7618" s="40" t="n">
        <v>0.8</v>
      </c>
      <c r="F7618" s="41" t="n">
        <f aca="false">IF(A7618="","",INDEX(Assumptions!$B$16:$B$18,MATCH(C7618,Assumptions!$A$16:$A$18,0)))</f>
        <v>5</v>
      </c>
      <c r="G7618" s="42" t="n">
        <f aca="false">IF(A7618="","",WORKDAY(B7618,F7618))</f>
        <v>46311</v>
      </c>
    </row>
    <row r="7619" customFormat="false" ht="15" hidden="false" customHeight="false" outlineLevel="0" collapsed="false">
      <c r="A7619" s="37" t="n">
        <v>1007618</v>
      </c>
      <c r="B7619" s="38" t="n">
        <v>46305</v>
      </c>
      <c r="C7619" s="39" t="s">
        <v>70</v>
      </c>
      <c r="D7619" s="39" t="s">
        <v>33</v>
      </c>
      <c r="E7619" s="40" t="n">
        <v>1.4</v>
      </c>
      <c r="F7619" s="41" t="n">
        <f aca="false">IF(A7619="","",INDEX(Assumptions!$B$16:$B$18,MATCH(C7619,Assumptions!$A$16:$A$18,0)))</f>
        <v>5</v>
      </c>
      <c r="G7619" s="42" t="n">
        <f aca="false">IF(A7619="","",WORKDAY(B7619,F7619))</f>
        <v>46311</v>
      </c>
    </row>
    <row r="7620" customFormat="false" ht="15" hidden="false" customHeight="false" outlineLevel="0" collapsed="false">
      <c r="A7620" s="37" t="n">
        <v>1007619</v>
      </c>
      <c r="B7620" s="38" t="n">
        <v>46305</v>
      </c>
      <c r="C7620" s="39" t="s">
        <v>69</v>
      </c>
      <c r="D7620" s="39" t="s">
        <v>35</v>
      </c>
      <c r="E7620" s="40" t="n">
        <v>0.3</v>
      </c>
      <c r="F7620" s="41" t="n">
        <f aca="false">IF(A7620="","",INDEX(Assumptions!$B$16:$B$18,MATCH(C7620,Assumptions!$A$16:$A$18,0)))</f>
        <v>3</v>
      </c>
      <c r="G7620" s="42" t="n">
        <f aca="false">IF(A7620="","",WORKDAY(B7620,F7620))</f>
        <v>46309</v>
      </c>
    </row>
    <row r="7621" customFormat="false" ht="15" hidden="false" customHeight="false" outlineLevel="0" collapsed="false">
      <c r="A7621" s="37" t="n">
        <v>1007620</v>
      </c>
      <c r="B7621" s="38" t="n">
        <v>46305</v>
      </c>
      <c r="C7621" s="39" t="s">
        <v>69</v>
      </c>
      <c r="D7621" s="39" t="s">
        <v>31</v>
      </c>
      <c r="E7621" s="40" t="n">
        <v>2.3</v>
      </c>
      <c r="F7621" s="41" t="n">
        <f aca="false">IF(A7621="","",INDEX(Assumptions!$B$16:$B$18,MATCH(C7621,Assumptions!$A$16:$A$18,0)))</f>
        <v>3</v>
      </c>
      <c r="G7621" s="42" t="n">
        <f aca="false">IF(A7621="","",WORKDAY(B7621,F7621))</f>
        <v>46309</v>
      </c>
    </row>
    <row r="7622" customFormat="false" ht="15" hidden="false" customHeight="false" outlineLevel="0" collapsed="false">
      <c r="A7622" s="37" t="n">
        <v>1007621</v>
      </c>
      <c r="B7622" s="38" t="n">
        <v>46305</v>
      </c>
      <c r="C7622" s="39" t="s">
        <v>70</v>
      </c>
      <c r="D7622" s="39" t="s">
        <v>35</v>
      </c>
      <c r="E7622" s="40" t="n">
        <v>1</v>
      </c>
      <c r="F7622" s="41" t="n">
        <f aca="false">IF(A7622="","",INDEX(Assumptions!$B$16:$B$18,MATCH(C7622,Assumptions!$A$16:$A$18,0)))</f>
        <v>5</v>
      </c>
      <c r="G7622" s="42" t="n">
        <f aca="false">IF(A7622="","",WORKDAY(B7622,F7622))</f>
        <v>46311</v>
      </c>
    </row>
    <row r="7623" customFormat="false" ht="15" hidden="false" customHeight="false" outlineLevel="0" collapsed="false">
      <c r="A7623" s="37" t="n">
        <v>1007622</v>
      </c>
      <c r="B7623" s="38" t="n">
        <v>46305</v>
      </c>
      <c r="C7623" s="39" t="s">
        <v>69</v>
      </c>
      <c r="D7623" s="39" t="s">
        <v>31</v>
      </c>
      <c r="E7623" s="40" t="n">
        <v>1.4</v>
      </c>
      <c r="F7623" s="41" t="n">
        <f aca="false">IF(A7623="","",INDEX(Assumptions!$B$16:$B$18,MATCH(C7623,Assumptions!$A$16:$A$18,0)))</f>
        <v>3</v>
      </c>
      <c r="G7623" s="42" t="n">
        <f aca="false">IF(A7623="","",WORKDAY(B7623,F7623))</f>
        <v>46309</v>
      </c>
    </row>
    <row r="7624" customFormat="false" ht="15" hidden="false" customHeight="false" outlineLevel="0" collapsed="false">
      <c r="A7624" s="37" t="n">
        <v>1007623</v>
      </c>
      <c r="B7624" s="38" t="n">
        <v>46305</v>
      </c>
      <c r="C7624" s="39" t="s">
        <v>69</v>
      </c>
      <c r="D7624" s="39" t="s">
        <v>31</v>
      </c>
      <c r="E7624" s="40" t="n">
        <v>2.3</v>
      </c>
      <c r="F7624" s="41" t="n">
        <f aca="false">IF(A7624="","",INDEX(Assumptions!$B$16:$B$18,MATCH(C7624,Assumptions!$A$16:$A$18,0)))</f>
        <v>3</v>
      </c>
      <c r="G7624" s="42" t="n">
        <f aca="false">IF(A7624="","",WORKDAY(B7624,F7624))</f>
        <v>46309</v>
      </c>
    </row>
    <row r="7625" customFormat="false" ht="15" hidden="false" customHeight="false" outlineLevel="0" collapsed="false">
      <c r="A7625" s="37" t="n">
        <v>1007624</v>
      </c>
      <c r="B7625" s="38" t="n">
        <v>46305</v>
      </c>
      <c r="C7625" s="39" t="s">
        <v>69</v>
      </c>
      <c r="D7625" s="39" t="s">
        <v>35</v>
      </c>
      <c r="E7625" s="40" t="n">
        <v>1.7</v>
      </c>
      <c r="F7625" s="41" t="n">
        <f aca="false">IF(A7625="","",INDEX(Assumptions!$B$16:$B$18,MATCH(C7625,Assumptions!$A$16:$A$18,0)))</f>
        <v>3</v>
      </c>
      <c r="G7625" s="42" t="n">
        <f aca="false">IF(A7625="","",WORKDAY(B7625,F7625))</f>
        <v>46309</v>
      </c>
    </row>
    <row r="7626" customFormat="false" ht="15" hidden="false" customHeight="false" outlineLevel="0" collapsed="false">
      <c r="A7626" s="37" t="n">
        <v>1007625</v>
      </c>
      <c r="B7626" s="38" t="n">
        <v>46305</v>
      </c>
      <c r="C7626" s="39" t="s">
        <v>70</v>
      </c>
      <c r="D7626" s="39" t="s">
        <v>33</v>
      </c>
      <c r="E7626" s="40" t="n">
        <v>0.7</v>
      </c>
      <c r="F7626" s="41" t="n">
        <f aca="false">IF(A7626="","",INDEX(Assumptions!$B$16:$B$18,MATCH(C7626,Assumptions!$A$16:$A$18,0)))</f>
        <v>5</v>
      </c>
      <c r="G7626" s="42" t="n">
        <f aca="false">IF(A7626="","",WORKDAY(B7626,F7626))</f>
        <v>46311</v>
      </c>
    </row>
    <row r="7627" customFormat="false" ht="15" hidden="false" customHeight="false" outlineLevel="0" collapsed="false">
      <c r="A7627" s="37" t="n">
        <v>1007626</v>
      </c>
      <c r="B7627" s="38" t="n">
        <v>46305</v>
      </c>
      <c r="C7627" s="39" t="s">
        <v>70</v>
      </c>
      <c r="D7627" s="39" t="s">
        <v>39</v>
      </c>
      <c r="E7627" s="40" t="n">
        <v>1.8</v>
      </c>
      <c r="F7627" s="41" t="n">
        <f aca="false">IF(A7627="","",INDEX(Assumptions!$B$16:$B$18,MATCH(C7627,Assumptions!$A$16:$A$18,0)))</f>
        <v>5</v>
      </c>
      <c r="G7627" s="42" t="n">
        <f aca="false">IF(A7627="","",WORKDAY(B7627,F7627))</f>
        <v>46311</v>
      </c>
    </row>
    <row r="7628" customFormat="false" ht="15" hidden="false" customHeight="false" outlineLevel="0" collapsed="false">
      <c r="A7628" s="37" t="n">
        <v>1007627</v>
      </c>
      <c r="B7628" s="38" t="n">
        <v>46305</v>
      </c>
      <c r="C7628" s="39" t="s">
        <v>69</v>
      </c>
      <c r="D7628" s="39" t="s">
        <v>37</v>
      </c>
      <c r="E7628" s="40" t="n">
        <v>1.2</v>
      </c>
      <c r="F7628" s="41" t="n">
        <f aca="false">IF(A7628="","",INDEX(Assumptions!$B$16:$B$18,MATCH(C7628,Assumptions!$A$16:$A$18,0)))</f>
        <v>3</v>
      </c>
      <c r="G7628" s="42" t="n">
        <f aca="false">IF(A7628="","",WORKDAY(B7628,F7628))</f>
        <v>46309</v>
      </c>
    </row>
    <row r="7629" customFormat="false" ht="15" hidden="false" customHeight="false" outlineLevel="0" collapsed="false">
      <c r="A7629" s="37" t="n">
        <v>1007628</v>
      </c>
      <c r="B7629" s="38" t="n">
        <v>46307</v>
      </c>
      <c r="C7629" s="39" t="s">
        <v>69</v>
      </c>
      <c r="D7629" s="39" t="s">
        <v>31</v>
      </c>
      <c r="E7629" s="40" t="n">
        <v>0.7</v>
      </c>
      <c r="F7629" s="41" t="n">
        <f aca="false">IF(A7629="","",INDEX(Assumptions!$B$16:$B$18,MATCH(C7629,Assumptions!$A$16:$A$18,0)))</f>
        <v>3</v>
      </c>
      <c r="G7629" s="42" t="n">
        <f aca="false">IF(A7629="","",WORKDAY(B7629,F7629))</f>
        <v>46310</v>
      </c>
    </row>
    <row r="7630" customFormat="false" ht="15" hidden="false" customHeight="false" outlineLevel="0" collapsed="false">
      <c r="A7630" s="37" t="n">
        <v>1007629</v>
      </c>
      <c r="B7630" s="38" t="n">
        <v>46307</v>
      </c>
      <c r="C7630" s="39" t="s">
        <v>69</v>
      </c>
      <c r="D7630" s="39" t="s">
        <v>35</v>
      </c>
      <c r="E7630" s="40" t="n">
        <v>3.4</v>
      </c>
      <c r="F7630" s="41" t="n">
        <f aca="false">IF(A7630="","",INDEX(Assumptions!$B$16:$B$18,MATCH(C7630,Assumptions!$A$16:$A$18,0)))</f>
        <v>3</v>
      </c>
      <c r="G7630" s="42" t="n">
        <f aca="false">IF(A7630="","",WORKDAY(B7630,F7630))</f>
        <v>46310</v>
      </c>
    </row>
    <row r="7631" customFormat="false" ht="15" hidden="false" customHeight="false" outlineLevel="0" collapsed="false">
      <c r="A7631" s="37" t="n">
        <v>1007630</v>
      </c>
      <c r="B7631" s="38" t="n">
        <v>46307</v>
      </c>
      <c r="C7631" s="39" t="s">
        <v>69</v>
      </c>
      <c r="D7631" s="39" t="s">
        <v>35</v>
      </c>
      <c r="E7631" s="40" t="n">
        <v>3.2</v>
      </c>
      <c r="F7631" s="41" t="n">
        <f aca="false">IF(A7631="","",INDEX(Assumptions!$B$16:$B$18,MATCH(C7631,Assumptions!$A$16:$A$18,0)))</f>
        <v>3</v>
      </c>
      <c r="G7631" s="42" t="n">
        <f aca="false">IF(A7631="","",WORKDAY(B7631,F7631))</f>
        <v>46310</v>
      </c>
    </row>
    <row r="7632" customFormat="false" ht="15" hidden="false" customHeight="false" outlineLevel="0" collapsed="false">
      <c r="A7632" s="37" t="n">
        <v>1007631</v>
      </c>
      <c r="B7632" s="38" t="n">
        <v>46307</v>
      </c>
      <c r="C7632" s="39" t="s">
        <v>69</v>
      </c>
      <c r="D7632" s="39" t="s">
        <v>31</v>
      </c>
      <c r="E7632" s="40" t="n">
        <v>1.1</v>
      </c>
      <c r="F7632" s="41" t="n">
        <f aca="false">IF(A7632="","",INDEX(Assumptions!$B$16:$B$18,MATCH(C7632,Assumptions!$A$16:$A$18,0)))</f>
        <v>3</v>
      </c>
      <c r="G7632" s="42" t="n">
        <f aca="false">IF(A7632="","",WORKDAY(B7632,F7632))</f>
        <v>46310</v>
      </c>
    </row>
    <row r="7633" customFormat="false" ht="15" hidden="false" customHeight="false" outlineLevel="0" collapsed="false">
      <c r="A7633" s="37" t="n">
        <v>1007632</v>
      </c>
      <c r="B7633" s="38" t="n">
        <v>46307</v>
      </c>
      <c r="C7633" s="39" t="s">
        <v>70</v>
      </c>
      <c r="D7633" s="39" t="s">
        <v>39</v>
      </c>
      <c r="E7633" s="40" t="n">
        <v>3.1</v>
      </c>
      <c r="F7633" s="41" t="n">
        <f aca="false">IF(A7633="","",INDEX(Assumptions!$B$16:$B$18,MATCH(C7633,Assumptions!$A$16:$A$18,0)))</f>
        <v>5</v>
      </c>
      <c r="G7633" s="42" t="n">
        <f aca="false">IF(A7633="","",WORKDAY(B7633,F7633))</f>
        <v>46314</v>
      </c>
    </row>
    <row r="7634" customFormat="false" ht="15" hidden="false" customHeight="false" outlineLevel="0" collapsed="false">
      <c r="A7634" s="37" t="n">
        <v>1007633</v>
      </c>
      <c r="B7634" s="38" t="n">
        <v>46307</v>
      </c>
      <c r="C7634" s="39" t="s">
        <v>69</v>
      </c>
      <c r="D7634" s="39" t="s">
        <v>35</v>
      </c>
      <c r="E7634" s="40" t="n">
        <v>1.4</v>
      </c>
      <c r="F7634" s="41" t="n">
        <f aca="false">IF(A7634="","",INDEX(Assumptions!$B$16:$B$18,MATCH(C7634,Assumptions!$A$16:$A$18,0)))</f>
        <v>3</v>
      </c>
      <c r="G7634" s="42" t="n">
        <f aca="false">IF(A7634="","",WORKDAY(B7634,F7634))</f>
        <v>46310</v>
      </c>
    </row>
    <row r="7635" customFormat="false" ht="15" hidden="false" customHeight="false" outlineLevel="0" collapsed="false">
      <c r="A7635" s="37" t="n">
        <v>1007634</v>
      </c>
      <c r="B7635" s="38" t="n">
        <v>46307</v>
      </c>
      <c r="C7635" s="39" t="s">
        <v>69</v>
      </c>
      <c r="D7635" s="39" t="s">
        <v>35</v>
      </c>
      <c r="E7635" s="40" t="n">
        <v>1.4</v>
      </c>
      <c r="F7635" s="41" t="n">
        <f aca="false">IF(A7635="","",INDEX(Assumptions!$B$16:$B$18,MATCH(C7635,Assumptions!$A$16:$A$18,0)))</f>
        <v>3</v>
      </c>
      <c r="G7635" s="42" t="n">
        <f aca="false">IF(A7635="","",WORKDAY(B7635,F7635))</f>
        <v>46310</v>
      </c>
    </row>
    <row r="7636" customFormat="false" ht="15" hidden="false" customHeight="false" outlineLevel="0" collapsed="false">
      <c r="A7636" s="37" t="n">
        <v>1007635</v>
      </c>
      <c r="B7636" s="38" t="n">
        <v>46307</v>
      </c>
      <c r="C7636" s="39" t="s">
        <v>68</v>
      </c>
      <c r="D7636" s="39" t="s">
        <v>33</v>
      </c>
      <c r="E7636" s="40" t="n">
        <v>1.7</v>
      </c>
      <c r="F7636" s="41" t="n">
        <f aca="false">IF(A7636="","",INDEX(Assumptions!$B$16:$B$18,MATCH(C7636,Assumptions!$A$16:$A$18,0)))</f>
        <v>1</v>
      </c>
      <c r="G7636" s="42" t="n">
        <f aca="false">IF(A7636="","",WORKDAY(B7636,F7636))</f>
        <v>46308</v>
      </c>
    </row>
    <row r="7637" customFormat="false" ht="15" hidden="false" customHeight="false" outlineLevel="0" collapsed="false">
      <c r="A7637" s="37" t="n">
        <v>1007636</v>
      </c>
      <c r="B7637" s="38" t="n">
        <v>46307</v>
      </c>
      <c r="C7637" s="39" t="s">
        <v>68</v>
      </c>
      <c r="D7637" s="39" t="s">
        <v>37</v>
      </c>
      <c r="E7637" s="40" t="n">
        <v>2</v>
      </c>
      <c r="F7637" s="41" t="n">
        <f aca="false">IF(A7637="","",INDEX(Assumptions!$B$16:$B$18,MATCH(C7637,Assumptions!$A$16:$A$18,0)))</f>
        <v>1</v>
      </c>
      <c r="G7637" s="42" t="n">
        <f aca="false">IF(A7637="","",WORKDAY(B7637,F7637))</f>
        <v>46308</v>
      </c>
    </row>
    <row r="7638" customFormat="false" ht="15" hidden="false" customHeight="false" outlineLevel="0" collapsed="false">
      <c r="A7638" s="37" t="n">
        <v>1007637</v>
      </c>
      <c r="B7638" s="38" t="n">
        <v>46307</v>
      </c>
      <c r="C7638" s="39" t="s">
        <v>69</v>
      </c>
      <c r="D7638" s="39" t="s">
        <v>33</v>
      </c>
      <c r="E7638" s="40" t="n">
        <v>1.4</v>
      </c>
      <c r="F7638" s="41" t="n">
        <f aca="false">IF(A7638="","",INDEX(Assumptions!$B$16:$B$18,MATCH(C7638,Assumptions!$A$16:$A$18,0)))</f>
        <v>3</v>
      </c>
      <c r="G7638" s="42" t="n">
        <f aca="false">IF(A7638="","",WORKDAY(B7638,F7638))</f>
        <v>46310</v>
      </c>
    </row>
    <row r="7639" customFormat="false" ht="15" hidden="false" customHeight="false" outlineLevel="0" collapsed="false">
      <c r="A7639" s="37" t="n">
        <v>1007638</v>
      </c>
      <c r="B7639" s="38" t="n">
        <v>46307</v>
      </c>
      <c r="C7639" s="39" t="s">
        <v>70</v>
      </c>
      <c r="D7639" s="39" t="s">
        <v>39</v>
      </c>
      <c r="E7639" s="40" t="n">
        <v>1.1</v>
      </c>
      <c r="F7639" s="41" t="n">
        <f aca="false">IF(A7639="","",INDEX(Assumptions!$B$16:$B$18,MATCH(C7639,Assumptions!$A$16:$A$18,0)))</f>
        <v>5</v>
      </c>
      <c r="G7639" s="42" t="n">
        <f aca="false">IF(A7639="","",WORKDAY(B7639,F7639))</f>
        <v>46314</v>
      </c>
    </row>
    <row r="7640" customFormat="false" ht="15" hidden="false" customHeight="false" outlineLevel="0" collapsed="false">
      <c r="A7640" s="37" t="n">
        <v>1007639</v>
      </c>
      <c r="B7640" s="38" t="n">
        <v>46307</v>
      </c>
      <c r="C7640" s="39" t="s">
        <v>70</v>
      </c>
      <c r="D7640" s="39" t="s">
        <v>31</v>
      </c>
      <c r="E7640" s="40" t="n">
        <v>2.7</v>
      </c>
      <c r="F7640" s="41" t="n">
        <f aca="false">IF(A7640="","",INDEX(Assumptions!$B$16:$B$18,MATCH(C7640,Assumptions!$A$16:$A$18,0)))</f>
        <v>5</v>
      </c>
      <c r="G7640" s="42" t="n">
        <f aca="false">IF(A7640="","",WORKDAY(B7640,F7640))</f>
        <v>46314</v>
      </c>
    </row>
    <row r="7641" customFormat="false" ht="15" hidden="false" customHeight="false" outlineLevel="0" collapsed="false">
      <c r="A7641" s="37" t="n">
        <v>1007640</v>
      </c>
      <c r="B7641" s="38" t="n">
        <v>46307</v>
      </c>
      <c r="C7641" s="39" t="s">
        <v>68</v>
      </c>
      <c r="D7641" s="39" t="s">
        <v>39</v>
      </c>
      <c r="E7641" s="40" t="n">
        <v>1.1</v>
      </c>
      <c r="F7641" s="41" t="n">
        <f aca="false">IF(A7641="","",INDEX(Assumptions!$B$16:$B$18,MATCH(C7641,Assumptions!$A$16:$A$18,0)))</f>
        <v>1</v>
      </c>
      <c r="G7641" s="42" t="n">
        <f aca="false">IF(A7641="","",WORKDAY(B7641,F7641))</f>
        <v>46308</v>
      </c>
    </row>
    <row r="7642" customFormat="false" ht="15" hidden="false" customHeight="false" outlineLevel="0" collapsed="false">
      <c r="A7642" s="37" t="n">
        <v>1007641</v>
      </c>
      <c r="B7642" s="38" t="n">
        <v>46307</v>
      </c>
      <c r="C7642" s="39" t="s">
        <v>68</v>
      </c>
      <c r="D7642" s="39" t="s">
        <v>37</v>
      </c>
      <c r="E7642" s="40" t="n">
        <v>6.5</v>
      </c>
      <c r="F7642" s="41" t="n">
        <f aca="false">IF(A7642="","",INDEX(Assumptions!$B$16:$B$18,MATCH(C7642,Assumptions!$A$16:$A$18,0)))</f>
        <v>1</v>
      </c>
      <c r="G7642" s="42" t="n">
        <f aca="false">IF(A7642="","",WORKDAY(B7642,F7642))</f>
        <v>46308</v>
      </c>
    </row>
    <row r="7643" customFormat="false" ht="15" hidden="false" customHeight="false" outlineLevel="0" collapsed="false">
      <c r="A7643" s="37" t="n">
        <v>1007642</v>
      </c>
      <c r="B7643" s="38" t="n">
        <v>46307</v>
      </c>
      <c r="C7643" s="39" t="s">
        <v>69</v>
      </c>
      <c r="D7643" s="39" t="s">
        <v>33</v>
      </c>
      <c r="E7643" s="40" t="n">
        <v>2.1</v>
      </c>
      <c r="F7643" s="41" t="n">
        <f aca="false">IF(A7643="","",INDEX(Assumptions!$B$16:$B$18,MATCH(C7643,Assumptions!$A$16:$A$18,0)))</f>
        <v>3</v>
      </c>
      <c r="G7643" s="42" t="n">
        <f aca="false">IF(A7643="","",WORKDAY(B7643,F7643))</f>
        <v>46310</v>
      </c>
    </row>
    <row r="7644" customFormat="false" ht="15" hidden="false" customHeight="false" outlineLevel="0" collapsed="false">
      <c r="A7644" s="37" t="n">
        <v>1007643</v>
      </c>
      <c r="B7644" s="38" t="n">
        <v>46307</v>
      </c>
      <c r="C7644" s="39" t="s">
        <v>69</v>
      </c>
      <c r="D7644" s="39" t="s">
        <v>39</v>
      </c>
      <c r="E7644" s="40" t="n">
        <v>2.3</v>
      </c>
      <c r="F7644" s="41" t="n">
        <f aca="false">IF(A7644="","",INDEX(Assumptions!$B$16:$B$18,MATCH(C7644,Assumptions!$A$16:$A$18,0)))</f>
        <v>3</v>
      </c>
      <c r="G7644" s="42" t="n">
        <f aca="false">IF(A7644="","",WORKDAY(B7644,F7644))</f>
        <v>46310</v>
      </c>
    </row>
    <row r="7645" customFormat="false" ht="15" hidden="false" customHeight="false" outlineLevel="0" collapsed="false">
      <c r="A7645" s="37" t="n">
        <v>1007644</v>
      </c>
      <c r="B7645" s="38" t="n">
        <v>46307</v>
      </c>
      <c r="C7645" s="39" t="s">
        <v>68</v>
      </c>
      <c r="D7645" s="39" t="s">
        <v>35</v>
      </c>
      <c r="E7645" s="40" t="n">
        <v>1.6</v>
      </c>
      <c r="F7645" s="41" t="n">
        <f aca="false">IF(A7645="","",INDEX(Assumptions!$B$16:$B$18,MATCH(C7645,Assumptions!$A$16:$A$18,0)))</f>
        <v>1</v>
      </c>
      <c r="G7645" s="42" t="n">
        <f aca="false">IF(A7645="","",WORKDAY(B7645,F7645))</f>
        <v>46308</v>
      </c>
    </row>
    <row r="7646" customFormat="false" ht="15" hidden="false" customHeight="false" outlineLevel="0" collapsed="false">
      <c r="A7646" s="37" t="n">
        <v>1007645</v>
      </c>
      <c r="B7646" s="38" t="n">
        <v>46307</v>
      </c>
      <c r="C7646" s="39" t="s">
        <v>69</v>
      </c>
      <c r="D7646" s="39" t="s">
        <v>37</v>
      </c>
      <c r="E7646" s="40" t="n">
        <v>0.9</v>
      </c>
      <c r="F7646" s="41" t="n">
        <f aca="false">IF(A7646="","",INDEX(Assumptions!$B$16:$B$18,MATCH(C7646,Assumptions!$A$16:$A$18,0)))</f>
        <v>3</v>
      </c>
      <c r="G7646" s="42" t="n">
        <f aca="false">IF(A7646="","",WORKDAY(B7646,F7646))</f>
        <v>46310</v>
      </c>
    </row>
    <row r="7647" customFormat="false" ht="15" hidden="false" customHeight="false" outlineLevel="0" collapsed="false">
      <c r="A7647" s="37" t="n">
        <v>1007646</v>
      </c>
      <c r="B7647" s="38" t="n">
        <v>46307</v>
      </c>
      <c r="C7647" s="39" t="s">
        <v>69</v>
      </c>
      <c r="D7647" s="39" t="s">
        <v>35</v>
      </c>
      <c r="E7647" s="40" t="n">
        <v>4.2</v>
      </c>
      <c r="F7647" s="41" t="n">
        <f aca="false">IF(A7647="","",INDEX(Assumptions!$B$16:$B$18,MATCH(C7647,Assumptions!$A$16:$A$18,0)))</f>
        <v>3</v>
      </c>
      <c r="G7647" s="42" t="n">
        <f aca="false">IF(A7647="","",WORKDAY(B7647,F7647))</f>
        <v>46310</v>
      </c>
    </row>
    <row r="7648" customFormat="false" ht="15" hidden="false" customHeight="false" outlineLevel="0" collapsed="false">
      <c r="A7648" s="37" t="n">
        <v>1007647</v>
      </c>
      <c r="B7648" s="38" t="n">
        <v>46307</v>
      </c>
      <c r="C7648" s="39" t="s">
        <v>69</v>
      </c>
      <c r="D7648" s="39" t="s">
        <v>33</v>
      </c>
      <c r="E7648" s="40" t="n">
        <v>1.3</v>
      </c>
      <c r="F7648" s="41" t="n">
        <f aca="false">IF(A7648="","",INDEX(Assumptions!$B$16:$B$18,MATCH(C7648,Assumptions!$A$16:$A$18,0)))</f>
        <v>3</v>
      </c>
      <c r="G7648" s="42" t="n">
        <f aca="false">IF(A7648="","",WORKDAY(B7648,F7648))</f>
        <v>46310</v>
      </c>
    </row>
    <row r="7649" customFormat="false" ht="15" hidden="false" customHeight="false" outlineLevel="0" collapsed="false">
      <c r="A7649" s="37" t="n">
        <v>1007648</v>
      </c>
      <c r="B7649" s="38" t="n">
        <v>46307</v>
      </c>
      <c r="C7649" s="39" t="s">
        <v>69</v>
      </c>
      <c r="D7649" s="39" t="s">
        <v>33</v>
      </c>
      <c r="E7649" s="40" t="n">
        <v>1</v>
      </c>
      <c r="F7649" s="41" t="n">
        <f aca="false">IF(A7649="","",INDEX(Assumptions!$B$16:$B$18,MATCH(C7649,Assumptions!$A$16:$A$18,0)))</f>
        <v>3</v>
      </c>
      <c r="G7649" s="42" t="n">
        <f aca="false">IF(A7649="","",WORKDAY(B7649,F7649))</f>
        <v>46310</v>
      </c>
    </row>
    <row r="7650" customFormat="false" ht="15" hidden="false" customHeight="false" outlineLevel="0" collapsed="false">
      <c r="A7650" s="37" t="n">
        <v>1007649</v>
      </c>
      <c r="B7650" s="38" t="n">
        <v>46307</v>
      </c>
      <c r="C7650" s="39" t="s">
        <v>68</v>
      </c>
      <c r="D7650" s="39" t="s">
        <v>33</v>
      </c>
      <c r="E7650" s="40" t="n">
        <v>1.6</v>
      </c>
      <c r="F7650" s="41" t="n">
        <f aca="false">IF(A7650="","",INDEX(Assumptions!$B$16:$B$18,MATCH(C7650,Assumptions!$A$16:$A$18,0)))</f>
        <v>1</v>
      </c>
      <c r="G7650" s="42" t="n">
        <f aca="false">IF(A7650="","",WORKDAY(B7650,F7650))</f>
        <v>46308</v>
      </c>
    </row>
    <row r="7651" customFormat="false" ht="15" hidden="false" customHeight="false" outlineLevel="0" collapsed="false">
      <c r="A7651" s="37" t="n">
        <v>1007650</v>
      </c>
      <c r="B7651" s="38" t="n">
        <v>46307</v>
      </c>
      <c r="C7651" s="39" t="s">
        <v>69</v>
      </c>
      <c r="D7651" s="39" t="s">
        <v>33</v>
      </c>
      <c r="E7651" s="40" t="n">
        <v>2.2</v>
      </c>
      <c r="F7651" s="41" t="n">
        <f aca="false">IF(A7651="","",INDEX(Assumptions!$B$16:$B$18,MATCH(C7651,Assumptions!$A$16:$A$18,0)))</f>
        <v>3</v>
      </c>
      <c r="G7651" s="42" t="n">
        <f aca="false">IF(A7651="","",WORKDAY(B7651,F7651))</f>
        <v>46310</v>
      </c>
    </row>
    <row r="7652" customFormat="false" ht="15" hidden="false" customHeight="false" outlineLevel="0" collapsed="false">
      <c r="A7652" s="37" t="n">
        <v>1007651</v>
      </c>
      <c r="B7652" s="38" t="n">
        <v>46307</v>
      </c>
      <c r="C7652" s="39" t="s">
        <v>70</v>
      </c>
      <c r="D7652" s="39" t="s">
        <v>33</v>
      </c>
      <c r="E7652" s="40" t="n">
        <v>5</v>
      </c>
      <c r="F7652" s="41" t="n">
        <f aca="false">IF(A7652="","",INDEX(Assumptions!$B$16:$B$18,MATCH(C7652,Assumptions!$A$16:$A$18,0)))</f>
        <v>5</v>
      </c>
      <c r="G7652" s="42" t="n">
        <f aca="false">IF(A7652="","",WORKDAY(B7652,F7652))</f>
        <v>46314</v>
      </c>
    </row>
    <row r="7653" customFormat="false" ht="15" hidden="false" customHeight="false" outlineLevel="0" collapsed="false">
      <c r="A7653" s="37" t="n">
        <v>1007652</v>
      </c>
      <c r="B7653" s="38" t="n">
        <v>46307</v>
      </c>
      <c r="C7653" s="39" t="s">
        <v>69</v>
      </c>
      <c r="D7653" s="39" t="s">
        <v>31</v>
      </c>
      <c r="E7653" s="40" t="n">
        <v>2.3</v>
      </c>
      <c r="F7653" s="41" t="n">
        <f aca="false">IF(A7653="","",INDEX(Assumptions!$B$16:$B$18,MATCH(C7653,Assumptions!$A$16:$A$18,0)))</f>
        <v>3</v>
      </c>
      <c r="G7653" s="42" t="n">
        <f aca="false">IF(A7653="","",WORKDAY(B7653,F7653))</f>
        <v>46310</v>
      </c>
    </row>
    <row r="7654" customFormat="false" ht="15" hidden="false" customHeight="false" outlineLevel="0" collapsed="false">
      <c r="A7654" s="37" t="n">
        <v>1007653</v>
      </c>
      <c r="B7654" s="38" t="n">
        <v>46307</v>
      </c>
      <c r="C7654" s="39" t="s">
        <v>69</v>
      </c>
      <c r="D7654" s="39" t="s">
        <v>35</v>
      </c>
      <c r="E7654" s="40" t="n">
        <v>2.6</v>
      </c>
      <c r="F7654" s="41" t="n">
        <f aca="false">IF(A7654="","",INDEX(Assumptions!$B$16:$B$18,MATCH(C7654,Assumptions!$A$16:$A$18,0)))</f>
        <v>3</v>
      </c>
      <c r="G7654" s="42" t="n">
        <f aca="false">IF(A7654="","",WORKDAY(B7654,F7654))</f>
        <v>46310</v>
      </c>
    </row>
    <row r="7655" customFormat="false" ht="15" hidden="false" customHeight="false" outlineLevel="0" collapsed="false">
      <c r="A7655" s="37" t="n">
        <v>1007654</v>
      </c>
      <c r="B7655" s="38" t="n">
        <v>46307</v>
      </c>
      <c r="C7655" s="39" t="s">
        <v>69</v>
      </c>
      <c r="D7655" s="39" t="s">
        <v>35</v>
      </c>
      <c r="E7655" s="40" t="n">
        <v>2.7</v>
      </c>
      <c r="F7655" s="41" t="n">
        <f aca="false">IF(A7655="","",INDEX(Assumptions!$B$16:$B$18,MATCH(C7655,Assumptions!$A$16:$A$18,0)))</f>
        <v>3</v>
      </c>
      <c r="G7655" s="42" t="n">
        <f aca="false">IF(A7655="","",WORKDAY(B7655,F7655))</f>
        <v>46310</v>
      </c>
    </row>
    <row r="7656" customFormat="false" ht="15" hidden="false" customHeight="false" outlineLevel="0" collapsed="false">
      <c r="A7656" s="37" t="n">
        <v>1007655</v>
      </c>
      <c r="B7656" s="38" t="n">
        <v>46307</v>
      </c>
      <c r="C7656" s="39" t="s">
        <v>70</v>
      </c>
      <c r="D7656" s="39" t="s">
        <v>33</v>
      </c>
      <c r="E7656" s="40" t="n">
        <v>1.2</v>
      </c>
      <c r="F7656" s="41" t="n">
        <f aca="false">IF(A7656="","",INDEX(Assumptions!$B$16:$B$18,MATCH(C7656,Assumptions!$A$16:$A$18,0)))</f>
        <v>5</v>
      </c>
      <c r="G7656" s="42" t="n">
        <f aca="false">IF(A7656="","",WORKDAY(B7656,F7656))</f>
        <v>46314</v>
      </c>
    </row>
    <row r="7657" customFormat="false" ht="15" hidden="false" customHeight="false" outlineLevel="0" collapsed="false">
      <c r="A7657" s="37" t="n">
        <v>1007656</v>
      </c>
      <c r="B7657" s="38" t="n">
        <v>46307</v>
      </c>
      <c r="C7657" s="39" t="s">
        <v>69</v>
      </c>
      <c r="D7657" s="39" t="s">
        <v>33</v>
      </c>
      <c r="E7657" s="40" t="n">
        <v>1</v>
      </c>
      <c r="F7657" s="41" t="n">
        <f aca="false">IF(A7657="","",INDEX(Assumptions!$B$16:$B$18,MATCH(C7657,Assumptions!$A$16:$A$18,0)))</f>
        <v>3</v>
      </c>
      <c r="G7657" s="42" t="n">
        <f aca="false">IF(A7657="","",WORKDAY(B7657,F7657))</f>
        <v>46310</v>
      </c>
    </row>
    <row r="7658" customFormat="false" ht="15" hidden="false" customHeight="false" outlineLevel="0" collapsed="false">
      <c r="A7658" s="37" t="n">
        <v>1007657</v>
      </c>
      <c r="B7658" s="38" t="n">
        <v>46307</v>
      </c>
      <c r="C7658" s="39" t="s">
        <v>69</v>
      </c>
      <c r="D7658" s="39" t="s">
        <v>31</v>
      </c>
      <c r="E7658" s="40" t="n">
        <v>0.9</v>
      </c>
      <c r="F7658" s="41" t="n">
        <f aca="false">IF(A7658="","",INDEX(Assumptions!$B$16:$B$18,MATCH(C7658,Assumptions!$A$16:$A$18,0)))</f>
        <v>3</v>
      </c>
      <c r="G7658" s="42" t="n">
        <f aca="false">IF(A7658="","",WORKDAY(B7658,F7658))</f>
        <v>46310</v>
      </c>
    </row>
    <row r="7659" customFormat="false" ht="15" hidden="false" customHeight="false" outlineLevel="0" collapsed="false">
      <c r="A7659" s="37" t="n">
        <v>1007658</v>
      </c>
      <c r="B7659" s="38" t="n">
        <v>46307</v>
      </c>
      <c r="C7659" s="39" t="s">
        <v>69</v>
      </c>
      <c r="D7659" s="39" t="s">
        <v>31</v>
      </c>
      <c r="E7659" s="40" t="n">
        <v>1.2</v>
      </c>
      <c r="F7659" s="41" t="n">
        <f aca="false">IF(A7659="","",INDEX(Assumptions!$B$16:$B$18,MATCH(C7659,Assumptions!$A$16:$A$18,0)))</f>
        <v>3</v>
      </c>
      <c r="G7659" s="42" t="n">
        <f aca="false">IF(A7659="","",WORKDAY(B7659,F7659))</f>
        <v>46310</v>
      </c>
    </row>
    <row r="7660" customFormat="false" ht="15" hidden="false" customHeight="false" outlineLevel="0" collapsed="false">
      <c r="A7660" s="37" t="n">
        <v>1007659</v>
      </c>
      <c r="B7660" s="38" t="n">
        <v>46307</v>
      </c>
      <c r="C7660" s="39" t="s">
        <v>69</v>
      </c>
      <c r="D7660" s="39" t="s">
        <v>31</v>
      </c>
      <c r="E7660" s="40" t="n">
        <v>3.4</v>
      </c>
      <c r="F7660" s="41" t="n">
        <f aca="false">IF(A7660="","",INDEX(Assumptions!$B$16:$B$18,MATCH(C7660,Assumptions!$A$16:$A$18,0)))</f>
        <v>3</v>
      </c>
      <c r="G7660" s="42" t="n">
        <f aca="false">IF(A7660="","",WORKDAY(B7660,F7660))</f>
        <v>46310</v>
      </c>
    </row>
    <row r="7661" customFormat="false" ht="15" hidden="false" customHeight="false" outlineLevel="0" collapsed="false">
      <c r="A7661" s="37" t="n">
        <v>1007660</v>
      </c>
      <c r="B7661" s="38" t="n">
        <v>46307</v>
      </c>
      <c r="C7661" s="39" t="s">
        <v>69</v>
      </c>
      <c r="D7661" s="39" t="s">
        <v>31</v>
      </c>
      <c r="E7661" s="40" t="n">
        <v>1.2</v>
      </c>
      <c r="F7661" s="41" t="n">
        <f aca="false">IF(A7661="","",INDEX(Assumptions!$B$16:$B$18,MATCH(C7661,Assumptions!$A$16:$A$18,0)))</f>
        <v>3</v>
      </c>
      <c r="G7661" s="42" t="n">
        <f aca="false">IF(A7661="","",WORKDAY(B7661,F7661))</f>
        <v>46310</v>
      </c>
    </row>
    <row r="7662" customFormat="false" ht="15" hidden="false" customHeight="false" outlineLevel="0" collapsed="false">
      <c r="A7662" s="37" t="n">
        <v>1007661</v>
      </c>
      <c r="B7662" s="38" t="n">
        <v>46307</v>
      </c>
      <c r="C7662" s="39" t="s">
        <v>69</v>
      </c>
      <c r="D7662" s="39" t="s">
        <v>33</v>
      </c>
      <c r="E7662" s="40" t="n">
        <v>10.6</v>
      </c>
      <c r="F7662" s="41" t="n">
        <f aca="false">IF(A7662="","",INDEX(Assumptions!$B$16:$B$18,MATCH(C7662,Assumptions!$A$16:$A$18,0)))</f>
        <v>3</v>
      </c>
      <c r="G7662" s="42" t="n">
        <f aca="false">IF(A7662="","",WORKDAY(B7662,F7662))</f>
        <v>46310</v>
      </c>
    </row>
    <row r="7663" customFormat="false" ht="15" hidden="false" customHeight="false" outlineLevel="0" collapsed="false">
      <c r="A7663" s="37" t="n">
        <v>1007662</v>
      </c>
      <c r="B7663" s="38" t="n">
        <v>46307</v>
      </c>
      <c r="C7663" s="39" t="s">
        <v>68</v>
      </c>
      <c r="D7663" s="39" t="s">
        <v>35</v>
      </c>
      <c r="E7663" s="40" t="n">
        <v>0.4</v>
      </c>
      <c r="F7663" s="41" t="n">
        <f aca="false">IF(A7663="","",INDEX(Assumptions!$B$16:$B$18,MATCH(C7663,Assumptions!$A$16:$A$18,0)))</f>
        <v>1</v>
      </c>
      <c r="G7663" s="42" t="n">
        <f aca="false">IF(A7663="","",WORKDAY(B7663,F7663))</f>
        <v>46308</v>
      </c>
    </row>
    <row r="7664" customFormat="false" ht="15" hidden="false" customHeight="false" outlineLevel="0" collapsed="false">
      <c r="A7664" s="37" t="n">
        <v>1007663</v>
      </c>
      <c r="B7664" s="38" t="n">
        <v>46307</v>
      </c>
      <c r="C7664" s="39" t="s">
        <v>68</v>
      </c>
      <c r="D7664" s="39" t="s">
        <v>31</v>
      </c>
      <c r="E7664" s="40" t="n">
        <v>2</v>
      </c>
      <c r="F7664" s="41" t="n">
        <f aca="false">IF(A7664="","",INDEX(Assumptions!$B$16:$B$18,MATCH(C7664,Assumptions!$A$16:$A$18,0)))</f>
        <v>1</v>
      </c>
      <c r="G7664" s="42" t="n">
        <f aca="false">IF(A7664="","",WORKDAY(B7664,F7664))</f>
        <v>46308</v>
      </c>
    </row>
    <row r="7665" customFormat="false" ht="15" hidden="false" customHeight="false" outlineLevel="0" collapsed="false">
      <c r="A7665" s="37" t="n">
        <v>1007664</v>
      </c>
      <c r="B7665" s="38" t="n">
        <v>46307</v>
      </c>
      <c r="C7665" s="39" t="s">
        <v>69</v>
      </c>
      <c r="D7665" s="39" t="s">
        <v>35</v>
      </c>
      <c r="E7665" s="40" t="n">
        <v>5.2</v>
      </c>
      <c r="F7665" s="41" t="n">
        <f aca="false">IF(A7665="","",INDEX(Assumptions!$B$16:$B$18,MATCH(C7665,Assumptions!$A$16:$A$18,0)))</f>
        <v>3</v>
      </c>
      <c r="G7665" s="42" t="n">
        <f aca="false">IF(A7665="","",WORKDAY(B7665,F7665))</f>
        <v>46310</v>
      </c>
    </row>
    <row r="7666" customFormat="false" ht="15" hidden="false" customHeight="false" outlineLevel="0" collapsed="false">
      <c r="A7666" s="37" t="n">
        <v>1007665</v>
      </c>
      <c r="B7666" s="38" t="n">
        <v>46307</v>
      </c>
      <c r="C7666" s="39" t="s">
        <v>69</v>
      </c>
      <c r="D7666" s="39" t="s">
        <v>33</v>
      </c>
      <c r="E7666" s="40" t="n">
        <v>1</v>
      </c>
      <c r="F7666" s="41" t="n">
        <f aca="false">IF(A7666="","",INDEX(Assumptions!$B$16:$B$18,MATCH(C7666,Assumptions!$A$16:$A$18,0)))</f>
        <v>3</v>
      </c>
      <c r="G7666" s="42" t="n">
        <f aca="false">IF(A7666="","",WORKDAY(B7666,F7666))</f>
        <v>46310</v>
      </c>
    </row>
    <row r="7667" customFormat="false" ht="15" hidden="false" customHeight="false" outlineLevel="0" collapsed="false">
      <c r="A7667" s="37" t="n">
        <v>1007666</v>
      </c>
      <c r="B7667" s="38" t="n">
        <v>46307</v>
      </c>
      <c r="C7667" s="39" t="s">
        <v>68</v>
      </c>
      <c r="D7667" s="39" t="s">
        <v>35</v>
      </c>
      <c r="E7667" s="40" t="n">
        <v>1</v>
      </c>
      <c r="F7667" s="41" t="n">
        <f aca="false">IF(A7667="","",INDEX(Assumptions!$B$16:$B$18,MATCH(C7667,Assumptions!$A$16:$A$18,0)))</f>
        <v>1</v>
      </c>
      <c r="G7667" s="42" t="n">
        <f aca="false">IF(A7667="","",WORKDAY(B7667,F7667))</f>
        <v>46308</v>
      </c>
    </row>
    <row r="7668" customFormat="false" ht="15" hidden="false" customHeight="false" outlineLevel="0" collapsed="false">
      <c r="A7668" s="37" t="n">
        <v>1007667</v>
      </c>
      <c r="B7668" s="38" t="n">
        <v>46307</v>
      </c>
      <c r="C7668" s="39" t="s">
        <v>69</v>
      </c>
      <c r="D7668" s="39" t="s">
        <v>35</v>
      </c>
      <c r="E7668" s="40" t="n">
        <v>1.4</v>
      </c>
      <c r="F7668" s="41" t="n">
        <f aca="false">IF(A7668="","",INDEX(Assumptions!$B$16:$B$18,MATCH(C7668,Assumptions!$A$16:$A$18,0)))</f>
        <v>3</v>
      </c>
      <c r="G7668" s="42" t="n">
        <f aca="false">IF(A7668="","",WORKDAY(B7668,F7668))</f>
        <v>46310</v>
      </c>
    </row>
    <row r="7669" customFormat="false" ht="15" hidden="false" customHeight="false" outlineLevel="0" collapsed="false">
      <c r="A7669" s="37" t="n">
        <v>1007668</v>
      </c>
      <c r="B7669" s="38" t="n">
        <v>46307</v>
      </c>
      <c r="C7669" s="39" t="s">
        <v>70</v>
      </c>
      <c r="D7669" s="39" t="s">
        <v>33</v>
      </c>
      <c r="E7669" s="40" t="n">
        <v>1.2</v>
      </c>
      <c r="F7669" s="41" t="n">
        <f aca="false">IF(A7669="","",INDEX(Assumptions!$B$16:$B$18,MATCH(C7669,Assumptions!$A$16:$A$18,0)))</f>
        <v>5</v>
      </c>
      <c r="G7669" s="42" t="n">
        <f aca="false">IF(A7669="","",WORKDAY(B7669,F7669))</f>
        <v>46314</v>
      </c>
    </row>
    <row r="7670" customFormat="false" ht="15" hidden="false" customHeight="false" outlineLevel="0" collapsed="false">
      <c r="A7670" s="37" t="n">
        <v>1007669</v>
      </c>
      <c r="B7670" s="38" t="n">
        <v>46307</v>
      </c>
      <c r="C7670" s="39" t="s">
        <v>69</v>
      </c>
      <c r="D7670" s="39" t="s">
        <v>33</v>
      </c>
      <c r="E7670" s="40" t="n">
        <v>4.5</v>
      </c>
      <c r="F7670" s="41" t="n">
        <f aca="false">IF(A7670="","",INDEX(Assumptions!$B$16:$B$18,MATCH(C7670,Assumptions!$A$16:$A$18,0)))</f>
        <v>3</v>
      </c>
      <c r="G7670" s="42" t="n">
        <f aca="false">IF(A7670="","",WORKDAY(B7670,F7670))</f>
        <v>46310</v>
      </c>
    </row>
    <row r="7671" customFormat="false" ht="15" hidden="false" customHeight="false" outlineLevel="0" collapsed="false">
      <c r="A7671" s="37" t="n">
        <v>1007670</v>
      </c>
      <c r="B7671" s="38" t="n">
        <v>46307</v>
      </c>
      <c r="C7671" s="39" t="s">
        <v>69</v>
      </c>
      <c r="D7671" s="39" t="s">
        <v>31</v>
      </c>
      <c r="E7671" s="40" t="n">
        <v>1.5</v>
      </c>
      <c r="F7671" s="41" t="n">
        <f aca="false">IF(A7671="","",INDEX(Assumptions!$B$16:$B$18,MATCH(C7671,Assumptions!$A$16:$A$18,0)))</f>
        <v>3</v>
      </c>
      <c r="G7671" s="42" t="n">
        <f aca="false">IF(A7671="","",WORKDAY(B7671,F7671))</f>
        <v>46310</v>
      </c>
    </row>
    <row r="7672" customFormat="false" ht="15" hidden="false" customHeight="false" outlineLevel="0" collapsed="false">
      <c r="A7672" s="37" t="n">
        <v>1007671</v>
      </c>
      <c r="B7672" s="38" t="n">
        <v>46307</v>
      </c>
      <c r="C7672" s="39" t="s">
        <v>69</v>
      </c>
      <c r="D7672" s="39" t="s">
        <v>39</v>
      </c>
      <c r="E7672" s="40" t="n">
        <v>2.4</v>
      </c>
      <c r="F7672" s="41" t="n">
        <f aca="false">IF(A7672="","",INDEX(Assumptions!$B$16:$B$18,MATCH(C7672,Assumptions!$A$16:$A$18,0)))</f>
        <v>3</v>
      </c>
      <c r="G7672" s="42" t="n">
        <f aca="false">IF(A7672="","",WORKDAY(B7672,F7672))</f>
        <v>46310</v>
      </c>
    </row>
    <row r="7673" customFormat="false" ht="15" hidden="false" customHeight="false" outlineLevel="0" collapsed="false">
      <c r="A7673" s="37" t="n">
        <v>1007672</v>
      </c>
      <c r="B7673" s="38" t="n">
        <v>46307</v>
      </c>
      <c r="C7673" s="39" t="s">
        <v>69</v>
      </c>
      <c r="D7673" s="39" t="s">
        <v>33</v>
      </c>
      <c r="E7673" s="40" t="n">
        <v>3.9</v>
      </c>
      <c r="F7673" s="41" t="n">
        <f aca="false">IF(A7673="","",INDEX(Assumptions!$B$16:$B$18,MATCH(C7673,Assumptions!$A$16:$A$18,0)))</f>
        <v>3</v>
      </c>
      <c r="G7673" s="42" t="n">
        <f aca="false">IF(A7673="","",WORKDAY(B7673,F7673))</f>
        <v>46310</v>
      </c>
    </row>
    <row r="7674" customFormat="false" ht="15" hidden="false" customHeight="false" outlineLevel="0" collapsed="false">
      <c r="A7674" s="37" t="n">
        <v>1007673</v>
      </c>
      <c r="B7674" s="38" t="n">
        <v>46307</v>
      </c>
      <c r="C7674" s="39" t="s">
        <v>69</v>
      </c>
      <c r="D7674" s="39" t="s">
        <v>37</v>
      </c>
      <c r="E7674" s="40" t="n">
        <v>0.9</v>
      </c>
      <c r="F7674" s="41" t="n">
        <f aca="false">IF(A7674="","",INDEX(Assumptions!$B$16:$B$18,MATCH(C7674,Assumptions!$A$16:$A$18,0)))</f>
        <v>3</v>
      </c>
      <c r="G7674" s="42" t="n">
        <f aca="false">IF(A7674="","",WORKDAY(B7674,F7674))</f>
        <v>46310</v>
      </c>
    </row>
    <row r="7675" customFormat="false" ht="15" hidden="false" customHeight="false" outlineLevel="0" collapsed="false">
      <c r="A7675" s="37" t="n">
        <v>1007674</v>
      </c>
      <c r="B7675" s="38" t="n">
        <v>46307</v>
      </c>
      <c r="C7675" s="39" t="s">
        <v>68</v>
      </c>
      <c r="D7675" s="39" t="s">
        <v>35</v>
      </c>
      <c r="E7675" s="40" t="n">
        <v>0.6</v>
      </c>
      <c r="F7675" s="41" t="n">
        <f aca="false">IF(A7675="","",INDEX(Assumptions!$B$16:$B$18,MATCH(C7675,Assumptions!$A$16:$A$18,0)))</f>
        <v>1</v>
      </c>
      <c r="G7675" s="42" t="n">
        <f aca="false">IF(A7675="","",WORKDAY(B7675,F7675))</f>
        <v>46308</v>
      </c>
    </row>
    <row r="7676" customFormat="false" ht="15" hidden="false" customHeight="false" outlineLevel="0" collapsed="false">
      <c r="A7676" s="37" t="n">
        <v>1007675</v>
      </c>
      <c r="B7676" s="38" t="n">
        <v>46307</v>
      </c>
      <c r="C7676" s="39" t="s">
        <v>69</v>
      </c>
      <c r="D7676" s="39" t="s">
        <v>35</v>
      </c>
      <c r="E7676" s="40" t="n">
        <v>2.9</v>
      </c>
      <c r="F7676" s="41" t="n">
        <f aca="false">IF(A7676="","",INDEX(Assumptions!$B$16:$B$18,MATCH(C7676,Assumptions!$A$16:$A$18,0)))</f>
        <v>3</v>
      </c>
      <c r="G7676" s="42" t="n">
        <f aca="false">IF(A7676="","",WORKDAY(B7676,F7676))</f>
        <v>46310</v>
      </c>
    </row>
    <row r="7677" customFormat="false" ht="15" hidden="false" customHeight="false" outlineLevel="0" collapsed="false">
      <c r="A7677" s="37" t="n">
        <v>1007676</v>
      </c>
      <c r="B7677" s="38" t="n">
        <v>46307</v>
      </c>
      <c r="C7677" s="39" t="s">
        <v>69</v>
      </c>
      <c r="D7677" s="39" t="s">
        <v>33</v>
      </c>
      <c r="E7677" s="40" t="n">
        <v>4.3</v>
      </c>
      <c r="F7677" s="41" t="n">
        <f aca="false">IF(A7677="","",INDEX(Assumptions!$B$16:$B$18,MATCH(C7677,Assumptions!$A$16:$A$18,0)))</f>
        <v>3</v>
      </c>
      <c r="G7677" s="42" t="n">
        <f aca="false">IF(A7677="","",WORKDAY(B7677,F7677))</f>
        <v>46310</v>
      </c>
    </row>
    <row r="7678" customFormat="false" ht="15" hidden="false" customHeight="false" outlineLevel="0" collapsed="false">
      <c r="A7678" s="37" t="n">
        <v>1007677</v>
      </c>
      <c r="B7678" s="38" t="n">
        <v>46307</v>
      </c>
      <c r="C7678" s="39" t="s">
        <v>69</v>
      </c>
      <c r="D7678" s="39" t="s">
        <v>37</v>
      </c>
      <c r="E7678" s="40" t="n">
        <v>1.1</v>
      </c>
      <c r="F7678" s="41" t="n">
        <f aca="false">IF(A7678="","",INDEX(Assumptions!$B$16:$B$18,MATCH(C7678,Assumptions!$A$16:$A$18,0)))</f>
        <v>3</v>
      </c>
      <c r="G7678" s="42" t="n">
        <f aca="false">IF(A7678="","",WORKDAY(B7678,F7678))</f>
        <v>46310</v>
      </c>
    </row>
    <row r="7679" customFormat="false" ht="15" hidden="false" customHeight="false" outlineLevel="0" collapsed="false">
      <c r="A7679" s="37" t="n">
        <v>1007678</v>
      </c>
      <c r="B7679" s="38" t="n">
        <v>46307</v>
      </c>
      <c r="C7679" s="39" t="s">
        <v>69</v>
      </c>
      <c r="D7679" s="39" t="s">
        <v>33</v>
      </c>
      <c r="E7679" s="40" t="n">
        <v>0.6</v>
      </c>
      <c r="F7679" s="41" t="n">
        <f aca="false">IF(A7679="","",INDEX(Assumptions!$B$16:$B$18,MATCH(C7679,Assumptions!$A$16:$A$18,0)))</f>
        <v>3</v>
      </c>
      <c r="G7679" s="42" t="n">
        <f aca="false">IF(A7679="","",WORKDAY(B7679,F7679))</f>
        <v>46310</v>
      </c>
    </row>
    <row r="7680" customFormat="false" ht="15" hidden="false" customHeight="false" outlineLevel="0" collapsed="false">
      <c r="A7680" s="37" t="n">
        <v>1007679</v>
      </c>
      <c r="B7680" s="38" t="n">
        <v>46307</v>
      </c>
      <c r="C7680" s="39" t="s">
        <v>69</v>
      </c>
      <c r="D7680" s="39" t="s">
        <v>39</v>
      </c>
      <c r="E7680" s="40" t="n">
        <v>2.8</v>
      </c>
      <c r="F7680" s="41" t="n">
        <f aca="false">IF(A7680="","",INDEX(Assumptions!$B$16:$B$18,MATCH(C7680,Assumptions!$A$16:$A$18,0)))</f>
        <v>3</v>
      </c>
      <c r="G7680" s="42" t="n">
        <f aca="false">IF(A7680="","",WORKDAY(B7680,F7680))</f>
        <v>46310</v>
      </c>
    </row>
    <row r="7681" customFormat="false" ht="15" hidden="false" customHeight="false" outlineLevel="0" collapsed="false">
      <c r="A7681" s="37" t="n">
        <v>1007680</v>
      </c>
      <c r="B7681" s="38" t="n">
        <v>46307</v>
      </c>
      <c r="C7681" s="39" t="s">
        <v>70</v>
      </c>
      <c r="D7681" s="39" t="s">
        <v>31</v>
      </c>
      <c r="E7681" s="40" t="n">
        <v>2.1</v>
      </c>
      <c r="F7681" s="41" t="n">
        <f aca="false">IF(A7681="","",INDEX(Assumptions!$B$16:$B$18,MATCH(C7681,Assumptions!$A$16:$A$18,0)))</f>
        <v>5</v>
      </c>
      <c r="G7681" s="42" t="n">
        <f aca="false">IF(A7681="","",WORKDAY(B7681,F7681))</f>
        <v>46314</v>
      </c>
    </row>
    <row r="7682" customFormat="false" ht="15" hidden="false" customHeight="false" outlineLevel="0" collapsed="false">
      <c r="A7682" s="37" t="n">
        <v>1007681</v>
      </c>
      <c r="B7682" s="38" t="n">
        <v>46307</v>
      </c>
      <c r="C7682" s="39" t="s">
        <v>70</v>
      </c>
      <c r="D7682" s="39" t="s">
        <v>33</v>
      </c>
      <c r="E7682" s="40" t="n">
        <v>1.1</v>
      </c>
      <c r="F7682" s="41" t="n">
        <f aca="false">IF(A7682="","",INDEX(Assumptions!$B$16:$B$18,MATCH(C7682,Assumptions!$A$16:$A$18,0)))</f>
        <v>5</v>
      </c>
      <c r="G7682" s="42" t="n">
        <f aca="false">IF(A7682="","",WORKDAY(B7682,F7682))</f>
        <v>46314</v>
      </c>
    </row>
    <row r="7683" customFormat="false" ht="15" hidden="false" customHeight="false" outlineLevel="0" collapsed="false">
      <c r="A7683" s="37" t="n">
        <v>1007682</v>
      </c>
      <c r="B7683" s="38" t="n">
        <v>46307</v>
      </c>
      <c r="C7683" s="39" t="s">
        <v>69</v>
      </c>
      <c r="D7683" s="39" t="s">
        <v>33</v>
      </c>
      <c r="E7683" s="40" t="n">
        <v>2.1</v>
      </c>
      <c r="F7683" s="41" t="n">
        <f aca="false">IF(A7683="","",INDEX(Assumptions!$B$16:$B$18,MATCH(C7683,Assumptions!$A$16:$A$18,0)))</f>
        <v>3</v>
      </c>
      <c r="G7683" s="42" t="n">
        <f aca="false">IF(A7683="","",WORKDAY(B7683,F7683))</f>
        <v>46310</v>
      </c>
    </row>
    <row r="7684" customFormat="false" ht="15" hidden="false" customHeight="false" outlineLevel="0" collapsed="false">
      <c r="A7684" s="37" t="n">
        <v>1007683</v>
      </c>
      <c r="B7684" s="38" t="n">
        <v>46307</v>
      </c>
      <c r="C7684" s="39" t="s">
        <v>69</v>
      </c>
      <c r="D7684" s="39" t="s">
        <v>33</v>
      </c>
      <c r="E7684" s="40" t="n">
        <v>2.2</v>
      </c>
      <c r="F7684" s="41" t="n">
        <f aca="false">IF(A7684="","",INDEX(Assumptions!$B$16:$B$18,MATCH(C7684,Assumptions!$A$16:$A$18,0)))</f>
        <v>3</v>
      </c>
      <c r="G7684" s="42" t="n">
        <f aca="false">IF(A7684="","",WORKDAY(B7684,F7684))</f>
        <v>46310</v>
      </c>
    </row>
    <row r="7685" customFormat="false" ht="15" hidden="false" customHeight="false" outlineLevel="0" collapsed="false">
      <c r="A7685" s="37" t="n">
        <v>1007684</v>
      </c>
      <c r="B7685" s="38" t="n">
        <v>46307</v>
      </c>
      <c r="C7685" s="39" t="s">
        <v>68</v>
      </c>
      <c r="D7685" s="39" t="s">
        <v>39</v>
      </c>
      <c r="E7685" s="40" t="n">
        <v>0.8</v>
      </c>
      <c r="F7685" s="41" t="n">
        <f aca="false">IF(A7685="","",INDEX(Assumptions!$B$16:$B$18,MATCH(C7685,Assumptions!$A$16:$A$18,0)))</f>
        <v>1</v>
      </c>
      <c r="G7685" s="42" t="n">
        <f aca="false">IF(A7685="","",WORKDAY(B7685,F7685))</f>
        <v>46308</v>
      </c>
    </row>
    <row r="7686" customFormat="false" ht="15" hidden="false" customHeight="false" outlineLevel="0" collapsed="false">
      <c r="A7686" s="37" t="n">
        <v>1007685</v>
      </c>
      <c r="B7686" s="38" t="n">
        <v>46307</v>
      </c>
      <c r="C7686" s="39" t="s">
        <v>69</v>
      </c>
      <c r="D7686" s="39" t="s">
        <v>39</v>
      </c>
      <c r="E7686" s="40" t="n">
        <v>1.7</v>
      </c>
      <c r="F7686" s="41" t="n">
        <f aca="false">IF(A7686="","",INDEX(Assumptions!$B$16:$B$18,MATCH(C7686,Assumptions!$A$16:$A$18,0)))</f>
        <v>3</v>
      </c>
      <c r="G7686" s="42" t="n">
        <f aca="false">IF(A7686="","",WORKDAY(B7686,F7686))</f>
        <v>46310</v>
      </c>
    </row>
    <row r="7687" customFormat="false" ht="15" hidden="false" customHeight="false" outlineLevel="0" collapsed="false">
      <c r="A7687" s="37" t="n">
        <v>1007686</v>
      </c>
      <c r="B7687" s="38" t="n">
        <v>46307</v>
      </c>
      <c r="C7687" s="39" t="s">
        <v>69</v>
      </c>
      <c r="D7687" s="39" t="s">
        <v>37</v>
      </c>
      <c r="E7687" s="40" t="n">
        <v>2.4</v>
      </c>
      <c r="F7687" s="41" t="n">
        <f aca="false">IF(A7687="","",INDEX(Assumptions!$B$16:$B$18,MATCH(C7687,Assumptions!$A$16:$A$18,0)))</f>
        <v>3</v>
      </c>
      <c r="G7687" s="42" t="n">
        <f aca="false">IF(A7687="","",WORKDAY(B7687,F7687))</f>
        <v>46310</v>
      </c>
    </row>
    <row r="7688" customFormat="false" ht="15" hidden="false" customHeight="false" outlineLevel="0" collapsed="false">
      <c r="A7688" s="37" t="n">
        <v>1007687</v>
      </c>
      <c r="B7688" s="38" t="n">
        <v>46307</v>
      </c>
      <c r="C7688" s="39" t="s">
        <v>69</v>
      </c>
      <c r="D7688" s="39" t="s">
        <v>33</v>
      </c>
      <c r="E7688" s="40" t="n">
        <v>1.7</v>
      </c>
      <c r="F7688" s="41" t="n">
        <f aca="false">IF(A7688="","",INDEX(Assumptions!$B$16:$B$18,MATCH(C7688,Assumptions!$A$16:$A$18,0)))</f>
        <v>3</v>
      </c>
      <c r="G7688" s="42" t="n">
        <f aca="false">IF(A7688="","",WORKDAY(B7688,F7688))</f>
        <v>46310</v>
      </c>
    </row>
    <row r="7689" customFormat="false" ht="15" hidden="false" customHeight="false" outlineLevel="0" collapsed="false">
      <c r="A7689" s="37" t="n">
        <v>1007688</v>
      </c>
      <c r="B7689" s="38" t="n">
        <v>46307</v>
      </c>
      <c r="C7689" s="39" t="s">
        <v>69</v>
      </c>
      <c r="D7689" s="39" t="s">
        <v>33</v>
      </c>
      <c r="E7689" s="40" t="n">
        <v>4</v>
      </c>
      <c r="F7689" s="41" t="n">
        <f aca="false">IF(A7689="","",INDEX(Assumptions!$B$16:$B$18,MATCH(C7689,Assumptions!$A$16:$A$18,0)))</f>
        <v>3</v>
      </c>
      <c r="G7689" s="42" t="n">
        <f aca="false">IF(A7689="","",WORKDAY(B7689,F7689))</f>
        <v>46310</v>
      </c>
    </row>
    <row r="7690" customFormat="false" ht="15" hidden="false" customHeight="false" outlineLevel="0" collapsed="false">
      <c r="A7690" s="37" t="n">
        <v>1007689</v>
      </c>
      <c r="B7690" s="38" t="n">
        <v>46307</v>
      </c>
      <c r="C7690" s="39" t="s">
        <v>69</v>
      </c>
      <c r="D7690" s="39" t="s">
        <v>37</v>
      </c>
      <c r="E7690" s="40" t="n">
        <v>2.7</v>
      </c>
      <c r="F7690" s="41" t="n">
        <f aca="false">IF(A7690="","",INDEX(Assumptions!$B$16:$B$18,MATCH(C7690,Assumptions!$A$16:$A$18,0)))</f>
        <v>3</v>
      </c>
      <c r="G7690" s="42" t="n">
        <f aca="false">IF(A7690="","",WORKDAY(B7690,F7690))</f>
        <v>46310</v>
      </c>
    </row>
    <row r="7691" customFormat="false" ht="15" hidden="false" customHeight="false" outlineLevel="0" collapsed="false">
      <c r="A7691" s="37" t="n">
        <v>1007690</v>
      </c>
      <c r="B7691" s="38" t="n">
        <v>46307</v>
      </c>
      <c r="C7691" s="39" t="s">
        <v>69</v>
      </c>
      <c r="D7691" s="39" t="s">
        <v>35</v>
      </c>
      <c r="E7691" s="40" t="n">
        <v>1.3</v>
      </c>
      <c r="F7691" s="41" t="n">
        <f aca="false">IF(A7691="","",INDEX(Assumptions!$B$16:$B$18,MATCH(C7691,Assumptions!$A$16:$A$18,0)))</f>
        <v>3</v>
      </c>
      <c r="G7691" s="42" t="n">
        <f aca="false">IF(A7691="","",WORKDAY(B7691,F7691))</f>
        <v>46310</v>
      </c>
    </row>
    <row r="7692" customFormat="false" ht="15" hidden="false" customHeight="false" outlineLevel="0" collapsed="false">
      <c r="A7692" s="37" t="n">
        <v>1007691</v>
      </c>
      <c r="B7692" s="38" t="n">
        <v>46307</v>
      </c>
      <c r="C7692" s="39" t="s">
        <v>69</v>
      </c>
      <c r="D7692" s="39" t="s">
        <v>33</v>
      </c>
      <c r="E7692" s="40" t="n">
        <v>3.4</v>
      </c>
      <c r="F7692" s="41" t="n">
        <f aca="false">IF(A7692="","",INDEX(Assumptions!$B$16:$B$18,MATCH(C7692,Assumptions!$A$16:$A$18,0)))</f>
        <v>3</v>
      </c>
      <c r="G7692" s="42" t="n">
        <f aca="false">IF(A7692="","",WORKDAY(B7692,F7692))</f>
        <v>46310</v>
      </c>
    </row>
    <row r="7693" customFormat="false" ht="15" hidden="false" customHeight="false" outlineLevel="0" collapsed="false">
      <c r="A7693" s="37" t="n">
        <v>1007692</v>
      </c>
      <c r="B7693" s="38" t="n">
        <v>46307</v>
      </c>
      <c r="C7693" s="39" t="s">
        <v>69</v>
      </c>
      <c r="D7693" s="39" t="s">
        <v>39</v>
      </c>
      <c r="E7693" s="40" t="n">
        <v>2.5</v>
      </c>
      <c r="F7693" s="41" t="n">
        <f aca="false">IF(A7693="","",INDEX(Assumptions!$B$16:$B$18,MATCH(C7693,Assumptions!$A$16:$A$18,0)))</f>
        <v>3</v>
      </c>
      <c r="G7693" s="42" t="n">
        <f aca="false">IF(A7693="","",WORKDAY(B7693,F7693))</f>
        <v>46310</v>
      </c>
    </row>
    <row r="7694" customFormat="false" ht="15" hidden="false" customHeight="false" outlineLevel="0" collapsed="false">
      <c r="A7694" s="37" t="n">
        <v>1007693</v>
      </c>
      <c r="B7694" s="38" t="n">
        <v>46307</v>
      </c>
      <c r="C7694" s="39" t="s">
        <v>69</v>
      </c>
      <c r="D7694" s="39" t="s">
        <v>37</v>
      </c>
      <c r="E7694" s="40" t="n">
        <v>1.7</v>
      </c>
      <c r="F7694" s="41" t="n">
        <f aca="false">IF(A7694="","",INDEX(Assumptions!$B$16:$B$18,MATCH(C7694,Assumptions!$A$16:$A$18,0)))</f>
        <v>3</v>
      </c>
      <c r="G7694" s="42" t="n">
        <f aca="false">IF(A7694="","",WORKDAY(B7694,F7694))</f>
        <v>46310</v>
      </c>
    </row>
    <row r="7695" customFormat="false" ht="15" hidden="false" customHeight="false" outlineLevel="0" collapsed="false">
      <c r="A7695" s="37" t="n">
        <v>1007694</v>
      </c>
      <c r="B7695" s="38" t="n">
        <v>46307</v>
      </c>
      <c r="C7695" s="39" t="s">
        <v>70</v>
      </c>
      <c r="D7695" s="39" t="s">
        <v>35</v>
      </c>
      <c r="E7695" s="40" t="n">
        <v>2.8</v>
      </c>
      <c r="F7695" s="41" t="n">
        <f aca="false">IF(A7695="","",INDEX(Assumptions!$B$16:$B$18,MATCH(C7695,Assumptions!$A$16:$A$18,0)))</f>
        <v>5</v>
      </c>
      <c r="G7695" s="42" t="n">
        <f aca="false">IF(A7695="","",WORKDAY(B7695,F7695))</f>
        <v>46314</v>
      </c>
    </row>
    <row r="7696" customFormat="false" ht="15" hidden="false" customHeight="false" outlineLevel="0" collapsed="false">
      <c r="A7696" s="37" t="n">
        <v>1007695</v>
      </c>
      <c r="B7696" s="38" t="n">
        <v>46307</v>
      </c>
      <c r="C7696" s="39" t="s">
        <v>68</v>
      </c>
      <c r="D7696" s="39" t="s">
        <v>35</v>
      </c>
      <c r="E7696" s="40" t="n">
        <v>1.7</v>
      </c>
      <c r="F7696" s="41" t="n">
        <f aca="false">IF(A7696="","",INDEX(Assumptions!$B$16:$B$18,MATCH(C7696,Assumptions!$A$16:$A$18,0)))</f>
        <v>1</v>
      </c>
      <c r="G7696" s="42" t="n">
        <f aca="false">IF(A7696="","",WORKDAY(B7696,F7696))</f>
        <v>46308</v>
      </c>
    </row>
    <row r="7697" customFormat="false" ht="15" hidden="false" customHeight="false" outlineLevel="0" collapsed="false">
      <c r="A7697" s="37" t="n">
        <v>1007696</v>
      </c>
      <c r="B7697" s="38" t="n">
        <v>46307</v>
      </c>
      <c r="C7697" s="39" t="s">
        <v>68</v>
      </c>
      <c r="D7697" s="39" t="s">
        <v>33</v>
      </c>
      <c r="E7697" s="40" t="n">
        <v>0.8</v>
      </c>
      <c r="F7697" s="41" t="n">
        <f aca="false">IF(A7697="","",INDEX(Assumptions!$B$16:$B$18,MATCH(C7697,Assumptions!$A$16:$A$18,0)))</f>
        <v>1</v>
      </c>
      <c r="G7697" s="42" t="n">
        <f aca="false">IF(A7697="","",WORKDAY(B7697,F7697))</f>
        <v>46308</v>
      </c>
    </row>
    <row r="7698" customFormat="false" ht="15" hidden="false" customHeight="false" outlineLevel="0" collapsed="false">
      <c r="A7698" s="37" t="n">
        <v>1007697</v>
      </c>
      <c r="B7698" s="38" t="n">
        <v>46307</v>
      </c>
      <c r="C7698" s="39" t="s">
        <v>69</v>
      </c>
      <c r="D7698" s="39" t="s">
        <v>37</v>
      </c>
      <c r="E7698" s="40" t="n">
        <v>0.9</v>
      </c>
      <c r="F7698" s="41" t="n">
        <f aca="false">IF(A7698="","",INDEX(Assumptions!$B$16:$B$18,MATCH(C7698,Assumptions!$A$16:$A$18,0)))</f>
        <v>3</v>
      </c>
      <c r="G7698" s="42" t="n">
        <f aca="false">IF(A7698="","",WORKDAY(B7698,F7698))</f>
        <v>46310</v>
      </c>
    </row>
    <row r="7699" customFormat="false" ht="15" hidden="false" customHeight="false" outlineLevel="0" collapsed="false">
      <c r="A7699" s="37" t="n">
        <v>1007698</v>
      </c>
      <c r="B7699" s="38" t="n">
        <v>46307</v>
      </c>
      <c r="C7699" s="39" t="s">
        <v>69</v>
      </c>
      <c r="D7699" s="39" t="s">
        <v>33</v>
      </c>
      <c r="E7699" s="40" t="n">
        <v>4.1</v>
      </c>
      <c r="F7699" s="41" t="n">
        <f aca="false">IF(A7699="","",INDEX(Assumptions!$B$16:$B$18,MATCH(C7699,Assumptions!$A$16:$A$18,0)))</f>
        <v>3</v>
      </c>
      <c r="G7699" s="42" t="n">
        <f aca="false">IF(A7699="","",WORKDAY(B7699,F7699))</f>
        <v>46310</v>
      </c>
    </row>
    <row r="7700" customFormat="false" ht="15" hidden="false" customHeight="false" outlineLevel="0" collapsed="false">
      <c r="A7700" s="37" t="n">
        <v>1007699</v>
      </c>
      <c r="B7700" s="38" t="n">
        <v>46307</v>
      </c>
      <c r="C7700" s="39" t="s">
        <v>70</v>
      </c>
      <c r="D7700" s="39" t="s">
        <v>35</v>
      </c>
      <c r="E7700" s="40" t="n">
        <v>0.4</v>
      </c>
      <c r="F7700" s="41" t="n">
        <f aca="false">IF(A7700="","",INDEX(Assumptions!$B$16:$B$18,MATCH(C7700,Assumptions!$A$16:$A$18,0)))</f>
        <v>5</v>
      </c>
      <c r="G7700" s="42" t="n">
        <f aca="false">IF(A7700="","",WORKDAY(B7700,F7700))</f>
        <v>46314</v>
      </c>
    </row>
    <row r="7701" customFormat="false" ht="15" hidden="false" customHeight="false" outlineLevel="0" collapsed="false">
      <c r="A7701" s="37" t="n">
        <v>1007700</v>
      </c>
      <c r="B7701" s="38" t="n">
        <v>46307</v>
      </c>
      <c r="C7701" s="39" t="s">
        <v>69</v>
      </c>
      <c r="D7701" s="39" t="s">
        <v>33</v>
      </c>
      <c r="E7701" s="40" t="n">
        <v>1.7</v>
      </c>
      <c r="F7701" s="41" t="n">
        <f aca="false">IF(A7701="","",INDEX(Assumptions!$B$16:$B$18,MATCH(C7701,Assumptions!$A$16:$A$18,0)))</f>
        <v>3</v>
      </c>
      <c r="G7701" s="42" t="n">
        <f aca="false">IF(A7701="","",WORKDAY(B7701,F7701))</f>
        <v>46310</v>
      </c>
    </row>
    <row r="7702" customFormat="false" ht="15" hidden="false" customHeight="false" outlineLevel="0" collapsed="false">
      <c r="A7702" s="37" t="n">
        <v>1007701</v>
      </c>
      <c r="B7702" s="38" t="n">
        <v>46307</v>
      </c>
      <c r="C7702" s="39" t="s">
        <v>69</v>
      </c>
      <c r="D7702" s="39" t="s">
        <v>33</v>
      </c>
      <c r="E7702" s="40" t="n">
        <v>2.6</v>
      </c>
      <c r="F7702" s="41" t="n">
        <f aca="false">IF(A7702="","",INDEX(Assumptions!$B$16:$B$18,MATCH(C7702,Assumptions!$A$16:$A$18,0)))</f>
        <v>3</v>
      </c>
      <c r="G7702" s="42" t="n">
        <f aca="false">IF(A7702="","",WORKDAY(B7702,F7702))</f>
        <v>46310</v>
      </c>
    </row>
    <row r="7703" customFormat="false" ht="15" hidden="false" customHeight="false" outlineLevel="0" collapsed="false">
      <c r="A7703" s="37" t="n">
        <v>1007702</v>
      </c>
      <c r="B7703" s="38" t="n">
        <v>46307</v>
      </c>
      <c r="C7703" s="39" t="s">
        <v>68</v>
      </c>
      <c r="D7703" s="39" t="s">
        <v>37</v>
      </c>
      <c r="E7703" s="40" t="n">
        <v>3.6</v>
      </c>
      <c r="F7703" s="41" t="n">
        <f aca="false">IF(A7703="","",INDEX(Assumptions!$B$16:$B$18,MATCH(C7703,Assumptions!$A$16:$A$18,0)))</f>
        <v>1</v>
      </c>
      <c r="G7703" s="42" t="n">
        <f aca="false">IF(A7703="","",WORKDAY(B7703,F7703))</f>
        <v>46308</v>
      </c>
    </row>
    <row r="7704" customFormat="false" ht="15" hidden="false" customHeight="false" outlineLevel="0" collapsed="false">
      <c r="A7704" s="37" t="n">
        <v>1007703</v>
      </c>
      <c r="B7704" s="38" t="n">
        <v>46307</v>
      </c>
      <c r="C7704" s="39" t="s">
        <v>69</v>
      </c>
      <c r="D7704" s="39" t="s">
        <v>35</v>
      </c>
      <c r="E7704" s="40" t="n">
        <v>3.2</v>
      </c>
      <c r="F7704" s="41" t="n">
        <f aca="false">IF(A7704="","",INDEX(Assumptions!$B$16:$B$18,MATCH(C7704,Assumptions!$A$16:$A$18,0)))</f>
        <v>3</v>
      </c>
      <c r="G7704" s="42" t="n">
        <f aca="false">IF(A7704="","",WORKDAY(B7704,F7704))</f>
        <v>46310</v>
      </c>
    </row>
    <row r="7705" customFormat="false" ht="15" hidden="false" customHeight="false" outlineLevel="0" collapsed="false">
      <c r="A7705" s="37" t="n">
        <v>1007704</v>
      </c>
      <c r="B7705" s="38" t="n">
        <v>46307</v>
      </c>
      <c r="C7705" s="39" t="s">
        <v>68</v>
      </c>
      <c r="D7705" s="39" t="s">
        <v>37</v>
      </c>
      <c r="E7705" s="40" t="n">
        <v>0.8</v>
      </c>
      <c r="F7705" s="41" t="n">
        <f aca="false">IF(A7705="","",INDEX(Assumptions!$B$16:$B$18,MATCH(C7705,Assumptions!$A$16:$A$18,0)))</f>
        <v>1</v>
      </c>
      <c r="G7705" s="42" t="n">
        <f aca="false">IF(A7705="","",WORKDAY(B7705,F7705))</f>
        <v>46308</v>
      </c>
    </row>
    <row r="7706" customFormat="false" ht="15" hidden="false" customHeight="false" outlineLevel="0" collapsed="false">
      <c r="A7706" s="37" t="n">
        <v>1007705</v>
      </c>
      <c r="B7706" s="38" t="n">
        <v>46307</v>
      </c>
      <c r="C7706" s="39" t="s">
        <v>69</v>
      </c>
      <c r="D7706" s="39" t="s">
        <v>31</v>
      </c>
      <c r="E7706" s="40" t="n">
        <v>1.9</v>
      </c>
      <c r="F7706" s="41" t="n">
        <f aca="false">IF(A7706="","",INDEX(Assumptions!$B$16:$B$18,MATCH(C7706,Assumptions!$A$16:$A$18,0)))</f>
        <v>3</v>
      </c>
      <c r="G7706" s="42" t="n">
        <f aca="false">IF(A7706="","",WORKDAY(B7706,F7706))</f>
        <v>46310</v>
      </c>
    </row>
    <row r="7707" customFormat="false" ht="15" hidden="false" customHeight="false" outlineLevel="0" collapsed="false">
      <c r="A7707" s="37" t="n">
        <v>1007706</v>
      </c>
      <c r="B7707" s="38" t="n">
        <v>46307</v>
      </c>
      <c r="C7707" s="39" t="s">
        <v>69</v>
      </c>
      <c r="D7707" s="39" t="s">
        <v>31</v>
      </c>
      <c r="E7707" s="40" t="n">
        <v>0.9</v>
      </c>
      <c r="F7707" s="41" t="n">
        <f aca="false">IF(A7707="","",INDEX(Assumptions!$B$16:$B$18,MATCH(C7707,Assumptions!$A$16:$A$18,0)))</f>
        <v>3</v>
      </c>
      <c r="G7707" s="42" t="n">
        <f aca="false">IF(A7707="","",WORKDAY(B7707,F7707))</f>
        <v>46310</v>
      </c>
    </row>
    <row r="7708" customFormat="false" ht="15" hidden="false" customHeight="false" outlineLevel="0" collapsed="false">
      <c r="A7708" s="37" t="n">
        <v>1007707</v>
      </c>
      <c r="B7708" s="38" t="n">
        <v>46307</v>
      </c>
      <c r="C7708" s="39" t="s">
        <v>70</v>
      </c>
      <c r="D7708" s="39" t="s">
        <v>31</v>
      </c>
      <c r="E7708" s="40" t="n">
        <v>1.9</v>
      </c>
      <c r="F7708" s="41" t="n">
        <f aca="false">IF(A7708="","",INDEX(Assumptions!$B$16:$B$18,MATCH(C7708,Assumptions!$A$16:$A$18,0)))</f>
        <v>5</v>
      </c>
      <c r="G7708" s="42" t="n">
        <f aca="false">IF(A7708="","",WORKDAY(B7708,F7708))</f>
        <v>46314</v>
      </c>
    </row>
    <row r="7709" customFormat="false" ht="15" hidden="false" customHeight="false" outlineLevel="0" collapsed="false">
      <c r="A7709" s="37" t="n">
        <v>1007708</v>
      </c>
      <c r="B7709" s="38" t="n">
        <v>46307</v>
      </c>
      <c r="C7709" s="39" t="s">
        <v>68</v>
      </c>
      <c r="D7709" s="39" t="s">
        <v>35</v>
      </c>
      <c r="E7709" s="40" t="n">
        <v>0.8</v>
      </c>
      <c r="F7709" s="41" t="n">
        <f aca="false">IF(A7709="","",INDEX(Assumptions!$B$16:$B$18,MATCH(C7709,Assumptions!$A$16:$A$18,0)))</f>
        <v>1</v>
      </c>
      <c r="G7709" s="42" t="n">
        <f aca="false">IF(A7709="","",WORKDAY(B7709,F7709))</f>
        <v>46308</v>
      </c>
    </row>
    <row r="7710" customFormat="false" ht="15" hidden="false" customHeight="false" outlineLevel="0" collapsed="false">
      <c r="A7710" s="37" t="n">
        <v>1007709</v>
      </c>
      <c r="B7710" s="38" t="n">
        <v>46307</v>
      </c>
      <c r="C7710" s="39" t="s">
        <v>69</v>
      </c>
      <c r="D7710" s="39" t="s">
        <v>37</v>
      </c>
      <c r="E7710" s="40" t="n">
        <v>1.1</v>
      </c>
      <c r="F7710" s="41" t="n">
        <f aca="false">IF(A7710="","",INDEX(Assumptions!$B$16:$B$18,MATCH(C7710,Assumptions!$A$16:$A$18,0)))</f>
        <v>3</v>
      </c>
      <c r="G7710" s="42" t="n">
        <f aca="false">IF(A7710="","",WORKDAY(B7710,F7710))</f>
        <v>46310</v>
      </c>
    </row>
    <row r="7711" customFormat="false" ht="15" hidden="false" customHeight="false" outlineLevel="0" collapsed="false">
      <c r="A7711" s="37" t="n">
        <v>1007710</v>
      </c>
      <c r="B7711" s="38" t="n">
        <v>46307</v>
      </c>
      <c r="C7711" s="39" t="s">
        <v>70</v>
      </c>
      <c r="D7711" s="39" t="s">
        <v>37</v>
      </c>
      <c r="E7711" s="40" t="n">
        <v>0.3</v>
      </c>
      <c r="F7711" s="41" t="n">
        <f aca="false">IF(A7711="","",INDEX(Assumptions!$B$16:$B$18,MATCH(C7711,Assumptions!$A$16:$A$18,0)))</f>
        <v>5</v>
      </c>
      <c r="G7711" s="42" t="n">
        <f aca="false">IF(A7711="","",WORKDAY(B7711,F7711))</f>
        <v>46314</v>
      </c>
    </row>
    <row r="7712" customFormat="false" ht="15" hidden="false" customHeight="false" outlineLevel="0" collapsed="false">
      <c r="A7712" s="37" t="n">
        <v>1007711</v>
      </c>
      <c r="B7712" s="38" t="n">
        <v>46307</v>
      </c>
      <c r="C7712" s="39" t="s">
        <v>69</v>
      </c>
      <c r="D7712" s="39" t="s">
        <v>31</v>
      </c>
      <c r="E7712" s="40" t="n">
        <v>1.7</v>
      </c>
      <c r="F7712" s="41" t="n">
        <f aca="false">IF(A7712="","",INDEX(Assumptions!$B$16:$B$18,MATCH(C7712,Assumptions!$A$16:$A$18,0)))</f>
        <v>3</v>
      </c>
      <c r="G7712" s="42" t="n">
        <f aca="false">IF(A7712="","",WORKDAY(B7712,F7712))</f>
        <v>46310</v>
      </c>
    </row>
    <row r="7713" customFormat="false" ht="15" hidden="false" customHeight="false" outlineLevel="0" collapsed="false">
      <c r="A7713" s="37" t="n">
        <v>1007712</v>
      </c>
      <c r="B7713" s="38" t="n">
        <v>46307</v>
      </c>
      <c r="C7713" s="39" t="s">
        <v>69</v>
      </c>
      <c r="D7713" s="39" t="s">
        <v>39</v>
      </c>
      <c r="E7713" s="40" t="n">
        <v>0.8</v>
      </c>
      <c r="F7713" s="41" t="n">
        <f aca="false">IF(A7713="","",INDEX(Assumptions!$B$16:$B$18,MATCH(C7713,Assumptions!$A$16:$A$18,0)))</f>
        <v>3</v>
      </c>
      <c r="G7713" s="42" t="n">
        <f aca="false">IF(A7713="","",WORKDAY(B7713,F7713))</f>
        <v>46310</v>
      </c>
    </row>
    <row r="7714" customFormat="false" ht="15" hidden="false" customHeight="false" outlineLevel="0" collapsed="false">
      <c r="A7714" s="37" t="n">
        <v>1007713</v>
      </c>
      <c r="B7714" s="38" t="n">
        <v>46307</v>
      </c>
      <c r="C7714" s="39" t="s">
        <v>69</v>
      </c>
      <c r="D7714" s="39" t="s">
        <v>33</v>
      </c>
      <c r="E7714" s="40" t="n">
        <v>3.6</v>
      </c>
      <c r="F7714" s="41" t="n">
        <f aca="false">IF(A7714="","",INDEX(Assumptions!$B$16:$B$18,MATCH(C7714,Assumptions!$A$16:$A$18,0)))</f>
        <v>3</v>
      </c>
      <c r="G7714" s="42" t="n">
        <f aca="false">IF(A7714="","",WORKDAY(B7714,F7714))</f>
        <v>46310</v>
      </c>
    </row>
    <row r="7715" customFormat="false" ht="15" hidden="false" customHeight="false" outlineLevel="0" collapsed="false">
      <c r="A7715" s="37" t="n">
        <v>1007714</v>
      </c>
      <c r="B7715" s="38" t="n">
        <v>46307</v>
      </c>
      <c r="C7715" s="39" t="s">
        <v>69</v>
      </c>
      <c r="D7715" s="39" t="s">
        <v>37</v>
      </c>
      <c r="E7715" s="40" t="n">
        <v>1.4</v>
      </c>
      <c r="F7715" s="41" t="n">
        <f aca="false">IF(A7715="","",INDEX(Assumptions!$B$16:$B$18,MATCH(C7715,Assumptions!$A$16:$A$18,0)))</f>
        <v>3</v>
      </c>
      <c r="G7715" s="42" t="n">
        <f aca="false">IF(A7715="","",WORKDAY(B7715,F7715))</f>
        <v>46310</v>
      </c>
    </row>
    <row r="7716" customFormat="false" ht="15" hidden="false" customHeight="false" outlineLevel="0" collapsed="false">
      <c r="A7716" s="37" t="n">
        <v>1007715</v>
      </c>
      <c r="B7716" s="38" t="n">
        <v>46307</v>
      </c>
      <c r="C7716" s="39" t="s">
        <v>69</v>
      </c>
      <c r="D7716" s="39" t="s">
        <v>39</v>
      </c>
      <c r="E7716" s="40" t="n">
        <v>1.5</v>
      </c>
      <c r="F7716" s="41" t="n">
        <f aca="false">IF(A7716="","",INDEX(Assumptions!$B$16:$B$18,MATCH(C7716,Assumptions!$A$16:$A$18,0)))</f>
        <v>3</v>
      </c>
      <c r="G7716" s="42" t="n">
        <f aca="false">IF(A7716="","",WORKDAY(B7716,F7716))</f>
        <v>46310</v>
      </c>
    </row>
    <row r="7717" customFormat="false" ht="15" hidden="false" customHeight="false" outlineLevel="0" collapsed="false">
      <c r="A7717" s="37" t="n">
        <v>1007716</v>
      </c>
      <c r="B7717" s="38" t="n">
        <v>46307</v>
      </c>
      <c r="C7717" s="39" t="s">
        <v>68</v>
      </c>
      <c r="D7717" s="39" t="s">
        <v>39</v>
      </c>
      <c r="E7717" s="40" t="n">
        <v>0.8</v>
      </c>
      <c r="F7717" s="41" t="n">
        <f aca="false">IF(A7717="","",INDEX(Assumptions!$B$16:$B$18,MATCH(C7717,Assumptions!$A$16:$A$18,0)))</f>
        <v>1</v>
      </c>
      <c r="G7717" s="42" t="n">
        <f aca="false">IF(A7717="","",WORKDAY(B7717,F7717))</f>
        <v>46308</v>
      </c>
    </row>
    <row r="7718" customFormat="false" ht="15" hidden="false" customHeight="false" outlineLevel="0" collapsed="false">
      <c r="A7718" s="37" t="n">
        <v>1007717</v>
      </c>
      <c r="B7718" s="38" t="n">
        <v>46307</v>
      </c>
      <c r="C7718" s="39" t="s">
        <v>69</v>
      </c>
      <c r="D7718" s="39" t="s">
        <v>35</v>
      </c>
      <c r="E7718" s="40" t="n">
        <v>1.5</v>
      </c>
      <c r="F7718" s="41" t="n">
        <f aca="false">IF(A7718="","",INDEX(Assumptions!$B$16:$B$18,MATCH(C7718,Assumptions!$A$16:$A$18,0)))</f>
        <v>3</v>
      </c>
      <c r="G7718" s="42" t="n">
        <f aca="false">IF(A7718="","",WORKDAY(B7718,F7718))</f>
        <v>46310</v>
      </c>
    </row>
    <row r="7719" customFormat="false" ht="15" hidden="false" customHeight="false" outlineLevel="0" collapsed="false">
      <c r="A7719" s="37" t="n">
        <v>1007718</v>
      </c>
      <c r="B7719" s="38" t="n">
        <v>46307</v>
      </c>
      <c r="C7719" s="39" t="s">
        <v>69</v>
      </c>
      <c r="D7719" s="39" t="s">
        <v>35</v>
      </c>
      <c r="E7719" s="40" t="n">
        <v>0.8</v>
      </c>
      <c r="F7719" s="41" t="n">
        <f aca="false">IF(A7719="","",INDEX(Assumptions!$B$16:$B$18,MATCH(C7719,Assumptions!$A$16:$A$18,0)))</f>
        <v>3</v>
      </c>
      <c r="G7719" s="42" t="n">
        <f aca="false">IF(A7719="","",WORKDAY(B7719,F7719))</f>
        <v>46310</v>
      </c>
    </row>
    <row r="7720" customFormat="false" ht="15" hidden="false" customHeight="false" outlineLevel="0" collapsed="false">
      <c r="A7720" s="37" t="n">
        <v>1007719</v>
      </c>
      <c r="B7720" s="38" t="n">
        <v>46307</v>
      </c>
      <c r="C7720" s="39" t="s">
        <v>69</v>
      </c>
      <c r="D7720" s="39" t="s">
        <v>33</v>
      </c>
      <c r="E7720" s="40" t="n">
        <v>1.2</v>
      </c>
      <c r="F7720" s="41" t="n">
        <f aca="false">IF(A7720="","",INDEX(Assumptions!$B$16:$B$18,MATCH(C7720,Assumptions!$A$16:$A$18,0)))</f>
        <v>3</v>
      </c>
      <c r="G7720" s="42" t="n">
        <f aca="false">IF(A7720="","",WORKDAY(B7720,F7720))</f>
        <v>46310</v>
      </c>
    </row>
    <row r="7721" customFormat="false" ht="15" hidden="false" customHeight="false" outlineLevel="0" collapsed="false">
      <c r="A7721" s="37" t="n">
        <v>1007720</v>
      </c>
      <c r="B7721" s="38" t="n">
        <v>46307</v>
      </c>
      <c r="C7721" s="39" t="s">
        <v>68</v>
      </c>
      <c r="D7721" s="39" t="s">
        <v>35</v>
      </c>
      <c r="E7721" s="40" t="n">
        <v>1.8</v>
      </c>
      <c r="F7721" s="41" t="n">
        <f aca="false">IF(A7721="","",INDEX(Assumptions!$B$16:$B$18,MATCH(C7721,Assumptions!$A$16:$A$18,0)))</f>
        <v>1</v>
      </c>
      <c r="G7721" s="42" t="n">
        <f aca="false">IF(A7721="","",WORKDAY(B7721,F7721))</f>
        <v>46308</v>
      </c>
    </row>
    <row r="7722" customFormat="false" ht="15" hidden="false" customHeight="false" outlineLevel="0" collapsed="false">
      <c r="A7722" s="37" t="n">
        <v>1007721</v>
      </c>
      <c r="B7722" s="38" t="n">
        <v>46307</v>
      </c>
      <c r="C7722" s="39" t="s">
        <v>69</v>
      </c>
      <c r="D7722" s="39" t="s">
        <v>33</v>
      </c>
      <c r="E7722" s="40" t="n">
        <v>7.9</v>
      </c>
      <c r="F7722" s="41" t="n">
        <f aca="false">IF(A7722="","",INDEX(Assumptions!$B$16:$B$18,MATCH(C7722,Assumptions!$A$16:$A$18,0)))</f>
        <v>3</v>
      </c>
      <c r="G7722" s="42" t="n">
        <f aca="false">IF(A7722="","",WORKDAY(B7722,F7722))</f>
        <v>46310</v>
      </c>
    </row>
    <row r="7723" customFormat="false" ht="15" hidden="false" customHeight="false" outlineLevel="0" collapsed="false">
      <c r="A7723" s="37" t="n">
        <v>1007722</v>
      </c>
      <c r="B7723" s="38" t="n">
        <v>46307</v>
      </c>
      <c r="C7723" s="39" t="s">
        <v>69</v>
      </c>
      <c r="D7723" s="39" t="s">
        <v>31</v>
      </c>
      <c r="E7723" s="40" t="n">
        <v>4.6</v>
      </c>
      <c r="F7723" s="41" t="n">
        <f aca="false">IF(A7723="","",INDEX(Assumptions!$B$16:$B$18,MATCH(C7723,Assumptions!$A$16:$A$18,0)))</f>
        <v>3</v>
      </c>
      <c r="G7723" s="42" t="n">
        <f aca="false">IF(A7723="","",WORKDAY(B7723,F7723))</f>
        <v>46310</v>
      </c>
    </row>
    <row r="7724" customFormat="false" ht="15" hidden="false" customHeight="false" outlineLevel="0" collapsed="false">
      <c r="A7724" s="37" t="n">
        <v>1007723</v>
      </c>
      <c r="B7724" s="38" t="n">
        <v>46307</v>
      </c>
      <c r="C7724" s="39" t="s">
        <v>70</v>
      </c>
      <c r="D7724" s="39" t="s">
        <v>37</v>
      </c>
      <c r="E7724" s="40" t="n">
        <v>1.3</v>
      </c>
      <c r="F7724" s="41" t="n">
        <f aca="false">IF(A7724="","",INDEX(Assumptions!$B$16:$B$18,MATCH(C7724,Assumptions!$A$16:$A$18,0)))</f>
        <v>5</v>
      </c>
      <c r="G7724" s="42" t="n">
        <f aca="false">IF(A7724="","",WORKDAY(B7724,F7724))</f>
        <v>46314</v>
      </c>
    </row>
    <row r="7725" customFormat="false" ht="15" hidden="false" customHeight="false" outlineLevel="0" collapsed="false">
      <c r="A7725" s="37" t="n">
        <v>1007724</v>
      </c>
      <c r="B7725" s="38" t="n">
        <v>46307</v>
      </c>
      <c r="C7725" s="39" t="s">
        <v>69</v>
      </c>
      <c r="D7725" s="39" t="s">
        <v>31</v>
      </c>
      <c r="E7725" s="40" t="n">
        <v>3.1</v>
      </c>
      <c r="F7725" s="41" t="n">
        <f aca="false">IF(A7725="","",INDEX(Assumptions!$B$16:$B$18,MATCH(C7725,Assumptions!$A$16:$A$18,0)))</f>
        <v>3</v>
      </c>
      <c r="G7725" s="42" t="n">
        <f aca="false">IF(A7725="","",WORKDAY(B7725,F7725))</f>
        <v>46310</v>
      </c>
    </row>
    <row r="7726" customFormat="false" ht="15" hidden="false" customHeight="false" outlineLevel="0" collapsed="false">
      <c r="A7726" s="37" t="n">
        <v>1007725</v>
      </c>
      <c r="B7726" s="38" t="n">
        <v>46307</v>
      </c>
      <c r="C7726" s="39" t="s">
        <v>69</v>
      </c>
      <c r="D7726" s="39" t="s">
        <v>33</v>
      </c>
      <c r="E7726" s="40" t="n">
        <v>2.2</v>
      </c>
      <c r="F7726" s="41" t="n">
        <f aca="false">IF(A7726="","",INDEX(Assumptions!$B$16:$B$18,MATCH(C7726,Assumptions!$A$16:$A$18,0)))</f>
        <v>3</v>
      </c>
      <c r="G7726" s="42" t="n">
        <f aca="false">IF(A7726="","",WORKDAY(B7726,F7726))</f>
        <v>46310</v>
      </c>
    </row>
    <row r="7727" customFormat="false" ht="15" hidden="false" customHeight="false" outlineLevel="0" collapsed="false">
      <c r="A7727" s="37" t="n">
        <v>1007726</v>
      </c>
      <c r="B7727" s="38" t="n">
        <v>46307</v>
      </c>
      <c r="C7727" s="39" t="s">
        <v>69</v>
      </c>
      <c r="D7727" s="39" t="s">
        <v>35</v>
      </c>
      <c r="E7727" s="40" t="n">
        <v>6.1</v>
      </c>
      <c r="F7727" s="41" t="n">
        <f aca="false">IF(A7727="","",INDEX(Assumptions!$B$16:$B$18,MATCH(C7727,Assumptions!$A$16:$A$18,0)))</f>
        <v>3</v>
      </c>
      <c r="G7727" s="42" t="n">
        <f aca="false">IF(A7727="","",WORKDAY(B7727,F7727))</f>
        <v>46310</v>
      </c>
    </row>
    <row r="7728" customFormat="false" ht="15" hidden="false" customHeight="false" outlineLevel="0" collapsed="false">
      <c r="A7728" s="37" t="n">
        <v>1007727</v>
      </c>
      <c r="B7728" s="38" t="n">
        <v>46307</v>
      </c>
      <c r="C7728" s="39" t="s">
        <v>69</v>
      </c>
      <c r="D7728" s="39" t="s">
        <v>39</v>
      </c>
      <c r="E7728" s="40" t="n">
        <v>1.8</v>
      </c>
      <c r="F7728" s="41" t="n">
        <f aca="false">IF(A7728="","",INDEX(Assumptions!$B$16:$B$18,MATCH(C7728,Assumptions!$A$16:$A$18,0)))</f>
        <v>3</v>
      </c>
      <c r="G7728" s="42" t="n">
        <f aca="false">IF(A7728="","",WORKDAY(B7728,F7728))</f>
        <v>46310</v>
      </c>
    </row>
    <row r="7729" customFormat="false" ht="15" hidden="false" customHeight="false" outlineLevel="0" collapsed="false">
      <c r="A7729" s="37" t="n">
        <v>1007728</v>
      </c>
      <c r="B7729" s="38" t="n">
        <v>46307</v>
      </c>
      <c r="C7729" s="39" t="s">
        <v>70</v>
      </c>
      <c r="D7729" s="39" t="s">
        <v>31</v>
      </c>
      <c r="E7729" s="40" t="n">
        <v>6.7</v>
      </c>
      <c r="F7729" s="41" t="n">
        <f aca="false">IF(A7729="","",INDEX(Assumptions!$B$16:$B$18,MATCH(C7729,Assumptions!$A$16:$A$18,0)))</f>
        <v>5</v>
      </c>
      <c r="G7729" s="42" t="n">
        <f aca="false">IF(A7729="","",WORKDAY(B7729,F7729))</f>
        <v>46314</v>
      </c>
    </row>
    <row r="7730" customFormat="false" ht="15" hidden="false" customHeight="false" outlineLevel="0" collapsed="false">
      <c r="A7730" s="37" t="n">
        <v>1007729</v>
      </c>
      <c r="B7730" s="38" t="n">
        <v>46307</v>
      </c>
      <c r="C7730" s="39" t="s">
        <v>69</v>
      </c>
      <c r="D7730" s="39" t="s">
        <v>31</v>
      </c>
      <c r="E7730" s="40" t="n">
        <v>1</v>
      </c>
      <c r="F7730" s="41" t="n">
        <f aca="false">IF(A7730="","",INDEX(Assumptions!$B$16:$B$18,MATCH(C7730,Assumptions!$A$16:$A$18,0)))</f>
        <v>3</v>
      </c>
      <c r="G7730" s="42" t="n">
        <f aca="false">IF(A7730="","",WORKDAY(B7730,F7730))</f>
        <v>46310</v>
      </c>
    </row>
    <row r="7731" customFormat="false" ht="15" hidden="false" customHeight="false" outlineLevel="0" collapsed="false">
      <c r="A7731" s="37" t="n">
        <v>1007730</v>
      </c>
      <c r="B7731" s="38" t="n">
        <v>46307</v>
      </c>
      <c r="C7731" s="39" t="s">
        <v>70</v>
      </c>
      <c r="D7731" s="39" t="s">
        <v>33</v>
      </c>
      <c r="E7731" s="40" t="n">
        <v>1.1</v>
      </c>
      <c r="F7731" s="41" t="n">
        <f aca="false">IF(A7731="","",INDEX(Assumptions!$B$16:$B$18,MATCH(C7731,Assumptions!$A$16:$A$18,0)))</f>
        <v>5</v>
      </c>
      <c r="G7731" s="42" t="n">
        <f aca="false">IF(A7731="","",WORKDAY(B7731,F7731))</f>
        <v>46314</v>
      </c>
    </row>
    <row r="7732" customFormat="false" ht="15" hidden="false" customHeight="false" outlineLevel="0" collapsed="false">
      <c r="A7732" s="37" t="n">
        <v>1007731</v>
      </c>
      <c r="B7732" s="38" t="n">
        <v>46307</v>
      </c>
      <c r="C7732" s="39" t="s">
        <v>69</v>
      </c>
      <c r="D7732" s="39" t="s">
        <v>37</v>
      </c>
      <c r="E7732" s="40" t="n">
        <v>4</v>
      </c>
      <c r="F7732" s="41" t="n">
        <f aca="false">IF(A7732="","",INDEX(Assumptions!$B$16:$B$18,MATCH(C7732,Assumptions!$A$16:$A$18,0)))</f>
        <v>3</v>
      </c>
      <c r="G7732" s="42" t="n">
        <f aca="false">IF(A7732="","",WORKDAY(B7732,F7732))</f>
        <v>46310</v>
      </c>
    </row>
    <row r="7733" customFormat="false" ht="15" hidden="false" customHeight="false" outlineLevel="0" collapsed="false">
      <c r="A7733" s="37" t="n">
        <v>1007732</v>
      </c>
      <c r="B7733" s="38" t="n">
        <v>46307</v>
      </c>
      <c r="C7733" s="39" t="s">
        <v>69</v>
      </c>
      <c r="D7733" s="39" t="s">
        <v>35</v>
      </c>
      <c r="E7733" s="40" t="n">
        <v>2.2</v>
      </c>
      <c r="F7733" s="41" t="n">
        <f aca="false">IF(A7733="","",INDEX(Assumptions!$B$16:$B$18,MATCH(C7733,Assumptions!$A$16:$A$18,0)))</f>
        <v>3</v>
      </c>
      <c r="G7733" s="42" t="n">
        <f aca="false">IF(A7733="","",WORKDAY(B7733,F7733))</f>
        <v>46310</v>
      </c>
    </row>
    <row r="7734" customFormat="false" ht="15" hidden="false" customHeight="false" outlineLevel="0" collapsed="false">
      <c r="A7734" s="37" t="n">
        <v>1007733</v>
      </c>
      <c r="B7734" s="38" t="n">
        <v>46307</v>
      </c>
      <c r="C7734" s="39" t="s">
        <v>69</v>
      </c>
      <c r="D7734" s="39" t="s">
        <v>33</v>
      </c>
      <c r="E7734" s="40" t="n">
        <v>1</v>
      </c>
      <c r="F7734" s="41" t="n">
        <f aca="false">IF(A7734="","",INDEX(Assumptions!$B$16:$B$18,MATCH(C7734,Assumptions!$A$16:$A$18,0)))</f>
        <v>3</v>
      </c>
      <c r="G7734" s="42" t="n">
        <f aca="false">IF(A7734="","",WORKDAY(B7734,F7734))</f>
        <v>46310</v>
      </c>
    </row>
    <row r="7735" customFormat="false" ht="15" hidden="false" customHeight="false" outlineLevel="0" collapsed="false">
      <c r="A7735" s="37" t="n">
        <v>1007734</v>
      </c>
      <c r="B7735" s="38" t="n">
        <v>46307</v>
      </c>
      <c r="C7735" s="39" t="s">
        <v>70</v>
      </c>
      <c r="D7735" s="39" t="s">
        <v>33</v>
      </c>
      <c r="E7735" s="40" t="n">
        <v>0.8</v>
      </c>
      <c r="F7735" s="41" t="n">
        <f aca="false">IF(A7735="","",INDEX(Assumptions!$B$16:$B$18,MATCH(C7735,Assumptions!$A$16:$A$18,0)))</f>
        <v>5</v>
      </c>
      <c r="G7735" s="42" t="n">
        <f aca="false">IF(A7735="","",WORKDAY(B7735,F7735))</f>
        <v>46314</v>
      </c>
    </row>
    <row r="7736" customFormat="false" ht="15" hidden="false" customHeight="false" outlineLevel="0" collapsed="false">
      <c r="A7736" s="37" t="n">
        <v>1007735</v>
      </c>
      <c r="B7736" s="38" t="n">
        <v>46307</v>
      </c>
      <c r="C7736" s="39" t="s">
        <v>68</v>
      </c>
      <c r="D7736" s="39" t="s">
        <v>33</v>
      </c>
      <c r="E7736" s="40" t="n">
        <v>0.2</v>
      </c>
      <c r="F7736" s="41" t="n">
        <f aca="false">IF(A7736="","",INDEX(Assumptions!$B$16:$B$18,MATCH(C7736,Assumptions!$A$16:$A$18,0)))</f>
        <v>1</v>
      </c>
      <c r="G7736" s="42" t="n">
        <f aca="false">IF(A7736="","",WORKDAY(B7736,F7736))</f>
        <v>46308</v>
      </c>
    </row>
    <row r="7737" customFormat="false" ht="15" hidden="false" customHeight="false" outlineLevel="0" collapsed="false">
      <c r="A7737" s="37" t="n">
        <v>1007736</v>
      </c>
      <c r="B7737" s="38" t="n">
        <v>46307</v>
      </c>
      <c r="C7737" s="39" t="s">
        <v>68</v>
      </c>
      <c r="D7737" s="39" t="s">
        <v>35</v>
      </c>
      <c r="E7737" s="40" t="n">
        <v>4</v>
      </c>
      <c r="F7737" s="41" t="n">
        <f aca="false">IF(A7737="","",INDEX(Assumptions!$B$16:$B$18,MATCH(C7737,Assumptions!$A$16:$A$18,0)))</f>
        <v>1</v>
      </c>
      <c r="G7737" s="42" t="n">
        <f aca="false">IF(A7737="","",WORKDAY(B7737,F7737))</f>
        <v>46308</v>
      </c>
    </row>
    <row r="7738" customFormat="false" ht="15" hidden="false" customHeight="false" outlineLevel="0" collapsed="false">
      <c r="A7738" s="37" t="n">
        <v>1007737</v>
      </c>
      <c r="B7738" s="38" t="n">
        <v>46307</v>
      </c>
      <c r="C7738" s="39" t="s">
        <v>69</v>
      </c>
      <c r="D7738" s="39" t="s">
        <v>31</v>
      </c>
      <c r="E7738" s="40" t="n">
        <v>0.8</v>
      </c>
      <c r="F7738" s="41" t="n">
        <f aca="false">IF(A7738="","",INDEX(Assumptions!$B$16:$B$18,MATCH(C7738,Assumptions!$A$16:$A$18,0)))</f>
        <v>3</v>
      </c>
      <c r="G7738" s="42" t="n">
        <f aca="false">IF(A7738="","",WORKDAY(B7738,F7738))</f>
        <v>46310</v>
      </c>
    </row>
    <row r="7739" customFormat="false" ht="15" hidden="false" customHeight="false" outlineLevel="0" collapsed="false">
      <c r="A7739" s="37" t="n">
        <v>1007738</v>
      </c>
      <c r="B7739" s="38" t="n">
        <v>46307</v>
      </c>
      <c r="C7739" s="39" t="s">
        <v>70</v>
      </c>
      <c r="D7739" s="39" t="s">
        <v>33</v>
      </c>
      <c r="E7739" s="40" t="n">
        <v>0.7</v>
      </c>
      <c r="F7739" s="41" t="n">
        <f aca="false">IF(A7739="","",INDEX(Assumptions!$B$16:$B$18,MATCH(C7739,Assumptions!$A$16:$A$18,0)))</f>
        <v>5</v>
      </c>
      <c r="G7739" s="42" t="n">
        <f aca="false">IF(A7739="","",WORKDAY(B7739,F7739))</f>
        <v>46314</v>
      </c>
    </row>
    <row r="7740" customFormat="false" ht="15" hidden="false" customHeight="false" outlineLevel="0" collapsed="false">
      <c r="A7740" s="37" t="n">
        <v>1007739</v>
      </c>
      <c r="B7740" s="38" t="n">
        <v>46307</v>
      </c>
      <c r="C7740" s="39" t="s">
        <v>70</v>
      </c>
      <c r="D7740" s="39" t="s">
        <v>37</v>
      </c>
      <c r="E7740" s="40" t="n">
        <v>1.6</v>
      </c>
      <c r="F7740" s="41" t="n">
        <f aca="false">IF(A7740="","",INDEX(Assumptions!$B$16:$B$18,MATCH(C7740,Assumptions!$A$16:$A$18,0)))</f>
        <v>5</v>
      </c>
      <c r="G7740" s="42" t="n">
        <f aca="false">IF(A7740="","",WORKDAY(B7740,F7740))</f>
        <v>46314</v>
      </c>
    </row>
    <row r="7741" customFormat="false" ht="15" hidden="false" customHeight="false" outlineLevel="0" collapsed="false">
      <c r="A7741" s="37" t="n">
        <v>1007740</v>
      </c>
      <c r="B7741" s="38" t="n">
        <v>46307</v>
      </c>
      <c r="C7741" s="39" t="s">
        <v>69</v>
      </c>
      <c r="D7741" s="39" t="s">
        <v>39</v>
      </c>
      <c r="E7741" s="40" t="n">
        <v>0.7</v>
      </c>
      <c r="F7741" s="41" t="n">
        <f aca="false">IF(A7741="","",INDEX(Assumptions!$B$16:$B$18,MATCH(C7741,Assumptions!$A$16:$A$18,0)))</f>
        <v>3</v>
      </c>
      <c r="G7741" s="42" t="n">
        <f aca="false">IF(A7741="","",WORKDAY(B7741,F7741))</f>
        <v>46310</v>
      </c>
    </row>
    <row r="7742" customFormat="false" ht="15" hidden="false" customHeight="false" outlineLevel="0" collapsed="false">
      <c r="A7742" s="37" t="n">
        <v>1007741</v>
      </c>
      <c r="B7742" s="38" t="n">
        <v>46307</v>
      </c>
      <c r="C7742" s="39" t="s">
        <v>69</v>
      </c>
      <c r="D7742" s="39" t="s">
        <v>33</v>
      </c>
      <c r="E7742" s="40" t="n">
        <v>10.3</v>
      </c>
      <c r="F7742" s="41" t="n">
        <f aca="false">IF(A7742="","",INDEX(Assumptions!$B$16:$B$18,MATCH(C7742,Assumptions!$A$16:$A$18,0)))</f>
        <v>3</v>
      </c>
      <c r="G7742" s="42" t="n">
        <f aca="false">IF(A7742="","",WORKDAY(B7742,F7742))</f>
        <v>46310</v>
      </c>
    </row>
    <row r="7743" customFormat="false" ht="15" hidden="false" customHeight="false" outlineLevel="0" collapsed="false">
      <c r="A7743" s="37" t="n">
        <v>1007742</v>
      </c>
      <c r="B7743" s="38" t="n">
        <v>46307</v>
      </c>
      <c r="C7743" s="39" t="s">
        <v>70</v>
      </c>
      <c r="D7743" s="39" t="s">
        <v>39</v>
      </c>
      <c r="E7743" s="40" t="n">
        <v>2.2</v>
      </c>
      <c r="F7743" s="41" t="n">
        <f aca="false">IF(A7743="","",INDEX(Assumptions!$B$16:$B$18,MATCH(C7743,Assumptions!$A$16:$A$18,0)))</f>
        <v>5</v>
      </c>
      <c r="G7743" s="42" t="n">
        <f aca="false">IF(A7743="","",WORKDAY(B7743,F7743))</f>
        <v>46314</v>
      </c>
    </row>
    <row r="7744" customFormat="false" ht="15" hidden="false" customHeight="false" outlineLevel="0" collapsed="false">
      <c r="A7744" s="37" t="n">
        <v>1007743</v>
      </c>
      <c r="B7744" s="38" t="n">
        <v>46307</v>
      </c>
      <c r="C7744" s="39" t="s">
        <v>70</v>
      </c>
      <c r="D7744" s="39" t="s">
        <v>39</v>
      </c>
      <c r="E7744" s="40" t="n">
        <v>0.5</v>
      </c>
      <c r="F7744" s="41" t="n">
        <f aca="false">IF(A7744="","",INDEX(Assumptions!$B$16:$B$18,MATCH(C7744,Assumptions!$A$16:$A$18,0)))</f>
        <v>5</v>
      </c>
      <c r="G7744" s="42" t="n">
        <f aca="false">IF(A7744="","",WORKDAY(B7744,F7744))</f>
        <v>46314</v>
      </c>
    </row>
    <row r="7745" customFormat="false" ht="15" hidden="false" customHeight="false" outlineLevel="0" collapsed="false">
      <c r="A7745" s="37" t="n">
        <v>1007744</v>
      </c>
      <c r="B7745" s="38" t="n">
        <v>46307</v>
      </c>
      <c r="C7745" s="39" t="s">
        <v>69</v>
      </c>
      <c r="D7745" s="39" t="s">
        <v>39</v>
      </c>
      <c r="E7745" s="40" t="n">
        <v>3</v>
      </c>
      <c r="F7745" s="41" t="n">
        <f aca="false">IF(A7745="","",INDEX(Assumptions!$B$16:$B$18,MATCH(C7745,Assumptions!$A$16:$A$18,0)))</f>
        <v>3</v>
      </c>
      <c r="G7745" s="42" t="n">
        <f aca="false">IF(A7745="","",WORKDAY(B7745,F7745))</f>
        <v>46310</v>
      </c>
    </row>
    <row r="7746" customFormat="false" ht="15" hidden="false" customHeight="false" outlineLevel="0" collapsed="false">
      <c r="A7746" s="37" t="n">
        <v>1007745</v>
      </c>
      <c r="B7746" s="38" t="n">
        <v>46307</v>
      </c>
      <c r="C7746" s="39" t="s">
        <v>70</v>
      </c>
      <c r="D7746" s="39" t="s">
        <v>33</v>
      </c>
      <c r="E7746" s="40" t="n">
        <v>0.9</v>
      </c>
      <c r="F7746" s="41" t="n">
        <f aca="false">IF(A7746="","",INDEX(Assumptions!$B$16:$B$18,MATCH(C7746,Assumptions!$A$16:$A$18,0)))</f>
        <v>5</v>
      </c>
      <c r="G7746" s="42" t="n">
        <f aca="false">IF(A7746="","",WORKDAY(B7746,F7746))</f>
        <v>46314</v>
      </c>
    </row>
    <row r="7747" customFormat="false" ht="15" hidden="false" customHeight="false" outlineLevel="0" collapsed="false">
      <c r="A7747" s="37" t="n">
        <v>1007746</v>
      </c>
      <c r="B7747" s="38" t="n">
        <v>46307</v>
      </c>
      <c r="C7747" s="39" t="s">
        <v>70</v>
      </c>
      <c r="D7747" s="39" t="s">
        <v>35</v>
      </c>
      <c r="E7747" s="40" t="n">
        <v>4.3</v>
      </c>
      <c r="F7747" s="41" t="n">
        <f aca="false">IF(A7747="","",INDEX(Assumptions!$B$16:$B$18,MATCH(C7747,Assumptions!$A$16:$A$18,0)))</f>
        <v>5</v>
      </c>
      <c r="G7747" s="42" t="n">
        <f aca="false">IF(A7747="","",WORKDAY(B7747,F7747))</f>
        <v>46314</v>
      </c>
    </row>
    <row r="7748" customFormat="false" ht="15" hidden="false" customHeight="false" outlineLevel="0" collapsed="false">
      <c r="A7748" s="37" t="n">
        <v>1007747</v>
      </c>
      <c r="B7748" s="38" t="n">
        <v>46307</v>
      </c>
      <c r="C7748" s="39" t="s">
        <v>69</v>
      </c>
      <c r="D7748" s="39" t="s">
        <v>37</v>
      </c>
      <c r="E7748" s="40" t="n">
        <v>4.7</v>
      </c>
      <c r="F7748" s="41" t="n">
        <f aca="false">IF(A7748="","",INDEX(Assumptions!$B$16:$B$18,MATCH(C7748,Assumptions!$A$16:$A$18,0)))</f>
        <v>3</v>
      </c>
      <c r="G7748" s="42" t="n">
        <f aca="false">IF(A7748="","",WORKDAY(B7748,F7748))</f>
        <v>46310</v>
      </c>
    </row>
    <row r="7749" customFormat="false" ht="15" hidden="false" customHeight="false" outlineLevel="0" collapsed="false">
      <c r="A7749" s="37" t="n">
        <v>1007748</v>
      </c>
      <c r="B7749" s="38" t="n">
        <v>46307</v>
      </c>
      <c r="C7749" s="39" t="s">
        <v>69</v>
      </c>
      <c r="D7749" s="39" t="s">
        <v>31</v>
      </c>
      <c r="E7749" s="40" t="n">
        <v>2.5</v>
      </c>
      <c r="F7749" s="41" t="n">
        <f aca="false">IF(A7749="","",INDEX(Assumptions!$B$16:$B$18,MATCH(C7749,Assumptions!$A$16:$A$18,0)))</f>
        <v>3</v>
      </c>
      <c r="G7749" s="42" t="n">
        <f aca="false">IF(A7749="","",WORKDAY(B7749,F7749))</f>
        <v>46310</v>
      </c>
    </row>
    <row r="7750" customFormat="false" ht="15" hidden="false" customHeight="false" outlineLevel="0" collapsed="false">
      <c r="A7750" s="37" t="n">
        <v>1007749</v>
      </c>
      <c r="B7750" s="38" t="n">
        <v>46307</v>
      </c>
      <c r="C7750" s="39" t="s">
        <v>70</v>
      </c>
      <c r="D7750" s="39" t="s">
        <v>35</v>
      </c>
      <c r="E7750" s="40" t="n">
        <v>0.2</v>
      </c>
      <c r="F7750" s="41" t="n">
        <f aca="false">IF(A7750="","",INDEX(Assumptions!$B$16:$B$18,MATCH(C7750,Assumptions!$A$16:$A$18,0)))</f>
        <v>5</v>
      </c>
      <c r="G7750" s="42" t="n">
        <f aca="false">IF(A7750="","",WORKDAY(B7750,F7750))</f>
        <v>46314</v>
      </c>
    </row>
    <row r="7751" customFormat="false" ht="15" hidden="false" customHeight="false" outlineLevel="0" collapsed="false">
      <c r="A7751" s="37" t="n">
        <v>1007750</v>
      </c>
      <c r="B7751" s="38" t="n">
        <v>46307</v>
      </c>
      <c r="C7751" s="39" t="s">
        <v>69</v>
      </c>
      <c r="D7751" s="39" t="s">
        <v>39</v>
      </c>
      <c r="E7751" s="40" t="n">
        <v>1.9</v>
      </c>
      <c r="F7751" s="41" t="n">
        <f aca="false">IF(A7751="","",INDEX(Assumptions!$B$16:$B$18,MATCH(C7751,Assumptions!$A$16:$A$18,0)))</f>
        <v>3</v>
      </c>
      <c r="G7751" s="42" t="n">
        <f aca="false">IF(A7751="","",WORKDAY(B7751,F7751))</f>
        <v>46310</v>
      </c>
    </row>
    <row r="7752" customFormat="false" ht="15" hidden="false" customHeight="false" outlineLevel="0" collapsed="false">
      <c r="A7752" s="37" t="n">
        <v>1007751</v>
      </c>
      <c r="B7752" s="38" t="n">
        <v>46307</v>
      </c>
      <c r="C7752" s="39" t="s">
        <v>69</v>
      </c>
      <c r="D7752" s="39" t="s">
        <v>31</v>
      </c>
      <c r="E7752" s="40" t="n">
        <v>0.5</v>
      </c>
      <c r="F7752" s="41" t="n">
        <f aca="false">IF(A7752="","",INDEX(Assumptions!$B$16:$B$18,MATCH(C7752,Assumptions!$A$16:$A$18,0)))</f>
        <v>3</v>
      </c>
      <c r="G7752" s="42" t="n">
        <f aca="false">IF(A7752="","",WORKDAY(B7752,F7752))</f>
        <v>46310</v>
      </c>
    </row>
    <row r="7753" customFormat="false" ht="15" hidden="false" customHeight="false" outlineLevel="0" collapsed="false">
      <c r="A7753" s="37" t="n">
        <v>1007752</v>
      </c>
      <c r="B7753" s="38" t="n">
        <v>46307</v>
      </c>
      <c r="C7753" s="39" t="s">
        <v>70</v>
      </c>
      <c r="D7753" s="39" t="s">
        <v>31</v>
      </c>
      <c r="E7753" s="40" t="n">
        <v>5.4</v>
      </c>
      <c r="F7753" s="41" t="n">
        <f aca="false">IF(A7753="","",INDEX(Assumptions!$B$16:$B$18,MATCH(C7753,Assumptions!$A$16:$A$18,0)))</f>
        <v>5</v>
      </c>
      <c r="G7753" s="42" t="n">
        <f aca="false">IF(A7753="","",WORKDAY(B7753,F7753))</f>
        <v>46314</v>
      </c>
    </row>
    <row r="7754" customFormat="false" ht="15" hidden="false" customHeight="false" outlineLevel="0" collapsed="false">
      <c r="A7754" s="37" t="n">
        <v>1007753</v>
      </c>
      <c r="B7754" s="38" t="n">
        <v>46307</v>
      </c>
      <c r="C7754" s="39" t="s">
        <v>69</v>
      </c>
      <c r="D7754" s="39" t="s">
        <v>31</v>
      </c>
      <c r="E7754" s="40" t="n">
        <v>2.8</v>
      </c>
      <c r="F7754" s="41" t="n">
        <f aca="false">IF(A7754="","",INDEX(Assumptions!$B$16:$B$18,MATCH(C7754,Assumptions!$A$16:$A$18,0)))</f>
        <v>3</v>
      </c>
      <c r="G7754" s="42" t="n">
        <f aca="false">IF(A7754="","",WORKDAY(B7754,F7754))</f>
        <v>46310</v>
      </c>
    </row>
    <row r="7755" customFormat="false" ht="15" hidden="false" customHeight="false" outlineLevel="0" collapsed="false">
      <c r="A7755" s="37" t="n">
        <v>1007754</v>
      </c>
      <c r="B7755" s="38" t="n">
        <v>46307</v>
      </c>
      <c r="C7755" s="39" t="s">
        <v>69</v>
      </c>
      <c r="D7755" s="39" t="s">
        <v>31</v>
      </c>
      <c r="E7755" s="40" t="n">
        <v>1.4</v>
      </c>
      <c r="F7755" s="41" t="n">
        <f aca="false">IF(A7755="","",INDEX(Assumptions!$B$16:$B$18,MATCH(C7755,Assumptions!$A$16:$A$18,0)))</f>
        <v>3</v>
      </c>
      <c r="G7755" s="42" t="n">
        <f aca="false">IF(A7755="","",WORKDAY(B7755,F7755))</f>
        <v>46310</v>
      </c>
    </row>
    <row r="7756" customFormat="false" ht="15" hidden="false" customHeight="false" outlineLevel="0" collapsed="false">
      <c r="A7756" s="37" t="n">
        <v>1007755</v>
      </c>
      <c r="B7756" s="38" t="n">
        <v>46307</v>
      </c>
      <c r="C7756" s="39" t="s">
        <v>69</v>
      </c>
      <c r="D7756" s="39" t="s">
        <v>31</v>
      </c>
      <c r="E7756" s="40" t="n">
        <v>0.7</v>
      </c>
      <c r="F7756" s="41" t="n">
        <f aca="false">IF(A7756="","",INDEX(Assumptions!$B$16:$B$18,MATCH(C7756,Assumptions!$A$16:$A$18,0)))</f>
        <v>3</v>
      </c>
      <c r="G7756" s="42" t="n">
        <f aca="false">IF(A7756="","",WORKDAY(B7756,F7756))</f>
        <v>46310</v>
      </c>
    </row>
    <row r="7757" customFormat="false" ht="15" hidden="false" customHeight="false" outlineLevel="0" collapsed="false">
      <c r="A7757" s="37" t="n">
        <v>1007756</v>
      </c>
      <c r="B7757" s="38" t="n">
        <v>46307</v>
      </c>
      <c r="C7757" s="39" t="s">
        <v>69</v>
      </c>
      <c r="D7757" s="39" t="s">
        <v>31</v>
      </c>
      <c r="E7757" s="40" t="n">
        <v>1.7</v>
      </c>
      <c r="F7757" s="41" t="n">
        <f aca="false">IF(A7757="","",INDEX(Assumptions!$B$16:$B$18,MATCH(C7757,Assumptions!$A$16:$A$18,0)))</f>
        <v>3</v>
      </c>
      <c r="G7757" s="42" t="n">
        <f aca="false">IF(A7757="","",WORKDAY(B7757,F7757))</f>
        <v>46310</v>
      </c>
    </row>
    <row r="7758" customFormat="false" ht="15" hidden="false" customHeight="false" outlineLevel="0" collapsed="false">
      <c r="A7758" s="37" t="n">
        <v>1007757</v>
      </c>
      <c r="B7758" s="38" t="n">
        <v>46307</v>
      </c>
      <c r="C7758" s="39" t="s">
        <v>70</v>
      </c>
      <c r="D7758" s="39" t="s">
        <v>35</v>
      </c>
      <c r="E7758" s="40" t="n">
        <v>2.4</v>
      </c>
      <c r="F7758" s="41" t="n">
        <f aca="false">IF(A7758="","",INDEX(Assumptions!$B$16:$B$18,MATCH(C7758,Assumptions!$A$16:$A$18,0)))</f>
        <v>5</v>
      </c>
      <c r="G7758" s="42" t="n">
        <f aca="false">IF(A7758="","",WORKDAY(B7758,F7758))</f>
        <v>46314</v>
      </c>
    </row>
    <row r="7759" customFormat="false" ht="15" hidden="false" customHeight="false" outlineLevel="0" collapsed="false">
      <c r="A7759" s="37" t="n">
        <v>1007758</v>
      </c>
      <c r="B7759" s="38" t="n">
        <v>46307</v>
      </c>
      <c r="C7759" s="39" t="s">
        <v>69</v>
      </c>
      <c r="D7759" s="39" t="s">
        <v>37</v>
      </c>
      <c r="E7759" s="40" t="n">
        <v>2.7</v>
      </c>
      <c r="F7759" s="41" t="n">
        <f aca="false">IF(A7759="","",INDEX(Assumptions!$B$16:$B$18,MATCH(C7759,Assumptions!$A$16:$A$18,0)))</f>
        <v>3</v>
      </c>
      <c r="G7759" s="42" t="n">
        <f aca="false">IF(A7759="","",WORKDAY(B7759,F7759))</f>
        <v>46310</v>
      </c>
    </row>
    <row r="7760" customFormat="false" ht="15" hidden="false" customHeight="false" outlineLevel="0" collapsed="false">
      <c r="A7760" s="37" t="n">
        <v>1007759</v>
      </c>
      <c r="B7760" s="38" t="n">
        <v>46307</v>
      </c>
      <c r="C7760" s="39" t="s">
        <v>68</v>
      </c>
      <c r="D7760" s="39" t="s">
        <v>39</v>
      </c>
      <c r="E7760" s="40" t="n">
        <v>1.7</v>
      </c>
      <c r="F7760" s="41" t="n">
        <f aca="false">IF(A7760="","",INDEX(Assumptions!$B$16:$B$18,MATCH(C7760,Assumptions!$A$16:$A$18,0)))</f>
        <v>1</v>
      </c>
      <c r="G7760" s="42" t="n">
        <f aca="false">IF(A7760="","",WORKDAY(B7760,F7760))</f>
        <v>46308</v>
      </c>
    </row>
    <row r="7761" customFormat="false" ht="15" hidden="false" customHeight="false" outlineLevel="0" collapsed="false">
      <c r="A7761" s="37" t="n">
        <v>1007760</v>
      </c>
      <c r="B7761" s="38" t="n">
        <v>46307</v>
      </c>
      <c r="C7761" s="39" t="s">
        <v>69</v>
      </c>
      <c r="D7761" s="39" t="s">
        <v>39</v>
      </c>
      <c r="E7761" s="40" t="n">
        <v>2.8</v>
      </c>
      <c r="F7761" s="41" t="n">
        <f aca="false">IF(A7761="","",INDEX(Assumptions!$B$16:$B$18,MATCH(C7761,Assumptions!$A$16:$A$18,0)))</f>
        <v>3</v>
      </c>
      <c r="G7761" s="42" t="n">
        <f aca="false">IF(A7761="","",WORKDAY(B7761,F7761))</f>
        <v>46310</v>
      </c>
    </row>
    <row r="7762" customFormat="false" ht="15" hidden="false" customHeight="false" outlineLevel="0" collapsed="false">
      <c r="A7762" s="37" t="n">
        <v>1007761</v>
      </c>
      <c r="B7762" s="38" t="n">
        <v>46307</v>
      </c>
      <c r="C7762" s="39" t="s">
        <v>69</v>
      </c>
      <c r="D7762" s="39" t="s">
        <v>33</v>
      </c>
      <c r="E7762" s="40" t="n">
        <v>1.2</v>
      </c>
      <c r="F7762" s="41" t="n">
        <f aca="false">IF(A7762="","",INDEX(Assumptions!$B$16:$B$18,MATCH(C7762,Assumptions!$A$16:$A$18,0)))</f>
        <v>3</v>
      </c>
      <c r="G7762" s="42" t="n">
        <f aca="false">IF(A7762="","",WORKDAY(B7762,F7762))</f>
        <v>46310</v>
      </c>
    </row>
    <row r="7763" customFormat="false" ht="15" hidden="false" customHeight="false" outlineLevel="0" collapsed="false">
      <c r="A7763" s="37" t="n">
        <v>1007762</v>
      </c>
      <c r="B7763" s="38" t="n">
        <v>46307</v>
      </c>
      <c r="C7763" s="39" t="s">
        <v>69</v>
      </c>
      <c r="D7763" s="39" t="s">
        <v>33</v>
      </c>
      <c r="E7763" s="40" t="n">
        <v>0.6</v>
      </c>
      <c r="F7763" s="41" t="n">
        <f aca="false">IF(A7763="","",INDEX(Assumptions!$B$16:$B$18,MATCH(C7763,Assumptions!$A$16:$A$18,0)))</f>
        <v>3</v>
      </c>
      <c r="G7763" s="42" t="n">
        <f aca="false">IF(A7763="","",WORKDAY(B7763,F7763))</f>
        <v>46310</v>
      </c>
    </row>
    <row r="7764" customFormat="false" ht="15" hidden="false" customHeight="false" outlineLevel="0" collapsed="false">
      <c r="A7764" s="37" t="n">
        <v>1007763</v>
      </c>
      <c r="B7764" s="38" t="n">
        <v>46307</v>
      </c>
      <c r="C7764" s="39" t="s">
        <v>70</v>
      </c>
      <c r="D7764" s="39" t="s">
        <v>39</v>
      </c>
      <c r="E7764" s="40" t="n">
        <v>5.2</v>
      </c>
      <c r="F7764" s="41" t="n">
        <f aca="false">IF(A7764="","",INDEX(Assumptions!$B$16:$B$18,MATCH(C7764,Assumptions!$A$16:$A$18,0)))</f>
        <v>5</v>
      </c>
      <c r="G7764" s="42" t="n">
        <f aca="false">IF(A7764="","",WORKDAY(B7764,F7764))</f>
        <v>46314</v>
      </c>
    </row>
    <row r="7765" customFormat="false" ht="15" hidden="false" customHeight="false" outlineLevel="0" collapsed="false">
      <c r="A7765" s="37" t="n">
        <v>1007764</v>
      </c>
      <c r="B7765" s="38" t="n">
        <v>46307</v>
      </c>
      <c r="C7765" s="39" t="s">
        <v>69</v>
      </c>
      <c r="D7765" s="39" t="s">
        <v>35</v>
      </c>
      <c r="E7765" s="40" t="n">
        <v>1.1</v>
      </c>
      <c r="F7765" s="41" t="n">
        <f aca="false">IF(A7765="","",INDEX(Assumptions!$B$16:$B$18,MATCH(C7765,Assumptions!$A$16:$A$18,0)))</f>
        <v>3</v>
      </c>
      <c r="G7765" s="42" t="n">
        <f aca="false">IF(A7765="","",WORKDAY(B7765,F7765))</f>
        <v>46310</v>
      </c>
    </row>
    <row r="7766" customFormat="false" ht="15" hidden="false" customHeight="false" outlineLevel="0" collapsed="false">
      <c r="A7766" s="37" t="n">
        <v>1007765</v>
      </c>
      <c r="B7766" s="38" t="n">
        <v>46307</v>
      </c>
      <c r="C7766" s="39" t="s">
        <v>69</v>
      </c>
      <c r="D7766" s="39" t="s">
        <v>35</v>
      </c>
      <c r="E7766" s="40" t="n">
        <v>1.7</v>
      </c>
      <c r="F7766" s="41" t="n">
        <f aca="false">IF(A7766="","",INDEX(Assumptions!$B$16:$B$18,MATCH(C7766,Assumptions!$A$16:$A$18,0)))</f>
        <v>3</v>
      </c>
      <c r="G7766" s="42" t="n">
        <f aca="false">IF(A7766="","",WORKDAY(B7766,F7766))</f>
        <v>46310</v>
      </c>
    </row>
    <row r="7767" customFormat="false" ht="15" hidden="false" customHeight="false" outlineLevel="0" collapsed="false">
      <c r="A7767" s="37" t="n">
        <v>1007766</v>
      </c>
      <c r="B7767" s="38" t="n">
        <v>46307</v>
      </c>
      <c r="C7767" s="39" t="s">
        <v>69</v>
      </c>
      <c r="D7767" s="39" t="s">
        <v>31</v>
      </c>
      <c r="E7767" s="40" t="n">
        <v>7.7</v>
      </c>
      <c r="F7767" s="41" t="n">
        <f aca="false">IF(A7767="","",INDEX(Assumptions!$B$16:$B$18,MATCH(C7767,Assumptions!$A$16:$A$18,0)))</f>
        <v>3</v>
      </c>
      <c r="G7767" s="42" t="n">
        <f aca="false">IF(A7767="","",WORKDAY(B7767,F7767))</f>
        <v>46310</v>
      </c>
    </row>
    <row r="7768" customFormat="false" ht="15" hidden="false" customHeight="false" outlineLevel="0" collapsed="false">
      <c r="A7768" s="37" t="n">
        <v>1007767</v>
      </c>
      <c r="B7768" s="38" t="n">
        <v>46307</v>
      </c>
      <c r="C7768" s="39" t="s">
        <v>70</v>
      </c>
      <c r="D7768" s="39" t="s">
        <v>35</v>
      </c>
      <c r="E7768" s="40" t="n">
        <v>0.7</v>
      </c>
      <c r="F7768" s="41" t="n">
        <f aca="false">IF(A7768="","",INDEX(Assumptions!$B$16:$B$18,MATCH(C7768,Assumptions!$A$16:$A$18,0)))</f>
        <v>5</v>
      </c>
      <c r="G7768" s="42" t="n">
        <f aca="false">IF(A7768="","",WORKDAY(B7768,F7768))</f>
        <v>46314</v>
      </c>
    </row>
    <row r="7769" customFormat="false" ht="15" hidden="false" customHeight="false" outlineLevel="0" collapsed="false">
      <c r="A7769" s="37" t="n">
        <v>1007768</v>
      </c>
      <c r="B7769" s="38" t="n">
        <v>46307</v>
      </c>
      <c r="C7769" s="39" t="s">
        <v>70</v>
      </c>
      <c r="D7769" s="39" t="s">
        <v>39</v>
      </c>
      <c r="E7769" s="40" t="n">
        <v>2.7</v>
      </c>
      <c r="F7769" s="41" t="n">
        <f aca="false">IF(A7769="","",INDEX(Assumptions!$B$16:$B$18,MATCH(C7769,Assumptions!$A$16:$A$18,0)))</f>
        <v>5</v>
      </c>
      <c r="G7769" s="42" t="n">
        <f aca="false">IF(A7769="","",WORKDAY(B7769,F7769))</f>
        <v>46314</v>
      </c>
    </row>
    <row r="7770" customFormat="false" ht="15" hidden="false" customHeight="false" outlineLevel="0" collapsed="false">
      <c r="A7770" s="37" t="n">
        <v>1007769</v>
      </c>
      <c r="B7770" s="38" t="n">
        <v>46307</v>
      </c>
      <c r="C7770" s="39" t="s">
        <v>68</v>
      </c>
      <c r="D7770" s="39" t="s">
        <v>31</v>
      </c>
      <c r="E7770" s="40" t="n">
        <v>1.6</v>
      </c>
      <c r="F7770" s="41" t="n">
        <f aca="false">IF(A7770="","",INDEX(Assumptions!$B$16:$B$18,MATCH(C7770,Assumptions!$A$16:$A$18,0)))</f>
        <v>1</v>
      </c>
      <c r="G7770" s="42" t="n">
        <f aca="false">IF(A7770="","",WORKDAY(B7770,F7770))</f>
        <v>46308</v>
      </c>
    </row>
    <row r="7771" customFormat="false" ht="15" hidden="false" customHeight="false" outlineLevel="0" collapsed="false">
      <c r="A7771" s="37" t="n">
        <v>1007770</v>
      </c>
      <c r="B7771" s="38" t="n">
        <v>46307</v>
      </c>
      <c r="C7771" s="39" t="s">
        <v>68</v>
      </c>
      <c r="D7771" s="39" t="s">
        <v>39</v>
      </c>
      <c r="E7771" s="40" t="n">
        <v>2.7</v>
      </c>
      <c r="F7771" s="41" t="n">
        <f aca="false">IF(A7771="","",INDEX(Assumptions!$B$16:$B$18,MATCH(C7771,Assumptions!$A$16:$A$18,0)))</f>
        <v>1</v>
      </c>
      <c r="G7771" s="42" t="n">
        <f aca="false">IF(A7771="","",WORKDAY(B7771,F7771))</f>
        <v>46308</v>
      </c>
    </row>
    <row r="7772" customFormat="false" ht="15" hidden="false" customHeight="false" outlineLevel="0" collapsed="false">
      <c r="A7772" s="37" t="n">
        <v>1007771</v>
      </c>
      <c r="B7772" s="38" t="n">
        <v>46307</v>
      </c>
      <c r="C7772" s="39" t="s">
        <v>69</v>
      </c>
      <c r="D7772" s="39" t="s">
        <v>39</v>
      </c>
      <c r="E7772" s="40" t="n">
        <v>0.8</v>
      </c>
      <c r="F7772" s="41" t="n">
        <f aca="false">IF(A7772="","",INDEX(Assumptions!$B$16:$B$18,MATCH(C7772,Assumptions!$A$16:$A$18,0)))</f>
        <v>3</v>
      </c>
      <c r="G7772" s="42" t="n">
        <f aca="false">IF(A7772="","",WORKDAY(B7772,F7772))</f>
        <v>46310</v>
      </c>
    </row>
    <row r="7773" customFormat="false" ht="15" hidden="false" customHeight="false" outlineLevel="0" collapsed="false">
      <c r="A7773" s="37" t="n">
        <v>1007772</v>
      </c>
      <c r="B7773" s="38" t="n">
        <v>46307</v>
      </c>
      <c r="C7773" s="39" t="s">
        <v>68</v>
      </c>
      <c r="D7773" s="39" t="s">
        <v>37</v>
      </c>
      <c r="E7773" s="40" t="n">
        <v>1.2</v>
      </c>
      <c r="F7773" s="41" t="n">
        <f aca="false">IF(A7773="","",INDEX(Assumptions!$B$16:$B$18,MATCH(C7773,Assumptions!$A$16:$A$18,0)))</f>
        <v>1</v>
      </c>
      <c r="G7773" s="42" t="n">
        <f aca="false">IF(A7773="","",WORKDAY(B7773,F7773))</f>
        <v>46308</v>
      </c>
    </row>
    <row r="7774" customFormat="false" ht="15" hidden="false" customHeight="false" outlineLevel="0" collapsed="false">
      <c r="A7774" s="37" t="n">
        <v>1007773</v>
      </c>
      <c r="B7774" s="38" t="n">
        <v>46307</v>
      </c>
      <c r="C7774" s="39" t="s">
        <v>70</v>
      </c>
      <c r="D7774" s="39" t="s">
        <v>39</v>
      </c>
      <c r="E7774" s="40" t="n">
        <v>6.1</v>
      </c>
      <c r="F7774" s="41" t="n">
        <f aca="false">IF(A7774="","",INDEX(Assumptions!$B$16:$B$18,MATCH(C7774,Assumptions!$A$16:$A$18,0)))</f>
        <v>5</v>
      </c>
      <c r="G7774" s="42" t="n">
        <f aca="false">IF(A7774="","",WORKDAY(B7774,F7774))</f>
        <v>46314</v>
      </c>
    </row>
    <row r="7775" customFormat="false" ht="15" hidden="false" customHeight="false" outlineLevel="0" collapsed="false">
      <c r="A7775" s="37" t="n">
        <v>1007774</v>
      </c>
      <c r="B7775" s="38" t="n">
        <v>46307</v>
      </c>
      <c r="C7775" s="39" t="s">
        <v>69</v>
      </c>
      <c r="D7775" s="39" t="s">
        <v>33</v>
      </c>
      <c r="E7775" s="40" t="n">
        <v>1</v>
      </c>
      <c r="F7775" s="41" t="n">
        <f aca="false">IF(A7775="","",INDEX(Assumptions!$B$16:$B$18,MATCH(C7775,Assumptions!$A$16:$A$18,0)))</f>
        <v>3</v>
      </c>
      <c r="G7775" s="42" t="n">
        <f aca="false">IF(A7775="","",WORKDAY(B7775,F7775))</f>
        <v>46310</v>
      </c>
    </row>
    <row r="7776" customFormat="false" ht="15" hidden="false" customHeight="false" outlineLevel="0" collapsed="false">
      <c r="A7776" s="37" t="n">
        <v>1007775</v>
      </c>
      <c r="B7776" s="38" t="n">
        <v>46307</v>
      </c>
      <c r="C7776" s="39" t="s">
        <v>68</v>
      </c>
      <c r="D7776" s="39" t="s">
        <v>33</v>
      </c>
      <c r="E7776" s="40" t="n">
        <v>1.4</v>
      </c>
      <c r="F7776" s="41" t="n">
        <f aca="false">IF(A7776="","",INDEX(Assumptions!$B$16:$B$18,MATCH(C7776,Assumptions!$A$16:$A$18,0)))</f>
        <v>1</v>
      </c>
      <c r="G7776" s="42" t="n">
        <f aca="false">IF(A7776="","",WORKDAY(B7776,F7776))</f>
        <v>46308</v>
      </c>
    </row>
    <row r="7777" customFormat="false" ht="15" hidden="false" customHeight="false" outlineLevel="0" collapsed="false">
      <c r="A7777" s="37" t="n">
        <v>1007776</v>
      </c>
      <c r="B7777" s="38" t="n">
        <v>46307</v>
      </c>
      <c r="C7777" s="39" t="s">
        <v>70</v>
      </c>
      <c r="D7777" s="39" t="s">
        <v>37</v>
      </c>
      <c r="E7777" s="40" t="n">
        <v>3</v>
      </c>
      <c r="F7777" s="41" t="n">
        <f aca="false">IF(A7777="","",INDEX(Assumptions!$B$16:$B$18,MATCH(C7777,Assumptions!$A$16:$A$18,0)))</f>
        <v>5</v>
      </c>
      <c r="G7777" s="42" t="n">
        <f aca="false">IF(A7777="","",WORKDAY(B7777,F7777))</f>
        <v>46314</v>
      </c>
    </row>
    <row r="7778" customFormat="false" ht="15" hidden="false" customHeight="false" outlineLevel="0" collapsed="false">
      <c r="A7778" s="37" t="n">
        <v>1007777</v>
      </c>
      <c r="B7778" s="38" t="n">
        <v>46307</v>
      </c>
      <c r="C7778" s="39" t="s">
        <v>69</v>
      </c>
      <c r="D7778" s="39" t="s">
        <v>37</v>
      </c>
      <c r="E7778" s="40" t="n">
        <v>2.3</v>
      </c>
      <c r="F7778" s="41" t="n">
        <f aca="false">IF(A7778="","",INDEX(Assumptions!$B$16:$B$18,MATCH(C7778,Assumptions!$A$16:$A$18,0)))</f>
        <v>3</v>
      </c>
      <c r="G7778" s="42" t="n">
        <f aca="false">IF(A7778="","",WORKDAY(B7778,F7778))</f>
        <v>46310</v>
      </c>
    </row>
    <row r="7779" customFormat="false" ht="15" hidden="false" customHeight="false" outlineLevel="0" collapsed="false">
      <c r="A7779" s="37" t="n">
        <v>1007778</v>
      </c>
      <c r="B7779" s="38" t="n">
        <v>46307</v>
      </c>
      <c r="C7779" s="39" t="s">
        <v>69</v>
      </c>
      <c r="D7779" s="39" t="s">
        <v>33</v>
      </c>
      <c r="E7779" s="40" t="n">
        <v>2.8</v>
      </c>
      <c r="F7779" s="41" t="n">
        <f aca="false">IF(A7779="","",INDEX(Assumptions!$B$16:$B$18,MATCH(C7779,Assumptions!$A$16:$A$18,0)))</f>
        <v>3</v>
      </c>
      <c r="G7779" s="42" t="n">
        <f aca="false">IF(A7779="","",WORKDAY(B7779,F7779))</f>
        <v>46310</v>
      </c>
    </row>
    <row r="7780" customFormat="false" ht="15" hidden="false" customHeight="false" outlineLevel="0" collapsed="false">
      <c r="A7780" s="37" t="n">
        <v>1007779</v>
      </c>
      <c r="B7780" s="38" t="n">
        <v>46307</v>
      </c>
      <c r="C7780" s="39" t="s">
        <v>69</v>
      </c>
      <c r="D7780" s="39" t="s">
        <v>33</v>
      </c>
      <c r="E7780" s="40" t="n">
        <v>0.7</v>
      </c>
      <c r="F7780" s="41" t="n">
        <f aca="false">IF(A7780="","",INDEX(Assumptions!$B$16:$B$18,MATCH(C7780,Assumptions!$A$16:$A$18,0)))</f>
        <v>3</v>
      </c>
      <c r="G7780" s="42" t="n">
        <f aca="false">IF(A7780="","",WORKDAY(B7780,F7780))</f>
        <v>46310</v>
      </c>
    </row>
    <row r="7781" customFormat="false" ht="15" hidden="false" customHeight="false" outlineLevel="0" collapsed="false">
      <c r="A7781" s="37" t="n">
        <v>1007780</v>
      </c>
      <c r="B7781" s="38" t="n">
        <v>46307</v>
      </c>
      <c r="C7781" s="39" t="s">
        <v>69</v>
      </c>
      <c r="D7781" s="39" t="s">
        <v>39</v>
      </c>
      <c r="E7781" s="40" t="n">
        <v>1.9</v>
      </c>
      <c r="F7781" s="41" t="n">
        <f aca="false">IF(A7781="","",INDEX(Assumptions!$B$16:$B$18,MATCH(C7781,Assumptions!$A$16:$A$18,0)))</f>
        <v>3</v>
      </c>
      <c r="G7781" s="42" t="n">
        <f aca="false">IF(A7781="","",WORKDAY(B7781,F7781))</f>
        <v>46310</v>
      </c>
    </row>
    <row r="7782" customFormat="false" ht="15" hidden="false" customHeight="false" outlineLevel="0" collapsed="false">
      <c r="A7782" s="37" t="n">
        <v>1007781</v>
      </c>
      <c r="B7782" s="38" t="n">
        <v>46307</v>
      </c>
      <c r="C7782" s="39" t="s">
        <v>70</v>
      </c>
      <c r="D7782" s="39" t="s">
        <v>37</v>
      </c>
      <c r="E7782" s="40" t="n">
        <v>0.7</v>
      </c>
      <c r="F7782" s="41" t="n">
        <f aca="false">IF(A7782="","",INDEX(Assumptions!$B$16:$B$18,MATCH(C7782,Assumptions!$A$16:$A$18,0)))</f>
        <v>5</v>
      </c>
      <c r="G7782" s="42" t="n">
        <f aca="false">IF(A7782="","",WORKDAY(B7782,F7782))</f>
        <v>46314</v>
      </c>
    </row>
    <row r="7783" customFormat="false" ht="15" hidden="false" customHeight="false" outlineLevel="0" collapsed="false">
      <c r="A7783" s="37" t="n">
        <v>1007782</v>
      </c>
      <c r="B7783" s="38" t="n">
        <v>46307</v>
      </c>
      <c r="C7783" s="39" t="s">
        <v>69</v>
      </c>
      <c r="D7783" s="39" t="s">
        <v>39</v>
      </c>
      <c r="E7783" s="40" t="n">
        <v>2.8</v>
      </c>
      <c r="F7783" s="41" t="n">
        <f aca="false">IF(A7783="","",INDEX(Assumptions!$B$16:$B$18,MATCH(C7783,Assumptions!$A$16:$A$18,0)))</f>
        <v>3</v>
      </c>
      <c r="G7783" s="42" t="n">
        <f aca="false">IF(A7783="","",WORKDAY(B7783,F7783))</f>
        <v>46310</v>
      </c>
    </row>
    <row r="7784" customFormat="false" ht="15" hidden="false" customHeight="false" outlineLevel="0" collapsed="false">
      <c r="A7784" s="37" t="n">
        <v>1007783</v>
      </c>
      <c r="B7784" s="38" t="n">
        <v>46307</v>
      </c>
      <c r="C7784" s="39" t="s">
        <v>68</v>
      </c>
      <c r="D7784" s="39" t="s">
        <v>35</v>
      </c>
      <c r="E7784" s="40" t="n">
        <v>1.7</v>
      </c>
      <c r="F7784" s="41" t="n">
        <f aca="false">IF(A7784="","",INDEX(Assumptions!$B$16:$B$18,MATCH(C7784,Assumptions!$A$16:$A$18,0)))</f>
        <v>1</v>
      </c>
      <c r="G7784" s="42" t="n">
        <f aca="false">IF(A7784="","",WORKDAY(B7784,F7784))</f>
        <v>46308</v>
      </c>
    </row>
    <row r="7785" customFormat="false" ht="15" hidden="false" customHeight="false" outlineLevel="0" collapsed="false">
      <c r="A7785" s="37" t="n">
        <v>1007784</v>
      </c>
      <c r="B7785" s="38" t="n">
        <v>46307</v>
      </c>
      <c r="C7785" s="39" t="s">
        <v>70</v>
      </c>
      <c r="D7785" s="39" t="s">
        <v>31</v>
      </c>
      <c r="E7785" s="40" t="n">
        <v>2</v>
      </c>
      <c r="F7785" s="41" t="n">
        <f aca="false">IF(A7785="","",INDEX(Assumptions!$B$16:$B$18,MATCH(C7785,Assumptions!$A$16:$A$18,0)))</f>
        <v>5</v>
      </c>
      <c r="G7785" s="42" t="n">
        <f aca="false">IF(A7785="","",WORKDAY(B7785,F7785))</f>
        <v>46314</v>
      </c>
    </row>
    <row r="7786" customFormat="false" ht="15" hidden="false" customHeight="false" outlineLevel="0" collapsed="false">
      <c r="A7786" s="37" t="n">
        <v>1007785</v>
      </c>
      <c r="B7786" s="38" t="n">
        <v>46307</v>
      </c>
      <c r="C7786" s="39" t="s">
        <v>69</v>
      </c>
      <c r="D7786" s="39" t="s">
        <v>31</v>
      </c>
      <c r="E7786" s="40" t="n">
        <v>11.7</v>
      </c>
      <c r="F7786" s="41" t="n">
        <f aca="false">IF(A7786="","",INDEX(Assumptions!$B$16:$B$18,MATCH(C7786,Assumptions!$A$16:$A$18,0)))</f>
        <v>3</v>
      </c>
      <c r="G7786" s="42" t="n">
        <f aca="false">IF(A7786="","",WORKDAY(B7786,F7786))</f>
        <v>46310</v>
      </c>
    </row>
    <row r="7787" customFormat="false" ht="15" hidden="false" customHeight="false" outlineLevel="0" collapsed="false">
      <c r="A7787" s="37" t="n">
        <v>1007786</v>
      </c>
      <c r="B7787" s="38" t="n">
        <v>46307</v>
      </c>
      <c r="C7787" s="39" t="s">
        <v>70</v>
      </c>
      <c r="D7787" s="39" t="s">
        <v>35</v>
      </c>
      <c r="E7787" s="40" t="n">
        <v>1.4</v>
      </c>
      <c r="F7787" s="41" t="n">
        <f aca="false">IF(A7787="","",INDEX(Assumptions!$B$16:$B$18,MATCH(C7787,Assumptions!$A$16:$A$18,0)))</f>
        <v>5</v>
      </c>
      <c r="G7787" s="42" t="n">
        <f aca="false">IF(A7787="","",WORKDAY(B7787,F7787))</f>
        <v>46314</v>
      </c>
    </row>
    <row r="7788" customFormat="false" ht="15" hidden="false" customHeight="false" outlineLevel="0" collapsed="false">
      <c r="A7788" s="37" t="n">
        <v>1007787</v>
      </c>
      <c r="B7788" s="38" t="n">
        <v>46307</v>
      </c>
      <c r="C7788" s="39" t="s">
        <v>68</v>
      </c>
      <c r="D7788" s="39" t="s">
        <v>31</v>
      </c>
      <c r="E7788" s="40" t="n">
        <v>4.9</v>
      </c>
      <c r="F7788" s="41" t="n">
        <f aca="false">IF(A7788="","",INDEX(Assumptions!$B$16:$B$18,MATCH(C7788,Assumptions!$A$16:$A$18,0)))</f>
        <v>1</v>
      </c>
      <c r="G7788" s="42" t="n">
        <f aca="false">IF(A7788="","",WORKDAY(B7788,F7788))</f>
        <v>46308</v>
      </c>
    </row>
    <row r="7789" customFormat="false" ht="15" hidden="false" customHeight="false" outlineLevel="0" collapsed="false">
      <c r="A7789" s="37" t="n">
        <v>1007788</v>
      </c>
      <c r="B7789" s="38" t="n">
        <v>46307</v>
      </c>
      <c r="C7789" s="39" t="s">
        <v>68</v>
      </c>
      <c r="D7789" s="39" t="s">
        <v>33</v>
      </c>
      <c r="E7789" s="40" t="n">
        <v>0.8</v>
      </c>
      <c r="F7789" s="41" t="n">
        <f aca="false">IF(A7789="","",INDEX(Assumptions!$B$16:$B$18,MATCH(C7789,Assumptions!$A$16:$A$18,0)))</f>
        <v>1</v>
      </c>
      <c r="G7789" s="42" t="n">
        <f aca="false">IF(A7789="","",WORKDAY(B7789,F7789))</f>
        <v>46308</v>
      </c>
    </row>
    <row r="7790" customFormat="false" ht="15" hidden="false" customHeight="false" outlineLevel="0" collapsed="false">
      <c r="A7790" s="37" t="n">
        <v>1007789</v>
      </c>
      <c r="B7790" s="38" t="n">
        <v>46307</v>
      </c>
      <c r="C7790" s="39" t="s">
        <v>70</v>
      </c>
      <c r="D7790" s="39" t="s">
        <v>39</v>
      </c>
      <c r="E7790" s="40" t="n">
        <v>0.9</v>
      </c>
      <c r="F7790" s="41" t="n">
        <f aca="false">IF(A7790="","",INDEX(Assumptions!$B$16:$B$18,MATCH(C7790,Assumptions!$A$16:$A$18,0)))</f>
        <v>5</v>
      </c>
      <c r="G7790" s="42" t="n">
        <f aca="false">IF(A7790="","",WORKDAY(B7790,F7790))</f>
        <v>46314</v>
      </c>
    </row>
    <row r="7791" customFormat="false" ht="15" hidden="false" customHeight="false" outlineLevel="0" collapsed="false">
      <c r="A7791" s="37" t="n">
        <v>1007790</v>
      </c>
      <c r="B7791" s="38" t="n">
        <v>46307</v>
      </c>
      <c r="C7791" s="39" t="s">
        <v>68</v>
      </c>
      <c r="D7791" s="39" t="s">
        <v>31</v>
      </c>
      <c r="E7791" s="40" t="n">
        <v>1.8</v>
      </c>
      <c r="F7791" s="41" t="n">
        <f aca="false">IF(A7791="","",INDEX(Assumptions!$B$16:$B$18,MATCH(C7791,Assumptions!$A$16:$A$18,0)))</f>
        <v>1</v>
      </c>
      <c r="G7791" s="42" t="n">
        <f aca="false">IF(A7791="","",WORKDAY(B7791,F7791))</f>
        <v>46308</v>
      </c>
    </row>
    <row r="7792" customFormat="false" ht="15" hidden="false" customHeight="false" outlineLevel="0" collapsed="false">
      <c r="A7792" s="37" t="n">
        <v>1007791</v>
      </c>
      <c r="B7792" s="38" t="n">
        <v>46307</v>
      </c>
      <c r="C7792" s="39" t="s">
        <v>69</v>
      </c>
      <c r="D7792" s="39" t="s">
        <v>39</v>
      </c>
      <c r="E7792" s="40" t="n">
        <v>4.8</v>
      </c>
      <c r="F7792" s="41" t="n">
        <f aca="false">IF(A7792="","",INDEX(Assumptions!$B$16:$B$18,MATCH(C7792,Assumptions!$A$16:$A$18,0)))</f>
        <v>3</v>
      </c>
      <c r="G7792" s="42" t="n">
        <f aca="false">IF(A7792="","",WORKDAY(B7792,F7792))</f>
        <v>46310</v>
      </c>
    </row>
    <row r="7793" customFormat="false" ht="15" hidden="false" customHeight="false" outlineLevel="0" collapsed="false">
      <c r="A7793" s="37" t="n">
        <v>1007792</v>
      </c>
      <c r="B7793" s="38" t="n">
        <v>46307</v>
      </c>
      <c r="C7793" s="39" t="s">
        <v>69</v>
      </c>
      <c r="D7793" s="39" t="s">
        <v>33</v>
      </c>
      <c r="E7793" s="40" t="n">
        <v>1.4</v>
      </c>
      <c r="F7793" s="41" t="n">
        <f aca="false">IF(A7793="","",INDEX(Assumptions!$B$16:$B$18,MATCH(C7793,Assumptions!$A$16:$A$18,0)))</f>
        <v>3</v>
      </c>
      <c r="G7793" s="42" t="n">
        <f aca="false">IF(A7793="","",WORKDAY(B7793,F7793))</f>
        <v>46310</v>
      </c>
    </row>
    <row r="7794" customFormat="false" ht="15" hidden="false" customHeight="false" outlineLevel="0" collapsed="false">
      <c r="A7794" s="37" t="n">
        <v>1007793</v>
      </c>
      <c r="B7794" s="38" t="n">
        <v>46307</v>
      </c>
      <c r="C7794" s="39" t="s">
        <v>69</v>
      </c>
      <c r="D7794" s="39" t="s">
        <v>31</v>
      </c>
      <c r="E7794" s="40" t="n">
        <v>2.4</v>
      </c>
      <c r="F7794" s="41" t="n">
        <f aca="false">IF(A7794="","",INDEX(Assumptions!$B$16:$B$18,MATCH(C7794,Assumptions!$A$16:$A$18,0)))</f>
        <v>3</v>
      </c>
      <c r="G7794" s="42" t="n">
        <f aca="false">IF(A7794="","",WORKDAY(B7794,F7794))</f>
        <v>46310</v>
      </c>
    </row>
    <row r="7795" customFormat="false" ht="15" hidden="false" customHeight="false" outlineLevel="0" collapsed="false">
      <c r="A7795" s="37" t="n">
        <v>1007794</v>
      </c>
      <c r="B7795" s="38" t="n">
        <v>46307</v>
      </c>
      <c r="C7795" s="39" t="s">
        <v>68</v>
      </c>
      <c r="D7795" s="39" t="s">
        <v>37</v>
      </c>
      <c r="E7795" s="40" t="n">
        <v>4.5</v>
      </c>
      <c r="F7795" s="41" t="n">
        <f aca="false">IF(A7795="","",INDEX(Assumptions!$B$16:$B$18,MATCH(C7795,Assumptions!$A$16:$A$18,0)))</f>
        <v>1</v>
      </c>
      <c r="G7795" s="42" t="n">
        <f aca="false">IF(A7795="","",WORKDAY(B7795,F7795))</f>
        <v>46308</v>
      </c>
    </row>
    <row r="7796" customFormat="false" ht="15" hidden="false" customHeight="false" outlineLevel="0" collapsed="false">
      <c r="A7796" s="37" t="n">
        <v>1007795</v>
      </c>
      <c r="B7796" s="38" t="n">
        <v>46307</v>
      </c>
      <c r="C7796" s="39" t="s">
        <v>70</v>
      </c>
      <c r="D7796" s="39" t="s">
        <v>31</v>
      </c>
      <c r="E7796" s="40" t="n">
        <v>4.3</v>
      </c>
      <c r="F7796" s="41" t="n">
        <f aca="false">IF(A7796="","",INDEX(Assumptions!$B$16:$B$18,MATCH(C7796,Assumptions!$A$16:$A$18,0)))</f>
        <v>5</v>
      </c>
      <c r="G7796" s="42" t="n">
        <f aca="false">IF(A7796="","",WORKDAY(B7796,F7796))</f>
        <v>46314</v>
      </c>
    </row>
    <row r="7797" customFormat="false" ht="15" hidden="false" customHeight="false" outlineLevel="0" collapsed="false">
      <c r="A7797" s="37" t="n">
        <v>1007796</v>
      </c>
      <c r="B7797" s="38" t="n">
        <v>46307</v>
      </c>
      <c r="C7797" s="39" t="s">
        <v>69</v>
      </c>
      <c r="D7797" s="39" t="s">
        <v>37</v>
      </c>
      <c r="E7797" s="40" t="n">
        <v>1.4</v>
      </c>
      <c r="F7797" s="41" t="n">
        <f aca="false">IF(A7797="","",INDEX(Assumptions!$B$16:$B$18,MATCH(C7797,Assumptions!$A$16:$A$18,0)))</f>
        <v>3</v>
      </c>
      <c r="G7797" s="42" t="n">
        <f aca="false">IF(A7797="","",WORKDAY(B7797,F7797))</f>
        <v>46310</v>
      </c>
    </row>
    <row r="7798" customFormat="false" ht="15" hidden="false" customHeight="false" outlineLevel="0" collapsed="false">
      <c r="A7798" s="37" t="n">
        <v>1007797</v>
      </c>
      <c r="B7798" s="38" t="n">
        <v>46307</v>
      </c>
      <c r="C7798" s="39" t="s">
        <v>68</v>
      </c>
      <c r="D7798" s="39" t="s">
        <v>39</v>
      </c>
      <c r="E7798" s="40" t="n">
        <v>1.7</v>
      </c>
      <c r="F7798" s="41" t="n">
        <f aca="false">IF(A7798="","",INDEX(Assumptions!$B$16:$B$18,MATCH(C7798,Assumptions!$A$16:$A$18,0)))</f>
        <v>1</v>
      </c>
      <c r="G7798" s="42" t="n">
        <f aca="false">IF(A7798="","",WORKDAY(B7798,F7798))</f>
        <v>46308</v>
      </c>
    </row>
    <row r="7799" customFormat="false" ht="15" hidden="false" customHeight="false" outlineLevel="0" collapsed="false">
      <c r="A7799" s="37" t="n">
        <v>1007798</v>
      </c>
      <c r="B7799" s="38" t="n">
        <v>46307</v>
      </c>
      <c r="C7799" s="39" t="s">
        <v>69</v>
      </c>
      <c r="D7799" s="39" t="s">
        <v>33</v>
      </c>
      <c r="E7799" s="40" t="n">
        <v>0.8</v>
      </c>
      <c r="F7799" s="41" t="n">
        <f aca="false">IF(A7799="","",INDEX(Assumptions!$B$16:$B$18,MATCH(C7799,Assumptions!$A$16:$A$18,0)))</f>
        <v>3</v>
      </c>
      <c r="G7799" s="42" t="n">
        <f aca="false">IF(A7799="","",WORKDAY(B7799,F7799))</f>
        <v>46310</v>
      </c>
    </row>
    <row r="7800" customFormat="false" ht="15" hidden="false" customHeight="false" outlineLevel="0" collapsed="false">
      <c r="A7800" s="37" t="n">
        <v>1007799</v>
      </c>
      <c r="B7800" s="38" t="n">
        <v>46307</v>
      </c>
      <c r="C7800" s="39" t="s">
        <v>69</v>
      </c>
      <c r="D7800" s="39" t="s">
        <v>35</v>
      </c>
      <c r="E7800" s="40" t="n">
        <v>1.1</v>
      </c>
      <c r="F7800" s="41" t="n">
        <f aca="false">IF(A7800="","",INDEX(Assumptions!$B$16:$B$18,MATCH(C7800,Assumptions!$A$16:$A$18,0)))</f>
        <v>3</v>
      </c>
      <c r="G7800" s="42" t="n">
        <f aca="false">IF(A7800="","",WORKDAY(B7800,F7800))</f>
        <v>46310</v>
      </c>
    </row>
    <row r="7801" customFormat="false" ht="15" hidden="false" customHeight="false" outlineLevel="0" collapsed="false">
      <c r="A7801" s="37" t="n">
        <v>1007800</v>
      </c>
      <c r="B7801" s="38" t="n">
        <v>46307</v>
      </c>
      <c r="C7801" s="39" t="s">
        <v>68</v>
      </c>
      <c r="D7801" s="39" t="s">
        <v>33</v>
      </c>
      <c r="E7801" s="40" t="n">
        <v>1.9</v>
      </c>
      <c r="F7801" s="41" t="n">
        <f aca="false">IF(A7801="","",INDEX(Assumptions!$B$16:$B$18,MATCH(C7801,Assumptions!$A$16:$A$18,0)))</f>
        <v>1</v>
      </c>
      <c r="G7801" s="42" t="n">
        <f aca="false">IF(A7801="","",WORKDAY(B7801,F7801))</f>
        <v>46308</v>
      </c>
    </row>
    <row r="7802" customFormat="false" ht="15" hidden="false" customHeight="false" outlineLevel="0" collapsed="false">
      <c r="A7802" s="37" t="n">
        <v>1007801</v>
      </c>
      <c r="B7802" s="38" t="n">
        <v>46307</v>
      </c>
      <c r="C7802" s="39" t="s">
        <v>69</v>
      </c>
      <c r="D7802" s="39" t="s">
        <v>31</v>
      </c>
      <c r="E7802" s="40" t="n">
        <v>2.1</v>
      </c>
      <c r="F7802" s="41" t="n">
        <f aca="false">IF(A7802="","",INDEX(Assumptions!$B$16:$B$18,MATCH(C7802,Assumptions!$A$16:$A$18,0)))</f>
        <v>3</v>
      </c>
      <c r="G7802" s="42" t="n">
        <f aca="false">IF(A7802="","",WORKDAY(B7802,F7802))</f>
        <v>46310</v>
      </c>
    </row>
    <row r="7803" customFormat="false" ht="15" hidden="false" customHeight="false" outlineLevel="0" collapsed="false">
      <c r="A7803" s="37" t="n">
        <v>1007802</v>
      </c>
      <c r="B7803" s="38" t="n">
        <v>46307</v>
      </c>
      <c r="C7803" s="39" t="s">
        <v>68</v>
      </c>
      <c r="D7803" s="39" t="s">
        <v>31</v>
      </c>
      <c r="E7803" s="40" t="n">
        <v>1</v>
      </c>
      <c r="F7803" s="41" t="n">
        <f aca="false">IF(A7803="","",INDEX(Assumptions!$B$16:$B$18,MATCH(C7803,Assumptions!$A$16:$A$18,0)))</f>
        <v>1</v>
      </c>
      <c r="G7803" s="42" t="n">
        <f aca="false">IF(A7803="","",WORKDAY(B7803,F7803))</f>
        <v>46308</v>
      </c>
    </row>
    <row r="7804" customFormat="false" ht="15" hidden="false" customHeight="false" outlineLevel="0" collapsed="false">
      <c r="A7804" s="37" t="n">
        <v>1007803</v>
      </c>
      <c r="B7804" s="38" t="n">
        <v>46307</v>
      </c>
      <c r="C7804" s="39" t="s">
        <v>68</v>
      </c>
      <c r="D7804" s="39" t="s">
        <v>35</v>
      </c>
      <c r="E7804" s="40" t="n">
        <v>1.3</v>
      </c>
      <c r="F7804" s="41" t="n">
        <f aca="false">IF(A7804="","",INDEX(Assumptions!$B$16:$B$18,MATCH(C7804,Assumptions!$A$16:$A$18,0)))</f>
        <v>1</v>
      </c>
      <c r="G7804" s="42" t="n">
        <f aca="false">IF(A7804="","",WORKDAY(B7804,F7804))</f>
        <v>46308</v>
      </c>
    </row>
    <row r="7805" customFormat="false" ht="15" hidden="false" customHeight="false" outlineLevel="0" collapsed="false">
      <c r="A7805" s="37" t="n">
        <v>1007804</v>
      </c>
      <c r="B7805" s="38" t="n">
        <v>46307</v>
      </c>
      <c r="C7805" s="39" t="s">
        <v>69</v>
      </c>
      <c r="D7805" s="39" t="s">
        <v>35</v>
      </c>
      <c r="E7805" s="40" t="n">
        <v>4.3</v>
      </c>
      <c r="F7805" s="41" t="n">
        <f aca="false">IF(A7805="","",INDEX(Assumptions!$B$16:$B$18,MATCH(C7805,Assumptions!$A$16:$A$18,0)))</f>
        <v>3</v>
      </c>
      <c r="G7805" s="42" t="n">
        <f aca="false">IF(A7805="","",WORKDAY(B7805,F7805))</f>
        <v>46310</v>
      </c>
    </row>
    <row r="7806" customFormat="false" ht="15" hidden="false" customHeight="false" outlineLevel="0" collapsed="false">
      <c r="A7806" s="37" t="n">
        <v>1007805</v>
      </c>
      <c r="B7806" s="38" t="n">
        <v>46307</v>
      </c>
      <c r="C7806" s="39" t="s">
        <v>68</v>
      </c>
      <c r="D7806" s="39" t="s">
        <v>37</v>
      </c>
      <c r="E7806" s="40" t="n">
        <v>6.4</v>
      </c>
      <c r="F7806" s="41" t="n">
        <f aca="false">IF(A7806="","",INDEX(Assumptions!$B$16:$B$18,MATCH(C7806,Assumptions!$A$16:$A$18,0)))</f>
        <v>1</v>
      </c>
      <c r="G7806" s="42" t="n">
        <f aca="false">IF(A7806="","",WORKDAY(B7806,F7806))</f>
        <v>46308</v>
      </c>
    </row>
    <row r="7807" customFormat="false" ht="15" hidden="false" customHeight="false" outlineLevel="0" collapsed="false">
      <c r="A7807" s="37" t="n">
        <v>1007806</v>
      </c>
      <c r="B7807" s="38" t="n">
        <v>46307</v>
      </c>
      <c r="C7807" s="39" t="s">
        <v>70</v>
      </c>
      <c r="D7807" s="39" t="s">
        <v>37</v>
      </c>
      <c r="E7807" s="40" t="n">
        <v>1.8</v>
      </c>
      <c r="F7807" s="41" t="n">
        <f aca="false">IF(A7807="","",INDEX(Assumptions!$B$16:$B$18,MATCH(C7807,Assumptions!$A$16:$A$18,0)))</f>
        <v>5</v>
      </c>
      <c r="G7807" s="42" t="n">
        <f aca="false">IF(A7807="","",WORKDAY(B7807,F7807))</f>
        <v>46314</v>
      </c>
    </row>
    <row r="7808" customFormat="false" ht="15" hidden="false" customHeight="false" outlineLevel="0" collapsed="false">
      <c r="A7808" s="37" t="n">
        <v>1007807</v>
      </c>
      <c r="B7808" s="38" t="n">
        <v>46307</v>
      </c>
      <c r="C7808" s="39" t="s">
        <v>69</v>
      </c>
      <c r="D7808" s="39" t="s">
        <v>33</v>
      </c>
      <c r="E7808" s="40" t="n">
        <v>2.1</v>
      </c>
      <c r="F7808" s="41" t="n">
        <f aca="false">IF(A7808="","",INDEX(Assumptions!$B$16:$B$18,MATCH(C7808,Assumptions!$A$16:$A$18,0)))</f>
        <v>3</v>
      </c>
      <c r="G7808" s="42" t="n">
        <f aca="false">IF(A7808="","",WORKDAY(B7808,F7808))</f>
        <v>46310</v>
      </c>
    </row>
    <row r="7809" customFormat="false" ht="15" hidden="false" customHeight="false" outlineLevel="0" collapsed="false">
      <c r="A7809" s="37" t="n">
        <v>1007808</v>
      </c>
      <c r="B7809" s="38" t="n">
        <v>46307</v>
      </c>
      <c r="C7809" s="39" t="s">
        <v>69</v>
      </c>
      <c r="D7809" s="39" t="s">
        <v>37</v>
      </c>
      <c r="E7809" s="40" t="n">
        <v>7.4</v>
      </c>
      <c r="F7809" s="41" t="n">
        <f aca="false">IF(A7809="","",INDEX(Assumptions!$B$16:$B$18,MATCH(C7809,Assumptions!$A$16:$A$18,0)))</f>
        <v>3</v>
      </c>
      <c r="G7809" s="42" t="n">
        <f aca="false">IF(A7809="","",WORKDAY(B7809,F7809))</f>
        <v>46310</v>
      </c>
    </row>
    <row r="7810" customFormat="false" ht="15" hidden="false" customHeight="false" outlineLevel="0" collapsed="false">
      <c r="A7810" s="37" t="n">
        <v>1007809</v>
      </c>
      <c r="B7810" s="38" t="n">
        <v>46307</v>
      </c>
      <c r="C7810" s="39" t="s">
        <v>69</v>
      </c>
      <c r="D7810" s="39" t="s">
        <v>37</v>
      </c>
      <c r="E7810" s="40" t="n">
        <v>1</v>
      </c>
      <c r="F7810" s="41" t="n">
        <f aca="false">IF(A7810="","",INDEX(Assumptions!$B$16:$B$18,MATCH(C7810,Assumptions!$A$16:$A$18,0)))</f>
        <v>3</v>
      </c>
      <c r="G7810" s="42" t="n">
        <f aca="false">IF(A7810="","",WORKDAY(B7810,F7810))</f>
        <v>46310</v>
      </c>
    </row>
    <row r="7811" customFormat="false" ht="15" hidden="false" customHeight="false" outlineLevel="0" collapsed="false">
      <c r="A7811" s="37" t="n">
        <v>1007810</v>
      </c>
      <c r="B7811" s="38" t="n">
        <v>46307</v>
      </c>
      <c r="C7811" s="39" t="s">
        <v>69</v>
      </c>
      <c r="D7811" s="39" t="s">
        <v>33</v>
      </c>
      <c r="E7811" s="40" t="n">
        <v>1.9</v>
      </c>
      <c r="F7811" s="41" t="n">
        <f aca="false">IF(A7811="","",INDEX(Assumptions!$B$16:$B$18,MATCH(C7811,Assumptions!$A$16:$A$18,0)))</f>
        <v>3</v>
      </c>
      <c r="G7811" s="42" t="n">
        <f aca="false">IF(A7811="","",WORKDAY(B7811,F7811))</f>
        <v>46310</v>
      </c>
    </row>
    <row r="7812" customFormat="false" ht="15" hidden="false" customHeight="false" outlineLevel="0" collapsed="false">
      <c r="A7812" s="37" t="n">
        <v>1007811</v>
      </c>
      <c r="B7812" s="38" t="n">
        <v>46307</v>
      </c>
      <c r="C7812" s="39" t="s">
        <v>70</v>
      </c>
      <c r="D7812" s="39" t="s">
        <v>31</v>
      </c>
      <c r="E7812" s="40" t="n">
        <v>0.7</v>
      </c>
      <c r="F7812" s="41" t="n">
        <f aca="false">IF(A7812="","",INDEX(Assumptions!$B$16:$B$18,MATCH(C7812,Assumptions!$A$16:$A$18,0)))</f>
        <v>5</v>
      </c>
      <c r="G7812" s="42" t="n">
        <f aca="false">IF(A7812="","",WORKDAY(B7812,F7812))</f>
        <v>46314</v>
      </c>
    </row>
    <row r="7813" customFormat="false" ht="15" hidden="false" customHeight="false" outlineLevel="0" collapsed="false">
      <c r="A7813" s="37" t="n">
        <v>1007812</v>
      </c>
      <c r="B7813" s="38" t="n">
        <v>46307</v>
      </c>
      <c r="C7813" s="39" t="s">
        <v>69</v>
      </c>
      <c r="D7813" s="39" t="s">
        <v>35</v>
      </c>
      <c r="E7813" s="40" t="n">
        <v>1.5</v>
      </c>
      <c r="F7813" s="41" t="n">
        <f aca="false">IF(A7813="","",INDEX(Assumptions!$B$16:$B$18,MATCH(C7813,Assumptions!$A$16:$A$18,0)))</f>
        <v>3</v>
      </c>
      <c r="G7813" s="42" t="n">
        <f aca="false">IF(A7813="","",WORKDAY(B7813,F7813))</f>
        <v>46310</v>
      </c>
    </row>
    <row r="7814" customFormat="false" ht="15" hidden="false" customHeight="false" outlineLevel="0" collapsed="false">
      <c r="A7814" s="37" t="n">
        <v>1007813</v>
      </c>
      <c r="B7814" s="38" t="n">
        <v>46307</v>
      </c>
      <c r="C7814" s="39" t="s">
        <v>69</v>
      </c>
      <c r="D7814" s="39" t="s">
        <v>39</v>
      </c>
      <c r="E7814" s="40" t="n">
        <v>1.6</v>
      </c>
      <c r="F7814" s="41" t="n">
        <f aca="false">IF(A7814="","",INDEX(Assumptions!$B$16:$B$18,MATCH(C7814,Assumptions!$A$16:$A$18,0)))</f>
        <v>3</v>
      </c>
      <c r="G7814" s="42" t="n">
        <f aca="false">IF(A7814="","",WORKDAY(B7814,F7814))</f>
        <v>46310</v>
      </c>
    </row>
    <row r="7815" customFormat="false" ht="15" hidden="false" customHeight="false" outlineLevel="0" collapsed="false">
      <c r="A7815" s="37" t="n">
        <v>1007814</v>
      </c>
      <c r="B7815" s="38" t="n">
        <v>46307</v>
      </c>
      <c r="C7815" s="39" t="s">
        <v>69</v>
      </c>
      <c r="D7815" s="39" t="s">
        <v>33</v>
      </c>
      <c r="E7815" s="40" t="n">
        <v>1.9</v>
      </c>
      <c r="F7815" s="41" t="n">
        <f aca="false">IF(A7815="","",INDEX(Assumptions!$B$16:$B$18,MATCH(C7815,Assumptions!$A$16:$A$18,0)))</f>
        <v>3</v>
      </c>
      <c r="G7815" s="42" t="n">
        <f aca="false">IF(A7815="","",WORKDAY(B7815,F7815))</f>
        <v>46310</v>
      </c>
    </row>
    <row r="7816" customFormat="false" ht="15" hidden="false" customHeight="false" outlineLevel="0" collapsed="false">
      <c r="A7816" s="37" t="n">
        <v>1007815</v>
      </c>
      <c r="B7816" s="38" t="n">
        <v>46307</v>
      </c>
      <c r="C7816" s="39" t="s">
        <v>69</v>
      </c>
      <c r="D7816" s="39" t="s">
        <v>31</v>
      </c>
      <c r="E7816" s="40" t="n">
        <v>1.2</v>
      </c>
      <c r="F7816" s="41" t="n">
        <f aca="false">IF(A7816="","",INDEX(Assumptions!$B$16:$B$18,MATCH(C7816,Assumptions!$A$16:$A$18,0)))</f>
        <v>3</v>
      </c>
      <c r="G7816" s="42" t="n">
        <f aca="false">IF(A7816="","",WORKDAY(B7816,F7816))</f>
        <v>46310</v>
      </c>
    </row>
    <row r="7817" customFormat="false" ht="15" hidden="false" customHeight="false" outlineLevel="0" collapsed="false">
      <c r="A7817" s="37" t="n">
        <v>1007816</v>
      </c>
      <c r="B7817" s="38" t="n">
        <v>46307</v>
      </c>
      <c r="C7817" s="39" t="s">
        <v>69</v>
      </c>
      <c r="D7817" s="39" t="s">
        <v>39</v>
      </c>
      <c r="E7817" s="40" t="n">
        <v>4.1</v>
      </c>
      <c r="F7817" s="41" t="n">
        <f aca="false">IF(A7817="","",INDEX(Assumptions!$B$16:$B$18,MATCH(C7817,Assumptions!$A$16:$A$18,0)))</f>
        <v>3</v>
      </c>
      <c r="G7817" s="42" t="n">
        <f aca="false">IF(A7817="","",WORKDAY(B7817,F7817))</f>
        <v>46310</v>
      </c>
    </row>
    <row r="7818" customFormat="false" ht="15" hidden="false" customHeight="false" outlineLevel="0" collapsed="false">
      <c r="A7818" s="37" t="n">
        <v>1007817</v>
      </c>
      <c r="B7818" s="38" t="n">
        <v>46307</v>
      </c>
      <c r="C7818" s="39" t="s">
        <v>69</v>
      </c>
      <c r="D7818" s="39" t="s">
        <v>39</v>
      </c>
      <c r="E7818" s="40" t="n">
        <v>0.5</v>
      </c>
      <c r="F7818" s="41" t="n">
        <f aca="false">IF(A7818="","",INDEX(Assumptions!$B$16:$B$18,MATCH(C7818,Assumptions!$A$16:$A$18,0)))</f>
        <v>3</v>
      </c>
      <c r="G7818" s="42" t="n">
        <f aca="false">IF(A7818="","",WORKDAY(B7818,F7818))</f>
        <v>46310</v>
      </c>
    </row>
    <row r="7819" customFormat="false" ht="15" hidden="false" customHeight="false" outlineLevel="0" collapsed="false">
      <c r="A7819" s="37" t="n">
        <v>1007818</v>
      </c>
      <c r="B7819" s="38" t="n">
        <v>46307</v>
      </c>
      <c r="C7819" s="39" t="s">
        <v>69</v>
      </c>
      <c r="D7819" s="39" t="s">
        <v>33</v>
      </c>
      <c r="E7819" s="40" t="n">
        <v>0.7</v>
      </c>
      <c r="F7819" s="41" t="n">
        <f aca="false">IF(A7819="","",INDEX(Assumptions!$B$16:$B$18,MATCH(C7819,Assumptions!$A$16:$A$18,0)))</f>
        <v>3</v>
      </c>
      <c r="G7819" s="42" t="n">
        <f aca="false">IF(A7819="","",WORKDAY(B7819,F7819))</f>
        <v>46310</v>
      </c>
    </row>
    <row r="7820" customFormat="false" ht="15" hidden="false" customHeight="false" outlineLevel="0" collapsed="false">
      <c r="A7820" s="37" t="n">
        <v>1007819</v>
      </c>
      <c r="B7820" s="38" t="n">
        <v>46307</v>
      </c>
      <c r="C7820" s="39" t="s">
        <v>69</v>
      </c>
      <c r="D7820" s="39" t="s">
        <v>31</v>
      </c>
      <c r="E7820" s="40" t="n">
        <v>2.1</v>
      </c>
      <c r="F7820" s="41" t="n">
        <f aca="false">IF(A7820="","",INDEX(Assumptions!$B$16:$B$18,MATCH(C7820,Assumptions!$A$16:$A$18,0)))</f>
        <v>3</v>
      </c>
      <c r="G7820" s="42" t="n">
        <f aca="false">IF(A7820="","",WORKDAY(B7820,F7820))</f>
        <v>46310</v>
      </c>
    </row>
    <row r="7821" customFormat="false" ht="15" hidden="false" customHeight="false" outlineLevel="0" collapsed="false">
      <c r="A7821" s="37" t="n">
        <v>1007820</v>
      </c>
      <c r="B7821" s="38" t="n">
        <v>46307</v>
      </c>
      <c r="C7821" s="39" t="s">
        <v>70</v>
      </c>
      <c r="D7821" s="39" t="s">
        <v>39</v>
      </c>
      <c r="E7821" s="40" t="n">
        <v>1.4</v>
      </c>
      <c r="F7821" s="41" t="n">
        <f aca="false">IF(A7821="","",INDEX(Assumptions!$B$16:$B$18,MATCH(C7821,Assumptions!$A$16:$A$18,0)))</f>
        <v>5</v>
      </c>
      <c r="G7821" s="42" t="n">
        <f aca="false">IF(A7821="","",WORKDAY(B7821,F7821))</f>
        <v>46314</v>
      </c>
    </row>
    <row r="7822" customFormat="false" ht="15" hidden="false" customHeight="false" outlineLevel="0" collapsed="false">
      <c r="A7822" s="37" t="n">
        <v>1007821</v>
      </c>
      <c r="B7822" s="38" t="n">
        <v>46307</v>
      </c>
      <c r="C7822" s="39" t="s">
        <v>69</v>
      </c>
      <c r="D7822" s="39" t="s">
        <v>37</v>
      </c>
      <c r="E7822" s="40" t="n">
        <v>1.4</v>
      </c>
      <c r="F7822" s="41" t="n">
        <f aca="false">IF(A7822="","",INDEX(Assumptions!$B$16:$B$18,MATCH(C7822,Assumptions!$A$16:$A$18,0)))</f>
        <v>3</v>
      </c>
      <c r="G7822" s="42" t="n">
        <f aca="false">IF(A7822="","",WORKDAY(B7822,F7822))</f>
        <v>46310</v>
      </c>
    </row>
    <row r="7823" customFormat="false" ht="15" hidden="false" customHeight="false" outlineLevel="0" collapsed="false">
      <c r="A7823" s="37" t="n">
        <v>1007822</v>
      </c>
      <c r="B7823" s="38" t="n">
        <v>46307</v>
      </c>
      <c r="C7823" s="39" t="s">
        <v>69</v>
      </c>
      <c r="D7823" s="39" t="s">
        <v>31</v>
      </c>
      <c r="E7823" s="40" t="n">
        <v>3.6</v>
      </c>
      <c r="F7823" s="41" t="n">
        <f aca="false">IF(A7823="","",INDEX(Assumptions!$B$16:$B$18,MATCH(C7823,Assumptions!$A$16:$A$18,0)))</f>
        <v>3</v>
      </c>
      <c r="G7823" s="42" t="n">
        <f aca="false">IF(A7823="","",WORKDAY(B7823,F7823))</f>
        <v>46310</v>
      </c>
    </row>
    <row r="7824" customFormat="false" ht="15" hidden="false" customHeight="false" outlineLevel="0" collapsed="false">
      <c r="A7824" s="37" t="n">
        <v>1007823</v>
      </c>
      <c r="B7824" s="38" t="n">
        <v>46307</v>
      </c>
      <c r="C7824" s="39" t="s">
        <v>68</v>
      </c>
      <c r="D7824" s="39" t="s">
        <v>39</v>
      </c>
      <c r="E7824" s="40" t="n">
        <v>0.9</v>
      </c>
      <c r="F7824" s="41" t="n">
        <f aca="false">IF(A7824="","",INDEX(Assumptions!$B$16:$B$18,MATCH(C7824,Assumptions!$A$16:$A$18,0)))</f>
        <v>1</v>
      </c>
      <c r="G7824" s="42" t="n">
        <f aca="false">IF(A7824="","",WORKDAY(B7824,F7824))</f>
        <v>46308</v>
      </c>
    </row>
    <row r="7825" customFormat="false" ht="15" hidden="false" customHeight="false" outlineLevel="0" collapsed="false">
      <c r="A7825" s="37" t="n">
        <v>1007824</v>
      </c>
      <c r="B7825" s="38" t="n">
        <v>46307</v>
      </c>
      <c r="C7825" s="39" t="s">
        <v>69</v>
      </c>
      <c r="D7825" s="39" t="s">
        <v>39</v>
      </c>
      <c r="E7825" s="40" t="n">
        <v>5.4</v>
      </c>
      <c r="F7825" s="41" t="n">
        <f aca="false">IF(A7825="","",INDEX(Assumptions!$B$16:$B$18,MATCH(C7825,Assumptions!$A$16:$A$18,0)))</f>
        <v>3</v>
      </c>
      <c r="G7825" s="42" t="n">
        <f aca="false">IF(A7825="","",WORKDAY(B7825,F7825))</f>
        <v>46310</v>
      </c>
    </row>
    <row r="7826" customFormat="false" ht="15" hidden="false" customHeight="false" outlineLevel="0" collapsed="false">
      <c r="A7826" s="37" t="n">
        <v>1007825</v>
      </c>
      <c r="B7826" s="38" t="n">
        <v>46307</v>
      </c>
      <c r="C7826" s="39" t="s">
        <v>69</v>
      </c>
      <c r="D7826" s="39" t="s">
        <v>39</v>
      </c>
      <c r="E7826" s="40" t="n">
        <v>1</v>
      </c>
      <c r="F7826" s="41" t="n">
        <f aca="false">IF(A7826="","",INDEX(Assumptions!$B$16:$B$18,MATCH(C7826,Assumptions!$A$16:$A$18,0)))</f>
        <v>3</v>
      </c>
      <c r="G7826" s="42" t="n">
        <f aca="false">IF(A7826="","",WORKDAY(B7826,F7826))</f>
        <v>46310</v>
      </c>
    </row>
    <row r="7827" customFormat="false" ht="15" hidden="false" customHeight="false" outlineLevel="0" collapsed="false">
      <c r="A7827" s="37" t="n">
        <v>1007826</v>
      </c>
      <c r="B7827" s="38" t="n">
        <v>46307</v>
      </c>
      <c r="C7827" s="39" t="s">
        <v>69</v>
      </c>
      <c r="D7827" s="39" t="s">
        <v>35</v>
      </c>
      <c r="E7827" s="40" t="n">
        <v>2.7</v>
      </c>
      <c r="F7827" s="41" t="n">
        <f aca="false">IF(A7827="","",INDEX(Assumptions!$B$16:$B$18,MATCH(C7827,Assumptions!$A$16:$A$18,0)))</f>
        <v>3</v>
      </c>
      <c r="G7827" s="42" t="n">
        <f aca="false">IF(A7827="","",WORKDAY(B7827,F7827))</f>
        <v>46310</v>
      </c>
    </row>
    <row r="7828" customFormat="false" ht="15" hidden="false" customHeight="false" outlineLevel="0" collapsed="false">
      <c r="A7828" s="37" t="n">
        <v>1007827</v>
      </c>
      <c r="B7828" s="38" t="n">
        <v>46307</v>
      </c>
      <c r="C7828" s="39" t="s">
        <v>69</v>
      </c>
      <c r="D7828" s="39" t="s">
        <v>31</v>
      </c>
      <c r="E7828" s="40" t="n">
        <v>8.5</v>
      </c>
      <c r="F7828" s="41" t="n">
        <f aca="false">IF(A7828="","",INDEX(Assumptions!$B$16:$B$18,MATCH(C7828,Assumptions!$A$16:$A$18,0)))</f>
        <v>3</v>
      </c>
      <c r="G7828" s="42" t="n">
        <f aca="false">IF(A7828="","",WORKDAY(B7828,F7828))</f>
        <v>46310</v>
      </c>
    </row>
    <row r="7829" customFormat="false" ht="15" hidden="false" customHeight="false" outlineLevel="0" collapsed="false">
      <c r="A7829" s="37" t="n">
        <v>1007828</v>
      </c>
      <c r="B7829" s="38" t="n">
        <v>46307</v>
      </c>
      <c r="C7829" s="39" t="s">
        <v>69</v>
      </c>
      <c r="D7829" s="39" t="s">
        <v>37</v>
      </c>
      <c r="E7829" s="40" t="n">
        <v>8.4</v>
      </c>
      <c r="F7829" s="41" t="n">
        <f aca="false">IF(A7829="","",INDEX(Assumptions!$B$16:$B$18,MATCH(C7829,Assumptions!$A$16:$A$18,0)))</f>
        <v>3</v>
      </c>
      <c r="G7829" s="42" t="n">
        <f aca="false">IF(A7829="","",WORKDAY(B7829,F7829))</f>
        <v>46310</v>
      </c>
    </row>
    <row r="7830" customFormat="false" ht="15" hidden="false" customHeight="false" outlineLevel="0" collapsed="false">
      <c r="A7830" s="37" t="n">
        <v>1007829</v>
      </c>
      <c r="B7830" s="38" t="n">
        <v>46307</v>
      </c>
      <c r="C7830" s="39" t="s">
        <v>69</v>
      </c>
      <c r="D7830" s="39" t="s">
        <v>33</v>
      </c>
      <c r="E7830" s="40" t="n">
        <v>1</v>
      </c>
      <c r="F7830" s="41" t="n">
        <f aca="false">IF(A7830="","",INDEX(Assumptions!$B$16:$B$18,MATCH(C7830,Assumptions!$A$16:$A$18,0)))</f>
        <v>3</v>
      </c>
      <c r="G7830" s="42" t="n">
        <f aca="false">IF(A7830="","",WORKDAY(B7830,F7830))</f>
        <v>46310</v>
      </c>
    </row>
    <row r="7831" customFormat="false" ht="15" hidden="false" customHeight="false" outlineLevel="0" collapsed="false">
      <c r="A7831" s="37" t="n">
        <v>1007830</v>
      </c>
      <c r="B7831" s="38" t="n">
        <v>46307</v>
      </c>
      <c r="C7831" s="39" t="s">
        <v>70</v>
      </c>
      <c r="D7831" s="39" t="s">
        <v>39</v>
      </c>
      <c r="E7831" s="40" t="n">
        <v>0.6</v>
      </c>
      <c r="F7831" s="41" t="n">
        <f aca="false">IF(A7831="","",INDEX(Assumptions!$B$16:$B$18,MATCH(C7831,Assumptions!$A$16:$A$18,0)))</f>
        <v>5</v>
      </c>
      <c r="G7831" s="42" t="n">
        <f aca="false">IF(A7831="","",WORKDAY(B7831,F7831))</f>
        <v>46314</v>
      </c>
    </row>
    <row r="7832" customFormat="false" ht="15" hidden="false" customHeight="false" outlineLevel="0" collapsed="false">
      <c r="A7832" s="37" t="n">
        <v>1007831</v>
      </c>
      <c r="B7832" s="38" t="n">
        <v>46307</v>
      </c>
      <c r="C7832" s="39" t="s">
        <v>68</v>
      </c>
      <c r="D7832" s="39" t="s">
        <v>35</v>
      </c>
      <c r="E7832" s="40" t="n">
        <v>1.8</v>
      </c>
      <c r="F7832" s="41" t="n">
        <f aca="false">IF(A7832="","",INDEX(Assumptions!$B$16:$B$18,MATCH(C7832,Assumptions!$A$16:$A$18,0)))</f>
        <v>1</v>
      </c>
      <c r="G7832" s="42" t="n">
        <f aca="false">IF(A7832="","",WORKDAY(B7832,F7832))</f>
        <v>46308</v>
      </c>
    </row>
    <row r="7833" customFormat="false" ht="15" hidden="false" customHeight="false" outlineLevel="0" collapsed="false">
      <c r="A7833" s="37" t="n">
        <v>1007832</v>
      </c>
      <c r="B7833" s="38" t="n">
        <v>46307</v>
      </c>
      <c r="C7833" s="39" t="s">
        <v>69</v>
      </c>
      <c r="D7833" s="39" t="s">
        <v>33</v>
      </c>
      <c r="E7833" s="40" t="n">
        <v>3.1</v>
      </c>
      <c r="F7833" s="41" t="n">
        <f aca="false">IF(A7833="","",INDEX(Assumptions!$B$16:$B$18,MATCH(C7833,Assumptions!$A$16:$A$18,0)))</f>
        <v>3</v>
      </c>
      <c r="G7833" s="42" t="n">
        <f aca="false">IF(A7833="","",WORKDAY(B7833,F7833))</f>
        <v>46310</v>
      </c>
    </row>
    <row r="7834" customFormat="false" ht="15" hidden="false" customHeight="false" outlineLevel="0" collapsed="false">
      <c r="A7834" s="37" t="n">
        <v>1007833</v>
      </c>
      <c r="B7834" s="38" t="n">
        <v>46307</v>
      </c>
      <c r="C7834" s="39" t="s">
        <v>69</v>
      </c>
      <c r="D7834" s="39" t="s">
        <v>39</v>
      </c>
      <c r="E7834" s="40" t="n">
        <v>2</v>
      </c>
      <c r="F7834" s="41" t="n">
        <f aca="false">IF(A7834="","",INDEX(Assumptions!$B$16:$B$18,MATCH(C7834,Assumptions!$A$16:$A$18,0)))</f>
        <v>3</v>
      </c>
      <c r="G7834" s="42" t="n">
        <f aca="false">IF(A7834="","",WORKDAY(B7834,F7834))</f>
        <v>46310</v>
      </c>
    </row>
    <row r="7835" customFormat="false" ht="15" hidden="false" customHeight="false" outlineLevel="0" collapsed="false">
      <c r="A7835" s="37" t="n">
        <v>1007834</v>
      </c>
      <c r="B7835" s="38" t="n">
        <v>46307</v>
      </c>
      <c r="C7835" s="39" t="s">
        <v>69</v>
      </c>
      <c r="D7835" s="39" t="s">
        <v>33</v>
      </c>
      <c r="E7835" s="40" t="n">
        <v>0.5</v>
      </c>
      <c r="F7835" s="41" t="n">
        <f aca="false">IF(A7835="","",INDEX(Assumptions!$B$16:$B$18,MATCH(C7835,Assumptions!$A$16:$A$18,0)))</f>
        <v>3</v>
      </c>
      <c r="G7835" s="42" t="n">
        <f aca="false">IF(A7835="","",WORKDAY(B7835,F7835))</f>
        <v>46310</v>
      </c>
    </row>
    <row r="7836" customFormat="false" ht="15" hidden="false" customHeight="false" outlineLevel="0" collapsed="false">
      <c r="A7836" s="37" t="n">
        <v>1007835</v>
      </c>
      <c r="B7836" s="38" t="n">
        <v>46307</v>
      </c>
      <c r="C7836" s="39" t="s">
        <v>70</v>
      </c>
      <c r="D7836" s="39" t="s">
        <v>39</v>
      </c>
      <c r="E7836" s="40" t="n">
        <v>0.6</v>
      </c>
      <c r="F7836" s="41" t="n">
        <f aca="false">IF(A7836="","",INDEX(Assumptions!$B$16:$B$18,MATCH(C7836,Assumptions!$A$16:$A$18,0)))</f>
        <v>5</v>
      </c>
      <c r="G7836" s="42" t="n">
        <f aca="false">IF(A7836="","",WORKDAY(B7836,F7836))</f>
        <v>46314</v>
      </c>
    </row>
    <row r="7837" customFormat="false" ht="15" hidden="false" customHeight="false" outlineLevel="0" collapsed="false">
      <c r="A7837" s="37" t="n">
        <v>1007836</v>
      </c>
      <c r="B7837" s="38" t="n">
        <v>46307</v>
      </c>
      <c r="C7837" s="39" t="s">
        <v>69</v>
      </c>
      <c r="D7837" s="39" t="s">
        <v>39</v>
      </c>
      <c r="E7837" s="40" t="n">
        <v>6.3</v>
      </c>
      <c r="F7837" s="41" t="n">
        <f aca="false">IF(A7837="","",INDEX(Assumptions!$B$16:$B$18,MATCH(C7837,Assumptions!$A$16:$A$18,0)))</f>
        <v>3</v>
      </c>
      <c r="G7837" s="42" t="n">
        <f aca="false">IF(A7837="","",WORKDAY(B7837,F7837))</f>
        <v>46310</v>
      </c>
    </row>
    <row r="7838" customFormat="false" ht="15" hidden="false" customHeight="false" outlineLevel="0" collapsed="false">
      <c r="A7838" s="37" t="n">
        <v>1007837</v>
      </c>
      <c r="B7838" s="38" t="n">
        <v>46307</v>
      </c>
      <c r="C7838" s="39" t="s">
        <v>69</v>
      </c>
      <c r="D7838" s="39" t="s">
        <v>37</v>
      </c>
      <c r="E7838" s="40" t="n">
        <v>5.1</v>
      </c>
      <c r="F7838" s="41" t="n">
        <f aca="false">IF(A7838="","",INDEX(Assumptions!$B$16:$B$18,MATCH(C7838,Assumptions!$A$16:$A$18,0)))</f>
        <v>3</v>
      </c>
      <c r="G7838" s="42" t="n">
        <f aca="false">IF(A7838="","",WORKDAY(B7838,F7838))</f>
        <v>46310</v>
      </c>
    </row>
    <row r="7839" customFormat="false" ht="15" hidden="false" customHeight="false" outlineLevel="0" collapsed="false">
      <c r="A7839" s="37" t="n">
        <v>1007838</v>
      </c>
      <c r="B7839" s="38" t="n">
        <v>46307</v>
      </c>
      <c r="C7839" s="39" t="s">
        <v>69</v>
      </c>
      <c r="D7839" s="39" t="s">
        <v>37</v>
      </c>
      <c r="E7839" s="40" t="n">
        <v>3.6</v>
      </c>
      <c r="F7839" s="41" t="n">
        <f aca="false">IF(A7839="","",INDEX(Assumptions!$B$16:$B$18,MATCH(C7839,Assumptions!$A$16:$A$18,0)))</f>
        <v>3</v>
      </c>
      <c r="G7839" s="42" t="n">
        <f aca="false">IF(A7839="","",WORKDAY(B7839,F7839))</f>
        <v>46310</v>
      </c>
    </row>
    <row r="7840" customFormat="false" ht="15" hidden="false" customHeight="false" outlineLevel="0" collapsed="false">
      <c r="A7840" s="37" t="n">
        <v>1007839</v>
      </c>
      <c r="B7840" s="38" t="n">
        <v>46307</v>
      </c>
      <c r="C7840" s="39" t="s">
        <v>69</v>
      </c>
      <c r="D7840" s="39" t="s">
        <v>31</v>
      </c>
      <c r="E7840" s="40" t="n">
        <v>3.1</v>
      </c>
      <c r="F7840" s="41" t="n">
        <f aca="false">IF(A7840="","",INDEX(Assumptions!$B$16:$B$18,MATCH(C7840,Assumptions!$A$16:$A$18,0)))</f>
        <v>3</v>
      </c>
      <c r="G7840" s="42" t="n">
        <f aca="false">IF(A7840="","",WORKDAY(B7840,F7840))</f>
        <v>46310</v>
      </c>
    </row>
    <row r="7841" customFormat="false" ht="15" hidden="false" customHeight="false" outlineLevel="0" collapsed="false">
      <c r="A7841" s="37" t="n">
        <v>1007840</v>
      </c>
      <c r="B7841" s="38" t="n">
        <v>46307</v>
      </c>
      <c r="C7841" s="39" t="s">
        <v>69</v>
      </c>
      <c r="D7841" s="39" t="s">
        <v>33</v>
      </c>
      <c r="E7841" s="40" t="n">
        <v>2.5</v>
      </c>
      <c r="F7841" s="41" t="n">
        <f aca="false">IF(A7841="","",INDEX(Assumptions!$B$16:$B$18,MATCH(C7841,Assumptions!$A$16:$A$18,0)))</f>
        <v>3</v>
      </c>
      <c r="G7841" s="42" t="n">
        <f aca="false">IF(A7841="","",WORKDAY(B7841,F7841))</f>
        <v>46310</v>
      </c>
    </row>
    <row r="7842" customFormat="false" ht="15" hidden="false" customHeight="false" outlineLevel="0" collapsed="false">
      <c r="A7842" s="37" t="n">
        <v>1007841</v>
      </c>
      <c r="B7842" s="38" t="n">
        <v>46307</v>
      </c>
      <c r="C7842" s="39" t="s">
        <v>68</v>
      </c>
      <c r="D7842" s="39" t="s">
        <v>33</v>
      </c>
      <c r="E7842" s="40" t="n">
        <v>1.7</v>
      </c>
      <c r="F7842" s="41" t="n">
        <f aca="false">IF(A7842="","",INDEX(Assumptions!$B$16:$B$18,MATCH(C7842,Assumptions!$A$16:$A$18,0)))</f>
        <v>1</v>
      </c>
      <c r="G7842" s="42" t="n">
        <f aca="false">IF(A7842="","",WORKDAY(B7842,F7842))</f>
        <v>46308</v>
      </c>
    </row>
    <row r="7843" customFormat="false" ht="15" hidden="false" customHeight="false" outlineLevel="0" collapsed="false">
      <c r="A7843" s="37" t="n">
        <v>1007842</v>
      </c>
      <c r="B7843" s="38" t="n">
        <v>46307</v>
      </c>
      <c r="C7843" s="39" t="s">
        <v>69</v>
      </c>
      <c r="D7843" s="39" t="s">
        <v>39</v>
      </c>
      <c r="E7843" s="40" t="n">
        <v>2.2</v>
      </c>
      <c r="F7843" s="41" t="n">
        <f aca="false">IF(A7843="","",INDEX(Assumptions!$B$16:$B$18,MATCH(C7843,Assumptions!$A$16:$A$18,0)))</f>
        <v>3</v>
      </c>
      <c r="G7843" s="42" t="n">
        <f aca="false">IF(A7843="","",WORKDAY(B7843,F7843))</f>
        <v>46310</v>
      </c>
    </row>
    <row r="7844" customFormat="false" ht="15" hidden="false" customHeight="false" outlineLevel="0" collapsed="false">
      <c r="A7844" s="37" t="n">
        <v>1007843</v>
      </c>
      <c r="B7844" s="38" t="n">
        <v>46307</v>
      </c>
      <c r="C7844" s="39" t="s">
        <v>70</v>
      </c>
      <c r="D7844" s="39" t="s">
        <v>33</v>
      </c>
      <c r="E7844" s="40" t="n">
        <v>1.2</v>
      </c>
      <c r="F7844" s="41" t="n">
        <f aca="false">IF(A7844="","",INDEX(Assumptions!$B$16:$B$18,MATCH(C7844,Assumptions!$A$16:$A$18,0)))</f>
        <v>5</v>
      </c>
      <c r="G7844" s="42" t="n">
        <f aca="false">IF(A7844="","",WORKDAY(B7844,F7844))</f>
        <v>46314</v>
      </c>
    </row>
    <row r="7845" customFormat="false" ht="15" hidden="false" customHeight="false" outlineLevel="0" collapsed="false">
      <c r="A7845" s="37" t="n">
        <v>1007844</v>
      </c>
      <c r="B7845" s="38" t="n">
        <v>46307</v>
      </c>
      <c r="C7845" s="39" t="s">
        <v>69</v>
      </c>
      <c r="D7845" s="39" t="s">
        <v>35</v>
      </c>
      <c r="E7845" s="40" t="n">
        <v>0.9</v>
      </c>
      <c r="F7845" s="41" t="n">
        <f aca="false">IF(A7845="","",INDEX(Assumptions!$B$16:$B$18,MATCH(C7845,Assumptions!$A$16:$A$18,0)))</f>
        <v>3</v>
      </c>
      <c r="G7845" s="42" t="n">
        <f aca="false">IF(A7845="","",WORKDAY(B7845,F7845))</f>
        <v>46310</v>
      </c>
    </row>
    <row r="7846" customFormat="false" ht="15" hidden="false" customHeight="false" outlineLevel="0" collapsed="false">
      <c r="A7846" s="37" t="n">
        <v>1007845</v>
      </c>
      <c r="B7846" s="38" t="n">
        <v>46307</v>
      </c>
      <c r="C7846" s="39" t="s">
        <v>69</v>
      </c>
      <c r="D7846" s="39" t="s">
        <v>33</v>
      </c>
      <c r="E7846" s="40" t="n">
        <v>1.8</v>
      </c>
      <c r="F7846" s="41" t="n">
        <f aca="false">IF(A7846="","",INDEX(Assumptions!$B$16:$B$18,MATCH(C7846,Assumptions!$A$16:$A$18,0)))</f>
        <v>3</v>
      </c>
      <c r="G7846" s="42" t="n">
        <f aca="false">IF(A7846="","",WORKDAY(B7846,F7846))</f>
        <v>46310</v>
      </c>
    </row>
    <row r="7847" customFormat="false" ht="15" hidden="false" customHeight="false" outlineLevel="0" collapsed="false">
      <c r="A7847" s="37" t="n">
        <v>1007846</v>
      </c>
      <c r="B7847" s="38" t="n">
        <v>46307</v>
      </c>
      <c r="C7847" s="39" t="s">
        <v>69</v>
      </c>
      <c r="D7847" s="39" t="s">
        <v>39</v>
      </c>
      <c r="E7847" s="40" t="n">
        <v>3.2</v>
      </c>
      <c r="F7847" s="41" t="n">
        <f aca="false">IF(A7847="","",INDEX(Assumptions!$B$16:$B$18,MATCH(C7847,Assumptions!$A$16:$A$18,0)))</f>
        <v>3</v>
      </c>
      <c r="G7847" s="42" t="n">
        <f aca="false">IF(A7847="","",WORKDAY(B7847,F7847))</f>
        <v>46310</v>
      </c>
    </row>
    <row r="7848" customFormat="false" ht="15" hidden="false" customHeight="false" outlineLevel="0" collapsed="false">
      <c r="A7848" s="37" t="n">
        <v>1007847</v>
      </c>
      <c r="B7848" s="38" t="n">
        <v>46307</v>
      </c>
      <c r="C7848" s="39" t="s">
        <v>69</v>
      </c>
      <c r="D7848" s="39" t="s">
        <v>31</v>
      </c>
      <c r="E7848" s="40" t="n">
        <v>0.6</v>
      </c>
      <c r="F7848" s="41" t="n">
        <f aca="false">IF(A7848="","",INDEX(Assumptions!$B$16:$B$18,MATCH(C7848,Assumptions!$A$16:$A$18,0)))</f>
        <v>3</v>
      </c>
      <c r="G7848" s="42" t="n">
        <f aca="false">IF(A7848="","",WORKDAY(B7848,F7848))</f>
        <v>46310</v>
      </c>
    </row>
    <row r="7849" customFormat="false" ht="15" hidden="false" customHeight="false" outlineLevel="0" collapsed="false">
      <c r="A7849" s="37" t="n">
        <v>1007848</v>
      </c>
      <c r="B7849" s="38" t="n">
        <v>46307</v>
      </c>
      <c r="C7849" s="39" t="s">
        <v>70</v>
      </c>
      <c r="D7849" s="39" t="s">
        <v>33</v>
      </c>
      <c r="E7849" s="40" t="n">
        <v>1.3</v>
      </c>
      <c r="F7849" s="41" t="n">
        <f aca="false">IF(A7849="","",INDEX(Assumptions!$B$16:$B$18,MATCH(C7849,Assumptions!$A$16:$A$18,0)))</f>
        <v>5</v>
      </c>
      <c r="G7849" s="42" t="n">
        <f aca="false">IF(A7849="","",WORKDAY(B7849,F7849))</f>
        <v>46314</v>
      </c>
    </row>
    <row r="7850" customFormat="false" ht="15" hidden="false" customHeight="false" outlineLevel="0" collapsed="false">
      <c r="A7850" s="37" t="n">
        <v>1007849</v>
      </c>
      <c r="B7850" s="38" t="n">
        <v>46307</v>
      </c>
      <c r="C7850" s="39" t="s">
        <v>69</v>
      </c>
      <c r="D7850" s="39" t="s">
        <v>33</v>
      </c>
      <c r="E7850" s="40" t="n">
        <v>4.4</v>
      </c>
      <c r="F7850" s="41" t="n">
        <f aca="false">IF(A7850="","",INDEX(Assumptions!$B$16:$B$18,MATCH(C7850,Assumptions!$A$16:$A$18,0)))</f>
        <v>3</v>
      </c>
      <c r="G7850" s="42" t="n">
        <f aca="false">IF(A7850="","",WORKDAY(B7850,F7850))</f>
        <v>46310</v>
      </c>
    </row>
    <row r="7851" customFormat="false" ht="15" hidden="false" customHeight="false" outlineLevel="0" collapsed="false">
      <c r="A7851" s="37" t="n">
        <v>1007850</v>
      </c>
      <c r="B7851" s="38" t="n">
        <v>46307</v>
      </c>
      <c r="C7851" s="39" t="s">
        <v>70</v>
      </c>
      <c r="D7851" s="39" t="s">
        <v>31</v>
      </c>
      <c r="E7851" s="40" t="n">
        <v>2</v>
      </c>
      <c r="F7851" s="41" t="n">
        <f aca="false">IF(A7851="","",INDEX(Assumptions!$B$16:$B$18,MATCH(C7851,Assumptions!$A$16:$A$18,0)))</f>
        <v>5</v>
      </c>
      <c r="G7851" s="42" t="n">
        <f aca="false">IF(A7851="","",WORKDAY(B7851,F7851))</f>
        <v>46314</v>
      </c>
    </row>
    <row r="7852" customFormat="false" ht="15" hidden="false" customHeight="false" outlineLevel="0" collapsed="false">
      <c r="A7852" s="37" t="n">
        <v>1007851</v>
      </c>
      <c r="B7852" s="38" t="n">
        <v>46307</v>
      </c>
      <c r="C7852" s="39" t="s">
        <v>69</v>
      </c>
      <c r="D7852" s="39" t="s">
        <v>35</v>
      </c>
      <c r="E7852" s="40" t="n">
        <v>1</v>
      </c>
      <c r="F7852" s="41" t="n">
        <f aca="false">IF(A7852="","",INDEX(Assumptions!$B$16:$B$18,MATCH(C7852,Assumptions!$A$16:$A$18,0)))</f>
        <v>3</v>
      </c>
      <c r="G7852" s="42" t="n">
        <f aca="false">IF(A7852="","",WORKDAY(B7852,F7852))</f>
        <v>46310</v>
      </c>
    </row>
    <row r="7853" customFormat="false" ht="15" hidden="false" customHeight="false" outlineLevel="0" collapsed="false">
      <c r="A7853" s="37" t="n">
        <v>1007852</v>
      </c>
      <c r="B7853" s="38" t="n">
        <v>46307</v>
      </c>
      <c r="C7853" s="39" t="s">
        <v>68</v>
      </c>
      <c r="D7853" s="39" t="s">
        <v>33</v>
      </c>
      <c r="E7853" s="40" t="n">
        <v>1.8</v>
      </c>
      <c r="F7853" s="41" t="n">
        <f aca="false">IF(A7853="","",INDEX(Assumptions!$B$16:$B$18,MATCH(C7853,Assumptions!$A$16:$A$18,0)))</f>
        <v>1</v>
      </c>
      <c r="G7853" s="42" t="n">
        <f aca="false">IF(A7853="","",WORKDAY(B7853,F7853))</f>
        <v>46308</v>
      </c>
    </row>
    <row r="7854" customFormat="false" ht="15" hidden="false" customHeight="false" outlineLevel="0" collapsed="false">
      <c r="A7854" s="37" t="n">
        <v>1007853</v>
      </c>
      <c r="B7854" s="38" t="n">
        <v>46307</v>
      </c>
      <c r="C7854" s="39" t="s">
        <v>68</v>
      </c>
      <c r="D7854" s="39" t="s">
        <v>35</v>
      </c>
      <c r="E7854" s="40" t="n">
        <v>1.6</v>
      </c>
      <c r="F7854" s="41" t="n">
        <f aca="false">IF(A7854="","",INDEX(Assumptions!$B$16:$B$18,MATCH(C7854,Assumptions!$A$16:$A$18,0)))</f>
        <v>1</v>
      </c>
      <c r="G7854" s="42" t="n">
        <f aca="false">IF(A7854="","",WORKDAY(B7854,F7854))</f>
        <v>46308</v>
      </c>
    </row>
    <row r="7855" customFormat="false" ht="15" hidden="false" customHeight="false" outlineLevel="0" collapsed="false">
      <c r="A7855" s="37" t="n">
        <v>1007854</v>
      </c>
      <c r="B7855" s="38" t="n">
        <v>46307</v>
      </c>
      <c r="C7855" s="39" t="s">
        <v>70</v>
      </c>
      <c r="D7855" s="39" t="s">
        <v>35</v>
      </c>
      <c r="E7855" s="40" t="n">
        <v>5.2</v>
      </c>
      <c r="F7855" s="41" t="n">
        <f aca="false">IF(A7855="","",INDEX(Assumptions!$B$16:$B$18,MATCH(C7855,Assumptions!$A$16:$A$18,0)))</f>
        <v>5</v>
      </c>
      <c r="G7855" s="42" t="n">
        <f aca="false">IF(A7855="","",WORKDAY(B7855,F7855))</f>
        <v>46314</v>
      </c>
    </row>
    <row r="7856" customFormat="false" ht="15" hidden="false" customHeight="false" outlineLevel="0" collapsed="false">
      <c r="A7856" s="37" t="n">
        <v>1007855</v>
      </c>
      <c r="B7856" s="38" t="n">
        <v>46307</v>
      </c>
      <c r="C7856" s="39" t="s">
        <v>70</v>
      </c>
      <c r="D7856" s="39" t="s">
        <v>39</v>
      </c>
      <c r="E7856" s="40" t="n">
        <v>4.9</v>
      </c>
      <c r="F7856" s="41" t="n">
        <f aca="false">IF(A7856="","",INDEX(Assumptions!$B$16:$B$18,MATCH(C7856,Assumptions!$A$16:$A$18,0)))</f>
        <v>5</v>
      </c>
      <c r="G7856" s="42" t="n">
        <f aca="false">IF(A7856="","",WORKDAY(B7856,F7856))</f>
        <v>46314</v>
      </c>
    </row>
    <row r="7857" customFormat="false" ht="15" hidden="false" customHeight="false" outlineLevel="0" collapsed="false">
      <c r="A7857" s="37" t="n">
        <v>1007856</v>
      </c>
      <c r="B7857" s="38" t="n">
        <v>46307</v>
      </c>
      <c r="C7857" s="39" t="s">
        <v>68</v>
      </c>
      <c r="D7857" s="39" t="s">
        <v>33</v>
      </c>
      <c r="E7857" s="40" t="n">
        <v>0.7</v>
      </c>
      <c r="F7857" s="41" t="n">
        <f aca="false">IF(A7857="","",INDEX(Assumptions!$B$16:$B$18,MATCH(C7857,Assumptions!$A$16:$A$18,0)))</f>
        <v>1</v>
      </c>
      <c r="G7857" s="42" t="n">
        <f aca="false">IF(A7857="","",WORKDAY(B7857,F7857))</f>
        <v>46308</v>
      </c>
    </row>
    <row r="7858" customFormat="false" ht="15" hidden="false" customHeight="false" outlineLevel="0" collapsed="false">
      <c r="A7858" s="37" t="n">
        <v>1007857</v>
      </c>
      <c r="B7858" s="38" t="n">
        <v>46307</v>
      </c>
      <c r="C7858" s="39" t="s">
        <v>69</v>
      </c>
      <c r="D7858" s="39" t="s">
        <v>37</v>
      </c>
      <c r="E7858" s="40" t="n">
        <v>1.1</v>
      </c>
      <c r="F7858" s="41" t="n">
        <f aca="false">IF(A7858="","",INDEX(Assumptions!$B$16:$B$18,MATCH(C7858,Assumptions!$A$16:$A$18,0)))</f>
        <v>3</v>
      </c>
      <c r="G7858" s="42" t="n">
        <f aca="false">IF(A7858="","",WORKDAY(B7858,F7858))</f>
        <v>46310</v>
      </c>
    </row>
    <row r="7859" customFormat="false" ht="15" hidden="false" customHeight="false" outlineLevel="0" collapsed="false">
      <c r="A7859" s="37" t="n">
        <v>1007858</v>
      </c>
      <c r="B7859" s="38" t="n">
        <v>46307</v>
      </c>
      <c r="C7859" s="39" t="s">
        <v>69</v>
      </c>
      <c r="D7859" s="39" t="s">
        <v>37</v>
      </c>
      <c r="E7859" s="40" t="n">
        <v>0.5</v>
      </c>
      <c r="F7859" s="41" t="n">
        <f aca="false">IF(A7859="","",INDEX(Assumptions!$B$16:$B$18,MATCH(C7859,Assumptions!$A$16:$A$18,0)))</f>
        <v>3</v>
      </c>
      <c r="G7859" s="42" t="n">
        <f aca="false">IF(A7859="","",WORKDAY(B7859,F7859))</f>
        <v>46310</v>
      </c>
    </row>
    <row r="7860" customFormat="false" ht="15" hidden="false" customHeight="false" outlineLevel="0" collapsed="false">
      <c r="A7860" s="37" t="n">
        <v>1007859</v>
      </c>
      <c r="B7860" s="38" t="n">
        <v>46307</v>
      </c>
      <c r="C7860" s="39" t="s">
        <v>69</v>
      </c>
      <c r="D7860" s="39" t="s">
        <v>31</v>
      </c>
      <c r="E7860" s="40" t="n">
        <v>5.1</v>
      </c>
      <c r="F7860" s="41" t="n">
        <f aca="false">IF(A7860="","",INDEX(Assumptions!$B$16:$B$18,MATCH(C7860,Assumptions!$A$16:$A$18,0)))</f>
        <v>3</v>
      </c>
      <c r="G7860" s="42" t="n">
        <f aca="false">IF(A7860="","",WORKDAY(B7860,F7860))</f>
        <v>46310</v>
      </c>
    </row>
    <row r="7861" customFormat="false" ht="15" hidden="false" customHeight="false" outlineLevel="0" collapsed="false">
      <c r="A7861" s="37" t="n">
        <v>1007860</v>
      </c>
      <c r="B7861" s="38" t="n">
        <v>46307</v>
      </c>
      <c r="C7861" s="39" t="s">
        <v>68</v>
      </c>
      <c r="D7861" s="39" t="s">
        <v>37</v>
      </c>
      <c r="E7861" s="40" t="n">
        <v>4.1</v>
      </c>
      <c r="F7861" s="41" t="n">
        <f aca="false">IF(A7861="","",INDEX(Assumptions!$B$16:$B$18,MATCH(C7861,Assumptions!$A$16:$A$18,0)))</f>
        <v>1</v>
      </c>
      <c r="G7861" s="42" t="n">
        <f aca="false">IF(A7861="","",WORKDAY(B7861,F7861))</f>
        <v>46308</v>
      </c>
    </row>
    <row r="7862" customFormat="false" ht="15" hidden="false" customHeight="false" outlineLevel="0" collapsed="false">
      <c r="A7862" s="37" t="n">
        <v>1007861</v>
      </c>
      <c r="B7862" s="38" t="n">
        <v>46307</v>
      </c>
      <c r="C7862" s="39" t="s">
        <v>69</v>
      </c>
      <c r="D7862" s="39" t="s">
        <v>33</v>
      </c>
      <c r="E7862" s="40" t="n">
        <v>2.3</v>
      </c>
      <c r="F7862" s="41" t="n">
        <f aca="false">IF(A7862="","",INDEX(Assumptions!$B$16:$B$18,MATCH(C7862,Assumptions!$A$16:$A$18,0)))</f>
        <v>3</v>
      </c>
      <c r="G7862" s="42" t="n">
        <f aca="false">IF(A7862="","",WORKDAY(B7862,F7862))</f>
        <v>46310</v>
      </c>
    </row>
    <row r="7863" customFormat="false" ht="15" hidden="false" customHeight="false" outlineLevel="0" collapsed="false">
      <c r="A7863" s="37" t="n">
        <v>1007862</v>
      </c>
      <c r="B7863" s="38" t="n">
        <v>46307</v>
      </c>
      <c r="C7863" s="39" t="s">
        <v>69</v>
      </c>
      <c r="D7863" s="39" t="s">
        <v>37</v>
      </c>
      <c r="E7863" s="40" t="n">
        <v>0.6</v>
      </c>
      <c r="F7863" s="41" t="n">
        <f aca="false">IF(A7863="","",INDEX(Assumptions!$B$16:$B$18,MATCH(C7863,Assumptions!$A$16:$A$18,0)))</f>
        <v>3</v>
      </c>
      <c r="G7863" s="42" t="n">
        <f aca="false">IF(A7863="","",WORKDAY(B7863,F7863))</f>
        <v>46310</v>
      </c>
    </row>
    <row r="7864" customFormat="false" ht="15" hidden="false" customHeight="false" outlineLevel="0" collapsed="false">
      <c r="A7864" s="37" t="n">
        <v>1007863</v>
      </c>
      <c r="B7864" s="38" t="n">
        <v>46307</v>
      </c>
      <c r="C7864" s="39" t="s">
        <v>69</v>
      </c>
      <c r="D7864" s="39" t="s">
        <v>31</v>
      </c>
      <c r="E7864" s="40" t="n">
        <v>0.5</v>
      </c>
      <c r="F7864" s="41" t="n">
        <f aca="false">IF(A7864="","",INDEX(Assumptions!$B$16:$B$18,MATCH(C7864,Assumptions!$A$16:$A$18,0)))</f>
        <v>3</v>
      </c>
      <c r="G7864" s="42" t="n">
        <f aca="false">IF(A7864="","",WORKDAY(B7864,F7864))</f>
        <v>46310</v>
      </c>
    </row>
    <row r="7865" customFormat="false" ht="15" hidden="false" customHeight="false" outlineLevel="0" collapsed="false">
      <c r="A7865" s="37" t="n">
        <v>1007864</v>
      </c>
      <c r="B7865" s="38" t="n">
        <v>46307</v>
      </c>
      <c r="C7865" s="39" t="s">
        <v>69</v>
      </c>
      <c r="D7865" s="39" t="s">
        <v>35</v>
      </c>
      <c r="E7865" s="40" t="n">
        <v>1.1</v>
      </c>
      <c r="F7865" s="41" t="n">
        <f aca="false">IF(A7865="","",INDEX(Assumptions!$B$16:$B$18,MATCH(C7865,Assumptions!$A$16:$A$18,0)))</f>
        <v>3</v>
      </c>
      <c r="G7865" s="42" t="n">
        <f aca="false">IF(A7865="","",WORKDAY(B7865,F7865))</f>
        <v>46310</v>
      </c>
    </row>
    <row r="7866" customFormat="false" ht="15" hidden="false" customHeight="false" outlineLevel="0" collapsed="false">
      <c r="A7866" s="37" t="n">
        <v>1007865</v>
      </c>
      <c r="B7866" s="38" t="n">
        <v>46307</v>
      </c>
      <c r="C7866" s="39" t="s">
        <v>70</v>
      </c>
      <c r="D7866" s="39" t="s">
        <v>33</v>
      </c>
      <c r="E7866" s="40" t="n">
        <v>1.3</v>
      </c>
      <c r="F7866" s="41" t="n">
        <f aca="false">IF(A7866="","",INDEX(Assumptions!$B$16:$B$18,MATCH(C7866,Assumptions!$A$16:$A$18,0)))</f>
        <v>5</v>
      </c>
      <c r="G7866" s="42" t="n">
        <f aca="false">IF(A7866="","",WORKDAY(B7866,F7866))</f>
        <v>46314</v>
      </c>
    </row>
    <row r="7867" customFormat="false" ht="15" hidden="false" customHeight="false" outlineLevel="0" collapsed="false">
      <c r="A7867" s="37" t="n">
        <v>1007866</v>
      </c>
      <c r="B7867" s="38" t="n">
        <v>46307</v>
      </c>
      <c r="C7867" s="39" t="s">
        <v>68</v>
      </c>
      <c r="D7867" s="39" t="s">
        <v>35</v>
      </c>
      <c r="E7867" s="40" t="n">
        <v>1.9</v>
      </c>
      <c r="F7867" s="41" t="n">
        <f aca="false">IF(A7867="","",INDEX(Assumptions!$B$16:$B$18,MATCH(C7867,Assumptions!$A$16:$A$18,0)))</f>
        <v>1</v>
      </c>
      <c r="G7867" s="42" t="n">
        <f aca="false">IF(A7867="","",WORKDAY(B7867,F7867))</f>
        <v>46308</v>
      </c>
    </row>
    <row r="7868" customFormat="false" ht="15" hidden="false" customHeight="false" outlineLevel="0" collapsed="false">
      <c r="A7868" s="37" t="n">
        <v>1007867</v>
      </c>
      <c r="B7868" s="38" t="n">
        <v>46307</v>
      </c>
      <c r="C7868" s="39" t="s">
        <v>69</v>
      </c>
      <c r="D7868" s="39" t="s">
        <v>35</v>
      </c>
      <c r="E7868" s="40" t="n">
        <v>2</v>
      </c>
      <c r="F7868" s="41" t="n">
        <f aca="false">IF(A7868="","",INDEX(Assumptions!$B$16:$B$18,MATCH(C7868,Assumptions!$A$16:$A$18,0)))</f>
        <v>3</v>
      </c>
      <c r="G7868" s="42" t="n">
        <f aca="false">IF(A7868="","",WORKDAY(B7868,F7868))</f>
        <v>46310</v>
      </c>
    </row>
    <row r="7869" customFormat="false" ht="15" hidden="false" customHeight="false" outlineLevel="0" collapsed="false">
      <c r="A7869" s="37" t="n">
        <v>1007868</v>
      </c>
      <c r="B7869" s="38" t="n">
        <v>46307</v>
      </c>
      <c r="C7869" s="39" t="s">
        <v>69</v>
      </c>
      <c r="D7869" s="39" t="s">
        <v>33</v>
      </c>
      <c r="E7869" s="40" t="n">
        <v>2.9</v>
      </c>
      <c r="F7869" s="41" t="n">
        <f aca="false">IF(A7869="","",INDEX(Assumptions!$B$16:$B$18,MATCH(C7869,Assumptions!$A$16:$A$18,0)))</f>
        <v>3</v>
      </c>
      <c r="G7869" s="42" t="n">
        <f aca="false">IF(A7869="","",WORKDAY(B7869,F7869))</f>
        <v>46310</v>
      </c>
    </row>
    <row r="7870" customFormat="false" ht="15" hidden="false" customHeight="false" outlineLevel="0" collapsed="false">
      <c r="A7870" s="37" t="n">
        <v>1007869</v>
      </c>
      <c r="B7870" s="38" t="n">
        <v>46307</v>
      </c>
      <c r="C7870" s="39" t="s">
        <v>69</v>
      </c>
      <c r="D7870" s="39" t="s">
        <v>35</v>
      </c>
      <c r="E7870" s="40" t="n">
        <v>0.7</v>
      </c>
      <c r="F7870" s="41" t="n">
        <f aca="false">IF(A7870="","",INDEX(Assumptions!$B$16:$B$18,MATCH(C7870,Assumptions!$A$16:$A$18,0)))</f>
        <v>3</v>
      </c>
      <c r="G7870" s="42" t="n">
        <f aca="false">IF(A7870="","",WORKDAY(B7870,F7870))</f>
        <v>46310</v>
      </c>
    </row>
    <row r="7871" customFormat="false" ht="15" hidden="false" customHeight="false" outlineLevel="0" collapsed="false">
      <c r="A7871" s="37" t="n">
        <v>1007870</v>
      </c>
      <c r="B7871" s="38" t="n">
        <v>46307</v>
      </c>
      <c r="C7871" s="39" t="s">
        <v>69</v>
      </c>
      <c r="D7871" s="39" t="s">
        <v>35</v>
      </c>
      <c r="E7871" s="40" t="n">
        <v>4.4</v>
      </c>
      <c r="F7871" s="41" t="n">
        <f aca="false">IF(A7871="","",INDEX(Assumptions!$B$16:$B$18,MATCH(C7871,Assumptions!$A$16:$A$18,0)))</f>
        <v>3</v>
      </c>
      <c r="G7871" s="42" t="n">
        <f aca="false">IF(A7871="","",WORKDAY(B7871,F7871))</f>
        <v>46310</v>
      </c>
    </row>
    <row r="7872" customFormat="false" ht="15" hidden="false" customHeight="false" outlineLevel="0" collapsed="false">
      <c r="A7872" s="37" t="n">
        <v>1007871</v>
      </c>
      <c r="B7872" s="38" t="n">
        <v>46307</v>
      </c>
      <c r="C7872" s="39" t="s">
        <v>69</v>
      </c>
      <c r="D7872" s="39" t="s">
        <v>35</v>
      </c>
      <c r="E7872" s="40" t="n">
        <v>1.6</v>
      </c>
      <c r="F7872" s="41" t="n">
        <f aca="false">IF(A7872="","",INDEX(Assumptions!$B$16:$B$18,MATCH(C7872,Assumptions!$A$16:$A$18,0)))</f>
        <v>3</v>
      </c>
      <c r="G7872" s="42" t="n">
        <f aca="false">IF(A7872="","",WORKDAY(B7872,F7872))</f>
        <v>46310</v>
      </c>
    </row>
    <row r="7873" customFormat="false" ht="15" hidden="false" customHeight="false" outlineLevel="0" collapsed="false">
      <c r="A7873" s="37" t="n">
        <v>1007872</v>
      </c>
      <c r="B7873" s="38" t="n">
        <v>46307</v>
      </c>
      <c r="C7873" s="39" t="s">
        <v>69</v>
      </c>
      <c r="D7873" s="39" t="s">
        <v>31</v>
      </c>
      <c r="E7873" s="40" t="n">
        <v>0.8</v>
      </c>
      <c r="F7873" s="41" t="n">
        <f aca="false">IF(A7873="","",INDEX(Assumptions!$B$16:$B$18,MATCH(C7873,Assumptions!$A$16:$A$18,0)))</f>
        <v>3</v>
      </c>
      <c r="G7873" s="42" t="n">
        <f aca="false">IF(A7873="","",WORKDAY(B7873,F7873))</f>
        <v>46310</v>
      </c>
    </row>
    <row r="7874" customFormat="false" ht="15" hidden="false" customHeight="false" outlineLevel="0" collapsed="false">
      <c r="A7874" s="37" t="n">
        <v>1007873</v>
      </c>
      <c r="B7874" s="38" t="n">
        <v>46307</v>
      </c>
      <c r="C7874" s="39" t="s">
        <v>68</v>
      </c>
      <c r="D7874" s="39" t="s">
        <v>35</v>
      </c>
      <c r="E7874" s="40" t="n">
        <v>1</v>
      </c>
      <c r="F7874" s="41" t="n">
        <f aca="false">IF(A7874="","",INDEX(Assumptions!$B$16:$B$18,MATCH(C7874,Assumptions!$A$16:$A$18,0)))</f>
        <v>1</v>
      </c>
      <c r="G7874" s="42" t="n">
        <f aca="false">IF(A7874="","",WORKDAY(B7874,F7874))</f>
        <v>46308</v>
      </c>
    </row>
    <row r="7875" customFormat="false" ht="15" hidden="false" customHeight="false" outlineLevel="0" collapsed="false">
      <c r="A7875" s="37" t="n">
        <v>1007874</v>
      </c>
      <c r="B7875" s="38" t="n">
        <v>46307</v>
      </c>
      <c r="C7875" s="39" t="s">
        <v>68</v>
      </c>
      <c r="D7875" s="39" t="s">
        <v>35</v>
      </c>
      <c r="E7875" s="40" t="n">
        <v>2.4</v>
      </c>
      <c r="F7875" s="41" t="n">
        <f aca="false">IF(A7875="","",INDEX(Assumptions!$B$16:$B$18,MATCH(C7875,Assumptions!$A$16:$A$18,0)))</f>
        <v>1</v>
      </c>
      <c r="G7875" s="42" t="n">
        <f aca="false">IF(A7875="","",WORKDAY(B7875,F7875))</f>
        <v>46308</v>
      </c>
    </row>
    <row r="7876" customFormat="false" ht="15" hidden="false" customHeight="false" outlineLevel="0" collapsed="false">
      <c r="A7876" s="37" t="n">
        <v>1007875</v>
      </c>
      <c r="B7876" s="38" t="n">
        <v>46307</v>
      </c>
      <c r="C7876" s="39" t="s">
        <v>69</v>
      </c>
      <c r="D7876" s="39" t="s">
        <v>31</v>
      </c>
      <c r="E7876" s="40" t="n">
        <v>1.8</v>
      </c>
      <c r="F7876" s="41" t="n">
        <f aca="false">IF(A7876="","",INDEX(Assumptions!$B$16:$B$18,MATCH(C7876,Assumptions!$A$16:$A$18,0)))</f>
        <v>3</v>
      </c>
      <c r="G7876" s="42" t="n">
        <f aca="false">IF(A7876="","",WORKDAY(B7876,F7876))</f>
        <v>46310</v>
      </c>
    </row>
    <row r="7877" customFormat="false" ht="15" hidden="false" customHeight="false" outlineLevel="0" collapsed="false">
      <c r="A7877" s="37" t="n">
        <v>1007876</v>
      </c>
      <c r="B7877" s="38" t="n">
        <v>46307</v>
      </c>
      <c r="C7877" s="39" t="s">
        <v>69</v>
      </c>
      <c r="D7877" s="39" t="s">
        <v>37</v>
      </c>
      <c r="E7877" s="40" t="n">
        <v>3.5</v>
      </c>
      <c r="F7877" s="41" t="n">
        <f aca="false">IF(A7877="","",INDEX(Assumptions!$B$16:$B$18,MATCH(C7877,Assumptions!$A$16:$A$18,0)))</f>
        <v>3</v>
      </c>
      <c r="G7877" s="42" t="n">
        <f aca="false">IF(A7877="","",WORKDAY(B7877,F7877))</f>
        <v>46310</v>
      </c>
    </row>
    <row r="7878" customFormat="false" ht="15" hidden="false" customHeight="false" outlineLevel="0" collapsed="false">
      <c r="A7878" s="37" t="n">
        <v>1007877</v>
      </c>
      <c r="B7878" s="38" t="n">
        <v>46307</v>
      </c>
      <c r="C7878" s="39" t="s">
        <v>69</v>
      </c>
      <c r="D7878" s="39" t="s">
        <v>35</v>
      </c>
      <c r="E7878" s="40" t="n">
        <v>1.3</v>
      </c>
      <c r="F7878" s="41" t="n">
        <f aca="false">IF(A7878="","",INDEX(Assumptions!$B$16:$B$18,MATCH(C7878,Assumptions!$A$16:$A$18,0)))</f>
        <v>3</v>
      </c>
      <c r="G7878" s="42" t="n">
        <f aca="false">IF(A7878="","",WORKDAY(B7878,F7878))</f>
        <v>46310</v>
      </c>
    </row>
    <row r="7879" customFormat="false" ht="15" hidden="false" customHeight="false" outlineLevel="0" collapsed="false">
      <c r="A7879" s="37" t="n">
        <v>1007878</v>
      </c>
      <c r="B7879" s="38" t="n">
        <v>46307</v>
      </c>
      <c r="C7879" s="39" t="s">
        <v>68</v>
      </c>
      <c r="D7879" s="39" t="s">
        <v>31</v>
      </c>
      <c r="E7879" s="40" t="n">
        <v>2.7</v>
      </c>
      <c r="F7879" s="41" t="n">
        <f aca="false">IF(A7879="","",INDEX(Assumptions!$B$16:$B$18,MATCH(C7879,Assumptions!$A$16:$A$18,0)))</f>
        <v>1</v>
      </c>
      <c r="G7879" s="42" t="n">
        <f aca="false">IF(A7879="","",WORKDAY(B7879,F7879))</f>
        <v>46308</v>
      </c>
    </row>
    <row r="7880" customFormat="false" ht="15" hidden="false" customHeight="false" outlineLevel="0" collapsed="false">
      <c r="A7880" s="37" t="n">
        <v>1007879</v>
      </c>
      <c r="B7880" s="38" t="n">
        <v>46307</v>
      </c>
      <c r="C7880" s="39" t="s">
        <v>69</v>
      </c>
      <c r="D7880" s="39" t="s">
        <v>39</v>
      </c>
      <c r="E7880" s="40" t="n">
        <v>3.1</v>
      </c>
      <c r="F7880" s="41" t="n">
        <f aca="false">IF(A7880="","",INDEX(Assumptions!$B$16:$B$18,MATCH(C7880,Assumptions!$A$16:$A$18,0)))</f>
        <v>3</v>
      </c>
      <c r="G7880" s="42" t="n">
        <f aca="false">IF(A7880="","",WORKDAY(B7880,F7880))</f>
        <v>46310</v>
      </c>
    </row>
    <row r="7881" customFormat="false" ht="15" hidden="false" customHeight="false" outlineLevel="0" collapsed="false">
      <c r="A7881" s="37" t="n">
        <v>1007880</v>
      </c>
      <c r="B7881" s="38" t="n">
        <v>46307</v>
      </c>
      <c r="C7881" s="39" t="s">
        <v>69</v>
      </c>
      <c r="D7881" s="39" t="s">
        <v>31</v>
      </c>
      <c r="E7881" s="40" t="n">
        <v>3.7</v>
      </c>
      <c r="F7881" s="41" t="n">
        <f aca="false">IF(A7881="","",INDEX(Assumptions!$B$16:$B$18,MATCH(C7881,Assumptions!$A$16:$A$18,0)))</f>
        <v>3</v>
      </c>
      <c r="G7881" s="42" t="n">
        <f aca="false">IF(A7881="","",WORKDAY(B7881,F7881))</f>
        <v>46310</v>
      </c>
    </row>
    <row r="7882" customFormat="false" ht="15" hidden="false" customHeight="false" outlineLevel="0" collapsed="false">
      <c r="A7882" s="37" t="n">
        <v>1007881</v>
      </c>
      <c r="B7882" s="38" t="n">
        <v>46307</v>
      </c>
      <c r="C7882" s="39" t="s">
        <v>69</v>
      </c>
      <c r="D7882" s="39" t="s">
        <v>39</v>
      </c>
      <c r="E7882" s="40" t="n">
        <v>4.7</v>
      </c>
      <c r="F7882" s="41" t="n">
        <f aca="false">IF(A7882="","",INDEX(Assumptions!$B$16:$B$18,MATCH(C7882,Assumptions!$A$16:$A$18,0)))</f>
        <v>3</v>
      </c>
      <c r="G7882" s="42" t="n">
        <f aca="false">IF(A7882="","",WORKDAY(B7882,F7882))</f>
        <v>46310</v>
      </c>
    </row>
    <row r="7883" customFormat="false" ht="15" hidden="false" customHeight="false" outlineLevel="0" collapsed="false">
      <c r="A7883" s="37" t="n">
        <v>1007882</v>
      </c>
      <c r="B7883" s="38" t="n">
        <v>46307</v>
      </c>
      <c r="C7883" s="39" t="s">
        <v>69</v>
      </c>
      <c r="D7883" s="39" t="s">
        <v>33</v>
      </c>
      <c r="E7883" s="40" t="n">
        <v>2.5</v>
      </c>
      <c r="F7883" s="41" t="n">
        <f aca="false">IF(A7883="","",INDEX(Assumptions!$B$16:$B$18,MATCH(C7883,Assumptions!$A$16:$A$18,0)))</f>
        <v>3</v>
      </c>
      <c r="G7883" s="42" t="n">
        <f aca="false">IF(A7883="","",WORKDAY(B7883,F7883))</f>
        <v>46310</v>
      </c>
    </row>
    <row r="7884" customFormat="false" ht="15" hidden="false" customHeight="false" outlineLevel="0" collapsed="false">
      <c r="A7884" s="37" t="n">
        <v>1007883</v>
      </c>
      <c r="B7884" s="38" t="n">
        <v>46307</v>
      </c>
      <c r="C7884" s="39" t="s">
        <v>70</v>
      </c>
      <c r="D7884" s="39" t="s">
        <v>39</v>
      </c>
      <c r="E7884" s="40" t="n">
        <v>1.3</v>
      </c>
      <c r="F7884" s="41" t="n">
        <f aca="false">IF(A7884="","",INDEX(Assumptions!$B$16:$B$18,MATCH(C7884,Assumptions!$A$16:$A$18,0)))</f>
        <v>5</v>
      </c>
      <c r="G7884" s="42" t="n">
        <f aca="false">IF(A7884="","",WORKDAY(B7884,F7884))</f>
        <v>46314</v>
      </c>
    </row>
    <row r="7885" customFormat="false" ht="15" hidden="false" customHeight="false" outlineLevel="0" collapsed="false">
      <c r="A7885" s="37" t="n">
        <v>1007884</v>
      </c>
      <c r="B7885" s="38" t="n">
        <v>46307</v>
      </c>
      <c r="C7885" s="39" t="s">
        <v>68</v>
      </c>
      <c r="D7885" s="39" t="s">
        <v>35</v>
      </c>
      <c r="E7885" s="40" t="n">
        <v>2.2</v>
      </c>
      <c r="F7885" s="41" t="n">
        <f aca="false">IF(A7885="","",INDEX(Assumptions!$B$16:$B$18,MATCH(C7885,Assumptions!$A$16:$A$18,0)))</f>
        <v>1</v>
      </c>
      <c r="G7885" s="42" t="n">
        <f aca="false">IF(A7885="","",WORKDAY(B7885,F7885))</f>
        <v>46308</v>
      </c>
    </row>
    <row r="7886" customFormat="false" ht="15" hidden="false" customHeight="false" outlineLevel="0" collapsed="false">
      <c r="A7886" s="37" t="n">
        <v>1007885</v>
      </c>
      <c r="B7886" s="38" t="n">
        <v>46307</v>
      </c>
      <c r="C7886" s="39" t="s">
        <v>69</v>
      </c>
      <c r="D7886" s="39" t="s">
        <v>33</v>
      </c>
      <c r="E7886" s="40" t="n">
        <v>1.3</v>
      </c>
      <c r="F7886" s="41" t="n">
        <f aca="false">IF(A7886="","",INDEX(Assumptions!$B$16:$B$18,MATCH(C7886,Assumptions!$A$16:$A$18,0)))</f>
        <v>3</v>
      </c>
      <c r="G7886" s="42" t="n">
        <f aca="false">IF(A7886="","",WORKDAY(B7886,F7886))</f>
        <v>46310</v>
      </c>
    </row>
    <row r="7887" customFormat="false" ht="15" hidden="false" customHeight="false" outlineLevel="0" collapsed="false">
      <c r="A7887" s="37" t="n">
        <v>1007886</v>
      </c>
      <c r="B7887" s="38" t="n">
        <v>46307</v>
      </c>
      <c r="C7887" s="39" t="s">
        <v>69</v>
      </c>
      <c r="D7887" s="39" t="s">
        <v>39</v>
      </c>
      <c r="E7887" s="40" t="n">
        <v>1.4</v>
      </c>
      <c r="F7887" s="41" t="n">
        <f aca="false">IF(A7887="","",INDEX(Assumptions!$B$16:$B$18,MATCH(C7887,Assumptions!$A$16:$A$18,0)))</f>
        <v>3</v>
      </c>
      <c r="G7887" s="42" t="n">
        <f aca="false">IF(A7887="","",WORKDAY(B7887,F7887))</f>
        <v>46310</v>
      </c>
    </row>
    <row r="7888" customFormat="false" ht="15" hidden="false" customHeight="false" outlineLevel="0" collapsed="false">
      <c r="A7888" s="37" t="n">
        <v>1007887</v>
      </c>
      <c r="B7888" s="38" t="n">
        <v>46307</v>
      </c>
      <c r="C7888" s="39" t="s">
        <v>69</v>
      </c>
      <c r="D7888" s="39" t="s">
        <v>37</v>
      </c>
      <c r="E7888" s="40" t="n">
        <v>1.4</v>
      </c>
      <c r="F7888" s="41" t="n">
        <f aca="false">IF(A7888="","",INDEX(Assumptions!$B$16:$B$18,MATCH(C7888,Assumptions!$A$16:$A$18,0)))</f>
        <v>3</v>
      </c>
      <c r="G7888" s="42" t="n">
        <f aca="false">IF(A7888="","",WORKDAY(B7888,F7888))</f>
        <v>46310</v>
      </c>
    </row>
    <row r="7889" customFormat="false" ht="15" hidden="false" customHeight="false" outlineLevel="0" collapsed="false">
      <c r="A7889" s="37" t="n">
        <v>1007888</v>
      </c>
      <c r="B7889" s="38" t="n">
        <v>46307</v>
      </c>
      <c r="C7889" s="39" t="s">
        <v>68</v>
      </c>
      <c r="D7889" s="39" t="s">
        <v>35</v>
      </c>
      <c r="E7889" s="40" t="n">
        <v>2.4</v>
      </c>
      <c r="F7889" s="41" t="n">
        <f aca="false">IF(A7889="","",INDEX(Assumptions!$B$16:$B$18,MATCH(C7889,Assumptions!$A$16:$A$18,0)))</f>
        <v>1</v>
      </c>
      <c r="G7889" s="42" t="n">
        <f aca="false">IF(A7889="","",WORKDAY(B7889,F7889))</f>
        <v>46308</v>
      </c>
    </row>
    <row r="7890" customFormat="false" ht="15" hidden="false" customHeight="false" outlineLevel="0" collapsed="false">
      <c r="A7890" s="37" t="n">
        <v>1007889</v>
      </c>
      <c r="B7890" s="38" t="n">
        <v>46307</v>
      </c>
      <c r="C7890" s="39" t="s">
        <v>69</v>
      </c>
      <c r="D7890" s="39" t="s">
        <v>39</v>
      </c>
      <c r="E7890" s="40" t="n">
        <v>7</v>
      </c>
      <c r="F7890" s="41" t="n">
        <f aca="false">IF(A7890="","",INDEX(Assumptions!$B$16:$B$18,MATCH(C7890,Assumptions!$A$16:$A$18,0)))</f>
        <v>3</v>
      </c>
      <c r="G7890" s="42" t="n">
        <f aca="false">IF(A7890="","",WORKDAY(B7890,F7890))</f>
        <v>46310</v>
      </c>
    </row>
    <row r="7891" customFormat="false" ht="15" hidden="false" customHeight="false" outlineLevel="0" collapsed="false">
      <c r="A7891" s="37" t="n">
        <v>1007890</v>
      </c>
      <c r="B7891" s="38" t="n">
        <v>46307</v>
      </c>
      <c r="C7891" s="39" t="s">
        <v>70</v>
      </c>
      <c r="D7891" s="39" t="s">
        <v>37</v>
      </c>
      <c r="E7891" s="40" t="n">
        <v>2.3</v>
      </c>
      <c r="F7891" s="41" t="n">
        <f aca="false">IF(A7891="","",INDEX(Assumptions!$B$16:$B$18,MATCH(C7891,Assumptions!$A$16:$A$18,0)))</f>
        <v>5</v>
      </c>
      <c r="G7891" s="42" t="n">
        <f aca="false">IF(A7891="","",WORKDAY(B7891,F7891))</f>
        <v>46314</v>
      </c>
    </row>
    <row r="7892" customFormat="false" ht="15" hidden="false" customHeight="false" outlineLevel="0" collapsed="false">
      <c r="A7892" s="37" t="n">
        <v>1007891</v>
      </c>
      <c r="B7892" s="38" t="n">
        <v>46307</v>
      </c>
      <c r="C7892" s="39" t="s">
        <v>69</v>
      </c>
      <c r="D7892" s="39" t="s">
        <v>39</v>
      </c>
      <c r="E7892" s="40" t="n">
        <v>1.5</v>
      </c>
      <c r="F7892" s="41" t="n">
        <f aca="false">IF(A7892="","",INDEX(Assumptions!$B$16:$B$18,MATCH(C7892,Assumptions!$A$16:$A$18,0)))</f>
        <v>3</v>
      </c>
      <c r="G7892" s="42" t="n">
        <f aca="false">IF(A7892="","",WORKDAY(B7892,F7892))</f>
        <v>46310</v>
      </c>
    </row>
    <row r="7893" customFormat="false" ht="15" hidden="false" customHeight="false" outlineLevel="0" collapsed="false">
      <c r="A7893" s="37" t="n">
        <v>1007892</v>
      </c>
      <c r="B7893" s="38" t="n">
        <v>46307</v>
      </c>
      <c r="C7893" s="39" t="s">
        <v>69</v>
      </c>
      <c r="D7893" s="39" t="s">
        <v>33</v>
      </c>
      <c r="E7893" s="40" t="n">
        <v>0.7</v>
      </c>
      <c r="F7893" s="41" t="n">
        <f aca="false">IF(A7893="","",INDEX(Assumptions!$B$16:$B$18,MATCH(C7893,Assumptions!$A$16:$A$18,0)))</f>
        <v>3</v>
      </c>
      <c r="G7893" s="42" t="n">
        <f aca="false">IF(A7893="","",WORKDAY(B7893,F7893))</f>
        <v>46310</v>
      </c>
    </row>
    <row r="7894" customFormat="false" ht="15" hidden="false" customHeight="false" outlineLevel="0" collapsed="false">
      <c r="A7894" s="37" t="n">
        <v>1007893</v>
      </c>
      <c r="B7894" s="38" t="n">
        <v>46307</v>
      </c>
      <c r="C7894" s="39" t="s">
        <v>69</v>
      </c>
      <c r="D7894" s="39" t="s">
        <v>37</v>
      </c>
      <c r="E7894" s="40" t="n">
        <v>0.5</v>
      </c>
      <c r="F7894" s="41" t="n">
        <f aca="false">IF(A7894="","",INDEX(Assumptions!$B$16:$B$18,MATCH(C7894,Assumptions!$A$16:$A$18,0)))</f>
        <v>3</v>
      </c>
      <c r="G7894" s="42" t="n">
        <f aca="false">IF(A7894="","",WORKDAY(B7894,F7894))</f>
        <v>46310</v>
      </c>
    </row>
    <row r="7895" customFormat="false" ht="15" hidden="false" customHeight="false" outlineLevel="0" collapsed="false">
      <c r="A7895" s="37" t="n">
        <v>1007894</v>
      </c>
      <c r="B7895" s="38" t="n">
        <v>46307</v>
      </c>
      <c r="C7895" s="39" t="s">
        <v>70</v>
      </c>
      <c r="D7895" s="39" t="s">
        <v>31</v>
      </c>
      <c r="E7895" s="40" t="n">
        <v>2.6</v>
      </c>
      <c r="F7895" s="41" t="n">
        <f aca="false">IF(A7895="","",INDEX(Assumptions!$B$16:$B$18,MATCH(C7895,Assumptions!$A$16:$A$18,0)))</f>
        <v>5</v>
      </c>
      <c r="G7895" s="42" t="n">
        <f aca="false">IF(A7895="","",WORKDAY(B7895,F7895))</f>
        <v>46314</v>
      </c>
    </row>
    <row r="7896" customFormat="false" ht="15" hidden="false" customHeight="false" outlineLevel="0" collapsed="false">
      <c r="A7896" s="37" t="n">
        <v>1007895</v>
      </c>
      <c r="B7896" s="38" t="n">
        <v>46307</v>
      </c>
      <c r="C7896" s="39" t="s">
        <v>69</v>
      </c>
      <c r="D7896" s="39" t="s">
        <v>37</v>
      </c>
      <c r="E7896" s="40" t="n">
        <v>0.6</v>
      </c>
      <c r="F7896" s="41" t="n">
        <f aca="false">IF(A7896="","",INDEX(Assumptions!$B$16:$B$18,MATCH(C7896,Assumptions!$A$16:$A$18,0)))</f>
        <v>3</v>
      </c>
      <c r="G7896" s="42" t="n">
        <f aca="false">IF(A7896="","",WORKDAY(B7896,F7896))</f>
        <v>46310</v>
      </c>
    </row>
    <row r="7897" customFormat="false" ht="15" hidden="false" customHeight="false" outlineLevel="0" collapsed="false">
      <c r="A7897" s="37" t="n">
        <v>1007896</v>
      </c>
      <c r="B7897" s="38" t="n">
        <v>46307</v>
      </c>
      <c r="C7897" s="39" t="s">
        <v>69</v>
      </c>
      <c r="D7897" s="39" t="s">
        <v>39</v>
      </c>
      <c r="E7897" s="40" t="n">
        <v>1.6</v>
      </c>
      <c r="F7897" s="41" t="n">
        <f aca="false">IF(A7897="","",INDEX(Assumptions!$B$16:$B$18,MATCH(C7897,Assumptions!$A$16:$A$18,0)))</f>
        <v>3</v>
      </c>
      <c r="G7897" s="42" t="n">
        <f aca="false">IF(A7897="","",WORKDAY(B7897,F7897))</f>
        <v>46310</v>
      </c>
    </row>
    <row r="7898" customFormat="false" ht="15" hidden="false" customHeight="false" outlineLevel="0" collapsed="false">
      <c r="A7898" s="37" t="n">
        <v>1007897</v>
      </c>
      <c r="B7898" s="38" t="n">
        <v>46307</v>
      </c>
      <c r="C7898" s="39" t="s">
        <v>69</v>
      </c>
      <c r="D7898" s="39" t="s">
        <v>33</v>
      </c>
      <c r="E7898" s="40" t="n">
        <v>0.8</v>
      </c>
      <c r="F7898" s="41" t="n">
        <f aca="false">IF(A7898="","",INDEX(Assumptions!$B$16:$B$18,MATCH(C7898,Assumptions!$A$16:$A$18,0)))</f>
        <v>3</v>
      </c>
      <c r="G7898" s="42" t="n">
        <f aca="false">IF(A7898="","",WORKDAY(B7898,F7898))</f>
        <v>46310</v>
      </c>
    </row>
    <row r="7899" customFormat="false" ht="15" hidden="false" customHeight="false" outlineLevel="0" collapsed="false">
      <c r="A7899" s="37" t="n">
        <v>1007898</v>
      </c>
      <c r="B7899" s="38" t="n">
        <v>46307</v>
      </c>
      <c r="C7899" s="39" t="s">
        <v>68</v>
      </c>
      <c r="D7899" s="39" t="s">
        <v>39</v>
      </c>
      <c r="E7899" s="40" t="n">
        <v>1.7</v>
      </c>
      <c r="F7899" s="41" t="n">
        <f aca="false">IF(A7899="","",INDEX(Assumptions!$B$16:$B$18,MATCH(C7899,Assumptions!$A$16:$A$18,0)))</f>
        <v>1</v>
      </c>
      <c r="G7899" s="42" t="n">
        <f aca="false">IF(A7899="","",WORKDAY(B7899,F7899))</f>
        <v>46308</v>
      </c>
    </row>
    <row r="7900" customFormat="false" ht="15" hidden="false" customHeight="false" outlineLevel="0" collapsed="false">
      <c r="A7900" s="37" t="n">
        <v>1007899</v>
      </c>
      <c r="B7900" s="38" t="n">
        <v>46307</v>
      </c>
      <c r="C7900" s="39" t="s">
        <v>69</v>
      </c>
      <c r="D7900" s="39" t="s">
        <v>31</v>
      </c>
      <c r="E7900" s="40" t="n">
        <v>1.1</v>
      </c>
      <c r="F7900" s="41" t="n">
        <f aca="false">IF(A7900="","",INDEX(Assumptions!$B$16:$B$18,MATCH(C7900,Assumptions!$A$16:$A$18,0)))</f>
        <v>3</v>
      </c>
      <c r="G7900" s="42" t="n">
        <f aca="false">IF(A7900="","",WORKDAY(B7900,F7900))</f>
        <v>46310</v>
      </c>
    </row>
    <row r="7901" customFormat="false" ht="15" hidden="false" customHeight="false" outlineLevel="0" collapsed="false">
      <c r="A7901" s="37" t="n">
        <v>1007900</v>
      </c>
      <c r="B7901" s="38" t="n">
        <v>46307</v>
      </c>
      <c r="C7901" s="39" t="s">
        <v>69</v>
      </c>
      <c r="D7901" s="39" t="s">
        <v>33</v>
      </c>
      <c r="E7901" s="40" t="n">
        <v>2.9</v>
      </c>
      <c r="F7901" s="41" t="n">
        <f aca="false">IF(A7901="","",INDEX(Assumptions!$B$16:$B$18,MATCH(C7901,Assumptions!$A$16:$A$18,0)))</f>
        <v>3</v>
      </c>
      <c r="G7901" s="42" t="n">
        <f aca="false">IF(A7901="","",WORKDAY(B7901,F7901))</f>
        <v>46310</v>
      </c>
    </row>
    <row r="7902" customFormat="false" ht="15" hidden="false" customHeight="false" outlineLevel="0" collapsed="false">
      <c r="A7902" s="37" t="n">
        <v>1007901</v>
      </c>
      <c r="B7902" s="38" t="n">
        <v>46307</v>
      </c>
      <c r="C7902" s="39" t="s">
        <v>69</v>
      </c>
      <c r="D7902" s="39" t="s">
        <v>37</v>
      </c>
      <c r="E7902" s="40" t="n">
        <v>1</v>
      </c>
      <c r="F7902" s="41" t="n">
        <f aca="false">IF(A7902="","",INDEX(Assumptions!$B$16:$B$18,MATCH(C7902,Assumptions!$A$16:$A$18,0)))</f>
        <v>3</v>
      </c>
      <c r="G7902" s="42" t="n">
        <f aca="false">IF(A7902="","",WORKDAY(B7902,F7902))</f>
        <v>46310</v>
      </c>
    </row>
    <row r="7903" customFormat="false" ht="15" hidden="false" customHeight="false" outlineLevel="0" collapsed="false">
      <c r="A7903" s="37" t="n">
        <v>1007902</v>
      </c>
      <c r="B7903" s="38" t="n">
        <v>46307</v>
      </c>
      <c r="C7903" s="39" t="s">
        <v>70</v>
      </c>
      <c r="D7903" s="39" t="s">
        <v>33</v>
      </c>
      <c r="E7903" s="40" t="n">
        <v>1.6</v>
      </c>
      <c r="F7903" s="41" t="n">
        <f aca="false">IF(A7903="","",INDEX(Assumptions!$B$16:$B$18,MATCH(C7903,Assumptions!$A$16:$A$18,0)))</f>
        <v>5</v>
      </c>
      <c r="G7903" s="42" t="n">
        <f aca="false">IF(A7903="","",WORKDAY(B7903,F7903))</f>
        <v>46314</v>
      </c>
    </row>
    <row r="7904" customFormat="false" ht="15" hidden="false" customHeight="false" outlineLevel="0" collapsed="false">
      <c r="A7904" s="37" t="n">
        <v>1007903</v>
      </c>
      <c r="B7904" s="38" t="n">
        <v>46307</v>
      </c>
      <c r="C7904" s="39" t="s">
        <v>70</v>
      </c>
      <c r="D7904" s="39" t="s">
        <v>37</v>
      </c>
      <c r="E7904" s="40" t="n">
        <v>2.1</v>
      </c>
      <c r="F7904" s="41" t="n">
        <f aca="false">IF(A7904="","",INDEX(Assumptions!$B$16:$B$18,MATCH(C7904,Assumptions!$A$16:$A$18,0)))</f>
        <v>5</v>
      </c>
      <c r="G7904" s="42" t="n">
        <f aca="false">IF(A7904="","",WORKDAY(B7904,F7904))</f>
        <v>46314</v>
      </c>
    </row>
    <row r="7905" customFormat="false" ht="15" hidden="false" customHeight="false" outlineLevel="0" collapsed="false">
      <c r="A7905" s="37" t="n">
        <v>1007904</v>
      </c>
      <c r="B7905" s="38" t="n">
        <v>46307</v>
      </c>
      <c r="C7905" s="39" t="s">
        <v>69</v>
      </c>
      <c r="D7905" s="39" t="s">
        <v>37</v>
      </c>
      <c r="E7905" s="40" t="n">
        <v>1.8</v>
      </c>
      <c r="F7905" s="41" t="n">
        <f aca="false">IF(A7905="","",INDEX(Assumptions!$B$16:$B$18,MATCH(C7905,Assumptions!$A$16:$A$18,0)))</f>
        <v>3</v>
      </c>
      <c r="G7905" s="42" t="n">
        <f aca="false">IF(A7905="","",WORKDAY(B7905,F7905))</f>
        <v>46310</v>
      </c>
    </row>
    <row r="7906" customFormat="false" ht="15" hidden="false" customHeight="false" outlineLevel="0" collapsed="false">
      <c r="A7906" s="37" t="n">
        <v>1007905</v>
      </c>
      <c r="B7906" s="38" t="n">
        <v>46307</v>
      </c>
      <c r="C7906" s="39" t="s">
        <v>69</v>
      </c>
      <c r="D7906" s="39" t="s">
        <v>31</v>
      </c>
      <c r="E7906" s="40" t="n">
        <v>1.4</v>
      </c>
      <c r="F7906" s="41" t="n">
        <f aca="false">IF(A7906="","",INDEX(Assumptions!$B$16:$B$18,MATCH(C7906,Assumptions!$A$16:$A$18,0)))</f>
        <v>3</v>
      </c>
      <c r="G7906" s="42" t="n">
        <f aca="false">IF(A7906="","",WORKDAY(B7906,F7906))</f>
        <v>46310</v>
      </c>
    </row>
    <row r="7907" customFormat="false" ht="15" hidden="false" customHeight="false" outlineLevel="0" collapsed="false">
      <c r="A7907" s="37" t="n">
        <v>1007906</v>
      </c>
      <c r="B7907" s="38" t="n">
        <v>46307</v>
      </c>
      <c r="C7907" s="39" t="s">
        <v>69</v>
      </c>
      <c r="D7907" s="39" t="s">
        <v>33</v>
      </c>
      <c r="E7907" s="40" t="n">
        <v>2.1</v>
      </c>
      <c r="F7907" s="41" t="n">
        <f aca="false">IF(A7907="","",INDEX(Assumptions!$B$16:$B$18,MATCH(C7907,Assumptions!$A$16:$A$18,0)))</f>
        <v>3</v>
      </c>
      <c r="G7907" s="42" t="n">
        <f aca="false">IF(A7907="","",WORKDAY(B7907,F7907))</f>
        <v>46310</v>
      </c>
    </row>
    <row r="7908" customFormat="false" ht="15" hidden="false" customHeight="false" outlineLevel="0" collapsed="false">
      <c r="A7908" s="37" t="n">
        <v>1007907</v>
      </c>
      <c r="B7908" s="38" t="n">
        <v>46307</v>
      </c>
      <c r="C7908" s="39" t="s">
        <v>70</v>
      </c>
      <c r="D7908" s="39" t="s">
        <v>31</v>
      </c>
      <c r="E7908" s="40" t="n">
        <v>1.6</v>
      </c>
      <c r="F7908" s="41" t="n">
        <f aca="false">IF(A7908="","",INDEX(Assumptions!$B$16:$B$18,MATCH(C7908,Assumptions!$A$16:$A$18,0)))</f>
        <v>5</v>
      </c>
      <c r="G7908" s="42" t="n">
        <f aca="false">IF(A7908="","",WORKDAY(B7908,F7908))</f>
        <v>46314</v>
      </c>
    </row>
    <row r="7909" customFormat="false" ht="15" hidden="false" customHeight="false" outlineLevel="0" collapsed="false">
      <c r="A7909" s="37" t="n">
        <v>1007908</v>
      </c>
      <c r="B7909" s="38" t="n">
        <v>46308</v>
      </c>
      <c r="C7909" s="39" t="s">
        <v>68</v>
      </c>
      <c r="D7909" s="39" t="s">
        <v>33</v>
      </c>
      <c r="E7909" s="40" t="n">
        <v>1.4</v>
      </c>
      <c r="F7909" s="41" t="n">
        <f aca="false">IF(A7909="","",INDEX(Assumptions!$B$16:$B$18,MATCH(C7909,Assumptions!$A$16:$A$18,0)))</f>
        <v>1</v>
      </c>
      <c r="G7909" s="42" t="n">
        <f aca="false">IF(A7909="","",WORKDAY(B7909,F7909))</f>
        <v>46309</v>
      </c>
    </row>
    <row r="7910" customFormat="false" ht="15" hidden="false" customHeight="false" outlineLevel="0" collapsed="false">
      <c r="A7910" s="37" t="n">
        <v>1007909</v>
      </c>
      <c r="B7910" s="38" t="n">
        <v>46308</v>
      </c>
      <c r="C7910" s="39" t="s">
        <v>69</v>
      </c>
      <c r="D7910" s="39" t="s">
        <v>39</v>
      </c>
      <c r="E7910" s="40" t="n">
        <v>1.7</v>
      </c>
      <c r="F7910" s="41" t="n">
        <f aca="false">IF(A7910="","",INDEX(Assumptions!$B$16:$B$18,MATCH(C7910,Assumptions!$A$16:$A$18,0)))</f>
        <v>3</v>
      </c>
      <c r="G7910" s="42" t="n">
        <f aca="false">IF(A7910="","",WORKDAY(B7910,F7910))</f>
        <v>46311</v>
      </c>
    </row>
    <row r="7911" customFormat="false" ht="15" hidden="false" customHeight="false" outlineLevel="0" collapsed="false">
      <c r="A7911" s="37" t="n">
        <v>1007910</v>
      </c>
      <c r="B7911" s="38" t="n">
        <v>46308</v>
      </c>
      <c r="C7911" s="39" t="s">
        <v>68</v>
      </c>
      <c r="D7911" s="39" t="s">
        <v>35</v>
      </c>
      <c r="E7911" s="40" t="n">
        <v>0.9</v>
      </c>
      <c r="F7911" s="41" t="n">
        <f aca="false">IF(A7911="","",INDEX(Assumptions!$B$16:$B$18,MATCH(C7911,Assumptions!$A$16:$A$18,0)))</f>
        <v>1</v>
      </c>
      <c r="G7911" s="42" t="n">
        <f aca="false">IF(A7911="","",WORKDAY(B7911,F7911))</f>
        <v>46309</v>
      </c>
    </row>
    <row r="7912" customFormat="false" ht="15" hidden="false" customHeight="false" outlineLevel="0" collapsed="false">
      <c r="A7912" s="37" t="n">
        <v>1007911</v>
      </c>
      <c r="B7912" s="38" t="n">
        <v>46308</v>
      </c>
      <c r="C7912" s="39" t="s">
        <v>69</v>
      </c>
      <c r="D7912" s="39" t="s">
        <v>35</v>
      </c>
      <c r="E7912" s="40" t="n">
        <v>1.7</v>
      </c>
      <c r="F7912" s="41" t="n">
        <f aca="false">IF(A7912="","",INDEX(Assumptions!$B$16:$B$18,MATCH(C7912,Assumptions!$A$16:$A$18,0)))</f>
        <v>3</v>
      </c>
      <c r="G7912" s="42" t="n">
        <f aca="false">IF(A7912="","",WORKDAY(B7912,F7912))</f>
        <v>46311</v>
      </c>
    </row>
    <row r="7913" customFormat="false" ht="15" hidden="false" customHeight="false" outlineLevel="0" collapsed="false">
      <c r="A7913" s="37" t="n">
        <v>1007912</v>
      </c>
      <c r="B7913" s="38" t="n">
        <v>46308</v>
      </c>
      <c r="C7913" s="39" t="s">
        <v>69</v>
      </c>
      <c r="D7913" s="39" t="s">
        <v>33</v>
      </c>
      <c r="E7913" s="40" t="n">
        <v>1.4</v>
      </c>
      <c r="F7913" s="41" t="n">
        <f aca="false">IF(A7913="","",INDEX(Assumptions!$B$16:$B$18,MATCH(C7913,Assumptions!$A$16:$A$18,0)))</f>
        <v>3</v>
      </c>
      <c r="G7913" s="42" t="n">
        <f aca="false">IF(A7913="","",WORKDAY(B7913,F7913))</f>
        <v>46311</v>
      </c>
    </row>
    <row r="7914" customFormat="false" ht="15" hidden="false" customHeight="false" outlineLevel="0" collapsed="false">
      <c r="A7914" s="37" t="n">
        <v>1007913</v>
      </c>
      <c r="B7914" s="38" t="n">
        <v>46308</v>
      </c>
      <c r="C7914" s="39" t="s">
        <v>68</v>
      </c>
      <c r="D7914" s="39" t="s">
        <v>31</v>
      </c>
      <c r="E7914" s="40" t="n">
        <v>1.6</v>
      </c>
      <c r="F7914" s="41" t="n">
        <f aca="false">IF(A7914="","",INDEX(Assumptions!$B$16:$B$18,MATCH(C7914,Assumptions!$A$16:$A$18,0)))</f>
        <v>1</v>
      </c>
      <c r="G7914" s="42" t="n">
        <f aca="false">IF(A7914="","",WORKDAY(B7914,F7914))</f>
        <v>46309</v>
      </c>
    </row>
    <row r="7915" customFormat="false" ht="15" hidden="false" customHeight="false" outlineLevel="0" collapsed="false">
      <c r="A7915" s="37" t="n">
        <v>1007914</v>
      </c>
      <c r="B7915" s="38" t="n">
        <v>46308</v>
      </c>
      <c r="C7915" s="39" t="s">
        <v>68</v>
      </c>
      <c r="D7915" s="39" t="s">
        <v>35</v>
      </c>
      <c r="E7915" s="40" t="n">
        <v>1.2</v>
      </c>
      <c r="F7915" s="41" t="n">
        <f aca="false">IF(A7915="","",INDEX(Assumptions!$B$16:$B$18,MATCH(C7915,Assumptions!$A$16:$A$18,0)))</f>
        <v>1</v>
      </c>
      <c r="G7915" s="42" t="n">
        <f aca="false">IF(A7915="","",WORKDAY(B7915,F7915))</f>
        <v>46309</v>
      </c>
    </row>
    <row r="7916" customFormat="false" ht="15" hidden="false" customHeight="false" outlineLevel="0" collapsed="false">
      <c r="A7916" s="37" t="n">
        <v>1007915</v>
      </c>
      <c r="B7916" s="38" t="n">
        <v>46308</v>
      </c>
      <c r="C7916" s="39" t="s">
        <v>68</v>
      </c>
      <c r="D7916" s="39" t="s">
        <v>35</v>
      </c>
      <c r="E7916" s="40" t="n">
        <v>5.5</v>
      </c>
      <c r="F7916" s="41" t="n">
        <f aca="false">IF(A7916="","",INDEX(Assumptions!$B$16:$B$18,MATCH(C7916,Assumptions!$A$16:$A$18,0)))</f>
        <v>1</v>
      </c>
      <c r="G7916" s="42" t="n">
        <f aca="false">IF(A7916="","",WORKDAY(B7916,F7916))</f>
        <v>46309</v>
      </c>
    </row>
    <row r="7917" customFormat="false" ht="15" hidden="false" customHeight="false" outlineLevel="0" collapsed="false">
      <c r="A7917" s="37" t="n">
        <v>1007916</v>
      </c>
      <c r="B7917" s="38" t="n">
        <v>46308</v>
      </c>
      <c r="C7917" s="39" t="s">
        <v>69</v>
      </c>
      <c r="D7917" s="39" t="s">
        <v>35</v>
      </c>
      <c r="E7917" s="40" t="n">
        <v>4</v>
      </c>
      <c r="F7917" s="41" t="n">
        <f aca="false">IF(A7917="","",INDEX(Assumptions!$B$16:$B$18,MATCH(C7917,Assumptions!$A$16:$A$18,0)))</f>
        <v>3</v>
      </c>
      <c r="G7917" s="42" t="n">
        <f aca="false">IF(A7917="","",WORKDAY(B7917,F7917))</f>
        <v>46311</v>
      </c>
    </row>
    <row r="7918" customFormat="false" ht="15" hidden="false" customHeight="false" outlineLevel="0" collapsed="false">
      <c r="A7918" s="37" t="n">
        <v>1007917</v>
      </c>
      <c r="B7918" s="38" t="n">
        <v>46308</v>
      </c>
      <c r="C7918" s="39" t="s">
        <v>68</v>
      </c>
      <c r="D7918" s="39" t="s">
        <v>31</v>
      </c>
      <c r="E7918" s="40" t="n">
        <v>0.9</v>
      </c>
      <c r="F7918" s="41" t="n">
        <f aca="false">IF(A7918="","",INDEX(Assumptions!$B$16:$B$18,MATCH(C7918,Assumptions!$A$16:$A$18,0)))</f>
        <v>1</v>
      </c>
      <c r="G7918" s="42" t="n">
        <f aca="false">IF(A7918="","",WORKDAY(B7918,F7918))</f>
        <v>46309</v>
      </c>
    </row>
    <row r="7919" customFormat="false" ht="15" hidden="false" customHeight="false" outlineLevel="0" collapsed="false">
      <c r="A7919" s="37" t="n">
        <v>1007918</v>
      </c>
      <c r="B7919" s="38" t="n">
        <v>46308</v>
      </c>
      <c r="C7919" s="39" t="s">
        <v>68</v>
      </c>
      <c r="D7919" s="39" t="s">
        <v>35</v>
      </c>
      <c r="E7919" s="40" t="n">
        <v>0.8</v>
      </c>
      <c r="F7919" s="41" t="n">
        <f aca="false">IF(A7919="","",INDEX(Assumptions!$B$16:$B$18,MATCH(C7919,Assumptions!$A$16:$A$18,0)))</f>
        <v>1</v>
      </c>
      <c r="G7919" s="42" t="n">
        <f aca="false">IF(A7919="","",WORKDAY(B7919,F7919))</f>
        <v>46309</v>
      </c>
    </row>
    <row r="7920" customFormat="false" ht="15" hidden="false" customHeight="false" outlineLevel="0" collapsed="false">
      <c r="A7920" s="37" t="n">
        <v>1007919</v>
      </c>
      <c r="B7920" s="38" t="n">
        <v>46308</v>
      </c>
      <c r="C7920" s="39" t="s">
        <v>69</v>
      </c>
      <c r="D7920" s="39" t="s">
        <v>31</v>
      </c>
      <c r="E7920" s="40" t="n">
        <v>7.4</v>
      </c>
      <c r="F7920" s="41" t="n">
        <f aca="false">IF(A7920="","",INDEX(Assumptions!$B$16:$B$18,MATCH(C7920,Assumptions!$A$16:$A$18,0)))</f>
        <v>3</v>
      </c>
      <c r="G7920" s="42" t="n">
        <f aca="false">IF(A7920="","",WORKDAY(B7920,F7920))</f>
        <v>46311</v>
      </c>
    </row>
    <row r="7921" customFormat="false" ht="15" hidden="false" customHeight="false" outlineLevel="0" collapsed="false">
      <c r="A7921" s="37" t="n">
        <v>1007920</v>
      </c>
      <c r="B7921" s="38" t="n">
        <v>46308</v>
      </c>
      <c r="C7921" s="39" t="s">
        <v>69</v>
      </c>
      <c r="D7921" s="39" t="s">
        <v>31</v>
      </c>
      <c r="E7921" s="40" t="n">
        <v>4.3</v>
      </c>
      <c r="F7921" s="41" t="n">
        <f aca="false">IF(A7921="","",INDEX(Assumptions!$B$16:$B$18,MATCH(C7921,Assumptions!$A$16:$A$18,0)))</f>
        <v>3</v>
      </c>
      <c r="G7921" s="42" t="n">
        <f aca="false">IF(A7921="","",WORKDAY(B7921,F7921))</f>
        <v>46311</v>
      </c>
    </row>
    <row r="7922" customFormat="false" ht="15" hidden="false" customHeight="false" outlineLevel="0" collapsed="false">
      <c r="A7922" s="37" t="n">
        <v>1007921</v>
      </c>
      <c r="B7922" s="38" t="n">
        <v>46308</v>
      </c>
      <c r="C7922" s="39" t="s">
        <v>69</v>
      </c>
      <c r="D7922" s="39" t="s">
        <v>31</v>
      </c>
      <c r="E7922" s="40" t="n">
        <v>3.6</v>
      </c>
      <c r="F7922" s="41" t="n">
        <f aca="false">IF(A7922="","",INDEX(Assumptions!$B$16:$B$18,MATCH(C7922,Assumptions!$A$16:$A$18,0)))</f>
        <v>3</v>
      </c>
      <c r="G7922" s="42" t="n">
        <f aca="false">IF(A7922="","",WORKDAY(B7922,F7922))</f>
        <v>46311</v>
      </c>
    </row>
    <row r="7923" customFormat="false" ht="15" hidden="false" customHeight="false" outlineLevel="0" collapsed="false">
      <c r="A7923" s="37" t="n">
        <v>1007922</v>
      </c>
      <c r="B7923" s="38" t="n">
        <v>46308</v>
      </c>
      <c r="C7923" s="39" t="s">
        <v>69</v>
      </c>
      <c r="D7923" s="39" t="s">
        <v>39</v>
      </c>
      <c r="E7923" s="40" t="n">
        <v>2.8</v>
      </c>
      <c r="F7923" s="41" t="n">
        <f aca="false">IF(A7923="","",INDEX(Assumptions!$B$16:$B$18,MATCH(C7923,Assumptions!$A$16:$A$18,0)))</f>
        <v>3</v>
      </c>
      <c r="G7923" s="42" t="n">
        <f aca="false">IF(A7923="","",WORKDAY(B7923,F7923))</f>
        <v>46311</v>
      </c>
    </row>
    <row r="7924" customFormat="false" ht="15" hidden="false" customHeight="false" outlineLevel="0" collapsed="false">
      <c r="A7924" s="37" t="n">
        <v>1007923</v>
      </c>
      <c r="B7924" s="38" t="n">
        <v>46308</v>
      </c>
      <c r="C7924" s="39" t="s">
        <v>69</v>
      </c>
      <c r="D7924" s="39" t="s">
        <v>37</v>
      </c>
      <c r="E7924" s="40" t="n">
        <v>1.2</v>
      </c>
      <c r="F7924" s="41" t="n">
        <f aca="false">IF(A7924="","",INDEX(Assumptions!$B$16:$B$18,MATCH(C7924,Assumptions!$A$16:$A$18,0)))</f>
        <v>3</v>
      </c>
      <c r="G7924" s="42" t="n">
        <f aca="false">IF(A7924="","",WORKDAY(B7924,F7924))</f>
        <v>46311</v>
      </c>
    </row>
    <row r="7925" customFormat="false" ht="15" hidden="false" customHeight="false" outlineLevel="0" collapsed="false">
      <c r="A7925" s="37" t="n">
        <v>1007924</v>
      </c>
      <c r="B7925" s="38" t="n">
        <v>46308</v>
      </c>
      <c r="C7925" s="39" t="s">
        <v>70</v>
      </c>
      <c r="D7925" s="39" t="s">
        <v>35</v>
      </c>
      <c r="E7925" s="40" t="n">
        <v>2.9</v>
      </c>
      <c r="F7925" s="41" t="n">
        <f aca="false">IF(A7925="","",INDEX(Assumptions!$B$16:$B$18,MATCH(C7925,Assumptions!$A$16:$A$18,0)))</f>
        <v>5</v>
      </c>
      <c r="G7925" s="42" t="n">
        <f aca="false">IF(A7925="","",WORKDAY(B7925,F7925))</f>
        <v>46315</v>
      </c>
    </row>
    <row r="7926" customFormat="false" ht="15" hidden="false" customHeight="false" outlineLevel="0" collapsed="false">
      <c r="A7926" s="37" t="n">
        <v>1007925</v>
      </c>
      <c r="B7926" s="38" t="n">
        <v>46308</v>
      </c>
      <c r="C7926" s="39" t="s">
        <v>69</v>
      </c>
      <c r="D7926" s="39" t="s">
        <v>33</v>
      </c>
      <c r="E7926" s="40" t="n">
        <v>0.5</v>
      </c>
      <c r="F7926" s="41" t="n">
        <f aca="false">IF(A7926="","",INDEX(Assumptions!$B$16:$B$18,MATCH(C7926,Assumptions!$A$16:$A$18,0)))</f>
        <v>3</v>
      </c>
      <c r="G7926" s="42" t="n">
        <f aca="false">IF(A7926="","",WORKDAY(B7926,F7926))</f>
        <v>46311</v>
      </c>
    </row>
    <row r="7927" customFormat="false" ht="15" hidden="false" customHeight="false" outlineLevel="0" collapsed="false">
      <c r="A7927" s="37" t="n">
        <v>1007926</v>
      </c>
      <c r="B7927" s="38" t="n">
        <v>46308</v>
      </c>
      <c r="C7927" s="39" t="s">
        <v>68</v>
      </c>
      <c r="D7927" s="39" t="s">
        <v>33</v>
      </c>
      <c r="E7927" s="40" t="n">
        <v>1.7</v>
      </c>
      <c r="F7927" s="41" t="n">
        <f aca="false">IF(A7927="","",INDEX(Assumptions!$B$16:$B$18,MATCH(C7927,Assumptions!$A$16:$A$18,0)))</f>
        <v>1</v>
      </c>
      <c r="G7927" s="42" t="n">
        <f aca="false">IF(A7927="","",WORKDAY(B7927,F7927))</f>
        <v>46309</v>
      </c>
    </row>
    <row r="7928" customFormat="false" ht="15" hidden="false" customHeight="false" outlineLevel="0" collapsed="false">
      <c r="A7928" s="37" t="n">
        <v>1007927</v>
      </c>
      <c r="B7928" s="38" t="n">
        <v>46308</v>
      </c>
      <c r="C7928" s="39" t="s">
        <v>70</v>
      </c>
      <c r="D7928" s="39" t="s">
        <v>31</v>
      </c>
      <c r="E7928" s="40" t="n">
        <v>1.6</v>
      </c>
      <c r="F7928" s="41" t="n">
        <f aca="false">IF(A7928="","",INDEX(Assumptions!$B$16:$B$18,MATCH(C7928,Assumptions!$A$16:$A$18,0)))</f>
        <v>5</v>
      </c>
      <c r="G7928" s="42" t="n">
        <f aca="false">IF(A7928="","",WORKDAY(B7928,F7928))</f>
        <v>46315</v>
      </c>
    </row>
    <row r="7929" customFormat="false" ht="15" hidden="false" customHeight="false" outlineLevel="0" collapsed="false">
      <c r="A7929" s="37" t="n">
        <v>1007928</v>
      </c>
      <c r="B7929" s="38" t="n">
        <v>46308</v>
      </c>
      <c r="C7929" s="39" t="s">
        <v>70</v>
      </c>
      <c r="D7929" s="39" t="s">
        <v>35</v>
      </c>
      <c r="E7929" s="40" t="n">
        <v>2.6</v>
      </c>
      <c r="F7929" s="41" t="n">
        <f aca="false">IF(A7929="","",INDEX(Assumptions!$B$16:$B$18,MATCH(C7929,Assumptions!$A$16:$A$18,0)))</f>
        <v>5</v>
      </c>
      <c r="G7929" s="42" t="n">
        <f aca="false">IF(A7929="","",WORKDAY(B7929,F7929))</f>
        <v>46315</v>
      </c>
    </row>
    <row r="7930" customFormat="false" ht="15" hidden="false" customHeight="false" outlineLevel="0" collapsed="false">
      <c r="A7930" s="37" t="n">
        <v>1007929</v>
      </c>
      <c r="B7930" s="38" t="n">
        <v>46308</v>
      </c>
      <c r="C7930" s="39" t="s">
        <v>70</v>
      </c>
      <c r="D7930" s="39" t="s">
        <v>39</v>
      </c>
      <c r="E7930" s="40" t="n">
        <v>4.7</v>
      </c>
      <c r="F7930" s="41" t="n">
        <f aca="false">IF(A7930="","",INDEX(Assumptions!$B$16:$B$18,MATCH(C7930,Assumptions!$A$16:$A$18,0)))</f>
        <v>5</v>
      </c>
      <c r="G7930" s="42" t="n">
        <f aca="false">IF(A7930="","",WORKDAY(B7930,F7930))</f>
        <v>46315</v>
      </c>
    </row>
    <row r="7931" customFormat="false" ht="15" hidden="false" customHeight="false" outlineLevel="0" collapsed="false">
      <c r="A7931" s="37" t="n">
        <v>1007930</v>
      </c>
      <c r="B7931" s="38" t="n">
        <v>46308</v>
      </c>
      <c r="C7931" s="39" t="s">
        <v>69</v>
      </c>
      <c r="D7931" s="39" t="s">
        <v>37</v>
      </c>
      <c r="E7931" s="40" t="n">
        <v>1.8</v>
      </c>
      <c r="F7931" s="41" t="n">
        <f aca="false">IF(A7931="","",INDEX(Assumptions!$B$16:$B$18,MATCH(C7931,Assumptions!$A$16:$A$18,0)))</f>
        <v>3</v>
      </c>
      <c r="G7931" s="42" t="n">
        <f aca="false">IF(A7931="","",WORKDAY(B7931,F7931))</f>
        <v>46311</v>
      </c>
    </row>
    <row r="7932" customFormat="false" ht="15" hidden="false" customHeight="false" outlineLevel="0" collapsed="false">
      <c r="A7932" s="37" t="n">
        <v>1007931</v>
      </c>
      <c r="B7932" s="38" t="n">
        <v>46308</v>
      </c>
      <c r="C7932" s="39" t="s">
        <v>69</v>
      </c>
      <c r="D7932" s="39" t="s">
        <v>31</v>
      </c>
      <c r="E7932" s="40" t="n">
        <v>2.4</v>
      </c>
      <c r="F7932" s="41" t="n">
        <f aca="false">IF(A7932="","",INDEX(Assumptions!$B$16:$B$18,MATCH(C7932,Assumptions!$A$16:$A$18,0)))</f>
        <v>3</v>
      </c>
      <c r="G7932" s="42" t="n">
        <f aca="false">IF(A7932="","",WORKDAY(B7932,F7932))</f>
        <v>46311</v>
      </c>
    </row>
    <row r="7933" customFormat="false" ht="15" hidden="false" customHeight="false" outlineLevel="0" collapsed="false">
      <c r="A7933" s="37" t="n">
        <v>1007932</v>
      </c>
      <c r="B7933" s="38" t="n">
        <v>46308</v>
      </c>
      <c r="C7933" s="39" t="s">
        <v>69</v>
      </c>
      <c r="D7933" s="39" t="s">
        <v>39</v>
      </c>
      <c r="E7933" s="40" t="n">
        <v>2.8</v>
      </c>
      <c r="F7933" s="41" t="n">
        <f aca="false">IF(A7933="","",INDEX(Assumptions!$B$16:$B$18,MATCH(C7933,Assumptions!$A$16:$A$18,0)))</f>
        <v>3</v>
      </c>
      <c r="G7933" s="42" t="n">
        <f aca="false">IF(A7933="","",WORKDAY(B7933,F7933))</f>
        <v>46311</v>
      </c>
    </row>
    <row r="7934" customFormat="false" ht="15" hidden="false" customHeight="false" outlineLevel="0" collapsed="false">
      <c r="A7934" s="37" t="n">
        <v>1007933</v>
      </c>
      <c r="B7934" s="38" t="n">
        <v>46308</v>
      </c>
      <c r="C7934" s="39" t="s">
        <v>69</v>
      </c>
      <c r="D7934" s="39" t="s">
        <v>31</v>
      </c>
      <c r="E7934" s="40" t="n">
        <v>2.3</v>
      </c>
      <c r="F7934" s="41" t="n">
        <f aca="false">IF(A7934="","",INDEX(Assumptions!$B$16:$B$18,MATCH(C7934,Assumptions!$A$16:$A$18,0)))</f>
        <v>3</v>
      </c>
      <c r="G7934" s="42" t="n">
        <f aca="false">IF(A7934="","",WORKDAY(B7934,F7934))</f>
        <v>46311</v>
      </c>
    </row>
    <row r="7935" customFormat="false" ht="15" hidden="false" customHeight="false" outlineLevel="0" collapsed="false">
      <c r="A7935" s="37" t="n">
        <v>1007934</v>
      </c>
      <c r="B7935" s="38" t="n">
        <v>46308</v>
      </c>
      <c r="C7935" s="39" t="s">
        <v>69</v>
      </c>
      <c r="D7935" s="39" t="s">
        <v>35</v>
      </c>
      <c r="E7935" s="40" t="n">
        <v>2.8</v>
      </c>
      <c r="F7935" s="41" t="n">
        <f aca="false">IF(A7935="","",INDEX(Assumptions!$B$16:$B$18,MATCH(C7935,Assumptions!$A$16:$A$18,0)))</f>
        <v>3</v>
      </c>
      <c r="G7935" s="42" t="n">
        <f aca="false">IF(A7935="","",WORKDAY(B7935,F7935))</f>
        <v>46311</v>
      </c>
    </row>
    <row r="7936" customFormat="false" ht="15" hidden="false" customHeight="false" outlineLevel="0" collapsed="false">
      <c r="A7936" s="37" t="n">
        <v>1007935</v>
      </c>
      <c r="B7936" s="38" t="n">
        <v>46308</v>
      </c>
      <c r="C7936" s="39" t="s">
        <v>69</v>
      </c>
      <c r="D7936" s="39" t="s">
        <v>31</v>
      </c>
      <c r="E7936" s="40" t="n">
        <v>1.3</v>
      </c>
      <c r="F7936" s="41" t="n">
        <f aca="false">IF(A7936="","",INDEX(Assumptions!$B$16:$B$18,MATCH(C7936,Assumptions!$A$16:$A$18,0)))</f>
        <v>3</v>
      </c>
      <c r="G7936" s="42" t="n">
        <f aca="false">IF(A7936="","",WORKDAY(B7936,F7936))</f>
        <v>46311</v>
      </c>
    </row>
    <row r="7937" customFormat="false" ht="15" hidden="false" customHeight="false" outlineLevel="0" collapsed="false">
      <c r="A7937" s="37" t="n">
        <v>1007936</v>
      </c>
      <c r="B7937" s="38" t="n">
        <v>46308</v>
      </c>
      <c r="C7937" s="39" t="s">
        <v>69</v>
      </c>
      <c r="D7937" s="39" t="s">
        <v>37</v>
      </c>
      <c r="E7937" s="40" t="n">
        <v>1.9</v>
      </c>
      <c r="F7937" s="41" t="n">
        <f aca="false">IF(A7937="","",INDEX(Assumptions!$B$16:$B$18,MATCH(C7937,Assumptions!$A$16:$A$18,0)))</f>
        <v>3</v>
      </c>
      <c r="G7937" s="42" t="n">
        <f aca="false">IF(A7937="","",WORKDAY(B7937,F7937))</f>
        <v>46311</v>
      </c>
    </row>
    <row r="7938" customFormat="false" ht="15" hidden="false" customHeight="false" outlineLevel="0" collapsed="false">
      <c r="A7938" s="37" t="n">
        <v>1007937</v>
      </c>
      <c r="B7938" s="38" t="n">
        <v>46308</v>
      </c>
      <c r="C7938" s="39" t="s">
        <v>69</v>
      </c>
      <c r="D7938" s="39" t="s">
        <v>37</v>
      </c>
      <c r="E7938" s="40" t="n">
        <v>3.2</v>
      </c>
      <c r="F7938" s="41" t="n">
        <f aca="false">IF(A7938="","",INDEX(Assumptions!$B$16:$B$18,MATCH(C7938,Assumptions!$A$16:$A$18,0)))</f>
        <v>3</v>
      </c>
      <c r="G7938" s="42" t="n">
        <f aca="false">IF(A7938="","",WORKDAY(B7938,F7938))</f>
        <v>46311</v>
      </c>
    </row>
    <row r="7939" customFormat="false" ht="15" hidden="false" customHeight="false" outlineLevel="0" collapsed="false">
      <c r="A7939" s="37" t="n">
        <v>1007938</v>
      </c>
      <c r="B7939" s="38" t="n">
        <v>46308</v>
      </c>
      <c r="C7939" s="39" t="s">
        <v>69</v>
      </c>
      <c r="D7939" s="39" t="s">
        <v>35</v>
      </c>
      <c r="E7939" s="40" t="n">
        <v>1</v>
      </c>
      <c r="F7939" s="41" t="n">
        <f aca="false">IF(A7939="","",INDEX(Assumptions!$B$16:$B$18,MATCH(C7939,Assumptions!$A$16:$A$18,0)))</f>
        <v>3</v>
      </c>
      <c r="G7939" s="42" t="n">
        <f aca="false">IF(A7939="","",WORKDAY(B7939,F7939))</f>
        <v>46311</v>
      </c>
    </row>
    <row r="7940" customFormat="false" ht="15" hidden="false" customHeight="false" outlineLevel="0" collapsed="false">
      <c r="A7940" s="37" t="n">
        <v>1007939</v>
      </c>
      <c r="B7940" s="38" t="n">
        <v>46308</v>
      </c>
      <c r="C7940" s="39" t="s">
        <v>69</v>
      </c>
      <c r="D7940" s="39" t="s">
        <v>33</v>
      </c>
      <c r="E7940" s="40" t="n">
        <v>1.1</v>
      </c>
      <c r="F7940" s="41" t="n">
        <f aca="false">IF(A7940="","",INDEX(Assumptions!$B$16:$B$18,MATCH(C7940,Assumptions!$A$16:$A$18,0)))</f>
        <v>3</v>
      </c>
      <c r="G7940" s="42" t="n">
        <f aca="false">IF(A7940="","",WORKDAY(B7940,F7940))</f>
        <v>46311</v>
      </c>
    </row>
    <row r="7941" customFormat="false" ht="15" hidden="false" customHeight="false" outlineLevel="0" collapsed="false">
      <c r="A7941" s="37" t="n">
        <v>1007940</v>
      </c>
      <c r="B7941" s="38" t="n">
        <v>46308</v>
      </c>
      <c r="C7941" s="39" t="s">
        <v>69</v>
      </c>
      <c r="D7941" s="39" t="s">
        <v>31</v>
      </c>
      <c r="E7941" s="40" t="n">
        <v>1.3</v>
      </c>
      <c r="F7941" s="41" t="n">
        <f aca="false">IF(A7941="","",INDEX(Assumptions!$B$16:$B$18,MATCH(C7941,Assumptions!$A$16:$A$18,0)))</f>
        <v>3</v>
      </c>
      <c r="G7941" s="42" t="n">
        <f aca="false">IF(A7941="","",WORKDAY(B7941,F7941))</f>
        <v>46311</v>
      </c>
    </row>
    <row r="7942" customFormat="false" ht="15" hidden="false" customHeight="false" outlineLevel="0" collapsed="false">
      <c r="A7942" s="37" t="n">
        <v>1007941</v>
      </c>
      <c r="B7942" s="38" t="n">
        <v>46308</v>
      </c>
      <c r="C7942" s="39" t="s">
        <v>69</v>
      </c>
      <c r="D7942" s="39" t="s">
        <v>39</v>
      </c>
      <c r="E7942" s="40" t="n">
        <v>8</v>
      </c>
      <c r="F7942" s="41" t="n">
        <f aca="false">IF(A7942="","",INDEX(Assumptions!$B$16:$B$18,MATCH(C7942,Assumptions!$A$16:$A$18,0)))</f>
        <v>3</v>
      </c>
      <c r="G7942" s="42" t="n">
        <f aca="false">IF(A7942="","",WORKDAY(B7942,F7942))</f>
        <v>46311</v>
      </c>
    </row>
    <row r="7943" customFormat="false" ht="15" hidden="false" customHeight="false" outlineLevel="0" collapsed="false">
      <c r="A7943" s="37" t="n">
        <v>1007942</v>
      </c>
      <c r="B7943" s="38" t="n">
        <v>46308</v>
      </c>
      <c r="C7943" s="39" t="s">
        <v>69</v>
      </c>
      <c r="D7943" s="39" t="s">
        <v>39</v>
      </c>
      <c r="E7943" s="40" t="n">
        <v>2.2</v>
      </c>
      <c r="F7943" s="41" t="n">
        <f aca="false">IF(A7943="","",INDEX(Assumptions!$B$16:$B$18,MATCH(C7943,Assumptions!$A$16:$A$18,0)))</f>
        <v>3</v>
      </c>
      <c r="G7943" s="42" t="n">
        <f aca="false">IF(A7943="","",WORKDAY(B7943,F7943))</f>
        <v>46311</v>
      </c>
    </row>
    <row r="7944" customFormat="false" ht="15" hidden="false" customHeight="false" outlineLevel="0" collapsed="false">
      <c r="A7944" s="37" t="n">
        <v>1007943</v>
      </c>
      <c r="B7944" s="38" t="n">
        <v>46308</v>
      </c>
      <c r="C7944" s="39" t="s">
        <v>69</v>
      </c>
      <c r="D7944" s="39" t="s">
        <v>31</v>
      </c>
      <c r="E7944" s="40" t="n">
        <v>1.5</v>
      </c>
      <c r="F7944" s="41" t="n">
        <f aca="false">IF(A7944="","",INDEX(Assumptions!$B$16:$B$18,MATCH(C7944,Assumptions!$A$16:$A$18,0)))</f>
        <v>3</v>
      </c>
      <c r="G7944" s="42" t="n">
        <f aca="false">IF(A7944="","",WORKDAY(B7944,F7944))</f>
        <v>46311</v>
      </c>
    </row>
    <row r="7945" customFormat="false" ht="15" hidden="false" customHeight="false" outlineLevel="0" collapsed="false">
      <c r="A7945" s="37" t="n">
        <v>1007944</v>
      </c>
      <c r="B7945" s="38" t="n">
        <v>46308</v>
      </c>
      <c r="C7945" s="39" t="s">
        <v>69</v>
      </c>
      <c r="D7945" s="39" t="s">
        <v>39</v>
      </c>
      <c r="E7945" s="40" t="n">
        <v>0.4</v>
      </c>
      <c r="F7945" s="41" t="n">
        <f aca="false">IF(A7945="","",INDEX(Assumptions!$B$16:$B$18,MATCH(C7945,Assumptions!$A$16:$A$18,0)))</f>
        <v>3</v>
      </c>
      <c r="G7945" s="42" t="n">
        <f aca="false">IF(A7945="","",WORKDAY(B7945,F7945))</f>
        <v>46311</v>
      </c>
    </row>
    <row r="7946" customFormat="false" ht="15" hidden="false" customHeight="false" outlineLevel="0" collapsed="false">
      <c r="A7946" s="37" t="n">
        <v>1007945</v>
      </c>
      <c r="B7946" s="38" t="n">
        <v>46308</v>
      </c>
      <c r="C7946" s="39" t="s">
        <v>69</v>
      </c>
      <c r="D7946" s="39" t="s">
        <v>35</v>
      </c>
      <c r="E7946" s="40" t="n">
        <v>2.2</v>
      </c>
      <c r="F7946" s="41" t="n">
        <f aca="false">IF(A7946="","",INDEX(Assumptions!$B$16:$B$18,MATCH(C7946,Assumptions!$A$16:$A$18,0)))</f>
        <v>3</v>
      </c>
      <c r="G7946" s="42" t="n">
        <f aca="false">IF(A7946="","",WORKDAY(B7946,F7946))</f>
        <v>46311</v>
      </c>
    </row>
    <row r="7947" customFormat="false" ht="15" hidden="false" customHeight="false" outlineLevel="0" collapsed="false">
      <c r="A7947" s="37" t="n">
        <v>1007946</v>
      </c>
      <c r="B7947" s="38" t="n">
        <v>46308</v>
      </c>
      <c r="C7947" s="39" t="s">
        <v>70</v>
      </c>
      <c r="D7947" s="39" t="s">
        <v>35</v>
      </c>
      <c r="E7947" s="40" t="n">
        <v>10.9</v>
      </c>
      <c r="F7947" s="41" t="n">
        <f aca="false">IF(A7947="","",INDEX(Assumptions!$B$16:$B$18,MATCH(C7947,Assumptions!$A$16:$A$18,0)))</f>
        <v>5</v>
      </c>
      <c r="G7947" s="42" t="n">
        <f aca="false">IF(A7947="","",WORKDAY(B7947,F7947))</f>
        <v>46315</v>
      </c>
    </row>
    <row r="7948" customFormat="false" ht="15" hidden="false" customHeight="false" outlineLevel="0" collapsed="false">
      <c r="A7948" s="37" t="n">
        <v>1007947</v>
      </c>
      <c r="B7948" s="38" t="n">
        <v>46308</v>
      </c>
      <c r="C7948" s="39" t="s">
        <v>69</v>
      </c>
      <c r="D7948" s="39" t="s">
        <v>31</v>
      </c>
      <c r="E7948" s="40" t="n">
        <v>1.9</v>
      </c>
      <c r="F7948" s="41" t="n">
        <f aca="false">IF(A7948="","",INDEX(Assumptions!$B$16:$B$18,MATCH(C7948,Assumptions!$A$16:$A$18,0)))</f>
        <v>3</v>
      </c>
      <c r="G7948" s="42" t="n">
        <f aca="false">IF(A7948="","",WORKDAY(B7948,F7948))</f>
        <v>46311</v>
      </c>
    </row>
    <row r="7949" customFormat="false" ht="15" hidden="false" customHeight="false" outlineLevel="0" collapsed="false">
      <c r="A7949" s="37" t="n">
        <v>1007948</v>
      </c>
      <c r="B7949" s="38" t="n">
        <v>46308</v>
      </c>
      <c r="C7949" s="39" t="s">
        <v>69</v>
      </c>
      <c r="D7949" s="39" t="s">
        <v>31</v>
      </c>
      <c r="E7949" s="40" t="n">
        <v>2.3</v>
      </c>
      <c r="F7949" s="41" t="n">
        <f aca="false">IF(A7949="","",INDEX(Assumptions!$B$16:$B$18,MATCH(C7949,Assumptions!$A$16:$A$18,0)))</f>
        <v>3</v>
      </c>
      <c r="G7949" s="42" t="n">
        <f aca="false">IF(A7949="","",WORKDAY(B7949,F7949))</f>
        <v>46311</v>
      </c>
    </row>
    <row r="7950" customFormat="false" ht="15" hidden="false" customHeight="false" outlineLevel="0" collapsed="false">
      <c r="A7950" s="37" t="n">
        <v>1007949</v>
      </c>
      <c r="B7950" s="38" t="n">
        <v>46308</v>
      </c>
      <c r="C7950" s="39" t="s">
        <v>68</v>
      </c>
      <c r="D7950" s="39" t="s">
        <v>33</v>
      </c>
      <c r="E7950" s="40" t="n">
        <v>2.1</v>
      </c>
      <c r="F7950" s="41" t="n">
        <f aca="false">IF(A7950="","",INDEX(Assumptions!$B$16:$B$18,MATCH(C7950,Assumptions!$A$16:$A$18,0)))</f>
        <v>1</v>
      </c>
      <c r="G7950" s="42" t="n">
        <f aca="false">IF(A7950="","",WORKDAY(B7950,F7950))</f>
        <v>46309</v>
      </c>
    </row>
    <row r="7951" customFormat="false" ht="15" hidden="false" customHeight="false" outlineLevel="0" collapsed="false">
      <c r="A7951" s="37" t="n">
        <v>1007950</v>
      </c>
      <c r="B7951" s="38" t="n">
        <v>46308</v>
      </c>
      <c r="C7951" s="39" t="s">
        <v>69</v>
      </c>
      <c r="D7951" s="39" t="s">
        <v>39</v>
      </c>
      <c r="E7951" s="40" t="n">
        <v>0.5</v>
      </c>
      <c r="F7951" s="41" t="n">
        <f aca="false">IF(A7951="","",INDEX(Assumptions!$B$16:$B$18,MATCH(C7951,Assumptions!$A$16:$A$18,0)))</f>
        <v>3</v>
      </c>
      <c r="G7951" s="42" t="n">
        <f aca="false">IF(A7951="","",WORKDAY(B7951,F7951))</f>
        <v>46311</v>
      </c>
    </row>
    <row r="7952" customFormat="false" ht="15" hidden="false" customHeight="false" outlineLevel="0" collapsed="false">
      <c r="A7952" s="37" t="n">
        <v>1007951</v>
      </c>
      <c r="B7952" s="38" t="n">
        <v>46308</v>
      </c>
      <c r="C7952" s="39" t="s">
        <v>69</v>
      </c>
      <c r="D7952" s="39" t="s">
        <v>35</v>
      </c>
      <c r="E7952" s="40" t="n">
        <v>1</v>
      </c>
      <c r="F7952" s="41" t="n">
        <f aca="false">IF(A7952="","",INDEX(Assumptions!$B$16:$B$18,MATCH(C7952,Assumptions!$A$16:$A$18,0)))</f>
        <v>3</v>
      </c>
      <c r="G7952" s="42" t="n">
        <f aca="false">IF(A7952="","",WORKDAY(B7952,F7952))</f>
        <v>46311</v>
      </c>
    </row>
    <row r="7953" customFormat="false" ht="15" hidden="false" customHeight="false" outlineLevel="0" collapsed="false">
      <c r="A7953" s="37" t="n">
        <v>1007952</v>
      </c>
      <c r="B7953" s="38" t="n">
        <v>46308</v>
      </c>
      <c r="C7953" s="39" t="s">
        <v>69</v>
      </c>
      <c r="D7953" s="39" t="s">
        <v>37</v>
      </c>
      <c r="E7953" s="40" t="n">
        <v>1.3</v>
      </c>
      <c r="F7953" s="41" t="n">
        <f aca="false">IF(A7953="","",INDEX(Assumptions!$B$16:$B$18,MATCH(C7953,Assumptions!$A$16:$A$18,0)))</f>
        <v>3</v>
      </c>
      <c r="G7953" s="42" t="n">
        <f aca="false">IF(A7953="","",WORKDAY(B7953,F7953))</f>
        <v>46311</v>
      </c>
    </row>
    <row r="7954" customFormat="false" ht="15" hidden="false" customHeight="false" outlineLevel="0" collapsed="false">
      <c r="A7954" s="37" t="n">
        <v>1007953</v>
      </c>
      <c r="B7954" s="38" t="n">
        <v>46308</v>
      </c>
      <c r="C7954" s="39" t="s">
        <v>68</v>
      </c>
      <c r="D7954" s="39" t="s">
        <v>37</v>
      </c>
      <c r="E7954" s="40" t="n">
        <v>1</v>
      </c>
      <c r="F7954" s="41" t="n">
        <f aca="false">IF(A7954="","",INDEX(Assumptions!$B$16:$B$18,MATCH(C7954,Assumptions!$A$16:$A$18,0)))</f>
        <v>1</v>
      </c>
      <c r="G7954" s="42" t="n">
        <f aca="false">IF(A7954="","",WORKDAY(B7954,F7954))</f>
        <v>46309</v>
      </c>
    </row>
    <row r="7955" customFormat="false" ht="15" hidden="false" customHeight="false" outlineLevel="0" collapsed="false">
      <c r="A7955" s="37" t="n">
        <v>1007954</v>
      </c>
      <c r="B7955" s="38" t="n">
        <v>46308</v>
      </c>
      <c r="C7955" s="39" t="s">
        <v>69</v>
      </c>
      <c r="D7955" s="39" t="s">
        <v>39</v>
      </c>
      <c r="E7955" s="40" t="n">
        <v>2.3</v>
      </c>
      <c r="F7955" s="41" t="n">
        <f aca="false">IF(A7955="","",INDEX(Assumptions!$B$16:$B$18,MATCH(C7955,Assumptions!$A$16:$A$18,0)))</f>
        <v>3</v>
      </c>
      <c r="G7955" s="42" t="n">
        <f aca="false">IF(A7955="","",WORKDAY(B7955,F7955))</f>
        <v>46311</v>
      </c>
    </row>
    <row r="7956" customFormat="false" ht="15" hidden="false" customHeight="false" outlineLevel="0" collapsed="false">
      <c r="A7956" s="37" t="n">
        <v>1007955</v>
      </c>
      <c r="B7956" s="38" t="n">
        <v>46308</v>
      </c>
      <c r="C7956" s="39" t="s">
        <v>69</v>
      </c>
      <c r="D7956" s="39" t="s">
        <v>39</v>
      </c>
      <c r="E7956" s="40" t="n">
        <v>2.1</v>
      </c>
      <c r="F7956" s="41" t="n">
        <f aca="false">IF(A7956="","",INDEX(Assumptions!$B$16:$B$18,MATCH(C7956,Assumptions!$A$16:$A$18,0)))</f>
        <v>3</v>
      </c>
      <c r="G7956" s="42" t="n">
        <f aca="false">IF(A7956="","",WORKDAY(B7956,F7956))</f>
        <v>46311</v>
      </c>
    </row>
    <row r="7957" customFormat="false" ht="15" hidden="false" customHeight="false" outlineLevel="0" collapsed="false">
      <c r="A7957" s="37" t="n">
        <v>1007956</v>
      </c>
      <c r="B7957" s="38" t="n">
        <v>46308</v>
      </c>
      <c r="C7957" s="39" t="s">
        <v>68</v>
      </c>
      <c r="D7957" s="39" t="s">
        <v>31</v>
      </c>
      <c r="E7957" s="40" t="n">
        <v>0.5</v>
      </c>
      <c r="F7957" s="41" t="n">
        <f aca="false">IF(A7957="","",INDEX(Assumptions!$B$16:$B$18,MATCH(C7957,Assumptions!$A$16:$A$18,0)))</f>
        <v>1</v>
      </c>
      <c r="G7957" s="42" t="n">
        <f aca="false">IF(A7957="","",WORKDAY(B7957,F7957))</f>
        <v>46309</v>
      </c>
    </row>
    <row r="7958" customFormat="false" ht="15" hidden="false" customHeight="false" outlineLevel="0" collapsed="false">
      <c r="A7958" s="37" t="n">
        <v>1007957</v>
      </c>
      <c r="B7958" s="38" t="n">
        <v>46308</v>
      </c>
      <c r="C7958" s="39" t="s">
        <v>70</v>
      </c>
      <c r="D7958" s="39" t="s">
        <v>31</v>
      </c>
      <c r="E7958" s="40" t="n">
        <v>0.8</v>
      </c>
      <c r="F7958" s="41" t="n">
        <f aca="false">IF(A7958="","",INDEX(Assumptions!$B$16:$B$18,MATCH(C7958,Assumptions!$A$16:$A$18,0)))</f>
        <v>5</v>
      </c>
      <c r="G7958" s="42" t="n">
        <f aca="false">IF(A7958="","",WORKDAY(B7958,F7958))</f>
        <v>46315</v>
      </c>
    </row>
    <row r="7959" customFormat="false" ht="15" hidden="false" customHeight="false" outlineLevel="0" collapsed="false">
      <c r="A7959" s="37" t="n">
        <v>1007958</v>
      </c>
      <c r="B7959" s="38" t="n">
        <v>46308</v>
      </c>
      <c r="C7959" s="39" t="s">
        <v>70</v>
      </c>
      <c r="D7959" s="39" t="s">
        <v>37</v>
      </c>
      <c r="E7959" s="40" t="n">
        <v>3.4</v>
      </c>
      <c r="F7959" s="41" t="n">
        <f aca="false">IF(A7959="","",INDEX(Assumptions!$B$16:$B$18,MATCH(C7959,Assumptions!$A$16:$A$18,0)))</f>
        <v>5</v>
      </c>
      <c r="G7959" s="42" t="n">
        <f aca="false">IF(A7959="","",WORKDAY(B7959,F7959))</f>
        <v>46315</v>
      </c>
    </row>
    <row r="7960" customFormat="false" ht="15" hidden="false" customHeight="false" outlineLevel="0" collapsed="false">
      <c r="A7960" s="37" t="n">
        <v>1007959</v>
      </c>
      <c r="B7960" s="38" t="n">
        <v>46308</v>
      </c>
      <c r="C7960" s="39" t="s">
        <v>69</v>
      </c>
      <c r="D7960" s="39" t="s">
        <v>33</v>
      </c>
      <c r="E7960" s="40" t="n">
        <v>0.5</v>
      </c>
      <c r="F7960" s="41" t="n">
        <f aca="false">IF(A7960="","",INDEX(Assumptions!$B$16:$B$18,MATCH(C7960,Assumptions!$A$16:$A$18,0)))</f>
        <v>3</v>
      </c>
      <c r="G7960" s="42" t="n">
        <f aca="false">IF(A7960="","",WORKDAY(B7960,F7960))</f>
        <v>46311</v>
      </c>
    </row>
    <row r="7961" customFormat="false" ht="15" hidden="false" customHeight="false" outlineLevel="0" collapsed="false">
      <c r="A7961" s="37" t="n">
        <v>1007960</v>
      </c>
      <c r="B7961" s="38" t="n">
        <v>46308</v>
      </c>
      <c r="C7961" s="39" t="s">
        <v>69</v>
      </c>
      <c r="D7961" s="39" t="s">
        <v>37</v>
      </c>
      <c r="E7961" s="40" t="n">
        <v>2.5</v>
      </c>
      <c r="F7961" s="41" t="n">
        <f aca="false">IF(A7961="","",INDEX(Assumptions!$B$16:$B$18,MATCH(C7961,Assumptions!$A$16:$A$18,0)))</f>
        <v>3</v>
      </c>
      <c r="G7961" s="42" t="n">
        <f aca="false">IF(A7961="","",WORKDAY(B7961,F7961))</f>
        <v>46311</v>
      </c>
    </row>
    <row r="7962" customFormat="false" ht="15" hidden="false" customHeight="false" outlineLevel="0" collapsed="false">
      <c r="A7962" s="37" t="n">
        <v>1007961</v>
      </c>
      <c r="B7962" s="38" t="n">
        <v>46308</v>
      </c>
      <c r="C7962" s="39" t="s">
        <v>69</v>
      </c>
      <c r="D7962" s="39" t="s">
        <v>39</v>
      </c>
      <c r="E7962" s="40" t="n">
        <v>2.5</v>
      </c>
      <c r="F7962" s="41" t="n">
        <f aca="false">IF(A7962="","",INDEX(Assumptions!$B$16:$B$18,MATCH(C7962,Assumptions!$A$16:$A$18,0)))</f>
        <v>3</v>
      </c>
      <c r="G7962" s="42" t="n">
        <f aca="false">IF(A7962="","",WORKDAY(B7962,F7962))</f>
        <v>46311</v>
      </c>
    </row>
    <row r="7963" customFormat="false" ht="15" hidden="false" customHeight="false" outlineLevel="0" collapsed="false">
      <c r="A7963" s="37" t="n">
        <v>1007962</v>
      </c>
      <c r="B7963" s="38" t="n">
        <v>46308</v>
      </c>
      <c r="C7963" s="39" t="s">
        <v>70</v>
      </c>
      <c r="D7963" s="39" t="s">
        <v>39</v>
      </c>
      <c r="E7963" s="40" t="n">
        <v>0.7</v>
      </c>
      <c r="F7963" s="41" t="n">
        <f aca="false">IF(A7963="","",INDEX(Assumptions!$B$16:$B$18,MATCH(C7963,Assumptions!$A$16:$A$18,0)))</f>
        <v>5</v>
      </c>
      <c r="G7963" s="42" t="n">
        <f aca="false">IF(A7963="","",WORKDAY(B7963,F7963))</f>
        <v>46315</v>
      </c>
    </row>
    <row r="7964" customFormat="false" ht="15" hidden="false" customHeight="false" outlineLevel="0" collapsed="false">
      <c r="A7964" s="37" t="n">
        <v>1007963</v>
      </c>
      <c r="B7964" s="38" t="n">
        <v>46308</v>
      </c>
      <c r="C7964" s="39" t="s">
        <v>70</v>
      </c>
      <c r="D7964" s="39" t="s">
        <v>31</v>
      </c>
      <c r="E7964" s="40" t="n">
        <v>5.1</v>
      </c>
      <c r="F7964" s="41" t="n">
        <f aca="false">IF(A7964="","",INDEX(Assumptions!$B$16:$B$18,MATCH(C7964,Assumptions!$A$16:$A$18,0)))</f>
        <v>5</v>
      </c>
      <c r="G7964" s="42" t="n">
        <f aca="false">IF(A7964="","",WORKDAY(B7964,F7964))</f>
        <v>46315</v>
      </c>
    </row>
    <row r="7965" customFormat="false" ht="15" hidden="false" customHeight="false" outlineLevel="0" collapsed="false">
      <c r="A7965" s="37" t="n">
        <v>1007964</v>
      </c>
      <c r="B7965" s="38" t="n">
        <v>46308</v>
      </c>
      <c r="C7965" s="39" t="s">
        <v>68</v>
      </c>
      <c r="D7965" s="39" t="s">
        <v>37</v>
      </c>
      <c r="E7965" s="40" t="n">
        <v>1.9</v>
      </c>
      <c r="F7965" s="41" t="n">
        <f aca="false">IF(A7965="","",INDEX(Assumptions!$B$16:$B$18,MATCH(C7965,Assumptions!$A$16:$A$18,0)))</f>
        <v>1</v>
      </c>
      <c r="G7965" s="42" t="n">
        <f aca="false">IF(A7965="","",WORKDAY(B7965,F7965))</f>
        <v>46309</v>
      </c>
    </row>
    <row r="7966" customFormat="false" ht="15" hidden="false" customHeight="false" outlineLevel="0" collapsed="false">
      <c r="A7966" s="37" t="n">
        <v>1007965</v>
      </c>
      <c r="B7966" s="38" t="n">
        <v>46308</v>
      </c>
      <c r="C7966" s="39" t="s">
        <v>69</v>
      </c>
      <c r="D7966" s="39" t="s">
        <v>35</v>
      </c>
      <c r="E7966" s="40" t="n">
        <v>7.3</v>
      </c>
      <c r="F7966" s="41" t="n">
        <f aca="false">IF(A7966="","",INDEX(Assumptions!$B$16:$B$18,MATCH(C7966,Assumptions!$A$16:$A$18,0)))</f>
        <v>3</v>
      </c>
      <c r="G7966" s="42" t="n">
        <f aca="false">IF(A7966="","",WORKDAY(B7966,F7966))</f>
        <v>46311</v>
      </c>
    </row>
    <row r="7967" customFormat="false" ht="15" hidden="false" customHeight="false" outlineLevel="0" collapsed="false">
      <c r="A7967" s="37" t="n">
        <v>1007966</v>
      </c>
      <c r="B7967" s="38" t="n">
        <v>46308</v>
      </c>
      <c r="C7967" s="39" t="s">
        <v>69</v>
      </c>
      <c r="D7967" s="39" t="s">
        <v>33</v>
      </c>
      <c r="E7967" s="40" t="n">
        <v>1.8</v>
      </c>
      <c r="F7967" s="41" t="n">
        <f aca="false">IF(A7967="","",INDEX(Assumptions!$B$16:$B$18,MATCH(C7967,Assumptions!$A$16:$A$18,0)))</f>
        <v>3</v>
      </c>
      <c r="G7967" s="42" t="n">
        <f aca="false">IF(A7967="","",WORKDAY(B7967,F7967))</f>
        <v>46311</v>
      </c>
    </row>
    <row r="7968" customFormat="false" ht="15" hidden="false" customHeight="false" outlineLevel="0" collapsed="false">
      <c r="A7968" s="37" t="n">
        <v>1007967</v>
      </c>
      <c r="B7968" s="38" t="n">
        <v>46308</v>
      </c>
      <c r="C7968" s="39" t="s">
        <v>68</v>
      </c>
      <c r="D7968" s="39" t="s">
        <v>33</v>
      </c>
      <c r="E7968" s="40" t="n">
        <v>1.8</v>
      </c>
      <c r="F7968" s="41" t="n">
        <f aca="false">IF(A7968="","",INDEX(Assumptions!$B$16:$B$18,MATCH(C7968,Assumptions!$A$16:$A$18,0)))</f>
        <v>1</v>
      </c>
      <c r="G7968" s="42" t="n">
        <f aca="false">IF(A7968="","",WORKDAY(B7968,F7968))</f>
        <v>46309</v>
      </c>
    </row>
    <row r="7969" customFormat="false" ht="15" hidden="false" customHeight="false" outlineLevel="0" collapsed="false">
      <c r="A7969" s="37" t="n">
        <v>1007968</v>
      </c>
      <c r="B7969" s="38" t="n">
        <v>46308</v>
      </c>
      <c r="C7969" s="39" t="s">
        <v>68</v>
      </c>
      <c r="D7969" s="39" t="s">
        <v>39</v>
      </c>
      <c r="E7969" s="40" t="n">
        <v>1.6</v>
      </c>
      <c r="F7969" s="41" t="n">
        <f aca="false">IF(A7969="","",INDEX(Assumptions!$B$16:$B$18,MATCH(C7969,Assumptions!$A$16:$A$18,0)))</f>
        <v>1</v>
      </c>
      <c r="G7969" s="42" t="n">
        <f aca="false">IF(A7969="","",WORKDAY(B7969,F7969))</f>
        <v>46309</v>
      </c>
    </row>
    <row r="7970" customFormat="false" ht="15" hidden="false" customHeight="false" outlineLevel="0" collapsed="false">
      <c r="A7970" s="37" t="n">
        <v>1007969</v>
      </c>
      <c r="B7970" s="38" t="n">
        <v>46308</v>
      </c>
      <c r="C7970" s="39" t="s">
        <v>69</v>
      </c>
      <c r="D7970" s="39" t="s">
        <v>37</v>
      </c>
      <c r="E7970" s="40" t="n">
        <v>1.2</v>
      </c>
      <c r="F7970" s="41" t="n">
        <f aca="false">IF(A7970="","",INDEX(Assumptions!$B$16:$B$18,MATCH(C7970,Assumptions!$A$16:$A$18,0)))</f>
        <v>3</v>
      </c>
      <c r="G7970" s="42" t="n">
        <f aca="false">IF(A7970="","",WORKDAY(B7970,F7970))</f>
        <v>46311</v>
      </c>
    </row>
    <row r="7971" customFormat="false" ht="15" hidden="false" customHeight="false" outlineLevel="0" collapsed="false">
      <c r="A7971" s="37" t="n">
        <v>1007970</v>
      </c>
      <c r="B7971" s="38" t="n">
        <v>46308</v>
      </c>
      <c r="C7971" s="39" t="s">
        <v>70</v>
      </c>
      <c r="D7971" s="39" t="s">
        <v>35</v>
      </c>
      <c r="E7971" s="40" t="n">
        <v>2</v>
      </c>
      <c r="F7971" s="41" t="n">
        <f aca="false">IF(A7971="","",INDEX(Assumptions!$B$16:$B$18,MATCH(C7971,Assumptions!$A$16:$A$18,0)))</f>
        <v>5</v>
      </c>
      <c r="G7971" s="42" t="n">
        <f aca="false">IF(A7971="","",WORKDAY(B7971,F7971))</f>
        <v>46315</v>
      </c>
    </row>
    <row r="7972" customFormat="false" ht="15" hidden="false" customHeight="false" outlineLevel="0" collapsed="false">
      <c r="A7972" s="37" t="n">
        <v>1007971</v>
      </c>
      <c r="B7972" s="38" t="n">
        <v>46308</v>
      </c>
      <c r="C7972" s="39" t="s">
        <v>70</v>
      </c>
      <c r="D7972" s="39" t="s">
        <v>39</v>
      </c>
      <c r="E7972" s="40" t="n">
        <v>1.5</v>
      </c>
      <c r="F7972" s="41" t="n">
        <f aca="false">IF(A7972="","",INDEX(Assumptions!$B$16:$B$18,MATCH(C7972,Assumptions!$A$16:$A$18,0)))</f>
        <v>5</v>
      </c>
      <c r="G7972" s="42" t="n">
        <f aca="false">IF(A7972="","",WORKDAY(B7972,F7972))</f>
        <v>46315</v>
      </c>
    </row>
    <row r="7973" customFormat="false" ht="15" hidden="false" customHeight="false" outlineLevel="0" collapsed="false">
      <c r="A7973" s="37" t="n">
        <v>1007972</v>
      </c>
      <c r="B7973" s="38" t="n">
        <v>46308</v>
      </c>
      <c r="C7973" s="39" t="s">
        <v>68</v>
      </c>
      <c r="D7973" s="39" t="s">
        <v>35</v>
      </c>
      <c r="E7973" s="40" t="n">
        <v>1.1</v>
      </c>
      <c r="F7973" s="41" t="n">
        <f aca="false">IF(A7973="","",INDEX(Assumptions!$B$16:$B$18,MATCH(C7973,Assumptions!$A$16:$A$18,0)))</f>
        <v>1</v>
      </c>
      <c r="G7973" s="42" t="n">
        <f aca="false">IF(A7973="","",WORKDAY(B7973,F7973))</f>
        <v>46309</v>
      </c>
    </row>
    <row r="7974" customFormat="false" ht="15" hidden="false" customHeight="false" outlineLevel="0" collapsed="false">
      <c r="A7974" s="37" t="n">
        <v>1007973</v>
      </c>
      <c r="B7974" s="38" t="n">
        <v>46308</v>
      </c>
      <c r="C7974" s="39" t="s">
        <v>69</v>
      </c>
      <c r="D7974" s="39" t="s">
        <v>31</v>
      </c>
      <c r="E7974" s="40" t="n">
        <v>4.3</v>
      </c>
      <c r="F7974" s="41" t="n">
        <f aca="false">IF(A7974="","",INDEX(Assumptions!$B$16:$B$18,MATCH(C7974,Assumptions!$A$16:$A$18,0)))</f>
        <v>3</v>
      </c>
      <c r="G7974" s="42" t="n">
        <f aca="false">IF(A7974="","",WORKDAY(B7974,F7974))</f>
        <v>46311</v>
      </c>
    </row>
    <row r="7975" customFormat="false" ht="15" hidden="false" customHeight="false" outlineLevel="0" collapsed="false">
      <c r="A7975" s="37" t="n">
        <v>1007974</v>
      </c>
      <c r="B7975" s="38" t="n">
        <v>46308</v>
      </c>
      <c r="C7975" s="39" t="s">
        <v>69</v>
      </c>
      <c r="D7975" s="39" t="s">
        <v>37</v>
      </c>
      <c r="E7975" s="40" t="n">
        <v>3.2</v>
      </c>
      <c r="F7975" s="41" t="n">
        <f aca="false">IF(A7975="","",INDEX(Assumptions!$B$16:$B$18,MATCH(C7975,Assumptions!$A$16:$A$18,0)))</f>
        <v>3</v>
      </c>
      <c r="G7975" s="42" t="n">
        <f aca="false">IF(A7975="","",WORKDAY(B7975,F7975))</f>
        <v>46311</v>
      </c>
    </row>
    <row r="7976" customFormat="false" ht="15" hidden="false" customHeight="false" outlineLevel="0" collapsed="false">
      <c r="A7976" s="37" t="n">
        <v>1007975</v>
      </c>
      <c r="B7976" s="38" t="n">
        <v>46308</v>
      </c>
      <c r="C7976" s="39" t="s">
        <v>69</v>
      </c>
      <c r="D7976" s="39" t="s">
        <v>37</v>
      </c>
      <c r="E7976" s="40" t="n">
        <v>2.8</v>
      </c>
      <c r="F7976" s="41" t="n">
        <f aca="false">IF(A7976="","",INDEX(Assumptions!$B$16:$B$18,MATCH(C7976,Assumptions!$A$16:$A$18,0)))</f>
        <v>3</v>
      </c>
      <c r="G7976" s="42" t="n">
        <f aca="false">IF(A7976="","",WORKDAY(B7976,F7976))</f>
        <v>46311</v>
      </c>
    </row>
    <row r="7977" customFormat="false" ht="15" hidden="false" customHeight="false" outlineLevel="0" collapsed="false">
      <c r="A7977" s="37" t="n">
        <v>1007976</v>
      </c>
      <c r="B7977" s="38" t="n">
        <v>46308</v>
      </c>
      <c r="C7977" s="39" t="s">
        <v>70</v>
      </c>
      <c r="D7977" s="39" t="s">
        <v>31</v>
      </c>
      <c r="E7977" s="40" t="n">
        <v>1.1</v>
      </c>
      <c r="F7977" s="41" t="n">
        <f aca="false">IF(A7977="","",INDEX(Assumptions!$B$16:$B$18,MATCH(C7977,Assumptions!$A$16:$A$18,0)))</f>
        <v>5</v>
      </c>
      <c r="G7977" s="42" t="n">
        <f aca="false">IF(A7977="","",WORKDAY(B7977,F7977))</f>
        <v>46315</v>
      </c>
    </row>
    <row r="7978" customFormat="false" ht="15" hidden="false" customHeight="false" outlineLevel="0" collapsed="false">
      <c r="A7978" s="37" t="n">
        <v>1007977</v>
      </c>
      <c r="B7978" s="38" t="n">
        <v>46308</v>
      </c>
      <c r="C7978" s="39" t="s">
        <v>68</v>
      </c>
      <c r="D7978" s="39" t="s">
        <v>31</v>
      </c>
      <c r="E7978" s="40" t="n">
        <v>1</v>
      </c>
      <c r="F7978" s="41" t="n">
        <f aca="false">IF(A7978="","",INDEX(Assumptions!$B$16:$B$18,MATCH(C7978,Assumptions!$A$16:$A$18,0)))</f>
        <v>1</v>
      </c>
      <c r="G7978" s="42" t="n">
        <f aca="false">IF(A7978="","",WORKDAY(B7978,F7978))</f>
        <v>46309</v>
      </c>
    </row>
    <row r="7979" customFormat="false" ht="15" hidden="false" customHeight="false" outlineLevel="0" collapsed="false">
      <c r="A7979" s="37" t="n">
        <v>1007978</v>
      </c>
      <c r="B7979" s="38" t="n">
        <v>46308</v>
      </c>
      <c r="C7979" s="39" t="s">
        <v>70</v>
      </c>
      <c r="D7979" s="39" t="s">
        <v>37</v>
      </c>
      <c r="E7979" s="40" t="n">
        <v>2</v>
      </c>
      <c r="F7979" s="41" t="n">
        <f aca="false">IF(A7979="","",INDEX(Assumptions!$B$16:$B$18,MATCH(C7979,Assumptions!$A$16:$A$18,0)))</f>
        <v>5</v>
      </c>
      <c r="G7979" s="42" t="n">
        <f aca="false">IF(A7979="","",WORKDAY(B7979,F7979))</f>
        <v>46315</v>
      </c>
    </row>
    <row r="7980" customFormat="false" ht="15" hidden="false" customHeight="false" outlineLevel="0" collapsed="false">
      <c r="A7980" s="37" t="n">
        <v>1007979</v>
      </c>
      <c r="B7980" s="38" t="n">
        <v>46308</v>
      </c>
      <c r="C7980" s="39" t="s">
        <v>70</v>
      </c>
      <c r="D7980" s="39" t="s">
        <v>33</v>
      </c>
      <c r="E7980" s="40" t="n">
        <v>1.4</v>
      </c>
      <c r="F7980" s="41" t="n">
        <f aca="false">IF(A7980="","",INDEX(Assumptions!$B$16:$B$18,MATCH(C7980,Assumptions!$A$16:$A$18,0)))</f>
        <v>5</v>
      </c>
      <c r="G7980" s="42" t="n">
        <f aca="false">IF(A7980="","",WORKDAY(B7980,F7980))</f>
        <v>46315</v>
      </c>
    </row>
    <row r="7981" customFormat="false" ht="15" hidden="false" customHeight="false" outlineLevel="0" collapsed="false">
      <c r="A7981" s="37" t="n">
        <v>1007980</v>
      </c>
      <c r="B7981" s="38" t="n">
        <v>46308</v>
      </c>
      <c r="C7981" s="39" t="s">
        <v>69</v>
      </c>
      <c r="D7981" s="39" t="s">
        <v>35</v>
      </c>
      <c r="E7981" s="40" t="n">
        <v>1.3</v>
      </c>
      <c r="F7981" s="41" t="n">
        <f aca="false">IF(A7981="","",INDEX(Assumptions!$B$16:$B$18,MATCH(C7981,Assumptions!$A$16:$A$18,0)))</f>
        <v>3</v>
      </c>
      <c r="G7981" s="42" t="n">
        <f aca="false">IF(A7981="","",WORKDAY(B7981,F7981))</f>
        <v>46311</v>
      </c>
    </row>
    <row r="7982" customFormat="false" ht="15" hidden="false" customHeight="false" outlineLevel="0" collapsed="false">
      <c r="A7982" s="37" t="n">
        <v>1007981</v>
      </c>
      <c r="B7982" s="38" t="n">
        <v>46308</v>
      </c>
      <c r="C7982" s="39" t="s">
        <v>69</v>
      </c>
      <c r="D7982" s="39" t="s">
        <v>35</v>
      </c>
      <c r="E7982" s="40" t="n">
        <v>3.2</v>
      </c>
      <c r="F7982" s="41" t="n">
        <f aca="false">IF(A7982="","",INDEX(Assumptions!$B$16:$B$18,MATCH(C7982,Assumptions!$A$16:$A$18,0)))</f>
        <v>3</v>
      </c>
      <c r="G7982" s="42" t="n">
        <f aca="false">IF(A7982="","",WORKDAY(B7982,F7982))</f>
        <v>46311</v>
      </c>
    </row>
    <row r="7983" customFormat="false" ht="15" hidden="false" customHeight="false" outlineLevel="0" collapsed="false">
      <c r="A7983" s="37" t="n">
        <v>1007982</v>
      </c>
      <c r="B7983" s="38" t="n">
        <v>46308</v>
      </c>
      <c r="C7983" s="39" t="s">
        <v>69</v>
      </c>
      <c r="D7983" s="39" t="s">
        <v>39</v>
      </c>
      <c r="E7983" s="40" t="n">
        <v>5.5</v>
      </c>
      <c r="F7983" s="41" t="n">
        <f aca="false">IF(A7983="","",INDEX(Assumptions!$B$16:$B$18,MATCH(C7983,Assumptions!$A$16:$A$18,0)))</f>
        <v>3</v>
      </c>
      <c r="G7983" s="42" t="n">
        <f aca="false">IF(A7983="","",WORKDAY(B7983,F7983))</f>
        <v>46311</v>
      </c>
    </row>
    <row r="7984" customFormat="false" ht="15" hidden="false" customHeight="false" outlineLevel="0" collapsed="false">
      <c r="A7984" s="37" t="n">
        <v>1007983</v>
      </c>
      <c r="B7984" s="38" t="n">
        <v>46308</v>
      </c>
      <c r="C7984" s="39" t="s">
        <v>69</v>
      </c>
      <c r="D7984" s="39" t="s">
        <v>31</v>
      </c>
      <c r="E7984" s="40" t="n">
        <v>4.1</v>
      </c>
      <c r="F7984" s="41" t="n">
        <f aca="false">IF(A7984="","",INDEX(Assumptions!$B$16:$B$18,MATCH(C7984,Assumptions!$A$16:$A$18,0)))</f>
        <v>3</v>
      </c>
      <c r="G7984" s="42" t="n">
        <f aca="false">IF(A7984="","",WORKDAY(B7984,F7984))</f>
        <v>46311</v>
      </c>
    </row>
    <row r="7985" customFormat="false" ht="15" hidden="false" customHeight="false" outlineLevel="0" collapsed="false">
      <c r="A7985" s="37" t="n">
        <v>1007984</v>
      </c>
      <c r="B7985" s="38" t="n">
        <v>46308</v>
      </c>
      <c r="C7985" s="39" t="s">
        <v>68</v>
      </c>
      <c r="D7985" s="39" t="s">
        <v>39</v>
      </c>
      <c r="E7985" s="40" t="n">
        <v>10.3</v>
      </c>
      <c r="F7985" s="41" t="n">
        <f aca="false">IF(A7985="","",INDEX(Assumptions!$B$16:$B$18,MATCH(C7985,Assumptions!$A$16:$A$18,0)))</f>
        <v>1</v>
      </c>
      <c r="G7985" s="42" t="n">
        <f aca="false">IF(A7985="","",WORKDAY(B7985,F7985))</f>
        <v>46309</v>
      </c>
    </row>
    <row r="7986" customFormat="false" ht="15" hidden="false" customHeight="false" outlineLevel="0" collapsed="false">
      <c r="A7986" s="37" t="n">
        <v>1007985</v>
      </c>
      <c r="B7986" s="38" t="n">
        <v>46308</v>
      </c>
      <c r="C7986" s="39" t="s">
        <v>70</v>
      </c>
      <c r="D7986" s="39" t="s">
        <v>35</v>
      </c>
      <c r="E7986" s="40" t="n">
        <v>2.5</v>
      </c>
      <c r="F7986" s="41" t="n">
        <f aca="false">IF(A7986="","",INDEX(Assumptions!$B$16:$B$18,MATCH(C7986,Assumptions!$A$16:$A$18,0)))</f>
        <v>5</v>
      </c>
      <c r="G7986" s="42" t="n">
        <f aca="false">IF(A7986="","",WORKDAY(B7986,F7986))</f>
        <v>46315</v>
      </c>
    </row>
    <row r="7987" customFormat="false" ht="15" hidden="false" customHeight="false" outlineLevel="0" collapsed="false">
      <c r="A7987" s="37" t="n">
        <v>1007986</v>
      </c>
      <c r="B7987" s="38" t="n">
        <v>46308</v>
      </c>
      <c r="C7987" s="39" t="s">
        <v>69</v>
      </c>
      <c r="D7987" s="39" t="s">
        <v>33</v>
      </c>
      <c r="E7987" s="40" t="n">
        <v>8.1</v>
      </c>
      <c r="F7987" s="41" t="n">
        <f aca="false">IF(A7987="","",INDEX(Assumptions!$B$16:$B$18,MATCH(C7987,Assumptions!$A$16:$A$18,0)))</f>
        <v>3</v>
      </c>
      <c r="G7987" s="42" t="n">
        <f aca="false">IF(A7987="","",WORKDAY(B7987,F7987))</f>
        <v>46311</v>
      </c>
    </row>
    <row r="7988" customFormat="false" ht="15" hidden="false" customHeight="false" outlineLevel="0" collapsed="false">
      <c r="A7988" s="37" t="n">
        <v>1007987</v>
      </c>
      <c r="B7988" s="38" t="n">
        <v>46308</v>
      </c>
      <c r="C7988" s="39" t="s">
        <v>68</v>
      </c>
      <c r="D7988" s="39" t="s">
        <v>33</v>
      </c>
      <c r="E7988" s="40" t="n">
        <v>0.5</v>
      </c>
      <c r="F7988" s="41" t="n">
        <f aca="false">IF(A7988="","",INDEX(Assumptions!$B$16:$B$18,MATCH(C7988,Assumptions!$A$16:$A$18,0)))</f>
        <v>1</v>
      </c>
      <c r="G7988" s="42" t="n">
        <f aca="false">IF(A7988="","",WORKDAY(B7988,F7988))</f>
        <v>46309</v>
      </c>
    </row>
    <row r="7989" customFormat="false" ht="15" hidden="false" customHeight="false" outlineLevel="0" collapsed="false">
      <c r="A7989" s="37" t="n">
        <v>1007988</v>
      </c>
      <c r="B7989" s="38" t="n">
        <v>46308</v>
      </c>
      <c r="C7989" s="39" t="s">
        <v>70</v>
      </c>
      <c r="D7989" s="39" t="s">
        <v>31</v>
      </c>
      <c r="E7989" s="40" t="n">
        <v>1.9</v>
      </c>
      <c r="F7989" s="41" t="n">
        <f aca="false">IF(A7989="","",INDEX(Assumptions!$B$16:$B$18,MATCH(C7989,Assumptions!$A$16:$A$18,0)))</f>
        <v>5</v>
      </c>
      <c r="G7989" s="42" t="n">
        <f aca="false">IF(A7989="","",WORKDAY(B7989,F7989))</f>
        <v>46315</v>
      </c>
    </row>
    <row r="7990" customFormat="false" ht="15" hidden="false" customHeight="false" outlineLevel="0" collapsed="false">
      <c r="A7990" s="37" t="n">
        <v>1007989</v>
      </c>
      <c r="B7990" s="38" t="n">
        <v>46308</v>
      </c>
      <c r="C7990" s="39" t="s">
        <v>68</v>
      </c>
      <c r="D7990" s="39" t="s">
        <v>33</v>
      </c>
      <c r="E7990" s="40" t="n">
        <v>1.3</v>
      </c>
      <c r="F7990" s="41" t="n">
        <f aca="false">IF(A7990="","",INDEX(Assumptions!$B$16:$B$18,MATCH(C7990,Assumptions!$A$16:$A$18,0)))</f>
        <v>1</v>
      </c>
      <c r="G7990" s="42" t="n">
        <f aca="false">IF(A7990="","",WORKDAY(B7990,F7990))</f>
        <v>46309</v>
      </c>
    </row>
    <row r="7991" customFormat="false" ht="15" hidden="false" customHeight="false" outlineLevel="0" collapsed="false">
      <c r="A7991" s="37" t="n">
        <v>1007990</v>
      </c>
      <c r="B7991" s="38" t="n">
        <v>46308</v>
      </c>
      <c r="C7991" s="39" t="s">
        <v>70</v>
      </c>
      <c r="D7991" s="39" t="s">
        <v>33</v>
      </c>
      <c r="E7991" s="40" t="n">
        <v>1.4</v>
      </c>
      <c r="F7991" s="41" t="n">
        <f aca="false">IF(A7991="","",INDEX(Assumptions!$B$16:$B$18,MATCH(C7991,Assumptions!$A$16:$A$18,0)))</f>
        <v>5</v>
      </c>
      <c r="G7991" s="42" t="n">
        <f aca="false">IF(A7991="","",WORKDAY(B7991,F7991))</f>
        <v>46315</v>
      </c>
    </row>
    <row r="7992" customFormat="false" ht="15" hidden="false" customHeight="false" outlineLevel="0" collapsed="false">
      <c r="A7992" s="37" t="n">
        <v>1007991</v>
      </c>
      <c r="B7992" s="38" t="n">
        <v>46308</v>
      </c>
      <c r="C7992" s="39" t="s">
        <v>69</v>
      </c>
      <c r="D7992" s="39" t="s">
        <v>37</v>
      </c>
      <c r="E7992" s="40" t="n">
        <v>2.7</v>
      </c>
      <c r="F7992" s="41" t="n">
        <f aca="false">IF(A7992="","",INDEX(Assumptions!$B$16:$B$18,MATCH(C7992,Assumptions!$A$16:$A$18,0)))</f>
        <v>3</v>
      </c>
      <c r="G7992" s="42" t="n">
        <f aca="false">IF(A7992="","",WORKDAY(B7992,F7992))</f>
        <v>46311</v>
      </c>
    </row>
    <row r="7993" customFormat="false" ht="15" hidden="false" customHeight="false" outlineLevel="0" collapsed="false">
      <c r="A7993" s="37" t="n">
        <v>1007992</v>
      </c>
      <c r="B7993" s="38" t="n">
        <v>46308</v>
      </c>
      <c r="C7993" s="39" t="s">
        <v>69</v>
      </c>
      <c r="D7993" s="39" t="s">
        <v>37</v>
      </c>
      <c r="E7993" s="40" t="n">
        <v>10.1</v>
      </c>
      <c r="F7993" s="41" t="n">
        <f aca="false">IF(A7993="","",INDEX(Assumptions!$B$16:$B$18,MATCH(C7993,Assumptions!$A$16:$A$18,0)))</f>
        <v>3</v>
      </c>
      <c r="G7993" s="42" t="n">
        <f aca="false">IF(A7993="","",WORKDAY(B7993,F7993))</f>
        <v>46311</v>
      </c>
    </row>
    <row r="7994" customFormat="false" ht="15" hidden="false" customHeight="false" outlineLevel="0" collapsed="false">
      <c r="A7994" s="37" t="n">
        <v>1007993</v>
      </c>
      <c r="B7994" s="38" t="n">
        <v>46308</v>
      </c>
      <c r="C7994" s="39" t="s">
        <v>68</v>
      </c>
      <c r="D7994" s="39" t="s">
        <v>31</v>
      </c>
      <c r="E7994" s="40" t="n">
        <v>2.2</v>
      </c>
      <c r="F7994" s="41" t="n">
        <f aca="false">IF(A7994="","",INDEX(Assumptions!$B$16:$B$18,MATCH(C7994,Assumptions!$A$16:$A$18,0)))</f>
        <v>1</v>
      </c>
      <c r="G7994" s="42" t="n">
        <f aca="false">IF(A7994="","",WORKDAY(B7994,F7994))</f>
        <v>46309</v>
      </c>
    </row>
    <row r="7995" customFormat="false" ht="15" hidden="false" customHeight="false" outlineLevel="0" collapsed="false">
      <c r="A7995" s="37" t="n">
        <v>1007994</v>
      </c>
      <c r="B7995" s="38" t="n">
        <v>46308</v>
      </c>
      <c r="C7995" s="39" t="s">
        <v>69</v>
      </c>
      <c r="D7995" s="39" t="s">
        <v>37</v>
      </c>
      <c r="E7995" s="40" t="n">
        <v>3.7</v>
      </c>
      <c r="F7995" s="41" t="n">
        <f aca="false">IF(A7995="","",INDEX(Assumptions!$B$16:$B$18,MATCH(C7995,Assumptions!$A$16:$A$18,0)))</f>
        <v>3</v>
      </c>
      <c r="G7995" s="42" t="n">
        <f aca="false">IF(A7995="","",WORKDAY(B7995,F7995))</f>
        <v>46311</v>
      </c>
    </row>
    <row r="7996" customFormat="false" ht="15" hidden="false" customHeight="false" outlineLevel="0" collapsed="false">
      <c r="A7996" s="37" t="n">
        <v>1007995</v>
      </c>
      <c r="B7996" s="38" t="n">
        <v>46308</v>
      </c>
      <c r="C7996" s="39" t="s">
        <v>70</v>
      </c>
      <c r="D7996" s="39" t="s">
        <v>39</v>
      </c>
      <c r="E7996" s="40" t="n">
        <v>1.3</v>
      </c>
      <c r="F7996" s="41" t="n">
        <f aca="false">IF(A7996="","",INDEX(Assumptions!$B$16:$B$18,MATCH(C7996,Assumptions!$A$16:$A$18,0)))</f>
        <v>5</v>
      </c>
      <c r="G7996" s="42" t="n">
        <f aca="false">IF(A7996="","",WORKDAY(B7996,F7996))</f>
        <v>46315</v>
      </c>
    </row>
    <row r="7997" customFormat="false" ht="15" hidden="false" customHeight="false" outlineLevel="0" collapsed="false">
      <c r="A7997" s="37" t="n">
        <v>1007996</v>
      </c>
      <c r="B7997" s="38" t="n">
        <v>46308</v>
      </c>
      <c r="C7997" s="39" t="s">
        <v>69</v>
      </c>
      <c r="D7997" s="39" t="s">
        <v>37</v>
      </c>
      <c r="E7997" s="40" t="n">
        <v>8.9</v>
      </c>
      <c r="F7997" s="41" t="n">
        <f aca="false">IF(A7997="","",INDEX(Assumptions!$B$16:$B$18,MATCH(C7997,Assumptions!$A$16:$A$18,0)))</f>
        <v>3</v>
      </c>
      <c r="G7997" s="42" t="n">
        <f aca="false">IF(A7997="","",WORKDAY(B7997,F7997))</f>
        <v>46311</v>
      </c>
    </row>
    <row r="7998" customFormat="false" ht="15" hidden="false" customHeight="false" outlineLevel="0" collapsed="false">
      <c r="A7998" s="37" t="n">
        <v>1007997</v>
      </c>
      <c r="B7998" s="38" t="n">
        <v>46308</v>
      </c>
      <c r="C7998" s="39" t="s">
        <v>69</v>
      </c>
      <c r="D7998" s="39" t="s">
        <v>35</v>
      </c>
      <c r="E7998" s="40" t="n">
        <v>3</v>
      </c>
      <c r="F7998" s="41" t="n">
        <f aca="false">IF(A7998="","",INDEX(Assumptions!$B$16:$B$18,MATCH(C7998,Assumptions!$A$16:$A$18,0)))</f>
        <v>3</v>
      </c>
      <c r="G7998" s="42" t="n">
        <f aca="false">IF(A7998="","",WORKDAY(B7998,F7998))</f>
        <v>46311</v>
      </c>
    </row>
    <row r="7999" customFormat="false" ht="15" hidden="false" customHeight="false" outlineLevel="0" collapsed="false">
      <c r="A7999" s="37" t="n">
        <v>1007998</v>
      </c>
      <c r="B7999" s="38" t="n">
        <v>46308</v>
      </c>
      <c r="C7999" s="39" t="s">
        <v>69</v>
      </c>
      <c r="D7999" s="39" t="s">
        <v>39</v>
      </c>
      <c r="E7999" s="40" t="n">
        <v>2.7</v>
      </c>
      <c r="F7999" s="41" t="n">
        <f aca="false">IF(A7999="","",INDEX(Assumptions!$B$16:$B$18,MATCH(C7999,Assumptions!$A$16:$A$18,0)))</f>
        <v>3</v>
      </c>
      <c r="G7999" s="42" t="n">
        <f aca="false">IF(A7999="","",WORKDAY(B7999,F7999))</f>
        <v>46311</v>
      </c>
    </row>
    <row r="8000" customFormat="false" ht="15" hidden="false" customHeight="false" outlineLevel="0" collapsed="false">
      <c r="A8000" s="37" t="n">
        <v>1007999</v>
      </c>
      <c r="B8000" s="38" t="n">
        <v>46308</v>
      </c>
      <c r="C8000" s="39" t="s">
        <v>69</v>
      </c>
      <c r="D8000" s="39" t="s">
        <v>35</v>
      </c>
      <c r="E8000" s="40" t="n">
        <v>8.2</v>
      </c>
      <c r="F8000" s="41" t="n">
        <f aca="false">IF(A8000="","",INDEX(Assumptions!$B$16:$B$18,MATCH(C8000,Assumptions!$A$16:$A$18,0)))</f>
        <v>3</v>
      </c>
      <c r="G8000" s="42" t="n">
        <f aca="false">IF(A8000="","",WORKDAY(B8000,F8000))</f>
        <v>46311</v>
      </c>
    </row>
    <row r="8001" customFormat="false" ht="15" hidden="false" customHeight="false" outlineLevel="0" collapsed="false">
      <c r="A8001" s="37" t="n">
        <v>1008000</v>
      </c>
      <c r="B8001" s="38" t="n">
        <v>46308</v>
      </c>
      <c r="C8001" s="39" t="s">
        <v>69</v>
      </c>
      <c r="D8001" s="39" t="s">
        <v>37</v>
      </c>
      <c r="E8001" s="40" t="n">
        <v>0.6</v>
      </c>
      <c r="F8001" s="41" t="n">
        <f aca="false">IF(A8001="","",INDEX(Assumptions!$B$16:$B$18,MATCH(C8001,Assumptions!$A$16:$A$18,0)))</f>
        <v>3</v>
      </c>
      <c r="G8001" s="42" t="n">
        <f aca="false">IF(A8001="","",WORKDAY(B8001,F8001))</f>
        <v>46311</v>
      </c>
    </row>
    <row r="8002" customFormat="false" ht="15" hidden="false" customHeight="false" outlineLevel="0" collapsed="false">
      <c r="A8002" s="37" t="n">
        <v>1008001</v>
      </c>
      <c r="B8002" s="38" t="n">
        <v>46308</v>
      </c>
      <c r="C8002" s="39" t="s">
        <v>69</v>
      </c>
      <c r="D8002" s="39" t="s">
        <v>33</v>
      </c>
      <c r="E8002" s="40" t="n">
        <v>2.6</v>
      </c>
      <c r="F8002" s="41" t="n">
        <f aca="false">IF(A8002="","",INDEX(Assumptions!$B$16:$B$18,MATCH(C8002,Assumptions!$A$16:$A$18,0)))</f>
        <v>3</v>
      </c>
      <c r="G8002" s="42" t="n">
        <f aca="false">IF(A8002="","",WORKDAY(B8002,F8002))</f>
        <v>46311</v>
      </c>
    </row>
    <row r="8003" customFormat="false" ht="15" hidden="false" customHeight="false" outlineLevel="0" collapsed="false">
      <c r="A8003" s="37" t="n">
        <v>1008002</v>
      </c>
      <c r="B8003" s="38" t="n">
        <v>46308</v>
      </c>
      <c r="C8003" s="39" t="s">
        <v>68</v>
      </c>
      <c r="D8003" s="39" t="s">
        <v>31</v>
      </c>
      <c r="E8003" s="40" t="n">
        <v>2.8</v>
      </c>
      <c r="F8003" s="41" t="n">
        <f aca="false">IF(A8003="","",INDEX(Assumptions!$B$16:$B$18,MATCH(C8003,Assumptions!$A$16:$A$18,0)))</f>
        <v>1</v>
      </c>
      <c r="G8003" s="42" t="n">
        <f aca="false">IF(A8003="","",WORKDAY(B8003,F8003))</f>
        <v>46309</v>
      </c>
    </row>
    <row r="8004" customFormat="false" ht="15" hidden="false" customHeight="false" outlineLevel="0" collapsed="false">
      <c r="A8004" s="37" t="n">
        <v>1008003</v>
      </c>
      <c r="B8004" s="38" t="n">
        <v>46308</v>
      </c>
      <c r="C8004" s="39" t="s">
        <v>69</v>
      </c>
      <c r="D8004" s="39" t="s">
        <v>31</v>
      </c>
      <c r="E8004" s="40" t="n">
        <v>1.5</v>
      </c>
      <c r="F8004" s="41" t="n">
        <f aca="false">IF(A8004="","",INDEX(Assumptions!$B$16:$B$18,MATCH(C8004,Assumptions!$A$16:$A$18,0)))</f>
        <v>3</v>
      </c>
      <c r="G8004" s="42" t="n">
        <f aca="false">IF(A8004="","",WORKDAY(B8004,F8004))</f>
        <v>46311</v>
      </c>
    </row>
    <row r="8005" customFormat="false" ht="15" hidden="false" customHeight="false" outlineLevel="0" collapsed="false">
      <c r="A8005" s="37" t="n">
        <v>1008004</v>
      </c>
      <c r="B8005" s="38" t="n">
        <v>46308</v>
      </c>
      <c r="C8005" s="39" t="s">
        <v>68</v>
      </c>
      <c r="D8005" s="39" t="s">
        <v>31</v>
      </c>
      <c r="E8005" s="40" t="n">
        <v>1</v>
      </c>
      <c r="F8005" s="41" t="n">
        <f aca="false">IF(A8005="","",INDEX(Assumptions!$B$16:$B$18,MATCH(C8005,Assumptions!$A$16:$A$18,0)))</f>
        <v>1</v>
      </c>
      <c r="G8005" s="42" t="n">
        <f aca="false">IF(A8005="","",WORKDAY(B8005,F8005))</f>
        <v>46309</v>
      </c>
    </row>
    <row r="8006" customFormat="false" ht="15" hidden="false" customHeight="false" outlineLevel="0" collapsed="false">
      <c r="A8006" s="37" t="n">
        <v>1008005</v>
      </c>
      <c r="B8006" s="38" t="n">
        <v>46308</v>
      </c>
      <c r="C8006" s="39" t="s">
        <v>69</v>
      </c>
      <c r="D8006" s="39" t="s">
        <v>39</v>
      </c>
      <c r="E8006" s="40" t="n">
        <v>3</v>
      </c>
      <c r="F8006" s="41" t="n">
        <f aca="false">IF(A8006="","",INDEX(Assumptions!$B$16:$B$18,MATCH(C8006,Assumptions!$A$16:$A$18,0)))</f>
        <v>3</v>
      </c>
      <c r="G8006" s="42" t="n">
        <f aca="false">IF(A8006="","",WORKDAY(B8006,F8006))</f>
        <v>46311</v>
      </c>
    </row>
    <row r="8007" customFormat="false" ht="15" hidden="false" customHeight="false" outlineLevel="0" collapsed="false">
      <c r="A8007" s="37" t="n">
        <v>1008006</v>
      </c>
      <c r="B8007" s="38" t="n">
        <v>46308</v>
      </c>
      <c r="C8007" s="39" t="s">
        <v>68</v>
      </c>
      <c r="D8007" s="39" t="s">
        <v>33</v>
      </c>
      <c r="E8007" s="40" t="n">
        <v>1.5</v>
      </c>
      <c r="F8007" s="41" t="n">
        <f aca="false">IF(A8007="","",INDEX(Assumptions!$B$16:$B$18,MATCH(C8007,Assumptions!$A$16:$A$18,0)))</f>
        <v>1</v>
      </c>
      <c r="G8007" s="42" t="n">
        <f aca="false">IF(A8007="","",WORKDAY(B8007,F8007))</f>
        <v>46309</v>
      </c>
    </row>
    <row r="8008" customFormat="false" ht="15" hidden="false" customHeight="false" outlineLevel="0" collapsed="false">
      <c r="A8008" s="37" t="n">
        <v>1008007</v>
      </c>
      <c r="B8008" s="38" t="n">
        <v>46308</v>
      </c>
      <c r="C8008" s="39" t="s">
        <v>69</v>
      </c>
      <c r="D8008" s="39" t="s">
        <v>31</v>
      </c>
      <c r="E8008" s="40" t="n">
        <v>1.5</v>
      </c>
      <c r="F8008" s="41" t="n">
        <f aca="false">IF(A8008="","",INDEX(Assumptions!$B$16:$B$18,MATCH(C8008,Assumptions!$A$16:$A$18,0)))</f>
        <v>3</v>
      </c>
      <c r="G8008" s="42" t="n">
        <f aca="false">IF(A8008="","",WORKDAY(B8008,F8008))</f>
        <v>46311</v>
      </c>
    </row>
    <row r="8009" customFormat="false" ht="15" hidden="false" customHeight="false" outlineLevel="0" collapsed="false">
      <c r="A8009" s="37" t="n">
        <v>1008008</v>
      </c>
      <c r="B8009" s="38" t="n">
        <v>46308</v>
      </c>
      <c r="C8009" s="39" t="s">
        <v>70</v>
      </c>
      <c r="D8009" s="39" t="s">
        <v>31</v>
      </c>
      <c r="E8009" s="40" t="n">
        <v>1.2</v>
      </c>
      <c r="F8009" s="41" t="n">
        <f aca="false">IF(A8009="","",INDEX(Assumptions!$B$16:$B$18,MATCH(C8009,Assumptions!$A$16:$A$18,0)))</f>
        <v>5</v>
      </c>
      <c r="G8009" s="42" t="n">
        <f aca="false">IF(A8009="","",WORKDAY(B8009,F8009))</f>
        <v>46315</v>
      </c>
    </row>
    <row r="8010" customFormat="false" ht="15" hidden="false" customHeight="false" outlineLevel="0" collapsed="false">
      <c r="A8010" s="37" t="n">
        <v>1008009</v>
      </c>
      <c r="B8010" s="38" t="n">
        <v>46308</v>
      </c>
      <c r="C8010" s="39" t="s">
        <v>70</v>
      </c>
      <c r="D8010" s="39" t="s">
        <v>33</v>
      </c>
      <c r="E8010" s="40" t="n">
        <v>0.8</v>
      </c>
      <c r="F8010" s="41" t="n">
        <f aca="false">IF(A8010="","",INDEX(Assumptions!$B$16:$B$18,MATCH(C8010,Assumptions!$A$16:$A$18,0)))</f>
        <v>5</v>
      </c>
      <c r="G8010" s="42" t="n">
        <f aca="false">IF(A8010="","",WORKDAY(B8010,F8010))</f>
        <v>46315</v>
      </c>
    </row>
    <row r="8011" customFormat="false" ht="15" hidden="false" customHeight="false" outlineLevel="0" collapsed="false">
      <c r="A8011" s="37" t="n">
        <v>1008010</v>
      </c>
      <c r="B8011" s="38" t="n">
        <v>46308</v>
      </c>
      <c r="C8011" s="39" t="s">
        <v>68</v>
      </c>
      <c r="D8011" s="39" t="s">
        <v>35</v>
      </c>
      <c r="E8011" s="40" t="n">
        <v>2.5</v>
      </c>
      <c r="F8011" s="41" t="n">
        <f aca="false">IF(A8011="","",INDEX(Assumptions!$B$16:$B$18,MATCH(C8011,Assumptions!$A$16:$A$18,0)))</f>
        <v>1</v>
      </c>
      <c r="G8011" s="42" t="n">
        <f aca="false">IF(A8011="","",WORKDAY(B8011,F8011))</f>
        <v>46309</v>
      </c>
    </row>
    <row r="8012" customFormat="false" ht="15" hidden="false" customHeight="false" outlineLevel="0" collapsed="false">
      <c r="A8012" s="37" t="n">
        <v>1008011</v>
      </c>
      <c r="B8012" s="38" t="n">
        <v>46308</v>
      </c>
      <c r="C8012" s="39" t="s">
        <v>70</v>
      </c>
      <c r="D8012" s="39" t="s">
        <v>39</v>
      </c>
      <c r="E8012" s="40" t="n">
        <v>1.5</v>
      </c>
      <c r="F8012" s="41" t="n">
        <f aca="false">IF(A8012="","",INDEX(Assumptions!$B$16:$B$18,MATCH(C8012,Assumptions!$A$16:$A$18,0)))</f>
        <v>5</v>
      </c>
      <c r="G8012" s="42" t="n">
        <f aca="false">IF(A8012="","",WORKDAY(B8012,F8012))</f>
        <v>46315</v>
      </c>
    </row>
    <row r="8013" customFormat="false" ht="15" hidden="false" customHeight="false" outlineLevel="0" collapsed="false">
      <c r="A8013" s="37" t="n">
        <v>1008012</v>
      </c>
      <c r="B8013" s="38" t="n">
        <v>46308</v>
      </c>
      <c r="C8013" s="39" t="s">
        <v>69</v>
      </c>
      <c r="D8013" s="39" t="s">
        <v>35</v>
      </c>
      <c r="E8013" s="40" t="n">
        <v>2.5</v>
      </c>
      <c r="F8013" s="41" t="n">
        <f aca="false">IF(A8013="","",INDEX(Assumptions!$B$16:$B$18,MATCH(C8013,Assumptions!$A$16:$A$18,0)))</f>
        <v>3</v>
      </c>
      <c r="G8013" s="42" t="n">
        <f aca="false">IF(A8013="","",WORKDAY(B8013,F8013))</f>
        <v>46311</v>
      </c>
    </row>
    <row r="8014" customFormat="false" ht="15" hidden="false" customHeight="false" outlineLevel="0" collapsed="false">
      <c r="A8014" s="37" t="n">
        <v>1008013</v>
      </c>
      <c r="B8014" s="38" t="n">
        <v>46308</v>
      </c>
      <c r="C8014" s="39" t="s">
        <v>69</v>
      </c>
      <c r="D8014" s="39" t="s">
        <v>39</v>
      </c>
      <c r="E8014" s="40" t="n">
        <v>0.6</v>
      </c>
      <c r="F8014" s="41" t="n">
        <f aca="false">IF(A8014="","",INDEX(Assumptions!$B$16:$B$18,MATCH(C8014,Assumptions!$A$16:$A$18,0)))</f>
        <v>3</v>
      </c>
      <c r="G8014" s="42" t="n">
        <f aca="false">IF(A8014="","",WORKDAY(B8014,F8014))</f>
        <v>46311</v>
      </c>
    </row>
    <row r="8015" customFormat="false" ht="15" hidden="false" customHeight="false" outlineLevel="0" collapsed="false">
      <c r="A8015" s="37" t="n">
        <v>1008014</v>
      </c>
      <c r="B8015" s="38" t="n">
        <v>46308</v>
      </c>
      <c r="C8015" s="39" t="s">
        <v>68</v>
      </c>
      <c r="D8015" s="39" t="s">
        <v>37</v>
      </c>
      <c r="E8015" s="40" t="n">
        <v>0.8</v>
      </c>
      <c r="F8015" s="41" t="n">
        <f aca="false">IF(A8015="","",INDEX(Assumptions!$B$16:$B$18,MATCH(C8015,Assumptions!$A$16:$A$18,0)))</f>
        <v>1</v>
      </c>
      <c r="G8015" s="42" t="n">
        <f aca="false">IF(A8015="","",WORKDAY(B8015,F8015))</f>
        <v>46309</v>
      </c>
    </row>
    <row r="8016" customFormat="false" ht="15" hidden="false" customHeight="false" outlineLevel="0" collapsed="false">
      <c r="A8016" s="37" t="n">
        <v>1008015</v>
      </c>
      <c r="B8016" s="38" t="n">
        <v>46308</v>
      </c>
      <c r="C8016" s="39" t="s">
        <v>69</v>
      </c>
      <c r="D8016" s="39" t="s">
        <v>37</v>
      </c>
      <c r="E8016" s="40" t="n">
        <v>1.2</v>
      </c>
      <c r="F8016" s="41" t="n">
        <f aca="false">IF(A8016="","",INDEX(Assumptions!$B$16:$B$18,MATCH(C8016,Assumptions!$A$16:$A$18,0)))</f>
        <v>3</v>
      </c>
      <c r="G8016" s="42" t="n">
        <f aca="false">IF(A8016="","",WORKDAY(B8016,F8016))</f>
        <v>46311</v>
      </c>
    </row>
    <row r="8017" customFormat="false" ht="15" hidden="false" customHeight="false" outlineLevel="0" collapsed="false">
      <c r="A8017" s="37" t="n">
        <v>1008016</v>
      </c>
      <c r="B8017" s="38" t="n">
        <v>46308</v>
      </c>
      <c r="C8017" s="39" t="s">
        <v>69</v>
      </c>
      <c r="D8017" s="39" t="s">
        <v>37</v>
      </c>
      <c r="E8017" s="40" t="n">
        <v>0.9</v>
      </c>
      <c r="F8017" s="41" t="n">
        <f aca="false">IF(A8017="","",INDEX(Assumptions!$B$16:$B$18,MATCH(C8017,Assumptions!$A$16:$A$18,0)))</f>
        <v>3</v>
      </c>
      <c r="G8017" s="42" t="n">
        <f aca="false">IF(A8017="","",WORKDAY(B8017,F8017))</f>
        <v>46311</v>
      </c>
    </row>
    <row r="8018" customFormat="false" ht="15" hidden="false" customHeight="false" outlineLevel="0" collapsed="false">
      <c r="A8018" s="37" t="n">
        <v>1008017</v>
      </c>
      <c r="B8018" s="38" t="n">
        <v>46308</v>
      </c>
      <c r="C8018" s="39" t="s">
        <v>68</v>
      </c>
      <c r="D8018" s="39" t="s">
        <v>37</v>
      </c>
      <c r="E8018" s="40" t="n">
        <v>1.1</v>
      </c>
      <c r="F8018" s="41" t="n">
        <f aca="false">IF(A8018="","",INDEX(Assumptions!$B$16:$B$18,MATCH(C8018,Assumptions!$A$16:$A$18,0)))</f>
        <v>1</v>
      </c>
      <c r="G8018" s="42" t="n">
        <f aca="false">IF(A8018="","",WORKDAY(B8018,F8018))</f>
        <v>46309</v>
      </c>
    </row>
    <row r="8019" customFormat="false" ht="15" hidden="false" customHeight="false" outlineLevel="0" collapsed="false">
      <c r="A8019" s="37" t="n">
        <v>1008018</v>
      </c>
      <c r="B8019" s="38" t="n">
        <v>46308</v>
      </c>
      <c r="C8019" s="39" t="s">
        <v>69</v>
      </c>
      <c r="D8019" s="39" t="s">
        <v>37</v>
      </c>
      <c r="E8019" s="40" t="n">
        <v>2.9</v>
      </c>
      <c r="F8019" s="41" t="n">
        <f aca="false">IF(A8019="","",INDEX(Assumptions!$B$16:$B$18,MATCH(C8019,Assumptions!$A$16:$A$18,0)))</f>
        <v>3</v>
      </c>
      <c r="G8019" s="42" t="n">
        <f aca="false">IF(A8019="","",WORKDAY(B8019,F8019))</f>
        <v>46311</v>
      </c>
    </row>
    <row r="8020" customFormat="false" ht="15" hidden="false" customHeight="false" outlineLevel="0" collapsed="false">
      <c r="A8020" s="37" t="n">
        <v>1008019</v>
      </c>
      <c r="B8020" s="38" t="n">
        <v>46308</v>
      </c>
      <c r="C8020" s="39" t="s">
        <v>69</v>
      </c>
      <c r="D8020" s="39" t="s">
        <v>31</v>
      </c>
      <c r="E8020" s="40" t="n">
        <v>7.4</v>
      </c>
      <c r="F8020" s="41" t="n">
        <f aca="false">IF(A8020="","",INDEX(Assumptions!$B$16:$B$18,MATCH(C8020,Assumptions!$A$16:$A$18,0)))</f>
        <v>3</v>
      </c>
      <c r="G8020" s="42" t="n">
        <f aca="false">IF(A8020="","",WORKDAY(B8020,F8020))</f>
        <v>46311</v>
      </c>
    </row>
    <row r="8021" customFormat="false" ht="15" hidden="false" customHeight="false" outlineLevel="0" collapsed="false">
      <c r="A8021" s="37" t="n">
        <v>1008020</v>
      </c>
      <c r="B8021" s="38" t="n">
        <v>46308</v>
      </c>
      <c r="C8021" s="39" t="s">
        <v>68</v>
      </c>
      <c r="D8021" s="39" t="s">
        <v>33</v>
      </c>
      <c r="E8021" s="40" t="n">
        <v>0.9</v>
      </c>
      <c r="F8021" s="41" t="n">
        <f aca="false">IF(A8021="","",INDEX(Assumptions!$B$16:$B$18,MATCH(C8021,Assumptions!$A$16:$A$18,0)))</f>
        <v>1</v>
      </c>
      <c r="G8021" s="42" t="n">
        <f aca="false">IF(A8021="","",WORKDAY(B8021,F8021))</f>
        <v>46309</v>
      </c>
    </row>
    <row r="8022" customFormat="false" ht="15" hidden="false" customHeight="false" outlineLevel="0" collapsed="false">
      <c r="A8022" s="37" t="n">
        <v>1008021</v>
      </c>
      <c r="B8022" s="38" t="n">
        <v>46308</v>
      </c>
      <c r="C8022" s="39" t="s">
        <v>70</v>
      </c>
      <c r="D8022" s="39" t="s">
        <v>39</v>
      </c>
      <c r="E8022" s="40" t="n">
        <v>4.6</v>
      </c>
      <c r="F8022" s="41" t="n">
        <f aca="false">IF(A8022="","",INDEX(Assumptions!$B$16:$B$18,MATCH(C8022,Assumptions!$A$16:$A$18,0)))</f>
        <v>5</v>
      </c>
      <c r="G8022" s="42" t="n">
        <f aca="false">IF(A8022="","",WORKDAY(B8022,F8022))</f>
        <v>46315</v>
      </c>
    </row>
    <row r="8023" customFormat="false" ht="15" hidden="false" customHeight="false" outlineLevel="0" collapsed="false">
      <c r="A8023" s="37" t="n">
        <v>1008022</v>
      </c>
      <c r="B8023" s="38" t="n">
        <v>46308</v>
      </c>
      <c r="C8023" s="39" t="s">
        <v>69</v>
      </c>
      <c r="D8023" s="39" t="s">
        <v>39</v>
      </c>
      <c r="E8023" s="40" t="n">
        <v>1.4</v>
      </c>
      <c r="F8023" s="41" t="n">
        <f aca="false">IF(A8023="","",INDEX(Assumptions!$B$16:$B$18,MATCH(C8023,Assumptions!$A$16:$A$18,0)))</f>
        <v>3</v>
      </c>
      <c r="G8023" s="42" t="n">
        <f aca="false">IF(A8023="","",WORKDAY(B8023,F8023))</f>
        <v>46311</v>
      </c>
    </row>
    <row r="8024" customFormat="false" ht="15" hidden="false" customHeight="false" outlineLevel="0" collapsed="false">
      <c r="A8024" s="37" t="n">
        <v>1008023</v>
      </c>
      <c r="B8024" s="38" t="n">
        <v>46308</v>
      </c>
      <c r="C8024" s="39" t="s">
        <v>70</v>
      </c>
      <c r="D8024" s="39" t="s">
        <v>33</v>
      </c>
      <c r="E8024" s="40" t="n">
        <v>4.2</v>
      </c>
      <c r="F8024" s="41" t="n">
        <f aca="false">IF(A8024="","",INDEX(Assumptions!$B$16:$B$18,MATCH(C8024,Assumptions!$A$16:$A$18,0)))</f>
        <v>5</v>
      </c>
      <c r="G8024" s="42" t="n">
        <f aca="false">IF(A8024="","",WORKDAY(B8024,F8024))</f>
        <v>46315</v>
      </c>
    </row>
    <row r="8025" customFormat="false" ht="15" hidden="false" customHeight="false" outlineLevel="0" collapsed="false">
      <c r="A8025" s="37" t="n">
        <v>1008024</v>
      </c>
      <c r="B8025" s="38" t="n">
        <v>46308</v>
      </c>
      <c r="C8025" s="39" t="s">
        <v>70</v>
      </c>
      <c r="D8025" s="39" t="s">
        <v>39</v>
      </c>
      <c r="E8025" s="40" t="n">
        <v>3.2</v>
      </c>
      <c r="F8025" s="41" t="n">
        <f aca="false">IF(A8025="","",INDEX(Assumptions!$B$16:$B$18,MATCH(C8025,Assumptions!$A$16:$A$18,0)))</f>
        <v>5</v>
      </c>
      <c r="G8025" s="42" t="n">
        <f aca="false">IF(A8025="","",WORKDAY(B8025,F8025))</f>
        <v>46315</v>
      </c>
    </row>
    <row r="8026" customFormat="false" ht="15" hidden="false" customHeight="false" outlineLevel="0" collapsed="false">
      <c r="A8026" s="37" t="n">
        <v>1008025</v>
      </c>
      <c r="B8026" s="38" t="n">
        <v>46308</v>
      </c>
      <c r="C8026" s="39" t="s">
        <v>70</v>
      </c>
      <c r="D8026" s="39" t="s">
        <v>35</v>
      </c>
      <c r="E8026" s="40" t="n">
        <v>2.2</v>
      </c>
      <c r="F8026" s="41" t="n">
        <f aca="false">IF(A8026="","",INDEX(Assumptions!$B$16:$B$18,MATCH(C8026,Assumptions!$A$16:$A$18,0)))</f>
        <v>5</v>
      </c>
      <c r="G8026" s="42" t="n">
        <f aca="false">IF(A8026="","",WORKDAY(B8026,F8026))</f>
        <v>46315</v>
      </c>
    </row>
    <row r="8027" customFormat="false" ht="15" hidden="false" customHeight="false" outlineLevel="0" collapsed="false">
      <c r="A8027" s="37" t="n">
        <v>1008026</v>
      </c>
      <c r="B8027" s="38" t="n">
        <v>46308</v>
      </c>
      <c r="C8027" s="39" t="s">
        <v>68</v>
      </c>
      <c r="D8027" s="39" t="s">
        <v>39</v>
      </c>
      <c r="E8027" s="40" t="n">
        <v>0.5</v>
      </c>
      <c r="F8027" s="41" t="n">
        <f aca="false">IF(A8027="","",INDEX(Assumptions!$B$16:$B$18,MATCH(C8027,Assumptions!$A$16:$A$18,0)))</f>
        <v>1</v>
      </c>
      <c r="G8027" s="42" t="n">
        <f aca="false">IF(A8027="","",WORKDAY(B8027,F8027))</f>
        <v>46309</v>
      </c>
    </row>
    <row r="8028" customFormat="false" ht="15" hidden="false" customHeight="false" outlineLevel="0" collapsed="false">
      <c r="A8028" s="37" t="n">
        <v>1008027</v>
      </c>
      <c r="B8028" s="38" t="n">
        <v>46308</v>
      </c>
      <c r="C8028" s="39" t="s">
        <v>69</v>
      </c>
      <c r="D8028" s="39" t="s">
        <v>31</v>
      </c>
      <c r="E8028" s="40" t="n">
        <v>1.7</v>
      </c>
      <c r="F8028" s="41" t="n">
        <f aca="false">IF(A8028="","",INDEX(Assumptions!$B$16:$B$18,MATCH(C8028,Assumptions!$A$16:$A$18,0)))</f>
        <v>3</v>
      </c>
      <c r="G8028" s="42" t="n">
        <f aca="false">IF(A8028="","",WORKDAY(B8028,F8028))</f>
        <v>46311</v>
      </c>
    </row>
    <row r="8029" customFormat="false" ht="15" hidden="false" customHeight="false" outlineLevel="0" collapsed="false">
      <c r="A8029" s="37" t="n">
        <v>1008028</v>
      </c>
      <c r="B8029" s="38" t="n">
        <v>46308</v>
      </c>
      <c r="C8029" s="39" t="s">
        <v>69</v>
      </c>
      <c r="D8029" s="39" t="s">
        <v>31</v>
      </c>
      <c r="E8029" s="40" t="n">
        <v>5.6</v>
      </c>
      <c r="F8029" s="41" t="n">
        <f aca="false">IF(A8029="","",INDEX(Assumptions!$B$16:$B$18,MATCH(C8029,Assumptions!$A$16:$A$18,0)))</f>
        <v>3</v>
      </c>
      <c r="G8029" s="42" t="n">
        <f aca="false">IF(A8029="","",WORKDAY(B8029,F8029))</f>
        <v>46311</v>
      </c>
    </row>
    <row r="8030" customFormat="false" ht="15" hidden="false" customHeight="false" outlineLevel="0" collapsed="false">
      <c r="A8030" s="37" t="n">
        <v>1008029</v>
      </c>
      <c r="B8030" s="38" t="n">
        <v>46308</v>
      </c>
      <c r="C8030" s="39" t="s">
        <v>69</v>
      </c>
      <c r="D8030" s="39" t="s">
        <v>35</v>
      </c>
      <c r="E8030" s="40" t="n">
        <v>0.7</v>
      </c>
      <c r="F8030" s="41" t="n">
        <f aca="false">IF(A8030="","",INDEX(Assumptions!$B$16:$B$18,MATCH(C8030,Assumptions!$A$16:$A$18,0)))</f>
        <v>3</v>
      </c>
      <c r="G8030" s="42" t="n">
        <f aca="false">IF(A8030="","",WORKDAY(B8030,F8030))</f>
        <v>46311</v>
      </c>
    </row>
    <row r="8031" customFormat="false" ht="15" hidden="false" customHeight="false" outlineLevel="0" collapsed="false">
      <c r="A8031" s="37" t="n">
        <v>1008030</v>
      </c>
      <c r="B8031" s="38" t="n">
        <v>46308</v>
      </c>
      <c r="C8031" s="39" t="s">
        <v>69</v>
      </c>
      <c r="D8031" s="39" t="s">
        <v>31</v>
      </c>
      <c r="E8031" s="40" t="n">
        <v>2.7</v>
      </c>
      <c r="F8031" s="41" t="n">
        <f aca="false">IF(A8031="","",INDEX(Assumptions!$B$16:$B$18,MATCH(C8031,Assumptions!$A$16:$A$18,0)))</f>
        <v>3</v>
      </c>
      <c r="G8031" s="42" t="n">
        <f aca="false">IF(A8031="","",WORKDAY(B8031,F8031))</f>
        <v>46311</v>
      </c>
    </row>
    <row r="8032" customFormat="false" ht="15" hidden="false" customHeight="false" outlineLevel="0" collapsed="false">
      <c r="A8032" s="37" t="n">
        <v>1008031</v>
      </c>
      <c r="B8032" s="38" t="n">
        <v>46308</v>
      </c>
      <c r="C8032" s="39" t="s">
        <v>69</v>
      </c>
      <c r="D8032" s="39" t="s">
        <v>31</v>
      </c>
      <c r="E8032" s="40" t="n">
        <v>0.4</v>
      </c>
      <c r="F8032" s="41" t="n">
        <f aca="false">IF(A8032="","",INDEX(Assumptions!$B$16:$B$18,MATCH(C8032,Assumptions!$A$16:$A$18,0)))</f>
        <v>3</v>
      </c>
      <c r="G8032" s="42" t="n">
        <f aca="false">IF(A8032="","",WORKDAY(B8032,F8032))</f>
        <v>46311</v>
      </c>
    </row>
    <row r="8033" customFormat="false" ht="15" hidden="false" customHeight="false" outlineLevel="0" collapsed="false">
      <c r="A8033" s="37" t="n">
        <v>1008032</v>
      </c>
      <c r="B8033" s="38" t="n">
        <v>46308</v>
      </c>
      <c r="C8033" s="39" t="s">
        <v>69</v>
      </c>
      <c r="D8033" s="39" t="s">
        <v>37</v>
      </c>
      <c r="E8033" s="40" t="n">
        <v>1.1</v>
      </c>
      <c r="F8033" s="41" t="n">
        <f aca="false">IF(A8033="","",INDEX(Assumptions!$B$16:$B$18,MATCH(C8033,Assumptions!$A$16:$A$18,0)))</f>
        <v>3</v>
      </c>
      <c r="G8033" s="42" t="n">
        <f aca="false">IF(A8033="","",WORKDAY(B8033,F8033))</f>
        <v>46311</v>
      </c>
    </row>
    <row r="8034" customFormat="false" ht="15" hidden="false" customHeight="false" outlineLevel="0" collapsed="false">
      <c r="A8034" s="37" t="n">
        <v>1008033</v>
      </c>
      <c r="B8034" s="38" t="n">
        <v>46308</v>
      </c>
      <c r="C8034" s="39" t="s">
        <v>69</v>
      </c>
      <c r="D8034" s="39" t="s">
        <v>37</v>
      </c>
      <c r="E8034" s="40" t="n">
        <v>0.5</v>
      </c>
      <c r="F8034" s="41" t="n">
        <f aca="false">IF(A8034="","",INDEX(Assumptions!$B$16:$B$18,MATCH(C8034,Assumptions!$A$16:$A$18,0)))</f>
        <v>3</v>
      </c>
      <c r="G8034" s="42" t="n">
        <f aca="false">IF(A8034="","",WORKDAY(B8034,F8034))</f>
        <v>46311</v>
      </c>
    </row>
    <row r="8035" customFormat="false" ht="15" hidden="false" customHeight="false" outlineLevel="0" collapsed="false">
      <c r="A8035" s="37" t="n">
        <v>1008034</v>
      </c>
      <c r="B8035" s="38" t="n">
        <v>46308</v>
      </c>
      <c r="C8035" s="39" t="s">
        <v>68</v>
      </c>
      <c r="D8035" s="39" t="s">
        <v>39</v>
      </c>
      <c r="E8035" s="40" t="n">
        <v>1.2</v>
      </c>
      <c r="F8035" s="41" t="n">
        <f aca="false">IF(A8035="","",INDEX(Assumptions!$B$16:$B$18,MATCH(C8035,Assumptions!$A$16:$A$18,0)))</f>
        <v>1</v>
      </c>
      <c r="G8035" s="42" t="n">
        <f aca="false">IF(A8035="","",WORKDAY(B8035,F8035))</f>
        <v>46309</v>
      </c>
    </row>
    <row r="8036" customFormat="false" ht="15" hidden="false" customHeight="false" outlineLevel="0" collapsed="false">
      <c r="A8036" s="37" t="n">
        <v>1008035</v>
      </c>
      <c r="B8036" s="38" t="n">
        <v>46308</v>
      </c>
      <c r="C8036" s="39" t="s">
        <v>69</v>
      </c>
      <c r="D8036" s="39" t="s">
        <v>35</v>
      </c>
      <c r="E8036" s="40" t="n">
        <v>1.9</v>
      </c>
      <c r="F8036" s="41" t="n">
        <f aca="false">IF(A8036="","",INDEX(Assumptions!$B$16:$B$18,MATCH(C8036,Assumptions!$A$16:$A$18,0)))</f>
        <v>3</v>
      </c>
      <c r="G8036" s="42" t="n">
        <f aca="false">IF(A8036="","",WORKDAY(B8036,F8036))</f>
        <v>46311</v>
      </c>
    </row>
    <row r="8037" customFormat="false" ht="15" hidden="false" customHeight="false" outlineLevel="0" collapsed="false">
      <c r="A8037" s="37" t="n">
        <v>1008036</v>
      </c>
      <c r="B8037" s="38" t="n">
        <v>46308</v>
      </c>
      <c r="C8037" s="39" t="s">
        <v>69</v>
      </c>
      <c r="D8037" s="39" t="s">
        <v>33</v>
      </c>
      <c r="E8037" s="40" t="n">
        <v>0.6</v>
      </c>
      <c r="F8037" s="41" t="n">
        <f aca="false">IF(A8037="","",INDEX(Assumptions!$B$16:$B$18,MATCH(C8037,Assumptions!$A$16:$A$18,0)))</f>
        <v>3</v>
      </c>
      <c r="G8037" s="42" t="n">
        <f aca="false">IF(A8037="","",WORKDAY(B8037,F8037))</f>
        <v>46311</v>
      </c>
    </row>
    <row r="8038" customFormat="false" ht="15" hidden="false" customHeight="false" outlineLevel="0" collapsed="false">
      <c r="A8038" s="37" t="n">
        <v>1008037</v>
      </c>
      <c r="B8038" s="38" t="n">
        <v>46308</v>
      </c>
      <c r="C8038" s="39" t="s">
        <v>68</v>
      </c>
      <c r="D8038" s="39" t="s">
        <v>39</v>
      </c>
      <c r="E8038" s="40" t="n">
        <v>1.6</v>
      </c>
      <c r="F8038" s="41" t="n">
        <f aca="false">IF(A8038="","",INDEX(Assumptions!$B$16:$B$18,MATCH(C8038,Assumptions!$A$16:$A$18,0)))</f>
        <v>1</v>
      </c>
      <c r="G8038" s="42" t="n">
        <f aca="false">IF(A8038="","",WORKDAY(B8038,F8038))</f>
        <v>46309</v>
      </c>
    </row>
    <row r="8039" customFormat="false" ht="15" hidden="false" customHeight="false" outlineLevel="0" collapsed="false">
      <c r="A8039" s="37" t="n">
        <v>1008038</v>
      </c>
      <c r="B8039" s="38" t="n">
        <v>46308</v>
      </c>
      <c r="C8039" s="39" t="s">
        <v>69</v>
      </c>
      <c r="D8039" s="39" t="s">
        <v>31</v>
      </c>
      <c r="E8039" s="40" t="n">
        <v>0.8</v>
      </c>
      <c r="F8039" s="41" t="n">
        <f aca="false">IF(A8039="","",INDEX(Assumptions!$B$16:$B$18,MATCH(C8039,Assumptions!$A$16:$A$18,0)))</f>
        <v>3</v>
      </c>
      <c r="G8039" s="42" t="n">
        <f aca="false">IF(A8039="","",WORKDAY(B8039,F8039))</f>
        <v>46311</v>
      </c>
    </row>
    <row r="8040" customFormat="false" ht="15" hidden="false" customHeight="false" outlineLevel="0" collapsed="false">
      <c r="A8040" s="37" t="n">
        <v>1008039</v>
      </c>
      <c r="B8040" s="38" t="n">
        <v>46308</v>
      </c>
      <c r="C8040" s="39" t="s">
        <v>69</v>
      </c>
      <c r="D8040" s="39" t="s">
        <v>35</v>
      </c>
      <c r="E8040" s="40" t="n">
        <v>0.7</v>
      </c>
      <c r="F8040" s="41" t="n">
        <f aca="false">IF(A8040="","",INDEX(Assumptions!$B$16:$B$18,MATCH(C8040,Assumptions!$A$16:$A$18,0)))</f>
        <v>3</v>
      </c>
      <c r="G8040" s="42" t="n">
        <f aca="false">IF(A8040="","",WORKDAY(B8040,F8040))</f>
        <v>46311</v>
      </c>
    </row>
    <row r="8041" customFormat="false" ht="15" hidden="false" customHeight="false" outlineLevel="0" collapsed="false">
      <c r="A8041" s="37" t="n">
        <v>1008040</v>
      </c>
      <c r="B8041" s="38" t="n">
        <v>46308</v>
      </c>
      <c r="C8041" s="39" t="s">
        <v>70</v>
      </c>
      <c r="D8041" s="39" t="s">
        <v>31</v>
      </c>
      <c r="E8041" s="40" t="n">
        <v>5.2</v>
      </c>
      <c r="F8041" s="41" t="n">
        <f aca="false">IF(A8041="","",INDEX(Assumptions!$B$16:$B$18,MATCH(C8041,Assumptions!$A$16:$A$18,0)))</f>
        <v>5</v>
      </c>
      <c r="G8041" s="42" t="n">
        <f aca="false">IF(A8041="","",WORKDAY(B8041,F8041))</f>
        <v>46315</v>
      </c>
    </row>
    <row r="8042" customFormat="false" ht="15" hidden="false" customHeight="false" outlineLevel="0" collapsed="false">
      <c r="A8042" s="37" t="n">
        <v>1008041</v>
      </c>
      <c r="B8042" s="38" t="n">
        <v>46308</v>
      </c>
      <c r="C8042" s="39" t="s">
        <v>69</v>
      </c>
      <c r="D8042" s="39" t="s">
        <v>31</v>
      </c>
      <c r="E8042" s="40" t="n">
        <v>1</v>
      </c>
      <c r="F8042" s="41" t="n">
        <f aca="false">IF(A8042="","",INDEX(Assumptions!$B$16:$B$18,MATCH(C8042,Assumptions!$A$16:$A$18,0)))</f>
        <v>3</v>
      </c>
      <c r="G8042" s="42" t="n">
        <f aca="false">IF(A8042="","",WORKDAY(B8042,F8042))</f>
        <v>46311</v>
      </c>
    </row>
    <row r="8043" customFormat="false" ht="15" hidden="false" customHeight="false" outlineLevel="0" collapsed="false">
      <c r="A8043" s="37" t="n">
        <v>1008042</v>
      </c>
      <c r="B8043" s="38" t="n">
        <v>46308</v>
      </c>
      <c r="C8043" s="39" t="s">
        <v>69</v>
      </c>
      <c r="D8043" s="39" t="s">
        <v>39</v>
      </c>
      <c r="E8043" s="40" t="n">
        <v>1.2</v>
      </c>
      <c r="F8043" s="41" t="n">
        <f aca="false">IF(A8043="","",INDEX(Assumptions!$B$16:$B$18,MATCH(C8043,Assumptions!$A$16:$A$18,0)))</f>
        <v>3</v>
      </c>
      <c r="G8043" s="42" t="n">
        <f aca="false">IF(A8043="","",WORKDAY(B8043,F8043))</f>
        <v>46311</v>
      </c>
    </row>
    <row r="8044" customFormat="false" ht="15" hidden="false" customHeight="false" outlineLevel="0" collapsed="false">
      <c r="A8044" s="37" t="n">
        <v>1008043</v>
      </c>
      <c r="B8044" s="38" t="n">
        <v>46308</v>
      </c>
      <c r="C8044" s="39" t="s">
        <v>70</v>
      </c>
      <c r="D8044" s="39" t="s">
        <v>35</v>
      </c>
      <c r="E8044" s="40" t="n">
        <v>2</v>
      </c>
      <c r="F8044" s="41" t="n">
        <f aca="false">IF(A8044="","",INDEX(Assumptions!$B$16:$B$18,MATCH(C8044,Assumptions!$A$16:$A$18,0)))</f>
        <v>5</v>
      </c>
      <c r="G8044" s="42" t="n">
        <f aca="false">IF(A8044="","",WORKDAY(B8044,F8044))</f>
        <v>46315</v>
      </c>
    </row>
    <row r="8045" customFormat="false" ht="15" hidden="false" customHeight="false" outlineLevel="0" collapsed="false">
      <c r="A8045" s="37" t="n">
        <v>1008044</v>
      </c>
      <c r="B8045" s="38" t="n">
        <v>46308</v>
      </c>
      <c r="C8045" s="39" t="s">
        <v>69</v>
      </c>
      <c r="D8045" s="39" t="s">
        <v>31</v>
      </c>
      <c r="E8045" s="40" t="n">
        <v>3.5</v>
      </c>
      <c r="F8045" s="41" t="n">
        <f aca="false">IF(A8045="","",INDEX(Assumptions!$B$16:$B$18,MATCH(C8045,Assumptions!$A$16:$A$18,0)))</f>
        <v>3</v>
      </c>
      <c r="G8045" s="42" t="n">
        <f aca="false">IF(A8045="","",WORKDAY(B8045,F8045))</f>
        <v>46311</v>
      </c>
    </row>
    <row r="8046" customFormat="false" ht="15" hidden="false" customHeight="false" outlineLevel="0" collapsed="false">
      <c r="A8046" s="37" t="n">
        <v>1008045</v>
      </c>
      <c r="B8046" s="38" t="n">
        <v>46308</v>
      </c>
      <c r="C8046" s="39" t="s">
        <v>70</v>
      </c>
      <c r="D8046" s="39" t="s">
        <v>37</v>
      </c>
      <c r="E8046" s="40" t="n">
        <v>1.2</v>
      </c>
      <c r="F8046" s="41" t="n">
        <f aca="false">IF(A8046="","",INDEX(Assumptions!$B$16:$B$18,MATCH(C8046,Assumptions!$A$16:$A$18,0)))</f>
        <v>5</v>
      </c>
      <c r="G8046" s="42" t="n">
        <f aca="false">IF(A8046="","",WORKDAY(B8046,F8046))</f>
        <v>46315</v>
      </c>
    </row>
    <row r="8047" customFormat="false" ht="15" hidden="false" customHeight="false" outlineLevel="0" collapsed="false">
      <c r="A8047" s="37" t="n">
        <v>1008046</v>
      </c>
      <c r="B8047" s="38" t="n">
        <v>46308</v>
      </c>
      <c r="C8047" s="39" t="s">
        <v>69</v>
      </c>
      <c r="D8047" s="39" t="s">
        <v>33</v>
      </c>
      <c r="E8047" s="40" t="n">
        <v>1.3</v>
      </c>
      <c r="F8047" s="41" t="n">
        <f aca="false">IF(A8047="","",INDEX(Assumptions!$B$16:$B$18,MATCH(C8047,Assumptions!$A$16:$A$18,0)))</f>
        <v>3</v>
      </c>
      <c r="G8047" s="42" t="n">
        <f aca="false">IF(A8047="","",WORKDAY(B8047,F8047))</f>
        <v>46311</v>
      </c>
    </row>
    <row r="8048" customFormat="false" ht="15" hidden="false" customHeight="false" outlineLevel="0" collapsed="false">
      <c r="A8048" s="37" t="n">
        <v>1008047</v>
      </c>
      <c r="B8048" s="38" t="n">
        <v>46308</v>
      </c>
      <c r="C8048" s="39" t="s">
        <v>69</v>
      </c>
      <c r="D8048" s="39" t="s">
        <v>39</v>
      </c>
      <c r="E8048" s="40" t="n">
        <v>1.5</v>
      </c>
      <c r="F8048" s="41" t="n">
        <f aca="false">IF(A8048="","",INDEX(Assumptions!$B$16:$B$18,MATCH(C8048,Assumptions!$A$16:$A$18,0)))</f>
        <v>3</v>
      </c>
      <c r="G8048" s="42" t="n">
        <f aca="false">IF(A8048="","",WORKDAY(B8048,F8048))</f>
        <v>46311</v>
      </c>
    </row>
    <row r="8049" customFormat="false" ht="15" hidden="false" customHeight="false" outlineLevel="0" collapsed="false">
      <c r="A8049" s="37" t="n">
        <v>1008048</v>
      </c>
      <c r="B8049" s="38" t="n">
        <v>46308</v>
      </c>
      <c r="C8049" s="39" t="s">
        <v>70</v>
      </c>
      <c r="D8049" s="39" t="s">
        <v>35</v>
      </c>
      <c r="E8049" s="40" t="n">
        <v>1.1</v>
      </c>
      <c r="F8049" s="41" t="n">
        <f aca="false">IF(A8049="","",INDEX(Assumptions!$B$16:$B$18,MATCH(C8049,Assumptions!$A$16:$A$18,0)))</f>
        <v>5</v>
      </c>
      <c r="G8049" s="42" t="n">
        <f aca="false">IF(A8049="","",WORKDAY(B8049,F8049))</f>
        <v>46315</v>
      </c>
    </row>
    <row r="8050" customFormat="false" ht="15" hidden="false" customHeight="false" outlineLevel="0" collapsed="false">
      <c r="A8050" s="37" t="n">
        <v>1008049</v>
      </c>
      <c r="B8050" s="38" t="n">
        <v>46308</v>
      </c>
      <c r="C8050" s="39" t="s">
        <v>69</v>
      </c>
      <c r="D8050" s="39" t="s">
        <v>35</v>
      </c>
      <c r="E8050" s="40" t="n">
        <v>2.7</v>
      </c>
      <c r="F8050" s="41" t="n">
        <f aca="false">IF(A8050="","",INDEX(Assumptions!$B$16:$B$18,MATCH(C8050,Assumptions!$A$16:$A$18,0)))</f>
        <v>3</v>
      </c>
      <c r="G8050" s="42" t="n">
        <f aca="false">IF(A8050="","",WORKDAY(B8050,F8050))</f>
        <v>46311</v>
      </c>
    </row>
    <row r="8051" customFormat="false" ht="15" hidden="false" customHeight="false" outlineLevel="0" collapsed="false">
      <c r="A8051" s="37" t="n">
        <v>1008050</v>
      </c>
      <c r="B8051" s="38" t="n">
        <v>46308</v>
      </c>
      <c r="C8051" s="39" t="s">
        <v>68</v>
      </c>
      <c r="D8051" s="39" t="s">
        <v>35</v>
      </c>
      <c r="E8051" s="40" t="n">
        <v>6.3</v>
      </c>
      <c r="F8051" s="41" t="n">
        <f aca="false">IF(A8051="","",INDEX(Assumptions!$B$16:$B$18,MATCH(C8051,Assumptions!$A$16:$A$18,0)))</f>
        <v>1</v>
      </c>
      <c r="G8051" s="42" t="n">
        <f aca="false">IF(A8051="","",WORKDAY(B8051,F8051))</f>
        <v>46309</v>
      </c>
    </row>
    <row r="8052" customFormat="false" ht="15" hidden="false" customHeight="false" outlineLevel="0" collapsed="false">
      <c r="A8052" s="37" t="n">
        <v>1008051</v>
      </c>
      <c r="B8052" s="38" t="n">
        <v>46308</v>
      </c>
      <c r="C8052" s="39" t="s">
        <v>68</v>
      </c>
      <c r="D8052" s="39" t="s">
        <v>31</v>
      </c>
      <c r="E8052" s="40" t="n">
        <v>0.6</v>
      </c>
      <c r="F8052" s="41" t="n">
        <f aca="false">IF(A8052="","",INDEX(Assumptions!$B$16:$B$18,MATCH(C8052,Assumptions!$A$16:$A$18,0)))</f>
        <v>1</v>
      </c>
      <c r="G8052" s="42" t="n">
        <f aca="false">IF(A8052="","",WORKDAY(B8052,F8052))</f>
        <v>46309</v>
      </c>
    </row>
    <row r="8053" customFormat="false" ht="15" hidden="false" customHeight="false" outlineLevel="0" collapsed="false">
      <c r="A8053" s="37" t="n">
        <v>1008052</v>
      </c>
      <c r="B8053" s="38" t="n">
        <v>46308</v>
      </c>
      <c r="C8053" s="39" t="s">
        <v>70</v>
      </c>
      <c r="D8053" s="39" t="s">
        <v>35</v>
      </c>
      <c r="E8053" s="40" t="n">
        <v>13.2</v>
      </c>
      <c r="F8053" s="41" t="n">
        <f aca="false">IF(A8053="","",INDEX(Assumptions!$B$16:$B$18,MATCH(C8053,Assumptions!$A$16:$A$18,0)))</f>
        <v>5</v>
      </c>
      <c r="G8053" s="42" t="n">
        <f aca="false">IF(A8053="","",WORKDAY(B8053,F8053))</f>
        <v>46315</v>
      </c>
    </row>
    <row r="8054" customFormat="false" ht="15" hidden="false" customHeight="false" outlineLevel="0" collapsed="false">
      <c r="A8054" s="37" t="n">
        <v>1008053</v>
      </c>
      <c r="B8054" s="38" t="n">
        <v>46308</v>
      </c>
      <c r="C8054" s="39" t="s">
        <v>69</v>
      </c>
      <c r="D8054" s="39" t="s">
        <v>33</v>
      </c>
      <c r="E8054" s="40" t="n">
        <v>1.1</v>
      </c>
      <c r="F8054" s="41" t="n">
        <f aca="false">IF(A8054="","",INDEX(Assumptions!$B$16:$B$18,MATCH(C8054,Assumptions!$A$16:$A$18,0)))</f>
        <v>3</v>
      </c>
      <c r="G8054" s="42" t="n">
        <f aca="false">IF(A8054="","",WORKDAY(B8054,F8054))</f>
        <v>46311</v>
      </c>
    </row>
    <row r="8055" customFormat="false" ht="15" hidden="false" customHeight="false" outlineLevel="0" collapsed="false">
      <c r="A8055" s="37" t="n">
        <v>1008054</v>
      </c>
      <c r="B8055" s="38" t="n">
        <v>46308</v>
      </c>
      <c r="C8055" s="39" t="s">
        <v>69</v>
      </c>
      <c r="D8055" s="39" t="s">
        <v>31</v>
      </c>
      <c r="E8055" s="40" t="n">
        <v>0.6</v>
      </c>
      <c r="F8055" s="41" t="n">
        <f aca="false">IF(A8055="","",INDEX(Assumptions!$B$16:$B$18,MATCH(C8055,Assumptions!$A$16:$A$18,0)))</f>
        <v>3</v>
      </c>
      <c r="G8055" s="42" t="n">
        <f aca="false">IF(A8055="","",WORKDAY(B8055,F8055))</f>
        <v>46311</v>
      </c>
    </row>
    <row r="8056" customFormat="false" ht="15" hidden="false" customHeight="false" outlineLevel="0" collapsed="false">
      <c r="A8056" s="37" t="n">
        <v>1008055</v>
      </c>
      <c r="B8056" s="38" t="n">
        <v>46308</v>
      </c>
      <c r="C8056" s="39" t="s">
        <v>69</v>
      </c>
      <c r="D8056" s="39" t="s">
        <v>39</v>
      </c>
      <c r="E8056" s="40" t="n">
        <v>1.7</v>
      </c>
      <c r="F8056" s="41" t="n">
        <f aca="false">IF(A8056="","",INDEX(Assumptions!$B$16:$B$18,MATCH(C8056,Assumptions!$A$16:$A$18,0)))</f>
        <v>3</v>
      </c>
      <c r="G8056" s="42" t="n">
        <f aca="false">IF(A8056="","",WORKDAY(B8056,F8056))</f>
        <v>46311</v>
      </c>
    </row>
    <row r="8057" customFormat="false" ht="15" hidden="false" customHeight="false" outlineLevel="0" collapsed="false">
      <c r="A8057" s="37" t="n">
        <v>1008056</v>
      </c>
      <c r="B8057" s="38" t="n">
        <v>46308</v>
      </c>
      <c r="C8057" s="39" t="s">
        <v>69</v>
      </c>
      <c r="D8057" s="39" t="s">
        <v>31</v>
      </c>
      <c r="E8057" s="40" t="n">
        <v>1.1</v>
      </c>
      <c r="F8057" s="41" t="n">
        <f aca="false">IF(A8057="","",INDEX(Assumptions!$B$16:$B$18,MATCH(C8057,Assumptions!$A$16:$A$18,0)))</f>
        <v>3</v>
      </c>
      <c r="G8057" s="42" t="n">
        <f aca="false">IF(A8057="","",WORKDAY(B8057,F8057))</f>
        <v>46311</v>
      </c>
    </row>
    <row r="8058" customFormat="false" ht="15" hidden="false" customHeight="false" outlineLevel="0" collapsed="false">
      <c r="A8058" s="37" t="n">
        <v>1008057</v>
      </c>
      <c r="B8058" s="38" t="n">
        <v>46308</v>
      </c>
      <c r="C8058" s="39" t="s">
        <v>69</v>
      </c>
      <c r="D8058" s="39" t="s">
        <v>39</v>
      </c>
      <c r="E8058" s="40" t="n">
        <v>7.7</v>
      </c>
      <c r="F8058" s="41" t="n">
        <f aca="false">IF(A8058="","",INDEX(Assumptions!$B$16:$B$18,MATCH(C8058,Assumptions!$A$16:$A$18,0)))</f>
        <v>3</v>
      </c>
      <c r="G8058" s="42" t="n">
        <f aca="false">IF(A8058="","",WORKDAY(B8058,F8058))</f>
        <v>46311</v>
      </c>
    </row>
    <row r="8059" customFormat="false" ht="15" hidden="false" customHeight="false" outlineLevel="0" collapsed="false">
      <c r="A8059" s="37" t="n">
        <v>1008058</v>
      </c>
      <c r="B8059" s="38" t="n">
        <v>46308</v>
      </c>
      <c r="C8059" s="39" t="s">
        <v>69</v>
      </c>
      <c r="D8059" s="39" t="s">
        <v>33</v>
      </c>
      <c r="E8059" s="40" t="n">
        <v>0.8</v>
      </c>
      <c r="F8059" s="41" t="n">
        <f aca="false">IF(A8059="","",INDEX(Assumptions!$B$16:$B$18,MATCH(C8059,Assumptions!$A$16:$A$18,0)))</f>
        <v>3</v>
      </c>
      <c r="G8059" s="42" t="n">
        <f aca="false">IF(A8059="","",WORKDAY(B8059,F8059))</f>
        <v>46311</v>
      </c>
    </row>
    <row r="8060" customFormat="false" ht="15" hidden="false" customHeight="false" outlineLevel="0" collapsed="false">
      <c r="A8060" s="37" t="n">
        <v>1008059</v>
      </c>
      <c r="B8060" s="38" t="n">
        <v>46308</v>
      </c>
      <c r="C8060" s="39" t="s">
        <v>69</v>
      </c>
      <c r="D8060" s="39" t="s">
        <v>39</v>
      </c>
      <c r="E8060" s="40" t="n">
        <v>6.4</v>
      </c>
      <c r="F8060" s="41" t="n">
        <f aca="false">IF(A8060="","",INDEX(Assumptions!$B$16:$B$18,MATCH(C8060,Assumptions!$A$16:$A$18,0)))</f>
        <v>3</v>
      </c>
      <c r="G8060" s="42" t="n">
        <f aca="false">IF(A8060="","",WORKDAY(B8060,F8060))</f>
        <v>46311</v>
      </c>
    </row>
    <row r="8061" customFormat="false" ht="15" hidden="false" customHeight="false" outlineLevel="0" collapsed="false">
      <c r="A8061" s="37" t="n">
        <v>1008060</v>
      </c>
      <c r="B8061" s="38" t="n">
        <v>46308</v>
      </c>
      <c r="C8061" s="39" t="s">
        <v>69</v>
      </c>
      <c r="D8061" s="39" t="s">
        <v>33</v>
      </c>
      <c r="E8061" s="40" t="n">
        <v>0.8</v>
      </c>
      <c r="F8061" s="41" t="n">
        <f aca="false">IF(A8061="","",INDEX(Assumptions!$B$16:$B$18,MATCH(C8061,Assumptions!$A$16:$A$18,0)))</f>
        <v>3</v>
      </c>
      <c r="G8061" s="42" t="n">
        <f aca="false">IF(A8061="","",WORKDAY(B8061,F8061))</f>
        <v>46311</v>
      </c>
    </row>
    <row r="8062" customFormat="false" ht="15" hidden="false" customHeight="false" outlineLevel="0" collapsed="false">
      <c r="A8062" s="37" t="n">
        <v>1008061</v>
      </c>
      <c r="B8062" s="38" t="n">
        <v>46308</v>
      </c>
      <c r="C8062" s="39" t="s">
        <v>69</v>
      </c>
      <c r="D8062" s="39" t="s">
        <v>37</v>
      </c>
      <c r="E8062" s="40" t="n">
        <v>6</v>
      </c>
      <c r="F8062" s="41" t="n">
        <f aca="false">IF(A8062="","",INDEX(Assumptions!$B$16:$B$18,MATCH(C8062,Assumptions!$A$16:$A$18,0)))</f>
        <v>3</v>
      </c>
      <c r="G8062" s="42" t="n">
        <f aca="false">IF(A8062="","",WORKDAY(B8062,F8062))</f>
        <v>46311</v>
      </c>
    </row>
    <row r="8063" customFormat="false" ht="15" hidden="false" customHeight="false" outlineLevel="0" collapsed="false">
      <c r="A8063" s="37" t="n">
        <v>1008062</v>
      </c>
      <c r="B8063" s="38" t="n">
        <v>46308</v>
      </c>
      <c r="C8063" s="39" t="s">
        <v>69</v>
      </c>
      <c r="D8063" s="39" t="s">
        <v>33</v>
      </c>
      <c r="E8063" s="40" t="n">
        <v>1</v>
      </c>
      <c r="F8063" s="41" t="n">
        <f aca="false">IF(A8063="","",INDEX(Assumptions!$B$16:$B$18,MATCH(C8063,Assumptions!$A$16:$A$18,0)))</f>
        <v>3</v>
      </c>
      <c r="G8063" s="42" t="n">
        <f aca="false">IF(A8063="","",WORKDAY(B8063,F8063))</f>
        <v>46311</v>
      </c>
    </row>
    <row r="8064" customFormat="false" ht="15" hidden="false" customHeight="false" outlineLevel="0" collapsed="false">
      <c r="A8064" s="37" t="n">
        <v>1008063</v>
      </c>
      <c r="B8064" s="38" t="n">
        <v>46308</v>
      </c>
      <c r="C8064" s="39" t="s">
        <v>69</v>
      </c>
      <c r="D8064" s="39" t="s">
        <v>39</v>
      </c>
      <c r="E8064" s="40" t="n">
        <v>1.4</v>
      </c>
      <c r="F8064" s="41" t="n">
        <f aca="false">IF(A8064="","",INDEX(Assumptions!$B$16:$B$18,MATCH(C8064,Assumptions!$A$16:$A$18,0)))</f>
        <v>3</v>
      </c>
      <c r="G8064" s="42" t="n">
        <f aca="false">IF(A8064="","",WORKDAY(B8064,F8064))</f>
        <v>46311</v>
      </c>
    </row>
    <row r="8065" customFormat="false" ht="15" hidden="false" customHeight="false" outlineLevel="0" collapsed="false">
      <c r="A8065" s="37" t="n">
        <v>1008064</v>
      </c>
      <c r="B8065" s="38" t="n">
        <v>46308</v>
      </c>
      <c r="C8065" s="39" t="s">
        <v>69</v>
      </c>
      <c r="D8065" s="39" t="s">
        <v>39</v>
      </c>
      <c r="E8065" s="40" t="n">
        <v>2.8</v>
      </c>
      <c r="F8065" s="41" t="n">
        <f aca="false">IF(A8065="","",INDEX(Assumptions!$B$16:$B$18,MATCH(C8065,Assumptions!$A$16:$A$18,0)))</f>
        <v>3</v>
      </c>
      <c r="G8065" s="42" t="n">
        <f aca="false">IF(A8065="","",WORKDAY(B8065,F8065))</f>
        <v>46311</v>
      </c>
    </row>
    <row r="8066" customFormat="false" ht="15" hidden="false" customHeight="false" outlineLevel="0" collapsed="false">
      <c r="A8066" s="37" t="n">
        <v>1008065</v>
      </c>
      <c r="B8066" s="38" t="n">
        <v>46308</v>
      </c>
      <c r="C8066" s="39" t="s">
        <v>70</v>
      </c>
      <c r="D8066" s="39" t="s">
        <v>37</v>
      </c>
      <c r="E8066" s="40" t="n">
        <v>1.8</v>
      </c>
      <c r="F8066" s="41" t="n">
        <f aca="false">IF(A8066="","",INDEX(Assumptions!$B$16:$B$18,MATCH(C8066,Assumptions!$A$16:$A$18,0)))</f>
        <v>5</v>
      </c>
      <c r="G8066" s="42" t="n">
        <f aca="false">IF(A8066="","",WORKDAY(B8066,F8066))</f>
        <v>46315</v>
      </c>
    </row>
    <row r="8067" customFormat="false" ht="15" hidden="false" customHeight="false" outlineLevel="0" collapsed="false">
      <c r="A8067" s="37" t="n">
        <v>1008066</v>
      </c>
      <c r="B8067" s="38" t="n">
        <v>46308</v>
      </c>
      <c r="C8067" s="39" t="s">
        <v>69</v>
      </c>
      <c r="D8067" s="39" t="s">
        <v>31</v>
      </c>
      <c r="E8067" s="40" t="n">
        <v>1</v>
      </c>
      <c r="F8067" s="41" t="n">
        <f aca="false">IF(A8067="","",INDEX(Assumptions!$B$16:$B$18,MATCH(C8067,Assumptions!$A$16:$A$18,0)))</f>
        <v>3</v>
      </c>
      <c r="G8067" s="42" t="n">
        <f aca="false">IF(A8067="","",WORKDAY(B8067,F8067))</f>
        <v>46311</v>
      </c>
    </row>
    <row r="8068" customFormat="false" ht="15" hidden="false" customHeight="false" outlineLevel="0" collapsed="false">
      <c r="A8068" s="37" t="n">
        <v>1008067</v>
      </c>
      <c r="B8068" s="38" t="n">
        <v>46308</v>
      </c>
      <c r="C8068" s="39" t="s">
        <v>70</v>
      </c>
      <c r="D8068" s="39" t="s">
        <v>35</v>
      </c>
      <c r="E8068" s="40" t="n">
        <v>0.5</v>
      </c>
      <c r="F8068" s="41" t="n">
        <f aca="false">IF(A8068="","",INDEX(Assumptions!$B$16:$B$18,MATCH(C8068,Assumptions!$A$16:$A$18,0)))</f>
        <v>5</v>
      </c>
      <c r="G8068" s="42" t="n">
        <f aca="false">IF(A8068="","",WORKDAY(B8068,F8068))</f>
        <v>46315</v>
      </c>
    </row>
    <row r="8069" customFormat="false" ht="15" hidden="false" customHeight="false" outlineLevel="0" collapsed="false">
      <c r="A8069" s="37" t="n">
        <v>1008068</v>
      </c>
      <c r="B8069" s="38" t="n">
        <v>46308</v>
      </c>
      <c r="C8069" s="39" t="s">
        <v>70</v>
      </c>
      <c r="D8069" s="39" t="s">
        <v>31</v>
      </c>
      <c r="E8069" s="40" t="n">
        <v>1.2</v>
      </c>
      <c r="F8069" s="41" t="n">
        <f aca="false">IF(A8069="","",INDEX(Assumptions!$B$16:$B$18,MATCH(C8069,Assumptions!$A$16:$A$18,0)))</f>
        <v>5</v>
      </c>
      <c r="G8069" s="42" t="n">
        <f aca="false">IF(A8069="","",WORKDAY(B8069,F8069))</f>
        <v>46315</v>
      </c>
    </row>
    <row r="8070" customFormat="false" ht="15" hidden="false" customHeight="false" outlineLevel="0" collapsed="false">
      <c r="A8070" s="37" t="n">
        <v>1008069</v>
      </c>
      <c r="B8070" s="38" t="n">
        <v>46308</v>
      </c>
      <c r="C8070" s="39" t="s">
        <v>69</v>
      </c>
      <c r="D8070" s="39" t="s">
        <v>33</v>
      </c>
      <c r="E8070" s="40" t="n">
        <v>0.7</v>
      </c>
      <c r="F8070" s="41" t="n">
        <f aca="false">IF(A8070="","",INDEX(Assumptions!$B$16:$B$18,MATCH(C8070,Assumptions!$A$16:$A$18,0)))</f>
        <v>3</v>
      </c>
      <c r="G8070" s="42" t="n">
        <f aca="false">IF(A8070="","",WORKDAY(B8070,F8070))</f>
        <v>46311</v>
      </c>
    </row>
    <row r="8071" customFormat="false" ht="15" hidden="false" customHeight="false" outlineLevel="0" collapsed="false">
      <c r="A8071" s="37" t="n">
        <v>1008070</v>
      </c>
      <c r="B8071" s="38" t="n">
        <v>46308</v>
      </c>
      <c r="C8071" s="39" t="s">
        <v>68</v>
      </c>
      <c r="D8071" s="39" t="s">
        <v>33</v>
      </c>
      <c r="E8071" s="40" t="n">
        <v>4.9</v>
      </c>
      <c r="F8071" s="41" t="n">
        <f aca="false">IF(A8071="","",INDEX(Assumptions!$B$16:$B$18,MATCH(C8071,Assumptions!$A$16:$A$18,0)))</f>
        <v>1</v>
      </c>
      <c r="G8071" s="42" t="n">
        <f aca="false">IF(A8071="","",WORKDAY(B8071,F8071))</f>
        <v>46309</v>
      </c>
    </row>
    <row r="8072" customFormat="false" ht="15" hidden="false" customHeight="false" outlineLevel="0" collapsed="false">
      <c r="A8072" s="37" t="n">
        <v>1008071</v>
      </c>
      <c r="B8072" s="38" t="n">
        <v>46308</v>
      </c>
      <c r="C8072" s="39" t="s">
        <v>69</v>
      </c>
      <c r="D8072" s="39" t="s">
        <v>31</v>
      </c>
      <c r="E8072" s="40" t="n">
        <v>1.3</v>
      </c>
      <c r="F8072" s="41" t="n">
        <f aca="false">IF(A8072="","",INDEX(Assumptions!$B$16:$B$18,MATCH(C8072,Assumptions!$A$16:$A$18,0)))</f>
        <v>3</v>
      </c>
      <c r="G8072" s="42" t="n">
        <f aca="false">IF(A8072="","",WORKDAY(B8072,F8072))</f>
        <v>46311</v>
      </c>
    </row>
    <row r="8073" customFormat="false" ht="15" hidden="false" customHeight="false" outlineLevel="0" collapsed="false">
      <c r="A8073" s="37" t="n">
        <v>1008072</v>
      </c>
      <c r="B8073" s="38" t="n">
        <v>46308</v>
      </c>
      <c r="C8073" s="39" t="s">
        <v>70</v>
      </c>
      <c r="D8073" s="39" t="s">
        <v>39</v>
      </c>
      <c r="E8073" s="40" t="n">
        <v>3.5</v>
      </c>
      <c r="F8073" s="41" t="n">
        <f aca="false">IF(A8073="","",INDEX(Assumptions!$B$16:$B$18,MATCH(C8073,Assumptions!$A$16:$A$18,0)))</f>
        <v>5</v>
      </c>
      <c r="G8073" s="42" t="n">
        <f aca="false">IF(A8073="","",WORKDAY(B8073,F8073))</f>
        <v>46315</v>
      </c>
    </row>
    <row r="8074" customFormat="false" ht="15" hidden="false" customHeight="false" outlineLevel="0" collapsed="false">
      <c r="A8074" s="37" t="n">
        <v>1008073</v>
      </c>
      <c r="B8074" s="38" t="n">
        <v>46308</v>
      </c>
      <c r="C8074" s="39" t="s">
        <v>69</v>
      </c>
      <c r="D8074" s="39" t="s">
        <v>33</v>
      </c>
      <c r="E8074" s="40" t="n">
        <v>1.1</v>
      </c>
      <c r="F8074" s="41" t="n">
        <f aca="false">IF(A8074="","",INDEX(Assumptions!$B$16:$B$18,MATCH(C8074,Assumptions!$A$16:$A$18,0)))</f>
        <v>3</v>
      </c>
      <c r="G8074" s="42" t="n">
        <f aca="false">IF(A8074="","",WORKDAY(B8074,F8074))</f>
        <v>46311</v>
      </c>
    </row>
    <row r="8075" customFormat="false" ht="15" hidden="false" customHeight="false" outlineLevel="0" collapsed="false">
      <c r="A8075" s="37" t="n">
        <v>1008074</v>
      </c>
      <c r="B8075" s="38" t="n">
        <v>46308</v>
      </c>
      <c r="C8075" s="39" t="s">
        <v>69</v>
      </c>
      <c r="D8075" s="39" t="s">
        <v>39</v>
      </c>
      <c r="E8075" s="40" t="n">
        <v>0.5</v>
      </c>
      <c r="F8075" s="41" t="n">
        <f aca="false">IF(A8075="","",INDEX(Assumptions!$B$16:$B$18,MATCH(C8075,Assumptions!$A$16:$A$18,0)))</f>
        <v>3</v>
      </c>
      <c r="G8075" s="42" t="n">
        <f aca="false">IF(A8075="","",WORKDAY(B8075,F8075))</f>
        <v>46311</v>
      </c>
    </row>
    <row r="8076" customFormat="false" ht="15" hidden="false" customHeight="false" outlineLevel="0" collapsed="false">
      <c r="A8076" s="37" t="n">
        <v>1008075</v>
      </c>
      <c r="B8076" s="38" t="n">
        <v>46308</v>
      </c>
      <c r="C8076" s="39" t="s">
        <v>68</v>
      </c>
      <c r="D8076" s="39" t="s">
        <v>37</v>
      </c>
      <c r="E8076" s="40" t="n">
        <v>1.9</v>
      </c>
      <c r="F8076" s="41" t="n">
        <f aca="false">IF(A8076="","",INDEX(Assumptions!$B$16:$B$18,MATCH(C8076,Assumptions!$A$16:$A$18,0)))</f>
        <v>1</v>
      </c>
      <c r="G8076" s="42" t="n">
        <f aca="false">IF(A8076="","",WORKDAY(B8076,F8076))</f>
        <v>46309</v>
      </c>
    </row>
    <row r="8077" customFormat="false" ht="15" hidden="false" customHeight="false" outlineLevel="0" collapsed="false">
      <c r="A8077" s="37" t="n">
        <v>1008076</v>
      </c>
      <c r="B8077" s="38" t="n">
        <v>46308</v>
      </c>
      <c r="C8077" s="39" t="s">
        <v>70</v>
      </c>
      <c r="D8077" s="39" t="s">
        <v>39</v>
      </c>
      <c r="E8077" s="40" t="n">
        <v>1.3</v>
      </c>
      <c r="F8077" s="41" t="n">
        <f aca="false">IF(A8077="","",INDEX(Assumptions!$B$16:$B$18,MATCH(C8077,Assumptions!$A$16:$A$18,0)))</f>
        <v>5</v>
      </c>
      <c r="G8077" s="42" t="n">
        <f aca="false">IF(A8077="","",WORKDAY(B8077,F8077))</f>
        <v>46315</v>
      </c>
    </row>
    <row r="8078" customFormat="false" ht="15" hidden="false" customHeight="false" outlineLevel="0" collapsed="false">
      <c r="A8078" s="37" t="n">
        <v>1008077</v>
      </c>
      <c r="B8078" s="38" t="n">
        <v>46308</v>
      </c>
      <c r="C8078" s="39" t="s">
        <v>69</v>
      </c>
      <c r="D8078" s="39" t="s">
        <v>37</v>
      </c>
      <c r="E8078" s="40" t="n">
        <v>1.4</v>
      </c>
      <c r="F8078" s="41" t="n">
        <f aca="false">IF(A8078="","",INDEX(Assumptions!$B$16:$B$18,MATCH(C8078,Assumptions!$A$16:$A$18,0)))</f>
        <v>3</v>
      </c>
      <c r="G8078" s="42" t="n">
        <f aca="false">IF(A8078="","",WORKDAY(B8078,F8078))</f>
        <v>46311</v>
      </c>
    </row>
    <row r="8079" customFormat="false" ht="15" hidden="false" customHeight="false" outlineLevel="0" collapsed="false">
      <c r="A8079" s="37" t="n">
        <v>1008078</v>
      </c>
      <c r="B8079" s="38" t="n">
        <v>46308</v>
      </c>
      <c r="C8079" s="39" t="s">
        <v>68</v>
      </c>
      <c r="D8079" s="39" t="s">
        <v>37</v>
      </c>
      <c r="E8079" s="40" t="n">
        <v>0.9</v>
      </c>
      <c r="F8079" s="41" t="n">
        <f aca="false">IF(A8079="","",INDEX(Assumptions!$B$16:$B$18,MATCH(C8079,Assumptions!$A$16:$A$18,0)))</f>
        <v>1</v>
      </c>
      <c r="G8079" s="42" t="n">
        <f aca="false">IF(A8079="","",WORKDAY(B8079,F8079))</f>
        <v>46309</v>
      </c>
    </row>
    <row r="8080" customFormat="false" ht="15" hidden="false" customHeight="false" outlineLevel="0" collapsed="false">
      <c r="A8080" s="37" t="n">
        <v>1008079</v>
      </c>
      <c r="B8080" s="38" t="n">
        <v>46308</v>
      </c>
      <c r="C8080" s="39" t="s">
        <v>70</v>
      </c>
      <c r="D8080" s="39" t="s">
        <v>31</v>
      </c>
      <c r="E8080" s="40" t="n">
        <v>1</v>
      </c>
      <c r="F8080" s="41" t="n">
        <f aca="false">IF(A8080="","",INDEX(Assumptions!$B$16:$B$18,MATCH(C8080,Assumptions!$A$16:$A$18,0)))</f>
        <v>5</v>
      </c>
      <c r="G8080" s="42" t="n">
        <f aca="false">IF(A8080="","",WORKDAY(B8080,F8080))</f>
        <v>46315</v>
      </c>
    </row>
    <row r="8081" customFormat="false" ht="15" hidden="false" customHeight="false" outlineLevel="0" collapsed="false">
      <c r="A8081" s="37" t="n">
        <v>1008080</v>
      </c>
      <c r="B8081" s="38" t="n">
        <v>46308</v>
      </c>
      <c r="C8081" s="39" t="s">
        <v>68</v>
      </c>
      <c r="D8081" s="39" t="s">
        <v>37</v>
      </c>
      <c r="E8081" s="40" t="n">
        <v>5.7</v>
      </c>
      <c r="F8081" s="41" t="n">
        <f aca="false">IF(A8081="","",INDEX(Assumptions!$B$16:$B$18,MATCH(C8081,Assumptions!$A$16:$A$18,0)))</f>
        <v>1</v>
      </c>
      <c r="G8081" s="42" t="n">
        <f aca="false">IF(A8081="","",WORKDAY(B8081,F8081))</f>
        <v>46309</v>
      </c>
    </row>
    <row r="8082" customFormat="false" ht="15" hidden="false" customHeight="false" outlineLevel="0" collapsed="false">
      <c r="A8082" s="37" t="n">
        <v>1008081</v>
      </c>
      <c r="B8082" s="38" t="n">
        <v>46308</v>
      </c>
      <c r="C8082" s="39" t="s">
        <v>70</v>
      </c>
      <c r="D8082" s="39" t="s">
        <v>33</v>
      </c>
      <c r="E8082" s="40" t="n">
        <v>3.7</v>
      </c>
      <c r="F8082" s="41" t="n">
        <f aca="false">IF(A8082="","",INDEX(Assumptions!$B$16:$B$18,MATCH(C8082,Assumptions!$A$16:$A$18,0)))</f>
        <v>5</v>
      </c>
      <c r="G8082" s="42" t="n">
        <f aca="false">IF(A8082="","",WORKDAY(B8082,F8082))</f>
        <v>46315</v>
      </c>
    </row>
    <row r="8083" customFormat="false" ht="15" hidden="false" customHeight="false" outlineLevel="0" collapsed="false">
      <c r="A8083" s="37" t="n">
        <v>1008082</v>
      </c>
      <c r="B8083" s="38" t="n">
        <v>46308</v>
      </c>
      <c r="C8083" s="39" t="s">
        <v>69</v>
      </c>
      <c r="D8083" s="39" t="s">
        <v>35</v>
      </c>
      <c r="E8083" s="40" t="n">
        <v>1.3</v>
      </c>
      <c r="F8083" s="41" t="n">
        <f aca="false">IF(A8083="","",INDEX(Assumptions!$B$16:$B$18,MATCH(C8083,Assumptions!$A$16:$A$18,0)))</f>
        <v>3</v>
      </c>
      <c r="G8083" s="42" t="n">
        <f aca="false">IF(A8083="","",WORKDAY(B8083,F8083))</f>
        <v>46311</v>
      </c>
    </row>
    <row r="8084" customFormat="false" ht="15" hidden="false" customHeight="false" outlineLevel="0" collapsed="false">
      <c r="A8084" s="37" t="n">
        <v>1008083</v>
      </c>
      <c r="B8084" s="38" t="n">
        <v>46308</v>
      </c>
      <c r="C8084" s="39" t="s">
        <v>70</v>
      </c>
      <c r="D8084" s="39" t="s">
        <v>39</v>
      </c>
      <c r="E8084" s="40" t="n">
        <v>4.3</v>
      </c>
      <c r="F8084" s="41" t="n">
        <f aca="false">IF(A8084="","",INDEX(Assumptions!$B$16:$B$18,MATCH(C8084,Assumptions!$A$16:$A$18,0)))</f>
        <v>5</v>
      </c>
      <c r="G8084" s="42" t="n">
        <f aca="false">IF(A8084="","",WORKDAY(B8084,F8084))</f>
        <v>46315</v>
      </c>
    </row>
    <row r="8085" customFormat="false" ht="15" hidden="false" customHeight="false" outlineLevel="0" collapsed="false">
      <c r="A8085" s="37" t="n">
        <v>1008084</v>
      </c>
      <c r="B8085" s="38" t="n">
        <v>46308</v>
      </c>
      <c r="C8085" s="39" t="s">
        <v>69</v>
      </c>
      <c r="D8085" s="39" t="s">
        <v>37</v>
      </c>
      <c r="E8085" s="40" t="n">
        <v>5.8</v>
      </c>
      <c r="F8085" s="41" t="n">
        <f aca="false">IF(A8085="","",INDEX(Assumptions!$B$16:$B$18,MATCH(C8085,Assumptions!$A$16:$A$18,0)))</f>
        <v>3</v>
      </c>
      <c r="G8085" s="42" t="n">
        <f aca="false">IF(A8085="","",WORKDAY(B8085,F8085))</f>
        <v>46311</v>
      </c>
    </row>
    <row r="8086" customFormat="false" ht="15" hidden="false" customHeight="false" outlineLevel="0" collapsed="false">
      <c r="A8086" s="37" t="n">
        <v>1008085</v>
      </c>
      <c r="B8086" s="38" t="n">
        <v>46308</v>
      </c>
      <c r="C8086" s="39" t="s">
        <v>69</v>
      </c>
      <c r="D8086" s="39" t="s">
        <v>31</v>
      </c>
      <c r="E8086" s="40" t="n">
        <v>1.4</v>
      </c>
      <c r="F8086" s="41" t="n">
        <f aca="false">IF(A8086="","",INDEX(Assumptions!$B$16:$B$18,MATCH(C8086,Assumptions!$A$16:$A$18,0)))</f>
        <v>3</v>
      </c>
      <c r="G8086" s="42" t="n">
        <f aca="false">IF(A8086="","",WORKDAY(B8086,F8086))</f>
        <v>46311</v>
      </c>
    </row>
    <row r="8087" customFormat="false" ht="15" hidden="false" customHeight="false" outlineLevel="0" collapsed="false">
      <c r="A8087" s="37" t="n">
        <v>1008086</v>
      </c>
      <c r="B8087" s="38" t="n">
        <v>46308</v>
      </c>
      <c r="C8087" s="39" t="s">
        <v>70</v>
      </c>
      <c r="D8087" s="39" t="s">
        <v>39</v>
      </c>
      <c r="E8087" s="40" t="n">
        <v>1.1</v>
      </c>
      <c r="F8087" s="41" t="n">
        <f aca="false">IF(A8087="","",INDEX(Assumptions!$B$16:$B$18,MATCH(C8087,Assumptions!$A$16:$A$18,0)))</f>
        <v>5</v>
      </c>
      <c r="G8087" s="42" t="n">
        <f aca="false">IF(A8087="","",WORKDAY(B8087,F8087))</f>
        <v>46315</v>
      </c>
    </row>
    <row r="8088" customFormat="false" ht="15" hidden="false" customHeight="false" outlineLevel="0" collapsed="false">
      <c r="A8088" s="37" t="n">
        <v>1008087</v>
      </c>
      <c r="B8088" s="38" t="n">
        <v>46308</v>
      </c>
      <c r="C8088" s="39" t="s">
        <v>69</v>
      </c>
      <c r="D8088" s="39" t="s">
        <v>35</v>
      </c>
      <c r="E8088" s="40" t="n">
        <v>5.4</v>
      </c>
      <c r="F8088" s="41" t="n">
        <f aca="false">IF(A8088="","",INDEX(Assumptions!$B$16:$B$18,MATCH(C8088,Assumptions!$A$16:$A$18,0)))</f>
        <v>3</v>
      </c>
      <c r="G8088" s="42" t="n">
        <f aca="false">IF(A8088="","",WORKDAY(B8088,F8088))</f>
        <v>46311</v>
      </c>
    </row>
    <row r="8089" customFormat="false" ht="15" hidden="false" customHeight="false" outlineLevel="0" collapsed="false">
      <c r="A8089" s="37" t="n">
        <v>1008088</v>
      </c>
      <c r="B8089" s="38" t="n">
        <v>46308</v>
      </c>
      <c r="C8089" s="39" t="s">
        <v>69</v>
      </c>
      <c r="D8089" s="39" t="s">
        <v>31</v>
      </c>
      <c r="E8089" s="40" t="n">
        <v>5.8</v>
      </c>
      <c r="F8089" s="41" t="n">
        <f aca="false">IF(A8089="","",INDEX(Assumptions!$B$16:$B$18,MATCH(C8089,Assumptions!$A$16:$A$18,0)))</f>
        <v>3</v>
      </c>
      <c r="G8089" s="42" t="n">
        <f aca="false">IF(A8089="","",WORKDAY(B8089,F8089))</f>
        <v>46311</v>
      </c>
    </row>
    <row r="8090" customFormat="false" ht="15" hidden="false" customHeight="false" outlineLevel="0" collapsed="false">
      <c r="A8090" s="37" t="n">
        <v>1008089</v>
      </c>
      <c r="B8090" s="38" t="n">
        <v>46308</v>
      </c>
      <c r="C8090" s="39" t="s">
        <v>70</v>
      </c>
      <c r="D8090" s="39" t="s">
        <v>39</v>
      </c>
      <c r="E8090" s="40" t="n">
        <v>3</v>
      </c>
      <c r="F8090" s="41" t="n">
        <f aca="false">IF(A8090="","",INDEX(Assumptions!$B$16:$B$18,MATCH(C8090,Assumptions!$A$16:$A$18,0)))</f>
        <v>5</v>
      </c>
      <c r="G8090" s="42" t="n">
        <f aca="false">IF(A8090="","",WORKDAY(B8090,F8090))</f>
        <v>46315</v>
      </c>
    </row>
    <row r="8091" customFormat="false" ht="15" hidden="false" customHeight="false" outlineLevel="0" collapsed="false">
      <c r="A8091" s="37" t="n">
        <v>1008090</v>
      </c>
      <c r="B8091" s="38" t="n">
        <v>46308</v>
      </c>
      <c r="C8091" s="39" t="s">
        <v>69</v>
      </c>
      <c r="D8091" s="39" t="s">
        <v>33</v>
      </c>
      <c r="E8091" s="40" t="n">
        <v>1.4</v>
      </c>
      <c r="F8091" s="41" t="n">
        <f aca="false">IF(A8091="","",INDEX(Assumptions!$B$16:$B$18,MATCH(C8091,Assumptions!$A$16:$A$18,0)))</f>
        <v>3</v>
      </c>
      <c r="G8091" s="42" t="n">
        <f aca="false">IF(A8091="","",WORKDAY(B8091,F8091))</f>
        <v>46311</v>
      </c>
    </row>
    <row r="8092" customFormat="false" ht="15" hidden="false" customHeight="false" outlineLevel="0" collapsed="false">
      <c r="A8092" s="37" t="n">
        <v>1008091</v>
      </c>
      <c r="B8092" s="38" t="n">
        <v>46308</v>
      </c>
      <c r="C8092" s="39" t="s">
        <v>69</v>
      </c>
      <c r="D8092" s="39" t="s">
        <v>37</v>
      </c>
      <c r="E8092" s="40" t="n">
        <v>1.8</v>
      </c>
      <c r="F8092" s="41" t="n">
        <f aca="false">IF(A8092="","",INDEX(Assumptions!$B$16:$B$18,MATCH(C8092,Assumptions!$A$16:$A$18,0)))</f>
        <v>3</v>
      </c>
      <c r="G8092" s="42" t="n">
        <f aca="false">IF(A8092="","",WORKDAY(B8092,F8092))</f>
        <v>46311</v>
      </c>
    </row>
    <row r="8093" customFormat="false" ht="15" hidden="false" customHeight="false" outlineLevel="0" collapsed="false">
      <c r="A8093" s="37" t="n">
        <v>1008092</v>
      </c>
      <c r="B8093" s="38" t="n">
        <v>46308</v>
      </c>
      <c r="C8093" s="39" t="s">
        <v>69</v>
      </c>
      <c r="D8093" s="39" t="s">
        <v>37</v>
      </c>
      <c r="E8093" s="40" t="n">
        <v>1.9</v>
      </c>
      <c r="F8093" s="41" t="n">
        <f aca="false">IF(A8093="","",INDEX(Assumptions!$B$16:$B$18,MATCH(C8093,Assumptions!$A$16:$A$18,0)))</f>
        <v>3</v>
      </c>
      <c r="G8093" s="42" t="n">
        <f aca="false">IF(A8093="","",WORKDAY(B8093,F8093))</f>
        <v>46311</v>
      </c>
    </row>
    <row r="8094" customFormat="false" ht="15" hidden="false" customHeight="false" outlineLevel="0" collapsed="false">
      <c r="A8094" s="37" t="n">
        <v>1008093</v>
      </c>
      <c r="B8094" s="38" t="n">
        <v>46308</v>
      </c>
      <c r="C8094" s="39" t="s">
        <v>69</v>
      </c>
      <c r="D8094" s="39" t="s">
        <v>33</v>
      </c>
      <c r="E8094" s="40" t="n">
        <v>1.2</v>
      </c>
      <c r="F8094" s="41" t="n">
        <f aca="false">IF(A8094="","",INDEX(Assumptions!$B$16:$B$18,MATCH(C8094,Assumptions!$A$16:$A$18,0)))</f>
        <v>3</v>
      </c>
      <c r="G8094" s="42" t="n">
        <f aca="false">IF(A8094="","",WORKDAY(B8094,F8094))</f>
        <v>46311</v>
      </c>
    </row>
    <row r="8095" customFormat="false" ht="15" hidden="false" customHeight="false" outlineLevel="0" collapsed="false">
      <c r="A8095" s="37" t="n">
        <v>1008094</v>
      </c>
      <c r="B8095" s="38" t="n">
        <v>46308</v>
      </c>
      <c r="C8095" s="39" t="s">
        <v>68</v>
      </c>
      <c r="D8095" s="39" t="s">
        <v>33</v>
      </c>
      <c r="E8095" s="40" t="n">
        <v>2</v>
      </c>
      <c r="F8095" s="41" t="n">
        <f aca="false">IF(A8095="","",INDEX(Assumptions!$B$16:$B$18,MATCH(C8095,Assumptions!$A$16:$A$18,0)))</f>
        <v>1</v>
      </c>
      <c r="G8095" s="42" t="n">
        <f aca="false">IF(A8095="","",WORKDAY(B8095,F8095))</f>
        <v>46309</v>
      </c>
    </row>
    <row r="8096" customFormat="false" ht="15" hidden="false" customHeight="false" outlineLevel="0" collapsed="false">
      <c r="A8096" s="37" t="n">
        <v>1008095</v>
      </c>
      <c r="B8096" s="38" t="n">
        <v>46308</v>
      </c>
      <c r="C8096" s="39" t="s">
        <v>70</v>
      </c>
      <c r="D8096" s="39" t="s">
        <v>37</v>
      </c>
      <c r="E8096" s="40" t="n">
        <v>0.7</v>
      </c>
      <c r="F8096" s="41" t="n">
        <f aca="false">IF(A8096="","",INDEX(Assumptions!$B$16:$B$18,MATCH(C8096,Assumptions!$A$16:$A$18,0)))</f>
        <v>5</v>
      </c>
      <c r="G8096" s="42" t="n">
        <f aca="false">IF(A8096="","",WORKDAY(B8096,F8096))</f>
        <v>46315</v>
      </c>
    </row>
    <row r="8097" customFormat="false" ht="15" hidden="false" customHeight="false" outlineLevel="0" collapsed="false">
      <c r="A8097" s="37" t="n">
        <v>1008096</v>
      </c>
      <c r="B8097" s="38" t="n">
        <v>46308</v>
      </c>
      <c r="C8097" s="39" t="s">
        <v>69</v>
      </c>
      <c r="D8097" s="39" t="s">
        <v>31</v>
      </c>
      <c r="E8097" s="40" t="n">
        <v>1</v>
      </c>
      <c r="F8097" s="41" t="n">
        <f aca="false">IF(A8097="","",INDEX(Assumptions!$B$16:$B$18,MATCH(C8097,Assumptions!$A$16:$A$18,0)))</f>
        <v>3</v>
      </c>
      <c r="G8097" s="42" t="n">
        <f aca="false">IF(A8097="","",WORKDAY(B8097,F8097))</f>
        <v>46311</v>
      </c>
    </row>
    <row r="8098" customFormat="false" ht="15" hidden="false" customHeight="false" outlineLevel="0" collapsed="false">
      <c r="A8098" s="37" t="n">
        <v>1008097</v>
      </c>
      <c r="B8098" s="38" t="n">
        <v>46308</v>
      </c>
      <c r="C8098" s="39" t="s">
        <v>69</v>
      </c>
      <c r="D8098" s="39" t="s">
        <v>31</v>
      </c>
      <c r="E8098" s="40" t="n">
        <v>1.3</v>
      </c>
      <c r="F8098" s="41" t="n">
        <f aca="false">IF(A8098="","",INDEX(Assumptions!$B$16:$B$18,MATCH(C8098,Assumptions!$A$16:$A$18,0)))</f>
        <v>3</v>
      </c>
      <c r="G8098" s="42" t="n">
        <f aca="false">IF(A8098="","",WORKDAY(B8098,F8098))</f>
        <v>46311</v>
      </c>
    </row>
    <row r="8099" customFormat="false" ht="15" hidden="false" customHeight="false" outlineLevel="0" collapsed="false">
      <c r="A8099" s="37" t="n">
        <v>1008098</v>
      </c>
      <c r="B8099" s="38" t="n">
        <v>46308</v>
      </c>
      <c r="C8099" s="39" t="s">
        <v>68</v>
      </c>
      <c r="D8099" s="39" t="s">
        <v>39</v>
      </c>
      <c r="E8099" s="40" t="n">
        <v>1.4</v>
      </c>
      <c r="F8099" s="41" t="n">
        <f aca="false">IF(A8099="","",INDEX(Assumptions!$B$16:$B$18,MATCH(C8099,Assumptions!$A$16:$A$18,0)))</f>
        <v>1</v>
      </c>
      <c r="G8099" s="42" t="n">
        <f aca="false">IF(A8099="","",WORKDAY(B8099,F8099))</f>
        <v>46309</v>
      </c>
    </row>
    <row r="8100" customFormat="false" ht="15" hidden="false" customHeight="false" outlineLevel="0" collapsed="false">
      <c r="A8100" s="37" t="n">
        <v>1008099</v>
      </c>
      <c r="B8100" s="38" t="n">
        <v>46308</v>
      </c>
      <c r="C8100" s="39" t="s">
        <v>68</v>
      </c>
      <c r="D8100" s="39" t="s">
        <v>31</v>
      </c>
      <c r="E8100" s="40" t="n">
        <v>10.4</v>
      </c>
      <c r="F8100" s="41" t="n">
        <f aca="false">IF(A8100="","",INDEX(Assumptions!$B$16:$B$18,MATCH(C8100,Assumptions!$A$16:$A$18,0)))</f>
        <v>1</v>
      </c>
      <c r="G8100" s="42" t="n">
        <f aca="false">IF(A8100="","",WORKDAY(B8100,F8100))</f>
        <v>46309</v>
      </c>
    </row>
    <row r="8101" customFormat="false" ht="15" hidden="false" customHeight="false" outlineLevel="0" collapsed="false">
      <c r="A8101" s="37" t="n">
        <v>1008100</v>
      </c>
      <c r="B8101" s="38" t="n">
        <v>46308</v>
      </c>
      <c r="C8101" s="39" t="s">
        <v>69</v>
      </c>
      <c r="D8101" s="39" t="s">
        <v>37</v>
      </c>
      <c r="E8101" s="40" t="n">
        <v>0.8</v>
      </c>
      <c r="F8101" s="41" t="n">
        <f aca="false">IF(A8101="","",INDEX(Assumptions!$B$16:$B$18,MATCH(C8101,Assumptions!$A$16:$A$18,0)))</f>
        <v>3</v>
      </c>
      <c r="G8101" s="42" t="n">
        <f aca="false">IF(A8101="","",WORKDAY(B8101,F8101))</f>
        <v>46311</v>
      </c>
    </row>
    <row r="8102" customFormat="false" ht="15" hidden="false" customHeight="false" outlineLevel="0" collapsed="false">
      <c r="A8102" s="37" t="n">
        <v>1008101</v>
      </c>
      <c r="B8102" s="38" t="n">
        <v>46308</v>
      </c>
      <c r="C8102" s="39" t="s">
        <v>69</v>
      </c>
      <c r="D8102" s="39" t="s">
        <v>33</v>
      </c>
      <c r="E8102" s="40" t="n">
        <v>2.1</v>
      </c>
      <c r="F8102" s="41" t="n">
        <f aca="false">IF(A8102="","",INDEX(Assumptions!$B$16:$B$18,MATCH(C8102,Assumptions!$A$16:$A$18,0)))</f>
        <v>3</v>
      </c>
      <c r="G8102" s="42" t="n">
        <f aca="false">IF(A8102="","",WORKDAY(B8102,F8102))</f>
        <v>46311</v>
      </c>
    </row>
    <row r="8103" customFormat="false" ht="15" hidden="false" customHeight="false" outlineLevel="0" collapsed="false">
      <c r="A8103" s="37" t="n">
        <v>1008102</v>
      </c>
      <c r="B8103" s="38" t="n">
        <v>46308</v>
      </c>
      <c r="C8103" s="39" t="s">
        <v>69</v>
      </c>
      <c r="D8103" s="39" t="s">
        <v>37</v>
      </c>
      <c r="E8103" s="40" t="n">
        <v>5.2</v>
      </c>
      <c r="F8103" s="41" t="n">
        <f aca="false">IF(A8103="","",INDEX(Assumptions!$B$16:$B$18,MATCH(C8103,Assumptions!$A$16:$A$18,0)))</f>
        <v>3</v>
      </c>
      <c r="G8103" s="42" t="n">
        <f aca="false">IF(A8103="","",WORKDAY(B8103,F8103))</f>
        <v>46311</v>
      </c>
    </row>
    <row r="8104" customFormat="false" ht="15" hidden="false" customHeight="false" outlineLevel="0" collapsed="false">
      <c r="A8104" s="37" t="n">
        <v>1008103</v>
      </c>
      <c r="B8104" s="38" t="n">
        <v>46308</v>
      </c>
      <c r="C8104" s="39" t="s">
        <v>69</v>
      </c>
      <c r="D8104" s="39" t="s">
        <v>31</v>
      </c>
      <c r="E8104" s="40" t="n">
        <v>1.1</v>
      </c>
      <c r="F8104" s="41" t="n">
        <f aca="false">IF(A8104="","",INDEX(Assumptions!$B$16:$B$18,MATCH(C8104,Assumptions!$A$16:$A$18,0)))</f>
        <v>3</v>
      </c>
      <c r="G8104" s="42" t="n">
        <f aca="false">IF(A8104="","",WORKDAY(B8104,F8104))</f>
        <v>46311</v>
      </c>
    </row>
    <row r="8105" customFormat="false" ht="15" hidden="false" customHeight="false" outlineLevel="0" collapsed="false">
      <c r="A8105" s="37" t="n">
        <v>1008104</v>
      </c>
      <c r="B8105" s="38" t="n">
        <v>46308</v>
      </c>
      <c r="C8105" s="39" t="s">
        <v>69</v>
      </c>
      <c r="D8105" s="39" t="s">
        <v>31</v>
      </c>
      <c r="E8105" s="40" t="n">
        <v>6</v>
      </c>
      <c r="F8105" s="41" t="n">
        <f aca="false">IF(A8105="","",INDEX(Assumptions!$B$16:$B$18,MATCH(C8105,Assumptions!$A$16:$A$18,0)))</f>
        <v>3</v>
      </c>
      <c r="G8105" s="42" t="n">
        <f aca="false">IF(A8105="","",WORKDAY(B8105,F8105))</f>
        <v>46311</v>
      </c>
    </row>
    <row r="8106" customFormat="false" ht="15" hidden="false" customHeight="false" outlineLevel="0" collapsed="false">
      <c r="A8106" s="37" t="n">
        <v>1008105</v>
      </c>
      <c r="B8106" s="38" t="n">
        <v>46308</v>
      </c>
      <c r="C8106" s="39" t="s">
        <v>69</v>
      </c>
      <c r="D8106" s="39" t="s">
        <v>33</v>
      </c>
      <c r="E8106" s="40" t="n">
        <v>5</v>
      </c>
      <c r="F8106" s="41" t="n">
        <f aca="false">IF(A8106="","",INDEX(Assumptions!$B$16:$B$18,MATCH(C8106,Assumptions!$A$16:$A$18,0)))</f>
        <v>3</v>
      </c>
      <c r="G8106" s="42" t="n">
        <f aca="false">IF(A8106="","",WORKDAY(B8106,F8106))</f>
        <v>46311</v>
      </c>
    </row>
    <row r="8107" customFormat="false" ht="15" hidden="false" customHeight="false" outlineLevel="0" collapsed="false">
      <c r="A8107" s="37" t="n">
        <v>1008106</v>
      </c>
      <c r="B8107" s="38" t="n">
        <v>46308</v>
      </c>
      <c r="C8107" s="39" t="s">
        <v>69</v>
      </c>
      <c r="D8107" s="39" t="s">
        <v>31</v>
      </c>
      <c r="E8107" s="40" t="n">
        <v>0.8</v>
      </c>
      <c r="F8107" s="41" t="n">
        <f aca="false">IF(A8107="","",INDEX(Assumptions!$B$16:$B$18,MATCH(C8107,Assumptions!$A$16:$A$18,0)))</f>
        <v>3</v>
      </c>
      <c r="G8107" s="42" t="n">
        <f aca="false">IF(A8107="","",WORKDAY(B8107,F8107))</f>
        <v>46311</v>
      </c>
    </row>
    <row r="8108" customFormat="false" ht="15" hidden="false" customHeight="false" outlineLevel="0" collapsed="false">
      <c r="A8108" s="37" t="n">
        <v>1008107</v>
      </c>
      <c r="B8108" s="38" t="n">
        <v>46308</v>
      </c>
      <c r="C8108" s="39" t="s">
        <v>68</v>
      </c>
      <c r="D8108" s="39" t="s">
        <v>31</v>
      </c>
      <c r="E8108" s="40" t="n">
        <v>1.3</v>
      </c>
      <c r="F8108" s="41" t="n">
        <f aca="false">IF(A8108="","",INDEX(Assumptions!$B$16:$B$18,MATCH(C8108,Assumptions!$A$16:$A$18,0)))</f>
        <v>1</v>
      </c>
      <c r="G8108" s="42" t="n">
        <f aca="false">IF(A8108="","",WORKDAY(B8108,F8108))</f>
        <v>46309</v>
      </c>
    </row>
    <row r="8109" customFormat="false" ht="15" hidden="false" customHeight="false" outlineLevel="0" collapsed="false">
      <c r="A8109" s="37" t="n">
        <v>1008108</v>
      </c>
      <c r="B8109" s="38" t="n">
        <v>46308</v>
      </c>
      <c r="C8109" s="39" t="s">
        <v>69</v>
      </c>
      <c r="D8109" s="39" t="s">
        <v>35</v>
      </c>
      <c r="E8109" s="40" t="n">
        <v>3.1</v>
      </c>
      <c r="F8109" s="41" t="n">
        <f aca="false">IF(A8109="","",INDEX(Assumptions!$B$16:$B$18,MATCH(C8109,Assumptions!$A$16:$A$18,0)))</f>
        <v>3</v>
      </c>
      <c r="G8109" s="42" t="n">
        <f aca="false">IF(A8109="","",WORKDAY(B8109,F8109))</f>
        <v>46311</v>
      </c>
    </row>
    <row r="8110" customFormat="false" ht="15" hidden="false" customHeight="false" outlineLevel="0" collapsed="false">
      <c r="A8110" s="37" t="n">
        <v>1008109</v>
      </c>
      <c r="B8110" s="38" t="n">
        <v>46308</v>
      </c>
      <c r="C8110" s="39" t="s">
        <v>69</v>
      </c>
      <c r="D8110" s="39" t="s">
        <v>35</v>
      </c>
      <c r="E8110" s="40" t="n">
        <v>7.3</v>
      </c>
      <c r="F8110" s="41" t="n">
        <f aca="false">IF(A8110="","",INDEX(Assumptions!$B$16:$B$18,MATCH(C8110,Assumptions!$A$16:$A$18,0)))</f>
        <v>3</v>
      </c>
      <c r="G8110" s="42" t="n">
        <f aca="false">IF(A8110="","",WORKDAY(B8110,F8110))</f>
        <v>46311</v>
      </c>
    </row>
    <row r="8111" customFormat="false" ht="15" hidden="false" customHeight="false" outlineLevel="0" collapsed="false">
      <c r="A8111" s="37" t="n">
        <v>1008110</v>
      </c>
      <c r="B8111" s="38" t="n">
        <v>46308</v>
      </c>
      <c r="C8111" s="39" t="s">
        <v>68</v>
      </c>
      <c r="D8111" s="39" t="s">
        <v>33</v>
      </c>
      <c r="E8111" s="40" t="n">
        <v>1.7</v>
      </c>
      <c r="F8111" s="41" t="n">
        <f aca="false">IF(A8111="","",INDEX(Assumptions!$B$16:$B$18,MATCH(C8111,Assumptions!$A$16:$A$18,0)))</f>
        <v>1</v>
      </c>
      <c r="G8111" s="42" t="n">
        <f aca="false">IF(A8111="","",WORKDAY(B8111,F8111))</f>
        <v>46309</v>
      </c>
    </row>
    <row r="8112" customFormat="false" ht="15" hidden="false" customHeight="false" outlineLevel="0" collapsed="false">
      <c r="A8112" s="37" t="n">
        <v>1008111</v>
      </c>
      <c r="B8112" s="38" t="n">
        <v>46308</v>
      </c>
      <c r="C8112" s="39" t="s">
        <v>68</v>
      </c>
      <c r="D8112" s="39" t="s">
        <v>33</v>
      </c>
      <c r="E8112" s="40" t="n">
        <v>5.9</v>
      </c>
      <c r="F8112" s="41" t="n">
        <f aca="false">IF(A8112="","",INDEX(Assumptions!$B$16:$B$18,MATCH(C8112,Assumptions!$A$16:$A$18,0)))</f>
        <v>1</v>
      </c>
      <c r="G8112" s="42" t="n">
        <f aca="false">IF(A8112="","",WORKDAY(B8112,F8112))</f>
        <v>46309</v>
      </c>
    </row>
    <row r="8113" customFormat="false" ht="15" hidden="false" customHeight="false" outlineLevel="0" collapsed="false">
      <c r="A8113" s="37" t="n">
        <v>1008112</v>
      </c>
      <c r="B8113" s="38" t="n">
        <v>46308</v>
      </c>
      <c r="C8113" s="39" t="s">
        <v>69</v>
      </c>
      <c r="D8113" s="39" t="s">
        <v>33</v>
      </c>
      <c r="E8113" s="40" t="n">
        <v>1.7</v>
      </c>
      <c r="F8113" s="41" t="n">
        <f aca="false">IF(A8113="","",INDEX(Assumptions!$B$16:$B$18,MATCH(C8113,Assumptions!$A$16:$A$18,0)))</f>
        <v>3</v>
      </c>
      <c r="G8113" s="42" t="n">
        <f aca="false">IF(A8113="","",WORKDAY(B8113,F8113))</f>
        <v>46311</v>
      </c>
    </row>
    <row r="8114" customFormat="false" ht="15" hidden="false" customHeight="false" outlineLevel="0" collapsed="false">
      <c r="A8114" s="37" t="n">
        <v>1008113</v>
      </c>
      <c r="B8114" s="38" t="n">
        <v>46308</v>
      </c>
      <c r="C8114" s="39" t="s">
        <v>68</v>
      </c>
      <c r="D8114" s="39" t="s">
        <v>31</v>
      </c>
      <c r="E8114" s="40" t="n">
        <v>2.3</v>
      </c>
      <c r="F8114" s="41" t="n">
        <f aca="false">IF(A8114="","",INDEX(Assumptions!$B$16:$B$18,MATCH(C8114,Assumptions!$A$16:$A$18,0)))</f>
        <v>1</v>
      </c>
      <c r="G8114" s="42" t="n">
        <f aca="false">IF(A8114="","",WORKDAY(B8114,F8114))</f>
        <v>46309</v>
      </c>
    </row>
    <row r="8115" customFormat="false" ht="15" hidden="false" customHeight="false" outlineLevel="0" collapsed="false">
      <c r="A8115" s="37" t="n">
        <v>1008114</v>
      </c>
      <c r="B8115" s="38" t="n">
        <v>46308</v>
      </c>
      <c r="C8115" s="39" t="s">
        <v>69</v>
      </c>
      <c r="D8115" s="39" t="s">
        <v>33</v>
      </c>
      <c r="E8115" s="40" t="n">
        <v>1.8</v>
      </c>
      <c r="F8115" s="41" t="n">
        <f aca="false">IF(A8115="","",INDEX(Assumptions!$B$16:$B$18,MATCH(C8115,Assumptions!$A$16:$A$18,0)))</f>
        <v>3</v>
      </c>
      <c r="G8115" s="42" t="n">
        <f aca="false">IF(A8115="","",WORKDAY(B8115,F8115))</f>
        <v>46311</v>
      </c>
    </row>
    <row r="8116" customFormat="false" ht="15" hidden="false" customHeight="false" outlineLevel="0" collapsed="false">
      <c r="A8116" s="37" t="n">
        <v>1008115</v>
      </c>
      <c r="B8116" s="38" t="n">
        <v>46308</v>
      </c>
      <c r="C8116" s="39" t="s">
        <v>70</v>
      </c>
      <c r="D8116" s="39" t="s">
        <v>39</v>
      </c>
      <c r="E8116" s="40" t="n">
        <v>2.1</v>
      </c>
      <c r="F8116" s="41" t="n">
        <f aca="false">IF(A8116="","",INDEX(Assumptions!$B$16:$B$18,MATCH(C8116,Assumptions!$A$16:$A$18,0)))</f>
        <v>5</v>
      </c>
      <c r="G8116" s="42" t="n">
        <f aca="false">IF(A8116="","",WORKDAY(B8116,F8116))</f>
        <v>46315</v>
      </c>
    </row>
    <row r="8117" customFormat="false" ht="15" hidden="false" customHeight="false" outlineLevel="0" collapsed="false">
      <c r="A8117" s="37" t="n">
        <v>1008116</v>
      </c>
      <c r="B8117" s="38" t="n">
        <v>46308</v>
      </c>
      <c r="C8117" s="39" t="s">
        <v>70</v>
      </c>
      <c r="D8117" s="39" t="s">
        <v>35</v>
      </c>
      <c r="E8117" s="40" t="n">
        <v>5.7</v>
      </c>
      <c r="F8117" s="41" t="n">
        <f aca="false">IF(A8117="","",INDEX(Assumptions!$B$16:$B$18,MATCH(C8117,Assumptions!$A$16:$A$18,0)))</f>
        <v>5</v>
      </c>
      <c r="G8117" s="42" t="n">
        <f aca="false">IF(A8117="","",WORKDAY(B8117,F8117))</f>
        <v>46315</v>
      </c>
    </row>
    <row r="8118" customFormat="false" ht="15" hidden="false" customHeight="false" outlineLevel="0" collapsed="false">
      <c r="A8118" s="37" t="n">
        <v>1008117</v>
      </c>
      <c r="B8118" s="38" t="n">
        <v>46308</v>
      </c>
      <c r="C8118" s="39" t="s">
        <v>68</v>
      </c>
      <c r="D8118" s="39" t="s">
        <v>37</v>
      </c>
      <c r="E8118" s="40" t="n">
        <v>1.6</v>
      </c>
      <c r="F8118" s="41" t="n">
        <f aca="false">IF(A8118="","",INDEX(Assumptions!$B$16:$B$18,MATCH(C8118,Assumptions!$A$16:$A$18,0)))</f>
        <v>1</v>
      </c>
      <c r="G8118" s="42" t="n">
        <f aca="false">IF(A8118="","",WORKDAY(B8118,F8118))</f>
        <v>46309</v>
      </c>
    </row>
    <row r="8119" customFormat="false" ht="15" hidden="false" customHeight="false" outlineLevel="0" collapsed="false">
      <c r="A8119" s="37" t="n">
        <v>1008118</v>
      </c>
      <c r="B8119" s="38" t="n">
        <v>46308</v>
      </c>
      <c r="C8119" s="39" t="s">
        <v>68</v>
      </c>
      <c r="D8119" s="39" t="s">
        <v>33</v>
      </c>
      <c r="E8119" s="40" t="n">
        <v>2.8</v>
      </c>
      <c r="F8119" s="41" t="n">
        <f aca="false">IF(A8119="","",INDEX(Assumptions!$B$16:$B$18,MATCH(C8119,Assumptions!$A$16:$A$18,0)))</f>
        <v>1</v>
      </c>
      <c r="G8119" s="42" t="n">
        <f aca="false">IF(A8119="","",WORKDAY(B8119,F8119))</f>
        <v>46309</v>
      </c>
    </row>
    <row r="8120" customFormat="false" ht="15" hidden="false" customHeight="false" outlineLevel="0" collapsed="false">
      <c r="A8120" s="37" t="n">
        <v>1008119</v>
      </c>
      <c r="B8120" s="38" t="n">
        <v>46308</v>
      </c>
      <c r="C8120" s="39" t="s">
        <v>69</v>
      </c>
      <c r="D8120" s="39" t="s">
        <v>35</v>
      </c>
      <c r="E8120" s="40" t="n">
        <v>1.2</v>
      </c>
      <c r="F8120" s="41" t="n">
        <f aca="false">IF(A8120="","",INDEX(Assumptions!$B$16:$B$18,MATCH(C8120,Assumptions!$A$16:$A$18,0)))</f>
        <v>3</v>
      </c>
      <c r="G8120" s="42" t="n">
        <f aca="false">IF(A8120="","",WORKDAY(B8120,F8120))</f>
        <v>46311</v>
      </c>
    </row>
    <row r="8121" customFormat="false" ht="15" hidden="false" customHeight="false" outlineLevel="0" collapsed="false">
      <c r="A8121" s="37" t="n">
        <v>1008120</v>
      </c>
      <c r="B8121" s="38" t="n">
        <v>46308</v>
      </c>
      <c r="C8121" s="39" t="s">
        <v>69</v>
      </c>
      <c r="D8121" s="39" t="s">
        <v>39</v>
      </c>
      <c r="E8121" s="40" t="n">
        <v>2.9</v>
      </c>
      <c r="F8121" s="41" t="n">
        <f aca="false">IF(A8121="","",INDEX(Assumptions!$B$16:$B$18,MATCH(C8121,Assumptions!$A$16:$A$18,0)))</f>
        <v>3</v>
      </c>
      <c r="G8121" s="42" t="n">
        <f aca="false">IF(A8121="","",WORKDAY(B8121,F8121))</f>
        <v>46311</v>
      </c>
    </row>
    <row r="8122" customFormat="false" ht="15" hidden="false" customHeight="false" outlineLevel="0" collapsed="false">
      <c r="A8122" s="37" t="n">
        <v>1008121</v>
      </c>
      <c r="B8122" s="38" t="n">
        <v>46308</v>
      </c>
      <c r="C8122" s="39" t="s">
        <v>69</v>
      </c>
      <c r="D8122" s="39" t="s">
        <v>33</v>
      </c>
      <c r="E8122" s="40" t="n">
        <v>3.3</v>
      </c>
      <c r="F8122" s="41" t="n">
        <f aca="false">IF(A8122="","",INDEX(Assumptions!$B$16:$B$18,MATCH(C8122,Assumptions!$A$16:$A$18,0)))</f>
        <v>3</v>
      </c>
      <c r="G8122" s="42" t="n">
        <f aca="false">IF(A8122="","",WORKDAY(B8122,F8122))</f>
        <v>46311</v>
      </c>
    </row>
    <row r="8123" customFormat="false" ht="15" hidden="false" customHeight="false" outlineLevel="0" collapsed="false">
      <c r="A8123" s="37" t="n">
        <v>1008122</v>
      </c>
      <c r="B8123" s="38" t="n">
        <v>46308</v>
      </c>
      <c r="C8123" s="39" t="s">
        <v>69</v>
      </c>
      <c r="D8123" s="39" t="s">
        <v>35</v>
      </c>
      <c r="E8123" s="40" t="n">
        <v>1.5</v>
      </c>
      <c r="F8123" s="41" t="n">
        <f aca="false">IF(A8123="","",INDEX(Assumptions!$B$16:$B$18,MATCH(C8123,Assumptions!$A$16:$A$18,0)))</f>
        <v>3</v>
      </c>
      <c r="G8123" s="42" t="n">
        <f aca="false">IF(A8123="","",WORKDAY(B8123,F8123))</f>
        <v>46311</v>
      </c>
    </row>
    <row r="8124" customFormat="false" ht="15" hidden="false" customHeight="false" outlineLevel="0" collapsed="false">
      <c r="A8124" s="37" t="n">
        <v>1008123</v>
      </c>
      <c r="B8124" s="38" t="n">
        <v>46308</v>
      </c>
      <c r="C8124" s="39" t="s">
        <v>70</v>
      </c>
      <c r="D8124" s="39" t="s">
        <v>35</v>
      </c>
      <c r="E8124" s="40" t="n">
        <v>1.9</v>
      </c>
      <c r="F8124" s="41" t="n">
        <f aca="false">IF(A8124="","",INDEX(Assumptions!$B$16:$B$18,MATCH(C8124,Assumptions!$A$16:$A$18,0)))</f>
        <v>5</v>
      </c>
      <c r="G8124" s="42" t="n">
        <f aca="false">IF(A8124="","",WORKDAY(B8124,F8124))</f>
        <v>46315</v>
      </c>
    </row>
    <row r="8125" customFormat="false" ht="15" hidden="false" customHeight="false" outlineLevel="0" collapsed="false">
      <c r="A8125" s="37" t="n">
        <v>1008124</v>
      </c>
      <c r="B8125" s="38" t="n">
        <v>46308</v>
      </c>
      <c r="C8125" s="39" t="s">
        <v>70</v>
      </c>
      <c r="D8125" s="39" t="s">
        <v>33</v>
      </c>
      <c r="E8125" s="40" t="n">
        <v>1.7</v>
      </c>
      <c r="F8125" s="41" t="n">
        <f aca="false">IF(A8125="","",INDEX(Assumptions!$B$16:$B$18,MATCH(C8125,Assumptions!$A$16:$A$18,0)))</f>
        <v>5</v>
      </c>
      <c r="G8125" s="42" t="n">
        <f aca="false">IF(A8125="","",WORKDAY(B8125,F8125))</f>
        <v>46315</v>
      </c>
    </row>
    <row r="8126" customFormat="false" ht="15" hidden="false" customHeight="false" outlineLevel="0" collapsed="false">
      <c r="A8126" s="37" t="n">
        <v>1008125</v>
      </c>
      <c r="B8126" s="38" t="n">
        <v>46308</v>
      </c>
      <c r="C8126" s="39" t="s">
        <v>69</v>
      </c>
      <c r="D8126" s="39" t="s">
        <v>37</v>
      </c>
      <c r="E8126" s="40" t="n">
        <v>1.5</v>
      </c>
      <c r="F8126" s="41" t="n">
        <f aca="false">IF(A8126="","",INDEX(Assumptions!$B$16:$B$18,MATCH(C8126,Assumptions!$A$16:$A$18,0)))</f>
        <v>3</v>
      </c>
      <c r="G8126" s="42" t="n">
        <f aca="false">IF(A8126="","",WORKDAY(B8126,F8126))</f>
        <v>46311</v>
      </c>
    </row>
    <row r="8127" customFormat="false" ht="15" hidden="false" customHeight="false" outlineLevel="0" collapsed="false">
      <c r="A8127" s="37" t="n">
        <v>1008126</v>
      </c>
      <c r="B8127" s="38" t="n">
        <v>46308</v>
      </c>
      <c r="C8127" s="39" t="s">
        <v>69</v>
      </c>
      <c r="D8127" s="39" t="s">
        <v>31</v>
      </c>
      <c r="E8127" s="40" t="n">
        <v>4.5</v>
      </c>
      <c r="F8127" s="41" t="n">
        <f aca="false">IF(A8127="","",INDEX(Assumptions!$B$16:$B$18,MATCH(C8127,Assumptions!$A$16:$A$18,0)))</f>
        <v>3</v>
      </c>
      <c r="G8127" s="42" t="n">
        <f aca="false">IF(A8127="","",WORKDAY(B8127,F8127))</f>
        <v>46311</v>
      </c>
    </row>
    <row r="8128" customFormat="false" ht="15" hidden="false" customHeight="false" outlineLevel="0" collapsed="false">
      <c r="A8128" s="37" t="n">
        <v>1008127</v>
      </c>
      <c r="B8128" s="38" t="n">
        <v>46308</v>
      </c>
      <c r="C8128" s="39" t="s">
        <v>69</v>
      </c>
      <c r="D8128" s="39" t="s">
        <v>37</v>
      </c>
      <c r="E8128" s="40" t="n">
        <v>2.5</v>
      </c>
      <c r="F8128" s="41" t="n">
        <f aca="false">IF(A8128="","",INDEX(Assumptions!$B$16:$B$18,MATCH(C8128,Assumptions!$A$16:$A$18,0)))</f>
        <v>3</v>
      </c>
      <c r="G8128" s="42" t="n">
        <f aca="false">IF(A8128="","",WORKDAY(B8128,F8128))</f>
        <v>46311</v>
      </c>
    </row>
    <row r="8129" customFormat="false" ht="15" hidden="false" customHeight="false" outlineLevel="0" collapsed="false">
      <c r="A8129" s="37" t="n">
        <v>1008128</v>
      </c>
      <c r="B8129" s="38" t="n">
        <v>46308</v>
      </c>
      <c r="C8129" s="39" t="s">
        <v>69</v>
      </c>
      <c r="D8129" s="39" t="s">
        <v>37</v>
      </c>
      <c r="E8129" s="40" t="n">
        <v>2.7</v>
      </c>
      <c r="F8129" s="41" t="n">
        <f aca="false">IF(A8129="","",INDEX(Assumptions!$B$16:$B$18,MATCH(C8129,Assumptions!$A$16:$A$18,0)))</f>
        <v>3</v>
      </c>
      <c r="G8129" s="42" t="n">
        <f aca="false">IF(A8129="","",WORKDAY(B8129,F8129))</f>
        <v>46311</v>
      </c>
    </row>
    <row r="8130" customFormat="false" ht="15" hidden="false" customHeight="false" outlineLevel="0" collapsed="false">
      <c r="A8130" s="37" t="n">
        <v>1008129</v>
      </c>
      <c r="B8130" s="38" t="n">
        <v>46308</v>
      </c>
      <c r="C8130" s="39" t="s">
        <v>69</v>
      </c>
      <c r="D8130" s="39" t="s">
        <v>35</v>
      </c>
      <c r="E8130" s="40" t="n">
        <v>0.9</v>
      </c>
      <c r="F8130" s="41" t="n">
        <f aca="false">IF(A8130="","",INDEX(Assumptions!$B$16:$B$18,MATCH(C8130,Assumptions!$A$16:$A$18,0)))</f>
        <v>3</v>
      </c>
      <c r="G8130" s="42" t="n">
        <f aca="false">IF(A8130="","",WORKDAY(B8130,F8130))</f>
        <v>46311</v>
      </c>
    </row>
    <row r="8131" customFormat="false" ht="15" hidden="false" customHeight="false" outlineLevel="0" collapsed="false">
      <c r="A8131" s="37" t="n">
        <v>1008130</v>
      </c>
      <c r="B8131" s="38" t="n">
        <v>46308</v>
      </c>
      <c r="C8131" s="39" t="s">
        <v>70</v>
      </c>
      <c r="D8131" s="39" t="s">
        <v>35</v>
      </c>
      <c r="E8131" s="40" t="n">
        <v>1.6</v>
      </c>
      <c r="F8131" s="41" t="n">
        <f aca="false">IF(A8131="","",INDEX(Assumptions!$B$16:$B$18,MATCH(C8131,Assumptions!$A$16:$A$18,0)))</f>
        <v>5</v>
      </c>
      <c r="G8131" s="42" t="n">
        <f aca="false">IF(A8131="","",WORKDAY(B8131,F8131))</f>
        <v>46315</v>
      </c>
    </row>
    <row r="8132" customFormat="false" ht="15" hidden="false" customHeight="false" outlineLevel="0" collapsed="false">
      <c r="A8132" s="37" t="n">
        <v>1008131</v>
      </c>
      <c r="B8132" s="38" t="n">
        <v>46308</v>
      </c>
      <c r="C8132" s="39" t="s">
        <v>69</v>
      </c>
      <c r="D8132" s="39" t="s">
        <v>37</v>
      </c>
      <c r="E8132" s="40" t="n">
        <v>1.3</v>
      </c>
      <c r="F8132" s="41" t="n">
        <f aca="false">IF(A8132="","",INDEX(Assumptions!$B$16:$B$18,MATCH(C8132,Assumptions!$A$16:$A$18,0)))</f>
        <v>3</v>
      </c>
      <c r="G8132" s="42" t="n">
        <f aca="false">IF(A8132="","",WORKDAY(B8132,F8132))</f>
        <v>46311</v>
      </c>
    </row>
    <row r="8133" customFormat="false" ht="15" hidden="false" customHeight="false" outlineLevel="0" collapsed="false">
      <c r="A8133" s="37" t="n">
        <v>1008132</v>
      </c>
      <c r="B8133" s="38" t="n">
        <v>46308</v>
      </c>
      <c r="C8133" s="39" t="s">
        <v>69</v>
      </c>
      <c r="D8133" s="39" t="s">
        <v>31</v>
      </c>
      <c r="E8133" s="40" t="n">
        <v>1.1</v>
      </c>
      <c r="F8133" s="41" t="n">
        <f aca="false">IF(A8133="","",INDEX(Assumptions!$B$16:$B$18,MATCH(C8133,Assumptions!$A$16:$A$18,0)))</f>
        <v>3</v>
      </c>
      <c r="G8133" s="42" t="n">
        <f aca="false">IF(A8133="","",WORKDAY(B8133,F8133))</f>
        <v>46311</v>
      </c>
    </row>
    <row r="8134" customFormat="false" ht="15" hidden="false" customHeight="false" outlineLevel="0" collapsed="false">
      <c r="A8134" s="37" t="n">
        <v>1008133</v>
      </c>
      <c r="B8134" s="38" t="n">
        <v>46308</v>
      </c>
      <c r="C8134" s="39" t="s">
        <v>69</v>
      </c>
      <c r="D8134" s="39" t="s">
        <v>33</v>
      </c>
      <c r="E8134" s="40" t="n">
        <v>1.4</v>
      </c>
      <c r="F8134" s="41" t="n">
        <f aca="false">IF(A8134="","",INDEX(Assumptions!$B$16:$B$18,MATCH(C8134,Assumptions!$A$16:$A$18,0)))</f>
        <v>3</v>
      </c>
      <c r="G8134" s="42" t="n">
        <f aca="false">IF(A8134="","",WORKDAY(B8134,F8134))</f>
        <v>46311</v>
      </c>
    </row>
    <row r="8135" customFormat="false" ht="15" hidden="false" customHeight="false" outlineLevel="0" collapsed="false">
      <c r="A8135" s="37" t="n">
        <v>1008134</v>
      </c>
      <c r="B8135" s="38" t="n">
        <v>46308</v>
      </c>
      <c r="C8135" s="39" t="s">
        <v>70</v>
      </c>
      <c r="D8135" s="39" t="s">
        <v>39</v>
      </c>
      <c r="E8135" s="40" t="n">
        <v>2.3</v>
      </c>
      <c r="F8135" s="41" t="n">
        <f aca="false">IF(A8135="","",INDEX(Assumptions!$B$16:$B$18,MATCH(C8135,Assumptions!$A$16:$A$18,0)))</f>
        <v>5</v>
      </c>
      <c r="G8135" s="42" t="n">
        <f aca="false">IF(A8135="","",WORKDAY(B8135,F8135))</f>
        <v>46315</v>
      </c>
    </row>
    <row r="8136" customFormat="false" ht="15" hidden="false" customHeight="false" outlineLevel="0" collapsed="false">
      <c r="A8136" s="37" t="n">
        <v>1008135</v>
      </c>
      <c r="B8136" s="38" t="n">
        <v>46308</v>
      </c>
      <c r="C8136" s="39" t="s">
        <v>69</v>
      </c>
      <c r="D8136" s="39" t="s">
        <v>37</v>
      </c>
      <c r="E8136" s="40" t="n">
        <v>1</v>
      </c>
      <c r="F8136" s="41" t="n">
        <f aca="false">IF(A8136="","",INDEX(Assumptions!$B$16:$B$18,MATCH(C8136,Assumptions!$A$16:$A$18,0)))</f>
        <v>3</v>
      </c>
      <c r="G8136" s="42" t="n">
        <f aca="false">IF(A8136="","",WORKDAY(B8136,F8136))</f>
        <v>46311</v>
      </c>
    </row>
    <row r="8137" customFormat="false" ht="15" hidden="false" customHeight="false" outlineLevel="0" collapsed="false">
      <c r="A8137" s="37" t="n">
        <v>1008136</v>
      </c>
      <c r="B8137" s="38" t="n">
        <v>46308</v>
      </c>
      <c r="C8137" s="39" t="s">
        <v>69</v>
      </c>
      <c r="D8137" s="39" t="s">
        <v>35</v>
      </c>
      <c r="E8137" s="40" t="n">
        <v>3.1</v>
      </c>
      <c r="F8137" s="41" t="n">
        <f aca="false">IF(A8137="","",INDEX(Assumptions!$B$16:$B$18,MATCH(C8137,Assumptions!$A$16:$A$18,0)))</f>
        <v>3</v>
      </c>
      <c r="G8137" s="42" t="n">
        <f aca="false">IF(A8137="","",WORKDAY(B8137,F8137))</f>
        <v>46311</v>
      </c>
    </row>
    <row r="8138" customFormat="false" ht="15" hidden="false" customHeight="false" outlineLevel="0" collapsed="false">
      <c r="A8138" s="37" t="n">
        <v>1008137</v>
      </c>
      <c r="B8138" s="38" t="n">
        <v>46308</v>
      </c>
      <c r="C8138" s="39" t="s">
        <v>69</v>
      </c>
      <c r="D8138" s="39" t="s">
        <v>37</v>
      </c>
      <c r="E8138" s="40" t="n">
        <v>1.4</v>
      </c>
      <c r="F8138" s="41" t="n">
        <f aca="false">IF(A8138="","",INDEX(Assumptions!$B$16:$B$18,MATCH(C8138,Assumptions!$A$16:$A$18,0)))</f>
        <v>3</v>
      </c>
      <c r="G8138" s="42" t="n">
        <f aca="false">IF(A8138="","",WORKDAY(B8138,F8138))</f>
        <v>46311</v>
      </c>
    </row>
    <row r="8139" customFormat="false" ht="15" hidden="false" customHeight="false" outlineLevel="0" collapsed="false">
      <c r="A8139" s="37" t="n">
        <v>1008138</v>
      </c>
      <c r="B8139" s="38" t="n">
        <v>46308</v>
      </c>
      <c r="C8139" s="39" t="s">
        <v>69</v>
      </c>
      <c r="D8139" s="39" t="s">
        <v>33</v>
      </c>
      <c r="E8139" s="40" t="n">
        <v>2</v>
      </c>
      <c r="F8139" s="41" t="n">
        <f aca="false">IF(A8139="","",INDEX(Assumptions!$B$16:$B$18,MATCH(C8139,Assumptions!$A$16:$A$18,0)))</f>
        <v>3</v>
      </c>
      <c r="G8139" s="42" t="n">
        <f aca="false">IF(A8139="","",WORKDAY(B8139,F8139))</f>
        <v>46311</v>
      </c>
    </row>
    <row r="8140" customFormat="false" ht="15" hidden="false" customHeight="false" outlineLevel="0" collapsed="false">
      <c r="A8140" s="37" t="n">
        <v>1008139</v>
      </c>
      <c r="B8140" s="38" t="n">
        <v>46308</v>
      </c>
      <c r="C8140" s="39" t="s">
        <v>70</v>
      </c>
      <c r="D8140" s="39" t="s">
        <v>37</v>
      </c>
      <c r="E8140" s="40" t="n">
        <v>3.4</v>
      </c>
      <c r="F8140" s="41" t="n">
        <f aca="false">IF(A8140="","",INDEX(Assumptions!$B$16:$B$18,MATCH(C8140,Assumptions!$A$16:$A$18,0)))</f>
        <v>5</v>
      </c>
      <c r="G8140" s="42" t="n">
        <f aca="false">IF(A8140="","",WORKDAY(B8140,F8140))</f>
        <v>46315</v>
      </c>
    </row>
    <row r="8141" customFormat="false" ht="15" hidden="false" customHeight="false" outlineLevel="0" collapsed="false">
      <c r="A8141" s="37" t="n">
        <v>1008140</v>
      </c>
      <c r="B8141" s="38" t="n">
        <v>46308</v>
      </c>
      <c r="C8141" s="39" t="s">
        <v>69</v>
      </c>
      <c r="D8141" s="39" t="s">
        <v>35</v>
      </c>
      <c r="E8141" s="40" t="n">
        <v>3.4</v>
      </c>
      <c r="F8141" s="41" t="n">
        <f aca="false">IF(A8141="","",INDEX(Assumptions!$B$16:$B$18,MATCH(C8141,Assumptions!$A$16:$A$18,0)))</f>
        <v>3</v>
      </c>
      <c r="G8141" s="42" t="n">
        <f aca="false">IF(A8141="","",WORKDAY(B8141,F8141))</f>
        <v>46311</v>
      </c>
    </row>
    <row r="8142" customFormat="false" ht="15" hidden="false" customHeight="false" outlineLevel="0" collapsed="false">
      <c r="A8142" s="37" t="n">
        <v>1008141</v>
      </c>
      <c r="B8142" s="38" t="n">
        <v>46308</v>
      </c>
      <c r="C8142" s="39" t="s">
        <v>69</v>
      </c>
      <c r="D8142" s="39" t="s">
        <v>39</v>
      </c>
      <c r="E8142" s="40" t="n">
        <v>1.8</v>
      </c>
      <c r="F8142" s="41" t="n">
        <f aca="false">IF(A8142="","",INDEX(Assumptions!$B$16:$B$18,MATCH(C8142,Assumptions!$A$16:$A$18,0)))</f>
        <v>3</v>
      </c>
      <c r="G8142" s="42" t="n">
        <f aca="false">IF(A8142="","",WORKDAY(B8142,F8142))</f>
        <v>46311</v>
      </c>
    </row>
    <row r="8143" customFormat="false" ht="15" hidden="false" customHeight="false" outlineLevel="0" collapsed="false">
      <c r="A8143" s="37" t="n">
        <v>1008142</v>
      </c>
      <c r="B8143" s="38" t="n">
        <v>46308</v>
      </c>
      <c r="C8143" s="39" t="s">
        <v>69</v>
      </c>
      <c r="D8143" s="39" t="s">
        <v>39</v>
      </c>
      <c r="E8143" s="40" t="n">
        <v>1.4</v>
      </c>
      <c r="F8143" s="41" t="n">
        <f aca="false">IF(A8143="","",INDEX(Assumptions!$B$16:$B$18,MATCH(C8143,Assumptions!$A$16:$A$18,0)))</f>
        <v>3</v>
      </c>
      <c r="G8143" s="42" t="n">
        <f aca="false">IF(A8143="","",WORKDAY(B8143,F8143))</f>
        <v>46311</v>
      </c>
    </row>
    <row r="8144" customFormat="false" ht="15" hidden="false" customHeight="false" outlineLevel="0" collapsed="false">
      <c r="A8144" s="37" t="n">
        <v>1008143</v>
      </c>
      <c r="B8144" s="38" t="n">
        <v>46308</v>
      </c>
      <c r="C8144" s="39" t="s">
        <v>69</v>
      </c>
      <c r="D8144" s="39" t="s">
        <v>31</v>
      </c>
      <c r="E8144" s="40" t="n">
        <v>2.6</v>
      </c>
      <c r="F8144" s="41" t="n">
        <f aca="false">IF(A8144="","",INDEX(Assumptions!$B$16:$B$18,MATCH(C8144,Assumptions!$A$16:$A$18,0)))</f>
        <v>3</v>
      </c>
      <c r="G8144" s="42" t="n">
        <f aca="false">IF(A8144="","",WORKDAY(B8144,F8144))</f>
        <v>46311</v>
      </c>
    </row>
    <row r="8145" customFormat="false" ht="15" hidden="false" customHeight="false" outlineLevel="0" collapsed="false">
      <c r="A8145" s="37" t="n">
        <v>1008144</v>
      </c>
      <c r="B8145" s="38" t="n">
        <v>46308</v>
      </c>
      <c r="C8145" s="39" t="s">
        <v>69</v>
      </c>
      <c r="D8145" s="39" t="s">
        <v>39</v>
      </c>
      <c r="E8145" s="40" t="n">
        <v>1</v>
      </c>
      <c r="F8145" s="41" t="n">
        <f aca="false">IF(A8145="","",INDEX(Assumptions!$B$16:$B$18,MATCH(C8145,Assumptions!$A$16:$A$18,0)))</f>
        <v>3</v>
      </c>
      <c r="G8145" s="42" t="n">
        <f aca="false">IF(A8145="","",WORKDAY(B8145,F8145))</f>
        <v>46311</v>
      </c>
    </row>
    <row r="8146" customFormat="false" ht="15" hidden="false" customHeight="false" outlineLevel="0" collapsed="false">
      <c r="A8146" s="37" t="n">
        <v>1008145</v>
      </c>
      <c r="B8146" s="38" t="n">
        <v>46308</v>
      </c>
      <c r="C8146" s="39" t="s">
        <v>70</v>
      </c>
      <c r="D8146" s="39" t="s">
        <v>31</v>
      </c>
      <c r="E8146" s="40" t="n">
        <v>6.2</v>
      </c>
      <c r="F8146" s="41" t="n">
        <f aca="false">IF(A8146="","",INDEX(Assumptions!$B$16:$B$18,MATCH(C8146,Assumptions!$A$16:$A$18,0)))</f>
        <v>5</v>
      </c>
      <c r="G8146" s="42" t="n">
        <f aca="false">IF(A8146="","",WORKDAY(B8146,F8146))</f>
        <v>46315</v>
      </c>
    </row>
    <row r="8147" customFormat="false" ht="15" hidden="false" customHeight="false" outlineLevel="0" collapsed="false">
      <c r="A8147" s="37" t="n">
        <v>1008146</v>
      </c>
      <c r="B8147" s="38" t="n">
        <v>46308</v>
      </c>
      <c r="C8147" s="39" t="s">
        <v>69</v>
      </c>
      <c r="D8147" s="39" t="s">
        <v>39</v>
      </c>
      <c r="E8147" s="40" t="n">
        <v>1.6</v>
      </c>
      <c r="F8147" s="41" t="n">
        <f aca="false">IF(A8147="","",INDEX(Assumptions!$B$16:$B$18,MATCH(C8147,Assumptions!$A$16:$A$18,0)))</f>
        <v>3</v>
      </c>
      <c r="G8147" s="42" t="n">
        <f aca="false">IF(A8147="","",WORKDAY(B8147,F8147))</f>
        <v>46311</v>
      </c>
    </row>
    <row r="8148" customFormat="false" ht="15" hidden="false" customHeight="false" outlineLevel="0" collapsed="false">
      <c r="A8148" s="37" t="n">
        <v>1008147</v>
      </c>
      <c r="B8148" s="38" t="n">
        <v>46308</v>
      </c>
      <c r="C8148" s="39" t="s">
        <v>69</v>
      </c>
      <c r="D8148" s="39" t="s">
        <v>37</v>
      </c>
      <c r="E8148" s="40" t="n">
        <v>6</v>
      </c>
      <c r="F8148" s="41" t="n">
        <f aca="false">IF(A8148="","",INDEX(Assumptions!$B$16:$B$18,MATCH(C8148,Assumptions!$A$16:$A$18,0)))</f>
        <v>3</v>
      </c>
      <c r="G8148" s="42" t="n">
        <f aca="false">IF(A8148="","",WORKDAY(B8148,F8148))</f>
        <v>46311</v>
      </c>
    </row>
    <row r="8149" customFormat="false" ht="15" hidden="false" customHeight="false" outlineLevel="0" collapsed="false">
      <c r="A8149" s="37" t="n">
        <v>1008148</v>
      </c>
      <c r="B8149" s="38" t="n">
        <v>46308</v>
      </c>
      <c r="C8149" s="39" t="s">
        <v>69</v>
      </c>
      <c r="D8149" s="39" t="s">
        <v>35</v>
      </c>
      <c r="E8149" s="40" t="n">
        <v>1.4</v>
      </c>
      <c r="F8149" s="41" t="n">
        <f aca="false">IF(A8149="","",INDEX(Assumptions!$B$16:$B$18,MATCH(C8149,Assumptions!$A$16:$A$18,0)))</f>
        <v>3</v>
      </c>
      <c r="G8149" s="42" t="n">
        <f aca="false">IF(A8149="","",WORKDAY(B8149,F8149))</f>
        <v>46311</v>
      </c>
    </row>
    <row r="8150" customFormat="false" ht="15" hidden="false" customHeight="false" outlineLevel="0" collapsed="false">
      <c r="A8150" s="37" t="n">
        <v>1008149</v>
      </c>
      <c r="B8150" s="38" t="n">
        <v>46308</v>
      </c>
      <c r="C8150" s="39" t="s">
        <v>69</v>
      </c>
      <c r="D8150" s="39" t="s">
        <v>39</v>
      </c>
      <c r="E8150" s="40" t="n">
        <v>5.3</v>
      </c>
      <c r="F8150" s="41" t="n">
        <f aca="false">IF(A8150="","",INDEX(Assumptions!$B$16:$B$18,MATCH(C8150,Assumptions!$A$16:$A$18,0)))</f>
        <v>3</v>
      </c>
      <c r="G8150" s="42" t="n">
        <f aca="false">IF(A8150="","",WORKDAY(B8150,F8150))</f>
        <v>46311</v>
      </c>
    </row>
    <row r="8151" customFormat="false" ht="15" hidden="false" customHeight="false" outlineLevel="0" collapsed="false">
      <c r="A8151" s="37" t="n">
        <v>1008150</v>
      </c>
      <c r="B8151" s="38" t="n">
        <v>46308</v>
      </c>
      <c r="C8151" s="39" t="s">
        <v>69</v>
      </c>
      <c r="D8151" s="39" t="s">
        <v>33</v>
      </c>
      <c r="E8151" s="40" t="n">
        <v>6.9</v>
      </c>
      <c r="F8151" s="41" t="n">
        <f aca="false">IF(A8151="","",INDEX(Assumptions!$B$16:$B$18,MATCH(C8151,Assumptions!$A$16:$A$18,0)))</f>
        <v>3</v>
      </c>
      <c r="G8151" s="42" t="n">
        <f aca="false">IF(A8151="","",WORKDAY(B8151,F8151))</f>
        <v>46311</v>
      </c>
    </row>
    <row r="8152" customFormat="false" ht="15" hidden="false" customHeight="false" outlineLevel="0" collapsed="false">
      <c r="A8152" s="37" t="n">
        <v>1008151</v>
      </c>
      <c r="B8152" s="38" t="n">
        <v>46308</v>
      </c>
      <c r="C8152" s="39" t="s">
        <v>69</v>
      </c>
      <c r="D8152" s="39" t="s">
        <v>39</v>
      </c>
      <c r="E8152" s="40" t="n">
        <v>0.7</v>
      </c>
      <c r="F8152" s="41" t="n">
        <f aca="false">IF(A8152="","",INDEX(Assumptions!$B$16:$B$18,MATCH(C8152,Assumptions!$A$16:$A$18,0)))</f>
        <v>3</v>
      </c>
      <c r="G8152" s="42" t="n">
        <f aca="false">IF(A8152="","",WORKDAY(B8152,F8152))</f>
        <v>46311</v>
      </c>
    </row>
    <row r="8153" customFormat="false" ht="15" hidden="false" customHeight="false" outlineLevel="0" collapsed="false">
      <c r="A8153" s="37" t="n">
        <v>1008152</v>
      </c>
      <c r="B8153" s="38" t="n">
        <v>46308</v>
      </c>
      <c r="C8153" s="39" t="s">
        <v>69</v>
      </c>
      <c r="D8153" s="39" t="s">
        <v>31</v>
      </c>
      <c r="E8153" s="40" t="n">
        <v>0.6</v>
      </c>
      <c r="F8153" s="41" t="n">
        <f aca="false">IF(A8153="","",INDEX(Assumptions!$B$16:$B$18,MATCH(C8153,Assumptions!$A$16:$A$18,0)))</f>
        <v>3</v>
      </c>
      <c r="G8153" s="42" t="n">
        <f aca="false">IF(A8153="","",WORKDAY(B8153,F8153))</f>
        <v>46311</v>
      </c>
    </row>
    <row r="8154" customFormat="false" ht="15" hidden="false" customHeight="false" outlineLevel="0" collapsed="false">
      <c r="A8154" s="37" t="n">
        <v>1008153</v>
      </c>
      <c r="B8154" s="38" t="n">
        <v>46308</v>
      </c>
      <c r="C8154" s="39" t="s">
        <v>69</v>
      </c>
      <c r="D8154" s="39" t="s">
        <v>39</v>
      </c>
      <c r="E8154" s="40" t="n">
        <v>1.4</v>
      </c>
      <c r="F8154" s="41" t="n">
        <f aca="false">IF(A8154="","",INDEX(Assumptions!$B$16:$B$18,MATCH(C8154,Assumptions!$A$16:$A$18,0)))</f>
        <v>3</v>
      </c>
      <c r="G8154" s="42" t="n">
        <f aca="false">IF(A8154="","",WORKDAY(B8154,F8154))</f>
        <v>46311</v>
      </c>
    </row>
    <row r="8155" customFormat="false" ht="15" hidden="false" customHeight="false" outlineLevel="0" collapsed="false">
      <c r="A8155" s="37" t="n">
        <v>1008154</v>
      </c>
      <c r="B8155" s="38" t="n">
        <v>46308</v>
      </c>
      <c r="C8155" s="39" t="s">
        <v>69</v>
      </c>
      <c r="D8155" s="39" t="s">
        <v>35</v>
      </c>
      <c r="E8155" s="40" t="n">
        <v>3.7</v>
      </c>
      <c r="F8155" s="41" t="n">
        <f aca="false">IF(A8155="","",INDEX(Assumptions!$B$16:$B$18,MATCH(C8155,Assumptions!$A$16:$A$18,0)))</f>
        <v>3</v>
      </c>
      <c r="G8155" s="42" t="n">
        <f aca="false">IF(A8155="","",WORKDAY(B8155,F8155))</f>
        <v>46311</v>
      </c>
    </row>
    <row r="8156" customFormat="false" ht="15" hidden="false" customHeight="false" outlineLevel="0" collapsed="false">
      <c r="A8156" s="37" t="n">
        <v>1008155</v>
      </c>
      <c r="B8156" s="38" t="n">
        <v>46308</v>
      </c>
      <c r="C8156" s="39" t="s">
        <v>70</v>
      </c>
      <c r="D8156" s="39" t="s">
        <v>33</v>
      </c>
      <c r="E8156" s="40" t="n">
        <v>5.1</v>
      </c>
      <c r="F8156" s="41" t="n">
        <f aca="false">IF(A8156="","",INDEX(Assumptions!$B$16:$B$18,MATCH(C8156,Assumptions!$A$16:$A$18,0)))</f>
        <v>5</v>
      </c>
      <c r="G8156" s="42" t="n">
        <f aca="false">IF(A8156="","",WORKDAY(B8156,F8156))</f>
        <v>46315</v>
      </c>
    </row>
    <row r="8157" customFormat="false" ht="15" hidden="false" customHeight="false" outlineLevel="0" collapsed="false">
      <c r="A8157" s="37" t="n">
        <v>1008156</v>
      </c>
      <c r="B8157" s="38" t="n">
        <v>46308</v>
      </c>
      <c r="C8157" s="39" t="s">
        <v>68</v>
      </c>
      <c r="D8157" s="39" t="s">
        <v>33</v>
      </c>
      <c r="E8157" s="40" t="n">
        <v>1.6</v>
      </c>
      <c r="F8157" s="41" t="n">
        <f aca="false">IF(A8157="","",INDEX(Assumptions!$B$16:$B$18,MATCH(C8157,Assumptions!$A$16:$A$18,0)))</f>
        <v>1</v>
      </c>
      <c r="G8157" s="42" t="n">
        <f aca="false">IF(A8157="","",WORKDAY(B8157,F8157))</f>
        <v>46309</v>
      </c>
    </row>
    <row r="8158" customFormat="false" ht="15" hidden="false" customHeight="false" outlineLevel="0" collapsed="false">
      <c r="A8158" s="37" t="n">
        <v>1008157</v>
      </c>
      <c r="B8158" s="38" t="n">
        <v>46308</v>
      </c>
      <c r="C8158" s="39" t="s">
        <v>69</v>
      </c>
      <c r="D8158" s="39" t="s">
        <v>31</v>
      </c>
      <c r="E8158" s="40" t="n">
        <v>3</v>
      </c>
      <c r="F8158" s="41" t="n">
        <f aca="false">IF(A8158="","",INDEX(Assumptions!$B$16:$B$18,MATCH(C8158,Assumptions!$A$16:$A$18,0)))</f>
        <v>3</v>
      </c>
      <c r="G8158" s="42" t="n">
        <f aca="false">IF(A8158="","",WORKDAY(B8158,F8158))</f>
        <v>46311</v>
      </c>
    </row>
    <row r="8159" customFormat="false" ht="15" hidden="false" customHeight="false" outlineLevel="0" collapsed="false">
      <c r="A8159" s="37" t="n">
        <v>1008158</v>
      </c>
      <c r="B8159" s="38" t="n">
        <v>46308</v>
      </c>
      <c r="C8159" s="39" t="s">
        <v>69</v>
      </c>
      <c r="D8159" s="39" t="s">
        <v>35</v>
      </c>
      <c r="E8159" s="40" t="n">
        <v>1.9</v>
      </c>
      <c r="F8159" s="41" t="n">
        <f aca="false">IF(A8159="","",INDEX(Assumptions!$B$16:$B$18,MATCH(C8159,Assumptions!$A$16:$A$18,0)))</f>
        <v>3</v>
      </c>
      <c r="G8159" s="42" t="n">
        <f aca="false">IF(A8159="","",WORKDAY(B8159,F8159))</f>
        <v>46311</v>
      </c>
    </row>
    <row r="8160" customFormat="false" ht="15" hidden="false" customHeight="false" outlineLevel="0" collapsed="false">
      <c r="A8160" s="37" t="n">
        <v>1008159</v>
      </c>
      <c r="B8160" s="38" t="n">
        <v>46308</v>
      </c>
      <c r="C8160" s="39" t="s">
        <v>69</v>
      </c>
      <c r="D8160" s="39" t="s">
        <v>31</v>
      </c>
      <c r="E8160" s="40" t="n">
        <v>3.8</v>
      </c>
      <c r="F8160" s="41" t="n">
        <f aca="false">IF(A8160="","",INDEX(Assumptions!$B$16:$B$18,MATCH(C8160,Assumptions!$A$16:$A$18,0)))</f>
        <v>3</v>
      </c>
      <c r="G8160" s="42" t="n">
        <f aca="false">IF(A8160="","",WORKDAY(B8160,F8160))</f>
        <v>46311</v>
      </c>
    </row>
    <row r="8161" customFormat="false" ht="15" hidden="false" customHeight="false" outlineLevel="0" collapsed="false">
      <c r="A8161" s="37" t="n">
        <v>1008160</v>
      </c>
      <c r="B8161" s="38" t="n">
        <v>46308</v>
      </c>
      <c r="C8161" s="39" t="s">
        <v>69</v>
      </c>
      <c r="D8161" s="39" t="s">
        <v>35</v>
      </c>
      <c r="E8161" s="40" t="n">
        <v>2</v>
      </c>
      <c r="F8161" s="41" t="n">
        <f aca="false">IF(A8161="","",INDEX(Assumptions!$B$16:$B$18,MATCH(C8161,Assumptions!$A$16:$A$18,0)))</f>
        <v>3</v>
      </c>
      <c r="G8161" s="42" t="n">
        <f aca="false">IF(A8161="","",WORKDAY(B8161,F8161))</f>
        <v>46311</v>
      </c>
    </row>
    <row r="8162" customFormat="false" ht="15" hidden="false" customHeight="false" outlineLevel="0" collapsed="false">
      <c r="A8162" s="37" t="n">
        <v>1008161</v>
      </c>
      <c r="B8162" s="38" t="n">
        <v>46308</v>
      </c>
      <c r="C8162" s="39" t="s">
        <v>69</v>
      </c>
      <c r="D8162" s="39" t="s">
        <v>33</v>
      </c>
      <c r="E8162" s="40" t="n">
        <v>1</v>
      </c>
      <c r="F8162" s="41" t="n">
        <f aca="false">IF(A8162="","",INDEX(Assumptions!$B$16:$B$18,MATCH(C8162,Assumptions!$A$16:$A$18,0)))</f>
        <v>3</v>
      </c>
      <c r="G8162" s="42" t="n">
        <f aca="false">IF(A8162="","",WORKDAY(B8162,F8162))</f>
        <v>46311</v>
      </c>
    </row>
    <row r="8163" customFormat="false" ht="15" hidden="false" customHeight="false" outlineLevel="0" collapsed="false">
      <c r="A8163" s="37" t="n">
        <v>1008162</v>
      </c>
      <c r="B8163" s="38" t="n">
        <v>46308</v>
      </c>
      <c r="C8163" s="39" t="s">
        <v>69</v>
      </c>
      <c r="D8163" s="39" t="s">
        <v>37</v>
      </c>
      <c r="E8163" s="40" t="n">
        <v>2.2</v>
      </c>
      <c r="F8163" s="41" t="n">
        <f aca="false">IF(A8163="","",INDEX(Assumptions!$B$16:$B$18,MATCH(C8163,Assumptions!$A$16:$A$18,0)))</f>
        <v>3</v>
      </c>
      <c r="G8163" s="42" t="n">
        <f aca="false">IF(A8163="","",WORKDAY(B8163,F8163))</f>
        <v>46311</v>
      </c>
    </row>
    <row r="8164" customFormat="false" ht="15" hidden="false" customHeight="false" outlineLevel="0" collapsed="false">
      <c r="A8164" s="37" t="n">
        <v>1008163</v>
      </c>
      <c r="B8164" s="38" t="n">
        <v>46308</v>
      </c>
      <c r="C8164" s="39" t="s">
        <v>68</v>
      </c>
      <c r="D8164" s="39" t="s">
        <v>33</v>
      </c>
      <c r="E8164" s="40" t="n">
        <v>2.1</v>
      </c>
      <c r="F8164" s="41" t="n">
        <f aca="false">IF(A8164="","",INDEX(Assumptions!$B$16:$B$18,MATCH(C8164,Assumptions!$A$16:$A$18,0)))</f>
        <v>1</v>
      </c>
      <c r="G8164" s="42" t="n">
        <f aca="false">IF(A8164="","",WORKDAY(B8164,F8164))</f>
        <v>46309</v>
      </c>
    </row>
    <row r="8165" customFormat="false" ht="15" hidden="false" customHeight="false" outlineLevel="0" collapsed="false">
      <c r="A8165" s="37" t="n">
        <v>1008164</v>
      </c>
      <c r="B8165" s="38" t="n">
        <v>46308</v>
      </c>
      <c r="C8165" s="39" t="s">
        <v>69</v>
      </c>
      <c r="D8165" s="39" t="s">
        <v>39</v>
      </c>
      <c r="E8165" s="40" t="n">
        <v>2.8</v>
      </c>
      <c r="F8165" s="41" t="n">
        <f aca="false">IF(A8165="","",INDEX(Assumptions!$B$16:$B$18,MATCH(C8165,Assumptions!$A$16:$A$18,0)))</f>
        <v>3</v>
      </c>
      <c r="G8165" s="42" t="n">
        <f aca="false">IF(A8165="","",WORKDAY(B8165,F8165))</f>
        <v>46311</v>
      </c>
    </row>
    <row r="8166" customFormat="false" ht="15" hidden="false" customHeight="false" outlineLevel="0" collapsed="false">
      <c r="A8166" s="37" t="n">
        <v>1008165</v>
      </c>
      <c r="B8166" s="38" t="n">
        <v>46308</v>
      </c>
      <c r="C8166" s="39" t="s">
        <v>68</v>
      </c>
      <c r="D8166" s="39" t="s">
        <v>39</v>
      </c>
      <c r="E8166" s="40" t="n">
        <v>1.8</v>
      </c>
      <c r="F8166" s="41" t="n">
        <f aca="false">IF(A8166="","",INDEX(Assumptions!$B$16:$B$18,MATCH(C8166,Assumptions!$A$16:$A$18,0)))</f>
        <v>1</v>
      </c>
      <c r="G8166" s="42" t="n">
        <f aca="false">IF(A8166="","",WORKDAY(B8166,F8166))</f>
        <v>46309</v>
      </c>
    </row>
    <row r="8167" customFormat="false" ht="15" hidden="false" customHeight="false" outlineLevel="0" collapsed="false">
      <c r="A8167" s="37" t="n">
        <v>1008166</v>
      </c>
      <c r="B8167" s="38" t="n">
        <v>46308</v>
      </c>
      <c r="C8167" s="39" t="s">
        <v>70</v>
      </c>
      <c r="D8167" s="39" t="s">
        <v>39</v>
      </c>
      <c r="E8167" s="40" t="n">
        <v>3.3</v>
      </c>
      <c r="F8167" s="41" t="n">
        <f aca="false">IF(A8167="","",INDEX(Assumptions!$B$16:$B$18,MATCH(C8167,Assumptions!$A$16:$A$18,0)))</f>
        <v>5</v>
      </c>
      <c r="G8167" s="42" t="n">
        <f aca="false">IF(A8167="","",WORKDAY(B8167,F8167))</f>
        <v>46315</v>
      </c>
    </row>
    <row r="8168" customFormat="false" ht="15" hidden="false" customHeight="false" outlineLevel="0" collapsed="false">
      <c r="A8168" s="37" t="n">
        <v>1008167</v>
      </c>
      <c r="B8168" s="38" t="n">
        <v>46308</v>
      </c>
      <c r="C8168" s="39" t="s">
        <v>69</v>
      </c>
      <c r="D8168" s="39" t="s">
        <v>31</v>
      </c>
      <c r="E8168" s="40" t="n">
        <v>1.2</v>
      </c>
      <c r="F8168" s="41" t="n">
        <f aca="false">IF(A8168="","",INDEX(Assumptions!$B$16:$B$18,MATCH(C8168,Assumptions!$A$16:$A$18,0)))</f>
        <v>3</v>
      </c>
      <c r="G8168" s="42" t="n">
        <f aca="false">IF(A8168="","",WORKDAY(B8168,F8168))</f>
        <v>46311</v>
      </c>
    </row>
    <row r="8169" customFormat="false" ht="15" hidden="false" customHeight="false" outlineLevel="0" collapsed="false">
      <c r="A8169" s="37" t="n">
        <v>1008168</v>
      </c>
      <c r="B8169" s="38" t="n">
        <v>46308</v>
      </c>
      <c r="C8169" s="39" t="s">
        <v>69</v>
      </c>
      <c r="D8169" s="39" t="s">
        <v>33</v>
      </c>
      <c r="E8169" s="40" t="n">
        <v>1.1</v>
      </c>
      <c r="F8169" s="41" t="n">
        <f aca="false">IF(A8169="","",INDEX(Assumptions!$B$16:$B$18,MATCH(C8169,Assumptions!$A$16:$A$18,0)))</f>
        <v>3</v>
      </c>
      <c r="G8169" s="42" t="n">
        <f aca="false">IF(A8169="","",WORKDAY(B8169,F8169))</f>
        <v>46311</v>
      </c>
    </row>
    <row r="8170" customFormat="false" ht="15" hidden="false" customHeight="false" outlineLevel="0" collapsed="false">
      <c r="A8170" s="37" t="n">
        <v>1008169</v>
      </c>
      <c r="B8170" s="38" t="n">
        <v>46308</v>
      </c>
      <c r="C8170" s="39" t="s">
        <v>69</v>
      </c>
      <c r="D8170" s="39" t="s">
        <v>37</v>
      </c>
      <c r="E8170" s="40" t="n">
        <v>1.7</v>
      </c>
      <c r="F8170" s="41" t="n">
        <f aca="false">IF(A8170="","",INDEX(Assumptions!$B$16:$B$18,MATCH(C8170,Assumptions!$A$16:$A$18,0)))</f>
        <v>3</v>
      </c>
      <c r="G8170" s="42" t="n">
        <f aca="false">IF(A8170="","",WORKDAY(B8170,F8170))</f>
        <v>46311</v>
      </c>
    </row>
    <row r="8171" customFormat="false" ht="15" hidden="false" customHeight="false" outlineLevel="0" collapsed="false">
      <c r="A8171" s="37" t="n">
        <v>1008170</v>
      </c>
      <c r="B8171" s="38" t="n">
        <v>46308</v>
      </c>
      <c r="C8171" s="39" t="s">
        <v>69</v>
      </c>
      <c r="D8171" s="39" t="s">
        <v>33</v>
      </c>
      <c r="E8171" s="40" t="n">
        <v>2.5</v>
      </c>
      <c r="F8171" s="41" t="n">
        <f aca="false">IF(A8171="","",INDEX(Assumptions!$B$16:$B$18,MATCH(C8171,Assumptions!$A$16:$A$18,0)))</f>
        <v>3</v>
      </c>
      <c r="G8171" s="42" t="n">
        <f aca="false">IF(A8171="","",WORKDAY(B8171,F8171))</f>
        <v>46311</v>
      </c>
    </row>
    <row r="8172" customFormat="false" ht="15" hidden="false" customHeight="false" outlineLevel="0" collapsed="false">
      <c r="A8172" s="37" t="n">
        <v>1008171</v>
      </c>
      <c r="B8172" s="38" t="n">
        <v>46308</v>
      </c>
      <c r="C8172" s="39" t="s">
        <v>69</v>
      </c>
      <c r="D8172" s="39" t="s">
        <v>37</v>
      </c>
      <c r="E8172" s="40" t="n">
        <v>2.1</v>
      </c>
      <c r="F8172" s="41" t="n">
        <f aca="false">IF(A8172="","",INDEX(Assumptions!$B$16:$B$18,MATCH(C8172,Assumptions!$A$16:$A$18,0)))</f>
        <v>3</v>
      </c>
      <c r="G8172" s="42" t="n">
        <f aca="false">IF(A8172="","",WORKDAY(B8172,F8172))</f>
        <v>46311</v>
      </c>
    </row>
    <row r="8173" customFormat="false" ht="15" hidden="false" customHeight="false" outlineLevel="0" collapsed="false">
      <c r="A8173" s="37" t="n">
        <v>1008172</v>
      </c>
      <c r="B8173" s="38" t="n">
        <v>46308</v>
      </c>
      <c r="C8173" s="39" t="s">
        <v>70</v>
      </c>
      <c r="D8173" s="39" t="s">
        <v>37</v>
      </c>
      <c r="E8173" s="40" t="n">
        <v>3</v>
      </c>
      <c r="F8173" s="41" t="n">
        <f aca="false">IF(A8173="","",INDEX(Assumptions!$B$16:$B$18,MATCH(C8173,Assumptions!$A$16:$A$18,0)))</f>
        <v>5</v>
      </c>
      <c r="G8173" s="42" t="n">
        <f aca="false">IF(A8173="","",WORKDAY(B8173,F8173))</f>
        <v>46315</v>
      </c>
    </row>
    <row r="8174" customFormat="false" ht="15" hidden="false" customHeight="false" outlineLevel="0" collapsed="false">
      <c r="A8174" s="37" t="n">
        <v>1008173</v>
      </c>
      <c r="B8174" s="38" t="n">
        <v>46308</v>
      </c>
      <c r="C8174" s="39" t="s">
        <v>68</v>
      </c>
      <c r="D8174" s="39" t="s">
        <v>39</v>
      </c>
      <c r="E8174" s="40" t="n">
        <v>2.2</v>
      </c>
      <c r="F8174" s="41" t="n">
        <f aca="false">IF(A8174="","",INDEX(Assumptions!$B$16:$B$18,MATCH(C8174,Assumptions!$A$16:$A$18,0)))</f>
        <v>1</v>
      </c>
      <c r="G8174" s="42" t="n">
        <f aca="false">IF(A8174="","",WORKDAY(B8174,F8174))</f>
        <v>46309</v>
      </c>
    </row>
    <row r="8175" customFormat="false" ht="15" hidden="false" customHeight="false" outlineLevel="0" collapsed="false">
      <c r="A8175" s="37" t="n">
        <v>1008174</v>
      </c>
      <c r="B8175" s="38" t="n">
        <v>46308</v>
      </c>
      <c r="C8175" s="39" t="s">
        <v>70</v>
      </c>
      <c r="D8175" s="39" t="s">
        <v>31</v>
      </c>
      <c r="E8175" s="40" t="n">
        <v>7.7</v>
      </c>
      <c r="F8175" s="41" t="n">
        <f aca="false">IF(A8175="","",INDEX(Assumptions!$B$16:$B$18,MATCH(C8175,Assumptions!$A$16:$A$18,0)))</f>
        <v>5</v>
      </c>
      <c r="G8175" s="42" t="n">
        <f aca="false">IF(A8175="","",WORKDAY(B8175,F8175))</f>
        <v>46315</v>
      </c>
    </row>
    <row r="8176" customFormat="false" ht="15" hidden="false" customHeight="false" outlineLevel="0" collapsed="false">
      <c r="A8176" s="37" t="n">
        <v>1008175</v>
      </c>
      <c r="B8176" s="38" t="n">
        <v>46308</v>
      </c>
      <c r="C8176" s="39" t="s">
        <v>69</v>
      </c>
      <c r="D8176" s="39" t="s">
        <v>31</v>
      </c>
      <c r="E8176" s="40" t="n">
        <v>0.9</v>
      </c>
      <c r="F8176" s="41" t="n">
        <f aca="false">IF(A8176="","",INDEX(Assumptions!$B$16:$B$18,MATCH(C8176,Assumptions!$A$16:$A$18,0)))</f>
        <v>3</v>
      </c>
      <c r="G8176" s="42" t="n">
        <f aca="false">IF(A8176="","",WORKDAY(B8176,F8176))</f>
        <v>46311</v>
      </c>
    </row>
    <row r="8177" customFormat="false" ht="15" hidden="false" customHeight="false" outlineLevel="0" collapsed="false">
      <c r="A8177" s="37" t="n">
        <v>1008176</v>
      </c>
      <c r="B8177" s="38" t="n">
        <v>46309</v>
      </c>
      <c r="C8177" s="39" t="s">
        <v>69</v>
      </c>
      <c r="D8177" s="39" t="s">
        <v>39</v>
      </c>
      <c r="E8177" s="40" t="n">
        <v>1</v>
      </c>
      <c r="F8177" s="41" t="n">
        <f aca="false">IF(A8177="","",INDEX(Assumptions!$B$16:$B$18,MATCH(C8177,Assumptions!$A$16:$A$18,0)))</f>
        <v>3</v>
      </c>
      <c r="G8177" s="42" t="n">
        <f aca="false">IF(A8177="","",WORKDAY(B8177,F8177))</f>
        <v>46314</v>
      </c>
    </row>
    <row r="8178" customFormat="false" ht="15" hidden="false" customHeight="false" outlineLevel="0" collapsed="false">
      <c r="A8178" s="37" t="n">
        <v>1008177</v>
      </c>
      <c r="B8178" s="38" t="n">
        <v>46309</v>
      </c>
      <c r="C8178" s="39" t="s">
        <v>69</v>
      </c>
      <c r="D8178" s="39" t="s">
        <v>33</v>
      </c>
      <c r="E8178" s="40" t="n">
        <v>1.1</v>
      </c>
      <c r="F8178" s="41" t="n">
        <f aca="false">IF(A8178="","",INDEX(Assumptions!$B$16:$B$18,MATCH(C8178,Assumptions!$A$16:$A$18,0)))</f>
        <v>3</v>
      </c>
      <c r="G8178" s="42" t="n">
        <f aca="false">IF(A8178="","",WORKDAY(B8178,F8178))</f>
        <v>46314</v>
      </c>
    </row>
    <row r="8179" customFormat="false" ht="15" hidden="false" customHeight="false" outlineLevel="0" collapsed="false">
      <c r="A8179" s="37" t="n">
        <v>1008178</v>
      </c>
      <c r="B8179" s="38" t="n">
        <v>46309</v>
      </c>
      <c r="C8179" s="39" t="s">
        <v>69</v>
      </c>
      <c r="D8179" s="39" t="s">
        <v>37</v>
      </c>
      <c r="E8179" s="40" t="n">
        <v>0.8</v>
      </c>
      <c r="F8179" s="41" t="n">
        <f aca="false">IF(A8179="","",INDEX(Assumptions!$B$16:$B$18,MATCH(C8179,Assumptions!$A$16:$A$18,0)))</f>
        <v>3</v>
      </c>
      <c r="G8179" s="42" t="n">
        <f aca="false">IF(A8179="","",WORKDAY(B8179,F8179))</f>
        <v>46314</v>
      </c>
    </row>
    <row r="8180" customFormat="false" ht="15" hidden="false" customHeight="false" outlineLevel="0" collapsed="false">
      <c r="A8180" s="37" t="n">
        <v>1008179</v>
      </c>
      <c r="B8180" s="38" t="n">
        <v>46309</v>
      </c>
      <c r="C8180" s="39" t="s">
        <v>69</v>
      </c>
      <c r="D8180" s="39" t="s">
        <v>31</v>
      </c>
      <c r="E8180" s="40" t="n">
        <v>3.8</v>
      </c>
      <c r="F8180" s="41" t="n">
        <f aca="false">IF(A8180="","",INDEX(Assumptions!$B$16:$B$18,MATCH(C8180,Assumptions!$A$16:$A$18,0)))</f>
        <v>3</v>
      </c>
      <c r="G8180" s="42" t="n">
        <f aca="false">IF(A8180="","",WORKDAY(B8180,F8180))</f>
        <v>46314</v>
      </c>
    </row>
    <row r="8181" customFormat="false" ht="15" hidden="false" customHeight="false" outlineLevel="0" collapsed="false">
      <c r="A8181" s="37" t="n">
        <v>1008180</v>
      </c>
      <c r="B8181" s="38" t="n">
        <v>46309</v>
      </c>
      <c r="C8181" s="39" t="s">
        <v>68</v>
      </c>
      <c r="D8181" s="39" t="s">
        <v>37</v>
      </c>
      <c r="E8181" s="40" t="n">
        <v>1.4</v>
      </c>
      <c r="F8181" s="41" t="n">
        <f aca="false">IF(A8181="","",INDEX(Assumptions!$B$16:$B$18,MATCH(C8181,Assumptions!$A$16:$A$18,0)))</f>
        <v>1</v>
      </c>
      <c r="G8181" s="42" t="n">
        <f aca="false">IF(A8181="","",WORKDAY(B8181,F8181))</f>
        <v>46310</v>
      </c>
    </row>
    <row r="8182" customFormat="false" ht="15" hidden="false" customHeight="false" outlineLevel="0" collapsed="false">
      <c r="A8182" s="37" t="n">
        <v>1008181</v>
      </c>
      <c r="B8182" s="38" t="n">
        <v>46309</v>
      </c>
      <c r="C8182" s="39" t="s">
        <v>70</v>
      </c>
      <c r="D8182" s="39" t="s">
        <v>33</v>
      </c>
      <c r="E8182" s="40" t="n">
        <v>4</v>
      </c>
      <c r="F8182" s="41" t="n">
        <f aca="false">IF(A8182="","",INDEX(Assumptions!$B$16:$B$18,MATCH(C8182,Assumptions!$A$16:$A$18,0)))</f>
        <v>5</v>
      </c>
      <c r="G8182" s="42" t="n">
        <f aca="false">IF(A8182="","",WORKDAY(B8182,F8182))</f>
        <v>46316</v>
      </c>
    </row>
    <row r="8183" customFormat="false" ht="15" hidden="false" customHeight="false" outlineLevel="0" collapsed="false">
      <c r="A8183" s="37" t="n">
        <v>1008182</v>
      </c>
      <c r="B8183" s="38" t="n">
        <v>46309</v>
      </c>
      <c r="C8183" s="39" t="s">
        <v>69</v>
      </c>
      <c r="D8183" s="39" t="s">
        <v>37</v>
      </c>
      <c r="E8183" s="40" t="n">
        <v>0.1</v>
      </c>
      <c r="F8183" s="41" t="n">
        <f aca="false">IF(A8183="","",INDEX(Assumptions!$B$16:$B$18,MATCH(C8183,Assumptions!$A$16:$A$18,0)))</f>
        <v>3</v>
      </c>
      <c r="G8183" s="42" t="n">
        <f aca="false">IF(A8183="","",WORKDAY(B8183,F8183))</f>
        <v>46314</v>
      </c>
    </row>
    <row r="8184" customFormat="false" ht="15" hidden="false" customHeight="false" outlineLevel="0" collapsed="false">
      <c r="A8184" s="37" t="n">
        <v>1008183</v>
      </c>
      <c r="B8184" s="38" t="n">
        <v>46309</v>
      </c>
      <c r="C8184" s="39" t="s">
        <v>69</v>
      </c>
      <c r="D8184" s="39" t="s">
        <v>37</v>
      </c>
      <c r="E8184" s="40" t="n">
        <v>2.1</v>
      </c>
      <c r="F8184" s="41" t="n">
        <f aca="false">IF(A8184="","",INDEX(Assumptions!$B$16:$B$18,MATCH(C8184,Assumptions!$A$16:$A$18,0)))</f>
        <v>3</v>
      </c>
      <c r="G8184" s="42" t="n">
        <f aca="false">IF(A8184="","",WORKDAY(B8184,F8184))</f>
        <v>46314</v>
      </c>
    </row>
    <row r="8185" customFormat="false" ht="15" hidden="false" customHeight="false" outlineLevel="0" collapsed="false">
      <c r="A8185" s="37" t="n">
        <v>1008184</v>
      </c>
      <c r="B8185" s="38" t="n">
        <v>46309</v>
      </c>
      <c r="C8185" s="39" t="s">
        <v>70</v>
      </c>
      <c r="D8185" s="39" t="s">
        <v>39</v>
      </c>
      <c r="E8185" s="40" t="n">
        <v>3.3</v>
      </c>
      <c r="F8185" s="41" t="n">
        <f aca="false">IF(A8185="","",INDEX(Assumptions!$B$16:$B$18,MATCH(C8185,Assumptions!$A$16:$A$18,0)))</f>
        <v>5</v>
      </c>
      <c r="G8185" s="42" t="n">
        <f aca="false">IF(A8185="","",WORKDAY(B8185,F8185))</f>
        <v>46316</v>
      </c>
    </row>
    <row r="8186" customFormat="false" ht="15" hidden="false" customHeight="false" outlineLevel="0" collapsed="false">
      <c r="A8186" s="37" t="n">
        <v>1008185</v>
      </c>
      <c r="B8186" s="38" t="n">
        <v>46309</v>
      </c>
      <c r="C8186" s="39" t="s">
        <v>68</v>
      </c>
      <c r="D8186" s="39" t="s">
        <v>33</v>
      </c>
      <c r="E8186" s="40" t="n">
        <v>1.1</v>
      </c>
      <c r="F8186" s="41" t="n">
        <f aca="false">IF(A8186="","",INDEX(Assumptions!$B$16:$B$18,MATCH(C8186,Assumptions!$A$16:$A$18,0)))</f>
        <v>1</v>
      </c>
      <c r="G8186" s="42" t="n">
        <f aca="false">IF(A8186="","",WORKDAY(B8186,F8186))</f>
        <v>46310</v>
      </c>
    </row>
    <row r="8187" customFormat="false" ht="15" hidden="false" customHeight="false" outlineLevel="0" collapsed="false">
      <c r="A8187" s="37" t="n">
        <v>1008186</v>
      </c>
      <c r="B8187" s="38" t="n">
        <v>46309</v>
      </c>
      <c r="C8187" s="39" t="s">
        <v>68</v>
      </c>
      <c r="D8187" s="39" t="s">
        <v>35</v>
      </c>
      <c r="E8187" s="40" t="n">
        <v>1.5</v>
      </c>
      <c r="F8187" s="41" t="n">
        <f aca="false">IF(A8187="","",INDEX(Assumptions!$B$16:$B$18,MATCH(C8187,Assumptions!$A$16:$A$18,0)))</f>
        <v>1</v>
      </c>
      <c r="G8187" s="42" t="n">
        <f aca="false">IF(A8187="","",WORKDAY(B8187,F8187))</f>
        <v>46310</v>
      </c>
    </row>
    <row r="8188" customFormat="false" ht="15" hidden="false" customHeight="false" outlineLevel="0" collapsed="false">
      <c r="A8188" s="37" t="n">
        <v>1008187</v>
      </c>
      <c r="B8188" s="38" t="n">
        <v>46309</v>
      </c>
      <c r="C8188" s="39" t="s">
        <v>70</v>
      </c>
      <c r="D8188" s="39" t="s">
        <v>37</v>
      </c>
      <c r="E8188" s="40" t="n">
        <v>1.9</v>
      </c>
      <c r="F8188" s="41" t="n">
        <f aca="false">IF(A8188="","",INDEX(Assumptions!$B$16:$B$18,MATCH(C8188,Assumptions!$A$16:$A$18,0)))</f>
        <v>5</v>
      </c>
      <c r="G8188" s="42" t="n">
        <f aca="false">IF(A8188="","",WORKDAY(B8188,F8188))</f>
        <v>46316</v>
      </c>
    </row>
    <row r="8189" customFormat="false" ht="15" hidden="false" customHeight="false" outlineLevel="0" collapsed="false">
      <c r="A8189" s="37" t="n">
        <v>1008188</v>
      </c>
      <c r="B8189" s="38" t="n">
        <v>46309</v>
      </c>
      <c r="C8189" s="39" t="s">
        <v>70</v>
      </c>
      <c r="D8189" s="39" t="s">
        <v>37</v>
      </c>
      <c r="E8189" s="40" t="n">
        <v>2</v>
      </c>
      <c r="F8189" s="41" t="n">
        <f aca="false">IF(A8189="","",INDEX(Assumptions!$B$16:$B$18,MATCH(C8189,Assumptions!$A$16:$A$18,0)))</f>
        <v>5</v>
      </c>
      <c r="G8189" s="42" t="n">
        <f aca="false">IF(A8189="","",WORKDAY(B8189,F8189))</f>
        <v>46316</v>
      </c>
    </row>
    <row r="8190" customFormat="false" ht="15" hidden="false" customHeight="false" outlineLevel="0" collapsed="false">
      <c r="A8190" s="37" t="n">
        <v>1008189</v>
      </c>
      <c r="B8190" s="38" t="n">
        <v>46309</v>
      </c>
      <c r="C8190" s="39" t="s">
        <v>69</v>
      </c>
      <c r="D8190" s="39" t="s">
        <v>31</v>
      </c>
      <c r="E8190" s="40" t="n">
        <v>0.6</v>
      </c>
      <c r="F8190" s="41" t="n">
        <f aca="false">IF(A8190="","",INDEX(Assumptions!$B$16:$B$18,MATCH(C8190,Assumptions!$A$16:$A$18,0)))</f>
        <v>3</v>
      </c>
      <c r="G8190" s="42" t="n">
        <f aca="false">IF(A8190="","",WORKDAY(B8190,F8190))</f>
        <v>46314</v>
      </c>
    </row>
    <row r="8191" customFormat="false" ht="15" hidden="false" customHeight="false" outlineLevel="0" collapsed="false">
      <c r="A8191" s="37" t="n">
        <v>1008190</v>
      </c>
      <c r="B8191" s="38" t="n">
        <v>46309</v>
      </c>
      <c r="C8191" s="39" t="s">
        <v>69</v>
      </c>
      <c r="D8191" s="39" t="s">
        <v>31</v>
      </c>
      <c r="E8191" s="40" t="n">
        <v>4.5</v>
      </c>
      <c r="F8191" s="41" t="n">
        <f aca="false">IF(A8191="","",INDEX(Assumptions!$B$16:$B$18,MATCH(C8191,Assumptions!$A$16:$A$18,0)))</f>
        <v>3</v>
      </c>
      <c r="G8191" s="42" t="n">
        <f aca="false">IF(A8191="","",WORKDAY(B8191,F8191))</f>
        <v>46314</v>
      </c>
    </row>
    <row r="8192" customFormat="false" ht="15" hidden="false" customHeight="false" outlineLevel="0" collapsed="false">
      <c r="A8192" s="37" t="n">
        <v>1008191</v>
      </c>
      <c r="B8192" s="38" t="n">
        <v>46309</v>
      </c>
      <c r="C8192" s="39" t="s">
        <v>69</v>
      </c>
      <c r="D8192" s="39" t="s">
        <v>39</v>
      </c>
      <c r="E8192" s="40" t="n">
        <v>1.1</v>
      </c>
      <c r="F8192" s="41" t="n">
        <f aca="false">IF(A8192="","",INDEX(Assumptions!$B$16:$B$18,MATCH(C8192,Assumptions!$A$16:$A$18,0)))</f>
        <v>3</v>
      </c>
      <c r="G8192" s="42" t="n">
        <f aca="false">IF(A8192="","",WORKDAY(B8192,F8192))</f>
        <v>46314</v>
      </c>
    </row>
    <row r="8193" customFormat="false" ht="15" hidden="false" customHeight="false" outlineLevel="0" collapsed="false">
      <c r="A8193" s="37" t="n">
        <v>1008192</v>
      </c>
      <c r="B8193" s="38" t="n">
        <v>46309</v>
      </c>
      <c r="C8193" s="39" t="s">
        <v>69</v>
      </c>
      <c r="D8193" s="39" t="s">
        <v>35</v>
      </c>
      <c r="E8193" s="40" t="n">
        <v>1.4</v>
      </c>
      <c r="F8193" s="41" t="n">
        <f aca="false">IF(A8193="","",INDEX(Assumptions!$B$16:$B$18,MATCH(C8193,Assumptions!$A$16:$A$18,0)))</f>
        <v>3</v>
      </c>
      <c r="G8193" s="42" t="n">
        <f aca="false">IF(A8193="","",WORKDAY(B8193,F8193))</f>
        <v>46314</v>
      </c>
    </row>
    <row r="8194" customFormat="false" ht="15" hidden="false" customHeight="false" outlineLevel="0" collapsed="false">
      <c r="A8194" s="37" t="n">
        <v>1008193</v>
      </c>
      <c r="B8194" s="38" t="n">
        <v>46309</v>
      </c>
      <c r="C8194" s="39" t="s">
        <v>70</v>
      </c>
      <c r="D8194" s="39" t="s">
        <v>39</v>
      </c>
      <c r="E8194" s="40" t="n">
        <v>2.2</v>
      </c>
      <c r="F8194" s="41" t="n">
        <f aca="false">IF(A8194="","",INDEX(Assumptions!$B$16:$B$18,MATCH(C8194,Assumptions!$A$16:$A$18,0)))</f>
        <v>5</v>
      </c>
      <c r="G8194" s="42" t="n">
        <f aca="false">IF(A8194="","",WORKDAY(B8194,F8194))</f>
        <v>46316</v>
      </c>
    </row>
    <row r="8195" customFormat="false" ht="15" hidden="false" customHeight="false" outlineLevel="0" collapsed="false">
      <c r="A8195" s="37" t="n">
        <v>1008194</v>
      </c>
      <c r="B8195" s="38" t="n">
        <v>46309</v>
      </c>
      <c r="C8195" s="39" t="s">
        <v>69</v>
      </c>
      <c r="D8195" s="39" t="s">
        <v>33</v>
      </c>
      <c r="E8195" s="40" t="n">
        <v>4.2</v>
      </c>
      <c r="F8195" s="41" t="n">
        <f aca="false">IF(A8195="","",INDEX(Assumptions!$B$16:$B$18,MATCH(C8195,Assumptions!$A$16:$A$18,0)))</f>
        <v>3</v>
      </c>
      <c r="G8195" s="42" t="n">
        <f aca="false">IF(A8195="","",WORKDAY(B8195,F8195))</f>
        <v>46314</v>
      </c>
    </row>
    <row r="8196" customFormat="false" ht="15" hidden="false" customHeight="false" outlineLevel="0" collapsed="false">
      <c r="A8196" s="37" t="n">
        <v>1008195</v>
      </c>
      <c r="B8196" s="38" t="n">
        <v>46309</v>
      </c>
      <c r="C8196" s="39" t="s">
        <v>69</v>
      </c>
      <c r="D8196" s="39" t="s">
        <v>39</v>
      </c>
      <c r="E8196" s="40" t="n">
        <v>0.5</v>
      </c>
      <c r="F8196" s="41" t="n">
        <f aca="false">IF(A8196="","",INDEX(Assumptions!$B$16:$B$18,MATCH(C8196,Assumptions!$A$16:$A$18,0)))</f>
        <v>3</v>
      </c>
      <c r="G8196" s="42" t="n">
        <f aca="false">IF(A8196="","",WORKDAY(B8196,F8196))</f>
        <v>46314</v>
      </c>
    </row>
    <row r="8197" customFormat="false" ht="15" hidden="false" customHeight="false" outlineLevel="0" collapsed="false">
      <c r="A8197" s="37" t="n">
        <v>1008196</v>
      </c>
      <c r="B8197" s="38" t="n">
        <v>46309</v>
      </c>
      <c r="C8197" s="39" t="s">
        <v>70</v>
      </c>
      <c r="D8197" s="39" t="s">
        <v>33</v>
      </c>
      <c r="E8197" s="40" t="n">
        <v>2.6</v>
      </c>
      <c r="F8197" s="41" t="n">
        <f aca="false">IF(A8197="","",INDEX(Assumptions!$B$16:$B$18,MATCH(C8197,Assumptions!$A$16:$A$18,0)))</f>
        <v>5</v>
      </c>
      <c r="G8197" s="42" t="n">
        <f aca="false">IF(A8197="","",WORKDAY(B8197,F8197))</f>
        <v>46316</v>
      </c>
    </row>
    <row r="8198" customFormat="false" ht="15" hidden="false" customHeight="false" outlineLevel="0" collapsed="false">
      <c r="A8198" s="37" t="n">
        <v>1008197</v>
      </c>
      <c r="B8198" s="38" t="n">
        <v>46309</v>
      </c>
      <c r="C8198" s="39" t="s">
        <v>69</v>
      </c>
      <c r="D8198" s="39" t="s">
        <v>31</v>
      </c>
      <c r="E8198" s="40" t="n">
        <v>2.4</v>
      </c>
      <c r="F8198" s="41" t="n">
        <f aca="false">IF(A8198="","",INDEX(Assumptions!$B$16:$B$18,MATCH(C8198,Assumptions!$A$16:$A$18,0)))</f>
        <v>3</v>
      </c>
      <c r="G8198" s="42" t="n">
        <f aca="false">IF(A8198="","",WORKDAY(B8198,F8198))</f>
        <v>46314</v>
      </c>
    </row>
    <row r="8199" customFormat="false" ht="15" hidden="false" customHeight="false" outlineLevel="0" collapsed="false">
      <c r="A8199" s="37" t="n">
        <v>1008198</v>
      </c>
      <c r="B8199" s="38" t="n">
        <v>46309</v>
      </c>
      <c r="C8199" s="39" t="s">
        <v>69</v>
      </c>
      <c r="D8199" s="39" t="s">
        <v>39</v>
      </c>
      <c r="E8199" s="40" t="n">
        <v>3.5</v>
      </c>
      <c r="F8199" s="41" t="n">
        <f aca="false">IF(A8199="","",INDEX(Assumptions!$B$16:$B$18,MATCH(C8199,Assumptions!$A$16:$A$18,0)))</f>
        <v>3</v>
      </c>
      <c r="G8199" s="42" t="n">
        <f aca="false">IF(A8199="","",WORKDAY(B8199,F8199))</f>
        <v>46314</v>
      </c>
    </row>
    <row r="8200" customFormat="false" ht="15" hidden="false" customHeight="false" outlineLevel="0" collapsed="false">
      <c r="A8200" s="37" t="n">
        <v>1008199</v>
      </c>
      <c r="B8200" s="38" t="n">
        <v>46309</v>
      </c>
      <c r="C8200" s="39" t="s">
        <v>69</v>
      </c>
      <c r="D8200" s="39" t="s">
        <v>35</v>
      </c>
      <c r="E8200" s="40" t="n">
        <v>0.9</v>
      </c>
      <c r="F8200" s="41" t="n">
        <f aca="false">IF(A8200="","",INDEX(Assumptions!$B$16:$B$18,MATCH(C8200,Assumptions!$A$16:$A$18,0)))</f>
        <v>3</v>
      </c>
      <c r="G8200" s="42" t="n">
        <f aca="false">IF(A8200="","",WORKDAY(B8200,F8200))</f>
        <v>46314</v>
      </c>
    </row>
    <row r="8201" customFormat="false" ht="15" hidden="false" customHeight="false" outlineLevel="0" collapsed="false">
      <c r="A8201" s="37" t="n">
        <v>1008200</v>
      </c>
      <c r="B8201" s="38" t="n">
        <v>46309</v>
      </c>
      <c r="C8201" s="39" t="s">
        <v>69</v>
      </c>
      <c r="D8201" s="39" t="s">
        <v>37</v>
      </c>
      <c r="E8201" s="40" t="n">
        <v>3.9</v>
      </c>
      <c r="F8201" s="41" t="n">
        <f aca="false">IF(A8201="","",INDEX(Assumptions!$B$16:$B$18,MATCH(C8201,Assumptions!$A$16:$A$18,0)))</f>
        <v>3</v>
      </c>
      <c r="G8201" s="42" t="n">
        <f aca="false">IF(A8201="","",WORKDAY(B8201,F8201))</f>
        <v>46314</v>
      </c>
    </row>
    <row r="8202" customFormat="false" ht="15" hidden="false" customHeight="false" outlineLevel="0" collapsed="false">
      <c r="A8202" s="37" t="n">
        <v>1008201</v>
      </c>
      <c r="B8202" s="38" t="n">
        <v>46309</v>
      </c>
      <c r="C8202" s="39" t="s">
        <v>69</v>
      </c>
      <c r="D8202" s="39" t="s">
        <v>35</v>
      </c>
      <c r="E8202" s="40" t="n">
        <v>2.1</v>
      </c>
      <c r="F8202" s="41" t="n">
        <f aca="false">IF(A8202="","",INDEX(Assumptions!$B$16:$B$18,MATCH(C8202,Assumptions!$A$16:$A$18,0)))</f>
        <v>3</v>
      </c>
      <c r="G8202" s="42" t="n">
        <f aca="false">IF(A8202="","",WORKDAY(B8202,F8202))</f>
        <v>46314</v>
      </c>
    </row>
    <row r="8203" customFormat="false" ht="15" hidden="false" customHeight="false" outlineLevel="0" collapsed="false">
      <c r="A8203" s="37" t="n">
        <v>1008202</v>
      </c>
      <c r="B8203" s="38" t="n">
        <v>46309</v>
      </c>
      <c r="C8203" s="39" t="s">
        <v>68</v>
      </c>
      <c r="D8203" s="39" t="s">
        <v>35</v>
      </c>
      <c r="E8203" s="40" t="n">
        <v>1.8</v>
      </c>
      <c r="F8203" s="41" t="n">
        <f aca="false">IF(A8203="","",INDEX(Assumptions!$B$16:$B$18,MATCH(C8203,Assumptions!$A$16:$A$18,0)))</f>
        <v>1</v>
      </c>
      <c r="G8203" s="42" t="n">
        <f aca="false">IF(A8203="","",WORKDAY(B8203,F8203))</f>
        <v>46310</v>
      </c>
    </row>
    <row r="8204" customFormat="false" ht="15" hidden="false" customHeight="false" outlineLevel="0" collapsed="false">
      <c r="A8204" s="37" t="n">
        <v>1008203</v>
      </c>
      <c r="B8204" s="38" t="n">
        <v>46309</v>
      </c>
      <c r="C8204" s="39" t="s">
        <v>68</v>
      </c>
      <c r="D8204" s="39" t="s">
        <v>37</v>
      </c>
      <c r="E8204" s="40" t="n">
        <v>0.6</v>
      </c>
      <c r="F8204" s="41" t="n">
        <f aca="false">IF(A8204="","",INDEX(Assumptions!$B$16:$B$18,MATCH(C8204,Assumptions!$A$16:$A$18,0)))</f>
        <v>1</v>
      </c>
      <c r="G8204" s="42" t="n">
        <f aca="false">IF(A8204="","",WORKDAY(B8204,F8204))</f>
        <v>46310</v>
      </c>
    </row>
    <row r="8205" customFormat="false" ht="15" hidden="false" customHeight="false" outlineLevel="0" collapsed="false">
      <c r="A8205" s="37" t="n">
        <v>1008204</v>
      </c>
      <c r="B8205" s="38" t="n">
        <v>46309</v>
      </c>
      <c r="C8205" s="39" t="s">
        <v>68</v>
      </c>
      <c r="D8205" s="39" t="s">
        <v>33</v>
      </c>
      <c r="E8205" s="40" t="n">
        <v>3.7</v>
      </c>
      <c r="F8205" s="41" t="n">
        <f aca="false">IF(A8205="","",INDEX(Assumptions!$B$16:$B$18,MATCH(C8205,Assumptions!$A$16:$A$18,0)))</f>
        <v>1</v>
      </c>
      <c r="G8205" s="42" t="n">
        <f aca="false">IF(A8205="","",WORKDAY(B8205,F8205))</f>
        <v>46310</v>
      </c>
    </row>
    <row r="8206" customFormat="false" ht="15" hidden="false" customHeight="false" outlineLevel="0" collapsed="false">
      <c r="A8206" s="37" t="n">
        <v>1008205</v>
      </c>
      <c r="B8206" s="38" t="n">
        <v>46309</v>
      </c>
      <c r="C8206" s="39" t="s">
        <v>68</v>
      </c>
      <c r="D8206" s="39" t="s">
        <v>39</v>
      </c>
      <c r="E8206" s="40" t="n">
        <v>2.5</v>
      </c>
      <c r="F8206" s="41" t="n">
        <f aca="false">IF(A8206="","",INDEX(Assumptions!$B$16:$B$18,MATCH(C8206,Assumptions!$A$16:$A$18,0)))</f>
        <v>1</v>
      </c>
      <c r="G8206" s="42" t="n">
        <f aca="false">IF(A8206="","",WORKDAY(B8206,F8206))</f>
        <v>46310</v>
      </c>
    </row>
    <row r="8207" customFormat="false" ht="15" hidden="false" customHeight="false" outlineLevel="0" collapsed="false">
      <c r="A8207" s="37" t="n">
        <v>1008206</v>
      </c>
      <c r="B8207" s="38" t="n">
        <v>46309</v>
      </c>
      <c r="C8207" s="39" t="s">
        <v>69</v>
      </c>
      <c r="D8207" s="39" t="s">
        <v>35</v>
      </c>
      <c r="E8207" s="40" t="n">
        <v>1.3</v>
      </c>
      <c r="F8207" s="41" t="n">
        <f aca="false">IF(A8207="","",INDEX(Assumptions!$B$16:$B$18,MATCH(C8207,Assumptions!$A$16:$A$18,0)))</f>
        <v>3</v>
      </c>
      <c r="G8207" s="42" t="n">
        <f aca="false">IF(A8207="","",WORKDAY(B8207,F8207))</f>
        <v>46314</v>
      </c>
    </row>
    <row r="8208" customFormat="false" ht="15" hidden="false" customHeight="false" outlineLevel="0" collapsed="false">
      <c r="A8208" s="37" t="n">
        <v>1008207</v>
      </c>
      <c r="B8208" s="38" t="n">
        <v>46309</v>
      </c>
      <c r="C8208" s="39" t="s">
        <v>69</v>
      </c>
      <c r="D8208" s="39" t="s">
        <v>33</v>
      </c>
      <c r="E8208" s="40" t="n">
        <v>0.9</v>
      </c>
      <c r="F8208" s="41" t="n">
        <f aca="false">IF(A8208="","",INDEX(Assumptions!$B$16:$B$18,MATCH(C8208,Assumptions!$A$16:$A$18,0)))</f>
        <v>3</v>
      </c>
      <c r="G8208" s="42" t="n">
        <f aca="false">IF(A8208="","",WORKDAY(B8208,F8208))</f>
        <v>46314</v>
      </c>
    </row>
    <row r="8209" customFormat="false" ht="15" hidden="false" customHeight="false" outlineLevel="0" collapsed="false">
      <c r="A8209" s="37" t="n">
        <v>1008208</v>
      </c>
      <c r="B8209" s="38" t="n">
        <v>46309</v>
      </c>
      <c r="C8209" s="39" t="s">
        <v>69</v>
      </c>
      <c r="D8209" s="39" t="s">
        <v>35</v>
      </c>
      <c r="E8209" s="40" t="n">
        <v>2.1</v>
      </c>
      <c r="F8209" s="41" t="n">
        <f aca="false">IF(A8209="","",INDEX(Assumptions!$B$16:$B$18,MATCH(C8209,Assumptions!$A$16:$A$18,0)))</f>
        <v>3</v>
      </c>
      <c r="G8209" s="42" t="n">
        <f aca="false">IF(A8209="","",WORKDAY(B8209,F8209))</f>
        <v>46314</v>
      </c>
    </row>
    <row r="8210" customFormat="false" ht="15" hidden="false" customHeight="false" outlineLevel="0" collapsed="false">
      <c r="A8210" s="37" t="n">
        <v>1008209</v>
      </c>
      <c r="B8210" s="38" t="n">
        <v>46309</v>
      </c>
      <c r="C8210" s="39" t="s">
        <v>70</v>
      </c>
      <c r="D8210" s="39" t="s">
        <v>39</v>
      </c>
      <c r="E8210" s="40" t="n">
        <v>1.2</v>
      </c>
      <c r="F8210" s="41" t="n">
        <f aca="false">IF(A8210="","",INDEX(Assumptions!$B$16:$B$18,MATCH(C8210,Assumptions!$A$16:$A$18,0)))</f>
        <v>5</v>
      </c>
      <c r="G8210" s="42" t="n">
        <f aca="false">IF(A8210="","",WORKDAY(B8210,F8210))</f>
        <v>46316</v>
      </c>
    </row>
    <row r="8211" customFormat="false" ht="15" hidden="false" customHeight="false" outlineLevel="0" collapsed="false">
      <c r="A8211" s="37" t="n">
        <v>1008210</v>
      </c>
      <c r="B8211" s="38" t="n">
        <v>46309</v>
      </c>
      <c r="C8211" s="39" t="s">
        <v>69</v>
      </c>
      <c r="D8211" s="39" t="s">
        <v>33</v>
      </c>
      <c r="E8211" s="40" t="n">
        <v>1.8</v>
      </c>
      <c r="F8211" s="41" t="n">
        <f aca="false">IF(A8211="","",INDEX(Assumptions!$B$16:$B$18,MATCH(C8211,Assumptions!$A$16:$A$18,0)))</f>
        <v>3</v>
      </c>
      <c r="G8211" s="42" t="n">
        <f aca="false">IF(A8211="","",WORKDAY(B8211,F8211))</f>
        <v>46314</v>
      </c>
    </row>
    <row r="8212" customFormat="false" ht="15" hidden="false" customHeight="false" outlineLevel="0" collapsed="false">
      <c r="A8212" s="37" t="n">
        <v>1008211</v>
      </c>
      <c r="B8212" s="38" t="n">
        <v>46309</v>
      </c>
      <c r="C8212" s="39" t="s">
        <v>70</v>
      </c>
      <c r="D8212" s="39" t="s">
        <v>39</v>
      </c>
      <c r="E8212" s="40" t="n">
        <v>1.6</v>
      </c>
      <c r="F8212" s="41" t="n">
        <f aca="false">IF(A8212="","",INDEX(Assumptions!$B$16:$B$18,MATCH(C8212,Assumptions!$A$16:$A$18,0)))</f>
        <v>5</v>
      </c>
      <c r="G8212" s="42" t="n">
        <f aca="false">IF(A8212="","",WORKDAY(B8212,F8212))</f>
        <v>46316</v>
      </c>
    </row>
    <row r="8213" customFormat="false" ht="15" hidden="false" customHeight="false" outlineLevel="0" collapsed="false">
      <c r="A8213" s="37" t="n">
        <v>1008212</v>
      </c>
      <c r="B8213" s="38" t="n">
        <v>46309</v>
      </c>
      <c r="C8213" s="39" t="s">
        <v>68</v>
      </c>
      <c r="D8213" s="39" t="s">
        <v>31</v>
      </c>
      <c r="E8213" s="40" t="n">
        <v>2.6</v>
      </c>
      <c r="F8213" s="41" t="n">
        <f aca="false">IF(A8213="","",INDEX(Assumptions!$B$16:$B$18,MATCH(C8213,Assumptions!$A$16:$A$18,0)))</f>
        <v>1</v>
      </c>
      <c r="G8213" s="42" t="n">
        <f aca="false">IF(A8213="","",WORKDAY(B8213,F8213))</f>
        <v>46310</v>
      </c>
    </row>
    <row r="8214" customFormat="false" ht="15" hidden="false" customHeight="false" outlineLevel="0" collapsed="false">
      <c r="A8214" s="37" t="n">
        <v>1008213</v>
      </c>
      <c r="B8214" s="38" t="n">
        <v>46309</v>
      </c>
      <c r="C8214" s="39" t="s">
        <v>70</v>
      </c>
      <c r="D8214" s="39" t="s">
        <v>37</v>
      </c>
      <c r="E8214" s="40" t="n">
        <v>1.3</v>
      </c>
      <c r="F8214" s="41" t="n">
        <f aca="false">IF(A8214="","",INDEX(Assumptions!$B$16:$B$18,MATCH(C8214,Assumptions!$A$16:$A$18,0)))</f>
        <v>5</v>
      </c>
      <c r="G8214" s="42" t="n">
        <f aca="false">IF(A8214="","",WORKDAY(B8214,F8214))</f>
        <v>46316</v>
      </c>
    </row>
    <row r="8215" customFormat="false" ht="15" hidden="false" customHeight="false" outlineLevel="0" collapsed="false">
      <c r="A8215" s="37" t="n">
        <v>1008214</v>
      </c>
      <c r="B8215" s="38" t="n">
        <v>46309</v>
      </c>
      <c r="C8215" s="39" t="s">
        <v>70</v>
      </c>
      <c r="D8215" s="39" t="s">
        <v>35</v>
      </c>
      <c r="E8215" s="40" t="n">
        <v>0.9</v>
      </c>
      <c r="F8215" s="41" t="n">
        <f aca="false">IF(A8215="","",INDEX(Assumptions!$B$16:$B$18,MATCH(C8215,Assumptions!$A$16:$A$18,0)))</f>
        <v>5</v>
      </c>
      <c r="G8215" s="42" t="n">
        <f aca="false">IF(A8215="","",WORKDAY(B8215,F8215))</f>
        <v>46316</v>
      </c>
    </row>
    <row r="8216" customFormat="false" ht="15" hidden="false" customHeight="false" outlineLevel="0" collapsed="false">
      <c r="A8216" s="37" t="n">
        <v>1008215</v>
      </c>
      <c r="B8216" s="38" t="n">
        <v>46309</v>
      </c>
      <c r="C8216" s="39" t="s">
        <v>70</v>
      </c>
      <c r="D8216" s="39" t="s">
        <v>37</v>
      </c>
      <c r="E8216" s="40" t="n">
        <v>1.3</v>
      </c>
      <c r="F8216" s="41" t="n">
        <f aca="false">IF(A8216="","",INDEX(Assumptions!$B$16:$B$18,MATCH(C8216,Assumptions!$A$16:$A$18,0)))</f>
        <v>5</v>
      </c>
      <c r="G8216" s="42" t="n">
        <f aca="false">IF(A8216="","",WORKDAY(B8216,F8216))</f>
        <v>46316</v>
      </c>
    </row>
    <row r="8217" customFormat="false" ht="15" hidden="false" customHeight="false" outlineLevel="0" collapsed="false">
      <c r="A8217" s="37" t="n">
        <v>1008216</v>
      </c>
      <c r="B8217" s="38" t="n">
        <v>46309</v>
      </c>
      <c r="C8217" s="39" t="s">
        <v>68</v>
      </c>
      <c r="D8217" s="39" t="s">
        <v>39</v>
      </c>
      <c r="E8217" s="40" t="n">
        <v>2</v>
      </c>
      <c r="F8217" s="41" t="n">
        <f aca="false">IF(A8217="","",INDEX(Assumptions!$B$16:$B$18,MATCH(C8217,Assumptions!$A$16:$A$18,0)))</f>
        <v>1</v>
      </c>
      <c r="G8217" s="42" t="n">
        <f aca="false">IF(A8217="","",WORKDAY(B8217,F8217))</f>
        <v>46310</v>
      </c>
    </row>
    <row r="8218" customFormat="false" ht="15" hidden="false" customHeight="false" outlineLevel="0" collapsed="false">
      <c r="A8218" s="37" t="n">
        <v>1008217</v>
      </c>
      <c r="B8218" s="38" t="n">
        <v>46309</v>
      </c>
      <c r="C8218" s="39" t="s">
        <v>69</v>
      </c>
      <c r="D8218" s="39" t="s">
        <v>37</v>
      </c>
      <c r="E8218" s="40" t="n">
        <v>1.1</v>
      </c>
      <c r="F8218" s="41" t="n">
        <f aca="false">IF(A8218="","",INDEX(Assumptions!$B$16:$B$18,MATCH(C8218,Assumptions!$A$16:$A$18,0)))</f>
        <v>3</v>
      </c>
      <c r="G8218" s="42" t="n">
        <f aca="false">IF(A8218="","",WORKDAY(B8218,F8218))</f>
        <v>46314</v>
      </c>
    </row>
    <row r="8219" customFormat="false" ht="15" hidden="false" customHeight="false" outlineLevel="0" collapsed="false">
      <c r="A8219" s="37" t="n">
        <v>1008218</v>
      </c>
      <c r="B8219" s="38" t="n">
        <v>46309</v>
      </c>
      <c r="C8219" s="39" t="s">
        <v>70</v>
      </c>
      <c r="D8219" s="39" t="s">
        <v>39</v>
      </c>
      <c r="E8219" s="40" t="n">
        <v>1.4</v>
      </c>
      <c r="F8219" s="41" t="n">
        <f aca="false">IF(A8219="","",INDEX(Assumptions!$B$16:$B$18,MATCH(C8219,Assumptions!$A$16:$A$18,0)))</f>
        <v>5</v>
      </c>
      <c r="G8219" s="42" t="n">
        <f aca="false">IF(A8219="","",WORKDAY(B8219,F8219))</f>
        <v>46316</v>
      </c>
    </row>
    <row r="8220" customFormat="false" ht="15" hidden="false" customHeight="false" outlineLevel="0" collapsed="false">
      <c r="A8220" s="37" t="n">
        <v>1008219</v>
      </c>
      <c r="B8220" s="38" t="n">
        <v>46309</v>
      </c>
      <c r="C8220" s="39" t="s">
        <v>69</v>
      </c>
      <c r="D8220" s="39" t="s">
        <v>39</v>
      </c>
      <c r="E8220" s="40" t="n">
        <v>0.2</v>
      </c>
      <c r="F8220" s="41" t="n">
        <f aca="false">IF(A8220="","",INDEX(Assumptions!$B$16:$B$18,MATCH(C8220,Assumptions!$A$16:$A$18,0)))</f>
        <v>3</v>
      </c>
      <c r="G8220" s="42" t="n">
        <f aca="false">IF(A8220="","",WORKDAY(B8220,F8220))</f>
        <v>46314</v>
      </c>
    </row>
    <row r="8221" customFormat="false" ht="15" hidden="false" customHeight="false" outlineLevel="0" collapsed="false">
      <c r="A8221" s="37" t="n">
        <v>1008220</v>
      </c>
      <c r="B8221" s="38" t="n">
        <v>46309</v>
      </c>
      <c r="C8221" s="39" t="s">
        <v>68</v>
      </c>
      <c r="D8221" s="39" t="s">
        <v>31</v>
      </c>
      <c r="E8221" s="40" t="n">
        <v>2.2</v>
      </c>
      <c r="F8221" s="41" t="n">
        <f aca="false">IF(A8221="","",INDEX(Assumptions!$B$16:$B$18,MATCH(C8221,Assumptions!$A$16:$A$18,0)))</f>
        <v>1</v>
      </c>
      <c r="G8221" s="42" t="n">
        <f aca="false">IF(A8221="","",WORKDAY(B8221,F8221))</f>
        <v>46310</v>
      </c>
    </row>
    <row r="8222" customFormat="false" ht="15" hidden="false" customHeight="false" outlineLevel="0" collapsed="false">
      <c r="A8222" s="37" t="n">
        <v>1008221</v>
      </c>
      <c r="B8222" s="38" t="n">
        <v>46309</v>
      </c>
      <c r="C8222" s="39" t="s">
        <v>70</v>
      </c>
      <c r="D8222" s="39" t="s">
        <v>37</v>
      </c>
      <c r="E8222" s="40" t="n">
        <v>2.2</v>
      </c>
      <c r="F8222" s="41" t="n">
        <f aca="false">IF(A8222="","",INDEX(Assumptions!$B$16:$B$18,MATCH(C8222,Assumptions!$A$16:$A$18,0)))</f>
        <v>5</v>
      </c>
      <c r="G8222" s="42" t="n">
        <f aca="false">IF(A8222="","",WORKDAY(B8222,F8222))</f>
        <v>46316</v>
      </c>
    </row>
    <row r="8223" customFormat="false" ht="15" hidden="false" customHeight="false" outlineLevel="0" collapsed="false">
      <c r="A8223" s="37" t="n">
        <v>1008222</v>
      </c>
      <c r="B8223" s="38" t="n">
        <v>46309</v>
      </c>
      <c r="C8223" s="39" t="s">
        <v>69</v>
      </c>
      <c r="D8223" s="39" t="s">
        <v>33</v>
      </c>
      <c r="E8223" s="40" t="n">
        <v>8.9</v>
      </c>
      <c r="F8223" s="41" t="n">
        <f aca="false">IF(A8223="","",INDEX(Assumptions!$B$16:$B$18,MATCH(C8223,Assumptions!$A$16:$A$18,0)))</f>
        <v>3</v>
      </c>
      <c r="G8223" s="42" t="n">
        <f aca="false">IF(A8223="","",WORKDAY(B8223,F8223))</f>
        <v>46314</v>
      </c>
    </row>
    <row r="8224" customFormat="false" ht="15" hidden="false" customHeight="false" outlineLevel="0" collapsed="false">
      <c r="A8224" s="37" t="n">
        <v>1008223</v>
      </c>
      <c r="B8224" s="38" t="n">
        <v>46309</v>
      </c>
      <c r="C8224" s="39" t="s">
        <v>69</v>
      </c>
      <c r="D8224" s="39" t="s">
        <v>31</v>
      </c>
      <c r="E8224" s="40" t="n">
        <v>2.3</v>
      </c>
      <c r="F8224" s="41" t="n">
        <f aca="false">IF(A8224="","",INDEX(Assumptions!$B$16:$B$18,MATCH(C8224,Assumptions!$A$16:$A$18,0)))</f>
        <v>3</v>
      </c>
      <c r="G8224" s="42" t="n">
        <f aca="false">IF(A8224="","",WORKDAY(B8224,F8224))</f>
        <v>46314</v>
      </c>
    </row>
    <row r="8225" customFormat="false" ht="15" hidden="false" customHeight="false" outlineLevel="0" collapsed="false">
      <c r="A8225" s="37" t="n">
        <v>1008224</v>
      </c>
      <c r="B8225" s="38" t="n">
        <v>46309</v>
      </c>
      <c r="C8225" s="39" t="s">
        <v>69</v>
      </c>
      <c r="D8225" s="39" t="s">
        <v>31</v>
      </c>
      <c r="E8225" s="40" t="n">
        <v>2.7</v>
      </c>
      <c r="F8225" s="41" t="n">
        <f aca="false">IF(A8225="","",INDEX(Assumptions!$B$16:$B$18,MATCH(C8225,Assumptions!$A$16:$A$18,0)))</f>
        <v>3</v>
      </c>
      <c r="G8225" s="42" t="n">
        <f aca="false">IF(A8225="","",WORKDAY(B8225,F8225))</f>
        <v>46314</v>
      </c>
    </row>
    <row r="8226" customFormat="false" ht="15" hidden="false" customHeight="false" outlineLevel="0" collapsed="false">
      <c r="A8226" s="37" t="n">
        <v>1008225</v>
      </c>
      <c r="B8226" s="38" t="n">
        <v>46309</v>
      </c>
      <c r="C8226" s="39" t="s">
        <v>69</v>
      </c>
      <c r="D8226" s="39" t="s">
        <v>37</v>
      </c>
      <c r="E8226" s="40" t="n">
        <v>1.9</v>
      </c>
      <c r="F8226" s="41" t="n">
        <f aca="false">IF(A8226="","",INDEX(Assumptions!$B$16:$B$18,MATCH(C8226,Assumptions!$A$16:$A$18,0)))</f>
        <v>3</v>
      </c>
      <c r="G8226" s="42" t="n">
        <f aca="false">IF(A8226="","",WORKDAY(B8226,F8226))</f>
        <v>46314</v>
      </c>
    </row>
    <row r="8227" customFormat="false" ht="15" hidden="false" customHeight="false" outlineLevel="0" collapsed="false">
      <c r="A8227" s="37" t="n">
        <v>1008226</v>
      </c>
      <c r="B8227" s="38" t="n">
        <v>46309</v>
      </c>
      <c r="C8227" s="39" t="s">
        <v>70</v>
      </c>
      <c r="D8227" s="39" t="s">
        <v>31</v>
      </c>
      <c r="E8227" s="40" t="n">
        <v>1.3</v>
      </c>
      <c r="F8227" s="41" t="n">
        <f aca="false">IF(A8227="","",INDEX(Assumptions!$B$16:$B$18,MATCH(C8227,Assumptions!$A$16:$A$18,0)))</f>
        <v>5</v>
      </c>
      <c r="G8227" s="42" t="n">
        <f aca="false">IF(A8227="","",WORKDAY(B8227,F8227))</f>
        <v>46316</v>
      </c>
    </row>
    <row r="8228" customFormat="false" ht="15" hidden="false" customHeight="false" outlineLevel="0" collapsed="false">
      <c r="A8228" s="37" t="n">
        <v>1008227</v>
      </c>
      <c r="B8228" s="38" t="n">
        <v>46309</v>
      </c>
      <c r="C8228" s="39" t="s">
        <v>70</v>
      </c>
      <c r="D8228" s="39" t="s">
        <v>37</v>
      </c>
      <c r="E8228" s="40" t="n">
        <v>2.9</v>
      </c>
      <c r="F8228" s="41" t="n">
        <f aca="false">IF(A8228="","",INDEX(Assumptions!$B$16:$B$18,MATCH(C8228,Assumptions!$A$16:$A$18,0)))</f>
        <v>5</v>
      </c>
      <c r="G8228" s="42" t="n">
        <f aca="false">IF(A8228="","",WORKDAY(B8228,F8228))</f>
        <v>46316</v>
      </c>
    </row>
    <row r="8229" customFormat="false" ht="15" hidden="false" customHeight="false" outlineLevel="0" collapsed="false">
      <c r="A8229" s="37" t="n">
        <v>1008228</v>
      </c>
      <c r="B8229" s="38" t="n">
        <v>46309</v>
      </c>
      <c r="C8229" s="39" t="s">
        <v>69</v>
      </c>
      <c r="D8229" s="39" t="s">
        <v>31</v>
      </c>
      <c r="E8229" s="40" t="n">
        <v>4.5</v>
      </c>
      <c r="F8229" s="41" t="n">
        <f aca="false">IF(A8229="","",INDEX(Assumptions!$B$16:$B$18,MATCH(C8229,Assumptions!$A$16:$A$18,0)))</f>
        <v>3</v>
      </c>
      <c r="G8229" s="42" t="n">
        <f aca="false">IF(A8229="","",WORKDAY(B8229,F8229))</f>
        <v>46314</v>
      </c>
    </row>
    <row r="8230" customFormat="false" ht="15" hidden="false" customHeight="false" outlineLevel="0" collapsed="false">
      <c r="A8230" s="37" t="n">
        <v>1008229</v>
      </c>
      <c r="B8230" s="38" t="n">
        <v>46309</v>
      </c>
      <c r="C8230" s="39" t="s">
        <v>69</v>
      </c>
      <c r="D8230" s="39" t="s">
        <v>33</v>
      </c>
      <c r="E8230" s="40" t="n">
        <v>6.1</v>
      </c>
      <c r="F8230" s="41" t="n">
        <f aca="false">IF(A8230="","",INDEX(Assumptions!$B$16:$B$18,MATCH(C8230,Assumptions!$A$16:$A$18,0)))</f>
        <v>3</v>
      </c>
      <c r="G8230" s="42" t="n">
        <f aca="false">IF(A8230="","",WORKDAY(B8230,F8230))</f>
        <v>46314</v>
      </c>
    </row>
    <row r="8231" customFormat="false" ht="15" hidden="false" customHeight="false" outlineLevel="0" collapsed="false">
      <c r="A8231" s="37" t="n">
        <v>1008230</v>
      </c>
      <c r="B8231" s="38" t="n">
        <v>46309</v>
      </c>
      <c r="C8231" s="39" t="s">
        <v>69</v>
      </c>
      <c r="D8231" s="39" t="s">
        <v>31</v>
      </c>
      <c r="E8231" s="40" t="n">
        <v>6.8</v>
      </c>
      <c r="F8231" s="41" t="n">
        <f aca="false">IF(A8231="","",INDEX(Assumptions!$B$16:$B$18,MATCH(C8231,Assumptions!$A$16:$A$18,0)))</f>
        <v>3</v>
      </c>
      <c r="G8231" s="42" t="n">
        <f aca="false">IF(A8231="","",WORKDAY(B8231,F8231))</f>
        <v>46314</v>
      </c>
    </row>
    <row r="8232" customFormat="false" ht="15" hidden="false" customHeight="false" outlineLevel="0" collapsed="false">
      <c r="A8232" s="37" t="n">
        <v>1008231</v>
      </c>
      <c r="B8232" s="38" t="n">
        <v>46309</v>
      </c>
      <c r="C8232" s="39" t="s">
        <v>68</v>
      </c>
      <c r="D8232" s="39" t="s">
        <v>35</v>
      </c>
      <c r="E8232" s="40" t="n">
        <v>1.7</v>
      </c>
      <c r="F8232" s="41" t="n">
        <f aca="false">IF(A8232="","",INDEX(Assumptions!$B$16:$B$18,MATCH(C8232,Assumptions!$A$16:$A$18,0)))</f>
        <v>1</v>
      </c>
      <c r="G8232" s="42" t="n">
        <f aca="false">IF(A8232="","",WORKDAY(B8232,F8232))</f>
        <v>46310</v>
      </c>
    </row>
    <row r="8233" customFormat="false" ht="15" hidden="false" customHeight="false" outlineLevel="0" collapsed="false">
      <c r="A8233" s="37" t="n">
        <v>1008232</v>
      </c>
      <c r="B8233" s="38" t="n">
        <v>46309</v>
      </c>
      <c r="C8233" s="39" t="s">
        <v>69</v>
      </c>
      <c r="D8233" s="39" t="s">
        <v>37</v>
      </c>
      <c r="E8233" s="40" t="n">
        <v>2.2</v>
      </c>
      <c r="F8233" s="41" t="n">
        <f aca="false">IF(A8233="","",INDEX(Assumptions!$B$16:$B$18,MATCH(C8233,Assumptions!$A$16:$A$18,0)))</f>
        <v>3</v>
      </c>
      <c r="G8233" s="42" t="n">
        <f aca="false">IF(A8233="","",WORKDAY(B8233,F8233))</f>
        <v>46314</v>
      </c>
    </row>
    <row r="8234" customFormat="false" ht="15" hidden="false" customHeight="false" outlineLevel="0" collapsed="false">
      <c r="A8234" s="37" t="n">
        <v>1008233</v>
      </c>
      <c r="B8234" s="38" t="n">
        <v>46309</v>
      </c>
      <c r="C8234" s="39" t="s">
        <v>69</v>
      </c>
      <c r="D8234" s="39" t="s">
        <v>39</v>
      </c>
      <c r="E8234" s="40" t="n">
        <v>4.2</v>
      </c>
      <c r="F8234" s="41" t="n">
        <f aca="false">IF(A8234="","",INDEX(Assumptions!$B$16:$B$18,MATCH(C8234,Assumptions!$A$16:$A$18,0)))</f>
        <v>3</v>
      </c>
      <c r="G8234" s="42" t="n">
        <f aca="false">IF(A8234="","",WORKDAY(B8234,F8234))</f>
        <v>46314</v>
      </c>
    </row>
    <row r="8235" customFormat="false" ht="15" hidden="false" customHeight="false" outlineLevel="0" collapsed="false">
      <c r="A8235" s="37" t="n">
        <v>1008234</v>
      </c>
      <c r="B8235" s="38" t="n">
        <v>46309</v>
      </c>
      <c r="C8235" s="39" t="s">
        <v>69</v>
      </c>
      <c r="D8235" s="39" t="s">
        <v>39</v>
      </c>
      <c r="E8235" s="40" t="n">
        <v>1.6</v>
      </c>
      <c r="F8235" s="41" t="n">
        <f aca="false">IF(A8235="","",INDEX(Assumptions!$B$16:$B$18,MATCH(C8235,Assumptions!$A$16:$A$18,0)))</f>
        <v>3</v>
      </c>
      <c r="G8235" s="42" t="n">
        <f aca="false">IF(A8235="","",WORKDAY(B8235,F8235))</f>
        <v>46314</v>
      </c>
    </row>
    <row r="8236" customFormat="false" ht="15" hidden="false" customHeight="false" outlineLevel="0" collapsed="false">
      <c r="A8236" s="37" t="n">
        <v>1008235</v>
      </c>
      <c r="B8236" s="38" t="n">
        <v>46309</v>
      </c>
      <c r="C8236" s="39" t="s">
        <v>70</v>
      </c>
      <c r="D8236" s="39" t="s">
        <v>39</v>
      </c>
      <c r="E8236" s="40" t="n">
        <v>2.8</v>
      </c>
      <c r="F8236" s="41" t="n">
        <f aca="false">IF(A8236="","",INDEX(Assumptions!$B$16:$B$18,MATCH(C8236,Assumptions!$A$16:$A$18,0)))</f>
        <v>5</v>
      </c>
      <c r="G8236" s="42" t="n">
        <f aca="false">IF(A8236="","",WORKDAY(B8236,F8236))</f>
        <v>46316</v>
      </c>
    </row>
    <row r="8237" customFormat="false" ht="15" hidden="false" customHeight="false" outlineLevel="0" collapsed="false">
      <c r="A8237" s="37" t="n">
        <v>1008236</v>
      </c>
      <c r="B8237" s="38" t="n">
        <v>46309</v>
      </c>
      <c r="C8237" s="39" t="s">
        <v>69</v>
      </c>
      <c r="D8237" s="39" t="s">
        <v>35</v>
      </c>
      <c r="E8237" s="40" t="n">
        <v>3.2</v>
      </c>
      <c r="F8237" s="41" t="n">
        <f aca="false">IF(A8237="","",INDEX(Assumptions!$B$16:$B$18,MATCH(C8237,Assumptions!$A$16:$A$18,0)))</f>
        <v>3</v>
      </c>
      <c r="G8237" s="42" t="n">
        <f aca="false">IF(A8237="","",WORKDAY(B8237,F8237))</f>
        <v>46314</v>
      </c>
    </row>
    <row r="8238" customFormat="false" ht="15" hidden="false" customHeight="false" outlineLevel="0" collapsed="false">
      <c r="A8238" s="37" t="n">
        <v>1008237</v>
      </c>
      <c r="B8238" s="38" t="n">
        <v>46309</v>
      </c>
      <c r="C8238" s="39" t="s">
        <v>68</v>
      </c>
      <c r="D8238" s="39" t="s">
        <v>33</v>
      </c>
      <c r="E8238" s="40" t="n">
        <v>4.6</v>
      </c>
      <c r="F8238" s="41" t="n">
        <f aca="false">IF(A8238="","",INDEX(Assumptions!$B$16:$B$18,MATCH(C8238,Assumptions!$A$16:$A$18,0)))</f>
        <v>1</v>
      </c>
      <c r="G8238" s="42" t="n">
        <f aca="false">IF(A8238="","",WORKDAY(B8238,F8238))</f>
        <v>46310</v>
      </c>
    </row>
    <row r="8239" customFormat="false" ht="15" hidden="false" customHeight="false" outlineLevel="0" collapsed="false">
      <c r="A8239" s="37" t="n">
        <v>1008238</v>
      </c>
      <c r="B8239" s="38" t="n">
        <v>46309</v>
      </c>
      <c r="C8239" s="39" t="s">
        <v>69</v>
      </c>
      <c r="D8239" s="39" t="s">
        <v>35</v>
      </c>
      <c r="E8239" s="40" t="n">
        <v>1.3</v>
      </c>
      <c r="F8239" s="41" t="n">
        <f aca="false">IF(A8239="","",INDEX(Assumptions!$B$16:$B$18,MATCH(C8239,Assumptions!$A$16:$A$18,0)))</f>
        <v>3</v>
      </c>
      <c r="G8239" s="42" t="n">
        <f aca="false">IF(A8239="","",WORKDAY(B8239,F8239))</f>
        <v>46314</v>
      </c>
    </row>
    <row r="8240" customFormat="false" ht="15" hidden="false" customHeight="false" outlineLevel="0" collapsed="false">
      <c r="A8240" s="37" t="n">
        <v>1008239</v>
      </c>
      <c r="B8240" s="38" t="n">
        <v>46309</v>
      </c>
      <c r="C8240" s="39" t="s">
        <v>68</v>
      </c>
      <c r="D8240" s="39" t="s">
        <v>33</v>
      </c>
      <c r="E8240" s="40" t="n">
        <v>1.6</v>
      </c>
      <c r="F8240" s="41" t="n">
        <f aca="false">IF(A8240="","",INDEX(Assumptions!$B$16:$B$18,MATCH(C8240,Assumptions!$A$16:$A$18,0)))</f>
        <v>1</v>
      </c>
      <c r="G8240" s="42" t="n">
        <f aca="false">IF(A8240="","",WORKDAY(B8240,F8240))</f>
        <v>46310</v>
      </c>
    </row>
    <row r="8241" customFormat="false" ht="15" hidden="false" customHeight="false" outlineLevel="0" collapsed="false">
      <c r="A8241" s="37" t="n">
        <v>1008240</v>
      </c>
      <c r="B8241" s="38" t="n">
        <v>46309</v>
      </c>
      <c r="C8241" s="39" t="s">
        <v>69</v>
      </c>
      <c r="D8241" s="39" t="s">
        <v>39</v>
      </c>
      <c r="E8241" s="40" t="n">
        <v>4.2</v>
      </c>
      <c r="F8241" s="41" t="n">
        <f aca="false">IF(A8241="","",INDEX(Assumptions!$B$16:$B$18,MATCH(C8241,Assumptions!$A$16:$A$18,0)))</f>
        <v>3</v>
      </c>
      <c r="G8241" s="42" t="n">
        <f aca="false">IF(A8241="","",WORKDAY(B8241,F8241))</f>
        <v>46314</v>
      </c>
    </row>
    <row r="8242" customFormat="false" ht="15" hidden="false" customHeight="false" outlineLevel="0" collapsed="false">
      <c r="A8242" s="37" t="n">
        <v>1008241</v>
      </c>
      <c r="B8242" s="38" t="n">
        <v>46309</v>
      </c>
      <c r="C8242" s="39" t="s">
        <v>69</v>
      </c>
      <c r="D8242" s="39" t="s">
        <v>37</v>
      </c>
      <c r="E8242" s="40" t="n">
        <v>1.6</v>
      </c>
      <c r="F8242" s="41" t="n">
        <f aca="false">IF(A8242="","",INDEX(Assumptions!$B$16:$B$18,MATCH(C8242,Assumptions!$A$16:$A$18,0)))</f>
        <v>3</v>
      </c>
      <c r="G8242" s="42" t="n">
        <f aca="false">IF(A8242="","",WORKDAY(B8242,F8242))</f>
        <v>46314</v>
      </c>
    </row>
    <row r="8243" customFormat="false" ht="15" hidden="false" customHeight="false" outlineLevel="0" collapsed="false">
      <c r="A8243" s="37" t="n">
        <v>1008242</v>
      </c>
      <c r="B8243" s="38" t="n">
        <v>46309</v>
      </c>
      <c r="C8243" s="39" t="s">
        <v>70</v>
      </c>
      <c r="D8243" s="39" t="s">
        <v>39</v>
      </c>
      <c r="E8243" s="40" t="n">
        <v>14.3</v>
      </c>
      <c r="F8243" s="41" t="n">
        <f aca="false">IF(A8243="","",INDEX(Assumptions!$B$16:$B$18,MATCH(C8243,Assumptions!$A$16:$A$18,0)))</f>
        <v>5</v>
      </c>
      <c r="G8243" s="42" t="n">
        <f aca="false">IF(A8243="","",WORKDAY(B8243,F8243))</f>
        <v>46316</v>
      </c>
    </row>
    <row r="8244" customFormat="false" ht="15" hidden="false" customHeight="false" outlineLevel="0" collapsed="false">
      <c r="A8244" s="37" t="n">
        <v>1008243</v>
      </c>
      <c r="B8244" s="38" t="n">
        <v>46309</v>
      </c>
      <c r="C8244" s="39" t="s">
        <v>69</v>
      </c>
      <c r="D8244" s="39" t="s">
        <v>33</v>
      </c>
      <c r="E8244" s="40" t="n">
        <v>2.8</v>
      </c>
      <c r="F8244" s="41" t="n">
        <f aca="false">IF(A8244="","",INDEX(Assumptions!$B$16:$B$18,MATCH(C8244,Assumptions!$A$16:$A$18,0)))</f>
        <v>3</v>
      </c>
      <c r="G8244" s="42" t="n">
        <f aca="false">IF(A8244="","",WORKDAY(B8244,F8244))</f>
        <v>46314</v>
      </c>
    </row>
    <row r="8245" customFormat="false" ht="15" hidden="false" customHeight="false" outlineLevel="0" collapsed="false">
      <c r="A8245" s="37" t="n">
        <v>1008244</v>
      </c>
      <c r="B8245" s="38" t="n">
        <v>46309</v>
      </c>
      <c r="C8245" s="39" t="s">
        <v>70</v>
      </c>
      <c r="D8245" s="39" t="s">
        <v>31</v>
      </c>
      <c r="E8245" s="40" t="n">
        <v>6.1</v>
      </c>
      <c r="F8245" s="41" t="n">
        <f aca="false">IF(A8245="","",INDEX(Assumptions!$B$16:$B$18,MATCH(C8245,Assumptions!$A$16:$A$18,0)))</f>
        <v>5</v>
      </c>
      <c r="G8245" s="42" t="n">
        <f aca="false">IF(A8245="","",WORKDAY(B8245,F8245))</f>
        <v>46316</v>
      </c>
    </row>
    <row r="8246" customFormat="false" ht="15" hidden="false" customHeight="false" outlineLevel="0" collapsed="false">
      <c r="A8246" s="37" t="n">
        <v>1008245</v>
      </c>
      <c r="B8246" s="38" t="n">
        <v>46309</v>
      </c>
      <c r="C8246" s="39" t="s">
        <v>69</v>
      </c>
      <c r="D8246" s="39" t="s">
        <v>39</v>
      </c>
      <c r="E8246" s="40" t="n">
        <v>1.7</v>
      </c>
      <c r="F8246" s="41" t="n">
        <f aca="false">IF(A8246="","",INDEX(Assumptions!$B$16:$B$18,MATCH(C8246,Assumptions!$A$16:$A$18,0)))</f>
        <v>3</v>
      </c>
      <c r="G8246" s="42" t="n">
        <f aca="false">IF(A8246="","",WORKDAY(B8246,F8246))</f>
        <v>46314</v>
      </c>
    </row>
    <row r="8247" customFormat="false" ht="15" hidden="false" customHeight="false" outlineLevel="0" collapsed="false">
      <c r="A8247" s="37" t="n">
        <v>1008246</v>
      </c>
      <c r="B8247" s="38" t="n">
        <v>46309</v>
      </c>
      <c r="C8247" s="39" t="s">
        <v>69</v>
      </c>
      <c r="D8247" s="39" t="s">
        <v>35</v>
      </c>
      <c r="E8247" s="40" t="n">
        <v>0.8</v>
      </c>
      <c r="F8247" s="41" t="n">
        <f aca="false">IF(A8247="","",INDEX(Assumptions!$B$16:$B$18,MATCH(C8247,Assumptions!$A$16:$A$18,0)))</f>
        <v>3</v>
      </c>
      <c r="G8247" s="42" t="n">
        <f aca="false">IF(A8247="","",WORKDAY(B8247,F8247))</f>
        <v>46314</v>
      </c>
    </row>
    <row r="8248" customFormat="false" ht="15" hidden="false" customHeight="false" outlineLevel="0" collapsed="false">
      <c r="A8248" s="37" t="n">
        <v>1008247</v>
      </c>
      <c r="B8248" s="38" t="n">
        <v>46309</v>
      </c>
      <c r="C8248" s="39" t="s">
        <v>69</v>
      </c>
      <c r="D8248" s="39" t="s">
        <v>33</v>
      </c>
      <c r="E8248" s="40" t="n">
        <v>1.3</v>
      </c>
      <c r="F8248" s="41" t="n">
        <f aca="false">IF(A8248="","",INDEX(Assumptions!$B$16:$B$18,MATCH(C8248,Assumptions!$A$16:$A$18,0)))</f>
        <v>3</v>
      </c>
      <c r="G8248" s="42" t="n">
        <f aca="false">IF(A8248="","",WORKDAY(B8248,F8248))</f>
        <v>46314</v>
      </c>
    </row>
    <row r="8249" customFormat="false" ht="15" hidden="false" customHeight="false" outlineLevel="0" collapsed="false">
      <c r="A8249" s="37" t="n">
        <v>1008248</v>
      </c>
      <c r="B8249" s="38" t="n">
        <v>46309</v>
      </c>
      <c r="C8249" s="39" t="s">
        <v>70</v>
      </c>
      <c r="D8249" s="39" t="s">
        <v>39</v>
      </c>
      <c r="E8249" s="40" t="n">
        <v>7</v>
      </c>
      <c r="F8249" s="41" t="n">
        <f aca="false">IF(A8249="","",INDEX(Assumptions!$B$16:$B$18,MATCH(C8249,Assumptions!$A$16:$A$18,0)))</f>
        <v>5</v>
      </c>
      <c r="G8249" s="42" t="n">
        <f aca="false">IF(A8249="","",WORKDAY(B8249,F8249))</f>
        <v>46316</v>
      </c>
    </row>
    <row r="8250" customFormat="false" ht="15" hidden="false" customHeight="false" outlineLevel="0" collapsed="false">
      <c r="A8250" s="37" t="n">
        <v>1008249</v>
      </c>
      <c r="B8250" s="38" t="n">
        <v>46309</v>
      </c>
      <c r="C8250" s="39" t="s">
        <v>70</v>
      </c>
      <c r="D8250" s="39" t="s">
        <v>31</v>
      </c>
      <c r="E8250" s="40" t="n">
        <v>0.3</v>
      </c>
      <c r="F8250" s="41" t="n">
        <f aca="false">IF(A8250="","",INDEX(Assumptions!$B$16:$B$18,MATCH(C8250,Assumptions!$A$16:$A$18,0)))</f>
        <v>5</v>
      </c>
      <c r="G8250" s="42" t="n">
        <f aca="false">IF(A8250="","",WORKDAY(B8250,F8250))</f>
        <v>46316</v>
      </c>
    </row>
    <row r="8251" customFormat="false" ht="15" hidden="false" customHeight="false" outlineLevel="0" collapsed="false">
      <c r="A8251" s="37" t="n">
        <v>1008250</v>
      </c>
      <c r="B8251" s="38" t="n">
        <v>46309</v>
      </c>
      <c r="C8251" s="39" t="s">
        <v>68</v>
      </c>
      <c r="D8251" s="39" t="s">
        <v>39</v>
      </c>
      <c r="E8251" s="40" t="n">
        <v>3.7</v>
      </c>
      <c r="F8251" s="41" t="n">
        <f aca="false">IF(A8251="","",INDEX(Assumptions!$B$16:$B$18,MATCH(C8251,Assumptions!$A$16:$A$18,0)))</f>
        <v>1</v>
      </c>
      <c r="G8251" s="42" t="n">
        <f aca="false">IF(A8251="","",WORKDAY(B8251,F8251))</f>
        <v>46310</v>
      </c>
    </row>
    <row r="8252" customFormat="false" ht="15" hidden="false" customHeight="false" outlineLevel="0" collapsed="false">
      <c r="A8252" s="37" t="n">
        <v>1008251</v>
      </c>
      <c r="B8252" s="38" t="n">
        <v>46309</v>
      </c>
      <c r="C8252" s="39" t="s">
        <v>70</v>
      </c>
      <c r="D8252" s="39" t="s">
        <v>39</v>
      </c>
      <c r="E8252" s="40" t="n">
        <v>2.9</v>
      </c>
      <c r="F8252" s="41" t="n">
        <f aca="false">IF(A8252="","",INDEX(Assumptions!$B$16:$B$18,MATCH(C8252,Assumptions!$A$16:$A$18,0)))</f>
        <v>5</v>
      </c>
      <c r="G8252" s="42" t="n">
        <f aca="false">IF(A8252="","",WORKDAY(B8252,F8252))</f>
        <v>46316</v>
      </c>
    </row>
    <row r="8253" customFormat="false" ht="15" hidden="false" customHeight="false" outlineLevel="0" collapsed="false">
      <c r="A8253" s="37" t="n">
        <v>1008252</v>
      </c>
      <c r="B8253" s="38" t="n">
        <v>46309</v>
      </c>
      <c r="C8253" s="39" t="s">
        <v>69</v>
      </c>
      <c r="D8253" s="39" t="s">
        <v>35</v>
      </c>
      <c r="E8253" s="40" t="n">
        <v>1.3</v>
      </c>
      <c r="F8253" s="41" t="n">
        <f aca="false">IF(A8253="","",INDEX(Assumptions!$B$16:$B$18,MATCH(C8253,Assumptions!$A$16:$A$18,0)))</f>
        <v>3</v>
      </c>
      <c r="G8253" s="42" t="n">
        <f aca="false">IF(A8253="","",WORKDAY(B8253,F8253))</f>
        <v>46314</v>
      </c>
    </row>
    <row r="8254" customFormat="false" ht="15" hidden="false" customHeight="false" outlineLevel="0" collapsed="false">
      <c r="A8254" s="37" t="n">
        <v>1008253</v>
      </c>
      <c r="B8254" s="38" t="n">
        <v>46309</v>
      </c>
      <c r="C8254" s="39" t="s">
        <v>69</v>
      </c>
      <c r="D8254" s="39" t="s">
        <v>35</v>
      </c>
      <c r="E8254" s="40" t="n">
        <v>1</v>
      </c>
      <c r="F8254" s="41" t="n">
        <f aca="false">IF(A8254="","",INDEX(Assumptions!$B$16:$B$18,MATCH(C8254,Assumptions!$A$16:$A$18,0)))</f>
        <v>3</v>
      </c>
      <c r="G8254" s="42" t="n">
        <f aca="false">IF(A8254="","",WORKDAY(B8254,F8254))</f>
        <v>46314</v>
      </c>
    </row>
    <row r="8255" customFormat="false" ht="15" hidden="false" customHeight="false" outlineLevel="0" collapsed="false">
      <c r="A8255" s="37" t="n">
        <v>1008254</v>
      </c>
      <c r="B8255" s="38" t="n">
        <v>46309</v>
      </c>
      <c r="C8255" s="39" t="s">
        <v>69</v>
      </c>
      <c r="D8255" s="39" t="s">
        <v>39</v>
      </c>
      <c r="E8255" s="40" t="n">
        <v>1.2</v>
      </c>
      <c r="F8255" s="41" t="n">
        <f aca="false">IF(A8255="","",INDEX(Assumptions!$B$16:$B$18,MATCH(C8255,Assumptions!$A$16:$A$18,0)))</f>
        <v>3</v>
      </c>
      <c r="G8255" s="42" t="n">
        <f aca="false">IF(A8255="","",WORKDAY(B8255,F8255))</f>
        <v>46314</v>
      </c>
    </row>
    <row r="8256" customFormat="false" ht="15" hidden="false" customHeight="false" outlineLevel="0" collapsed="false">
      <c r="A8256" s="37" t="n">
        <v>1008255</v>
      </c>
      <c r="B8256" s="38" t="n">
        <v>46309</v>
      </c>
      <c r="C8256" s="39" t="s">
        <v>70</v>
      </c>
      <c r="D8256" s="39" t="s">
        <v>39</v>
      </c>
      <c r="E8256" s="40" t="n">
        <v>8.2</v>
      </c>
      <c r="F8256" s="41" t="n">
        <f aca="false">IF(A8256="","",INDEX(Assumptions!$B$16:$B$18,MATCH(C8256,Assumptions!$A$16:$A$18,0)))</f>
        <v>5</v>
      </c>
      <c r="G8256" s="42" t="n">
        <f aca="false">IF(A8256="","",WORKDAY(B8256,F8256))</f>
        <v>46316</v>
      </c>
    </row>
    <row r="8257" customFormat="false" ht="15" hidden="false" customHeight="false" outlineLevel="0" collapsed="false">
      <c r="A8257" s="37" t="n">
        <v>1008256</v>
      </c>
      <c r="B8257" s="38" t="n">
        <v>46309</v>
      </c>
      <c r="C8257" s="39" t="s">
        <v>70</v>
      </c>
      <c r="D8257" s="39" t="s">
        <v>39</v>
      </c>
      <c r="E8257" s="40" t="n">
        <v>8.6</v>
      </c>
      <c r="F8257" s="41" t="n">
        <f aca="false">IF(A8257="","",INDEX(Assumptions!$B$16:$B$18,MATCH(C8257,Assumptions!$A$16:$A$18,0)))</f>
        <v>5</v>
      </c>
      <c r="G8257" s="42" t="n">
        <f aca="false">IF(A8257="","",WORKDAY(B8257,F8257))</f>
        <v>46316</v>
      </c>
    </row>
    <row r="8258" customFormat="false" ht="15" hidden="false" customHeight="false" outlineLevel="0" collapsed="false">
      <c r="A8258" s="37" t="n">
        <v>1008257</v>
      </c>
      <c r="B8258" s="38" t="n">
        <v>46309</v>
      </c>
      <c r="C8258" s="39" t="s">
        <v>69</v>
      </c>
      <c r="D8258" s="39" t="s">
        <v>35</v>
      </c>
      <c r="E8258" s="40" t="n">
        <v>2</v>
      </c>
      <c r="F8258" s="41" t="n">
        <f aca="false">IF(A8258="","",INDEX(Assumptions!$B$16:$B$18,MATCH(C8258,Assumptions!$A$16:$A$18,0)))</f>
        <v>3</v>
      </c>
      <c r="G8258" s="42" t="n">
        <f aca="false">IF(A8258="","",WORKDAY(B8258,F8258))</f>
        <v>46314</v>
      </c>
    </row>
    <row r="8259" customFormat="false" ht="15" hidden="false" customHeight="false" outlineLevel="0" collapsed="false">
      <c r="A8259" s="37" t="n">
        <v>1008258</v>
      </c>
      <c r="B8259" s="38" t="n">
        <v>46309</v>
      </c>
      <c r="C8259" s="39" t="s">
        <v>68</v>
      </c>
      <c r="D8259" s="39" t="s">
        <v>35</v>
      </c>
      <c r="E8259" s="40" t="n">
        <v>1.5</v>
      </c>
      <c r="F8259" s="41" t="n">
        <f aca="false">IF(A8259="","",INDEX(Assumptions!$B$16:$B$18,MATCH(C8259,Assumptions!$A$16:$A$18,0)))</f>
        <v>1</v>
      </c>
      <c r="G8259" s="42" t="n">
        <f aca="false">IF(A8259="","",WORKDAY(B8259,F8259))</f>
        <v>46310</v>
      </c>
    </row>
    <row r="8260" customFormat="false" ht="15" hidden="false" customHeight="false" outlineLevel="0" collapsed="false">
      <c r="A8260" s="37" t="n">
        <v>1008259</v>
      </c>
      <c r="B8260" s="38" t="n">
        <v>46309</v>
      </c>
      <c r="C8260" s="39" t="s">
        <v>69</v>
      </c>
      <c r="D8260" s="39" t="s">
        <v>31</v>
      </c>
      <c r="E8260" s="40" t="n">
        <v>2.1</v>
      </c>
      <c r="F8260" s="41" t="n">
        <f aca="false">IF(A8260="","",INDEX(Assumptions!$B$16:$B$18,MATCH(C8260,Assumptions!$A$16:$A$18,0)))</f>
        <v>3</v>
      </c>
      <c r="G8260" s="42" t="n">
        <f aca="false">IF(A8260="","",WORKDAY(B8260,F8260))</f>
        <v>46314</v>
      </c>
    </row>
    <row r="8261" customFormat="false" ht="15" hidden="false" customHeight="false" outlineLevel="0" collapsed="false">
      <c r="A8261" s="37" t="n">
        <v>1008260</v>
      </c>
      <c r="B8261" s="38" t="n">
        <v>46309</v>
      </c>
      <c r="C8261" s="39" t="s">
        <v>69</v>
      </c>
      <c r="D8261" s="39" t="s">
        <v>39</v>
      </c>
      <c r="E8261" s="40" t="n">
        <v>2.6</v>
      </c>
      <c r="F8261" s="41" t="n">
        <f aca="false">IF(A8261="","",INDEX(Assumptions!$B$16:$B$18,MATCH(C8261,Assumptions!$A$16:$A$18,0)))</f>
        <v>3</v>
      </c>
      <c r="G8261" s="42" t="n">
        <f aca="false">IF(A8261="","",WORKDAY(B8261,F8261))</f>
        <v>46314</v>
      </c>
    </row>
    <row r="8262" customFormat="false" ht="15" hidden="false" customHeight="false" outlineLevel="0" collapsed="false">
      <c r="A8262" s="37" t="n">
        <v>1008261</v>
      </c>
      <c r="B8262" s="38" t="n">
        <v>46309</v>
      </c>
      <c r="C8262" s="39" t="s">
        <v>68</v>
      </c>
      <c r="D8262" s="39" t="s">
        <v>35</v>
      </c>
      <c r="E8262" s="40" t="n">
        <v>2.4</v>
      </c>
      <c r="F8262" s="41" t="n">
        <f aca="false">IF(A8262="","",INDEX(Assumptions!$B$16:$B$18,MATCH(C8262,Assumptions!$A$16:$A$18,0)))</f>
        <v>1</v>
      </c>
      <c r="G8262" s="42" t="n">
        <f aca="false">IF(A8262="","",WORKDAY(B8262,F8262))</f>
        <v>46310</v>
      </c>
    </row>
    <row r="8263" customFormat="false" ht="15" hidden="false" customHeight="false" outlineLevel="0" collapsed="false">
      <c r="A8263" s="37" t="n">
        <v>1008262</v>
      </c>
      <c r="B8263" s="38" t="n">
        <v>46309</v>
      </c>
      <c r="C8263" s="39" t="s">
        <v>68</v>
      </c>
      <c r="D8263" s="39" t="s">
        <v>33</v>
      </c>
      <c r="E8263" s="40" t="n">
        <v>2.9</v>
      </c>
      <c r="F8263" s="41" t="n">
        <f aca="false">IF(A8263="","",INDEX(Assumptions!$B$16:$B$18,MATCH(C8263,Assumptions!$A$16:$A$18,0)))</f>
        <v>1</v>
      </c>
      <c r="G8263" s="42" t="n">
        <f aca="false">IF(A8263="","",WORKDAY(B8263,F8263))</f>
        <v>46310</v>
      </c>
    </row>
    <row r="8264" customFormat="false" ht="15" hidden="false" customHeight="false" outlineLevel="0" collapsed="false">
      <c r="A8264" s="37" t="n">
        <v>1008263</v>
      </c>
      <c r="B8264" s="38" t="n">
        <v>46309</v>
      </c>
      <c r="C8264" s="39" t="s">
        <v>69</v>
      </c>
      <c r="D8264" s="39" t="s">
        <v>33</v>
      </c>
      <c r="E8264" s="40" t="n">
        <v>1.6</v>
      </c>
      <c r="F8264" s="41" t="n">
        <f aca="false">IF(A8264="","",INDEX(Assumptions!$B$16:$B$18,MATCH(C8264,Assumptions!$A$16:$A$18,0)))</f>
        <v>3</v>
      </c>
      <c r="G8264" s="42" t="n">
        <f aca="false">IF(A8264="","",WORKDAY(B8264,F8264))</f>
        <v>46314</v>
      </c>
    </row>
    <row r="8265" customFormat="false" ht="15" hidden="false" customHeight="false" outlineLevel="0" collapsed="false">
      <c r="A8265" s="37" t="n">
        <v>1008264</v>
      </c>
      <c r="B8265" s="38" t="n">
        <v>46309</v>
      </c>
      <c r="C8265" s="39" t="s">
        <v>70</v>
      </c>
      <c r="D8265" s="39" t="s">
        <v>33</v>
      </c>
      <c r="E8265" s="40" t="n">
        <v>0.5</v>
      </c>
      <c r="F8265" s="41" t="n">
        <f aca="false">IF(A8265="","",INDEX(Assumptions!$B$16:$B$18,MATCH(C8265,Assumptions!$A$16:$A$18,0)))</f>
        <v>5</v>
      </c>
      <c r="G8265" s="42" t="n">
        <f aca="false">IF(A8265="","",WORKDAY(B8265,F8265))</f>
        <v>46316</v>
      </c>
    </row>
    <row r="8266" customFormat="false" ht="15" hidden="false" customHeight="false" outlineLevel="0" collapsed="false">
      <c r="A8266" s="37" t="n">
        <v>1008265</v>
      </c>
      <c r="B8266" s="38" t="n">
        <v>46309</v>
      </c>
      <c r="C8266" s="39" t="s">
        <v>69</v>
      </c>
      <c r="D8266" s="39" t="s">
        <v>31</v>
      </c>
      <c r="E8266" s="40" t="n">
        <v>0.6</v>
      </c>
      <c r="F8266" s="41" t="n">
        <f aca="false">IF(A8266="","",INDEX(Assumptions!$B$16:$B$18,MATCH(C8266,Assumptions!$A$16:$A$18,0)))</f>
        <v>3</v>
      </c>
      <c r="G8266" s="42" t="n">
        <f aca="false">IF(A8266="","",WORKDAY(B8266,F8266))</f>
        <v>46314</v>
      </c>
    </row>
    <row r="8267" customFormat="false" ht="15" hidden="false" customHeight="false" outlineLevel="0" collapsed="false">
      <c r="A8267" s="37" t="n">
        <v>1008266</v>
      </c>
      <c r="B8267" s="38" t="n">
        <v>46309</v>
      </c>
      <c r="C8267" s="39" t="s">
        <v>69</v>
      </c>
      <c r="D8267" s="39" t="s">
        <v>39</v>
      </c>
      <c r="E8267" s="40" t="n">
        <v>3.3</v>
      </c>
      <c r="F8267" s="41" t="n">
        <f aca="false">IF(A8267="","",INDEX(Assumptions!$B$16:$B$18,MATCH(C8267,Assumptions!$A$16:$A$18,0)))</f>
        <v>3</v>
      </c>
      <c r="G8267" s="42" t="n">
        <f aca="false">IF(A8267="","",WORKDAY(B8267,F8267))</f>
        <v>46314</v>
      </c>
    </row>
    <row r="8268" customFormat="false" ht="15" hidden="false" customHeight="false" outlineLevel="0" collapsed="false">
      <c r="A8268" s="37" t="n">
        <v>1008267</v>
      </c>
      <c r="B8268" s="38" t="n">
        <v>46309</v>
      </c>
      <c r="C8268" s="39" t="s">
        <v>69</v>
      </c>
      <c r="D8268" s="39" t="s">
        <v>35</v>
      </c>
      <c r="E8268" s="40" t="n">
        <v>0.6</v>
      </c>
      <c r="F8268" s="41" t="n">
        <f aca="false">IF(A8268="","",INDEX(Assumptions!$B$16:$B$18,MATCH(C8268,Assumptions!$A$16:$A$18,0)))</f>
        <v>3</v>
      </c>
      <c r="G8268" s="42" t="n">
        <f aca="false">IF(A8268="","",WORKDAY(B8268,F8268))</f>
        <v>46314</v>
      </c>
    </row>
    <row r="8269" customFormat="false" ht="15" hidden="false" customHeight="false" outlineLevel="0" collapsed="false">
      <c r="A8269" s="37" t="n">
        <v>1008268</v>
      </c>
      <c r="B8269" s="38" t="n">
        <v>46309</v>
      </c>
      <c r="C8269" s="39" t="s">
        <v>69</v>
      </c>
      <c r="D8269" s="39" t="s">
        <v>31</v>
      </c>
      <c r="E8269" s="40" t="n">
        <v>4.7</v>
      </c>
      <c r="F8269" s="41" t="n">
        <f aca="false">IF(A8269="","",INDEX(Assumptions!$B$16:$B$18,MATCH(C8269,Assumptions!$A$16:$A$18,0)))</f>
        <v>3</v>
      </c>
      <c r="G8269" s="42" t="n">
        <f aca="false">IF(A8269="","",WORKDAY(B8269,F8269))</f>
        <v>46314</v>
      </c>
    </row>
    <row r="8270" customFormat="false" ht="15" hidden="false" customHeight="false" outlineLevel="0" collapsed="false">
      <c r="A8270" s="37" t="n">
        <v>1008269</v>
      </c>
      <c r="B8270" s="38" t="n">
        <v>46309</v>
      </c>
      <c r="C8270" s="39" t="s">
        <v>68</v>
      </c>
      <c r="D8270" s="39" t="s">
        <v>31</v>
      </c>
      <c r="E8270" s="40" t="n">
        <v>2</v>
      </c>
      <c r="F8270" s="41" t="n">
        <f aca="false">IF(A8270="","",INDEX(Assumptions!$B$16:$B$18,MATCH(C8270,Assumptions!$A$16:$A$18,0)))</f>
        <v>1</v>
      </c>
      <c r="G8270" s="42" t="n">
        <f aca="false">IF(A8270="","",WORKDAY(B8270,F8270))</f>
        <v>46310</v>
      </c>
    </row>
    <row r="8271" customFormat="false" ht="15" hidden="false" customHeight="false" outlineLevel="0" collapsed="false">
      <c r="A8271" s="37" t="n">
        <v>1008270</v>
      </c>
      <c r="B8271" s="38" t="n">
        <v>46309</v>
      </c>
      <c r="C8271" s="39" t="s">
        <v>69</v>
      </c>
      <c r="D8271" s="39" t="s">
        <v>33</v>
      </c>
      <c r="E8271" s="40" t="n">
        <v>5.6</v>
      </c>
      <c r="F8271" s="41" t="n">
        <f aca="false">IF(A8271="","",INDEX(Assumptions!$B$16:$B$18,MATCH(C8271,Assumptions!$A$16:$A$18,0)))</f>
        <v>3</v>
      </c>
      <c r="G8271" s="42" t="n">
        <f aca="false">IF(A8271="","",WORKDAY(B8271,F8271))</f>
        <v>46314</v>
      </c>
    </row>
    <row r="8272" customFormat="false" ht="15" hidden="false" customHeight="false" outlineLevel="0" collapsed="false">
      <c r="A8272" s="37" t="n">
        <v>1008271</v>
      </c>
      <c r="B8272" s="38" t="n">
        <v>46309</v>
      </c>
      <c r="C8272" s="39" t="s">
        <v>69</v>
      </c>
      <c r="D8272" s="39" t="s">
        <v>39</v>
      </c>
      <c r="E8272" s="40" t="n">
        <v>2.6</v>
      </c>
      <c r="F8272" s="41" t="n">
        <f aca="false">IF(A8272="","",INDEX(Assumptions!$B$16:$B$18,MATCH(C8272,Assumptions!$A$16:$A$18,0)))</f>
        <v>3</v>
      </c>
      <c r="G8272" s="42" t="n">
        <f aca="false">IF(A8272="","",WORKDAY(B8272,F8272))</f>
        <v>46314</v>
      </c>
    </row>
    <row r="8273" customFormat="false" ht="15" hidden="false" customHeight="false" outlineLevel="0" collapsed="false">
      <c r="A8273" s="37" t="n">
        <v>1008272</v>
      </c>
      <c r="B8273" s="38" t="n">
        <v>46309</v>
      </c>
      <c r="C8273" s="39" t="s">
        <v>69</v>
      </c>
      <c r="D8273" s="39" t="s">
        <v>31</v>
      </c>
      <c r="E8273" s="40" t="n">
        <v>4.4</v>
      </c>
      <c r="F8273" s="41" t="n">
        <f aca="false">IF(A8273="","",INDEX(Assumptions!$B$16:$B$18,MATCH(C8273,Assumptions!$A$16:$A$18,0)))</f>
        <v>3</v>
      </c>
      <c r="G8273" s="42" t="n">
        <f aca="false">IF(A8273="","",WORKDAY(B8273,F8273))</f>
        <v>46314</v>
      </c>
    </row>
    <row r="8274" customFormat="false" ht="15" hidden="false" customHeight="false" outlineLevel="0" collapsed="false">
      <c r="A8274" s="37" t="n">
        <v>1008273</v>
      </c>
      <c r="B8274" s="38" t="n">
        <v>46309</v>
      </c>
      <c r="C8274" s="39" t="s">
        <v>69</v>
      </c>
      <c r="D8274" s="39" t="s">
        <v>39</v>
      </c>
      <c r="E8274" s="40" t="n">
        <v>3.1</v>
      </c>
      <c r="F8274" s="41" t="n">
        <f aca="false">IF(A8274="","",INDEX(Assumptions!$B$16:$B$18,MATCH(C8274,Assumptions!$A$16:$A$18,0)))</f>
        <v>3</v>
      </c>
      <c r="G8274" s="42" t="n">
        <f aca="false">IF(A8274="","",WORKDAY(B8274,F8274))</f>
        <v>46314</v>
      </c>
    </row>
    <row r="8275" customFormat="false" ht="15" hidden="false" customHeight="false" outlineLevel="0" collapsed="false">
      <c r="A8275" s="37" t="n">
        <v>1008274</v>
      </c>
      <c r="B8275" s="38" t="n">
        <v>46309</v>
      </c>
      <c r="C8275" s="39" t="s">
        <v>69</v>
      </c>
      <c r="D8275" s="39" t="s">
        <v>37</v>
      </c>
      <c r="E8275" s="40" t="n">
        <v>1.9</v>
      </c>
      <c r="F8275" s="41" t="n">
        <f aca="false">IF(A8275="","",INDEX(Assumptions!$B$16:$B$18,MATCH(C8275,Assumptions!$A$16:$A$18,0)))</f>
        <v>3</v>
      </c>
      <c r="G8275" s="42" t="n">
        <f aca="false">IF(A8275="","",WORKDAY(B8275,F8275))</f>
        <v>46314</v>
      </c>
    </row>
    <row r="8276" customFormat="false" ht="15" hidden="false" customHeight="false" outlineLevel="0" collapsed="false">
      <c r="A8276" s="37" t="n">
        <v>1008275</v>
      </c>
      <c r="B8276" s="38" t="n">
        <v>46309</v>
      </c>
      <c r="C8276" s="39" t="s">
        <v>69</v>
      </c>
      <c r="D8276" s="39" t="s">
        <v>33</v>
      </c>
      <c r="E8276" s="40" t="n">
        <v>3.1</v>
      </c>
      <c r="F8276" s="41" t="n">
        <f aca="false">IF(A8276="","",INDEX(Assumptions!$B$16:$B$18,MATCH(C8276,Assumptions!$A$16:$A$18,0)))</f>
        <v>3</v>
      </c>
      <c r="G8276" s="42" t="n">
        <f aca="false">IF(A8276="","",WORKDAY(B8276,F8276))</f>
        <v>46314</v>
      </c>
    </row>
    <row r="8277" customFormat="false" ht="15" hidden="false" customHeight="false" outlineLevel="0" collapsed="false">
      <c r="A8277" s="37" t="n">
        <v>1008276</v>
      </c>
      <c r="B8277" s="38" t="n">
        <v>46309</v>
      </c>
      <c r="C8277" s="39" t="s">
        <v>69</v>
      </c>
      <c r="D8277" s="39" t="s">
        <v>31</v>
      </c>
      <c r="E8277" s="40" t="n">
        <v>0.9</v>
      </c>
      <c r="F8277" s="41" t="n">
        <f aca="false">IF(A8277="","",INDEX(Assumptions!$B$16:$B$18,MATCH(C8277,Assumptions!$A$16:$A$18,0)))</f>
        <v>3</v>
      </c>
      <c r="G8277" s="42" t="n">
        <f aca="false">IF(A8277="","",WORKDAY(B8277,F8277))</f>
        <v>46314</v>
      </c>
    </row>
    <row r="8278" customFormat="false" ht="15" hidden="false" customHeight="false" outlineLevel="0" collapsed="false">
      <c r="A8278" s="37" t="n">
        <v>1008277</v>
      </c>
      <c r="B8278" s="38" t="n">
        <v>46309</v>
      </c>
      <c r="C8278" s="39" t="s">
        <v>69</v>
      </c>
      <c r="D8278" s="39" t="s">
        <v>39</v>
      </c>
      <c r="E8278" s="40" t="n">
        <v>3.3</v>
      </c>
      <c r="F8278" s="41" t="n">
        <f aca="false">IF(A8278="","",INDEX(Assumptions!$B$16:$B$18,MATCH(C8278,Assumptions!$A$16:$A$18,0)))</f>
        <v>3</v>
      </c>
      <c r="G8278" s="42" t="n">
        <f aca="false">IF(A8278="","",WORKDAY(B8278,F8278))</f>
        <v>46314</v>
      </c>
    </row>
    <row r="8279" customFormat="false" ht="15" hidden="false" customHeight="false" outlineLevel="0" collapsed="false">
      <c r="A8279" s="37" t="n">
        <v>1008278</v>
      </c>
      <c r="B8279" s="38" t="n">
        <v>46309</v>
      </c>
      <c r="C8279" s="39" t="s">
        <v>69</v>
      </c>
      <c r="D8279" s="39" t="s">
        <v>33</v>
      </c>
      <c r="E8279" s="40" t="n">
        <v>2.5</v>
      </c>
      <c r="F8279" s="41" t="n">
        <f aca="false">IF(A8279="","",INDEX(Assumptions!$B$16:$B$18,MATCH(C8279,Assumptions!$A$16:$A$18,0)))</f>
        <v>3</v>
      </c>
      <c r="G8279" s="42" t="n">
        <f aca="false">IF(A8279="","",WORKDAY(B8279,F8279))</f>
        <v>46314</v>
      </c>
    </row>
    <row r="8280" customFormat="false" ht="15" hidden="false" customHeight="false" outlineLevel="0" collapsed="false">
      <c r="A8280" s="37" t="n">
        <v>1008279</v>
      </c>
      <c r="B8280" s="38" t="n">
        <v>46309</v>
      </c>
      <c r="C8280" s="39" t="s">
        <v>69</v>
      </c>
      <c r="D8280" s="39" t="s">
        <v>39</v>
      </c>
      <c r="E8280" s="40" t="n">
        <v>1.9</v>
      </c>
      <c r="F8280" s="41" t="n">
        <f aca="false">IF(A8280="","",INDEX(Assumptions!$B$16:$B$18,MATCH(C8280,Assumptions!$A$16:$A$18,0)))</f>
        <v>3</v>
      </c>
      <c r="G8280" s="42" t="n">
        <f aca="false">IF(A8280="","",WORKDAY(B8280,F8280))</f>
        <v>46314</v>
      </c>
    </row>
    <row r="8281" customFormat="false" ht="15" hidden="false" customHeight="false" outlineLevel="0" collapsed="false">
      <c r="A8281" s="37" t="n">
        <v>1008280</v>
      </c>
      <c r="B8281" s="38" t="n">
        <v>46309</v>
      </c>
      <c r="C8281" s="39" t="s">
        <v>70</v>
      </c>
      <c r="D8281" s="39" t="s">
        <v>35</v>
      </c>
      <c r="E8281" s="40" t="n">
        <v>0.9</v>
      </c>
      <c r="F8281" s="41" t="n">
        <f aca="false">IF(A8281="","",INDEX(Assumptions!$B$16:$B$18,MATCH(C8281,Assumptions!$A$16:$A$18,0)))</f>
        <v>5</v>
      </c>
      <c r="G8281" s="42" t="n">
        <f aca="false">IF(A8281="","",WORKDAY(B8281,F8281))</f>
        <v>46316</v>
      </c>
    </row>
    <row r="8282" customFormat="false" ht="15" hidden="false" customHeight="false" outlineLevel="0" collapsed="false">
      <c r="A8282" s="37" t="n">
        <v>1008281</v>
      </c>
      <c r="B8282" s="38" t="n">
        <v>46309</v>
      </c>
      <c r="C8282" s="39" t="s">
        <v>69</v>
      </c>
      <c r="D8282" s="39" t="s">
        <v>37</v>
      </c>
      <c r="E8282" s="40" t="n">
        <v>3.2</v>
      </c>
      <c r="F8282" s="41" t="n">
        <f aca="false">IF(A8282="","",INDEX(Assumptions!$B$16:$B$18,MATCH(C8282,Assumptions!$A$16:$A$18,0)))</f>
        <v>3</v>
      </c>
      <c r="G8282" s="42" t="n">
        <f aca="false">IF(A8282="","",WORKDAY(B8282,F8282))</f>
        <v>46314</v>
      </c>
    </row>
    <row r="8283" customFormat="false" ht="15" hidden="false" customHeight="false" outlineLevel="0" collapsed="false">
      <c r="A8283" s="37" t="n">
        <v>1008282</v>
      </c>
      <c r="B8283" s="38" t="n">
        <v>46309</v>
      </c>
      <c r="C8283" s="39" t="s">
        <v>69</v>
      </c>
      <c r="D8283" s="39" t="s">
        <v>37</v>
      </c>
      <c r="E8283" s="40" t="n">
        <v>3</v>
      </c>
      <c r="F8283" s="41" t="n">
        <f aca="false">IF(A8283="","",INDEX(Assumptions!$B$16:$B$18,MATCH(C8283,Assumptions!$A$16:$A$18,0)))</f>
        <v>3</v>
      </c>
      <c r="G8283" s="42" t="n">
        <f aca="false">IF(A8283="","",WORKDAY(B8283,F8283))</f>
        <v>46314</v>
      </c>
    </row>
    <row r="8284" customFormat="false" ht="15" hidden="false" customHeight="false" outlineLevel="0" collapsed="false">
      <c r="A8284" s="37" t="n">
        <v>1008283</v>
      </c>
      <c r="B8284" s="38" t="n">
        <v>46309</v>
      </c>
      <c r="C8284" s="39" t="s">
        <v>69</v>
      </c>
      <c r="D8284" s="39" t="s">
        <v>31</v>
      </c>
      <c r="E8284" s="40" t="n">
        <v>1.4</v>
      </c>
      <c r="F8284" s="41" t="n">
        <f aca="false">IF(A8284="","",INDEX(Assumptions!$B$16:$B$18,MATCH(C8284,Assumptions!$A$16:$A$18,0)))</f>
        <v>3</v>
      </c>
      <c r="G8284" s="42" t="n">
        <f aca="false">IF(A8284="","",WORKDAY(B8284,F8284))</f>
        <v>46314</v>
      </c>
    </row>
    <row r="8285" customFormat="false" ht="15" hidden="false" customHeight="false" outlineLevel="0" collapsed="false">
      <c r="A8285" s="37" t="n">
        <v>1008284</v>
      </c>
      <c r="B8285" s="38" t="n">
        <v>46309</v>
      </c>
      <c r="C8285" s="39" t="s">
        <v>69</v>
      </c>
      <c r="D8285" s="39" t="s">
        <v>33</v>
      </c>
      <c r="E8285" s="40" t="n">
        <v>1.4</v>
      </c>
      <c r="F8285" s="41" t="n">
        <f aca="false">IF(A8285="","",INDEX(Assumptions!$B$16:$B$18,MATCH(C8285,Assumptions!$A$16:$A$18,0)))</f>
        <v>3</v>
      </c>
      <c r="G8285" s="42" t="n">
        <f aca="false">IF(A8285="","",WORKDAY(B8285,F8285))</f>
        <v>46314</v>
      </c>
    </row>
    <row r="8286" customFormat="false" ht="15" hidden="false" customHeight="false" outlineLevel="0" collapsed="false">
      <c r="A8286" s="37" t="n">
        <v>1008285</v>
      </c>
      <c r="B8286" s="38" t="n">
        <v>46309</v>
      </c>
      <c r="C8286" s="39" t="s">
        <v>69</v>
      </c>
      <c r="D8286" s="39" t="s">
        <v>31</v>
      </c>
      <c r="E8286" s="40" t="n">
        <v>2.7</v>
      </c>
      <c r="F8286" s="41" t="n">
        <f aca="false">IF(A8286="","",INDEX(Assumptions!$B$16:$B$18,MATCH(C8286,Assumptions!$A$16:$A$18,0)))</f>
        <v>3</v>
      </c>
      <c r="G8286" s="42" t="n">
        <f aca="false">IF(A8286="","",WORKDAY(B8286,F8286))</f>
        <v>46314</v>
      </c>
    </row>
    <row r="8287" customFormat="false" ht="15" hidden="false" customHeight="false" outlineLevel="0" collapsed="false">
      <c r="A8287" s="37" t="n">
        <v>1008286</v>
      </c>
      <c r="B8287" s="38" t="n">
        <v>46309</v>
      </c>
      <c r="C8287" s="39" t="s">
        <v>69</v>
      </c>
      <c r="D8287" s="39" t="s">
        <v>31</v>
      </c>
      <c r="E8287" s="40" t="n">
        <v>1.9</v>
      </c>
      <c r="F8287" s="41" t="n">
        <f aca="false">IF(A8287="","",INDEX(Assumptions!$B$16:$B$18,MATCH(C8287,Assumptions!$A$16:$A$18,0)))</f>
        <v>3</v>
      </c>
      <c r="G8287" s="42" t="n">
        <f aca="false">IF(A8287="","",WORKDAY(B8287,F8287))</f>
        <v>46314</v>
      </c>
    </row>
    <row r="8288" customFormat="false" ht="15" hidden="false" customHeight="false" outlineLevel="0" collapsed="false">
      <c r="A8288" s="37" t="n">
        <v>1008287</v>
      </c>
      <c r="B8288" s="38" t="n">
        <v>46309</v>
      </c>
      <c r="C8288" s="39" t="s">
        <v>70</v>
      </c>
      <c r="D8288" s="39" t="s">
        <v>39</v>
      </c>
      <c r="E8288" s="40" t="n">
        <v>1</v>
      </c>
      <c r="F8288" s="41" t="n">
        <f aca="false">IF(A8288="","",INDEX(Assumptions!$B$16:$B$18,MATCH(C8288,Assumptions!$A$16:$A$18,0)))</f>
        <v>5</v>
      </c>
      <c r="G8288" s="42" t="n">
        <f aca="false">IF(A8288="","",WORKDAY(B8288,F8288))</f>
        <v>46316</v>
      </c>
    </row>
    <row r="8289" customFormat="false" ht="15" hidden="false" customHeight="false" outlineLevel="0" collapsed="false">
      <c r="A8289" s="37" t="n">
        <v>1008288</v>
      </c>
      <c r="B8289" s="38" t="n">
        <v>46309</v>
      </c>
      <c r="C8289" s="39" t="s">
        <v>69</v>
      </c>
      <c r="D8289" s="39" t="s">
        <v>33</v>
      </c>
      <c r="E8289" s="40" t="n">
        <v>0.4</v>
      </c>
      <c r="F8289" s="41" t="n">
        <f aca="false">IF(A8289="","",INDEX(Assumptions!$B$16:$B$18,MATCH(C8289,Assumptions!$A$16:$A$18,0)))</f>
        <v>3</v>
      </c>
      <c r="G8289" s="42" t="n">
        <f aca="false">IF(A8289="","",WORKDAY(B8289,F8289))</f>
        <v>46314</v>
      </c>
    </row>
    <row r="8290" customFormat="false" ht="15" hidden="false" customHeight="false" outlineLevel="0" collapsed="false">
      <c r="A8290" s="37" t="n">
        <v>1008289</v>
      </c>
      <c r="B8290" s="38" t="n">
        <v>46309</v>
      </c>
      <c r="C8290" s="39" t="s">
        <v>68</v>
      </c>
      <c r="D8290" s="39" t="s">
        <v>31</v>
      </c>
      <c r="E8290" s="40" t="n">
        <v>2</v>
      </c>
      <c r="F8290" s="41" t="n">
        <f aca="false">IF(A8290="","",INDEX(Assumptions!$B$16:$B$18,MATCH(C8290,Assumptions!$A$16:$A$18,0)))</f>
        <v>1</v>
      </c>
      <c r="G8290" s="42" t="n">
        <f aca="false">IF(A8290="","",WORKDAY(B8290,F8290))</f>
        <v>46310</v>
      </c>
    </row>
    <row r="8291" customFormat="false" ht="15" hidden="false" customHeight="false" outlineLevel="0" collapsed="false">
      <c r="A8291" s="37" t="n">
        <v>1008290</v>
      </c>
      <c r="B8291" s="38" t="n">
        <v>46309</v>
      </c>
      <c r="C8291" s="39" t="s">
        <v>70</v>
      </c>
      <c r="D8291" s="39" t="s">
        <v>31</v>
      </c>
      <c r="E8291" s="40" t="n">
        <v>2.2</v>
      </c>
      <c r="F8291" s="41" t="n">
        <f aca="false">IF(A8291="","",INDEX(Assumptions!$B$16:$B$18,MATCH(C8291,Assumptions!$A$16:$A$18,0)))</f>
        <v>5</v>
      </c>
      <c r="G8291" s="42" t="n">
        <f aca="false">IF(A8291="","",WORKDAY(B8291,F8291))</f>
        <v>46316</v>
      </c>
    </row>
    <row r="8292" customFormat="false" ht="15" hidden="false" customHeight="false" outlineLevel="0" collapsed="false">
      <c r="A8292" s="37" t="n">
        <v>1008291</v>
      </c>
      <c r="B8292" s="38" t="n">
        <v>46309</v>
      </c>
      <c r="C8292" s="39" t="s">
        <v>69</v>
      </c>
      <c r="D8292" s="39" t="s">
        <v>33</v>
      </c>
      <c r="E8292" s="40" t="n">
        <v>2.9</v>
      </c>
      <c r="F8292" s="41" t="n">
        <f aca="false">IF(A8292="","",INDEX(Assumptions!$B$16:$B$18,MATCH(C8292,Assumptions!$A$16:$A$18,0)))</f>
        <v>3</v>
      </c>
      <c r="G8292" s="42" t="n">
        <f aca="false">IF(A8292="","",WORKDAY(B8292,F8292))</f>
        <v>46314</v>
      </c>
    </row>
    <row r="8293" customFormat="false" ht="15" hidden="false" customHeight="false" outlineLevel="0" collapsed="false">
      <c r="A8293" s="37" t="n">
        <v>1008292</v>
      </c>
      <c r="B8293" s="38" t="n">
        <v>46309</v>
      </c>
      <c r="C8293" s="39" t="s">
        <v>70</v>
      </c>
      <c r="D8293" s="39" t="s">
        <v>37</v>
      </c>
      <c r="E8293" s="40" t="n">
        <v>1.1</v>
      </c>
      <c r="F8293" s="41" t="n">
        <f aca="false">IF(A8293="","",INDEX(Assumptions!$B$16:$B$18,MATCH(C8293,Assumptions!$A$16:$A$18,0)))</f>
        <v>5</v>
      </c>
      <c r="G8293" s="42" t="n">
        <f aca="false">IF(A8293="","",WORKDAY(B8293,F8293))</f>
        <v>46316</v>
      </c>
    </row>
    <row r="8294" customFormat="false" ht="15" hidden="false" customHeight="false" outlineLevel="0" collapsed="false">
      <c r="A8294" s="37" t="n">
        <v>1008293</v>
      </c>
      <c r="B8294" s="38" t="n">
        <v>46309</v>
      </c>
      <c r="C8294" s="39" t="s">
        <v>69</v>
      </c>
      <c r="D8294" s="39" t="s">
        <v>31</v>
      </c>
      <c r="E8294" s="40" t="n">
        <v>1.8</v>
      </c>
      <c r="F8294" s="41" t="n">
        <f aca="false">IF(A8294="","",INDEX(Assumptions!$B$16:$B$18,MATCH(C8294,Assumptions!$A$16:$A$18,0)))</f>
        <v>3</v>
      </c>
      <c r="G8294" s="42" t="n">
        <f aca="false">IF(A8294="","",WORKDAY(B8294,F8294))</f>
        <v>46314</v>
      </c>
    </row>
    <row r="8295" customFormat="false" ht="15" hidden="false" customHeight="false" outlineLevel="0" collapsed="false">
      <c r="A8295" s="37" t="n">
        <v>1008294</v>
      </c>
      <c r="B8295" s="38" t="n">
        <v>46309</v>
      </c>
      <c r="C8295" s="39" t="s">
        <v>70</v>
      </c>
      <c r="D8295" s="39" t="s">
        <v>37</v>
      </c>
      <c r="E8295" s="40" t="n">
        <v>0.9</v>
      </c>
      <c r="F8295" s="41" t="n">
        <f aca="false">IF(A8295="","",INDEX(Assumptions!$B$16:$B$18,MATCH(C8295,Assumptions!$A$16:$A$18,0)))</f>
        <v>5</v>
      </c>
      <c r="G8295" s="42" t="n">
        <f aca="false">IF(A8295="","",WORKDAY(B8295,F8295))</f>
        <v>46316</v>
      </c>
    </row>
    <row r="8296" customFormat="false" ht="15" hidden="false" customHeight="false" outlineLevel="0" collapsed="false">
      <c r="A8296" s="37" t="n">
        <v>1008295</v>
      </c>
      <c r="B8296" s="38" t="n">
        <v>46309</v>
      </c>
      <c r="C8296" s="39" t="s">
        <v>68</v>
      </c>
      <c r="D8296" s="39" t="s">
        <v>37</v>
      </c>
      <c r="E8296" s="40" t="n">
        <v>2</v>
      </c>
      <c r="F8296" s="41" t="n">
        <f aca="false">IF(A8296="","",INDEX(Assumptions!$B$16:$B$18,MATCH(C8296,Assumptions!$A$16:$A$18,0)))</f>
        <v>1</v>
      </c>
      <c r="G8296" s="42" t="n">
        <f aca="false">IF(A8296="","",WORKDAY(B8296,F8296))</f>
        <v>46310</v>
      </c>
    </row>
    <row r="8297" customFormat="false" ht="15" hidden="false" customHeight="false" outlineLevel="0" collapsed="false">
      <c r="A8297" s="37" t="n">
        <v>1008296</v>
      </c>
      <c r="B8297" s="38" t="n">
        <v>46309</v>
      </c>
      <c r="C8297" s="39" t="s">
        <v>69</v>
      </c>
      <c r="D8297" s="39" t="s">
        <v>33</v>
      </c>
      <c r="E8297" s="40" t="n">
        <v>0.7</v>
      </c>
      <c r="F8297" s="41" t="n">
        <f aca="false">IF(A8297="","",INDEX(Assumptions!$B$16:$B$18,MATCH(C8297,Assumptions!$A$16:$A$18,0)))</f>
        <v>3</v>
      </c>
      <c r="G8297" s="42" t="n">
        <f aca="false">IF(A8297="","",WORKDAY(B8297,F8297))</f>
        <v>46314</v>
      </c>
    </row>
    <row r="8298" customFormat="false" ht="15" hidden="false" customHeight="false" outlineLevel="0" collapsed="false">
      <c r="A8298" s="37" t="n">
        <v>1008297</v>
      </c>
      <c r="B8298" s="38" t="n">
        <v>46309</v>
      </c>
      <c r="C8298" s="39" t="s">
        <v>69</v>
      </c>
      <c r="D8298" s="39" t="s">
        <v>39</v>
      </c>
      <c r="E8298" s="40" t="n">
        <v>3.9</v>
      </c>
      <c r="F8298" s="41" t="n">
        <f aca="false">IF(A8298="","",INDEX(Assumptions!$B$16:$B$18,MATCH(C8298,Assumptions!$A$16:$A$18,0)))</f>
        <v>3</v>
      </c>
      <c r="G8298" s="42" t="n">
        <f aca="false">IF(A8298="","",WORKDAY(B8298,F8298))</f>
        <v>46314</v>
      </c>
    </row>
    <row r="8299" customFormat="false" ht="15" hidden="false" customHeight="false" outlineLevel="0" collapsed="false">
      <c r="A8299" s="37" t="n">
        <v>1008298</v>
      </c>
      <c r="B8299" s="38" t="n">
        <v>46309</v>
      </c>
      <c r="C8299" s="39" t="s">
        <v>69</v>
      </c>
      <c r="D8299" s="39" t="s">
        <v>33</v>
      </c>
      <c r="E8299" s="40" t="n">
        <v>1.1</v>
      </c>
      <c r="F8299" s="41" t="n">
        <f aca="false">IF(A8299="","",INDEX(Assumptions!$B$16:$B$18,MATCH(C8299,Assumptions!$A$16:$A$18,0)))</f>
        <v>3</v>
      </c>
      <c r="G8299" s="42" t="n">
        <f aca="false">IF(A8299="","",WORKDAY(B8299,F8299))</f>
        <v>46314</v>
      </c>
    </row>
    <row r="8300" customFormat="false" ht="15" hidden="false" customHeight="false" outlineLevel="0" collapsed="false">
      <c r="A8300" s="37" t="n">
        <v>1008299</v>
      </c>
      <c r="B8300" s="38" t="n">
        <v>46309</v>
      </c>
      <c r="C8300" s="39" t="s">
        <v>69</v>
      </c>
      <c r="D8300" s="39" t="s">
        <v>37</v>
      </c>
      <c r="E8300" s="40" t="n">
        <v>4.6</v>
      </c>
      <c r="F8300" s="41" t="n">
        <f aca="false">IF(A8300="","",INDEX(Assumptions!$B$16:$B$18,MATCH(C8300,Assumptions!$A$16:$A$18,0)))</f>
        <v>3</v>
      </c>
      <c r="G8300" s="42" t="n">
        <f aca="false">IF(A8300="","",WORKDAY(B8300,F8300))</f>
        <v>46314</v>
      </c>
    </row>
    <row r="8301" customFormat="false" ht="15" hidden="false" customHeight="false" outlineLevel="0" collapsed="false">
      <c r="A8301" s="37" t="n">
        <v>1008300</v>
      </c>
      <c r="B8301" s="38" t="n">
        <v>46309</v>
      </c>
      <c r="C8301" s="39" t="s">
        <v>69</v>
      </c>
      <c r="D8301" s="39" t="s">
        <v>33</v>
      </c>
      <c r="E8301" s="40" t="n">
        <v>0.8</v>
      </c>
      <c r="F8301" s="41" t="n">
        <f aca="false">IF(A8301="","",INDEX(Assumptions!$B$16:$B$18,MATCH(C8301,Assumptions!$A$16:$A$18,0)))</f>
        <v>3</v>
      </c>
      <c r="G8301" s="42" t="n">
        <f aca="false">IF(A8301="","",WORKDAY(B8301,F8301))</f>
        <v>46314</v>
      </c>
    </row>
    <row r="8302" customFormat="false" ht="15" hidden="false" customHeight="false" outlineLevel="0" collapsed="false">
      <c r="A8302" s="37" t="n">
        <v>1008301</v>
      </c>
      <c r="B8302" s="38" t="n">
        <v>46309</v>
      </c>
      <c r="C8302" s="39" t="s">
        <v>69</v>
      </c>
      <c r="D8302" s="39" t="s">
        <v>35</v>
      </c>
      <c r="E8302" s="40" t="n">
        <v>3.9</v>
      </c>
      <c r="F8302" s="41" t="n">
        <f aca="false">IF(A8302="","",INDEX(Assumptions!$B$16:$B$18,MATCH(C8302,Assumptions!$A$16:$A$18,0)))</f>
        <v>3</v>
      </c>
      <c r="G8302" s="42" t="n">
        <f aca="false">IF(A8302="","",WORKDAY(B8302,F8302))</f>
        <v>46314</v>
      </c>
    </row>
    <row r="8303" customFormat="false" ht="15" hidden="false" customHeight="false" outlineLevel="0" collapsed="false">
      <c r="A8303" s="37" t="n">
        <v>1008302</v>
      </c>
      <c r="B8303" s="38" t="n">
        <v>46309</v>
      </c>
      <c r="C8303" s="39" t="s">
        <v>69</v>
      </c>
      <c r="D8303" s="39" t="s">
        <v>35</v>
      </c>
      <c r="E8303" s="40" t="n">
        <v>1</v>
      </c>
      <c r="F8303" s="41" t="n">
        <f aca="false">IF(A8303="","",INDEX(Assumptions!$B$16:$B$18,MATCH(C8303,Assumptions!$A$16:$A$18,0)))</f>
        <v>3</v>
      </c>
      <c r="G8303" s="42" t="n">
        <f aca="false">IF(A8303="","",WORKDAY(B8303,F8303))</f>
        <v>46314</v>
      </c>
    </row>
    <row r="8304" customFormat="false" ht="15" hidden="false" customHeight="false" outlineLevel="0" collapsed="false">
      <c r="A8304" s="37" t="n">
        <v>1008303</v>
      </c>
      <c r="B8304" s="38" t="n">
        <v>46309</v>
      </c>
      <c r="C8304" s="39" t="s">
        <v>69</v>
      </c>
      <c r="D8304" s="39" t="s">
        <v>31</v>
      </c>
      <c r="E8304" s="40" t="n">
        <v>0.4</v>
      </c>
      <c r="F8304" s="41" t="n">
        <f aca="false">IF(A8304="","",INDEX(Assumptions!$B$16:$B$18,MATCH(C8304,Assumptions!$A$16:$A$18,0)))</f>
        <v>3</v>
      </c>
      <c r="G8304" s="42" t="n">
        <f aca="false">IF(A8304="","",WORKDAY(B8304,F8304))</f>
        <v>46314</v>
      </c>
    </row>
    <row r="8305" customFormat="false" ht="15" hidden="false" customHeight="false" outlineLevel="0" collapsed="false">
      <c r="A8305" s="37" t="n">
        <v>1008304</v>
      </c>
      <c r="B8305" s="38" t="n">
        <v>46309</v>
      </c>
      <c r="C8305" s="39" t="s">
        <v>69</v>
      </c>
      <c r="D8305" s="39" t="s">
        <v>33</v>
      </c>
      <c r="E8305" s="40" t="n">
        <v>1.1</v>
      </c>
      <c r="F8305" s="41" t="n">
        <f aca="false">IF(A8305="","",INDEX(Assumptions!$B$16:$B$18,MATCH(C8305,Assumptions!$A$16:$A$18,0)))</f>
        <v>3</v>
      </c>
      <c r="G8305" s="42" t="n">
        <f aca="false">IF(A8305="","",WORKDAY(B8305,F8305))</f>
        <v>46314</v>
      </c>
    </row>
    <row r="8306" customFormat="false" ht="15" hidden="false" customHeight="false" outlineLevel="0" collapsed="false">
      <c r="A8306" s="37" t="n">
        <v>1008305</v>
      </c>
      <c r="B8306" s="38" t="n">
        <v>46309</v>
      </c>
      <c r="C8306" s="39" t="s">
        <v>70</v>
      </c>
      <c r="D8306" s="39" t="s">
        <v>35</v>
      </c>
      <c r="E8306" s="40" t="n">
        <v>1.1</v>
      </c>
      <c r="F8306" s="41" t="n">
        <f aca="false">IF(A8306="","",INDEX(Assumptions!$B$16:$B$18,MATCH(C8306,Assumptions!$A$16:$A$18,0)))</f>
        <v>5</v>
      </c>
      <c r="G8306" s="42" t="n">
        <f aca="false">IF(A8306="","",WORKDAY(B8306,F8306))</f>
        <v>46316</v>
      </c>
    </row>
    <row r="8307" customFormat="false" ht="15" hidden="false" customHeight="false" outlineLevel="0" collapsed="false">
      <c r="A8307" s="37" t="n">
        <v>1008306</v>
      </c>
      <c r="B8307" s="38" t="n">
        <v>46309</v>
      </c>
      <c r="C8307" s="39" t="s">
        <v>68</v>
      </c>
      <c r="D8307" s="39" t="s">
        <v>31</v>
      </c>
      <c r="E8307" s="40" t="n">
        <v>1.3</v>
      </c>
      <c r="F8307" s="41" t="n">
        <f aca="false">IF(A8307="","",INDEX(Assumptions!$B$16:$B$18,MATCH(C8307,Assumptions!$A$16:$A$18,0)))</f>
        <v>1</v>
      </c>
      <c r="G8307" s="42" t="n">
        <f aca="false">IF(A8307="","",WORKDAY(B8307,F8307))</f>
        <v>46310</v>
      </c>
    </row>
    <row r="8308" customFormat="false" ht="15" hidden="false" customHeight="false" outlineLevel="0" collapsed="false">
      <c r="A8308" s="37" t="n">
        <v>1008307</v>
      </c>
      <c r="B8308" s="38" t="n">
        <v>46309</v>
      </c>
      <c r="C8308" s="39" t="s">
        <v>69</v>
      </c>
      <c r="D8308" s="39" t="s">
        <v>31</v>
      </c>
      <c r="E8308" s="40" t="n">
        <v>0.6</v>
      </c>
      <c r="F8308" s="41" t="n">
        <f aca="false">IF(A8308="","",INDEX(Assumptions!$B$16:$B$18,MATCH(C8308,Assumptions!$A$16:$A$18,0)))</f>
        <v>3</v>
      </c>
      <c r="G8308" s="42" t="n">
        <f aca="false">IF(A8308="","",WORKDAY(B8308,F8308))</f>
        <v>46314</v>
      </c>
    </row>
    <row r="8309" customFormat="false" ht="15" hidden="false" customHeight="false" outlineLevel="0" collapsed="false">
      <c r="A8309" s="37" t="n">
        <v>1008308</v>
      </c>
      <c r="B8309" s="38" t="n">
        <v>46309</v>
      </c>
      <c r="C8309" s="39" t="s">
        <v>68</v>
      </c>
      <c r="D8309" s="39" t="s">
        <v>35</v>
      </c>
      <c r="E8309" s="40" t="n">
        <v>1.5</v>
      </c>
      <c r="F8309" s="41" t="n">
        <f aca="false">IF(A8309="","",INDEX(Assumptions!$B$16:$B$18,MATCH(C8309,Assumptions!$A$16:$A$18,0)))</f>
        <v>1</v>
      </c>
      <c r="G8309" s="42" t="n">
        <f aca="false">IF(A8309="","",WORKDAY(B8309,F8309))</f>
        <v>46310</v>
      </c>
    </row>
    <row r="8310" customFormat="false" ht="15" hidden="false" customHeight="false" outlineLevel="0" collapsed="false">
      <c r="A8310" s="37" t="n">
        <v>1008309</v>
      </c>
      <c r="B8310" s="38" t="n">
        <v>46309</v>
      </c>
      <c r="C8310" s="39" t="s">
        <v>69</v>
      </c>
      <c r="D8310" s="39" t="s">
        <v>33</v>
      </c>
      <c r="E8310" s="40" t="n">
        <v>4.5</v>
      </c>
      <c r="F8310" s="41" t="n">
        <f aca="false">IF(A8310="","",INDEX(Assumptions!$B$16:$B$18,MATCH(C8310,Assumptions!$A$16:$A$18,0)))</f>
        <v>3</v>
      </c>
      <c r="G8310" s="42" t="n">
        <f aca="false">IF(A8310="","",WORKDAY(B8310,F8310))</f>
        <v>46314</v>
      </c>
    </row>
    <row r="8311" customFormat="false" ht="15" hidden="false" customHeight="false" outlineLevel="0" collapsed="false">
      <c r="A8311" s="37" t="n">
        <v>1008310</v>
      </c>
      <c r="B8311" s="38" t="n">
        <v>46309</v>
      </c>
      <c r="C8311" s="39" t="s">
        <v>69</v>
      </c>
      <c r="D8311" s="39" t="s">
        <v>37</v>
      </c>
      <c r="E8311" s="40" t="n">
        <v>1.7</v>
      </c>
      <c r="F8311" s="41" t="n">
        <f aca="false">IF(A8311="","",INDEX(Assumptions!$B$16:$B$18,MATCH(C8311,Assumptions!$A$16:$A$18,0)))</f>
        <v>3</v>
      </c>
      <c r="G8311" s="42" t="n">
        <f aca="false">IF(A8311="","",WORKDAY(B8311,F8311))</f>
        <v>46314</v>
      </c>
    </row>
    <row r="8312" customFormat="false" ht="15" hidden="false" customHeight="false" outlineLevel="0" collapsed="false">
      <c r="A8312" s="37" t="n">
        <v>1008311</v>
      </c>
      <c r="B8312" s="38" t="n">
        <v>46309</v>
      </c>
      <c r="C8312" s="39" t="s">
        <v>69</v>
      </c>
      <c r="D8312" s="39" t="s">
        <v>37</v>
      </c>
      <c r="E8312" s="40" t="n">
        <v>8.4</v>
      </c>
      <c r="F8312" s="41" t="n">
        <f aca="false">IF(A8312="","",INDEX(Assumptions!$B$16:$B$18,MATCH(C8312,Assumptions!$A$16:$A$18,0)))</f>
        <v>3</v>
      </c>
      <c r="G8312" s="42" t="n">
        <f aca="false">IF(A8312="","",WORKDAY(B8312,F8312))</f>
        <v>46314</v>
      </c>
    </row>
    <row r="8313" customFormat="false" ht="15" hidden="false" customHeight="false" outlineLevel="0" collapsed="false">
      <c r="A8313" s="37" t="n">
        <v>1008312</v>
      </c>
      <c r="B8313" s="38" t="n">
        <v>46309</v>
      </c>
      <c r="C8313" s="39" t="s">
        <v>69</v>
      </c>
      <c r="D8313" s="39" t="s">
        <v>31</v>
      </c>
      <c r="E8313" s="40" t="n">
        <v>5.6</v>
      </c>
      <c r="F8313" s="41" t="n">
        <f aca="false">IF(A8313="","",INDEX(Assumptions!$B$16:$B$18,MATCH(C8313,Assumptions!$A$16:$A$18,0)))</f>
        <v>3</v>
      </c>
      <c r="G8313" s="42" t="n">
        <f aca="false">IF(A8313="","",WORKDAY(B8313,F8313))</f>
        <v>46314</v>
      </c>
    </row>
    <row r="8314" customFormat="false" ht="15" hidden="false" customHeight="false" outlineLevel="0" collapsed="false">
      <c r="A8314" s="37" t="n">
        <v>1008313</v>
      </c>
      <c r="B8314" s="38" t="n">
        <v>46309</v>
      </c>
      <c r="C8314" s="39" t="s">
        <v>70</v>
      </c>
      <c r="D8314" s="39" t="s">
        <v>33</v>
      </c>
      <c r="E8314" s="40" t="n">
        <v>4.2</v>
      </c>
      <c r="F8314" s="41" t="n">
        <f aca="false">IF(A8314="","",INDEX(Assumptions!$B$16:$B$18,MATCH(C8314,Assumptions!$A$16:$A$18,0)))</f>
        <v>5</v>
      </c>
      <c r="G8314" s="42" t="n">
        <f aca="false">IF(A8314="","",WORKDAY(B8314,F8314))</f>
        <v>46316</v>
      </c>
    </row>
    <row r="8315" customFormat="false" ht="15" hidden="false" customHeight="false" outlineLevel="0" collapsed="false">
      <c r="A8315" s="37" t="n">
        <v>1008314</v>
      </c>
      <c r="B8315" s="38" t="n">
        <v>46309</v>
      </c>
      <c r="C8315" s="39" t="s">
        <v>69</v>
      </c>
      <c r="D8315" s="39" t="s">
        <v>33</v>
      </c>
      <c r="E8315" s="40" t="n">
        <v>1.4</v>
      </c>
      <c r="F8315" s="41" t="n">
        <f aca="false">IF(A8315="","",INDEX(Assumptions!$B$16:$B$18,MATCH(C8315,Assumptions!$A$16:$A$18,0)))</f>
        <v>3</v>
      </c>
      <c r="G8315" s="42" t="n">
        <f aca="false">IF(A8315="","",WORKDAY(B8315,F8315))</f>
        <v>46314</v>
      </c>
    </row>
    <row r="8316" customFormat="false" ht="15" hidden="false" customHeight="false" outlineLevel="0" collapsed="false">
      <c r="A8316" s="37" t="n">
        <v>1008315</v>
      </c>
      <c r="B8316" s="38" t="n">
        <v>46309</v>
      </c>
      <c r="C8316" s="39" t="s">
        <v>68</v>
      </c>
      <c r="D8316" s="39" t="s">
        <v>33</v>
      </c>
      <c r="E8316" s="40" t="n">
        <v>6.4</v>
      </c>
      <c r="F8316" s="41" t="n">
        <f aca="false">IF(A8316="","",INDEX(Assumptions!$B$16:$B$18,MATCH(C8316,Assumptions!$A$16:$A$18,0)))</f>
        <v>1</v>
      </c>
      <c r="G8316" s="42" t="n">
        <f aca="false">IF(A8316="","",WORKDAY(B8316,F8316))</f>
        <v>46310</v>
      </c>
    </row>
    <row r="8317" customFormat="false" ht="15" hidden="false" customHeight="false" outlineLevel="0" collapsed="false">
      <c r="A8317" s="37" t="n">
        <v>1008316</v>
      </c>
      <c r="B8317" s="38" t="n">
        <v>46309</v>
      </c>
      <c r="C8317" s="39" t="s">
        <v>70</v>
      </c>
      <c r="D8317" s="39" t="s">
        <v>35</v>
      </c>
      <c r="E8317" s="40" t="n">
        <v>2.7</v>
      </c>
      <c r="F8317" s="41" t="n">
        <f aca="false">IF(A8317="","",INDEX(Assumptions!$B$16:$B$18,MATCH(C8317,Assumptions!$A$16:$A$18,0)))</f>
        <v>5</v>
      </c>
      <c r="G8317" s="42" t="n">
        <f aca="false">IF(A8317="","",WORKDAY(B8317,F8317))</f>
        <v>46316</v>
      </c>
    </row>
    <row r="8318" customFormat="false" ht="15" hidden="false" customHeight="false" outlineLevel="0" collapsed="false">
      <c r="A8318" s="37" t="n">
        <v>1008317</v>
      </c>
      <c r="B8318" s="38" t="n">
        <v>46309</v>
      </c>
      <c r="C8318" s="39" t="s">
        <v>70</v>
      </c>
      <c r="D8318" s="39" t="s">
        <v>35</v>
      </c>
      <c r="E8318" s="40" t="n">
        <v>2</v>
      </c>
      <c r="F8318" s="41" t="n">
        <f aca="false">IF(A8318="","",INDEX(Assumptions!$B$16:$B$18,MATCH(C8318,Assumptions!$A$16:$A$18,0)))</f>
        <v>5</v>
      </c>
      <c r="G8318" s="42" t="n">
        <f aca="false">IF(A8318="","",WORKDAY(B8318,F8318))</f>
        <v>46316</v>
      </c>
    </row>
    <row r="8319" customFormat="false" ht="15" hidden="false" customHeight="false" outlineLevel="0" collapsed="false">
      <c r="A8319" s="37" t="n">
        <v>1008318</v>
      </c>
      <c r="B8319" s="38" t="n">
        <v>46309</v>
      </c>
      <c r="C8319" s="39" t="s">
        <v>69</v>
      </c>
      <c r="D8319" s="39" t="s">
        <v>31</v>
      </c>
      <c r="E8319" s="40" t="n">
        <v>2.3</v>
      </c>
      <c r="F8319" s="41" t="n">
        <f aca="false">IF(A8319="","",INDEX(Assumptions!$B$16:$B$18,MATCH(C8319,Assumptions!$A$16:$A$18,0)))</f>
        <v>3</v>
      </c>
      <c r="G8319" s="42" t="n">
        <f aca="false">IF(A8319="","",WORKDAY(B8319,F8319))</f>
        <v>46314</v>
      </c>
    </row>
    <row r="8320" customFormat="false" ht="15" hidden="false" customHeight="false" outlineLevel="0" collapsed="false">
      <c r="A8320" s="37" t="n">
        <v>1008319</v>
      </c>
      <c r="B8320" s="38" t="n">
        <v>46309</v>
      </c>
      <c r="C8320" s="39" t="s">
        <v>69</v>
      </c>
      <c r="D8320" s="39" t="s">
        <v>33</v>
      </c>
      <c r="E8320" s="40" t="n">
        <v>2.3</v>
      </c>
      <c r="F8320" s="41" t="n">
        <f aca="false">IF(A8320="","",INDEX(Assumptions!$B$16:$B$18,MATCH(C8320,Assumptions!$A$16:$A$18,0)))</f>
        <v>3</v>
      </c>
      <c r="G8320" s="42" t="n">
        <f aca="false">IF(A8320="","",WORKDAY(B8320,F8320))</f>
        <v>46314</v>
      </c>
    </row>
    <row r="8321" customFormat="false" ht="15" hidden="false" customHeight="false" outlineLevel="0" collapsed="false">
      <c r="A8321" s="37" t="n">
        <v>1008320</v>
      </c>
      <c r="B8321" s="38" t="n">
        <v>46309</v>
      </c>
      <c r="C8321" s="39" t="s">
        <v>69</v>
      </c>
      <c r="D8321" s="39" t="s">
        <v>39</v>
      </c>
      <c r="E8321" s="40" t="n">
        <v>3.4</v>
      </c>
      <c r="F8321" s="41" t="n">
        <f aca="false">IF(A8321="","",INDEX(Assumptions!$B$16:$B$18,MATCH(C8321,Assumptions!$A$16:$A$18,0)))</f>
        <v>3</v>
      </c>
      <c r="G8321" s="42" t="n">
        <f aca="false">IF(A8321="","",WORKDAY(B8321,F8321))</f>
        <v>46314</v>
      </c>
    </row>
    <row r="8322" customFormat="false" ht="15" hidden="false" customHeight="false" outlineLevel="0" collapsed="false">
      <c r="A8322" s="37" t="n">
        <v>1008321</v>
      </c>
      <c r="B8322" s="38" t="n">
        <v>46309</v>
      </c>
      <c r="C8322" s="39" t="s">
        <v>69</v>
      </c>
      <c r="D8322" s="39" t="s">
        <v>31</v>
      </c>
      <c r="E8322" s="40" t="n">
        <v>6.4</v>
      </c>
      <c r="F8322" s="41" t="n">
        <f aca="false">IF(A8322="","",INDEX(Assumptions!$B$16:$B$18,MATCH(C8322,Assumptions!$A$16:$A$18,0)))</f>
        <v>3</v>
      </c>
      <c r="G8322" s="42" t="n">
        <f aca="false">IF(A8322="","",WORKDAY(B8322,F8322))</f>
        <v>46314</v>
      </c>
    </row>
    <row r="8323" customFormat="false" ht="15" hidden="false" customHeight="false" outlineLevel="0" collapsed="false">
      <c r="A8323" s="37" t="n">
        <v>1008322</v>
      </c>
      <c r="B8323" s="38" t="n">
        <v>46309</v>
      </c>
      <c r="C8323" s="39" t="s">
        <v>69</v>
      </c>
      <c r="D8323" s="39" t="s">
        <v>31</v>
      </c>
      <c r="E8323" s="40" t="n">
        <v>1.8</v>
      </c>
      <c r="F8323" s="41" t="n">
        <f aca="false">IF(A8323="","",INDEX(Assumptions!$B$16:$B$18,MATCH(C8323,Assumptions!$A$16:$A$18,0)))</f>
        <v>3</v>
      </c>
      <c r="G8323" s="42" t="n">
        <f aca="false">IF(A8323="","",WORKDAY(B8323,F8323))</f>
        <v>46314</v>
      </c>
    </row>
    <row r="8324" customFormat="false" ht="15" hidden="false" customHeight="false" outlineLevel="0" collapsed="false">
      <c r="A8324" s="37" t="n">
        <v>1008323</v>
      </c>
      <c r="B8324" s="38" t="n">
        <v>46309</v>
      </c>
      <c r="C8324" s="39" t="s">
        <v>70</v>
      </c>
      <c r="D8324" s="39" t="s">
        <v>35</v>
      </c>
      <c r="E8324" s="40" t="n">
        <v>6.9</v>
      </c>
      <c r="F8324" s="41" t="n">
        <f aca="false">IF(A8324="","",INDEX(Assumptions!$B$16:$B$18,MATCH(C8324,Assumptions!$A$16:$A$18,0)))</f>
        <v>5</v>
      </c>
      <c r="G8324" s="42" t="n">
        <f aca="false">IF(A8324="","",WORKDAY(B8324,F8324))</f>
        <v>46316</v>
      </c>
    </row>
    <row r="8325" customFormat="false" ht="15" hidden="false" customHeight="false" outlineLevel="0" collapsed="false">
      <c r="A8325" s="37" t="n">
        <v>1008324</v>
      </c>
      <c r="B8325" s="38" t="n">
        <v>46309</v>
      </c>
      <c r="C8325" s="39" t="s">
        <v>70</v>
      </c>
      <c r="D8325" s="39" t="s">
        <v>39</v>
      </c>
      <c r="E8325" s="40" t="n">
        <v>1.5</v>
      </c>
      <c r="F8325" s="41" t="n">
        <f aca="false">IF(A8325="","",INDEX(Assumptions!$B$16:$B$18,MATCH(C8325,Assumptions!$A$16:$A$18,0)))</f>
        <v>5</v>
      </c>
      <c r="G8325" s="42" t="n">
        <f aca="false">IF(A8325="","",WORKDAY(B8325,F8325))</f>
        <v>46316</v>
      </c>
    </row>
    <row r="8326" customFormat="false" ht="15" hidden="false" customHeight="false" outlineLevel="0" collapsed="false">
      <c r="A8326" s="37" t="n">
        <v>1008325</v>
      </c>
      <c r="B8326" s="38" t="n">
        <v>46309</v>
      </c>
      <c r="C8326" s="39" t="s">
        <v>69</v>
      </c>
      <c r="D8326" s="39" t="s">
        <v>37</v>
      </c>
      <c r="E8326" s="40" t="n">
        <v>4</v>
      </c>
      <c r="F8326" s="41" t="n">
        <f aca="false">IF(A8326="","",INDEX(Assumptions!$B$16:$B$18,MATCH(C8326,Assumptions!$A$16:$A$18,0)))</f>
        <v>3</v>
      </c>
      <c r="G8326" s="42" t="n">
        <f aca="false">IF(A8326="","",WORKDAY(B8326,F8326))</f>
        <v>46314</v>
      </c>
    </row>
    <row r="8327" customFormat="false" ht="15" hidden="false" customHeight="false" outlineLevel="0" collapsed="false">
      <c r="A8327" s="37" t="n">
        <v>1008326</v>
      </c>
      <c r="B8327" s="38" t="n">
        <v>46309</v>
      </c>
      <c r="C8327" s="39" t="s">
        <v>69</v>
      </c>
      <c r="D8327" s="39" t="s">
        <v>33</v>
      </c>
      <c r="E8327" s="40" t="n">
        <v>2.1</v>
      </c>
      <c r="F8327" s="41" t="n">
        <f aca="false">IF(A8327="","",INDEX(Assumptions!$B$16:$B$18,MATCH(C8327,Assumptions!$A$16:$A$18,0)))</f>
        <v>3</v>
      </c>
      <c r="G8327" s="42" t="n">
        <f aca="false">IF(A8327="","",WORKDAY(B8327,F8327))</f>
        <v>46314</v>
      </c>
    </row>
    <row r="8328" customFormat="false" ht="15" hidden="false" customHeight="false" outlineLevel="0" collapsed="false">
      <c r="A8328" s="37" t="n">
        <v>1008327</v>
      </c>
      <c r="B8328" s="38" t="n">
        <v>46309</v>
      </c>
      <c r="C8328" s="39" t="s">
        <v>69</v>
      </c>
      <c r="D8328" s="39" t="s">
        <v>39</v>
      </c>
      <c r="E8328" s="40" t="n">
        <v>3.4</v>
      </c>
      <c r="F8328" s="41" t="n">
        <f aca="false">IF(A8328="","",INDEX(Assumptions!$B$16:$B$18,MATCH(C8328,Assumptions!$A$16:$A$18,0)))</f>
        <v>3</v>
      </c>
      <c r="G8328" s="42" t="n">
        <f aca="false">IF(A8328="","",WORKDAY(B8328,F8328))</f>
        <v>46314</v>
      </c>
    </row>
    <row r="8329" customFormat="false" ht="15" hidden="false" customHeight="false" outlineLevel="0" collapsed="false">
      <c r="A8329" s="37" t="n">
        <v>1008328</v>
      </c>
      <c r="B8329" s="38" t="n">
        <v>46309</v>
      </c>
      <c r="C8329" s="39" t="s">
        <v>70</v>
      </c>
      <c r="D8329" s="39" t="s">
        <v>37</v>
      </c>
      <c r="E8329" s="40" t="n">
        <v>1.3</v>
      </c>
      <c r="F8329" s="41" t="n">
        <f aca="false">IF(A8329="","",INDEX(Assumptions!$B$16:$B$18,MATCH(C8329,Assumptions!$A$16:$A$18,0)))</f>
        <v>5</v>
      </c>
      <c r="G8329" s="42" t="n">
        <f aca="false">IF(A8329="","",WORKDAY(B8329,F8329))</f>
        <v>46316</v>
      </c>
    </row>
    <row r="8330" customFormat="false" ht="15" hidden="false" customHeight="false" outlineLevel="0" collapsed="false">
      <c r="A8330" s="37" t="n">
        <v>1008329</v>
      </c>
      <c r="B8330" s="38" t="n">
        <v>46309</v>
      </c>
      <c r="C8330" s="39" t="s">
        <v>69</v>
      </c>
      <c r="D8330" s="39" t="s">
        <v>39</v>
      </c>
      <c r="E8330" s="40" t="n">
        <v>1</v>
      </c>
      <c r="F8330" s="41" t="n">
        <f aca="false">IF(A8330="","",INDEX(Assumptions!$B$16:$B$18,MATCH(C8330,Assumptions!$A$16:$A$18,0)))</f>
        <v>3</v>
      </c>
      <c r="G8330" s="42" t="n">
        <f aca="false">IF(A8330="","",WORKDAY(B8330,F8330))</f>
        <v>46314</v>
      </c>
    </row>
    <row r="8331" customFormat="false" ht="15" hidden="false" customHeight="false" outlineLevel="0" collapsed="false">
      <c r="A8331" s="37" t="n">
        <v>1008330</v>
      </c>
      <c r="B8331" s="38" t="n">
        <v>46309</v>
      </c>
      <c r="C8331" s="39" t="s">
        <v>69</v>
      </c>
      <c r="D8331" s="39" t="s">
        <v>39</v>
      </c>
      <c r="E8331" s="40" t="n">
        <v>2.7</v>
      </c>
      <c r="F8331" s="41" t="n">
        <f aca="false">IF(A8331="","",INDEX(Assumptions!$B$16:$B$18,MATCH(C8331,Assumptions!$A$16:$A$18,0)))</f>
        <v>3</v>
      </c>
      <c r="G8331" s="42" t="n">
        <f aca="false">IF(A8331="","",WORKDAY(B8331,F8331))</f>
        <v>46314</v>
      </c>
    </row>
    <row r="8332" customFormat="false" ht="15" hidden="false" customHeight="false" outlineLevel="0" collapsed="false">
      <c r="A8332" s="37" t="n">
        <v>1008331</v>
      </c>
      <c r="B8332" s="38" t="n">
        <v>46309</v>
      </c>
      <c r="C8332" s="39" t="s">
        <v>69</v>
      </c>
      <c r="D8332" s="39" t="s">
        <v>39</v>
      </c>
      <c r="E8332" s="40" t="n">
        <v>2</v>
      </c>
      <c r="F8332" s="41" t="n">
        <f aca="false">IF(A8332="","",INDEX(Assumptions!$B$16:$B$18,MATCH(C8332,Assumptions!$A$16:$A$18,0)))</f>
        <v>3</v>
      </c>
      <c r="G8332" s="42" t="n">
        <f aca="false">IF(A8332="","",WORKDAY(B8332,F8332))</f>
        <v>46314</v>
      </c>
    </row>
    <row r="8333" customFormat="false" ht="15" hidden="false" customHeight="false" outlineLevel="0" collapsed="false">
      <c r="A8333" s="37" t="n">
        <v>1008332</v>
      </c>
      <c r="B8333" s="38" t="n">
        <v>46309</v>
      </c>
      <c r="C8333" s="39" t="s">
        <v>69</v>
      </c>
      <c r="D8333" s="39" t="s">
        <v>35</v>
      </c>
      <c r="E8333" s="40" t="n">
        <v>1.5</v>
      </c>
      <c r="F8333" s="41" t="n">
        <f aca="false">IF(A8333="","",INDEX(Assumptions!$B$16:$B$18,MATCH(C8333,Assumptions!$A$16:$A$18,0)))</f>
        <v>3</v>
      </c>
      <c r="G8333" s="42" t="n">
        <f aca="false">IF(A8333="","",WORKDAY(B8333,F8333))</f>
        <v>46314</v>
      </c>
    </row>
    <row r="8334" customFormat="false" ht="15" hidden="false" customHeight="false" outlineLevel="0" collapsed="false">
      <c r="A8334" s="37" t="n">
        <v>1008333</v>
      </c>
      <c r="B8334" s="38" t="n">
        <v>46309</v>
      </c>
      <c r="C8334" s="39" t="s">
        <v>70</v>
      </c>
      <c r="D8334" s="39" t="s">
        <v>35</v>
      </c>
      <c r="E8334" s="40" t="n">
        <v>2</v>
      </c>
      <c r="F8334" s="41" t="n">
        <f aca="false">IF(A8334="","",INDEX(Assumptions!$B$16:$B$18,MATCH(C8334,Assumptions!$A$16:$A$18,0)))</f>
        <v>5</v>
      </c>
      <c r="G8334" s="42" t="n">
        <f aca="false">IF(A8334="","",WORKDAY(B8334,F8334))</f>
        <v>46316</v>
      </c>
    </row>
    <row r="8335" customFormat="false" ht="15" hidden="false" customHeight="false" outlineLevel="0" collapsed="false">
      <c r="A8335" s="37" t="n">
        <v>1008334</v>
      </c>
      <c r="B8335" s="38" t="n">
        <v>46309</v>
      </c>
      <c r="C8335" s="39" t="s">
        <v>68</v>
      </c>
      <c r="D8335" s="39" t="s">
        <v>31</v>
      </c>
      <c r="E8335" s="40" t="n">
        <v>5.2</v>
      </c>
      <c r="F8335" s="41" t="n">
        <f aca="false">IF(A8335="","",INDEX(Assumptions!$B$16:$B$18,MATCH(C8335,Assumptions!$A$16:$A$18,0)))</f>
        <v>1</v>
      </c>
      <c r="G8335" s="42" t="n">
        <f aca="false">IF(A8335="","",WORKDAY(B8335,F8335))</f>
        <v>46310</v>
      </c>
    </row>
    <row r="8336" customFormat="false" ht="15" hidden="false" customHeight="false" outlineLevel="0" collapsed="false">
      <c r="A8336" s="37" t="n">
        <v>1008335</v>
      </c>
      <c r="B8336" s="38" t="n">
        <v>46309</v>
      </c>
      <c r="C8336" s="39" t="s">
        <v>70</v>
      </c>
      <c r="D8336" s="39" t="s">
        <v>39</v>
      </c>
      <c r="E8336" s="40" t="n">
        <v>1.6</v>
      </c>
      <c r="F8336" s="41" t="n">
        <f aca="false">IF(A8336="","",INDEX(Assumptions!$B$16:$B$18,MATCH(C8336,Assumptions!$A$16:$A$18,0)))</f>
        <v>5</v>
      </c>
      <c r="G8336" s="42" t="n">
        <f aca="false">IF(A8336="","",WORKDAY(B8336,F8336))</f>
        <v>46316</v>
      </c>
    </row>
    <row r="8337" customFormat="false" ht="15" hidden="false" customHeight="false" outlineLevel="0" collapsed="false">
      <c r="A8337" s="37" t="n">
        <v>1008336</v>
      </c>
      <c r="B8337" s="38" t="n">
        <v>46309</v>
      </c>
      <c r="C8337" s="39" t="s">
        <v>70</v>
      </c>
      <c r="D8337" s="39" t="s">
        <v>37</v>
      </c>
      <c r="E8337" s="40" t="n">
        <v>1.3</v>
      </c>
      <c r="F8337" s="41" t="n">
        <f aca="false">IF(A8337="","",INDEX(Assumptions!$B$16:$B$18,MATCH(C8337,Assumptions!$A$16:$A$18,0)))</f>
        <v>5</v>
      </c>
      <c r="G8337" s="42" t="n">
        <f aca="false">IF(A8337="","",WORKDAY(B8337,F8337))</f>
        <v>46316</v>
      </c>
    </row>
    <row r="8338" customFormat="false" ht="15" hidden="false" customHeight="false" outlineLevel="0" collapsed="false">
      <c r="A8338" s="37" t="n">
        <v>1008337</v>
      </c>
      <c r="B8338" s="38" t="n">
        <v>46309</v>
      </c>
      <c r="C8338" s="39" t="s">
        <v>69</v>
      </c>
      <c r="D8338" s="39" t="s">
        <v>37</v>
      </c>
      <c r="E8338" s="40" t="n">
        <v>1.1</v>
      </c>
      <c r="F8338" s="41" t="n">
        <f aca="false">IF(A8338="","",INDEX(Assumptions!$B$16:$B$18,MATCH(C8338,Assumptions!$A$16:$A$18,0)))</f>
        <v>3</v>
      </c>
      <c r="G8338" s="42" t="n">
        <f aca="false">IF(A8338="","",WORKDAY(B8338,F8338))</f>
        <v>46314</v>
      </c>
    </row>
    <row r="8339" customFormat="false" ht="15" hidden="false" customHeight="false" outlineLevel="0" collapsed="false">
      <c r="A8339" s="37" t="n">
        <v>1008338</v>
      </c>
      <c r="B8339" s="38" t="n">
        <v>46309</v>
      </c>
      <c r="C8339" s="39" t="s">
        <v>69</v>
      </c>
      <c r="D8339" s="39" t="s">
        <v>33</v>
      </c>
      <c r="E8339" s="40" t="n">
        <v>5</v>
      </c>
      <c r="F8339" s="41" t="n">
        <f aca="false">IF(A8339="","",INDEX(Assumptions!$B$16:$B$18,MATCH(C8339,Assumptions!$A$16:$A$18,0)))</f>
        <v>3</v>
      </c>
      <c r="G8339" s="42" t="n">
        <f aca="false">IF(A8339="","",WORKDAY(B8339,F8339))</f>
        <v>46314</v>
      </c>
    </row>
    <row r="8340" customFormat="false" ht="15" hidden="false" customHeight="false" outlineLevel="0" collapsed="false">
      <c r="A8340" s="37" t="n">
        <v>1008339</v>
      </c>
      <c r="B8340" s="38" t="n">
        <v>46309</v>
      </c>
      <c r="C8340" s="39" t="s">
        <v>70</v>
      </c>
      <c r="D8340" s="39" t="s">
        <v>31</v>
      </c>
      <c r="E8340" s="40" t="n">
        <v>1.4</v>
      </c>
      <c r="F8340" s="41" t="n">
        <f aca="false">IF(A8340="","",INDEX(Assumptions!$B$16:$B$18,MATCH(C8340,Assumptions!$A$16:$A$18,0)))</f>
        <v>5</v>
      </c>
      <c r="G8340" s="42" t="n">
        <f aca="false">IF(A8340="","",WORKDAY(B8340,F8340))</f>
        <v>46316</v>
      </c>
    </row>
    <row r="8341" customFormat="false" ht="15" hidden="false" customHeight="false" outlineLevel="0" collapsed="false">
      <c r="A8341" s="37" t="n">
        <v>1008340</v>
      </c>
      <c r="B8341" s="38" t="n">
        <v>46309</v>
      </c>
      <c r="C8341" s="39" t="s">
        <v>69</v>
      </c>
      <c r="D8341" s="39" t="s">
        <v>37</v>
      </c>
      <c r="E8341" s="40" t="n">
        <v>1</v>
      </c>
      <c r="F8341" s="41" t="n">
        <f aca="false">IF(A8341="","",INDEX(Assumptions!$B$16:$B$18,MATCH(C8341,Assumptions!$A$16:$A$18,0)))</f>
        <v>3</v>
      </c>
      <c r="G8341" s="42" t="n">
        <f aca="false">IF(A8341="","",WORKDAY(B8341,F8341))</f>
        <v>46314</v>
      </c>
    </row>
    <row r="8342" customFormat="false" ht="15" hidden="false" customHeight="false" outlineLevel="0" collapsed="false">
      <c r="A8342" s="37" t="n">
        <v>1008341</v>
      </c>
      <c r="B8342" s="38" t="n">
        <v>46309</v>
      </c>
      <c r="C8342" s="39" t="s">
        <v>69</v>
      </c>
      <c r="D8342" s="39" t="s">
        <v>31</v>
      </c>
      <c r="E8342" s="40" t="n">
        <v>5.1</v>
      </c>
      <c r="F8342" s="41" t="n">
        <f aca="false">IF(A8342="","",INDEX(Assumptions!$B$16:$B$18,MATCH(C8342,Assumptions!$A$16:$A$18,0)))</f>
        <v>3</v>
      </c>
      <c r="G8342" s="42" t="n">
        <f aca="false">IF(A8342="","",WORKDAY(B8342,F8342))</f>
        <v>46314</v>
      </c>
    </row>
    <row r="8343" customFormat="false" ht="15" hidden="false" customHeight="false" outlineLevel="0" collapsed="false">
      <c r="A8343" s="37" t="n">
        <v>1008342</v>
      </c>
      <c r="B8343" s="38" t="n">
        <v>46309</v>
      </c>
      <c r="C8343" s="39" t="s">
        <v>69</v>
      </c>
      <c r="D8343" s="39" t="s">
        <v>33</v>
      </c>
      <c r="E8343" s="40" t="n">
        <v>1.6</v>
      </c>
      <c r="F8343" s="41" t="n">
        <f aca="false">IF(A8343="","",INDEX(Assumptions!$B$16:$B$18,MATCH(C8343,Assumptions!$A$16:$A$18,0)))</f>
        <v>3</v>
      </c>
      <c r="G8343" s="42" t="n">
        <f aca="false">IF(A8343="","",WORKDAY(B8343,F8343))</f>
        <v>46314</v>
      </c>
    </row>
    <row r="8344" customFormat="false" ht="15" hidden="false" customHeight="false" outlineLevel="0" collapsed="false">
      <c r="A8344" s="37" t="n">
        <v>1008343</v>
      </c>
      <c r="B8344" s="38" t="n">
        <v>46309</v>
      </c>
      <c r="C8344" s="39" t="s">
        <v>69</v>
      </c>
      <c r="D8344" s="39" t="s">
        <v>35</v>
      </c>
      <c r="E8344" s="40" t="n">
        <v>0.9</v>
      </c>
      <c r="F8344" s="41" t="n">
        <f aca="false">IF(A8344="","",INDEX(Assumptions!$B$16:$B$18,MATCH(C8344,Assumptions!$A$16:$A$18,0)))</f>
        <v>3</v>
      </c>
      <c r="G8344" s="42" t="n">
        <f aca="false">IF(A8344="","",WORKDAY(B8344,F8344))</f>
        <v>46314</v>
      </c>
    </row>
    <row r="8345" customFormat="false" ht="15" hidden="false" customHeight="false" outlineLevel="0" collapsed="false">
      <c r="A8345" s="37" t="n">
        <v>1008344</v>
      </c>
      <c r="B8345" s="38" t="n">
        <v>46309</v>
      </c>
      <c r="C8345" s="39" t="s">
        <v>69</v>
      </c>
      <c r="D8345" s="39" t="s">
        <v>37</v>
      </c>
      <c r="E8345" s="40" t="n">
        <v>1.8</v>
      </c>
      <c r="F8345" s="41" t="n">
        <f aca="false">IF(A8345="","",INDEX(Assumptions!$B$16:$B$18,MATCH(C8345,Assumptions!$A$16:$A$18,0)))</f>
        <v>3</v>
      </c>
      <c r="G8345" s="42" t="n">
        <f aca="false">IF(A8345="","",WORKDAY(B8345,F8345))</f>
        <v>46314</v>
      </c>
    </row>
    <row r="8346" customFormat="false" ht="15" hidden="false" customHeight="false" outlineLevel="0" collapsed="false">
      <c r="A8346" s="37" t="n">
        <v>1008345</v>
      </c>
      <c r="B8346" s="38" t="n">
        <v>46309</v>
      </c>
      <c r="C8346" s="39" t="s">
        <v>69</v>
      </c>
      <c r="D8346" s="39" t="s">
        <v>39</v>
      </c>
      <c r="E8346" s="40" t="n">
        <v>7.8</v>
      </c>
      <c r="F8346" s="41" t="n">
        <f aca="false">IF(A8346="","",INDEX(Assumptions!$B$16:$B$18,MATCH(C8346,Assumptions!$A$16:$A$18,0)))</f>
        <v>3</v>
      </c>
      <c r="G8346" s="42" t="n">
        <f aca="false">IF(A8346="","",WORKDAY(B8346,F8346))</f>
        <v>46314</v>
      </c>
    </row>
    <row r="8347" customFormat="false" ht="15" hidden="false" customHeight="false" outlineLevel="0" collapsed="false">
      <c r="A8347" s="37" t="n">
        <v>1008346</v>
      </c>
      <c r="B8347" s="38" t="n">
        <v>46309</v>
      </c>
      <c r="C8347" s="39" t="s">
        <v>70</v>
      </c>
      <c r="D8347" s="39" t="s">
        <v>31</v>
      </c>
      <c r="E8347" s="40" t="n">
        <v>0.5</v>
      </c>
      <c r="F8347" s="41" t="n">
        <f aca="false">IF(A8347="","",INDEX(Assumptions!$B$16:$B$18,MATCH(C8347,Assumptions!$A$16:$A$18,0)))</f>
        <v>5</v>
      </c>
      <c r="G8347" s="42" t="n">
        <f aca="false">IF(A8347="","",WORKDAY(B8347,F8347))</f>
        <v>46316</v>
      </c>
    </row>
    <row r="8348" customFormat="false" ht="15" hidden="false" customHeight="false" outlineLevel="0" collapsed="false">
      <c r="A8348" s="37" t="n">
        <v>1008347</v>
      </c>
      <c r="B8348" s="38" t="n">
        <v>46309</v>
      </c>
      <c r="C8348" s="39" t="s">
        <v>69</v>
      </c>
      <c r="D8348" s="39" t="s">
        <v>31</v>
      </c>
      <c r="E8348" s="40" t="n">
        <v>1.9</v>
      </c>
      <c r="F8348" s="41" t="n">
        <f aca="false">IF(A8348="","",INDEX(Assumptions!$B$16:$B$18,MATCH(C8348,Assumptions!$A$16:$A$18,0)))</f>
        <v>3</v>
      </c>
      <c r="G8348" s="42" t="n">
        <f aca="false">IF(A8348="","",WORKDAY(B8348,F8348))</f>
        <v>46314</v>
      </c>
    </row>
    <row r="8349" customFormat="false" ht="15" hidden="false" customHeight="false" outlineLevel="0" collapsed="false">
      <c r="A8349" s="37" t="n">
        <v>1008348</v>
      </c>
      <c r="B8349" s="38" t="n">
        <v>46309</v>
      </c>
      <c r="C8349" s="39" t="s">
        <v>69</v>
      </c>
      <c r="D8349" s="39" t="s">
        <v>39</v>
      </c>
      <c r="E8349" s="40" t="n">
        <v>0.2</v>
      </c>
      <c r="F8349" s="41" t="n">
        <f aca="false">IF(A8349="","",INDEX(Assumptions!$B$16:$B$18,MATCH(C8349,Assumptions!$A$16:$A$18,0)))</f>
        <v>3</v>
      </c>
      <c r="G8349" s="42" t="n">
        <f aca="false">IF(A8349="","",WORKDAY(B8349,F8349))</f>
        <v>46314</v>
      </c>
    </row>
    <row r="8350" customFormat="false" ht="15" hidden="false" customHeight="false" outlineLevel="0" collapsed="false">
      <c r="A8350" s="37" t="n">
        <v>1008349</v>
      </c>
      <c r="B8350" s="38" t="n">
        <v>46309</v>
      </c>
      <c r="C8350" s="39" t="s">
        <v>69</v>
      </c>
      <c r="D8350" s="39" t="s">
        <v>39</v>
      </c>
      <c r="E8350" s="40" t="n">
        <v>2.7</v>
      </c>
      <c r="F8350" s="41" t="n">
        <f aca="false">IF(A8350="","",INDEX(Assumptions!$B$16:$B$18,MATCH(C8350,Assumptions!$A$16:$A$18,0)))</f>
        <v>3</v>
      </c>
      <c r="G8350" s="42" t="n">
        <f aca="false">IF(A8350="","",WORKDAY(B8350,F8350))</f>
        <v>46314</v>
      </c>
    </row>
    <row r="8351" customFormat="false" ht="15" hidden="false" customHeight="false" outlineLevel="0" collapsed="false">
      <c r="A8351" s="37" t="n">
        <v>1008350</v>
      </c>
      <c r="B8351" s="38" t="n">
        <v>46309</v>
      </c>
      <c r="C8351" s="39" t="s">
        <v>69</v>
      </c>
      <c r="D8351" s="39" t="s">
        <v>37</v>
      </c>
      <c r="E8351" s="40" t="n">
        <v>1.2</v>
      </c>
      <c r="F8351" s="41" t="n">
        <f aca="false">IF(A8351="","",INDEX(Assumptions!$B$16:$B$18,MATCH(C8351,Assumptions!$A$16:$A$18,0)))</f>
        <v>3</v>
      </c>
      <c r="G8351" s="42" t="n">
        <f aca="false">IF(A8351="","",WORKDAY(B8351,F8351))</f>
        <v>46314</v>
      </c>
    </row>
    <row r="8352" customFormat="false" ht="15" hidden="false" customHeight="false" outlineLevel="0" collapsed="false">
      <c r="A8352" s="37" t="n">
        <v>1008351</v>
      </c>
      <c r="B8352" s="38" t="n">
        <v>46309</v>
      </c>
      <c r="C8352" s="39" t="s">
        <v>68</v>
      </c>
      <c r="D8352" s="39" t="s">
        <v>37</v>
      </c>
      <c r="E8352" s="40" t="n">
        <v>2.5</v>
      </c>
      <c r="F8352" s="41" t="n">
        <f aca="false">IF(A8352="","",INDEX(Assumptions!$B$16:$B$18,MATCH(C8352,Assumptions!$A$16:$A$18,0)))</f>
        <v>1</v>
      </c>
      <c r="G8352" s="42" t="n">
        <f aca="false">IF(A8352="","",WORKDAY(B8352,F8352))</f>
        <v>46310</v>
      </c>
    </row>
    <row r="8353" customFormat="false" ht="15" hidden="false" customHeight="false" outlineLevel="0" collapsed="false">
      <c r="A8353" s="37" t="n">
        <v>1008352</v>
      </c>
      <c r="B8353" s="38" t="n">
        <v>46309</v>
      </c>
      <c r="C8353" s="39" t="s">
        <v>69</v>
      </c>
      <c r="D8353" s="39" t="s">
        <v>37</v>
      </c>
      <c r="E8353" s="40" t="n">
        <v>3.1</v>
      </c>
      <c r="F8353" s="41" t="n">
        <f aca="false">IF(A8353="","",INDEX(Assumptions!$B$16:$B$18,MATCH(C8353,Assumptions!$A$16:$A$18,0)))</f>
        <v>3</v>
      </c>
      <c r="G8353" s="42" t="n">
        <f aca="false">IF(A8353="","",WORKDAY(B8353,F8353))</f>
        <v>46314</v>
      </c>
    </row>
    <row r="8354" customFormat="false" ht="15" hidden="false" customHeight="false" outlineLevel="0" collapsed="false">
      <c r="A8354" s="37" t="n">
        <v>1008353</v>
      </c>
      <c r="B8354" s="38" t="n">
        <v>46309</v>
      </c>
      <c r="C8354" s="39" t="s">
        <v>69</v>
      </c>
      <c r="D8354" s="39" t="s">
        <v>37</v>
      </c>
      <c r="E8354" s="40" t="n">
        <v>0.4</v>
      </c>
      <c r="F8354" s="41" t="n">
        <f aca="false">IF(A8354="","",INDEX(Assumptions!$B$16:$B$18,MATCH(C8354,Assumptions!$A$16:$A$18,0)))</f>
        <v>3</v>
      </c>
      <c r="G8354" s="42" t="n">
        <f aca="false">IF(A8354="","",WORKDAY(B8354,F8354))</f>
        <v>46314</v>
      </c>
    </row>
    <row r="8355" customFormat="false" ht="15" hidden="false" customHeight="false" outlineLevel="0" collapsed="false">
      <c r="A8355" s="37" t="n">
        <v>1008354</v>
      </c>
      <c r="B8355" s="38" t="n">
        <v>46309</v>
      </c>
      <c r="C8355" s="39" t="s">
        <v>69</v>
      </c>
      <c r="D8355" s="39" t="s">
        <v>37</v>
      </c>
      <c r="E8355" s="40" t="n">
        <v>1.1</v>
      </c>
      <c r="F8355" s="41" t="n">
        <f aca="false">IF(A8355="","",INDEX(Assumptions!$B$16:$B$18,MATCH(C8355,Assumptions!$A$16:$A$18,0)))</f>
        <v>3</v>
      </c>
      <c r="G8355" s="42" t="n">
        <f aca="false">IF(A8355="","",WORKDAY(B8355,F8355))</f>
        <v>46314</v>
      </c>
    </row>
    <row r="8356" customFormat="false" ht="15" hidden="false" customHeight="false" outlineLevel="0" collapsed="false">
      <c r="A8356" s="37" t="n">
        <v>1008355</v>
      </c>
      <c r="B8356" s="38" t="n">
        <v>46309</v>
      </c>
      <c r="C8356" s="39" t="s">
        <v>69</v>
      </c>
      <c r="D8356" s="39" t="s">
        <v>39</v>
      </c>
      <c r="E8356" s="40" t="n">
        <v>2.3</v>
      </c>
      <c r="F8356" s="41" t="n">
        <f aca="false">IF(A8356="","",INDEX(Assumptions!$B$16:$B$18,MATCH(C8356,Assumptions!$A$16:$A$18,0)))</f>
        <v>3</v>
      </c>
      <c r="G8356" s="42" t="n">
        <f aca="false">IF(A8356="","",WORKDAY(B8356,F8356))</f>
        <v>46314</v>
      </c>
    </row>
    <row r="8357" customFormat="false" ht="15" hidden="false" customHeight="false" outlineLevel="0" collapsed="false">
      <c r="A8357" s="37" t="n">
        <v>1008356</v>
      </c>
      <c r="B8357" s="38" t="n">
        <v>46309</v>
      </c>
      <c r="C8357" s="39" t="s">
        <v>68</v>
      </c>
      <c r="D8357" s="39" t="s">
        <v>39</v>
      </c>
      <c r="E8357" s="40" t="n">
        <v>1.9</v>
      </c>
      <c r="F8357" s="41" t="n">
        <f aca="false">IF(A8357="","",INDEX(Assumptions!$B$16:$B$18,MATCH(C8357,Assumptions!$A$16:$A$18,0)))</f>
        <v>1</v>
      </c>
      <c r="G8357" s="42" t="n">
        <f aca="false">IF(A8357="","",WORKDAY(B8357,F8357))</f>
        <v>46310</v>
      </c>
    </row>
    <row r="8358" customFormat="false" ht="15" hidden="false" customHeight="false" outlineLevel="0" collapsed="false">
      <c r="A8358" s="37" t="n">
        <v>1008357</v>
      </c>
      <c r="B8358" s="38" t="n">
        <v>46309</v>
      </c>
      <c r="C8358" s="39" t="s">
        <v>69</v>
      </c>
      <c r="D8358" s="39" t="s">
        <v>33</v>
      </c>
      <c r="E8358" s="40" t="n">
        <v>4.3</v>
      </c>
      <c r="F8358" s="41" t="n">
        <f aca="false">IF(A8358="","",INDEX(Assumptions!$B$16:$B$18,MATCH(C8358,Assumptions!$A$16:$A$18,0)))</f>
        <v>3</v>
      </c>
      <c r="G8358" s="42" t="n">
        <f aca="false">IF(A8358="","",WORKDAY(B8358,F8358))</f>
        <v>46314</v>
      </c>
    </row>
    <row r="8359" customFormat="false" ht="15" hidden="false" customHeight="false" outlineLevel="0" collapsed="false">
      <c r="A8359" s="37" t="n">
        <v>1008358</v>
      </c>
      <c r="B8359" s="38" t="n">
        <v>46309</v>
      </c>
      <c r="C8359" s="39" t="s">
        <v>69</v>
      </c>
      <c r="D8359" s="39" t="s">
        <v>31</v>
      </c>
      <c r="E8359" s="40" t="n">
        <v>2.9</v>
      </c>
      <c r="F8359" s="41" t="n">
        <f aca="false">IF(A8359="","",INDEX(Assumptions!$B$16:$B$18,MATCH(C8359,Assumptions!$A$16:$A$18,0)))</f>
        <v>3</v>
      </c>
      <c r="G8359" s="42" t="n">
        <f aca="false">IF(A8359="","",WORKDAY(B8359,F8359))</f>
        <v>46314</v>
      </c>
    </row>
    <row r="8360" customFormat="false" ht="15" hidden="false" customHeight="false" outlineLevel="0" collapsed="false">
      <c r="A8360" s="37" t="n">
        <v>1008359</v>
      </c>
      <c r="B8360" s="38" t="n">
        <v>46309</v>
      </c>
      <c r="C8360" s="39" t="s">
        <v>69</v>
      </c>
      <c r="D8360" s="39" t="s">
        <v>31</v>
      </c>
      <c r="E8360" s="40" t="n">
        <v>2</v>
      </c>
      <c r="F8360" s="41" t="n">
        <f aca="false">IF(A8360="","",INDEX(Assumptions!$B$16:$B$18,MATCH(C8360,Assumptions!$A$16:$A$18,0)))</f>
        <v>3</v>
      </c>
      <c r="G8360" s="42" t="n">
        <f aca="false">IF(A8360="","",WORKDAY(B8360,F8360))</f>
        <v>46314</v>
      </c>
    </row>
    <row r="8361" customFormat="false" ht="15" hidden="false" customHeight="false" outlineLevel="0" collapsed="false">
      <c r="A8361" s="37" t="n">
        <v>1008360</v>
      </c>
      <c r="B8361" s="38" t="n">
        <v>46309</v>
      </c>
      <c r="C8361" s="39" t="s">
        <v>70</v>
      </c>
      <c r="D8361" s="39" t="s">
        <v>31</v>
      </c>
      <c r="E8361" s="40" t="n">
        <v>2</v>
      </c>
      <c r="F8361" s="41" t="n">
        <f aca="false">IF(A8361="","",INDEX(Assumptions!$B$16:$B$18,MATCH(C8361,Assumptions!$A$16:$A$18,0)))</f>
        <v>5</v>
      </c>
      <c r="G8361" s="42" t="n">
        <f aca="false">IF(A8361="","",WORKDAY(B8361,F8361))</f>
        <v>46316</v>
      </c>
    </row>
    <row r="8362" customFormat="false" ht="15" hidden="false" customHeight="false" outlineLevel="0" collapsed="false">
      <c r="A8362" s="37" t="n">
        <v>1008361</v>
      </c>
      <c r="B8362" s="38" t="n">
        <v>46309</v>
      </c>
      <c r="C8362" s="39" t="s">
        <v>70</v>
      </c>
      <c r="D8362" s="39" t="s">
        <v>37</v>
      </c>
      <c r="E8362" s="40" t="n">
        <v>3.7</v>
      </c>
      <c r="F8362" s="41" t="n">
        <f aca="false">IF(A8362="","",INDEX(Assumptions!$B$16:$B$18,MATCH(C8362,Assumptions!$A$16:$A$18,0)))</f>
        <v>5</v>
      </c>
      <c r="G8362" s="42" t="n">
        <f aca="false">IF(A8362="","",WORKDAY(B8362,F8362))</f>
        <v>46316</v>
      </c>
    </row>
    <row r="8363" customFormat="false" ht="15" hidden="false" customHeight="false" outlineLevel="0" collapsed="false">
      <c r="A8363" s="37" t="n">
        <v>1008362</v>
      </c>
      <c r="B8363" s="38" t="n">
        <v>46309</v>
      </c>
      <c r="C8363" s="39" t="s">
        <v>69</v>
      </c>
      <c r="D8363" s="39" t="s">
        <v>35</v>
      </c>
      <c r="E8363" s="40" t="n">
        <v>0.9</v>
      </c>
      <c r="F8363" s="41" t="n">
        <f aca="false">IF(A8363="","",INDEX(Assumptions!$B$16:$B$18,MATCH(C8363,Assumptions!$A$16:$A$18,0)))</f>
        <v>3</v>
      </c>
      <c r="G8363" s="42" t="n">
        <f aca="false">IF(A8363="","",WORKDAY(B8363,F8363))</f>
        <v>46314</v>
      </c>
    </row>
    <row r="8364" customFormat="false" ht="15" hidden="false" customHeight="false" outlineLevel="0" collapsed="false">
      <c r="A8364" s="37" t="n">
        <v>1008363</v>
      </c>
      <c r="B8364" s="38" t="n">
        <v>46309</v>
      </c>
      <c r="C8364" s="39" t="s">
        <v>69</v>
      </c>
      <c r="D8364" s="39" t="s">
        <v>39</v>
      </c>
      <c r="E8364" s="40" t="n">
        <v>0.6</v>
      </c>
      <c r="F8364" s="41" t="n">
        <f aca="false">IF(A8364="","",INDEX(Assumptions!$B$16:$B$18,MATCH(C8364,Assumptions!$A$16:$A$18,0)))</f>
        <v>3</v>
      </c>
      <c r="G8364" s="42" t="n">
        <f aca="false">IF(A8364="","",WORKDAY(B8364,F8364))</f>
        <v>46314</v>
      </c>
    </row>
    <row r="8365" customFormat="false" ht="15" hidden="false" customHeight="false" outlineLevel="0" collapsed="false">
      <c r="A8365" s="37" t="n">
        <v>1008364</v>
      </c>
      <c r="B8365" s="38" t="n">
        <v>46309</v>
      </c>
      <c r="C8365" s="39" t="s">
        <v>70</v>
      </c>
      <c r="D8365" s="39" t="s">
        <v>33</v>
      </c>
      <c r="E8365" s="40" t="n">
        <v>2.5</v>
      </c>
      <c r="F8365" s="41" t="n">
        <f aca="false">IF(A8365="","",INDEX(Assumptions!$B$16:$B$18,MATCH(C8365,Assumptions!$A$16:$A$18,0)))</f>
        <v>5</v>
      </c>
      <c r="G8365" s="42" t="n">
        <f aca="false">IF(A8365="","",WORKDAY(B8365,F8365))</f>
        <v>46316</v>
      </c>
    </row>
    <row r="8366" customFormat="false" ht="15" hidden="false" customHeight="false" outlineLevel="0" collapsed="false">
      <c r="A8366" s="37" t="n">
        <v>1008365</v>
      </c>
      <c r="B8366" s="38" t="n">
        <v>46309</v>
      </c>
      <c r="C8366" s="39" t="s">
        <v>70</v>
      </c>
      <c r="D8366" s="39" t="s">
        <v>39</v>
      </c>
      <c r="E8366" s="40" t="n">
        <v>0.8</v>
      </c>
      <c r="F8366" s="41" t="n">
        <f aca="false">IF(A8366="","",INDEX(Assumptions!$B$16:$B$18,MATCH(C8366,Assumptions!$A$16:$A$18,0)))</f>
        <v>5</v>
      </c>
      <c r="G8366" s="42" t="n">
        <f aca="false">IF(A8366="","",WORKDAY(B8366,F8366))</f>
        <v>46316</v>
      </c>
    </row>
    <row r="8367" customFormat="false" ht="15" hidden="false" customHeight="false" outlineLevel="0" collapsed="false">
      <c r="A8367" s="37" t="n">
        <v>1008366</v>
      </c>
      <c r="B8367" s="38" t="n">
        <v>46309</v>
      </c>
      <c r="C8367" s="39" t="s">
        <v>69</v>
      </c>
      <c r="D8367" s="39" t="s">
        <v>37</v>
      </c>
      <c r="E8367" s="40" t="n">
        <v>1.1</v>
      </c>
      <c r="F8367" s="41" t="n">
        <f aca="false">IF(A8367="","",INDEX(Assumptions!$B$16:$B$18,MATCH(C8367,Assumptions!$A$16:$A$18,0)))</f>
        <v>3</v>
      </c>
      <c r="G8367" s="42" t="n">
        <f aca="false">IF(A8367="","",WORKDAY(B8367,F8367))</f>
        <v>46314</v>
      </c>
    </row>
    <row r="8368" customFormat="false" ht="15" hidden="false" customHeight="false" outlineLevel="0" collapsed="false">
      <c r="A8368" s="37" t="n">
        <v>1008367</v>
      </c>
      <c r="B8368" s="38" t="n">
        <v>46309</v>
      </c>
      <c r="C8368" s="39" t="s">
        <v>69</v>
      </c>
      <c r="D8368" s="39" t="s">
        <v>31</v>
      </c>
      <c r="E8368" s="40" t="n">
        <v>1</v>
      </c>
      <c r="F8368" s="41" t="n">
        <f aca="false">IF(A8368="","",INDEX(Assumptions!$B$16:$B$18,MATCH(C8368,Assumptions!$A$16:$A$18,0)))</f>
        <v>3</v>
      </c>
      <c r="G8368" s="42" t="n">
        <f aca="false">IF(A8368="","",WORKDAY(B8368,F8368))</f>
        <v>46314</v>
      </c>
    </row>
    <row r="8369" customFormat="false" ht="15" hidden="false" customHeight="false" outlineLevel="0" collapsed="false">
      <c r="A8369" s="37" t="n">
        <v>1008368</v>
      </c>
      <c r="B8369" s="38" t="n">
        <v>46309</v>
      </c>
      <c r="C8369" s="39" t="s">
        <v>69</v>
      </c>
      <c r="D8369" s="39" t="s">
        <v>33</v>
      </c>
      <c r="E8369" s="40" t="n">
        <v>8.6</v>
      </c>
      <c r="F8369" s="41" t="n">
        <f aca="false">IF(A8369="","",INDEX(Assumptions!$B$16:$B$18,MATCH(C8369,Assumptions!$A$16:$A$18,0)))</f>
        <v>3</v>
      </c>
      <c r="G8369" s="42" t="n">
        <f aca="false">IF(A8369="","",WORKDAY(B8369,F8369))</f>
        <v>46314</v>
      </c>
    </row>
    <row r="8370" customFormat="false" ht="15" hidden="false" customHeight="false" outlineLevel="0" collapsed="false">
      <c r="A8370" s="37" t="n">
        <v>1008369</v>
      </c>
      <c r="B8370" s="38" t="n">
        <v>46309</v>
      </c>
      <c r="C8370" s="39" t="s">
        <v>70</v>
      </c>
      <c r="D8370" s="39" t="s">
        <v>35</v>
      </c>
      <c r="E8370" s="40" t="n">
        <v>3.3</v>
      </c>
      <c r="F8370" s="41" t="n">
        <f aca="false">IF(A8370="","",INDEX(Assumptions!$B$16:$B$18,MATCH(C8370,Assumptions!$A$16:$A$18,0)))</f>
        <v>5</v>
      </c>
      <c r="G8370" s="42" t="n">
        <f aca="false">IF(A8370="","",WORKDAY(B8370,F8370))</f>
        <v>46316</v>
      </c>
    </row>
    <row r="8371" customFormat="false" ht="15" hidden="false" customHeight="false" outlineLevel="0" collapsed="false">
      <c r="A8371" s="37" t="n">
        <v>1008370</v>
      </c>
      <c r="B8371" s="38" t="n">
        <v>46309</v>
      </c>
      <c r="C8371" s="39" t="s">
        <v>69</v>
      </c>
      <c r="D8371" s="39" t="s">
        <v>35</v>
      </c>
      <c r="E8371" s="40" t="n">
        <v>0.6</v>
      </c>
      <c r="F8371" s="41" t="n">
        <f aca="false">IF(A8371="","",INDEX(Assumptions!$B$16:$B$18,MATCH(C8371,Assumptions!$A$16:$A$18,0)))</f>
        <v>3</v>
      </c>
      <c r="G8371" s="42" t="n">
        <f aca="false">IF(A8371="","",WORKDAY(B8371,F8371))</f>
        <v>46314</v>
      </c>
    </row>
    <row r="8372" customFormat="false" ht="15" hidden="false" customHeight="false" outlineLevel="0" collapsed="false">
      <c r="A8372" s="37" t="n">
        <v>1008371</v>
      </c>
      <c r="B8372" s="38" t="n">
        <v>46309</v>
      </c>
      <c r="C8372" s="39" t="s">
        <v>70</v>
      </c>
      <c r="D8372" s="39" t="s">
        <v>35</v>
      </c>
      <c r="E8372" s="40" t="n">
        <v>1.2</v>
      </c>
      <c r="F8372" s="41" t="n">
        <f aca="false">IF(A8372="","",INDEX(Assumptions!$B$16:$B$18,MATCH(C8372,Assumptions!$A$16:$A$18,0)))</f>
        <v>5</v>
      </c>
      <c r="G8372" s="42" t="n">
        <f aca="false">IF(A8372="","",WORKDAY(B8372,F8372))</f>
        <v>46316</v>
      </c>
    </row>
    <row r="8373" customFormat="false" ht="15" hidden="false" customHeight="false" outlineLevel="0" collapsed="false">
      <c r="A8373" s="37" t="n">
        <v>1008372</v>
      </c>
      <c r="B8373" s="38" t="n">
        <v>46309</v>
      </c>
      <c r="C8373" s="39" t="s">
        <v>69</v>
      </c>
      <c r="D8373" s="39" t="s">
        <v>37</v>
      </c>
      <c r="E8373" s="40" t="n">
        <v>2.3</v>
      </c>
      <c r="F8373" s="41" t="n">
        <f aca="false">IF(A8373="","",INDEX(Assumptions!$B$16:$B$18,MATCH(C8373,Assumptions!$A$16:$A$18,0)))</f>
        <v>3</v>
      </c>
      <c r="G8373" s="42" t="n">
        <f aca="false">IF(A8373="","",WORKDAY(B8373,F8373))</f>
        <v>46314</v>
      </c>
    </row>
    <row r="8374" customFormat="false" ht="15" hidden="false" customHeight="false" outlineLevel="0" collapsed="false">
      <c r="A8374" s="37" t="n">
        <v>1008373</v>
      </c>
      <c r="B8374" s="38" t="n">
        <v>46309</v>
      </c>
      <c r="C8374" s="39" t="s">
        <v>69</v>
      </c>
      <c r="D8374" s="39" t="s">
        <v>33</v>
      </c>
      <c r="E8374" s="40" t="n">
        <v>1.7</v>
      </c>
      <c r="F8374" s="41" t="n">
        <f aca="false">IF(A8374="","",INDEX(Assumptions!$B$16:$B$18,MATCH(C8374,Assumptions!$A$16:$A$18,0)))</f>
        <v>3</v>
      </c>
      <c r="G8374" s="42" t="n">
        <f aca="false">IF(A8374="","",WORKDAY(B8374,F8374))</f>
        <v>46314</v>
      </c>
    </row>
    <row r="8375" customFormat="false" ht="15" hidden="false" customHeight="false" outlineLevel="0" collapsed="false">
      <c r="A8375" s="37" t="n">
        <v>1008374</v>
      </c>
      <c r="B8375" s="38" t="n">
        <v>46309</v>
      </c>
      <c r="C8375" s="39" t="s">
        <v>68</v>
      </c>
      <c r="D8375" s="39" t="s">
        <v>33</v>
      </c>
      <c r="E8375" s="40" t="n">
        <v>4.1</v>
      </c>
      <c r="F8375" s="41" t="n">
        <f aca="false">IF(A8375="","",INDEX(Assumptions!$B$16:$B$18,MATCH(C8375,Assumptions!$A$16:$A$18,0)))</f>
        <v>1</v>
      </c>
      <c r="G8375" s="42" t="n">
        <f aca="false">IF(A8375="","",WORKDAY(B8375,F8375))</f>
        <v>46310</v>
      </c>
    </row>
    <row r="8376" customFormat="false" ht="15" hidden="false" customHeight="false" outlineLevel="0" collapsed="false">
      <c r="A8376" s="37" t="n">
        <v>1008375</v>
      </c>
      <c r="B8376" s="38" t="n">
        <v>46309</v>
      </c>
      <c r="C8376" s="39" t="s">
        <v>68</v>
      </c>
      <c r="D8376" s="39" t="s">
        <v>33</v>
      </c>
      <c r="E8376" s="40" t="n">
        <v>2.7</v>
      </c>
      <c r="F8376" s="41" t="n">
        <f aca="false">IF(A8376="","",INDEX(Assumptions!$B$16:$B$18,MATCH(C8376,Assumptions!$A$16:$A$18,0)))</f>
        <v>1</v>
      </c>
      <c r="G8376" s="42" t="n">
        <f aca="false">IF(A8376="","",WORKDAY(B8376,F8376))</f>
        <v>46310</v>
      </c>
    </row>
    <row r="8377" customFormat="false" ht="15" hidden="false" customHeight="false" outlineLevel="0" collapsed="false">
      <c r="A8377" s="37" t="n">
        <v>1008376</v>
      </c>
      <c r="B8377" s="38" t="n">
        <v>46309</v>
      </c>
      <c r="C8377" s="39" t="s">
        <v>69</v>
      </c>
      <c r="D8377" s="39" t="s">
        <v>37</v>
      </c>
      <c r="E8377" s="40" t="n">
        <v>2.3</v>
      </c>
      <c r="F8377" s="41" t="n">
        <f aca="false">IF(A8377="","",INDEX(Assumptions!$B$16:$B$18,MATCH(C8377,Assumptions!$A$16:$A$18,0)))</f>
        <v>3</v>
      </c>
      <c r="G8377" s="42" t="n">
        <f aca="false">IF(A8377="","",WORKDAY(B8377,F8377))</f>
        <v>46314</v>
      </c>
    </row>
    <row r="8378" customFormat="false" ht="15" hidden="false" customHeight="false" outlineLevel="0" collapsed="false">
      <c r="A8378" s="37" t="n">
        <v>1008377</v>
      </c>
      <c r="B8378" s="38" t="n">
        <v>46309</v>
      </c>
      <c r="C8378" s="39" t="s">
        <v>70</v>
      </c>
      <c r="D8378" s="39" t="s">
        <v>35</v>
      </c>
      <c r="E8378" s="40" t="n">
        <v>0.7</v>
      </c>
      <c r="F8378" s="41" t="n">
        <f aca="false">IF(A8378="","",INDEX(Assumptions!$B$16:$B$18,MATCH(C8378,Assumptions!$A$16:$A$18,0)))</f>
        <v>5</v>
      </c>
      <c r="G8378" s="42" t="n">
        <f aca="false">IF(A8378="","",WORKDAY(B8378,F8378))</f>
        <v>46316</v>
      </c>
    </row>
    <row r="8379" customFormat="false" ht="15" hidden="false" customHeight="false" outlineLevel="0" collapsed="false">
      <c r="A8379" s="37" t="n">
        <v>1008378</v>
      </c>
      <c r="B8379" s="38" t="n">
        <v>46309</v>
      </c>
      <c r="C8379" s="39" t="s">
        <v>69</v>
      </c>
      <c r="D8379" s="39" t="s">
        <v>31</v>
      </c>
      <c r="E8379" s="40" t="n">
        <v>1.6</v>
      </c>
      <c r="F8379" s="41" t="n">
        <f aca="false">IF(A8379="","",INDEX(Assumptions!$B$16:$B$18,MATCH(C8379,Assumptions!$A$16:$A$18,0)))</f>
        <v>3</v>
      </c>
      <c r="G8379" s="42" t="n">
        <f aca="false">IF(A8379="","",WORKDAY(B8379,F8379))</f>
        <v>46314</v>
      </c>
    </row>
    <row r="8380" customFormat="false" ht="15" hidden="false" customHeight="false" outlineLevel="0" collapsed="false">
      <c r="A8380" s="37" t="n">
        <v>1008379</v>
      </c>
      <c r="B8380" s="38" t="n">
        <v>46309</v>
      </c>
      <c r="C8380" s="39" t="s">
        <v>68</v>
      </c>
      <c r="D8380" s="39" t="s">
        <v>31</v>
      </c>
      <c r="E8380" s="40" t="n">
        <v>2.7</v>
      </c>
      <c r="F8380" s="41" t="n">
        <f aca="false">IF(A8380="","",INDEX(Assumptions!$B$16:$B$18,MATCH(C8380,Assumptions!$A$16:$A$18,0)))</f>
        <v>1</v>
      </c>
      <c r="G8380" s="42" t="n">
        <f aca="false">IF(A8380="","",WORKDAY(B8380,F8380))</f>
        <v>46310</v>
      </c>
    </row>
    <row r="8381" customFormat="false" ht="15" hidden="false" customHeight="false" outlineLevel="0" collapsed="false">
      <c r="A8381" s="37" t="n">
        <v>1008380</v>
      </c>
      <c r="B8381" s="38" t="n">
        <v>46309</v>
      </c>
      <c r="C8381" s="39" t="s">
        <v>69</v>
      </c>
      <c r="D8381" s="39" t="s">
        <v>31</v>
      </c>
      <c r="E8381" s="40" t="n">
        <v>1</v>
      </c>
      <c r="F8381" s="41" t="n">
        <f aca="false">IF(A8381="","",INDEX(Assumptions!$B$16:$B$18,MATCH(C8381,Assumptions!$A$16:$A$18,0)))</f>
        <v>3</v>
      </c>
      <c r="G8381" s="42" t="n">
        <f aca="false">IF(A8381="","",WORKDAY(B8381,F8381))</f>
        <v>46314</v>
      </c>
    </row>
    <row r="8382" customFormat="false" ht="15" hidden="false" customHeight="false" outlineLevel="0" collapsed="false">
      <c r="A8382" s="37" t="n">
        <v>1008381</v>
      </c>
      <c r="B8382" s="38" t="n">
        <v>46309</v>
      </c>
      <c r="C8382" s="39" t="s">
        <v>68</v>
      </c>
      <c r="D8382" s="39" t="s">
        <v>31</v>
      </c>
      <c r="E8382" s="40" t="n">
        <v>5.7</v>
      </c>
      <c r="F8382" s="41" t="n">
        <f aca="false">IF(A8382="","",INDEX(Assumptions!$B$16:$B$18,MATCH(C8382,Assumptions!$A$16:$A$18,0)))</f>
        <v>1</v>
      </c>
      <c r="G8382" s="42" t="n">
        <f aca="false">IF(A8382="","",WORKDAY(B8382,F8382))</f>
        <v>46310</v>
      </c>
    </row>
    <row r="8383" customFormat="false" ht="15" hidden="false" customHeight="false" outlineLevel="0" collapsed="false">
      <c r="A8383" s="37" t="n">
        <v>1008382</v>
      </c>
      <c r="B8383" s="38" t="n">
        <v>46309</v>
      </c>
      <c r="C8383" s="39" t="s">
        <v>69</v>
      </c>
      <c r="D8383" s="39" t="s">
        <v>31</v>
      </c>
      <c r="E8383" s="40" t="n">
        <v>3.5</v>
      </c>
      <c r="F8383" s="41" t="n">
        <f aca="false">IF(A8383="","",INDEX(Assumptions!$B$16:$B$18,MATCH(C8383,Assumptions!$A$16:$A$18,0)))</f>
        <v>3</v>
      </c>
      <c r="G8383" s="42" t="n">
        <f aca="false">IF(A8383="","",WORKDAY(B8383,F8383))</f>
        <v>46314</v>
      </c>
    </row>
    <row r="8384" customFormat="false" ht="15" hidden="false" customHeight="false" outlineLevel="0" collapsed="false">
      <c r="A8384" s="37" t="n">
        <v>1008383</v>
      </c>
      <c r="B8384" s="38" t="n">
        <v>46309</v>
      </c>
      <c r="C8384" s="39" t="s">
        <v>70</v>
      </c>
      <c r="D8384" s="39" t="s">
        <v>35</v>
      </c>
      <c r="E8384" s="40" t="n">
        <v>0.9</v>
      </c>
      <c r="F8384" s="41" t="n">
        <f aca="false">IF(A8384="","",INDEX(Assumptions!$B$16:$B$18,MATCH(C8384,Assumptions!$A$16:$A$18,0)))</f>
        <v>5</v>
      </c>
      <c r="G8384" s="42" t="n">
        <f aca="false">IF(A8384="","",WORKDAY(B8384,F8384))</f>
        <v>46316</v>
      </c>
    </row>
    <row r="8385" customFormat="false" ht="15" hidden="false" customHeight="false" outlineLevel="0" collapsed="false">
      <c r="A8385" s="37" t="n">
        <v>1008384</v>
      </c>
      <c r="B8385" s="38" t="n">
        <v>46309</v>
      </c>
      <c r="C8385" s="39" t="s">
        <v>69</v>
      </c>
      <c r="D8385" s="39" t="s">
        <v>39</v>
      </c>
      <c r="E8385" s="40" t="n">
        <v>1.6</v>
      </c>
      <c r="F8385" s="41" t="n">
        <f aca="false">IF(A8385="","",INDEX(Assumptions!$B$16:$B$18,MATCH(C8385,Assumptions!$A$16:$A$18,0)))</f>
        <v>3</v>
      </c>
      <c r="G8385" s="42" t="n">
        <f aca="false">IF(A8385="","",WORKDAY(B8385,F8385))</f>
        <v>46314</v>
      </c>
    </row>
    <row r="8386" customFormat="false" ht="15" hidden="false" customHeight="false" outlineLevel="0" collapsed="false">
      <c r="A8386" s="37" t="n">
        <v>1008385</v>
      </c>
      <c r="B8386" s="38" t="n">
        <v>46309</v>
      </c>
      <c r="C8386" s="39" t="s">
        <v>69</v>
      </c>
      <c r="D8386" s="39" t="s">
        <v>35</v>
      </c>
      <c r="E8386" s="40" t="n">
        <v>0.8</v>
      </c>
      <c r="F8386" s="41" t="n">
        <f aca="false">IF(A8386="","",INDEX(Assumptions!$B$16:$B$18,MATCH(C8386,Assumptions!$A$16:$A$18,0)))</f>
        <v>3</v>
      </c>
      <c r="G8386" s="42" t="n">
        <f aca="false">IF(A8386="","",WORKDAY(B8386,F8386))</f>
        <v>46314</v>
      </c>
    </row>
    <row r="8387" customFormat="false" ht="15" hidden="false" customHeight="false" outlineLevel="0" collapsed="false">
      <c r="A8387" s="37" t="n">
        <v>1008386</v>
      </c>
      <c r="B8387" s="38" t="n">
        <v>46309</v>
      </c>
      <c r="C8387" s="39" t="s">
        <v>69</v>
      </c>
      <c r="D8387" s="39" t="s">
        <v>39</v>
      </c>
      <c r="E8387" s="40" t="n">
        <v>3</v>
      </c>
      <c r="F8387" s="41" t="n">
        <f aca="false">IF(A8387="","",INDEX(Assumptions!$B$16:$B$18,MATCH(C8387,Assumptions!$A$16:$A$18,0)))</f>
        <v>3</v>
      </c>
      <c r="G8387" s="42" t="n">
        <f aca="false">IF(A8387="","",WORKDAY(B8387,F8387))</f>
        <v>46314</v>
      </c>
    </row>
    <row r="8388" customFormat="false" ht="15" hidden="false" customHeight="false" outlineLevel="0" collapsed="false">
      <c r="A8388" s="37" t="n">
        <v>1008387</v>
      </c>
      <c r="B8388" s="38" t="n">
        <v>46309</v>
      </c>
      <c r="C8388" s="39" t="s">
        <v>69</v>
      </c>
      <c r="D8388" s="39" t="s">
        <v>37</v>
      </c>
      <c r="E8388" s="40" t="n">
        <v>0.8</v>
      </c>
      <c r="F8388" s="41" t="n">
        <f aca="false">IF(A8388="","",INDEX(Assumptions!$B$16:$B$18,MATCH(C8388,Assumptions!$A$16:$A$18,0)))</f>
        <v>3</v>
      </c>
      <c r="G8388" s="42" t="n">
        <f aca="false">IF(A8388="","",WORKDAY(B8388,F8388))</f>
        <v>46314</v>
      </c>
    </row>
    <row r="8389" customFormat="false" ht="15" hidden="false" customHeight="false" outlineLevel="0" collapsed="false">
      <c r="A8389" s="37" t="n">
        <v>1008388</v>
      </c>
      <c r="B8389" s="38" t="n">
        <v>46309</v>
      </c>
      <c r="C8389" s="39" t="s">
        <v>69</v>
      </c>
      <c r="D8389" s="39" t="s">
        <v>31</v>
      </c>
      <c r="E8389" s="40" t="n">
        <v>1.6</v>
      </c>
      <c r="F8389" s="41" t="n">
        <f aca="false">IF(A8389="","",INDEX(Assumptions!$B$16:$B$18,MATCH(C8389,Assumptions!$A$16:$A$18,0)))</f>
        <v>3</v>
      </c>
      <c r="G8389" s="42" t="n">
        <f aca="false">IF(A8389="","",WORKDAY(B8389,F8389))</f>
        <v>46314</v>
      </c>
    </row>
    <row r="8390" customFormat="false" ht="15" hidden="false" customHeight="false" outlineLevel="0" collapsed="false">
      <c r="A8390" s="37" t="n">
        <v>1008389</v>
      </c>
      <c r="B8390" s="38" t="n">
        <v>46309</v>
      </c>
      <c r="C8390" s="39" t="s">
        <v>69</v>
      </c>
      <c r="D8390" s="39" t="s">
        <v>35</v>
      </c>
      <c r="E8390" s="40" t="n">
        <v>4.2</v>
      </c>
      <c r="F8390" s="41" t="n">
        <f aca="false">IF(A8390="","",INDEX(Assumptions!$B$16:$B$18,MATCH(C8390,Assumptions!$A$16:$A$18,0)))</f>
        <v>3</v>
      </c>
      <c r="G8390" s="42" t="n">
        <f aca="false">IF(A8390="","",WORKDAY(B8390,F8390))</f>
        <v>46314</v>
      </c>
    </row>
    <row r="8391" customFormat="false" ht="15" hidden="false" customHeight="false" outlineLevel="0" collapsed="false">
      <c r="A8391" s="37" t="n">
        <v>1008390</v>
      </c>
      <c r="B8391" s="38" t="n">
        <v>46309</v>
      </c>
      <c r="C8391" s="39" t="s">
        <v>68</v>
      </c>
      <c r="D8391" s="39" t="s">
        <v>39</v>
      </c>
      <c r="E8391" s="40" t="n">
        <v>3.3</v>
      </c>
      <c r="F8391" s="41" t="n">
        <f aca="false">IF(A8391="","",INDEX(Assumptions!$B$16:$B$18,MATCH(C8391,Assumptions!$A$16:$A$18,0)))</f>
        <v>1</v>
      </c>
      <c r="G8391" s="42" t="n">
        <f aca="false">IF(A8391="","",WORKDAY(B8391,F8391))</f>
        <v>46310</v>
      </c>
    </row>
    <row r="8392" customFormat="false" ht="15" hidden="false" customHeight="false" outlineLevel="0" collapsed="false">
      <c r="A8392" s="37" t="n">
        <v>1008391</v>
      </c>
      <c r="B8392" s="38" t="n">
        <v>46309</v>
      </c>
      <c r="C8392" s="39" t="s">
        <v>69</v>
      </c>
      <c r="D8392" s="39" t="s">
        <v>37</v>
      </c>
      <c r="E8392" s="40" t="n">
        <v>1.9</v>
      </c>
      <c r="F8392" s="41" t="n">
        <f aca="false">IF(A8392="","",INDEX(Assumptions!$B$16:$B$18,MATCH(C8392,Assumptions!$A$16:$A$18,0)))</f>
        <v>3</v>
      </c>
      <c r="G8392" s="42" t="n">
        <f aca="false">IF(A8392="","",WORKDAY(B8392,F8392))</f>
        <v>46314</v>
      </c>
    </row>
    <row r="8393" customFormat="false" ht="15" hidden="false" customHeight="false" outlineLevel="0" collapsed="false">
      <c r="A8393" s="37" t="n">
        <v>1008392</v>
      </c>
      <c r="B8393" s="38" t="n">
        <v>46309</v>
      </c>
      <c r="C8393" s="39" t="s">
        <v>69</v>
      </c>
      <c r="D8393" s="39" t="s">
        <v>39</v>
      </c>
      <c r="E8393" s="40" t="n">
        <v>1.7</v>
      </c>
      <c r="F8393" s="41" t="n">
        <f aca="false">IF(A8393="","",INDEX(Assumptions!$B$16:$B$18,MATCH(C8393,Assumptions!$A$16:$A$18,0)))</f>
        <v>3</v>
      </c>
      <c r="G8393" s="42" t="n">
        <f aca="false">IF(A8393="","",WORKDAY(B8393,F8393))</f>
        <v>46314</v>
      </c>
    </row>
    <row r="8394" customFormat="false" ht="15" hidden="false" customHeight="false" outlineLevel="0" collapsed="false">
      <c r="A8394" s="37" t="n">
        <v>1008393</v>
      </c>
      <c r="B8394" s="38" t="n">
        <v>46309</v>
      </c>
      <c r="C8394" s="39" t="s">
        <v>68</v>
      </c>
      <c r="D8394" s="39" t="s">
        <v>33</v>
      </c>
      <c r="E8394" s="40" t="n">
        <v>2.7</v>
      </c>
      <c r="F8394" s="41" t="n">
        <f aca="false">IF(A8394="","",INDEX(Assumptions!$B$16:$B$18,MATCH(C8394,Assumptions!$A$16:$A$18,0)))</f>
        <v>1</v>
      </c>
      <c r="G8394" s="42" t="n">
        <f aca="false">IF(A8394="","",WORKDAY(B8394,F8394))</f>
        <v>46310</v>
      </c>
    </row>
    <row r="8395" customFormat="false" ht="15" hidden="false" customHeight="false" outlineLevel="0" collapsed="false">
      <c r="A8395" s="37" t="n">
        <v>1008394</v>
      </c>
      <c r="B8395" s="38" t="n">
        <v>46309</v>
      </c>
      <c r="C8395" s="39" t="s">
        <v>69</v>
      </c>
      <c r="D8395" s="39" t="s">
        <v>37</v>
      </c>
      <c r="E8395" s="40" t="n">
        <v>3</v>
      </c>
      <c r="F8395" s="41" t="n">
        <f aca="false">IF(A8395="","",INDEX(Assumptions!$B$16:$B$18,MATCH(C8395,Assumptions!$A$16:$A$18,0)))</f>
        <v>3</v>
      </c>
      <c r="G8395" s="42" t="n">
        <f aca="false">IF(A8395="","",WORKDAY(B8395,F8395))</f>
        <v>46314</v>
      </c>
    </row>
    <row r="8396" customFormat="false" ht="15" hidden="false" customHeight="false" outlineLevel="0" collapsed="false">
      <c r="A8396" s="37" t="n">
        <v>1008395</v>
      </c>
      <c r="B8396" s="38" t="n">
        <v>46309</v>
      </c>
      <c r="C8396" s="39" t="s">
        <v>69</v>
      </c>
      <c r="D8396" s="39" t="s">
        <v>39</v>
      </c>
      <c r="E8396" s="40" t="n">
        <v>4.4</v>
      </c>
      <c r="F8396" s="41" t="n">
        <f aca="false">IF(A8396="","",INDEX(Assumptions!$B$16:$B$18,MATCH(C8396,Assumptions!$A$16:$A$18,0)))</f>
        <v>3</v>
      </c>
      <c r="G8396" s="42" t="n">
        <f aca="false">IF(A8396="","",WORKDAY(B8396,F8396))</f>
        <v>46314</v>
      </c>
    </row>
    <row r="8397" customFormat="false" ht="15" hidden="false" customHeight="false" outlineLevel="0" collapsed="false">
      <c r="A8397" s="37" t="n">
        <v>1008396</v>
      </c>
      <c r="B8397" s="38" t="n">
        <v>46309</v>
      </c>
      <c r="C8397" s="39" t="s">
        <v>70</v>
      </c>
      <c r="D8397" s="39" t="s">
        <v>31</v>
      </c>
      <c r="E8397" s="40" t="n">
        <v>2.7</v>
      </c>
      <c r="F8397" s="41" t="n">
        <f aca="false">IF(A8397="","",INDEX(Assumptions!$B$16:$B$18,MATCH(C8397,Assumptions!$A$16:$A$18,0)))</f>
        <v>5</v>
      </c>
      <c r="G8397" s="42" t="n">
        <f aca="false">IF(A8397="","",WORKDAY(B8397,F8397))</f>
        <v>46316</v>
      </c>
    </row>
    <row r="8398" customFormat="false" ht="15" hidden="false" customHeight="false" outlineLevel="0" collapsed="false">
      <c r="A8398" s="37" t="n">
        <v>1008397</v>
      </c>
      <c r="B8398" s="38" t="n">
        <v>46309</v>
      </c>
      <c r="C8398" s="39" t="s">
        <v>69</v>
      </c>
      <c r="D8398" s="39" t="s">
        <v>33</v>
      </c>
      <c r="E8398" s="40" t="n">
        <v>1.2</v>
      </c>
      <c r="F8398" s="41" t="n">
        <f aca="false">IF(A8398="","",INDEX(Assumptions!$B$16:$B$18,MATCH(C8398,Assumptions!$A$16:$A$18,0)))</f>
        <v>3</v>
      </c>
      <c r="G8398" s="42" t="n">
        <f aca="false">IF(A8398="","",WORKDAY(B8398,F8398))</f>
        <v>46314</v>
      </c>
    </row>
    <row r="8399" customFormat="false" ht="15" hidden="false" customHeight="false" outlineLevel="0" collapsed="false">
      <c r="A8399" s="37" t="n">
        <v>1008398</v>
      </c>
      <c r="B8399" s="38" t="n">
        <v>46309</v>
      </c>
      <c r="C8399" s="39" t="s">
        <v>70</v>
      </c>
      <c r="D8399" s="39" t="s">
        <v>39</v>
      </c>
      <c r="E8399" s="40" t="n">
        <v>2.6</v>
      </c>
      <c r="F8399" s="41" t="n">
        <f aca="false">IF(A8399="","",INDEX(Assumptions!$B$16:$B$18,MATCH(C8399,Assumptions!$A$16:$A$18,0)))</f>
        <v>5</v>
      </c>
      <c r="G8399" s="42" t="n">
        <f aca="false">IF(A8399="","",WORKDAY(B8399,F8399))</f>
        <v>46316</v>
      </c>
    </row>
    <row r="8400" customFormat="false" ht="15" hidden="false" customHeight="false" outlineLevel="0" collapsed="false">
      <c r="A8400" s="37" t="n">
        <v>1008399</v>
      </c>
      <c r="B8400" s="38" t="n">
        <v>46309</v>
      </c>
      <c r="C8400" s="39" t="s">
        <v>69</v>
      </c>
      <c r="D8400" s="39" t="s">
        <v>39</v>
      </c>
      <c r="E8400" s="40" t="n">
        <v>0.5</v>
      </c>
      <c r="F8400" s="41" t="n">
        <f aca="false">IF(A8400="","",INDEX(Assumptions!$B$16:$B$18,MATCH(C8400,Assumptions!$A$16:$A$18,0)))</f>
        <v>3</v>
      </c>
      <c r="G8400" s="42" t="n">
        <f aca="false">IF(A8400="","",WORKDAY(B8400,F8400))</f>
        <v>46314</v>
      </c>
    </row>
    <row r="8401" customFormat="false" ht="15" hidden="false" customHeight="false" outlineLevel="0" collapsed="false">
      <c r="A8401" s="37" t="n">
        <v>1008400</v>
      </c>
      <c r="B8401" s="38" t="n">
        <v>46309</v>
      </c>
      <c r="C8401" s="39" t="s">
        <v>69</v>
      </c>
      <c r="D8401" s="39" t="s">
        <v>39</v>
      </c>
      <c r="E8401" s="40" t="n">
        <v>1.7</v>
      </c>
      <c r="F8401" s="41" t="n">
        <f aca="false">IF(A8401="","",INDEX(Assumptions!$B$16:$B$18,MATCH(C8401,Assumptions!$A$16:$A$18,0)))</f>
        <v>3</v>
      </c>
      <c r="G8401" s="42" t="n">
        <f aca="false">IF(A8401="","",WORKDAY(B8401,F8401))</f>
        <v>46314</v>
      </c>
    </row>
    <row r="8402" customFormat="false" ht="15" hidden="false" customHeight="false" outlineLevel="0" collapsed="false">
      <c r="A8402" s="37" t="n">
        <v>1008401</v>
      </c>
      <c r="B8402" s="38" t="n">
        <v>46309</v>
      </c>
      <c r="C8402" s="39" t="s">
        <v>69</v>
      </c>
      <c r="D8402" s="39" t="s">
        <v>39</v>
      </c>
      <c r="E8402" s="40" t="n">
        <v>1.5</v>
      </c>
      <c r="F8402" s="41" t="n">
        <f aca="false">IF(A8402="","",INDEX(Assumptions!$B$16:$B$18,MATCH(C8402,Assumptions!$A$16:$A$18,0)))</f>
        <v>3</v>
      </c>
      <c r="G8402" s="42" t="n">
        <f aca="false">IF(A8402="","",WORKDAY(B8402,F8402))</f>
        <v>46314</v>
      </c>
    </row>
    <row r="8403" customFormat="false" ht="15" hidden="false" customHeight="false" outlineLevel="0" collapsed="false">
      <c r="A8403" s="37" t="n">
        <v>1008402</v>
      </c>
      <c r="B8403" s="38" t="n">
        <v>46309</v>
      </c>
      <c r="C8403" s="39" t="s">
        <v>70</v>
      </c>
      <c r="D8403" s="39" t="s">
        <v>33</v>
      </c>
      <c r="E8403" s="40" t="n">
        <v>3.6</v>
      </c>
      <c r="F8403" s="41" t="n">
        <f aca="false">IF(A8403="","",INDEX(Assumptions!$B$16:$B$18,MATCH(C8403,Assumptions!$A$16:$A$18,0)))</f>
        <v>5</v>
      </c>
      <c r="G8403" s="42" t="n">
        <f aca="false">IF(A8403="","",WORKDAY(B8403,F8403))</f>
        <v>46316</v>
      </c>
    </row>
    <row r="8404" customFormat="false" ht="15" hidden="false" customHeight="false" outlineLevel="0" collapsed="false">
      <c r="A8404" s="37" t="n">
        <v>1008403</v>
      </c>
      <c r="B8404" s="38" t="n">
        <v>46309</v>
      </c>
      <c r="C8404" s="39" t="s">
        <v>70</v>
      </c>
      <c r="D8404" s="39" t="s">
        <v>39</v>
      </c>
      <c r="E8404" s="40" t="n">
        <v>2</v>
      </c>
      <c r="F8404" s="41" t="n">
        <f aca="false">IF(A8404="","",INDEX(Assumptions!$B$16:$B$18,MATCH(C8404,Assumptions!$A$16:$A$18,0)))</f>
        <v>5</v>
      </c>
      <c r="G8404" s="42" t="n">
        <f aca="false">IF(A8404="","",WORKDAY(B8404,F8404))</f>
        <v>46316</v>
      </c>
    </row>
    <row r="8405" customFormat="false" ht="15" hidden="false" customHeight="false" outlineLevel="0" collapsed="false">
      <c r="A8405" s="37" t="n">
        <v>1008404</v>
      </c>
      <c r="B8405" s="38" t="n">
        <v>46309</v>
      </c>
      <c r="C8405" s="39" t="s">
        <v>70</v>
      </c>
      <c r="D8405" s="39" t="s">
        <v>39</v>
      </c>
      <c r="E8405" s="40" t="n">
        <v>2.8</v>
      </c>
      <c r="F8405" s="41" t="n">
        <f aca="false">IF(A8405="","",INDEX(Assumptions!$B$16:$B$18,MATCH(C8405,Assumptions!$A$16:$A$18,0)))</f>
        <v>5</v>
      </c>
      <c r="G8405" s="42" t="n">
        <f aca="false">IF(A8405="","",WORKDAY(B8405,F8405))</f>
        <v>46316</v>
      </c>
    </row>
    <row r="8406" customFormat="false" ht="15" hidden="false" customHeight="false" outlineLevel="0" collapsed="false">
      <c r="A8406" s="37" t="n">
        <v>1008405</v>
      </c>
      <c r="B8406" s="38" t="n">
        <v>46309</v>
      </c>
      <c r="C8406" s="39" t="s">
        <v>69</v>
      </c>
      <c r="D8406" s="39" t="s">
        <v>35</v>
      </c>
      <c r="E8406" s="40" t="n">
        <v>2.7</v>
      </c>
      <c r="F8406" s="41" t="n">
        <f aca="false">IF(A8406="","",INDEX(Assumptions!$B$16:$B$18,MATCH(C8406,Assumptions!$A$16:$A$18,0)))</f>
        <v>3</v>
      </c>
      <c r="G8406" s="42" t="n">
        <f aca="false">IF(A8406="","",WORKDAY(B8406,F8406))</f>
        <v>46314</v>
      </c>
    </row>
    <row r="8407" customFormat="false" ht="15" hidden="false" customHeight="false" outlineLevel="0" collapsed="false">
      <c r="A8407" s="37" t="n">
        <v>1008406</v>
      </c>
      <c r="B8407" s="38" t="n">
        <v>46309</v>
      </c>
      <c r="C8407" s="39" t="s">
        <v>70</v>
      </c>
      <c r="D8407" s="39" t="s">
        <v>33</v>
      </c>
      <c r="E8407" s="40" t="n">
        <v>1.5</v>
      </c>
      <c r="F8407" s="41" t="n">
        <f aca="false">IF(A8407="","",INDEX(Assumptions!$B$16:$B$18,MATCH(C8407,Assumptions!$A$16:$A$18,0)))</f>
        <v>5</v>
      </c>
      <c r="G8407" s="42" t="n">
        <f aca="false">IF(A8407="","",WORKDAY(B8407,F8407))</f>
        <v>46316</v>
      </c>
    </row>
    <row r="8408" customFormat="false" ht="15" hidden="false" customHeight="false" outlineLevel="0" collapsed="false">
      <c r="A8408" s="37" t="n">
        <v>1008407</v>
      </c>
      <c r="B8408" s="38" t="n">
        <v>46309</v>
      </c>
      <c r="C8408" s="39" t="s">
        <v>69</v>
      </c>
      <c r="D8408" s="39" t="s">
        <v>39</v>
      </c>
      <c r="E8408" s="40" t="n">
        <v>0.7</v>
      </c>
      <c r="F8408" s="41" t="n">
        <f aca="false">IF(A8408="","",INDEX(Assumptions!$B$16:$B$18,MATCH(C8408,Assumptions!$A$16:$A$18,0)))</f>
        <v>3</v>
      </c>
      <c r="G8408" s="42" t="n">
        <f aca="false">IF(A8408="","",WORKDAY(B8408,F8408))</f>
        <v>46314</v>
      </c>
    </row>
    <row r="8409" customFormat="false" ht="15" hidden="false" customHeight="false" outlineLevel="0" collapsed="false">
      <c r="A8409" s="37" t="n">
        <v>1008408</v>
      </c>
      <c r="B8409" s="38" t="n">
        <v>46309</v>
      </c>
      <c r="C8409" s="39" t="s">
        <v>69</v>
      </c>
      <c r="D8409" s="39" t="s">
        <v>33</v>
      </c>
      <c r="E8409" s="40" t="n">
        <v>3.4</v>
      </c>
      <c r="F8409" s="41" t="n">
        <f aca="false">IF(A8409="","",INDEX(Assumptions!$B$16:$B$18,MATCH(C8409,Assumptions!$A$16:$A$18,0)))</f>
        <v>3</v>
      </c>
      <c r="G8409" s="42" t="n">
        <f aca="false">IF(A8409="","",WORKDAY(B8409,F8409))</f>
        <v>46314</v>
      </c>
    </row>
    <row r="8410" customFormat="false" ht="15" hidden="false" customHeight="false" outlineLevel="0" collapsed="false">
      <c r="A8410" s="37" t="n">
        <v>1008409</v>
      </c>
      <c r="B8410" s="38" t="n">
        <v>46309</v>
      </c>
      <c r="C8410" s="39" t="s">
        <v>70</v>
      </c>
      <c r="D8410" s="39" t="s">
        <v>33</v>
      </c>
      <c r="E8410" s="40" t="n">
        <v>1.1</v>
      </c>
      <c r="F8410" s="41" t="n">
        <f aca="false">IF(A8410="","",INDEX(Assumptions!$B$16:$B$18,MATCH(C8410,Assumptions!$A$16:$A$18,0)))</f>
        <v>5</v>
      </c>
      <c r="G8410" s="42" t="n">
        <f aca="false">IF(A8410="","",WORKDAY(B8410,F8410))</f>
        <v>46316</v>
      </c>
    </row>
    <row r="8411" customFormat="false" ht="15" hidden="false" customHeight="false" outlineLevel="0" collapsed="false">
      <c r="A8411" s="37" t="n">
        <v>1008410</v>
      </c>
      <c r="B8411" s="38" t="n">
        <v>46309</v>
      </c>
      <c r="C8411" s="39" t="s">
        <v>69</v>
      </c>
      <c r="D8411" s="39" t="s">
        <v>33</v>
      </c>
      <c r="E8411" s="40" t="n">
        <v>1.2</v>
      </c>
      <c r="F8411" s="41" t="n">
        <f aca="false">IF(A8411="","",INDEX(Assumptions!$B$16:$B$18,MATCH(C8411,Assumptions!$A$16:$A$18,0)))</f>
        <v>3</v>
      </c>
      <c r="G8411" s="42" t="n">
        <f aca="false">IF(A8411="","",WORKDAY(B8411,F8411))</f>
        <v>46314</v>
      </c>
    </row>
    <row r="8412" customFormat="false" ht="15" hidden="false" customHeight="false" outlineLevel="0" collapsed="false">
      <c r="A8412" s="37" t="n">
        <v>1008411</v>
      </c>
      <c r="B8412" s="38" t="n">
        <v>46309</v>
      </c>
      <c r="C8412" s="39" t="s">
        <v>69</v>
      </c>
      <c r="D8412" s="39" t="s">
        <v>31</v>
      </c>
      <c r="E8412" s="40" t="n">
        <v>0.9</v>
      </c>
      <c r="F8412" s="41" t="n">
        <f aca="false">IF(A8412="","",INDEX(Assumptions!$B$16:$B$18,MATCH(C8412,Assumptions!$A$16:$A$18,0)))</f>
        <v>3</v>
      </c>
      <c r="G8412" s="42" t="n">
        <f aca="false">IF(A8412="","",WORKDAY(B8412,F8412))</f>
        <v>46314</v>
      </c>
    </row>
    <row r="8413" customFormat="false" ht="15" hidden="false" customHeight="false" outlineLevel="0" collapsed="false">
      <c r="A8413" s="37" t="n">
        <v>1008412</v>
      </c>
      <c r="B8413" s="38" t="n">
        <v>46309</v>
      </c>
      <c r="C8413" s="39" t="s">
        <v>69</v>
      </c>
      <c r="D8413" s="39" t="s">
        <v>33</v>
      </c>
      <c r="E8413" s="40" t="n">
        <v>2</v>
      </c>
      <c r="F8413" s="41" t="n">
        <f aca="false">IF(A8413="","",INDEX(Assumptions!$B$16:$B$18,MATCH(C8413,Assumptions!$A$16:$A$18,0)))</f>
        <v>3</v>
      </c>
      <c r="G8413" s="42" t="n">
        <f aca="false">IF(A8413="","",WORKDAY(B8413,F8413))</f>
        <v>46314</v>
      </c>
    </row>
    <row r="8414" customFormat="false" ht="15" hidden="false" customHeight="false" outlineLevel="0" collapsed="false">
      <c r="A8414" s="37" t="n">
        <v>1008413</v>
      </c>
      <c r="B8414" s="38" t="n">
        <v>46309</v>
      </c>
      <c r="C8414" s="39" t="s">
        <v>69</v>
      </c>
      <c r="D8414" s="39" t="s">
        <v>31</v>
      </c>
      <c r="E8414" s="40" t="n">
        <v>5.9</v>
      </c>
      <c r="F8414" s="41" t="n">
        <f aca="false">IF(A8414="","",INDEX(Assumptions!$B$16:$B$18,MATCH(C8414,Assumptions!$A$16:$A$18,0)))</f>
        <v>3</v>
      </c>
      <c r="G8414" s="42" t="n">
        <f aca="false">IF(A8414="","",WORKDAY(B8414,F8414))</f>
        <v>46314</v>
      </c>
    </row>
    <row r="8415" customFormat="false" ht="15" hidden="false" customHeight="false" outlineLevel="0" collapsed="false">
      <c r="A8415" s="37" t="n">
        <v>1008414</v>
      </c>
      <c r="B8415" s="38" t="n">
        <v>46309</v>
      </c>
      <c r="C8415" s="39" t="s">
        <v>70</v>
      </c>
      <c r="D8415" s="39" t="s">
        <v>37</v>
      </c>
      <c r="E8415" s="40" t="n">
        <v>1.5</v>
      </c>
      <c r="F8415" s="41" t="n">
        <f aca="false">IF(A8415="","",INDEX(Assumptions!$B$16:$B$18,MATCH(C8415,Assumptions!$A$16:$A$18,0)))</f>
        <v>5</v>
      </c>
      <c r="G8415" s="42" t="n">
        <f aca="false">IF(A8415="","",WORKDAY(B8415,F8415))</f>
        <v>46316</v>
      </c>
    </row>
    <row r="8416" customFormat="false" ht="15" hidden="false" customHeight="false" outlineLevel="0" collapsed="false">
      <c r="A8416" s="37" t="n">
        <v>1008415</v>
      </c>
      <c r="B8416" s="38" t="n">
        <v>46309</v>
      </c>
      <c r="C8416" s="39" t="s">
        <v>69</v>
      </c>
      <c r="D8416" s="39" t="s">
        <v>39</v>
      </c>
      <c r="E8416" s="40" t="n">
        <v>2.4</v>
      </c>
      <c r="F8416" s="41" t="n">
        <f aca="false">IF(A8416="","",INDEX(Assumptions!$B$16:$B$18,MATCH(C8416,Assumptions!$A$16:$A$18,0)))</f>
        <v>3</v>
      </c>
      <c r="G8416" s="42" t="n">
        <f aca="false">IF(A8416="","",WORKDAY(B8416,F8416))</f>
        <v>46314</v>
      </c>
    </row>
    <row r="8417" customFormat="false" ht="15" hidden="false" customHeight="false" outlineLevel="0" collapsed="false">
      <c r="A8417" s="37" t="n">
        <v>1008416</v>
      </c>
      <c r="B8417" s="38" t="n">
        <v>46309</v>
      </c>
      <c r="C8417" s="39" t="s">
        <v>69</v>
      </c>
      <c r="D8417" s="39" t="s">
        <v>33</v>
      </c>
      <c r="E8417" s="40" t="n">
        <v>1.1</v>
      </c>
      <c r="F8417" s="41" t="n">
        <f aca="false">IF(A8417="","",INDEX(Assumptions!$B$16:$B$18,MATCH(C8417,Assumptions!$A$16:$A$18,0)))</f>
        <v>3</v>
      </c>
      <c r="G8417" s="42" t="n">
        <f aca="false">IF(A8417="","",WORKDAY(B8417,F8417))</f>
        <v>46314</v>
      </c>
    </row>
    <row r="8418" customFormat="false" ht="15" hidden="false" customHeight="false" outlineLevel="0" collapsed="false">
      <c r="A8418" s="37" t="n">
        <v>1008417</v>
      </c>
      <c r="B8418" s="38" t="n">
        <v>46309</v>
      </c>
      <c r="C8418" s="39" t="s">
        <v>69</v>
      </c>
      <c r="D8418" s="39" t="s">
        <v>39</v>
      </c>
      <c r="E8418" s="40" t="n">
        <v>1.5</v>
      </c>
      <c r="F8418" s="41" t="n">
        <f aca="false">IF(A8418="","",INDEX(Assumptions!$B$16:$B$18,MATCH(C8418,Assumptions!$A$16:$A$18,0)))</f>
        <v>3</v>
      </c>
      <c r="G8418" s="42" t="n">
        <f aca="false">IF(A8418="","",WORKDAY(B8418,F8418))</f>
        <v>46314</v>
      </c>
    </row>
    <row r="8419" customFormat="false" ht="15" hidden="false" customHeight="false" outlineLevel="0" collapsed="false">
      <c r="A8419" s="37" t="n">
        <v>1008418</v>
      </c>
      <c r="B8419" s="38" t="n">
        <v>46309</v>
      </c>
      <c r="C8419" s="39" t="s">
        <v>69</v>
      </c>
      <c r="D8419" s="39" t="s">
        <v>37</v>
      </c>
      <c r="E8419" s="40" t="n">
        <v>3.9</v>
      </c>
      <c r="F8419" s="41" t="n">
        <f aca="false">IF(A8419="","",INDEX(Assumptions!$B$16:$B$18,MATCH(C8419,Assumptions!$A$16:$A$18,0)))</f>
        <v>3</v>
      </c>
      <c r="G8419" s="42" t="n">
        <f aca="false">IF(A8419="","",WORKDAY(B8419,F8419))</f>
        <v>46314</v>
      </c>
    </row>
    <row r="8420" customFormat="false" ht="15" hidden="false" customHeight="false" outlineLevel="0" collapsed="false">
      <c r="A8420" s="37" t="n">
        <v>1008419</v>
      </c>
      <c r="B8420" s="38" t="n">
        <v>46309</v>
      </c>
      <c r="C8420" s="39" t="s">
        <v>70</v>
      </c>
      <c r="D8420" s="39" t="s">
        <v>35</v>
      </c>
      <c r="E8420" s="40" t="n">
        <v>2.8</v>
      </c>
      <c r="F8420" s="41" t="n">
        <f aca="false">IF(A8420="","",INDEX(Assumptions!$B$16:$B$18,MATCH(C8420,Assumptions!$A$16:$A$18,0)))</f>
        <v>5</v>
      </c>
      <c r="G8420" s="42" t="n">
        <f aca="false">IF(A8420="","",WORKDAY(B8420,F8420))</f>
        <v>46316</v>
      </c>
    </row>
    <row r="8421" customFormat="false" ht="15" hidden="false" customHeight="false" outlineLevel="0" collapsed="false">
      <c r="A8421" s="37" t="n">
        <v>1008420</v>
      </c>
      <c r="B8421" s="38" t="n">
        <v>46309</v>
      </c>
      <c r="C8421" s="39" t="s">
        <v>69</v>
      </c>
      <c r="D8421" s="39" t="s">
        <v>31</v>
      </c>
      <c r="E8421" s="40" t="n">
        <v>0.8</v>
      </c>
      <c r="F8421" s="41" t="n">
        <f aca="false">IF(A8421="","",INDEX(Assumptions!$B$16:$B$18,MATCH(C8421,Assumptions!$A$16:$A$18,0)))</f>
        <v>3</v>
      </c>
      <c r="G8421" s="42" t="n">
        <f aca="false">IF(A8421="","",WORKDAY(B8421,F8421))</f>
        <v>46314</v>
      </c>
    </row>
    <row r="8422" customFormat="false" ht="15" hidden="false" customHeight="false" outlineLevel="0" collapsed="false">
      <c r="A8422" s="37" t="n">
        <v>1008421</v>
      </c>
      <c r="B8422" s="38" t="n">
        <v>46309</v>
      </c>
      <c r="C8422" s="39" t="s">
        <v>68</v>
      </c>
      <c r="D8422" s="39" t="s">
        <v>31</v>
      </c>
      <c r="E8422" s="40" t="n">
        <v>2.3</v>
      </c>
      <c r="F8422" s="41" t="n">
        <f aca="false">IF(A8422="","",INDEX(Assumptions!$B$16:$B$18,MATCH(C8422,Assumptions!$A$16:$A$18,0)))</f>
        <v>1</v>
      </c>
      <c r="G8422" s="42" t="n">
        <f aca="false">IF(A8422="","",WORKDAY(B8422,F8422))</f>
        <v>46310</v>
      </c>
    </row>
    <row r="8423" customFormat="false" ht="15" hidden="false" customHeight="false" outlineLevel="0" collapsed="false">
      <c r="A8423" s="37" t="n">
        <v>1008422</v>
      </c>
      <c r="B8423" s="38" t="n">
        <v>46309</v>
      </c>
      <c r="C8423" s="39" t="s">
        <v>69</v>
      </c>
      <c r="D8423" s="39" t="s">
        <v>33</v>
      </c>
      <c r="E8423" s="40" t="n">
        <v>2.6</v>
      </c>
      <c r="F8423" s="41" t="n">
        <f aca="false">IF(A8423="","",INDEX(Assumptions!$B$16:$B$18,MATCH(C8423,Assumptions!$A$16:$A$18,0)))</f>
        <v>3</v>
      </c>
      <c r="G8423" s="42" t="n">
        <f aca="false">IF(A8423="","",WORKDAY(B8423,F8423))</f>
        <v>46314</v>
      </c>
    </row>
    <row r="8424" customFormat="false" ht="15" hidden="false" customHeight="false" outlineLevel="0" collapsed="false">
      <c r="A8424" s="37" t="n">
        <v>1008423</v>
      </c>
      <c r="B8424" s="38" t="n">
        <v>46309</v>
      </c>
      <c r="C8424" s="39" t="s">
        <v>69</v>
      </c>
      <c r="D8424" s="39" t="s">
        <v>35</v>
      </c>
      <c r="E8424" s="40" t="n">
        <v>4.8</v>
      </c>
      <c r="F8424" s="41" t="n">
        <f aca="false">IF(A8424="","",INDEX(Assumptions!$B$16:$B$18,MATCH(C8424,Assumptions!$A$16:$A$18,0)))</f>
        <v>3</v>
      </c>
      <c r="G8424" s="42" t="n">
        <f aca="false">IF(A8424="","",WORKDAY(B8424,F8424))</f>
        <v>46314</v>
      </c>
    </row>
    <row r="8425" customFormat="false" ht="15" hidden="false" customHeight="false" outlineLevel="0" collapsed="false">
      <c r="A8425" s="37" t="n">
        <v>1008424</v>
      </c>
      <c r="B8425" s="38" t="n">
        <v>46309</v>
      </c>
      <c r="C8425" s="39" t="s">
        <v>69</v>
      </c>
      <c r="D8425" s="39" t="s">
        <v>33</v>
      </c>
      <c r="E8425" s="40" t="n">
        <v>0.5</v>
      </c>
      <c r="F8425" s="41" t="n">
        <f aca="false">IF(A8425="","",INDEX(Assumptions!$B$16:$B$18,MATCH(C8425,Assumptions!$A$16:$A$18,0)))</f>
        <v>3</v>
      </c>
      <c r="G8425" s="42" t="n">
        <f aca="false">IF(A8425="","",WORKDAY(B8425,F8425))</f>
        <v>46314</v>
      </c>
    </row>
    <row r="8426" customFormat="false" ht="15" hidden="false" customHeight="false" outlineLevel="0" collapsed="false">
      <c r="A8426" s="37" t="n">
        <v>1008425</v>
      </c>
      <c r="B8426" s="38" t="n">
        <v>46309</v>
      </c>
      <c r="C8426" s="39" t="s">
        <v>68</v>
      </c>
      <c r="D8426" s="39" t="s">
        <v>33</v>
      </c>
      <c r="E8426" s="40" t="n">
        <v>3.2</v>
      </c>
      <c r="F8426" s="41" t="n">
        <f aca="false">IF(A8426="","",INDEX(Assumptions!$B$16:$B$18,MATCH(C8426,Assumptions!$A$16:$A$18,0)))</f>
        <v>1</v>
      </c>
      <c r="G8426" s="42" t="n">
        <f aca="false">IF(A8426="","",WORKDAY(B8426,F8426))</f>
        <v>46310</v>
      </c>
    </row>
    <row r="8427" customFormat="false" ht="15" hidden="false" customHeight="false" outlineLevel="0" collapsed="false">
      <c r="A8427" s="37" t="n">
        <v>1008426</v>
      </c>
      <c r="B8427" s="38" t="n">
        <v>46309</v>
      </c>
      <c r="C8427" s="39" t="s">
        <v>70</v>
      </c>
      <c r="D8427" s="39" t="s">
        <v>39</v>
      </c>
      <c r="E8427" s="40" t="n">
        <v>2.1</v>
      </c>
      <c r="F8427" s="41" t="n">
        <f aca="false">IF(A8427="","",INDEX(Assumptions!$B$16:$B$18,MATCH(C8427,Assumptions!$A$16:$A$18,0)))</f>
        <v>5</v>
      </c>
      <c r="G8427" s="42" t="n">
        <f aca="false">IF(A8427="","",WORKDAY(B8427,F8427))</f>
        <v>46316</v>
      </c>
    </row>
    <row r="8428" customFormat="false" ht="15" hidden="false" customHeight="false" outlineLevel="0" collapsed="false">
      <c r="A8428" s="37" t="n">
        <v>1008427</v>
      </c>
      <c r="B8428" s="38" t="n">
        <v>46309</v>
      </c>
      <c r="C8428" s="39" t="s">
        <v>69</v>
      </c>
      <c r="D8428" s="39" t="s">
        <v>33</v>
      </c>
      <c r="E8428" s="40" t="n">
        <v>3.6</v>
      </c>
      <c r="F8428" s="41" t="n">
        <f aca="false">IF(A8428="","",INDEX(Assumptions!$B$16:$B$18,MATCH(C8428,Assumptions!$A$16:$A$18,0)))</f>
        <v>3</v>
      </c>
      <c r="G8428" s="42" t="n">
        <f aca="false">IF(A8428="","",WORKDAY(B8428,F8428))</f>
        <v>46314</v>
      </c>
    </row>
    <row r="8429" customFormat="false" ht="15" hidden="false" customHeight="false" outlineLevel="0" collapsed="false">
      <c r="A8429" s="37" t="n">
        <v>1008428</v>
      </c>
      <c r="B8429" s="38" t="n">
        <v>46309</v>
      </c>
      <c r="C8429" s="39" t="s">
        <v>70</v>
      </c>
      <c r="D8429" s="39" t="s">
        <v>35</v>
      </c>
      <c r="E8429" s="40" t="n">
        <v>6.5</v>
      </c>
      <c r="F8429" s="41" t="n">
        <f aca="false">IF(A8429="","",INDEX(Assumptions!$B$16:$B$18,MATCH(C8429,Assumptions!$A$16:$A$18,0)))</f>
        <v>5</v>
      </c>
      <c r="G8429" s="42" t="n">
        <f aca="false">IF(A8429="","",WORKDAY(B8429,F8429))</f>
        <v>46316</v>
      </c>
    </row>
    <row r="8430" customFormat="false" ht="15" hidden="false" customHeight="false" outlineLevel="0" collapsed="false">
      <c r="A8430" s="37" t="n">
        <v>1008429</v>
      </c>
      <c r="B8430" s="38" t="n">
        <v>46309</v>
      </c>
      <c r="C8430" s="39" t="s">
        <v>69</v>
      </c>
      <c r="D8430" s="39" t="s">
        <v>31</v>
      </c>
      <c r="E8430" s="40" t="n">
        <v>1.6</v>
      </c>
      <c r="F8430" s="41" t="n">
        <f aca="false">IF(A8430="","",INDEX(Assumptions!$B$16:$B$18,MATCH(C8430,Assumptions!$A$16:$A$18,0)))</f>
        <v>3</v>
      </c>
      <c r="G8430" s="42" t="n">
        <f aca="false">IF(A8430="","",WORKDAY(B8430,F8430))</f>
        <v>46314</v>
      </c>
    </row>
    <row r="8431" customFormat="false" ht="15" hidden="false" customHeight="false" outlineLevel="0" collapsed="false">
      <c r="A8431" s="37" t="n">
        <v>1008430</v>
      </c>
      <c r="B8431" s="38" t="n">
        <v>46309</v>
      </c>
      <c r="C8431" s="39" t="s">
        <v>68</v>
      </c>
      <c r="D8431" s="39" t="s">
        <v>37</v>
      </c>
      <c r="E8431" s="40" t="n">
        <v>0.5</v>
      </c>
      <c r="F8431" s="41" t="n">
        <f aca="false">IF(A8431="","",INDEX(Assumptions!$B$16:$B$18,MATCH(C8431,Assumptions!$A$16:$A$18,0)))</f>
        <v>1</v>
      </c>
      <c r="G8431" s="42" t="n">
        <f aca="false">IF(A8431="","",WORKDAY(B8431,F8431))</f>
        <v>46310</v>
      </c>
    </row>
    <row r="8432" customFormat="false" ht="15" hidden="false" customHeight="false" outlineLevel="0" collapsed="false">
      <c r="A8432" s="37" t="n">
        <v>1008431</v>
      </c>
      <c r="B8432" s="38" t="n">
        <v>46309</v>
      </c>
      <c r="C8432" s="39" t="s">
        <v>69</v>
      </c>
      <c r="D8432" s="39" t="s">
        <v>39</v>
      </c>
      <c r="E8432" s="40" t="n">
        <v>4.7</v>
      </c>
      <c r="F8432" s="41" t="n">
        <f aca="false">IF(A8432="","",INDEX(Assumptions!$B$16:$B$18,MATCH(C8432,Assumptions!$A$16:$A$18,0)))</f>
        <v>3</v>
      </c>
      <c r="G8432" s="42" t="n">
        <f aca="false">IF(A8432="","",WORKDAY(B8432,F8432))</f>
        <v>46314</v>
      </c>
    </row>
    <row r="8433" customFormat="false" ht="15" hidden="false" customHeight="false" outlineLevel="0" collapsed="false">
      <c r="A8433" s="37" t="n">
        <v>1008432</v>
      </c>
      <c r="B8433" s="38" t="n">
        <v>46309</v>
      </c>
      <c r="C8433" s="39" t="s">
        <v>69</v>
      </c>
      <c r="D8433" s="39" t="s">
        <v>35</v>
      </c>
      <c r="E8433" s="40" t="n">
        <v>2.8</v>
      </c>
      <c r="F8433" s="41" t="n">
        <f aca="false">IF(A8433="","",INDEX(Assumptions!$B$16:$B$18,MATCH(C8433,Assumptions!$A$16:$A$18,0)))</f>
        <v>3</v>
      </c>
      <c r="G8433" s="42" t="n">
        <f aca="false">IF(A8433="","",WORKDAY(B8433,F8433))</f>
        <v>46314</v>
      </c>
    </row>
    <row r="8434" customFormat="false" ht="15" hidden="false" customHeight="false" outlineLevel="0" collapsed="false">
      <c r="A8434" s="37" t="n">
        <v>1008433</v>
      </c>
      <c r="B8434" s="38" t="n">
        <v>46309</v>
      </c>
      <c r="C8434" s="39" t="s">
        <v>68</v>
      </c>
      <c r="D8434" s="39" t="s">
        <v>37</v>
      </c>
      <c r="E8434" s="40" t="n">
        <v>0.9</v>
      </c>
      <c r="F8434" s="41" t="n">
        <f aca="false">IF(A8434="","",INDEX(Assumptions!$B$16:$B$18,MATCH(C8434,Assumptions!$A$16:$A$18,0)))</f>
        <v>1</v>
      </c>
      <c r="G8434" s="42" t="n">
        <f aca="false">IF(A8434="","",WORKDAY(B8434,F8434))</f>
        <v>46310</v>
      </c>
    </row>
    <row r="8435" customFormat="false" ht="15" hidden="false" customHeight="false" outlineLevel="0" collapsed="false">
      <c r="A8435" s="37" t="n">
        <v>1008434</v>
      </c>
      <c r="B8435" s="38" t="n">
        <v>46309</v>
      </c>
      <c r="C8435" s="39" t="s">
        <v>69</v>
      </c>
      <c r="D8435" s="39" t="s">
        <v>35</v>
      </c>
      <c r="E8435" s="40" t="n">
        <v>1.3</v>
      </c>
      <c r="F8435" s="41" t="n">
        <f aca="false">IF(A8435="","",INDEX(Assumptions!$B$16:$B$18,MATCH(C8435,Assumptions!$A$16:$A$18,0)))</f>
        <v>3</v>
      </c>
      <c r="G8435" s="42" t="n">
        <f aca="false">IF(A8435="","",WORKDAY(B8435,F8435))</f>
        <v>46314</v>
      </c>
    </row>
    <row r="8436" customFormat="false" ht="15" hidden="false" customHeight="false" outlineLevel="0" collapsed="false">
      <c r="A8436" s="37" t="n">
        <v>1008435</v>
      </c>
      <c r="B8436" s="38" t="n">
        <v>46309</v>
      </c>
      <c r="C8436" s="39" t="s">
        <v>69</v>
      </c>
      <c r="D8436" s="39" t="s">
        <v>35</v>
      </c>
      <c r="E8436" s="40" t="n">
        <v>4.2</v>
      </c>
      <c r="F8436" s="41" t="n">
        <f aca="false">IF(A8436="","",INDEX(Assumptions!$B$16:$B$18,MATCH(C8436,Assumptions!$A$16:$A$18,0)))</f>
        <v>3</v>
      </c>
      <c r="G8436" s="42" t="n">
        <f aca="false">IF(A8436="","",WORKDAY(B8436,F8436))</f>
        <v>46314</v>
      </c>
    </row>
    <row r="8437" customFormat="false" ht="15" hidden="false" customHeight="false" outlineLevel="0" collapsed="false">
      <c r="A8437" s="37" t="n">
        <v>1008436</v>
      </c>
      <c r="B8437" s="38" t="n">
        <v>46309</v>
      </c>
      <c r="C8437" s="39" t="s">
        <v>69</v>
      </c>
      <c r="D8437" s="39" t="s">
        <v>31</v>
      </c>
      <c r="E8437" s="40" t="n">
        <v>4.4</v>
      </c>
      <c r="F8437" s="41" t="n">
        <f aca="false">IF(A8437="","",INDEX(Assumptions!$B$16:$B$18,MATCH(C8437,Assumptions!$A$16:$A$18,0)))</f>
        <v>3</v>
      </c>
      <c r="G8437" s="42" t="n">
        <f aca="false">IF(A8437="","",WORKDAY(B8437,F8437))</f>
        <v>46314</v>
      </c>
    </row>
    <row r="8438" customFormat="false" ht="15" hidden="false" customHeight="false" outlineLevel="0" collapsed="false">
      <c r="A8438" s="37" t="n">
        <v>1008437</v>
      </c>
      <c r="B8438" s="38" t="n">
        <v>46309</v>
      </c>
      <c r="C8438" s="39" t="s">
        <v>69</v>
      </c>
      <c r="D8438" s="39" t="s">
        <v>35</v>
      </c>
      <c r="E8438" s="40" t="n">
        <v>2.4</v>
      </c>
      <c r="F8438" s="41" t="n">
        <f aca="false">IF(A8438="","",INDEX(Assumptions!$B$16:$B$18,MATCH(C8438,Assumptions!$A$16:$A$18,0)))</f>
        <v>3</v>
      </c>
      <c r="G8438" s="42" t="n">
        <f aca="false">IF(A8438="","",WORKDAY(B8438,F8438))</f>
        <v>46314</v>
      </c>
    </row>
    <row r="8439" customFormat="false" ht="15" hidden="false" customHeight="false" outlineLevel="0" collapsed="false">
      <c r="A8439" s="37" t="n">
        <v>1008438</v>
      </c>
      <c r="B8439" s="38" t="n">
        <v>46309</v>
      </c>
      <c r="C8439" s="39" t="s">
        <v>68</v>
      </c>
      <c r="D8439" s="39" t="s">
        <v>31</v>
      </c>
      <c r="E8439" s="40" t="n">
        <v>2</v>
      </c>
      <c r="F8439" s="41" t="n">
        <f aca="false">IF(A8439="","",INDEX(Assumptions!$B$16:$B$18,MATCH(C8439,Assumptions!$A$16:$A$18,0)))</f>
        <v>1</v>
      </c>
      <c r="G8439" s="42" t="n">
        <f aca="false">IF(A8439="","",WORKDAY(B8439,F8439))</f>
        <v>46310</v>
      </c>
    </row>
    <row r="8440" customFormat="false" ht="15" hidden="false" customHeight="false" outlineLevel="0" collapsed="false">
      <c r="A8440" s="37" t="n">
        <v>1008439</v>
      </c>
      <c r="B8440" s="38" t="n">
        <v>46309</v>
      </c>
      <c r="C8440" s="39" t="s">
        <v>69</v>
      </c>
      <c r="D8440" s="39" t="s">
        <v>33</v>
      </c>
      <c r="E8440" s="40" t="n">
        <v>0.7</v>
      </c>
      <c r="F8440" s="41" t="n">
        <f aca="false">IF(A8440="","",INDEX(Assumptions!$B$16:$B$18,MATCH(C8440,Assumptions!$A$16:$A$18,0)))</f>
        <v>3</v>
      </c>
      <c r="G8440" s="42" t="n">
        <f aca="false">IF(A8440="","",WORKDAY(B8440,F8440))</f>
        <v>46314</v>
      </c>
    </row>
    <row r="8441" customFormat="false" ht="15" hidden="false" customHeight="false" outlineLevel="0" collapsed="false">
      <c r="A8441" s="37" t="n">
        <v>1008440</v>
      </c>
      <c r="B8441" s="38" t="n">
        <v>46309</v>
      </c>
      <c r="C8441" s="39" t="s">
        <v>69</v>
      </c>
      <c r="D8441" s="39" t="s">
        <v>39</v>
      </c>
      <c r="E8441" s="40" t="n">
        <v>1.5</v>
      </c>
      <c r="F8441" s="41" t="n">
        <f aca="false">IF(A8441="","",INDEX(Assumptions!$B$16:$B$18,MATCH(C8441,Assumptions!$A$16:$A$18,0)))</f>
        <v>3</v>
      </c>
      <c r="G8441" s="42" t="n">
        <f aca="false">IF(A8441="","",WORKDAY(B8441,F8441))</f>
        <v>46314</v>
      </c>
    </row>
    <row r="8442" customFormat="false" ht="15" hidden="false" customHeight="false" outlineLevel="0" collapsed="false">
      <c r="A8442" s="37" t="n">
        <v>1008441</v>
      </c>
      <c r="B8442" s="38" t="n">
        <v>46310</v>
      </c>
      <c r="C8442" s="39" t="s">
        <v>69</v>
      </c>
      <c r="D8442" s="39" t="s">
        <v>33</v>
      </c>
      <c r="E8442" s="40" t="n">
        <v>0.3</v>
      </c>
      <c r="F8442" s="41" t="n">
        <f aca="false">IF(A8442="","",INDEX(Assumptions!$B$16:$B$18,MATCH(C8442,Assumptions!$A$16:$A$18,0)))</f>
        <v>3</v>
      </c>
      <c r="G8442" s="42" t="n">
        <f aca="false">IF(A8442="","",WORKDAY(B8442,F8442))</f>
        <v>46315</v>
      </c>
    </row>
    <row r="8443" customFormat="false" ht="15" hidden="false" customHeight="false" outlineLevel="0" collapsed="false">
      <c r="A8443" s="37" t="n">
        <v>1008442</v>
      </c>
      <c r="B8443" s="38" t="n">
        <v>46310</v>
      </c>
      <c r="C8443" s="39" t="s">
        <v>69</v>
      </c>
      <c r="D8443" s="39" t="s">
        <v>33</v>
      </c>
      <c r="E8443" s="40" t="n">
        <v>0.9</v>
      </c>
      <c r="F8443" s="41" t="n">
        <f aca="false">IF(A8443="","",INDEX(Assumptions!$B$16:$B$18,MATCH(C8443,Assumptions!$A$16:$A$18,0)))</f>
        <v>3</v>
      </c>
      <c r="G8443" s="42" t="n">
        <f aca="false">IF(A8443="","",WORKDAY(B8443,F8443))</f>
        <v>46315</v>
      </c>
    </row>
    <row r="8444" customFormat="false" ht="15" hidden="false" customHeight="false" outlineLevel="0" collapsed="false">
      <c r="A8444" s="37" t="n">
        <v>1008443</v>
      </c>
      <c r="B8444" s="38" t="n">
        <v>46310</v>
      </c>
      <c r="C8444" s="39" t="s">
        <v>69</v>
      </c>
      <c r="D8444" s="39" t="s">
        <v>31</v>
      </c>
      <c r="E8444" s="40" t="n">
        <v>1.6</v>
      </c>
      <c r="F8444" s="41" t="n">
        <f aca="false">IF(A8444="","",INDEX(Assumptions!$B$16:$B$18,MATCH(C8444,Assumptions!$A$16:$A$18,0)))</f>
        <v>3</v>
      </c>
      <c r="G8444" s="42" t="n">
        <f aca="false">IF(A8444="","",WORKDAY(B8444,F8444))</f>
        <v>46315</v>
      </c>
    </row>
    <row r="8445" customFormat="false" ht="15" hidden="false" customHeight="false" outlineLevel="0" collapsed="false">
      <c r="A8445" s="37" t="n">
        <v>1008444</v>
      </c>
      <c r="B8445" s="38" t="n">
        <v>46310</v>
      </c>
      <c r="C8445" s="39" t="s">
        <v>69</v>
      </c>
      <c r="D8445" s="39" t="s">
        <v>31</v>
      </c>
      <c r="E8445" s="40" t="n">
        <v>2.5</v>
      </c>
      <c r="F8445" s="41" t="n">
        <f aca="false">IF(A8445="","",INDEX(Assumptions!$B$16:$B$18,MATCH(C8445,Assumptions!$A$16:$A$18,0)))</f>
        <v>3</v>
      </c>
      <c r="G8445" s="42" t="n">
        <f aca="false">IF(A8445="","",WORKDAY(B8445,F8445))</f>
        <v>46315</v>
      </c>
    </row>
    <row r="8446" customFormat="false" ht="15" hidden="false" customHeight="false" outlineLevel="0" collapsed="false">
      <c r="A8446" s="37" t="n">
        <v>1008445</v>
      </c>
      <c r="B8446" s="38" t="n">
        <v>46310</v>
      </c>
      <c r="C8446" s="39" t="s">
        <v>69</v>
      </c>
      <c r="D8446" s="39" t="s">
        <v>35</v>
      </c>
      <c r="E8446" s="40" t="n">
        <v>1.2</v>
      </c>
      <c r="F8446" s="41" t="n">
        <f aca="false">IF(A8446="","",INDEX(Assumptions!$B$16:$B$18,MATCH(C8446,Assumptions!$A$16:$A$18,0)))</f>
        <v>3</v>
      </c>
      <c r="G8446" s="42" t="n">
        <f aca="false">IF(A8446="","",WORKDAY(B8446,F8446))</f>
        <v>46315</v>
      </c>
    </row>
    <row r="8447" customFormat="false" ht="15" hidden="false" customHeight="false" outlineLevel="0" collapsed="false">
      <c r="A8447" s="37" t="n">
        <v>1008446</v>
      </c>
      <c r="B8447" s="38" t="n">
        <v>46310</v>
      </c>
      <c r="C8447" s="39" t="s">
        <v>69</v>
      </c>
      <c r="D8447" s="39" t="s">
        <v>31</v>
      </c>
      <c r="E8447" s="40" t="n">
        <v>1</v>
      </c>
      <c r="F8447" s="41" t="n">
        <f aca="false">IF(A8447="","",INDEX(Assumptions!$B$16:$B$18,MATCH(C8447,Assumptions!$A$16:$A$18,0)))</f>
        <v>3</v>
      </c>
      <c r="G8447" s="42" t="n">
        <f aca="false">IF(A8447="","",WORKDAY(B8447,F8447))</f>
        <v>46315</v>
      </c>
    </row>
    <row r="8448" customFormat="false" ht="15" hidden="false" customHeight="false" outlineLevel="0" collapsed="false">
      <c r="A8448" s="37" t="n">
        <v>1008447</v>
      </c>
      <c r="B8448" s="38" t="n">
        <v>46310</v>
      </c>
      <c r="C8448" s="39" t="s">
        <v>69</v>
      </c>
      <c r="D8448" s="39" t="s">
        <v>31</v>
      </c>
      <c r="E8448" s="40" t="n">
        <v>1.5</v>
      </c>
      <c r="F8448" s="41" t="n">
        <f aca="false">IF(A8448="","",INDEX(Assumptions!$B$16:$B$18,MATCH(C8448,Assumptions!$A$16:$A$18,0)))</f>
        <v>3</v>
      </c>
      <c r="G8448" s="42" t="n">
        <f aca="false">IF(A8448="","",WORKDAY(B8448,F8448))</f>
        <v>46315</v>
      </c>
    </row>
    <row r="8449" customFormat="false" ht="15" hidden="false" customHeight="false" outlineLevel="0" collapsed="false">
      <c r="A8449" s="37" t="n">
        <v>1008448</v>
      </c>
      <c r="B8449" s="38" t="n">
        <v>46310</v>
      </c>
      <c r="C8449" s="39" t="s">
        <v>68</v>
      </c>
      <c r="D8449" s="39" t="s">
        <v>37</v>
      </c>
      <c r="E8449" s="40" t="n">
        <v>0.5</v>
      </c>
      <c r="F8449" s="41" t="n">
        <f aca="false">IF(A8449="","",INDEX(Assumptions!$B$16:$B$18,MATCH(C8449,Assumptions!$A$16:$A$18,0)))</f>
        <v>1</v>
      </c>
      <c r="G8449" s="42" t="n">
        <f aca="false">IF(A8449="","",WORKDAY(B8449,F8449))</f>
        <v>46311</v>
      </c>
    </row>
    <row r="8450" customFormat="false" ht="15" hidden="false" customHeight="false" outlineLevel="0" collapsed="false">
      <c r="A8450" s="37" t="n">
        <v>1008449</v>
      </c>
      <c r="B8450" s="38" t="n">
        <v>46310</v>
      </c>
      <c r="C8450" s="39" t="s">
        <v>69</v>
      </c>
      <c r="D8450" s="39" t="s">
        <v>37</v>
      </c>
      <c r="E8450" s="40" t="n">
        <v>3.7</v>
      </c>
      <c r="F8450" s="41" t="n">
        <f aca="false">IF(A8450="","",INDEX(Assumptions!$B$16:$B$18,MATCH(C8450,Assumptions!$A$16:$A$18,0)))</f>
        <v>3</v>
      </c>
      <c r="G8450" s="42" t="n">
        <f aca="false">IF(A8450="","",WORKDAY(B8450,F8450))</f>
        <v>46315</v>
      </c>
    </row>
    <row r="8451" customFormat="false" ht="15" hidden="false" customHeight="false" outlineLevel="0" collapsed="false">
      <c r="A8451" s="37" t="n">
        <v>1008450</v>
      </c>
      <c r="B8451" s="38" t="n">
        <v>46310</v>
      </c>
      <c r="C8451" s="39" t="s">
        <v>69</v>
      </c>
      <c r="D8451" s="39" t="s">
        <v>33</v>
      </c>
      <c r="E8451" s="40" t="n">
        <v>4.4</v>
      </c>
      <c r="F8451" s="41" t="n">
        <f aca="false">IF(A8451="","",INDEX(Assumptions!$B$16:$B$18,MATCH(C8451,Assumptions!$A$16:$A$18,0)))</f>
        <v>3</v>
      </c>
      <c r="G8451" s="42" t="n">
        <f aca="false">IF(A8451="","",WORKDAY(B8451,F8451))</f>
        <v>46315</v>
      </c>
    </row>
    <row r="8452" customFormat="false" ht="15" hidden="false" customHeight="false" outlineLevel="0" collapsed="false">
      <c r="A8452" s="37" t="n">
        <v>1008451</v>
      </c>
      <c r="B8452" s="38" t="n">
        <v>46310</v>
      </c>
      <c r="C8452" s="39" t="s">
        <v>70</v>
      </c>
      <c r="D8452" s="39" t="s">
        <v>35</v>
      </c>
      <c r="E8452" s="40" t="n">
        <v>1.8</v>
      </c>
      <c r="F8452" s="41" t="n">
        <f aca="false">IF(A8452="","",INDEX(Assumptions!$B$16:$B$18,MATCH(C8452,Assumptions!$A$16:$A$18,0)))</f>
        <v>5</v>
      </c>
      <c r="G8452" s="42" t="n">
        <f aca="false">IF(A8452="","",WORKDAY(B8452,F8452))</f>
        <v>46317</v>
      </c>
    </row>
    <row r="8453" customFormat="false" ht="15" hidden="false" customHeight="false" outlineLevel="0" collapsed="false">
      <c r="A8453" s="37" t="n">
        <v>1008452</v>
      </c>
      <c r="B8453" s="38" t="n">
        <v>46310</v>
      </c>
      <c r="C8453" s="39" t="s">
        <v>68</v>
      </c>
      <c r="D8453" s="39" t="s">
        <v>33</v>
      </c>
      <c r="E8453" s="40" t="n">
        <v>1.9</v>
      </c>
      <c r="F8453" s="41" t="n">
        <f aca="false">IF(A8453="","",INDEX(Assumptions!$B$16:$B$18,MATCH(C8453,Assumptions!$A$16:$A$18,0)))</f>
        <v>1</v>
      </c>
      <c r="G8453" s="42" t="n">
        <f aca="false">IF(A8453="","",WORKDAY(B8453,F8453))</f>
        <v>46311</v>
      </c>
    </row>
    <row r="8454" customFormat="false" ht="15" hidden="false" customHeight="false" outlineLevel="0" collapsed="false">
      <c r="A8454" s="37" t="n">
        <v>1008453</v>
      </c>
      <c r="B8454" s="38" t="n">
        <v>46310</v>
      </c>
      <c r="C8454" s="39" t="s">
        <v>69</v>
      </c>
      <c r="D8454" s="39" t="s">
        <v>33</v>
      </c>
      <c r="E8454" s="40" t="n">
        <v>0.5</v>
      </c>
      <c r="F8454" s="41" t="n">
        <f aca="false">IF(A8454="","",INDEX(Assumptions!$B$16:$B$18,MATCH(C8454,Assumptions!$A$16:$A$18,0)))</f>
        <v>3</v>
      </c>
      <c r="G8454" s="42" t="n">
        <f aca="false">IF(A8454="","",WORKDAY(B8454,F8454))</f>
        <v>46315</v>
      </c>
    </row>
    <row r="8455" customFormat="false" ht="15" hidden="false" customHeight="false" outlineLevel="0" collapsed="false">
      <c r="A8455" s="37" t="n">
        <v>1008454</v>
      </c>
      <c r="B8455" s="38" t="n">
        <v>46310</v>
      </c>
      <c r="C8455" s="39" t="s">
        <v>69</v>
      </c>
      <c r="D8455" s="39" t="s">
        <v>35</v>
      </c>
      <c r="E8455" s="40" t="n">
        <v>3.5</v>
      </c>
      <c r="F8455" s="41" t="n">
        <f aca="false">IF(A8455="","",INDEX(Assumptions!$B$16:$B$18,MATCH(C8455,Assumptions!$A$16:$A$18,0)))</f>
        <v>3</v>
      </c>
      <c r="G8455" s="42" t="n">
        <f aca="false">IF(A8455="","",WORKDAY(B8455,F8455))</f>
        <v>46315</v>
      </c>
    </row>
    <row r="8456" customFormat="false" ht="15" hidden="false" customHeight="false" outlineLevel="0" collapsed="false">
      <c r="A8456" s="37" t="n">
        <v>1008455</v>
      </c>
      <c r="B8456" s="38" t="n">
        <v>46310</v>
      </c>
      <c r="C8456" s="39" t="s">
        <v>69</v>
      </c>
      <c r="D8456" s="39" t="s">
        <v>35</v>
      </c>
      <c r="E8456" s="40" t="n">
        <v>3.7</v>
      </c>
      <c r="F8456" s="41" t="n">
        <f aca="false">IF(A8456="","",INDEX(Assumptions!$B$16:$B$18,MATCH(C8456,Assumptions!$A$16:$A$18,0)))</f>
        <v>3</v>
      </c>
      <c r="G8456" s="42" t="n">
        <f aca="false">IF(A8456="","",WORKDAY(B8456,F8456))</f>
        <v>46315</v>
      </c>
    </row>
    <row r="8457" customFormat="false" ht="15" hidden="false" customHeight="false" outlineLevel="0" collapsed="false">
      <c r="A8457" s="37" t="n">
        <v>1008456</v>
      </c>
      <c r="B8457" s="38" t="n">
        <v>46310</v>
      </c>
      <c r="C8457" s="39" t="s">
        <v>69</v>
      </c>
      <c r="D8457" s="39" t="s">
        <v>39</v>
      </c>
      <c r="E8457" s="40" t="n">
        <v>0.9</v>
      </c>
      <c r="F8457" s="41" t="n">
        <f aca="false">IF(A8457="","",INDEX(Assumptions!$B$16:$B$18,MATCH(C8457,Assumptions!$A$16:$A$18,0)))</f>
        <v>3</v>
      </c>
      <c r="G8457" s="42" t="n">
        <f aca="false">IF(A8457="","",WORKDAY(B8457,F8457))</f>
        <v>46315</v>
      </c>
    </row>
    <row r="8458" customFormat="false" ht="15" hidden="false" customHeight="false" outlineLevel="0" collapsed="false">
      <c r="A8458" s="37" t="n">
        <v>1008457</v>
      </c>
      <c r="B8458" s="38" t="n">
        <v>46310</v>
      </c>
      <c r="C8458" s="39" t="s">
        <v>70</v>
      </c>
      <c r="D8458" s="39" t="s">
        <v>39</v>
      </c>
      <c r="E8458" s="40" t="n">
        <v>1</v>
      </c>
      <c r="F8458" s="41" t="n">
        <f aca="false">IF(A8458="","",INDEX(Assumptions!$B$16:$B$18,MATCH(C8458,Assumptions!$A$16:$A$18,0)))</f>
        <v>5</v>
      </c>
      <c r="G8458" s="42" t="n">
        <f aca="false">IF(A8458="","",WORKDAY(B8458,F8458))</f>
        <v>46317</v>
      </c>
    </row>
    <row r="8459" customFormat="false" ht="15" hidden="false" customHeight="false" outlineLevel="0" collapsed="false">
      <c r="A8459" s="37" t="n">
        <v>1008458</v>
      </c>
      <c r="B8459" s="38" t="n">
        <v>46310</v>
      </c>
      <c r="C8459" s="39" t="s">
        <v>68</v>
      </c>
      <c r="D8459" s="39" t="s">
        <v>33</v>
      </c>
      <c r="E8459" s="40" t="n">
        <v>2.4</v>
      </c>
      <c r="F8459" s="41" t="n">
        <f aca="false">IF(A8459="","",INDEX(Assumptions!$B$16:$B$18,MATCH(C8459,Assumptions!$A$16:$A$18,0)))</f>
        <v>1</v>
      </c>
      <c r="G8459" s="42" t="n">
        <f aca="false">IF(A8459="","",WORKDAY(B8459,F8459))</f>
        <v>46311</v>
      </c>
    </row>
    <row r="8460" customFormat="false" ht="15" hidden="false" customHeight="false" outlineLevel="0" collapsed="false">
      <c r="A8460" s="37" t="n">
        <v>1008459</v>
      </c>
      <c r="B8460" s="38" t="n">
        <v>46310</v>
      </c>
      <c r="C8460" s="39" t="s">
        <v>69</v>
      </c>
      <c r="D8460" s="39" t="s">
        <v>35</v>
      </c>
      <c r="E8460" s="40" t="n">
        <v>0.6</v>
      </c>
      <c r="F8460" s="41" t="n">
        <f aca="false">IF(A8460="","",INDEX(Assumptions!$B$16:$B$18,MATCH(C8460,Assumptions!$A$16:$A$18,0)))</f>
        <v>3</v>
      </c>
      <c r="G8460" s="42" t="n">
        <f aca="false">IF(A8460="","",WORKDAY(B8460,F8460))</f>
        <v>46315</v>
      </c>
    </row>
    <row r="8461" customFormat="false" ht="15" hidden="false" customHeight="false" outlineLevel="0" collapsed="false">
      <c r="A8461" s="37" t="n">
        <v>1008460</v>
      </c>
      <c r="B8461" s="38" t="n">
        <v>46310</v>
      </c>
      <c r="C8461" s="39" t="s">
        <v>70</v>
      </c>
      <c r="D8461" s="39" t="s">
        <v>37</v>
      </c>
      <c r="E8461" s="40" t="n">
        <v>3.8</v>
      </c>
      <c r="F8461" s="41" t="n">
        <f aca="false">IF(A8461="","",INDEX(Assumptions!$B$16:$B$18,MATCH(C8461,Assumptions!$A$16:$A$18,0)))</f>
        <v>5</v>
      </c>
      <c r="G8461" s="42" t="n">
        <f aca="false">IF(A8461="","",WORKDAY(B8461,F8461))</f>
        <v>46317</v>
      </c>
    </row>
    <row r="8462" customFormat="false" ht="15" hidden="false" customHeight="false" outlineLevel="0" collapsed="false">
      <c r="A8462" s="37" t="n">
        <v>1008461</v>
      </c>
      <c r="B8462" s="38" t="n">
        <v>46310</v>
      </c>
      <c r="C8462" s="39" t="s">
        <v>70</v>
      </c>
      <c r="D8462" s="39" t="s">
        <v>33</v>
      </c>
      <c r="E8462" s="40" t="n">
        <v>1.6</v>
      </c>
      <c r="F8462" s="41" t="n">
        <f aca="false">IF(A8462="","",INDEX(Assumptions!$B$16:$B$18,MATCH(C8462,Assumptions!$A$16:$A$18,0)))</f>
        <v>5</v>
      </c>
      <c r="G8462" s="42" t="n">
        <f aca="false">IF(A8462="","",WORKDAY(B8462,F8462))</f>
        <v>46317</v>
      </c>
    </row>
    <row r="8463" customFormat="false" ht="15" hidden="false" customHeight="false" outlineLevel="0" collapsed="false">
      <c r="A8463" s="37" t="n">
        <v>1008462</v>
      </c>
      <c r="B8463" s="38" t="n">
        <v>46310</v>
      </c>
      <c r="C8463" s="39" t="s">
        <v>69</v>
      </c>
      <c r="D8463" s="39" t="s">
        <v>31</v>
      </c>
      <c r="E8463" s="40" t="n">
        <v>0.9</v>
      </c>
      <c r="F8463" s="41" t="n">
        <f aca="false">IF(A8463="","",INDEX(Assumptions!$B$16:$B$18,MATCH(C8463,Assumptions!$A$16:$A$18,0)))</f>
        <v>3</v>
      </c>
      <c r="G8463" s="42" t="n">
        <f aca="false">IF(A8463="","",WORKDAY(B8463,F8463))</f>
        <v>46315</v>
      </c>
    </row>
    <row r="8464" customFormat="false" ht="15" hidden="false" customHeight="false" outlineLevel="0" collapsed="false">
      <c r="A8464" s="37" t="n">
        <v>1008463</v>
      </c>
      <c r="B8464" s="38" t="n">
        <v>46310</v>
      </c>
      <c r="C8464" s="39" t="s">
        <v>70</v>
      </c>
      <c r="D8464" s="39" t="s">
        <v>39</v>
      </c>
      <c r="E8464" s="40" t="n">
        <v>1.7</v>
      </c>
      <c r="F8464" s="41" t="n">
        <f aca="false">IF(A8464="","",INDEX(Assumptions!$B$16:$B$18,MATCH(C8464,Assumptions!$A$16:$A$18,0)))</f>
        <v>5</v>
      </c>
      <c r="G8464" s="42" t="n">
        <f aca="false">IF(A8464="","",WORKDAY(B8464,F8464))</f>
        <v>46317</v>
      </c>
    </row>
    <row r="8465" customFormat="false" ht="15" hidden="false" customHeight="false" outlineLevel="0" collapsed="false">
      <c r="A8465" s="37" t="n">
        <v>1008464</v>
      </c>
      <c r="B8465" s="38" t="n">
        <v>46310</v>
      </c>
      <c r="C8465" s="39" t="s">
        <v>69</v>
      </c>
      <c r="D8465" s="39" t="s">
        <v>39</v>
      </c>
      <c r="E8465" s="40" t="n">
        <v>0.5</v>
      </c>
      <c r="F8465" s="41" t="n">
        <f aca="false">IF(A8465="","",INDEX(Assumptions!$B$16:$B$18,MATCH(C8465,Assumptions!$A$16:$A$18,0)))</f>
        <v>3</v>
      </c>
      <c r="G8465" s="42" t="n">
        <f aca="false">IF(A8465="","",WORKDAY(B8465,F8465))</f>
        <v>46315</v>
      </c>
    </row>
    <row r="8466" customFormat="false" ht="15" hidden="false" customHeight="false" outlineLevel="0" collapsed="false">
      <c r="A8466" s="37" t="n">
        <v>1008465</v>
      </c>
      <c r="B8466" s="38" t="n">
        <v>46310</v>
      </c>
      <c r="C8466" s="39" t="s">
        <v>70</v>
      </c>
      <c r="D8466" s="39" t="s">
        <v>33</v>
      </c>
      <c r="E8466" s="40" t="n">
        <v>1.4</v>
      </c>
      <c r="F8466" s="41" t="n">
        <f aca="false">IF(A8466="","",INDEX(Assumptions!$B$16:$B$18,MATCH(C8466,Assumptions!$A$16:$A$18,0)))</f>
        <v>5</v>
      </c>
      <c r="G8466" s="42" t="n">
        <f aca="false">IF(A8466="","",WORKDAY(B8466,F8466))</f>
        <v>46317</v>
      </c>
    </row>
    <row r="8467" customFormat="false" ht="15" hidden="false" customHeight="false" outlineLevel="0" collapsed="false">
      <c r="A8467" s="37" t="n">
        <v>1008466</v>
      </c>
      <c r="B8467" s="38" t="n">
        <v>46310</v>
      </c>
      <c r="C8467" s="39" t="s">
        <v>70</v>
      </c>
      <c r="D8467" s="39" t="s">
        <v>39</v>
      </c>
      <c r="E8467" s="40" t="n">
        <v>2.7</v>
      </c>
      <c r="F8467" s="41" t="n">
        <f aca="false">IF(A8467="","",INDEX(Assumptions!$B$16:$B$18,MATCH(C8467,Assumptions!$A$16:$A$18,0)))</f>
        <v>5</v>
      </c>
      <c r="G8467" s="42" t="n">
        <f aca="false">IF(A8467="","",WORKDAY(B8467,F8467))</f>
        <v>46317</v>
      </c>
    </row>
    <row r="8468" customFormat="false" ht="15" hidden="false" customHeight="false" outlineLevel="0" collapsed="false">
      <c r="A8468" s="37" t="n">
        <v>1008467</v>
      </c>
      <c r="B8468" s="38" t="n">
        <v>46310</v>
      </c>
      <c r="C8468" s="39" t="s">
        <v>69</v>
      </c>
      <c r="D8468" s="39" t="s">
        <v>33</v>
      </c>
      <c r="E8468" s="40" t="n">
        <v>1.1</v>
      </c>
      <c r="F8468" s="41" t="n">
        <f aca="false">IF(A8468="","",INDEX(Assumptions!$B$16:$B$18,MATCH(C8468,Assumptions!$A$16:$A$18,0)))</f>
        <v>3</v>
      </c>
      <c r="G8468" s="42" t="n">
        <f aca="false">IF(A8468="","",WORKDAY(B8468,F8468))</f>
        <v>46315</v>
      </c>
    </row>
    <row r="8469" customFormat="false" ht="15" hidden="false" customHeight="false" outlineLevel="0" collapsed="false">
      <c r="A8469" s="37" t="n">
        <v>1008468</v>
      </c>
      <c r="B8469" s="38" t="n">
        <v>46310</v>
      </c>
      <c r="C8469" s="39" t="s">
        <v>69</v>
      </c>
      <c r="D8469" s="39" t="s">
        <v>39</v>
      </c>
      <c r="E8469" s="40" t="n">
        <v>1.3</v>
      </c>
      <c r="F8469" s="41" t="n">
        <f aca="false">IF(A8469="","",INDEX(Assumptions!$B$16:$B$18,MATCH(C8469,Assumptions!$A$16:$A$18,0)))</f>
        <v>3</v>
      </c>
      <c r="G8469" s="42" t="n">
        <f aca="false">IF(A8469="","",WORKDAY(B8469,F8469))</f>
        <v>46315</v>
      </c>
    </row>
    <row r="8470" customFormat="false" ht="15" hidden="false" customHeight="false" outlineLevel="0" collapsed="false">
      <c r="A8470" s="37" t="n">
        <v>1008469</v>
      </c>
      <c r="B8470" s="38" t="n">
        <v>46310</v>
      </c>
      <c r="C8470" s="39" t="s">
        <v>69</v>
      </c>
      <c r="D8470" s="39" t="s">
        <v>39</v>
      </c>
      <c r="E8470" s="40" t="n">
        <v>2.4</v>
      </c>
      <c r="F8470" s="41" t="n">
        <f aca="false">IF(A8470="","",INDEX(Assumptions!$B$16:$B$18,MATCH(C8470,Assumptions!$A$16:$A$18,0)))</f>
        <v>3</v>
      </c>
      <c r="G8470" s="42" t="n">
        <f aca="false">IF(A8470="","",WORKDAY(B8470,F8470))</f>
        <v>46315</v>
      </c>
    </row>
    <row r="8471" customFormat="false" ht="15" hidden="false" customHeight="false" outlineLevel="0" collapsed="false">
      <c r="A8471" s="37" t="n">
        <v>1008470</v>
      </c>
      <c r="B8471" s="38" t="n">
        <v>46310</v>
      </c>
      <c r="C8471" s="39" t="s">
        <v>69</v>
      </c>
      <c r="D8471" s="39" t="s">
        <v>31</v>
      </c>
      <c r="E8471" s="40" t="n">
        <v>0.9</v>
      </c>
      <c r="F8471" s="41" t="n">
        <f aca="false">IF(A8471="","",INDEX(Assumptions!$B$16:$B$18,MATCH(C8471,Assumptions!$A$16:$A$18,0)))</f>
        <v>3</v>
      </c>
      <c r="G8471" s="42" t="n">
        <f aca="false">IF(A8471="","",WORKDAY(B8471,F8471))</f>
        <v>46315</v>
      </c>
    </row>
    <row r="8472" customFormat="false" ht="15" hidden="false" customHeight="false" outlineLevel="0" collapsed="false">
      <c r="A8472" s="37" t="n">
        <v>1008471</v>
      </c>
      <c r="B8472" s="38" t="n">
        <v>46310</v>
      </c>
      <c r="C8472" s="39" t="s">
        <v>69</v>
      </c>
      <c r="D8472" s="39" t="s">
        <v>35</v>
      </c>
      <c r="E8472" s="40" t="n">
        <v>3.7</v>
      </c>
      <c r="F8472" s="41" t="n">
        <f aca="false">IF(A8472="","",INDEX(Assumptions!$B$16:$B$18,MATCH(C8472,Assumptions!$A$16:$A$18,0)))</f>
        <v>3</v>
      </c>
      <c r="G8472" s="42" t="n">
        <f aca="false">IF(A8472="","",WORKDAY(B8472,F8472))</f>
        <v>46315</v>
      </c>
    </row>
    <row r="8473" customFormat="false" ht="15" hidden="false" customHeight="false" outlineLevel="0" collapsed="false">
      <c r="A8473" s="37" t="n">
        <v>1008472</v>
      </c>
      <c r="B8473" s="38" t="n">
        <v>46310</v>
      </c>
      <c r="C8473" s="39" t="s">
        <v>70</v>
      </c>
      <c r="D8473" s="39" t="s">
        <v>31</v>
      </c>
      <c r="E8473" s="40" t="n">
        <v>0.8</v>
      </c>
      <c r="F8473" s="41" t="n">
        <f aca="false">IF(A8473="","",INDEX(Assumptions!$B$16:$B$18,MATCH(C8473,Assumptions!$A$16:$A$18,0)))</f>
        <v>5</v>
      </c>
      <c r="G8473" s="42" t="n">
        <f aca="false">IF(A8473="","",WORKDAY(B8473,F8473))</f>
        <v>46317</v>
      </c>
    </row>
    <row r="8474" customFormat="false" ht="15" hidden="false" customHeight="false" outlineLevel="0" collapsed="false">
      <c r="A8474" s="37" t="n">
        <v>1008473</v>
      </c>
      <c r="B8474" s="38" t="n">
        <v>46310</v>
      </c>
      <c r="C8474" s="39" t="s">
        <v>69</v>
      </c>
      <c r="D8474" s="39" t="s">
        <v>33</v>
      </c>
      <c r="E8474" s="40" t="n">
        <v>0.7</v>
      </c>
      <c r="F8474" s="41" t="n">
        <f aca="false">IF(A8474="","",INDEX(Assumptions!$B$16:$B$18,MATCH(C8474,Assumptions!$A$16:$A$18,0)))</f>
        <v>3</v>
      </c>
      <c r="G8474" s="42" t="n">
        <f aca="false">IF(A8474="","",WORKDAY(B8474,F8474))</f>
        <v>46315</v>
      </c>
    </row>
    <row r="8475" customFormat="false" ht="15" hidden="false" customHeight="false" outlineLevel="0" collapsed="false">
      <c r="A8475" s="37" t="n">
        <v>1008474</v>
      </c>
      <c r="B8475" s="38" t="n">
        <v>46310</v>
      </c>
      <c r="C8475" s="39" t="s">
        <v>69</v>
      </c>
      <c r="D8475" s="39" t="s">
        <v>39</v>
      </c>
      <c r="E8475" s="40" t="n">
        <v>3.6</v>
      </c>
      <c r="F8475" s="41" t="n">
        <f aca="false">IF(A8475="","",INDEX(Assumptions!$B$16:$B$18,MATCH(C8475,Assumptions!$A$16:$A$18,0)))</f>
        <v>3</v>
      </c>
      <c r="G8475" s="42" t="n">
        <f aca="false">IF(A8475="","",WORKDAY(B8475,F8475))</f>
        <v>46315</v>
      </c>
    </row>
    <row r="8476" customFormat="false" ht="15" hidden="false" customHeight="false" outlineLevel="0" collapsed="false">
      <c r="A8476" s="37" t="n">
        <v>1008475</v>
      </c>
      <c r="B8476" s="38" t="n">
        <v>46310</v>
      </c>
      <c r="C8476" s="39" t="s">
        <v>68</v>
      </c>
      <c r="D8476" s="39" t="s">
        <v>39</v>
      </c>
      <c r="E8476" s="40" t="n">
        <v>1</v>
      </c>
      <c r="F8476" s="41" t="n">
        <f aca="false">IF(A8476="","",INDEX(Assumptions!$B$16:$B$18,MATCH(C8476,Assumptions!$A$16:$A$18,0)))</f>
        <v>1</v>
      </c>
      <c r="G8476" s="42" t="n">
        <f aca="false">IF(A8476="","",WORKDAY(B8476,F8476))</f>
        <v>46311</v>
      </c>
    </row>
    <row r="8477" customFormat="false" ht="15" hidden="false" customHeight="false" outlineLevel="0" collapsed="false">
      <c r="A8477" s="37" t="n">
        <v>1008476</v>
      </c>
      <c r="B8477" s="38" t="n">
        <v>46310</v>
      </c>
      <c r="C8477" s="39" t="s">
        <v>70</v>
      </c>
      <c r="D8477" s="39" t="s">
        <v>39</v>
      </c>
      <c r="E8477" s="40" t="n">
        <v>4.3</v>
      </c>
      <c r="F8477" s="41" t="n">
        <f aca="false">IF(A8477="","",INDEX(Assumptions!$B$16:$B$18,MATCH(C8477,Assumptions!$A$16:$A$18,0)))</f>
        <v>5</v>
      </c>
      <c r="G8477" s="42" t="n">
        <f aca="false">IF(A8477="","",WORKDAY(B8477,F8477))</f>
        <v>46317</v>
      </c>
    </row>
    <row r="8478" customFormat="false" ht="15" hidden="false" customHeight="false" outlineLevel="0" collapsed="false">
      <c r="A8478" s="37" t="n">
        <v>1008477</v>
      </c>
      <c r="B8478" s="38" t="n">
        <v>46310</v>
      </c>
      <c r="C8478" s="39" t="s">
        <v>69</v>
      </c>
      <c r="D8478" s="39" t="s">
        <v>39</v>
      </c>
      <c r="E8478" s="40" t="n">
        <v>1.6</v>
      </c>
      <c r="F8478" s="41" t="n">
        <f aca="false">IF(A8478="","",INDEX(Assumptions!$B$16:$B$18,MATCH(C8478,Assumptions!$A$16:$A$18,0)))</f>
        <v>3</v>
      </c>
      <c r="G8478" s="42" t="n">
        <f aca="false">IF(A8478="","",WORKDAY(B8478,F8478))</f>
        <v>46315</v>
      </c>
    </row>
    <row r="8479" customFormat="false" ht="15" hidden="false" customHeight="false" outlineLevel="0" collapsed="false">
      <c r="A8479" s="37" t="n">
        <v>1008478</v>
      </c>
      <c r="B8479" s="38" t="n">
        <v>46310</v>
      </c>
      <c r="C8479" s="39" t="s">
        <v>68</v>
      </c>
      <c r="D8479" s="39" t="s">
        <v>39</v>
      </c>
      <c r="E8479" s="40" t="n">
        <v>2.4</v>
      </c>
      <c r="F8479" s="41" t="n">
        <f aca="false">IF(A8479="","",INDEX(Assumptions!$B$16:$B$18,MATCH(C8479,Assumptions!$A$16:$A$18,0)))</f>
        <v>1</v>
      </c>
      <c r="G8479" s="42" t="n">
        <f aca="false">IF(A8479="","",WORKDAY(B8479,F8479))</f>
        <v>46311</v>
      </c>
    </row>
    <row r="8480" customFormat="false" ht="15" hidden="false" customHeight="false" outlineLevel="0" collapsed="false">
      <c r="A8480" s="37" t="n">
        <v>1008479</v>
      </c>
      <c r="B8480" s="38" t="n">
        <v>46310</v>
      </c>
      <c r="C8480" s="39" t="s">
        <v>69</v>
      </c>
      <c r="D8480" s="39" t="s">
        <v>33</v>
      </c>
      <c r="E8480" s="40" t="n">
        <v>5.4</v>
      </c>
      <c r="F8480" s="41" t="n">
        <f aca="false">IF(A8480="","",INDEX(Assumptions!$B$16:$B$18,MATCH(C8480,Assumptions!$A$16:$A$18,0)))</f>
        <v>3</v>
      </c>
      <c r="G8480" s="42" t="n">
        <f aca="false">IF(A8480="","",WORKDAY(B8480,F8480))</f>
        <v>46315</v>
      </c>
    </row>
    <row r="8481" customFormat="false" ht="15" hidden="false" customHeight="false" outlineLevel="0" collapsed="false">
      <c r="A8481" s="37" t="n">
        <v>1008480</v>
      </c>
      <c r="B8481" s="38" t="n">
        <v>46310</v>
      </c>
      <c r="C8481" s="39" t="s">
        <v>69</v>
      </c>
      <c r="D8481" s="39" t="s">
        <v>39</v>
      </c>
      <c r="E8481" s="40" t="n">
        <v>3</v>
      </c>
      <c r="F8481" s="41" t="n">
        <f aca="false">IF(A8481="","",INDEX(Assumptions!$B$16:$B$18,MATCH(C8481,Assumptions!$A$16:$A$18,0)))</f>
        <v>3</v>
      </c>
      <c r="G8481" s="42" t="n">
        <f aca="false">IF(A8481="","",WORKDAY(B8481,F8481))</f>
        <v>46315</v>
      </c>
    </row>
    <row r="8482" customFormat="false" ht="15" hidden="false" customHeight="false" outlineLevel="0" collapsed="false">
      <c r="A8482" s="37" t="n">
        <v>1008481</v>
      </c>
      <c r="B8482" s="38" t="n">
        <v>46310</v>
      </c>
      <c r="C8482" s="39" t="s">
        <v>70</v>
      </c>
      <c r="D8482" s="39" t="s">
        <v>31</v>
      </c>
      <c r="E8482" s="40" t="n">
        <v>1.8</v>
      </c>
      <c r="F8482" s="41" t="n">
        <f aca="false">IF(A8482="","",INDEX(Assumptions!$B$16:$B$18,MATCH(C8482,Assumptions!$A$16:$A$18,0)))</f>
        <v>5</v>
      </c>
      <c r="G8482" s="42" t="n">
        <f aca="false">IF(A8482="","",WORKDAY(B8482,F8482))</f>
        <v>46317</v>
      </c>
    </row>
    <row r="8483" customFormat="false" ht="15" hidden="false" customHeight="false" outlineLevel="0" collapsed="false">
      <c r="A8483" s="37" t="n">
        <v>1008482</v>
      </c>
      <c r="B8483" s="38" t="n">
        <v>46310</v>
      </c>
      <c r="C8483" s="39" t="s">
        <v>70</v>
      </c>
      <c r="D8483" s="39" t="s">
        <v>31</v>
      </c>
      <c r="E8483" s="40" t="n">
        <v>1.4</v>
      </c>
      <c r="F8483" s="41" t="n">
        <f aca="false">IF(A8483="","",INDEX(Assumptions!$B$16:$B$18,MATCH(C8483,Assumptions!$A$16:$A$18,0)))</f>
        <v>5</v>
      </c>
      <c r="G8483" s="42" t="n">
        <f aca="false">IF(A8483="","",WORKDAY(B8483,F8483))</f>
        <v>46317</v>
      </c>
    </row>
    <row r="8484" customFormat="false" ht="15" hidden="false" customHeight="false" outlineLevel="0" collapsed="false">
      <c r="A8484" s="37" t="n">
        <v>1008483</v>
      </c>
      <c r="B8484" s="38" t="n">
        <v>46310</v>
      </c>
      <c r="C8484" s="39" t="s">
        <v>69</v>
      </c>
      <c r="D8484" s="39" t="s">
        <v>33</v>
      </c>
      <c r="E8484" s="40" t="n">
        <v>1</v>
      </c>
      <c r="F8484" s="41" t="n">
        <f aca="false">IF(A8484="","",INDEX(Assumptions!$B$16:$B$18,MATCH(C8484,Assumptions!$A$16:$A$18,0)))</f>
        <v>3</v>
      </c>
      <c r="G8484" s="42" t="n">
        <f aca="false">IF(A8484="","",WORKDAY(B8484,F8484))</f>
        <v>46315</v>
      </c>
    </row>
    <row r="8485" customFormat="false" ht="15" hidden="false" customHeight="false" outlineLevel="0" collapsed="false">
      <c r="A8485" s="37" t="n">
        <v>1008484</v>
      </c>
      <c r="B8485" s="38" t="n">
        <v>46310</v>
      </c>
      <c r="C8485" s="39" t="s">
        <v>69</v>
      </c>
      <c r="D8485" s="39" t="s">
        <v>33</v>
      </c>
      <c r="E8485" s="40" t="n">
        <v>3.1</v>
      </c>
      <c r="F8485" s="41" t="n">
        <f aca="false">IF(A8485="","",INDEX(Assumptions!$B$16:$B$18,MATCH(C8485,Assumptions!$A$16:$A$18,0)))</f>
        <v>3</v>
      </c>
      <c r="G8485" s="42" t="n">
        <f aca="false">IF(A8485="","",WORKDAY(B8485,F8485))</f>
        <v>46315</v>
      </c>
    </row>
    <row r="8486" customFormat="false" ht="15" hidden="false" customHeight="false" outlineLevel="0" collapsed="false">
      <c r="A8486" s="37" t="n">
        <v>1008485</v>
      </c>
      <c r="B8486" s="38" t="n">
        <v>46310</v>
      </c>
      <c r="C8486" s="39" t="s">
        <v>69</v>
      </c>
      <c r="D8486" s="39" t="s">
        <v>39</v>
      </c>
      <c r="E8486" s="40" t="n">
        <v>9.2</v>
      </c>
      <c r="F8486" s="41" t="n">
        <f aca="false">IF(A8486="","",INDEX(Assumptions!$B$16:$B$18,MATCH(C8486,Assumptions!$A$16:$A$18,0)))</f>
        <v>3</v>
      </c>
      <c r="G8486" s="42" t="n">
        <f aca="false">IF(A8486="","",WORKDAY(B8486,F8486))</f>
        <v>46315</v>
      </c>
    </row>
    <row r="8487" customFormat="false" ht="15" hidden="false" customHeight="false" outlineLevel="0" collapsed="false">
      <c r="A8487" s="37" t="n">
        <v>1008486</v>
      </c>
      <c r="B8487" s="38" t="n">
        <v>46310</v>
      </c>
      <c r="C8487" s="39" t="s">
        <v>69</v>
      </c>
      <c r="D8487" s="39" t="s">
        <v>35</v>
      </c>
      <c r="E8487" s="40" t="n">
        <v>1.1</v>
      </c>
      <c r="F8487" s="41" t="n">
        <f aca="false">IF(A8487="","",INDEX(Assumptions!$B$16:$B$18,MATCH(C8487,Assumptions!$A$16:$A$18,0)))</f>
        <v>3</v>
      </c>
      <c r="G8487" s="42" t="n">
        <f aca="false">IF(A8487="","",WORKDAY(B8487,F8487))</f>
        <v>46315</v>
      </c>
    </row>
    <row r="8488" customFormat="false" ht="15" hidden="false" customHeight="false" outlineLevel="0" collapsed="false">
      <c r="A8488" s="37" t="n">
        <v>1008487</v>
      </c>
      <c r="B8488" s="38" t="n">
        <v>46310</v>
      </c>
      <c r="C8488" s="39" t="s">
        <v>70</v>
      </c>
      <c r="D8488" s="39" t="s">
        <v>33</v>
      </c>
      <c r="E8488" s="40" t="n">
        <v>2.5</v>
      </c>
      <c r="F8488" s="41" t="n">
        <f aca="false">IF(A8488="","",INDEX(Assumptions!$B$16:$B$18,MATCH(C8488,Assumptions!$A$16:$A$18,0)))</f>
        <v>5</v>
      </c>
      <c r="G8488" s="42" t="n">
        <f aca="false">IF(A8488="","",WORKDAY(B8488,F8488))</f>
        <v>46317</v>
      </c>
    </row>
    <row r="8489" customFormat="false" ht="15" hidden="false" customHeight="false" outlineLevel="0" collapsed="false">
      <c r="A8489" s="37" t="n">
        <v>1008488</v>
      </c>
      <c r="B8489" s="38" t="n">
        <v>46310</v>
      </c>
      <c r="C8489" s="39" t="s">
        <v>69</v>
      </c>
      <c r="D8489" s="39" t="s">
        <v>33</v>
      </c>
      <c r="E8489" s="40" t="n">
        <v>0.9</v>
      </c>
      <c r="F8489" s="41" t="n">
        <f aca="false">IF(A8489="","",INDEX(Assumptions!$B$16:$B$18,MATCH(C8489,Assumptions!$A$16:$A$18,0)))</f>
        <v>3</v>
      </c>
      <c r="G8489" s="42" t="n">
        <f aca="false">IF(A8489="","",WORKDAY(B8489,F8489))</f>
        <v>46315</v>
      </c>
    </row>
    <row r="8490" customFormat="false" ht="15" hidden="false" customHeight="false" outlineLevel="0" collapsed="false">
      <c r="A8490" s="37" t="n">
        <v>1008489</v>
      </c>
      <c r="B8490" s="38" t="n">
        <v>46310</v>
      </c>
      <c r="C8490" s="39" t="s">
        <v>70</v>
      </c>
      <c r="D8490" s="39" t="s">
        <v>33</v>
      </c>
      <c r="E8490" s="40" t="n">
        <v>2.7</v>
      </c>
      <c r="F8490" s="41" t="n">
        <f aca="false">IF(A8490="","",INDEX(Assumptions!$B$16:$B$18,MATCH(C8490,Assumptions!$A$16:$A$18,0)))</f>
        <v>5</v>
      </c>
      <c r="G8490" s="42" t="n">
        <f aca="false">IF(A8490="","",WORKDAY(B8490,F8490))</f>
        <v>46317</v>
      </c>
    </row>
    <row r="8491" customFormat="false" ht="15" hidden="false" customHeight="false" outlineLevel="0" collapsed="false">
      <c r="A8491" s="37" t="n">
        <v>1008490</v>
      </c>
      <c r="B8491" s="38" t="n">
        <v>46310</v>
      </c>
      <c r="C8491" s="39" t="s">
        <v>69</v>
      </c>
      <c r="D8491" s="39" t="s">
        <v>31</v>
      </c>
      <c r="E8491" s="40" t="n">
        <v>2.1</v>
      </c>
      <c r="F8491" s="41" t="n">
        <f aca="false">IF(A8491="","",INDEX(Assumptions!$B$16:$B$18,MATCH(C8491,Assumptions!$A$16:$A$18,0)))</f>
        <v>3</v>
      </c>
      <c r="G8491" s="42" t="n">
        <f aca="false">IF(A8491="","",WORKDAY(B8491,F8491))</f>
        <v>46315</v>
      </c>
    </row>
    <row r="8492" customFormat="false" ht="15" hidden="false" customHeight="false" outlineLevel="0" collapsed="false">
      <c r="A8492" s="37" t="n">
        <v>1008491</v>
      </c>
      <c r="B8492" s="38" t="n">
        <v>46310</v>
      </c>
      <c r="C8492" s="39" t="s">
        <v>69</v>
      </c>
      <c r="D8492" s="39" t="s">
        <v>33</v>
      </c>
      <c r="E8492" s="40" t="n">
        <v>0.7</v>
      </c>
      <c r="F8492" s="41" t="n">
        <f aca="false">IF(A8492="","",INDEX(Assumptions!$B$16:$B$18,MATCH(C8492,Assumptions!$A$16:$A$18,0)))</f>
        <v>3</v>
      </c>
      <c r="G8492" s="42" t="n">
        <f aca="false">IF(A8492="","",WORKDAY(B8492,F8492))</f>
        <v>46315</v>
      </c>
    </row>
    <row r="8493" customFormat="false" ht="15" hidden="false" customHeight="false" outlineLevel="0" collapsed="false">
      <c r="A8493" s="37" t="n">
        <v>1008492</v>
      </c>
      <c r="B8493" s="38" t="n">
        <v>46310</v>
      </c>
      <c r="C8493" s="39" t="s">
        <v>70</v>
      </c>
      <c r="D8493" s="39" t="s">
        <v>31</v>
      </c>
      <c r="E8493" s="40" t="n">
        <v>0.4</v>
      </c>
      <c r="F8493" s="41" t="n">
        <f aca="false">IF(A8493="","",INDEX(Assumptions!$B$16:$B$18,MATCH(C8493,Assumptions!$A$16:$A$18,0)))</f>
        <v>5</v>
      </c>
      <c r="G8493" s="42" t="n">
        <f aca="false">IF(A8493="","",WORKDAY(B8493,F8493))</f>
        <v>46317</v>
      </c>
    </row>
    <row r="8494" customFormat="false" ht="15" hidden="false" customHeight="false" outlineLevel="0" collapsed="false">
      <c r="A8494" s="37" t="n">
        <v>1008493</v>
      </c>
      <c r="B8494" s="38" t="n">
        <v>46310</v>
      </c>
      <c r="C8494" s="39" t="s">
        <v>69</v>
      </c>
      <c r="D8494" s="39" t="s">
        <v>39</v>
      </c>
      <c r="E8494" s="40" t="n">
        <v>2.5</v>
      </c>
      <c r="F8494" s="41" t="n">
        <f aca="false">IF(A8494="","",INDEX(Assumptions!$B$16:$B$18,MATCH(C8494,Assumptions!$A$16:$A$18,0)))</f>
        <v>3</v>
      </c>
      <c r="G8494" s="42" t="n">
        <f aca="false">IF(A8494="","",WORKDAY(B8494,F8494))</f>
        <v>46315</v>
      </c>
    </row>
    <row r="8495" customFormat="false" ht="15" hidden="false" customHeight="false" outlineLevel="0" collapsed="false">
      <c r="A8495" s="37" t="n">
        <v>1008494</v>
      </c>
      <c r="B8495" s="38" t="n">
        <v>46310</v>
      </c>
      <c r="C8495" s="39" t="s">
        <v>69</v>
      </c>
      <c r="D8495" s="39" t="s">
        <v>37</v>
      </c>
      <c r="E8495" s="40" t="n">
        <v>1.3</v>
      </c>
      <c r="F8495" s="41" t="n">
        <f aca="false">IF(A8495="","",INDEX(Assumptions!$B$16:$B$18,MATCH(C8495,Assumptions!$A$16:$A$18,0)))</f>
        <v>3</v>
      </c>
      <c r="G8495" s="42" t="n">
        <f aca="false">IF(A8495="","",WORKDAY(B8495,F8495))</f>
        <v>46315</v>
      </c>
    </row>
    <row r="8496" customFormat="false" ht="15" hidden="false" customHeight="false" outlineLevel="0" collapsed="false">
      <c r="A8496" s="37" t="n">
        <v>1008495</v>
      </c>
      <c r="B8496" s="38" t="n">
        <v>46310</v>
      </c>
      <c r="C8496" s="39" t="s">
        <v>69</v>
      </c>
      <c r="D8496" s="39" t="s">
        <v>31</v>
      </c>
      <c r="E8496" s="40" t="n">
        <v>4.1</v>
      </c>
      <c r="F8496" s="41" t="n">
        <f aca="false">IF(A8496="","",INDEX(Assumptions!$B$16:$B$18,MATCH(C8496,Assumptions!$A$16:$A$18,0)))</f>
        <v>3</v>
      </c>
      <c r="G8496" s="42" t="n">
        <f aca="false">IF(A8496="","",WORKDAY(B8496,F8496))</f>
        <v>46315</v>
      </c>
    </row>
    <row r="8497" customFormat="false" ht="15" hidden="false" customHeight="false" outlineLevel="0" collapsed="false">
      <c r="A8497" s="37" t="n">
        <v>1008496</v>
      </c>
      <c r="B8497" s="38" t="n">
        <v>46310</v>
      </c>
      <c r="C8497" s="39" t="s">
        <v>69</v>
      </c>
      <c r="D8497" s="39" t="s">
        <v>37</v>
      </c>
      <c r="E8497" s="40" t="n">
        <v>1.4</v>
      </c>
      <c r="F8497" s="41" t="n">
        <f aca="false">IF(A8497="","",INDEX(Assumptions!$B$16:$B$18,MATCH(C8497,Assumptions!$A$16:$A$18,0)))</f>
        <v>3</v>
      </c>
      <c r="G8497" s="42" t="n">
        <f aca="false">IF(A8497="","",WORKDAY(B8497,F8497))</f>
        <v>46315</v>
      </c>
    </row>
    <row r="8498" customFormat="false" ht="15" hidden="false" customHeight="false" outlineLevel="0" collapsed="false">
      <c r="A8498" s="37" t="n">
        <v>1008497</v>
      </c>
      <c r="B8498" s="38" t="n">
        <v>46310</v>
      </c>
      <c r="C8498" s="39" t="s">
        <v>68</v>
      </c>
      <c r="D8498" s="39" t="s">
        <v>37</v>
      </c>
      <c r="E8498" s="40" t="n">
        <v>7.5</v>
      </c>
      <c r="F8498" s="41" t="n">
        <f aca="false">IF(A8498="","",INDEX(Assumptions!$B$16:$B$18,MATCH(C8498,Assumptions!$A$16:$A$18,0)))</f>
        <v>1</v>
      </c>
      <c r="G8498" s="42" t="n">
        <f aca="false">IF(A8498="","",WORKDAY(B8498,F8498))</f>
        <v>46311</v>
      </c>
    </row>
    <row r="8499" customFormat="false" ht="15" hidden="false" customHeight="false" outlineLevel="0" collapsed="false">
      <c r="A8499" s="37" t="n">
        <v>1008498</v>
      </c>
      <c r="B8499" s="38" t="n">
        <v>46310</v>
      </c>
      <c r="C8499" s="39" t="s">
        <v>69</v>
      </c>
      <c r="D8499" s="39" t="s">
        <v>33</v>
      </c>
      <c r="E8499" s="40" t="n">
        <v>2</v>
      </c>
      <c r="F8499" s="41" t="n">
        <f aca="false">IF(A8499="","",INDEX(Assumptions!$B$16:$B$18,MATCH(C8499,Assumptions!$A$16:$A$18,0)))</f>
        <v>3</v>
      </c>
      <c r="G8499" s="42" t="n">
        <f aca="false">IF(A8499="","",WORKDAY(B8499,F8499))</f>
        <v>46315</v>
      </c>
    </row>
    <row r="8500" customFormat="false" ht="15" hidden="false" customHeight="false" outlineLevel="0" collapsed="false">
      <c r="A8500" s="37" t="n">
        <v>1008499</v>
      </c>
      <c r="B8500" s="38" t="n">
        <v>46310</v>
      </c>
      <c r="C8500" s="39" t="s">
        <v>69</v>
      </c>
      <c r="D8500" s="39" t="s">
        <v>35</v>
      </c>
      <c r="E8500" s="40" t="n">
        <v>0.8</v>
      </c>
      <c r="F8500" s="41" t="n">
        <f aca="false">IF(A8500="","",INDEX(Assumptions!$B$16:$B$18,MATCH(C8500,Assumptions!$A$16:$A$18,0)))</f>
        <v>3</v>
      </c>
      <c r="G8500" s="42" t="n">
        <f aca="false">IF(A8500="","",WORKDAY(B8500,F8500))</f>
        <v>46315</v>
      </c>
    </row>
    <row r="8501" customFormat="false" ht="15" hidden="false" customHeight="false" outlineLevel="0" collapsed="false">
      <c r="A8501" s="37" t="n">
        <v>1008500</v>
      </c>
      <c r="B8501" s="38" t="n">
        <v>46310</v>
      </c>
      <c r="C8501" s="39" t="s">
        <v>69</v>
      </c>
      <c r="D8501" s="39" t="s">
        <v>35</v>
      </c>
      <c r="E8501" s="40" t="n">
        <v>5.9</v>
      </c>
      <c r="F8501" s="41" t="n">
        <f aca="false">IF(A8501="","",INDEX(Assumptions!$B$16:$B$18,MATCH(C8501,Assumptions!$A$16:$A$18,0)))</f>
        <v>3</v>
      </c>
      <c r="G8501" s="42" t="n">
        <f aca="false">IF(A8501="","",WORKDAY(B8501,F8501))</f>
        <v>46315</v>
      </c>
    </row>
    <row r="8502" customFormat="false" ht="15" hidden="false" customHeight="false" outlineLevel="0" collapsed="false">
      <c r="A8502" s="37" t="n">
        <v>1008501</v>
      </c>
      <c r="B8502" s="38" t="n">
        <v>46310</v>
      </c>
      <c r="C8502" s="39" t="s">
        <v>69</v>
      </c>
      <c r="D8502" s="39" t="s">
        <v>39</v>
      </c>
      <c r="E8502" s="40" t="n">
        <v>2.3</v>
      </c>
      <c r="F8502" s="41" t="n">
        <f aca="false">IF(A8502="","",INDEX(Assumptions!$B$16:$B$18,MATCH(C8502,Assumptions!$A$16:$A$18,0)))</f>
        <v>3</v>
      </c>
      <c r="G8502" s="42" t="n">
        <f aca="false">IF(A8502="","",WORKDAY(B8502,F8502))</f>
        <v>46315</v>
      </c>
    </row>
    <row r="8503" customFormat="false" ht="15" hidden="false" customHeight="false" outlineLevel="0" collapsed="false">
      <c r="A8503" s="37" t="n">
        <v>1008502</v>
      </c>
      <c r="B8503" s="38" t="n">
        <v>46310</v>
      </c>
      <c r="C8503" s="39" t="s">
        <v>68</v>
      </c>
      <c r="D8503" s="39" t="s">
        <v>31</v>
      </c>
      <c r="E8503" s="40" t="n">
        <v>1.9</v>
      </c>
      <c r="F8503" s="41" t="n">
        <f aca="false">IF(A8503="","",INDEX(Assumptions!$B$16:$B$18,MATCH(C8503,Assumptions!$A$16:$A$18,0)))</f>
        <v>1</v>
      </c>
      <c r="G8503" s="42" t="n">
        <f aca="false">IF(A8503="","",WORKDAY(B8503,F8503))</f>
        <v>46311</v>
      </c>
    </row>
    <row r="8504" customFormat="false" ht="15" hidden="false" customHeight="false" outlineLevel="0" collapsed="false">
      <c r="A8504" s="37" t="n">
        <v>1008503</v>
      </c>
      <c r="B8504" s="38" t="n">
        <v>46310</v>
      </c>
      <c r="C8504" s="39" t="s">
        <v>70</v>
      </c>
      <c r="D8504" s="39" t="s">
        <v>31</v>
      </c>
      <c r="E8504" s="40" t="n">
        <v>1</v>
      </c>
      <c r="F8504" s="41" t="n">
        <f aca="false">IF(A8504="","",INDEX(Assumptions!$B$16:$B$18,MATCH(C8504,Assumptions!$A$16:$A$18,0)))</f>
        <v>5</v>
      </c>
      <c r="G8504" s="42" t="n">
        <f aca="false">IF(A8504="","",WORKDAY(B8504,F8504))</f>
        <v>46317</v>
      </c>
    </row>
    <row r="8505" customFormat="false" ht="15" hidden="false" customHeight="false" outlineLevel="0" collapsed="false">
      <c r="A8505" s="37" t="n">
        <v>1008504</v>
      </c>
      <c r="B8505" s="38" t="n">
        <v>46310</v>
      </c>
      <c r="C8505" s="39" t="s">
        <v>69</v>
      </c>
      <c r="D8505" s="39" t="s">
        <v>37</v>
      </c>
      <c r="E8505" s="40" t="n">
        <v>3.6</v>
      </c>
      <c r="F8505" s="41" t="n">
        <f aca="false">IF(A8505="","",INDEX(Assumptions!$B$16:$B$18,MATCH(C8505,Assumptions!$A$16:$A$18,0)))</f>
        <v>3</v>
      </c>
      <c r="G8505" s="42" t="n">
        <f aca="false">IF(A8505="","",WORKDAY(B8505,F8505))</f>
        <v>46315</v>
      </c>
    </row>
    <row r="8506" customFormat="false" ht="15" hidden="false" customHeight="false" outlineLevel="0" collapsed="false">
      <c r="A8506" s="37" t="n">
        <v>1008505</v>
      </c>
      <c r="B8506" s="38" t="n">
        <v>46310</v>
      </c>
      <c r="C8506" s="39" t="s">
        <v>69</v>
      </c>
      <c r="D8506" s="39" t="s">
        <v>39</v>
      </c>
      <c r="E8506" s="40" t="n">
        <v>3.1</v>
      </c>
      <c r="F8506" s="41" t="n">
        <f aca="false">IF(A8506="","",INDEX(Assumptions!$B$16:$B$18,MATCH(C8506,Assumptions!$A$16:$A$18,0)))</f>
        <v>3</v>
      </c>
      <c r="G8506" s="42" t="n">
        <f aca="false">IF(A8506="","",WORKDAY(B8506,F8506))</f>
        <v>46315</v>
      </c>
    </row>
    <row r="8507" customFormat="false" ht="15" hidden="false" customHeight="false" outlineLevel="0" collapsed="false">
      <c r="A8507" s="37" t="n">
        <v>1008506</v>
      </c>
      <c r="B8507" s="38" t="n">
        <v>46310</v>
      </c>
      <c r="C8507" s="39" t="s">
        <v>69</v>
      </c>
      <c r="D8507" s="39" t="s">
        <v>37</v>
      </c>
      <c r="E8507" s="40" t="n">
        <v>3.8</v>
      </c>
      <c r="F8507" s="41" t="n">
        <f aca="false">IF(A8507="","",INDEX(Assumptions!$B$16:$B$18,MATCH(C8507,Assumptions!$A$16:$A$18,0)))</f>
        <v>3</v>
      </c>
      <c r="G8507" s="42" t="n">
        <f aca="false">IF(A8507="","",WORKDAY(B8507,F8507))</f>
        <v>46315</v>
      </c>
    </row>
    <row r="8508" customFormat="false" ht="15" hidden="false" customHeight="false" outlineLevel="0" collapsed="false">
      <c r="A8508" s="37" t="n">
        <v>1008507</v>
      </c>
      <c r="B8508" s="38" t="n">
        <v>46310</v>
      </c>
      <c r="C8508" s="39" t="s">
        <v>69</v>
      </c>
      <c r="D8508" s="39" t="s">
        <v>37</v>
      </c>
      <c r="E8508" s="40" t="n">
        <v>2.6</v>
      </c>
      <c r="F8508" s="41" t="n">
        <f aca="false">IF(A8508="","",INDEX(Assumptions!$B$16:$B$18,MATCH(C8508,Assumptions!$A$16:$A$18,0)))</f>
        <v>3</v>
      </c>
      <c r="G8508" s="42" t="n">
        <f aca="false">IF(A8508="","",WORKDAY(B8508,F8508))</f>
        <v>46315</v>
      </c>
    </row>
    <row r="8509" customFormat="false" ht="15" hidden="false" customHeight="false" outlineLevel="0" collapsed="false">
      <c r="A8509" s="37" t="n">
        <v>1008508</v>
      </c>
      <c r="B8509" s="38" t="n">
        <v>46310</v>
      </c>
      <c r="C8509" s="39" t="s">
        <v>69</v>
      </c>
      <c r="D8509" s="39" t="s">
        <v>37</v>
      </c>
      <c r="E8509" s="40" t="n">
        <v>3.7</v>
      </c>
      <c r="F8509" s="41" t="n">
        <f aca="false">IF(A8509="","",INDEX(Assumptions!$B$16:$B$18,MATCH(C8509,Assumptions!$A$16:$A$18,0)))</f>
        <v>3</v>
      </c>
      <c r="G8509" s="42" t="n">
        <f aca="false">IF(A8509="","",WORKDAY(B8509,F8509))</f>
        <v>46315</v>
      </c>
    </row>
    <row r="8510" customFormat="false" ht="15" hidden="false" customHeight="false" outlineLevel="0" collapsed="false">
      <c r="A8510" s="37" t="n">
        <v>1008509</v>
      </c>
      <c r="B8510" s="38" t="n">
        <v>46310</v>
      </c>
      <c r="C8510" s="39" t="s">
        <v>69</v>
      </c>
      <c r="D8510" s="39" t="s">
        <v>33</v>
      </c>
      <c r="E8510" s="40" t="n">
        <v>3.1</v>
      </c>
      <c r="F8510" s="41" t="n">
        <f aca="false">IF(A8510="","",INDEX(Assumptions!$B$16:$B$18,MATCH(C8510,Assumptions!$A$16:$A$18,0)))</f>
        <v>3</v>
      </c>
      <c r="G8510" s="42" t="n">
        <f aca="false">IF(A8510="","",WORKDAY(B8510,F8510))</f>
        <v>46315</v>
      </c>
    </row>
    <row r="8511" customFormat="false" ht="15" hidden="false" customHeight="false" outlineLevel="0" collapsed="false">
      <c r="A8511" s="37" t="n">
        <v>1008510</v>
      </c>
      <c r="B8511" s="38" t="n">
        <v>46310</v>
      </c>
      <c r="C8511" s="39" t="s">
        <v>69</v>
      </c>
      <c r="D8511" s="39" t="s">
        <v>33</v>
      </c>
      <c r="E8511" s="40" t="n">
        <v>1</v>
      </c>
      <c r="F8511" s="41" t="n">
        <f aca="false">IF(A8511="","",INDEX(Assumptions!$B$16:$B$18,MATCH(C8511,Assumptions!$A$16:$A$18,0)))</f>
        <v>3</v>
      </c>
      <c r="G8511" s="42" t="n">
        <f aca="false">IF(A8511="","",WORKDAY(B8511,F8511))</f>
        <v>46315</v>
      </c>
    </row>
    <row r="8512" customFormat="false" ht="15" hidden="false" customHeight="false" outlineLevel="0" collapsed="false">
      <c r="A8512" s="37" t="n">
        <v>1008511</v>
      </c>
      <c r="B8512" s="38" t="n">
        <v>46310</v>
      </c>
      <c r="C8512" s="39" t="s">
        <v>69</v>
      </c>
      <c r="D8512" s="39" t="s">
        <v>31</v>
      </c>
      <c r="E8512" s="40" t="n">
        <v>1.5</v>
      </c>
      <c r="F8512" s="41" t="n">
        <f aca="false">IF(A8512="","",INDEX(Assumptions!$B$16:$B$18,MATCH(C8512,Assumptions!$A$16:$A$18,0)))</f>
        <v>3</v>
      </c>
      <c r="G8512" s="42" t="n">
        <f aca="false">IF(A8512="","",WORKDAY(B8512,F8512))</f>
        <v>46315</v>
      </c>
    </row>
    <row r="8513" customFormat="false" ht="15" hidden="false" customHeight="false" outlineLevel="0" collapsed="false">
      <c r="A8513" s="37" t="n">
        <v>1008512</v>
      </c>
      <c r="B8513" s="38" t="n">
        <v>46310</v>
      </c>
      <c r="C8513" s="39" t="s">
        <v>68</v>
      </c>
      <c r="D8513" s="39" t="s">
        <v>33</v>
      </c>
      <c r="E8513" s="40" t="n">
        <v>2.4</v>
      </c>
      <c r="F8513" s="41" t="n">
        <f aca="false">IF(A8513="","",INDEX(Assumptions!$B$16:$B$18,MATCH(C8513,Assumptions!$A$16:$A$18,0)))</f>
        <v>1</v>
      </c>
      <c r="G8513" s="42" t="n">
        <f aca="false">IF(A8513="","",WORKDAY(B8513,F8513))</f>
        <v>46311</v>
      </c>
    </row>
    <row r="8514" customFormat="false" ht="15" hidden="false" customHeight="false" outlineLevel="0" collapsed="false">
      <c r="A8514" s="37" t="n">
        <v>1008513</v>
      </c>
      <c r="B8514" s="38" t="n">
        <v>46310</v>
      </c>
      <c r="C8514" s="39" t="s">
        <v>69</v>
      </c>
      <c r="D8514" s="39" t="s">
        <v>35</v>
      </c>
      <c r="E8514" s="40" t="n">
        <v>1</v>
      </c>
      <c r="F8514" s="41" t="n">
        <f aca="false">IF(A8514="","",INDEX(Assumptions!$B$16:$B$18,MATCH(C8514,Assumptions!$A$16:$A$18,0)))</f>
        <v>3</v>
      </c>
      <c r="G8514" s="42" t="n">
        <f aca="false">IF(A8514="","",WORKDAY(B8514,F8514))</f>
        <v>46315</v>
      </c>
    </row>
    <row r="8515" customFormat="false" ht="15" hidden="false" customHeight="false" outlineLevel="0" collapsed="false">
      <c r="A8515" s="37" t="n">
        <v>1008514</v>
      </c>
      <c r="B8515" s="38" t="n">
        <v>46310</v>
      </c>
      <c r="C8515" s="39" t="s">
        <v>68</v>
      </c>
      <c r="D8515" s="39" t="s">
        <v>31</v>
      </c>
      <c r="E8515" s="40" t="n">
        <v>4.6</v>
      </c>
      <c r="F8515" s="41" t="n">
        <f aca="false">IF(A8515="","",INDEX(Assumptions!$B$16:$B$18,MATCH(C8515,Assumptions!$A$16:$A$18,0)))</f>
        <v>1</v>
      </c>
      <c r="G8515" s="42" t="n">
        <f aca="false">IF(A8515="","",WORKDAY(B8515,F8515))</f>
        <v>46311</v>
      </c>
    </row>
    <row r="8516" customFormat="false" ht="15" hidden="false" customHeight="false" outlineLevel="0" collapsed="false">
      <c r="A8516" s="37" t="n">
        <v>1008515</v>
      </c>
      <c r="B8516" s="38" t="n">
        <v>46310</v>
      </c>
      <c r="C8516" s="39" t="s">
        <v>69</v>
      </c>
      <c r="D8516" s="39" t="s">
        <v>33</v>
      </c>
      <c r="E8516" s="40" t="n">
        <v>1.3</v>
      </c>
      <c r="F8516" s="41" t="n">
        <f aca="false">IF(A8516="","",INDEX(Assumptions!$B$16:$B$18,MATCH(C8516,Assumptions!$A$16:$A$18,0)))</f>
        <v>3</v>
      </c>
      <c r="G8516" s="42" t="n">
        <f aca="false">IF(A8516="","",WORKDAY(B8516,F8516))</f>
        <v>46315</v>
      </c>
    </row>
    <row r="8517" customFormat="false" ht="15" hidden="false" customHeight="false" outlineLevel="0" collapsed="false">
      <c r="A8517" s="37" t="n">
        <v>1008516</v>
      </c>
      <c r="B8517" s="38" t="n">
        <v>46310</v>
      </c>
      <c r="C8517" s="39" t="s">
        <v>70</v>
      </c>
      <c r="D8517" s="39" t="s">
        <v>31</v>
      </c>
      <c r="E8517" s="40" t="n">
        <v>3.5</v>
      </c>
      <c r="F8517" s="41" t="n">
        <f aca="false">IF(A8517="","",INDEX(Assumptions!$B$16:$B$18,MATCH(C8517,Assumptions!$A$16:$A$18,0)))</f>
        <v>5</v>
      </c>
      <c r="G8517" s="42" t="n">
        <f aca="false">IF(A8517="","",WORKDAY(B8517,F8517))</f>
        <v>46317</v>
      </c>
    </row>
    <row r="8518" customFormat="false" ht="15" hidden="false" customHeight="false" outlineLevel="0" collapsed="false">
      <c r="A8518" s="37" t="n">
        <v>1008517</v>
      </c>
      <c r="B8518" s="38" t="n">
        <v>46310</v>
      </c>
      <c r="C8518" s="39" t="s">
        <v>68</v>
      </c>
      <c r="D8518" s="39" t="s">
        <v>31</v>
      </c>
      <c r="E8518" s="40" t="n">
        <v>2</v>
      </c>
      <c r="F8518" s="41" t="n">
        <f aca="false">IF(A8518="","",INDEX(Assumptions!$B$16:$B$18,MATCH(C8518,Assumptions!$A$16:$A$18,0)))</f>
        <v>1</v>
      </c>
      <c r="G8518" s="42" t="n">
        <f aca="false">IF(A8518="","",WORKDAY(B8518,F8518))</f>
        <v>46311</v>
      </c>
    </row>
    <row r="8519" customFormat="false" ht="15" hidden="false" customHeight="false" outlineLevel="0" collapsed="false">
      <c r="A8519" s="37" t="n">
        <v>1008518</v>
      </c>
      <c r="B8519" s="38" t="n">
        <v>46310</v>
      </c>
      <c r="C8519" s="39" t="s">
        <v>68</v>
      </c>
      <c r="D8519" s="39" t="s">
        <v>35</v>
      </c>
      <c r="E8519" s="40" t="n">
        <v>0.9</v>
      </c>
      <c r="F8519" s="41" t="n">
        <f aca="false">IF(A8519="","",INDEX(Assumptions!$B$16:$B$18,MATCH(C8519,Assumptions!$A$16:$A$18,0)))</f>
        <v>1</v>
      </c>
      <c r="G8519" s="42" t="n">
        <f aca="false">IF(A8519="","",WORKDAY(B8519,F8519))</f>
        <v>46311</v>
      </c>
    </row>
    <row r="8520" customFormat="false" ht="15" hidden="false" customHeight="false" outlineLevel="0" collapsed="false">
      <c r="A8520" s="37" t="n">
        <v>1008519</v>
      </c>
      <c r="B8520" s="38" t="n">
        <v>46310</v>
      </c>
      <c r="C8520" s="39" t="s">
        <v>69</v>
      </c>
      <c r="D8520" s="39" t="s">
        <v>35</v>
      </c>
      <c r="E8520" s="40" t="n">
        <v>0.6</v>
      </c>
      <c r="F8520" s="41" t="n">
        <f aca="false">IF(A8520="","",INDEX(Assumptions!$B$16:$B$18,MATCH(C8520,Assumptions!$A$16:$A$18,0)))</f>
        <v>3</v>
      </c>
      <c r="G8520" s="42" t="n">
        <f aca="false">IF(A8520="","",WORKDAY(B8520,F8520))</f>
        <v>46315</v>
      </c>
    </row>
    <row r="8521" customFormat="false" ht="15" hidden="false" customHeight="false" outlineLevel="0" collapsed="false">
      <c r="A8521" s="37" t="n">
        <v>1008520</v>
      </c>
      <c r="B8521" s="38" t="n">
        <v>46310</v>
      </c>
      <c r="C8521" s="39" t="s">
        <v>68</v>
      </c>
      <c r="D8521" s="39" t="s">
        <v>37</v>
      </c>
      <c r="E8521" s="40" t="n">
        <v>1</v>
      </c>
      <c r="F8521" s="41" t="n">
        <f aca="false">IF(A8521="","",INDEX(Assumptions!$B$16:$B$18,MATCH(C8521,Assumptions!$A$16:$A$18,0)))</f>
        <v>1</v>
      </c>
      <c r="G8521" s="42" t="n">
        <f aca="false">IF(A8521="","",WORKDAY(B8521,F8521))</f>
        <v>46311</v>
      </c>
    </row>
    <row r="8522" customFormat="false" ht="15" hidden="false" customHeight="false" outlineLevel="0" collapsed="false">
      <c r="A8522" s="37" t="n">
        <v>1008521</v>
      </c>
      <c r="B8522" s="38" t="n">
        <v>46310</v>
      </c>
      <c r="C8522" s="39" t="s">
        <v>69</v>
      </c>
      <c r="D8522" s="39" t="s">
        <v>35</v>
      </c>
      <c r="E8522" s="40" t="n">
        <v>5.1</v>
      </c>
      <c r="F8522" s="41" t="n">
        <f aca="false">IF(A8522="","",INDEX(Assumptions!$B$16:$B$18,MATCH(C8522,Assumptions!$A$16:$A$18,0)))</f>
        <v>3</v>
      </c>
      <c r="G8522" s="42" t="n">
        <f aca="false">IF(A8522="","",WORKDAY(B8522,F8522))</f>
        <v>46315</v>
      </c>
    </row>
    <row r="8523" customFormat="false" ht="15" hidden="false" customHeight="false" outlineLevel="0" collapsed="false">
      <c r="A8523" s="37" t="n">
        <v>1008522</v>
      </c>
      <c r="B8523" s="38" t="n">
        <v>46310</v>
      </c>
      <c r="C8523" s="39" t="s">
        <v>68</v>
      </c>
      <c r="D8523" s="39" t="s">
        <v>39</v>
      </c>
      <c r="E8523" s="40" t="n">
        <v>5.5</v>
      </c>
      <c r="F8523" s="41" t="n">
        <f aca="false">IF(A8523="","",INDEX(Assumptions!$B$16:$B$18,MATCH(C8523,Assumptions!$A$16:$A$18,0)))</f>
        <v>1</v>
      </c>
      <c r="G8523" s="42" t="n">
        <f aca="false">IF(A8523="","",WORKDAY(B8523,F8523))</f>
        <v>46311</v>
      </c>
    </row>
    <row r="8524" customFormat="false" ht="15" hidden="false" customHeight="false" outlineLevel="0" collapsed="false">
      <c r="A8524" s="37" t="n">
        <v>1008523</v>
      </c>
      <c r="B8524" s="38" t="n">
        <v>46310</v>
      </c>
      <c r="C8524" s="39" t="s">
        <v>70</v>
      </c>
      <c r="D8524" s="39" t="s">
        <v>35</v>
      </c>
      <c r="E8524" s="40" t="n">
        <v>0.9</v>
      </c>
      <c r="F8524" s="41" t="n">
        <f aca="false">IF(A8524="","",INDEX(Assumptions!$B$16:$B$18,MATCH(C8524,Assumptions!$A$16:$A$18,0)))</f>
        <v>5</v>
      </c>
      <c r="G8524" s="42" t="n">
        <f aca="false">IF(A8524="","",WORKDAY(B8524,F8524))</f>
        <v>46317</v>
      </c>
    </row>
    <row r="8525" customFormat="false" ht="15" hidden="false" customHeight="false" outlineLevel="0" collapsed="false">
      <c r="A8525" s="37" t="n">
        <v>1008524</v>
      </c>
      <c r="B8525" s="38" t="n">
        <v>46310</v>
      </c>
      <c r="C8525" s="39" t="s">
        <v>69</v>
      </c>
      <c r="D8525" s="39" t="s">
        <v>39</v>
      </c>
      <c r="E8525" s="40" t="n">
        <v>6</v>
      </c>
      <c r="F8525" s="41" t="n">
        <f aca="false">IF(A8525="","",INDEX(Assumptions!$B$16:$B$18,MATCH(C8525,Assumptions!$A$16:$A$18,0)))</f>
        <v>3</v>
      </c>
      <c r="G8525" s="42" t="n">
        <f aca="false">IF(A8525="","",WORKDAY(B8525,F8525))</f>
        <v>46315</v>
      </c>
    </row>
    <row r="8526" customFormat="false" ht="15" hidden="false" customHeight="false" outlineLevel="0" collapsed="false">
      <c r="A8526" s="37" t="n">
        <v>1008525</v>
      </c>
      <c r="B8526" s="38" t="n">
        <v>46310</v>
      </c>
      <c r="C8526" s="39" t="s">
        <v>69</v>
      </c>
      <c r="D8526" s="39" t="s">
        <v>31</v>
      </c>
      <c r="E8526" s="40" t="n">
        <v>3.2</v>
      </c>
      <c r="F8526" s="41" t="n">
        <f aca="false">IF(A8526="","",INDEX(Assumptions!$B$16:$B$18,MATCH(C8526,Assumptions!$A$16:$A$18,0)))</f>
        <v>3</v>
      </c>
      <c r="G8526" s="42" t="n">
        <f aca="false">IF(A8526="","",WORKDAY(B8526,F8526))</f>
        <v>46315</v>
      </c>
    </row>
    <row r="8527" customFormat="false" ht="15" hidden="false" customHeight="false" outlineLevel="0" collapsed="false">
      <c r="A8527" s="37" t="n">
        <v>1008526</v>
      </c>
      <c r="B8527" s="38" t="n">
        <v>46310</v>
      </c>
      <c r="C8527" s="39" t="s">
        <v>68</v>
      </c>
      <c r="D8527" s="39" t="s">
        <v>33</v>
      </c>
      <c r="E8527" s="40" t="n">
        <v>1.4</v>
      </c>
      <c r="F8527" s="41" t="n">
        <f aca="false">IF(A8527="","",INDEX(Assumptions!$B$16:$B$18,MATCH(C8527,Assumptions!$A$16:$A$18,0)))</f>
        <v>1</v>
      </c>
      <c r="G8527" s="42" t="n">
        <f aca="false">IF(A8527="","",WORKDAY(B8527,F8527))</f>
        <v>46311</v>
      </c>
    </row>
    <row r="8528" customFormat="false" ht="15" hidden="false" customHeight="false" outlineLevel="0" collapsed="false">
      <c r="A8528" s="37" t="n">
        <v>1008527</v>
      </c>
      <c r="B8528" s="38" t="n">
        <v>46310</v>
      </c>
      <c r="C8528" s="39" t="s">
        <v>69</v>
      </c>
      <c r="D8528" s="39" t="s">
        <v>33</v>
      </c>
      <c r="E8528" s="40" t="n">
        <v>1</v>
      </c>
      <c r="F8528" s="41" t="n">
        <f aca="false">IF(A8528="","",INDEX(Assumptions!$B$16:$B$18,MATCH(C8528,Assumptions!$A$16:$A$18,0)))</f>
        <v>3</v>
      </c>
      <c r="G8528" s="42" t="n">
        <f aca="false">IF(A8528="","",WORKDAY(B8528,F8528))</f>
        <v>46315</v>
      </c>
    </row>
    <row r="8529" customFormat="false" ht="15" hidden="false" customHeight="false" outlineLevel="0" collapsed="false">
      <c r="A8529" s="37" t="n">
        <v>1008528</v>
      </c>
      <c r="B8529" s="38" t="n">
        <v>46310</v>
      </c>
      <c r="C8529" s="39" t="s">
        <v>69</v>
      </c>
      <c r="D8529" s="39" t="s">
        <v>31</v>
      </c>
      <c r="E8529" s="40" t="n">
        <v>1.4</v>
      </c>
      <c r="F8529" s="41" t="n">
        <f aca="false">IF(A8529="","",INDEX(Assumptions!$B$16:$B$18,MATCH(C8529,Assumptions!$A$16:$A$18,0)))</f>
        <v>3</v>
      </c>
      <c r="G8529" s="42" t="n">
        <f aca="false">IF(A8529="","",WORKDAY(B8529,F8529))</f>
        <v>46315</v>
      </c>
    </row>
    <row r="8530" customFormat="false" ht="15" hidden="false" customHeight="false" outlineLevel="0" collapsed="false">
      <c r="A8530" s="37" t="n">
        <v>1008529</v>
      </c>
      <c r="B8530" s="38" t="n">
        <v>46310</v>
      </c>
      <c r="C8530" s="39" t="s">
        <v>69</v>
      </c>
      <c r="D8530" s="39" t="s">
        <v>35</v>
      </c>
      <c r="E8530" s="40" t="n">
        <v>3.2</v>
      </c>
      <c r="F8530" s="41" t="n">
        <f aca="false">IF(A8530="","",INDEX(Assumptions!$B$16:$B$18,MATCH(C8530,Assumptions!$A$16:$A$18,0)))</f>
        <v>3</v>
      </c>
      <c r="G8530" s="42" t="n">
        <f aca="false">IF(A8530="","",WORKDAY(B8530,F8530))</f>
        <v>46315</v>
      </c>
    </row>
    <row r="8531" customFormat="false" ht="15" hidden="false" customHeight="false" outlineLevel="0" collapsed="false">
      <c r="A8531" s="37" t="n">
        <v>1008530</v>
      </c>
      <c r="B8531" s="38" t="n">
        <v>46310</v>
      </c>
      <c r="C8531" s="39" t="s">
        <v>69</v>
      </c>
      <c r="D8531" s="39" t="s">
        <v>35</v>
      </c>
      <c r="E8531" s="40" t="n">
        <v>1.1</v>
      </c>
      <c r="F8531" s="41" t="n">
        <f aca="false">IF(A8531="","",INDEX(Assumptions!$B$16:$B$18,MATCH(C8531,Assumptions!$A$16:$A$18,0)))</f>
        <v>3</v>
      </c>
      <c r="G8531" s="42" t="n">
        <f aca="false">IF(A8531="","",WORKDAY(B8531,F8531))</f>
        <v>46315</v>
      </c>
    </row>
    <row r="8532" customFormat="false" ht="15" hidden="false" customHeight="false" outlineLevel="0" collapsed="false">
      <c r="A8532" s="37" t="n">
        <v>1008531</v>
      </c>
      <c r="B8532" s="38" t="n">
        <v>46310</v>
      </c>
      <c r="C8532" s="39" t="s">
        <v>68</v>
      </c>
      <c r="D8532" s="39" t="s">
        <v>37</v>
      </c>
      <c r="E8532" s="40" t="n">
        <v>1.9</v>
      </c>
      <c r="F8532" s="41" t="n">
        <f aca="false">IF(A8532="","",INDEX(Assumptions!$B$16:$B$18,MATCH(C8532,Assumptions!$A$16:$A$18,0)))</f>
        <v>1</v>
      </c>
      <c r="G8532" s="42" t="n">
        <f aca="false">IF(A8532="","",WORKDAY(B8532,F8532))</f>
        <v>46311</v>
      </c>
    </row>
    <row r="8533" customFormat="false" ht="15" hidden="false" customHeight="false" outlineLevel="0" collapsed="false">
      <c r="A8533" s="37" t="n">
        <v>1008532</v>
      </c>
      <c r="B8533" s="38" t="n">
        <v>46310</v>
      </c>
      <c r="C8533" s="39" t="s">
        <v>70</v>
      </c>
      <c r="D8533" s="39" t="s">
        <v>35</v>
      </c>
      <c r="E8533" s="40" t="n">
        <v>1.8</v>
      </c>
      <c r="F8533" s="41" t="n">
        <f aca="false">IF(A8533="","",INDEX(Assumptions!$B$16:$B$18,MATCH(C8533,Assumptions!$A$16:$A$18,0)))</f>
        <v>5</v>
      </c>
      <c r="G8533" s="42" t="n">
        <f aca="false">IF(A8533="","",WORKDAY(B8533,F8533))</f>
        <v>46317</v>
      </c>
    </row>
    <row r="8534" customFormat="false" ht="15" hidden="false" customHeight="false" outlineLevel="0" collapsed="false">
      <c r="A8534" s="37" t="n">
        <v>1008533</v>
      </c>
      <c r="B8534" s="38" t="n">
        <v>46310</v>
      </c>
      <c r="C8534" s="39" t="s">
        <v>69</v>
      </c>
      <c r="D8534" s="39" t="s">
        <v>35</v>
      </c>
      <c r="E8534" s="40" t="n">
        <v>0.6</v>
      </c>
      <c r="F8534" s="41" t="n">
        <f aca="false">IF(A8534="","",INDEX(Assumptions!$B$16:$B$18,MATCH(C8534,Assumptions!$A$16:$A$18,0)))</f>
        <v>3</v>
      </c>
      <c r="G8534" s="42" t="n">
        <f aca="false">IF(A8534="","",WORKDAY(B8534,F8534))</f>
        <v>46315</v>
      </c>
    </row>
    <row r="8535" customFormat="false" ht="15" hidden="false" customHeight="false" outlineLevel="0" collapsed="false">
      <c r="A8535" s="37" t="n">
        <v>1008534</v>
      </c>
      <c r="B8535" s="38" t="n">
        <v>46310</v>
      </c>
      <c r="C8535" s="39" t="s">
        <v>70</v>
      </c>
      <c r="D8535" s="39" t="s">
        <v>33</v>
      </c>
      <c r="E8535" s="40" t="n">
        <v>2.7</v>
      </c>
      <c r="F8535" s="41" t="n">
        <f aca="false">IF(A8535="","",INDEX(Assumptions!$B$16:$B$18,MATCH(C8535,Assumptions!$A$16:$A$18,0)))</f>
        <v>5</v>
      </c>
      <c r="G8535" s="42" t="n">
        <f aca="false">IF(A8535="","",WORKDAY(B8535,F8535))</f>
        <v>46317</v>
      </c>
    </row>
    <row r="8536" customFormat="false" ht="15" hidden="false" customHeight="false" outlineLevel="0" collapsed="false">
      <c r="A8536" s="37" t="n">
        <v>1008535</v>
      </c>
      <c r="B8536" s="38" t="n">
        <v>46310</v>
      </c>
      <c r="C8536" s="39" t="s">
        <v>69</v>
      </c>
      <c r="D8536" s="39" t="s">
        <v>31</v>
      </c>
      <c r="E8536" s="40" t="n">
        <v>2</v>
      </c>
      <c r="F8536" s="41" t="n">
        <f aca="false">IF(A8536="","",INDEX(Assumptions!$B$16:$B$18,MATCH(C8536,Assumptions!$A$16:$A$18,0)))</f>
        <v>3</v>
      </c>
      <c r="G8536" s="42" t="n">
        <f aca="false">IF(A8536="","",WORKDAY(B8536,F8536))</f>
        <v>46315</v>
      </c>
    </row>
    <row r="8537" customFormat="false" ht="15" hidden="false" customHeight="false" outlineLevel="0" collapsed="false">
      <c r="A8537" s="37" t="n">
        <v>1008536</v>
      </c>
      <c r="B8537" s="38" t="n">
        <v>46310</v>
      </c>
      <c r="C8537" s="39" t="s">
        <v>69</v>
      </c>
      <c r="D8537" s="39" t="s">
        <v>39</v>
      </c>
      <c r="E8537" s="40" t="n">
        <v>1.3</v>
      </c>
      <c r="F8537" s="41" t="n">
        <f aca="false">IF(A8537="","",INDEX(Assumptions!$B$16:$B$18,MATCH(C8537,Assumptions!$A$16:$A$18,0)))</f>
        <v>3</v>
      </c>
      <c r="G8537" s="42" t="n">
        <f aca="false">IF(A8537="","",WORKDAY(B8537,F8537))</f>
        <v>46315</v>
      </c>
    </row>
    <row r="8538" customFormat="false" ht="15" hidden="false" customHeight="false" outlineLevel="0" collapsed="false">
      <c r="A8538" s="37" t="n">
        <v>1008537</v>
      </c>
      <c r="B8538" s="38" t="n">
        <v>46310</v>
      </c>
      <c r="C8538" s="39" t="s">
        <v>69</v>
      </c>
      <c r="D8538" s="39" t="s">
        <v>35</v>
      </c>
      <c r="E8538" s="40" t="n">
        <v>2.2</v>
      </c>
      <c r="F8538" s="41" t="n">
        <f aca="false">IF(A8538="","",INDEX(Assumptions!$B$16:$B$18,MATCH(C8538,Assumptions!$A$16:$A$18,0)))</f>
        <v>3</v>
      </c>
      <c r="G8538" s="42" t="n">
        <f aca="false">IF(A8538="","",WORKDAY(B8538,F8538))</f>
        <v>46315</v>
      </c>
    </row>
    <row r="8539" customFormat="false" ht="15" hidden="false" customHeight="false" outlineLevel="0" collapsed="false">
      <c r="A8539" s="37" t="n">
        <v>1008538</v>
      </c>
      <c r="B8539" s="38" t="n">
        <v>46310</v>
      </c>
      <c r="C8539" s="39" t="s">
        <v>70</v>
      </c>
      <c r="D8539" s="39" t="s">
        <v>31</v>
      </c>
      <c r="E8539" s="40" t="n">
        <v>2.3</v>
      </c>
      <c r="F8539" s="41" t="n">
        <f aca="false">IF(A8539="","",INDEX(Assumptions!$B$16:$B$18,MATCH(C8539,Assumptions!$A$16:$A$18,0)))</f>
        <v>5</v>
      </c>
      <c r="G8539" s="42" t="n">
        <f aca="false">IF(A8539="","",WORKDAY(B8539,F8539))</f>
        <v>46317</v>
      </c>
    </row>
    <row r="8540" customFormat="false" ht="15" hidden="false" customHeight="false" outlineLevel="0" collapsed="false">
      <c r="A8540" s="37" t="n">
        <v>1008539</v>
      </c>
      <c r="B8540" s="38" t="n">
        <v>46310</v>
      </c>
      <c r="C8540" s="39" t="s">
        <v>69</v>
      </c>
      <c r="D8540" s="39" t="s">
        <v>33</v>
      </c>
      <c r="E8540" s="40" t="n">
        <v>3.2</v>
      </c>
      <c r="F8540" s="41" t="n">
        <f aca="false">IF(A8540="","",INDEX(Assumptions!$B$16:$B$18,MATCH(C8540,Assumptions!$A$16:$A$18,0)))</f>
        <v>3</v>
      </c>
      <c r="G8540" s="42" t="n">
        <f aca="false">IF(A8540="","",WORKDAY(B8540,F8540))</f>
        <v>46315</v>
      </c>
    </row>
    <row r="8541" customFormat="false" ht="15" hidden="false" customHeight="false" outlineLevel="0" collapsed="false">
      <c r="A8541" s="37" t="n">
        <v>1008540</v>
      </c>
      <c r="B8541" s="38" t="n">
        <v>46310</v>
      </c>
      <c r="C8541" s="39" t="s">
        <v>69</v>
      </c>
      <c r="D8541" s="39" t="s">
        <v>39</v>
      </c>
      <c r="E8541" s="40" t="n">
        <v>1.1</v>
      </c>
      <c r="F8541" s="41" t="n">
        <f aca="false">IF(A8541="","",INDEX(Assumptions!$B$16:$B$18,MATCH(C8541,Assumptions!$A$16:$A$18,0)))</f>
        <v>3</v>
      </c>
      <c r="G8541" s="42" t="n">
        <f aca="false">IF(A8541="","",WORKDAY(B8541,F8541))</f>
        <v>46315</v>
      </c>
    </row>
    <row r="8542" customFormat="false" ht="15" hidden="false" customHeight="false" outlineLevel="0" collapsed="false">
      <c r="A8542" s="37" t="n">
        <v>1008541</v>
      </c>
      <c r="B8542" s="38" t="n">
        <v>46310</v>
      </c>
      <c r="C8542" s="39" t="s">
        <v>69</v>
      </c>
      <c r="D8542" s="39" t="s">
        <v>39</v>
      </c>
      <c r="E8542" s="40" t="n">
        <v>1.8</v>
      </c>
      <c r="F8542" s="41" t="n">
        <f aca="false">IF(A8542="","",INDEX(Assumptions!$B$16:$B$18,MATCH(C8542,Assumptions!$A$16:$A$18,0)))</f>
        <v>3</v>
      </c>
      <c r="G8542" s="42" t="n">
        <f aca="false">IF(A8542="","",WORKDAY(B8542,F8542))</f>
        <v>46315</v>
      </c>
    </row>
    <row r="8543" customFormat="false" ht="15" hidden="false" customHeight="false" outlineLevel="0" collapsed="false">
      <c r="A8543" s="37" t="n">
        <v>1008542</v>
      </c>
      <c r="B8543" s="38" t="n">
        <v>46310</v>
      </c>
      <c r="C8543" s="39" t="s">
        <v>69</v>
      </c>
      <c r="D8543" s="39" t="s">
        <v>39</v>
      </c>
      <c r="E8543" s="40" t="n">
        <v>2.4</v>
      </c>
      <c r="F8543" s="41" t="n">
        <f aca="false">IF(A8543="","",INDEX(Assumptions!$B$16:$B$18,MATCH(C8543,Assumptions!$A$16:$A$18,0)))</f>
        <v>3</v>
      </c>
      <c r="G8543" s="42" t="n">
        <f aca="false">IF(A8543="","",WORKDAY(B8543,F8543))</f>
        <v>46315</v>
      </c>
    </row>
    <row r="8544" customFormat="false" ht="15" hidden="false" customHeight="false" outlineLevel="0" collapsed="false">
      <c r="A8544" s="37" t="n">
        <v>1008543</v>
      </c>
      <c r="B8544" s="38" t="n">
        <v>46310</v>
      </c>
      <c r="C8544" s="39" t="s">
        <v>70</v>
      </c>
      <c r="D8544" s="39" t="s">
        <v>35</v>
      </c>
      <c r="E8544" s="40" t="n">
        <v>2</v>
      </c>
      <c r="F8544" s="41" t="n">
        <f aca="false">IF(A8544="","",INDEX(Assumptions!$B$16:$B$18,MATCH(C8544,Assumptions!$A$16:$A$18,0)))</f>
        <v>5</v>
      </c>
      <c r="G8544" s="42" t="n">
        <f aca="false">IF(A8544="","",WORKDAY(B8544,F8544))</f>
        <v>46317</v>
      </c>
    </row>
    <row r="8545" customFormat="false" ht="15" hidden="false" customHeight="false" outlineLevel="0" collapsed="false">
      <c r="A8545" s="37" t="n">
        <v>1008544</v>
      </c>
      <c r="B8545" s="38" t="n">
        <v>46310</v>
      </c>
      <c r="C8545" s="39" t="s">
        <v>69</v>
      </c>
      <c r="D8545" s="39" t="s">
        <v>37</v>
      </c>
      <c r="E8545" s="40" t="n">
        <v>2.5</v>
      </c>
      <c r="F8545" s="41" t="n">
        <f aca="false">IF(A8545="","",INDEX(Assumptions!$B$16:$B$18,MATCH(C8545,Assumptions!$A$16:$A$18,0)))</f>
        <v>3</v>
      </c>
      <c r="G8545" s="42" t="n">
        <f aca="false">IF(A8545="","",WORKDAY(B8545,F8545))</f>
        <v>46315</v>
      </c>
    </row>
    <row r="8546" customFormat="false" ht="15" hidden="false" customHeight="false" outlineLevel="0" collapsed="false">
      <c r="A8546" s="37" t="n">
        <v>1008545</v>
      </c>
      <c r="B8546" s="38" t="n">
        <v>46310</v>
      </c>
      <c r="C8546" s="39" t="s">
        <v>69</v>
      </c>
      <c r="D8546" s="39" t="s">
        <v>39</v>
      </c>
      <c r="E8546" s="40" t="n">
        <v>1.4</v>
      </c>
      <c r="F8546" s="41" t="n">
        <f aca="false">IF(A8546="","",INDEX(Assumptions!$B$16:$B$18,MATCH(C8546,Assumptions!$A$16:$A$18,0)))</f>
        <v>3</v>
      </c>
      <c r="G8546" s="42" t="n">
        <f aca="false">IF(A8546="","",WORKDAY(B8546,F8546))</f>
        <v>46315</v>
      </c>
    </row>
    <row r="8547" customFormat="false" ht="15" hidden="false" customHeight="false" outlineLevel="0" collapsed="false">
      <c r="A8547" s="37" t="n">
        <v>1008546</v>
      </c>
      <c r="B8547" s="38" t="n">
        <v>46310</v>
      </c>
      <c r="C8547" s="39" t="s">
        <v>70</v>
      </c>
      <c r="D8547" s="39" t="s">
        <v>37</v>
      </c>
      <c r="E8547" s="40" t="n">
        <v>3.8</v>
      </c>
      <c r="F8547" s="41" t="n">
        <f aca="false">IF(A8547="","",INDEX(Assumptions!$B$16:$B$18,MATCH(C8547,Assumptions!$A$16:$A$18,0)))</f>
        <v>5</v>
      </c>
      <c r="G8547" s="42" t="n">
        <f aca="false">IF(A8547="","",WORKDAY(B8547,F8547))</f>
        <v>46317</v>
      </c>
    </row>
    <row r="8548" customFormat="false" ht="15" hidden="false" customHeight="false" outlineLevel="0" collapsed="false">
      <c r="A8548" s="37" t="n">
        <v>1008547</v>
      </c>
      <c r="B8548" s="38" t="n">
        <v>46310</v>
      </c>
      <c r="C8548" s="39" t="s">
        <v>69</v>
      </c>
      <c r="D8548" s="39" t="s">
        <v>31</v>
      </c>
      <c r="E8548" s="40" t="n">
        <v>0.9</v>
      </c>
      <c r="F8548" s="41" t="n">
        <f aca="false">IF(A8548="","",INDEX(Assumptions!$B$16:$B$18,MATCH(C8548,Assumptions!$A$16:$A$18,0)))</f>
        <v>3</v>
      </c>
      <c r="G8548" s="42" t="n">
        <f aca="false">IF(A8548="","",WORKDAY(B8548,F8548))</f>
        <v>46315</v>
      </c>
    </row>
    <row r="8549" customFormat="false" ht="15" hidden="false" customHeight="false" outlineLevel="0" collapsed="false">
      <c r="A8549" s="37" t="n">
        <v>1008548</v>
      </c>
      <c r="B8549" s="38" t="n">
        <v>46310</v>
      </c>
      <c r="C8549" s="39" t="s">
        <v>69</v>
      </c>
      <c r="D8549" s="39" t="s">
        <v>37</v>
      </c>
      <c r="E8549" s="40" t="n">
        <v>2.6</v>
      </c>
      <c r="F8549" s="41" t="n">
        <f aca="false">IF(A8549="","",INDEX(Assumptions!$B$16:$B$18,MATCH(C8549,Assumptions!$A$16:$A$18,0)))</f>
        <v>3</v>
      </c>
      <c r="G8549" s="42" t="n">
        <f aca="false">IF(A8549="","",WORKDAY(B8549,F8549))</f>
        <v>46315</v>
      </c>
    </row>
    <row r="8550" customFormat="false" ht="15" hidden="false" customHeight="false" outlineLevel="0" collapsed="false">
      <c r="A8550" s="37" t="n">
        <v>1008549</v>
      </c>
      <c r="B8550" s="38" t="n">
        <v>46310</v>
      </c>
      <c r="C8550" s="39" t="s">
        <v>69</v>
      </c>
      <c r="D8550" s="39" t="s">
        <v>35</v>
      </c>
      <c r="E8550" s="40" t="n">
        <v>2</v>
      </c>
      <c r="F8550" s="41" t="n">
        <f aca="false">IF(A8550="","",INDEX(Assumptions!$B$16:$B$18,MATCH(C8550,Assumptions!$A$16:$A$18,0)))</f>
        <v>3</v>
      </c>
      <c r="G8550" s="42" t="n">
        <f aca="false">IF(A8550="","",WORKDAY(B8550,F8550))</f>
        <v>46315</v>
      </c>
    </row>
    <row r="8551" customFormat="false" ht="15" hidden="false" customHeight="false" outlineLevel="0" collapsed="false">
      <c r="A8551" s="37" t="n">
        <v>1008550</v>
      </c>
      <c r="B8551" s="38" t="n">
        <v>46310</v>
      </c>
      <c r="C8551" s="39" t="s">
        <v>69</v>
      </c>
      <c r="D8551" s="39" t="s">
        <v>37</v>
      </c>
      <c r="E8551" s="40" t="n">
        <v>2.8</v>
      </c>
      <c r="F8551" s="41" t="n">
        <f aca="false">IF(A8551="","",INDEX(Assumptions!$B$16:$B$18,MATCH(C8551,Assumptions!$A$16:$A$18,0)))</f>
        <v>3</v>
      </c>
      <c r="G8551" s="42" t="n">
        <f aca="false">IF(A8551="","",WORKDAY(B8551,F8551))</f>
        <v>46315</v>
      </c>
    </row>
    <row r="8552" customFormat="false" ht="15" hidden="false" customHeight="false" outlineLevel="0" collapsed="false">
      <c r="A8552" s="37" t="n">
        <v>1008551</v>
      </c>
      <c r="B8552" s="38" t="n">
        <v>46310</v>
      </c>
      <c r="C8552" s="39" t="s">
        <v>70</v>
      </c>
      <c r="D8552" s="39" t="s">
        <v>31</v>
      </c>
      <c r="E8552" s="40" t="n">
        <v>1.2</v>
      </c>
      <c r="F8552" s="41" t="n">
        <f aca="false">IF(A8552="","",INDEX(Assumptions!$B$16:$B$18,MATCH(C8552,Assumptions!$A$16:$A$18,0)))</f>
        <v>5</v>
      </c>
      <c r="G8552" s="42" t="n">
        <f aca="false">IF(A8552="","",WORKDAY(B8552,F8552))</f>
        <v>46317</v>
      </c>
    </row>
    <row r="8553" customFormat="false" ht="15" hidden="false" customHeight="false" outlineLevel="0" collapsed="false">
      <c r="A8553" s="37" t="n">
        <v>1008552</v>
      </c>
      <c r="B8553" s="38" t="n">
        <v>46310</v>
      </c>
      <c r="C8553" s="39" t="s">
        <v>70</v>
      </c>
      <c r="D8553" s="39" t="s">
        <v>39</v>
      </c>
      <c r="E8553" s="40" t="n">
        <v>1.7</v>
      </c>
      <c r="F8553" s="41" t="n">
        <f aca="false">IF(A8553="","",INDEX(Assumptions!$B$16:$B$18,MATCH(C8553,Assumptions!$A$16:$A$18,0)))</f>
        <v>5</v>
      </c>
      <c r="G8553" s="42" t="n">
        <f aca="false">IF(A8553="","",WORKDAY(B8553,F8553))</f>
        <v>46317</v>
      </c>
    </row>
    <row r="8554" customFormat="false" ht="15" hidden="false" customHeight="false" outlineLevel="0" collapsed="false">
      <c r="A8554" s="37" t="n">
        <v>1008553</v>
      </c>
      <c r="B8554" s="38" t="n">
        <v>46310</v>
      </c>
      <c r="C8554" s="39" t="s">
        <v>70</v>
      </c>
      <c r="D8554" s="39" t="s">
        <v>39</v>
      </c>
      <c r="E8554" s="40" t="n">
        <v>1.8</v>
      </c>
      <c r="F8554" s="41" t="n">
        <f aca="false">IF(A8554="","",INDEX(Assumptions!$B$16:$B$18,MATCH(C8554,Assumptions!$A$16:$A$18,0)))</f>
        <v>5</v>
      </c>
      <c r="G8554" s="42" t="n">
        <f aca="false">IF(A8554="","",WORKDAY(B8554,F8554))</f>
        <v>46317</v>
      </c>
    </row>
    <row r="8555" customFormat="false" ht="15" hidden="false" customHeight="false" outlineLevel="0" collapsed="false">
      <c r="A8555" s="37" t="n">
        <v>1008554</v>
      </c>
      <c r="B8555" s="38" t="n">
        <v>46310</v>
      </c>
      <c r="C8555" s="39" t="s">
        <v>68</v>
      </c>
      <c r="D8555" s="39" t="s">
        <v>39</v>
      </c>
      <c r="E8555" s="40" t="n">
        <v>2.5</v>
      </c>
      <c r="F8555" s="41" t="n">
        <f aca="false">IF(A8555="","",INDEX(Assumptions!$B$16:$B$18,MATCH(C8555,Assumptions!$A$16:$A$18,0)))</f>
        <v>1</v>
      </c>
      <c r="G8555" s="42" t="n">
        <f aca="false">IF(A8555="","",WORKDAY(B8555,F8555))</f>
        <v>46311</v>
      </c>
    </row>
    <row r="8556" customFormat="false" ht="15" hidden="false" customHeight="false" outlineLevel="0" collapsed="false">
      <c r="A8556" s="37" t="n">
        <v>1008555</v>
      </c>
      <c r="B8556" s="38" t="n">
        <v>46310</v>
      </c>
      <c r="C8556" s="39" t="s">
        <v>69</v>
      </c>
      <c r="D8556" s="39" t="s">
        <v>37</v>
      </c>
      <c r="E8556" s="40" t="n">
        <v>1.2</v>
      </c>
      <c r="F8556" s="41" t="n">
        <f aca="false">IF(A8556="","",INDEX(Assumptions!$B$16:$B$18,MATCH(C8556,Assumptions!$A$16:$A$18,0)))</f>
        <v>3</v>
      </c>
      <c r="G8556" s="42" t="n">
        <f aca="false">IF(A8556="","",WORKDAY(B8556,F8556))</f>
        <v>46315</v>
      </c>
    </row>
    <row r="8557" customFormat="false" ht="15" hidden="false" customHeight="false" outlineLevel="0" collapsed="false">
      <c r="A8557" s="37" t="n">
        <v>1008556</v>
      </c>
      <c r="B8557" s="38" t="n">
        <v>46310</v>
      </c>
      <c r="C8557" s="39" t="s">
        <v>69</v>
      </c>
      <c r="D8557" s="39" t="s">
        <v>33</v>
      </c>
      <c r="E8557" s="40" t="n">
        <v>3.2</v>
      </c>
      <c r="F8557" s="41" t="n">
        <f aca="false">IF(A8557="","",INDEX(Assumptions!$B$16:$B$18,MATCH(C8557,Assumptions!$A$16:$A$18,0)))</f>
        <v>3</v>
      </c>
      <c r="G8557" s="42" t="n">
        <f aca="false">IF(A8557="","",WORKDAY(B8557,F8557))</f>
        <v>46315</v>
      </c>
    </row>
    <row r="8558" customFormat="false" ht="15" hidden="false" customHeight="false" outlineLevel="0" collapsed="false">
      <c r="A8558" s="37" t="n">
        <v>1008557</v>
      </c>
      <c r="B8558" s="38" t="n">
        <v>46310</v>
      </c>
      <c r="C8558" s="39" t="s">
        <v>69</v>
      </c>
      <c r="D8558" s="39" t="s">
        <v>37</v>
      </c>
      <c r="E8558" s="40" t="n">
        <v>0.9</v>
      </c>
      <c r="F8558" s="41" t="n">
        <f aca="false">IF(A8558="","",INDEX(Assumptions!$B$16:$B$18,MATCH(C8558,Assumptions!$A$16:$A$18,0)))</f>
        <v>3</v>
      </c>
      <c r="G8558" s="42" t="n">
        <f aca="false">IF(A8558="","",WORKDAY(B8558,F8558))</f>
        <v>46315</v>
      </c>
    </row>
    <row r="8559" customFormat="false" ht="15" hidden="false" customHeight="false" outlineLevel="0" collapsed="false">
      <c r="A8559" s="37" t="n">
        <v>1008558</v>
      </c>
      <c r="B8559" s="38" t="n">
        <v>46310</v>
      </c>
      <c r="C8559" s="39" t="s">
        <v>69</v>
      </c>
      <c r="D8559" s="39" t="s">
        <v>37</v>
      </c>
      <c r="E8559" s="40" t="n">
        <v>2.3</v>
      </c>
      <c r="F8559" s="41" t="n">
        <f aca="false">IF(A8559="","",INDEX(Assumptions!$B$16:$B$18,MATCH(C8559,Assumptions!$A$16:$A$18,0)))</f>
        <v>3</v>
      </c>
      <c r="G8559" s="42" t="n">
        <f aca="false">IF(A8559="","",WORKDAY(B8559,F8559))</f>
        <v>46315</v>
      </c>
    </row>
    <row r="8560" customFormat="false" ht="15" hidden="false" customHeight="false" outlineLevel="0" collapsed="false">
      <c r="A8560" s="37" t="n">
        <v>1008559</v>
      </c>
      <c r="B8560" s="38" t="n">
        <v>46310</v>
      </c>
      <c r="C8560" s="39" t="s">
        <v>69</v>
      </c>
      <c r="D8560" s="39" t="s">
        <v>33</v>
      </c>
      <c r="E8560" s="40" t="n">
        <v>8.7</v>
      </c>
      <c r="F8560" s="41" t="n">
        <f aca="false">IF(A8560="","",INDEX(Assumptions!$B$16:$B$18,MATCH(C8560,Assumptions!$A$16:$A$18,0)))</f>
        <v>3</v>
      </c>
      <c r="G8560" s="42" t="n">
        <f aca="false">IF(A8560="","",WORKDAY(B8560,F8560))</f>
        <v>46315</v>
      </c>
    </row>
    <row r="8561" customFormat="false" ht="15" hidden="false" customHeight="false" outlineLevel="0" collapsed="false">
      <c r="A8561" s="37" t="n">
        <v>1008560</v>
      </c>
      <c r="B8561" s="38" t="n">
        <v>46310</v>
      </c>
      <c r="C8561" s="39" t="s">
        <v>69</v>
      </c>
      <c r="D8561" s="39" t="s">
        <v>37</v>
      </c>
      <c r="E8561" s="40" t="n">
        <v>1.6</v>
      </c>
      <c r="F8561" s="41" t="n">
        <f aca="false">IF(A8561="","",INDEX(Assumptions!$B$16:$B$18,MATCH(C8561,Assumptions!$A$16:$A$18,0)))</f>
        <v>3</v>
      </c>
      <c r="G8561" s="42" t="n">
        <f aca="false">IF(A8561="","",WORKDAY(B8561,F8561))</f>
        <v>46315</v>
      </c>
    </row>
    <row r="8562" customFormat="false" ht="15" hidden="false" customHeight="false" outlineLevel="0" collapsed="false">
      <c r="A8562" s="37" t="n">
        <v>1008561</v>
      </c>
      <c r="B8562" s="38" t="n">
        <v>46310</v>
      </c>
      <c r="C8562" s="39" t="s">
        <v>69</v>
      </c>
      <c r="D8562" s="39" t="s">
        <v>39</v>
      </c>
      <c r="E8562" s="40" t="n">
        <v>2.3</v>
      </c>
      <c r="F8562" s="41" t="n">
        <f aca="false">IF(A8562="","",INDEX(Assumptions!$B$16:$B$18,MATCH(C8562,Assumptions!$A$16:$A$18,0)))</f>
        <v>3</v>
      </c>
      <c r="G8562" s="42" t="n">
        <f aca="false">IF(A8562="","",WORKDAY(B8562,F8562))</f>
        <v>46315</v>
      </c>
    </row>
    <row r="8563" customFormat="false" ht="15" hidden="false" customHeight="false" outlineLevel="0" collapsed="false">
      <c r="A8563" s="37" t="n">
        <v>1008562</v>
      </c>
      <c r="B8563" s="38" t="n">
        <v>46310</v>
      </c>
      <c r="C8563" s="39" t="s">
        <v>69</v>
      </c>
      <c r="D8563" s="39" t="s">
        <v>33</v>
      </c>
      <c r="E8563" s="40" t="n">
        <v>1.2</v>
      </c>
      <c r="F8563" s="41" t="n">
        <f aca="false">IF(A8563="","",INDEX(Assumptions!$B$16:$B$18,MATCH(C8563,Assumptions!$A$16:$A$18,0)))</f>
        <v>3</v>
      </c>
      <c r="G8563" s="42" t="n">
        <f aca="false">IF(A8563="","",WORKDAY(B8563,F8563))</f>
        <v>46315</v>
      </c>
    </row>
    <row r="8564" customFormat="false" ht="15" hidden="false" customHeight="false" outlineLevel="0" collapsed="false">
      <c r="A8564" s="37" t="n">
        <v>1008563</v>
      </c>
      <c r="B8564" s="38" t="n">
        <v>46310</v>
      </c>
      <c r="C8564" s="39" t="s">
        <v>69</v>
      </c>
      <c r="D8564" s="39" t="s">
        <v>33</v>
      </c>
      <c r="E8564" s="40" t="n">
        <v>2.3</v>
      </c>
      <c r="F8564" s="41" t="n">
        <f aca="false">IF(A8564="","",INDEX(Assumptions!$B$16:$B$18,MATCH(C8564,Assumptions!$A$16:$A$18,0)))</f>
        <v>3</v>
      </c>
      <c r="G8564" s="42" t="n">
        <f aca="false">IF(A8564="","",WORKDAY(B8564,F8564))</f>
        <v>46315</v>
      </c>
    </row>
    <row r="8565" customFormat="false" ht="15" hidden="false" customHeight="false" outlineLevel="0" collapsed="false">
      <c r="A8565" s="37" t="n">
        <v>1008564</v>
      </c>
      <c r="B8565" s="38" t="n">
        <v>46310</v>
      </c>
      <c r="C8565" s="39" t="s">
        <v>69</v>
      </c>
      <c r="D8565" s="39" t="s">
        <v>39</v>
      </c>
      <c r="E8565" s="40" t="n">
        <v>2.1</v>
      </c>
      <c r="F8565" s="41" t="n">
        <f aca="false">IF(A8565="","",INDEX(Assumptions!$B$16:$B$18,MATCH(C8565,Assumptions!$A$16:$A$18,0)))</f>
        <v>3</v>
      </c>
      <c r="G8565" s="42" t="n">
        <f aca="false">IF(A8565="","",WORKDAY(B8565,F8565))</f>
        <v>46315</v>
      </c>
    </row>
    <row r="8566" customFormat="false" ht="15" hidden="false" customHeight="false" outlineLevel="0" collapsed="false">
      <c r="A8566" s="37" t="n">
        <v>1008565</v>
      </c>
      <c r="B8566" s="38" t="n">
        <v>46310</v>
      </c>
      <c r="C8566" s="39" t="s">
        <v>69</v>
      </c>
      <c r="D8566" s="39" t="s">
        <v>33</v>
      </c>
      <c r="E8566" s="40" t="n">
        <v>2.9</v>
      </c>
      <c r="F8566" s="41" t="n">
        <f aca="false">IF(A8566="","",INDEX(Assumptions!$B$16:$B$18,MATCH(C8566,Assumptions!$A$16:$A$18,0)))</f>
        <v>3</v>
      </c>
      <c r="G8566" s="42" t="n">
        <f aca="false">IF(A8566="","",WORKDAY(B8566,F8566))</f>
        <v>46315</v>
      </c>
    </row>
    <row r="8567" customFormat="false" ht="15" hidden="false" customHeight="false" outlineLevel="0" collapsed="false">
      <c r="A8567" s="37" t="n">
        <v>1008566</v>
      </c>
      <c r="B8567" s="38" t="n">
        <v>46310</v>
      </c>
      <c r="C8567" s="39" t="s">
        <v>69</v>
      </c>
      <c r="D8567" s="39" t="s">
        <v>39</v>
      </c>
      <c r="E8567" s="40" t="n">
        <v>1.6</v>
      </c>
      <c r="F8567" s="41" t="n">
        <f aca="false">IF(A8567="","",INDEX(Assumptions!$B$16:$B$18,MATCH(C8567,Assumptions!$A$16:$A$18,0)))</f>
        <v>3</v>
      </c>
      <c r="G8567" s="42" t="n">
        <f aca="false">IF(A8567="","",WORKDAY(B8567,F8567))</f>
        <v>46315</v>
      </c>
    </row>
    <row r="8568" customFormat="false" ht="15" hidden="false" customHeight="false" outlineLevel="0" collapsed="false">
      <c r="A8568" s="37" t="n">
        <v>1008567</v>
      </c>
      <c r="B8568" s="38" t="n">
        <v>46310</v>
      </c>
      <c r="C8568" s="39" t="s">
        <v>70</v>
      </c>
      <c r="D8568" s="39" t="s">
        <v>31</v>
      </c>
      <c r="E8568" s="40" t="n">
        <v>3.6</v>
      </c>
      <c r="F8568" s="41" t="n">
        <f aca="false">IF(A8568="","",INDEX(Assumptions!$B$16:$B$18,MATCH(C8568,Assumptions!$A$16:$A$18,0)))</f>
        <v>5</v>
      </c>
      <c r="G8568" s="42" t="n">
        <f aca="false">IF(A8568="","",WORKDAY(B8568,F8568))</f>
        <v>46317</v>
      </c>
    </row>
    <row r="8569" customFormat="false" ht="15" hidden="false" customHeight="false" outlineLevel="0" collapsed="false">
      <c r="A8569" s="37" t="n">
        <v>1008568</v>
      </c>
      <c r="B8569" s="38" t="n">
        <v>46310</v>
      </c>
      <c r="C8569" s="39" t="s">
        <v>69</v>
      </c>
      <c r="D8569" s="39" t="s">
        <v>31</v>
      </c>
      <c r="E8569" s="40" t="n">
        <v>0.6</v>
      </c>
      <c r="F8569" s="41" t="n">
        <f aca="false">IF(A8569="","",INDEX(Assumptions!$B$16:$B$18,MATCH(C8569,Assumptions!$A$16:$A$18,0)))</f>
        <v>3</v>
      </c>
      <c r="G8569" s="42" t="n">
        <f aca="false">IF(A8569="","",WORKDAY(B8569,F8569))</f>
        <v>46315</v>
      </c>
    </row>
    <row r="8570" customFormat="false" ht="15" hidden="false" customHeight="false" outlineLevel="0" collapsed="false">
      <c r="A8570" s="37" t="n">
        <v>1008569</v>
      </c>
      <c r="B8570" s="38" t="n">
        <v>46310</v>
      </c>
      <c r="C8570" s="39" t="s">
        <v>68</v>
      </c>
      <c r="D8570" s="39" t="s">
        <v>37</v>
      </c>
      <c r="E8570" s="40" t="n">
        <v>2</v>
      </c>
      <c r="F8570" s="41" t="n">
        <f aca="false">IF(A8570="","",INDEX(Assumptions!$B$16:$B$18,MATCH(C8570,Assumptions!$A$16:$A$18,0)))</f>
        <v>1</v>
      </c>
      <c r="G8570" s="42" t="n">
        <f aca="false">IF(A8570="","",WORKDAY(B8570,F8570))</f>
        <v>46311</v>
      </c>
    </row>
    <row r="8571" customFormat="false" ht="15" hidden="false" customHeight="false" outlineLevel="0" collapsed="false">
      <c r="A8571" s="37" t="n">
        <v>1008570</v>
      </c>
      <c r="B8571" s="38" t="n">
        <v>46310</v>
      </c>
      <c r="C8571" s="39" t="s">
        <v>70</v>
      </c>
      <c r="D8571" s="39" t="s">
        <v>37</v>
      </c>
      <c r="E8571" s="40" t="n">
        <v>2.1</v>
      </c>
      <c r="F8571" s="41" t="n">
        <f aca="false">IF(A8571="","",INDEX(Assumptions!$B$16:$B$18,MATCH(C8571,Assumptions!$A$16:$A$18,0)))</f>
        <v>5</v>
      </c>
      <c r="G8571" s="42" t="n">
        <f aca="false">IF(A8571="","",WORKDAY(B8571,F8571))</f>
        <v>46317</v>
      </c>
    </row>
    <row r="8572" customFormat="false" ht="15" hidden="false" customHeight="false" outlineLevel="0" collapsed="false">
      <c r="A8572" s="37" t="n">
        <v>1008571</v>
      </c>
      <c r="B8572" s="38" t="n">
        <v>46310</v>
      </c>
      <c r="C8572" s="39" t="s">
        <v>69</v>
      </c>
      <c r="D8572" s="39" t="s">
        <v>35</v>
      </c>
      <c r="E8572" s="40" t="n">
        <v>1</v>
      </c>
      <c r="F8572" s="41" t="n">
        <f aca="false">IF(A8572="","",INDEX(Assumptions!$B$16:$B$18,MATCH(C8572,Assumptions!$A$16:$A$18,0)))</f>
        <v>3</v>
      </c>
      <c r="G8572" s="42" t="n">
        <f aca="false">IF(A8572="","",WORKDAY(B8572,F8572))</f>
        <v>46315</v>
      </c>
    </row>
    <row r="8573" customFormat="false" ht="15" hidden="false" customHeight="false" outlineLevel="0" collapsed="false">
      <c r="A8573" s="37" t="n">
        <v>1008572</v>
      </c>
      <c r="B8573" s="38" t="n">
        <v>46310</v>
      </c>
      <c r="C8573" s="39" t="s">
        <v>69</v>
      </c>
      <c r="D8573" s="39" t="s">
        <v>37</v>
      </c>
      <c r="E8573" s="40" t="n">
        <v>4.6</v>
      </c>
      <c r="F8573" s="41" t="n">
        <f aca="false">IF(A8573="","",INDEX(Assumptions!$B$16:$B$18,MATCH(C8573,Assumptions!$A$16:$A$18,0)))</f>
        <v>3</v>
      </c>
      <c r="G8573" s="42" t="n">
        <f aca="false">IF(A8573="","",WORKDAY(B8573,F8573))</f>
        <v>46315</v>
      </c>
    </row>
    <row r="8574" customFormat="false" ht="15" hidden="false" customHeight="false" outlineLevel="0" collapsed="false">
      <c r="A8574" s="37" t="n">
        <v>1008573</v>
      </c>
      <c r="B8574" s="38" t="n">
        <v>46310</v>
      </c>
      <c r="C8574" s="39" t="s">
        <v>68</v>
      </c>
      <c r="D8574" s="39" t="s">
        <v>31</v>
      </c>
      <c r="E8574" s="40" t="n">
        <v>2.4</v>
      </c>
      <c r="F8574" s="41" t="n">
        <f aca="false">IF(A8574="","",INDEX(Assumptions!$B$16:$B$18,MATCH(C8574,Assumptions!$A$16:$A$18,0)))</f>
        <v>1</v>
      </c>
      <c r="G8574" s="42" t="n">
        <f aca="false">IF(A8574="","",WORKDAY(B8574,F8574))</f>
        <v>46311</v>
      </c>
    </row>
    <row r="8575" customFormat="false" ht="15" hidden="false" customHeight="false" outlineLevel="0" collapsed="false">
      <c r="A8575" s="37" t="n">
        <v>1008574</v>
      </c>
      <c r="B8575" s="38" t="n">
        <v>46310</v>
      </c>
      <c r="C8575" s="39" t="s">
        <v>68</v>
      </c>
      <c r="D8575" s="39" t="s">
        <v>37</v>
      </c>
      <c r="E8575" s="40" t="n">
        <v>1.9</v>
      </c>
      <c r="F8575" s="41" t="n">
        <f aca="false">IF(A8575="","",INDEX(Assumptions!$B$16:$B$18,MATCH(C8575,Assumptions!$A$16:$A$18,0)))</f>
        <v>1</v>
      </c>
      <c r="G8575" s="42" t="n">
        <f aca="false">IF(A8575="","",WORKDAY(B8575,F8575))</f>
        <v>46311</v>
      </c>
    </row>
    <row r="8576" customFormat="false" ht="15" hidden="false" customHeight="false" outlineLevel="0" collapsed="false">
      <c r="A8576" s="37" t="n">
        <v>1008575</v>
      </c>
      <c r="B8576" s="38" t="n">
        <v>46310</v>
      </c>
      <c r="C8576" s="39" t="s">
        <v>70</v>
      </c>
      <c r="D8576" s="39" t="s">
        <v>31</v>
      </c>
      <c r="E8576" s="40" t="n">
        <v>1.4</v>
      </c>
      <c r="F8576" s="41" t="n">
        <f aca="false">IF(A8576="","",INDEX(Assumptions!$B$16:$B$18,MATCH(C8576,Assumptions!$A$16:$A$18,0)))</f>
        <v>5</v>
      </c>
      <c r="G8576" s="42" t="n">
        <f aca="false">IF(A8576="","",WORKDAY(B8576,F8576))</f>
        <v>46317</v>
      </c>
    </row>
    <row r="8577" customFormat="false" ht="15" hidden="false" customHeight="false" outlineLevel="0" collapsed="false">
      <c r="A8577" s="37" t="n">
        <v>1008576</v>
      </c>
      <c r="B8577" s="38" t="n">
        <v>46310</v>
      </c>
      <c r="C8577" s="39" t="s">
        <v>69</v>
      </c>
      <c r="D8577" s="39" t="s">
        <v>39</v>
      </c>
      <c r="E8577" s="40" t="n">
        <v>2.8</v>
      </c>
      <c r="F8577" s="41" t="n">
        <f aca="false">IF(A8577="","",INDEX(Assumptions!$B$16:$B$18,MATCH(C8577,Assumptions!$A$16:$A$18,0)))</f>
        <v>3</v>
      </c>
      <c r="G8577" s="42" t="n">
        <f aca="false">IF(A8577="","",WORKDAY(B8577,F8577))</f>
        <v>46315</v>
      </c>
    </row>
    <row r="8578" customFormat="false" ht="15" hidden="false" customHeight="false" outlineLevel="0" collapsed="false">
      <c r="A8578" s="37" t="n">
        <v>1008577</v>
      </c>
      <c r="B8578" s="38" t="n">
        <v>46310</v>
      </c>
      <c r="C8578" s="39" t="s">
        <v>69</v>
      </c>
      <c r="D8578" s="39" t="s">
        <v>37</v>
      </c>
      <c r="E8578" s="40" t="n">
        <v>1.8</v>
      </c>
      <c r="F8578" s="41" t="n">
        <f aca="false">IF(A8578="","",INDEX(Assumptions!$B$16:$B$18,MATCH(C8578,Assumptions!$A$16:$A$18,0)))</f>
        <v>3</v>
      </c>
      <c r="G8578" s="42" t="n">
        <f aca="false">IF(A8578="","",WORKDAY(B8578,F8578))</f>
        <v>46315</v>
      </c>
    </row>
    <row r="8579" customFormat="false" ht="15" hidden="false" customHeight="false" outlineLevel="0" collapsed="false">
      <c r="A8579" s="37" t="n">
        <v>1008578</v>
      </c>
      <c r="B8579" s="38" t="n">
        <v>46310</v>
      </c>
      <c r="C8579" s="39" t="s">
        <v>68</v>
      </c>
      <c r="D8579" s="39" t="s">
        <v>31</v>
      </c>
      <c r="E8579" s="40" t="n">
        <v>3.4</v>
      </c>
      <c r="F8579" s="41" t="n">
        <f aca="false">IF(A8579="","",INDEX(Assumptions!$B$16:$B$18,MATCH(C8579,Assumptions!$A$16:$A$18,0)))</f>
        <v>1</v>
      </c>
      <c r="G8579" s="42" t="n">
        <f aca="false">IF(A8579="","",WORKDAY(B8579,F8579))</f>
        <v>46311</v>
      </c>
    </row>
    <row r="8580" customFormat="false" ht="15" hidden="false" customHeight="false" outlineLevel="0" collapsed="false">
      <c r="A8580" s="37" t="n">
        <v>1008579</v>
      </c>
      <c r="B8580" s="38" t="n">
        <v>46310</v>
      </c>
      <c r="C8580" s="39" t="s">
        <v>69</v>
      </c>
      <c r="D8580" s="39" t="s">
        <v>39</v>
      </c>
      <c r="E8580" s="40" t="n">
        <v>0.8</v>
      </c>
      <c r="F8580" s="41" t="n">
        <f aca="false">IF(A8580="","",INDEX(Assumptions!$B$16:$B$18,MATCH(C8580,Assumptions!$A$16:$A$18,0)))</f>
        <v>3</v>
      </c>
      <c r="G8580" s="42" t="n">
        <f aca="false">IF(A8580="","",WORKDAY(B8580,F8580))</f>
        <v>46315</v>
      </c>
    </row>
    <row r="8581" customFormat="false" ht="15" hidden="false" customHeight="false" outlineLevel="0" collapsed="false">
      <c r="A8581" s="37" t="n">
        <v>1008580</v>
      </c>
      <c r="B8581" s="38" t="n">
        <v>46310</v>
      </c>
      <c r="C8581" s="39" t="s">
        <v>70</v>
      </c>
      <c r="D8581" s="39" t="s">
        <v>35</v>
      </c>
      <c r="E8581" s="40" t="n">
        <v>2.3</v>
      </c>
      <c r="F8581" s="41" t="n">
        <f aca="false">IF(A8581="","",INDEX(Assumptions!$B$16:$B$18,MATCH(C8581,Assumptions!$A$16:$A$18,0)))</f>
        <v>5</v>
      </c>
      <c r="G8581" s="42" t="n">
        <f aca="false">IF(A8581="","",WORKDAY(B8581,F8581))</f>
        <v>46317</v>
      </c>
    </row>
    <row r="8582" customFormat="false" ht="15" hidden="false" customHeight="false" outlineLevel="0" collapsed="false">
      <c r="A8582" s="37" t="n">
        <v>1008581</v>
      </c>
      <c r="B8582" s="38" t="n">
        <v>46310</v>
      </c>
      <c r="C8582" s="39" t="s">
        <v>70</v>
      </c>
      <c r="D8582" s="39" t="s">
        <v>35</v>
      </c>
      <c r="E8582" s="40" t="n">
        <v>0.9</v>
      </c>
      <c r="F8582" s="41" t="n">
        <f aca="false">IF(A8582="","",INDEX(Assumptions!$B$16:$B$18,MATCH(C8582,Assumptions!$A$16:$A$18,0)))</f>
        <v>5</v>
      </c>
      <c r="G8582" s="42" t="n">
        <f aca="false">IF(A8582="","",WORKDAY(B8582,F8582))</f>
        <v>46317</v>
      </c>
    </row>
    <row r="8583" customFormat="false" ht="15" hidden="false" customHeight="false" outlineLevel="0" collapsed="false">
      <c r="A8583" s="37" t="n">
        <v>1008582</v>
      </c>
      <c r="B8583" s="38" t="n">
        <v>46310</v>
      </c>
      <c r="C8583" s="39" t="s">
        <v>69</v>
      </c>
      <c r="D8583" s="39" t="s">
        <v>31</v>
      </c>
      <c r="E8583" s="40" t="n">
        <v>0.9</v>
      </c>
      <c r="F8583" s="41" t="n">
        <f aca="false">IF(A8583="","",INDEX(Assumptions!$B$16:$B$18,MATCH(C8583,Assumptions!$A$16:$A$18,0)))</f>
        <v>3</v>
      </c>
      <c r="G8583" s="42" t="n">
        <f aca="false">IF(A8583="","",WORKDAY(B8583,F8583))</f>
        <v>46315</v>
      </c>
    </row>
    <row r="8584" customFormat="false" ht="15" hidden="false" customHeight="false" outlineLevel="0" collapsed="false">
      <c r="A8584" s="37" t="n">
        <v>1008583</v>
      </c>
      <c r="B8584" s="38" t="n">
        <v>46310</v>
      </c>
      <c r="C8584" s="39" t="s">
        <v>69</v>
      </c>
      <c r="D8584" s="39" t="s">
        <v>31</v>
      </c>
      <c r="E8584" s="40" t="n">
        <v>4.2</v>
      </c>
      <c r="F8584" s="41" t="n">
        <f aca="false">IF(A8584="","",INDEX(Assumptions!$B$16:$B$18,MATCH(C8584,Assumptions!$A$16:$A$18,0)))</f>
        <v>3</v>
      </c>
      <c r="G8584" s="42" t="n">
        <f aca="false">IF(A8584="","",WORKDAY(B8584,F8584))</f>
        <v>46315</v>
      </c>
    </row>
    <row r="8585" customFormat="false" ht="15" hidden="false" customHeight="false" outlineLevel="0" collapsed="false">
      <c r="A8585" s="37" t="n">
        <v>1008584</v>
      </c>
      <c r="B8585" s="38" t="n">
        <v>46310</v>
      </c>
      <c r="C8585" s="39" t="s">
        <v>69</v>
      </c>
      <c r="D8585" s="39" t="s">
        <v>33</v>
      </c>
      <c r="E8585" s="40" t="n">
        <v>1.3</v>
      </c>
      <c r="F8585" s="41" t="n">
        <f aca="false">IF(A8585="","",INDEX(Assumptions!$B$16:$B$18,MATCH(C8585,Assumptions!$A$16:$A$18,0)))</f>
        <v>3</v>
      </c>
      <c r="G8585" s="42" t="n">
        <f aca="false">IF(A8585="","",WORKDAY(B8585,F8585))</f>
        <v>46315</v>
      </c>
    </row>
    <row r="8586" customFormat="false" ht="15" hidden="false" customHeight="false" outlineLevel="0" collapsed="false">
      <c r="A8586" s="37" t="n">
        <v>1008585</v>
      </c>
      <c r="B8586" s="38" t="n">
        <v>46310</v>
      </c>
      <c r="C8586" s="39" t="s">
        <v>69</v>
      </c>
      <c r="D8586" s="39" t="s">
        <v>39</v>
      </c>
      <c r="E8586" s="40" t="n">
        <v>3</v>
      </c>
      <c r="F8586" s="41" t="n">
        <f aca="false">IF(A8586="","",INDEX(Assumptions!$B$16:$B$18,MATCH(C8586,Assumptions!$A$16:$A$18,0)))</f>
        <v>3</v>
      </c>
      <c r="G8586" s="42" t="n">
        <f aca="false">IF(A8586="","",WORKDAY(B8586,F8586))</f>
        <v>46315</v>
      </c>
    </row>
    <row r="8587" customFormat="false" ht="15" hidden="false" customHeight="false" outlineLevel="0" collapsed="false">
      <c r="A8587" s="37" t="n">
        <v>1008586</v>
      </c>
      <c r="B8587" s="38" t="n">
        <v>46310</v>
      </c>
      <c r="C8587" s="39" t="s">
        <v>70</v>
      </c>
      <c r="D8587" s="39" t="s">
        <v>37</v>
      </c>
      <c r="E8587" s="40" t="n">
        <v>1</v>
      </c>
      <c r="F8587" s="41" t="n">
        <f aca="false">IF(A8587="","",INDEX(Assumptions!$B$16:$B$18,MATCH(C8587,Assumptions!$A$16:$A$18,0)))</f>
        <v>5</v>
      </c>
      <c r="G8587" s="42" t="n">
        <f aca="false">IF(A8587="","",WORKDAY(B8587,F8587))</f>
        <v>46317</v>
      </c>
    </row>
    <row r="8588" customFormat="false" ht="15" hidden="false" customHeight="false" outlineLevel="0" collapsed="false">
      <c r="A8588" s="37" t="n">
        <v>1008587</v>
      </c>
      <c r="B8588" s="38" t="n">
        <v>46310</v>
      </c>
      <c r="C8588" s="39" t="s">
        <v>68</v>
      </c>
      <c r="D8588" s="39" t="s">
        <v>37</v>
      </c>
      <c r="E8588" s="40" t="n">
        <v>0.8</v>
      </c>
      <c r="F8588" s="41" t="n">
        <f aca="false">IF(A8588="","",INDEX(Assumptions!$B$16:$B$18,MATCH(C8588,Assumptions!$A$16:$A$18,0)))</f>
        <v>1</v>
      </c>
      <c r="G8588" s="42" t="n">
        <f aca="false">IF(A8588="","",WORKDAY(B8588,F8588))</f>
        <v>46311</v>
      </c>
    </row>
    <row r="8589" customFormat="false" ht="15" hidden="false" customHeight="false" outlineLevel="0" collapsed="false">
      <c r="A8589" s="37" t="n">
        <v>1008588</v>
      </c>
      <c r="B8589" s="38" t="n">
        <v>46310</v>
      </c>
      <c r="C8589" s="39" t="s">
        <v>68</v>
      </c>
      <c r="D8589" s="39" t="s">
        <v>35</v>
      </c>
      <c r="E8589" s="40" t="n">
        <v>9.6</v>
      </c>
      <c r="F8589" s="41" t="n">
        <f aca="false">IF(A8589="","",INDEX(Assumptions!$B$16:$B$18,MATCH(C8589,Assumptions!$A$16:$A$18,0)))</f>
        <v>1</v>
      </c>
      <c r="G8589" s="42" t="n">
        <f aca="false">IF(A8589="","",WORKDAY(B8589,F8589))</f>
        <v>46311</v>
      </c>
    </row>
    <row r="8590" customFormat="false" ht="15" hidden="false" customHeight="false" outlineLevel="0" collapsed="false">
      <c r="A8590" s="37" t="n">
        <v>1008589</v>
      </c>
      <c r="B8590" s="38" t="n">
        <v>46310</v>
      </c>
      <c r="C8590" s="39" t="s">
        <v>69</v>
      </c>
      <c r="D8590" s="39" t="s">
        <v>37</v>
      </c>
      <c r="E8590" s="40" t="n">
        <v>1.7</v>
      </c>
      <c r="F8590" s="41" t="n">
        <f aca="false">IF(A8590="","",INDEX(Assumptions!$B$16:$B$18,MATCH(C8590,Assumptions!$A$16:$A$18,0)))</f>
        <v>3</v>
      </c>
      <c r="G8590" s="42" t="n">
        <f aca="false">IF(A8590="","",WORKDAY(B8590,F8590))</f>
        <v>46315</v>
      </c>
    </row>
    <row r="8591" customFormat="false" ht="15" hidden="false" customHeight="false" outlineLevel="0" collapsed="false">
      <c r="A8591" s="37" t="n">
        <v>1008590</v>
      </c>
      <c r="B8591" s="38" t="n">
        <v>46310</v>
      </c>
      <c r="C8591" s="39" t="s">
        <v>70</v>
      </c>
      <c r="D8591" s="39" t="s">
        <v>37</v>
      </c>
      <c r="E8591" s="40" t="n">
        <v>0.6</v>
      </c>
      <c r="F8591" s="41" t="n">
        <f aca="false">IF(A8591="","",INDEX(Assumptions!$B$16:$B$18,MATCH(C8591,Assumptions!$A$16:$A$18,0)))</f>
        <v>5</v>
      </c>
      <c r="G8591" s="42" t="n">
        <f aca="false">IF(A8591="","",WORKDAY(B8591,F8591))</f>
        <v>46317</v>
      </c>
    </row>
    <row r="8592" customFormat="false" ht="15" hidden="false" customHeight="false" outlineLevel="0" collapsed="false">
      <c r="A8592" s="37" t="n">
        <v>1008591</v>
      </c>
      <c r="B8592" s="38" t="n">
        <v>46310</v>
      </c>
      <c r="C8592" s="39" t="s">
        <v>69</v>
      </c>
      <c r="D8592" s="39" t="s">
        <v>37</v>
      </c>
      <c r="E8592" s="40" t="n">
        <v>0.9</v>
      </c>
      <c r="F8592" s="41" t="n">
        <f aca="false">IF(A8592="","",INDEX(Assumptions!$B$16:$B$18,MATCH(C8592,Assumptions!$A$16:$A$18,0)))</f>
        <v>3</v>
      </c>
      <c r="G8592" s="42" t="n">
        <f aca="false">IF(A8592="","",WORKDAY(B8592,F8592))</f>
        <v>46315</v>
      </c>
    </row>
    <row r="8593" customFormat="false" ht="15" hidden="false" customHeight="false" outlineLevel="0" collapsed="false">
      <c r="A8593" s="37" t="n">
        <v>1008592</v>
      </c>
      <c r="B8593" s="38" t="n">
        <v>46310</v>
      </c>
      <c r="C8593" s="39" t="s">
        <v>69</v>
      </c>
      <c r="D8593" s="39" t="s">
        <v>37</v>
      </c>
      <c r="E8593" s="40" t="n">
        <v>0.8</v>
      </c>
      <c r="F8593" s="41" t="n">
        <f aca="false">IF(A8593="","",INDEX(Assumptions!$B$16:$B$18,MATCH(C8593,Assumptions!$A$16:$A$18,0)))</f>
        <v>3</v>
      </c>
      <c r="G8593" s="42" t="n">
        <f aca="false">IF(A8593="","",WORKDAY(B8593,F8593))</f>
        <v>46315</v>
      </c>
    </row>
    <row r="8594" customFormat="false" ht="15" hidden="false" customHeight="false" outlineLevel="0" collapsed="false">
      <c r="A8594" s="37" t="n">
        <v>1008593</v>
      </c>
      <c r="B8594" s="38" t="n">
        <v>46310</v>
      </c>
      <c r="C8594" s="39" t="s">
        <v>70</v>
      </c>
      <c r="D8594" s="39" t="s">
        <v>39</v>
      </c>
      <c r="E8594" s="40" t="n">
        <v>2.2</v>
      </c>
      <c r="F8594" s="41" t="n">
        <f aca="false">IF(A8594="","",INDEX(Assumptions!$B$16:$B$18,MATCH(C8594,Assumptions!$A$16:$A$18,0)))</f>
        <v>5</v>
      </c>
      <c r="G8594" s="42" t="n">
        <f aca="false">IF(A8594="","",WORKDAY(B8594,F8594))</f>
        <v>46317</v>
      </c>
    </row>
    <row r="8595" customFormat="false" ht="15" hidden="false" customHeight="false" outlineLevel="0" collapsed="false">
      <c r="A8595" s="37" t="n">
        <v>1008594</v>
      </c>
      <c r="B8595" s="38" t="n">
        <v>46310</v>
      </c>
      <c r="C8595" s="39" t="s">
        <v>69</v>
      </c>
      <c r="D8595" s="39" t="s">
        <v>31</v>
      </c>
      <c r="E8595" s="40" t="n">
        <v>0.9</v>
      </c>
      <c r="F8595" s="41" t="n">
        <f aca="false">IF(A8595="","",INDEX(Assumptions!$B$16:$B$18,MATCH(C8595,Assumptions!$A$16:$A$18,0)))</f>
        <v>3</v>
      </c>
      <c r="G8595" s="42" t="n">
        <f aca="false">IF(A8595="","",WORKDAY(B8595,F8595))</f>
        <v>46315</v>
      </c>
    </row>
    <row r="8596" customFormat="false" ht="15" hidden="false" customHeight="false" outlineLevel="0" collapsed="false">
      <c r="A8596" s="37" t="n">
        <v>1008595</v>
      </c>
      <c r="B8596" s="38" t="n">
        <v>46310</v>
      </c>
      <c r="C8596" s="39" t="s">
        <v>69</v>
      </c>
      <c r="D8596" s="39" t="s">
        <v>31</v>
      </c>
      <c r="E8596" s="40" t="n">
        <v>6.7</v>
      </c>
      <c r="F8596" s="41" t="n">
        <f aca="false">IF(A8596="","",INDEX(Assumptions!$B$16:$B$18,MATCH(C8596,Assumptions!$A$16:$A$18,0)))</f>
        <v>3</v>
      </c>
      <c r="G8596" s="42" t="n">
        <f aca="false">IF(A8596="","",WORKDAY(B8596,F8596))</f>
        <v>46315</v>
      </c>
    </row>
    <row r="8597" customFormat="false" ht="15" hidden="false" customHeight="false" outlineLevel="0" collapsed="false">
      <c r="A8597" s="37" t="n">
        <v>1008596</v>
      </c>
      <c r="B8597" s="38" t="n">
        <v>46310</v>
      </c>
      <c r="C8597" s="39" t="s">
        <v>69</v>
      </c>
      <c r="D8597" s="39" t="s">
        <v>35</v>
      </c>
      <c r="E8597" s="40" t="n">
        <v>2.6</v>
      </c>
      <c r="F8597" s="41" t="n">
        <f aca="false">IF(A8597="","",INDEX(Assumptions!$B$16:$B$18,MATCH(C8597,Assumptions!$A$16:$A$18,0)))</f>
        <v>3</v>
      </c>
      <c r="G8597" s="42" t="n">
        <f aca="false">IF(A8597="","",WORKDAY(B8597,F8597))</f>
        <v>46315</v>
      </c>
    </row>
    <row r="8598" customFormat="false" ht="15" hidden="false" customHeight="false" outlineLevel="0" collapsed="false">
      <c r="A8598" s="37" t="n">
        <v>1008597</v>
      </c>
      <c r="B8598" s="38" t="n">
        <v>46310</v>
      </c>
      <c r="C8598" s="39" t="s">
        <v>70</v>
      </c>
      <c r="D8598" s="39" t="s">
        <v>33</v>
      </c>
      <c r="E8598" s="40" t="n">
        <v>4.2</v>
      </c>
      <c r="F8598" s="41" t="n">
        <f aca="false">IF(A8598="","",INDEX(Assumptions!$B$16:$B$18,MATCH(C8598,Assumptions!$A$16:$A$18,0)))</f>
        <v>5</v>
      </c>
      <c r="G8598" s="42" t="n">
        <f aca="false">IF(A8598="","",WORKDAY(B8598,F8598))</f>
        <v>46317</v>
      </c>
    </row>
    <row r="8599" customFormat="false" ht="15" hidden="false" customHeight="false" outlineLevel="0" collapsed="false">
      <c r="A8599" s="37" t="n">
        <v>1008598</v>
      </c>
      <c r="B8599" s="38" t="n">
        <v>46310</v>
      </c>
      <c r="C8599" s="39" t="s">
        <v>70</v>
      </c>
      <c r="D8599" s="39" t="s">
        <v>33</v>
      </c>
      <c r="E8599" s="40" t="n">
        <v>0.9</v>
      </c>
      <c r="F8599" s="41" t="n">
        <f aca="false">IF(A8599="","",INDEX(Assumptions!$B$16:$B$18,MATCH(C8599,Assumptions!$A$16:$A$18,0)))</f>
        <v>5</v>
      </c>
      <c r="G8599" s="42" t="n">
        <f aca="false">IF(A8599="","",WORKDAY(B8599,F8599))</f>
        <v>46317</v>
      </c>
    </row>
    <row r="8600" customFormat="false" ht="15" hidden="false" customHeight="false" outlineLevel="0" collapsed="false">
      <c r="A8600" s="37" t="n">
        <v>1008599</v>
      </c>
      <c r="B8600" s="38" t="n">
        <v>46310</v>
      </c>
      <c r="C8600" s="39" t="s">
        <v>69</v>
      </c>
      <c r="D8600" s="39" t="s">
        <v>33</v>
      </c>
      <c r="E8600" s="40" t="n">
        <v>0.7</v>
      </c>
      <c r="F8600" s="41" t="n">
        <f aca="false">IF(A8600="","",INDEX(Assumptions!$B$16:$B$18,MATCH(C8600,Assumptions!$A$16:$A$18,0)))</f>
        <v>3</v>
      </c>
      <c r="G8600" s="42" t="n">
        <f aca="false">IF(A8600="","",WORKDAY(B8600,F8600))</f>
        <v>46315</v>
      </c>
    </row>
    <row r="8601" customFormat="false" ht="15" hidden="false" customHeight="false" outlineLevel="0" collapsed="false">
      <c r="A8601" s="37" t="n">
        <v>1008600</v>
      </c>
      <c r="B8601" s="38" t="n">
        <v>46310</v>
      </c>
      <c r="C8601" s="39" t="s">
        <v>70</v>
      </c>
      <c r="D8601" s="39" t="s">
        <v>33</v>
      </c>
      <c r="E8601" s="40" t="n">
        <v>2.2</v>
      </c>
      <c r="F8601" s="41" t="n">
        <f aca="false">IF(A8601="","",INDEX(Assumptions!$B$16:$B$18,MATCH(C8601,Assumptions!$A$16:$A$18,0)))</f>
        <v>5</v>
      </c>
      <c r="G8601" s="42" t="n">
        <f aca="false">IF(A8601="","",WORKDAY(B8601,F8601))</f>
        <v>46317</v>
      </c>
    </row>
    <row r="8602" customFormat="false" ht="15" hidden="false" customHeight="false" outlineLevel="0" collapsed="false">
      <c r="A8602" s="37" t="n">
        <v>1008601</v>
      </c>
      <c r="B8602" s="38" t="n">
        <v>46310</v>
      </c>
      <c r="C8602" s="39" t="s">
        <v>69</v>
      </c>
      <c r="D8602" s="39" t="s">
        <v>35</v>
      </c>
      <c r="E8602" s="40" t="n">
        <v>2.9</v>
      </c>
      <c r="F8602" s="41" t="n">
        <f aca="false">IF(A8602="","",INDEX(Assumptions!$B$16:$B$18,MATCH(C8602,Assumptions!$A$16:$A$18,0)))</f>
        <v>3</v>
      </c>
      <c r="G8602" s="42" t="n">
        <f aca="false">IF(A8602="","",WORKDAY(B8602,F8602))</f>
        <v>46315</v>
      </c>
    </row>
    <row r="8603" customFormat="false" ht="15" hidden="false" customHeight="false" outlineLevel="0" collapsed="false">
      <c r="A8603" s="37" t="n">
        <v>1008602</v>
      </c>
      <c r="B8603" s="38" t="n">
        <v>46310</v>
      </c>
      <c r="C8603" s="39" t="s">
        <v>69</v>
      </c>
      <c r="D8603" s="39" t="s">
        <v>37</v>
      </c>
      <c r="E8603" s="40" t="n">
        <v>2.3</v>
      </c>
      <c r="F8603" s="41" t="n">
        <f aca="false">IF(A8603="","",INDEX(Assumptions!$B$16:$B$18,MATCH(C8603,Assumptions!$A$16:$A$18,0)))</f>
        <v>3</v>
      </c>
      <c r="G8603" s="42" t="n">
        <f aca="false">IF(A8603="","",WORKDAY(B8603,F8603))</f>
        <v>46315</v>
      </c>
    </row>
    <row r="8604" customFormat="false" ht="15" hidden="false" customHeight="false" outlineLevel="0" collapsed="false">
      <c r="A8604" s="37" t="n">
        <v>1008603</v>
      </c>
      <c r="B8604" s="38" t="n">
        <v>46310</v>
      </c>
      <c r="C8604" s="39" t="s">
        <v>68</v>
      </c>
      <c r="D8604" s="39" t="s">
        <v>35</v>
      </c>
      <c r="E8604" s="40" t="n">
        <v>4.6</v>
      </c>
      <c r="F8604" s="41" t="n">
        <f aca="false">IF(A8604="","",INDEX(Assumptions!$B$16:$B$18,MATCH(C8604,Assumptions!$A$16:$A$18,0)))</f>
        <v>1</v>
      </c>
      <c r="G8604" s="42" t="n">
        <f aca="false">IF(A8604="","",WORKDAY(B8604,F8604))</f>
        <v>46311</v>
      </c>
    </row>
    <row r="8605" customFormat="false" ht="15" hidden="false" customHeight="false" outlineLevel="0" collapsed="false">
      <c r="A8605" s="37" t="n">
        <v>1008604</v>
      </c>
      <c r="B8605" s="38" t="n">
        <v>46310</v>
      </c>
      <c r="C8605" s="39" t="s">
        <v>69</v>
      </c>
      <c r="D8605" s="39" t="s">
        <v>39</v>
      </c>
      <c r="E8605" s="40" t="n">
        <v>0.7</v>
      </c>
      <c r="F8605" s="41" t="n">
        <f aca="false">IF(A8605="","",INDEX(Assumptions!$B$16:$B$18,MATCH(C8605,Assumptions!$A$16:$A$18,0)))</f>
        <v>3</v>
      </c>
      <c r="G8605" s="42" t="n">
        <f aca="false">IF(A8605="","",WORKDAY(B8605,F8605))</f>
        <v>46315</v>
      </c>
    </row>
    <row r="8606" customFormat="false" ht="15" hidden="false" customHeight="false" outlineLevel="0" collapsed="false">
      <c r="A8606" s="37" t="n">
        <v>1008605</v>
      </c>
      <c r="B8606" s="38" t="n">
        <v>46310</v>
      </c>
      <c r="C8606" s="39" t="s">
        <v>69</v>
      </c>
      <c r="D8606" s="39" t="s">
        <v>39</v>
      </c>
      <c r="E8606" s="40" t="n">
        <v>0.5</v>
      </c>
      <c r="F8606" s="41" t="n">
        <f aca="false">IF(A8606="","",INDEX(Assumptions!$B$16:$B$18,MATCH(C8606,Assumptions!$A$16:$A$18,0)))</f>
        <v>3</v>
      </c>
      <c r="G8606" s="42" t="n">
        <f aca="false">IF(A8606="","",WORKDAY(B8606,F8606))</f>
        <v>46315</v>
      </c>
    </row>
    <row r="8607" customFormat="false" ht="15" hidden="false" customHeight="false" outlineLevel="0" collapsed="false">
      <c r="A8607" s="37" t="n">
        <v>1008606</v>
      </c>
      <c r="B8607" s="38" t="n">
        <v>46310</v>
      </c>
      <c r="C8607" s="39" t="s">
        <v>70</v>
      </c>
      <c r="D8607" s="39" t="s">
        <v>33</v>
      </c>
      <c r="E8607" s="40" t="n">
        <v>1</v>
      </c>
      <c r="F8607" s="41" t="n">
        <f aca="false">IF(A8607="","",INDEX(Assumptions!$B$16:$B$18,MATCH(C8607,Assumptions!$A$16:$A$18,0)))</f>
        <v>5</v>
      </c>
      <c r="G8607" s="42" t="n">
        <f aca="false">IF(A8607="","",WORKDAY(B8607,F8607))</f>
        <v>46317</v>
      </c>
    </row>
    <row r="8608" customFormat="false" ht="15" hidden="false" customHeight="false" outlineLevel="0" collapsed="false">
      <c r="A8608" s="37" t="n">
        <v>1008607</v>
      </c>
      <c r="B8608" s="38" t="n">
        <v>46310</v>
      </c>
      <c r="C8608" s="39" t="s">
        <v>69</v>
      </c>
      <c r="D8608" s="39" t="s">
        <v>37</v>
      </c>
      <c r="E8608" s="40" t="n">
        <v>2.2</v>
      </c>
      <c r="F8608" s="41" t="n">
        <f aca="false">IF(A8608="","",INDEX(Assumptions!$B$16:$B$18,MATCH(C8608,Assumptions!$A$16:$A$18,0)))</f>
        <v>3</v>
      </c>
      <c r="G8608" s="42" t="n">
        <f aca="false">IF(A8608="","",WORKDAY(B8608,F8608))</f>
        <v>46315</v>
      </c>
    </row>
    <row r="8609" customFormat="false" ht="15" hidden="false" customHeight="false" outlineLevel="0" collapsed="false">
      <c r="A8609" s="37" t="n">
        <v>1008608</v>
      </c>
      <c r="B8609" s="38" t="n">
        <v>46310</v>
      </c>
      <c r="C8609" s="39" t="s">
        <v>69</v>
      </c>
      <c r="D8609" s="39" t="s">
        <v>33</v>
      </c>
      <c r="E8609" s="40" t="n">
        <v>3.7</v>
      </c>
      <c r="F8609" s="41" t="n">
        <f aca="false">IF(A8609="","",INDEX(Assumptions!$B$16:$B$18,MATCH(C8609,Assumptions!$A$16:$A$18,0)))</f>
        <v>3</v>
      </c>
      <c r="G8609" s="42" t="n">
        <f aca="false">IF(A8609="","",WORKDAY(B8609,F8609))</f>
        <v>46315</v>
      </c>
    </row>
    <row r="8610" customFormat="false" ht="15" hidden="false" customHeight="false" outlineLevel="0" collapsed="false">
      <c r="A8610" s="37" t="n">
        <v>1008609</v>
      </c>
      <c r="B8610" s="38" t="n">
        <v>46310</v>
      </c>
      <c r="C8610" s="39" t="s">
        <v>68</v>
      </c>
      <c r="D8610" s="39" t="s">
        <v>31</v>
      </c>
      <c r="E8610" s="40" t="n">
        <v>0.4</v>
      </c>
      <c r="F8610" s="41" t="n">
        <f aca="false">IF(A8610="","",INDEX(Assumptions!$B$16:$B$18,MATCH(C8610,Assumptions!$A$16:$A$18,0)))</f>
        <v>1</v>
      </c>
      <c r="G8610" s="42" t="n">
        <f aca="false">IF(A8610="","",WORKDAY(B8610,F8610))</f>
        <v>46311</v>
      </c>
    </row>
    <row r="8611" customFormat="false" ht="15" hidden="false" customHeight="false" outlineLevel="0" collapsed="false">
      <c r="A8611" s="37" t="n">
        <v>1008610</v>
      </c>
      <c r="B8611" s="38" t="n">
        <v>46310</v>
      </c>
      <c r="C8611" s="39" t="s">
        <v>69</v>
      </c>
      <c r="D8611" s="39" t="s">
        <v>39</v>
      </c>
      <c r="E8611" s="40" t="n">
        <v>5.7</v>
      </c>
      <c r="F8611" s="41" t="n">
        <f aca="false">IF(A8611="","",INDEX(Assumptions!$B$16:$B$18,MATCH(C8611,Assumptions!$A$16:$A$18,0)))</f>
        <v>3</v>
      </c>
      <c r="G8611" s="42" t="n">
        <f aca="false">IF(A8611="","",WORKDAY(B8611,F8611))</f>
        <v>46315</v>
      </c>
    </row>
    <row r="8612" customFormat="false" ht="15" hidden="false" customHeight="false" outlineLevel="0" collapsed="false">
      <c r="A8612" s="37" t="n">
        <v>1008611</v>
      </c>
      <c r="B8612" s="38" t="n">
        <v>46310</v>
      </c>
      <c r="C8612" s="39" t="s">
        <v>68</v>
      </c>
      <c r="D8612" s="39" t="s">
        <v>35</v>
      </c>
      <c r="E8612" s="40" t="n">
        <v>2</v>
      </c>
      <c r="F8612" s="41" t="n">
        <f aca="false">IF(A8612="","",INDEX(Assumptions!$B$16:$B$18,MATCH(C8612,Assumptions!$A$16:$A$18,0)))</f>
        <v>1</v>
      </c>
      <c r="G8612" s="42" t="n">
        <f aca="false">IF(A8612="","",WORKDAY(B8612,F8612))</f>
        <v>46311</v>
      </c>
    </row>
    <row r="8613" customFormat="false" ht="15" hidden="false" customHeight="false" outlineLevel="0" collapsed="false">
      <c r="A8613" s="37" t="n">
        <v>1008612</v>
      </c>
      <c r="B8613" s="38" t="n">
        <v>46310</v>
      </c>
      <c r="C8613" s="39" t="s">
        <v>69</v>
      </c>
      <c r="D8613" s="39" t="s">
        <v>37</v>
      </c>
      <c r="E8613" s="40" t="n">
        <v>3</v>
      </c>
      <c r="F8613" s="41" t="n">
        <f aca="false">IF(A8613="","",INDEX(Assumptions!$B$16:$B$18,MATCH(C8613,Assumptions!$A$16:$A$18,0)))</f>
        <v>3</v>
      </c>
      <c r="G8613" s="42" t="n">
        <f aca="false">IF(A8613="","",WORKDAY(B8613,F8613))</f>
        <v>46315</v>
      </c>
    </row>
    <row r="8614" customFormat="false" ht="15" hidden="false" customHeight="false" outlineLevel="0" collapsed="false">
      <c r="A8614" s="37" t="n">
        <v>1008613</v>
      </c>
      <c r="B8614" s="38" t="n">
        <v>46310</v>
      </c>
      <c r="C8614" s="39" t="s">
        <v>70</v>
      </c>
      <c r="D8614" s="39" t="s">
        <v>33</v>
      </c>
      <c r="E8614" s="40" t="n">
        <v>0.5</v>
      </c>
      <c r="F8614" s="41" t="n">
        <f aca="false">IF(A8614="","",INDEX(Assumptions!$B$16:$B$18,MATCH(C8614,Assumptions!$A$16:$A$18,0)))</f>
        <v>5</v>
      </c>
      <c r="G8614" s="42" t="n">
        <f aca="false">IF(A8614="","",WORKDAY(B8614,F8614))</f>
        <v>46317</v>
      </c>
    </row>
    <row r="8615" customFormat="false" ht="15" hidden="false" customHeight="false" outlineLevel="0" collapsed="false">
      <c r="A8615" s="37" t="n">
        <v>1008614</v>
      </c>
      <c r="B8615" s="38" t="n">
        <v>46310</v>
      </c>
      <c r="C8615" s="39" t="s">
        <v>68</v>
      </c>
      <c r="D8615" s="39" t="s">
        <v>37</v>
      </c>
      <c r="E8615" s="40" t="n">
        <v>0.8</v>
      </c>
      <c r="F8615" s="41" t="n">
        <f aca="false">IF(A8615="","",INDEX(Assumptions!$B$16:$B$18,MATCH(C8615,Assumptions!$A$16:$A$18,0)))</f>
        <v>1</v>
      </c>
      <c r="G8615" s="42" t="n">
        <f aca="false">IF(A8615="","",WORKDAY(B8615,F8615))</f>
        <v>46311</v>
      </c>
    </row>
    <row r="8616" customFormat="false" ht="15" hidden="false" customHeight="false" outlineLevel="0" collapsed="false">
      <c r="A8616" s="37" t="n">
        <v>1008615</v>
      </c>
      <c r="B8616" s="38" t="n">
        <v>46310</v>
      </c>
      <c r="C8616" s="39" t="s">
        <v>69</v>
      </c>
      <c r="D8616" s="39" t="s">
        <v>39</v>
      </c>
      <c r="E8616" s="40" t="n">
        <v>1.2</v>
      </c>
      <c r="F8616" s="41" t="n">
        <f aca="false">IF(A8616="","",INDEX(Assumptions!$B$16:$B$18,MATCH(C8616,Assumptions!$A$16:$A$18,0)))</f>
        <v>3</v>
      </c>
      <c r="G8616" s="42" t="n">
        <f aca="false">IF(A8616="","",WORKDAY(B8616,F8616))</f>
        <v>46315</v>
      </c>
    </row>
    <row r="8617" customFormat="false" ht="15" hidden="false" customHeight="false" outlineLevel="0" collapsed="false">
      <c r="A8617" s="37" t="n">
        <v>1008616</v>
      </c>
      <c r="B8617" s="38" t="n">
        <v>46310</v>
      </c>
      <c r="C8617" s="39" t="s">
        <v>69</v>
      </c>
      <c r="D8617" s="39" t="s">
        <v>31</v>
      </c>
      <c r="E8617" s="40" t="n">
        <v>7</v>
      </c>
      <c r="F8617" s="41" t="n">
        <f aca="false">IF(A8617="","",INDEX(Assumptions!$B$16:$B$18,MATCH(C8617,Assumptions!$A$16:$A$18,0)))</f>
        <v>3</v>
      </c>
      <c r="G8617" s="42" t="n">
        <f aca="false">IF(A8617="","",WORKDAY(B8617,F8617))</f>
        <v>46315</v>
      </c>
    </row>
    <row r="8618" customFormat="false" ht="15" hidden="false" customHeight="false" outlineLevel="0" collapsed="false">
      <c r="A8618" s="37" t="n">
        <v>1008617</v>
      </c>
      <c r="B8618" s="38" t="n">
        <v>46310</v>
      </c>
      <c r="C8618" s="39" t="s">
        <v>69</v>
      </c>
      <c r="D8618" s="39" t="s">
        <v>31</v>
      </c>
      <c r="E8618" s="40" t="n">
        <v>2.1</v>
      </c>
      <c r="F8618" s="41" t="n">
        <f aca="false">IF(A8618="","",INDEX(Assumptions!$B$16:$B$18,MATCH(C8618,Assumptions!$A$16:$A$18,0)))</f>
        <v>3</v>
      </c>
      <c r="G8618" s="42" t="n">
        <f aca="false">IF(A8618="","",WORKDAY(B8618,F8618))</f>
        <v>46315</v>
      </c>
    </row>
    <row r="8619" customFormat="false" ht="15" hidden="false" customHeight="false" outlineLevel="0" collapsed="false">
      <c r="A8619" s="37" t="n">
        <v>1008618</v>
      </c>
      <c r="B8619" s="38" t="n">
        <v>46310</v>
      </c>
      <c r="C8619" s="39" t="s">
        <v>68</v>
      </c>
      <c r="D8619" s="39" t="s">
        <v>39</v>
      </c>
      <c r="E8619" s="40" t="n">
        <v>1.7</v>
      </c>
      <c r="F8619" s="41" t="n">
        <f aca="false">IF(A8619="","",INDEX(Assumptions!$B$16:$B$18,MATCH(C8619,Assumptions!$A$16:$A$18,0)))</f>
        <v>1</v>
      </c>
      <c r="G8619" s="42" t="n">
        <f aca="false">IF(A8619="","",WORKDAY(B8619,F8619))</f>
        <v>46311</v>
      </c>
    </row>
    <row r="8620" customFormat="false" ht="15" hidden="false" customHeight="false" outlineLevel="0" collapsed="false">
      <c r="A8620" s="37" t="n">
        <v>1008619</v>
      </c>
      <c r="B8620" s="38" t="n">
        <v>46310</v>
      </c>
      <c r="C8620" s="39" t="s">
        <v>68</v>
      </c>
      <c r="D8620" s="39" t="s">
        <v>33</v>
      </c>
      <c r="E8620" s="40" t="n">
        <v>1.2</v>
      </c>
      <c r="F8620" s="41" t="n">
        <f aca="false">IF(A8620="","",INDEX(Assumptions!$B$16:$B$18,MATCH(C8620,Assumptions!$A$16:$A$18,0)))</f>
        <v>1</v>
      </c>
      <c r="G8620" s="42" t="n">
        <f aca="false">IF(A8620="","",WORKDAY(B8620,F8620))</f>
        <v>46311</v>
      </c>
    </row>
    <row r="8621" customFormat="false" ht="15" hidden="false" customHeight="false" outlineLevel="0" collapsed="false">
      <c r="A8621" s="37" t="n">
        <v>1008620</v>
      </c>
      <c r="B8621" s="38" t="n">
        <v>46310</v>
      </c>
      <c r="C8621" s="39" t="s">
        <v>70</v>
      </c>
      <c r="D8621" s="39" t="s">
        <v>33</v>
      </c>
      <c r="E8621" s="40" t="n">
        <v>1</v>
      </c>
      <c r="F8621" s="41" t="n">
        <f aca="false">IF(A8621="","",INDEX(Assumptions!$B$16:$B$18,MATCH(C8621,Assumptions!$A$16:$A$18,0)))</f>
        <v>5</v>
      </c>
      <c r="G8621" s="42" t="n">
        <f aca="false">IF(A8621="","",WORKDAY(B8621,F8621))</f>
        <v>46317</v>
      </c>
    </row>
    <row r="8622" customFormat="false" ht="15" hidden="false" customHeight="false" outlineLevel="0" collapsed="false">
      <c r="A8622" s="37" t="n">
        <v>1008621</v>
      </c>
      <c r="B8622" s="38" t="n">
        <v>46310</v>
      </c>
      <c r="C8622" s="39" t="s">
        <v>69</v>
      </c>
      <c r="D8622" s="39" t="s">
        <v>33</v>
      </c>
      <c r="E8622" s="40" t="n">
        <v>1.7</v>
      </c>
      <c r="F8622" s="41" t="n">
        <f aca="false">IF(A8622="","",INDEX(Assumptions!$B$16:$B$18,MATCH(C8622,Assumptions!$A$16:$A$18,0)))</f>
        <v>3</v>
      </c>
      <c r="G8622" s="42" t="n">
        <f aca="false">IF(A8622="","",WORKDAY(B8622,F8622))</f>
        <v>46315</v>
      </c>
    </row>
    <row r="8623" customFormat="false" ht="15" hidden="false" customHeight="false" outlineLevel="0" collapsed="false">
      <c r="A8623" s="37" t="n">
        <v>1008622</v>
      </c>
      <c r="B8623" s="38" t="n">
        <v>46310</v>
      </c>
      <c r="C8623" s="39" t="s">
        <v>69</v>
      </c>
      <c r="D8623" s="39" t="s">
        <v>37</v>
      </c>
      <c r="E8623" s="40" t="n">
        <v>1</v>
      </c>
      <c r="F8623" s="41" t="n">
        <f aca="false">IF(A8623="","",INDEX(Assumptions!$B$16:$B$18,MATCH(C8623,Assumptions!$A$16:$A$18,0)))</f>
        <v>3</v>
      </c>
      <c r="G8623" s="42" t="n">
        <f aca="false">IF(A8623="","",WORKDAY(B8623,F8623))</f>
        <v>46315</v>
      </c>
    </row>
    <row r="8624" customFormat="false" ht="15" hidden="false" customHeight="false" outlineLevel="0" collapsed="false">
      <c r="A8624" s="37" t="n">
        <v>1008623</v>
      </c>
      <c r="B8624" s="38" t="n">
        <v>46310</v>
      </c>
      <c r="C8624" s="39" t="s">
        <v>69</v>
      </c>
      <c r="D8624" s="39" t="s">
        <v>33</v>
      </c>
      <c r="E8624" s="40" t="n">
        <v>0.8</v>
      </c>
      <c r="F8624" s="41" t="n">
        <f aca="false">IF(A8624="","",INDEX(Assumptions!$B$16:$B$18,MATCH(C8624,Assumptions!$A$16:$A$18,0)))</f>
        <v>3</v>
      </c>
      <c r="G8624" s="42" t="n">
        <f aca="false">IF(A8624="","",WORKDAY(B8624,F8624))</f>
        <v>46315</v>
      </c>
    </row>
    <row r="8625" customFormat="false" ht="15" hidden="false" customHeight="false" outlineLevel="0" collapsed="false">
      <c r="A8625" s="37" t="n">
        <v>1008624</v>
      </c>
      <c r="B8625" s="38" t="n">
        <v>46310</v>
      </c>
      <c r="C8625" s="39" t="s">
        <v>69</v>
      </c>
      <c r="D8625" s="39" t="s">
        <v>35</v>
      </c>
      <c r="E8625" s="40" t="n">
        <v>0.9</v>
      </c>
      <c r="F8625" s="41" t="n">
        <f aca="false">IF(A8625="","",INDEX(Assumptions!$B$16:$B$18,MATCH(C8625,Assumptions!$A$16:$A$18,0)))</f>
        <v>3</v>
      </c>
      <c r="G8625" s="42" t="n">
        <f aca="false">IF(A8625="","",WORKDAY(B8625,F8625))</f>
        <v>46315</v>
      </c>
    </row>
    <row r="8626" customFormat="false" ht="15" hidden="false" customHeight="false" outlineLevel="0" collapsed="false">
      <c r="A8626" s="37" t="n">
        <v>1008625</v>
      </c>
      <c r="B8626" s="38" t="n">
        <v>46310</v>
      </c>
      <c r="C8626" s="39" t="s">
        <v>70</v>
      </c>
      <c r="D8626" s="39" t="s">
        <v>35</v>
      </c>
      <c r="E8626" s="40" t="n">
        <v>1.9</v>
      </c>
      <c r="F8626" s="41" t="n">
        <f aca="false">IF(A8626="","",INDEX(Assumptions!$B$16:$B$18,MATCH(C8626,Assumptions!$A$16:$A$18,0)))</f>
        <v>5</v>
      </c>
      <c r="G8626" s="42" t="n">
        <f aca="false">IF(A8626="","",WORKDAY(B8626,F8626))</f>
        <v>46317</v>
      </c>
    </row>
    <row r="8627" customFormat="false" ht="15" hidden="false" customHeight="false" outlineLevel="0" collapsed="false">
      <c r="A8627" s="37" t="n">
        <v>1008626</v>
      </c>
      <c r="B8627" s="38" t="n">
        <v>46310</v>
      </c>
      <c r="C8627" s="39" t="s">
        <v>69</v>
      </c>
      <c r="D8627" s="39" t="s">
        <v>35</v>
      </c>
      <c r="E8627" s="40" t="n">
        <v>0.7</v>
      </c>
      <c r="F8627" s="41" t="n">
        <f aca="false">IF(A8627="","",INDEX(Assumptions!$B$16:$B$18,MATCH(C8627,Assumptions!$A$16:$A$18,0)))</f>
        <v>3</v>
      </c>
      <c r="G8627" s="42" t="n">
        <f aca="false">IF(A8627="","",WORKDAY(B8627,F8627))</f>
        <v>46315</v>
      </c>
    </row>
    <row r="8628" customFormat="false" ht="15" hidden="false" customHeight="false" outlineLevel="0" collapsed="false">
      <c r="A8628" s="37" t="n">
        <v>1008627</v>
      </c>
      <c r="B8628" s="38" t="n">
        <v>46310</v>
      </c>
      <c r="C8628" s="39" t="s">
        <v>68</v>
      </c>
      <c r="D8628" s="39" t="s">
        <v>33</v>
      </c>
      <c r="E8628" s="40" t="n">
        <v>1.6</v>
      </c>
      <c r="F8628" s="41" t="n">
        <f aca="false">IF(A8628="","",INDEX(Assumptions!$B$16:$B$18,MATCH(C8628,Assumptions!$A$16:$A$18,0)))</f>
        <v>1</v>
      </c>
      <c r="G8628" s="42" t="n">
        <f aca="false">IF(A8628="","",WORKDAY(B8628,F8628))</f>
        <v>46311</v>
      </c>
    </row>
    <row r="8629" customFormat="false" ht="15" hidden="false" customHeight="false" outlineLevel="0" collapsed="false">
      <c r="A8629" s="37" t="n">
        <v>1008628</v>
      </c>
      <c r="B8629" s="38" t="n">
        <v>46310</v>
      </c>
      <c r="C8629" s="39" t="s">
        <v>70</v>
      </c>
      <c r="D8629" s="39" t="s">
        <v>33</v>
      </c>
      <c r="E8629" s="40" t="n">
        <v>1.4</v>
      </c>
      <c r="F8629" s="41" t="n">
        <f aca="false">IF(A8629="","",INDEX(Assumptions!$B$16:$B$18,MATCH(C8629,Assumptions!$A$16:$A$18,0)))</f>
        <v>5</v>
      </c>
      <c r="G8629" s="42" t="n">
        <f aca="false">IF(A8629="","",WORKDAY(B8629,F8629))</f>
        <v>46317</v>
      </c>
    </row>
    <row r="8630" customFormat="false" ht="15" hidden="false" customHeight="false" outlineLevel="0" collapsed="false">
      <c r="A8630" s="37" t="n">
        <v>1008629</v>
      </c>
      <c r="B8630" s="38" t="n">
        <v>46310</v>
      </c>
      <c r="C8630" s="39" t="s">
        <v>69</v>
      </c>
      <c r="D8630" s="39" t="s">
        <v>35</v>
      </c>
      <c r="E8630" s="40" t="n">
        <v>0.9</v>
      </c>
      <c r="F8630" s="41" t="n">
        <f aca="false">IF(A8630="","",INDEX(Assumptions!$B$16:$B$18,MATCH(C8630,Assumptions!$A$16:$A$18,0)))</f>
        <v>3</v>
      </c>
      <c r="G8630" s="42" t="n">
        <f aca="false">IF(A8630="","",WORKDAY(B8630,F8630))</f>
        <v>46315</v>
      </c>
    </row>
    <row r="8631" customFormat="false" ht="15" hidden="false" customHeight="false" outlineLevel="0" collapsed="false">
      <c r="A8631" s="37" t="n">
        <v>1008630</v>
      </c>
      <c r="B8631" s="38" t="n">
        <v>46310</v>
      </c>
      <c r="C8631" s="39" t="s">
        <v>69</v>
      </c>
      <c r="D8631" s="39" t="s">
        <v>39</v>
      </c>
      <c r="E8631" s="40" t="n">
        <v>2.6</v>
      </c>
      <c r="F8631" s="41" t="n">
        <f aca="false">IF(A8631="","",INDEX(Assumptions!$B$16:$B$18,MATCH(C8631,Assumptions!$A$16:$A$18,0)))</f>
        <v>3</v>
      </c>
      <c r="G8631" s="42" t="n">
        <f aca="false">IF(A8631="","",WORKDAY(B8631,F8631))</f>
        <v>46315</v>
      </c>
    </row>
    <row r="8632" customFormat="false" ht="15" hidden="false" customHeight="false" outlineLevel="0" collapsed="false">
      <c r="A8632" s="37" t="n">
        <v>1008631</v>
      </c>
      <c r="B8632" s="38" t="n">
        <v>46310</v>
      </c>
      <c r="C8632" s="39" t="s">
        <v>69</v>
      </c>
      <c r="D8632" s="39" t="s">
        <v>35</v>
      </c>
      <c r="E8632" s="40" t="n">
        <v>0.4</v>
      </c>
      <c r="F8632" s="41" t="n">
        <f aca="false">IF(A8632="","",INDEX(Assumptions!$B$16:$B$18,MATCH(C8632,Assumptions!$A$16:$A$18,0)))</f>
        <v>3</v>
      </c>
      <c r="G8632" s="42" t="n">
        <f aca="false">IF(A8632="","",WORKDAY(B8632,F8632))</f>
        <v>46315</v>
      </c>
    </row>
    <row r="8633" customFormat="false" ht="15" hidden="false" customHeight="false" outlineLevel="0" collapsed="false">
      <c r="A8633" s="37" t="n">
        <v>1008632</v>
      </c>
      <c r="B8633" s="38" t="n">
        <v>46310</v>
      </c>
      <c r="C8633" s="39" t="s">
        <v>70</v>
      </c>
      <c r="D8633" s="39" t="s">
        <v>37</v>
      </c>
      <c r="E8633" s="40" t="n">
        <v>0.7</v>
      </c>
      <c r="F8633" s="41" t="n">
        <f aca="false">IF(A8633="","",INDEX(Assumptions!$B$16:$B$18,MATCH(C8633,Assumptions!$A$16:$A$18,0)))</f>
        <v>5</v>
      </c>
      <c r="G8633" s="42" t="n">
        <f aca="false">IF(A8633="","",WORKDAY(B8633,F8633))</f>
        <v>46317</v>
      </c>
    </row>
    <row r="8634" customFormat="false" ht="15" hidden="false" customHeight="false" outlineLevel="0" collapsed="false">
      <c r="A8634" s="37" t="n">
        <v>1008633</v>
      </c>
      <c r="B8634" s="38" t="n">
        <v>46310</v>
      </c>
      <c r="C8634" s="39" t="s">
        <v>69</v>
      </c>
      <c r="D8634" s="39" t="s">
        <v>39</v>
      </c>
      <c r="E8634" s="40" t="n">
        <v>1</v>
      </c>
      <c r="F8634" s="41" t="n">
        <f aca="false">IF(A8634="","",INDEX(Assumptions!$B$16:$B$18,MATCH(C8634,Assumptions!$A$16:$A$18,0)))</f>
        <v>3</v>
      </c>
      <c r="G8634" s="42" t="n">
        <f aca="false">IF(A8634="","",WORKDAY(B8634,F8634))</f>
        <v>46315</v>
      </c>
    </row>
    <row r="8635" customFormat="false" ht="15" hidden="false" customHeight="false" outlineLevel="0" collapsed="false">
      <c r="A8635" s="37" t="n">
        <v>1008634</v>
      </c>
      <c r="B8635" s="38" t="n">
        <v>46310</v>
      </c>
      <c r="C8635" s="39" t="s">
        <v>69</v>
      </c>
      <c r="D8635" s="39" t="s">
        <v>37</v>
      </c>
      <c r="E8635" s="40" t="n">
        <v>0.6</v>
      </c>
      <c r="F8635" s="41" t="n">
        <f aca="false">IF(A8635="","",INDEX(Assumptions!$B$16:$B$18,MATCH(C8635,Assumptions!$A$16:$A$18,0)))</f>
        <v>3</v>
      </c>
      <c r="G8635" s="42" t="n">
        <f aca="false">IF(A8635="","",WORKDAY(B8635,F8635))</f>
        <v>46315</v>
      </c>
    </row>
    <row r="8636" customFormat="false" ht="15" hidden="false" customHeight="false" outlineLevel="0" collapsed="false">
      <c r="A8636" s="37" t="n">
        <v>1008635</v>
      </c>
      <c r="B8636" s="38" t="n">
        <v>46310</v>
      </c>
      <c r="C8636" s="39" t="s">
        <v>69</v>
      </c>
      <c r="D8636" s="39" t="s">
        <v>35</v>
      </c>
      <c r="E8636" s="40" t="n">
        <v>4.3</v>
      </c>
      <c r="F8636" s="41" t="n">
        <f aca="false">IF(A8636="","",INDEX(Assumptions!$B$16:$B$18,MATCH(C8636,Assumptions!$A$16:$A$18,0)))</f>
        <v>3</v>
      </c>
      <c r="G8636" s="42" t="n">
        <f aca="false">IF(A8636="","",WORKDAY(B8636,F8636))</f>
        <v>46315</v>
      </c>
    </row>
    <row r="8637" customFormat="false" ht="15" hidden="false" customHeight="false" outlineLevel="0" collapsed="false">
      <c r="A8637" s="37" t="n">
        <v>1008636</v>
      </c>
      <c r="B8637" s="38" t="n">
        <v>46310</v>
      </c>
      <c r="C8637" s="39" t="s">
        <v>69</v>
      </c>
      <c r="D8637" s="39" t="s">
        <v>37</v>
      </c>
      <c r="E8637" s="40" t="n">
        <v>4.3</v>
      </c>
      <c r="F8637" s="41" t="n">
        <f aca="false">IF(A8637="","",INDEX(Assumptions!$B$16:$B$18,MATCH(C8637,Assumptions!$A$16:$A$18,0)))</f>
        <v>3</v>
      </c>
      <c r="G8637" s="42" t="n">
        <f aca="false">IF(A8637="","",WORKDAY(B8637,F8637))</f>
        <v>46315</v>
      </c>
    </row>
    <row r="8638" customFormat="false" ht="15" hidden="false" customHeight="false" outlineLevel="0" collapsed="false">
      <c r="A8638" s="37" t="n">
        <v>1008637</v>
      </c>
      <c r="B8638" s="38" t="n">
        <v>46310</v>
      </c>
      <c r="C8638" s="39" t="s">
        <v>70</v>
      </c>
      <c r="D8638" s="39" t="s">
        <v>35</v>
      </c>
      <c r="E8638" s="40" t="n">
        <v>4.5</v>
      </c>
      <c r="F8638" s="41" t="n">
        <f aca="false">IF(A8638="","",INDEX(Assumptions!$B$16:$B$18,MATCH(C8638,Assumptions!$A$16:$A$18,0)))</f>
        <v>5</v>
      </c>
      <c r="G8638" s="42" t="n">
        <f aca="false">IF(A8638="","",WORKDAY(B8638,F8638))</f>
        <v>46317</v>
      </c>
    </row>
    <row r="8639" customFormat="false" ht="15" hidden="false" customHeight="false" outlineLevel="0" collapsed="false">
      <c r="A8639" s="37" t="n">
        <v>1008638</v>
      </c>
      <c r="B8639" s="38" t="n">
        <v>46310</v>
      </c>
      <c r="C8639" s="39" t="s">
        <v>68</v>
      </c>
      <c r="D8639" s="39" t="s">
        <v>37</v>
      </c>
      <c r="E8639" s="40" t="n">
        <v>1.6</v>
      </c>
      <c r="F8639" s="41" t="n">
        <f aca="false">IF(A8639="","",INDEX(Assumptions!$B$16:$B$18,MATCH(C8639,Assumptions!$A$16:$A$18,0)))</f>
        <v>1</v>
      </c>
      <c r="G8639" s="42" t="n">
        <f aca="false">IF(A8639="","",WORKDAY(B8639,F8639))</f>
        <v>46311</v>
      </c>
    </row>
    <row r="8640" customFormat="false" ht="15" hidden="false" customHeight="false" outlineLevel="0" collapsed="false">
      <c r="A8640" s="37" t="n">
        <v>1008639</v>
      </c>
      <c r="B8640" s="38" t="n">
        <v>46310</v>
      </c>
      <c r="C8640" s="39" t="s">
        <v>69</v>
      </c>
      <c r="D8640" s="39" t="s">
        <v>37</v>
      </c>
      <c r="E8640" s="40" t="n">
        <v>1.4</v>
      </c>
      <c r="F8640" s="41" t="n">
        <f aca="false">IF(A8640="","",INDEX(Assumptions!$B$16:$B$18,MATCH(C8640,Assumptions!$A$16:$A$18,0)))</f>
        <v>3</v>
      </c>
      <c r="G8640" s="42" t="n">
        <f aca="false">IF(A8640="","",WORKDAY(B8640,F8640))</f>
        <v>46315</v>
      </c>
    </row>
    <row r="8641" customFormat="false" ht="15" hidden="false" customHeight="false" outlineLevel="0" collapsed="false">
      <c r="A8641" s="37" t="n">
        <v>1008640</v>
      </c>
      <c r="B8641" s="38" t="n">
        <v>46310</v>
      </c>
      <c r="C8641" s="39" t="s">
        <v>70</v>
      </c>
      <c r="D8641" s="39" t="s">
        <v>39</v>
      </c>
      <c r="E8641" s="40" t="n">
        <v>0.9</v>
      </c>
      <c r="F8641" s="41" t="n">
        <f aca="false">IF(A8641="","",INDEX(Assumptions!$B$16:$B$18,MATCH(C8641,Assumptions!$A$16:$A$18,0)))</f>
        <v>5</v>
      </c>
      <c r="G8641" s="42" t="n">
        <f aca="false">IF(A8641="","",WORKDAY(B8641,F8641))</f>
        <v>46317</v>
      </c>
    </row>
    <row r="8642" customFormat="false" ht="15" hidden="false" customHeight="false" outlineLevel="0" collapsed="false">
      <c r="A8642" s="37" t="n">
        <v>1008641</v>
      </c>
      <c r="B8642" s="38" t="n">
        <v>46310</v>
      </c>
      <c r="C8642" s="39" t="s">
        <v>69</v>
      </c>
      <c r="D8642" s="39" t="s">
        <v>39</v>
      </c>
      <c r="E8642" s="40" t="n">
        <v>2.7</v>
      </c>
      <c r="F8642" s="41" t="n">
        <f aca="false">IF(A8642="","",INDEX(Assumptions!$B$16:$B$18,MATCH(C8642,Assumptions!$A$16:$A$18,0)))</f>
        <v>3</v>
      </c>
      <c r="G8642" s="42" t="n">
        <f aca="false">IF(A8642="","",WORKDAY(B8642,F8642))</f>
        <v>46315</v>
      </c>
    </row>
    <row r="8643" customFormat="false" ht="15" hidden="false" customHeight="false" outlineLevel="0" collapsed="false">
      <c r="A8643" s="37" t="n">
        <v>1008642</v>
      </c>
      <c r="B8643" s="38" t="n">
        <v>46310</v>
      </c>
      <c r="C8643" s="39" t="s">
        <v>69</v>
      </c>
      <c r="D8643" s="39" t="s">
        <v>33</v>
      </c>
      <c r="E8643" s="40" t="n">
        <v>1.8</v>
      </c>
      <c r="F8643" s="41" t="n">
        <f aca="false">IF(A8643="","",INDEX(Assumptions!$B$16:$B$18,MATCH(C8643,Assumptions!$A$16:$A$18,0)))</f>
        <v>3</v>
      </c>
      <c r="G8643" s="42" t="n">
        <f aca="false">IF(A8643="","",WORKDAY(B8643,F8643))</f>
        <v>46315</v>
      </c>
    </row>
    <row r="8644" customFormat="false" ht="15" hidden="false" customHeight="false" outlineLevel="0" collapsed="false">
      <c r="A8644" s="37" t="n">
        <v>1008643</v>
      </c>
      <c r="B8644" s="38" t="n">
        <v>46310</v>
      </c>
      <c r="C8644" s="39" t="s">
        <v>69</v>
      </c>
      <c r="D8644" s="39" t="s">
        <v>35</v>
      </c>
      <c r="E8644" s="40" t="n">
        <v>0.6</v>
      </c>
      <c r="F8644" s="41" t="n">
        <f aca="false">IF(A8644="","",INDEX(Assumptions!$B$16:$B$18,MATCH(C8644,Assumptions!$A$16:$A$18,0)))</f>
        <v>3</v>
      </c>
      <c r="G8644" s="42" t="n">
        <f aca="false">IF(A8644="","",WORKDAY(B8644,F8644))</f>
        <v>46315</v>
      </c>
    </row>
    <row r="8645" customFormat="false" ht="15" hidden="false" customHeight="false" outlineLevel="0" collapsed="false">
      <c r="A8645" s="37" t="n">
        <v>1008644</v>
      </c>
      <c r="B8645" s="38" t="n">
        <v>46310</v>
      </c>
      <c r="C8645" s="39" t="s">
        <v>69</v>
      </c>
      <c r="D8645" s="39" t="s">
        <v>37</v>
      </c>
      <c r="E8645" s="40" t="n">
        <v>6</v>
      </c>
      <c r="F8645" s="41" t="n">
        <f aca="false">IF(A8645="","",INDEX(Assumptions!$B$16:$B$18,MATCH(C8645,Assumptions!$A$16:$A$18,0)))</f>
        <v>3</v>
      </c>
      <c r="G8645" s="42" t="n">
        <f aca="false">IF(A8645="","",WORKDAY(B8645,F8645))</f>
        <v>46315</v>
      </c>
    </row>
    <row r="8646" customFormat="false" ht="15" hidden="false" customHeight="false" outlineLevel="0" collapsed="false">
      <c r="A8646" s="37" t="n">
        <v>1008645</v>
      </c>
      <c r="B8646" s="38" t="n">
        <v>46310</v>
      </c>
      <c r="C8646" s="39" t="s">
        <v>70</v>
      </c>
      <c r="D8646" s="39" t="s">
        <v>39</v>
      </c>
      <c r="E8646" s="40" t="n">
        <v>2.6</v>
      </c>
      <c r="F8646" s="41" t="n">
        <f aca="false">IF(A8646="","",INDEX(Assumptions!$B$16:$B$18,MATCH(C8646,Assumptions!$A$16:$A$18,0)))</f>
        <v>5</v>
      </c>
      <c r="G8646" s="42" t="n">
        <f aca="false">IF(A8646="","",WORKDAY(B8646,F8646))</f>
        <v>46317</v>
      </c>
    </row>
    <row r="8647" customFormat="false" ht="15" hidden="false" customHeight="false" outlineLevel="0" collapsed="false">
      <c r="A8647" s="37" t="n">
        <v>1008646</v>
      </c>
      <c r="B8647" s="38" t="n">
        <v>46310</v>
      </c>
      <c r="C8647" s="39" t="s">
        <v>69</v>
      </c>
      <c r="D8647" s="39" t="s">
        <v>33</v>
      </c>
      <c r="E8647" s="40" t="n">
        <v>3.1</v>
      </c>
      <c r="F8647" s="41" t="n">
        <f aca="false">IF(A8647="","",INDEX(Assumptions!$B$16:$B$18,MATCH(C8647,Assumptions!$A$16:$A$18,0)))</f>
        <v>3</v>
      </c>
      <c r="G8647" s="42" t="n">
        <f aca="false">IF(A8647="","",WORKDAY(B8647,F8647))</f>
        <v>46315</v>
      </c>
    </row>
    <row r="8648" customFormat="false" ht="15" hidden="false" customHeight="false" outlineLevel="0" collapsed="false">
      <c r="A8648" s="37" t="n">
        <v>1008647</v>
      </c>
      <c r="B8648" s="38" t="n">
        <v>46310</v>
      </c>
      <c r="C8648" s="39" t="s">
        <v>68</v>
      </c>
      <c r="D8648" s="39" t="s">
        <v>31</v>
      </c>
      <c r="E8648" s="40" t="n">
        <v>0.8</v>
      </c>
      <c r="F8648" s="41" t="n">
        <f aca="false">IF(A8648="","",INDEX(Assumptions!$B$16:$B$18,MATCH(C8648,Assumptions!$A$16:$A$18,0)))</f>
        <v>1</v>
      </c>
      <c r="G8648" s="42" t="n">
        <f aca="false">IF(A8648="","",WORKDAY(B8648,F8648))</f>
        <v>46311</v>
      </c>
    </row>
    <row r="8649" customFormat="false" ht="15" hidden="false" customHeight="false" outlineLevel="0" collapsed="false">
      <c r="A8649" s="37" t="n">
        <v>1008648</v>
      </c>
      <c r="B8649" s="38" t="n">
        <v>46310</v>
      </c>
      <c r="C8649" s="39" t="s">
        <v>68</v>
      </c>
      <c r="D8649" s="39" t="s">
        <v>37</v>
      </c>
      <c r="E8649" s="40" t="n">
        <v>1.6</v>
      </c>
      <c r="F8649" s="41" t="n">
        <f aca="false">IF(A8649="","",INDEX(Assumptions!$B$16:$B$18,MATCH(C8649,Assumptions!$A$16:$A$18,0)))</f>
        <v>1</v>
      </c>
      <c r="G8649" s="42" t="n">
        <f aca="false">IF(A8649="","",WORKDAY(B8649,F8649))</f>
        <v>46311</v>
      </c>
    </row>
    <row r="8650" customFormat="false" ht="15" hidden="false" customHeight="false" outlineLevel="0" collapsed="false">
      <c r="A8650" s="37" t="n">
        <v>1008649</v>
      </c>
      <c r="B8650" s="38" t="n">
        <v>46310</v>
      </c>
      <c r="C8650" s="39" t="s">
        <v>69</v>
      </c>
      <c r="D8650" s="39" t="s">
        <v>35</v>
      </c>
      <c r="E8650" s="40" t="n">
        <v>1.5</v>
      </c>
      <c r="F8650" s="41" t="n">
        <f aca="false">IF(A8650="","",INDEX(Assumptions!$B$16:$B$18,MATCH(C8650,Assumptions!$A$16:$A$18,0)))</f>
        <v>3</v>
      </c>
      <c r="G8650" s="42" t="n">
        <f aca="false">IF(A8650="","",WORKDAY(B8650,F8650))</f>
        <v>46315</v>
      </c>
    </row>
    <row r="8651" customFormat="false" ht="15" hidden="false" customHeight="false" outlineLevel="0" collapsed="false">
      <c r="A8651" s="37" t="n">
        <v>1008650</v>
      </c>
      <c r="B8651" s="38" t="n">
        <v>46310</v>
      </c>
      <c r="C8651" s="39" t="s">
        <v>69</v>
      </c>
      <c r="D8651" s="39" t="s">
        <v>35</v>
      </c>
      <c r="E8651" s="40" t="n">
        <v>2.1</v>
      </c>
      <c r="F8651" s="41" t="n">
        <f aca="false">IF(A8651="","",INDEX(Assumptions!$B$16:$B$18,MATCH(C8651,Assumptions!$A$16:$A$18,0)))</f>
        <v>3</v>
      </c>
      <c r="G8651" s="42" t="n">
        <f aca="false">IF(A8651="","",WORKDAY(B8651,F8651))</f>
        <v>46315</v>
      </c>
    </row>
    <row r="8652" customFormat="false" ht="15" hidden="false" customHeight="false" outlineLevel="0" collapsed="false">
      <c r="A8652" s="37" t="n">
        <v>1008651</v>
      </c>
      <c r="B8652" s="38" t="n">
        <v>46310</v>
      </c>
      <c r="C8652" s="39" t="s">
        <v>68</v>
      </c>
      <c r="D8652" s="39" t="s">
        <v>37</v>
      </c>
      <c r="E8652" s="40" t="n">
        <v>0.9</v>
      </c>
      <c r="F8652" s="41" t="n">
        <f aca="false">IF(A8652="","",INDEX(Assumptions!$B$16:$B$18,MATCH(C8652,Assumptions!$A$16:$A$18,0)))</f>
        <v>1</v>
      </c>
      <c r="G8652" s="42" t="n">
        <f aca="false">IF(A8652="","",WORKDAY(B8652,F8652))</f>
        <v>46311</v>
      </c>
    </row>
    <row r="8653" customFormat="false" ht="15" hidden="false" customHeight="false" outlineLevel="0" collapsed="false">
      <c r="A8653" s="37" t="n">
        <v>1008652</v>
      </c>
      <c r="B8653" s="38" t="n">
        <v>46310</v>
      </c>
      <c r="C8653" s="39" t="s">
        <v>70</v>
      </c>
      <c r="D8653" s="39" t="s">
        <v>37</v>
      </c>
      <c r="E8653" s="40" t="n">
        <v>1.7</v>
      </c>
      <c r="F8653" s="41" t="n">
        <f aca="false">IF(A8653="","",INDEX(Assumptions!$B$16:$B$18,MATCH(C8653,Assumptions!$A$16:$A$18,0)))</f>
        <v>5</v>
      </c>
      <c r="G8653" s="42" t="n">
        <f aca="false">IF(A8653="","",WORKDAY(B8653,F8653))</f>
        <v>46317</v>
      </c>
    </row>
    <row r="8654" customFormat="false" ht="15" hidden="false" customHeight="false" outlineLevel="0" collapsed="false">
      <c r="A8654" s="37" t="n">
        <v>1008653</v>
      </c>
      <c r="B8654" s="38" t="n">
        <v>46310</v>
      </c>
      <c r="C8654" s="39" t="s">
        <v>69</v>
      </c>
      <c r="D8654" s="39" t="s">
        <v>39</v>
      </c>
      <c r="E8654" s="40" t="n">
        <v>4.4</v>
      </c>
      <c r="F8654" s="41" t="n">
        <f aca="false">IF(A8654="","",INDEX(Assumptions!$B$16:$B$18,MATCH(C8654,Assumptions!$A$16:$A$18,0)))</f>
        <v>3</v>
      </c>
      <c r="G8654" s="42" t="n">
        <f aca="false">IF(A8654="","",WORKDAY(B8654,F8654))</f>
        <v>46315</v>
      </c>
    </row>
    <row r="8655" customFormat="false" ht="15" hidden="false" customHeight="false" outlineLevel="0" collapsed="false">
      <c r="A8655" s="37" t="n">
        <v>1008654</v>
      </c>
      <c r="B8655" s="38" t="n">
        <v>46310</v>
      </c>
      <c r="C8655" s="39" t="s">
        <v>69</v>
      </c>
      <c r="D8655" s="39" t="s">
        <v>39</v>
      </c>
      <c r="E8655" s="40" t="n">
        <v>1.7</v>
      </c>
      <c r="F8655" s="41" t="n">
        <f aca="false">IF(A8655="","",INDEX(Assumptions!$B$16:$B$18,MATCH(C8655,Assumptions!$A$16:$A$18,0)))</f>
        <v>3</v>
      </c>
      <c r="G8655" s="42" t="n">
        <f aca="false">IF(A8655="","",WORKDAY(B8655,F8655))</f>
        <v>46315</v>
      </c>
    </row>
    <row r="8656" customFormat="false" ht="15" hidden="false" customHeight="false" outlineLevel="0" collapsed="false">
      <c r="A8656" s="37" t="n">
        <v>1008655</v>
      </c>
      <c r="B8656" s="38" t="n">
        <v>46310</v>
      </c>
      <c r="C8656" s="39" t="s">
        <v>70</v>
      </c>
      <c r="D8656" s="39" t="s">
        <v>37</v>
      </c>
      <c r="E8656" s="40" t="n">
        <v>2.1</v>
      </c>
      <c r="F8656" s="41" t="n">
        <f aca="false">IF(A8656="","",INDEX(Assumptions!$B$16:$B$18,MATCH(C8656,Assumptions!$A$16:$A$18,0)))</f>
        <v>5</v>
      </c>
      <c r="G8656" s="42" t="n">
        <f aca="false">IF(A8656="","",WORKDAY(B8656,F8656))</f>
        <v>46317</v>
      </c>
    </row>
    <row r="8657" customFormat="false" ht="15" hidden="false" customHeight="false" outlineLevel="0" collapsed="false">
      <c r="A8657" s="37" t="n">
        <v>1008656</v>
      </c>
      <c r="B8657" s="38" t="n">
        <v>46310</v>
      </c>
      <c r="C8657" s="39" t="s">
        <v>69</v>
      </c>
      <c r="D8657" s="39" t="s">
        <v>35</v>
      </c>
      <c r="E8657" s="40" t="n">
        <v>1</v>
      </c>
      <c r="F8657" s="41" t="n">
        <f aca="false">IF(A8657="","",INDEX(Assumptions!$B$16:$B$18,MATCH(C8657,Assumptions!$A$16:$A$18,0)))</f>
        <v>3</v>
      </c>
      <c r="G8657" s="42" t="n">
        <f aca="false">IF(A8657="","",WORKDAY(B8657,F8657))</f>
        <v>46315</v>
      </c>
    </row>
    <row r="8658" customFormat="false" ht="15" hidden="false" customHeight="false" outlineLevel="0" collapsed="false">
      <c r="A8658" s="37" t="n">
        <v>1008657</v>
      </c>
      <c r="B8658" s="38" t="n">
        <v>46310</v>
      </c>
      <c r="C8658" s="39" t="s">
        <v>69</v>
      </c>
      <c r="D8658" s="39" t="s">
        <v>35</v>
      </c>
      <c r="E8658" s="40" t="n">
        <v>0.7</v>
      </c>
      <c r="F8658" s="41" t="n">
        <f aca="false">IF(A8658="","",INDEX(Assumptions!$B$16:$B$18,MATCH(C8658,Assumptions!$A$16:$A$18,0)))</f>
        <v>3</v>
      </c>
      <c r="G8658" s="42" t="n">
        <f aca="false">IF(A8658="","",WORKDAY(B8658,F8658))</f>
        <v>46315</v>
      </c>
    </row>
    <row r="8659" customFormat="false" ht="15" hidden="false" customHeight="false" outlineLevel="0" collapsed="false">
      <c r="A8659" s="37" t="n">
        <v>1008658</v>
      </c>
      <c r="B8659" s="38" t="n">
        <v>46310</v>
      </c>
      <c r="C8659" s="39" t="s">
        <v>70</v>
      </c>
      <c r="D8659" s="39" t="s">
        <v>33</v>
      </c>
      <c r="E8659" s="40" t="n">
        <v>2.7</v>
      </c>
      <c r="F8659" s="41" t="n">
        <f aca="false">IF(A8659="","",INDEX(Assumptions!$B$16:$B$18,MATCH(C8659,Assumptions!$A$16:$A$18,0)))</f>
        <v>5</v>
      </c>
      <c r="G8659" s="42" t="n">
        <f aca="false">IF(A8659="","",WORKDAY(B8659,F8659))</f>
        <v>46317</v>
      </c>
    </row>
    <row r="8660" customFormat="false" ht="15" hidden="false" customHeight="false" outlineLevel="0" collapsed="false">
      <c r="A8660" s="37" t="n">
        <v>1008659</v>
      </c>
      <c r="B8660" s="38" t="n">
        <v>46310</v>
      </c>
      <c r="C8660" s="39" t="s">
        <v>69</v>
      </c>
      <c r="D8660" s="39" t="s">
        <v>31</v>
      </c>
      <c r="E8660" s="40" t="n">
        <v>3.8</v>
      </c>
      <c r="F8660" s="41" t="n">
        <f aca="false">IF(A8660="","",INDEX(Assumptions!$B$16:$B$18,MATCH(C8660,Assumptions!$A$16:$A$18,0)))</f>
        <v>3</v>
      </c>
      <c r="G8660" s="42" t="n">
        <f aca="false">IF(A8660="","",WORKDAY(B8660,F8660))</f>
        <v>46315</v>
      </c>
    </row>
    <row r="8661" customFormat="false" ht="15" hidden="false" customHeight="false" outlineLevel="0" collapsed="false">
      <c r="A8661" s="37" t="n">
        <v>1008660</v>
      </c>
      <c r="B8661" s="38" t="n">
        <v>46310</v>
      </c>
      <c r="C8661" s="39" t="s">
        <v>70</v>
      </c>
      <c r="D8661" s="39" t="s">
        <v>31</v>
      </c>
      <c r="E8661" s="40" t="n">
        <v>1.1</v>
      </c>
      <c r="F8661" s="41" t="n">
        <f aca="false">IF(A8661="","",INDEX(Assumptions!$B$16:$B$18,MATCH(C8661,Assumptions!$A$16:$A$18,0)))</f>
        <v>5</v>
      </c>
      <c r="G8661" s="42" t="n">
        <f aca="false">IF(A8661="","",WORKDAY(B8661,F8661))</f>
        <v>46317</v>
      </c>
    </row>
    <row r="8662" customFormat="false" ht="15" hidden="false" customHeight="false" outlineLevel="0" collapsed="false">
      <c r="A8662" s="37" t="n">
        <v>1008661</v>
      </c>
      <c r="B8662" s="38" t="n">
        <v>46310</v>
      </c>
      <c r="C8662" s="39" t="s">
        <v>69</v>
      </c>
      <c r="D8662" s="39" t="s">
        <v>37</v>
      </c>
      <c r="E8662" s="40" t="n">
        <v>1.4</v>
      </c>
      <c r="F8662" s="41" t="n">
        <f aca="false">IF(A8662="","",INDEX(Assumptions!$B$16:$B$18,MATCH(C8662,Assumptions!$A$16:$A$18,0)))</f>
        <v>3</v>
      </c>
      <c r="G8662" s="42" t="n">
        <f aca="false">IF(A8662="","",WORKDAY(B8662,F8662))</f>
        <v>46315</v>
      </c>
    </row>
    <row r="8663" customFormat="false" ht="15" hidden="false" customHeight="false" outlineLevel="0" collapsed="false">
      <c r="A8663" s="37" t="n">
        <v>1008662</v>
      </c>
      <c r="B8663" s="38" t="n">
        <v>46310</v>
      </c>
      <c r="C8663" s="39" t="s">
        <v>70</v>
      </c>
      <c r="D8663" s="39" t="s">
        <v>35</v>
      </c>
      <c r="E8663" s="40" t="n">
        <v>4.1</v>
      </c>
      <c r="F8663" s="41" t="n">
        <f aca="false">IF(A8663="","",INDEX(Assumptions!$B$16:$B$18,MATCH(C8663,Assumptions!$A$16:$A$18,0)))</f>
        <v>5</v>
      </c>
      <c r="G8663" s="42" t="n">
        <f aca="false">IF(A8663="","",WORKDAY(B8663,F8663))</f>
        <v>46317</v>
      </c>
    </row>
    <row r="8664" customFormat="false" ht="15" hidden="false" customHeight="false" outlineLevel="0" collapsed="false">
      <c r="A8664" s="37" t="n">
        <v>1008663</v>
      </c>
      <c r="B8664" s="38" t="n">
        <v>46310</v>
      </c>
      <c r="C8664" s="39" t="s">
        <v>69</v>
      </c>
      <c r="D8664" s="39" t="s">
        <v>39</v>
      </c>
      <c r="E8664" s="40" t="n">
        <v>1.5</v>
      </c>
      <c r="F8664" s="41" t="n">
        <f aca="false">IF(A8664="","",INDEX(Assumptions!$B$16:$B$18,MATCH(C8664,Assumptions!$A$16:$A$18,0)))</f>
        <v>3</v>
      </c>
      <c r="G8664" s="42" t="n">
        <f aca="false">IF(A8664="","",WORKDAY(B8664,F8664))</f>
        <v>46315</v>
      </c>
    </row>
    <row r="8665" customFormat="false" ht="15" hidden="false" customHeight="false" outlineLevel="0" collapsed="false">
      <c r="A8665" s="37" t="n">
        <v>1008664</v>
      </c>
      <c r="B8665" s="38" t="n">
        <v>46310</v>
      </c>
      <c r="C8665" s="39" t="s">
        <v>69</v>
      </c>
      <c r="D8665" s="39" t="s">
        <v>39</v>
      </c>
      <c r="E8665" s="40" t="n">
        <v>4</v>
      </c>
      <c r="F8665" s="41" t="n">
        <f aca="false">IF(A8665="","",INDEX(Assumptions!$B$16:$B$18,MATCH(C8665,Assumptions!$A$16:$A$18,0)))</f>
        <v>3</v>
      </c>
      <c r="G8665" s="42" t="n">
        <f aca="false">IF(A8665="","",WORKDAY(B8665,F8665))</f>
        <v>46315</v>
      </c>
    </row>
    <row r="8666" customFormat="false" ht="15" hidden="false" customHeight="false" outlineLevel="0" collapsed="false">
      <c r="A8666" s="37" t="n">
        <v>1008665</v>
      </c>
      <c r="B8666" s="38" t="n">
        <v>46310</v>
      </c>
      <c r="C8666" s="39" t="s">
        <v>69</v>
      </c>
      <c r="D8666" s="39" t="s">
        <v>35</v>
      </c>
      <c r="E8666" s="40" t="n">
        <v>0.7</v>
      </c>
      <c r="F8666" s="41" t="n">
        <f aca="false">IF(A8666="","",INDEX(Assumptions!$B$16:$B$18,MATCH(C8666,Assumptions!$A$16:$A$18,0)))</f>
        <v>3</v>
      </c>
      <c r="G8666" s="42" t="n">
        <f aca="false">IF(A8666="","",WORKDAY(B8666,F8666))</f>
        <v>46315</v>
      </c>
    </row>
    <row r="8667" customFormat="false" ht="15" hidden="false" customHeight="false" outlineLevel="0" collapsed="false">
      <c r="A8667" s="37" t="n">
        <v>1008666</v>
      </c>
      <c r="B8667" s="38" t="n">
        <v>46310</v>
      </c>
      <c r="C8667" s="39" t="s">
        <v>69</v>
      </c>
      <c r="D8667" s="39" t="s">
        <v>37</v>
      </c>
      <c r="E8667" s="40" t="n">
        <v>3</v>
      </c>
      <c r="F8667" s="41" t="n">
        <f aca="false">IF(A8667="","",INDEX(Assumptions!$B$16:$B$18,MATCH(C8667,Assumptions!$A$16:$A$18,0)))</f>
        <v>3</v>
      </c>
      <c r="G8667" s="42" t="n">
        <f aca="false">IF(A8667="","",WORKDAY(B8667,F8667))</f>
        <v>46315</v>
      </c>
    </row>
    <row r="8668" customFormat="false" ht="15" hidden="false" customHeight="false" outlineLevel="0" collapsed="false">
      <c r="A8668" s="37" t="n">
        <v>1008667</v>
      </c>
      <c r="B8668" s="38" t="n">
        <v>46310</v>
      </c>
      <c r="C8668" s="39" t="s">
        <v>70</v>
      </c>
      <c r="D8668" s="39" t="s">
        <v>33</v>
      </c>
      <c r="E8668" s="40" t="n">
        <v>2.3</v>
      </c>
      <c r="F8668" s="41" t="n">
        <f aca="false">IF(A8668="","",INDEX(Assumptions!$B$16:$B$18,MATCH(C8668,Assumptions!$A$16:$A$18,0)))</f>
        <v>5</v>
      </c>
      <c r="G8668" s="42" t="n">
        <f aca="false">IF(A8668="","",WORKDAY(B8668,F8668))</f>
        <v>46317</v>
      </c>
    </row>
    <row r="8669" customFormat="false" ht="15" hidden="false" customHeight="false" outlineLevel="0" collapsed="false">
      <c r="A8669" s="37" t="n">
        <v>1008668</v>
      </c>
      <c r="B8669" s="38" t="n">
        <v>46310</v>
      </c>
      <c r="C8669" s="39" t="s">
        <v>69</v>
      </c>
      <c r="D8669" s="39" t="s">
        <v>31</v>
      </c>
      <c r="E8669" s="40" t="n">
        <v>4.4</v>
      </c>
      <c r="F8669" s="41" t="n">
        <f aca="false">IF(A8669="","",INDEX(Assumptions!$B$16:$B$18,MATCH(C8669,Assumptions!$A$16:$A$18,0)))</f>
        <v>3</v>
      </c>
      <c r="G8669" s="42" t="n">
        <f aca="false">IF(A8669="","",WORKDAY(B8669,F8669))</f>
        <v>46315</v>
      </c>
    </row>
    <row r="8670" customFormat="false" ht="15" hidden="false" customHeight="false" outlineLevel="0" collapsed="false">
      <c r="A8670" s="37" t="n">
        <v>1008669</v>
      </c>
      <c r="B8670" s="38" t="n">
        <v>46310</v>
      </c>
      <c r="C8670" s="39" t="s">
        <v>69</v>
      </c>
      <c r="D8670" s="39" t="s">
        <v>35</v>
      </c>
      <c r="E8670" s="40" t="n">
        <v>5.8</v>
      </c>
      <c r="F8670" s="41" t="n">
        <f aca="false">IF(A8670="","",INDEX(Assumptions!$B$16:$B$18,MATCH(C8670,Assumptions!$A$16:$A$18,0)))</f>
        <v>3</v>
      </c>
      <c r="G8670" s="42" t="n">
        <f aca="false">IF(A8670="","",WORKDAY(B8670,F8670))</f>
        <v>46315</v>
      </c>
    </row>
    <row r="8671" customFormat="false" ht="15" hidden="false" customHeight="false" outlineLevel="0" collapsed="false">
      <c r="A8671" s="37" t="n">
        <v>1008670</v>
      </c>
      <c r="B8671" s="38" t="n">
        <v>46310</v>
      </c>
      <c r="C8671" s="39" t="s">
        <v>70</v>
      </c>
      <c r="D8671" s="39" t="s">
        <v>31</v>
      </c>
      <c r="E8671" s="40" t="n">
        <v>0.4</v>
      </c>
      <c r="F8671" s="41" t="n">
        <f aca="false">IF(A8671="","",INDEX(Assumptions!$B$16:$B$18,MATCH(C8671,Assumptions!$A$16:$A$18,0)))</f>
        <v>5</v>
      </c>
      <c r="G8671" s="42" t="n">
        <f aca="false">IF(A8671="","",WORKDAY(B8671,F8671))</f>
        <v>46317</v>
      </c>
    </row>
    <row r="8672" customFormat="false" ht="15" hidden="false" customHeight="false" outlineLevel="0" collapsed="false">
      <c r="A8672" s="37" t="n">
        <v>1008671</v>
      </c>
      <c r="B8672" s="38" t="n">
        <v>46310</v>
      </c>
      <c r="C8672" s="39" t="s">
        <v>68</v>
      </c>
      <c r="D8672" s="39" t="s">
        <v>39</v>
      </c>
      <c r="E8672" s="40" t="n">
        <v>1</v>
      </c>
      <c r="F8672" s="41" t="n">
        <f aca="false">IF(A8672="","",INDEX(Assumptions!$B$16:$B$18,MATCH(C8672,Assumptions!$A$16:$A$18,0)))</f>
        <v>1</v>
      </c>
      <c r="G8672" s="42" t="n">
        <f aca="false">IF(A8672="","",WORKDAY(B8672,F8672))</f>
        <v>46311</v>
      </c>
    </row>
    <row r="8673" customFormat="false" ht="15" hidden="false" customHeight="false" outlineLevel="0" collapsed="false">
      <c r="A8673" s="37" t="n">
        <v>1008672</v>
      </c>
      <c r="B8673" s="38" t="n">
        <v>46310</v>
      </c>
      <c r="C8673" s="39" t="s">
        <v>69</v>
      </c>
      <c r="D8673" s="39" t="s">
        <v>39</v>
      </c>
      <c r="E8673" s="40" t="n">
        <v>0.5</v>
      </c>
      <c r="F8673" s="41" t="n">
        <f aca="false">IF(A8673="","",INDEX(Assumptions!$B$16:$B$18,MATCH(C8673,Assumptions!$A$16:$A$18,0)))</f>
        <v>3</v>
      </c>
      <c r="G8673" s="42" t="n">
        <f aca="false">IF(A8673="","",WORKDAY(B8673,F8673))</f>
        <v>46315</v>
      </c>
    </row>
    <row r="8674" customFormat="false" ht="15" hidden="false" customHeight="false" outlineLevel="0" collapsed="false">
      <c r="A8674" s="37" t="n">
        <v>1008673</v>
      </c>
      <c r="B8674" s="38" t="n">
        <v>46310</v>
      </c>
      <c r="C8674" s="39" t="s">
        <v>69</v>
      </c>
      <c r="D8674" s="39" t="s">
        <v>37</v>
      </c>
      <c r="E8674" s="40" t="n">
        <v>0.9</v>
      </c>
      <c r="F8674" s="41" t="n">
        <f aca="false">IF(A8674="","",INDEX(Assumptions!$B$16:$B$18,MATCH(C8674,Assumptions!$A$16:$A$18,0)))</f>
        <v>3</v>
      </c>
      <c r="G8674" s="42" t="n">
        <f aca="false">IF(A8674="","",WORKDAY(B8674,F8674))</f>
        <v>46315</v>
      </c>
    </row>
    <row r="8675" customFormat="false" ht="15" hidden="false" customHeight="false" outlineLevel="0" collapsed="false">
      <c r="A8675" s="37" t="n">
        <v>1008674</v>
      </c>
      <c r="B8675" s="38" t="n">
        <v>46310</v>
      </c>
      <c r="C8675" s="39" t="s">
        <v>69</v>
      </c>
      <c r="D8675" s="39" t="s">
        <v>35</v>
      </c>
      <c r="E8675" s="40" t="n">
        <v>4.3</v>
      </c>
      <c r="F8675" s="41" t="n">
        <f aca="false">IF(A8675="","",INDEX(Assumptions!$B$16:$B$18,MATCH(C8675,Assumptions!$A$16:$A$18,0)))</f>
        <v>3</v>
      </c>
      <c r="G8675" s="42" t="n">
        <f aca="false">IF(A8675="","",WORKDAY(B8675,F8675))</f>
        <v>46315</v>
      </c>
    </row>
    <row r="8676" customFormat="false" ht="15" hidden="false" customHeight="false" outlineLevel="0" collapsed="false">
      <c r="A8676" s="37" t="n">
        <v>1008675</v>
      </c>
      <c r="B8676" s="38" t="n">
        <v>46310</v>
      </c>
      <c r="C8676" s="39" t="s">
        <v>69</v>
      </c>
      <c r="D8676" s="39" t="s">
        <v>35</v>
      </c>
      <c r="E8676" s="40" t="n">
        <v>1.4</v>
      </c>
      <c r="F8676" s="41" t="n">
        <f aca="false">IF(A8676="","",INDEX(Assumptions!$B$16:$B$18,MATCH(C8676,Assumptions!$A$16:$A$18,0)))</f>
        <v>3</v>
      </c>
      <c r="G8676" s="42" t="n">
        <f aca="false">IF(A8676="","",WORKDAY(B8676,F8676))</f>
        <v>46315</v>
      </c>
    </row>
    <row r="8677" customFormat="false" ht="15" hidden="false" customHeight="false" outlineLevel="0" collapsed="false">
      <c r="A8677" s="37" t="n">
        <v>1008676</v>
      </c>
      <c r="B8677" s="38" t="n">
        <v>46310</v>
      </c>
      <c r="C8677" s="39" t="s">
        <v>68</v>
      </c>
      <c r="D8677" s="39" t="s">
        <v>39</v>
      </c>
      <c r="E8677" s="40" t="n">
        <v>2.6</v>
      </c>
      <c r="F8677" s="41" t="n">
        <f aca="false">IF(A8677="","",INDEX(Assumptions!$B$16:$B$18,MATCH(C8677,Assumptions!$A$16:$A$18,0)))</f>
        <v>1</v>
      </c>
      <c r="G8677" s="42" t="n">
        <f aca="false">IF(A8677="","",WORKDAY(B8677,F8677))</f>
        <v>46311</v>
      </c>
    </row>
    <row r="8678" customFormat="false" ht="15" hidden="false" customHeight="false" outlineLevel="0" collapsed="false">
      <c r="A8678" s="37" t="n">
        <v>1008677</v>
      </c>
      <c r="B8678" s="38" t="n">
        <v>46310</v>
      </c>
      <c r="C8678" s="39" t="s">
        <v>69</v>
      </c>
      <c r="D8678" s="39" t="s">
        <v>39</v>
      </c>
      <c r="E8678" s="40" t="n">
        <v>2.4</v>
      </c>
      <c r="F8678" s="41" t="n">
        <f aca="false">IF(A8678="","",INDEX(Assumptions!$B$16:$B$18,MATCH(C8678,Assumptions!$A$16:$A$18,0)))</f>
        <v>3</v>
      </c>
      <c r="G8678" s="42" t="n">
        <f aca="false">IF(A8678="","",WORKDAY(B8678,F8678))</f>
        <v>46315</v>
      </c>
    </row>
    <row r="8679" customFormat="false" ht="15" hidden="false" customHeight="false" outlineLevel="0" collapsed="false">
      <c r="A8679" s="37" t="n">
        <v>1008678</v>
      </c>
      <c r="B8679" s="38" t="n">
        <v>46310</v>
      </c>
      <c r="C8679" s="39" t="s">
        <v>68</v>
      </c>
      <c r="D8679" s="39" t="s">
        <v>33</v>
      </c>
      <c r="E8679" s="40" t="n">
        <v>1.5</v>
      </c>
      <c r="F8679" s="41" t="n">
        <f aca="false">IF(A8679="","",INDEX(Assumptions!$B$16:$B$18,MATCH(C8679,Assumptions!$A$16:$A$18,0)))</f>
        <v>1</v>
      </c>
      <c r="G8679" s="42" t="n">
        <f aca="false">IF(A8679="","",WORKDAY(B8679,F8679))</f>
        <v>46311</v>
      </c>
    </row>
    <row r="8680" customFormat="false" ht="15" hidden="false" customHeight="false" outlineLevel="0" collapsed="false">
      <c r="A8680" s="37" t="n">
        <v>1008679</v>
      </c>
      <c r="B8680" s="38" t="n">
        <v>46310</v>
      </c>
      <c r="C8680" s="39" t="s">
        <v>70</v>
      </c>
      <c r="D8680" s="39" t="s">
        <v>37</v>
      </c>
      <c r="E8680" s="40" t="n">
        <v>1.9</v>
      </c>
      <c r="F8680" s="41" t="n">
        <f aca="false">IF(A8680="","",INDEX(Assumptions!$B$16:$B$18,MATCH(C8680,Assumptions!$A$16:$A$18,0)))</f>
        <v>5</v>
      </c>
      <c r="G8680" s="42" t="n">
        <f aca="false">IF(A8680="","",WORKDAY(B8680,F8680))</f>
        <v>46317</v>
      </c>
    </row>
    <row r="8681" customFormat="false" ht="15" hidden="false" customHeight="false" outlineLevel="0" collapsed="false">
      <c r="A8681" s="37" t="n">
        <v>1008680</v>
      </c>
      <c r="B8681" s="38" t="n">
        <v>46310</v>
      </c>
      <c r="C8681" s="39" t="s">
        <v>69</v>
      </c>
      <c r="D8681" s="39" t="s">
        <v>31</v>
      </c>
      <c r="E8681" s="40" t="n">
        <v>3.6</v>
      </c>
      <c r="F8681" s="41" t="n">
        <f aca="false">IF(A8681="","",INDEX(Assumptions!$B$16:$B$18,MATCH(C8681,Assumptions!$A$16:$A$18,0)))</f>
        <v>3</v>
      </c>
      <c r="G8681" s="42" t="n">
        <f aca="false">IF(A8681="","",WORKDAY(B8681,F8681))</f>
        <v>46315</v>
      </c>
    </row>
    <row r="8682" customFormat="false" ht="15" hidden="false" customHeight="false" outlineLevel="0" collapsed="false">
      <c r="A8682" s="37" t="n">
        <v>1008681</v>
      </c>
      <c r="B8682" s="38" t="n">
        <v>46310</v>
      </c>
      <c r="C8682" s="39" t="s">
        <v>68</v>
      </c>
      <c r="D8682" s="39" t="s">
        <v>35</v>
      </c>
      <c r="E8682" s="40" t="n">
        <v>1.1</v>
      </c>
      <c r="F8682" s="41" t="n">
        <f aca="false">IF(A8682="","",INDEX(Assumptions!$B$16:$B$18,MATCH(C8682,Assumptions!$A$16:$A$18,0)))</f>
        <v>1</v>
      </c>
      <c r="G8682" s="42" t="n">
        <f aca="false">IF(A8682="","",WORKDAY(B8682,F8682))</f>
        <v>46311</v>
      </c>
    </row>
    <row r="8683" customFormat="false" ht="15" hidden="false" customHeight="false" outlineLevel="0" collapsed="false">
      <c r="A8683" s="37" t="n">
        <v>1008682</v>
      </c>
      <c r="B8683" s="38" t="n">
        <v>46310</v>
      </c>
      <c r="C8683" s="39" t="s">
        <v>68</v>
      </c>
      <c r="D8683" s="39" t="s">
        <v>35</v>
      </c>
      <c r="E8683" s="40" t="n">
        <v>1.5</v>
      </c>
      <c r="F8683" s="41" t="n">
        <f aca="false">IF(A8683="","",INDEX(Assumptions!$B$16:$B$18,MATCH(C8683,Assumptions!$A$16:$A$18,0)))</f>
        <v>1</v>
      </c>
      <c r="G8683" s="42" t="n">
        <f aca="false">IF(A8683="","",WORKDAY(B8683,F8683))</f>
        <v>46311</v>
      </c>
    </row>
    <row r="8684" customFormat="false" ht="15" hidden="false" customHeight="false" outlineLevel="0" collapsed="false">
      <c r="A8684" s="37" t="n">
        <v>1008683</v>
      </c>
      <c r="B8684" s="38" t="n">
        <v>46310</v>
      </c>
      <c r="C8684" s="39" t="s">
        <v>69</v>
      </c>
      <c r="D8684" s="39" t="s">
        <v>31</v>
      </c>
      <c r="E8684" s="40" t="n">
        <v>0.9</v>
      </c>
      <c r="F8684" s="41" t="n">
        <f aca="false">IF(A8684="","",INDEX(Assumptions!$B$16:$B$18,MATCH(C8684,Assumptions!$A$16:$A$18,0)))</f>
        <v>3</v>
      </c>
      <c r="G8684" s="42" t="n">
        <f aca="false">IF(A8684="","",WORKDAY(B8684,F8684))</f>
        <v>46315</v>
      </c>
    </row>
    <row r="8685" customFormat="false" ht="15" hidden="false" customHeight="false" outlineLevel="0" collapsed="false">
      <c r="A8685" s="37" t="n">
        <v>1008684</v>
      </c>
      <c r="B8685" s="38" t="n">
        <v>46310</v>
      </c>
      <c r="C8685" s="39" t="s">
        <v>68</v>
      </c>
      <c r="D8685" s="39" t="s">
        <v>35</v>
      </c>
      <c r="E8685" s="40" t="n">
        <v>2.9</v>
      </c>
      <c r="F8685" s="41" t="n">
        <f aca="false">IF(A8685="","",INDEX(Assumptions!$B$16:$B$18,MATCH(C8685,Assumptions!$A$16:$A$18,0)))</f>
        <v>1</v>
      </c>
      <c r="G8685" s="42" t="n">
        <f aca="false">IF(A8685="","",WORKDAY(B8685,F8685))</f>
        <v>46311</v>
      </c>
    </row>
    <row r="8686" customFormat="false" ht="15" hidden="false" customHeight="false" outlineLevel="0" collapsed="false">
      <c r="A8686" s="37" t="n">
        <v>1008685</v>
      </c>
      <c r="B8686" s="38" t="n">
        <v>46310</v>
      </c>
      <c r="C8686" s="39" t="s">
        <v>69</v>
      </c>
      <c r="D8686" s="39" t="s">
        <v>39</v>
      </c>
      <c r="E8686" s="40" t="n">
        <v>0.4</v>
      </c>
      <c r="F8686" s="41" t="n">
        <f aca="false">IF(A8686="","",INDEX(Assumptions!$B$16:$B$18,MATCH(C8686,Assumptions!$A$16:$A$18,0)))</f>
        <v>3</v>
      </c>
      <c r="G8686" s="42" t="n">
        <f aca="false">IF(A8686="","",WORKDAY(B8686,F8686))</f>
        <v>46315</v>
      </c>
    </row>
    <row r="8687" customFormat="false" ht="15" hidden="false" customHeight="false" outlineLevel="0" collapsed="false">
      <c r="A8687" s="37" t="n">
        <v>1008686</v>
      </c>
      <c r="B8687" s="38" t="n">
        <v>46310</v>
      </c>
      <c r="C8687" s="39" t="s">
        <v>69</v>
      </c>
      <c r="D8687" s="39" t="s">
        <v>31</v>
      </c>
      <c r="E8687" s="40" t="n">
        <v>3.9</v>
      </c>
      <c r="F8687" s="41" t="n">
        <f aca="false">IF(A8687="","",INDEX(Assumptions!$B$16:$B$18,MATCH(C8687,Assumptions!$A$16:$A$18,0)))</f>
        <v>3</v>
      </c>
      <c r="G8687" s="42" t="n">
        <f aca="false">IF(A8687="","",WORKDAY(B8687,F8687))</f>
        <v>46315</v>
      </c>
    </row>
    <row r="8688" customFormat="false" ht="15" hidden="false" customHeight="false" outlineLevel="0" collapsed="false">
      <c r="A8688" s="37" t="n">
        <v>1008687</v>
      </c>
      <c r="B8688" s="38" t="n">
        <v>46310</v>
      </c>
      <c r="C8688" s="39" t="s">
        <v>69</v>
      </c>
      <c r="D8688" s="39" t="s">
        <v>39</v>
      </c>
      <c r="E8688" s="40" t="n">
        <v>1.3</v>
      </c>
      <c r="F8688" s="41" t="n">
        <f aca="false">IF(A8688="","",INDEX(Assumptions!$B$16:$B$18,MATCH(C8688,Assumptions!$A$16:$A$18,0)))</f>
        <v>3</v>
      </c>
      <c r="G8688" s="42" t="n">
        <f aca="false">IF(A8688="","",WORKDAY(B8688,F8688))</f>
        <v>46315</v>
      </c>
    </row>
    <row r="8689" customFormat="false" ht="15" hidden="false" customHeight="false" outlineLevel="0" collapsed="false">
      <c r="A8689" s="37" t="n">
        <v>1008688</v>
      </c>
      <c r="B8689" s="38" t="n">
        <v>46310</v>
      </c>
      <c r="C8689" s="39" t="s">
        <v>70</v>
      </c>
      <c r="D8689" s="39" t="s">
        <v>37</v>
      </c>
      <c r="E8689" s="40" t="n">
        <v>1.8</v>
      </c>
      <c r="F8689" s="41" t="n">
        <f aca="false">IF(A8689="","",INDEX(Assumptions!$B$16:$B$18,MATCH(C8689,Assumptions!$A$16:$A$18,0)))</f>
        <v>5</v>
      </c>
      <c r="G8689" s="42" t="n">
        <f aca="false">IF(A8689="","",WORKDAY(B8689,F8689))</f>
        <v>46317</v>
      </c>
    </row>
    <row r="8690" customFormat="false" ht="15" hidden="false" customHeight="false" outlineLevel="0" collapsed="false">
      <c r="A8690" s="37" t="n">
        <v>1008689</v>
      </c>
      <c r="B8690" s="38" t="n">
        <v>46310</v>
      </c>
      <c r="C8690" s="39" t="s">
        <v>69</v>
      </c>
      <c r="D8690" s="39" t="s">
        <v>35</v>
      </c>
      <c r="E8690" s="40" t="n">
        <v>2.2</v>
      </c>
      <c r="F8690" s="41" t="n">
        <f aca="false">IF(A8690="","",INDEX(Assumptions!$B$16:$B$18,MATCH(C8690,Assumptions!$A$16:$A$18,0)))</f>
        <v>3</v>
      </c>
      <c r="G8690" s="42" t="n">
        <f aca="false">IF(A8690="","",WORKDAY(B8690,F8690))</f>
        <v>46315</v>
      </c>
    </row>
    <row r="8691" customFormat="false" ht="15" hidden="false" customHeight="false" outlineLevel="0" collapsed="false">
      <c r="A8691" s="37" t="n">
        <v>1008690</v>
      </c>
      <c r="B8691" s="38" t="n">
        <v>46310</v>
      </c>
      <c r="C8691" s="39" t="s">
        <v>69</v>
      </c>
      <c r="D8691" s="39" t="s">
        <v>39</v>
      </c>
      <c r="E8691" s="40" t="n">
        <v>2.9</v>
      </c>
      <c r="F8691" s="41" t="n">
        <f aca="false">IF(A8691="","",INDEX(Assumptions!$B$16:$B$18,MATCH(C8691,Assumptions!$A$16:$A$18,0)))</f>
        <v>3</v>
      </c>
      <c r="G8691" s="42" t="n">
        <f aca="false">IF(A8691="","",WORKDAY(B8691,F8691))</f>
        <v>46315</v>
      </c>
    </row>
    <row r="8692" customFormat="false" ht="15" hidden="false" customHeight="false" outlineLevel="0" collapsed="false">
      <c r="A8692" s="37" t="n">
        <v>1008691</v>
      </c>
      <c r="B8692" s="38" t="n">
        <v>46310</v>
      </c>
      <c r="C8692" s="39" t="s">
        <v>69</v>
      </c>
      <c r="D8692" s="39" t="s">
        <v>31</v>
      </c>
      <c r="E8692" s="40" t="n">
        <v>1.1</v>
      </c>
      <c r="F8692" s="41" t="n">
        <f aca="false">IF(A8692="","",INDEX(Assumptions!$B$16:$B$18,MATCH(C8692,Assumptions!$A$16:$A$18,0)))</f>
        <v>3</v>
      </c>
      <c r="G8692" s="42" t="n">
        <f aca="false">IF(A8692="","",WORKDAY(B8692,F8692))</f>
        <v>46315</v>
      </c>
    </row>
    <row r="8693" customFormat="false" ht="15" hidden="false" customHeight="false" outlineLevel="0" collapsed="false">
      <c r="A8693" s="37" t="n">
        <v>1008692</v>
      </c>
      <c r="B8693" s="38" t="n">
        <v>46310</v>
      </c>
      <c r="C8693" s="39" t="s">
        <v>70</v>
      </c>
      <c r="D8693" s="39" t="s">
        <v>31</v>
      </c>
      <c r="E8693" s="40" t="n">
        <v>0.9</v>
      </c>
      <c r="F8693" s="41" t="n">
        <f aca="false">IF(A8693="","",INDEX(Assumptions!$B$16:$B$18,MATCH(C8693,Assumptions!$A$16:$A$18,0)))</f>
        <v>5</v>
      </c>
      <c r="G8693" s="42" t="n">
        <f aca="false">IF(A8693="","",WORKDAY(B8693,F8693))</f>
        <v>46317</v>
      </c>
    </row>
    <row r="8694" customFormat="false" ht="15" hidden="false" customHeight="false" outlineLevel="0" collapsed="false">
      <c r="A8694" s="37" t="n">
        <v>1008693</v>
      </c>
      <c r="B8694" s="38" t="n">
        <v>46310</v>
      </c>
      <c r="C8694" s="39" t="s">
        <v>69</v>
      </c>
      <c r="D8694" s="39" t="s">
        <v>31</v>
      </c>
      <c r="E8694" s="40" t="n">
        <v>0.9</v>
      </c>
      <c r="F8694" s="41" t="n">
        <f aca="false">IF(A8694="","",INDEX(Assumptions!$B$16:$B$18,MATCH(C8694,Assumptions!$A$16:$A$18,0)))</f>
        <v>3</v>
      </c>
      <c r="G8694" s="42" t="n">
        <f aca="false">IF(A8694="","",WORKDAY(B8694,F8694))</f>
        <v>46315</v>
      </c>
    </row>
    <row r="8695" customFormat="false" ht="15" hidden="false" customHeight="false" outlineLevel="0" collapsed="false">
      <c r="A8695" s="37" t="n">
        <v>1008694</v>
      </c>
      <c r="B8695" s="38" t="n">
        <v>46310</v>
      </c>
      <c r="C8695" s="39" t="s">
        <v>68</v>
      </c>
      <c r="D8695" s="39" t="s">
        <v>39</v>
      </c>
      <c r="E8695" s="40" t="n">
        <v>0.5</v>
      </c>
      <c r="F8695" s="41" t="n">
        <f aca="false">IF(A8695="","",INDEX(Assumptions!$B$16:$B$18,MATCH(C8695,Assumptions!$A$16:$A$18,0)))</f>
        <v>1</v>
      </c>
      <c r="G8695" s="42" t="n">
        <f aca="false">IF(A8695="","",WORKDAY(B8695,F8695))</f>
        <v>46311</v>
      </c>
    </row>
    <row r="8696" customFormat="false" ht="15" hidden="false" customHeight="false" outlineLevel="0" collapsed="false">
      <c r="A8696" s="37" t="n">
        <v>1008695</v>
      </c>
      <c r="B8696" s="38" t="n">
        <v>46310</v>
      </c>
      <c r="C8696" s="39" t="s">
        <v>69</v>
      </c>
      <c r="D8696" s="39" t="s">
        <v>35</v>
      </c>
      <c r="E8696" s="40" t="n">
        <v>3.1</v>
      </c>
      <c r="F8696" s="41" t="n">
        <f aca="false">IF(A8696="","",INDEX(Assumptions!$B$16:$B$18,MATCH(C8696,Assumptions!$A$16:$A$18,0)))</f>
        <v>3</v>
      </c>
      <c r="G8696" s="42" t="n">
        <f aca="false">IF(A8696="","",WORKDAY(B8696,F8696))</f>
        <v>46315</v>
      </c>
    </row>
    <row r="8697" customFormat="false" ht="15" hidden="false" customHeight="false" outlineLevel="0" collapsed="false">
      <c r="A8697" s="37" t="n">
        <v>1008696</v>
      </c>
      <c r="B8697" s="38" t="n">
        <v>46310</v>
      </c>
      <c r="C8697" s="39" t="s">
        <v>70</v>
      </c>
      <c r="D8697" s="39" t="s">
        <v>37</v>
      </c>
      <c r="E8697" s="40" t="n">
        <v>1.9</v>
      </c>
      <c r="F8697" s="41" t="n">
        <f aca="false">IF(A8697="","",INDEX(Assumptions!$B$16:$B$18,MATCH(C8697,Assumptions!$A$16:$A$18,0)))</f>
        <v>5</v>
      </c>
      <c r="G8697" s="42" t="n">
        <f aca="false">IF(A8697="","",WORKDAY(B8697,F8697))</f>
        <v>46317</v>
      </c>
    </row>
    <row r="8698" customFormat="false" ht="15" hidden="false" customHeight="false" outlineLevel="0" collapsed="false">
      <c r="A8698" s="37" t="n">
        <v>1008697</v>
      </c>
      <c r="B8698" s="38" t="n">
        <v>46310</v>
      </c>
      <c r="C8698" s="39" t="s">
        <v>69</v>
      </c>
      <c r="D8698" s="39" t="s">
        <v>33</v>
      </c>
      <c r="E8698" s="40" t="n">
        <v>3.2</v>
      </c>
      <c r="F8698" s="41" t="n">
        <f aca="false">IF(A8698="","",INDEX(Assumptions!$B$16:$B$18,MATCH(C8698,Assumptions!$A$16:$A$18,0)))</f>
        <v>3</v>
      </c>
      <c r="G8698" s="42" t="n">
        <f aca="false">IF(A8698="","",WORKDAY(B8698,F8698))</f>
        <v>46315</v>
      </c>
    </row>
    <row r="8699" customFormat="false" ht="15" hidden="false" customHeight="false" outlineLevel="0" collapsed="false">
      <c r="A8699" s="37" t="n">
        <v>1008698</v>
      </c>
      <c r="B8699" s="38" t="n">
        <v>46310</v>
      </c>
      <c r="C8699" s="39" t="s">
        <v>69</v>
      </c>
      <c r="D8699" s="39" t="s">
        <v>39</v>
      </c>
      <c r="E8699" s="40" t="n">
        <v>2.2</v>
      </c>
      <c r="F8699" s="41" t="n">
        <f aca="false">IF(A8699="","",INDEX(Assumptions!$B$16:$B$18,MATCH(C8699,Assumptions!$A$16:$A$18,0)))</f>
        <v>3</v>
      </c>
      <c r="G8699" s="42" t="n">
        <f aca="false">IF(A8699="","",WORKDAY(B8699,F8699))</f>
        <v>46315</v>
      </c>
    </row>
    <row r="8700" customFormat="false" ht="15" hidden="false" customHeight="false" outlineLevel="0" collapsed="false">
      <c r="A8700" s="37" t="n">
        <v>1008699</v>
      </c>
      <c r="B8700" s="38" t="n">
        <v>46310</v>
      </c>
      <c r="C8700" s="39" t="s">
        <v>69</v>
      </c>
      <c r="D8700" s="39" t="s">
        <v>35</v>
      </c>
      <c r="E8700" s="40" t="n">
        <v>1</v>
      </c>
      <c r="F8700" s="41" t="n">
        <f aca="false">IF(A8700="","",INDEX(Assumptions!$B$16:$B$18,MATCH(C8700,Assumptions!$A$16:$A$18,0)))</f>
        <v>3</v>
      </c>
      <c r="G8700" s="42" t="n">
        <f aca="false">IF(A8700="","",WORKDAY(B8700,F8700))</f>
        <v>46315</v>
      </c>
    </row>
    <row r="8701" customFormat="false" ht="15" hidden="false" customHeight="false" outlineLevel="0" collapsed="false">
      <c r="A8701" s="37" t="n">
        <v>1008700</v>
      </c>
      <c r="B8701" s="38" t="n">
        <v>46311</v>
      </c>
      <c r="C8701" s="39" t="s">
        <v>69</v>
      </c>
      <c r="D8701" s="39" t="s">
        <v>39</v>
      </c>
      <c r="E8701" s="40" t="n">
        <v>2.2</v>
      </c>
      <c r="F8701" s="41" t="n">
        <f aca="false">IF(A8701="","",INDEX(Assumptions!$B$16:$B$18,MATCH(C8701,Assumptions!$A$16:$A$18,0)))</f>
        <v>3</v>
      </c>
      <c r="G8701" s="42" t="n">
        <f aca="false">IF(A8701="","",WORKDAY(B8701,F8701))</f>
        <v>46316</v>
      </c>
    </row>
    <row r="8702" customFormat="false" ht="15" hidden="false" customHeight="false" outlineLevel="0" collapsed="false">
      <c r="A8702" s="37" t="n">
        <v>1008701</v>
      </c>
      <c r="B8702" s="38" t="n">
        <v>46311</v>
      </c>
      <c r="C8702" s="39" t="s">
        <v>69</v>
      </c>
      <c r="D8702" s="39" t="s">
        <v>33</v>
      </c>
      <c r="E8702" s="40" t="n">
        <v>1.2</v>
      </c>
      <c r="F8702" s="41" t="n">
        <f aca="false">IF(A8702="","",INDEX(Assumptions!$B$16:$B$18,MATCH(C8702,Assumptions!$A$16:$A$18,0)))</f>
        <v>3</v>
      </c>
      <c r="G8702" s="42" t="n">
        <f aca="false">IF(A8702="","",WORKDAY(B8702,F8702))</f>
        <v>46316</v>
      </c>
    </row>
    <row r="8703" customFormat="false" ht="15" hidden="false" customHeight="false" outlineLevel="0" collapsed="false">
      <c r="A8703" s="37" t="n">
        <v>1008702</v>
      </c>
      <c r="B8703" s="38" t="n">
        <v>46311</v>
      </c>
      <c r="C8703" s="39" t="s">
        <v>70</v>
      </c>
      <c r="D8703" s="39" t="s">
        <v>39</v>
      </c>
      <c r="E8703" s="40" t="n">
        <v>2.6</v>
      </c>
      <c r="F8703" s="41" t="n">
        <f aca="false">IF(A8703="","",INDEX(Assumptions!$B$16:$B$18,MATCH(C8703,Assumptions!$A$16:$A$18,0)))</f>
        <v>5</v>
      </c>
      <c r="G8703" s="42" t="n">
        <f aca="false">IF(A8703="","",WORKDAY(B8703,F8703))</f>
        <v>46318</v>
      </c>
    </row>
    <row r="8704" customFormat="false" ht="15" hidden="false" customHeight="false" outlineLevel="0" collapsed="false">
      <c r="A8704" s="37" t="n">
        <v>1008703</v>
      </c>
      <c r="B8704" s="38" t="n">
        <v>46311</v>
      </c>
      <c r="C8704" s="39" t="s">
        <v>69</v>
      </c>
      <c r="D8704" s="39" t="s">
        <v>33</v>
      </c>
      <c r="E8704" s="40" t="n">
        <v>2.7</v>
      </c>
      <c r="F8704" s="41" t="n">
        <f aca="false">IF(A8704="","",INDEX(Assumptions!$B$16:$B$18,MATCH(C8704,Assumptions!$A$16:$A$18,0)))</f>
        <v>3</v>
      </c>
      <c r="G8704" s="42" t="n">
        <f aca="false">IF(A8704="","",WORKDAY(B8704,F8704))</f>
        <v>46316</v>
      </c>
    </row>
    <row r="8705" customFormat="false" ht="15" hidden="false" customHeight="false" outlineLevel="0" collapsed="false">
      <c r="A8705" s="37" t="n">
        <v>1008704</v>
      </c>
      <c r="B8705" s="38" t="n">
        <v>46311</v>
      </c>
      <c r="C8705" s="39" t="s">
        <v>69</v>
      </c>
      <c r="D8705" s="39" t="s">
        <v>35</v>
      </c>
      <c r="E8705" s="40" t="n">
        <v>2</v>
      </c>
      <c r="F8705" s="41" t="n">
        <f aca="false">IF(A8705="","",INDEX(Assumptions!$B$16:$B$18,MATCH(C8705,Assumptions!$A$16:$A$18,0)))</f>
        <v>3</v>
      </c>
      <c r="G8705" s="42" t="n">
        <f aca="false">IF(A8705="","",WORKDAY(B8705,F8705))</f>
        <v>46316</v>
      </c>
    </row>
    <row r="8706" customFormat="false" ht="15" hidden="false" customHeight="false" outlineLevel="0" collapsed="false">
      <c r="A8706" s="37" t="n">
        <v>1008705</v>
      </c>
      <c r="B8706" s="38" t="n">
        <v>46311</v>
      </c>
      <c r="C8706" s="39" t="s">
        <v>69</v>
      </c>
      <c r="D8706" s="39" t="s">
        <v>39</v>
      </c>
      <c r="E8706" s="40" t="n">
        <v>2.9</v>
      </c>
      <c r="F8706" s="41" t="n">
        <f aca="false">IF(A8706="","",INDEX(Assumptions!$B$16:$B$18,MATCH(C8706,Assumptions!$A$16:$A$18,0)))</f>
        <v>3</v>
      </c>
      <c r="G8706" s="42" t="n">
        <f aca="false">IF(A8706="","",WORKDAY(B8706,F8706))</f>
        <v>46316</v>
      </c>
    </row>
    <row r="8707" customFormat="false" ht="15" hidden="false" customHeight="false" outlineLevel="0" collapsed="false">
      <c r="A8707" s="37" t="n">
        <v>1008706</v>
      </c>
      <c r="B8707" s="38" t="n">
        <v>46311</v>
      </c>
      <c r="C8707" s="39" t="s">
        <v>69</v>
      </c>
      <c r="D8707" s="39" t="s">
        <v>33</v>
      </c>
      <c r="E8707" s="40" t="n">
        <v>0.6</v>
      </c>
      <c r="F8707" s="41" t="n">
        <f aca="false">IF(A8707="","",INDEX(Assumptions!$B$16:$B$18,MATCH(C8707,Assumptions!$A$16:$A$18,0)))</f>
        <v>3</v>
      </c>
      <c r="G8707" s="42" t="n">
        <f aca="false">IF(A8707="","",WORKDAY(B8707,F8707))</f>
        <v>46316</v>
      </c>
    </row>
    <row r="8708" customFormat="false" ht="15" hidden="false" customHeight="false" outlineLevel="0" collapsed="false">
      <c r="A8708" s="37" t="n">
        <v>1008707</v>
      </c>
      <c r="B8708" s="38" t="n">
        <v>46311</v>
      </c>
      <c r="C8708" s="39" t="s">
        <v>69</v>
      </c>
      <c r="D8708" s="39" t="s">
        <v>35</v>
      </c>
      <c r="E8708" s="40" t="n">
        <v>0.6</v>
      </c>
      <c r="F8708" s="41" t="n">
        <f aca="false">IF(A8708="","",INDEX(Assumptions!$B$16:$B$18,MATCH(C8708,Assumptions!$A$16:$A$18,0)))</f>
        <v>3</v>
      </c>
      <c r="G8708" s="42" t="n">
        <f aca="false">IF(A8708="","",WORKDAY(B8708,F8708))</f>
        <v>46316</v>
      </c>
    </row>
    <row r="8709" customFormat="false" ht="15" hidden="false" customHeight="false" outlineLevel="0" collapsed="false">
      <c r="A8709" s="37" t="n">
        <v>1008708</v>
      </c>
      <c r="B8709" s="38" t="n">
        <v>46311</v>
      </c>
      <c r="C8709" s="39" t="s">
        <v>68</v>
      </c>
      <c r="D8709" s="39" t="s">
        <v>35</v>
      </c>
      <c r="E8709" s="40" t="n">
        <v>1.9</v>
      </c>
      <c r="F8709" s="41" t="n">
        <f aca="false">IF(A8709="","",INDEX(Assumptions!$B$16:$B$18,MATCH(C8709,Assumptions!$A$16:$A$18,0)))</f>
        <v>1</v>
      </c>
      <c r="G8709" s="42" t="n">
        <f aca="false">IF(A8709="","",WORKDAY(B8709,F8709))</f>
        <v>46314</v>
      </c>
    </row>
    <row r="8710" customFormat="false" ht="15" hidden="false" customHeight="false" outlineLevel="0" collapsed="false">
      <c r="A8710" s="37" t="n">
        <v>1008709</v>
      </c>
      <c r="B8710" s="38" t="n">
        <v>46311</v>
      </c>
      <c r="C8710" s="39" t="s">
        <v>69</v>
      </c>
      <c r="D8710" s="39" t="s">
        <v>31</v>
      </c>
      <c r="E8710" s="40" t="n">
        <v>3</v>
      </c>
      <c r="F8710" s="41" t="n">
        <f aca="false">IF(A8710="","",INDEX(Assumptions!$B$16:$B$18,MATCH(C8710,Assumptions!$A$16:$A$18,0)))</f>
        <v>3</v>
      </c>
      <c r="G8710" s="42" t="n">
        <f aca="false">IF(A8710="","",WORKDAY(B8710,F8710))</f>
        <v>46316</v>
      </c>
    </row>
    <row r="8711" customFormat="false" ht="15" hidden="false" customHeight="false" outlineLevel="0" collapsed="false">
      <c r="A8711" s="37" t="n">
        <v>1008710</v>
      </c>
      <c r="B8711" s="38" t="n">
        <v>46311</v>
      </c>
      <c r="C8711" s="39" t="s">
        <v>68</v>
      </c>
      <c r="D8711" s="39" t="s">
        <v>31</v>
      </c>
      <c r="E8711" s="40" t="n">
        <v>1.7</v>
      </c>
      <c r="F8711" s="41" t="n">
        <f aca="false">IF(A8711="","",INDEX(Assumptions!$B$16:$B$18,MATCH(C8711,Assumptions!$A$16:$A$18,0)))</f>
        <v>1</v>
      </c>
      <c r="G8711" s="42" t="n">
        <f aca="false">IF(A8711="","",WORKDAY(B8711,F8711))</f>
        <v>46314</v>
      </c>
    </row>
    <row r="8712" customFormat="false" ht="15" hidden="false" customHeight="false" outlineLevel="0" collapsed="false">
      <c r="A8712" s="37" t="n">
        <v>1008711</v>
      </c>
      <c r="B8712" s="38" t="n">
        <v>46311</v>
      </c>
      <c r="C8712" s="39" t="s">
        <v>69</v>
      </c>
      <c r="D8712" s="39" t="s">
        <v>39</v>
      </c>
      <c r="E8712" s="40" t="n">
        <v>2.9</v>
      </c>
      <c r="F8712" s="41" t="n">
        <f aca="false">IF(A8712="","",INDEX(Assumptions!$B$16:$B$18,MATCH(C8712,Assumptions!$A$16:$A$18,0)))</f>
        <v>3</v>
      </c>
      <c r="G8712" s="42" t="n">
        <f aca="false">IF(A8712="","",WORKDAY(B8712,F8712))</f>
        <v>46316</v>
      </c>
    </row>
    <row r="8713" customFormat="false" ht="15" hidden="false" customHeight="false" outlineLevel="0" collapsed="false">
      <c r="A8713" s="37" t="n">
        <v>1008712</v>
      </c>
      <c r="B8713" s="38" t="n">
        <v>46311</v>
      </c>
      <c r="C8713" s="39" t="s">
        <v>68</v>
      </c>
      <c r="D8713" s="39" t="s">
        <v>31</v>
      </c>
      <c r="E8713" s="40" t="n">
        <v>1.5</v>
      </c>
      <c r="F8713" s="41" t="n">
        <f aca="false">IF(A8713="","",INDEX(Assumptions!$B$16:$B$18,MATCH(C8713,Assumptions!$A$16:$A$18,0)))</f>
        <v>1</v>
      </c>
      <c r="G8713" s="42" t="n">
        <f aca="false">IF(A8713="","",WORKDAY(B8713,F8713))</f>
        <v>46314</v>
      </c>
    </row>
    <row r="8714" customFormat="false" ht="15" hidden="false" customHeight="false" outlineLevel="0" collapsed="false">
      <c r="A8714" s="37" t="n">
        <v>1008713</v>
      </c>
      <c r="B8714" s="38" t="n">
        <v>46311</v>
      </c>
      <c r="C8714" s="39" t="s">
        <v>69</v>
      </c>
      <c r="D8714" s="39" t="s">
        <v>39</v>
      </c>
      <c r="E8714" s="40" t="n">
        <v>1.2</v>
      </c>
      <c r="F8714" s="41" t="n">
        <f aca="false">IF(A8714="","",INDEX(Assumptions!$B$16:$B$18,MATCH(C8714,Assumptions!$A$16:$A$18,0)))</f>
        <v>3</v>
      </c>
      <c r="G8714" s="42" t="n">
        <f aca="false">IF(A8714="","",WORKDAY(B8714,F8714))</f>
        <v>46316</v>
      </c>
    </row>
    <row r="8715" customFormat="false" ht="15" hidden="false" customHeight="false" outlineLevel="0" collapsed="false">
      <c r="A8715" s="37" t="n">
        <v>1008714</v>
      </c>
      <c r="B8715" s="38" t="n">
        <v>46311</v>
      </c>
      <c r="C8715" s="39" t="s">
        <v>70</v>
      </c>
      <c r="D8715" s="39" t="s">
        <v>31</v>
      </c>
      <c r="E8715" s="40" t="n">
        <v>4.9</v>
      </c>
      <c r="F8715" s="41" t="n">
        <f aca="false">IF(A8715="","",INDEX(Assumptions!$B$16:$B$18,MATCH(C8715,Assumptions!$A$16:$A$18,0)))</f>
        <v>5</v>
      </c>
      <c r="G8715" s="42" t="n">
        <f aca="false">IF(A8715="","",WORKDAY(B8715,F8715))</f>
        <v>46318</v>
      </c>
    </row>
    <row r="8716" customFormat="false" ht="15" hidden="false" customHeight="false" outlineLevel="0" collapsed="false">
      <c r="A8716" s="37" t="n">
        <v>1008715</v>
      </c>
      <c r="B8716" s="38" t="n">
        <v>46311</v>
      </c>
      <c r="C8716" s="39" t="s">
        <v>70</v>
      </c>
      <c r="D8716" s="39" t="s">
        <v>37</v>
      </c>
      <c r="E8716" s="40" t="n">
        <v>2</v>
      </c>
      <c r="F8716" s="41" t="n">
        <f aca="false">IF(A8716="","",INDEX(Assumptions!$B$16:$B$18,MATCH(C8716,Assumptions!$A$16:$A$18,0)))</f>
        <v>5</v>
      </c>
      <c r="G8716" s="42" t="n">
        <f aca="false">IF(A8716="","",WORKDAY(B8716,F8716))</f>
        <v>46318</v>
      </c>
    </row>
    <row r="8717" customFormat="false" ht="15" hidden="false" customHeight="false" outlineLevel="0" collapsed="false">
      <c r="A8717" s="37" t="n">
        <v>1008716</v>
      </c>
      <c r="B8717" s="38" t="n">
        <v>46311</v>
      </c>
      <c r="C8717" s="39" t="s">
        <v>70</v>
      </c>
      <c r="D8717" s="39" t="s">
        <v>37</v>
      </c>
      <c r="E8717" s="40" t="n">
        <v>1</v>
      </c>
      <c r="F8717" s="41" t="n">
        <f aca="false">IF(A8717="","",INDEX(Assumptions!$B$16:$B$18,MATCH(C8717,Assumptions!$A$16:$A$18,0)))</f>
        <v>5</v>
      </c>
      <c r="G8717" s="42" t="n">
        <f aca="false">IF(A8717="","",WORKDAY(B8717,F8717))</f>
        <v>46318</v>
      </c>
    </row>
    <row r="8718" customFormat="false" ht="15" hidden="false" customHeight="false" outlineLevel="0" collapsed="false">
      <c r="A8718" s="37" t="n">
        <v>1008717</v>
      </c>
      <c r="B8718" s="38" t="n">
        <v>46311</v>
      </c>
      <c r="C8718" s="39" t="s">
        <v>69</v>
      </c>
      <c r="D8718" s="39" t="s">
        <v>37</v>
      </c>
      <c r="E8718" s="40" t="n">
        <v>1.3</v>
      </c>
      <c r="F8718" s="41" t="n">
        <f aca="false">IF(A8718="","",INDEX(Assumptions!$B$16:$B$18,MATCH(C8718,Assumptions!$A$16:$A$18,0)))</f>
        <v>3</v>
      </c>
      <c r="G8718" s="42" t="n">
        <f aca="false">IF(A8718="","",WORKDAY(B8718,F8718))</f>
        <v>46316</v>
      </c>
    </row>
    <row r="8719" customFormat="false" ht="15" hidden="false" customHeight="false" outlineLevel="0" collapsed="false">
      <c r="A8719" s="37" t="n">
        <v>1008718</v>
      </c>
      <c r="B8719" s="38" t="n">
        <v>46311</v>
      </c>
      <c r="C8719" s="39" t="s">
        <v>69</v>
      </c>
      <c r="D8719" s="39" t="s">
        <v>39</v>
      </c>
      <c r="E8719" s="40" t="n">
        <v>2</v>
      </c>
      <c r="F8719" s="41" t="n">
        <f aca="false">IF(A8719="","",INDEX(Assumptions!$B$16:$B$18,MATCH(C8719,Assumptions!$A$16:$A$18,0)))</f>
        <v>3</v>
      </c>
      <c r="G8719" s="42" t="n">
        <f aca="false">IF(A8719="","",WORKDAY(B8719,F8719))</f>
        <v>46316</v>
      </c>
    </row>
    <row r="8720" customFormat="false" ht="15" hidden="false" customHeight="false" outlineLevel="0" collapsed="false">
      <c r="A8720" s="37" t="n">
        <v>1008719</v>
      </c>
      <c r="B8720" s="38" t="n">
        <v>46311</v>
      </c>
      <c r="C8720" s="39" t="s">
        <v>69</v>
      </c>
      <c r="D8720" s="39" t="s">
        <v>31</v>
      </c>
      <c r="E8720" s="40" t="n">
        <v>2.1</v>
      </c>
      <c r="F8720" s="41" t="n">
        <f aca="false">IF(A8720="","",INDEX(Assumptions!$B$16:$B$18,MATCH(C8720,Assumptions!$A$16:$A$18,0)))</f>
        <v>3</v>
      </c>
      <c r="G8720" s="42" t="n">
        <f aca="false">IF(A8720="","",WORKDAY(B8720,F8720))</f>
        <v>46316</v>
      </c>
    </row>
    <row r="8721" customFormat="false" ht="15" hidden="false" customHeight="false" outlineLevel="0" collapsed="false">
      <c r="A8721" s="37" t="n">
        <v>1008720</v>
      </c>
      <c r="B8721" s="38" t="n">
        <v>46311</v>
      </c>
      <c r="C8721" s="39" t="s">
        <v>69</v>
      </c>
      <c r="D8721" s="39" t="s">
        <v>31</v>
      </c>
      <c r="E8721" s="40" t="n">
        <v>2</v>
      </c>
      <c r="F8721" s="41" t="n">
        <f aca="false">IF(A8721="","",INDEX(Assumptions!$B$16:$B$18,MATCH(C8721,Assumptions!$A$16:$A$18,0)))</f>
        <v>3</v>
      </c>
      <c r="G8721" s="42" t="n">
        <f aca="false">IF(A8721="","",WORKDAY(B8721,F8721))</f>
        <v>46316</v>
      </c>
    </row>
    <row r="8722" customFormat="false" ht="15" hidden="false" customHeight="false" outlineLevel="0" collapsed="false">
      <c r="A8722" s="37" t="n">
        <v>1008721</v>
      </c>
      <c r="B8722" s="38" t="n">
        <v>46311</v>
      </c>
      <c r="C8722" s="39" t="s">
        <v>70</v>
      </c>
      <c r="D8722" s="39" t="s">
        <v>35</v>
      </c>
      <c r="E8722" s="40" t="n">
        <v>1.2</v>
      </c>
      <c r="F8722" s="41" t="n">
        <f aca="false">IF(A8722="","",INDEX(Assumptions!$B$16:$B$18,MATCH(C8722,Assumptions!$A$16:$A$18,0)))</f>
        <v>5</v>
      </c>
      <c r="G8722" s="42" t="n">
        <f aca="false">IF(A8722="","",WORKDAY(B8722,F8722))</f>
        <v>46318</v>
      </c>
    </row>
    <row r="8723" customFormat="false" ht="15" hidden="false" customHeight="false" outlineLevel="0" collapsed="false">
      <c r="A8723" s="37" t="n">
        <v>1008722</v>
      </c>
      <c r="B8723" s="38" t="n">
        <v>46311</v>
      </c>
      <c r="C8723" s="39" t="s">
        <v>69</v>
      </c>
      <c r="D8723" s="39" t="s">
        <v>35</v>
      </c>
      <c r="E8723" s="40" t="n">
        <v>0.9</v>
      </c>
      <c r="F8723" s="41" t="n">
        <f aca="false">IF(A8723="","",INDEX(Assumptions!$B$16:$B$18,MATCH(C8723,Assumptions!$A$16:$A$18,0)))</f>
        <v>3</v>
      </c>
      <c r="G8723" s="42" t="n">
        <f aca="false">IF(A8723="","",WORKDAY(B8723,F8723))</f>
        <v>46316</v>
      </c>
    </row>
    <row r="8724" customFormat="false" ht="15" hidden="false" customHeight="false" outlineLevel="0" collapsed="false">
      <c r="A8724" s="37" t="n">
        <v>1008723</v>
      </c>
      <c r="B8724" s="38" t="n">
        <v>46311</v>
      </c>
      <c r="C8724" s="39" t="s">
        <v>69</v>
      </c>
      <c r="D8724" s="39" t="s">
        <v>35</v>
      </c>
      <c r="E8724" s="40" t="n">
        <v>2.8</v>
      </c>
      <c r="F8724" s="41" t="n">
        <f aca="false">IF(A8724="","",INDEX(Assumptions!$B$16:$B$18,MATCH(C8724,Assumptions!$A$16:$A$18,0)))</f>
        <v>3</v>
      </c>
      <c r="G8724" s="42" t="n">
        <f aca="false">IF(A8724="","",WORKDAY(B8724,F8724))</f>
        <v>46316</v>
      </c>
    </row>
    <row r="8725" customFormat="false" ht="15" hidden="false" customHeight="false" outlineLevel="0" collapsed="false">
      <c r="A8725" s="37" t="n">
        <v>1008724</v>
      </c>
      <c r="B8725" s="38" t="n">
        <v>46311</v>
      </c>
      <c r="C8725" s="39" t="s">
        <v>69</v>
      </c>
      <c r="D8725" s="39" t="s">
        <v>31</v>
      </c>
      <c r="E8725" s="40" t="n">
        <v>4.5</v>
      </c>
      <c r="F8725" s="41" t="n">
        <f aca="false">IF(A8725="","",INDEX(Assumptions!$B$16:$B$18,MATCH(C8725,Assumptions!$A$16:$A$18,0)))</f>
        <v>3</v>
      </c>
      <c r="G8725" s="42" t="n">
        <f aca="false">IF(A8725="","",WORKDAY(B8725,F8725))</f>
        <v>46316</v>
      </c>
    </row>
    <row r="8726" customFormat="false" ht="15" hidden="false" customHeight="false" outlineLevel="0" collapsed="false">
      <c r="A8726" s="37" t="n">
        <v>1008725</v>
      </c>
      <c r="B8726" s="38" t="n">
        <v>46311</v>
      </c>
      <c r="C8726" s="39" t="s">
        <v>69</v>
      </c>
      <c r="D8726" s="39" t="s">
        <v>33</v>
      </c>
      <c r="E8726" s="40" t="n">
        <v>3.3</v>
      </c>
      <c r="F8726" s="41" t="n">
        <f aca="false">IF(A8726="","",INDEX(Assumptions!$B$16:$B$18,MATCH(C8726,Assumptions!$A$16:$A$18,0)))</f>
        <v>3</v>
      </c>
      <c r="G8726" s="42" t="n">
        <f aca="false">IF(A8726="","",WORKDAY(B8726,F8726))</f>
        <v>46316</v>
      </c>
    </row>
    <row r="8727" customFormat="false" ht="15" hidden="false" customHeight="false" outlineLevel="0" collapsed="false">
      <c r="A8727" s="37" t="n">
        <v>1008726</v>
      </c>
      <c r="B8727" s="38" t="n">
        <v>46311</v>
      </c>
      <c r="C8727" s="39" t="s">
        <v>68</v>
      </c>
      <c r="D8727" s="39" t="s">
        <v>31</v>
      </c>
      <c r="E8727" s="40" t="n">
        <v>1.4</v>
      </c>
      <c r="F8727" s="41" t="n">
        <f aca="false">IF(A8727="","",INDEX(Assumptions!$B$16:$B$18,MATCH(C8727,Assumptions!$A$16:$A$18,0)))</f>
        <v>1</v>
      </c>
      <c r="G8727" s="42" t="n">
        <f aca="false">IF(A8727="","",WORKDAY(B8727,F8727))</f>
        <v>46314</v>
      </c>
    </row>
    <row r="8728" customFormat="false" ht="15" hidden="false" customHeight="false" outlineLevel="0" collapsed="false">
      <c r="A8728" s="37" t="n">
        <v>1008727</v>
      </c>
      <c r="B8728" s="38" t="n">
        <v>46311</v>
      </c>
      <c r="C8728" s="39" t="s">
        <v>70</v>
      </c>
      <c r="D8728" s="39" t="s">
        <v>37</v>
      </c>
      <c r="E8728" s="40" t="n">
        <v>3.7</v>
      </c>
      <c r="F8728" s="41" t="n">
        <f aca="false">IF(A8728="","",INDEX(Assumptions!$B$16:$B$18,MATCH(C8728,Assumptions!$A$16:$A$18,0)))</f>
        <v>5</v>
      </c>
      <c r="G8728" s="42" t="n">
        <f aca="false">IF(A8728="","",WORKDAY(B8728,F8728))</f>
        <v>46318</v>
      </c>
    </row>
    <row r="8729" customFormat="false" ht="15" hidden="false" customHeight="false" outlineLevel="0" collapsed="false">
      <c r="A8729" s="37" t="n">
        <v>1008728</v>
      </c>
      <c r="B8729" s="38" t="n">
        <v>46311</v>
      </c>
      <c r="C8729" s="39" t="s">
        <v>68</v>
      </c>
      <c r="D8729" s="39" t="s">
        <v>35</v>
      </c>
      <c r="E8729" s="40" t="n">
        <v>1.1</v>
      </c>
      <c r="F8729" s="41" t="n">
        <f aca="false">IF(A8729="","",INDEX(Assumptions!$B$16:$B$18,MATCH(C8729,Assumptions!$A$16:$A$18,0)))</f>
        <v>1</v>
      </c>
      <c r="G8729" s="42" t="n">
        <f aca="false">IF(A8729="","",WORKDAY(B8729,F8729))</f>
        <v>46314</v>
      </c>
    </row>
    <row r="8730" customFormat="false" ht="15" hidden="false" customHeight="false" outlineLevel="0" collapsed="false">
      <c r="A8730" s="37" t="n">
        <v>1008729</v>
      </c>
      <c r="B8730" s="38" t="n">
        <v>46311</v>
      </c>
      <c r="C8730" s="39" t="s">
        <v>69</v>
      </c>
      <c r="D8730" s="39" t="s">
        <v>31</v>
      </c>
      <c r="E8730" s="40" t="n">
        <v>2.8</v>
      </c>
      <c r="F8730" s="41" t="n">
        <f aca="false">IF(A8730="","",INDEX(Assumptions!$B$16:$B$18,MATCH(C8730,Assumptions!$A$16:$A$18,0)))</f>
        <v>3</v>
      </c>
      <c r="G8730" s="42" t="n">
        <f aca="false">IF(A8730="","",WORKDAY(B8730,F8730))</f>
        <v>46316</v>
      </c>
    </row>
    <row r="8731" customFormat="false" ht="15" hidden="false" customHeight="false" outlineLevel="0" collapsed="false">
      <c r="A8731" s="37" t="n">
        <v>1008730</v>
      </c>
      <c r="B8731" s="38" t="n">
        <v>46311</v>
      </c>
      <c r="C8731" s="39" t="s">
        <v>68</v>
      </c>
      <c r="D8731" s="39" t="s">
        <v>35</v>
      </c>
      <c r="E8731" s="40" t="n">
        <v>0.9</v>
      </c>
      <c r="F8731" s="41" t="n">
        <f aca="false">IF(A8731="","",INDEX(Assumptions!$B$16:$B$18,MATCH(C8731,Assumptions!$A$16:$A$18,0)))</f>
        <v>1</v>
      </c>
      <c r="G8731" s="42" t="n">
        <f aca="false">IF(A8731="","",WORKDAY(B8731,F8731))</f>
        <v>46314</v>
      </c>
    </row>
    <row r="8732" customFormat="false" ht="15" hidden="false" customHeight="false" outlineLevel="0" collapsed="false">
      <c r="A8732" s="37" t="n">
        <v>1008731</v>
      </c>
      <c r="B8732" s="38" t="n">
        <v>46311</v>
      </c>
      <c r="C8732" s="39" t="s">
        <v>69</v>
      </c>
      <c r="D8732" s="39" t="s">
        <v>31</v>
      </c>
      <c r="E8732" s="40" t="n">
        <v>1.2</v>
      </c>
      <c r="F8732" s="41" t="n">
        <f aca="false">IF(A8732="","",INDEX(Assumptions!$B$16:$B$18,MATCH(C8732,Assumptions!$A$16:$A$18,0)))</f>
        <v>3</v>
      </c>
      <c r="G8732" s="42" t="n">
        <f aca="false">IF(A8732="","",WORKDAY(B8732,F8732))</f>
        <v>46316</v>
      </c>
    </row>
    <row r="8733" customFormat="false" ht="15" hidden="false" customHeight="false" outlineLevel="0" collapsed="false">
      <c r="A8733" s="37" t="n">
        <v>1008732</v>
      </c>
      <c r="B8733" s="38" t="n">
        <v>46311</v>
      </c>
      <c r="C8733" s="39" t="s">
        <v>68</v>
      </c>
      <c r="D8733" s="39" t="s">
        <v>33</v>
      </c>
      <c r="E8733" s="40" t="n">
        <v>8</v>
      </c>
      <c r="F8733" s="41" t="n">
        <f aca="false">IF(A8733="","",INDEX(Assumptions!$B$16:$B$18,MATCH(C8733,Assumptions!$A$16:$A$18,0)))</f>
        <v>1</v>
      </c>
      <c r="G8733" s="42" t="n">
        <f aca="false">IF(A8733="","",WORKDAY(B8733,F8733))</f>
        <v>46314</v>
      </c>
    </row>
    <row r="8734" customFormat="false" ht="15" hidden="false" customHeight="false" outlineLevel="0" collapsed="false">
      <c r="A8734" s="37" t="n">
        <v>1008733</v>
      </c>
      <c r="B8734" s="38" t="n">
        <v>46311</v>
      </c>
      <c r="C8734" s="39" t="s">
        <v>69</v>
      </c>
      <c r="D8734" s="39" t="s">
        <v>35</v>
      </c>
      <c r="E8734" s="40" t="n">
        <v>2.6</v>
      </c>
      <c r="F8734" s="41" t="n">
        <f aca="false">IF(A8734="","",INDEX(Assumptions!$B$16:$B$18,MATCH(C8734,Assumptions!$A$16:$A$18,0)))</f>
        <v>3</v>
      </c>
      <c r="G8734" s="42" t="n">
        <f aca="false">IF(A8734="","",WORKDAY(B8734,F8734))</f>
        <v>46316</v>
      </c>
    </row>
    <row r="8735" customFormat="false" ht="15" hidden="false" customHeight="false" outlineLevel="0" collapsed="false">
      <c r="A8735" s="37" t="n">
        <v>1008734</v>
      </c>
      <c r="B8735" s="38" t="n">
        <v>46311</v>
      </c>
      <c r="C8735" s="39" t="s">
        <v>69</v>
      </c>
      <c r="D8735" s="39" t="s">
        <v>33</v>
      </c>
      <c r="E8735" s="40" t="n">
        <v>1</v>
      </c>
      <c r="F8735" s="41" t="n">
        <f aca="false">IF(A8735="","",INDEX(Assumptions!$B$16:$B$18,MATCH(C8735,Assumptions!$A$16:$A$18,0)))</f>
        <v>3</v>
      </c>
      <c r="G8735" s="42" t="n">
        <f aca="false">IF(A8735="","",WORKDAY(B8735,F8735))</f>
        <v>46316</v>
      </c>
    </row>
    <row r="8736" customFormat="false" ht="15" hidden="false" customHeight="false" outlineLevel="0" collapsed="false">
      <c r="A8736" s="37" t="n">
        <v>1008735</v>
      </c>
      <c r="B8736" s="38" t="n">
        <v>46311</v>
      </c>
      <c r="C8736" s="39" t="s">
        <v>69</v>
      </c>
      <c r="D8736" s="39" t="s">
        <v>31</v>
      </c>
      <c r="E8736" s="40" t="n">
        <v>0.9</v>
      </c>
      <c r="F8736" s="41" t="n">
        <f aca="false">IF(A8736="","",INDEX(Assumptions!$B$16:$B$18,MATCH(C8736,Assumptions!$A$16:$A$18,0)))</f>
        <v>3</v>
      </c>
      <c r="G8736" s="42" t="n">
        <f aca="false">IF(A8736="","",WORKDAY(B8736,F8736))</f>
        <v>46316</v>
      </c>
    </row>
    <row r="8737" customFormat="false" ht="15" hidden="false" customHeight="false" outlineLevel="0" collapsed="false">
      <c r="A8737" s="37" t="n">
        <v>1008736</v>
      </c>
      <c r="B8737" s="38" t="n">
        <v>46311</v>
      </c>
      <c r="C8737" s="39" t="s">
        <v>69</v>
      </c>
      <c r="D8737" s="39" t="s">
        <v>39</v>
      </c>
      <c r="E8737" s="40" t="n">
        <v>2.1</v>
      </c>
      <c r="F8737" s="41" t="n">
        <f aca="false">IF(A8737="","",INDEX(Assumptions!$B$16:$B$18,MATCH(C8737,Assumptions!$A$16:$A$18,0)))</f>
        <v>3</v>
      </c>
      <c r="G8737" s="42" t="n">
        <f aca="false">IF(A8737="","",WORKDAY(B8737,F8737))</f>
        <v>46316</v>
      </c>
    </row>
    <row r="8738" customFormat="false" ht="15" hidden="false" customHeight="false" outlineLevel="0" collapsed="false">
      <c r="A8738" s="37" t="n">
        <v>1008737</v>
      </c>
      <c r="B8738" s="38" t="n">
        <v>46311</v>
      </c>
      <c r="C8738" s="39" t="s">
        <v>68</v>
      </c>
      <c r="D8738" s="39" t="s">
        <v>35</v>
      </c>
      <c r="E8738" s="40" t="n">
        <v>7.8</v>
      </c>
      <c r="F8738" s="41" t="n">
        <f aca="false">IF(A8738="","",INDEX(Assumptions!$B$16:$B$18,MATCH(C8738,Assumptions!$A$16:$A$18,0)))</f>
        <v>1</v>
      </c>
      <c r="G8738" s="42" t="n">
        <f aca="false">IF(A8738="","",WORKDAY(B8738,F8738))</f>
        <v>46314</v>
      </c>
    </row>
    <row r="8739" customFormat="false" ht="15" hidden="false" customHeight="false" outlineLevel="0" collapsed="false">
      <c r="A8739" s="37" t="n">
        <v>1008738</v>
      </c>
      <c r="B8739" s="38" t="n">
        <v>46311</v>
      </c>
      <c r="C8739" s="39" t="s">
        <v>69</v>
      </c>
      <c r="D8739" s="39" t="s">
        <v>31</v>
      </c>
      <c r="E8739" s="40" t="n">
        <v>1.8</v>
      </c>
      <c r="F8739" s="41" t="n">
        <f aca="false">IF(A8739="","",INDEX(Assumptions!$B$16:$B$18,MATCH(C8739,Assumptions!$A$16:$A$18,0)))</f>
        <v>3</v>
      </c>
      <c r="G8739" s="42" t="n">
        <f aca="false">IF(A8739="","",WORKDAY(B8739,F8739))</f>
        <v>46316</v>
      </c>
    </row>
    <row r="8740" customFormat="false" ht="15" hidden="false" customHeight="false" outlineLevel="0" collapsed="false">
      <c r="A8740" s="37" t="n">
        <v>1008739</v>
      </c>
      <c r="B8740" s="38" t="n">
        <v>46311</v>
      </c>
      <c r="C8740" s="39" t="s">
        <v>68</v>
      </c>
      <c r="D8740" s="39" t="s">
        <v>35</v>
      </c>
      <c r="E8740" s="40" t="n">
        <v>2.2</v>
      </c>
      <c r="F8740" s="41" t="n">
        <f aca="false">IF(A8740="","",INDEX(Assumptions!$B$16:$B$18,MATCH(C8740,Assumptions!$A$16:$A$18,0)))</f>
        <v>1</v>
      </c>
      <c r="G8740" s="42" t="n">
        <f aca="false">IF(A8740="","",WORKDAY(B8740,F8740))</f>
        <v>46314</v>
      </c>
    </row>
    <row r="8741" customFormat="false" ht="15" hidden="false" customHeight="false" outlineLevel="0" collapsed="false">
      <c r="A8741" s="37" t="n">
        <v>1008740</v>
      </c>
      <c r="B8741" s="38" t="n">
        <v>46311</v>
      </c>
      <c r="C8741" s="39" t="s">
        <v>69</v>
      </c>
      <c r="D8741" s="39" t="s">
        <v>39</v>
      </c>
      <c r="E8741" s="40" t="n">
        <v>4.1</v>
      </c>
      <c r="F8741" s="41" t="n">
        <f aca="false">IF(A8741="","",INDEX(Assumptions!$B$16:$B$18,MATCH(C8741,Assumptions!$A$16:$A$18,0)))</f>
        <v>3</v>
      </c>
      <c r="G8741" s="42" t="n">
        <f aca="false">IF(A8741="","",WORKDAY(B8741,F8741))</f>
        <v>46316</v>
      </c>
    </row>
    <row r="8742" customFormat="false" ht="15" hidden="false" customHeight="false" outlineLevel="0" collapsed="false">
      <c r="A8742" s="37" t="n">
        <v>1008741</v>
      </c>
      <c r="B8742" s="38" t="n">
        <v>46311</v>
      </c>
      <c r="C8742" s="39" t="s">
        <v>69</v>
      </c>
      <c r="D8742" s="39" t="s">
        <v>39</v>
      </c>
      <c r="E8742" s="40" t="n">
        <v>2</v>
      </c>
      <c r="F8742" s="41" t="n">
        <f aca="false">IF(A8742="","",INDEX(Assumptions!$B$16:$B$18,MATCH(C8742,Assumptions!$A$16:$A$18,0)))</f>
        <v>3</v>
      </c>
      <c r="G8742" s="42" t="n">
        <f aca="false">IF(A8742="","",WORKDAY(B8742,F8742))</f>
        <v>46316</v>
      </c>
    </row>
    <row r="8743" customFormat="false" ht="15" hidden="false" customHeight="false" outlineLevel="0" collapsed="false">
      <c r="A8743" s="37" t="n">
        <v>1008742</v>
      </c>
      <c r="B8743" s="38" t="n">
        <v>46311</v>
      </c>
      <c r="C8743" s="39" t="s">
        <v>68</v>
      </c>
      <c r="D8743" s="39" t="s">
        <v>31</v>
      </c>
      <c r="E8743" s="40" t="n">
        <v>1.1</v>
      </c>
      <c r="F8743" s="41" t="n">
        <f aca="false">IF(A8743="","",INDEX(Assumptions!$B$16:$B$18,MATCH(C8743,Assumptions!$A$16:$A$18,0)))</f>
        <v>1</v>
      </c>
      <c r="G8743" s="42" t="n">
        <f aca="false">IF(A8743="","",WORKDAY(B8743,F8743))</f>
        <v>46314</v>
      </c>
    </row>
    <row r="8744" customFormat="false" ht="15" hidden="false" customHeight="false" outlineLevel="0" collapsed="false">
      <c r="A8744" s="37" t="n">
        <v>1008743</v>
      </c>
      <c r="B8744" s="38" t="n">
        <v>46311</v>
      </c>
      <c r="C8744" s="39" t="s">
        <v>69</v>
      </c>
      <c r="D8744" s="39" t="s">
        <v>31</v>
      </c>
      <c r="E8744" s="40" t="n">
        <v>2.8</v>
      </c>
      <c r="F8744" s="41" t="n">
        <f aca="false">IF(A8744="","",INDEX(Assumptions!$B$16:$B$18,MATCH(C8744,Assumptions!$A$16:$A$18,0)))</f>
        <v>3</v>
      </c>
      <c r="G8744" s="42" t="n">
        <f aca="false">IF(A8744="","",WORKDAY(B8744,F8744))</f>
        <v>46316</v>
      </c>
    </row>
    <row r="8745" customFormat="false" ht="15" hidden="false" customHeight="false" outlineLevel="0" collapsed="false">
      <c r="A8745" s="37" t="n">
        <v>1008744</v>
      </c>
      <c r="B8745" s="38" t="n">
        <v>46311</v>
      </c>
      <c r="C8745" s="39" t="s">
        <v>70</v>
      </c>
      <c r="D8745" s="39" t="s">
        <v>39</v>
      </c>
      <c r="E8745" s="40" t="n">
        <v>1.9</v>
      </c>
      <c r="F8745" s="41" t="n">
        <f aca="false">IF(A8745="","",INDEX(Assumptions!$B$16:$B$18,MATCH(C8745,Assumptions!$A$16:$A$18,0)))</f>
        <v>5</v>
      </c>
      <c r="G8745" s="42" t="n">
        <f aca="false">IF(A8745="","",WORKDAY(B8745,F8745))</f>
        <v>46318</v>
      </c>
    </row>
    <row r="8746" customFormat="false" ht="15" hidden="false" customHeight="false" outlineLevel="0" collapsed="false">
      <c r="A8746" s="37" t="n">
        <v>1008745</v>
      </c>
      <c r="B8746" s="38" t="n">
        <v>46311</v>
      </c>
      <c r="C8746" s="39" t="s">
        <v>68</v>
      </c>
      <c r="D8746" s="39" t="s">
        <v>31</v>
      </c>
      <c r="E8746" s="40" t="n">
        <v>1.1</v>
      </c>
      <c r="F8746" s="41" t="n">
        <f aca="false">IF(A8746="","",INDEX(Assumptions!$B$16:$B$18,MATCH(C8746,Assumptions!$A$16:$A$18,0)))</f>
        <v>1</v>
      </c>
      <c r="G8746" s="42" t="n">
        <f aca="false">IF(A8746="","",WORKDAY(B8746,F8746))</f>
        <v>46314</v>
      </c>
    </row>
    <row r="8747" customFormat="false" ht="15" hidden="false" customHeight="false" outlineLevel="0" collapsed="false">
      <c r="A8747" s="37" t="n">
        <v>1008746</v>
      </c>
      <c r="B8747" s="38" t="n">
        <v>46311</v>
      </c>
      <c r="C8747" s="39" t="s">
        <v>69</v>
      </c>
      <c r="D8747" s="39" t="s">
        <v>35</v>
      </c>
      <c r="E8747" s="40" t="n">
        <v>3.1</v>
      </c>
      <c r="F8747" s="41" t="n">
        <f aca="false">IF(A8747="","",INDEX(Assumptions!$B$16:$B$18,MATCH(C8747,Assumptions!$A$16:$A$18,0)))</f>
        <v>3</v>
      </c>
      <c r="G8747" s="42" t="n">
        <f aca="false">IF(A8747="","",WORKDAY(B8747,F8747))</f>
        <v>46316</v>
      </c>
    </row>
    <row r="8748" customFormat="false" ht="15" hidden="false" customHeight="false" outlineLevel="0" collapsed="false">
      <c r="A8748" s="37" t="n">
        <v>1008747</v>
      </c>
      <c r="B8748" s="38" t="n">
        <v>46311</v>
      </c>
      <c r="C8748" s="39" t="s">
        <v>69</v>
      </c>
      <c r="D8748" s="39" t="s">
        <v>33</v>
      </c>
      <c r="E8748" s="40" t="n">
        <v>0.8</v>
      </c>
      <c r="F8748" s="41" t="n">
        <f aca="false">IF(A8748="","",INDEX(Assumptions!$B$16:$B$18,MATCH(C8748,Assumptions!$A$16:$A$18,0)))</f>
        <v>3</v>
      </c>
      <c r="G8748" s="42" t="n">
        <f aca="false">IF(A8748="","",WORKDAY(B8748,F8748))</f>
        <v>46316</v>
      </c>
    </row>
    <row r="8749" customFormat="false" ht="15" hidden="false" customHeight="false" outlineLevel="0" collapsed="false">
      <c r="A8749" s="37" t="n">
        <v>1008748</v>
      </c>
      <c r="B8749" s="38" t="n">
        <v>46311</v>
      </c>
      <c r="C8749" s="39" t="s">
        <v>69</v>
      </c>
      <c r="D8749" s="39" t="s">
        <v>33</v>
      </c>
      <c r="E8749" s="40" t="n">
        <v>4.6</v>
      </c>
      <c r="F8749" s="41" t="n">
        <f aca="false">IF(A8749="","",INDEX(Assumptions!$B$16:$B$18,MATCH(C8749,Assumptions!$A$16:$A$18,0)))</f>
        <v>3</v>
      </c>
      <c r="G8749" s="42" t="n">
        <f aca="false">IF(A8749="","",WORKDAY(B8749,F8749))</f>
        <v>46316</v>
      </c>
    </row>
    <row r="8750" customFormat="false" ht="15" hidden="false" customHeight="false" outlineLevel="0" collapsed="false">
      <c r="A8750" s="37" t="n">
        <v>1008749</v>
      </c>
      <c r="B8750" s="38" t="n">
        <v>46311</v>
      </c>
      <c r="C8750" s="39" t="s">
        <v>68</v>
      </c>
      <c r="D8750" s="39" t="s">
        <v>37</v>
      </c>
      <c r="E8750" s="40" t="n">
        <v>1.3</v>
      </c>
      <c r="F8750" s="41" t="n">
        <f aca="false">IF(A8750="","",INDEX(Assumptions!$B$16:$B$18,MATCH(C8750,Assumptions!$A$16:$A$18,0)))</f>
        <v>1</v>
      </c>
      <c r="G8750" s="42" t="n">
        <f aca="false">IF(A8750="","",WORKDAY(B8750,F8750))</f>
        <v>46314</v>
      </c>
    </row>
    <row r="8751" customFormat="false" ht="15" hidden="false" customHeight="false" outlineLevel="0" collapsed="false">
      <c r="A8751" s="37" t="n">
        <v>1008750</v>
      </c>
      <c r="B8751" s="38" t="n">
        <v>46311</v>
      </c>
      <c r="C8751" s="39" t="s">
        <v>70</v>
      </c>
      <c r="D8751" s="39" t="s">
        <v>33</v>
      </c>
      <c r="E8751" s="40" t="n">
        <v>2.2</v>
      </c>
      <c r="F8751" s="41" t="n">
        <f aca="false">IF(A8751="","",INDEX(Assumptions!$B$16:$B$18,MATCH(C8751,Assumptions!$A$16:$A$18,0)))</f>
        <v>5</v>
      </c>
      <c r="G8751" s="42" t="n">
        <f aca="false">IF(A8751="","",WORKDAY(B8751,F8751))</f>
        <v>46318</v>
      </c>
    </row>
    <row r="8752" customFormat="false" ht="15" hidden="false" customHeight="false" outlineLevel="0" collapsed="false">
      <c r="A8752" s="37" t="n">
        <v>1008751</v>
      </c>
      <c r="B8752" s="38" t="n">
        <v>46311</v>
      </c>
      <c r="C8752" s="39" t="s">
        <v>70</v>
      </c>
      <c r="D8752" s="39" t="s">
        <v>33</v>
      </c>
      <c r="E8752" s="40" t="n">
        <v>1.2</v>
      </c>
      <c r="F8752" s="41" t="n">
        <f aca="false">IF(A8752="","",INDEX(Assumptions!$B$16:$B$18,MATCH(C8752,Assumptions!$A$16:$A$18,0)))</f>
        <v>5</v>
      </c>
      <c r="G8752" s="42" t="n">
        <f aca="false">IF(A8752="","",WORKDAY(B8752,F8752))</f>
        <v>46318</v>
      </c>
    </row>
    <row r="8753" customFormat="false" ht="15" hidden="false" customHeight="false" outlineLevel="0" collapsed="false">
      <c r="A8753" s="37" t="n">
        <v>1008752</v>
      </c>
      <c r="B8753" s="38" t="n">
        <v>46311</v>
      </c>
      <c r="C8753" s="39" t="s">
        <v>70</v>
      </c>
      <c r="D8753" s="39" t="s">
        <v>33</v>
      </c>
      <c r="E8753" s="40" t="n">
        <v>0.6</v>
      </c>
      <c r="F8753" s="41" t="n">
        <f aca="false">IF(A8753="","",INDEX(Assumptions!$B$16:$B$18,MATCH(C8753,Assumptions!$A$16:$A$18,0)))</f>
        <v>5</v>
      </c>
      <c r="G8753" s="42" t="n">
        <f aca="false">IF(A8753="","",WORKDAY(B8753,F8753))</f>
        <v>46318</v>
      </c>
    </row>
    <row r="8754" customFormat="false" ht="15" hidden="false" customHeight="false" outlineLevel="0" collapsed="false">
      <c r="A8754" s="37" t="n">
        <v>1008753</v>
      </c>
      <c r="B8754" s="38" t="n">
        <v>46311</v>
      </c>
      <c r="C8754" s="39" t="s">
        <v>68</v>
      </c>
      <c r="D8754" s="39" t="s">
        <v>37</v>
      </c>
      <c r="E8754" s="40" t="n">
        <v>3.6</v>
      </c>
      <c r="F8754" s="41" t="n">
        <f aca="false">IF(A8754="","",INDEX(Assumptions!$B$16:$B$18,MATCH(C8754,Assumptions!$A$16:$A$18,0)))</f>
        <v>1</v>
      </c>
      <c r="G8754" s="42" t="n">
        <f aca="false">IF(A8754="","",WORKDAY(B8754,F8754))</f>
        <v>46314</v>
      </c>
    </row>
    <row r="8755" customFormat="false" ht="15" hidden="false" customHeight="false" outlineLevel="0" collapsed="false">
      <c r="A8755" s="37" t="n">
        <v>1008754</v>
      </c>
      <c r="B8755" s="38" t="n">
        <v>46311</v>
      </c>
      <c r="C8755" s="39" t="s">
        <v>69</v>
      </c>
      <c r="D8755" s="39" t="s">
        <v>31</v>
      </c>
      <c r="E8755" s="40" t="n">
        <v>1.8</v>
      </c>
      <c r="F8755" s="41" t="n">
        <f aca="false">IF(A8755="","",INDEX(Assumptions!$B$16:$B$18,MATCH(C8755,Assumptions!$A$16:$A$18,0)))</f>
        <v>3</v>
      </c>
      <c r="G8755" s="42" t="n">
        <f aca="false">IF(A8755="","",WORKDAY(B8755,F8755))</f>
        <v>46316</v>
      </c>
    </row>
    <row r="8756" customFormat="false" ht="15" hidden="false" customHeight="false" outlineLevel="0" collapsed="false">
      <c r="A8756" s="37" t="n">
        <v>1008755</v>
      </c>
      <c r="B8756" s="38" t="n">
        <v>46311</v>
      </c>
      <c r="C8756" s="39" t="s">
        <v>69</v>
      </c>
      <c r="D8756" s="39" t="s">
        <v>33</v>
      </c>
      <c r="E8756" s="40" t="n">
        <v>1.6</v>
      </c>
      <c r="F8756" s="41" t="n">
        <f aca="false">IF(A8756="","",INDEX(Assumptions!$B$16:$B$18,MATCH(C8756,Assumptions!$A$16:$A$18,0)))</f>
        <v>3</v>
      </c>
      <c r="G8756" s="42" t="n">
        <f aca="false">IF(A8756="","",WORKDAY(B8756,F8756))</f>
        <v>46316</v>
      </c>
    </row>
    <row r="8757" customFormat="false" ht="15" hidden="false" customHeight="false" outlineLevel="0" collapsed="false">
      <c r="A8757" s="37" t="n">
        <v>1008756</v>
      </c>
      <c r="B8757" s="38" t="n">
        <v>46311</v>
      </c>
      <c r="C8757" s="39" t="s">
        <v>69</v>
      </c>
      <c r="D8757" s="39" t="s">
        <v>33</v>
      </c>
      <c r="E8757" s="40" t="n">
        <v>2.5</v>
      </c>
      <c r="F8757" s="41" t="n">
        <f aca="false">IF(A8757="","",INDEX(Assumptions!$B$16:$B$18,MATCH(C8757,Assumptions!$A$16:$A$18,0)))</f>
        <v>3</v>
      </c>
      <c r="G8757" s="42" t="n">
        <f aca="false">IF(A8757="","",WORKDAY(B8757,F8757))</f>
        <v>46316</v>
      </c>
    </row>
    <row r="8758" customFormat="false" ht="15" hidden="false" customHeight="false" outlineLevel="0" collapsed="false">
      <c r="A8758" s="37" t="n">
        <v>1008757</v>
      </c>
      <c r="B8758" s="38" t="n">
        <v>46311</v>
      </c>
      <c r="C8758" s="39" t="s">
        <v>70</v>
      </c>
      <c r="D8758" s="39" t="s">
        <v>39</v>
      </c>
      <c r="E8758" s="40" t="n">
        <v>2.4</v>
      </c>
      <c r="F8758" s="41" t="n">
        <f aca="false">IF(A8758="","",INDEX(Assumptions!$B$16:$B$18,MATCH(C8758,Assumptions!$A$16:$A$18,0)))</f>
        <v>5</v>
      </c>
      <c r="G8758" s="42" t="n">
        <f aca="false">IF(A8758="","",WORKDAY(B8758,F8758))</f>
        <v>46318</v>
      </c>
    </row>
    <row r="8759" customFormat="false" ht="15" hidden="false" customHeight="false" outlineLevel="0" collapsed="false">
      <c r="A8759" s="37" t="n">
        <v>1008758</v>
      </c>
      <c r="B8759" s="38" t="n">
        <v>46311</v>
      </c>
      <c r="C8759" s="39" t="s">
        <v>69</v>
      </c>
      <c r="D8759" s="39" t="s">
        <v>37</v>
      </c>
      <c r="E8759" s="40" t="n">
        <v>2.1</v>
      </c>
      <c r="F8759" s="41" t="n">
        <f aca="false">IF(A8759="","",INDEX(Assumptions!$B$16:$B$18,MATCH(C8759,Assumptions!$A$16:$A$18,0)))</f>
        <v>3</v>
      </c>
      <c r="G8759" s="42" t="n">
        <f aca="false">IF(A8759="","",WORKDAY(B8759,F8759))</f>
        <v>46316</v>
      </c>
    </row>
    <row r="8760" customFormat="false" ht="15" hidden="false" customHeight="false" outlineLevel="0" collapsed="false">
      <c r="A8760" s="37" t="n">
        <v>1008759</v>
      </c>
      <c r="B8760" s="38" t="n">
        <v>46311</v>
      </c>
      <c r="C8760" s="39" t="s">
        <v>68</v>
      </c>
      <c r="D8760" s="39" t="s">
        <v>37</v>
      </c>
      <c r="E8760" s="40" t="n">
        <v>1.1</v>
      </c>
      <c r="F8760" s="41" t="n">
        <f aca="false">IF(A8760="","",INDEX(Assumptions!$B$16:$B$18,MATCH(C8760,Assumptions!$A$16:$A$18,0)))</f>
        <v>1</v>
      </c>
      <c r="G8760" s="42" t="n">
        <f aca="false">IF(A8760="","",WORKDAY(B8760,F8760))</f>
        <v>46314</v>
      </c>
    </row>
    <row r="8761" customFormat="false" ht="15" hidden="false" customHeight="false" outlineLevel="0" collapsed="false">
      <c r="A8761" s="37" t="n">
        <v>1008760</v>
      </c>
      <c r="B8761" s="38" t="n">
        <v>46311</v>
      </c>
      <c r="C8761" s="39" t="s">
        <v>69</v>
      </c>
      <c r="D8761" s="39" t="s">
        <v>37</v>
      </c>
      <c r="E8761" s="40" t="n">
        <v>1.4</v>
      </c>
      <c r="F8761" s="41" t="n">
        <f aca="false">IF(A8761="","",INDEX(Assumptions!$B$16:$B$18,MATCH(C8761,Assumptions!$A$16:$A$18,0)))</f>
        <v>3</v>
      </c>
      <c r="G8761" s="42" t="n">
        <f aca="false">IF(A8761="","",WORKDAY(B8761,F8761))</f>
        <v>46316</v>
      </c>
    </row>
    <row r="8762" customFormat="false" ht="15" hidden="false" customHeight="false" outlineLevel="0" collapsed="false">
      <c r="A8762" s="37" t="n">
        <v>1008761</v>
      </c>
      <c r="B8762" s="38" t="n">
        <v>46311</v>
      </c>
      <c r="C8762" s="39" t="s">
        <v>70</v>
      </c>
      <c r="D8762" s="39" t="s">
        <v>35</v>
      </c>
      <c r="E8762" s="40" t="n">
        <v>2.3</v>
      </c>
      <c r="F8762" s="41" t="n">
        <f aca="false">IF(A8762="","",INDEX(Assumptions!$B$16:$B$18,MATCH(C8762,Assumptions!$A$16:$A$18,0)))</f>
        <v>5</v>
      </c>
      <c r="G8762" s="42" t="n">
        <f aca="false">IF(A8762="","",WORKDAY(B8762,F8762))</f>
        <v>46318</v>
      </c>
    </row>
    <row r="8763" customFormat="false" ht="15" hidden="false" customHeight="false" outlineLevel="0" collapsed="false">
      <c r="A8763" s="37" t="n">
        <v>1008762</v>
      </c>
      <c r="B8763" s="38" t="n">
        <v>46311</v>
      </c>
      <c r="C8763" s="39" t="s">
        <v>68</v>
      </c>
      <c r="D8763" s="39" t="s">
        <v>37</v>
      </c>
      <c r="E8763" s="40" t="n">
        <v>4.7</v>
      </c>
      <c r="F8763" s="41" t="n">
        <f aca="false">IF(A8763="","",INDEX(Assumptions!$B$16:$B$18,MATCH(C8763,Assumptions!$A$16:$A$18,0)))</f>
        <v>1</v>
      </c>
      <c r="G8763" s="42" t="n">
        <f aca="false">IF(A8763="","",WORKDAY(B8763,F8763))</f>
        <v>46314</v>
      </c>
    </row>
    <row r="8764" customFormat="false" ht="15" hidden="false" customHeight="false" outlineLevel="0" collapsed="false">
      <c r="A8764" s="37" t="n">
        <v>1008763</v>
      </c>
      <c r="B8764" s="38" t="n">
        <v>46311</v>
      </c>
      <c r="C8764" s="39" t="s">
        <v>69</v>
      </c>
      <c r="D8764" s="39" t="s">
        <v>31</v>
      </c>
      <c r="E8764" s="40" t="n">
        <v>0.4</v>
      </c>
      <c r="F8764" s="41" t="n">
        <f aca="false">IF(A8764="","",INDEX(Assumptions!$B$16:$B$18,MATCH(C8764,Assumptions!$A$16:$A$18,0)))</f>
        <v>3</v>
      </c>
      <c r="G8764" s="42" t="n">
        <f aca="false">IF(A8764="","",WORKDAY(B8764,F8764))</f>
        <v>46316</v>
      </c>
    </row>
    <row r="8765" customFormat="false" ht="15" hidden="false" customHeight="false" outlineLevel="0" collapsed="false">
      <c r="A8765" s="37" t="n">
        <v>1008764</v>
      </c>
      <c r="B8765" s="38" t="n">
        <v>46311</v>
      </c>
      <c r="C8765" s="39" t="s">
        <v>70</v>
      </c>
      <c r="D8765" s="39" t="s">
        <v>37</v>
      </c>
      <c r="E8765" s="40" t="n">
        <v>2.4</v>
      </c>
      <c r="F8765" s="41" t="n">
        <f aca="false">IF(A8765="","",INDEX(Assumptions!$B$16:$B$18,MATCH(C8765,Assumptions!$A$16:$A$18,0)))</f>
        <v>5</v>
      </c>
      <c r="G8765" s="42" t="n">
        <f aca="false">IF(A8765="","",WORKDAY(B8765,F8765))</f>
        <v>46318</v>
      </c>
    </row>
    <row r="8766" customFormat="false" ht="15" hidden="false" customHeight="false" outlineLevel="0" collapsed="false">
      <c r="A8766" s="37" t="n">
        <v>1008765</v>
      </c>
      <c r="B8766" s="38" t="n">
        <v>46311</v>
      </c>
      <c r="C8766" s="39" t="s">
        <v>68</v>
      </c>
      <c r="D8766" s="39" t="s">
        <v>39</v>
      </c>
      <c r="E8766" s="40" t="n">
        <v>1.3</v>
      </c>
      <c r="F8766" s="41" t="n">
        <f aca="false">IF(A8766="","",INDEX(Assumptions!$B$16:$B$18,MATCH(C8766,Assumptions!$A$16:$A$18,0)))</f>
        <v>1</v>
      </c>
      <c r="G8766" s="42" t="n">
        <f aca="false">IF(A8766="","",WORKDAY(B8766,F8766))</f>
        <v>46314</v>
      </c>
    </row>
    <row r="8767" customFormat="false" ht="15" hidden="false" customHeight="false" outlineLevel="0" collapsed="false">
      <c r="A8767" s="37" t="n">
        <v>1008766</v>
      </c>
      <c r="B8767" s="38" t="n">
        <v>46311</v>
      </c>
      <c r="C8767" s="39" t="s">
        <v>68</v>
      </c>
      <c r="D8767" s="39" t="s">
        <v>35</v>
      </c>
      <c r="E8767" s="40" t="n">
        <v>0.7</v>
      </c>
      <c r="F8767" s="41" t="n">
        <f aca="false">IF(A8767="","",INDEX(Assumptions!$B$16:$B$18,MATCH(C8767,Assumptions!$A$16:$A$18,0)))</f>
        <v>1</v>
      </c>
      <c r="G8767" s="42" t="n">
        <f aca="false">IF(A8767="","",WORKDAY(B8767,F8767))</f>
        <v>46314</v>
      </c>
    </row>
    <row r="8768" customFormat="false" ht="15" hidden="false" customHeight="false" outlineLevel="0" collapsed="false">
      <c r="A8768" s="37" t="n">
        <v>1008767</v>
      </c>
      <c r="B8768" s="38" t="n">
        <v>46311</v>
      </c>
      <c r="C8768" s="39" t="s">
        <v>69</v>
      </c>
      <c r="D8768" s="39" t="s">
        <v>37</v>
      </c>
      <c r="E8768" s="40" t="n">
        <v>1.5</v>
      </c>
      <c r="F8768" s="41" t="n">
        <f aca="false">IF(A8768="","",INDEX(Assumptions!$B$16:$B$18,MATCH(C8768,Assumptions!$A$16:$A$18,0)))</f>
        <v>3</v>
      </c>
      <c r="G8768" s="42" t="n">
        <f aca="false">IF(A8768="","",WORKDAY(B8768,F8768))</f>
        <v>46316</v>
      </c>
    </row>
    <row r="8769" customFormat="false" ht="15" hidden="false" customHeight="false" outlineLevel="0" collapsed="false">
      <c r="A8769" s="37" t="n">
        <v>1008768</v>
      </c>
      <c r="B8769" s="38" t="n">
        <v>46311</v>
      </c>
      <c r="C8769" s="39" t="s">
        <v>69</v>
      </c>
      <c r="D8769" s="39" t="s">
        <v>37</v>
      </c>
      <c r="E8769" s="40" t="n">
        <v>1.6</v>
      </c>
      <c r="F8769" s="41" t="n">
        <f aca="false">IF(A8769="","",INDEX(Assumptions!$B$16:$B$18,MATCH(C8769,Assumptions!$A$16:$A$18,0)))</f>
        <v>3</v>
      </c>
      <c r="G8769" s="42" t="n">
        <f aca="false">IF(A8769="","",WORKDAY(B8769,F8769))</f>
        <v>46316</v>
      </c>
    </row>
    <row r="8770" customFormat="false" ht="15" hidden="false" customHeight="false" outlineLevel="0" collapsed="false">
      <c r="A8770" s="37" t="n">
        <v>1008769</v>
      </c>
      <c r="B8770" s="38" t="n">
        <v>46311</v>
      </c>
      <c r="C8770" s="39" t="s">
        <v>68</v>
      </c>
      <c r="D8770" s="39" t="s">
        <v>39</v>
      </c>
      <c r="E8770" s="40" t="n">
        <v>3.7</v>
      </c>
      <c r="F8770" s="41" t="n">
        <f aca="false">IF(A8770="","",INDEX(Assumptions!$B$16:$B$18,MATCH(C8770,Assumptions!$A$16:$A$18,0)))</f>
        <v>1</v>
      </c>
      <c r="G8770" s="42" t="n">
        <f aca="false">IF(A8770="","",WORKDAY(B8770,F8770))</f>
        <v>46314</v>
      </c>
    </row>
    <row r="8771" customFormat="false" ht="15" hidden="false" customHeight="false" outlineLevel="0" collapsed="false">
      <c r="A8771" s="37" t="n">
        <v>1008770</v>
      </c>
      <c r="B8771" s="38" t="n">
        <v>46311</v>
      </c>
      <c r="C8771" s="39" t="s">
        <v>69</v>
      </c>
      <c r="D8771" s="39" t="s">
        <v>39</v>
      </c>
      <c r="E8771" s="40" t="n">
        <v>3</v>
      </c>
      <c r="F8771" s="41" t="n">
        <f aca="false">IF(A8771="","",INDEX(Assumptions!$B$16:$B$18,MATCH(C8771,Assumptions!$A$16:$A$18,0)))</f>
        <v>3</v>
      </c>
      <c r="G8771" s="42" t="n">
        <f aca="false">IF(A8771="","",WORKDAY(B8771,F8771))</f>
        <v>46316</v>
      </c>
    </row>
    <row r="8772" customFormat="false" ht="15" hidden="false" customHeight="false" outlineLevel="0" collapsed="false">
      <c r="A8772" s="37" t="n">
        <v>1008771</v>
      </c>
      <c r="B8772" s="38" t="n">
        <v>46311</v>
      </c>
      <c r="C8772" s="39" t="s">
        <v>69</v>
      </c>
      <c r="D8772" s="39" t="s">
        <v>33</v>
      </c>
      <c r="E8772" s="40" t="n">
        <v>2</v>
      </c>
      <c r="F8772" s="41" t="n">
        <f aca="false">IF(A8772="","",INDEX(Assumptions!$B$16:$B$18,MATCH(C8772,Assumptions!$A$16:$A$18,0)))</f>
        <v>3</v>
      </c>
      <c r="G8772" s="42" t="n">
        <f aca="false">IF(A8772="","",WORKDAY(B8772,F8772))</f>
        <v>46316</v>
      </c>
    </row>
    <row r="8773" customFormat="false" ht="15" hidden="false" customHeight="false" outlineLevel="0" collapsed="false">
      <c r="A8773" s="37" t="n">
        <v>1008772</v>
      </c>
      <c r="B8773" s="38" t="n">
        <v>46311</v>
      </c>
      <c r="C8773" s="39" t="s">
        <v>69</v>
      </c>
      <c r="D8773" s="39" t="s">
        <v>39</v>
      </c>
      <c r="E8773" s="40" t="n">
        <v>2.3</v>
      </c>
      <c r="F8773" s="41" t="n">
        <f aca="false">IF(A8773="","",INDEX(Assumptions!$B$16:$B$18,MATCH(C8773,Assumptions!$A$16:$A$18,0)))</f>
        <v>3</v>
      </c>
      <c r="G8773" s="42" t="n">
        <f aca="false">IF(A8773="","",WORKDAY(B8773,F8773))</f>
        <v>46316</v>
      </c>
    </row>
    <row r="8774" customFormat="false" ht="15" hidden="false" customHeight="false" outlineLevel="0" collapsed="false">
      <c r="A8774" s="37" t="n">
        <v>1008773</v>
      </c>
      <c r="B8774" s="38" t="n">
        <v>46311</v>
      </c>
      <c r="C8774" s="39" t="s">
        <v>70</v>
      </c>
      <c r="D8774" s="39" t="s">
        <v>37</v>
      </c>
      <c r="E8774" s="40" t="n">
        <v>2</v>
      </c>
      <c r="F8774" s="41" t="n">
        <f aca="false">IF(A8774="","",INDEX(Assumptions!$B$16:$B$18,MATCH(C8774,Assumptions!$A$16:$A$18,0)))</f>
        <v>5</v>
      </c>
      <c r="G8774" s="42" t="n">
        <f aca="false">IF(A8774="","",WORKDAY(B8774,F8774))</f>
        <v>46318</v>
      </c>
    </row>
    <row r="8775" customFormat="false" ht="15" hidden="false" customHeight="false" outlineLevel="0" collapsed="false">
      <c r="A8775" s="37" t="n">
        <v>1008774</v>
      </c>
      <c r="B8775" s="38" t="n">
        <v>46311</v>
      </c>
      <c r="C8775" s="39" t="s">
        <v>69</v>
      </c>
      <c r="D8775" s="39" t="s">
        <v>33</v>
      </c>
      <c r="E8775" s="40" t="n">
        <v>0.9</v>
      </c>
      <c r="F8775" s="41" t="n">
        <f aca="false">IF(A8775="","",INDEX(Assumptions!$B$16:$B$18,MATCH(C8775,Assumptions!$A$16:$A$18,0)))</f>
        <v>3</v>
      </c>
      <c r="G8775" s="42" t="n">
        <f aca="false">IF(A8775="","",WORKDAY(B8775,F8775))</f>
        <v>46316</v>
      </c>
    </row>
    <row r="8776" customFormat="false" ht="15" hidden="false" customHeight="false" outlineLevel="0" collapsed="false">
      <c r="A8776" s="37" t="n">
        <v>1008775</v>
      </c>
      <c r="B8776" s="38" t="n">
        <v>46311</v>
      </c>
      <c r="C8776" s="39" t="s">
        <v>69</v>
      </c>
      <c r="D8776" s="39" t="s">
        <v>33</v>
      </c>
      <c r="E8776" s="40" t="n">
        <v>2.5</v>
      </c>
      <c r="F8776" s="41" t="n">
        <f aca="false">IF(A8776="","",INDEX(Assumptions!$B$16:$B$18,MATCH(C8776,Assumptions!$A$16:$A$18,0)))</f>
        <v>3</v>
      </c>
      <c r="G8776" s="42" t="n">
        <f aca="false">IF(A8776="","",WORKDAY(B8776,F8776))</f>
        <v>46316</v>
      </c>
    </row>
    <row r="8777" customFormat="false" ht="15" hidden="false" customHeight="false" outlineLevel="0" collapsed="false">
      <c r="A8777" s="37" t="n">
        <v>1008776</v>
      </c>
      <c r="B8777" s="38" t="n">
        <v>46311</v>
      </c>
      <c r="C8777" s="39" t="s">
        <v>68</v>
      </c>
      <c r="D8777" s="39" t="s">
        <v>37</v>
      </c>
      <c r="E8777" s="40" t="n">
        <v>1.2</v>
      </c>
      <c r="F8777" s="41" t="n">
        <f aca="false">IF(A8777="","",INDEX(Assumptions!$B$16:$B$18,MATCH(C8777,Assumptions!$A$16:$A$18,0)))</f>
        <v>1</v>
      </c>
      <c r="G8777" s="42" t="n">
        <f aca="false">IF(A8777="","",WORKDAY(B8777,F8777))</f>
        <v>46314</v>
      </c>
    </row>
    <row r="8778" customFormat="false" ht="15" hidden="false" customHeight="false" outlineLevel="0" collapsed="false">
      <c r="A8778" s="37" t="n">
        <v>1008777</v>
      </c>
      <c r="B8778" s="38" t="n">
        <v>46311</v>
      </c>
      <c r="C8778" s="39" t="s">
        <v>69</v>
      </c>
      <c r="D8778" s="39" t="s">
        <v>39</v>
      </c>
      <c r="E8778" s="40" t="n">
        <v>2.1</v>
      </c>
      <c r="F8778" s="41" t="n">
        <f aca="false">IF(A8778="","",INDEX(Assumptions!$B$16:$B$18,MATCH(C8778,Assumptions!$A$16:$A$18,0)))</f>
        <v>3</v>
      </c>
      <c r="G8778" s="42" t="n">
        <f aca="false">IF(A8778="","",WORKDAY(B8778,F8778))</f>
        <v>46316</v>
      </c>
    </row>
    <row r="8779" customFormat="false" ht="15" hidden="false" customHeight="false" outlineLevel="0" collapsed="false">
      <c r="A8779" s="37" t="n">
        <v>1008778</v>
      </c>
      <c r="B8779" s="38" t="n">
        <v>46311</v>
      </c>
      <c r="C8779" s="39" t="s">
        <v>68</v>
      </c>
      <c r="D8779" s="39" t="s">
        <v>33</v>
      </c>
      <c r="E8779" s="40" t="n">
        <v>2.4</v>
      </c>
      <c r="F8779" s="41" t="n">
        <f aca="false">IF(A8779="","",INDEX(Assumptions!$B$16:$B$18,MATCH(C8779,Assumptions!$A$16:$A$18,0)))</f>
        <v>1</v>
      </c>
      <c r="G8779" s="42" t="n">
        <f aca="false">IF(A8779="","",WORKDAY(B8779,F8779))</f>
        <v>46314</v>
      </c>
    </row>
    <row r="8780" customFormat="false" ht="15" hidden="false" customHeight="false" outlineLevel="0" collapsed="false">
      <c r="A8780" s="37" t="n">
        <v>1008779</v>
      </c>
      <c r="B8780" s="38" t="n">
        <v>46311</v>
      </c>
      <c r="C8780" s="39" t="s">
        <v>69</v>
      </c>
      <c r="D8780" s="39" t="s">
        <v>39</v>
      </c>
      <c r="E8780" s="40" t="n">
        <v>3.8</v>
      </c>
      <c r="F8780" s="41" t="n">
        <f aca="false">IF(A8780="","",INDEX(Assumptions!$B$16:$B$18,MATCH(C8780,Assumptions!$A$16:$A$18,0)))</f>
        <v>3</v>
      </c>
      <c r="G8780" s="42" t="n">
        <f aca="false">IF(A8780="","",WORKDAY(B8780,F8780))</f>
        <v>46316</v>
      </c>
    </row>
    <row r="8781" customFormat="false" ht="15" hidden="false" customHeight="false" outlineLevel="0" collapsed="false">
      <c r="A8781" s="37" t="n">
        <v>1008780</v>
      </c>
      <c r="B8781" s="38" t="n">
        <v>46311</v>
      </c>
      <c r="C8781" s="39" t="s">
        <v>70</v>
      </c>
      <c r="D8781" s="39" t="s">
        <v>33</v>
      </c>
      <c r="E8781" s="40" t="n">
        <v>2.2</v>
      </c>
      <c r="F8781" s="41" t="n">
        <f aca="false">IF(A8781="","",INDEX(Assumptions!$B$16:$B$18,MATCH(C8781,Assumptions!$A$16:$A$18,0)))</f>
        <v>5</v>
      </c>
      <c r="G8781" s="42" t="n">
        <f aca="false">IF(A8781="","",WORKDAY(B8781,F8781))</f>
        <v>46318</v>
      </c>
    </row>
    <row r="8782" customFormat="false" ht="15" hidden="false" customHeight="false" outlineLevel="0" collapsed="false">
      <c r="A8782" s="37" t="n">
        <v>1008781</v>
      </c>
      <c r="B8782" s="38" t="n">
        <v>46311</v>
      </c>
      <c r="C8782" s="39" t="s">
        <v>69</v>
      </c>
      <c r="D8782" s="39" t="s">
        <v>35</v>
      </c>
      <c r="E8782" s="40" t="n">
        <v>1.6</v>
      </c>
      <c r="F8782" s="41" t="n">
        <f aca="false">IF(A8782="","",INDEX(Assumptions!$B$16:$B$18,MATCH(C8782,Assumptions!$A$16:$A$18,0)))</f>
        <v>3</v>
      </c>
      <c r="G8782" s="42" t="n">
        <f aca="false">IF(A8782="","",WORKDAY(B8782,F8782))</f>
        <v>46316</v>
      </c>
    </row>
    <row r="8783" customFormat="false" ht="15" hidden="false" customHeight="false" outlineLevel="0" collapsed="false">
      <c r="A8783" s="37" t="n">
        <v>1008782</v>
      </c>
      <c r="B8783" s="38" t="n">
        <v>46311</v>
      </c>
      <c r="C8783" s="39" t="s">
        <v>68</v>
      </c>
      <c r="D8783" s="39" t="s">
        <v>35</v>
      </c>
      <c r="E8783" s="40" t="n">
        <v>2.4</v>
      </c>
      <c r="F8783" s="41" t="n">
        <f aca="false">IF(A8783="","",INDEX(Assumptions!$B$16:$B$18,MATCH(C8783,Assumptions!$A$16:$A$18,0)))</f>
        <v>1</v>
      </c>
      <c r="G8783" s="42" t="n">
        <f aca="false">IF(A8783="","",WORKDAY(B8783,F8783))</f>
        <v>46314</v>
      </c>
    </row>
    <row r="8784" customFormat="false" ht="15" hidden="false" customHeight="false" outlineLevel="0" collapsed="false">
      <c r="A8784" s="37" t="n">
        <v>1008783</v>
      </c>
      <c r="B8784" s="38" t="n">
        <v>46311</v>
      </c>
      <c r="C8784" s="39" t="s">
        <v>69</v>
      </c>
      <c r="D8784" s="39" t="s">
        <v>37</v>
      </c>
      <c r="E8784" s="40" t="n">
        <v>1.8</v>
      </c>
      <c r="F8784" s="41" t="n">
        <f aca="false">IF(A8784="","",INDEX(Assumptions!$B$16:$B$18,MATCH(C8784,Assumptions!$A$16:$A$18,0)))</f>
        <v>3</v>
      </c>
      <c r="G8784" s="42" t="n">
        <f aca="false">IF(A8784="","",WORKDAY(B8784,F8784))</f>
        <v>46316</v>
      </c>
    </row>
    <row r="8785" customFormat="false" ht="15" hidden="false" customHeight="false" outlineLevel="0" collapsed="false">
      <c r="A8785" s="37" t="n">
        <v>1008784</v>
      </c>
      <c r="B8785" s="38" t="n">
        <v>46311</v>
      </c>
      <c r="C8785" s="39" t="s">
        <v>69</v>
      </c>
      <c r="D8785" s="39" t="s">
        <v>35</v>
      </c>
      <c r="E8785" s="40" t="n">
        <v>2.7</v>
      </c>
      <c r="F8785" s="41" t="n">
        <f aca="false">IF(A8785="","",INDEX(Assumptions!$B$16:$B$18,MATCH(C8785,Assumptions!$A$16:$A$18,0)))</f>
        <v>3</v>
      </c>
      <c r="G8785" s="42" t="n">
        <f aca="false">IF(A8785="","",WORKDAY(B8785,F8785))</f>
        <v>46316</v>
      </c>
    </row>
    <row r="8786" customFormat="false" ht="15" hidden="false" customHeight="false" outlineLevel="0" collapsed="false">
      <c r="A8786" s="37" t="n">
        <v>1008785</v>
      </c>
      <c r="B8786" s="38" t="n">
        <v>46311</v>
      </c>
      <c r="C8786" s="39" t="s">
        <v>69</v>
      </c>
      <c r="D8786" s="39" t="s">
        <v>39</v>
      </c>
      <c r="E8786" s="40" t="n">
        <v>2.4</v>
      </c>
      <c r="F8786" s="41" t="n">
        <f aca="false">IF(A8786="","",INDEX(Assumptions!$B$16:$B$18,MATCH(C8786,Assumptions!$A$16:$A$18,0)))</f>
        <v>3</v>
      </c>
      <c r="G8786" s="42" t="n">
        <f aca="false">IF(A8786="","",WORKDAY(B8786,F8786))</f>
        <v>46316</v>
      </c>
    </row>
    <row r="8787" customFormat="false" ht="15" hidden="false" customHeight="false" outlineLevel="0" collapsed="false">
      <c r="A8787" s="37" t="n">
        <v>1008786</v>
      </c>
      <c r="B8787" s="38" t="n">
        <v>46311</v>
      </c>
      <c r="C8787" s="39" t="s">
        <v>70</v>
      </c>
      <c r="D8787" s="39" t="s">
        <v>31</v>
      </c>
      <c r="E8787" s="40" t="n">
        <v>2.2</v>
      </c>
      <c r="F8787" s="41" t="n">
        <f aca="false">IF(A8787="","",INDEX(Assumptions!$B$16:$B$18,MATCH(C8787,Assumptions!$A$16:$A$18,0)))</f>
        <v>5</v>
      </c>
      <c r="G8787" s="42" t="n">
        <f aca="false">IF(A8787="","",WORKDAY(B8787,F8787))</f>
        <v>46318</v>
      </c>
    </row>
    <row r="8788" customFormat="false" ht="15" hidden="false" customHeight="false" outlineLevel="0" collapsed="false">
      <c r="A8788" s="37" t="n">
        <v>1008787</v>
      </c>
      <c r="B8788" s="38" t="n">
        <v>46311</v>
      </c>
      <c r="C8788" s="39" t="s">
        <v>69</v>
      </c>
      <c r="D8788" s="39" t="s">
        <v>39</v>
      </c>
      <c r="E8788" s="40" t="n">
        <v>1.3</v>
      </c>
      <c r="F8788" s="41" t="n">
        <f aca="false">IF(A8788="","",INDEX(Assumptions!$B$16:$B$18,MATCH(C8788,Assumptions!$A$16:$A$18,0)))</f>
        <v>3</v>
      </c>
      <c r="G8788" s="42" t="n">
        <f aca="false">IF(A8788="","",WORKDAY(B8788,F8788))</f>
        <v>46316</v>
      </c>
    </row>
    <row r="8789" customFormat="false" ht="15" hidden="false" customHeight="false" outlineLevel="0" collapsed="false">
      <c r="A8789" s="37" t="n">
        <v>1008788</v>
      </c>
      <c r="B8789" s="38" t="n">
        <v>46311</v>
      </c>
      <c r="C8789" s="39" t="s">
        <v>69</v>
      </c>
      <c r="D8789" s="39" t="s">
        <v>33</v>
      </c>
      <c r="E8789" s="40" t="n">
        <v>1.4</v>
      </c>
      <c r="F8789" s="41" t="n">
        <f aca="false">IF(A8789="","",INDEX(Assumptions!$B$16:$B$18,MATCH(C8789,Assumptions!$A$16:$A$18,0)))</f>
        <v>3</v>
      </c>
      <c r="G8789" s="42" t="n">
        <f aca="false">IF(A8789="","",WORKDAY(B8789,F8789))</f>
        <v>46316</v>
      </c>
    </row>
    <row r="8790" customFormat="false" ht="15" hidden="false" customHeight="false" outlineLevel="0" collapsed="false">
      <c r="A8790" s="37" t="n">
        <v>1008789</v>
      </c>
      <c r="B8790" s="38" t="n">
        <v>46311</v>
      </c>
      <c r="C8790" s="39" t="s">
        <v>69</v>
      </c>
      <c r="D8790" s="39" t="s">
        <v>37</v>
      </c>
      <c r="E8790" s="40" t="n">
        <v>3.6</v>
      </c>
      <c r="F8790" s="41" t="n">
        <f aca="false">IF(A8790="","",INDEX(Assumptions!$B$16:$B$18,MATCH(C8790,Assumptions!$A$16:$A$18,0)))</f>
        <v>3</v>
      </c>
      <c r="G8790" s="42" t="n">
        <f aca="false">IF(A8790="","",WORKDAY(B8790,F8790))</f>
        <v>46316</v>
      </c>
    </row>
    <row r="8791" customFormat="false" ht="15" hidden="false" customHeight="false" outlineLevel="0" collapsed="false">
      <c r="A8791" s="37" t="n">
        <v>1008790</v>
      </c>
      <c r="B8791" s="38" t="n">
        <v>46311</v>
      </c>
      <c r="C8791" s="39" t="s">
        <v>68</v>
      </c>
      <c r="D8791" s="39" t="s">
        <v>31</v>
      </c>
      <c r="E8791" s="40" t="n">
        <v>2.1</v>
      </c>
      <c r="F8791" s="41" t="n">
        <f aca="false">IF(A8791="","",INDEX(Assumptions!$B$16:$B$18,MATCH(C8791,Assumptions!$A$16:$A$18,0)))</f>
        <v>1</v>
      </c>
      <c r="G8791" s="42" t="n">
        <f aca="false">IF(A8791="","",WORKDAY(B8791,F8791))</f>
        <v>46314</v>
      </c>
    </row>
    <row r="8792" customFormat="false" ht="15" hidden="false" customHeight="false" outlineLevel="0" collapsed="false">
      <c r="A8792" s="37" t="n">
        <v>1008791</v>
      </c>
      <c r="B8792" s="38" t="n">
        <v>46311</v>
      </c>
      <c r="C8792" s="39" t="s">
        <v>69</v>
      </c>
      <c r="D8792" s="39" t="s">
        <v>37</v>
      </c>
      <c r="E8792" s="40" t="n">
        <v>1.4</v>
      </c>
      <c r="F8792" s="41" t="n">
        <f aca="false">IF(A8792="","",INDEX(Assumptions!$B$16:$B$18,MATCH(C8792,Assumptions!$A$16:$A$18,0)))</f>
        <v>3</v>
      </c>
      <c r="G8792" s="42" t="n">
        <f aca="false">IF(A8792="","",WORKDAY(B8792,F8792))</f>
        <v>46316</v>
      </c>
    </row>
    <row r="8793" customFormat="false" ht="15" hidden="false" customHeight="false" outlineLevel="0" collapsed="false">
      <c r="A8793" s="37" t="n">
        <v>1008792</v>
      </c>
      <c r="B8793" s="38" t="n">
        <v>46311</v>
      </c>
      <c r="C8793" s="39" t="s">
        <v>69</v>
      </c>
      <c r="D8793" s="39" t="s">
        <v>35</v>
      </c>
      <c r="E8793" s="40" t="n">
        <v>1.2</v>
      </c>
      <c r="F8793" s="41" t="n">
        <f aca="false">IF(A8793="","",INDEX(Assumptions!$B$16:$B$18,MATCH(C8793,Assumptions!$A$16:$A$18,0)))</f>
        <v>3</v>
      </c>
      <c r="G8793" s="42" t="n">
        <f aca="false">IF(A8793="","",WORKDAY(B8793,F8793))</f>
        <v>46316</v>
      </c>
    </row>
    <row r="8794" customFormat="false" ht="15" hidden="false" customHeight="false" outlineLevel="0" collapsed="false">
      <c r="A8794" s="37" t="n">
        <v>1008793</v>
      </c>
      <c r="B8794" s="38" t="n">
        <v>46311</v>
      </c>
      <c r="C8794" s="39" t="s">
        <v>70</v>
      </c>
      <c r="D8794" s="39" t="s">
        <v>39</v>
      </c>
      <c r="E8794" s="40" t="n">
        <v>2.4</v>
      </c>
      <c r="F8794" s="41" t="n">
        <f aca="false">IF(A8794="","",INDEX(Assumptions!$B$16:$B$18,MATCH(C8794,Assumptions!$A$16:$A$18,0)))</f>
        <v>5</v>
      </c>
      <c r="G8794" s="42" t="n">
        <f aca="false">IF(A8794="","",WORKDAY(B8794,F8794))</f>
        <v>46318</v>
      </c>
    </row>
    <row r="8795" customFormat="false" ht="15" hidden="false" customHeight="false" outlineLevel="0" collapsed="false">
      <c r="A8795" s="37" t="n">
        <v>1008794</v>
      </c>
      <c r="B8795" s="38" t="n">
        <v>46311</v>
      </c>
      <c r="C8795" s="39" t="s">
        <v>70</v>
      </c>
      <c r="D8795" s="39" t="s">
        <v>35</v>
      </c>
      <c r="E8795" s="40" t="n">
        <v>3.1</v>
      </c>
      <c r="F8795" s="41" t="n">
        <f aca="false">IF(A8795="","",INDEX(Assumptions!$B$16:$B$18,MATCH(C8795,Assumptions!$A$16:$A$18,0)))</f>
        <v>5</v>
      </c>
      <c r="G8795" s="42" t="n">
        <f aca="false">IF(A8795="","",WORKDAY(B8795,F8795))</f>
        <v>46318</v>
      </c>
    </row>
    <row r="8796" customFormat="false" ht="15" hidden="false" customHeight="false" outlineLevel="0" collapsed="false">
      <c r="A8796" s="37" t="n">
        <v>1008795</v>
      </c>
      <c r="B8796" s="38" t="n">
        <v>46311</v>
      </c>
      <c r="C8796" s="39" t="s">
        <v>69</v>
      </c>
      <c r="D8796" s="39" t="s">
        <v>35</v>
      </c>
      <c r="E8796" s="40" t="n">
        <v>0.9</v>
      </c>
      <c r="F8796" s="41" t="n">
        <f aca="false">IF(A8796="","",INDEX(Assumptions!$B$16:$B$18,MATCH(C8796,Assumptions!$A$16:$A$18,0)))</f>
        <v>3</v>
      </c>
      <c r="G8796" s="42" t="n">
        <f aca="false">IF(A8796="","",WORKDAY(B8796,F8796))</f>
        <v>46316</v>
      </c>
    </row>
    <row r="8797" customFormat="false" ht="15" hidden="false" customHeight="false" outlineLevel="0" collapsed="false">
      <c r="A8797" s="37" t="n">
        <v>1008796</v>
      </c>
      <c r="B8797" s="38" t="n">
        <v>46311</v>
      </c>
      <c r="C8797" s="39" t="s">
        <v>68</v>
      </c>
      <c r="D8797" s="39" t="s">
        <v>35</v>
      </c>
      <c r="E8797" s="40" t="n">
        <v>5.5</v>
      </c>
      <c r="F8797" s="41" t="n">
        <f aca="false">IF(A8797="","",INDEX(Assumptions!$B$16:$B$18,MATCH(C8797,Assumptions!$A$16:$A$18,0)))</f>
        <v>1</v>
      </c>
      <c r="G8797" s="42" t="n">
        <f aca="false">IF(A8797="","",WORKDAY(B8797,F8797))</f>
        <v>46314</v>
      </c>
    </row>
    <row r="8798" customFormat="false" ht="15" hidden="false" customHeight="false" outlineLevel="0" collapsed="false">
      <c r="A8798" s="37" t="n">
        <v>1008797</v>
      </c>
      <c r="B8798" s="38" t="n">
        <v>46311</v>
      </c>
      <c r="C8798" s="39" t="s">
        <v>69</v>
      </c>
      <c r="D8798" s="39" t="s">
        <v>31</v>
      </c>
      <c r="E8798" s="40" t="n">
        <v>1.5</v>
      </c>
      <c r="F8798" s="41" t="n">
        <f aca="false">IF(A8798="","",INDEX(Assumptions!$B$16:$B$18,MATCH(C8798,Assumptions!$A$16:$A$18,0)))</f>
        <v>3</v>
      </c>
      <c r="G8798" s="42" t="n">
        <f aca="false">IF(A8798="","",WORKDAY(B8798,F8798))</f>
        <v>46316</v>
      </c>
    </row>
    <row r="8799" customFormat="false" ht="15" hidden="false" customHeight="false" outlineLevel="0" collapsed="false">
      <c r="A8799" s="37" t="n">
        <v>1008798</v>
      </c>
      <c r="B8799" s="38" t="n">
        <v>46311</v>
      </c>
      <c r="C8799" s="39" t="s">
        <v>69</v>
      </c>
      <c r="D8799" s="39" t="s">
        <v>39</v>
      </c>
      <c r="E8799" s="40" t="n">
        <v>1.1</v>
      </c>
      <c r="F8799" s="41" t="n">
        <f aca="false">IF(A8799="","",INDEX(Assumptions!$B$16:$B$18,MATCH(C8799,Assumptions!$A$16:$A$18,0)))</f>
        <v>3</v>
      </c>
      <c r="G8799" s="42" t="n">
        <f aca="false">IF(A8799="","",WORKDAY(B8799,F8799))</f>
        <v>46316</v>
      </c>
    </row>
    <row r="8800" customFormat="false" ht="15" hidden="false" customHeight="false" outlineLevel="0" collapsed="false">
      <c r="A8800" s="37" t="n">
        <v>1008799</v>
      </c>
      <c r="B8800" s="38" t="n">
        <v>46311</v>
      </c>
      <c r="C8800" s="39" t="s">
        <v>69</v>
      </c>
      <c r="D8800" s="39" t="s">
        <v>35</v>
      </c>
      <c r="E8800" s="40" t="n">
        <v>0.8</v>
      </c>
      <c r="F8800" s="41" t="n">
        <f aca="false">IF(A8800="","",INDEX(Assumptions!$B$16:$B$18,MATCH(C8800,Assumptions!$A$16:$A$18,0)))</f>
        <v>3</v>
      </c>
      <c r="G8800" s="42" t="n">
        <f aca="false">IF(A8800="","",WORKDAY(B8800,F8800))</f>
        <v>46316</v>
      </c>
    </row>
    <row r="8801" customFormat="false" ht="15" hidden="false" customHeight="false" outlineLevel="0" collapsed="false">
      <c r="A8801" s="37" t="n">
        <v>1008800</v>
      </c>
      <c r="B8801" s="38" t="n">
        <v>46311</v>
      </c>
      <c r="C8801" s="39" t="s">
        <v>68</v>
      </c>
      <c r="D8801" s="39" t="s">
        <v>39</v>
      </c>
      <c r="E8801" s="40" t="n">
        <v>1.8</v>
      </c>
      <c r="F8801" s="41" t="n">
        <f aca="false">IF(A8801="","",INDEX(Assumptions!$B$16:$B$18,MATCH(C8801,Assumptions!$A$16:$A$18,0)))</f>
        <v>1</v>
      </c>
      <c r="G8801" s="42" t="n">
        <f aca="false">IF(A8801="","",WORKDAY(B8801,F8801))</f>
        <v>46314</v>
      </c>
    </row>
    <row r="8802" customFormat="false" ht="15" hidden="false" customHeight="false" outlineLevel="0" collapsed="false">
      <c r="A8802" s="37" t="n">
        <v>1008801</v>
      </c>
      <c r="B8802" s="38" t="n">
        <v>46311</v>
      </c>
      <c r="C8802" s="39" t="s">
        <v>69</v>
      </c>
      <c r="D8802" s="39" t="s">
        <v>39</v>
      </c>
      <c r="E8802" s="40" t="n">
        <v>0.9</v>
      </c>
      <c r="F8802" s="41" t="n">
        <f aca="false">IF(A8802="","",INDEX(Assumptions!$B$16:$B$18,MATCH(C8802,Assumptions!$A$16:$A$18,0)))</f>
        <v>3</v>
      </c>
      <c r="G8802" s="42" t="n">
        <f aca="false">IF(A8802="","",WORKDAY(B8802,F8802))</f>
        <v>46316</v>
      </c>
    </row>
    <row r="8803" customFormat="false" ht="15" hidden="false" customHeight="false" outlineLevel="0" collapsed="false">
      <c r="A8803" s="37" t="n">
        <v>1008802</v>
      </c>
      <c r="B8803" s="38" t="n">
        <v>46311</v>
      </c>
      <c r="C8803" s="39" t="s">
        <v>69</v>
      </c>
      <c r="D8803" s="39" t="s">
        <v>31</v>
      </c>
      <c r="E8803" s="40" t="n">
        <v>1.9</v>
      </c>
      <c r="F8803" s="41" t="n">
        <f aca="false">IF(A8803="","",INDEX(Assumptions!$B$16:$B$18,MATCH(C8803,Assumptions!$A$16:$A$18,0)))</f>
        <v>3</v>
      </c>
      <c r="G8803" s="42" t="n">
        <f aca="false">IF(A8803="","",WORKDAY(B8803,F8803))</f>
        <v>46316</v>
      </c>
    </row>
    <row r="8804" customFormat="false" ht="15" hidden="false" customHeight="false" outlineLevel="0" collapsed="false">
      <c r="A8804" s="37" t="n">
        <v>1008803</v>
      </c>
      <c r="B8804" s="38" t="n">
        <v>46311</v>
      </c>
      <c r="C8804" s="39" t="s">
        <v>69</v>
      </c>
      <c r="D8804" s="39" t="s">
        <v>35</v>
      </c>
      <c r="E8804" s="40" t="n">
        <v>1.9</v>
      </c>
      <c r="F8804" s="41" t="n">
        <f aca="false">IF(A8804="","",INDEX(Assumptions!$B$16:$B$18,MATCH(C8804,Assumptions!$A$16:$A$18,0)))</f>
        <v>3</v>
      </c>
      <c r="G8804" s="42" t="n">
        <f aca="false">IF(A8804="","",WORKDAY(B8804,F8804))</f>
        <v>46316</v>
      </c>
    </row>
    <row r="8805" customFormat="false" ht="15" hidden="false" customHeight="false" outlineLevel="0" collapsed="false">
      <c r="A8805" s="37" t="n">
        <v>1008804</v>
      </c>
      <c r="B8805" s="38" t="n">
        <v>46311</v>
      </c>
      <c r="C8805" s="39" t="s">
        <v>69</v>
      </c>
      <c r="D8805" s="39" t="s">
        <v>31</v>
      </c>
      <c r="E8805" s="40" t="n">
        <v>1.1</v>
      </c>
      <c r="F8805" s="41" t="n">
        <f aca="false">IF(A8805="","",INDEX(Assumptions!$B$16:$B$18,MATCH(C8805,Assumptions!$A$16:$A$18,0)))</f>
        <v>3</v>
      </c>
      <c r="G8805" s="42" t="n">
        <f aca="false">IF(A8805="","",WORKDAY(B8805,F8805))</f>
        <v>46316</v>
      </c>
    </row>
    <row r="8806" customFormat="false" ht="15" hidden="false" customHeight="false" outlineLevel="0" collapsed="false">
      <c r="A8806" s="37" t="n">
        <v>1008805</v>
      </c>
      <c r="B8806" s="38" t="n">
        <v>46311</v>
      </c>
      <c r="C8806" s="39" t="s">
        <v>69</v>
      </c>
      <c r="D8806" s="39" t="s">
        <v>37</v>
      </c>
      <c r="E8806" s="40" t="n">
        <v>1.6</v>
      </c>
      <c r="F8806" s="41" t="n">
        <f aca="false">IF(A8806="","",INDEX(Assumptions!$B$16:$B$18,MATCH(C8806,Assumptions!$A$16:$A$18,0)))</f>
        <v>3</v>
      </c>
      <c r="G8806" s="42" t="n">
        <f aca="false">IF(A8806="","",WORKDAY(B8806,F8806))</f>
        <v>46316</v>
      </c>
    </row>
    <row r="8807" customFormat="false" ht="15" hidden="false" customHeight="false" outlineLevel="0" collapsed="false">
      <c r="A8807" s="37" t="n">
        <v>1008806</v>
      </c>
      <c r="B8807" s="38" t="n">
        <v>46311</v>
      </c>
      <c r="C8807" s="39" t="s">
        <v>70</v>
      </c>
      <c r="D8807" s="39" t="s">
        <v>37</v>
      </c>
      <c r="E8807" s="40" t="n">
        <v>0.3</v>
      </c>
      <c r="F8807" s="41" t="n">
        <f aca="false">IF(A8807="","",INDEX(Assumptions!$B$16:$B$18,MATCH(C8807,Assumptions!$A$16:$A$18,0)))</f>
        <v>5</v>
      </c>
      <c r="G8807" s="42" t="n">
        <f aca="false">IF(A8807="","",WORKDAY(B8807,F8807))</f>
        <v>46318</v>
      </c>
    </row>
    <row r="8808" customFormat="false" ht="15" hidden="false" customHeight="false" outlineLevel="0" collapsed="false">
      <c r="A8808" s="37" t="n">
        <v>1008807</v>
      </c>
      <c r="B8808" s="38" t="n">
        <v>46311</v>
      </c>
      <c r="C8808" s="39" t="s">
        <v>70</v>
      </c>
      <c r="D8808" s="39" t="s">
        <v>39</v>
      </c>
      <c r="E8808" s="40" t="n">
        <v>1.5</v>
      </c>
      <c r="F8808" s="41" t="n">
        <f aca="false">IF(A8808="","",INDEX(Assumptions!$B$16:$B$18,MATCH(C8808,Assumptions!$A$16:$A$18,0)))</f>
        <v>5</v>
      </c>
      <c r="G8808" s="42" t="n">
        <f aca="false">IF(A8808="","",WORKDAY(B8808,F8808))</f>
        <v>46318</v>
      </c>
    </row>
    <row r="8809" customFormat="false" ht="15" hidden="false" customHeight="false" outlineLevel="0" collapsed="false">
      <c r="A8809" s="37" t="n">
        <v>1008808</v>
      </c>
      <c r="B8809" s="38" t="n">
        <v>46311</v>
      </c>
      <c r="C8809" s="39" t="s">
        <v>69</v>
      </c>
      <c r="D8809" s="39" t="s">
        <v>33</v>
      </c>
      <c r="E8809" s="40" t="n">
        <v>1.4</v>
      </c>
      <c r="F8809" s="41" t="n">
        <f aca="false">IF(A8809="","",INDEX(Assumptions!$B$16:$B$18,MATCH(C8809,Assumptions!$A$16:$A$18,0)))</f>
        <v>3</v>
      </c>
      <c r="G8809" s="42" t="n">
        <f aca="false">IF(A8809="","",WORKDAY(B8809,F8809))</f>
        <v>46316</v>
      </c>
    </row>
    <row r="8810" customFormat="false" ht="15" hidden="false" customHeight="false" outlineLevel="0" collapsed="false">
      <c r="A8810" s="37" t="n">
        <v>1008809</v>
      </c>
      <c r="B8810" s="38" t="n">
        <v>46311</v>
      </c>
      <c r="C8810" s="39" t="s">
        <v>70</v>
      </c>
      <c r="D8810" s="39" t="s">
        <v>31</v>
      </c>
      <c r="E8810" s="40" t="n">
        <v>3.3</v>
      </c>
      <c r="F8810" s="41" t="n">
        <f aca="false">IF(A8810="","",INDEX(Assumptions!$B$16:$B$18,MATCH(C8810,Assumptions!$A$16:$A$18,0)))</f>
        <v>5</v>
      </c>
      <c r="G8810" s="42" t="n">
        <f aca="false">IF(A8810="","",WORKDAY(B8810,F8810))</f>
        <v>46318</v>
      </c>
    </row>
    <row r="8811" customFormat="false" ht="15" hidden="false" customHeight="false" outlineLevel="0" collapsed="false">
      <c r="A8811" s="37" t="n">
        <v>1008810</v>
      </c>
      <c r="B8811" s="38" t="n">
        <v>46311</v>
      </c>
      <c r="C8811" s="39" t="s">
        <v>70</v>
      </c>
      <c r="D8811" s="39" t="s">
        <v>31</v>
      </c>
      <c r="E8811" s="40" t="n">
        <v>4.2</v>
      </c>
      <c r="F8811" s="41" t="n">
        <f aca="false">IF(A8811="","",INDEX(Assumptions!$B$16:$B$18,MATCH(C8811,Assumptions!$A$16:$A$18,0)))</f>
        <v>5</v>
      </c>
      <c r="G8811" s="42" t="n">
        <f aca="false">IF(A8811="","",WORKDAY(B8811,F8811))</f>
        <v>46318</v>
      </c>
    </row>
    <row r="8812" customFormat="false" ht="15" hidden="false" customHeight="false" outlineLevel="0" collapsed="false">
      <c r="A8812" s="37" t="n">
        <v>1008811</v>
      </c>
      <c r="B8812" s="38" t="n">
        <v>46311</v>
      </c>
      <c r="C8812" s="39" t="s">
        <v>69</v>
      </c>
      <c r="D8812" s="39" t="s">
        <v>31</v>
      </c>
      <c r="E8812" s="40" t="n">
        <v>1</v>
      </c>
      <c r="F8812" s="41" t="n">
        <f aca="false">IF(A8812="","",INDEX(Assumptions!$B$16:$B$18,MATCH(C8812,Assumptions!$A$16:$A$18,0)))</f>
        <v>3</v>
      </c>
      <c r="G8812" s="42" t="n">
        <f aca="false">IF(A8812="","",WORKDAY(B8812,F8812))</f>
        <v>46316</v>
      </c>
    </row>
    <row r="8813" customFormat="false" ht="15" hidden="false" customHeight="false" outlineLevel="0" collapsed="false">
      <c r="A8813" s="37" t="n">
        <v>1008812</v>
      </c>
      <c r="B8813" s="38" t="n">
        <v>46311</v>
      </c>
      <c r="C8813" s="39" t="s">
        <v>69</v>
      </c>
      <c r="D8813" s="39" t="s">
        <v>35</v>
      </c>
      <c r="E8813" s="40" t="n">
        <v>2</v>
      </c>
      <c r="F8813" s="41" t="n">
        <f aca="false">IF(A8813="","",INDEX(Assumptions!$B$16:$B$18,MATCH(C8813,Assumptions!$A$16:$A$18,0)))</f>
        <v>3</v>
      </c>
      <c r="G8813" s="42" t="n">
        <f aca="false">IF(A8813="","",WORKDAY(B8813,F8813))</f>
        <v>46316</v>
      </c>
    </row>
    <row r="8814" customFormat="false" ht="15" hidden="false" customHeight="false" outlineLevel="0" collapsed="false">
      <c r="A8814" s="37" t="n">
        <v>1008813</v>
      </c>
      <c r="B8814" s="38" t="n">
        <v>46311</v>
      </c>
      <c r="C8814" s="39" t="s">
        <v>69</v>
      </c>
      <c r="D8814" s="39" t="s">
        <v>31</v>
      </c>
      <c r="E8814" s="40" t="n">
        <v>1.4</v>
      </c>
      <c r="F8814" s="41" t="n">
        <f aca="false">IF(A8814="","",INDEX(Assumptions!$B$16:$B$18,MATCH(C8814,Assumptions!$A$16:$A$18,0)))</f>
        <v>3</v>
      </c>
      <c r="G8814" s="42" t="n">
        <f aca="false">IF(A8814="","",WORKDAY(B8814,F8814))</f>
        <v>46316</v>
      </c>
    </row>
    <row r="8815" customFormat="false" ht="15" hidden="false" customHeight="false" outlineLevel="0" collapsed="false">
      <c r="A8815" s="37" t="n">
        <v>1008814</v>
      </c>
      <c r="B8815" s="38" t="n">
        <v>46311</v>
      </c>
      <c r="C8815" s="39" t="s">
        <v>68</v>
      </c>
      <c r="D8815" s="39" t="s">
        <v>39</v>
      </c>
      <c r="E8815" s="40" t="n">
        <v>3.7</v>
      </c>
      <c r="F8815" s="41" t="n">
        <f aca="false">IF(A8815="","",INDEX(Assumptions!$B$16:$B$18,MATCH(C8815,Assumptions!$A$16:$A$18,0)))</f>
        <v>1</v>
      </c>
      <c r="G8815" s="42" t="n">
        <f aca="false">IF(A8815="","",WORKDAY(B8815,F8815))</f>
        <v>46314</v>
      </c>
    </row>
    <row r="8816" customFormat="false" ht="15" hidden="false" customHeight="false" outlineLevel="0" collapsed="false">
      <c r="A8816" s="37" t="n">
        <v>1008815</v>
      </c>
      <c r="B8816" s="38" t="n">
        <v>46311</v>
      </c>
      <c r="C8816" s="39" t="s">
        <v>68</v>
      </c>
      <c r="D8816" s="39" t="s">
        <v>37</v>
      </c>
      <c r="E8816" s="40" t="n">
        <v>3.4</v>
      </c>
      <c r="F8816" s="41" t="n">
        <f aca="false">IF(A8816="","",INDEX(Assumptions!$B$16:$B$18,MATCH(C8816,Assumptions!$A$16:$A$18,0)))</f>
        <v>1</v>
      </c>
      <c r="G8816" s="42" t="n">
        <f aca="false">IF(A8816="","",WORKDAY(B8816,F8816))</f>
        <v>46314</v>
      </c>
    </row>
    <row r="8817" customFormat="false" ht="15" hidden="false" customHeight="false" outlineLevel="0" collapsed="false">
      <c r="A8817" s="37" t="n">
        <v>1008816</v>
      </c>
      <c r="B8817" s="38" t="n">
        <v>46311</v>
      </c>
      <c r="C8817" s="39" t="s">
        <v>68</v>
      </c>
      <c r="D8817" s="39" t="s">
        <v>39</v>
      </c>
      <c r="E8817" s="40" t="n">
        <v>6</v>
      </c>
      <c r="F8817" s="41" t="n">
        <f aca="false">IF(A8817="","",INDEX(Assumptions!$B$16:$B$18,MATCH(C8817,Assumptions!$A$16:$A$18,0)))</f>
        <v>1</v>
      </c>
      <c r="G8817" s="42" t="n">
        <f aca="false">IF(A8817="","",WORKDAY(B8817,F8817))</f>
        <v>46314</v>
      </c>
    </row>
    <row r="8818" customFormat="false" ht="15" hidden="false" customHeight="false" outlineLevel="0" collapsed="false">
      <c r="A8818" s="37" t="n">
        <v>1008817</v>
      </c>
      <c r="B8818" s="38" t="n">
        <v>46311</v>
      </c>
      <c r="C8818" s="39" t="s">
        <v>69</v>
      </c>
      <c r="D8818" s="39" t="s">
        <v>33</v>
      </c>
      <c r="E8818" s="40" t="n">
        <v>0.6</v>
      </c>
      <c r="F8818" s="41" t="n">
        <f aca="false">IF(A8818="","",INDEX(Assumptions!$B$16:$B$18,MATCH(C8818,Assumptions!$A$16:$A$18,0)))</f>
        <v>3</v>
      </c>
      <c r="G8818" s="42" t="n">
        <f aca="false">IF(A8818="","",WORKDAY(B8818,F8818))</f>
        <v>46316</v>
      </c>
    </row>
    <row r="8819" customFormat="false" ht="15" hidden="false" customHeight="false" outlineLevel="0" collapsed="false">
      <c r="A8819" s="37" t="n">
        <v>1008818</v>
      </c>
      <c r="B8819" s="38" t="n">
        <v>46311</v>
      </c>
      <c r="C8819" s="39" t="s">
        <v>68</v>
      </c>
      <c r="D8819" s="39" t="s">
        <v>37</v>
      </c>
      <c r="E8819" s="40" t="n">
        <v>0.6</v>
      </c>
      <c r="F8819" s="41" t="n">
        <f aca="false">IF(A8819="","",INDEX(Assumptions!$B$16:$B$18,MATCH(C8819,Assumptions!$A$16:$A$18,0)))</f>
        <v>1</v>
      </c>
      <c r="G8819" s="42" t="n">
        <f aca="false">IF(A8819="","",WORKDAY(B8819,F8819))</f>
        <v>46314</v>
      </c>
    </row>
    <row r="8820" customFormat="false" ht="15" hidden="false" customHeight="false" outlineLevel="0" collapsed="false">
      <c r="A8820" s="37" t="n">
        <v>1008819</v>
      </c>
      <c r="B8820" s="38" t="n">
        <v>46311</v>
      </c>
      <c r="C8820" s="39" t="s">
        <v>70</v>
      </c>
      <c r="D8820" s="39" t="s">
        <v>31</v>
      </c>
      <c r="E8820" s="40" t="n">
        <v>3.5</v>
      </c>
      <c r="F8820" s="41" t="n">
        <f aca="false">IF(A8820="","",INDEX(Assumptions!$B$16:$B$18,MATCH(C8820,Assumptions!$A$16:$A$18,0)))</f>
        <v>5</v>
      </c>
      <c r="G8820" s="42" t="n">
        <f aca="false">IF(A8820="","",WORKDAY(B8820,F8820))</f>
        <v>46318</v>
      </c>
    </row>
    <row r="8821" customFormat="false" ht="15" hidden="false" customHeight="false" outlineLevel="0" collapsed="false">
      <c r="A8821" s="37" t="n">
        <v>1008820</v>
      </c>
      <c r="B8821" s="38" t="n">
        <v>46311</v>
      </c>
      <c r="C8821" s="39" t="s">
        <v>69</v>
      </c>
      <c r="D8821" s="39" t="s">
        <v>39</v>
      </c>
      <c r="E8821" s="40" t="n">
        <v>2.4</v>
      </c>
      <c r="F8821" s="41" t="n">
        <f aca="false">IF(A8821="","",INDEX(Assumptions!$B$16:$B$18,MATCH(C8821,Assumptions!$A$16:$A$18,0)))</f>
        <v>3</v>
      </c>
      <c r="G8821" s="42" t="n">
        <f aca="false">IF(A8821="","",WORKDAY(B8821,F8821))</f>
        <v>46316</v>
      </c>
    </row>
    <row r="8822" customFormat="false" ht="15" hidden="false" customHeight="false" outlineLevel="0" collapsed="false">
      <c r="A8822" s="37" t="n">
        <v>1008821</v>
      </c>
      <c r="B8822" s="38" t="n">
        <v>46311</v>
      </c>
      <c r="C8822" s="39" t="s">
        <v>68</v>
      </c>
      <c r="D8822" s="39" t="s">
        <v>39</v>
      </c>
      <c r="E8822" s="40" t="n">
        <v>2.9</v>
      </c>
      <c r="F8822" s="41" t="n">
        <f aca="false">IF(A8822="","",INDEX(Assumptions!$B$16:$B$18,MATCH(C8822,Assumptions!$A$16:$A$18,0)))</f>
        <v>1</v>
      </c>
      <c r="G8822" s="42" t="n">
        <f aca="false">IF(A8822="","",WORKDAY(B8822,F8822))</f>
        <v>46314</v>
      </c>
    </row>
    <row r="8823" customFormat="false" ht="15" hidden="false" customHeight="false" outlineLevel="0" collapsed="false">
      <c r="A8823" s="37" t="n">
        <v>1008822</v>
      </c>
      <c r="B8823" s="38" t="n">
        <v>46311</v>
      </c>
      <c r="C8823" s="39" t="s">
        <v>69</v>
      </c>
      <c r="D8823" s="39" t="s">
        <v>35</v>
      </c>
      <c r="E8823" s="40" t="n">
        <v>1.5</v>
      </c>
      <c r="F8823" s="41" t="n">
        <f aca="false">IF(A8823="","",INDEX(Assumptions!$B$16:$B$18,MATCH(C8823,Assumptions!$A$16:$A$18,0)))</f>
        <v>3</v>
      </c>
      <c r="G8823" s="42" t="n">
        <f aca="false">IF(A8823="","",WORKDAY(B8823,F8823))</f>
        <v>46316</v>
      </c>
    </row>
    <row r="8824" customFormat="false" ht="15" hidden="false" customHeight="false" outlineLevel="0" collapsed="false">
      <c r="A8824" s="37" t="n">
        <v>1008823</v>
      </c>
      <c r="B8824" s="38" t="n">
        <v>46311</v>
      </c>
      <c r="C8824" s="39" t="s">
        <v>69</v>
      </c>
      <c r="D8824" s="39" t="s">
        <v>37</v>
      </c>
      <c r="E8824" s="40" t="n">
        <v>7</v>
      </c>
      <c r="F8824" s="41" t="n">
        <f aca="false">IF(A8824="","",INDEX(Assumptions!$B$16:$B$18,MATCH(C8824,Assumptions!$A$16:$A$18,0)))</f>
        <v>3</v>
      </c>
      <c r="G8824" s="42" t="n">
        <f aca="false">IF(A8824="","",WORKDAY(B8824,F8824))</f>
        <v>46316</v>
      </c>
    </row>
    <row r="8825" customFormat="false" ht="15" hidden="false" customHeight="false" outlineLevel="0" collapsed="false">
      <c r="A8825" s="37" t="n">
        <v>1008824</v>
      </c>
      <c r="B8825" s="38" t="n">
        <v>46311</v>
      </c>
      <c r="C8825" s="39" t="s">
        <v>70</v>
      </c>
      <c r="D8825" s="39" t="s">
        <v>35</v>
      </c>
      <c r="E8825" s="40" t="n">
        <v>1.8</v>
      </c>
      <c r="F8825" s="41" t="n">
        <f aca="false">IF(A8825="","",INDEX(Assumptions!$B$16:$B$18,MATCH(C8825,Assumptions!$A$16:$A$18,0)))</f>
        <v>5</v>
      </c>
      <c r="G8825" s="42" t="n">
        <f aca="false">IF(A8825="","",WORKDAY(B8825,F8825))</f>
        <v>46318</v>
      </c>
    </row>
    <row r="8826" customFormat="false" ht="15" hidden="false" customHeight="false" outlineLevel="0" collapsed="false">
      <c r="A8826" s="37" t="n">
        <v>1008825</v>
      </c>
      <c r="B8826" s="38" t="n">
        <v>46311</v>
      </c>
      <c r="C8826" s="39" t="s">
        <v>68</v>
      </c>
      <c r="D8826" s="39" t="s">
        <v>39</v>
      </c>
      <c r="E8826" s="40" t="n">
        <v>0.5</v>
      </c>
      <c r="F8826" s="41" t="n">
        <f aca="false">IF(A8826="","",INDEX(Assumptions!$B$16:$B$18,MATCH(C8826,Assumptions!$A$16:$A$18,0)))</f>
        <v>1</v>
      </c>
      <c r="G8826" s="42" t="n">
        <f aca="false">IF(A8826="","",WORKDAY(B8826,F8826))</f>
        <v>46314</v>
      </c>
    </row>
    <row r="8827" customFormat="false" ht="15" hidden="false" customHeight="false" outlineLevel="0" collapsed="false">
      <c r="A8827" s="37" t="n">
        <v>1008826</v>
      </c>
      <c r="B8827" s="38" t="n">
        <v>46311</v>
      </c>
      <c r="C8827" s="39" t="s">
        <v>70</v>
      </c>
      <c r="D8827" s="39" t="s">
        <v>39</v>
      </c>
      <c r="E8827" s="40" t="n">
        <v>2.9</v>
      </c>
      <c r="F8827" s="41" t="n">
        <f aca="false">IF(A8827="","",INDEX(Assumptions!$B$16:$B$18,MATCH(C8827,Assumptions!$A$16:$A$18,0)))</f>
        <v>5</v>
      </c>
      <c r="G8827" s="42" t="n">
        <f aca="false">IF(A8827="","",WORKDAY(B8827,F8827))</f>
        <v>46318</v>
      </c>
    </row>
    <row r="8828" customFormat="false" ht="15" hidden="false" customHeight="false" outlineLevel="0" collapsed="false">
      <c r="A8828" s="37" t="n">
        <v>1008827</v>
      </c>
      <c r="B8828" s="38" t="n">
        <v>46311</v>
      </c>
      <c r="C8828" s="39" t="s">
        <v>68</v>
      </c>
      <c r="D8828" s="39" t="s">
        <v>39</v>
      </c>
      <c r="E8828" s="40" t="n">
        <v>1.7</v>
      </c>
      <c r="F8828" s="41" t="n">
        <f aca="false">IF(A8828="","",INDEX(Assumptions!$B$16:$B$18,MATCH(C8828,Assumptions!$A$16:$A$18,0)))</f>
        <v>1</v>
      </c>
      <c r="G8828" s="42" t="n">
        <f aca="false">IF(A8828="","",WORKDAY(B8828,F8828))</f>
        <v>46314</v>
      </c>
    </row>
    <row r="8829" customFormat="false" ht="15" hidden="false" customHeight="false" outlineLevel="0" collapsed="false">
      <c r="A8829" s="37" t="n">
        <v>1008828</v>
      </c>
      <c r="B8829" s="38" t="n">
        <v>46311</v>
      </c>
      <c r="C8829" s="39" t="s">
        <v>69</v>
      </c>
      <c r="D8829" s="39" t="s">
        <v>31</v>
      </c>
      <c r="E8829" s="40" t="n">
        <v>1.1</v>
      </c>
      <c r="F8829" s="41" t="n">
        <f aca="false">IF(A8829="","",INDEX(Assumptions!$B$16:$B$18,MATCH(C8829,Assumptions!$A$16:$A$18,0)))</f>
        <v>3</v>
      </c>
      <c r="G8829" s="42" t="n">
        <f aca="false">IF(A8829="","",WORKDAY(B8829,F8829))</f>
        <v>46316</v>
      </c>
    </row>
    <row r="8830" customFormat="false" ht="15" hidden="false" customHeight="false" outlineLevel="0" collapsed="false">
      <c r="A8830" s="37" t="n">
        <v>1008829</v>
      </c>
      <c r="B8830" s="38" t="n">
        <v>46311</v>
      </c>
      <c r="C8830" s="39" t="s">
        <v>69</v>
      </c>
      <c r="D8830" s="39" t="s">
        <v>35</v>
      </c>
      <c r="E8830" s="40" t="n">
        <v>0.8</v>
      </c>
      <c r="F8830" s="41" t="n">
        <f aca="false">IF(A8830="","",INDEX(Assumptions!$B$16:$B$18,MATCH(C8830,Assumptions!$A$16:$A$18,0)))</f>
        <v>3</v>
      </c>
      <c r="G8830" s="42" t="n">
        <f aca="false">IF(A8830="","",WORKDAY(B8830,F8830))</f>
        <v>46316</v>
      </c>
    </row>
    <row r="8831" customFormat="false" ht="15" hidden="false" customHeight="false" outlineLevel="0" collapsed="false">
      <c r="A8831" s="37" t="n">
        <v>1008830</v>
      </c>
      <c r="B8831" s="38" t="n">
        <v>46311</v>
      </c>
      <c r="C8831" s="39" t="s">
        <v>69</v>
      </c>
      <c r="D8831" s="39" t="s">
        <v>35</v>
      </c>
      <c r="E8831" s="40" t="n">
        <v>4.1</v>
      </c>
      <c r="F8831" s="41" t="n">
        <f aca="false">IF(A8831="","",INDEX(Assumptions!$B$16:$B$18,MATCH(C8831,Assumptions!$A$16:$A$18,0)))</f>
        <v>3</v>
      </c>
      <c r="G8831" s="42" t="n">
        <f aca="false">IF(A8831="","",WORKDAY(B8831,F8831))</f>
        <v>46316</v>
      </c>
    </row>
    <row r="8832" customFormat="false" ht="15" hidden="false" customHeight="false" outlineLevel="0" collapsed="false">
      <c r="A8832" s="37" t="n">
        <v>1008831</v>
      </c>
      <c r="B8832" s="38" t="n">
        <v>46311</v>
      </c>
      <c r="C8832" s="39" t="s">
        <v>68</v>
      </c>
      <c r="D8832" s="39" t="s">
        <v>33</v>
      </c>
      <c r="E8832" s="40" t="n">
        <v>1.1</v>
      </c>
      <c r="F8832" s="41" t="n">
        <f aca="false">IF(A8832="","",INDEX(Assumptions!$B$16:$B$18,MATCH(C8832,Assumptions!$A$16:$A$18,0)))</f>
        <v>1</v>
      </c>
      <c r="G8832" s="42" t="n">
        <f aca="false">IF(A8832="","",WORKDAY(B8832,F8832))</f>
        <v>46314</v>
      </c>
    </row>
    <row r="8833" customFormat="false" ht="15" hidden="false" customHeight="false" outlineLevel="0" collapsed="false">
      <c r="A8833" s="37" t="n">
        <v>1008832</v>
      </c>
      <c r="B8833" s="38" t="n">
        <v>46311</v>
      </c>
      <c r="C8833" s="39" t="s">
        <v>69</v>
      </c>
      <c r="D8833" s="39" t="s">
        <v>33</v>
      </c>
      <c r="E8833" s="40" t="n">
        <v>1.8</v>
      </c>
      <c r="F8833" s="41" t="n">
        <f aca="false">IF(A8833="","",INDEX(Assumptions!$B$16:$B$18,MATCH(C8833,Assumptions!$A$16:$A$18,0)))</f>
        <v>3</v>
      </c>
      <c r="G8833" s="42" t="n">
        <f aca="false">IF(A8833="","",WORKDAY(B8833,F8833))</f>
        <v>46316</v>
      </c>
    </row>
    <row r="8834" customFormat="false" ht="15" hidden="false" customHeight="false" outlineLevel="0" collapsed="false">
      <c r="A8834" s="37" t="n">
        <v>1008833</v>
      </c>
      <c r="B8834" s="38" t="n">
        <v>46311</v>
      </c>
      <c r="C8834" s="39" t="s">
        <v>69</v>
      </c>
      <c r="D8834" s="39" t="s">
        <v>31</v>
      </c>
      <c r="E8834" s="40" t="n">
        <v>4.2</v>
      </c>
      <c r="F8834" s="41" t="n">
        <f aca="false">IF(A8834="","",INDEX(Assumptions!$B$16:$B$18,MATCH(C8834,Assumptions!$A$16:$A$18,0)))</f>
        <v>3</v>
      </c>
      <c r="G8834" s="42" t="n">
        <f aca="false">IF(A8834="","",WORKDAY(B8834,F8834))</f>
        <v>46316</v>
      </c>
    </row>
    <row r="8835" customFormat="false" ht="15" hidden="false" customHeight="false" outlineLevel="0" collapsed="false">
      <c r="A8835" s="37" t="n">
        <v>1008834</v>
      </c>
      <c r="B8835" s="38" t="n">
        <v>46311</v>
      </c>
      <c r="C8835" s="39" t="s">
        <v>68</v>
      </c>
      <c r="D8835" s="39" t="s">
        <v>31</v>
      </c>
      <c r="E8835" s="40" t="n">
        <v>1.4</v>
      </c>
      <c r="F8835" s="41" t="n">
        <f aca="false">IF(A8835="","",INDEX(Assumptions!$B$16:$B$18,MATCH(C8835,Assumptions!$A$16:$A$18,0)))</f>
        <v>1</v>
      </c>
      <c r="G8835" s="42" t="n">
        <f aca="false">IF(A8835="","",WORKDAY(B8835,F8835))</f>
        <v>46314</v>
      </c>
    </row>
    <row r="8836" customFormat="false" ht="15" hidden="false" customHeight="false" outlineLevel="0" collapsed="false">
      <c r="A8836" s="37" t="n">
        <v>1008835</v>
      </c>
      <c r="B8836" s="38" t="n">
        <v>46311</v>
      </c>
      <c r="C8836" s="39" t="s">
        <v>69</v>
      </c>
      <c r="D8836" s="39" t="s">
        <v>33</v>
      </c>
      <c r="E8836" s="40" t="n">
        <v>2.4</v>
      </c>
      <c r="F8836" s="41" t="n">
        <f aca="false">IF(A8836="","",INDEX(Assumptions!$B$16:$B$18,MATCH(C8836,Assumptions!$A$16:$A$18,0)))</f>
        <v>3</v>
      </c>
      <c r="G8836" s="42" t="n">
        <f aca="false">IF(A8836="","",WORKDAY(B8836,F8836))</f>
        <v>46316</v>
      </c>
    </row>
    <row r="8837" customFormat="false" ht="15" hidden="false" customHeight="false" outlineLevel="0" collapsed="false">
      <c r="A8837" s="37" t="n">
        <v>1008836</v>
      </c>
      <c r="B8837" s="38" t="n">
        <v>46311</v>
      </c>
      <c r="C8837" s="39" t="s">
        <v>69</v>
      </c>
      <c r="D8837" s="39" t="s">
        <v>39</v>
      </c>
      <c r="E8837" s="40" t="n">
        <v>1.6</v>
      </c>
      <c r="F8837" s="41" t="n">
        <f aca="false">IF(A8837="","",INDEX(Assumptions!$B$16:$B$18,MATCH(C8837,Assumptions!$A$16:$A$18,0)))</f>
        <v>3</v>
      </c>
      <c r="G8837" s="42" t="n">
        <f aca="false">IF(A8837="","",WORKDAY(B8837,F8837))</f>
        <v>46316</v>
      </c>
    </row>
    <row r="8838" customFormat="false" ht="15" hidden="false" customHeight="false" outlineLevel="0" collapsed="false">
      <c r="A8838" s="37" t="n">
        <v>1008837</v>
      </c>
      <c r="B8838" s="38" t="n">
        <v>46311</v>
      </c>
      <c r="C8838" s="39" t="s">
        <v>70</v>
      </c>
      <c r="D8838" s="39" t="s">
        <v>37</v>
      </c>
      <c r="E8838" s="40" t="n">
        <v>5.3</v>
      </c>
      <c r="F8838" s="41" t="n">
        <f aca="false">IF(A8838="","",INDEX(Assumptions!$B$16:$B$18,MATCH(C8838,Assumptions!$A$16:$A$18,0)))</f>
        <v>5</v>
      </c>
      <c r="G8838" s="42" t="n">
        <f aca="false">IF(A8838="","",WORKDAY(B8838,F8838))</f>
        <v>46318</v>
      </c>
    </row>
    <row r="8839" customFormat="false" ht="15" hidden="false" customHeight="false" outlineLevel="0" collapsed="false">
      <c r="A8839" s="37" t="n">
        <v>1008838</v>
      </c>
      <c r="B8839" s="38" t="n">
        <v>46311</v>
      </c>
      <c r="C8839" s="39" t="s">
        <v>69</v>
      </c>
      <c r="D8839" s="39" t="s">
        <v>37</v>
      </c>
      <c r="E8839" s="40" t="n">
        <v>4.1</v>
      </c>
      <c r="F8839" s="41" t="n">
        <f aca="false">IF(A8839="","",INDEX(Assumptions!$B$16:$B$18,MATCH(C8839,Assumptions!$A$16:$A$18,0)))</f>
        <v>3</v>
      </c>
      <c r="G8839" s="42" t="n">
        <f aca="false">IF(A8839="","",WORKDAY(B8839,F8839))</f>
        <v>46316</v>
      </c>
    </row>
    <row r="8840" customFormat="false" ht="15" hidden="false" customHeight="false" outlineLevel="0" collapsed="false">
      <c r="A8840" s="37" t="n">
        <v>1008839</v>
      </c>
      <c r="B8840" s="38" t="n">
        <v>46311</v>
      </c>
      <c r="C8840" s="39" t="s">
        <v>69</v>
      </c>
      <c r="D8840" s="39" t="s">
        <v>39</v>
      </c>
      <c r="E8840" s="40" t="n">
        <v>5.6</v>
      </c>
      <c r="F8840" s="41" t="n">
        <f aca="false">IF(A8840="","",INDEX(Assumptions!$B$16:$B$18,MATCH(C8840,Assumptions!$A$16:$A$18,0)))</f>
        <v>3</v>
      </c>
      <c r="G8840" s="42" t="n">
        <f aca="false">IF(A8840="","",WORKDAY(B8840,F8840))</f>
        <v>46316</v>
      </c>
    </row>
    <row r="8841" customFormat="false" ht="15" hidden="false" customHeight="false" outlineLevel="0" collapsed="false">
      <c r="A8841" s="37" t="n">
        <v>1008840</v>
      </c>
      <c r="B8841" s="38" t="n">
        <v>46311</v>
      </c>
      <c r="C8841" s="39" t="s">
        <v>69</v>
      </c>
      <c r="D8841" s="39" t="s">
        <v>31</v>
      </c>
      <c r="E8841" s="40" t="n">
        <v>3</v>
      </c>
      <c r="F8841" s="41" t="n">
        <f aca="false">IF(A8841="","",INDEX(Assumptions!$B$16:$B$18,MATCH(C8841,Assumptions!$A$16:$A$18,0)))</f>
        <v>3</v>
      </c>
      <c r="G8841" s="42" t="n">
        <f aca="false">IF(A8841="","",WORKDAY(B8841,F8841))</f>
        <v>46316</v>
      </c>
    </row>
    <row r="8842" customFormat="false" ht="15" hidden="false" customHeight="false" outlineLevel="0" collapsed="false">
      <c r="A8842" s="37" t="n">
        <v>1008841</v>
      </c>
      <c r="B8842" s="38" t="n">
        <v>46311</v>
      </c>
      <c r="C8842" s="39" t="s">
        <v>69</v>
      </c>
      <c r="D8842" s="39" t="s">
        <v>37</v>
      </c>
      <c r="E8842" s="40" t="n">
        <v>1.1</v>
      </c>
      <c r="F8842" s="41" t="n">
        <f aca="false">IF(A8842="","",INDEX(Assumptions!$B$16:$B$18,MATCH(C8842,Assumptions!$A$16:$A$18,0)))</f>
        <v>3</v>
      </c>
      <c r="G8842" s="42" t="n">
        <f aca="false">IF(A8842="","",WORKDAY(B8842,F8842))</f>
        <v>46316</v>
      </c>
    </row>
    <row r="8843" customFormat="false" ht="15" hidden="false" customHeight="false" outlineLevel="0" collapsed="false">
      <c r="A8843" s="37" t="n">
        <v>1008842</v>
      </c>
      <c r="B8843" s="38" t="n">
        <v>46311</v>
      </c>
      <c r="C8843" s="39" t="s">
        <v>69</v>
      </c>
      <c r="D8843" s="39" t="s">
        <v>39</v>
      </c>
      <c r="E8843" s="40" t="n">
        <v>0.8</v>
      </c>
      <c r="F8843" s="41" t="n">
        <f aca="false">IF(A8843="","",INDEX(Assumptions!$B$16:$B$18,MATCH(C8843,Assumptions!$A$16:$A$18,0)))</f>
        <v>3</v>
      </c>
      <c r="G8843" s="42" t="n">
        <f aca="false">IF(A8843="","",WORKDAY(B8843,F8843))</f>
        <v>46316</v>
      </c>
    </row>
    <row r="8844" customFormat="false" ht="15" hidden="false" customHeight="false" outlineLevel="0" collapsed="false">
      <c r="A8844" s="37" t="n">
        <v>1008843</v>
      </c>
      <c r="B8844" s="38" t="n">
        <v>46311</v>
      </c>
      <c r="C8844" s="39" t="s">
        <v>70</v>
      </c>
      <c r="D8844" s="39" t="s">
        <v>39</v>
      </c>
      <c r="E8844" s="40" t="n">
        <v>6.1</v>
      </c>
      <c r="F8844" s="41" t="n">
        <f aca="false">IF(A8844="","",INDEX(Assumptions!$B$16:$B$18,MATCH(C8844,Assumptions!$A$16:$A$18,0)))</f>
        <v>5</v>
      </c>
      <c r="G8844" s="42" t="n">
        <f aca="false">IF(A8844="","",WORKDAY(B8844,F8844))</f>
        <v>46318</v>
      </c>
    </row>
    <row r="8845" customFormat="false" ht="15" hidden="false" customHeight="false" outlineLevel="0" collapsed="false">
      <c r="A8845" s="37" t="n">
        <v>1008844</v>
      </c>
      <c r="B8845" s="38" t="n">
        <v>46311</v>
      </c>
      <c r="C8845" s="39" t="s">
        <v>68</v>
      </c>
      <c r="D8845" s="39" t="s">
        <v>37</v>
      </c>
      <c r="E8845" s="40" t="n">
        <v>1</v>
      </c>
      <c r="F8845" s="41" t="n">
        <f aca="false">IF(A8845="","",INDEX(Assumptions!$B$16:$B$18,MATCH(C8845,Assumptions!$A$16:$A$18,0)))</f>
        <v>1</v>
      </c>
      <c r="G8845" s="42" t="n">
        <f aca="false">IF(A8845="","",WORKDAY(B8845,F8845))</f>
        <v>46314</v>
      </c>
    </row>
    <row r="8846" customFormat="false" ht="15" hidden="false" customHeight="false" outlineLevel="0" collapsed="false">
      <c r="A8846" s="37" t="n">
        <v>1008845</v>
      </c>
      <c r="B8846" s="38" t="n">
        <v>46311</v>
      </c>
      <c r="C8846" s="39" t="s">
        <v>68</v>
      </c>
      <c r="D8846" s="39" t="s">
        <v>39</v>
      </c>
      <c r="E8846" s="40" t="n">
        <v>3.4</v>
      </c>
      <c r="F8846" s="41" t="n">
        <f aca="false">IF(A8846="","",INDEX(Assumptions!$B$16:$B$18,MATCH(C8846,Assumptions!$A$16:$A$18,0)))</f>
        <v>1</v>
      </c>
      <c r="G8846" s="42" t="n">
        <f aca="false">IF(A8846="","",WORKDAY(B8846,F8846))</f>
        <v>46314</v>
      </c>
    </row>
    <row r="8847" customFormat="false" ht="15" hidden="false" customHeight="false" outlineLevel="0" collapsed="false">
      <c r="A8847" s="37" t="n">
        <v>1008846</v>
      </c>
      <c r="B8847" s="38" t="n">
        <v>46311</v>
      </c>
      <c r="C8847" s="39" t="s">
        <v>69</v>
      </c>
      <c r="D8847" s="39" t="s">
        <v>39</v>
      </c>
      <c r="E8847" s="40" t="n">
        <v>0.8</v>
      </c>
      <c r="F8847" s="41" t="n">
        <f aca="false">IF(A8847="","",INDEX(Assumptions!$B$16:$B$18,MATCH(C8847,Assumptions!$A$16:$A$18,0)))</f>
        <v>3</v>
      </c>
      <c r="G8847" s="42" t="n">
        <f aca="false">IF(A8847="","",WORKDAY(B8847,F8847))</f>
        <v>46316</v>
      </c>
    </row>
    <row r="8848" customFormat="false" ht="15" hidden="false" customHeight="false" outlineLevel="0" collapsed="false">
      <c r="A8848" s="37" t="n">
        <v>1008847</v>
      </c>
      <c r="B8848" s="38" t="n">
        <v>46311</v>
      </c>
      <c r="C8848" s="39" t="s">
        <v>68</v>
      </c>
      <c r="D8848" s="39" t="s">
        <v>37</v>
      </c>
      <c r="E8848" s="40" t="n">
        <v>2.4</v>
      </c>
      <c r="F8848" s="41" t="n">
        <f aca="false">IF(A8848="","",INDEX(Assumptions!$B$16:$B$18,MATCH(C8848,Assumptions!$A$16:$A$18,0)))</f>
        <v>1</v>
      </c>
      <c r="G8848" s="42" t="n">
        <f aca="false">IF(A8848="","",WORKDAY(B8848,F8848))</f>
        <v>46314</v>
      </c>
    </row>
    <row r="8849" customFormat="false" ht="15" hidden="false" customHeight="false" outlineLevel="0" collapsed="false">
      <c r="A8849" s="37" t="n">
        <v>1008848</v>
      </c>
      <c r="B8849" s="38" t="n">
        <v>46311</v>
      </c>
      <c r="C8849" s="39" t="s">
        <v>69</v>
      </c>
      <c r="D8849" s="39" t="s">
        <v>31</v>
      </c>
      <c r="E8849" s="40" t="n">
        <v>0.7</v>
      </c>
      <c r="F8849" s="41" t="n">
        <f aca="false">IF(A8849="","",INDEX(Assumptions!$B$16:$B$18,MATCH(C8849,Assumptions!$A$16:$A$18,0)))</f>
        <v>3</v>
      </c>
      <c r="G8849" s="42" t="n">
        <f aca="false">IF(A8849="","",WORKDAY(B8849,F8849))</f>
        <v>46316</v>
      </c>
    </row>
    <row r="8850" customFormat="false" ht="15" hidden="false" customHeight="false" outlineLevel="0" collapsed="false">
      <c r="A8850" s="37" t="n">
        <v>1008849</v>
      </c>
      <c r="B8850" s="38" t="n">
        <v>46311</v>
      </c>
      <c r="C8850" s="39" t="s">
        <v>69</v>
      </c>
      <c r="D8850" s="39" t="s">
        <v>35</v>
      </c>
      <c r="E8850" s="40" t="n">
        <v>2.1</v>
      </c>
      <c r="F8850" s="41" t="n">
        <f aca="false">IF(A8850="","",INDEX(Assumptions!$B$16:$B$18,MATCH(C8850,Assumptions!$A$16:$A$18,0)))</f>
        <v>3</v>
      </c>
      <c r="G8850" s="42" t="n">
        <f aca="false">IF(A8850="","",WORKDAY(B8850,F8850))</f>
        <v>46316</v>
      </c>
    </row>
    <row r="8851" customFormat="false" ht="15" hidden="false" customHeight="false" outlineLevel="0" collapsed="false">
      <c r="A8851" s="37" t="n">
        <v>1008850</v>
      </c>
      <c r="B8851" s="38" t="n">
        <v>46311</v>
      </c>
      <c r="C8851" s="39" t="s">
        <v>70</v>
      </c>
      <c r="D8851" s="39" t="s">
        <v>37</v>
      </c>
      <c r="E8851" s="40" t="n">
        <v>0.8</v>
      </c>
      <c r="F8851" s="41" t="n">
        <f aca="false">IF(A8851="","",INDEX(Assumptions!$B$16:$B$18,MATCH(C8851,Assumptions!$A$16:$A$18,0)))</f>
        <v>5</v>
      </c>
      <c r="G8851" s="42" t="n">
        <f aca="false">IF(A8851="","",WORKDAY(B8851,F8851))</f>
        <v>46318</v>
      </c>
    </row>
    <row r="8852" customFormat="false" ht="15" hidden="false" customHeight="false" outlineLevel="0" collapsed="false">
      <c r="A8852" s="37" t="n">
        <v>1008851</v>
      </c>
      <c r="B8852" s="38" t="n">
        <v>46311</v>
      </c>
      <c r="C8852" s="39" t="s">
        <v>69</v>
      </c>
      <c r="D8852" s="39" t="s">
        <v>33</v>
      </c>
      <c r="E8852" s="40" t="n">
        <v>1.3</v>
      </c>
      <c r="F8852" s="41" t="n">
        <f aca="false">IF(A8852="","",INDEX(Assumptions!$B$16:$B$18,MATCH(C8852,Assumptions!$A$16:$A$18,0)))</f>
        <v>3</v>
      </c>
      <c r="G8852" s="42" t="n">
        <f aca="false">IF(A8852="","",WORKDAY(B8852,F8852))</f>
        <v>46316</v>
      </c>
    </row>
    <row r="8853" customFormat="false" ht="15" hidden="false" customHeight="false" outlineLevel="0" collapsed="false">
      <c r="A8853" s="37" t="n">
        <v>1008852</v>
      </c>
      <c r="B8853" s="38" t="n">
        <v>46311</v>
      </c>
      <c r="C8853" s="39" t="s">
        <v>69</v>
      </c>
      <c r="D8853" s="39" t="s">
        <v>35</v>
      </c>
      <c r="E8853" s="40" t="n">
        <v>2.5</v>
      </c>
      <c r="F8853" s="41" t="n">
        <f aca="false">IF(A8853="","",INDEX(Assumptions!$B$16:$B$18,MATCH(C8853,Assumptions!$A$16:$A$18,0)))</f>
        <v>3</v>
      </c>
      <c r="G8853" s="42" t="n">
        <f aca="false">IF(A8853="","",WORKDAY(B8853,F8853))</f>
        <v>46316</v>
      </c>
    </row>
    <row r="8854" customFormat="false" ht="15" hidden="false" customHeight="false" outlineLevel="0" collapsed="false">
      <c r="A8854" s="37" t="n">
        <v>1008853</v>
      </c>
      <c r="B8854" s="38" t="n">
        <v>46311</v>
      </c>
      <c r="C8854" s="39" t="s">
        <v>69</v>
      </c>
      <c r="D8854" s="39" t="s">
        <v>39</v>
      </c>
      <c r="E8854" s="40" t="n">
        <v>2.1</v>
      </c>
      <c r="F8854" s="41" t="n">
        <f aca="false">IF(A8854="","",INDEX(Assumptions!$B$16:$B$18,MATCH(C8854,Assumptions!$A$16:$A$18,0)))</f>
        <v>3</v>
      </c>
      <c r="G8854" s="42" t="n">
        <f aca="false">IF(A8854="","",WORKDAY(B8854,F8854))</f>
        <v>46316</v>
      </c>
    </row>
    <row r="8855" customFormat="false" ht="15" hidden="false" customHeight="false" outlineLevel="0" collapsed="false">
      <c r="A8855" s="37" t="n">
        <v>1008854</v>
      </c>
      <c r="B8855" s="38" t="n">
        <v>46311</v>
      </c>
      <c r="C8855" s="39" t="s">
        <v>68</v>
      </c>
      <c r="D8855" s="39" t="s">
        <v>31</v>
      </c>
      <c r="E8855" s="40" t="n">
        <v>1.1</v>
      </c>
      <c r="F8855" s="41" t="n">
        <f aca="false">IF(A8855="","",INDEX(Assumptions!$B$16:$B$18,MATCH(C8855,Assumptions!$A$16:$A$18,0)))</f>
        <v>1</v>
      </c>
      <c r="G8855" s="42" t="n">
        <f aca="false">IF(A8855="","",WORKDAY(B8855,F8855))</f>
        <v>46314</v>
      </c>
    </row>
    <row r="8856" customFormat="false" ht="15" hidden="false" customHeight="false" outlineLevel="0" collapsed="false">
      <c r="A8856" s="37" t="n">
        <v>1008855</v>
      </c>
      <c r="B8856" s="38" t="n">
        <v>46311</v>
      </c>
      <c r="C8856" s="39" t="s">
        <v>69</v>
      </c>
      <c r="D8856" s="39" t="s">
        <v>35</v>
      </c>
      <c r="E8856" s="40" t="n">
        <v>1.2</v>
      </c>
      <c r="F8856" s="41" t="n">
        <f aca="false">IF(A8856="","",INDEX(Assumptions!$B$16:$B$18,MATCH(C8856,Assumptions!$A$16:$A$18,0)))</f>
        <v>3</v>
      </c>
      <c r="G8856" s="42" t="n">
        <f aca="false">IF(A8856="","",WORKDAY(B8856,F8856))</f>
        <v>46316</v>
      </c>
    </row>
    <row r="8857" customFormat="false" ht="15" hidden="false" customHeight="false" outlineLevel="0" collapsed="false">
      <c r="A8857" s="37" t="n">
        <v>1008856</v>
      </c>
      <c r="B8857" s="38" t="n">
        <v>46311</v>
      </c>
      <c r="C8857" s="39" t="s">
        <v>68</v>
      </c>
      <c r="D8857" s="39" t="s">
        <v>33</v>
      </c>
      <c r="E8857" s="40" t="n">
        <v>0.7</v>
      </c>
      <c r="F8857" s="41" t="n">
        <f aca="false">IF(A8857="","",INDEX(Assumptions!$B$16:$B$18,MATCH(C8857,Assumptions!$A$16:$A$18,0)))</f>
        <v>1</v>
      </c>
      <c r="G8857" s="42" t="n">
        <f aca="false">IF(A8857="","",WORKDAY(B8857,F8857))</f>
        <v>46314</v>
      </c>
    </row>
    <row r="8858" customFormat="false" ht="15" hidden="false" customHeight="false" outlineLevel="0" collapsed="false">
      <c r="A8858" s="37" t="n">
        <v>1008857</v>
      </c>
      <c r="B8858" s="38" t="n">
        <v>46311</v>
      </c>
      <c r="C8858" s="39" t="s">
        <v>70</v>
      </c>
      <c r="D8858" s="39" t="s">
        <v>39</v>
      </c>
      <c r="E8858" s="40" t="n">
        <v>5.3</v>
      </c>
      <c r="F8858" s="41" t="n">
        <f aca="false">IF(A8858="","",INDEX(Assumptions!$B$16:$B$18,MATCH(C8858,Assumptions!$A$16:$A$18,0)))</f>
        <v>5</v>
      </c>
      <c r="G8858" s="42" t="n">
        <f aca="false">IF(A8858="","",WORKDAY(B8858,F8858))</f>
        <v>46318</v>
      </c>
    </row>
    <row r="8859" customFormat="false" ht="15" hidden="false" customHeight="false" outlineLevel="0" collapsed="false">
      <c r="A8859" s="37" t="n">
        <v>1008858</v>
      </c>
      <c r="B8859" s="38" t="n">
        <v>46311</v>
      </c>
      <c r="C8859" s="39" t="s">
        <v>69</v>
      </c>
      <c r="D8859" s="39" t="s">
        <v>33</v>
      </c>
      <c r="E8859" s="40" t="n">
        <v>2.4</v>
      </c>
      <c r="F8859" s="41" t="n">
        <f aca="false">IF(A8859="","",INDEX(Assumptions!$B$16:$B$18,MATCH(C8859,Assumptions!$A$16:$A$18,0)))</f>
        <v>3</v>
      </c>
      <c r="G8859" s="42" t="n">
        <f aca="false">IF(A8859="","",WORKDAY(B8859,F8859))</f>
        <v>46316</v>
      </c>
    </row>
    <row r="8860" customFormat="false" ht="15" hidden="false" customHeight="false" outlineLevel="0" collapsed="false">
      <c r="A8860" s="37" t="n">
        <v>1008859</v>
      </c>
      <c r="B8860" s="38" t="n">
        <v>46311</v>
      </c>
      <c r="C8860" s="39" t="s">
        <v>69</v>
      </c>
      <c r="D8860" s="39" t="s">
        <v>39</v>
      </c>
      <c r="E8860" s="40" t="n">
        <v>3.9</v>
      </c>
      <c r="F8860" s="41" t="n">
        <f aca="false">IF(A8860="","",INDEX(Assumptions!$B$16:$B$18,MATCH(C8860,Assumptions!$A$16:$A$18,0)))</f>
        <v>3</v>
      </c>
      <c r="G8860" s="42" t="n">
        <f aca="false">IF(A8860="","",WORKDAY(B8860,F8860))</f>
        <v>46316</v>
      </c>
    </row>
    <row r="8861" customFormat="false" ht="15" hidden="false" customHeight="false" outlineLevel="0" collapsed="false">
      <c r="A8861" s="37" t="n">
        <v>1008860</v>
      </c>
      <c r="B8861" s="38" t="n">
        <v>46311</v>
      </c>
      <c r="C8861" s="39" t="s">
        <v>69</v>
      </c>
      <c r="D8861" s="39" t="s">
        <v>39</v>
      </c>
      <c r="E8861" s="40" t="n">
        <v>2.6</v>
      </c>
      <c r="F8861" s="41" t="n">
        <f aca="false">IF(A8861="","",INDEX(Assumptions!$B$16:$B$18,MATCH(C8861,Assumptions!$A$16:$A$18,0)))</f>
        <v>3</v>
      </c>
      <c r="G8861" s="42" t="n">
        <f aca="false">IF(A8861="","",WORKDAY(B8861,F8861))</f>
        <v>46316</v>
      </c>
    </row>
    <row r="8862" customFormat="false" ht="15" hidden="false" customHeight="false" outlineLevel="0" collapsed="false">
      <c r="A8862" s="37" t="n">
        <v>1008861</v>
      </c>
      <c r="B8862" s="38" t="n">
        <v>46311</v>
      </c>
      <c r="C8862" s="39" t="s">
        <v>69</v>
      </c>
      <c r="D8862" s="39" t="s">
        <v>35</v>
      </c>
      <c r="E8862" s="40" t="n">
        <v>0.9</v>
      </c>
      <c r="F8862" s="41" t="n">
        <f aca="false">IF(A8862="","",INDEX(Assumptions!$B$16:$B$18,MATCH(C8862,Assumptions!$A$16:$A$18,0)))</f>
        <v>3</v>
      </c>
      <c r="G8862" s="42" t="n">
        <f aca="false">IF(A8862="","",WORKDAY(B8862,F8862))</f>
        <v>46316</v>
      </c>
    </row>
    <row r="8863" customFormat="false" ht="15" hidden="false" customHeight="false" outlineLevel="0" collapsed="false">
      <c r="A8863" s="37" t="n">
        <v>1008862</v>
      </c>
      <c r="B8863" s="38" t="n">
        <v>46311</v>
      </c>
      <c r="C8863" s="39" t="s">
        <v>69</v>
      </c>
      <c r="D8863" s="39" t="s">
        <v>39</v>
      </c>
      <c r="E8863" s="40" t="n">
        <v>1.6</v>
      </c>
      <c r="F8863" s="41" t="n">
        <f aca="false">IF(A8863="","",INDEX(Assumptions!$B$16:$B$18,MATCH(C8863,Assumptions!$A$16:$A$18,0)))</f>
        <v>3</v>
      </c>
      <c r="G8863" s="42" t="n">
        <f aca="false">IF(A8863="","",WORKDAY(B8863,F8863))</f>
        <v>46316</v>
      </c>
    </row>
    <row r="8864" customFormat="false" ht="15" hidden="false" customHeight="false" outlineLevel="0" collapsed="false">
      <c r="A8864" s="37" t="n">
        <v>1008863</v>
      </c>
      <c r="B8864" s="38" t="n">
        <v>46311</v>
      </c>
      <c r="C8864" s="39" t="s">
        <v>69</v>
      </c>
      <c r="D8864" s="39" t="s">
        <v>37</v>
      </c>
      <c r="E8864" s="40" t="n">
        <v>2.5</v>
      </c>
      <c r="F8864" s="41" t="n">
        <f aca="false">IF(A8864="","",INDEX(Assumptions!$B$16:$B$18,MATCH(C8864,Assumptions!$A$16:$A$18,0)))</f>
        <v>3</v>
      </c>
      <c r="G8864" s="42" t="n">
        <f aca="false">IF(A8864="","",WORKDAY(B8864,F8864))</f>
        <v>46316</v>
      </c>
    </row>
    <row r="8865" customFormat="false" ht="15" hidden="false" customHeight="false" outlineLevel="0" collapsed="false">
      <c r="A8865" s="37" t="n">
        <v>1008864</v>
      </c>
      <c r="B8865" s="38" t="n">
        <v>46311</v>
      </c>
      <c r="C8865" s="39" t="s">
        <v>69</v>
      </c>
      <c r="D8865" s="39" t="s">
        <v>39</v>
      </c>
      <c r="E8865" s="40" t="n">
        <v>1.6</v>
      </c>
      <c r="F8865" s="41" t="n">
        <f aca="false">IF(A8865="","",INDEX(Assumptions!$B$16:$B$18,MATCH(C8865,Assumptions!$A$16:$A$18,0)))</f>
        <v>3</v>
      </c>
      <c r="G8865" s="42" t="n">
        <f aca="false">IF(A8865="","",WORKDAY(B8865,F8865))</f>
        <v>46316</v>
      </c>
    </row>
    <row r="8866" customFormat="false" ht="15" hidden="false" customHeight="false" outlineLevel="0" collapsed="false">
      <c r="A8866" s="37" t="n">
        <v>1008865</v>
      </c>
      <c r="B8866" s="38" t="n">
        <v>46311</v>
      </c>
      <c r="C8866" s="39" t="s">
        <v>68</v>
      </c>
      <c r="D8866" s="39" t="s">
        <v>31</v>
      </c>
      <c r="E8866" s="40" t="n">
        <v>0.6</v>
      </c>
      <c r="F8866" s="41" t="n">
        <f aca="false">IF(A8866="","",INDEX(Assumptions!$B$16:$B$18,MATCH(C8866,Assumptions!$A$16:$A$18,0)))</f>
        <v>1</v>
      </c>
      <c r="G8866" s="42" t="n">
        <f aca="false">IF(A8866="","",WORKDAY(B8866,F8866))</f>
        <v>46314</v>
      </c>
    </row>
    <row r="8867" customFormat="false" ht="15" hidden="false" customHeight="false" outlineLevel="0" collapsed="false">
      <c r="A8867" s="37" t="n">
        <v>1008866</v>
      </c>
      <c r="B8867" s="38" t="n">
        <v>46311</v>
      </c>
      <c r="C8867" s="39" t="s">
        <v>68</v>
      </c>
      <c r="D8867" s="39" t="s">
        <v>37</v>
      </c>
      <c r="E8867" s="40" t="n">
        <v>0.3</v>
      </c>
      <c r="F8867" s="41" t="n">
        <f aca="false">IF(A8867="","",INDEX(Assumptions!$B$16:$B$18,MATCH(C8867,Assumptions!$A$16:$A$18,0)))</f>
        <v>1</v>
      </c>
      <c r="G8867" s="42" t="n">
        <f aca="false">IF(A8867="","",WORKDAY(B8867,F8867))</f>
        <v>46314</v>
      </c>
    </row>
    <row r="8868" customFormat="false" ht="15" hidden="false" customHeight="false" outlineLevel="0" collapsed="false">
      <c r="A8868" s="37" t="n">
        <v>1008867</v>
      </c>
      <c r="B8868" s="38" t="n">
        <v>46311</v>
      </c>
      <c r="C8868" s="39" t="s">
        <v>69</v>
      </c>
      <c r="D8868" s="39" t="s">
        <v>39</v>
      </c>
      <c r="E8868" s="40" t="n">
        <v>2.6</v>
      </c>
      <c r="F8868" s="41" t="n">
        <f aca="false">IF(A8868="","",INDEX(Assumptions!$B$16:$B$18,MATCH(C8868,Assumptions!$A$16:$A$18,0)))</f>
        <v>3</v>
      </c>
      <c r="G8868" s="42" t="n">
        <f aca="false">IF(A8868="","",WORKDAY(B8868,F8868))</f>
        <v>46316</v>
      </c>
    </row>
    <row r="8869" customFormat="false" ht="15" hidden="false" customHeight="false" outlineLevel="0" collapsed="false">
      <c r="A8869" s="37" t="n">
        <v>1008868</v>
      </c>
      <c r="B8869" s="38" t="n">
        <v>46311</v>
      </c>
      <c r="C8869" s="39" t="s">
        <v>68</v>
      </c>
      <c r="D8869" s="39" t="s">
        <v>31</v>
      </c>
      <c r="E8869" s="40" t="n">
        <v>1.7</v>
      </c>
      <c r="F8869" s="41" t="n">
        <f aca="false">IF(A8869="","",INDEX(Assumptions!$B$16:$B$18,MATCH(C8869,Assumptions!$A$16:$A$18,0)))</f>
        <v>1</v>
      </c>
      <c r="G8869" s="42" t="n">
        <f aca="false">IF(A8869="","",WORKDAY(B8869,F8869))</f>
        <v>46314</v>
      </c>
    </row>
    <row r="8870" customFormat="false" ht="15" hidden="false" customHeight="false" outlineLevel="0" collapsed="false">
      <c r="A8870" s="37" t="n">
        <v>1008869</v>
      </c>
      <c r="B8870" s="38" t="n">
        <v>46311</v>
      </c>
      <c r="C8870" s="39" t="s">
        <v>69</v>
      </c>
      <c r="D8870" s="39" t="s">
        <v>39</v>
      </c>
      <c r="E8870" s="40" t="n">
        <v>1.6</v>
      </c>
      <c r="F8870" s="41" t="n">
        <f aca="false">IF(A8870="","",INDEX(Assumptions!$B$16:$B$18,MATCH(C8870,Assumptions!$A$16:$A$18,0)))</f>
        <v>3</v>
      </c>
      <c r="G8870" s="42" t="n">
        <f aca="false">IF(A8870="","",WORKDAY(B8870,F8870))</f>
        <v>46316</v>
      </c>
    </row>
    <row r="8871" customFormat="false" ht="15" hidden="false" customHeight="false" outlineLevel="0" collapsed="false">
      <c r="A8871" s="37" t="n">
        <v>1008870</v>
      </c>
      <c r="B8871" s="38" t="n">
        <v>46311</v>
      </c>
      <c r="C8871" s="39" t="s">
        <v>69</v>
      </c>
      <c r="D8871" s="39" t="s">
        <v>39</v>
      </c>
      <c r="E8871" s="40" t="n">
        <v>3.3</v>
      </c>
      <c r="F8871" s="41" t="n">
        <f aca="false">IF(A8871="","",INDEX(Assumptions!$B$16:$B$18,MATCH(C8871,Assumptions!$A$16:$A$18,0)))</f>
        <v>3</v>
      </c>
      <c r="G8871" s="42" t="n">
        <f aca="false">IF(A8871="","",WORKDAY(B8871,F8871))</f>
        <v>46316</v>
      </c>
    </row>
    <row r="8872" customFormat="false" ht="15" hidden="false" customHeight="false" outlineLevel="0" collapsed="false">
      <c r="A8872" s="37" t="n">
        <v>1008871</v>
      </c>
      <c r="B8872" s="38" t="n">
        <v>46311</v>
      </c>
      <c r="C8872" s="39" t="s">
        <v>70</v>
      </c>
      <c r="D8872" s="39" t="s">
        <v>33</v>
      </c>
      <c r="E8872" s="40" t="n">
        <v>4.8</v>
      </c>
      <c r="F8872" s="41" t="n">
        <f aca="false">IF(A8872="","",INDEX(Assumptions!$B$16:$B$18,MATCH(C8872,Assumptions!$A$16:$A$18,0)))</f>
        <v>5</v>
      </c>
      <c r="G8872" s="42" t="n">
        <f aca="false">IF(A8872="","",WORKDAY(B8872,F8872))</f>
        <v>46318</v>
      </c>
    </row>
    <row r="8873" customFormat="false" ht="15" hidden="false" customHeight="false" outlineLevel="0" collapsed="false">
      <c r="A8873" s="37" t="n">
        <v>1008872</v>
      </c>
      <c r="B8873" s="38" t="n">
        <v>46311</v>
      </c>
      <c r="C8873" s="39" t="s">
        <v>68</v>
      </c>
      <c r="D8873" s="39" t="s">
        <v>37</v>
      </c>
      <c r="E8873" s="40" t="n">
        <v>2.9</v>
      </c>
      <c r="F8873" s="41" t="n">
        <f aca="false">IF(A8873="","",INDEX(Assumptions!$B$16:$B$18,MATCH(C8873,Assumptions!$A$16:$A$18,0)))</f>
        <v>1</v>
      </c>
      <c r="G8873" s="42" t="n">
        <f aca="false">IF(A8873="","",WORKDAY(B8873,F8873))</f>
        <v>46314</v>
      </c>
    </row>
    <row r="8874" customFormat="false" ht="15" hidden="false" customHeight="false" outlineLevel="0" collapsed="false">
      <c r="A8874" s="37" t="n">
        <v>1008873</v>
      </c>
      <c r="B8874" s="38" t="n">
        <v>46311</v>
      </c>
      <c r="C8874" s="39" t="s">
        <v>70</v>
      </c>
      <c r="D8874" s="39" t="s">
        <v>31</v>
      </c>
      <c r="E8874" s="40" t="n">
        <v>0.6</v>
      </c>
      <c r="F8874" s="41" t="n">
        <f aca="false">IF(A8874="","",INDEX(Assumptions!$B$16:$B$18,MATCH(C8874,Assumptions!$A$16:$A$18,0)))</f>
        <v>5</v>
      </c>
      <c r="G8874" s="42" t="n">
        <f aca="false">IF(A8874="","",WORKDAY(B8874,F8874))</f>
        <v>46318</v>
      </c>
    </row>
    <row r="8875" customFormat="false" ht="15" hidden="false" customHeight="false" outlineLevel="0" collapsed="false">
      <c r="A8875" s="37" t="n">
        <v>1008874</v>
      </c>
      <c r="B8875" s="38" t="n">
        <v>46311</v>
      </c>
      <c r="C8875" s="39" t="s">
        <v>69</v>
      </c>
      <c r="D8875" s="39" t="s">
        <v>37</v>
      </c>
      <c r="E8875" s="40" t="n">
        <v>1.3</v>
      </c>
      <c r="F8875" s="41" t="n">
        <f aca="false">IF(A8875="","",INDEX(Assumptions!$B$16:$B$18,MATCH(C8875,Assumptions!$A$16:$A$18,0)))</f>
        <v>3</v>
      </c>
      <c r="G8875" s="42" t="n">
        <f aca="false">IF(A8875="","",WORKDAY(B8875,F8875))</f>
        <v>46316</v>
      </c>
    </row>
    <row r="8876" customFormat="false" ht="15" hidden="false" customHeight="false" outlineLevel="0" collapsed="false">
      <c r="A8876" s="37" t="n">
        <v>1008875</v>
      </c>
      <c r="B8876" s="38" t="n">
        <v>46311</v>
      </c>
      <c r="C8876" s="39" t="s">
        <v>69</v>
      </c>
      <c r="D8876" s="39" t="s">
        <v>39</v>
      </c>
      <c r="E8876" s="40" t="n">
        <v>3.5</v>
      </c>
      <c r="F8876" s="41" t="n">
        <f aca="false">IF(A8876="","",INDEX(Assumptions!$B$16:$B$18,MATCH(C8876,Assumptions!$A$16:$A$18,0)))</f>
        <v>3</v>
      </c>
      <c r="G8876" s="42" t="n">
        <f aca="false">IF(A8876="","",WORKDAY(B8876,F8876))</f>
        <v>46316</v>
      </c>
    </row>
    <row r="8877" customFormat="false" ht="15" hidden="false" customHeight="false" outlineLevel="0" collapsed="false">
      <c r="A8877" s="37" t="n">
        <v>1008876</v>
      </c>
      <c r="B8877" s="38" t="n">
        <v>46311</v>
      </c>
      <c r="C8877" s="39" t="s">
        <v>70</v>
      </c>
      <c r="D8877" s="39" t="s">
        <v>39</v>
      </c>
      <c r="E8877" s="40" t="n">
        <v>3.1</v>
      </c>
      <c r="F8877" s="41" t="n">
        <f aca="false">IF(A8877="","",INDEX(Assumptions!$B$16:$B$18,MATCH(C8877,Assumptions!$A$16:$A$18,0)))</f>
        <v>5</v>
      </c>
      <c r="G8877" s="42" t="n">
        <f aca="false">IF(A8877="","",WORKDAY(B8877,F8877))</f>
        <v>46318</v>
      </c>
    </row>
    <row r="8878" customFormat="false" ht="15" hidden="false" customHeight="false" outlineLevel="0" collapsed="false">
      <c r="A8878" s="37" t="n">
        <v>1008877</v>
      </c>
      <c r="B8878" s="38" t="n">
        <v>46311</v>
      </c>
      <c r="C8878" s="39" t="s">
        <v>70</v>
      </c>
      <c r="D8878" s="39" t="s">
        <v>31</v>
      </c>
      <c r="E8878" s="40" t="n">
        <v>1.3</v>
      </c>
      <c r="F8878" s="41" t="n">
        <f aca="false">IF(A8878="","",INDEX(Assumptions!$B$16:$B$18,MATCH(C8878,Assumptions!$A$16:$A$18,0)))</f>
        <v>5</v>
      </c>
      <c r="G8878" s="42" t="n">
        <f aca="false">IF(A8878="","",WORKDAY(B8878,F8878))</f>
        <v>46318</v>
      </c>
    </row>
    <row r="8879" customFormat="false" ht="15" hidden="false" customHeight="false" outlineLevel="0" collapsed="false">
      <c r="A8879" s="37" t="n">
        <v>1008878</v>
      </c>
      <c r="B8879" s="38" t="n">
        <v>46311</v>
      </c>
      <c r="C8879" s="39" t="s">
        <v>69</v>
      </c>
      <c r="D8879" s="39" t="s">
        <v>35</v>
      </c>
      <c r="E8879" s="40" t="n">
        <v>1.1</v>
      </c>
      <c r="F8879" s="41" t="n">
        <f aca="false">IF(A8879="","",INDEX(Assumptions!$B$16:$B$18,MATCH(C8879,Assumptions!$A$16:$A$18,0)))</f>
        <v>3</v>
      </c>
      <c r="G8879" s="42" t="n">
        <f aca="false">IF(A8879="","",WORKDAY(B8879,F8879))</f>
        <v>46316</v>
      </c>
    </row>
    <row r="8880" customFormat="false" ht="15" hidden="false" customHeight="false" outlineLevel="0" collapsed="false">
      <c r="A8880" s="37" t="n">
        <v>1008879</v>
      </c>
      <c r="B8880" s="38" t="n">
        <v>46311</v>
      </c>
      <c r="C8880" s="39" t="s">
        <v>70</v>
      </c>
      <c r="D8880" s="39" t="s">
        <v>31</v>
      </c>
      <c r="E8880" s="40" t="n">
        <v>1.4</v>
      </c>
      <c r="F8880" s="41" t="n">
        <f aca="false">IF(A8880="","",INDEX(Assumptions!$B$16:$B$18,MATCH(C8880,Assumptions!$A$16:$A$18,0)))</f>
        <v>5</v>
      </c>
      <c r="G8880" s="42" t="n">
        <f aca="false">IF(A8880="","",WORKDAY(B8880,F8880))</f>
        <v>46318</v>
      </c>
    </row>
    <row r="8881" customFormat="false" ht="15" hidden="false" customHeight="false" outlineLevel="0" collapsed="false">
      <c r="A8881" s="37" t="n">
        <v>1008880</v>
      </c>
      <c r="B8881" s="38" t="n">
        <v>46311</v>
      </c>
      <c r="C8881" s="39" t="s">
        <v>69</v>
      </c>
      <c r="D8881" s="39" t="s">
        <v>35</v>
      </c>
      <c r="E8881" s="40" t="n">
        <v>1.6</v>
      </c>
      <c r="F8881" s="41" t="n">
        <f aca="false">IF(A8881="","",INDEX(Assumptions!$B$16:$B$18,MATCH(C8881,Assumptions!$A$16:$A$18,0)))</f>
        <v>3</v>
      </c>
      <c r="G8881" s="42" t="n">
        <f aca="false">IF(A8881="","",WORKDAY(B8881,F8881))</f>
        <v>46316</v>
      </c>
    </row>
    <row r="8882" customFormat="false" ht="15" hidden="false" customHeight="false" outlineLevel="0" collapsed="false">
      <c r="A8882" s="37" t="n">
        <v>1008881</v>
      </c>
      <c r="B8882" s="38" t="n">
        <v>46311</v>
      </c>
      <c r="C8882" s="39" t="s">
        <v>69</v>
      </c>
      <c r="D8882" s="39" t="s">
        <v>33</v>
      </c>
      <c r="E8882" s="40" t="n">
        <v>1.3</v>
      </c>
      <c r="F8882" s="41" t="n">
        <f aca="false">IF(A8882="","",INDEX(Assumptions!$B$16:$B$18,MATCH(C8882,Assumptions!$A$16:$A$18,0)))</f>
        <v>3</v>
      </c>
      <c r="G8882" s="42" t="n">
        <f aca="false">IF(A8882="","",WORKDAY(B8882,F8882))</f>
        <v>46316</v>
      </c>
    </row>
    <row r="8883" customFormat="false" ht="15" hidden="false" customHeight="false" outlineLevel="0" collapsed="false">
      <c r="A8883" s="37" t="n">
        <v>1008882</v>
      </c>
      <c r="B8883" s="38" t="n">
        <v>46311</v>
      </c>
      <c r="C8883" s="39" t="s">
        <v>69</v>
      </c>
      <c r="D8883" s="39" t="s">
        <v>31</v>
      </c>
      <c r="E8883" s="40" t="n">
        <v>1.5</v>
      </c>
      <c r="F8883" s="41" t="n">
        <f aca="false">IF(A8883="","",INDEX(Assumptions!$B$16:$B$18,MATCH(C8883,Assumptions!$A$16:$A$18,0)))</f>
        <v>3</v>
      </c>
      <c r="G8883" s="42" t="n">
        <f aca="false">IF(A8883="","",WORKDAY(B8883,F8883))</f>
        <v>46316</v>
      </c>
    </row>
    <row r="8884" customFormat="false" ht="15" hidden="false" customHeight="false" outlineLevel="0" collapsed="false">
      <c r="A8884" s="37" t="n">
        <v>1008883</v>
      </c>
      <c r="B8884" s="38" t="n">
        <v>46311</v>
      </c>
      <c r="C8884" s="39" t="s">
        <v>69</v>
      </c>
      <c r="D8884" s="39" t="s">
        <v>35</v>
      </c>
      <c r="E8884" s="40" t="n">
        <v>1.8</v>
      </c>
      <c r="F8884" s="41" t="n">
        <f aca="false">IF(A8884="","",INDEX(Assumptions!$B$16:$B$18,MATCH(C8884,Assumptions!$A$16:$A$18,0)))</f>
        <v>3</v>
      </c>
      <c r="G8884" s="42" t="n">
        <f aca="false">IF(A8884="","",WORKDAY(B8884,F8884))</f>
        <v>46316</v>
      </c>
    </row>
    <row r="8885" customFormat="false" ht="15" hidden="false" customHeight="false" outlineLevel="0" collapsed="false">
      <c r="A8885" s="37" t="n">
        <v>1008884</v>
      </c>
      <c r="B8885" s="38" t="n">
        <v>46311</v>
      </c>
      <c r="C8885" s="39" t="s">
        <v>68</v>
      </c>
      <c r="D8885" s="39" t="s">
        <v>37</v>
      </c>
      <c r="E8885" s="40" t="n">
        <v>2.9</v>
      </c>
      <c r="F8885" s="41" t="n">
        <f aca="false">IF(A8885="","",INDEX(Assumptions!$B$16:$B$18,MATCH(C8885,Assumptions!$A$16:$A$18,0)))</f>
        <v>1</v>
      </c>
      <c r="G8885" s="42" t="n">
        <f aca="false">IF(A8885="","",WORKDAY(B8885,F8885))</f>
        <v>46314</v>
      </c>
    </row>
    <row r="8886" customFormat="false" ht="15" hidden="false" customHeight="false" outlineLevel="0" collapsed="false">
      <c r="A8886" s="37" t="n">
        <v>1008885</v>
      </c>
      <c r="B8886" s="38" t="n">
        <v>46311</v>
      </c>
      <c r="C8886" s="39" t="s">
        <v>69</v>
      </c>
      <c r="D8886" s="39" t="s">
        <v>39</v>
      </c>
      <c r="E8886" s="40" t="n">
        <v>1.8</v>
      </c>
      <c r="F8886" s="41" t="n">
        <f aca="false">IF(A8886="","",INDEX(Assumptions!$B$16:$B$18,MATCH(C8886,Assumptions!$A$16:$A$18,0)))</f>
        <v>3</v>
      </c>
      <c r="G8886" s="42" t="n">
        <f aca="false">IF(A8886="","",WORKDAY(B8886,F8886))</f>
        <v>46316</v>
      </c>
    </row>
    <row r="8887" customFormat="false" ht="15" hidden="false" customHeight="false" outlineLevel="0" collapsed="false">
      <c r="A8887" s="37" t="n">
        <v>1008886</v>
      </c>
      <c r="B8887" s="38" t="n">
        <v>46311</v>
      </c>
      <c r="C8887" s="39" t="s">
        <v>70</v>
      </c>
      <c r="D8887" s="39" t="s">
        <v>39</v>
      </c>
      <c r="E8887" s="40" t="n">
        <v>3</v>
      </c>
      <c r="F8887" s="41" t="n">
        <f aca="false">IF(A8887="","",INDEX(Assumptions!$B$16:$B$18,MATCH(C8887,Assumptions!$A$16:$A$18,0)))</f>
        <v>5</v>
      </c>
      <c r="G8887" s="42" t="n">
        <f aca="false">IF(A8887="","",WORKDAY(B8887,F8887))</f>
        <v>46318</v>
      </c>
    </row>
    <row r="8888" customFormat="false" ht="15" hidden="false" customHeight="false" outlineLevel="0" collapsed="false">
      <c r="A8888" s="37" t="n">
        <v>1008887</v>
      </c>
      <c r="B8888" s="38" t="n">
        <v>46311</v>
      </c>
      <c r="C8888" s="39" t="s">
        <v>69</v>
      </c>
      <c r="D8888" s="39" t="s">
        <v>31</v>
      </c>
      <c r="E8888" s="40" t="n">
        <v>0.9</v>
      </c>
      <c r="F8888" s="41" t="n">
        <f aca="false">IF(A8888="","",INDEX(Assumptions!$B$16:$B$18,MATCH(C8888,Assumptions!$A$16:$A$18,0)))</f>
        <v>3</v>
      </c>
      <c r="G8888" s="42" t="n">
        <f aca="false">IF(A8888="","",WORKDAY(B8888,F8888))</f>
        <v>46316</v>
      </c>
    </row>
    <row r="8889" customFormat="false" ht="15" hidden="false" customHeight="false" outlineLevel="0" collapsed="false">
      <c r="A8889" s="37" t="n">
        <v>1008888</v>
      </c>
      <c r="B8889" s="38" t="n">
        <v>46311</v>
      </c>
      <c r="C8889" s="39" t="s">
        <v>69</v>
      </c>
      <c r="D8889" s="39" t="s">
        <v>33</v>
      </c>
      <c r="E8889" s="40" t="n">
        <v>2.2</v>
      </c>
      <c r="F8889" s="41" t="n">
        <f aca="false">IF(A8889="","",INDEX(Assumptions!$B$16:$B$18,MATCH(C8889,Assumptions!$A$16:$A$18,0)))</f>
        <v>3</v>
      </c>
      <c r="G8889" s="42" t="n">
        <f aca="false">IF(A8889="","",WORKDAY(B8889,F8889))</f>
        <v>46316</v>
      </c>
    </row>
    <row r="8890" customFormat="false" ht="15" hidden="false" customHeight="false" outlineLevel="0" collapsed="false">
      <c r="A8890" s="37" t="n">
        <v>1008889</v>
      </c>
      <c r="B8890" s="38" t="n">
        <v>46311</v>
      </c>
      <c r="C8890" s="39" t="s">
        <v>69</v>
      </c>
      <c r="D8890" s="39" t="s">
        <v>39</v>
      </c>
      <c r="E8890" s="40" t="n">
        <v>0.6</v>
      </c>
      <c r="F8890" s="41" t="n">
        <f aca="false">IF(A8890="","",INDEX(Assumptions!$B$16:$B$18,MATCH(C8890,Assumptions!$A$16:$A$18,0)))</f>
        <v>3</v>
      </c>
      <c r="G8890" s="42" t="n">
        <f aca="false">IF(A8890="","",WORKDAY(B8890,F8890))</f>
        <v>46316</v>
      </c>
    </row>
    <row r="8891" customFormat="false" ht="15" hidden="false" customHeight="false" outlineLevel="0" collapsed="false">
      <c r="A8891" s="37" t="n">
        <v>1008890</v>
      </c>
      <c r="B8891" s="38" t="n">
        <v>46311</v>
      </c>
      <c r="C8891" s="39" t="s">
        <v>69</v>
      </c>
      <c r="D8891" s="39" t="s">
        <v>31</v>
      </c>
      <c r="E8891" s="40" t="n">
        <v>2.3</v>
      </c>
      <c r="F8891" s="41" t="n">
        <f aca="false">IF(A8891="","",INDEX(Assumptions!$B$16:$B$18,MATCH(C8891,Assumptions!$A$16:$A$18,0)))</f>
        <v>3</v>
      </c>
      <c r="G8891" s="42" t="n">
        <f aca="false">IF(A8891="","",WORKDAY(B8891,F8891))</f>
        <v>46316</v>
      </c>
    </row>
    <row r="8892" customFormat="false" ht="15" hidden="false" customHeight="false" outlineLevel="0" collapsed="false">
      <c r="A8892" s="37" t="n">
        <v>1008891</v>
      </c>
      <c r="B8892" s="38" t="n">
        <v>46311</v>
      </c>
      <c r="C8892" s="39" t="s">
        <v>69</v>
      </c>
      <c r="D8892" s="39" t="s">
        <v>39</v>
      </c>
      <c r="E8892" s="40" t="n">
        <v>3.1</v>
      </c>
      <c r="F8892" s="41" t="n">
        <f aca="false">IF(A8892="","",INDEX(Assumptions!$B$16:$B$18,MATCH(C8892,Assumptions!$A$16:$A$18,0)))</f>
        <v>3</v>
      </c>
      <c r="G8892" s="42" t="n">
        <f aca="false">IF(A8892="","",WORKDAY(B8892,F8892))</f>
        <v>46316</v>
      </c>
    </row>
    <row r="8893" customFormat="false" ht="15" hidden="false" customHeight="false" outlineLevel="0" collapsed="false">
      <c r="A8893" s="37" t="n">
        <v>1008892</v>
      </c>
      <c r="B8893" s="38" t="n">
        <v>46311</v>
      </c>
      <c r="C8893" s="39" t="s">
        <v>70</v>
      </c>
      <c r="D8893" s="39" t="s">
        <v>39</v>
      </c>
      <c r="E8893" s="40" t="n">
        <v>1</v>
      </c>
      <c r="F8893" s="41" t="n">
        <f aca="false">IF(A8893="","",INDEX(Assumptions!$B$16:$B$18,MATCH(C8893,Assumptions!$A$16:$A$18,0)))</f>
        <v>5</v>
      </c>
      <c r="G8893" s="42" t="n">
        <f aca="false">IF(A8893="","",WORKDAY(B8893,F8893))</f>
        <v>46318</v>
      </c>
    </row>
    <row r="8894" customFormat="false" ht="15" hidden="false" customHeight="false" outlineLevel="0" collapsed="false">
      <c r="A8894" s="37" t="n">
        <v>1008893</v>
      </c>
      <c r="B8894" s="38" t="n">
        <v>46311</v>
      </c>
      <c r="C8894" s="39" t="s">
        <v>69</v>
      </c>
      <c r="D8894" s="39" t="s">
        <v>37</v>
      </c>
      <c r="E8894" s="40" t="n">
        <v>1.6</v>
      </c>
      <c r="F8894" s="41" t="n">
        <f aca="false">IF(A8894="","",INDEX(Assumptions!$B$16:$B$18,MATCH(C8894,Assumptions!$A$16:$A$18,0)))</f>
        <v>3</v>
      </c>
      <c r="G8894" s="42" t="n">
        <f aca="false">IF(A8894="","",WORKDAY(B8894,F8894))</f>
        <v>46316</v>
      </c>
    </row>
    <row r="8895" customFormat="false" ht="15" hidden="false" customHeight="false" outlineLevel="0" collapsed="false">
      <c r="A8895" s="37" t="n">
        <v>1008894</v>
      </c>
      <c r="B8895" s="38" t="n">
        <v>46311</v>
      </c>
      <c r="C8895" s="39" t="s">
        <v>69</v>
      </c>
      <c r="D8895" s="39" t="s">
        <v>39</v>
      </c>
      <c r="E8895" s="40" t="n">
        <v>1.8</v>
      </c>
      <c r="F8895" s="41" t="n">
        <f aca="false">IF(A8895="","",INDEX(Assumptions!$B$16:$B$18,MATCH(C8895,Assumptions!$A$16:$A$18,0)))</f>
        <v>3</v>
      </c>
      <c r="G8895" s="42" t="n">
        <f aca="false">IF(A8895="","",WORKDAY(B8895,F8895))</f>
        <v>46316</v>
      </c>
    </row>
    <row r="8896" customFormat="false" ht="15" hidden="false" customHeight="false" outlineLevel="0" collapsed="false">
      <c r="A8896" s="37" t="n">
        <v>1008895</v>
      </c>
      <c r="B8896" s="38" t="n">
        <v>46311</v>
      </c>
      <c r="C8896" s="39" t="s">
        <v>70</v>
      </c>
      <c r="D8896" s="39" t="s">
        <v>33</v>
      </c>
      <c r="E8896" s="40" t="n">
        <v>3</v>
      </c>
      <c r="F8896" s="41" t="n">
        <f aca="false">IF(A8896="","",INDEX(Assumptions!$B$16:$B$18,MATCH(C8896,Assumptions!$A$16:$A$18,0)))</f>
        <v>5</v>
      </c>
      <c r="G8896" s="42" t="n">
        <f aca="false">IF(A8896="","",WORKDAY(B8896,F8896))</f>
        <v>46318</v>
      </c>
    </row>
    <row r="8897" customFormat="false" ht="15" hidden="false" customHeight="false" outlineLevel="0" collapsed="false">
      <c r="A8897" s="37" t="n">
        <v>1008896</v>
      </c>
      <c r="B8897" s="38" t="n">
        <v>46311</v>
      </c>
      <c r="C8897" s="39" t="s">
        <v>69</v>
      </c>
      <c r="D8897" s="39" t="s">
        <v>33</v>
      </c>
      <c r="E8897" s="40" t="n">
        <v>4.9</v>
      </c>
      <c r="F8897" s="41" t="n">
        <f aca="false">IF(A8897="","",INDEX(Assumptions!$B$16:$B$18,MATCH(C8897,Assumptions!$A$16:$A$18,0)))</f>
        <v>3</v>
      </c>
      <c r="G8897" s="42" t="n">
        <f aca="false">IF(A8897="","",WORKDAY(B8897,F8897))</f>
        <v>46316</v>
      </c>
    </row>
    <row r="8898" customFormat="false" ht="15" hidden="false" customHeight="false" outlineLevel="0" collapsed="false">
      <c r="A8898" s="37" t="n">
        <v>1008897</v>
      </c>
      <c r="B8898" s="38" t="n">
        <v>46311</v>
      </c>
      <c r="C8898" s="39" t="s">
        <v>70</v>
      </c>
      <c r="D8898" s="39" t="s">
        <v>39</v>
      </c>
      <c r="E8898" s="40" t="n">
        <v>3.1</v>
      </c>
      <c r="F8898" s="41" t="n">
        <f aca="false">IF(A8898="","",INDEX(Assumptions!$B$16:$B$18,MATCH(C8898,Assumptions!$A$16:$A$18,0)))</f>
        <v>5</v>
      </c>
      <c r="G8898" s="42" t="n">
        <f aca="false">IF(A8898="","",WORKDAY(B8898,F8898))</f>
        <v>46318</v>
      </c>
    </row>
    <row r="8899" customFormat="false" ht="15" hidden="false" customHeight="false" outlineLevel="0" collapsed="false">
      <c r="A8899" s="37" t="n">
        <v>1008898</v>
      </c>
      <c r="B8899" s="38" t="n">
        <v>46311</v>
      </c>
      <c r="C8899" s="39" t="s">
        <v>69</v>
      </c>
      <c r="D8899" s="39" t="s">
        <v>37</v>
      </c>
      <c r="E8899" s="40" t="n">
        <v>2.1</v>
      </c>
      <c r="F8899" s="41" t="n">
        <f aca="false">IF(A8899="","",INDEX(Assumptions!$B$16:$B$18,MATCH(C8899,Assumptions!$A$16:$A$18,0)))</f>
        <v>3</v>
      </c>
      <c r="G8899" s="42" t="n">
        <f aca="false">IF(A8899="","",WORKDAY(B8899,F8899))</f>
        <v>46316</v>
      </c>
    </row>
    <row r="8900" customFormat="false" ht="15" hidden="false" customHeight="false" outlineLevel="0" collapsed="false">
      <c r="A8900" s="37" t="n">
        <v>1008899</v>
      </c>
      <c r="B8900" s="38" t="n">
        <v>46311</v>
      </c>
      <c r="C8900" s="39" t="s">
        <v>69</v>
      </c>
      <c r="D8900" s="39" t="s">
        <v>39</v>
      </c>
      <c r="E8900" s="40" t="n">
        <v>0.3</v>
      </c>
      <c r="F8900" s="41" t="n">
        <f aca="false">IF(A8900="","",INDEX(Assumptions!$B$16:$B$18,MATCH(C8900,Assumptions!$A$16:$A$18,0)))</f>
        <v>3</v>
      </c>
      <c r="G8900" s="42" t="n">
        <f aca="false">IF(A8900="","",WORKDAY(B8900,F8900))</f>
        <v>46316</v>
      </c>
    </row>
    <row r="8901" customFormat="false" ht="15" hidden="false" customHeight="false" outlineLevel="0" collapsed="false">
      <c r="A8901" s="37" t="n">
        <v>1008900</v>
      </c>
      <c r="B8901" s="38" t="n">
        <v>46311</v>
      </c>
      <c r="C8901" s="39" t="s">
        <v>69</v>
      </c>
      <c r="D8901" s="39" t="s">
        <v>39</v>
      </c>
      <c r="E8901" s="40" t="n">
        <v>1.7</v>
      </c>
      <c r="F8901" s="41" t="n">
        <f aca="false">IF(A8901="","",INDEX(Assumptions!$B$16:$B$18,MATCH(C8901,Assumptions!$A$16:$A$18,0)))</f>
        <v>3</v>
      </c>
      <c r="G8901" s="42" t="n">
        <f aca="false">IF(A8901="","",WORKDAY(B8901,F8901))</f>
        <v>46316</v>
      </c>
    </row>
    <row r="8902" customFormat="false" ht="15" hidden="false" customHeight="false" outlineLevel="0" collapsed="false">
      <c r="A8902" s="37" t="n">
        <v>1008901</v>
      </c>
      <c r="B8902" s="38" t="n">
        <v>46311</v>
      </c>
      <c r="C8902" s="39" t="s">
        <v>68</v>
      </c>
      <c r="D8902" s="39" t="s">
        <v>33</v>
      </c>
      <c r="E8902" s="40" t="n">
        <v>6.9</v>
      </c>
      <c r="F8902" s="41" t="n">
        <f aca="false">IF(A8902="","",INDEX(Assumptions!$B$16:$B$18,MATCH(C8902,Assumptions!$A$16:$A$18,0)))</f>
        <v>1</v>
      </c>
      <c r="G8902" s="42" t="n">
        <f aca="false">IF(A8902="","",WORKDAY(B8902,F8902))</f>
        <v>46314</v>
      </c>
    </row>
    <row r="8903" customFormat="false" ht="15" hidden="false" customHeight="false" outlineLevel="0" collapsed="false">
      <c r="A8903" s="37" t="n">
        <v>1008902</v>
      </c>
      <c r="B8903" s="38" t="n">
        <v>46311</v>
      </c>
      <c r="C8903" s="39" t="s">
        <v>69</v>
      </c>
      <c r="D8903" s="39" t="s">
        <v>33</v>
      </c>
      <c r="E8903" s="40" t="n">
        <v>0.7</v>
      </c>
      <c r="F8903" s="41" t="n">
        <f aca="false">IF(A8903="","",INDEX(Assumptions!$B$16:$B$18,MATCH(C8903,Assumptions!$A$16:$A$18,0)))</f>
        <v>3</v>
      </c>
      <c r="G8903" s="42" t="n">
        <f aca="false">IF(A8903="","",WORKDAY(B8903,F8903))</f>
        <v>46316</v>
      </c>
    </row>
    <row r="8904" customFormat="false" ht="15" hidden="false" customHeight="false" outlineLevel="0" collapsed="false">
      <c r="A8904" s="37" t="n">
        <v>1008903</v>
      </c>
      <c r="B8904" s="38" t="n">
        <v>46311</v>
      </c>
      <c r="C8904" s="39" t="s">
        <v>70</v>
      </c>
      <c r="D8904" s="39" t="s">
        <v>35</v>
      </c>
      <c r="E8904" s="40" t="n">
        <v>2.5</v>
      </c>
      <c r="F8904" s="41" t="n">
        <f aca="false">IF(A8904="","",INDEX(Assumptions!$B$16:$B$18,MATCH(C8904,Assumptions!$A$16:$A$18,0)))</f>
        <v>5</v>
      </c>
      <c r="G8904" s="42" t="n">
        <f aca="false">IF(A8904="","",WORKDAY(B8904,F8904))</f>
        <v>46318</v>
      </c>
    </row>
    <row r="8905" customFormat="false" ht="15" hidden="false" customHeight="false" outlineLevel="0" collapsed="false">
      <c r="A8905" s="37" t="n">
        <v>1008904</v>
      </c>
      <c r="B8905" s="38" t="n">
        <v>46311</v>
      </c>
      <c r="C8905" s="39" t="s">
        <v>68</v>
      </c>
      <c r="D8905" s="39" t="s">
        <v>35</v>
      </c>
      <c r="E8905" s="40" t="n">
        <v>1</v>
      </c>
      <c r="F8905" s="41" t="n">
        <f aca="false">IF(A8905="","",INDEX(Assumptions!$B$16:$B$18,MATCH(C8905,Assumptions!$A$16:$A$18,0)))</f>
        <v>1</v>
      </c>
      <c r="G8905" s="42" t="n">
        <f aca="false">IF(A8905="","",WORKDAY(B8905,F8905))</f>
        <v>46314</v>
      </c>
    </row>
    <row r="8906" customFormat="false" ht="15" hidden="false" customHeight="false" outlineLevel="0" collapsed="false">
      <c r="A8906" s="37" t="n">
        <v>1008905</v>
      </c>
      <c r="B8906" s="38" t="n">
        <v>46311</v>
      </c>
      <c r="C8906" s="39" t="s">
        <v>70</v>
      </c>
      <c r="D8906" s="39" t="s">
        <v>33</v>
      </c>
      <c r="E8906" s="40" t="n">
        <v>0.6</v>
      </c>
      <c r="F8906" s="41" t="n">
        <f aca="false">IF(A8906="","",INDEX(Assumptions!$B$16:$B$18,MATCH(C8906,Assumptions!$A$16:$A$18,0)))</f>
        <v>5</v>
      </c>
      <c r="G8906" s="42" t="n">
        <f aca="false">IF(A8906="","",WORKDAY(B8906,F8906))</f>
        <v>46318</v>
      </c>
    </row>
    <row r="8907" customFormat="false" ht="15" hidden="false" customHeight="false" outlineLevel="0" collapsed="false">
      <c r="A8907" s="37" t="n">
        <v>1008906</v>
      </c>
      <c r="B8907" s="38" t="n">
        <v>46311</v>
      </c>
      <c r="C8907" s="39" t="s">
        <v>69</v>
      </c>
      <c r="D8907" s="39" t="s">
        <v>37</v>
      </c>
      <c r="E8907" s="40" t="n">
        <v>0.8</v>
      </c>
      <c r="F8907" s="41" t="n">
        <f aca="false">IF(A8907="","",INDEX(Assumptions!$B$16:$B$18,MATCH(C8907,Assumptions!$A$16:$A$18,0)))</f>
        <v>3</v>
      </c>
      <c r="G8907" s="42" t="n">
        <f aca="false">IF(A8907="","",WORKDAY(B8907,F8907))</f>
        <v>46316</v>
      </c>
    </row>
    <row r="8908" customFormat="false" ht="15" hidden="false" customHeight="false" outlineLevel="0" collapsed="false">
      <c r="A8908" s="37" t="n">
        <v>1008907</v>
      </c>
      <c r="B8908" s="38" t="n">
        <v>46311</v>
      </c>
      <c r="C8908" s="39" t="s">
        <v>69</v>
      </c>
      <c r="D8908" s="39" t="s">
        <v>33</v>
      </c>
      <c r="E8908" s="40" t="n">
        <v>1.8</v>
      </c>
      <c r="F8908" s="41" t="n">
        <f aca="false">IF(A8908="","",INDEX(Assumptions!$B$16:$B$18,MATCH(C8908,Assumptions!$A$16:$A$18,0)))</f>
        <v>3</v>
      </c>
      <c r="G8908" s="42" t="n">
        <f aca="false">IF(A8908="","",WORKDAY(B8908,F8908))</f>
        <v>46316</v>
      </c>
    </row>
    <row r="8909" customFormat="false" ht="15" hidden="false" customHeight="false" outlineLevel="0" collapsed="false">
      <c r="A8909" s="37" t="n">
        <v>1008908</v>
      </c>
      <c r="B8909" s="38" t="n">
        <v>46311</v>
      </c>
      <c r="C8909" s="39" t="s">
        <v>69</v>
      </c>
      <c r="D8909" s="39" t="s">
        <v>31</v>
      </c>
      <c r="E8909" s="40" t="n">
        <v>1.1</v>
      </c>
      <c r="F8909" s="41" t="n">
        <f aca="false">IF(A8909="","",INDEX(Assumptions!$B$16:$B$18,MATCH(C8909,Assumptions!$A$16:$A$18,0)))</f>
        <v>3</v>
      </c>
      <c r="G8909" s="42" t="n">
        <f aca="false">IF(A8909="","",WORKDAY(B8909,F8909))</f>
        <v>46316</v>
      </c>
    </row>
    <row r="8910" customFormat="false" ht="15" hidden="false" customHeight="false" outlineLevel="0" collapsed="false">
      <c r="A8910" s="37" t="n">
        <v>1008909</v>
      </c>
      <c r="B8910" s="38" t="n">
        <v>46311</v>
      </c>
      <c r="C8910" s="39" t="s">
        <v>69</v>
      </c>
      <c r="D8910" s="39" t="s">
        <v>35</v>
      </c>
      <c r="E8910" s="40" t="n">
        <v>4</v>
      </c>
      <c r="F8910" s="41" t="n">
        <f aca="false">IF(A8910="","",INDEX(Assumptions!$B$16:$B$18,MATCH(C8910,Assumptions!$A$16:$A$18,0)))</f>
        <v>3</v>
      </c>
      <c r="G8910" s="42" t="n">
        <f aca="false">IF(A8910="","",WORKDAY(B8910,F8910))</f>
        <v>46316</v>
      </c>
    </row>
    <row r="8911" customFormat="false" ht="15" hidden="false" customHeight="false" outlineLevel="0" collapsed="false">
      <c r="A8911" s="37" t="n">
        <v>1008910</v>
      </c>
      <c r="B8911" s="38" t="n">
        <v>46311</v>
      </c>
      <c r="C8911" s="39" t="s">
        <v>70</v>
      </c>
      <c r="D8911" s="39" t="s">
        <v>33</v>
      </c>
      <c r="E8911" s="40" t="n">
        <v>1.3</v>
      </c>
      <c r="F8911" s="41" t="n">
        <f aca="false">IF(A8911="","",INDEX(Assumptions!$B$16:$B$18,MATCH(C8911,Assumptions!$A$16:$A$18,0)))</f>
        <v>5</v>
      </c>
      <c r="G8911" s="42" t="n">
        <f aca="false">IF(A8911="","",WORKDAY(B8911,F8911))</f>
        <v>46318</v>
      </c>
    </row>
    <row r="8912" customFormat="false" ht="15" hidden="false" customHeight="false" outlineLevel="0" collapsed="false">
      <c r="A8912" s="37" t="n">
        <v>1008911</v>
      </c>
      <c r="B8912" s="38" t="n">
        <v>46311</v>
      </c>
      <c r="C8912" s="39" t="s">
        <v>68</v>
      </c>
      <c r="D8912" s="39" t="s">
        <v>35</v>
      </c>
      <c r="E8912" s="40" t="n">
        <v>0.7</v>
      </c>
      <c r="F8912" s="41" t="n">
        <f aca="false">IF(A8912="","",INDEX(Assumptions!$B$16:$B$18,MATCH(C8912,Assumptions!$A$16:$A$18,0)))</f>
        <v>1</v>
      </c>
      <c r="G8912" s="42" t="n">
        <f aca="false">IF(A8912="","",WORKDAY(B8912,F8912))</f>
        <v>46314</v>
      </c>
    </row>
    <row r="8913" customFormat="false" ht="15" hidden="false" customHeight="false" outlineLevel="0" collapsed="false">
      <c r="A8913" s="37" t="n">
        <v>1008912</v>
      </c>
      <c r="B8913" s="38" t="n">
        <v>46311</v>
      </c>
      <c r="C8913" s="39" t="s">
        <v>68</v>
      </c>
      <c r="D8913" s="39" t="s">
        <v>37</v>
      </c>
      <c r="E8913" s="40" t="n">
        <v>2.5</v>
      </c>
      <c r="F8913" s="41" t="n">
        <f aca="false">IF(A8913="","",INDEX(Assumptions!$B$16:$B$18,MATCH(C8913,Assumptions!$A$16:$A$18,0)))</f>
        <v>1</v>
      </c>
      <c r="G8913" s="42" t="n">
        <f aca="false">IF(A8913="","",WORKDAY(B8913,F8913))</f>
        <v>46314</v>
      </c>
    </row>
    <row r="8914" customFormat="false" ht="15" hidden="false" customHeight="false" outlineLevel="0" collapsed="false">
      <c r="A8914" s="37" t="n">
        <v>1008913</v>
      </c>
      <c r="B8914" s="38" t="n">
        <v>46311</v>
      </c>
      <c r="C8914" s="39" t="s">
        <v>69</v>
      </c>
      <c r="D8914" s="39" t="s">
        <v>33</v>
      </c>
      <c r="E8914" s="40" t="n">
        <v>4.3</v>
      </c>
      <c r="F8914" s="41" t="n">
        <f aca="false">IF(A8914="","",INDEX(Assumptions!$B$16:$B$18,MATCH(C8914,Assumptions!$A$16:$A$18,0)))</f>
        <v>3</v>
      </c>
      <c r="G8914" s="42" t="n">
        <f aca="false">IF(A8914="","",WORKDAY(B8914,F8914))</f>
        <v>46316</v>
      </c>
    </row>
    <row r="8915" customFormat="false" ht="15" hidden="false" customHeight="false" outlineLevel="0" collapsed="false">
      <c r="A8915" s="37" t="n">
        <v>1008914</v>
      </c>
      <c r="B8915" s="38" t="n">
        <v>46311</v>
      </c>
      <c r="C8915" s="39" t="s">
        <v>69</v>
      </c>
      <c r="D8915" s="39" t="s">
        <v>33</v>
      </c>
      <c r="E8915" s="40" t="n">
        <v>0.3</v>
      </c>
      <c r="F8915" s="41" t="n">
        <f aca="false">IF(A8915="","",INDEX(Assumptions!$B$16:$B$18,MATCH(C8915,Assumptions!$A$16:$A$18,0)))</f>
        <v>3</v>
      </c>
      <c r="G8915" s="42" t="n">
        <f aca="false">IF(A8915="","",WORKDAY(B8915,F8915))</f>
        <v>46316</v>
      </c>
    </row>
    <row r="8916" customFormat="false" ht="15" hidden="false" customHeight="false" outlineLevel="0" collapsed="false">
      <c r="A8916" s="37" t="n">
        <v>1008915</v>
      </c>
      <c r="B8916" s="38" t="n">
        <v>46311</v>
      </c>
      <c r="C8916" s="39" t="s">
        <v>68</v>
      </c>
      <c r="D8916" s="39" t="s">
        <v>33</v>
      </c>
      <c r="E8916" s="40" t="n">
        <v>1.8</v>
      </c>
      <c r="F8916" s="41" t="n">
        <f aca="false">IF(A8916="","",INDEX(Assumptions!$B$16:$B$18,MATCH(C8916,Assumptions!$A$16:$A$18,0)))</f>
        <v>1</v>
      </c>
      <c r="G8916" s="42" t="n">
        <f aca="false">IF(A8916="","",WORKDAY(B8916,F8916))</f>
        <v>46314</v>
      </c>
    </row>
    <row r="8917" customFormat="false" ht="15" hidden="false" customHeight="false" outlineLevel="0" collapsed="false">
      <c r="A8917" s="37" t="n">
        <v>1008916</v>
      </c>
      <c r="B8917" s="38" t="n">
        <v>46311</v>
      </c>
      <c r="C8917" s="39" t="s">
        <v>69</v>
      </c>
      <c r="D8917" s="39" t="s">
        <v>39</v>
      </c>
      <c r="E8917" s="40" t="n">
        <v>0.3</v>
      </c>
      <c r="F8917" s="41" t="n">
        <f aca="false">IF(A8917="","",INDEX(Assumptions!$B$16:$B$18,MATCH(C8917,Assumptions!$A$16:$A$18,0)))</f>
        <v>3</v>
      </c>
      <c r="G8917" s="42" t="n">
        <f aca="false">IF(A8917="","",WORKDAY(B8917,F8917))</f>
        <v>46316</v>
      </c>
    </row>
    <row r="8918" customFormat="false" ht="15" hidden="false" customHeight="false" outlineLevel="0" collapsed="false">
      <c r="A8918" s="37" t="n">
        <v>1008917</v>
      </c>
      <c r="B8918" s="38" t="n">
        <v>46311</v>
      </c>
      <c r="C8918" s="39" t="s">
        <v>69</v>
      </c>
      <c r="D8918" s="39" t="s">
        <v>33</v>
      </c>
      <c r="E8918" s="40" t="n">
        <v>0.8</v>
      </c>
      <c r="F8918" s="41" t="n">
        <f aca="false">IF(A8918="","",INDEX(Assumptions!$B$16:$B$18,MATCH(C8918,Assumptions!$A$16:$A$18,0)))</f>
        <v>3</v>
      </c>
      <c r="G8918" s="42" t="n">
        <f aca="false">IF(A8918="","",WORKDAY(B8918,F8918))</f>
        <v>46316</v>
      </c>
    </row>
    <row r="8919" customFormat="false" ht="15" hidden="false" customHeight="false" outlineLevel="0" collapsed="false">
      <c r="A8919" s="37" t="n">
        <v>1008918</v>
      </c>
      <c r="B8919" s="38" t="n">
        <v>46311</v>
      </c>
      <c r="C8919" s="39" t="s">
        <v>69</v>
      </c>
      <c r="D8919" s="39" t="s">
        <v>33</v>
      </c>
      <c r="E8919" s="40" t="n">
        <v>1.6</v>
      </c>
      <c r="F8919" s="41" t="n">
        <f aca="false">IF(A8919="","",INDEX(Assumptions!$B$16:$B$18,MATCH(C8919,Assumptions!$A$16:$A$18,0)))</f>
        <v>3</v>
      </c>
      <c r="G8919" s="42" t="n">
        <f aca="false">IF(A8919="","",WORKDAY(B8919,F8919))</f>
        <v>46316</v>
      </c>
    </row>
    <row r="8920" customFormat="false" ht="15" hidden="false" customHeight="false" outlineLevel="0" collapsed="false">
      <c r="A8920" s="37" t="n">
        <v>1008919</v>
      </c>
      <c r="B8920" s="38" t="n">
        <v>46311</v>
      </c>
      <c r="C8920" s="39" t="s">
        <v>68</v>
      </c>
      <c r="D8920" s="39" t="s">
        <v>35</v>
      </c>
      <c r="E8920" s="40" t="n">
        <v>1.7</v>
      </c>
      <c r="F8920" s="41" t="n">
        <f aca="false">IF(A8920="","",INDEX(Assumptions!$B$16:$B$18,MATCH(C8920,Assumptions!$A$16:$A$18,0)))</f>
        <v>1</v>
      </c>
      <c r="G8920" s="42" t="n">
        <f aca="false">IF(A8920="","",WORKDAY(B8920,F8920))</f>
        <v>46314</v>
      </c>
    </row>
    <row r="8921" customFormat="false" ht="15" hidden="false" customHeight="false" outlineLevel="0" collapsed="false">
      <c r="A8921" s="37" t="n">
        <v>1008920</v>
      </c>
      <c r="B8921" s="38" t="n">
        <v>46311</v>
      </c>
      <c r="C8921" s="39" t="s">
        <v>69</v>
      </c>
      <c r="D8921" s="39" t="s">
        <v>37</v>
      </c>
      <c r="E8921" s="40" t="n">
        <v>2.4</v>
      </c>
      <c r="F8921" s="41" t="n">
        <f aca="false">IF(A8921="","",INDEX(Assumptions!$B$16:$B$18,MATCH(C8921,Assumptions!$A$16:$A$18,0)))</f>
        <v>3</v>
      </c>
      <c r="G8921" s="42" t="n">
        <f aca="false">IF(A8921="","",WORKDAY(B8921,F8921))</f>
        <v>46316</v>
      </c>
    </row>
    <row r="8922" customFormat="false" ht="15" hidden="false" customHeight="false" outlineLevel="0" collapsed="false">
      <c r="A8922" s="37" t="n">
        <v>1008921</v>
      </c>
      <c r="B8922" s="38" t="n">
        <v>46311</v>
      </c>
      <c r="C8922" s="39" t="s">
        <v>68</v>
      </c>
      <c r="D8922" s="39" t="s">
        <v>33</v>
      </c>
      <c r="E8922" s="40" t="n">
        <v>1</v>
      </c>
      <c r="F8922" s="41" t="n">
        <f aca="false">IF(A8922="","",INDEX(Assumptions!$B$16:$B$18,MATCH(C8922,Assumptions!$A$16:$A$18,0)))</f>
        <v>1</v>
      </c>
      <c r="G8922" s="42" t="n">
        <f aca="false">IF(A8922="","",WORKDAY(B8922,F8922))</f>
        <v>46314</v>
      </c>
    </row>
    <row r="8923" customFormat="false" ht="15" hidden="false" customHeight="false" outlineLevel="0" collapsed="false">
      <c r="A8923" s="37" t="n">
        <v>1008922</v>
      </c>
      <c r="B8923" s="38" t="n">
        <v>46311</v>
      </c>
      <c r="C8923" s="39" t="s">
        <v>69</v>
      </c>
      <c r="D8923" s="39" t="s">
        <v>39</v>
      </c>
      <c r="E8923" s="40" t="n">
        <v>0.7</v>
      </c>
      <c r="F8923" s="41" t="n">
        <f aca="false">IF(A8923="","",INDEX(Assumptions!$B$16:$B$18,MATCH(C8923,Assumptions!$A$16:$A$18,0)))</f>
        <v>3</v>
      </c>
      <c r="G8923" s="42" t="n">
        <f aca="false">IF(A8923="","",WORKDAY(B8923,F8923))</f>
        <v>46316</v>
      </c>
    </row>
    <row r="8924" customFormat="false" ht="15" hidden="false" customHeight="false" outlineLevel="0" collapsed="false">
      <c r="A8924" s="37" t="n">
        <v>1008923</v>
      </c>
      <c r="B8924" s="38" t="n">
        <v>46311</v>
      </c>
      <c r="C8924" s="39" t="s">
        <v>69</v>
      </c>
      <c r="D8924" s="39" t="s">
        <v>37</v>
      </c>
      <c r="E8924" s="40" t="n">
        <v>0.6</v>
      </c>
      <c r="F8924" s="41" t="n">
        <f aca="false">IF(A8924="","",INDEX(Assumptions!$B$16:$B$18,MATCH(C8924,Assumptions!$A$16:$A$18,0)))</f>
        <v>3</v>
      </c>
      <c r="G8924" s="42" t="n">
        <f aca="false">IF(A8924="","",WORKDAY(B8924,F8924))</f>
        <v>46316</v>
      </c>
    </row>
    <row r="8925" customFormat="false" ht="15" hidden="false" customHeight="false" outlineLevel="0" collapsed="false">
      <c r="A8925" s="37" t="n">
        <v>1008924</v>
      </c>
      <c r="B8925" s="38" t="n">
        <v>46311</v>
      </c>
      <c r="C8925" s="39" t="s">
        <v>69</v>
      </c>
      <c r="D8925" s="39" t="s">
        <v>33</v>
      </c>
      <c r="E8925" s="40" t="n">
        <v>0.7</v>
      </c>
      <c r="F8925" s="41" t="n">
        <f aca="false">IF(A8925="","",INDEX(Assumptions!$B$16:$B$18,MATCH(C8925,Assumptions!$A$16:$A$18,0)))</f>
        <v>3</v>
      </c>
      <c r="G8925" s="42" t="n">
        <f aca="false">IF(A8925="","",WORKDAY(B8925,F8925))</f>
        <v>46316</v>
      </c>
    </row>
    <row r="8926" customFormat="false" ht="15" hidden="false" customHeight="false" outlineLevel="0" collapsed="false">
      <c r="A8926" s="37" t="n">
        <v>1008925</v>
      </c>
      <c r="B8926" s="38" t="n">
        <v>46311</v>
      </c>
      <c r="C8926" s="39" t="s">
        <v>70</v>
      </c>
      <c r="D8926" s="39" t="s">
        <v>33</v>
      </c>
      <c r="E8926" s="40" t="n">
        <v>6.9</v>
      </c>
      <c r="F8926" s="41" t="n">
        <f aca="false">IF(A8926="","",INDEX(Assumptions!$B$16:$B$18,MATCH(C8926,Assumptions!$A$16:$A$18,0)))</f>
        <v>5</v>
      </c>
      <c r="G8926" s="42" t="n">
        <f aca="false">IF(A8926="","",WORKDAY(B8926,F8926))</f>
        <v>46318</v>
      </c>
    </row>
    <row r="8927" customFormat="false" ht="15" hidden="false" customHeight="false" outlineLevel="0" collapsed="false">
      <c r="A8927" s="37" t="n">
        <v>1008926</v>
      </c>
      <c r="B8927" s="38" t="n">
        <v>46311</v>
      </c>
      <c r="C8927" s="39" t="s">
        <v>70</v>
      </c>
      <c r="D8927" s="39" t="s">
        <v>33</v>
      </c>
      <c r="E8927" s="40" t="n">
        <v>1.2</v>
      </c>
      <c r="F8927" s="41" t="n">
        <f aca="false">IF(A8927="","",INDEX(Assumptions!$B$16:$B$18,MATCH(C8927,Assumptions!$A$16:$A$18,0)))</f>
        <v>5</v>
      </c>
      <c r="G8927" s="42" t="n">
        <f aca="false">IF(A8927="","",WORKDAY(B8927,F8927))</f>
        <v>46318</v>
      </c>
    </row>
    <row r="8928" customFormat="false" ht="15" hidden="false" customHeight="false" outlineLevel="0" collapsed="false">
      <c r="A8928" s="37" t="n">
        <v>1008927</v>
      </c>
      <c r="B8928" s="38" t="n">
        <v>46311</v>
      </c>
      <c r="C8928" s="39" t="s">
        <v>68</v>
      </c>
      <c r="D8928" s="39" t="s">
        <v>39</v>
      </c>
      <c r="E8928" s="40" t="n">
        <v>3.3</v>
      </c>
      <c r="F8928" s="41" t="n">
        <f aca="false">IF(A8928="","",INDEX(Assumptions!$B$16:$B$18,MATCH(C8928,Assumptions!$A$16:$A$18,0)))</f>
        <v>1</v>
      </c>
      <c r="G8928" s="42" t="n">
        <f aca="false">IF(A8928="","",WORKDAY(B8928,F8928))</f>
        <v>46314</v>
      </c>
    </row>
    <row r="8929" customFormat="false" ht="15" hidden="false" customHeight="false" outlineLevel="0" collapsed="false">
      <c r="A8929" s="37" t="n">
        <v>1008928</v>
      </c>
      <c r="B8929" s="38" t="n">
        <v>46311</v>
      </c>
      <c r="C8929" s="39" t="s">
        <v>69</v>
      </c>
      <c r="D8929" s="39" t="s">
        <v>35</v>
      </c>
      <c r="E8929" s="40" t="n">
        <v>1.4</v>
      </c>
      <c r="F8929" s="41" t="n">
        <f aca="false">IF(A8929="","",INDEX(Assumptions!$B$16:$B$18,MATCH(C8929,Assumptions!$A$16:$A$18,0)))</f>
        <v>3</v>
      </c>
      <c r="G8929" s="42" t="n">
        <f aca="false">IF(A8929="","",WORKDAY(B8929,F8929))</f>
        <v>46316</v>
      </c>
    </row>
    <row r="8930" customFormat="false" ht="15" hidden="false" customHeight="false" outlineLevel="0" collapsed="false">
      <c r="A8930" s="37" t="n">
        <v>1008929</v>
      </c>
      <c r="B8930" s="38" t="n">
        <v>46311</v>
      </c>
      <c r="C8930" s="39" t="s">
        <v>70</v>
      </c>
      <c r="D8930" s="39" t="s">
        <v>39</v>
      </c>
      <c r="E8930" s="40" t="n">
        <v>2</v>
      </c>
      <c r="F8930" s="41" t="n">
        <f aca="false">IF(A8930="","",INDEX(Assumptions!$B$16:$B$18,MATCH(C8930,Assumptions!$A$16:$A$18,0)))</f>
        <v>5</v>
      </c>
      <c r="G8930" s="42" t="n">
        <f aca="false">IF(A8930="","",WORKDAY(B8930,F8930))</f>
        <v>46318</v>
      </c>
    </row>
    <row r="8931" customFormat="false" ht="15" hidden="false" customHeight="false" outlineLevel="0" collapsed="false">
      <c r="A8931" s="37" t="n">
        <v>1008930</v>
      </c>
      <c r="B8931" s="38" t="n">
        <v>46311</v>
      </c>
      <c r="C8931" s="39" t="s">
        <v>70</v>
      </c>
      <c r="D8931" s="39" t="s">
        <v>35</v>
      </c>
      <c r="E8931" s="40" t="n">
        <v>3.2</v>
      </c>
      <c r="F8931" s="41" t="n">
        <f aca="false">IF(A8931="","",INDEX(Assumptions!$B$16:$B$18,MATCH(C8931,Assumptions!$A$16:$A$18,0)))</f>
        <v>5</v>
      </c>
      <c r="G8931" s="42" t="n">
        <f aca="false">IF(A8931="","",WORKDAY(B8931,F8931))</f>
        <v>46318</v>
      </c>
    </row>
    <row r="8932" customFormat="false" ht="15" hidden="false" customHeight="false" outlineLevel="0" collapsed="false">
      <c r="A8932" s="37" t="n">
        <v>1008931</v>
      </c>
      <c r="B8932" s="38" t="n">
        <v>46311</v>
      </c>
      <c r="C8932" s="39" t="s">
        <v>69</v>
      </c>
      <c r="D8932" s="39" t="s">
        <v>35</v>
      </c>
      <c r="E8932" s="40" t="n">
        <v>2.2</v>
      </c>
      <c r="F8932" s="41" t="n">
        <f aca="false">IF(A8932="","",INDEX(Assumptions!$B$16:$B$18,MATCH(C8932,Assumptions!$A$16:$A$18,0)))</f>
        <v>3</v>
      </c>
      <c r="G8932" s="42" t="n">
        <f aca="false">IF(A8932="","",WORKDAY(B8932,F8932))</f>
        <v>46316</v>
      </c>
    </row>
    <row r="8933" customFormat="false" ht="15" hidden="false" customHeight="false" outlineLevel="0" collapsed="false">
      <c r="A8933" s="37" t="n">
        <v>1008932</v>
      </c>
      <c r="B8933" s="38" t="n">
        <v>46311</v>
      </c>
      <c r="C8933" s="39" t="s">
        <v>70</v>
      </c>
      <c r="D8933" s="39" t="s">
        <v>35</v>
      </c>
      <c r="E8933" s="40" t="n">
        <v>0.9</v>
      </c>
      <c r="F8933" s="41" t="n">
        <f aca="false">IF(A8933="","",INDEX(Assumptions!$B$16:$B$18,MATCH(C8933,Assumptions!$A$16:$A$18,0)))</f>
        <v>5</v>
      </c>
      <c r="G8933" s="42" t="n">
        <f aca="false">IF(A8933="","",WORKDAY(B8933,F8933))</f>
        <v>46318</v>
      </c>
    </row>
    <row r="8934" customFormat="false" ht="15" hidden="false" customHeight="false" outlineLevel="0" collapsed="false">
      <c r="A8934" s="37" t="n">
        <v>1008933</v>
      </c>
      <c r="B8934" s="38" t="n">
        <v>46311</v>
      </c>
      <c r="C8934" s="39" t="s">
        <v>69</v>
      </c>
      <c r="D8934" s="39" t="s">
        <v>31</v>
      </c>
      <c r="E8934" s="40" t="n">
        <v>0.3</v>
      </c>
      <c r="F8934" s="41" t="n">
        <f aca="false">IF(A8934="","",INDEX(Assumptions!$B$16:$B$18,MATCH(C8934,Assumptions!$A$16:$A$18,0)))</f>
        <v>3</v>
      </c>
      <c r="G8934" s="42" t="n">
        <f aca="false">IF(A8934="","",WORKDAY(B8934,F8934))</f>
        <v>46316</v>
      </c>
    </row>
    <row r="8935" customFormat="false" ht="15" hidden="false" customHeight="false" outlineLevel="0" collapsed="false">
      <c r="A8935" s="37" t="n">
        <v>1008934</v>
      </c>
      <c r="B8935" s="38" t="n">
        <v>46311</v>
      </c>
      <c r="C8935" s="39" t="s">
        <v>70</v>
      </c>
      <c r="D8935" s="39" t="s">
        <v>31</v>
      </c>
      <c r="E8935" s="40" t="n">
        <v>3.4</v>
      </c>
      <c r="F8935" s="41" t="n">
        <f aca="false">IF(A8935="","",INDEX(Assumptions!$B$16:$B$18,MATCH(C8935,Assumptions!$A$16:$A$18,0)))</f>
        <v>5</v>
      </c>
      <c r="G8935" s="42" t="n">
        <f aca="false">IF(A8935="","",WORKDAY(B8935,F8935))</f>
        <v>46318</v>
      </c>
    </row>
    <row r="8936" customFormat="false" ht="15" hidden="false" customHeight="false" outlineLevel="0" collapsed="false">
      <c r="A8936" s="37" t="n">
        <v>1008935</v>
      </c>
      <c r="B8936" s="38" t="n">
        <v>46311</v>
      </c>
      <c r="C8936" s="39" t="s">
        <v>70</v>
      </c>
      <c r="D8936" s="39" t="s">
        <v>35</v>
      </c>
      <c r="E8936" s="40" t="n">
        <v>6.8</v>
      </c>
      <c r="F8936" s="41" t="n">
        <f aca="false">IF(A8936="","",INDEX(Assumptions!$B$16:$B$18,MATCH(C8936,Assumptions!$A$16:$A$18,0)))</f>
        <v>5</v>
      </c>
      <c r="G8936" s="42" t="n">
        <f aca="false">IF(A8936="","",WORKDAY(B8936,F8936))</f>
        <v>46318</v>
      </c>
    </row>
    <row r="8937" customFormat="false" ht="15" hidden="false" customHeight="false" outlineLevel="0" collapsed="false">
      <c r="A8937" s="37" t="n">
        <v>1008936</v>
      </c>
      <c r="B8937" s="38" t="n">
        <v>46311</v>
      </c>
      <c r="C8937" s="39" t="s">
        <v>68</v>
      </c>
      <c r="D8937" s="39" t="s">
        <v>39</v>
      </c>
      <c r="E8937" s="40" t="n">
        <v>2</v>
      </c>
      <c r="F8937" s="41" t="n">
        <f aca="false">IF(A8937="","",INDEX(Assumptions!$B$16:$B$18,MATCH(C8937,Assumptions!$A$16:$A$18,0)))</f>
        <v>1</v>
      </c>
      <c r="G8937" s="42" t="n">
        <f aca="false">IF(A8937="","",WORKDAY(B8937,F8937))</f>
        <v>46314</v>
      </c>
    </row>
    <row r="8938" customFormat="false" ht="15" hidden="false" customHeight="false" outlineLevel="0" collapsed="false">
      <c r="A8938" s="37" t="n">
        <v>1008937</v>
      </c>
      <c r="B8938" s="38" t="n">
        <v>46311</v>
      </c>
      <c r="C8938" s="39" t="s">
        <v>68</v>
      </c>
      <c r="D8938" s="39" t="s">
        <v>39</v>
      </c>
      <c r="E8938" s="40" t="n">
        <v>1.9</v>
      </c>
      <c r="F8938" s="41" t="n">
        <f aca="false">IF(A8938="","",INDEX(Assumptions!$B$16:$B$18,MATCH(C8938,Assumptions!$A$16:$A$18,0)))</f>
        <v>1</v>
      </c>
      <c r="G8938" s="42" t="n">
        <f aca="false">IF(A8938="","",WORKDAY(B8938,F8938))</f>
        <v>46314</v>
      </c>
    </row>
    <row r="8939" customFormat="false" ht="15" hidden="false" customHeight="false" outlineLevel="0" collapsed="false">
      <c r="A8939" s="37" t="n">
        <v>1008938</v>
      </c>
      <c r="B8939" s="38" t="n">
        <v>46311</v>
      </c>
      <c r="C8939" s="39" t="s">
        <v>69</v>
      </c>
      <c r="D8939" s="39" t="s">
        <v>31</v>
      </c>
      <c r="E8939" s="40" t="n">
        <v>2.2</v>
      </c>
      <c r="F8939" s="41" t="n">
        <f aca="false">IF(A8939="","",INDEX(Assumptions!$B$16:$B$18,MATCH(C8939,Assumptions!$A$16:$A$18,0)))</f>
        <v>3</v>
      </c>
      <c r="G8939" s="42" t="n">
        <f aca="false">IF(A8939="","",WORKDAY(B8939,F8939))</f>
        <v>46316</v>
      </c>
    </row>
    <row r="8940" customFormat="false" ht="15" hidden="false" customHeight="false" outlineLevel="0" collapsed="false">
      <c r="A8940" s="37" t="n">
        <v>1008939</v>
      </c>
      <c r="B8940" s="38" t="n">
        <v>46311</v>
      </c>
      <c r="C8940" s="39" t="s">
        <v>69</v>
      </c>
      <c r="D8940" s="39" t="s">
        <v>37</v>
      </c>
      <c r="E8940" s="40" t="n">
        <v>1.9</v>
      </c>
      <c r="F8940" s="41" t="n">
        <f aca="false">IF(A8940="","",INDEX(Assumptions!$B$16:$B$18,MATCH(C8940,Assumptions!$A$16:$A$18,0)))</f>
        <v>3</v>
      </c>
      <c r="G8940" s="42" t="n">
        <f aca="false">IF(A8940="","",WORKDAY(B8940,F8940))</f>
        <v>46316</v>
      </c>
    </row>
    <row r="8941" customFormat="false" ht="15" hidden="false" customHeight="false" outlineLevel="0" collapsed="false">
      <c r="A8941" s="37" t="n">
        <v>1008940</v>
      </c>
      <c r="B8941" s="38" t="n">
        <v>46311</v>
      </c>
      <c r="C8941" s="39" t="s">
        <v>69</v>
      </c>
      <c r="D8941" s="39" t="s">
        <v>33</v>
      </c>
      <c r="E8941" s="40" t="n">
        <v>1.3</v>
      </c>
      <c r="F8941" s="41" t="n">
        <f aca="false">IF(A8941="","",INDEX(Assumptions!$B$16:$B$18,MATCH(C8941,Assumptions!$A$16:$A$18,0)))</f>
        <v>3</v>
      </c>
      <c r="G8941" s="42" t="n">
        <f aca="false">IF(A8941="","",WORKDAY(B8941,F8941))</f>
        <v>46316</v>
      </c>
    </row>
    <row r="8942" customFormat="false" ht="15" hidden="false" customHeight="false" outlineLevel="0" collapsed="false">
      <c r="A8942" s="37" t="n">
        <v>1008941</v>
      </c>
      <c r="B8942" s="38" t="n">
        <v>46311</v>
      </c>
      <c r="C8942" s="39" t="s">
        <v>69</v>
      </c>
      <c r="D8942" s="39" t="s">
        <v>37</v>
      </c>
      <c r="E8942" s="40" t="n">
        <v>1.2</v>
      </c>
      <c r="F8942" s="41" t="n">
        <f aca="false">IF(A8942="","",INDEX(Assumptions!$B$16:$B$18,MATCH(C8942,Assumptions!$A$16:$A$18,0)))</f>
        <v>3</v>
      </c>
      <c r="G8942" s="42" t="n">
        <f aca="false">IF(A8942="","",WORKDAY(B8942,F8942))</f>
        <v>46316</v>
      </c>
    </row>
    <row r="8943" customFormat="false" ht="15" hidden="false" customHeight="false" outlineLevel="0" collapsed="false">
      <c r="A8943" s="37" t="n">
        <v>1008942</v>
      </c>
      <c r="B8943" s="38" t="n">
        <v>46311</v>
      </c>
      <c r="C8943" s="39" t="s">
        <v>69</v>
      </c>
      <c r="D8943" s="39" t="s">
        <v>37</v>
      </c>
      <c r="E8943" s="40" t="n">
        <v>2.2</v>
      </c>
      <c r="F8943" s="41" t="n">
        <f aca="false">IF(A8943="","",INDEX(Assumptions!$B$16:$B$18,MATCH(C8943,Assumptions!$A$16:$A$18,0)))</f>
        <v>3</v>
      </c>
      <c r="G8943" s="42" t="n">
        <f aca="false">IF(A8943="","",WORKDAY(B8943,F8943))</f>
        <v>46316</v>
      </c>
    </row>
    <row r="8944" customFormat="false" ht="15" hidden="false" customHeight="false" outlineLevel="0" collapsed="false">
      <c r="A8944" s="37" t="n">
        <v>1008943</v>
      </c>
      <c r="B8944" s="38" t="n">
        <v>46311</v>
      </c>
      <c r="C8944" s="39" t="s">
        <v>69</v>
      </c>
      <c r="D8944" s="39" t="s">
        <v>39</v>
      </c>
      <c r="E8944" s="40" t="n">
        <v>1.8</v>
      </c>
      <c r="F8944" s="41" t="n">
        <f aca="false">IF(A8944="","",INDEX(Assumptions!$B$16:$B$18,MATCH(C8944,Assumptions!$A$16:$A$18,0)))</f>
        <v>3</v>
      </c>
      <c r="G8944" s="42" t="n">
        <f aca="false">IF(A8944="","",WORKDAY(B8944,F8944))</f>
        <v>46316</v>
      </c>
    </row>
    <row r="8945" customFormat="false" ht="15" hidden="false" customHeight="false" outlineLevel="0" collapsed="false">
      <c r="A8945" s="37" t="n">
        <v>1008944</v>
      </c>
      <c r="B8945" s="38" t="n">
        <v>46311</v>
      </c>
      <c r="C8945" s="39" t="s">
        <v>69</v>
      </c>
      <c r="D8945" s="39" t="s">
        <v>35</v>
      </c>
      <c r="E8945" s="40" t="n">
        <v>1.9</v>
      </c>
      <c r="F8945" s="41" t="n">
        <f aca="false">IF(A8945="","",INDEX(Assumptions!$B$16:$B$18,MATCH(C8945,Assumptions!$A$16:$A$18,0)))</f>
        <v>3</v>
      </c>
      <c r="G8945" s="42" t="n">
        <f aca="false">IF(A8945="","",WORKDAY(B8945,F8945))</f>
        <v>46316</v>
      </c>
    </row>
    <row r="8946" customFormat="false" ht="15" hidden="false" customHeight="false" outlineLevel="0" collapsed="false">
      <c r="A8946" s="37" t="n">
        <v>1008945</v>
      </c>
      <c r="B8946" s="38" t="n">
        <v>46311</v>
      </c>
      <c r="C8946" s="39" t="s">
        <v>68</v>
      </c>
      <c r="D8946" s="39" t="s">
        <v>35</v>
      </c>
      <c r="E8946" s="40" t="n">
        <v>2.6</v>
      </c>
      <c r="F8946" s="41" t="n">
        <f aca="false">IF(A8946="","",INDEX(Assumptions!$B$16:$B$18,MATCH(C8946,Assumptions!$A$16:$A$18,0)))</f>
        <v>1</v>
      </c>
      <c r="G8946" s="42" t="n">
        <f aca="false">IF(A8946="","",WORKDAY(B8946,F8946))</f>
        <v>46314</v>
      </c>
    </row>
    <row r="8947" customFormat="false" ht="15" hidden="false" customHeight="false" outlineLevel="0" collapsed="false">
      <c r="A8947" s="37" t="n">
        <v>1008946</v>
      </c>
      <c r="B8947" s="38" t="n">
        <v>46311</v>
      </c>
      <c r="C8947" s="39" t="s">
        <v>69</v>
      </c>
      <c r="D8947" s="39" t="s">
        <v>33</v>
      </c>
      <c r="E8947" s="40" t="n">
        <v>3.5</v>
      </c>
      <c r="F8947" s="41" t="n">
        <f aca="false">IF(A8947="","",INDEX(Assumptions!$B$16:$B$18,MATCH(C8947,Assumptions!$A$16:$A$18,0)))</f>
        <v>3</v>
      </c>
      <c r="G8947" s="42" t="n">
        <f aca="false">IF(A8947="","",WORKDAY(B8947,F8947))</f>
        <v>46316</v>
      </c>
    </row>
    <row r="8948" customFormat="false" ht="15" hidden="false" customHeight="false" outlineLevel="0" collapsed="false">
      <c r="A8948" s="37" t="n">
        <v>1008947</v>
      </c>
      <c r="B8948" s="38" t="n">
        <v>46311</v>
      </c>
      <c r="C8948" s="39" t="s">
        <v>69</v>
      </c>
      <c r="D8948" s="39" t="s">
        <v>37</v>
      </c>
      <c r="E8948" s="40" t="n">
        <v>1.2</v>
      </c>
      <c r="F8948" s="41" t="n">
        <f aca="false">IF(A8948="","",INDEX(Assumptions!$B$16:$B$18,MATCH(C8948,Assumptions!$A$16:$A$18,0)))</f>
        <v>3</v>
      </c>
      <c r="G8948" s="42" t="n">
        <f aca="false">IF(A8948="","",WORKDAY(B8948,F8948))</f>
        <v>46316</v>
      </c>
    </row>
    <row r="8949" customFormat="false" ht="15" hidden="false" customHeight="false" outlineLevel="0" collapsed="false">
      <c r="A8949" s="37" t="n">
        <v>1008948</v>
      </c>
      <c r="B8949" s="38" t="n">
        <v>46311</v>
      </c>
      <c r="C8949" s="39" t="s">
        <v>69</v>
      </c>
      <c r="D8949" s="39" t="s">
        <v>33</v>
      </c>
      <c r="E8949" s="40" t="n">
        <v>3.9</v>
      </c>
      <c r="F8949" s="41" t="n">
        <f aca="false">IF(A8949="","",INDEX(Assumptions!$B$16:$B$18,MATCH(C8949,Assumptions!$A$16:$A$18,0)))</f>
        <v>3</v>
      </c>
      <c r="G8949" s="42" t="n">
        <f aca="false">IF(A8949="","",WORKDAY(B8949,F8949))</f>
        <v>46316</v>
      </c>
    </row>
    <row r="8950" customFormat="false" ht="15" hidden="false" customHeight="false" outlineLevel="0" collapsed="false">
      <c r="A8950" s="37" t="n">
        <v>1008949</v>
      </c>
      <c r="B8950" s="38" t="n">
        <v>46311</v>
      </c>
      <c r="C8950" s="39" t="s">
        <v>69</v>
      </c>
      <c r="D8950" s="39" t="s">
        <v>31</v>
      </c>
      <c r="E8950" s="40" t="n">
        <v>1.1</v>
      </c>
      <c r="F8950" s="41" t="n">
        <f aca="false">IF(A8950="","",INDEX(Assumptions!$B$16:$B$18,MATCH(C8950,Assumptions!$A$16:$A$18,0)))</f>
        <v>3</v>
      </c>
      <c r="G8950" s="42" t="n">
        <f aca="false">IF(A8950="","",WORKDAY(B8950,F8950))</f>
        <v>46316</v>
      </c>
    </row>
    <row r="8951" customFormat="false" ht="15" hidden="false" customHeight="false" outlineLevel="0" collapsed="false">
      <c r="A8951" s="37" t="n">
        <v>1008950</v>
      </c>
      <c r="B8951" s="38" t="n">
        <v>46311</v>
      </c>
      <c r="C8951" s="39" t="s">
        <v>70</v>
      </c>
      <c r="D8951" s="39" t="s">
        <v>35</v>
      </c>
      <c r="E8951" s="40" t="n">
        <v>1.8</v>
      </c>
      <c r="F8951" s="41" t="n">
        <f aca="false">IF(A8951="","",INDEX(Assumptions!$B$16:$B$18,MATCH(C8951,Assumptions!$A$16:$A$18,0)))</f>
        <v>5</v>
      </c>
      <c r="G8951" s="42" t="n">
        <f aca="false">IF(A8951="","",WORKDAY(B8951,F8951))</f>
        <v>46318</v>
      </c>
    </row>
    <row r="8952" customFormat="false" ht="15" hidden="false" customHeight="false" outlineLevel="0" collapsed="false">
      <c r="A8952" s="37" t="n">
        <v>1008951</v>
      </c>
      <c r="B8952" s="38" t="n">
        <v>46311</v>
      </c>
      <c r="C8952" s="39" t="s">
        <v>69</v>
      </c>
      <c r="D8952" s="39" t="s">
        <v>33</v>
      </c>
      <c r="E8952" s="40" t="n">
        <v>2.4</v>
      </c>
      <c r="F8952" s="41" t="n">
        <f aca="false">IF(A8952="","",INDEX(Assumptions!$B$16:$B$18,MATCH(C8952,Assumptions!$A$16:$A$18,0)))</f>
        <v>3</v>
      </c>
      <c r="G8952" s="42" t="n">
        <f aca="false">IF(A8952="","",WORKDAY(B8952,F8952))</f>
        <v>46316</v>
      </c>
    </row>
    <row r="8953" customFormat="false" ht="15" hidden="false" customHeight="false" outlineLevel="0" collapsed="false">
      <c r="A8953" s="37" t="n">
        <v>1008952</v>
      </c>
      <c r="B8953" s="38" t="n">
        <v>46311</v>
      </c>
      <c r="C8953" s="39" t="s">
        <v>69</v>
      </c>
      <c r="D8953" s="39" t="s">
        <v>37</v>
      </c>
      <c r="E8953" s="40" t="n">
        <v>3.1</v>
      </c>
      <c r="F8953" s="41" t="n">
        <f aca="false">IF(A8953="","",INDEX(Assumptions!$B$16:$B$18,MATCH(C8953,Assumptions!$A$16:$A$18,0)))</f>
        <v>3</v>
      </c>
      <c r="G8953" s="42" t="n">
        <f aca="false">IF(A8953="","",WORKDAY(B8953,F8953))</f>
        <v>46316</v>
      </c>
    </row>
    <row r="8954" customFormat="false" ht="15" hidden="false" customHeight="false" outlineLevel="0" collapsed="false">
      <c r="A8954" s="37" t="n">
        <v>1008953</v>
      </c>
      <c r="B8954" s="38" t="n">
        <v>46311</v>
      </c>
      <c r="C8954" s="39" t="s">
        <v>68</v>
      </c>
      <c r="D8954" s="39" t="s">
        <v>31</v>
      </c>
      <c r="E8954" s="40" t="n">
        <v>2.2</v>
      </c>
      <c r="F8954" s="41" t="n">
        <f aca="false">IF(A8954="","",INDEX(Assumptions!$B$16:$B$18,MATCH(C8954,Assumptions!$A$16:$A$18,0)))</f>
        <v>1</v>
      </c>
      <c r="G8954" s="42" t="n">
        <f aca="false">IF(A8954="","",WORKDAY(B8954,F8954))</f>
        <v>46314</v>
      </c>
    </row>
    <row r="8955" customFormat="false" ht="15" hidden="false" customHeight="false" outlineLevel="0" collapsed="false">
      <c r="A8955" s="37" t="n">
        <v>1008954</v>
      </c>
      <c r="B8955" s="38" t="n">
        <v>46311</v>
      </c>
      <c r="C8955" s="39" t="s">
        <v>69</v>
      </c>
      <c r="D8955" s="39" t="s">
        <v>31</v>
      </c>
      <c r="E8955" s="40" t="n">
        <v>0.8</v>
      </c>
      <c r="F8955" s="41" t="n">
        <f aca="false">IF(A8955="","",INDEX(Assumptions!$B$16:$B$18,MATCH(C8955,Assumptions!$A$16:$A$18,0)))</f>
        <v>3</v>
      </c>
      <c r="G8955" s="42" t="n">
        <f aca="false">IF(A8955="","",WORKDAY(B8955,F8955))</f>
        <v>46316</v>
      </c>
    </row>
    <row r="8956" customFormat="false" ht="15" hidden="false" customHeight="false" outlineLevel="0" collapsed="false">
      <c r="A8956" s="37" t="n">
        <v>1008955</v>
      </c>
      <c r="B8956" s="38" t="n">
        <v>46311</v>
      </c>
      <c r="C8956" s="39" t="s">
        <v>69</v>
      </c>
      <c r="D8956" s="39" t="s">
        <v>37</v>
      </c>
      <c r="E8956" s="40" t="n">
        <v>3.6</v>
      </c>
      <c r="F8956" s="41" t="n">
        <f aca="false">IF(A8956="","",INDEX(Assumptions!$B$16:$B$18,MATCH(C8956,Assumptions!$A$16:$A$18,0)))</f>
        <v>3</v>
      </c>
      <c r="G8956" s="42" t="n">
        <f aca="false">IF(A8956="","",WORKDAY(B8956,F8956))</f>
        <v>46316</v>
      </c>
    </row>
    <row r="8957" customFormat="false" ht="15" hidden="false" customHeight="false" outlineLevel="0" collapsed="false">
      <c r="A8957" s="37" t="n">
        <v>1008956</v>
      </c>
      <c r="B8957" s="38" t="n">
        <v>46311</v>
      </c>
      <c r="C8957" s="39" t="s">
        <v>68</v>
      </c>
      <c r="D8957" s="39" t="s">
        <v>37</v>
      </c>
      <c r="E8957" s="40" t="n">
        <v>0.5</v>
      </c>
      <c r="F8957" s="41" t="n">
        <f aca="false">IF(A8957="","",INDEX(Assumptions!$B$16:$B$18,MATCH(C8957,Assumptions!$A$16:$A$18,0)))</f>
        <v>1</v>
      </c>
      <c r="G8957" s="42" t="n">
        <f aca="false">IF(A8957="","",WORKDAY(B8957,F8957))</f>
        <v>46314</v>
      </c>
    </row>
    <row r="8958" customFormat="false" ht="15" hidden="false" customHeight="false" outlineLevel="0" collapsed="false">
      <c r="A8958" s="37" t="n">
        <v>1008957</v>
      </c>
      <c r="B8958" s="38" t="n">
        <v>46311</v>
      </c>
      <c r="C8958" s="39" t="s">
        <v>70</v>
      </c>
      <c r="D8958" s="39" t="s">
        <v>31</v>
      </c>
      <c r="E8958" s="40" t="n">
        <v>6.1</v>
      </c>
      <c r="F8958" s="41" t="n">
        <f aca="false">IF(A8958="","",INDEX(Assumptions!$B$16:$B$18,MATCH(C8958,Assumptions!$A$16:$A$18,0)))</f>
        <v>5</v>
      </c>
      <c r="G8958" s="42" t="n">
        <f aca="false">IF(A8958="","",WORKDAY(B8958,F8958))</f>
        <v>46318</v>
      </c>
    </row>
    <row r="8959" customFormat="false" ht="15" hidden="false" customHeight="false" outlineLevel="0" collapsed="false">
      <c r="A8959" s="37" t="n">
        <v>1008958</v>
      </c>
      <c r="B8959" s="38" t="n">
        <v>46311</v>
      </c>
      <c r="C8959" s="39" t="s">
        <v>69</v>
      </c>
      <c r="D8959" s="39" t="s">
        <v>37</v>
      </c>
      <c r="E8959" s="40" t="n">
        <v>1.4</v>
      </c>
      <c r="F8959" s="41" t="n">
        <f aca="false">IF(A8959="","",INDEX(Assumptions!$B$16:$B$18,MATCH(C8959,Assumptions!$A$16:$A$18,0)))</f>
        <v>3</v>
      </c>
      <c r="G8959" s="42" t="n">
        <f aca="false">IF(A8959="","",WORKDAY(B8959,F8959))</f>
        <v>46316</v>
      </c>
    </row>
    <row r="8960" customFormat="false" ht="15" hidden="false" customHeight="false" outlineLevel="0" collapsed="false">
      <c r="A8960" s="37" t="n">
        <v>1008959</v>
      </c>
      <c r="B8960" s="38" t="n">
        <v>46311</v>
      </c>
      <c r="C8960" s="39" t="s">
        <v>70</v>
      </c>
      <c r="D8960" s="39" t="s">
        <v>37</v>
      </c>
      <c r="E8960" s="40" t="n">
        <v>1.5</v>
      </c>
      <c r="F8960" s="41" t="n">
        <f aca="false">IF(A8960="","",INDEX(Assumptions!$B$16:$B$18,MATCH(C8960,Assumptions!$A$16:$A$18,0)))</f>
        <v>5</v>
      </c>
      <c r="G8960" s="42" t="n">
        <f aca="false">IF(A8960="","",WORKDAY(B8960,F8960))</f>
        <v>46318</v>
      </c>
    </row>
    <row r="8961" customFormat="false" ht="15" hidden="false" customHeight="false" outlineLevel="0" collapsed="false">
      <c r="A8961" s="37" t="n">
        <v>1008960</v>
      </c>
      <c r="B8961" s="38" t="n">
        <v>46311</v>
      </c>
      <c r="C8961" s="39" t="s">
        <v>69</v>
      </c>
      <c r="D8961" s="39" t="s">
        <v>31</v>
      </c>
      <c r="E8961" s="40" t="n">
        <v>0.9</v>
      </c>
      <c r="F8961" s="41" t="n">
        <f aca="false">IF(A8961="","",INDEX(Assumptions!$B$16:$B$18,MATCH(C8961,Assumptions!$A$16:$A$18,0)))</f>
        <v>3</v>
      </c>
      <c r="G8961" s="42" t="n">
        <f aca="false">IF(A8961="","",WORKDAY(B8961,F8961))</f>
        <v>46316</v>
      </c>
    </row>
    <row r="8962" customFormat="false" ht="15" hidden="false" customHeight="false" outlineLevel="0" collapsed="false">
      <c r="A8962" s="37" t="n">
        <v>1008961</v>
      </c>
      <c r="B8962" s="38" t="n">
        <v>46311</v>
      </c>
      <c r="C8962" s="39" t="s">
        <v>68</v>
      </c>
      <c r="D8962" s="39" t="s">
        <v>31</v>
      </c>
      <c r="E8962" s="40" t="n">
        <v>1.1</v>
      </c>
      <c r="F8962" s="41" t="n">
        <f aca="false">IF(A8962="","",INDEX(Assumptions!$B$16:$B$18,MATCH(C8962,Assumptions!$A$16:$A$18,0)))</f>
        <v>1</v>
      </c>
      <c r="G8962" s="42" t="n">
        <f aca="false">IF(A8962="","",WORKDAY(B8962,F8962))</f>
        <v>46314</v>
      </c>
    </row>
    <row r="8963" customFormat="false" ht="15" hidden="false" customHeight="false" outlineLevel="0" collapsed="false">
      <c r="A8963" s="37" t="n">
        <v>1008962</v>
      </c>
      <c r="B8963" s="38" t="n">
        <v>46311</v>
      </c>
      <c r="C8963" s="39" t="s">
        <v>69</v>
      </c>
      <c r="D8963" s="39" t="s">
        <v>37</v>
      </c>
      <c r="E8963" s="40" t="n">
        <v>1.4</v>
      </c>
      <c r="F8963" s="41" t="n">
        <f aca="false">IF(A8963="","",INDEX(Assumptions!$B$16:$B$18,MATCH(C8963,Assumptions!$A$16:$A$18,0)))</f>
        <v>3</v>
      </c>
      <c r="G8963" s="42" t="n">
        <f aca="false">IF(A8963="","",WORKDAY(B8963,F8963))</f>
        <v>46316</v>
      </c>
    </row>
    <row r="8964" customFormat="false" ht="15" hidden="false" customHeight="false" outlineLevel="0" collapsed="false">
      <c r="A8964" s="37" t="n">
        <v>1008963</v>
      </c>
      <c r="B8964" s="38" t="n">
        <v>46311</v>
      </c>
      <c r="C8964" s="39" t="s">
        <v>69</v>
      </c>
      <c r="D8964" s="39" t="s">
        <v>35</v>
      </c>
      <c r="E8964" s="40" t="n">
        <v>2</v>
      </c>
      <c r="F8964" s="41" t="n">
        <f aca="false">IF(A8964="","",INDEX(Assumptions!$B$16:$B$18,MATCH(C8964,Assumptions!$A$16:$A$18,0)))</f>
        <v>3</v>
      </c>
      <c r="G8964" s="42" t="n">
        <f aca="false">IF(A8964="","",WORKDAY(B8964,F8964))</f>
        <v>46316</v>
      </c>
    </row>
    <row r="8965" customFormat="false" ht="15" hidden="false" customHeight="false" outlineLevel="0" collapsed="false">
      <c r="A8965" s="37" t="n">
        <v>1008964</v>
      </c>
      <c r="B8965" s="38" t="n">
        <v>46311</v>
      </c>
      <c r="C8965" s="39" t="s">
        <v>70</v>
      </c>
      <c r="D8965" s="39" t="s">
        <v>35</v>
      </c>
      <c r="E8965" s="40" t="n">
        <v>4.2</v>
      </c>
      <c r="F8965" s="41" t="n">
        <f aca="false">IF(A8965="","",INDEX(Assumptions!$B$16:$B$18,MATCH(C8965,Assumptions!$A$16:$A$18,0)))</f>
        <v>5</v>
      </c>
      <c r="G8965" s="42" t="n">
        <f aca="false">IF(A8965="","",WORKDAY(B8965,F8965))</f>
        <v>46318</v>
      </c>
    </row>
    <row r="8966" customFormat="false" ht="15" hidden="false" customHeight="false" outlineLevel="0" collapsed="false">
      <c r="A8966" s="37" t="n">
        <v>1008965</v>
      </c>
      <c r="B8966" s="38" t="n">
        <v>46311</v>
      </c>
      <c r="C8966" s="39" t="s">
        <v>69</v>
      </c>
      <c r="D8966" s="39" t="s">
        <v>37</v>
      </c>
      <c r="E8966" s="40" t="n">
        <v>6.2</v>
      </c>
      <c r="F8966" s="41" t="n">
        <f aca="false">IF(A8966="","",INDEX(Assumptions!$B$16:$B$18,MATCH(C8966,Assumptions!$A$16:$A$18,0)))</f>
        <v>3</v>
      </c>
      <c r="G8966" s="42" t="n">
        <f aca="false">IF(A8966="","",WORKDAY(B8966,F8966))</f>
        <v>46316</v>
      </c>
    </row>
    <row r="8967" customFormat="false" ht="15" hidden="false" customHeight="false" outlineLevel="0" collapsed="false">
      <c r="A8967" s="37" t="n">
        <v>1008966</v>
      </c>
      <c r="B8967" s="38" t="n">
        <v>46311</v>
      </c>
      <c r="C8967" s="39" t="s">
        <v>69</v>
      </c>
      <c r="D8967" s="39" t="s">
        <v>37</v>
      </c>
      <c r="E8967" s="40" t="n">
        <v>0.9</v>
      </c>
      <c r="F8967" s="41" t="n">
        <f aca="false">IF(A8967="","",INDEX(Assumptions!$B$16:$B$18,MATCH(C8967,Assumptions!$A$16:$A$18,0)))</f>
        <v>3</v>
      </c>
      <c r="G8967" s="42" t="n">
        <f aca="false">IF(A8967="","",WORKDAY(B8967,F8967))</f>
        <v>46316</v>
      </c>
    </row>
    <row r="8968" customFormat="false" ht="15" hidden="false" customHeight="false" outlineLevel="0" collapsed="false">
      <c r="A8968" s="37" t="n">
        <v>1008967</v>
      </c>
      <c r="B8968" s="38" t="n">
        <v>46312</v>
      </c>
      <c r="C8968" s="39" t="s">
        <v>70</v>
      </c>
      <c r="D8968" s="39" t="s">
        <v>33</v>
      </c>
      <c r="E8968" s="40" t="n">
        <v>0.9</v>
      </c>
      <c r="F8968" s="41" t="n">
        <f aca="false">IF(A8968="","",INDEX(Assumptions!$B$16:$B$18,MATCH(C8968,Assumptions!$A$16:$A$18,0)))</f>
        <v>5</v>
      </c>
      <c r="G8968" s="42" t="n">
        <f aca="false">IF(A8968="","",WORKDAY(B8968,F8968))</f>
        <v>46318</v>
      </c>
    </row>
    <row r="8969" customFormat="false" ht="15" hidden="false" customHeight="false" outlineLevel="0" collapsed="false">
      <c r="A8969" s="37" t="n">
        <v>1008968</v>
      </c>
      <c r="B8969" s="38" t="n">
        <v>46312</v>
      </c>
      <c r="C8969" s="39" t="s">
        <v>69</v>
      </c>
      <c r="D8969" s="39" t="s">
        <v>35</v>
      </c>
      <c r="E8969" s="40" t="n">
        <v>0.6</v>
      </c>
      <c r="F8969" s="41" t="n">
        <f aca="false">IF(A8969="","",INDEX(Assumptions!$B$16:$B$18,MATCH(C8969,Assumptions!$A$16:$A$18,0)))</f>
        <v>3</v>
      </c>
      <c r="G8969" s="42" t="n">
        <f aca="false">IF(A8969="","",WORKDAY(B8969,F8969))</f>
        <v>46316</v>
      </c>
    </row>
    <row r="8970" customFormat="false" ht="15" hidden="false" customHeight="false" outlineLevel="0" collapsed="false">
      <c r="A8970" s="37" t="n">
        <v>1008969</v>
      </c>
      <c r="B8970" s="38" t="n">
        <v>46312</v>
      </c>
      <c r="C8970" s="39" t="s">
        <v>69</v>
      </c>
      <c r="D8970" s="39" t="s">
        <v>31</v>
      </c>
      <c r="E8970" s="40" t="n">
        <v>1.3</v>
      </c>
      <c r="F8970" s="41" t="n">
        <f aca="false">IF(A8970="","",INDEX(Assumptions!$B$16:$B$18,MATCH(C8970,Assumptions!$A$16:$A$18,0)))</f>
        <v>3</v>
      </c>
      <c r="G8970" s="42" t="n">
        <f aca="false">IF(A8970="","",WORKDAY(B8970,F8970))</f>
        <v>46316</v>
      </c>
    </row>
    <row r="8971" customFormat="false" ht="15" hidden="false" customHeight="false" outlineLevel="0" collapsed="false">
      <c r="A8971" s="37" t="n">
        <v>1008970</v>
      </c>
      <c r="B8971" s="38" t="n">
        <v>46312</v>
      </c>
      <c r="C8971" s="39" t="s">
        <v>68</v>
      </c>
      <c r="D8971" s="39" t="s">
        <v>33</v>
      </c>
      <c r="E8971" s="40" t="n">
        <v>1.8</v>
      </c>
      <c r="F8971" s="41" t="n">
        <f aca="false">IF(A8971="","",INDEX(Assumptions!$B$16:$B$18,MATCH(C8971,Assumptions!$A$16:$A$18,0)))</f>
        <v>1</v>
      </c>
      <c r="G8971" s="42" t="n">
        <f aca="false">IF(A8971="","",WORKDAY(B8971,F8971))</f>
        <v>46314</v>
      </c>
    </row>
    <row r="8972" customFormat="false" ht="15" hidden="false" customHeight="false" outlineLevel="0" collapsed="false">
      <c r="A8972" s="37" t="n">
        <v>1008971</v>
      </c>
      <c r="B8972" s="38" t="n">
        <v>46312</v>
      </c>
      <c r="C8972" s="39" t="s">
        <v>68</v>
      </c>
      <c r="D8972" s="39" t="s">
        <v>37</v>
      </c>
      <c r="E8972" s="40" t="n">
        <v>0.8</v>
      </c>
      <c r="F8972" s="41" t="n">
        <f aca="false">IF(A8972="","",INDEX(Assumptions!$B$16:$B$18,MATCH(C8972,Assumptions!$A$16:$A$18,0)))</f>
        <v>1</v>
      </c>
      <c r="G8972" s="42" t="n">
        <f aca="false">IF(A8972="","",WORKDAY(B8972,F8972))</f>
        <v>46314</v>
      </c>
    </row>
    <row r="8973" customFormat="false" ht="15" hidden="false" customHeight="false" outlineLevel="0" collapsed="false">
      <c r="A8973" s="37" t="n">
        <v>1008972</v>
      </c>
      <c r="B8973" s="38" t="n">
        <v>46312</v>
      </c>
      <c r="C8973" s="39" t="s">
        <v>69</v>
      </c>
      <c r="D8973" s="39" t="s">
        <v>39</v>
      </c>
      <c r="E8973" s="40" t="n">
        <v>2.1</v>
      </c>
      <c r="F8973" s="41" t="n">
        <f aca="false">IF(A8973="","",INDEX(Assumptions!$B$16:$B$18,MATCH(C8973,Assumptions!$A$16:$A$18,0)))</f>
        <v>3</v>
      </c>
      <c r="G8973" s="42" t="n">
        <f aca="false">IF(A8973="","",WORKDAY(B8973,F8973))</f>
        <v>46316</v>
      </c>
    </row>
    <row r="8974" customFormat="false" ht="15" hidden="false" customHeight="false" outlineLevel="0" collapsed="false">
      <c r="A8974" s="37" t="n">
        <v>1008973</v>
      </c>
      <c r="B8974" s="38" t="n">
        <v>46312</v>
      </c>
      <c r="C8974" s="39" t="s">
        <v>68</v>
      </c>
      <c r="D8974" s="39" t="s">
        <v>33</v>
      </c>
      <c r="E8974" s="40" t="n">
        <v>1.5</v>
      </c>
      <c r="F8974" s="41" t="n">
        <f aca="false">IF(A8974="","",INDEX(Assumptions!$B$16:$B$18,MATCH(C8974,Assumptions!$A$16:$A$18,0)))</f>
        <v>1</v>
      </c>
      <c r="G8974" s="42" t="n">
        <f aca="false">IF(A8974="","",WORKDAY(B8974,F8974))</f>
        <v>46314</v>
      </c>
    </row>
    <row r="8975" customFormat="false" ht="15" hidden="false" customHeight="false" outlineLevel="0" collapsed="false">
      <c r="A8975" s="37" t="n">
        <v>1008974</v>
      </c>
      <c r="B8975" s="38" t="n">
        <v>46312</v>
      </c>
      <c r="C8975" s="39" t="s">
        <v>69</v>
      </c>
      <c r="D8975" s="39" t="s">
        <v>39</v>
      </c>
      <c r="E8975" s="40" t="n">
        <v>0.8</v>
      </c>
      <c r="F8975" s="41" t="n">
        <f aca="false">IF(A8975="","",INDEX(Assumptions!$B$16:$B$18,MATCH(C8975,Assumptions!$A$16:$A$18,0)))</f>
        <v>3</v>
      </c>
      <c r="G8975" s="42" t="n">
        <f aca="false">IF(A8975="","",WORKDAY(B8975,F8975))</f>
        <v>46316</v>
      </c>
    </row>
    <row r="8976" customFormat="false" ht="15" hidden="false" customHeight="false" outlineLevel="0" collapsed="false">
      <c r="A8976" s="37" t="n">
        <v>1008975</v>
      </c>
      <c r="B8976" s="38" t="n">
        <v>46312</v>
      </c>
      <c r="C8976" s="39" t="s">
        <v>69</v>
      </c>
      <c r="D8976" s="39" t="s">
        <v>37</v>
      </c>
      <c r="E8976" s="40" t="n">
        <v>1.8</v>
      </c>
      <c r="F8976" s="41" t="n">
        <f aca="false">IF(A8976="","",INDEX(Assumptions!$B$16:$B$18,MATCH(C8976,Assumptions!$A$16:$A$18,0)))</f>
        <v>3</v>
      </c>
      <c r="G8976" s="42" t="n">
        <f aca="false">IF(A8976="","",WORKDAY(B8976,F8976))</f>
        <v>46316</v>
      </c>
    </row>
    <row r="8977" customFormat="false" ht="15" hidden="false" customHeight="false" outlineLevel="0" collapsed="false">
      <c r="A8977" s="37" t="n">
        <v>1008976</v>
      </c>
      <c r="B8977" s="38" t="n">
        <v>46312</v>
      </c>
      <c r="C8977" s="39" t="s">
        <v>69</v>
      </c>
      <c r="D8977" s="39" t="s">
        <v>35</v>
      </c>
      <c r="E8977" s="40" t="n">
        <v>6</v>
      </c>
      <c r="F8977" s="41" t="n">
        <f aca="false">IF(A8977="","",INDEX(Assumptions!$B$16:$B$18,MATCH(C8977,Assumptions!$A$16:$A$18,0)))</f>
        <v>3</v>
      </c>
      <c r="G8977" s="42" t="n">
        <f aca="false">IF(A8977="","",WORKDAY(B8977,F8977))</f>
        <v>46316</v>
      </c>
    </row>
    <row r="8978" customFormat="false" ht="15" hidden="false" customHeight="false" outlineLevel="0" collapsed="false">
      <c r="A8978" s="37" t="n">
        <v>1008977</v>
      </c>
      <c r="B8978" s="38" t="n">
        <v>46312</v>
      </c>
      <c r="C8978" s="39" t="s">
        <v>69</v>
      </c>
      <c r="D8978" s="39" t="s">
        <v>31</v>
      </c>
      <c r="E8978" s="40" t="n">
        <v>1.5</v>
      </c>
      <c r="F8978" s="41" t="n">
        <f aca="false">IF(A8978="","",INDEX(Assumptions!$B$16:$B$18,MATCH(C8978,Assumptions!$A$16:$A$18,0)))</f>
        <v>3</v>
      </c>
      <c r="G8978" s="42" t="n">
        <f aca="false">IF(A8978="","",WORKDAY(B8978,F8978))</f>
        <v>46316</v>
      </c>
    </row>
    <row r="8979" customFormat="false" ht="15" hidden="false" customHeight="false" outlineLevel="0" collapsed="false">
      <c r="A8979" s="37" t="n">
        <v>1008978</v>
      </c>
      <c r="B8979" s="38" t="n">
        <v>46312</v>
      </c>
      <c r="C8979" s="39" t="s">
        <v>70</v>
      </c>
      <c r="D8979" s="39" t="s">
        <v>31</v>
      </c>
      <c r="E8979" s="40" t="n">
        <v>1.6</v>
      </c>
      <c r="F8979" s="41" t="n">
        <f aca="false">IF(A8979="","",INDEX(Assumptions!$B$16:$B$18,MATCH(C8979,Assumptions!$A$16:$A$18,0)))</f>
        <v>5</v>
      </c>
      <c r="G8979" s="42" t="n">
        <f aca="false">IF(A8979="","",WORKDAY(B8979,F8979))</f>
        <v>46318</v>
      </c>
    </row>
    <row r="8980" customFormat="false" ht="15" hidden="false" customHeight="false" outlineLevel="0" collapsed="false">
      <c r="A8980" s="37" t="n">
        <v>1008979</v>
      </c>
      <c r="B8980" s="38" t="n">
        <v>46312</v>
      </c>
      <c r="C8980" s="39" t="s">
        <v>69</v>
      </c>
      <c r="D8980" s="39" t="s">
        <v>39</v>
      </c>
      <c r="E8980" s="40" t="n">
        <v>2.1</v>
      </c>
      <c r="F8980" s="41" t="n">
        <f aca="false">IF(A8980="","",INDEX(Assumptions!$B$16:$B$18,MATCH(C8980,Assumptions!$A$16:$A$18,0)))</f>
        <v>3</v>
      </c>
      <c r="G8980" s="42" t="n">
        <f aca="false">IF(A8980="","",WORKDAY(B8980,F8980))</f>
        <v>46316</v>
      </c>
    </row>
    <row r="8981" customFormat="false" ht="15" hidden="false" customHeight="false" outlineLevel="0" collapsed="false">
      <c r="A8981" s="37" t="n">
        <v>1008980</v>
      </c>
      <c r="B8981" s="38" t="n">
        <v>46312</v>
      </c>
      <c r="C8981" s="39" t="s">
        <v>68</v>
      </c>
      <c r="D8981" s="39" t="s">
        <v>37</v>
      </c>
      <c r="E8981" s="40" t="n">
        <v>1.1</v>
      </c>
      <c r="F8981" s="41" t="n">
        <f aca="false">IF(A8981="","",INDEX(Assumptions!$B$16:$B$18,MATCH(C8981,Assumptions!$A$16:$A$18,0)))</f>
        <v>1</v>
      </c>
      <c r="G8981" s="42" t="n">
        <f aca="false">IF(A8981="","",WORKDAY(B8981,F8981))</f>
        <v>46314</v>
      </c>
    </row>
    <row r="8982" customFormat="false" ht="15" hidden="false" customHeight="false" outlineLevel="0" collapsed="false">
      <c r="A8982" s="37" t="n">
        <v>1008981</v>
      </c>
      <c r="B8982" s="38" t="n">
        <v>46312</v>
      </c>
      <c r="C8982" s="39" t="s">
        <v>69</v>
      </c>
      <c r="D8982" s="39" t="s">
        <v>31</v>
      </c>
      <c r="E8982" s="40" t="n">
        <v>2.4</v>
      </c>
      <c r="F8982" s="41" t="n">
        <f aca="false">IF(A8982="","",INDEX(Assumptions!$B$16:$B$18,MATCH(C8982,Assumptions!$A$16:$A$18,0)))</f>
        <v>3</v>
      </c>
      <c r="G8982" s="42" t="n">
        <f aca="false">IF(A8982="","",WORKDAY(B8982,F8982))</f>
        <v>46316</v>
      </c>
    </row>
    <row r="8983" customFormat="false" ht="15" hidden="false" customHeight="false" outlineLevel="0" collapsed="false">
      <c r="A8983" s="37" t="n">
        <v>1008982</v>
      </c>
      <c r="B8983" s="38" t="n">
        <v>46312</v>
      </c>
      <c r="C8983" s="39" t="s">
        <v>69</v>
      </c>
      <c r="D8983" s="39" t="s">
        <v>33</v>
      </c>
      <c r="E8983" s="40" t="n">
        <v>3.6</v>
      </c>
      <c r="F8983" s="41" t="n">
        <f aca="false">IF(A8983="","",INDEX(Assumptions!$B$16:$B$18,MATCH(C8983,Assumptions!$A$16:$A$18,0)))</f>
        <v>3</v>
      </c>
      <c r="G8983" s="42" t="n">
        <f aca="false">IF(A8983="","",WORKDAY(B8983,F8983))</f>
        <v>46316</v>
      </c>
    </row>
    <row r="8984" customFormat="false" ht="15" hidden="false" customHeight="false" outlineLevel="0" collapsed="false">
      <c r="A8984" s="37" t="n">
        <v>1008983</v>
      </c>
      <c r="B8984" s="38" t="n">
        <v>46312</v>
      </c>
      <c r="C8984" s="39" t="s">
        <v>68</v>
      </c>
      <c r="D8984" s="39" t="s">
        <v>37</v>
      </c>
      <c r="E8984" s="40" t="n">
        <v>1.6</v>
      </c>
      <c r="F8984" s="41" t="n">
        <f aca="false">IF(A8984="","",INDEX(Assumptions!$B$16:$B$18,MATCH(C8984,Assumptions!$A$16:$A$18,0)))</f>
        <v>1</v>
      </c>
      <c r="G8984" s="42" t="n">
        <f aca="false">IF(A8984="","",WORKDAY(B8984,F8984))</f>
        <v>46314</v>
      </c>
    </row>
    <row r="8985" customFormat="false" ht="15" hidden="false" customHeight="false" outlineLevel="0" collapsed="false">
      <c r="A8985" s="37" t="n">
        <v>1008984</v>
      </c>
      <c r="B8985" s="38" t="n">
        <v>46312</v>
      </c>
      <c r="C8985" s="39" t="s">
        <v>70</v>
      </c>
      <c r="D8985" s="39" t="s">
        <v>37</v>
      </c>
      <c r="E8985" s="40" t="n">
        <v>0.7</v>
      </c>
      <c r="F8985" s="41" t="n">
        <f aca="false">IF(A8985="","",INDEX(Assumptions!$B$16:$B$18,MATCH(C8985,Assumptions!$A$16:$A$18,0)))</f>
        <v>5</v>
      </c>
      <c r="G8985" s="42" t="n">
        <f aca="false">IF(A8985="","",WORKDAY(B8985,F8985))</f>
        <v>46318</v>
      </c>
    </row>
    <row r="8986" customFormat="false" ht="15" hidden="false" customHeight="false" outlineLevel="0" collapsed="false">
      <c r="A8986" s="37" t="n">
        <v>1008985</v>
      </c>
      <c r="B8986" s="38" t="n">
        <v>46312</v>
      </c>
      <c r="C8986" s="39" t="s">
        <v>69</v>
      </c>
      <c r="D8986" s="39" t="s">
        <v>39</v>
      </c>
      <c r="E8986" s="40" t="n">
        <v>1.3</v>
      </c>
      <c r="F8986" s="41" t="n">
        <f aca="false">IF(A8986="","",INDEX(Assumptions!$B$16:$B$18,MATCH(C8986,Assumptions!$A$16:$A$18,0)))</f>
        <v>3</v>
      </c>
      <c r="G8986" s="42" t="n">
        <f aca="false">IF(A8986="","",WORKDAY(B8986,F8986))</f>
        <v>46316</v>
      </c>
    </row>
    <row r="8987" customFormat="false" ht="15" hidden="false" customHeight="false" outlineLevel="0" collapsed="false">
      <c r="A8987" s="37" t="n">
        <v>1008986</v>
      </c>
      <c r="B8987" s="38" t="n">
        <v>46312</v>
      </c>
      <c r="C8987" s="39" t="s">
        <v>70</v>
      </c>
      <c r="D8987" s="39" t="s">
        <v>33</v>
      </c>
      <c r="E8987" s="40" t="n">
        <v>1.1</v>
      </c>
      <c r="F8987" s="41" t="n">
        <f aca="false">IF(A8987="","",INDEX(Assumptions!$B$16:$B$18,MATCH(C8987,Assumptions!$A$16:$A$18,0)))</f>
        <v>5</v>
      </c>
      <c r="G8987" s="42" t="n">
        <f aca="false">IF(A8987="","",WORKDAY(B8987,F8987))</f>
        <v>46318</v>
      </c>
    </row>
    <row r="8988" customFormat="false" ht="15" hidden="false" customHeight="false" outlineLevel="0" collapsed="false">
      <c r="A8988" s="37" t="n">
        <v>1008987</v>
      </c>
      <c r="B8988" s="38" t="n">
        <v>46312</v>
      </c>
      <c r="C8988" s="39" t="s">
        <v>69</v>
      </c>
      <c r="D8988" s="39" t="s">
        <v>35</v>
      </c>
      <c r="E8988" s="40" t="n">
        <v>2</v>
      </c>
      <c r="F8988" s="41" t="n">
        <f aca="false">IF(A8988="","",INDEX(Assumptions!$B$16:$B$18,MATCH(C8988,Assumptions!$A$16:$A$18,0)))</f>
        <v>3</v>
      </c>
      <c r="G8988" s="42" t="n">
        <f aca="false">IF(A8988="","",WORKDAY(B8988,F8988))</f>
        <v>46316</v>
      </c>
    </row>
    <row r="8989" customFormat="false" ht="15" hidden="false" customHeight="false" outlineLevel="0" collapsed="false">
      <c r="A8989" s="37" t="n">
        <v>1008988</v>
      </c>
      <c r="B8989" s="38" t="n">
        <v>46312</v>
      </c>
      <c r="C8989" s="39" t="s">
        <v>69</v>
      </c>
      <c r="D8989" s="39" t="s">
        <v>39</v>
      </c>
      <c r="E8989" s="40" t="n">
        <v>1.9</v>
      </c>
      <c r="F8989" s="41" t="n">
        <f aca="false">IF(A8989="","",INDEX(Assumptions!$B$16:$B$18,MATCH(C8989,Assumptions!$A$16:$A$18,0)))</f>
        <v>3</v>
      </c>
      <c r="G8989" s="42" t="n">
        <f aca="false">IF(A8989="","",WORKDAY(B8989,F8989))</f>
        <v>46316</v>
      </c>
    </row>
    <row r="8990" customFormat="false" ht="15" hidden="false" customHeight="false" outlineLevel="0" collapsed="false">
      <c r="A8990" s="37" t="n">
        <v>1008989</v>
      </c>
      <c r="B8990" s="38" t="n">
        <v>46312</v>
      </c>
      <c r="C8990" s="39" t="s">
        <v>68</v>
      </c>
      <c r="D8990" s="39" t="s">
        <v>35</v>
      </c>
      <c r="E8990" s="40" t="n">
        <v>0.7</v>
      </c>
      <c r="F8990" s="41" t="n">
        <f aca="false">IF(A8990="","",INDEX(Assumptions!$B$16:$B$18,MATCH(C8990,Assumptions!$A$16:$A$18,0)))</f>
        <v>1</v>
      </c>
      <c r="G8990" s="42" t="n">
        <f aca="false">IF(A8990="","",WORKDAY(B8990,F8990))</f>
        <v>46314</v>
      </c>
    </row>
    <row r="8991" customFormat="false" ht="15" hidden="false" customHeight="false" outlineLevel="0" collapsed="false">
      <c r="A8991" s="37" t="n">
        <v>1008990</v>
      </c>
      <c r="B8991" s="38" t="n">
        <v>46312</v>
      </c>
      <c r="C8991" s="39" t="s">
        <v>69</v>
      </c>
      <c r="D8991" s="39" t="s">
        <v>37</v>
      </c>
      <c r="E8991" s="40" t="n">
        <v>8.4</v>
      </c>
      <c r="F8991" s="41" t="n">
        <f aca="false">IF(A8991="","",INDEX(Assumptions!$B$16:$B$18,MATCH(C8991,Assumptions!$A$16:$A$18,0)))</f>
        <v>3</v>
      </c>
      <c r="G8991" s="42" t="n">
        <f aca="false">IF(A8991="","",WORKDAY(B8991,F8991))</f>
        <v>46316</v>
      </c>
    </row>
    <row r="8992" customFormat="false" ht="15" hidden="false" customHeight="false" outlineLevel="0" collapsed="false">
      <c r="A8992" s="37" t="n">
        <v>1008991</v>
      </c>
      <c r="B8992" s="38" t="n">
        <v>46312</v>
      </c>
      <c r="C8992" s="39" t="s">
        <v>68</v>
      </c>
      <c r="D8992" s="39" t="s">
        <v>31</v>
      </c>
      <c r="E8992" s="40" t="n">
        <v>1.4</v>
      </c>
      <c r="F8992" s="41" t="n">
        <f aca="false">IF(A8992="","",INDEX(Assumptions!$B$16:$B$18,MATCH(C8992,Assumptions!$A$16:$A$18,0)))</f>
        <v>1</v>
      </c>
      <c r="G8992" s="42" t="n">
        <f aca="false">IF(A8992="","",WORKDAY(B8992,F8992))</f>
        <v>46314</v>
      </c>
    </row>
    <row r="8993" customFormat="false" ht="15" hidden="false" customHeight="false" outlineLevel="0" collapsed="false">
      <c r="A8993" s="37" t="n">
        <v>1008992</v>
      </c>
      <c r="B8993" s="38" t="n">
        <v>46312</v>
      </c>
      <c r="C8993" s="39" t="s">
        <v>70</v>
      </c>
      <c r="D8993" s="39" t="s">
        <v>37</v>
      </c>
      <c r="E8993" s="40" t="n">
        <v>1.2</v>
      </c>
      <c r="F8993" s="41" t="n">
        <f aca="false">IF(A8993="","",INDEX(Assumptions!$B$16:$B$18,MATCH(C8993,Assumptions!$A$16:$A$18,0)))</f>
        <v>5</v>
      </c>
      <c r="G8993" s="42" t="n">
        <f aca="false">IF(A8993="","",WORKDAY(B8993,F8993))</f>
        <v>46318</v>
      </c>
    </row>
    <row r="8994" customFormat="false" ht="15" hidden="false" customHeight="false" outlineLevel="0" collapsed="false">
      <c r="A8994" s="37" t="n">
        <v>1008993</v>
      </c>
      <c r="B8994" s="38" t="n">
        <v>46312</v>
      </c>
      <c r="C8994" s="39" t="s">
        <v>69</v>
      </c>
      <c r="D8994" s="39" t="s">
        <v>39</v>
      </c>
      <c r="E8994" s="40" t="n">
        <v>1.3</v>
      </c>
      <c r="F8994" s="41" t="n">
        <f aca="false">IF(A8994="","",INDEX(Assumptions!$B$16:$B$18,MATCH(C8994,Assumptions!$A$16:$A$18,0)))</f>
        <v>3</v>
      </c>
      <c r="G8994" s="42" t="n">
        <f aca="false">IF(A8994="","",WORKDAY(B8994,F8994))</f>
        <v>46316</v>
      </c>
    </row>
    <row r="8995" customFormat="false" ht="15" hidden="false" customHeight="false" outlineLevel="0" collapsed="false">
      <c r="A8995" s="37" t="n">
        <v>1008994</v>
      </c>
      <c r="B8995" s="38" t="n">
        <v>46312</v>
      </c>
      <c r="C8995" s="39" t="s">
        <v>70</v>
      </c>
      <c r="D8995" s="39" t="s">
        <v>33</v>
      </c>
      <c r="E8995" s="40" t="n">
        <v>1.2</v>
      </c>
      <c r="F8995" s="41" t="n">
        <f aca="false">IF(A8995="","",INDEX(Assumptions!$B$16:$B$18,MATCH(C8995,Assumptions!$A$16:$A$18,0)))</f>
        <v>5</v>
      </c>
      <c r="G8995" s="42" t="n">
        <f aca="false">IF(A8995="","",WORKDAY(B8995,F8995))</f>
        <v>46318</v>
      </c>
    </row>
    <row r="8996" customFormat="false" ht="15" hidden="false" customHeight="false" outlineLevel="0" collapsed="false">
      <c r="A8996" s="37" t="n">
        <v>1008995</v>
      </c>
      <c r="B8996" s="38" t="n">
        <v>46312</v>
      </c>
      <c r="C8996" s="39" t="s">
        <v>69</v>
      </c>
      <c r="D8996" s="39" t="s">
        <v>39</v>
      </c>
      <c r="E8996" s="40" t="n">
        <v>1.6</v>
      </c>
      <c r="F8996" s="41" t="n">
        <f aca="false">IF(A8996="","",INDEX(Assumptions!$B$16:$B$18,MATCH(C8996,Assumptions!$A$16:$A$18,0)))</f>
        <v>3</v>
      </c>
      <c r="G8996" s="42" t="n">
        <f aca="false">IF(A8996="","",WORKDAY(B8996,F8996))</f>
        <v>46316</v>
      </c>
    </row>
    <row r="8997" customFormat="false" ht="15" hidden="false" customHeight="false" outlineLevel="0" collapsed="false">
      <c r="A8997" s="37" t="n">
        <v>1008996</v>
      </c>
      <c r="B8997" s="38" t="n">
        <v>46312</v>
      </c>
      <c r="C8997" s="39" t="s">
        <v>70</v>
      </c>
      <c r="D8997" s="39" t="s">
        <v>35</v>
      </c>
      <c r="E8997" s="40" t="n">
        <v>2</v>
      </c>
      <c r="F8997" s="41" t="n">
        <f aca="false">IF(A8997="","",INDEX(Assumptions!$B$16:$B$18,MATCH(C8997,Assumptions!$A$16:$A$18,0)))</f>
        <v>5</v>
      </c>
      <c r="G8997" s="42" t="n">
        <f aca="false">IF(A8997="","",WORKDAY(B8997,F8997))</f>
        <v>46318</v>
      </c>
    </row>
    <row r="8998" customFormat="false" ht="15" hidden="false" customHeight="false" outlineLevel="0" collapsed="false">
      <c r="A8998" s="37" t="n">
        <v>1008997</v>
      </c>
      <c r="B8998" s="38" t="n">
        <v>46312</v>
      </c>
      <c r="C8998" s="39" t="s">
        <v>69</v>
      </c>
      <c r="D8998" s="39" t="s">
        <v>39</v>
      </c>
      <c r="E8998" s="40" t="n">
        <v>2.3</v>
      </c>
      <c r="F8998" s="41" t="n">
        <f aca="false">IF(A8998="","",INDEX(Assumptions!$B$16:$B$18,MATCH(C8998,Assumptions!$A$16:$A$18,0)))</f>
        <v>3</v>
      </c>
      <c r="G8998" s="42" t="n">
        <f aca="false">IF(A8998="","",WORKDAY(B8998,F8998))</f>
        <v>46316</v>
      </c>
    </row>
    <row r="8999" customFormat="false" ht="15" hidden="false" customHeight="false" outlineLevel="0" collapsed="false">
      <c r="A8999" s="37" t="n">
        <v>1008998</v>
      </c>
      <c r="B8999" s="38" t="n">
        <v>46312</v>
      </c>
      <c r="C8999" s="39" t="s">
        <v>68</v>
      </c>
      <c r="D8999" s="39" t="s">
        <v>33</v>
      </c>
      <c r="E8999" s="40" t="n">
        <v>16.6</v>
      </c>
      <c r="F8999" s="41" t="n">
        <f aca="false">IF(A8999="","",INDEX(Assumptions!$B$16:$B$18,MATCH(C8999,Assumptions!$A$16:$A$18,0)))</f>
        <v>1</v>
      </c>
      <c r="G8999" s="42" t="n">
        <f aca="false">IF(A8999="","",WORKDAY(B8999,F8999))</f>
        <v>46314</v>
      </c>
    </row>
    <row r="9000" customFormat="false" ht="15" hidden="false" customHeight="false" outlineLevel="0" collapsed="false">
      <c r="A9000" s="37" t="n">
        <v>1008999</v>
      </c>
      <c r="B9000" s="38" t="n">
        <v>46312</v>
      </c>
      <c r="C9000" s="39" t="s">
        <v>68</v>
      </c>
      <c r="D9000" s="39" t="s">
        <v>35</v>
      </c>
      <c r="E9000" s="40" t="n">
        <v>1.4</v>
      </c>
      <c r="F9000" s="41" t="n">
        <f aca="false">IF(A9000="","",INDEX(Assumptions!$B$16:$B$18,MATCH(C9000,Assumptions!$A$16:$A$18,0)))</f>
        <v>1</v>
      </c>
      <c r="G9000" s="42" t="n">
        <f aca="false">IF(A9000="","",WORKDAY(B9000,F9000))</f>
        <v>46314</v>
      </c>
    </row>
    <row r="9001" customFormat="false" ht="15" hidden="false" customHeight="false" outlineLevel="0" collapsed="false">
      <c r="A9001" s="37" t="n">
        <v>1009000</v>
      </c>
      <c r="B9001" s="38" t="n">
        <v>46312</v>
      </c>
      <c r="C9001" s="39" t="s">
        <v>69</v>
      </c>
      <c r="D9001" s="39" t="s">
        <v>31</v>
      </c>
      <c r="E9001" s="40" t="n">
        <v>0.7</v>
      </c>
      <c r="F9001" s="41" t="n">
        <f aca="false">IF(A9001="","",INDEX(Assumptions!$B$16:$B$18,MATCH(C9001,Assumptions!$A$16:$A$18,0)))</f>
        <v>3</v>
      </c>
      <c r="G9001" s="42" t="n">
        <f aca="false">IF(A9001="","",WORKDAY(B9001,F9001))</f>
        <v>46316</v>
      </c>
    </row>
    <row r="9002" customFormat="false" ht="15" hidden="false" customHeight="false" outlineLevel="0" collapsed="false">
      <c r="A9002" s="37" t="n">
        <v>1009001</v>
      </c>
      <c r="B9002" s="38" t="n">
        <v>46312</v>
      </c>
      <c r="C9002" s="39" t="s">
        <v>69</v>
      </c>
      <c r="D9002" s="39" t="s">
        <v>35</v>
      </c>
      <c r="E9002" s="40" t="n">
        <v>1.2</v>
      </c>
      <c r="F9002" s="41" t="n">
        <f aca="false">IF(A9002="","",INDEX(Assumptions!$B$16:$B$18,MATCH(C9002,Assumptions!$A$16:$A$18,0)))</f>
        <v>3</v>
      </c>
      <c r="G9002" s="42" t="n">
        <f aca="false">IF(A9002="","",WORKDAY(B9002,F9002))</f>
        <v>46316</v>
      </c>
    </row>
    <row r="9003" customFormat="false" ht="15" hidden="false" customHeight="false" outlineLevel="0" collapsed="false">
      <c r="A9003" s="37" t="n">
        <v>1009002</v>
      </c>
      <c r="B9003" s="38" t="n">
        <v>46312</v>
      </c>
      <c r="C9003" s="39" t="s">
        <v>68</v>
      </c>
      <c r="D9003" s="39" t="s">
        <v>31</v>
      </c>
      <c r="E9003" s="40" t="n">
        <v>7.1</v>
      </c>
      <c r="F9003" s="41" t="n">
        <f aca="false">IF(A9003="","",INDEX(Assumptions!$B$16:$B$18,MATCH(C9003,Assumptions!$A$16:$A$18,0)))</f>
        <v>1</v>
      </c>
      <c r="G9003" s="42" t="n">
        <f aca="false">IF(A9003="","",WORKDAY(B9003,F9003))</f>
        <v>46314</v>
      </c>
    </row>
    <row r="9004" customFormat="false" ht="15" hidden="false" customHeight="false" outlineLevel="0" collapsed="false">
      <c r="A9004" s="37" t="n">
        <v>1009003</v>
      </c>
      <c r="B9004" s="38" t="n">
        <v>46312</v>
      </c>
      <c r="C9004" s="39" t="s">
        <v>70</v>
      </c>
      <c r="D9004" s="39" t="s">
        <v>35</v>
      </c>
      <c r="E9004" s="40" t="n">
        <v>1.5</v>
      </c>
      <c r="F9004" s="41" t="n">
        <f aca="false">IF(A9004="","",INDEX(Assumptions!$B$16:$B$18,MATCH(C9004,Assumptions!$A$16:$A$18,0)))</f>
        <v>5</v>
      </c>
      <c r="G9004" s="42" t="n">
        <f aca="false">IF(A9004="","",WORKDAY(B9004,F9004))</f>
        <v>46318</v>
      </c>
    </row>
    <row r="9005" customFormat="false" ht="15" hidden="false" customHeight="false" outlineLevel="0" collapsed="false">
      <c r="A9005" s="37" t="n">
        <v>1009004</v>
      </c>
      <c r="B9005" s="38" t="n">
        <v>46312</v>
      </c>
      <c r="C9005" s="39" t="s">
        <v>70</v>
      </c>
      <c r="D9005" s="39" t="s">
        <v>33</v>
      </c>
      <c r="E9005" s="40" t="n">
        <v>1.7</v>
      </c>
      <c r="F9005" s="41" t="n">
        <f aca="false">IF(A9005="","",INDEX(Assumptions!$B$16:$B$18,MATCH(C9005,Assumptions!$A$16:$A$18,0)))</f>
        <v>5</v>
      </c>
      <c r="G9005" s="42" t="n">
        <f aca="false">IF(A9005="","",WORKDAY(B9005,F9005))</f>
        <v>46318</v>
      </c>
    </row>
    <row r="9006" customFormat="false" ht="15" hidden="false" customHeight="false" outlineLevel="0" collapsed="false">
      <c r="A9006" s="37" t="n">
        <v>1009005</v>
      </c>
      <c r="B9006" s="38" t="n">
        <v>46312</v>
      </c>
      <c r="C9006" s="39" t="s">
        <v>69</v>
      </c>
      <c r="D9006" s="39" t="s">
        <v>33</v>
      </c>
      <c r="E9006" s="40" t="n">
        <v>3.4</v>
      </c>
      <c r="F9006" s="41" t="n">
        <f aca="false">IF(A9006="","",INDEX(Assumptions!$B$16:$B$18,MATCH(C9006,Assumptions!$A$16:$A$18,0)))</f>
        <v>3</v>
      </c>
      <c r="G9006" s="42" t="n">
        <f aca="false">IF(A9006="","",WORKDAY(B9006,F9006))</f>
        <v>46316</v>
      </c>
    </row>
    <row r="9007" customFormat="false" ht="15" hidden="false" customHeight="false" outlineLevel="0" collapsed="false">
      <c r="A9007" s="37" t="n">
        <v>1009006</v>
      </c>
      <c r="B9007" s="38" t="n">
        <v>46312</v>
      </c>
      <c r="C9007" s="39" t="s">
        <v>69</v>
      </c>
      <c r="D9007" s="39" t="s">
        <v>31</v>
      </c>
      <c r="E9007" s="40" t="n">
        <v>2.3</v>
      </c>
      <c r="F9007" s="41" t="n">
        <f aca="false">IF(A9007="","",INDEX(Assumptions!$B$16:$B$18,MATCH(C9007,Assumptions!$A$16:$A$18,0)))</f>
        <v>3</v>
      </c>
      <c r="G9007" s="42" t="n">
        <f aca="false">IF(A9007="","",WORKDAY(B9007,F9007))</f>
        <v>46316</v>
      </c>
    </row>
    <row r="9008" customFormat="false" ht="15" hidden="false" customHeight="false" outlineLevel="0" collapsed="false">
      <c r="A9008" s="37" t="n">
        <v>1009007</v>
      </c>
      <c r="B9008" s="38" t="n">
        <v>46312</v>
      </c>
      <c r="C9008" s="39" t="s">
        <v>69</v>
      </c>
      <c r="D9008" s="39" t="s">
        <v>31</v>
      </c>
      <c r="E9008" s="40" t="n">
        <v>5.7</v>
      </c>
      <c r="F9008" s="41" t="n">
        <f aca="false">IF(A9008="","",INDEX(Assumptions!$B$16:$B$18,MATCH(C9008,Assumptions!$A$16:$A$18,0)))</f>
        <v>3</v>
      </c>
      <c r="G9008" s="42" t="n">
        <f aca="false">IF(A9008="","",WORKDAY(B9008,F9008))</f>
        <v>46316</v>
      </c>
    </row>
    <row r="9009" customFormat="false" ht="15" hidden="false" customHeight="false" outlineLevel="0" collapsed="false">
      <c r="A9009" s="37" t="n">
        <v>1009008</v>
      </c>
      <c r="B9009" s="38" t="n">
        <v>46312</v>
      </c>
      <c r="C9009" s="39" t="s">
        <v>69</v>
      </c>
      <c r="D9009" s="39" t="s">
        <v>35</v>
      </c>
      <c r="E9009" s="40" t="n">
        <v>0.8</v>
      </c>
      <c r="F9009" s="41" t="n">
        <f aca="false">IF(A9009="","",INDEX(Assumptions!$B$16:$B$18,MATCH(C9009,Assumptions!$A$16:$A$18,0)))</f>
        <v>3</v>
      </c>
      <c r="G9009" s="42" t="n">
        <f aca="false">IF(A9009="","",WORKDAY(B9009,F9009))</f>
        <v>46316</v>
      </c>
    </row>
    <row r="9010" customFormat="false" ht="15" hidden="false" customHeight="false" outlineLevel="0" collapsed="false">
      <c r="A9010" s="37" t="n">
        <v>1009009</v>
      </c>
      <c r="B9010" s="38" t="n">
        <v>46312</v>
      </c>
      <c r="C9010" s="39" t="s">
        <v>68</v>
      </c>
      <c r="D9010" s="39" t="s">
        <v>35</v>
      </c>
      <c r="E9010" s="40" t="n">
        <v>0.9</v>
      </c>
      <c r="F9010" s="41" t="n">
        <f aca="false">IF(A9010="","",INDEX(Assumptions!$B$16:$B$18,MATCH(C9010,Assumptions!$A$16:$A$18,0)))</f>
        <v>1</v>
      </c>
      <c r="G9010" s="42" t="n">
        <f aca="false">IF(A9010="","",WORKDAY(B9010,F9010))</f>
        <v>46314</v>
      </c>
    </row>
    <row r="9011" customFormat="false" ht="15" hidden="false" customHeight="false" outlineLevel="0" collapsed="false">
      <c r="A9011" s="37" t="n">
        <v>1009010</v>
      </c>
      <c r="B9011" s="38" t="n">
        <v>46312</v>
      </c>
      <c r="C9011" s="39" t="s">
        <v>70</v>
      </c>
      <c r="D9011" s="39" t="s">
        <v>31</v>
      </c>
      <c r="E9011" s="40" t="n">
        <v>8.7</v>
      </c>
      <c r="F9011" s="41" t="n">
        <f aca="false">IF(A9011="","",INDEX(Assumptions!$B$16:$B$18,MATCH(C9011,Assumptions!$A$16:$A$18,0)))</f>
        <v>5</v>
      </c>
      <c r="G9011" s="42" t="n">
        <f aca="false">IF(A9011="","",WORKDAY(B9011,F9011))</f>
        <v>46318</v>
      </c>
    </row>
    <row r="9012" customFormat="false" ht="15" hidden="false" customHeight="false" outlineLevel="0" collapsed="false">
      <c r="A9012" s="37" t="n">
        <v>1009011</v>
      </c>
      <c r="B9012" s="38" t="n">
        <v>46312</v>
      </c>
      <c r="C9012" s="39" t="s">
        <v>69</v>
      </c>
      <c r="D9012" s="39" t="s">
        <v>39</v>
      </c>
      <c r="E9012" s="40" t="n">
        <v>6.7</v>
      </c>
      <c r="F9012" s="41" t="n">
        <f aca="false">IF(A9012="","",INDEX(Assumptions!$B$16:$B$18,MATCH(C9012,Assumptions!$A$16:$A$18,0)))</f>
        <v>3</v>
      </c>
      <c r="G9012" s="42" t="n">
        <f aca="false">IF(A9012="","",WORKDAY(B9012,F9012))</f>
        <v>46316</v>
      </c>
    </row>
    <row r="9013" customFormat="false" ht="15" hidden="false" customHeight="false" outlineLevel="0" collapsed="false">
      <c r="A9013" s="37" t="n">
        <v>1009012</v>
      </c>
      <c r="B9013" s="38" t="n">
        <v>46312</v>
      </c>
      <c r="C9013" s="39" t="s">
        <v>69</v>
      </c>
      <c r="D9013" s="39" t="s">
        <v>37</v>
      </c>
      <c r="E9013" s="40" t="n">
        <v>0.9</v>
      </c>
      <c r="F9013" s="41" t="n">
        <f aca="false">IF(A9013="","",INDEX(Assumptions!$B$16:$B$18,MATCH(C9013,Assumptions!$A$16:$A$18,0)))</f>
        <v>3</v>
      </c>
      <c r="G9013" s="42" t="n">
        <f aca="false">IF(A9013="","",WORKDAY(B9013,F9013))</f>
        <v>46316</v>
      </c>
    </row>
    <row r="9014" customFormat="false" ht="15" hidden="false" customHeight="false" outlineLevel="0" collapsed="false">
      <c r="A9014" s="37" t="n">
        <v>1009013</v>
      </c>
      <c r="B9014" s="38" t="n">
        <v>46312</v>
      </c>
      <c r="C9014" s="39" t="s">
        <v>70</v>
      </c>
      <c r="D9014" s="39" t="s">
        <v>31</v>
      </c>
      <c r="E9014" s="40" t="n">
        <v>3.2</v>
      </c>
      <c r="F9014" s="41" t="n">
        <f aca="false">IF(A9014="","",INDEX(Assumptions!$B$16:$B$18,MATCH(C9014,Assumptions!$A$16:$A$18,0)))</f>
        <v>5</v>
      </c>
      <c r="G9014" s="42" t="n">
        <f aca="false">IF(A9014="","",WORKDAY(B9014,F9014))</f>
        <v>46318</v>
      </c>
    </row>
    <row r="9015" customFormat="false" ht="15" hidden="false" customHeight="false" outlineLevel="0" collapsed="false">
      <c r="A9015" s="37" t="n">
        <v>1009014</v>
      </c>
      <c r="B9015" s="38" t="n">
        <v>46312</v>
      </c>
      <c r="C9015" s="39" t="s">
        <v>69</v>
      </c>
      <c r="D9015" s="39" t="s">
        <v>39</v>
      </c>
      <c r="E9015" s="40" t="n">
        <v>3.1</v>
      </c>
      <c r="F9015" s="41" t="n">
        <f aca="false">IF(A9015="","",INDEX(Assumptions!$B$16:$B$18,MATCH(C9015,Assumptions!$A$16:$A$18,0)))</f>
        <v>3</v>
      </c>
      <c r="G9015" s="42" t="n">
        <f aca="false">IF(A9015="","",WORKDAY(B9015,F9015))</f>
        <v>46316</v>
      </c>
    </row>
    <row r="9016" customFormat="false" ht="15" hidden="false" customHeight="false" outlineLevel="0" collapsed="false">
      <c r="A9016" s="37" t="n">
        <v>1009015</v>
      </c>
      <c r="B9016" s="38" t="n">
        <v>46312</v>
      </c>
      <c r="C9016" s="39" t="s">
        <v>69</v>
      </c>
      <c r="D9016" s="39" t="s">
        <v>33</v>
      </c>
      <c r="E9016" s="40" t="n">
        <v>2.3</v>
      </c>
      <c r="F9016" s="41" t="n">
        <f aca="false">IF(A9016="","",INDEX(Assumptions!$B$16:$B$18,MATCH(C9016,Assumptions!$A$16:$A$18,0)))</f>
        <v>3</v>
      </c>
      <c r="G9016" s="42" t="n">
        <f aca="false">IF(A9016="","",WORKDAY(B9016,F9016))</f>
        <v>46316</v>
      </c>
    </row>
    <row r="9017" customFormat="false" ht="15" hidden="false" customHeight="false" outlineLevel="0" collapsed="false">
      <c r="A9017" s="37" t="n">
        <v>1009016</v>
      </c>
      <c r="B9017" s="38" t="n">
        <v>46312</v>
      </c>
      <c r="C9017" s="39" t="s">
        <v>69</v>
      </c>
      <c r="D9017" s="39" t="s">
        <v>31</v>
      </c>
      <c r="E9017" s="40" t="n">
        <v>2.7</v>
      </c>
      <c r="F9017" s="41" t="n">
        <f aca="false">IF(A9017="","",INDEX(Assumptions!$B$16:$B$18,MATCH(C9017,Assumptions!$A$16:$A$18,0)))</f>
        <v>3</v>
      </c>
      <c r="G9017" s="42" t="n">
        <f aca="false">IF(A9017="","",WORKDAY(B9017,F9017))</f>
        <v>46316</v>
      </c>
    </row>
    <row r="9018" customFormat="false" ht="15" hidden="false" customHeight="false" outlineLevel="0" collapsed="false">
      <c r="A9018" s="37" t="n">
        <v>1009017</v>
      </c>
      <c r="B9018" s="38" t="n">
        <v>46312</v>
      </c>
      <c r="C9018" s="39" t="s">
        <v>69</v>
      </c>
      <c r="D9018" s="39" t="s">
        <v>31</v>
      </c>
      <c r="E9018" s="40" t="n">
        <v>1.5</v>
      </c>
      <c r="F9018" s="41" t="n">
        <f aca="false">IF(A9018="","",INDEX(Assumptions!$B$16:$B$18,MATCH(C9018,Assumptions!$A$16:$A$18,0)))</f>
        <v>3</v>
      </c>
      <c r="G9018" s="42" t="n">
        <f aca="false">IF(A9018="","",WORKDAY(B9018,F9018))</f>
        <v>46316</v>
      </c>
    </row>
    <row r="9019" customFormat="false" ht="15" hidden="false" customHeight="false" outlineLevel="0" collapsed="false">
      <c r="A9019" s="37" t="n">
        <v>1009018</v>
      </c>
      <c r="B9019" s="38" t="n">
        <v>46312</v>
      </c>
      <c r="C9019" s="39" t="s">
        <v>70</v>
      </c>
      <c r="D9019" s="39" t="s">
        <v>33</v>
      </c>
      <c r="E9019" s="40" t="n">
        <v>2.2</v>
      </c>
      <c r="F9019" s="41" t="n">
        <f aca="false">IF(A9019="","",INDEX(Assumptions!$B$16:$B$18,MATCH(C9019,Assumptions!$A$16:$A$18,0)))</f>
        <v>5</v>
      </c>
      <c r="G9019" s="42" t="n">
        <f aca="false">IF(A9019="","",WORKDAY(B9019,F9019))</f>
        <v>46318</v>
      </c>
    </row>
    <row r="9020" customFormat="false" ht="15" hidden="false" customHeight="false" outlineLevel="0" collapsed="false">
      <c r="A9020" s="37" t="n">
        <v>1009019</v>
      </c>
      <c r="B9020" s="38" t="n">
        <v>46312</v>
      </c>
      <c r="C9020" s="39" t="s">
        <v>68</v>
      </c>
      <c r="D9020" s="39" t="s">
        <v>39</v>
      </c>
      <c r="E9020" s="40" t="n">
        <v>0.8</v>
      </c>
      <c r="F9020" s="41" t="n">
        <f aca="false">IF(A9020="","",INDEX(Assumptions!$B$16:$B$18,MATCH(C9020,Assumptions!$A$16:$A$18,0)))</f>
        <v>1</v>
      </c>
      <c r="G9020" s="42" t="n">
        <f aca="false">IF(A9020="","",WORKDAY(B9020,F9020))</f>
        <v>46314</v>
      </c>
    </row>
    <row r="9021" customFormat="false" ht="15" hidden="false" customHeight="false" outlineLevel="0" collapsed="false">
      <c r="A9021" s="37" t="n">
        <v>1009020</v>
      </c>
      <c r="B9021" s="38" t="n">
        <v>46312</v>
      </c>
      <c r="C9021" s="39" t="s">
        <v>69</v>
      </c>
      <c r="D9021" s="39" t="s">
        <v>33</v>
      </c>
      <c r="E9021" s="40" t="n">
        <v>4.2</v>
      </c>
      <c r="F9021" s="41" t="n">
        <f aca="false">IF(A9021="","",INDEX(Assumptions!$B$16:$B$18,MATCH(C9021,Assumptions!$A$16:$A$18,0)))</f>
        <v>3</v>
      </c>
      <c r="G9021" s="42" t="n">
        <f aca="false">IF(A9021="","",WORKDAY(B9021,F9021))</f>
        <v>46316</v>
      </c>
    </row>
    <row r="9022" customFormat="false" ht="15" hidden="false" customHeight="false" outlineLevel="0" collapsed="false">
      <c r="A9022" s="37" t="n">
        <v>1009021</v>
      </c>
      <c r="B9022" s="38" t="n">
        <v>46312</v>
      </c>
      <c r="C9022" s="39" t="s">
        <v>69</v>
      </c>
      <c r="D9022" s="39" t="s">
        <v>33</v>
      </c>
      <c r="E9022" s="40" t="n">
        <v>4.5</v>
      </c>
      <c r="F9022" s="41" t="n">
        <f aca="false">IF(A9022="","",INDEX(Assumptions!$B$16:$B$18,MATCH(C9022,Assumptions!$A$16:$A$18,0)))</f>
        <v>3</v>
      </c>
      <c r="G9022" s="42" t="n">
        <f aca="false">IF(A9022="","",WORKDAY(B9022,F9022))</f>
        <v>46316</v>
      </c>
    </row>
    <row r="9023" customFormat="false" ht="15" hidden="false" customHeight="false" outlineLevel="0" collapsed="false">
      <c r="A9023" s="37" t="n">
        <v>1009022</v>
      </c>
      <c r="B9023" s="38" t="n">
        <v>46312</v>
      </c>
      <c r="C9023" s="39" t="s">
        <v>69</v>
      </c>
      <c r="D9023" s="39" t="s">
        <v>31</v>
      </c>
      <c r="E9023" s="40" t="n">
        <v>2.5</v>
      </c>
      <c r="F9023" s="41" t="n">
        <f aca="false">IF(A9023="","",INDEX(Assumptions!$B$16:$B$18,MATCH(C9023,Assumptions!$A$16:$A$18,0)))</f>
        <v>3</v>
      </c>
      <c r="G9023" s="42" t="n">
        <f aca="false">IF(A9023="","",WORKDAY(B9023,F9023))</f>
        <v>46316</v>
      </c>
    </row>
    <row r="9024" customFormat="false" ht="15" hidden="false" customHeight="false" outlineLevel="0" collapsed="false">
      <c r="A9024" s="37" t="n">
        <v>1009023</v>
      </c>
      <c r="B9024" s="38" t="n">
        <v>46312</v>
      </c>
      <c r="C9024" s="39" t="s">
        <v>69</v>
      </c>
      <c r="D9024" s="39" t="s">
        <v>31</v>
      </c>
      <c r="E9024" s="40" t="n">
        <v>0.2</v>
      </c>
      <c r="F9024" s="41" t="n">
        <f aca="false">IF(A9024="","",INDEX(Assumptions!$B$16:$B$18,MATCH(C9024,Assumptions!$A$16:$A$18,0)))</f>
        <v>3</v>
      </c>
      <c r="G9024" s="42" t="n">
        <f aca="false">IF(A9024="","",WORKDAY(B9024,F9024))</f>
        <v>46316</v>
      </c>
    </row>
    <row r="9025" customFormat="false" ht="15" hidden="false" customHeight="false" outlineLevel="0" collapsed="false">
      <c r="A9025" s="37" t="n">
        <v>1009024</v>
      </c>
      <c r="B9025" s="38" t="n">
        <v>46312</v>
      </c>
      <c r="C9025" s="39" t="s">
        <v>68</v>
      </c>
      <c r="D9025" s="39" t="s">
        <v>35</v>
      </c>
      <c r="E9025" s="40" t="n">
        <v>7.7</v>
      </c>
      <c r="F9025" s="41" t="n">
        <f aca="false">IF(A9025="","",INDEX(Assumptions!$B$16:$B$18,MATCH(C9025,Assumptions!$A$16:$A$18,0)))</f>
        <v>1</v>
      </c>
      <c r="G9025" s="42" t="n">
        <f aca="false">IF(A9025="","",WORKDAY(B9025,F9025))</f>
        <v>46314</v>
      </c>
    </row>
    <row r="9026" customFormat="false" ht="15" hidden="false" customHeight="false" outlineLevel="0" collapsed="false">
      <c r="A9026" s="37" t="n">
        <v>1009025</v>
      </c>
      <c r="B9026" s="38" t="n">
        <v>46312</v>
      </c>
      <c r="C9026" s="39" t="s">
        <v>69</v>
      </c>
      <c r="D9026" s="39" t="s">
        <v>37</v>
      </c>
      <c r="E9026" s="40" t="n">
        <v>2.7</v>
      </c>
      <c r="F9026" s="41" t="n">
        <f aca="false">IF(A9026="","",INDEX(Assumptions!$B$16:$B$18,MATCH(C9026,Assumptions!$A$16:$A$18,0)))</f>
        <v>3</v>
      </c>
      <c r="G9026" s="42" t="n">
        <f aca="false">IF(A9026="","",WORKDAY(B9026,F9026))</f>
        <v>46316</v>
      </c>
    </row>
    <row r="9027" customFormat="false" ht="15" hidden="false" customHeight="false" outlineLevel="0" collapsed="false">
      <c r="A9027" s="37" t="n">
        <v>1009026</v>
      </c>
      <c r="B9027" s="38" t="n">
        <v>46312</v>
      </c>
      <c r="C9027" s="39" t="s">
        <v>69</v>
      </c>
      <c r="D9027" s="39" t="s">
        <v>33</v>
      </c>
      <c r="E9027" s="40" t="n">
        <v>3.2</v>
      </c>
      <c r="F9027" s="41" t="n">
        <f aca="false">IF(A9027="","",INDEX(Assumptions!$B$16:$B$18,MATCH(C9027,Assumptions!$A$16:$A$18,0)))</f>
        <v>3</v>
      </c>
      <c r="G9027" s="42" t="n">
        <f aca="false">IF(A9027="","",WORKDAY(B9027,F9027))</f>
        <v>46316</v>
      </c>
    </row>
    <row r="9028" customFormat="false" ht="15" hidden="false" customHeight="false" outlineLevel="0" collapsed="false">
      <c r="A9028" s="37" t="n">
        <v>1009027</v>
      </c>
      <c r="B9028" s="38" t="n">
        <v>46312</v>
      </c>
      <c r="C9028" s="39" t="s">
        <v>69</v>
      </c>
      <c r="D9028" s="39" t="s">
        <v>37</v>
      </c>
      <c r="E9028" s="40" t="n">
        <v>1.7</v>
      </c>
      <c r="F9028" s="41" t="n">
        <f aca="false">IF(A9028="","",INDEX(Assumptions!$B$16:$B$18,MATCH(C9028,Assumptions!$A$16:$A$18,0)))</f>
        <v>3</v>
      </c>
      <c r="G9028" s="42" t="n">
        <f aca="false">IF(A9028="","",WORKDAY(B9028,F9028))</f>
        <v>46316</v>
      </c>
    </row>
    <row r="9029" customFormat="false" ht="15" hidden="false" customHeight="false" outlineLevel="0" collapsed="false">
      <c r="A9029" s="37" t="n">
        <v>1009028</v>
      </c>
      <c r="B9029" s="38" t="n">
        <v>46312</v>
      </c>
      <c r="C9029" s="39" t="s">
        <v>69</v>
      </c>
      <c r="D9029" s="39" t="s">
        <v>39</v>
      </c>
      <c r="E9029" s="40" t="n">
        <v>6.2</v>
      </c>
      <c r="F9029" s="41" t="n">
        <f aca="false">IF(A9029="","",INDEX(Assumptions!$B$16:$B$18,MATCH(C9029,Assumptions!$A$16:$A$18,0)))</f>
        <v>3</v>
      </c>
      <c r="G9029" s="42" t="n">
        <f aca="false">IF(A9029="","",WORKDAY(B9029,F9029))</f>
        <v>46316</v>
      </c>
    </row>
    <row r="9030" customFormat="false" ht="15" hidden="false" customHeight="false" outlineLevel="0" collapsed="false">
      <c r="A9030" s="37" t="n">
        <v>1009029</v>
      </c>
      <c r="B9030" s="38" t="n">
        <v>46312</v>
      </c>
      <c r="C9030" s="39" t="s">
        <v>69</v>
      </c>
      <c r="D9030" s="39" t="s">
        <v>35</v>
      </c>
      <c r="E9030" s="40" t="n">
        <v>1.3</v>
      </c>
      <c r="F9030" s="41" t="n">
        <f aca="false">IF(A9030="","",INDEX(Assumptions!$B$16:$B$18,MATCH(C9030,Assumptions!$A$16:$A$18,0)))</f>
        <v>3</v>
      </c>
      <c r="G9030" s="42" t="n">
        <f aca="false">IF(A9030="","",WORKDAY(B9030,F9030))</f>
        <v>46316</v>
      </c>
    </row>
    <row r="9031" customFormat="false" ht="15" hidden="false" customHeight="false" outlineLevel="0" collapsed="false">
      <c r="A9031" s="37" t="n">
        <v>1009030</v>
      </c>
      <c r="B9031" s="38" t="n">
        <v>46312</v>
      </c>
      <c r="C9031" s="39" t="s">
        <v>69</v>
      </c>
      <c r="D9031" s="39" t="s">
        <v>35</v>
      </c>
      <c r="E9031" s="40" t="n">
        <v>2.4</v>
      </c>
      <c r="F9031" s="41" t="n">
        <f aca="false">IF(A9031="","",INDEX(Assumptions!$B$16:$B$18,MATCH(C9031,Assumptions!$A$16:$A$18,0)))</f>
        <v>3</v>
      </c>
      <c r="G9031" s="42" t="n">
        <f aca="false">IF(A9031="","",WORKDAY(B9031,F9031))</f>
        <v>46316</v>
      </c>
    </row>
    <row r="9032" customFormat="false" ht="15" hidden="false" customHeight="false" outlineLevel="0" collapsed="false">
      <c r="A9032" s="37" t="n">
        <v>1009031</v>
      </c>
      <c r="B9032" s="38" t="n">
        <v>46312</v>
      </c>
      <c r="C9032" s="39" t="s">
        <v>69</v>
      </c>
      <c r="D9032" s="39" t="s">
        <v>33</v>
      </c>
      <c r="E9032" s="40" t="n">
        <v>0.7</v>
      </c>
      <c r="F9032" s="41" t="n">
        <f aca="false">IF(A9032="","",INDEX(Assumptions!$B$16:$B$18,MATCH(C9032,Assumptions!$A$16:$A$18,0)))</f>
        <v>3</v>
      </c>
      <c r="G9032" s="42" t="n">
        <f aca="false">IF(A9032="","",WORKDAY(B9032,F9032))</f>
        <v>46316</v>
      </c>
    </row>
    <row r="9033" customFormat="false" ht="15" hidden="false" customHeight="false" outlineLevel="0" collapsed="false">
      <c r="A9033" s="37" t="n">
        <v>1009032</v>
      </c>
      <c r="B9033" s="38" t="n">
        <v>46312</v>
      </c>
      <c r="C9033" s="39" t="s">
        <v>70</v>
      </c>
      <c r="D9033" s="39" t="s">
        <v>39</v>
      </c>
      <c r="E9033" s="40" t="n">
        <v>1.4</v>
      </c>
      <c r="F9033" s="41" t="n">
        <f aca="false">IF(A9033="","",INDEX(Assumptions!$B$16:$B$18,MATCH(C9033,Assumptions!$A$16:$A$18,0)))</f>
        <v>5</v>
      </c>
      <c r="G9033" s="42" t="n">
        <f aca="false">IF(A9033="","",WORKDAY(B9033,F9033))</f>
        <v>46318</v>
      </c>
    </row>
    <row r="9034" customFormat="false" ht="15" hidden="false" customHeight="false" outlineLevel="0" collapsed="false">
      <c r="A9034" s="37" t="n">
        <v>1009033</v>
      </c>
      <c r="B9034" s="38" t="n">
        <v>46312</v>
      </c>
      <c r="C9034" s="39" t="s">
        <v>68</v>
      </c>
      <c r="D9034" s="39" t="s">
        <v>35</v>
      </c>
      <c r="E9034" s="40" t="n">
        <v>1.5</v>
      </c>
      <c r="F9034" s="41" t="n">
        <f aca="false">IF(A9034="","",INDEX(Assumptions!$B$16:$B$18,MATCH(C9034,Assumptions!$A$16:$A$18,0)))</f>
        <v>1</v>
      </c>
      <c r="G9034" s="42" t="n">
        <f aca="false">IF(A9034="","",WORKDAY(B9034,F9034))</f>
        <v>46314</v>
      </c>
    </row>
    <row r="9035" customFormat="false" ht="15" hidden="false" customHeight="false" outlineLevel="0" collapsed="false">
      <c r="A9035" s="37" t="n">
        <v>1009034</v>
      </c>
      <c r="B9035" s="38" t="n">
        <v>46312</v>
      </c>
      <c r="C9035" s="39" t="s">
        <v>68</v>
      </c>
      <c r="D9035" s="39" t="s">
        <v>31</v>
      </c>
      <c r="E9035" s="40" t="n">
        <v>4.8</v>
      </c>
      <c r="F9035" s="41" t="n">
        <f aca="false">IF(A9035="","",INDEX(Assumptions!$B$16:$B$18,MATCH(C9035,Assumptions!$A$16:$A$18,0)))</f>
        <v>1</v>
      </c>
      <c r="G9035" s="42" t="n">
        <f aca="false">IF(A9035="","",WORKDAY(B9035,F9035))</f>
        <v>46314</v>
      </c>
    </row>
    <row r="9036" customFormat="false" ht="15" hidden="false" customHeight="false" outlineLevel="0" collapsed="false">
      <c r="A9036" s="37" t="n">
        <v>1009035</v>
      </c>
      <c r="B9036" s="38" t="n">
        <v>46312</v>
      </c>
      <c r="C9036" s="39" t="s">
        <v>69</v>
      </c>
      <c r="D9036" s="39" t="s">
        <v>31</v>
      </c>
      <c r="E9036" s="40" t="n">
        <v>6.6</v>
      </c>
      <c r="F9036" s="41" t="n">
        <f aca="false">IF(A9036="","",INDEX(Assumptions!$B$16:$B$18,MATCH(C9036,Assumptions!$A$16:$A$18,0)))</f>
        <v>3</v>
      </c>
      <c r="G9036" s="42" t="n">
        <f aca="false">IF(A9036="","",WORKDAY(B9036,F9036))</f>
        <v>46316</v>
      </c>
    </row>
    <row r="9037" customFormat="false" ht="15" hidden="false" customHeight="false" outlineLevel="0" collapsed="false">
      <c r="A9037" s="37" t="n">
        <v>1009036</v>
      </c>
      <c r="B9037" s="38" t="n">
        <v>46312</v>
      </c>
      <c r="C9037" s="39" t="s">
        <v>69</v>
      </c>
      <c r="D9037" s="39" t="s">
        <v>39</v>
      </c>
      <c r="E9037" s="40" t="n">
        <v>1.6</v>
      </c>
      <c r="F9037" s="41" t="n">
        <f aca="false">IF(A9037="","",INDEX(Assumptions!$B$16:$B$18,MATCH(C9037,Assumptions!$A$16:$A$18,0)))</f>
        <v>3</v>
      </c>
      <c r="G9037" s="42" t="n">
        <f aca="false">IF(A9037="","",WORKDAY(B9037,F9037))</f>
        <v>46316</v>
      </c>
    </row>
    <row r="9038" customFormat="false" ht="15" hidden="false" customHeight="false" outlineLevel="0" collapsed="false">
      <c r="A9038" s="37" t="n">
        <v>1009037</v>
      </c>
      <c r="B9038" s="38" t="n">
        <v>46312</v>
      </c>
      <c r="C9038" s="39" t="s">
        <v>70</v>
      </c>
      <c r="D9038" s="39" t="s">
        <v>35</v>
      </c>
      <c r="E9038" s="40" t="n">
        <v>0.7</v>
      </c>
      <c r="F9038" s="41" t="n">
        <f aca="false">IF(A9038="","",INDEX(Assumptions!$B$16:$B$18,MATCH(C9038,Assumptions!$A$16:$A$18,0)))</f>
        <v>5</v>
      </c>
      <c r="G9038" s="42" t="n">
        <f aca="false">IF(A9038="","",WORKDAY(B9038,F9038))</f>
        <v>46318</v>
      </c>
    </row>
    <row r="9039" customFormat="false" ht="15" hidden="false" customHeight="false" outlineLevel="0" collapsed="false">
      <c r="A9039" s="37" t="n">
        <v>1009038</v>
      </c>
      <c r="B9039" s="38" t="n">
        <v>46312</v>
      </c>
      <c r="C9039" s="39" t="s">
        <v>69</v>
      </c>
      <c r="D9039" s="39" t="s">
        <v>33</v>
      </c>
      <c r="E9039" s="40" t="n">
        <v>3.9</v>
      </c>
      <c r="F9039" s="41" t="n">
        <f aca="false">IF(A9039="","",INDEX(Assumptions!$B$16:$B$18,MATCH(C9039,Assumptions!$A$16:$A$18,0)))</f>
        <v>3</v>
      </c>
      <c r="G9039" s="42" t="n">
        <f aca="false">IF(A9039="","",WORKDAY(B9039,F9039))</f>
        <v>46316</v>
      </c>
    </row>
    <row r="9040" customFormat="false" ht="15" hidden="false" customHeight="false" outlineLevel="0" collapsed="false">
      <c r="A9040" s="37" t="n">
        <v>1009039</v>
      </c>
      <c r="B9040" s="38" t="n">
        <v>46312</v>
      </c>
      <c r="C9040" s="39" t="s">
        <v>70</v>
      </c>
      <c r="D9040" s="39" t="s">
        <v>33</v>
      </c>
      <c r="E9040" s="40" t="n">
        <v>8.1</v>
      </c>
      <c r="F9040" s="41" t="n">
        <f aca="false">IF(A9040="","",INDEX(Assumptions!$B$16:$B$18,MATCH(C9040,Assumptions!$A$16:$A$18,0)))</f>
        <v>5</v>
      </c>
      <c r="G9040" s="42" t="n">
        <f aca="false">IF(A9040="","",WORKDAY(B9040,F9040))</f>
        <v>46318</v>
      </c>
    </row>
    <row r="9041" customFormat="false" ht="15" hidden="false" customHeight="false" outlineLevel="0" collapsed="false">
      <c r="A9041" s="37" t="n">
        <v>1009040</v>
      </c>
      <c r="B9041" s="38" t="n">
        <v>46312</v>
      </c>
      <c r="C9041" s="39" t="s">
        <v>69</v>
      </c>
      <c r="D9041" s="39" t="s">
        <v>31</v>
      </c>
      <c r="E9041" s="40" t="n">
        <v>1.3</v>
      </c>
      <c r="F9041" s="41" t="n">
        <f aca="false">IF(A9041="","",INDEX(Assumptions!$B$16:$B$18,MATCH(C9041,Assumptions!$A$16:$A$18,0)))</f>
        <v>3</v>
      </c>
      <c r="G9041" s="42" t="n">
        <f aca="false">IF(A9041="","",WORKDAY(B9041,F9041))</f>
        <v>46316</v>
      </c>
    </row>
    <row r="9042" customFormat="false" ht="15" hidden="false" customHeight="false" outlineLevel="0" collapsed="false">
      <c r="A9042" s="37" t="n">
        <v>1009041</v>
      </c>
      <c r="B9042" s="38" t="n">
        <v>46312</v>
      </c>
      <c r="C9042" s="39" t="s">
        <v>68</v>
      </c>
      <c r="D9042" s="39" t="s">
        <v>35</v>
      </c>
      <c r="E9042" s="40" t="n">
        <v>0.9</v>
      </c>
      <c r="F9042" s="41" t="n">
        <f aca="false">IF(A9042="","",INDEX(Assumptions!$B$16:$B$18,MATCH(C9042,Assumptions!$A$16:$A$18,0)))</f>
        <v>1</v>
      </c>
      <c r="G9042" s="42" t="n">
        <f aca="false">IF(A9042="","",WORKDAY(B9042,F9042))</f>
        <v>46314</v>
      </c>
    </row>
    <row r="9043" customFormat="false" ht="15" hidden="false" customHeight="false" outlineLevel="0" collapsed="false">
      <c r="A9043" s="37" t="n">
        <v>1009042</v>
      </c>
      <c r="B9043" s="38" t="n">
        <v>46312</v>
      </c>
      <c r="C9043" s="39" t="s">
        <v>69</v>
      </c>
      <c r="D9043" s="39" t="s">
        <v>39</v>
      </c>
      <c r="E9043" s="40" t="n">
        <v>1.1</v>
      </c>
      <c r="F9043" s="41" t="n">
        <f aca="false">IF(A9043="","",INDEX(Assumptions!$B$16:$B$18,MATCH(C9043,Assumptions!$A$16:$A$18,0)))</f>
        <v>3</v>
      </c>
      <c r="G9043" s="42" t="n">
        <f aca="false">IF(A9043="","",WORKDAY(B9043,F9043))</f>
        <v>46316</v>
      </c>
    </row>
    <row r="9044" customFormat="false" ht="15" hidden="false" customHeight="false" outlineLevel="0" collapsed="false">
      <c r="A9044" s="37" t="n">
        <v>1009043</v>
      </c>
      <c r="B9044" s="38" t="n">
        <v>46312</v>
      </c>
      <c r="C9044" s="39" t="s">
        <v>70</v>
      </c>
      <c r="D9044" s="39" t="s">
        <v>31</v>
      </c>
      <c r="E9044" s="40" t="n">
        <v>0.6</v>
      </c>
      <c r="F9044" s="41" t="n">
        <f aca="false">IF(A9044="","",INDEX(Assumptions!$B$16:$B$18,MATCH(C9044,Assumptions!$A$16:$A$18,0)))</f>
        <v>5</v>
      </c>
      <c r="G9044" s="42" t="n">
        <f aca="false">IF(A9044="","",WORKDAY(B9044,F9044))</f>
        <v>46318</v>
      </c>
    </row>
    <row r="9045" customFormat="false" ht="15" hidden="false" customHeight="false" outlineLevel="0" collapsed="false">
      <c r="A9045" s="37" t="n">
        <v>1009044</v>
      </c>
      <c r="B9045" s="38" t="n">
        <v>46312</v>
      </c>
      <c r="C9045" s="39" t="s">
        <v>70</v>
      </c>
      <c r="D9045" s="39" t="s">
        <v>31</v>
      </c>
      <c r="E9045" s="40" t="n">
        <v>2.9</v>
      </c>
      <c r="F9045" s="41" t="n">
        <f aca="false">IF(A9045="","",INDEX(Assumptions!$B$16:$B$18,MATCH(C9045,Assumptions!$A$16:$A$18,0)))</f>
        <v>5</v>
      </c>
      <c r="G9045" s="42" t="n">
        <f aca="false">IF(A9045="","",WORKDAY(B9045,F9045))</f>
        <v>46318</v>
      </c>
    </row>
    <row r="9046" customFormat="false" ht="15" hidden="false" customHeight="false" outlineLevel="0" collapsed="false">
      <c r="A9046" s="37" t="n">
        <v>1009045</v>
      </c>
      <c r="B9046" s="38" t="n">
        <v>46312</v>
      </c>
      <c r="C9046" s="39" t="s">
        <v>69</v>
      </c>
      <c r="D9046" s="39" t="s">
        <v>31</v>
      </c>
      <c r="E9046" s="40" t="n">
        <v>0.5</v>
      </c>
      <c r="F9046" s="41" t="n">
        <f aca="false">IF(A9046="","",INDEX(Assumptions!$B$16:$B$18,MATCH(C9046,Assumptions!$A$16:$A$18,0)))</f>
        <v>3</v>
      </c>
      <c r="G9046" s="42" t="n">
        <f aca="false">IF(A9046="","",WORKDAY(B9046,F9046))</f>
        <v>46316</v>
      </c>
    </row>
    <row r="9047" customFormat="false" ht="15" hidden="false" customHeight="false" outlineLevel="0" collapsed="false">
      <c r="A9047" s="37" t="n">
        <v>1009046</v>
      </c>
      <c r="B9047" s="38" t="n">
        <v>46312</v>
      </c>
      <c r="C9047" s="39" t="s">
        <v>69</v>
      </c>
      <c r="D9047" s="39" t="s">
        <v>31</v>
      </c>
      <c r="E9047" s="40" t="n">
        <v>0.9</v>
      </c>
      <c r="F9047" s="41" t="n">
        <f aca="false">IF(A9047="","",INDEX(Assumptions!$B$16:$B$18,MATCH(C9047,Assumptions!$A$16:$A$18,0)))</f>
        <v>3</v>
      </c>
      <c r="G9047" s="42" t="n">
        <f aca="false">IF(A9047="","",WORKDAY(B9047,F9047))</f>
        <v>46316</v>
      </c>
    </row>
    <row r="9048" customFormat="false" ht="15" hidden="false" customHeight="false" outlineLevel="0" collapsed="false">
      <c r="A9048" s="37" t="n">
        <v>1009047</v>
      </c>
      <c r="B9048" s="38" t="n">
        <v>46312</v>
      </c>
      <c r="C9048" s="39" t="s">
        <v>69</v>
      </c>
      <c r="D9048" s="39" t="s">
        <v>35</v>
      </c>
      <c r="E9048" s="40" t="n">
        <v>1.5</v>
      </c>
      <c r="F9048" s="41" t="n">
        <f aca="false">IF(A9048="","",INDEX(Assumptions!$B$16:$B$18,MATCH(C9048,Assumptions!$A$16:$A$18,0)))</f>
        <v>3</v>
      </c>
      <c r="G9048" s="42" t="n">
        <f aca="false">IF(A9048="","",WORKDAY(B9048,F9048))</f>
        <v>46316</v>
      </c>
    </row>
    <row r="9049" customFormat="false" ht="15" hidden="false" customHeight="false" outlineLevel="0" collapsed="false">
      <c r="A9049" s="37" t="n">
        <v>1009048</v>
      </c>
      <c r="B9049" s="38" t="n">
        <v>46312</v>
      </c>
      <c r="C9049" s="39" t="s">
        <v>69</v>
      </c>
      <c r="D9049" s="39" t="s">
        <v>31</v>
      </c>
      <c r="E9049" s="40" t="n">
        <v>1.3</v>
      </c>
      <c r="F9049" s="41" t="n">
        <f aca="false">IF(A9049="","",INDEX(Assumptions!$B$16:$B$18,MATCH(C9049,Assumptions!$A$16:$A$18,0)))</f>
        <v>3</v>
      </c>
      <c r="G9049" s="42" t="n">
        <f aca="false">IF(A9049="","",WORKDAY(B9049,F9049))</f>
        <v>46316</v>
      </c>
    </row>
    <row r="9050" customFormat="false" ht="15" hidden="false" customHeight="false" outlineLevel="0" collapsed="false">
      <c r="A9050" s="37" t="n">
        <v>1009049</v>
      </c>
      <c r="B9050" s="38" t="n">
        <v>46312</v>
      </c>
      <c r="C9050" s="39" t="s">
        <v>69</v>
      </c>
      <c r="D9050" s="39" t="s">
        <v>35</v>
      </c>
      <c r="E9050" s="40" t="n">
        <v>6.3</v>
      </c>
      <c r="F9050" s="41" t="n">
        <f aca="false">IF(A9050="","",INDEX(Assumptions!$B$16:$B$18,MATCH(C9050,Assumptions!$A$16:$A$18,0)))</f>
        <v>3</v>
      </c>
      <c r="G9050" s="42" t="n">
        <f aca="false">IF(A9050="","",WORKDAY(B9050,F9050))</f>
        <v>46316</v>
      </c>
    </row>
    <row r="9051" customFormat="false" ht="15" hidden="false" customHeight="false" outlineLevel="0" collapsed="false">
      <c r="A9051" s="37" t="n">
        <v>1009050</v>
      </c>
      <c r="B9051" s="38" t="n">
        <v>46312</v>
      </c>
      <c r="C9051" s="39" t="s">
        <v>69</v>
      </c>
      <c r="D9051" s="39" t="s">
        <v>35</v>
      </c>
      <c r="E9051" s="40" t="n">
        <v>2</v>
      </c>
      <c r="F9051" s="41" t="n">
        <f aca="false">IF(A9051="","",INDEX(Assumptions!$B$16:$B$18,MATCH(C9051,Assumptions!$A$16:$A$18,0)))</f>
        <v>3</v>
      </c>
      <c r="G9051" s="42" t="n">
        <f aca="false">IF(A9051="","",WORKDAY(B9051,F9051))</f>
        <v>46316</v>
      </c>
    </row>
    <row r="9052" customFormat="false" ht="15" hidden="false" customHeight="false" outlineLevel="0" collapsed="false">
      <c r="A9052" s="37" t="n">
        <v>1009051</v>
      </c>
      <c r="B9052" s="38" t="n">
        <v>46312</v>
      </c>
      <c r="C9052" s="39" t="s">
        <v>70</v>
      </c>
      <c r="D9052" s="39" t="s">
        <v>39</v>
      </c>
      <c r="E9052" s="40" t="n">
        <v>1.5</v>
      </c>
      <c r="F9052" s="41" t="n">
        <f aca="false">IF(A9052="","",INDEX(Assumptions!$B$16:$B$18,MATCH(C9052,Assumptions!$A$16:$A$18,0)))</f>
        <v>5</v>
      </c>
      <c r="G9052" s="42" t="n">
        <f aca="false">IF(A9052="","",WORKDAY(B9052,F9052))</f>
        <v>46318</v>
      </c>
    </row>
    <row r="9053" customFormat="false" ht="15" hidden="false" customHeight="false" outlineLevel="0" collapsed="false">
      <c r="A9053" s="37" t="n">
        <v>1009052</v>
      </c>
      <c r="B9053" s="38" t="n">
        <v>46312</v>
      </c>
      <c r="C9053" s="39" t="s">
        <v>69</v>
      </c>
      <c r="D9053" s="39" t="s">
        <v>39</v>
      </c>
      <c r="E9053" s="40" t="n">
        <v>0.9</v>
      </c>
      <c r="F9053" s="41" t="n">
        <f aca="false">IF(A9053="","",INDEX(Assumptions!$B$16:$B$18,MATCH(C9053,Assumptions!$A$16:$A$18,0)))</f>
        <v>3</v>
      </c>
      <c r="G9053" s="42" t="n">
        <f aca="false">IF(A9053="","",WORKDAY(B9053,F9053))</f>
        <v>46316</v>
      </c>
    </row>
    <row r="9054" customFormat="false" ht="15" hidden="false" customHeight="false" outlineLevel="0" collapsed="false">
      <c r="A9054" s="37" t="n">
        <v>1009053</v>
      </c>
      <c r="B9054" s="38" t="n">
        <v>46312</v>
      </c>
      <c r="C9054" s="39" t="s">
        <v>69</v>
      </c>
      <c r="D9054" s="39" t="s">
        <v>31</v>
      </c>
      <c r="E9054" s="40" t="n">
        <v>0.9</v>
      </c>
      <c r="F9054" s="41" t="n">
        <f aca="false">IF(A9054="","",INDEX(Assumptions!$B$16:$B$18,MATCH(C9054,Assumptions!$A$16:$A$18,0)))</f>
        <v>3</v>
      </c>
      <c r="G9054" s="42" t="n">
        <f aca="false">IF(A9054="","",WORKDAY(B9054,F9054))</f>
        <v>46316</v>
      </c>
    </row>
    <row r="9055" customFormat="false" ht="15" hidden="false" customHeight="false" outlineLevel="0" collapsed="false">
      <c r="A9055" s="37" t="n">
        <v>1009054</v>
      </c>
      <c r="B9055" s="38" t="n">
        <v>46312</v>
      </c>
      <c r="C9055" s="39" t="s">
        <v>70</v>
      </c>
      <c r="D9055" s="39" t="s">
        <v>39</v>
      </c>
      <c r="E9055" s="40" t="n">
        <v>0.7</v>
      </c>
      <c r="F9055" s="41" t="n">
        <f aca="false">IF(A9055="","",INDEX(Assumptions!$B$16:$B$18,MATCH(C9055,Assumptions!$A$16:$A$18,0)))</f>
        <v>5</v>
      </c>
      <c r="G9055" s="42" t="n">
        <f aca="false">IF(A9055="","",WORKDAY(B9055,F9055))</f>
        <v>46318</v>
      </c>
    </row>
    <row r="9056" customFormat="false" ht="15" hidden="false" customHeight="false" outlineLevel="0" collapsed="false">
      <c r="A9056" s="37" t="n">
        <v>1009055</v>
      </c>
      <c r="B9056" s="38" t="n">
        <v>46312</v>
      </c>
      <c r="C9056" s="39" t="s">
        <v>69</v>
      </c>
      <c r="D9056" s="39" t="s">
        <v>35</v>
      </c>
      <c r="E9056" s="40" t="n">
        <v>3.3</v>
      </c>
      <c r="F9056" s="41" t="n">
        <f aca="false">IF(A9056="","",INDEX(Assumptions!$B$16:$B$18,MATCH(C9056,Assumptions!$A$16:$A$18,0)))</f>
        <v>3</v>
      </c>
      <c r="G9056" s="42" t="n">
        <f aca="false">IF(A9056="","",WORKDAY(B9056,F9056))</f>
        <v>46316</v>
      </c>
    </row>
    <row r="9057" customFormat="false" ht="15" hidden="false" customHeight="false" outlineLevel="0" collapsed="false">
      <c r="A9057" s="37" t="n">
        <v>1009056</v>
      </c>
      <c r="B9057" s="38" t="n">
        <v>46312</v>
      </c>
      <c r="C9057" s="39" t="s">
        <v>69</v>
      </c>
      <c r="D9057" s="39" t="s">
        <v>35</v>
      </c>
      <c r="E9057" s="40" t="n">
        <v>3.5</v>
      </c>
      <c r="F9057" s="41" t="n">
        <f aca="false">IF(A9057="","",INDEX(Assumptions!$B$16:$B$18,MATCH(C9057,Assumptions!$A$16:$A$18,0)))</f>
        <v>3</v>
      </c>
      <c r="G9057" s="42" t="n">
        <f aca="false">IF(A9057="","",WORKDAY(B9057,F9057))</f>
        <v>46316</v>
      </c>
    </row>
    <row r="9058" customFormat="false" ht="15" hidden="false" customHeight="false" outlineLevel="0" collapsed="false">
      <c r="A9058" s="37" t="n">
        <v>1009057</v>
      </c>
      <c r="B9058" s="38" t="n">
        <v>46312</v>
      </c>
      <c r="C9058" s="39" t="s">
        <v>69</v>
      </c>
      <c r="D9058" s="39" t="s">
        <v>33</v>
      </c>
      <c r="E9058" s="40" t="n">
        <v>1.2</v>
      </c>
      <c r="F9058" s="41" t="n">
        <f aca="false">IF(A9058="","",INDEX(Assumptions!$B$16:$B$18,MATCH(C9058,Assumptions!$A$16:$A$18,0)))</f>
        <v>3</v>
      </c>
      <c r="G9058" s="42" t="n">
        <f aca="false">IF(A9058="","",WORKDAY(B9058,F9058))</f>
        <v>46316</v>
      </c>
    </row>
    <row r="9059" customFormat="false" ht="15" hidden="false" customHeight="false" outlineLevel="0" collapsed="false">
      <c r="A9059" s="37" t="n">
        <v>1009058</v>
      </c>
      <c r="B9059" s="38" t="n">
        <v>46312</v>
      </c>
      <c r="C9059" s="39" t="s">
        <v>69</v>
      </c>
      <c r="D9059" s="39" t="s">
        <v>39</v>
      </c>
      <c r="E9059" s="40" t="n">
        <v>1</v>
      </c>
      <c r="F9059" s="41" t="n">
        <f aca="false">IF(A9059="","",INDEX(Assumptions!$B$16:$B$18,MATCH(C9059,Assumptions!$A$16:$A$18,0)))</f>
        <v>3</v>
      </c>
      <c r="G9059" s="42" t="n">
        <f aca="false">IF(A9059="","",WORKDAY(B9059,F9059))</f>
        <v>46316</v>
      </c>
    </row>
    <row r="9060" customFormat="false" ht="15" hidden="false" customHeight="false" outlineLevel="0" collapsed="false">
      <c r="A9060" s="37" t="n">
        <v>1009059</v>
      </c>
      <c r="B9060" s="38" t="n">
        <v>46312</v>
      </c>
      <c r="C9060" s="39" t="s">
        <v>70</v>
      </c>
      <c r="D9060" s="39" t="s">
        <v>37</v>
      </c>
      <c r="E9060" s="40" t="n">
        <v>1.3</v>
      </c>
      <c r="F9060" s="41" t="n">
        <f aca="false">IF(A9060="","",INDEX(Assumptions!$B$16:$B$18,MATCH(C9060,Assumptions!$A$16:$A$18,0)))</f>
        <v>5</v>
      </c>
      <c r="G9060" s="42" t="n">
        <f aca="false">IF(A9060="","",WORKDAY(B9060,F9060))</f>
        <v>46318</v>
      </c>
    </row>
    <row r="9061" customFormat="false" ht="15" hidden="false" customHeight="false" outlineLevel="0" collapsed="false">
      <c r="A9061" s="37" t="n">
        <v>1009060</v>
      </c>
      <c r="B9061" s="38" t="n">
        <v>46312</v>
      </c>
      <c r="C9061" s="39" t="s">
        <v>69</v>
      </c>
      <c r="D9061" s="39" t="s">
        <v>31</v>
      </c>
      <c r="E9061" s="40" t="n">
        <v>1.5</v>
      </c>
      <c r="F9061" s="41" t="n">
        <f aca="false">IF(A9061="","",INDEX(Assumptions!$B$16:$B$18,MATCH(C9061,Assumptions!$A$16:$A$18,0)))</f>
        <v>3</v>
      </c>
      <c r="G9061" s="42" t="n">
        <f aca="false">IF(A9061="","",WORKDAY(B9061,F9061))</f>
        <v>46316</v>
      </c>
    </row>
    <row r="9062" customFormat="false" ht="15" hidden="false" customHeight="false" outlineLevel="0" collapsed="false">
      <c r="A9062" s="37" t="n">
        <v>1009061</v>
      </c>
      <c r="B9062" s="38" t="n">
        <v>46312</v>
      </c>
      <c r="C9062" s="39" t="s">
        <v>70</v>
      </c>
      <c r="D9062" s="39" t="s">
        <v>39</v>
      </c>
      <c r="E9062" s="40" t="n">
        <v>2.4</v>
      </c>
      <c r="F9062" s="41" t="n">
        <f aca="false">IF(A9062="","",INDEX(Assumptions!$B$16:$B$18,MATCH(C9062,Assumptions!$A$16:$A$18,0)))</f>
        <v>5</v>
      </c>
      <c r="G9062" s="42" t="n">
        <f aca="false">IF(A9062="","",WORKDAY(B9062,F9062))</f>
        <v>46318</v>
      </c>
    </row>
    <row r="9063" customFormat="false" ht="15" hidden="false" customHeight="false" outlineLevel="0" collapsed="false">
      <c r="A9063" s="37" t="n">
        <v>1009062</v>
      </c>
      <c r="B9063" s="38" t="n">
        <v>46312</v>
      </c>
      <c r="C9063" s="39" t="s">
        <v>69</v>
      </c>
      <c r="D9063" s="39" t="s">
        <v>35</v>
      </c>
      <c r="E9063" s="40" t="n">
        <v>1.5</v>
      </c>
      <c r="F9063" s="41" t="n">
        <f aca="false">IF(A9063="","",INDEX(Assumptions!$B$16:$B$18,MATCH(C9063,Assumptions!$A$16:$A$18,0)))</f>
        <v>3</v>
      </c>
      <c r="G9063" s="42" t="n">
        <f aca="false">IF(A9063="","",WORKDAY(B9063,F9063))</f>
        <v>46316</v>
      </c>
    </row>
    <row r="9064" customFormat="false" ht="15" hidden="false" customHeight="false" outlineLevel="0" collapsed="false">
      <c r="A9064" s="37" t="n">
        <v>1009063</v>
      </c>
      <c r="B9064" s="38" t="n">
        <v>46312</v>
      </c>
      <c r="C9064" s="39" t="s">
        <v>68</v>
      </c>
      <c r="D9064" s="39" t="s">
        <v>35</v>
      </c>
      <c r="E9064" s="40" t="n">
        <v>2.7</v>
      </c>
      <c r="F9064" s="41" t="n">
        <f aca="false">IF(A9064="","",INDEX(Assumptions!$B$16:$B$18,MATCH(C9064,Assumptions!$A$16:$A$18,0)))</f>
        <v>1</v>
      </c>
      <c r="G9064" s="42" t="n">
        <f aca="false">IF(A9064="","",WORKDAY(B9064,F9064))</f>
        <v>46314</v>
      </c>
    </row>
    <row r="9065" customFormat="false" ht="15" hidden="false" customHeight="false" outlineLevel="0" collapsed="false">
      <c r="A9065" s="37" t="n">
        <v>1009064</v>
      </c>
      <c r="B9065" s="38" t="n">
        <v>46312</v>
      </c>
      <c r="C9065" s="39" t="s">
        <v>70</v>
      </c>
      <c r="D9065" s="39" t="s">
        <v>33</v>
      </c>
      <c r="E9065" s="40" t="n">
        <v>2</v>
      </c>
      <c r="F9065" s="41" t="n">
        <f aca="false">IF(A9065="","",INDEX(Assumptions!$B$16:$B$18,MATCH(C9065,Assumptions!$A$16:$A$18,0)))</f>
        <v>5</v>
      </c>
      <c r="G9065" s="42" t="n">
        <f aca="false">IF(A9065="","",WORKDAY(B9065,F9065))</f>
        <v>46318</v>
      </c>
    </row>
    <row r="9066" customFormat="false" ht="15" hidden="false" customHeight="false" outlineLevel="0" collapsed="false">
      <c r="A9066" s="37" t="n">
        <v>1009065</v>
      </c>
      <c r="B9066" s="38" t="n">
        <v>46312</v>
      </c>
      <c r="C9066" s="39" t="s">
        <v>69</v>
      </c>
      <c r="D9066" s="39" t="s">
        <v>33</v>
      </c>
      <c r="E9066" s="40" t="n">
        <v>1</v>
      </c>
      <c r="F9066" s="41" t="n">
        <f aca="false">IF(A9066="","",INDEX(Assumptions!$B$16:$B$18,MATCH(C9066,Assumptions!$A$16:$A$18,0)))</f>
        <v>3</v>
      </c>
      <c r="G9066" s="42" t="n">
        <f aca="false">IF(A9066="","",WORKDAY(B9066,F9066))</f>
        <v>46316</v>
      </c>
    </row>
    <row r="9067" customFormat="false" ht="15" hidden="false" customHeight="false" outlineLevel="0" collapsed="false">
      <c r="A9067" s="37" t="n">
        <v>1009066</v>
      </c>
      <c r="B9067" s="38" t="n">
        <v>46312</v>
      </c>
      <c r="C9067" s="39" t="s">
        <v>69</v>
      </c>
      <c r="D9067" s="39" t="s">
        <v>33</v>
      </c>
      <c r="E9067" s="40" t="n">
        <v>0.8</v>
      </c>
      <c r="F9067" s="41" t="n">
        <f aca="false">IF(A9067="","",INDEX(Assumptions!$B$16:$B$18,MATCH(C9067,Assumptions!$A$16:$A$18,0)))</f>
        <v>3</v>
      </c>
      <c r="G9067" s="42" t="n">
        <f aca="false">IF(A9067="","",WORKDAY(B9067,F9067))</f>
        <v>46316</v>
      </c>
    </row>
    <row r="9068" customFormat="false" ht="15" hidden="false" customHeight="false" outlineLevel="0" collapsed="false">
      <c r="A9068" s="37" t="n">
        <v>1009067</v>
      </c>
      <c r="B9068" s="38" t="n">
        <v>46312</v>
      </c>
      <c r="C9068" s="39" t="s">
        <v>70</v>
      </c>
      <c r="D9068" s="39" t="s">
        <v>31</v>
      </c>
      <c r="E9068" s="40" t="n">
        <v>7.5</v>
      </c>
      <c r="F9068" s="41" t="n">
        <f aca="false">IF(A9068="","",INDEX(Assumptions!$B$16:$B$18,MATCH(C9068,Assumptions!$A$16:$A$18,0)))</f>
        <v>5</v>
      </c>
      <c r="G9068" s="42" t="n">
        <f aca="false">IF(A9068="","",WORKDAY(B9068,F9068))</f>
        <v>46318</v>
      </c>
    </row>
    <row r="9069" customFormat="false" ht="15" hidden="false" customHeight="false" outlineLevel="0" collapsed="false">
      <c r="A9069" s="37" t="n">
        <v>1009068</v>
      </c>
      <c r="B9069" s="38" t="n">
        <v>46312</v>
      </c>
      <c r="C9069" s="39" t="s">
        <v>70</v>
      </c>
      <c r="D9069" s="39" t="s">
        <v>37</v>
      </c>
      <c r="E9069" s="40" t="n">
        <v>2.1</v>
      </c>
      <c r="F9069" s="41" t="n">
        <f aca="false">IF(A9069="","",INDEX(Assumptions!$B$16:$B$18,MATCH(C9069,Assumptions!$A$16:$A$18,0)))</f>
        <v>5</v>
      </c>
      <c r="G9069" s="42" t="n">
        <f aca="false">IF(A9069="","",WORKDAY(B9069,F9069))</f>
        <v>46318</v>
      </c>
    </row>
    <row r="9070" customFormat="false" ht="15" hidden="false" customHeight="false" outlineLevel="0" collapsed="false">
      <c r="A9070" s="37" t="n">
        <v>1009069</v>
      </c>
      <c r="B9070" s="38" t="n">
        <v>46312</v>
      </c>
      <c r="C9070" s="39" t="s">
        <v>70</v>
      </c>
      <c r="D9070" s="39" t="s">
        <v>39</v>
      </c>
      <c r="E9070" s="40" t="n">
        <v>3.3</v>
      </c>
      <c r="F9070" s="41" t="n">
        <f aca="false">IF(A9070="","",INDEX(Assumptions!$B$16:$B$18,MATCH(C9070,Assumptions!$A$16:$A$18,0)))</f>
        <v>5</v>
      </c>
      <c r="G9070" s="42" t="n">
        <f aca="false">IF(A9070="","",WORKDAY(B9070,F9070))</f>
        <v>46318</v>
      </c>
    </row>
    <row r="9071" customFormat="false" ht="15" hidden="false" customHeight="false" outlineLevel="0" collapsed="false">
      <c r="A9071" s="37" t="n">
        <v>1009070</v>
      </c>
      <c r="B9071" s="38" t="n">
        <v>46312</v>
      </c>
      <c r="C9071" s="39" t="s">
        <v>70</v>
      </c>
      <c r="D9071" s="39" t="s">
        <v>31</v>
      </c>
      <c r="E9071" s="40" t="n">
        <v>1.1</v>
      </c>
      <c r="F9071" s="41" t="n">
        <f aca="false">IF(A9071="","",INDEX(Assumptions!$B$16:$B$18,MATCH(C9071,Assumptions!$A$16:$A$18,0)))</f>
        <v>5</v>
      </c>
      <c r="G9071" s="42" t="n">
        <f aca="false">IF(A9071="","",WORKDAY(B9071,F9071))</f>
        <v>46318</v>
      </c>
    </row>
    <row r="9072" customFormat="false" ht="15" hidden="false" customHeight="false" outlineLevel="0" collapsed="false">
      <c r="A9072" s="37" t="n">
        <v>1009071</v>
      </c>
      <c r="B9072" s="38" t="n">
        <v>46312</v>
      </c>
      <c r="C9072" s="39" t="s">
        <v>69</v>
      </c>
      <c r="D9072" s="39" t="s">
        <v>33</v>
      </c>
      <c r="E9072" s="40" t="n">
        <v>1.7</v>
      </c>
      <c r="F9072" s="41" t="n">
        <f aca="false">IF(A9072="","",INDEX(Assumptions!$B$16:$B$18,MATCH(C9072,Assumptions!$A$16:$A$18,0)))</f>
        <v>3</v>
      </c>
      <c r="G9072" s="42" t="n">
        <f aca="false">IF(A9072="","",WORKDAY(B9072,F9072))</f>
        <v>46316</v>
      </c>
    </row>
    <row r="9073" customFormat="false" ht="15" hidden="false" customHeight="false" outlineLevel="0" collapsed="false">
      <c r="A9073" s="37" t="n">
        <v>1009072</v>
      </c>
      <c r="B9073" s="38" t="n">
        <v>46312</v>
      </c>
      <c r="C9073" s="39" t="s">
        <v>69</v>
      </c>
      <c r="D9073" s="39" t="s">
        <v>33</v>
      </c>
      <c r="E9073" s="40" t="n">
        <v>3.6</v>
      </c>
      <c r="F9073" s="41" t="n">
        <f aca="false">IF(A9073="","",INDEX(Assumptions!$B$16:$B$18,MATCH(C9073,Assumptions!$A$16:$A$18,0)))</f>
        <v>3</v>
      </c>
      <c r="G9073" s="42" t="n">
        <f aca="false">IF(A9073="","",WORKDAY(B9073,F9073))</f>
        <v>46316</v>
      </c>
    </row>
    <row r="9074" customFormat="false" ht="15" hidden="false" customHeight="false" outlineLevel="0" collapsed="false">
      <c r="A9074" s="37" t="n">
        <v>1009073</v>
      </c>
      <c r="B9074" s="38" t="n">
        <v>46312</v>
      </c>
      <c r="C9074" s="39" t="s">
        <v>68</v>
      </c>
      <c r="D9074" s="39" t="s">
        <v>37</v>
      </c>
      <c r="E9074" s="40" t="n">
        <v>0.7</v>
      </c>
      <c r="F9074" s="41" t="n">
        <f aca="false">IF(A9074="","",INDEX(Assumptions!$B$16:$B$18,MATCH(C9074,Assumptions!$A$16:$A$18,0)))</f>
        <v>1</v>
      </c>
      <c r="G9074" s="42" t="n">
        <f aca="false">IF(A9074="","",WORKDAY(B9074,F9074))</f>
        <v>46314</v>
      </c>
    </row>
    <row r="9075" customFormat="false" ht="15" hidden="false" customHeight="false" outlineLevel="0" collapsed="false">
      <c r="A9075" s="37" t="n">
        <v>1009074</v>
      </c>
      <c r="B9075" s="38" t="n">
        <v>46312</v>
      </c>
      <c r="C9075" s="39" t="s">
        <v>68</v>
      </c>
      <c r="D9075" s="39" t="s">
        <v>31</v>
      </c>
      <c r="E9075" s="40" t="n">
        <v>2.7</v>
      </c>
      <c r="F9075" s="41" t="n">
        <f aca="false">IF(A9075="","",INDEX(Assumptions!$B$16:$B$18,MATCH(C9075,Assumptions!$A$16:$A$18,0)))</f>
        <v>1</v>
      </c>
      <c r="G9075" s="42" t="n">
        <f aca="false">IF(A9075="","",WORKDAY(B9075,F9075))</f>
        <v>46314</v>
      </c>
    </row>
    <row r="9076" customFormat="false" ht="15" hidden="false" customHeight="false" outlineLevel="0" collapsed="false">
      <c r="A9076" s="37" t="n">
        <v>1009075</v>
      </c>
      <c r="B9076" s="38" t="n">
        <v>46312</v>
      </c>
      <c r="C9076" s="39" t="s">
        <v>70</v>
      </c>
      <c r="D9076" s="39" t="s">
        <v>37</v>
      </c>
      <c r="E9076" s="40" t="n">
        <v>2.5</v>
      </c>
      <c r="F9076" s="41" t="n">
        <f aca="false">IF(A9076="","",INDEX(Assumptions!$B$16:$B$18,MATCH(C9076,Assumptions!$A$16:$A$18,0)))</f>
        <v>5</v>
      </c>
      <c r="G9076" s="42" t="n">
        <f aca="false">IF(A9076="","",WORKDAY(B9076,F9076))</f>
        <v>46318</v>
      </c>
    </row>
    <row r="9077" customFormat="false" ht="15" hidden="false" customHeight="false" outlineLevel="0" collapsed="false">
      <c r="A9077" s="37" t="n">
        <v>1009076</v>
      </c>
      <c r="B9077" s="38" t="n">
        <v>46312</v>
      </c>
      <c r="C9077" s="39" t="s">
        <v>69</v>
      </c>
      <c r="D9077" s="39" t="s">
        <v>39</v>
      </c>
      <c r="E9077" s="40" t="n">
        <v>3.9</v>
      </c>
      <c r="F9077" s="41" t="n">
        <f aca="false">IF(A9077="","",INDEX(Assumptions!$B$16:$B$18,MATCH(C9077,Assumptions!$A$16:$A$18,0)))</f>
        <v>3</v>
      </c>
      <c r="G9077" s="42" t="n">
        <f aca="false">IF(A9077="","",WORKDAY(B9077,F9077))</f>
        <v>46316</v>
      </c>
    </row>
    <row r="9078" customFormat="false" ht="15" hidden="false" customHeight="false" outlineLevel="0" collapsed="false">
      <c r="A9078" s="37" t="n">
        <v>1009077</v>
      </c>
      <c r="B9078" s="38" t="n">
        <v>46312</v>
      </c>
      <c r="C9078" s="39" t="s">
        <v>69</v>
      </c>
      <c r="D9078" s="39" t="s">
        <v>37</v>
      </c>
      <c r="E9078" s="40" t="n">
        <v>10</v>
      </c>
      <c r="F9078" s="41" t="n">
        <f aca="false">IF(A9078="","",INDEX(Assumptions!$B$16:$B$18,MATCH(C9078,Assumptions!$A$16:$A$18,0)))</f>
        <v>3</v>
      </c>
      <c r="G9078" s="42" t="n">
        <f aca="false">IF(A9078="","",WORKDAY(B9078,F9078))</f>
        <v>46316</v>
      </c>
    </row>
    <row r="9079" customFormat="false" ht="15" hidden="false" customHeight="false" outlineLevel="0" collapsed="false">
      <c r="A9079" s="37" t="n">
        <v>1009078</v>
      </c>
      <c r="B9079" s="38" t="n">
        <v>46312</v>
      </c>
      <c r="C9079" s="39" t="s">
        <v>69</v>
      </c>
      <c r="D9079" s="39" t="s">
        <v>37</v>
      </c>
      <c r="E9079" s="40" t="n">
        <v>1.4</v>
      </c>
      <c r="F9079" s="41" t="n">
        <f aca="false">IF(A9079="","",INDEX(Assumptions!$B$16:$B$18,MATCH(C9079,Assumptions!$A$16:$A$18,0)))</f>
        <v>3</v>
      </c>
      <c r="G9079" s="42" t="n">
        <f aca="false">IF(A9079="","",WORKDAY(B9079,F9079))</f>
        <v>46316</v>
      </c>
    </row>
    <row r="9080" customFormat="false" ht="15" hidden="false" customHeight="false" outlineLevel="0" collapsed="false">
      <c r="A9080" s="37" t="n">
        <v>1009079</v>
      </c>
      <c r="B9080" s="38" t="n">
        <v>46312</v>
      </c>
      <c r="C9080" s="39" t="s">
        <v>70</v>
      </c>
      <c r="D9080" s="39" t="s">
        <v>31</v>
      </c>
      <c r="E9080" s="40" t="n">
        <v>0.8</v>
      </c>
      <c r="F9080" s="41" t="n">
        <f aca="false">IF(A9080="","",INDEX(Assumptions!$B$16:$B$18,MATCH(C9080,Assumptions!$A$16:$A$18,0)))</f>
        <v>5</v>
      </c>
      <c r="G9080" s="42" t="n">
        <f aca="false">IF(A9080="","",WORKDAY(B9080,F9080))</f>
        <v>46318</v>
      </c>
    </row>
    <row r="9081" customFormat="false" ht="15" hidden="false" customHeight="false" outlineLevel="0" collapsed="false">
      <c r="A9081" s="37" t="n">
        <v>1009080</v>
      </c>
      <c r="B9081" s="38" t="n">
        <v>46312</v>
      </c>
      <c r="C9081" s="39" t="s">
        <v>69</v>
      </c>
      <c r="D9081" s="39" t="s">
        <v>39</v>
      </c>
      <c r="E9081" s="40" t="n">
        <v>0.3</v>
      </c>
      <c r="F9081" s="41" t="n">
        <f aca="false">IF(A9081="","",INDEX(Assumptions!$B$16:$B$18,MATCH(C9081,Assumptions!$A$16:$A$18,0)))</f>
        <v>3</v>
      </c>
      <c r="G9081" s="42" t="n">
        <f aca="false">IF(A9081="","",WORKDAY(B9081,F9081))</f>
        <v>46316</v>
      </c>
    </row>
    <row r="9082" customFormat="false" ht="15" hidden="false" customHeight="false" outlineLevel="0" collapsed="false">
      <c r="A9082" s="37" t="n">
        <v>1009081</v>
      </c>
      <c r="B9082" s="38" t="n">
        <v>46312</v>
      </c>
      <c r="C9082" s="39" t="s">
        <v>69</v>
      </c>
      <c r="D9082" s="39" t="s">
        <v>37</v>
      </c>
      <c r="E9082" s="40" t="n">
        <v>3.7</v>
      </c>
      <c r="F9082" s="41" t="n">
        <f aca="false">IF(A9082="","",INDEX(Assumptions!$B$16:$B$18,MATCH(C9082,Assumptions!$A$16:$A$18,0)))</f>
        <v>3</v>
      </c>
      <c r="G9082" s="42" t="n">
        <f aca="false">IF(A9082="","",WORKDAY(B9082,F9082))</f>
        <v>46316</v>
      </c>
    </row>
    <row r="9083" customFormat="false" ht="15" hidden="false" customHeight="false" outlineLevel="0" collapsed="false">
      <c r="A9083" s="37" t="n">
        <v>1009082</v>
      </c>
      <c r="B9083" s="38" t="n">
        <v>46312</v>
      </c>
      <c r="C9083" s="39" t="s">
        <v>68</v>
      </c>
      <c r="D9083" s="39" t="s">
        <v>39</v>
      </c>
      <c r="E9083" s="40" t="n">
        <v>1</v>
      </c>
      <c r="F9083" s="41" t="n">
        <f aca="false">IF(A9083="","",INDEX(Assumptions!$B$16:$B$18,MATCH(C9083,Assumptions!$A$16:$A$18,0)))</f>
        <v>1</v>
      </c>
      <c r="G9083" s="42" t="n">
        <f aca="false">IF(A9083="","",WORKDAY(B9083,F9083))</f>
        <v>46314</v>
      </c>
    </row>
    <row r="9084" customFormat="false" ht="15" hidden="false" customHeight="false" outlineLevel="0" collapsed="false">
      <c r="A9084" s="37" t="n">
        <v>1009083</v>
      </c>
      <c r="B9084" s="38" t="n">
        <v>46312</v>
      </c>
      <c r="C9084" s="39" t="s">
        <v>69</v>
      </c>
      <c r="D9084" s="39" t="s">
        <v>39</v>
      </c>
      <c r="E9084" s="40" t="n">
        <v>1.4</v>
      </c>
      <c r="F9084" s="41" t="n">
        <f aca="false">IF(A9084="","",INDEX(Assumptions!$B$16:$B$18,MATCH(C9084,Assumptions!$A$16:$A$18,0)))</f>
        <v>3</v>
      </c>
      <c r="G9084" s="42" t="n">
        <f aca="false">IF(A9084="","",WORKDAY(B9084,F9084))</f>
        <v>46316</v>
      </c>
    </row>
    <row r="9085" customFormat="false" ht="15" hidden="false" customHeight="false" outlineLevel="0" collapsed="false">
      <c r="A9085" s="37" t="n">
        <v>1009084</v>
      </c>
      <c r="B9085" s="38" t="n">
        <v>46312</v>
      </c>
      <c r="C9085" s="39" t="s">
        <v>69</v>
      </c>
      <c r="D9085" s="39" t="s">
        <v>31</v>
      </c>
      <c r="E9085" s="40" t="n">
        <v>0.9</v>
      </c>
      <c r="F9085" s="41" t="n">
        <f aca="false">IF(A9085="","",INDEX(Assumptions!$B$16:$B$18,MATCH(C9085,Assumptions!$A$16:$A$18,0)))</f>
        <v>3</v>
      </c>
      <c r="G9085" s="42" t="n">
        <f aca="false">IF(A9085="","",WORKDAY(B9085,F9085))</f>
        <v>46316</v>
      </c>
    </row>
    <row r="9086" customFormat="false" ht="15" hidden="false" customHeight="false" outlineLevel="0" collapsed="false">
      <c r="A9086" s="37" t="n">
        <v>1009085</v>
      </c>
      <c r="B9086" s="38" t="n">
        <v>46312</v>
      </c>
      <c r="C9086" s="39" t="s">
        <v>70</v>
      </c>
      <c r="D9086" s="39" t="s">
        <v>37</v>
      </c>
      <c r="E9086" s="40" t="n">
        <v>1.1</v>
      </c>
      <c r="F9086" s="41" t="n">
        <f aca="false">IF(A9086="","",INDEX(Assumptions!$B$16:$B$18,MATCH(C9086,Assumptions!$A$16:$A$18,0)))</f>
        <v>5</v>
      </c>
      <c r="G9086" s="42" t="n">
        <f aca="false">IF(A9086="","",WORKDAY(B9086,F9086))</f>
        <v>46318</v>
      </c>
    </row>
    <row r="9087" customFormat="false" ht="15" hidden="false" customHeight="false" outlineLevel="0" collapsed="false">
      <c r="A9087" s="37" t="n">
        <v>1009086</v>
      </c>
      <c r="B9087" s="38" t="n">
        <v>46312</v>
      </c>
      <c r="C9087" s="39" t="s">
        <v>69</v>
      </c>
      <c r="D9087" s="39" t="s">
        <v>37</v>
      </c>
      <c r="E9087" s="40" t="n">
        <v>1.6</v>
      </c>
      <c r="F9087" s="41" t="n">
        <f aca="false">IF(A9087="","",INDEX(Assumptions!$B$16:$B$18,MATCH(C9087,Assumptions!$A$16:$A$18,0)))</f>
        <v>3</v>
      </c>
      <c r="G9087" s="42" t="n">
        <f aca="false">IF(A9087="","",WORKDAY(B9087,F9087))</f>
        <v>46316</v>
      </c>
    </row>
    <row r="9088" customFormat="false" ht="15" hidden="false" customHeight="false" outlineLevel="0" collapsed="false">
      <c r="A9088" s="37" t="n">
        <v>1009087</v>
      </c>
      <c r="B9088" s="38" t="n">
        <v>46312</v>
      </c>
      <c r="C9088" s="39" t="s">
        <v>69</v>
      </c>
      <c r="D9088" s="39" t="s">
        <v>31</v>
      </c>
      <c r="E9088" s="40" t="n">
        <v>0.8</v>
      </c>
      <c r="F9088" s="41" t="n">
        <f aca="false">IF(A9088="","",INDEX(Assumptions!$B$16:$B$18,MATCH(C9088,Assumptions!$A$16:$A$18,0)))</f>
        <v>3</v>
      </c>
      <c r="G9088" s="42" t="n">
        <f aca="false">IF(A9088="","",WORKDAY(B9088,F9088))</f>
        <v>46316</v>
      </c>
    </row>
    <row r="9089" customFormat="false" ht="15" hidden="false" customHeight="false" outlineLevel="0" collapsed="false">
      <c r="A9089" s="37" t="n">
        <v>1009088</v>
      </c>
      <c r="B9089" s="38" t="n">
        <v>46312</v>
      </c>
      <c r="C9089" s="39" t="s">
        <v>69</v>
      </c>
      <c r="D9089" s="39" t="s">
        <v>39</v>
      </c>
      <c r="E9089" s="40" t="n">
        <v>4.6</v>
      </c>
      <c r="F9089" s="41" t="n">
        <f aca="false">IF(A9089="","",INDEX(Assumptions!$B$16:$B$18,MATCH(C9089,Assumptions!$A$16:$A$18,0)))</f>
        <v>3</v>
      </c>
      <c r="G9089" s="42" t="n">
        <f aca="false">IF(A9089="","",WORKDAY(B9089,F9089))</f>
        <v>46316</v>
      </c>
    </row>
    <row r="9090" customFormat="false" ht="15" hidden="false" customHeight="false" outlineLevel="0" collapsed="false">
      <c r="A9090" s="37" t="n">
        <v>1009089</v>
      </c>
      <c r="B9090" s="38" t="n">
        <v>46312</v>
      </c>
      <c r="C9090" s="39" t="s">
        <v>70</v>
      </c>
      <c r="D9090" s="39" t="s">
        <v>37</v>
      </c>
      <c r="E9090" s="40" t="n">
        <v>1.3</v>
      </c>
      <c r="F9090" s="41" t="n">
        <f aca="false">IF(A9090="","",INDEX(Assumptions!$B$16:$B$18,MATCH(C9090,Assumptions!$A$16:$A$18,0)))</f>
        <v>5</v>
      </c>
      <c r="G9090" s="42" t="n">
        <f aca="false">IF(A9090="","",WORKDAY(B9090,F9090))</f>
        <v>46318</v>
      </c>
    </row>
    <row r="9091" customFormat="false" ht="15" hidden="false" customHeight="false" outlineLevel="0" collapsed="false">
      <c r="A9091" s="37" t="n">
        <v>1009090</v>
      </c>
      <c r="B9091" s="38" t="n">
        <v>46312</v>
      </c>
      <c r="C9091" s="39" t="s">
        <v>69</v>
      </c>
      <c r="D9091" s="39" t="s">
        <v>33</v>
      </c>
      <c r="E9091" s="40" t="n">
        <v>1.6</v>
      </c>
      <c r="F9091" s="41" t="n">
        <f aca="false">IF(A9091="","",INDEX(Assumptions!$B$16:$B$18,MATCH(C9091,Assumptions!$A$16:$A$18,0)))</f>
        <v>3</v>
      </c>
      <c r="G9091" s="42" t="n">
        <f aca="false">IF(A9091="","",WORKDAY(B9091,F9091))</f>
        <v>46316</v>
      </c>
    </row>
    <row r="9092" customFormat="false" ht="15" hidden="false" customHeight="false" outlineLevel="0" collapsed="false">
      <c r="A9092" s="37" t="n">
        <v>1009091</v>
      </c>
      <c r="B9092" s="38" t="n">
        <v>46312</v>
      </c>
      <c r="C9092" s="39" t="s">
        <v>70</v>
      </c>
      <c r="D9092" s="39" t="s">
        <v>39</v>
      </c>
      <c r="E9092" s="40" t="n">
        <v>3</v>
      </c>
      <c r="F9092" s="41" t="n">
        <f aca="false">IF(A9092="","",INDEX(Assumptions!$B$16:$B$18,MATCH(C9092,Assumptions!$A$16:$A$18,0)))</f>
        <v>5</v>
      </c>
      <c r="G9092" s="42" t="n">
        <f aca="false">IF(A9092="","",WORKDAY(B9092,F9092))</f>
        <v>46318</v>
      </c>
    </row>
    <row r="9093" customFormat="false" ht="15" hidden="false" customHeight="false" outlineLevel="0" collapsed="false">
      <c r="A9093" s="37" t="n">
        <v>1009092</v>
      </c>
      <c r="B9093" s="38" t="n">
        <v>46312</v>
      </c>
      <c r="C9093" s="39" t="s">
        <v>69</v>
      </c>
      <c r="D9093" s="39" t="s">
        <v>39</v>
      </c>
      <c r="E9093" s="40" t="n">
        <v>8.2</v>
      </c>
      <c r="F9093" s="41" t="n">
        <f aca="false">IF(A9093="","",INDEX(Assumptions!$B$16:$B$18,MATCH(C9093,Assumptions!$A$16:$A$18,0)))</f>
        <v>3</v>
      </c>
      <c r="G9093" s="42" t="n">
        <f aca="false">IF(A9093="","",WORKDAY(B9093,F9093))</f>
        <v>46316</v>
      </c>
    </row>
    <row r="9094" customFormat="false" ht="15" hidden="false" customHeight="false" outlineLevel="0" collapsed="false">
      <c r="A9094" s="37" t="n">
        <v>1009093</v>
      </c>
      <c r="B9094" s="38" t="n">
        <v>46312</v>
      </c>
      <c r="C9094" s="39" t="s">
        <v>70</v>
      </c>
      <c r="D9094" s="39" t="s">
        <v>35</v>
      </c>
      <c r="E9094" s="40" t="n">
        <v>2.5</v>
      </c>
      <c r="F9094" s="41" t="n">
        <f aca="false">IF(A9094="","",INDEX(Assumptions!$B$16:$B$18,MATCH(C9094,Assumptions!$A$16:$A$18,0)))</f>
        <v>5</v>
      </c>
      <c r="G9094" s="42" t="n">
        <f aca="false">IF(A9094="","",WORKDAY(B9094,F9094))</f>
        <v>46318</v>
      </c>
    </row>
    <row r="9095" customFormat="false" ht="15" hidden="false" customHeight="false" outlineLevel="0" collapsed="false">
      <c r="A9095" s="37" t="n">
        <v>1009094</v>
      </c>
      <c r="B9095" s="38" t="n">
        <v>46312</v>
      </c>
      <c r="C9095" s="39" t="s">
        <v>70</v>
      </c>
      <c r="D9095" s="39" t="s">
        <v>35</v>
      </c>
      <c r="E9095" s="40" t="n">
        <v>14.2</v>
      </c>
      <c r="F9095" s="41" t="n">
        <f aca="false">IF(A9095="","",INDEX(Assumptions!$B$16:$B$18,MATCH(C9095,Assumptions!$A$16:$A$18,0)))</f>
        <v>5</v>
      </c>
      <c r="G9095" s="42" t="n">
        <f aca="false">IF(A9095="","",WORKDAY(B9095,F9095))</f>
        <v>46318</v>
      </c>
    </row>
    <row r="9096" customFormat="false" ht="15" hidden="false" customHeight="false" outlineLevel="0" collapsed="false">
      <c r="A9096" s="37" t="n">
        <v>1009095</v>
      </c>
      <c r="B9096" s="38" t="n">
        <v>46312</v>
      </c>
      <c r="C9096" s="39" t="s">
        <v>68</v>
      </c>
      <c r="D9096" s="39" t="s">
        <v>31</v>
      </c>
      <c r="E9096" s="40" t="n">
        <v>1</v>
      </c>
      <c r="F9096" s="41" t="n">
        <f aca="false">IF(A9096="","",INDEX(Assumptions!$B$16:$B$18,MATCH(C9096,Assumptions!$A$16:$A$18,0)))</f>
        <v>1</v>
      </c>
      <c r="G9096" s="42" t="n">
        <f aca="false">IF(A9096="","",WORKDAY(B9096,F9096))</f>
        <v>46314</v>
      </c>
    </row>
    <row r="9097" customFormat="false" ht="15" hidden="false" customHeight="false" outlineLevel="0" collapsed="false">
      <c r="A9097" s="37" t="n">
        <v>1009096</v>
      </c>
      <c r="B9097" s="38" t="n">
        <v>46312</v>
      </c>
      <c r="C9097" s="39" t="s">
        <v>69</v>
      </c>
      <c r="D9097" s="39" t="s">
        <v>31</v>
      </c>
      <c r="E9097" s="40" t="n">
        <v>1.4</v>
      </c>
      <c r="F9097" s="41" t="n">
        <f aca="false">IF(A9097="","",INDEX(Assumptions!$B$16:$B$18,MATCH(C9097,Assumptions!$A$16:$A$18,0)))</f>
        <v>3</v>
      </c>
      <c r="G9097" s="42" t="n">
        <f aca="false">IF(A9097="","",WORKDAY(B9097,F9097))</f>
        <v>46316</v>
      </c>
    </row>
    <row r="9098" customFormat="false" ht="15" hidden="false" customHeight="false" outlineLevel="0" collapsed="false">
      <c r="A9098" s="37" t="n">
        <v>1009097</v>
      </c>
      <c r="B9098" s="38" t="n">
        <v>46312</v>
      </c>
      <c r="C9098" s="39" t="s">
        <v>70</v>
      </c>
      <c r="D9098" s="39" t="s">
        <v>31</v>
      </c>
      <c r="E9098" s="40" t="n">
        <v>1.2</v>
      </c>
      <c r="F9098" s="41" t="n">
        <f aca="false">IF(A9098="","",INDEX(Assumptions!$B$16:$B$18,MATCH(C9098,Assumptions!$A$16:$A$18,0)))</f>
        <v>5</v>
      </c>
      <c r="G9098" s="42" t="n">
        <f aca="false">IF(A9098="","",WORKDAY(B9098,F9098))</f>
        <v>46318</v>
      </c>
    </row>
    <row r="9099" customFormat="false" ht="15" hidden="false" customHeight="false" outlineLevel="0" collapsed="false">
      <c r="A9099" s="37" t="n">
        <v>1009098</v>
      </c>
      <c r="B9099" s="38" t="n">
        <v>46312</v>
      </c>
      <c r="C9099" s="39" t="s">
        <v>68</v>
      </c>
      <c r="D9099" s="39" t="s">
        <v>35</v>
      </c>
      <c r="E9099" s="40" t="n">
        <v>6.1</v>
      </c>
      <c r="F9099" s="41" t="n">
        <f aca="false">IF(A9099="","",INDEX(Assumptions!$B$16:$B$18,MATCH(C9099,Assumptions!$A$16:$A$18,0)))</f>
        <v>1</v>
      </c>
      <c r="G9099" s="42" t="n">
        <f aca="false">IF(A9099="","",WORKDAY(B9099,F9099))</f>
        <v>46314</v>
      </c>
    </row>
    <row r="9100" customFormat="false" ht="15" hidden="false" customHeight="false" outlineLevel="0" collapsed="false">
      <c r="A9100" s="37" t="n">
        <v>1009099</v>
      </c>
      <c r="B9100" s="38" t="n">
        <v>46312</v>
      </c>
      <c r="C9100" s="39" t="s">
        <v>70</v>
      </c>
      <c r="D9100" s="39" t="s">
        <v>33</v>
      </c>
      <c r="E9100" s="40" t="n">
        <v>7.5</v>
      </c>
      <c r="F9100" s="41" t="n">
        <f aca="false">IF(A9100="","",INDEX(Assumptions!$B$16:$B$18,MATCH(C9100,Assumptions!$A$16:$A$18,0)))</f>
        <v>5</v>
      </c>
      <c r="G9100" s="42" t="n">
        <f aca="false">IF(A9100="","",WORKDAY(B9100,F9100))</f>
        <v>46318</v>
      </c>
    </row>
    <row r="9101" customFormat="false" ht="15" hidden="false" customHeight="false" outlineLevel="0" collapsed="false">
      <c r="A9101" s="37" t="n">
        <v>1009100</v>
      </c>
      <c r="B9101" s="38" t="n">
        <v>46312</v>
      </c>
      <c r="C9101" s="39" t="s">
        <v>69</v>
      </c>
      <c r="D9101" s="39" t="s">
        <v>35</v>
      </c>
      <c r="E9101" s="40" t="n">
        <v>3.2</v>
      </c>
      <c r="F9101" s="41" t="n">
        <f aca="false">IF(A9101="","",INDEX(Assumptions!$B$16:$B$18,MATCH(C9101,Assumptions!$A$16:$A$18,0)))</f>
        <v>3</v>
      </c>
      <c r="G9101" s="42" t="n">
        <f aca="false">IF(A9101="","",WORKDAY(B9101,F9101))</f>
        <v>46316</v>
      </c>
    </row>
    <row r="9102" customFormat="false" ht="15" hidden="false" customHeight="false" outlineLevel="0" collapsed="false">
      <c r="A9102" s="37" t="n">
        <v>1009101</v>
      </c>
      <c r="B9102" s="38" t="n">
        <v>46312</v>
      </c>
      <c r="C9102" s="39" t="s">
        <v>69</v>
      </c>
      <c r="D9102" s="39" t="s">
        <v>31</v>
      </c>
      <c r="E9102" s="40" t="n">
        <v>0.4</v>
      </c>
      <c r="F9102" s="41" t="n">
        <f aca="false">IF(A9102="","",INDEX(Assumptions!$B$16:$B$18,MATCH(C9102,Assumptions!$A$16:$A$18,0)))</f>
        <v>3</v>
      </c>
      <c r="G9102" s="42" t="n">
        <f aca="false">IF(A9102="","",WORKDAY(B9102,F9102))</f>
        <v>46316</v>
      </c>
    </row>
    <row r="9103" customFormat="false" ht="15" hidden="false" customHeight="false" outlineLevel="0" collapsed="false">
      <c r="A9103" s="37" t="n">
        <v>1009102</v>
      </c>
      <c r="B9103" s="38" t="n">
        <v>46312</v>
      </c>
      <c r="C9103" s="39" t="s">
        <v>70</v>
      </c>
      <c r="D9103" s="39" t="s">
        <v>37</v>
      </c>
      <c r="E9103" s="40" t="n">
        <v>2.1</v>
      </c>
      <c r="F9103" s="41" t="n">
        <f aca="false">IF(A9103="","",INDEX(Assumptions!$B$16:$B$18,MATCH(C9103,Assumptions!$A$16:$A$18,0)))</f>
        <v>5</v>
      </c>
      <c r="G9103" s="42" t="n">
        <f aca="false">IF(A9103="","",WORKDAY(B9103,F9103))</f>
        <v>46318</v>
      </c>
    </row>
    <row r="9104" customFormat="false" ht="15" hidden="false" customHeight="false" outlineLevel="0" collapsed="false">
      <c r="A9104" s="37" t="n">
        <v>1009103</v>
      </c>
      <c r="B9104" s="38" t="n">
        <v>46312</v>
      </c>
      <c r="C9104" s="39" t="s">
        <v>70</v>
      </c>
      <c r="D9104" s="39" t="s">
        <v>39</v>
      </c>
      <c r="E9104" s="40" t="n">
        <v>1.6</v>
      </c>
      <c r="F9104" s="41" t="n">
        <f aca="false">IF(A9104="","",INDEX(Assumptions!$B$16:$B$18,MATCH(C9104,Assumptions!$A$16:$A$18,0)))</f>
        <v>5</v>
      </c>
      <c r="G9104" s="42" t="n">
        <f aca="false">IF(A9104="","",WORKDAY(B9104,F9104))</f>
        <v>46318</v>
      </c>
    </row>
    <row r="9105" customFormat="false" ht="15" hidden="false" customHeight="false" outlineLevel="0" collapsed="false">
      <c r="A9105" s="37" t="n">
        <v>1009104</v>
      </c>
      <c r="B9105" s="38" t="n">
        <v>46312</v>
      </c>
      <c r="C9105" s="39" t="s">
        <v>69</v>
      </c>
      <c r="D9105" s="39" t="s">
        <v>37</v>
      </c>
      <c r="E9105" s="40" t="n">
        <v>1.6</v>
      </c>
      <c r="F9105" s="41" t="n">
        <f aca="false">IF(A9105="","",INDEX(Assumptions!$B$16:$B$18,MATCH(C9105,Assumptions!$A$16:$A$18,0)))</f>
        <v>3</v>
      </c>
      <c r="G9105" s="42" t="n">
        <f aca="false">IF(A9105="","",WORKDAY(B9105,F9105))</f>
        <v>46316</v>
      </c>
    </row>
    <row r="9106" customFormat="false" ht="15" hidden="false" customHeight="false" outlineLevel="0" collapsed="false">
      <c r="A9106" s="37" t="n">
        <v>1009105</v>
      </c>
      <c r="B9106" s="38" t="n">
        <v>46312</v>
      </c>
      <c r="C9106" s="39" t="s">
        <v>69</v>
      </c>
      <c r="D9106" s="39" t="s">
        <v>35</v>
      </c>
      <c r="E9106" s="40" t="n">
        <v>0.4</v>
      </c>
      <c r="F9106" s="41" t="n">
        <f aca="false">IF(A9106="","",INDEX(Assumptions!$B$16:$B$18,MATCH(C9106,Assumptions!$A$16:$A$18,0)))</f>
        <v>3</v>
      </c>
      <c r="G9106" s="42" t="n">
        <f aca="false">IF(A9106="","",WORKDAY(B9106,F9106))</f>
        <v>46316</v>
      </c>
    </row>
    <row r="9107" customFormat="false" ht="15" hidden="false" customHeight="false" outlineLevel="0" collapsed="false">
      <c r="A9107" s="37" t="n">
        <v>1009106</v>
      </c>
      <c r="B9107" s="38" t="n">
        <v>46312</v>
      </c>
      <c r="C9107" s="39" t="s">
        <v>70</v>
      </c>
      <c r="D9107" s="39" t="s">
        <v>31</v>
      </c>
      <c r="E9107" s="40" t="n">
        <v>1.5</v>
      </c>
      <c r="F9107" s="41" t="n">
        <f aca="false">IF(A9107="","",INDEX(Assumptions!$B$16:$B$18,MATCH(C9107,Assumptions!$A$16:$A$18,0)))</f>
        <v>5</v>
      </c>
      <c r="G9107" s="42" t="n">
        <f aca="false">IF(A9107="","",WORKDAY(B9107,F9107))</f>
        <v>46318</v>
      </c>
    </row>
    <row r="9108" customFormat="false" ht="15" hidden="false" customHeight="false" outlineLevel="0" collapsed="false">
      <c r="A9108" s="37" t="n">
        <v>1009107</v>
      </c>
      <c r="B9108" s="38" t="n">
        <v>46312</v>
      </c>
      <c r="C9108" s="39" t="s">
        <v>70</v>
      </c>
      <c r="D9108" s="39" t="s">
        <v>35</v>
      </c>
      <c r="E9108" s="40" t="n">
        <v>2.3</v>
      </c>
      <c r="F9108" s="41" t="n">
        <f aca="false">IF(A9108="","",INDEX(Assumptions!$B$16:$B$18,MATCH(C9108,Assumptions!$A$16:$A$18,0)))</f>
        <v>5</v>
      </c>
      <c r="G9108" s="42" t="n">
        <f aca="false">IF(A9108="","",WORKDAY(B9108,F9108))</f>
        <v>46318</v>
      </c>
    </row>
    <row r="9109" customFormat="false" ht="15" hidden="false" customHeight="false" outlineLevel="0" collapsed="false">
      <c r="A9109" s="37" t="n">
        <v>1009108</v>
      </c>
      <c r="B9109" s="38" t="n">
        <v>46312</v>
      </c>
      <c r="C9109" s="39" t="s">
        <v>69</v>
      </c>
      <c r="D9109" s="39" t="s">
        <v>33</v>
      </c>
      <c r="E9109" s="40" t="n">
        <v>0.6</v>
      </c>
      <c r="F9109" s="41" t="n">
        <f aca="false">IF(A9109="","",INDEX(Assumptions!$B$16:$B$18,MATCH(C9109,Assumptions!$A$16:$A$18,0)))</f>
        <v>3</v>
      </c>
      <c r="G9109" s="42" t="n">
        <f aca="false">IF(A9109="","",WORKDAY(B9109,F9109))</f>
        <v>46316</v>
      </c>
    </row>
    <row r="9110" customFormat="false" ht="15" hidden="false" customHeight="false" outlineLevel="0" collapsed="false">
      <c r="A9110" s="37" t="n">
        <v>1009109</v>
      </c>
      <c r="B9110" s="38" t="n">
        <v>46312</v>
      </c>
      <c r="C9110" s="39" t="s">
        <v>69</v>
      </c>
      <c r="D9110" s="39" t="s">
        <v>35</v>
      </c>
      <c r="E9110" s="40" t="n">
        <v>1.2</v>
      </c>
      <c r="F9110" s="41" t="n">
        <f aca="false">IF(A9110="","",INDEX(Assumptions!$B$16:$B$18,MATCH(C9110,Assumptions!$A$16:$A$18,0)))</f>
        <v>3</v>
      </c>
      <c r="G9110" s="42" t="n">
        <f aca="false">IF(A9110="","",WORKDAY(B9110,F9110))</f>
        <v>46316</v>
      </c>
    </row>
    <row r="9111" customFormat="false" ht="15" hidden="false" customHeight="false" outlineLevel="0" collapsed="false">
      <c r="A9111" s="37" t="n">
        <v>1009110</v>
      </c>
      <c r="B9111" s="38" t="n">
        <v>46312</v>
      </c>
      <c r="C9111" s="39" t="s">
        <v>70</v>
      </c>
      <c r="D9111" s="39" t="s">
        <v>39</v>
      </c>
      <c r="E9111" s="40" t="n">
        <v>1.8</v>
      </c>
      <c r="F9111" s="41" t="n">
        <f aca="false">IF(A9111="","",INDEX(Assumptions!$B$16:$B$18,MATCH(C9111,Assumptions!$A$16:$A$18,0)))</f>
        <v>5</v>
      </c>
      <c r="G9111" s="42" t="n">
        <f aca="false">IF(A9111="","",WORKDAY(B9111,F9111))</f>
        <v>46318</v>
      </c>
    </row>
    <row r="9112" customFormat="false" ht="15" hidden="false" customHeight="false" outlineLevel="0" collapsed="false">
      <c r="A9112" s="37" t="n">
        <v>1009111</v>
      </c>
      <c r="B9112" s="38" t="n">
        <v>46312</v>
      </c>
      <c r="C9112" s="39" t="s">
        <v>69</v>
      </c>
      <c r="D9112" s="39" t="s">
        <v>35</v>
      </c>
      <c r="E9112" s="40" t="n">
        <v>1</v>
      </c>
      <c r="F9112" s="41" t="n">
        <f aca="false">IF(A9112="","",INDEX(Assumptions!$B$16:$B$18,MATCH(C9112,Assumptions!$A$16:$A$18,0)))</f>
        <v>3</v>
      </c>
      <c r="G9112" s="42" t="n">
        <f aca="false">IF(A9112="","",WORKDAY(B9112,F9112))</f>
        <v>46316</v>
      </c>
    </row>
    <row r="9113" customFormat="false" ht="15" hidden="false" customHeight="false" outlineLevel="0" collapsed="false">
      <c r="A9113" s="37" t="n">
        <v>1009112</v>
      </c>
      <c r="B9113" s="38" t="n">
        <v>46312</v>
      </c>
      <c r="C9113" s="39" t="s">
        <v>69</v>
      </c>
      <c r="D9113" s="39" t="s">
        <v>37</v>
      </c>
      <c r="E9113" s="40" t="n">
        <v>4.5</v>
      </c>
      <c r="F9113" s="41" t="n">
        <f aca="false">IF(A9113="","",INDEX(Assumptions!$B$16:$B$18,MATCH(C9113,Assumptions!$A$16:$A$18,0)))</f>
        <v>3</v>
      </c>
      <c r="G9113" s="42" t="n">
        <f aca="false">IF(A9113="","",WORKDAY(B9113,F9113))</f>
        <v>46316</v>
      </c>
    </row>
    <row r="9114" customFormat="false" ht="15" hidden="false" customHeight="false" outlineLevel="0" collapsed="false">
      <c r="A9114" s="37" t="n">
        <v>1009113</v>
      </c>
      <c r="B9114" s="38" t="n">
        <v>46312</v>
      </c>
      <c r="C9114" s="39" t="s">
        <v>70</v>
      </c>
      <c r="D9114" s="39" t="s">
        <v>37</v>
      </c>
      <c r="E9114" s="40" t="n">
        <v>1</v>
      </c>
      <c r="F9114" s="41" t="n">
        <f aca="false">IF(A9114="","",INDEX(Assumptions!$B$16:$B$18,MATCH(C9114,Assumptions!$A$16:$A$18,0)))</f>
        <v>5</v>
      </c>
      <c r="G9114" s="42" t="n">
        <f aca="false">IF(A9114="","",WORKDAY(B9114,F9114))</f>
        <v>46318</v>
      </c>
    </row>
    <row r="9115" customFormat="false" ht="15" hidden="false" customHeight="false" outlineLevel="0" collapsed="false">
      <c r="A9115" s="37" t="n">
        <v>1009114</v>
      </c>
      <c r="B9115" s="38" t="n">
        <v>46312</v>
      </c>
      <c r="C9115" s="39" t="s">
        <v>68</v>
      </c>
      <c r="D9115" s="39" t="s">
        <v>39</v>
      </c>
      <c r="E9115" s="40" t="n">
        <v>4.6</v>
      </c>
      <c r="F9115" s="41" t="n">
        <f aca="false">IF(A9115="","",INDEX(Assumptions!$B$16:$B$18,MATCH(C9115,Assumptions!$A$16:$A$18,0)))</f>
        <v>1</v>
      </c>
      <c r="G9115" s="42" t="n">
        <f aca="false">IF(A9115="","",WORKDAY(B9115,F9115))</f>
        <v>46314</v>
      </c>
    </row>
    <row r="9116" customFormat="false" ht="15" hidden="false" customHeight="false" outlineLevel="0" collapsed="false">
      <c r="A9116" s="37" t="n">
        <v>1009115</v>
      </c>
      <c r="B9116" s="38" t="n">
        <v>46312</v>
      </c>
      <c r="C9116" s="39" t="s">
        <v>69</v>
      </c>
      <c r="D9116" s="39" t="s">
        <v>39</v>
      </c>
      <c r="E9116" s="40" t="n">
        <v>2.1</v>
      </c>
      <c r="F9116" s="41" t="n">
        <f aca="false">IF(A9116="","",INDEX(Assumptions!$B$16:$B$18,MATCH(C9116,Assumptions!$A$16:$A$18,0)))</f>
        <v>3</v>
      </c>
      <c r="G9116" s="42" t="n">
        <f aca="false">IF(A9116="","",WORKDAY(B9116,F9116))</f>
        <v>46316</v>
      </c>
    </row>
    <row r="9117" customFormat="false" ht="15" hidden="false" customHeight="false" outlineLevel="0" collapsed="false">
      <c r="A9117" s="37" t="n">
        <v>1009116</v>
      </c>
      <c r="B9117" s="38" t="n">
        <v>46312</v>
      </c>
      <c r="C9117" s="39" t="s">
        <v>69</v>
      </c>
      <c r="D9117" s="39" t="s">
        <v>37</v>
      </c>
      <c r="E9117" s="40" t="n">
        <v>1</v>
      </c>
      <c r="F9117" s="41" t="n">
        <f aca="false">IF(A9117="","",INDEX(Assumptions!$B$16:$B$18,MATCH(C9117,Assumptions!$A$16:$A$18,0)))</f>
        <v>3</v>
      </c>
      <c r="G9117" s="42" t="n">
        <f aca="false">IF(A9117="","",WORKDAY(B9117,F9117))</f>
        <v>46316</v>
      </c>
    </row>
    <row r="9118" customFormat="false" ht="15" hidden="false" customHeight="false" outlineLevel="0" collapsed="false">
      <c r="A9118" s="37" t="n">
        <v>1009117</v>
      </c>
      <c r="B9118" s="38" t="n">
        <v>46312</v>
      </c>
      <c r="C9118" s="39" t="s">
        <v>69</v>
      </c>
      <c r="D9118" s="39" t="s">
        <v>35</v>
      </c>
      <c r="E9118" s="40" t="n">
        <v>0.6</v>
      </c>
      <c r="F9118" s="41" t="n">
        <f aca="false">IF(A9118="","",INDEX(Assumptions!$B$16:$B$18,MATCH(C9118,Assumptions!$A$16:$A$18,0)))</f>
        <v>3</v>
      </c>
      <c r="G9118" s="42" t="n">
        <f aca="false">IF(A9118="","",WORKDAY(B9118,F9118))</f>
        <v>46316</v>
      </c>
    </row>
    <row r="9119" customFormat="false" ht="15" hidden="false" customHeight="false" outlineLevel="0" collapsed="false">
      <c r="A9119" s="37" t="n">
        <v>1009118</v>
      </c>
      <c r="B9119" s="38" t="n">
        <v>46312</v>
      </c>
      <c r="C9119" s="39" t="s">
        <v>70</v>
      </c>
      <c r="D9119" s="39" t="s">
        <v>35</v>
      </c>
      <c r="E9119" s="40" t="n">
        <v>1.1</v>
      </c>
      <c r="F9119" s="41" t="n">
        <f aca="false">IF(A9119="","",INDEX(Assumptions!$B$16:$B$18,MATCH(C9119,Assumptions!$A$16:$A$18,0)))</f>
        <v>5</v>
      </c>
      <c r="G9119" s="42" t="n">
        <f aca="false">IF(A9119="","",WORKDAY(B9119,F9119))</f>
        <v>46318</v>
      </c>
    </row>
    <row r="9120" customFormat="false" ht="15" hidden="false" customHeight="false" outlineLevel="0" collapsed="false">
      <c r="A9120" s="37" t="n">
        <v>1009119</v>
      </c>
      <c r="B9120" s="38" t="n">
        <v>46312</v>
      </c>
      <c r="C9120" s="39" t="s">
        <v>69</v>
      </c>
      <c r="D9120" s="39" t="s">
        <v>39</v>
      </c>
      <c r="E9120" s="40" t="n">
        <v>5</v>
      </c>
      <c r="F9120" s="41" t="n">
        <f aca="false">IF(A9120="","",INDEX(Assumptions!$B$16:$B$18,MATCH(C9120,Assumptions!$A$16:$A$18,0)))</f>
        <v>3</v>
      </c>
      <c r="G9120" s="42" t="n">
        <f aca="false">IF(A9120="","",WORKDAY(B9120,F9120))</f>
        <v>46316</v>
      </c>
    </row>
    <row r="9121" customFormat="false" ht="15" hidden="false" customHeight="false" outlineLevel="0" collapsed="false">
      <c r="A9121" s="37" t="n">
        <v>1009120</v>
      </c>
      <c r="B9121" s="38" t="n">
        <v>46312</v>
      </c>
      <c r="C9121" s="39" t="s">
        <v>68</v>
      </c>
      <c r="D9121" s="39" t="s">
        <v>37</v>
      </c>
      <c r="E9121" s="40" t="n">
        <v>1.1</v>
      </c>
      <c r="F9121" s="41" t="n">
        <f aca="false">IF(A9121="","",INDEX(Assumptions!$B$16:$B$18,MATCH(C9121,Assumptions!$A$16:$A$18,0)))</f>
        <v>1</v>
      </c>
      <c r="G9121" s="42" t="n">
        <f aca="false">IF(A9121="","",WORKDAY(B9121,F9121))</f>
        <v>46314</v>
      </c>
    </row>
    <row r="9122" customFormat="false" ht="15" hidden="false" customHeight="false" outlineLevel="0" collapsed="false">
      <c r="A9122" s="37" t="n">
        <v>1009121</v>
      </c>
      <c r="B9122" s="38" t="n">
        <v>46312</v>
      </c>
      <c r="C9122" s="39" t="s">
        <v>69</v>
      </c>
      <c r="D9122" s="39" t="s">
        <v>35</v>
      </c>
      <c r="E9122" s="40" t="n">
        <v>1</v>
      </c>
      <c r="F9122" s="41" t="n">
        <f aca="false">IF(A9122="","",INDEX(Assumptions!$B$16:$B$18,MATCH(C9122,Assumptions!$A$16:$A$18,0)))</f>
        <v>3</v>
      </c>
      <c r="G9122" s="42" t="n">
        <f aca="false">IF(A9122="","",WORKDAY(B9122,F9122))</f>
        <v>46316</v>
      </c>
    </row>
    <row r="9123" customFormat="false" ht="15" hidden="false" customHeight="false" outlineLevel="0" collapsed="false">
      <c r="A9123" s="37" t="n">
        <v>1009122</v>
      </c>
      <c r="B9123" s="38" t="n">
        <v>46312</v>
      </c>
      <c r="C9123" s="39" t="s">
        <v>69</v>
      </c>
      <c r="D9123" s="39" t="s">
        <v>31</v>
      </c>
      <c r="E9123" s="40" t="n">
        <v>0.3</v>
      </c>
      <c r="F9123" s="41" t="n">
        <f aca="false">IF(A9123="","",INDEX(Assumptions!$B$16:$B$18,MATCH(C9123,Assumptions!$A$16:$A$18,0)))</f>
        <v>3</v>
      </c>
      <c r="G9123" s="42" t="n">
        <f aca="false">IF(A9123="","",WORKDAY(B9123,F9123))</f>
        <v>46316</v>
      </c>
    </row>
    <row r="9124" customFormat="false" ht="15" hidden="false" customHeight="false" outlineLevel="0" collapsed="false">
      <c r="A9124" s="37" t="n">
        <v>1009123</v>
      </c>
      <c r="B9124" s="38" t="n">
        <v>46312</v>
      </c>
      <c r="C9124" s="39" t="s">
        <v>68</v>
      </c>
      <c r="D9124" s="39" t="s">
        <v>39</v>
      </c>
      <c r="E9124" s="40" t="n">
        <v>1.5</v>
      </c>
      <c r="F9124" s="41" t="n">
        <f aca="false">IF(A9124="","",INDEX(Assumptions!$B$16:$B$18,MATCH(C9124,Assumptions!$A$16:$A$18,0)))</f>
        <v>1</v>
      </c>
      <c r="G9124" s="42" t="n">
        <f aca="false">IF(A9124="","",WORKDAY(B9124,F9124))</f>
        <v>46314</v>
      </c>
    </row>
    <row r="9125" customFormat="false" ht="15" hidden="false" customHeight="false" outlineLevel="0" collapsed="false">
      <c r="A9125" s="37" t="n">
        <v>1009124</v>
      </c>
      <c r="B9125" s="38" t="n">
        <v>46312</v>
      </c>
      <c r="C9125" s="39" t="s">
        <v>68</v>
      </c>
      <c r="D9125" s="39" t="s">
        <v>37</v>
      </c>
      <c r="E9125" s="40" t="n">
        <v>1.7</v>
      </c>
      <c r="F9125" s="41" t="n">
        <f aca="false">IF(A9125="","",INDEX(Assumptions!$B$16:$B$18,MATCH(C9125,Assumptions!$A$16:$A$18,0)))</f>
        <v>1</v>
      </c>
      <c r="G9125" s="42" t="n">
        <f aca="false">IF(A9125="","",WORKDAY(B9125,F9125))</f>
        <v>46314</v>
      </c>
    </row>
    <row r="9126" customFormat="false" ht="15" hidden="false" customHeight="false" outlineLevel="0" collapsed="false">
      <c r="A9126" s="37" t="n">
        <v>1009125</v>
      </c>
      <c r="B9126" s="38" t="n">
        <v>46312</v>
      </c>
      <c r="C9126" s="39" t="s">
        <v>69</v>
      </c>
      <c r="D9126" s="39" t="s">
        <v>33</v>
      </c>
      <c r="E9126" s="40" t="n">
        <v>0.7</v>
      </c>
      <c r="F9126" s="41" t="n">
        <f aca="false">IF(A9126="","",INDEX(Assumptions!$B$16:$B$18,MATCH(C9126,Assumptions!$A$16:$A$18,0)))</f>
        <v>3</v>
      </c>
      <c r="G9126" s="42" t="n">
        <f aca="false">IF(A9126="","",WORKDAY(B9126,F9126))</f>
        <v>46316</v>
      </c>
    </row>
    <row r="9127" customFormat="false" ht="15" hidden="false" customHeight="false" outlineLevel="0" collapsed="false">
      <c r="A9127" s="37" t="n">
        <v>1009126</v>
      </c>
      <c r="B9127" s="38" t="n">
        <v>46312</v>
      </c>
      <c r="C9127" s="39" t="s">
        <v>69</v>
      </c>
      <c r="D9127" s="39" t="s">
        <v>39</v>
      </c>
      <c r="E9127" s="40" t="n">
        <v>2.9</v>
      </c>
      <c r="F9127" s="41" t="n">
        <f aca="false">IF(A9127="","",INDEX(Assumptions!$B$16:$B$18,MATCH(C9127,Assumptions!$A$16:$A$18,0)))</f>
        <v>3</v>
      </c>
      <c r="G9127" s="42" t="n">
        <f aca="false">IF(A9127="","",WORKDAY(B9127,F9127))</f>
        <v>46316</v>
      </c>
    </row>
    <row r="9128" customFormat="false" ht="15" hidden="false" customHeight="false" outlineLevel="0" collapsed="false">
      <c r="A9128" s="37" t="n">
        <v>1009127</v>
      </c>
      <c r="B9128" s="38" t="n">
        <v>46312</v>
      </c>
      <c r="C9128" s="39" t="s">
        <v>69</v>
      </c>
      <c r="D9128" s="39" t="s">
        <v>39</v>
      </c>
      <c r="E9128" s="40" t="n">
        <v>2</v>
      </c>
      <c r="F9128" s="41" t="n">
        <f aca="false">IF(A9128="","",INDEX(Assumptions!$B$16:$B$18,MATCH(C9128,Assumptions!$A$16:$A$18,0)))</f>
        <v>3</v>
      </c>
      <c r="G9128" s="42" t="n">
        <f aca="false">IF(A9128="","",WORKDAY(B9128,F9128))</f>
        <v>46316</v>
      </c>
    </row>
    <row r="9129" customFormat="false" ht="15" hidden="false" customHeight="false" outlineLevel="0" collapsed="false">
      <c r="A9129" s="37" t="n">
        <v>1009128</v>
      </c>
      <c r="B9129" s="38" t="n">
        <v>46312</v>
      </c>
      <c r="C9129" s="39" t="s">
        <v>69</v>
      </c>
      <c r="D9129" s="39" t="s">
        <v>33</v>
      </c>
      <c r="E9129" s="40" t="n">
        <v>3.8</v>
      </c>
      <c r="F9129" s="41" t="n">
        <f aca="false">IF(A9129="","",INDEX(Assumptions!$B$16:$B$18,MATCH(C9129,Assumptions!$A$16:$A$18,0)))</f>
        <v>3</v>
      </c>
      <c r="G9129" s="42" t="n">
        <f aca="false">IF(A9129="","",WORKDAY(B9129,F9129))</f>
        <v>46316</v>
      </c>
    </row>
    <row r="9130" customFormat="false" ht="15" hidden="false" customHeight="false" outlineLevel="0" collapsed="false">
      <c r="A9130" s="37" t="n">
        <v>1009129</v>
      </c>
      <c r="B9130" s="38" t="n">
        <v>46312</v>
      </c>
      <c r="C9130" s="39" t="s">
        <v>69</v>
      </c>
      <c r="D9130" s="39" t="s">
        <v>35</v>
      </c>
      <c r="E9130" s="40" t="n">
        <v>1</v>
      </c>
      <c r="F9130" s="41" t="n">
        <f aca="false">IF(A9130="","",INDEX(Assumptions!$B$16:$B$18,MATCH(C9130,Assumptions!$A$16:$A$18,0)))</f>
        <v>3</v>
      </c>
      <c r="G9130" s="42" t="n">
        <f aca="false">IF(A9130="","",WORKDAY(B9130,F9130))</f>
        <v>46316</v>
      </c>
    </row>
    <row r="9131" customFormat="false" ht="15" hidden="false" customHeight="false" outlineLevel="0" collapsed="false">
      <c r="A9131" s="37" t="n">
        <v>1009130</v>
      </c>
      <c r="B9131" s="38" t="n">
        <v>46312</v>
      </c>
      <c r="C9131" s="39" t="s">
        <v>69</v>
      </c>
      <c r="D9131" s="39" t="s">
        <v>35</v>
      </c>
      <c r="E9131" s="40" t="n">
        <v>1.4</v>
      </c>
      <c r="F9131" s="41" t="n">
        <f aca="false">IF(A9131="","",INDEX(Assumptions!$B$16:$B$18,MATCH(C9131,Assumptions!$A$16:$A$18,0)))</f>
        <v>3</v>
      </c>
      <c r="G9131" s="42" t="n">
        <f aca="false">IF(A9131="","",WORKDAY(B9131,F9131))</f>
        <v>46316</v>
      </c>
    </row>
    <row r="9132" customFormat="false" ht="15" hidden="false" customHeight="false" outlineLevel="0" collapsed="false">
      <c r="A9132" s="37" t="n">
        <v>1009131</v>
      </c>
      <c r="B9132" s="38" t="n">
        <v>46312</v>
      </c>
      <c r="C9132" s="39" t="s">
        <v>68</v>
      </c>
      <c r="D9132" s="39" t="s">
        <v>31</v>
      </c>
      <c r="E9132" s="40" t="n">
        <v>0.9</v>
      </c>
      <c r="F9132" s="41" t="n">
        <f aca="false">IF(A9132="","",INDEX(Assumptions!$B$16:$B$18,MATCH(C9132,Assumptions!$A$16:$A$18,0)))</f>
        <v>1</v>
      </c>
      <c r="G9132" s="42" t="n">
        <f aca="false">IF(A9132="","",WORKDAY(B9132,F9132))</f>
        <v>46314</v>
      </c>
    </row>
    <row r="9133" customFormat="false" ht="15" hidden="false" customHeight="false" outlineLevel="0" collapsed="false">
      <c r="A9133" s="37" t="n">
        <v>1009132</v>
      </c>
      <c r="B9133" s="38" t="n">
        <v>46312</v>
      </c>
      <c r="C9133" s="39" t="s">
        <v>69</v>
      </c>
      <c r="D9133" s="39" t="s">
        <v>37</v>
      </c>
      <c r="E9133" s="40" t="n">
        <v>0.4</v>
      </c>
      <c r="F9133" s="41" t="n">
        <f aca="false">IF(A9133="","",INDEX(Assumptions!$B$16:$B$18,MATCH(C9133,Assumptions!$A$16:$A$18,0)))</f>
        <v>3</v>
      </c>
      <c r="G9133" s="42" t="n">
        <f aca="false">IF(A9133="","",WORKDAY(B9133,F9133))</f>
        <v>46316</v>
      </c>
    </row>
    <row r="9134" customFormat="false" ht="15" hidden="false" customHeight="false" outlineLevel="0" collapsed="false">
      <c r="A9134" s="37" t="n">
        <v>1009133</v>
      </c>
      <c r="B9134" s="38" t="n">
        <v>46312</v>
      </c>
      <c r="C9134" s="39" t="s">
        <v>68</v>
      </c>
      <c r="D9134" s="39" t="s">
        <v>39</v>
      </c>
      <c r="E9134" s="40" t="n">
        <v>1.2</v>
      </c>
      <c r="F9134" s="41" t="n">
        <f aca="false">IF(A9134="","",INDEX(Assumptions!$B$16:$B$18,MATCH(C9134,Assumptions!$A$16:$A$18,0)))</f>
        <v>1</v>
      </c>
      <c r="G9134" s="42" t="n">
        <f aca="false">IF(A9134="","",WORKDAY(B9134,F9134))</f>
        <v>46314</v>
      </c>
    </row>
    <row r="9135" customFormat="false" ht="15" hidden="false" customHeight="false" outlineLevel="0" collapsed="false">
      <c r="A9135" s="37" t="n">
        <v>1009134</v>
      </c>
      <c r="B9135" s="38" t="n">
        <v>46312</v>
      </c>
      <c r="C9135" s="39" t="s">
        <v>69</v>
      </c>
      <c r="D9135" s="39" t="s">
        <v>31</v>
      </c>
      <c r="E9135" s="40" t="n">
        <v>1.1</v>
      </c>
      <c r="F9135" s="41" t="n">
        <f aca="false">IF(A9135="","",INDEX(Assumptions!$B$16:$B$18,MATCH(C9135,Assumptions!$A$16:$A$18,0)))</f>
        <v>3</v>
      </c>
      <c r="G9135" s="42" t="n">
        <f aca="false">IF(A9135="","",WORKDAY(B9135,F9135))</f>
        <v>46316</v>
      </c>
    </row>
    <row r="9136" customFormat="false" ht="15" hidden="false" customHeight="false" outlineLevel="0" collapsed="false">
      <c r="A9136" s="37"/>
      <c r="B9136" s="38"/>
      <c r="C9136" s="39"/>
      <c r="D9136" s="39"/>
      <c r="E9136" s="40"/>
      <c r="F9136" s="41" t="str">
        <f aca="false">IF(A9136="","",INDEX(Assumptions!$B$16:$B$18,MATCH(C9136,Assumptions!$A$16:$A$18,0)))</f>
        <v/>
      </c>
      <c r="G9136" s="42" t="str">
        <f aca="false">IF(A9136="","",WORKDAY(B9136,F9136))</f>
        <v/>
      </c>
    </row>
    <row r="9137" customFormat="false" ht="15" hidden="false" customHeight="false" outlineLevel="0" collapsed="false">
      <c r="A9137" s="37"/>
      <c r="B9137" s="38"/>
      <c r="C9137" s="39"/>
      <c r="D9137" s="39"/>
      <c r="E9137" s="40"/>
      <c r="F9137" s="41" t="str">
        <f aca="false">IF(A9137="","",INDEX(Assumptions!$B$16:$B$18,MATCH(C9137,Assumptions!$A$16:$A$18,0)))</f>
        <v/>
      </c>
      <c r="G9137" s="42" t="str">
        <f aca="false">IF(A9137="","",WORKDAY(B9137,F9137))</f>
        <v/>
      </c>
    </row>
    <row r="9138" customFormat="false" ht="15" hidden="false" customHeight="false" outlineLevel="0" collapsed="false">
      <c r="A9138" s="37"/>
      <c r="B9138" s="38"/>
      <c r="C9138" s="39"/>
      <c r="D9138" s="39"/>
      <c r="E9138" s="40"/>
      <c r="F9138" s="41" t="str">
        <f aca="false">IF(A9138="","",INDEX(Assumptions!$B$16:$B$18,MATCH(C9138,Assumptions!$A$16:$A$18,0)))</f>
        <v/>
      </c>
      <c r="G9138" s="42" t="str">
        <f aca="false">IF(A9138="","",WORKDAY(B9138,F9138))</f>
        <v/>
      </c>
    </row>
    <row r="9139" customFormat="false" ht="15" hidden="false" customHeight="false" outlineLevel="0" collapsed="false">
      <c r="A9139" s="37"/>
      <c r="B9139" s="38"/>
      <c r="C9139" s="39"/>
      <c r="D9139" s="39"/>
      <c r="E9139" s="40"/>
      <c r="F9139" s="41" t="str">
        <f aca="false">IF(A9139="","",INDEX(Assumptions!$B$16:$B$18,MATCH(C9139,Assumptions!$A$16:$A$18,0)))</f>
        <v/>
      </c>
      <c r="G9139" s="42" t="str">
        <f aca="false">IF(A9139="","",WORKDAY(B9139,F9139))</f>
        <v/>
      </c>
    </row>
    <row r="9140" customFormat="false" ht="15" hidden="false" customHeight="false" outlineLevel="0" collapsed="false">
      <c r="A9140" s="37"/>
      <c r="B9140" s="38"/>
      <c r="C9140" s="39"/>
      <c r="D9140" s="39"/>
      <c r="E9140" s="40"/>
      <c r="F9140" s="41" t="str">
        <f aca="false">IF(A9140="","",INDEX(Assumptions!$B$16:$B$18,MATCH(C9140,Assumptions!$A$16:$A$18,0)))</f>
        <v/>
      </c>
      <c r="G9140" s="42" t="str">
        <f aca="false">IF(A9140="","",WORKDAY(B9140,F9140))</f>
        <v/>
      </c>
    </row>
    <row r="9141" customFormat="false" ht="15" hidden="false" customHeight="false" outlineLevel="0" collapsed="false">
      <c r="A9141" s="37"/>
      <c r="B9141" s="38"/>
      <c r="C9141" s="39"/>
      <c r="D9141" s="39"/>
      <c r="E9141" s="40"/>
      <c r="F9141" s="41" t="str">
        <f aca="false">IF(A9141="","",INDEX(Assumptions!$B$16:$B$18,MATCH(C9141,Assumptions!$A$16:$A$18,0)))</f>
        <v/>
      </c>
      <c r="G9141" s="42" t="str">
        <f aca="false">IF(A9141="","",WORKDAY(B9141,F9141))</f>
        <v/>
      </c>
    </row>
    <row r="9142" customFormat="false" ht="15" hidden="false" customHeight="false" outlineLevel="0" collapsed="false">
      <c r="A9142" s="37"/>
      <c r="B9142" s="38"/>
      <c r="C9142" s="39"/>
      <c r="D9142" s="39"/>
      <c r="E9142" s="40"/>
      <c r="F9142" s="41" t="str">
        <f aca="false">IF(A9142="","",INDEX(Assumptions!$B$16:$B$18,MATCH(C9142,Assumptions!$A$16:$A$18,0)))</f>
        <v/>
      </c>
      <c r="G9142" s="42" t="str">
        <f aca="false">IF(A9142="","",WORKDAY(B9142,F9142))</f>
        <v/>
      </c>
    </row>
    <row r="9143" customFormat="false" ht="15" hidden="false" customHeight="false" outlineLevel="0" collapsed="false">
      <c r="A9143" s="37"/>
      <c r="B9143" s="38"/>
      <c r="C9143" s="39"/>
      <c r="D9143" s="39"/>
      <c r="E9143" s="40"/>
      <c r="F9143" s="41" t="str">
        <f aca="false">IF(A9143="","",INDEX(Assumptions!$B$16:$B$18,MATCH(C9143,Assumptions!$A$16:$A$18,0)))</f>
        <v/>
      </c>
      <c r="G9143" s="42" t="str">
        <f aca="false">IF(A9143="","",WORKDAY(B9143,F9143))</f>
        <v/>
      </c>
    </row>
    <row r="9144" customFormat="false" ht="15" hidden="false" customHeight="false" outlineLevel="0" collapsed="false">
      <c r="A9144" s="37"/>
      <c r="B9144" s="38"/>
      <c r="C9144" s="39"/>
      <c r="D9144" s="39"/>
      <c r="E9144" s="40"/>
      <c r="F9144" s="41" t="str">
        <f aca="false">IF(A9144="","",INDEX(Assumptions!$B$16:$B$18,MATCH(C9144,Assumptions!$A$16:$A$18,0)))</f>
        <v/>
      </c>
      <c r="G9144" s="42" t="str">
        <f aca="false">IF(A9144="","",WORKDAY(B9144,F9144))</f>
        <v/>
      </c>
    </row>
    <row r="9145" customFormat="false" ht="15" hidden="false" customHeight="false" outlineLevel="0" collapsed="false">
      <c r="A9145" s="37"/>
      <c r="B9145" s="38"/>
      <c r="C9145" s="39"/>
      <c r="D9145" s="39"/>
      <c r="E9145" s="40"/>
      <c r="F9145" s="41" t="str">
        <f aca="false">IF(A9145="","",INDEX(Assumptions!$B$16:$B$18,MATCH(C9145,Assumptions!$A$16:$A$18,0)))</f>
        <v/>
      </c>
      <c r="G9145" s="42" t="str">
        <f aca="false">IF(A9145="","",WORKDAY(B9145,F9145))</f>
        <v/>
      </c>
    </row>
    <row r="9146" customFormat="false" ht="15" hidden="false" customHeight="false" outlineLevel="0" collapsed="false">
      <c r="A9146" s="37"/>
      <c r="B9146" s="38"/>
      <c r="C9146" s="39"/>
      <c r="D9146" s="39"/>
      <c r="E9146" s="40"/>
      <c r="F9146" s="41" t="str">
        <f aca="false">IF(A9146="","",INDEX(Assumptions!$B$16:$B$18,MATCH(C9146,Assumptions!$A$16:$A$18,0)))</f>
        <v/>
      </c>
      <c r="G9146" s="42" t="str">
        <f aca="false">IF(A9146="","",WORKDAY(B9146,F9146))</f>
        <v/>
      </c>
    </row>
    <row r="9147" customFormat="false" ht="15" hidden="false" customHeight="false" outlineLevel="0" collapsed="false">
      <c r="A9147" s="37"/>
      <c r="B9147" s="38"/>
      <c r="C9147" s="39"/>
      <c r="D9147" s="39"/>
      <c r="E9147" s="40"/>
      <c r="F9147" s="41" t="str">
        <f aca="false">IF(A9147="","",INDEX(Assumptions!$B$16:$B$18,MATCH(C9147,Assumptions!$A$16:$A$18,0)))</f>
        <v/>
      </c>
      <c r="G9147" s="42" t="str">
        <f aca="false">IF(A9147="","",WORKDAY(B9147,F9147))</f>
        <v/>
      </c>
    </row>
    <row r="9148" customFormat="false" ht="15" hidden="false" customHeight="false" outlineLevel="0" collapsed="false">
      <c r="A9148" s="37"/>
      <c r="B9148" s="38"/>
      <c r="C9148" s="39"/>
      <c r="D9148" s="39"/>
      <c r="E9148" s="40"/>
      <c r="F9148" s="41" t="str">
        <f aca="false">IF(A9148="","",INDEX(Assumptions!$B$16:$B$18,MATCH(C9148,Assumptions!$A$16:$A$18,0)))</f>
        <v/>
      </c>
      <c r="G9148" s="42" t="str">
        <f aca="false">IF(A9148="","",WORKDAY(B9148,F9148))</f>
        <v/>
      </c>
    </row>
    <row r="9149" customFormat="false" ht="15" hidden="false" customHeight="false" outlineLevel="0" collapsed="false">
      <c r="A9149" s="37"/>
      <c r="B9149" s="38"/>
      <c r="C9149" s="39"/>
      <c r="D9149" s="39"/>
      <c r="E9149" s="40"/>
      <c r="F9149" s="41" t="str">
        <f aca="false">IF(A9149="","",INDEX(Assumptions!$B$16:$B$18,MATCH(C9149,Assumptions!$A$16:$A$18,0)))</f>
        <v/>
      </c>
      <c r="G9149" s="42" t="str">
        <f aca="false">IF(A9149="","",WORKDAY(B9149,F9149))</f>
        <v/>
      </c>
    </row>
    <row r="9150" customFormat="false" ht="15" hidden="false" customHeight="false" outlineLevel="0" collapsed="false">
      <c r="A9150" s="37"/>
      <c r="B9150" s="38"/>
      <c r="C9150" s="39"/>
      <c r="D9150" s="39"/>
      <c r="E9150" s="40"/>
      <c r="F9150" s="41" t="str">
        <f aca="false">IF(A9150="","",INDEX(Assumptions!$B$16:$B$18,MATCH(C9150,Assumptions!$A$16:$A$18,0)))</f>
        <v/>
      </c>
      <c r="G9150" s="42" t="str">
        <f aca="false">IF(A9150="","",WORKDAY(B9150,F9150))</f>
        <v/>
      </c>
    </row>
    <row r="9151" customFormat="false" ht="15" hidden="false" customHeight="false" outlineLevel="0" collapsed="false">
      <c r="A9151" s="37"/>
      <c r="B9151" s="38"/>
      <c r="C9151" s="39"/>
      <c r="D9151" s="39"/>
      <c r="E9151" s="40"/>
      <c r="F9151" s="41" t="str">
        <f aca="false">IF(A9151="","",INDEX(Assumptions!$B$16:$B$18,MATCH(C9151,Assumptions!$A$16:$A$18,0)))</f>
        <v/>
      </c>
      <c r="G9151" s="42" t="str">
        <f aca="false">IF(A9151="","",WORKDAY(B9151,F9151))</f>
        <v/>
      </c>
    </row>
    <row r="9152" customFormat="false" ht="15" hidden="false" customHeight="false" outlineLevel="0" collapsed="false">
      <c r="A9152" s="37"/>
      <c r="B9152" s="38"/>
      <c r="C9152" s="39"/>
      <c r="D9152" s="39"/>
      <c r="E9152" s="40"/>
      <c r="F9152" s="41" t="str">
        <f aca="false">IF(A9152="","",INDEX(Assumptions!$B$16:$B$18,MATCH(C9152,Assumptions!$A$16:$A$18,0)))</f>
        <v/>
      </c>
      <c r="G9152" s="42" t="str">
        <f aca="false">IF(A9152="","",WORKDAY(B9152,F9152))</f>
        <v/>
      </c>
    </row>
    <row r="9153" customFormat="false" ht="15" hidden="false" customHeight="false" outlineLevel="0" collapsed="false">
      <c r="A9153" s="37"/>
      <c r="B9153" s="38"/>
      <c r="C9153" s="39"/>
      <c r="D9153" s="39"/>
      <c r="E9153" s="40"/>
      <c r="F9153" s="41" t="str">
        <f aca="false">IF(A9153="","",INDEX(Assumptions!$B$16:$B$18,MATCH(C9153,Assumptions!$A$16:$A$18,0)))</f>
        <v/>
      </c>
      <c r="G9153" s="42" t="str">
        <f aca="false">IF(A9153="","",WORKDAY(B9153,F9153))</f>
        <v/>
      </c>
    </row>
    <row r="9154" customFormat="false" ht="15" hidden="false" customHeight="false" outlineLevel="0" collapsed="false">
      <c r="A9154" s="37"/>
      <c r="B9154" s="38"/>
      <c r="C9154" s="39"/>
      <c r="D9154" s="39"/>
      <c r="E9154" s="40"/>
      <c r="F9154" s="41" t="str">
        <f aca="false">IF(A9154="","",INDEX(Assumptions!$B$16:$B$18,MATCH(C9154,Assumptions!$A$16:$A$18,0)))</f>
        <v/>
      </c>
      <c r="G9154" s="42" t="str">
        <f aca="false">IF(A9154="","",WORKDAY(B9154,F9154))</f>
        <v/>
      </c>
    </row>
    <row r="9155" customFormat="false" ht="15" hidden="false" customHeight="false" outlineLevel="0" collapsed="false">
      <c r="A9155" s="37"/>
      <c r="B9155" s="38"/>
      <c r="C9155" s="39"/>
      <c r="D9155" s="39"/>
      <c r="E9155" s="40"/>
      <c r="F9155" s="41" t="str">
        <f aca="false">IF(A9155="","",INDEX(Assumptions!$B$16:$B$18,MATCH(C9155,Assumptions!$A$16:$A$18,0)))</f>
        <v/>
      </c>
      <c r="G9155" s="42" t="str">
        <f aca="false">IF(A9155="","",WORKDAY(B9155,F9155))</f>
        <v/>
      </c>
    </row>
    <row r="9156" customFormat="false" ht="15" hidden="false" customHeight="false" outlineLevel="0" collapsed="false">
      <c r="A9156" s="37"/>
      <c r="B9156" s="38"/>
      <c r="C9156" s="39"/>
      <c r="D9156" s="39"/>
      <c r="E9156" s="40"/>
      <c r="F9156" s="41" t="str">
        <f aca="false">IF(A9156="","",INDEX(Assumptions!$B$16:$B$18,MATCH(C9156,Assumptions!$A$16:$A$18,0)))</f>
        <v/>
      </c>
      <c r="G9156" s="42" t="str">
        <f aca="false">IF(A9156="","",WORKDAY(B9156,F9156))</f>
        <v/>
      </c>
    </row>
    <row r="9157" customFormat="false" ht="15" hidden="false" customHeight="false" outlineLevel="0" collapsed="false">
      <c r="A9157" s="37"/>
      <c r="B9157" s="38"/>
      <c r="C9157" s="39"/>
      <c r="D9157" s="39"/>
      <c r="E9157" s="40"/>
      <c r="F9157" s="41" t="str">
        <f aca="false">IF(A9157="","",INDEX(Assumptions!$B$16:$B$18,MATCH(C9157,Assumptions!$A$16:$A$18,0)))</f>
        <v/>
      </c>
      <c r="G9157" s="42" t="str">
        <f aca="false">IF(A9157="","",WORKDAY(B9157,F9157))</f>
        <v/>
      </c>
    </row>
    <row r="9158" customFormat="false" ht="15" hidden="false" customHeight="false" outlineLevel="0" collapsed="false">
      <c r="A9158" s="37"/>
      <c r="B9158" s="38"/>
      <c r="C9158" s="39"/>
      <c r="D9158" s="39"/>
      <c r="E9158" s="40"/>
      <c r="F9158" s="41" t="str">
        <f aca="false">IF(A9158="","",INDEX(Assumptions!$B$16:$B$18,MATCH(C9158,Assumptions!$A$16:$A$18,0)))</f>
        <v/>
      </c>
      <c r="G9158" s="42" t="str">
        <f aca="false">IF(A9158="","",WORKDAY(B9158,F9158))</f>
        <v/>
      </c>
    </row>
    <row r="9159" customFormat="false" ht="15" hidden="false" customHeight="false" outlineLevel="0" collapsed="false">
      <c r="A9159" s="37"/>
      <c r="B9159" s="38"/>
      <c r="C9159" s="39"/>
      <c r="D9159" s="39"/>
      <c r="E9159" s="40"/>
      <c r="F9159" s="41" t="str">
        <f aca="false">IF(A9159="","",INDEX(Assumptions!$B$16:$B$18,MATCH(C9159,Assumptions!$A$16:$A$18,0)))</f>
        <v/>
      </c>
      <c r="G9159" s="42" t="str">
        <f aca="false">IF(A9159="","",WORKDAY(B9159,F9159))</f>
        <v/>
      </c>
    </row>
    <row r="9160" customFormat="false" ht="15" hidden="false" customHeight="false" outlineLevel="0" collapsed="false">
      <c r="A9160" s="37"/>
      <c r="B9160" s="38"/>
      <c r="C9160" s="39"/>
      <c r="D9160" s="39"/>
      <c r="E9160" s="40"/>
      <c r="F9160" s="41" t="str">
        <f aca="false">IF(A9160="","",INDEX(Assumptions!$B$16:$B$18,MATCH(C9160,Assumptions!$A$16:$A$18,0)))</f>
        <v/>
      </c>
      <c r="G9160" s="42" t="str">
        <f aca="false">IF(A9160="","",WORKDAY(B9160,F9160))</f>
        <v/>
      </c>
    </row>
    <row r="9161" customFormat="false" ht="15" hidden="false" customHeight="false" outlineLevel="0" collapsed="false">
      <c r="A9161" s="37"/>
      <c r="B9161" s="38"/>
      <c r="C9161" s="39"/>
      <c r="D9161" s="39"/>
      <c r="E9161" s="40"/>
      <c r="F9161" s="41" t="str">
        <f aca="false">IF(A9161="","",INDEX(Assumptions!$B$16:$B$18,MATCH(C9161,Assumptions!$A$16:$A$18,0)))</f>
        <v/>
      </c>
      <c r="G9161" s="42" t="str">
        <f aca="false">IF(A9161="","",WORKDAY(B9161,F9161))</f>
        <v/>
      </c>
    </row>
    <row r="9162" customFormat="false" ht="15" hidden="false" customHeight="false" outlineLevel="0" collapsed="false">
      <c r="A9162" s="37"/>
      <c r="B9162" s="38"/>
      <c r="C9162" s="39"/>
      <c r="D9162" s="39"/>
      <c r="E9162" s="40"/>
      <c r="F9162" s="41" t="str">
        <f aca="false">IF(A9162="","",INDEX(Assumptions!$B$16:$B$18,MATCH(C9162,Assumptions!$A$16:$A$18,0)))</f>
        <v/>
      </c>
      <c r="G9162" s="42" t="str">
        <f aca="false">IF(A9162="","",WORKDAY(B9162,F9162))</f>
        <v/>
      </c>
    </row>
    <row r="9163" customFormat="false" ht="15" hidden="false" customHeight="false" outlineLevel="0" collapsed="false">
      <c r="A9163" s="37"/>
      <c r="B9163" s="38"/>
      <c r="C9163" s="39"/>
      <c r="D9163" s="39"/>
      <c r="E9163" s="40"/>
      <c r="F9163" s="41" t="str">
        <f aca="false">IF(A9163="","",INDEX(Assumptions!$B$16:$B$18,MATCH(C9163,Assumptions!$A$16:$A$18,0)))</f>
        <v/>
      </c>
      <c r="G9163" s="42" t="str">
        <f aca="false">IF(A9163="","",WORKDAY(B9163,F9163))</f>
        <v/>
      </c>
    </row>
    <row r="9164" customFormat="false" ht="15" hidden="false" customHeight="false" outlineLevel="0" collapsed="false">
      <c r="A9164" s="37"/>
      <c r="B9164" s="38"/>
      <c r="C9164" s="39"/>
      <c r="D9164" s="39"/>
      <c r="E9164" s="40"/>
      <c r="F9164" s="41" t="str">
        <f aca="false">IF(A9164="","",INDEX(Assumptions!$B$16:$B$18,MATCH(C9164,Assumptions!$A$16:$A$18,0)))</f>
        <v/>
      </c>
      <c r="G9164" s="42" t="str">
        <f aca="false">IF(A9164="","",WORKDAY(B9164,F9164))</f>
        <v/>
      </c>
    </row>
    <row r="9165" customFormat="false" ht="15" hidden="false" customHeight="false" outlineLevel="0" collapsed="false">
      <c r="A9165" s="37"/>
      <c r="B9165" s="38"/>
      <c r="C9165" s="39"/>
      <c r="D9165" s="39"/>
      <c r="E9165" s="40"/>
      <c r="F9165" s="41" t="str">
        <f aca="false">IF(A9165="","",INDEX(Assumptions!$B$16:$B$18,MATCH(C9165,Assumptions!$A$16:$A$18,0)))</f>
        <v/>
      </c>
      <c r="G9165" s="42" t="str">
        <f aca="false">IF(A9165="","",WORKDAY(B9165,F9165))</f>
        <v/>
      </c>
    </row>
    <row r="9166" customFormat="false" ht="15" hidden="false" customHeight="false" outlineLevel="0" collapsed="false">
      <c r="A9166" s="37"/>
      <c r="B9166" s="38"/>
      <c r="C9166" s="39"/>
      <c r="D9166" s="39"/>
      <c r="E9166" s="40"/>
      <c r="F9166" s="41" t="str">
        <f aca="false">IF(A9166="","",INDEX(Assumptions!$B$16:$B$18,MATCH(C9166,Assumptions!$A$16:$A$18,0)))</f>
        <v/>
      </c>
      <c r="G9166" s="42" t="str">
        <f aca="false">IF(A9166="","",WORKDAY(B9166,F9166))</f>
        <v/>
      </c>
    </row>
    <row r="9167" customFormat="false" ht="15" hidden="false" customHeight="false" outlineLevel="0" collapsed="false">
      <c r="A9167" s="37"/>
      <c r="B9167" s="38"/>
      <c r="C9167" s="39"/>
      <c r="D9167" s="39"/>
      <c r="E9167" s="40"/>
      <c r="F9167" s="41" t="str">
        <f aca="false">IF(A9167="","",INDEX(Assumptions!$B$16:$B$18,MATCH(C9167,Assumptions!$A$16:$A$18,0)))</f>
        <v/>
      </c>
      <c r="G9167" s="42" t="str">
        <f aca="false">IF(A9167="","",WORKDAY(B9167,F9167))</f>
        <v/>
      </c>
    </row>
    <row r="9168" customFormat="false" ht="15" hidden="false" customHeight="false" outlineLevel="0" collapsed="false">
      <c r="A9168" s="37"/>
      <c r="B9168" s="38"/>
      <c r="C9168" s="39"/>
      <c r="D9168" s="39"/>
      <c r="E9168" s="40"/>
      <c r="F9168" s="41" t="str">
        <f aca="false">IF(A9168="","",INDEX(Assumptions!$B$16:$B$18,MATCH(C9168,Assumptions!$A$16:$A$18,0)))</f>
        <v/>
      </c>
      <c r="G9168" s="42" t="str">
        <f aca="false">IF(A9168="","",WORKDAY(B9168,F9168))</f>
        <v/>
      </c>
    </row>
    <row r="9169" customFormat="false" ht="15" hidden="false" customHeight="false" outlineLevel="0" collapsed="false">
      <c r="A9169" s="37"/>
      <c r="B9169" s="38"/>
      <c r="C9169" s="39"/>
      <c r="D9169" s="39"/>
      <c r="E9169" s="40"/>
      <c r="F9169" s="41" t="str">
        <f aca="false">IF(A9169="","",INDEX(Assumptions!$B$16:$B$18,MATCH(C9169,Assumptions!$A$16:$A$18,0)))</f>
        <v/>
      </c>
      <c r="G9169" s="42" t="str">
        <f aca="false">IF(A9169="","",WORKDAY(B9169,F9169))</f>
        <v/>
      </c>
    </row>
    <row r="9170" customFormat="false" ht="15" hidden="false" customHeight="false" outlineLevel="0" collapsed="false">
      <c r="A9170" s="37"/>
      <c r="B9170" s="38"/>
      <c r="C9170" s="39"/>
      <c r="D9170" s="39"/>
      <c r="E9170" s="40"/>
      <c r="F9170" s="41" t="str">
        <f aca="false">IF(A9170="","",INDEX(Assumptions!$B$16:$B$18,MATCH(C9170,Assumptions!$A$16:$A$18,0)))</f>
        <v/>
      </c>
      <c r="G9170" s="42" t="str">
        <f aca="false">IF(A9170="","",WORKDAY(B9170,F9170))</f>
        <v/>
      </c>
    </row>
    <row r="9171" customFormat="false" ht="15" hidden="false" customHeight="false" outlineLevel="0" collapsed="false">
      <c r="A9171" s="37"/>
      <c r="B9171" s="38"/>
      <c r="C9171" s="39"/>
      <c r="D9171" s="39"/>
      <c r="E9171" s="40"/>
      <c r="F9171" s="41" t="str">
        <f aca="false">IF(A9171="","",INDEX(Assumptions!$B$16:$B$18,MATCH(C9171,Assumptions!$A$16:$A$18,0)))</f>
        <v/>
      </c>
      <c r="G9171" s="42" t="str">
        <f aca="false">IF(A9171="","",WORKDAY(B9171,F9171))</f>
        <v/>
      </c>
    </row>
    <row r="9172" customFormat="false" ht="15" hidden="false" customHeight="false" outlineLevel="0" collapsed="false">
      <c r="A9172" s="37"/>
      <c r="B9172" s="38"/>
      <c r="C9172" s="39"/>
      <c r="D9172" s="39"/>
      <c r="E9172" s="40"/>
      <c r="F9172" s="41" t="str">
        <f aca="false">IF(A9172="","",INDEX(Assumptions!$B$16:$B$18,MATCH(C9172,Assumptions!$A$16:$A$18,0)))</f>
        <v/>
      </c>
      <c r="G9172" s="42" t="str">
        <f aca="false">IF(A9172="","",WORKDAY(B9172,F9172))</f>
        <v/>
      </c>
    </row>
    <row r="9173" customFormat="false" ht="15" hidden="false" customHeight="false" outlineLevel="0" collapsed="false">
      <c r="A9173" s="37"/>
      <c r="B9173" s="38"/>
      <c r="C9173" s="39"/>
      <c r="D9173" s="39"/>
      <c r="E9173" s="40"/>
      <c r="F9173" s="41" t="str">
        <f aca="false">IF(A9173="","",INDEX(Assumptions!$B$16:$B$18,MATCH(C9173,Assumptions!$A$16:$A$18,0)))</f>
        <v/>
      </c>
      <c r="G9173" s="42" t="str">
        <f aca="false">IF(A9173="","",WORKDAY(B9173,F9173))</f>
        <v/>
      </c>
    </row>
    <row r="9174" customFormat="false" ht="15" hidden="false" customHeight="false" outlineLevel="0" collapsed="false">
      <c r="A9174" s="37"/>
      <c r="B9174" s="38"/>
      <c r="C9174" s="39"/>
      <c r="D9174" s="39"/>
      <c r="E9174" s="40"/>
      <c r="F9174" s="41" t="str">
        <f aca="false">IF(A9174="","",INDEX(Assumptions!$B$16:$B$18,MATCH(C9174,Assumptions!$A$16:$A$18,0)))</f>
        <v/>
      </c>
      <c r="G9174" s="42" t="str">
        <f aca="false">IF(A9174="","",WORKDAY(B9174,F9174))</f>
        <v/>
      </c>
    </row>
    <row r="9175" customFormat="false" ht="15" hidden="false" customHeight="false" outlineLevel="0" collapsed="false">
      <c r="A9175" s="37"/>
      <c r="B9175" s="38"/>
      <c r="C9175" s="39"/>
      <c r="D9175" s="39"/>
      <c r="E9175" s="40"/>
      <c r="F9175" s="41" t="str">
        <f aca="false">IF(A9175="","",INDEX(Assumptions!$B$16:$B$18,MATCH(C9175,Assumptions!$A$16:$A$18,0)))</f>
        <v/>
      </c>
      <c r="G9175" s="42" t="str">
        <f aca="false">IF(A9175="","",WORKDAY(B9175,F9175))</f>
        <v/>
      </c>
    </row>
    <row r="9176" customFormat="false" ht="15" hidden="false" customHeight="false" outlineLevel="0" collapsed="false">
      <c r="A9176" s="37"/>
      <c r="B9176" s="38"/>
      <c r="C9176" s="39"/>
      <c r="D9176" s="39"/>
      <c r="E9176" s="40"/>
      <c r="F9176" s="41" t="str">
        <f aca="false">IF(A9176="","",INDEX(Assumptions!$B$16:$B$18,MATCH(C9176,Assumptions!$A$16:$A$18,0)))</f>
        <v/>
      </c>
      <c r="G9176" s="42" t="str">
        <f aca="false">IF(A9176="","",WORKDAY(B9176,F9176))</f>
        <v/>
      </c>
    </row>
    <row r="9177" customFormat="false" ht="15" hidden="false" customHeight="false" outlineLevel="0" collapsed="false">
      <c r="A9177" s="37"/>
      <c r="B9177" s="38"/>
      <c r="C9177" s="39"/>
      <c r="D9177" s="39"/>
      <c r="E9177" s="40"/>
      <c r="F9177" s="41" t="str">
        <f aca="false">IF(A9177="","",INDEX(Assumptions!$B$16:$B$18,MATCH(C9177,Assumptions!$A$16:$A$18,0)))</f>
        <v/>
      </c>
      <c r="G9177" s="42" t="str">
        <f aca="false">IF(A9177="","",WORKDAY(B9177,F9177))</f>
        <v/>
      </c>
    </row>
    <row r="9178" customFormat="false" ht="15" hidden="false" customHeight="false" outlineLevel="0" collapsed="false">
      <c r="A9178" s="37"/>
      <c r="B9178" s="38"/>
      <c r="C9178" s="39"/>
      <c r="D9178" s="39"/>
      <c r="E9178" s="40"/>
      <c r="F9178" s="41" t="str">
        <f aca="false">IF(A9178="","",INDEX(Assumptions!$B$16:$B$18,MATCH(C9178,Assumptions!$A$16:$A$18,0)))</f>
        <v/>
      </c>
      <c r="G9178" s="42" t="str">
        <f aca="false">IF(A9178="","",WORKDAY(B9178,F9178))</f>
        <v/>
      </c>
    </row>
    <row r="9179" customFormat="false" ht="15" hidden="false" customHeight="false" outlineLevel="0" collapsed="false">
      <c r="A9179" s="37"/>
      <c r="B9179" s="38"/>
      <c r="C9179" s="39"/>
      <c r="D9179" s="39"/>
      <c r="E9179" s="40"/>
      <c r="F9179" s="41" t="str">
        <f aca="false">IF(A9179="","",INDEX(Assumptions!$B$16:$B$18,MATCH(C9179,Assumptions!$A$16:$A$18,0)))</f>
        <v/>
      </c>
      <c r="G9179" s="42" t="str">
        <f aca="false">IF(A9179="","",WORKDAY(B9179,F9179))</f>
        <v/>
      </c>
    </row>
    <row r="9180" customFormat="false" ht="15" hidden="false" customHeight="false" outlineLevel="0" collapsed="false">
      <c r="A9180" s="37"/>
      <c r="B9180" s="38"/>
      <c r="C9180" s="39"/>
      <c r="D9180" s="39"/>
      <c r="E9180" s="40"/>
      <c r="F9180" s="41" t="str">
        <f aca="false">IF(A9180="","",INDEX(Assumptions!$B$16:$B$18,MATCH(C9180,Assumptions!$A$16:$A$18,0)))</f>
        <v/>
      </c>
      <c r="G9180" s="42" t="str">
        <f aca="false">IF(A9180="","",WORKDAY(B9180,F9180))</f>
        <v/>
      </c>
    </row>
    <row r="9181" customFormat="false" ht="15" hidden="false" customHeight="false" outlineLevel="0" collapsed="false">
      <c r="A9181" s="37"/>
      <c r="B9181" s="38"/>
      <c r="C9181" s="39"/>
      <c r="D9181" s="39"/>
      <c r="E9181" s="40"/>
      <c r="F9181" s="41" t="str">
        <f aca="false">IF(A9181="","",INDEX(Assumptions!$B$16:$B$18,MATCH(C9181,Assumptions!$A$16:$A$18,0)))</f>
        <v/>
      </c>
      <c r="G9181" s="42" t="str">
        <f aca="false">IF(A9181="","",WORKDAY(B9181,F9181))</f>
        <v/>
      </c>
    </row>
    <row r="9182" customFormat="false" ht="15" hidden="false" customHeight="false" outlineLevel="0" collapsed="false">
      <c r="A9182" s="37"/>
      <c r="B9182" s="38"/>
      <c r="C9182" s="39"/>
      <c r="D9182" s="39"/>
      <c r="E9182" s="40"/>
      <c r="F9182" s="41" t="str">
        <f aca="false">IF(A9182="","",INDEX(Assumptions!$B$16:$B$18,MATCH(C9182,Assumptions!$A$16:$A$18,0)))</f>
        <v/>
      </c>
      <c r="G9182" s="42" t="str">
        <f aca="false">IF(A9182="","",WORKDAY(B9182,F9182))</f>
        <v/>
      </c>
    </row>
    <row r="9183" customFormat="false" ht="15" hidden="false" customHeight="false" outlineLevel="0" collapsed="false">
      <c r="A9183" s="37"/>
      <c r="B9183" s="38"/>
      <c r="C9183" s="39"/>
      <c r="D9183" s="39"/>
      <c r="E9183" s="40"/>
      <c r="F9183" s="41" t="str">
        <f aca="false">IF(A9183="","",INDEX(Assumptions!$B$16:$B$18,MATCH(C9183,Assumptions!$A$16:$A$18,0)))</f>
        <v/>
      </c>
      <c r="G9183" s="42" t="str">
        <f aca="false">IF(A9183="","",WORKDAY(B9183,F9183))</f>
        <v/>
      </c>
    </row>
    <row r="9184" customFormat="false" ht="15" hidden="false" customHeight="false" outlineLevel="0" collapsed="false">
      <c r="A9184" s="37"/>
      <c r="B9184" s="38"/>
      <c r="C9184" s="39"/>
      <c r="D9184" s="39"/>
      <c r="E9184" s="40"/>
      <c r="F9184" s="41" t="str">
        <f aca="false">IF(A9184="","",INDEX(Assumptions!$B$16:$B$18,MATCH(C9184,Assumptions!$A$16:$A$18,0)))</f>
        <v/>
      </c>
      <c r="G9184" s="42" t="str">
        <f aca="false">IF(A9184="","",WORKDAY(B9184,F9184))</f>
        <v/>
      </c>
    </row>
    <row r="9185" customFormat="false" ht="15" hidden="false" customHeight="false" outlineLevel="0" collapsed="false">
      <c r="A9185" s="37"/>
      <c r="B9185" s="38"/>
      <c r="C9185" s="39"/>
      <c r="D9185" s="39"/>
      <c r="E9185" s="40"/>
      <c r="F9185" s="41" t="str">
        <f aca="false">IF(A9185="","",INDEX(Assumptions!$B$16:$B$18,MATCH(C9185,Assumptions!$A$16:$A$18,0)))</f>
        <v/>
      </c>
      <c r="G9185" s="42" t="str">
        <f aca="false">IF(A9185="","",WORKDAY(B9185,F9185))</f>
        <v/>
      </c>
    </row>
    <row r="9186" customFormat="false" ht="15" hidden="false" customHeight="false" outlineLevel="0" collapsed="false">
      <c r="A9186" s="37"/>
      <c r="B9186" s="38"/>
      <c r="C9186" s="39"/>
      <c r="D9186" s="39"/>
      <c r="E9186" s="40"/>
      <c r="F9186" s="41" t="str">
        <f aca="false">IF(A9186="","",INDEX(Assumptions!$B$16:$B$18,MATCH(C9186,Assumptions!$A$16:$A$18,0)))</f>
        <v/>
      </c>
      <c r="G9186" s="42" t="str">
        <f aca="false">IF(A9186="","",WORKDAY(B9186,F9186))</f>
        <v/>
      </c>
    </row>
    <row r="9187" customFormat="false" ht="15" hidden="false" customHeight="false" outlineLevel="0" collapsed="false">
      <c r="A9187" s="37"/>
      <c r="B9187" s="38"/>
      <c r="C9187" s="39"/>
      <c r="D9187" s="39"/>
      <c r="E9187" s="40"/>
      <c r="F9187" s="41" t="str">
        <f aca="false">IF(A9187="","",INDEX(Assumptions!$B$16:$B$18,MATCH(C9187,Assumptions!$A$16:$A$18,0)))</f>
        <v/>
      </c>
      <c r="G9187" s="42" t="str">
        <f aca="false">IF(A9187="","",WORKDAY(B9187,F9187))</f>
        <v/>
      </c>
    </row>
    <row r="9188" customFormat="false" ht="15" hidden="false" customHeight="false" outlineLevel="0" collapsed="false">
      <c r="A9188" s="37"/>
      <c r="B9188" s="38"/>
      <c r="C9188" s="39"/>
      <c r="D9188" s="39"/>
      <c r="E9188" s="40"/>
      <c r="F9188" s="41" t="str">
        <f aca="false">IF(A9188="","",INDEX(Assumptions!$B$16:$B$18,MATCH(C9188,Assumptions!$A$16:$A$18,0)))</f>
        <v/>
      </c>
      <c r="G9188" s="42" t="str">
        <f aca="false">IF(A9188="","",WORKDAY(B9188,F9188))</f>
        <v/>
      </c>
    </row>
    <row r="9189" customFormat="false" ht="15" hidden="false" customHeight="false" outlineLevel="0" collapsed="false">
      <c r="A9189" s="37"/>
      <c r="B9189" s="38"/>
      <c r="C9189" s="39"/>
      <c r="D9189" s="39"/>
      <c r="E9189" s="40"/>
      <c r="F9189" s="41" t="str">
        <f aca="false">IF(A9189="","",INDEX(Assumptions!$B$16:$B$18,MATCH(C9189,Assumptions!$A$16:$A$18,0)))</f>
        <v/>
      </c>
      <c r="G9189" s="42" t="str">
        <f aca="false">IF(A9189="","",WORKDAY(B9189,F9189))</f>
        <v/>
      </c>
    </row>
    <row r="9190" customFormat="false" ht="15" hidden="false" customHeight="false" outlineLevel="0" collapsed="false">
      <c r="A9190" s="37"/>
      <c r="B9190" s="38"/>
      <c r="C9190" s="39"/>
      <c r="D9190" s="39"/>
      <c r="E9190" s="40"/>
      <c r="F9190" s="41" t="str">
        <f aca="false">IF(A9190="","",INDEX(Assumptions!$B$16:$B$18,MATCH(C9190,Assumptions!$A$16:$A$18,0)))</f>
        <v/>
      </c>
      <c r="G9190" s="42" t="str">
        <f aca="false">IF(A9190="","",WORKDAY(B9190,F9190))</f>
        <v/>
      </c>
    </row>
    <row r="9191" customFormat="false" ht="15" hidden="false" customHeight="false" outlineLevel="0" collapsed="false">
      <c r="A9191" s="37"/>
      <c r="B9191" s="38"/>
      <c r="C9191" s="39"/>
      <c r="D9191" s="39"/>
      <c r="E9191" s="40"/>
      <c r="F9191" s="41" t="str">
        <f aca="false">IF(A9191="","",INDEX(Assumptions!$B$16:$B$18,MATCH(C9191,Assumptions!$A$16:$A$18,0)))</f>
        <v/>
      </c>
      <c r="G9191" s="42" t="str">
        <f aca="false">IF(A9191="","",WORKDAY(B9191,F9191))</f>
        <v/>
      </c>
    </row>
    <row r="9192" customFormat="false" ht="15" hidden="false" customHeight="false" outlineLevel="0" collapsed="false">
      <c r="A9192" s="37"/>
      <c r="B9192" s="38"/>
      <c r="C9192" s="39"/>
      <c r="D9192" s="39"/>
      <c r="E9192" s="40"/>
      <c r="F9192" s="41" t="str">
        <f aca="false">IF(A9192="","",INDEX(Assumptions!$B$16:$B$18,MATCH(C9192,Assumptions!$A$16:$A$18,0)))</f>
        <v/>
      </c>
      <c r="G9192" s="42" t="str">
        <f aca="false">IF(A9192="","",WORKDAY(B9192,F9192))</f>
        <v/>
      </c>
    </row>
    <row r="9193" customFormat="false" ht="15" hidden="false" customHeight="false" outlineLevel="0" collapsed="false">
      <c r="A9193" s="37"/>
      <c r="B9193" s="38"/>
      <c r="C9193" s="39"/>
      <c r="D9193" s="39"/>
      <c r="E9193" s="40"/>
      <c r="F9193" s="41" t="str">
        <f aca="false">IF(A9193="","",INDEX(Assumptions!$B$16:$B$18,MATCH(C9193,Assumptions!$A$16:$A$18,0)))</f>
        <v/>
      </c>
      <c r="G9193" s="42" t="str">
        <f aca="false">IF(A9193="","",WORKDAY(B9193,F9193))</f>
        <v/>
      </c>
    </row>
    <row r="9194" customFormat="false" ht="15" hidden="false" customHeight="false" outlineLevel="0" collapsed="false">
      <c r="A9194" s="37"/>
      <c r="B9194" s="38"/>
      <c r="C9194" s="39"/>
      <c r="D9194" s="39"/>
      <c r="E9194" s="40"/>
      <c r="F9194" s="41" t="str">
        <f aca="false">IF(A9194="","",INDEX(Assumptions!$B$16:$B$18,MATCH(C9194,Assumptions!$A$16:$A$18,0)))</f>
        <v/>
      </c>
      <c r="G9194" s="42" t="str">
        <f aca="false">IF(A9194="","",WORKDAY(B9194,F9194))</f>
        <v/>
      </c>
    </row>
    <row r="9195" customFormat="false" ht="15" hidden="false" customHeight="false" outlineLevel="0" collapsed="false">
      <c r="A9195" s="37"/>
      <c r="B9195" s="38"/>
      <c r="C9195" s="39"/>
      <c r="D9195" s="39"/>
      <c r="E9195" s="40"/>
      <c r="F9195" s="41" t="str">
        <f aca="false">IF(A9195="","",INDEX(Assumptions!$B$16:$B$18,MATCH(C9195,Assumptions!$A$16:$A$18,0)))</f>
        <v/>
      </c>
      <c r="G9195" s="42" t="str">
        <f aca="false">IF(A9195="","",WORKDAY(B9195,F9195))</f>
        <v/>
      </c>
    </row>
    <row r="9196" customFormat="false" ht="15" hidden="false" customHeight="false" outlineLevel="0" collapsed="false">
      <c r="A9196" s="37"/>
      <c r="B9196" s="38"/>
      <c r="C9196" s="39"/>
      <c r="D9196" s="39"/>
      <c r="E9196" s="40"/>
      <c r="F9196" s="41" t="str">
        <f aca="false">IF(A9196="","",INDEX(Assumptions!$B$16:$B$18,MATCH(C9196,Assumptions!$A$16:$A$18,0)))</f>
        <v/>
      </c>
      <c r="G9196" s="42" t="str">
        <f aca="false">IF(A9196="","",WORKDAY(B9196,F9196))</f>
        <v/>
      </c>
    </row>
    <row r="9197" customFormat="false" ht="15" hidden="false" customHeight="false" outlineLevel="0" collapsed="false">
      <c r="A9197" s="37"/>
      <c r="B9197" s="38"/>
      <c r="C9197" s="39"/>
      <c r="D9197" s="39"/>
      <c r="E9197" s="40"/>
      <c r="F9197" s="41" t="str">
        <f aca="false">IF(A9197="","",INDEX(Assumptions!$B$16:$B$18,MATCH(C9197,Assumptions!$A$16:$A$18,0)))</f>
        <v/>
      </c>
      <c r="G9197" s="42" t="str">
        <f aca="false">IF(A9197="","",WORKDAY(B9197,F9197))</f>
        <v/>
      </c>
    </row>
    <row r="9198" customFormat="false" ht="15" hidden="false" customHeight="false" outlineLevel="0" collapsed="false">
      <c r="A9198" s="37"/>
      <c r="B9198" s="38"/>
      <c r="C9198" s="39"/>
      <c r="D9198" s="39"/>
      <c r="E9198" s="40"/>
      <c r="F9198" s="41" t="str">
        <f aca="false">IF(A9198="","",INDEX(Assumptions!$B$16:$B$18,MATCH(C9198,Assumptions!$A$16:$A$18,0)))</f>
        <v/>
      </c>
      <c r="G9198" s="42" t="str">
        <f aca="false">IF(A9198="","",WORKDAY(B9198,F9198))</f>
        <v/>
      </c>
    </row>
    <row r="9199" customFormat="false" ht="15" hidden="false" customHeight="false" outlineLevel="0" collapsed="false">
      <c r="A9199" s="37"/>
      <c r="B9199" s="38"/>
      <c r="C9199" s="39"/>
      <c r="D9199" s="39"/>
      <c r="E9199" s="40"/>
      <c r="F9199" s="41" t="str">
        <f aca="false">IF(A9199="","",INDEX(Assumptions!$B$16:$B$18,MATCH(C9199,Assumptions!$A$16:$A$18,0)))</f>
        <v/>
      </c>
      <c r="G9199" s="42" t="str">
        <f aca="false">IF(A9199="","",WORKDAY(B9199,F9199))</f>
        <v/>
      </c>
    </row>
    <row r="9200" customFormat="false" ht="15" hidden="false" customHeight="false" outlineLevel="0" collapsed="false">
      <c r="A9200" s="37"/>
      <c r="B9200" s="38"/>
      <c r="C9200" s="39"/>
      <c r="D9200" s="39"/>
      <c r="E9200" s="40"/>
      <c r="F9200" s="41" t="str">
        <f aca="false">IF(A9200="","",INDEX(Assumptions!$B$16:$B$18,MATCH(C9200,Assumptions!$A$16:$A$18,0)))</f>
        <v/>
      </c>
      <c r="G9200" s="42" t="str">
        <f aca="false">IF(A9200="","",WORKDAY(B9200,F9200))</f>
        <v/>
      </c>
    </row>
    <row r="9201" customFormat="false" ht="15" hidden="false" customHeight="false" outlineLevel="0" collapsed="false">
      <c r="A9201" s="37"/>
      <c r="B9201" s="38"/>
      <c r="C9201" s="39"/>
      <c r="D9201" s="39"/>
      <c r="E9201" s="40"/>
      <c r="F9201" s="41" t="str">
        <f aca="false">IF(A9201="","",INDEX(Assumptions!$B$16:$B$18,MATCH(C9201,Assumptions!$A$16:$A$18,0)))</f>
        <v/>
      </c>
      <c r="G9201" s="42" t="str">
        <f aca="false">IF(A9201="","",WORKDAY(B9201,F9201))</f>
        <v/>
      </c>
    </row>
    <row r="9202" customFormat="false" ht="15" hidden="false" customHeight="false" outlineLevel="0" collapsed="false">
      <c r="A9202" s="37"/>
      <c r="B9202" s="38"/>
      <c r="C9202" s="39"/>
      <c r="D9202" s="39"/>
      <c r="E9202" s="40"/>
      <c r="F9202" s="41" t="str">
        <f aca="false">IF(A9202="","",INDEX(Assumptions!$B$16:$B$18,MATCH(C9202,Assumptions!$A$16:$A$18,0)))</f>
        <v/>
      </c>
      <c r="G9202" s="42" t="str">
        <f aca="false">IF(A9202="","",WORKDAY(B9202,F9202))</f>
        <v/>
      </c>
    </row>
    <row r="9203" customFormat="false" ht="15" hidden="false" customHeight="false" outlineLevel="0" collapsed="false">
      <c r="A9203" s="37"/>
      <c r="B9203" s="38"/>
      <c r="C9203" s="39"/>
      <c r="D9203" s="39"/>
      <c r="E9203" s="40"/>
      <c r="F9203" s="41" t="str">
        <f aca="false">IF(A9203="","",INDEX(Assumptions!$B$16:$B$18,MATCH(C9203,Assumptions!$A$16:$A$18,0)))</f>
        <v/>
      </c>
      <c r="G9203" s="42" t="str">
        <f aca="false">IF(A9203="","",WORKDAY(B9203,F9203))</f>
        <v/>
      </c>
    </row>
    <row r="9204" customFormat="false" ht="15" hidden="false" customHeight="false" outlineLevel="0" collapsed="false">
      <c r="A9204" s="37"/>
      <c r="B9204" s="38"/>
      <c r="C9204" s="39"/>
      <c r="D9204" s="39"/>
      <c r="E9204" s="40"/>
      <c r="F9204" s="41" t="str">
        <f aca="false">IF(A9204="","",INDEX(Assumptions!$B$16:$B$18,MATCH(C9204,Assumptions!$A$16:$A$18,0)))</f>
        <v/>
      </c>
      <c r="G9204" s="42" t="str">
        <f aca="false">IF(A9204="","",WORKDAY(B9204,F9204))</f>
        <v/>
      </c>
    </row>
    <row r="9205" customFormat="false" ht="15" hidden="false" customHeight="false" outlineLevel="0" collapsed="false">
      <c r="A9205" s="37"/>
      <c r="B9205" s="38"/>
      <c r="C9205" s="39"/>
      <c r="D9205" s="39"/>
      <c r="E9205" s="40"/>
      <c r="F9205" s="41" t="str">
        <f aca="false">IF(A9205="","",INDEX(Assumptions!$B$16:$B$18,MATCH(C9205,Assumptions!$A$16:$A$18,0)))</f>
        <v/>
      </c>
      <c r="G9205" s="42" t="str">
        <f aca="false">IF(A9205="","",WORKDAY(B9205,F9205))</f>
        <v/>
      </c>
    </row>
    <row r="9206" customFormat="false" ht="15" hidden="false" customHeight="false" outlineLevel="0" collapsed="false">
      <c r="A9206" s="37"/>
      <c r="B9206" s="38"/>
      <c r="C9206" s="39"/>
      <c r="D9206" s="39"/>
      <c r="E9206" s="40"/>
      <c r="F9206" s="41" t="str">
        <f aca="false">IF(A9206="","",INDEX(Assumptions!$B$16:$B$18,MATCH(C9206,Assumptions!$A$16:$A$18,0)))</f>
        <v/>
      </c>
      <c r="G9206" s="42" t="str">
        <f aca="false">IF(A9206="","",WORKDAY(B9206,F9206))</f>
        <v/>
      </c>
    </row>
    <row r="9207" customFormat="false" ht="15" hidden="false" customHeight="false" outlineLevel="0" collapsed="false">
      <c r="A9207" s="37"/>
      <c r="B9207" s="38"/>
      <c r="C9207" s="39"/>
      <c r="D9207" s="39"/>
      <c r="E9207" s="40"/>
      <c r="F9207" s="41" t="str">
        <f aca="false">IF(A9207="","",INDEX(Assumptions!$B$16:$B$18,MATCH(C9207,Assumptions!$A$16:$A$18,0)))</f>
        <v/>
      </c>
      <c r="G9207" s="42" t="str">
        <f aca="false">IF(A9207="","",WORKDAY(B9207,F9207))</f>
        <v/>
      </c>
    </row>
    <row r="9208" customFormat="false" ht="15" hidden="false" customHeight="false" outlineLevel="0" collapsed="false">
      <c r="A9208" s="37"/>
      <c r="B9208" s="38"/>
      <c r="C9208" s="39"/>
      <c r="D9208" s="39"/>
      <c r="E9208" s="40"/>
      <c r="F9208" s="41" t="str">
        <f aca="false">IF(A9208="","",INDEX(Assumptions!$B$16:$B$18,MATCH(C9208,Assumptions!$A$16:$A$18,0)))</f>
        <v/>
      </c>
      <c r="G9208" s="42" t="str">
        <f aca="false">IF(A9208="","",WORKDAY(B9208,F9208))</f>
        <v/>
      </c>
    </row>
    <row r="9209" customFormat="false" ht="15" hidden="false" customHeight="false" outlineLevel="0" collapsed="false">
      <c r="A9209" s="37"/>
      <c r="B9209" s="38"/>
      <c r="C9209" s="39"/>
      <c r="D9209" s="39"/>
      <c r="E9209" s="40"/>
      <c r="F9209" s="41" t="str">
        <f aca="false">IF(A9209="","",INDEX(Assumptions!$B$16:$B$18,MATCH(C9209,Assumptions!$A$16:$A$18,0)))</f>
        <v/>
      </c>
      <c r="G9209" s="42" t="str">
        <f aca="false">IF(A9209="","",WORKDAY(B9209,F9209))</f>
        <v/>
      </c>
    </row>
    <row r="9210" customFormat="false" ht="15" hidden="false" customHeight="false" outlineLevel="0" collapsed="false">
      <c r="A9210" s="37"/>
      <c r="B9210" s="38"/>
      <c r="C9210" s="39"/>
      <c r="D9210" s="39"/>
      <c r="E9210" s="40"/>
      <c r="F9210" s="41" t="str">
        <f aca="false">IF(A9210="","",INDEX(Assumptions!$B$16:$B$18,MATCH(C9210,Assumptions!$A$16:$A$18,0)))</f>
        <v/>
      </c>
      <c r="G9210" s="42" t="str">
        <f aca="false">IF(A9210="","",WORKDAY(B9210,F9210))</f>
        <v/>
      </c>
    </row>
    <row r="9211" customFormat="false" ht="15" hidden="false" customHeight="false" outlineLevel="0" collapsed="false">
      <c r="A9211" s="37"/>
      <c r="B9211" s="38"/>
      <c r="C9211" s="39"/>
      <c r="D9211" s="39"/>
      <c r="E9211" s="40"/>
      <c r="F9211" s="41" t="str">
        <f aca="false">IF(A9211="","",INDEX(Assumptions!$B$16:$B$18,MATCH(C9211,Assumptions!$A$16:$A$18,0)))</f>
        <v/>
      </c>
      <c r="G9211" s="42" t="str">
        <f aca="false">IF(A9211="","",WORKDAY(B9211,F9211))</f>
        <v/>
      </c>
    </row>
    <row r="9212" customFormat="false" ht="15" hidden="false" customHeight="false" outlineLevel="0" collapsed="false">
      <c r="A9212" s="37"/>
      <c r="B9212" s="38"/>
      <c r="C9212" s="39"/>
      <c r="D9212" s="39"/>
      <c r="E9212" s="40"/>
      <c r="F9212" s="41" t="str">
        <f aca="false">IF(A9212="","",INDEX(Assumptions!$B$16:$B$18,MATCH(C9212,Assumptions!$A$16:$A$18,0)))</f>
        <v/>
      </c>
      <c r="G9212" s="42" t="str">
        <f aca="false">IF(A9212="","",WORKDAY(B9212,F9212))</f>
        <v/>
      </c>
    </row>
    <row r="9213" customFormat="false" ht="15" hidden="false" customHeight="false" outlineLevel="0" collapsed="false">
      <c r="A9213" s="37"/>
      <c r="B9213" s="38"/>
      <c r="C9213" s="39"/>
      <c r="D9213" s="39"/>
      <c r="E9213" s="40"/>
      <c r="F9213" s="41" t="str">
        <f aca="false">IF(A9213="","",INDEX(Assumptions!$B$16:$B$18,MATCH(C9213,Assumptions!$A$16:$A$18,0)))</f>
        <v/>
      </c>
      <c r="G9213" s="42" t="str">
        <f aca="false">IF(A9213="","",WORKDAY(B9213,F9213))</f>
        <v/>
      </c>
    </row>
    <row r="9214" customFormat="false" ht="15" hidden="false" customHeight="false" outlineLevel="0" collapsed="false">
      <c r="A9214" s="37"/>
      <c r="B9214" s="38"/>
      <c r="C9214" s="39"/>
      <c r="D9214" s="39"/>
      <c r="E9214" s="40"/>
      <c r="F9214" s="41" t="str">
        <f aca="false">IF(A9214="","",INDEX(Assumptions!$B$16:$B$18,MATCH(C9214,Assumptions!$A$16:$A$18,0)))</f>
        <v/>
      </c>
      <c r="G9214" s="42" t="str">
        <f aca="false">IF(A9214="","",WORKDAY(B9214,F9214))</f>
        <v/>
      </c>
    </row>
    <row r="9215" customFormat="false" ht="15" hidden="false" customHeight="false" outlineLevel="0" collapsed="false">
      <c r="A9215" s="37"/>
      <c r="B9215" s="38"/>
      <c r="C9215" s="39"/>
      <c r="D9215" s="39"/>
      <c r="E9215" s="40"/>
      <c r="F9215" s="41" t="str">
        <f aca="false">IF(A9215="","",INDEX(Assumptions!$B$16:$B$18,MATCH(C9215,Assumptions!$A$16:$A$18,0)))</f>
        <v/>
      </c>
      <c r="G9215" s="42" t="str">
        <f aca="false">IF(A9215="","",WORKDAY(B9215,F9215))</f>
        <v/>
      </c>
    </row>
    <row r="9216" customFormat="false" ht="15" hidden="false" customHeight="false" outlineLevel="0" collapsed="false">
      <c r="A9216" s="37"/>
      <c r="B9216" s="38"/>
      <c r="C9216" s="39"/>
      <c r="D9216" s="39"/>
      <c r="E9216" s="40"/>
      <c r="F9216" s="41" t="str">
        <f aca="false">IF(A9216="","",INDEX(Assumptions!$B$16:$B$18,MATCH(C9216,Assumptions!$A$16:$A$18,0)))</f>
        <v/>
      </c>
      <c r="G9216" s="42" t="str">
        <f aca="false">IF(A9216="","",WORKDAY(B9216,F9216))</f>
        <v/>
      </c>
    </row>
    <row r="9217" customFormat="false" ht="15" hidden="false" customHeight="false" outlineLevel="0" collapsed="false">
      <c r="A9217" s="37"/>
      <c r="B9217" s="38"/>
      <c r="C9217" s="39"/>
      <c r="D9217" s="39"/>
      <c r="E9217" s="40"/>
      <c r="F9217" s="41" t="str">
        <f aca="false">IF(A9217="","",INDEX(Assumptions!$B$16:$B$18,MATCH(C9217,Assumptions!$A$16:$A$18,0)))</f>
        <v/>
      </c>
      <c r="G9217" s="42" t="str">
        <f aca="false">IF(A9217="","",WORKDAY(B9217,F9217))</f>
        <v/>
      </c>
    </row>
    <row r="9218" customFormat="false" ht="15" hidden="false" customHeight="false" outlineLevel="0" collapsed="false">
      <c r="A9218" s="37"/>
      <c r="B9218" s="38"/>
      <c r="C9218" s="39"/>
      <c r="D9218" s="39"/>
      <c r="E9218" s="40"/>
      <c r="F9218" s="41" t="str">
        <f aca="false">IF(A9218="","",INDEX(Assumptions!$B$16:$B$18,MATCH(C9218,Assumptions!$A$16:$A$18,0)))</f>
        <v/>
      </c>
      <c r="G9218" s="42" t="str">
        <f aca="false">IF(A9218="","",WORKDAY(B9218,F9218))</f>
        <v/>
      </c>
    </row>
    <row r="9219" customFormat="false" ht="15" hidden="false" customHeight="false" outlineLevel="0" collapsed="false">
      <c r="A9219" s="37"/>
      <c r="B9219" s="38"/>
      <c r="C9219" s="39"/>
      <c r="D9219" s="39"/>
      <c r="E9219" s="40"/>
      <c r="F9219" s="41" t="str">
        <f aca="false">IF(A9219="","",INDEX(Assumptions!$B$16:$B$18,MATCH(C9219,Assumptions!$A$16:$A$18,0)))</f>
        <v/>
      </c>
      <c r="G9219" s="42" t="str">
        <f aca="false">IF(A9219="","",WORKDAY(B9219,F9219))</f>
        <v/>
      </c>
    </row>
    <row r="9220" customFormat="false" ht="15" hidden="false" customHeight="false" outlineLevel="0" collapsed="false">
      <c r="A9220" s="37"/>
      <c r="B9220" s="38"/>
      <c r="C9220" s="39"/>
      <c r="D9220" s="39"/>
      <c r="E9220" s="40"/>
      <c r="F9220" s="41" t="str">
        <f aca="false">IF(A9220="","",INDEX(Assumptions!$B$16:$B$18,MATCH(C9220,Assumptions!$A$16:$A$18,0)))</f>
        <v/>
      </c>
      <c r="G9220" s="42" t="str">
        <f aca="false">IF(A9220="","",WORKDAY(B9220,F9220))</f>
        <v/>
      </c>
    </row>
    <row r="9221" customFormat="false" ht="15" hidden="false" customHeight="false" outlineLevel="0" collapsed="false">
      <c r="A9221" s="37"/>
      <c r="B9221" s="38"/>
      <c r="C9221" s="39"/>
      <c r="D9221" s="39"/>
      <c r="E9221" s="40"/>
      <c r="F9221" s="41" t="str">
        <f aca="false">IF(A9221="","",INDEX(Assumptions!$B$16:$B$18,MATCH(C9221,Assumptions!$A$16:$A$18,0)))</f>
        <v/>
      </c>
      <c r="G9221" s="42" t="str">
        <f aca="false">IF(A9221="","",WORKDAY(B9221,F9221))</f>
        <v/>
      </c>
    </row>
    <row r="9222" customFormat="false" ht="15" hidden="false" customHeight="false" outlineLevel="0" collapsed="false">
      <c r="A9222" s="37"/>
      <c r="B9222" s="38"/>
      <c r="C9222" s="39"/>
      <c r="D9222" s="39"/>
      <c r="E9222" s="40"/>
      <c r="F9222" s="41" t="str">
        <f aca="false">IF(A9222="","",INDEX(Assumptions!$B$16:$B$18,MATCH(C9222,Assumptions!$A$16:$A$18,0)))</f>
        <v/>
      </c>
      <c r="G9222" s="42" t="str">
        <f aca="false">IF(A9222="","",WORKDAY(B9222,F9222))</f>
        <v/>
      </c>
    </row>
    <row r="9223" customFormat="false" ht="15" hidden="false" customHeight="false" outlineLevel="0" collapsed="false">
      <c r="A9223" s="37"/>
      <c r="B9223" s="38"/>
      <c r="C9223" s="39"/>
      <c r="D9223" s="39"/>
      <c r="E9223" s="40"/>
      <c r="F9223" s="41" t="str">
        <f aca="false">IF(A9223="","",INDEX(Assumptions!$B$16:$B$18,MATCH(C9223,Assumptions!$A$16:$A$18,0)))</f>
        <v/>
      </c>
      <c r="G9223" s="42" t="str">
        <f aca="false">IF(A9223="","",WORKDAY(B9223,F9223))</f>
        <v/>
      </c>
    </row>
    <row r="9224" customFormat="false" ht="15" hidden="false" customHeight="false" outlineLevel="0" collapsed="false">
      <c r="A9224" s="37"/>
      <c r="B9224" s="38"/>
      <c r="C9224" s="39"/>
      <c r="D9224" s="39"/>
      <c r="E9224" s="40"/>
      <c r="F9224" s="41" t="str">
        <f aca="false">IF(A9224="","",INDEX(Assumptions!$B$16:$B$18,MATCH(C9224,Assumptions!$A$16:$A$18,0)))</f>
        <v/>
      </c>
      <c r="G9224" s="42" t="str">
        <f aca="false">IF(A9224="","",WORKDAY(B9224,F9224))</f>
        <v/>
      </c>
    </row>
    <row r="9225" customFormat="false" ht="15" hidden="false" customHeight="false" outlineLevel="0" collapsed="false">
      <c r="A9225" s="37"/>
      <c r="B9225" s="38"/>
      <c r="C9225" s="39"/>
      <c r="D9225" s="39"/>
      <c r="E9225" s="40"/>
      <c r="F9225" s="41" t="str">
        <f aca="false">IF(A9225="","",INDEX(Assumptions!$B$16:$B$18,MATCH(C9225,Assumptions!$A$16:$A$18,0)))</f>
        <v/>
      </c>
      <c r="G9225" s="42" t="str">
        <f aca="false">IF(A9225="","",WORKDAY(B9225,F9225))</f>
        <v/>
      </c>
    </row>
    <row r="9226" customFormat="false" ht="15" hidden="false" customHeight="false" outlineLevel="0" collapsed="false">
      <c r="A9226" s="37"/>
      <c r="B9226" s="38"/>
      <c r="C9226" s="39"/>
      <c r="D9226" s="39"/>
      <c r="E9226" s="40"/>
      <c r="F9226" s="41" t="str">
        <f aca="false">IF(A9226="","",INDEX(Assumptions!$B$16:$B$18,MATCH(C9226,Assumptions!$A$16:$A$18,0)))</f>
        <v/>
      </c>
      <c r="G9226" s="42" t="str">
        <f aca="false">IF(A9226="","",WORKDAY(B9226,F9226))</f>
        <v/>
      </c>
    </row>
    <row r="9227" customFormat="false" ht="15" hidden="false" customHeight="false" outlineLevel="0" collapsed="false">
      <c r="A9227" s="37"/>
      <c r="B9227" s="38"/>
      <c r="C9227" s="39"/>
      <c r="D9227" s="39"/>
      <c r="E9227" s="40"/>
      <c r="F9227" s="41" t="str">
        <f aca="false">IF(A9227="","",INDEX(Assumptions!$B$16:$B$18,MATCH(C9227,Assumptions!$A$16:$A$18,0)))</f>
        <v/>
      </c>
      <c r="G9227" s="42" t="str">
        <f aca="false">IF(A9227="","",WORKDAY(B9227,F9227))</f>
        <v/>
      </c>
    </row>
    <row r="9228" customFormat="false" ht="15" hidden="false" customHeight="false" outlineLevel="0" collapsed="false">
      <c r="A9228" s="37"/>
      <c r="B9228" s="38"/>
      <c r="C9228" s="39"/>
      <c r="D9228" s="39"/>
      <c r="E9228" s="40"/>
      <c r="F9228" s="41" t="str">
        <f aca="false">IF(A9228="","",INDEX(Assumptions!$B$16:$B$18,MATCH(C9228,Assumptions!$A$16:$A$18,0)))</f>
        <v/>
      </c>
      <c r="G9228" s="42" t="str">
        <f aca="false">IF(A9228="","",WORKDAY(B9228,F9228))</f>
        <v/>
      </c>
    </row>
    <row r="9229" customFormat="false" ht="15" hidden="false" customHeight="false" outlineLevel="0" collapsed="false">
      <c r="A9229" s="37"/>
      <c r="B9229" s="38"/>
      <c r="C9229" s="39"/>
      <c r="D9229" s="39"/>
      <c r="E9229" s="40"/>
      <c r="F9229" s="41" t="str">
        <f aca="false">IF(A9229="","",INDEX(Assumptions!$B$16:$B$18,MATCH(C9229,Assumptions!$A$16:$A$18,0)))</f>
        <v/>
      </c>
      <c r="G9229" s="42" t="str">
        <f aca="false">IF(A9229="","",WORKDAY(B9229,F9229))</f>
        <v/>
      </c>
    </row>
    <row r="9230" customFormat="false" ht="15" hidden="false" customHeight="false" outlineLevel="0" collapsed="false">
      <c r="A9230" s="37"/>
      <c r="B9230" s="38"/>
      <c r="C9230" s="39"/>
      <c r="D9230" s="39"/>
      <c r="E9230" s="40"/>
      <c r="F9230" s="41" t="str">
        <f aca="false">IF(A9230="","",INDEX(Assumptions!$B$16:$B$18,MATCH(C9230,Assumptions!$A$16:$A$18,0)))</f>
        <v/>
      </c>
      <c r="G9230" s="42" t="str">
        <f aca="false">IF(A9230="","",WORKDAY(B9230,F9230))</f>
        <v/>
      </c>
    </row>
    <row r="9231" customFormat="false" ht="15" hidden="false" customHeight="false" outlineLevel="0" collapsed="false">
      <c r="A9231" s="37"/>
      <c r="B9231" s="38"/>
      <c r="C9231" s="39"/>
      <c r="D9231" s="39"/>
      <c r="E9231" s="40"/>
      <c r="F9231" s="41" t="str">
        <f aca="false">IF(A9231="","",INDEX(Assumptions!$B$16:$B$18,MATCH(C9231,Assumptions!$A$16:$A$18,0)))</f>
        <v/>
      </c>
      <c r="G9231" s="42" t="str">
        <f aca="false">IF(A9231="","",WORKDAY(B9231,F9231))</f>
        <v/>
      </c>
    </row>
    <row r="9232" customFormat="false" ht="15" hidden="false" customHeight="false" outlineLevel="0" collapsed="false">
      <c r="A9232" s="37"/>
      <c r="B9232" s="38"/>
      <c r="C9232" s="39"/>
      <c r="D9232" s="39"/>
      <c r="E9232" s="40"/>
      <c r="F9232" s="41" t="str">
        <f aca="false">IF(A9232="","",INDEX(Assumptions!$B$16:$B$18,MATCH(C9232,Assumptions!$A$16:$A$18,0)))</f>
        <v/>
      </c>
      <c r="G9232" s="42" t="str">
        <f aca="false">IF(A9232="","",WORKDAY(B9232,F9232))</f>
        <v/>
      </c>
    </row>
    <row r="9233" customFormat="false" ht="15" hidden="false" customHeight="false" outlineLevel="0" collapsed="false">
      <c r="A9233" s="37"/>
      <c r="B9233" s="38"/>
      <c r="C9233" s="39"/>
      <c r="D9233" s="39"/>
      <c r="E9233" s="40"/>
      <c r="F9233" s="41" t="str">
        <f aca="false">IF(A9233="","",INDEX(Assumptions!$B$16:$B$18,MATCH(C9233,Assumptions!$A$16:$A$18,0)))</f>
        <v/>
      </c>
      <c r="G9233" s="42" t="str">
        <f aca="false">IF(A9233="","",WORKDAY(B9233,F9233))</f>
        <v/>
      </c>
    </row>
    <row r="9234" customFormat="false" ht="15" hidden="false" customHeight="false" outlineLevel="0" collapsed="false">
      <c r="A9234" s="37"/>
      <c r="B9234" s="38"/>
      <c r="C9234" s="39"/>
      <c r="D9234" s="39"/>
      <c r="E9234" s="40"/>
      <c r="F9234" s="41" t="str">
        <f aca="false">IF(A9234="","",INDEX(Assumptions!$B$16:$B$18,MATCH(C9234,Assumptions!$A$16:$A$18,0)))</f>
        <v/>
      </c>
      <c r="G9234" s="42" t="str">
        <f aca="false">IF(A9234="","",WORKDAY(B9234,F9234))</f>
        <v/>
      </c>
    </row>
    <row r="9235" customFormat="false" ht="15" hidden="false" customHeight="false" outlineLevel="0" collapsed="false">
      <c r="A9235" s="37"/>
      <c r="B9235" s="38"/>
      <c r="C9235" s="39"/>
      <c r="D9235" s="39"/>
      <c r="E9235" s="40"/>
      <c r="F9235" s="41" t="str">
        <f aca="false">IF(A9235="","",INDEX(Assumptions!$B$16:$B$18,MATCH(C9235,Assumptions!$A$16:$A$18,0)))</f>
        <v/>
      </c>
      <c r="G9235" s="42" t="str">
        <f aca="false">IF(A9235="","",WORKDAY(B9235,F9235))</f>
        <v/>
      </c>
    </row>
    <row r="9236" customFormat="false" ht="15" hidden="false" customHeight="false" outlineLevel="0" collapsed="false">
      <c r="A9236" s="37"/>
      <c r="B9236" s="38"/>
      <c r="C9236" s="39"/>
      <c r="D9236" s="39"/>
      <c r="E9236" s="40"/>
      <c r="F9236" s="41" t="str">
        <f aca="false">IF(A9236="","",INDEX(Assumptions!$B$16:$B$18,MATCH(C9236,Assumptions!$A$16:$A$18,0)))</f>
        <v/>
      </c>
      <c r="G9236" s="42" t="str">
        <f aca="false">IF(A9236="","",WORKDAY(B9236,F9236))</f>
        <v/>
      </c>
    </row>
    <row r="9237" customFormat="false" ht="15" hidden="false" customHeight="false" outlineLevel="0" collapsed="false">
      <c r="A9237" s="37"/>
      <c r="B9237" s="38"/>
      <c r="C9237" s="39"/>
      <c r="D9237" s="39"/>
      <c r="E9237" s="40"/>
      <c r="F9237" s="41" t="str">
        <f aca="false">IF(A9237="","",INDEX(Assumptions!$B$16:$B$18,MATCH(C9237,Assumptions!$A$16:$A$18,0)))</f>
        <v/>
      </c>
      <c r="G9237" s="42" t="str">
        <f aca="false">IF(A9237="","",WORKDAY(B9237,F9237))</f>
        <v/>
      </c>
    </row>
    <row r="9238" customFormat="false" ht="15" hidden="false" customHeight="false" outlineLevel="0" collapsed="false">
      <c r="A9238" s="37"/>
      <c r="B9238" s="38"/>
      <c r="C9238" s="39"/>
      <c r="D9238" s="39"/>
      <c r="E9238" s="40"/>
      <c r="F9238" s="41" t="str">
        <f aca="false">IF(A9238="","",INDEX(Assumptions!$B$16:$B$18,MATCH(C9238,Assumptions!$A$16:$A$18,0)))</f>
        <v/>
      </c>
      <c r="G9238" s="42" t="str">
        <f aca="false">IF(A9238="","",WORKDAY(B9238,F9238))</f>
        <v/>
      </c>
    </row>
    <row r="9239" customFormat="false" ht="15" hidden="false" customHeight="false" outlineLevel="0" collapsed="false">
      <c r="A9239" s="37"/>
      <c r="B9239" s="38"/>
      <c r="C9239" s="39"/>
      <c r="D9239" s="39"/>
      <c r="E9239" s="40"/>
      <c r="F9239" s="41" t="str">
        <f aca="false">IF(A9239="","",INDEX(Assumptions!$B$16:$B$18,MATCH(C9239,Assumptions!$A$16:$A$18,0)))</f>
        <v/>
      </c>
      <c r="G9239" s="42" t="str">
        <f aca="false">IF(A9239="","",WORKDAY(B9239,F9239))</f>
        <v/>
      </c>
    </row>
    <row r="9240" customFormat="false" ht="15" hidden="false" customHeight="false" outlineLevel="0" collapsed="false">
      <c r="A9240" s="37"/>
      <c r="B9240" s="38"/>
      <c r="C9240" s="39"/>
      <c r="D9240" s="39"/>
      <c r="E9240" s="40"/>
      <c r="F9240" s="41" t="str">
        <f aca="false">IF(A9240="","",INDEX(Assumptions!$B$16:$B$18,MATCH(C9240,Assumptions!$A$16:$A$18,0)))</f>
        <v/>
      </c>
      <c r="G9240" s="42" t="str">
        <f aca="false">IF(A9240="","",WORKDAY(B9240,F9240))</f>
        <v/>
      </c>
    </row>
    <row r="9241" customFormat="false" ht="15" hidden="false" customHeight="false" outlineLevel="0" collapsed="false">
      <c r="A9241" s="37"/>
      <c r="B9241" s="38"/>
      <c r="C9241" s="39"/>
      <c r="D9241" s="39"/>
      <c r="E9241" s="40"/>
      <c r="F9241" s="41" t="str">
        <f aca="false">IF(A9241="","",INDEX(Assumptions!$B$16:$B$18,MATCH(C9241,Assumptions!$A$16:$A$18,0)))</f>
        <v/>
      </c>
      <c r="G9241" s="42" t="str">
        <f aca="false">IF(A9241="","",WORKDAY(B9241,F9241))</f>
        <v/>
      </c>
    </row>
    <row r="9242" customFormat="false" ht="15" hidden="false" customHeight="false" outlineLevel="0" collapsed="false">
      <c r="A9242" s="37"/>
      <c r="B9242" s="38"/>
      <c r="C9242" s="39"/>
      <c r="D9242" s="39"/>
      <c r="E9242" s="40"/>
      <c r="F9242" s="41" t="str">
        <f aca="false">IF(A9242="","",INDEX(Assumptions!$B$16:$B$18,MATCH(C9242,Assumptions!$A$16:$A$18,0)))</f>
        <v/>
      </c>
      <c r="G9242" s="42" t="str">
        <f aca="false">IF(A9242="","",WORKDAY(B9242,F9242))</f>
        <v/>
      </c>
    </row>
    <row r="9243" customFormat="false" ht="15" hidden="false" customHeight="false" outlineLevel="0" collapsed="false">
      <c r="A9243" s="37"/>
      <c r="B9243" s="38"/>
      <c r="C9243" s="39"/>
      <c r="D9243" s="39"/>
      <c r="E9243" s="40"/>
      <c r="F9243" s="41" t="str">
        <f aca="false">IF(A9243="","",INDEX(Assumptions!$B$16:$B$18,MATCH(C9243,Assumptions!$A$16:$A$18,0)))</f>
        <v/>
      </c>
      <c r="G9243" s="42" t="str">
        <f aca="false">IF(A9243="","",WORKDAY(B9243,F9243))</f>
        <v/>
      </c>
    </row>
    <row r="9244" customFormat="false" ht="15" hidden="false" customHeight="false" outlineLevel="0" collapsed="false">
      <c r="A9244" s="37"/>
      <c r="B9244" s="38"/>
      <c r="C9244" s="39"/>
      <c r="D9244" s="39"/>
      <c r="E9244" s="40"/>
      <c r="F9244" s="41" t="str">
        <f aca="false">IF(A9244="","",INDEX(Assumptions!$B$16:$B$18,MATCH(C9244,Assumptions!$A$16:$A$18,0)))</f>
        <v/>
      </c>
      <c r="G9244" s="42" t="str">
        <f aca="false">IF(A9244="","",WORKDAY(B9244,F9244))</f>
        <v/>
      </c>
    </row>
    <row r="9245" customFormat="false" ht="15" hidden="false" customHeight="false" outlineLevel="0" collapsed="false">
      <c r="A9245" s="37"/>
      <c r="B9245" s="38"/>
      <c r="C9245" s="39"/>
      <c r="D9245" s="39"/>
      <c r="E9245" s="40"/>
      <c r="F9245" s="41" t="str">
        <f aca="false">IF(A9245="","",INDEX(Assumptions!$B$16:$B$18,MATCH(C9245,Assumptions!$A$16:$A$18,0)))</f>
        <v/>
      </c>
      <c r="G9245" s="42" t="str">
        <f aca="false">IF(A9245="","",WORKDAY(B9245,F9245))</f>
        <v/>
      </c>
    </row>
    <row r="9246" customFormat="false" ht="15" hidden="false" customHeight="false" outlineLevel="0" collapsed="false">
      <c r="A9246" s="37"/>
      <c r="B9246" s="38"/>
      <c r="C9246" s="39"/>
      <c r="D9246" s="39"/>
      <c r="E9246" s="40"/>
      <c r="F9246" s="41" t="str">
        <f aca="false">IF(A9246="","",INDEX(Assumptions!$B$16:$B$18,MATCH(C9246,Assumptions!$A$16:$A$18,0)))</f>
        <v/>
      </c>
      <c r="G9246" s="42" t="str">
        <f aca="false">IF(A9246="","",WORKDAY(B9246,F9246))</f>
        <v/>
      </c>
    </row>
    <row r="9247" customFormat="false" ht="15" hidden="false" customHeight="false" outlineLevel="0" collapsed="false">
      <c r="A9247" s="37"/>
      <c r="B9247" s="38"/>
      <c r="C9247" s="39"/>
      <c r="D9247" s="39"/>
      <c r="E9247" s="40"/>
      <c r="F9247" s="41" t="str">
        <f aca="false">IF(A9247="","",INDEX(Assumptions!$B$16:$B$18,MATCH(C9247,Assumptions!$A$16:$A$18,0)))</f>
        <v/>
      </c>
      <c r="G9247" s="42" t="str">
        <f aca="false">IF(A9247="","",WORKDAY(B9247,F9247))</f>
        <v/>
      </c>
    </row>
    <row r="9248" customFormat="false" ht="15" hidden="false" customHeight="false" outlineLevel="0" collapsed="false">
      <c r="A9248" s="37"/>
      <c r="B9248" s="38"/>
      <c r="C9248" s="39"/>
      <c r="D9248" s="39"/>
      <c r="E9248" s="40"/>
      <c r="F9248" s="41" t="str">
        <f aca="false">IF(A9248="","",INDEX(Assumptions!$B$16:$B$18,MATCH(C9248,Assumptions!$A$16:$A$18,0)))</f>
        <v/>
      </c>
      <c r="G9248" s="42" t="str">
        <f aca="false">IF(A9248="","",WORKDAY(B9248,F9248))</f>
        <v/>
      </c>
    </row>
    <row r="9249" customFormat="false" ht="15" hidden="false" customHeight="false" outlineLevel="0" collapsed="false">
      <c r="A9249" s="37"/>
      <c r="B9249" s="38"/>
      <c r="C9249" s="39"/>
      <c r="D9249" s="39"/>
      <c r="E9249" s="40"/>
      <c r="F9249" s="41" t="str">
        <f aca="false">IF(A9249="","",INDEX(Assumptions!$B$16:$B$18,MATCH(C9249,Assumptions!$A$16:$A$18,0)))</f>
        <v/>
      </c>
      <c r="G9249" s="42" t="str">
        <f aca="false">IF(A9249="","",WORKDAY(B9249,F9249))</f>
        <v/>
      </c>
    </row>
    <row r="9250" customFormat="false" ht="15" hidden="false" customHeight="false" outlineLevel="0" collapsed="false">
      <c r="A9250" s="37"/>
      <c r="B9250" s="38"/>
      <c r="C9250" s="39"/>
      <c r="D9250" s="39"/>
      <c r="E9250" s="40"/>
      <c r="F9250" s="41" t="str">
        <f aca="false">IF(A9250="","",INDEX(Assumptions!$B$16:$B$18,MATCH(C9250,Assumptions!$A$16:$A$18,0)))</f>
        <v/>
      </c>
      <c r="G9250" s="42" t="str">
        <f aca="false">IF(A9250="","",WORKDAY(B9250,F9250))</f>
        <v/>
      </c>
    </row>
    <row r="9251" customFormat="false" ht="15" hidden="false" customHeight="false" outlineLevel="0" collapsed="false">
      <c r="A9251" s="37"/>
      <c r="B9251" s="38"/>
      <c r="C9251" s="39"/>
      <c r="D9251" s="39"/>
      <c r="E9251" s="40"/>
      <c r="F9251" s="41" t="str">
        <f aca="false">IF(A9251="","",INDEX(Assumptions!$B$16:$B$18,MATCH(C9251,Assumptions!$A$16:$A$18,0)))</f>
        <v/>
      </c>
      <c r="G9251" s="42" t="str">
        <f aca="false">IF(A9251="","",WORKDAY(B9251,F9251))</f>
        <v/>
      </c>
    </row>
    <row r="9252" customFormat="false" ht="15" hidden="false" customHeight="false" outlineLevel="0" collapsed="false">
      <c r="A9252" s="37"/>
      <c r="B9252" s="38"/>
      <c r="C9252" s="39"/>
      <c r="D9252" s="39"/>
      <c r="E9252" s="40"/>
      <c r="F9252" s="41" t="str">
        <f aca="false">IF(A9252="","",INDEX(Assumptions!$B$16:$B$18,MATCH(C9252,Assumptions!$A$16:$A$18,0)))</f>
        <v/>
      </c>
      <c r="G9252" s="42" t="str">
        <f aca="false">IF(A9252="","",WORKDAY(B9252,F9252))</f>
        <v/>
      </c>
    </row>
    <row r="9253" customFormat="false" ht="15" hidden="false" customHeight="false" outlineLevel="0" collapsed="false">
      <c r="A9253" s="37"/>
      <c r="B9253" s="38"/>
      <c r="C9253" s="39"/>
      <c r="D9253" s="39"/>
      <c r="E9253" s="40"/>
      <c r="F9253" s="41" t="str">
        <f aca="false">IF(A9253="","",INDEX(Assumptions!$B$16:$B$18,MATCH(C9253,Assumptions!$A$16:$A$18,0)))</f>
        <v/>
      </c>
      <c r="G9253" s="42" t="str">
        <f aca="false">IF(A9253="","",WORKDAY(B9253,F9253))</f>
        <v/>
      </c>
    </row>
    <row r="9254" customFormat="false" ht="15" hidden="false" customHeight="false" outlineLevel="0" collapsed="false">
      <c r="A9254" s="37"/>
      <c r="B9254" s="38"/>
      <c r="C9254" s="39"/>
      <c r="D9254" s="39"/>
      <c r="E9254" s="40"/>
      <c r="F9254" s="41" t="str">
        <f aca="false">IF(A9254="","",INDEX(Assumptions!$B$16:$B$18,MATCH(C9254,Assumptions!$A$16:$A$18,0)))</f>
        <v/>
      </c>
      <c r="G9254" s="42" t="str">
        <f aca="false">IF(A9254="","",WORKDAY(B9254,F9254))</f>
        <v/>
      </c>
    </row>
    <row r="9255" customFormat="false" ht="15" hidden="false" customHeight="false" outlineLevel="0" collapsed="false">
      <c r="A9255" s="37"/>
      <c r="B9255" s="38"/>
      <c r="C9255" s="39"/>
      <c r="D9255" s="39"/>
      <c r="E9255" s="40"/>
      <c r="F9255" s="41" t="str">
        <f aca="false">IF(A9255="","",INDEX(Assumptions!$B$16:$B$18,MATCH(C9255,Assumptions!$A$16:$A$18,0)))</f>
        <v/>
      </c>
      <c r="G9255" s="42" t="str">
        <f aca="false">IF(A9255="","",WORKDAY(B9255,F9255))</f>
        <v/>
      </c>
    </row>
    <row r="9256" customFormat="false" ht="15" hidden="false" customHeight="false" outlineLevel="0" collapsed="false">
      <c r="A9256" s="37"/>
      <c r="B9256" s="38"/>
      <c r="C9256" s="39"/>
      <c r="D9256" s="39"/>
      <c r="E9256" s="40"/>
      <c r="F9256" s="41" t="str">
        <f aca="false">IF(A9256="","",INDEX(Assumptions!$B$16:$B$18,MATCH(C9256,Assumptions!$A$16:$A$18,0)))</f>
        <v/>
      </c>
      <c r="G9256" s="42" t="str">
        <f aca="false">IF(A9256="","",WORKDAY(B9256,F9256))</f>
        <v/>
      </c>
    </row>
    <row r="9257" customFormat="false" ht="15" hidden="false" customHeight="false" outlineLevel="0" collapsed="false">
      <c r="A9257" s="37"/>
      <c r="B9257" s="38"/>
      <c r="C9257" s="39"/>
      <c r="D9257" s="39"/>
      <c r="E9257" s="40"/>
      <c r="F9257" s="41" t="str">
        <f aca="false">IF(A9257="","",INDEX(Assumptions!$B$16:$B$18,MATCH(C9257,Assumptions!$A$16:$A$18,0)))</f>
        <v/>
      </c>
      <c r="G9257" s="42" t="str">
        <f aca="false">IF(A9257="","",WORKDAY(B9257,F9257))</f>
        <v/>
      </c>
    </row>
    <row r="9258" customFormat="false" ht="15" hidden="false" customHeight="false" outlineLevel="0" collapsed="false">
      <c r="A9258" s="37"/>
      <c r="B9258" s="38"/>
      <c r="C9258" s="39"/>
      <c r="D9258" s="39"/>
      <c r="E9258" s="40"/>
      <c r="F9258" s="41" t="str">
        <f aca="false">IF(A9258="","",INDEX(Assumptions!$B$16:$B$18,MATCH(C9258,Assumptions!$A$16:$A$18,0)))</f>
        <v/>
      </c>
      <c r="G9258" s="42" t="str">
        <f aca="false">IF(A9258="","",WORKDAY(B9258,F9258))</f>
        <v/>
      </c>
    </row>
    <row r="9259" customFormat="false" ht="15" hidden="false" customHeight="false" outlineLevel="0" collapsed="false">
      <c r="A9259" s="37"/>
      <c r="B9259" s="38"/>
      <c r="C9259" s="39"/>
      <c r="D9259" s="39"/>
      <c r="E9259" s="40"/>
      <c r="F9259" s="41" t="str">
        <f aca="false">IF(A9259="","",INDEX(Assumptions!$B$16:$B$18,MATCH(C9259,Assumptions!$A$16:$A$18,0)))</f>
        <v/>
      </c>
      <c r="G9259" s="42" t="str">
        <f aca="false">IF(A9259="","",WORKDAY(B9259,F9259))</f>
        <v/>
      </c>
    </row>
    <row r="9260" customFormat="false" ht="15" hidden="false" customHeight="false" outlineLevel="0" collapsed="false">
      <c r="A9260" s="37"/>
      <c r="B9260" s="38"/>
      <c r="C9260" s="39"/>
      <c r="D9260" s="39"/>
      <c r="E9260" s="40"/>
      <c r="F9260" s="41" t="str">
        <f aca="false">IF(A9260="","",INDEX(Assumptions!$B$16:$B$18,MATCH(C9260,Assumptions!$A$16:$A$18,0)))</f>
        <v/>
      </c>
      <c r="G9260" s="42" t="str">
        <f aca="false">IF(A9260="","",WORKDAY(B9260,F9260))</f>
        <v/>
      </c>
    </row>
    <row r="9261" customFormat="false" ht="15" hidden="false" customHeight="false" outlineLevel="0" collapsed="false">
      <c r="A9261" s="37"/>
      <c r="B9261" s="38"/>
      <c r="C9261" s="39"/>
      <c r="D9261" s="39"/>
      <c r="E9261" s="40"/>
      <c r="F9261" s="41" t="str">
        <f aca="false">IF(A9261="","",INDEX(Assumptions!$B$16:$B$18,MATCH(C9261,Assumptions!$A$16:$A$18,0)))</f>
        <v/>
      </c>
      <c r="G9261" s="42" t="str">
        <f aca="false">IF(A9261="","",WORKDAY(B9261,F9261))</f>
        <v/>
      </c>
    </row>
    <row r="9262" customFormat="false" ht="15" hidden="false" customHeight="false" outlineLevel="0" collapsed="false">
      <c r="A9262" s="37"/>
      <c r="B9262" s="38"/>
      <c r="C9262" s="39"/>
      <c r="D9262" s="39"/>
      <c r="E9262" s="40"/>
      <c r="F9262" s="41" t="str">
        <f aca="false">IF(A9262="","",INDEX(Assumptions!$B$16:$B$18,MATCH(C9262,Assumptions!$A$16:$A$18,0)))</f>
        <v/>
      </c>
      <c r="G9262" s="42" t="str">
        <f aca="false">IF(A9262="","",WORKDAY(B9262,F9262))</f>
        <v/>
      </c>
    </row>
    <row r="9263" customFormat="false" ht="15" hidden="false" customHeight="false" outlineLevel="0" collapsed="false">
      <c r="A9263" s="37"/>
      <c r="B9263" s="38"/>
      <c r="C9263" s="39"/>
      <c r="D9263" s="39"/>
      <c r="E9263" s="40"/>
      <c r="F9263" s="41" t="str">
        <f aca="false">IF(A9263="","",INDEX(Assumptions!$B$16:$B$18,MATCH(C9263,Assumptions!$A$16:$A$18,0)))</f>
        <v/>
      </c>
      <c r="G9263" s="42" t="str">
        <f aca="false">IF(A9263="","",WORKDAY(B9263,F9263))</f>
        <v/>
      </c>
    </row>
    <row r="9264" customFormat="false" ht="15" hidden="false" customHeight="false" outlineLevel="0" collapsed="false">
      <c r="A9264" s="37"/>
      <c r="B9264" s="38"/>
      <c r="C9264" s="39"/>
      <c r="D9264" s="39"/>
      <c r="E9264" s="40"/>
      <c r="F9264" s="41" t="str">
        <f aca="false">IF(A9264="","",INDEX(Assumptions!$B$16:$B$18,MATCH(C9264,Assumptions!$A$16:$A$18,0)))</f>
        <v/>
      </c>
      <c r="G9264" s="42" t="str">
        <f aca="false">IF(A9264="","",WORKDAY(B9264,F9264))</f>
        <v/>
      </c>
    </row>
    <row r="9265" customFormat="false" ht="15" hidden="false" customHeight="false" outlineLevel="0" collapsed="false">
      <c r="A9265" s="37"/>
      <c r="B9265" s="38"/>
      <c r="C9265" s="39"/>
      <c r="D9265" s="39"/>
      <c r="E9265" s="40"/>
      <c r="F9265" s="41" t="str">
        <f aca="false">IF(A9265="","",INDEX(Assumptions!$B$16:$B$18,MATCH(C9265,Assumptions!$A$16:$A$18,0)))</f>
        <v/>
      </c>
      <c r="G9265" s="42" t="str">
        <f aca="false">IF(A9265="","",WORKDAY(B9265,F9265))</f>
        <v/>
      </c>
    </row>
    <row r="9266" customFormat="false" ht="15" hidden="false" customHeight="false" outlineLevel="0" collapsed="false">
      <c r="A9266" s="37"/>
      <c r="B9266" s="38"/>
      <c r="C9266" s="39"/>
      <c r="D9266" s="39"/>
      <c r="E9266" s="40"/>
      <c r="F9266" s="41" t="str">
        <f aca="false">IF(A9266="","",INDEX(Assumptions!$B$16:$B$18,MATCH(C9266,Assumptions!$A$16:$A$18,0)))</f>
        <v/>
      </c>
      <c r="G9266" s="42" t="str">
        <f aca="false">IF(A9266="","",WORKDAY(B9266,F9266))</f>
        <v/>
      </c>
    </row>
    <row r="9267" customFormat="false" ht="15" hidden="false" customHeight="false" outlineLevel="0" collapsed="false">
      <c r="A9267" s="37"/>
      <c r="B9267" s="38"/>
      <c r="C9267" s="39"/>
      <c r="D9267" s="39"/>
      <c r="E9267" s="40"/>
      <c r="F9267" s="41" t="str">
        <f aca="false">IF(A9267="","",INDEX(Assumptions!$B$16:$B$18,MATCH(C9267,Assumptions!$A$16:$A$18,0)))</f>
        <v/>
      </c>
      <c r="G9267" s="42" t="str">
        <f aca="false">IF(A9267="","",WORKDAY(B9267,F9267))</f>
        <v/>
      </c>
    </row>
    <row r="9268" customFormat="false" ht="15" hidden="false" customHeight="false" outlineLevel="0" collapsed="false">
      <c r="A9268" s="37"/>
      <c r="B9268" s="38"/>
      <c r="C9268" s="39"/>
      <c r="D9268" s="39"/>
      <c r="E9268" s="40"/>
      <c r="F9268" s="41" t="str">
        <f aca="false">IF(A9268="","",INDEX(Assumptions!$B$16:$B$18,MATCH(C9268,Assumptions!$A$16:$A$18,0)))</f>
        <v/>
      </c>
      <c r="G9268" s="42" t="str">
        <f aca="false">IF(A9268="","",WORKDAY(B9268,F9268))</f>
        <v/>
      </c>
    </row>
    <row r="9269" customFormat="false" ht="15" hidden="false" customHeight="false" outlineLevel="0" collapsed="false">
      <c r="A9269" s="37"/>
      <c r="B9269" s="38"/>
      <c r="C9269" s="39"/>
      <c r="D9269" s="39"/>
      <c r="E9269" s="40"/>
      <c r="F9269" s="41" t="str">
        <f aca="false">IF(A9269="","",INDEX(Assumptions!$B$16:$B$18,MATCH(C9269,Assumptions!$A$16:$A$18,0)))</f>
        <v/>
      </c>
      <c r="G9269" s="42" t="str">
        <f aca="false">IF(A9269="","",WORKDAY(B9269,F9269))</f>
        <v/>
      </c>
    </row>
    <row r="9270" customFormat="false" ht="15" hidden="false" customHeight="false" outlineLevel="0" collapsed="false">
      <c r="A9270" s="37"/>
      <c r="B9270" s="38"/>
      <c r="C9270" s="39"/>
      <c r="D9270" s="39"/>
      <c r="E9270" s="40"/>
      <c r="F9270" s="41" t="str">
        <f aca="false">IF(A9270="","",INDEX(Assumptions!$B$16:$B$18,MATCH(C9270,Assumptions!$A$16:$A$18,0)))</f>
        <v/>
      </c>
      <c r="G9270" s="42" t="str">
        <f aca="false">IF(A9270="","",WORKDAY(B9270,F9270))</f>
        <v/>
      </c>
    </row>
    <row r="9271" customFormat="false" ht="15" hidden="false" customHeight="false" outlineLevel="0" collapsed="false">
      <c r="A9271" s="37"/>
      <c r="B9271" s="38"/>
      <c r="C9271" s="39"/>
      <c r="D9271" s="39"/>
      <c r="E9271" s="40"/>
      <c r="F9271" s="41" t="str">
        <f aca="false">IF(A9271="","",INDEX(Assumptions!$B$16:$B$18,MATCH(C9271,Assumptions!$A$16:$A$18,0)))</f>
        <v/>
      </c>
      <c r="G9271" s="42" t="str">
        <f aca="false">IF(A9271="","",WORKDAY(B9271,F9271))</f>
        <v/>
      </c>
    </row>
    <row r="9272" customFormat="false" ht="15" hidden="false" customHeight="false" outlineLevel="0" collapsed="false">
      <c r="A9272" s="37"/>
      <c r="B9272" s="38"/>
      <c r="C9272" s="39"/>
      <c r="D9272" s="39"/>
      <c r="E9272" s="40"/>
      <c r="F9272" s="41" t="str">
        <f aca="false">IF(A9272="","",INDEX(Assumptions!$B$16:$B$18,MATCH(C9272,Assumptions!$A$16:$A$18,0)))</f>
        <v/>
      </c>
      <c r="G9272" s="42" t="str">
        <f aca="false">IF(A9272="","",WORKDAY(B9272,F9272))</f>
        <v/>
      </c>
    </row>
    <row r="9273" customFormat="false" ht="15" hidden="false" customHeight="false" outlineLevel="0" collapsed="false">
      <c r="A9273" s="37"/>
      <c r="B9273" s="38"/>
      <c r="C9273" s="39"/>
      <c r="D9273" s="39"/>
      <c r="E9273" s="40"/>
      <c r="F9273" s="41" t="str">
        <f aca="false">IF(A9273="","",INDEX(Assumptions!$B$16:$B$18,MATCH(C9273,Assumptions!$A$16:$A$18,0)))</f>
        <v/>
      </c>
      <c r="G9273" s="42" t="str">
        <f aca="false">IF(A9273="","",WORKDAY(B9273,F9273))</f>
        <v/>
      </c>
    </row>
    <row r="9274" customFormat="false" ht="15" hidden="false" customHeight="false" outlineLevel="0" collapsed="false">
      <c r="A9274" s="37"/>
      <c r="B9274" s="38"/>
      <c r="C9274" s="39"/>
      <c r="D9274" s="39"/>
      <c r="E9274" s="40"/>
      <c r="F9274" s="41" t="str">
        <f aca="false">IF(A9274="","",INDEX(Assumptions!$B$16:$B$18,MATCH(C9274,Assumptions!$A$16:$A$18,0)))</f>
        <v/>
      </c>
      <c r="G9274" s="42" t="str">
        <f aca="false">IF(A9274="","",WORKDAY(B9274,F9274))</f>
        <v/>
      </c>
    </row>
    <row r="9275" customFormat="false" ht="15" hidden="false" customHeight="false" outlineLevel="0" collapsed="false">
      <c r="A9275" s="37"/>
      <c r="B9275" s="38"/>
      <c r="C9275" s="39"/>
      <c r="D9275" s="39"/>
      <c r="E9275" s="40"/>
      <c r="F9275" s="41" t="str">
        <f aca="false">IF(A9275="","",INDEX(Assumptions!$B$16:$B$18,MATCH(C9275,Assumptions!$A$16:$A$18,0)))</f>
        <v/>
      </c>
      <c r="G9275" s="42" t="str">
        <f aca="false">IF(A9275="","",WORKDAY(B9275,F9275))</f>
        <v/>
      </c>
    </row>
    <row r="9276" customFormat="false" ht="15" hidden="false" customHeight="false" outlineLevel="0" collapsed="false">
      <c r="A9276" s="37"/>
      <c r="B9276" s="38"/>
      <c r="C9276" s="39"/>
      <c r="D9276" s="39"/>
      <c r="E9276" s="40"/>
      <c r="F9276" s="41" t="str">
        <f aca="false">IF(A9276="","",INDEX(Assumptions!$B$16:$B$18,MATCH(C9276,Assumptions!$A$16:$A$18,0)))</f>
        <v/>
      </c>
      <c r="G9276" s="42" t="str">
        <f aca="false">IF(A9276="","",WORKDAY(B9276,F9276))</f>
        <v/>
      </c>
    </row>
    <row r="9277" customFormat="false" ht="15" hidden="false" customHeight="false" outlineLevel="0" collapsed="false">
      <c r="A9277" s="37"/>
      <c r="B9277" s="38"/>
      <c r="C9277" s="39"/>
      <c r="D9277" s="39"/>
      <c r="E9277" s="40"/>
      <c r="F9277" s="41" t="str">
        <f aca="false">IF(A9277="","",INDEX(Assumptions!$B$16:$B$18,MATCH(C9277,Assumptions!$A$16:$A$18,0)))</f>
        <v/>
      </c>
      <c r="G9277" s="42" t="str">
        <f aca="false">IF(A9277="","",WORKDAY(B9277,F9277))</f>
        <v/>
      </c>
    </row>
    <row r="9278" customFormat="false" ht="15" hidden="false" customHeight="false" outlineLevel="0" collapsed="false">
      <c r="A9278" s="37"/>
      <c r="B9278" s="38"/>
      <c r="C9278" s="39"/>
      <c r="D9278" s="39"/>
      <c r="E9278" s="40"/>
      <c r="F9278" s="41" t="str">
        <f aca="false">IF(A9278="","",INDEX(Assumptions!$B$16:$B$18,MATCH(C9278,Assumptions!$A$16:$A$18,0)))</f>
        <v/>
      </c>
      <c r="G9278" s="42" t="str">
        <f aca="false">IF(A9278="","",WORKDAY(B9278,F9278))</f>
        <v/>
      </c>
    </row>
    <row r="9279" customFormat="false" ht="15" hidden="false" customHeight="false" outlineLevel="0" collapsed="false">
      <c r="A9279" s="37"/>
      <c r="B9279" s="38"/>
      <c r="C9279" s="39"/>
      <c r="D9279" s="39"/>
      <c r="E9279" s="40"/>
      <c r="F9279" s="41" t="str">
        <f aca="false">IF(A9279="","",INDEX(Assumptions!$B$16:$B$18,MATCH(C9279,Assumptions!$A$16:$A$18,0)))</f>
        <v/>
      </c>
      <c r="G9279" s="42" t="str">
        <f aca="false">IF(A9279="","",WORKDAY(B9279,F9279))</f>
        <v/>
      </c>
    </row>
    <row r="9280" customFormat="false" ht="15" hidden="false" customHeight="false" outlineLevel="0" collapsed="false">
      <c r="A9280" s="37"/>
      <c r="B9280" s="38"/>
      <c r="C9280" s="39"/>
      <c r="D9280" s="39"/>
      <c r="E9280" s="40"/>
      <c r="F9280" s="41" t="str">
        <f aca="false">IF(A9280="","",INDEX(Assumptions!$B$16:$B$18,MATCH(C9280,Assumptions!$A$16:$A$18,0)))</f>
        <v/>
      </c>
      <c r="G9280" s="42" t="str">
        <f aca="false">IF(A9280="","",WORKDAY(B9280,F9280))</f>
        <v/>
      </c>
    </row>
    <row r="9281" customFormat="false" ht="15" hidden="false" customHeight="false" outlineLevel="0" collapsed="false">
      <c r="A9281" s="37"/>
      <c r="B9281" s="38"/>
      <c r="C9281" s="39"/>
      <c r="D9281" s="39"/>
      <c r="E9281" s="40"/>
      <c r="F9281" s="41" t="str">
        <f aca="false">IF(A9281="","",INDEX(Assumptions!$B$16:$B$18,MATCH(C9281,Assumptions!$A$16:$A$18,0)))</f>
        <v/>
      </c>
      <c r="G9281" s="42" t="str">
        <f aca="false">IF(A9281="","",WORKDAY(B9281,F9281))</f>
        <v/>
      </c>
    </row>
    <row r="9282" customFormat="false" ht="15" hidden="false" customHeight="false" outlineLevel="0" collapsed="false">
      <c r="A9282" s="37"/>
      <c r="B9282" s="38"/>
      <c r="C9282" s="39"/>
      <c r="D9282" s="39"/>
      <c r="E9282" s="40"/>
      <c r="F9282" s="41" t="str">
        <f aca="false">IF(A9282="","",INDEX(Assumptions!$B$16:$B$18,MATCH(C9282,Assumptions!$A$16:$A$18,0)))</f>
        <v/>
      </c>
      <c r="G9282" s="42" t="str">
        <f aca="false">IF(A9282="","",WORKDAY(B9282,F9282))</f>
        <v/>
      </c>
    </row>
    <row r="9283" customFormat="false" ht="15" hidden="false" customHeight="false" outlineLevel="0" collapsed="false">
      <c r="A9283" s="37"/>
      <c r="B9283" s="38"/>
      <c r="C9283" s="39"/>
      <c r="D9283" s="39"/>
      <c r="E9283" s="40"/>
      <c r="F9283" s="41" t="str">
        <f aca="false">IF(A9283="","",INDEX(Assumptions!$B$16:$B$18,MATCH(C9283,Assumptions!$A$16:$A$18,0)))</f>
        <v/>
      </c>
      <c r="G9283" s="42" t="str">
        <f aca="false">IF(A9283="","",WORKDAY(B9283,F9283))</f>
        <v/>
      </c>
    </row>
    <row r="9284" customFormat="false" ht="15" hidden="false" customHeight="false" outlineLevel="0" collapsed="false">
      <c r="A9284" s="37"/>
      <c r="B9284" s="38"/>
      <c r="C9284" s="39"/>
      <c r="D9284" s="39"/>
      <c r="E9284" s="40"/>
      <c r="F9284" s="41" t="str">
        <f aca="false">IF(A9284="","",INDEX(Assumptions!$B$16:$B$18,MATCH(C9284,Assumptions!$A$16:$A$18,0)))</f>
        <v/>
      </c>
      <c r="G9284" s="42" t="str">
        <f aca="false">IF(A9284="","",WORKDAY(B9284,F9284))</f>
        <v/>
      </c>
    </row>
    <row r="9285" customFormat="false" ht="15" hidden="false" customHeight="false" outlineLevel="0" collapsed="false">
      <c r="A9285" s="37"/>
      <c r="B9285" s="38"/>
      <c r="C9285" s="39"/>
      <c r="D9285" s="39"/>
      <c r="E9285" s="40"/>
      <c r="F9285" s="41" t="str">
        <f aca="false">IF(A9285="","",INDEX(Assumptions!$B$16:$B$18,MATCH(C9285,Assumptions!$A$16:$A$18,0)))</f>
        <v/>
      </c>
      <c r="G9285" s="42" t="str">
        <f aca="false">IF(A9285="","",WORKDAY(B9285,F9285))</f>
        <v/>
      </c>
    </row>
    <row r="9286" customFormat="false" ht="15" hidden="false" customHeight="false" outlineLevel="0" collapsed="false">
      <c r="A9286" s="37"/>
      <c r="B9286" s="38"/>
      <c r="C9286" s="39"/>
      <c r="D9286" s="39"/>
      <c r="E9286" s="40"/>
      <c r="F9286" s="41" t="str">
        <f aca="false">IF(A9286="","",INDEX(Assumptions!$B$16:$B$18,MATCH(C9286,Assumptions!$A$16:$A$18,0)))</f>
        <v/>
      </c>
      <c r="G9286" s="42" t="str">
        <f aca="false">IF(A9286="","",WORKDAY(B9286,F9286))</f>
        <v/>
      </c>
    </row>
    <row r="9287" customFormat="false" ht="15" hidden="false" customHeight="false" outlineLevel="0" collapsed="false">
      <c r="A9287" s="37"/>
      <c r="B9287" s="38"/>
      <c r="C9287" s="39"/>
      <c r="D9287" s="39"/>
      <c r="E9287" s="40"/>
      <c r="F9287" s="41" t="str">
        <f aca="false">IF(A9287="","",INDEX(Assumptions!$B$16:$B$18,MATCH(C9287,Assumptions!$A$16:$A$18,0)))</f>
        <v/>
      </c>
      <c r="G9287" s="42" t="str">
        <f aca="false">IF(A9287="","",WORKDAY(B9287,F9287))</f>
        <v/>
      </c>
    </row>
    <row r="9288" customFormat="false" ht="15" hidden="false" customHeight="false" outlineLevel="0" collapsed="false">
      <c r="A9288" s="37"/>
      <c r="B9288" s="38"/>
      <c r="C9288" s="39"/>
      <c r="D9288" s="39"/>
      <c r="E9288" s="40"/>
      <c r="F9288" s="41" t="str">
        <f aca="false">IF(A9288="","",INDEX(Assumptions!$B$16:$B$18,MATCH(C9288,Assumptions!$A$16:$A$18,0)))</f>
        <v/>
      </c>
      <c r="G9288" s="42" t="str">
        <f aca="false">IF(A9288="","",WORKDAY(B9288,F9288))</f>
        <v/>
      </c>
    </row>
    <row r="9289" customFormat="false" ht="15" hidden="false" customHeight="false" outlineLevel="0" collapsed="false">
      <c r="A9289" s="37"/>
      <c r="B9289" s="38"/>
      <c r="C9289" s="39"/>
      <c r="D9289" s="39"/>
      <c r="E9289" s="40"/>
      <c r="F9289" s="41" t="str">
        <f aca="false">IF(A9289="","",INDEX(Assumptions!$B$16:$B$18,MATCH(C9289,Assumptions!$A$16:$A$18,0)))</f>
        <v/>
      </c>
      <c r="G9289" s="42" t="str">
        <f aca="false">IF(A9289="","",WORKDAY(B9289,F9289))</f>
        <v/>
      </c>
    </row>
    <row r="9290" customFormat="false" ht="15" hidden="false" customHeight="false" outlineLevel="0" collapsed="false">
      <c r="A9290" s="37"/>
      <c r="B9290" s="38"/>
      <c r="C9290" s="39"/>
      <c r="D9290" s="39"/>
      <c r="E9290" s="40"/>
      <c r="F9290" s="41" t="str">
        <f aca="false">IF(A9290="","",INDEX(Assumptions!$B$16:$B$18,MATCH(C9290,Assumptions!$A$16:$A$18,0)))</f>
        <v/>
      </c>
      <c r="G9290" s="42" t="str">
        <f aca="false">IF(A9290="","",WORKDAY(B9290,F9290))</f>
        <v/>
      </c>
    </row>
    <row r="9291" customFormat="false" ht="15" hidden="false" customHeight="false" outlineLevel="0" collapsed="false">
      <c r="A9291" s="37"/>
      <c r="B9291" s="38"/>
      <c r="C9291" s="39"/>
      <c r="D9291" s="39"/>
      <c r="E9291" s="40"/>
      <c r="F9291" s="41" t="str">
        <f aca="false">IF(A9291="","",INDEX(Assumptions!$B$16:$B$18,MATCH(C9291,Assumptions!$A$16:$A$18,0)))</f>
        <v/>
      </c>
      <c r="G9291" s="42" t="str">
        <f aca="false">IF(A9291="","",WORKDAY(B9291,F9291))</f>
        <v/>
      </c>
    </row>
    <row r="9292" customFormat="false" ht="15" hidden="false" customHeight="false" outlineLevel="0" collapsed="false">
      <c r="A9292" s="37"/>
      <c r="B9292" s="38"/>
      <c r="C9292" s="39"/>
      <c r="D9292" s="39"/>
      <c r="E9292" s="40"/>
      <c r="F9292" s="41" t="str">
        <f aca="false">IF(A9292="","",INDEX(Assumptions!$B$16:$B$18,MATCH(C9292,Assumptions!$A$16:$A$18,0)))</f>
        <v/>
      </c>
      <c r="G9292" s="42" t="str">
        <f aca="false">IF(A9292="","",WORKDAY(B9292,F9292))</f>
        <v/>
      </c>
    </row>
    <row r="9293" customFormat="false" ht="15" hidden="false" customHeight="false" outlineLevel="0" collapsed="false">
      <c r="A9293" s="37"/>
      <c r="B9293" s="38"/>
      <c r="C9293" s="39"/>
      <c r="D9293" s="39"/>
      <c r="E9293" s="40"/>
      <c r="F9293" s="41" t="str">
        <f aca="false">IF(A9293="","",INDEX(Assumptions!$B$16:$B$18,MATCH(C9293,Assumptions!$A$16:$A$18,0)))</f>
        <v/>
      </c>
      <c r="G9293" s="42" t="str">
        <f aca="false">IF(A9293="","",WORKDAY(B9293,F9293))</f>
        <v/>
      </c>
    </row>
    <row r="9294" customFormat="false" ht="15" hidden="false" customHeight="false" outlineLevel="0" collapsed="false">
      <c r="A9294" s="37"/>
      <c r="B9294" s="38"/>
      <c r="C9294" s="39"/>
      <c r="D9294" s="39"/>
      <c r="E9294" s="40"/>
      <c r="F9294" s="41" t="str">
        <f aca="false">IF(A9294="","",INDEX(Assumptions!$B$16:$B$18,MATCH(C9294,Assumptions!$A$16:$A$18,0)))</f>
        <v/>
      </c>
      <c r="G9294" s="42" t="str">
        <f aca="false">IF(A9294="","",WORKDAY(B9294,F9294))</f>
        <v/>
      </c>
    </row>
    <row r="9295" customFormat="false" ht="15" hidden="false" customHeight="false" outlineLevel="0" collapsed="false">
      <c r="A9295" s="37"/>
      <c r="B9295" s="38"/>
      <c r="C9295" s="39"/>
      <c r="D9295" s="39"/>
      <c r="E9295" s="40"/>
      <c r="F9295" s="41" t="str">
        <f aca="false">IF(A9295="","",INDEX(Assumptions!$B$16:$B$18,MATCH(C9295,Assumptions!$A$16:$A$18,0)))</f>
        <v/>
      </c>
      <c r="G9295" s="42" t="str">
        <f aca="false">IF(A9295="","",WORKDAY(B9295,F9295))</f>
        <v/>
      </c>
    </row>
    <row r="9296" customFormat="false" ht="15" hidden="false" customHeight="false" outlineLevel="0" collapsed="false">
      <c r="A9296" s="37"/>
      <c r="B9296" s="38"/>
      <c r="C9296" s="39"/>
      <c r="D9296" s="39"/>
      <c r="E9296" s="40"/>
      <c r="F9296" s="41" t="str">
        <f aca="false">IF(A9296="","",INDEX(Assumptions!$B$16:$B$18,MATCH(C9296,Assumptions!$A$16:$A$18,0)))</f>
        <v/>
      </c>
      <c r="G9296" s="42" t="str">
        <f aca="false">IF(A9296="","",WORKDAY(B9296,F9296))</f>
        <v/>
      </c>
    </row>
    <row r="9297" customFormat="false" ht="15" hidden="false" customHeight="false" outlineLevel="0" collapsed="false">
      <c r="A9297" s="37"/>
      <c r="B9297" s="38"/>
      <c r="C9297" s="39"/>
      <c r="D9297" s="39"/>
      <c r="E9297" s="40"/>
      <c r="F9297" s="41" t="str">
        <f aca="false">IF(A9297="","",INDEX(Assumptions!$B$16:$B$18,MATCH(C9297,Assumptions!$A$16:$A$18,0)))</f>
        <v/>
      </c>
      <c r="G9297" s="42" t="str">
        <f aca="false">IF(A9297="","",WORKDAY(B9297,F9297))</f>
        <v/>
      </c>
    </row>
    <row r="9298" customFormat="false" ht="15" hidden="false" customHeight="false" outlineLevel="0" collapsed="false">
      <c r="A9298" s="37"/>
      <c r="B9298" s="38"/>
      <c r="C9298" s="39"/>
      <c r="D9298" s="39"/>
      <c r="E9298" s="40"/>
      <c r="F9298" s="41" t="str">
        <f aca="false">IF(A9298="","",INDEX(Assumptions!$B$16:$B$18,MATCH(C9298,Assumptions!$A$16:$A$18,0)))</f>
        <v/>
      </c>
      <c r="G9298" s="42" t="str">
        <f aca="false">IF(A9298="","",WORKDAY(B9298,F9298))</f>
        <v/>
      </c>
    </row>
    <row r="9299" customFormat="false" ht="15" hidden="false" customHeight="false" outlineLevel="0" collapsed="false">
      <c r="A9299" s="37"/>
      <c r="B9299" s="38"/>
      <c r="C9299" s="39"/>
      <c r="D9299" s="39"/>
      <c r="E9299" s="40"/>
      <c r="F9299" s="41" t="str">
        <f aca="false">IF(A9299="","",INDEX(Assumptions!$B$16:$B$18,MATCH(C9299,Assumptions!$A$16:$A$18,0)))</f>
        <v/>
      </c>
      <c r="G9299" s="42" t="str">
        <f aca="false">IF(A9299="","",WORKDAY(B9299,F9299))</f>
        <v/>
      </c>
    </row>
    <row r="9300" customFormat="false" ht="15" hidden="false" customHeight="false" outlineLevel="0" collapsed="false">
      <c r="A9300" s="37"/>
      <c r="B9300" s="38"/>
      <c r="C9300" s="39"/>
      <c r="D9300" s="39"/>
      <c r="E9300" s="40"/>
      <c r="F9300" s="41" t="str">
        <f aca="false">IF(A9300="","",INDEX(Assumptions!$B$16:$B$18,MATCH(C9300,Assumptions!$A$16:$A$18,0)))</f>
        <v/>
      </c>
      <c r="G9300" s="42" t="str">
        <f aca="false">IF(A9300="","",WORKDAY(B9300,F9300))</f>
        <v/>
      </c>
    </row>
    <row r="9301" customFormat="false" ht="15" hidden="false" customHeight="false" outlineLevel="0" collapsed="false">
      <c r="A9301" s="37"/>
      <c r="B9301" s="38"/>
      <c r="C9301" s="39"/>
      <c r="D9301" s="39"/>
      <c r="E9301" s="40"/>
      <c r="F9301" s="41" t="str">
        <f aca="false">IF(A9301="","",INDEX(Assumptions!$B$16:$B$18,MATCH(C9301,Assumptions!$A$16:$A$18,0)))</f>
        <v/>
      </c>
      <c r="G9301" s="42" t="str">
        <f aca="false">IF(A9301="","",WORKDAY(B9301,F9301))</f>
        <v/>
      </c>
    </row>
    <row r="9302" customFormat="false" ht="15" hidden="false" customHeight="false" outlineLevel="0" collapsed="false">
      <c r="A9302" s="37"/>
      <c r="B9302" s="38"/>
      <c r="C9302" s="39"/>
      <c r="D9302" s="39"/>
      <c r="E9302" s="40"/>
      <c r="F9302" s="41" t="str">
        <f aca="false">IF(A9302="","",INDEX(Assumptions!$B$16:$B$18,MATCH(C9302,Assumptions!$A$16:$A$18,0)))</f>
        <v/>
      </c>
      <c r="G9302" s="42" t="str">
        <f aca="false">IF(A9302="","",WORKDAY(B9302,F9302))</f>
        <v/>
      </c>
    </row>
    <row r="9303" customFormat="false" ht="15" hidden="false" customHeight="false" outlineLevel="0" collapsed="false">
      <c r="A9303" s="37"/>
      <c r="B9303" s="38"/>
      <c r="C9303" s="39"/>
      <c r="D9303" s="39"/>
      <c r="E9303" s="40"/>
      <c r="F9303" s="41" t="str">
        <f aca="false">IF(A9303="","",INDEX(Assumptions!$B$16:$B$18,MATCH(C9303,Assumptions!$A$16:$A$18,0)))</f>
        <v/>
      </c>
      <c r="G9303" s="42" t="str">
        <f aca="false">IF(A9303="","",WORKDAY(B9303,F9303))</f>
        <v/>
      </c>
    </row>
    <row r="9304" customFormat="false" ht="15" hidden="false" customHeight="false" outlineLevel="0" collapsed="false">
      <c r="A9304" s="37"/>
      <c r="B9304" s="38"/>
      <c r="C9304" s="39"/>
      <c r="D9304" s="39"/>
      <c r="E9304" s="40"/>
      <c r="F9304" s="41" t="str">
        <f aca="false">IF(A9304="","",INDEX(Assumptions!$B$16:$B$18,MATCH(C9304,Assumptions!$A$16:$A$18,0)))</f>
        <v/>
      </c>
      <c r="G9304" s="42" t="str">
        <f aca="false">IF(A9304="","",WORKDAY(B9304,F9304))</f>
        <v/>
      </c>
    </row>
    <row r="9305" customFormat="false" ht="15" hidden="false" customHeight="false" outlineLevel="0" collapsed="false">
      <c r="A9305" s="37"/>
      <c r="B9305" s="38"/>
      <c r="C9305" s="39"/>
      <c r="D9305" s="39"/>
      <c r="E9305" s="40"/>
      <c r="F9305" s="41" t="str">
        <f aca="false">IF(A9305="","",INDEX(Assumptions!$B$16:$B$18,MATCH(C9305,Assumptions!$A$16:$A$18,0)))</f>
        <v/>
      </c>
      <c r="G9305" s="42" t="str">
        <f aca="false">IF(A9305="","",WORKDAY(B9305,F9305))</f>
        <v/>
      </c>
    </row>
    <row r="9306" customFormat="false" ht="15" hidden="false" customHeight="false" outlineLevel="0" collapsed="false">
      <c r="A9306" s="37"/>
      <c r="B9306" s="38"/>
      <c r="C9306" s="39"/>
      <c r="D9306" s="39"/>
      <c r="E9306" s="40"/>
      <c r="F9306" s="41" t="str">
        <f aca="false">IF(A9306="","",INDEX(Assumptions!$B$16:$B$18,MATCH(C9306,Assumptions!$A$16:$A$18,0)))</f>
        <v/>
      </c>
      <c r="G9306" s="42" t="str">
        <f aca="false">IF(A9306="","",WORKDAY(B9306,F9306))</f>
        <v/>
      </c>
    </row>
    <row r="9307" customFormat="false" ht="15" hidden="false" customHeight="false" outlineLevel="0" collapsed="false">
      <c r="A9307" s="37"/>
      <c r="B9307" s="38"/>
      <c r="C9307" s="39"/>
      <c r="D9307" s="39"/>
      <c r="E9307" s="40"/>
      <c r="F9307" s="41" t="str">
        <f aca="false">IF(A9307="","",INDEX(Assumptions!$B$16:$B$18,MATCH(C9307,Assumptions!$A$16:$A$18,0)))</f>
        <v/>
      </c>
      <c r="G9307" s="42" t="str">
        <f aca="false">IF(A9307="","",WORKDAY(B9307,F9307))</f>
        <v/>
      </c>
    </row>
    <row r="9308" customFormat="false" ht="15" hidden="false" customHeight="false" outlineLevel="0" collapsed="false">
      <c r="A9308" s="37"/>
      <c r="B9308" s="38"/>
      <c r="C9308" s="39"/>
      <c r="D9308" s="39"/>
      <c r="E9308" s="40"/>
      <c r="F9308" s="41" t="str">
        <f aca="false">IF(A9308="","",INDEX(Assumptions!$B$16:$B$18,MATCH(C9308,Assumptions!$A$16:$A$18,0)))</f>
        <v/>
      </c>
      <c r="G9308" s="42" t="str">
        <f aca="false">IF(A9308="","",WORKDAY(B9308,F9308))</f>
        <v/>
      </c>
    </row>
    <row r="9309" customFormat="false" ht="15" hidden="false" customHeight="false" outlineLevel="0" collapsed="false">
      <c r="A9309" s="37"/>
      <c r="B9309" s="38"/>
      <c r="C9309" s="39"/>
      <c r="D9309" s="39"/>
      <c r="E9309" s="40"/>
      <c r="F9309" s="41" t="str">
        <f aca="false">IF(A9309="","",INDEX(Assumptions!$B$16:$B$18,MATCH(C9309,Assumptions!$A$16:$A$18,0)))</f>
        <v/>
      </c>
      <c r="G9309" s="42" t="str">
        <f aca="false">IF(A9309="","",WORKDAY(B9309,F9309))</f>
        <v/>
      </c>
    </row>
    <row r="9310" customFormat="false" ht="15" hidden="false" customHeight="false" outlineLevel="0" collapsed="false">
      <c r="A9310" s="37"/>
      <c r="B9310" s="38"/>
      <c r="C9310" s="39"/>
      <c r="D9310" s="39"/>
      <c r="E9310" s="40"/>
      <c r="F9310" s="41" t="str">
        <f aca="false">IF(A9310="","",INDEX(Assumptions!$B$16:$B$18,MATCH(C9310,Assumptions!$A$16:$A$18,0)))</f>
        <v/>
      </c>
      <c r="G9310" s="42" t="str">
        <f aca="false">IF(A9310="","",WORKDAY(B9310,F9310))</f>
        <v/>
      </c>
    </row>
    <row r="9311" customFormat="false" ht="15" hidden="false" customHeight="false" outlineLevel="0" collapsed="false">
      <c r="A9311" s="37"/>
      <c r="B9311" s="38"/>
      <c r="C9311" s="39"/>
      <c r="D9311" s="39"/>
      <c r="E9311" s="40"/>
      <c r="F9311" s="41" t="str">
        <f aca="false">IF(A9311="","",INDEX(Assumptions!$B$16:$B$18,MATCH(C9311,Assumptions!$A$16:$A$18,0)))</f>
        <v/>
      </c>
      <c r="G9311" s="42" t="str">
        <f aca="false">IF(A9311="","",WORKDAY(B9311,F9311))</f>
        <v/>
      </c>
    </row>
    <row r="9312" customFormat="false" ht="15" hidden="false" customHeight="false" outlineLevel="0" collapsed="false">
      <c r="A9312" s="37"/>
      <c r="B9312" s="38"/>
      <c r="C9312" s="39"/>
      <c r="D9312" s="39"/>
      <c r="E9312" s="40"/>
      <c r="F9312" s="41" t="str">
        <f aca="false">IF(A9312="","",INDEX(Assumptions!$B$16:$B$18,MATCH(C9312,Assumptions!$A$16:$A$18,0)))</f>
        <v/>
      </c>
      <c r="G9312" s="42" t="str">
        <f aca="false">IF(A9312="","",WORKDAY(B9312,F9312))</f>
        <v/>
      </c>
    </row>
    <row r="9313" customFormat="false" ht="15" hidden="false" customHeight="false" outlineLevel="0" collapsed="false">
      <c r="A9313" s="37"/>
      <c r="B9313" s="38"/>
      <c r="C9313" s="39"/>
      <c r="D9313" s="39"/>
      <c r="E9313" s="40"/>
      <c r="F9313" s="41" t="str">
        <f aca="false">IF(A9313="","",INDEX(Assumptions!$B$16:$B$18,MATCH(C9313,Assumptions!$A$16:$A$18,0)))</f>
        <v/>
      </c>
      <c r="G9313" s="42" t="str">
        <f aca="false">IF(A9313="","",WORKDAY(B9313,F9313))</f>
        <v/>
      </c>
    </row>
    <row r="9314" customFormat="false" ht="15" hidden="false" customHeight="false" outlineLevel="0" collapsed="false">
      <c r="A9314" s="37"/>
      <c r="B9314" s="38"/>
      <c r="C9314" s="39"/>
      <c r="D9314" s="39"/>
      <c r="E9314" s="40"/>
      <c r="F9314" s="41" t="str">
        <f aca="false">IF(A9314="","",INDEX(Assumptions!$B$16:$B$18,MATCH(C9314,Assumptions!$A$16:$A$18,0)))</f>
        <v/>
      </c>
      <c r="G9314" s="42" t="str">
        <f aca="false">IF(A9314="","",WORKDAY(B9314,F9314))</f>
        <v/>
      </c>
    </row>
    <row r="9315" customFormat="false" ht="15" hidden="false" customHeight="false" outlineLevel="0" collapsed="false">
      <c r="A9315" s="37"/>
      <c r="B9315" s="38"/>
      <c r="C9315" s="39"/>
      <c r="D9315" s="39"/>
      <c r="E9315" s="40"/>
      <c r="F9315" s="41" t="str">
        <f aca="false">IF(A9315="","",INDEX(Assumptions!$B$16:$B$18,MATCH(C9315,Assumptions!$A$16:$A$18,0)))</f>
        <v/>
      </c>
      <c r="G9315" s="42" t="str">
        <f aca="false">IF(A9315="","",WORKDAY(B9315,F9315))</f>
        <v/>
      </c>
    </row>
    <row r="9316" customFormat="false" ht="15" hidden="false" customHeight="false" outlineLevel="0" collapsed="false">
      <c r="A9316" s="37"/>
      <c r="B9316" s="38"/>
      <c r="C9316" s="39"/>
      <c r="D9316" s="39"/>
      <c r="E9316" s="40"/>
      <c r="F9316" s="41" t="str">
        <f aca="false">IF(A9316="","",INDEX(Assumptions!$B$16:$B$18,MATCH(C9316,Assumptions!$A$16:$A$18,0)))</f>
        <v/>
      </c>
      <c r="G9316" s="42" t="str">
        <f aca="false">IF(A9316="","",WORKDAY(B9316,F9316))</f>
        <v/>
      </c>
    </row>
    <row r="9317" customFormat="false" ht="15" hidden="false" customHeight="false" outlineLevel="0" collapsed="false">
      <c r="A9317" s="37"/>
      <c r="B9317" s="38"/>
      <c r="C9317" s="39"/>
      <c r="D9317" s="39"/>
      <c r="E9317" s="40"/>
      <c r="F9317" s="41" t="str">
        <f aca="false">IF(A9317="","",INDEX(Assumptions!$B$16:$B$18,MATCH(C9317,Assumptions!$A$16:$A$18,0)))</f>
        <v/>
      </c>
      <c r="G9317" s="42" t="str">
        <f aca="false">IF(A9317="","",WORKDAY(B9317,F9317))</f>
        <v/>
      </c>
    </row>
    <row r="9318" customFormat="false" ht="15" hidden="false" customHeight="false" outlineLevel="0" collapsed="false">
      <c r="A9318" s="37"/>
      <c r="B9318" s="38"/>
      <c r="C9318" s="39"/>
      <c r="D9318" s="39"/>
      <c r="E9318" s="40"/>
      <c r="F9318" s="41" t="str">
        <f aca="false">IF(A9318="","",INDEX(Assumptions!$B$16:$B$18,MATCH(C9318,Assumptions!$A$16:$A$18,0)))</f>
        <v/>
      </c>
      <c r="G9318" s="42" t="str">
        <f aca="false">IF(A9318="","",WORKDAY(B9318,F9318))</f>
        <v/>
      </c>
    </row>
    <row r="9319" customFormat="false" ht="15" hidden="false" customHeight="false" outlineLevel="0" collapsed="false">
      <c r="A9319" s="37"/>
      <c r="B9319" s="38"/>
      <c r="C9319" s="39"/>
      <c r="D9319" s="39"/>
      <c r="E9319" s="40"/>
      <c r="F9319" s="41" t="str">
        <f aca="false">IF(A9319="","",INDEX(Assumptions!$B$16:$B$18,MATCH(C9319,Assumptions!$A$16:$A$18,0)))</f>
        <v/>
      </c>
      <c r="G9319" s="42" t="str">
        <f aca="false">IF(A9319="","",WORKDAY(B9319,F9319))</f>
        <v/>
      </c>
    </row>
    <row r="9320" customFormat="false" ht="15" hidden="false" customHeight="false" outlineLevel="0" collapsed="false">
      <c r="A9320" s="37"/>
      <c r="B9320" s="38"/>
      <c r="C9320" s="39"/>
      <c r="D9320" s="39"/>
      <c r="E9320" s="40"/>
      <c r="F9320" s="41" t="str">
        <f aca="false">IF(A9320="","",INDEX(Assumptions!$B$16:$B$18,MATCH(C9320,Assumptions!$A$16:$A$18,0)))</f>
        <v/>
      </c>
      <c r="G9320" s="42" t="str">
        <f aca="false">IF(A9320="","",WORKDAY(B9320,F9320))</f>
        <v/>
      </c>
    </row>
    <row r="9321" customFormat="false" ht="15" hidden="false" customHeight="false" outlineLevel="0" collapsed="false">
      <c r="A9321" s="37"/>
      <c r="B9321" s="38"/>
      <c r="C9321" s="39"/>
      <c r="D9321" s="39"/>
      <c r="E9321" s="40"/>
      <c r="F9321" s="41" t="str">
        <f aca="false">IF(A9321="","",INDEX(Assumptions!$B$16:$B$18,MATCH(C9321,Assumptions!$A$16:$A$18,0)))</f>
        <v/>
      </c>
      <c r="G9321" s="42" t="str">
        <f aca="false">IF(A9321="","",WORKDAY(B9321,F9321))</f>
        <v/>
      </c>
    </row>
    <row r="9322" customFormat="false" ht="15" hidden="false" customHeight="false" outlineLevel="0" collapsed="false">
      <c r="A9322" s="37"/>
      <c r="B9322" s="38"/>
      <c r="C9322" s="39"/>
      <c r="D9322" s="39"/>
      <c r="E9322" s="40"/>
      <c r="F9322" s="41" t="str">
        <f aca="false">IF(A9322="","",INDEX(Assumptions!$B$16:$B$18,MATCH(C9322,Assumptions!$A$16:$A$18,0)))</f>
        <v/>
      </c>
      <c r="G9322" s="42" t="str">
        <f aca="false">IF(A9322="","",WORKDAY(B9322,F9322))</f>
        <v/>
      </c>
    </row>
    <row r="9323" customFormat="false" ht="15" hidden="false" customHeight="false" outlineLevel="0" collapsed="false">
      <c r="A9323" s="37"/>
      <c r="B9323" s="38"/>
      <c r="C9323" s="39"/>
      <c r="D9323" s="39"/>
      <c r="E9323" s="40"/>
      <c r="F9323" s="41" t="str">
        <f aca="false">IF(A9323="","",INDEX(Assumptions!$B$16:$B$18,MATCH(C9323,Assumptions!$A$16:$A$18,0)))</f>
        <v/>
      </c>
      <c r="G9323" s="42" t="str">
        <f aca="false">IF(A9323="","",WORKDAY(B9323,F9323))</f>
        <v/>
      </c>
    </row>
    <row r="9324" customFormat="false" ht="15" hidden="false" customHeight="false" outlineLevel="0" collapsed="false">
      <c r="A9324" s="37"/>
      <c r="B9324" s="38"/>
      <c r="C9324" s="39"/>
      <c r="D9324" s="39"/>
      <c r="E9324" s="40"/>
      <c r="F9324" s="41" t="str">
        <f aca="false">IF(A9324="","",INDEX(Assumptions!$B$16:$B$18,MATCH(C9324,Assumptions!$A$16:$A$18,0)))</f>
        <v/>
      </c>
      <c r="G9324" s="42" t="str">
        <f aca="false">IF(A9324="","",WORKDAY(B9324,F9324))</f>
        <v/>
      </c>
    </row>
    <row r="9325" customFormat="false" ht="15" hidden="false" customHeight="false" outlineLevel="0" collapsed="false">
      <c r="A9325" s="37"/>
      <c r="B9325" s="38"/>
      <c r="C9325" s="39"/>
      <c r="D9325" s="39"/>
      <c r="E9325" s="40"/>
      <c r="F9325" s="41" t="str">
        <f aca="false">IF(A9325="","",INDEX(Assumptions!$B$16:$B$18,MATCH(C9325,Assumptions!$A$16:$A$18,0)))</f>
        <v/>
      </c>
      <c r="G9325" s="42" t="str">
        <f aca="false">IF(A9325="","",WORKDAY(B9325,F9325))</f>
        <v/>
      </c>
    </row>
    <row r="9326" customFormat="false" ht="15" hidden="false" customHeight="false" outlineLevel="0" collapsed="false">
      <c r="A9326" s="37"/>
      <c r="B9326" s="38"/>
      <c r="C9326" s="39"/>
      <c r="D9326" s="39"/>
      <c r="E9326" s="40"/>
      <c r="F9326" s="41" t="str">
        <f aca="false">IF(A9326="","",INDEX(Assumptions!$B$16:$B$18,MATCH(C9326,Assumptions!$A$16:$A$18,0)))</f>
        <v/>
      </c>
      <c r="G9326" s="42" t="str">
        <f aca="false">IF(A9326="","",WORKDAY(B9326,F9326))</f>
        <v/>
      </c>
    </row>
    <row r="9327" customFormat="false" ht="15" hidden="false" customHeight="false" outlineLevel="0" collapsed="false">
      <c r="A9327" s="37"/>
      <c r="B9327" s="38"/>
      <c r="C9327" s="39"/>
      <c r="D9327" s="39"/>
      <c r="E9327" s="40"/>
      <c r="F9327" s="41" t="str">
        <f aca="false">IF(A9327="","",INDEX(Assumptions!$B$16:$B$18,MATCH(C9327,Assumptions!$A$16:$A$18,0)))</f>
        <v/>
      </c>
      <c r="G9327" s="42" t="str">
        <f aca="false">IF(A9327="","",WORKDAY(B9327,F9327))</f>
        <v/>
      </c>
    </row>
    <row r="9328" customFormat="false" ht="15" hidden="false" customHeight="false" outlineLevel="0" collapsed="false">
      <c r="A9328" s="37"/>
      <c r="B9328" s="38"/>
      <c r="C9328" s="39"/>
      <c r="D9328" s="39"/>
      <c r="E9328" s="40"/>
      <c r="F9328" s="41" t="str">
        <f aca="false">IF(A9328="","",INDEX(Assumptions!$B$16:$B$18,MATCH(C9328,Assumptions!$A$16:$A$18,0)))</f>
        <v/>
      </c>
      <c r="G9328" s="42" t="str">
        <f aca="false">IF(A9328="","",WORKDAY(B9328,F9328))</f>
        <v/>
      </c>
    </row>
    <row r="9329" customFormat="false" ht="15" hidden="false" customHeight="false" outlineLevel="0" collapsed="false">
      <c r="A9329" s="37"/>
      <c r="B9329" s="38"/>
      <c r="C9329" s="39"/>
      <c r="D9329" s="39"/>
      <c r="E9329" s="40"/>
      <c r="F9329" s="41" t="str">
        <f aca="false">IF(A9329="","",INDEX(Assumptions!$B$16:$B$18,MATCH(C9329,Assumptions!$A$16:$A$18,0)))</f>
        <v/>
      </c>
      <c r="G9329" s="42" t="str">
        <f aca="false">IF(A9329="","",WORKDAY(B9329,F9329))</f>
        <v/>
      </c>
    </row>
    <row r="9330" customFormat="false" ht="15" hidden="false" customHeight="false" outlineLevel="0" collapsed="false">
      <c r="A9330" s="37"/>
      <c r="B9330" s="38"/>
      <c r="C9330" s="39"/>
      <c r="D9330" s="39"/>
      <c r="E9330" s="40"/>
      <c r="F9330" s="41" t="str">
        <f aca="false">IF(A9330="","",INDEX(Assumptions!$B$16:$B$18,MATCH(C9330,Assumptions!$A$16:$A$18,0)))</f>
        <v/>
      </c>
      <c r="G9330" s="42" t="str">
        <f aca="false">IF(A9330="","",WORKDAY(B9330,F9330))</f>
        <v/>
      </c>
    </row>
    <row r="9331" customFormat="false" ht="15" hidden="false" customHeight="false" outlineLevel="0" collapsed="false">
      <c r="A9331" s="37"/>
      <c r="B9331" s="38"/>
      <c r="C9331" s="39"/>
      <c r="D9331" s="39"/>
      <c r="E9331" s="40"/>
      <c r="F9331" s="41" t="str">
        <f aca="false">IF(A9331="","",INDEX(Assumptions!$B$16:$B$18,MATCH(C9331,Assumptions!$A$16:$A$18,0)))</f>
        <v/>
      </c>
      <c r="G9331" s="42" t="str">
        <f aca="false">IF(A9331="","",WORKDAY(B9331,F9331))</f>
        <v/>
      </c>
    </row>
    <row r="9332" customFormat="false" ht="15" hidden="false" customHeight="false" outlineLevel="0" collapsed="false">
      <c r="A9332" s="37"/>
      <c r="B9332" s="38"/>
      <c r="C9332" s="39"/>
      <c r="D9332" s="39"/>
      <c r="E9332" s="40"/>
      <c r="F9332" s="41" t="str">
        <f aca="false">IF(A9332="","",INDEX(Assumptions!$B$16:$B$18,MATCH(C9332,Assumptions!$A$16:$A$18,0)))</f>
        <v/>
      </c>
      <c r="G9332" s="42" t="str">
        <f aca="false">IF(A9332="","",WORKDAY(B9332,F9332))</f>
        <v/>
      </c>
    </row>
    <row r="9333" customFormat="false" ht="15" hidden="false" customHeight="false" outlineLevel="0" collapsed="false">
      <c r="A9333" s="37"/>
      <c r="B9333" s="38"/>
      <c r="C9333" s="39"/>
      <c r="D9333" s="39"/>
      <c r="E9333" s="40"/>
      <c r="F9333" s="41" t="str">
        <f aca="false">IF(A9333="","",INDEX(Assumptions!$B$16:$B$18,MATCH(C9333,Assumptions!$A$16:$A$18,0)))</f>
        <v/>
      </c>
      <c r="G9333" s="42" t="str">
        <f aca="false">IF(A9333="","",WORKDAY(B9333,F9333))</f>
        <v/>
      </c>
    </row>
    <row r="9334" customFormat="false" ht="15" hidden="false" customHeight="false" outlineLevel="0" collapsed="false">
      <c r="A9334" s="37"/>
      <c r="B9334" s="38"/>
      <c r="C9334" s="39"/>
      <c r="D9334" s="39"/>
      <c r="E9334" s="40"/>
      <c r="F9334" s="41" t="str">
        <f aca="false">IF(A9334="","",INDEX(Assumptions!$B$16:$B$18,MATCH(C9334,Assumptions!$A$16:$A$18,0)))</f>
        <v/>
      </c>
      <c r="G9334" s="42" t="str">
        <f aca="false">IF(A9334="","",WORKDAY(B9334,F9334))</f>
        <v/>
      </c>
    </row>
    <row r="9335" customFormat="false" ht="15" hidden="false" customHeight="false" outlineLevel="0" collapsed="false">
      <c r="A9335" s="37"/>
      <c r="B9335" s="38"/>
      <c r="C9335" s="39"/>
      <c r="D9335" s="39"/>
      <c r="E9335" s="40"/>
      <c r="F9335" s="41" t="str">
        <f aca="false">IF(A9335="","",INDEX(Assumptions!$B$16:$B$18,MATCH(C9335,Assumptions!$A$16:$A$18,0)))</f>
        <v/>
      </c>
      <c r="G9335" s="42" t="str">
        <f aca="false">IF(A9335="","",WORKDAY(B9335,F9335))</f>
        <v/>
      </c>
    </row>
    <row r="9336" customFormat="false" ht="15" hidden="false" customHeight="false" outlineLevel="0" collapsed="false">
      <c r="A9336" s="37"/>
      <c r="B9336" s="38"/>
      <c r="C9336" s="39"/>
      <c r="D9336" s="39"/>
      <c r="E9336" s="40"/>
      <c r="F9336" s="41" t="str">
        <f aca="false">IF(A9336="","",INDEX(Assumptions!$B$16:$B$18,MATCH(C9336,Assumptions!$A$16:$A$18,0)))</f>
        <v/>
      </c>
      <c r="G9336" s="42" t="str">
        <f aca="false">IF(A9336="","",WORKDAY(B9336,F9336))</f>
        <v/>
      </c>
    </row>
    <row r="9337" customFormat="false" ht="15" hidden="false" customHeight="false" outlineLevel="0" collapsed="false">
      <c r="A9337" s="37"/>
      <c r="B9337" s="38"/>
      <c r="C9337" s="39"/>
      <c r="D9337" s="39"/>
      <c r="E9337" s="40"/>
      <c r="F9337" s="41" t="str">
        <f aca="false">IF(A9337="","",INDEX(Assumptions!$B$16:$B$18,MATCH(C9337,Assumptions!$A$16:$A$18,0)))</f>
        <v/>
      </c>
      <c r="G9337" s="42" t="str">
        <f aca="false">IF(A9337="","",WORKDAY(B9337,F9337))</f>
        <v/>
      </c>
    </row>
    <row r="9338" customFormat="false" ht="15" hidden="false" customHeight="false" outlineLevel="0" collapsed="false">
      <c r="A9338" s="37"/>
      <c r="B9338" s="38"/>
      <c r="C9338" s="39"/>
      <c r="D9338" s="39"/>
      <c r="E9338" s="40"/>
      <c r="F9338" s="41" t="str">
        <f aca="false">IF(A9338="","",INDEX(Assumptions!$B$16:$B$18,MATCH(C9338,Assumptions!$A$16:$A$18,0)))</f>
        <v/>
      </c>
      <c r="G9338" s="42" t="str">
        <f aca="false">IF(A9338="","",WORKDAY(B9338,F9338))</f>
        <v/>
      </c>
    </row>
    <row r="9339" customFormat="false" ht="15" hidden="false" customHeight="false" outlineLevel="0" collapsed="false">
      <c r="A9339" s="37"/>
      <c r="B9339" s="38"/>
      <c r="C9339" s="39"/>
      <c r="D9339" s="39"/>
      <c r="E9339" s="40"/>
      <c r="F9339" s="41" t="str">
        <f aca="false">IF(A9339="","",INDEX(Assumptions!$B$16:$B$18,MATCH(C9339,Assumptions!$A$16:$A$18,0)))</f>
        <v/>
      </c>
      <c r="G9339" s="42" t="str">
        <f aca="false">IF(A9339="","",WORKDAY(B9339,F9339))</f>
        <v/>
      </c>
    </row>
    <row r="9340" customFormat="false" ht="15" hidden="false" customHeight="false" outlineLevel="0" collapsed="false">
      <c r="A9340" s="37"/>
      <c r="B9340" s="38"/>
      <c r="C9340" s="39"/>
      <c r="D9340" s="39"/>
      <c r="E9340" s="40"/>
      <c r="F9340" s="41" t="str">
        <f aca="false">IF(A9340="","",INDEX(Assumptions!$B$16:$B$18,MATCH(C9340,Assumptions!$A$16:$A$18,0)))</f>
        <v/>
      </c>
      <c r="G9340" s="42" t="str">
        <f aca="false">IF(A9340="","",WORKDAY(B9340,F9340))</f>
        <v/>
      </c>
    </row>
    <row r="9341" customFormat="false" ht="15" hidden="false" customHeight="false" outlineLevel="0" collapsed="false">
      <c r="A9341" s="37"/>
      <c r="B9341" s="38"/>
      <c r="C9341" s="39"/>
      <c r="D9341" s="39"/>
      <c r="E9341" s="40"/>
      <c r="F9341" s="41" t="str">
        <f aca="false">IF(A9341="","",INDEX(Assumptions!$B$16:$B$18,MATCH(C9341,Assumptions!$A$16:$A$18,0)))</f>
        <v/>
      </c>
      <c r="G9341" s="42" t="str">
        <f aca="false">IF(A9341="","",WORKDAY(B9341,F9341))</f>
        <v/>
      </c>
    </row>
    <row r="9342" customFormat="false" ht="15" hidden="false" customHeight="false" outlineLevel="0" collapsed="false">
      <c r="A9342" s="37"/>
      <c r="B9342" s="38"/>
      <c r="C9342" s="39"/>
      <c r="D9342" s="39"/>
      <c r="E9342" s="40"/>
      <c r="F9342" s="41" t="str">
        <f aca="false">IF(A9342="","",INDEX(Assumptions!$B$16:$B$18,MATCH(C9342,Assumptions!$A$16:$A$18,0)))</f>
        <v/>
      </c>
      <c r="G9342" s="42" t="str">
        <f aca="false">IF(A9342="","",WORKDAY(B9342,F9342))</f>
        <v/>
      </c>
    </row>
    <row r="9343" customFormat="false" ht="15" hidden="false" customHeight="false" outlineLevel="0" collapsed="false">
      <c r="A9343" s="37"/>
      <c r="B9343" s="38"/>
      <c r="C9343" s="39"/>
      <c r="D9343" s="39"/>
      <c r="E9343" s="40"/>
      <c r="F9343" s="41" t="str">
        <f aca="false">IF(A9343="","",INDEX(Assumptions!$B$16:$B$18,MATCH(C9343,Assumptions!$A$16:$A$18,0)))</f>
        <v/>
      </c>
      <c r="G9343" s="42" t="str">
        <f aca="false">IF(A9343="","",WORKDAY(B9343,F9343))</f>
        <v/>
      </c>
    </row>
    <row r="9344" customFormat="false" ht="15" hidden="false" customHeight="false" outlineLevel="0" collapsed="false">
      <c r="A9344" s="37"/>
      <c r="B9344" s="38"/>
      <c r="C9344" s="39"/>
      <c r="D9344" s="39"/>
      <c r="E9344" s="40"/>
      <c r="F9344" s="41" t="str">
        <f aca="false">IF(A9344="","",INDEX(Assumptions!$B$16:$B$18,MATCH(C9344,Assumptions!$A$16:$A$18,0)))</f>
        <v/>
      </c>
      <c r="G9344" s="42" t="str">
        <f aca="false">IF(A9344="","",WORKDAY(B9344,F9344))</f>
        <v/>
      </c>
    </row>
    <row r="9345" customFormat="false" ht="15" hidden="false" customHeight="false" outlineLevel="0" collapsed="false">
      <c r="A9345" s="37"/>
      <c r="B9345" s="38"/>
      <c r="C9345" s="39"/>
      <c r="D9345" s="39"/>
      <c r="E9345" s="40"/>
      <c r="F9345" s="41" t="str">
        <f aca="false">IF(A9345="","",INDEX(Assumptions!$B$16:$B$18,MATCH(C9345,Assumptions!$A$16:$A$18,0)))</f>
        <v/>
      </c>
      <c r="G9345" s="42" t="str">
        <f aca="false">IF(A9345="","",WORKDAY(B9345,F9345))</f>
        <v/>
      </c>
    </row>
    <row r="9346" customFormat="false" ht="15" hidden="false" customHeight="false" outlineLevel="0" collapsed="false">
      <c r="A9346" s="37"/>
      <c r="B9346" s="38"/>
      <c r="C9346" s="39"/>
      <c r="D9346" s="39"/>
      <c r="E9346" s="40"/>
      <c r="F9346" s="41" t="str">
        <f aca="false">IF(A9346="","",INDEX(Assumptions!$B$16:$B$18,MATCH(C9346,Assumptions!$A$16:$A$18,0)))</f>
        <v/>
      </c>
      <c r="G9346" s="42" t="str">
        <f aca="false">IF(A9346="","",WORKDAY(B9346,F9346))</f>
        <v/>
      </c>
    </row>
    <row r="9347" customFormat="false" ht="15" hidden="false" customHeight="false" outlineLevel="0" collapsed="false">
      <c r="A9347" s="37"/>
      <c r="B9347" s="38"/>
      <c r="C9347" s="39"/>
      <c r="D9347" s="39"/>
      <c r="E9347" s="40"/>
      <c r="F9347" s="41" t="str">
        <f aca="false">IF(A9347="","",INDEX(Assumptions!$B$16:$B$18,MATCH(C9347,Assumptions!$A$16:$A$18,0)))</f>
        <v/>
      </c>
      <c r="G9347" s="42" t="str">
        <f aca="false">IF(A9347="","",WORKDAY(B9347,F9347))</f>
        <v/>
      </c>
    </row>
    <row r="9348" customFormat="false" ht="15" hidden="false" customHeight="false" outlineLevel="0" collapsed="false">
      <c r="A9348" s="37"/>
      <c r="B9348" s="38"/>
      <c r="C9348" s="39"/>
      <c r="D9348" s="39"/>
      <c r="E9348" s="40"/>
      <c r="F9348" s="41" t="str">
        <f aca="false">IF(A9348="","",INDEX(Assumptions!$B$16:$B$18,MATCH(C9348,Assumptions!$A$16:$A$18,0)))</f>
        <v/>
      </c>
      <c r="G9348" s="42" t="str">
        <f aca="false">IF(A9348="","",WORKDAY(B9348,F9348))</f>
        <v/>
      </c>
    </row>
    <row r="9349" customFormat="false" ht="15" hidden="false" customHeight="false" outlineLevel="0" collapsed="false">
      <c r="A9349" s="37"/>
      <c r="B9349" s="38"/>
      <c r="C9349" s="39"/>
      <c r="D9349" s="39"/>
      <c r="E9349" s="40"/>
      <c r="F9349" s="41" t="str">
        <f aca="false">IF(A9349="","",INDEX(Assumptions!$B$16:$B$18,MATCH(C9349,Assumptions!$A$16:$A$18,0)))</f>
        <v/>
      </c>
      <c r="G9349" s="42" t="str">
        <f aca="false">IF(A9349="","",WORKDAY(B9349,F9349))</f>
        <v/>
      </c>
    </row>
    <row r="9350" customFormat="false" ht="15" hidden="false" customHeight="false" outlineLevel="0" collapsed="false">
      <c r="A9350" s="37"/>
      <c r="B9350" s="38"/>
      <c r="C9350" s="39"/>
      <c r="D9350" s="39"/>
      <c r="E9350" s="40"/>
      <c r="F9350" s="41" t="str">
        <f aca="false">IF(A9350="","",INDEX(Assumptions!$B$16:$B$18,MATCH(C9350,Assumptions!$A$16:$A$18,0)))</f>
        <v/>
      </c>
      <c r="G9350" s="42" t="str">
        <f aca="false">IF(A9350="","",WORKDAY(B9350,F9350))</f>
        <v/>
      </c>
    </row>
    <row r="9351" customFormat="false" ht="15" hidden="false" customHeight="false" outlineLevel="0" collapsed="false">
      <c r="A9351" s="37"/>
      <c r="B9351" s="38"/>
      <c r="C9351" s="39"/>
      <c r="D9351" s="39"/>
      <c r="E9351" s="40"/>
      <c r="F9351" s="41" t="str">
        <f aca="false">IF(A9351="","",INDEX(Assumptions!$B$16:$B$18,MATCH(C9351,Assumptions!$A$16:$A$18,0)))</f>
        <v/>
      </c>
      <c r="G9351" s="42" t="str">
        <f aca="false">IF(A9351="","",WORKDAY(B9351,F9351))</f>
        <v/>
      </c>
    </row>
    <row r="9352" customFormat="false" ht="15" hidden="false" customHeight="false" outlineLevel="0" collapsed="false">
      <c r="A9352" s="37"/>
      <c r="B9352" s="38"/>
      <c r="C9352" s="39"/>
      <c r="D9352" s="39"/>
      <c r="E9352" s="40"/>
      <c r="F9352" s="41" t="str">
        <f aca="false">IF(A9352="","",INDEX(Assumptions!$B$16:$B$18,MATCH(C9352,Assumptions!$A$16:$A$18,0)))</f>
        <v/>
      </c>
      <c r="G9352" s="42" t="str">
        <f aca="false">IF(A9352="","",WORKDAY(B9352,F9352))</f>
        <v/>
      </c>
    </row>
    <row r="9353" customFormat="false" ht="15" hidden="false" customHeight="false" outlineLevel="0" collapsed="false">
      <c r="A9353" s="37"/>
      <c r="B9353" s="38"/>
      <c r="C9353" s="39"/>
      <c r="D9353" s="39"/>
      <c r="E9353" s="40"/>
      <c r="F9353" s="41" t="str">
        <f aca="false">IF(A9353="","",INDEX(Assumptions!$B$16:$B$18,MATCH(C9353,Assumptions!$A$16:$A$18,0)))</f>
        <v/>
      </c>
      <c r="G9353" s="42" t="str">
        <f aca="false">IF(A9353="","",WORKDAY(B9353,F9353))</f>
        <v/>
      </c>
    </row>
    <row r="9354" customFormat="false" ht="15" hidden="false" customHeight="false" outlineLevel="0" collapsed="false">
      <c r="A9354" s="37"/>
      <c r="B9354" s="38"/>
      <c r="C9354" s="39"/>
      <c r="D9354" s="39"/>
      <c r="E9354" s="40"/>
      <c r="F9354" s="41" t="str">
        <f aca="false">IF(A9354="","",INDEX(Assumptions!$B$16:$B$18,MATCH(C9354,Assumptions!$A$16:$A$18,0)))</f>
        <v/>
      </c>
      <c r="G9354" s="42" t="str">
        <f aca="false">IF(A9354="","",WORKDAY(B9354,F9354))</f>
        <v/>
      </c>
    </row>
    <row r="9355" customFormat="false" ht="15" hidden="false" customHeight="false" outlineLevel="0" collapsed="false">
      <c r="A9355" s="37"/>
      <c r="B9355" s="38"/>
      <c r="C9355" s="39"/>
      <c r="D9355" s="39"/>
      <c r="E9355" s="40"/>
      <c r="F9355" s="41" t="str">
        <f aca="false">IF(A9355="","",INDEX(Assumptions!$B$16:$B$18,MATCH(C9355,Assumptions!$A$16:$A$18,0)))</f>
        <v/>
      </c>
      <c r="G9355" s="42" t="str">
        <f aca="false">IF(A9355="","",WORKDAY(B9355,F9355))</f>
        <v/>
      </c>
    </row>
    <row r="9356" customFormat="false" ht="15" hidden="false" customHeight="false" outlineLevel="0" collapsed="false">
      <c r="A9356" s="37"/>
      <c r="B9356" s="38"/>
      <c r="C9356" s="39"/>
      <c r="D9356" s="39"/>
      <c r="E9356" s="40"/>
      <c r="F9356" s="41" t="str">
        <f aca="false">IF(A9356="","",INDEX(Assumptions!$B$16:$B$18,MATCH(C9356,Assumptions!$A$16:$A$18,0)))</f>
        <v/>
      </c>
      <c r="G9356" s="42" t="str">
        <f aca="false">IF(A9356="","",WORKDAY(B9356,F9356))</f>
        <v/>
      </c>
    </row>
    <row r="9357" customFormat="false" ht="15" hidden="false" customHeight="false" outlineLevel="0" collapsed="false">
      <c r="A9357" s="37"/>
      <c r="B9357" s="38"/>
      <c r="C9357" s="39"/>
      <c r="D9357" s="39"/>
      <c r="E9357" s="40"/>
      <c r="F9357" s="41" t="str">
        <f aca="false">IF(A9357="","",INDEX(Assumptions!$B$16:$B$18,MATCH(C9357,Assumptions!$A$16:$A$18,0)))</f>
        <v/>
      </c>
      <c r="G9357" s="42" t="str">
        <f aca="false">IF(A9357="","",WORKDAY(B9357,F9357))</f>
        <v/>
      </c>
    </row>
    <row r="9358" customFormat="false" ht="15" hidden="false" customHeight="false" outlineLevel="0" collapsed="false">
      <c r="A9358" s="37"/>
      <c r="B9358" s="38"/>
      <c r="C9358" s="39"/>
      <c r="D9358" s="39"/>
      <c r="E9358" s="40"/>
      <c r="F9358" s="41" t="str">
        <f aca="false">IF(A9358="","",INDEX(Assumptions!$B$16:$B$18,MATCH(C9358,Assumptions!$A$16:$A$18,0)))</f>
        <v/>
      </c>
      <c r="G9358" s="42" t="str">
        <f aca="false">IF(A9358="","",WORKDAY(B9358,F9358))</f>
        <v/>
      </c>
    </row>
    <row r="9359" customFormat="false" ht="15" hidden="false" customHeight="false" outlineLevel="0" collapsed="false">
      <c r="A9359" s="37"/>
      <c r="B9359" s="38"/>
      <c r="C9359" s="39"/>
      <c r="D9359" s="39"/>
      <c r="E9359" s="40"/>
      <c r="F9359" s="41" t="str">
        <f aca="false">IF(A9359="","",INDEX(Assumptions!$B$16:$B$18,MATCH(C9359,Assumptions!$A$16:$A$18,0)))</f>
        <v/>
      </c>
      <c r="G9359" s="42" t="str">
        <f aca="false">IF(A9359="","",WORKDAY(B9359,F9359))</f>
        <v/>
      </c>
    </row>
    <row r="9360" customFormat="false" ht="15" hidden="false" customHeight="false" outlineLevel="0" collapsed="false">
      <c r="A9360" s="37"/>
      <c r="B9360" s="38"/>
      <c r="C9360" s="39"/>
      <c r="D9360" s="39"/>
      <c r="E9360" s="40"/>
      <c r="F9360" s="41" t="str">
        <f aca="false">IF(A9360="","",INDEX(Assumptions!$B$16:$B$18,MATCH(C9360,Assumptions!$A$16:$A$18,0)))</f>
        <v/>
      </c>
      <c r="G9360" s="42" t="str">
        <f aca="false">IF(A9360="","",WORKDAY(B9360,F9360))</f>
        <v/>
      </c>
    </row>
    <row r="9361" customFormat="false" ht="15" hidden="false" customHeight="false" outlineLevel="0" collapsed="false">
      <c r="A9361" s="37"/>
      <c r="B9361" s="38"/>
      <c r="C9361" s="39"/>
      <c r="D9361" s="39"/>
      <c r="E9361" s="40"/>
      <c r="F9361" s="41" t="str">
        <f aca="false">IF(A9361="","",INDEX(Assumptions!$B$16:$B$18,MATCH(C9361,Assumptions!$A$16:$A$18,0)))</f>
        <v/>
      </c>
      <c r="G9361" s="42" t="str">
        <f aca="false">IF(A9361="","",WORKDAY(B9361,F9361))</f>
        <v/>
      </c>
    </row>
    <row r="9362" customFormat="false" ht="15" hidden="false" customHeight="false" outlineLevel="0" collapsed="false">
      <c r="A9362" s="37"/>
      <c r="B9362" s="38"/>
      <c r="C9362" s="39"/>
      <c r="D9362" s="39"/>
      <c r="E9362" s="40"/>
      <c r="F9362" s="41" t="str">
        <f aca="false">IF(A9362="","",INDEX(Assumptions!$B$16:$B$18,MATCH(C9362,Assumptions!$A$16:$A$18,0)))</f>
        <v/>
      </c>
      <c r="G9362" s="42" t="str">
        <f aca="false">IF(A9362="","",WORKDAY(B9362,F9362))</f>
        <v/>
      </c>
    </row>
    <row r="9363" customFormat="false" ht="15" hidden="false" customHeight="false" outlineLevel="0" collapsed="false">
      <c r="A9363" s="37"/>
      <c r="B9363" s="38"/>
      <c r="C9363" s="39"/>
      <c r="D9363" s="39"/>
      <c r="E9363" s="40"/>
      <c r="F9363" s="41" t="str">
        <f aca="false">IF(A9363="","",INDEX(Assumptions!$B$16:$B$18,MATCH(C9363,Assumptions!$A$16:$A$18,0)))</f>
        <v/>
      </c>
      <c r="G9363" s="42" t="str">
        <f aca="false">IF(A9363="","",WORKDAY(B9363,F9363))</f>
        <v/>
      </c>
    </row>
    <row r="9364" customFormat="false" ht="15" hidden="false" customHeight="false" outlineLevel="0" collapsed="false">
      <c r="A9364" s="37"/>
      <c r="B9364" s="38"/>
      <c r="C9364" s="39"/>
      <c r="D9364" s="39"/>
      <c r="E9364" s="40"/>
      <c r="F9364" s="41" t="str">
        <f aca="false">IF(A9364="","",INDEX(Assumptions!$B$16:$B$18,MATCH(C9364,Assumptions!$A$16:$A$18,0)))</f>
        <v/>
      </c>
      <c r="G9364" s="42" t="str">
        <f aca="false">IF(A9364="","",WORKDAY(B9364,F9364))</f>
        <v/>
      </c>
    </row>
    <row r="9365" customFormat="false" ht="15" hidden="false" customHeight="false" outlineLevel="0" collapsed="false">
      <c r="A9365" s="37"/>
      <c r="B9365" s="38"/>
      <c r="C9365" s="39"/>
      <c r="D9365" s="39"/>
      <c r="E9365" s="40"/>
      <c r="F9365" s="41" t="str">
        <f aca="false">IF(A9365="","",INDEX(Assumptions!$B$16:$B$18,MATCH(C9365,Assumptions!$A$16:$A$18,0)))</f>
        <v/>
      </c>
      <c r="G9365" s="42" t="str">
        <f aca="false">IF(A9365="","",WORKDAY(B9365,F9365))</f>
        <v/>
      </c>
    </row>
    <row r="9366" customFormat="false" ht="15" hidden="false" customHeight="false" outlineLevel="0" collapsed="false">
      <c r="A9366" s="37"/>
      <c r="B9366" s="38"/>
      <c r="C9366" s="39"/>
      <c r="D9366" s="39"/>
      <c r="E9366" s="40"/>
      <c r="F9366" s="41" t="str">
        <f aca="false">IF(A9366="","",INDEX(Assumptions!$B$16:$B$18,MATCH(C9366,Assumptions!$A$16:$A$18,0)))</f>
        <v/>
      </c>
      <c r="G9366" s="42" t="str">
        <f aca="false">IF(A9366="","",WORKDAY(B9366,F9366))</f>
        <v/>
      </c>
    </row>
    <row r="9367" customFormat="false" ht="15" hidden="false" customHeight="false" outlineLevel="0" collapsed="false">
      <c r="A9367" s="37"/>
      <c r="B9367" s="38"/>
      <c r="C9367" s="39"/>
      <c r="D9367" s="39"/>
      <c r="E9367" s="40"/>
      <c r="F9367" s="41" t="str">
        <f aca="false">IF(A9367="","",INDEX(Assumptions!$B$16:$B$18,MATCH(C9367,Assumptions!$A$16:$A$18,0)))</f>
        <v/>
      </c>
      <c r="G9367" s="42" t="str">
        <f aca="false">IF(A9367="","",WORKDAY(B9367,F9367))</f>
        <v/>
      </c>
    </row>
    <row r="9368" customFormat="false" ht="15" hidden="false" customHeight="false" outlineLevel="0" collapsed="false">
      <c r="A9368" s="37"/>
      <c r="B9368" s="38"/>
      <c r="C9368" s="39"/>
      <c r="D9368" s="39"/>
      <c r="E9368" s="40"/>
      <c r="F9368" s="41" t="str">
        <f aca="false">IF(A9368="","",INDEX(Assumptions!$B$16:$B$18,MATCH(C9368,Assumptions!$A$16:$A$18,0)))</f>
        <v/>
      </c>
      <c r="G9368" s="42" t="str">
        <f aca="false">IF(A9368="","",WORKDAY(B9368,F9368))</f>
        <v/>
      </c>
    </row>
    <row r="9369" customFormat="false" ht="15" hidden="false" customHeight="false" outlineLevel="0" collapsed="false">
      <c r="A9369" s="37"/>
      <c r="B9369" s="38"/>
      <c r="C9369" s="39"/>
      <c r="D9369" s="39"/>
      <c r="E9369" s="40"/>
      <c r="F9369" s="41" t="str">
        <f aca="false">IF(A9369="","",INDEX(Assumptions!$B$16:$B$18,MATCH(C9369,Assumptions!$A$16:$A$18,0)))</f>
        <v/>
      </c>
      <c r="G9369" s="42" t="str">
        <f aca="false">IF(A9369="","",WORKDAY(B9369,F9369))</f>
        <v/>
      </c>
    </row>
    <row r="9370" customFormat="false" ht="15" hidden="false" customHeight="false" outlineLevel="0" collapsed="false">
      <c r="A9370" s="37"/>
      <c r="B9370" s="38"/>
      <c r="C9370" s="39"/>
      <c r="D9370" s="39"/>
      <c r="E9370" s="40"/>
      <c r="F9370" s="41" t="str">
        <f aca="false">IF(A9370="","",INDEX(Assumptions!$B$16:$B$18,MATCH(C9370,Assumptions!$A$16:$A$18,0)))</f>
        <v/>
      </c>
      <c r="G9370" s="42" t="str">
        <f aca="false">IF(A9370="","",WORKDAY(B9370,F9370))</f>
        <v/>
      </c>
    </row>
    <row r="9371" customFormat="false" ht="15" hidden="false" customHeight="false" outlineLevel="0" collapsed="false">
      <c r="A9371" s="37"/>
      <c r="B9371" s="38"/>
      <c r="C9371" s="39"/>
      <c r="D9371" s="39"/>
      <c r="E9371" s="40"/>
      <c r="F9371" s="41" t="str">
        <f aca="false">IF(A9371="","",INDEX(Assumptions!$B$16:$B$18,MATCH(C9371,Assumptions!$A$16:$A$18,0)))</f>
        <v/>
      </c>
      <c r="G9371" s="42" t="str">
        <f aca="false">IF(A9371="","",WORKDAY(B9371,F9371))</f>
        <v/>
      </c>
    </row>
    <row r="9372" customFormat="false" ht="15" hidden="false" customHeight="false" outlineLevel="0" collapsed="false">
      <c r="A9372" s="37"/>
      <c r="B9372" s="38"/>
      <c r="C9372" s="39"/>
      <c r="D9372" s="39"/>
      <c r="E9372" s="40"/>
      <c r="F9372" s="41" t="str">
        <f aca="false">IF(A9372="","",INDEX(Assumptions!$B$16:$B$18,MATCH(C9372,Assumptions!$A$16:$A$18,0)))</f>
        <v/>
      </c>
      <c r="G9372" s="42" t="str">
        <f aca="false">IF(A9372="","",WORKDAY(B9372,F9372))</f>
        <v/>
      </c>
    </row>
    <row r="9373" customFormat="false" ht="15" hidden="false" customHeight="false" outlineLevel="0" collapsed="false">
      <c r="A9373" s="37"/>
      <c r="B9373" s="38"/>
      <c r="C9373" s="39"/>
      <c r="D9373" s="39"/>
      <c r="E9373" s="40"/>
      <c r="F9373" s="41" t="str">
        <f aca="false">IF(A9373="","",INDEX(Assumptions!$B$16:$B$18,MATCH(C9373,Assumptions!$A$16:$A$18,0)))</f>
        <v/>
      </c>
      <c r="G9373" s="42" t="str">
        <f aca="false">IF(A9373="","",WORKDAY(B9373,F9373))</f>
        <v/>
      </c>
    </row>
    <row r="9374" customFormat="false" ht="15" hidden="false" customHeight="false" outlineLevel="0" collapsed="false">
      <c r="A9374" s="37"/>
      <c r="B9374" s="38"/>
      <c r="C9374" s="39"/>
      <c r="D9374" s="39"/>
      <c r="E9374" s="40"/>
      <c r="F9374" s="41" t="str">
        <f aca="false">IF(A9374="","",INDEX(Assumptions!$B$16:$B$18,MATCH(C9374,Assumptions!$A$16:$A$18,0)))</f>
        <v/>
      </c>
      <c r="G9374" s="42" t="str">
        <f aca="false">IF(A9374="","",WORKDAY(B9374,F9374))</f>
        <v/>
      </c>
    </row>
    <row r="9375" customFormat="false" ht="15" hidden="false" customHeight="false" outlineLevel="0" collapsed="false">
      <c r="A9375" s="37"/>
      <c r="B9375" s="38"/>
      <c r="C9375" s="39"/>
      <c r="D9375" s="39"/>
      <c r="E9375" s="40"/>
      <c r="F9375" s="41" t="str">
        <f aca="false">IF(A9375="","",INDEX(Assumptions!$B$16:$B$18,MATCH(C9375,Assumptions!$A$16:$A$18,0)))</f>
        <v/>
      </c>
      <c r="G9375" s="42" t="str">
        <f aca="false">IF(A9375="","",WORKDAY(B9375,F9375))</f>
        <v/>
      </c>
    </row>
    <row r="9376" customFormat="false" ht="15" hidden="false" customHeight="false" outlineLevel="0" collapsed="false">
      <c r="A9376" s="37"/>
      <c r="B9376" s="38"/>
      <c r="C9376" s="39"/>
      <c r="D9376" s="39"/>
      <c r="E9376" s="40"/>
      <c r="F9376" s="41" t="str">
        <f aca="false">IF(A9376="","",INDEX(Assumptions!$B$16:$B$18,MATCH(C9376,Assumptions!$A$16:$A$18,0)))</f>
        <v/>
      </c>
      <c r="G9376" s="42" t="str">
        <f aca="false">IF(A9376="","",WORKDAY(B9376,F9376))</f>
        <v/>
      </c>
    </row>
    <row r="9377" customFormat="false" ht="15" hidden="false" customHeight="false" outlineLevel="0" collapsed="false">
      <c r="A9377" s="37"/>
      <c r="B9377" s="38"/>
      <c r="C9377" s="39"/>
      <c r="D9377" s="39"/>
      <c r="E9377" s="40"/>
      <c r="F9377" s="41" t="str">
        <f aca="false">IF(A9377="","",INDEX(Assumptions!$B$16:$B$18,MATCH(C9377,Assumptions!$A$16:$A$18,0)))</f>
        <v/>
      </c>
      <c r="G9377" s="42" t="str">
        <f aca="false">IF(A9377="","",WORKDAY(B9377,F9377))</f>
        <v/>
      </c>
    </row>
    <row r="9378" customFormat="false" ht="15" hidden="false" customHeight="false" outlineLevel="0" collapsed="false">
      <c r="A9378" s="37"/>
      <c r="B9378" s="38"/>
      <c r="C9378" s="39"/>
      <c r="D9378" s="39"/>
      <c r="E9378" s="40"/>
      <c r="F9378" s="41" t="str">
        <f aca="false">IF(A9378="","",INDEX(Assumptions!$B$16:$B$18,MATCH(C9378,Assumptions!$A$16:$A$18,0)))</f>
        <v/>
      </c>
      <c r="G9378" s="42" t="str">
        <f aca="false">IF(A9378="","",WORKDAY(B9378,F9378))</f>
        <v/>
      </c>
    </row>
    <row r="9379" customFormat="false" ht="15" hidden="false" customHeight="false" outlineLevel="0" collapsed="false">
      <c r="A9379" s="37"/>
      <c r="B9379" s="38"/>
      <c r="C9379" s="39"/>
      <c r="D9379" s="39"/>
      <c r="E9379" s="40"/>
      <c r="F9379" s="41" t="str">
        <f aca="false">IF(A9379="","",INDEX(Assumptions!$B$16:$B$18,MATCH(C9379,Assumptions!$A$16:$A$18,0)))</f>
        <v/>
      </c>
      <c r="G9379" s="42" t="str">
        <f aca="false">IF(A9379="","",WORKDAY(B9379,F9379))</f>
        <v/>
      </c>
    </row>
    <row r="9380" customFormat="false" ht="15" hidden="false" customHeight="false" outlineLevel="0" collapsed="false">
      <c r="A9380" s="37"/>
      <c r="B9380" s="38"/>
      <c r="C9380" s="39"/>
      <c r="D9380" s="39"/>
      <c r="E9380" s="40"/>
      <c r="F9380" s="41" t="str">
        <f aca="false">IF(A9380="","",INDEX(Assumptions!$B$16:$B$18,MATCH(C9380,Assumptions!$A$16:$A$18,0)))</f>
        <v/>
      </c>
      <c r="G9380" s="42" t="str">
        <f aca="false">IF(A9380="","",WORKDAY(B9380,F9380))</f>
        <v/>
      </c>
    </row>
    <row r="9381" customFormat="false" ht="15" hidden="false" customHeight="false" outlineLevel="0" collapsed="false">
      <c r="A9381" s="37"/>
      <c r="B9381" s="38"/>
      <c r="C9381" s="39"/>
      <c r="D9381" s="39"/>
      <c r="E9381" s="40"/>
      <c r="F9381" s="41" t="str">
        <f aca="false">IF(A9381="","",INDEX(Assumptions!$B$16:$B$18,MATCH(C9381,Assumptions!$A$16:$A$18,0)))</f>
        <v/>
      </c>
      <c r="G9381" s="42" t="str">
        <f aca="false">IF(A9381="","",WORKDAY(B9381,F9381))</f>
        <v/>
      </c>
    </row>
    <row r="9382" customFormat="false" ht="15" hidden="false" customHeight="false" outlineLevel="0" collapsed="false">
      <c r="A9382" s="37"/>
      <c r="B9382" s="38"/>
      <c r="C9382" s="39"/>
      <c r="D9382" s="39"/>
      <c r="E9382" s="40"/>
      <c r="F9382" s="41" t="str">
        <f aca="false">IF(A9382="","",INDEX(Assumptions!$B$16:$B$18,MATCH(C9382,Assumptions!$A$16:$A$18,0)))</f>
        <v/>
      </c>
      <c r="G9382" s="42" t="str">
        <f aca="false">IF(A9382="","",WORKDAY(B9382,F9382))</f>
        <v/>
      </c>
    </row>
    <row r="9383" customFormat="false" ht="15" hidden="false" customHeight="false" outlineLevel="0" collapsed="false">
      <c r="A9383" s="37"/>
      <c r="B9383" s="38"/>
      <c r="C9383" s="39"/>
      <c r="D9383" s="39"/>
      <c r="E9383" s="40"/>
      <c r="F9383" s="41" t="str">
        <f aca="false">IF(A9383="","",INDEX(Assumptions!$B$16:$B$18,MATCH(C9383,Assumptions!$A$16:$A$18,0)))</f>
        <v/>
      </c>
      <c r="G9383" s="42" t="str">
        <f aca="false">IF(A9383="","",WORKDAY(B9383,F9383))</f>
        <v/>
      </c>
    </row>
    <row r="9384" customFormat="false" ht="15" hidden="false" customHeight="false" outlineLevel="0" collapsed="false">
      <c r="A9384" s="37"/>
      <c r="B9384" s="38"/>
      <c r="C9384" s="39"/>
      <c r="D9384" s="39"/>
      <c r="E9384" s="40"/>
      <c r="F9384" s="41" t="str">
        <f aca="false">IF(A9384="","",INDEX(Assumptions!$B$16:$B$18,MATCH(C9384,Assumptions!$A$16:$A$18,0)))</f>
        <v/>
      </c>
      <c r="G9384" s="42" t="str">
        <f aca="false">IF(A9384="","",WORKDAY(B9384,F9384))</f>
        <v/>
      </c>
    </row>
    <row r="9385" customFormat="false" ht="15" hidden="false" customHeight="false" outlineLevel="0" collapsed="false">
      <c r="A9385" s="37"/>
      <c r="B9385" s="38"/>
      <c r="C9385" s="39"/>
      <c r="D9385" s="39"/>
      <c r="E9385" s="40"/>
      <c r="F9385" s="41" t="str">
        <f aca="false">IF(A9385="","",INDEX(Assumptions!$B$16:$B$18,MATCH(C9385,Assumptions!$A$16:$A$18,0)))</f>
        <v/>
      </c>
      <c r="G9385" s="42" t="str">
        <f aca="false">IF(A9385="","",WORKDAY(B9385,F9385))</f>
        <v/>
      </c>
    </row>
    <row r="9386" customFormat="false" ht="15" hidden="false" customHeight="false" outlineLevel="0" collapsed="false">
      <c r="A9386" s="37"/>
      <c r="B9386" s="38"/>
      <c r="C9386" s="39"/>
      <c r="D9386" s="39"/>
      <c r="E9386" s="40"/>
      <c r="F9386" s="41" t="str">
        <f aca="false">IF(A9386="","",INDEX(Assumptions!$B$16:$B$18,MATCH(C9386,Assumptions!$A$16:$A$18,0)))</f>
        <v/>
      </c>
      <c r="G9386" s="42" t="str">
        <f aca="false">IF(A9386="","",WORKDAY(B9386,F9386))</f>
        <v/>
      </c>
    </row>
    <row r="9387" customFormat="false" ht="15" hidden="false" customHeight="false" outlineLevel="0" collapsed="false">
      <c r="A9387" s="37"/>
      <c r="B9387" s="38"/>
      <c r="C9387" s="39"/>
      <c r="D9387" s="39"/>
      <c r="E9387" s="40"/>
      <c r="F9387" s="41" t="str">
        <f aca="false">IF(A9387="","",INDEX(Assumptions!$B$16:$B$18,MATCH(C9387,Assumptions!$A$16:$A$18,0)))</f>
        <v/>
      </c>
      <c r="G9387" s="42" t="str">
        <f aca="false">IF(A9387="","",WORKDAY(B9387,F9387))</f>
        <v/>
      </c>
    </row>
    <row r="9388" customFormat="false" ht="15" hidden="false" customHeight="false" outlineLevel="0" collapsed="false">
      <c r="A9388" s="37"/>
      <c r="B9388" s="38"/>
      <c r="C9388" s="39"/>
      <c r="D9388" s="39"/>
      <c r="E9388" s="40"/>
      <c r="F9388" s="41" t="str">
        <f aca="false">IF(A9388="","",INDEX(Assumptions!$B$16:$B$18,MATCH(C9388,Assumptions!$A$16:$A$18,0)))</f>
        <v/>
      </c>
      <c r="G9388" s="42" t="str">
        <f aca="false">IF(A9388="","",WORKDAY(B9388,F9388))</f>
        <v/>
      </c>
    </row>
    <row r="9389" customFormat="false" ht="15" hidden="false" customHeight="false" outlineLevel="0" collapsed="false">
      <c r="A9389" s="37"/>
      <c r="B9389" s="38"/>
      <c r="C9389" s="39"/>
      <c r="D9389" s="39"/>
      <c r="E9389" s="40"/>
      <c r="F9389" s="41" t="str">
        <f aca="false">IF(A9389="","",INDEX(Assumptions!$B$16:$B$18,MATCH(C9389,Assumptions!$A$16:$A$18,0)))</f>
        <v/>
      </c>
      <c r="G9389" s="42" t="str">
        <f aca="false">IF(A9389="","",WORKDAY(B9389,F9389))</f>
        <v/>
      </c>
    </row>
    <row r="9390" customFormat="false" ht="15" hidden="false" customHeight="false" outlineLevel="0" collapsed="false">
      <c r="A9390" s="37"/>
      <c r="B9390" s="38"/>
      <c r="C9390" s="39"/>
      <c r="D9390" s="39"/>
      <c r="E9390" s="40"/>
      <c r="F9390" s="41" t="str">
        <f aca="false">IF(A9390="","",INDEX(Assumptions!$B$16:$B$18,MATCH(C9390,Assumptions!$A$16:$A$18,0)))</f>
        <v/>
      </c>
      <c r="G9390" s="42" t="str">
        <f aca="false">IF(A9390="","",WORKDAY(B9390,F9390))</f>
        <v/>
      </c>
    </row>
    <row r="9391" customFormat="false" ht="15" hidden="false" customHeight="false" outlineLevel="0" collapsed="false">
      <c r="A9391" s="37"/>
      <c r="B9391" s="38"/>
      <c r="C9391" s="39"/>
      <c r="D9391" s="39"/>
      <c r="E9391" s="40"/>
      <c r="F9391" s="41" t="str">
        <f aca="false">IF(A9391="","",INDEX(Assumptions!$B$16:$B$18,MATCH(C9391,Assumptions!$A$16:$A$18,0)))</f>
        <v/>
      </c>
      <c r="G9391" s="42" t="str">
        <f aca="false">IF(A9391="","",WORKDAY(B9391,F9391))</f>
        <v/>
      </c>
    </row>
    <row r="9392" customFormat="false" ht="15" hidden="false" customHeight="false" outlineLevel="0" collapsed="false">
      <c r="A9392" s="37"/>
      <c r="B9392" s="38"/>
      <c r="C9392" s="39"/>
      <c r="D9392" s="39"/>
      <c r="E9392" s="40"/>
      <c r="F9392" s="41" t="str">
        <f aca="false">IF(A9392="","",INDEX(Assumptions!$B$16:$B$18,MATCH(C9392,Assumptions!$A$16:$A$18,0)))</f>
        <v/>
      </c>
      <c r="G9392" s="42" t="str">
        <f aca="false">IF(A9392="","",WORKDAY(B9392,F9392))</f>
        <v/>
      </c>
    </row>
    <row r="9393" customFormat="false" ht="15" hidden="false" customHeight="false" outlineLevel="0" collapsed="false">
      <c r="A9393" s="37"/>
      <c r="B9393" s="38"/>
      <c r="C9393" s="39"/>
      <c r="D9393" s="39"/>
      <c r="E9393" s="40"/>
      <c r="F9393" s="41" t="str">
        <f aca="false">IF(A9393="","",INDEX(Assumptions!$B$16:$B$18,MATCH(C9393,Assumptions!$A$16:$A$18,0)))</f>
        <v/>
      </c>
      <c r="G9393" s="42" t="str">
        <f aca="false">IF(A9393="","",WORKDAY(B9393,F9393))</f>
        <v/>
      </c>
    </row>
    <row r="9394" customFormat="false" ht="15" hidden="false" customHeight="false" outlineLevel="0" collapsed="false">
      <c r="A9394" s="37"/>
      <c r="B9394" s="38"/>
      <c r="C9394" s="39"/>
      <c r="D9394" s="39"/>
      <c r="E9394" s="40"/>
      <c r="F9394" s="41" t="str">
        <f aca="false">IF(A9394="","",INDEX(Assumptions!$B$16:$B$18,MATCH(C9394,Assumptions!$A$16:$A$18,0)))</f>
        <v/>
      </c>
      <c r="G9394" s="42" t="str">
        <f aca="false">IF(A9394="","",WORKDAY(B9394,F9394))</f>
        <v/>
      </c>
    </row>
    <row r="9395" customFormat="false" ht="15" hidden="false" customHeight="false" outlineLevel="0" collapsed="false">
      <c r="A9395" s="37"/>
      <c r="B9395" s="38"/>
      <c r="C9395" s="39"/>
      <c r="D9395" s="39"/>
      <c r="E9395" s="40"/>
      <c r="F9395" s="41" t="str">
        <f aca="false">IF(A9395="","",INDEX(Assumptions!$B$16:$B$18,MATCH(C9395,Assumptions!$A$16:$A$18,0)))</f>
        <v/>
      </c>
      <c r="G9395" s="42" t="str">
        <f aca="false">IF(A9395="","",WORKDAY(B9395,F9395))</f>
        <v/>
      </c>
    </row>
    <row r="9396" customFormat="false" ht="15" hidden="false" customHeight="false" outlineLevel="0" collapsed="false">
      <c r="A9396" s="37"/>
      <c r="B9396" s="38"/>
      <c r="C9396" s="39"/>
      <c r="D9396" s="39"/>
      <c r="E9396" s="40"/>
      <c r="F9396" s="41" t="str">
        <f aca="false">IF(A9396="","",INDEX(Assumptions!$B$16:$B$18,MATCH(C9396,Assumptions!$A$16:$A$18,0)))</f>
        <v/>
      </c>
      <c r="G9396" s="42" t="str">
        <f aca="false">IF(A9396="","",WORKDAY(B9396,F9396))</f>
        <v/>
      </c>
    </row>
    <row r="9397" customFormat="false" ht="15" hidden="false" customHeight="false" outlineLevel="0" collapsed="false">
      <c r="A9397" s="37"/>
      <c r="B9397" s="38"/>
      <c r="C9397" s="39"/>
      <c r="D9397" s="39"/>
      <c r="E9397" s="40"/>
      <c r="F9397" s="41" t="str">
        <f aca="false">IF(A9397="","",INDEX(Assumptions!$B$16:$B$18,MATCH(C9397,Assumptions!$A$16:$A$18,0)))</f>
        <v/>
      </c>
      <c r="G9397" s="42" t="str">
        <f aca="false">IF(A9397="","",WORKDAY(B9397,F9397))</f>
        <v/>
      </c>
    </row>
    <row r="9398" customFormat="false" ht="15" hidden="false" customHeight="false" outlineLevel="0" collapsed="false">
      <c r="A9398" s="37"/>
      <c r="B9398" s="38"/>
      <c r="C9398" s="39"/>
      <c r="D9398" s="39"/>
      <c r="E9398" s="40"/>
      <c r="F9398" s="41" t="str">
        <f aca="false">IF(A9398="","",INDEX(Assumptions!$B$16:$B$18,MATCH(C9398,Assumptions!$A$16:$A$18,0)))</f>
        <v/>
      </c>
      <c r="G9398" s="42" t="str">
        <f aca="false">IF(A9398="","",WORKDAY(B9398,F9398))</f>
        <v/>
      </c>
    </row>
    <row r="9399" customFormat="false" ht="15" hidden="false" customHeight="false" outlineLevel="0" collapsed="false">
      <c r="A9399" s="37"/>
      <c r="B9399" s="38"/>
      <c r="C9399" s="39"/>
      <c r="D9399" s="39"/>
      <c r="E9399" s="40"/>
      <c r="F9399" s="41" t="str">
        <f aca="false">IF(A9399="","",INDEX(Assumptions!$B$16:$B$18,MATCH(C9399,Assumptions!$A$16:$A$18,0)))</f>
        <v/>
      </c>
      <c r="G9399" s="42" t="str">
        <f aca="false">IF(A9399="","",WORKDAY(B9399,F9399))</f>
        <v/>
      </c>
    </row>
    <row r="9400" customFormat="false" ht="15" hidden="false" customHeight="false" outlineLevel="0" collapsed="false">
      <c r="A9400" s="37"/>
      <c r="B9400" s="38"/>
      <c r="C9400" s="39"/>
      <c r="D9400" s="39"/>
      <c r="E9400" s="40"/>
      <c r="F9400" s="41" t="str">
        <f aca="false">IF(A9400="","",INDEX(Assumptions!$B$16:$B$18,MATCH(C9400,Assumptions!$A$16:$A$18,0)))</f>
        <v/>
      </c>
      <c r="G9400" s="42" t="str">
        <f aca="false">IF(A9400="","",WORKDAY(B9400,F9400))</f>
        <v/>
      </c>
    </row>
    <row r="9401" customFormat="false" ht="15" hidden="false" customHeight="false" outlineLevel="0" collapsed="false">
      <c r="A9401" s="37"/>
      <c r="B9401" s="38"/>
      <c r="C9401" s="39"/>
      <c r="D9401" s="39"/>
      <c r="E9401" s="40"/>
      <c r="F9401" s="41" t="str">
        <f aca="false">IF(A9401="","",INDEX(Assumptions!$B$16:$B$18,MATCH(C9401,Assumptions!$A$16:$A$18,0)))</f>
        <v/>
      </c>
      <c r="G9401" s="42" t="str">
        <f aca="false">IF(A9401="","",WORKDAY(B9401,F9401))</f>
        <v/>
      </c>
    </row>
    <row r="9402" customFormat="false" ht="15" hidden="false" customHeight="false" outlineLevel="0" collapsed="false">
      <c r="A9402" s="37"/>
      <c r="B9402" s="38"/>
      <c r="C9402" s="39"/>
      <c r="D9402" s="39"/>
      <c r="E9402" s="40"/>
      <c r="F9402" s="41" t="str">
        <f aca="false">IF(A9402="","",INDEX(Assumptions!$B$16:$B$18,MATCH(C9402,Assumptions!$A$16:$A$18,0)))</f>
        <v/>
      </c>
      <c r="G9402" s="42" t="str">
        <f aca="false">IF(A9402="","",WORKDAY(B9402,F9402))</f>
        <v/>
      </c>
    </row>
    <row r="9403" customFormat="false" ht="15" hidden="false" customHeight="false" outlineLevel="0" collapsed="false">
      <c r="A9403" s="37"/>
      <c r="B9403" s="38"/>
      <c r="C9403" s="39"/>
      <c r="D9403" s="39"/>
      <c r="E9403" s="40"/>
      <c r="F9403" s="41" t="str">
        <f aca="false">IF(A9403="","",INDEX(Assumptions!$B$16:$B$18,MATCH(C9403,Assumptions!$A$16:$A$18,0)))</f>
        <v/>
      </c>
      <c r="G9403" s="42" t="str">
        <f aca="false">IF(A9403="","",WORKDAY(B9403,F9403))</f>
        <v/>
      </c>
    </row>
    <row r="9404" customFormat="false" ht="15" hidden="false" customHeight="false" outlineLevel="0" collapsed="false">
      <c r="A9404" s="37"/>
      <c r="B9404" s="38"/>
      <c r="C9404" s="39"/>
      <c r="D9404" s="39"/>
      <c r="E9404" s="40"/>
      <c r="F9404" s="41" t="str">
        <f aca="false">IF(A9404="","",INDEX(Assumptions!$B$16:$B$18,MATCH(C9404,Assumptions!$A$16:$A$18,0)))</f>
        <v/>
      </c>
      <c r="G9404" s="42" t="str">
        <f aca="false">IF(A9404="","",WORKDAY(B9404,F9404))</f>
        <v/>
      </c>
    </row>
    <row r="9405" customFormat="false" ht="15" hidden="false" customHeight="false" outlineLevel="0" collapsed="false">
      <c r="A9405" s="37"/>
      <c r="B9405" s="38"/>
      <c r="C9405" s="39"/>
      <c r="D9405" s="39"/>
      <c r="E9405" s="40"/>
      <c r="F9405" s="41" t="str">
        <f aca="false">IF(A9405="","",INDEX(Assumptions!$B$16:$B$18,MATCH(C9405,Assumptions!$A$16:$A$18,0)))</f>
        <v/>
      </c>
      <c r="G9405" s="42" t="str">
        <f aca="false">IF(A9405="","",WORKDAY(B9405,F9405))</f>
        <v/>
      </c>
    </row>
    <row r="9406" customFormat="false" ht="15" hidden="false" customHeight="false" outlineLevel="0" collapsed="false">
      <c r="A9406" s="37"/>
      <c r="B9406" s="38"/>
      <c r="C9406" s="39"/>
      <c r="D9406" s="39"/>
      <c r="E9406" s="40"/>
      <c r="F9406" s="41" t="str">
        <f aca="false">IF(A9406="","",INDEX(Assumptions!$B$16:$B$18,MATCH(C9406,Assumptions!$A$16:$A$18,0)))</f>
        <v/>
      </c>
      <c r="G9406" s="42" t="str">
        <f aca="false">IF(A9406="","",WORKDAY(B9406,F9406))</f>
        <v/>
      </c>
    </row>
    <row r="9407" customFormat="false" ht="15" hidden="false" customHeight="false" outlineLevel="0" collapsed="false">
      <c r="A9407" s="37"/>
      <c r="B9407" s="38"/>
      <c r="C9407" s="39"/>
      <c r="D9407" s="39"/>
      <c r="E9407" s="40"/>
      <c r="F9407" s="41" t="str">
        <f aca="false">IF(A9407="","",INDEX(Assumptions!$B$16:$B$18,MATCH(C9407,Assumptions!$A$16:$A$18,0)))</f>
        <v/>
      </c>
      <c r="G9407" s="42" t="str">
        <f aca="false">IF(A9407="","",WORKDAY(B9407,F9407))</f>
        <v/>
      </c>
    </row>
    <row r="9408" customFormat="false" ht="15" hidden="false" customHeight="false" outlineLevel="0" collapsed="false">
      <c r="A9408" s="37"/>
      <c r="B9408" s="38"/>
      <c r="C9408" s="39"/>
      <c r="D9408" s="39"/>
      <c r="E9408" s="40"/>
      <c r="F9408" s="41" t="str">
        <f aca="false">IF(A9408="","",INDEX(Assumptions!$B$16:$B$18,MATCH(C9408,Assumptions!$A$16:$A$18,0)))</f>
        <v/>
      </c>
      <c r="G9408" s="42" t="str">
        <f aca="false">IF(A9408="","",WORKDAY(B9408,F9408))</f>
        <v/>
      </c>
    </row>
    <row r="9409" customFormat="false" ht="15" hidden="false" customHeight="false" outlineLevel="0" collapsed="false">
      <c r="A9409" s="37"/>
      <c r="B9409" s="38"/>
      <c r="C9409" s="39"/>
      <c r="D9409" s="39"/>
      <c r="E9409" s="40"/>
      <c r="F9409" s="41" t="str">
        <f aca="false">IF(A9409="","",INDEX(Assumptions!$B$16:$B$18,MATCH(C9409,Assumptions!$A$16:$A$18,0)))</f>
        <v/>
      </c>
      <c r="G9409" s="42" t="str">
        <f aca="false">IF(A9409="","",WORKDAY(B9409,F9409))</f>
        <v/>
      </c>
    </row>
    <row r="9410" customFormat="false" ht="15" hidden="false" customHeight="false" outlineLevel="0" collapsed="false">
      <c r="A9410" s="37"/>
      <c r="B9410" s="38"/>
      <c r="C9410" s="39"/>
      <c r="D9410" s="39"/>
      <c r="E9410" s="40"/>
      <c r="F9410" s="41" t="str">
        <f aca="false">IF(A9410="","",INDEX(Assumptions!$B$16:$B$18,MATCH(C9410,Assumptions!$A$16:$A$18,0)))</f>
        <v/>
      </c>
      <c r="G9410" s="42" t="str">
        <f aca="false">IF(A9410="","",WORKDAY(B9410,F9410))</f>
        <v/>
      </c>
    </row>
    <row r="9411" customFormat="false" ht="15" hidden="false" customHeight="false" outlineLevel="0" collapsed="false">
      <c r="A9411" s="37"/>
      <c r="B9411" s="38"/>
      <c r="C9411" s="39"/>
      <c r="D9411" s="39"/>
      <c r="E9411" s="40"/>
      <c r="F9411" s="41" t="str">
        <f aca="false">IF(A9411="","",INDEX(Assumptions!$B$16:$B$18,MATCH(C9411,Assumptions!$A$16:$A$18,0)))</f>
        <v/>
      </c>
      <c r="G9411" s="42" t="str">
        <f aca="false">IF(A9411="","",WORKDAY(B9411,F9411))</f>
        <v/>
      </c>
    </row>
    <row r="9412" customFormat="false" ht="15" hidden="false" customHeight="false" outlineLevel="0" collapsed="false">
      <c r="A9412" s="37"/>
      <c r="B9412" s="38"/>
      <c r="C9412" s="39"/>
      <c r="D9412" s="39"/>
      <c r="E9412" s="40"/>
      <c r="F9412" s="41" t="str">
        <f aca="false">IF(A9412="","",INDEX(Assumptions!$B$16:$B$18,MATCH(C9412,Assumptions!$A$16:$A$18,0)))</f>
        <v/>
      </c>
      <c r="G9412" s="42" t="str">
        <f aca="false">IF(A9412="","",WORKDAY(B9412,F9412))</f>
        <v/>
      </c>
    </row>
    <row r="9413" customFormat="false" ht="15" hidden="false" customHeight="false" outlineLevel="0" collapsed="false">
      <c r="A9413" s="37"/>
      <c r="B9413" s="38"/>
      <c r="C9413" s="39"/>
      <c r="D9413" s="39"/>
      <c r="E9413" s="40"/>
      <c r="F9413" s="41" t="str">
        <f aca="false">IF(A9413="","",INDEX(Assumptions!$B$16:$B$18,MATCH(C9413,Assumptions!$A$16:$A$18,0)))</f>
        <v/>
      </c>
      <c r="G9413" s="42" t="str">
        <f aca="false">IF(A9413="","",WORKDAY(B9413,F9413))</f>
        <v/>
      </c>
    </row>
    <row r="9414" customFormat="false" ht="15" hidden="false" customHeight="false" outlineLevel="0" collapsed="false">
      <c r="A9414" s="37"/>
      <c r="B9414" s="38"/>
      <c r="C9414" s="39"/>
      <c r="D9414" s="39"/>
      <c r="E9414" s="40"/>
      <c r="F9414" s="41" t="str">
        <f aca="false">IF(A9414="","",INDEX(Assumptions!$B$16:$B$18,MATCH(C9414,Assumptions!$A$16:$A$18,0)))</f>
        <v/>
      </c>
      <c r="G9414" s="42" t="str">
        <f aca="false">IF(A9414="","",WORKDAY(B9414,F9414))</f>
        <v/>
      </c>
    </row>
    <row r="9415" customFormat="false" ht="15" hidden="false" customHeight="false" outlineLevel="0" collapsed="false">
      <c r="A9415" s="37"/>
      <c r="B9415" s="38"/>
      <c r="C9415" s="39"/>
      <c r="D9415" s="39"/>
      <c r="E9415" s="40"/>
      <c r="F9415" s="41" t="str">
        <f aca="false">IF(A9415="","",INDEX(Assumptions!$B$16:$B$18,MATCH(C9415,Assumptions!$A$16:$A$18,0)))</f>
        <v/>
      </c>
      <c r="G9415" s="42" t="str">
        <f aca="false">IF(A9415="","",WORKDAY(B9415,F9415))</f>
        <v/>
      </c>
    </row>
    <row r="9416" customFormat="false" ht="15" hidden="false" customHeight="false" outlineLevel="0" collapsed="false">
      <c r="A9416" s="37"/>
      <c r="B9416" s="38"/>
      <c r="C9416" s="39"/>
      <c r="D9416" s="39"/>
      <c r="E9416" s="40"/>
      <c r="F9416" s="41" t="str">
        <f aca="false">IF(A9416="","",INDEX(Assumptions!$B$16:$B$18,MATCH(C9416,Assumptions!$A$16:$A$18,0)))</f>
        <v/>
      </c>
      <c r="G9416" s="42" t="str">
        <f aca="false">IF(A9416="","",WORKDAY(B9416,F9416))</f>
        <v/>
      </c>
    </row>
    <row r="9417" customFormat="false" ht="15" hidden="false" customHeight="false" outlineLevel="0" collapsed="false">
      <c r="A9417" s="37"/>
      <c r="B9417" s="38"/>
      <c r="C9417" s="39"/>
      <c r="D9417" s="39"/>
      <c r="E9417" s="40"/>
      <c r="F9417" s="41" t="str">
        <f aca="false">IF(A9417="","",INDEX(Assumptions!$B$16:$B$18,MATCH(C9417,Assumptions!$A$16:$A$18,0)))</f>
        <v/>
      </c>
      <c r="G9417" s="42" t="str">
        <f aca="false">IF(A9417="","",WORKDAY(B9417,F9417))</f>
        <v/>
      </c>
    </row>
    <row r="9418" customFormat="false" ht="15" hidden="false" customHeight="false" outlineLevel="0" collapsed="false">
      <c r="A9418" s="37"/>
      <c r="B9418" s="38"/>
      <c r="C9418" s="39"/>
      <c r="D9418" s="39"/>
      <c r="E9418" s="40"/>
      <c r="F9418" s="41" t="str">
        <f aca="false">IF(A9418="","",INDEX(Assumptions!$B$16:$B$18,MATCH(C9418,Assumptions!$A$16:$A$18,0)))</f>
        <v/>
      </c>
      <c r="G9418" s="42" t="str">
        <f aca="false">IF(A9418="","",WORKDAY(B9418,F9418))</f>
        <v/>
      </c>
    </row>
    <row r="9419" customFormat="false" ht="15" hidden="false" customHeight="false" outlineLevel="0" collapsed="false">
      <c r="A9419" s="37"/>
      <c r="B9419" s="38"/>
      <c r="C9419" s="39"/>
      <c r="D9419" s="39"/>
      <c r="E9419" s="40"/>
      <c r="F9419" s="41" t="str">
        <f aca="false">IF(A9419="","",INDEX(Assumptions!$B$16:$B$18,MATCH(C9419,Assumptions!$A$16:$A$18,0)))</f>
        <v/>
      </c>
      <c r="G9419" s="42" t="str">
        <f aca="false">IF(A9419="","",WORKDAY(B9419,F9419))</f>
        <v/>
      </c>
    </row>
    <row r="9420" customFormat="false" ht="15" hidden="false" customHeight="false" outlineLevel="0" collapsed="false">
      <c r="A9420" s="37"/>
      <c r="B9420" s="38"/>
      <c r="C9420" s="39"/>
      <c r="D9420" s="39"/>
      <c r="E9420" s="40"/>
      <c r="F9420" s="41" t="str">
        <f aca="false">IF(A9420="","",INDEX(Assumptions!$B$16:$B$18,MATCH(C9420,Assumptions!$A$16:$A$18,0)))</f>
        <v/>
      </c>
      <c r="G9420" s="42" t="str">
        <f aca="false">IF(A9420="","",WORKDAY(B9420,F9420))</f>
        <v/>
      </c>
    </row>
    <row r="9421" customFormat="false" ht="15" hidden="false" customHeight="false" outlineLevel="0" collapsed="false">
      <c r="A9421" s="37"/>
      <c r="B9421" s="38"/>
      <c r="C9421" s="39"/>
      <c r="D9421" s="39"/>
      <c r="E9421" s="40"/>
      <c r="F9421" s="41" t="str">
        <f aca="false">IF(A9421="","",INDEX(Assumptions!$B$16:$B$18,MATCH(C9421,Assumptions!$A$16:$A$18,0)))</f>
        <v/>
      </c>
      <c r="G9421" s="42" t="str">
        <f aca="false">IF(A9421="","",WORKDAY(B9421,F9421))</f>
        <v/>
      </c>
    </row>
    <row r="9422" customFormat="false" ht="15" hidden="false" customHeight="false" outlineLevel="0" collapsed="false">
      <c r="A9422" s="37"/>
      <c r="B9422" s="38"/>
      <c r="C9422" s="39"/>
      <c r="D9422" s="39"/>
      <c r="E9422" s="40"/>
      <c r="F9422" s="41" t="str">
        <f aca="false">IF(A9422="","",INDEX(Assumptions!$B$16:$B$18,MATCH(C9422,Assumptions!$A$16:$A$18,0)))</f>
        <v/>
      </c>
      <c r="G9422" s="42" t="str">
        <f aca="false">IF(A9422="","",WORKDAY(B9422,F9422))</f>
        <v/>
      </c>
    </row>
    <row r="9423" customFormat="false" ht="15" hidden="false" customHeight="false" outlineLevel="0" collapsed="false">
      <c r="A9423" s="37"/>
      <c r="B9423" s="38"/>
      <c r="C9423" s="39"/>
      <c r="D9423" s="39"/>
      <c r="E9423" s="40"/>
      <c r="F9423" s="41" t="str">
        <f aca="false">IF(A9423="","",INDEX(Assumptions!$B$16:$B$18,MATCH(C9423,Assumptions!$A$16:$A$18,0)))</f>
        <v/>
      </c>
      <c r="G9423" s="42" t="str">
        <f aca="false">IF(A9423="","",WORKDAY(B9423,F9423))</f>
        <v/>
      </c>
    </row>
    <row r="9424" customFormat="false" ht="15" hidden="false" customHeight="false" outlineLevel="0" collapsed="false">
      <c r="A9424" s="37"/>
      <c r="B9424" s="38"/>
      <c r="C9424" s="39"/>
      <c r="D9424" s="39"/>
      <c r="E9424" s="40"/>
      <c r="F9424" s="41" t="str">
        <f aca="false">IF(A9424="","",INDEX(Assumptions!$B$16:$B$18,MATCH(C9424,Assumptions!$A$16:$A$18,0)))</f>
        <v/>
      </c>
      <c r="G9424" s="42" t="str">
        <f aca="false">IF(A9424="","",WORKDAY(B9424,F9424))</f>
        <v/>
      </c>
    </row>
    <row r="9425" customFormat="false" ht="15" hidden="false" customHeight="false" outlineLevel="0" collapsed="false">
      <c r="A9425" s="37"/>
      <c r="B9425" s="38"/>
      <c r="C9425" s="39"/>
      <c r="D9425" s="39"/>
      <c r="E9425" s="40"/>
      <c r="F9425" s="41" t="str">
        <f aca="false">IF(A9425="","",INDEX(Assumptions!$B$16:$B$18,MATCH(C9425,Assumptions!$A$16:$A$18,0)))</f>
        <v/>
      </c>
      <c r="G9425" s="42" t="str">
        <f aca="false">IF(A9425="","",WORKDAY(B9425,F9425))</f>
        <v/>
      </c>
    </row>
    <row r="9426" customFormat="false" ht="15" hidden="false" customHeight="false" outlineLevel="0" collapsed="false">
      <c r="A9426" s="37"/>
      <c r="B9426" s="38"/>
      <c r="C9426" s="39"/>
      <c r="D9426" s="39"/>
      <c r="E9426" s="40"/>
      <c r="F9426" s="41" t="str">
        <f aca="false">IF(A9426="","",INDEX(Assumptions!$B$16:$B$18,MATCH(C9426,Assumptions!$A$16:$A$18,0)))</f>
        <v/>
      </c>
      <c r="G9426" s="42" t="str">
        <f aca="false">IF(A9426="","",WORKDAY(B9426,F9426))</f>
        <v/>
      </c>
    </row>
    <row r="9427" customFormat="false" ht="15" hidden="false" customHeight="false" outlineLevel="0" collapsed="false">
      <c r="A9427" s="37"/>
      <c r="B9427" s="38"/>
      <c r="C9427" s="39"/>
      <c r="D9427" s="39"/>
      <c r="E9427" s="40"/>
      <c r="F9427" s="41" t="str">
        <f aca="false">IF(A9427="","",INDEX(Assumptions!$B$16:$B$18,MATCH(C9427,Assumptions!$A$16:$A$18,0)))</f>
        <v/>
      </c>
      <c r="G9427" s="42" t="str">
        <f aca="false">IF(A9427="","",WORKDAY(B9427,F9427))</f>
        <v/>
      </c>
    </row>
    <row r="9428" customFormat="false" ht="15" hidden="false" customHeight="false" outlineLevel="0" collapsed="false">
      <c r="A9428" s="37"/>
      <c r="B9428" s="38"/>
      <c r="C9428" s="39"/>
      <c r="D9428" s="39"/>
      <c r="E9428" s="40"/>
      <c r="F9428" s="41" t="str">
        <f aca="false">IF(A9428="","",INDEX(Assumptions!$B$16:$B$18,MATCH(C9428,Assumptions!$A$16:$A$18,0)))</f>
        <v/>
      </c>
      <c r="G9428" s="42" t="str">
        <f aca="false">IF(A9428="","",WORKDAY(B9428,F9428))</f>
        <v/>
      </c>
    </row>
    <row r="9429" customFormat="false" ht="15" hidden="false" customHeight="false" outlineLevel="0" collapsed="false">
      <c r="A9429" s="37"/>
      <c r="B9429" s="38"/>
      <c r="C9429" s="39"/>
      <c r="D9429" s="39"/>
      <c r="E9429" s="40"/>
      <c r="F9429" s="41" t="str">
        <f aca="false">IF(A9429="","",INDEX(Assumptions!$B$16:$B$18,MATCH(C9429,Assumptions!$A$16:$A$18,0)))</f>
        <v/>
      </c>
      <c r="G9429" s="42" t="str">
        <f aca="false">IF(A9429="","",WORKDAY(B9429,F9429))</f>
        <v/>
      </c>
    </row>
    <row r="9430" customFormat="false" ht="15" hidden="false" customHeight="false" outlineLevel="0" collapsed="false">
      <c r="A9430" s="37"/>
      <c r="B9430" s="38"/>
      <c r="C9430" s="39"/>
      <c r="D9430" s="39"/>
      <c r="E9430" s="40"/>
      <c r="F9430" s="41" t="str">
        <f aca="false">IF(A9430="","",INDEX(Assumptions!$B$16:$B$18,MATCH(C9430,Assumptions!$A$16:$A$18,0)))</f>
        <v/>
      </c>
      <c r="G9430" s="42" t="str">
        <f aca="false">IF(A9430="","",WORKDAY(B9430,F9430))</f>
        <v/>
      </c>
    </row>
    <row r="9431" customFormat="false" ht="15" hidden="false" customHeight="false" outlineLevel="0" collapsed="false">
      <c r="A9431" s="37"/>
      <c r="B9431" s="38"/>
      <c r="C9431" s="39"/>
      <c r="D9431" s="39"/>
      <c r="E9431" s="40"/>
      <c r="F9431" s="41" t="str">
        <f aca="false">IF(A9431="","",INDEX(Assumptions!$B$16:$B$18,MATCH(C9431,Assumptions!$A$16:$A$18,0)))</f>
        <v/>
      </c>
      <c r="G9431" s="42" t="str">
        <f aca="false">IF(A9431="","",WORKDAY(B9431,F9431))</f>
        <v/>
      </c>
    </row>
    <row r="9432" customFormat="false" ht="15" hidden="false" customHeight="false" outlineLevel="0" collapsed="false">
      <c r="A9432" s="37"/>
      <c r="B9432" s="38"/>
      <c r="C9432" s="39"/>
      <c r="D9432" s="39"/>
      <c r="E9432" s="40"/>
      <c r="F9432" s="41" t="str">
        <f aca="false">IF(A9432="","",INDEX(Assumptions!$B$16:$B$18,MATCH(C9432,Assumptions!$A$16:$A$18,0)))</f>
        <v/>
      </c>
      <c r="G9432" s="42" t="str">
        <f aca="false">IF(A9432="","",WORKDAY(B9432,F9432))</f>
        <v/>
      </c>
    </row>
    <row r="9433" customFormat="false" ht="15" hidden="false" customHeight="false" outlineLevel="0" collapsed="false">
      <c r="A9433" s="37"/>
      <c r="B9433" s="38"/>
      <c r="C9433" s="39"/>
      <c r="D9433" s="39"/>
      <c r="E9433" s="40"/>
      <c r="F9433" s="41" t="str">
        <f aca="false">IF(A9433="","",INDEX(Assumptions!$B$16:$B$18,MATCH(C9433,Assumptions!$A$16:$A$18,0)))</f>
        <v/>
      </c>
      <c r="G9433" s="42" t="str">
        <f aca="false">IF(A9433="","",WORKDAY(B9433,F9433))</f>
        <v/>
      </c>
    </row>
    <row r="9434" customFormat="false" ht="15" hidden="false" customHeight="false" outlineLevel="0" collapsed="false">
      <c r="A9434" s="37"/>
      <c r="B9434" s="38"/>
      <c r="C9434" s="39"/>
      <c r="D9434" s="39"/>
      <c r="E9434" s="40"/>
      <c r="F9434" s="41" t="str">
        <f aca="false">IF(A9434="","",INDEX(Assumptions!$B$16:$B$18,MATCH(C9434,Assumptions!$A$16:$A$18,0)))</f>
        <v/>
      </c>
      <c r="G9434" s="42" t="str">
        <f aca="false">IF(A9434="","",WORKDAY(B9434,F9434))</f>
        <v/>
      </c>
    </row>
    <row r="9435" customFormat="false" ht="15" hidden="false" customHeight="false" outlineLevel="0" collapsed="false">
      <c r="A9435" s="37"/>
      <c r="B9435" s="38"/>
      <c r="C9435" s="39"/>
      <c r="D9435" s="39"/>
      <c r="E9435" s="40"/>
      <c r="F9435" s="41" t="str">
        <f aca="false">IF(A9435="","",INDEX(Assumptions!$B$16:$B$18,MATCH(C9435,Assumptions!$A$16:$A$18,0)))</f>
        <v/>
      </c>
      <c r="G9435" s="42" t="str">
        <f aca="false">IF(A9435="","",WORKDAY(B9435,F9435))</f>
        <v/>
      </c>
    </row>
    <row r="9436" customFormat="false" ht="15" hidden="false" customHeight="false" outlineLevel="0" collapsed="false">
      <c r="A9436" s="37"/>
      <c r="B9436" s="38"/>
      <c r="C9436" s="39"/>
      <c r="D9436" s="39"/>
      <c r="E9436" s="40"/>
      <c r="F9436" s="41" t="str">
        <f aca="false">IF(A9436="","",INDEX(Assumptions!$B$16:$B$18,MATCH(C9436,Assumptions!$A$16:$A$18,0)))</f>
        <v/>
      </c>
      <c r="G9436" s="42" t="str">
        <f aca="false">IF(A9436="","",WORKDAY(B9436,F9436))</f>
        <v/>
      </c>
    </row>
    <row r="9437" customFormat="false" ht="15" hidden="false" customHeight="false" outlineLevel="0" collapsed="false">
      <c r="A9437" s="37"/>
      <c r="B9437" s="38"/>
      <c r="C9437" s="39"/>
      <c r="D9437" s="39"/>
      <c r="E9437" s="40"/>
      <c r="F9437" s="41" t="str">
        <f aca="false">IF(A9437="","",INDEX(Assumptions!$B$16:$B$18,MATCH(C9437,Assumptions!$A$16:$A$18,0)))</f>
        <v/>
      </c>
      <c r="G9437" s="42" t="str">
        <f aca="false">IF(A9437="","",WORKDAY(B9437,F9437))</f>
        <v/>
      </c>
    </row>
    <row r="9438" customFormat="false" ht="15" hidden="false" customHeight="false" outlineLevel="0" collapsed="false">
      <c r="A9438" s="37"/>
      <c r="B9438" s="38"/>
      <c r="C9438" s="39"/>
      <c r="D9438" s="39"/>
      <c r="E9438" s="40"/>
      <c r="F9438" s="41" t="str">
        <f aca="false">IF(A9438="","",INDEX(Assumptions!$B$16:$B$18,MATCH(C9438,Assumptions!$A$16:$A$18,0)))</f>
        <v/>
      </c>
      <c r="G9438" s="42" t="str">
        <f aca="false">IF(A9438="","",WORKDAY(B9438,F9438))</f>
        <v/>
      </c>
    </row>
    <row r="9439" customFormat="false" ht="15" hidden="false" customHeight="false" outlineLevel="0" collapsed="false">
      <c r="A9439" s="37"/>
      <c r="B9439" s="38"/>
      <c r="C9439" s="39"/>
      <c r="D9439" s="39"/>
      <c r="E9439" s="40"/>
      <c r="F9439" s="41" t="str">
        <f aca="false">IF(A9439="","",INDEX(Assumptions!$B$16:$B$18,MATCH(C9439,Assumptions!$A$16:$A$18,0)))</f>
        <v/>
      </c>
      <c r="G9439" s="42" t="str">
        <f aca="false">IF(A9439="","",WORKDAY(B9439,F9439))</f>
        <v/>
      </c>
    </row>
    <row r="9440" customFormat="false" ht="15" hidden="false" customHeight="false" outlineLevel="0" collapsed="false">
      <c r="A9440" s="37"/>
      <c r="B9440" s="38"/>
      <c r="C9440" s="39"/>
      <c r="D9440" s="39"/>
      <c r="E9440" s="40"/>
      <c r="F9440" s="41" t="str">
        <f aca="false">IF(A9440="","",INDEX(Assumptions!$B$16:$B$18,MATCH(C9440,Assumptions!$A$16:$A$18,0)))</f>
        <v/>
      </c>
      <c r="G9440" s="42" t="str">
        <f aca="false">IF(A9440="","",WORKDAY(B9440,F9440))</f>
        <v/>
      </c>
    </row>
    <row r="9441" customFormat="false" ht="15" hidden="false" customHeight="false" outlineLevel="0" collapsed="false">
      <c r="A9441" s="37"/>
      <c r="B9441" s="38"/>
      <c r="C9441" s="39"/>
      <c r="D9441" s="39"/>
      <c r="E9441" s="40"/>
      <c r="F9441" s="41" t="str">
        <f aca="false">IF(A9441="","",INDEX(Assumptions!$B$16:$B$18,MATCH(C9441,Assumptions!$A$16:$A$18,0)))</f>
        <v/>
      </c>
      <c r="G9441" s="42" t="str">
        <f aca="false">IF(A9441="","",WORKDAY(B9441,F9441))</f>
        <v/>
      </c>
    </row>
    <row r="9442" customFormat="false" ht="15" hidden="false" customHeight="false" outlineLevel="0" collapsed="false">
      <c r="A9442" s="37"/>
      <c r="B9442" s="38"/>
      <c r="C9442" s="39"/>
      <c r="D9442" s="39"/>
      <c r="E9442" s="40"/>
      <c r="F9442" s="41" t="str">
        <f aca="false">IF(A9442="","",INDEX(Assumptions!$B$16:$B$18,MATCH(C9442,Assumptions!$A$16:$A$18,0)))</f>
        <v/>
      </c>
      <c r="G9442" s="42" t="str">
        <f aca="false">IF(A9442="","",WORKDAY(B9442,F9442))</f>
        <v/>
      </c>
    </row>
    <row r="9443" customFormat="false" ht="15" hidden="false" customHeight="false" outlineLevel="0" collapsed="false">
      <c r="A9443" s="37"/>
      <c r="B9443" s="38"/>
      <c r="C9443" s="39"/>
      <c r="D9443" s="39"/>
      <c r="E9443" s="40"/>
      <c r="F9443" s="41" t="str">
        <f aca="false">IF(A9443="","",INDEX(Assumptions!$B$16:$B$18,MATCH(C9443,Assumptions!$A$16:$A$18,0)))</f>
        <v/>
      </c>
      <c r="G9443" s="42" t="str">
        <f aca="false">IF(A9443="","",WORKDAY(B9443,F9443))</f>
        <v/>
      </c>
    </row>
    <row r="9444" customFormat="false" ht="15" hidden="false" customHeight="false" outlineLevel="0" collapsed="false">
      <c r="A9444" s="37"/>
      <c r="B9444" s="38"/>
      <c r="C9444" s="39"/>
      <c r="D9444" s="39"/>
      <c r="E9444" s="40"/>
      <c r="F9444" s="41" t="str">
        <f aca="false">IF(A9444="","",INDEX(Assumptions!$B$16:$B$18,MATCH(C9444,Assumptions!$A$16:$A$18,0)))</f>
        <v/>
      </c>
      <c r="G9444" s="42" t="str">
        <f aca="false">IF(A9444="","",WORKDAY(B9444,F9444))</f>
        <v/>
      </c>
    </row>
    <row r="9445" customFormat="false" ht="15" hidden="false" customHeight="false" outlineLevel="0" collapsed="false">
      <c r="A9445" s="37"/>
      <c r="B9445" s="38"/>
      <c r="C9445" s="39"/>
      <c r="D9445" s="39"/>
      <c r="E9445" s="40"/>
      <c r="F9445" s="41" t="str">
        <f aca="false">IF(A9445="","",INDEX(Assumptions!$B$16:$B$18,MATCH(C9445,Assumptions!$A$16:$A$18,0)))</f>
        <v/>
      </c>
      <c r="G9445" s="42" t="str">
        <f aca="false">IF(A9445="","",WORKDAY(B9445,F9445))</f>
        <v/>
      </c>
    </row>
    <row r="9446" customFormat="false" ht="15" hidden="false" customHeight="false" outlineLevel="0" collapsed="false">
      <c r="A9446" s="37"/>
      <c r="B9446" s="38"/>
      <c r="C9446" s="39"/>
      <c r="D9446" s="39"/>
      <c r="E9446" s="40"/>
      <c r="F9446" s="41" t="str">
        <f aca="false">IF(A9446="","",INDEX(Assumptions!$B$16:$B$18,MATCH(C9446,Assumptions!$A$16:$A$18,0)))</f>
        <v/>
      </c>
      <c r="G9446" s="42" t="str">
        <f aca="false">IF(A9446="","",WORKDAY(B9446,F9446))</f>
        <v/>
      </c>
    </row>
    <row r="9447" customFormat="false" ht="15" hidden="false" customHeight="false" outlineLevel="0" collapsed="false">
      <c r="A9447" s="37"/>
      <c r="B9447" s="38"/>
      <c r="C9447" s="39"/>
      <c r="D9447" s="39"/>
      <c r="E9447" s="40"/>
      <c r="F9447" s="41" t="str">
        <f aca="false">IF(A9447="","",INDEX(Assumptions!$B$16:$B$18,MATCH(C9447,Assumptions!$A$16:$A$18,0)))</f>
        <v/>
      </c>
      <c r="G9447" s="42" t="str">
        <f aca="false">IF(A9447="","",WORKDAY(B9447,F9447))</f>
        <v/>
      </c>
    </row>
    <row r="9448" customFormat="false" ht="15" hidden="false" customHeight="false" outlineLevel="0" collapsed="false">
      <c r="A9448" s="37"/>
      <c r="B9448" s="38"/>
      <c r="C9448" s="39"/>
      <c r="D9448" s="39"/>
      <c r="E9448" s="40"/>
      <c r="F9448" s="41" t="str">
        <f aca="false">IF(A9448="","",INDEX(Assumptions!$B$16:$B$18,MATCH(C9448,Assumptions!$A$16:$A$18,0)))</f>
        <v/>
      </c>
      <c r="G9448" s="42" t="str">
        <f aca="false">IF(A9448="","",WORKDAY(B9448,F9448))</f>
        <v/>
      </c>
    </row>
    <row r="9449" customFormat="false" ht="15" hidden="false" customHeight="false" outlineLevel="0" collapsed="false">
      <c r="A9449" s="37"/>
      <c r="B9449" s="38"/>
      <c r="C9449" s="39"/>
      <c r="D9449" s="39"/>
      <c r="E9449" s="40"/>
      <c r="F9449" s="41" t="str">
        <f aca="false">IF(A9449="","",INDEX(Assumptions!$B$16:$B$18,MATCH(C9449,Assumptions!$A$16:$A$18,0)))</f>
        <v/>
      </c>
      <c r="G9449" s="42" t="str">
        <f aca="false">IF(A9449="","",WORKDAY(B9449,F9449))</f>
        <v/>
      </c>
    </row>
    <row r="9450" customFormat="false" ht="15" hidden="false" customHeight="false" outlineLevel="0" collapsed="false">
      <c r="A9450" s="37"/>
      <c r="B9450" s="38"/>
      <c r="C9450" s="39"/>
      <c r="D9450" s="39"/>
      <c r="E9450" s="40"/>
      <c r="F9450" s="41" t="str">
        <f aca="false">IF(A9450="","",INDEX(Assumptions!$B$16:$B$18,MATCH(C9450,Assumptions!$A$16:$A$18,0)))</f>
        <v/>
      </c>
      <c r="G9450" s="42" t="str">
        <f aca="false">IF(A9450="","",WORKDAY(B9450,F9450))</f>
        <v/>
      </c>
    </row>
    <row r="9451" customFormat="false" ht="15" hidden="false" customHeight="false" outlineLevel="0" collapsed="false">
      <c r="A9451" s="37"/>
      <c r="B9451" s="38"/>
      <c r="C9451" s="39"/>
      <c r="D9451" s="39"/>
      <c r="E9451" s="40"/>
      <c r="F9451" s="41" t="str">
        <f aca="false">IF(A9451="","",INDEX(Assumptions!$B$16:$B$18,MATCH(C9451,Assumptions!$A$16:$A$18,0)))</f>
        <v/>
      </c>
      <c r="G9451" s="42" t="str">
        <f aca="false">IF(A9451="","",WORKDAY(B9451,F9451))</f>
        <v/>
      </c>
    </row>
    <row r="9452" customFormat="false" ht="15" hidden="false" customHeight="false" outlineLevel="0" collapsed="false">
      <c r="A9452" s="37"/>
      <c r="B9452" s="38"/>
      <c r="C9452" s="39"/>
      <c r="D9452" s="39"/>
      <c r="E9452" s="40"/>
      <c r="F9452" s="41" t="str">
        <f aca="false">IF(A9452="","",INDEX(Assumptions!$B$16:$B$18,MATCH(C9452,Assumptions!$A$16:$A$18,0)))</f>
        <v/>
      </c>
      <c r="G9452" s="42" t="str">
        <f aca="false">IF(A9452="","",WORKDAY(B9452,F9452))</f>
        <v/>
      </c>
    </row>
    <row r="9453" customFormat="false" ht="15" hidden="false" customHeight="false" outlineLevel="0" collapsed="false">
      <c r="A9453" s="37"/>
      <c r="B9453" s="38"/>
      <c r="C9453" s="39"/>
      <c r="D9453" s="39"/>
      <c r="E9453" s="40"/>
      <c r="F9453" s="41" t="str">
        <f aca="false">IF(A9453="","",INDEX(Assumptions!$B$16:$B$18,MATCH(C9453,Assumptions!$A$16:$A$18,0)))</f>
        <v/>
      </c>
      <c r="G9453" s="42" t="str">
        <f aca="false">IF(A9453="","",WORKDAY(B9453,F9453))</f>
        <v/>
      </c>
    </row>
    <row r="9454" customFormat="false" ht="15" hidden="false" customHeight="false" outlineLevel="0" collapsed="false">
      <c r="A9454" s="37"/>
      <c r="B9454" s="38"/>
      <c r="C9454" s="39"/>
      <c r="D9454" s="39"/>
      <c r="E9454" s="40"/>
      <c r="F9454" s="41" t="str">
        <f aca="false">IF(A9454="","",INDEX(Assumptions!$B$16:$B$18,MATCH(C9454,Assumptions!$A$16:$A$18,0)))</f>
        <v/>
      </c>
      <c r="G9454" s="42" t="str">
        <f aca="false">IF(A9454="","",WORKDAY(B9454,F9454))</f>
        <v/>
      </c>
    </row>
    <row r="9455" customFormat="false" ht="15" hidden="false" customHeight="false" outlineLevel="0" collapsed="false">
      <c r="A9455" s="37"/>
      <c r="B9455" s="38"/>
      <c r="C9455" s="39"/>
      <c r="D9455" s="39"/>
      <c r="E9455" s="40"/>
      <c r="F9455" s="41" t="str">
        <f aca="false">IF(A9455="","",INDEX(Assumptions!$B$16:$B$18,MATCH(C9455,Assumptions!$A$16:$A$18,0)))</f>
        <v/>
      </c>
      <c r="G9455" s="42" t="str">
        <f aca="false">IF(A9455="","",WORKDAY(B9455,F9455))</f>
        <v/>
      </c>
    </row>
    <row r="9456" customFormat="false" ht="15" hidden="false" customHeight="false" outlineLevel="0" collapsed="false">
      <c r="A9456" s="37"/>
      <c r="B9456" s="38"/>
      <c r="C9456" s="39"/>
      <c r="D9456" s="39"/>
      <c r="E9456" s="40"/>
      <c r="F9456" s="41" t="str">
        <f aca="false">IF(A9456="","",INDEX(Assumptions!$B$16:$B$18,MATCH(C9456,Assumptions!$A$16:$A$18,0)))</f>
        <v/>
      </c>
      <c r="G9456" s="42" t="str">
        <f aca="false">IF(A9456="","",WORKDAY(B9456,F9456))</f>
        <v/>
      </c>
    </row>
    <row r="9457" customFormat="false" ht="15" hidden="false" customHeight="false" outlineLevel="0" collapsed="false">
      <c r="A9457" s="37"/>
      <c r="B9457" s="38"/>
      <c r="C9457" s="39"/>
      <c r="D9457" s="39"/>
      <c r="E9457" s="40"/>
      <c r="F9457" s="41" t="str">
        <f aca="false">IF(A9457="","",INDEX(Assumptions!$B$16:$B$18,MATCH(C9457,Assumptions!$A$16:$A$18,0)))</f>
        <v/>
      </c>
      <c r="G9457" s="42" t="str">
        <f aca="false">IF(A9457="","",WORKDAY(B9457,F9457))</f>
        <v/>
      </c>
    </row>
    <row r="9458" customFormat="false" ht="15" hidden="false" customHeight="false" outlineLevel="0" collapsed="false">
      <c r="A9458" s="37"/>
      <c r="B9458" s="38"/>
      <c r="C9458" s="39"/>
      <c r="D9458" s="39"/>
      <c r="E9458" s="40"/>
      <c r="F9458" s="41" t="str">
        <f aca="false">IF(A9458="","",INDEX(Assumptions!$B$16:$B$18,MATCH(C9458,Assumptions!$A$16:$A$18,0)))</f>
        <v/>
      </c>
      <c r="G9458" s="42" t="str">
        <f aca="false">IF(A9458="","",WORKDAY(B9458,F9458))</f>
        <v/>
      </c>
    </row>
    <row r="9459" customFormat="false" ht="15" hidden="false" customHeight="false" outlineLevel="0" collapsed="false">
      <c r="A9459" s="37"/>
      <c r="B9459" s="38"/>
      <c r="C9459" s="39"/>
      <c r="D9459" s="39"/>
      <c r="E9459" s="40"/>
      <c r="F9459" s="41" t="str">
        <f aca="false">IF(A9459="","",INDEX(Assumptions!$B$16:$B$18,MATCH(C9459,Assumptions!$A$16:$A$18,0)))</f>
        <v/>
      </c>
      <c r="G9459" s="42" t="str">
        <f aca="false">IF(A9459="","",WORKDAY(B9459,F9459))</f>
        <v/>
      </c>
    </row>
    <row r="9460" customFormat="false" ht="15" hidden="false" customHeight="false" outlineLevel="0" collapsed="false">
      <c r="A9460" s="37"/>
      <c r="B9460" s="38"/>
      <c r="C9460" s="39"/>
      <c r="D9460" s="39"/>
      <c r="E9460" s="40"/>
      <c r="F9460" s="41" t="str">
        <f aca="false">IF(A9460="","",INDEX(Assumptions!$B$16:$B$18,MATCH(C9460,Assumptions!$A$16:$A$18,0)))</f>
        <v/>
      </c>
      <c r="G9460" s="42" t="str">
        <f aca="false">IF(A9460="","",WORKDAY(B9460,F9460))</f>
        <v/>
      </c>
    </row>
    <row r="9461" customFormat="false" ht="15" hidden="false" customHeight="false" outlineLevel="0" collapsed="false">
      <c r="A9461" s="37"/>
      <c r="B9461" s="38"/>
      <c r="C9461" s="39"/>
      <c r="D9461" s="39"/>
      <c r="E9461" s="40"/>
      <c r="F9461" s="41" t="str">
        <f aca="false">IF(A9461="","",INDEX(Assumptions!$B$16:$B$18,MATCH(C9461,Assumptions!$A$16:$A$18,0)))</f>
        <v/>
      </c>
      <c r="G9461" s="42" t="str">
        <f aca="false">IF(A9461="","",WORKDAY(B9461,F9461))</f>
        <v/>
      </c>
    </row>
    <row r="9462" customFormat="false" ht="15" hidden="false" customHeight="false" outlineLevel="0" collapsed="false">
      <c r="A9462" s="37"/>
      <c r="B9462" s="38"/>
      <c r="C9462" s="39"/>
      <c r="D9462" s="39"/>
      <c r="E9462" s="40"/>
      <c r="F9462" s="41" t="str">
        <f aca="false">IF(A9462="","",INDEX(Assumptions!$B$16:$B$18,MATCH(C9462,Assumptions!$A$16:$A$18,0)))</f>
        <v/>
      </c>
      <c r="G9462" s="42" t="str">
        <f aca="false">IF(A9462="","",WORKDAY(B9462,F9462))</f>
        <v/>
      </c>
    </row>
    <row r="9463" customFormat="false" ht="15" hidden="false" customHeight="false" outlineLevel="0" collapsed="false">
      <c r="A9463" s="37"/>
      <c r="B9463" s="38"/>
      <c r="C9463" s="39"/>
      <c r="D9463" s="39"/>
      <c r="E9463" s="40"/>
      <c r="F9463" s="41" t="str">
        <f aca="false">IF(A9463="","",INDEX(Assumptions!$B$16:$B$18,MATCH(C9463,Assumptions!$A$16:$A$18,0)))</f>
        <v/>
      </c>
      <c r="G9463" s="42" t="str">
        <f aca="false">IF(A9463="","",WORKDAY(B9463,F9463))</f>
        <v/>
      </c>
    </row>
    <row r="9464" customFormat="false" ht="15" hidden="false" customHeight="false" outlineLevel="0" collapsed="false">
      <c r="A9464" s="37"/>
      <c r="B9464" s="38"/>
      <c r="C9464" s="39"/>
      <c r="D9464" s="39"/>
      <c r="E9464" s="40"/>
      <c r="F9464" s="41" t="str">
        <f aca="false">IF(A9464="","",INDEX(Assumptions!$B$16:$B$18,MATCH(C9464,Assumptions!$A$16:$A$18,0)))</f>
        <v/>
      </c>
      <c r="G9464" s="42" t="str">
        <f aca="false">IF(A9464="","",WORKDAY(B9464,F9464))</f>
        <v/>
      </c>
    </row>
    <row r="9465" customFormat="false" ht="15" hidden="false" customHeight="false" outlineLevel="0" collapsed="false">
      <c r="A9465" s="37"/>
      <c r="B9465" s="38"/>
      <c r="C9465" s="39"/>
      <c r="D9465" s="39"/>
      <c r="E9465" s="40"/>
      <c r="F9465" s="41" t="str">
        <f aca="false">IF(A9465="","",INDEX(Assumptions!$B$16:$B$18,MATCH(C9465,Assumptions!$A$16:$A$18,0)))</f>
        <v/>
      </c>
      <c r="G9465" s="42" t="str">
        <f aca="false">IF(A9465="","",WORKDAY(B9465,F9465))</f>
        <v/>
      </c>
    </row>
    <row r="9466" customFormat="false" ht="15" hidden="false" customHeight="false" outlineLevel="0" collapsed="false">
      <c r="A9466" s="37"/>
      <c r="B9466" s="38"/>
      <c r="C9466" s="39"/>
      <c r="D9466" s="39"/>
      <c r="E9466" s="40"/>
      <c r="F9466" s="41" t="str">
        <f aca="false">IF(A9466="","",INDEX(Assumptions!$B$16:$B$18,MATCH(C9466,Assumptions!$A$16:$A$18,0)))</f>
        <v/>
      </c>
      <c r="G9466" s="42" t="str">
        <f aca="false">IF(A9466="","",WORKDAY(B9466,F9466))</f>
        <v/>
      </c>
    </row>
    <row r="9467" customFormat="false" ht="15" hidden="false" customHeight="false" outlineLevel="0" collapsed="false">
      <c r="A9467" s="37"/>
      <c r="B9467" s="38"/>
      <c r="C9467" s="39"/>
      <c r="D9467" s="39"/>
      <c r="E9467" s="40"/>
      <c r="F9467" s="41" t="str">
        <f aca="false">IF(A9467="","",INDEX(Assumptions!$B$16:$B$18,MATCH(C9467,Assumptions!$A$16:$A$18,0)))</f>
        <v/>
      </c>
      <c r="G9467" s="42" t="str">
        <f aca="false">IF(A9467="","",WORKDAY(B9467,F9467))</f>
        <v/>
      </c>
    </row>
    <row r="9468" customFormat="false" ht="15" hidden="false" customHeight="false" outlineLevel="0" collapsed="false">
      <c r="A9468" s="37"/>
      <c r="B9468" s="38"/>
      <c r="C9468" s="39"/>
      <c r="D9468" s="39"/>
      <c r="E9468" s="40"/>
      <c r="F9468" s="41" t="str">
        <f aca="false">IF(A9468="","",INDEX(Assumptions!$B$16:$B$18,MATCH(C9468,Assumptions!$A$16:$A$18,0)))</f>
        <v/>
      </c>
      <c r="G9468" s="42" t="str">
        <f aca="false">IF(A9468="","",WORKDAY(B9468,F9468))</f>
        <v/>
      </c>
    </row>
    <row r="9469" customFormat="false" ht="15" hidden="false" customHeight="false" outlineLevel="0" collapsed="false">
      <c r="A9469" s="37"/>
      <c r="B9469" s="38"/>
      <c r="C9469" s="39"/>
      <c r="D9469" s="39"/>
      <c r="E9469" s="40"/>
      <c r="F9469" s="41" t="str">
        <f aca="false">IF(A9469="","",INDEX(Assumptions!$B$16:$B$18,MATCH(C9469,Assumptions!$A$16:$A$18,0)))</f>
        <v/>
      </c>
      <c r="G9469" s="42" t="str">
        <f aca="false">IF(A9469="","",WORKDAY(B9469,F9469))</f>
        <v/>
      </c>
    </row>
    <row r="9470" customFormat="false" ht="15" hidden="false" customHeight="false" outlineLevel="0" collapsed="false">
      <c r="A9470" s="37"/>
      <c r="B9470" s="38"/>
      <c r="C9470" s="39"/>
      <c r="D9470" s="39"/>
      <c r="E9470" s="40"/>
      <c r="F9470" s="41" t="str">
        <f aca="false">IF(A9470="","",INDEX(Assumptions!$B$16:$B$18,MATCH(C9470,Assumptions!$A$16:$A$18,0)))</f>
        <v/>
      </c>
      <c r="G9470" s="42" t="str">
        <f aca="false">IF(A9470="","",WORKDAY(B9470,F9470))</f>
        <v/>
      </c>
    </row>
    <row r="9471" customFormat="false" ht="15" hidden="false" customHeight="false" outlineLevel="0" collapsed="false">
      <c r="A9471" s="37"/>
      <c r="B9471" s="38"/>
      <c r="C9471" s="39"/>
      <c r="D9471" s="39"/>
      <c r="E9471" s="40"/>
      <c r="F9471" s="41" t="str">
        <f aca="false">IF(A9471="","",INDEX(Assumptions!$B$16:$B$18,MATCH(C9471,Assumptions!$A$16:$A$18,0)))</f>
        <v/>
      </c>
      <c r="G9471" s="42" t="str">
        <f aca="false">IF(A9471="","",WORKDAY(B9471,F9471))</f>
        <v/>
      </c>
    </row>
    <row r="9472" customFormat="false" ht="15" hidden="false" customHeight="false" outlineLevel="0" collapsed="false">
      <c r="A9472" s="37"/>
      <c r="B9472" s="38"/>
      <c r="C9472" s="39"/>
      <c r="D9472" s="39"/>
      <c r="E9472" s="40"/>
      <c r="F9472" s="41" t="str">
        <f aca="false">IF(A9472="","",INDEX(Assumptions!$B$16:$B$18,MATCH(C9472,Assumptions!$A$16:$A$18,0)))</f>
        <v/>
      </c>
      <c r="G9472" s="42" t="str">
        <f aca="false">IF(A9472="","",WORKDAY(B9472,F9472))</f>
        <v/>
      </c>
    </row>
    <row r="9473" customFormat="false" ht="15" hidden="false" customHeight="false" outlineLevel="0" collapsed="false">
      <c r="A9473" s="37"/>
      <c r="B9473" s="38"/>
      <c r="C9473" s="39"/>
      <c r="D9473" s="39"/>
      <c r="E9473" s="40"/>
      <c r="F9473" s="41" t="str">
        <f aca="false">IF(A9473="","",INDEX(Assumptions!$B$16:$B$18,MATCH(C9473,Assumptions!$A$16:$A$18,0)))</f>
        <v/>
      </c>
      <c r="G9473" s="42" t="str">
        <f aca="false">IF(A9473="","",WORKDAY(B9473,F9473))</f>
        <v/>
      </c>
    </row>
    <row r="9474" customFormat="false" ht="15" hidden="false" customHeight="false" outlineLevel="0" collapsed="false">
      <c r="A9474" s="37"/>
      <c r="B9474" s="38"/>
      <c r="C9474" s="39"/>
      <c r="D9474" s="39"/>
      <c r="E9474" s="40"/>
      <c r="F9474" s="41" t="str">
        <f aca="false">IF(A9474="","",INDEX(Assumptions!$B$16:$B$18,MATCH(C9474,Assumptions!$A$16:$A$18,0)))</f>
        <v/>
      </c>
      <c r="G9474" s="42" t="str">
        <f aca="false">IF(A9474="","",WORKDAY(B9474,F9474))</f>
        <v/>
      </c>
    </row>
    <row r="9475" customFormat="false" ht="15" hidden="false" customHeight="false" outlineLevel="0" collapsed="false">
      <c r="A9475" s="37"/>
      <c r="B9475" s="38"/>
      <c r="C9475" s="39"/>
      <c r="D9475" s="39"/>
      <c r="E9475" s="40"/>
      <c r="F9475" s="41" t="str">
        <f aca="false">IF(A9475="","",INDEX(Assumptions!$B$16:$B$18,MATCH(C9475,Assumptions!$A$16:$A$18,0)))</f>
        <v/>
      </c>
      <c r="G9475" s="42" t="str">
        <f aca="false">IF(A9475="","",WORKDAY(B9475,F9475))</f>
        <v/>
      </c>
    </row>
    <row r="9476" customFormat="false" ht="15" hidden="false" customHeight="false" outlineLevel="0" collapsed="false">
      <c r="A9476" s="37"/>
      <c r="B9476" s="38"/>
      <c r="C9476" s="39"/>
      <c r="D9476" s="39"/>
      <c r="E9476" s="40"/>
      <c r="F9476" s="41" t="str">
        <f aca="false">IF(A9476="","",INDEX(Assumptions!$B$16:$B$18,MATCH(C9476,Assumptions!$A$16:$A$18,0)))</f>
        <v/>
      </c>
      <c r="G9476" s="42" t="str">
        <f aca="false">IF(A9476="","",WORKDAY(B9476,F9476))</f>
        <v/>
      </c>
    </row>
    <row r="9477" customFormat="false" ht="15" hidden="false" customHeight="false" outlineLevel="0" collapsed="false">
      <c r="A9477" s="37"/>
      <c r="B9477" s="38"/>
      <c r="C9477" s="39"/>
      <c r="D9477" s="39"/>
      <c r="E9477" s="40"/>
      <c r="F9477" s="41" t="str">
        <f aca="false">IF(A9477="","",INDEX(Assumptions!$B$16:$B$18,MATCH(C9477,Assumptions!$A$16:$A$18,0)))</f>
        <v/>
      </c>
      <c r="G9477" s="42" t="str">
        <f aca="false">IF(A9477="","",WORKDAY(B9477,F9477))</f>
        <v/>
      </c>
    </row>
    <row r="9478" customFormat="false" ht="15" hidden="false" customHeight="false" outlineLevel="0" collapsed="false">
      <c r="A9478" s="37"/>
      <c r="B9478" s="38"/>
      <c r="C9478" s="39"/>
      <c r="D9478" s="39"/>
      <c r="E9478" s="40"/>
      <c r="F9478" s="41" t="str">
        <f aca="false">IF(A9478="","",INDEX(Assumptions!$B$16:$B$18,MATCH(C9478,Assumptions!$A$16:$A$18,0)))</f>
        <v/>
      </c>
      <c r="G9478" s="42" t="str">
        <f aca="false">IF(A9478="","",WORKDAY(B9478,F9478))</f>
        <v/>
      </c>
    </row>
    <row r="9479" customFormat="false" ht="15" hidden="false" customHeight="false" outlineLevel="0" collapsed="false">
      <c r="A9479" s="37"/>
      <c r="B9479" s="38"/>
      <c r="C9479" s="39"/>
      <c r="D9479" s="39"/>
      <c r="E9479" s="40"/>
      <c r="F9479" s="41" t="str">
        <f aca="false">IF(A9479="","",INDEX(Assumptions!$B$16:$B$18,MATCH(C9479,Assumptions!$A$16:$A$18,0)))</f>
        <v/>
      </c>
      <c r="G9479" s="42" t="str">
        <f aca="false">IF(A9479="","",WORKDAY(B9479,F9479))</f>
        <v/>
      </c>
    </row>
    <row r="9480" customFormat="false" ht="15" hidden="false" customHeight="false" outlineLevel="0" collapsed="false">
      <c r="A9480" s="37"/>
      <c r="B9480" s="38"/>
      <c r="C9480" s="39"/>
      <c r="D9480" s="39"/>
      <c r="E9480" s="40"/>
      <c r="F9480" s="41" t="str">
        <f aca="false">IF(A9480="","",INDEX(Assumptions!$B$16:$B$18,MATCH(C9480,Assumptions!$A$16:$A$18,0)))</f>
        <v/>
      </c>
      <c r="G9480" s="42" t="str">
        <f aca="false">IF(A9480="","",WORKDAY(B9480,F9480))</f>
        <v/>
      </c>
    </row>
    <row r="9481" customFormat="false" ht="15" hidden="false" customHeight="false" outlineLevel="0" collapsed="false">
      <c r="A9481" s="37"/>
      <c r="B9481" s="38"/>
      <c r="C9481" s="39"/>
      <c r="D9481" s="39"/>
      <c r="E9481" s="40"/>
      <c r="F9481" s="41" t="str">
        <f aca="false">IF(A9481="","",INDEX(Assumptions!$B$16:$B$18,MATCH(C9481,Assumptions!$A$16:$A$18,0)))</f>
        <v/>
      </c>
      <c r="G9481" s="42" t="str">
        <f aca="false">IF(A9481="","",WORKDAY(B9481,F9481))</f>
        <v/>
      </c>
    </row>
    <row r="9482" customFormat="false" ht="15" hidden="false" customHeight="false" outlineLevel="0" collapsed="false">
      <c r="A9482" s="37"/>
      <c r="B9482" s="38"/>
      <c r="C9482" s="39"/>
      <c r="D9482" s="39"/>
      <c r="E9482" s="40"/>
      <c r="F9482" s="41" t="str">
        <f aca="false">IF(A9482="","",INDEX(Assumptions!$B$16:$B$18,MATCH(C9482,Assumptions!$A$16:$A$18,0)))</f>
        <v/>
      </c>
      <c r="G9482" s="42" t="str">
        <f aca="false">IF(A9482="","",WORKDAY(B9482,F9482))</f>
        <v/>
      </c>
    </row>
    <row r="9483" customFormat="false" ht="15" hidden="false" customHeight="false" outlineLevel="0" collapsed="false">
      <c r="A9483" s="37"/>
      <c r="B9483" s="38"/>
      <c r="C9483" s="39"/>
      <c r="D9483" s="39"/>
      <c r="E9483" s="40"/>
      <c r="F9483" s="41" t="str">
        <f aca="false">IF(A9483="","",INDEX(Assumptions!$B$16:$B$18,MATCH(C9483,Assumptions!$A$16:$A$18,0)))</f>
        <v/>
      </c>
      <c r="G9483" s="42" t="str">
        <f aca="false">IF(A9483="","",WORKDAY(B9483,F9483))</f>
        <v/>
      </c>
    </row>
    <row r="9484" customFormat="false" ht="15" hidden="false" customHeight="false" outlineLevel="0" collapsed="false">
      <c r="A9484" s="37"/>
      <c r="B9484" s="38"/>
      <c r="C9484" s="39"/>
      <c r="D9484" s="39"/>
      <c r="E9484" s="40"/>
      <c r="F9484" s="41" t="str">
        <f aca="false">IF(A9484="","",INDEX(Assumptions!$B$16:$B$18,MATCH(C9484,Assumptions!$A$16:$A$18,0)))</f>
        <v/>
      </c>
      <c r="G9484" s="42" t="str">
        <f aca="false">IF(A9484="","",WORKDAY(B9484,F9484))</f>
        <v/>
      </c>
    </row>
    <row r="9485" customFormat="false" ht="15" hidden="false" customHeight="false" outlineLevel="0" collapsed="false">
      <c r="A9485" s="37"/>
      <c r="B9485" s="38"/>
      <c r="C9485" s="39"/>
      <c r="D9485" s="39"/>
      <c r="E9485" s="40"/>
      <c r="F9485" s="41" t="str">
        <f aca="false">IF(A9485="","",INDEX(Assumptions!$B$16:$B$18,MATCH(C9485,Assumptions!$A$16:$A$18,0)))</f>
        <v/>
      </c>
      <c r="G9485" s="42" t="str">
        <f aca="false">IF(A9485="","",WORKDAY(B9485,F9485))</f>
        <v/>
      </c>
    </row>
    <row r="9486" customFormat="false" ht="15" hidden="false" customHeight="false" outlineLevel="0" collapsed="false">
      <c r="A9486" s="37"/>
      <c r="B9486" s="38"/>
      <c r="C9486" s="39"/>
      <c r="D9486" s="39"/>
      <c r="E9486" s="40"/>
      <c r="F9486" s="41" t="str">
        <f aca="false">IF(A9486="","",INDEX(Assumptions!$B$16:$B$18,MATCH(C9486,Assumptions!$A$16:$A$18,0)))</f>
        <v/>
      </c>
      <c r="G9486" s="42" t="str">
        <f aca="false">IF(A9486="","",WORKDAY(B9486,F9486))</f>
        <v/>
      </c>
    </row>
    <row r="9487" customFormat="false" ht="15" hidden="false" customHeight="false" outlineLevel="0" collapsed="false">
      <c r="A9487" s="37"/>
      <c r="B9487" s="38"/>
      <c r="C9487" s="39"/>
      <c r="D9487" s="39"/>
      <c r="E9487" s="40"/>
      <c r="F9487" s="41" t="str">
        <f aca="false">IF(A9487="","",INDEX(Assumptions!$B$16:$B$18,MATCH(C9487,Assumptions!$A$16:$A$18,0)))</f>
        <v/>
      </c>
      <c r="G9487" s="42" t="str">
        <f aca="false">IF(A9487="","",WORKDAY(B9487,F9487))</f>
        <v/>
      </c>
    </row>
    <row r="9488" customFormat="false" ht="15" hidden="false" customHeight="false" outlineLevel="0" collapsed="false">
      <c r="A9488" s="37"/>
      <c r="B9488" s="38"/>
      <c r="C9488" s="39"/>
      <c r="D9488" s="39"/>
      <c r="E9488" s="40"/>
      <c r="F9488" s="41" t="str">
        <f aca="false">IF(A9488="","",INDEX(Assumptions!$B$16:$B$18,MATCH(C9488,Assumptions!$A$16:$A$18,0)))</f>
        <v/>
      </c>
      <c r="G9488" s="42" t="str">
        <f aca="false">IF(A9488="","",WORKDAY(B9488,F9488))</f>
        <v/>
      </c>
    </row>
    <row r="9489" customFormat="false" ht="15" hidden="false" customHeight="false" outlineLevel="0" collapsed="false">
      <c r="A9489" s="37"/>
      <c r="B9489" s="38"/>
      <c r="C9489" s="39"/>
      <c r="D9489" s="39"/>
      <c r="E9489" s="40"/>
      <c r="F9489" s="41" t="str">
        <f aca="false">IF(A9489="","",INDEX(Assumptions!$B$16:$B$18,MATCH(C9489,Assumptions!$A$16:$A$18,0)))</f>
        <v/>
      </c>
      <c r="G9489" s="42" t="str">
        <f aca="false">IF(A9489="","",WORKDAY(B9489,F9489))</f>
        <v/>
      </c>
    </row>
    <row r="9490" customFormat="false" ht="15" hidden="false" customHeight="false" outlineLevel="0" collapsed="false">
      <c r="A9490" s="37"/>
      <c r="B9490" s="38"/>
      <c r="C9490" s="39"/>
      <c r="D9490" s="39"/>
      <c r="E9490" s="40"/>
      <c r="F9490" s="41" t="str">
        <f aca="false">IF(A9490="","",INDEX(Assumptions!$B$16:$B$18,MATCH(C9490,Assumptions!$A$16:$A$18,0)))</f>
        <v/>
      </c>
      <c r="G9490" s="42" t="str">
        <f aca="false">IF(A9490="","",WORKDAY(B9490,F9490))</f>
        <v/>
      </c>
    </row>
    <row r="9491" customFormat="false" ht="15" hidden="false" customHeight="false" outlineLevel="0" collapsed="false">
      <c r="A9491" s="37"/>
      <c r="B9491" s="38"/>
      <c r="C9491" s="39"/>
      <c r="D9491" s="39"/>
      <c r="E9491" s="40"/>
      <c r="F9491" s="41" t="str">
        <f aca="false">IF(A9491="","",INDEX(Assumptions!$B$16:$B$18,MATCH(C9491,Assumptions!$A$16:$A$18,0)))</f>
        <v/>
      </c>
      <c r="G9491" s="42" t="str">
        <f aca="false">IF(A9491="","",WORKDAY(B9491,F9491))</f>
        <v/>
      </c>
    </row>
    <row r="9492" customFormat="false" ht="15" hidden="false" customHeight="false" outlineLevel="0" collapsed="false">
      <c r="A9492" s="37"/>
      <c r="B9492" s="38"/>
      <c r="C9492" s="39"/>
      <c r="D9492" s="39"/>
      <c r="E9492" s="40"/>
      <c r="F9492" s="41" t="str">
        <f aca="false">IF(A9492="","",INDEX(Assumptions!$B$16:$B$18,MATCH(C9492,Assumptions!$A$16:$A$18,0)))</f>
        <v/>
      </c>
      <c r="G9492" s="42" t="str">
        <f aca="false">IF(A9492="","",WORKDAY(B9492,F9492))</f>
        <v/>
      </c>
    </row>
    <row r="9493" customFormat="false" ht="15" hidden="false" customHeight="false" outlineLevel="0" collapsed="false">
      <c r="A9493" s="37"/>
      <c r="B9493" s="38"/>
      <c r="C9493" s="39"/>
      <c r="D9493" s="39"/>
      <c r="E9493" s="40"/>
      <c r="F9493" s="41" t="str">
        <f aca="false">IF(A9493="","",INDEX(Assumptions!$B$16:$B$18,MATCH(C9493,Assumptions!$A$16:$A$18,0)))</f>
        <v/>
      </c>
      <c r="G9493" s="42" t="str">
        <f aca="false">IF(A9493="","",WORKDAY(B9493,F9493))</f>
        <v/>
      </c>
    </row>
    <row r="9494" customFormat="false" ht="15" hidden="false" customHeight="false" outlineLevel="0" collapsed="false">
      <c r="A9494" s="37"/>
      <c r="B9494" s="38"/>
      <c r="C9494" s="39"/>
      <c r="D9494" s="39"/>
      <c r="E9494" s="40"/>
      <c r="F9494" s="41" t="str">
        <f aca="false">IF(A9494="","",INDEX(Assumptions!$B$16:$B$18,MATCH(C9494,Assumptions!$A$16:$A$18,0)))</f>
        <v/>
      </c>
      <c r="G9494" s="42" t="str">
        <f aca="false">IF(A9494="","",WORKDAY(B9494,F9494))</f>
        <v/>
      </c>
    </row>
    <row r="9495" customFormat="false" ht="15" hidden="false" customHeight="false" outlineLevel="0" collapsed="false">
      <c r="A9495" s="37"/>
      <c r="B9495" s="38"/>
      <c r="C9495" s="39"/>
      <c r="D9495" s="39"/>
      <c r="E9495" s="40"/>
      <c r="F9495" s="41" t="str">
        <f aca="false">IF(A9495="","",INDEX(Assumptions!$B$16:$B$18,MATCH(C9495,Assumptions!$A$16:$A$18,0)))</f>
        <v/>
      </c>
      <c r="G9495" s="42" t="str">
        <f aca="false">IF(A9495="","",WORKDAY(B9495,F9495))</f>
        <v/>
      </c>
    </row>
    <row r="9496" customFormat="false" ht="15" hidden="false" customHeight="false" outlineLevel="0" collapsed="false">
      <c r="A9496" s="37"/>
      <c r="B9496" s="38"/>
      <c r="C9496" s="39"/>
      <c r="D9496" s="39"/>
      <c r="E9496" s="40"/>
      <c r="F9496" s="41" t="str">
        <f aca="false">IF(A9496="","",INDEX(Assumptions!$B$16:$B$18,MATCH(C9496,Assumptions!$A$16:$A$18,0)))</f>
        <v/>
      </c>
      <c r="G9496" s="42" t="str">
        <f aca="false">IF(A9496="","",WORKDAY(B9496,F9496))</f>
        <v/>
      </c>
    </row>
    <row r="9497" customFormat="false" ht="15" hidden="false" customHeight="false" outlineLevel="0" collapsed="false">
      <c r="A9497" s="37"/>
      <c r="B9497" s="38"/>
      <c r="C9497" s="39"/>
      <c r="D9497" s="39"/>
      <c r="E9497" s="40"/>
      <c r="F9497" s="41" t="str">
        <f aca="false">IF(A9497="","",INDEX(Assumptions!$B$16:$B$18,MATCH(C9497,Assumptions!$A$16:$A$18,0)))</f>
        <v/>
      </c>
      <c r="G9497" s="42" t="str">
        <f aca="false">IF(A9497="","",WORKDAY(B9497,F9497))</f>
        <v/>
      </c>
    </row>
    <row r="9498" customFormat="false" ht="15" hidden="false" customHeight="false" outlineLevel="0" collapsed="false">
      <c r="A9498" s="37"/>
      <c r="B9498" s="38"/>
      <c r="C9498" s="39"/>
      <c r="D9498" s="39"/>
      <c r="E9498" s="40"/>
      <c r="F9498" s="41" t="str">
        <f aca="false">IF(A9498="","",INDEX(Assumptions!$B$16:$B$18,MATCH(C9498,Assumptions!$A$16:$A$18,0)))</f>
        <v/>
      </c>
      <c r="G9498" s="42" t="str">
        <f aca="false">IF(A9498="","",WORKDAY(B9498,F9498))</f>
        <v/>
      </c>
    </row>
    <row r="9499" customFormat="false" ht="15" hidden="false" customHeight="false" outlineLevel="0" collapsed="false">
      <c r="A9499" s="37"/>
      <c r="B9499" s="38"/>
      <c r="C9499" s="39"/>
      <c r="D9499" s="39"/>
      <c r="E9499" s="40"/>
      <c r="F9499" s="41" t="str">
        <f aca="false">IF(A9499="","",INDEX(Assumptions!$B$16:$B$18,MATCH(C9499,Assumptions!$A$16:$A$18,0)))</f>
        <v/>
      </c>
      <c r="G9499" s="42" t="str">
        <f aca="false">IF(A9499="","",WORKDAY(B9499,F9499))</f>
        <v/>
      </c>
    </row>
    <row r="9500" customFormat="false" ht="15" hidden="false" customHeight="false" outlineLevel="0" collapsed="false">
      <c r="A9500" s="37"/>
      <c r="B9500" s="38"/>
      <c r="C9500" s="39"/>
      <c r="D9500" s="39"/>
      <c r="E9500" s="40"/>
      <c r="F9500" s="41" t="str">
        <f aca="false">IF(A9500="","",INDEX(Assumptions!$B$16:$B$18,MATCH(C9500,Assumptions!$A$16:$A$18,0)))</f>
        <v/>
      </c>
      <c r="G9500" s="42" t="str">
        <f aca="false">IF(A9500="","",WORKDAY(B9500,F9500))</f>
        <v/>
      </c>
    </row>
    <row r="9501" customFormat="false" ht="15" hidden="false" customHeight="false" outlineLevel="0" collapsed="false">
      <c r="A9501" s="37"/>
      <c r="B9501" s="38"/>
      <c r="C9501" s="39"/>
      <c r="D9501" s="39"/>
      <c r="E9501" s="40"/>
      <c r="F9501" s="41" t="str">
        <f aca="false">IF(A9501="","",INDEX(Assumptions!$B$16:$B$18,MATCH(C9501,Assumptions!$A$16:$A$18,0)))</f>
        <v/>
      </c>
      <c r="G9501" s="42" t="str">
        <f aca="false">IF(A9501="","",WORKDAY(B9501,F9501))</f>
        <v/>
      </c>
    </row>
    <row r="9502" customFormat="false" ht="15" hidden="false" customHeight="false" outlineLevel="0" collapsed="false">
      <c r="A9502" s="37"/>
      <c r="B9502" s="38"/>
      <c r="C9502" s="39"/>
      <c r="D9502" s="39"/>
      <c r="E9502" s="40"/>
      <c r="F9502" s="41" t="str">
        <f aca="false">IF(A9502="","",INDEX(Assumptions!$B$16:$B$18,MATCH(C9502,Assumptions!$A$16:$A$18,0)))</f>
        <v/>
      </c>
      <c r="G9502" s="42" t="str">
        <f aca="false">IF(A9502="","",WORKDAY(B9502,F9502))</f>
        <v/>
      </c>
    </row>
    <row r="9503" customFormat="false" ht="15" hidden="false" customHeight="false" outlineLevel="0" collapsed="false">
      <c r="A9503" s="37"/>
      <c r="B9503" s="38"/>
      <c r="C9503" s="39"/>
      <c r="D9503" s="39"/>
      <c r="E9503" s="40"/>
      <c r="F9503" s="41" t="str">
        <f aca="false">IF(A9503="","",INDEX(Assumptions!$B$16:$B$18,MATCH(C9503,Assumptions!$A$16:$A$18,0)))</f>
        <v/>
      </c>
      <c r="G9503" s="42" t="str">
        <f aca="false">IF(A9503="","",WORKDAY(B9503,F9503))</f>
        <v/>
      </c>
    </row>
    <row r="9504" customFormat="false" ht="15" hidden="false" customHeight="false" outlineLevel="0" collapsed="false">
      <c r="A9504" s="37"/>
      <c r="B9504" s="38"/>
      <c r="C9504" s="39"/>
      <c r="D9504" s="39"/>
      <c r="E9504" s="40"/>
      <c r="F9504" s="41" t="str">
        <f aca="false">IF(A9504="","",INDEX(Assumptions!$B$16:$B$18,MATCH(C9504,Assumptions!$A$16:$A$18,0)))</f>
        <v/>
      </c>
      <c r="G9504" s="42" t="str">
        <f aca="false">IF(A9504="","",WORKDAY(B9504,F9504))</f>
        <v/>
      </c>
    </row>
    <row r="9505" customFormat="false" ht="15" hidden="false" customHeight="false" outlineLevel="0" collapsed="false">
      <c r="A9505" s="37"/>
      <c r="B9505" s="38"/>
      <c r="C9505" s="39"/>
      <c r="D9505" s="39"/>
      <c r="E9505" s="40"/>
      <c r="F9505" s="41" t="str">
        <f aca="false">IF(A9505="","",INDEX(Assumptions!$B$16:$B$18,MATCH(C9505,Assumptions!$A$16:$A$18,0)))</f>
        <v/>
      </c>
      <c r="G9505" s="42" t="str">
        <f aca="false">IF(A9505="","",WORKDAY(B9505,F9505))</f>
        <v/>
      </c>
    </row>
    <row r="9506" customFormat="false" ht="15" hidden="false" customHeight="false" outlineLevel="0" collapsed="false">
      <c r="A9506" s="37"/>
      <c r="B9506" s="38"/>
      <c r="C9506" s="39"/>
      <c r="D9506" s="39"/>
      <c r="E9506" s="40"/>
      <c r="F9506" s="41" t="str">
        <f aca="false">IF(A9506="","",INDEX(Assumptions!$B$16:$B$18,MATCH(C9506,Assumptions!$A$16:$A$18,0)))</f>
        <v/>
      </c>
      <c r="G9506" s="42" t="str">
        <f aca="false">IF(A9506="","",WORKDAY(B9506,F9506))</f>
        <v/>
      </c>
    </row>
    <row r="9507" customFormat="false" ht="15" hidden="false" customHeight="false" outlineLevel="0" collapsed="false">
      <c r="A9507" s="37"/>
      <c r="B9507" s="38"/>
      <c r="C9507" s="39"/>
      <c r="D9507" s="39"/>
      <c r="E9507" s="40"/>
      <c r="F9507" s="41" t="str">
        <f aca="false">IF(A9507="","",INDEX(Assumptions!$B$16:$B$18,MATCH(C9507,Assumptions!$A$16:$A$18,0)))</f>
        <v/>
      </c>
      <c r="G9507" s="42" t="str">
        <f aca="false">IF(A9507="","",WORKDAY(B9507,F9507))</f>
        <v/>
      </c>
    </row>
    <row r="9508" customFormat="false" ht="15" hidden="false" customHeight="false" outlineLevel="0" collapsed="false">
      <c r="A9508" s="37"/>
      <c r="B9508" s="38"/>
      <c r="C9508" s="39"/>
      <c r="D9508" s="39"/>
      <c r="E9508" s="40"/>
      <c r="F9508" s="41" t="str">
        <f aca="false">IF(A9508="","",INDEX(Assumptions!$B$16:$B$18,MATCH(C9508,Assumptions!$A$16:$A$18,0)))</f>
        <v/>
      </c>
      <c r="G9508" s="42" t="str">
        <f aca="false">IF(A9508="","",WORKDAY(B9508,F9508))</f>
        <v/>
      </c>
    </row>
    <row r="9509" customFormat="false" ht="15" hidden="false" customHeight="false" outlineLevel="0" collapsed="false">
      <c r="A9509" s="37"/>
      <c r="B9509" s="38"/>
      <c r="C9509" s="39"/>
      <c r="D9509" s="39"/>
      <c r="E9509" s="40"/>
      <c r="F9509" s="41" t="str">
        <f aca="false">IF(A9509="","",INDEX(Assumptions!$B$16:$B$18,MATCH(C9509,Assumptions!$A$16:$A$18,0)))</f>
        <v/>
      </c>
      <c r="G9509" s="42" t="str">
        <f aca="false">IF(A9509="","",WORKDAY(B9509,F9509))</f>
        <v/>
      </c>
    </row>
    <row r="9510" customFormat="false" ht="15" hidden="false" customHeight="false" outlineLevel="0" collapsed="false">
      <c r="A9510" s="37"/>
      <c r="B9510" s="38"/>
      <c r="C9510" s="39"/>
      <c r="D9510" s="39"/>
      <c r="E9510" s="40"/>
      <c r="F9510" s="41" t="str">
        <f aca="false">IF(A9510="","",INDEX(Assumptions!$B$16:$B$18,MATCH(C9510,Assumptions!$A$16:$A$18,0)))</f>
        <v/>
      </c>
      <c r="G9510" s="42" t="str">
        <f aca="false">IF(A9510="","",WORKDAY(B9510,F9510))</f>
        <v/>
      </c>
    </row>
    <row r="9511" customFormat="false" ht="15" hidden="false" customHeight="false" outlineLevel="0" collapsed="false">
      <c r="A9511" s="37"/>
      <c r="B9511" s="38"/>
      <c r="C9511" s="39"/>
      <c r="D9511" s="39"/>
      <c r="E9511" s="40"/>
      <c r="F9511" s="41" t="str">
        <f aca="false">IF(A9511="","",INDEX(Assumptions!$B$16:$B$18,MATCH(C9511,Assumptions!$A$16:$A$18,0)))</f>
        <v/>
      </c>
      <c r="G9511" s="42" t="str">
        <f aca="false">IF(A9511="","",WORKDAY(B9511,F9511))</f>
        <v/>
      </c>
    </row>
    <row r="9512" customFormat="false" ht="15" hidden="false" customHeight="false" outlineLevel="0" collapsed="false">
      <c r="A9512" s="37"/>
      <c r="B9512" s="38"/>
      <c r="C9512" s="39"/>
      <c r="D9512" s="39"/>
      <c r="E9512" s="40"/>
      <c r="F9512" s="41" t="str">
        <f aca="false">IF(A9512="","",INDEX(Assumptions!$B$16:$B$18,MATCH(C9512,Assumptions!$A$16:$A$18,0)))</f>
        <v/>
      </c>
      <c r="G9512" s="42" t="str">
        <f aca="false">IF(A9512="","",WORKDAY(B9512,F9512))</f>
        <v/>
      </c>
    </row>
    <row r="9513" customFormat="false" ht="15" hidden="false" customHeight="false" outlineLevel="0" collapsed="false">
      <c r="A9513" s="37"/>
      <c r="B9513" s="38"/>
      <c r="C9513" s="39"/>
      <c r="D9513" s="39"/>
      <c r="E9513" s="40"/>
      <c r="F9513" s="41" t="str">
        <f aca="false">IF(A9513="","",INDEX(Assumptions!$B$16:$B$18,MATCH(C9513,Assumptions!$A$16:$A$18,0)))</f>
        <v/>
      </c>
      <c r="G9513" s="42" t="str">
        <f aca="false">IF(A9513="","",WORKDAY(B9513,F9513))</f>
        <v/>
      </c>
    </row>
    <row r="9514" customFormat="false" ht="15" hidden="false" customHeight="false" outlineLevel="0" collapsed="false">
      <c r="A9514" s="37"/>
      <c r="B9514" s="38"/>
      <c r="C9514" s="39"/>
      <c r="D9514" s="39"/>
      <c r="E9514" s="40"/>
      <c r="F9514" s="41" t="str">
        <f aca="false">IF(A9514="","",INDEX(Assumptions!$B$16:$B$18,MATCH(C9514,Assumptions!$A$16:$A$18,0)))</f>
        <v/>
      </c>
      <c r="G9514" s="42" t="str">
        <f aca="false">IF(A9514="","",WORKDAY(B9514,F9514))</f>
        <v/>
      </c>
    </row>
    <row r="9515" customFormat="false" ht="15" hidden="false" customHeight="false" outlineLevel="0" collapsed="false">
      <c r="A9515" s="37"/>
      <c r="B9515" s="38"/>
      <c r="C9515" s="39"/>
      <c r="D9515" s="39"/>
      <c r="E9515" s="40"/>
      <c r="F9515" s="41" t="str">
        <f aca="false">IF(A9515="","",INDEX(Assumptions!$B$16:$B$18,MATCH(C9515,Assumptions!$A$16:$A$18,0)))</f>
        <v/>
      </c>
      <c r="G9515" s="42" t="str">
        <f aca="false">IF(A9515="","",WORKDAY(B9515,F9515))</f>
        <v/>
      </c>
    </row>
    <row r="9516" customFormat="false" ht="15" hidden="false" customHeight="false" outlineLevel="0" collapsed="false">
      <c r="A9516" s="37"/>
      <c r="B9516" s="38"/>
      <c r="C9516" s="39"/>
      <c r="D9516" s="39"/>
      <c r="E9516" s="40"/>
      <c r="F9516" s="41" t="str">
        <f aca="false">IF(A9516="","",INDEX(Assumptions!$B$16:$B$18,MATCH(C9516,Assumptions!$A$16:$A$18,0)))</f>
        <v/>
      </c>
      <c r="G9516" s="42" t="str">
        <f aca="false">IF(A9516="","",WORKDAY(B9516,F9516))</f>
        <v/>
      </c>
    </row>
    <row r="9517" customFormat="false" ht="15" hidden="false" customHeight="false" outlineLevel="0" collapsed="false">
      <c r="A9517" s="37"/>
      <c r="B9517" s="38"/>
      <c r="C9517" s="39"/>
      <c r="D9517" s="39"/>
      <c r="E9517" s="40"/>
      <c r="F9517" s="41" t="str">
        <f aca="false">IF(A9517="","",INDEX(Assumptions!$B$16:$B$18,MATCH(C9517,Assumptions!$A$16:$A$18,0)))</f>
        <v/>
      </c>
      <c r="G9517" s="42" t="str">
        <f aca="false">IF(A9517="","",WORKDAY(B9517,F9517))</f>
        <v/>
      </c>
    </row>
    <row r="9518" customFormat="false" ht="15" hidden="false" customHeight="false" outlineLevel="0" collapsed="false">
      <c r="A9518" s="37"/>
      <c r="B9518" s="38"/>
      <c r="C9518" s="39"/>
      <c r="D9518" s="39"/>
      <c r="E9518" s="40"/>
      <c r="F9518" s="41" t="str">
        <f aca="false">IF(A9518="","",INDEX(Assumptions!$B$16:$B$18,MATCH(C9518,Assumptions!$A$16:$A$18,0)))</f>
        <v/>
      </c>
      <c r="G9518" s="42" t="str">
        <f aca="false">IF(A9518="","",WORKDAY(B9518,F9518))</f>
        <v/>
      </c>
    </row>
    <row r="9519" customFormat="false" ht="15" hidden="false" customHeight="false" outlineLevel="0" collapsed="false">
      <c r="A9519" s="37"/>
      <c r="B9519" s="38"/>
      <c r="C9519" s="39"/>
      <c r="D9519" s="39"/>
      <c r="E9519" s="40"/>
      <c r="F9519" s="41" t="str">
        <f aca="false">IF(A9519="","",INDEX(Assumptions!$B$16:$B$18,MATCH(C9519,Assumptions!$A$16:$A$18,0)))</f>
        <v/>
      </c>
      <c r="G9519" s="42" t="str">
        <f aca="false">IF(A9519="","",WORKDAY(B9519,F9519))</f>
        <v/>
      </c>
    </row>
    <row r="9520" customFormat="false" ht="15" hidden="false" customHeight="false" outlineLevel="0" collapsed="false">
      <c r="A9520" s="37"/>
      <c r="B9520" s="38"/>
      <c r="C9520" s="39"/>
      <c r="D9520" s="39"/>
      <c r="E9520" s="40"/>
      <c r="F9520" s="41" t="str">
        <f aca="false">IF(A9520="","",INDEX(Assumptions!$B$16:$B$18,MATCH(C9520,Assumptions!$A$16:$A$18,0)))</f>
        <v/>
      </c>
      <c r="G9520" s="42" t="str">
        <f aca="false">IF(A9520="","",WORKDAY(B9520,F9520))</f>
        <v/>
      </c>
    </row>
    <row r="9521" customFormat="false" ht="15" hidden="false" customHeight="false" outlineLevel="0" collapsed="false">
      <c r="A9521" s="37"/>
      <c r="B9521" s="38"/>
      <c r="C9521" s="39"/>
      <c r="D9521" s="39"/>
      <c r="E9521" s="40"/>
      <c r="F9521" s="41" t="str">
        <f aca="false">IF(A9521="","",INDEX(Assumptions!$B$16:$B$18,MATCH(C9521,Assumptions!$A$16:$A$18,0)))</f>
        <v/>
      </c>
      <c r="G9521" s="42" t="str">
        <f aca="false">IF(A9521="","",WORKDAY(B9521,F9521))</f>
        <v/>
      </c>
    </row>
    <row r="9522" customFormat="false" ht="15" hidden="false" customHeight="false" outlineLevel="0" collapsed="false">
      <c r="A9522" s="37"/>
      <c r="B9522" s="38"/>
      <c r="C9522" s="39"/>
      <c r="D9522" s="39"/>
      <c r="E9522" s="40"/>
      <c r="F9522" s="41" t="str">
        <f aca="false">IF(A9522="","",INDEX(Assumptions!$B$16:$B$18,MATCH(C9522,Assumptions!$A$16:$A$18,0)))</f>
        <v/>
      </c>
      <c r="G9522" s="42" t="str">
        <f aca="false">IF(A9522="","",WORKDAY(B9522,F9522))</f>
        <v/>
      </c>
    </row>
    <row r="9523" customFormat="false" ht="15" hidden="false" customHeight="false" outlineLevel="0" collapsed="false">
      <c r="A9523" s="37"/>
      <c r="B9523" s="38"/>
      <c r="C9523" s="39"/>
      <c r="D9523" s="39"/>
      <c r="E9523" s="40"/>
      <c r="F9523" s="41" t="str">
        <f aca="false">IF(A9523="","",INDEX(Assumptions!$B$16:$B$18,MATCH(C9523,Assumptions!$A$16:$A$18,0)))</f>
        <v/>
      </c>
      <c r="G9523" s="42" t="str">
        <f aca="false">IF(A9523="","",WORKDAY(B9523,F9523))</f>
        <v/>
      </c>
    </row>
    <row r="9524" customFormat="false" ht="15" hidden="false" customHeight="false" outlineLevel="0" collapsed="false">
      <c r="A9524" s="37"/>
      <c r="B9524" s="38"/>
      <c r="C9524" s="39"/>
      <c r="D9524" s="39"/>
      <c r="E9524" s="40"/>
      <c r="F9524" s="41" t="str">
        <f aca="false">IF(A9524="","",INDEX(Assumptions!$B$16:$B$18,MATCH(C9524,Assumptions!$A$16:$A$18,0)))</f>
        <v/>
      </c>
      <c r="G9524" s="42" t="str">
        <f aca="false">IF(A9524="","",WORKDAY(B9524,F9524))</f>
        <v/>
      </c>
    </row>
    <row r="9525" customFormat="false" ht="15" hidden="false" customHeight="false" outlineLevel="0" collapsed="false">
      <c r="A9525" s="37"/>
      <c r="B9525" s="38"/>
      <c r="C9525" s="39"/>
      <c r="D9525" s="39"/>
      <c r="E9525" s="40"/>
      <c r="F9525" s="41" t="str">
        <f aca="false">IF(A9525="","",INDEX(Assumptions!$B$16:$B$18,MATCH(C9525,Assumptions!$A$16:$A$18,0)))</f>
        <v/>
      </c>
      <c r="G9525" s="42" t="str">
        <f aca="false">IF(A9525="","",WORKDAY(B9525,F9525))</f>
        <v/>
      </c>
    </row>
    <row r="9526" customFormat="false" ht="15" hidden="false" customHeight="false" outlineLevel="0" collapsed="false">
      <c r="A9526" s="37"/>
      <c r="B9526" s="38"/>
      <c r="C9526" s="39"/>
      <c r="D9526" s="39"/>
      <c r="E9526" s="40"/>
      <c r="F9526" s="41" t="str">
        <f aca="false">IF(A9526="","",INDEX(Assumptions!$B$16:$B$18,MATCH(C9526,Assumptions!$A$16:$A$18,0)))</f>
        <v/>
      </c>
      <c r="G9526" s="42" t="str">
        <f aca="false">IF(A9526="","",WORKDAY(B9526,F9526))</f>
        <v/>
      </c>
    </row>
    <row r="9527" customFormat="false" ht="15" hidden="false" customHeight="false" outlineLevel="0" collapsed="false">
      <c r="A9527" s="37"/>
      <c r="B9527" s="38"/>
      <c r="C9527" s="39"/>
      <c r="D9527" s="39"/>
      <c r="E9527" s="40"/>
      <c r="F9527" s="41" t="str">
        <f aca="false">IF(A9527="","",INDEX(Assumptions!$B$16:$B$18,MATCH(C9527,Assumptions!$A$16:$A$18,0)))</f>
        <v/>
      </c>
      <c r="G9527" s="42" t="str">
        <f aca="false">IF(A9527="","",WORKDAY(B9527,F9527))</f>
        <v/>
      </c>
    </row>
    <row r="9528" customFormat="false" ht="15" hidden="false" customHeight="false" outlineLevel="0" collapsed="false">
      <c r="A9528" s="37"/>
      <c r="B9528" s="38"/>
      <c r="C9528" s="39"/>
      <c r="D9528" s="39"/>
      <c r="E9528" s="40"/>
      <c r="F9528" s="41" t="str">
        <f aca="false">IF(A9528="","",INDEX(Assumptions!$B$16:$B$18,MATCH(C9528,Assumptions!$A$16:$A$18,0)))</f>
        <v/>
      </c>
      <c r="G9528" s="42" t="str">
        <f aca="false">IF(A9528="","",WORKDAY(B9528,F9528))</f>
        <v/>
      </c>
    </row>
    <row r="9529" customFormat="false" ht="15" hidden="false" customHeight="false" outlineLevel="0" collapsed="false">
      <c r="A9529" s="37"/>
      <c r="B9529" s="38"/>
      <c r="C9529" s="39"/>
      <c r="D9529" s="39"/>
      <c r="E9529" s="40"/>
      <c r="F9529" s="41" t="str">
        <f aca="false">IF(A9529="","",INDEX(Assumptions!$B$16:$B$18,MATCH(C9529,Assumptions!$A$16:$A$18,0)))</f>
        <v/>
      </c>
      <c r="G9529" s="42" t="str">
        <f aca="false">IF(A9529="","",WORKDAY(B9529,F9529))</f>
        <v/>
      </c>
    </row>
    <row r="9530" customFormat="false" ht="15" hidden="false" customHeight="false" outlineLevel="0" collapsed="false">
      <c r="A9530" s="37"/>
      <c r="B9530" s="38"/>
      <c r="C9530" s="39"/>
      <c r="D9530" s="39"/>
      <c r="E9530" s="40"/>
      <c r="F9530" s="41" t="str">
        <f aca="false">IF(A9530="","",INDEX(Assumptions!$B$16:$B$18,MATCH(C9530,Assumptions!$A$16:$A$18,0)))</f>
        <v/>
      </c>
      <c r="G9530" s="42" t="str">
        <f aca="false">IF(A9530="","",WORKDAY(B9530,F9530))</f>
        <v/>
      </c>
    </row>
    <row r="9531" customFormat="false" ht="15" hidden="false" customHeight="false" outlineLevel="0" collapsed="false">
      <c r="A9531" s="37"/>
      <c r="B9531" s="38"/>
      <c r="C9531" s="39"/>
      <c r="D9531" s="39"/>
      <c r="E9531" s="40"/>
      <c r="F9531" s="41" t="str">
        <f aca="false">IF(A9531="","",INDEX(Assumptions!$B$16:$B$18,MATCH(C9531,Assumptions!$A$16:$A$18,0)))</f>
        <v/>
      </c>
      <c r="G9531" s="42" t="str">
        <f aca="false">IF(A9531="","",WORKDAY(B9531,F9531))</f>
        <v/>
      </c>
    </row>
    <row r="9532" customFormat="false" ht="15" hidden="false" customHeight="false" outlineLevel="0" collapsed="false">
      <c r="A9532" s="37"/>
      <c r="B9532" s="38"/>
      <c r="C9532" s="39"/>
      <c r="D9532" s="39"/>
      <c r="E9532" s="40"/>
      <c r="F9532" s="41" t="str">
        <f aca="false">IF(A9532="","",INDEX(Assumptions!$B$16:$B$18,MATCH(C9532,Assumptions!$A$16:$A$18,0)))</f>
        <v/>
      </c>
      <c r="G9532" s="42" t="str">
        <f aca="false">IF(A9532="","",WORKDAY(B9532,F9532))</f>
        <v/>
      </c>
    </row>
    <row r="9533" customFormat="false" ht="15" hidden="false" customHeight="false" outlineLevel="0" collapsed="false">
      <c r="A9533" s="37"/>
      <c r="B9533" s="38"/>
      <c r="C9533" s="39"/>
      <c r="D9533" s="39"/>
      <c r="E9533" s="40"/>
      <c r="F9533" s="41" t="str">
        <f aca="false">IF(A9533="","",INDEX(Assumptions!$B$16:$B$18,MATCH(C9533,Assumptions!$A$16:$A$18,0)))</f>
        <v/>
      </c>
      <c r="G9533" s="42" t="str">
        <f aca="false">IF(A9533="","",WORKDAY(B9533,F9533))</f>
        <v/>
      </c>
    </row>
    <row r="9534" customFormat="false" ht="15" hidden="false" customHeight="false" outlineLevel="0" collapsed="false">
      <c r="A9534" s="37"/>
      <c r="B9534" s="38"/>
      <c r="C9534" s="39"/>
      <c r="D9534" s="39"/>
      <c r="E9534" s="40"/>
      <c r="F9534" s="41" t="str">
        <f aca="false">IF(A9534="","",INDEX(Assumptions!$B$16:$B$18,MATCH(C9534,Assumptions!$A$16:$A$18,0)))</f>
        <v/>
      </c>
      <c r="G9534" s="42" t="str">
        <f aca="false">IF(A9534="","",WORKDAY(B9534,F9534))</f>
        <v/>
      </c>
    </row>
    <row r="9535" customFormat="false" ht="15" hidden="false" customHeight="false" outlineLevel="0" collapsed="false">
      <c r="A9535" s="37"/>
      <c r="B9535" s="38"/>
      <c r="C9535" s="39"/>
      <c r="D9535" s="39"/>
      <c r="E9535" s="40"/>
      <c r="F9535" s="41" t="str">
        <f aca="false">IF(A9535="","",INDEX(Assumptions!$B$16:$B$18,MATCH(C9535,Assumptions!$A$16:$A$18,0)))</f>
        <v/>
      </c>
      <c r="G9535" s="42" t="str">
        <f aca="false">IF(A9535="","",WORKDAY(B9535,F9535))</f>
        <v/>
      </c>
    </row>
    <row r="9536" customFormat="false" ht="15" hidden="false" customHeight="false" outlineLevel="0" collapsed="false">
      <c r="A9536" s="37"/>
      <c r="B9536" s="38"/>
      <c r="C9536" s="39"/>
      <c r="D9536" s="39"/>
      <c r="E9536" s="40"/>
      <c r="F9536" s="41" t="str">
        <f aca="false">IF(A9536="","",INDEX(Assumptions!$B$16:$B$18,MATCH(C9536,Assumptions!$A$16:$A$18,0)))</f>
        <v/>
      </c>
      <c r="G9536" s="42" t="str">
        <f aca="false">IF(A9536="","",WORKDAY(B9536,F9536))</f>
        <v/>
      </c>
    </row>
    <row r="9537" customFormat="false" ht="15" hidden="false" customHeight="false" outlineLevel="0" collapsed="false">
      <c r="A9537" s="37"/>
      <c r="B9537" s="38"/>
      <c r="C9537" s="39"/>
      <c r="D9537" s="39"/>
      <c r="E9537" s="40"/>
      <c r="F9537" s="41" t="str">
        <f aca="false">IF(A9537="","",INDEX(Assumptions!$B$16:$B$18,MATCH(C9537,Assumptions!$A$16:$A$18,0)))</f>
        <v/>
      </c>
      <c r="G9537" s="42" t="str">
        <f aca="false">IF(A9537="","",WORKDAY(B9537,F9537))</f>
        <v/>
      </c>
    </row>
    <row r="9538" customFormat="false" ht="15" hidden="false" customHeight="false" outlineLevel="0" collapsed="false">
      <c r="A9538" s="37"/>
      <c r="B9538" s="38"/>
      <c r="C9538" s="39"/>
      <c r="D9538" s="39"/>
      <c r="E9538" s="40"/>
      <c r="F9538" s="41" t="str">
        <f aca="false">IF(A9538="","",INDEX(Assumptions!$B$16:$B$18,MATCH(C9538,Assumptions!$A$16:$A$18,0)))</f>
        <v/>
      </c>
      <c r="G9538" s="42" t="str">
        <f aca="false">IF(A9538="","",WORKDAY(B9538,F9538))</f>
        <v/>
      </c>
    </row>
    <row r="9539" customFormat="false" ht="15" hidden="false" customHeight="false" outlineLevel="0" collapsed="false">
      <c r="A9539" s="37"/>
      <c r="B9539" s="38"/>
      <c r="C9539" s="39"/>
      <c r="D9539" s="39"/>
      <c r="E9539" s="40"/>
      <c r="F9539" s="41" t="str">
        <f aca="false">IF(A9539="","",INDEX(Assumptions!$B$16:$B$18,MATCH(C9539,Assumptions!$A$16:$A$18,0)))</f>
        <v/>
      </c>
      <c r="G9539" s="42" t="str">
        <f aca="false">IF(A9539="","",WORKDAY(B9539,F9539))</f>
        <v/>
      </c>
    </row>
    <row r="9540" customFormat="false" ht="15" hidden="false" customHeight="false" outlineLevel="0" collapsed="false">
      <c r="A9540" s="37"/>
      <c r="B9540" s="38"/>
      <c r="C9540" s="39"/>
      <c r="D9540" s="39"/>
      <c r="E9540" s="40"/>
      <c r="F9540" s="41" t="str">
        <f aca="false">IF(A9540="","",INDEX(Assumptions!$B$16:$B$18,MATCH(C9540,Assumptions!$A$16:$A$18,0)))</f>
        <v/>
      </c>
      <c r="G9540" s="42" t="str">
        <f aca="false">IF(A9540="","",WORKDAY(B9540,F9540))</f>
        <v/>
      </c>
    </row>
    <row r="9541" customFormat="false" ht="15" hidden="false" customHeight="false" outlineLevel="0" collapsed="false">
      <c r="A9541" s="37"/>
      <c r="B9541" s="38"/>
      <c r="C9541" s="39"/>
      <c r="D9541" s="39"/>
      <c r="E9541" s="40"/>
      <c r="F9541" s="41" t="str">
        <f aca="false">IF(A9541="","",INDEX(Assumptions!$B$16:$B$18,MATCH(C9541,Assumptions!$A$16:$A$18,0)))</f>
        <v/>
      </c>
      <c r="G9541" s="42" t="str">
        <f aca="false">IF(A9541="","",WORKDAY(B9541,F9541))</f>
        <v/>
      </c>
    </row>
    <row r="9542" customFormat="false" ht="15" hidden="false" customHeight="false" outlineLevel="0" collapsed="false">
      <c r="A9542" s="37"/>
      <c r="B9542" s="38"/>
      <c r="C9542" s="39"/>
      <c r="D9542" s="39"/>
      <c r="E9542" s="40"/>
      <c r="F9542" s="41" t="str">
        <f aca="false">IF(A9542="","",INDEX(Assumptions!$B$16:$B$18,MATCH(C9542,Assumptions!$A$16:$A$18,0)))</f>
        <v/>
      </c>
      <c r="G9542" s="42" t="str">
        <f aca="false">IF(A9542="","",WORKDAY(B9542,F9542))</f>
        <v/>
      </c>
    </row>
    <row r="9543" customFormat="false" ht="15" hidden="false" customHeight="false" outlineLevel="0" collapsed="false">
      <c r="A9543" s="37"/>
      <c r="B9543" s="38"/>
      <c r="C9543" s="39"/>
      <c r="D9543" s="39"/>
      <c r="E9543" s="40"/>
      <c r="F9543" s="41" t="str">
        <f aca="false">IF(A9543="","",INDEX(Assumptions!$B$16:$B$18,MATCH(C9543,Assumptions!$A$16:$A$18,0)))</f>
        <v/>
      </c>
      <c r="G9543" s="42" t="str">
        <f aca="false">IF(A9543="","",WORKDAY(B9543,F9543))</f>
        <v/>
      </c>
    </row>
    <row r="9544" customFormat="false" ht="15" hidden="false" customHeight="false" outlineLevel="0" collapsed="false">
      <c r="A9544" s="37"/>
      <c r="B9544" s="38"/>
      <c r="C9544" s="39"/>
      <c r="D9544" s="39"/>
      <c r="E9544" s="40"/>
      <c r="F9544" s="41" t="str">
        <f aca="false">IF(A9544="","",INDEX(Assumptions!$B$16:$B$18,MATCH(C9544,Assumptions!$A$16:$A$18,0)))</f>
        <v/>
      </c>
      <c r="G9544" s="42" t="str">
        <f aca="false">IF(A9544="","",WORKDAY(B9544,F9544))</f>
        <v/>
      </c>
    </row>
    <row r="9545" customFormat="false" ht="15" hidden="false" customHeight="false" outlineLevel="0" collapsed="false">
      <c r="A9545" s="37"/>
      <c r="B9545" s="38"/>
      <c r="C9545" s="39"/>
      <c r="D9545" s="39"/>
      <c r="E9545" s="40"/>
      <c r="F9545" s="41" t="str">
        <f aca="false">IF(A9545="","",INDEX(Assumptions!$B$16:$B$18,MATCH(C9545,Assumptions!$A$16:$A$18,0)))</f>
        <v/>
      </c>
      <c r="G9545" s="42" t="str">
        <f aca="false">IF(A9545="","",WORKDAY(B9545,F9545))</f>
        <v/>
      </c>
    </row>
    <row r="9546" customFormat="false" ht="15" hidden="false" customHeight="false" outlineLevel="0" collapsed="false">
      <c r="A9546" s="37"/>
      <c r="B9546" s="38"/>
      <c r="C9546" s="39"/>
      <c r="D9546" s="39"/>
      <c r="E9546" s="40"/>
      <c r="F9546" s="41" t="str">
        <f aca="false">IF(A9546="","",INDEX(Assumptions!$B$16:$B$18,MATCH(C9546,Assumptions!$A$16:$A$18,0)))</f>
        <v/>
      </c>
      <c r="G9546" s="42" t="str">
        <f aca="false">IF(A9546="","",WORKDAY(B9546,F9546))</f>
        <v/>
      </c>
    </row>
    <row r="9547" customFormat="false" ht="15" hidden="false" customHeight="false" outlineLevel="0" collapsed="false">
      <c r="A9547" s="37"/>
      <c r="B9547" s="38"/>
      <c r="C9547" s="39"/>
      <c r="D9547" s="39"/>
      <c r="E9547" s="40"/>
      <c r="F9547" s="41" t="str">
        <f aca="false">IF(A9547="","",INDEX(Assumptions!$B$16:$B$18,MATCH(C9547,Assumptions!$A$16:$A$18,0)))</f>
        <v/>
      </c>
      <c r="G9547" s="42" t="str">
        <f aca="false">IF(A9547="","",WORKDAY(B9547,F9547))</f>
        <v/>
      </c>
    </row>
    <row r="9548" customFormat="false" ht="15" hidden="false" customHeight="false" outlineLevel="0" collapsed="false">
      <c r="A9548" s="37"/>
      <c r="B9548" s="38"/>
      <c r="C9548" s="39"/>
      <c r="D9548" s="39"/>
      <c r="E9548" s="40"/>
      <c r="F9548" s="41" t="str">
        <f aca="false">IF(A9548="","",INDEX(Assumptions!$B$16:$B$18,MATCH(C9548,Assumptions!$A$16:$A$18,0)))</f>
        <v/>
      </c>
      <c r="G9548" s="42" t="str">
        <f aca="false">IF(A9548="","",WORKDAY(B9548,F9548))</f>
        <v/>
      </c>
    </row>
    <row r="9549" customFormat="false" ht="15" hidden="false" customHeight="false" outlineLevel="0" collapsed="false">
      <c r="A9549" s="37"/>
      <c r="B9549" s="38"/>
      <c r="C9549" s="39"/>
      <c r="D9549" s="39"/>
      <c r="E9549" s="40"/>
      <c r="F9549" s="41" t="str">
        <f aca="false">IF(A9549="","",INDEX(Assumptions!$B$16:$B$18,MATCH(C9549,Assumptions!$A$16:$A$18,0)))</f>
        <v/>
      </c>
      <c r="G9549" s="42" t="str">
        <f aca="false">IF(A9549="","",WORKDAY(B9549,F9549))</f>
        <v/>
      </c>
    </row>
    <row r="9550" customFormat="false" ht="15" hidden="false" customHeight="false" outlineLevel="0" collapsed="false">
      <c r="A9550" s="37"/>
      <c r="B9550" s="38"/>
      <c r="C9550" s="39"/>
      <c r="D9550" s="39"/>
      <c r="E9550" s="40"/>
      <c r="F9550" s="41" t="str">
        <f aca="false">IF(A9550="","",INDEX(Assumptions!$B$16:$B$18,MATCH(C9550,Assumptions!$A$16:$A$18,0)))</f>
        <v/>
      </c>
      <c r="G9550" s="42" t="str">
        <f aca="false">IF(A9550="","",WORKDAY(B9550,F9550))</f>
        <v/>
      </c>
    </row>
    <row r="9551" customFormat="false" ht="15" hidden="false" customHeight="false" outlineLevel="0" collapsed="false">
      <c r="A9551" s="37"/>
      <c r="B9551" s="38"/>
      <c r="C9551" s="39"/>
      <c r="D9551" s="39"/>
      <c r="E9551" s="40"/>
      <c r="F9551" s="41" t="str">
        <f aca="false">IF(A9551="","",INDEX(Assumptions!$B$16:$B$18,MATCH(C9551,Assumptions!$A$16:$A$18,0)))</f>
        <v/>
      </c>
      <c r="G9551" s="42" t="str">
        <f aca="false">IF(A9551="","",WORKDAY(B9551,F9551))</f>
        <v/>
      </c>
    </row>
    <row r="9552" customFormat="false" ht="15" hidden="false" customHeight="false" outlineLevel="0" collapsed="false">
      <c r="A9552" s="37"/>
      <c r="B9552" s="38"/>
      <c r="C9552" s="39"/>
      <c r="D9552" s="39"/>
      <c r="E9552" s="40"/>
      <c r="F9552" s="41" t="str">
        <f aca="false">IF(A9552="","",INDEX(Assumptions!$B$16:$B$18,MATCH(C9552,Assumptions!$A$16:$A$18,0)))</f>
        <v/>
      </c>
      <c r="G9552" s="42" t="str">
        <f aca="false">IF(A9552="","",WORKDAY(B9552,F9552))</f>
        <v/>
      </c>
    </row>
    <row r="9553" customFormat="false" ht="15" hidden="false" customHeight="false" outlineLevel="0" collapsed="false">
      <c r="A9553" s="37"/>
      <c r="B9553" s="38"/>
      <c r="C9553" s="39"/>
      <c r="D9553" s="39"/>
      <c r="E9553" s="40"/>
      <c r="F9553" s="41" t="str">
        <f aca="false">IF(A9553="","",INDEX(Assumptions!$B$16:$B$18,MATCH(C9553,Assumptions!$A$16:$A$18,0)))</f>
        <v/>
      </c>
      <c r="G9553" s="42" t="str">
        <f aca="false">IF(A9553="","",WORKDAY(B9553,F9553))</f>
        <v/>
      </c>
    </row>
    <row r="9554" customFormat="false" ht="15" hidden="false" customHeight="false" outlineLevel="0" collapsed="false">
      <c r="A9554" s="37"/>
      <c r="B9554" s="38"/>
      <c r="C9554" s="39"/>
      <c r="D9554" s="39"/>
      <c r="E9554" s="40"/>
      <c r="F9554" s="41" t="str">
        <f aca="false">IF(A9554="","",INDEX(Assumptions!$B$16:$B$18,MATCH(C9554,Assumptions!$A$16:$A$18,0)))</f>
        <v/>
      </c>
      <c r="G9554" s="42" t="str">
        <f aca="false">IF(A9554="","",WORKDAY(B9554,F9554))</f>
        <v/>
      </c>
    </row>
    <row r="9555" customFormat="false" ht="15" hidden="false" customHeight="false" outlineLevel="0" collapsed="false">
      <c r="A9555" s="37"/>
      <c r="B9555" s="38"/>
      <c r="C9555" s="39"/>
      <c r="D9555" s="39"/>
      <c r="E9555" s="40"/>
      <c r="F9555" s="41" t="str">
        <f aca="false">IF(A9555="","",INDEX(Assumptions!$B$16:$B$18,MATCH(C9555,Assumptions!$A$16:$A$18,0)))</f>
        <v/>
      </c>
      <c r="G9555" s="42" t="str">
        <f aca="false">IF(A9555="","",WORKDAY(B9555,F9555))</f>
        <v/>
      </c>
    </row>
    <row r="9556" customFormat="false" ht="15" hidden="false" customHeight="false" outlineLevel="0" collapsed="false">
      <c r="A9556" s="37"/>
      <c r="B9556" s="38"/>
      <c r="C9556" s="39"/>
      <c r="D9556" s="39"/>
      <c r="E9556" s="40"/>
      <c r="F9556" s="41" t="str">
        <f aca="false">IF(A9556="","",INDEX(Assumptions!$B$16:$B$18,MATCH(C9556,Assumptions!$A$16:$A$18,0)))</f>
        <v/>
      </c>
      <c r="G9556" s="42" t="str">
        <f aca="false">IF(A9556="","",WORKDAY(B9556,F9556))</f>
        <v/>
      </c>
    </row>
    <row r="9557" customFormat="false" ht="15" hidden="false" customHeight="false" outlineLevel="0" collapsed="false">
      <c r="A9557" s="37"/>
      <c r="B9557" s="38"/>
      <c r="C9557" s="39"/>
      <c r="D9557" s="39"/>
      <c r="E9557" s="40"/>
      <c r="F9557" s="41" t="str">
        <f aca="false">IF(A9557="","",INDEX(Assumptions!$B$16:$B$18,MATCH(C9557,Assumptions!$A$16:$A$18,0)))</f>
        <v/>
      </c>
      <c r="G9557" s="42" t="str">
        <f aca="false">IF(A9557="","",WORKDAY(B9557,F9557))</f>
        <v/>
      </c>
    </row>
    <row r="9558" customFormat="false" ht="15" hidden="false" customHeight="false" outlineLevel="0" collapsed="false">
      <c r="A9558" s="37"/>
      <c r="B9558" s="38"/>
      <c r="C9558" s="39"/>
      <c r="D9558" s="39"/>
      <c r="E9558" s="40"/>
      <c r="F9558" s="41" t="str">
        <f aca="false">IF(A9558="","",INDEX(Assumptions!$B$16:$B$18,MATCH(C9558,Assumptions!$A$16:$A$18,0)))</f>
        <v/>
      </c>
      <c r="G9558" s="42" t="str">
        <f aca="false">IF(A9558="","",WORKDAY(B9558,F9558))</f>
        <v/>
      </c>
    </row>
    <row r="9559" customFormat="false" ht="15" hidden="false" customHeight="false" outlineLevel="0" collapsed="false">
      <c r="A9559" s="37"/>
      <c r="B9559" s="38"/>
      <c r="C9559" s="39"/>
      <c r="D9559" s="39"/>
      <c r="E9559" s="40"/>
      <c r="F9559" s="41" t="str">
        <f aca="false">IF(A9559="","",INDEX(Assumptions!$B$16:$B$18,MATCH(C9559,Assumptions!$A$16:$A$18,0)))</f>
        <v/>
      </c>
      <c r="G9559" s="42" t="str">
        <f aca="false">IF(A9559="","",WORKDAY(B9559,F9559))</f>
        <v/>
      </c>
    </row>
    <row r="9560" customFormat="false" ht="15" hidden="false" customHeight="false" outlineLevel="0" collapsed="false">
      <c r="A9560" s="37"/>
      <c r="B9560" s="38"/>
      <c r="C9560" s="39"/>
      <c r="D9560" s="39"/>
      <c r="E9560" s="40"/>
      <c r="F9560" s="41" t="str">
        <f aca="false">IF(A9560="","",INDEX(Assumptions!$B$16:$B$18,MATCH(C9560,Assumptions!$A$16:$A$18,0)))</f>
        <v/>
      </c>
      <c r="G9560" s="42" t="str">
        <f aca="false">IF(A9560="","",WORKDAY(B9560,F9560))</f>
        <v/>
      </c>
    </row>
    <row r="9561" customFormat="false" ht="15" hidden="false" customHeight="false" outlineLevel="0" collapsed="false">
      <c r="A9561" s="37"/>
      <c r="B9561" s="38"/>
      <c r="C9561" s="39"/>
      <c r="D9561" s="39"/>
      <c r="E9561" s="40"/>
      <c r="F9561" s="41" t="str">
        <f aca="false">IF(A9561="","",INDEX(Assumptions!$B$16:$B$18,MATCH(C9561,Assumptions!$A$16:$A$18,0)))</f>
        <v/>
      </c>
      <c r="G9561" s="42" t="str">
        <f aca="false">IF(A9561="","",WORKDAY(B9561,F9561))</f>
        <v/>
      </c>
    </row>
    <row r="9562" customFormat="false" ht="15" hidden="false" customHeight="false" outlineLevel="0" collapsed="false">
      <c r="A9562" s="37"/>
      <c r="B9562" s="38"/>
      <c r="C9562" s="39"/>
      <c r="D9562" s="39"/>
      <c r="E9562" s="40"/>
      <c r="F9562" s="41" t="str">
        <f aca="false">IF(A9562="","",INDEX(Assumptions!$B$16:$B$18,MATCH(C9562,Assumptions!$A$16:$A$18,0)))</f>
        <v/>
      </c>
      <c r="G9562" s="42" t="str">
        <f aca="false">IF(A9562="","",WORKDAY(B9562,F9562))</f>
        <v/>
      </c>
    </row>
    <row r="9563" customFormat="false" ht="15" hidden="false" customHeight="false" outlineLevel="0" collapsed="false">
      <c r="A9563" s="37"/>
      <c r="B9563" s="38"/>
      <c r="C9563" s="39"/>
      <c r="D9563" s="39"/>
      <c r="E9563" s="40"/>
      <c r="F9563" s="41" t="str">
        <f aca="false">IF(A9563="","",INDEX(Assumptions!$B$16:$B$18,MATCH(C9563,Assumptions!$A$16:$A$18,0)))</f>
        <v/>
      </c>
      <c r="G9563" s="42" t="str">
        <f aca="false">IF(A9563="","",WORKDAY(B9563,F9563))</f>
        <v/>
      </c>
    </row>
    <row r="9564" customFormat="false" ht="15" hidden="false" customHeight="false" outlineLevel="0" collapsed="false">
      <c r="A9564" s="37"/>
      <c r="B9564" s="38"/>
      <c r="C9564" s="39"/>
      <c r="D9564" s="39"/>
      <c r="E9564" s="40"/>
      <c r="F9564" s="41" t="str">
        <f aca="false">IF(A9564="","",INDEX(Assumptions!$B$16:$B$18,MATCH(C9564,Assumptions!$A$16:$A$18,0)))</f>
        <v/>
      </c>
      <c r="G9564" s="42" t="str">
        <f aca="false">IF(A9564="","",WORKDAY(B9564,F9564))</f>
        <v/>
      </c>
    </row>
    <row r="9565" customFormat="false" ht="15" hidden="false" customHeight="false" outlineLevel="0" collapsed="false">
      <c r="A9565" s="37"/>
      <c r="B9565" s="38"/>
      <c r="C9565" s="39"/>
      <c r="D9565" s="39"/>
      <c r="E9565" s="40"/>
      <c r="F9565" s="41" t="str">
        <f aca="false">IF(A9565="","",INDEX(Assumptions!$B$16:$B$18,MATCH(C9565,Assumptions!$A$16:$A$18,0)))</f>
        <v/>
      </c>
      <c r="G9565" s="42" t="str">
        <f aca="false">IF(A9565="","",WORKDAY(B9565,F9565))</f>
        <v/>
      </c>
    </row>
    <row r="9566" customFormat="false" ht="15" hidden="false" customHeight="false" outlineLevel="0" collapsed="false">
      <c r="A9566" s="37"/>
      <c r="B9566" s="38"/>
      <c r="C9566" s="39"/>
      <c r="D9566" s="39"/>
      <c r="E9566" s="40"/>
      <c r="F9566" s="41" t="str">
        <f aca="false">IF(A9566="","",INDEX(Assumptions!$B$16:$B$18,MATCH(C9566,Assumptions!$A$16:$A$18,0)))</f>
        <v/>
      </c>
      <c r="G9566" s="42" t="str">
        <f aca="false">IF(A9566="","",WORKDAY(B9566,F9566))</f>
        <v/>
      </c>
    </row>
    <row r="9567" customFormat="false" ht="15" hidden="false" customHeight="false" outlineLevel="0" collapsed="false">
      <c r="A9567" s="37"/>
      <c r="B9567" s="38"/>
      <c r="C9567" s="39"/>
      <c r="D9567" s="39"/>
      <c r="E9567" s="40"/>
      <c r="F9567" s="41" t="str">
        <f aca="false">IF(A9567="","",INDEX(Assumptions!$B$16:$B$18,MATCH(C9567,Assumptions!$A$16:$A$18,0)))</f>
        <v/>
      </c>
      <c r="G9567" s="42" t="str">
        <f aca="false">IF(A9567="","",WORKDAY(B9567,F9567))</f>
        <v/>
      </c>
    </row>
    <row r="9568" customFormat="false" ht="15" hidden="false" customHeight="false" outlineLevel="0" collapsed="false">
      <c r="A9568" s="37"/>
      <c r="B9568" s="38"/>
      <c r="C9568" s="39"/>
      <c r="D9568" s="39"/>
      <c r="E9568" s="40"/>
      <c r="F9568" s="41" t="str">
        <f aca="false">IF(A9568="","",INDEX(Assumptions!$B$16:$B$18,MATCH(C9568,Assumptions!$A$16:$A$18,0)))</f>
        <v/>
      </c>
      <c r="G9568" s="42" t="str">
        <f aca="false">IF(A9568="","",WORKDAY(B9568,F9568))</f>
        <v/>
      </c>
    </row>
    <row r="9569" customFormat="false" ht="15" hidden="false" customHeight="false" outlineLevel="0" collapsed="false">
      <c r="A9569" s="37"/>
      <c r="B9569" s="38"/>
      <c r="C9569" s="39"/>
      <c r="D9569" s="39"/>
      <c r="E9569" s="40"/>
      <c r="F9569" s="41" t="str">
        <f aca="false">IF(A9569="","",INDEX(Assumptions!$B$16:$B$18,MATCH(C9569,Assumptions!$A$16:$A$18,0)))</f>
        <v/>
      </c>
      <c r="G9569" s="42" t="str">
        <f aca="false">IF(A9569="","",WORKDAY(B9569,F9569))</f>
        <v/>
      </c>
    </row>
    <row r="9570" customFormat="false" ht="15" hidden="false" customHeight="false" outlineLevel="0" collapsed="false">
      <c r="A9570" s="37"/>
      <c r="B9570" s="38"/>
      <c r="C9570" s="39"/>
      <c r="D9570" s="39"/>
      <c r="E9570" s="40"/>
      <c r="F9570" s="41" t="str">
        <f aca="false">IF(A9570="","",INDEX(Assumptions!$B$16:$B$18,MATCH(C9570,Assumptions!$A$16:$A$18,0)))</f>
        <v/>
      </c>
      <c r="G9570" s="42" t="str">
        <f aca="false">IF(A9570="","",WORKDAY(B9570,F9570))</f>
        <v/>
      </c>
    </row>
    <row r="9571" customFormat="false" ht="15" hidden="false" customHeight="false" outlineLevel="0" collapsed="false">
      <c r="A9571" s="37"/>
      <c r="B9571" s="38"/>
      <c r="C9571" s="39"/>
      <c r="D9571" s="39"/>
      <c r="E9571" s="40"/>
      <c r="F9571" s="41" t="str">
        <f aca="false">IF(A9571="","",INDEX(Assumptions!$B$16:$B$18,MATCH(C9571,Assumptions!$A$16:$A$18,0)))</f>
        <v/>
      </c>
      <c r="G9571" s="42" t="str">
        <f aca="false">IF(A9571="","",WORKDAY(B9571,F9571))</f>
        <v/>
      </c>
    </row>
    <row r="9572" customFormat="false" ht="15" hidden="false" customHeight="false" outlineLevel="0" collapsed="false">
      <c r="A9572" s="37"/>
      <c r="B9572" s="38"/>
      <c r="C9572" s="39"/>
      <c r="D9572" s="39"/>
      <c r="E9572" s="40"/>
      <c r="F9572" s="41" t="str">
        <f aca="false">IF(A9572="","",INDEX(Assumptions!$B$16:$B$18,MATCH(C9572,Assumptions!$A$16:$A$18,0)))</f>
        <v/>
      </c>
      <c r="G9572" s="42" t="str">
        <f aca="false">IF(A9572="","",WORKDAY(B9572,F9572))</f>
        <v/>
      </c>
    </row>
    <row r="9573" customFormat="false" ht="15" hidden="false" customHeight="false" outlineLevel="0" collapsed="false">
      <c r="A9573" s="37"/>
      <c r="B9573" s="38"/>
      <c r="C9573" s="39"/>
      <c r="D9573" s="39"/>
      <c r="E9573" s="40"/>
      <c r="F9573" s="41" t="str">
        <f aca="false">IF(A9573="","",INDEX(Assumptions!$B$16:$B$18,MATCH(C9573,Assumptions!$A$16:$A$18,0)))</f>
        <v/>
      </c>
      <c r="G9573" s="42" t="str">
        <f aca="false">IF(A9573="","",WORKDAY(B9573,F9573))</f>
        <v/>
      </c>
    </row>
    <row r="9574" customFormat="false" ht="15" hidden="false" customHeight="false" outlineLevel="0" collapsed="false">
      <c r="A9574" s="37"/>
      <c r="B9574" s="38"/>
      <c r="C9574" s="39"/>
      <c r="D9574" s="39"/>
      <c r="E9574" s="40"/>
      <c r="F9574" s="41" t="str">
        <f aca="false">IF(A9574="","",INDEX(Assumptions!$B$16:$B$18,MATCH(C9574,Assumptions!$A$16:$A$18,0)))</f>
        <v/>
      </c>
      <c r="G9574" s="42" t="str">
        <f aca="false">IF(A9574="","",WORKDAY(B9574,F9574))</f>
        <v/>
      </c>
    </row>
    <row r="9575" customFormat="false" ht="15" hidden="false" customHeight="false" outlineLevel="0" collapsed="false">
      <c r="A9575" s="37"/>
      <c r="B9575" s="38"/>
      <c r="C9575" s="39"/>
      <c r="D9575" s="39"/>
      <c r="E9575" s="40"/>
      <c r="F9575" s="41" t="str">
        <f aca="false">IF(A9575="","",INDEX(Assumptions!$B$16:$B$18,MATCH(C9575,Assumptions!$A$16:$A$18,0)))</f>
        <v/>
      </c>
      <c r="G9575" s="42" t="str">
        <f aca="false">IF(A9575="","",WORKDAY(B9575,F9575))</f>
        <v/>
      </c>
    </row>
    <row r="9576" customFormat="false" ht="15" hidden="false" customHeight="false" outlineLevel="0" collapsed="false">
      <c r="A9576" s="37"/>
      <c r="B9576" s="38"/>
      <c r="C9576" s="39"/>
      <c r="D9576" s="39"/>
      <c r="E9576" s="40"/>
      <c r="F9576" s="41" t="str">
        <f aca="false">IF(A9576="","",INDEX(Assumptions!$B$16:$B$18,MATCH(C9576,Assumptions!$A$16:$A$18,0)))</f>
        <v/>
      </c>
      <c r="G9576" s="42" t="str">
        <f aca="false">IF(A9576="","",WORKDAY(B9576,F9576))</f>
        <v/>
      </c>
    </row>
    <row r="9577" customFormat="false" ht="15" hidden="false" customHeight="false" outlineLevel="0" collapsed="false">
      <c r="A9577" s="37"/>
      <c r="B9577" s="38"/>
      <c r="C9577" s="39"/>
      <c r="D9577" s="39"/>
      <c r="E9577" s="40"/>
      <c r="F9577" s="41" t="str">
        <f aca="false">IF(A9577="","",INDEX(Assumptions!$B$16:$B$18,MATCH(C9577,Assumptions!$A$16:$A$18,0)))</f>
        <v/>
      </c>
      <c r="G9577" s="42" t="str">
        <f aca="false">IF(A9577="","",WORKDAY(B9577,F9577))</f>
        <v/>
      </c>
    </row>
    <row r="9578" customFormat="false" ht="15" hidden="false" customHeight="false" outlineLevel="0" collapsed="false">
      <c r="A9578" s="37"/>
      <c r="B9578" s="38"/>
      <c r="C9578" s="39"/>
      <c r="D9578" s="39"/>
      <c r="E9578" s="40"/>
      <c r="F9578" s="41" t="str">
        <f aca="false">IF(A9578="","",INDEX(Assumptions!$B$16:$B$18,MATCH(C9578,Assumptions!$A$16:$A$18,0)))</f>
        <v/>
      </c>
      <c r="G9578" s="42" t="str">
        <f aca="false">IF(A9578="","",WORKDAY(B9578,F9578))</f>
        <v/>
      </c>
    </row>
    <row r="9579" customFormat="false" ht="15" hidden="false" customHeight="false" outlineLevel="0" collapsed="false">
      <c r="A9579" s="37"/>
      <c r="B9579" s="38"/>
      <c r="C9579" s="39"/>
      <c r="D9579" s="39"/>
      <c r="E9579" s="40"/>
      <c r="F9579" s="41" t="str">
        <f aca="false">IF(A9579="","",INDEX(Assumptions!$B$16:$B$18,MATCH(C9579,Assumptions!$A$16:$A$18,0)))</f>
        <v/>
      </c>
      <c r="G9579" s="42" t="str">
        <f aca="false">IF(A9579="","",WORKDAY(B9579,F9579))</f>
        <v/>
      </c>
    </row>
    <row r="9580" customFormat="false" ht="15" hidden="false" customHeight="false" outlineLevel="0" collapsed="false">
      <c r="A9580" s="37"/>
      <c r="B9580" s="38"/>
      <c r="C9580" s="39"/>
      <c r="D9580" s="39"/>
      <c r="E9580" s="40"/>
      <c r="F9580" s="41" t="str">
        <f aca="false">IF(A9580="","",INDEX(Assumptions!$B$16:$B$18,MATCH(C9580,Assumptions!$A$16:$A$18,0)))</f>
        <v/>
      </c>
      <c r="G9580" s="42" t="str">
        <f aca="false">IF(A9580="","",WORKDAY(B9580,F9580))</f>
        <v/>
      </c>
    </row>
    <row r="9581" customFormat="false" ht="15" hidden="false" customHeight="false" outlineLevel="0" collapsed="false">
      <c r="A9581" s="37"/>
      <c r="B9581" s="38"/>
      <c r="C9581" s="39"/>
      <c r="D9581" s="39"/>
      <c r="E9581" s="40"/>
      <c r="F9581" s="41" t="str">
        <f aca="false">IF(A9581="","",INDEX(Assumptions!$B$16:$B$18,MATCH(C9581,Assumptions!$A$16:$A$18,0)))</f>
        <v/>
      </c>
      <c r="G9581" s="42" t="str">
        <f aca="false">IF(A9581="","",WORKDAY(B9581,F9581))</f>
        <v/>
      </c>
    </row>
    <row r="9582" customFormat="false" ht="15" hidden="false" customHeight="false" outlineLevel="0" collapsed="false">
      <c r="A9582" s="37"/>
      <c r="B9582" s="38"/>
      <c r="C9582" s="39"/>
      <c r="D9582" s="39"/>
      <c r="E9582" s="40"/>
      <c r="F9582" s="41" t="str">
        <f aca="false">IF(A9582="","",INDEX(Assumptions!$B$16:$B$18,MATCH(C9582,Assumptions!$A$16:$A$18,0)))</f>
        <v/>
      </c>
      <c r="G9582" s="42" t="str">
        <f aca="false">IF(A9582="","",WORKDAY(B9582,F9582))</f>
        <v/>
      </c>
    </row>
    <row r="9583" customFormat="false" ht="15" hidden="false" customHeight="false" outlineLevel="0" collapsed="false">
      <c r="A9583" s="37"/>
      <c r="B9583" s="38"/>
      <c r="C9583" s="39"/>
      <c r="D9583" s="39"/>
      <c r="E9583" s="40"/>
      <c r="F9583" s="41" t="str">
        <f aca="false">IF(A9583="","",INDEX(Assumptions!$B$16:$B$18,MATCH(C9583,Assumptions!$A$16:$A$18,0)))</f>
        <v/>
      </c>
      <c r="G9583" s="42" t="str">
        <f aca="false">IF(A9583="","",WORKDAY(B9583,F9583))</f>
        <v/>
      </c>
    </row>
    <row r="9584" customFormat="false" ht="15" hidden="false" customHeight="false" outlineLevel="0" collapsed="false">
      <c r="A9584" s="37"/>
      <c r="B9584" s="38"/>
      <c r="C9584" s="39"/>
      <c r="D9584" s="39"/>
      <c r="E9584" s="40"/>
      <c r="F9584" s="41" t="str">
        <f aca="false">IF(A9584="","",INDEX(Assumptions!$B$16:$B$18,MATCH(C9584,Assumptions!$A$16:$A$18,0)))</f>
        <v/>
      </c>
      <c r="G9584" s="42" t="str">
        <f aca="false">IF(A9584="","",WORKDAY(B9584,F9584))</f>
        <v/>
      </c>
    </row>
    <row r="9585" customFormat="false" ht="15" hidden="false" customHeight="false" outlineLevel="0" collapsed="false">
      <c r="A9585" s="37"/>
      <c r="B9585" s="38"/>
      <c r="C9585" s="39"/>
      <c r="D9585" s="39"/>
      <c r="E9585" s="40"/>
      <c r="F9585" s="41" t="str">
        <f aca="false">IF(A9585="","",INDEX(Assumptions!$B$16:$B$18,MATCH(C9585,Assumptions!$A$16:$A$18,0)))</f>
        <v/>
      </c>
      <c r="G9585" s="42" t="str">
        <f aca="false">IF(A9585="","",WORKDAY(B9585,F9585))</f>
        <v/>
      </c>
    </row>
    <row r="9586" customFormat="false" ht="15" hidden="false" customHeight="false" outlineLevel="0" collapsed="false">
      <c r="A9586" s="37"/>
      <c r="B9586" s="38"/>
      <c r="C9586" s="39"/>
      <c r="D9586" s="39"/>
      <c r="E9586" s="40"/>
      <c r="F9586" s="41" t="str">
        <f aca="false">IF(A9586="","",INDEX(Assumptions!$B$16:$B$18,MATCH(C9586,Assumptions!$A$16:$A$18,0)))</f>
        <v/>
      </c>
      <c r="G9586" s="42" t="str">
        <f aca="false">IF(A9586="","",WORKDAY(B9586,F9586))</f>
        <v/>
      </c>
    </row>
    <row r="9587" customFormat="false" ht="15" hidden="false" customHeight="false" outlineLevel="0" collapsed="false">
      <c r="A9587" s="37"/>
      <c r="B9587" s="38"/>
      <c r="C9587" s="39"/>
      <c r="D9587" s="39"/>
      <c r="E9587" s="40"/>
      <c r="F9587" s="41" t="str">
        <f aca="false">IF(A9587="","",INDEX(Assumptions!$B$16:$B$18,MATCH(C9587,Assumptions!$A$16:$A$18,0)))</f>
        <v/>
      </c>
      <c r="G9587" s="42" t="str">
        <f aca="false">IF(A9587="","",WORKDAY(B9587,F9587))</f>
        <v/>
      </c>
    </row>
    <row r="9588" customFormat="false" ht="15" hidden="false" customHeight="false" outlineLevel="0" collapsed="false">
      <c r="A9588" s="37"/>
      <c r="B9588" s="38"/>
      <c r="C9588" s="39"/>
      <c r="D9588" s="39"/>
      <c r="E9588" s="40"/>
      <c r="F9588" s="41" t="str">
        <f aca="false">IF(A9588="","",INDEX(Assumptions!$B$16:$B$18,MATCH(C9588,Assumptions!$A$16:$A$18,0)))</f>
        <v/>
      </c>
      <c r="G9588" s="42" t="str">
        <f aca="false">IF(A9588="","",WORKDAY(B9588,F9588))</f>
        <v/>
      </c>
    </row>
    <row r="9589" customFormat="false" ht="15" hidden="false" customHeight="false" outlineLevel="0" collapsed="false">
      <c r="A9589" s="37"/>
      <c r="B9589" s="38"/>
      <c r="C9589" s="39"/>
      <c r="D9589" s="39"/>
      <c r="E9589" s="40"/>
      <c r="F9589" s="41" t="str">
        <f aca="false">IF(A9589="","",INDEX(Assumptions!$B$16:$B$18,MATCH(C9589,Assumptions!$A$16:$A$18,0)))</f>
        <v/>
      </c>
      <c r="G9589" s="42" t="str">
        <f aca="false">IF(A9589="","",WORKDAY(B9589,F9589))</f>
        <v/>
      </c>
    </row>
    <row r="9590" customFormat="false" ht="15" hidden="false" customHeight="false" outlineLevel="0" collapsed="false">
      <c r="A9590" s="37"/>
      <c r="B9590" s="38"/>
      <c r="C9590" s="39"/>
      <c r="D9590" s="39"/>
      <c r="E9590" s="40"/>
      <c r="F9590" s="41" t="str">
        <f aca="false">IF(A9590="","",INDEX(Assumptions!$B$16:$B$18,MATCH(C9590,Assumptions!$A$16:$A$18,0)))</f>
        <v/>
      </c>
      <c r="G9590" s="42" t="str">
        <f aca="false">IF(A9590="","",WORKDAY(B9590,F9590))</f>
        <v/>
      </c>
    </row>
    <row r="9591" customFormat="false" ht="15" hidden="false" customHeight="false" outlineLevel="0" collapsed="false">
      <c r="A9591" s="37"/>
      <c r="B9591" s="38"/>
      <c r="C9591" s="39"/>
      <c r="D9591" s="39"/>
      <c r="E9591" s="40"/>
      <c r="F9591" s="41" t="str">
        <f aca="false">IF(A9591="","",INDEX(Assumptions!$B$16:$B$18,MATCH(C9591,Assumptions!$A$16:$A$18,0)))</f>
        <v/>
      </c>
      <c r="G9591" s="42" t="str">
        <f aca="false">IF(A9591="","",WORKDAY(B9591,F9591))</f>
        <v/>
      </c>
    </row>
    <row r="9592" customFormat="false" ht="15" hidden="false" customHeight="false" outlineLevel="0" collapsed="false">
      <c r="A9592" s="37"/>
      <c r="B9592" s="38"/>
      <c r="C9592" s="39"/>
      <c r="D9592" s="39"/>
      <c r="E9592" s="40"/>
      <c r="F9592" s="41" t="str">
        <f aca="false">IF(A9592="","",INDEX(Assumptions!$B$16:$B$18,MATCH(C9592,Assumptions!$A$16:$A$18,0)))</f>
        <v/>
      </c>
      <c r="G9592" s="42" t="str">
        <f aca="false">IF(A9592="","",WORKDAY(B9592,F9592))</f>
        <v/>
      </c>
    </row>
    <row r="9593" customFormat="false" ht="15" hidden="false" customHeight="false" outlineLevel="0" collapsed="false">
      <c r="A9593" s="37"/>
      <c r="B9593" s="38"/>
      <c r="C9593" s="39"/>
      <c r="D9593" s="39"/>
      <c r="E9593" s="40"/>
      <c r="F9593" s="41" t="str">
        <f aca="false">IF(A9593="","",INDEX(Assumptions!$B$16:$B$18,MATCH(C9593,Assumptions!$A$16:$A$18,0)))</f>
        <v/>
      </c>
      <c r="G9593" s="42" t="str">
        <f aca="false">IF(A9593="","",WORKDAY(B9593,F9593))</f>
        <v/>
      </c>
    </row>
    <row r="9594" customFormat="false" ht="15" hidden="false" customHeight="false" outlineLevel="0" collapsed="false">
      <c r="A9594" s="37"/>
      <c r="B9594" s="38"/>
      <c r="C9594" s="39"/>
      <c r="D9594" s="39"/>
      <c r="E9594" s="40"/>
      <c r="F9594" s="41" t="str">
        <f aca="false">IF(A9594="","",INDEX(Assumptions!$B$16:$B$18,MATCH(C9594,Assumptions!$A$16:$A$18,0)))</f>
        <v/>
      </c>
      <c r="G9594" s="42" t="str">
        <f aca="false">IF(A9594="","",WORKDAY(B9594,F9594))</f>
        <v/>
      </c>
    </row>
    <row r="9595" customFormat="false" ht="15" hidden="false" customHeight="false" outlineLevel="0" collapsed="false">
      <c r="A9595" s="37"/>
      <c r="B9595" s="38"/>
      <c r="C9595" s="39"/>
      <c r="D9595" s="39"/>
      <c r="E9595" s="40"/>
      <c r="F9595" s="41" t="str">
        <f aca="false">IF(A9595="","",INDEX(Assumptions!$B$16:$B$18,MATCH(C9595,Assumptions!$A$16:$A$18,0)))</f>
        <v/>
      </c>
      <c r="G9595" s="42" t="str">
        <f aca="false">IF(A9595="","",WORKDAY(B9595,F9595))</f>
        <v/>
      </c>
    </row>
    <row r="9596" customFormat="false" ht="15" hidden="false" customHeight="false" outlineLevel="0" collapsed="false">
      <c r="A9596" s="37"/>
      <c r="B9596" s="38"/>
      <c r="C9596" s="39"/>
      <c r="D9596" s="39"/>
      <c r="E9596" s="40"/>
      <c r="F9596" s="41" t="str">
        <f aca="false">IF(A9596="","",INDEX(Assumptions!$B$16:$B$18,MATCH(C9596,Assumptions!$A$16:$A$18,0)))</f>
        <v/>
      </c>
      <c r="G9596" s="42" t="str">
        <f aca="false">IF(A9596="","",WORKDAY(B9596,F9596))</f>
        <v/>
      </c>
    </row>
    <row r="9597" customFormat="false" ht="15" hidden="false" customHeight="false" outlineLevel="0" collapsed="false">
      <c r="A9597" s="37"/>
      <c r="B9597" s="38"/>
      <c r="C9597" s="39"/>
      <c r="D9597" s="39"/>
      <c r="E9597" s="40"/>
      <c r="F9597" s="41" t="str">
        <f aca="false">IF(A9597="","",INDEX(Assumptions!$B$16:$B$18,MATCH(C9597,Assumptions!$A$16:$A$18,0)))</f>
        <v/>
      </c>
      <c r="G9597" s="42" t="str">
        <f aca="false">IF(A9597="","",WORKDAY(B9597,F9597))</f>
        <v/>
      </c>
    </row>
    <row r="9598" customFormat="false" ht="15" hidden="false" customHeight="false" outlineLevel="0" collapsed="false">
      <c r="A9598" s="37"/>
      <c r="B9598" s="38"/>
      <c r="C9598" s="39"/>
      <c r="D9598" s="39"/>
      <c r="E9598" s="40"/>
      <c r="F9598" s="41" t="str">
        <f aca="false">IF(A9598="","",INDEX(Assumptions!$B$16:$B$18,MATCH(C9598,Assumptions!$A$16:$A$18,0)))</f>
        <v/>
      </c>
      <c r="G9598" s="42" t="str">
        <f aca="false">IF(A9598="","",WORKDAY(B9598,F9598))</f>
        <v/>
      </c>
    </row>
    <row r="9599" customFormat="false" ht="15" hidden="false" customHeight="false" outlineLevel="0" collapsed="false">
      <c r="A9599" s="37"/>
      <c r="B9599" s="38"/>
      <c r="C9599" s="39"/>
      <c r="D9599" s="39"/>
      <c r="E9599" s="40"/>
      <c r="F9599" s="41" t="str">
        <f aca="false">IF(A9599="","",INDEX(Assumptions!$B$16:$B$18,MATCH(C9599,Assumptions!$A$16:$A$18,0)))</f>
        <v/>
      </c>
      <c r="G9599" s="42" t="str">
        <f aca="false">IF(A9599="","",WORKDAY(B9599,F9599))</f>
        <v/>
      </c>
    </row>
    <row r="9600" customFormat="false" ht="15" hidden="false" customHeight="false" outlineLevel="0" collapsed="false">
      <c r="A9600" s="37"/>
      <c r="B9600" s="38"/>
      <c r="C9600" s="39"/>
      <c r="D9600" s="39"/>
      <c r="E9600" s="40"/>
      <c r="F9600" s="41" t="str">
        <f aca="false">IF(A9600="","",INDEX(Assumptions!$B$16:$B$18,MATCH(C9600,Assumptions!$A$16:$A$18,0)))</f>
        <v/>
      </c>
      <c r="G9600" s="42" t="str">
        <f aca="false">IF(A9600="","",WORKDAY(B9600,F9600))</f>
        <v/>
      </c>
    </row>
    <row r="9601" customFormat="false" ht="15" hidden="false" customHeight="false" outlineLevel="0" collapsed="false">
      <c r="A9601" s="37"/>
      <c r="B9601" s="38"/>
      <c r="C9601" s="39"/>
      <c r="D9601" s="39"/>
      <c r="E9601" s="40"/>
      <c r="F9601" s="41" t="str">
        <f aca="false">IF(A9601="","",INDEX(Assumptions!$B$16:$B$18,MATCH(C9601,Assumptions!$A$16:$A$18,0)))</f>
        <v/>
      </c>
      <c r="G9601" s="42" t="str">
        <f aca="false">IF(A9601="","",WORKDAY(B9601,F9601))</f>
        <v/>
      </c>
    </row>
    <row r="9602" customFormat="false" ht="15" hidden="false" customHeight="false" outlineLevel="0" collapsed="false">
      <c r="A9602" s="37"/>
      <c r="B9602" s="38"/>
      <c r="C9602" s="39"/>
      <c r="D9602" s="39"/>
      <c r="E9602" s="40"/>
      <c r="F9602" s="41" t="str">
        <f aca="false">IF(A9602="","",INDEX(Assumptions!$B$16:$B$18,MATCH(C9602,Assumptions!$A$16:$A$18,0)))</f>
        <v/>
      </c>
      <c r="G9602" s="42" t="str">
        <f aca="false">IF(A9602="","",WORKDAY(B9602,F9602))</f>
        <v/>
      </c>
    </row>
    <row r="9603" customFormat="false" ht="15" hidden="false" customHeight="false" outlineLevel="0" collapsed="false">
      <c r="A9603" s="37"/>
      <c r="B9603" s="38"/>
      <c r="C9603" s="39"/>
      <c r="D9603" s="39"/>
      <c r="E9603" s="40"/>
      <c r="F9603" s="41" t="str">
        <f aca="false">IF(A9603="","",INDEX(Assumptions!$B$16:$B$18,MATCH(C9603,Assumptions!$A$16:$A$18,0)))</f>
        <v/>
      </c>
      <c r="G9603" s="42" t="str">
        <f aca="false">IF(A9603="","",WORKDAY(B9603,F9603))</f>
        <v/>
      </c>
    </row>
    <row r="9604" customFormat="false" ht="15" hidden="false" customHeight="false" outlineLevel="0" collapsed="false">
      <c r="A9604" s="37"/>
      <c r="B9604" s="38"/>
      <c r="C9604" s="39"/>
      <c r="D9604" s="39"/>
      <c r="E9604" s="40"/>
      <c r="F9604" s="41" t="str">
        <f aca="false">IF(A9604="","",INDEX(Assumptions!$B$16:$B$18,MATCH(C9604,Assumptions!$A$16:$A$18,0)))</f>
        <v/>
      </c>
      <c r="G9604" s="42" t="str">
        <f aca="false">IF(A9604="","",WORKDAY(B9604,F9604))</f>
        <v/>
      </c>
    </row>
    <row r="9605" customFormat="false" ht="15" hidden="false" customHeight="false" outlineLevel="0" collapsed="false">
      <c r="A9605" s="37"/>
      <c r="B9605" s="38"/>
      <c r="C9605" s="39"/>
      <c r="D9605" s="39"/>
      <c r="E9605" s="40"/>
      <c r="F9605" s="41" t="str">
        <f aca="false">IF(A9605="","",INDEX(Assumptions!$B$16:$B$18,MATCH(C9605,Assumptions!$A$16:$A$18,0)))</f>
        <v/>
      </c>
      <c r="G9605" s="42" t="str">
        <f aca="false">IF(A9605="","",WORKDAY(B9605,F9605))</f>
        <v/>
      </c>
    </row>
    <row r="9606" customFormat="false" ht="15" hidden="false" customHeight="false" outlineLevel="0" collapsed="false">
      <c r="A9606" s="37"/>
      <c r="B9606" s="38"/>
      <c r="C9606" s="39"/>
      <c r="D9606" s="39"/>
      <c r="E9606" s="40"/>
      <c r="F9606" s="41" t="str">
        <f aca="false">IF(A9606="","",INDEX(Assumptions!$B$16:$B$18,MATCH(C9606,Assumptions!$A$16:$A$18,0)))</f>
        <v/>
      </c>
      <c r="G9606" s="42" t="str">
        <f aca="false">IF(A9606="","",WORKDAY(B9606,F9606))</f>
        <v/>
      </c>
    </row>
    <row r="9607" customFormat="false" ht="15" hidden="false" customHeight="false" outlineLevel="0" collapsed="false">
      <c r="A9607" s="37"/>
      <c r="B9607" s="38"/>
      <c r="C9607" s="39"/>
      <c r="D9607" s="39"/>
      <c r="E9607" s="40"/>
      <c r="F9607" s="41" t="str">
        <f aca="false">IF(A9607="","",INDEX(Assumptions!$B$16:$B$18,MATCH(C9607,Assumptions!$A$16:$A$18,0)))</f>
        <v/>
      </c>
      <c r="G9607" s="42" t="str">
        <f aca="false">IF(A9607="","",WORKDAY(B9607,F9607))</f>
        <v/>
      </c>
    </row>
    <row r="9608" customFormat="false" ht="15" hidden="false" customHeight="false" outlineLevel="0" collapsed="false">
      <c r="A9608" s="37"/>
      <c r="B9608" s="38"/>
      <c r="C9608" s="39"/>
      <c r="D9608" s="39"/>
      <c r="E9608" s="40"/>
      <c r="F9608" s="41" t="str">
        <f aca="false">IF(A9608="","",INDEX(Assumptions!$B$16:$B$18,MATCH(C9608,Assumptions!$A$16:$A$18,0)))</f>
        <v/>
      </c>
      <c r="G9608" s="42" t="str">
        <f aca="false">IF(A9608="","",WORKDAY(B9608,F9608))</f>
        <v/>
      </c>
    </row>
    <row r="9609" customFormat="false" ht="15" hidden="false" customHeight="false" outlineLevel="0" collapsed="false">
      <c r="A9609" s="37"/>
      <c r="B9609" s="38"/>
      <c r="C9609" s="39"/>
      <c r="D9609" s="39"/>
      <c r="E9609" s="40"/>
      <c r="F9609" s="41" t="str">
        <f aca="false">IF(A9609="","",INDEX(Assumptions!$B$16:$B$18,MATCH(C9609,Assumptions!$A$16:$A$18,0)))</f>
        <v/>
      </c>
      <c r="G9609" s="42" t="str">
        <f aca="false">IF(A9609="","",WORKDAY(B9609,F9609))</f>
        <v/>
      </c>
    </row>
    <row r="9610" customFormat="false" ht="15" hidden="false" customHeight="false" outlineLevel="0" collapsed="false">
      <c r="A9610" s="37"/>
      <c r="B9610" s="38"/>
      <c r="C9610" s="39"/>
      <c r="D9610" s="39"/>
      <c r="E9610" s="40"/>
      <c r="F9610" s="41" t="str">
        <f aca="false">IF(A9610="","",INDEX(Assumptions!$B$16:$B$18,MATCH(C9610,Assumptions!$A$16:$A$18,0)))</f>
        <v/>
      </c>
      <c r="G9610" s="42" t="str">
        <f aca="false">IF(A9610="","",WORKDAY(B9610,F9610))</f>
        <v/>
      </c>
    </row>
    <row r="9611" customFormat="false" ht="15" hidden="false" customHeight="false" outlineLevel="0" collapsed="false">
      <c r="A9611" s="37"/>
      <c r="B9611" s="38"/>
      <c r="C9611" s="39"/>
      <c r="D9611" s="39"/>
      <c r="E9611" s="40"/>
      <c r="F9611" s="41" t="str">
        <f aca="false">IF(A9611="","",INDEX(Assumptions!$B$16:$B$18,MATCH(C9611,Assumptions!$A$16:$A$18,0)))</f>
        <v/>
      </c>
      <c r="G9611" s="42" t="str">
        <f aca="false">IF(A9611="","",WORKDAY(B9611,F9611))</f>
        <v/>
      </c>
    </row>
    <row r="9612" customFormat="false" ht="15" hidden="false" customHeight="false" outlineLevel="0" collapsed="false">
      <c r="A9612" s="37"/>
      <c r="B9612" s="38"/>
      <c r="C9612" s="39"/>
      <c r="D9612" s="39"/>
      <c r="E9612" s="40"/>
      <c r="F9612" s="41" t="str">
        <f aca="false">IF(A9612="","",INDEX(Assumptions!$B$16:$B$18,MATCH(C9612,Assumptions!$A$16:$A$18,0)))</f>
        <v/>
      </c>
      <c r="G9612" s="42" t="str">
        <f aca="false">IF(A9612="","",WORKDAY(B9612,F9612))</f>
        <v/>
      </c>
    </row>
    <row r="9613" customFormat="false" ht="15" hidden="false" customHeight="false" outlineLevel="0" collapsed="false">
      <c r="A9613" s="37"/>
      <c r="B9613" s="38"/>
      <c r="C9613" s="39"/>
      <c r="D9613" s="39"/>
      <c r="E9613" s="40"/>
      <c r="F9613" s="41" t="str">
        <f aca="false">IF(A9613="","",INDEX(Assumptions!$B$16:$B$18,MATCH(C9613,Assumptions!$A$16:$A$18,0)))</f>
        <v/>
      </c>
      <c r="G9613" s="42" t="str">
        <f aca="false">IF(A9613="","",WORKDAY(B9613,F9613))</f>
        <v/>
      </c>
    </row>
    <row r="9614" customFormat="false" ht="15" hidden="false" customHeight="false" outlineLevel="0" collapsed="false">
      <c r="A9614" s="37"/>
      <c r="B9614" s="38"/>
      <c r="C9614" s="39"/>
      <c r="D9614" s="39"/>
      <c r="E9614" s="40"/>
      <c r="F9614" s="41" t="str">
        <f aca="false">IF(A9614="","",INDEX(Assumptions!$B$16:$B$18,MATCH(C9614,Assumptions!$A$16:$A$18,0)))</f>
        <v/>
      </c>
      <c r="G9614" s="42" t="str">
        <f aca="false">IF(A9614="","",WORKDAY(B9614,F9614))</f>
        <v/>
      </c>
    </row>
    <row r="9615" customFormat="false" ht="15" hidden="false" customHeight="false" outlineLevel="0" collapsed="false">
      <c r="A9615" s="37"/>
      <c r="B9615" s="38"/>
      <c r="C9615" s="39"/>
      <c r="D9615" s="39"/>
      <c r="E9615" s="40"/>
      <c r="F9615" s="41" t="str">
        <f aca="false">IF(A9615="","",INDEX(Assumptions!$B$16:$B$18,MATCH(C9615,Assumptions!$A$16:$A$18,0)))</f>
        <v/>
      </c>
      <c r="G9615" s="42" t="str">
        <f aca="false">IF(A9615="","",WORKDAY(B9615,F9615))</f>
        <v/>
      </c>
    </row>
    <row r="9616" customFormat="false" ht="15" hidden="false" customHeight="false" outlineLevel="0" collapsed="false">
      <c r="A9616" s="37"/>
      <c r="B9616" s="38"/>
      <c r="C9616" s="39"/>
      <c r="D9616" s="39"/>
      <c r="E9616" s="40"/>
      <c r="F9616" s="41" t="str">
        <f aca="false">IF(A9616="","",INDEX(Assumptions!$B$16:$B$18,MATCH(C9616,Assumptions!$A$16:$A$18,0)))</f>
        <v/>
      </c>
      <c r="G9616" s="42" t="str">
        <f aca="false">IF(A9616="","",WORKDAY(B9616,F9616))</f>
        <v/>
      </c>
    </row>
    <row r="9617" customFormat="false" ht="15" hidden="false" customHeight="false" outlineLevel="0" collapsed="false">
      <c r="A9617" s="37"/>
      <c r="B9617" s="38"/>
      <c r="C9617" s="39"/>
      <c r="D9617" s="39"/>
      <c r="E9617" s="40"/>
      <c r="F9617" s="41" t="str">
        <f aca="false">IF(A9617="","",INDEX(Assumptions!$B$16:$B$18,MATCH(C9617,Assumptions!$A$16:$A$18,0)))</f>
        <v/>
      </c>
      <c r="G9617" s="42" t="str">
        <f aca="false">IF(A9617="","",WORKDAY(B9617,F9617))</f>
        <v/>
      </c>
    </row>
    <row r="9618" customFormat="false" ht="15" hidden="false" customHeight="false" outlineLevel="0" collapsed="false">
      <c r="A9618" s="37"/>
      <c r="B9618" s="38"/>
      <c r="C9618" s="39"/>
      <c r="D9618" s="39"/>
      <c r="E9618" s="40"/>
      <c r="F9618" s="41" t="str">
        <f aca="false">IF(A9618="","",INDEX(Assumptions!$B$16:$B$18,MATCH(C9618,Assumptions!$A$16:$A$18,0)))</f>
        <v/>
      </c>
      <c r="G9618" s="42" t="str">
        <f aca="false">IF(A9618="","",WORKDAY(B9618,F9618))</f>
        <v/>
      </c>
    </row>
    <row r="9619" customFormat="false" ht="15" hidden="false" customHeight="false" outlineLevel="0" collapsed="false">
      <c r="A9619" s="37"/>
      <c r="B9619" s="38"/>
      <c r="C9619" s="39"/>
      <c r="D9619" s="39"/>
      <c r="E9619" s="40"/>
      <c r="F9619" s="41" t="str">
        <f aca="false">IF(A9619="","",INDEX(Assumptions!$B$16:$B$18,MATCH(C9619,Assumptions!$A$16:$A$18,0)))</f>
        <v/>
      </c>
      <c r="G9619" s="42" t="str">
        <f aca="false">IF(A9619="","",WORKDAY(B9619,F9619))</f>
        <v/>
      </c>
    </row>
    <row r="9620" customFormat="false" ht="15" hidden="false" customHeight="false" outlineLevel="0" collapsed="false">
      <c r="A9620" s="37"/>
      <c r="B9620" s="38"/>
      <c r="C9620" s="39"/>
      <c r="D9620" s="39"/>
      <c r="E9620" s="40"/>
      <c r="F9620" s="41" t="str">
        <f aca="false">IF(A9620="","",INDEX(Assumptions!$B$16:$B$18,MATCH(C9620,Assumptions!$A$16:$A$18,0)))</f>
        <v/>
      </c>
      <c r="G9620" s="42" t="str">
        <f aca="false">IF(A9620="","",WORKDAY(B9620,F9620))</f>
        <v/>
      </c>
    </row>
    <row r="9621" customFormat="false" ht="15" hidden="false" customHeight="false" outlineLevel="0" collapsed="false">
      <c r="A9621" s="37"/>
      <c r="B9621" s="38"/>
      <c r="C9621" s="39"/>
      <c r="D9621" s="39"/>
      <c r="E9621" s="40"/>
      <c r="F9621" s="41" t="str">
        <f aca="false">IF(A9621="","",INDEX(Assumptions!$B$16:$B$18,MATCH(C9621,Assumptions!$A$16:$A$18,0)))</f>
        <v/>
      </c>
      <c r="G9621" s="42" t="str">
        <f aca="false">IF(A9621="","",WORKDAY(B9621,F9621))</f>
        <v/>
      </c>
    </row>
    <row r="9622" customFormat="false" ht="15" hidden="false" customHeight="false" outlineLevel="0" collapsed="false">
      <c r="A9622" s="37"/>
      <c r="B9622" s="38"/>
      <c r="C9622" s="39"/>
      <c r="D9622" s="39"/>
      <c r="E9622" s="40"/>
      <c r="F9622" s="41" t="str">
        <f aca="false">IF(A9622="","",INDEX(Assumptions!$B$16:$B$18,MATCH(C9622,Assumptions!$A$16:$A$18,0)))</f>
        <v/>
      </c>
      <c r="G9622" s="42" t="str">
        <f aca="false">IF(A9622="","",WORKDAY(B9622,F9622))</f>
        <v/>
      </c>
    </row>
    <row r="9623" customFormat="false" ht="15" hidden="false" customHeight="false" outlineLevel="0" collapsed="false">
      <c r="A9623" s="37"/>
      <c r="B9623" s="38"/>
      <c r="C9623" s="39"/>
      <c r="D9623" s="39"/>
      <c r="E9623" s="40"/>
      <c r="F9623" s="41" t="str">
        <f aca="false">IF(A9623="","",INDEX(Assumptions!$B$16:$B$18,MATCH(C9623,Assumptions!$A$16:$A$18,0)))</f>
        <v/>
      </c>
      <c r="G9623" s="42" t="str">
        <f aca="false">IF(A9623="","",WORKDAY(B9623,F9623))</f>
        <v/>
      </c>
    </row>
    <row r="9624" customFormat="false" ht="15" hidden="false" customHeight="false" outlineLevel="0" collapsed="false">
      <c r="A9624" s="37"/>
      <c r="B9624" s="38"/>
      <c r="C9624" s="39"/>
      <c r="D9624" s="39"/>
      <c r="E9624" s="40"/>
      <c r="F9624" s="41" t="str">
        <f aca="false">IF(A9624="","",INDEX(Assumptions!$B$16:$B$18,MATCH(C9624,Assumptions!$A$16:$A$18,0)))</f>
        <v/>
      </c>
      <c r="G9624" s="42" t="str">
        <f aca="false">IF(A9624="","",WORKDAY(B9624,F9624))</f>
        <v/>
      </c>
    </row>
    <row r="9625" customFormat="false" ht="15" hidden="false" customHeight="false" outlineLevel="0" collapsed="false">
      <c r="A9625" s="37"/>
      <c r="B9625" s="38"/>
      <c r="C9625" s="39"/>
      <c r="D9625" s="39"/>
      <c r="E9625" s="40"/>
      <c r="F9625" s="41" t="str">
        <f aca="false">IF(A9625="","",INDEX(Assumptions!$B$16:$B$18,MATCH(C9625,Assumptions!$A$16:$A$18,0)))</f>
        <v/>
      </c>
      <c r="G9625" s="42" t="str">
        <f aca="false">IF(A9625="","",WORKDAY(B9625,F9625))</f>
        <v/>
      </c>
    </row>
    <row r="9626" customFormat="false" ht="15" hidden="false" customHeight="false" outlineLevel="0" collapsed="false">
      <c r="A9626" s="37"/>
      <c r="B9626" s="38"/>
      <c r="C9626" s="39"/>
      <c r="D9626" s="39"/>
      <c r="E9626" s="40"/>
      <c r="F9626" s="41" t="str">
        <f aca="false">IF(A9626="","",INDEX(Assumptions!$B$16:$B$18,MATCH(C9626,Assumptions!$A$16:$A$18,0)))</f>
        <v/>
      </c>
      <c r="G9626" s="42" t="str">
        <f aca="false">IF(A9626="","",WORKDAY(B9626,F9626))</f>
        <v/>
      </c>
    </row>
    <row r="9627" customFormat="false" ht="15" hidden="false" customHeight="false" outlineLevel="0" collapsed="false">
      <c r="A9627" s="37"/>
      <c r="B9627" s="38"/>
      <c r="C9627" s="39"/>
      <c r="D9627" s="39"/>
      <c r="E9627" s="40"/>
      <c r="F9627" s="41" t="str">
        <f aca="false">IF(A9627="","",INDEX(Assumptions!$B$16:$B$18,MATCH(C9627,Assumptions!$A$16:$A$18,0)))</f>
        <v/>
      </c>
      <c r="G9627" s="42" t="str">
        <f aca="false">IF(A9627="","",WORKDAY(B9627,F9627))</f>
        <v/>
      </c>
    </row>
    <row r="9628" customFormat="false" ht="15" hidden="false" customHeight="false" outlineLevel="0" collapsed="false">
      <c r="A9628" s="37"/>
      <c r="B9628" s="38"/>
      <c r="C9628" s="39"/>
      <c r="D9628" s="39"/>
      <c r="E9628" s="40"/>
      <c r="F9628" s="41" t="str">
        <f aca="false">IF(A9628="","",INDEX(Assumptions!$B$16:$B$18,MATCH(C9628,Assumptions!$A$16:$A$18,0)))</f>
        <v/>
      </c>
      <c r="G9628" s="42" t="str">
        <f aca="false">IF(A9628="","",WORKDAY(B9628,F9628))</f>
        <v/>
      </c>
    </row>
    <row r="9629" customFormat="false" ht="15" hidden="false" customHeight="false" outlineLevel="0" collapsed="false">
      <c r="A9629" s="37"/>
      <c r="B9629" s="38"/>
      <c r="C9629" s="39"/>
      <c r="D9629" s="39"/>
      <c r="E9629" s="40"/>
      <c r="F9629" s="41" t="str">
        <f aca="false">IF(A9629="","",INDEX(Assumptions!$B$16:$B$18,MATCH(C9629,Assumptions!$A$16:$A$18,0)))</f>
        <v/>
      </c>
      <c r="G9629" s="42" t="str">
        <f aca="false">IF(A9629="","",WORKDAY(B9629,F9629))</f>
        <v/>
      </c>
    </row>
    <row r="9630" customFormat="false" ht="15" hidden="false" customHeight="false" outlineLevel="0" collapsed="false">
      <c r="A9630" s="37"/>
      <c r="B9630" s="38"/>
      <c r="C9630" s="39"/>
      <c r="D9630" s="39"/>
      <c r="E9630" s="40"/>
      <c r="F9630" s="41" t="str">
        <f aca="false">IF(A9630="","",INDEX(Assumptions!$B$16:$B$18,MATCH(C9630,Assumptions!$A$16:$A$18,0)))</f>
        <v/>
      </c>
      <c r="G9630" s="42" t="str">
        <f aca="false">IF(A9630="","",WORKDAY(B9630,F9630))</f>
        <v/>
      </c>
    </row>
    <row r="9631" customFormat="false" ht="15" hidden="false" customHeight="false" outlineLevel="0" collapsed="false">
      <c r="A9631" s="37"/>
      <c r="B9631" s="38"/>
      <c r="C9631" s="39"/>
      <c r="D9631" s="39"/>
      <c r="E9631" s="40"/>
      <c r="F9631" s="41" t="str">
        <f aca="false">IF(A9631="","",INDEX(Assumptions!$B$16:$B$18,MATCH(C9631,Assumptions!$A$16:$A$18,0)))</f>
        <v/>
      </c>
      <c r="G9631" s="42" t="str">
        <f aca="false">IF(A9631="","",WORKDAY(B9631,F9631))</f>
        <v/>
      </c>
    </row>
    <row r="9632" customFormat="false" ht="15" hidden="false" customHeight="false" outlineLevel="0" collapsed="false">
      <c r="A9632" s="37"/>
      <c r="B9632" s="38"/>
      <c r="C9632" s="39"/>
      <c r="D9632" s="39"/>
      <c r="E9632" s="40"/>
      <c r="F9632" s="41" t="str">
        <f aca="false">IF(A9632="","",INDEX(Assumptions!$B$16:$B$18,MATCH(C9632,Assumptions!$A$16:$A$18,0)))</f>
        <v/>
      </c>
      <c r="G9632" s="42" t="str">
        <f aca="false">IF(A9632="","",WORKDAY(B9632,F9632))</f>
        <v/>
      </c>
    </row>
    <row r="9633" customFormat="false" ht="15" hidden="false" customHeight="false" outlineLevel="0" collapsed="false">
      <c r="A9633" s="37"/>
      <c r="B9633" s="38"/>
      <c r="C9633" s="39"/>
      <c r="D9633" s="39"/>
      <c r="E9633" s="40"/>
      <c r="F9633" s="41" t="str">
        <f aca="false">IF(A9633="","",INDEX(Assumptions!$B$16:$B$18,MATCH(C9633,Assumptions!$A$16:$A$18,0)))</f>
        <v/>
      </c>
      <c r="G9633" s="42" t="str">
        <f aca="false">IF(A9633="","",WORKDAY(B9633,F9633))</f>
        <v/>
      </c>
    </row>
    <row r="9634" customFormat="false" ht="15" hidden="false" customHeight="false" outlineLevel="0" collapsed="false">
      <c r="A9634" s="37"/>
      <c r="B9634" s="38"/>
      <c r="C9634" s="39"/>
      <c r="D9634" s="39"/>
      <c r="E9634" s="40"/>
      <c r="F9634" s="41" t="str">
        <f aca="false">IF(A9634="","",INDEX(Assumptions!$B$16:$B$18,MATCH(C9634,Assumptions!$A$16:$A$18,0)))</f>
        <v/>
      </c>
      <c r="G9634" s="42" t="str">
        <f aca="false">IF(A9634="","",WORKDAY(B9634,F9634))</f>
        <v/>
      </c>
    </row>
    <row r="9635" customFormat="false" ht="15" hidden="false" customHeight="false" outlineLevel="0" collapsed="false">
      <c r="A9635" s="37"/>
      <c r="B9635" s="38"/>
      <c r="C9635" s="39"/>
      <c r="D9635" s="39"/>
      <c r="E9635" s="40"/>
      <c r="F9635" s="41" t="str">
        <f aca="false">IF(A9635="","",INDEX(Assumptions!$B$16:$B$18,MATCH(C9635,Assumptions!$A$16:$A$18,0)))</f>
        <v/>
      </c>
      <c r="G9635" s="42" t="str">
        <f aca="false">IF(A9635="","",WORKDAY(B9635,F9635))</f>
        <v/>
      </c>
    </row>
    <row r="9636" customFormat="false" ht="15" hidden="false" customHeight="false" outlineLevel="0" collapsed="false">
      <c r="A9636" s="37"/>
      <c r="B9636" s="38"/>
      <c r="C9636" s="39"/>
      <c r="D9636" s="39"/>
      <c r="E9636" s="40"/>
      <c r="F9636" s="41" t="str">
        <f aca="false">IF(A9636="","",INDEX(Assumptions!$B$16:$B$18,MATCH(C9636,Assumptions!$A$16:$A$18,0)))</f>
        <v/>
      </c>
      <c r="G9636" s="42" t="str">
        <f aca="false">IF(A9636="","",WORKDAY(B9636,F9636))</f>
        <v/>
      </c>
    </row>
    <row r="9637" customFormat="false" ht="15" hidden="false" customHeight="false" outlineLevel="0" collapsed="false">
      <c r="A9637" s="37"/>
      <c r="B9637" s="38"/>
      <c r="C9637" s="39"/>
      <c r="D9637" s="39"/>
      <c r="E9637" s="40"/>
      <c r="F9637" s="41" t="str">
        <f aca="false">IF(A9637="","",INDEX(Assumptions!$B$16:$B$18,MATCH(C9637,Assumptions!$A$16:$A$18,0)))</f>
        <v/>
      </c>
      <c r="G9637" s="42" t="str">
        <f aca="false">IF(A9637="","",WORKDAY(B9637,F9637))</f>
        <v/>
      </c>
    </row>
    <row r="9638" customFormat="false" ht="15" hidden="false" customHeight="false" outlineLevel="0" collapsed="false">
      <c r="A9638" s="37"/>
      <c r="B9638" s="38"/>
      <c r="C9638" s="39"/>
      <c r="D9638" s="39"/>
      <c r="E9638" s="40"/>
      <c r="F9638" s="41" t="str">
        <f aca="false">IF(A9638="","",INDEX(Assumptions!$B$16:$B$18,MATCH(C9638,Assumptions!$A$16:$A$18,0)))</f>
        <v/>
      </c>
      <c r="G9638" s="42" t="str">
        <f aca="false">IF(A9638="","",WORKDAY(B9638,F9638))</f>
        <v/>
      </c>
    </row>
    <row r="9639" customFormat="false" ht="15" hidden="false" customHeight="false" outlineLevel="0" collapsed="false">
      <c r="A9639" s="37"/>
      <c r="B9639" s="38"/>
      <c r="C9639" s="39"/>
      <c r="D9639" s="39"/>
      <c r="E9639" s="40"/>
      <c r="F9639" s="41" t="str">
        <f aca="false">IF(A9639="","",INDEX(Assumptions!$B$16:$B$18,MATCH(C9639,Assumptions!$A$16:$A$18,0)))</f>
        <v/>
      </c>
      <c r="G9639" s="42" t="str">
        <f aca="false">IF(A9639="","",WORKDAY(B9639,F9639))</f>
        <v/>
      </c>
    </row>
    <row r="9640" customFormat="false" ht="15" hidden="false" customHeight="false" outlineLevel="0" collapsed="false">
      <c r="A9640" s="37"/>
      <c r="B9640" s="38"/>
      <c r="C9640" s="39"/>
      <c r="D9640" s="39"/>
      <c r="E9640" s="40"/>
      <c r="F9640" s="41" t="str">
        <f aca="false">IF(A9640="","",INDEX(Assumptions!$B$16:$B$18,MATCH(C9640,Assumptions!$A$16:$A$18,0)))</f>
        <v/>
      </c>
      <c r="G9640" s="42" t="str">
        <f aca="false">IF(A9640="","",WORKDAY(B9640,F9640))</f>
        <v/>
      </c>
    </row>
    <row r="9641" customFormat="false" ht="15" hidden="false" customHeight="false" outlineLevel="0" collapsed="false">
      <c r="A9641" s="37"/>
      <c r="B9641" s="38"/>
      <c r="C9641" s="39"/>
      <c r="D9641" s="39"/>
      <c r="E9641" s="40"/>
      <c r="F9641" s="41" t="str">
        <f aca="false">IF(A9641="","",INDEX(Assumptions!$B$16:$B$18,MATCH(C9641,Assumptions!$A$16:$A$18,0)))</f>
        <v/>
      </c>
      <c r="G9641" s="42" t="str">
        <f aca="false">IF(A9641="","",WORKDAY(B9641,F9641))</f>
        <v/>
      </c>
    </row>
    <row r="9642" customFormat="false" ht="15" hidden="false" customHeight="false" outlineLevel="0" collapsed="false">
      <c r="A9642" s="37"/>
      <c r="B9642" s="38"/>
      <c r="C9642" s="39"/>
      <c r="D9642" s="39"/>
      <c r="E9642" s="40"/>
      <c r="F9642" s="41" t="str">
        <f aca="false">IF(A9642="","",INDEX(Assumptions!$B$16:$B$18,MATCH(C9642,Assumptions!$A$16:$A$18,0)))</f>
        <v/>
      </c>
      <c r="G9642" s="42" t="str">
        <f aca="false">IF(A9642="","",WORKDAY(B9642,F9642))</f>
        <v/>
      </c>
    </row>
    <row r="9643" customFormat="false" ht="15" hidden="false" customHeight="false" outlineLevel="0" collapsed="false">
      <c r="A9643" s="37"/>
      <c r="B9643" s="38"/>
      <c r="C9643" s="39"/>
      <c r="D9643" s="39"/>
      <c r="E9643" s="40"/>
      <c r="F9643" s="41" t="str">
        <f aca="false">IF(A9643="","",INDEX(Assumptions!$B$16:$B$18,MATCH(C9643,Assumptions!$A$16:$A$18,0)))</f>
        <v/>
      </c>
      <c r="G9643" s="42" t="str">
        <f aca="false">IF(A9643="","",WORKDAY(B9643,F9643))</f>
        <v/>
      </c>
    </row>
    <row r="9644" customFormat="false" ht="15" hidden="false" customHeight="false" outlineLevel="0" collapsed="false">
      <c r="A9644" s="37"/>
      <c r="B9644" s="38"/>
      <c r="C9644" s="39"/>
      <c r="D9644" s="39"/>
      <c r="E9644" s="40"/>
      <c r="F9644" s="41" t="str">
        <f aca="false">IF(A9644="","",INDEX(Assumptions!$B$16:$B$18,MATCH(C9644,Assumptions!$A$16:$A$18,0)))</f>
        <v/>
      </c>
      <c r="G9644" s="42" t="str">
        <f aca="false">IF(A9644="","",WORKDAY(B9644,F9644))</f>
        <v/>
      </c>
    </row>
    <row r="9645" customFormat="false" ht="15" hidden="false" customHeight="false" outlineLevel="0" collapsed="false">
      <c r="A9645" s="37"/>
      <c r="B9645" s="38"/>
      <c r="C9645" s="39"/>
      <c r="D9645" s="39"/>
      <c r="E9645" s="40"/>
      <c r="F9645" s="41" t="str">
        <f aca="false">IF(A9645="","",INDEX(Assumptions!$B$16:$B$18,MATCH(C9645,Assumptions!$A$16:$A$18,0)))</f>
        <v/>
      </c>
      <c r="G9645" s="42" t="str">
        <f aca="false">IF(A9645="","",WORKDAY(B9645,F9645))</f>
        <v/>
      </c>
    </row>
    <row r="9646" customFormat="false" ht="15" hidden="false" customHeight="false" outlineLevel="0" collapsed="false">
      <c r="A9646" s="37"/>
      <c r="B9646" s="38"/>
      <c r="C9646" s="39"/>
      <c r="D9646" s="39"/>
      <c r="E9646" s="40"/>
      <c r="F9646" s="41" t="str">
        <f aca="false">IF(A9646="","",INDEX(Assumptions!$B$16:$B$18,MATCH(C9646,Assumptions!$A$16:$A$18,0)))</f>
        <v/>
      </c>
      <c r="G9646" s="42" t="str">
        <f aca="false">IF(A9646="","",WORKDAY(B9646,F9646))</f>
        <v/>
      </c>
    </row>
    <row r="9647" customFormat="false" ht="15" hidden="false" customHeight="false" outlineLevel="0" collapsed="false">
      <c r="A9647" s="37"/>
      <c r="B9647" s="38"/>
      <c r="C9647" s="39"/>
      <c r="D9647" s="39"/>
      <c r="E9647" s="40"/>
      <c r="F9647" s="41" t="str">
        <f aca="false">IF(A9647="","",INDEX(Assumptions!$B$16:$B$18,MATCH(C9647,Assumptions!$A$16:$A$18,0)))</f>
        <v/>
      </c>
      <c r="G9647" s="42" t="str">
        <f aca="false">IF(A9647="","",WORKDAY(B9647,F9647))</f>
        <v/>
      </c>
    </row>
    <row r="9648" customFormat="false" ht="15" hidden="false" customHeight="false" outlineLevel="0" collapsed="false">
      <c r="A9648" s="37"/>
      <c r="B9648" s="38"/>
      <c r="C9648" s="39"/>
      <c r="D9648" s="39"/>
      <c r="E9648" s="40"/>
      <c r="F9648" s="41" t="str">
        <f aca="false">IF(A9648="","",INDEX(Assumptions!$B$16:$B$18,MATCH(C9648,Assumptions!$A$16:$A$18,0)))</f>
        <v/>
      </c>
      <c r="G9648" s="42" t="str">
        <f aca="false">IF(A9648="","",WORKDAY(B9648,F9648))</f>
        <v/>
      </c>
    </row>
    <row r="9649" customFormat="false" ht="15" hidden="false" customHeight="false" outlineLevel="0" collapsed="false">
      <c r="A9649" s="37"/>
      <c r="B9649" s="38"/>
      <c r="C9649" s="39"/>
      <c r="D9649" s="39"/>
      <c r="E9649" s="40"/>
      <c r="F9649" s="41" t="str">
        <f aca="false">IF(A9649="","",INDEX(Assumptions!$B$16:$B$18,MATCH(C9649,Assumptions!$A$16:$A$18,0)))</f>
        <v/>
      </c>
      <c r="G9649" s="42" t="str">
        <f aca="false">IF(A9649="","",WORKDAY(B9649,F9649))</f>
        <v/>
      </c>
    </row>
    <row r="9650" customFormat="false" ht="15" hidden="false" customHeight="false" outlineLevel="0" collapsed="false">
      <c r="A9650" s="37"/>
      <c r="B9650" s="38"/>
      <c r="C9650" s="39"/>
      <c r="D9650" s="39"/>
      <c r="E9650" s="40"/>
      <c r="F9650" s="41" t="str">
        <f aca="false">IF(A9650="","",INDEX(Assumptions!$B$16:$B$18,MATCH(C9650,Assumptions!$A$16:$A$18,0)))</f>
        <v/>
      </c>
      <c r="G9650" s="42" t="str">
        <f aca="false">IF(A9650="","",WORKDAY(B9650,F9650))</f>
        <v/>
      </c>
    </row>
    <row r="9651" customFormat="false" ht="15" hidden="false" customHeight="false" outlineLevel="0" collapsed="false">
      <c r="A9651" s="37"/>
      <c r="B9651" s="38"/>
      <c r="C9651" s="39"/>
      <c r="D9651" s="39"/>
      <c r="E9651" s="40"/>
      <c r="F9651" s="41" t="str">
        <f aca="false">IF(A9651="","",INDEX(Assumptions!$B$16:$B$18,MATCH(C9651,Assumptions!$A$16:$A$18,0)))</f>
        <v/>
      </c>
      <c r="G9651" s="42" t="str">
        <f aca="false">IF(A9651="","",WORKDAY(B9651,F9651))</f>
        <v/>
      </c>
    </row>
    <row r="9652" customFormat="false" ht="15" hidden="false" customHeight="false" outlineLevel="0" collapsed="false">
      <c r="A9652" s="37"/>
      <c r="B9652" s="38"/>
      <c r="C9652" s="39"/>
      <c r="D9652" s="39"/>
      <c r="E9652" s="40"/>
      <c r="F9652" s="41" t="str">
        <f aca="false">IF(A9652="","",INDEX(Assumptions!$B$16:$B$18,MATCH(C9652,Assumptions!$A$16:$A$18,0)))</f>
        <v/>
      </c>
      <c r="G9652" s="42" t="str">
        <f aca="false">IF(A9652="","",WORKDAY(B9652,F9652))</f>
        <v/>
      </c>
    </row>
    <row r="9653" customFormat="false" ht="15" hidden="false" customHeight="false" outlineLevel="0" collapsed="false">
      <c r="A9653" s="37"/>
      <c r="B9653" s="38"/>
      <c r="C9653" s="39"/>
      <c r="D9653" s="39"/>
      <c r="E9653" s="40"/>
      <c r="F9653" s="41" t="str">
        <f aca="false">IF(A9653="","",INDEX(Assumptions!$B$16:$B$18,MATCH(C9653,Assumptions!$A$16:$A$18,0)))</f>
        <v/>
      </c>
      <c r="G9653" s="42" t="str">
        <f aca="false">IF(A9653="","",WORKDAY(B9653,F9653))</f>
        <v/>
      </c>
    </row>
    <row r="9654" customFormat="false" ht="15" hidden="false" customHeight="false" outlineLevel="0" collapsed="false">
      <c r="A9654" s="37"/>
      <c r="B9654" s="38"/>
      <c r="C9654" s="39"/>
      <c r="D9654" s="39"/>
      <c r="E9654" s="40"/>
      <c r="F9654" s="41" t="str">
        <f aca="false">IF(A9654="","",INDEX(Assumptions!$B$16:$B$18,MATCH(C9654,Assumptions!$A$16:$A$18,0)))</f>
        <v/>
      </c>
      <c r="G9654" s="42" t="str">
        <f aca="false">IF(A9654="","",WORKDAY(B9654,F9654))</f>
        <v/>
      </c>
    </row>
    <row r="9655" customFormat="false" ht="15" hidden="false" customHeight="false" outlineLevel="0" collapsed="false">
      <c r="A9655" s="37"/>
      <c r="B9655" s="38"/>
      <c r="C9655" s="39"/>
      <c r="D9655" s="39"/>
      <c r="E9655" s="40"/>
      <c r="F9655" s="41" t="str">
        <f aca="false">IF(A9655="","",INDEX(Assumptions!$B$16:$B$18,MATCH(C9655,Assumptions!$A$16:$A$18,0)))</f>
        <v/>
      </c>
      <c r="G9655" s="42" t="str">
        <f aca="false">IF(A9655="","",WORKDAY(B9655,F9655))</f>
        <v/>
      </c>
    </row>
    <row r="9656" customFormat="false" ht="15" hidden="false" customHeight="false" outlineLevel="0" collapsed="false">
      <c r="A9656" s="37"/>
      <c r="B9656" s="38"/>
      <c r="C9656" s="39"/>
      <c r="D9656" s="39"/>
      <c r="E9656" s="40"/>
      <c r="F9656" s="41" t="str">
        <f aca="false">IF(A9656="","",INDEX(Assumptions!$B$16:$B$18,MATCH(C9656,Assumptions!$A$16:$A$18,0)))</f>
        <v/>
      </c>
      <c r="G9656" s="42" t="str">
        <f aca="false">IF(A9656="","",WORKDAY(B9656,F9656))</f>
        <v/>
      </c>
    </row>
    <row r="9657" customFormat="false" ht="15" hidden="false" customHeight="false" outlineLevel="0" collapsed="false">
      <c r="A9657" s="37"/>
      <c r="B9657" s="38"/>
      <c r="C9657" s="39"/>
      <c r="D9657" s="39"/>
      <c r="E9657" s="40"/>
      <c r="F9657" s="41" t="str">
        <f aca="false">IF(A9657="","",INDEX(Assumptions!$B$16:$B$18,MATCH(C9657,Assumptions!$A$16:$A$18,0)))</f>
        <v/>
      </c>
      <c r="G9657" s="42" t="str">
        <f aca="false">IF(A9657="","",WORKDAY(B9657,F9657))</f>
        <v/>
      </c>
    </row>
    <row r="9658" customFormat="false" ht="15" hidden="false" customHeight="false" outlineLevel="0" collapsed="false">
      <c r="A9658" s="37"/>
      <c r="B9658" s="38"/>
      <c r="C9658" s="39"/>
      <c r="D9658" s="39"/>
      <c r="E9658" s="40"/>
      <c r="F9658" s="41" t="str">
        <f aca="false">IF(A9658="","",INDEX(Assumptions!$B$16:$B$18,MATCH(C9658,Assumptions!$A$16:$A$18,0)))</f>
        <v/>
      </c>
      <c r="G9658" s="42" t="str">
        <f aca="false">IF(A9658="","",WORKDAY(B9658,F9658))</f>
        <v/>
      </c>
    </row>
    <row r="9659" customFormat="false" ht="15" hidden="false" customHeight="false" outlineLevel="0" collapsed="false">
      <c r="A9659" s="37"/>
      <c r="B9659" s="38"/>
      <c r="C9659" s="39"/>
      <c r="D9659" s="39"/>
      <c r="E9659" s="40"/>
      <c r="F9659" s="41" t="str">
        <f aca="false">IF(A9659="","",INDEX(Assumptions!$B$16:$B$18,MATCH(C9659,Assumptions!$A$16:$A$18,0)))</f>
        <v/>
      </c>
      <c r="G9659" s="42" t="str">
        <f aca="false">IF(A9659="","",WORKDAY(B9659,F9659))</f>
        <v/>
      </c>
    </row>
    <row r="9660" customFormat="false" ht="15" hidden="false" customHeight="false" outlineLevel="0" collapsed="false">
      <c r="A9660" s="37"/>
      <c r="B9660" s="38"/>
      <c r="C9660" s="39"/>
      <c r="D9660" s="39"/>
      <c r="E9660" s="40"/>
      <c r="F9660" s="41" t="str">
        <f aca="false">IF(A9660="","",INDEX(Assumptions!$B$16:$B$18,MATCH(C9660,Assumptions!$A$16:$A$18,0)))</f>
        <v/>
      </c>
      <c r="G9660" s="42" t="str">
        <f aca="false">IF(A9660="","",WORKDAY(B9660,F9660))</f>
        <v/>
      </c>
    </row>
    <row r="9661" customFormat="false" ht="15" hidden="false" customHeight="false" outlineLevel="0" collapsed="false">
      <c r="A9661" s="37"/>
      <c r="B9661" s="38"/>
      <c r="C9661" s="39"/>
      <c r="D9661" s="39"/>
      <c r="E9661" s="40"/>
      <c r="F9661" s="41" t="str">
        <f aca="false">IF(A9661="","",INDEX(Assumptions!$B$16:$B$18,MATCH(C9661,Assumptions!$A$16:$A$18,0)))</f>
        <v/>
      </c>
      <c r="G9661" s="42" t="str">
        <f aca="false">IF(A9661="","",WORKDAY(B9661,F9661))</f>
        <v/>
      </c>
    </row>
    <row r="9662" customFormat="false" ht="15" hidden="false" customHeight="false" outlineLevel="0" collapsed="false">
      <c r="A9662" s="37"/>
      <c r="B9662" s="38"/>
      <c r="C9662" s="39"/>
      <c r="D9662" s="39"/>
      <c r="E9662" s="40"/>
      <c r="F9662" s="41" t="str">
        <f aca="false">IF(A9662="","",INDEX(Assumptions!$B$16:$B$18,MATCH(C9662,Assumptions!$A$16:$A$18,0)))</f>
        <v/>
      </c>
      <c r="G9662" s="42" t="str">
        <f aca="false">IF(A9662="","",WORKDAY(B9662,F9662))</f>
        <v/>
      </c>
    </row>
    <row r="9663" customFormat="false" ht="15" hidden="false" customHeight="false" outlineLevel="0" collapsed="false">
      <c r="A9663" s="37"/>
      <c r="B9663" s="38"/>
      <c r="C9663" s="39"/>
      <c r="D9663" s="39"/>
      <c r="E9663" s="40"/>
      <c r="F9663" s="41" t="str">
        <f aca="false">IF(A9663="","",INDEX(Assumptions!$B$16:$B$18,MATCH(C9663,Assumptions!$A$16:$A$18,0)))</f>
        <v/>
      </c>
      <c r="G9663" s="42" t="str">
        <f aca="false">IF(A9663="","",WORKDAY(B9663,F9663))</f>
        <v/>
      </c>
    </row>
    <row r="9664" customFormat="false" ht="15" hidden="false" customHeight="false" outlineLevel="0" collapsed="false">
      <c r="A9664" s="37"/>
      <c r="B9664" s="38"/>
      <c r="C9664" s="39"/>
      <c r="D9664" s="39"/>
      <c r="E9664" s="40"/>
      <c r="F9664" s="41" t="str">
        <f aca="false">IF(A9664="","",INDEX(Assumptions!$B$16:$B$18,MATCH(C9664,Assumptions!$A$16:$A$18,0)))</f>
        <v/>
      </c>
      <c r="G9664" s="42" t="str">
        <f aca="false">IF(A9664="","",WORKDAY(B9664,F9664))</f>
        <v/>
      </c>
    </row>
    <row r="9665" customFormat="false" ht="15" hidden="false" customHeight="false" outlineLevel="0" collapsed="false">
      <c r="A9665" s="37"/>
      <c r="B9665" s="38"/>
      <c r="C9665" s="39"/>
      <c r="D9665" s="39"/>
      <c r="E9665" s="40"/>
      <c r="F9665" s="41" t="str">
        <f aca="false">IF(A9665="","",INDEX(Assumptions!$B$16:$B$18,MATCH(C9665,Assumptions!$A$16:$A$18,0)))</f>
        <v/>
      </c>
      <c r="G9665" s="42" t="str">
        <f aca="false">IF(A9665="","",WORKDAY(B9665,F9665))</f>
        <v/>
      </c>
    </row>
    <row r="9666" customFormat="false" ht="15" hidden="false" customHeight="false" outlineLevel="0" collapsed="false">
      <c r="A9666" s="37"/>
      <c r="B9666" s="38"/>
      <c r="C9666" s="39"/>
      <c r="D9666" s="39"/>
      <c r="E9666" s="40"/>
      <c r="F9666" s="41" t="str">
        <f aca="false">IF(A9666="","",INDEX(Assumptions!$B$16:$B$18,MATCH(C9666,Assumptions!$A$16:$A$18,0)))</f>
        <v/>
      </c>
      <c r="G9666" s="42" t="str">
        <f aca="false">IF(A9666="","",WORKDAY(B9666,F9666))</f>
        <v/>
      </c>
    </row>
    <row r="9667" customFormat="false" ht="15" hidden="false" customHeight="false" outlineLevel="0" collapsed="false">
      <c r="A9667" s="37"/>
      <c r="B9667" s="38"/>
      <c r="C9667" s="39"/>
      <c r="D9667" s="39"/>
      <c r="E9667" s="40"/>
      <c r="F9667" s="41" t="str">
        <f aca="false">IF(A9667="","",INDEX(Assumptions!$B$16:$B$18,MATCH(C9667,Assumptions!$A$16:$A$18,0)))</f>
        <v/>
      </c>
      <c r="G9667" s="42" t="str">
        <f aca="false">IF(A9667="","",WORKDAY(B9667,F9667))</f>
        <v/>
      </c>
    </row>
    <row r="9668" customFormat="false" ht="15" hidden="false" customHeight="false" outlineLevel="0" collapsed="false">
      <c r="A9668" s="37"/>
      <c r="B9668" s="38"/>
      <c r="C9668" s="39"/>
      <c r="D9668" s="39"/>
      <c r="E9668" s="40"/>
      <c r="F9668" s="41" t="str">
        <f aca="false">IF(A9668="","",INDEX(Assumptions!$B$16:$B$18,MATCH(C9668,Assumptions!$A$16:$A$18,0)))</f>
        <v/>
      </c>
      <c r="G9668" s="42" t="str">
        <f aca="false">IF(A9668="","",WORKDAY(B9668,F9668))</f>
        <v/>
      </c>
    </row>
    <row r="9669" customFormat="false" ht="15" hidden="false" customHeight="false" outlineLevel="0" collapsed="false">
      <c r="A9669" s="37"/>
      <c r="B9669" s="38"/>
      <c r="C9669" s="39"/>
      <c r="D9669" s="39"/>
      <c r="E9669" s="40"/>
      <c r="F9669" s="41" t="str">
        <f aca="false">IF(A9669="","",INDEX(Assumptions!$B$16:$B$18,MATCH(C9669,Assumptions!$A$16:$A$18,0)))</f>
        <v/>
      </c>
      <c r="G9669" s="42" t="str">
        <f aca="false">IF(A9669="","",WORKDAY(B9669,F9669))</f>
        <v/>
      </c>
    </row>
    <row r="9670" customFormat="false" ht="15" hidden="false" customHeight="false" outlineLevel="0" collapsed="false">
      <c r="A9670" s="37"/>
      <c r="B9670" s="38"/>
      <c r="C9670" s="39"/>
      <c r="D9670" s="39"/>
      <c r="E9670" s="40"/>
      <c r="F9670" s="41" t="str">
        <f aca="false">IF(A9670="","",INDEX(Assumptions!$B$16:$B$18,MATCH(C9670,Assumptions!$A$16:$A$18,0)))</f>
        <v/>
      </c>
      <c r="G9670" s="42" t="str">
        <f aca="false">IF(A9670="","",WORKDAY(B9670,F9670))</f>
        <v/>
      </c>
    </row>
    <row r="9671" customFormat="false" ht="15" hidden="false" customHeight="false" outlineLevel="0" collapsed="false">
      <c r="A9671" s="37"/>
      <c r="B9671" s="38"/>
      <c r="C9671" s="39"/>
      <c r="D9671" s="39"/>
      <c r="E9671" s="40"/>
      <c r="F9671" s="41" t="str">
        <f aca="false">IF(A9671="","",INDEX(Assumptions!$B$16:$B$18,MATCH(C9671,Assumptions!$A$16:$A$18,0)))</f>
        <v/>
      </c>
      <c r="G9671" s="42" t="str">
        <f aca="false">IF(A9671="","",WORKDAY(B9671,F9671))</f>
        <v/>
      </c>
    </row>
    <row r="9672" customFormat="false" ht="15" hidden="false" customHeight="false" outlineLevel="0" collapsed="false">
      <c r="A9672" s="37"/>
      <c r="B9672" s="38"/>
      <c r="C9672" s="39"/>
      <c r="D9672" s="39"/>
      <c r="E9672" s="40"/>
      <c r="F9672" s="41" t="str">
        <f aca="false">IF(A9672="","",INDEX(Assumptions!$B$16:$B$18,MATCH(C9672,Assumptions!$A$16:$A$18,0)))</f>
        <v/>
      </c>
      <c r="G9672" s="42" t="str">
        <f aca="false">IF(A9672="","",WORKDAY(B9672,F9672))</f>
        <v/>
      </c>
    </row>
    <row r="9673" customFormat="false" ht="15" hidden="false" customHeight="false" outlineLevel="0" collapsed="false">
      <c r="A9673" s="37"/>
      <c r="B9673" s="38"/>
      <c r="C9673" s="39"/>
      <c r="D9673" s="39"/>
      <c r="E9673" s="40"/>
      <c r="F9673" s="41" t="str">
        <f aca="false">IF(A9673="","",INDEX(Assumptions!$B$16:$B$18,MATCH(C9673,Assumptions!$A$16:$A$18,0)))</f>
        <v/>
      </c>
      <c r="G9673" s="42" t="str">
        <f aca="false">IF(A9673="","",WORKDAY(B9673,F9673))</f>
        <v/>
      </c>
    </row>
    <row r="9674" customFormat="false" ht="15" hidden="false" customHeight="false" outlineLevel="0" collapsed="false">
      <c r="A9674" s="37"/>
      <c r="B9674" s="38"/>
      <c r="C9674" s="39"/>
      <c r="D9674" s="39"/>
      <c r="E9674" s="40"/>
      <c r="F9674" s="41" t="str">
        <f aca="false">IF(A9674="","",INDEX(Assumptions!$B$16:$B$18,MATCH(C9674,Assumptions!$A$16:$A$18,0)))</f>
        <v/>
      </c>
      <c r="G9674" s="42" t="str">
        <f aca="false">IF(A9674="","",WORKDAY(B9674,F9674))</f>
        <v/>
      </c>
    </row>
    <row r="9675" customFormat="false" ht="15" hidden="false" customHeight="false" outlineLevel="0" collapsed="false">
      <c r="A9675" s="37"/>
      <c r="B9675" s="38"/>
      <c r="C9675" s="39"/>
      <c r="D9675" s="39"/>
      <c r="E9675" s="40"/>
      <c r="F9675" s="41" t="str">
        <f aca="false">IF(A9675="","",INDEX(Assumptions!$B$16:$B$18,MATCH(C9675,Assumptions!$A$16:$A$18,0)))</f>
        <v/>
      </c>
      <c r="G9675" s="42" t="str">
        <f aca="false">IF(A9675="","",WORKDAY(B9675,F9675))</f>
        <v/>
      </c>
    </row>
    <row r="9676" customFormat="false" ht="15" hidden="false" customHeight="false" outlineLevel="0" collapsed="false">
      <c r="A9676" s="37"/>
      <c r="B9676" s="38"/>
      <c r="C9676" s="39"/>
      <c r="D9676" s="39"/>
      <c r="E9676" s="40"/>
      <c r="F9676" s="41" t="str">
        <f aca="false">IF(A9676="","",INDEX(Assumptions!$B$16:$B$18,MATCH(C9676,Assumptions!$A$16:$A$18,0)))</f>
        <v/>
      </c>
      <c r="G9676" s="42" t="str">
        <f aca="false">IF(A9676="","",WORKDAY(B9676,F9676))</f>
        <v/>
      </c>
    </row>
    <row r="9677" customFormat="false" ht="15" hidden="false" customHeight="false" outlineLevel="0" collapsed="false">
      <c r="A9677" s="37"/>
      <c r="B9677" s="38"/>
      <c r="C9677" s="39"/>
      <c r="D9677" s="39"/>
      <c r="E9677" s="40"/>
      <c r="F9677" s="41" t="str">
        <f aca="false">IF(A9677="","",INDEX(Assumptions!$B$16:$B$18,MATCH(C9677,Assumptions!$A$16:$A$18,0)))</f>
        <v/>
      </c>
      <c r="G9677" s="42" t="str">
        <f aca="false">IF(A9677="","",WORKDAY(B9677,F9677))</f>
        <v/>
      </c>
    </row>
    <row r="9678" customFormat="false" ht="15" hidden="false" customHeight="false" outlineLevel="0" collapsed="false">
      <c r="A9678" s="37"/>
      <c r="B9678" s="38"/>
      <c r="C9678" s="39"/>
      <c r="D9678" s="39"/>
      <c r="E9678" s="40"/>
      <c r="F9678" s="41" t="str">
        <f aca="false">IF(A9678="","",INDEX(Assumptions!$B$16:$B$18,MATCH(C9678,Assumptions!$A$16:$A$18,0)))</f>
        <v/>
      </c>
      <c r="G9678" s="42" t="str">
        <f aca="false">IF(A9678="","",WORKDAY(B9678,F9678))</f>
        <v/>
      </c>
    </row>
    <row r="9679" customFormat="false" ht="15" hidden="false" customHeight="false" outlineLevel="0" collapsed="false">
      <c r="A9679" s="37"/>
      <c r="B9679" s="38"/>
      <c r="C9679" s="39"/>
      <c r="D9679" s="39"/>
      <c r="E9679" s="40"/>
      <c r="F9679" s="41" t="str">
        <f aca="false">IF(A9679="","",INDEX(Assumptions!$B$16:$B$18,MATCH(C9679,Assumptions!$A$16:$A$18,0)))</f>
        <v/>
      </c>
      <c r="G9679" s="42" t="str">
        <f aca="false">IF(A9679="","",WORKDAY(B9679,F9679))</f>
        <v/>
      </c>
    </row>
    <row r="9680" customFormat="false" ht="15" hidden="false" customHeight="false" outlineLevel="0" collapsed="false">
      <c r="A9680" s="37"/>
      <c r="B9680" s="38"/>
      <c r="C9680" s="39"/>
      <c r="D9680" s="39"/>
      <c r="E9680" s="40"/>
      <c r="F9680" s="41" t="str">
        <f aca="false">IF(A9680="","",INDEX(Assumptions!$B$16:$B$18,MATCH(C9680,Assumptions!$A$16:$A$18,0)))</f>
        <v/>
      </c>
      <c r="G9680" s="42" t="str">
        <f aca="false">IF(A9680="","",WORKDAY(B9680,F9680))</f>
        <v/>
      </c>
    </row>
    <row r="9681" customFormat="false" ht="15" hidden="false" customHeight="false" outlineLevel="0" collapsed="false">
      <c r="A9681" s="37"/>
      <c r="B9681" s="38"/>
      <c r="C9681" s="39"/>
      <c r="D9681" s="39"/>
      <c r="E9681" s="40"/>
      <c r="F9681" s="41" t="str">
        <f aca="false">IF(A9681="","",INDEX(Assumptions!$B$16:$B$18,MATCH(C9681,Assumptions!$A$16:$A$18,0)))</f>
        <v/>
      </c>
      <c r="G9681" s="42" t="str">
        <f aca="false">IF(A9681="","",WORKDAY(B9681,F9681))</f>
        <v/>
      </c>
    </row>
    <row r="9682" customFormat="false" ht="15" hidden="false" customHeight="false" outlineLevel="0" collapsed="false">
      <c r="A9682" s="37"/>
      <c r="B9682" s="38"/>
      <c r="C9682" s="39"/>
      <c r="D9682" s="39"/>
      <c r="E9682" s="40"/>
      <c r="F9682" s="41" t="str">
        <f aca="false">IF(A9682="","",INDEX(Assumptions!$B$16:$B$18,MATCH(C9682,Assumptions!$A$16:$A$18,0)))</f>
        <v/>
      </c>
      <c r="G9682" s="42" t="str">
        <f aca="false">IF(A9682="","",WORKDAY(B9682,F9682))</f>
        <v/>
      </c>
    </row>
    <row r="9683" customFormat="false" ht="15" hidden="false" customHeight="false" outlineLevel="0" collapsed="false">
      <c r="A9683" s="37"/>
      <c r="B9683" s="38"/>
      <c r="C9683" s="39"/>
      <c r="D9683" s="39"/>
      <c r="E9683" s="40"/>
      <c r="F9683" s="41" t="str">
        <f aca="false">IF(A9683="","",INDEX(Assumptions!$B$16:$B$18,MATCH(C9683,Assumptions!$A$16:$A$18,0)))</f>
        <v/>
      </c>
      <c r="G9683" s="42" t="str">
        <f aca="false">IF(A9683="","",WORKDAY(B9683,F9683))</f>
        <v/>
      </c>
    </row>
    <row r="9684" customFormat="false" ht="15" hidden="false" customHeight="false" outlineLevel="0" collapsed="false">
      <c r="A9684" s="37"/>
      <c r="B9684" s="38"/>
      <c r="C9684" s="39"/>
      <c r="D9684" s="39"/>
      <c r="E9684" s="40"/>
      <c r="F9684" s="41" t="str">
        <f aca="false">IF(A9684="","",INDEX(Assumptions!$B$16:$B$18,MATCH(C9684,Assumptions!$A$16:$A$18,0)))</f>
        <v/>
      </c>
      <c r="G9684" s="42" t="str">
        <f aca="false">IF(A9684="","",WORKDAY(B9684,F9684))</f>
        <v/>
      </c>
    </row>
    <row r="9685" customFormat="false" ht="15" hidden="false" customHeight="false" outlineLevel="0" collapsed="false">
      <c r="A9685" s="37"/>
      <c r="B9685" s="38"/>
      <c r="C9685" s="39"/>
      <c r="D9685" s="39"/>
      <c r="E9685" s="40"/>
      <c r="F9685" s="41" t="str">
        <f aca="false">IF(A9685="","",INDEX(Assumptions!$B$16:$B$18,MATCH(C9685,Assumptions!$A$16:$A$18,0)))</f>
        <v/>
      </c>
      <c r="G9685" s="42" t="str">
        <f aca="false">IF(A9685="","",WORKDAY(B9685,F9685))</f>
        <v/>
      </c>
    </row>
    <row r="9686" customFormat="false" ht="15" hidden="false" customHeight="false" outlineLevel="0" collapsed="false">
      <c r="A9686" s="37"/>
      <c r="B9686" s="38"/>
      <c r="C9686" s="39"/>
      <c r="D9686" s="39"/>
      <c r="E9686" s="40"/>
      <c r="F9686" s="41" t="str">
        <f aca="false">IF(A9686="","",INDEX(Assumptions!$B$16:$B$18,MATCH(C9686,Assumptions!$A$16:$A$18,0)))</f>
        <v/>
      </c>
      <c r="G9686" s="42" t="str">
        <f aca="false">IF(A9686="","",WORKDAY(B9686,F9686))</f>
        <v/>
      </c>
    </row>
    <row r="9687" customFormat="false" ht="15" hidden="false" customHeight="false" outlineLevel="0" collapsed="false">
      <c r="A9687" s="37"/>
      <c r="B9687" s="38"/>
      <c r="C9687" s="39"/>
      <c r="D9687" s="39"/>
      <c r="E9687" s="40"/>
      <c r="F9687" s="41" t="str">
        <f aca="false">IF(A9687="","",INDEX(Assumptions!$B$16:$B$18,MATCH(C9687,Assumptions!$A$16:$A$18,0)))</f>
        <v/>
      </c>
      <c r="G9687" s="42" t="str">
        <f aca="false">IF(A9687="","",WORKDAY(B9687,F9687))</f>
        <v/>
      </c>
    </row>
    <row r="9688" customFormat="false" ht="15" hidden="false" customHeight="false" outlineLevel="0" collapsed="false">
      <c r="A9688" s="37"/>
      <c r="B9688" s="38"/>
      <c r="C9688" s="39"/>
      <c r="D9688" s="39"/>
      <c r="E9688" s="40"/>
      <c r="F9688" s="41" t="str">
        <f aca="false">IF(A9688="","",INDEX(Assumptions!$B$16:$B$18,MATCH(C9688,Assumptions!$A$16:$A$18,0)))</f>
        <v/>
      </c>
      <c r="G9688" s="42" t="str">
        <f aca="false">IF(A9688="","",WORKDAY(B9688,F9688))</f>
        <v/>
      </c>
    </row>
    <row r="9689" customFormat="false" ht="15" hidden="false" customHeight="false" outlineLevel="0" collapsed="false">
      <c r="A9689" s="37"/>
      <c r="B9689" s="38"/>
      <c r="C9689" s="39"/>
      <c r="D9689" s="39"/>
      <c r="E9689" s="40"/>
      <c r="F9689" s="41" t="str">
        <f aca="false">IF(A9689="","",INDEX(Assumptions!$B$16:$B$18,MATCH(C9689,Assumptions!$A$16:$A$18,0)))</f>
        <v/>
      </c>
      <c r="G9689" s="42" t="str">
        <f aca="false">IF(A9689="","",WORKDAY(B9689,F9689))</f>
        <v/>
      </c>
    </row>
    <row r="9690" customFormat="false" ht="15" hidden="false" customHeight="false" outlineLevel="0" collapsed="false">
      <c r="A9690" s="37"/>
      <c r="B9690" s="38"/>
      <c r="C9690" s="39"/>
      <c r="D9690" s="39"/>
      <c r="E9690" s="40"/>
      <c r="F9690" s="41" t="str">
        <f aca="false">IF(A9690="","",INDEX(Assumptions!$B$16:$B$18,MATCH(C9690,Assumptions!$A$16:$A$18,0)))</f>
        <v/>
      </c>
      <c r="G9690" s="42" t="str">
        <f aca="false">IF(A9690="","",WORKDAY(B9690,F9690))</f>
        <v/>
      </c>
    </row>
    <row r="9691" customFormat="false" ht="15" hidden="false" customHeight="false" outlineLevel="0" collapsed="false">
      <c r="A9691" s="37"/>
      <c r="B9691" s="38"/>
      <c r="C9691" s="39"/>
      <c r="D9691" s="39"/>
      <c r="E9691" s="40"/>
      <c r="F9691" s="41" t="str">
        <f aca="false">IF(A9691="","",INDEX(Assumptions!$B$16:$B$18,MATCH(C9691,Assumptions!$A$16:$A$18,0)))</f>
        <v/>
      </c>
      <c r="G9691" s="42" t="str">
        <f aca="false">IF(A9691="","",WORKDAY(B9691,F9691))</f>
        <v/>
      </c>
    </row>
    <row r="9692" customFormat="false" ht="15" hidden="false" customHeight="false" outlineLevel="0" collapsed="false">
      <c r="A9692" s="37"/>
      <c r="B9692" s="38"/>
      <c r="C9692" s="39"/>
      <c r="D9692" s="39"/>
      <c r="E9692" s="40"/>
      <c r="F9692" s="41" t="str">
        <f aca="false">IF(A9692="","",INDEX(Assumptions!$B$16:$B$18,MATCH(C9692,Assumptions!$A$16:$A$18,0)))</f>
        <v/>
      </c>
      <c r="G9692" s="42" t="str">
        <f aca="false">IF(A9692="","",WORKDAY(B9692,F9692))</f>
        <v/>
      </c>
    </row>
    <row r="9693" customFormat="false" ht="15" hidden="false" customHeight="false" outlineLevel="0" collapsed="false">
      <c r="A9693" s="37"/>
      <c r="B9693" s="38"/>
      <c r="C9693" s="39"/>
      <c r="D9693" s="39"/>
      <c r="E9693" s="40"/>
      <c r="F9693" s="41" t="str">
        <f aca="false">IF(A9693="","",INDEX(Assumptions!$B$16:$B$18,MATCH(C9693,Assumptions!$A$16:$A$18,0)))</f>
        <v/>
      </c>
      <c r="G9693" s="42" t="str">
        <f aca="false">IF(A9693="","",WORKDAY(B9693,F9693))</f>
        <v/>
      </c>
    </row>
    <row r="9694" customFormat="false" ht="15" hidden="false" customHeight="false" outlineLevel="0" collapsed="false">
      <c r="A9694" s="37"/>
      <c r="B9694" s="38"/>
      <c r="C9694" s="39"/>
      <c r="D9694" s="39"/>
      <c r="E9694" s="40"/>
      <c r="F9694" s="41" t="str">
        <f aca="false">IF(A9694="","",INDEX(Assumptions!$B$16:$B$18,MATCH(C9694,Assumptions!$A$16:$A$18,0)))</f>
        <v/>
      </c>
      <c r="G9694" s="42" t="str">
        <f aca="false">IF(A9694="","",WORKDAY(B9694,F9694))</f>
        <v/>
      </c>
    </row>
    <row r="9695" customFormat="false" ht="15" hidden="false" customHeight="false" outlineLevel="0" collapsed="false">
      <c r="A9695" s="37"/>
      <c r="B9695" s="38"/>
      <c r="C9695" s="39"/>
      <c r="D9695" s="39"/>
      <c r="E9695" s="40"/>
      <c r="F9695" s="41" t="str">
        <f aca="false">IF(A9695="","",INDEX(Assumptions!$B$16:$B$18,MATCH(C9695,Assumptions!$A$16:$A$18,0)))</f>
        <v/>
      </c>
      <c r="G9695" s="42" t="str">
        <f aca="false">IF(A9695="","",WORKDAY(B9695,F9695))</f>
        <v/>
      </c>
    </row>
    <row r="9696" customFormat="false" ht="15" hidden="false" customHeight="false" outlineLevel="0" collapsed="false">
      <c r="A9696" s="37"/>
      <c r="B9696" s="38"/>
      <c r="C9696" s="39"/>
      <c r="D9696" s="39"/>
      <c r="E9696" s="40"/>
      <c r="F9696" s="41" t="str">
        <f aca="false">IF(A9696="","",INDEX(Assumptions!$B$16:$B$18,MATCH(C9696,Assumptions!$A$16:$A$18,0)))</f>
        <v/>
      </c>
      <c r="G9696" s="42" t="str">
        <f aca="false">IF(A9696="","",WORKDAY(B9696,F9696))</f>
        <v/>
      </c>
    </row>
    <row r="9697" customFormat="false" ht="15" hidden="false" customHeight="false" outlineLevel="0" collapsed="false">
      <c r="A9697" s="37"/>
      <c r="B9697" s="38"/>
      <c r="C9697" s="39"/>
      <c r="D9697" s="39"/>
      <c r="E9697" s="40"/>
      <c r="F9697" s="41" t="str">
        <f aca="false">IF(A9697="","",INDEX(Assumptions!$B$16:$B$18,MATCH(C9697,Assumptions!$A$16:$A$18,0)))</f>
        <v/>
      </c>
      <c r="G9697" s="42" t="str">
        <f aca="false">IF(A9697="","",WORKDAY(B9697,F9697))</f>
        <v/>
      </c>
    </row>
    <row r="9698" customFormat="false" ht="15" hidden="false" customHeight="false" outlineLevel="0" collapsed="false">
      <c r="A9698" s="37"/>
      <c r="B9698" s="38"/>
      <c r="C9698" s="39"/>
      <c r="D9698" s="39"/>
      <c r="E9698" s="40"/>
      <c r="F9698" s="41" t="str">
        <f aca="false">IF(A9698="","",INDEX(Assumptions!$B$16:$B$18,MATCH(C9698,Assumptions!$A$16:$A$18,0)))</f>
        <v/>
      </c>
      <c r="G9698" s="42" t="str">
        <f aca="false">IF(A9698="","",WORKDAY(B9698,F9698))</f>
        <v/>
      </c>
    </row>
    <row r="9699" customFormat="false" ht="15" hidden="false" customHeight="false" outlineLevel="0" collapsed="false">
      <c r="A9699" s="37"/>
      <c r="B9699" s="38"/>
      <c r="C9699" s="39"/>
      <c r="D9699" s="39"/>
      <c r="E9699" s="40"/>
      <c r="F9699" s="41" t="str">
        <f aca="false">IF(A9699="","",INDEX(Assumptions!$B$16:$B$18,MATCH(C9699,Assumptions!$A$16:$A$18,0)))</f>
        <v/>
      </c>
      <c r="G9699" s="42" t="str">
        <f aca="false">IF(A9699="","",WORKDAY(B9699,F9699))</f>
        <v/>
      </c>
    </row>
    <row r="9700" customFormat="false" ht="15" hidden="false" customHeight="false" outlineLevel="0" collapsed="false">
      <c r="A9700" s="37"/>
      <c r="B9700" s="38"/>
      <c r="C9700" s="39"/>
      <c r="D9700" s="39"/>
      <c r="E9700" s="40"/>
      <c r="F9700" s="41" t="str">
        <f aca="false">IF(A9700="","",INDEX(Assumptions!$B$16:$B$18,MATCH(C9700,Assumptions!$A$16:$A$18,0)))</f>
        <v/>
      </c>
      <c r="G9700" s="42" t="str">
        <f aca="false">IF(A9700="","",WORKDAY(B9700,F9700))</f>
        <v/>
      </c>
    </row>
    <row r="9701" customFormat="false" ht="15" hidden="false" customHeight="false" outlineLevel="0" collapsed="false">
      <c r="A9701" s="37"/>
      <c r="B9701" s="38"/>
      <c r="C9701" s="39"/>
      <c r="D9701" s="39"/>
      <c r="E9701" s="40"/>
      <c r="F9701" s="41" t="str">
        <f aca="false">IF(A9701="","",INDEX(Assumptions!$B$16:$B$18,MATCH(C9701,Assumptions!$A$16:$A$18,0)))</f>
        <v/>
      </c>
      <c r="G9701" s="42" t="str">
        <f aca="false">IF(A9701="","",WORKDAY(B9701,F9701))</f>
        <v/>
      </c>
    </row>
    <row r="9702" customFormat="false" ht="15" hidden="false" customHeight="false" outlineLevel="0" collapsed="false">
      <c r="A9702" s="37"/>
      <c r="B9702" s="38"/>
      <c r="C9702" s="39"/>
      <c r="D9702" s="39"/>
      <c r="E9702" s="40"/>
      <c r="F9702" s="41" t="str">
        <f aca="false">IF(A9702="","",INDEX(Assumptions!$B$16:$B$18,MATCH(C9702,Assumptions!$A$16:$A$18,0)))</f>
        <v/>
      </c>
      <c r="G9702" s="42" t="str">
        <f aca="false">IF(A9702="","",WORKDAY(B9702,F9702))</f>
        <v/>
      </c>
    </row>
    <row r="9703" customFormat="false" ht="15" hidden="false" customHeight="false" outlineLevel="0" collapsed="false">
      <c r="A9703" s="37"/>
      <c r="B9703" s="38"/>
      <c r="C9703" s="39"/>
      <c r="D9703" s="39"/>
      <c r="E9703" s="40"/>
      <c r="F9703" s="41" t="str">
        <f aca="false">IF(A9703="","",INDEX(Assumptions!$B$16:$B$18,MATCH(C9703,Assumptions!$A$16:$A$18,0)))</f>
        <v/>
      </c>
      <c r="G9703" s="42" t="str">
        <f aca="false">IF(A9703="","",WORKDAY(B9703,F9703))</f>
        <v/>
      </c>
    </row>
    <row r="9704" customFormat="false" ht="15" hidden="false" customHeight="false" outlineLevel="0" collapsed="false">
      <c r="A9704" s="37"/>
      <c r="B9704" s="38"/>
      <c r="C9704" s="39"/>
      <c r="D9704" s="39"/>
      <c r="E9704" s="40"/>
      <c r="F9704" s="41" t="str">
        <f aca="false">IF(A9704="","",INDEX(Assumptions!$B$16:$B$18,MATCH(C9704,Assumptions!$A$16:$A$18,0)))</f>
        <v/>
      </c>
      <c r="G9704" s="42" t="str">
        <f aca="false">IF(A9704="","",WORKDAY(B9704,F9704))</f>
        <v/>
      </c>
    </row>
    <row r="9705" customFormat="false" ht="15" hidden="false" customHeight="false" outlineLevel="0" collapsed="false">
      <c r="A9705" s="37"/>
      <c r="B9705" s="38"/>
      <c r="C9705" s="39"/>
      <c r="D9705" s="39"/>
      <c r="E9705" s="40"/>
      <c r="F9705" s="41" t="str">
        <f aca="false">IF(A9705="","",INDEX(Assumptions!$B$16:$B$18,MATCH(C9705,Assumptions!$A$16:$A$18,0)))</f>
        <v/>
      </c>
      <c r="G9705" s="42" t="str">
        <f aca="false">IF(A9705="","",WORKDAY(B9705,F9705))</f>
        <v/>
      </c>
    </row>
    <row r="9706" customFormat="false" ht="15" hidden="false" customHeight="false" outlineLevel="0" collapsed="false">
      <c r="A9706" s="37"/>
      <c r="B9706" s="38"/>
      <c r="C9706" s="39"/>
      <c r="D9706" s="39"/>
      <c r="E9706" s="40"/>
      <c r="F9706" s="41" t="str">
        <f aca="false">IF(A9706="","",INDEX(Assumptions!$B$16:$B$18,MATCH(C9706,Assumptions!$A$16:$A$18,0)))</f>
        <v/>
      </c>
      <c r="G9706" s="42" t="str">
        <f aca="false">IF(A9706="","",WORKDAY(B9706,F9706))</f>
        <v/>
      </c>
    </row>
    <row r="9707" customFormat="false" ht="15" hidden="false" customHeight="false" outlineLevel="0" collapsed="false">
      <c r="A9707" s="37"/>
      <c r="B9707" s="38"/>
      <c r="C9707" s="39"/>
      <c r="D9707" s="39"/>
      <c r="E9707" s="40"/>
      <c r="F9707" s="41" t="str">
        <f aca="false">IF(A9707="","",INDEX(Assumptions!$B$16:$B$18,MATCH(C9707,Assumptions!$A$16:$A$18,0)))</f>
        <v/>
      </c>
      <c r="G9707" s="42" t="str">
        <f aca="false">IF(A9707="","",WORKDAY(B9707,F9707))</f>
        <v/>
      </c>
    </row>
    <row r="9708" customFormat="false" ht="15" hidden="false" customHeight="false" outlineLevel="0" collapsed="false">
      <c r="A9708" s="37"/>
      <c r="B9708" s="38"/>
      <c r="C9708" s="39"/>
      <c r="D9708" s="39"/>
      <c r="E9708" s="40"/>
      <c r="F9708" s="41" t="str">
        <f aca="false">IF(A9708="","",INDEX(Assumptions!$B$16:$B$18,MATCH(C9708,Assumptions!$A$16:$A$18,0)))</f>
        <v/>
      </c>
      <c r="G9708" s="42" t="str">
        <f aca="false">IF(A9708="","",WORKDAY(B9708,F9708))</f>
        <v/>
      </c>
    </row>
    <row r="9709" customFormat="false" ht="15" hidden="false" customHeight="false" outlineLevel="0" collapsed="false">
      <c r="A9709" s="37"/>
      <c r="B9709" s="38"/>
      <c r="C9709" s="39"/>
      <c r="D9709" s="39"/>
      <c r="E9709" s="40"/>
      <c r="F9709" s="41" t="str">
        <f aca="false">IF(A9709="","",INDEX(Assumptions!$B$16:$B$18,MATCH(C9709,Assumptions!$A$16:$A$18,0)))</f>
        <v/>
      </c>
      <c r="G9709" s="42" t="str">
        <f aca="false">IF(A9709="","",WORKDAY(B9709,F9709))</f>
        <v/>
      </c>
    </row>
    <row r="9710" customFormat="false" ht="15" hidden="false" customHeight="false" outlineLevel="0" collapsed="false">
      <c r="A9710" s="37"/>
      <c r="B9710" s="38"/>
      <c r="C9710" s="39"/>
      <c r="D9710" s="39"/>
      <c r="E9710" s="40"/>
      <c r="F9710" s="41" t="str">
        <f aca="false">IF(A9710="","",INDEX(Assumptions!$B$16:$B$18,MATCH(C9710,Assumptions!$A$16:$A$18,0)))</f>
        <v/>
      </c>
      <c r="G9710" s="42" t="str">
        <f aca="false">IF(A9710="","",WORKDAY(B9710,F9710))</f>
        <v/>
      </c>
    </row>
    <row r="9711" customFormat="false" ht="15" hidden="false" customHeight="false" outlineLevel="0" collapsed="false">
      <c r="A9711" s="37"/>
      <c r="B9711" s="38"/>
      <c r="C9711" s="39"/>
      <c r="D9711" s="39"/>
      <c r="E9711" s="40"/>
      <c r="F9711" s="41" t="str">
        <f aca="false">IF(A9711="","",INDEX(Assumptions!$B$16:$B$18,MATCH(C9711,Assumptions!$A$16:$A$18,0)))</f>
        <v/>
      </c>
      <c r="G9711" s="42" t="str">
        <f aca="false">IF(A9711="","",WORKDAY(B9711,F9711))</f>
        <v/>
      </c>
    </row>
    <row r="9712" customFormat="false" ht="15" hidden="false" customHeight="false" outlineLevel="0" collapsed="false">
      <c r="A9712" s="37"/>
      <c r="B9712" s="38"/>
      <c r="C9712" s="39"/>
      <c r="D9712" s="39"/>
      <c r="E9712" s="40"/>
      <c r="F9712" s="41" t="str">
        <f aca="false">IF(A9712="","",INDEX(Assumptions!$B$16:$B$18,MATCH(C9712,Assumptions!$A$16:$A$18,0)))</f>
        <v/>
      </c>
      <c r="G9712" s="42" t="str">
        <f aca="false">IF(A9712="","",WORKDAY(B9712,F9712))</f>
        <v/>
      </c>
    </row>
    <row r="9713" customFormat="false" ht="15" hidden="false" customHeight="false" outlineLevel="0" collapsed="false">
      <c r="A9713" s="37"/>
      <c r="B9713" s="38"/>
      <c r="C9713" s="39"/>
      <c r="D9713" s="39"/>
      <c r="E9713" s="40"/>
      <c r="F9713" s="41" t="str">
        <f aca="false">IF(A9713="","",INDEX(Assumptions!$B$16:$B$18,MATCH(C9713,Assumptions!$A$16:$A$18,0)))</f>
        <v/>
      </c>
      <c r="G9713" s="42" t="str">
        <f aca="false">IF(A9713="","",WORKDAY(B9713,F9713))</f>
        <v/>
      </c>
    </row>
    <row r="9714" customFormat="false" ht="15" hidden="false" customHeight="false" outlineLevel="0" collapsed="false">
      <c r="A9714" s="37"/>
      <c r="B9714" s="38"/>
      <c r="C9714" s="39"/>
      <c r="D9714" s="39"/>
      <c r="E9714" s="40"/>
      <c r="F9714" s="41" t="str">
        <f aca="false">IF(A9714="","",INDEX(Assumptions!$B$16:$B$18,MATCH(C9714,Assumptions!$A$16:$A$18,0)))</f>
        <v/>
      </c>
      <c r="G9714" s="42" t="str">
        <f aca="false">IF(A9714="","",WORKDAY(B9714,F9714))</f>
        <v/>
      </c>
    </row>
    <row r="9715" customFormat="false" ht="15" hidden="false" customHeight="false" outlineLevel="0" collapsed="false">
      <c r="A9715" s="37"/>
      <c r="B9715" s="38"/>
      <c r="C9715" s="39"/>
      <c r="D9715" s="39"/>
      <c r="E9715" s="40"/>
      <c r="F9715" s="41" t="str">
        <f aca="false">IF(A9715="","",INDEX(Assumptions!$B$16:$B$18,MATCH(C9715,Assumptions!$A$16:$A$18,0)))</f>
        <v/>
      </c>
      <c r="G9715" s="42" t="str">
        <f aca="false">IF(A9715="","",WORKDAY(B9715,F9715))</f>
        <v/>
      </c>
    </row>
    <row r="9716" customFormat="false" ht="15" hidden="false" customHeight="false" outlineLevel="0" collapsed="false">
      <c r="A9716" s="37"/>
      <c r="B9716" s="38"/>
      <c r="C9716" s="39"/>
      <c r="D9716" s="39"/>
      <c r="E9716" s="40"/>
      <c r="F9716" s="41" t="str">
        <f aca="false">IF(A9716="","",INDEX(Assumptions!$B$16:$B$18,MATCH(C9716,Assumptions!$A$16:$A$18,0)))</f>
        <v/>
      </c>
      <c r="G9716" s="42" t="str">
        <f aca="false">IF(A9716="","",WORKDAY(B9716,F9716))</f>
        <v/>
      </c>
    </row>
    <row r="9717" customFormat="false" ht="15" hidden="false" customHeight="false" outlineLevel="0" collapsed="false">
      <c r="A9717" s="37"/>
      <c r="B9717" s="38"/>
      <c r="C9717" s="39"/>
      <c r="D9717" s="39"/>
      <c r="E9717" s="40"/>
      <c r="F9717" s="41" t="str">
        <f aca="false">IF(A9717="","",INDEX(Assumptions!$B$16:$B$18,MATCH(C9717,Assumptions!$A$16:$A$18,0)))</f>
        <v/>
      </c>
      <c r="G9717" s="42" t="str">
        <f aca="false">IF(A9717="","",WORKDAY(B9717,F9717))</f>
        <v/>
      </c>
    </row>
    <row r="9718" customFormat="false" ht="15" hidden="false" customHeight="false" outlineLevel="0" collapsed="false">
      <c r="A9718" s="37"/>
      <c r="B9718" s="38"/>
      <c r="C9718" s="39"/>
      <c r="D9718" s="39"/>
      <c r="E9718" s="40"/>
      <c r="F9718" s="41" t="str">
        <f aca="false">IF(A9718="","",INDEX(Assumptions!$B$16:$B$18,MATCH(C9718,Assumptions!$A$16:$A$18,0)))</f>
        <v/>
      </c>
      <c r="G9718" s="42" t="str">
        <f aca="false">IF(A9718="","",WORKDAY(B9718,F9718))</f>
        <v/>
      </c>
    </row>
    <row r="9719" customFormat="false" ht="15" hidden="false" customHeight="false" outlineLevel="0" collapsed="false">
      <c r="A9719" s="37"/>
      <c r="B9719" s="38"/>
      <c r="C9719" s="39"/>
      <c r="D9719" s="39"/>
      <c r="E9719" s="40"/>
      <c r="F9719" s="41" t="str">
        <f aca="false">IF(A9719="","",INDEX(Assumptions!$B$16:$B$18,MATCH(C9719,Assumptions!$A$16:$A$18,0)))</f>
        <v/>
      </c>
      <c r="G9719" s="42" t="str">
        <f aca="false">IF(A9719="","",WORKDAY(B9719,F9719))</f>
        <v/>
      </c>
    </row>
    <row r="9720" customFormat="false" ht="15" hidden="false" customHeight="false" outlineLevel="0" collapsed="false">
      <c r="A9720" s="37"/>
      <c r="B9720" s="38"/>
      <c r="C9720" s="39"/>
      <c r="D9720" s="39"/>
      <c r="E9720" s="40"/>
      <c r="F9720" s="41" t="str">
        <f aca="false">IF(A9720="","",INDEX(Assumptions!$B$16:$B$18,MATCH(C9720,Assumptions!$A$16:$A$18,0)))</f>
        <v/>
      </c>
      <c r="G9720" s="42" t="str">
        <f aca="false">IF(A9720="","",WORKDAY(B9720,F9720))</f>
        <v/>
      </c>
    </row>
    <row r="9721" customFormat="false" ht="15" hidden="false" customHeight="false" outlineLevel="0" collapsed="false">
      <c r="A9721" s="37"/>
      <c r="B9721" s="38"/>
      <c r="C9721" s="39"/>
      <c r="D9721" s="39"/>
      <c r="E9721" s="40"/>
      <c r="F9721" s="41" t="str">
        <f aca="false">IF(A9721="","",INDEX(Assumptions!$B$16:$B$18,MATCH(C9721,Assumptions!$A$16:$A$18,0)))</f>
        <v/>
      </c>
      <c r="G9721" s="42" t="str">
        <f aca="false">IF(A9721="","",WORKDAY(B9721,F9721))</f>
        <v/>
      </c>
    </row>
    <row r="9722" customFormat="false" ht="15" hidden="false" customHeight="false" outlineLevel="0" collapsed="false">
      <c r="A9722" s="37"/>
      <c r="B9722" s="38"/>
      <c r="C9722" s="39"/>
      <c r="D9722" s="39"/>
      <c r="E9722" s="40"/>
      <c r="F9722" s="41" t="str">
        <f aca="false">IF(A9722="","",INDEX(Assumptions!$B$16:$B$18,MATCH(C9722,Assumptions!$A$16:$A$18,0)))</f>
        <v/>
      </c>
      <c r="G9722" s="42" t="str">
        <f aca="false">IF(A9722="","",WORKDAY(B9722,F9722))</f>
        <v/>
      </c>
    </row>
    <row r="9723" customFormat="false" ht="15" hidden="false" customHeight="false" outlineLevel="0" collapsed="false">
      <c r="A9723" s="37"/>
      <c r="B9723" s="38"/>
      <c r="C9723" s="39"/>
      <c r="D9723" s="39"/>
      <c r="E9723" s="40"/>
      <c r="F9723" s="41" t="str">
        <f aca="false">IF(A9723="","",INDEX(Assumptions!$B$16:$B$18,MATCH(C9723,Assumptions!$A$16:$A$18,0)))</f>
        <v/>
      </c>
      <c r="G9723" s="42" t="str">
        <f aca="false">IF(A9723="","",WORKDAY(B9723,F9723))</f>
        <v/>
      </c>
    </row>
    <row r="9724" customFormat="false" ht="15" hidden="false" customHeight="false" outlineLevel="0" collapsed="false">
      <c r="A9724" s="37"/>
      <c r="B9724" s="38"/>
      <c r="C9724" s="39"/>
      <c r="D9724" s="39"/>
      <c r="E9724" s="40"/>
      <c r="F9724" s="41" t="str">
        <f aca="false">IF(A9724="","",INDEX(Assumptions!$B$16:$B$18,MATCH(C9724,Assumptions!$A$16:$A$18,0)))</f>
        <v/>
      </c>
      <c r="G9724" s="42" t="str">
        <f aca="false">IF(A9724="","",WORKDAY(B9724,F9724))</f>
        <v/>
      </c>
    </row>
    <row r="9725" customFormat="false" ht="15" hidden="false" customHeight="false" outlineLevel="0" collapsed="false">
      <c r="A9725" s="37"/>
      <c r="B9725" s="38"/>
      <c r="C9725" s="39"/>
      <c r="D9725" s="39"/>
      <c r="E9725" s="40"/>
      <c r="F9725" s="41" t="str">
        <f aca="false">IF(A9725="","",INDEX(Assumptions!$B$16:$B$18,MATCH(C9725,Assumptions!$A$16:$A$18,0)))</f>
        <v/>
      </c>
      <c r="G9725" s="42" t="str">
        <f aca="false">IF(A9725="","",WORKDAY(B9725,F9725))</f>
        <v/>
      </c>
    </row>
    <row r="9726" customFormat="false" ht="15" hidden="false" customHeight="false" outlineLevel="0" collapsed="false">
      <c r="A9726" s="37"/>
      <c r="B9726" s="38"/>
      <c r="C9726" s="39"/>
      <c r="D9726" s="39"/>
      <c r="E9726" s="40"/>
      <c r="F9726" s="41" t="str">
        <f aca="false">IF(A9726="","",INDEX(Assumptions!$B$16:$B$18,MATCH(C9726,Assumptions!$A$16:$A$18,0)))</f>
        <v/>
      </c>
      <c r="G9726" s="42" t="str">
        <f aca="false">IF(A9726="","",WORKDAY(B9726,F9726))</f>
        <v/>
      </c>
    </row>
    <row r="9727" customFormat="false" ht="15" hidden="false" customHeight="false" outlineLevel="0" collapsed="false">
      <c r="A9727" s="37"/>
      <c r="B9727" s="38"/>
      <c r="C9727" s="39"/>
      <c r="D9727" s="39"/>
      <c r="E9727" s="40"/>
      <c r="F9727" s="41" t="str">
        <f aca="false">IF(A9727="","",INDEX(Assumptions!$B$16:$B$18,MATCH(C9727,Assumptions!$A$16:$A$18,0)))</f>
        <v/>
      </c>
      <c r="G9727" s="42" t="str">
        <f aca="false">IF(A9727="","",WORKDAY(B9727,F9727))</f>
        <v/>
      </c>
    </row>
    <row r="9728" customFormat="false" ht="15" hidden="false" customHeight="false" outlineLevel="0" collapsed="false">
      <c r="A9728" s="37"/>
      <c r="B9728" s="38"/>
      <c r="C9728" s="39"/>
      <c r="D9728" s="39"/>
      <c r="E9728" s="40"/>
      <c r="F9728" s="41" t="str">
        <f aca="false">IF(A9728="","",INDEX(Assumptions!$B$16:$B$18,MATCH(C9728,Assumptions!$A$16:$A$18,0)))</f>
        <v/>
      </c>
      <c r="G9728" s="42" t="str">
        <f aca="false">IF(A9728="","",WORKDAY(B9728,F9728))</f>
        <v/>
      </c>
    </row>
    <row r="9729" customFormat="false" ht="15" hidden="false" customHeight="false" outlineLevel="0" collapsed="false">
      <c r="A9729" s="37"/>
      <c r="B9729" s="38"/>
      <c r="C9729" s="39"/>
      <c r="D9729" s="39"/>
      <c r="E9729" s="40"/>
      <c r="F9729" s="41" t="str">
        <f aca="false">IF(A9729="","",INDEX(Assumptions!$B$16:$B$18,MATCH(C9729,Assumptions!$A$16:$A$18,0)))</f>
        <v/>
      </c>
      <c r="G9729" s="42" t="str">
        <f aca="false">IF(A9729="","",WORKDAY(B9729,F9729))</f>
        <v/>
      </c>
    </row>
    <row r="9730" customFormat="false" ht="15" hidden="false" customHeight="false" outlineLevel="0" collapsed="false">
      <c r="A9730" s="37"/>
      <c r="B9730" s="38"/>
      <c r="C9730" s="39"/>
      <c r="D9730" s="39"/>
      <c r="E9730" s="40"/>
      <c r="F9730" s="41" t="str">
        <f aca="false">IF(A9730="","",INDEX(Assumptions!$B$16:$B$18,MATCH(C9730,Assumptions!$A$16:$A$18,0)))</f>
        <v/>
      </c>
      <c r="G9730" s="42" t="str">
        <f aca="false">IF(A9730="","",WORKDAY(B9730,F9730))</f>
        <v/>
      </c>
    </row>
    <row r="9731" customFormat="false" ht="15" hidden="false" customHeight="false" outlineLevel="0" collapsed="false">
      <c r="A9731" s="37"/>
      <c r="B9731" s="38"/>
      <c r="C9731" s="39"/>
      <c r="D9731" s="39"/>
      <c r="E9731" s="40"/>
      <c r="F9731" s="41" t="str">
        <f aca="false">IF(A9731="","",INDEX(Assumptions!$B$16:$B$18,MATCH(C9731,Assumptions!$A$16:$A$18,0)))</f>
        <v/>
      </c>
      <c r="G9731" s="42" t="str">
        <f aca="false">IF(A9731="","",WORKDAY(B9731,F9731))</f>
        <v/>
      </c>
    </row>
    <row r="9732" customFormat="false" ht="15" hidden="false" customHeight="false" outlineLevel="0" collapsed="false">
      <c r="A9732" s="37"/>
      <c r="B9732" s="38"/>
      <c r="C9732" s="39"/>
      <c r="D9732" s="39"/>
      <c r="E9732" s="40"/>
      <c r="F9732" s="41" t="str">
        <f aca="false">IF(A9732="","",INDEX(Assumptions!$B$16:$B$18,MATCH(C9732,Assumptions!$A$16:$A$18,0)))</f>
        <v/>
      </c>
      <c r="G9732" s="42" t="str">
        <f aca="false">IF(A9732="","",WORKDAY(B9732,F9732))</f>
        <v/>
      </c>
    </row>
    <row r="9733" customFormat="false" ht="15" hidden="false" customHeight="false" outlineLevel="0" collapsed="false">
      <c r="A9733" s="37"/>
      <c r="B9733" s="38"/>
      <c r="C9733" s="39"/>
      <c r="D9733" s="39"/>
      <c r="E9733" s="40"/>
      <c r="F9733" s="41" t="str">
        <f aca="false">IF(A9733="","",INDEX(Assumptions!$B$16:$B$18,MATCH(C9733,Assumptions!$A$16:$A$18,0)))</f>
        <v/>
      </c>
      <c r="G9733" s="42" t="str">
        <f aca="false">IF(A9733="","",WORKDAY(B9733,F9733))</f>
        <v/>
      </c>
    </row>
    <row r="9734" customFormat="false" ht="15" hidden="false" customHeight="false" outlineLevel="0" collapsed="false">
      <c r="A9734" s="37"/>
      <c r="B9734" s="38"/>
      <c r="C9734" s="39"/>
      <c r="D9734" s="39"/>
      <c r="E9734" s="40"/>
      <c r="F9734" s="41" t="str">
        <f aca="false">IF(A9734="","",INDEX(Assumptions!$B$16:$B$18,MATCH(C9734,Assumptions!$A$16:$A$18,0)))</f>
        <v/>
      </c>
      <c r="G9734" s="42" t="str">
        <f aca="false">IF(A9734="","",WORKDAY(B9734,F9734))</f>
        <v/>
      </c>
    </row>
    <row r="9735" customFormat="false" ht="15" hidden="false" customHeight="false" outlineLevel="0" collapsed="false">
      <c r="A9735" s="37"/>
      <c r="B9735" s="38"/>
      <c r="C9735" s="39"/>
      <c r="D9735" s="39"/>
      <c r="E9735" s="40"/>
      <c r="F9735" s="41" t="str">
        <f aca="false">IF(A9735="","",INDEX(Assumptions!$B$16:$B$18,MATCH(C9735,Assumptions!$A$16:$A$18,0)))</f>
        <v/>
      </c>
      <c r="G9735" s="42" t="str">
        <f aca="false">IF(A9735="","",WORKDAY(B9735,F9735))</f>
        <v/>
      </c>
    </row>
    <row r="9736" customFormat="false" ht="15" hidden="false" customHeight="false" outlineLevel="0" collapsed="false">
      <c r="A9736" s="37"/>
      <c r="B9736" s="38"/>
      <c r="C9736" s="39"/>
      <c r="D9736" s="39"/>
      <c r="E9736" s="40"/>
      <c r="F9736" s="41" t="str">
        <f aca="false">IF(A9736="","",INDEX(Assumptions!$B$16:$B$18,MATCH(C9736,Assumptions!$A$16:$A$18,0)))</f>
        <v/>
      </c>
      <c r="G9736" s="42" t="str">
        <f aca="false">IF(A9736="","",WORKDAY(B9736,F9736))</f>
        <v/>
      </c>
    </row>
    <row r="9737" customFormat="false" ht="15" hidden="false" customHeight="false" outlineLevel="0" collapsed="false">
      <c r="A9737" s="37"/>
      <c r="B9737" s="38"/>
      <c r="C9737" s="39"/>
      <c r="D9737" s="39"/>
      <c r="E9737" s="40"/>
      <c r="F9737" s="41" t="str">
        <f aca="false">IF(A9737="","",INDEX(Assumptions!$B$16:$B$18,MATCH(C9737,Assumptions!$A$16:$A$18,0)))</f>
        <v/>
      </c>
      <c r="G9737" s="42" t="str">
        <f aca="false">IF(A9737="","",WORKDAY(B9737,F9737))</f>
        <v/>
      </c>
    </row>
    <row r="9738" customFormat="false" ht="15" hidden="false" customHeight="false" outlineLevel="0" collapsed="false">
      <c r="A9738" s="37"/>
      <c r="B9738" s="38"/>
      <c r="C9738" s="39"/>
      <c r="D9738" s="39"/>
      <c r="E9738" s="40"/>
      <c r="F9738" s="41" t="str">
        <f aca="false">IF(A9738="","",INDEX(Assumptions!$B$16:$B$18,MATCH(C9738,Assumptions!$A$16:$A$18,0)))</f>
        <v/>
      </c>
      <c r="G9738" s="42" t="str">
        <f aca="false">IF(A9738="","",WORKDAY(B9738,F9738))</f>
        <v/>
      </c>
    </row>
    <row r="9739" customFormat="false" ht="15" hidden="false" customHeight="false" outlineLevel="0" collapsed="false">
      <c r="A9739" s="37"/>
      <c r="B9739" s="38"/>
      <c r="C9739" s="39"/>
      <c r="D9739" s="39"/>
      <c r="E9739" s="40"/>
      <c r="F9739" s="41" t="str">
        <f aca="false">IF(A9739="","",INDEX(Assumptions!$B$16:$B$18,MATCH(C9739,Assumptions!$A$16:$A$18,0)))</f>
        <v/>
      </c>
      <c r="G9739" s="42" t="str">
        <f aca="false">IF(A9739="","",WORKDAY(B9739,F9739))</f>
        <v/>
      </c>
    </row>
    <row r="9740" customFormat="false" ht="15" hidden="false" customHeight="false" outlineLevel="0" collapsed="false">
      <c r="A9740" s="37"/>
      <c r="B9740" s="38"/>
      <c r="C9740" s="39"/>
      <c r="D9740" s="39"/>
      <c r="E9740" s="40"/>
      <c r="F9740" s="41" t="str">
        <f aca="false">IF(A9740="","",INDEX(Assumptions!$B$16:$B$18,MATCH(C9740,Assumptions!$A$16:$A$18,0)))</f>
        <v/>
      </c>
      <c r="G9740" s="42" t="str">
        <f aca="false">IF(A9740="","",WORKDAY(B9740,F9740))</f>
        <v/>
      </c>
    </row>
    <row r="9741" customFormat="false" ht="15" hidden="false" customHeight="false" outlineLevel="0" collapsed="false">
      <c r="A9741" s="37"/>
      <c r="B9741" s="38"/>
      <c r="C9741" s="39"/>
      <c r="D9741" s="39"/>
      <c r="E9741" s="40"/>
      <c r="F9741" s="41" t="str">
        <f aca="false">IF(A9741="","",INDEX(Assumptions!$B$16:$B$18,MATCH(C9741,Assumptions!$A$16:$A$18,0)))</f>
        <v/>
      </c>
      <c r="G9741" s="42" t="str">
        <f aca="false">IF(A9741="","",WORKDAY(B9741,F9741))</f>
        <v/>
      </c>
    </row>
    <row r="9742" customFormat="false" ht="15" hidden="false" customHeight="false" outlineLevel="0" collapsed="false">
      <c r="A9742" s="37"/>
      <c r="B9742" s="38"/>
      <c r="C9742" s="39"/>
      <c r="D9742" s="39"/>
      <c r="E9742" s="40"/>
      <c r="F9742" s="41" t="str">
        <f aca="false">IF(A9742="","",INDEX(Assumptions!$B$16:$B$18,MATCH(C9742,Assumptions!$A$16:$A$18,0)))</f>
        <v/>
      </c>
      <c r="G9742" s="42" t="str">
        <f aca="false">IF(A9742="","",WORKDAY(B9742,F9742))</f>
        <v/>
      </c>
    </row>
    <row r="9743" customFormat="false" ht="15" hidden="false" customHeight="false" outlineLevel="0" collapsed="false">
      <c r="A9743" s="37"/>
      <c r="B9743" s="38"/>
      <c r="C9743" s="39"/>
      <c r="D9743" s="39"/>
      <c r="E9743" s="40"/>
      <c r="F9743" s="41" t="str">
        <f aca="false">IF(A9743="","",INDEX(Assumptions!$B$16:$B$18,MATCH(C9743,Assumptions!$A$16:$A$18,0)))</f>
        <v/>
      </c>
      <c r="G9743" s="42" t="str">
        <f aca="false">IF(A9743="","",WORKDAY(B9743,F9743))</f>
        <v/>
      </c>
    </row>
    <row r="9744" customFormat="false" ht="15" hidden="false" customHeight="false" outlineLevel="0" collapsed="false">
      <c r="A9744" s="37"/>
      <c r="B9744" s="38"/>
      <c r="C9744" s="39"/>
      <c r="D9744" s="39"/>
      <c r="E9744" s="40"/>
      <c r="F9744" s="41" t="str">
        <f aca="false">IF(A9744="","",INDEX(Assumptions!$B$16:$B$18,MATCH(C9744,Assumptions!$A$16:$A$18,0)))</f>
        <v/>
      </c>
      <c r="G9744" s="42" t="str">
        <f aca="false">IF(A9744="","",WORKDAY(B9744,F9744))</f>
        <v/>
      </c>
    </row>
    <row r="9745" customFormat="false" ht="15" hidden="false" customHeight="false" outlineLevel="0" collapsed="false">
      <c r="A9745" s="37"/>
      <c r="B9745" s="38"/>
      <c r="C9745" s="39"/>
      <c r="D9745" s="39"/>
      <c r="E9745" s="40"/>
      <c r="F9745" s="41" t="str">
        <f aca="false">IF(A9745="","",INDEX(Assumptions!$B$16:$B$18,MATCH(C9745,Assumptions!$A$16:$A$18,0)))</f>
        <v/>
      </c>
      <c r="G9745" s="42" t="str">
        <f aca="false">IF(A9745="","",WORKDAY(B9745,F9745))</f>
        <v/>
      </c>
    </row>
    <row r="9746" customFormat="false" ht="15" hidden="false" customHeight="false" outlineLevel="0" collapsed="false">
      <c r="A9746" s="37"/>
      <c r="B9746" s="38"/>
      <c r="C9746" s="39"/>
      <c r="D9746" s="39"/>
      <c r="E9746" s="40"/>
      <c r="F9746" s="41" t="str">
        <f aca="false">IF(A9746="","",INDEX(Assumptions!$B$16:$B$18,MATCH(C9746,Assumptions!$A$16:$A$18,0)))</f>
        <v/>
      </c>
      <c r="G9746" s="42" t="str">
        <f aca="false">IF(A9746="","",WORKDAY(B9746,F9746))</f>
        <v/>
      </c>
    </row>
    <row r="9747" customFormat="false" ht="15" hidden="false" customHeight="false" outlineLevel="0" collapsed="false">
      <c r="A9747" s="37"/>
      <c r="B9747" s="38"/>
      <c r="C9747" s="39"/>
      <c r="D9747" s="39"/>
      <c r="E9747" s="40"/>
      <c r="F9747" s="41" t="str">
        <f aca="false">IF(A9747="","",INDEX(Assumptions!$B$16:$B$18,MATCH(C9747,Assumptions!$A$16:$A$18,0)))</f>
        <v/>
      </c>
      <c r="G9747" s="42" t="str">
        <f aca="false">IF(A9747="","",WORKDAY(B9747,F9747))</f>
        <v/>
      </c>
    </row>
    <row r="9748" customFormat="false" ht="15" hidden="false" customHeight="false" outlineLevel="0" collapsed="false">
      <c r="A9748" s="37"/>
      <c r="B9748" s="38"/>
      <c r="C9748" s="39"/>
      <c r="D9748" s="39"/>
      <c r="E9748" s="40"/>
      <c r="F9748" s="41" t="str">
        <f aca="false">IF(A9748="","",INDEX(Assumptions!$B$16:$B$18,MATCH(C9748,Assumptions!$A$16:$A$18,0)))</f>
        <v/>
      </c>
      <c r="G9748" s="42" t="str">
        <f aca="false">IF(A9748="","",WORKDAY(B9748,F9748))</f>
        <v/>
      </c>
    </row>
    <row r="9749" customFormat="false" ht="15" hidden="false" customHeight="false" outlineLevel="0" collapsed="false">
      <c r="A9749" s="37"/>
      <c r="B9749" s="38"/>
      <c r="C9749" s="39"/>
      <c r="D9749" s="39"/>
      <c r="E9749" s="40"/>
      <c r="F9749" s="41" t="str">
        <f aca="false">IF(A9749="","",INDEX(Assumptions!$B$16:$B$18,MATCH(C9749,Assumptions!$A$16:$A$18,0)))</f>
        <v/>
      </c>
      <c r="G9749" s="42" t="str">
        <f aca="false">IF(A9749="","",WORKDAY(B9749,F9749))</f>
        <v/>
      </c>
    </row>
    <row r="9750" customFormat="false" ht="15" hidden="false" customHeight="false" outlineLevel="0" collapsed="false">
      <c r="A9750" s="37"/>
      <c r="B9750" s="38"/>
      <c r="C9750" s="39"/>
      <c r="D9750" s="39"/>
      <c r="E9750" s="40"/>
      <c r="F9750" s="41" t="str">
        <f aca="false">IF(A9750="","",INDEX(Assumptions!$B$16:$B$18,MATCH(C9750,Assumptions!$A$16:$A$18,0)))</f>
        <v/>
      </c>
      <c r="G9750" s="42" t="str">
        <f aca="false">IF(A9750="","",WORKDAY(B9750,F9750))</f>
        <v/>
      </c>
    </row>
    <row r="9751" customFormat="false" ht="15" hidden="false" customHeight="false" outlineLevel="0" collapsed="false">
      <c r="A9751" s="37"/>
      <c r="B9751" s="38"/>
      <c r="C9751" s="39"/>
      <c r="D9751" s="39"/>
      <c r="E9751" s="40"/>
      <c r="F9751" s="41" t="str">
        <f aca="false">IF(A9751="","",INDEX(Assumptions!$B$16:$B$18,MATCH(C9751,Assumptions!$A$16:$A$18,0)))</f>
        <v/>
      </c>
      <c r="G9751" s="42" t="str">
        <f aca="false">IF(A9751="","",WORKDAY(B9751,F9751))</f>
        <v/>
      </c>
    </row>
    <row r="9752" customFormat="false" ht="15" hidden="false" customHeight="false" outlineLevel="0" collapsed="false">
      <c r="A9752" s="37"/>
      <c r="B9752" s="38"/>
      <c r="C9752" s="39"/>
      <c r="D9752" s="39"/>
      <c r="E9752" s="40"/>
      <c r="F9752" s="41" t="str">
        <f aca="false">IF(A9752="","",INDEX(Assumptions!$B$16:$B$18,MATCH(C9752,Assumptions!$A$16:$A$18,0)))</f>
        <v/>
      </c>
      <c r="G9752" s="42" t="str">
        <f aca="false">IF(A9752="","",WORKDAY(B9752,F9752))</f>
        <v/>
      </c>
    </row>
    <row r="9753" customFormat="false" ht="15" hidden="false" customHeight="false" outlineLevel="0" collapsed="false">
      <c r="A9753" s="37"/>
      <c r="B9753" s="38"/>
      <c r="C9753" s="39"/>
      <c r="D9753" s="39"/>
      <c r="E9753" s="40"/>
      <c r="F9753" s="41" t="str">
        <f aca="false">IF(A9753="","",INDEX(Assumptions!$B$16:$B$18,MATCH(C9753,Assumptions!$A$16:$A$18,0)))</f>
        <v/>
      </c>
      <c r="G9753" s="42" t="str">
        <f aca="false">IF(A9753="","",WORKDAY(B9753,F9753))</f>
        <v/>
      </c>
    </row>
    <row r="9754" customFormat="false" ht="15" hidden="false" customHeight="false" outlineLevel="0" collapsed="false">
      <c r="A9754" s="37"/>
      <c r="B9754" s="38"/>
      <c r="C9754" s="39"/>
      <c r="D9754" s="39"/>
      <c r="E9754" s="40"/>
      <c r="F9754" s="41" t="str">
        <f aca="false">IF(A9754="","",INDEX(Assumptions!$B$16:$B$18,MATCH(C9754,Assumptions!$A$16:$A$18,0)))</f>
        <v/>
      </c>
      <c r="G9754" s="42" t="str">
        <f aca="false">IF(A9754="","",WORKDAY(B9754,F9754))</f>
        <v/>
      </c>
    </row>
    <row r="9755" customFormat="false" ht="15" hidden="false" customHeight="false" outlineLevel="0" collapsed="false">
      <c r="A9755" s="37"/>
      <c r="B9755" s="38"/>
      <c r="C9755" s="39"/>
      <c r="D9755" s="39"/>
      <c r="E9755" s="40"/>
      <c r="F9755" s="41" t="str">
        <f aca="false">IF(A9755="","",INDEX(Assumptions!$B$16:$B$18,MATCH(C9755,Assumptions!$A$16:$A$18,0)))</f>
        <v/>
      </c>
      <c r="G9755" s="42" t="str">
        <f aca="false">IF(A9755="","",WORKDAY(B9755,F9755))</f>
        <v/>
      </c>
    </row>
    <row r="9756" customFormat="false" ht="15" hidden="false" customHeight="false" outlineLevel="0" collapsed="false">
      <c r="A9756" s="37"/>
      <c r="B9756" s="38"/>
      <c r="C9756" s="39"/>
      <c r="D9756" s="39"/>
      <c r="E9756" s="40"/>
      <c r="F9756" s="41" t="str">
        <f aca="false">IF(A9756="","",INDEX(Assumptions!$B$16:$B$18,MATCH(C9756,Assumptions!$A$16:$A$18,0)))</f>
        <v/>
      </c>
      <c r="G9756" s="42" t="str">
        <f aca="false">IF(A9756="","",WORKDAY(B9756,F9756))</f>
        <v/>
      </c>
    </row>
    <row r="9757" customFormat="false" ht="15" hidden="false" customHeight="false" outlineLevel="0" collapsed="false">
      <c r="A9757" s="37"/>
      <c r="B9757" s="38"/>
      <c r="C9757" s="39"/>
      <c r="D9757" s="39"/>
      <c r="E9757" s="40"/>
      <c r="F9757" s="41" t="str">
        <f aca="false">IF(A9757="","",INDEX(Assumptions!$B$16:$B$18,MATCH(C9757,Assumptions!$A$16:$A$18,0)))</f>
        <v/>
      </c>
      <c r="G9757" s="42" t="str">
        <f aca="false">IF(A9757="","",WORKDAY(B9757,F9757))</f>
        <v/>
      </c>
    </row>
    <row r="9758" customFormat="false" ht="15" hidden="false" customHeight="false" outlineLevel="0" collapsed="false">
      <c r="A9758" s="37"/>
      <c r="B9758" s="38"/>
      <c r="C9758" s="39"/>
      <c r="D9758" s="39"/>
      <c r="E9758" s="40"/>
      <c r="F9758" s="41" t="str">
        <f aca="false">IF(A9758="","",INDEX(Assumptions!$B$16:$B$18,MATCH(C9758,Assumptions!$A$16:$A$18,0)))</f>
        <v/>
      </c>
      <c r="G9758" s="42" t="str">
        <f aca="false">IF(A9758="","",WORKDAY(B9758,F9758))</f>
        <v/>
      </c>
    </row>
    <row r="9759" customFormat="false" ht="15" hidden="false" customHeight="false" outlineLevel="0" collapsed="false">
      <c r="A9759" s="37"/>
      <c r="B9759" s="38"/>
      <c r="C9759" s="39"/>
      <c r="D9759" s="39"/>
      <c r="E9759" s="40"/>
      <c r="F9759" s="41" t="str">
        <f aca="false">IF(A9759="","",INDEX(Assumptions!$B$16:$B$18,MATCH(C9759,Assumptions!$A$16:$A$18,0)))</f>
        <v/>
      </c>
      <c r="G9759" s="42" t="str">
        <f aca="false">IF(A9759="","",WORKDAY(B9759,F9759))</f>
        <v/>
      </c>
    </row>
    <row r="9760" customFormat="false" ht="15" hidden="false" customHeight="false" outlineLevel="0" collapsed="false">
      <c r="A9760" s="37"/>
      <c r="B9760" s="38"/>
      <c r="C9760" s="39"/>
      <c r="D9760" s="39"/>
      <c r="E9760" s="40"/>
      <c r="F9760" s="41" t="str">
        <f aca="false">IF(A9760="","",INDEX(Assumptions!$B$16:$B$18,MATCH(C9760,Assumptions!$A$16:$A$18,0)))</f>
        <v/>
      </c>
      <c r="G9760" s="42" t="str">
        <f aca="false">IF(A9760="","",WORKDAY(B9760,F9760))</f>
        <v/>
      </c>
    </row>
    <row r="9761" customFormat="false" ht="15" hidden="false" customHeight="false" outlineLevel="0" collapsed="false">
      <c r="A9761" s="37"/>
      <c r="B9761" s="38"/>
      <c r="C9761" s="39"/>
      <c r="D9761" s="39"/>
      <c r="E9761" s="40"/>
      <c r="F9761" s="41" t="str">
        <f aca="false">IF(A9761="","",INDEX(Assumptions!$B$16:$B$18,MATCH(C9761,Assumptions!$A$16:$A$18,0)))</f>
        <v/>
      </c>
      <c r="G9761" s="42" t="str">
        <f aca="false">IF(A9761="","",WORKDAY(B9761,F9761))</f>
        <v/>
      </c>
    </row>
    <row r="9762" customFormat="false" ht="15" hidden="false" customHeight="false" outlineLevel="0" collapsed="false">
      <c r="A9762" s="37"/>
      <c r="B9762" s="38"/>
      <c r="C9762" s="39"/>
      <c r="D9762" s="39"/>
      <c r="E9762" s="40"/>
      <c r="F9762" s="41" t="str">
        <f aca="false">IF(A9762="","",INDEX(Assumptions!$B$16:$B$18,MATCH(C9762,Assumptions!$A$16:$A$18,0)))</f>
        <v/>
      </c>
      <c r="G9762" s="42" t="str">
        <f aca="false">IF(A9762="","",WORKDAY(B9762,F9762))</f>
        <v/>
      </c>
    </row>
    <row r="9763" customFormat="false" ht="15" hidden="false" customHeight="false" outlineLevel="0" collapsed="false">
      <c r="A9763" s="37"/>
      <c r="B9763" s="38"/>
      <c r="C9763" s="39"/>
      <c r="D9763" s="39"/>
      <c r="E9763" s="40"/>
      <c r="F9763" s="41" t="str">
        <f aca="false">IF(A9763="","",INDEX(Assumptions!$B$16:$B$18,MATCH(C9763,Assumptions!$A$16:$A$18,0)))</f>
        <v/>
      </c>
      <c r="G9763" s="42" t="str">
        <f aca="false">IF(A9763="","",WORKDAY(B9763,F9763))</f>
        <v/>
      </c>
    </row>
    <row r="9764" customFormat="false" ht="15" hidden="false" customHeight="false" outlineLevel="0" collapsed="false">
      <c r="A9764" s="37"/>
      <c r="B9764" s="38"/>
      <c r="C9764" s="39"/>
      <c r="D9764" s="39"/>
      <c r="E9764" s="40"/>
      <c r="F9764" s="41" t="str">
        <f aca="false">IF(A9764="","",INDEX(Assumptions!$B$16:$B$18,MATCH(C9764,Assumptions!$A$16:$A$18,0)))</f>
        <v/>
      </c>
      <c r="G9764" s="42" t="str">
        <f aca="false">IF(A9764="","",WORKDAY(B9764,F9764))</f>
        <v/>
      </c>
    </row>
    <row r="9765" customFormat="false" ht="15" hidden="false" customHeight="false" outlineLevel="0" collapsed="false">
      <c r="A9765" s="37"/>
      <c r="B9765" s="38"/>
      <c r="C9765" s="39"/>
      <c r="D9765" s="39"/>
      <c r="E9765" s="40"/>
      <c r="F9765" s="41" t="str">
        <f aca="false">IF(A9765="","",INDEX(Assumptions!$B$16:$B$18,MATCH(C9765,Assumptions!$A$16:$A$18,0)))</f>
        <v/>
      </c>
      <c r="G9765" s="42" t="str">
        <f aca="false">IF(A9765="","",WORKDAY(B9765,F9765))</f>
        <v/>
      </c>
    </row>
    <row r="9766" customFormat="false" ht="15" hidden="false" customHeight="false" outlineLevel="0" collapsed="false">
      <c r="A9766" s="37"/>
      <c r="B9766" s="38"/>
      <c r="C9766" s="39"/>
      <c r="D9766" s="39"/>
      <c r="E9766" s="40"/>
      <c r="F9766" s="41" t="str">
        <f aca="false">IF(A9766="","",INDEX(Assumptions!$B$16:$B$18,MATCH(C9766,Assumptions!$A$16:$A$18,0)))</f>
        <v/>
      </c>
      <c r="G9766" s="42" t="str">
        <f aca="false">IF(A9766="","",WORKDAY(B9766,F9766))</f>
        <v/>
      </c>
    </row>
    <row r="9767" customFormat="false" ht="15" hidden="false" customHeight="false" outlineLevel="0" collapsed="false">
      <c r="A9767" s="37"/>
      <c r="B9767" s="38"/>
      <c r="C9767" s="39"/>
      <c r="D9767" s="39"/>
      <c r="E9767" s="40"/>
      <c r="F9767" s="41" t="str">
        <f aca="false">IF(A9767="","",INDEX(Assumptions!$B$16:$B$18,MATCH(C9767,Assumptions!$A$16:$A$18,0)))</f>
        <v/>
      </c>
      <c r="G9767" s="42" t="str">
        <f aca="false">IF(A9767="","",WORKDAY(B9767,F9767))</f>
        <v/>
      </c>
    </row>
    <row r="9768" customFormat="false" ht="15" hidden="false" customHeight="false" outlineLevel="0" collapsed="false">
      <c r="A9768" s="37"/>
      <c r="B9768" s="38"/>
      <c r="C9768" s="39"/>
      <c r="D9768" s="39"/>
      <c r="E9768" s="40"/>
      <c r="F9768" s="41" t="str">
        <f aca="false">IF(A9768="","",INDEX(Assumptions!$B$16:$B$18,MATCH(C9768,Assumptions!$A$16:$A$18,0)))</f>
        <v/>
      </c>
      <c r="G9768" s="42" t="str">
        <f aca="false">IF(A9768="","",WORKDAY(B9768,F9768))</f>
        <v/>
      </c>
    </row>
    <row r="9769" customFormat="false" ht="15" hidden="false" customHeight="false" outlineLevel="0" collapsed="false">
      <c r="A9769" s="37"/>
      <c r="B9769" s="38"/>
      <c r="C9769" s="39"/>
      <c r="D9769" s="39"/>
      <c r="E9769" s="40"/>
      <c r="F9769" s="41" t="str">
        <f aca="false">IF(A9769="","",INDEX(Assumptions!$B$16:$B$18,MATCH(C9769,Assumptions!$A$16:$A$18,0)))</f>
        <v/>
      </c>
      <c r="G9769" s="42" t="str">
        <f aca="false">IF(A9769="","",WORKDAY(B9769,F9769))</f>
        <v/>
      </c>
    </row>
    <row r="9770" customFormat="false" ht="15" hidden="false" customHeight="false" outlineLevel="0" collapsed="false">
      <c r="A9770" s="37"/>
      <c r="B9770" s="38"/>
      <c r="C9770" s="39"/>
      <c r="D9770" s="39"/>
      <c r="E9770" s="40"/>
      <c r="F9770" s="41" t="str">
        <f aca="false">IF(A9770="","",INDEX(Assumptions!$B$16:$B$18,MATCH(C9770,Assumptions!$A$16:$A$18,0)))</f>
        <v/>
      </c>
      <c r="G9770" s="42" t="str">
        <f aca="false">IF(A9770="","",WORKDAY(B9770,F9770))</f>
        <v/>
      </c>
    </row>
    <row r="9771" customFormat="false" ht="15" hidden="false" customHeight="false" outlineLevel="0" collapsed="false">
      <c r="A9771" s="37"/>
      <c r="B9771" s="38"/>
      <c r="C9771" s="39"/>
      <c r="D9771" s="39"/>
      <c r="E9771" s="40"/>
      <c r="F9771" s="41" t="str">
        <f aca="false">IF(A9771="","",INDEX(Assumptions!$B$16:$B$18,MATCH(C9771,Assumptions!$A$16:$A$18,0)))</f>
        <v/>
      </c>
      <c r="G9771" s="42" t="str">
        <f aca="false">IF(A9771="","",WORKDAY(B9771,F9771))</f>
        <v/>
      </c>
    </row>
    <row r="9772" customFormat="false" ht="15" hidden="false" customHeight="false" outlineLevel="0" collapsed="false">
      <c r="A9772" s="37"/>
      <c r="B9772" s="38"/>
      <c r="C9772" s="39"/>
      <c r="D9772" s="39"/>
      <c r="E9772" s="40"/>
      <c r="F9772" s="41" t="str">
        <f aca="false">IF(A9772="","",INDEX(Assumptions!$B$16:$B$18,MATCH(C9772,Assumptions!$A$16:$A$18,0)))</f>
        <v/>
      </c>
      <c r="G9772" s="42" t="str">
        <f aca="false">IF(A9772="","",WORKDAY(B9772,F9772))</f>
        <v/>
      </c>
    </row>
    <row r="9773" customFormat="false" ht="15" hidden="false" customHeight="false" outlineLevel="0" collapsed="false">
      <c r="A9773" s="37"/>
      <c r="B9773" s="38"/>
      <c r="C9773" s="39"/>
      <c r="D9773" s="39"/>
      <c r="E9773" s="40"/>
      <c r="F9773" s="41" t="str">
        <f aca="false">IF(A9773="","",INDEX(Assumptions!$B$16:$B$18,MATCH(C9773,Assumptions!$A$16:$A$18,0)))</f>
        <v/>
      </c>
      <c r="G9773" s="42" t="str">
        <f aca="false">IF(A9773="","",WORKDAY(B9773,F9773))</f>
        <v/>
      </c>
    </row>
    <row r="9774" customFormat="false" ht="15" hidden="false" customHeight="false" outlineLevel="0" collapsed="false">
      <c r="A9774" s="37"/>
      <c r="B9774" s="38"/>
      <c r="C9774" s="39"/>
      <c r="D9774" s="39"/>
      <c r="E9774" s="40"/>
      <c r="F9774" s="41" t="str">
        <f aca="false">IF(A9774="","",INDEX(Assumptions!$B$16:$B$18,MATCH(C9774,Assumptions!$A$16:$A$18,0)))</f>
        <v/>
      </c>
      <c r="G9774" s="42" t="str">
        <f aca="false">IF(A9774="","",WORKDAY(B9774,F9774))</f>
        <v/>
      </c>
    </row>
    <row r="9775" customFormat="false" ht="15" hidden="false" customHeight="false" outlineLevel="0" collapsed="false">
      <c r="A9775" s="37"/>
      <c r="B9775" s="38"/>
      <c r="C9775" s="39"/>
      <c r="D9775" s="39"/>
      <c r="E9775" s="40"/>
      <c r="F9775" s="41" t="str">
        <f aca="false">IF(A9775="","",INDEX(Assumptions!$B$16:$B$18,MATCH(C9775,Assumptions!$A$16:$A$18,0)))</f>
        <v/>
      </c>
      <c r="G9775" s="42" t="str">
        <f aca="false">IF(A9775="","",WORKDAY(B9775,F9775))</f>
        <v/>
      </c>
    </row>
    <row r="9776" customFormat="false" ht="15" hidden="false" customHeight="false" outlineLevel="0" collapsed="false">
      <c r="A9776" s="37"/>
      <c r="B9776" s="38"/>
      <c r="C9776" s="39"/>
      <c r="D9776" s="39"/>
      <c r="E9776" s="40"/>
      <c r="F9776" s="41" t="str">
        <f aca="false">IF(A9776="","",INDEX(Assumptions!$B$16:$B$18,MATCH(C9776,Assumptions!$A$16:$A$18,0)))</f>
        <v/>
      </c>
      <c r="G9776" s="42" t="str">
        <f aca="false">IF(A9776="","",WORKDAY(B9776,F9776))</f>
        <v/>
      </c>
    </row>
    <row r="9777" customFormat="false" ht="15" hidden="false" customHeight="false" outlineLevel="0" collapsed="false">
      <c r="A9777" s="37"/>
      <c r="B9777" s="38"/>
      <c r="C9777" s="39"/>
      <c r="D9777" s="39"/>
      <c r="E9777" s="40"/>
      <c r="F9777" s="41" t="str">
        <f aca="false">IF(A9777="","",INDEX(Assumptions!$B$16:$B$18,MATCH(C9777,Assumptions!$A$16:$A$18,0)))</f>
        <v/>
      </c>
      <c r="G9777" s="42" t="str">
        <f aca="false">IF(A9777="","",WORKDAY(B9777,F9777))</f>
        <v/>
      </c>
    </row>
    <row r="9778" customFormat="false" ht="15" hidden="false" customHeight="false" outlineLevel="0" collapsed="false">
      <c r="A9778" s="37"/>
      <c r="B9778" s="38"/>
      <c r="C9778" s="39"/>
      <c r="D9778" s="39"/>
      <c r="E9778" s="40"/>
      <c r="F9778" s="41" t="str">
        <f aca="false">IF(A9778="","",INDEX(Assumptions!$B$16:$B$18,MATCH(C9778,Assumptions!$A$16:$A$18,0)))</f>
        <v/>
      </c>
      <c r="G9778" s="42" t="str">
        <f aca="false">IF(A9778="","",WORKDAY(B9778,F9778))</f>
        <v/>
      </c>
    </row>
    <row r="9779" customFormat="false" ht="15" hidden="false" customHeight="false" outlineLevel="0" collapsed="false">
      <c r="A9779" s="37"/>
      <c r="B9779" s="38"/>
      <c r="C9779" s="39"/>
      <c r="D9779" s="39"/>
      <c r="E9779" s="40"/>
      <c r="F9779" s="41" t="str">
        <f aca="false">IF(A9779="","",INDEX(Assumptions!$B$16:$B$18,MATCH(C9779,Assumptions!$A$16:$A$18,0)))</f>
        <v/>
      </c>
      <c r="G9779" s="42" t="str">
        <f aca="false">IF(A9779="","",WORKDAY(B9779,F9779))</f>
        <v/>
      </c>
    </row>
    <row r="9780" customFormat="false" ht="15" hidden="false" customHeight="false" outlineLevel="0" collapsed="false">
      <c r="A9780" s="37"/>
      <c r="B9780" s="38"/>
      <c r="C9780" s="39"/>
      <c r="D9780" s="39"/>
      <c r="E9780" s="40"/>
      <c r="F9780" s="41" t="str">
        <f aca="false">IF(A9780="","",INDEX(Assumptions!$B$16:$B$18,MATCH(C9780,Assumptions!$A$16:$A$18,0)))</f>
        <v/>
      </c>
      <c r="G9780" s="42" t="str">
        <f aca="false">IF(A9780="","",WORKDAY(B9780,F9780))</f>
        <v/>
      </c>
    </row>
    <row r="9781" customFormat="false" ht="15" hidden="false" customHeight="false" outlineLevel="0" collapsed="false">
      <c r="A9781" s="37"/>
      <c r="B9781" s="38"/>
      <c r="C9781" s="39"/>
      <c r="D9781" s="39"/>
      <c r="E9781" s="40"/>
      <c r="F9781" s="41" t="str">
        <f aca="false">IF(A9781="","",INDEX(Assumptions!$B$16:$B$18,MATCH(C9781,Assumptions!$A$16:$A$18,0)))</f>
        <v/>
      </c>
      <c r="G9781" s="42" t="str">
        <f aca="false">IF(A9781="","",WORKDAY(B9781,F9781))</f>
        <v/>
      </c>
    </row>
    <row r="9782" customFormat="false" ht="15" hidden="false" customHeight="false" outlineLevel="0" collapsed="false">
      <c r="A9782" s="37"/>
      <c r="B9782" s="38"/>
      <c r="C9782" s="39"/>
      <c r="D9782" s="39"/>
      <c r="E9782" s="40"/>
      <c r="F9782" s="41" t="str">
        <f aca="false">IF(A9782="","",INDEX(Assumptions!$B$16:$B$18,MATCH(C9782,Assumptions!$A$16:$A$18,0)))</f>
        <v/>
      </c>
      <c r="G9782" s="42" t="str">
        <f aca="false">IF(A9782="","",WORKDAY(B9782,F9782))</f>
        <v/>
      </c>
    </row>
    <row r="9783" customFormat="false" ht="15" hidden="false" customHeight="false" outlineLevel="0" collapsed="false">
      <c r="A9783" s="37"/>
      <c r="B9783" s="38"/>
      <c r="C9783" s="39"/>
      <c r="D9783" s="39"/>
      <c r="E9783" s="40"/>
      <c r="F9783" s="41" t="str">
        <f aca="false">IF(A9783="","",INDEX(Assumptions!$B$16:$B$18,MATCH(C9783,Assumptions!$A$16:$A$18,0)))</f>
        <v/>
      </c>
      <c r="G9783" s="42" t="str">
        <f aca="false">IF(A9783="","",WORKDAY(B9783,F9783))</f>
        <v/>
      </c>
    </row>
    <row r="9784" customFormat="false" ht="15" hidden="false" customHeight="false" outlineLevel="0" collapsed="false">
      <c r="A9784" s="37"/>
      <c r="B9784" s="38"/>
      <c r="C9784" s="39"/>
      <c r="D9784" s="39"/>
      <c r="E9784" s="40"/>
      <c r="F9784" s="41" t="str">
        <f aca="false">IF(A9784="","",INDEX(Assumptions!$B$16:$B$18,MATCH(C9784,Assumptions!$A$16:$A$18,0)))</f>
        <v/>
      </c>
      <c r="G9784" s="42" t="str">
        <f aca="false">IF(A9784="","",WORKDAY(B9784,F9784))</f>
        <v/>
      </c>
    </row>
    <row r="9785" customFormat="false" ht="15" hidden="false" customHeight="false" outlineLevel="0" collapsed="false">
      <c r="A9785" s="37"/>
      <c r="B9785" s="38"/>
      <c r="C9785" s="39"/>
      <c r="D9785" s="39"/>
      <c r="E9785" s="40"/>
      <c r="F9785" s="41" t="str">
        <f aca="false">IF(A9785="","",INDEX(Assumptions!$B$16:$B$18,MATCH(C9785,Assumptions!$A$16:$A$18,0)))</f>
        <v/>
      </c>
      <c r="G9785" s="42" t="str">
        <f aca="false">IF(A9785="","",WORKDAY(B9785,F9785))</f>
        <v/>
      </c>
    </row>
    <row r="9786" customFormat="false" ht="15" hidden="false" customHeight="false" outlineLevel="0" collapsed="false">
      <c r="A9786" s="37"/>
      <c r="B9786" s="38"/>
      <c r="C9786" s="39"/>
      <c r="D9786" s="39"/>
      <c r="E9786" s="40"/>
      <c r="F9786" s="41" t="str">
        <f aca="false">IF(A9786="","",INDEX(Assumptions!$B$16:$B$18,MATCH(C9786,Assumptions!$A$16:$A$18,0)))</f>
        <v/>
      </c>
      <c r="G9786" s="42" t="str">
        <f aca="false">IF(A9786="","",WORKDAY(B9786,F9786))</f>
        <v/>
      </c>
    </row>
    <row r="9787" customFormat="false" ht="15" hidden="false" customHeight="false" outlineLevel="0" collapsed="false">
      <c r="A9787" s="37"/>
      <c r="B9787" s="38"/>
      <c r="C9787" s="39"/>
      <c r="D9787" s="39"/>
      <c r="E9787" s="40"/>
      <c r="F9787" s="41" t="str">
        <f aca="false">IF(A9787="","",INDEX(Assumptions!$B$16:$B$18,MATCH(C9787,Assumptions!$A$16:$A$18,0)))</f>
        <v/>
      </c>
      <c r="G9787" s="42" t="str">
        <f aca="false">IF(A9787="","",WORKDAY(B9787,F9787))</f>
        <v/>
      </c>
    </row>
    <row r="9788" customFormat="false" ht="15" hidden="false" customHeight="false" outlineLevel="0" collapsed="false">
      <c r="A9788" s="37"/>
      <c r="B9788" s="38"/>
      <c r="C9788" s="39"/>
      <c r="D9788" s="39"/>
      <c r="E9788" s="40"/>
      <c r="F9788" s="41" t="str">
        <f aca="false">IF(A9788="","",INDEX(Assumptions!$B$16:$B$18,MATCH(C9788,Assumptions!$A$16:$A$18,0)))</f>
        <v/>
      </c>
      <c r="G9788" s="42" t="str">
        <f aca="false">IF(A9788="","",WORKDAY(B9788,F9788))</f>
        <v/>
      </c>
    </row>
    <row r="9789" customFormat="false" ht="15" hidden="false" customHeight="false" outlineLevel="0" collapsed="false">
      <c r="A9789" s="37"/>
      <c r="B9789" s="38"/>
      <c r="C9789" s="39"/>
      <c r="D9789" s="39"/>
      <c r="E9789" s="40"/>
      <c r="F9789" s="41" t="str">
        <f aca="false">IF(A9789="","",INDEX(Assumptions!$B$16:$B$18,MATCH(C9789,Assumptions!$A$16:$A$18,0)))</f>
        <v/>
      </c>
      <c r="G9789" s="42" t="str">
        <f aca="false">IF(A9789="","",WORKDAY(B9789,F9789))</f>
        <v/>
      </c>
    </row>
    <row r="9790" customFormat="false" ht="15" hidden="false" customHeight="false" outlineLevel="0" collapsed="false">
      <c r="A9790" s="37"/>
      <c r="B9790" s="38"/>
      <c r="C9790" s="39"/>
      <c r="D9790" s="39"/>
      <c r="E9790" s="40"/>
      <c r="F9790" s="41" t="str">
        <f aca="false">IF(A9790="","",INDEX(Assumptions!$B$16:$B$18,MATCH(C9790,Assumptions!$A$16:$A$18,0)))</f>
        <v/>
      </c>
      <c r="G9790" s="42" t="str">
        <f aca="false">IF(A9790="","",WORKDAY(B9790,F9790))</f>
        <v/>
      </c>
    </row>
    <row r="9791" customFormat="false" ht="15" hidden="false" customHeight="false" outlineLevel="0" collapsed="false">
      <c r="A9791" s="37"/>
      <c r="B9791" s="38"/>
      <c r="C9791" s="39"/>
      <c r="D9791" s="39"/>
      <c r="E9791" s="40"/>
      <c r="F9791" s="41" t="str">
        <f aca="false">IF(A9791="","",INDEX(Assumptions!$B$16:$B$18,MATCH(C9791,Assumptions!$A$16:$A$18,0)))</f>
        <v/>
      </c>
      <c r="G9791" s="42" t="str">
        <f aca="false">IF(A9791="","",WORKDAY(B9791,F9791))</f>
        <v/>
      </c>
    </row>
    <row r="9792" customFormat="false" ht="15" hidden="false" customHeight="false" outlineLevel="0" collapsed="false">
      <c r="A9792" s="37"/>
      <c r="B9792" s="38"/>
      <c r="C9792" s="39"/>
      <c r="D9792" s="39"/>
      <c r="E9792" s="40"/>
      <c r="F9792" s="41" t="str">
        <f aca="false">IF(A9792="","",INDEX(Assumptions!$B$16:$B$18,MATCH(C9792,Assumptions!$A$16:$A$18,0)))</f>
        <v/>
      </c>
      <c r="G9792" s="42" t="str">
        <f aca="false">IF(A9792="","",WORKDAY(B9792,F9792))</f>
        <v/>
      </c>
    </row>
    <row r="9793" customFormat="false" ht="15" hidden="false" customHeight="false" outlineLevel="0" collapsed="false">
      <c r="A9793" s="37"/>
      <c r="B9793" s="38"/>
      <c r="C9793" s="39"/>
      <c r="D9793" s="39"/>
      <c r="E9793" s="40"/>
      <c r="F9793" s="41" t="str">
        <f aca="false">IF(A9793="","",INDEX(Assumptions!$B$16:$B$18,MATCH(C9793,Assumptions!$A$16:$A$18,0)))</f>
        <v/>
      </c>
      <c r="G9793" s="42" t="str">
        <f aca="false">IF(A9793="","",WORKDAY(B9793,F9793))</f>
        <v/>
      </c>
    </row>
    <row r="9794" customFormat="false" ht="15" hidden="false" customHeight="false" outlineLevel="0" collapsed="false">
      <c r="A9794" s="37"/>
      <c r="B9794" s="38"/>
      <c r="C9794" s="39"/>
      <c r="D9794" s="39"/>
      <c r="E9794" s="40"/>
      <c r="F9794" s="41" t="str">
        <f aca="false">IF(A9794="","",INDEX(Assumptions!$B$16:$B$18,MATCH(C9794,Assumptions!$A$16:$A$18,0)))</f>
        <v/>
      </c>
      <c r="G9794" s="42" t="str">
        <f aca="false">IF(A9794="","",WORKDAY(B9794,F9794))</f>
        <v/>
      </c>
    </row>
    <row r="9795" customFormat="false" ht="15" hidden="false" customHeight="false" outlineLevel="0" collapsed="false">
      <c r="A9795" s="37"/>
      <c r="B9795" s="38"/>
      <c r="C9795" s="39"/>
      <c r="D9795" s="39"/>
      <c r="E9795" s="40"/>
      <c r="F9795" s="41" t="str">
        <f aca="false">IF(A9795="","",INDEX(Assumptions!$B$16:$B$18,MATCH(C9795,Assumptions!$A$16:$A$18,0)))</f>
        <v/>
      </c>
      <c r="G9795" s="42" t="str">
        <f aca="false">IF(A9795="","",WORKDAY(B9795,F9795))</f>
        <v/>
      </c>
    </row>
    <row r="9796" customFormat="false" ht="15" hidden="false" customHeight="false" outlineLevel="0" collapsed="false">
      <c r="A9796" s="37"/>
      <c r="B9796" s="38"/>
      <c r="C9796" s="39"/>
      <c r="D9796" s="39"/>
      <c r="E9796" s="40"/>
      <c r="F9796" s="41" t="str">
        <f aca="false">IF(A9796="","",INDEX(Assumptions!$B$16:$B$18,MATCH(C9796,Assumptions!$A$16:$A$18,0)))</f>
        <v/>
      </c>
      <c r="G9796" s="42" t="str">
        <f aca="false">IF(A9796="","",WORKDAY(B9796,F9796))</f>
        <v/>
      </c>
    </row>
    <row r="9797" customFormat="false" ht="15" hidden="false" customHeight="false" outlineLevel="0" collapsed="false">
      <c r="A9797" s="37"/>
      <c r="B9797" s="38"/>
      <c r="C9797" s="39"/>
      <c r="D9797" s="39"/>
      <c r="E9797" s="40"/>
      <c r="F9797" s="41" t="str">
        <f aca="false">IF(A9797="","",INDEX(Assumptions!$B$16:$B$18,MATCH(C9797,Assumptions!$A$16:$A$18,0)))</f>
        <v/>
      </c>
      <c r="G9797" s="42" t="str">
        <f aca="false">IF(A9797="","",WORKDAY(B9797,F9797))</f>
        <v/>
      </c>
    </row>
    <row r="9798" customFormat="false" ht="15" hidden="false" customHeight="false" outlineLevel="0" collapsed="false">
      <c r="A9798" s="37"/>
      <c r="B9798" s="38"/>
      <c r="C9798" s="39"/>
      <c r="D9798" s="39"/>
      <c r="E9798" s="40"/>
      <c r="F9798" s="41" t="str">
        <f aca="false">IF(A9798="","",INDEX(Assumptions!$B$16:$B$18,MATCH(C9798,Assumptions!$A$16:$A$18,0)))</f>
        <v/>
      </c>
      <c r="G9798" s="42" t="str">
        <f aca="false">IF(A9798="","",WORKDAY(B9798,F9798))</f>
        <v/>
      </c>
    </row>
    <row r="9799" customFormat="false" ht="15" hidden="false" customHeight="false" outlineLevel="0" collapsed="false">
      <c r="A9799" s="37"/>
      <c r="B9799" s="38"/>
      <c r="C9799" s="39"/>
      <c r="D9799" s="39"/>
      <c r="E9799" s="40"/>
      <c r="F9799" s="41" t="str">
        <f aca="false">IF(A9799="","",INDEX(Assumptions!$B$16:$B$18,MATCH(C9799,Assumptions!$A$16:$A$18,0)))</f>
        <v/>
      </c>
      <c r="G9799" s="42" t="str">
        <f aca="false">IF(A9799="","",WORKDAY(B9799,F9799))</f>
        <v/>
      </c>
    </row>
    <row r="9800" customFormat="false" ht="15" hidden="false" customHeight="false" outlineLevel="0" collapsed="false">
      <c r="A9800" s="37"/>
      <c r="B9800" s="38"/>
      <c r="C9800" s="39"/>
      <c r="D9800" s="39"/>
      <c r="E9800" s="40"/>
      <c r="F9800" s="41" t="str">
        <f aca="false">IF(A9800="","",INDEX(Assumptions!$B$16:$B$18,MATCH(C9800,Assumptions!$A$16:$A$18,0)))</f>
        <v/>
      </c>
      <c r="G9800" s="42" t="str">
        <f aca="false">IF(A9800="","",WORKDAY(B9800,F9800))</f>
        <v/>
      </c>
    </row>
    <row r="9801" customFormat="false" ht="15" hidden="false" customHeight="false" outlineLevel="0" collapsed="false">
      <c r="A9801" s="37"/>
      <c r="B9801" s="38"/>
      <c r="C9801" s="39"/>
      <c r="D9801" s="39"/>
      <c r="E9801" s="40"/>
      <c r="F9801" s="41" t="str">
        <f aca="false">IF(A9801="","",INDEX(Assumptions!$B$16:$B$18,MATCH(C9801,Assumptions!$A$16:$A$18,0)))</f>
        <v/>
      </c>
      <c r="G9801" s="42" t="str">
        <f aca="false">IF(A9801="","",WORKDAY(B9801,F9801))</f>
        <v/>
      </c>
    </row>
    <row r="9802" customFormat="false" ht="15" hidden="false" customHeight="false" outlineLevel="0" collapsed="false">
      <c r="A9802" s="37"/>
      <c r="B9802" s="38"/>
      <c r="C9802" s="39"/>
      <c r="D9802" s="39"/>
      <c r="E9802" s="40"/>
      <c r="F9802" s="41" t="str">
        <f aca="false">IF(A9802="","",INDEX(Assumptions!$B$16:$B$18,MATCH(C9802,Assumptions!$A$16:$A$18,0)))</f>
        <v/>
      </c>
      <c r="G9802" s="42" t="str">
        <f aca="false">IF(A9802="","",WORKDAY(B9802,F9802))</f>
        <v/>
      </c>
    </row>
    <row r="9803" customFormat="false" ht="15" hidden="false" customHeight="false" outlineLevel="0" collapsed="false">
      <c r="A9803" s="37"/>
      <c r="B9803" s="38"/>
      <c r="C9803" s="39"/>
      <c r="D9803" s="39"/>
      <c r="E9803" s="40"/>
      <c r="F9803" s="41" t="str">
        <f aca="false">IF(A9803="","",INDEX(Assumptions!$B$16:$B$18,MATCH(C9803,Assumptions!$A$16:$A$18,0)))</f>
        <v/>
      </c>
      <c r="G9803" s="42" t="str">
        <f aca="false">IF(A9803="","",WORKDAY(B9803,F9803))</f>
        <v/>
      </c>
    </row>
    <row r="9804" customFormat="false" ht="15" hidden="false" customHeight="false" outlineLevel="0" collapsed="false">
      <c r="A9804" s="37"/>
      <c r="B9804" s="38"/>
      <c r="C9804" s="39"/>
      <c r="D9804" s="39"/>
      <c r="E9804" s="40"/>
      <c r="F9804" s="41" t="str">
        <f aca="false">IF(A9804="","",INDEX(Assumptions!$B$16:$B$18,MATCH(C9804,Assumptions!$A$16:$A$18,0)))</f>
        <v/>
      </c>
      <c r="G9804" s="42" t="str">
        <f aca="false">IF(A9804="","",WORKDAY(B9804,F9804))</f>
        <v/>
      </c>
    </row>
    <row r="9805" customFormat="false" ht="15" hidden="false" customHeight="false" outlineLevel="0" collapsed="false">
      <c r="A9805" s="37"/>
      <c r="B9805" s="38"/>
      <c r="C9805" s="39"/>
      <c r="D9805" s="39"/>
      <c r="E9805" s="40"/>
      <c r="F9805" s="41" t="str">
        <f aca="false">IF(A9805="","",INDEX(Assumptions!$B$16:$B$18,MATCH(C9805,Assumptions!$A$16:$A$18,0)))</f>
        <v/>
      </c>
      <c r="G9805" s="42" t="str">
        <f aca="false">IF(A9805="","",WORKDAY(B9805,F9805))</f>
        <v/>
      </c>
    </row>
    <row r="9806" customFormat="false" ht="15" hidden="false" customHeight="false" outlineLevel="0" collapsed="false">
      <c r="A9806" s="37"/>
      <c r="B9806" s="38"/>
      <c r="C9806" s="39"/>
      <c r="D9806" s="39"/>
      <c r="E9806" s="40"/>
      <c r="F9806" s="41" t="str">
        <f aca="false">IF(A9806="","",INDEX(Assumptions!$B$16:$B$18,MATCH(C9806,Assumptions!$A$16:$A$18,0)))</f>
        <v/>
      </c>
      <c r="G9806" s="42" t="str">
        <f aca="false">IF(A9806="","",WORKDAY(B9806,F9806))</f>
        <v/>
      </c>
    </row>
    <row r="9807" customFormat="false" ht="15" hidden="false" customHeight="false" outlineLevel="0" collapsed="false">
      <c r="A9807" s="37"/>
      <c r="B9807" s="38"/>
      <c r="C9807" s="39"/>
      <c r="D9807" s="39"/>
      <c r="E9807" s="40"/>
      <c r="F9807" s="41" t="str">
        <f aca="false">IF(A9807="","",INDEX(Assumptions!$B$16:$B$18,MATCH(C9807,Assumptions!$A$16:$A$18,0)))</f>
        <v/>
      </c>
      <c r="G9807" s="42" t="str">
        <f aca="false">IF(A9807="","",WORKDAY(B9807,F9807))</f>
        <v/>
      </c>
    </row>
    <row r="9808" customFormat="false" ht="15" hidden="false" customHeight="false" outlineLevel="0" collapsed="false">
      <c r="A9808" s="37"/>
      <c r="B9808" s="38"/>
      <c r="C9808" s="39"/>
      <c r="D9808" s="39"/>
      <c r="E9808" s="40"/>
      <c r="F9808" s="41" t="str">
        <f aca="false">IF(A9808="","",INDEX(Assumptions!$B$16:$B$18,MATCH(C9808,Assumptions!$A$16:$A$18,0)))</f>
        <v/>
      </c>
      <c r="G9808" s="42" t="str">
        <f aca="false">IF(A9808="","",WORKDAY(B9808,F9808))</f>
        <v/>
      </c>
    </row>
    <row r="9809" customFormat="false" ht="15" hidden="false" customHeight="false" outlineLevel="0" collapsed="false">
      <c r="A9809" s="37"/>
      <c r="B9809" s="38"/>
      <c r="C9809" s="39"/>
      <c r="D9809" s="39"/>
      <c r="E9809" s="40"/>
      <c r="F9809" s="41" t="str">
        <f aca="false">IF(A9809="","",INDEX(Assumptions!$B$16:$B$18,MATCH(C9809,Assumptions!$A$16:$A$18,0)))</f>
        <v/>
      </c>
      <c r="G9809" s="42" t="str">
        <f aca="false">IF(A9809="","",WORKDAY(B9809,F9809))</f>
        <v/>
      </c>
    </row>
    <row r="9810" customFormat="false" ht="15" hidden="false" customHeight="false" outlineLevel="0" collapsed="false">
      <c r="A9810" s="37"/>
      <c r="B9810" s="38"/>
      <c r="C9810" s="39"/>
      <c r="D9810" s="39"/>
      <c r="E9810" s="40"/>
      <c r="F9810" s="41" t="str">
        <f aca="false">IF(A9810="","",INDEX(Assumptions!$B$16:$B$18,MATCH(C9810,Assumptions!$A$16:$A$18,0)))</f>
        <v/>
      </c>
      <c r="G9810" s="42" t="str">
        <f aca="false">IF(A9810="","",WORKDAY(B9810,F9810))</f>
        <v/>
      </c>
    </row>
    <row r="9811" customFormat="false" ht="15" hidden="false" customHeight="false" outlineLevel="0" collapsed="false">
      <c r="A9811" s="37"/>
      <c r="B9811" s="38"/>
      <c r="C9811" s="39"/>
      <c r="D9811" s="39"/>
      <c r="E9811" s="40"/>
      <c r="F9811" s="41" t="str">
        <f aca="false">IF(A9811="","",INDEX(Assumptions!$B$16:$B$18,MATCH(C9811,Assumptions!$A$16:$A$18,0)))</f>
        <v/>
      </c>
      <c r="G9811" s="42" t="str">
        <f aca="false">IF(A9811="","",WORKDAY(B9811,F9811))</f>
        <v/>
      </c>
    </row>
    <row r="9812" customFormat="false" ht="15" hidden="false" customHeight="false" outlineLevel="0" collapsed="false">
      <c r="A9812" s="37"/>
      <c r="B9812" s="38"/>
      <c r="C9812" s="39"/>
      <c r="D9812" s="39"/>
      <c r="E9812" s="40"/>
      <c r="F9812" s="41" t="str">
        <f aca="false">IF(A9812="","",INDEX(Assumptions!$B$16:$B$18,MATCH(C9812,Assumptions!$A$16:$A$18,0)))</f>
        <v/>
      </c>
      <c r="G9812" s="42" t="str">
        <f aca="false">IF(A9812="","",WORKDAY(B9812,F9812))</f>
        <v/>
      </c>
    </row>
    <row r="9813" customFormat="false" ht="15" hidden="false" customHeight="false" outlineLevel="0" collapsed="false">
      <c r="A9813" s="37"/>
      <c r="B9813" s="38"/>
      <c r="C9813" s="39"/>
      <c r="D9813" s="39"/>
      <c r="E9813" s="40"/>
      <c r="F9813" s="41" t="str">
        <f aca="false">IF(A9813="","",INDEX(Assumptions!$B$16:$B$18,MATCH(C9813,Assumptions!$A$16:$A$18,0)))</f>
        <v/>
      </c>
      <c r="G9813" s="42" t="str">
        <f aca="false">IF(A9813="","",WORKDAY(B9813,F9813))</f>
        <v/>
      </c>
    </row>
    <row r="9814" customFormat="false" ht="15" hidden="false" customHeight="false" outlineLevel="0" collapsed="false">
      <c r="A9814" s="37"/>
      <c r="B9814" s="38"/>
      <c r="C9814" s="39"/>
      <c r="D9814" s="39"/>
      <c r="E9814" s="40"/>
      <c r="F9814" s="41" t="str">
        <f aca="false">IF(A9814="","",INDEX(Assumptions!$B$16:$B$18,MATCH(C9814,Assumptions!$A$16:$A$18,0)))</f>
        <v/>
      </c>
      <c r="G9814" s="42" t="str">
        <f aca="false">IF(A9814="","",WORKDAY(B9814,F9814))</f>
        <v/>
      </c>
    </row>
    <row r="9815" customFormat="false" ht="15" hidden="false" customHeight="false" outlineLevel="0" collapsed="false">
      <c r="A9815" s="37"/>
      <c r="B9815" s="38"/>
      <c r="C9815" s="39"/>
      <c r="D9815" s="39"/>
      <c r="E9815" s="40"/>
      <c r="F9815" s="41" t="str">
        <f aca="false">IF(A9815="","",INDEX(Assumptions!$B$16:$B$18,MATCH(C9815,Assumptions!$A$16:$A$18,0)))</f>
        <v/>
      </c>
      <c r="G9815" s="42" t="str">
        <f aca="false">IF(A9815="","",WORKDAY(B9815,F9815))</f>
        <v/>
      </c>
    </row>
    <row r="9816" customFormat="false" ht="15" hidden="false" customHeight="false" outlineLevel="0" collapsed="false">
      <c r="A9816" s="37"/>
      <c r="B9816" s="38"/>
      <c r="C9816" s="39"/>
      <c r="D9816" s="39"/>
      <c r="E9816" s="40"/>
      <c r="F9816" s="41" t="str">
        <f aca="false">IF(A9816="","",INDEX(Assumptions!$B$16:$B$18,MATCH(C9816,Assumptions!$A$16:$A$18,0)))</f>
        <v/>
      </c>
      <c r="G9816" s="42" t="str">
        <f aca="false">IF(A9816="","",WORKDAY(B9816,F9816))</f>
        <v/>
      </c>
    </row>
    <row r="9817" customFormat="false" ht="15" hidden="false" customHeight="false" outlineLevel="0" collapsed="false">
      <c r="A9817" s="37"/>
      <c r="B9817" s="38"/>
      <c r="C9817" s="39"/>
      <c r="D9817" s="39"/>
      <c r="E9817" s="40"/>
      <c r="F9817" s="41" t="str">
        <f aca="false">IF(A9817="","",INDEX(Assumptions!$B$16:$B$18,MATCH(C9817,Assumptions!$A$16:$A$18,0)))</f>
        <v/>
      </c>
      <c r="G9817" s="42" t="str">
        <f aca="false">IF(A9817="","",WORKDAY(B9817,F9817))</f>
        <v/>
      </c>
    </row>
    <row r="9818" customFormat="false" ht="15" hidden="false" customHeight="false" outlineLevel="0" collapsed="false">
      <c r="A9818" s="37"/>
      <c r="B9818" s="38"/>
      <c r="C9818" s="39"/>
      <c r="D9818" s="39"/>
      <c r="E9818" s="40"/>
      <c r="F9818" s="41" t="str">
        <f aca="false">IF(A9818="","",INDEX(Assumptions!$B$16:$B$18,MATCH(C9818,Assumptions!$A$16:$A$18,0)))</f>
        <v/>
      </c>
      <c r="G9818" s="42" t="str">
        <f aca="false">IF(A9818="","",WORKDAY(B9818,F9818))</f>
        <v/>
      </c>
    </row>
    <row r="9819" customFormat="false" ht="15" hidden="false" customHeight="false" outlineLevel="0" collapsed="false">
      <c r="A9819" s="37"/>
      <c r="B9819" s="38"/>
      <c r="C9819" s="39"/>
      <c r="D9819" s="39"/>
      <c r="E9819" s="40"/>
      <c r="F9819" s="41" t="str">
        <f aca="false">IF(A9819="","",INDEX(Assumptions!$B$16:$B$18,MATCH(C9819,Assumptions!$A$16:$A$18,0)))</f>
        <v/>
      </c>
      <c r="G9819" s="42" t="str">
        <f aca="false">IF(A9819="","",WORKDAY(B9819,F9819))</f>
        <v/>
      </c>
    </row>
    <row r="9820" customFormat="false" ht="15" hidden="false" customHeight="false" outlineLevel="0" collapsed="false">
      <c r="A9820" s="37"/>
      <c r="B9820" s="38"/>
      <c r="C9820" s="39"/>
      <c r="D9820" s="39"/>
      <c r="E9820" s="40"/>
      <c r="F9820" s="41" t="str">
        <f aca="false">IF(A9820="","",INDEX(Assumptions!$B$16:$B$18,MATCH(C9820,Assumptions!$A$16:$A$18,0)))</f>
        <v/>
      </c>
      <c r="G9820" s="42" t="str">
        <f aca="false">IF(A9820="","",WORKDAY(B9820,F9820))</f>
        <v/>
      </c>
    </row>
    <row r="9821" customFormat="false" ht="15" hidden="false" customHeight="false" outlineLevel="0" collapsed="false">
      <c r="A9821" s="37"/>
      <c r="B9821" s="38"/>
      <c r="C9821" s="39"/>
      <c r="D9821" s="39"/>
      <c r="E9821" s="40"/>
      <c r="F9821" s="41" t="str">
        <f aca="false">IF(A9821="","",INDEX(Assumptions!$B$16:$B$18,MATCH(C9821,Assumptions!$A$16:$A$18,0)))</f>
        <v/>
      </c>
      <c r="G9821" s="42" t="str">
        <f aca="false">IF(A9821="","",WORKDAY(B9821,F9821))</f>
        <v/>
      </c>
    </row>
    <row r="9822" customFormat="false" ht="15" hidden="false" customHeight="false" outlineLevel="0" collapsed="false">
      <c r="A9822" s="37"/>
      <c r="B9822" s="38"/>
      <c r="C9822" s="39"/>
      <c r="D9822" s="39"/>
      <c r="E9822" s="40"/>
      <c r="F9822" s="41" t="str">
        <f aca="false">IF(A9822="","",INDEX(Assumptions!$B$16:$B$18,MATCH(C9822,Assumptions!$A$16:$A$18,0)))</f>
        <v/>
      </c>
      <c r="G9822" s="42" t="str">
        <f aca="false">IF(A9822="","",WORKDAY(B9822,F9822))</f>
        <v/>
      </c>
    </row>
    <row r="9823" customFormat="false" ht="15" hidden="false" customHeight="false" outlineLevel="0" collapsed="false">
      <c r="A9823" s="37"/>
      <c r="B9823" s="38"/>
      <c r="C9823" s="39"/>
      <c r="D9823" s="39"/>
      <c r="E9823" s="40"/>
      <c r="F9823" s="41" t="str">
        <f aca="false">IF(A9823="","",INDEX(Assumptions!$B$16:$B$18,MATCH(C9823,Assumptions!$A$16:$A$18,0)))</f>
        <v/>
      </c>
      <c r="G9823" s="42" t="str">
        <f aca="false">IF(A9823="","",WORKDAY(B9823,F9823))</f>
        <v/>
      </c>
    </row>
    <row r="9824" customFormat="false" ht="15" hidden="false" customHeight="false" outlineLevel="0" collapsed="false">
      <c r="A9824" s="37"/>
      <c r="B9824" s="38"/>
      <c r="C9824" s="39"/>
      <c r="D9824" s="39"/>
      <c r="E9824" s="40"/>
      <c r="F9824" s="41" t="str">
        <f aca="false">IF(A9824="","",INDEX(Assumptions!$B$16:$B$18,MATCH(C9824,Assumptions!$A$16:$A$18,0)))</f>
        <v/>
      </c>
      <c r="G9824" s="42" t="str">
        <f aca="false">IF(A9824="","",WORKDAY(B9824,F9824))</f>
        <v/>
      </c>
    </row>
    <row r="9825" customFormat="false" ht="15" hidden="false" customHeight="false" outlineLevel="0" collapsed="false">
      <c r="A9825" s="37"/>
      <c r="B9825" s="38"/>
      <c r="C9825" s="39"/>
      <c r="D9825" s="39"/>
      <c r="E9825" s="40"/>
      <c r="F9825" s="41" t="str">
        <f aca="false">IF(A9825="","",INDEX(Assumptions!$B$16:$B$18,MATCH(C9825,Assumptions!$A$16:$A$18,0)))</f>
        <v/>
      </c>
      <c r="G9825" s="42" t="str">
        <f aca="false">IF(A9825="","",WORKDAY(B9825,F9825))</f>
        <v/>
      </c>
    </row>
    <row r="9826" customFormat="false" ht="15" hidden="false" customHeight="false" outlineLevel="0" collapsed="false">
      <c r="A9826" s="37"/>
      <c r="B9826" s="38"/>
      <c r="C9826" s="39"/>
      <c r="D9826" s="39"/>
      <c r="E9826" s="40"/>
      <c r="F9826" s="41" t="str">
        <f aca="false">IF(A9826="","",INDEX(Assumptions!$B$16:$B$18,MATCH(C9826,Assumptions!$A$16:$A$18,0)))</f>
        <v/>
      </c>
      <c r="G9826" s="42" t="str">
        <f aca="false">IF(A9826="","",WORKDAY(B9826,F9826))</f>
        <v/>
      </c>
    </row>
    <row r="9827" customFormat="false" ht="15" hidden="false" customHeight="false" outlineLevel="0" collapsed="false">
      <c r="A9827" s="37"/>
      <c r="B9827" s="38"/>
      <c r="C9827" s="39"/>
      <c r="D9827" s="39"/>
      <c r="E9827" s="40"/>
      <c r="F9827" s="41" t="str">
        <f aca="false">IF(A9827="","",INDEX(Assumptions!$B$16:$B$18,MATCH(C9827,Assumptions!$A$16:$A$18,0)))</f>
        <v/>
      </c>
      <c r="G9827" s="42" t="str">
        <f aca="false">IF(A9827="","",WORKDAY(B9827,F9827))</f>
        <v/>
      </c>
    </row>
    <row r="9828" customFormat="false" ht="15" hidden="false" customHeight="false" outlineLevel="0" collapsed="false">
      <c r="A9828" s="37"/>
      <c r="B9828" s="38"/>
      <c r="C9828" s="39"/>
      <c r="D9828" s="39"/>
      <c r="E9828" s="40"/>
      <c r="F9828" s="41" t="str">
        <f aca="false">IF(A9828="","",INDEX(Assumptions!$B$16:$B$18,MATCH(C9828,Assumptions!$A$16:$A$18,0)))</f>
        <v/>
      </c>
      <c r="G9828" s="42" t="str">
        <f aca="false">IF(A9828="","",WORKDAY(B9828,F9828))</f>
        <v/>
      </c>
    </row>
    <row r="9829" customFormat="false" ht="15" hidden="false" customHeight="false" outlineLevel="0" collapsed="false">
      <c r="A9829" s="37"/>
      <c r="B9829" s="38"/>
      <c r="C9829" s="39"/>
      <c r="D9829" s="39"/>
      <c r="E9829" s="40"/>
      <c r="F9829" s="41" t="str">
        <f aca="false">IF(A9829="","",INDEX(Assumptions!$B$16:$B$18,MATCH(C9829,Assumptions!$A$16:$A$18,0)))</f>
        <v/>
      </c>
      <c r="G9829" s="42" t="str">
        <f aca="false">IF(A9829="","",WORKDAY(B9829,F9829))</f>
        <v/>
      </c>
    </row>
    <row r="9830" customFormat="false" ht="15" hidden="false" customHeight="false" outlineLevel="0" collapsed="false">
      <c r="A9830" s="37"/>
      <c r="B9830" s="38"/>
      <c r="C9830" s="39"/>
      <c r="D9830" s="39"/>
      <c r="E9830" s="40"/>
      <c r="F9830" s="41" t="str">
        <f aca="false">IF(A9830="","",INDEX(Assumptions!$B$16:$B$18,MATCH(C9830,Assumptions!$A$16:$A$18,0)))</f>
        <v/>
      </c>
      <c r="G9830" s="42" t="str">
        <f aca="false">IF(A9830="","",WORKDAY(B9830,F9830))</f>
        <v/>
      </c>
    </row>
    <row r="9831" customFormat="false" ht="15" hidden="false" customHeight="false" outlineLevel="0" collapsed="false">
      <c r="A9831" s="37"/>
      <c r="B9831" s="38"/>
      <c r="C9831" s="39"/>
      <c r="D9831" s="39"/>
      <c r="E9831" s="40"/>
      <c r="F9831" s="41" t="str">
        <f aca="false">IF(A9831="","",INDEX(Assumptions!$B$16:$B$18,MATCH(C9831,Assumptions!$A$16:$A$18,0)))</f>
        <v/>
      </c>
      <c r="G9831" s="42" t="str">
        <f aca="false">IF(A9831="","",WORKDAY(B9831,F9831))</f>
        <v/>
      </c>
    </row>
    <row r="9832" customFormat="false" ht="15" hidden="false" customHeight="false" outlineLevel="0" collapsed="false">
      <c r="A9832" s="37"/>
      <c r="B9832" s="38"/>
      <c r="C9832" s="39"/>
      <c r="D9832" s="39"/>
      <c r="E9832" s="40"/>
      <c r="F9832" s="41" t="str">
        <f aca="false">IF(A9832="","",INDEX(Assumptions!$B$16:$B$18,MATCH(C9832,Assumptions!$A$16:$A$18,0)))</f>
        <v/>
      </c>
      <c r="G9832" s="42" t="str">
        <f aca="false">IF(A9832="","",WORKDAY(B9832,F9832))</f>
        <v/>
      </c>
    </row>
    <row r="9833" customFormat="false" ht="15" hidden="false" customHeight="false" outlineLevel="0" collapsed="false">
      <c r="A9833" s="37"/>
      <c r="B9833" s="38"/>
      <c r="C9833" s="39"/>
      <c r="D9833" s="39"/>
      <c r="E9833" s="40"/>
      <c r="F9833" s="41" t="str">
        <f aca="false">IF(A9833="","",INDEX(Assumptions!$B$16:$B$18,MATCH(C9833,Assumptions!$A$16:$A$18,0)))</f>
        <v/>
      </c>
      <c r="G9833" s="42" t="str">
        <f aca="false">IF(A9833="","",WORKDAY(B9833,F9833))</f>
        <v/>
      </c>
    </row>
    <row r="9834" customFormat="false" ht="15" hidden="false" customHeight="false" outlineLevel="0" collapsed="false">
      <c r="A9834" s="37"/>
      <c r="B9834" s="38"/>
      <c r="C9834" s="39"/>
      <c r="D9834" s="39"/>
      <c r="E9834" s="40"/>
      <c r="F9834" s="41" t="str">
        <f aca="false">IF(A9834="","",INDEX(Assumptions!$B$16:$B$18,MATCH(C9834,Assumptions!$A$16:$A$18,0)))</f>
        <v/>
      </c>
      <c r="G9834" s="42" t="str">
        <f aca="false">IF(A9834="","",WORKDAY(B9834,F9834))</f>
        <v/>
      </c>
    </row>
    <row r="9835" customFormat="false" ht="15" hidden="false" customHeight="false" outlineLevel="0" collapsed="false">
      <c r="A9835" s="37"/>
      <c r="B9835" s="38"/>
      <c r="C9835" s="39"/>
      <c r="D9835" s="39"/>
      <c r="E9835" s="40"/>
      <c r="F9835" s="41" t="str">
        <f aca="false">IF(A9835="","",INDEX(Assumptions!$B$16:$B$18,MATCH(C9835,Assumptions!$A$16:$A$18,0)))</f>
        <v/>
      </c>
      <c r="G9835" s="42" t="str">
        <f aca="false">IF(A9835="","",WORKDAY(B9835,F9835))</f>
        <v/>
      </c>
    </row>
    <row r="9836" customFormat="false" ht="15" hidden="false" customHeight="false" outlineLevel="0" collapsed="false">
      <c r="A9836" s="37"/>
      <c r="B9836" s="38"/>
      <c r="C9836" s="39"/>
      <c r="D9836" s="39"/>
      <c r="E9836" s="40"/>
      <c r="F9836" s="41" t="str">
        <f aca="false">IF(A9836="","",INDEX(Assumptions!$B$16:$B$18,MATCH(C9836,Assumptions!$A$16:$A$18,0)))</f>
        <v/>
      </c>
      <c r="G9836" s="42" t="str">
        <f aca="false">IF(A9836="","",WORKDAY(B9836,F9836))</f>
        <v/>
      </c>
    </row>
    <row r="9837" customFormat="false" ht="15" hidden="false" customHeight="false" outlineLevel="0" collapsed="false">
      <c r="A9837" s="37"/>
      <c r="B9837" s="38"/>
      <c r="C9837" s="39"/>
      <c r="D9837" s="39"/>
      <c r="E9837" s="40"/>
      <c r="F9837" s="41" t="str">
        <f aca="false">IF(A9837="","",INDEX(Assumptions!$B$16:$B$18,MATCH(C9837,Assumptions!$A$16:$A$18,0)))</f>
        <v/>
      </c>
      <c r="G9837" s="42" t="str">
        <f aca="false">IF(A9837="","",WORKDAY(B9837,F9837))</f>
        <v/>
      </c>
    </row>
    <row r="9838" customFormat="false" ht="15" hidden="false" customHeight="false" outlineLevel="0" collapsed="false">
      <c r="A9838" s="37"/>
      <c r="B9838" s="38"/>
      <c r="C9838" s="39"/>
      <c r="D9838" s="39"/>
      <c r="E9838" s="40"/>
      <c r="F9838" s="41" t="str">
        <f aca="false">IF(A9838="","",INDEX(Assumptions!$B$16:$B$18,MATCH(C9838,Assumptions!$A$16:$A$18,0)))</f>
        <v/>
      </c>
      <c r="G9838" s="42" t="str">
        <f aca="false">IF(A9838="","",WORKDAY(B9838,F9838))</f>
        <v/>
      </c>
    </row>
    <row r="9839" customFormat="false" ht="15" hidden="false" customHeight="false" outlineLevel="0" collapsed="false">
      <c r="A9839" s="37"/>
      <c r="B9839" s="38"/>
      <c r="C9839" s="39"/>
      <c r="D9839" s="39"/>
      <c r="E9839" s="40"/>
      <c r="F9839" s="41" t="str">
        <f aca="false">IF(A9839="","",INDEX(Assumptions!$B$16:$B$18,MATCH(C9839,Assumptions!$A$16:$A$18,0)))</f>
        <v/>
      </c>
      <c r="G9839" s="42" t="str">
        <f aca="false">IF(A9839="","",WORKDAY(B9839,F9839))</f>
        <v/>
      </c>
    </row>
    <row r="9840" customFormat="false" ht="15" hidden="false" customHeight="false" outlineLevel="0" collapsed="false">
      <c r="A9840" s="37"/>
      <c r="B9840" s="38"/>
      <c r="C9840" s="39"/>
      <c r="D9840" s="39"/>
      <c r="E9840" s="40"/>
      <c r="F9840" s="41" t="str">
        <f aca="false">IF(A9840="","",INDEX(Assumptions!$B$16:$B$18,MATCH(C9840,Assumptions!$A$16:$A$18,0)))</f>
        <v/>
      </c>
      <c r="G9840" s="42" t="str">
        <f aca="false">IF(A9840="","",WORKDAY(B9840,F9840))</f>
        <v/>
      </c>
    </row>
    <row r="9841" customFormat="false" ht="15" hidden="false" customHeight="false" outlineLevel="0" collapsed="false">
      <c r="A9841" s="37"/>
      <c r="B9841" s="38"/>
      <c r="C9841" s="39"/>
      <c r="D9841" s="39"/>
      <c r="E9841" s="40"/>
      <c r="F9841" s="41" t="str">
        <f aca="false">IF(A9841="","",INDEX(Assumptions!$B$16:$B$18,MATCH(C9841,Assumptions!$A$16:$A$18,0)))</f>
        <v/>
      </c>
      <c r="G9841" s="42" t="str">
        <f aca="false">IF(A9841="","",WORKDAY(B9841,F9841))</f>
        <v/>
      </c>
    </row>
    <row r="9842" customFormat="false" ht="15" hidden="false" customHeight="false" outlineLevel="0" collapsed="false">
      <c r="A9842" s="37"/>
      <c r="B9842" s="38"/>
      <c r="C9842" s="39"/>
      <c r="D9842" s="39"/>
      <c r="E9842" s="40"/>
      <c r="F9842" s="41" t="str">
        <f aca="false">IF(A9842="","",INDEX(Assumptions!$B$16:$B$18,MATCH(C9842,Assumptions!$A$16:$A$18,0)))</f>
        <v/>
      </c>
      <c r="G9842" s="42" t="str">
        <f aca="false">IF(A9842="","",WORKDAY(B9842,F9842))</f>
        <v/>
      </c>
    </row>
    <row r="9843" customFormat="false" ht="15" hidden="false" customHeight="false" outlineLevel="0" collapsed="false">
      <c r="A9843" s="37"/>
      <c r="B9843" s="38"/>
      <c r="C9843" s="39"/>
      <c r="D9843" s="39"/>
      <c r="E9843" s="40"/>
      <c r="F9843" s="41" t="str">
        <f aca="false">IF(A9843="","",INDEX(Assumptions!$B$16:$B$18,MATCH(C9843,Assumptions!$A$16:$A$18,0)))</f>
        <v/>
      </c>
      <c r="G9843" s="42" t="str">
        <f aca="false">IF(A9843="","",WORKDAY(B9843,F9843))</f>
        <v/>
      </c>
    </row>
    <row r="9844" customFormat="false" ht="15" hidden="false" customHeight="false" outlineLevel="0" collapsed="false">
      <c r="A9844" s="37"/>
      <c r="B9844" s="38"/>
      <c r="C9844" s="39"/>
      <c r="D9844" s="39"/>
      <c r="E9844" s="40"/>
      <c r="F9844" s="41" t="str">
        <f aca="false">IF(A9844="","",INDEX(Assumptions!$B$16:$B$18,MATCH(C9844,Assumptions!$A$16:$A$18,0)))</f>
        <v/>
      </c>
      <c r="G9844" s="42" t="str">
        <f aca="false">IF(A9844="","",WORKDAY(B9844,F9844))</f>
        <v/>
      </c>
    </row>
    <row r="9845" customFormat="false" ht="15" hidden="false" customHeight="false" outlineLevel="0" collapsed="false">
      <c r="A9845" s="37"/>
      <c r="B9845" s="38"/>
      <c r="C9845" s="39"/>
      <c r="D9845" s="39"/>
      <c r="E9845" s="40"/>
      <c r="F9845" s="41" t="str">
        <f aca="false">IF(A9845="","",INDEX(Assumptions!$B$16:$B$18,MATCH(C9845,Assumptions!$A$16:$A$18,0)))</f>
        <v/>
      </c>
      <c r="G9845" s="42" t="str">
        <f aca="false">IF(A9845="","",WORKDAY(B9845,F9845))</f>
        <v/>
      </c>
    </row>
    <row r="9846" customFormat="false" ht="15" hidden="false" customHeight="false" outlineLevel="0" collapsed="false">
      <c r="A9846" s="37"/>
      <c r="B9846" s="38"/>
      <c r="C9846" s="39"/>
      <c r="D9846" s="39"/>
      <c r="E9846" s="40"/>
      <c r="F9846" s="41" t="str">
        <f aca="false">IF(A9846="","",INDEX(Assumptions!$B$16:$B$18,MATCH(C9846,Assumptions!$A$16:$A$18,0)))</f>
        <v/>
      </c>
      <c r="G9846" s="42" t="str">
        <f aca="false">IF(A9846="","",WORKDAY(B9846,F9846))</f>
        <v/>
      </c>
    </row>
    <row r="9847" customFormat="false" ht="15" hidden="false" customHeight="false" outlineLevel="0" collapsed="false">
      <c r="A9847" s="37"/>
      <c r="B9847" s="38"/>
      <c r="C9847" s="39"/>
      <c r="D9847" s="39"/>
      <c r="E9847" s="40"/>
      <c r="F9847" s="41" t="str">
        <f aca="false">IF(A9847="","",INDEX(Assumptions!$B$16:$B$18,MATCH(C9847,Assumptions!$A$16:$A$18,0)))</f>
        <v/>
      </c>
      <c r="G9847" s="42" t="str">
        <f aca="false">IF(A9847="","",WORKDAY(B9847,F9847))</f>
        <v/>
      </c>
    </row>
    <row r="9848" customFormat="false" ht="15" hidden="false" customHeight="false" outlineLevel="0" collapsed="false">
      <c r="A9848" s="37"/>
      <c r="B9848" s="38"/>
      <c r="C9848" s="39"/>
      <c r="D9848" s="39"/>
      <c r="E9848" s="40"/>
      <c r="F9848" s="41" t="str">
        <f aca="false">IF(A9848="","",INDEX(Assumptions!$B$16:$B$18,MATCH(C9848,Assumptions!$A$16:$A$18,0)))</f>
        <v/>
      </c>
      <c r="G9848" s="42" t="str">
        <f aca="false">IF(A9848="","",WORKDAY(B9848,F9848))</f>
        <v/>
      </c>
    </row>
    <row r="9849" customFormat="false" ht="15" hidden="false" customHeight="false" outlineLevel="0" collapsed="false">
      <c r="A9849" s="37"/>
      <c r="B9849" s="38"/>
      <c r="C9849" s="39"/>
      <c r="D9849" s="39"/>
      <c r="E9849" s="40"/>
      <c r="F9849" s="41" t="str">
        <f aca="false">IF(A9849="","",INDEX(Assumptions!$B$16:$B$18,MATCH(C9849,Assumptions!$A$16:$A$18,0)))</f>
        <v/>
      </c>
      <c r="G9849" s="42" t="str">
        <f aca="false">IF(A9849="","",WORKDAY(B9849,F9849))</f>
        <v/>
      </c>
    </row>
    <row r="9850" customFormat="false" ht="15" hidden="false" customHeight="false" outlineLevel="0" collapsed="false">
      <c r="A9850" s="37"/>
      <c r="B9850" s="38"/>
      <c r="C9850" s="39"/>
      <c r="D9850" s="39"/>
      <c r="E9850" s="40"/>
      <c r="F9850" s="41" t="str">
        <f aca="false">IF(A9850="","",INDEX(Assumptions!$B$16:$B$18,MATCH(C9850,Assumptions!$A$16:$A$18,0)))</f>
        <v/>
      </c>
      <c r="G9850" s="42" t="str">
        <f aca="false">IF(A9850="","",WORKDAY(B9850,F9850))</f>
        <v/>
      </c>
    </row>
    <row r="9851" customFormat="false" ht="15" hidden="false" customHeight="false" outlineLevel="0" collapsed="false">
      <c r="A9851" s="37"/>
      <c r="B9851" s="38"/>
      <c r="C9851" s="39"/>
      <c r="D9851" s="39"/>
      <c r="E9851" s="40"/>
      <c r="F9851" s="41" t="str">
        <f aca="false">IF(A9851="","",INDEX(Assumptions!$B$16:$B$18,MATCH(C9851,Assumptions!$A$16:$A$18,0)))</f>
        <v/>
      </c>
      <c r="G9851" s="42" t="str">
        <f aca="false">IF(A9851="","",WORKDAY(B9851,F9851))</f>
        <v/>
      </c>
    </row>
    <row r="9852" customFormat="false" ht="15" hidden="false" customHeight="false" outlineLevel="0" collapsed="false">
      <c r="A9852" s="37"/>
      <c r="B9852" s="38"/>
      <c r="C9852" s="39"/>
      <c r="D9852" s="39"/>
      <c r="E9852" s="40"/>
      <c r="F9852" s="41" t="str">
        <f aca="false">IF(A9852="","",INDEX(Assumptions!$B$16:$B$18,MATCH(C9852,Assumptions!$A$16:$A$18,0)))</f>
        <v/>
      </c>
      <c r="G9852" s="42" t="str">
        <f aca="false">IF(A9852="","",WORKDAY(B9852,F9852))</f>
        <v/>
      </c>
    </row>
    <row r="9853" customFormat="false" ht="15" hidden="false" customHeight="false" outlineLevel="0" collapsed="false">
      <c r="A9853" s="37"/>
      <c r="B9853" s="38"/>
      <c r="C9853" s="39"/>
      <c r="D9853" s="39"/>
      <c r="E9853" s="40"/>
      <c r="F9853" s="41" t="str">
        <f aca="false">IF(A9853="","",INDEX(Assumptions!$B$16:$B$18,MATCH(C9853,Assumptions!$A$16:$A$18,0)))</f>
        <v/>
      </c>
      <c r="G9853" s="42" t="str">
        <f aca="false">IF(A9853="","",WORKDAY(B9853,F9853))</f>
        <v/>
      </c>
    </row>
    <row r="9854" customFormat="false" ht="15" hidden="false" customHeight="false" outlineLevel="0" collapsed="false">
      <c r="A9854" s="37"/>
      <c r="B9854" s="38"/>
      <c r="C9854" s="39"/>
      <c r="D9854" s="39"/>
      <c r="E9854" s="40"/>
      <c r="F9854" s="41" t="str">
        <f aca="false">IF(A9854="","",INDEX(Assumptions!$B$16:$B$18,MATCH(C9854,Assumptions!$A$16:$A$18,0)))</f>
        <v/>
      </c>
      <c r="G9854" s="42" t="str">
        <f aca="false">IF(A9854="","",WORKDAY(B9854,F9854))</f>
        <v/>
      </c>
    </row>
    <row r="9855" customFormat="false" ht="15" hidden="false" customHeight="false" outlineLevel="0" collapsed="false">
      <c r="A9855" s="37"/>
      <c r="B9855" s="38"/>
      <c r="C9855" s="39"/>
      <c r="D9855" s="39"/>
      <c r="E9855" s="40"/>
      <c r="F9855" s="41" t="str">
        <f aca="false">IF(A9855="","",INDEX(Assumptions!$B$16:$B$18,MATCH(C9855,Assumptions!$A$16:$A$18,0)))</f>
        <v/>
      </c>
      <c r="G9855" s="42" t="str">
        <f aca="false">IF(A9855="","",WORKDAY(B9855,F9855))</f>
        <v/>
      </c>
    </row>
    <row r="9856" customFormat="false" ht="15" hidden="false" customHeight="false" outlineLevel="0" collapsed="false">
      <c r="A9856" s="37"/>
      <c r="B9856" s="38"/>
      <c r="C9856" s="39"/>
      <c r="D9856" s="39"/>
      <c r="E9856" s="40"/>
      <c r="F9856" s="41" t="str">
        <f aca="false">IF(A9856="","",INDEX(Assumptions!$B$16:$B$18,MATCH(C9856,Assumptions!$A$16:$A$18,0)))</f>
        <v/>
      </c>
      <c r="G9856" s="42" t="str">
        <f aca="false">IF(A9856="","",WORKDAY(B9856,F9856))</f>
        <v/>
      </c>
    </row>
    <row r="9857" customFormat="false" ht="15" hidden="false" customHeight="false" outlineLevel="0" collapsed="false">
      <c r="A9857" s="37"/>
      <c r="B9857" s="38"/>
      <c r="C9857" s="39"/>
      <c r="D9857" s="39"/>
      <c r="E9857" s="40"/>
      <c r="F9857" s="41" t="str">
        <f aca="false">IF(A9857="","",INDEX(Assumptions!$B$16:$B$18,MATCH(C9857,Assumptions!$A$16:$A$18,0)))</f>
        <v/>
      </c>
      <c r="G9857" s="42" t="str">
        <f aca="false">IF(A9857="","",WORKDAY(B9857,F9857))</f>
        <v/>
      </c>
    </row>
    <row r="9858" customFormat="false" ht="15" hidden="false" customHeight="false" outlineLevel="0" collapsed="false">
      <c r="A9858" s="37"/>
      <c r="B9858" s="38"/>
      <c r="C9858" s="39"/>
      <c r="D9858" s="39"/>
      <c r="E9858" s="40"/>
      <c r="F9858" s="41" t="str">
        <f aca="false">IF(A9858="","",INDEX(Assumptions!$B$16:$B$18,MATCH(C9858,Assumptions!$A$16:$A$18,0)))</f>
        <v/>
      </c>
      <c r="G9858" s="42" t="str">
        <f aca="false">IF(A9858="","",WORKDAY(B9858,F9858))</f>
        <v/>
      </c>
    </row>
    <row r="9859" customFormat="false" ht="15" hidden="false" customHeight="false" outlineLevel="0" collapsed="false">
      <c r="A9859" s="37"/>
      <c r="B9859" s="38"/>
      <c r="C9859" s="39"/>
      <c r="D9859" s="39"/>
      <c r="E9859" s="40"/>
      <c r="F9859" s="41" t="str">
        <f aca="false">IF(A9859="","",INDEX(Assumptions!$B$16:$B$18,MATCH(C9859,Assumptions!$A$16:$A$18,0)))</f>
        <v/>
      </c>
      <c r="G9859" s="42" t="str">
        <f aca="false">IF(A9859="","",WORKDAY(B9859,F9859))</f>
        <v/>
      </c>
    </row>
    <row r="9860" customFormat="false" ht="15" hidden="false" customHeight="false" outlineLevel="0" collapsed="false">
      <c r="A9860" s="37"/>
      <c r="B9860" s="38"/>
      <c r="C9860" s="39"/>
      <c r="D9860" s="39"/>
      <c r="E9860" s="40"/>
      <c r="F9860" s="41" t="str">
        <f aca="false">IF(A9860="","",INDEX(Assumptions!$B$16:$B$18,MATCH(C9860,Assumptions!$A$16:$A$18,0)))</f>
        <v/>
      </c>
      <c r="G9860" s="42" t="str">
        <f aca="false">IF(A9860="","",WORKDAY(B9860,F9860))</f>
        <v/>
      </c>
    </row>
    <row r="9861" customFormat="false" ht="15" hidden="false" customHeight="false" outlineLevel="0" collapsed="false">
      <c r="A9861" s="37"/>
      <c r="B9861" s="38"/>
      <c r="C9861" s="39"/>
      <c r="D9861" s="39"/>
      <c r="E9861" s="40"/>
      <c r="F9861" s="41" t="str">
        <f aca="false">IF(A9861="","",INDEX(Assumptions!$B$16:$B$18,MATCH(C9861,Assumptions!$A$16:$A$18,0)))</f>
        <v/>
      </c>
      <c r="G9861" s="42" t="str">
        <f aca="false">IF(A9861="","",WORKDAY(B9861,F9861))</f>
        <v/>
      </c>
    </row>
    <row r="9862" customFormat="false" ht="15" hidden="false" customHeight="false" outlineLevel="0" collapsed="false">
      <c r="A9862" s="37"/>
      <c r="B9862" s="38"/>
      <c r="C9862" s="39"/>
      <c r="D9862" s="39"/>
      <c r="E9862" s="40"/>
      <c r="F9862" s="41" t="str">
        <f aca="false">IF(A9862="","",INDEX(Assumptions!$B$16:$B$18,MATCH(C9862,Assumptions!$A$16:$A$18,0)))</f>
        <v/>
      </c>
      <c r="G9862" s="42" t="str">
        <f aca="false">IF(A9862="","",WORKDAY(B9862,F9862))</f>
        <v/>
      </c>
    </row>
    <row r="9863" customFormat="false" ht="15" hidden="false" customHeight="false" outlineLevel="0" collapsed="false">
      <c r="A9863" s="37"/>
      <c r="B9863" s="38"/>
      <c r="C9863" s="39"/>
      <c r="D9863" s="39"/>
      <c r="E9863" s="40"/>
      <c r="F9863" s="41" t="str">
        <f aca="false">IF(A9863="","",INDEX(Assumptions!$B$16:$B$18,MATCH(C9863,Assumptions!$A$16:$A$18,0)))</f>
        <v/>
      </c>
      <c r="G9863" s="42" t="str">
        <f aca="false">IF(A9863="","",WORKDAY(B9863,F9863))</f>
        <v/>
      </c>
    </row>
    <row r="9864" customFormat="false" ht="15" hidden="false" customHeight="false" outlineLevel="0" collapsed="false">
      <c r="A9864" s="37"/>
      <c r="B9864" s="38"/>
      <c r="C9864" s="39"/>
      <c r="D9864" s="39"/>
      <c r="E9864" s="40"/>
      <c r="F9864" s="41" t="str">
        <f aca="false">IF(A9864="","",INDEX(Assumptions!$B$16:$B$18,MATCH(C9864,Assumptions!$A$16:$A$18,0)))</f>
        <v/>
      </c>
      <c r="G9864" s="42" t="str">
        <f aca="false">IF(A9864="","",WORKDAY(B9864,F9864))</f>
        <v/>
      </c>
    </row>
    <row r="9865" customFormat="false" ht="15" hidden="false" customHeight="false" outlineLevel="0" collapsed="false">
      <c r="A9865" s="37"/>
      <c r="B9865" s="38"/>
      <c r="C9865" s="39"/>
      <c r="D9865" s="39"/>
      <c r="E9865" s="40"/>
      <c r="F9865" s="41" t="str">
        <f aca="false">IF(A9865="","",INDEX(Assumptions!$B$16:$B$18,MATCH(C9865,Assumptions!$A$16:$A$18,0)))</f>
        <v/>
      </c>
      <c r="G9865" s="42" t="str">
        <f aca="false">IF(A9865="","",WORKDAY(B9865,F9865))</f>
        <v/>
      </c>
    </row>
    <row r="9866" customFormat="false" ht="15" hidden="false" customHeight="false" outlineLevel="0" collapsed="false">
      <c r="A9866" s="37"/>
      <c r="B9866" s="38"/>
      <c r="C9866" s="39"/>
      <c r="D9866" s="39"/>
      <c r="E9866" s="40"/>
      <c r="F9866" s="41" t="str">
        <f aca="false">IF(A9866="","",INDEX(Assumptions!$B$16:$B$18,MATCH(C9866,Assumptions!$A$16:$A$18,0)))</f>
        <v/>
      </c>
      <c r="G9866" s="42" t="str">
        <f aca="false">IF(A9866="","",WORKDAY(B9866,F9866))</f>
        <v/>
      </c>
    </row>
    <row r="9867" customFormat="false" ht="15" hidden="false" customHeight="false" outlineLevel="0" collapsed="false">
      <c r="A9867" s="37"/>
      <c r="B9867" s="38"/>
      <c r="C9867" s="39"/>
      <c r="D9867" s="39"/>
      <c r="E9867" s="40"/>
      <c r="F9867" s="41" t="str">
        <f aca="false">IF(A9867="","",INDEX(Assumptions!$B$16:$B$18,MATCH(C9867,Assumptions!$A$16:$A$18,0)))</f>
        <v/>
      </c>
      <c r="G9867" s="42" t="str">
        <f aca="false">IF(A9867="","",WORKDAY(B9867,F9867))</f>
        <v/>
      </c>
    </row>
    <row r="9868" customFormat="false" ht="15" hidden="false" customHeight="false" outlineLevel="0" collapsed="false">
      <c r="A9868" s="37"/>
      <c r="B9868" s="38"/>
      <c r="C9868" s="39"/>
      <c r="D9868" s="39"/>
      <c r="E9868" s="40"/>
      <c r="F9868" s="41" t="str">
        <f aca="false">IF(A9868="","",INDEX(Assumptions!$B$16:$B$18,MATCH(C9868,Assumptions!$A$16:$A$18,0)))</f>
        <v/>
      </c>
      <c r="G9868" s="42" t="str">
        <f aca="false">IF(A9868="","",WORKDAY(B9868,F9868))</f>
        <v/>
      </c>
    </row>
    <row r="9869" customFormat="false" ht="15" hidden="false" customHeight="false" outlineLevel="0" collapsed="false">
      <c r="A9869" s="37"/>
      <c r="B9869" s="38"/>
      <c r="C9869" s="39"/>
      <c r="D9869" s="39"/>
      <c r="E9869" s="40"/>
      <c r="F9869" s="41" t="str">
        <f aca="false">IF(A9869="","",INDEX(Assumptions!$B$16:$B$18,MATCH(C9869,Assumptions!$A$16:$A$18,0)))</f>
        <v/>
      </c>
      <c r="G9869" s="42" t="str">
        <f aca="false">IF(A9869="","",WORKDAY(B9869,F9869))</f>
        <v/>
      </c>
    </row>
    <row r="9870" customFormat="false" ht="15" hidden="false" customHeight="false" outlineLevel="0" collapsed="false">
      <c r="A9870" s="37"/>
      <c r="B9870" s="38"/>
      <c r="C9870" s="39"/>
      <c r="D9870" s="39"/>
      <c r="E9870" s="40"/>
      <c r="F9870" s="41" t="str">
        <f aca="false">IF(A9870="","",INDEX(Assumptions!$B$16:$B$18,MATCH(C9870,Assumptions!$A$16:$A$18,0)))</f>
        <v/>
      </c>
      <c r="G9870" s="42" t="str">
        <f aca="false">IF(A9870="","",WORKDAY(B9870,F9870))</f>
        <v/>
      </c>
    </row>
    <row r="9871" customFormat="false" ht="15" hidden="false" customHeight="false" outlineLevel="0" collapsed="false">
      <c r="A9871" s="37"/>
      <c r="B9871" s="38"/>
      <c r="C9871" s="39"/>
      <c r="D9871" s="39"/>
      <c r="E9871" s="40"/>
      <c r="F9871" s="41" t="str">
        <f aca="false">IF(A9871="","",INDEX(Assumptions!$B$16:$B$18,MATCH(C9871,Assumptions!$A$16:$A$18,0)))</f>
        <v/>
      </c>
      <c r="G9871" s="42" t="str">
        <f aca="false">IF(A9871="","",WORKDAY(B9871,F9871))</f>
        <v/>
      </c>
    </row>
    <row r="9872" customFormat="false" ht="15" hidden="false" customHeight="false" outlineLevel="0" collapsed="false">
      <c r="A9872" s="37"/>
      <c r="B9872" s="38"/>
      <c r="C9872" s="39"/>
      <c r="D9872" s="39"/>
      <c r="E9872" s="40"/>
      <c r="F9872" s="41" t="str">
        <f aca="false">IF(A9872="","",INDEX(Assumptions!$B$16:$B$18,MATCH(C9872,Assumptions!$A$16:$A$18,0)))</f>
        <v/>
      </c>
      <c r="G9872" s="42" t="str">
        <f aca="false">IF(A9872="","",WORKDAY(B9872,F9872))</f>
        <v/>
      </c>
    </row>
    <row r="9873" customFormat="false" ht="15" hidden="false" customHeight="false" outlineLevel="0" collapsed="false">
      <c r="A9873" s="37"/>
      <c r="B9873" s="38"/>
      <c r="C9873" s="39"/>
      <c r="D9873" s="39"/>
      <c r="E9873" s="40"/>
      <c r="F9873" s="41" t="str">
        <f aca="false">IF(A9873="","",INDEX(Assumptions!$B$16:$B$18,MATCH(C9873,Assumptions!$A$16:$A$18,0)))</f>
        <v/>
      </c>
      <c r="G9873" s="42" t="str">
        <f aca="false">IF(A9873="","",WORKDAY(B9873,F9873))</f>
        <v/>
      </c>
    </row>
    <row r="9874" customFormat="false" ht="15" hidden="false" customHeight="false" outlineLevel="0" collapsed="false">
      <c r="A9874" s="37"/>
      <c r="B9874" s="38"/>
      <c r="C9874" s="39"/>
      <c r="D9874" s="39"/>
      <c r="E9874" s="40"/>
      <c r="F9874" s="41" t="str">
        <f aca="false">IF(A9874="","",INDEX(Assumptions!$B$16:$B$18,MATCH(C9874,Assumptions!$A$16:$A$18,0)))</f>
        <v/>
      </c>
      <c r="G9874" s="42" t="str">
        <f aca="false">IF(A9874="","",WORKDAY(B9874,F9874))</f>
        <v/>
      </c>
    </row>
    <row r="9875" customFormat="false" ht="15" hidden="false" customHeight="false" outlineLevel="0" collapsed="false">
      <c r="A9875" s="37"/>
      <c r="B9875" s="38"/>
      <c r="C9875" s="39"/>
      <c r="D9875" s="39"/>
      <c r="E9875" s="40"/>
      <c r="F9875" s="41" t="str">
        <f aca="false">IF(A9875="","",INDEX(Assumptions!$B$16:$B$18,MATCH(C9875,Assumptions!$A$16:$A$18,0)))</f>
        <v/>
      </c>
      <c r="G9875" s="42" t="str">
        <f aca="false">IF(A9875="","",WORKDAY(B9875,F9875))</f>
        <v/>
      </c>
    </row>
    <row r="9876" customFormat="false" ht="15" hidden="false" customHeight="false" outlineLevel="0" collapsed="false">
      <c r="A9876" s="37"/>
      <c r="B9876" s="38"/>
      <c r="C9876" s="39"/>
      <c r="D9876" s="39"/>
      <c r="E9876" s="40"/>
      <c r="F9876" s="41" t="str">
        <f aca="false">IF(A9876="","",INDEX(Assumptions!$B$16:$B$18,MATCH(C9876,Assumptions!$A$16:$A$18,0)))</f>
        <v/>
      </c>
      <c r="G9876" s="42" t="str">
        <f aca="false">IF(A9876="","",WORKDAY(B9876,F9876))</f>
        <v/>
      </c>
    </row>
    <row r="9877" customFormat="false" ht="15" hidden="false" customHeight="false" outlineLevel="0" collapsed="false">
      <c r="A9877" s="37"/>
      <c r="B9877" s="38"/>
      <c r="C9877" s="39"/>
      <c r="D9877" s="39"/>
      <c r="E9877" s="40"/>
      <c r="F9877" s="41" t="str">
        <f aca="false">IF(A9877="","",INDEX(Assumptions!$B$16:$B$18,MATCH(C9877,Assumptions!$A$16:$A$18,0)))</f>
        <v/>
      </c>
      <c r="G9877" s="42" t="str">
        <f aca="false">IF(A9877="","",WORKDAY(B9877,F9877))</f>
        <v/>
      </c>
    </row>
    <row r="9878" customFormat="false" ht="15" hidden="false" customHeight="false" outlineLevel="0" collapsed="false">
      <c r="A9878" s="37"/>
      <c r="B9878" s="38"/>
      <c r="C9878" s="39"/>
      <c r="D9878" s="39"/>
      <c r="E9878" s="40"/>
      <c r="F9878" s="41" t="str">
        <f aca="false">IF(A9878="","",INDEX(Assumptions!$B$16:$B$18,MATCH(C9878,Assumptions!$A$16:$A$18,0)))</f>
        <v/>
      </c>
      <c r="G9878" s="42" t="str">
        <f aca="false">IF(A9878="","",WORKDAY(B9878,F9878))</f>
        <v/>
      </c>
    </row>
    <row r="9879" customFormat="false" ht="15" hidden="false" customHeight="false" outlineLevel="0" collapsed="false">
      <c r="A9879" s="37"/>
      <c r="B9879" s="38"/>
      <c r="C9879" s="39"/>
      <c r="D9879" s="39"/>
      <c r="E9879" s="40"/>
      <c r="F9879" s="41" t="str">
        <f aca="false">IF(A9879="","",INDEX(Assumptions!$B$16:$B$18,MATCH(C9879,Assumptions!$A$16:$A$18,0)))</f>
        <v/>
      </c>
      <c r="G9879" s="42" t="str">
        <f aca="false">IF(A9879="","",WORKDAY(B9879,F9879))</f>
        <v/>
      </c>
    </row>
    <row r="9880" customFormat="false" ht="15" hidden="false" customHeight="false" outlineLevel="0" collapsed="false">
      <c r="A9880" s="37"/>
      <c r="B9880" s="38"/>
      <c r="C9880" s="39"/>
      <c r="D9880" s="39"/>
      <c r="E9880" s="40"/>
      <c r="F9880" s="41" t="str">
        <f aca="false">IF(A9880="","",INDEX(Assumptions!$B$16:$B$18,MATCH(C9880,Assumptions!$A$16:$A$18,0)))</f>
        <v/>
      </c>
      <c r="G9880" s="42" t="str">
        <f aca="false">IF(A9880="","",WORKDAY(B9880,F9880))</f>
        <v/>
      </c>
    </row>
    <row r="9881" customFormat="false" ht="15" hidden="false" customHeight="false" outlineLevel="0" collapsed="false">
      <c r="A9881" s="37"/>
      <c r="B9881" s="38"/>
      <c r="C9881" s="39"/>
      <c r="D9881" s="39"/>
      <c r="E9881" s="40"/>
      <c r="F9881" s="41" t="str">
        <f aca="false">IF(A9881="","",INDEX(Assumptions!$B$16:$B$18,MATCH(C9881,Assumptions!$A$16:$A$18,0)))</f>
        <v/>
      </c>
      <c r="G9881" s="42" t="str">
        <f aca="false">IF(A9881="","",WORKDAY(B9881,F9881))</f>
        <v/>
      </c>
    </row>
    <row r="9882" customFormat="false" ht="15" hidden="false" customHeight="false" outlineLevel="0" collapsed="false">
      <c r="A9882" s="37"/>
      <c r="B9882" s="38"/>
      <c r="C9882" s="39"/>
      <c r="D9882" s="39"/>
      <c r="E9882" s="40"/>
      <c r="F9882" s="41" t="str">
        <f aca="false">IF(A9882="","",INDEX(Assumptions!$B$16:$B$18,MATCH(C9882,Assumptions!$A$16:$A$18,0)))</f>
        <v/>
      </c>
      <c r="G9882" s="42" t="str">
        <f aca="false">IF(A9882="","",WORKDAY(B9882,F9882))</f>
        <v/>
      </c>
    </row>
    <row r="9883" customFormat="false" ht="15" hidden="false" customHeight="false" outlineLevel="0" collapsed="false">
      <c r="A9883" s="37"/>
      <c r="B9883" s="38"/>
      <c r="C9883" s="39"/>
      <c r="D9883" s="39"/>
      <c r="E9883" s="40"/>
      <c r="F9883" s="41" t="str">
        <f aca="false">IF(A9883="","",INDEX(Assumptions!$B$16:$B$18,MATCH(C9883,Assumptions!$A$16:$A$18,0)))</f>
        <v/>
      </c>
      <c r="G9883" s="42" t="str">
        <f aca="false">IF(A9883="","",WORKDAY(B9883,F9883))</f>
        <v/>
      </c>
    </row>
    <row r="9884" customFormat="false" ht="15" hidden="false" customHeight="false" outlineLevel="0" collapsed="false">
      <c r="A9884" s="37"/>
      <c r="B9884" s="38"/>
      <c r="C9884" s="39"/>
      <c r="D9884" s="39"/>
      <c r="E9884" s="40"/>
      <c r="F9884" s="41" t="str">
        <f aca="false">IF(A9884="","",INDEX(Assumptions!$B$16:$B$18,MATCH(C9884,Assumptions!$A$16:$A$18,0)))</f>
        <v/>
      </c>
      <c r="G9884" s="42" t="str">
        <f aca="false">IF(A9884="","",WORKDAY(B9884,F9884))</f>
        <v/>
      </c>
    </row>
    <row r="9885" customFormat="false" ht="15" hidden="false" customHeight="false" outlineLevel="0" collapsed="false">
      <c r="A9885" s="37"/>
      <c r="B9885" s="38"/>
      <c r="C9885" s="39"/>
      <c r="D9885" s="39"/>
      <c r="E9885" s="40"/>
      <c r="F9885" s="41" t="str">
        <f aca="false">IF(A9885="","",INDEX(Assumptions!$B$16:$B$18,MATCH(C9885,Assumptions!$A$16:$A$18,0)))</f>
        <v/>
      </c>
      <c r="G9885" s="42" t="str">
        <f aca="false">IF(A9885="","",WORKDAY(B9885,F9885))</f>
        <v/>
      </c>
    </row>
    <row r="9886" customFormat="false" ht="15" hidden="false" customHeight="false" outlineLevel="0" collapsed="false">
      <c r="A9886" s="37"/>
      <c r="B9886" s="38"/>
      <c r="C9886" s="39"/>
      <c r="D9886" s="39"/>
      <c r="E9886" s="40"/>
      <c r="F9886" s="41" t="str">
        <f aca="false">IF(A9886="","",INDEX(Assumptions!$B$16:$B$18,MATCH(C9886,Assumptions!$A$16:$A$18,0)))</f>
        <v/>
      </c>
      <c r="G9886" s="42" t="str">
        <f aca="false">IF(A9886="","",WORKDAY(B9886,F9886))</f>
        <v/>
      </c>
    </row>
    <row r="9887" customFormat="false" ht="15" hidden="false" customHeight="false" outlineLevel="0" collapsed="false">
      <c r="A9887" s="37"/>
      <c r="B9887" s="38"/>
      <c r="C9887" s="39"/>
      <c r="D9887" s="39"/>
      <c r="E9887" s="40"/>
      <c r="F9887" s="41" t="str">
        <f aca="false">IF(A9887="","",INDEX(Assumptions!$B$16:$B$18,MATCH(C9887,Assumptions!$A$16:$A$18,0)))</f>
        <v/>
      </c>
      <c r="G9887" s="42" t="str">
        <f aca="false">IF(A9887="","",WORKDAY(B9887,F9887))</f>
        <v/>
      </c>
    </row>
    <row r="9888" customFormat="false" ht="15" hidden="false" customHeight="false" outlineLevel="0" collapsed="false">
      <c r="A9888" s="37"/>
      <c r="B9888" s="38"/>
      <c r="C9888" s="39"/>
      <c r="D9888" s="39"/>
      <c r="E9888" s="40"/>
      <c r="F9888" s="41" t="str">
        <f aca="false">IF(A9888="","",INDEX(Assumptions!$B$16:$B$18,MATCH(C9888,Assumptions!$A$16:$A$18,0)))</f>
        <v/>
      </c>
      <c r="G9888" s="42" t="str">
        <f aca="false">IF(A9888="","",WORKDAY(B9888,F9888))</f>
        <v/>
      </c>
    </row>
    <row r="9889" customFormat="false" ht="15" hidden="false" customHeight="false" outlineLevel="0" collapsed="false">
      <c r="A9889" s="37"/>
      <c r="B9889" s="38"/>
      <c r="C9889" s="39"/>
      <c r="D9889" s="39"/>
      <c r="E9889" s="40"/>
      <c r="F9889" s="41" t="str">
        <f aca="false">IF(A9889="","",INDEX(Assumptions!$B$16:$B$18,MATCH(C9889,Assumptions!$A$16:$A$18,0)))</f>
        <v/>
      </c>
      <c r="G9889" s="42" t="str">
        <f aca="false">IF(A9889="","",WORKDAY(B9889,F9889))</f>
        <v/>
      </c>
    </row>
    <row r="9890" customFormat="false" ht="15" hidden="false" customHeight="false" outlineLevel="0" collapsed="false">
      <c r="A9890" s="37"/>
      <c r="B9890" s="38"/>
      <c r="C9890" s="39"/>
      <c r="D9890" s="39"/>
      <c r="E9890" s="40"/>
      <c r="F9890" s="41" t="str">
        <f aca="false">IF(A9890="","",INDEX(Assumptions!$B$16:$B$18,MATCH(C9890,Assumptions!$A$16:$A$18,0)))</f>
        <v/>
      </c>
      <c r="G9890" s="42" t="str">
        <f aca="false">IF(A9890="","",WORKDAY(B9890,F9890))</f>
        <v/>
      </c>
    </row>
    <row r="9891" customFormat="false" ht="15" hidden="false" customHeight="false" outlineLevel="0" collapsed="false">
      <c r="A9891" s="37"/>
      <c r="B9891" s="38"/>
      <c r="C9891" s="39"/>
      <c r="D9891" s="39"/>
      <c r="E9891" s="40"/>
      <c r="F9891" s="41" t="str">
        <f aca="false">IF(A9891="","",INDEX(Assumptions!$B$16:$B$18,MATCH(C9891,Assumptions!$A$16:$A$18,0)))</f>
        <v/>
      </c>
      <c r="G9891" s="42" t="str">
        <f aca="false">IF(A9891="","",WORKDAY(B9891,F9891))</f>
        <v/>
      </c>
    </row>
    <row r="9892" customFormat="false" ht="15" hidden="false" customHeight="false" outlineLevel="0" collapsed="false">
      <c r="A9892" s="37"/>
      <c r="B9892" s="38"/>
      <c r="C9892" s="39"/>
      <c r="D9892" s="39"/>
      <c r="E9892" s="40"/>
      <c r="F9892" s="41" t="str">
        <f aca="false">IF(A9892="","",INDEX(Assumptions!$B$16:$B$18,MATCH(C9892,Assumptions!$A$16:$A$18,0)))</f>
        <v/>
      </c>
      <c r="G9892" s="42" t="str">
        <f aca="false">IF(A9892="","",WORKDAY(B9892,F9892))</f>
        <v/>
      </c>
    </row>
    <row r="9893" customFormat="false" ht="15" hidden="false" customHeight="false" outlineLevel="0" collapsed="false">
      <c r="A9893" s="37"/>
      <c r="B9893" s="38"/>
      <c r="C9893" s="39"/>
      <c r="D9893" s="39"/>
      <c r="E9893" s="40"/>
      <c r="F9893" s="41" t="str">
        <f aca="false">IF(A9893="","",INDEX(Assumptions!$B$16:$B$18,MATCH(C9893,Assumptions!$A$16:$A$18,0)))</f>
        <v/>
      </c>
      <c r="G9893" s="42" t="str">
        <f aca="false">IF(A9893="","",WORKDAY(B9893,F9893))</f>
        <v/>
      </c>
    </row>
    <row r="9894" customFormat="false" ht="15" hidden="false" customHeight="false" outlineLevel="0" collapsed="false">
      <c r="A9894" s="37"/>
      <c r="B9894" s="38"/>
      <c r="C9894" s="39"/>
      <c r="D9894" s="39"/>
      <c r="E9894" s="40"/>
      <c r="F9894" s="41" t="str">
        <f aca="false">IF(A9894="","",INDEX(Assumptions!$B$16:$B$18,MATCH(C9894,Assumptions!$A$16:$A$18,0)))</f>
        <v/>
      </c>
      <c r="G9894" s="42" t="str">
        <f aca="false">IF(A9894="","",WORKDAY(B9894,F9894))</f>
        <v/>
      </c>
    </row>
    <row r="9895" customFormat="false" ht="15" hidden="false" customHeight="false" outlineLevel="0" collapsed="false">
      <c r="A9895" s="37"/>
      <c r="B9895" s="38"/>
      <c r="C9895" s="39"/>
      <c r="D9895" s="39"/>
      <c r="E9895" s="40"/>
      <c r="F9895" s="41" t="str">
        <f aca="false">IF(A9895="","",INDEX(Assumptions!$B$16:$B$18,MATCH(C9895,Assumptions!$A$16:$A$18,0)))</f>
        <v/>
      </c>
      <c r="G9895" s="42" t="str">
        <f aca="false">IF(A9895="","",WORKDAY(B9895,F9895))</f>
        <v/>
      </c>
    </row>
    <row r="9896" customFormat="false" ht="15" hidden="false" customHeight="false" outlineLevel="0" collapsed="false">
      <c r="A9896" s="37"/>
      <c r="B9896" s="38"/>
      <c r="C9896" s="39"/>
      <c r="D9896" s="39"/>
      <c r="E9896" s="40"/>
      <c r="F9896" s="41" t="str">
        <f aca="false">IF(A9896="","",INDEX(Assumptions!$B$16:$B$18,MATCH(C9896,Assumptions!$A$16:$A$18,0)))</f>
        <v/>
      </c>
      <c r="G9896" s="42" t="str">
        <f aca="false">IF(A9896="","",WORKDAY(B9896,F9896))</f>
        <v/>
      </c>
    </row>
    <row r="9897" customFormat="false" ht="15" hidden="false" customHeight="false" outlineLevel="0" collapsed="false">
      <c r="A9897" s="37"/>
      <c r="B9897" s="38"/>
      <c r="C9897" s="39"/>
      <c r="D9897" s="39"/>
      <c r="E9897" s="40"/>
      <c r="F9897" s="41" t="str">
        <f aca="false">IF(A9897="","",INDEX(Assumptions!$B$16:$B$18,MATCH(C9897,Assumptions!$A$16:$A$18,0)))</f>
        <v/>
      </c>
      <c r="G9897" s="42" t="str">
        <f aca="false">IF(A9897="","",WORKDAY(B9897,F9897))</f>
        <v/>
      </c>
    </row>
    <row r="9898" customFormat="false" ht="15" hidden="false" customHeight="false" outlineLevel="0" collapsed="false">
      <c r="A9898" s="37"/>
      <c r="B9898" s="38"/>
      <c r="C9898" s="39"/>
      <c r="D9898" s="39"/>
      <c r="E9898" s="40"/>
      <c r="F9898" s="41" t="str">
        <f aca="false">IF(A9898="","",INDEX(Assumptions!$B$16:$B$18,MATCH(C9898,Assumptions!$A$16:$A$18,0)))</f>
        <v/>
      </c>
      <c r="G9898" s="42" t="str">
        <f aca="false">IF(A9898="","",WORKDAY(B9898,F9898))</f>
        <v/>
      </c>
    </row>
    <row r="9899" customFormat="false" ht="15" hidden="false" customHeight="false" outlineLevel="0" collapsed="false">
      <c r="A9899" s="37"/>
      <c r="B9899" s="38"/>
      <c r="C9899" s="39"/>
      <c r="D9899" s="39"/>
      <c r="E9899" s="40"/>
      <c r="F9899" s="41" t="str">
        <f aca="false">IF(A9899="","",INDEX(Assumptions!$B$16:$B$18,MATCH(C9899,Assumptions!$A$16:$A$18,0)))</f>
        <v/>
      </c>
      <c r="G9899" s="42" t="str">
        <f aca="false">IF(A9899="","",WORKDAY(B9899,F9899))</f>
        <v/>
      </c>
    </row>
    <row r="9900" customFormat="false" ht="15" hidden="false" customHeight="false" outlineLevel="0" collapsed="false">
      <c r="A9900" s="37"/>
      <c r="B9900" s="38"/>
      <c r="C9900" s="39"/>
      <c r="D9900" s="39"/>
      <c r="E9900" s="40"/>
      <c r="F9900" s="41" t="str">
        <f aca="false">IF(A9900="","",INDEX(Assumptions!$B$16:$B$18,MATCH(C9900,Assumptions!$A$16:$A$18,0)))</f>
        <v/>
      </c>
      <c r="G9900" s="42" t="str">
        <f aca="false">IF(A9900="","",WORKDAY(B9900,F9900))</f>
        <v/>
      </c>
    </row>
    <row r="9901" customFormat="false" ht="15" hidden="false" customHeight="false" outlineLevel="0" collapsed="false">
      <c r="A9901" s="37"/>
      <c r="B9901" s="38"/>
      <c r="C9901" s="39"/>
      <c r="D9901" s="39"/>
      <c r="E9901" s="40"/>
      <c r="F9901" s="41" t="str">
        <f aca="false">IF(A9901="","",INDEX(Assumptions!$B$16:$B$18,MATCH(C9901,Assumptions!$A$16:$A$18,0)))</f>
        <v/>
      </c>
      <c r="G9901" s="42" t="str">
        <f aca="false">IF(A9901="","",WORKDAY(B9901,F9901))</f>
        <v/>
      </c>
    </row>
    <row r="9902" customFormat="false" ht="15" hidden="false" customHeight="false" outlineLevel="0" collapsed="false">
      <c r="A9902" s="37"/>
      <c r="B9902" s="38"/>
      <c r="C9902" s="39"/>
      <c r="D9902" s="39"/>
      <c r="E9902" s="40"/>
      <c r="F9902" s="41" t="str">
        <f aca="false">IF(A9902="","",INDEX(Assumptions!$B$16:$B$18,MATCH(C9902,Assumptions!$A$16:$A$18,0)))</f>
        <v/>
      </c>
      <c r="G9902" s="42" t="str">
        <f aca="false">IF(A9902="","",WORKDAY(B9902,F9902))</f>
        <v/>
      </c>
    </row>
    <row r="9903" customFormat="false" ht="15" hidden="false" customHeight="false" outlineLevel="0" collapsed="false">
      <c r="A9903" s="37"/>
      <c r="B9903" s="38"/>
      <c r="C9903" s="39"/>
      <c r="D9903" s="39"/>
      <c r="E9903" s="40"/>
      <c r="F9903" s="41" t="str">
        <f aca="false">IF(A9903="","",INDEX(Assumptions!$B$16:$B$18,MATCH(C9903,Assumptions!$A$16:$A$18,0)))</f>
        <v/>
      </c>
      <c r="G9903" s="42" t="str">
        <f aca="false">IF(A9903="","",WORKDAY(B9903,F9903))</f>
        <v/>
      </c>
    </row>
    <row r="9904" customFormat="false" ht="15" hidden="false" customHeight="false" outlineLevel="0" collapsed="false">
      <c r="A9904" s="37"/>
      <c r="B9904" s="38"/>
      <c r="C9904" s="39"/>
      <c r="D9904" s="39"/>
      <c r="E9904" s="40"/>
      <c r="F9904" s="41" t="str">
        <f aca="false">IF(A9904="","",INDEX(Assumptions!$B$16:$B$18,MATCH(C9904,Assumptions!$A$16:$A$18,0)))</f>
        <v/>
      </c>
      <c r="G9904" s="42" t="str">
        <f aca="false">IF(A9904="","",WORKDAY(B9904,F9904))</f>
        <v/>
      </c>
    </row>
    <row r="9905" customFormat="false" ht="15" hidden="false" customHeight="false" outlineLevel="0" collapsed="false">
      <c r="A9905" s="37"/>
      <c r="B9905" s="38"/>
      <c r="C9905" s="39"/>
      <c r="D9905" s="39"/>
      <c r="E9905" s="40"/>
      <c r="F9905" s="41" t="str">
        <f aca="false">IF(A9905="","",INDEX(Assumptions!$B$16:$B$18,MATCH(C9905,Assumptions!$A$16:$A$18,0)))</f>
        <v/>
      </c>
      <c r="G9905" s="42" t="str">
        <f aca="false">IF(A9905="","",WORKDAY(B9905,F9905))</f>
        <v/>
      </c>
    </row>
    <row r="9906" customFormat="false" ht="15" hidden="false" customHeight="false" outlineLevel="0" collapsed="false">
      <c r="A9906" s="37"/>
      <c r="B9906" s="38"/>
      <c r="C9906" s="39"/>
      <c r="D9906" s="39"/>
      <c r="E9906" s="40"/>
      <c r="F9906" s="41" t="str">
        <f aca="false">IF(A9906="","",INDEX(Assumptions!$B$16:$B$18,MATCH(C9906,Assumptions!$A$16:$A$18,0)))</f>
        <v/>
      </c>
      <c r="G9906" s="42" t="str">
        <f aca="false">IF(A9906="","",WORKDAY(B9906,F9906))</f>
        <v/>
      </c>
    </row>
    <row r="9907" customFormat="false" ht="15" hidden="false" customHeight="false" outlineLevel="0" collapsed="false">
      <c r="A9907" s="37"/>
      <c r="B9907" s="38"/>
      <c r="C9907" s="39"/>
      <c r="D9907" s="39"/>
      <c r="E9907" s="40"/>
      <c r="F9907" s="41" t="str">
        <f aca="false">IF(A9907="","",INDEX(Assumptions!$B$16:$B$18,MATCH(C9907,Assumptions!$A$16:$A$18,0)))</f>
        <v/>
      </c>
      <c r="G9907" s="42" t="str">
        <f aca="false">IF(A9907="","",WORKDAY(B9907,F9907))</f>
        <v/>
      </c>
    </row>
    <row r="9908" customFormat="false" ht="15" hidden="false" customHeight="false" outlineLevel="0" collapsed="false">
      <c r="A9908" s="37"/>
      <c r="B9908" s="38"/>
      <c r="C9908" s="39"/>
      <c r="D9908" s="39"/>
      <c r="E9908" s="40"/>
      <c r="F9908" s="41" t="str">
        <f aca="false">IF(A9908="","",INDEX(Assumptions!$B$16:$B$18,MATCH(C9908,Assumptions!$A$16:$A$18,0)))</f>
        <v/>
      </c>
      <c r="G9908" s="42" t="str">
        <f aca="false">IF(A9908="","",WORKDAY(B9908,F9908))</f>
        <v/>
      </c>
    </row>
    <row r="9909" customFormat="false" ht="15" hidden="false" customHeight="false" outlineLevel="0" collapsed="false">
      <c r="A9909" s="37"/>
      <c r="B9909" s="38"/>
      <c r="C9909" s="39"/>
      <c r="D9909" s="39"/>
      <c r="E9909" s="40"/>
      <c r="F9909" s="41" t="str">
        <f aca="false">IF(A9909="","",INDEX(Assumptions!$B$16:$B$18,MATCH(C9909,Assumptions!$A$16:$A$18,0)))</f>
        <v/>
      </c>
      <c r="G9909" s="42" t="str">
        <f aca="false">IF(A9909="","",WORKDAY(B9909,F9909))</f>
        <v/>
      </c>
    </row>
    <row r="9910" customFormat="false" ht="15" hidden="false" customHeight="false" outlineLevel="0" collapsed="false">
      <c r="A9910" s="37"/>
      <c r="B9910" s="38"/>
      <c r="C9910" s="39"/>
      <c r="D9910" s="39"/>
      <c r="E9910" s="40"/>
      <c r="F9910" s="41" t="str">
        <f aca="false">IF(A9910="","",INDEX(Assumptions!$B$16:$B$18,MATCH(C9910,Assumptions!$A$16:$A$18,0)))</f>
        <v/>
      </c>
      <c r="G9910" s="42" t="str">
        <f aca="false">IF(A9910="","",WORKDAY(B9910,F9910))</f>
        <v/>
      </c>
    </row>
    <row r="9911" customFormat="false" ht="15" hidden="false" customHeight="false" outlineLevel="0" collapsed="false">
      <c r="A9911" s="37"/>
      <c r="B9911" s="38"/>
      <c r="C9911" s="39"/>
      <c r="D9911" s="39"/>
      <c r="E9911" s="40"/>
      <c r="F9911" s="41" t="str">
        <f aca="false">IF(A9911="","",INDEX(Assumptions!$B$16:$B$18,MATCH(C9911,Assumptions!$A$16:$A$18,0)))</f>
        <v/>
      </c>
      <c r="G9911" s="42" t="str">
        <f aca="false">IF(A9911="","",WORKDAY(B9911,F9911))</f>
        <v/>
      </c>
    </row>
    <row r="9912" customFormat="false" ht="15" hidden="false" customHeight="false" outlineLevel="0" collapsed="false">
      <c r="A9912" s="37"/>
      <c r="B9912" s="38"/>
      <c r="C9912" s="39"/>
      <c r="D9912" s="39"/>
      <c r="E9912" s="40"/>
      <c r="F9912" s="41" t="str">
        <f aca="false">IF(A9912="","",INDEX(Assumptions!$B$16:$B$18,MATCH(C9912,Assumptions!$A$16:$A$18,0)))</f>
        <v/>
      </c>
      <c r="G9912" s="42" t="str">
        <f aca="false">IF(A9912="","",WORKDAY(B9912,F9912))</f>
        <v/>
      </c>
    </row>
    <row r="9913" customFormat="false" ht="15" hidden="false" customHeight="false" outlineLevel="0" collapsed="false">
      <c r="A9913" s="37"/>
      <c r="B9913" s="38"/>
      <c r="C9913" s="39"/>
      <c r="D9913" s="39"/>
      <c r="E9913" s="40"/>
      <c r="F9913" s="41" t="str">
        <f aca="false">IF(A9913="","",INDEX(Assumptions!$B$16:$B$18,MATCH(C9913,Assumptions!$A$16:$A$18,0)))</f>
        <v/>
      </c>
      <c r="G9913" s="42" t="str">
        <f aca="false">IF(A9913="","",WORKDAY(B9913,F9913))</f>
        <v/>
      </c>
    </row>
    <row r="9914" customFormat="false" ht="15" hidden="false" customHeight="false" outlineLevel="0" collapsed="false">
      <c r="A9914" s="37"/>
      <c r="B9914" s="38"/>
      <c r="C9914" s="39"/>
      <c r="D9914" s="39"/>
      <c r="E9914" s="40"/>
      <c r="F9914" s="41" t="str">
        <f aca="false">IF(A9914="","",INDEX(Assumptions!$B$16:$B$18,MATCH(C9914,Assumptions!$A$16:$A$18,0)))</f>
        <v/>
      </c>
      <c r="G9914" s="42" t="str">
        <f aca="false">IF(A9914="","",WORKDAY(B9914,F9914))</f>
        <v/>
      </c>
    </row>
    <row r="9915" customFormat="false" ht="15" hidden="false" customHeight="false" outlineLevel="0" collapsed="false">
      <c r="A9915" s="37"/>
      <c r="B9915" s="38"/>
      <c r="C9915" s="39"/>
      <c r="D9915" s="39"/>
      <c r="E9915" s="40"/>
      <c r="F9915" s="41" t="str">
        <f aca="false">IF(A9915="","",INDEX(Assumptions!$B$16:$B$18,MATCH(C9915,Assumptions!$A$16:$A$18,0)))</f>
        <v/>
      </c>
      <c r="G9915" s="42" t="str">
        <f aca="false">IF(A9915="","",WORKDAY(B9915,F9915))</f>
        <v/>
      </c>
    </row>
    <row r="9916" customFormat="false" ht="15" hidden="false" customHeight="false" outlineLevel="0" collapsed="false">
      <c r="A9916" s="37"/>
      <c r="B9916" s="38"/>
      <c r="C9916" s="39"/>
      <c r="D9916" s="39"/>
      <c r="E9916" s="40"/>
      <c r="F9916" s="41" t="str">
        <f aca="false">IF(A9916="","",INDEX(Assumptions!$B$16:$B$18,MATCH(C9916,Assumptions!$A$16:$A$18,0)))</f>
        <v/>
      </c>
      <c r="G9916" s="42" t="str">
        <f aca="false">IF(A9916="","",WORKDAY(B9916,F9916))</f>
        <v/>
      </c>
    </row>
    <row r="9917" customFormat="false" ht="15" hidden="false" customHeight="false" outlineLevel="0" collapsed="false">
      <c r="A9917" s="37"/>
      <c r="B9917" s="38"/>
      <c r="C9917" s="39"/>
      <c r="D9917" s="39"/>
      <c r="E9917" s="40"/>
      <c r="F9917" s="41" t="str">
        <f aca="false">IF(A9917="","",INDEX(Assumptions!$B$16:$B$18,MATCH(C9917,Assumptions!$A$16:$A$18,0)))</f>
        <v/>
      </c>
      <c r="G9917" s="42" t="str">
        <f aca="false">IF(A9917="","",WORKDAY(B9917,F9917))</f>
        <v/>
      </c>
    </row>
    <row r="9918" customFormat="false" ht="15" hidden="false" customHeight="false" outlineLevel="0" collapsed="false">
      <c r="A9918" s="37"/>
      <c r="B9918" s="38"/>
      <c r="C9918" s="39"/>
      <c r="D9918" s="39"/>
      <c r="E9918" s="40"/>
      <c r="F9918" s="41" t="str">
        <f aca="false">IF(A9918="","",INDEX(Assumptions!$B$16:$B$18,MATCH(C9918,Assumptions!$A$16:$A$18,0)))</f>
        <v/>
      </c>
      <c r="G9918" s="42" t="str">
        <f aca="false">IF(A9918="","",WORKDAY(B9918,F9918))</f>
        <v/>
      </c>
    </row>
    <row r="9919" customFormat="false" ht="15" hidden="false" customHeight="false" outlineLevel="0" collapsed="false">
      <c r="A9919" s="37"/>
      <c r="B9919" s="38"/>
      <c r="C9919" s="39"/>
      <c r="D9919" s="39"/>
      <c r="E9919" s="40"/>
      <c r="F9919" s="41" t="str">
        <f aca="false">IF(A9919="","",INDEX(Assumptions!$B$16:$B$18,MATCH(C9919,Assumptions!$A$16:$A$18,0)))</f>
        <v/>
      </c>
      <c r="G9919" s="42" t="str">
        <f aca="false">IF(A9919="","",WORKDAY(B9919,F9919))</f>
        <v/>
      </c>
    </row>
    <row r="9920" customFormat="false" ht="15" hidden="false" customHeight="false" outlineLevel="0" collapsed="false">
      <c r="A9920" s="37"/>
      <c r="B9920" s="38"/>
      <c r="C9920" s="39"/>
      <c r="D9920" s="39"/>
      <c r="E9920" s="40"/>
      <c r="F9920" s="41" t="str">
        <f aca="false">IF(A9920="","",INDEX(Assumptions!$B$16:$B$18,MATCH(C9920,Assumptions!$A$16:$A$18,0)))</f>
        <v/>
      </c>
      <c r="G9920" s="42" t="str">
        <f aca="false">IF(A9920="","",WORKDAY(B9920,F9920))</f>
        <v/>
      </c>
    </row>
    <row r="9921" customFormat="false" ht="15" hidden="false" customHeight="false" outlineLevel="0" collapsed="false">
      <c r="A9921" s="37"/>
      <c r="B9921" s="38"/>
      <c r="C9921" s="39"/>
      <c r="D9921" s="39"/>
      <c r="E9921" s="40"/>
      <c r="F9921" s="41" t="str">
        <f aca="false">IF(A9921="","",INDEX(Assumptions!$B$16:$B$18,MATCH(C9921,Assumptions!$A$16:$A$18,0)))</f>
        <v/>
      </c>
      <c r="G9921" s="42" t="str">
        <f aca="false">IF(A9921="","",WORKDAY(B9921,F9921))</f>
        <v/>
      </c>
    </row>
    <row r="9922" customFormat="false" ht="15" hidden="false" customHeight="false" outlineLevel="0" collapsed="false">
      <c r="A9922" s="37"/>
      <c r="B9922" s="38"/>
      <c r="C9922" s="39"/>
      <c r="D9922" s="39"/>
      <c r="E9922" s="40"/>
      <c r="F9922" s="41" t="str">
        <f aca="false">IF(A9922="","",INDEX(Assumptions!$B$16:$B$18,MATCH(C9922,Assumptions!$A$16:$A$18,0)))</f>
        <v/>
      </c>
      <c r="G9922" s="42" t="str">
        <f aca="false">IF(A9922="","",WORKDAY(B9922,F9922))</f>
        <v/>
      </c>
    </row>
    <row r="9923" customFormat="false" ht="15" hidden="false" customHeight="false" outlineLevel="0" collapsed="false">
      <c r="A9923" s="37"/>
      <c r="B9923" s="38"/>
      <c r="C9923" s="39"/>
      <c r="D9923" s="39"/>
      <c r="E9923" s="40"/>
      <c r="F9923" s="41" t="str">
        <f aca="false">IF(A9923="","",INDEX(Assumptions!$B$16:$B$18,MATCH(C9923,Assumptions!$A$16:$A$18,0)))</f>
        <v/>
      </c>
      <c r="G9923" s="42" t="str">
        <f aca="false">IF(A9923="","",WORKDAY(B9923,F9923))</f>
        <v/>
      </c>
    </row>
    <row r="9924" customFormat="false" ht="15" hidden="false" customHeight="false" outlineLevel="0" collapsed="false">
      <c r="A9924" s="37"/>
      <c r="B9924" s="38"/>
      <c r="C9924" s="39"/>
      <c r="D9924" s="39"/>
      <c r="E9924" s="40"/>
      <c r="F9924" s="41" t="str">
        <f aca="false">IF(A9924="","",INDEX(Assumptions!$B$16:$B$18,MATCH(C9924,Assumptions!$A$16:$A$18,0)))</f>
        <v/>
      </c>
      <c r="G9924" s="42" t="str">
        <f aca="false">IF(A9924="","",WORKDAY(B9924,F9924))</f>
        <v/>
      </c>
    </row>
    <row r="9925" customFormat="false" ht="15" hidden="false" customHeight="false" outlineLevel="0" collapsed="false">
      <c r="A9925" s="37"/>
      <c r="B9925" s="38"/>
      <c r="C9925" s="39"/>
      <c r="D9925" s="39"/>
      <c r="E9925" s="40"/>
      <c r="F9925" s="41" t="str">
        <f aca="false">IF(A9925="","",INDEX(Assumptions!$B$16:$B$18,MATCH(C9925,Assumptions!$A$16:$A$18,0)))</f>
        <v/>
      </c>
      <c r="G9925" s="42" t="str">
        <f aca="false">IF(A9925="","",WORKDAY(B9925,F9925))</f>
        <v/>
      </c>
    </row>
    <row r="9926" customFormat="false" ht="15" hidden="false" customHeight="false" outlineLevel="0" collapsed="false">
      <c r="A9926" s="37"/>
      <c r="B9926" s="38"/>
      <c r="C9926" s="39"/>
      <c r="D9926" s="39"/>
      <c r="E9926" s="40"/>
      <c r="F9926" s="41" t="str">
        <f aca="false">IF(A9926="","",INDEX(Assumptions!$B$16:$B$18,MATCH(C9926,Assumptions!$A$16:$A$18,0)))</f>
        <v/>
      </c>
      <c r="G9926" s="42" t="str">
        <f aca="false">IF(A9926="","",WORKDAY(B9926,F9926))</f>
        <v/>
      </c>
    </row>
    <row r="9927" customFormat="false" ht="15" hidden="false" customHeight="false" outlineLevel="0" collapsed="false">
      <c r="A9927" s="37"/>
      <c r="B9927" s="38"/>
      <c r="C9927" s="39"/>
      <c r="D9927" s="39"/>
      <c r="E9927" s="40"/>
      <c r="F9927" s="41" t="str">
        <f aca="false">IF(A9927="","",INDEX(Assumptions!$B$16:$B$18,MATCH(C9927,Assumptions!$A$16:$A$18,0)))</f>
        <v/>
      </c>
      <c r="G9927" s="42" t="str">
        <f aca="false">IF(A9927="","",WORKDAY(B9927,F9927))</f>
        <v/>
      </c>
    </row>
    <row r="9928" customFormat="false" ht="15" hidden="false" customHeight="false" outlineLevel="0" collapsed="false">
      <c r="A9928" s="37"/>
      <c r="B9928" s="38"/>
      <c r="C9928" s="39"/>
      <c r="D9928" s="39"/>
      <c r="E9928" s="40"/>
      <c r="F9928" s="41" t="str">
        <f aca="false">IF(A9928="","",INDEX(Assumptions!$B$16:$B$18,MATCH(C9928,Assumptions!$A$16:$A$18,0)))</f>
        <v/>
      </c>
      <c r="G9928" s="42" t="str">
        <f aca="false">IF(A9928="","",WORKDAY(B9928,F9928))</f>
        <v/>
      </c>
    </row>
    <row r="9929" customFormat="false" ht="15" hidden="false" customHeight="false" outlineLevel="0" collapsed="false">
      <c r="A9929" s="37"/>
      <c r="B9929" s="38"/>
      <c r="C9929" s="39"/>
      <c r="D9929" s="39"/>
      <c r="E9929" s="40"/>
      <c r="F9929" s="41" t="str">
        <f aca="false">IF(A9929="","",INDEX(Assumptions!$B$16:$B$18,MATCH(C9929,Assumptions!$A$16:$A$18,0)))</f>
        <v/>
      </c>
      <c r="G9929" s="42" t="str">
        <f aca="false">IF(A9929="","",WORKDAY(B9929,F9929))</f>
        <v/>
      </c>
    </row>
    <row r="9930" customFormat="false" ht="15" hidden="false" customHeight="false" outlineLevel="0" collapsed="false">
      <c r="A9930" s="37"/>
      <c r="B9930" s="38"/>
      <c r="C9930" s="39"/>
      <c r="D9930" s="39"/>
      <c r="E9930" s="40"/>
      <c r="F9930" s="41" t="str">
        <f aca="false">IF(A9930="","",INDEX(Assumptions!$B$16:$B$18,MATCH(C9930,Assumptions!$A$16:$A$18,0)))</f>
        <v/>
      </c>
      <c r="G9930" s="42" t="str">
        <f aca="false">IF(A9930="","",WORKDAY(B9930,F9930))</f>
        <v/>
      </c>
    </row>
    <row r="9931" customFormat="false" ht="15" hidden="false" customHeight="false" outlineLevel="0" collapsed="false">
      <c r="A9931" s="37"/>
      <c r="B9931" s="38"/>
      <c r="C9931" s="39"/>
      <c r="D9931" s="39"/>
      <c r="E9931" s="40"/>
      <c r="F9931" s="41" t="str">
        <f aca="false">IF(A9931="","",INDEX(Assumptions!$B$16:$B$18,MATCH(C9931,Assumptions!$A$16:$A$18,0)))</f>
        <v/>
      </c>
      <c r="G9931" s="42" t="str">
        <f aca="false">IF(A9931="","",WORKDAY(B9931,F9931))</f>
        <v/>
      </c>
    </row>
    <row r="9932" customFormat="false" ht="15" hidden="false" customHeight="false" outlineLevel="0" collapsed="false">
      <c r="A9932" s="37"/>
      <c r="B9932" s="38"/>
      <c r="C9932" s="39"/>
      <c r="D9932" s="39"/>
      <c r="E9932" s="40"/>
      <c r="F9932" s="41" t="str">
        <f aca="false">IF(A9932="","",INDEX(Assumptions!$B$16:$B$18,MATCH(C9932,Assumptions!$A$16:$A$18,0)))</f>
        <v/>
      </c>
      <c r="G9932" s="42" t="str">
        <f aca="false">IF(A9932="","",WORKDAY(B9932,F9932))</f>
        <v/>
      </c>
    </row>
    <row r="9933" customFormat="false" ht="15" hidden="false" customHeight="false" outlineLevel="0" collapsed="false">
      <c r="A9933" s="37"/>
      <c r="B9933" s="38"/>
      <c r="C9933" s="39"/>
      <c r="D9933" s="39"/>
      <c r="E9933" s="40"/>
      <c r="F9933" s="41" t="str">
        <f aca="false">IF(A9933="","",INDEX(Assumptions!$B$16:$B$18,MATCH(C9933,Assumptions!$A$16:$A$18,0)))</f>
        <v/>
      </c>
      <c r="G9933" s="42" t="str">
        <f aca="false">IF(A9933="","",WORKDAY(B9933,F9933))</f>
        <v/>
      </c>
    </row>
    <row r="9934" customFormat="false" ht="15" hidden="false" customHeight="false" outlineLevel="0" collapsed="false">
      <c r="A9934" s="37"/>
      <c r="B9934" s="38"/>
      <c r="C9934" s="39"/>
      <c r="D9934" s="39"/>
      <c r="E9934" s="40"/>
      <c r="F9934" s="41" t="str">
        <f aca="false">IF(A9934="","",INDEX(Assumptions!$B$16:$B$18,MATCH(C9934,Assumptions!$A$16:$A$18,0)))</f>
        <v/>
      </c>
      <c r="G9934" s="42" t="str">
        <f aca="false">IF(A9934="","",WORKDAY(B9934,F9934))</f>
        <v/>
      </c>
    </row>
    <row r="9935" customFormat="false" ht="15" hidden="false" customHeight="false" outlineLevel="0" collapsed="false">
      <c r="A9935" s="37"/>
      <c r="B9935" s="38"/>
      <c r="C9935" s="39"/>
      <c r="D9935" s="39"/>
      <c r="E9935" s="40"/>
      <c r="F9935" s="41" t="str">
        <f aca="false">IF(A9935="","",INDEX(Assumptions!$B$16:$B$18,MATCH(C9935,Assumptions!$A$16:$A$18,0)))</f>
        <v/>
      </c>
      <c r="G9935" s="42" t="str">
        <f aca="false">IF(A9935="","",WORKDAY(B9935,F9935))</f>
        <v/>
      </c>
    </row>
    <row r="9936" customFormat="false" ht="15" hidden="false" customHeight="false" outlineLevel="0" collapsed="false">
      <c r="A9936" s="37"/>
      <c r="B9936" s="38"/>
      <c r="C9936" s="39"/>
      <c r="D9936" s="39"/>
      <c r="E9936" s="40"/>
      <c r="F9936" s="41" t="str">
        <f aca="false">IF(A9936="","",INDEX(Assumptions!$B$16:$B$18,MATCH(C9936,Assumptions!$A$16:$A$18,0)))</f>
        <v/>
      </c>
      <c r="G9936" s="42" t="str">
        <f aca="false">IF(A9936="","",WORKDAY(B9936,F9936))</f>
        <v/>
      </c>
    </row>
    <row r="9937" customFormat="false" ht="15" hidden="false" customHeight="false" outlineLevel="0" collapsed="false">
      <c r="A9937" s="37"/>
      <c r="B9937" s="38"/>
      <c r="C9937" s="39"/>
      <c r="D9937" s="39"/>
      <c r="E9937" s="40"/>
      <c r="F9937" s="41" t="str">
        <f aca="false">IF(A9937="","",INDEX(Assumptions!$B$16:$B$18,MATCH(C9937,Assumptions!$A$16:$A$18,0)))</f>
        <v/>
      </c>
      <c r="G9937" s="42" t="str">
        <f aca="false">IF(A9937="","",WORKDAY(B9937,F9937))</f>
        <v/>
      </c>
    </row>
    <row r="9938" customFormat="false" ht="15" hidden="false" customHeight="false" outlineLevel="0" collapsed="false">
      <c r="A9938" s="37"/>
      <c r="B9938" s="38"/>
      <c r="C9938" s="39"/>
      <c r="D9938" s="39"/>
      <c r="E9938" s="40"/>
      <c r="F9938" s="41" t="str">
        <f aca="false">IF(A9938="","",INDEX(Assumptions!$B$16:$B$18,MATCH(C9938,Assumptions!$A$16:$A$18,0)))</f>
        <v/>
      </c>
      <c r="G9938" s="42" t="str">
        <f aca="false">IF(A9938="","",WORKDAY(B9938,F9938))</f>
        <v/>
      </c>
    </row>
    <row r="9939" customFormat="false" ht="15" hidden="false" customHeight="false" outlineLevel="0" collapsed="false">
      <c r="A9939" s="37"/>
      <c r="B9939" s="38"/>
      <c r="C9939" s="39"/>
      <c r="D9939" s="39"/>
      <c r="E9939" s="40"/>
      <c r="F9939" s="41" t="str">
        <f aca="false">IF(A9939="","",INDEX(Assumptions!$B$16:$B$18,MATCH(C9939,Assumptions!$A$16:$A$18,0)))</f>
        <v/>
      </c>
      <c r="G9939" s="42" t="str">
        <f aca="false">IF(A9939="","",WORKDAY(B9939,F9939))</f>
        <v/>
      </c>
    </row>
    <row r="9940" customFormat="false" ht="15" hidden="false" customHeight="false" outlineLevel="0" collapsed="false">
      <c r="A9940" s="37"/>
      <c r="B9940" s="38"/>
      <c r="C9940" s="39"/>
      <c r="D9940" s="39"/>
      <c r="E9940" s="40"/>
      <c r="F9940" s="41" t="str">
        <f aca="false">IF(A9940="","",INDEX(Assumptions!$B$16:$B$18,MATCH(C9940,Assumptions!$A$16:$A$18,0)))</f>
        <v/>
      </c>
      <c r="G9940" s="42" t="str">
        <f aca="false">IF(A9940="","",WORKDAY(B9940,F9940))</f>
        <v/>
      </c>
    </row>
    <row r="9941" customFormat="false" ht="15" hidden="false" customHeight="false" outlineLevel="0" collapsed="false">
      <c r="A9941" s="37"/>
      <c r="B9941" s="38"/>
      <c r="C9941" s="39"/>
      <c r="D9941" s="39"/>
      <c r="E9941" s="40"/>
      <c r="F9941" s="41" t="str">
        <f aca="false">IF(A9941="","",INDEX(Assumptions!$B$16:$B$18,MATCH(C9941,Assumptions!$A$16:$A$18,0)))</f>
        <v/>
      </c>
      <c r="G9941" s="42" t="str">
        <f aca="false">IF(A9941="","",WORKDAY(B9941,F9941))</f>
        <v/>
      </c>
    </row>
    <row r="9942" customFormat="false" ht="15" hidden="false" customHeight="false" outlineLevel="0" collapsed="false">
      <c r="A9942" s="37"/>
      <c r="B9942" s="38"/>
      <c r="C9942" s="39"/>
      <c r="D9942" s="39"/>
      <c r="E9942" s="40"/>
      <c r="F9942" s="41" t="str">
        <f aca="false">IF(A9942="","",INDEX(Assumptions!$B$16:$B$18,MATCH(C9942,Assumptions!$A$16:$A$18,0)))</f>
        <v/>
      </c>
      <c r="G9942" s="42" t="str">
        <f aca="false">IF(A9942="","",WORKDAY(B9942,F9942))</f>
        <v/>
      </c>
    </row>
    <row r="9943" customFormat="false" ht="15" hidden="false" customHeight="false" outlineLevel="0" collapsed="false">
      <c r="A9943" s="37"/>
      <c r="B9943" s="38"/>
      <c r="C9943" s="39"/>
      <c r="D9943" s="39"/>
      <c r="E9943" s="40"/>
      <c r="F9943" s="41" t="str">
        <f aca="false">IF(A9943="","",INDEX(Assumptions!$B$16:$B$18,MATCH(C9943,Assumptions!$A$16:$A$18,0)))</f>
        <v/>
      </c>
      <c r="G9943" s="42" t="str">
        <f aca="false">IF(A9943="","",WORKDAY(B9943,F9943))</f>
        <v/>
      </c>
    </row>
    <row r="9944" customFormat="false" ht="15" hidden="false" customHeight="false" outlineLevel="0" collapsed="false">
      <c r="A9944" s="37"/>
      <c r="B9944" s="38"/>
      <c r="C9944" s="39"/>
      <c r="D9944" s="39"/>
      <c r="E9944" s="40"/>
      <c r="F9944" s="41" t="str">
        <f aca="false">IF(A9944="","",INDEX(Assumptions!$B$16:$B$18,MATCH(C9944,Assumptions!$A$16:$A$18,0)))</f>
        <v/>
      </c>
      <c r="G9944" s="42" t="str">
        <f aca="false">IF(A9944="","",WORKDAY(B9944,F9944))</f>
        <v/>
      </c>
    </row>
    <row r="9945" customFormat="false" ht="15" hidden="false" customHeight="false" outlineLevel="0" collapsed="false">
      <c r="A9945" s="37"/>
      <c r="B9945" s="38"/>
      <c r="C9945" s="39"/>
      <c r="D9945" s="39"/>
      <c r="E9945" s="40"/>
      <c r="F9945" s="41" t="str">
        <f aca="false">IF(A9945="","",INDEX(Assumptions!$B$16:$B$18,MATCH(C9945,Assumptions!$A$16:$A$18,0)))</f>
        <v/>
      </c>
      <c r="G9945" s="42" t="str">
        <f aca="false">IF(A9945="","",WORKDAY(B9945,F9945))</f>
        <v/>
      </c>
    </row>
    <row r="9946" customFormat="false" ht="15" hidden="false" customHeight="false" outlineLevel="0" collapsed="false">
      <c r="A9946" s="37"/>
      <c r="B9946" s="38"/>
      <c r="C9946" s="39"/>
      <c r="D9946" s="39"/>
      <c r="E9946" s="40"/>
      <c r="F9946" s="41" t="str">
        <f aca="false">IF(A9946="","",INDEX(Assumptions!$B$16:$B$18,MATCH(C9946,Assumptions!$A$16:$A$18,0)))</f>
        <v/>
      </c>
      <c r="G9946" s="42" t="str">
        <f aca="false">IF(A9946="","",WORKDAY(B9946,F9946))</f>
        <v/>
      </c>
    </row>
    <row r="9947" customFormat="false" ht="15" hidden="false" customHeight="false" outlineLevel="0" collapsed="false">
      <c r="A9947" s="37"/>
      <c r="B9947" s="38"/>
      <c r="C9947" s="39"/>
      <c r="D9947" s="39"/>
      <c r="E9947" s="40"/>
      <c r="F9947" s="41" t="str">
        <f aca="false">IF(A9947="","",INDEX(Assumptions!$B$16:$B$18,MATCH(C9947,Assumptions!$A$16:$A$18,0)))</f>
        <v/>
      </c>
      <c r="G9947" s="42" t="str">
        <f aca="false">IF(A9947="","",WORKDAY(B9947,F9947))</f>
        <v/>
      </c>
    </row>
    <row r="9948" customFormat="false" ht="15" hidden="false" customHeight="false" outlineLevel="0" collapsed="false">
      <c r="A9948" s="37"/>
      <c r="B9948" s="38"/>
      <c r="C9948" s="39"/>
      <c r="D9948" s="39"/>
      <c r="E9948" s="40"/>
      <c r="F9948" s="41" t="str">
        <f aca="false">IF(A9948="","",INDEX(Assumptions!$B$16:$B$18,MATCH(C9948,Assumptions!$A$16:$A$18,0)))</f>
        <v/>
      </c>
      <c r="G9948" s="42" t="str">
        <f aca="false">IF(A9948="","",WORKDAY(B9948,F9948))</f>
        <v/>
      </c>
    </row>
    <row r="9949" customFormat="false" ht="15" hidden="false" customHeight="false" outlineLevel="0" collapsed="false">
      <c r="A9949" s="37"/>
      <c r="B9949" s="38"/>
      <c r="C9949" s="39"/>
      <c r="D9949" s="39"/>
      <c r="E9949" s="40"/>
      <c r="F9949" s="41" t="str">
        <f aca="false">IF(A9949="","",INDEX(Assumptions!$B$16:$B$18,MATCH(C9949,Assumptions!$A$16:$A$18,0)))</f>
        <v/>
      </c>
      <c r="G9949" s="42" t="str">
        <f aca="false">IF(A9949="","",WORKDAY(B9949,F9949))</f>
        <v/>
      </c>
    </row>
    <row r="9950" customFormat="false" ht="15" hidden="false" customHeight="false" outlineLevel="0" collapsed="false">
      <c r="A9950" s="37"/>
      <c r="B9950" s="38"/>
      <c r="C9950" s="39"/>
      <c r="D9950" s="39"/>
      <c r="E9950" s="40"/>
      <c r="F9950" s="41" t="str">
        <f aca="false">IF(A9950="","",INDEX(Assumptions!$B$16:$B$18,MATCH(C9950,Assumptions!$A$16:$A$18,0)))</f>
        <v/>
      </c>
      <c r="G9950" s="42" t="str">
        <f aca="false">IF(A9950="","",WORKDAY(B9950,F9950))</f>
        <v/>
      </c>
    </row>
    <row r="9951" customFormat="false" ht="15" hidden="false" customHeight="false" outlineLevel="0" collapsed="false">
      <c r="A9951" s="37"/>
      <c r="B9951" s="38"/>
      <c r="C9951" s="39"/>
      <c r="D9951" s="39"/>
      <c r="E9951" s="40"/>
      <c r="F9951" s="41" t="str">
        <f aca="false">IF(A9951="","",INDEX(Assumptions!$B$16:$B$18,MATCH(C9951,Assumptions!$A$16:$A$18,0)))</f>
        <v/>
      </c>
      <c r="G9951" s="42" t="str">
        <f aca="false">IF(A9951="","",WORKDAY(B9951,F9951))</f>
        <v/>
      </c>
    </row>
    <row r="9952" customFormat="false" ht="15" hidden="false" customHeight="false" outlineLevel="0" collapsed="false">
      <c r="A9952" s="37"/>
      <c r="B9952" s="38"/>
      <c r="C9952" s="39"/>
      <c r="D9952" s="39"/>
      <c r="E9952" s="40"/>
      <c r="F9952" s="41" t="str">
        <f aca="false">IF(A9952="","",INDEX(Assumptions!$B$16:$B$18,MATCH(C9952,Assumptions!$A$16:$A$18,0)))</f>
        <v/>
      </c>
      <c r="G9952" s="42" t="str">
        <f aca="false">IF(A9952="","",WORKDAY(B9952,F9952))</f>
        <v/>
      </c>
    </row>
    <row r="9953" customFormat="false" ht="15" hidden="false" customHeight="false" outlineLevel="0" collapsed="false">
      <c r="A9953" s="37"/>
      <c r="B9953" s="38"/>
      <c r="C9953" s="39"/>
      <c r="D9953" s="39"/>
      <c r="E9953" s="40"/>
      <c r="F9953" s="41" t="str">
        <f aca="false">IF(A9953="","",INDEX(Assumptions!$B$16:$B$18,MATCH(C9953,Assumptions!$A$16:$A$18,0)))</f>
        <v/>
      </c>
      <c r="G9953" s="42" t="str">
        <f aca="false">IF(A9953="","",WORKDAY(B9953,F9953))</f>
        <v/>
      </c>
    </row>
    <row r="9954" customFormat="false" ht="15" hidden="false" customHeight="false" outlineLevel="0" collapsed="false">
      <c r="A9954" s="37"/>
      <c r="B9954" s="38"/>
      <c r="C9954" s="39"/>
      <c r="D9954" s="39"/>
      <c r="E9954" s="40"/>
      <c r="F9954" s="41" t="str">
        <f aca="false">IF(A9954="","",INDEX(Assumptions!$B$16:$B$18,MATCH(C9954,Assumptions!$A$16:$A$18,0)))</f>
        <v/>
      </c>
      <c r="G9954" s="42" t="str">
        <f aca="false">IF(A9954="","",WORKDAY(B9954,F9954))</f>
        <v/>
      </c>
    </row>
    <row r="9955" customFormat="false" ht="15" hidden="false" customHeight="false" outlineLevel="0" collapsed="false">
      <c r="A9955" s="37"/>
      <c r="B9955" s="38"/>
      <c r="C9955" s="39"/>
      <c r="D9955" s="39"/>
      <c r="E9955" s="40"/>
      <c r="F9955" s="41" t="str">
        <f aca="false">IF(A9955="","",INDEX(Assumptions!$B$16:$B$18,MATCH(C9955,Assumptions!$A$16:$A$18,0)))</f>
        <v/>
      </c>
      <c r="G9955" s="42" t="str">
        <f aca="false">IF(A9955="","",WORKDAY(B9955,F9955))</f>
        <v/>
      </c>
    </row>
    <row r="9956" customFormat="false" ht="15" hidden="false" customHeight="false" outlineLevel="0" collapsed="false">
      <c r="A9956" s="37"/>
      <c r="B9956" s="38"/>
      <c r="C9956" s="39"/>
      <c r="D9956" s="39"/>
      <c r="E9956" s="40"/>
      <c r="F9956" s="41" t="str">
        <f aca="false">IF(A9956="","",INDEX(Assumptions!$B$16:$B$18,MATCH(C9956,Assumptions!$A$16:$A$18,0)))</f>
        <v/>
      </c>
      <c r="G9956" s="42" t="str">
        <f aca="false">IF(A9956="","",WORKDAY(B9956,F9956))</f>
        <v/>
      </c>
    </row>
    <row r="9957" customFormat="false" ht="15" hidden="false" customHeight="false" outlineLevel="0" collapsed="false">
      <c r="A9957" s="37"/>
      <c r="B9957" s="38"/>
      <c r="C9957" s="39"/>
      <c r="D9957" s="39"/>
      <c r="E9957" s="40"/>
      <c r="F9957" s="41" t="str">
        <f aca="false">IF(A9957="","",INDEX(Assumptions!$B$16:$B$18,MATCH(C9957,Assumptions!$A$16:$A$18,0)))</f>
        <v/>
      </c>
      <c r="G9957" s="42" t="str">
        <f aca="false">IF(A9957="","",WORKDAY(B9957,F9957))</f>
        <v/>
      </c>
    </row>
    <row r="9958" customFormat="false" ht="15" hidden="false" customHeight="false" outlineLevel="0" collapsed="false">
      <c r="A9958" s="37"/>
      <c r="B9958" s="38"/>
      <c r="C9958" s="39"/>
      <c r="D9958" s="39"/>
      <c r="E9958" s="40"/>
      <c r="F9958" s="41" t="str">
        <f aca="false">IF(A9958="","",INDEX(Assumptions!$B$16:$B$18,MATCH(C9958,Assumptions!$A$16:$A$18,0)))</f>
        <v/>
      </c>
      <c r="G9958" s="42" t="str">
        <f aca="false">IF(A9958="","",WORKDAY(B9958,F9958))</f>
        <v/>
      </c>
    </row>
    <row r="9959" customFormat="false" ht="15" hidden="false" customHeight="false" outlineLevel="0" collapsed="false">
      <c r="A9959" s="37"/>
      <c r="B9959" s="38"/>
      <c r="C9959" s="39"/>
      <c r="D9959" s="39"/>
      <c r="E9959" s="40"/>
      <c r="F9959" s="41" t="str">
        <f aca="false">IF(A9959="","",INDEX(Assumptions!$B$16:$B$18,MATCH(C9959,Assumptions!$A$16:$A$18,0)))</f>
        <v/>
      </c>
      <c r="G9959" s="42" t="str">
        <f aca="false">IF(A9959="","",WORKDAY(B9959,F9959))</f>
        <v/>
      </c>
    </row>
    <row r="9960" customFormat="false" ht="15" hidden="false" customHeight="false" outlineLevel="0" collapsed="false">
      <c r="A9960" s="37"/>
      <c r="B9960" s="38"/>
      <c r="C9960" s="39"/>
      <c r="D9960" s="39"/>
      <c r="E9960" s="40"/>
      <c r="F9960" s="41" t="str">
        <f aca="false">IF(A9960="","",INDEX(Assumptions!$B$16:$B$18,MATCH(C9960,Assumptions!$A$16:$A$18,0)))</f>
        <v/>
      </c>
      <c r="G9960" s="42" t="str">
        <f aca="false">IF(A9960="","",WORKDAY(B9960,F9960))</f>
        <v/>
      </c>
    </row>
    <row r="9961" customFormat="false" ht="15" hidden="false" customHeight="false" outlineLevel="0" collapsed="false">
      <c r="A9961" s="37"/>
      <c r="B9961" s="38"/>
      <c r="C9961" s="39"/>
      <c r="D9961" s="39"/>
      <c r="E9961" s="40"/>
      <c r="F9961" s="41" t="str">
        <f aca="false">IF(A9961="","",INDEX(Assumptions!$B$16:$B$18,MATCH(C9961,Assumptions!$A$16:$A$18,0)))</f>
        <v/>
      </c>
      <c r="G9961" s="42" t="str">
        <f aca="false">IF(A9961="","",WORKDAY(B9961,F9961))</f>
        <v/>
      </c>
    </row>
    <row r="9962" customFormat="false" ht="15" hidden="false" customHeight="false" outlineLevel="0" collapsed="false">
      <c r="A9962" s="37"/>
      <c r="B9962" s="38"/>
      <c r="C9962" s="39"/>
      <c r="D9962" s="39"/>
      <c r="E9962" s="40"/>
      <c r="F9962" s="41" t="str">
        <f aca="false">IF(A9962="","",INDEX(Assumptions!$B$16:$B$18,MATCH(C9962,Assumptions!$A$16:$A$18,0)))</f>
        <v/>
      </c>
      <c r="G9962" s="42" t="str">
        <f aca="false">IF(A9962="","",WORKDAY(B9962,F9962))</f>
        <v/>
      </c>
    </row>
    <row r="9963" customFormat="false" ht="15" hidden="false" customHeight="false" outlineLevel="0" collapsed="false">
      <c r="A9963" s="37"/>
      <c r="B9963" s="38"/>
      <c r="C9963" s="39"/>
      <c r="D9963" s="39"/>
      <c r="E9963" s="40"/>
      <c r="F9963" s="41" t="str">
        <f aca="false">IF(A9963="","",INDEX(Assumptions!$B$16:$B$18,MATCH(C9963,Assumptions!$A$16:$A$18,0)))</f>
        <v/>
      </c>
      <c r="G9963" s="42" t="str">
        <f aca="false">IF(A9963="","",WORKDAY(B9963,F9963))</f>
        <v/>
      </c>
    </row>
    <row r="9964" customFormat="false" ht="15" hidden="false" customHeight="false" outlineLevel="0" collapsed="false">
      <c r="A9964" s="37"/>
      <c r="B9964" s="38"/>
      <c r="C9964" s="39"/>
      <c r="D9964" s="39"/>
      <c r="E9964" s="40"/>
      <c r="F9964" s="41" t="str">
        <f aca="false">IF(A9964="","",INDEX(Assumptions!$B$16:$B$18,MATCH(C9964,Assumptions!$A$16:$A$18,0)))</f>
        <v/>
      </c>
      <c r="G9964" s="42" t="str">
        <f aca="false">IF(A9964="","",WORKDAY(B9964,F9964))</f>
        <v/>
      </c>
    </row>
    <row r="9965" customFormat="false" ht="15" hidden="false" customHeight="false" outlineLevel="0" collapsed="false">
      <c r="A9965" s="37"/>
      <c r="B9965" s="38"/>
      <c r="C9965" s="39"/>
      <c r="D9965" s="39"/>
      <c r="E9965" s="40"/>
      <c r="F9965" s="41" t="str">
        <f aca="false">IF(A9965="","",INDEX(Assumptions!$B$16:$B$18,MATCH(C9965,Assumptions!$A$16:$A$18,0)))</f>
        <v/>
      </c>
      <c r="G9965" s="42" t="str">
        <f aca="false">IF(A9965="","",WORKDAY(B9965,F9965))</f>
        <v/>
      </c>
    </row>
    <row r="9966" customFormat="false" ht="15" hidden="false" customHeight="false" outlineLevel="0" collapsed="false">
      <c r="A9966" s="37"/>
      <c r="B9966" s="38"/>
      <c r="C9966" s="39"/>
      <c r="D9966" s="39"/>
      <c r="E9966" s="40"/>
      <c r="F9966" s="41" t="str">
        <f aca="false">IF(A9966="","",INDEX(Assumptions!$B$16:$B$18,MATCH(C9966,Assumptions!$A$16:$A$18,0)))</f>
        <v/>
      </c>
      <c r="G9966" s="42" t="str">
        <f aca="false">IF(A9966="","",WORKDAY(B9966,F9966))</f>
        <v/>
      </c>
    </row>
    <row r="9967" customFormat="false" ht="15" hidden="false" customHeight="false" outlineLevel="0" collapsed="false">
      <c r="A9967" s="37"/>
      <c r="B9967" s="38"/>
      <c r="C9967" s="39"/>
      <c r="D9967" s="39"/>
      <c r="E9967" s="40"/>
      <c r="F9967" s="41" t="str">
        <f aca="false">IF(A9967="","",INDEX(Assumptions!$B$16:$B$18,MATCH(C9967,Assumptions!$A$16:$A$18,0)))</f>
        <v/>
      </c>
      <c r="G9967" s="42" t="str">
        <f aca="false">IF(A9967="","",WORKDAY(B9967,F9967))</f>
        <v/>
      </c>
    </row>
    <row r="9968" customFormat="false" ht="15" hidden="false" customHeight="false" outlineLevel="0" collapsed="false">
      <c r="A9968" s="37"/>
      <c r="B9968" s="38"/>
      <c r="C9968" s="39"/>
      <c r="D9968" s="39"/>
      <c r="E9968" s="40"/>
      <c r="F9968" s="41" t="str">
        <f aca="false">IF(A9968="","",INDEX(Assumptions!$B$16:$B$18,MATCH(C9968,Assumptions!$A$16:$A$18,0)))</f>
        <v/>
      </c>
      <c r="G9968" s="42" t="str">
        <f aca="false">IF(A9968="","",WORKDAY(B9968,F9968))</f>
        <v/>
      </c>
    </row>
    <row r="9969" customFormat="false" ht="15" hidden="false" customHeight="false" outlineLevel="0" collapsed="false">
      <c r="A9969" s="37"/>
      <c r="B9969" s="38"/>
      <c r="C9969" s="39"/>
      <c r="D9969" s="39"/>
      <c r="E9969" s="40"/>
      <c r="F9969" s="41" t="str">
        <f aca="false">IF(A9969="","",INDEX(Assumptions!$B$16:$B$18,MATCH(C9969,Assumptions!$A$16:$A$18,0)))</f>
        <v/>
      </c>
      <c r="G9969" s="42" t="str">
        <f aca="false">IF(A9969="","",WORKDAY(B9969,F9969))</f>
        <v/>
      </c>
    </row>
    <row r="9970" customFormat="false" ht="15" hidden="false" customHeight="false" outlineLevel="0" collapsed="false">
      <c r="A9970" s="37"/>
      <c r="B9970" s="38"/>
      <c r="C9970" s="39"/>
      <c r="D9970" s="39"/>
      <c r="E9970" s="40"/>
      <c r="F9970" s="41" t="str">
        <f aca="false">IF(A9970="","",INDEX(Assumptions!$B$16:$B$18,MATCH(C9970,Assumptions!$A$16:$A$18,0)))</f>
        <v/>
      </c>
      <c r="G9970" s="42" t="str">
        <f aca="false">IF(A9970="","",WORKDAY(B9970,F9970))</f>
        <v/>
      </c>
    </row>
    <row r="9971" customFormat="false" ht="15" hidden="false" customHeight="false" outlineLevel="0" collapsed="false">
      <c r="A9971" s="37"/>
      <c r="B9971" s="38"/>
      <c r="C9971" s="39"/>
      <c r="D9971" s="39"/>
      <c r="E9971" s="40"/>
      <c r="F9971" s="41" t="str">
        <f aca="false">IF(A9971="","",INDEX(Assumptions!$B$16:$B$18,MATCH(C9971,Assumptions!$A$16:$A$18,0)))</f>
        <v/>
      </c>
      <c r="G9971" s="42" t="str">
        <f aca="false">IF(A9971="","",WORKDAY(B9971,F9971))</f>
        <v/>
      </c>
    </row>
    <row r="9972" customFormat="false" ht="15" hidden="false" customHeight="false" outlineLevel="0" collapsed="false">
      <c r="A9972" s="37"/>
      <c r="B9972" s="38"/>
      <c r="C9972" s="39"/>
      <c r="D9972" s="39"/>
      <c r="E9972" s="40"/>
      <c r="F9972" s="41" t="str">
        <f aca="false">IF(A9972="","",INDEX(Assumptions!$B$16:$B$18,MATCH(C9972,Assumptions!$A$16:$A$18,0)))</f>
        <v/>
      </c>
      <c r="G9972" s="42" t="str">
        <f aca="false">IF(A9972="","",WORKDAY(B9972,F9972))</f>
        <v/>
      </c>
    </row>
    <row r="9973" customFormat="false" ht="15" hidden="false" customHeight="false" outlineLevel="0" collapsed="false">
      <c r="A9973" s="37"/>
      <c r="B9973" s="38"/>
      <c r="C9973" s="39"/>
      <c r="D9973" s="39"/>
      <c r="E9973" s="40"/>
      <c r="F9973" s="41" t="str">
        <f aca="false">IF(A9973="","",INDEX(Assumptions!$B$16:$B$18,MATCH(C9973,Assumptions!$A$16:$A$18,0)))</f>
        <v/>
      </c>
      <c r="G9973" s="42" t="str">
        <f aca="false">IF(A9973="","",WORKDAY(B9973,F9973))</f>
        <v/>
      </c>
    </row>
    <row r="9974" customFormat="false" ht="15" hidden="false" customHeight="false" outlineLevel="0" collapsed="false">
      <c r="A9974" s="37"/>
      <c r="B9974" s="38"/>
      <c r="C9974" s="39"/>
      <c r="D9974" s="39"/>
      <c r="E9974" s="40"/>
      <c r="F9974" s="41" t="str">
        <f aca="false">IF(A9974="","",INDEX(Assumptions!$B$16:$B$18,MATCH(C9974,Assumptions!$A$16:$A$18,0)))</f>
        <v/>
      </c>
      <c r="G9974" s="42" t="str">
        <f aca="false">IF(A9974="","",WORKDAY(B9974,F9974))</f>
        <v/>
      </c>
    </row>
    <row r="9975" customFormat="false" ht="15" hidden="false" customHeight="false" outlineLevel="0" collapsed="false">
      <c r="A9975" s="37"/>
      <c r="B9975" s="38"/>
      <c r="C9975" s="39"/>
      <c r="D9975" s="39"/>
      <c r="E9975" s="40"/>
      <c r="F9975" s="41" t="str">
        <f aca="false">IF(A9975="","",INDEX(Assumptions!$B$16:$B$18,MATCH(C9975,Assumptions!$A$16:$A$18,0)))</f>
        <v/>
      </c>
      <c r="G9975" s="42" t="str">
        <f aca="false">IF(A9975="","",WORKDAY(B9975,F9975))</f>
        <v/>
      </c>
    </row>
    <row r="9976" customFormat="false" ht="15" hidden="false" customHeight="false" outlineLevel="0" collapsed="false">
      <c r="A9976" s="37"/>
      <c r="B9976" s="38"/>
      <c r="C9976" s="39"/>
      <c r="D9976" s="39"/>
      <c r="E9976" s="40"/>
      <c r="F9976" s="41" t="str">
        <f aca="false">IF(A9976="","",INDEX(Assumptions!$B$16:$B$18,MATCH(C9976,Assumptions!$A$16:$A$18,0)))</f>
        <v/>
      </c>
      <c r="G9976" s="42" t="str">
        <f aca="false">IF(A9976="","",WORKDAY(B9976,F9976))</f>
        <v/>
      </c>
    </row>
    <row r="9977" customFormat="false" ht="15" hidden="false" customHeight="false" outlineLevel="0" collapsed="false">
      <c r="A9977" s="37"/>
      <c r="B9977" s="38"/>
      <c r="C9977" s="39"/>
      <c r="D9977" s="39"/>
      <c r="E9977" s="40"/>
      <c r="F9977" s="41" t="str">
        <f aca="false">IF(A9977="","",INDEX(Assumptions!$B$16:$B$18,MATCH(C9977,Assumptions!$A$16:$A$18,0)))</f>
        <v/>
      </c>
      <c r="G9977" s="42" t="str">
        <f aca="false">IF(A9977="","",WORKDAY(B9977,F9977))</f>
        <v/>
      </c>
    </row>
    <row r="9978" customFormat="false" ht="15" hidden="false" customHeight="false" outlineLevel="0" collapsed="false">
      <c r="A9978" s="37"/>
      <c r="B9978" s="38"/>
      <c r="C9978" s="39"/>
      <c r="D9978" s="39"/>
      <c r="E9978" s="40"/>
      <c r="F9978" s="41" t="str">
        <f aca="false">IF(A9978="","",INDEX(Assumptions!$B$16:$B$18,MATCH(C9978,Assumptions!$A$16:$A$18,0)))</f>
        <v/>
      </c>
      <c r="G9978" s="42" t="str">
        <f aca="false">IF(A9978="","",WORKDAY(B9978,F9978))</f>
        <v/>
      </c>
    </row>
    <row r="9979" customFormat="false" ht="15" hidden="false" customHeight="false" outlineLevel="0" collapsed="false">
      <c r="A9979" s="37"/>
      <c r="B9979" s="38"/>
      <c r="C9979" s="39"/>
      <c r="D9979" s="39"/>
      <c r="E9979" s="40"/>
      <c r="F9979" s="41" t="str">
        <f aca="false">IF(A9979="","",INDEX(Assumptions!$B$16:$B$18,MATCH(C9979,Assumptions!$A$16:$A$18,0)))</f>
        <v/>
      </c>
      <c r="G9979" s="42" t="str">
        <f aca="false">IF(A9979="","",WORKDAY(B9979,F9979))</f>
        <v/>
      </c>
    </row>
    <row r="9980" customFormat="false" ht="15" hidden="false" customHeight="false" outlineLevel="0" collapsed="false">
      <c r="A9980" s="37"/>
      <c r="B9980" s="38"/>
      <c r="C9980" s="39"/>
      <c r="D9980" s="39"/>
      <c r="E9980" s="40"/>
      <c r="F9980" s="41" t="str">
        <f aca="false">IF(A9980="","",INDEX(Assumptions!$B$16:$B$18,MATCH(C9980,Assumptions!$A$16:$A$18,0)))</f>
        <v/>
      </c>
      <c r="G9980" s="42" t="str">
        <f aca="false">IF(A9980="","",WORKDAY(B9980,F9980))</f>
        <v/>
      </c>
    </row>
    <row r="9981" customFormat="false" ht="15" hidden="false" customHeight="false" outlineLevel="0" collapsed="false">
      <c r="A9981" s="37"/>
      <c r="B9981" s="38"/>
      <c r="C9981" s="39"/>
      <c r="D9981" s="39"/>
      <c r="E9981" s="40"/>
      <c r="F9981" s="41" t="str">
        <f aca="false">IF(A9981="","",INDEX(Assumptions!$B$16:$B$18,MATCH(C9981,Assumptions!$A$16:$A$18,0)))</f>
        <v/>
      </c>
      <c r="G9981" s="42" t="str">
        <f aca="false">IF(A9981="","",WORKDAY(B9981,F9981))</f>
        <v/>
      </c>
    </row>
    <row r="9982" customFormat="false" ht="15" hidden="false" customHeight="false" outlineLevel="0" collapsed="false">
      <c r="A9982" s="37"/>
      <c r="B9982" s="38"/>
      <c r="C9982" s="39"/>
      <c r="D9982" s="39"/>
      <c r="E9982" s="40"/>
      <c r="F9982" s="41" t="str">
        <f aca="false">IF(A9982="","",INDEX(Assumptions!$B$16:$B$18,MATCH(C9982,Assumptions!$A$16:$A$18,0)))</f>
        <v/>
      </c>
      <c r="G9982" s="42" t="str">
        <f aca="false">IF(A9982="","",WORKDAY(B9982,F9982))</f>
        <v/>
      </c>
    </row>
    <row r="9983" customFormat="false" ht="15" hidden="false" customHeight="false" outlineLevel="0" collapsed="false">
      <c r="A9983" s="37"/>
      <c r="B9983" s="38"/>
      <c r="C9983" s="39"/>
      <c r="D9983" s="39"/>
      <c r="E9983" s="40"/>
      <c r="F9983" s="41" t="str">
        <f aca="false">IF(A9983="","",INDEX(Assumptions!$B$16:$B$18,MATCH(C9983,Assumptions!$A$16:$A$18,0)))</f>
        <v/>
      </c>
      <c r="G9983" s="42" t="str">
        <f aca="false">IF(A9983="","",WORKDAY(B9983,F9983))</f>
        <v/>
      </c>
    </row>
    <row r="9984" customFormat="false" ht="15" hidden="false" customHeight="false" outlineLevel="0" collapsed="false">
      <c r="A9984" s="37"/>
      <c r="B9984" s="38"/>
      <c r="C9984" s="39"/>
      <c r="D9984" s="39"/>
      <c r="E9984" s="40"/>
      <c r="F9984" s="41" t="str">
        <f aca="false">IF(A9984="","",INDEX(Assumptions!$B$16:$B$18,MATCH(C9984,Assumptions!$A$16:$A$18,0)))</f>
        <v/>
      </c>
      <c r="G9984" s="42" t="str">
        <f aca="false">IF(A9984="","",WORKDAY(B9984,F9984))</f>
        <v/>
      </c>
    </row>
    <row r="9985" customFormat="false" ht="15" hidden="false" customHeight="false" outlineLevel="0" collapsed="false">
      <c r="A9985" s="37"/>
      <c r="B9985" s="38"/>
      <c r="C9985" s="39"/>
      <c r="D9985" s="39"/>
      <c r="E9985" s="40"/>
      <c r="F9985" s="41" t="str">
        <f aca="false">IF(A9985="","",INDEX(Assumptions!$B$16:$B$18,MATCH(C9985,Assumptions!$A$16:$A$18,0)))</f>
        <v/>
      </c>
      <c r="G9985" s="42" t="str">
        <f aca="false">IF(A9985="","",WORKDAY(B9985,F9985))</f>
        <v/>
      </c>
    </row>
    <row r="9986" customFormat="false" ht="15" hidden="false" customHeight="false" outlineLevel="0" collapsed="false">
      <c r="A9986" s="37"/>
      <c r="B9986" s="38"/>
      <c r="C9986" s="39"/>
      <c r="D9986" s="39"/>
      <c r="E9986" s="40"/>
      <c r="F9986" s="41" t="str">
        <f aca="false">IF(A9986="","",INDEX(Assumptions!$B$16:$B$18,MATCH(C9986,Assumptions!$A$16:$A$18,0)))</f>
        <v/>
      </c>
      <c r="G9986" s="42" t="str">
        <f aca="false">IF(A9986="","",WORKDAY(B9986,F9986))</f>
        <v/>
      </c>
    </row>
    <row r="9987" customFormat="false" ht="15" hidden="false" customHeight="false" outlineLevel="0" collapsed="false">
      <c r="A9987" s="37"/>
      <c r="B9987" s="38"/>
      <c r="C9987" s="39"/>
      <c r="D9987" s="39"/>
      <c r="E9987" s="40"/>
      <c r="F9987" s="41" t="str">
        <f aca="false">IF(A9987="","",INDEX(Assumptions!$B$16:$B$18,MATCH(C9987,Assumptions!$A$16:$A$18,0)))</f>
        <v/>
      </c>
      <c r="G9987" s="42" t="str">
        <f aca="false">IF(A9987="","",WORKDAY(B9987,F9987))</f>
        <v/>
      </c>
    </row>
    <row r="9988" customFormat="false" ht="15" hidden="false" customHeight="false" outlineLevel="0" collapsed="false">
      <c r="A9988" s="37"/>
      <c r="B9988" s="38"/>
      <c r="C9988" s="39"/>
      <c r="D9988" s="39"/>
      <c r="E9988" s="40"/>
      <c r="F9988" s="41" t="str">
        <f aca="false">IF(A9988="","",INDEX(Assumptions!$B$16:$B$18,MATCH(C9988,Assumptions!$A$16:$A$18,0)))</f>
        <v/>
      </c>
      <c r="G9988" s="42" t="str">
        <f aca="false">IF(A9988="","",WORKDAY(B9988,F9988))</f>
        <v/>
      </c>
    </row>
    <row r="9989" customFormat="false" ht="15" hidden="false" customHeight="false" outlineLevel="0" collapsed="false">
      <c r="A9989" s="37"/>
      <c r="B9989" s="38"/>
      <c r="C9989" s="39"/>
      <c r="D9989" s="39"/>
      <c r="E9989" s="40"/>
      <c r="F9989" s="41" t="str">
        <f aca="false">IF(A9989="","",INDEX(Assumptions!$B$16:$B$18,MATCH(C9989,Assumptions!$A$16:$A$18,0)))</f>
        <v/>
      </c>
      <c r="G9989" s="42" t="str">
        <f aca="false">IF(A9989="","",WORKDAY(B9989,F9989))</f>
        <v/>
      </c>
    </row>
    <row r="9990" customFormat="false" ht="15" hidden="false" customHeight="false" outlineLevel="0" collapsed="false">
      <c r="A9990" s="37"/>
      <c r="B9990" s="38"/>
      <c r="C9990" s="39"/>
      <c r="D9990" s="39"/>
      <c r="E9990" s="40"/>
      <c r="F9990" s="41" t="str">
        <f aca="false">IF(A9990="","",INDEX(Assumptions!$B$16:$B$18,MATCH(C9990,Assumptions!$A$16:$A$18,0)))</f>
        <v/>
      </c>
      <c r="G9990" s="42" t="str">
        <f aca="false">IF(A9990="","",WORKDAY(B9990,F9990))</f>
        <v/>
      </c>
    </row>
    <row r="9991" customFormat="false" ht="15" hidden="false" customHeight="false" outlineLevel="0" collapsed="false">
      <c r="A9991" s="37"/>
      <c r="B9991" s="38"/>
      <c r="C9991" s="39"/>
      <c r="D9991" s="39"/>
      <c r="E9991" s="40"/>
      <c r="F9991" s="41" t="str">
        <f aca="false">IF(A9991="","",INDEX(Assumptions!$B$16:$B$18,MATCH(C9991,Assumptions!$A$16:$A$18,0)))</f>
        <v/>
      </c>
      <c r="G9991" s="42" t="str">
        <f aca="false">IF(A9991="","",WORKDAY(B9991,F9991))</f>
        <v/>
      </c>
    </row>
    <row r="9992" customFormat="false" ht="15" hidden="false" customHeight="false" outlineLevel="0" collapsed="false">
      <c r="A9992" s="37"/>
      <c r="B9992" s="38"/>
      <c r="C9992" s="39"/>
      <c r="D9992" s="39"/>
      <c r="E9992" s="40"/>
      <c r="F9992" s="41" t="str">
        <f aca="false">IF(A9992="","",INDEX(Assumptions!$B$16:$B$18,MATCH(C9992,Assumptions!$A$16:$A$18,0)))</f>
        <v/>
      </c>
      <c r="G9992" s="42" t="str">
        <f aca="false">IF(A9992="","",WORKDAY(B9992,F9992))</f>
        <v/>
      </c>
    </row>
    <row r="9993" customFormat="false" ht="15" hidden="false" customHeight="false" outlineLevel="0" collapsed="false">
      <c r="A9993" s="37"/>
      <c r="B9993" s="38"/>
      <c r="C9993" s="39"/>
      <c r="D9993" s="39"/>
      <c r="E9993" s="40"/>
      <c r="F9993" s="41" t="str">
        <f aca="false">IF(A9993="","",INDEX(Assumptions!$B$16:$B$18,MATCH(C9993,Assumptions!$A$16:$A$18,0)))</f>
        <v/>
      </c>
      <c r="G9993" s="42" t="str">
        <f aca="false">IF(A9993="","",WORKDAY(B9993,F9993))</f>
        <v/>
      </c>
    </row>
    <row r="9994" customFormat="false" ht="15" hidden="false" customHeight="false" outlineLevel="0" collapsed="false">
      <c r="A9994" s="37"/>
      <c r="B9994" s="38"/>
      <c r="C9994" s="39"/>
      <c r="D9994" s="39"/>
      <c r="E9994" s="40"/>
      <c r="F9994" s="41" t="str">
        <f aca="false">IF(A9994="","",INDEX(Assumptions!$B$16:$B$18,MATCH(C9994,Assumptions!$A$16:$A$18,0)))</f>
        <v/>
      </c>
      <c r="G9994" s="42" t="str">
        <f aca="false">IF(A9994="","",WORKDAY(B9994,F9994))</f>
        <v/>
      </c>
    </row>
    <row r="9995" customFormat="false" ht="15" hidden="false" customHeight="false" outlineLevel="0" collapsed="false">
      <c r="A9995" s="37"/>
      <c r="B9995" s="38"/>
      <c r="C9995" s="39"/>
      <c r="D9995" s="39"/>
      <c r="E9995" s="40"/>
      <c r="F9995" s="41" t="str">
        <f aca="false">IF(A9995="","",INDEX(Assumptions!$B$16:$B$18,MATCH(C9995,Assumptions!$A$16:$A$18,0)))</f>
        <v/>
      </c>
      <c r="G9995" s="42" t="str">
        <f aca="false">IF(A9995="","",WORKDAY(B9995,F9995))</f>
        <v/>
      </c>
    </row>
    <row r="9996" customFormat="false" ht="15" hidden="false" customHeight="false" outlineLevel="0" collapsed="false">
      <c r="A9996" s="37"/>
      <c r="B9996" s="38"/>
      <c r="C9996" s="39"/>
      <c r="D9996" s="39"/>
      <c r="E9996" s="40"/>
      <c r="F9996" s="41" t="str">
        <f aca="false">IF(A9996="","",INDEX(Assumptions!$B$16:$B$18,MATCH(C9996,Assumptions!$A$16:$A$18,0)))</f>
        <v/>
      </c>
      <c r="G9996" s="42" t="str">
        <f aca="false">IF(A9996="","",WORKDAY(B9996,F9996))</f>
        <v/>
      </c>
    </row>
    <row r="9997" customFormat="false" ht="15" hidden="false" customHeight="false" outlineLevel="0" collapsed="false">
      <c r="A9997" s="37"/>
      <c r="B9997" s="38"/>
      <c r="C9997" s="39"/>
      <c r="D9997" s="39"/>
      <c r="E9997" s="40"/>
      <c r="F9997" s="41" t="str">
        <f aca="false">IF(A9997="","",INDEX(Assumptions!$B$16:$B$18,MATCH(C9997,Assumptions!$A$16:$A$18,0)))</f>
        <v/>
      </c>
      <c r="G9997" s="42" t="str">
        <f aca="false">IF(A9997="","",WORKDAY(B9997,F9997))</f>
        <v/>
      </c>
    </row>
    <row r="9998" customFormat="false" ht="15" hidden="false" customHeight="false" outlineLevel="0" collapsed="false">
      <c r="A9998" s="37"/>
      <c r="B9998" s="38"/>
      <c r="C9998" s="39"/>
      <c r="D9998" s="39"/>
      <c r="E9998" s="40"/>
      <c r="F9998" s="41" t="str">
        <f aca="false">IF(A9998="","",INDEX(Assumptions!$B$16:$B$18,MATCH(C9998,Assumptions!$A$16:$A$18,0)))</f>
        <v/>
      </c>
      <c r="G9998" s="42" t="str">
        <f aca="false">IF(A9998="","",WORKDAY(B9998,F9998))</f>
        <v/>
      </c>
    </row>
    <row r="9999" customFormat="false" ht="15" hidden="false" customHeight="false" outlineLevel="0" collapsed="false">
      <c r="A9999" s="37"/>
      <c r="B9999" s="38"/>
      <c r="C9999" s="39"/>
      <c r="D9999" s="39"/>
      <c r="E9999" s="40"/>
      <c r="F9999" s="41" t="str">
        <f aca="false">IF(A9999="","",INDEX(Assumptions!$B$16:$B$18,MATCH(C9999,Assumptions!$A$16:$A$18,0)))</f>
        <v/>
      </c>
      <c r="G9999" s="42" t="str">
        <f aca="false">IF(A9999="","",WORKDAY(B9999,F9999))</f>
        <v/>
      </c>
    </row>
    <row r="10000" customFormat="false" ht="15" hidden="false" customHeight="false" outlineLevel="0" collapsed="false">
      <c r="A10000" s="37"/>
      <c r="B10000" s="38"/>
      <c r="C10000" s="39"/>
      <c r="D10000" s="39"/>
      <c r="E10000" s="40"/>
      <c r="F10000" s="41" t="str">
        <f aca="false">IF(A10000="","",INDEX(Assumptions!$B$16:$B$18,MATCH(C10000,Assumptions!$A$16:$A$18,0)))</f>
        <v/>
      </c>
      <c r="G10000" s="42" t="str">
        <f aca="false">IF(A10000="","",WORKDAY(B10000,F10000))</f>
        <v/>
      </c>
    </row>
    <row r="10001" customFormat="false" ht="15" hidden="false" customHeight="false" outlineLevel="0" collapsed="false">
      <c r="A10001" s="37"/>
      <c r="B10001" s="38"/>
      <c r="C10001" s="39"/>
      <c r="D10001" s="39"/>
      <c r="E10001" s="40"/>
      <c r="F10001" s="41" t="str">
        <f aca="false">IF(A10001="","",INDEX(Assumptions!$B$16:$B$18,MATCH(C10001,Assumptions!$A$16:$A$18,0)))</f>
        <v/>
      </c>
      <c r="G10001" s="42" t="str">
        <f aca="false">IF(A10001="","",WORKDAY(B10001,F10001))</f>
        <v/>
      </c>
    </row>
    <row r="10002" customFormat="false" ht="15" hidden="false" customHeight="false" outlineLevel="0" collapsed="false">
      <c r="A10002" s="37"/>
      <c r="B10002" s="38"/>
      <c r="C10002" s="39"/>
      <c r="D10002" s="39"/>
      <c r="E10002" s="40"/>
      <c r="F10002" s="41" t="str">
        <f aca="false">IF(A10002="","",INDEX(Assumptions!$B$16:$B$18,MATCH(C10002,Assumptions!$A$16:$A$18,0)))</f>
        <v/>
      </c>
      <c r="G10002" s="42" t="str">
        <f aca="false">IF(A10002="","",WORKDAY(B10002,F10002))</f>
        <v/>
      </c>
    </row>
    <row r="10003" customFormat="false" ht="15" hidden="false" customHeight="false" outlineLevel="0" collapsed="false">
      <c r="A10003" s="37"/>
      <c r="B10003" s="38"/>
      <c r="C10003" s="39"/>
      <c r="D10003" s="39"/>
      <c r="E10003" s="40"/>
      <c r="F10003" s="41" t="str">
        <f aca="false">IF(A10003="","",INDEX(Assumptions!$B$16:$B$18,MATCH(C10003,Assumptions!$A$16:$A$18,0)))</f>
        <v/>
      </c>
      <c r="G10003" s="42" t="str">
        <f aca="false">IF(A10003="","",WORKDAY(B10003,F10003))</f>
        <v/>
      </c>
    </row>
    <row r="10004" customFormat="false" ht="15" hidden="false" customHeight="false" outlineLevel="0" collapsed="false">
      <c r="A10004" s="37"/>
      <c r="B10004" s="38"/>
      <c r="C10004" s="39"/>
      <c r="D10004" s="39"/>
      <c r="E10004" s="40"/>
      <c r="F10004" s="41" t="str">
        <f aca="false">IF(A10004="","",INDEX(Assumptions!$B$16:$B$18,MATCH(C10004,Assumptions!$A$16:$A$18,0)))</f>
        <v/>
      </c>
      <c r="G10004" s="42" t="str">
        <f aca="false">IF(A10004="","",WORKDAY(B10004,F10004))</f>
        <v/>
      </c>
    </row>
    <row r="10005" customFormat="false" ht="15" hidden="false" customHeight="false" outlineLevel="0" collapsed="false">
      <c r="A10005" s="37"/>
      <c r="B10005" s="38"/>
      <c r="C10005" s="39"/>
      <c r="D10005" s="39"/>
      <c r="E10005" s="40"/>
      <c r="F10005" s="41" t="str">
        <f aca="false">IF(A10005="","",INDEX(Assumptions!$B$16:$B$18,MATCH(C10005,Assumptions!$A$16:$A$18,0)))</f>
        <v/>
      </c>
      <c r="G10005" s="42" t="str">
        <f aca="false">IF(A10005="","",WORKDAY(B10005,F10005))</f>
        <v/>
      </c>
    </row>
    <row r="10006" customFormat="false" ht="15" hidden="false" customHeight="false" outlineLevel="0" collapsed="false">
      <c r="A10006" s="37"/>
      <c r="B10006" s="38"/>
      <c r="C10006" s="39"/>
      <c r="D10006" s="39"/>
      <c r="E10006" s="40"/>
      <c r="F10006" s="41" t="str">
        <f aca="false">IF(A10006="","",INDEX(Assumptions!$B$16:$B$18,MATCH(C10006,Assumptions!$A$16:$A$18,0)))</f>
        <v/>
      </c>
      <c r="G10006" s="42" t="str">
        <f aca="false">IF(A10006="","",WORKDAY(B10006,F10006))</f>
        <v/>
      </c>
    </row>
    <row r="10007" customFormat="false" ht="15" hidden="false" customHeight="false" outlineLevel="0" collapsed="false">
      <c r="A10007" s="37"/>
      <c r="B10007" s="38"/>
      <c r="C10007" s="39"/>
      <c r="D10007" s="39"/>
      <c r="E10007" s="40"/>
      <c r="F10007" s="41" t="str">
        <f aca="false">IF(A10007="","",INDEX(Assumptions!$B$16:$B$18,MATCH(C10007,Assumptions!$A$16:$A$18,0)))</f>
        <v/>
      </c>
      <c r="G10007" s="42" t="str">
        <f aca="false">IF(A10007="","",WORKDAY(B10007,F10007))</f>
        <v/>
      </c>
    </row>
    <row r="10008" customFormat="false" ht="15" hidden="false" customHeight="false" outlineLevel="0" collapsed="false">
      <c r="A10008" s="37"/>
      <c r="B10008" s="38"/>
      <c r="C10008" s="39"/>
      <c r="D10008" s="39"/>
      <c r="E10008" s="40"/>
      <c r="F10008" s="41" t="str">
        <f aca="false">IF(A10008="","",INDEX(Assumptions!$B$16:$B$18,MATCH(C10008,Assumptions!$A$16:$A$18,0)))</f>
        <v/>
      </c>
      <c r="G10008" s="42" t="str">
        <f aca="false">IF(A10008="","",WORKDAY(B10008,F10008))</f>
        <v/>
      </c>
    </row>
    <row r="10009" customFormat="false" ht="15" hidden="false" customHeight="false" outlineLevel="0" collapsed="false">
      <c r="A10009" s="37"/>
      <c r="B10009" s="38"/>
      <c r="C10009" s="39"/>
      <c r="D10009" s="39"/>
      <c r="E10009" s="40"/>
      <c r="F10009" s="41" t="str">
        <f aca="false">IF(A10009="","",INDEX(Assumptions!$B$16:$B$18,MATCH(C10009,Assumptions!$A$16:$A$18,0)))</f>
        <v/>
      </c>
      <c r="G10009" s="42" t="str">
        <f aca="false">IF(A10009="","",WORKDAY(B10009,F10009))</f>
        <v/>
      </c>
    </row>
    <row r="10010" customFormat="false" ht="15" hidden="false" customHeight="false" outlineLevel="0" collapsed="false">
      <c r="A10010" s="37"/>
      <c r="B10010" s="38"/>
      <c r="C10010" s="39"/>
      <c r="D10010" s="39"/>
      <c r="E10010" s="40"/>
      <c r="F10010" s="41" t="str">
        <f aca="false">IF(A10010="","",INDEX(Assumptions!$B$16:$B$18,MATCH(C10010,Assumptions!$A$16:$A$18,0)))</f>
        <v/>
      </c>
      <c r="G10010" s="42" t="str">
        <f aca="false">IF(A10010="","",WORKDAY(B10010,F10010))</f>
        <v/>
      </c>
    </row>
    <row r="10011" customFormat="false" ht="15" hidden="false" customHeight="false" outlineLevel="0" collapsed="false">
      <c r="A10011" s="37"/>
      <c r="B10011" s="38"/>
      <c r="C10011" s="39"/>
      <c r="D10011" s="39"/>
      <c r="E10011" s="40"/>
      <c r="F10011" s="41" t="str">
        <f aca="false">IF(A10011="","",INDEX(Assumptions!$B$16:$B$18,MATCH(C10011,Assumptions!$A$16:$A$18,0)))</f>
        <v/>
      </c>
      <c r="G10011" s="42" t="str">
        <f aca="false">IF(A10011="","",WORKDAY(B10011,F10011))</f>
        <v/>
      </c>
    </row>
    <row r="10012" customFormat="false" ht="15" hidden="false" customHeight="false" outlineLevel="0" collapsed="false">
      <c r="A10012" s="37"/>
      <c r="B10012" s="38"/>
      <c r="C10012" s="39"/>
      <c r="D10012" s="39"/>
      <c r="E10012" s="40"/>
      <c r="F10012" s="41" t="str">
        <f aca="false">IF(A10012="","",INDEX(Assumptions!$B$16:$B$18,MATCH(C10012,Assumptions!$A$16:$A$18,0)))</f>
        <v/>
      </c>
      <c r="G10012" s="42" t="str">
        <f aca="false">IF(A10012="","",WORKDAY(B10012,F10012))</f>
        <v/>
      </c>
    </row>
    <row r="10013" customFormat="false" ht="15" hidden="false" customHeight="false" outlineLevel="0" collapsed="false">
      <c r="A10013" s="37"/>
      <c r="B10013" s="38"/>
      <c r="C10013" s="39"/>
      <c r="D10013" s="39"/>
      <c r="E10013" s="40"/>
      <c r="F10013" s="41" t="str">
        <f aca="false">IF(A10013="","",INDEX(Assumptions!$B$16:$B$18,MATCH(C10013,Assumptions!$A$16:$A$18,0)))</f>
        <v/>
      </c>
      <c r="G10013" s="42" t="str">
        <f aca="false">IF(A10013="","",WORKDAY(B10013,F10013))</f>
        <v/>
      </c>
    </row>
    <row r="10014" customFormat="false" ht="15" hidden="false" customHeight="false" outlineLevel="0" collapsed="false">
      <c r="A10014" s="37"/>
      <c r="B10014" s="38"/>
      <c r="C10014" s="39"/>
      <c r="D10014" s="39"/>
      <c r="E10014" s="40"/>
      <c r="F10014" s="41" t="str">
        <f aca="false">IF(A10014="","",INDEX(Assumptions!$B$16:$B$18,MATCH(C10014,Assumptions!$A$16:$A$18,0)))</f>
        <v/>
      </c>
      <c r="G10014" s="42" t="str">
        <f aca="false">IF(A10014="","",WORKDAY(B10014,F10014))</f>
        <v/>
      </c>
    </row>
    <row r="10015" customFormat="false" ht="15" hidden="false" customHeight="false" outlineLevel="0" collapsed="false">
      <c r="A10015" s="37"/>
      <c r="B10015" s="38"/>
      <c r="C10015" s="39"/>
      <c r="D10015" s="39"/>
      <c r="E10015" s="40"/>
      <c r="F10015" s="41" t="str">
        <f aca="false">IF(A10015="","",INDEX(Assumptions!$B$16:$B$18,MATCH(C10015,Assumptions!$A$16:$A$18,0)))</f>
        <v/>
      </c>
      <c r="G10015" s="42" t="str">
        <f aca="false">IF(A10015="","",WORKDAY(B10015,F10015))</f>
        <v/>
      </c>
    </row>
    <row r="10016" customFormat="false" ht="15" hidden="false" customHeight="false" outlineLevel="0" collapsed="false">
      <c r="A10016" s="37"/>
      <c r="B10016" s="38"/>
      <c r="C10016" s="39"/>
      <c r="D10016" s="39"/>
      <c r="E10016" s="40"/>
      <c r="F10016" s="41" t="str">
        <f aca="false">IF(A10016="","",INDEX(Assumptions!$B$16:$B$18,MATCH(C10016,Assumptions!$A$16:$A$18,0)))</f>
        <v/>
      </c>
      <c r="G10016" s="42" t="str">
        <f aca="false">IF(A10016="","",WORKDAY(B10016,F10016))</f>
        <v/>
      </c>
    </row>
    <row r="10017" customFormat="false" ht="15" hidden="false" customHeight="false" outlineLevel="0" collapsed="false">
      <c r="A10017" s="37"/>
      <c r="B10017" s="38"/>
      <c r="C10017" s="39"/>
      <c r="D10017" s="39"/>
      <c r="E10017" s="40"/>
      <c r="F10017" s="41" t="str">
        <f aca="false">IF(A10017="","",INDEX(Assumptions!$B$16:$B$18,MATCH(C10017,Assumptions!$A$16:$A$18,0)))</f>
        <v/>
      </c>
      <c r="G10017" s="42" t="str">
        <f aca="false">IF(A10017="","",WORKDAY(B10017,F10017))</f>
        <v/>
      </c>
    </row>
    <row r="10018" customFormat="false" ht="15" hidden="false" customHeight="false" outlineLevel="0" collapsed="false">
      <c r="A10018" s="37"/>
      <c r="B10018" s="38"/>
      <c r="C10018" s="39"/>
      <c r="D10018" s="39"/>
      <c r="E10018" s="40"/>
      <c r="F10018" s="41" t="str">
        <f aca="false">IF(A10018="","",INDEX(Assumptions!$B$16:$B$18,MATCH(C10018,Assumptions!$A$16:$A$18,0)))</f>
        <v/>
      </c>
      <c r="G10018" s="42" t="str">
        <f aca="false">IF(A10018="","",WORKDAY(B10018,F10018))</f>
        <v/>
      </c>
    </row>
    <row r="10019" customFormat="false" ht="15" hidden="false" customHeight="false" outlineLevel="0" collapsed="false">
      <c r="A10019" s="37"/>
      <c r="B10019" s="38"/>
      <c r="C10019" s="39"/>
      <c r="D10019" s="39"/>
      <c r="E10019" s="40"/>
      <c r="F10019" s="41" t="str">
        <f aca="false">IF(A10019="","",INDEX(Assumptions!$B$16:$B$18,MATCH(C10019,Assumptions!$A$16:$A$18,0)))</f>
        <v/>
      </c>
      <c r="G10019" s="42" t="str">
        <f aca="false">IF(A10019="","",WORKDAY(B10019,F10019))</f>
        <v/>
      </c>
    </row>
    <row r="10020" customFormat="false" ht="15" hidden="false" customHeight="false" outlineLevel="0" collapsed="false">
      <c r="A10020" s="37"/>
      <c r="B10020" s="38"/>
      <c r="C10020" s="39"/>
      <c r="D10020" s="39"/>
      <c r="E10020" s="40"/>
      <c r="F10020" s="41" t="str">
        <f aca="false">IF(A10020="","",INDEX(Assumptions!$B$16:$B$18,MATCH(C10020,Assumptions!$A$16:$A$18,0)))</f>
        <v/>
      </c>
      <c r="G10020" s="42" t="str">
        <f aca="false">IF(A10020="","",WORKDAY(B10020,F10020))</f>
        <v/>
      </c>
    </row>
    <row r="10021" customFormat="false" ht="15" hidden="false" customHeight="false" outlineLevel="0" collapsed="false">
      <c r="A10021" s="37"/>
      <c r="B10021" s="38"/>
      <c r="C10021" s="39"/>
      <c r="D10021" s="39"/>
      <c r="E10021" s="40"/>
      <c r="F10021" s="41" t="str">
        <f aca="false">IF(A10021="","",INDEX(Assumptions!$B$16:$B$18,MATCH(C10021,Assumptions!$A$16:$A$18,0)))</f>
        <v/>
      </c>
      <c r="G10021" s="42" t="str">
        <f aca="false">IF(A10021="","",WORKDAY(B10021,F10021))</f>
        <v/>
      </c>
    </row>
    <row r="10022" customFormat="false" ht="15" hidden="false" customHeight="false" outlineLevel="0" collapsed="false">
      <c r="A10022" s="37"/>
      <c r="B10022" s="38"/>
      <c r="C10022" s="39"/>
      <c r="D10022" s="39"/>
      <c r="E10022" s="40"/>
      <c r="F10022" s="41" t="str">
        <f aca="false">IF(A10022="","",INDEX(Assumptions!$B$16:$B$18,MATCH(C10022,Assumptions!$A$16:$A$18,0)))</f>
        <v/>
      </c>
      <c r="G10022" s="42" t="str">
        <f aca="false">IF(A10022="","",WORKDAY(B10022,F10022))</f>
        <v/>
      </c>
    </row>
    <row r="10023" customFormat="false" ht="15" hidden="false" customHeight="false" outlineLevel="0" collapsed="false">
      <c r="A10023" s="37"/>
      <c r="B10023" s="38"/>
      <c r="C10023" s="39"/>
      <c r="D10023" s="39"/>
      <c r="E10023" s="40"/>
      <c r="F10023" s="41" t="str">
        <f aca="false">IF(A10023="","",INDEX(Assumptions!$B$16:$B$18,MATCH(C10023,Assumptions!$A$16:$A$18,0)))</f>
        <v/>
      </c>
      <c r="G10023" s="42" t="str">
        <f aca="false">IF(A10023="","",WORKDAY(B10023,F10023))</f>
        <v/>
      </c>
    </row>
    <row r="10024" customFormat="false" ht="15" hidden="false" customHeight="false" outlineLevel="0" collapsed="false">
      <c r="A10024" s="37"/>
      <c r="B10024" s="38"/>
      <c r="C10024" s="39"/>
      <c r="D10024" s="39"/>
      <c r="E10024" s="40"/>
      <c r="F10024" s="41" t="str">
        <f aca="false">IF(A10024="","",INDEX(Assumptions!$B$16:$B$18,MATCH(C10024,Assumptions!$A$16:$A$18,0)))</f>
        <v/>
      </c>
      <c r="G10024" s="42" t="str">
        <f aca="false">IF(A10024="","",WORKDAY(B10024,F10024))</f>
        <v/>
      </c>
    </row>
    <row r="10025" customFormat="false" ht="15" hidden="false" customHeight="false" outlineLevel="0" collapsed="false">
      <c r="A10025" s="37"/>
      <c r="B10025" s="38"/>
      <c r="C10025" s="39"/>
      <c r="D10025" s="39"/>
      <c r="E10025" s="40"/>
      <c r="F10025" s="41" t="str">
        <f aca="false">IF(A10025="","",INDEX(Assumptions!$B$16:$B$18,MATCH(C10025,Assumptions!$A$16:$A$18,0)))</f>
        <v/>
      </c>
      <c r="G10025" s="42" t="str">
        <f aca="false">IF(A10025="","",WORKDAY(B10025,F10025))</f>
        <v/>
      </c>
    </row>
    <row r="10026" customFormat="false" ht="15" hidden="false" customHeight="false" outlineLevel="0" collapsed="false">
      <c r="A10026" s="37"/>
      <c r="B10026" s="38"/>
      <c r="C10026" s="39"/>
      <c r="D10026" s="39"/>
      <c r="E10026" s="40"/>
      <c r="F10026" s="41" t="str">
        <f aca="false">IF(A10026="","",INDEX(Assumptions!$B$16:$B$18,MATCH(C10026,Assumptions!$A$16:$A$18,0)))</f>
        <v/>
      </c>
      <c r="G10026" s="42" t="str">
        <f aca="false">IF(A10026="","",WORKDAY(B10026,F10026))</f>
        <v/>
      </c>
    </row>
    <row r="10027" customFormat="false" ht="15" hidden="false" customHeight="false" outlineLevel="0" collapsed="false">
      <c r="A10027" s="37"/>
      <c r="B10027" s="38"/>
      <c r="C10027" s="39"/>
      <c r="D10027" s="39"/>
      <c r="E10027" s="40"/>
      <c r="F10027" s="41" t="str">
        <f aca="false">IF(A10027="","",INDEX(Assumptions!$B$16:$B$18,MATCH(C10027,Assumptions!$A$16:$A$18,0)))</f>
        <v/>
      </c>
      <c r="G10027" s="42" t="str">
        <f aca="false">IF(A10027="","",WORKDAY(B10027,F10027))</f>
        <v/>
      </c>
    </row>
    <row r="10028" customFormat="false" ht="15" hidden="false" customHeight="false" outlineLevel="0" collapsed="false">
      <c r="A10028" s="37"/>
      <c r="B10028" s="38"/>
      <c r="C10028" s="39"/>
      <c r="D10028" s="39"/>
      <c r="E10028" s="40"/>
      <c r="F10028" s="41" t="str">
        <f aca="false">IF(A10028="","",INDEX(Assumptions!$B$16:$B$18,MATCH(C10028,Assumptions!$A$16:$A$18,0)))</f>
        <v/>
      </c>
      <c r="G10028" s="42" t="str">
        <f aca="false">IF(A10028="","",WORKDAY(B10028,F10028))</f>
        <v/>
      </c>
    </row>
    <row r="10029" customFormat="false" ht="15" hidden="false" customHeight="false" outlineLevel="0" collapsed="false">
      <c r="A10029" s="37"/>
      <c r="B10029" s="38"/>
      <c r="C10029" s="39"/>
      <c r="D10029" s="39"/>
      <c r="E10029" s="40"/>
      <c r="F10029" s="41" t="str">
        <f aca="false">IF(A10029="","",INDEX(Assumptions!$B$16:$B$18,MATCH(C10029,Assumptions!$A$16:$A$18,0)))</f>
        <v/>
      </c>
      <c r="G10029" s="42" t="str">
        <f aca="false">IF(A10029="","",WORKDAY(B10029,F10029))</f>
        <v/>
      </c>
    </row>
    <row r="10030" customFormat="false" ht="15" hidden="false" customHeight="false" outlineLevel="0" collapsed="false">
      <c r="A10030" s="37"/>
      <c r="B10030" s="38"/>
      <c r="C10030" s="39"/>
      <c r="D10030" s="39"/>
      <c r="E10030" s="40"/>
      <c r="F10030" s="41" t="str">
        <f aca="false">IF(A10030="","",INDEX(Assumptions!$B$16:$B$18,MATCH(C10030,Assumptions!$A$16:$A$18,0)))</f>
        <v/>
      </c>
      <c r="G10030" s="42" t="str">
        <f aca="false">IF(A10030="","",WORKDAY(B10030,F10030))</f>
        <v/>
      </c>
    </row>
    <row r="10031" customFormat="false" ht="15" hidden="false" customHeight="false" outlineLevel="0" collapsed="false">
      <c r="A10031" s="37"/>
      <c r="B10031" s="38"/>
      <c r="C10031" s="39"/>
      <c r="D10031" s="39"/>
      <c r="E10031" s="40"/>
      <c r="F10031" s="41" t="str">
        <f aca="false">IF(A10031="","",INDEX(Assumptions!$B$16:$B$18,MATCH(C10031,Assumptions!$A$16:$A$18,0)))</f>
        <v/>
      </c>
      <c r="G10031" s="42" t="str">
        <f aca="false">IF(A10031="","",WORKDAY(B10031,F10031))</f>
        <v/>
      </c>
    </row>
    <row r="10032" customFormat="false" ht="15" hidden="false" customHeight="false" outlineLevel="0" collapsed="false">
      <c r="A10032" s="37"/>
      <c r="B10032" s="38"/>
      <c r="C10032" s="39"/>
      <c r="D10032" s="39"/>
      <c r="E10032" s="40"/>
      <c r="F10032" s="41" t="str">
        <f aca="false">IF(A10032="","",INDEX(Assumptions!$B$16:$B$18,MATCH(C10032,Assumptions!$A$16:$A$18,0)))</f>
        <v/>
      </c>
      <c r="G10032" s="42" t="str">
        <f aca="false">IF(A10032="","",WORKDAY(B10032,F10032))</f>
        <v/>
      </c>
    </row>
    <row r="10033" customFormat="false" ht="15" hidden="false" customHeight="false" outlineLevel="0" collapsed="false">
      <c r="A10033" s="37"/>
      <c r="B10033" s="38"/>
      <c r="C10033" s="39"/>
      <c r="D10033" s="39"/>
      <c r="E10033" s="40"/>
      <c r="F10033" s="41" t="str">
        <f aca="false">IF(A10033="","",INDEX(Assumptions!$B$16:$B$18,MATCH(C10033,Assumptions!$A$16:$A$18,0)))</f>
        <v/>
      </c>
      <c r="G10033" s="42" t="str">
        <f aca="false">IF(A10033="","",WORKDAY(B10033,F10033))</f>
        <v/>
      </c>
    </row>
    <row r="10034" customFormat="false" ht="15" hidden="false" customHeight="false" outlineLevel="0" collapsed="false">
      <c r="A10034" s="37"/>
      <c r="B10034" s="38"/>
      <c r="C10034" s="39"/>
      <c r="D10034" s="39"/>
      <c r="E10034" s="40"/>
      <c r="F10034" s="41" t="str">
        <f aca="false">IF(A10034="","",INDEX(Assumptions!$B$16:$B$18,MATCH(C10034,Assumptions!$A$16:$A$18,0)))</f>
        <v/>
      </c>
      <c r="G10034" s="42" t="str">
        <f aca="false">IF(A10034="","",WORKDAY(B10034,F10034))</f>
        <v/>
      </c>
    </row>
    <row r="10035" customFormat="false" ht="15" hidden="false" customHeight="false" outlineLevel="0" collapsed="false">
      <c r="A10035" s="37"/>
      <c r="B10035" s="38"/>
      <c r="C10035" s="39"/>
      <c r="D10035" s="39"/>
      <c r="E10035" s="40"/>
      <c r="F10035" s="41" t="str">
        <f aca="false">IF(A10035="","",INDEX(Assumptions!$B$16:$B$18,MATCH(C10035,Assumptions!$A$16:$A$18,0)))</f>
        <v/>
      </c>
      <c r="G10035" s="42" t="str">
        <f aca="false">IF(A10035="","",WORKDAY(B10035,F10035))</f>
        <v/>
      </c>
    </row>
    <row r="10036" customFormat="false" ht="15" hidden="false" customHeight="false" outlineLevel="0" collapsed="false">
      <c r="A10036" s="37"/>
      <c r="B10036" s="38"/>
      <c r="C10036" s="39"/>
      <c r="D10036" s="39"/>
      <c r="E10036" s="40"/>
      <c r="F10036" s="41" t="str">
        <f aca="false">IF(A10036="","",INDEX(Assumptions!$B$16:$B$18,MATCH(C10036,Assumptions!$A$16:$A$18,0)))</f>
        <v/>
      </c>
      <c r="G10036" s="42" t="str">
        <f aca="false">IF(A10036="","",WORKDAY(B10036,F10036))</f>
        <v/>
      </c>
    </row>
    <row r="10037" customFormat="false" ht="15" hidden="false" customHeight="false" outlineLevel="0" collapsed="false">
      <c r="A10037" s="37"/>
      <c r="B10037" s="38"/>
      <c r="C10037" s="39"/>
      <c r="D10037" s="39"/>
      <c r="E10037" s="40"/>
      <c r="F10037" s="41" t="str">
        <f aca="false">IF(A10037="","",INDEX(Assumptions!$B$16:$B$18,MATCH(C10037,Assumptions!$A$16:$A$18,0)))</f>
        <v/>
      </c>
      <c r="G10037" s="42" t="str">
        <f aca="false">IF(A10037="","",WORKDAY(B10037,F10037))</f>
        <v/>
      </c>
    </row>
    <row r="10038" customFormat="false" ht="15" hidden="false" customHeight="false" outlineLevel="0" collapsed="false">
      <c r="A10038" s="37"/>
      <c r="B10038" s="38"/>
      <c r="C10038" s="39"/>
      <c r="D10038" s="39"/>
      <c r="E10038" s="40"/>
      <c r="F10038" s="41" t="str">
        <f aca="false">IF(A10038="","",INDEX(Assumptions!$B$16:$B$18,MATCH(C10038,Assumptions!$A$16:$A$18,0)))</f>
        <v/>
      </c>
      <c r="G10038" s="42" t="str">
        <f aca="false">IF(A10038="","",WORKDAY(B10038,F10038))</f>
        <v/>
      </c>
    </row>
    <row r="10039" customFormat="false" ht="15" hidden="false" customHeight="false" outlineLevel="0" collapsed="false">
      <c r="A10039" s="37"/>
      <c r="B10039" s="38"/>
      <c r="C10039" s="39"/>
      <c r="D10039" s="39"/>
      <c r="E10039" s="40"/>
      <c r="F10039" s="41" t="str">
        <f aca="false">IF(A10039="","",INDEX(Assumptions!$B$16:$B$18,MATCH(C10039,Assumptions!$A$16:$A$18,0)))</f>
        <v/>
      </c>
      <c r="G10039" s="42" t="str">
        <f aca="false">IF(A10039="","",WORKDAY(B10039,F10039))</f>
        <v/>
      </c>
    </row>
    <row r="10040" customFormat="false" ht="15" hidden="false" customHeight="false" outlineLevel="0" collapsed="false">
      <c r="A10040" s="37"/>
      <c r="B10040" s="38"/>
      <c r="C10040" s="39"/>
      <c r="D10040" s="39"/>
      <c r="E10040" s="40"/>
      <c r="F10040" s="41" t="str">
        <f aca="false">IF(A10040="","",INDEX(Assumptions!$B$16:$B$18,MATCH(C10040,Assumptions!$A$16:$A$18,0)))</f>
        <v/>
      </c>
      <c r="G10040" s="42" t="str">
        <f aca="false">IF(A10040="","",WORKDAY(B10040,F10040))</f>
        <v/>
      </c>
    </row>
    <row r="10041" customFormat="false" ht="15" hidden="false" customHeight="false" outlineLevel="0" collapsed="false">
      <c r="A10041" s="37"/>
      <c r="B10041" s="38"/>
      <c r="C10041" s="39"/>
      <c r="D10041" s="39"/>
      <c r="E10041" s="40"/>
      <c r="F10041" s="41" t="str">
        <f aca="false">IF(A10041="","",INDEX(Assumptions!$B$16:$B$18,MATCH(C10041,Assumptions!$A$16:$A$18,0)))</f>
        <v/>
      </c>
      <c r="G10041" s="42" t="str">
        <f aca="false">IF(A10041="","",WORKDAY(B10041,F10041))</f>
        <v/>
      </c>
    </row>
    <row r="10042" customFormat="false" ht="15" hidden="false" customHeight="false" outlineLevel="0" collapsed="false">
      <c r="A10042" s="37"/>
      <c r="B10042" s="38"/>
      <c r="C10042" s="39"/>
      <c r="D10042" s="39"/>
      <c r="E10042" s="40"/>
      <c r="F10042" s="41" t="str">
        <f aca="false">IF(A10042="","",INDEX(Assumptions!$B$16:$B$18,MATCH(C10042,Assumptions!$A$16:$A$18,0)))</f>
        <v/>
      </c>
      <c r="G10042" s="42" t="str">
        <f aca="false">IF(A10042="","",WORKDAY(B10042,F10042))</f>
        <v/>
      </c>
    </row>
    <row r="10043" customFormat="false" ht="15" hidden="false" customHeight="false" outlineLevel="0" collapsed="false">
      <c r="A10043" s="37"/>
      <c r="B10043" s="38"/>
      <c r="C10043" s="39"/>
      <c r="D10043" s="39"/>
      <c r="E10043" s="40"/>
      <c r="F10043" s="41" t="str">
        <f aca="false">IF(A10043="","",INDEX(Assumptions!$B$16:$B$18,MATCH(C10043,Assumptions!$A$16:$A$18,0)))</f>
        <v/>
      </c>
      <c r="G10043" s="42" t="str">
        <f aca="false">IF(A10043="","",WORKDAY(B10043,F10043))</f>
        <v/>
      </c>
    </row>
    <row r="10044" customFormat="false" ht="15" hidden="false" customHeight="false" outlineLevel="0" collapsed="false">
      <c r="A10044" s="37"/>
      <c r="B10044" s="38"/>
      <c r="C10044" s="39"/>
      <c r="D10044" s="39"/>
      <c r="E10044" s="40"/>
      <c r="F10044" s="41" t="str">
        <f aca="false">IF(A10044="","",INDEX(Assumptions!$B$16:$B$18,MATCH(C10044,Assumptions!$A$16:$A$18,0)))</f>
        <v/>
      </c>
      <c r="G10044" s="42" t="str">
        <f aca="false">IF(A10044="","",WORKDAY(B10044,F10044))</f>
        <v/>
      </c>
    </row>
    <row r="10045" customFormat="false" ht="15" hidden="false" customHeight="false" outlineLevel="0" collapsed="false">
      <c r="A10045" s="37"/>
      <c r="B10045" s="38"/>
      <c r="C10045" s="39"/>
      <c r="D10045" s="39"/>
      <c r="E10045" s="40"/>
      <c r="F10045" s="41" t="str">
        <f aca="false">IF(A10045="","",INDEX(Assumptions!$B$16:$B$18,MATCH(C10045,Assumptions!$A$16:$A$18,0)))</f>
        <v/>
      </c>
      <c r="G10045" s="42" t="str">
        <f aca="false">IF(A10045="","",WORKDAY(B10045,F10045))</f>
        <v/>
      </c>
    </row>
    <row r="10046" customFormat="false" ht="15" hidden="false" customHeight="false" outlineLevel="0" collapsed="false">
      <c r="A10046" s="37"/>
      <c r="B10046" s="38"/>
      <c r="C10046" s="39"/>
      <c r="D10046" s="39"/>
      <c r="E10046" s="40"/>
      <c r="F10046" s="41" t="str">
        <f aca="false">IF(A10046="","",INDEX(Assumptions!$B$16:$B$18,MATCH(C10046,Assumptions!$A$16:$A$18,0)))</f>
        <v/>
      </c>
      <c r="G10046" s="42" t="str">
        <f aca="false">IF(A10046="","",WORKDAY(B10046,F10046))</f>
        <v/>
      </c>
    </row>
    <row r="10047" customFormat="false" ht="15" hidden="false" customHeight="false" outlineLevel="0" collapsed="false">
      <c r="A10047" s="37"/>
      <c r="B10047" s="38"/>
      <c r="C10047" s="39"/>
      <c r="D10047" s="39"/>
      <c r="E10047" s="40"/>
      <c r="F10047" s="41" t="str">
        <f aca="false">IF(A10047="","",INDEX(Assumptions!$B$16:$B$18,MATCH(C10047,Assumptions!$A$16:$A$18,0)))</f>
        <v/>
      </c>
      <c r="G10047" s="42" t="str">
        <f aca="false">IF(A10047="","",WORKDAY(B10047,F10047))</f>
        <v/>
      </c>
    </row>
    <row r="10048" customFormat="false" ht="15" hidden="false" customHeight="false" outlineLevel="0" collapsed="false">
      <c r="A10048" s="37"/>
      <c r="B10048" s="38"/>
      <c r="C10048" s="39"/>
      <c r="D10048" s="39"/>
      <c r="E10048" s="40"/>
      <c r="F10048" s="41" t="str">
        <f aca="false">IF(A10048="","",INDEX(Assumptions!$B$16:$B$18,MATCH(C10048,Assumptions!$A$16:$A$18,0)))</f>
        <v/>
      </c>
      <c r="G10048" s="42" t="str">
        <f aca="false">IF(A10048="","",WORKDAY(B10048,F10048))</f>
        <v/>
      </c>
    </row>
    <row r="10049" customFormat="false" ht="15" hidden="false" customHeight="false" outlineLevel="0" collapsed="false">
      <c r="A10049" s="37"/>
      <c r="B10049" s="38"/>
      <c r="C10049" s="39"/>
      <c r="D10049" s="39"/>
      <c r="E10049" s="40"/>
      <c r="F10049" s="41" t="str">
        <f aca="false">IF(A10049="","",INDEX(Assumptions!$B$16:$B$18,MATCH(C10049,Assumptions!$A$16:$A$18,0)))</f>
        <v/>
      </c>
      <c r="G10049" s="42" t="str">
        <f aca="false">IF(A10049="","",WORKDAY(B10049,F10049))</f>
        <v/>
      </c>
    </row>
    <row r="10050" customFormat="false" ht="15" hidden="false" customHeight="false" outlineLevel="0" collapsed="false">
      <c r="A10050" s="37"/>
      <c r="B10050" s="38"/>
      <c r="C10050" s="39"/>
      <c r="D10050" s="39"/>
      <c r="E10050" s="40"/>
      <c r="F10050" s="41" t="str">
        <f aca="false">IF(A10050="","",INDEX(Assumptions!$B$16:$B$18,MATCH(C10050,Assumptions!$A$16:$A$18,0)))</f>
        <v/>
      </c>
      <c r="G10050" s="42" t="str">
        <f aca="false">IF(A10050="","",WORKDAY(B10050,F10050))</f>
        <v/>
      </c>
    </row>
    <row r="10051" customFormat="false" ht="15" hidden="false" customHeight="false" outlineLevel="0" collapsed="false">
      <c r="A10051" s="37"/>
      <c r="B10051" s="38"/>
      <c r="C10051" s="39"/>
      <c r="D10051" s="39"/>
      <c r="E10051" s="40"/>
      <c r="F10051" s="41" t="str">
        <f aca="false">IF(A10051="","",INDEX(Assumptions!$B$16:$B$18,MATCH(C10051,Assumptions!$A$16:$A$18,0)))</f>
        <v/>
      </c>
      <c r="G10051" s="42" t="str">
        <f aca="false">IF(A10051="","",WORKDAY(B10051,F10051))</f>
        <v/>
      </c>
    </row>
    <row r="10052" customFormat="false" ht="15" hidden="false" customHeight="false" outlineLevel="0" collapsed="false">
      <c r="A10052" s="37"/>
      <c r="B10052" s="38"/>
      <c r="C10052" s="39"/>
      <c r="D10052" s="39"/>
      <c r="E10052" s="40"/>
      <c r="F10052" s="41" t="str">
        <f aca="false">IF(A10052="","",INDEX(Assumptions!$B$16:$B$18,MATCH(C10052,Assumptions!$A$16:$A$18,0)))</f>
        <v/>
      </c>
      <c r="G10052" s="42" t="str">
        <f aca="false">IF(A10052="","",WORKDAY(B10052,F10052))</f>
        <v/>
      </c>
    </row>
    <row r="10053" customFormat="false" ht="15" hidden="false" customHeight="false" outlineLevel="0" collapsed="false">
      <c r="A10053" s="37"/>
      <c r="B10053" s="38"/>
      <c r="C10053" s="39"/>
      <c r="D10053" s="39"/>
      <c r="E10053" s="40"/>
      <c r="F10053" s="41" t="str">
        <f aca="false">IF(A10053="","",INDEX(Assumptions!$B$16:$B$18,MATCH(C10053,Assumptions!$A$16:$A$18,0)))</f>
        <v/>
      </c>
      <c r="G10053" s="42" t="str">
        <f aca="false">IF(A10053="","",WORKDAY(B10053,F10053))</f>
        <v/>
      </c>
    </row>
    <row r="10054" customFormat="false" ht="15" hidden="false" customHeight="false" outlineLevel="0" collapsed="false">
      <c r="A10054" s="37"/>
      <c r="B10054" s="38"/>
      <c r="C10054" s="39"/>
      <c r="D10054" s="39"/>
      <c r="E10054" s="40"/>
      <c r="F10054" s="41" t="str">
        <f aca="false">IF(A10054="","",INDEX(Assumptions!$B$16:$B$18,MATCH(C10054,Assumptions!$A$16:$A$18,0)))</f>
        <v/>
      </c>
      <c r="G10054" s="42" t="str">
        <f aca="false">IF(A10054="","",WORKDAY(B10054,F10054))</f>
        <v/>
      </c>
    </row>
    <row r="10055" customFormat="false" ht="15" hidden="false" customHeight="false" outlineLevel="0" collapsed="false">
      <c r="A10055" s="37"/>
      <c r="B10055" s="38"/>
      <c r="C10055" s="39"/>
      <c r="D10055" s="39"/>
      <c r="E10055" s="40"/>
      <c r="F10055" s="41" t="str">
        <f aca="false">IF(A10055="","",INDEX(Assumptions!$B$16:$B$18,MATCH(C10055,Assumptions!$A$16:$A$18,0)))</f>
        <v/>
      </c>
      <c r="G10055" s="42" t="str">
        <f aca="false">IF(A10055="","",WORKDAY(B10055,F10055))</f>
        <v/>
      </c>
    </row>
    <row r="10056" customFormat="false" ht="15" hidden="false" customHeight="false" outlineLevel="0" collapsed="false">
      <c r="A10056" s="37"/>
      <c r="B10056" s="38"/>
      <c r="C10056" s="39"/>
      <c r="D10056" s="39"/>
      <c r="E10056" s="40"/>
      <c r="F10056" s="41" t="str">
        <f aca="false">IF(A10056="","",INDEX(Assumptions!$B$16:$B$18,MATCH(C10056,Assumptions!$A$16:$A$18,0)))</f>
        <v/>
      </c>
      <c r="G10056" s="42" t="str">
        <f aca="false">IF(A10056="","",WORKDAY(B10056,F10056))</f>
        <v/>
      </c>
    </row>
    <row r="10057" customFormat="false" ht="15" hidden="false" customHeight="false" outlineLevel="0" collapsed="false">
      <c r="A10057" s="37"/>
      <c r="B10057" s="38"/>
      <c r="C10057" s="39"/>
      <c r="D10057" s="39"/>
      <c r="E10057" s="40"/>
      <c r="F10057" s="41" t="str">
        <f aca="false">IF(A10057="","",INDEX(Assumptions!$B$16:$B$18,MATCH(C10057,Assumptions!$A$16:$A$18,0)))</f>
        <v/>
      </c>
      <c r="G10057" s="42" t="str">
        <f aca="false">IF(A10057="","",WORKDAY(B10057,F10057))</f>
        <v/>
      </c>
    </row>
    <row r="10058" customFormat="false" ht="15" hidden="false" customHeight="false" outlineLevel="0" collapsed="false">
      <c r="A10058" s="37"/>
      <c r="B10058" s="38"/>
      <c r="C10058" s="39"/>
      <c r="D10058" s="39"/>
      <c r="E10058" s="40"/>
      <c r="F10058" s="41" t="str">
        <f aca="false">IF(A10058="","",INDEX(Assumptions!$B$16:$B$18,MATCH(C10058,Assumptions!$A$16:$A$18,0)))</f>
        <v/>
      </c>
      <c r="G10058" s="42" t="str">
        <f aca="false">IF(A10058="","",WORKDAY(B10058,F10058))</f>
        <v/>
      </c>
    </row>
    <row r="10059" customFormat="false" ht="15" hidden="false" customHeight="false" outlineLevel="0" collapsed="false">
      <c r="A10059" s="37"/>
      <c r="B10059" s="38"/>
      <c r="C10059" s="39"/>
      <c r="D10059" s="39"/>
      <c r="E10059" s="40"/>
      <c r="F10059" s="41" t="str">
        <f aca="false">IF(A10059="","",INDEX(Assumptions!$B$16:$B$18,MATCH(C10059,Assumptions!$A$16:$A$18,0)))</f>
        <v/>
      </c>
      <c r="G10059" s="42" t="str">
        <f aca="false">IF(A10059="","",WORKDAY(B10059,F10059))</f>
        <v/>
      </c>
    </row>
    <row r="10060" customFormat="false" ht="15" hidden="false" customHeight="false" outlineLevel="0" collapsed="false">
      <c r="A10060" s="37"/>
      <c r="B10060" s="38"/>
      <c r="C10060" s="39"/>
      <c r="D10060" s="39"/>
      <c r="E10060" s="40"/>
      <c r="F10060" s="41" t="str">
        <f aca="false">IF(A10060="","",INDEX(Assumptions!$B$16:$B$18,MATCH(C10060,Assumptions!$A$16:$A$18,0)))</f>
        <v/>
      </c>
      <c r="G10060" s="42" t="str">
        <f aca="false">IF(A10060="","",WORKDAY(B10060,F10060))</f>
        <v/>
      </c>
    </row>
    <row r="10061" customFormat="false" ht="15" hidden="false" customHeight="false" outlineLevel="0" collapsed="false">
      <c r="A10061" s="37"/>
      <c r="B10061" s="38"/>
      <c r="C10061" s="39"/>
      <c r="D10061" s="39"/>
      <c r="E10061" s="40"/>
      <c r="F10061" s="41" t="str">
        <f aca="false">IF(A10061="","",INDEX(Assumptions!$B$16:$B$18,MATCH(C10061,Assumptions!$A$16:$A$18,0)))</f>
        <v/>
      </c>
      <c r="G10061" s="42" t="str">
        <f aca="false">IF(A10061="","",WORKDAY(B10061,F10061))</f>
        <v/>
      </c>
    </row>
    <row r="10062" customFormat="false" ht="15" hidden="false" customHeight="false" outlineLevel="0" collapsed="false">
      <c r="A10062" s="37"/>
      <c r="B10062" s="38"/>
      <c r="C10062" s="39"/>
      <c r="D10062" s="39"/>
      <c r="E10062" s="40"/>
      <c r="F10062" s="41" t="str">
        <f aca="false">IF(A10062="","",INDEX(Assumptions!$B$16:$B$18,MATCH(C10062,Assumptions!$A$16:$A$18,0)))</f>
        <v/>
      </c>
      <c r="G10062" s="42" t="str">
        <f aca="false">IF(A10062="","",WORKDAY(B10062,F10062))</f>
        <v/>
      </c>
    </row>
    <row r="10063" customFormat="false" ht="15" hidden="false" customHeight="false" outlineLevel="0" collapsed="false">
      <c r="A10063" s="37"/>
      <c r="B10063" s="38"/>
      <c r="C10063" s="39"/>
      <c r="D10063" s="39"/>
      <c r="E10063" s="40"/>
      <c r="F10063" s="41" t="str">
        <f aca="false">IF(A10063="","",INDEX(Assumptions!$B$16:$B$18,MATCH(C10063,Assumptions!$A$16:$A$18,0)))</f>
        <v/>
      </c>
      <c r="G10063" s="42" t="str">
        <f aca="false">IF(A10063="","",WORKDAY(B10063,F10063))</f>
        <v/>
      </c>
    </row>
    <row r="10064" customFormat="false" ht="15" hidden="false" customHeight="false" outlineLevel="0" collapsed="false">
      <c r="A10064" s="37"/>
      <c r="B10064" s="38"/>
      <c r="C10064" s="39"/>
      <c r="D10064" s="39"/>
      <c r="E10064" s="40"/>
      <c r="F10064" s="41" t="str">
        <f aca="false">IF(A10064="","",INDEX(Assumptions!$B$16:$B$18,MATCH(C10064,Assumptions!$A$16:$A$18,0)))</f>
        <v/>
      </c>
      <c r="G10064" s="42" t="str">
        <f aca="false">IF(A10064="","",WORKDAY(B10064,F10064))</f>
        <v/>
      </c>
    </row>
    <row r="10065" customFormat="false" ht="15" hidden="false" customHeight="false" outlineLevel="0" collapsed="false">
      <c r="A10065" s="37"/>
      <c r="B10065" s="38"/>
      <c r="C10065" s="39"/>
      <c r="D10065" s="39"/>
      <c r="E10065" s="40"/>
      <c r="F10065" s="41" t="str">
        <f aca="false">IF(A10065="","",INDEX(Assumptions!$B$16:$B$18,MATCH(C10065,Assumptions!$A$16:$A$18,0)))</f>
        <v/>
      </c>
      <c r="G10065" s="42" t="str">
        <f aca="false">IF(A10065="","",WORKDAY(B10065,F10065))</f>
        <v/>
      </c>
    </row>
    <row r="10066" customFormat="false" ht="15" hidden="false" customHeight="false" outlineLevel="0" collapsed="false">
      <c r="A10066" s="37"/>
      <c r="B10066" s="38"/>
      <c r="C10066" s="39"/>
      <c r="D10066" s="39"/>
      <c r="E10066" s="40"/>
      <c r="F10066" s="41" t="str">
        <f aca="false">IF(A10066="","",INDEX(Assumptions!$B$16:$B$18,MATCH(C10066,Assumptions!$A$16:$A$18,0)))</f>
        <v/>
      </c>
      <c r="G10066" s="42" t="str">
        <f aca="false">IF(A10066="","",WORKDAY(B10066,F10066))</f>
        <v/>
      </c>
    </row>
    <row r="10067" customFormat="false" ht="15" hidden="false" customHeight="false" outlineLevel="0" collapsed="false">
      <c r="A10067" s="37"/>
      <c r="B10067" s="38"/>
      <c r="C10067" s="39"/>
      <c r="D10067" s="39"/>
      <c r="E10067" s="40"/>
      <c r="F10067" s="41" t="str">
        <f aca="false">IF(A10067="","",INDEX(Assumptions!$B$16:$B$18,MATCH(C10067,Assumptions!$A$16:$A$18,0)))</f>
        <v/>
      </c>
      <c r="G10067" s="42" t="str">
        <f aca="false">IF(A10067="","",WORKDAY(B10067,F10067))</f>
        <v/>
      </c>
    </row>
    <row r="10068" customFormat="false" ht="15" hidden="false" customHeight="false" outlineLevel="0" collapsed="false">
      <c r="A10068" s="37"/>
      <c r="B10068" s="38"/>
      <c r="C10068" s="39"/>
      <c r="D10068" s="39"/>
      <c r="E10068" s="40"/>
      <c r="F10068" s="41" t="str">
        <f aca="false">IF(A10068="","",INDEX(Assumptions!$B$16:$B$18,MATCH(C10068,Assumptions!$A$16:$A$18,0)))</f>
        <v/>
      </c>
      <c r="G10068" s="42" t="str">
        <f aca="false">IF(A10068="","",WORKDAY(B10068,F10068))</f>
        <v/>
      </c>
    </row>
    <row r="10069" customFormat="false" ht="15" hidden="false" customHeight="false" outlineLevel="0" collapsed="false">
      <c r="A10069" s="37"/>
      <c r="B10069" s="38"/>
      <c r="C10069" s="39"/>
      <c r="D10069" s="39"/>
      <c r="E10069" s="40"/>
      <c r="F10069" s="41" t="str">
        <f aca="false">IF(A10069="","",INDEX(Assumptions!$B$16:$B$18,MATCH(C10069,Assumptions!$A$16:$A$18,0)))</f>
        <v/>
      </c>
      <c r="G10069" s="42" t="str">
        <f aca="false">IF(A10069="","",WORKDAY(B10069,F10069))</f>
        <v/>
      </c>
    </row>
    <row r="10070" customFormat="false" ht="15" hidden="false" customHeight="false" outlineLevel="0" collapsed="false">
      <c r="A10070" s="37"/>
      <c r="B10070" s="38"/>
      <c r="C10070" s="39"/>
      <c r="D10070" s="39"/>
      <c r="E10070" s="40"/>
      <c r="F10070" s="41" t="str">
        <f aca="false">IF(A10070="","",INDEX(Assumptions!$B$16:$B$18,MATCH(C10070,Assumptions!$A$16:$A$18,0)))</f>
        <v/>
      </c>
      <c r="G10070" s="42" t="str">
        <f aca="false">IF(A10070="","",WORKDAY(B10070,F10070))</f>
        <v/>
      </c>
    </row>
    <row r="10071" customFormat="false" ht="15" hidden="false" customHeight="false" outlineLevel="0" collapsed="false">
      <c r="A10071" s="37"/>
      <c r="B10071" s="38"/>
      <c r="C10071" s="39"/>
      <c r="D10071" s="39"/>
      <c r="E10071" s="40"/>
      <c r="F10071" s="41" t="str">
        <f aca="false">IF(A10071="","",INDEX(Assumptions!$B$16:$B$18,MATCH(C10071,Assumptions!$A$16:$A$18,0)))</f>
        <v/>
      </c>
      <c r="G10071" s="42" t="str">
        <f aca="false">IF(A10071="","",WORKDAY(B10071,F10071))</f>
        <v/>
      </c>
    </row>
    <row r="10072" customFormat="false" ht="15" hidden="false" customHeight="false" outlineLevel="0" collapsed="false">
      <c r="A10072" s="37"/>
      <c r="B10072" s="38"/>
      <c r="C10072" s="39"/>
      <c r="D10072" s="39"/>
      <c r="E10072" s="40"/>
      <c r="F10072" s="41" t="str">
        <f aca="false">IF(A10072="","",INDEX(Assumptions!$B$16:$B$18,MATCH(C10072,Assumptions!$A$16:$A$18,0)))</f>
        <v/>
      </c>
      <c r="G10072" s="42" t="str">
        <f aca="false">IF(A10072="","",WORKDAY(B10072,F10072))</f>
        <v/>
      </c>
    </row>
    <row r="10073" customFormat="false" ht="15" hidden="false" customHeight="false" outlineLevel="0" collapsed="false">
      <c r="A10073" s="37"/>
      <c r="B10073" s="38"/>
      <c r="C10073" s="39"/>
      <c r="D10073" s="39"/>
      <c r="E10073" s="40"/>
      <c r="F10073" s="41" t="str">
        <f aca="false">IF(A10073="","",INDEX(Assumptions!$B$16:$B$18,MATCH(C10073,Assumptions!$A$16:$A$18,0)))</f>
        <v/>
      </c>
      <c r="G10073" s="42" t="str">
        <f aca="false">IF(A10073="","",WORKDAY(B10073,F10073))</f>
        <v/>
      </c>
    </row>
    <row r="10074" customFormat="false" ht="15" hidden="false" customHeight="false" outlineLevel="0" collapsed="false">
      <c r="A10074" s="37"/>
      <c r="B10074" s="38"/>
      <c r="C10074" s="39"/>
      <c r="D10074" s="39"/>
      <c r="E10074" s="40"/>
      <c r="F10074" s="41" t="str">
        <f aca="false">IF(A10074="","",INDEX(Assumptions!$B$16:$B$18,MATCH(C10074,Assumptions!$A$16:$A$18,0)))</f>
        <v/>
      </c>
      <c r="G10074" s="42" t="str">
        <f aca="false">IF(A10074="","",WORKDAY(B10074,F10074))</f>
        <v/>
      </c>
    </row>
    <row r="10075" customFormat="false" ht="15" hidden="false" customHeight="false" outlineLevel="0" collapsed="false">
      <c r="A10075" s="37"/>
      <c r="B10075" s="38"/>
      <c r="C10075" s="39"/>
      <c r="D10075" s="39"/>
      <c r="E10075" s="40"/>
      <c r="F10075" s="41" t="str">
        <f aca="false">IF(A10075="","",INDEX(Assumptions!$B$16:$B$18,MATCH(C10075,Assumptions!$A$16:$A$18,0)))</f>
        <v/>
      </c>
      <c r="G10075" s="42" t="str">
        <f aca="false">IF(A10075="","",WORKDAY(B10075,F10075))</f>
        <v/>
      </c>
    </row>
    <row r="10076" customFormat="false" ht="15" hidden="false" customHeight="false" outlineLevel="0" collapsed="false">
      <c r="A10076" s="37"/>
      <c r="B10076" s="38"/>
      <c r="C10076" s="39"/>
      <c r="D10076" s="39"/>
      <c r="E10076" s="40"/>
      <c r="F10076" s="41" t="str">
        <f aca="false">IF(A10076="","",INDEX(Assumptions!$B$16:$B$18,MATCH(C10076,Assumptions!$A$16:$A$18,0)))</f>
        <v/>
      </c>
      <c r="G10076" s="42" t="str">
        <f aca="false">IF(A10076="","",WORKDAY(B10076,F10076))</f>
        <v/>
      </c>
    </row>
    <row r="10077" customFormat="false" ht="15" hidden="false" customHeight="false" outlineLevel="0" collapsed="false">
      <c r="A10077" s="37"/>
      <c r="B10077" s="38"/>
      <c r="C10077" s="39"/>
      <c r="D10077" s="39"/>
      <c r="E10077" s="40"/>
      <c r="F10077" s="41" t="str">
        <f aca="false">IF(A10077="","",INDEX(Assumptions!$B$16:$B$18,MATCH(C10077,Assumptions!$A$16:$A$18,0)))</f>
        <v/>
      </c>
      <c r="G10077" s="42" t="str">
        <f aca="false">IF(A10077="","",WORKDAY(B10077,F10077))</f>
        <v/>
      </c>
    </row>
    <row r="10078" customFormat="false" ht="15" hidden="false" customHeight="false" outlineLevel="0" collapsed="false">
      <c r="A10078" s="37"/>
      <c r="B10078" s="38"/>
      <c r="C10078" s="39"/>
      <c r="D10078" s="39"/>
      <c r="E10078" s="40"/>
      <c r="F10078" s="41" t="str">
        <f aca="false">IF(A10078="","",INDEX(Assumptions!$B$16:$B$18,MATCH(C10078,Assumptions!$A$16:$A$18,0)))</f>
        <v/>
      </c>
      <c r="G10078" s="42" t="str">
        <f aca="false">IF(A10078="","",WORKDAY(B10078,F10078))</f>
        <v/>
      </c>
    </row>
    <row r="10079" customFormat="false" ht="15" hidden="false" customHeight="false" outlineLevel="0" collapsed="false">
      <c r="A10079" s="37"/>
      <c r="B10079" s="38"/>
      <c r="C10079" s="39"/>
      <c r="D10079" s="39"/>
      <c r="E10079" s="40"/>
      <c r="F10079" s="41" t="str">
        <f aca="false">IF(A10079="","",INDEX(Assumptions!$B$16:$B$18,MATCH(C10079,Assumptions!$A$16:$A$18,0)))</f>
        <v/>
      </c>
      <c r="G10079" s="42" t="str">
        <f aca="false">IF(A10079="","",WORKDAY(B10079,F10079))</f>
        <v/>
      </c>
    </row>
    <row r="10080" customFormat="false" ht="15" hidden="false" customHeight="false" outlineLevel="0" collapsed="false">
      <c r="A10080" s="37"/>
      <c r="B10080" s="38"/>
      <c r="C10080" s="39"/>
      <c r="D10080" s="39"/>
      <c r="E10080" s="40"/>
      <c r="F10080" s="41" t="str">
        <f aca="false">IF(A10080="","",INDEX(Assumptions!$B$16:$B$18,MATCH(C10080,Assumptions!$A$16:$A$18,0)))</f>
        <v/>
      </c>
      <c r="G10080" s="42" t="str">
        <f aca="false">IF(A10080="","",WORKDAY(B10080,F10080))</f>
        <v/>
      </c>
    </row>
    <row r="10081" customFormat="false" ht="15" hidden="false" customHeight="false" outlineLevel="0" collapsed="false">
      <c r="A10081" s="37"/>
      <c r="B10081" s="38"/>
      <c r="C10081" s="39"/>
      <c r="D10081" s="39"/>
      <c r="E10081" s="40"/>
      <c r="F10081" s="41" t="str">
        <f aca="false">IF(A10081="","",INDEX(Assumptions!$B$16:$B$18,MATCH(C10081,Assumptions!$A$16:$A$18,0)))</f>
        <v/>
      </c>
      <c r="G10081" s="42" t="str">
        <f aca="false">IF(A10081="","",WORKDAY(B10081,F10081))</f>
        <v/>
      </c>
    </row>
    <row r="10082" customFormat="false" ht="15" hidden="false" customHeight="false" outlineLevel="0" collapsed="false">
      <c r="A10082" s="37"/>
      <c r="B10082" s="38"/>
      <c r="C10082" s="39"/>
      <c r="D10082" s="39"/>
      <c r="E10082" s="40"/>
      <c r="F10082" s="41" t="str">
        <f aca="false">IF(A10082="","",INDEX(Assumptions!$B$16:$B$18,MATCH(C10082,Assumptions!$A$16:$A$18,0)))</f>
        <v/>
      </c>
      <c r="G10082" s="42" t="str">
        <f aca="false">IF(A10082="","",WORKDAY(B10082,F10082))</f>
        <v/>
      </c>
    </row>
    <row r="10083" customFormat="false" ht="15" hidden="false" customHeight="false" outlineLevel="0" collapsed="false">
      <c r="A10083" s="37"/>
      <c r="B10083" s="38"/>
      <c r="C10083" s="39"/>
      <c r="D10083" s="39"/>
      <c r="E10083" s="40"/>
      <c r="F10083" s="41" t="str">
        <f aca="false">IF(A10083="","",INDEX(Assumptions!$B$16:$B$18,MATCH(C10083,Assumptions!$A$16:$A$18,0)))</f>
        <v/>
      </c>
      <c r="G10083" s="42" t="str">
        <f aca="false">IF(A10083="","",WORKDAY(B10083,F10083))</f>
        <v/>
      </c>
    </row>
    <row r="10084" customFormat="false" ht="15" hidden="false" customHeight="false" outlineLevel="0" collapsed="false">
      <c r="A10084" s="37"/>
      <c r="B10084" s="38"/>
      <c r="C10084" s="39"/>
      <c r="D10084" s="39"/>
      <c r="E10084" s="40"/>
      <c r="F10084" s="41" t="str">
        <f aca="false">IF(A10084="","",INDEX(Assumptions!$B$16:$B$18,MATCH(C10084,Assumptions!$A$16:$A$18,0)))</f>
        <v/>
      </c>
      <c r="G10084" s="42" t="str">
        <f aca="false">IF(A10084="","",WORKDAY(B10084,F10084))</f>
        <v/>
      </c>
    </row>
    <row r="10085" customFormat="false" ht="15" hidden="false" customHeight="false" outlineLevel="0" collapsed="false">
      <c r="A10085" s="37"/>
      <c r="B10085" s="38"/>
      <c r="C10085" s="39"/>
      <c r="D10085" s="39"/>
      <c r="E10085" s="40"/>
      <c r="F10085" s="41" t="str">
        <f aca="false">IF(A10085="","",INDEX(Assumptions!$B$16:$B$18,MATCH(C10085,Assumptions!$A$16:$A$18,0)))</f>
        <v/>
      </c>
      <c r="G10085" s="42" t="str">
        <f aca="false">IF(A10085="","",WORKDAY(B10085,F10085))</f>
        <v/>
      </c>
    </row>
    <row r="10086" customFormat="false" ht="15" hidden="false" customHeight="false" outlineLevel="0" collapsed="false">
      <c r="A10086" s="37"/>
      <c r="B10086" s="38"/>
      <c r="C10086" s="39"/>
      <c r="D10086" s="39"/>
      <c r="E10086" s="40"/>
      <c r="F10086" s="41" t="str">
        <f aca="false">IF(A10086="","",INDEX(Assumptions!$B$16:$B$18,MATCH(C10086,Assumptions!$A$16:$A$18,0)))</f>
        <v/>
      </c>
      <c r="G10086" s="42" t="str">
        <f aca="false">IF(A10086="","",WORKDAY(B10086,F10086))</f>
        <v/>
      </c>
    </row>
    <row r="10087" customFormat="false" ht="15" hidden="false" customHeight="false" outlineLevel="0" collapsed="false">
      <c r="A10087" s="37"/>
      <c r="B10087" s="38"/>
      <c r="C10087" s="39"/>
      <c r="D10087" s="39"/>
      <c r="E10087" s="40"/>
      <c r="F10087" s="41" t="str">
        <f aca="false">IF(A10087="","",INDEX(Assumptions!$B$16:$B$18,MATCH(C10087,Assumptions!$A$16:$A$18,0)))</f>
        <v/>
      </c>
      <c r="G10087" s="42" t="str">
        <f aca="false">IF(A10087="","",WORKDAY(B10087,F10087))</f>
        <v/>
      </c>
    </row>
    <row r="10088" customFormat="false" ht="15" hidden="false" customHeight="false" outlineLevel="0" collapsed="false">
      <c r="A10088" s="37"/>
      <c r="B10088" s="38"/>
      <c r="C10088" s="39"/>
      <c r="D10088" s="39"/>
      <c r="E10088" s="40"/>
      <c r="F10088" s="41" t="str">
        <f aca="false">IF(A10088="","",INDEX(Assumptions!$B$16:$B$18,MATCH(C10088,Assumptions!$A$16:$A$18,0)))</f>
        <v/>
      </c>
      <c r="G10088" s="42" t="str">
        <f aca="false">IF(A10088="","",WORKDAY(B10088,F10088))</f>
        <v/>
      </c>
    </row>
    <row r="10089" customFormat="false" ht="15" hidden="false" customHeight="false" outlineLevel="0" collapsed="false">
      <c r="A10089" s="37"/>
      <c r="B10089" s="38"/>
      <c r="C10089" s="39"/>
      <c r="D10089" s="39"/>
      <c r="E10089" s="40"/>
      <c r="F10089" s="41" t="str">
        <f aca="false">IF(A10089="","",INDEX(Assumptions!$B$16:$B$18,MATCH(C10089,Assumptions!$A$16:$A$18,0)))</f>
        <v/>
      </c>
      <c r="G10089" s="42" t="str">
        <f aca="false">IF(A10089="","",WORKDAY(B10089,F10089))</f>
        <v/>
      </c>
    </row>
    <row r="10090" customFormat="false" ht="15" hidden="false" customHeight="false" outlineLevel="0" collapsed="false">
      <c r="A10090" s="37"/>
      <c r="B10090" s="38"/>
      <c r="C10090" s="39"/>
      <c r="D10090" s="39"/>
      <c r="E10090" s="40"/>
      <c r="F10090" s="41" t="str">
        <f aca="false">IF(A10090="","",INDEX(Assumptions!$B$16:$B$18,MATCH(C10090,Assumptions!$A$16:$A$18,0)))</f>
        <v/>
      </c>
      <c r="G10090" s="42" t="str">
        <f aca="false">IF(A10090="","",WORKDAY(B10090,F10090))</f>
        <v/>
      </c>
    </row>
    <row r="10091" customFormat="false" ht="15" hidden="false" customHeight="false" outlineLevel="0" collapsed="false">
      <c r="A10091" s="37"/>
      <c r="B10091" s="38"/>
      <c r="C10091" s="39"/>
      <c r="D10091" s="39"/>
      <c r="E10091" s="40"/>
      <c r="F10091" s="41" t="str">
        <f aca="false">IF(A10091="","",INDEX(Assumptions!$B$16:$B$18,MATCH(C10091,Assumptions!$A$16:$A$18,0)))</f>
        <v/>
      </c>
      <c r="G10091" s="42" t="str">
        <f aca="false">IF(A10091="","",WORKDAY(B10091,F10091))</f>
        <v/>
      </c>
    </row>
    <row r="10092" customFormat="false" ht="15" hidden="false" customHeight="false" outlineLevel="0" collapsed="false">
      <c r="A10092" s="37"/>
      <c r="B10092" s="38"/>
      <c r="C10092" s="39"/>
      <c r="D10092" s="39"/>
      <c r="E10092" s="40"/>
      <c r="F10092" s="41" t="str">
        <f aca="false">IF(A10092="","",INDEX(Assumptions!$B$16:$B$18,MATCH(C10092,Assumptions!$A$16:$A$18,0)))</f>
        <v/>
      </c>
      <c r="G10092" s="42" t="str">
        <f aca="false">IF(A10092="","",WORKDAY(B10092,F10092))</f>
        <v/>
      </c>
    </row>
    <row r="10093" customFormat="false" ht="15" hidden="false" customHeight="false" outlineLevel="0" collapsed="false">
      <c r="A10093" s="37"/>
      <c r="B10093" s="38"/>
      <c r="C10093" s="39"/>
      <c r="D10093" s="39"/>
      <c r="E10093" s="40"/>
      <c r="F10093" s="41" t="str">
        <f aca="false">IF(A10093="","",INDEX(Assumptions!$B$16:$B$18,MATCH(C10093,Assumptions!$A$16:$A$18,0)))</f>
        <v/>
      </c>
      <c r="G10093" s="42" t="str">
        <f aca="false">IF(A10093="","",WORKDAY(B10093,F10093))</f>
        <v/>
      </c>
    </row>
    <row r="10094" customFormat="false" ht="15" hidden="false" customHeight="false" outlineLevel="0" collapsed="false">
      <c r="A10094" s="37"/>
      <c r="B10094" s="38"/>
      <c r="C10094" s="39"/>
      <c r="D10094" s="39"/>
      <c r="E10094" s="40"/>
      <c r="F10094" s="41" t="str">
        <f aca="false">IF(A10094="","",INDEX(Assumptions!$B$16:$B$18,MATCH(C10094,Assumptions!$A$16:$A$18,0)))</f>
        <v/>
      </c>
      <c r="G10094" s="42" t="str">
        <f aca="false">IF(A10094="","",WORKDAY(B10094,F10094))</f>
        <v/>
      </c>
    </row>
    <row r="10095" customFormat="false" ht="15" hidden="false" customHeight="false" outlineLevel="0" collapsed="false">
      <c r="A10095" s="37"/>
      <c r="B10095" s="38"/>
      <c r="C10095" s="39"/>
      <c r="D10095" s="39"/>
      <c r="E10095" s="40"/>
      <c r="F10095" s="41" t="str">
        <f aca="false">IF(A10095="","",INDEX(Assumptions!$B$16:$B$18,MATCH(C10095,Assumptions!$A$16:$A$18,0)))</f>
        <v/>
      </c>
      <c r="G10095" s="42" t="str">
        <f aca="false">IF(A10095="","",WORKDAY(B10095,F10095))</f>
        <v/>
      </c>
    </row>
    <row r="10096" customFormat="false" ht="15" hidden="false" customHeight="false" outlineLevel="0" collapsed="false">
      <c r="A10096" s="37"/>
      <c r="B10096" s="38"/>
      <c r="C10096" s="39"/>
      <c r="D10096" s="39"/>
      <c r="E10096" s="40"/>
      <c r="F10096" s="41" t="str">
        <f aca="false">IF(A10096="","",INDEX(Assumptions!$B$16:$B$18,MATCH(C10096,Assumptions!$A$16:$A$18,0)))</f>
        <v/>
      </c>
      <c r="G10096" s="42" t="str">
        <f aca="false">IF(A10096="","",WORKDAY(B10096,F10096))</f>
        <v/>
      </c>
    </row>
    <row r="10097" customFormat="false" ht="15" hidden="false" customHeight="false" outlineLevel="0" collapsed="false">
      <c r="A10097" s="37"/>
      <c r="B10097" s="38"/>
      <c r="C10097" s="39"/>
      <c r="D10097" s="39"/>
      <c r="E10097" s="40"/>
      <c r="F10097" s="41" t="str">
        <f aca="false">IF(A10097="","",INDEX(Assumptions!$B$16:$B$18,MATCH(C10097,Assumptions!$A$16:$A$18,0)))</f>
        <v/>
      </c>
      <c r="G10097" s="42" t="str">
        <f aca="false">IF(A10097="","",WORKDAY(B10097,F10097))</f>
        <v/>
      </c>
    </row>
    <row r="10098" customFormat="false" ht="15" hidden="false" customHeight="false" outlineLevel="0" collapsed="false">
      <c r="A10098" s="37"/>
      <c r="B10098" s="38"/>
      <c r="C10098" s="39"/>
      <c r="D10098" s="39"/>
      <c r="E10098" s="40"/>
      <c r="F10098" s="41" t="str">
        <f aca="false">IF(A10098="","",INDEX(Assumptions!$B$16:$B$18,MATCH(C10098,Assumptions!$A$16:$A$18,0)))</f>
        <v/>
      </c>
      <c r="G10098" s="42" t="str">
        <f aca="false">IF(A10098="","",WORKDAY(B10098,F10098))</f>
        <v/>
      </c>
    </row>
    <row r="10099" customFormat="false" ht="15" hidden="false" customHeight="false" outlineLevel="0" collapsed="false">
      <c r="A10099" s="37"/>
      <c r="B10099" s="38"/>
      <c r="C10099" s="39"/>
      <c r="D10099" s="39"/>
      <c r="E10099" s="40"/>
      <c r="F10099" s="41" t="str">
        <f aca="false">IF(A10099="","",INDEX(Assumptions!$B$16:$B$18,MATCH(C10099,Assumptions!$A$16:$A$18,0)))</f>
        <v/>
      </c>
      <c r="G10099" s="42" t="str">
        <f aca="false">IF(A10099="","",WORKDAY(B10099,F10099))</f>
        <v/>
      </c>
    </row>
    <row r="10100" customFormat="false" ht="15" hidden="false" customHeight="false" outlineLevel="0" collapsed="false">
      <c r="A10100" s="37"/>
      <c r="B10100" s="38"/>
      <c r="C10100" s="39"/>
      <c r="D10100" s="39"/>
      <c r="E10100" s="40"/>
      <c r="F10100" s="41" t="str">
        <f aca="false">IF(A10100="","",INDEX(Assumptions!$B$16:$B$18,MATCH(C10100,Assumptions!$A$16:$A$18,0)))</f>
        <v/>
      </c>
      <c r="G10100" s="42" t="str">
        <f aca="false">IF(A10100="","",WORKDAY(B10100,F10100))</f>
        <v/>
      </c>
    </row>
    <row r="10101" customFormat="false" ht="15" hidden="false" customHeight="false" outlineLevel="0" collapsed="false">
      <c r="A10101" s="37"/>
      <c r="B10101" s="38"/>
      <c r="C10101" s="39"/>
      <c r="D10101" s="39"/>
      <c r="E10101" s="40"/>
      <c r="F10101" s="41" t="str">
        <f aca="false">IF(A10101="","",INDEX(Assumptions!$B$16:$B$18,MATCH(C10101,Assumptions!$A$16:$A$18,0)))</f>
        <v/>
      </c>
      <c r="G10101" s="42" t="str">
        <f aca="false">IF(A10101="","",WORKDAY(B10101,F10101))</f>
        <v/>
      </c>
    </row>
    <row r="10102" customFormat="false" ht="15" hidden="false" customHeight="false" outlineLevel="0" collapsed="false">
      <c r="A10102" s="37"/>
      <c r="B10102" s="38"/>
      <c r="C10102" s="39"/>
      <c r="D10102" s="39"/>
      <c r="E10102" s="40"/>
      <c r="F10102" s="41" t="str">
        <f aca="false">IF(A10102="","",INDEX(Assumptions!$B$16:$B$18,MATCH(C10102,Assumptions!$A$16:$A$18,0)))</f>
        <v/>
      </c>
      <c r="G10102" s="42" t="str">
        <f aca="false">IF(A10102="","",WORKDAY(B10102,F10102))</f>
        <v/>
      </c>
    </row>
    <row r="10103" customFormat="false" ht="15" hidden="false" customHeight="false" outlineLevel="0" collapsed="false">
      <c r="A10103" s="37"/>
      <c r="B10103" s="38"/>
      <c r="C10103" s="39"/>
      <c r="D10103" s="39"/>
      <c r="E10103" s="40"/>
      <c r="F10103" s="41" t="str">
        <f aca="false">IF(A10103="","",INDEX(Assumptions!$B$16:$B$18,MATCH(C10103,Assumptions!$A$16:$A$18,0)))</f>
        <v/>
      </c>
      <c r="G10103" s="42" t="str">
        <f aca="false">IF(A10103="","",WORKDAY(B10103,F10103))</f>
        <v/>
      </c>
    </row>
    <row r="10104" customFormat="false" ht="15" hidden="false" customHeight="false" outlineLevel="0" collapsed="false">
      <c r="A10104" s="37"/>
      <c r="B10104" s="38"/>
      <c r="C10104" s="39"/>
      <c r="D10104" s="39"/>
      <c r="E10104" s="40"/>
      <c r="F10104" s="41" t="str">
        <f aca="false">IF(A10104="","",INDEX(Assumptions!$B$16:$B$18,MATCH(C10104,Assumptions!$A$16:$A$18,0)))</f>
        <v/>
      </c>
      <c r="G10104" s="42" t="str">
        <f aca="false">IF(A10104="","",WORKDAY(B10104,F10104))</f>
        <v/>
      </c>
    </row>
    <row r="10105" customFormat="false" ht="15" hidden="false" customHeight="false" outlineLevel="0" collapsed="false">
      <c r="A10105" s="37"/>
      <c r="B10105" s="38"/>
      <c r="C10105" s="39"/>
      <c r="D10105" s="39"/>
      <c r="E10105" s="40"/>
      <c r="F10105" s="41" t="str">
        <f aca="false">IF(A10105="","",INDEX(Assumptions!$B$16:$B$18,MATCH(C10105,Assumptions!$A$16:$A$18,0)))</f>
        <v/>
      </c>
      <c r="G10105" s="42" t="str">
        <f aca="false">IF(A10105="","",WORKDAY(B10105,F10105))</f>
        <v/>
      </c>
    </row>
    <row r="10106" customFormat="false" ht="15" hidden="false" customHeight="false" outlineLevel="0" collapsed="false">
      <c r="A10106" s="37"/>
      <c r="B10106" s="38"/>
      <c r="C10106" s="39"/>
      <c r="D10106" s="39"/>
      <c r="E10106" s="40"/>
      <c r="F10106" s="41" t="str">
        <f aca="false">IF(A10106="","",INDEX(Assumptions!$B$16:$B$18,MATCH(C10106,Assumptions!$A$16:$A$18,0)))</f>
        <v/>
      </c>
      <c r="G10106" s="42" t="str">
        <f aca="false">IF(A10106="","",WORKDAY(B10106,F10106))</f>
        <v/>
      </c>
    </row>
    <row r="10107" customFormat="false" ht="15" hidden="false" customHeight="false" outlineLevel="0" collapsed="false">
      <c r="A10107" s="37"/>
      <c r="B10107" s="38"/>
      <c r="C10107" s="39"/>
      <c r="D10107" s="39"/>
      <c r="E10107" s="40"/>
      <c r="F10107" s="41" t="str">
        <f aca="false">IF(A10107="","",INDEX(Assumptions!$B$16:$B$18,MATCH(C10107,Assumptions!$A$16:$A$18,0)))</f>
        <v/>
      </c>
      <c r="G10107" s="42" t="str">
        <f aca="false">IF(A10107="","",WORKDAY(B10107,F10107))</f>
        <v/>
      </c>
    </row>
    <row r="10108" customFormat="false" ht="15" hidden="false" customHeight="false" outlineLevel="0" collapsed="false">
      <c r="A10108" s="37"/>
      <c r="B10108" s="38"/>
      <c r="C10108" s="39"/>
      <c r="D10108" s="39"/>
      <c r="E10108" s="40"/>
      <c r="F10108" s="41" t="str">
        <f aca="false">IF(A10108="","",INDEX(Assumptions!$B$16:$B$18,MATCH(C10108,Assumptions!$A$16:$A$18,0)))</f>
        <v/>
      </c>
      <c r="G10108" s="42" t="str">
        <f aca="false">IF(A10108="","",WORKDAY(B10108,F10108))</f>
        <v/>
      </c>
    </row>
    <row r="10109" customFormat="false" ht="15" hidden="false" customHeight="false" outlineLevel="0" collapsed="false">
      <c r="A10109" s="37"/>
      <c r="B10109" s="38"/>
      <c r="C10109" s="39"/>
      <c r="D10109" s="39"/>
      <c r="E10109" s="40"/>
      <c r="F10109" s="41" t="str">
        <f aca="false">IF(A10109="","",INDEX(Assumptions!$B$16:$B$18,MATCH(C10109,Assumptions!$A$16:$A$18,0)))</f>
        <v/>
      </c>
      <c r="G10109" s="42" t="str">
        <f aca="false">IF(A10109="","",WORKDAY(B10109,F10109))</f>
        <v/>
      </c>
    </row>
    <row r="10110" customFormat="false" ht="15" hidden="false" customHeight="false" outlineLevel="0" collapsed="false">
      <c r="A10110" s="37"/>
      <c r="B10110" s="38"/>
      <c r="C10110" s="39"/>
      <c r="D10110" s="39"/>
      <c r="E10110" s="40"/>
      <c r="F10110" s="41" t="str">
        <f aca="false">IF(A10110="","",INDEX(Assumptions!$B$16:$B$18,MATCH(C10110,Assumptions!$A$16:$A$18,0)))</f>
        <v/>
      </c>
      <c r="G10110" s="42" t="str">
        <f aca="false">IF(A10110="","",WORKDAY(B10110,F10110))</f>
        <v/>
      </c>
    </row>
    <row r="10111" customFormat="false" ht="15" hidden="false" customHeight="false" outlineLevel="0" collapsed="false">
      <c r="A10111" s="37"/>
      <c r="B10111" s="38"/>
      <c r="C10111" s="39"/>
      <c r="D10111" s="39"/>
      <c r="E10111" s="40"/>
      <c r="F10111" s="41" t="str">
        <f aca="false">IF(A10111="","",INDEX(Assumptions!$B$16:$B$18,MATCH(C10111,Assumptions!$A$16:$A$18,0)))</f>
        <v/>
      </c>
      <c r="G10111" s="42" t="str">
        <f aca="false">IF(A10111="","",WORKDAY(B10111,F10111))</f>
        <v/>
      </c>
    </row>
    <row r="10112" customFormat="false" ht="15" hidden="false" customHeight="false" outlineLevel="0" collapsed="false">
      <c r="A10112" s="37"/>
      <c r="B10112" s="38"/>
      <c r="C10112" s="39"/>
      <c r="D10112" s="39"/>
      <c r="E10112" s="40"/>
      <c r="F10112" s="41" t="str">
        <f aca="false">IF(A10112="","",INDEX(Assumptions!$B$16:$B$18,MATCH(C10112,Assumptions!$A$16:$A$18,0)))</f>
        <v/>
      </c>
      <c r="G10112" s="42" t="str">
        <f aca="false">IF(A10112="","",WORKDAY(B10112,F10112))</f>
        <v/>
      </c>
    </row>
    <row r="10113" customFormat="false" ht="15" hidden="false" customHeight="false" outlineLevel="0" collapsed="false">
      <c r="A10113" s="37"/>
      <c r="B10113" s="38"/>
      <c r="C10113" s="39"/>
      <c r="D10113" s="39"/>
      <c r="E10113" s="40"/>
      <c r="F10113" s="41" t="str">
        <f aca="false">IF(A10113="","",INDEX(Assumptions!$B$16:$B$18,MATCH(C10113,Assumptions!$A$16:$A$18,0)))</f>
        <v/>
      </c>
      <c r="G10113" s="42" t="str">
        <f aca="false">IF(A10113="","",WORKDAY(B10113,F10113))</f>
        <v/>
      </c>
    </row>
    <row r="10114" customFormat="false" ht="15" hidden="false" customHeight="false" outlineLevel="0" collapsed="false">
      <c r="A10114" s="37"/>
      <c r="B10114" s="38"/>
      <c r="C10114" s="39"/>
      <c r="D10114" s="39"/>
      <c r="E10114" s="40"/>
      <c r="F10114" s="41" t="str">
        <f aca="false">IF(A10114="","",INDEX(Assumptions!$B$16:$B$18,MATCH(C10114,Assumptions!$A$16:$A$18,0)))</f>
        <v/>
      </c>
      <c r="G10114" s="42" t="str">
        <f aca="false">IF(A10114="","",WORKDAY(B10114,F10114))</f>
        <v/>
      </c>
    </row>
    <row r="10115" customFormat="false" ht="15" hidden="false" customHeight="false" outlineLevel="0" collapsed="false">
      <c r="A10115" s="37"/>
      <c r="B10115" s="38"/>
      <c r="C10115" s="39"/>
      <c r="D10115" s="39"/>
      <c r="E10115" s="40"/>
      <c r="F10115" s="41" t="str">
        <f aca="false">IF(A10115="","",INDEX(Assumptions!$B$16:$B$18,MATCH(C10115,Assumptions!$A$16:$A$18,0)))</f>
        <v/>
      </c>
      <c r="G10115" s="42" t="str">
        <f aca="false">IF(A10115="","",WORKDAY(B10115,F10115))</f>
        <v/>
      </c>
    </row>
    <row r="10116" customFormat="false" ht="15" hidden="false" customHeight="false" outlineLevel="0" collapsed="false">
      <c r="A10116" s="37"/>
      <c r="B10116" s="38"/>
      <c r="C10116" s="39"/>
      <c r="D10116" s="39"/>
      <c r="E10116" s="40"/>
      <c r="F10116" s="41" t="str">
        <f aca="false">IF(A10116="","",INDEX(Assumptions!$B$16:$B$18,MATCH(C10116,Assumptions!$A$16:$A$18,0)))</f>
        <v/>
      </c>
      <c r="G10116" s="42" t="str">
        <f aca="false">IF(A10116="","",WORKDAY(B10116,F10116))</f>
        <v/>
      </c>
    </row>
    <row r="10117" customFormat="false" ht="15" hidden="false" customHeight="false" outlineLevel="0" collapsed="false">
      <c r="A10117" s="37"/>
      <c r="B10117" s="38"/>
      <c r="C10117" s="39"/>
      <c r="D10117" s="39"/>
      <c r="E10117" s="40"/>
      <c r="F10117" s="41" t="str">
        <f aca="false">IF(A10117="","",INDEX(Assumptions!$B$16:$B$18,MATCH(C10117,Assumptions!$A$16:$A$18,0)))</f>
        <v/>
      </c>
      <c r="G10117" s="42" t="str">
        <f aca="false">IF(A10117="","",WORKDAY(B10117,F10117))</f>
        <v/>
      </c>
    </row>
    <row r="10118" customFormat="false" ht="15" hidden="false" customHeight="false" outlineLevel="0" collapsed="false">
      <c r="A10118" s="37"/>
      <c r="B10118" s="38"/>
      <c r="C10118" s="39"/>
      <c r="D10118" s="39"/>
      <c r="E10118" s="40"/>
      <c r="F10118" s="41" t="str">
        <f aca="false">IF(A10118="","",INDEX(Assumptions!$B$16:$B$18,MATCH(C10118,Assumptions!$A$16:$A$18,0)))</f>
        <v/>
      </c>
      <c r="G10118" s="42" t="str">
        <f aca="false">IF(A10118="","",WORKDAY(B10118,F10118))</f>
        <v/>
      </c>
    </row>
    <row r="10119" customFormat="false" ht="15" hidden="false" customHeight="false" outlineLevel="0" collapsed="false">
      <c r="A10119" s="37"/>
      <c r="B10119" s="38"/>
      <c r="C10119" s="39"/>
      <c r="D10119" s="39"/>
      <c r="E10119" s="40"/>
      <c r="F10119" s="41" t="str">
        <f aca="false">IF(A10119="","",INDEX(Assumptions!$B$16:$B$18,MATCH(C10119,Assumptions!$A$16:$A$18,0)))</f>
        <v/>
      </c>
      <c r="G10119" s="42" t="str">
        <f aca="false">IF(A10119="","",WORKDAY(B10119,F10119))</f>
        <v/>
      </c>
    </row>
    <row r="10120" customFormat="false" ht="15" hidden="false" customHeight="false" outlineLevel="0" collapsed="false">
      <c r="A10120" s="37"/>
      <c r="B10120" s="38"/>
      <c r="C10120" s="39"/>
      <c r="D10120" s="39"/>
      <c r="E10120" s="40"/>
      <c r="F10120" s="41" t="str">
        <f aca="false">IF(A10120="","",INDEX(Assumptions!$B$16:$B$18,MATCH(C10120,Assumptions!$A$16:$A$18,0)))</f>
        <v/>
      </c>
      <c r="G10120" s="42" t="str">
        <f aca="false">IF(A10120="","",WORKDAY(B10120,F10120))</f>
        <v/>
      </c>
    </row>
    <row r="10121" customFormat="false" ht="15" hidden="false" customHeight="false" outlineLevel="0" collapsed="false">
      <c r="A10121" s="37"/>
      <c r="B10121" s="38"/>
      <c r="C10121" s="39"/>
      <c r="D10121" s="39"/>
      <c r="E10121" s="40"/>
      <c r="F10121" s="41" t="str">
        <f aca="false">IF(A10121="","",INDEX(Assumptions!$B$16:$B$18,MATCH(C10121,Assumptions!$A$16:$A$18,0)))</f>
        <v/>
      </c>
      <c r="G10121" s="42" t="str">
        <f aca="false">IF(A10121="","",WORKDAY(B10121,F10121))</f>
        <v/>
      </c>
    </row>
    <row r="10122" customFormat="false" ht="15" hidden="false" customHeight="false" outlineLevel="0" collapsed="false">
      <c r="A10122" s="37"/>
      <c r="B10122" s="38"/>
      <c r="C10122" s="39"/>
      <c r="D10122" s="39"/>
      <c r="E10122" s="40"/>
      <c r="F10122" s="41" t="str">
        <f aca="false">IF(A10122="","",INDEX(Assumptions!$B$16:$B$18,MATCH(C10122,Assumptions!$A$16:$A$18,0)))</f>
        <v/>
      </c>
      <c r="G10122" s="42" t="str">
        <f aca="false">IF(A10122="","",WORKDAY(B10122,F10122))</f>
        <v/>
      </c>
    </row>
    <row r="10123" customFormat="false" ht="15" hidden="false" customHeight="false" outlineLevel="0" collapsed="false">
      <c r="A10123" s="37"/>
      <c r="B10123" s="38"/>
      <c r="C10123" s="39"/>
      <c r="D10123" s="39"/>
      <c r="E10123" s="40"/>
      <c r="F10123" s="41" t="str">
        <f aca="false">IF(A10123="","",INDEX(Assumptions!$B$16:$B$18,MATCH(C10123,Assumptions!$A$16:$A$18,0)))</f>
        <v/>
      </c>
      <c r="G10123" s="42" t="str">
        <f aca="false">IF(A10123="","",WORKDAY(B10123,F10123))</f>
        <v/>
      </c>
    </row>
    <row r="10124" customFormat="false" ht="15" hidden="false" customHeight="false" outlineLevel="0" collapsed="false">
      <c r="A10124" s="37"/>
      <c r="B10124" s="38"/>
      <c r="C10124" s="39"/>
      <c r="D10124" s="39"/>
      <c r="E10124" s="40"/>
      <c r="F10124" s="41" t="str">
        <f aca="false">IF(A10124="","",INDEX(Assumptions!$B$16:$B$18,MATCH(C10124,Assumptions!$A$16:$A$18,0)))</f>
        <v/>
      </c>
      <c r="G10124" s="42" t="str">
        <f aca="false">IF(A10124="","",WORKDAY(B10124,F10124))</f>
        <v/>
      </c>
    </row>
    <row r="10125" customFormat="false" ht="15" hidden="false" customHeight="false" outlineLevel="0" collapsed="false">
      <c r="A10125" s="37"/>
      <c r="B10125" s="38"/>
      <c r="C10125" s="39"/>
      <c r="D10125" s="39"/>
      <c r="E10125" s="40"/>
      <c r="F10125" s="41" t="str">
        <f aca="false">IF(A10125="","",INDEX(Assumptions!$B$16:$B$18,MATCH(C10125,Assumptions!$A$16:$A$18,0)))</f>
        <v/>
      </c>
      <c r="G10125" s="42" t="str">
        <f aca="false">IF(A10125="","",WORKDAY(B10125,F10125))</f>
        <v/>
      </c>
    </row>
    <row r="10126" customFormat="false" ht="15" hidden="false" customHeight="false" outlineLevel="0" collapsed="false">
      <c r="A10126" s="37"/>
      <c r="B10126" s="38"/>
      <c r="C10126" s="39"/>
      <c r="D10126" s="39"/>
      <c r="E10126" s="40"/>
      <c r="F10126" s="41" t="str">
        <f aca="false">IF(A10126="","",INDEX(Assumptions!$B$16:$B$18,MATCH(C10126,Assumptions!$A$16:$A$18,0)))</f>
        <v/>
      </c>
      <c r="G10126" s="42" t="str">
        <f aca="false">IF(A10126="","",WORKDAY(B10126,F10126))</f>
        <v/>
      </c>
    </row>
    <row r="10127" customFormat="false" ht="15" hidden="false" customHeight="false" outlineLevel="0" collapsed="false">
      <c r="A10127" s="37"/>
      <c r="B10127" s="38"/>
      <c r="C10127" s="39"/>
      <c r="D10127" s="39"/>
      <c r="E10127" s="40"/>
      <c r="F10127" s="41" t="str">
        <f aca="false">IF(A10127="","",INDEX(Assumptions!$B$16:$B$18,MATCH(C10127,Assumptions!$A$16:$A$18,0)))</f>
        <v/>
      </c>
      <c r="G10127" s="42" t="str">
        <f aca="false">IF(A10127="","",WORKDAY(B10127,F10127))</f>
        <v/>
      </c>
    </row>
    <row r="10128" customFormat="false" ht="15" hidden="false" customHeight="false" outlineLevel="0" collapsed="false">
      <c r="A10128" s="37"/>
      <c r="B10128" s="38"/>
      <c r="C10128" s="39"/>
      <c r="D10128" s="39"/>
      <c r="E10128" s="40"/>
      <c r="F10128" s="41" t="str">
        <f aca="false">IF(A10128="","",INDEX(Assumptions!$B$16:$B$18,MATCH(C10128,Assumptions!$A$16:$A$18,0)))</f>
        <v/>
      </c>
      <c r="G10128" s="42" t="str">
        <f aca="false">IF(A10128="","",WORKDAY(B10128,F10128))</f>
        <v/>
      </c>
    </row>
    <row r="10129" customFormat="false" ht="15" hidden="false" customHeight="false" outlineLevel="0" collapsed="false">
      <c r="A10129" s="37"/>
      <c r="B10129" s="38"/>
      <c r="C10129" s="39"/>
      <c r="D10129" s="39"/>
      <c r="E10129" s="40"/>
      <c r="F10129" s="41" t="str">
        <f aca="false">IF(A10129="","",INDEX(Assumptions!$B$16:$B$18,MATCH(C10129,Assumptions!$A$16:$A$18,0)))</f>
        <v/>
      </c>
      <c r="G10129" s="42" t="str">
        <f aca="false">IF(A10129="","",WORKDAY(B10129,F10129))</f>
        <v/>
      </c>
    </row>
    <row r="10130" customFormat="false" ht="15" hidden="false" customHeight="false" outlineLevel="0" collapsed="false">
      <c r="A10130" s="37"/>
      <c r="B10130" s="38"/>
      <c r="C10130" s="39"/>
      <c r="D10130" s="39"/>
      <c r="E10130" s="40"/>
      <c r="F10130" s="41" t="str">
        <f aca="false">IF(A10130="","",INDEX(Assumptions!$B$16:$B$18,MATCH(C10130,Assumptions!$A$16:$A$18,0)))</f>
        <v/>
      </c>
      <c r="G10130" s="42" t="str">
        <f aca="false">IF(A10130="","",WORKDAY(B10130,F10130))</f>
        <v/>
      </c>
    </row>
    <row r="10131" customFormat="false" ht="15" hidden="false" customHeight="false" outlineLevel="0" collapsed="false">
      <c r="A10131" s="37"/>
      <c r="B10131" s="38"/>
      <c r="C10131" s="39"/>
      <c r="D10131" s="39"/>
      <c r="E10131" s="40"/>
      <c r="F10131" s="41" t="str">
        <f aca="false">IF(A10131="","",INDEX(Assumptions!$B$16:$B$18,MATCH(C10131,Assumptions!$A$16:$A$18,0)))</f>
        <v/>
      </c>
      <c r="G10131" s="42" t="str">
        <f aca="false">IF(A10131="","",WORKDAY(B10131,F10131))</f>
        <v/>
      </c>
    </row>
    <row r="10132" customFormat="false" ht="15" hidden="false" customHeight="false" outlineLevel="0" collapsed="false">
      <c r="A10132" s="37"/>
      <c r="B10132" s="38"/>
      <c r="C10132" s="39"/>
      <c r="D10132" s="39"/>
      <c r="E10132" s="40"/>
      <c r="F10132" s="41" t="str">
        <f aca="false">IF(A10132="","",INDEX(Assumptions!$B$16:$B$18,MATCH(C10132,Assumptions!$A$16:$A$18,0)))</f>
        <v/>
      </c>
      <c r="G10132" s="42" t="str">
        <f aca="false">IF(A10132="","",WORKDAY(B10132,F10132))</f>
        <v/>
      </c>
    </row>
    <row r="10133" customFormat="false" ht="15" hidden="false" customHeight="false" outlineLevel="0" collapsed="false">
      <c r="A10133" s="37"/>
      <c r="B10133" s="38"/>
      <c r="C10133" s="39"/>
      <c r="D10133" s="39"/>
      <c r="E10133" s="40"/>
      <c r="F10133" s="41" t="str">
        <f aca="false">IF(A10133="","",INDEX(Assumptions!$B$16:$B$18,MATCH(C10133,Assumptions!$A$16:$A$18,0)))</f>
        <v/>
      </c>
      <c r="G10133" s="42" t="str">
        <f aca="false">IF(A10133="","",WORKDAY(B10133,F10133))</f>
        <v/>
      </c>
    </row>
    <row r="10134" customFormat="false" ht="15" hidden="false" customHeight="false" outlineLevel="0" collapsed="false">
      <c r="A10134" s="37"/>
      <c r="B10134" s="38"/>
      <c r="C10134" s="39"/>
      <c r="D10134" s="39"/>
      <c r="E10134" s="40"/>
      <c r="F10134" s="41" t="str">
        <f aca="false">IF(A10134="","",INDEX(Assumptions!$B$16:$B$18,MATCH(C10134,Assumptions!$A$16:$A$18,0)))</f>
        <v/>
      </c>
      <c r="G10134" s="42" t="str">
        <f aca="false">IF(A10134="","",WORKDAY(B10134,F10134))</f>
        <v/>
      </c>
    </row>
    <row r="10135" customFormat="false" ht="15" hidden="false" customHeight="false" outlineLevel="0" collapsed="false">
      <c r="A10135" s="37"/>
      <c r="B10135" s="38"/>
      <c r="C10135" s="39"/>
      <c r="D10135" s="39"/>
      <c r="E10135" s="40"/>
      <c r="F10135" s="41" t="str">
        <f aca="false">IF(A10135="","",INDEX(Assumptions!$B$16:$B$18,MATCH(C10135,Assumptions!$A$16:$A$18,0)))</f>
        <v/>
      </c>
      <c r="G10135" s="42" t="str">
        <f aca="false">IF(A10135="","",WORKDAY(B10135,F10135))</f>
        <v/>
      </c>
    </row>
    <row r="10136" customFormat="false" ht="15" hidden="false" customHeight="false" outlineLevel="0" collapsed="false">
      <c r="A10136" s="37"/>
      <c r="B10136" s="38"/>
      <c r="C10136" s="39"/>
      <c r="D10136" s="39"/>
      <c r="E10136" s="40"/>
      <c r="F10136" s="41" t="str">
        <f aca="false">IF(A10136="","",INDEX(Assumptions!$B$16:$B$18,MATCH(C10136,Assumptions!$A$16:$A$18,0)))</f>
        <v/>
      </c>
      <c r="G10136" s="42" t="str">
        <f aca="false">IF(A10136="","",WORKDAY(B10136,F10136))</f>
        <v/>
      </c>
    </row>
    <row r="10137" customFormat="false" ht="15" hidden="false" customHeight="false" outlineLevel="0" collapsed="false">
      <c r="A10137" s="37"/>
      <c r="B10137" s="38"/>
      <c r="C10137" s="39"/>
      <c r="D10137" s="39"/>
      <c r="E10137" s="40"/>
      <c r="F10137" s="41" t="str">
        <f aca="false">IF(A10137="","",INDEX(Assumptions!$B$16:$B$18,MATCH(C10137,Assumptions!$A$16:$A$18,0)))</f>
        <v/>
      </c>
      <c r="G10137" s="42" t="str">
        <f aca="false">IF(A10137="","",WORKDAY(B10137,F10137))</f>
        <v/>
      </c>
    </row>
    <row r="10138" customFormat="false" ht="15" hidden="false" customHeight="false" outlineLevel="0" collapsed="false">
      <c r="A10138" s="37"/>
      <c r="B10138" s="38"/>
      <c r="C10138" s="39"/>
      <c r="D10138" s="39"/>
      <c r="E10138" s="40"/>
      <c r="F10138" s="41" t="str">
        <f aca="false">IF(A10138="","",INDEX(Assumptions!$B$16:$B$18,MATCH(C10138,Assumptions!$A$16:$A$18,0)))</f>
        <v/>
      </c>
      <c r="G10138" s="42" t="str">
        <f aca="false">IF(A10138="","",WORKDAY(B10138,F10138))</f>
        <v/>
      </c>
    </row>
    <row r="10139" customFormat="false" ht="15" hidden="false" customHeight="false" outlineLevel="0" collapsed="false">
      <c r="A10139" s="37"/>
      <c r="B10139" s="38"/>
      <c r="C10139" s="39"/>
      <c r="D10139" s="39"/>
      <c r="E10139" s="40"/>
      <c r="F10139" s="41" t="str">
        <f aca="false">IF(A10139="","",INDEX(Assumptions!$B$16:$B$18,MATCH(C10139,Assumptions!$A$16:$A$18,0)))</f>
        <v/>
      </c>
      <c r="G10139" s="42" t="str">
        <f aca="false">IF(A10139="","",WORKDAY(B10139,F10139))</f>
        <v/>
      </c>
    </row>
    <row r="10140" customFormat="false" ht="15" hidden="false" customHeight="false" outlineLevel="0" collapsed="false">
      <c r="A10140" s="37"/>
      <c r="B10140" s="38"/>
      <c r="C10140" s="39"/>
      <c r="D10140" s="39"/>
      <c r="E10140" s="40"/>
      <c r="F10140" s="41" t="str">
        <f aca="false">IF(A10140="","",INDEX(Assumptions!$B$16:$B$18,MATCH(C10140,Assumptions!$A$16:$A$18,0)))</f>
        <v/>
      </c>
      <c r="G10140" s="42" t="str">
        <f aca="false">IF(A10140="","",WORKDAY(B10140,F10140))</f>
        <v/>
      </c>
    </row>
    <row r="10141" customFormat="false" ht="15" hidden="false" customHeight="false" outlineLevel="0" collapsed="false">
      <c r="A10141" s="37"/>
      <c r="B10141" s="38"/>
      <c r="C10141" s="39"/>
      <c r="D10141" s="39"/>
      <c r="E10141" s="40"/>
      <c r="F10141" s="41" t="str">
        <f aca="false">IF(A10141="","",INDEX(Assumptions!$B$16:$B$18,MATCH(C10141,Assumptions!$A$16:$A$18,0)))</f>
        <v/>
      </c>
      <c r="G10141" s="42" t="str">
        <f aca="false">IF(A10141="","",WORKDAY(B10141,F10141))</f>
        <v/>
      </c>
    </row>
    <row r="10142" customFormat="false" ht="15" hidden="false" customHeight="false" outlineLevel="0" collapsed="false">
      <c r="A10142" s="37"/>
      <c r="B10142" s="38"/>
      <c r="C10142" s="39"/>
      <c r="D10142" s="39"/>
      <c r="E10142" s="40"/>
      <c r="F10142" s="41" t="str">
        <f aca="false">IF(A10142="","",INDEX(Assumptions!$B$16:$B$18,MATCH(C10142,Assumptions!$A$16:$A$18,0)))</f>
        <v/>
      </c>
      <c r="G10142" s="42" t="str">
        <f aca="false">IF(A10142="","",WORKDAY(B10142,F10142))</f>
        <v/>
      </c>
    </row>
    <row r="10143" customFormat="false" ht="15" hidden="false" customHeight="false" outlineLevel="0" collapsed="false">
      <c r="A10143" s="37"/>
      <c r="B10143" s="38"/>
      <c r="C10143" s="39"/>
      <c r="D10143" s="39"/>
      <c r="E10143" s="40"/>
      <c r="F10143" s="41" t="str">
        <f aca="false">IF(A10143="","",INDEX(Assumptions!$B$16:$B$18,MATCH(C10143,Assumptions!$A$16:$A$18,0)))</f>
        <v/>
      </c>
      <c r="G10143" s="42" t="str">
        <f aca="false">IF(A10143="","",WORKDAY(B10143,F10143))</f>
        <v/>
      </c>
    </row>
    <row r="10144" customFormat="false" ht="15" hidden="false" customHeight="false" outlineLevel="0" collapsed="false">
      <c r="A10144" s="37"/>
      <c r="B10144" s="38"/>
      <c r="C10144" s="39"/>
      <c r="D10144" s="39"/>
      <c r="E10144" s="40"/>
      <c r="F10144" s="41" t="str">
        <f aca="false">IF(A10144="","",INDEX(Assumptions!$B$16:$B$18,MATCH(C10144,Assumptions!$A$16:$A$18,0)))</f>
        <v/>
      </c>
      <c r="G10144" s="42" t="str">
        <f aca="false">IF(A10144="","",WORKDAY(B10144,F10144))</f>
        <v/>
      </c>
    </row>
    <row r="10145" customFormat="false" ht="15" hidden="false" customHeight="false" outlineLevel="0" collapsed="false">
      <c r="A10145" s="37"/>
      <c r="B10145" s="38"/>
      <c r="C10145" s="39"/>
      <c r="D10145" s="39"/>
      <c r="E10145" s="40"/>
      <c r="F10145" s="41" t="str">
        <f aca="false">IF(A10145="","",INDEX(Assumptions!$B$16:$B$18,MATCH(C10145,Assumptions!$A$16:$A$18,0)))</f>
        <v/>
      </c>
      <c r="G10145" s="42" t="str">
        <f aca="false">IF(A10145="","",WORKDAY(B10145,F10145))</f>
        <v/>
      </c>
    </row>
    <row r="10146" customFormat="false" ht="15" hidden="false" customHeight="false" outlineLevel="0" collapsed="false">
      <c r="A10146" s="37"/>
      <c r="B10146" s="38"/>
      <c r="C10146" s="39"/>
      <c r="D10146" s="39"/>
      <c r="E10146" s="40"/>
      <c r="F10146" s="41" t="str">
        <f aca="false">IF(A10146="","",INDEX(Assumptions!$B$16:$B$18,MATCH(C10146,Assumptions!$A$16:$A$18,0)))</f>
        <v/>
      </c>
      <c r="G10146" s="42" t="str">
        <f aca="false">IF(A10146="","",WORKDAY(B10146,F10146))</f>
        <v/>
      </c>
    </row>
    <row r="10147" customFormat="false" ht="15" hidden="false" customHeight="false" outlineLevel="0" collapsed="false">
      <c r="A10147" s="37"/>
      <c r="B10147" s="38"/>
      <c r="C10147" s="39"/>
      <c r="D10147" s="39"/>
      <c r="E10147" s="40"/>
      <c r="F10147" s="41" t="str">
        <f aca="false">IF(A10147="","",INDEX(Assumptions!$B$16:$B$18,MATCH(C10147,Assumptions!$A$16:$A$18,0)))</f>
        <v/>
      </c>
      <c r="G10147" s="42" t="str">
        <f aca="false">IF(A10147="","",WORKDAY(B10147,F10147))</f>
        <v/>
      </c>
    </row>
    <row r="10148" customFormat="false" ht="15" hidden="false" customHeight="false" outlineLevel="0" collapsed="false">
      <c r="A10148" s="37"/>
      <c r="B10148" s="38"/>
      <c r="C10148" s="39"/>
      <c r="D10148" s="39"/>
      <c r="E10148" s="40"/>
      <c r="F10148" s="41" t="str">
        <f aca="false">IF(A10148="","",INDEX(Assumptions!$B$16:$B$18,MATCH(C10148,Assumptions!$A$16:$A$18,0)))</f>
        <v/>
      </c>
      <c r="G10148" s="42" t="str">
        <f aca="false">IF(A10148="","",WORKDAY(B10148,F10148))</f>
        <v/>
      </c>
    </row>
    <row r="10149" customFormat="false" ht="15" hidden="false" customHeight="false" outlineLevel="0" collapsed="false">
      <c r="A10149" s="37"/>
      <c r="B10149" s="38"/>
      <c r="C10149" s="39"/>
      <c r="D10149" s="39"/>
      <c r="E10149" s="40"/>
      <c r="F10149" s="41" t="str">
        <f aca="false">IF(A10149="","",INDEX(Assumptions!$B$16:$B$18,MATCH(C10149,Assumptions!$A$16:$A$18,0)))</f>
        <v/>
      </c>
      <c r="G10149" s="42" t="str">
        <f aca="false">IF(A10149="","",WORKDAY(B10149,F10149))</f>
        <v/>
      </c>
    </row>
    <row r="10150" customFormat="false" ht="15" hidden="false" customHeight="false" outlineLevel="0" collapsed="false">
      <c r="A10150" s="37"/>
      <c r="B10150" s="38"/>
      <c r="C10150" s="39"/>
      <c r="D10150" s="39"/>
      <c r="E10150" s="40"/>
      <c r="F10150" s="41" t="str">
        <f aca="false">IF(A10150="","",INDEX(Assumptions!$B$16:$B$18,MATCH(C10150,Assumptions!$A$16:$A$18,0)))</f>
        <v/>
      </c>
      <c r="G10150" s="42" t="str">
        <f aca="false">IF(A10150="","",WORKDAY(B10150,F10150))</f>
        <v/>
      </c>
    </row>
    <row r="10151" customFormat="false" ht="15" hidden="false" customHeight="false" outlineLevel="0" collapsed="false">
      <c r="A10151" s="37"/>
      <c r="B10151" s="38"/>
      <c r="C10151" s="39"/>
      <c r="D10151" s="39"/>
      <c r="E10151" s="40"/>
      <c r="F10151" s="41" t="str">
        <f aca="false">IF(A10151="","",INDEX(Assumptions!$B$16:$B$18,MATCH(C10151,Assumptions!$A$16:$A$18,0)))</f>
        <v/>
      </c>
      <c r="G10151" s="42" t="str">
        <f aca="false">IF(A10151="","",WORKDAY(B10151,F10151))</f>
        <v/>
      </c>
    </row>
    <row r="10152" customFormat="false" ht="15" hidden="false" customHeight="false" outlineLevel="0" collapsed="false">
      <c r="A10152" s="37"/>
      <c r="B10152" s="38"/>
      <c r="C10152" s="39"/>
      <c r="D10152" s="39"/>
      <c r="E10152" s="40"/>
      <c r="F10152" s="41" t="str">
        <f aca="false">IF(A10152="","",INDEX(Assumptions!$B$16:$B$18,MATCH(C10152,Assumptions!$A$16:$A$18,0)))</f>
        <v/>
      </c>
      <c r="G10152" s="42" t="str">
        <f aca="false">IF(A10152="","",WORKDAY(B10152,F10152))</f>
        <v/>
      </c>
    </row>
    <row r="10153" customFormat="false" ht="15" hidden="false" customHeight="false" outlineLevel="0" collapsed="false">
      <c r="A10153" s="37"/>
      <c r="B10153" s="38"/>
      <c r="C10153" s="39"/>
      <c r="D10153" s="39"/>
      <c r="E10153" s="40"/>
      <c r="F10153" s="41" t="str">
        <f aca="false">IF(A10153="","",INDEX(Assumptions!$B$16:$B$18,MATCH(C10153,Assumptions!$A$16:$A$18,0)))</f>
        <v/>
      </c>
      <c r="G10153" s="42" t="str">
        <f aca="false">IF(A10153="","",WORKDAY(B10153,F10153))</f>
        <v/>
      </c>
    </row>
    <row r="10154" customFormat="false" ht="15" hidden="false" customHeight="false" outlineLevel="0" collapsed="false">
      <c r="A10154" s="37"/>
      <c r="B10154" s="38"/>
      <c r="C10154" s="39"/>
      <c r="D10154" s="39"/>
      <c r="E10154" s="40"/>
      <c r="F10154" s="41" t="str">
        <f aca="false">IF(A10154="","",INDEX(Assumptions!$B$16:$B$18,MATCH(C10154,Assumptions!$A$16:$A$18,0)))</f>
        <v/>
      </c>
      <c r="G10154" s="42" t="str">
        <f aca="false">IF(A10154="","",WORKDAY(B10154,F10154))</f>
        <v/>
      </c>
    </row>
    <row r="10155" customFormat="false" ht="15" hidden="false" customHeight="false" outlineLevel="0" collapsed="false">
      <c r="A10155" s="37"/>
      <c r="B10155" s="38"/>
      <c r="C10155" s="39"/>
      <c r="D10155" s="39"/>
      <c r="E10155" s="40"/>
      <c r="F10155" s="41" t="str">
        <f aca="false">IF(A10155="","",INDEX(Assumptions!$B$16:$B$18,MATCH(C10155,Assumptions!$A$16:$A$18,0)))</f>
        <v/>
      </c>
      <c r="G10155" s="42" t="str">
        <f aca="false">IF(A10155="","",WORKDAY(B10155,F10155))</f>
        <v/>
      </c>
    </row>
    <row r="10156" customFormat="false" ht="15" hidden="false" customHeight="false" outlineLevel="0" collapsed="false">
      <c r="A10156" s="37"/>
      <c r="B10156" s="38"/>
      <c r="C10156" s="39"/>
      <c r="D10156" s="39"/>
      <c r="E10156" s="40"/>
      <c r="F10156" s="41" t="str">
        <f aca="false">IF(A10156="","",INDEX(Assumptions!$B$16:$B$18,MATCH(C10156,Assumptions!$A$16:$A$18,0)))</f>
        <v/>
      </c>
      <c r="G10156" s="42" t="str">
        <f aca="false">IF(A10156="","",WORKDAY(B10156,F10156))</f>
        <v/>
      </c>
    </row>
    <row r="10157" customFormat="false" ht="15" hidden="false" customHeight="false" outlineLevel="0" collapsed="false">
      <c r="A10157" s="37"/>
      <c r="B10157" s="38"/>
      <c r="C10157" s="39"/>
      <c r="D10157" s="39"/>
      <c r="E10157" s="40"/>
      <c r="F10157" s="41" t="str">
        <f aca="false">IF(A10157="","",INDEX(Assumptions!$B$16:$B$18,MATCH(C10157,Assumptions!$A$16:$A$18,0)))</f>
        <v/>
      </c>
      <c r="G10157" s="42" t="str">
        <f aca="false">IF(A10157="","",WORKDAY(B10157,F10157))</f>
        <v/>
      </c>
    </row>
    <row r="10158" customFormat="false" ht="15" hidden="false" customHeight="false" outlineLevel="0" collapsed="false">
      <c r="A10158" s="37"/>
      <c r="B10158" s="38"/>
      <c r="C10158" s="39"/>
      <c r="D10158" s="39"/>
      <c r="E10158" s="40"/>
      <c r="F10158" s="41" t="str">
        <f aca="false">IF(A10158="","",INDEX(Assumptions!$B$16:$B$18,MATCH(C10158,Assumptions!$A$16:$A$18,0)))</f>
        <v/>
      </c>
      <c r="G10158" s="42" t="str">
        <f aca="false">IF(A10158="","",WORKDAY(B10158,F10158))</f>
        <v/>
      </c>
    </row>
    <row r="10159" customFormat="false" ht="15" hidden="false" customHeight="false" outlineLevel="0" collapsed="false">
      <c r="A10159" s="37"/>
      <c r="B10159" s="38"/>
      <c r="C10159" s="39"/>
      <c r="D10159" s="39"/>
      <c r="E10159" s="40"/>
      <c r="F10159" s="41" t="str">
        <f aca="false">IF(A10159="","",INDEX(Assumptions!$B$16:$B$18,MATCH(C10159,Assumptions!$A$16:$A$18,0)))</f>
        <v/>
      </c>
      <c r="G10159" s="42" t="str">
        <f aca="false">IF(A10159="","",WORKDAY(B10159,F10159))</f>
        <v/>
      </c>
    </row>
    <row r="10160" customFormat="false" ht="15" hidden="false" customHeight="false" outlineLevel="0" collapsed="false">
      <c r="A10160" s="37"/>
      <c r="B10160" s="38"/>
      <c r="C10160" s="39"/>
      <c r="D10160" s="39"/>
      <c r="E10160" s="40"/>
      <c r="F10160" s="41" t="str">
        <f aca="false">IF(A10160="","",INDEX(Assumptions!$B$16:$B$18,MATCH(C10160,Assumptions!$A$16:$A$18,0)))</f>
        <v/>
      </c>
      <c r="G10160" s="42" t="str">
        <f aca="false">IF(A10160="","",WORKDAY(B10160,F10160))</f>
        <v/>
      </c>
    </row>
    <row r="10161" customFormat="false" ht="15" hidden="false" customHeight="false" outlineLevel="0" collapsed="false">
      <c r="A10161" s="37"/>
      <c r="B10161" s="38"/>
      <c r="C10161" s="39"/>
      <c r="D10161" s="39"/>
      <c r="E10161" s="40"/>
      <c r="F10161" s="41" t="str">
        <f aca="false">IF(A10161="","",INDEX(Assumptions!$B$16:$B$18,MATCH(C10161,Assumptions!$A$16:$A$18,0)))</f>
        <v/>
      </c>
      <c r="G10161" s="42" t="str">
        <f aca="false">IF(A10161="","",WORKDAY(B10161,F10161))</f>
        <v/>
      </c>
    </row>
    <row r="10162" customFormat="false" ht="15" hidden="false" customHeight="false" outlineLevel="0" collapsed="false">
      <c r="A10162" s="37"/>
      <c r="B10162" s="38"/>
      <c r="C10162" s="39"/>
      <c r="D10162" s="39"/>
      <c r="E10162" s="40"/>
      <c r="F10162" s="41" t="str">
        <f aca="false">IF(A10162="","",INDEX(Assumptions!$B$16:$B$18,MATCH(C10162,Assumptions!$A$16:$A$18,0)))</f>
        <v/>
      </c>
      <c r="G10162" s="42" t="str">
        <f aca="false">IF(A10162="","",WORKDAY(B10162,F10162))</f>
        <v/>
      </c>
    </row>
    <row r="10163" customFormat="false" ht="15" hidden="false" customHeight="false" outlineLevel="0" collapsed="false">
      <c r="A10163" s="37"/>
      <c r="B10163" s="38"/>
      <c r="C10163" s="39"/>
      <c r="D10163" s="39"/>
      <c r="E10163" s="40"/>
      <c r="F10163" s="41" t="str">
        <f aca="false">IF(A10163="","",INDEX(Assumptions!$B$16:$B$18,MATCH(C10163,Assumptions!$A$16:$A$18,0)))</f>
        <v/>
      </c>
      <c r="G10163" s="42" t="str">
        <f aca="false">IF(A10163="","",WORKDAY(B10163,F10163))</f>
        <v/>
      </c>
    </row>
    <row r="10164" customFormat="false" ht="15" hidden="false" customHeight="false" outlineLevel="0" collapsed="false">
      <c r="A10164" s="37"/>
      <c r="B10164" s="38"/>
      <c r="C10164" s="39"/>
      <c r="D10164" s="39"/>
      <c r="E10164" s="40"/>
      <c r="F10164" s="41" t="str">
        <f aca="false">IF(A10164="","",INDEX(Assumptions!$B$16:$B$18,MATCH(C10164,Assumptions!$A$16:$A$18,0)))</f>
        <v/>
      </c>
      <c r="G10164" s="42" t="str">
        <f aca="false">IF(A10164="","",WORKDAY(B10164,F10164))</f>
        <v/>
      </c>
    </row>
    <row r="10165" customFormat="false" ht="15" hidden="false" customHeight="false" outlineLevel="0" collapsed="false">
      <c r="A10165" s="37"/>
      <c r="B10165" s="38"/>
      <c r="C10165" s="39"/>
      <c r="D10165" s="39"/>
      <c r="E10165" s="40"/>
      <c r="F10165" s="41" t="str">
        <f aca="false">IF(A10165="","",INDEX(Assumptions!$B$16:$B$18,MATCH(C10165,Assumptions!$A$16:$A$18,0)))</f>
        <v/>
      </c>
      <c r="G10165" s="42" t="str">
        <f aca="false">IF(A10165="","",WORKDAY(B10165,F10165))</f>
        <v/>
      </c>
    </row>
    <row r="10166" customFormat="false" ht="15" hidden="false" customHeight="false" outlineLevel="0" collapsed="false">
      <c r="A10166" s="37"/>
      <c r="B10166" s="38"/>
      <c r="C10166" s="39"/>
      <c r="D10166" s="39"/>
      <c r="E10166" s="40"/>
      <c r="F10166" s="41" t="str">
        <f aca="false">IF(A10166="","",INDEX(Assumptions!$B$16:$B$18,MATCH(C10166,Assumptions!$A$16:$A$18,0)))</f>
        <v/>
      </c>
      <c r="G10166" s="42" t="str">
        <f aca="false">IF(A10166="","",WORKDAY(B10166,F10166))</f>
        <v/>
      </c>
    </row>
    <row r="10167" customFormat="false" ht="15" hidden="false" customHeight="false" outlineLevel="0" collapsed="false">
      <c r="A10167" s="37"/>
      <c r="B10167" s="38"/>
      <c r="C10167" s="39"/>
      <c r="D10167" s="39"/>
      <c r="E10167" s="40"/>
      <c r="F10167" s="41" t="str">
        <f aca="false">IF(A10167="","",INDEX(Assumptions!$B$16:$B$18,MATCH(C10167,Assumptions!$A$16:$A$18,0)))</f>
        <v/>
      </c>
      <c r="G10167" s="42" t="str">
        <f aca="false">IF(A10167="","",WORKDAY(B10167,F10167))</f>
        <v/>
      </c>
    </row>
    <row r="10168" customFormat="false" ht="15" hidden="false" customHeight="false" outlineLevel="0" collapsed="false">
      <c r="A10168" s="37"/>
      <c r="B10168" s="38"/>
      <c r="C10168" s="39"/>
      <c r="D10168" s="39"/>
      <c r="E10168" s="40"/>
      <c r="F10168" s="41" t="str">
        <f aca="false">IF(A10168="","",INDEX(Assumptions!$B$16:$B$18,MATCH(C10168,Assumptions!$A$16:$A$18,0)))</f>
        <v/>
      </c>
      <c r="G10168" s="42" t="str">
        <f aca="false">IF(A10168="","",WORKDAY(B10168,F10168))</f>
        <v/>
      </c>
    </row>
    <row r="10169" customFormat="false" ht="15" hidden="false" customHeight="false" outlineLevel="0" collapsed="false">
      <c r="A10169" s="37"/>
      <c r="B10169" s="38"/>
      <c r="C10169" s="39"/>
      <c r="D10169" s="39"/>
      <c r="E10169" s="40"/>
      <c r="F10169" s="41" t="str">
        <f aca="false">IF(A10169="","",INDEX(Assumptions!$B$16:$B$18,MATCH(C10169,Assumptions!$A$16:$A$18,0)))</f>
        <v/>
      </c>
      <c r="G10169" s="42" t="str">
        <f aca="false">IF(A10169="","",WORKDAY(B10169,F10169))</f>
        <v/>
      </c>
    </row>
    <row r="10170" customFormat="false" ht="15" hidden="false" customHeight="false" outlineLevel="0" collapsed="false">
      <c r="A10170" s="37"/>
      <c r="B10170" s="38"/>
      <c r="C10170" s="39"/>
      <c r="D10170" s="39"/>
      <c r="E10170" s="40"/>
      <c r="F10170" s="41" t="str">
        <f aca="false">IF(A10170="","",INDEX(Assumptions!$B$16:$B$18,MATCH(C10170,Assumptions!$A$16:$A$18,0)))</f>
        <v/>
      </c>
      <c r="G10170" s="42" t="str">
        <f aca="false">IF(A10170="","",WORKDAY(B10170,F10170))</f>
        <v/>
      </c>
    </row>
    <row r="10171" customFormat="false" ht="15" hidden="false" customHeight="false" outlineLevel="0" collapsed="false">
      <c r="A10171" s="37"/>
      <c r="B10171" s="38"/>
      <c r="C10171" s="39"/>
      <c r="D10171" s="39"/>
      <c r="E10171" s="40"/>
      <c r="F10171" s="41" t="str">
        <f aca="false">IF(A10171="","",INDEX(Assumptions!$B$16:$B$18,MATCH(C10171,Assumptions!$A$16:$A$18,0)))</f>
        <v/>
      </c>
      <c r="G10171" s="42" t="str">
        <f aca="false">IF(A10171="","",WORKDAY(B10171,F10171))</f>
        <v/>
      </c>
    </row>
    <row r="10172" customFormat="false" ht="15" hidden="false" customHeight="false" outlineLevel="0" collapsed="false">
      <c r="A10172" s="37"/>
      <c r="B10172" s="38"/>
      <c r="C10172" s="39"/>
      <c r="D10172" s="39"/>
      <c r="E10172" s="40"/>
      <c r="F10172" s="41" t="str">
        <f aca="false">IF(A10172="","",INDEX(Assumptions!$B$16:$B$18,MATCH(C10172,Assumptions!$A$16:$A$18,0)))</f>
        <v/>
      </c>
      <c r="G10172" s="42" t="str">
        <f aca="false">IF(A10172="","",WORKDAY(B10172,F10172))</f>
        <v/>
      </c>
    </row>
    <row r="10173" customFormat="false" ht="15" hidden="false" customHeight="false" outlineLevel="0" collapsed="false">
      <c r="A10173" s="37"/>
      <c r="B10173" s="38"/>
      <c r="C10173" s="39"/>
      <c r="D10173" s="39"/>
      <c r="E10173" s="40"/>
      <c r="F10173" s="41" t="str">
        <f aca="false">IF(A10173="","",INDEX(Assumptions!$B$16:$B$18,MATCH(C10173,Assumptions!$A$16:$A$18,0)))</f>
        <v/>
      </c>
      <c r="G10173" s="42" t="str">
        <f aca="false">IF(A10173="","",WORKDAY(B10173,F10173))</f>
        <v/>
      </c>
    </row>
    <row r="10174" customFormat="false" ht="15" hidden="false" customHeight="false" outlineLevel="0" collapsed="false">
      <c r="A10174" s="37"/>
      <c r="B10174" s="38"/>
      <c r="C10174" s="39"/>
      <c r="D10174" s="39"/>
      <c r="E10174" s="40"/>
      <c r="F10174" s="41" t="str">
        <f aca="false">IF(A10174="","",INDEX(Assumptions!$B$16:$B$18,MATCH(C10174,Assumptions!$A$16:$A$18,0)))</f>
        <v/>
      </c>
      <c r="G10174" s="42" t="str">
        <f aca="false">IF(A10174="","",WORKDAY(B10174,F10174))</f>
        <v/>
      </c>
    </row>
    <row r="10175" customFormat="false" ht="15" hidden="false" customHeight="false" outlineLevel="0" collapsed="false">
      <c r="A10175" s="37"/>
      <c r="B10175" s="38"/>
      <c r="C10175" s="39"/>
      <c r="D10175" s="39"/>
      <c r="E10175" s="40"/>
      <c r="F10175" s="41" t="str">
        <f aca="false">IF(A10175="","",INDEX(Assumptions!$B$16:$B$18,MATCH(C10175,Assumptions!$A$16:$A$18,0)))</f>
        <v/>
      </c>
      <c r="G10175" s="42" t="str">
        <f aca="false">IF(A10175="","",WORKDAY(B10175,F10175))</f>
        <v/>
      </c>
    </row>
    <row r="10176" customFormat="false" ht="15" hidden="false" customHeight="false" outlineLevel="0" collapsed="false">
      <c r="A10176" s="37"/>
      <c r="B10176" s="38"/>
      <c r="C10176" s="39"/>
      <c r="D10176" s="39"/>
      <c r="E10176" s="40"/>
      <c r="F10176" s="41" t="str">
        <f aca="false">IF(A10176="","",INDEX(Assumptions!$B$16:$B$18,MATCH(C10176,Assumptions!$A$16:$A$18,0)))</f>
        <v/>
      </c>
      <c r="G10176" s="42" t="str">
        <f aca="false">IF(A10176="","",WORKDAY(B10176,F10176))</f>
        <v/>
      </c>
    </row>
    <row r="10177" customFormat="false" ht="15" hidden="false" customHeight="false" outlineLevel="0" collapsed="false">
      <c r="A10177" s="37"/>
      <c r="B10177" s="38"/>
      <c r="C10177" s="39"/>
      <c r="D10177" s="39"/>
      <c r="E10177" s="40"/>
      <c r="F10177" s="41" t="str">
        <f aca="false">IF(A10177="","",INDEX(Assumptions!$B$16:$B$18,MATCH(C10177,Assumptions!$A$16:$A$18,0)))</f>
        <v/>
      </c>
      <c r="G10177" s="42" t="str">
        <f aca="false">IF(A10177="","",WORKDAY(B10177,F10177))</f>
        <v/>
      </c>
    </row>
    <row r="10178" customFormat="false" ht="15" hidden="false" customHeight="false" outlineLevel="0" collapsed="false">
      <c r="A10178" s="37"/>
      <c r="B10178" s="38"/>
      <c r="C10178" s="39"/>
      <c r="D10178" s="39"/>
      <c r="E10178" s="40"/>
      <c r="F10178" s="41" t="str">
        <f aca="false">IF(A10178="","",INDEX(Assumptions!$B$16:$B$18,MATCH(C10178,Assumptions!$A$16:$A$18,0)))</f>
        <v/>
      </c>
      <c r="G10178" s="42" t="str">
        <f aca="false">IF(A10178="","",WORKDAY(B10178,F10178))</f>
        <v/>
      </c>
    </row>
    <row r="10179" customFormat="false" ht="15" hidden="false" customHeight="false" outlineLevel="0" collapsed="false">
      <c r="A10179" s="37"/>
      <c r="B10179" s="38"/>
      <c r="C10179" s="39"/>
      <c r="D10179" s="39"/>
      <c r="E10179" s="40"/>
      <c r="F10179" s="41" t="str">
        <f aca="false">IF(A10179="","",INDEX(Assumptions!$B$16:$B$18,MATCH(C10179,Assumptions!$A$16:$A$18,0)))</f>
        <v/>
      </c>
      <c r="G10179" s="42" t="str">
        <f aca="false">IF(A10179="","",WORKDAY(B10179,F10179))</f>
        <v/>
      </c>
    </row>
    <row r="10180" customFormat="false" ht="15" hidden="false" customHeight="false" outlineLevel="0" collapsed="false">
      <c r="A10180" s="37"/>
      <c r="B10180" s="38"/>
      <c r="C10180" s="39"/>
      <c r="D10180" s="39"/>
      <c r="E10180" s="40"/>
      <c r="F10180" s="41" t="str">
        <f aca="false">IF(A10180="","",INDEX(Assumptions!$B$16:$B$18,MATCH(C10180,Assumptions!$A$16:$A$18,0)))</f>
        <v/>
      </c>
      <c r="G10180" s="42" t="str">
        <f aca="false">IF(A10180="","",WORKDAY(B10180,F10180))</f>
        <v/>
      </c>
    </row>
    <row r="10181" customFormat="false" ht="15" hidden="false" customHeight="false" outlineLevel="0" collapsed="false">
      <c r="A10181" s="37"/>
      <c r="B10181" s="38"/>
      <c r="C10181" s="39"/>
      <c r="D10181" s="39"/>
      <c r="E10181" s="40"/>
      <c r="F10181" s="41" t="str">
        <f aca="false">IF(A10181="","",INDEX(Assumptions!$B$16:$B$18,MATCH(C10181,Assumptions!$A$16:$A$18,0)))</f>
        <v/>
      </c>
      <c r="G10181" s="42" t="str">
        <f aca="false">IF(A10181="","",WORKDAY(B10181,F10181))</f>
        <v/>
      </c>
    </row>
    <row r="10182" customFormat="false" ht="15" hidden="false" customHeight="false" outlineLevel="0" collapsed="false">
      <c r="A10182" s="37"/>
      <c r="B10182" s="38"/>
      <c r="C10182" s="39"/>
      <c r="D10182" s="39"/>
      <c r="E10182" s="40"/>
      <c r="F10182" s="41" t="str">
        <f aca="false">IF(A10182="","",INDEX(Assumptions!$B$16:$B$18,MATCH(C10182,Assumptions!$A$16:$A$18,0)))</f>
        <v/>
      </c>
      <c r="G10182" s="42" t="str">
        <f aca="false">IF(A10182="","",WORKDAY(B10182,F10182))</f>
        <v/>
      </c>
    </row>
    <row r="10183" customFormat="false" ht="15" hidden="false" customHeight="false" outlineLevel="0" collapsed="false">
      <c r="A10183" s="37"/>
      <c r="B10183" s="38"/>
      <c r="C10183" s="39"/>
      <c r="D10183" s="39"/>
      <c r="E10183" s="40"/>
      <c r="F10183" s="41" t="str">
        <f aca="false">IF(A10183="","",INDEX(Assumptions!$B$16:$B$18,MATCH(C10183,Assumptions!$A$16:$A$18,0)))</f>
        <v/>
      </c>
      <c r="G10183" s="42" t="str">
        <f aca="false">IF(A10183="","",WORKDAY(B10183,F10183))</f>
        <v/>
      </c>
    </row>
    <row r="10184" customFormat="false" ht="15" hidden="false" customHeight="false" outlineLevel="0" collapsed="false">
      <c r="A10184" s="37"/>
      <c r="B10184" s="38"/>
      <c r="C10184" s="39"/>
      <c r="D10184" s="39"/>
      <c r="E10184" s="40"/>
      <c r="F10184" s="41" t="str">
        <f aca="false">IF(A10184="","",INDEX(Assumptions!$B$16:$B$18,MATCH(C10184,Assumptions!$A$16:$A$18,0)))</f>
        <v/>
      </c>
      <c r="G10184" s="42" t="str">
        <f aca="false">IF(A10184="","",WORKDAY(B10184,F10184))</f>
        <v/>
      </c>
    </row>
    <row r="10185" customFormat="false" ht="15" hidden="false" customHeight="false" outlineLevel="0" collapsed="false">
      <c r="A10185" s="37"/>
      <c r="B10185" s="38"/>
      <c r="C10185" s="39"/>
      <c r="D10185" s="39"/>
      <c r="E10185" s="40"/>
      <c r="F10185" s="41" t="str">
        <f aca="false">IF(A10185="","",INDEX(Assumptions!$B$16:$B$18,MATCH(C10185,Assumptions!$A$16:$A$18,0)))</f>
        <v/>
      </c>
      <c r="G10185" s="42" t="str">
        <f aca="false">IF(A10185="","",WORKDAY(B10185,F10185))</f>
        <v/>
      </c>
    </row>
    <row r="10186" customFormat="false" ht="15" hidden="false" customHeight="false" outlineLevel="0" collapsed="false">
      <c r="A10186" s="37"/>
      <c r="B10186" s="38"/>
      <c r="C10186" s="39"/>
      <c r="D10186" s="39"/>
      <c r="E10186" s="40"/>
      <c r="F10186" s="41" t="str">
        <f aca="false">IF(A10186="","",INDEX(Assumptions!$B$16:$B$18,MATCH(C10186,Assumptions!$A$16:$A$18,0)))</f>
        <v/>
      </c>
      <c r="G10186" s="42" t="str">
        <f aca="false">IF(A10186="","",WORKDAY(B10186,F10186))</f>
        <v/>
      </c>
    </row>
    <row r="10187" customFormat="false" ht="15" hidden="false" customHeight="false" outlineLevel="0" collapsed="false">
      <c r="A10187" s="37"/>
      <c r="B10187" s="38"/>
      <c r="C10187" s="39"/>
      <c r="D10187" s="39"/>
      <c r="E10187" s="40"/>
      <c r="F10187" s="41" t="str">
        <f aca="false">IF(A10187="","",INDEX(Assumptions!$B$16:$B$18,MATCH(C10187,Assumptions!$A$16:$A$18,0)))</f>
        <v/>
      </c>
      <c r="G10187" s="42" t="str">
        <f aca="false">IF(A10187="","",WORKDAY(B10187,F10187))</f>
        <v/>
      </c>
    </row>
    <row r="10188" customFormat="false" ht="15" hidden="false" customHeight="false" outlineLevel="0" collapsed="false">
      <c r="A10188" s="37"/>
      <c r="B10188" s="38"/>
      <c r="C10188" s="39"/>
      <c r="D10188" s="39"/>
      <c r="E10188" s="40"/>
      <c r="F10188" s="41" t="str">
        <f aca="false">IF(A10188="","",INDEX(Assumptions!$B$16:$B$18,MATCH(C10188,Assumptions!$A$16:$A$18,0)))</f>
        <v/>
      </c>
      <c r="G10188" s="42" t="str">
        <f aca="false">IF(A10188="","",WORKDAY(B10188,F10188))</f>
        <v/>
      </c>
    </row>
    <row r="10189" customFormat="false" ht="15" hidden="false" customHeight="false" outlineLevel="0" collapsed="false">
      <c r="A10189" s="37"/>
      <c r="B10189" s="38"/>
      <c r="C10189" s="39"/>
      <c r="D10189" s="39"/>
      <c r="E10189" s="40"/>
      <c r="F10189" s="41" t="str">
        <f aca="false">IF(A10189="","",INDEX(Assumptions!$B$16:$B$18,MATCH(C10189,Assumptions!$A$16:$A$18,0)))</f>
        <v/>
      </c>
      <c r="G10189" s="42" t="str">
        <f aca="false">IF(A10189="","",WORKDAY(B10189,F10189))</f>
        <v/>
      </c>
    </row>
    <row r="10190" customFormat="false" ht="15" hidden="false" customHeight="false" outlineLevel="0" collapsed="false">
      <c r="A10190" s="37"/>
      <c r="B10190" s="38"/>
      <c r="C10190" s="39"/>
      <c r="D10190" s="39"/>
      <c r="E10190" s="40"/>
      <c r="F10190" s="41" t="str">
        <f aca="false">IF(A10190="","",INDEX(Assumptions!$B$16:$B$18,MATCH(C10190,Assumptions!$A$16:$A$18,0)))</f>
        <v/>
      </c>
      <c r="G10190" s="42" t="str">
        <f aca="false">IF(A10190="","",WORKDAY(B10190,F10190))</f>
        <v/>
      </c>
    </row>
    <row r="10191" customFormat="false" ht="15" hidden="false" customHeight="false" outlineLevel="0" collapsed="false">
      <c r="A10191" s="37"/>
      <c r="B10191" s="38"/>
      <c r="C10191" s="39"/>
      <c r="D10191" s="39"/>
      <c r="E10191" s="40"/>
      <c r="F10191" s="41" t="str">
        <f aca="false">IF(A10191="","",INDEX(Assumptions!$B$16:$B$18,MATCH(C10191,Assumptions!$A$16:$A$18,0)))</f>
        <v/>
      </c>
      <c r="G10191" s="42" t="str">
        <f aca="false">IF(A10191="","",WORKDAY(B10191,F10191))</f>
        <v/>
      </c>
    </row>
    <row r="10192" customFormat="false" ht="15" hidden="false" customHeight="false" outlineLevel="0" collapsed="false">
      <c r="A10192" s="37"/>
      <c r="B10192" s="38"/>
      <c r="C10192" s="39"/>
      <c r="D10192" s="39"/>
      <c r="E10192" s="40"/>
      <c r="F10192" s="41" t="str">
        <f aca="false">IF(A10192="","",INDEX(Assumptions!$B$16:$B$18,MATCH(C10192,Assumptions!$A$16:$A$18,0)))</f>
        <v/>
      </c>
      <c r="G10192" s="42" t="str">
        <f aca="false">IF(A10192="","",WORKDAY(B10192,F10192))</f>
        <v/>
      </c>
    </row>
    <row r="10193" customFormat="false" ht="15" hidden="false" customHeight="false" outlineLevel="0" collapsed="false">
      <c r="A10193" s="37"/>
      <c r="B10193" s="38"/>
      <c r="C10193" s="39"/>
      <c r="D10193" s="39"/>
      <c r="E10193" s="40"/>
      <c r="F10193" s="41" t="str">
        <f aca="false">IF(A10193="","",INDEX(Assumptions!$B$16:$B$18,MATCH(C10193,Assumptions!$A$16:$A$18,0)))</f>
        <v/>
      </c>
      <c r="G10193" s="42" t="str">
        <f aca="false">IF(A10193="","",WORKDAY(B10193,F10193))</f>
        <v/>
      </c>
    </row>
    <row r="10194" customFormat="false" ht="15" hidden="false" customHeight="false" outlineLevel="0" collapsed="false">
      <c r="A10194" s="37"/>
      <c r="B10194" s="38"/>
      <c r="C10194" s="39"/>
      <c r="D10194" s="39"/>
      <c r="E10194" s="40"/>
      <c r="F10194" s="41" t="str">
        <f aca="false">IF(A10194="","",INDEX(Assumptions!$B$16:$B$18,MATCH(C10194,Assumptions!$A$16:$A$18,0)))</f>
        <v/>
      </c>
      <c r="G10194" s="42" t="str">
        <f aca="false">IF(A10194="","",WORKDAY(B10194,F10194))</f>
        <v/>
      </c>
    </row>
    <row r="10195" customFormat="false" ht="15" hidden="false" customHeight="false" outlineLevel="0" collapsed="false">
      <c r="A10195" s="37"/>
      <c r="B10195" s="38"/>
      <c r="C10195" s="39"/>
      <c r="D10195" s="39"/>
      <c r="E10195" s="40"/>
      <c r="F10195" s="41" t="str">
        <f aca="false">IF(A10195="","",INDEX(Assumptions!$B$16:$B$18,MATCH(C10195,Assumptions!$A$16:$A$18,0)))</f>
        <v/>
      </c>
      <c r="G10195" s="42" t="str">
        <f aca="false">IF(A10195="","",WORKDAY(B10195,F10195))</f>
        <v/>
      </c>
    </row>
    <row r="10196" customFormat="false" ht="15" hidden="false" customHeight="false" outlineLevel="0" collapsed="false">
      <c r="A10196" s="37"/>
      <c r="B10196" s="38"/>
      <c r="C10196" s="39"/>
      <c r="D10196" s="39"/>
      <c r="E10196" s="40"/>
      <c r="F10196" s="41" t="str">
        <f aca="false">IF(A10196="","",INDEX(Assumptions!$B$16:$B$18,MATCH(C10196,Assumptions!$A$16:$A$18,0)))</f>
        <v/>
      </c>
      <c r="G10196" s="42" t="str">
        <f aca="false">IF(A10196="","",WORKDAY(B10196,F10196))</f>
        <v/>
      </c>
    </row>
    <row r="10197" customFormat="false" ht="15" hidden="false" customHeight="false" outlineLevel="0" collapsed="false">
      <c r="A10197" s="37"/>
      <c r="B10197" s="38"/>
      <c r="C10197" s="39"/>
      <c r="D10197" s="39"/>
      <c r="E10197" s="40"/>
      <c r="F10197" s="41" t="str">
        <f aca="false">IF(A10197="","",INDEX(Assumptions!$B$16:$B$18,MATCH(C10197,Assumptions!$A$16:$A$18,0)))</f>
        <v/>
      </c>
      <c r="G10197" s="42" t="str">
        <f aca="false">IF(A10197="","",WORKDAY(B10197,F10197))</f>
        <v/>
      </c>
    </row>
    <row r="10198" customFormat="false" ht="15" hidden="false" customHeight="false" outlineLevel="0" collapsed="false">
      <c r="A10198" s="37"/>
      <c r="B10198" s="38"/>
      <c r="C10198" s="39"/>
      <c r="D10198" s="39"/>
      <c r="E10198" s="40"/>
      <c r="F10198" s="41" t="str">
        <f aca="false">IF(A10198="","",INDEX(Assumptions!$B$16:$B$18,MATCH(C10198,Assumptions!$A$16:$A$18,0)))</f>
        <v/>
      </c>
      <c r="G10198" s="42" t="str">
        <f aca="false">IF(A10198="","",WORKDAY(B10198,F10198))</f>
        <v/>
      </c>
    </row>
    <row r="10199" customFormat="false" ht="15" hidden="false" customHeight="false" outlineLevel="0" collapsed="false">
      <c r="A10199" s="37"/>
      <c r="B10199" s="38"/>
      <c r="C10199" s="39"/>
      <c r="D10199" s="39"/>
      <c r="E10199" s="40"/>
      <c r="F10199" s="41" t="str">
        <f aca="false">IF(A10199="","",INDEX(Assumptions!$B$16:$B$18,MATCH(C10199,Assumptions!$A$16:$A$18,0)))</f>
        <v/>
      </c>
      <c r="G10199" s="42" t="str">
        <f aca="false">IF(A10199="","",WORKDAY(B10199,F10199))</f>
        <v/>
      </c>
    </row>
    <row r="10200" customFormat="false" ht="15" hidden="false" customHeight="false" outlineLevel="0" collapsed="false">
      <c r="A10200" s="37"/>
      <c r="B10200" s="38"/>
      <c r="C10200" s="39"/>
      <c r="D10200" s="39"/>
      <c r="E10200" s="40"/>
      <c r="F10200" s="41" t="str">
        <f aca="false">IF(A10200="","",INDEX(Assumptions!$B$16:$B$18,MATCH(C10200,Assumptions!$A$16:$A$18,0)))</f>
        <v/>
      </c>
      <c r="G10200" s="42" t="str">
        <f aca="false">IF(A10200="","",WORKDAY(B10200,F10200))</f>
        <v/>
      </c>
    </row>
    <row r="10201" customFormat="false" ht="15" hidden="false" customHeight="false" outlineLevel="0" collapsed="false">
      <c r="A10201" s="37"/>
      <c r="B10201" s="38"/>
      <c r="C10201" s="39"/>
      <c r="D10201" s="39"/>
      <c r="E10201" s="40"/>
      <c r="F10201" s="41" t="str">
        <f aca="false">IF(A10201="","",INDEX(Assumptions!$B$16:$B$18,MATCH(C10201,Assumptions!$A$16:$A$18,0)))</f>
        <v/>
      </c>
      <c r="G10201" s="42" t="str">
        <f aca="false">IF(A10201="","",WORKDAY(B10201,F10201))</f>
        <v/>
      </c>
    </row>
    <row r="10202" customFormat="false" ht="15" hidden="false" customHeight="false" outlineLevel="0" collapsed="false">
      <c r="A10202" s="37"/>
      <c r="B10202" s="38"/>
      <c r="C10202" s="39"/>
      <c r="D10202" s="39"/>
      <c r="E10202" s="40"/>
      <c r="F10202" s="41" t="str">
        <f aca="false">IF(A10202="","",INDEX(Assumptions!$B$16:$B$18,MATCH(C10202,Assumptions!$A$16:$A$18,0)))</f>
        <v/>
      </c>
      <c r="G10202" s="42" t="str">
        <f aca="false">IF(A10202="","",WORKDAY(B10202,F10202))</f>
        <v/>
      </c>
    </row>
    <row r="10203" customFormat="false" ht="15" hidden="false" customHeight="false" outlineLevel="0" collapsed="false">
      <c r="A10203" s="37"/>
      <c r="B10203" s="38"/>
      <c r="C10203" s="39"/>
      <c r="D10203" s="39"/>
      <c r="E10203" s="40"/>
      <c r="F10203" s="41" t="str">
        <f aca="false">IF(A10203="","",INDEX(Assumptions!$B$16:$B$18,MATCH(C10203,Assumptions!$A$16:$A$18,0)))</f>
        <v/>
      </c>
      <c r="G10203" s="42" t="str">
        <f aca="false">IF(A10203="","",WORKDAY(B10203,F10203))</f>
        <v/>
      </c>
    </row>
    <row r="10204" customFormat="false" ht="15" hidden="false" customHeight="false" outlineLevel="0" collapsed="false">
      <c r="A10204" s="37"/>
      <c r="B10204" s="38"/>
      <c r="C10204" s="39"/>
      <c r="D10204" s="39"/>
      <c r="E10204" s="40"/>
      <c r="F10204" s="41" t="str">
        <f aca="false">IF(A10204="","",INDEX(Assumptions!$B$16:$B$18,MATCH(C10204,Assumptions!$A$16:$A$18,0)))</f>
        <v/>
      </c>
      <c r="G10204" s="42" t="str">
        <f aca="false">IF(A10204="","",WORKDAY(B10204,F10204))</f>
        <v/>
      </c>
    </row>
    <row r="10205" customFormat="false" ht="15" hidden="false" customHeight="false" outlineLevel="0" collapsed="false">
      <c r="A10205" s="37"/>
      <c r="B10205" s="38"/>
      <c r="C10205" s="39"/>
      <c r="D10205" s="39"/>
      <c r="E10205" s="40"/>
      <c r="F10205" s="41" t="str">
        <f aca="false">IF(A10205="","",INDEX(Assumptions!$B$16:$B$18,MATCH(C10205,Assumptions!$A$16:$A$18,0)))</f>
        <v/>
      </c>
      <c r="G10205" s="42" t="str">
        <f aca="false">IF(A10205="","",WORKDAY(B10205,F10205))</f>
        <v/>
      </c>
    </row>
    <row r="10206" customFormat="false" ht="15" hidden="false" customHeight="false" outlineLevel="0" collapsed="false">
      <c r="A10206" s="37"/>
      <c r="B10206" s="38"/>
      <c r="C10206" s="39"/>
      <c r="D10206" s="39"/>
      <c r="E10206" s="40"/>
      <c r="F10206" s="41" t="str">
        <f aca="false">IF(A10206="","",INDEX(Assumptions!$B$16:$B$18,MATCH(C10206,Assumptions!$A$16:$A$18,0)))</f>
        <v/>
      </c>
      <c r="G10206" s="42" t="str">
        <f aca="false">IF(A10206="","",WORKDAY(B10206,F10206))</f>
        <v/>
      </c>
    </row>
    <row r="10207" customFormat="false" ht="15" hidden="false" customHeight="false" outlineLevel="0" collapsed="false">
      <c r="A10207" s="37"/>
      <c r="B10207" s="38"/>
      <c r="C10207" s="39"/>
      <c r="D10207" s="39"/>
      <c r="E10207" s="40"/>
      <c r="F10207" s="41" t="str">
        <f aca="false">IF(A10207="","",INDEX(Assumptions!$B$16:$B$18,MATCH(C10207,Assumptions!$A$16:$A$18,0)))</f>
        <v/>
      </c>
      <c r="G10207" s="42" t="str">
        <f aca="false">IF(A10207="","",WORKDAY(B10207,F10207))</f>
        <v/>
      </c>
    </row>
    <row r="10208" customFormat="false" ht="15" hidden="false" customHeight="false" outlineLevel="0" collapsed="false">
      <c r="A10208" s="37"/>
      <c r="B10208" s="38"/>
      <c r="C10208" s="39"/>
      <c r="D10208" s="39"/>
      <c r="E10208" s="40"/>
      <c r="F10208" s="41" t="str">
        <f aca="false">IF(A10208="","",INDEX(Assumptions!$B$16:$B$18,MATCH(C10208,Assumptions!$A$16:$A$18,0)))</f>
        <v/>
      </c>
      <c r="G10208" s="42" t="str">
        <f aca="false">IF(A10208="","",WORKDAY(B10208,F10208))</f>
        <v/>
      </c>
    </row>
    <row r="10209" customFormat="false" ht="15" hidden="false" customHeight="false" outlineLevel="0" collapsed="false">
      <c r="A10209" s="37"/>
      <c r="B10209" s="38"/>
      <c r="C10209" s="39"/>
      <c r="D10209" s="39"/>
      <c r="E10209" s="40"/>
      <c r="F10209" s="41" t="str">
        <f aca="false">IF(A10209="","",INDEX(Assumptions!$B$16:$B$18,MATCH(C10209,Assumptions!$A$16:$A$18,0)))</f>
        <v/>
      </c>
      <c r="G10209" s="42" t="str">
        <f aca="false">IF(A10209="","",WORKDAY(B10209,F10209))</f>
        <v/>
      </c>
    </row>
    <row r="10210" customFormat="false" ht="15" hidden="false" customHeight="false" outlineLevel="0" collapsed="false">
      <c r="A10210" s="37"/>
      <c r="B10210" s="38"/>
      <c r="C10210" s="39"/>
      <c r="D10210" s="39"/>
      <c r="E10210" s="40"/>
      <c r="F10210" s="41" t="str">
        <f aca="false">IF(A10210="","",INDEX(Assumptions!$B$16:$B$18,MATCH(C10210,Assumptions!$A$16:$A$18,0)))</f>
        <v/>
      </c>
      <c r="G10210" s="42" t="str">
        <f aca="false">IF(A10210="","",WORKDAY(B10210,F10210))</f>
        <v/>
      </c>
    </row>
    <row r="10211" customFormat="false" ht="15" hidden="false" customHeight="false" outlineLevel="0" collapsed="false">
      <c r="A10211" s="37"/>
      <c r="B10211" s="38"/>
      <c r="C10211" s="39"/>
      <c r="D10211" s="39"/>
      <c r="E10211" s="40"/>
      <c r="F10211" s="41" t="str">
        <f aca="false">IF(A10211="","",INDEX(Assumptions!$B$16:$B$18,MATCH(C10211,Assumptions!$A$16:$A$18,0)))</f>
        <v/>
      </c>
      <c r="G10211" s="42" t="str">
        <f aca="false">IF(A10211="","",WORKDAY(B10211,F10211))</f>
        <v/>
      </c>
    </row>
    <row r="10212" customFormat="false" ht="15" hidden="false" customHeight="false" outlineLevel="0" collapsed="false">
      <c r="A10212" s="37"/>
      <c r="B10212" s="38"/>
      <c r="C10212" s="39"/>
      <c r="D10212" s="39"/>
      <c r="E10212" s="40"/>
      <c r="F10212" s="41" t="str">
        <f aca="false">IF(A10212="","",INDEX(Assumptions!$B$16:$B$18,MATCH(C10212,Assumptions!$A$16:$A$18,0)))</f>
        <v/>
      </c>
      <c r="G10212" s="42" t="str">
        <f aca="false">IF(A10212="","",WORKDAY(B10212,F10212))</f>
        <v/>
      </c>
    </row>
    <row r="10213" customFormat="false" ht="15" hidden="false" customHeight="false" outlineLevel="0" collapsed="false">
      <c r="A10213" s="37"/>
      <c r="B10213" s="38"/>
      <c r="C10213" s="39"/>
      <c r="D10213" s="39"/>
      <c r="E10213" s="40"/>
      <c r="F10213" s="41" t="str">
        <f aca="false">IF(A10213="","",INDEX(Assumptions!$B$16:$B$18,MATCH(C10213,Assumptions!$A$16:$A$18,0)))</f>
        <v/>
      </c>
      <c r="G10213" s="42" t="str">
        <f aca="false">IF(A10213="","",WORKDAY(B10213,F10213))</f>
        <v/>
      </c>
    </row>
    <row r="10214" customFormat="false" ht="15" hidden="false" customHeight="false" outlineLevel="0" collapsed="false">
      <c r="A10214" s="37"/>
      <c r="B10214" s="38"/>
      <c r="C10214" s="39"/>
      <c r="D10214" s="39"/>
      <c r="E10214" s="40"/>
      <c r="F10214" s="41" t="str">
        <f aca="false">IF(A10214="","",INDEX(Assumptions!$B$16:$B$18,MATCH(C10214,Assumptions!$A$16:$A$18,0)))</f>
        <v/>
      </c>
      <c r="G10214" s="42" t="str">
        <f aca="false">IF(A10214="","",WORKDAY(B10214,F10214))</f>
        <v/>
      </c>
    </row>
    <row r="10215" customFormat="false" ht="15" hidden="false" customHeight="false" outlineLevel="0" collapsed="false">
      <c r="A10215" s="37"/>
      <c r="B10215" s="38"/>
      <c r="C10215" s="39"/>
      <c r="D10215" s="39"/>
      <c r="E10215" s="40"/>
      <c r="F10215" s="41" t="str">
        <f aca="false">IF(A10215="","",INDEX(Assumptions!$B$16:$B$18,MATCH(C10215,Assumptions!$A$16:$A$18,0)))</f>
        <v/>
      </c>
      <c r="G10215" s="42" t="str">
        <f aca="false">IF(A10215="","",WORKDAY(B10215,F10215))</f>
        <v/>
      </c>
    </row>
    <row r="10216" customFormat="false" ht="15" hidden="false" customHeight="false" outlineLevel="0" collapsed="false">
      <c r="A10216" s="37"/>
      <c r="B10216" s="38"/>
      <c r="C10216" s="39"/>
      <c r="D10216" s="39"/>
      <c r="E10216" s="40"/>
      <c r="F10216" s="41" t="str">
        <f aca="false">IF(A10216="","",INDEX(Assumptions!$B$16:$B$18,MATCH(C10216,Assumptions!$A$16:$A$18,0)))</f>
        <v/>
      </c>
      <c r="G10216" s="42" t="str">
        <f aca="false">IF(A10216="","",WORKDAY(B10216,F10216))</f>
        <v/>
      </c>
    </row>
    <row r="10217" customFormat="false" ht="15" hidden="false" customHeight="false" outlineLevel="0" collapsed="false">
      <c r="A10217" s="37"/>
      <c r="B10217" s="38"/>
      <c r="C10217" s="39"/>
      <c r="D10217" s="39"/>
      <c r="E10217" s="40"/>
      <c r="F10217" s="41" t="str">
        <f aca="false">IF(A10217="","",INDEX(Assumptions!$B$16:$B$18,MATCH(C10217,Assumptions!$A$16:$A$18,0)))</f>
        <v/>
      </c>
      <c r="G10217" s="42" t="str">
        <f aca="false">IF(A10217="","",WORKDAY(B10217,F10217))</f>
        <v/>
      </c>
    </row>
    <row r="10218" customFormat="false" ht="15" hidden="false" customHeight="false" outlineLevel="0" collapsed="false">
      <c r="A10218" s="37"/>
      <c r="B10218" s="38"/>
      <c r="C10218" s="39"/>
      <c r="D10218" s="39"/>
      <c r="E10218" s="40"/>
      <c r="F10218" s="41" t="str">
        <f aca="false">IF(A10218="","",INDEX(Assumptions!$B$16:$B$18,MATCH(C10218,Assumptions!$A$16:$A$18,0)))</f>
        <v/>
      </c>
      <c r="G10218" s="42" t="str">
        <f aca="false">IF(A10218="","",WORKDAY(B10218,F10218))</f>
        <v/>
      </c>
    </row>
    <row r="10219" customFormat="false" ht="15" hidden="false" customHeight="false" outlineLevel="0" collapsed="false">
      <c r="A10219" s="37"/>
      <c r="B10219" s="38"/>
      <c r="C10219" s="39"/>
      <c r="D10219" s="39"/>
      <c r="E10219" s="40"/>
      <c r="F10219" s="41" t="str">
        <f aca="false">IF(A10219="","",INDEX(Assumptions!$B$16:$B$18,MATCH(C10219,Assumptions!$A$16:$A$18,0)))</f>
        <v/>
      </c>
      <c r="G10219" s="42" t="str">
        <f aca="false">IF(A10219="","",WORKDAY(B10219,F10219))</f>
        <v/>
      </c>
    </row>
    <row r="10220" customFormat="false" ht="15" hidden="false" customHeight="false" outlineLevel="0" collapsed="false">
      <c r="A10220" s="37"/>
      <c r="B10220" s="38"/>
      <c r="C10220" s="39"/>
      <c r="D10220" s="39"/>
      <c r="E10220" s="40"/>
      <c r="F10220" s="41" t="str">
        <f aca="false">IF(A10220="","",INDEX(Assumptions!$B$16:$B$18,MATCH(C10220,Assumptions!$A$16:$A$18,0)))</f>
        <v/>
      </c>
      <c r="G10220" s="42" t="str">
        <f aca="false">IF(A10220="","",WORKDAY(B10220,F10220))</f>
        <v/>
      </c>
    </row>
    <row r="10221" customFormat="false" ht="15" hidden="false" customHeight="false" outlineLevel="0" collapsed="false">
      <c r="A10221" s="37"/>
      <c r="B10221" s="38"/>
      <c r="C10221" s="39"/>
      <c r="D10221" s="39"/>
      <c r="E10221" s="40"/>
      <c r="F10221" s="41" t="str">
        <f aca="false">IF(A10221="","",INDEX(Assumptions!$B$16:$B$18,MATCH(C10221,Assumptions!$A$16:$A$18,0)))</f>
        <v/>
      </c>
      <c r="G10221" s="42" t="str">
        <f aca="false">IF(A10221="","",WORKDAY(B10221,F10221))</f>
        <v/>
      </c>
    </row>
    <row r="10222" customFormat="false" ht="15" hidden="false" customHeight="false" outlineLevel="0" collapsed="false">
      <c r="A10222" s="37"/>
      <c r="B10222" s="38"/>
      <c r="C10222" s="39"/>
      <c r="D10222" s="39"/>
      <c r="E10222" s="40"/>
      <c r="F10222" s="41" t="str">
        <f aca="false">IF(A10222="","",INDEX(Assumptions!$B$16:$B$18,MATCH(C10222,Assumptions!$A$16:$A$18,0)))</f>
        <v/>
      </c>
      <c r="G10222" s="42" t="str">
        <f aca="false">IF(A10222="","",WORKDAY(B10222,F10222))</f>
        <v/>
      </c>
    </row>
    <row r="10223" customFormat="false" ht="15" hidden="false" customHeight="false" outlineLevel="0" collapsed="false">
      <c r="A10223" s="37"/>
      <c r="B10223" s="38"/>
      <c r="C10223" s="39"/>
      <c r="D10223" s="39"/>
      <c r="E10223" s="40"/>
      <c r="F10223" s="41" t="str">
        <f aca="false">IF(A10223="","",INDEX(Assumptions!$B$16:$B$18,MATCH(C10223,Assumptions!$A$16:$A$18,0)))</f>
        <v/>
      </c>
      <c r="G10223" s="42" t="str">
        <f aca="false">IF(A10223="","",WORKDAY(B10223,F10223))</f>
        <v/>
      </c>
    </row>
    <row r="10224" customFormat="false" ht="15" hidden="false" customHeight="false" outlineLevel="0" collapsed="false">
      <c r="A10224" s="37"/>
      <c r="B10224" s="38"/>
      <c r="C10224" s="39"/>
      <c r="D10224" s="39"/>
      <c r="E10224" s="40"/>
      <c r="F10224" s="41" t="str">
        <f aca="false">IF(A10224="","",INDEX(Assumptions!$B$16:$B$18,MATCH(C10224,Assumptions!$A$16:$A$18,0)))</f>
        <v/>
      </c>
      <c r="G10224" s="42" t="str">
        <f aca="false">IF(A10224="","",WORKDAY(B10224,F10224))</f>
        <v/>
      </c>
    </row>
    <row r="10225" customFormat="false" ht="15" hidden="false" customHeight="false" outlineLevel="0" collapsed="false">
      <c r="A10225" s="37"/>
      <c r="B10225" s="38"/>
      <c r="C10225" s="39"/>
      <c r="D10225" s="39"/>
      <c r="E10225" s="40"/>
      <c r="F10225" s="41" t="str">
        <f aca="false">IF(A10225="","",INDEX(Assumptions!$B$16:$B$18,MATCH(C10225,Assumptions!$A$16:$A$18,0)))</f>
        <v/>
      </c>
      <c r="G10225" s="42" t="str">
        <f aca="false">IF(A10225="","",WORKDAY(B10225,F10225))</f>
        <v/>
      </c>
    </row>
    <row r="10226" customFormat="false" ht="15" hidden="false" customHeight="false" outlineLevel="0" collapsed="false">
      <c r="A10226" s="37"/>
      <c r="B10226" s="38"/>
      <c r="C10226" s="39"/>
      <c r="D10226" s="39"/>
      <c r="E10226" s="40"/>
      <c r="F10226" s="41" t="str">
        <f aca="false">IF(A10226="","",INDEX(Assumptions!$B$16:$B$18,MATCH(C10226,Assumptions!$A$16:$A$18,0)))</f>
        <v/>
      </c>
      <c r="G10226" s="42" t="str">
        <f aca="false">IF(A10226="","",WORKDAY(B10226,F10226))</f>
        <v/>
      </c>
    </row>
    <row r="10227" customFormat="false" ht="15" hidden="false" customHeight="false" outlineLevel="0" collapsed="false">
      <c r="A10227" s="37"/>
      <c r="B10227" s="38"/>
      <c r="C10227" s="39"/>
      <c r="D10227" s="39"/>
      <c r="E10227" s="40"/>
      <c r="F10227" s="41" t="str">
        <f aca="false">IF(A10227="","",INDEX(Assumptions!$B$16:$B$18,MATCH(C10227,Assumptions!$A$16:$A$18,0)))</f>
        <v/>
      </c>
      <c r="G10227" s="42" t="str">
        <f aca="false">IF(A10227="","",WORKDAY(B10227,F10227))</f>
        <v/>
      </c>
    </row>
    <row r="10228" customFormat="false" ht="15" hidden="false" customHeight="false" outlineLevel="0" collapsed="false">
      <c r="A10228" s="37"/>
      <c r="B10228" s="38"/>
      <c r="C10228" s="39"/>
      <c r="D10228" s="39"/>
      <c r="E10228" s="40"/>
      <c r="F10228" s="41" t="str">
        <f aca="false">IF(A10228="","",INDEX(Assumptions!$B$16:$B$18,MATCH(C10228,Assumptions!$A$16:$A$18,0)))</f>
        <v/>
      </c>
      <c r="G10228" s="42" t="str">
        <f aca="false">IF(A10228="","",WORKDAY(B10228,F10228))</f>
        <v/>
      </c>
    </row>
    <row r="10229" customFormat="false" ht="15" hidden="false" customHeight="false" outlineLevel="0" collapsed="false">
      <c r="A10229" s="37"/>
      <c r="B10229" s="38"/>
      <c r="C10229" s="39"/>
      <c r="D10229" s="39"/>
      <c r="E10229" s="40"/>
      <c r="F10229" s="41" t="str">
        <f aca="false">IF(A10229="","",INDEX(Assumptions!$B$16:$B$18,MATCH(C10229,Assumptions!$A$16:$A$18,0)))</f>
        <v/>
      </c>
      <c r="G10229" s="42" t="str">
        <f aca="false">IF(A10229="","",WORKDAY(B10229,F10229))</f>
        <v/>
      </c>
    </row>
    <row r="10230" customFormat="false" ht="15" hidden="false" customHeight="false" outlineLevel="0" collapsed="false">
      <c r="A10230" s="37"/>
      <c r="B10230" s="38"/>
      <c r="C10230" s="39"/>
      <c r="D10230" s="39"/>
      <c r="E10230" s="40"/>
      <c r="F10230" s="41" t="str">
        <f aca="false">IF(A10230="","",INDEX(Assumptions!$B$16:$B$18,MATCH(C10230,Assumptions!$A$16:$A$18,0)))</f>
        <v/>
      </c>
      <c r="G10230" s="42" t="str">
        <f aca="false">IF(A10230="","",WORKDAY(B10230,F10230))</f>
        <v/>
      </c>
    </row>
    <row r="10231" customFormat="false" ht="15" hidden="false" customHeight="false" outlineLevel="0" collapsed="false">
      <c r="A10231" s="37"/>
      <c r="B10231" s="38"/>
      <c r="C10231" s="39"/>
      <c r="D10231" s="39"/>
      <c r="E10231" s="40"/>
      <c r="F10231" s="41" t="str">
        <f aca="false">IF(A10231="","",INDEX(Assumptions!$B$16:$B$18,MATCH(C10231,Assumptions!$A$16:$A$18,0)))</f>
        <v/>
      </c>
      <c r="G10231" s="42" t="str">
        <f aca="false">IF(A10231="","",WORKDAY(B10231,F10231))</f>
        <v/>
      </c>
    </row>
    <row r="10232" customFormat="false" ht="15" hidden="false" customHeight="false" outlineLevel="0" collapsed="false">
      <c r="A10232" s="37"/>
      <c r="B10232" s="38"/>
      <c r="C10232" s="39"/>
      <c r="D10232" s="39"/>
      <c r="E10232" s="40"/>
      <c r="F10232" s="41" t="str">
        <f aca="false">IF(A10232="","",INDEX(Assumptions!$B$16:$B$18,MATCH(C10232,Assumptions!$A$16:$A$18,0)))</f>
        <v/>
      </c>
      <c r="G10232" s="42" t="str">
        <f aca="false">IF(A10232="","",WORKDAY(B10232,F10232))</f>
        <v/>
      </c>
    </row>
    <row r="10233" customFormat="false" ht="15" hidden="false" customHeight="false" outlineLevel="0" collapsed="false">
      <c r="A10233" s="37"/>
      <c r="B10233" s="38"/>
      <c r="C10233" s="39"/>
      <c r="D10233" s="39"/>
      <c r="E10233" s="40"/>
      <c r="F10233" s="41" t="str">
        <f aca="false">IF(A10233="","",INDEX(Assumptions!$B$16:$B$18,MATCH(C10233,Assumptions!$A$16:$A$18,0)))</f>
        <v/>
      </c>
      <c r="G10233" s="42" t="str">
        <f aca="false">IF(A10233="","",WORKDAY(B10233,F10233))</f>
        <v/>
      </c>
    </row>
    <row r="10234" customFormat="false" ht="15" hidden="false" customHeight="false" outlineLevel="0" collapsed="false">
      <c r="A10234" s="37"/>
      <c r="B10234" s="38"/>
      <c r="C10234" s="39"/>
      <c r="D10234" s="39"/>
      <c r="E10234" s="40"/>
      <c r="F10234" s="41" t="str">
        <f aca="false">IF(A10234="","",INDEX(Assumptions!$B$16:$B$18,MATCH(C10234,Assumptions!$A$16:$A$18,0)))</f>
        <v/>
      </c>
      <c r="G10234" s="42" t="str">
        <f aca="false">IF(A10234="","",WORKDAY(B10234,F10234))</f>
        <v/>
      </c>
    </row>
    <row r="10235" customFormat="false" ht="15" hidden="false" customHeight="false" outlineLevel="0" collapsed="false">
      <c r="A10235" s="37"/>
      <c r="B10235" s="38"/>
      <c r="C10235" s="39"/>
      <c r="D10235" s="39"/>
      <c r="E10235" s="40"/>
      <c r="F10235" s="41" t="str">
        <f aca="false">IF(A10235="","",INDEX(Assumptions!$B$16:$B$18,MATCH(C10235,Assumptions!$A$16:$A$18,0)))</f>
        <v/>
      </c>
      <c r="G10235" s="42" t="str">
        <f aca="false">IF(A10235="","",WORKDAY(B10235,F10235))</f>
        <v/>
      </c>
    </row>
    <row r="10236" customFormat="false" ht="15" hidden="false" customHeight="false" outlineLevel="0" collapsed="false">
      <c r="A10236" s="37"/>
      <c r="B10236" s="38"/>
      <c r="C10236" s="39"/>
      <c r="D10236" s="39"/>
      <c r="E10236" s="40"/>
      <c r="F10236" s="41" t="str">
        <f aca="false">IF(A10236="","",INDEX(Assumptions!$B$16:$B$18,MATCH(C10236,Assumptions!$A$16:$A$18,0)))</f>
        <v/>
      </c>
      <c r="G10236" s="42" t="str">
        <f aca="false">IF(A10236="","",WORKDAY(B10236,F10236))</f>
        <v/>
      </c>
    </row>
    <row r="10237" customFormat="false" ht="15" hidden="false" customHeight="false" outlineLevel="0" collapsed="false">
      <c r="A10237" s="37"/>
      <c r="B10237" s="38"/>
      <c r="C10237" s="39"/>
      <c r="D10237" s="39"/>
      <c r="E10237" s="40"/>
      <c r="F10237" s="41" t="str">
        <f aca="false">IF(A10237="","",INDEX(Assumptions!$B$16:$B$18,MATCH(C10237,Assumptions!$A$16:$A$18,0)))</f>
        <v/>
      </c>
      <c r="G10237" s="42" t="str">
        <f aca="false">IF(A10237="","",WORKDAY(B10237,F10237))</f>
        <v/>
      </c>
    </row>
    <row r="10238" customFormat="false" ht="15" hidden="false" customHeight="false" outlineLevel="0" collapsed="false">
      <c r="A10238" s="37"/>
      <c r="B10238" s="38"/>
      <c r="C10238" s="39"/>
      <c r="D10238" s="39"/>
      <c r="E10238" s="40"/>
      <c r="F10238" s="41" t="str">
        <f aca="false">IF(A10238="","",INDEX(Assumptions!$B$16:$B$18,MATCH(C10238,Assumptions!$A$16:$A$18,0)))</f>
        <v/>
      </c>
      <c r="G10238" s="42" t="str">
        <f aca="false">IF(A10238="","",WORKDAY(B10238,F10238))</f>
        <v/>
      </c>
    </row>
    <row r="10239" customFormat="false" ht="15" hidden="false" customHeight="false" outlineLevel="0" collapsed="false">
      <c r="A10239" s="37"/>
      <c r="B10239" s="38"/>
      <c r="C10239" s="39"/>
      <c r="D10239" s="39"/>
      <c r="E10239" s="40"/>
      <c r="F10239" s="41" t="str">
        <f aca="false">IF(A10239="","",INDEX(Assumptions!$B$16:$B$18,MATCH(C10239,Assumptions!$A$16:$A$18,0)))</f>
        <v/>
      </c>
      <c r="G10239" s="42" t="str">
        <f aca="false">IF(A10239="","",WORKDAY(B10239,F10239))</f>
        <v/>
      </c>
    </row>
    <row r="10240" customFormat="false" ht="15" hidden="false" customHeight="false" outlineLevel="0" collapsed="false">
      <c r="A10240" s="37"/>
      <c r="B10240" s="38"/>
      <c r="C10240" s="39"/>
      <c r="D10240" s="39"/>
      <c r="E10240" s="40"/>
      <c r="F10240" s="41" t="str">
        <f aca="false">IF(A10240="","",INDEX(Assumptions!$B$16:$B$18,MATCH(C10240,Assumptions!$A$16:$A$18,0)))</f>
        <v/>
      </c>
      <c r="G10240" s="42" t="str">
        <f aca="false">IF(A10240="","",WORKDAY(B10240,F10240))</f>
        <v/>
      </c>
    </row>
    <row r="10241" customFormat="false" ht="15" hidden="false" customHeight="false" outlineLevel="0" collapsed="false">
      <c r="A10241" s="37"/>
      <c r="B10241" s="38"/>
      <c r="C10241" s="39"/>
      <c r="D10241" s="39"/>
      <c r="E10241" s="40"/>
      <c r="F10241" s="41" t="str">
        <f aca="false">IF(A10241="","",INDEX(Assumptions!$B$16:$B$18,MATCH(C10241,Assumptions!$A$16:$A$18,0)))</f>
        <v/>
      </c>
      <c r="G10241" s="42" t="str">
        <f aca="false">IF(A10241="","",WORKDAY(B10241,F10241))</f>
        <v/>
      </c>
    </row>
    <row r="10242" customFormat="false" ht="15" hidden="false" customHeight="false" outlineLevel="0" collapsed="false">
      <c r="A10242" s="37"/>
      <c r="B10242" s="38"/>
      <c r="C10242" s="39"/>
      <c r="D10242" s="39"/>
      <c r="E10242" s="40"/>
      <c r="F10242" s="41" t="str">
        <f aca="false">IF(A10242="","",INDEX(Assumptions!$B$16:$B$18,MATCH(C10242,Assumptions!$A$16:$A$18,0)))</f>
        <v/>
      </c>
      <c r="G10242" s="42" t="str">
        <f aca="false">IF(A10242="","",WORKDAY(B10242,F10242))</f>
        <v/>
      </c>
    </row>
    <row r="10243" customFormat="false" ht="15" hidden="false" customHeight="false" outlineLevel="0" collapsed="false">
      <c r="A10243" s="37"/>
      <c r="B10243" s="38"/>
      <c r="C10243" s="39"/>
      <c r="D10243" s="39"/>
      <c r="E10243" s="40"/>
      <c r="F10243" s="41" t="str">
        <f aca="false">IF(A10243="","",INDEX(Assumptions!$B$16:$B$18,MATCH(C10243,Assumptions!$A$16:$A$18,0)))</f>
        <v/>
      </c>
      <c r="G10243" s="42" t="str">
        <f aca="false">IF(A10243="","",WORKDAY(B10243,F10243))</f>
        <v/>
      </c>
    </row>
    <row r="10244" customFormat="false" ht="15" hidden="false" customHeight="false" outlineLevel="0" collapsed="false">
      <c r="A10244" s="37"/>
      <c r="B10244" s="38"/>
      <c r="C10244" s="39"/>
      <c r="D10244" s="39"/>
      <c r="E10244" s="40"/>
      <c r="F10244" s="41" t="str">
        <f aca="false">IF(A10244="","",INDEX(Assumptions!$B$16:$B$18,MATCH(C10244,Assumptions!$A$16:$A$18,0)))</f>
        <v/>
      </c>
      <c r="G10244" s="42" t="str">
        <f aca="false">IF(A10244="","",WORKDAY(B10244,F10244))</f>
        <v/>
      </c>
    </row>
    <row r="10245" customFormat="false" ht="15" hidden="false" customHeight="false" outlineLevel="0" collapsed="false">
      <c r="A10245" s="37"/>
      <c r="B10245" s="38"/>
      <c r="C10245" s="39"/>
      <c r="D10245" s="39"/>
      <c r="E10245" s="40"/>
      <c r="F10245" s="41" t="str">
        <f aca="false">IF(A10245="","",INDEX(Assumptions!$B$16:$B$18,MATCH(C10245,Assumptions!$A$16:$A$18,0)))</f>
        <v/>
      </c>
      <c r="G10245" s="42" t="str">
        <f aca="false">IF(A10245="","",WORKDAY(B10245,F10245))</f>
        <v/>
      </c>
    </row>
    <row r="10246" customFormat="false" ht="15" hidden="false" customHeight="false" outlineLevel="0" collapsed="false">
      <c r="A10246" s="37"/>
      <c r="B10246" s="38"/>
      <c r="C10246" s="39"/>
      <c r="D10246" s="39"/>
      <c r="E10246" s="40"/>
      <c r="F10246" s="41" t="str">
        <f aca="false">IF(A10246="","",INDEX(Assumptions!$B$16:$B$18,MATCH(C10246,Assumptions!$A$16:$A$18,0)))</f>
        <v/>
      </c>
      <c r="G10246" s="42" t="str">
        <f aca="false">IF(A10246="","",WORKDAY(B10246,F10246))</f>
        <v/>
      </c>
    </row>
    <row r="10247" customFormat="false" ht="15" hidden="false" customHeight="false" outlineLevel="0" collapsed="false">
      <c r="A10247" s="37"/>
      <c r="B10247" s="38"/>
      <c r="C10247" s="39"/>
      <c r="D10247" s="39"/>
      <c r="E10247" s="40"/>
      <c r="F10247" s="41" t="str">
        <f aca="false">IF(A10247="","",INDEX(Assumptions!$B$16:$B$18,MATCH(C10247,Assumptions!$A$16:$A$18,0)))</f>
        <v/>
      </c>
      <c r="G10247" s="42" t="str">
        <f aca="false">IF(A10247="","",WORKDAY(B10247,F10247))</f>
        <v/>
      </c>
    </row>
    <row r="10248" customFormat="false" ht="15" hidden="false" customHeight="false" outlineLevel="0" collapsed="false">
      <c r="A10248" s="37"/>
      <c r="B10248" s="38"/>
      <c r="C10248" s="39"/>
      <c r="D10248" s="39"/>
      <c r="E10248" s="40"/>
      <c r="F10248" s="41" t="str">
        <f aca="false">IF(A10248="","",INDEX(Assumptions!$B$16:$B$18,MATCH(C10248,Assumptions!$A$16:$A$18,0)))</f>
        <v/>
      </c>
      <c r="G10248" s="42" t="str">
        <f aca="false">IF(A10248="","",WORKDAY(B10248,F10248))</f>
        <v/>
      </c>
    </row>
    <row r="10249" customFormat="false" ht="15" hidden="false" customHeight="false" outlineLevel="0" collapsed="false">
      <c r="A10249" s="37"/>
      <c r="B10249" s="38"/>
      <c r="C10249" s="39"/>
      <c r="D10249" s="39"/>
      <c r="E10249" s="40"/>
      <c r="F10249" s="41" t="str">
        <f aca="false">IF(A10249="","",INDEX(Assumptions!$B$16:$B$18,MATCH(C10249,Assumptions!$A$16:$A$18,0)))</f>
        <v/>
      </c>
      <c r="G10249" s="42" t="str">
        <f aca="false">IF(A10249="","",WORKDAY(B10249,F10249))</f>
        <v/>
      </c>
    </row>
    <row r="10250" customFormat="false" ht="15" hidden="false" customHeight="false" outlineLevel="0" collapsed="false">
      <c r="A10250" s="37"/>
      <c r="B10250" s="38"/>
      <c r="C10250" s="39"/>
      <c r="D10250" s="39"/>
      <c r="E10250" s="40"/>
      <c r="F10250" s="41" t="str">
        <f aca="false">IF(A10250="","",INDEX(Assumptions!$B$16:$B$18,MATCH(C10250,Assumptions!$A$16:$A$18,0)))</f>
        <v/>
      </c>
      <c r="G10250" s="42" t="str">
        <f aca="false">IF(A10250="","",WORKDAY(B10250,F10250))</f>
        <v/>
      </c>
    </row>
    <row r="10251" customFormat="false" ht="15" hidden="false" customHeight="false" outlineLevel="0" collapsed="false">
      <c r="A10251" s="37"/>
      <c r="B10251" s="38"/>
      <c r="C10251" s="39"/>
      <c r="D10251" s="39"/>
      <c r="E10251" s="40"/>
      <c r="F10251" s="41" t="str">
        <f aca="false">IF(A10251="","",INDEX(Assumptions!$B$16:$B$18,MATCH(C10251,Assumptions!$A$16:$A$18,0)))</f>
        <v/>
      </c>
      <c r="G10251" s="42" t="str">
        <f aca="false">IF(A10251="","",WORKDAY(B10251,F10251))</f>
        <v/>
      </c>
    </row>
    <row r="10252" customFormat="false" ht="15" hidden="false" customHeight="false" outlineLevel="0" collapsed="false">
      <c r="A10252" s="37"/>
      <c r="B10252" s="38"/>
      <c r="C10252" s="39"/>
      <c r="D10252" s="39"/>
      <c r="E10252" s="40"/>
      <c r="F10252" s="41" t="str">
        <f aca="false">IF(A10252="","",INDEX(Assumptions!$B$16:$B$18,MATCH(C10252,Assumptions!$A$16:$A$18,0)))</f>
        <v/>
      </c>
      <c r="G10252" s="42" t="str">
        <f aca="false">IF(A10252="","",WORKDAY(B10252,F10252))</f>
        <v/>
      </c>
    </row>
    <row r="10253" customFormat="false" ht="15" hidden="false" customHeight="false" outlineLevel="0" collapsed="false">
      <c r="A10253" s="37"/>
      <c r="B10253" s="38"/>
      <c r="C10253" s="39"/>
      <c r="D10253" s="39"/>
      <c r="E10253" s="40"/>
      <c r="F10253" s="41" t="str">
        <f aca="false">IF(A10253="","",INDEX(Assumptions!$B$16:$B$18,MATCH(C10253,Assumptions!$A$16:$A$18,0)))</f>
        <v/>
      </c>
      <c r="G10253" s="42" t="str">
        <f aca="false">IF(A10253="","",WORKDAY(B10253,F10253))</f>
        <v/>
      </c>
    </row>
    <row r="10254" customFormat="false" ht="15" hidden="false" customHeight="false" outlineLevel="0" collapsed="false">
      <c r="A10254" s="37"/>
      <c r="B10254" s="38"/>
      <c r="C10254" s="39"/>
      <c r="D10254" s="39"/>
      <c r="E10254" s="40"/>
      <c r="F10254" s="41" t="str">
        <f aca="false">IF(A10254="","",INDEX(Assumptions!$B$16:$B$18,MATCH(C10254,Assumptions!$A$16:$A$18,0)))</f>
        <v/>
      </c>
      <c r="G10254" s="42" t="str">
        <f aca="false">IF(A10254="","",WORKDAY(B10254,F10254))</f>
        <v/>
      </c>
    </row>
    <row r="10255" customFormat="false" ht="15" hidden="false" customHeight="false" outlineLevel="0" collapsed="false">
      <c r="A10255" s="37"/>
      <c r="B10255" s="38"/>
      <c r="C10255" s="39"/>
      <c r="D10255" s="39"/>
      <c r="E10255" s="40"/>
      <c r="F10255" s="41" t="str">
        <f aca="false">IF(A10255="","",INDEX(Assumptions!$B$16:$B$18,MATCH(C10255,Assumptions!$A$16:$A$18,0)))</f>
        <v/>
      </c>
      <c r="G10255" s="42" t="str">
        <f aca="false">IF(A10255="","",WORKDAY(B10255,F10255))</f>
        <v/>
      </c>
    </row>
    <row r="10256" customFormat="false" ht="15" hidden="false" customHeight="false" outlineLevel="0" collapsed="false">
      <c r="A10256" s="37"/>
      <c r="B10256" s="38"/>
      <c r="C10256" s="39"/>
      <c r="D10256" s="39"/>
      <c r="E10256" s="40"/>
      <c r="F10256" s="41" t="str">
        <f aca="false">IF(A10256="","",INDEX(Assumptions!$B$16:$B$18,MATCH(C10256,Assumptions!$A$16:$A$18,0)))</f>
        <v/>
      </c>
      <c r="G10256" s="42" t="str">
        <f aca="false">IF(A10256="","",WORKDAY(B10256,F10256))</f>
        <v/>
      </c>
    </row>
    <row r="10257" customFormat="false" ht="15" hidden="false" customHeight="false" outlineLevel="0" collapsed="false">
      <c r="A10257" s="37"/>
      <c r="B10257" s="38"/>
      <c r="C10257" s="39"/>
      <c r="D10257" s="39"/>
      <c r="E10257" s="40"/>
      <c r="F10257" s="41" t="str">
        <f aca="false">IF(A10257="","",INDEX(Assumptions!$B$16:$B$18,MATCH(C10257,Assumptions!$A$16:$A$18,0)))</f>
        <v/>
      </c>
      <c r="G10257" s="42" t="str">
        <f aca="false">IF(A10257="","",WORKDAY(B10257,F10257))</f>
        <v/>
      </c>
    </row>
    <row r="10258" customFormat="false" ht="15" hidden="false" customHeight="false" outlineLevel="0" collapsed="false">
      <c r="A10258" s="37"/>
      <c r="B10258" s="38"/>
      <c r="C10258" s="39"/>
      <c r="D10258" s="39"/>
      <c r="E10258" s="40"/>
      <c r="F10258" s="41" t="str">
        <f aca="false">IF(A10258="","",INDEX(Assumptions!$B$16:$B$18,MATCH(C10258,Assumptions!$A$16:$A$18,0)))</f>
        <v/>
      </c>
      <c r="G10258" s="42" t="str">
        <f aca="false">IF(A10258="","",WORKDAY(B10258,F10258))</f>
        <v/>
      </c>
    </row>
    <row r="10259" customFormat="false" ht="15" hidden="false" customHeight="false" outlineLevel="0" collapsed="false">
      <c r="A10259" s="37"/>
      <c r="B10259" s="38"/>
      <c r="C10259" s="39"/>
      <c r="D10259" s="39"/>
      <c r="E10259" s="40"/>
      <c r="F10259" s="41" t="str">
        <f aca="false">IF(A10259="","",INDEX(Assumptions!$B$16:$B$18,MATCH(C10259,Assumptions!$A$16:$A$18,0)))</f>
        <v/>
      </c>
      <c r="G10259" s="42" t="str">
        <f aca="false">IF(A10259="","",WORKDAY(B10259,F10259))</f>
        <v/>
      </c>
    </row>
    <row r="10260" customFormat="false" ht="15" hidden="false" customHeight="false" outlineLevel="0" collapsed="false">
      <c r="A10260" s="37"/>
      <c r="B10260" s="38"/>
      <c r="C10260" s="39"/>
      <c r="D10260" s="39"/>
      <c r="E10260" s="40"/>
      <c r="F10260" s="41" t="str">
        <f aca="false">IF(A10260="","",INDEX(Assumptions!$B$16:$B$18,MATCH(C10260,Assumptions!$A$16:$A$18,0)))</f>
        <v/>
      </c>
      <c r="G10260" s="42" t="str">
        <f aca="false">IF(A10260="","",WORKDAY(B10260,F10260))</f>
        <v/>
      </c>
    </row>
    <row r="10261" customFormat="false" ht="15" hidden="false" customHeight="false" outlineLevel="0" collapsed="false">
      <c r="A10261" s="37"/>
      <c r="B10261" s="38"/>
      <c r="C10261" s="39"/>
      <c r="D10261" s="39"/>
      <c r="E10261" s="40"/>
      <c r="F10261" s="41" t="str">
        <f aca="false">IF(A10261="","",INDEX(Assumptions!$B$16:$B$18,MATCH(C10261,Assumptions!$A$16:$A$18,0)))</f>
        <v/>
      </c>
      <c r="G10261" s="42" t="str">
        <f aca="false">IF(A10261="","",WORKDAY(B10261,F10261))</f>
        <v/>
      </c>
    </row>
    <row r="10262" customFormat="false" ht="15" hidden="false" customHeight="false" outlineLevel="0" collapsed="false">
      <c r="A10262" s="37"/>
      <c r="B10262" s="38"/>
      <c r="C10262" s="39"/>
      <c r="D10262" s="39"/>
      <c r="E10262" s="40"/>
      <c r="F10262" s="41" t="str">
        <f aca="false">IF(A10262="","",INDEX(Assumptions!$B$16:$B$18,MATCH(C10262,Assumptions!$A$16:$A$18,0)))</f>
        <v/>
      </c>
      <c r="G10262" s="42" t="str">
        <f aca="false">IF(A10262="","",WORKDAY(B10262,F10262))</f>
        <v/>
      </c>
    </row>
    <row r="10263" customFormat="false" ht="15" hidden="false" customHeight="false" outlineLevel="0" collapsed="false">
      <c r="A10263" s="37"/>
      <c r="B10263" s="38"/>
      <c r="C10263" s="39"/>
      <c r="D10263" s="39"/>
      <c r="E10263" s="40"/>
      <c r="F10263" s="41" t="str">
        <f aca="false">IF(A10263="","",INDEX(Assumptions!$B$16:$B$18,MATCH(C10263,Assumptions!$A$16:$A$18,0)))</f>
        <v/>
      </c>
      <c r="G10263" s="42" t="str">
        <f aca="false">IF(A10263="","",WORKDAY(B10263,F10263))</f>
        <v/>
      </c>
    </row>
    <row r="10264" customFormat="false" ht="15" hidden="false" customHeight="false" outlineLevel="0" collapsed="false">
      <c r="A10264" s="37"/>
      <c r="B10264" s="38"/>
      <c r="C10264" s="39"/>
      <c r="D10264" s="39"/>
      <c r="E10264" s="40"/>
      <c r="F10264" s="41" t="str">
        <f aca="false">IF(A10264="","",INDEX(Assumptions!$B$16:$B$18,MATCH(C10264,Assumptions!$A$16:$A$18,0)))</f>
        <v/>
      </c>
      <c r="G10264" s="42" t="str">
        <f aca="false">IF(A10264="","",WORKDAY(B10264,F10264))</f>
        <v/>
      </c>
    </row>
    <row r="10265" customFormat="false" ht="15" hidden="false" customHeight="false" outlineLevel="0" collapsed="false">
      <c r="A10265" s="37"/>
      <c r="B10265" s="38"/>
      <c r="C10265" s="39"/>
      <c r="D10265" s="39"/>
      <c r="E10265" s="40"/>
      <c r="F10265" s="41" t="str">
        <f aca="false">IF(A10265="","",INDEX(Assumptions!$B$16:$B$18,MATCH(C10265,Assumptions!$A$16:$A$18,0)))</f>
        <v/>
      </c>
      <c r="G10265" s="42" t="str">
        <f aca="false">IF(A10265="","",WORKDAY(B10265,F10265))</f>
        <v/>
      </c>
    </row>
    <row r="10266" customFormat="false" ht="15" hidden="false" customHeight="false" outlineLevel="0" collapsed="false">
      <c r="A10266" s="37"/>
      <c r="B10266" s="38"/>
      <c r="C10266" s="39"/>
      <c r="D10266" s="39"/>
      <c r="E10266" s="40"/>
      <c r="F10266" s="41" t="str">
        <f aca="false">IF(A10266="","",INDEX(Assumptions!$B$16:$B$18,MATCH(C10266,Assumptions!$A$16:$A$18,0)))</f>
        <v/>
      </c>
      <c r="G10266" s="42" t="str">
        <f aca="false">IF(A10266="","",WORKDAY(B10266,F10266))</f>
        <v/>
      </c>
    </row>
    <row r="10267" customFormat="false" ht="15" hidden="false" customHeight="false" outlineLevel="0" collapsed="false">
      <c r="A10267" s="37"/>
      <c r="B10267" s="38"/>
      <c r="C10267" s="39"/>
      <c r="D10267" s="39"/>
      <c r="E10267" s="40"/>
      <c r="F10267" s="41" t="str">
        <f aca="false">IF(A10267="","",INDEX(Assumptions!$B$16:$B$18,MATCH(C10267,Assumptions!$A$16:$A$18,0)))</f>
        <v/>
      </c>
      <c r="G10267" s="42" t="str">
        <f aca="false">IF(A10267="","",WORKDAY(B10267,F10267))</f>
        <v/>
      </c>
    </row>
    <row r="10268" customFormat="false" ht="15" hidden="false" customHeight="false" outlineLevel="0" collapsed="false">
      <c r="A10268" s="37"/>
      <c r="B10268" s="38"/>
      <c r="C10268" s="39"/>
      <c r="D10268" s="39"/>
      <c r="E10268" s="40"/>
      <c r="F10268" s="41" t="str">
        <f aca="false">IF(A10268="","",INDEX(Assumptions!$B$16:$B$18,MATCH(C10268,Assumptions!$A$16:$A$18,0)))</f>
        <v/>
      </c>
      <c r="G10268" s="42" t="str">
        <f aca="false">IF(A10268="","",WORKDAY(B10268,F10268))</f>
        <v/>
      </c>
    </row>
    <row r="10269" customFormat="false" ht="15" hidden="false" customHeight="false" outlineLevel="0" collapsed="false">
      <c r="A10269" s="37"/>
      <c r="B10269" s="38"/>
      <c r="C10269" s="39"/>
      <c r="D10269" s="39"/>
      <c r="E10269" s="40"/>
      <c r="F10269" s="41" t="str">
        <f aca="false">IF(A10269="","",INDEX(Assumptions!$B$16:$B$18,MATCH(C10269,Assumptions!$A$16:$A$18,0)))</f>
        <v/>
      </c>
      <c r="G10269" s="42" t="str">
        <f aca="false">IF(A10269="","",WORKDAY(B10269,F10269))</f>
        <v/>
      </c>
    </row>
    <row r="10270" customFormat="false" ht="15" hidden="false" customHeight="false" outlineLevel="0" collapsed="false">
      <c r="A10270" s="37"/>
      <c r="B10270" s="38"/>
      <c r="C10270" s="39"/>
      <c r="D10270" s="39"/>
      <c r="E10270" s="40"/>
      <c r="F10270" s="41" t="str">
        <f aca="false">IF(A10270="","",INDEX(Assumptions!$B$16:$B$18,MATCH(C10270,Assumptions!$A$16:$A$18,0)))</f>
        <v/>
      </c>
      <c r="G10270" s="42" t="str">
        <f aca="false">IF(A10270="","",WORKDAY(B10270,F10270))</f>
        <v/>
      </c>
    </row>
    <row r="10271" customFormat="false" ht="15" hidden="false" customHeight="false" outlineLevel="0" collapsed="false">
      <c r="A10271" s="37"/>
      <c r="B10271" s="38"/>
      <c r="C10271" s="39"/>
      <c r="D10271" s="39"/>
      <c r="E10271" s="40"/>
      <c r="F10271" s="41" t="str">
        <f aca="false">IF(A10271="","",INDEX(Assumptions!$B$16:$B$18,MATCH(C10271,Assumptions!$A$16:$A$18,0)))</f>
        <v/>
      </c>
      <c r="G10271" s="42" t="str">
        <f aca="false">IF(A10271="","",WORKDAY(B10271,F10271))</f>
        <v/>
      </c>
    </row>
    <row r="10272" customFormat="false" ht="15" hidden="false" customHeight="false" outlineLevel="0" collapsed="false">
      <c r="A10272" s="37"/>
      <c r="B10272" s="38"/>
      <c r="C10272" s="39"/>
      <c r="D10272" s="39"/>
      <c r="E10272" s="40"/>
      <c r="F10272" s="41" t="str">
        <f aca="false">IF(A10272="","",INDEX(Assumptions!$B$16:$B$18,MATCH(C10272,Assumptions!$A$16:$A$18,0)))</f>
        <v/>
      </c>
      <c r="G10272" s="42" t="str">
        <f aca="false">IF(A10272="","",WORKDAY(B10272,F10272))</f>
        <v/>
      </c>
    </row>
    <row r="10273" customFormat="false" ht="15" hidden="false" customHeight="false" outlineLevel="0" collapsed="false">
      <c r="A10273" s="37"/>
      <c r="B10273" s="38"/>
      <c r="C10273" s="39"/>
      <c r="D10273" s="39"/>
      <c r="E10273" s="40"/>
      <c r="F10273" s="41" t="str">
        <f aca="false">IF(A10273="","",INDEX(Assumptions!$B$16:$B$18,MATCH(C10273,Assumptions!$A$16:$A$18,0)))</f>
        <v/>
      </c>
      <c r="G10273" s="42" t="str">
        <f aca="false">IF(A10273="","",WORKDAY(B10273,F10273))</f>
        <v/>
      </c>
    </row>
    <row r="10274" customFormat="false" ht="15" hidden="false" customHeight="false" outlineLevel="0" collapsed="false">
      <c r="A10274" s="37"/>
      <c r="B10274" s="38"/>
      <c r="C10274" s="39"/>
      <c r="D10274" s="39"/>
      <c r="E10274" s="40"/>
      <c r="F10274" s="41" t="str">
        <f aca="false">IF(A10274="","",INDEX(Assumptions!$B$16:$B$18,MATCH(C10274,Assumptions!$A$16:$A$18,0)))</f>
        <v/>
      </c>
      <c r="G10274" s="42" t="str">
        <f aca="false">IF(A10274="","",WORKDAY(B10274,F10274))</f>
        <v/>
      </c>
    </row>
    <row r="10275" customFormat="false" ht="15" hidden="false" customHeight="false" outlineLevel="0" collapsed="false">
      <c r="A10275" s="37"/>
      <c r="B10275" s="38"/>
      <c r="C10275" s="39"/>
      <c r="D10275" s="39"/>
      <c r="E10275" s="40"/>
      <c r="F10275" s="41" t="str">
        <f aca="false">IF(A10275="","",INDEX(Assumptions!$B$16:$B$18,MATCH(C10275,Assumptions!$A$16:$A$18,0)))</f>
        <v/>
      </c>
      <c r="G10275" s="42" t="str">
        <f aca="false">IF(A10275="","",WORKDAY(B10275,F10275))</f>
        <v/>
      </c>
    </row>
    <row r="10276" customFormat="false" ht="15" hidden="false" customHeight="false" outlineLevel="0" collapsed="false">
      <c r="A10276" s="37"/>
      <c r="B10276" s="38"/>
      <c r="C10276" s="39"/>
      <c r="D10276" s="39"/>
      <c r="E10276" s="40"/>
      <c r="F10276" s="41" t="str">
        <f aca="false">IF(A10276="","",INDEX(Assumptions!$B$16:$B$18,MATCH(C10276,Assumptions!$A$16:$A$18,0)))</f>
        <v/>
      </c>
      <c r="G10276" s="42" t="str">
        <f aca="false">IF(A10276="","",WORKDAY(B10276,F10276))</f>
        <v/>
      </c>
    </row>
    <row r="10277" customFormat="false" ht="15" hidden="false" customHeight="false" outlineLevel="0" collapsed="false">
      <c r="A10277" s="37"/>
      <c r="B10277" s="38"/>
      <c r="C10277" s="39"/>
      <c r="D10277" s="39"/>
      <c r="E10277" s="40"/>
      <c r="F10277" s="41" t="str">
        <f aca="false">IF(A10277="","",INDEX(Assumptions!$B$16:$B$18,MATCH(C10277,Assumptions!$A$16:$A$18,0)))</f>
        <v/>
      </c>
      <c r="G10277" s="42" t="str">
        <f aca="false">IF(A10277="","",WORKDAY(B10277,F10277))</f>
        <v/>
      </c>
    </row>
    <row r="10278" customFormat="false" ht="15" hidden="false" customHeight="false" outlineLevel="0" collapsed="false">
      <c r="A10278" s="37"/>
      <c r="B10278" s="38"/>
      <c r="C10278" s="39"/>
      <c r="D10278" s="39"/>
      <c r="E10278" s="40"/>
      <c r="F10278" s="41" t="str">
        <f aca="false">IF(A10278="","",INDEX(Assumptions!$B$16:$B$18,MATCH(C10278,Assumptions!$A$16:$A$18,0)))</f>
        <v/>
      </c>
      <c r="G10278" s="42" t="str">
        <f aca="false">IF(A10278="","",WORKDAY(B10278,F10278))</f>
        <v/>
      </c>
    </row>
    <row r="10279" customFormat="false" ht="15" hidden="false" customHeight="false" outlineLevel="0" collapsed="false">
      <c r="A10279" s="37"/>
      <c r="B10279" s="38"/>
      <c r="C10279" s="39"/>
      <c r="D10279" s="39"/>
      <c r="E10279" s="40"/>
      <c r="F10279" s="41" t="str">
        <f aca="false">IF(A10279="","",INDEX(Assumptions!$B$16:$B$18,MATCH(C10279,Assumptions!$A$16:$A$18,0)))</f>
        <v/>
      </c>
      <c r="G10279" s="42" t="str">
        <f aca="false">IF(A10279="","",WORKDAY(B10279,F10279))</f>
        <v/>
      </c>
    </row>
    <row r="10280" customFormat="false" ht="15" hidden="false" customHeight="false" outlineLevel="0" collapsed="false">
      <c r="A10280" s="37"/>
      <c r="B10280" s="38"/>
      <c r="C10280" s="39"/>
      <c r="D10280" s="39"/>
      <c r="E10280" s="40"/>
      <c r="F10280" s="41" t="str">
        <f aca="false">IF(A10280="","",INDEX(Assumptions!$B$16:$B$18,MATCH(C10280,Assumptions!$A$16:$A$18,0)))</f>
        <v/>
      </c>
      <c r="G10280" s="42" t="str">
        <f aca="false">IF(A10280="","",WORKDAY(B10280,F10280))</f>
        <v/>
      </c>
    </row>
    <row r="10281" customFormat="false" ht="15" hidden="false" customHeight="false" outlineLevel="0" collapsed="false">
      <c r="A10281" s="37"/>
      <c r="B10281" s="38"/>
      <c r="C10281" s="39"/>
      <c r="D10281" s="39"/>
      <c r="E10281" s="40"/>
      <c r="F10281" s="41" t="str">
        <f aca="false">IF(A10281="","",INDEX(Assumptions!$B$16:$B$18,MATCH(C10281,Assumptions!$A$16:$A$18,0)))</f>
        <v/>
      </c>
      <c r="G10281" s="42" t="str">
        <f aca="false">IF(A10281="","",WORKDAY(B10281,F10281))</f>
        <v/>
      </c>
    </row>
    <row r="10282" customFormat="false" ht="15" hidden="false" customHeight="false" outlineLevel="0" collapsed="false">
      <c r="A10282" s="37"/>
      <c r="B10282" s="38"/>
      <c r="C10282" s="39"/>
      <c r="D10282" s="39"/>
      <c r="E10282" s="40"/>
      <c r="F10282" s="41" t="str">
        <f aca="false">IF(A10282="","",INDEX(Assumptions!$B$16:$B$18,MATCH(C10282,Assumptions!$A$16:$A$18,0)))</f>
        <v/>
      </c>
      <c r="G10282" s="42" t="str">
        <f aca="false">IF(A10282="","",WORKDAY(B10282,F10282))</f>
        <v/>
      </c>
    </row>
    <row r="10283" customFormat="false" ht="15" hidden="false" customHeight="false" outlineLevel="0" collapsed="false">
      <c r="A10283" s="37"/>
      <c r="B10283" s="38"/>
      <c r="C10283" s="39"/>
      <c r="D10283" s="39"/>
      <c r="E10283" s="40"/>
      <c r="F10283" s="41" t="str">
        <f aca="false">IF(A10283="","",INDEX(Assumptions!$B$16:$B$18,MATCH(C10283,Assumptions!$A$16:$A$18,0)))</f>
        <v/>
      </c>
      <c r="G10283" s="42" t="str">
        <f aca="false">IF(A10283="","",WORKDAY(B10283,F10283))</f>
        <v/>
      </c>
    </row>
    <row r="10284" customFormat="false" ht="15" hidden="false" customHeight="false" outlineLevel="0" collapsed="false">
      <c r="A10284" s="37"/>
      <c r="B10284" s="38"/>
      <c r="C10284" s="39"/>
      <c r="D10284" s="39"/>
      <c r="E10284" s="40"/>
      <c r="F10284" s="41" t="str">
        <f aca="false">IF(A10284="","",INDEX(Assumptions!$B$16:$B$18,MATCH(C10284,Assumptions!$A$16:$A$18,0)))</f>
        <v/>
      </c>
      <c r="G10284" s="42" t="str">
        <f aca="false">IF(A10284="","",WORKDAY(B10284,F10284))</f>
        <v/>
      </c>
    </row>
    <row r="10285" customFormat="false" ht="15" hidden="false" customHeight="false" outlineLevel="0" collapsed="false">
      <c r="A10285" s="37"/>
      <c r="B10285" s="38"/>
      <c r="C10285" s="39"/>
      <c r="D10285" s="39"/>
      <c r="E10285" s="40"/>
      <c r="F10285" s="41" t="str">
        <f aca="false">IF(A10285="","",INDEX(Assumptions!$B$16:$B$18,MATCH(C10285,Assumptions!$A$16:$A$18,0)))</f>
        <v/>
      </c>
      <c r="G10285" s="42" t="str">
        <f aca="false">IF(A10285="","",WORKDAY(B10285,F10285))</f>
        <v/>
      </c>
    </row>
    <row r="10286" customFormat="false" ht="15" hidden="false" customHeight="false" outlineLevel="0" collapsed="false">
      <c r="A10286" s="37"/>
      <c r="B10286" s="38"/>
      <c r="C10286" s="39"/>
      <c r="D10286" s="39"/>
      <c r="E10286" s="40"/>
      <c r="F10286" s="41" t="str">
        <f aca="false">IF(A10286="","",INDEX(Assumptions!$B$16:$B$18,MATCH(C10286,Assumptions!$A$16:$A$18,0)))</f>
        <v/>
      </c>
      <c r="G10286" s="42" t="str">
        <f aca="false">IF(A10286="","",WORKDAY(B10286,F10286))</f>
        <v/>
      </c>
    </row>
    <row r="10287" customFormat="false" ht="15" hidden="false" customHeight="false" outlineLevel="0" collapsed="false">
      <c r="A10287" s="37"/>
      <c r="B10287" s="38"/>
      <c r="C10287" s="39"/>
      <c r="D10287" s="39"/>
      <c r="E10287" s="40"/>
      <c r="F10287" s="41" t="str">
        <f aca="false">IF(A10287="","",INDEX(Assumptions!$B$16:$B$18,MATCH(C10287,Assumptions!$A$16:$A$18,0)))</f>
        <v/>
      </c>
      <c r="G10287" s="42" t="str">
        <f aca="false">IF(A10287="","",WORKDAY(B10287,F10287))</f>
        <v/>
      </c>
    </row>
    <row r="10288" customFormat="false" ht="15" hidden="false" customHeight="false" outlineLevel="0" collapsed="false">
      <c r="A10288" s="37"/>
      <c r="B10288" s="38"/>
      <c r="C10288" s="39"/>
      <c r="D10288" s="39"/>
      <c r="E10288" s="40"/>
      <c r="F10288" s="41" t="str">
        <f aca="false">IF(A10288="","",INDEX(Assumptions!$B$16:$B$18,MATCH(C10288,Assumptions!$A$16:$A$18,0)))</f>
        <v/>
      </c>
      <c r="G10288" s="42" t="str">
        <f aca="false">IF(A10288="","",WORKDAY(B10288,F10288))</f>
        <v/>
      </c>
    </row>
    <row r="10289" customFormat="false" ht="15" hidden="false" customHeight="false" outlineLevel="0" collapsed="false">
      <c r="A10289" s="37"/>
      <c r="B10289" s="38"/>
      <c r="C10289" s="39"/>
      <c r="D10289" s="39"/>
      <c r="E10289" s="40"/>
      <c r="F10289" s="41" t="str">
        <f aca="false">IF(A10289="","",INDEX(Assumptions!$B$16:$B$18,MATCH(C10289,Assumptions!$A$16:$A$18,0)))</f>
        <v/>
      </c>
      <c r="G10289" s="42" t="str">
        <f aca="false">IF(A10289="","",WORKDAY(B10289,F10289))</f>
        <v/>
      </c>
    </row>
    <row r="10290" customFormat="false" ht="15" hidden="false" customHeight="false" outlineLevel="0" collapsed="false">
      <c r="A10290" s="37"/>
      <c r="B10290" s="38"/>
      <c r="C10290" s="39"/>
      <c r="D10290" s="39"/>
      <c r="E10290" s="40"/>
      <c r="F10290" s="41" t="str">
        <f aca="false">IF(A10290="","",INDEX(Assumptions!$B$16:$B$18,MATCH(C10290,Assumptions!$A$16:$A$18,0)))</f>
        <v/>
      </c>
      <c r="G10290" s="42" t="str">
        <f aca="false">IF(A10290="","",WORKDAY(B10290,F10290))</f>
        <v/>
      </c>
    </row>
    <row r="10291" customFormat="false" ht="15" hidden="false" customHeight="false" outlineLevel="0" collapsed="false">
      <c r="A10291" s="37"/>
      <c r="B10291" s="38"/>
      <c r="C10291" s="39"/>
      <c r="D10291" s="39"/>
      <c r="E10291" s="40"/>
      <c r="F10291" s="41" t="str">
        <f aca="false">IF(A10291="","",INDEX(Assumptions!$B$16:$B$18,MATCH(C10291,Assumptions!$A$16:$A$18,0)))</f>
        <v/>
      </c>
      <c r="G10291" s="42" t="str">
        <f aca="false">IF(A10291="","",WORKDAY(B10291,F10291))</f>
        <v/>
      </c>
    </row>
    <row r="10292" customFormat="false" ht="15" hidden="false" customHeight="false" outlineLevel="0" collapsed="false">
      <c r="A10292" s="37"/>
      <c r="B10292" s="38"/>
      <c r="C10292" s="39"/>
      <c r="D10292" s="39"/>
      <c r="E10292" s="40"/>
      <c r="F10292" s="41" t="str">
        <f aca="false">IF(A10292="","",INDEX(Assumptions!$B$16:$B$18,MATCH(C10292,Assumptions!$A$16:$A$18,0)))</f>
        <v/>
      </c>
      <c r="G10292" s="42" t="str">
        <f aca="false">IF(A10292="","",WORKDAY(B10292,F10292))</f>
        <v/>
      </c>
    </row>
    <row r="10293" customFormat="false" ht="15" hidden="false" customHeight="false" outlineLevel="0" collapsed="false">
      <c r="A10293" s="37"/>
      <c r="B10293" s="38"/>
      <c r="C10293" s="39"/>
      <c r="D10293" s="39"/>
      <c r="E10293" s="40"/>
      <c r="F10293" s="41" t="str">
        <f aca="false">IF(A10293="","",INDEX(Assumptions!$B$16:$B$18,MATCH(C10293,Assumptions!$A$16:$A$18,0)))</f>
        <v/>
      </c>
      <c r="G10293" s="42" t="str">
        <f aca="false">IF(A10293="","",WORKDAY(B10293,F10293))</f>
        <v/>
      </c>
    </row>
    <row r="10294" customFormat="false" ht="15" hidden="false" customHeight="false" outlineLevel="0" collapsed="false">
      <c r="A10294" s="37"/>
      <c r="B10294" s="38"/>
      <c r="C10294" s="39"/>
      <c r="D10294" s="39"/>
      <c r="E10294" s="40"/>
      <c r="F10294" s="41" t="str">
        <f aca="false">IF(A10294="","",INDEX(Assumptions!$B$16:$B$18,MATCH(C10294,Assumptions!$A$16:$A$18,0)))</f>
        <v/>
      </c>
      <c r="G10294" s="42" t="str">
        <f aca="false">IF(A10294="","",WORKDAY(B10294,F10294))</f>
        <v/>
      </c>
    </row>
    <row r="10295" customFormat="false" ht="15" hidden="false" customHeight="false" outlineLevel="0" collapsed="false">
      <c r="A10295" s="37"/>
      <c r="B10295" s="38"/>
      <c r="C10295" s="39"/>
      <c r="D10295" s="39"/>
      <c r="E10295" s="40"/>
      <c r="F10295" s="41" t="str">
        <f aca="false">IF(A10295="","",INDEX(Assumptions!$B$16:$B$18,MATCH(C10295,Assumptions!$A$16:$A$18,0)))</f>
        <v/>
      </c>
      <c r="G10295" s="42" t="str">
        <f aca="false">IF(A10295="","",WORKDAY(B10295,F10295))</f>
        <v/>
      </c>
    </row>
    <row r="10296" customFormat="false" ht="15" hidden="false" customHeight="false" outlineLevel="0" collapsed="false">
      <c r="A10296" s="37"/>
      <c r="B10296" s="38"/>
      <c r="C10296" s="39"/>
      <c r="D10296" s="39"/>
      <c r="E10296" s="40"/>
      <c r="F10296" s="41" t="str">
        <f aca="false">IF(A10296="","",INDEX(Assumptions!$B$16:$B$18,MATCH(C10296,Assumptions!$A$16:$A$18,0)))</f>
        <v/>
      </c>
      <c r="G10296" s="42" t="str">
        <f aca="false">IF(A10296="","",WORKDAY(B10296,F10296))</f>
        <v/>
      </c>
    </row>
    <row r="10297" customFormat="false" ht="15" hidden="false" customHeight="false" outlineLevel="0" collapsed="false">
      <c r="A10297" s="37"/>
      <c r="B10297" s="38"/>
      <c r="C10297" s="39"/>
      <c r="D10297" s="39"/>
      <c r="E10297" s="40"/>
      <c r="F10297" s="41" t="str">
        <f aca="false">IF(A10297="","",INDEX(Assumptions!$B$16:$B$18,MATCH(C10297,Assumptions!$A$16:$A$18,0)))</f>
        <v/>
      </c>
      <c r="G10297" s="42" t="str">
        <f aca="false">IF(A10297="","",WORKDAY(B10297,F10297))</f>
        <v/>
      </c>
    </row>
    <row r="10298" customFormat="false" ht="15" hidden="false" customHeight="false" outlineLevel="0" collapsed="false">
      <c r="A10298" s="37"/>
      <c r="B10298" s="38"/>
      <c r="C10298" s="39"/>
      <c r="D10298" s="39"/>
      <c r="E10298" s="40"/>
      <c r="F10298" s="41" t="str">
        <f aca="false">IF(A10298="","",INDEX(Assumptions!$B$16:$B$18,MATCH(C10298,Assumptions!$A$16:$A$18,0)))</f>
        <v/>
      </c>
      <c r="G10298" s="42" t="str">
        <f aca="false">IF(A10298="","",WORKDAY(B10298,F10298))</f>
        <v/>
      </c>
    </row>
    <row r="10299" customFormat="false" ht="15" hidden="false" customHeight="false" outlineLevel="0" collapsed="false">
      <c r="A10299" s="37"/>
      <c r="B10299" s="38"/>
      <c r="C10299" s="39"/>
      <c r="D10299" s="39"/>
      <c r="E10299" s="40"/>
      <c r="F10299" s="41" t="str">
        <f aca="false">IF(A10299="","",INDEX(Assumptions!$B$16:$B$18,MATCH(C10299,Assumptions!$A$16:$A$18,0)))</f>
        <v/>
      </c>
      <c r="G10299" s="42" t="str">
        <f aca="false">IF(A10299="","",WORKDAY(B10299,F10299))</f>
        <v/>
      </c>
    </row>
    <row r="10300" customFormat="false" ht="15" hidden="false" customHeight="false" outlineLevel="0" collapsed="false">
      <c r="A10300" s="37"/>
      <c r="B10300" s="38"/>
      <c r="C10300" s="39"/>
      <c r="D10300" s="39"/>
      <c r="E10300" s="40"/>
      <c r="F10300" s="41" t="str">
        <f aca="false">IF(A10300="","",INDEX(Assumptions!$B$16:$B$18,MATCH(C10300,Assumptions!$A$16:$A$18,0)))</f>
        <v/>
      </c>
      <c r="G10300" s="42" t="str">
        <f aca="false">IF(A10300="","",WORKDAY(B10300,F10300))</f>
        <v/>
      </c>
    </row>
    <row r="10301" customFormat="false" ht="15" hidden="false" customHeight="false" outlineLevel="0" collapsed="false">
      <c r="A10301" s="37"/>
      <c r="B10301" s="38"/>
      <c r="C10301" s="39"/>
      <c r="D10301" s="39"/>
      <c r="E10301" s="40"/>
      <c r="F10301" s="41" t="str">
        <f aca="false">IF(A10301="","",INDEX(Assumptions!$B$16:$B$18,MATCH(C10301,Assumptions!$A$16:$A$18,0)))</f>
        <v/>
      </c>
      <c r="G10301" s="42" t="str">
        <f aca="false">IF(A10301="","",WORKDAY(B10301,F10301))</f>
        <v/>
      </c>
    </row>
    <row r="10302" customFormat="false" ht="15" hidden="false" customHeight="false" outlineLevel="0" collapsed="false">
      <c r="A10302" s="37"/>
      <c r="B10302" s="38"/>
      <c r="C10302" s="39"/>
      <c r="D10302" s="39"/>
      <c r="E10302" s="40"/>
      <c r="F10302" s="41" t="str">
        <f aca="false">IF(A10302="","",INDEX(Assumptions!$B$16:$B$18,MATCH(C10302,Assumptions!$A$16:$A$18,0)))</f>
        <v/>
      </c>
      <c r="G10302" s="42" t="str">
        <f aca="false">IF(A10302="","",WORKDAY(B10302,F10302))</f>
        <v/>
      </c>
    </row>
    <row r="10303" customFormat="false" ht="15" hidden="false" customHeight="false" outlineLevel="0" collapsed="false">
      <c r="A10303" s="37"/>
      <c r="B10303" s="38"/>
      <c r="C10303" s="39"/>
      <c r="D10303" s="39"/>
      <c r="E10303" s="40"/>
      <c r="F10303" s="41" t="str">
        <f aca="false">IF(A10303="","",INDEX(Assumptions!$B$16:$B$18,MATCH(C10303,Assumptions!$A$16:$A$18,0)))</f>
        <v/>
      </c>
      <c r="G10303" s="42" t="str">
        <f aca="false">IF(A10303="","",WORKDAY(B10303,F10303))</f>
        <v/>
      </c>
    </row>
    <row r="10304" customFormat="false" ht="15" hidden="false" customHeight="false" outlineLevel="0" collapsed="false">
      <c r="A10304" s="37"/>
      <c r="B10304" s="38"/>
      <c r="C10304" s="39"/>
      <c r="D10304" s="39"/>
      <c r="E10304" s="40"/>
      <c r="F10304" s="41" t="str">
        <f aca="false">IF(A10304="","",INDEX(Assumptions!$B$16:$B$18,MATCH(C10304,Assumptions!$A$16:$A$18,0)))</f>
        <v/>
      </c>
      <c r="G10304" s="42" t="str">
        <f aca="false">IF(A10304="","",WORKDAY(B10304,F10304))</f>
        <v/>
      </c>
    </row>
    <row r="10305" customFormat="false" ht="15" hidden="false" customHeight="false" outlineLevel="0" collapsed="false">
      <c r="A10305" s="37"/>
      <c r="B10305" s="38"/>
      <c r="C10305" s="39"/>
      <c r="D10305" s="39"/>
      <c r="E10305" s="40"/>
      <c r="F10305" s="41" t="str">
        <f aca="false">IF(A10305="","",INDEX(Assumptions!$B$16:$B$18,MATCH(C10305,Assumptions!$A$16:$A$18,0)))</f>
        <v/>
      </c>
      <c r="G10305" s="42" t="str">
        <f aca="false">IF(A10305="","",WORKDAY(B10305,F10305))</f>
        <v/>
      </c>
    </row>
    <row r="10306" customFormat="false" ht="15" hidden="false" customHeight="false" outlineLevel="0" collapsed="false">
      <c r="A10306" s="37"/>
      <c r="B10306" s="38"/>
      <c r="C10306" s="39"/>
      <c r="D10306" s="39"/>
      <c r="E10306" s="40"/>
      <c r="F10306" s="41" t="str">
        <f aca="false">IF(A10306="","",INDEX(Assumptions!$B$16:$B$18,MATCH(C10306,Assumptions!$A$16:$A$18,0)))</f>
        <v/>
      </c>
      <c r="G10306" s="42" t="str">
        <f aca="false">IF(A10306="","",WORKDAY(B10306,F10306))</f>
        <v/>
      </c>
    </row>
    <row r="10307" customFormat="false" ht="15" hidden="false" customHeight="false" outlineLevel="0" collapsed="false">
      <c r="A10307" s="37"/>
      <c r="B10307" s="38"/>
      <c r="C10307" s="39"/>
      <c r="D10307" s="39"/>
      <c r="E10307" s="40"/>
      <c r="F10307" s="41" t="str">
        <f aca="false">IF(A10307="","",INDEX(Assumptions!$B$16:$B$18,MATCH(C10307,Assumptions!$A$16:$A$18,0)))</f>
        <v/>
      </c>
      <c r="G10307" s="42" t="str">
        <f aca="false">IF(A10307="","",WORKDAY(B10307,F10307))</f>
        <v/>
      </c>
    </row>
    <row r="10308" customFormat="false" ht="15" hidden="false" customHeight="false" outlineLevel="0" collapsed="false">
      <c r="A10308" s="37"/>
      <c r="B10308" s="38"/>
      <c r="C10308" s="39"/>
      <c r="D10308" s="39"/>
      <c r="E10308" s="40"/>
      <c r="F10308" s="41" t="str">
        <f aca="false">IF(A10308="","",INDEX(Assumptions!$B$16:$B$18,MATCH(C10308,Assumptions!$A$16:$A$18,0)))</f>
        <v/>
      </c>
      <c r="G10308" s="42" t="str">
        <f aca="false">IF(A10308="","",WORKDAY(B10308,F10308))</f>
        <v/>
      </c>
    </row>
    <row r="10309" customFormat="false" ht="15" hidden="false" customHeight="false" outlineLevel="0" collapsed="false">
      <c r="A10309" s="37"/>
      <c r="B10309" s="38"/>
      <c r="C10309" s="39"/>
      <c r="D10309" s="39"/>
      <c r="E10309" s="40"/>
      <c r="F10309" s="41" t="str">
        <f aca="false">IF(A10309="","",INDEX(Assumptions!$B$16:$B$18,MATCH(C10309,Assumptions!$A$16:$A$18,0)))</f>
        <v/>
      </c>
      <c r="G10309" s="42" t="str">
        <f aca="false">IF(A10309="","",WORKDAY(B10309,F10309))</f>
        <v/>
      </c>
    </row>
    <row r="10310" customFormat="false" ht="15" hidden="false" customHeight="false" outlineLevel="0" collapsed="false">
      <c r="A10310" s="37"/>
      <c r="B10310" s="38"/>
      <c r="C10310" s="39"/>
      <c r="D10310" s="39"/>
      <c r="E10310" s="40"/>
      <c r="F10310" s="41" t="str">
        <f aca="false">IF(A10310="","",INDEX(Assumptions!$B$16:$B$18,MATCH(C10310,Assumptions!$A$16:$A$18,0)))</f>
        <v/>
      </c>
      <c r="G10310" s="42" t="str">
        <f aca="false">IF(A10310="","",WORKDAY(B10310,F10310))</f>
        <v/>
      </c>
    </row>
    <row r="10311" customFormat="false" ht="15" hidden="false" customHeight="false" outlineLevel="0" collapsed="false">
      <c r="A10311" s="37"/>
      <c r="B10311" s="38"/>
      <c r="C10311" s="39"/>
      <c r="D10311" s="39"/>
      <c r="E10311" s="40"/>
      <c r="F10311" s="41" t="str">
        <f aca="false">IF(A10311="","",INDEX(Assumptions!$B$16:$B$18,MATCH(C10311,Assumptions!$A$16:$A$18,0)))</f>
        <v/>
      </c>
      <c r="G10311" s="42" t="str">
        <f aca="false">IF(A10311="","",WORKDAY(B10311,F10311))</f>
        <v/>
      </c>
    </row>
    <row r="10312" customFormat="false" ht="15" hidden="false" customHeight="false" outlineLevel="0" collapsed="false">
      <c r="A10312" s="37"/>
      <c r="B10312" s="38"/>
      <c r="C10312" s="39"/>
      <c r="D10312" s="39"/>
      <c r="E10312" s="40"/>
      <c r="F10312" s="41" t="str">
        <f aca="false">IF(A10312="","",INDEX(Assumptions!$B$16:$B$18,MATCH(C10312,Assumptions!$A$16:$A$18,0)))</f>
        <v/>
      </c>
      <c r="G10312" s="42" t="str">
        <f aca="false">IF(A10312="","",WORKDAY(B10312,F10312))</f>
        <v/>
      </c>
    </row>
    <row r="10313" customFormat="false" ht="15" hidden="false" customHeight="false" outlineLevel="0" collapsed="false">
      <c r="A10313" s="37"/>
      <c r="B10313" s="38"/>
      <c r="C10313" s="39"/>
      <c r="D10313" s="39"/>
      <c r="E10313" s="40"/>
      <c r="F10313" s="41" t="str">
        <f aca="false">IF(A10313="","",INDEX(Assumptions!$B$16:$B$18,MATCH(C10313,Assumptions!$A$16:$A$18,0)))</f>
        <v/>
      </c>
      <c r="G10313" s="42" t="str">
        <f aca="false">IF(A10313="","",WORKDAY(B10313,F10313))</f>
        <v/>
      </c>
    </row>
    <row r="10314" customFormat="false" ht="15" hidden="false" customHeight="false" outlineLevel="0" collapsed="false">
      <c r="A10314" s="37"/>
      <c r="B10314" s="38"/>
      <c r="C10314" s="39"/>
      <c r="D10314" s="39"/>
      <c r="E10314" s="40"/>
      <c r="F10314" s="41" t="str">
        <f aca="false">IF(A10314="","",INDEX(Assumptions!$B$16:$B$18,MATCH(C10314,Assumptions!$A$16:$A$18,0)))</f>
        <v/>
      </c>
      <c r="G10314" s="42" t="str">
        <f aca="false">IF(A10314="","",WORKDAY(B10314,F10314))</f>
        <v/>
      </c>
    </row>
    <row r="10315" customFormat="false" ht="15" hidden="false" customHeight="false" outlineLevel="0" collapsed="false">
      <c r="A10315" s="37"/>
      <c r="B10315" s="38"/>
      <c r="C10315" s="39"/>
      <c r="D10315" s="39"/>
      <c r="E10315" s="40"/>
      <c r="F10315" s="41" t="str">
        <f aca="false">IF(A10315="","",INDEX(Assumptions!$B$16:$B$18,MATCH(C10315,Assumptions!$A$16:$A$18,0)))</f>
        <v/>
      </c>
      <c r="G10315" s="42" t="str">
        <f aca="false">IF(A10315="","",WORKDAY(B10315,F10315))</f>
        <v/>
      </c>
    </row>
    <row r="10316" customFormat="false" ht="15" hidden="false" customHeight="false" outlineLevel="0" collapsed="false">
      <c r="A10316" s="37"/>
      <c r="B10316" s="38"/>
      <c r="C10316" s="39"/>
      <c r="D10316" s="39"/>
      <c r="E10316" s="40"/>
      <c r="F10316" s="41" t="str">
        <f aca="false">IF(A10316="","",INDEX(Assumptions!$B$16:$B$18,MATCH(C10316,Assumptions!$A$16:$A$18,0)))</f>
        <v/>
      </c>
      <c r="G10316" s="42" t="str">
        <f aca="false">IF(A10316="","",WORKDAY(B10316,F10316))</f>
        <v/>
      </c>
    </row>
    <row r="10317" customFormat="false" ht="15" hidden="false" customHeight="false" outlineLevel="0" collapsed="false">
      <c r="A10317" s="37"/>
      <c r="B10317" s="38"/>
      <c r="C10317" s="39"/>
      <c r="D10317" s="39"/>
      <c r="E10317" s="40"/>
      <c r="F10317" s="41" t="str">
        <f aca="false">IF(A10317="","",INDEX(Assumptions!$B$16:$B$18,MATCH(C10317,Assumptions!$A$16:$A$18,0)))</f>
        <v/>
      </c>
      <c r="G10317" s="42" t="str">
        <f aca="false">IF(A10317="","",WORKDAY(B10317,F10317))</f>
        <v/>
      </c>
    </row>
    <row r="10318" customFormat="false" ht="15" hidden="false" customHeight="false" outlineLevel="0" collapsed="false">
      <c r="A10318" s="37"/>
      <c r="B10318" s="38"/>
      <c r="C10318" s="39"/>
      <c r="D10318" s="39"/>
      <c r="E10318" s="40"/>
      <c r="F10318" s="41" t="str">
        <f aca="false">IF(A10318="","",INDEX(Assumptions!$B$16:$B$18,MATCH(C10318,Assumptions!$A$16:$A$18,0)))</f>
        <v/>
      </c>
      <c r="G10318" s="42" t="str">
        <f aca="false">IF(A10318="","",WORKDAY(B10318,F10318))</f>
        <v/>
      </c>
    </row>
    <row r="10319" customFormat="false" ht="15" hidden="false" customHeight="false" outlineLevel="0" collapsed="false">
      <c r="A10319" s="37"/>
      <c r="B10319" s="38"/>
      <c r="C10319" s="39"/>
      <c r="D10319" s="39"/>
      <c r="E10319" s="40"/>
      <c r="F10319" s="41" t="str">
        <f aca="false">IF(A10319="","",INDEX(Assumptions!$B$16:$B$18,MATCH(C10319,Assumptions!$A$16:$A$18,0)))</f>
        <v/>
      </c>
      <c r="G10319" s="42" t="str">
        <f aca="false">IF(A10319="","",WORKDAY(B10319,F10319))</f>
        <v/>
      </c>
    </row>
    <row r="10320" customFormat="false" ht="15" hidden="false" customHeight="false" outlineLevel="0" collapsed="false">
      <c r="A10320" s="37"/>
      <c r="B10320" s="38"/>
      <c r="C10320" s="39"/>
      <c r="D10320" s="39"/>
      <c r="E10320" s="40"/>
      <c r="F10320" s="41" t="str">
        <f aca="false">IF(A10320="","",INDEX(Assumptions!$B$16:$B$18,MATCH(C10320,Assumptions!$A$16:$A$18,0)))</f>
        <v/>
      </c>
      <c r="G10320" s="42" t="str">
        <f aca="false">IF(A10320="","",WORKDAY(B10320,F10320))</f>
        <v/>
      </c>
    </row>
    <row r="10321" customFormat="false" ht="15" hidden="false" customHeight="false" outlineLevel="0" collapsed="false">
      <c r="A10321" s="37"/>
      <c r="B10321" s="38"/>
      <c r="C10321" s="39"/>
      <c r="D10321" s="39"/>
      <c r="E10321" s="40"/>
      <c r="F10321" s="41" t="str">
        <f aca="false">IF(A10321="","",INDEX(Assumptions!$B$16:$B$18,MATCH(C10321,Assumptions!$A$16:$A$18,0)))</f>
        <v/>
      </c>
      <c r="G10321" s="42" t="str">
        <f aca="false">IF(A10321="","",WORKDAY(B10321,F10321))</f>
        <v/>
      </c>
    </row>
    <row r="10322" customFormat="false" ht="15" hidden="false" customHeight="false" outlineLevel="0" collapsed="false">
      <c r="A10322" s="37"/>
      <c r="B10322" s="38"/>
      <c r="C10322" s="39"/>
      <c r="D10322" s="39"/>
      <c r="E10322" s="40"/>
      <c r="F10322" s="41" t="str">
        <f aca="false">IF(A10322="","",INDEX(Assumptions!$B$16:$B$18,MATCH(C10322,Assumptions!$A$16:$A$18,0)))</f>
        <v/>
      </c>
      <c r="G10322" s="42" t="str">
        <f aca="false">IF(A10322="","",WORKDAY(B10322,F10322))</f>
        <v/>
      </c>
    </row>
    <row r="10323" customFormat="false" ht="15" hidden="false" customHeight="false" outlineLevel="0" collapsed="false">
      <c r="A10323" s="37"/>
      <c r="B10323" s="38"/>
      <c r="C10323" s="39"/>
      <c r="D10323" s="39"/>
      <c r="E10323" s="40"/>
      <c r="F10323" s="41" t="str">
        <f aca="false">IF(A10323="","",INDEX(Assumptions!$B$16:$B$18,MATCH(C10323,Assumptions!$A$16:$A$18,0)))</f>
        <v/>
      </c>
      <c r="G10323" s="42" t="str">
        <f aca="false">IF(A10323="","",WORKDAY(B10323,F10323))</f>
        <v/>
      </c>
    </row>
    <row r="10324" customFormat="false" ht="15" hidden="false" customHeight="false" outlineLevel="0" collapsed="false">
      <c r="A10324" s="37"/>
      <c r="B10324" s="38"/>
      <c r="C10324" s="39"/>
      <c r="D10324" s="39"/>
      <c r="E10324" s="40"/>
      <c r="F10324" s="41" t="str">
        <f aca="false">IF(A10324="","",INDEX(Assumptions!$B$16:$B$18,MATCH(C10324,Assumptions!$A$16:$A$18,0)))</f>
        <v/>
      </c>
      <c r="G10324" s="42" t="str">
        <f aca="false">IF(A10324="","",WORKDAY(B10324,F10324))</f>
        <v/>
      </c>
    </row>
    <row r="10325" customFormat="false" ht="15" hidden="false" customHeight="false" outlineLevel="0" collapsed="false">
      <c r="A10325" s="37"/>
      <c r="B10325" s="38"/>
      <c r="C10325" s="39"/>
      <c r="D10325" s="39"/>
      <c r="E10325" s="40"/>
      <c r="F10325" s="41" t="str">
        <f aca="false">IF(A10325="","",INDEX(Assumptions!$B$16:$B$18,MATCH(C10325,Assumptions!$A$16:$A$18,0)))</f>
        <v/>
      </c>
      <c r="G10325" s="42" t="str">
        <f aca="false">IF(A10325="","",WORKDAY(B10325,F10325))</f>
        <v/>
      </c>
    </row>
    <row r="10326" customFormat="false" ht="15" hidden="false" customHeight="false" outlineLevel="0" collapsed="false">
      <c r="A10326" s="37"/>
      <c r="B10326" s="38"/>
      <c r="C10326" s="39"/>
      <c r="D10326" s="39"/>
      <c r="E10326" s="40"/>
      <c r="F10326" s="41" t="str">
        <f aca="false">IF(A10326="","",INDEX(Assumptions!$B$16:$B$18,MATCH(C10326,Assumptions!$A$16:$A$18,0)))</f>
        <v/>
      </c>
      <c r="G10326" s="42" t="str">
        <f aca="false">IF(A10326="","",WORKDAY(B10326,F10326))</f>
        <v/>
      </c>
    </row>
    <row r="10327" customFormat="false" ht="15" hidden="false" customHeight="false" outlineLevel="0" collapsed="false">
      <c r="A10327" s="37"/>
      <c r="B10327" s="38"/>
      <c r="C10327" s="39"/>
      <c r="D10327" s="39"/>
      <c r="E10327" s="40"/>
      <c r="F10327" s="41" t="str">
        <f aca="false">IF(A10327="","",INDEX(Assumptions!$B$16:$B$18,MATCH(C10327,Assumptions!$A$16:$A$18,0)))</f>
        <v/>
      </c>
      <c r="G10327" s="42" t="str">
        <f aca="false">IF(A10327="","",WORKDAY(B10327,F10327))</f>
        <v/>
      </c>
    </row>
    <row r="10328" customFormat="false" ht="15" hidden="false" customHeight="false" outlineLevel="0" collapsed="false">
      <c r="A10328" s="37"/>
      <c r="B10328" s="38"/>
      <c r="C10328" s="39"/>
      <c r="D10328" s="39"/>
      <c r="E10328" s="40"/>
      <c r="F10328" s="41" t="str">
        <f aca="false">IF(A10328="","",INDEX(Assumptions!$B$16:$B$18,MATCH(C10328,Assumptions!$A$16:$A$18,0)))</f>
        <v/>
      </c>
      <c r="G10328" s="42" t="str">
        <f aca="false">IF(A10328="","",WORKDAY(B10328,F10328))</f>
        <v/>
      </c>
    </row>
    <row r="10329" customFormat="false" ht="15" hidden="false" customHeight="false" outlineLevel="0" collapsed="false">
      <c r="A10329" s="37"/>
      <c r="B10329" s="38"/>
      <c r="C10329" s="39"/>
      <c r="D10329" s="39"/>
      <c r="E10329" s="40"/>
      <c r="F10329" s="41" t="str">
        <f aca="false">IF(A10329="","",INDEX(Assumptions!$B$16:$B$18,MATCH(C10329,Assumptions!$A$16:$A$18,0)))</f>
        <v/>
      </c>
      <c r="G10329" s="42" t="str">
        <f aca="false">IF(A10329="","",WORKDAY(B10329,F10329))</f>
        <v/>
      </c>
    </row>
    <row r="10330" customFormat="false" ht="15" hidden="false" customHeight="false" outlineLevel="0" collapsed="false">
      <c r="A10330" s="37"/>
      <c r="B10330" s="38"/>
      <c r="C10330" s="39"/>
      <c r="D10330" s="39"/>
      <c r="E10330" s="40"/>
      <c r="F10330" s="41" t="str">
        <f aca="false">IF(A10330="","",INDEX(Assumptions!$B$16:$B$18,MATCH(C10330,Assumptions!$A$16:$A$18,0)))</f>
        <v/>
      </c>
      <c r="G10330" s="42" t="str">
        <f aca="false">IF(A10330="","",WORKDAY(B10330,F10330))</f>
        <v/>
      </c>
    </row>
    <row r="10331" customFormat="false" ht="15" hidden="false" customHeight="false" outlineLevel="0" collapsed="false">
      <c r="A10331" s="37"/>
      <c r="B10331" s="38"/>
      <c r="C10331" s="39"/>
      <c r="D10331" s="39"/>
      <c r="E10331" s="40"/>
      <c r="F10331" s="41" t="str">
        <f aca="false">IF(A10331="","",INDEX(Assumptions!$B$16:$B$18,MATCH(C10331,Assumptions!$A$16:$A$18,0)))</f>
        <v/>
      </c>
      <c r="G10331" s="42" t="str">
        <f aca="false">IF(A10331="","",WORKDAY(B10331,F10331))</f>
        <v/>
      </c>
    </row>
    <row r="10332" customFormat="false" ht="15" hidden="false" customHeight="false" outlineLevel="0" collapsed="false">
      <c r="A10332" s="37"/>
      <c r="B10332" s="38"/>
      <c r="C10332" s="39"/>
      <c r="D10332" s="39"/>
      <c r="E10332" s="40"/>
      <c r="F10332" s="41" t="str">
        <f aca="false">IF(A10332="","",INDEX(Assumptions!$B$16:$B$18,MATCH(C10332,Assumptions!$A$16:$A$18,0)))</f>
        <v/>
      </c>
      <c r="G10332" s="42" t="str">
        <f aca="false">IF(A10332="","",WORKDAY(B10332,F10332))</f>
        <v/>
      </c>
    </row>
    <row r="10333" customFormat="false" ht="15" hidden="false" customHeight="false" outlineLevel="0" collapsed="false">
      <c r="A10333" s="37"/>
      <c r="B10333" s="38"/>
      <c r="C10333" s="39"/>
      <c r="D10333" s="39"/>
      <c r="E10333" s="40"/>
      <c r="F10333" s="41" t="str">
        <f aca="false">IF(A10333="","",INDEX(Assumptions!$B$16:$B$18,MATCH(C10333,Assumptions!$A$16:$A$18,0)))</f>
        <v/>
      </c>
      <c r="G10333" s="42" t="str">
        <f aca="false">IF(A10333="","",WORKDAY(B10333,F10333))</f>
        <v/>
      </c>
    </row>
    <row r="10334" customFormat="false" ht="15" hidden="false" customHeight="false" outlineLevel="0" collapsed="false">
      <c r="A10334" s="37"/>
      <c r="B10334" s="38"/>
      <c r="C10334" s="39"/>
      <c r="D10334" s="39"/>
      <c r="E10334" s="40"/>
      <c r="F10334" s="41" t="str">
        <f aca="false">IF(A10334="","",INDEX(Assumptions!$B$16:$B$18,MATCH(C10334,Assumptions!$A$16:$A$18,0)))</f>
        <v/>
      </c>
      <c r="G10334" s="42" t="str">
        <f aca="false">IF(A10334="","",WORKDAY(B10334,F10334))</f>
        <v/>
      </c>
    </row>
    <row r="10335" customFormat="false" ht="15" hidden="false" customHeight="false" outlineLevel="0" collapsed="false">
      <c r="A10335" s="37"/>
      <c r="B10335" s="38"/>
      <c r="C10335" s="39"/>
      <c r="D10335" s="39"/>
      <c r="E10335" s="40"/>
      <c r="F10335" s="41" t="str">
        <f aca="false">IF(A10335="","",INDEX(Assumptions!$B$16:$B$18,MATCH(C10335,Assumptions!$A$16:$A$18,0)))</f>
        <v/>
      </c>
      <c r="G10335" s="42" t="str">
        <f aca="false">IF(A10335="","",WORKDAY(B10335,F10335))</f>
        <v/>
      </c>
    </row>
    <row r="10336" customFormat="false" ht="15" hidden="false" customHeight="false" outlineLevel="0" collapsed="false">
      <c r="A10336" s="37"/>
      <c r="B10336" s="38"/>
      <c r="C10336" s="39"/>
      <c r="D10336" s="39"/>
      <c r="E10336" s="40"/>
      <c r="F10336" s="41" t="str">
        <f aca="false">IF(A10336="","",INDEX(Assumptions!$B$16:$B$18,MATCH(C10336,Assumptions!$A$16:$A$18,0)))</f>
        <v/>
      </c>
      <c r="G10336" s="42" t="str">
        <f aca="false">IF(A10336="","",WORKDAY(B10336,F10336))</f>
        <v/>
      </c>
    </row>
    <row r="10337" customFormat="false" ht="15" hidden="false" customHeight="false" outlineLevel="0" collapsed="false">
      <c r="A10337" s="37"/>
      <c r="B10337" s="38"/>
      <c r="C10337" s="39"/>
      <c r="D10337" s="39"/>
      <c r="E10337" s="40"/>
      <c r="F10337" s="41" t="str">
        <f aca="false">IF(A10337="","",INDEX(Assumptions!$B$16:$B$18,MATCH(C10337,Assumptions!$A$16:$A$18,0)))</f>
        <v/>
      </c>
      <c r="G10337" s="42" t="str">
        <f aca="false">IF(A10337="","",WORKDAY(B10337,F10337))</f>
        <v/>
      </c>
    </row>
    <row r="10338" customFormat="false" ht="15" hidden="false" customHeight="false" outlineLevel="0" collapsed="false">
      <c r="A10338" s="37"/>
      <c r="B10338" s="38"/>
      <c r="C10338" s="39"/>
      <c r="D10338" s="39"/>
      <c r="E10338" s="40"/>
      <c r="F10338" s="41" t="str">
        <f aca="false">IF(A10338="","",INDEX(Assumptions!$B$16:$B$18,MATCH(C10338,Assumptions!$A$16:$A$18,0)))</f>
        <v/>
      </c>
      <c r="G10338" s="42" t="str">
        <f aca="false">IF(A10338="","",WORKDAY(B10338,F10338))</f>
        <v/>
      </c>
    </row>
    <row r="10339" customFormat="false" ht="15" hidden="false" customHeight="false" outlineLevel="0" collapsed="false">
      <c r="A10339" s="37"/>
      <c r="B10339" s="38"/>
      <c r="C10339" s="39"/>
      <c r="D10339" s="39"/>
      <c r="E10339" s="40"/>
      <c r="F10339" s="41" t="str">
        <f aca="false">IF(A10339="","",INDEX(Assumptions!$B$16:$B$18,MATCH(C10339,Assumptions!$A$16:$A$18,0)))</f>
        <v/>
      </c>
      <c r="G10339" s="42" t="str">
        <f aca="false">IF(A10339="","",WORKDAY(B10339,F10339))</f>
        <v/>
      </c>
    </row>
    <row r="10340" customFormat="false" ht="15" hidden="false" customHeight="false" outlineLevel="0" collapsed="false">
      <c r="A10340" s="37"/>
      <c r="B10340" s="38"/>
      <c r="C10340" s="39"/>
      <c r="D10340" s="39"/>
      <c r="E10340" s="40"/>
      <c r="F10340" s="41" t="str">
        <f aca="false">IF(A10340="","",INDEX(Assumptions!$B$16:$B$18,MATCH(C10340,Assumptions!$A$16:$A$18,0)))</f>
        <v/>
      </c>
      <c r="G10340" s="42" t="str">
        <f aca="false">IF(A10340="","",WORKDAY(B10340,F10340))</f>
        <v/>
      </c>
    </row>
    <row r="10341" customFormat="false" ht="15" hidden="false" customHeight="false" outlineLevel="0" collapsed="false">
      <c r="A10341" s="37"/>
      <c r="B10341" s="38"/>
      <c r="C10341" s="39"/>
      <c r="D10341" s="39"/>
      <c r="E10341" s="40"/>
      <c r="F10341" s="41" t="str">
        <f aca="false">IF(A10341="","",INDEX(Assumptions!$B$16:$B$18,MATCH(C10341,Assumptions!$A$16:$A$18,0)))</f>
        <v/>
      </c>
      <c r="G10341" s="42" t="str">
        <f aca="false">IF(A10341="","",WORKDAY(B10341,F10341))</f>
        <v/>
      </c>
    </row>
    <row r="10342" customFormat="false" ht="15" hidden="false" customHeight="false" outlineLevel="0" collapsed="false">
      <c r="A10342" s="37"/>
      <c r="B10342" s="38"/>
      <c r="C10342" s="39"/>
      <c r="D10342" s="39"/>
      <c r="E10342" s="40"/>
      <c r="F10342" s="41" t="str">
        <f aca="false">IF(A10342="","",INDEX(Assumptions!$B$16:$B$18,MATCH(C10342,Assumptions!$A$16:$A$18,0)))</f>
        <v/>
      </c>
      <c r="G10342" s="42" t="str">
        <f aca="false">IF(A10342="","",WORKDAY(B10342,F10342))</f>
        <v/>
      </c>
    </row>
    <row r="10343" customFormat="false" ht="15" hidden="false" customHeight="false" outlineLevel="0" collapsed="false">
      <c r="A10343" s="37"/>
      <c r="B10343" s="38"/>
      <c r="C10343" s="39"/>
      <c r="D10343" s="39"/>
      <c r="E10343" s="40"/>
      <c r="F10343" s="41" t="str">
        <f aca="false">IF(A10343="","",INDEX(Assumptions!$B$16:$B$18,MATCH(C10343,Assumptions!$A$16:$A$18,0)))</f>
        <v/>
      </c>
      <c r="G10343" s="42" t="str">
        <f aca="false">IF(A10343="","",WORKDAY(B10343,F10343))</f>
        <v/>
      </c>
    </row>
    <row r="10344" customFormat="false" ht="15" hidden="false" customHeight="false" outlineLevel="0" collapsed="false">
      <c r="A10344" s="37"/>
      <c r="B10344" s="38"/>
      <c r="C10344" s="39"/>
      <c r="D10344" s="39"/>
      <c r="E10344" s="40"/>
      <c r="F10344" s="41" t="str">
        <f aca="false">IF(A10344="","",INDEX(Assumptions!$B$16:$B$18,MATCH(C10344,Assumptions!$A$16:$A$18,0)))</f>
        <v/>
      </c>
      <c r="G10344" s="42" t="str">
        <f aca="false">IF(A10344="","",WORKDAY(B10344,F10344))</f>
        <v/>
      </c>
    </row>
    <row r="10345" customFormat="false" ht="15" hidden="false" customHeight="false" outlineLevel="0" collapsed="false">
      <c r="A10345" s="37"/>
      <c r="B10345" s="38"/>
      <c r="C10345" s="39"/>
      <c r="D10345" s="39"/>
      <c r="E10345" s="40"/>
      <c r="F10345" s="41" t="str">
        <f aca="false">IF(A10345="","",INDEX(Assumptions!$B$16:$B$18,MATCH(C10345,Assumptions!$A$16:$A$18,0)))</f>
        <v/>
      </c>
      <c r="G10345" s="42" t="str">
        <f aca="false">IF(A10345="","",WORKDAY(B10345,F10345))</f>
        <v/>
      </c>
    </row>
    <row r="10346" customFormat="false" ht="15" hidden="false" customHeight="false" outlineLevel="0" collapsed="false">
      <c r="A10346" s="37"/>
      <c r="B10346" s="38"/>
      <c r="C10346" s="39"/>
      <c r="D10346" s="39"/>
      <c r="E10346" s="40"/>
      <c r="F10346" s="41" t="str">
        <f aca="false">IF(A10346="","",INDEX(Assumptions!$B$16:$B$18,MATCH(C10346,Assumptions!$A$16:$A$18,0)))</f>
        <v/>
      </c>
      <c r="G10346" s="42" t="str">
        <f aca="false">IF(A10346="","",WORKDAY(B10346,F10346))</f>
        <v/>
      </c>
    </row>
    <row r="10347" customFormat="false" ht="15" hidden="false" customHeight="false" outlineLevel="0" collapsed="false">
      <c r="A10347" s="37"/>
      <c r="B10347" s="38"/>
      <c r="C10347" s="39"/>
      <c r="D10347" s="39"/>
      <c r="E10347" s="40"/>
      <c r="F10347" s="41" t="str">
        <f aca="false">IF(A10347="","",INDEX(Assumptions!$B$16:$B$18,MATCH(C10347,Assumptions!$A$16:$A$18,0)))</f>
        <v/>
      </c>
      <c r="G10347" s="42" t="str">
        <f aca="false">IF(A10347="","",WORKDAY(B10347,F10347))</f>
        <v/>
      </c>
    </row>
    <row r="10348" customFormat="false" ht="15" hidden="false" customHeight="false" outlineLevel="0" collapsed="false">
      <c r="A10348" s="37"/>
      <c r="B10348" s="38"/>
      <c r="C10348" s="39"/>
      <c r="D10348" s="39"/>
      <c r="E10348" s="40"/>
      <c r="F10348" s="41" t="str">
        <f aca="false">IF(A10348="","",INDEX(Assumptions!$B$16:$B$18,MATCH(C10348,Assumptions!$A$16:$A$18,0)))</f>
        <v/>
      </c>
      <c r="G10348" s="42" t="str">
        <f aca="false">IF(A10348="","",WORKDAY(B10348,F10348))</f>
        <v/>
      </c>
    </row>
    <row r="10349" customFormat="false" ht="15" hidden="false" customHeight="false" outlineLevel="0" collapsed="false">
      <c r="A10349" s="37"/>
      <c r="B10349" s="38"/>
      <c r="C10349" s="39"/>
      <c r="D10349" s="39"/>
      <c r="E10349" s="40"/>
      <c r="F10349" s="41" t="str">
        <f aca="false">IF(A10349="","",INDEX(Assumptions!$B$16:$B$18,MATCH(C10349,Assumptions!$A$16:$A$18,0)))</f>
        <v/>
      </c>
      <c r="G10349" s="42" t="str">
        <f aca="false">IF(A10349="","",WORKDAY(B10349,F10349))</f>
        <v/>
      </c>
    </row>
    <row r="10350" customFormat="false" ht="15" hidden="false" customHeight="false" outlineLevel="0" collapsed="false">
      <c r="A10350" s="37"/>
      <c r="B10350" s="38"/>
      <c r="C10350" s="39"/>
      <c r="D10350" s="39"/>
      <c r="E10350" s="40"/>
      <c r="F10350" s="41" t="str">
        <f aca="false">IF(A10350="","",INDEX(Assumptions!$B$16:$B$18,MATCH(C10350,Assumptions!$A$16:$A$18,0)))</f>
        <v/>
      </c>
      <c r="G10350" s="42" t="str">
        <f aca="false">IF(A10350="","",WORKDAY(B10350,F10350))</f>
        <v/>
      </c>
    </row>
    <row r="10351" customFormat="false" ht="15" hidden="false" customHeight="false" outlineLevel="0" collapsed="false">
      <c r="A10351" s="37"/>
      <c r="B10351" s="38"/>
      <c r="C10351" s="39"/>
      <c r="D10351" s="39"/>
      <c r="E10351" s="40"/>
      <c r="F10351" s="41" t="str">
        <f aca="false">IF(A10351="","",INDEX(Assumptions!$B$16:$B$18,MATCH(C10351,Assumptions!$A$16:$A$18,0)))</f>
        <v/>
      </c>
      <c r="G10351" s="42" t="str">
        <f aca="false">IF(A10351="","",WORKDAY(B10351,F10351))</f>
        <v/>
      </c>
    </row>
    <row r="10352" customFormat="false" ht="15" hidden="false" customHeight="false" outlineLevel="0" collapsed="false">
      <c r="A10352" s="37"/>
      <c r="B10352" s="38"/>
      <c r="C10352" s="39"/>
      <c r="D10352" s="39"/>
      <c r="E10352" s="40"/>
      <c r="F10352" s="41" t="str">
        <f aca="false">IF(A10352="","",INDEX(Assumptions!$B$16:$B$18,MATCH(C10352,Assumptions!$A$16:$A$18,0)))</f>
        <v/>
      </c>
      <c r="G10352" s="42" t="str">
        <f aca="false">IF(A10352="","",WORKDAY(B10352,F10352))</f>
        <v/>
      </c>
    </row>
    <row r="10353" customFormat="false" ht="15" hidden="false" customHeight="false" outlineLevel="0" collapsed="false">
      <c r="A10353" s="37"/>
      <c r="B10353" s="38"/>
      <c r="C10353" s="39"/>
      <c r="D10353" s="39"/>
      <c r="E10353" s="40"/>
      <c r="F10353" s="41" t="str">
        <f aca="false">IF(A10353="","",INDEX(Assumptions!$B$16:$B$18,MATCH(C10353,Assumptions!$A$16:$A$18,0)))</f>
        <v/>
      </c>
      <c r="G10353" s="42" t="str">
        <f aca="false">IF(A10353="","",WORKDAY(B10353,F10353))</f>
        <v/>
      </c>
    </row>
    <row r="10354" customFormat="false" ht="15" hidden="false" customHeight="false" outlineLevel="0" collapsed="false">
      <c r="A10354" s="37"/>
      <c r="B10354" s="38"/>
      <c r="C10354" s="39"/>
      <c r="D10354" s="39"/>
      <c r="E10354" s="40"/>
      <c r="F10354" s="41" t="str">
        <f aca="false">IF(A10354="","",INDEX(Assumptions!$B$16:$B$18,MATCH(C10354,Assumptions!$A$16:$A$18,0)))</f>
        <v/>
      </c>
      <c r="G10354" s="42" t="str">
        <f aca="false">IF(A10354="","",WORKDAY(B10354,F10354))</f>
        <v/>
      </c>
    </row>
    <row r="10355" customFormat="false" ht="15" hidden="false" customHeight="false" outlineLevel="0" collapsed="false">
      <c r="A10355" s="37"/>
      <c r="B10355" s="38"/>
      <c r="C10355" s="39"/>
      <c r="D10355" s="39"/>
      <c r="E10355" s="40"/>
      <c r="F10355" s="41" t="str">
        <f aca="false">IF(A10355="","",INDEX(Assumptions!$B$16:$B$18,MATCH(C10355,Assumptions!$A$16:$A$18,0)))</f>
        <v/>
      </c>
      <c r="G10355" s="42" t="str">
        <f aca="false">IF(A10355="","",WORKDAY(B10355,F10355))</f>
        <v/>
      </c>
    </row>
    <row r="10356" customFormat="false" ht="15" hidden="false" customHeight="false" outlineLevel="0" collapsed="false">
      <c r="A10356" s="37"/>
      <c r="B10356" s="38"/>
      <c r="C10356" s="39"/>
      <c r="D10356" s="39"/>
      <c r="E10356" s="40"/>
      <c r="F10356" s="41" t="str">
        <f aca="false">IF(A10356="","",INDEX(Assumptions!$B$16:$B$18,MATCH(C10356,Assumptions!$A$16:$A$18,0)))</f>
        <v/>
      </c>
      <c r="G10356" s="42" t="str">
        <f aca="false">IF(A10356="","",WORKDAY(B10356,F10356))</f>
        <v/>
      </c>
    </row>
    <row r="10357" customFormat="false" ht="15" hidden="false" customHeight="false" outlineLevel="0" collapsed="false">
      <c r="A10357" s="37"/>
      <c r="B10357" s="38"/>
      <c r="C10357" s="39"/>
      <c r="D10357" s="39"/>
      <c r="E10357" s="40"/>
      <c r="F10357" s="41" t="str">
        <f aca="false">IF(A10357="","",INDEX(Assumptions!$B$16:$B$18,MATCH(C10357,Assumptions!$A$16:$A$18,0)))</f>
        <v/>
      </c>
      <c r="G10357" s="42" t="str">
        <f aca="false">IF(A10357="","",WORKDAY(B10357,F10357))</f>
        <v/>
      </c>
    </row>
    <row r="10358" customFormat="false" ht="15" hidden="false" customHeight="false" outlineLevel="0" collapsed="false">
      <c r="A10358" s="37"/>
      <c r="B10358" s="38"/>
      <c r="C10358" s="39"/>
      <c r="D10358" s="39"/>
      <c r="E10358" s="40"/>
      <c r="F10358" s="41" t="str">
        <f aca="false">IF(A10358="","",INDEX(Assumptions!$B$16:$B$18,MATCH(C10358,Assumptions!$A$16:$A$18,0)))</f>
        <v/>
      </c>
      <c r="G10358" s="42" t="str">
        <f aca="false">IF(A10358="","",WORKDAY(B10358,F10358))</f>
        <v/>
      </c>
    </row>
    <row r="10359" customFormat="false" ht="15" hidden="false" customHeight="false" outlineLevel="0" collapsed="false">
      <c r="A10359" s="37"/>
      <c r="B10359" s="38"/>
      <c r="C10359" s="39"/>
      <c r="D10359" s="39"/>
      <c r="E10359" s="40"/>
      <c r="F10359" s="41" t="str">
        <f aca="false">IF(A10359="","",INDEX(Assumptions!$B$16:$B$18,MATCH(C10359,Assumptions!$A$16:$A$18,0)))</f>
        <v/>
      </c>
      <c r="G10359" s="42" t="str">
        <f aca="false">IF(A10359="","",WORKDAY(B10359,F10359))</f>
        <v/>
      </c>
    </row>
    <row r="10360" customFormat="false" ht="15" hidden="false" customHeight="false" outlineLevel="0" collapsed="false">
      <c r="A10360" s="37"/>
      <c r="B10360" s="38"/>
      <c r="C10360" s="39"/>
      <c r="D10360" s="39"/>
      <c r="E10360" s="40"/>
      <c r="F10360" s="41" t="str">
        <f aca="false">IF(A10360="","",INDEX(Assumptions!$B$16:$B$18,MATCH(C10360,Assumptions!$A$16:$A$18,0)))</f>
        <v/>
      </c>
      <c r="G10360" s="42" t="str">
        <f aca="false">IF(A10360="","",WORKDAY(B10360,F10360))</f>
        <v/>
      </c>
    </row>
    <row r="10361" customFormat="false" ht="15" hidden="false" customHeight="false" outlineLevel="0" collapsed="false">
      <c r="A10361" s="37"/>
      <c r="B10361" s="38"/>
      <c r="C10361" s="39"/>
      <c r="D10361" s="39"/>
      <c r="E10361" s="40"/>
      <c r="F10361" s="41" t="str">
        <f aca="false">IF(A10361="","",INDEX(Assumptions!$B$16:$B$18,MATCH(C10361,Assumptions!$A$16:$A$18,0)))</f>
        <v/>
      </c>
      <c r="G10361" s="42" t="str">
        <f aca="false">IF(A10361="","",WORKDAY(B10361,F10361))</f>
        <v/>
      </c>
    </row>
    <row r="10362" customFormat="false" ht="15" hidden="false" customHeight="false" outlineLevel="0" collapsed="false">
      <c r="A10362" s="37"/>
      <c r="B10362" s="38"/>
      <c r="C10362" s="39"/>
      <c r="D10362" s="39"/>
      <c r="E10362" s="40"/>
      <c r="F10362" s="41" t="str">
        <f aca="false">IF(A10362="","",INDEX(Assumptions!$B$16:$B$18,MATCH(C10362,Assumptions!$A$16:$A$18,0)))</f>
        <v/>
      </c>
      <c r="G10362" s="42" t="str">
        <f aca="false">IF(A10362="","",WORKDAY(B10362,F10362))</f>
        <v/>
      </c>
    </row>
    <row r="10363" customFormat="false" ht="15" hidden="false" customHeight="false" outlineLevel="0" collapsed="false">
      <c r="A10363" s="37"/>
      <c r="B10363" s="38"/>
      <c r="C10363" s="39"/>
      <c r="D10363" s="39"/>
      <c r="E10363" s="40"/>
      <c r="F10363" s="41" t="str">
        <f aca="false">IF(A10363="","",INDEX(Assumptions!$B$16:$B$18,MATCH(C10363,Assumptions!$A$16:$A$18,0)))</f>
        <v/>
      </c>
      <c r="G10363" s="42" t="str">
        <f aca="false">IF(A10363="","",WORKDAY(B10363,F10363))</f>
        <v/>
      </c>
    </row>
    <row r="10364" customFormat="false" ht="15" hidden="false" customHeight="false" outlineLevel="0" collapsed="false">
      <c r="A10364" s="37"/>
      <c r="B10364" s="38"/>
      <c r="C10364" s="39"/>
      <c r="D10364" s="39"/>
      <c r="E10364" s="40"/>
      <c r="F10364" s="41" t="str">
        <f aca="false">IF(A10364="","",INDEX(Assumptions!$B$16:$B$18,MATCH(C10364,Assumptions!$A$16:$A$18,0)))</f>
        <v/>
      </c>
      <c r="G10364" s="42" t="str">
        <f aca="false">IF(A10364="","",WORKDAY(B10364,F10364))</f>
        <v/>
      </c>
    </row>
    <row r="10365" customFormat="false" ht="15" hidden="false" customHeight="false" outlineLevel="0" collapsed="false">
      <c r="A10365" s="37"/>
      <c r="B10365" s="38"/>
      <c r="C10365" s="39"/>
      <c r="D10365" s="39"/>
      <c r="E10365" s="40"/>
      <c r="F10365" s="41" t="str">
        <f aca="false">IF(A10365="","",INDEX(Assumptions!$B$16:$B$18,MATCH(C10365,Assumptions!$A$16:$A$18,0)))</f>
        <v/>
      </c>
      <c r="G10365" s="42" t="str">
        <f aca="false">IF(A10365="","",WORKDAY(B10365,F10365))</f>
        <v/>
      </c>
    </row>
    <row r="10366" customFormat="false" ht="15" hidden="false" customHeight="false" outlineLevel="0" collapsed="false">
      <c r="A10366" s="37"/>
      <c r="B10366" s="38"/>
      <c r="C10366" s="39"/>
      <c r="D10366" s="39"/>
      <c r="E10366" s="40"/>
      <c r="F10366" s="41" t="str">
        <f aca="false">IF(A10366="","",INDEX(Assumptions!$B$16:$B$18,MATCH(C10366,Assumptions!$A$16:$A$18,0)))</f>
        <v/>
      </c>
      <c r="G10366" s="42" t="str">
        <f aca="false">IF(A10366="","",WORKDAY(B10366,F10366))</f>
        <v/>
      </c>
    </row>
    <row r="10367" customFormat="false" ht="15" hidden="false" customHeight="false" outlineLevel="0" collapsed="false">
      <c r="A10367" s="37"/>
      <c r="B10367" s="38"/>
      <c r="C10367" s="39"/>
      <c r="D10367" s="39"/>
      <c r="E10367" s="40"/>
      <c r="F10367" s="41" t="str">
        <f aca="false">IF(A10367="","",INDEX(Assumptions!$B$16:$B$18,MATCH(C10367,Assumptions!$A$16:$A$18,0)))</f>
        <v/>
      </c>
      <c r="G10367" s="42" t="str">
        <f aca="false">IF(A10367="","",WORKDAY(B10367,F10367))</f>
        <v/>
      </c>
    </row>
    <row r="10368" customFormat="false" ht="15" hidden="false" customHeight="false" outlineLevel="0" collapsed="false">
      <c r="A10368" s="37"/>
      <c r="B10368" s="38"/>
      <c r="C10368" s="39"/>
      <c r="D10368" s="39"/>
      <c r="E10368" s="40"/>
      <c r="F10368" s="41" t="str">
        <f aca="false">IF(A10368="","",INDEX(Assumptions!$B$16:$B$18,MATCH(C10368,Assumptions!$A$16:$A$18,0)))</f>
        <v/>
      </c>
      <c r="G10368" s="42" t="str">
        <f aca="false">IF(A10368="","",WORKDAY(B10368,F10368))</f>
        <v/>
      </c>
    </row>
    <row r="10369" customFormat="false" ht="15" hidden="false" customHeight="false" outlineLevel="0" collapsed="false">
      <c r="A10369" s="37"/>
      <c r="B10369" s="38"/>
      <c r="C10369" s="39"/>
      <c r="D10369" s="39"/>
      <c r="E10369" s="40"/>
      <c r="F10369" s="41" t="str">
        <f aca="false">IF(A10369="","",INDEX(Assumptions!$B$16:$B$18,MATCH(C10369,Assumptions!$A$16:$A$18,0)))</f>
        <v/>
      </c>
      <c r="G10369" s="42" t="str">
        <f aca="false">IF(A10369="","",WORKDAY(B10369,F10369))</f>
        <v/>
      </c>
    </row>
    <row r="10370" customFormat="false" ht="15" hidden="false" customHeight="false" outlineLevel="0" collapsed="false">
      <c r="A10370" s="37"/>
      <c r="B10370" s="38"/>
      <c r="C10370" s="39"/>
      <c r="D10370" s="39"/>
      <c r="E10370" s="40"/>
      <c r="F10370" s="41" t="str">
        <f aca="false">IF(A10370="","",INDEX(Assumptions!$B$16:$B$18,MATCH(C10370,Assumptions!$A$16:$A$18,0)))</f>
        <v/>
      </c>
      <c r="G10370" s="42" t="str">
        <f aca="false">IF(A10370="","",WORKDAY(B10370,F10370))</f>
        <v/>
      </c>
    </row>
    <row r="10371" customFormat="false" ht="15" hidden="false" customHeight="false" outlineLevel="0" collapsed="false">
      <c r="A10371" s="37"/>
      <c r="B10371" s="38"/>
      <c r="C10371" s="39"/>
      <c r="D10371" s="39"/>
      <c r="E10371" s="40"/>
      <c r="F10371" s="41" t="str">
        <f aca="false">IF(A10371="","",INDEX(Assumptions!$B$16:$B$18,MATCH(C10371,Assumptions!$A$16:$A$18,0)))</f>
        <v/>
      </c>
      <c r="G10371" s="42" t="str">
        <f aca="false">IF(A10371="","",WORKDAY(B10371,F10371))</f>
        <v/>
      </c>
    </row>
    <row r="10372" customFormat="false" ht="15" hidden="false" customHeight="false" outlineLevel="0" collapsed="false">
      <c r="A10372" s="37"/>
      <c r="B10372" s="38"/>
      <c r="C10372" s="39"/>
      <c r="D10372" s="39"/>
      <c r="E10372" s="40"/>
      <c r="F10372" s="41" t="str">
        <f aca="false">IF(A10372="","",INDEX(Assumptions!$B$16:$B$18,MATCH(C10372,Assumptions!$A$16:$A$18,0)))</f>
        <v/>
      </c>
      <c r="G10372" s="42" t="str">
        <f aca="false">IF(A10372="","",WORKDAY(B10372,F10372))</f>
        <v/>
      </c>
    </row>
    <row r="10373" customFormat="false" ht="15" hidden="false" customHeight="false" outlineLevel="0" collapsed="false">
      <c r="A10373" s="37"/>
      <c r="B10373" s="38"/>
      <c r="C10373" s="39"/>
      <c r="D10373" s="39"/>
      <c r="E10373" s="40"/>
      <c r="F10373" s="41" t="str">
        <f aca="false">IF(A10373="","",INDEX(Assumptions!$B$16:$B$18,MATCH(C10373,Assumptions!$A$16:$A$18,0)))</f>
        <v/>
      </c>
      <c r="G10373" s="42" t="str">
        <f aca="false">IF(A10373="","",WORKDAY(B10373,F10373))</f>
        <v/>
      </c>
    </row>
    <row r="10374" customFormat="false" ht="15" hidden="false" customHeight="false" outlineLevel="0" collapsed="false">
      <c r="A10374" s="37"/>
      <c r="B10374" s="38"/>
      <c r="C10374" s="39"/>
      <c r="D10374" s="39"/>
      <c r="E10374" s="40"/>
      <c r="F10374" s="41" t="str">
        <f aca="false">IF(A10374="","",INDEX(Assumptions!$B$16:$B$18,MATCH(C10374,Assumptions!$A$16:$A$18,0)))</f>
        <v/>
      </c>
      <c r="G10374" s="42" t="str">
        <f aca="false">IF(A10374="","",WORKDAY(B10374,F10374))</f>
        <v/>
      </c>
    </row>
    <row r="10375" customFormat="false" ht="15" hidden="false" customHeight="false" outlineLevel="0" collapsed="false">
      <c r="A10375" s="37"/>
      <c r="B10375" s="38"/>
      <c r="C10375" s="39"/>
      <c r="D10375" s="39"/>
      <c r="E10375" s="40"/>
      <c r="F10375" s="41" t="str">
        <f aca="false">IF(A10375="","",INDEX(Assumptions!$B$16:$B$18,MATCH(C10375,Assumptions!$A$16:$A$18,0)))</f>
        <v/>
      </c>
      <c r="G10375" s="42" t="str">
        <f aca="false">IF(A10375="","",WORKDAY(B10375,F10375))</f>
        <v/>
      </c>
    </row>
    <row r="10376" customFormat="false" ht="15" hidden="false" customHeight="false" outlineLevel="0" collapsed="false">
      <c r="A10376" s="37"/>
      <c r="B10376" s="38"/>
      <c r="C10376" s="39"/>
      <c r="D10376" s="39"/>
      <c r="E10376" s="40"/>
      <c r="F10376" s="41" t="str">
        <f aca="false">IF(A10376="","",INDEX(Assumptions!$B$16:$B$18,MATCH(C10376,Assumptions!$A$16:$A$18,0)))</f>
        <v/>
      </c>
      <c r="G10376" s="42" t="str">
        <f aca="false">IF(A10376="","",WORKDAY(B10376,F10376))</f>
        <v/>
      </c>
    </row>
    <row r="10377" customFormat="false" ht="15" hidden="false" customHeight="false" outlineLevel="0" collapsed="false">
      <c r="A10377" s="37"/>
      <c r="B10377" s="38"/>
      <c r="C10377" s="39"/>
      <c r="D10377" s="39"/>
      <c r="E10377" s="40"/>
      <c r="F10377" s="41" t="str">
        <f aca="false">IF(A10377="","",INDEX(Assumptions!$B$16:$B$18,MATCH(C10377,Assumptions!$A$16:$A$18,0)))</f>
        <v/>
      </c>
      <c r="G10377" s="42" t="str">
        <f aca="false">IF(A10377="","",WORKDAY(B10377,F10377))</f>
        <v/>
      </c>
    </row>
    <row r="10378" customFormat="false" ht="15" hidden="false" customHeight="false" outlineLevel="0" collapsed="false">
      <c r="A10378" s="37"/>
      <c r="B10378" s="38"/>
      <c r="C10378" s="39"/>
      <c r="D10378" s="39"/>
      <c r="E10378" s="40"/>
      <c r="F10378" s="41" t="str">
        <f aca="false">IF(A10378="","",INDEX(Assumptions!$B$16:$B$18,MATCH(C10378,Assumptions!$A$16:$A$18,0)))</f>
        <v/>
      </c>
      <c r="G10378" s="42" t="str">
        <f aca="false">IF(A10378="","",WORKDAY(B10378,F10378))</f>
        <v/>
      </c>
    </row>
    <row r="10379" customFormat="false" ht="15" hidden="false" customHeight="false" outlineLevel="0" collapsed="false">
      <c r="A10379" s="37"/>
      <c r="B10379" s="38"/>
      <c r="C10379" s="39"/>
      <c r="D10379" s="39"/>
      <c r="E10379" s="40"/>
      <c r="F10379" s="41" t="str">
        <f aca="false">IF(A10379="","",INDEX(Assumptions!$B$16:$B$18,MATCH(C10379,Assumptions!$A$16:$A$18,0)))</f>
        <v/>
      </c>
      <c r="G10379" s="42" t="str">
        <f aca="false">IF(A10379="","",WORKDAY(B10379,F10379))</f>
        <v/>
      </c>
    </row>
    <row r="10380" customFormat="false" ht="15" hidden="false" customHeight="false" outlineLevel="0" collapsed="false">
      <c r="A10380" s="37"/>
      <c r="B10380" s="38"/>
      <c r="C10380" s="39"/>
      <c r="D10380" s="39"/>
      <c r="E10380" s="40"/>
      <c r="F10380" s="41" t="str">
        <f aca="false">IF(A10380="","",INDEX(Assumptions!$B$16:$B$18,MATCH(C10380,Assumptions!$A$16:$A$18,0)))</f>
        <v/>
      </c>
      <c r="G10380" s="42" t="str">
        <f aca="false">IF(A10380="","",WORKDAY(B10380,F10380))</f>
        <v/>
      </c>
    </row>
    <row r="10381" customFormat="false" ht="15" hidden="false" customHeight="false" outlineLevel="0" collapsed="false">
      <c r="A10381" s="37"/>
      <c r="B10381" s="38"/>
      <c r="C10381" s="39"/>
      <c r="D10381" s="39"/>
      <c r="E10381" s="40"/>
      <c r="F10381" s="41" t="str">
        <f aca="false">IF(A10381="","",INDEX(Assumptions!$B$16:$B$18,MATCH(C10381,Assumptions!$A$16:$A$18,0)))</f>
        <v/>
      </c>
      <c r="G10381" s="42" t="str">
        <f aca="false">IF(A10381="","",WORKDAY(B10381,F10381))</f>
        <v/>
      </c>
    </row>
    <row r="10382" customFormat="false" ht="15" hidden="false" customHeight="false" outlineLevel="0" collapsed="false">
      <c r="A10382" s="37"/>
      <c r="B10382" s="38"/>
      <c r="C10382" s="39"/>
      <c r="D10382" s="39"/>
      <c r="E10382" s="40"/>
      <c r="F10382" s="41" t="str">
        <f aca="false">IF(A10382="","",INDEX(Assumptions!$B$16:$B$18,MATCH(C10382,Assumptions!$A$16:$A$18,0)))</f>
        <v/>
      </c>
      <c r="G10382" s="42" t="str">
        <f aca="false">IF(A10382="","",WORKDAY(B10382,F10382))</f>
        <v/>
      </c>
    </row>
    <row r="10383" customFormat="false" ht="15" hidden="false" customHeight="false" outlineLevel="0" collapsed="false">
      <c r="A10383" s="37"/>
      <c r="B10383" s="38"/>
      <c r="C10383" s="39"/>
      <c r="D10383" s="39"/>
      <c r="E10383" s="40"/>
      <c r="F10383" s="41" t="str">
        <f aca="false">IF(A10383="","",INDEX(Assumptions!$B$16:$B$18,MATCH(C10383,Assumptions!$A$16:$A$18,0)))</f>
        <v/>
      </c>
      <c r="G10383" s="42" t="str">
        <f aca="false">IF(A10383="","",WORKDAY(B10383,F10383))</f>
        <v/>
      </c>
    </row>
    <row r="10384" customFormat="false" ht="15" hidden="false" customHeight="false" outlineLevel="0" collapsed="false">
      <c r="A10384" s="37"/>
      <c r="B10384" s="38"/>
      <c r="C10384" s="39"/>
      <c r="D10384" s="39"/>
      <c r="E10384" s="40"/>
      <c r="F10384" s="41" t="str">
        <f aca="false">IF(A10384="","",INDEX(Assumptions!$B$16:$B$18,MATCH(C10384,Assumptions!$A$16:$A$18,0)))</f>
        <v/>
      </c>
      <c r="G10384" s="42" t="str">
        <f aca="false">IF(A10384="","",WORKDAY(B10384,F10384))</f>
        <v/>
      </c>
    </row>
    <row r="10385" customFormat="false" ht="15" hidden="false" customHeight="false" outlineLevel="0" collapsed="false">
      <c r="A10385" s="37"/>
      <c r="B10385" s="38"/>
      <c r="C10385" s="39"/>
      <c r="D10385" s="39"/>
      <c r="E10385" s="40"/>
      <c r="F10385" s="41" t="str">
        <f aca="false">IF(A10385="","",INDEX(Assumptions!$B$16:$B$18,MATCH(C10385,Assumptions!$A$16:$A$18,0)))</f>
        <v/>
      </c>
      <c r="G10385" s="42" t="str">
        <f aca="false">IF(A10385="","",WORKDAY(B10385,F10385))</f>
        <v/>
      </c>
    </row>
    <row r="10386" customFormat="false" ht="15" hidden="false" customHeight="false" outlineLevel="0" collapsed="false">
      <c r="A10386" s="37"/>
      <c r="B10386" s="38"/>
      <c r="C10386" s="39"/>
      <c r="D10386" s="39"/>
      <c r="E10386" s="40"/>
      <c r="F10386" s="41" t="str">
        <f aca="false">IF(A10386="","",INDEX(Assumptions!$B$16:$B$18,MATCH(C10386,Assumptions!$A$16:$A$18,0)))</f>
        <v/>
      </c>
      <c r="G10386" s="42" t="str">
        <f aca="false">IF(A10386="","",WORKDAY(B10386,F10386))</f>
        <v/>
      </c>
    </row>
    <row r="10387" customFormat="false" ht="15" hidden="false" customHeight="false" outlineLevel="0" collapsed="false">
      <c r="A10387" s="37"/>
      <c r="B10387" s="38"/>
      <c r="C10387" s="39"/>
      <c r="D10387" s="39"/>
      <c r="E10387" s="40"/>
      <c r="F10387" s="41" t="str">
        <f aca="false">IF(A10387="","",INDEX(Assumptions!$B$16:$B$18,MATCH(C10387,Assumptions!$A$16:$A$18,0)))</f>
        <v/>
      </c>
      <c r="G10387" s="42" t="str">
        <f aca="false">IF(A10387="","",WORKDAY(B10387,F10387))</f>
        <v/>
      </c>
    </row>
    <row r="10388" customFormat="false" ht="15" hidden="false" customHeight="false" outlineLevel="0" collapsed="false">
      <c r="A10388" s="37"/>
      <c r="B10388" s="38"/>
      <c r="C10388" s="39"/>
      <c r="D10388" s="39"/>
      <c r="E10388" s="40"/>
      <c r="F10388" s="41" t="str">
        <f aca="false">IF(A10388="","",INDEX(Assumptions!$B$16:$B$18,MATCH(C10388,Assumptions!$A$16:$A$18,0)))</f>
        <v/>
      </c>
      <c r="G10388" s="42" t="str">
        <f aca="false">IF(A10388="","",WORKDAY(B10388,F10388))</f>
        <v/>
      </c>
    </row>
    <row r="10389" customFormat="false" ht="15" hidden="false" customHeight="false" outlineLevel="0" collapsed="false">
      <c r="A10389" s="37"/>
      <c r="B10389" s="38"/>
      <c r="C10389" s="39"/>
      <c r="D10389" s="39"/>
      <c r="E10389" s="40"/>
      <c r="F10389" s="41" t="str">
        <f aca="false">IF(A10389="","",INDEX(Assumptions!$B$16:$B$18,MATCH(C10389,Assumptions!$A$16:$A$18,0)))</f>
        <v/>
      </c>
      <c r="G10389" s="42" t="str">
        <f aca="false">IF(A10389="","",WORKDAY(B10389,F10389))</f>
        <v/>
      </c>
    </row>
    <row r="10390" customFormat="false" ht="15" hidden="false" customHeight="false" outlineLevel="0" collapsed="false">
      <c r="A10390" s="37"/>
      <c r="B10390" s="38"/>
      <c r="C10390" s="39"/>
      <c r="D10390" s="39"/>
      <c r="E10390" s="40"/>
      <c r="F10390" s="41" t="str">
        <f aca="false">IF(A10390="","",INDEX(Assumptions!$B$16:$B$18,MATCH(C10390,Assumptions!$A$16:$A$18,0)))</f>
        <v/>
      </c>
      <c r="G10390" s="42" t="str">
        <f aca="false">IF(A10390="","",WORKDAY(B10390,F10390))</f>
        <v/>
      </c>
    </row>
    <row r="10391" customFormat="false" ht="15" hidden="false" customHeight="false" outlineLevel="0" collapsed="false">
      <c r="A10391" s="37"/>
      <c r="B10391" s="38"/>
      <c r="C10391" s="39"/>
      <c r="D10391" s="39"/>
      <c r="E10391" s="40"/>
      <c r="F10391" s="41" t="str">
        <f aca="false">IF(A10391="","",INDEX(Assumptions!$B$16:$B$18,MATCH(C10391,Assumptions!$A$16:$A$18,0)))</f>
        <v/>
      </c>
      <c r="G10391" s="42" t="str">
        <f aca="false">IF(A10391="","",WORKDAY(B10391,F10391))</f>
        <v/>
      </c>
    </row>
    <row r="10392" customFormat="false" ht="15" hidden="false" customHeight="false" outlineLevel="0" collapsed="false">
      <c r="A10392" s="37"/>
      <c r="B10392" s="38"/>
      <c r="C10392" s="39"/>
      <c r="D10392" s="39"/>
      <c r="E10392" s="40"/>
      <c r="F10392" s="41" t="str">
        <f aca="false">IF(A10392="","",INDEX(Assumptions!$B$16:$B$18,MATCH(C10392,Assumptions!$A$16:$A$18,0)))</f>
        <v/>
      </c>
      <c r="G10392" s="42" t="str">
        <f aca="false">IF(A10392="","",WORKDAY(B10392,F10392))</f>
        <v/>
      </c>
    </row>
    <row r="10393" customFormat="false" ht="15" hidden="false" customHeight="false" outlineLevel="0" collapsed="false">
      <c r="A10393" s="37"/>
      <c r="B10393" s="38"/>
      <c r="C10393" s="39"/>
      <c r="D10393" s="39"/>
      <c r="E10393" s="40"/>
      <c r="F10393" s="41" t="str">
        <f aca="false">IF(A10393="","",INDEX(Assumptions!$B$16:$B$18,MATCH(C10393,Assumptions!$A$16:$A$18,0)))</f>
        <v/>
      </c>
      <c r="G10393" s="42" t="str">
        <f aca="false">IF(A10393="","",WORKDAY(B10393,F10393))</f>
        <v/>
      </c>
    </row>
    <row r="10394" customFormat="false" ht="15" hidden="false" customHeight="false" outlineLevel="0" collapsed="false">
      <c r="A10394" s="37"/>
      <c r="B10394" s="38"/>
      <c r="C10394" s="39"/>
      <c r="D10394" s="39"/>
      <c r="E10394" s="40"/>
      <c r="F10394" s="41" t="str">
        <f aca="false">IF(A10394="","",INDEX(Assumptions!$B$16:$B$18,MATCH(C10394,Assumptions!$A$16:$A$18,0)))</f>
        <v/>
      </c>
      <c r="G10394" s="42" t="str">
        <f aca="false">IF(A10394="","",WORKDAY(B10394,F10394))</f>
        <v/>
      </c>
    </row>
    <row r="10395" customFormat="false" ht="15" hidden="false" customHeight="false" outlineLevel="0" collapsed="false">
      <c r="A10395" s="37"/>
      <c r="B10395" s="38"/>
      <c r="C10395" s="39"/>
      <c r="D10395" s="39"/>
      <c r="E10395" s="40"/>
      <c r="F10395" s="41" t="str">
        <f aca="false">IF(A10395="","",INDEX(Assumptions!$B$16:$B$18,MATCH(C10395,Assumptions!$A$16:$A$18,0)))</f>
        <v/>
      </c>
      <c r="G10395" s="42" t="str">
        <f aca="false">IF(A10395="","",WORKDAY(B10395,F10395))</f>
        <v/>
      </c>
    </row>
    <row r="10396" customFormat="false" ht="15" hidden="false" customHeight="false" outlineLevel="0" collapsed="false">
      <c r="A10396" s="37"/>
      <c r="B10396" s="38"/>
      <c r="C10396" s="39"/>
      <c r="D10396" s="39"/>
      <c r="E10396" s="40"/>
      <c r="F10396" s="41" t="str">
        <f aca="false">IF(A10396="","",INDEX(Assumptions!$B$16:$B$18,MATCH(C10396,Assumptions!$A$16:$A$18,0)))</f>
        <v/>
      </c>
      <c r="G10396" s="42" t="str">
        <f aca="false">IF(A10396="","",WORKDAY(B10396,F10396))</f>
        <v/>
      </c>
    </row>
    <row r="10397" customFormat="false" ht="15" hidden="false" customHeight="false" outlineLevel="0" collapsed="false">
      <c r="A10397" s="37"/>
      <c r="B10397" s="38"/>
      <c r="C10397" s="39"/>
      <c r="D10397" s="39"/>
      <c r="E10397" s="40"/>
      <c r="F10397" s="41" t="str">
        <f aca="false">IF(A10397="","",INDEX(Assumptions!$B$16:$B$18,MATCH(C10397,Assumptions!$A$16:$A$18,0)))</f>
        <v/>
      </c>
      <c r="G10397" s="42" t="str">
        <f aca="false">IF(A10397="","",WORKDAY(B10397,F10397))</f>
        <v/>
      </c>
    </row>
    <row r="10398" customFormat="false" ht="15" hidden="false" customHeight="false" outlineLevel="0" collapsed="false">
      <c r="A10398" s="37"/>
      <c r="B10398" s="38"/>
      <c r="C10398" s="39"/>
      <c r="D10398" s="39"/>
      <c r="E10398" s="40"/>
      <c r="F10398" s="41" t="str">
        <f aca="false">IF(A10398="","",INDEX(Assumptions!$B$16:$B$18,MATCH(C10398,Assumptions!$A$16:$A$18,0)))</f>
        <v/>
      </c>
      <c r="G10398" s="42" t="str">
        <f aca="false">IF(A10398="","",WORKDAY(B10398,F10398))</f>
        <v/>
      </c>
    </row>
    <row r="10399" customFormat="false" ht="15" hidden="false" customHeight="false" outlineLevel="0" collapsed="false">
      <c r="A10399" s="37"/>
      <c r="B10399" s="38"/>
      <c r="C10399" s="39"/>
      <c r="D10399" s="39"/>
      <c r="E10399" s="40"/>
      <c r="F10399" s="41" t="str">
        <f aca="false">IF(A10399="","",INDEX(Assumptions!$B$16:$B$18,MATCH(C10399,Assumptions!$A$16:$A$18,0)))</f>
        <v/>
      </c>
      <c r="G10399" s="42" t="str">
        <f aca="false">IF(A10399="","",WORKDAY(B10399,F10399))</f>
        <v/>
      </c>
    </row>
    <row r="10400" customFormat="false" ht="15" hidden="false" customHeight="false" outlineLevel="0" collapsed="false">
      <c r="A10400" s="37"/>
      <c r="B10400" s="38"/>
      <c r="C10400" s="39"/>
      <c r="D10400" s="39"/>
      <c r="E10400" s="40"/>
      <c r="F10400" s="41" t="str">
        <f aca="false">IF(A10400="","",INDEX(Assumptions!$B$16:$B$18,MATCH(C10400,Assumptions!$A$16:$A$18,0)))</f>
        <v/>
      </c>
      <c r="G10400" s="42" t="str">
        <f aca="false">IF(A10400="","",WORKDAY(B10400,F10400))</f>
        <v/>
      </c>
    </row>
    <row r="10401" customFormat="false" ht="15" hidden="false" customHeight="false" outlineLevel="0" collapsed="false">
      <c r="A10401" s="37"/>
      <c r="B10401" s="38"/>
      <c r="C10401" s="39"/>
      <c r="D10401" s="39"/>
      <c r="E10401" s="40"/>
      <c r="F10401" s="41" t="str">
        <f aca="false">IF(A10401="","",INDEX(Assumptions!$B$16:$B$18,MATCH(C10401,Assumptions!$A$16:$A$18,0)))</f>
        <v/>
      </c>
      <c r="G10401" s="42" t="str">
        <f aca="false">IF(A10401="","",WORKDAY(B10401,F10401))</f>
        <v/>
      </c>
    </row>
    <row r="10402" customFormat="false" ht="15" hidden="false" customHeight="false" outlineLevel="0" collapsed="false">
      <c r="A10402" s="37"/>
      <c r="B10402" s="38"/>
      <c r="C10402" s="39"/>
      <c r="D10402" s="39"/>
      <c r="E10402" s="40"/>
      <c r="F10402" s="41" t="str">
        <f aca="false">IF(A10402="","",INDEX(Assumptions!$B$16:$B$18,MATCH(C10402,Assumptions!$A$16:$A$18,0)))</f>
        <v/>
      </c>
      <c r="G10402" s="42" t="str">
        <f aca="false">IF(A10402="","",WORKDAY(B10402,F10402))</f>
        <v/>
      </c>
    </row>
    <row r="10403" customFormat="false" ht="15" hidden="false" customHeight="false" outlineLevel="0" collapsed="false">
      <c r="A10403" s="37"/>
      <c r="B10403" s="38"/>
      <c r="C10403" s="39"/>
      <c r="D10403" s="39"/>
      <c r="E10403" s="40"/>
      <c r="F10403" s="41" t="str">
        <f aca="false">IF(A10403="","",INDEX(Assumptions!$B$16:$B$18,MATCH(C10403,Assumptions!$A$16:$A$18,0)))</f>
        <v/>
      </c>
      <c r="G10403" s="42" t="str">
        <f aca="false">IF(A10403="","",WORKDAY(B10403,F10403))</f>
        <v/>
      </c>
    </row>
    <row r="10404" customFormat="false" ht="15" hidden="false" customHeight="false" outlineLevel="0" collapsed="false">
      <c r="A10404" s="37"/>
      <c r="B10404" s="38"/>
      <c r="C10404" s="39"/>
      <c r="D10404" s="39"/>
      <c r="E10404" s="40"/>
      <c r="F10404" s="41" t="str">
        <f aca="false">IF(A10404="","",INDEX(Assumptions!$B$16:$B$18,MATCH(C10404,Assumptions!$A$16:$A$18,0)))</f>
        <v/>
      </c>
      <c r="G10404" s="42" t="str">
        <f aca="false">IF(A10404="","",WORKDAY(B10404,F10404))</f>
        <v/>
      </c>
    </row>
    <row r="10405" customFormat="false" ht="15" hidden="false" customHeight="false" outlineLevel="0" collapsed="false">
      <c r="A10405" s="37"/>
      <c r="B10405" s="38"/>
      <c r="C10405" s="39"/>
      <c r="D10405" s="39"/>
      <c r="E10405" s="40"/>
      <c r="F10405" s="41" t="str">
        <f aca="false">IF(A10405="","",INDEX(Assumptions!$B$16:$B$18,MATCH(C10405,Assumptions!$A$16:$A$18,0)))</f>
        <v/>
      </c>
      <c r="G10405" s="42" t="str">
        <f aca="false">IF(A10405="","",WORKDAY(B10405,F10405))</f>
        <v/>
      </c>
    </row>
    <row r="10406" customFormat="false" ht="15" hidden="false" customHeight="false" outlineLevel="0" collapsed="false">
      <c r="A10406" s="37"/>
      <c r="B10406" s="38"/>
      <c r="C10406" s="39"/>
      <c r="D10406" s="39"/>
      <c r="E10406" s="40"/>
      <c r="F10406" s="41" t="str">
        <f aca="false">IF(A10406="","",INDEX(Assumptions!$B$16:$B$18,MATCH(C10406,Assumptions!$A$16:$A$18,0)))</f>
        <v/>
      </c>
      <c r="G10406" s="42" t="str">
        <f aca="false">IF(A10406="","",WORKDAY(B10406,F10406))</f>
        <v/>
      </c>
    </row>
    <row r="10407" customFormat="false" ht="15" hidden="false" customHeight="false" outlineLevel="0" collapsed="false">
      <c r="A10407" s="37"/>
      <c r="B10407" s="38"/>
      <c r="C10407" s="39"/>
      <c r="D10407" s="39"/>
      <c r="E10407" s="40"/>
      <c r="F10407" s="41" t="str">
        <f aca="false">IF(A10407="","",INDEX(Assumptions!$B$16:$B$18,MATCH(C10407,Assumptions!$A$16:$A$18,0)))</f>
        <v/>
      </c>
      <c r="G10407" s="42" t="str">
        <f aca="false">IF(A10407="","",WORKDAY(B10407,F10407))</f>
        <v/>
      </c>
    </row>
    <row r="10408" customFormat="false" ht="15" hidden="false" customHeight="false" outlineLevel="0" collapsed="false">
      <c r="A10408" s="37"/>
      <c r="B10408" s="38"/>
      <c r="C10408" s="39"/>
      <c r="D10408" s="39"/>
      <c r="E10408" s="40"/>
      <c r="F10408" s="41" t="str">
        <f aca="false">IF(A10408="","",INDEX(Assumptions!$B$16:$B$18,MATCH(C10408,Assumptions!$A$16:$A$18,0)))</f>
        <v/>
      </c>
      <c r="G10408" s="42" t="str">
        <f aca="false">IF(A10408="","",WORKDAY(B10408,F10408))</f>
        <v/>
      </c>
    </row>
    <row r="10409" customFormat="false" ht="15" hidden="false" customHeight="false" outlineLevel="0" collapsed="false">
      <c r="A10409" s="37"/>
      <c r="B10409" s="38"/>
      <c r="C10409" s="39"/>
      <c r="D10409" s="39"/>
      <c r="E10409" s="40"/>
      <c r="F10409" s="41" t="str">
        <f aca="false">IF(A10409="","",INDEX(Assumptions!$B$16:$B$18,MATCH(C10409,Assumptions!$A$16:$A$18,0)))</f>
        <v/>
      </c>
      <c r="G10409" s="42" t="str">
        <f aca="false">IF(A10409="","",WORKDAY(B10409,F10409))</f>
        <v/>
      </c>
    </row>
    <row r="10410" customFormat="false" ht="15" hidden="false" customHeight="false" outlineLevel="0" collapsed="false">
      <c r="A10410" s="37"/>
      <c r="B10410" s="38"/>
      <c r="C10410" s="39"/>
      <c r="D10410" s="39"/>
      <c r="E10410" s="40"/>
      <c r="F10410" s="41" t="str">
        <f aca="false">IF(A10410="","",INDEX(Assumptions!$B$16:$B$18,MATCH(C10410,Assumptions!$A$16:$A$18,0)))</f>
        <v/>
      </c>
      <c r="G10410" s="42" t="str">
        <f aca="false">IF(A10410="","",WORKDAY(B10410,F10410))</f>
        <v/>
      </c>
    </row>
    <row r="10411" customFormat="false" ht="15" hidden="false" customHeight="false" outlineLevel="0" collapsed="false">
      <c r="A10411" s="37"/>
      <c r="B10411" s="38"/>
      <c r="C10411" s="39"/>
      <c r="D10411" s="39"/>
      <c r="E10411" s="40"/>
      <c r="F10411" s="41" t="str">
        <f aca="false">IF(A10411="","",INDEX(Assumptions!$B$16:$B$18,MATCH(C10411,Assumptions!$A$16:$A$18,0)))</f>
        <v/>
      </c>
      <c r="G10411" s="42" t="str">
        <f aca="false">IF(A10411="","",WORKDAY(B10411,F10411))</f>
        <v/>
      </c>
    </row>
    <row r="10412" customFormat="false" ht="15" hidden="false" customHeight="false" outlineLevel="0" collapsed="false">
      <c r="A10412" s="37"/>
      <c r="B10412" s="38"/>
      <c r="C10412" s="39"/>
      <c r="D10412" s="39"/>
      <c r="E10412" s="40"/>
      <c r="F10412" s="41" t="str">
        <f aca="false">IF(A10412="","",INDEX(Assumptions!$B$16:$B$18,MATCH(C10412,Assumptions!$A$16:$A$18,0)))</f>
        <v/>
      </c>
      <c r="G10412" s="42" t="str">
        <f aca="false">IF(A10412="","",WORKDAY(B10412,F10412))</f>
        <v/>
      </c>
    </row>
    <row r="10413" customFormat="false" ht="15" hidden="false" customHeight="false" outlineLevel="0" collapsed="false">
      <c r="A10413" s="37"/>
      <c r="B10413" s="38"/>
      <c r="C10413" s="39"/>
      <c r="D10413" s="39"/>
      <c r="E10413" s="40"/>
      <c r="F10413" s="41" t="str">
        <f aca="false">IF(A10413="","",INDEX(Assumptions!$B$16:$B$18,MATCH(C10413,Assumptions!$A$16:$A$18,0)))</f>
        <v/>
      </c>
      <c r="G10413" s="42" t="str">
        <f aca="false">IF(A10413="","",WORKDAY(B10413,F10413))</f>
        <v/>
      </c>
    </row>
    <row r="10414" customFormat="false" ht="15" hidden="false" customHeight="false" outlineLevel="0" collapsed="false">
      <c r="A10414" s="37"/>
      <c r="B10414" s="38"/>
      <c r="C10414" s="39"/>
      <c r="D10414" s="39"/>
      <c r="E10414" s="40"/>
      <c r="F10414" s="41" t="str">
        <f aca="false">IF(A10414="","",INDEX(Assumptions!$B$16:$B$18,MATCH(C10414,Assumptions!$A$16:$A$18,0)))</f>
        <v/>
      </c>
      <c r="G10414" s="42" t="str">
        <f aca="false">IF(A10414="","",WORKDAY(B10414,F10414))</f>
        <v/>
      </c>
    </row>
    <row r="10415" customFormat="false" ht="15" hidden="false" customHeight="false" outlineLevel="0" collapsed="false">
      <c r="A10415" s="37"/>
      <c r="B10415" s="38"/>
      <c r="C10415" s="39"/>
      <c r="D10415" s="39"/>
      <c r="E10415" s="40"/>
      <c r="F10415" s="41" t="str">
        <f aca="false">IF(A10415="","",INDEX(Assumptions!$B$16:$B$18,MATCH(C10415,Assumptions!$A$16:$A$18,0)))</f>
        <v/>
      </c>
      <c r="G10415" s="42" t="str">
        <f aca="false">IF(A10415="","",WORKDAY(B10415,F10415))</f>
        <v/>
      </c>
    </row>
    <row r="10416" customFormat="false" ht="15" hidden="false" customHeight="false" outlineLevel="0" collapsed="false">
      <c r="A10416" s="37"/>
      <c r="B10416" s="38"/>
      <c r="C10416" s="39"/>
      <c r="D10416" s="39"/>
      <c r="E10416" s="40"/>
      <c r="F10416" s="41" t="str">
        <f aca="false">IF(A10416="","",INDEX(Assumptions!$B$16:$B$18,MATCH(C10416,Assumptions!$A$16:$A$18,0)))</f>
        <v/>
      </c>
      <c r="G10416" s="42" t="str">
        <f aca="false">IF(A10416="","",WORKDAY(B10416,F10416))</f>
        <v/>
      </c>
    </row>
    <row r="10417" customFormat="false" ht="15" hidden="false" customHeight="false" outlineLevel="0" collapsed="false">
      <c r="A10417" s="37"/>
      <c r="B10417" s="38"/>
      <c r="C10417" s="39"/>
      <c r="D10417" s="39"/>
      <c r="E10417" s="40"/>
      <c r="F10417" s="41" t="str">
        <f aca="false">IF(A10417="","",INDEX(Assumptions!$B$16:$B$18,MATCH(C10417,Assumptions!$A$16:$A$18,0)))</f>
        <v/>
      </c>
      <c r="G10417" s="42" t="str">
        <f aca="false">IF(A10417="","",WORKDAY(B10417,F10417))</f>
        <v/>
      </c>
    </row>
    <row r="10418" customFormat="false" ht="15" hidden="false" customHeight="false" outlineLevel="0" collapsed="false">
      <c r="A10418" s="37"/>
      <c r="B10418" s="38"/>
      <c r="C10418" s="39"/>
      <c r="D10418" s="39"/>
      <c r="E10418" s="40"/>
      <c r="F10418" s="41" t="str">
        <f aca="false">IF(A10418="","",INDEX(Assumptions!$B$16:$B$18,MATCH(C10418,Assumptions!$A$16:$A$18,0)))</f>
        <v/>
      </c>
      <c r="G10418" s="42" t="str">
        <f aca="false">IF(A10418="","",WORKDAY(B10418,F10418))</f>
        <v/>
      </c>
    </row>
    <row r="10419" customFormat="false" ht="15" hidden="false" customHeight="false" outlineLevel="0" collapsed="false">
      <c r="A10419" s="37"/>
      <c r="B10419" s="38"/>
      <c r="C10419" s="39"/>
      <c r="D10419" s="39"/>
      <c r="E10419" s="40"/>
      <c r="F10419" s="41" t="str">
        <f aca="false">IF(A10419="","",INDEX(Assumptions!$B$16:$B$18,MATCH(C10419,Assumptions!$A$16:$A$18,0)))</f>
        <v/>
      </c>
      <c r="G10419" s="42" t="str">
        <f aca="false">IF(A10419="","",WORKDAY(B10419,F10419))</f>
        <v/>
      </c>
    </row>
    <row r="10420" customFormat="false" ht="15" hidden="false" customHeight="false" outlineLevel="0" collapsed="false">
      <c r="A10420" s="37"/>
      <c r="B10420" s="38"/>
      <c r="C10420" s="39"/>
      <c r="D10420" s="39"/>
      <c r="E10420" s="40"/>
      <c r="F10420" s="41" t="str">
        <f aca="false">IF(A10420="","",INDEX(Assumptions!$B$16:$B$18,MATCH(C10420,Assumptions!$A$16:$A$18,0)))</f>
        <v/>
      </c>
      <c r="G10420" s="42" t="str">
        <f aca="false">IF(A10420="","",WORKDAY(B10420,F10420))</f>
        <v/>
      </c>
    </row>
    <row r="10421" customFormat="false" ht="15" hidden="false" customHeight="false" outlineLevel="0" collapsed="false">
      <c r="A10421" s="37"/>
      <c r="B10421" s="38"/>
      <c r="C10421" s="39"/>
      <c r="D10421" s="39"/>
      <c r="E10421" s="40"/>
      <c r="F10421" s="41" t="str">
        <f aca="false">IF(A10421="","",INDEX(Assumptions!$B$16:$B$18,MATCH(C10421,Assumptions!$A$16:$A$18,0)))</f>
        <v/>
      </c>
      <c r="G10421" s="42" t="str">
        <f aca="false">IF(A10421="","",WORKDAY(B10421,F10421))</f>
        <v/>
      </c>
    </row>
    <row r="10422" customFormat="false" ht="15" hidden="false" customHeight="false" outlineLevel="0" collapsed="false">
      <c r="A10422" s="37"/>
      <c r="B10422" s="38"/>
      <c r="C10422" s="39"/>
      <c r="D10422" s="39"/>
      <c r="E10422" s="40"/>
      <c r="F10422" s="41" t="str">
        <f aca="false">IF(A10422="","",INDEX(Assumptions!$B$16:$B$18,MATCH(C10422,Assumptions!$A$16:$A$18,0)))</f>
        <v/>
      </c>
      <c r="G10422" s="42" t="str">
        <f aca="false">IF(A10422="","",WORKDAY(B10422,F10422))</f>
        <v/>
      </c>
    </row>
    <row r="10423" customFormat="false" ht="15" hidden="false" customHeight="false" outlineLevel="0" collapsed="false">
      <c r="A10423" s="37"/>
      <c r="B10423" s="38"/>
      <c r="C10423" s="39"/>
      <c r="D10423" s="39"/>
      <c r="E10423" s="40"/>
      <c r="F10423" s="41" t="str">
        <f aca="false">IF(A10423="","",INDEX(Assumptions!$B$16:$B$18,MATCH(C10423,Assumptions!$A$16:$A$18,0)))</f>
        <v/>
      </c>
      <c r="G10423" s="42" t="str">
        <f aca="false">IF(A10423="","",WORKDAY(B10423,F10423))</f>
        <v/>
      </c>
    </row>
    <row r="10424" customFormat="false" ht="15" hidden="false" customHeight="false" outlineLevel="0" collapsed="false">
      <c r="A10424" s="37"/>
      <c r="B10424" s="38"/>
      <c r="C10424" s="39"/>
      <c r="D10424" s="39"/>
      <c r="E10424" s="40"/>
      <c r="F10424" s="41" t="str">
        <f aca="false">IF(A10424="","",INDEX(Assumptions!$B$16:$B$18,MATCH(C10424,Assumptions!$A$16:$A$18,0)))</f>
        <v/>
      </c>
      <c r="G10424" s="42" t="str">
        <f aca="false">IF(A10424="","",WORKDAY(B10424,F10424))</f>
        <v/>
      </c>
    </row>
    <row r="10425" customFormat="false" ht="15" hidden="false" customHeight="false" outlineLevel="0" collapsed="false">
      <c r="A10425" s="37"/>
      <c r="B10425" s="38"/>
      <c r="C10425" s="39"/>
      <c r="D10425" s="39"/>
      <c r="E10425" s="40"/>
      <c r="F10425" s="41" t="str">
        <f aca="false">IF(A10425="","",INDEX(Assumptions!$B$16:$B$18,MATCH(C10425,Assumptions!$A$16:$A$18,0)))</f>
        <v/>
      </c>
      <c r="G10425" s="42" t="str">
        <f aca="false">IF(A10425="","",WORKDAY(B10425,F10425))</f>
        <v/>
      </c>
    </row>
    <row r="10426" customFormat="false" ht="15" hidden="false" customHeight="false" outlineLevel="0" collapsed="false">
      <c r="A10426" s="37"/>
      <c r="B10426" s="38"/>
      <c r="C10426" s="39"/>
      <c r="D10426" s="39"/>
      <c r="E10426" s="40"/>
      <c r="F10426" s="41" t="str">
        <f aca="false">IF(A10426="","",INDEX(Assumptions!$B$16:$B$18,MATCH(C10426,Assumptions!$A$16:$A$18,0)))</f>
        <v/>
      </c>
      <c r="G10426" s="42" t="str">
        <f aca="false">IF(A10426="","",WORKDAY(B10426,F10426))</f>
        <v/>
      </c>
    </row>
    <row r="10427" customFormat="false" ht="15" hidden="false" customHeight="false" outlineLevel="0" collapsed="false">
      <c r="A10427" s="37"/>
      <c r="B10427" s="38"/>
      <c r="C10427" s="39"/>
      <c r="D10427" s="39"/>
      <c r="E10427" s="40"/>
      <c r="F10427" s="41" t="str">
        <f aca="false">IF(A10427="","",INDEX(Assumptions!$B$16:$B$18,MATCH(C10427,Assumptions!$A$16:$A$18,0)))</f>
        <v/>
      </c>
      <c r="G10427" s="42" t="str">
        <f aca="false">IF(A10427="","",WORKDAY(B10427,F10427))</f>
        <v/>
      </c>
    </row>
    <row r="10428" customFormat="false" ht="15" hidden="false" customHeight="false" outlineLevel="0" collapsed="false">
      <c r="A10428" s="37"/>
      <c r="B10428" s="38"/>
      <c r="C10428" s="39"/>
      <c r="D10428" s="39"/>
      <c r="E10428" s="40"/>
      <c r="F10428" s="41" t="str">
        <f aca="false">IF(A10428="","",INDEX(Assumptions!$B$16:$B$18,MATCH(C10428,Assumptions!$A$16:$A$18,0)))</f>
        <v/>
      </c>
      <c r="G10428" s="42" t="str">
        <f aca="false">IF(A10428="","",WORKDAY(B10428,F10428))</f>
        <v/>
      </c>
    </row>
    <row r="10429" customFormat="false" ht="15" hidden="false" customHeight="false" outlineLevel="0" collapsed="false">
      <c r="A10429" s="37"/>
      <c r="B10429" s="38"/>
      <c r="C10429" s="39"/>
      <c r="D10429" s="39"/>
      <c r="E10429" s="40"/>
      <c r="F10429" s="41" t="str">
        <f aca="false">IF(A10429="","",INDEX(Assumptions!$B$16:$B$18,MATCH(C10429,Assumptions!$A$16:$A$18,0)))</f>
        <v/>
      </c>
      <c r="G10429" s="42" t="str">
        <f aca="false">IF(A10429="","",WORKDAY(B10429,F10429))</f>
        <v/>
      </c>
    </row>
    <row r="10430" customFormat="false" ht="15" hidden="false" customHeight="false" outlineLevel="0" collapsed="false">
      <c r="A10430" s="37"/>
      <c r="B10430" s="38"/>
      <c r="C10430" s="39"/>
      <c r="D10430" s="39"/>
      <c r="E10430" s="40"/>
      <c r="F10430" s="41" t="str">
        <f aca="false">IF(A10430="","",INDEX(Assumptions!$B$16:$B$18,MATCH(C10430,Assumptions!$A$16:$A$18,0)))</f>
        <v/>
      </c>
      <c r="G10430" s="42" t="str">
        <f aca="false">IF(A10430="","",WORKDAY(B10430,F10430))</f>
        <v/>
      </c>
    </row>
    <row r="10431" customFormat="false" ht="15" hidden="false" customHeight="false" outlineLevel="0" collapsed="false">
      <c r="A10431" s="37"/>
      <c r="B10431" s="38"/>
      <c r="C10431" s="39"/>
      <c r="D10431" s="39"/>
      <c r="E10431" s="40"/>
      <c r="F10431" s="41" t="str">
        <f aca="false">IF(A10431="","",INDEX(Assumptions!$B$16:$B$18,MATCH(C10431,Assumptions!$A$16:$A$18,0)))</f>
        <v/>
      </c>
      <c r="G10431" s="42" t="str">
        <f aca="false">IF(A10431="","",WORKDAY(B10431,F10431))</f>
        <v/>
      </c>
    </row>
    <row r="10432" customFormat="false" ht="15" hidden="false" customHeight="false" outlineLevel="0" collapsed="false">
      <c r="A10432" s="37"/>
      <c r="B10432" s="38"/>
      <c r="C10432" s="39"/>
      <c r="D10432" s="39"/>
      <c r="E10432" s="40"/>
      <c r="F10432" s="41" t="str">
        <f aca="false">IF(A10432="","",INDEX(Assumptions!$B$16:$B$18,MATCH(C10432,Assumptions!$A$16:$A$18,0)))</f>
        <v/>
      </c>
      <c r="G10432" s="42" t="str">
        <f aca="false">IF(A10432="","",WORKDAY(B10432,F10432))</f>
        <v/>
      </c>
    </row>
    <row r="10433" customFormat="false" ht="15" hidden="false" customHeight="false" outlineLevel="0" collapsed="false">
      <c r="A10433" s="37"/>
      <c r="B10433" s="38"/>
      <c r="C10433" s="39"/>
      <c r="D10433" s="39"/>
      <c r="E10433" s="40"/>
      <c r="F10433" s="41" t="str">
        <f aca="false">IF(A10433="","",INDEX(Assumptions!$B$16:$B$18,MATCH(C10433,Assumptions!$A$16:$A$18,0)))</f>
        <v/>
      </c>
      <c r="G10433" s="42" t="str">
        <f aca="false">IF(A10433="","",WORKDAY(B10433,F10433))</f>
        <v/>
      </c>
    </row>
    <row r="10434" customFormat="false" ht="15" hidden="false" customHeight="false" outlineLevel="0" collapsed="false">
      <c r="A10434" s="37"/>
      <c r="B10434" s="38"/>
      <c r="C10434" s="39"/>
      <c r="D10434" s="39"/>
      <c r="E10434" s="40"/>
      <c r="F10434" s="41" t="str">
        <f aca="false">IF(A10434="","",INDEX(Assumptions!$B$16:$B$18,MATCH(C10434,Assumptions!$A$16:$A$18,0)))</f>
        <v/>
      </c>
      <c r="G10434" s="42" t="str">
        <f aca="false">IF(A10434="","",WORKDAY(B10434,F10434))</f>
        <v/>
      </c>
    </row>
    <row r="10435" customFormat="false" ht="15" hidden="false" customHeight="false" outlineLevel="0" collapsed="false">
      <c r="A10435" s="37"/>
      <c r="B10435" s="38"/>
      <c r="C10435" s="39"/>
      <c r="D10435" s="39"/>
      <c r="E10435" s="40"/>
      <c r="F10435" s="41" t="str">
        <f aca="false">IF(A10435="","",INDEX(Assumptions!$B$16:$B$18,MATCH(C10435,Assumptions!$A$16:$A$18,0)))</f>
        <v/>
      </c>
      <c r="G10435" s="42" t="str">
        <f aca="false">IF(A10435="","",WORKDAY(B10435,F10435))</f>
        <v/>
      </c>
    </row>
    <row r="10436" customFormat="false" ht="15" hidden="false" customHeight="false" outlineLevel="0" collapsed="false">
      <c r="A10436" s="37"/>
      <c r="B10436" s="38"/>
      <c r="C10436" s="39"/>
      <c r="D10436" s="39"/>
      <c r="E10436" s="40"/>
      <c r="F10436" s="41" t="str">
        <f aca="false">IF(A10436="","",INDEX(Assumptions!$B$16:$B$18,MATCH(C10436,Assumptions!$A$16:$A$18,0)))</f>
        <v/>
      </c>
      <c r="G10436" s="42" t="str">
        <f aca="false">IF(A10436="","",WORKDAY(B10436,F10436))</f>
        <v/>
      </c>
    </row>
    <row r="10437" customFormat="false" ht="15" hidden="false" customHeight="false" outlineLevel="0" collapsed="false">
      <c r="A10437" s="37"/>
      <c r="B10437" s="38"/>
      <c r="C10437" s="39"/>
      <c r="D10437" s="39"/>
      <c r="E10437" s="40"/>
      <c r="F10437" s="41" t="str">
        <f aca="false">IF(A10437="","",INDEX(Assumptions!$B$16:$B$18,MATCH(C10437,Assumptions!$A$16:$A$18,0)))</f>
        <v/>
      </c>
      <c r="G10437" s="42" t="str">
        <f aca="false">IF(A10437="","",WORKDAY(B10437,F10437))</f>
        <v/>
      </c>
    </row>
    <row r="10438" customFormat="false" ht="15" hidden="false" customHeight="false" outlineLevel="0" collapsed="false">
      <c r="A10438" s="37"/>
      <c r="B10438" s="38"/>
      <c r="C10438" s="39"/>
      <c r="D10438" s="39"/>
      <c r="E10438" s="40"/>
      <c r="F10438" s="41" t="str">
        <f aca="false">IF(A10438="","",INDEX(Assumptions!$B$16:$B$18,MATCH(C10438,Assumptions!$A$16:$A$18,0)))</f>
        <v/>
      </c>
      <c r="G10438" s="42" t="str">
        <f aca="false">IF(A10438="","",WORKDAY(B10438,F10438))</f>
        <v/>
      </c>
    </row>
    <row r="10439" customFormat="false" ht="15" hidden="false" customHeight="false" outlineLevel="0" collapsed="false">
      <c r="A10439" s="37"/>
      <c r="B10439" s="38"/>
      <c r="C10439" s="39"/>
      <c r="D10439" s="39"/>
      <c r="E10439" s="40"/>
      <c r="F10439" s="41" t="str">
        <f aca="false">IF(A10439="","",INDEX(Assumptions!$B$16:$B$18,MATCH(C10439,Assumptions!$A$16:$A$18,0)))</f>
        <v/>
      </c>
      <c r="G10439" s="42" t="str">
        <f aca="false">IF(A10439="","",WORKDAY(B10439,F10439))</f>
        <v/>
      </c>
    </row>
    <row r="10440" customFormat="false" ht="15" hidden="false" customHeight="false" outlineLevel="0" collapsed="false">
      <c r="A10440" s="37"/>
      <c r="B10440" s="38"/>
      <c r="C10440" s="39"/>
      <c r="D10440" s="39"/>
      <c r="E10440" s="40"/>
      <c r="F10440" s="41" t="str">
        <f aca="false">IF(A10440="","",INDEX(Assumptions!$B$16:$B$18,MATCH(C10440,Assumptions!$A$16:$A$18,0)))</f>
        <v/>
      </c>
      <c r="G10440" s="42" t="str">
        <f aca="false">IF(A10440="","",WORKDAY(B10440,F10440))</f>
        <v/>
      </c>
    </row>
    <row r="10441" customFormat="false" ht="15" hidden="false" customHeight="false" outlineLevel="0" collapsed="false">
      <c r="A10441" s="37"/>
      <c r="B10441" s="38"/>
      <c r="C10441" s="39"/>
      <c r="D10441" s="39"/>
      <c r="E10441" s="40"/>
      <c r="F10441" s="41" t="str">
        <f aca="false">IF(A10441="","",INDEX(Assumptions!$B$16:$B$18,MATCH(C10441,Assumptions!$A$16:$A$18,0)))</f>
        <v/>
      </c>
      <c r="G10441" s="42" t="str">
        <f aca="false">IF(A10441="","",WORKDAY(B10441,F10441))</f>
        <v/>
      </c>
    </row>
    <row r="10442" customFormat="false" ht="15" hidden="false" customHeight="false" outlineLevel="0" collapsed="false">
      <c r="A10442" s="37"/>
      <c r="B10442" s="38"/>
      <c r="C10442" s="39"/>
      <c r="D10442" s="39"/>
      <c r="E10442" s="40"/>
      <c r="F10442" s="41" t="str">
        <f aca="false">IF(A10442="","",INDEX(Assumptions!$B$16:$B$18,MATCH(C10442,Assumptions!$A$16:$A$18,0)))</f>
        <v/>
      </c>
      <c r="G10442" s="42" t="str">
        <f aca="false">IF(A10442="","",WORKDAY(B10442,F10442))</f>
        <v/>
      </c>
    </row>
    <row r="10443" customFormat="false" ht="15" hidden="false" customHeight="false" outlineLevel="0" collapsed="false">
      <c r="A10443" s="37"/>
      <c r="B10443" s="38"/>
      <c r="C10443" s="39"/>
      <c r="D10443" s="39"/>
      <c r="E10443" s="40"/>
      <c r="F10443" s="41" t="str">
        <f aca="false">IF(A10443="","",INDEX(Assumptions!$B$16:$B$18,MATCH(C10443,Assumptions!$A$16:$A$18,0)))</f>
        <v/>
      </c>
      <c r="G10443" s="42" t="str">
        <f aca="false">IF(A10443="","",WORKDAY(B10443,F10443))</f>
        <v/>
      </c>
    </row>
    <row r="10444" customFormat="false" ht="15" hidden="false" customHeight="false" outlineLevel="0" collapsed="false">
      <c r="A10444" s="37"/>
      <c r="B10444" s="38"/>
      <c r="C10444" s="39"/>
      <c r="D10444" s="39"/>
      <c r="E10444" s="40"/>
      <c r="F10444" s="41" t="str">
        <f aca="false">IF(A10444="","",INDEX(Assumptions!$B$16:$B$18,MATCH(C10444,Assumptions!$A$16:$A$18,0)))</f>
        <v/>
      </c>
      <c r="G10444" s="42" t="str">
        <f aca="false">IF(A10444="","",WORKDAY(B10444,F10444))</f>
        <v/>
      </c>
    </row>
    <row r="10445" customFormat="false" ht="15" hidden="false" customHeight="false" outlineLevel="0" collapsed="false">
      <c r="A10445" s="37"/>
      <c r="B10445" s="38"/>
      <c r="C10445" s="39"/>
      <c r="D10445" s="39"/>
      <c r="E10445" s="40"/>
      <c r="F10445" s="41" t="str">
        <f aca="false">IF(A10445="","",INDEX(Assumptions!$B$16:$B$18,MATCH(C10445,Assumptions!$A$16:$A$18,0)))</f>
        <v/>
      </c>
      <c r="G10445" s="42" t="str">
        <f aca="false">IF(A10445="","",WORKDAY(B10445,F10445))</f>
        <v/>
      </c>
    </row>
    <row r="10446" customFormat="false" ht="15" hidden="false" customHeight="false" outlineLevel="0" collapsed="false">
      <c r="A10446" s="37"/>
      <c r="B10446" s="38"/>
      <c r="C10446" s="39"/>
      <c r="D10446" s="39"/>
      <c r="E10446" s="40"/>
      <c r="F10446" s="41" t="str">
        <f aca="false">IF(A10446="","",INDEX(Assumptions!$B$16:$B$18,MATCH(C10446,Assumptions!$A$16:$A$18,0)))</f>
        <v/>
      </c>
      <c r="G10446" s="42" t="str">
        <f aca="false">IF(A10446="","",WORKDAY(B10446,F10446))</f>
        <v/>
      </c>
    </row>
    <row r="10447" customFormat="false" ht="15" hidden="false" customHeight="false" outlineLevel="0" collapsed="false">
      <c r="A10447" s="37"/>
      <c r="B10447" s="38"/>
      <c r="C10447" s="39"/>
      <c r="D10447" s="39"/>
      <c r="E10447" s="40"/>
      <c r="F10447" s="41" t="str">
        <f aca="false">IF(A10447="","",INDEX(Assumptions!$B$16:$B$18,MATCH(C10447,Assumptions!$A$16:$A$18,0)))</f>
        <v/>
      </c>
      <c r="G10447" s="42" t="str">
        <f aca="false">IF(A10447="","",WORKDAY(B10447,F10447))</f>
        <v/>
      </c>
    </row>
    <row r="10448" customFormat="false" ht="15" hidden="false" customHeight="false" outlineLevel="0" collapsed="false">
      <c r="A10448" s="37"/>
      <c r="B10448" s="38"/>
      <c r="C10448" s="39"/>
      <c r="D10448" s="39"/>
      <c r="E10448" s="40"/>
      <c r="F10448" s="41" t="str">
        <f aca="false">IF(A10448="","",INDEX(Assumptions!$B$16:$B$18,MATCH(C10448,Assumptions!$A$16:$A$18,0)))</f>
        <v/>
      </c>
      <c r="G10448" s="42" t="str">
        <f aca="false">IF(A10448="","",WORKDAY(B10448,F10448))</f>
        <v/>
      </c>
    </row>
    <row r="10449" customFormat="false" ht="15" hidden="false" customHeight="false" outlineLevel="0" collapsed="false">
      <c r="A10449" s="37"/>
      <c r="B10449" s="38"/>
      <c r="C10449" s="39"/>
      <c r="D10449" s="39"/>
      <c r="E10449" s="40"/>
      <c r="F10449" s="41" t="str">
        <f aca="false">IF(A10449="","",INDEX(Assumptions!$B$16:$B$18,MATCH(C10449,Assumptions!$A$16:$A$18,0)))</f>
        <v/>
      </c>
      <c r="G10449" s="42" t="str">
        <f aca="false">IF(A10449="","",WORKDAY(B10449,F10449))</f>
        <v/>
      </c>
    </row>
    <row r="10450" customFormat="false" ht="15" hidden="false" customHeight="false" outlineLevel="0" collapsed="false">
      <c r="A10450" s="37"/>
      <c r="B10450" s="38"/>
      <c r="C10450" s="39"/>
      <c r="D10450" s="39"/>
      <c r="E10450" s="40"/>
      <c r="F10450" s="41" t="str">
        <f aca="false">IF(A10450="","",INDEX(Assumptions!$B$16:$B$18,MATCH(C10450,Assumptions!$A$16:$A$18,0)))</f>
        <v/>
      </c>
      <c r="G10450" s="42" t="str">
        <f aca="false">IF(A10450="","",WORKDAY(B10450,F10450))</f>
        <v/>
      </c>
    </row>
    <row r="10451" customFormat="false" ht="15" hidden="false" customHeight="false" outlineLevel="0" collapsed="false">
      <c r="A10451" s="37"/>
      <c r="B10451" s="38"/>
      <c r="C10451" s="39"/>
      <c r="D10451" s="39"/>
      <c r="E10451" s="40"/>
      <c r="F10451" s="41" t="str">
        <f aca="false">IF(A10451="","",INDEX(Assumptions!$B$16:$B$18,MATCH(C10451,Assumptions!$A$16:$A$18,0)))</f>
        <v/>
      </c>
      <c r="G10451" s="42" t="str">
        <f aca="false">IF(A10451="","",WORKDAY(B10451,F10451))</f>
        <v/>
      </c>
    </row>
    <row r="10452" customFormat="false" ht="15" hidden="false" customHeight="false" outlineLevel="0" collapsed="false">
      <c r="A10452" s="37"/>
      <c r="B10452" s="38"/>
      <c r="C10452" s="39"/>
      <c r="D10452" s="39"/>
      <c r="E10452" s="40"/>
      <c r="F10452" s="41" t="str">
        <f aca="false">IF(A10452="","",INDEX(Assumptions!$B$16:$B$18,MATCH(C10452,Assumptions!$A$16:$A$18,0)))</f>
        <v/>
      </c>
      <c r="G10452" s="42" t="str">
        <f aca="false">IF(A10452="","",WORKDAY(B10452,F10452))</f>
        <v/>
      </c>
    </row>
    <row r="10453" customFormat="false" ht="15" hidden="false" customHeight="false" outlineLevel="0" collapsed="false">
      <c r="A10453" s="37"/>
      <c r="B10453" s="38"/>
      <c r="C10453" s="39"/>
      <c r="D10453" s="39"/>
      <c r="E10453" s="40"/>
      <c r="F10453" s="41" t="str">
        <f aca="false">IF(A10453="","",INDEX(Assumptions!$B$16:$B$18,MATCH(C10453,Assumptions!$A$16:$A$18,0)))</f>
        <v/>
      </c>
      <c r="G10453" s="42" t="str">
        <f aca="false">IF(A10453="","",WORKDAY(B10453,F10453))</f>
        <v/>
      </c>
    </row>
    <row r="10454" customFormat="false" ht="15" hidden="false" customHeight="false" outlineLevel="0" collapsed="false">
      <c r="A10454" s="37"/>
      <c r="B10454" s="38"/>
      <c r="C10454" s="39"/>
      <c r="D10454" s="39"/>
      <c r="E10454" s="40"/>
      <c r="F10454" s="41" t="str">
        <f aca="false">IF(A10454="","",INDEX(Assumptions!$B$16:$B$18,MATCH(C10454,Assumptions!$A$16:$A$18,0)))</f>
        <v/>
      </c>
      <c r="G10454" s="42" t="str">
        <f aca="false">IF(A10454="","",WORKDAY(B10454,F10454))</f>
        <v/>
      </c>
    </row>
    <row r="10455" customFormat="false" ht="15" hidden="false" customHeight="false" outlineLevel="0" collapsed="false">
      <c r="A10455" s="37"/>
      <c r="B10455" s="38"/>
      <c r="C10455" s="39"/>
      <c r="D10455" s="39"/>
      <c r="E10455" s="40"/>
      <c r="F10455" s="41" t="str">
        <f aca="false">IF(A10455="","",INDEX(Assumptions!$B$16:$B$18,MATCH(C10455,Assumptions!$A$16:$A$18,0)))</f>
        <v/>
      </c>
      <c r="G10455" s="42" t="str">
        <f aca="false">IF(A10455="","",WORKDAY(B10455,F10455))</f>
        <v/>
      </c>
    </row>
    <row r="10456" customFormat="false" ht="15" hidden="false" customHeight="false" outlineLevel="0" collapsed="false">
      <c r="A10456" s="37"/>
      <c r="B10456" s="38"/>
      <c r="C10456" s="39"/>
      <c r="D10456" s="39"/>
      <c r="E10456" s="40"/>
      <c r="F10456" s="41" t="str">
        <f aca="false">IF(A10456="","",INDEX(Assumptions!$B$16:$B$18,MATCH(C10456,Assumptions!$A$16:$A$18,0)))</f>
        <v/>
      </c>
      <c r="G10456" s="42" t="str">
        <f aca="false">IF(A10456="","",WORKDAY(B10456,F10456))</f>
        <v/>
      </c>
    </row>
    <row r="10457" customFormat="false" ht="15" hidden="false" customHeight="false" outlineLevel="0" collapsed="false">
      <c r="A10457" s="37"/>
      <c r="B10457" s="38"/>
      <c r="C10457" s="39"/>
      <c r="D10457" s="39"/>
      <c r="E10457" s="40"/>
      <c r="F10457" s="41" t="str">
        <f aca="false">IF(A10457="","",INDEX(Assumptions!$B$16:$B$18,MATCH(C10457,Assumptions!$A$16:$A$18,0)))</f>
        <v/>
      </c>
      <c r="G10457" s="42" t="str">
        <f aca="false">IF(A10457="","",WORKDAY(B10457,F10457))</f>
        <v/>
      </c>
    </row>
    <row r="10458" customFormat="false" ht="15" hidden="false" customHeight="false" outlineLevel="0" collapsed="false">
      <c r="A10458" s="37"/>
      <c r="B10458" s="38"/>
      <c r="C10458" s="39"/>
      <c r="D10458" s="39"/>
      <c r="E10458" s="40"/>
      <c r="F10458" s="41" t="str">
        <f aca="false">IF(A10458="","",INDEX(Assumptions!$B$16:$B$18,MATCH(C10458,Assumptions!$A$16:$A$18,0)))</f>
        <v/>
      </c>
      <c r="G10458" s="42" t="str">
        <f aca="false">IF(A10458="","",WORKDAY(B10458,F10458))</f>
        <v/>
      </c>
    </row>
    <row r="10459" customFormat="false" ht="15" hidden="false" customHeight="false" outlineLevel="0" collapsed="false">
      <c r="A10459" s="37"/>
      <c r="B10459" s="38"/>
      <c r="C10459" s="39"/>
      <c r="D10459" s="39"/>
      <c r="E10459" s="40"/>
      <c r="F10459" s="41" t="str">
        <f aca="false">IF(A10459="","",INDEX(Assumptions!$B$16:$B$18,MATCH(C10459,Assumptions!$A$16:$A$18,0)))</f>
        <v/>
      </c>
      <c r="G10459" s="42" t="str">
        <f aca="false">IF(A10459="","",WORKDAY(B10459,F10459))</f>
        <v/>
      </c>
    </row>
    <row r="10460" customFormat="false" ht="15" hidden="false" customHeight="false" outlineLevel="0" collapsed="false">
      <c r="A10460" s="37"/>
      <c r="B10460" s="38"/>
      <c r="C10460" s="39"/>
      <c r="D10460" s="39"/>
      <c r="E10460" s="40"/>
      <c r="F10460" s="41" t="str">
        <f aca="false">IF(A10460="","",INDEX(Assumptions!$B$16:$B$18,MATCH(C10460,Assumptions!$A$16:$A$18,0)))</f>
        <v/>
      </c>
      <c r="G10460" s="42" t="str">
        <f aca="false">IF(A10460="","",WORKDAY(B10460,F10460))</f>
        <v/>
      </c>
    </row>
    <row r="10461" customFormat="false" ht="15" hidden="false" customHeight="false" outlineLevel="0" collapsed="false">
      <c r="A10461" s="37"/>
      <c r="B10461" s="38"/>
      <c r="C10461" s="39"/>
      <c r="D10461" s="39"/>
      <c r="E10461" s="40"/>
      <c r="F10461" s="41" t="str">
        <f aca="false">IF(A10461="","",INDEX(Assumptions!$B$16:$B$18,MATCH(C10461,Assumptions!$A$16:$A$18,0)))</f>
        <v/>
      </c>
      <c r="G10461" s="42" t="str">
        <f aca="false">IF(A10461="","",WORKDAY(B10461,F10461))</f>
        <v/>
      </c>
    </row>
    <row r="10462" customFormat="false" ht="15" hidden="false" customHeight="false" outlineLevel="0" collapsed="false">
      <c r="A10462" s="37"/>
      <c r="B10462" s="38"/>
      <c r="C10462" s="39"/>
      <c r="D10462" s="39"/>
      <c r="E10462" s="40"/>
      <c r="F10462" s="41" t="str">
        <f aca="false">IF(A10462="","",INDEX(Assumptions!$B$16:$B$18,MATCH(C10462,Assumptions!$A$16:$A$18,0)))</f>
        <v/>
      </c>
      <c r="G10462" s="42" t="str">
        <f aca="false">IF(A10462="","",WORKDAY(B10462,F10462))</f>
        <v/>
      </c>
    </row>
    <row r="10463" customFormat="false" ht="15" hidden="false" customHeight="false" outlineLevel="0" collapsed="false">
      <c r="A10463" s="37"/>
      <c r="B10463" s="38"/>
      <c r="C10463" s="39"/>
      <c r="D10463" s="39"/>
      <c r="E10463" s="40"/>
      <c r="F10463" s="41" t="str">
        <f aca="false">IF(A10463="","",INDEX(Assumptions!$B$16:$B$18,MATCH(C10463,Assumptions!$A$16:$A$18,0)))</f>
        <v/>
      </c>
      <c r="G10463" s="42" t="str">
        <f aca="false">IF(A10463="","",WORKDAY(B10463,F10463))</f>
        <v/>
      </c>
    </row>
    <row r="10464" customFormat="false" ht="15" hidden="false" customHeight="false" outlineLevel="0" collapsed="false">
      <c r="A10464" s="37"/>
      <c r="B10464" s="38"/>
      <c r="C10464" s="39"/>
      <c r="D10464" s="39"/>
      <c r="E10464" s="40"/>
      <c r="F10464" s="41" t="str">
        <f aca="false">IF(A10464="","",INDEX(Assumptions!$B$16:$B$18,MATCH(C10464,Assumptions!$A$16:$A$18,0)))</f>
        <v/>
      </c>
      <c r="G10464" s="42" t="str">
        <f aca="false">IF(A10464="","",WORKDAY(B10464,F10464))</f>
        <v/>
      </c>
    </row>
    <row r="10465" customFormat="false" ht="15" hidden="false" customHeight="false" outlineLevel="0" collapsed="false">
      <c r="A10465" s="37"/>
      <c r="B10465" s="38"/>
      <c r="C10465" s="39"/>
      <c r="D10465" s="39"/>
      <c r="E10465" s="40"/>
      <c r="F10465" s="41" t="str">
        <f aca="false">IF(A10465="","",INDEX(Assumptions!$B$16:$B$18,MATCH(C10465,Assumptions!$A$16:$A$18,0)))</f>
        <v/>
      </c>
      <c r="G10465" s="42" t="str">
        <f aca="false">IF(A10465="","",WORKDAY(B10465,F10465))</f>
        <v/>
      </c>
    </row>
    <row r="10466" customFormat="false" ht="15" hidden="false" customHeight="false" outlineLevel="0" collapsed="false">
      <c r="A10466" s="37"/>
      <c r="B10466" s="38"/>
      <c r="C10466" s="39"/>
      <c r="D10466" s="39"/>
      <c r="E10466" s="40"/>
      <c r="F10466" s="41" t="str">
        <f aca="false">IF(A10466="","",INDEX(Assumptions!$B$16:$B$18,MATCH(C10466,Assumptions!$A$16:$A$18,0)))</f>
        <v/>
      </c>
      <c r="G10466" s="42" t="str">
        <f aca="false">IF(A10466="","",WORKDAY(B10466,F10466))</f>
        <v/>
      </c>
    </row>
    <row r="10467" customFormat="false" ht="15" hidden="false" customHeight="false" outlineLevel="0" collapsed="false">
      <c r="A10467" s="37"/>
      <c r="B10467" s="38"/>
      <c r="C10467" s="39"/>
      <c r="D10467" s="39"/>
      <c r="E10467" s="40"/>
      <c r="F10467" s="41" t="str">
        <f aca="false">IF(A10467="","",INDEX(Assumptions!$B$16:$B$18,MATCH(C10467,Assumptions!$A$16:$A$18,0)))</f>
        <v/>
      </c>
      <c r="G10467" s="42" t="str">
        <f aca="false">IF(A10467="","",WORKDAY(B10467,F10467))</f>
        <v/>
      </c>
    </row>
    <row r="10468" customFormat="false" ht="15" hidden="false" customHeight="false" outlineLevel="0" collapsed="false">
      <c r="A10468" s="37"/>
      <c r="B10468" s="38"/>
      <c r="C10468" s="39"/>
      <c r="D10468" s="39"/>
      <c r="E10468" s="40"/>
      <c r="F10468" s="41" t="str">
        <f aca="false">IF(A10468="","",INDEX(Assumptions!$B$16:$B$18,MATCH(C10468,Assumptions!$A$16:$A$18,0)))</f>
        <v/>
      </c>
      <c r="G10468" s="42" t="str">
        <f aca="false">IF(A10468="","",WORKDAY(B10468,F10468))</f>
        <v/>
      </c>
    </row>
    <row r="10469" customFormat="false" ht="15" hidden="false" customHeight="false" outlineLevel="0" collapsed="false">
      <c r="A10469" s="37"/>
      <c r="B10469" s="38"/>
      <c r="C10469" s="39"/>
      <c r="D10469" s="39"/>
      <c r="E10469" s="40"/>
      <c r="F10469" s="41" t="str">
        <f aca="false">IF(A10469="","",INDEX(Assumptions!$B$16:$B$18,MATCH(C10469,Assumptions!$A$16:$A$18,0)))</f>
        <v/>
      </c>
      <c r="G10469" s="42" t="str">
        <f aca="false">IF(A10469="","",WORKDAY(B10469,F10469))</f>
        <v/>
      </c>
    </row>
    <row r="10470" customFormat="false" ht="15" hidden="false" customHeight="false" outlineLevel="0" collapsed="false">
      <c r="A10470" s="37"/>
      <c r="B10470" s="38"/>
      <c r="C10470" s="39"/>
      <c r="D10470" s="39"/>
      <c r="E10470" s="40"/>
      <c r="F10470" s="41" t="str">
        <f aca="false">IF(A10470="","",INDEX(Assumptions!$B$16:$B$18,MATCH(C10470,Assumptions!$A$16:$A$18,0)))</f>
        <v/>
      </c>
      <c r="G10470" s="42" t="str">
        <f aca="false">IF(A10470="","",WORKDAY(B10470,F10470))</f>
        <v/>
      </c>
    </row>
    <row r="10471" customFormat="false" ht="15" hidden="false" customHeight="false" outlineLevel="0" collapsed="false">
      <c r="A10471" s="37"/>
      <c r="B10471" s="38"/>
      <c r="C10471" s="39"/>
      <c r="D10471" s="39"/>
      <c r="E10471" s="40"/>
      <c r="F10471" s="41" t="str">
        <f aca="false">IF(A10471="","",INDEX(Assumptions!$B$16:$B$18,MATCH(C10471,Assumptions!$A$16:$A$18,0)))</f>
        <v/>
      </c>
      <c r="G10471" s="42" t="str">
        <f aca="false">IF(A10471="","",WORKDAY(B10471,F10471))</f>
        <v/>
      </c>
    </row>
    <row r="10472" customFormat="false" ht="15" hidden="false" customHeight="false" outlineLevel="0" collapsed="false">
      <c r="A10472" s="37"/>
      <c r="B10472" s="38"/>
      <c r="C10472" s="39"/>
      <c r="D10472" s="39"/>
      <c r="E10472" s="40"/>
      <c r="F10472" s="41" t="str">
        <f aca="false">IF(A10472="","",INDEX(Assumptions!$B$16:$B$18,MATCH(C10472,Assumptions!$A$16:$A$18,0)))</f>
        <v/>
      </c>
      <c r="G10472" s="42" t="str">
        <f aca="false">IF(A10472="","",WORKDAY(B10472,F10472))</f>
        <v/>
      </c>
    </row>
    <row r="10473" customFormat="false" ht="15" hidden="false" customHeight="false" outlineLevel="0" collapsed="false">
      <c r="A10473" s="37"/>
      <c r="B10473" s="38"/>
      <c r="C10473" s="39"/>
      <c r="D10473" s="39"/>
      <c r="E10473" s="40"/>
      <c r="F10473" s="41" t="str">
        <f aca="false">IF(A10473="","",INDEX(Assumptions!$B$16:$B$18,MATCH(C10473,Assumptions!$A$16:$A$18,0)))</f>
        <v/>
      </c>
      <c r="G10473" s="42" t="str">
        <f aca="false">IF(A10473="","",WORKDAY(B10473,F10473))</f>
        <v/>
      </c>
    </row>
    <row r="10474" customFormat="false" ht="15" hidden="false" customHeight="false" outlineLevel="0" collapsed="false">
      <c r="A10474" s="37"/>
      <c r="B10474" s="38"/>
      <c r="C10474" s="39"/>
      <c r="D10474" s="39"/>
      <c r="E10474" s="40"/>
      <c r="F10474" s="41" t="str">
        <f aca="false">IF(A10474="","",INDEX(Assumptions!$B$16:$B$18,MATCH(C10474,Assumptions!$A$16:$A$18,0)))</f>
        <v/>
      </c>
      <c r="G10474" s="42" t="str">
        <f aca="false">IF(A10474="","",WORKDAY(B10474,F10474))</f>
        <v/>
      </c>
    </row>
    <row r="10475" customFormat="false" ht="15" hidden="false" customHeight="false" outlineLevel="0" collapsed="false">
      <c r="A10475" s="37"/>
      <c r="B10475" s="38"/>
      <c r="C10475" s="39"/>
      <c r="D10475" s="39"/>
      <c r="E10475" s="40"/>
      <c r="F10475" s="41" t="str">
        <f aca="false">IF(A10475="","",INDEX(Assumptions!$B$16:$B$18,MATCH(C10475,Assumptions!$A$16:$A$18,0)))</f>
        <v/>
      </c>
      <c r="G10475" s="42" t="str">
        <f aca="false">IF(A10475="","",WORKDAY(B10475,F10475))</f>
        <v/>
      </c>
    </row>
    <row r="10476" customFormat="false" ht="15" hidden="false" customHeight="false" outlineLevel="0" collapsed="false">
      <c r="A10476" s="37"/>
      <c r="B10476" s="38"/>
      <c r="C10476" s="39"/>
      <c r="D10476" s="39"/>
      <c r="E10476" s="40"/>
      <c r="F10476" s="41" t="str">
        <f aca="false">IF(A10476="","",INDEX(Assumptions!$B$16:$B$18,MATCH(C10476,Assumptions!$A$16:$A$18,0)))</f>
        <v/>
      </c>
      <c r="G10476" s="42" t="str">
        <f aca="false">IF(A10476="","",WORKDAY(B10476,F10476))</f>
        <v/>
      </c>
    </row>
    <row r="10477" customFormat="false" ht="15" hidden="false" customHeight="false" outlineLevel="0" collapsed="false">
      <c r="A10477" s="37"/>
      <c r="B10477" s="38"/>
      <c r="C10477" s="39"/>
      <c r="D10477" s="39"/>
      <c r="E10477" s="40"/>
      <c r="F10477" s="41" t="str">
        <f aca="false">IF(A10477="","",INDEX(Assumptions!$B$16:$B$18,MATCH(C10477,Assumptions!$A$16:$A$18,0)))</f>
        <v/>
      </c>
      <c r="G10477" s="42" t="str">
        <f aca="false">IF(A10477="","",WORKDAY(B10477,F10477))</f>
        <v/>
      </c>
    </row>
    <row r="10478" customFormat="false" ht="15" hidden="false" customHeight="false" outlineLevel="0" collapsed="false">
      <c r="A10478" s="37"/>
      <c r="B10478" s="38"/>
      <c r="C10478" s="39"/>
      <c r="D10478" s="39"/>
      <c r="E10478" s="40"/>
      <c r="F10478" s="41" t="str">
        <f aca="false">IF(A10478="","",INDEX(Assumptions!$B$16:$B$18,MATCH(C10478,Assumptions!$A$16:$A$18,0)))</f>
        <v/>
      </c>
      <c r="G10478" s="42" t="str">
        <f aca="false">IF(A10478="","",WORKDAY(B10478,F10478))</f>
        <v/>
      </c>
    </row>
    <row r="10479" customFormat="false" ht="15" hidden="false" customHeight="false" outlineLevel="0" collapsed="false">
      <c r="A10479" s="37"/>
      <c r="B10479" s="38"/>
      <c r="C10479" s="39"/>
      <c r="D10479" s="39"/>
      <c r="E10479" s="40"/>
      <c r="F10479" s="41" t="str">
        <f aca="false">IF(A10479="","",INDEX(Assumptions!$B$16:$B$18,MATCH(C10479,Assumptions!$A$16:$A$18,0)))</f>
        <v/>
      </c>
      <c r="G10479" s="42" t="str">
        <f aca="false">IF(A10479="","",WORKDAY(B10479,F10479))</f>
        <v/>
      </c>
    </row>
    <row r="10480" customFormat="false" ht="15" hidden="false" customHeight="false" outlineLevel="0" collapsed="false">
      <c r="A10480" s="37"/>
      <c r="B10480" s="38"/>
      <c r="C10480" s="39"/>
      <c r="D10480" s="39"/>
      <c r="E10480" s="40"/>
      <c r="F10480" s="41" t="str">
        <f aca="false">IF(A10480="","",INDEX(Assumptions!$B$16:$B$18,MATCH(C10480,Assumptions!$A$16:$A$18,0)))</f>
        <v/>
      </c>
      <c r="G10480" s="42" t="str">
        <f aca="false">IF(A10480="","",WORKDAY(B10480,F10480))</f>
        <v/>
      </c>
    </row>
    <row r="10481" customFormat="false" ht="15" hidden="false" customHeight="false" outlineLevel="0" collapsed="false">
      <c r="A10481" s="37"/>
      <c r="B10481" s="38"/>
      <c r="C10481" s="39"/>
      <c r="D10481" s="39"/>
      <c r="E10481" s="40"/>
      <c r="F10481" s="41" t="str">
        <f aca="false">IF(A10481="","",INDEX(Assumptions!$B$16:$B$18,MATCH(C10481,Assumptions!$A$16:$A$18,0)))</f>
        <v/>
      </c>
      <c r="G10481" s="42" t="str">
        <f aca="false">IF(A10481="","",WORKDAY(B10481,F10481))</f>
        <v/>
      </c>
    </row>
    <row r="10482" customFormat="false" ht="15" hidden="false" customHeight="false" outlineLevel="0" collapsed="false">
      <c r="A10482" s="37"/>
      <c r="B10482" s="38"/>
      <c r="C10482" s="39"/>
      <c r="D10482" s="39"/>
      <c r="E10482" s="40"/>
      <c r="F10482" s="41" t="str">
        <f aca="false">IF(A10482="","",INDEX(Assumptions!$B$16:$B$18,MATCH(C10482,Assumptions!$A$16:$A$18,0)))</f>
        <v/>
      </c>
      <c r="G10482" s="42" t="str">
        <f aca="false">IF(A10482="","",WORKDAY(B10482,F10482))</f>
        <v/>
      </c>
    </row>
    <row r="10483" customFormat="false" ht="15" hidden="false" customHeight="false" outlineLevel="0" collapsed="false">
      <c r="A10483" s="37"/>
      <c r="B10483" s="38"/>
      <c r="C10483" s="39"/>
      <c r="D10483" s="39"/>
      <c r="E10483" s="40"/>
      <c r="F10483" s="41" t="str">
        <f aca="false">IF(A10483="","",INDEX(Assumptions!$B$16:$B$18,MATCH(C10483,Assumptions!$A$16:$A$18,0)))</f>
        <v/>
      </c>
      <c r="G10483" s="42" t="str">
        <f aca="false">IF(A10483="","",WORKDAY(B10483,F10483))</f>
        <v/>
      </c>
    </row>
    <row r="10484" customFormat="false" ht="15" hidden="false" customHeight="false" outlineLevel="0" collapsed="false">
      <c r="A10484" s="37"/>
      <c r="B10484" s="38"/>
      <c r="C10484" s="39"/>
      <c r="D10484" s="39"/>
      <c r="E10484" s="40"/>
      <c r="F10484" s="41" t="str">
        <f aca="false">IF(A10484="","",INDEX(Assumptions!$B$16:$B$18,MATCH(C10484,Assumptions!$A$16:$A$18,0)))</f>
        <v/>
      </c>
      <c r="G10484" s="42" t="str">
        <f aca="false">IF(A10484="","",WORKDAY(B10484,F10484))</f>
        <v/>
      </c>
    </row>
    <row r="10485" customFormat="false" ht="15" hidden="false" customHeight="false" outlineLevel="0" collapsed="false">
      <c r="A10485" s="37"/>
      <c r="B10485" s="38"/>
      <c r="C10485" s="39"/>
      <c r="D10485" s="39"/>
      <c r="E10485" s="40"/>
      <c r="F10485" s="41" t="str">
        <f aca="false">IF(A10485="","",INDEX(Assumptions!$B$16:$B$18,MATCH(C10485,Assumptions!$A$16:$A$18,0)))</f>
        <v/>
      </c>
      <c r="G10485" s="42" t="str">
        <f aca="false">IF(A10485="","",WORKDAY(B10485,F10485))</f>
        <v/>
      </c>
    </row>
    <row r="10486" customFormat="false" ht="15" hidden="false" customHeight="false" outlineLevel="0" collapsed="false">
      <c r="A10486" s="37"/>
      <c r="B10486" s="38"/>
      <c r="C10486" s="39"/>
      <c r="D10486" s="39"/>
      <c r="E10486" s="40"/>
      <c r="F10486" s="41" t="str">
        <f aca="false">IF(A10486="","",INDEX(Assumptions!$B$16:$B$18,MATCH(C10486,Assumptions!$A$16:$A$18,0)))</f>
        <v/>
      </c>
      <c r="G10486" s="42" t="str">
        <f aca="false">IF(A10486="","",WORKDAY(B10486,F10486))</f>
        <v/>
      </c>
    </row>
    <row r="10487" customFormat="false" ht="15" hidden="false" customHeight="false" outlineLevel="0" collapsed="false">
      <c r="A10487" s="37"/>
      <c r="B10487" s="38"/>
      <c r="C10487" s="39"/>
      <c r="D10487" s="39"/>
      <c r="E10487" s="40"/>
      <c r="F10487" s="41" t="str">
        <f aca="false">IF(A10487="","",INDEX(Assumptions!$B$16:$B$18,MATCH(C10487,Assumptions!$A$16:$A$18,0)))</f>
        <v/>
      </c>
      <c r="G10487" s="42" t="str">
        <f aca="false">IF(A10487="","",WORKDAY(B10487,F10487))</f>
        <v/>
      </c>
    </row>
    <row r="10488" customFormat="false" ht="15" hidden="false" customHeight="false" outlineLevel="0" collapsed="false">
      <c r="A10488" s="37"/>
      <c r="B10488" s="38"/>
      <c r="C10488" s="39"/>
      <c r="D10488" s="39"/>
      <c r="E10488" s="40"/>
      <c r="F10488" s="41" t="str">
        <f aca="false">IF(A10488="","",INDEX(Assumptions!$B$16:$B$18,MATCH(C10488,Assumptions!$A$16:$A$18,0)))</f>
        <v/>
      </c>
      <c r="G10488" s="42" t="str">
        <f aca="false">IF(A10488="","",WORKDAY(B10488,F10488))</f>
        <v/>
      </c>
    </row>
    <row r="10489" customFormat="false" ht="15" hidden="false" customHeight="false" outlineLevel="0" collapsed="false">
      <c r="A10489" s="37"/>
      <c r="B10489" s="38"/>
      <c r="C10489" s="39"/>
      <c r="D10489" s="39"/>
      <c r="E10489" s="40"/>
      <c r="F10489" s="41" t="str">
        <f aca="false">IF(A10489="","",INDEX(Assumptions!$B$16:$B$18,MATCH(C10489,Assumptions!$A$16:$A$18,0)))</f>
        <v/>
      </c>
      <c r="G10489" s="42" t="str">
        <f aca="false">IF(A10489="","",WORKDAY(B10489,F10489))</f>
        <v/>
      </c>
    </row>
    <row r="10490" customFormat="false" ht="15" hidden="false" customHeight="false" outlineLevel="0" collapsed="false">
      <c r="A10490" s="37"/>
      <c r="B10490" s="38"/>
      <c r="C10490" s="39"/>
      <c r="D10490" s="39"/>
      <c r="E10490" s="40"/>
      <c r="F10490" s="41" t="str">
        <f aca="false">IF(A10490="","",INDEX(Assumptions!$B$16:$B$18,MATCH(C10490,Assumptions!$A$16:$A$18,0)))</f>
        <v/>
      </c>
      <c r="G10490" s="42" t="str">
        <f aca="false">IF(A10490="","",WORKDAY(B10490,F10490))</f>
        <v/>
      </c>
    </row>
    <row r="10491" customFormat="false" ht="15" hidden="false" customHeight="false" outlineLevel="0" collapsed="false">
      <c r="A10491" s="37"/>
      <c r="B10491" s="38"/>
      <c r="C10491" s="39"/>
      <c r="D10491" s="39"/>
      <c r="E10491" s="40"/>
      <c r="F10491" s="41" t="str">
        <f aca="false">IF(A10491="","",INDEX(Assumptions!$B$16:$B$18,MATCH(C10491,Assumptions!$A$16:$A$18,0)))</f>
        <v/>
      </c>
      <c r="G10491" s="42" t="str">
        <f aca="false">IF(A10491="","",WORKDAY(B10491,F10491))</f>
        <v/>
      </c>
    </row>
    <row r="10492" customFormat="false" ht="15" hidden="false" customHeight="false" outlineLevel="0" collapsed="false">
      <c r="A10492" s="37"/>
      <c r="B10492" s="38"/>
      <c r="C10492" s="39"/>
      <c r="D10492" s="39"/>
      <c r="E10492" s="40"/>
      <c r="F10492" s="41" t="str">
        <f aca="false">IF(A10492="","",INDEX(Assumptions!$B$16:$B$18,MATCH(C10492,Assumptions!$A$16:$A$18,0)))</f>
        <v/>
      </c>
      <c r="G10492" s="42" t="str">
        <f aca="false">IF(A10492="","",WORKDAY(B10492,F10492))</f>
        <v/>
      </c>
    </row>
    <row r="10493" customFormat="false" ht="15" hidden="false" customHeight="false" outlineLevel="0" collapsed="false">
      <c r="A10493" s="37"/>
      <c r="B10493" s="38"/>
      <c r="C10493" s="39"/>
      <c r="D10493" s="39"/>
      <c r="E10493" s="40"/>
      <c r="F10493" s="41" t="str">
        <f aca="false">IF(A10493="","",INDEX(Assumptions!$B$16:$B$18,MATCH(C10493,Assumptions!$A$16:$A$18,0)))</f>
        <v/>
      </c>
      <c r="G10493" s="42" t="str">
        <f aca="false">IF(A10493="","",WORKDAY(B10493,F10493))</f>
        <v/>
      </c>
    </row>
    <row r="10494" customFormat="false" ht="15" hidden="false" customHeight="false" outlineLevel="0" collapsed="false">
      <c r="A10494" s="37"/>
      <c r="B10494" s="38"/>
      <c r="C10494" s="39"/>
      <c r="D10494" s="39"/>
      <c r="E10494" s="40"/>
      <c r="F10494" s="41" t="str">
        <f aca="false">IF(A10494="","",INDEX(Assumptions!$B$16:$B$18,MATCH(C10494,Assumptions!$A$16:$A$18,0)))</f>
        <v/>
      </c>
      <c r="G10494" s="42" t="str">
        <f aca="false">IF(A10494="","",WORKDAY(B10494,F10494))</f>
        <v/>
      </c>
    </row>
    <row r="10495" customFormat="false" ht="15" hidden="false" customHeight="false" outlineLevel="0" collapsed="false">
      <c r="A10495" s="37"/>
      <c r="B10495" s="38"/>
      <c r="C10495" s="39"/>
      <c r="D10495" s="39"/>
      <c r="E10495" s="40"/>
      <c r="F10495" s="41" t="str">
        <f aca="false">IF(A10495="","",INDEX(Assumptions!$B$16:$B$18,MATCH(C10495,Assumptions!$A$16:$A$18,0)))</f>
        <v/>
      </c>
      <c r="G10495" s="42" t="str">
        <f aca="false">IF(A10495="","",WORKDAY(B10495,F10495))</f>
        <v/>
      </c>
    </row>
    <row r="10496" customFormat="false" ht="15" hidden="false" customHeight="false" outlineLevel="0" collapsed="false">
      <c r="A10496" s="37"/>
      <c r="B10496" s="38"/>
      <c r="C10496" s="39"/>
      <c r="D10496" s="39"/>
      <c r="E10496" s="40"/>
      <c r="F10496" s="41" t="str">
        <f aca="false">IF(A10496="","",INDEX(Assumptions!$B$16:$B$18,MATCH(C10496,Assumptions!$A$16:$A$18,0)))</f>
        <v/>
      </c>
      <c r="G10496" s="42" t="str">
        <f aca="false">IF(A10496="","",WORKDAY(B10496,F10496))</f>
        <v/>
      </c>
    </row>
    <row r="10497" customFormat="false" ht="15" hidden="false" customHeight="false" outlineLevel="0" collapsed="false">
      <c r="A10497" s="37"/>
      <c r="B10497" s="38"/>
      <c r="C10497" s="39"/>
      <c r="D10497" s="39"/>
      <c r="E10497" s="40"/>
      <c r="F10497" s="41" t="str">
        <f aca="false">IF(A10497="","",INDEX(Assumptions!$B$16:$B$18,MATCH(C10497,Assumptions!$A$16:$A$18,0)))</f>
        <v/>
      </c>
      <c r="G10497" s="42" t="str">
        <f aca="false">IF(A10497="","",WORKDAY(B10497,F10497))</f>
        <v/>
      </c>
    </row>
    <row r="10498" customFormat="false" ht="15" hidden="false" customHeight="false" outlineLevel="0" collapsed="false">
      <c r="A10498" s="37"/>
      <c r="B10498" s="38"/>
      <c r="C10498" s="39"/>
      <c r="D10498" s="39"/>
      <c r="E10498" s="40"/>
      <c r="F10498" s="41" t="str">
        <f aca="false">IF(A10498="","",INDEX(Assumptions!$B$16:$B$18,MATCH(C10498,Assumptions!$A$16:$A$18,0)))</f>
        <v/>
      </c>
      <c r="G10498" s="42" t="str">
        <f aca="false">IF(A10498="","",WORKDAY(B10498,F10498))</f>
        <v/>
      </c>
    </row>
    <row r="10499" customFormat="false" ht="15" hidden="false" customHeight="false" outlineLevel="0" collapsed="false">
      <c r="A10499" s="37"/>
      <c r="B10499" s="38"/>
      <c r="C10499" s="39"/>
      <c r="D10499" s="39"/>
      <c r="E10499" s="40"/>
      <c r="F10499" s="41" t="str">
        <f aca="false">IF(A10499="","",INDEX(Assumptions!$B$16:$B$18,MATCH(C10499,Assumptions!$A$16:$A$18,0)))</f>
        <v/>
      </c>
      <c r="G10499" s="42" t="str">
        <f aca="false">IF(A10499="","",WORKDAY(B10499,F10499))</f>
        <v/>
      </c>
    </row>
    <row r="10500" customFormat="false" ht="15" hidden="false" customHeight="false" outlineLevel="0" collapsed="false">
      <c r="A10500" s="37"/>
      <c r="B10500" s="38"/>
      <c r="C10500" s="39"/>
      <c r="D10500" s="39"/>
      <c r="E10500" s="40"/>
      <c r="F10500" s="41" t="str">
        <f aca="false">IF(A10500="","",INDEX(Assumptions!$B$16:$B$18,MATCH(C10500,Assumptions!$A$16:$A$18,0)))</f>
        <v/>
      </c>
      <c r="G10500" s="42" t="str">
        <f aca="false">IF(A10500="","",WORKDAY(B10500,F10500))</f>
        <v/>
      </c>
    </row>
    <row r="10501" customFormat="false" ht="15" hidden="false" customHeight="false" outlineLevel="0" collapsed="false">
      <c r="A10501" s="37"/>
      <c r="B10501" s="38"/>
      <c r="C10501" s="39"/>
      <c r="D10501" s="39"/>
      <c r="E10501" s="40"/>
      <c r="F10501" s="41" t="str">
        <f aca="false">IF(A10501="","",INDEX(Assumptions!$B$16:$B$18,MATCH(C10501,Assumptions!$A$16:$A$18,0)))</f>
        <v/>
      </c>
      <c r="G10501" s="42" t="str">
        <f aca="false">IF(A10501="","",WORKDAY(B10501,F10501))</f>
        <v/>
      </c>
    </row>
    <row r="10502" customFormat="false" ht="15" hidden="false" customHeight="false" outlineLevel="0" collapsed="false">
      <c r="A10502" s="37"/>
      <c r="B10502" s="38"/>
      <c r="C10502" s="39"/>
      <c r="D10502" s="39"/>
      <c r="E10502" s="40"/>
      <c r="F10502" s="41" t="str">
        <f aca="false">IF(A10502="","",INDEX(Assumptions!$B$16:$B$18,MATCH(C10502,Assumptions!$A$16:$A$18,0)))</f>
        <v/>
      </c>
      <c r="G10502" s="42" t="str">
        <f aca="false">IF(A10502="","",WORKDAY(B10502,F10502))</f>
        <v/>
      </c>
    </row>
    <row r="10503" customFormat="false" ht="15" hidden="false" customHeight="false" outlineLevel="0" collapsed="false">
      <c r="A10503" s="37"/>
      <c r="B10503" s="38"/>
      <c r="C10503" s="39"/>
      <c r="D10503" s="39"/>
      <c r="E10503" s="40"/>
      <c r="F10503" s="41" t="str">
        <f aca="false">IF(A10503="","",INDEX(Assumptions!$B$16:$B$18,MATCH(C10503,Assumptions!$A$16:$A$18,0)))</f>
        <v/>
      </c>
      <c r="G10503" s="42" t="str">
        <f aca="false">IF(A10503="","",WORKDAY(B10503,F10503))</f>
        <v/>
      </c>
    </row>
    <row r="10504" customFormat="false" ht="15" hidden="false" customHeight="false" outlineLevel="0" collapsed="false">
      <c r="A10504" s="37"/>
      <c r="B10504" s="38"/>
      <c r="C10504" s="39"/>
      <c r="D10504" s="39"/>
      <c r="E10504" s="40"/>
      <c r="F10504" s="41" t="str">
        <f aca="false">IF(A10504="","",INDEX(Assumptions!$B$16:$B$18,MATCH(C10504,Assumptions!$A$16:$A$18,0)))</f>
        <v/>
      </c>
      <c r="G10504" s="42" t="str">
        <f aca="false">IF(A10504="","",WORKDAY(B10504,F10504))</f>
        <v/>
      </c>
    </row>
    <row r="10505" customFormat="false" ht="15" hidden="false" customHeight="false" outlineLevel="0" collapsed="false">
      <c r="A10505" s="37"/>
      <c r="B10505" s="38"/>
      <c r="C10505" s="39"/>
      <c r="D10505" s="39"/>
      <c r="E10505" s="40"/>
      <c r="F10505" s="41" t="str">
        <f aca="false">IF(A10505="","",INDEX(Assumptions!$B$16:$B$18,MATCH(C10505,Assumptions!$A$16:$A$18,0)))</f>
        <v/>
      </c>
      <c r="G10505" s="42" t="str">
        <f aca="false">IF(A10505="","",WORKDAY(B10505,F10505))</f>
        <v/>
      </c>
    </row>
    <row r="10506" customFormat="false" ht="15" hidden="false" customHeight="false" outlineLevel="0" collapsed="false">
      <c r="A10506" s="37"/>
      <c r="B10506" s="38"/>
      <c r="C10506" s="39"/>
      <c r="D10506" s="39"/>
      <c r="E10506" s="40"/>
      <c r="F10506" s="41" t="str">
        <f aca="false">IF(A10506="","",INDEX(Assumptions!$B$16:$B$18,MATCH(C10506,Assumptions!$A$16:$A$18,0)))</f>
        <v/>
      </c>
      <c r="G10506" s="42" t="str">
        <f aca="false">IF(A10506="","",WORKDAY(B10506,F10506))</f>
        <v/>
      </c>
    </row>
    <row r="10507" customFormat="false" ht="15" hidden="false" customHeight="false" outlineLevel="0" collapsed="false">
      <c r="A10507" s="37"/>
      <c r="B10507" s="38"/>
      <c r="C10507" s="39"/>
      <c r="D10507" s="39"/>
      <c r="E10507" s="40"/>
      <c r="F10507" s="41" t="str">
        <f aca="false">IF(A10507="","",INDEX(Assumptions!$B$16:$B$18,MATCH(C10507,Assumptions!$A$16:$A$18,0)))</f>
        <v/>
      </c>
      <c r="G10507" s="42" t="str">
        <f aca="false">IF(A10507="","",WORKDAY(B10507,F10507))</f>
        <v/>
      </c>
    </row>
    <row r="10508" customFormat="false" ht="15" hidden="false" customHeight="false" outlineLevel="0" collapsed="false">
      <c r="A10508" s="37"/>
      <c r="B10508" s="38"/>
      <c r="C10508" s="39"/>
      <c r="D10508" s="39"/>
      <c r="E10508" s="40"/>
      <c r="F10508" s="41" t="str">
        <f aca="false">IF(A10508="","",INDEX(Assumptions!$B$16:$B$18,MATCH(C10508,Assumptions!$A$16:$A$18,0)))</f>
        <v/>
      </c>
      <c r="G10508" s="42" t="str">
        <f aca="false">IF(A10508="","",WORKDAY(B10508,F10508))</f>
        <v/>
      </c>
    </row>
    <row r="10509" customFormat="false" ht="15" hidden="false" customHeight="false" outlineLevel="0" collapsed="false">
      <c r="A10509" s="37"/>
      <c r="B10509" s="38"/>
      <c r="C10509" s="39"/>
      <c r="D10509" s="39"/>
      <c r="E10509" s="40"/>
      <c r="F10509" s="41" t="str">
        <f aca="false">IF(A10509="","",INDEX(Assumptions!$B$16:$B$18,MATCH(C10509,Assumptions!$A$16:$A$18,0)))</f>
        <v/>
      </c>
      <c r="G10509" s="42" t="str">
        <f aca="false">IF(A10509="","",WORKDAY(B10509,F10509))</f>
        <v/>
      </c>
    </row>
    <row r="10510" customFormat="false" ht="15" hidden="false" customHeight="false" outlineLevel="0" collapsed="false">
      <c r="A10510" s="37"/>
      <c r="B10510" s="38"/>
      <c r="C10510" s="39"/>
      <c r="D10510" s="39"/>
      <c r="E10510" s="40"/>
      <c r="F10510" s="41" t="str">
        <f aca="false">IF(A10510="","",INDEX(Assumptions!$B$16:$B$18,MATCH(C10510,Assumptions!$A$16:$A$18,0)))</f>
        <v/>
      </c>
      <c r="G10510" s="42" t="str">
        <f aca="false">IF(A10510="","",WORKDAY(B10510,F10510))</f>
        <v/>
      </c>
    </row>
    <row r="10511" customFormat="false" ht="15" hidden="false" customHeight="false" outlineLevel="0" collapsed="false">
      <c r="A10511" s="37"/>
      <c r="B10511" s="38"/>
      <c r="C10511" s="39"/>
      <c r="D10511" s="39"/>
      <c r="E10511" s="40"/>
      <c r="F10511" s="41" t="str">
        <f aca="false">IF(A10511="","",INDEX(Assumptions!$B$16:$B$18,MATCH(C10511,Assumptions!$A$16:$A$18,0)))</f>
        <v/>
      </c>
      <c r="G10511" s="42" t="str">
        <f aca="false">IF(A10511="","",WORKDAY(B10511,F10511))</f>
        <v/>
      </c>
    </row>
    <row r="10512" customFormat="false" ht="15" hidden="false" customHeight="false" outlineLevel="0" collapsed="false">
      <c r="A10512" s="37"/>
      <c r="B10512" s="38"/>
      <c r="C10512" s="39"/>
      <c r="D10512" s="39"/>
      <c r="E10512" s="40"/>
      <c r="F10512" s="41" t="str">
        <f aca="false">IF(A10512="","",INDEX(Assumptions!$B$16:$B$18,MATCH(C10512,Assumptions!$A$16:$A$18,0)))</f>
        <v/>
      </c>
      <c r="G10512" s="42" t="str">
        <f aca="false">IF(A10512="","",WORKDAY(B10512,F10512))</f>
        <v/>
      </c>
    </row>
    <row r="10513" customFormat="false" ht="15" hidden="false" customHeight="false" outlineLevel="0" collapsed="false">
      <c r="A10513" s="37"/>
      <c r="B10513" s="38"/>
      <c r="C10513" s="39"/>
      <c r="D10513" s="39"/>
      <c r="E10513" s="40"/>
      <c r="F10513" s="41" t="str">
        <f aca="false">IF(A10513="","",INDEX(Assumptions!$B$16:$B$18,MATCH(C10513,Assumptions!$A$16:$A$18,0)))</f>
        <v/>
      </c>
      <c r="G10513" s="42" t="str">
        <f aca="false">IF(A10513="","",WORKDAY(B10513,F10513))</f>
        <v/>
      </c>
    </row>
    <row r="10514" customFormat="false" ht="15" hidden="false" customHeight="false" outlineLevel="0" collapsed="false">
      <c r="A10514" s="37"/>
      <c r="B10514" s="38"/>
      <c r="C10514" s="39"/>
      <c r="D10514" s="39"/>
      <c r="E10514" s="40"/>
      <c r="F10514" s="41" t="str">
        <f aca="false">IF(A10514="","",INDEX(Assumptions!$B$16:$B$18,MATCH(C10514,Assumptions!$A$16:$A$18,0)))</f>
        <v/>
      </c>
      <c r="G10514" s="42" t="str">
        <f aca="false">IF(A10514="","",WORKDAY(B10514,F10514))</f>
        <v/>
      </c>
    </row>
    <row r="10515" customFormat="false" ht="15" hidden="false" customHeight="false" outlineLevel="0" collapsed="false">
      <c r="A10515" s="37"/>
      <c r="B10515" s="38"/>
      <c r="C10515" s="39"/>
      <c r="D10515" s="39"/>
      <c r="E10515" s="40"/>
      <c r="F10515" s="41" t="str">
        <f aca="false">IF(A10515="","",INDEX(Assumptions!$B$16:$B$18,MATCH(C10515,Assumptions!$A$16:$A$18,0)))</f>
        <v/>
      </c>
      <c r="G10515" s="42" t="str">
        <f aca="false">IF(A10515="","",WORKDAY(B10515,F10515))</f>
        <v/>
      </c>
    </row>
    <row r="10516" customFormat="false" ht="15" hidden="false" customHeight="false" outlineLevel="0" collapsed="false">
      <c r="A10516" s="37"/>
      <c r="B10516" s="38"/>
      <c r="C10516" s="39"/>
      <c r="D10516" s="39"/>
      <c r="E10516" s="40"/>
      <c r="F10516" s="41" t="str">
        <f aca="false">IF(A10516="","",INDEX(Assumptions!$B$16:$B$18,MATCH(C10516,Assumptions!$A$16:$A$18,0)))</f>
        <v/>
      </c>
      <c r="G10516" s="42" t="str">
        <f aca="false">IF(A10516="","",WORKDAY(B10516,F10516))</f>
        <v/>
      </c>
    </row>
    <row r="10517" customFormat="false" ht="15" hidden="false" customHeight="false" outlineLevel="0" collapsed="false">
      <c r="A10517" s="37"/>
      <c r="B10517" s="38"/>
      <c r="C10517" s="39"/>
      <c r="D10517" s="39"/>
      <c r="E10517" s="40"/>
      <c r="F10517" s="41" t="str">
        <f aca="false">IF(A10517="","",INDEX(Assumptions!$B$16:$B$18,MATCH(C10517,Assumptions!$A$16:$A$18,0)))</f>
        <v/>
      </c>
      <c r="G10517" s="42" t="str">
        <f aca="false">IF(A10517="","",WORKDAY(B10517,F10517))</f>
        <v/>
      </c>
    </row>
    <row r="10518" customFormat="false" ht="15" hidden="false" customHeight="false" outlineLevel="0" collapsed="false">
      <c r="A10518" s="37"/>
      <c r="B10518" s="38"/>
      <c r="C10518" s="39"/>
      <c r="D10518" s="39"/>
      <c r="E10518" s="40"/>
      <c r="F10518" s="41" t="str">
        <f aca="false">IF(A10518="","",INDEX(Assumptions!$B$16:$B$18,MATCH(C10518,Assumptions!$A$16:$A$18,0)))</f>
        <v/>
      </c>
      <c r="G10518" s="42" t="str">
        <f aca="false">IF(A10518="","",WORKDAY(B10518,F10518))</f>
        <v/>
      </c>
    </row>
    <row r="10519" customFormat="false" ht="15" hidden="false" customHeight="false" outlineLevel="0" collapsed="false">
      <c r="A10519" s="37"/>
      <c r="B10519" s="38"/>
      <c r="C10519" s="39"/>
      <c r="D10519" s="39"/>
      <c r="E10519" s="40"/>
      <c r="F10519" s="41" t="str">
        <f aca="false">IF(A10519="","",INDEX(Assumptions!$B$16:$B$18,MATCH(C10519,Assumptions!$A$16:$A$18,0)))</f>
        <v/>
      </c>
      <c r="G10519" s="42" t="str">
        <f aca="false">IF(A10519="","",WORKDAY(B10519,F10519))</f>
        <v/>
      </c>
    </row>
    <row r="10520" customFormat="false" ht="15" hidden="false" customHeight="false" outlineLevel="0" collapsed="false">
      <c r="A10520" s="37"/>
      <c r="B10520" s="38"/>
      <c r="C10520" s="39"/>
      <c r="D10520" s="39"/>
      <c r="E10520" s="40"/>
      <c r="F10520" s="41" t="str">
        <f aca="false">IF(A10520="","",INDEX(Assumptions!$B$16:$B$18,MATCH(C10520,Assumptions!$A$16:$A$18,0)))</f>
        <v/>
      </c>
      <c r="G10520" s="42" t="str">
        <f aca="false">IF(A10520="","",WORKDAY(B10520,F10520))</f>
        <v/>
      </c>
    </row>
    <row r="10521" customFormat="false" ht="15" hidden="false" customHeight="false" outlineLevel="0" collapsed="false">
      <c r="A10521" s="37"/>
      <c r="B10521" s="38"/>
      <c r="C10521" s="39"/>
      <c r="D10521" s="39"/>
      <c r="E10521" s="40"/>
      <c r="F10521" s="41" t="str">
        <f aca="false">IF(A10521="","",INDEX(Assumptions!$B$16:$B$18,MATCH(C10521,Assumptions!$A$16:$A$18,0)))</f>
        <v/>
      </c>
      <c r="G10521" s="42" t="str">
        <f aca="false">IF(A10521="","",WORKDAY(B10521,F10521))</f>
        <v/>
      </c>
    </row>
    <row r="10522" customFormat="false" ht="15" hidden="false" customHeight="false" outlineLevel="0" collapsed="false">
      <c r="A10522" s="37"/>
      <c r="B10522" s="38"/>
      <c r="C10522" s="39"/>
      <c r="D10522" s="39"/>
      <c r="E10522" s="40"/>
      <c r="F10522" s="41" t="str">
        <f aca="false">IF(A10522="","",INDEX(Assumptions!$B$16:$B$18,MATCH(C10522,Assumptions!$A$16:$A$18,0)))</f>
        <v/>
      </c>
      <c r="G10522" s="42" t="str">
        <f aca="false">IF(A10522="","",WORKDAY(B10522,F10522))</f>
        <v/>
      </c>
    </row>
    <row r="10523" customFormat="false" ht="15" hidden="false" customHeight="false" outlineLevel="0" collapsed="false">
      <c r="A10523" s="37"/>
      <c r="B10523" s="38"/>
      <c r="C10523" s="39"/>
      <c r="D10523" s="39"/>
      <c r="E10523" s="40"/>
      <c r="F10523" s="41" t="str">
        <f aca="false">IF(A10523="","",INDEX(Assumptions!$B$16:$B$18,MATCH(C10523,Assumptions!$A$16:$A$18,0)))</f>
        <v/>
      </c>
      <c r="G10523" s="42" t="str">
        <f aca="false">IF(A10523="","",WORKDAY(B10523,F10523))</f>
        <v/>
      </c>
    </row>
    <row r="10524" customFormat="false" ht="15" hidden="false" customHeight="false" outlineLevel="0" collapsed="false">
      <c r="A10524" s="37"/>
      <c r="B10524" s="38"/>
      <c r="C10524" s="39"/>
      <c r="D10524" s="39"/>
      <c r="E10524" s="40"/>
      <c r="F10524" s="41" t="str">
        <f aca="false">IF(A10524="","",INDEX(Assumptions!$B$16:$B$18,MATCH(C10524,Assumptions!$A$16:$A$18,0)))</f>
        <v/>
      </c>
      <c r="G10524" s="42" t="str">
        <f aca="false">IF(A10524="","",WORKDAY(B10524,F10524))</f>
        <v/>
      </c>
    </row>
    <row r="10525" customFormat="false" ht="15" hidden="false" customHeight="false" outlineLevel="0" collapsed="false">
      <c r="A10525" s="37"/>
      <c r="B10525" s="38"/>
      <c r="C10525" s="39"/>
      <c r="D10525" s="39"/>
      <c r="E10525" s="40"/>
      <c r="F10525" s="41" t="str">
        <f aca="false">IF(A10525="","",INDEX(Assumptions!$B$16:$B$18,MATCH(C10525,Assumptions!$A$16:$A$18,0)))</f>
        <v/>
      </c>
      <c r="G10525" s="42" t="str">
        <f aca="false">IF(A10525="","",WORKDAY(B10525,F10525))</f>
        <v/>
      </c>
    </row>
    <row r="10526" customFormat="false" ht="15" hidden="false" customHeight="false" outlineLevel="0" collapsed="false">
      <c r="A10526" s="37"/>
      <c r="B10526" s="38"/>
      <c r="C10526" s="39"/>
      <c r="D10526" s="39"/>
      <c r="E10526" s="40"/>
      <c r="F10526" s="41" t="str">
        <f aca="false">IF(A10526="","",INDEX(Assumptions!$B$16:$B$18,MATCH(C10526,Assumptions!$A$16:$A$18,0)))</f>
        <v/>
      </c>
      <c r="G10526" s="42" t="str">
        <f aca="false">IF(A10526="","",WORKDAY(B10526,F10526))</f>
        <v/>
      </c>
    </row>
    <row r="10527" customFormat="false" ht="15" hidden="false" customHeight="false" outlineLevel="0" collapsed="false">
      <c r="A10527" s="37"/>
      <c r="B10527" s="38"/>
      <c r="C10527" s="39"/>
      <c r="D10527" s="39"/>
      <c r="E10527" s="40"/>
      <c r="F10527" s="41" t="str">
        <f aca="false">IF(A10527="","",INDEX(Assumptions!$B$16:$B$18,MATCH(C10527,Assumptions!$A$16:$A$18,0)))</f>
        <v/>
      </c>
      <c r="G10527" s="42" t="str">
        <f aca="false">IF(A10527="","",WORKDAY(B10527,F10527))</f>
        <v/>
      </c>
    </row>
    <row r="10528" customFormat="false" ht="15" hidden="false" customHeight="false" outlineLevel="0" collapsed="false">
      <c r="A10528" s="37"/>
      <c r="B10528" s="38"/>
      <c r="C10528" s="39"/>
      <c r="D10528" s="39"/>
      <c r="E10528" s="40"/>
      <c r="F10528" s="41" t="str">
        <f aca="false">IF(A10528="","",INDEX(Assumptions!$B$16:$B$18,MATCH(C10528,Assumptions!$A$16:$A$18,0)))</f>
        <v/>
      </c>
      <c r="G10528" s="42" t="str">
        <f aca="false">IF(A10528="","",WORKDAY(B10528,F10528))</f>
        <v/>
      </c>
    </row>
    <row r="10529" customFormat="false" ht="15" hidden="false" customHeight="false" outlineLevel="0" collapsed="false">
      <c r="A10529" s="37"/>
      <c r="B10529" s="38"/>
      <c r="C10529" s="39"/>
      <c r="D10529" s="39"/>
      <c r="E10529" s="40"/>
      <c r="F10529" s="41" t="str">
        <f aca="false">IF(A10529="","",INDEX(Assumptions!$B$16:$B$18,MATCH(C10529,Assumptions!$A$16:$A$18,0)))</f>
        <v/>
      </c>
      <c r="G10529" s="42" t="str">
        <f aca="false">IF(A10529="","",WORKDAY(B10529,F10529))</f>
        <v/>
      </c>
    </row>
    <row r="10530" customFormat="false" ht="15" hidden="false" customHeight="false" outlineLevel="0" collapsed="false">
      <c r="A10530" s="37"/>
      <c r="B10530" s="38"/>
      <c r="C10530" s="39"/>
      <c r="D10530" s="39"/>
      <c r="E10530" s="40"/>
      <c r="F10530" s="41" t="str">
        <f aca="false">IF(A10530="","",INDEX(Assumptions!$B$16:$B$18,MATCH(C10530,Assumptions!$A$16:$A$18,0)))</f>
        <v/>
      </c>
      <c r="G10530" s="42" t="str">
        <f aca="false">IF(A10530="","",WORKDAY(B10530,F10530))</f>
        <v/>
      </c>
    </row>
    <row r="10531" customFormat="false" ht="15" hidden="false" customHeight="false" outlineLevel="0" collapsed="false">
      <c r="A10531" s="37"/>
      <c r="B10531" s="38"/>
      <c r="C10531" s="39"/>
      <c r="D10531" s="39"/>
      <c r="E10531" s="40"/>
      <c r="F10531" s="41" t="str">
        <f aca="false">IF(A10531="","",INDEX(Assumptions!$B$16:$B$18,MATCH(C10531,Assumptions!$A$16:$A$18,0)))</f>
        <v/>
      </c>
      <c r="G10531" s="42" t="str">
        <f aca="false">IF(A10531="","",WORKDAY(B10531,F10531))</f>
        <v/>
      </c>
    </row>
    <row r="10532" customFormat="false" ht="15" hidden="false" customHeight="false" outlineLevel="0" collapsed="false">
      <c r="A10532" s="37"/>
      <c r="B10532" s="38"/>
      <c r="C10532" s="39"/>
      <c r="D10532" s="39"/>
      <c r="E10532" s="40"/>
      <c r="F10532" s="41" t="str">
        <f aca="false">IF(A10532="","",INDEX(Assumptions!$B$16:$B$18,MATCH(C10532,Assumptions!$A$16:$A$18,0)))</f>
        <v/>
      </c>
      <c r="G10532" s="42" t="str">
        <f aca="false">IF(A10532="","",WORKDAY(B10532,F10532))</f>
        <v/>
      </c>
    </row>
    <row r="10533" customFormat="false" ht="15" hidden="false" customHeight="false" outlineLevel="0" collapsed="false">
      <c r="A10533" s="37"/>
      <c r="B10533" s="38"/>
      <c r="C10533" s="39"/>
      <c r="D10533" s="39"/>
      <c r="E10533" s="40"/>
      <c r="F10533" s="41" t="str">
        <f aca="false">IF(A10533="","",INDEX(Assumptions!$B$16:$B$18,MATCH(C10533,Assumptions!$A$16:$A$18,0)))</f>
        <v/>
      </c>
      <c r="G10533" s="42" t="str">
        <f aca="false">IF(A10533="","",WORKDAY(B10533,F10533))</f>
        <v/>
      </c>
    </row>
    <row r="10534" customFormat="false" ht="15" hidden="false" customHeight="false" outlineLevel="0" collapsed="false">
      <c r="A10534" s="37"/>
      <c r="B10534" s="38"/>
      <c r="C10534" s="39"/>
      <c r="D10534" s="39"/>
      <c r="E10534" s="40"/>
      <c r="F10534" s="41" t="str">
        <f aca="false">IF(A10534="","",INDEX(Assumptions!$B$16:$B$18,MATCH(C10534,Assumptions!$A$16:$A$18,0)))</f>
        <v/>
      </c>
      <c r="G10534" s="42" t="str">
        <f aca="false">IF(A10534="","",WORKDAY(B10534,F10534))</f>
        <v/>
      </c>
    </row>
    <row r="10535" customFormat="false" ht="15" hidden="false" customHeight="false" outlineLevel="0" collapsed="false">
      <c r="A10535" s="37"/>
      <c r="B10535" s="38"/>
      <c r="C10535" s="39"/>
      <c r="D10535" s="39"/>
      <c r="E10535" s="40"/>
      <c r="F10535" s="41" t="str">
        <f aca="false">IF(A10535="","",INDEX(Assumptions!$B$16:$B$18,MATCH(C10535,Assumptions!$A$16:$A$18,0)))</f>
        <v/>
      </c>
      <c r="G10535" s="42" t="str">
        <f aca="false">IF(A10535="","",WORKDAY(B10535,F10535))</f>
        <v/>
      </c>
    </row>
    <row r="10536" customFormat="false" ht="15" hidden="false" customHeight="false" outlineLevel="0" collapsed="false">
      <c r="A10536" s="37"/>
      <c r="B10536" s="38"/>
      <c r="C10536" s="39"/>
      <c r="D10536" s="39"/>
      <c r="E10536" s="40"/>
      <c r="F10536" s="41" t="str">
        <f aca="false">IF(A10536="","",INDEX(Assumptions!$B$16:$B$18,MATCH(C10536,Assumptions!$A$16:$A$18,0)))</f>
        <v/>
      </c>
      <c r="G10536" s="42" t="str">
        <f aca="false">IF(A10536="","",WORKDAY(B10536,F10536))</f>
        <v/>
      </c>
    </row>
    <row r="10537" customFormat="false" ht="15" hidden="false" customHeight="false" outlineLevel="0" collapsed="false">
      <c r="A10537" s="37"/>
      <c r="B10537" s="38"/>
      <c r="C10537" s="39"/>
      <c r="D10537" s="39"/>
      <c r="E10537" s="40"/>
      <c r="F10537" s="41" t="str">
        <f aca="false">IF(A10537="","",INDEX(Assumptions!$B$16:$B$18,MATCH(C10537,Assumptions!$A$16:$A$18,0)))</f>
        <v/>
      </c>
      <c r="G10537" s="42" t="str">
        <f aca="false">IF(A10537="","",WORKDAY(B10537,F10537))</f>
        <v/>
      </c>
    </row>
    <row r="10538" customFormat="false" ht="15" hidden="false" customHeight="false" outlineLevel="0" collapsed="false">
      <c r="A10538" s="37"/>
      <c r="B10538" s="38"/>
      <c r="C10538" s="39"/>
      <c r="D10538" s="39"/>
      <c r="E10538" s="40"/>
      <c r="F10538" s="41" t="str">
        <f aca="false">IF(A10538="","",INDEX(Assumptions!$B$16:$B$18,MATCH(C10538,Assumptions!$A$16:$A$18,0)))</f>
        <v/>
      </c>
      <c r="G10538" s="42" t="str">
        <f aca="false">IF(A10538="","",WORKDAY(B10538,F10538))</f>
        <v/>
      </c>
    </row>
    <row r="10539" customFormat="false" ht="15" hidden="false" customHeight="false" outlineLevel="0" collapsed="false">
      <c r="A10539" s="37"/>
      <c r="B10539" s="38"/>
      <c r="C10539" s="39"/>
      <c r="D10539" s="39"/>
      <c r="E10539" s="40"/>
      <c r="F10539" s="41" t="str">
        <f aca="false">IF(A10539="","",INDEX(Assumptions!$B$16:$B$18,MATCH(C10539,Assumptions!$A$16:$A$18,0)))</f>
        <v/>
      </c>
      <c r="G10539" s="42" t="str">
        <f aca="false">IF(A10539="","",WORKDAY(B10539,F10539))</f>
        <v/>
      </c>
    </row>
    <row r="10540" customFormat="false" ht="15" hidden="false" customHeight="false" outlineLevel="0" collapsed="false">
      <c r="A10540" s="37"/>
      <c r="B10540" s="38"/>
      <c r="C10540" s="39"/>
      <c r="D10540" s="39"/>
      <c r="E10540" s="40"/>
      <c r="F10540" s="41" t="str">
        <f aca="false">IF(A10540="","",INDEX(Assumptions!$B$16:$B$18,MATCH(C10540,Assumptions!$A$16:$A$18,0)))</f>
        <v/>
      </c>
      <c r="G10540" s="42" t="str">
        <f aca="false">IF(A10540="","",WORKDAY(B10540,F10540))</f>
        <v/>
      </c>
    </row>
    <row r="10541" customFormat="false" ht="15" hidden="false" customHeight="false" outlineLevel="0" collapsed="false">
      <c r="A10541" s="37"/>
      <c r="B10541" s="38"/>
      <c r="C10541" s="39"/>
      <c r="D10541" s="39"/>
      <c r="E10541" s="40"/>
      <c r="F10541" s="41" t="str">
        <f aca="false">IF(A10541="","",INDEX(Assumptions!$B$16:$B$18,MATCH(C10541,Assumptions!$A$16:$A$18,0)))</f>
        <v/>
      </c>
      <c r="G10541" s="42" t="str">
        <f aca="false">IF(A10541="","",WORKDAY(B10541,F10541))</f>
        <v/>
      </c>
    </row>
    <row r="10542" customFormat="false" ht="15" hidden="false" customHeight="false" outlineLevel="0" collapsed="false">
      <c r="A10542" s="37"/>
      <c r="B10542" s="38"/>
      <c r="C10542" s="39"/>
      <c r="D10542" s="39"/>
      <c r="E10542" s="40"/>
      <c r="F10542" s="41" t="str">
        <f aca="false">IF(A10542="","",INDEX(Assumptions!$B$16:$B$18,MATCH(C10542,Assumptions!$A$16:$A$18,0)))</f>
        <v/>
      </c>
      <c r="G10542" s="42" t="str">
        <f aca="false">IF(A10542="","",WORKDAY(B10542,F10542))</f>
        <v/>
      </c>
    </row>
    <row r="10543" customFormat="false" ht="15" hidden="false" customHeight="false" outlineLevel="0" collapsed="false">
      <c r="A10543" s="37"/>
      <c r="B10543" s="38"/>
      <c r="C10543" s="39"/>
      <c r="D10543" s="39"/>
      <c r="E10543" s="40"/>
      <c r="F10543" s="41" t="str">
        <f aca="false">IF(A10543="","",INDEX(Assumptions!$B$16:$B$18,MATCH(C10543,Assumptions!$A$16:$A$18,0)))</f>
        <v/>
      </c>
      <c r="G10543" s="42" t="str">
        <f aca="false">IF(A10543="","",WORKDAY(B10543,F10543))</f>
        <v/>
      </c>
    </row>
    <row r="10544" customFormat="false" ht="15" hidden="false" customHeight="false" outlineLevel="0" collapsed="false">
      <c r="A10544" s="37"/>
      <c r="B10544" s="38"/>
      <c r="C10544" s="39"/>
      <c r="D10544" s="39"/>
      <c r="E10544" s="40"/>
      <c r="F10544" s="41" t="str">
        <f aca="false">IF(A10544="","",INDEX(Assumptions!$B$16:$B$18,MATCH(C10544,Assumptions!$A$16:$A$18,0)))</f>
        <v/>
      </c>
      <c r="G10544" s="42" t="str">
        <f aca="false">IF(A10544="","",WORKDAY(B10544,F10544))</f>
        <v/>
      </c>
    </row>
    <row r="10545" customFormat="false" ht="15" hidden="false" customHeight="false" outlineLevel="0" collapsed="false">
      <c r="A10545" s="37"/>
      <c r="B10545" s="38"/>
      <c r="C10545" s="39"/>
      <c r="D10545" s="39"/>
      <c r="E10545" s="40"/>
      <c r="F10545" s="41" t="str">
        <f aca="false">IF(A10545="","",INDEX(Assumptions!$B$16:$B$18,MATCH(C10545,Assumptions!$A$16:$A$18,0)))</f>
        <v/>
      </c>
      <c r="G10545" s="42" t="str">
        <f aca="false">IF(A10545="","",WORKDAY(B10545,F10545))</f>
        <v/>
      </c>
    </row>
    <row r="10546" customFormat="false" ht="15" hidden="false" customHeight="false" outlineLevel="0" collapsed="false">
      <c r="A10546" s="37"/>
      <c r="B10546" s="38"/>
      <c r="C10546" s="39"/>
      <c r="D10546" s="39"/>
      <c r="E10546" s="40"/>
      <c r="F10546" s="41" t="str">
        <f aca="false">IF(A10546="","",INDEX(Assumptions!$B$16:$B$18,MATCH(C10546,Assumptions!$A$16:$A$18,0)))</f>
        <v/>
      </c>
      <c r="G10546" s="42" t="str">
        <f aca="false">IF(A10546="","",WORKDAY(B10546,F10546))</f>
        <v/>
      </c>
    </row>
    <row r="10547" customFormat="false" ht="15" hidden="false" customHeight="false" outlineLevel="0" collapsed="false">
      <c r="A10547" s="37"/>
      <c r="B10547" s="38"/>
      <c r="C10547" s="39"/>
      <c r="D10547" s="39"/>
      <c r="E10547" s="40"/>
      <c r="F10547" s="41" t="str">
        <f aca="false">IF(A10547="","",INDEX(Assumptions!$B$16:$B$18,MATCH(C10547,Assumptions!$A$16:$A$18,0)))</f>
        <v/>
      </c>
      <c r="G10547" s="42" t="str">
        <f aca="false">IF(A10547="","",WORKDAY(B10547,F10547))</f>
        <v/>
      </c>
    </row>
    <row r="10548" customFormat="false" ht="15" hidden="false" customHeight="false" outlineLevel="0" collapsed="false">
      <c r="A10548" s="37"/>
      <c r="B10548" s="38"/>
      <c r="C10548" s="39"/>
      <c r="D10548" s="39"/>
      <c r="E10548" s="40"/>
      <c r="F10548" s="41" t="str">
        <f aca="false">IF(A10548="","",INDEX(Assumptions!$B$16:$B$18,MATCH(C10548,Assumptions!$A$16:$A$18,0)))</f>
        <v/>
      </c>
      <c r="G10548" s="42" t="str">
        <f aca="false">IF(A10548="","",WORKDAY(B10548,F10548))</f>
        <v/>
      </c>
    </row>
    <row r="10549" customFormat="false" ht="15" hidden="false" customHeight="false" outlineLevel="0" collapsed="false">
      <c r="A10549" s="37"/>
      <c r="B10549" s="38"/>
      <c r="C10549" s="39"/>
      <c r="D10549" s="39"/>
      <c r="E10549" s="40"/>
      <c r="F10549" s="41" t="str">
        <f aca="false">IF(A10549="","",INDEX(Assumptions!$B$16:$B$18,MATCH(C10549,Assumptions!$A$16:$A$18,0)))</f>
        <v/>
      </c>
      <c r="G10549" s="42" t="str">
        <f aca="false">IF(A10549="","",WORKDAY(B10549,F10549))</f>
        <v/>
      </c>
    </row>
    <row r="10550" customFormat="false" ht="15" hidden="false" customHeight="false" outlineLevel="0" collapsed="false">
      <c r="A10550" s="37"/>
      <c r="B10550" s="38"/>
      <c r="C10550" s="39"/>
      <c r="D10550" s="39"/>
      <c r="E10550" s="40"/>
      <c r="F10550" s="41" t="str">
        <f aca="false">IF(A10550="","",INDEX(Assumptions!$B$16:$B$18,MATCH(C10550,Assumptions!$A$16:$A$18,0)))</f>
        <v/>
      </c>
      <c r="G10550" s="42" t="str">
        <f aca="false">IF(A10550="","",WORKDAY(B10550,F10550))</f>
        <v/>
      </c>
    </row>
    <row r="10551" customFormat="false" ht="15" hidden="false" customHeight="false" outlineLevel="0" collapsed="false">
      <c r="A10551" s="37"/>
      <c r="B10551" s="38"/>
      <c r="C10551" s="39"/>
      <c r="D10551" s="39"/>
      <c r="E10551" s="40"/>
      <c r="F10551" s="41" t="str">
        <f aca="false">IF(A10551="","",INDEX(Assumptions!$B$16:$B$18,MATCH(C10551,Assumptions!$A$16:$A$18,0)))</f>
        <v/>
      </c>
      <c r="G10551" s="42" t="str">
        <f aca="false">IF(A10551="","",WORKDAY(B10551,F10551))</f>
        <v/>
      </c>
    </row>
    <row r="10552" customFormat="false" ht="15" hidden="false" customHeight="false" outlineLevel="0" collapsed="false">
      <c r="A10552" s="37"/>
      <c r="B10552" s="38"/>
      <c r="C10552" s="39"/>
      <c r="D10552" s="39"/>
      <c r="E10552" s="40"/>
      <c r="F10552" s="41" t="str">
        <f aca="false">IF(A10552="","",INDEX(Assumptions!$B$16:$B$18,MATCH(C10552,Assumptions!$A$16:$A$18,0)))</f>
        <v/>
      </c>
      <c r="G10552" s="42" t="str">
        <f aca="false">IF(A10552="","",WORKDAY(B10552,F10552))</f>
        <v/>
      </c>
    </row>
    <row r="10553" customFormat="false" ht="15" hidden="false" customHeight="false" outlineLevel="0" collapsed="false">
      <c r="A10553" s="37"/>
      <c r="B10553" s="38"/>
      <c r="C10553" s="39"/>
      <c r="D10553" s="39"/>
      <c r="E10553" s="40"/>
      <c r="F10553" s="41" t="str">
        <f aca="false">IF(A10553="","",INDEX(Assumptions!$B$16:$B$18,MATCH(C10553,Assumptions!$A$16:$A$18,0)))</f>
        <v/>
      </c>
      <c r="G10553" s="42" t="str">
        <f aca="false">IF(A10553="","",WORKDAY(B10553,F10553))</f>
        <v/>
      </c>
    </row>
    <row r="10554" customFormat="false" ht="15" hidden="false" customHeight="false" outlineLevel="0" collapsed="false">
      <c r="A10554" s="37"/>
      <c r="B10554" s="38"/>
      <c r="C10554" s="39"/>
      <c r="D10554" s="39"/>
      <c r="E10554" s="40"/>
      <c r="F10554" s="41" t="str">
        <f aca="false">IF(A10554="","",INDEX(Assumptions!$B$16:$B$18,MATCH(C10554,Assumptions!$A$16:$A$18,0)))</f>
        <v/>
      </c>
      <c r="G10554" s="42" t="str">
        <f aca="false">IF(A10554="","",WORKDAY(B10554,F10554))</f>
        <v/>
      </c>
    </row>
    <row r="10555" customFormat="false" ht="15" hidden="false" customHeight="false" outlineLevel="0" collapsed="false">
      <c r="A10555" s="37"/>
      <c r="B10555" s="38"/>
      <c r="C10555" s="39"/>
      <c r="D10555" s="39"/>
      <c r="E10555" s="40"/>
      <c r="F10555" s="41" t="str">
        <f aca="false">IF(A10555="","",INDEX(Assumptions!$B$16:$B$18,MATCH(C10555,Assumptions!$A$16:$A$18,0)))</f>
        <v/>
      </c>
      <c r="G10555" s="42" t="str">
        <f aca="false">IF(A10555="","",WORKDAY(B10555,F10555))</f>
        <v/>
      </c>
    </row>
    <row r="10556" customFormat="false" ht="15" hidden="false" customHeight="false" outlineLevel="0" collapsed="false">
      <c r="A10556" s="37"/>
      <c r="B10556" s="38"/>
      <c r="C10556" s="39"/>
      <c r="D10556" s="39"/>
      <c r="E10556" s="40"/>
      <c r="F10556" s="41" t="str">
        <f aca="false">IF(A10556="","",INDEX(Assumptions!$B$16:$B$18,MATCH(C10556,Assumptions!$A$16:$A$18,0)))</f>
        <v/>
      </c>
      <c r="G10556" s="42" t="str">
        <f aca="false">IF(A10556="","",WORKDAY(B10556,F10556))</f>
        <v/>
      </c>
    </row>
    <row r="10557" customFormat="false" ht="15" hidden="false" customHeight="false" outlineLevel="0" collapsed="false">
      <c r="A10557" s="37"/>
      <c r="B10557" s="38"/>
      <c r="C10557" s="39"/>
      <c r="D10557" s="39"/>
      <c r="E10557" s="40"/>
      <c r="F10557" s="41" t="str">
        <f aca="false">IF(A10557="","",INDEX(Assumptions!$B$16:$B$18,MATCH(C10557,Assumptions!$A$16:$A$18,0)))</f>
        <v/>
      </c>
      <c r="G10557" s="42" t="str">
        <f aca="false">IF(A10557="","",WORKDAY(B10557,F10557))</f>
        <v/>
      </c>
    </row>
    <row r="10558" customFormat="false" ht="15" hidden="false" customHeight="false" outlineLevel="0" collapsed="false">
      <c r="A10558" s="37"/>
      <c r="B10558" s="38"/>
      <c r="C10558" s="39"/>
      <c r="D10558" s="39"/>
      <c r="E10558" s="40"/>
      <c r="F10558" s="41" t="str">
        <f aca="false">IF(A10558="","",INDEX(Assumptions!$B$16:$B$18,MATCH(C10558,Assumptions!$A$16:$A$18,0)))</f>
        <v/>
      </c>
      <c r="G10558" s="42" t="str">
        <f aca="false">IF(A10558="","",WORKDAY(B10558,F10558))</f>
        <v/>
      </c>
    </row>
    <row r="10559" customFormat="false" ht="15" hidden="false" customHeight="false" outlineLevel="0" collapsed="false">
      <c r="A10559" s="37"/>
      <c r="B10559" s="38"/>
      <c r="C10559" s="39"/>
      <c r="D10559" s="39"/>
      <c r="E10559" s="40"/>
      <c r="F10559" s="41" t="str">
        <f aca="false">IF(A10559="","",INDEX(Assumptions!$B$16:$B$18,MATCH(C10559,Assumptions!$A$16:$A$18,0)))</f>
        <v/>
      </c>
      <c r="G10559" s="42" t="str">
        <f aca="false">IF(A10559="","",WORKDAY(B10559,F10559))</f>
        <v/>
      </c>
    </row>
    <row r="10560" customFormat="false" ht="15" hidden="false" customHeight="false" outlineLevel="0" collapsed="false">
      <c r="A10560" s="37"/>
      <c r="B10560" s="38"/>
      <c r="C10560" s="39"/>
      <c r="D10560" s="39"/>
      <c r="E10560" s="40"/>
      <c r="F10560" s="41" t="str">
        <f aca="false">IF(A10560="","",INDEX(Assumptions!$B$16:$B$18,MATCH(C10560,Assumptions!$A$16:$A$18,0)))</f>
        <v/>
      </c>
      <c r="G10560" s="42" t="str">
        <f aca="false">IF(A10560="","",WORKDAY(B10560,F10560))</f>
        <v/>
      </c>
    </row>
    <row r="10561" customFormat="false" ht="15" hidden="false" customHeight="false" outlineLevel="0" collapsed="false">
      <c r="A10561" s="37"/>
      <c r="B10561" s="38"/>
      <c r="C10561" s="39"/>
      <c r="D10561" s="39"/>
      <c r="E10561" s="40"/>
      <c r="F10561" s="41" t="str">
        <f aca="false">IF(A10561="","",INDEX(Assumptions!$B$16:$B$18,MATCH(C10561,Assumptions!$A$16:$A$18,0)))</f>
        <v/>
      </c>
      <c r="G10561" s="42" t="str">
        <f aca="false">IF(A10561="","",WORKDAY(B10561,F10561))</f>
        <v/>
      </c>
    </row>
    <row r="10562" customFormat="false" ht="15" hidden="false" customHeight="false" outlineLevel="0" collapsed="false">
      <c r="A10562" s="37"/>
      <c r="B10562" s="38"/>
      <c r="C10562" s="39"/>
      <c r="D10562" s="39"/>
      <c r="E10562" s="40"/>
      <c r="F10562" s="41" t="str">
        <f aca="false">IF(A10562="","",INDEX(Assumptions!$B$16:$B$18,MATCH(C10562,Assumptions!$A$16:$A$18,0)))</f>
        <v/>
      </c>
      <c r="G10562" s="42" t="str">
        <f aca="false">IF(A10562="","",WORKDAY(B10562,F10562))</f>
        <v/>
      </c>
    </row>
    <row r="10563" customFormat="false" ht="15" hidden="false" customHeight="false" outlineLevel="0" collapsed="false">
      <c r="A10563" s="37"/>
      <c r="B10563" s="38"/>
      <c r="C10563" s="39"/>
      <c r="D10563" s="39"/>
      <c r="E10563" s="40"/>
      <c r="F10563" s="41" t="str">
        <f aca="false">IF(A10563="","",INDEX(Assumptions!$B$16:$B$18,MATCH(C10563,Assumptions!$A$16:$A$18,0)))</f>
        <v/>
      </c>
      <c r="G10563" s="42" t="str">
        <f aca="false">IF(A10563="","",WORKDAY(B10563,F10563))</f>
        <v/>
      </c>
    </row>
    <row r="10564" customFormat="false" ht="15" hidden="false" customHeight="false" outlineLevel="0" collapsed="false">
      <c r="A10564" s="37"/>
      <c r="B10564" s="38"/>
      <c r="C10564" s="39"/>
      <c r="D10564" s="39"/>
      <c r="E10564" s="40"/>
      <c r="F10564" s="41" t="str">
        <f aca="false">IF(A10564="","",INDEX(Assumptions!$B$16:$B$18,MATCH(C10564,Assumptions!$A$16:$A$18,0)))</f>
        <v/>
      </c>
      <c r="G10564" s="42" t="str">
        <f aca="false">IF(A10564="","",WORKDAY(B10564,F10564))</f>
        <v/>
      </c>
    </row>
    <row r="10565" customFormat="false" ht="15" hidden="false" customHeight="false" outlineLevel="0" collapsed="false">
      <c r="A10565" s="37"/>
      <c r="B10565" s="38"/>
      <c r="C10565" s="39"/>
      <c r="D10565" s="39"/>
      <c r="E10565" s="40"/>
      <c r="F10565" s="41" t="str">
        <f aca="false">IF(A10565="","",INDEX(Assumptions!$B$16:$B$18,MATCH(C10565,Assumptions!$A$16:$A$18,0)))</f>
        <v/>
      </c>
      <c r="G10565" s="42" t="str">
        <f aca="false">IF(A10565="","",WORKDAY(B10565,F10565))</f>
        <v/>
      </c>
    </row>
    <row r="10566" customFormat="false" ht="15" hidden="false" customHeight="false" outlineLevel="0" collapsed="false">
      <c r="A10566" s="37"/>
      <c r="B10566" s="38"/>
      <c r="C10566" s="39"/>
      <c r="D10566" s="39"/>
      <c r="E10566" s="40"/>
      <c r="F10566" s="41" t="str">
        <f aca="false">IF(A10566="","",INDEX(Assumptions!$B$16:$B$18,MATCH(C10566,Assumptions!$A$16:$A$18,0)))</f>
        <v/>
      </c>
      <c r="G10566" s="42" t="str">
        <f aca="false">IF(A10566="","",WORKDAY(B10566,F10566))</f>
        <v/>
      </c>
    </row>
    <row r="10567" customFormat="false" ht="15" hidden="false" customHeight="false" outlineLevel="0" collapsed="false">
      <c r="A10567" s="37"/>
      <c r="B10567" s="38"/>
      <c r="C10567" s="39"/>
      <c r="D10567" s="39"/>
      <c r="E10567" s="40"/>
      <c r="F10567" s="41" t="str">
        <f aca="false">IF(A10567="","",INDEX(Assumptions!$B$16:$B$18,MATCH(C10567,Assumptions!$A$16:$A$18,0)))</f>
        <v/>
      </c>
      <c r="G10567" s="42" t="str">
        <f aca="false">IF(A10567="","",WORKDAY(B10567,F10567))</f>
        <v/>
      </c>
    </row>
    <row r="10568" customFormat="false" ht="15" hidden="false" customHeight="false" outlineLevel="0" collapsed="false">
      <c r="A10568" s="37"/>
      <c r="B10568" s="38"/>
      <c r="C10568" s="39"/>
      <c r="D10568" s="39"/>
      <c r="E10568" s="40"/>
      <c r="F10568" s="41" t="str">
        <f aca="false">IF(A10568="","",INDEX(Assumptions!$B$16:$B$18,MATCH(C10568,Assumptions!$A$16:$A$18,0)))</f>
        <v/>
      </c>
      <c r="G10568" s="42" t="str">
        <f aca="false">IF(A10568="","",WORKDAY(B10568,F10568))</f>
        <v/>
      </c>
    </row>
    <row r="10569" customFormat="false" ht="15" hidden="false" customHeight="false" outlineLevel="0" collapsed="false">
      <c r="A10569" s="37"/>
      <c r="B10569" s="38"/>
      <c r="C10569" s="39"/>
      <c r="D10569" s="39"/>
      <c r="E10569" s="40"/>
      <c r="F10569" s="41" t="str">
        <f aca="false">IF(A10569="","",INDEX(Assumptions!$B$16:$B$18,MATCH(C10569,Assumptions!$A$16:$A$18,0)))</f>
        <v/>
      </c>
      <c r="G10569" s="42" t="str">
        <f aca="false">IF(A10569="","",WORKDAY(B10569,F10569))</f>
        <v/>
      </c>
    </row>
    <row r="10570" customFormat="false" ht="15" hidden="false" customHeight="false" outlineLevel="0" collapsed="false">
      <c r="A10570" s="37"/>
      <c r="B10570" s="38"/>
      <c r="C10570" s="39"/>
      <c r="D10570" s="39"/>
      <c r="E10570" s="40"/>
      <c r="F10570" s="41" t="str">
        <f aca="false">IF(A10570="","",INDEX(Assumptions!$B$16:$B$18,MATCH(C10570,Assumptions!$A$16:$A$18,0)))</f>
        <v/>
      </c>
      <c r="G10570" s="42" t="str">
        <f aca="false">IF(A10570="","",WORKDAY(B10570,F10570))</f>
        <v/>
      </c>
    </row>
    <row r="10571" customFormat="false" ht="15" hidden="false" customHeight="false" outlineLevel="0" collapsed="false">
      <c r="A10571" s="37"/>
      <c r="B10571" s="38"/>
      <c r="C10571" s="39"/>
      <c r="D10571" s="39"/>
      <c r="E10571" s="40"/>
      <c r="F10571" s="41" t="str">
        <f aca="false">IF(A10571="","",INDEX(Assumptions!$B$16:$B$18,MATCH(C10571,Assumptions!$A$16:$A$18,0)))</f>
        <v/>
      </c>
      <c r="G10571" s="42" t="str">
        <f aca="false">IF(A10571="","",WORKDAY(B10571,F10571))</f>
        <v/>
      </c>
    </row>
    <row r="10572" customFormat="false" ht="15" hidden="false" customHeight="false" outlineLevel="0" collapsed="false">
      <c r="A10572" s="37"/>
      <c r="B10572" s="38"/>
      <c r="C10572" s="39"/>
      <c r="D10572" s="39"/>
      <c r="E10572" s="40"/>
      <c r="F10572" s="41" t="str">
        <f aca="false">IF(A10572="","",INDEX(Assumptions!$B$16:$B$18,MATCH(C10572,Assumptions!$A$16:$A$18,0)))</f>
        <v/>
      </c>
      <c r="G10572" s="42" t="str">
        <f aca="false">IF(A10572="","",WORKDAY(B10572,F10572))</f>
        <v/>
      </c>
    </row>
    <row r="10573" customFormat="false" ht="15" hidden="false" customHeight="false" outlineLevel="0" collapsed="false">
      <c r="A10573" s="37"/>
      <c r="B10573" s="38"/>
      <c r="C10573" s="39"/>
      <c r="D10573" s="39"/>
      <c r="E10573" s="40"/>
      <c r="F10573" s="41" t="str">
        <f aca="false">IF(A10573="","",INDEX(Assumptions!$B$16:$B$18,MATCH(C10573,Assumptions!$A$16:$A$18,0)))</f>
        <v/>
      </c>
      <c r="G10573" s="42" t="str">
        <f aca="false">IF(A10573="","",WORKDAY(B10573,F10573))</f>
        <v/>
      </c>
    </row>
    <row r="10574" customFormat="false" ht="15" hidden="false" customHeight="false" outlineLevel="0" collapsed="false">
      <c r="A10574" s="37"/>
      <c r="B10574" s="38"/>
      <c r="C10574" s="39"/>
      <c r="D10574" s="39"/>
      <c r="E10574" s="40"/>
      <c r="F10574" s="41" t="str">
        <f aca="false">IF(A10574="","",INDEX(Assumptions!$B$16:$B$18,MATCH(C10574,Assumptions!$A$16:$A$18,0)))</f>
        <v/>
      </c>
      <c r="G10574" s="42" t="str">
        <f aca="false">IF(A10574="","",WORKDAY(B10574,F10574))</f>
        <v/>
      </c>
    </row>
    <row r="10575" customFormat="false" ht="15" hidden="false" customHeight="false" outlineLevel="0" collapsed="false">
      <c r="A10575" s="37"/>
      <c r="B10575" s="38"/>
      <c r="C10575" s="39"/>
      <c r="D10575" s="39"/>
      <c r="E10575" s="40"/>
      <c r="F10575" s="41" t="str">
        <f aca="false">IF(A10575="","",INDEX(Assumptions!$B$16:$B$18,MATCH(C10575,Assumptions!$A$16:$A$18,0)))</f>
        <v/>
      </c>
      <c r="G10575" s="42" t="str">
        <f aca="false">IF(A10575="","",WORKDAY(B10575,F10575))</f>
        <v/>
      </c>
    </row>
    <row r="10576" customFormat="false" ht="15" hidden="false" customHeight="false" outlineLevel="0" collapsed="false">
      <c r="A10576" s="37"/>
      <c r="B10576" s="38"/>
      <c r="C10576" s="39"/>
      <c r="D10576" s="39"/>
      <c r="E10576" s="40"/>
      <c r="F10576" s="41" t="str">
        <f aca="false">IF(A10576="","",INDEX(Assumptions!$B$16:$B$18,MATCH(C10576,Assumptions!$A$16:$A$18,0)))</f>
        <v/>
      </c>
      <c r="G10576" s="42" t="str">
        <f aca="false">IF(A10576="","",WORKDAY(B10576,F10576))</f>
        <v/>
      </c>
    </row>
    <row r="10577" customFormat="false" ht="15" hidden="false" customHeight="false" outlineLevel="0" collapsed="false">
      <c r="A10577" s="37"/>
      <c r="B10577" s="38"/>
      <c r="C10577" s="39"/>
      <c r="D10577" s="39"/>
      <c r="E10577" s="40"/>
      <c r="F10577" s="41" t="str">
        <f aca="false">IF(A10577="","",INDEX(Assumptions!$B$16:$B$18,MATCH(C10577,Assumptions!$A$16:$A$18,0)))</f>
        <v/>
      </c>
      <c r="G10577" s="42" t="str">
        <f aca="false">IF(A10577="","",WORKDAY(B10577,F10577))</f>
        <v/>
      </c>
    </row>
    <row r="10578" customFormat="false" ht="15" hidden="false" customHeight="false" outlineLevel="0" collapsed="false">
      <c r="A10578" s="37"/>
      <c r="B10578" s="38"/>
      <c r="C10578" s="39"/>
      <c r="D10578" s="39"/>
      <c r="E10578" s="40"/>
      <c r="F10578" s="41" t="str">
        <f aca="false">IF(A10578="","",INDEX(Assumptions!$B$16:$B$18,MATCH(C10578,Assumptions!$A$16:$A$18,0)))</f>
        <v/>
      </c>
      <c r="G10578" s="42" t="str">
        <f aca="false">IF(A10578="","",WORKDAY(B10578,F10578))</f>
        <v/>
      </c>
    </row>
    <row r="10579" customFormat="false" ht="15" hidden="false" customHeight="false" outlineLevel="0" collapsed="false">
      <c r="A10579" s="37"/>
      <c r="B10579" s="38"/>
      <c r="C10579" s="39"/>
      <c r="D10579" s="39"/>
      <c r="E10579" s="40"/>
      <c r="F10579" s="41" t="str">
        <f aca="false">IF(A10579="","",INDEX(Assumptions!$B$16:$B$18,MATCH(C10579,Assumptions!$A$16:$A$18,0)))</f>
        <v/>
      </c>
      <c r="G10579" s="42" t="str">
        <f aca="false">IF(A10579="","",WORKDAY(B10579,F10579))</f>
        <v/>
      </c>
    </row>
    <row r="10580" customFormat="false" ht="15" hidden="false" customHeight="false" outlineLevel="0" collapsed="false">
      <c r="A10580" s="37"/>
      <c r="B10580" s="38"/>
      <c r="C10580" s="39"/>
      <c r="D10580" s="39"/>
      <c r="E10580" s="40"/>
      <c r="F10580" s="41" t="str">
        <f aca="false">IF(A10580="","",INDEX(Assumptions!$B$16:$B$18,MATCH(C10580,Assumptions!$A$16:$A$18,0)))</f>
        <v/>
      </c>
      <c r="G10580" s="42" t="str">
        <f aca="false">IF(A10580="","",WORKDAY(B10580,F10580))</f>
        <v/>
      </c>
    </row>
    <row r="10581" customFormat="false" ht="15" hidden="false" customHeight="false" outlineLevel="0" collapsed="false">
      <c r="A10581" s="37"/>
      <c r="B10581" s="38"/>
      <c r="C10581" s="39"/>
      <c r="D10581" s="39"/>
      <c r="E10581" s="40"/>
      <c r="F10581" s="41" t="str">
        <f aca="false">IF(A10581="","",INDEX(Assumptions!$B$16:$B$18,MATCH(C10581,Assumptions!$A$16:$A$18,0)))</f>
        <v/>
      </c>
      <c r="G10581" s="42" t="str">
        <f aca="false">IF(A10581="","",WORKDAY(B10581,F10581))</f>
        <v/>
      </c>
    </row>
    <row r="10582" customFormat="false" ht="15" hidden="false" customHeight="false" outlineLevel="0" collapsed="false">
      <c r="A10582" s="37"/>
      <c r="B10582" s="38"/>
      <c r="C10582" s="39"/>
      <c r="D10582" s="39"/>
      <c r="E10582" s="40"/>
      <c r="F10582" s="41" t="str">
        <f aca="false">IF(A10582="","",INDEX(Assumptions!$B$16:$B$18,MATCH(C10582,Assumptions!$A$16:$A$18,0)))</f>
        <v/>
      </c>
      <c r="G10582" s="42" t="str">
        <f aca="false">IF(A10582="","",WORKDAY(B10582,F10582))</f>
        <v/>
      </c>
    </row>
    <row r="10583" customFormat="false" ht="15" hidden="false" customHeight="false" outlineLevel="0" collapsed="false">
      <c r="A10583" s="37"/>
      <c r="B10583" s="38"/>
      <c r="C10583" s="39"/>
      <c r="D10583" s="39"/>
      <c r="E10583" s="40"/>
      <c r="F10583" s="41" t="str">
        <f aca="false">IF(A10583="","",INDEX(Assumptions!$B$16:$B$18,MATCH(C10583,Assumptions!$A$16:$A$18,0)))</f>
        <v/>
      </c>
      <c r="G10583" s="42" t="str">
        <f aca="false">IF(A10583="","",WORKDAY(B10583,F10583))</f>
        <v/>
      </c>
    </row>
    <row r="10584" customFormat="false" ht="15" hidden="false" customHeight="false" outlineLevel="0" collapsed="false">
      <c r="A10584" s="37"/>
      <c r="B10584" s="38"/>
      <c r="C10584" s="39"/>
      <c r="D10584" s="39"/>
      <c r="E10584" s="40"/>
      <c r="F10584" s="41" t="str">
        <f aca="false">IF(A10584="","",INDEX(Assumptions!$B$16:$B$18,MATCH(C10584,Assumptions!$A$16:$A$18,0)))</f>
        <v/>
      </c>
      <c r="G10584" s="42" t="str">
        <f aca="false">IF(A10584="","",WORKDAY(B10584,F10584))</f>
        <v/>
      </c>
    </row>
    <row r="10585" customFormat="false" ht="15" hidden="false" customHeight="false" outlineLevel="0" collapsed="false">
      <c r="A10585" s="37"/>
      <c r="B10585" s="38"/>
      <c r="C10585" s="39"/>
      <c r="D10585" s="39"/>
      <c r="E10585" s="40"/>
      <c r="F10585" s="41" t="str">
        <f aca="false">IF(A10585="","",INDEX(Assumptions!$B$16:$B$18,MATCH(C10585,Assumptions!$A$16:$A$18,0)))</f>
        <v/>
      </c>
      <c r="G10585" s="42" t="str">
        <f aca="false">IF(A10585="","",WORKDAY(B10585,F10585))</f>
        <v/>
      </c>
    </row>
    <row r="10586" customFormat="false" ht="15" hidden="false" customHeight="false" outlineLevel="0" collapsed="false">
      <c r="A10586" s="37"/>
      <c r="B10586" s="38"/>
      <c r="C10586" s="39"/>
      <c r="D10586" s="39"/>
      <c r="E10586" s="40"/>
      <c r="F10586" s="41" t="str">
        <f aca="false">IF(A10586="","",INDEX(Assumptions!$B$16:$B$18,MATCH(C10586,Assumptions!$A$16:$A$18,0)))</f>
        <v/>
      </c>
      <c r="G10586" s="42" t="str">
        <f aca="false">IF(A10586="","",WORKDAY(B10586,F10586))</f>
        <v/>
      </c>
    </row>
    <row r="10587" customFormat="false" ht="15" hidden="false" customHeight="false" outlineLevel="0" collapsed="false">
      <c r="A10587" s="37"/>
      <c r="B10587" s="38"/>
      <c r="C10587" s="39"/>
      <c r="D10587" s="39"/>
      <c r="E10587" s="40"/>
      <c r="F10587" s="41" t="str">
        <f aca="false">IF(A10587="","",INDEX(Assumptions!$B$16:$B$18,MATCH(C10587,Assumptions!$A$16:$A$18,0)))</f>
        <v/>
      </c>
      <c r="G10587" s="42" t="str">
        <f aca="false">IF(A10587="","",WORKDAY(B10587,F10587))</f>
        <v/>
      </c>
    </row>
    <row r="10588" customFormat="false" ht="15" hidden="false" customHeight="false" outlineLevel="0" collapsed="false">
      <c r="A10588" s="37"/>
      <c r="B10588" s="38"/>
      <c r="C10588" s="39"/>
      <c r="D10588" s="39"/>
      <c r="E10588" s="40"/>
      <c r="F10588" s="41" t="str">
        <f aca="false">IF(A10588="","",INDEX(Assumptions!$B$16:$B$18,MATCH(C10588,Assumptions!$A$16:$A$18,0)))</f>
        <v/>
      </c>
      <c r="G10588" s="42" t="str">
        <f aca="false">IF(A10588="","",WORKDAY(B10588,F10588))</f>
        <v/>
      </c>
    </row>
    <row r="10589" customFormat="false" ht="15" hidden="false" customHeight="false" outlineLevel="0" collapsed="false">
      <c r="A10589" s="37"/>
      <c r="B10589" s="38"/>
      <c r="C10589" s="39"/>
      <c r="D10589" s="39"/>
      <c r="E10589" s="40"/>
      <c r="F10589" s="41" t="str">
        <f aca="false">IF(A10589="","",INDEX(Assumptions!$B$16:$B$18,MATCH(C10589,Assumptions!$A$16:$A$18,0)))</f>
        <v/>
      </c>
      <c r="G10589" s="42" t="str">
        <f aca="false">IF(A10589="","",WORKDAY(B10589,F10589))</f>
        <v/>
      </c>
    </row>
    <row r="10590" customFormat="false" ht="15" hidden="false" customHeight="false" outlineLevel="0" collapsed="false">
      <c r="A10590" s="37"/>
      <c r="B10590" s="38"/>
      <c r="C10590" s="39"/>
      <c r="D10590" s="39"/>
      <c r="E10590" s="40"/>
      <c r="F10590" s="41" t="str">
        <f aca="false">IF(A10590="","",INDEX(Assumptions!$B$16:$B$18,MATCH(C10590,Assumptions!$A$16:$A$18,0)))</f>
        <v/>
      </c>
      <c r="G10590" s="42" t="str">
        <f aca="false">IF(A10590="","",WORKDAY(B10590,F10590))</f>
        <v/>
      </c>
    </row>
    <row r="10591" customFormat="false" ht="15" hidden="false" customHeight="false" outlineLevel="0" collapsed="false">
      <c r="A10591" s="37"/>
      <c r="B10591" s="38"/>
      <c r="C10591" s="39"/>
      <c r="D10591" s="39"/>
      <c r="E10591" s="40"/>
      <c r="F10591" s="41" t="str">
        <f aca="false">IF(A10591="","",INDEX(Assumptions!$B$16:$B$18,MATCH(C10591,Assumptions!$A$16:$A$18,0)))</f>
        <v/>
      </c>
      <c r="G10591" s="42" t="str">
        <f aca="false">IF(A10591="","",WORKDAY(B10591,F10591))</f>
        <v/>
      </c>
    </row>
    <row r="10592" customFormat="false" ht="15" hidden="false" customHeight="false" outlineLevel="0" collapsed="false">
      <c r="A10592" s="37"/>
      <c r="B10592" s="38"/>
      <c r="C10592" s="39"/>
      <c r="D10592" s="39"/>
      <c r="E10592" s="40"/>
      <c r="F10592" s="41" t="str">
        <f aca="false">IF(A10592="","",INDEX(Assumptions!$B$16:$B$18,MATCH(C10592,Assumptions!$A$16:$A$18,0)))</f>
        <v/>
      </c>
      <c r="G10592" s="42" t="str">
        <f aca="false">IF(A10592="","",WORKDAY(B10592,F10592))</f>
        <v/>
      </c>
    </row>
    <row r="10593" customFormat="false" ht="15" hidden="false" customHeight="false" outlineLevel="0" collapsed="false">
      <c r="A10593" s="37"/>
      <c r="B10593" s="38"/>
      <c r="C10593" s="39"/>
      <c r="D10593" s="39"/>
      <c r="E10593" s="40"/>
      <c r="F10593" s="41" t="str">
        <f aca="false">IF(A10593="","",INDEX(Assumptions!$B$16:$B$18,MATCH(C10593,Assumptions!$A$16:$A$18,0)))</f>
        <v/>
      </c>
      <c r="G10593" s="42" t="str">
        <f aca="false">IF(A10593="","",WORKDAY(B10593,F10593))</f>
        <v/>
      </c>
    </row>
    <row r="10594" customFormat="false" ht="15" hidden="false" customHeight="false" outlineLevel="0" collapsed="false">
      <c r="A10594" s="37"/>
      <c r="B10594" s="38"/>
      <c r="C10594" s="39"/>
      <c r="D10594" s="39"/>
      <c r="E10594" s="40"/>
      <c r="F10594" s="41" t="str">
        <f aca="false">IF(A10594="","",INDEX(Assumptions!$B$16:$B$18,MATCH(C10594,Assumptions!$A$16:$A$18,0)))</f>
        <v/>
      </c>
      <c r="G10594" s="42" t="str">
        <f aca="false">IF(A10594="","",WORKDAY(B10594,F10594))</f>
        <v/>
      </c>
    </row>
    <row r="10595" customFormat="false" ht="15" hidden="false" customHeight="false" outlineLevel="0" collapsed="false">
      <c r="A10595" s="37"/>
      <c r="B10595" s="38"/>
      <c r="C10595" s="39"/>
      <c r="D10595" s="39"/>
      <c r="E10595" s="40"/>
      <c r="F10595" s="41" t="str">
        <f aca="false">IF(A10595="","",INDEX(Assumptions!$B$16:$B$18,MATCH(C10595,Assumptions!$A$16:$A$18,0)))</f>
        <v/>
      </c>
      <c r="G10595" s="42" t="str">
        <f aca="false">IF(A10595="","",WORKDAY(B10595,F10595))</f>
        <v/>
      </c>
    </row>
    <row r="10596" customFormat="false" ht="15" hidden="false" customHeight="false" outlineLevel="0" collapsed="false">
      <c r="A10596" s="37"/>
      <c r="B10596" s="38"/>
      <c r="C10596" s="39"/>
      <c r="D10596" s="39"/>
      <c r="E10596" s="40"/>
      <c r="F10596" s="41" t="str">
        <f aca="false">IF(A10596="","",INDEX(Assumptions!$B$16:$B$18,MATCH(C10596,Assumptions!$A$16:$A$18,0)))</f>
        <v/>
      </c>
      <c r="G10596" s="42" t="str">
        <f aca="false">IF(A10596="","",WORKDAY(B10596,F10596))</f>
        <v/>
      </c>
    </row>
    <row r="10597" customFormat="false" ht="15" hidden="false" customHeight="false" outlineLevel="0" collapsed="false">
      <c r="A10597" s="37"/>
      <c r="B10597" s="38"/>
      <c r="C10597" s="39"/>
      <c r="D10597" s="39"/>
      <c r="E10597" s="40"/>
      <c r="F10597" s="41" t="str">
        <f aca="false">IF(A10597="","",INDEX(Assumptions!$B$16:$B$18,MATCH(C10597,Assumptions!$A$16:$A$18,0)))</f>
        <v/>
      </c>
      <c r="G10597" s="42" t="str">
        <f aca="false">IF(A10597="","",WORKDAY(B10597,F10597))</f>
        <v/>
      </c>
    </row>
    <row r="10598" customFormat="false" ht="15" hidden="false" customHeight="false" outlineLevel="0" collapsed="false">
      <c r="A10598" s="37"/>
      <c r="B10598" s="38"/>
      <c r="C10598" s="39"/>
      <c r="D10598" s="39"/>
      <c r="E10598" s="40"/>
      <c r="F10598" s="41" t="str">
        <f aca="false">IF(A10598="","",INDEX(Assumptions!$B$16:$B$18,MATCH(C10598,Assumptions!$A$16:$A$18,0)))</f>
        <v/>
      </c>
      <c r="G10598" s="42" t="str">
        <f aca="false">IF(A10598="","",WORKDAY(B10598,F10598))</f>
        <v/>
      </c>
    </row>
    <row r="10599" customFormat="false" ht="15" hidden="false" customHeight="false" outlineLevel="0" collapsed="false">
      <c r="A10599" s="37"/>
      <c r="B10599" s="38"/>
      <c r="C10599" s="39"/>
      <c r="D10599" s="39"/>
      <c r="E10599" s="40"/>
      <c r="F10599" s="41" t="str">
        <f aca="false">IF(A10599="","",INDEX(Assumptions!$B$16:$B$18,MATCH(C10599,Assumptions!$A$16:$A$18,0)))</f>
        <v/>
      </c>
      <c r="G10599" s="42" t="str">
        <f aca="false">IF(A10599="","",WORKDAY(B10599,F10599))</f>
        <v/>
      </c>
    </row>
    <row r="10600" customFormat="false" ht="15" hidden="false" customHeight="false" outlineLevel="0" collapsed="false">
      <c r="A10600" s="37"/>
      <c r="B10600" s="38"/>
      <c r="C10600" s="39"/>
      <c r="D10600" s="39"/>
      <c r="E10600" s="40"/>
      <c r="F10600" s="41" t="str">
        <f aca="false">IF(A10600="","",INDEX(Assumptions!$B$16:$B$18,MATCH(C10600,Assumptions!$A$16:$A$18,0)))</f>
        <v/>
      </c>
      <c r="G10600" s="42" t="str">
        <f aca="false">IF(A10600="","",WORKDAY(B10600,F10600))</f>
        <v/>
      </c>
    </row>
    <row r="10601" customFormat="false" ht="15" hidden="false" customHeight="false" outlineLevel="0" collapsed="false">
      <c r="A10601" s="37"/>
      <c r="B10601" s="38"/>
      <c r="C10601" s="39"/>
      <c r="D10601" s="39"/>
      <c r="E10601" s="40"/>
      <c r="F10601" s="41" t="str">
        <f aca="false">IF(A10601="","",INDEX(Assumptions!$B$16:$B$18,MATCH(C10601,Assumptions!$A$16:$A$18,0)))</f>
        <v/>
      </c>
      <c r="G10601" s="42" t="str">
        <f aca="false">IF(A10601="","",WORKDAY(B10601,F10601))</f>
        <v/>
      </c>
    </row>
    <row r="10602" customFormat="false" ht="15" hidden="false" customHeight="false" outlineLevel="0" collapsed="false">
      <c r="A10602" s="37"/>
      <c r="B10602" s="38"/>
      <c r="C10602" s="39"/>
      <c r="D10602" s="39"/>
      <c r="E10602" s="40"/>
      <c r="F10602" s="41" t="str">
        <f aca="false">IF(A10602="","",INDEX(Assumptions!$B$16:$B$18,MATCH(C10602,Assumptions!$A$16:$A$18,0)))</f>
        <v/>
      </c>
      <c r="G10602" s="42" t="str">
        <f aca="false">IF(A10602="","",WORKDAY(B10602,F10602))</f>
        <v/>
      </c>
    </row>
    <row r="10603" customFormat="false" ht="15" hidden="false" customHeight="false" outlineLevel="0" collapsed="false">
      <c r="A10603" s="37"/>
      <c r="B10603" s="38"/>
      <c r="C10603" s="39"/>
      <c r="D10603" s="39"/>
      <c r="E10603" s="40"/>
      <c r="F10603" s="41" t="str">
        <f aca="false">IF(A10603="","",INDEX(Assumptions!$B$16:$B$18,MATCH(C10603,Assumptions!$A$16:$A$18,0)))</f>
        <v/>
      </c>
      <c r="G10603" s="42" t="str">
        <f aca="false">IF(A10603="","",WORKDAY(B10603,F10603))</f>
        <v/>
      </c>
    </row>
    <row r="10604" customFormat="false" ht="15" hidden="false" customHeight="false" outlineLevel="0" collapsed="false">
      <c r="A10604" s="37"/>
      <c r="B10604" s="38"/>
      <c r="C10604" s="39"/>
      <c r="D10604" s="39"/>
      <c r="E10604" s="40"/>
      <c r="F10604" s="41" t="str">
        <f aca="false">IF(A10604="","",INDEX(Assumptions!$B$16:$B$18,MATCH(C10604,Assumptions!$A$16:$A$18,0)))</f>
        <v/>
      </c>
      <c r="G10604" s="42" t="str">
        <f aca="false">IF(A10604="","",WORKDAY(B10604,F10604))</f>
        <v/>
      </c>
    </row>
    <row r="10605" customFormat="false" ht="15" hidden="false" customHeight="false" outlineLevel="0" collapsed="false">
      <c r="A10605" s="37"/>
      <c r="B10605" s="38"/>
      <c r="C10605" s="39"/>
      <c r="D10605" s="39"/>
      <c r="E10605" s="40"/>
      <c r="F10605" s="41" t="str">
        <f aca="false">IF(A10605="","",INDEX(Assumptions!$B$16:$B$18,MATCH(C10605,Assumptions!$A$16:$A$18,0)))</f>
        <v/>
      </c>
      <c r="G10605" s="42" t="str">
        <f aca="false">IF(A10605="","",WORKDAY(B10605,F10605))</f>
        <v/>
      </c>
    </row>
    <row r="10606" customFormat="false" ht="15" hidden="false" customHeight="false" outlineLevel="0" collapsed="false">
      <c r="A10606" s="37"/>
      <c r="B10606" s="38"/>
      <c r="C10606" s="39"/>
      <c r="D10606" s="39"/>
      <c r="E10606" s="40"/>
      <c r="F10606" s="41" t="str">
        <f aca="false">IF(A10606="","",INDEX(Assumptions!$B$16:$B$18,MATCH(C10606,Assumptions!$A$16:$A$18,0)))</f>
        <v/>
      </c>
      <c r="G10606" s="42" t="str">
        <f aca="false">IF(A10606="","",WORKDAY(B10606,F10606))</f>
        <v/>
      </c>
    </row>
    <row r="10607" customFormat="false" ht="15" hidden="false" customHeight="false" outlineLevel="0" collapsed="false">
      <c r="A10607" s="37"/>
      <c r="B10607" s="38"/>
      <c r="C10607" s="39"/>
      <c r="D10607" s="39"/>
      <c r="E10607" s="40"/>
      <c r="F10607" s="41" t="str">
        <f aca="false">IF(A10607="","",INDEX(Assumptions!$B$16:$B$18,MATCH(C10607,Assumptions!$A$16:$A$18,0)))</f>
        <v/>
      </c>
      <c r="G10607" s="42" t="str">
        <f aca="false">IF(A10607="","",WORKDAY(B10607,F10607))</f>
        <v/>
      </c>
    </row>
    <row r="10608" customFormat="false" ht="15" hidden="false" customHeight="false" outlineLevel="0" collapsed="false">
      <c r="A10608" s="37"/>
      <c r="B10608" s="38"/>
      <c r="C10608" s="39"/>
      <c r="D10608" s="39"/>
      <c r="E10608" s="40"/>
      <c r="F10608" s="41" t="str">
        <f aca="false">IF(A10608="","",INDEX(Assumptions!$B$16:$B$18,MATCH(C10608,Assumptions!$A$16:$A$18,0)))</f>
        <v/>
      </c>
      <c r="G10608" s="42" t="str">
        <f aca="false">IF(A10608="","",WORKDAY(B10608,F10608))</f>
        <v/>
      </c>
    </row>
    <row r="10609" customFormat="false" ht="15" hidden="false" customHeight="false" outlineLevel="0" collapsed="false">
      <c r="A10609" s="37"/>
      <c r="B10609" s="38"/>
      <c r="C10609" s="39"/>
      <c r="D10609" s="39"/>
      <c r="E10609" s="40"/>
      <c r="F10609" s="41" t="str">
        <f aca="false">IF(A10609="","",INDEX(Assumptions!$B$16:$B$18,MATCH(C10609,Assumptions!$A$16:$A$18,0)))</f>
        <v/>
      </c>
      <c r="G10609" s="42" t="str">
        <f aca="false">IF(A10609="","",WORKDAY(B10609,F10609))</f>
        <v/>
      </c>
    </row>
    <row r="10610" customFormat="false" ht="15" hidden="false" customHeight="false" outlineLevel="0" collapsed="false">
      <c r="A10610" s="37"/>
      <c r="B10610" s="38"/>
      <c r="C10610" s="39"/>
      <c r="D10610" s="39"/>
      <c r="E10610" s="40"/>
      <c r="F10610" s="41" t="str">
        <f aca="false">IF(A10610="","",INDEX(Assumptions!$B$16:$B$18,MATCH(C10610,Assumptions!$A$16:$A$18,0)))</f>
        <v/>
      </c>
      <c r="G10610" s="42" t="str">
        <f aca="false">IF(A10610="","",WORKDAY(B10610,F10610))</f>
        <v/>
      </c>
    </row>
    <row r="10611" customFormat="false" ht="15" hidden="false" customHeight="false" outlineLevel="0" collapsed="false">
      <c r="A10611" s="37"/>
      <c r="B10611" s="38"/>
      <c r="C10611" s="39"/>
      <c r="D10611" s="39"/>
      <c r="E10611" s="40"/>
      <c r="F10611" s="41" t="str">
        <f aca="false">IF(A10611="","",INDEX(Assumptions!$B$16:$B$18,MATCH(C10611,Assumptions!$A$16:$A$18,0)))</f>
        <v/>
      </c>
      <c r="G10611" s="42" t="str">
        <f aca="false">IF(A10611="","",WORKDAY(B10611,F10611))</f>
        <v/>
      </c>
    </row>
    <row r="10612" customFormat="false" ht="15" hidden="false" customHeight="false" outlineLevel="0" collapsed="false">
      <c r="A10612" s="37"/>
      <c r="B10612" s="38"/>
      <c r="C10612" s="39"/>
      <c r="D10612" s="39"/>
      <c r="E10612" s="40"/>
      <c r="F10612" s="41" t="str">
        <f aca="false">IF(A10612="","",INDEX(Assumptions!$B$16:$B$18,MATCH(C10612,Assumptions!$A$16:$A$18,0)))</f>
        <v/>
      </c>
      <c r="G10612" s="42" t="str">
        <f aca="false">IF(A10612="","",WORKDAY(B10612,F10612))</f>
        <v/>
      </c>
    </row>
    <row r="10613" customFormat="false" ht="15" hidden="false" customHeight="false" outlineLevel="0" collapsed="false">
      <c r="A10613" s="37"/>
      <c r="B10613" s="38"/>
      <c r="C10613" s="39"/>
      <c r="D10613" s="39"/>
      <c r="E10613" s="40"/>
      <c r="F10613" s="41" t="str">
        <f aca="false">IF(A10613="","",INDEX(Assumptions!$B$16:$B$18,MATCH(C10613,Assumptions!$A$16:$A$18,0)))</f>
        <v/>
      </c>
      <c r="G10613" s="42" t="str">
        <f aca="false">IF(A10613="","",WORKDAY(B10613,F10613))</f>
        <v/>
      </c>
    </row>
    <row r="10614" customFormat="false" ht="15" hidden="false" customHeight="false" outlineLevel="0" collapsed="false">
      <c r="A10614" s="37"/>
      <c r="B10614" s="38"/>
      <c r="C10614" s="39"/>
      <c r="D10614" s="39"/>
      <c r="E10614" s="40"/>
      <c r="F10614" s="41" t="str">
        <f aca="false">IF(A10614="","",INDEX(Assumptions!$B$16:$B$18,MATCH(C10614,Assumptions!$A$16:$A$18,0)))</f>
        <v/>
      </c>
      <c r="G10614" s="42" t="str">
        <f aca="false">IF(A10614="","",WORKDAY(B10614,F10614))</f>
        <v/>
      </c>
    </row>
    <row r="10615" customFormat="false" ht="15" hidden="false" customHeight="false" outlineLevel="0" collapsed="false">
      <c r="A10615" s="37"/>
      <c r="B10615" s="38"/>
      <c r="C10615" s="39"/>
      <c r="D10615" s="39"/>
      <c r="E10615" s="40"/>
      <c r="F10615" s="41" t="str">
        <f aca="false">IF(A10615="","",INDEX(Assumptions!$B$16:$B$18,MATCH(C10615,Assumptions!$A$16:$A$18,0)))</f>
        <v/>
      </c>
      <c r="G10615" s="42" t="str">
        <f aca="false">IF(A10615="","",WORKDAY(B10615,F10615))</f>
        <v/>
      </c>
    </row>
    <row r="10616" customFormat="false" ht="15" hidden="false" customHeight="false" outlineLevel="0" collapsed="false">
      <c r="A10616" s="37"/>
      <c r="B10616" s="38"/>
      <c r="C10616" s="39"/>
      <c r="D10616" s="39"/>
      <c r="E10616" s="40"/>
      <c r="F10616" s="41" t="str">
        <f aca="false">IF(A10616="","",INDEX(Assumptions!$B$16:$B$18,MATCH(C10616,Assumptions!$A$16:$A$18,0)))</f>
        <v/>
      </c>
      <c r="G10616" s="42" t="str">
        <f aca="false">IF(A10616="","",WORKDAY(B10616,F10616))</f>
        <v/>
      </c>
    </row>
    <row r="10617" customFormat="false" ht="15" hidden="false" customHeight="false" outlineLevel="0" collapsed="false">
      <c r="A10617" s="37"/>
      <c r="B10617" s="38"/>
      <c r="C10617" s="39"/>
      <c r="D10617" s="39"/>
      <c r="E10617" s="40"/>
      <c r="F10617" s="41" t="str">
        <f aca="false">IF(A10617="","",INDEX(Assumptions!$B$16:$B$18,MATCH(C10617,Assumptions!$A$16:$A$18,0)))</f>
        <v/>
      </c>
      <c r="G10617" s="42" t="str">
        <f aca="false">IF(A10617="","",WORKDAY(B10617,F10617))</f>
        <v/>
      </c>
    </row>
    <row r="10618" customFormat="false" ht="15" hidden="false" customHeight="false" outlineLevel="0" collapsed="false">
      <c r="A10618" s="37"/>
      <c r="B10618" s="38"/>
      <c r="C10618" s="39"/>
      <c r="D10618" s="39"/>
      <c r="E10618" s="40"/>
      <c r="F10618" s="41" t="str">
        <f aca="false">IF(A10618="","",INDEX(Assumptions!$B$16:$B$18,MATCH(C10618,Assumptions!$A$16:$A$18,0)))</f>
        <v/>
      </c>
      <c r="G10618" s="42" t="str">
        <f aca="false">IF(A10618="","",WORKDAY(B10618,F10618))</f>
        <v/>
      </c>
    </row>
    <row r="10619" customFormat="false" ht="15" hidden="false" customHeight="false" outlineLevel="0" collapsed="false">
      <c r="A10619" s="37"/>
      <c r="B10619" s="38"/>
      <c r="C10619" s="39"/>
      <c r="D10619" s="39"/>
      <c r="E10619" s="40"/>
      <c r="F10619" s="41" t="str">
        <f aca="false">IF(A10619="","",INDEX(Assumptions!$B$16:$B$18,MATCH(C10619,Assumptions!$A$16:$A$18,0)))</f>
        <v/>
      </c>
      <c r="G10619" s="42" t="str">
        <f aca="false">IF(A10619="","",WORKDAY(B10619,F10619))</f>
        <v/>
      </c>
    </row>
    <row r="10620" customFormat="false" ht="15" hidden="false" customHeight="false" outlineLevel="0" collapsed="false">
      <c r="A10620" s="37"/>
      <c r="B10620" s="38"/>
      <c r="C10620" s="39"/>
      <c r="D10620" s="39"/>
      <c r="E10620" s="40"/>
      <c r="F10620" s="41" t="str">
        <f aca="false">IF(A10620="","",INDEX(Assumptions!$B$16:$B$18,MATCH(C10620,Assumptions!$A$16:$A$18,0)))</f>
        <v/>
      </c>
      <c r="G10620" s="42" t="str">
        <f aca="false">IF(A10620="","",WORKDAY(B10620,F10620))</f>
        <v/>
      </c>
    </row>
    <row r="10621" customFormat="false" ht="15" hidden="false" customHeight="false" outlineLevel="0" collapsed="false">
      <c r="A10621" s="37"/>
      <c r="B10621" s="38"/>
      <c r="C10621" s="39"/>
      <c r="D10621" s="39"/>
      <c r="E10621" s="40"/>
      <c r="F10621" s="41" t="str">
        <f aca="false">IF(A10621="","",INDEX(Assumptions!$B$16:$B$18,MATCH(C10621,Assumptions!$A$16:$A$18,0)))</f>
        <v/>
      </c>
      <c r="G10621" s="42" t="str">
        <f aca="false">IF(A10621="","",WORKDAY(B10621,F10621))</f>
        <v/>
      </c>
    </row>
    <row r="10622" customFormat="false" ht="15" hidden="false" customHeight="false" outlineLevel="0" collapsed="false">
      <c r="A10622" s="37"/>
      <c r="B10622" s="38"/>
      <c r="C10622" s="39"/>
      <c r="D10622" s="39"/>
      <c r="E10622" s="40"/>
      <c r="F10622" s="41" t="str">
        <f aca="false">IF(A10622="","",INDEX(Assumptions!$B$16:$B$18,MATCH(C10622,Assumptions!$A$16:$A$18,0)))</f>
        <v/>
      </c>
      <c r="G10622" s="42" t="str">
        <f aca="false">IF(A10622="","",WORKDAY(B10622,F10622))</f>
        <v/>
      </c>
    </row>
    <row r="10623" customFormat="false" ht="15" hidden="false" customHeight="false" outlineLevel="0" collapsed="false">
      <c r="A10623" s="37"/>
      <c r="B10623" s="38"/>
      <c r="C10623" s="39"/>
      <c r="D10623" s="39"/>
      <c r="E10623" s="40"/>
      <c r="F10623" s="41" t="str">
        <f aca="false">IF(A10623="","",INDEX(Assumptions!$B$16:$B$18,MATCH(C10623,Assumptions!$A$16:$A$18,0)))</f>
        <v/>
      </c>
      <c r="G10623" s="42" t="str">
        <f aca="false">IF(A10623="","",WORKDAY(B10623,F10623))</f>
        <v/>
      </c>
    </row>
    <row r="10624" customFormat="false" ht="15" hidden="false" customHeight="false" outlineLevel="0" collapsed="false">
      <c r="A10624" s="37"/>
      <c r="B10624" s="38"/>
      <c r="C10624" s="39"/>
      <c r="D10624" s="39"/>
      <c r="E10624" s="40"/>
      <c r="F10624" s="41" t="str">
        <f aca="false">IF(A10624="","",INDEX(Assumptions!$B$16:$B$18,MATCH(C10624,Assumptions!$A$16:$A$18,0)))</f>
        <v/>
      </c>
      <c r="G10624" s="42" t="str">
        <f aca="false">IF(A10624="","",WORKDAY(B10624,F10624))</f>
        <v/>
      </c>
    </row>
    <row r="10625" customFormat="false" ht="15" hidden="false" customHeight="false" outlineLevel="0" collapsed="false">
      <c r="A10625" s="37"/>
      <c r="B10625" s="38"/>
      <c r="C10625" s="39"/>
      <c r="D10625" s="39"/>
      <c r="E10625" s="40"/>
      <c r="F10625" s="41" t="str">
        <f aca="false">IF(A10625="","",INDEX(Assumptions!$B$16:$B$18,MATCH(C10625,Assumptions!$A$16:$A$18,0)))</f>
        <v/>
      </c>
      <c r="G10625" s="42" t="str">
        <f aca="false">IF(A10625="","",WORKDAY(B10625,F10625))</f>
        <v/>
      </c>
    </row>
    <row r="10626" customFormat="false" ht="15" hidden="false" customHeight="false" outlineLevel="0" collapsed="false">
      <c r="A10626" s="37"/>
      <c r="B10626" s="38"/>
      <c r="C10626" s="39"/>
      <c r="D10626" s="39"/>
      <c r="E10626" s="40"/>
      <c r="F10626" s="41" t="str">
        <f aca="false">IF(A10626="","",INDEX(Assumptions!$B$16:$B$18,MATCH(C10626,Assumptions!$A$16:$A$18,0)))</f>
        <v/>
      </c>
      <c r="G10626" s="42" t="str">
        <f aca="false">IF(A10626="","",WORKDAY(B10626,F10626))</f>
        <v/>
      </c>
    </row>
    <row r="10627" customFormat="false" ht="15" hidden="false" customHeight="false" outlineLevel="0" collapsed="false">
      <c r="A10627" s="37"/>
      <c r="B10627" s="38"/>
      <c r="C10627" s="39"/>
      <c r="D10627" s="39"/>
      <c r="E10627" s="40"/>
      <c r="F10627" s="41" t="str">
        <f aca="false">IF(A10627="","",INDEX(Assumptions!$B$16:$B$18,MATCH(C10627,Assumptions!$A$16:$A$18,0)))</f>
        <v/>
      </c>
      <c r="G10627" s="42" t="str">
        <f aca="false">IF(A10627="","",WORKDAY(B10627,F10627))</f>
        <v/>
      </c>
    </row>
    <row r="10628" customFormat="false" ht="15" hidden="false" customHeight="false" outlineLevel="0" collapsed="false">
      <c r="A10628" s="37"/>
      <c r="B10628" s="38"/>
      <c r="C10628" s="39"/>
      <c r="D10628" s="39"/>
      <c r="E10628" s="40"/>
      <c r="F10628" s="41" t="str">
        <f aca="false">IF(A10628="","",INDEX(Assumptions!$B$16:$B$18,MATCH(C10628,Assumptions!$A$16:$A$18,0)))</f>
        <v/>
      </c>
      <c r="G10628" s="42" t="str">
        <f aca="false">IF(A10628="","",WORKDAY(B10628,F10628))</f>
        <v/>
      </c>
    </row>
    <row r="10629" customFormat="false" ht="15" hidden="false" customHeight="false" outlineLevel="0" collapsed="false">
      <c r="A10629" s="37"/>
      <c r="B10629" s="38"/>
      <c r="C10629" s="39"/>
      <c r="D10629" s="39"/>
      <c r="E10629" s="40"/>
      <c r="F10629" s="41" t="str">
        <f aca="false">IF(A10629="","",INDEX(Assumptions!$B$16:$B$18,MATCH(C10629,Assumptions!$A$16:$A$18,0)))</f>
        <v/>
      </c>
      <c r="G10629" s="42" t="str">
        <f aca="false">IF(A10629="","",WORKDAY(B10629,F10629))</f>
        <v/>
      </c>
    </row>
    <row r="10630" customFormat="false" ht="15" hidden="false" customHeight="false" outlineLevel="0" collapsed="false">
      <c r="A10630" s="37"/>
      <c r="B10630" s="38"/>
      <c r="C10630" s="39"/>
      <c r="D10630" s="39"/>
      <c r="E10630" s="40"/>
      <c r="F10630" s="41" t="str">
        <f aca="false">IF(A10630="","",INDEX(Assumptions!$B$16:$B$18,MATCH(C10630,Assumptions!$A$16:$A$18,0)))</f>
        <v/>
      </c>
      <c r="G10630" s="42" t="str">
        <f aca="false">IF(A10630="","",WORKDAY(B10630,F10630))</f>
        <v/>
      </c>
    </row>
    <row r="10631" customFormat="false" ht="15" hidden="false" customHeight="false" outlineLevel="0" collapsed="false">
      <c r="A10631" s="37"/>
      <c r="B10631" s="38"/>
      <c r="C10631" s="39"/>
      <c r="D10631" s="39"/>
      <c r="E10631" s="40"/>
      <c r="F10631" s="41" t="str">
        <f aca="false">IF(A10631="","",INDEX(Assumptions!$B$16:$B$18,MATCH(C10631,Assumptions!$A$16:$A$18,0)))</f>
        <v/>
      </c>
      <c r="G10631" s="42" t="str">
        <f aca="false">IF(A10631="","",WORKDAY(B10631,F10631))</f>
        <v/>
      </c>
    </row>
    <row r="10632" customFormat="false" ht="15" hidden="false" customHeight="false" outlineLevel="0" collapsed="false">
      <c r="A10632" s="37"/>
      <c r="B10632" s="38"/>
      <c r="C10632" s="39"/>
      <c r="D10632" s="39"/>
      <c r="E10632" s="40"/>
      <c r="F10632" s="41" t="str">
        <f aca="false">IF(A10632="","",INDEX(Assumptions!$B$16:$B$18,MATCH(C10632,Assumptions!$A$16:$A$18,0)))</f>
        <v/>
      </c>
      <c r="G10632" s="42" t="str">
        <f aca="false">IF(A10632="","",WORKDAY(B10632,F10632))</f>
        <v/>
      </c>
    </row>
    <row r="10633" customFormat="false" ht="15" hidden="false" customHeight="false" outlineLevel="0" collapsed="false">
      <c r="A10633" s="37"/>
      <c r="B10633" s="38"/>
      <c r="C10633" s="39"/>
      <c r="D10633" s="39"/>
      <c r="E10633" s="40"/>
      <c r="F10633" s="41" t="str">
        <f aca="false">IF(A10633="","",INDEX(Assumptions!$B$16:$B$18,MATCH(C10633,Assumptions!$A$16:$A$18,0)))</f>
        <v/>
      </c>
      <c r="G10633" s="42" t="str">
        <f aca="false">IF(A10633="","",WORKDAY(B10633,F10633))</f>
        <v/>
      </c>
    </row>
    <row r="10634" customFormat="false" ht="15" hidden="false" customHeight="false" outlineLevel="0" collapsed="false">
      <c r="A10634" s="37"/>
      <c r="B10634" s="38"/>
      <c r="C10634" s="39"/>
      <c r="D10634" s="39"/>
      <c r="E10634" s="40"/>
      <c r="F10634" s="41" t="str">
        <f aca="false">IF(A10634="","",INDEX(Assumptions!$B$16:$B$18,MATCH(C10634,Assumptions!$A$16:$A$18,0)))</f>
        <v/>
      </c>
      <c r="G10634" s="42" t="str">
        <f aca="false">IF(A10634="","",WORKDAY(B10634,F10634))</f>
        <v/>
      </c>
    </row>
    <row r="10635" customFormat="false" ht="15" hidden="false" customHeight="false" outlineLevel="0" collapsed="false">
      <c r="A10635" s="37"/>
      <c r="B10635" s="38"/>
      <c r="C10635" s="39"/>
      <c r="D10635" s="39"/>
      <c r="E10635" s="40"/>
      <c r="F10635" s="41" t="str">
        <f aca="false">IF(A10635="","",INDEX(Assumptions!$B$16:$B$18,MATCH(C10635,Assumptions!$A$16:$A$18,0)))</f>
        <v/>
      </c>
      <c r="G10635" s="42" t="str">
        <f aca="false">IF(A10635="","",WORKDAY(B10635,F10635))</f>
        <v/>
      </c>
    </row>
    <row r="10636" customFormat="false" ht="15" hidden="false" customHeight="false" outlineLevel="0" collapsed="false">
      <c r="A10636" s="37"/>
      <c r="B10636" s="38"/>
      <c r="C10636" s="39"/>
      <c r="D10636" s="39"/>
      <c r="E10636" s="40"/>
      <c r="F10636" s="41" t="str">
        <f aca="false">IF(A10636="","",INDEX(Assumptions!$B$16:$B$18,MATCH(C10636,Assumptions!$A$16:$A$18,0)))</f>
        <v/>
      </c>
      <c r="G10636" s="42" t="str">
        <f aca="false">IF(A10636="","",WORKDAY(B10636,F10636))</f>
        <v/>
      </c>
    </row>
    <row r="10637" customFormat="false" ht="15" hidden="false" customHeight="false" outlineLevel="0" collapsed="false">
      <c r="A10637" s="37"/>
      <c r="B10637" s="38"/>
      <c r="C10637" s="39"/>
      <c r="D10637" s="39"/>
      <c r="E10637" s="40"/>
      <c r="F10637" s="41" t="str">
        <f aca="false">IF(A10637="","",INDEX(Assumptions!$B$16:$B$18,MATCH(C10637,Assumptions!$A$16:$A$18,0)))</f>
        <v/>
      </c>
      <c r="G10637" s="42" t="str">
        <f aca="false">IF(A10637="","",WORKDAY(B10637,F10637))</f>
        <v/>
      </c>
    </row>
    <row r="10638" customFormat="false" ht="15" hidden="false" customHeight="false" outlineLevel="0" collapsed="false">
      <c r="A10638" s="37"/>
      <c r="B10638" s="38"/>
      <c r="C10638" s="39"/>
      <c r="D10638" s="39"/>
      <c r="E10638" s="40"/>
      <c r="F10638" s="41" t="str">
        <f aca="false">IF(A10638="","",INDEX(Assumptions!$B$16:$B$18,MATCH(C10638,Assumptions!$A$16:$A$18,0)))</f>
        <v/>
      </c>
      <c r="G10638" s="42" t="str">
        <f aca="false">IF(A10638="","",WORKDAY(B10638,F10638))</f>
        <v/>
      </c>
    </row>
    <row r="10639" customFormat="false" ht="15" hidden="false" customHeight="false" outlineLevel="0" collapsed="false">
      <c r="A10639" s="37"/>
      <c r="B10639" s="38"/>
      <c r="C10639" s="39"/>
      <c r="D10639" s="39"/>
      <c r="E10639" s="40"/>
      <c r="F10639" s="41" t="str">
        <f aca="false">IF(A10639="","",INDEX(Assumptions!$B$16:$B$18,MATCH(C10639,Assumptions!$A$16:$A$18,0)))</f>
        <v/>
      </c>
      <c r="G10639" s="42" t="str">
        <f aca="false">IF(A10639="","",WORKDAY(B10639,F10639))</f>
        <v/>
      </c>
    </row>
    <row r="10640" customFormat="false" ht="15" hidden="false" customHeight="false" outlineLevel="0" collapsed="false">
      <c r="A10640" s="37"/>
      <c r="B10640" s="38"/>
      <c r="C10640" s="39"/>
      <c r="D10640" s="39"/>
      <c r="E10640" s="40"/>
      <c r="F10640" s="41" t="str">
        <f aca="false">IF(A10640="","",INDEX(Assumptions!$B$16:$B$18,MATCH(C10640,Assumptions!$A$16:$A$18,0)))</f>
        <v/>
      </c>
      <c r="G10640" s="42" t="str">
        <f aca="false">IF(A10640="","",WORKDAY(B10640,F10640))</f>
        <v/>
      </c>
    </row>
    <row r="10641" customFormat="false" ht="15" hidden="false" customHeight="false" outlineLevel="0" collapsed="false">
      <c r="A10641" s="37"/>
      <c r="B10641" s="38"/>
      <c r="C10641" s="39"/>
      <c r="D10641" s="39"/>
      <c r="E10641" s="40"/>
      <c r="F10641" s="41" t="str">
        <f aca="false">IF(A10641="","",INDEX(Assumptions!$B$16:$B$18,MATCH(C10641,Assumptions!$A$16:$A$18,0)))</f>
        <v/>
      </c>
      <c r="G10641" s="42" t="str">
        <f aca="false">IF(A10641="","",WORKDAY(B10641,F10641))</f>
        <v/>
      </c>
    </row>
    <row r="10642" customFormat="false" ht="15" hidden="false" customHeight="false" outlineLevel="0" collapsed="false">
      <c r="A10642" s="37"/>
      <c r="B10642" s="38"/>
      <c r="C10642" s="39"/>
      <c r="D10642" s="39"/>
      <c r="E10642" s="40"/>
      <c r="F10642" s="41" t="str">
        <f aca="false">IF(A10642="","",INDEX(Assumptions!$B$16:$B$18,MATCH(C10642,Assumptions!$A$16:$A$18,0)))</f>
        <v/>
      </c>
      <c r="G10642" s="42" t="str">
        <f aca="false">IF(A10642="","",WORKDAY(B10642,F10642))</f>
        <v/>
      </c>
    </row>
    <row r="10643" customFormat="false" ht="15" hidden="false" customHeight="false" outlineLevel="0" collapsed="false">
      <c r="A10643" s="37"/>
      <c r="B10643" s="38"/>
      <c r="C10643" s="39"/>
      <c r="D10643" s="39"/>
      <c r="E10643" s="40"/>
      <c r="F10643" s="41" t="str">
        <f aca="false">IF(A10643="","",INDEX(Assumptions!$B$16:$B$18,MATCH(C10643,Assumptions!$A$16:$A$18,0)))</f>
        <v/>
      </c>
      <c r="G10643" s="42" t="str">
        <f aca="false">IF(A10643="","",WORKDAY(B10643,F10643))</f>
        <v/>
      </c>
    </row>
    <row r="10644" customFormat="false" ht="15" hidden="false" customHeight="false" outlineLevel="0" collapsed="false">
      <c r="A10644" s="37"/>
      <c r="B10644" s="38"/>
      <c r="C10644" s="39"/>
      <c r="D10644" s="39"/>
      <c r="E10644" s="40"/>
      <c r="F10644" s="41" t="str">
        <f aca="false">IF(A10644="","",INDEX(Assumptions!$B$16:$B$18,MATCH(C10644,Assumptions!$A$16:$A$18,0)))</f>
        <v/>
      </c>
      <c r="G10644" s="42" t="str">
        <f aca="false">IF(A10644="","",WORKDAY(B10644,F10644))</f>
        <v/>
      </c>
    </row>
    <row r="10645" customFormat="false" ht="15" hidden="false" customHeight="false" outlineLevel="0" collapsed="false">
      <c r="A10645" s="37"/>
      <c r="B10645" s="38"/>
      <c r="C10645" s="39"/>
      <c r="D10645" s="39"/>
      <c r="E10645" s="40"/>
      <c r="F10645" s="41" t="str">
        <f aca="false">IF(A10645="","",INDEX(Assumptions!$B$16:$B$18,MATCH(C10645,Assumptions!$A$16:$A$18,0)))</f>
        <v/>
      </c>
      <c r="G10645" s="42" t="str">
        <f aca="false">IF(A10645="","",WORKDAY(B10645,F10645))</f>
        <v/>
      </c>
    </row>
    <row r="10646" customFormat="false" ht="15" hidden="false" customHeight="false" outlineLevel="0" collapsed="false">
      <c r="A10646" s="37"/>
      <c r="B10646" s="38"/>
      <c r="C10646" s="39"/>
      <c r="D10646" s="39"/>
      <c r="E10646" s="40"/>
      <c r="F10646" s="41" t="str">
        <f aca="false">IF(A10646="","",INDEX(Assumptions!$B$16:$B$18,MATCH(C10646,Assumptions!$A$16:$A$18,0)))</f>
        <v/>
      </c>
      <c r="G10646" s="42" t="str">
        <f aca="false">IF(A10646="","",WORKDAY(B10646,F10646))</f>
        <v/>
      </c>
    </row>
    <row r="10647" customFormat="false" ht="15" hidden="false" customHeight="false" outlineLevel="0" collapsed="false">
      <c r="A10647" s="37"/>
      <c r="B10647" s="38"/>
      <c r="C10647" s="39"/>
      <c r="D10647" s="39"/>
      <c r="E10647" s="40"/>
      <c r="F10647" s="41" t="str">
        <f aca="false">IF(A10647="","",INDEX(Assumptions!$B$16:$B$18,MATCH(C10647,Assumptions!$A$16:$A$18,0)))</f>
        <v/>
      </c>
      <c r="G10647" s="42" t="str">
        <f aca="false">IF(A10647="","",WORKDAY(B10647,F10647))</f>
        <v/>
      </c>
    </row>
    <row r="10648" customFormat="false" ht="15" hidden="false" customHeight="false" outlineLevel="0" collapsed="false">
      <c r="A10648" s="37"/>
      <c r="B10648" s="38"/>
      <c r="C10648" s="39"/>
      <c r="D10648" s="39"/>
      <c r="E10648" s="40"/>
      <c r="F10648" s="41" t="str">
        <f aca="false">IF(A10648="","",INDEX(Assumptions!$B$16:$B$18,MATCH(C10648,Assumptions!$A$16:$A$18,0)))</f>
        <v/>
      </c>
      <c r="G10648" s="42" t="str">
        <f aca="false">IF(A10648="","",WORKDAY(B10648,F10648))</f>
        <v/>
      </c>
    </row>
    <row r="10649" customFormat="false" ht="15" hidden="false" customHeight="false" outlineLevel="0" collapsed="false">
      <c r="A10649" s="37"/>
      <c r="B10649" s="38"/>
      <c r="C10649" s="39"/>
      <c r="D10649" s="39"/>
      <c r="E10649" s="40"/>
      <c r="F10649" s="41" t="str">
        <f aca="false">IF(A10649="","",INDEX(Assumptions!$B$16:$B$18,MATCH(C10649,Assumptions!$A$16:$A$18,0)))</f>
        <v/>
      </c>
      <c r="G10649" s="42" t="str">
        <f aca="false">IF(A10649="","",WORKDAY(B10649,F10649))</f>
        <v/>
      </c>
    </row>
    <row r="10650" customFormat="false" ht="15" hidden="false" customHeight="false" outlineLevel="0" collapsed="false">
      <c r="A10650" s="37"/>
      <c r="B10650" s="38"/>
      <c r="C10650" s="39"/>
      <c r="D10650" s="39"/>
      <c r="E10650" s="40"/>
      <c r="F10650" s="41" t="str">
        <f aca="false">IF(A10650="","",INDEX(Assumptions!$B$16:$B$18,MATCH(C10650,Assumptions!$A$16:$A$18,0)))</f>
        <v/>
      </c>
      <c r="G10650" s="42" t="str">
        <f aca="false">IF(A10650="","",WORKDAY(B10650,F10650))</f>
        <v/>
      </c>
    </row>
    <row r="10651" customFormat="false" ht="15" hidden="false" customHeight="false" outlineLevel="0" collapsed="false">
      <c r="A10651" s="37"/>
      <c r="B10651" s="38"/>
      <c r="C10651" s="39"/>
      <c r="D10651" s="39"/>
      <c r="E10651" s="40"/>
      <c r="F10651" s="41" t="str">
        <f aca="false">IF(A10651="","",INDEX(Assumptions!$B$16:$B$18,MATCH(C10651,Assumptions!$A$16:$A$18,0)))</f>
        <v/>
      </c>
      <c r="G10651" s="42" t="str">
        <f aca="false">IF(A10651="","",WORKDAY(B10651,F10651))</f>
        <v/>
      </c>
    </row>
    <row r="10652" customFormat="false" ht="15" hidden="false" customHeight="false" outlineLevel="0" collapsed="false">
      <c r="A10652" s="37"/>
      <c r="B10652" s="38"/>
      <c r="C10652" s="39"/>
      <c r="D10652" s="39"/>
      <c r="E10652" s="40"/>
      <c r="F10652" s="41" t="str">
        <f aca="false">IF(A10652="","",INDEX(Assumptions!$B$16:$B$18,MATCH(C10652,Assumptions!$A$16:$A$18,0)))</f>
        <v/>
      </c>
      <c r="G10652" s="42" t="str">
        <f aca="false">IF(A10652="","",WORKDAY(B10652,F10652))</f>
        <v/>
      </c>
    </row>
    <row r="10653" customFormat="false" ht="15" hidden="false" customHeight="false" outlineLevel="0" collapsed="false">
      <c r="A10653" s="37"/>
      <c r="B10653" s="38"/>
      <c r="C10653" s="39"/>
      <c r="D10653" s="39"/>
      <c r="E10653" s="40"/>
      <c r="F10653" s="41" t="str">
        <f aca="false">IF(A10653="","",INDEX(Assumptions!$B$16:$B$18,MATCH(C10653,Assumptions!$A$16:$A$18,0)))</f>
        <v/>
      </c>
      <c r="G10653" s="42" t="str">
        <f aca="false">IF(A10653="","",WORKDAY(B10653,F10653))</f>
        <v/>
      </c>
    </row>
    <row r="10654" customFormat="false" ht="15" hidden="false" customHeight="false" outlineLevel="0" collapsed="false">
      <c r="A10654" s="37"/>
      <c r="B10654" s="38"/>
      <c r="C10654" s="39"/>
      <c r="D10654" s="39"/>
      <c r="E10654" s="40"/>
      <c r="F10654" s="41" t="str">
        <f aca="false">IF(A10654="","",INDEX(Assumptions!$B$16:$B$18,MATCH(C10654,Assumptions!$A$16:$A$18,0)))</f>
        <v/>
      </c>
      <c r="G10654" s="42" t="str">
        <f aca="false">IF(A10654="","",WORKDAY(B10654,F10654))</f>
        <v/>
      </c>
    </row>
    <row r="10655" customFormat="false" ht="15" hidden="false" customHeight="false" outlineLevel="0" collapsed="false">
      <c r="A10655" s="37"/>
      <c r="B10655" s="38"/>
      <c r="C10655" s="39"/>
      <c r="D10655" s="39"/>
      <c r="E10655" s="40"/>
      <c r="F10655" s="41" t="str">
        <f aca="false">IF(A10655="","",INDEX(Assumptions!$B$16:$B$18,MATCH(C10655,Assumptions!$A$16:$A$18,0)))</f>
        <v/>
      </c>
      <c r="G10655" s="42" t="str">
        <f aca="false">IF(A10655="","",WORKDAY(B10655,F10655))</f>
        <v/>
      </c>
    </row>
    <row r="10656" customFormat="false" ht="15" hidden="false" customHeight="false" outlineLevel="0" collapsed="false">
      <c r="A10656" s="37"/>
      <c r="B10656" s="38"/>
      <c r="C10656" s="39"/>
      <c r="D10656" s="39"/>
      <c r="E10656" s="40"/>
      <c r="F10656" s="41" t="str">
        <f aca="false">IF(A10656="","",INDEX(Assumptions!$B$16:$B$18,MATCH(C10656,Assumptions!$A$16:$A$18,0)))</f>
        <v/>
      </c>
      <c r="G10656" s="42" t="str">
        <f aca="false">IF(A10656="","",WORKDAY(B10656,F10656))</f>
        <v/>
      </c>
    </row>
    <row r="10657" customFormat="false" ht="15" hidden="false" customHeight="false" outlineLevel="0" collapsed="false">
      <c r="A10657" s="37"/>
      <c r="B10657" s="38"/>
      <c r="C10657" s="39"/>
      <c r="D10657" s="39"/>
      <c r="E10657" s="40"/>
      <c r="F10657" s="41" t="str">
        <f aca="false">IF(A10657="","",INDEX(Assumptions!$B$16:$B$18,MATCH(C10657,Assumptions!$A$16:$A$18,0)))</f>
        <v/>
      </c>
      <c r="G10657" s="42" t="str">
        <f aca="false">IF(A10657="","",WORKDAY(B10657,F10657))</f>
        <v/>
      </c>
    </row>
    <row r="10658" customFormat="false" ht="15" hidden="false" customHeight="false" outlineLevel="0" collapsed="false">
      <c r="A10658" s="37"/>
      <c r="B10658" s="38"/>
      <c r="C10658" s="39"/>
      <c r="D10658" s="39"/>
      <c r="E10658" s="40"/>
      <c r="F10658" s="41" t="str">
        <f aca="false">IF(A10658="","",INDEX(Assumptions!$B$16:$B$18,MATCH(C10658,Assumptions!$A$16:$A$18,0)))</f>
        <v/>
      </c>
      <c r="G10658" s="42" t="str">
        <f aca="false">IF(A10658="","",WORKDAY(B10658,F10658))</f>
        <v/>
      </c>
    </row>
    <row r="10659" customFormat="false" ht="15" hidden="false" customHeight="false" outlineLevel="0" collapsed="false">
      <c r="A10659" s="37"/>
      <c r="B10659" s="38"/>
      <c r="C10659" s="39"/>
      <c r="D10659" s="39"/>
      <c r="E10659" s="40"/>
      <c r="F10659" s="41" t="str">
        <f aca="false">IF(A10659="","",INDEX(Assumptions!$B$16:$B$18,MATCH(C10659,Assumptions!$A$16:$A$18,0)))</f>
        <v/>
      </c>
      <c r="G10659" s="42" t="str">
        <f aca="false">IF(A10659="","",WORKDAY(B10659,F10659))</f>
        <v/>
      </c>
    </row>
    <row r="10660" customFormat="false" ht="15" hidden="false" customHeight="false" outlineLevel="0" collapsed="false">
      <c r="A10660" s="37"/>
      <c r="B10660" s="38"/>
      <c r="C10660" s="39"/>
      <c r="D10660" s="39"/>
      <c r="E10660" s="40"/>
      <c r="F10660" s="41" t="str">
        <f aca="false">IF(A10660="","",INDEX(Assumptions!$B$16:$B$18,MATCH(C10660,Assumptions!$A$16:$A$18,0)))</f>
        <v/>
      </c>
      <c r="G10660" s="42" t="str">
        <f aca="false">IF(A10660="","",WORKDAY(B10660,F10660))</f>
        <v/>
      </c>
    </row>
    <row r="10661" customFormat="false" ht="15" hidden="false" customHeight="false" outlineLevel="0" collapsed="false">
      <c r="A10661" s="37"/>
      <c r="B10661" s="38"/>
      <c r="C10661" s="39"/>
      <c r="D10661" s="39"/>
      <c r="E10661" s="40"/>
      <c r="F10661" s="41" t="str">
        <f aca="false">IF(A10661="","",INDEX(Assumptions!$B$16:$B$18,MATCH(C10661,Assumptions!$A$16:$A$18,0)))</f>
        <v/>
      </c>
      <c r="G10661" s="42" t="str">
        <f aca="false">IF(A10661="","",WORKDAY(B10661,F10661))</f>
        <v/>
      </c>
    </row>
    <row r="10662" customFormat="false" ht="15" hidden="false" customHeight="false" outlineLevel="0" collapsed="false">
      <c r="A10662" s="37"/>
      <c r="B10662" s="38"/>
      <c r="C10662" s="39"/>
      <c r="D10662" s="39"/>
      <c r="E10662" s="40"/>
      <c r="F10662" s="41" t="str">
        <f aca="false">IF(A10662="","",INDEX(Assumptions!$B$16:$B$18,MATCH(C10662,Assumptions!$A$16:$A$18,0)))</f>
        <v/>
      </c>
      <c r="G10662" s="42" t="str">
        <f aca="false">IF(A10662="","",WORKDAY(B10662,F10662))</f>
        <v/>
      </c>
    </row>
    <row r="10663" customFormat="false" ht="15" hidden="false" customHeight="false" outlineLevel="0" collapsed="false">
      <c r="A10663" s="37"/>
      <c r="B10663" s="38"/>
      <c r="C10663" s="39"/>
      <c r="D10663" s="39"/>
      <c r="E10663" s="40"/>
      <c r="F10663" s="41" t="str">
        <f aca="false">IF(A10663="","",INDEX(Assumptions!$B$16:$B$18,MATCH(C10663,Assumptions!$A$16:$A$18,0)))</f>
        <v/>
      </c>
      <c r="G10663" s="42" t="str">
        <f aca="false">IF(A10663="","",WORKDAY(B10663,F10663))</f>
        <v/>
      </c>
    </row>
    <row r="10664" customFormat="false" ht="15" hidden="false" customHeight="false" outlineLevel="0" collapsed="false">
      <c r="A10664" s="37"/>
      <c r="B10664" s="38"/>
      <c r="C10664" s="39"/>
      <c r="D10664" s="39"/>
      <c r="E10664" s="40"/>
      <c r="F10664" s="41" t="str">
        <f aca="false">IF(A10664="","",INDEX(Assumptions!$B$16:$B$18,MATCH(C10664,Assumptions!$A$16:$A$18,0)))</f>
        <v/>
      </c>
      <c r="G10664" s="42" t="str">
        <f aca="false">IF(A10664="","",WORKDAY(B10664,F10664))</f>
        <v/>
      </c>
    </row>
    <row r="10665" customFormat="false" ht="15" hidden="false" customHeight="false" outlineLevel="0" collapsed="false">
      <c r="A10665" s="37"/>
      <c r="B10665" s="38"/>
      <c r="C10665" s="39"/>
      <c r="D10665" s="39"/>
      <c r="E10665" s="40"/>
      <c r="F10665" s="41" t="str">
        <f aca="false">IF(A10665="","",INDEX(Assumptions!$B$16:$B$18,MATCH(C10665,Assumptions!$A$16:$A$18,0)))</f>
        <v/>
      </c>
      <c r="G10665" s="42" t="str">
        <f aca="false">IF(A10665="","",WORKDAY(B10665,F10665))</f>
        <v/>
      </c>
    </row>
    <row r="10666" customFormat="false" ht="15" hidden="false" customHeight="false" outlineLevel="0" collapsed="false">
      <c r="A10666" s="37"/>
      <c r="B10666" s="38"/>
      <c r="C10666" s="39"/>
      <c r="D10666" s="39"/>
      <c r="E10666" s="40"/>
      <c r="F10666" s="41" t="str">
        <f aca="false">IF(A10666="","",INDEX(Assumptions!$B$16:$B$18,MATCH(C10666,Assumptions!$A$16:$A$18,0)))</f>
        <v/>
      </c>
      <c r="G10666" s="42" t="str">
        <f aca="false">IF(A10666="","",WORKDAY(B10666,F10666))</f>
        <v/>
      </c>
    </row>
    <row r="10667" customFormat="false" ht="15" hidden="false" customHeight="false" outlineLevel="0" collapsed="false">
      <c r="A10667" s="37"/>
      <c r="B10667" s="38"/>
      <c r="C10667" s="39"/>
      <c r="D10667" s="39"/>
      <c r="E10667" s="40"/>
      <c r="F10667" s="41" t="str">
        <f aca="false">IF(A10667="","",INDEX(Assumptions!$B$16:$B$18,MATCH(C10667,Assumptions!$A$16:$A$18,0)))</f>
        <v/>
      </c>
      <c r="G10667" s="42" t="str">
        <f aca="false">IF(A10667="","",WORKDAY(B10667,F10667))</f>
        <v/>
      </c>
    </row>
    <row r="10668" customFormat="false" ht="15" hidden="false" customHeight="false" outlineLevel="0" collapsed="false">
      <c r="A10668" s="37"/>
      <c r="B10668" s="38"/>
      <c r="C10668" s="39"/>
      <c r="D10668" s="39"/>
      <c r="E10668" s="40"/>
      <c r="F10668" s="41" t="str">
        <f aca="false">IF(A10668="","",INDEX(Assumptions!$B$16:$B$18,MATCH(C10668,Assumptions!$A$16:$A$18,0)))</f>
        <v/>
      </c>
      <c r="G10668" s="42" t="str">
        <f aca="false">IF(A10668="","",WORKDAY(B10668,F10668))</f>
        <v/>
      </c>
    </row>
    <row r="10669" customFormat="false" ht="15" hidden="false" customHeight="false" outlineLevel="0" collapsed="false">
      <c r="A10669" s="37"/>
      <c r="B10669" s="38"/>
      <c r="C10669" s="39"/>
      <c r="D10669" s="39"/>
      <c r="E10669" s="40"/>
      <c r="F10669" s="41" t="str">
        <f aca="false">IF(A10669="","",INDEX(Assumptions!$B$16:$B$18,MATCH(C10669,Assumptions!$A$16:$A$18,0)))</f>
        <v/>
      </c>
      <c r="G10669" s="42" t="str">
        <f aca="false">IF(A10669="","",WORKDAY(B10669,F10669))</f>
        <v/>
      </c>
    </row>
    <row r="10670" customFormat="false" ht="15" hidden="false" customHeight="false" outlineLevel="0" collapsed="false">
      <c r="A10670" s="37"/>
      <c r="B10670" s="38"/>
      <c r="C10670" s="39"/>
      <c r="D10670" s="39"/>
      <c r="E10670" s="40"/>
      <c r="F10670" s="41" t="str">
        <f aca="false">IF(A10670="","",INDEX(Assumptions!$B$16:$B$18,MATCH(C10670,Assumptions!$A$16:$A$18,0)))</f>
        <v/>
      </c>
      <c r="G10670" s="42" t="str">
        <f aca="false">IF(A10670="","",WORKDAY(B10670,F10670))</f>
        <v/>
      </c>
    </row>
    <row r="10671" customFormat="false" ht="15" hidden="false" customHeight="false" outlineLevel="0" collapsed="false">
      <c r="A10671" s="37"/>
      <c r="B10671" s="38"/>
      <c r="C10671" s="39"/>
      <c r="D10671" s="39"/>
      <c r="E10671" s="40"/>
      <c r="F10671" s="41" t="str">
        <f aca="false">IF(A10671="","",INDEX(Assumptions!$B$16:$B$18,MATCH(C10671,Assumptions!$A$16:$A$18,0)))</f>
        <v/>
      </c>
      <c r="G10671" s="42" t="str">
        <f aca="false">IF(A10671="","",WORKDAY(B10671,F10671))</f>
        <v/>
      </c>
    </row>
    <row r="10672" customFormat="false" ht="15" hidden="false" customHeight="false" outlineLevel="0" collapsed="false">
      <c r="A10672" s="37"/>
      <c r="B10672" s="38"/>
      <c r="C10672" s="39"/>
      <c r="D10672" s="39"/>
      <c r="E10672" s="40"/>
      <c r="F10672" s="41" t="str">
        <f aca="false">IF(A10672="","",INDEX(Assumptions!$B$16:$B$18,MATCH(C10672,Assumptions!$A$16:$A$18,0)))</f>
        <v/>
      </c>
      <c r="G10672" s="42" t="str">
        <f aca="false">IF(A10672="","",WORKDAY(B10672,F10672))</f>
        <v/>
      </c>
    </row>
    <row r="10673" customFormat="false" ht="15" hidden="false" customHeight="false" outlineLevel="0" collapsed="false">
      <c r="A10673" s="37"/>
      <c r="B10673" s="38"/>
      <c r="C10673" s="39"/>
      <c r="D10673" s="39"/>
      <c r="E10673" s="40"/>
      <c r="F10673" s="41" t="str">
        <f aca="false">IF(A10673="","",INDEX(Assumptions!$B$16:$B$18,MATCH(C10673,Assumptions!$A$16:$A$18,0)))</f>
        <v/>
      </c>
      <c r="G10673" s="42" t="str">
        <f aca="false">IF(A10673="","",WORKDAY(B10673,F10673))</f>
        <v/>
      </c>
    </row>
    <row r="10674" customFormat="false" ht="15" hidden="false" customHeight="false" outlineLevel="0" collapsed="false">
      <c r="A10674" s="37"/>
      <c r="B10674" s="38"/>
      <c r="C10674" s="39"/>
      <c r="D10674" s="39"/>
      <c r="E10674" s="40"/>
      <c r="F10674" s="41" t="str">
        <f aca="false">IF(A10674="","",INDEX(Assumptions!$B$16:$B$18,MATCH(C10674,Assumptions!$A$16:$A$18,0)))</f>
        <v/>
      </c>
      <c r="G10674" s="42" t="str">
        <f aca="false">IF(A10674="","",WORKDAY(B10674,F10674))</f>
        <v/>
      </c>
    </row>
    <row r="10675" customFormat="false" ht="15" hidden="false" customHeight="false" outlineLevel="0" collapsed="false">
      <c r="A10675" s="37"/>
      <c r="B10675" s="38"/>
      <c r="C10675" s="39"/>
      <c r="D10675" s="39"/>
      <c r="E10675" s="40"/>
      <c r="F10675" s="41" t="str">
        <f aca="false">IF(A10675="","",INDEX(Assumptions!$B$16:$B$18,MATCH(C10675,Assumptions!$A$16:$A$18,0)))</f>
        <v/>
      </c>
      <c r="G10675" s="42" t="str">
        <f aca="false">IF(A10675="","",WORKDAY(B10675,F10675))</f>
        <v/>
      </c>
    </row>
    <row r="10676" customFormat="false" ht="15" hidden="false" customHeight="false" outlineLevel="0" collapsed="false">
      <c r="A10676" s="37"/>
      <c r="B10676" s="38"/>
      <c r="C10676" s="39"/>
      <c r="D10676" s="39"/>
      <c r="E10676" s="40"/>
      <c r="F10676" s="41" t="str">
        <f aca="false">IF(A10676="","",INDEX(Assumptions!$B$16:$B$18,MATCH(C10676,Assumptions!$A$16:$A$18,0)))</f>
        <v/>
      </c>
      <c r="G10676" s="42" t="str">
        <f aca="false">IF(A10676="","",WORKDAY(B10676,F10676))</f>
        <v/>
      </c>
    </row>
    <row r="10677" customFormat="false" ht="15" hidden="false" customHeight="false" outlineLevel="0" collapsed="false">
      <c r="A10677" s="37"/>
      <c r="B10677" s="38"/>
      <c r="C10677" s="39"/>
      <c r="D10677" s="39"/>
      <c r="E10677" s="40"/>
      <c r="F10677" s="41" t="str">
        <f aca="false">IF(A10677="","",INDEX(Assumptions!$B$16:$B$18,MATCH(C10677,Assumptions!$A$16:$A$18,0)))</f>
        <v/>
      </c>
      <c r="G10677" s="42" t="str">
        <f aca="false">IF(A10677="","",WORKDAY(B10677,F10677))</f>
        <v/>
      </c>
    </row>
    <row r="10678" customFormat="false" ht="15" hidden="false" customHeight="false" outlineLevel="0" collapsed="false">
      <c r="A10678" s="37"/>
      <c r="B10678" s="38"/>
      <c r="C10678" s="39"/>
      <c r="D10678" s="39"/>
      <c r="E10678" s="40"/>
      <c r="F10678" s="41" t="str">
        <f aca="false">IF(A10678="","",INDEX(Assumptions!$B$16:$B$18,MATCH(C10678,Assumptions!$A$16:$A$18,0)))</f>
        <v/>
      </c>
      <c r="G10678" s="42" t="str">
        <f aca="false">IF(A10678="","",WORKDAY(B10678,F10678))</f>
        <v/>
      </c>
    </row>
    <row r="10679" customFormat="false" ht="15" hidden="false" customHeight="false" outlineLevel="0" collapsed="false">
      <c r="A10679" s="37"/>
      <c r="B10679" s="38"/>
      <c r="C10679" s="39"/>
      <c r="D10679" s="39"/>
      <c r="E10679" s="40"/>
      <c r="F10679" s="41" t="str">
        <f aca="false">IF(A10679="","",INDEX(Assumptions!$B$16:$B$18,MATCH(C10679,Assumptions!$A$16:$A$18,0)))</f>
        <v/>
      </c>
      <c r="G10679" s="42" t="str">
        <f aca="false">IF(A10679="","",WORKDAY(B10679,F10679))</f>
        <v/>
      </c>
    </row>
    <row r="10680" customFormat="false" ht="15" hidden="false" customHeight="false" outlineLevel="0" collapsed="false">
      <c r="A10680" s="37"/>
      <c r="B10680" s="38"/>
      <c r="C10680" s="39"/>
      <c r="D10680" s="39"/>
      <c r="E10680" s="40"/>
      <c r="F10680" s="41" t="str">
        <f aca="false">IF(A10680="","",INDEX(Assumptions!$B$16:$B$18,MATCH(C10680,Assumptions!$A$16:$A$18,0)))</f>
        <v/>
      </c>
      <c r="G10680" s="42" t="str">
        <f aca="false">IF(A10680="","",WORKDAY(B10680,F10680))</f>
        <v/>
      </c>
    </row>
    <row r="10681" customFormat="false" ht="15" hidden="false" customHeight="false" outlineLevel="0" collapsed="false">
      <c r="A10681" s="37"/>
      <c r="B10681" s="38"/>
      <c r="C10681" s="39"/>
      <c r="D10681" s="39"/>
      <c r="E10681" s="40"/>
      <c r="F10681" s="41" t="str">
        <f aca="false">IF(A10681="","",INDEX(Assumptions!$B$16:$B$18,MATCH(C10681,Assumptions!$A$16:$A$18,0)))</f>
        <v/>
      </c>
      <c r="G10681" s="42" t="str">
        <f aca="false">IF(A10681="","",WORKDAY(B10681,F10681))</f>
        <v/>
      </c>
    </row>
    <row r="10682" customFormat="false" ht="15" hidden="false" customHeight="false" outlineLevel="0" collapsed="false">
      <c r="A10682" s="37"/>
      <c r="B10682" s="38"/>
      <c r="C10682" s="39"/>
      <c r="D10682" s="39"/>
      <c r="E10682" s="40"/>
      <c r="F10682" s="41" t="str">
        <f aca="false">IF(A10682="","",INDEX(Assumptions!$B$16:$B$18,MATCH(C10682,Assumptions!$A$16:$A$18,0)))</f>
        <v/>
      </c>
      <c r="G10682" s="42" t="str">
        <f aca="false">IF(A10682="","",WORKDAY(B10682,F10682))</f>
        <v/>
      </c>
    </row>
    <row r="10683" customFormat="false" ht="15" hidden="false" customHeight="false" outlineLevel="0" collapsed="false">
      <c r="A10683" s="37"/>
      <c r="B10683" s="38"/>
      <c r="C10683" s="39"/>
      <c r="D10683" s="39"/>
      <c r="E10683" s="40"/>
      <c r="F10683" s="41" t="str">
        <f aca="false">IF(A10683="","",INDEX(Assumptions!$B$16:$B$18,MATCH(C10683,Assumptions!$A$16:$A$18,0)))</f>
        <v/>
      </c>
      <c r="G10683" s="42" t="str">
        <f aca="false">IF(A10683="","",WORKDAY(B10683,F10683))</f>
        <v/>
      </c>
    </row>
    <row r="10684" customFormat="false" ht="15" hidden="false" customHeight="false" outlineLevel="0" collapsed="false">
      <c r="A10684" s="37"/>
      <c r="B10684" s="38"/>
      <c r="C10684" s="39"/>
      <c r="D10684" s="39"/>
      <c r="E10684" s="40"/>
      <c r="F10684" s="41" t="str">
        <f aca="false">IF(A10684="","",INDEX(Assumptions!$B$16:$B$18,MATCH(C10684,Assumptions!$A$16:$A$18,0)))</f>
        <v/>
      </c>
      <c r="G10684" s="42" t="str">
        <f aca="false">IF(A10684="","",WORKDAY(B10684,F10684))</f>
        <v/>
      </c>
    </row>
    <row r="10685" customFormat="false" ht="15" hidden="false" customHeight="false" outlineLevel="0" collapsed="false">
      <c r="A10685" s="37"/>
      <c r="B10685" s="38"/>
      <c r="C10685" s="39"/>
      <c r="D10685" s="39"/>
      <c r="E10685" s="40"/>
      <c r="F10685" s="41" t="str">
        <f aca="false">IF(A10685="","",INDEX(Assumptions!$B$16:$B$18,MATCH(C10685,Assumptions!$A$16:$A$18,0)))</f>
        <v/>
      </c>
      <c r="G10685" s="42" t="str">
        <f aca="false">IF(A10685="","",WORKDAY(B10685,F10685))</f>
        <v/>
      </c>
    </row>
    <row r="10686" customFormat="false" ht="15" hidden="false" customHeight="false" outlineLevel="0" collapsed="false">
      <c r="A10686" s="37"/>
      <c r="B10686" s="38"/>
      <c r="C10686" s="39"/>
      <c r="D10686" s="39"/>
      <c r="E10686" s="40"/>
      <c r="F10686" s="41" t="str">
        <f aca="false">IF(A10686="","",INDEX(Assumptions!$B$16:$B$18,MATCH(C10686,Assumptions!$A$16:$A$18,0)))</f>
        <v/>
      </c>
      <c r="G10686" s="42" t="str">
        <f aca="false">IF(A10686="","",WORKDAY(B10686,F10686))</f>
        <v/>
      </c>
    </row>
    <row r="10687" customFormat="false" ht="15" hidden="false" customHeight="false" outlineLevel="0" collapsed="false">
      <c r="A10687" s="37"/>
      <c r="B10687" s="38"/>
      <c r="C10687" s="39"/>
      <c r="D10687" s="39"/>
      <c r="E10687" s="40"/>
      <c r="F10687" s="41" t="str">
        <f aca="false">IF(A10687="","",INDEX(Assumptions!$B$16:$B$18,MATCH(C10687,Assumptions!$A$16:$A$18,0)))</f>
        <v/>
      </c>
      <c r="G10687" s="42" t="str">
        <f aca="false">IF(A10687="","",WORKDAY(B10687,F10687))</f>
        <v/>
      </c>
    </row>
    <row r="10688" customFormat="false" ht="15" hidden="false" customHeight="false" outlineLevel="0" collapsed="false">
      <c r="A10688" s="37"/>
      <c r="B10688" s="38"/>
      <c r="C10688" s="39"/>
      <c r="D10688" s="39"/>
      <c r="E10688" s="40"/>
      <c r="F10688" s="41" t="str">
        <f aca="false">IF(A10688="","",INDEX(Assumptions!$B$16:$B$18,MATCH(C10688,Assumptions!$A$16:$A$18,0)))</f>
        <v/>
      </c>
      <c r="G10688" s="42" t="str">
        <f aca="false">IF(A10688="","",WORKDAY(B10688,F10688))</f>
        <v/>
      </c>
    </row>
    <row r="10689" customFormat="false" ht="15" hidden="false" customHeight="false" outlineLevel="0" collapsed="false">
      <c r="A10689" s="37"/>
      <c r="B10689" s="38"/>
      <c r="C10689" s="39"/>
      <c r="D10689" s="39"/>
      <c r="E10689" s="40"/>
      <c r="F10689" s="41" t="str">
        <f aca="false">IF(A10689="","",INDEX(Assumptions!$B$16:$B$18,MATCH(C10689,Assumptions!$A$16:$A$18,0)))</f>
        <v/>
      </c>
      <c r="G10689" s="42" t="str">
        <f aca="false">IF(A10689="","",WORKDAY(B10689,F10689))</f>
        <v/>
      </c>
    </row>
    <row r="10690" customFormat="false" ht="15" hidden="false" customHeight="false" outlineLevel="0" collapsed="false">
      <c r="A10690" s="37"/>
      <c r="B10690" s="38"/>
      <c r="C10690" s="39"/>
      <c r="D10690" s="39"/>
      <c r="E10690" s="40"/>
      <c r="F10690" s="41" t="str">
        <f aca="false">IF(A10690="","",INDEX(Assumptions!$B$16:$B$18,MATCH(C10690,Assumptions!$A$16:$A$18,0)))</f>
        <v/>
      </c>
      <c r="G10690" s="42" t="str">
        <f aca="false">IF(A10690="","",WORKDAY(B10690,F10690))</f>
        <v/>
      </c>
    </row>
    <row r="10691" customFormat="false" ht="15" hidden="false" customHeight="false" outlineLevel="0" collapsed="false">
      <c r="A10691" s="37"/>
      <c r="B10691" s="38"/>
      <c r="C10691" s="39"/>
      <c r="D10691" s="39"/>
      <c r="E10691" s="40"/>
      <c r="F10691" s="41" t="str">
        <f aca="false">IF(A10691="","",INDEX(Assumptions!$B$16:$B$18,MATCH(C10691,Assumptions!$A$16:$A$18,0)))</f>
        <v/>
      </c>
      <c r="G10691" s="42" t="str">
        <f aca="false">IF(A10691="","",WORKDAY(B10691,F10691))</f>
        <v/>
      </c>
    </row>
    <row r="10692" customFormat="false" ht="15" hidden="false" customHeight="false" outlineLevel="0" collapsed="false">
      <c r="A10692" s="37"/>
      <c r="B10692" s="38"/>
      <c r="C10692" s="39"/>
      <c r="D10692" s="39"/>
      <c r="E10692" s="40"/>
      <c r="F10692" s="41" t="str">
        <f aca="false">IF(A10692="","",INDEX(Assumptions!$B$16:$B$18,MATCH(C10692,Assumptions!$A$16:$A$18,0)))</f>
        <v/>
      </c>
      <c r="G10692" s="42" t="str">
        <f aca="false">IF(A10692="","",WORKDAY(B10692,F10692))</f>
        <v/>
      </c>
    </row>
    <row r="10693" customFormat="false" ht="15" hidden="false" customHeight="false" outlineLevel="0" collapsed="false">
      <c r="A10693" s="37"/>
      <c r="B10693" s="38"/>
      <c r="C10693" s="39"/>
      <c r="D10693" s="39"/>
      <c r="E10693" s="40"/>
      <c r="F10693" s="41" t="str">
        <f aca="false">IF(A10693="","",INDEX(Assumptions!$B$16:$B$18,MATCH(C10693,Assumptions!$A$16:$A$18,0)))</f>
        <v/>
      </c>
      <c r="G10693" s="42" t="str">
        <f aca="false">IF(A10693="","",WORKDAY(B10693,F10693))</f>
        <v/>
      </c>
    </row>
    <row r="10694" customFormat="false" ht="15" hidden="false" customHeight="false" outlineLevel="0" collapsed="false">
      <c r="A10694" s="37"/>
      <c r="B10694" s="38"/>
      <c r="C10694" s="39"/>
      <c r="D10694" s="39"/>
      <c r="E10694" s="40"/>
      <c r="F10694" s="41" t="str">
        <f aca="false">IF(A10694="","",INDEX(Assumptions!$B$16:$B$18,MATCH(C10694,Assumptions!$A$16:$A$18,0)))</f>
        <v/>
      </c>
      <c r="G10694" s="42" t="str">
        <f aca="false">IF(A10694="","",WORKDAY(B10694,F10694))</f>
        <v/>
      </c>
    </row>
    <row r="10695" customFormat="false" ht="15" hidden="false" customHeight="false" outlineLevel="0" collapsed="false">
      <c r="A10695" s="37"/>
      <c r="B10695" s="38"/>
      <c r="C10695" s="39"/>
      <c r="D10695" s="39"/>
      <c r="E10695" s="40"/>
      <c r="F10695" s="41" t="str">
        <f aca="false">IF(A10695="","",INDEX(Assumptions!$B$16:$B$18,MATCH(C10695,Assumptions!$A$16:$A$18,0)))</f>
        <v/>
      </c>
      <c r="G10695" s="42" t="str">
        <f aca="false">IF(A10695="","",WORKDAY(B10695,F10695))</f>
        <v/>
      </c>
    </row>
    <row r="10696" customFormat="false" ht="15" hidden="false" customHeight="false" outlineLevel="0" collapsed="false">
      <c r="A10696" s="37"/>
      <c r="B10696" s="38"/>
      <c r="C10696" s="39"/>
      <c r="D10696" s="39"/>
      <c r="E10696" s="40"/>
      <c r="F10696" s="41" t="str">
        <f aca="false">IF(A10696="","",INDEX(Assumptions!$B$16:$B$18,MATCH(C10696,Assumptions!$A$16:$A$18,0)))</f>
        <v/>
      </c>
      <c r="G10696" s="42" t="str">
        <f aca="false">IF(A10696="","",WORKDAY(B10696,F10696))</f>
        <v/>
      </c>
    </row>
    <row r="10697" customFormat="false" ht="15" hidden="false" customHeight="false" outlineLevel="0" collapsed="false">
      <c r="A10697" s="37"/>
      <c r="B10697" s="38"/>
      <c r="C10697" s="39"/>
      <c r="D10697" s="39"/>
      <c r="E10697" s="40"/>
      <c r="F10697" s="41" t="str">
        <f aca="false">IF(A10697="","",INDEX(Assumptions!$B$16:$B$18,MATCH(C10697,Assumptions!$A$16:$A$18,0)))</f>
        <v/>
      </c>
      <c r="G10697" s="42" t="str">
        <f aca="false">IF(A10697="","",WORKDAY(B10697,F10697))</f>
        <v/>
      </c>
    </row>
    <row r="10698" customFormat="false" ht="15" hidden="false" customHeight="false" outlineLevel="0" collapsed="false">
      <c r="A10698" s="37"/>
      <c r="B10698" s="38"/>
      <c r="C10698" s="39"/>
      <c r="D10698" s="39"/>
      <c r="E10698" s="40"/>
      <c r="F10698" s="41" t="str">
        <f aca="false">IF(A10698="","",INDEX(Assumptions!$B$16:$B$18,MATCH(C10698,Assumptions!$A$16:$A$18,0)))</f>
        <v/>
      </c>
      <c r="G10698" s="42" t="str">
        <f aca="false">IF(A10698="","",WORKDAY(B10698,F10698))</f>
        <v/>
      </c>
    </row>
    <row r="10699" customFormat="false" ht="15" hidden="false" customHeight="false" outlineLevel="0" collapsed="false">
      <c r="A10699" s="37"/>
      <c r="B10699" s="38"/>
      <c r="C10699" s="39"/>
      <c r="D10699" s="39"/>
      <c r="E10699" s="40"/>
      <c r="F10699" s="41" t="str">
        <f aca="false">IF(A10699="","",INDEX(Assumptions!$B$16:$B$18,MATCH(C10699,Assumptions!$A$16:$A$18,0)))</f>
        <v/>
      </c>
      <c r="G10699" s="42" t="str">
        <f aca="false">IF(A10699="","",WORKDAY(B10699,F10699))</f>
        <v/>
      </c>
    </row>
    <row r="10700" customFormat="false" ht="15" hidden="false" customHeight="false" outlineLevel="0" collapsed="false">
      <c r="A10700" s="37"/>
      <c r="B10700" s="38"/>
      <c r="C10700" s="39"/>
      <c r="D10700" s="39"/>
      <c r="E10700" s="40"/>
      <c r="F10700" s="41" t="str">
        <f aca="false">IF(A10700="","",INDEX(Assumptions!$B$16:$B$18,MATCH(C10700,Assumptions!$A$16:$A$18,0)))</f>
        <v/>
      </c>
      <c r="G10700" s="42" t="str">
        <f aca="false">IF(A10700="","",WORKDAY(B10700,F10700))</f>
        <v/>
      </c>
    </row>
    <row r="10701" customFormat="false" ht="15" hidden="false" customHeight="false" outlineLevel="0" collapsed="false">
      <c r="A10701" s="37"/>
      <c r="B10701" s="38"/>
      <c r="C10701" s="39"/>
      <c r="D10701" s="39"/>
      <c r="E10701" s="40"/>
      <c r="F10701" s="41" t="str">
        <f aca="false">IF(A10701="","",INDEX(Assumptions!$B$16:$B$18,MATCH(C10701,Assumptions!$A$16:$A$18,0)))</f>
        <v/>
      </c>
      <c r="G10701" s="42" t="str">
        <f aca="false">IF(A10701="","",WORKDAY(B10701,F10701))</f>
        <v/>
      </c>
    </row>
    <row r="10702" customFormat="false" ht="15" hidden="false" customHeight="false" outlineLevel="0" collapsed="false">
      <c r="A10702" s="37"/>
      <c r="B10702" s="38"/>
      <c r="C10702" s="39"/>
      <c r="D10702" s="39"/>
      <c r="E10702" s="40"/>
      <c r="F10702" s="41" t="str">
        <f aca="false">IF(A10702="","",INDEX(Assumptions!$B$16:$B$18,MATCH(C10702,Assumptions!$A$16:$A$18,0)))</f>
        <v/>
      </c>
      <c r="G10702" s="42" t="str">
        <f aca="false">IF(A10702="","",WORKDAY(B10702,F10702))</f>
        <v/>
      </c>
    </row>
    <row r="10703" customFormat="false" ht="15" hidden="false" customHeight="false" outlineLevel="0" collapsed="false">
      <c r="A10703" s="37"/>
      <c r="B10703" s="38"/>
      <c r="C10703" s="39"/>
      <c r="D10703" s="39"/>
      <c r="E10703" s="40"/>
      <c r="F10703" s="41" t="str">
        <f aca="false">IF(A10703="","",INDEX(Assumptions!$B$16:$B$18,MATCH(C10703,Assumptions!$A$16:$A$18,0)))</f>
        <v/>
      </c>
      <c r="G10703" s="42" t="str">
        <f aca="false">IF(A10703="","",WORKDAY(B10703,F10703))</f>
        <v/>
      </c>
    </row>
    <row r="10704" customFormat="false" ht="15" hidden="false" customHeight="false" outlineLevel="0" collapsed="false">
      <c r="A10704" s="37"/>
      <c r="B10704" s="38"/>
      <c r="C10704" s="39"/>
      <c r="D10704" s="39"/>
      <c r="E10704" s="40"/>
      <c r="F10704" s="41" t="str">
        <f aca="false">IF(A10704="","",INDEX(Assumptions!$B$16:$B$18,MATCH(C10704,Assumptions!$A$16:$A$18,0)))</f>
        <v/>
      </c>
      <c r="G10704" s="42" t="str">
        <f aca="false">IF(A10704="","",WORKDAY(B10704,F10704))</f>
        <v/>
      </c>
    </row>
    <row r="10705" customFormat="false" ht="15" hidden="false" customHeight="false" outlineLevel="0" collapsed="false">
      <c r="A10705" s="37"/>
      <c r="B10705" s="38"/>
      <c r="C10705" s="39"/>
      <c r="D10705" s="39"/>
      <c r="E10705" s="40"/>
      <c r="F10705" s="41" t="str">
        <f aca="false">IF(A10705="","",INDEX(Assumptions!$B$16:$B$18,MATCH(C10705,Assumptions!$A$16:$A$18,0)))</f>
        <v/>
      </c>
      <c r="G10705" s="42" t="str">
        <f aca="false">IF(A10705="","",WORKDAY(B10705,F10705))</f>
        <v/>
      </c>
    </row>
    <row r="10706" customFormat="false" ht="15" hidden="false" customHeight="false" outlineLevel="0" collapsed="false">
      <c r="A10706" s="37"/>
      <c r="B10706" s="38"/>
      <c r="C10706" s="39"/>
      <c r="D10706" s="39"/>
      <c r="E10706" s="40"/>
      <c r="F10706" s="41" t="str">
        <f aca="false">IF(A10706="","",INDEX(Assumptions!$B$16:$B$18,MATCH(C10706,Assumptions!$A$16:$A$18,0)))</f>
        <v/>
      </c>
      <c r="G10706" s="42" t="str">
        <f aca="false">IF(A10706="","",WORKDAY(B10706,F10706))</f>
        <v/>
      </c>
    </row>
    <row r="10707" customFormat="false" ht="15" hidden="false" customHeight="false" outlineLevel="0" collapsed="false">
      <c r="A10707" s="37"/>
      <c r="B10707" s="38"/>
      <c r="C10707" s="39"/>
      <c r="D10707" s="39"/>
      <c r="E10707" s="40"/>
      <c r="F10707" s="41" t="str">
        <f aca="false">IF(A10707="","",INDEX(Assumptions!$B$16:$B$18,MATCH(C10707,Assumptions!$A$16:$A$18,0)))</f>
        <v/>
      </c>
      <c r="G10707" s="42" t="str">
        <f aca="false">IF(A10707="","",WORKDAY(B10707,F10707))</f>
        <v/>
      </c>
    </row>
    <row r="10708" customFormat="false" ht="15" hidden="false" customHeight="false" outlineLevel="0" collapsed="false">
      <c r="A10708" s="37"/>
      <c r="B10708" s="38"/>
      <c r="C10708" s="39"/>
      <c r="D10708" s="39"/>
      <c r="E10708" s="40"/>
      <c r="F10708" s="41" t="str">
        <f aca="false">IF(A10708="","",INDEX(Assumptions!$B$16:$B$18,MATCH(C10708,Assumptions!$A$16:$A$18,0)))</f>
        <v/>
      </c>
      <c r="G10708" s="42" t="str">
        <f aca="false">IF(A10708="","",WORKDAY(B10708,F10708))</f>
        <v/>
      </c>
    </row>
    <row r="10709" customFormat="false" ht="15" hidden="false" customHeight="false" outlineLevel="0" collapsed="false">
      <c r="A10709" s="37"/>
      <c r="B10709" s="38"/>
      <c r="C10709" s="39"/>
      <c r="D10709" s="39"/>
      <c r="E10709" s="40"/>
      <c r="F10709" s="41" t="str">
        <f aca="false">IF(A10709="","",INDEX(Assumptions!$B$16:$B$18,MATCH(C10709,Assumptions!$A$16:$A$18,0)))</f>
        <v/>
      </c>
      <c r="G10709" s="42" t="str">
        <f aca="false">IF(A10709="","",WORKDAY(B10709,F10709))</f>
        <v/>
      </c>
    </row>
    <row r="10710" customFormat="false" ht="15" hidden="false" customHeight="false" outlineLevel="0" collapsed="false">
      <c r="A10710" s="37"/>
      <c r="B10710" s="38"/>
      <c r="C10710" s="39"/>
      <c r="D10710" s="39"/>
      <c r="E10710" s="40"/>
      <c r="F10710" s="41" t="str">
        <f aca="false">IF(A10710="","",INDEX(Assumptions!$B$16:$B$18,MATCH(C10710,Assumptions!$A$16:$A$18,0)))</f>
        <v/>
      </c>
      <c r="G10710" s="42" t="str">
        <f aca="false">IF(A10710="","",WORKDAY(B10710,F10710))</f>
        <v/>
      </c>
    </row>
    <row r="10711" customFormat="false" ht="15" hidden="false" customHeight="false" outlineLevel="0" collapsed="false">
      <c r="A10711" s="37"/>
      <c r="B10711" s="38"/>
      <c r="C10711" s="39"/>
      <c r="D10711" s="39"/>
      <c r="E10711" s="40"/>
      <c r="F10711" s="41" t="str">
        <f aca="false">IF(A10711="","",INDEX(Assumptions!$B$16:$B$18,MATCH(C10711,Assumptions!$A$16:$A$18,0)))</f>
        <v/>
      </c>
      <c r="G10711" s="42" t="str">
        <f aca="false">IF(A10711="","",WORKDAY(B10711,F10711))</f>
        <v/>
      </c>
    </row>
    <row r="10712" customFormat="false" ht="15" hidden="false" customHeight="false" outlineLevel="0" collapsed="false">
      <c r="A10712" s="37"/>
      <c r="B10712" s="38"/>
      <c r="C10712" s="39"/>
      <c r="D10712" s="39"/>
      <c r="E10712" s="40"/>
      <c r="F10712" s="41" t="str">
        <f aca="false">IF(A10712="","",INDEX(Assumptions!$B$16:$B$18,MATCH(C10712,Assumptions!$A$16:$A$18,0)))</f>
        <v/>
      </c>
      <c r="G10712" s="42" t="str">
        <f aca="false">IF(A10712="","",WORKDAY(B10712,F10712))</f>
        <v/>
      </c>
    </row>
    <row r="10713" customFormat="false" ht="15" hidden="false" customHeight="false" outlineLevel="0" collapsed="false">
      <c r="A10713" s="37"/>
      <c r="B10713" s="38"/>
      <c r="C10713" s="39"/>
      <c r="D10713" s="39"/>
      <c r="E10713" s="40"/>
      <c r="F10713" s="41" t="str">
        <f aca="false">IF(A10713="","",INDEX(Assumptions!$B$16:$B$18,MATCH(C10713,Assumptions!$A$16:$A$18,0)))</f>
        <v/>
      </c>
      <c r="G10713" s="42" t="str">
        <f aca="false">IF(A10713="","",WORKDAY(B10713,F10713))</f>
        <v/>
      </c>
    </row>
    <row r="10714" customFormat="false" ht="15" hidden="false" customHeight="false" outlineLevel="0" collapsed="false">
      <c r="A10714" s="37"/>
      <c r="B10714" s="38"/>
      <c r="C10714" s="39"/>
      <c r="D10714" s="39"/>
      <c r="E10714" s="40"/>
      <c r="F10714" s="41" t="str">
        <f aca="false">IF(A10714="","",INDEX(Assumptions!$B$16:$B$18,MATCH(C10714,Assumptions!$A$16:$A$18,0)))</f>
        <v/>
      </c>
      <c r="G10714" s="42" t="str">
        <f aca="false">IF(A10714="","",WORKDAY(B10714,F10714))</f>
        <v/>
      </c>
    </row>
    <row r="10715" customFormat="false" ht="15" hidden="false" customHeight="false" outlineLevel="0" collapsed="false">
      <c r="A10715" s="37"/>
      <c r="B10715" s="38"/>
      <c r="C10715" s="39"/>
      <c r="D10715" s="39"/>
      <c r="E10715" s="40"/>
      <c r="F10715" s="41" t="str">
        <f aca="false">IF(A10715="","",INDEX(Assumptions!$B$16:$B$18,MATCH(C10715,Assumptions!$A$16:$A$18,0)))</f>
        <v/>
      </c>
      <c r="G10715" s="42" t="str">
        <f aca="false">IF(A10715="","",WORKDAY(B10715,F10715))</f>
        <v/>
      </c>
    </row>
    <row r="10716" customFormat="false" ht="15" hidden="false" customHeight="false" outlineLevel="0" collapsed="false">
      <c r="A10716" s="37"/>
      <c r="B10716" s="38"/>
      <c r="C10716" s="39"/>
      <c r="D10716" s="39"/>
      <c r="E10716" s="40"/>
      <c r="F10716" s="41" t="str">
        <f aca="false">IF(A10716="","",INDEX(Assumptions!$B$16:$B$18,MATCH(C10716,Assumptions!$A$16:$A$18,0)))</f>
        <v/>
      </c>
      <c r="G10716" s="42" t="str">
        <f aca="false">IF(A10716="","",WORKDAY(B10716,F10716))</f>
        <v/>
      </c>
    </row>
    <row r="10717" customFormat="false" ht="15" hidden="false" customHeight="false" outlineLevel="0" collapsed="false">
      <c r="A10717" s="37"/>
      <c r="B10717" s="38"/>
      <c r="C10717" s="39"/>
      <c r="D10717" s="39"/>
      <c r="E10717" s="40"/>
      <c r="F10717" s="41" t="str">
        <f aca="false">IF(A10717="","",INDEX(Assumptions!$B$16:$B$18,MATCH(C10717,Assumptions!$A$16:$A$18,0)))</f>
        <v/>
      </c>
      <c r="G10717" s="42" t="str">
        <f aca="false">IF(A10717="","",WORKDAY(B10717,F10717))</f>
        <v/>
      </c>
    </row>
    <row r="10718" customFormat="false" ht="15" hidden="false" customHeight="false" outlineLevel="0" collapsed="false">
      <c r="A10718" s="37"/>
      <c r="B10718" s="38"/>
      <c r="C10718" s="39"/>
      <c r="D10718" s="39"/>
      <c r="E10718" s="40"/>
      <c r="F10718" s="41" t="str">
        <f aca="false">IF(A10718="","",INDEX(Assumptions!$B$16:$B$18,MATCH(C10718,Assumptions!$A$16:$A$18,0)))</f>
        <v/>
      </c>
      <c r="G10718" s="42" t="str">
        <f aca="false">IF(A10718="","",WORKDAY(B10718,F10718))</f>
        <v/>
      </c>
    </row>
    <row r="10719" customFormat="false" ht="15" hidden="false" customHeight="false" outlineLevel="0" collapsed="false">
      <c r="A10719" s="37"/>
      <c r="B10719" s="38"/>
      <c r="C10719" s="39"/>
      <c r="D10719" s="39"/>
      <c r="E10719" s="40"/>
      <c r="F10719" s="41" t="str">
        <f aca="false">IF(A10719="","",INDEX(Assumptions!$B$16:$B$18,MATCH(C10719,Assumptions!$A$16:$A$18,0)))</f>
        <v/>
      </c>
      <c r="G10719" s="42" t="str">
        <f aca="false">IF(A10719="","",WORKDAY(B10719,F10719))</f>
        <v/>
      </c>
    </row>
    <row r="10720" customFormat="false" ht="15" hidden="false" customHeight="false" outlineLevel="0" collapsed="false">
      <c r="A10720" s="37"/>
      <c r="B10720" s="38"/>
      <c r="C10720" s="39"/>
      <c r="D10720" s="39"/>
      <c r="E10720" s="40"/>
      <c r="F10720" s="41" t="str">
        <f aca="false">IF(A10720="","",INDEX(Assumptions!$B$16:$B$18,MATCH(C10720,Assumptions!$A$16:$A$18,0)))</f>
        <v/>
      </c>
      <c r="G10720" s="42" t="str">
        <f aca="false">IF(A10720="","",WORKDAY(B10720,F10720))</f>
        <v/>
      </c>
    </row>
    <row r="10721" customFormat="false" ht="15" hidden="false" customHeight="false" outlineLevel="0" collapsed="false">
      <c r="A10721" s="37"/>
      <c r="B10721" s="38"/>
      <c r="C10721" s="39"/>
      <c r="D10721" s="39"/>
      <c r="E10721" s="40"/>
      <c r="F10721" s="41" t="str">
        <f aca="false">IF(A10721="","",INDEX(Assumptions!$B$16:$B$18,MATCH(C10721,Assumptions!$A$16:$A$18,0)))</f>
        <v/>
      </c>
      <c r="G10721" s="42" t="str">
        <f aca="false">IF(A10721="","",WORKDAY(B10721,F10721))</f>
        <v/>
      </c>
    </row>
    <row r="10722" customFormat="false" ht="15" hidden="false" customHeight="false" outlineLevel="0" collapsed="false">
      <c r="A10722" s="37"/>
      <c r="B10722" s="38"/>
      <c r="C10722" s="39"/>
      <c r="D10722" s="39"/>
      <c r="E10722" s="40"/>
      <c r="F10722" s="41" t="str">
        <f aca="false">IF(A10722="","",INDEX(Assumptions!$B$16:$B$18,MATCH(C10722,Assumptions!$A$16:$A$18,0)))</f>
        <v/>
      </c>
      <c r="G10722" s="42" t="str">
        <f aca="false">IF(A10722="","",WORKDAY(B10722,F10722))</f>
        <v/>
      </c>
    </row>
    <row r="10723" customFormat="false" ht="15" hidden="false" customHeight="false" outlineLevel="0" collapsed="false">
      <c r="A10723" s="37"/>
      <c r="B10723" s="38"/>
      <c r="C10723" s="39"/>
      <c r="D10723" s="39"/>
      <c r="E10723" s="40"/>
      <c r="F10723" s="41" t="str">
        <f aca="false">IF(A10723="","",INDEX(Assumptions!$B$16:$B$18,MATCH(C10723,Assumptions!$A$16:$A$18,0)))</f>
        <v/>
      </c>
      <c r="G10723" s="42" t="str">
        <f aca="false">IF(A10723="","",WORKDAY(B10723,F10723))</f>
        <v/>
      </c>
    </row>
    <row r="10724" customFormat="false" ht="15" hidden="false" customHeight="false" outlineLevel="0" collapsed="false">
      <c r="A10724" s="37"/>
      <c r="B10724" s="38"/>
      <c r="C10724" s="39"/>
      <c r="D10724" s="39"/>
      <c r="E10724" s="40"/>
      <c r="F10724" s="41" t="str">
        <f aca="false">IF(A10724="","",INDEX(Assumptions!$B$16:$B$18,MATCH(C10724,Assumptions!$A$16:$A$18,0)))</f>
        <v/>
      </c>
      <c r="G10724" s="42" t="str">
        <f aca="false">IF(A10724="","",WORKDAY(B10724,F10724))</f>
        <v/>
      </c>
    </row>
    <row r="10725" customFormat="false" ht="15" hidden="false" customHeight="false" outlineLevel="0" collapsed="false">
      <c r="A10725" s="37"/>
      <c r="B10725" s="38"/>
      <c r="C10725" s="39"/>
      <c r="D10725" s="39"/>
      <c r="E10725" s="40"/>
      <c r="F10725" s="41" t="str">
        <f aca="false">IF(A10725="","",INDEX(Assumptions!$B$16:$B$18,MATCH(C10725,Assumptions!$A$16:$A$18,0)))</f>
        <v/>
      </c>
      <c r="G10725" s="42" t="str">
        <f aca="false">IF(A10725="","",WORKDAY(B10725,F10725))</f>
        <v/>
      </c>
    </row>
    <row r="10726" customFormat="false" ht="15" hidden="false" customHeight="false" outlineLevel="0" collapsed="false">
      <c r="A10726" s="37"/>
      <c r="B10726" s="38"/>
      <c r="C10726" s="39"/>
      <c r="D10726" s="39"/>
      <c r="E10726" s="40"/>
      <c r="F10726" s="41" t="str">
        <f aca="false">IF(A10726="","",INDEX(Assumptions!$B$16:$B$18,MATCH(C10726,Assumptions!$A$16:$A$18,0)))</f>
        <v/>
      </c>
      <c r="G10726" s="42" t="str">
        <f aca="false">IF(A10726="","",WORKDAY(B10726,F10726))</f>
        <v/>
      </c>
    </row>
    <row r="10727" customFormat="false" ht="15" hidden="false" customHeight="false" outlineLevel="0" collapsed="false">
      <c r="A10727" s="37"/>
      <c r="B10727" s="38"/>
      <c r="C10727" s="39"/>
      <c r="D10727" s="39"/>
      <c r="E10727" s="40"/>
      <c r="F10727" s="41" t="str">
        <f aca="false">IF(A10727="","",INDEX(Assumptions!$B$16:$B$18,MATCH(C10727,Assumptions!$A$16:$A$18,0)))</f>
        <v/>
      </c>
      <c r="G10727" s="42" t="str">
        <f aca="false">IF(A10727="","",WORKDAY(B10727,F10727))</f>
        <v/>
      </c>
    </row>
    <row r="10728" customFormat="false" ht="15" hidden="false" customHeight="false" outlineLevel="0" collapsed="false">
      <c r="A10728" s="37"/>
      <c r="B10728" s="38"/>
      <c r="C10728" s="39"/>
      <c r="D10728" s="39"/>
      <c r="E10728" s="40"/>
      <c r="F10728" s="41" t="str">
        <f aca="false">IF(A10728="","",INDEX(Assumptions!$B$16:$B$18,MATCH(C10728,Assumptions!$A$16:$A$18,0)))</f>
        <v/>
      </c>
      <c r="G10728" s="42" t="str">
        <f aca="false">IF(A10728="","",WORKDAY(B10728,F10728))</f>
        <v/>
      </c>
    </row>
    <row r="10729" customFormat="false" ht="15" hidden="false" customHeight="false" outlineLevel="0" collapsed="false">
      <c r="A10729" s="37"/>
      <c r="B10729" s="38"/>
      <c r="C10729" s="39"/>
      <c r="D10729" s="39"/>
      <c r="E10729" s="40"/>
      <c r="F10729" s="41" t="str">
        <f aca="false">IF(A10729="","",INDEX(Assumptions!$B$16:$B$18,MATCH(C10729,Assumptions!$A$16:$A$18,0)))</f>
        <v/>
      </c>
      <c r="G10729" s="42" t="str">
        <f aca="false">IF(A10729="","",WORKDAY(B10729,F10729))</f>
        <v/>
      </c>
    </row>
    <row r="10730" customFormat="false" ht="15" hidden="false" customHeight="false" outlineLevel="0" collapsed="false">
      <c r="A10730" s="37"/>
      <c r="B10730" s="38"/>
      <c r="C10730" s="39"/>
      <c r="D10730" s="39"/>
      <c r="E10730" s="40"/>
      <c r="F10730" s="41" t="str">
        <f aca="false">IF(A10730="","",INDEX(Assumptions!$B$16:$B$18,MATCH(C10730,Assumptions!$A$16:$A$18,0)))</f>
        <v/>
      </c>
      <c r="G10730" s="42" t="str">
        <f aca="false">IF(A10730="","",WORKDAY(B10730,F10730))</f>
        <v/>
      </c>
    </row>
    <row r="10731" customFormat="false" ht="15" hidden="false" customHeight="false" outlineLevel="0" collapsed="false">
      <c r="A10731" s="37"/>
      <c r="B10731" s="38"/>
      <c r="C10731" s="39"/>
      <c r="D10731" s="39"/>
      <c r="E10731" s="40"/>
      <c r="F10731" s="41" t="str">
        <f aca="false">IF(A10731="","",INDEX(Assumptions!$B$16:$B$18,MATCH(C10731,Assumptions!$A$16:$A$18,0)))</f>
        <v/>
      </c>
      <c r="G10731" s="42" t="str">
        <f aca="false">IF(A10731="","",WORKDAY(B10731,F10731))</f>
        <v/>
      </c>
    </row>
    <row r="10732" customFormat="false" ht="15" hidden="false" customHeight="false" outlineLevel="0" collapsed="false">
      <c r="A10732" s="37"/>
      <c r="B10732" s="38"/>
      <c r="C10732" s="39"/>
      <c r="D10732" s="39"/>
      <c r="E10732" s="40"/>
      <c r="F10732" s="41" t="str">
        <f aca="false">IF(A10732="","",INDEX(Assumptions!$B$16:$B$18,MATCH(C10732,Assumptions!$A$16:$A$18,0)))</f>
        <v/>
      </c>
      <c r="G10732" s="42" t="str">
        <f aca="false">IF(A10732="","",WORKDAY(B10732,F10732))</f>
        <v/>
      </c>
    </row>
    <row r="10733" customFormat="false" ht="15" hidden="false" customHeight="false" outlineLevel="0" collapsed="false">
      <c r="A10733" s="37"/>
      <c r="B10733" s="38"/>
      <c r="C10733" s="39"/>
      <c r="D10733" s="39"/>
      <c r="E10733" s="40"/>
      <c r="F10733" s="41" t="str">
        <f aca="false">IF(A10733="","",INDEX(Assumptions!$B$16:$B$18,MATCH(C10733,Assumptions!$A$16:$A$18,0)))</f>
        <v/>
      </c>
      <c r="G10733" s="42" t="str">
        <f aca="false">IF(A10733="","",WORKDAY(B10733,F10733))</f>
        <v/>
      </c>
    </row>
    <row r="10734" customFormat="false" ht="15" hidden="false" customHeight="false" outlineLevel="0" collapsed="false">
      <c r="A10734" s="37"/>
      <c r="B10734" s="38"/>
      <c r="C10734" s="39"/>
      <c r="D10734" s="39"/>
      <c r="E10734" s="40"/>
      <c r="F10734" s="41" t="str">
        <f aca="false">IF(A10734="","",INDEX(Assumptions!$B$16:$B$18,MATCH(C10734,Assumptions!$A$16:$A$18,0)))</f>
        <v/>
      </c>
      <c r="G10734" s="42" t="str">
        <f aca="false">IF(A10734="","",WORKDAY(B10734,F10734))</f>
        <v/>
      </c>
    </row>
    <row r="10735" customFormat="false" ht="15" hidden="false" customHeight="false" outlineLevel="0" collapsed="false">
      <c r="A10735" s="37"/>
      <c r="B10735" s="38"/>
      <c r="C10735" s="39"/>
      <c r="D10735" s="39"/>
      <c r="E10735" s="40"/>
      <c r="F10735" s="41" t="str">
        <f aca="false">IF(A10735="","",INDEX(Assumptions!$B$16:$B$18,MATCH(C10735,Assumptions!$A$16:$A$18,0)))</f>
        <v/>
      </c>
      <c r="G10735" s="42" t="str">
        <f aca="false">IF(A10735="","",WORKDAY(B10735,F10735))</f>
        <v/>
      </c>
    </row>
    <row r="10736" customFormat="false" ht="15" hidden="false" customHeight="false" outlineLevel="0" collapsed="false">
      <c r="A10736" s="37"/>
      <c r="B10736" s="38"/>
      <c r="C10736" s="39"/>
      <c r="D10736" s="39"/>
      <c r="E10736" s="40"/>
      <c r="F10736" s="41" t="str">
        <f aca="false">IF(A10736="","",INDEX(Assumptions!$B$16:$B$18,MATCH(C10736,Assumptions!$A$16:$A$18,0)))</f>
        <v/>
      </c>
      <c r="G10736" s="42" t="str">
        <f aca="false">IF(A10736="","",WORKDAY(B10736,F10736))</f>
        <v/>
      </c>
    </row>
    <row r="10737" customFormat="false" ht="15" hidden="false" customHeight="false" outlineLevel="0" collapsed="false">
      <c r="A10737" s="37"/>
      <c r="B10737" s="38"/>
      <c r="C10737" s="39"/>
      <c r="D10737" s="39"/>
      <c r="E10737" s="40"/>
      <c r="F10737" s="41" t="str">
        <f aca="false">IF(A10737="","",INDEX(Assumptions!$B$16:$B$18,MATCH(C10737,Assumptions!$A$16:$A$18,0)))</f>
        <v/>
      </c>
      <c r="G10737" s="42" t="str">
        <f aca="false">IF(A10737="","",WORKDAY(B10737,F10737))</f>
        <v/>
      </c>
    </row>
    <row r="10738" customFormat="false" ht="15" hidden="false" customHeight="false" outlineLevel="0" collapsed="false">
      <c r="A10738" s="37"/>
      <c r="B10738" s="38"/>
      <c r="C10738" s="39"/>
      <c r="D10738" s="39"/>
      <c r="E10738" s="40"/>
      <c r="F10738" s="41" t="str">
        <f aca="false">IF(A10738="","",INDEX(Assumptions!$B$16:$B$18,MATCH(C10738,Assumptions!$A$16:$A$18,0)))</f>
        <v/>
      </c>
      <c r="G10738" s="42" t="str">
        <f aca="false">IF(A10738="","",WORKDAY(B10738,F10738))</f>
        <v/>
      </c>
    </row>
    <row r="10739" customFormat="false" ht="15" hidden="false" customHeight="false" outlineLevel="0" collapsed="false">
      <c r="A10739" s="37"/>
      <c r="B10739" s="38"/>
      <c r="C10739" s="39"/>
      <c r="D10739" s="39"/>
      <c r="E10739" s="40"/>
      <c r="F10739" s="41" t="str">
        <f aca="false">IF(A10739="","",INDEX(Assumptions!$B$16:$B$18,MATCH(C10739,Assumptions!$A$16:$A$18,0)))</f>
        <v/>
      </c>
      <c r="G10739" s="42" t="str">
        <f aca="false">IF(A10739="","",WORKDAY(B10739,F10739))</f>
        <v/>
      </c>
    </row>
    <row r="10740" customFormat="false" ht="15" hidden="false" customHeight="false" outlineLevel="0" collapsed="false">
      <c r="A10740" s="37"/>
      <c r="B10740" s="38"/>
      <c r="C10740" s="39"/>
      <c r="D10740" s="39"/>
      <c r="E10740" s="40"/>
      <c r="F10740" s="41" t="str">
        <f aca="false">IF(A10740="","",INDEX(Assumptions!$B$16:$B$18,MATCH(C10740,Assumptions!$A$16:$A$18,0)))</f>
        <v/>
      </c>
      <c r="G10740" s="42" t="str">
        <f aca="false">IF(A10740="","",WORKDAY(B10740,F10740))</f>
        <v/>
      </c>
    </row>
    <row r="10741" customFormat="false" ht="15" hidden="false" customHeight="false" outlineLevel="0" collapsed="false">
      <c r="A10741" s="37"/>
      <c r="B10741" s="38"/>
      <c r="C10741" s="39"/>
      <c r="D10741" s="39"/>
      <c r="E10741" s="40"/>
      <c r="F10741" s="41" t="str">
        <f aca="false">IF(A10741="","",INDEX(Assumptions!$B$16:$B$18,MATCH(C10741,Assumptions!$A$16:$A$18,0)))</f>
        <v/>
      </c>
      <c r="G10741" s="42" t="str">
        <f aca="false">IF(A10741="","",WORKDAY(B10741,F10741))</f>
        <v/>
      </c>
    </row>
    <row r="10742" customFormat="false" ht="15" hidden="false" customHeight="false" outlineLevel="0" collapsed="false">
      <c r="A10742" s="37"/>
      <c r="B10742" s="38"/>
      <c r="C10742" s="39"/>
      <c r="D10742" s="39"/>
      <c r="E10742" s="40"/>
      <c r="F10742" s="41" t="str">
        <f aca="false">IF(A10742="","",INDEX(Assumptions!$B$16:$B$18,MATCH(C10742,Assumptions!$A$16:$A$18,0)))</f>
        <v/>
      </c>
      <c r="G10742" s="42" t="str">
        <f aca="false">IF(A10742="","",WORKDAY(B10742,F10742))</f>
        <v/>
      </c>
    </row>
    <row r="10743" customFormat="false" ht="15" hidden="false" customHeight="false" outlineLevel="0" collapsed="false">
      <c r="A10743" s="37"/>
      <c r="B10743" s="38"/>
      <c r="C10743" s="39"/>
      <c r="D10743" s="39"/>
      <c r="E10743" s="40"/>
      <c r="F10743" s="41" t="str">
        <f aca="false">IF(A10743="","",INDEX(Assumptions!$B$16:$B$18,MATCH(C10743,Assumptions!$A$16:$A$18,0)))</f>
        <v/>
      </c>
      <c r="G10743" s="42" t="str">
        <f aca="false">IF(A10743="","",WORKDAY(B10743,F10743))</f>
        <v/>
      </c>
    </row>
    <row r="10744" customFormat="false" ht="15" hidden="false" customHeight="false" outlineLevel="0" collapsed="false">
      <c r="A10744" s="37"/>
      <c r="B10744" s="38"/>
      <c r="C10744" s="39"/>
      <c r="D10744" s="39"/>
      <c r="E10744" s="40"/>
      <c r="F10744" s="41" t="str">
        <f aca="false">IF(A10744="","",INDEX(Assumptions!$B$16:$B$18,MATCH(C10744,Assumptions!$A$16:$A$18,0)))</f>
        <v/>
      </c>
      <c r="G10744" s="42" t="str">
        <f aca="false">IF(A10744="","",WORKDAY(B10744,F10744))</f>
        <v/>
      </c>
    </row>
    <row r="10745" customFormat="false" ht="15" hidden="false" customHeight="false" outlineLevel="0" collapsed="false">
      <c r="A10745" s="37"/>
      <c r="B10745" s="38"/>
      <c r="C10745" s="39"/>
      <c r="D10745" s="39"/>
      <c r="E10745" s="40"/>
      <c r="F10745" s="41" t="str">
        <f aca="false">IF(A10745="","",INDEX(Assumptions!$B$16:$B$18,MATCH(C10745,Assumptions!$A$16:$A$18,0)))</f>
        <v/>
      </c>
      <c r="G10745" s="42" t="str">
        <f aca="false">IF(A10745="","",WORKDAY(B10745,F10745))</f>
        <v/>
      </c>
    </row>
    <row r="10746" customFormat="false" ht="15" hidden="false" customHeight="false" outlineLevel="0" collapsed="false">
      <c r="A10746" s="37"/>
      <c r="B10746" s="38"/>
      <c r="C10746" s="39"/>
      <c r="D10746" s="39"/>
      <c r="E10746" s="40"/>
      <c r="F10746" s="41" t="str">
        <f aca="false">IF(A10746="","",INDEX(Assumptions!$B$16:$B$18,MATCH(C10746,Assumptions!$A$16:$A$18,0)))</f>
        <v/>
      </c>
      <c r="G10746" s="42" t="str">
        <f aca="false">IF(A10746="","",WORKDAY(B10746,F10746))</f>
        <v/>
      </c>
    </row>
    <row r="10747" customFormat="false" ht="15" hidden="false" customHeight="false" outlineLevel="0" collapsed="false">
      <c r="A10747" s="37"/>
      <c r="B10747" s="38"/>
      <c r="C10747" s="39"/>
      <c r="D10747" s="39"/>
      <c r="E10747" s="40"/>
      <c r="F10747" s="41" t="str">
        <f aca="false">IF(A10747="","",INDEX(Assumptions!$B$16:$B$18,MATCH(C10747,Assumptions!$A$16:$A$18,0)))</f>
        <v/>
      </c>
      <c r="G10747" s="42" t="str">
        <f aca="false">IF(A10747="","",WORKDAY(B10747,F10747))</f>
        <v/>
      </c>
    </row>
    <row r="10748" customFormat="false" ht="15" hidden="false" customHeight="false" outlineLevel="0" collapsed="false">
      <c r="A10748" s="37"/>
      <c r="B10748" s="38"/>
      <c r="C10748" s="39"/>
      <c r="D10748" s="39"/>
      <c r="E10748" s="40"/>
      <c r="F10748" s="41" t="str">
        <f aca="false">IF(A10748="","",INDEX(Assumptions!$B$16:$B$18,MATCH(C10748,Assumptions!$A$16:$A$18,0)))</f>
        <v/>
      </c>
      <c r="G10748" s="42" t="str">
        <f aca="false">IF(A10748="","",WORKDAY(B10748,F10748))</f>
        <v/>
      </c>
    </row>
    <row r="10749" customFormat="false" ht="15" hidden="false" customHeight="false" outlineLevel="0" collapsed="false">
      <c r="A10749" s="37"/>
      <c r="B10749" s="38"/>
      <c r="C10749" s="39"/>
      <c r="D10749" s="39"/>
      <c r="E10749" s="40"/>
      <c r="F10749" s="41" t="str">
        <f aca="false">IF(A10749="","",INDEX(Assumptions!$B$16:$B$18,MATCH(C10749,Assumptions!$A$16:$A$18,0)))</f>
        <v/>
      </c>
      <c r="G10749" s="42" t="str">
        <f aca="false">IF(A10749="","",WORKDAY(B10749,F10749))</f>
        <v/>
      </c>
    </row>
    <row r="10750" customFormat="false" ht="15" hidden="false" customHeight="false" outlineLevel="0" collapsed="false">
      <c r="A10750" s="37"/>
      <c r="B10750" s="38"/>
      <c r="C10750" s="39"/>
      <c r="D10750" s="39"/>
      <c r="E10750" s="40"/>
      <c r="F10750" s="41" t="str">
        <f aca="false">IF(A10750="","",INDEX(Assumptions!$B$16:$B$18,MATCH(C10750,Assumptions!$A$16:$A$18,0)))</f>
        <v/>
      </c>
      <c r="G10750" s="42" t="str">
        <f aca="false">IF(A10750="","",WORKDAY(B10750,F10750))</f>
        <v/>
      </c>
    </row>
    <row r="10751" customFormat="false" ht="15" hidden="false" customHeight="false" outlineLevel="0" collapsed="false">
      <c r="A10751" s="37"/>
      <c r="B10751" s="38"/>
      <c r="C10751" s="39"/>
      <c r="D10751" s="39"/>
      <c r="E10751" s="40"/>
      <c r="F10751" s="41" t="str">
        <f aca="false">IF(A10751="","",INDEX(Assumptions!$B$16:$B$18,MATCH(C10751,Assumptions!$A$16:$A$18,0)))</f>
        <v/>
      </c>
      <c r="G10751" s="42" t="str">
        <f aca="false">IF(A10751="","",WORKDAY(B10751,F10751))</f>
        <v/>
      </c>
    </row>
    <row r="10752" customFormat="false" ht="15" hidden="false" customHeight="false" outlineLevel="0" collapsed="false">
      <c r="A10752" s="37"/>
      <c r="B10752" s="38"/>
      <c r="C10752" s="39"/>
      <c r="D10752" s="39"/>
      <c r="E10752" s="40"/>
      <c r="F10752" s="41" t="str">
        <f aca="false">IF(A10752="","",INDEX(Assumptions!$B$16:$B$18,MATCH(C10752,Assumptions!$A$16:$A$18,0)))</f>
        <v/>
      </c>
      <c r="G10752" s="42" t="str">
        <f aca="false">IF(A10752="","",WORKDAY(B10752,F10752))</f>
        <v/>
      </c>
    </row>
    <row r="10753" customFormat="false" ht="15" hidden="false" customHeight="false" outlineLevel="0" collapsed="false">
      <c r="A10753" s="37"/>
      <c r="B10753" s="38"/>
      <c r="C10753" s="39"/>
      <c r="D10753" s="39"/>
      <c r="E10753" s="40"/>
      <c r="F10753" s="41" t="str">
        <f aca="false">IF(A10753="","",INDEX(Assumptions!$B$16:$B$18,MATCH(C10753,Assumptions!$A$16:$A$18,0)))</f>
        <v/>
      </c>
      <c r="G10753" s="42" t="str">
        <f aca="false">IF(A10753="","",WORKDAY(B10753,F10753))</f>
        <v/>
      </c>
    </row>
    <row r="10754" customFormat="false" ht="15" hidden="false" customHeight="false" outlineLevel="0" collapsed="false">
      <c r="A10754" s="37"/>
      <c r="B10754" s="38"/>
      <c r="C10754" s="39"/>
      <c r="D10754" s="39"/>
      <c r="E10754" s="40"/>
      <c r="F10754" s="41" t="str">
        <f aca="false">IF(A10754="","",INDEX(Assumptions!$B$16:$B$18,MATCH(C10754,Assumptions!$A$16:$A$18,0)))</f>
        <v/>
      </c>
      <c r="G10754" s="42" t="str">
        <f aca="false">IF(A10754="","",WORKDAY(B10754,F10754))</f>
        <v/>
      </c>
    </row>
    <row r="10755" customFormat="false" ht="15" hidden="false" customHeight="false" outlineLevel="0" collapsed="false">
      <c r="A10755" s="37"/>
      <c r="B10755" s="38"/>
      <c r="C10755" s="39"/>
      <c r="D10755" s="39"/>
      <c r="E10755" s="40"/>
      <c r="F10755" s="41" t="str">
        <f aca="false">IF(A10755="","",INDEX(Assumptions!$B$16:$B$18,MATCH(C10755,Assumptions!$A$16:$A$18,0)))</f>
        <v/>
      </c>
      <c r="G10755" s="42" t="str">
        <f aca="false">IF(A10755="","",WORKDAY(B10755,F10755))</f>
        <v/>
      </c>
    </row>
    <row r="10756" customFormat="false" ht="15" hidden="false" customHeight="false" outlineLevel="0" collapsed="false">
      <c r="A10756" s="37"/>
      <c r="B10756" s="38"/>
      <c r="C10756" s="39"/>
      <c r="D10756" s="39"/>
      <c r="E10756" s="40"/>
      <c r="F10756" s="41" t="str">
        <f aca="false">IF(A10756="","",INDEX(Assumptions!$B$16:$B$18,MATCH(C10756,Assumptions!$A$16:$A$18,0)))</f>
        <v/>
      </c>
      <c r="G10756" s="42" t="str">
        <f aca="false">IF(A10756="","",WORKDAY(B10756,F10756))</f>
        <v/>
      </c>
    </row>
    <row r="10757" customFormat="false" ht="15" hidden="false" customHeight="false" outlineLevel="0" collapsed="false">
      <c r="A10757" s="37"/>
      <c r="B10757" s="38"/>
      <c r="C10757" s="39"/>
      <c r="D10757" s="39"/>
      <c r="E10757" s="40"/>
      <c r="F10757" s="41" t="str">
        <f aca="false">IF(A10757="","",INDEX(Assumptions!$B$16:$B$18,MATCH(C10757,Assumptions!$A$16:$A$18,0)))</f>
        <v/>
      </c>
      <c r="G10757" s="42" t="str">
        <f aca="false">IF(A10757="","",WORKDAY(B10757,F10757))</f>
        <v/>
      </c>
    </row>
    <row r="10758" customFormat="false" ht="15" hidden="false" customHeight="false" outlineLevel="0" collapsed="false">
      <c r="A10758" s="37"/>
      <c r="B10758" s="38"/>
      <c r="C10758" s="39"/>
      <c r="D10758" s="39"/>
      <c r="E10758" s="40"/>
      <c r="F10758" s="41" t="str">
        <f aca="false">IF(A10758="","",INDEX(Assumptions!$B$16:$B$18,MATCH(C10758,Assumptions!$A$16:$A$18,0)))</f>
        <v/>
      </c>
      <c r="G10758" s="42" t="str">
        <f aca="false">IF(A10758="","",WORKDAY(B10758,F10758))</f>
        <v/>
      </c>
    </row>
    <row r="10759" customFormat="false" ht="15" hidden="false" customHeight="false" outlineLevel="0" collapsed="false">
      <c r="A10759" s="37"/>
      <c r="B10759" s="38"/>
      <c r="C10759" s="39"/>
      <c r="D10759" s="39"/>
      <c r="E10759" s="40"/>
      <c r="F10759" s="41" t="str">
        <f aca="false">IF(A10759="","",INDEX(Assumptions!$B$16:$B$18,MATCH(C10759,Assumptions!$A$16:$A$18,0)))</f>
        <v/>
      </c>
      <c r="G10759" s="42" t="str">
        <f aca="false">IF(A10759="","",WORKDAY(B10759,F10759))</f>
        <v/>
      </c>
    </row>
    <row r="10760" customFormat="false" ht="15" hidden="false" customHeight="false" outlineLevel="0" collapsed="false">
      <c r="A10760" s="37"/>
      <c r="B10760" s="38"/>
      <c r="C10760" s="39"/>
      <c r="D10760" s="39"/>
      <c r="E10760" s="40"/>
      <c r="F10760" s="41" t="str">
        <f aca="false">IF(A10760="","",INDEX(Assumptions!$B$16:$B$18,MATCH(C10760,Assumptions!$A$16:$A$18,0)))</f>
        <v/>
      </c>
      <c r="G10760" s="42" t="str">
        <f aca="false">IF(A10760="","",WORKDAY(B10760,F10760))</f>
        <v/>
      </c>
    </row>
    <row r="10761" customFormat="false" ht="15" hidden="false" customHeight="false" outlineLevel="0" collapsed="false">
      <c r="A10761" s="37"/>
      <c r="B10761" s="38"/>
      <c r="C10761" s="39"/>
      <c r="D10761" s="39"/>
      <c r="E10761" s="40"/>
      <c r="F10761" s="41" t="str">
        <f aca="false">IF(A10761="","",INDEX(Assumptions!$B$16:$B$18,MATCH(C10761,Assumptions!$A$16:$A$18,0)))</f>
        <v/>
      </c>
      <c r="G10761" s="42" t="str">
        <f aca="false">IF(A10761="","",WORKDAY(B10761,F10761))</f>
        <v/>
      </c>
    </row>
    <row r="10762" customFormat="false" ht="15" hidden="false" customHeight="false" outlineLevel="0" collapsed="false">
      <c r="A10762" s="37"/>
      <c r="B10762" s="38"/>
      <c r="C10762" s="39"/>
      <c r="D10762" s="39"/>
      <c r="E10762" s="40"/>
      <c r="F10762" s="41" t="str">
        <f aca="false">IF(A10762="","",INDEX(Assumptions!$B$16:$B$18,MATCH(C10762,Assumptions!$A$16:$A$18,0)))</f>
        <v/>
      </c>
      <c r="G10762" s="42" t="str">
        <f aca="false">IF(A10762="","",WORKDAY(B10762,F10762))</f>
        <v/>
      </c>
    </row>
    <row r="10763" customFormat="false" ht="15" hidden="false" customHeight="false" outlineLevel="0" collapsed="false">
      <c r="A10763" s="37"/>
      <c r="B10763" s="38"/>
      <c r="C10763" s="39"/>
      <c r="D10763" s="39"/>
      <c r="E10763" s="40"/>
      <c r="F10763" s="41" t="str">
        <f aca="false">IF(A10763="","",INDEX(Assumptions!$B$16:$B$18,MATCH(C10763,Assumptions!$A$16:$A$18,0)))</f>
        <v/>
      </c>
      <c r="G10763" s="42" t="str">
        <f aca="false">IF(A10763="","",WORKDAY(B10763,F10763))</f>
        <v/>
      </c>
    </row>
    <row r="10764" customFormat="false" ht="15" hidden="false" customHeight="false" outlineLevel="0" collapsed="false">
      <c r="A10764" s="37"/>
      <c r="B10764" s="38"/>
      <c r="C10764" s="39"/>
      <c r="D10764" s="39"/>
      <c r="E10764" s="40"/>
      <c r="F10764" s="41" t="str">
        <f aca="false">IF(A10764="","",INDEX(Assumptions!$B$16:$B$18,MATCH(C10764,Assumptions!$A$16:$A$18,0)))</f>
        <v/>
      </c>
      <c r="G10764" s="42" t="str">
        <f aca="false">IF(A10764="","",WORKDAY(B10764,F10764))</f>
        <v/>
      </c>
    </row>
    <row r="10765" customFormat="false" ht="15" hidden="false" customHeight="false" outlineLevel="0" collapsed="false">
      <c r="A10765" s="37"/>
      <c r="B10765" s="38"/>
      <c r="C10765" s="39"/>
      <c r="D10765" s="39"/>
      <c r="E10765" s="40"/>
      <c r="F10765" s="41" t="str">
        <f aca="false">IF(A10765="","",INDEX(Assumptions!$B$16:$B$18,MATCH(C10765,Assumptions!$A$16:$A$18,0)))</f>
        <v/>
      </c>
      <c r="G10765" s="42" t="str">
        <f aca="false">IF(A10765="","",WORKDAY(B10765,F10765))</f>
        <v/>
      </c>
    </row>
    <row r="10766" customFormat="false" ht="15" hidden="false" customHeight="false" outlineLevel="0" collapsed="false">
      <c r="A10766" s="37"/>
      <c r="B10766" s="38"/>
      <c r="C10766" s="39"/>
      <c r="D10766" s="39"/>
      <c r="E10766" s="40"/>
      <c r="F10766" s="41" t="str">
        <f aca="false">IF(A10766="","",INDEX(Assumptions!$B$16:$B$18,MATCH(C10766,Assumptions!$A$16:$A$18,0)))</f>
        <v/>
      </c>
      <c r="G10766" s="42" t="str">
        <f aca="false">IF(A10766="","",WORKDAY(B10766,F10766))</f>
        <v/>
      </c>
    </row>
    <row r="10767" customFormat="false" ht="15" hidden="false" customHeight="false" outlineLevel="0" collapsed="false">
      <c r="A10767" s="37"/>
      <c r="B10767" s="38"/>
      <c r="C10767" s="39"/>
      <c r="D10767" s="39"/>
      <c r="E10767" s="40"/>
      <c r="F10767" s="41" t="str">
        <f aca="false">IF(A10767="","",INDEX(Assumptions!$B$16:$B$18,MATCH(C10767,Assumptions!$A$16:$A$18,0)))</f>
        <v/>
      </c>
      <c r="G10767" s="42" t="str">
        <f aca="false">IF(A10767="","",WORKDAY(B10767,F10767))</f>
        <v/>
      </c>
    </row>
    <row r="10768" customFormat="false" ht="15" hidden="false" customHeight="false" outlineLevel="0" collapsed="false">
      <c r="A10768" s="37"/>
      <c r="B10768" s="38"/>
      <c r="C10768" s="39"/>
      <c r="D10768" s="39"/>
      <c r="E10768" s="40"/>
      <c r="F10768" s="41" t="str">
        <f aca="false">IF(A10768="","",INDEX(Assumptions!$B$16:$B$18,MATCH(C10768,Assumptions!$A$16:$A$18,0)))</f>
        <v/>
      </c>
      <c r="G10768" s="42" t="str">
        <f aca="false">IF(A10768="","",WORKDAY(B10768,F10768))</f>
        <v/>
      </c>
    </row>
    <row r="10769" customFormat="false" ht="15" hidden="false" customHeight="false" outlineLevel="0" collapsed="false">
      <c r="A10769" s="37"/>
      <c r="B10769" s="38"/>
      <c r="C10769" s="39"/>
      <c r="D10769" s="39"/>
      <c r="E10769" s="40"/>
      <c r="F10769" s="41" t="str">
        <f aca="false">IF(A10769="","",INDEX(Assumptions!$B$16:$B$18,MATCH(C10769,Assumptions!$A$16:$A$18,0)))</f>
        <v/>
      </c>
      <c r="G10769" s="42" t="str">
        <f aca="false">IF(A10769="","",WORKDAY(B10769,F10769))</f>
        <v/>
      </c>
    </row>
    <row r="10770" customFormat="false" ht="15" hidden="false" customHeight="false" outlineLevel="0" collapsed="false">
      <c r="A10770" s="37"/>
      <c r="B10770" s="38"/>
      <c r="C10770" s="39"/>
      <c r="D10770" s="39"/>
      <c r="E10770" s="40"/>
      <c r="F10770" s="41" t="str">
        <f aca="false">IF(A10770="","",INDEX(Assumptions!$B$16:$B$18,MATCH(C10770,Assumptions!$A$16:$A$18,0)))</f>
        <v/>
      </c>
      <c r="G10770" s="42" t="str">
        <f aca="false">IF(A10770="","",WORKDAY(B10770,F10770))</f>
        <v/>
      </c>
    </row>
    <row r="10771" customFormat="false" ht="15" hidden="false" customHeight="false" outlineLevel="0" collapsed="false">
      <c r="A10771" s="37"/>
      <c r="B10771" s="38"/>
      <c r="C10771" s="39"/>
      <c r="D10771" s="39"/>
      <c r="E10771" s="40"/>
      <c r="F10771" s="41" t="str">
        <f aca="false">IF(A10771="","",INDEX(Assumptions!$B$16:$B$18,MATCH(C10771,Assumptions!$A$16:$A$18,0)))</f>
        <v/>
      </c>
      <c r="G10771" s="42" t="str">
        <f aca="false">IF(A10771="","",WORKDAY(B10771,F10771))</f>
        <v/>
      </c>
    </row>
    <row r="10772" customFormat="false" ht="15" hidden="false" customHeight="false" outlineLevel="0" collapsed="false">
      <c r="A10772" s="37"/>
      <c r="B10772" s="38"/>
      <c r="C10772" s="39"/>
      <c r="D10772" s="39"/>
      <c r="E10772" s="40"/>
      <c r="F10772" s="41" t="str">
        <f aca="false">IF(A10772="","",INDEX(Assumptions!$B$16:$B$18,MATCH(C10772,Assumptions!$A$16:$A$18,0)))</f>
        <v/>
      </c>
      <c r="G10772" s="42" t="str">
        <f aca="false">IF(A10772="","",WORKDAY(B10772,F10772))</f>
        <v/>
      </c>
    </row>
    <row r="10773" customFormat="false" ht="15" hidden="false" customHeight="false" outlineLevel="0" collapsed="false">
      <c r="A10773" s="37"/>
      <c r="B10773" s="38"/>
      <c r="C10773" s="39"/>
      <c r="D10773" s="39"/>
      <c r="E10773" s="40"/>
      <c r="F10773" s="41" t="str">
        <f aca="false">IF(A10773="","",INDEX(Assumptions!$B$16:$B$18,MATCH(C10773,Assumptions!$A$16:$A$18,0)))</f>
        <v/>
      </c>
      <c r="G10773" s="42" t="str">
        <f aca="false">IF(A10773="","",WORKDAY(B10773,F10773))</f>
        <v/>
      </c>
    </row>
    <row r="10774" customFormat="false" ht="15" hidden="false" customHeight="false" outlineLevel="0" collapsed="false">
      <c r="A10774" s="37"/>
      <c r="B10774" s="38"/>
      <c r="C10774" s="39"/>
      <c r="D10774" s="39"/>
      <c r="E10774" s="40"/>
      <c r="F10774" s="41" t="str">
        <f aca="false">IF(A10774="","",INDEX(Assumptions!$B$16:$B$18,MATCH(C10774,Assumptions!$A$16:$A$18,0)))</f>
        <v/>
      </c>
      <c r="G10774" s="42" t="str">
        <f aca="false">IF(A10774="","",WORKDAY(B10774,F10774))</f>
        <v/>
      </c>
    </row>
    <row r="10775" customFormat="false" ht="15" hidden="false" customHeight="false" outlineLevel="0" collapsed="false">
      <c r="A10775" s="37"/>
      <c r="B10775" s="38"/>
      <c r="C10775" s="39"/>
      <c r="D10775" s="39"/>
      <c r="E10775" s="40"/>
      <c r="F10775" s="41" t="str">
        <f aca="false">IF(A10775="","",INDEX(Assumptions!$B$16:$B$18,MATCH(C10775,Assumptions!$A$16:$A$18,0)))</f>
        <v/>
      </c>
      <c r="G10775" s="42" t="str">
        <f aca="false">IF(A10775="","",WORKDAY(B10775,F10775))</f>
        <v/>
      </c>
    </row>
    <row r="10776" customFormat="false" ht="15" hidden="false" customHeight="false" outlineLevel="0" collapsed="false">
      <c r="A10776" s="37"/>
      <c r="B10776" s="38"/>
      <c r="C10776" s="39"/>
      <c r="D10776" s="39"/>
      <c r="E10776" s="40"/>
      <c r="F10776" s="41" t="str">
        <f aca="false">IF(A10776="","",INDEX(Assumptions!$B$16:$B$18,MATCH(C10776,Assumptions!$A$16:$A$18,0)))</f>
        <v/>
      </c>
      <c r="G10776" s="42" t="str">
        <f aca="false">IF(A10776="","",WORKDAY(B10776,F10776))</f>
        <v/>
      </c>
    </row>
    <row r="10777" customFormat="false" ht="15" hidden="false" customHeight="false" outlineLevel="0" collapsed="false">
      <c r="A10777" s="37"/>
      <c r="B10777" s="38"/>
      <c r="C10777" s="39"/>
      <c r="D10777" s="39"/>
      <c r="E10777" s="40"/>
      <c r="F10777" s="41" t="str">
        <f aca="false">IF(A10777="","",INDEX(Assumptions!$B$16:$B$18,MATCH(C10777,Assumptions!$A$16:$A$18,0)))</f>
        <v/>
      </c>
      <c r="G10777" s="42" t="str">
        <f aca="false">IF(A10777="","",WORKDAY(B10777,F10777))</f>
        <v/>
      </c>
    </row>
    <row r="10778" customFormat="false" ht="15" hidden="false" customHeight="false" outlineLevel="0" collapsed="false">
      <c r="A10778" s="37"/>
      <c r="B10778" s="38"/>
      <c r="C10778" s="39"/>
      <c r="D10778" s="39"/>
      <c r="E10778" s="40"/>
      <c r="F10778" s="41" t="str">
        <f aca="false">IF(A10778="","",INDEX(Assumptions!$B$16:$B$18,MATCH(C10778,Assumptions!$A$16:$A$18,0)))</f>
        <v/>
      </c>
      <c r="G10778" s="42" t="str">
        <f aca="false">IF(A10778="","",WORKDAY(B10778,F10778))</f>
        <v/>
      </c>
    </row>
    <row r="10779" customFormat="false" ht="15" hidden="false" customHeight="false" outlineLevel="0" collapsed="false">
      <c r="A10779" s="37"/>
      <c r="B10779" s="38"/>
      <c r="C10779" s="39"/>
      <c r="D10779" s="39"/>
      <c r="E10779" s="40"/>
      <c r="F10779" s="41" t="str">
        <f aca="false">IF(A10779="","",INDEX(Assumptions!$B$16:$B$18,MATCH(C10779,Assumptions!$A$16:$A$18,0)))</f>
        <v/>
      </c>
      <c r="G10779" s="42" t="str">
        <f aca="false">IF(A10779="","",WORKDAY(B10779,F10779))</f>
        <v/>
      </c>
    </row>
    <row r="10780" customFormat="false" ht="15" hidden="false" customHeight="false" outlineLevel="0" collapsed="false">
      <c r="A10780" s="37"/>
      <c r="B10780" s="38"/>
      <c r="C10780" s="39"/>
      <c r="D10780" s="39"/>
      <c r="E10780" s="40"/>
      <c r="F10780" s="41" t="str">
        <f aca="false">IF(A10780="","",INDEX(Assumptions!$B$16:$B$18,MATCH(C10780,Assumptions!$A$16:$A$18,0)))</f>
        <v/>
      </c>
      <c r="G10780" s="42" t="str">
        <f aca="false">IF(A10780="","",WORKDAY(B10780,F10780))</f>
        <v/>
      </c>
    </row>
    <row r="10781" customFormat="false" ht="15" hidden="false" customHeight="false" outlineLevel="0" collapsed="false">
      <c r="A10781" s="37"/>
      <c r="B10781" s="38"/>
      <c r="C10781" s="39"/>
      <c r="D10781" s="39"/>
      <c r="E10781" s="40"/>
      <c r="F10781" s="41" t="str">
        <f aca="false">IF(A10781="","",INDEX(Assumptions!$B$16:$B$18,MATCH(C10781,Assumptions!$A$16:$A$18,0)))</f>
        <v/>
      </c>
      <c r="G10781" s="42" t="str">
        <f aca="false">IF(A10781="","",WORKDAY(B10781,F10781))</f>
        <v/>
      </c>
    </row>
    <row r="10782" customFormat="false" ht="15" hidden="false" customHeight="false" outlineLevel="0" collapsed="false">
      <c r="A10782" s="37"/>
      <c r="B10782" s="38"/>
      <c r="C10782" s="39"/>
      <c r="D10782" s="39"/>
      <c r="E10782" s="40"/>
      <c r="F10782" s="41" t="str">
        <f aca="false">IF(A10782="","",INDEX(Assumptions!$B$16:$B$18,MATCH(C10782,Assumptions!$A$16:$A$18,0)))</f>
        <v/>
      </c>
      <c r="G10782" s="42" t="str">
        <f aca="false">IF(A10782="","",WORKDAY(B10782,F10782))</f>
        <v/>
      </c>
    </row>
    <row r="10783" customFormat="false" ht="15" hidden="false" customHeight="false" outlineLevel="0" collapsed="false">
      <c r="A10783" s="37"/>
      <c r="B10783" s="38"/>
      <c r="C10783" s="39"/>
      <c r="D10783" s="39"/>
      <c r="E10783" s="40"/>
      <c r="F10783" s="41" t="str">
        <f aca="false">IF(A10783="","",INDEX(Assumptions!$B$16:$B$18,MATCH(C10783,Assumptions!$A$16:$A$18,0)))</f>
        <v/>
      </c>
      <c r="G10783" s="42" t="str">
        <f aca="false">IF(A10783="","",WORKDAY(B10783,F10783))</f>
        <v/>
      </c>
    </row>
    <row r="10784" customFormat="false" ht="15" hidden="false" customHeight="false" outlineLevel="0" collapsed="false">
      <c r="A10784" s="37"/>
      <c r="B10784" s="38"/>
      <c r="C10784" s="39"/>
      <c r="D10784" s="39"/>
      <c r="E10784" s="40"/>
      <c r="F10784" s="41" t="str">
        <f aca="false">IF(A10784="","",INDEX(Assumptions!$B$16:$B$18,MATCH(C10784,Assumptions!$A$16:$A$18,0)))</f>
        <v/>
      </c>
      <c r="G10784" s="42" t="str">
        <f aca="false">IF(A10784="","",WORKDAY(B10784,F10784))</f>
        <v/>
      </c>
    </row>
    <row r="10785" customFormat="false" ht="15" hidden="false" customHeight="false" outlineLevel="0" collapsed="false">
      <c r="A10785" s="37"/>
      <c r="B10785" s="38"/>
      <c r="C10785" s="39"/>
      <c r="D10785" s="39"/>
      <c r="E10785" s="40"/>
      <c r="F10785" s="41" t="str">
        <f aca="false">IF(A10785="","",INDEX(Assumptions!$B$16:$B$18,MATCH(C10785,Assumptions!$A$16:$A$18,0)))</f>
        <v/>
      </c>
      <c r="G10785" s="42" t="str">
        <f aca="false">IF(A10785="","",WORKDAY(B10785,F10785))</f>
        <v/>
      </c>
    </row>
    <row r="10786" customFormat="false" ht="15" hidden="false" customHeight="false" outlineLevel="0" collapsed="false">
      <c r="A10786" s="37"/>
      <c r="B10786" s="38"/>
      <c r="C10786" s="39"/>
      <c r="D10786" s="39"/>
      <c r="E10786" s="40"/>
      <c r="F10786" s="41" t="str">
        <f aca="false">IF(A10786="","",INDEX(Assumptions!$B$16:$B$18,MATCH(C10786,Assumptions!$A$16:$A$18,0)))</f>
        <v/>
      </c>
      <c r="G10786" s="42" t="str">
        <f aca="false">IF(A10786="","",WORKDAY(B10786,F10786))</f>
        <v/>
      </c>
    </row>
    <row r="10787" customFormat="false" ht="15" hidden="false" customHeight="false" outlineLevel="0" collapsed="false">
      <c r="A10787" s="37"/>
      <c r="B10787" s="38"/>
      <c r="C10787" s="39"/>
      <c r="D10787" s="39"/>
      <c r="E10787" s="40"/>
      <c r="F10787" s="41" t="str">
        <f aca="false">IF(A10787="","",INDEX(Assumptions!$B$16:$B$18,MATCH(C10787,Assumptions!$A$16:$A$18,0)))</f>
        <v/>
      </c>
      <c r="G10787" s="42" t="str">
        <f aca="false">IF(A10787="","",WORKDAY(B10787,F10787))</f>
        <v/>
      </c>
    </row>
    <row r="10788" customFormat="false" ht="15" hidden="false" customHeight="false" outlineLevel="0" collapsed="false">
      <c r="A10788" s="37"/>
      <c r="B10788" s="38"/>
      <c r="C10788" s="39"/>
      <c r="D10788" s="39"/>
      <c r="E10788" s="40"/>
      <c r="F10788" s="41" t="str">
        <f aca="false">IF(A10788="","",INDEX(Assumptions!$B$16:$B$18,MATCH(C10788,Assumptions!$A$16:$A$18,0)))</f>
        <v/>
      </c>
      <c r="G10788" s="42" t="str">
        <f aca="false">IF(A10788="","",WORKDAY(B10788,F10788))</f>
        <v/>
      </c>
    </row>
    <row r="10789" customFormat="false" ht="15" hidden="false" customHeight="false" outlineLevel="0" collapsed="false">
      <c r="A10789" s="37"/>
      <c r="B10789" s="38"/>
      <c r="C10789" s="39"/>
      <c r="D10789" s="39"/>
      <c r="E10789" s="40"/>
      <c r="F10789" s="41" t="str">
        <f aca="false">IF(A10789="","",INDEX(Assumptions!$B$16:$B$18,MATCH(C10789,Assumptions!$A$16:$A$18,0)))</f>
        <v/>
      </c>
      <c r="G10789" s="42" t="str">
        <f aca="false">IF(A10789="","",WORKDAY(B10789,F10789))</f>
        <v/>
      </c>
    </row>
    <row r="10790" customFormat="false" ht="15" hidden="false" customHeight="false" outlineLevel="0" collapsed="false">
      <c r="A10790" s="37"/>
      <c r="B10790" s="38"/>
      <c r="C10790" s="39"/>
      <c r="D10790" s="39"/>
      <c r="E10790" s="40"/>
      <c r="F10790" s="41" t="str">
        <f aca="false">IF(A10790="","",INDEX(Assumptions!$B$16:$B$18,MATCH(C10790,Assumptions!$A$16:$A$18,0)))</f>
        <v/>
      </c>
      <c r="G10790" s="42" t="str">
        <f aca="false">IF(A10790="","",WORKDAY(B10790,F10790))</f>
        <v/>
      </c>
    </row>
    <row r="10791" customFormat="false" ht="15" hidden="false" customHeight="false" outlineLevel="0" collapsed="false">
      <c r="A10791" s="37"/>
      <c r="B10791" s="38"/>
      <c r="C10791" s="39"/>
      <c r="D10791" s="39"/>
      <c r="E10791" s="40"/>
      <c r="F10791" s="41" t="str">
        <f aca="false">IF(A10791="","",INDEX(Assumptions!$B$16:$B$18,MATCH(C10791,Assumptions!$A$16:$A$18,0)))</f>
        <v/>
      </c>
      <c r="G10791" s="42" t="str">
        <f aca="false">IF(A10791="","",WORKDAY(B10791,F10791))</f>
        <v/>
      </c>
    </row>
    <row r="10792" customFormat="false" ht="15" hidden="false" customHeight="false" outlineLevel="0" collapsed="false">
      <c r="A10792" s="37"/>
      <c r="B10792" s="38"/>
      <c r="C10792" s="39"/>
      <c r="D10792" s="39"/>
      <c r="E10792" s="40"/>
      <c r="F10792" s="41" t="str">
        <f aca="false">IF(A10792="","",INDEX(Assumptions!$B$16:$B$18,MATCH(C10792,Assumptions!$A$16:$A$18,0)))</f>
        <v/>
      </c>
      <c r="G10792" s="42" t="str">
        <f aca="false">IF(A10792="","",WORKDAY(B10792,F10792))</f>
        <v/>
      </c>
    </row>
    <row r="10793" customFormat="false" ht="15" hidden="false" customHeight="false" outlineLevel="0" collapsed="false">
      <c r="A10793" s="37"/>
      <c r="B10793" s="38"/>
      <c r="C10793" s="39"/>
      <c r="D10793" s="39"/>
      <c r="E10793" s="40"/>
      <c r="F10793" s="41" t="str">
        <f aca="false">IF(A10793="","",INDEX(Assumptions!$B$16:$B$18,MATCH(C10793,Assumptions!$A$16:$A$18,0)))</f>
        <v/>
      </c>
      <c r="G10793" s="42" t="str">
        <f aca="false">IF(A10793="","",WORKDAY(B10793,F10793))</f>
        <v/>
      </c>
    </row>
    <row r="10794" customFormat="false" ht="15" hidden="false" customHeight="false" outlineLevel="0" collapsed="false">
      <c r="A10794" s="37"/>
      <c r="B10794" s="38"/>
      <c r="C10794" s="39"/>
      <c r="D10794" s="39"/>
      <c r="E10794" s="40"/>
      <c r="F10794" s="41" t="str">
        <f aca="false">IF(A10794="","",INDEX(Assumptions!$B$16:$B$18,MATCH(C10794,Assumptions!$A$16:$A$18,0)))</f>
        <v/>
      </c>
      <c r="G10794" s="42" t="str">
        <f aca="false">IF(A10794="","",WORKDAY(B10794,F10794))</f>
        <v/>
      </c>
    </row>
    <row r="10795" customFormat="false" ht="15" hidden="false" customHeight="false" outlineLevel="0" collapsed="false">
      <c r="A10795" s="37"/>
      <c r="B10795" s="38"/>
      <c r="C10795" s="39"/>
      <c r="D10795" s="39"/>
      <c r="E10795" s="40"/>
      <c r="F10795" s="41" t="str">
        <f aca="false">IF(A10795="","",INDEX(Assumptions!$B$16:$B$18,MATCH(C10795,Assumptions!$A$16:$A$18,0)))</f>
        <v/>
      </c>
      <c r="G10795" s="42" t="str">
        <f aca="false">IF(A10795="","",WORKDAY(B10795,F10795))</f>
        <v/>
      </c>
    </row>
    <row r="10796" customFormat="false" ht="15" hidden="false" customHeight="false" outlineLevel="0" collapsed="false">
      <c r="A10796" s="37"/>
      <c r="B10796" s="38"/>
      <c r="C10796" s="39"/>
      <c r="D10796" s="39"/>
      <c r="E10796" s="40"/>
      <c r="F10796" s="41" t="str">
        <f aca="false">IF(A10796="","",INDEX(Assumptions!$B$16:$B$18,MATCH(C10796,Assumptions!$A$16:$A$18,0)))</f>
        <v/>
      </c>
      <c r="G10796" s="42" t="str">
        <f aca="false">IF(A10796="","",WORKDAY(B10796,F10796))</f>
        <v/>
      </c>
    </row>
    <row r="10797" customFormat="false" ht="15" hidden="false" customHeight="false" outlineLevel="0" collapsed="false">
      <c r="A10797" s="37"/>
      <c r="B10797" s="38"/>
      <c r="C10797" s="39"/>
      <c r="D10797" s="39"/>
      <c r="E10797" s="40"/>
      <c r="F10797" s="41" t="str">
        <f aca="false">IF(A10797="","",INDEX(Assumptions!$B$16:$B$18,MATCH(C10797,Assumptions!$A$16:$A$18,0)))</f>
        <v/>
      </c>
      <c r="G10797" s="42" t="str">
        <f aca="false">IF(A10797="","",WORKDAY(B10797,F10797))</f>
        <v/>
      </c>
    </row>
    <row r="10798" customFormat="false" ht="15" hidden="false" customHeight="false" outlineLevel="0" collapsed="false">
      <c r="A10798" s="37"/>
      <c r="B10798" s="38"/>
      <c r="C10798" s="39"/>
      <c r="D10798" s="39"/>
      <c r="E10798" s="40"/>
      <c r="F10798" s="41" t="str">
        <f aca="false">IF(A10798="","",INDEX(Assumptions!$B$16:$B$18,MATCH(C10798,Assumptions!$A$16:$A$18,0)))</f>
        <v/>
      </c>
      <c r="G10798" s="42" t="str">
        <f aca="false">IF(A10798="","",WORKDAY(B10798,F10798))</f>
        <v/>
      </c>
    </row>
    <row r="10799" customFormat="false" ht="15" hidden="false" customHeight="false" outlineLevel="0" collapsed="false">
      <c r="A10799" s="37"/>
      <c r="B10799" s="38"/>
      <c r="C10799" s="39"/>
      <c r="D10799" s="39"/>
      <c r="E10799" s="40"/>
      <c r="F10799" s="41" t="str">
        <f aca="false">IF(A10799="","",INDEX(Assumptions!$B$16:$B$18,MATCH(C10799,Assumptions!$A$16:$A$18,0)))</f>
        <v/>
      </c>
      <c r="G10799" s="42" t="str">
        <f aca="false">IF(A10799="","",WORKDAY(B10799,F10799))</f>
        <v/>
      </c>
    </row>
    <row r="10800" customFormat="false" ht="15" hidden="false" customHeight="false" outlineLevel="0" collapsed="false">
      <c r="A10800" s="37"/>
      <c r="B10800" s="38"/>
      <c r="C10800" s="39"/>
      <c r="D10800" s="39"/>
      <c r="E10800" s="40"/>
      <c r="F10800" s="41" t="str">
        <f aca="false">IF(A10800="","",INDEX(Assumptions!$B$16:$B$18,MATCH(C10800,Assumptions!$A$16:$A$18,0)))</f>
        <v/>
      </c>
      <c r="G10800" s="42" t="str">
        <f aca="false">IF(A10800="","",WORKDAY(B10800,F10800))</f>
        <v/>
      </c>
    </row>
    <row r="10801" customFormat="false" ht="15" hidden="false" customHeight="false" outlineLevel="0" collapsed="false">
      <c r="A10801" s="37"/>
      <c r="B10801" s="38"/>
      <c r="C10801" s="39"/>
      <c r="D10801" s="39"/>
      <c r="E10801" s="40"/>
      <c r="F10801" s="41" t="str">
        <f aca="false">IF(A10801="","",INDEX(Assumptions!$B$16:$B$18,MATCH(C10801,Assumptions!$A$16:$A$18,0)))</f>
        <v/>
      </c>
      <c r="G10801" s="42" t="str">
        <f aca="false">IF(A10801="","",WORKDAY(B10801,F10801))</f>
        <v/>
      </c>
    </row>
    <row r="10802" customFormat="false" ht="15" hidden="false" customHeight="false" outlineLevel="0" collapsed="false">
      <c r="A10802" s="37"/>
      <c r="B10802" s="38"/>
      <c r="C10802" s="39"/>
      <c r="D10802" s="39"/>
      <c r="E10802" s="40"/>
      <c r="F10802" s="41" t="str">
        <f aca="false">IF(A10802="","",INDEX(Assumptions!$B$16:$B$18,MATCH(C10802,Assumptions!$A$16:$A$18,0)))</f>
        <v/>
      </c>
      <c r="G10802" s="42" t="str">
        <f aca="false">IF(A10802="","",WORKDAY(B10802,F10802))</f>
        <v/>
      </c>
    </row>
    <row r="10803" customFormat="false" ht="15" hidden="false" customHeight="false" outlineLevel="0" collapsed="false">
      <c r="A10803" s="37"/>
      <c r="B10803" s="38"/>
      <c r="C10803" s="39"/>
      <c r="D10803" s="39"/>
      <c r="E10803" s="40"/>
      <c r="F10803" s="41" t="str">
        <f aca="false">IF(A10803="","",INDEX(Assumptions!$B$16:$B$18,MATCH(C10803,Assumptions!$A$16:$A$18,0)))</f>
        <v/>
      </c>
      <c r="G10803" s="42" t="str">
        <f aca="false">IF(A10803="","",WORKDAY(B10803,F10803))</f>
        <v/>
      </c>
    </row>
    <row r="10804" customFormat="false" ht="15" hidden="false" customHeight="false" outlineLevel="0" collapsed="false">
      <c r="A10804" s="37"/>
      <c r="B10804" s="38"/>
      <c r="C10804" s="39"/>
      <c r="D10804" s="39"/>
      <c r="E10804" s="40"/>
      <c r="F10804" s="41" t="str">
        <f aca="false">IF(A10804="","",INDEX(Assumptions!$B$16:$B$18,MATCH(C10804,Assumptions!$A$16:$A$18,0)))</f>
        <v/>
      </c>
      <c r="G10804" s="42" t="str">
        <f aca="false">IF(A10804="","",WORKDAY(B10804,F10804))</f>
        <v/>
      </c>
    </row>
    <row r="10805" customFormat="false" ht="15" hidden="false" customHeight="false" outlineLevel="0" collapsed="false">
      <c r="A10805" s="37"/>
      <c r="B10805" s="38"/>
      <c r="C10805" s="39"/>
      <c r="D10805" s="39"/>
      <c r="E10805" s="40"/>
      <c r="F10805" s="41" t="str">
        <f aca="false">IF(A10805="","",INDEX(Assumptions!$B$16:$B$18,MATCH(C10805,Assumptions!$A$16:$A$18,0)))</f>
        <v/>
      </c>
      <c r="G10805" s="42" t="str">
        <f aca="false">IF(A10805="","",WORKDAY(B10805,F10805))</f>
        <v/>
      </c>
    </row>
    <row r="10806" customFormat="false" ht="15" hidden="false" customHeight="false" outlineLevel="0" collapsed="false">
      <c r="A10806" s="37"/>
      <c r="B10806" s="38"/>
      <c r="C10806" s="39"/>
      <c r="D10806" s="39"/>
      <c r="E10806" s="40"/>
      <c r="F10806" s="41" t="str">
        <f aca="false">IF(A10806="","",INDEX(Assumptions!$B$16:$B$18,MATCH(C10806,Assumptions!$A$16:$A$18,0)))</f>
        <v/>
      </c>
      <c r="G10806" s="42" t="str">
        <f aca="false">IF(A10806="","",WORKDAY(B10806,F10806))</f>
        <v/>
      </c>
    </row>
    <row r="10807" customFormat="false" ht="15" hidden="false" customHeight="false" outlineLevel="0" collapsed="false">
      <c r="A10807" s="37"/>
      <c r="B10807" s="38"/>
      <c r="C10807" s="39"/>
      <c r="D10807" s="39"/>
      <c r="E10807" s="40"/>
      <c r="F10807" s="41" t="str">
        <f aca="false">IF(A10807="","",INDEX(Assumptions!$B$16:$B$18,MATCH(C10807,Assumptions!$A$16:$A$18,0)))</f>
        <v/>
      </c>
      <c r="G10807" s="42" t="str">
        <f aca="false">IF(A10807="","",WORKDAY(B10807,F10807))</f>
        <v/>
      </c>
    </row>
    <row r="10808" customFormat="false" ht="15" hidden="false" customHeight="false" outlineLevel="0" collapsed="false">
      <c r="A10808" s="37"/>
      <c r="B10808" s="38"/>
      <c r="C10808" s="39"/>
      <c r="D10808" s="39"/>
      <c r="E10808" s="40"/>
      <c r="F10808" s="41" t="str">
        <f aca="false">IF(A10808="","",INDEX(Assumptions!$B$16:$B$18,MATCH(C10808,Assumptions!$A$16:$A$18,0)))</f>
        <v/>
      </c>
      <c r="G10808" s="42" t="str">
        <f aca="false">IF(A10808="","",WORKDAY(B10808,F10808))</f>
        <v/>
      </c>
    </row>
    <row r="10809" customFormat="false" ht="15" hidden="false" customHeight="false" outlineLevel="0" collapsed="false">
      <c r="A10809" s="37"/>
      <c r="B10809" s="38"/>
      <c r="C10809" s="39"/>
      <c r="D10809" s="39"/>
      <c r="E10809" s="40"/>
      <c r="F10809" s="41" t="str">
        <f aca="false">IF(A10809="","",INDEX(Assumptions!$B$16:$B$18,MATCH(C10809,Assumptions!$A$16:$A$18,0)))</f>
        <v/>
      </c>
      <c r="G10809" s="42" t="str">
        <f aca="false">IF(A10809="","",WORKDAY(B10809,F10809))</f>
        <v/>
      </c>
    </row>
    <row r="10810" customFormat="false" ht="15" hidden="false" customHeight="false" outlineLevel="0" collapsed="false">
      <c r="A10810" s="37"/>
      <c r="B10810" s="38"/>
      <c r="C10810" s="39"/>
      <c r="D10810" s="39"/>
      <c r="E10810" s="40"/>
      <c r="F10810" s="41" t="str">
        <f aca="false">IF(A10810="","",INDEX(Assumptions!$B$16:$B$18,MATCH(C10810,Assumptions!$A$16:$A$18,0)))</f>
        <v/>
      </c>
      <c r="G10810" s="42" t="str">
        <f aca="false">IF(A10810="","",WORKDAY(B10810,F10810))</f>
        <v/>
      </c>
    </row>
    <row r="10811" customFormat="false" ht="15" hidden="false" customHeight="false" outlineLevel="0" collapsed="false">
      <c r="A10811" s="37"/>
      <c r="B10811" s="38"/>
      <c r="C10811" s="39"/>
      <c r="D10811" s="39"/>
      <c r="E10811" s="40"/>
      <c r="F10811" s="41" t="str">
        <f aca="false">IF(A10811="","",INDEX(Assumptions!$B$16:$B$18,MATCH(C10811,Assumptions!$A$16:$A$18,0)))</f>
        <v/>
      </c>
      <c r="G10811" s="42" t="str">
        <f aca="false">IF(A10811="","",WORKDAY(B10811,F10811))</f>
        <v/>
      </c>
    </row>
    <row r="10812" customFormat="false" ht="15" hidden="false" customHeight="false" outlineLevel="0" collapsed="false">
      <c r="A10812" s="37"/>
      <c r="B10812" s="38"/>
      <c r="C10812" s="39"/>
      <c r="D10812" s="39"/>
      <c r="E10812" s="40"/>
      <c r="F10812" s="41" t="str">
        <f aca="false">IF(A10812="","",INDEX(Assumptions!$B$16:$B$18,MATCH(C10812,Assumptions!$A$16:$A$18,0)))</f>
        <v/>
      </c>
      <c r="G10812" s="42" t="str">
        <f aca="false">IF(A10812="","",WORKDAY(B10812,F10812))</f>
        <v/>
      </c>
    </row>
    <row r="10813" customFormat="false" ht="15" hidden="false" customHeight="false" outlineLevel="0" collapsed="false">
      <c r="A10813" s="37"/>
      <c r="B10813" s="38"/>
      <c r="C10813" s="39"/>
      <c r="D10813" s="39"/>
      <c r="E10813" s="40"/>
      <c r="F10813" s="41" t="str">
        <f aca="false">IF(A10813="","",INDEX(Assumptions!$B$16:$B$18,MATCH(C10813,Assumptions!$A$16:$A$18,0)))</f>
        <v/>
      </c>
      <c r="G10813" s="42" t="str">
        <f aca="false">IF(A10813="","",WORKDAY(B10813,F10813))</f>
        <v/>
      </c>
    </row>
    <row r="10814" customFormat="false" ht="15" hidden="false" customHeight="false" outlineLevel="0" collapsed="false">
      <c r="A10814" s="37"/>
      <c r="B10814" s="38"/>
      <c r="C10814" s="39"/>
      <c r="D10814" s="39"/>
      <c r="E10814" s="40"/>
      <c r="F10814" s="41" t="str">
        <f aca="false">IF(A10814="","",INDEX(Assumptions!$B$16:$B$18,MATCH(C10814,Assumptions!$A$16:$A$18,0)))</f>
        <v/>
      </c>
      <c r="G10814" s="42" t="str">
        <f aca="false">IF(A10814="","",WORKDAY(B10814,F10814))</f>
        <v/>
      </c>
    </row>
    <row r="10815" customFormat="false" ht="15" hidden="false" customHeight="false" outlineLevel="0" collapsed="false">
      <c r="A10815" s="37"/>
      <c r="B10815" s="38"/>
      <c r="C10815" s="39"/>
      <c r="D10815" s="39"/>
      <c r="E10815" s="40"/>
      <c r="F10815" s="41" t="str">
        <f aca="false">IF(A10815="","",INDEX(Assumptions!$B$16:$B$18,MATCH(C10815,Assumptions!$A$16:$A$18,0)))</f>
        <v/>
      </c>
      <c r="G10815" s="42" t="str">
        <f aca="false">IF(A10815="","",WORKDAY(B10815,F10815))</f>
        <v/>
      </c>
    </row>
    <row r="10816" customFormat="false" ht="15" hidden="false" customHeight="false" outlineLevel="0" collapsed="false">
      <c r="A10816" s="37"/>
      <c r="B10816" s="38"/>
      <c r="C10816" s="39"/>
      <c r="D10816" s="39"/>
      <c r="E10816" s="40"/>
      <c r="F10816" s="41" t="str">
        <f aca="false">IF(A10816="","",INDEX(Assumptions!$B$16:$B$18,MATCH(C10816,Assumptions!$A$16:$A$18,0)))</f>
        <v/>
      </c>
      <c r="G10816" s="42" t="str">
        <f aca="false">IF(A10816="","",WORKDAY(B10816,F10816))</f>
        <v/>
      </c>
    </row>
    <row r="10817" customFormat="false" ht="15" hidden="false" customHeight="false" outlineLevel="0" collapsed="false">
      <c r="A10817" s="37"/>
      <c r="B10817" s="38"/>
      <c r="C10817" s="39"/>
      <c r="D10817" s="39"/>
      <c r="E10817" s="40"/>
      <c r="F10817" s="41" t="str">
        <f aca="false">IF(A10817="","",INDEX(Assumptions!$B$16:$B$18,MATCH(C10817,Assumptions!$A$16:$A$18,0)))</f>
        <v/>
      </c>
      <c r="G10817" s="42" t="str">
        <f aca="false">IF(A10817="","",WORKDAY(B10817,F10817))</f>
        <v/>
      </c>
    </row>
    <row r="10818" customFormat="false" ht="15" hidden="false" customHeight="false" outlineLevel="0" collapsed="false">
      <c r="A10818" s="37"/>
      <c r="B10818" s="38"/>
      <c r="C10818" s="39"/>
      <c r="D10818" s="39"/>
      <c r="E10818" s="40"/>
      <c r="F10818" s="41" t="str">
        <f aca="false">IF(A10818="","",INDEX(Assumptions!$B$16:$B$18,MATCH(C10818,Assumptions!$A$16:$A$18,0)))</f>
        <v/>
      </c>
      <c r="G10818" s="42" t="str">
        <f aca="false">IF(A10818="","",WORKDAY(B10818,F10818))</f>
        <v/>
      </c>
    </row>
    <row r="10819" customFormat="false" ht="15" hidden="false" customHeight="false" outlineLevel="0" collapsed="false">
      <c r="A10819" s="37"/>
      <c r="B10819" s="38"/>
      <c r="C10819" s="39"/>
      <c r="D10819" s="39"/>
      <c r="E10819" s="40"/>
      <c r="F10819" s="41" t="str">
        <f aca="false">IF(A10819="","",INDEX(Assumptions!$B$16:$B$18,MATCH(C10819,Assumptions!$A$16:$A$18,0)))</f>
        <v/>
      </c>
      <c r="G10819" s="42" t="str">
        <f aca="false">IF(A10819="","",WORKDAY(B10819,F10819))</f>
        <v/>
      </c>
    </row>
    <row r="10820" customFormat="false" ht="15" hidden="false" customHeight="false" outlineLevel="0" collapsed="false">
      <c r="A10820" s="37"/>
      <c r="B10820" s="38"/>
      <c r="C10820" s="39"/>
      <c r="D10820" s="39"/>
      <c r="E10820" s="40"/>
      <c r="F10820" s="41" t="str">
        <f aca="false">IF(A10820="","",INDEX(Assumptions!$B$16:$B$18,MATCH(C10820,Assumptions!$A$16:$A$18,0)))</f>
        <v/>
      </c>
      <c r="G10820" s="42" t="str">
        <f aca="false">IF(A10820="","",WORKDAY(B10820,F10820))</f>
        <v/>
      </c>
    </row>
    <row r="10821" customFormat="false" ht="15" hidden="false" customHeight="false" outlineLevel="0" collapsed="false">
      <c r="A10821" s="37"/>
      <c r="B10821" s="38"/>
      <c r="C10821" s="39"/>
      <c r="D10821" s="39"/>
      <c r="E10821" s="40"/>
      <c r="F10821" s="41" t="str">
        <f aca="false">IF(A10821="","",INDEX(Assumptions!$B$16:$B$18,MATCH(C10821,Assumptions!$A$16:$A$18,0)))</f>
        <v/>
      </c>
      <c r="G10821" s="42" t="str">
        <f aca="false">IF(A10821="","",WORKDAY(B10821,F10821))</f>
        <v/>
      </c>
    </row>
    <row r="10822" customFormat="false" ht="15" hidden="false" customHeight="false" outlineLevel="0" collapsed="false">
      <c r="A10822" s="37"/>
      <c r="B10822" s="38"/>
      <c r="C10822" s="39"/>
      <c r="D10822" s="39"/>
      <c r="E10822" s="40"/>
      <c r="F10822" s="41" t="str">
        <f aca="false">IF(A10822="","",INDEX(Assumptions!$B$16:$B$18,MATCH(C10822,Assumptions!$A$16:$A$18,0)))</f>
        <v/>
      </c>
      <c r="G10822" s="42" t="str">
        <f aca="false">IF(A10822="","",WORKDAY(B10822,F10822))</f>
        <v/>
      </c>
    </row>
    <row r="10823" customFormat="false" ht="15" hidden="false" customHeight="false" outlineLevel="0" collapsed="false">
      <c r="A10823" s="37"/>
      <c r="B10823" s="38"/>
      <c r="C10823" s="39"/>
      <c r="D10823" s="39"/>
      <c r="E10823" s="40"/>
      <c r="F10823" s="41" t="str">
        <f aca="false">IF(A10823="","",INDEX(Assumptions!$B$16:$B$18,MATCH(C10823,Assumptions!$A$16:$A$18,0)))</f>
        <v/>
      </c>
      <c r="G10823" s="42" t="str">
        <f aca="false">IF(A10823="","",WORKDAY(B10823,F10823))</f>
        <v/>
      </c>
    </row>
    <row r="10824" customFormat="false" ht="15" hidden="false" customHeight="false" outlineLevel="0" collapsed="false">
      <c r="A10824" s="37"/>
      <c r="B10824" s="38"/>
      <c r="C10824" s="39"/>
      <c r="D10824" s="39"/>
      <c r="E10824" s="40"/>
      <c r="F10824" s="41" t="str">
        <f aca="false">IF(A10824="","",INDEX(Assumptions!$B$16:$B$18,MATCH(C10824,Assumptions!$A$16:$A$18,0)))</f>
        <v/>
      </c>
      <c r="G10824" s="42" t="str">
        <f aca="false">IF(A10824="","",WORKDAY(B10824,F10824))</f>
        <v/>
      </c>
    </row>
    <row r="10825" customFormat="false" ht="15" hidden="false" customHeight="false" outlineLevel="0" collapsed="false">
      <c r="A10825" s="37"/>
      <c r="B10825" s="38"/>
      <c r="C10825" s="39"/>
      <c r="D10825" s="39"/>
      <c r="E10825" s="40"/>
      <c r="F10825" s="41" t="str">
        <f aca="false">IF(A10825="","",INDEX(Assumptions!$B$16:$B$18,MATCH(C10825,Assumptions!$A$16:$A$18,0)))</f>
        <v/>
      </c>
      <c r="G10825" s="42" t="str">
        <f aca="false">IF(A10825="","",WORKDAY(B10825,F10825))</f>
        <v/>
      </c>
    </row>
    <row r="10826" customFormat="false" ht="15" hidden="false" customHeight="false" outlineLevel="0" collapsed="false">
      <c r="A10826" s="37"/>
      <c r="B10826" s="38"/>
      <c r="C10826" s="39"/>
      <c r="D10826" s="39"/>
      <c r="E10826" s="40"/>
      <c r="F10826" s="41" t="str">
        <f aca="false">IF(A10826="","",INDEX(Assumptions!$B$16:$B$18,MATCH(C10826,Assumptions!$A$16:$A$18,0)))</f>
        <v/>
      </c>
      <c r="G10826" s="42" t="str">
        <f aca="false">IF(A10826="","",WORKDAY(B10826,F10826))</f>
        <v/>
      </c>
    </row>
    <row r="10827" customFormat="false" ht="15" hidden="false" customHeight="false" outlineLevel="0" collapsed="false">
      <c r="A10827" s="37"/>
      <c r="B10827" s="38"/>
      <c r="C10827" s="39"/>
      <c r="D10827" s="39"/>
      <c r="E10827" s="40"/>
      <c r="F10827" s="41" t="str">
        <f aca="false">IF(A10827="","",INDEX(Assumptions!$B$16:$B$18,MATCH(C10827,Assumptions!$A$16:$A$18,0)))</f>
        <v/>
      </c>
      <c r="G10827" s="42" t="str">
        <f aca="false">IF(A10827="","",WORKDAY(B10827,F10827))</f>
        <v/>
      </c>
    </row>
    <row r="10828" customFormat="false" ht="15" hidden="false" customHeight="false" outlineLevel="0" collapsed="false">
      <c r="A10828" s="37"/>
      <c r="B10828" s="38"/>
      <c r="C10828" s="39"/>
      <c r="D10828" s="39"/>
      <c r="E10828" s="40"/>
      <c r="F10828" s="41" t="str">
        <f aca="false">IF(A10828="","",INDEX(Assumptions!$B$16:$B$18,MATCH(C10828,Assumptions!$A$16:$A$18,0)))</f>
        <v/>
      </c>
      <c r="G10828" s="42" t="str">
        <f aca="false">IF(A10828="","",WORKDAY(B10828,F10828))</f>
        <v/>
      </c>
    </row>
    <row r="10829" customFormat="false" ht="15" hidden="false" customHeight="false" outlineLevel="0" collapsed="false">
      <c r="A10829" s="37"/>
      <c r="B10829" s="38"/>
      <c r="C10829" s="39"/>
      <c r="D10829" s="39"/>
      <c r="E10829" s="40"/>
      <c r="F10829" s="41" t="str">
        <f aca="false">IF(A10829="","",INDEX(Assumptions!$B$16:$B$18,MATCH(C10829,Assumptions!$A$16:$A$18,0)))</f>
        <v/>
      </c>
      <c r="G10829" s="42" t="str">
        <f aca="false">IF(A10829="","",WORKDAY(B10829,F10829))</f>
        <v/>
      </c>
    </row>
    <row r="10830" customFormat="false" ht="15" hidden="false" customHeight="false" outlineLevel="0" collapsed="false">
      <c r="A10830" s="37"/>
      <c r="B10830" s="38"/>
      <c r="C10830" s="39"/>
      <c r="D10830" s="39"/>
      <c r="E10830" s="40"/>
      <c r="F10830" s="41" t="str">
        <f aca="false">IF(A10830="","",INDEX(Assumptions!$B$16:$B$18,MATCH(C10830,Assumptions!$A$16:$A$18,0)))</f>
        <v/>
      </c>
      <c r="G10830" s="42" t="str">
        <f aca="false">IF(A10830="","",WORKDAY(B10830,F10830))</f>
        <v/>
      </c>
    </row>
    <row r="10831" customFormat="false" ht="15" hidden="false" customHeight="false" outlineLevel="0" collapsed="false">
      <c r="A10831" s="37"/>
      <c r="B10831" s="38"/>
      <c r="C10831" s="39"/>
      <c r="D10831" s="39"/>
      <c r="E10831" s="40"/>
      <c r="F10831" s="41" t="str">
        <f aca="false">IF(A10831="","",INDEX(Assumptions!$B$16:$B$18,MATCH(C10831,Assumptions!$A$16:$A$18,0)))</f>
        <v/>
      </c>
      <c r="G10831" s="42" t="str">
        <f aca="false">IF(A10831="","",WORKDAY(B10831,F10831))</f>
        <v/>
      </c>
    </row>
    <row r="10832" customFormat="false" ht="15" hidden="false" customHeight="false" outlineLevel="0" collapsed="false">
      <c r="A10832" s="37"/>
      <c r="B10832" s="38"/>
      <c r="C10832" s="39"/>
      <c r="D10832" s="39"/>
      <c r="E10832" s="40"/>
      <c r="F10832" s="41" t="str">
        <f aca="false">IF(A10832="","",INDEX(Assumptions!$B$16:$B$18,MATCH(C10832,Assumptions!$A$16:$A$18,0)))</f>
        <v/>
      </c>
      <c r="G10832" s="42" t="str">
        <f aca="false">IF(A10832="","",WORKDAY(B10832,F10832))</f>
        <v/>
      </c>
    </row>
    <row r="10833" customFormat="false" ht="15" hidden="false" customHeight="false" outlineLevel="0" collapsed="false">
      <c r="A10833" s="37"/>
      <c r="B10833" s="38"/>
      <c r="C10833" s="39"/>
      <c r="D10833" s="39"/>
      <c r="E10833" s="40"/>
      <c r="F10833" s="41" t="str">
        <f aca="false">IF(A10833="","",INDEX(Assumptions!$B$16:$B$18,MATCH(C10833,Assumptions!$A$16:$A$18,0)))</f>
        <v/>
      </c>
      <c r="G10833" s="42" t="str">
        <f aca="false">IF(A10833="","",WORKDAY(B10833,F10833))</f>
        <v/>
      </c>
    </row>
    <row r="10834" customFormat="false" ht="15" hidden="false" customHeight="false" outlineLevel="0" collapsed="false">
      <c r="A10834" s="37"/>
      <c r="B10834" s="38"/>
      <c r="C10834" s="39"/>
      <c r="D10834" s="39"/>
      <c r="E10834" s="40"/>
      <c r="F10834" s="41" t="str">
        <f aca="false">IF(A10834="","",INDEX(Assumptions!$B$16:$B$18,MATCH(C10834,Assumptions!$A$16:$A$18,0)))</f>
        <v/>
      </c>
      <c r="G10834" s="42" t="str">
        <f aca="false">IF(A10834="","",WORKDAY(B10834,F10834))</f>
        <v/>
      </c>
    </row>
    <row r="10835" customFormat="false" ht="15" hidden="false" customHeight="false" outlineLevel="0" collapsed="false">
      <c r="A10835" s="37"/>
      <c r="B10835" s="38"/>
      <c r="C10835" s="39"/>
      <c r="D10835" s="39"/>
      <c r="E10835" s="40"/>
      <c r="F10835" s="41" t="str">
        <f aca="false">IF(A10835="","",INDEX(Assumptions!$B$16:$B$18,MATCH(C10835,Assumptions!$A$16:$A$18,0)))</f>
        <v/>
      </c>
      <c r="G10835" s="42" t="str">
        <f aca="false">IF(A10835="","",WORKDAY(B10835,F10835))</f>
        <v/>
      </c>
    </row>
    <row r="10836" customFormat="false" ht="15" hidden="false" customHeight="false" outlineLevel="0" collapsed="false">
      <c r="A10836" s="37"/>
      <c r="B10836" s="38"/>
      <c r="C10836" s="39"/>
      <c r="D10836" s="39"/>
      <c r="E10836" s="40"/>
      <c r="F10836" s="41" t="str">
        <f aca="false">IF(A10836="","",INDEX(Assumptions!$B$16:$B$18,MATCH(C10836,Assumptions!$A$16:$A$18,0)))</f>
        <v/>
      </c>
      <c r="G10836" s="42" t="str">
        <f aca="false">IF(A10836="","",WORKDAY(B10836,F10836))</f>
        <v/>
      </c>
    </row>
    <row r="10837" customFormat="false" ht="15" hidden="false" customHeight="false" outlineLevel="0" collapsed="false">
      <c r="A10837" s="37"/>
      <c r="B10837" s="38"/>
      <c r="C10837" s="39"/>
      <c r="D10837" s="39"/>
      <c r="E10837" s="40"/>
      <c r="F10837" s="41" t="str">
        <f aca="false">IF(A10837="","",INDEX(Assumptions!$B$16:$B$18,MATCH(C10837,Assumptions!$A$16:$A$18,0)))</f>
        <v/>
      </c>
      <c r="G10837" s="42" t="str">
        <f aca="false">IF(A10837="","",WORKDAY(B10837,F10837))</f>
        <v/>
      </c>
    </row>
    <row r="10838" customFormat="false" ht="15" hidden="false" customHeight="false" outlineLevel="0" collapsed="false">
      <c r="A10838" s="37"/>
      <c r="B10838" s="38"/>
      <c r="C10838" s="39"/>
      <c r="D10838" s="39"/>
      <c r="E10838" s="40"/>
      <c r="F10838" s="41" t="str">
        <f aca="false">IF(A10838="","",INDEX(Assumptions!$B$16:$B$18,MATCH(C10838,Assumptions!$A$16:$A$18,0)))</f>
        <v/>
      </c>
      <c r="G10838" s="42" t="str">
        <f aca="false">IF(A10838="","",WORKDAY(B10838,F10838))</f>
        <v/>
      </c>
    </row>
    <row r="10839" customFormat="false" ht="15" hidden="false" customHeight="false" outlineLevel="0" collapsed="false">
      <c r="A10839" s="37"/>
      <c r="B10839" s="38"/>
      <c r="C10839" s="39"/>
      <c r="D10839" s="39"/>
      <c r="E10839" s="40"/>
      <c r="F10839" s="41" t="str">
        <f aca="false">IF(A10839="","",INDEX(Assumptions!$B$16:$B$18,MATCH(C10839,Assumptions!$A$16:$A$18,0)))</f>
        <v/>
      </c>
      <c r="G10839" s="42" t="str">
        <f aca="false">IF(A10839="","",WORKDAY(B10839,F10839))</f>
        <v/>
      </c>
    </row>
    <row r="10840" customFormat="false" ht="15" hidden="false" customHeight="false" outlineLevel="0" collapsed="false">
      <c r="A10840" s="37"/>
      <c r="B10840" s="38"/>
      <c r="C10840" s="39"/>
      <c r="D10840" s="39"/>
      <c r="E10840" s="40"/>
      <c r="F10840" s="41" t="str">
        <f aca="false">IF(A10840="","",INDEX(Assumptions!$B$16:$B$18,MATCH(C10840,Assumptions!$A$16:$A$18,0)))</f>
        <v/>
      </c>
      <c r="G10840" s="42" t="str">
        <f aca="false">IF(A10840="","",WORKDAY(B10840,F10840))</f>
        <v/>
      </c>
    </row>
    <row r="10841" customFormat="false" ht="15" hidden="false" customHeight="false" outlineLevel="0" collapsed="false">
      <c r="A10841" s="37"/>
      <c r="B10841" s="38"/>
      <c r="C10841" s="39"/>
      <c r="D10841" s="39"/>
      <c r="E10841" s="40"/>
      <c r="F10841" s="41" t="str">
        <f aca="false">IF(A10841="","",INDEX(Assumptions!$B$16:$B$18,MATCH(C10841,Assumptions!$A$16:$A$18,0)))</f>
        <v/>
      </c>
      <c r="G10841" s="42" t="str">
        <f aca="false">IF(A10841="","",WORKDAY(B10841,F10841))</f>
        <v/>
      </c>
    </row>
    <row r="10842" customFormat="false" ht="15" hidden="false" customHeight="false" outlineLevel="0" collapsed="false">
      <c r="A10842" s="37"/>
      <c r="B10842" s="38"/>
      <c r="C10842" s="39"/>
      <c r="D10842" s="39"/>
      <c r="E10842" s="40"/>
      <c r="F10842" s="41" t="str">
        <f aca="false">IF(A10842="","",INDEX(Assumptions!$B$16:$B$18,MATCH(C10842,Assumptions!$A$16:$A$18,0)))</f>
        <v/>
      </c>
      <c r="G10842" s="42" t="str">
        <f aca="false">IF(A10842="","",WORKDAY(B10842,F10842))</f>
        <v/>
      </c>
    </row>
    <row r="10843" customFormat="false" ht="15" hidden="false" customHeight="false" outlineLevel="0" collapsed="false">
      <c r="A10843" s="37"/>
      <c r="B10843" s="38"/>
      <c r="C10843" s="39"/>
      <c r="D10843" s="39"/>
      <c r="E10843" s="40"/>
      <c r="F10843" s="41" t="str">
        <f aca="false">IF(A10843="","",INDEX(Assumptions!$B$16:$B$18,MATCH(C10843,Assumptions!$A$16:$A$18,0)))</f>
        <v/>
      </c>
      <c r="G10843" s="42" t="str">
        <f aca="false">IF(A10843="","",WORKDAY(B10843,F10843))</f>
        <v/>
      </c>
    </row>
    <row r="10844" customFormat="false" ht="15" hidden="false" customHeight="false" outlineLevel="0" collapsed="false">
      <c r="A10844" s="37"/>
      <c r="B10844" s="38"/>
      <c r="C10844" s="39"/>
      <c r="D10844" s="39"/>
      <c r="E10844" s="40"/>
      <c r="F10844" s="41" t="str">
        <f aca="false">IF(A10844="","",INDEX(Assumptions!$B$16:$B$18,MATCH(C10844,Assumptions!$A$16:$A$18,0)))</f>
        <v/>
      </c>
      <c r="G10844" s="42" t="str">
        <f aca="false">IF(A10844="","",WORKDAY(B10844,F10844))</f>
        <v/>
      </c>
    </row>
    <row r="10845" customFormat="false" ht="15" hidden="false" customHeight="false" outlineLevel="0" collapsed="false">
      <c r="A10845" s="37"/>
      <c r="B10845" s="38"/>
      <c r="C10845" s="39"/>
      <c r="D10845" s="39"/>
      <c r="E10845" s="40"/>
      <c r="F10845" s="41" t="str">
        <f aca="false">IF(A10845="","",INDEX(Assumptions!$B$16:$B$18,MATCH(C10845,Assumptions!$A$16:$A$18,0)))</f>
        <v/>
      </c>
      <c r="G10845" s="42" t="str">
        <f aca="false">IF(A10845="","",WORKDAY(B10845,F10845))</f>
        <v/>
      </c>
    </row>
    <row r="10846" customFormat="false" ht="15" hidden="false" customHeight="false" outlineLevel="0" collapsed="false">
      <c r="A10846" s="37"/>
      <c r="B10846" s="38"/>
      <c r="C10846" s="39"/>
      <c r="D10846" s="39"/>
      <c r="E10846" s="40"/>
      <c r="F10846" s="41" t="str">
        <f aca="false">IF(A10846="","",INDEX(Assumptions!$B$16:$B$18,MATCH(C10846,Assumptions!$A$16:$A$18,0)))</f>
        <v/>
      </c>
      <c r="G10846" s="42" t="str">
        <f aca="false">IF(A10846="","",WORKDAY(B10846,F10846))</f>
        <v/>
      </c>
    </row>
    <row r="10847" customFormat="false" ht="15" hidden="false" customHeight="false" outlineLevel="0" collapsed="false">
      <c r="A10847" s="37"/>
      <c r="B10847" s="38"/>
      <c r="C10847" s="39"/>
      <c r="D10847" s="39"/>
      <c r="E10847" s="40"/>
      <c r="F10847" s="41" t="str">
        <f aca="false">IF(A10847="","",INDEX(Assumptions!$B$16:$B$18,MATCH(C10847,Assumptions!$A$16:$A$18,0)))</f>
        <v/>
      </c>
      <c r="G10847" s="42" t="str">
        <f aca="false">IF(A10847="","",WORKDAY(B10847,F10847))</f>
        <v/>
      </c>
    </row>
    <row r="10848" customFormat="false" ht="15" hidden="false" customHeight="false" outlineLevel="0" collapsed="false">
      <c r="A10848" s="37"/>
      <c r="B10848" s="38"/>
      <c r="C10848" s="39"/>
      <c r="D10848" s="39"/>
      <c r="E10848" s="40"/>
      <c r="F10848" s="41" t="str">
        <f aca="false">IF(A10848="","",INDEX(Assumptions!$B$16:$B$18,MATCH(C10848,Assumptions!$A$16:$A$18,0)))</f>
        <v/>
      </c>
      <c r="G10848" s="42" t="str">
        <f aca="false">IF(A10848="","",WORKDAY(B10848,F10848))</f>
        <v/>
      </c>
    </row>
    <row r="10849" customFormat="false" ht="15" hidden="false" customHeight="false" outlineLevel="0" collapsed="false">
      <c r="A10849" s="37"/>
      <c r="B10849" s="38"/>
      <c r="C10849" s="39"/>
      <c r="D10849" s="39"/>
      <c r="E10849" s="40"/>
      <c r="F10849" s="41" t="str">
        <f aca="false">IF(A10849="","",INDEX(Assumptions!$B$16:$B$18,MATCH(C10849,Assumptions!$A$16:$A$18,0)))</f>
        <v/>
      </c>
      <c r="G10849" s="42" t="str">
        <f aca="false">IF(A10849="","",WORKDAY(B10849,F10849))</f>
        <v/>
      </c>
    </row>
    <row r="10850" customFormat="false" ht="15" hidden="false" customHeight="false" outlineLevel="0" collapsed="false">
      <c r="A10850" s="37"/>
      <c r="B10850" s="38"/>
      <c r="C10850" s="39"/>
      <c r="D10850" s="39"/>
      <c r="E10850" s="40"/>
      <c r="F10850" s="41" t="str">
        <f aca="false">IF(A10850="","",INDEX(Assumptions!$B$16:$B$18,MATCH(C10850,Assumptions!$A$16:$A$18,0)))</f>
        <v/>
      </c>
      <c r="G10850" s="42" t="str">
        <f aca="false">IF(A10850="","",WORKDAY(B10850,F10850))</f>
        <v/>
      </c>
    </row>
    <row r="10851" customFormat="false" ht="15" hidden="false" customHeight="false" outlineLevel="0" collapsed="false">
      <c r="A10851" s="37"/>
      <c r="B10851" s="38"/>
      <c r="C10851" s="39"/>
      <c r="D10851" s="39"/>
      <c r="E10851" s="40"/>
      <c r="F10851" s="41" t="str">
        <f aca="false">IF(A10851="","",INDEX(Assumptions!$B$16:$B$18,MATCH(C10851,Assumptions!$A$16:$A$18,0)))</f>
        <v/>
      </c>
      <c r="G10851" s="42" t="str">
        <f aca="false">IF(A10851="","",WORKDAY(B10851,F10851))</f>
        <v/>
      </c>
    </row>
    <row r="10852" customFormat="false" ht="15" hidden="false" customHeight="false" outlineLevel="0" collapsed="false">
      <c r="A10852" s="37"/>
      <c r="B10852" s="38"/>
      <c r="C10852" s="39"/>
      <c r="D10852" s="39"/>
      <c r="E10852" s="40"/>
      <c r="F10852" s="41" t="str">
        <f aca="false">IF(A10852="","",INDEX(Assumptions!$B$16:$B$18,MATCH(C10852,Assumptions!$A$16:$A$18,0)))</f>
        <v/>
      </c>
      <c r="G10852" s="42" t="str">
        <f aca="false">IF(A10852="","",WORKDAY(B10852,F10852))</f>
        <v/>
      </c>
    </row>
    <row r="10853" customFormat="false" ht="15" hidden="false" customHeight="false" outlineLevel="0" collapsed="false">
      <c r="A10853" s="37"/>
      <c r="B10853" s="38"/>
      <c r="C10853" s="39"/>
      <c r="D10853" s="39"/>
      <c r="E10853" s="40"/>
      <c r="F10853" s="41" t="str">
        <f aca="false">IF(A10853="","",INDEX(Assumptions!$B$16:$B$18,MATCH(C10853,Assumptions!$A$16:$A$18,0)))</f>
        <v/>
      </c>
      <c r="G10853" s="42" t="str">
        <f aca="false">IF(A10853="","",WORKDAY(B10853,F10853))</f>
        <v/>
      </c>
    </row>
    <row r="10854" customFormat="false" ht="15" hidden="false" customHeight="false" outlineLevel="0" collapsed="false">
      <c r="A10854" s="37"/>
      <c r="B10854" s="38"/>
      <c r="C10854" s="39"/>
      <c r="D10854" s="39"/>
      <c r="E10854" s="40"/>
      <c r="F10854" s="41" t="str">
        <f aca="false">IF(A10854="","",INDEX(Assumptions!$B$16:$B$18,MATCH(C10854,Assumptions!$A$16:$A$18,0)))</f>
        <v/>
      </c>
      <c r="G10854" s="42" t="str">
        <f aca="false">IF(A10854="","",WORKDAY(B10854,F10854))</f>
        <v/>
      </c>
    </row>
    <row r="10855" customFormat="false" ht="15" hidden="false" customHeight="false" outlineLevel="0" collapsed="false">
      <c r="A10855" s="37"/>
      <c r="B10855" s="38"/>
      <c r="C10855" s="39"/>
      <c r="D10855" s="39"/>
      <c r="E10855" s="40"/>
      <c r="F10855" s="41" t="str">
        <f aca="false">IF(A10855="","",INDEX(Assumptions!$B$16:$B$18,MATCH(C10855,Assumptions!$A$16:$A$18,0)))</f>
        <v/>
      </c>
      <c r="G10855" s="42" t="str">
        <f aca="false">IF(A10855="","",WORKDAY(B10855,F10855))</f>
        <v/>
      </c>
    </row>
    <row r="10856" customFormat="false" ht="15" hidden="false" customHeight="false" outlineLevel="0" collapsed="false">
      <c r="A10856" s="37"/>
      <c r="B10856" s="38"/>
      <c r="C10856" s="39"/>
      <c r="D10856" s="39"/>
      <c r="E10856" s="40"/>
      <c r="F10856" s="41" t="str">
        <f aca="false">IF(A10856="","",INDEX(Assumptions!$B$16:$B$18,MATCH(C10856,Assumptions!$A$16:$A$18,0)))</f>
        <v/>
      </c>
      <c r="G10856" s="42" t="str">
        <f aca="false">IF(A10856="","",WORKDAY(B10856,F10856))</f>
        <v/>
      </c>
    </row>
    <row r="10857" customFormat="false" ht="15" hidden="false" customHeight="false" outlineLevel="0" collapsed="false">
      <c r="A10857" s="37"/>
      <c r="B10857" s="38"/>
      <c r="C10857" s="39"/>
      <c r="D10857" s="39"/>
      <c r="E10857" s="40"/>
      <c r="F10857" s="41" t="str">
        <f aca="false">IF(A10857="","",INDEX(Assumptions!$B$16:$B$18,MATCH(C10857,Assumptions!$A$16:$A$18,0)))</f>
        <v/>
      </c>
      <c r="G10857" s="42" t="str">
        <f aca="false">IF(A10857="","",WORKDAY(B10857,F10857))</f>
        <v/>
      </c>
    </row>
    <row r="10858" customFormat="false" ht="15" hidden="false" customHeight="false" outlineLevel="0" collapsed="false">
      <c r="A10858" s="37"/>
      <c r="B10858" s="38"/>
      <c r="C10858" s="39"/>
      <c r="D10858" s="39"/>
      <c r="E10858" s="40"/>
      <c r="F10858" s="41" t="str">
        <f aca="false">IF(A10858="","",INDEX(Assumptions!$B$16:$B$18,MATCH(C10858,Assumptions!$A$16:$A$18,0)))</f>
        <v/>
      </c>
      <c r="G10858" s="42" t="str">
        <f aca="false">IF(A10858="","",WORKDAY(B10858,F10858))</f>
        <v/>
      </c>
    </row>
    <row r="10859" customFormat="false" ht="15" hidden="false" customHeight="false" outlineLevel="0" collapsed="false">
      <c r="A10859" s="37"/>
      <c r="B10859" s="38"/>
      <c r="C10859" s="39"/>
      <c r="D10859" s="39"/>
      <c r="E10859" s="40"/>
      <c r="F10859" s="41" t="str">
        <f aca="false">IF(A10859="","",INDEX(Assumptions!$B$16:$B$18,MATCH(C10859,Assumptions!$A$16:$A$18,0)))</f>
        <v/>
      </c>
      <c r="G10859" s="42" t="str">
        <f aca="false">IF(A10859="","",WORKDAY(B10859,F10859))</f>
        <v/>
      </c>
    </row>
    <row r="10860" customFormat="false" ht="15" hidden="false" customHeight="false" outlineLevel="0" collapsed="false">
      <c r="A10860" s="37"/>
      <c r="B10860" s="38"/>
      <c r="C10860" s="39"/>
      <c r="D10860" s="39"/>
      <c r="E10860" s="40"/>
      <c r="F10860" s="41" t="str">
        <f aca="false">IF(A10860="","",INDEX(Assumptions!$B$16:$B$18,MATCH(C10860,Assumptions!$A$16:$A$18,0)))</f>
        <v/>
      </c>
      <c r="G10860" s="42" t="str">
        <f aca="false">IF(A10860="","",WORKDAY(B10860,F10860))</f>
        <v/>
      </c>
    </row>
    <row r="10861" customFormat="false" ht="15" hidden="false" customHeight="false" outlineLevel="0" collapsed="false">
      <c r="A10861" s="37"/>
      <c r="B10861" s="38"/>
      <c r="C10861" s="39"/>
      <c r="D10861" s="39"/>
      <c r="E10861" s="40"/>
      <c r="F10861" s="41" t="str">
        <f aca="false">IF(A10861="","",INDEX(Assumptions!$B$16:$B$18,MATCH(C10861,Assumptions!$A$16:$A$18,0)))</f>
        <v/>
      </c>
      <c r="G10861" s="42" t="str">
        <f aca="false">IF(A10861="","",WORKDAY(B10861,F10861))</f>
        <v/>
      </c>
    </row>
    <row r="10862" customFormat="false" ht="15" hidden="false" customHeight="false" outlineLevel="0" collapsed="false">
      <c r="A10862" s="37"/>
      <c r="B10862" s="38"/>
      <c r="C10862" s="39"/>
      <c r="D10862" s="39"/>
      <c r="E10862" s="40"/>
      <c r="F10862" s="41" t="str">
        <f aca="false">IF(A10862="","",INDEX(Assumptions!$B$16:$B$18,MATCH(C10862,Assumptions!$A$16:$A$18,0)))</f>
        <v/>
      </c>
      <c r="G10862" s="42" t="str">
        <f aca="false">IF(A10862="","",WORKDAY(B10862,F10862))</f>
        <v/>
      </c>
    </row>
    <row r="10863" customFormat="false" ht="15" hidden="false" customHeight="false" outlineLevel="0" collapsed="false">
      <c r="A10863" s="37"/>
      <c r="B10863" s="38"/>
      <c r="C10863" s="39"/>
      <c r="D10863" s="39"/>
      <c r="E10863" s="40"/>
      <c r="F10863" s="41" t="str">
        <f aca="false">IF(A10863="","",INDEX(Assumptions!$B$16:$B$18,MATCH(C10863,Assumptions!$A$16:$A$18,0)))</f>
        <v/>
      </c>
      <c r="G10863" s="42" t="str">
        <f aca="false">IF(A10863="","",WORKDAY(B10863,F10863))</f>
        <v/>
      </c>
    </row>
    <row r="10864" customFormat="false" ht="15" hidden="false" customHeight="false" outlineLevel="0" collapsed="false">
      <c r="A10864" s="37"/>
      <c r="B10864" s="38"/>
      <c r="C10864" s="39"/>
      <c r="D10864" s="39"/>
      <c r="E10864" s="40"/>
      <c r="F10864" s="41" t="str">
        <f aca="false">IF(A10864="","",INDEX(Assumptions!$B$16:$B$18,MATCH(C10864,Assumptions!$A$16:$A$18,0)))</f>
        <v/>
      </c>
      <c r="G10864" s="42" t="str">
        <f aca="false">IF(A10864="","",WORKDAY(B10864,F10864))</f>
        <v/>
      </c>
    </row>
    <row r="10865" customFormat="false" ht="15" hidden="false" customHeight="false" outlineLevel="0" collapsed="false">
      <c r="A10865" s="37"/>
      <c r="B10865" s="38"/>
      <c r="C10865" s="39"/>
      <c r="D10865" s="39"/>
      <c r="E10865" s="40"/>
      <c r="F10865" s="41" t="str">
        <f aca="false">IF(A10865="","",INDEX(Assumptions!$B$16:$B$18,MATCH(C10865,Assumptions!$A$16:$A$18,0)))</f>
        <v/>
      </c>
      <c r="G10865" s="42" t="str">
        <f aca="false">IF(A10865="","",WORKDAY(B10865,F10865))</f>
        <v/>
      </c>
    </row>
    <row r="10866" customFormat="false" ht="15" hidden="false" customHeight="false" outlineLevel="0" collapsed="false">
      <c r="A10866" s="37"/>
      <c r="B10866" s="38"/>
      <c r="C10866" s="39"/>
      <c r="D10866" s="39"/>
      <c r="E10866" s="40"/>
      <c r="F10866" s="41" t="str">
        <f aca="false">IF(A10866="","",INDEX(Assumptions!$B$16:$B$18,MATCH(C10866,Assumptions!$A$16:$A$18,0)))</f>
        <v/>
      </c>
      <c r="G10866" s="42" t="str">
        <f aca="false">IF(A10866="","",WORKDAY(B10866,F10866))</f>
        <v/>
      </c>
    </row>
    <row r="10867" customFormat="false" ht="15" hidden="false" customHeight="false" outlineLevel="0" collapsed="false">
      <c r="A10867" s="37"/>
      <c r="B10867" s="38"/>
      <c r="C10867" s="39"/>
      <c r="D10867" s="39"/>
      <c r="E10867" s="40"/>
      <c r="F10867" s="41" t="str">
        <f aca="false">IF(A10867="","",INDEX(Assumptions!$B$16:$B$18,MATCH(C10867,Assumptions!$A$16:$A$18,0)))</f>
        <v/>
      </c>
      <c r="G10867" s="42" t="str">
        <f aca="false">IF(A10867="","",WORKDAY(B10867,F10867))</f>
        <v/>
      </c>
    </row>
    <row r="10868" customFormat="false" ht="15" hidden="false" customHeight="false" outlineLevel="0" collapsed="false">
      <c r="A10868" s="37"/>
      <c r="B10868" s="38"/>
      <c r="C10868" s="39"/>
      <c r="D10868" s="39"/>
      <c r="E10868" s="40"/>
      <c r="F10868" s="41" t="str">
        <f aca="false">IF(A10868="","",INDEX(Assumptions!$B$16:$B$18,MATCH(C10868,Assumptions!$A$16:$A$18,0)))</f>
        <v/>
      </c>
      <c r="G10868" s="42" t="str">
        <f aca="false">IF(A10868="","",WORKDAY(B10868,F10868))</f>
        <v/>
      </c>
    </row>
    <row r="10869" customFormat="false" ht="15" hidden="false" customHeight="false" outlineLevel="0" collapsed="false">
      <c r="A10869" s="37"/>
      <c r="B10869" s="38"/>
      <c r="C10869" s="39"/>
      <c r="D10869" s="39"/>
      <c r="E10869" s="40"/>
      <c r="F10869" s="41" t="str">
        <f aca="false">IF(A10869="","",INDEX(Assumptions!$B$16:$B$18,MATCH(C10869,Assumptions!$A$16:$A$18,0)))</f>
        <v/>
      </c>
      <c r="G10869" s="42" t="str">
        <f aca="false">IF(A10869="","",WORKDAY(B10869,F10869))</f>
        <v/>
      </c>
    </row>
    <row r="10870" customFormat="false" ht="15" hidden="false" customHeight="false" outlineLevel="0" collapsed="false">
      <c r="A10870" s="37"/>
      <c r="B10870" s="38"/>
      <c r="C10870" s="39"/>
      <c r="D10870" s="39"/>
      <c r="E10870" s="40"/>
      <c r="F10870" s="41" t="str">
        <f aca="false">IF(A10870="","",INDEX(Assumptions!$B$16:$B$18,MATCH(C10870,Assumptions!$A$16:$A$18,0)))</f>
        <v/>
      </c>
      <c r="G10870" s="42" t="str">
        <f aca="false">IF(A10870="","",WORKDAY(B10870,F10870))</f>
        <v/>
      </c>
    </row>
    <row r="10871" customFormat="false" ht="15" hidden="false" customHeight="false" outlineLevel="0" collapsed="false">
      <c r="A10871" s="37"/>
      <c r="B10871" s="38"/>
      <c r="C10871" s="39"/>
      <c r="D10871" s="39"/>
      <c r="E10871" s="40"/>
      <c r="F10871" s="41" t="str">
        <f aca="false">IF(A10871="","",INDEX(Assumptions!$B$16:$B$18,MATCH(C10871,Assumptions!$A$16:$A$18,0)))</f>
        <v/>
      </c>
      <c r="G10871" s="42" t="str">
        <f aca="false">IF(A10871="","",WORKDAY(B10871,F10871))</f>
        <v/>
      </c>
    </row>
    <row r="10872" customFormat="false" ht="15" hidden="false" customHeight="false" outlineLevel="0" collapsed="false">
      <c r="A10872" s="37"/>
      <c r="B10872" s="38"/>
      <c r="C10872" s="39"/>
      <c r="D10872" s="39"/>
      <c r="E10872" s="40"/>
      <c r="F10872" s="41" t="str">
        <f aca="false">IF(A10872="","",INDEX(Assumptions!$B$16:$B$18,MATCH(C10872,Assumptions!$A$16:$A$18,0)))</f>
        <v/>
      </c>
      <c r="G10872" s="42" t="str">
        <f aca="false">IF(A10872="","",WORKDAY(B10872,F10872))</f>
        <v/>
      </c>
    </row>
    <row r="10873" customFormat="false" ht="15" hidden="false" customHeight="false" outlineLevel="0" collapsed="false">
      <c r="A10873" s="37"/>
      <c r="B10873" s="38"/>
      <c r="C10873" s="39"/>
      <c r="D10873" s="39"/>
      <c r="E10873" s="40"/>
      <c r="F10873" s="41" t="str">
        <f aca="false">IF(A10873="","",INDEX(Assumptions!$B$16:$B$18,MATCH(C10873,Assumptions!$A$16:$A$18,0)))</f>
        <v/>
      </c>
      <c r="G10873" s="42" t="str">
        <f aca="false">IF(A10873="","",WORKDAY(B10873,F10873))</f>
        <v/>
      </c>
    </row>
    <row r="10874" customFormat="false" ht="15" hidden="false" customHeight="false" outlineLevel="0" collapsed="false">
      <c r="A10874" s="37"/>
      <c r="B10874" s="38"/>
      <c r="C10874" s="39"/>
      <c r="D10874" s="39"/>
      <c r="E10874" s="40"/>
      <c r="F10874" s="41" t="str">
        <f aca="false">IF(A10874="","",INDEX(Assumptions!$B$16:$B$18,MATCH(C10874,Assumptions!$A$16:$A$18,0)))</f>
        <v/>
      </c>
      <c r="G10874" s="42" t="str">
        <f aca="false">IF(A10874="","",WORKDAY(B10874,F10874))</f>
        <v/>
      </c>
    </row>
    <row r="10875" customFormat="false" ht="15" hidden="false" customHeight="false" outlineLevel="0" collapsed="false">
      <c r="A10875" s="37"/>
      <c r="B10875" s="38"/>
      <c r="C10875" s="39"/>
      <c r="D10875" s="39"/>
      <c r="E10875" s="40"/>
      <c r="F10875" s="41" t="str">
        <f aca="false">IF(A10875="","",INDEX(Assumptions!$B$16:$B$18,MATCH(C10875,Assumptions!$A$16:$A$18,0)))</f>
        <v/>
      </c>
      <c r="G10875" s="42" t="str">
        <f aca="false">IF(A10875="","",WORKDAY(B10875,F10875))</f>
        <v/>
      </c>
    </row>
    <row r="10876" customFormat="false" ht="15" hidden="false" customHeight="false" outlineLevel="0" collapsed="false">
      <c r="A10876" s="37"/>
      <c r="B10876" s="38"/>
      <c r="C10876" s="39"/>
      <c r="D10876" s="39"/>
      <c r="E10876" s="40"/>
      <c r="F10876" s="41" t="str">
        <f aca="false">IF(A10876="","",INDEX(Assumptions!$B$16:$B$18,MATCH(C10876,Assumptions!$A$16:$A$18,0)))</f>
        <v/>
      </c>
      <c r="G10876" s="42" t="str">
        <f aca="false">IF(A10876="","",WORKDAY(B10876,F10876))</f>
        <v/>
      </c>
    </row>
    <row r="10877" customFormat="false" ht="15" hidden="false" customHeight="false" outlineLevel="0" collapsed="false">
      <c r="A10877" s="37"/>
      <c r="B10877" s="38"/>
      <c r="C10877" s="39"/>
      <c r="D10877" s="39"/>
      <c r="E10877" s="40"/>
      <c r="F10877" s="41" t="str">
        <f aca="false">IF(A10877="","",INDEX(Assumptions!$B$16:$B$18,MATCH(C10877,Assumptions!$A$16:$A$18,0)))</f>
        <v/>
      </c>
      <c r="G10877" s="42" t="str">
        <f aca="false">IF(A10877="","",WORKDAY(B10877,F10877))</f>
        <v/>
      </c>
    </row>
    <row r="10878" customFormat="false" ht="15" hidden="false" customHeight="false" outlineLevel="0" collapsed="false">
      <c r="A10878" s="37"/>
      <c r="B10878" s="38"/>
      <c r="C10878" s="39"/>
      <c r="D10878" s="39"/>
      <c r="E10878" s="40"/>
      <c r="F10878" s="41" t="str">
        <f aca="false">IF(A10878="","",INDEX(Assumptions!$B$16:$B$18,MATCH(C10878,Assumptions!$A$16:$A$18,0)))</f>
        <v/>
      </c>
      <c r="G10878" s="42" t="str">
        <f aca="false">IF(A10878="","",WORKDAY(B10878,F10878))</f>
        <v/>
      </c>
    </row>
    <row r="10879" customFormat="false" ht="15" hidden="false" customHeight="false" outlineLevel="0" collapsed="false">
      <c r="A10879" s="37"/>
      <c r="B10879" s="38"/>
      <c r="C10879" s="39"/>
      <c r="D10879" s="39"/>
      <c r="E10879" s="40"/>
      <c r="F10879" s="41" t="str">
        <f aca="false">IF(A10879="","",INDEX(Assumptions!$B$16:$B$18,MATCH(C10879,Assumptions!$A$16:$A$18,0)))</f>
        <v/>
      </c>
      <c r="G10879" s="42" t="str">
        <f aca="false">IF(A10879="","",WORKDAY(B10879,F10879))</f>
        <v/>
      </c>
    </row>
    <row r="10880" customFormat="false" ht="15" hidden="false" customHeight="false" outlineLevel="0" collapsed="false">
      <c r="A10880" s="37"/>
      <c r="B10880" s="38"/>
      <c r="C10880" s="39"/>
      <c r="D10880" s="39"/>
      <c r="E10880" s="40"/>
      <c r="F10880" s="41" t="str">
        <f aca="false">IF(A10880="","",INDEX(Assumptions!$B$16:$B$18,MATCH(C10880,Assumptions!$A$16:$A$18,0)))</f>
        <v/>
      </c>
      <c r="G10880" s="42" t="str">
        <f aca="false">IF(A10880="","",WORKDAY(B10880,F10880))</f>
        <v/>
      </c>
    </row>
    <row r="10881" customFormat="false" ht="15" hidden="false" customHeight="false" outlineLevel="0" collapsed="false">
      <c r="A10881" s="37"/>
      <c r="B10881" s="38"/>
      <c r="C10881" s="39"/>
      <c r="D10881" s="39"/>
      <c r="E10881" s="40"/>
      <c r="F10881" s="41" t="str">
        <f aca="false">IF(A10881="","",INDEX(Assumptions!$B$16:$B$18,MATCH(C10881,Assumptions!$A$16:$A$18,0)))</f>
        <v/>
      </c>
      <c r="G10881" s="42" t="str">
        <f aca="false">IF(A10881="","",WORKDAY(B10881,F10881))</f>
        <v/>
      </c>
    </row>
    <row r="10882" customFormat="false" ht="15" hidden="false" customHeight="false" outlineLevel="0" collapsed="false">
      <c r="A10882" s="37"/>
      <c r="B10882" s="38"/>
      <c r="C10882" s="39"/>
      <c r="D10882" s="39"/>
      <c r="E10882" s="40"/>
      <c r="F10882" s="41" t="str">
        <f aca="false">IF(A10882="","",INDEX(Assumptions!$B$16:$B$18,MATCH(C10882,Assumptions!$A$16:$A$18,0)))</f>
        <v/>
      </c>
      <c r="G10882" s="42" t="str">
        <f aca="false">IF(A10882="","",WORKDAY(B10882,F10882))</f>
        <v/>
      </c>
    </row>
    <row r="10883" customFormat="false" ht="15" hidden="false" customHeight="false" outlineLevel="0" collapsed="false">
      <c r="A10883" s="37"/>
      <c r="B10883" s="38"/>
      <c r="C10883" s="39"/>
      <c r="D10883" s="39"/>
      <c r="E10883" s="40"/>
      <c r="F10883" s="41" t="str">
        <f aca="false">IF(A10883="","",INDEX(Assumptions!$B$16:$B$18,MATCH(C10883,Assumptions!$A$16:$A$18,0)))</f>
        <v/>
      </c>
      <c r="G10883" s="42" t="str">
        <f aca="false">IF(A10883="","",WORKDAY(B10883,F10883))</f>
        <v/>
      </c>
    </row>
    <row r="10884" customFormat="false" ht="15" hidden="false" customHeight="false" outlineLevel="0" collapsed="false">
      <c r="A10884" s="37"/>
      <c r="B10884" s="38"/>
      <c r="C10884" s="39"/>
      <c r="D10884" s="39"/>
      <c r="E10884" s="40"/>
      <c r="F10884" s="41" t="str">
        <f aca="false">IF(A10884="","",INDEX(Assumptions!$B$16:$B$18,MATCH(C10884,Assumptions!$A$16:$A$18,0)))</f>
        <v/>
      </c>
      <c r="G10884" s="42" t="str">
        <f aca="false">IF(A10884="","",WORKDAY(B10884,F10884))</f>
        <v/>
      </c>
    </row>
    <row r="10885" customFormat="false" ht="15" hidden="false" customHeight="false" outlineLevel="0" collapsed="false">
      <c r="A10885" s="37"/>
      <c r="B10885" s="38"/>
      <c r="C10885" s="39"/>
      <c r="D10885" s="39"/>
      <c r="E10885" s="40"/>
      <c r="F10885" s="41" t="str">
        <f aca="false">IF(A10885="","",INDEX(Assumptions!$B$16:$B$18,MATCH(C10885,Assumptions!$A$16:$A$18,0)))</f>
        <v/>
      </c>
      <c r="G10885" s="42" t="str">
        <f aca="false">IF(A10885="","",WORKDAY(B10885,F10885))</f>
        <v/>
      </c>
    </row>
    <row r="10886" customFormat="false" ht="15" hidden="false" customHeight="false" outlineLevel="0" collapsed="false">
      <c r="A10886" s="37"/>
      <c r="B10886" s="38"/>
      <c r="C10886" s="39"/>
      <c r="D10886" s="39"/>
      <c r="E10886" s="40"/>
      <c r="F10886" s="41" t="str">
        <f aca="false">IF(A10886="","",INDEX(Assumptions!$B$16:$B$18,MATCH(C10886,Assumptions!$A$16:$A$18,0)))</f>
        <v/>
      </c>
      <c r="G10886" s="42" t="str">
        <f aca="false">IF(A10886="","",WORKDAY(B10886,F10886))</f>
        <v/>
      </c>
    </row>
    <row r="10887" customFormat="false" ht="15" hidden="false" customHeight="false" outlineLevel="0" collapsed="false">
      <c r="A10887" s="37"/>
      <c r="B10887" s="38"/>
      <c r="C10887" s="39"/>
      <c r="D10887" s="39"/>
      <c r="E10887" s="40"/>
      <c r="F10887" s="41" t="str">
        <f aca="false">IF(A10887="","",INDEX(Assumptions!$B$16:$B$18,MATCH(C10887,Assumptions!$A$16:$A$18,0)))</f>
        <v/>
      </c>
      <c r="G10887" s="42" t="str">
        <f aca="false">IF(A10887="","",WORKDAY(B10887,F10887))</f>
        <v/>
      </c>
    </row>
    <row r="10888" customFormat="false" ht="15" hidden="false" customHeight="false" outlineLevel="0" collapsed="false">
      <c r="A10888" s="37"/>
      <c r="B10888" s="38"/>
      <c r="C10888" s="39"/>
      <c r="D10888" s="39"/>
      <c r="E10888" s="40"/>
      <c r="F10888" s="41" t="str">
        <f aca="false">IF(A10888="","",INDEX(Assumptions!$B$16:$B$18,MATCH(C10888,Assumptions!$A$16:$A$18,0)))</f>
        <v/>
      </c>
      <c r="G10888" s="42" t="str">
        <f aca="false">IF(A10888="","",WORKDAY(B10888,F10888))</f>
        <v/>
      </c>
    </row>
    <row r="10889" customFormat="false" ht="15" hidden="false" customHeight="false" outlineLevel="0" collapsed="false">
      <c r="A10889" s="37"/>
      <c r="B10889" s="38"/>
      <c r="C10889" s="39"/>
      <c r="D10889" s="39"/>
      <c r="E10889" s="40"/>
      <c r="F10889" s="41" t="str">
        <f aca="false">IF(A10889="","",INDEX(Assumptions!$B$16:$B$18,MATCH(C10889,Assumptions!$A$16:$A$18,0)))</f>
        <v/>
      </c>
      <c r="G10889" s="42" t="str">
        <f aca="false">IF(A10889="","",WORKDAY(B10889,F10889))</f>
        <v/>
      </c>
    </row>
    <row r="10890" customFormat="false" ht="15" hidden="false" customHeight="false" outlineLevel="0" collapsed="false">
      <c r="A10890" s="37"/>
      <c r="B10890" s="38"/>
      <c r="C10890" s="39"/>
      <c r="D10890" s="39"/>
      <c r="E10890" s="40"/>
      <c r="F10890" s="41" t="str">
        <f aca="false">IF(A10890="","",INDEX(Assumptions!$B$16:$B$18,MATCH(C10890,Assumptions!$A$16:$A$18,0)))</f>
        <v/>
      </c>
      <c r="G10890" s="42" t="str">
        <f aca="false">IF(A10890="","",WORKDAY(B10890,F10890))</f>
        <v/>
      </c>
    </row>
    <row r="10891" customFormat="false" ht="15" hidden="false" customHeight="false" outlineLevel="0" collapsed="false">
      <c r="A10891" s="37"/>
      <c r="B10891" s="38"/>
      <c r="C10891" s="39"/>
      <c r="D10891" s="39"/>
      <c r="E10891" s="40"/>
      <c r="F10891" s="41" t="str">
        <f aca="false">IF(A10891="","",INDEX(Assumptions!$B$16:$B$18,MATCH(C10891,Assumptions!$A$16:$A$18,0)))</f>
        <v/>
      </c>
      <c r="G10891" s="42" t="str">
        <f aca="false">IF(A10891="","",WORKDAY(B10891,F10891))</f>
        <v/>
      </c>
    </row>
    <row r="10892" customFormat="false" ht="15" hidden="false" customHeight="false" outlineLevel="0" collapsed="false">
      <c r="A10892" s="37"/>
      <c r="B10892" s="38"/>
      <c r="C10892" s="39"/>
      <c r="D10892" s="39"/>
      <c r="E10892" s="40"/>
      <c r="F10892" s="41" t="str">
        <f aca="false">IF(A10892="","",INDEX(Assumptions!$B$16:$B$18,MATCH(C10892,Assumptions!$A$16:$A$18,0)))</f>
        <v/>
      </c>
      <c r="G10892" s="42" t="str">
        <f aca="false">IF(A10892="","",WORKDAY(B10892,F10892))</f>
        <v/>
      </c>
    </row>
    <row r="10893" customFormat="false" ht="15" hidden="false" customHeight="false" outlineLevel="0" collapsed="false">
      <c r="A10893" s="37"/>
      <c r="B10893" s="38"/>
      <c r="C10893" s="39"/>
      <c r="D10893" s="39"/>
      <c r="E10893" s="40"/>
      <c r="F10893" s="41" t="str">
        <f aca="false">IF(A10893="","",INDEX(Assumptions!$B$16:$B$18,MATCH(C10893,Assumptions!$A$16:$A$18,0)))</f>
        <v/>
      </c>
      <c r="G10893" s="42" t="str">
        <f aca="false">IF(A10893="","",WORKDAY(B10893,F10893))</f>
        <v/>
      </c>
    </row>
    <row r="10894" customFormat="false" ht="15" hidden="false" customHeight="false" outlineLevel="0" collapsed="false">
      <c r="A10894" s="37"/>
      <c r="B10894" s="38"/>
      <c r="C10894" s="39"/>
      <c r="D10894" s="39"/>
      <c r="E10894" s="40"/>
      <c r="F10894" s="41" t="str">
        <f aca="false">IF(A10894="","",INDEX(Assumptions!$B$16:$B$18,MATCH(C10894,Assumptions!$A$16:$A$18,0)))</f>
        <v/>
      </c>
      <c r="G10894" s="42" t="str">
        <f aca="false">IF(A10894="","",WORKDAY(B10894,F10894))</f>
        <v/>
      </c>
    </row>
    <row r="10895" customFormat="false" ht="15" hidden="false" customHeight="false" outlineLevel="0" collapsed="false">
      <c r="A10895" s="37"/>
      <c r="B10895" s="38"/>
      <c r="C10895" s="39"/>
      <c r="D10895" s="39"/>
      <c r="E10895" s="40"/>
      <c r="F10895" s="41" t="str">
        <f aca="false">IF(A10895="","",INDEX(Assumptions!$B$16:$B$18,MATCH(C10895,Assumptions!$A$16:$A$18,0)))</f>
        <v/>
      </c>
      <c r="G10895" s="42" t="str">
        <f aca="false">IF(A10895="","",WORKDAY(B10895,F10895))</f>
        <v/>
      </c>
    </row>
    <row r="10896" customFormat="false" ht="15" hidden="false" customHeight="false" outlineLevel="0" collapsed="false">
      <c r="A10896" s="37"/>
      <c r="B10896" s="38"/>
      <c r="C10896" s="39"/>
      <c r="D10896" s="39"/>
      <c r="E10896" s="40"/>
      <c r="F10896" s="41" t="str">
        <f aca="false">IF(A10896="","",INDEX(Assumptions!$B$16:$B$18,MATCH(C10896,Assumptions!$A$16:$A$18,0)))</f>
        <v/>
      </c>
      <c r="G10896" s="42" t="str">
        <f aca="false">IF(A10896="","",WORKDAY(B10896,F10896))</f>
        <v/>
      </c>
    </row>
    <row r="10897" customFormat="false" ht="15" hidden="false" customHeight="false" outlineLevel="0" collapsed="false">
      <c r="A10897" s="37"/>
      <c r="B10897" s="38"/>
      <c r="C10897" s="39"/>
      <c r="D10897" s="39"/>
      <c r="E10897" s="40"/>
      <c r="F10897" s="41" t="str">
        <f aca="false">IF(A10897="","",INDEX(Assumptions!$B$16:$B$18,MATCH(C10897,Assumptions!$A$16:$A$18,0)))</f>
        <v/>
      </c>
      <c r="G10897" s="42" t="str">
        <f aca="false">IF(A10897="","",WORKDAY(B10897,F10897))</f>
        <v/>
      </c>
    </row>
    <row r="10898" customFormat="false" ht="15" hidden="false" customHeight="false" outlineLevel="0" collapsed="false">
      <c r="A10898" s="37"/>
      <c r="B10898" s="38"/>
      <c r="C10898" s="39"/>
      <c r="D10898" s="39"/>
      <c r="E10898" s="40"/>
      <c r="F10898" s="41" t="str">
        <f aca="false">IF(A10898="","",INDEX(Assumptions!$B$16:$B$18,MATCH(C10898,Assumptions!$A$16:$A$18,0)))</f>
        <v/>
      </c>
      <c r="G10898" s="42" t="str">
        <f aca="false">IF(A10898="","",WORKDAY(B10898,F10898))</f>
        <v/>
      </c>
    </row>
    <row r="10899" customFormat="false" ht="15" hidden="false" customHeight="false" outlineLevel="0" collapsed="false">
      <c r="A10899" s="37"/>
      <c r="B10899" s="38"/>
      <c r="C10899" s="39"/>
      <c r="D10899" s="39"/>
      <c r="E10899" s="40"/>
      <c r="F10899" s="41" t="str">
        <f aca="false">IF(A10899="","",INDEX(Assumptions!$B$16:$B$18,MATCH(C10899,Assumptions!$A$16:$A$18,0)))</f>
        <v/>
      </c>
      <c r="G10899" s="42" t="str">
        <f aca="false">IF(A10899="","",WORKDAY(B10899,F10899))</f>
        <v/>
      </c>
    </row>
    <row r="10900" customFormat="false" ht="15" hidden="false" customHeight="false" outlineLevel="0" collapsed="false">
      <c r="A10900" s="37"/>
      <c r="B10900" s="38"/>
      <c r="C10900" s="39"/>
      <c r="D10900" s="39"/>
      <c r="E10900" s="40"/>
      <c r="F10900" s="41" t="str">
        <f aca="false">IF(A10900="","",INDEX(Assumptions!$B$16:$B$18,MATCH(C10900,Assumptions!$A$16:$A$18,0)))</f>
        <v/>
      </c>
      <c r="G10900" s="42" t="str">
        <f aca="false">IF(A10900="","",WORKDAY(B10900,F10900))</f>
        <v/>
      </c>
    </row>
    <row r="10901" customFormat="false" ht="15" hidden="false" customHeight="false" outlineLevel="0" collapsed="false">
      <c r="A10901" s="37"/>
      <c r="B10901" s="38"/>
      <c r="C10901" s="39"/>
      <c r="D10901" s="39"/>
      <c r="E10901" s="40"/>
      <c r="F10901" s="41" t="str">
        <f aca="false">IF(A10901="","",INDEX(Assumptions!$B$16:$B$18,MATCH(C10901,Assumptions!$A$16:$A$18,0)))</f>
        <v/>
      </c>
      <c r="G10901" s="42" t="str">
        <f aca="false">IF(A10901="","",WORKDAY(B10901,F10901))</f>
        <v/>
      </c>
    </row>
    <row r="10902" customFormat="false" ht="15" hidden="false" customHeight="false" outlineLevel="0" collapsed="false">
      <c r="A10902" s="37"/>
      <c r="B10902" s="38"/>
      <c r="C10902" s="39"/>
      <c r="D10902" s="39"/>
      <c r="E10902" s="40"/>
      <c r="F10902" s="41" t="str">
        <f aca="false">IF(A10902="","",INDEX(Assumptions!$B$16:$B$18,MATCH(C10902,Assumptions!$A$16:$A$18,0)))</f>
        <v/>
      </c>
      <c r="G10902" s="42" t="str">
        <f aca="false">IF(A10902="","",WORKDAY(B10902,F10902))</f>
        <v/>
      </c>
    </row>
    <row r="10903" customFormat="false" ht="15" hidden="false" customHeight="false" outlineLevel="0" collapsed="false">
      <c r="A10903" s="37"/>
      <c r="B10903" s="38"/>
      <c r="C10903" s="39"/>
      <c r="D10903" s="39"/>
      <c r="E10903" s="40"/>
      <c r="F10903" s="41" t="str">
        <f aca="false">IF(A10903="","",INDEX(Assumptions!$B$16:$B$18,MATCH(C10903,Assumptions!$A$16:$A$18,0)))</f>
        <v/>
      </c>
      <c r="G10903" s="42" t="str">
        <f aca="false">IF(A10903="","",WORKDAY(B10903,F10903))</f>
        <v/>
      </c>
    </row>
    <row r="10904" customFormat="false" ht="15" hidden="false" customHeight="false" outlineLevel="0" collapsed="false">
      <c r="A10904" s="37"/>
      <c r="B10904" s="38"/>
      <c r="C10904" s="39"/>
      <c r="D10904" s="39"/>
      <c r="E10904" s="40"/>
      <c r="F10904" s="41" t="str">
        <f aca="false">IF(A10904="","",INDEX(Assumptions!$B$16:$B$18,MATCH(C10904,Assumptions!$A$16:$A$18,0)))</f>
        <v/>
      </c>
      <c r="G10904" s="42" t="str">
        <f aca="false">IF(A10904="","",WORKDAY(B10904,F10904))</f>
        <v/>
      </c>
    </row>
    <row r="10905" customFormat="false" ht="15" hidden="false" customHeight="false" outlineLevel="0" collapsed="false">
      <c r="A10905" s="37"/>
      <c r="B10905" s="38"/>
      <c r="C10905" s="39"/>
      <c r="D10905" s="39"/>
      <c r="E10905" s="40"/>
      <c r="F10905" s="41" t="str">
        <f aca="false">IF(A10905="","",INDEX(Assumptions!$B$16:$B$18,MATCH(C10905,Assumptions!$A$16:$A$18,0)))</f>
        <v/>
      </c>
      <c r="G10905" s="42" t="str">
        <f aca="false">IF(A10905="","",WORKDAY(B10905,F10905))</f>
        <v/>
      </c>
    </row>
    <row r="10906" customFormat="false" ht="15" hidden="false" customHeight="false" outlineLevel="0" collapsed="false">
      <c r="A10906" s="37"/>
      <c r="B10906" s="38"/>
      <c r="C10906" s="39"/>
      <c r="D10906" s="39"/>
      <c r="E10906" s="40"/>
      <c r="F10906" s="41" t="str">
        <f aca="false">IF(A10906="","",INDEX(Assumptions!$B$16:$B$18,MATCH(C10906,Assumptions!$A$16:$A$18,0)))</f>
        <v/>
      </c>
      <c r="G10906" s="42" t="str">
        <f aca="false">IF(A10906="","",WORKDAY(B10906,F10906))</f>
        <v/>
      </c>
    </row>
    <row r="10907" customFormat="false" ht="15" hidden="false" customHeight="false" outlineLevel="0" collapsed="false">
      <c r="A10907" s="37"/>
      <c r="B10907" s="38"/>
      <c r="C10907" s="39"/>
      <c r="D10907" s="39"/>
      <c r="E10907" s="40"/>
      <c r="F10907" s="41" t="str">
        <f aca="false">IF(A10907="","",INDEX(Assumptions!$B$16:$B$18,MATCH(C10907,Assumptions!$A$16:$A$18,0)))</f>
        <v/>
      </c>
      <c r="G10907" s="42" t="str">
        <f aca="false">IF(A10907="","",WORKDAY(B10907,F10907))</f>
        <v/>
      </c>
    </row>
    <row r="10908" customFormat="false" ht="15" hidden="false" customHeight="false" outlineLevel="0" collapsed="false">
      <c r="A10908" s="37"/>
      <c r="B10908" s="38"/>
      <c r="C10908" s="39"/>
      <c r="D10908" s="39"/>
      <c r="E10908" s="40"/>
      <c r="F10908" s="41" t="str">
        <f aca="false">IF(A10908="","",INDEX(Assumptions!$B$16:$B$18,MATCH(C10908,Assumptions!$A$16:$A$18,0)))</f>
        <v/>
      </c>
      <c r="G10908" s="42" t="str">
        <f aca="false">IF(A10908="","",WORKDAY(B10908,F10908))</f>
        <v/>
      </c>
    </row>
    <row r="10909" customFormat="false" ht="15" hidden="false" customHeight="false" outlineLevel="0" collapsed="false">
      <c r="A10909" s="37"/>
      <c r="B10909" s="38"/>
      <c r="C10909" s="39"/>
      <c r="D10909" s="39"/>
      <c r="E10909" s="40"/>
      <c r="F10909" s="41" t="str">
        <f aca="false">IF(A10909="","",INDEX(Assumptions!$B$16:$B$18,MATCH(C10909,Assumptions!$A$16:$A$18,0)))</f>
        <v/>
      </c>
      <c r="G10909" s="42" t="str">
        <f aca="false">IF(A10909="","",WORKDAY(B10909,F10909))</f>
        <v/>
      </c>
    </row>
    <row r="10910" customFormat="false" ht="15" hidden="false" customHeight="false" outlineLevel="0" collapsed="false">
      <c r="A10910" s="37"/>
      <c r="B10910" s="38"/>
      <c r="C10910" s="39"/>
      <c r="D10910" s="39"/>
      <c r="E10910" s="40"/>
      <c r="F10910" s="41" t="str">
        <f aca="false">IF(A10910="","",INDEX(Assumptions!$B$16:$B$18,MATCH(C10910,Assumptions!$A$16:$A$18,0)))</f>
        <v/>
      </c>
      <c r="G10910" s="42" t="str">
        <f aca="false">IF(A10910="","",WORKDAY(B10910,F10910))</f>
        <v/>
      </c>
    </row>
    <row r="10911" customFormat="false" ht="15" hidden="false" customHeight="false" outlineLevel="0" collapsed="false">
      <c r="A10911" s="37"/>
      <c r="B10911" s="38"/>
      <c r="C10911" s="39"/>
      <c r="D10911" s="39"/>
      <c r="E10911" s="40"/>
      <c r="F10911" s="41" t="str">
        <f aca="false">IF(A10911="","",INDEX(Assumptions!$B$16:$B$18,MATCH(C10911,Assumptions!$A$16:$A$18,0)))</f>
        <v/>
      </c>
      <c r="G10911" s="42" t="str">
        <f aca="false">IF(A10911="","",WORKDAY(B10911,F10911))</f>
        <v/>
      </c>
    </row>
    <row r="10912" customFormat="false" ht="15" hidden="false" customHeight="false" outlineLevel="0" collapsed="false">
      <c r="A10912" s="37"/>
      <c r="B10912" s="38"/>
      <c r="C10912" s="39"/>
      <c r="D10912" s="39"/>
      <c r="E10912" s="40"/>
      <c r="F10912" s="41" t="str">
        <f aca="false">IF(A10912="","",INDEX(Assumptions!$B$16:$B$18,MATCH(C10912,Assumptions!$A$16:$A$18,0)))</f>
        <v/>
      </c>
      <c r="G10912" s="42" t="str">
        <f aca="false">IF(A10912="","",WORKDAY(B10912,F10912))</f>
        <v/>
      </c>
    </row>
    <row r="10913" customFormat="false" ht="15" hidden="false" customHeight="false" outlineLevel="0" collapsed="false">
      <c r="A10913" s="37"/>
      <c r="B10913" s="38"/>
      <c r="C10913" s="39"/>
      <c r="D10913" s="39"/>
      <c r="E10913" s="40"/>
      <c r="F10913" s="41" t="str">
        <f aca="false">IF(A10913="","",INDEX(Assumptions!$B$16:$B$18,MATCH(C10913,Assumptions!$A$16:$A$18,0)))</f>
        <v/>
      </c>
      <c r="G10913" s="42" t="str">
        <f aca="false">IF(A10913="","",WORKDAY(B10913,F10913))</f>
        <v/>
      </c>
    </row>
    <row r="10914" customFormat="false" ht="15" hidden="false" customHeight="false" outlineLevel="0" collapsed="false">
      <c r="A10914" s="37"/>
      <c r="B10914" s="38"/>
      <c r="C10914" s="39"/>
      <c r="D10914" s="39"/>
      <c r="E10914" s="40"/>
      <c r="F10914" s="41" t="str">
        <f aca="false">IF(A10914="","",INDEX(Assumptions!$B$16:$B$18,MATCH(C10914,Assumptions!$A$16:$A$18,0)))</f>
        <v/>
      </c>
      <c r="G10914" s="42" t="str">
        <f aca="false">IF(A10914="","",WORKDAY(B10914,F10914))</f>
        <v/>
      </c>
    </row>
    <row r="10915" customFormat="false" ht="15" hidden="false" customHeight="false" outlineLevel="0" collapsed="false">
      <c r="A10915" s="37"/>
      <c r="B10915" s="38"/>
      <c r="C10915" s="39"/>
      <c r="D10915" s="39"/>
      <c r="E10915" s="40"/>
      <c r="F10915" s="41" t="str">
        <f aca="false">IF(A10915="","",INDEX(Assumptions!$B$16:$B$18,MATCH(C10915,Assumptions!$A$16:$A$18,0)))</f>
        <v/>
      </c>
      <c r="G10915" s="42" t="str">
        <f aca="false">IF(A10915="","",WORKDAY(B10915,F10915))</f>
        <v/>
      </c>
    </row>
    <row r="10916" customFormat="false" ht="15" hidden="false" customHeight="false" outlineLevel="0" collapsed="false">
      <c r="A10916" s="37"/>
      <c r="B10916" s="38"/>
      <c r="C10916" s="39"/>
      <c r="D10916" s="39"/>
      <c r="E10916" s="40"/>
      <c r="F10916" s="41" t="str">
        <f aca="false">IF(A10916="","",INDEX(Assumptions!$B$16:$B$18,MATCH(C10916,Assumptions!$A$16:$A$18,0)))</f>
        <v/>
      </c>
      <c r="G10916" s="42" t="str">
        <f aca="false">IF(A10916="","",WORKDAY(B10916,F10916))</f>
        <v/>
      </c>
    </row>
    <row r="10917" customFormat="false" ht="15" hidden="false" customHeight="false" outlineLevel="0" collapsed="false">
      <c r="A10917" s="37"/>
      <c r="B10917" s="38"/>
      <c r="C10917" s="39"/>
      <c r="D10917" s="39"/>
      <c r="E10917" s="40"/>
      <c r="F10917" s="41" t="str">
        <f aca="false">IF(A10917="","",INDEX(Assumptions!$B$16:$B$18,MATCH(C10917,Assumptions!$A$16:$A$18,0)))</f>
        <v/>
      </c>
      <c r="G10917" s="42" t="str">
        <f aca="false">IF(A10917="","",WORKDAY(B10917,F10917))</f>
        <v/>
      </c>
    </row>
    <row r="10918" customFormat="false" ht="15" hidden="false" customHeight="false" outlineLevel="0" collapsed="false">
      <c r="A10918" s="37"/>
      <c r="B10918" s="38"/>
      <c r="C10918" s="39"/>
      <c r="D10918" s="39"/>
      <c r="E10918" s="40"/>
      <c r="F10918" s="41" t="str">
        <f aca="false">IF(A10918="","",INDEX(Assumptions!$B$16:$B$18,MATCH(C10918,Assumptions!$A$16:$A$18,0)))</f>
        <v/>
      </c>
      <c r="G10918" s="42" t="str">
        <f aca="false">IF(A10918="","",WORKDAY(B10918,F10918))</f>
        <v/>
      </c>
    </row>
    <row r="10919" customFormat="false" ht="15" hidden="false" customHeight="false" outlineLevel="0" collapsed="false">
      <c r="A10919" s="37"/>
      <c r="B10919" s="38"/>
      <c r="C10919" s="39"/>
      <c r="D10919" s="39"/>
      <c r="E10919" s="40"/>
      <c r="F10919" s="41" t="str">
        <f aca="false">IF(A10919="","",INDEX(Assumptions!$B$16:$B$18,MATCH(C10919,Assumptions!$A$16:$A$18,0)))</f>
        <v/>
      </c>
      <c r="G10919" s="42" t="str">
        <f aca="false">IF(A10919="","",WORKDAY(B10919,F10919))</f>
        <v/>
      </c>
    </row>
    <row r="10920" customFormat="false" ht="15" hidden="false" customHeight="false" outlineLevel="0" collapsed="false">
      <c r="A10920" s="37"/>
      <c r="B10920" s="38"/>
      <c r="C10920" s="39"/>
      <c r="D10920" s="39"/>
      <c r="E10920" s="40"/>
      <c r="F10920" s="41" t="str">
        <f aca="false">IF(A10920="","",INDEX(Assumptions!$B$16:$B$18,MATCH(C10920,Assumptions!$A$16:$A$18,0)))</f>
        <v/>
      </c>
      <c r="G10920" s="42" t="str">
        <f aca="false">IF(A10920="","",WORKDAY(B10920,F10920))</f>
        <v/>
      </c>
    </row>
    <row r="10921" customFormat="false" ht="15" hidden="false" customHeight="false" outlineLevel="0" collapsed="false">
      <c r="A10921" s="37"/>
      <c r="B10921" s="38"/>
      <c r="C10921" s="39"/>
      <c r="D10921" s="39"/>
      <c r="E10921" s="40"/>
      <c r="F10921" s="41" t="str">
        <f aca="false">IF(A10921="","",INDEX(Assumptions!$B$16:$B$18,MATCH(C10921,Assumptions!$A$16:$A$18,0)))</f>
        <v/>
      </c>
      <c r="G10921" s="42" t="str">
        <f aca="false">IF(A10921="","",WORKDAY(B10921,F10921))</f>
        <v/>
      </c>
    </row>
    <row r="10922" customFormat="false" ht="15" hidden="false" customHeight="false" outlineLevel="0" collapsed="false">
      <c r="A10922" s="37"/>
      <c r="B10922" s="38"/>
      <c r="C10922" s="39"/>
      <c r="D10922" s="39"/>
      <c r="E10922" s="40"/>
      <c r="F10922" s="41" t="str">
        <f aca="false">IF(A10922="","",INDEX(Assumptions!$B$16:$B$18,MATCH(C10922,Assumptions!$A$16:$A$18,0)))</f>
        <v/>
      </c>
      <c r="G10922" s="42" t="str">
        <f aca="false">IF(A10922="","",WORKDAY(B10922,F10922))</f>
        <v/>
      </c>
    </row>
    <row r="10923" customFormat="false" ht="15" hidden="false" customHeight="false" outlineLevel="0" collapsed="false">
      <c r="A10923" s="37"/>
      <c r="B10923" s="38"/>
      <c r="C10923" s="39"/>
      <c r="D10923" s="39"/>
      <c r="E10923" s="40"/>
      <c r="F10923" s="41" t="str">
        <f aca="false">IF(A10923="","",INDEX(Assumptions!$B$16:$B$18,MATCH(C10923,Assumptions!$A$16:$A$18,0)))</f>
        <v/>
      </c>
      <c r="G10923" s="42" t="str">
        <f aca="false">IF(A10923="","",WORKDAY(B10923,F10923))</f>
        <v/>
      </c>
    </row>
    <row r="10924" customFormat="false" ht="15" hidden="false" customHeight="false" outlineLevel="0" collapsed="false">
      <c r="A10924" s="37"/>
      <c r="B10924" s="38"/>
      <c r="C10924" s="39"/>
      <c r="D10924" s="39"/>
      <c r="E10924" s="40"/>
      <c r="F10924" s="41" t="str">
        <f aca="false">IF(A10924="","",INDEX(Assumptions!$B$16:$B$18,MATCH(C10924,Assumptions!$A$16:$A$18,0)))</f>
        <v/>
      </c>
      <c r="G10924" s="42" t="str">
        <f aca="false">IF(A10924="","",WORKDAY(B10924,F10924))</f>
        <v/>
      </c>
    </row>
    <row r="10925" customFormat="false" ht="15" hidden="false" customHeight="false" outlineLevel="0" collapsed="false">
      <c r="A10925" s="37"/>
      <c r="B10925" s="38"/>
      <c r="C10925" s="39"/>
      <c r="D10925" s="39"/>
      <c r="E10925" s="40"/>
      <c r="F10925" s="41" t="str">
        <f aca="false">IF(A10925="","",INDEX(Assumptions!$B$16:$B$18,MATCH(C10925,Assumptions!$A$16:$A$18,0)))</f>
        <v/>
      </c>
      <c r="G10925" s="42" t="str">
        <f aca="false">IF(A10925="","",WORKDAY(B10925,F10925))</f>
        <v/>
      </c>
    </row>
    <row r="10926" customFormat="false" ht="15" hidden="false" customHeight="false" outlineLevel="0" collapsed="false">
      <c r="A10926" s="37"/>
      <c r="B10926" s="38"/>
      <c r="C10926" s="39"/>
      <c r="D10926" s="39"/>
      <c r="E10926" s="40"/>
      <c r="F10926" s="41" t="str">
        <f aca="false">IF(A10926="","",INDEX(Assumptions!$B$16:$B$18,MATCH(C10926,Assumptions!$A$16:$A$18,0)))</f>
        <v/>
      </c>
      <c r="G10926" s="42" t="str">
        <f aca="false">IF(A10926="","",WORKDAY(B10926,F10926))</f>
        <v/>
      </c>
    </row>
    <row r="10927" customFormat="false" ht="15" hidden="false" customHeight="false" outlineLevel="0" collapsed="false">
      <c r="A10927" s="37"/>
      <c r="B10927" s="38"/>
      <c r="C10927" s="39"/>
      <c r="D10927" s="39"/>
      <c r="E10927" s="40"/>
      <c r="F10927" s="41" t="str">
        <f aca="false">IF(A10927="","",INDEX(Assumptions!$B$16:$B$18,MATCH(C10927,Assumptions!$A$16:$A$18,0)))</f>
        <v/>
      </c>
      <c r="G10927" s="42" t="str">
        <f aca="false">IF(A10927="","",WORKDAY(B10927,F10927))</f>
        <v/>
      </c>
    </row>
    <row r="10928" customFormat="false" ht="15" hidden="false" customHeight="false" outlineLevel="0" collapsed="false">
      <c r="A10928" s="37"/>
      <c r="B10928" s="38"/>
      <c r="C10928" s="39"/>
      <c r="D10928" s="39"/>
      <c r="E10928" s="40"/>
      <c r="F10928" s="41" t="str">
        <f aca="false">IF(A10928="","",INDEX(Assumptions!$B$16:$B$18,MATCH(C10928,Assumptions!$A$16:$A$18,0)))</f>
        <v/>
      </c>
      <c r="G10928" s="42" t="str">
        <f aca="false">IF(A10928="","",WORKDAY(B10928,F10928))</f>
        <v/>
      </c>
    </row>
    <row r="10929" customFormat="false" ht="15" hidden="false" customHeight="false" outlineLevel="0" collapsed="false">
      <c r="A10929" s="37"/>
      <c r="B10929" s="38"/>
      <c r="C10929" s="39"/>
      <c r="D10929" s="39"/>
      <c r="E10929" s="40"/>
      <c r="F10929" s="41" t="str">
        <f aca="false">IF(A10929="","",INDEX(Assumptions!$B$16:$B$18,MATCH(C10929,Assumptions!$A$16:$A$18,0)))</f>
        <v/>
      </c>
      <c r="G10929" s="42" t="str">
        <f aca="false">IF(A10929="","",WORKDAY(B10929,F10929))</f>
        <v/>
      </c>
    </row>
    <row r="10930" customFormat="false" ht="15" hidden="false" customHeight="false" outlineLevel="0" collapsed="false">
      <c r="A10930" s="37"/>
      <c r="B10930" s="38"/>
      <c r="C10930" s="39"/>
      <c r="D10930" s="39"/>
      <c r="E10930" s="40"/>
      <c r="F10930" s="41" t="str">
        <f aca="false">IF(A10930="","",INDEX(Assumptions!$B$16:$B$18,MATCH(C10930,Assumptions!$A$16:$A$18,0)))</f>
        <v/>
      </c>
      <c r="G10930" s="42" t="str">
        <f aca="false">IF(A10930="","",WORKDAY(B10930,F10930))</f>
        <v/>
      </c>
    </row>
    <row r="10931" customFormat="false" ht="15" hidden="false" customHeight="false" outlineLevel="0" collapsed="false">
      <c r="A10931" s="37"/>
      <c r="B10931" s="38"/>
      <c r="C10931" s="39"/>
      <c r="D10931" s="39"/>
      <c r="E10931" s="40"/>
      <c r="F10931" s="41" t="str">
        <f aca="false">IF(A10931="","",INDEX(Assumptions!$B$16:$B$18,MATCH(C10931,Assumptions!$A$16:$A$18,0)))</f>
        <v/>
      </c>
      <c r="G10931" s="42" t="str">
        <f aca="false">IF(A10931="","",WORKDAY(B10931,F10931))</f>
        <v/>
      </c>
    </row>
    <row r="10932" customFormat="false" ht="15" hidden="false" customHeight="false" outlineLevel="0" collapsed="false">
      <c r="A10932" s="37"/>
      <c r="B10932" s="38"/>
      <c r="C10932" s="39"/>
      <c r="D10932" s="39"/>
      <c r="E10932" s="40"/>
      <c r="F10932" s="41" t="str">
        <f aca="false">IF(A10932="","",INDEX(Assumptions!$B$16:$B$18,MATCH(C10932,Assumptions!$A$16:$A$18,0)))</f>
        <v/>
      </c>
      <c r="G10932" s="42" t="str">
        <f aca="false">IF(A10932="","",WORKDAY(B10932,F10932))</f>
        <v/>
      </c>
    </row>
    <row r="10933" customFormat="false" ht="15" hidden="false" customHeight="false" outlineLevel="0" collapsed="false">
      <c r="A10933" s="37"/>
      <c r="B10933" s="38"/>
      <c r="C10933" s="39"/>
      <c r="D10933" s="39"/>
      <c r="E10933" s="40"/>
      <c r="F10933" s="41" t="str">
        <f aca="false">IF(A10933="","",INDEX(Assumptions!$B$16:$B$18,MATCH(C10933,Assumptions!$A$16:$A$18,0)))</f>
        <v/>
      </c>
      <c r="G10933" s="42" t="str">
        <f aca="false">IF(A10933="","",WORKDAY(B10933,F10933))</f>
        <v/>
      </c>
    </row>
    <row r="10934" customFormat="false" ht="15" hidden="false" customHeight="false" outlineLevel="0" collapsed="false">
      <c r="A10934" s="37"/>
      <c r="B10934" s="38"/>
      <c r="C10934" s="39"/>
      <c r="D10934" s="39"/>
      <c r="E10934" s="40"/>
      <c r="F10934" s="41" t="str">
        <f aca="false">IF(A10934="","",INDEX(Assumptions!$B$16:$B$18,MATCH(C10934,Assumptions!$A$16:$A$18,0)))</f>
        <v/>
      </c>
      <c r="G10934" s="42" t="str">
        <f aca="false">IF(A10934="","",WORKDAY(B10934,F10934))</f>
        <v/>
      </c>
    </row>
    <row r="10935" customFormat="false" ht="15" hidden="false" customHeight="false" outlineLevel="0" collapsed="false">
      <c r="A10935" s="37"/>
      <c r="B10935" s="38"/>
      <c r="C10935" s="39"/>
      <c r="D10935" s="39"/>
      <c r="E10935" s="40"/>
      <c r="F10935" s="41" t="str">
        <f aca="false">IF(A10935="","",INDEX(Assumptions!$B$16:$B$18,MATCH(C10935,Assumptions!$A$16:$A$18,0)))</f>
        <v/>
      </c>
      <c r="G10935" s="42" t="str">
        <f aca="false">IF(A10935="","",WORKDAY(B10935,F10935))</f>
        <v/>
      </c>
    </row>
    <row r="10936" customFormat="false" ht="15" hidden="false" customHeight="false" outlineLevel="0" collapsed="false">
      <c r="A10936" s="37"/>
      <c r="B10936" s="38"/>
      <c r="C10936" s="39"/>
      <c r="D10936" s="39"/>
      <c r="E10936" s="40"/>
      <c r="F10936" s="41" t="str">
        <f aca="false">IF(A10936="","",INDEX(Assumptions!$B$16:$B$18,MATCH(C10936,Assumptions!$A$16:$A$18,0)))</f>
        <v/>
      </c>
      <c r="G10936" s="42" t="str">
        <f aca="false">IF(A10936="","",WORKDAY(B10936,F10936))</f>
        <v/>
      </c>
    </row>
    <row r="10937" customFormat="false" ht="15" hidden="false" customHeight="false" outlineLevel="0" collapsed="false">
      <c r="A10937" s="37"/>
      <c r="B10937" s="38"/>
      <c r="C10937" s="39"/>
      <c r="D10937" s="39"/>
      <c r="E10937" s="40"/>
      <c r="F10937" s="41" t="str">
        <f aca="false">IF(A10937="","",INDEX(Assumptions!$B$16:$B$18,MATCH(C10937,Assumptions!$A$16:$A$18,0)))</f>
        <v/>
      </c>
      <c r="G10937" s="42" t="str">
        <f aca="false">IF(A10937="","",WORKDAY(B10937,F10937))</f>
        <v/>
      </c>
    </row>
    <row r="10938" customFormat="false" ht="15" hidden="false" customHeight="false" outlineLevel="0" collapsed="false">
      <c r="A10938" s="37"/>
      <c r="B10938" s="38"/>
      <c r="C10938" s="39"/>
      <c r="D10938" s="39"/>
      <c r="E10938" s="40"/>
      <c r="F10938" s="41" t="str">
        <f aca="false">IF(A10938="","",INDEX(Assumptions!$B$16:$B$18,MATCH(C10938,Assumptions!$A$16:$A$18,0)))</f>
        <v/>
      </c>
      <c r="G10938" s="42" t="str">
        <f aca="false">IF(A10938="","",WORKDAY(B10938,F10938))</f>
        <v/>
      </c>
    </row>
    <row r="10939" customFormat="false" ht="15" hidden="false" customHeight="false" outlineLevel="0" collapsed="false">
      <c r="A10939" s="37"/>
      <c r="B10939" s="38"/>
      <c r="C10939" s="39"/>
      <c r="D10939" s="39"/>
      <c r="E10939" s="40"/>
      <c r="F10939" s="41" t="str">
        <f aca="false">IF(A10939="","",INDEX(Assumptions!$B$16:$B$18,MATCH(C10939,Assumptions!$A$16:$A$18,0)))</f>
        <v/>
      </c>
      <c r="G10939" s="42" t="str">
        <f aca="false">IF(A10939="","",WORKDAY(B10939,F10939))</f>
        <v/>
      </c>
    </row>
    <row r="10940" customFormat="false" ht="15" hidden="false" customHeight="false" outlineLevel="0" collapsed="false">
      <c r="A10940" s="37"/>
      <c r="B10940" s="38"/>
      <c r="C10940" s="39"/>
      <c r="D10940" s="39"/>
      <c r="E10940" s="40"/>
      <c r="F10940" s="41" t="str">
        <f aca="false">IF(A10940="","",INDEX(Assumptions!$B$16:$B$18,MATCH(C10940,Assumptions!$A$16:$A$18,0)))</f>
        <v/>
      </c>
      <c r="G10940" s="42" t="str">
        <f aca="false">IF(A10940="","",WORKDAY(B10940,F10940))</f>
        <v/>
      </c>
    </row>
    <row r="10941" customFormat="false" ht="15" hidden="false" customHeight="false" outlineLevel="0" collapsed="false">
      <c r="A10941" s="37"/>
      <c r="B10941" s="38"/>
      <c r="C10941" s="39"/>
      <c r="D10941" s="39"/>
      <c r="E10941" s="40"/>
      <c r="F10941" s="41" t="str">
        <f aca="false">IF(A10941="","",INDEX(Assumptions!$B$16:$B$18,MATCH(C10941,Assumptions!$A$16:$A$18,0)))</f>
        <v/>
      </c>
      <c r="G10941" s="42" t="str">
        <f aca="false">IF(A10941="","",WORKDAY(B10941,F10941))</f>
        <v/>
      </c>
    </row>
    <row r="10942" customFormat="false" ht="15" hidden="false" customHeight="false" outlineLevel="0" collapsed="false">
      <c r="A10942" s="37"/>
      <c r="B10942" s="38"/>
      <c r="C10942" s="39"/>
      <c r="D10942" s="39"/>
      <c r="E10942" s="40"/>
      <c r="F10942" s="41" t="str">
        <f aca="false">IF(A10942="","",INDEX(Assumptions!$B$16:$B$18,MATCH(C10942,Assumptions!$A$16:$A$18,0)))</f>
        <v/>
      </c>
      <c r="G10942" s="42" t="str">
        <f aca="false">IF(A10942="","",WORKDAY(B10942,F10942))</f>
        <v/>
      </c>
    </row>
    <row r="10943" customFormat="false" ht="15" hidden="false" customHeight="false" outlineLevel="0" collapsed="false">
      <c r="A10943" s="37"/>
      <c r="B10943" s="38"/>
      <c r="C10943" s="39"/>
      <c r="D10943" s="39"/>
      <c r="E10943" s="40"/>
      <c r="F10943" s="41" t="str">
        <f aca="false">IF(A10943="","",INDEX(Assumptions!$B$16:$B$18,MATCH(C10943,Assumptions!$A$16:$A$18,0)))</f>
        <v/>
      </c>
      <c r="G10943" s="42" t="str">
        <f aca="false">IF(A10943="","",WORKDAY(B10943,F10943))</f>
        <v/>
      </c>
    </row>
    <row r="10944" customFormat="false" ht="15" hidden="false" customHeight="false" outlineLevel="0" collapsed="false">
      <c r="A10944" s="37"/>
      <c r="B10944" s="38"/>
      <c r="C10944" s="39"/>
      <c r="D10944" s="39"/>
      <c r="E10944" s="40"/>
      <c r="F10944" s="41" t="str">
        <f aca="false">IF(A10944="","",INDEX(Assumptions!$B$16:$B$18,MATCH(C10944,Assumptions!$A$16:$A$18,0)))</f>
        <v/>
      </c>
      <c r="G10944" s="42" t="str">
        <f aca="false">IF(A10944="","",WORKDAY(B10944,F10944))</f>
        <v/>
      </c>
    </row>
    <row r="10945" customFormat="false" ht="15" hidden="false" customHeight="false" outlineLevel="0" collapsed="false">
      <c r="A10945" s="37"/>
      <c r="B10945" s="38"/>
      <c r="C10945" s="39"/>
      <c r="D10945" s="39"/>
      <c r="E10945" s="40"/>
      <c r="F10945" s="41" t="str">
        <f aca="false">IF(A10945="","",INDEX(Assumptions!$B$16:$B$18,MATCH(C10945,Assumptions!$A$16:$A$18,0)))</f>
        <v/>
      </c>
      <c r="G10945" s="42" t="str">
        <f aca="false">IF(A10945="","",WORKDAY(B10945,F10945))</f>
        <v/>
      </c>
    </row>
    <row r="10946" customFormat="false" ht="15" hidden="false" customHeight="false" outlineLevel="0" collapsed="false">
      <c r="A10946" s="37"/>
      <c r="B10946" s="38"/>
      <c r="C10946" s="39"/>
      <c r="D10946" s="39"/>
      <c r="E10946" s="40"/>
      <c r="F10946" s="41" t="str">
        <f aca="false">IF(A10946="","",INDEX(Assumptions!$B$16:$B$18,MATCH(C10946,Assumptions!$A$16:$A$18,0)))</f>
        <v/>
      </c>
      <c r="G10946" s="42" t="str">
        <f aca="false">IF(A10946="","",WORKDAY(B10946,F10946))</f>
        <v/>
      </c>
    </row>
    <row r="10947" customFormat="false" ht="15" hidden="false" customHeight="false" outlineLevel="0" collapsed="false">
      <c r="A10947" s="37"/>
      <c r="B10947" s="38"/>
      <c r="C10947" s="39"/>
      <c r="D10947" s="39"/>
      <c r="E10947" s="40"/>
      <c r="F10947" s="41" t="str">
        <f aca="false">IF(A10947="","",INDEX(Assumptions!$B$16:$B$18,MATCH(C10947,Assumptions!$A$16:$A$18,0)))</f>
        <v/>
      </c>
      <c r="G10947" s="42" t="str">
        <f aca="false">IF(A10947="","",WORKDAY(B10947,F10947))</f>
        <v/>
      </c>
    </row>
    <row r="10948" customFormat="false" ht="15" hidden="false" customHeight="false" outlineLevel="0" collapsed="false">
      <c r="A10948" s="37"/>
      <c r="B10948" s="38"/>
      <c r="C10948" s="39"/>
      <c r="D10948" s="39"/>
      <c r="E10948" s="40"/>
      <c r="F10948" s="41" t="str">
        <f aca="false">IF(A10948="","",INDEX(Assumptions!$B$16:$B$18,MATCH(C10948,Assumptions!$A$16:$A$18,0)))</f>
        <v/>
      </c>
      <c r="G10948" s="42" t="str">
        <f aca="false">IF(A10948="","",WORKDAY(B10948,F10948))</f>
        <v/>
      </c>
    </row>
    <row r="10949" customFormat="false" ht="15" hidden="false" customHeight="false" outlineLevel="0" collapsed="false">
      <c r="A10949" s="37"/>
      <c r="B10949" s="38"/>
      <c r="C10949" s="39"/>
      <c r="D10949" s="39"/>
      <c r="E10949" s="40"/>
      <c r="F10949" s="41" t="str">
        <f aca="false">IF(A10949="","",INDEX(Assumptions!$B$16:$B$18,MATCH(C10949,Assumptions!$A$16:$A$18,0)))</f>
        <v/>
      </c>
      <c r="G10949" s="42" t="str">
        <f aca="false">IF(A10949="","",WORKDAY(B10949,F10949))</f>
        <v/>
      </c>
    </row>
    <row r="10950" customFormat="false" ht="15" hidden="false" customHeight="false" outlineLevel="0" collapsed="false">
      <c r="A10950" s="37"/>
      <c r="B10950" s="38"/>
      <c r="C10950" s="39"/>
      <c r="D10950" s="39"/>
      <c r="E10950" s="40"/>
      <c r="F10950" s="41" t="str">
        <f aca="false">IF(A10950="","",INDEX(Assumptions!$B$16:$B$18,MATCH(C10950,Assumptions!$A$16:$A$18,0)))</f>
        <v/>
      </c>
      <c r="G10950" s="42" t="str">
        <f aca="false">IF(A10950="","",WORKDAY(B10950,F10950))</f>
        <v/>
      </c>
    </row>
    <row r="10951" customFormat="false" ht="15" hidden="false" customHeight="false" outlineLevel="0" collapsed="false">
      <c r="A10951" s="37"/>
      <c r="B10951" s="38"/>
      <c r="C10951" s="39"/>
      <c r="D10951" s="39"/>
      <c r="E10951" s="40"/>
      <c r="F10951" s="41" t="str">
        <f aca="false">IF(A10951="","",INDEX(Assumptions!$B$16:$B$18,MATCH(C10951,Assumptions!$A$16:$A$18,0)))</f>
        <v/>
      </c>
      <c r="G10951" s="42" t="str">
        <f aca="false">IF(A10951="","",WORKDAY(B10951,F10951))</f>
        <v/>
      </c>
    </row>
    <row r="10952" customFormat="false" ht="15" hidden="false" customHeight="false" outlineLevel="0" collapsed="false">
      <c r="A10952" s="37"/>
      <c r="B10952" s="38"/>
      <c r="C10952" s="39"/>
      <c r="D10952" s="39"/>
      <c r="E10952" s="40"/>
      <c r="F10952" s="41" t="str">
        <f aca="false">IF(A10952="","",INDEX(Assumptions!$B$16:$B$18,MATCH(C10952,Assumptions!$A$16:$A$18,0)))</f>
        <v/>
      </c>
      <c r="G10952" s="42" t="str">
        <f aca="false">IF(A10952="","",WORKDAY(B10952,F10952))</f>
        <v/>
      </c>
    </row>
    <row r="10953" customFormat="false" ht="15" hidden="false" customHeight="false" outlineLevel="0" collapsed="false">
      <c r="A10953" s="37"/>
      <c r="B10953" s="38"/>
      <c r="C10953" s="39"/>
      <c r="D10953" s="39"/>
      <c r="E10953" s="40"/>
      <c r="F10953" s="41" t="str">
        <f aca="false">IF(A10953="","",INDEX(Assumptions!$B$16:$B$18,MATCH(C10953,Assumptions!$A$16:$A$18,0)))</f>
        <v/>
      </c>
      <c r="G10953" s="42" t="str">
        <f aca="false">IF(A10953="","",WORKDAY(B10953,F10953))</f>
        <v/>
      </c>
    </row>
    <row r="10954" customFormat="false" ht="15" hidden="false" customHeight="false" outlineLevel="0" collapsed="false">
      <c r="A10954" s="37"/>
      <c r="B10954" s="38"/>
      <c r="C10954" s="39"/>
      <c r="D10954" s="39"/>
      <c r="E10954" s="40"/>
      <c r="F10954" s="41" t="str">
        <f aca="false">IF(A10954="","",INDEX(Assumptions!$B$16:$B$18,MATCH(C10954,Assumptions!$A$16:$A$18,0)))</f>
        <v/>
      </c>
      <c r="G10954" s="42" t="str">
        <f aca="false">IF(A10954="","",WORKDAY(B10954,F10954))</f>
        <v/>
      </c>
    </row>
    <row r="10955" customFormat="false" ht="15" hidden="false" customHeight="false" outlineLevel="0" collapsed="false">
      <c r="A10955" s="37"/>
      <c r="B10955" s="38"/>
      <c r="C10955" s="39"/>
      <c r="D10955" s="39"/>
      <c r="E10955" s="40"/>
      <c r="F10955" s="41" t="str">
        <f aca="false">IF(A10955="","",INDEX(Assumptions!$B$16:$B$18,MATCH(C10955,Assumptions!$A$16:$A$18,0)))</f>
        <v/>
      </c>
      <c r="G10955" s="42" t="str">
        <f aca="false">IF(A10955="","",WORKDAY(B10955,F10955))</f>
        <v/>
      </c>
    </row>
    <row r="10956" customFormat="false" ht="15" hidden="false" customHeight="false" outlineLevel="0" collapsed="false">
      <c r="A10956" s="37"/>
      <c r="B10956" s="38"/>
      <c r="C10956" s="39"/>
      <c r="D10956" s="39"/>
      <c r="E10956" s="40"/>
      <c r="F10956" s="41" t="str">
        <f aca="false">IF(A10956="","",INDEX(Assumptions!$B$16:$B$18,MATCH(C10956,Assumptions!$A$16:$A$18,0)))</f>
        <v/>
      </c>
      <c r="G10956" s="42" t="str">
        <f aca="false">IF(A10956="","",WORKDAY(B10956,F10956))</f>
        <v/>
      </c>
    </row>
    <row r="10957" customFormat="false" ht="15" hidden="false" customHeight="false" outlineLevel="0" collapsed="false">
      <c r="A10957" s="37"/>
      <c r="B10957" s="38"/>
      <c r="C10957" s="39"/>
      <c r="D10957" s="39"/>
      <c r="E10957" s="40"/>
      <c r="F10957" s="41" t="str">
        <f aca="false">IF(A10957="","",INDEX(Assumptions!$B$16:$B$18,MATCH(C10957,Assumptions!$A$16:$A$18,0)))</f>
        <v/>
      </c>
      <c r="G10957" s="42" t="str">
        <f aca="false">IF(A10957="","",WORKDAY(B10957,F10957))</f>
        <v/>
      </c>
    </row>
    <row r="10958" customFormat="false" ht="15" hidden="false" customHeight="false" outlineLevel="0" collapsed="false">
      <c r="A10958" s="37"/>
      <c r="B10958" s="38"/>
      <c r="C10958" s="39"/>
      <c r="D10958" s="39"/>
      <c r="E10958" s="40"/>
      <c r="F10958" s="41" t="str">
        <f aca="false">IF(A10958="","",INDEX(Assumptions!$B$16:$B$18,MATCH(C10958,Assumptions!$A$16:$A$18,0)))</f>
        <v/>
      </c>
      <c r="G10958" s="42" t="str">
        <f aca="false">IF(A10958="","",WORKDAY(B10958,F10958))</f>
        <v/>
      </c>
    </row>
    <row r="10959" customFormat="false" ht="15" hidden="false" customHeight="false" outlineLevel="0" collapsed="false">
      <c r="A10959" s="37"/>
      <c r="B10959" s="38"/>
      <c r="C10959" s="39"/>
      <c r="D10959" s="39"/>
      <c r="E10959" s="40"/>
      <c r="F10959" s="41" t="str">
        <f aca="false">IF(A10959="","",INDEX(Assumptions!$B$16:$B$18,MATCH(C10959,Assumptions!$A$16:$A$18,0)))</f>
        <v/>
      </c>
      <c r="G10959" s="42" t="str">
        <f aca="false">IF(A10959="","",WORKDAY(B10959,F10959))</f>
        <v/>
      </c>
    </row>
    <row r="10960" customFormat="false" ht="15" hidden="false" customHeight="false" outlineLevel="0" collapsed="false">
      <c r="A10960" s="37"/>
      <c r="B10960" s="38"/>
      <c r="C10960" s="39"/>
      <c r="D10960" s="39"/>
      <c r="E10960" s="40"/>
      <c r="F10960" s="41" t="str">
        <f aca="false">IF(A10960="","",INDEX(Assumptions!$B$16:$B$18,MATCH(C10960,Assumptions!$A$16:$A$18,0)))</f>
        <v/>
      </c>
      <c r="G10960" s="42" t="str">
        <f aca="false">IF(A10960="","",WORKDAY(B10960,F10960))</f>
        <v/>
      </c>
    </row>
    <row r="10961" customFormat="false" ht="15" hidden="false" customHeight="false" outlineLevel="0" collapsed="false">
      <c r="A10961" s="37"/>
      <c r="B10961" s="38"/>
      <c r="C10961" s="39"/>
      <c r="D10961" s="39"/>
      <c r="E10961" s="40"/>
      <c r="F10961" s="41" t="str">
        <f aca="false">IF(A10961="","",INDEX(Assumptions!$B$16:$B$18,MATCH(C10961,Assumptions!$A$16:$A$18,0)))</f>
        <v/>
      </c>
      <c r="G10961" s="42" t="str">
        <f aca="false">IF(A10961="","",WORKDAY(B10961,F10961))</f>
        <v/>
      </c>
    </row>
    <row r="10962" customFormat="false" ht="15" hidden="false" customHeight="false" outlineLevel="0" collapsed="false">
      <c r="A10962" s="37"/>
      <c r="B10962" s="38"/>
      <c r="C10962" s="39"/>
      <c r="D10962" s="39"/>
      <c r="E10962" s="40"/>
      <c r="F10962" s="41" t="str">
        <f aca="false">IF(A10962="","",INDEX(Assumptions!$B$16:$B$18,MATCH(C10962,Assumptions!$A$16:$A$18,0)))</f>
        <v/>
      </c>
      <c r="G10962" s="42" t="str">
        <f aca="false">IF(A10962="","",WORKDAY(B10962,F10962))</f>
        <v/>
      </c>
    </row>
    <row r="10963" customFormat="false" ht="15" hidden="false" customHeight="false" outlineLevel="0" collapsed="false">
      <c r="A10963" s="37"/>
      <c r="B10963" s="38"/>
      <c r="C10963" s="39"/>
      <c r="D10963" s="39"/>
      <c r="E10963" s="40"/>
      <c r="F10963" s="41" t="str">
        <f aca="false">IF(A10963="","",INDEX(Assumptions!$B$16:$B$18,MATCH(C10963,Assumptions!$A$16:$A$18,0)))</f>
        <v/>
      </c>
      <c r="G10963" s="42" t="str">
        <f aca="false">IF(A10963="","",WORKDAY(B10963,F10963))</f>
        <v/>
      </c>
    </row>
    <row r="10964" customFormat="false" ht="15" hidden="false" customHeight="false" outlineLevel="0" collapsed="false">
      <c r="A10964" s="37"/>
      <c r="B10964" s="38"/>
      <c r="C10964" s="39"/>
      <c r="D10964" s="39"/>
      <c r="E10964" s="40"/>
      <c r="F10964" s="41" t="str">
        <f aca="false">IF(A10964="","",INDEX(Assumptions!$B$16:$B$18,MATCH(C10964,Assumptions!$A$16:$A$18,0)))</f>
        <v/>
      </c>
      <c r="G10964" s="42" t="str">
        <f aca="false">IF(A10964="","",WORKDAY(B10964,F10964))</f>
        <v/>
      </c>
    </row>
    <row r="10965" customFormat="false" ht="15" hidden="false" customHeight="false" outlineLevel="0" collapsed="false">
      <c r="A10965" s="37"/>
      <c r="B10965" s="38"/>
      <c r="C10965" s="39"/>
      <c r="D10965" s="39"/>
      <c r="E10965" s="40"/>
      <c r="F10965" s="41" t="str">
        <f aca="false">IF(A10965="","",INDEX(Assumptions!$B$16:$B$18,MATCH(C10965,Assumptions!$A$16:$A$18,0)))</f>
        <v/>
      </c>
      <c r="G10965" s="42" t="str">
        <f aca="false">IF(A10965="","",WORKDAY(B10965,F10965))</f>
        <v/>
      </c>
    </row>
    <row r="10966" customFormat="false" ht="15" hidden="false" customHeight="false" outlineLevel="0" collapsed="false">
      <c r="A10966" s="37"/>
      <c r="B10966" s="38"/>
      <c r="C10966" s="39"/>
      <c r="D10966" s="39"/>
      <c r="E10966" s="40"/>
      <c r="F10966" s="41" t="str">
        <f aca="false">IF(A10966="","",INDEX(Assumptions!$B$16:$B$18,MATCH(C10966,Assumptions!$A$16:$A$18,0)))</f>
        <v/>
      </c>
      <c r="G10966" s="42" t="str">
        <f aca="false">IF(A10966="","",WORKDAY(B10966,F10966))</f>
        <v/>
      </c>
    </row>
    <row r="10967" customFormat="false" ht="15" hidden="false" customHeight="false" outlineLevel="0" collapsed="false">
      <c r="A10967" s="37"/>
      <c r="B10967" s="38"/>
      <c r="C10967" s="39"/>
      <c r="D10967" s="39"/>
      <c r="E10967" s="40"/>
      <c r="F10967" s="41" t="str">
        <f aca="false">IF(A10967="","",INDEX(Assumptions!$B$16:$B$18,MATCH(C10967,Assumptions!$A$16:$A$18,0)))</f>
        <v/>
      </c>
      <c r="G10967" s="42" t="str">
        <f aca="false">IF(A10967="","",WORKDAY(B10967,F10967))</f>
        <v/>
      </c>
    </row>
    <row r="10968" customFormat="false" ht="15" hidden="false" customHeight="false" outlineLevel="0" collapsed="false">
      <c r="A10968" s="37"/>
      <c r="B10968" s="38"/>
      <c r="C10968" s="39"/>
      <c r="D10968" s="39"/>
      <c r="E10968" s="40"/>
      <c r="F10968" s="41" t="str">
        <f aca="false">IF(A10968="","",INDEX(Assumptions!$B$16:$B$18,MATCH(C10968,Assumptions!$A$16:$A$18,0)))</f>
        <v/>
      </c>
      <c r="G10968" s="42" t="str">
        <f aca="false">IF(A10968="","",WORKDAY(B10968,F10968))</f>
        <v/>
      </c>
    </row>
    <row r="10969" customFormat="false" ht="15" hidden="false" customHeight="false" outlineLevel="0" collapsed="false">
      <c r="A10969" s="37"/>
      <c r="B10969" s="38"/>
      <c r="C10969" s="39"/>
      <c r="D10969" s="39"/>
      <c r="E10969" s="40"/>
      <c r="F10969" s="41" t="str">
        <f aca="false">IF(A10969="","",INDEX(Assumptions!$B$16:$B$18,MATCH(C10969,Assumptions!$A$16:$A$18,0)))</f>
        <v/>
      </c>
      <c r="G10969" s="42" t="str">
        <f aca="false">IF(A10969="","",WORKDAY(B10969,F10969))</f>
        <v/>
      </c>
    </row>
    <row r="10970" customFormat="false" ht="15" hidden="false" customHeight="false" outlineLevel="0" collapsed="false">
      <c r="A10970" s="37"/>
      <c r="B10970" s="38"/>
      <c r="C10970" s="39"/>
      <c r="D10970" s="39"/>
      <c r="E10970" s="40"/>
      <c r="F10970" s="41" t="str">
        <f aca="false">IF(A10970="","",INDEX(Assumptions!$B$16:$B$18,MATCH(C10970,Assumptions!$A$16:$A$18,0)))</f>
        <v/>
      </c>
      <c r="G10970" s="42" t="str">
        <f aca="false">IF(A10970="","",WORKDAY(B10970,F10970))</f>
        <v/>
      </c>
    </row>
    <row r="10971" customFormat="false" ht="15" hidden="false" customHeight="false" outlineLevel="0" collapsed="false">
      <c r="A10971" s="37"/>
      <c r="B10971" s="38"/>
      <c r="C10971" s="39"/>
      <c r="D10971" s="39"/>
      <c r="E10971" s="40"/>
      <c r="F10971" s="41" t="str">
        <f aca="false">IF(A10971="","",INDEX(Assumptions!$B$16:$B$18,MATCH(C10971,Assumptions!$A$16:$A$18,0)))</f>
        <v/>
      </c>
      <c r="G10971" s="42" t="str">
        <f aca="false">IF(A10971="","",WORKDAY(B10971,F10971))</f>
        <v/>
      </c>
    </row>
    <row r="10972" customFormat="false" ht="15" hidden="false" customHeight="false" outlineLevel="0" collapsed="false">
      <c r="A10972" s="37"/>
      <c r="B10972" s="38"/>
      <c r="C10972" s="39"/>
      <c r="D10972" s="39"/>
      <c r="E10972" s="40"/>
      <c r="F10972" s="41" t="str">
        <f aca="false">IF(A10972="","",INDEX(Assumptions!$B$16:$B$18,MATCH(C10972,Assumptions!$A$16:$A$18,0)))</f>
        <v/>
      </c>
      <c r="G10972" s="42" t="str">
        <f aca="false">IF(A10972="","",WORKDAY(B10972,F10972))</f>
        <v/>
      </c>
    </row>
    <row r="10973" customFormat="false" ht="15" hidden="false" customHeight="false" outlineLevel="0" collapsed="false">
      <c r="A10973" s="37"/>
      <c r="B10973" s="38"/>
      <c r="C10973" s="39"/>
      <c r="D10973" s="39"/>
      <c r="E10973" s="40"/>
      <c r="F10973" s="41" t="str">
        <f aca="false">IF(A10973="","",INDEX(Assumptions!$B$16:$B$18,MATCH(C10973,Assumptions!$A$16:$A$18,0)))</f>
        <v/>
      </c>
      <c r="G10973" s="42" t="str">
        <f aca="false">IF(A10973="","",WORKDAY(B10973,F10973))</f>
        <v/>
      </c>
    </row>
    <row r="10974" customFormat="false" ht="15" hidden="false" customHeight="false" outlineLevel="0" collapsed="false">
      <c r="A10974" s="37"/>
      <c r="B10974" s="38"/>
      <c r="C10974" s="39"/>
      <c r="D10974" s="39"/>
      <c r="E10974" s="40"/>
      <c r="F10974" s="41" t="str">
        <f aca="false">IF(A10974="","",INDEX(Assumptions!$B$16:$B$18,MATCH(C10974,Assumptions!$A$16:$A$18,0)))</f>
        <v/>
      </c>
      <c r="G10974" s="42" t="str">
        <f aca="false">IF(A10974="","",WORKDAY(B10974,F10974))</f>
        <v/>
      </c>
    </row>
    <row r="10975" customFormat="false" ht="15" hidden="false" customHeight="false" outlineLevel="0" collapsed="false">
      <c r="A10975" s="37"/>
      <c r="B10975" s="38"/>
      <c r="C10975" s="39"/>
      <c r="D10975" s="39"/>
      <c r="E10975" s="40"/>
      <c r="F10975" s="41" t="str">
        <f aca="false">IF(A10975="","",INDEX(Assumptions!$B$16:$B$18,MATCH(C10975,Assumptions!$A$16:$A$18,0)))</f>
        <v/>
      </c>
      <c r="G10975" s="42" t="str">
        <f aca="false">IF(A10975="","",WORKDAY(B10975,F10975))</f>
        <v/>
      </c>
    </row>
    <row r="10976" customFormat="false" ht="15" hidden="false" customHeight="false" outlineLevel="0" collapsed="false">
      <c r="A10976" s="37"/>
      <c r="B10976" s="38"/>
      <c r="C10976" s="39"/>
      <c r="D10976" s="39"/>
      <c r="E10976" s="40"/>
      <c r="F10976" s="41" t="str">
        <f aca="false">IF(A10976="","",INDEX(Assumptions!$B$16:$B$18,MATCH(C10976,Assumptions!$A$16:$A$18,0)))</f>
        <v/>
      </c>
      <c r="G10976" s="42" t="str">
        <f aca="false">IF(A10976="","",WORKDAY(B10976,F10976))</f>
        <v/>
      </c>
    </row>
    <row r="10977" customFormat="false" ht="15" hidden="false" customHeight="false" outlineLevel="0" collapsed="false">
      <c r="A10977" s="37"/>
      <c r="B10977" s="38"/>
      <c r="C10977" s="39"/>
      <c r="D10977" s="39"/>
      <c r="E10977" s="40"/>
      <c r="F10977" s="41" t="str">
        <f aca="false">IF(A10977="","",INDEX(Assumptions!$B$16:$B$18,MATCH(C10977,Assumptions!$A$16:$A$18,0)))</f>
        <v/>
      </c>
      <c r="G10977" s="42" t="str">
        <f aca="false">IF(A10977="","",WORKDAY(B10977,F10977))</f>
        <v/>
      </c>
    </row>
    <row r="10978" customFormat="false" ht="15" hidden="false" customHeight="false" outlineLevel="0" collapsed="false">
      <c r="A10978" s="37"/>
      <c r="B10978" s="38"/>
      <c r="C10978" s="39"/>
      <c r="D10978" s="39"/>
      <c r="E10978" s="40"/>
      <c r="F10978" s="41" t="str">
        <f aca="false">IF(A10978="","",INDEX(Assumptions!$B$16:$B$18,MATCH(C10978,Assumptions!$A$16:$A$18,0)))</f>
        <v/>
      </c>
      <c r="G10978" s="42" t="str">
        <f aca="false">IF(A10978="","",WORKDAY(B10978,F10978))</f>
        <v/>
      </c>
    </row>
    <row r="10979" customFormat="false" ht="15" hidden="false" customHeight="false" outlineLevel="0" collapsed="false">
      <c r="A10979" s="37"/>
      <c r="B10979" s="38"/>
      <c r="C10979" s="39"/>
      <c r="D10979" s="39"/>
      <c r="E10979" s="40"/>
      <c r="F10979" s="41" t="str">
        <f aca="false">IF(A10979="","",INDEX(Assumptions!$B$16:$B$18,MATCH(C10979,Assumptions!$A$16:$A$18,0)))</f>
        <v/>
      </c>
      <c r="G10979" s="42" t="str">
        <f aca="false">IF(A10979="","",WORKDAY(B10979,F10979))</f>
        <v/>
      </c>
    </row>
    <row r="10980" customFormat="false" ht="15" hidden="false" customHeight="false" outlineLevel="0" collapsed="false">
      <c r="A10980" s="37"/>
      <c r="B10980" s="38"/>
      <c r="C10980" s="39"/>
      <c r="D10980" s="39"/>
      <c r="E10980" s="40"/>
      <c r="F10980" s="41" t="str">
        <f aca="false">IF(A10980="","",INDEX(Assumptions!$B$16:$B$18,MATCH(C10980,Assumptions!$A$16:$A$18,0)))</f>
        <v/>
      </c>
      <c r="G10980" s="42" t="str">
        <f aca="false">IF(A10980="","",WORKDAY(B10980,F10980))</f>
        <v/>
      </c>
    </row>
    <row r="10981" customFormat="false" ht="15" hidden="false" customHeight="false" outlineLevel="0" collapsed="false">
      <c r="A10981" s="37"/>
      <c r="B10981" s="38"/>
      <c r="C10981" s="39"/>
      <c r="D10981" s="39"/>
      <c r="E10981" s="40"/>
      <c r="F10981" s="41" t="str">
        <f aca="false">IF(A10981="","",INDEX(Assumptions!$B$16:$B$18,MATCH(C10981,Assumptions!$A$16:$A$18,0)))</f>
        <v/>
      </c>
      <c r="G10981" s="42" t="str">
        <f aca="false">IF(A10981="","",WORKDAY(B10981,F10981))</f>
        <v/>
      </c>
    </row>
    <row r="10982" customFormat="false" ht="15" hidden="false" customHeight="false" outlineLevel="0" collapsed="false">
      <c r="A10982" s="37"/>
      <c r="B10982" s="38"/>
      <c r="C10982" s="39"/>
      <c r="D10982" s="39"/>
      <c r="E10982" s="40"/>
      <c r="F10982" s="41" t="str">
        <f aca="false">IF(A10982="","",INDEX(Assumptions!$B$16:$B$18,MATCH(C10982,Assumptions!$A$16:$A$18,0)))</f>
        <v/>
      </c>
      <c r="G10982" s="42" t="str">
        <f aca="false">IF(A10982="","",WORKDAY(B10982,F10982))</f>
        <v/>
      </c>
    </row>
    <row r="10983" customFormat="false" ht="15" hidden="false" customHeight="false" outlineLevel="0" collapsed="false">
      <c r="A10983" s="37"/>
      <c r="B10983" s="38"/>
      <c r="C10983" s="39"/>
      <c r="D10983" s="39"/>
      <c r="E10983" s="40"/>
      <c r="F10983" s="41" t="str">
        <f aca="false">IF(A10983="","",INDEX(Assumptions!$B$16:$B$18,MATCH(C10983,Assumptions!$A$16:$A$18,0)))</f>
        <v/>
      </c>
      <c r="G10983" s="42" t="str">
        <f aca="false">IF(A10983="","",WORKDAY(B10983,F10983))</f>
        <v/>
      </c>
    </row>
    <row r="10984" customFormat="false" ht="15" hidden="false" customHeight="false" outlineLevel="0" collapsed="false">
      <c r="A10984" s="37"/>
      <c r="B10984" s="38"/>
      <c r="C10984" s="39"/>
      <c r="D10984" s="39"/>
      <c r="E10984" s="40"/>
      <c r="F10984" s="41" t="str">
        <f aca="false">IF(A10984="","",INDEX(Assumptions!$B$16:$B$18,MATCH(C10984,Assumptions!$A$16:$A$18,0)))</f>
        <v/>
      </c>
      <c r="G10984" s="42" t="str">
        <f aca="false">IF(A10984="","",WORKDAY(B10984,F10984))</f>
        <v/>
      </c>
    </row>
    <row r="10985" customFormat="false" ht="15" hidden="false" customHeight="false" outlineLevel="0" collapsed="false">
      <c r="A10985" s="37"/>
      <c r="B10985" s="38"/>
      <c r="C10985" s="39"/>
      <c r="D10985" s="39"/>
      <c r="E10985" s="40"/>
      <c r="F10985" s="41" t="str">
        <f aca="false">IF(A10985="","",INDEX(Assumptions!$B$16:$B$18,MATCH(C10985,Assumptions!$A$16:$A$18,0)))</f>
        <v/>
      </c>
      <c r="G10985" s="42" t="str">
        <f aca="false">IF(A10985="","",WORKDAY(B10985,F10985))</f>
        <v/>
      </c>
    </row>
    <row r="10986" customFormat="false" ht="15" hidden="false" customHeight="false" outlineLevel="0" collapsed="false">
      <c r="A10986" s="37"/>
      <c r="B10986" s="38"/>
      <c r="C10986" s="39"/>
      <c r="D10986" s="39"/>
      <c r="E10986" s="40"/>
      <c r="F10986" s="41" t="str">
        <f aca="false">IF(A10986="","",INDEX(Assumptions!$B$16:$B$18,MATCH(C10986,Assumptions!$A$16:$A$18,0)))</f>
        <v/>
      </c>
      <c r="G10986" s="42" t="str">
        <f aca="false">IF(A10986="","",WORKDAY(B10986,F10986))</f>
        <v/>
      </c>
    </row>
    <row r="10987" customFormat="false" ht="15" hidden="false" customHeight="false" outlineLevel="0" collapsed="false">
      <c r="A10987" s="37"/>
      <c r="B10987" s="38"/>
      <c r="C10987" s="39"/>
      <c r="D10987" s="39"/>
      <c r="E10987" s="40"/>
      <c r="F10987" s="41" t="str">
        <f aca="false">IF(A10987="","",INDEX(Assumptions!$B$16:$B$18,MATCH(C10987,Assumptions!$A$16:$A$18,0)))</f>
        <v/>
      </c>
      <c r="G10987" s="42" t="str">
        <f aca="false">IF(A10987="","",WORKDAY(B10987,F10987))</f>
        <v/>
      </c>
    </row>
    <row r="10988" customFormat="false" ht="15" hidden="false" customHeight="false" outlineLevel="0" collapsed="false">
      <c r="A10988" s="37"/>
      <c r="B10988" s="38"/>
      <c r="C10988" s="39"/>
      <c r="D10988" s="39"/>
      <c r="E10988" s="40"/>
      <c r="F10988" s="41" t="str">
        <f aca="false">IF(A10988="","",INDEX(Assumptions!$B$16:$B$18,MATCH(C10988,Assumptions!$A$16:$A$18,0)))</f>
        <v/>
      </c>
      <c r="G10988" s="42" t="str">
        <f aca="false">IF(A10988="","",WORKDAY(B10988,F10988))</f>
        <v/>
      </c>
    </row>
    <row r="10989" customFormat="false" ht="15" hidden="false" customHeight="false" outlineLevel="0" collapsed="false">
      <c r="A10989" s="37"/>
      <c r="B10989" s="38"/>
      <c r="C10989" s="39"/>
      <c r="D10989" s="39"/>
      <c r="E10989" s="40"/>
      <c r="F10989" s="41" t="str">
        <f aca="false">IF(A10989="","",INDEX(Assumptions!$B$16:$B$18,MATCH(C10989,Assumptions!$A$16:$A$18,0)))</f>
        <v/>
      </c>
      <c r="G10989" s="42" t="str">
        <f aca="false">IF(A10989="","",WORKDAY(B10989,F10989))</f>
        <v/>
      </c>
    </row>
    <row r="10990" customFormat="false" ht="15" hidden="false" customHeight="false" outlineLevel="0" collapsed="false">
      <c r="A10990" s="37"/>
      <c r="B10990" s="38"/>
      <c r="C10990" s="39"/>
      <c r="D10990" s="39"/>
      <c r="E10990" s="40"/>
      <c r="F10990" s="41" t="str">
        <f aca="false">IF(A10990="","",INDEX(Assumptions!$B$16:$B$18,MATCH(C10990,Assumptions!$A$16:$A$18,0)))</f>
        <v/>
      </c>
      <c r="G10990" s="42" t="str">
        <f aca="false">IF(A10990="","",WORKDAY(B10990,F10990))</f>
        <v/>
      </c>
    </row>
    <row r="10991" customFormat="false" ht="15" hidden="false" customHeight="false" outlineLevel="0" collapsed="false">
      <c r="A10991" s="37"/>
      <c r="B10991" s="38"/>
      <c r="C10991" s="39"/>
      <c r="D10991" s="39"/>
      <c r="E10991" s="40"/>
      <c r="F10991" s="41" t="str">
        <f aca="false">IF(A10991="","",INDEX(Assumptions!$B$16:$B$18,MATCH(C10991,Assumptions!$A$16:$A$18,0)))</f>
        <v/>
      </c>
      <c r="G10991" s="42" t="str">
        <f aca="false">IF(A10991="","",WORKDAY(B10991,F10991))</f>
        <v/>
      </c>
    </row>
    <row r="10992" customFormat="false" ht="15" hidden="false" customHeight="false" outlineLevel="0" collapsed="false">
      <c r="A10992" s="37"/>
      <c r="B10992" s="38"/>
      <c r="C10992" s="39"/>
      <c r="D10992" s="39"/>
      <c r="E10992" s="40"/>
      <c r="F10992" s="41" t="str">
        <f aca="false">IF(A10992="","",INDEX(Assumptions!$B$16:$B$18,MATCH(C10992,Assumptions!$A$16:$A$18,0)))</f>
        <v/>
      </c>
      <c r="G10992" s="42" t="str">
        <f aca="false">IF(A10992="","",WORKDAY(B10992,F10992))</f>
        <v/>
      </c>
    </row>
    <row r="10993" customFormat="false" ht="15" hidden="false" customHeight="false" outlineLevel="0" collapsed="false">
      <c r="A10993" s="37"/>
      <c r="B10993" s="38"/>
      <c r="C10993" s="39"/>
      <c r="D10993" s="39"/>
      <c r="E10993" s="40"/>
      <c r="F10993" s="41" t="str">
        <f aca="false">IF(A10993="","",INDEX(Assumptions!$B$16:$B$18,MATCH(C10993,Assumptions!$A$16:$A$18,0)))</f>
        <v/>
      </c>
      <c r="G10993" s="42" t="str">
        <f aca="false">IF(A10993="","",WORKDAY(B10993,F10993))</f>
        <v/>
      </c>
    </row>
    <row r="10994" customFormat="false" ht="15" hidden="false" customHeight="false" outlineLevel="0" collapsed="false">
      <c r="A10994" s="37"/>
      <c r="B10994" s="38"/>
      <c r="C10994" s="39"/>
      <c r="D10994" s="39"/>
      <c r="E10994" s="40"/>
      <c r="F10994" s="41" t="str">
        <f aca="false">IF(A10994="","",INDEX(Assumptions!$B$16:$B$18,MATCH(C10994,Assumptions!$A$16:$A$18,0)))</f>
        <v/>
      </c>
      <c r="G10994" s="42" t="str">
        <f aca="false">IF(A10994="","",WORKDAY(B10994,F10994))</f>
        <v/>
      </c>
    </row>
    <row r="10995" customFormat="false" ht="15" hidden="false" customHeight="false" outlineLevel="0" collapsed="false">
      <c r="A10995" s="37"/>
      <c r="B10995" s="38"/>
      <c r="C10995" s="39"/>
      <c r="D10995" s="39"/>
      <c r="E10995" s="40"/>
      <c r="F10995" s="41" t="str">
        <f aca="false">IF(A10995="","",INDEX(Assumptions!$B$16:$B$18,MATCH(C10995,Assumptions!$A$16:$A$18,0)))</f>
        <v/>
      </c>
      <c r="G10995" s="42" t="str">
        <f aca="false">IF(A10995="","",WORKDAY(B10995,F10995))</f>
        <v/>
      </c>
    </row>
    <row r="10996" customFormat="false" ht="15" hidden="false" customHeight="false" outlineLevel="0" collapsed="false">
      <c r="A10996" s="37"/>
      <c r="B10996" s="38"/>
      <c r="C10996" s="39"/>
      <c r="D10996" s="39"/>
      <c r="E10996" s="40"/>
      <c r="F10996" s="41" t="str">
        <f aca="false">IF(A10996="","",INDEX(Assumptions!$B$16:$B$18,MATCH(C10996,Assumptions!$A$16:$A$18,0)))</f>
        <v/>
      </c>
      <c r="G10996" s="42" t="str">
        <f aca="false">IF(A10996="","",WORKDAY(B10996,F10996))</f>
        <v/>
      </c>
    </row>
    <row r="10997" customFormat="false" ht="15" hidden="false" customHeight="false" outlineLevel="0" collapsed="false">
      <c r="A10997" s="37"/>
      <c r="B10997" s="38"/>
      <c r="C10997" s="39"/>
      <c r="D10997" s="39"/>
      <c r="E10997" s="40"/>
      <c r="F10997" s="41" t="str">
        <f aca="false">IF(A10997="","",INDEX(Assumptions!$B$16:$B$18,MATCH(C10997,Assumptions!$A$16:$A$18,0)))</f>
        <v/>
      </c>
      <c r="G10997" s="42" t="str">
        <f aca="false">IF(A10997="","",WORKDAY(B10997,F10997))</f>
        <v/>
      </c>
    </row>
    <row r="10998" customFormat="false" ht="15" hidden="false" customHeight="false" outlineLevel="0" collapsed="false">
      <c r="A10998" s="37"/>
      <c r="B10998" s="38"/>
      <c r="C10998" s="39"/>
      <c r="D10998" s="39"/>
      <c r="E10998" s="40"/>
      <c r="F10998" s="41" t="str">
        <f aca="false">IF(A10998="","",INDEX(Assumptions!$B$16:$B$18,MATCH(C10998,Assumptions!$A$16:$A$18,0)))</f>
        <v/>
      </c>
      <c r="G10998" s="42" t="str">
        <f aca="false">IF(A10998="","",WORKDAY(B10998,F10998))</f>
        <v/>
      </c>
    </row>
    <row r="10999" customFormat="false" ht="15" hidden="false" customHeight="false" outlineLevel="0" collapsed="false">
      <c r="A10999" s="37"/>
      <c r="B10999" s="38"/>
      <c r="C10999" s="39"/>
      <c r="D10999" s="39"/>
      <c r="E10999" s="40"/>
      <c r="F10999" s="41" t="str">
        <f aca="false">IF(A10999="","",INDEX(Assumptions!$B$16:$B$18,MATCH(C10999,Assumptions!$A$16:$A$18,0)))</f>
        <v/>
      </c>
      <c r="G10999" s="42" t="str">
        <f aca="false">IF(A10999="","",WORKDAY(B10999,F10999))</f>
        <v/>
      </c>
    </row>
    <row r="11000" customFormat="false" ht="15" hidden="false" customHeight="false" outlineLevel="0" collapsed="false">
      <c r="A11000" s="37"/>
      <c r="B11000" s="38"/>
      <c r="C11000" s="39"/>
      <c r="D11000" s="39"/>
      <c r="E11000" s="40"/>
      <c r="F11000" s="41" t="str">
        <f aca="false">IF(A11000="","",INDEX(Assumptions!$B$16:$B$18,MATCH(C11000,Assumptions!$A$16:$A$18,0)))</f>
        <v/>
      </c>
      <c r="G11000" s="42" t="str">
        <f aca="false">IF(A11000="","",WORKDAY(B11000,F11000))</f>
        <v/>
      </c>
    </row>
    <row r="11001" customFormat="false" ht="15" hidden="false" customHeight="false" outlineLevel="0" collapsed="false">
      <c r="A11001" s="37"/>
      <c r="B11001" s="38"/>
      <c r="C11001" s="39"/>
      <c r="D11001" s="39"/>
      <c r="E11001" s="40"/>
      <c r="F11001" s="41" t="str">
        <f aca="false">IF(A11001="","",INDEX(Assumptions!$B$16:$B$18,MATCH(C11001,Assumptions!$A$16:$A$18,0)))</f>
        <v/>
      </c>
      <c r="G11001" s="42" t="str">
        <f aca="false">IF(A11001="","",WORKDAY(B11001,F11001))</f>
        <v/>
      </c>
    </row>
    <row r="11002" customFormat="false" ht="15" hidden="false" customHeight="false" outlineLevel="0" collapsed="false">
      <c r="A11002" s="37"/>
      <c r="B11002" s="38"/>
      <c r="C11002" s="39"/>
      <c r="D11002" s="39"/>
      <c r="E11002" s="40"/>
      <c r="F11002" s="41" t="str">
        <f aca="false">IF(A11002="","",INDEX(Assumptions!$B$16:$B$18,MATCH(C11002,Assumptions!$A$16:$A$18,0)))</f>
        <v/>
      </c>
      <c r="G11002" s="42" t="str">
        <f aca="false">IF(A11002="","",WORKDAY(B11002,F11002))</f>
        <v/>
      </c>
    </row>
    <row r="11003" customFormat="false" ht="15" hidden="false" customHeight="false" outlineLevel="0" collapsed="false">
      <c r="A11003" s="37"/>
      <c r="B11003" s="38"/>
      <c r="C11003" s="39"/>
      <c r="D11003" s="39"/>
      <c r="E11003" s="40"/>
      <c r="F11003" s="41" t="str">
        <f aca="false">IF(A11003="","",INDEX(Assumptions!$B$16:$B$18,MATCH(C11003,Assumptions!$A$16:$A$18,0)))</f>
        <v/>
      </c>
      <c r="G11003" s="42" t="str">
        <f aca="false">IF(A11003="","",WORKDAY(B11003,F11003))</f>
        <v/>
      </c>
    </row>
    <row r="11004" customFormat="false" ht="15" hidden="false" customHeight="false" outlineLevel="0" collapsed="false">
      <c r="A11004" s="37"/>
      <c r="B11004" s="38"/>
      <c r="C11004" s="39"/>
      <c r="D11004" s="39"/>
      <c r="E11004" s="40"/>
      <c r="F11004" s="41" t="str">
        <f aca="false">IF(A11004="","",INDEX(Assumptions!$B$16:$B$18,MATCH(C11004,Assumptions!$A$16:$A$18,0)))</f>
        <v/>
      </c>
      <c r="G11004" s="42" t="str">
        <f aca="false">IF(A11004="","",WORKDAY(B11004,F11004))</f>
        <v/>
      </c>
    </row>
    <row r="11005" customFormat="false" ht="15" hidden="false" customHeight="false" outlineLevel="0" collapsed="false">
      <c r="A11005" s="37"/>
      <c r="B11005" s="38"/>
      <c r="C11005" s="39"/>
      <c r="D11005" s="39"/>
      <c r="E11005" s="40"/>
      <c r="F11005" s="41" t="str">
        <f aca="false">IF(A11005="","",INDEX(Assumptions!$B$16:$B$18,MATCH(C11005,Assumptions!$A$16:$A$18,0)))</f>
        <v/>
      </c>
      <c r="G11005" s="42" t="str">
        <f aca="false">IF(A11005="","",WORKDAY(B11005,F11005))</f>
        <v/>
      </c>
    </row>
    <row r="11006" customFormat="false" ht="15" hidden="false" customHeight="false" outlineLevel="0" collapsed="false">
      <c r="A11006" s="37"/>
      <c r="B11006" s="38"/>
      <c r="C11006" s="39"/>
      <c r="D11006" s="39"/>
      <c r="E11006" s="40"/>
      <c r="F11006" s="41" t="str">
        <f aca="false">IF(A11006="","",INDEX(Assumptions!$B$16:$B$18,MATCH(C11006,Assumptions!$A$16:$A$18,0)))</f>
        <v/>
      </c>
      <c r="G11006" s="42" t="str">
        <f aca="false">IF(A11006="","",WORKDAY(B11006,F11006))</f>
        <v/>
      </c>
    </row>
    <row r="11007" customFormat="false" ht="15" hidden="false" customHeight="false" outlineLevel="0" collapsed="false">
      <c r="A11007" s="37"/>
      <c r="B11007" s="38"/>
      <c r="C11007" s="39"/>
      <c r="D11007" s="39"/>
      <c r="E11007" s="40"/>
      <c r="F11007" s="41" t="str">
        <f aca="false">IF(A11007="","",INDEX(Assumptions!$B$16:$B$18,MATCH(C11007,Assumptions!$A$16:$A$18,0)))</f>
        <v/>
      </c>
      <c r="G11007" s="42" t="str">
        <f aca="false">IF(A11007="","",WORKDAY(B11007,F11007))</f>
        <v/>
      </c>
    </row>
    <row r="11008" customFormat="false" ht="15" hidden="false" customHeight="false" outlineLevel="0" collapsed="false">
      <c r="A11008" s="37"/>
      <c r="B11008" s="38"/>
      <c r="C11008" s="39"/>
      <c r="D11008" s="39"/>
      <c r="E11008" s="40"/>
      <c r="F11008" s="41" t="str">
        <f aca="false">IF(A11008="","",INDEX(Assumptions!$B$16:$B$18,MATCH(C11008,Assumptions!$A$16:$A$18,0)))</f>
        <v/>
      </c>
      <c r="G11008" s="42" t="str">
        <f aca="false">IF(A11008="","",WORKDAY(B11008,F11008))</f>
        <v/>
      </c>
    </row>
    <row r="11009" customFormat="false" ht="15" hidden="false" customHeight="false" outlineLevel="0" collapsed="false">
      <c r="A11009" s="37"/>
      <c r="B11009" s="38"/>
      <c r="C11009" s="39"/>
      <c r="D11009" s="39"/>
      <c r="E11009" s="40"/>
      <c r="F11009" s="41" t="str">
        <f aca="false">IF(A11009="","",INDEX(Assumptions!$B$16:$B$18,MATCH(C11009,Assumptions!$A$16:$A$18,0)))</f>
        <v/>
      </c>
      <c r="G11009" s="42" t="str">
        <f aca="false">IF(A11009="","",WORKDAY(B11009,F11009))</f>
        <v/>
      </c>
    </row>
    <row r="11010" customFormat="false" ht="15" hidden="false" customHeight="false" outlineLevel="0" collapsed="false">
      <c r="A11010" s="37"/>
      <c r="B11010" s="38"/>
      <c r="C11010" s="39"/>
      <c r="D11010" s="39"/>
      <c r="E11010" s="40"/>
      <c r="F11010" s="41" t="str">
        <f aca="false">IF(A11010="","",INDEX(Assumptions!$B$16:$B$18,MATCH(C11010,Assumptions!$A$16:$A$18,0)))</f>
        <v/>
      </c>
      <c r="G11010" s="42" t="str">
        <f aca="false">IF(A11010="","",WORKDAY(B11010,F11010))</f>
        <v/>
      </c>
    </row>
    <row r="11011" customFormat="false" ht="15" hidden="false" customHeight="false" outlineLevel="0" collapsed="false">
      <c r="A11011" s="37"/>
      <c r="B11011" s="38"/>
      <c r="C11011" s="39"/>
      <c r="D11011" s="39"/>
      <c r="E11011" s="40"/>
      <c r="F11011" s="41" t="str">
        <f aca="false">IF(A11011="","",INDEX(Assumptions!$B$16:$B$18,MATCH(C11011,Assumptions!$A$16:$A$18,0)))</f>
        <v/>
      </c>
      <c r="G11011" s="42" t="str">
        <f aca="false">IF(A11011="","",WORKDAY(B11011,F11011))</f>
        <v/>
      </c>
    </row>
    <row r="11012" customFormat="false" ht="15" hidden="false" customHeight="false" outlineLevel="0" collapsed="false">
      <c r="A11012" s="37"/>
      <c r="B11012" s="38"/>
      <c r="C11012" s="39"/>
      <c r="D11012" s="39"/>
      <c r="E11012" s="40"/>
      <c r="F11012" s="41" t="str">
        <f aca="false">IF(A11012="","",INDEX(Assumptions!$B$16:$B$18,MATCH(C11012,Assumptions!$A$16:$A$18,0)))</f>
        <v/>
      </c>
      <c r="G11012" s="42" t="str">
        <f aca="false">IF(A11012="","",WORKDAY(B11012,F11012))</f>
        <v/>
      </c>
    </row>
    <row r="11013" customFormat="false" ht="15" hidden="false" customHeight="false" outlineLevel="0" collapsed="false">
      <c r="A11013" s="37"/>
      <c r="B11013" s="38"/>
      <c r="C11013" s="39"/>
      <c r="D11013" s="39"/>
      <c r="E11013" s="40"/>
      <c r="F11013" s="41" t="str">
        <f aca="false">IF(A11013="","",INDEX(Assumptions!$B$16:$B$18,MATCH(C11013,Assumptions!$A$16:$A$18,0)))</f>
        <v/>
      </c>
      <c r="G11013" s="42" t="str">
        <f aca="false">IF(A11013="","",WORKDAY(B11013,F11013))</f>
        <v/>
      </c>
    </row>
    <row r="11014" customFormat="false" ht="15" hidden="false" customHeight="false" outlineLevel="0" collapsed="false">
      <c r="A11014" s="37"/>
      <c r="B11014" s="38"/>
      <c r="C11014" s="39"/>
      <c r="D11014" s="39"/>
      <c r="E11014" s="40"/>
      <c r="F11014" s="41" t="str">
        <f aca="false">IF(A11014="","",INDEX(Assumptions!$B$16:$B$18,MATCH(C11014,Assumptions!$A$16:$A$18,0)))</f>
        <v/>
      </c>
      <c r="G11014" s="42" t="str">
        <f aca="false">IF(A11014="","",WORKDAY(B11014,F11014))</f>
        <v/>
      </c>
    </row>
    <row r="11015" customFormat="false" ht="15" hidden="false" customHeight="false" outlineLevel="0" collapsed="false">
      <c r="A11015" s="37"/>
      <c r="B11015" s="38"/>
      <c r="C11015" s="39"/>
      <c r="D11015" s="39"/>
      <c r="E11015" s="40"/>
      <c r="F11015" s="41" t="str">
        <f aca="false">IF(A11015="","",INDEX(Assumptions!$B$16:$B$18,MATCH(C11015,Assumptions!$A$16:$A$18,0)))</f>
        <v/>
      </c>
      <c r="G11015" s="42" t="str">
        <f aca="false">IF(A11015="","",WORKDAY(B11015,F11015))</f>
        <v/>
      </c>
    </row>
    <row r="11016" customFormat="false" ht="15" hidden="false" customHeight="false" outlineLevel="0" collapsed="false">
      <c r="A11016" s="37"/>
      <c r="B11016" s="38"/>
      <c r="C11016" s="39"/>
      <c r="D11016" s="39"/>
      <c r="E11016" s="40"/>
      <c r="F11016" s="41" t="str">
        <f aca="false">IF(A11016="","",INDEX(Assumptions!$B$16:$B$18,MATCH(C11016,Assumptions!$A$16:$A$18,0)))</f>
        <v/>
      </c>
      <c r="G11016" s="42" t="str">
        <f aca="false">IF(A11016="","",WORKDAY(B11016,F11016))</f>
        <v/>
      </c>
    </row>
    <row r="11017" customFormat="false" ht="15" hidden="false" customHeight="false" outlineLevel="0" collapsed="false">
      <c r="A11017" s="37"/>
      <c r="B11017" s="38"/>
      <c r="C11017" s="39"/>
      <c r="D11017" s="39"/>
      <c r="E11017" s="40"/>
      <c r="F11017" s="41" t="str">
        <f aca="false">IF(A11017="","",INDEX(Assumptions!$B$16:$B$18,MATCH(C11017,Assumptions!$A$16:$A$18,0)))</f>
        <v/>
      </c>
      <c r="G11017" s="42" t="str">
        <f aca="false">IF(A11017="","",WORKDAY(B11017,F11017))</f>
        <v/>
      </c>
    </row>
    <row r="11018" customFormat="false" ht="15" hidden="false" customHeight="false" outlineLevel="0" collapsed="false">
      <c r="A11018" s="37"/>
      <c r="B11018" s="38"/>
      <c r="C11018" s="39"/>
      <c r="D11018" s="39"/>
      <c r="E11018" s="40"/>
      <c r="F11018" s="41" t="str">
        <f aca="false">IF(A11018="","",INDEX(Assumptions!$B$16:$B$18,MATCH(C11018,Assumptions!$A$16:$A$18,0)))</f>
        <v/>
      </c>
      <c r="G11018" s="42" t="str">
        <f aca="false">IF(A11018="","",WORKDAY(B11018,F11018))</f>
        <v/>
      </c>
    </row>
    <row r="11019" customFormat="false" ht="15" hidden="false" customHeight="false" outlineLevel="0" collapsed="false">
      <c r="A11019" s="37"/>
      <c r="B11019" s="38"/>
      <c r="C11019" s="39"/>
      <c r="D11019" s="39"/>
      <c r="E11019" s="40"/>
      <c r="F11019" s="41" t="str">
        <f aca="false">IF(A11019="","",INDEX(Assumptions!$B$16:$B$18,MATCH(C11019,Assumptions!$A$16:$A$18,0)))</f>
        <v/>
      </c>
      <c r="G11019" s="42" t="str">
        <f aca="false">IF(A11019="","",WORKDAY(B11019,F11019))</f>
        <v/>
      </c>
    </row>
    <row r="11020" customFormat="false" ht="15" hidden="false" customHeight="false" outlineLevel="0" collapsed="false">
      <c r="A11020" s="37"/>
      <c r="B11020" s="38"/>
      <c r="C11020" s="39"/>
      <c r="D11020" s="39"/>
      <c r="E11020" s="40"/>
      <c r="F11020" s="41" t="str">
        <f aca="false">IF(A11020="","",INDEX(Assumptions!$B$16:$B$18,MATCH(C11020,Assumptions!$A$16:$A$18,0)))</f>
        <v/>
      </c>
      <c r="G11020" s="42" t="str">
        <f aca="false">IF(A11020="","",WORKDAY(B11020,F11020))</f>
        <v/>
      </c>
    </row>
    <row r="11021" customFormat="false" ht="15" hidden="false" customHeight="false" outlineLevel="0" collapsed="false">
      <c r="A11021" s="37"/>
      <c r="B11021" s="38"/>
      <c r="C11021" s="39"/>
      <c r="D11021" s="39"/>
      <c r="E11021" s="40"/>
      <c r="F11021" s="41" t="str">
        <f aca="false">IF(A11021="","",INDEX(Assumptions!$B$16:$B$18,MATCH(C11021,Assumptions!$A$16:$A$18,0)))</f>
        <v/>
      </c>
      <c r="G11021" s="42" t="str">
        <f aca="false">IF(A11021="","",WORKDAY(B11021,F11021))</f>
        <v/>
      </c>
    </row>
    <row r="11022" customFormat="false" ht="15" hidden="false" customHeight="false" outlineLevel="0" collapsed="false">
      <c r="A11022" s="37"/>
      <c r="B11022" s="38"/>
      <c r="C11022" s="39"/>
      <c r="D11022" s="39"/>
      <c r="E11022" s="40"/>
      <c r="F11022" s="41" t="str">
        <f aca="false">IF(A11022="","",INDEX(Assumptions!$B$16:$B$18,MATCH(C11022,Assumptions!$A$16:$A$18,0)))</f>
        <v/>
      </c>
      <c r="G11022" s="42" t="str">
        <f aca="false">IF(A11022="","",WORKDAY(B11022,F11022))</f>
        <v/>
      </c>
    </row>
    <row r="11023" customFormat="false" ht="15" hidden="false" customHeight="false" outlineLevel="0" collapsed="false">
      <c r="A11023" s="37"/>
      <c r="B11023" s="38"/>
      <c r="C11023" s="39"/>
      <c r="D11023" s="39"/>
      <c r="E11023" s="40"/>
      <c r="F11023" s="41" t="str">
        <f aca="false">IF(A11023="","",INDEX(Assumptions!$B$16:$B$18,MATCH(C11023,Assumptions!$A$16:$A$18,0)))</f>
        <v/>
      </c>
      <c r="G11023" s="42" t="str">
        <f aca="false">IF(A11023="","",WORKDAY(B11023,F11023))</f>
        <v/>
      </c>
    </row>
    <row r="11024" customFormat="false" ht="15" hidden="false" customHeight="false" outlineLevel="0" collapsed="false">
      <c r="A11024" s="37"/>
      <c r="B11024" s="38"/>
      <c r="C11024" s="39"/>
      <c r="D11024" s="39"/>
      <c r="E11024" s="40"/>
      <c r="F11024" s="41" t="str">
        <f aca="false">IF(A11024="","",INDEX(Assumptions!$B$16:$B$18,MATCH(C11024,Assumptions!$A$16:$A$18,0)))</f>
        <v/>
      </c>
      <c r="G11024" s="42" t="str">
        <f aca="false">IF(A11024="","",WORKDAY(B11024,F11024))</f>
        <v/>
      </c>
    </row>
    <row r="11025" customFormat="false" ht="15" hidden="false" customHeight="false" outlineLevel="0" collapsed="false">
      <c r="A11025" s="37"/>
      <c r="B11025" s="38"/>
      <c r="C11025" s="39"/>
      <c r="D11025" s="39"/>
      <c r="E11025" s="40"/>
      <c r="F11025" s="41" t="str">
        <f aca="false">IF(A11025="","",INDEX(Assumptions!$B$16:$B$18,MATCH(C11025,Assumptions!$A$16:$A$18,0)))</f>
        <v/>
      </c>
      <c r="G11025" s="42" t="str">
        <f aca="false">IF(A11025="","",WORKDAY(B11025,F11025))</f>
        <v/>
      </c>
    </row>
    <row r="11026" customFormat="false" ht="15" hidden="false" customHeight="false" outlineLevel="0" collapsed="false">
      <c r="A11026" s="37"/>
      <c r="B11026" s="38"/>
      <c r="C11026" s="39"/>
      <c r="D11026" s="39"/>
      <c r="E11026" s="40"/>
      <c r="F11026" s="41" t="str">
        <f aca="false">IF(A11026="","",INDEX(Assumptions!$B$16:$B$18,MATCH(C11026,Assumptions!$A$16:$A$18,0)))</f>
        <v/>
      </c>
      <c r="G11026" s="42" t="str">
        <f aca="false">IF(A11026="","",WORKDAY(B11026,F11026))</f>
        <v/>
      </c>
    </row>
    <row r="11027" customFormat="false" ht="15" hidden="false" customHeight="false" outlineLevel="0" collapsed="false">
      <c r="A11027" s="37"/>
      <c r="B11027" s="38"/>
      <c r="C11027" s="39"/>
      <c r="D11027" s="39"/>
      <c r="E11027" s="40"/>
      <c r="F11027" s="41" t="str">
        <f aca="false">IF(A11027="","",INDEX(Assumptions!$B$16:$B$18,MATCH(C11027,Assumptions!$A$16:$A$18,0)))</f>
        <v/>
      </c>
      <c r="G11027" s="42" t="str">
        <f aca="false">IF(A11027="","",WORKDAY(B11027,F11027))</f>
        <v/>
      </c>
    </row>
    <row r="11028" customFormat="false" ht="15" hidden="false" customHeight="false" outlineLevel="0" collapsed="false">
      <c r="A11028" s="37"/>
      <c r="B11028" s="38"/>
      <c r="C11028" s="39"/>
      <c r="D11028" s="39"/>
      <c r="E11028" s="40"/>
      <c r="F11028" s="41" t="str">
        <f aca="false">IF(A11028="","",INDEX(Assumptions!$B$16:$B$18,MATCH(C11028,Assumptions!$A$16:$A$18,0)))</f>
        <v/>
      </c>
      <c r="G11028" s="42" t="str">
        <f aca="false">IF(A11028="","",WORKDAY(B11028,F11028))</f>
        <v/>
      </c>
    </row>
    <row r="11029" customFormat="false" ht="15" hidden="false" customHeight="false" outlineLevel="0" collapsed="false">
      <c r="A11029" s="37"/>
      <c r="B11029" s="38"/>
      <c r="C11029" s="39"/>
      <c r="D11029" s="39"/>
      <c r="E11029" s="40"/>
      <c r="F11029" s="41" t="str">
        <f aca="false">IF(A11029="","",INDEX(Assumptions!$B$16:$B$18,MATCH(C11029,Assumptions!$A$16:$A$18,0)))</f>
        <v/>
      </c>
      <c r="G11029" s="42" t="str">
        <f aca="false">IF(A11029="","",WORKDAY(B11029,F11029))</f>
        <v/>
      </c>
    </row>
    <row r="11030" customFormat="false" ht="15" hidden="false" customHeight="false" outlineLevel="0" collapsed="false">
      <c r="A11030" s="37"/>
      <c r="B11030" s="38"/>
      <c r="C11030" s="39"/>
      <c r="D11030" s="39"/>
      <c r="E11030" s="40"/>
      <c r="F11030" s="41" t="str">
        <f aca="false">IF(A11030="","",INDEX(Assumptions!$B$16:$B$18,MATCH(C11030,Assumptions!$A$16:$A$18,0)))</f>
        <v/>
      </c>
      <c r="G11030" s="42" t="str">
        <f aca="false">IF(A11030="","",WORKDAY(B11030,F11030))</f>
        <v/>
      </c>
    </row>
    <row r="11031" customFormat="false" ht="15" hidden="false" customHeight="false" outlineLevel="0" collapsed="false">
      <c r="A11031" s="37"/>
      <c r="B11031" s="38"/>
      <c r="C11031" s="39"/>
      <c r="D11031" s="39"/>
      <c r="E11031" s="40"/>
      <c r="F11031" s="41" t="str">
        <f aca="false">IF(A11031="","",INDEX(Assumptions!$B$16:$B$18,MATCH(C11031,Assumptions!$A$16:$A$18,0)))</f>
        <v/>
      </c>
      <c r="G11031" s="42" t="str">
        <f aca="false">IF(A11031="","",WORKDAY(B11031,F11031))</f>
        <v/>
      </c>
    </row>
    <row r="11032" customFormat="false" ht="15" hidden="false" customHeight="false" outlineLevel="0" collapsed="false">
      <c r="A11032" s="37"/>
      <c r="B11032" s="38"/>
      <c r="C11032" s="39"/>
      <c r="D11032" s="39"/>
      <c r="E11032" s="40"/>
      <c r="F11032" s="41" t="str">
        <f aca="false">IF(A11032="","",INDEX(Assumptions!$B$16:$B$18,MATCH(C11032,Assumptions!$A$16:$A$18,0)))</f>
        <v/>
      </c>
      <c r="G11032" s="42" t="str">
        <f aca="false">IF(A11032="","",WORKDAY(B11032,F11032))</f>
        <v/>
      </c>
    </row>
    <row r="11033" customFormat="false" ht="15" hidden="false" customHeight="false" outlineLevel="0" collapsed="false">
      <c r="A11033" s="37"/>
      <c r="B11033" s="38"/>
      <c r="C11033" s="39"/>
      <c r="D11033" s="39"/>
      <c r="E11033" s="40"/>
      <c r="F11033" s="41" t="str">
        <f aca="false">IF(A11033="","",INDEX(Assumptions!$B$16:$B$18,MATCH(C11033,Assumptions!$A$16:$A$18,0)))</f>
        <v/>
      </c>
      <c r="G11033" s="42" t="str">
        <f aca="false">IF(A11033="","",WORKDAY(B11033,F11033))</f>
        <v/>
      </c>
    </row>
    <row r="11034" customFormat="false" ht="15" hidden="false" customHeight="false" outlineLevel="0" collapsed="false">
      <c r="A11034" s="37"/>
      <c r="B11034" s="38"/>
      <c r="C11034" s="39"/>
      <c r="D11034" s="39"/>
      <c r="E11034" s="40"/>
      <c r="F11034" s="41" t="str">
        <f aca="false">IF(A11034="","",INDEX(Assumptions!$B$16:$B$18,MATCH(C11034,Assumptions!$A$16:$A$18,0)))</f>
        <v/>
      </c>
      <c r="G11034" s="42" t="str">
        <f aca="false">IF(A11034="","",WORKDAY(B11034,F11034))</f>
        <v/>
      </c>
    </row>
    <row r="11035" customFormat="false" ht="15" hidden="false" customHeight="false" outlineLevel="0" collapsed="false">
      <c r="A11035" s="37"/>
      <c r="B11035" s="38"/>
      <c r="C11035" s="39"/>
      <c r="D11035" s="39"/>
      <c r="E11035" s="40"/>
      <c r="F11035" s="41" t="str">
        <f aca="false">IF(A11035="","",INDEX(Assumptions!$B$16:$B$18,MATCH(C11035,Assumptions!$A$16:$A$18,0)))</f>
        <v/>
      </c>
      <c r="G11035" s="42" t="str">
        <f aca="false">IF(A11035="","",WORKDAY(B11035,F11035))</f>
        <v/>
      </c>
    </row>
    <row r="11036" customFormat="false" ht="15" hidden="false" customHeight="false" outlineLevel="0" collapsed="false">
      <c r="A11036" s="37"/>
      <c r="B11036" s="38"/>
      <c r="C11036" s="39"/>
      <c r="D11036" s="39"/>
      <c r="E11036" s="40"/>
      <c r="F11036" s="41" t="str">
        <f aca="false">IF(A11036="","",INDEX(Assumptions!$B$16:$B$18,MATCH(C11036,Assumptions!$A$16:$A$18,0)))</f>
        <v/>
      </c>
      <c r="G11036" s="42" t="str">
        <f aca="false">IF(A11036="","",WORKDAY(B11036,F11036))</f>
        <v/>
      </c>
    </row>
    <row r="11037" customFormat="false" ht="15" hidden="false" customHeight="false" outlineLevel="0" collapsed="false">
      <c r="A11037" s="37"/>
      <c r="B11037" s="38"/>
      <c r="C11037" s="39"/>
      <c r="D11037" s="39"/>
      <c r="E11037" s="40"/>
      <c r="F11037" s="41" t="str">
        <f aca="false">IF(A11037="","",INDEX(Assumptions!$B$16:$B$18,MATCH(C11037,Assumptions!$A$16:$A$18,0)))</f>
        <v/>
      </c>
      <c r="G11037" s="42" t="str">
        <f aca="false">IF(A11037="","",WORKDAY(B11037,F11037))</f>
        <v/>
      </c>
    </row>
    <row r="11038" customFormat="false" ht="15" hidden="false" customHeight="false" outlineLevel="0" collapsed="false">
      <c r="A11038" s="37"/>
      <c r="B11038" s="38"/>
      <c r="C11038" s="39"/>
      <c r="D11038" s="39"/>
      <c r="E11038" s="40"/>
      <c r="F11038" s="41" t="str">
        <f aca="false">IF(A11038="","",INDEX(Assumptions!$B$16:$B$18,MATCH(C11038,Assumptions!$A$16:$A$18,0)))</f>
        <v/>
      </c>
      <c r="G11038" s="42" t="str">
        <f aca="false">IF(A11038="","",WORKDAY(B11038,F11038))</f>
        <v/>
      </c>
    </row>
    <row r="11039" customFormat="false" ht="15" hidden="false" customHeight="false" outlineLevel="0" collapsed="false">
      <c r="A11039" s="37"/>
      <c r="B11039" s="38"/>
      <c r="C11039" s="39"/>
      <c r="D11039" s="39"/>
      <c r="E11039" s="40"/>
      <c r="F11039" s="41" t="str">
        <f aca="false">IF(A11039="","",INDEX(Assumptions!$B$16:$B$18,MATCH(C11039,Assumptions!$A$16:$A$18,0)))</f>
        <v/>
      </c>
      <c r="G11039" s="42" t="str">
        <f aca="false">IF(A11039="","",WORKDAY(B11039,F11039))</f>
        <v/>
      </c>
    </row>
    <row r="11040" customFormat="false" ht="15" hidden="false" customHeight="false" outlineLevel="0" collapsed="false">
      <c r="A11040" s="37"/>
      <c r="B11040" s="38"/>
      <c r="C11040" s="39"/>
      <c r="D11040" s="39"/>
      <c r="E11040" s="40"/>
      <c r="F11040" s="41" t="str">
        <f aca="false">IF(A11040="","",INDEX(Assumptions!$B$16:$B$18,MATCH(C11040,Assumptions!$A$16:$A$18,0)))</f>
        <v/>
      </c>
      <c r="G11040" s="42" t="str">
        <f aca="false">IF(A11040="","",WORKDAY(B11040,F11040))</f>
        <v/>
      </c>
    </row>
    <row r="11041" customFormat="false" ht="15" hidden="false" customHeight="false" outlineLevel="0" collapsed="false">
      <c r="A11041" s="37"/>
      <c r="B11041" s="38"/>
      <c r="C11041" s="39"/>
      <c r="D11041" s="39"/>
      <c r="E11041" s="40"/>
      <c r="F11041" s="41" t="str">
        <f aca="false">IF(A11041="","",INDEX(Assumptions!$B$16:$B$18,MATCH(C11041,Assumptions!$A$16:$A$18,0)))</f>
        <v/>
      </c>
      <c r="G11041" s="42" t="str">
        <f aca="false">IF(A11041="","",WORKDAY(B11041,F11041))</f>
        <v/>
      </c>
    </row>
    <row r="11042" customFormat="false" ht="15" hidden="false" customHeight="false" outlineLevel="0" collapsed="false">
      <c r="A11042" s="37"/>
      <c r="B11042" s="38"/>
      <c r="C11042" s="39"/>
      <c r="D11042" s="39"/>
      <c r="E11042" s="40"/>
      <c r="F11042" s="41" t="str">
        <f aca="false">IF(A11042="","",INDEX(Assumptions!$B$16:$B$18,MATCH(C11042,Assumptions!$A$16:$A$18,0)))</f>
        <v/>
      </c>
      <c r="G11042" s="42" t="str">
        <f aca="false">IF(A11042="","",WORKDAY(B11042,F11042))</f>
        <v/>
      </c>
    </row>
    <row r="11043" customFormat="false" ht="15" hidden="false" customHeight="false" outlineLevel="0" collapsed="false">
      <c r="A11043" s="37"/>
      <c r="B11043" s="38"/>
      <c r="C11043" s="39"/>
      <c r="D11043" s="39"/>
      <c r="E11043" s="40"/>
      <c r="F11043" s="41" t="str">
        <f aca="false">IF(A11043="","",INDEX(Assumptions!$B$16:$B$18,MATCH(C11043,Assumptions!$A$16:$A$18,0)))</f>
        <v/>
      </c>
      <c r="G11043" s="42" t="str">
        <f aca="false">IF(A11043="","",WORKDAY(B11043,F11043))</f>
        <v/>
      </c>
    </row>
    <row r="11044" customFormat="false" ht="15" hidden="false" customHeight="false" outlineLevel="0" collapsed="false">
      <c r="A11044" s="37"/>
      <c r="B11044" s="38"/>
      <c r="C11044" s="39"/>
      <c r="D11044" s="39"/>
      <c r="E11044" s="40"/>
      <c r="F11044" s="41" t="str">
        <f aca="false">IF(A11044="","",INDEX(Assumptions!$B$16:$B$18,MATCH(C11044,Assumptions!$A$16:$A$18,0)))</f>
        <v/>
      </c>
      <c r="G11044" s="42" t="str">
        <f aca="false">IF(A11044="","",WORKDAY(B11044,F11044))</f>
        <v/>
      </c>
    </row>
    <row r="11045" customFormat="false" ht="15" hidden="false" customHeight="false" outlineLevel="0" collapsed="false">
      <c r="A11045" s="37"/>
      <c r="B11045" s="38"/>
      <c r="C11045" s="39"/>
      <c r="D11045" s="39"/>
      <c r="E11045" s="40"/>
      <c r="F11045" s="41" t="str">
        <f aca="false">IF(A11045="","",INDEX(Assumptions!$B$16:$B$18,MATCH(C11045,Assumptions!$A$16:$A$18,0)))</f>
        <v/>
      </c>
      <c r="G11045" s="42" t="str">
        <f aca="false">IF(A11045="","",WORKDAY(B11045,F11045))</f>
        <v/>
      </c>
    </row>
    <row r="11046" customFormat="false" ht="15" hidden="false" customHeight="false" outlineLevel="0" collapsed="false">
      <c r="A11046" s="37"/>
      <c r="B11046" s="38"/>
      <c r="C11046" s="39"/>
      <c r="D11046" s="39"/>
      <c r="E11046" s="40"/>
      <c r="F11046" s="41" t="str">
        <f aca="false">IF(A11046="","",INDEX(Assumptions!$B$16:$B$18,MATCH(C11046,Assumptions!$A$16:$A$18,0)))</f>
        <v/>
      </c>
      <c r="G11046" s="42" t="str">
        <f aca="false">IF(A11046="","",WORKDAY(B11046,F11046))</f>
        <v/>
      </c>
    </row>
    <row r="11047" customFormat="false" ht="15" hidden="false" customHeight="false" outlineLevel="0" collapsed="false">
      <c r="A11047" s="37"/>
      <c r="B11047" s="38"/>
      <c r="C11047" s="39"/>
      <c r="D11047" s="39"/>
      <c r="E11047" s="40"/>
      <c r="F11047" s="41" t="str">
        <f aca="false">IF(A11047="","",INDEX(Assumptions!$B$16:$B$18,MATCH(C11047,Assumptions!$A$16:$A$18,0)))</f>
        <v/>
      </c>
      <c r="G11047" s="42" t="str">
        <f aca="false">IF(A11047="","",WORKDAY(B11047,F11047))</f>
        <v/>
      </c>
    </row>
    <row r="11048" customFormat="false" ht="15" hidden="false" customHeight="false" outlineLevel="0" collapsed="false">
      <c r="A11048" s="37"/>
      <c r="B11048" s="38"/>
      <c r="C11048" s="39"/>
      <c r="D11048" s="39"/>
      <c r="E11048" s="40"/>
      <c r="F11048" s="41" t="str">
        <f aca="false">IF(A11048="","",INDEX(Assumptions!$B$16:$B$18,MATCH(C11048,Assumptions!$A$16:$A$18,0)))</f>
        <v/>
      </c>
      <c r="G11048" s="42" t="str">
        <f aca="false">IF(A11048="","",WORKDAY(B11048,F11048))</f>
        <v/>
      </c>
    </row>
    <row r="11049" customFormat="false" ht="15" hidden="false" customHeight="false" outlineLevel="0" collapsed="false">
      <c r="A11049" s="37"/>
      <c r="B11049" s="38"/>
      <c r="C11049" s="39"/>
      <c r="D11049" s="39"/>
      <c r="E11049" s="40"/>
      <c r="F11049" s="41" t="str">
        <f aca="false">IF(A11049="","",INDEX(Assumptions!$B$16:$B$18,MATCH(C11049,Assumptions!$A$16:$A$18,0)))</f>
        <v/>
      </c>
      <c r="G11049" s="42" t="str">
        <f aca="false">IF(A11049="","",WORKDAY(B11049,F11049))</f>
        <v/>
      </c>
    </row>
    <row r="11050" customFormat="false" ht="15" hidden="false" customHeight="false" outlineLevel="0" collapsed="false">
      <c r="A11050" s="37"/>
      <c r="B11050" s="38"/>
      <c r="C11050" s="39"/>
      <c r="D11050" s="39"/>
      <c r="E11050" s="40"/>
      <c r="F11050" s="41" t="str">
        <f aca="false">IF(A11050="","",INDEX(Assumptions!$B$16:$B$18,MATCH(C11050,Assumptions!$A$16:$A$18,0)))</f>
        <v/>
      </c>
      <c r="G11050" s="42" t="str">
        <f aca="false">IF(A11050="","",WORKDAY(B11050,F11050))</f>
        <v/>
      </c>
    </row>
    <row r="11051" customFormat="false" ht="15" hidden="false" customHeight="false" outlineLevel="0" collapsed="false">
      <c r="A11051" s="37"/>
      <c r="B11051" s="38"/>
      <c r="C11051" s="39"/>
      <c r="D11051" s="39"/>
      <c r="E11051" s="40"/>
      <c r="F11051" s="41" t="str">
        <f aca="false">IF(A11051="","",INDEX(Assumptions!$B$16:$B$18,MATCH(C11051,Assumptions!$A$16:$A$18,0)))</f>
        <v/>
      </c>
      <c r="G11051" s="42" t="str">
        <f aca="false">IF(A11051="","",WORKDAY(B11051,F11051))</f>
        <v/>
      </c>
    </row>
    <row r="11052" customFormat="false" ht="15" hidden="false" customHeight="false" outlineLevel="0" collapsed="false">
      <c r="A11052" s="37"/>
      <c r="B11052" s="38"/>
      <c r="C11052" s="39"/>
      <c r="D11052" s="39"/>
      <c r="E11052" s="40"/>
      <c r="F11052" s="41" t="str">
        <f aca="false">IF(A11052="","",INDEX(Assumptions!$B$16:$B$18,MATCH(C11052,Assumptions!$A$16:$A$18,0)))</f>
        <v/>
      </c>
      <c r="G11052" s="42" t="str">
        <f aca="false">IF(A11052="","",WORKDAY(B11052,F11052))</f>
        <v/>
      </c>
    </row>
    <row r="11053" customFormat="false" ht="15" hidden="false" customHeight="false" outlineLevel="0" collapsed="false">
      <c r="A11053" s="37"/>
      <c r="B11053" s="38"/>
      <c r="C11053" s="39"/>
      <c r="D11053" s="39"/>
      <c r="E11053" s="40"/>
      <c r="F11053" s="41" t="str">
        <f aca="false">IF(A11053="","",INDEX(Assumptions!$B$16:$B$18,MATCH(C11053,Assumptions!$A$16:$A$18,0)))</f>
        <v/>
      </c>
      <c r="G11053" s="42" t="str">
        <f aca="false">IF(A11053="","",WORKDAY(B11053,F11053))</f>
        <v/>
      </c>
    </row>
    <row r="11054" customFormat="false" ht="15" hidden="false" customHeight="false" outlineLevel="0" collapsed="false">
      <c r="A11054" s="37"/>
      <c r="B11054" s="38"/>
      <c r="C11054" s="39"/>
      <c r="D11054" s="39"/>
      <c r="E11054" s="40"/>
      <c r="F11054" s="41" t="str">
        <f aca="false">IF(A11054="","",INDEX(Assumptions!$B$16:$B$18,MATCH(C11054,Assumptions!$A$16:$A$18,0)))</f>
        <v/>
      </c>
      <c r="G11054" s="42" t="str">
        <f aca="false">IF(A11054="","",WORKDAY(B11054,F11054))</f>
        <v/>
      </c>
    </row>
    <row r="11055" customFormat="false" ht="15" hidden="false" customHeight="false" outlineLevel="0" collapsed="false">
      <c r="A11055" s="37"/>
      <c r="B11055" s="38"/>
      <c r="C11055" s="39"/>
      <c r="D11055" s="39"/>
      <c r="E11055" s="40"/>
      <c r="F11055" s="41" t="str">
        <f aca="false">IF(A11055="","",INDEX(Assumptions!$B$16:$B$18,MATCH(C11055,Assumptions!$A$16:$A$18,0)))</f>
        <v/>
      </c>
      <c r="G11055" s="42" t="str">
        <f aca="false">IF(A11055="","",WORKDAY(B11055,F11055))</f>
        <v/>
      </c>
    </row>
    <row r="11056" customFormat="false" ht="15" hidden="false" customHeight="false" outlineLevel="0" collapsed="false">
      <c r="A11056" s="37"/>
      <c r="B11056" s="38"/>
      <c r="C11056" s="39"/>
      <c r="D11056" s="39"/>
      <c r="E11056" s="40"/>
      <c r="F11056" s="41" t="str">
        <f aca="false">IF(A11056="","",INDEX(Assumptions!$B$16:$B$18,MATCH(C11056,Assumptions!$A$16:$A$18,0)))</f>
        <v/>
      </c>
      <c r="G11056" s="42" t="str">
        <f aca="false">IF(A11056="","",WORKDAY(B11056,F11056))</f>
        <v/>
      </c>
    </row>
    <row r="11057" customFormat="false" ht="15" hidden="false" customHeight="false" outlineLevel="0" collapsed="false">
      <c r="A11057" s="37"/>
      <c r="B11057" s="38"/>
      <c r="C11057" s="39"/>
      <c r="D11057" s="39"/>
      <c r="E11057" s="40"/>
      <c r="F11057" s="41" t="str">
        <f aca="false">IF(A11057="","",INDEX(Assumptions!$B$16:$B$18,MATCH(C11057,Assumptions!$A$16:$A$18,0)))</f>
        <v/>
      </c>
      <c r="G11057" s="42" t="str">
        <f aca="false">IF(A11057="","",WORKDAY(B11057,F11057))</f>
        <v/>
      </c>
    </row>
    <row r="11058" customFormat="false" ht="15" hidden="false" customHeight="false" outlineLevel="0" collapsed="false">
      <c r="A11058" s="37"/>
      <c r="B11058" s="38"/>
      <c r="C11058" s="39"/>
      <c r="D11058" s="39"/>
      <c r="E11058" s="40"/>
      <c r="F11058" s="41" t="str">
        <f aca="false">IF(A11058="","",INDEX(Assumptions!$B$16:$B$18,MATCH(C11058,Assumptions!$A$16:$A$18,0)))</f>
        <v/>
      </c>
      <c r="G11058" s="42" t="str">
        <f aca="false">IF(A11058="","",WORKDAY(B11058,F11058))</f>
        <v/>
      </c>
    </row>
    <row r="11059" customFormat="false" ht="15" hidden="false" customHeight="false" outlineLevel="0" collapsed="false">
      <c r="A11059" s="37"/>
      <c r="B11059" s="38"/>
      <c r="C11059" s="39"/>
      <c r="D11059" s="39"/>
      <c r="E11059" s="40"/>
      <c r="F11059" s="41" t="str">
        <f aca="false">IF(A11059="","",INDEX(Assumptions!$B$16:$B$18,MATCH(C11059,Assumptions!$A$16:$A$18,0)))</f>
        <v/>
      </c>
      <c r="G11059" s="42" t="str">
        <f aca="false">IF(A11059="","",WORKDAY(B11059,F11059))</f>
        <v/>
      </c>
    </row>
    <row r="11060" customFormat="false" ht="15" hidden="false" customHeight="false" outlineLevel="0" collapsed="false">
      <c r="A11060" s="37"/>
      <c r="B11060" s="38"/>
      <c r="C11060" s="39"/>
      <c r="D11060" s="39"/>
      <c r="E11060" s="40"/>
      <c r="F11060" s="41" t="str">
        <f aca="false">IF(A11060="","",INDEX(Assumptions!$B$16:$B$18,MATCH(C11060,Assumptions!$A$16:$A$18,0)))</f>
        <v/>
      </c>
      <c r="G11060" s="42" t="str">
        <f aca="false">IF(A11060="","",WORKDAY(B11060,F11060))</f>
        <v/>
      </c>
    </row>
    <row r="11061" customFormat="false" ht="15" hidden="false" customHeight="false" outlineLevel="0" collapsed="false">
      <c r="A11061" s="37"/>
      <c r="B11061" s="38"/>
      <c r="C11061" s="39"/>
      <c r="D11061" s="39"/>
      <c r="E11061" s="40"/>
      <c r="F11061" s="41" t="str">
        <f aca="false">IF(A11061="","",INDEX(Assumptions!$B$16:$B$18,MATCH(C11061,Assumptions!$A$16:$A$18,0)))</f>
        <v/>
      </c>
      <c r="G11061" s="42" t="str">
        <f aca="false">IF(A11061="","",WORKDAY(B11061,F11061))</f>
        <v/>
      </c>
    </row>
    <row r="11062" customFormat="false" ht="15" hidden="false" customHeight="false" outlineLevel="0" collapsed="false">
      <c r="A11062" s="37"/>
      <c r="B11062" s="38"/>
      <c r="C11062" s="39"/>
      <c r="D11062" s="39"/>
      <c r="E11062" s="40"/>
      <c r="F11062" s="41" t="str">
        <f aca="false">IF(A11062="","",INDEX(Assumptions!$B$16:$B$18,MATCH(C11062,Assumptions!$A$16:$A$18,0)))</f>
        <v/>
      </c>
      <c r="G11062" s="42" t="str">
        <f aca="false">IF(A11062="","",WORKDAY(B11062,F11062))</f>
        <v/>
      </c>
    </row>
    <row r="11063" customFormat="false" ht="15" hidden="false" customHeight="false" outlineLevel="0" collapsed="false">
      <c r="A11063" s="37"/>
      <c r="B11063" s="38"/>
      <c r="C11063" s="39"/>
      <c r="D11063" s="39"/>
      <c r="E11063" s="40"/>
      <c r="F11063" s="41" t="str">
        <f aca="false">IF(A11063="","",INDEX(Assumptions!$B$16:$B$18,MATCH(C11063,Assumptions!$A$16:$A$18,0)))</f>
        <v/>
      </c>
      <c r="G11063" s="42" t="str">
        <f aca="false">IF(A11063="","",WORKDAY(B11063,F11063))</f>
        <v/>
      </c>
    </row>
    <row r="11064" customFormat="false" ht="15" hidden="false" customHeight="false" outlineLevel="0" collapsed="false">
      <c r="A11064" s="37"/>
      <c r="B11064" s="38"/>
      <c r="C11064" s="39"/>
      <c r="D11064" s="39"/>
      <c r="E11064" s="40"/>
      <c r="F11064" s="41" t="str">
        <f aca="false">IF(A11064="","",INDEX(Assumptions!$B$16:$B$18,MATCH(C11064,Assumptions!$A$16:$A$18,0)))</f>
        <v/>
      </c>
      <c r="G11064" s="42" t="str">
        <f aca="false">IF(A11064="","",WORKDAY(B11064,F11064))</f>
        <v/>
      </c>
    </row>
    <row r="11065" customFormat="false" ht="15" hidden="false" customHeight="false" outlineLevel="0" collapsed="false">
      <c r="A11065" s="37"/>
      <c r="B11065" s="38"/>
      <c r="C11065" s="39"/>
      <c r="D11065" s="39"/>
      <c r="E11065" s="40"/>
      <c r="F11065" s="41" t="str">
        <f aca="false">IF(A11065="","",INDEX(Assumptions!$B$16:$B$18,MATCH(C11065,Assumptions!$A$16:$A$18,0)))</f>
        <v/>
      </c>
      <c r="G11065" s="42" t="str">
        <f aca="false">IF(A11065="","",WORKDAY(B11065,F11065))</f>
        <v/>
      </c>
    </row>
    <row r="11066" customFormat="false" ht="15" hidden="false" customHeight="false" outlineLevel="0" collapsed="false">
      <c r="A11066" s="37"/>
      <c r="B11066" s="38"/>
      <c r="C11066" s="39"/>
      <c r="D11066" s="39"/>
      <c r="E11066" s="40"/>
      <c r="F11066" s="41" t="str">
        <f aca="false">IF(A11066="","",INDEX(Assumptions!$B$16:$B$18,MATCH(C11066,Assumptions!$A$16:$A$18,0)))</f>
        <v/>
      </c>
      <c r="G11066" s="42" t="str">
        <f aca="false">IF(A11066="","",WORKDAY(B11066,F11066))</f>
        <v/>
      </c>
    </row>
    <row r="11067" customFormat="false" ht="15" hidden="false" customHeight="false" outlineLevel="0" collapsed="false">
      <c r="A11067" s="37"/>
      <c r="B11067" s="38"/>
      <c r="C11067" s="39"/>
      <c r="D11067" s="39"/>
      <c r="E11067" s="40"/>
      <c r="F11067" s="41" t="str">
        <f aca="false">IF(A11067="","",INDEX(Assumptions!$B$16:$B$18,MATCH(C11067,Assumptions!$A$16:$A$18,0)))</f>
        <v/>
      </c>
      <c r="G11067" s="42" t="str">
        <f aca="false">IF(A11067="","",WORKDAY(B11067,F11067))</f>
        <v/>
      </c>
    </row>
    <row r="11068" customFormat="false" ht="15" hidden="false" customHeight="false" outlineLevel="0" collapsed="false">
      <c r="A11068" s="37"/>
      <c r="B11068" s="38"/>
      <c r="C11068" s="39"/>
      <c r="D11068" s="39"/>
      <c r="E11068" s="40"/>
      <c r="F11068" s="41" t="str">
        <f aca="false">IF(A11068="","",INDEX(Assumptions!$B$16:$B$18,MATCH(C11068,Assumptions!$A$16:$A$18,0)))</f>
        <v/>
      </c>
      <c r="G11068" s="42" t="str">
        <f aca="false">IF(A11068="","",WORKDAY(B11068,F11068))</f>
        <v/>
      </c>
    </row>
    <row r="11069" customFormat="false" ht="15" hidden="false" customHeight="false" outlineLevel="0" collapsed="false">
      <c r="A11069" s="37"/>
      <c r="B11069" s="38"/>
      <c r="C11069" s="39"/>
      <c r="D11069" s="39"/>
      <c r="E11069" s="40"/>
      <c r="F11069" s="41" t="str">
        <f aca="false">IF(A11069="","",INDEX(Assumptions!$B$16:$B$18,MATCH(C11069,Assumptions!$A$16:$A$18,0)))</f>
        <v/>
      </c>
      <c r="G11069" s="42" t="str">
        <f aca="false">IF(A11069="","",WORKDAY(B11069,F11069))</f>
        <v/>
      </c>
    </row>
    <row r="11070" customFormat="false" ht="15" hidden="false" customHeight="false" outlineLevel="0" collapsed="false">
      <c r="A11070" s="37"/>
      <c r="B11070" s="38"/>
      <c r="C11070" s="39"/>
      <c r="D11070" s="39"/>
      <c r="E11070" s="40"/>
      <c r="F11070" s="41" t="str">
        <f aca="false">IF(A11070="","",INDEX(Assumptions!$B$16:$B$18,MATCH(C11070,Assumptions!$A$16:$A$18,0)))</f>
        <v/>
      </c>
      <c r="G11070" s="42" t="str">
        <f aca="false">IF(A11070="","",WORKDAY(B11070,F11070))</f>
        <v/>
      </c>
    </row>
    <row r="11071" customFormat="false" ht="15" hidden="false" customHeight="false" outlineLevel="0" collapsed="false">
      <c r="A11071" s="37"/>
      <c r="B11071" s="38"/>
      <c r="C11071" s="39"/>
      <c r="D11071" s="39"/>
      <c r="E11071" s="40"/>
      <c r="F11071" s="41" t="str">
        <f aca="false">IF(A11071="","",INDEX(Assumptions!$B$16:$B$18,MATCH(C11071,Assumptions!$A$16:$A$18,0)))</f>
        <v/>
      </c>
      <c r="G11071" s="42" t="str">
        <f aca="false">IF(A11071="","",WORKDAY(B11071,F11071))</f>
        <v/>
      </c>
    </row>
    <row r="11072" customFormat="false" ht="15" hidden="false" customHeight="false" outlineLevel="0" collapsed="false">
      <c r="A11072" s="37"/>
      <c r="B11072" s="38"/>
      <c r="C11072" s="39"/>
      <c r="D11072" s="39"/>
      <c r="E11072" s="40"/>
      <c r="F11072" s="41" t="str">
        <f aca="false">IF(A11072="","",INDEX(Assumptions!$B$16:$B$18,MATCH(C11072,Assumptions!$A$16:$A$18,0)))</f>
        <v/>
      </c>
      <c r="G11072" s="42" t="str">
        <f aca="false">IF(A11072="","",WORKDAY(B11072,F11072))</f>
        <v/>
      </c>
    </row>
    <row r="11073" customFormat="false" ht="15" hidden="false" customHeight="false" outlineLevel="0" collapsed="false">
      <c r="A11073" s="37"/>
      <c r="B11073" s="38"/>
      <c r="C11073" s="39"/>
      <c r="D11073" s="39"/>
      <c r="E11073" s="40"/>
      <c r="F11073" s="41" t="str">
        <f aca="false">IF(A11073="","",INDEX(Assumptions!$B$16:$B$18,MATCH(C11073,Assumptions!$A$16:$A$18,0)))</f>
        <v/>
      </c>
      <c r="G11073" s="42" t="str">
        <f aca="false">IF(A11073="","",WORKDAY(B11073,F11073))</f>
        <v/>
      </c>
    </row>
    <row r="11074" customFormat="false" ht="15" hidden="false" customHeight="false" outlineLevel="0" collapsed="false">
      <c r="A11074" s="37"/>
      <c r="B11074" s="38"/>
      <c r="C11074" s="39"/>
      <c r="D11074" s="39"/>
      <c r="E11074" s="40"/>
      <c r="F11074" s="41" t="str">
        <f aca="false">IF(A11074="","",INDEX(Assumptions!$B$16:$B$18,MATCH(C11074,Assumptions!$A$16:$A$18,0)))</f>
        <v/>
      </c>
      <c r="G11074" s="42" t="str">
        <f aca="false">IF(A11074="","",WORKDAY(B11074,F11074))</f>
        <v/>
      </c>
    </row>
    <row r="11075" customFormat="false" ht="15" hidden="false" customHeight="false" outlineLevel="0" collapsed="false">
      <c r="A11075" s="37"/>
      <c r="B11075" s="38"/>
      <c r="C11075" s="39"/>
      <c r="D11075" s="39"/>
      <c r="E11075" s="40"/>
      <c r="F11075" s="41" t="str">
        <f aca="false">IF(A11075="","",INDEX(Assumptions!$B$16:$B$18,MATCH(C11075,Assumptions!$A$16:$A$18,0)))</f>
        <v/>
      </c>
      <c r="G11075" s="42" t="str">
        <f aca="false">IF(A11075="","",WORKDAY(B11075,F11075))</f>
        <v/>
      </c>
    </row>
    <row r="11076" customFormat="false" ht="15" hidden="false" customHeight="false" outlineLevel="0" collapsed="false">
      <c r="A11076" s="37"/>
      <c r="B11076" s="38"/>
      <c r="C11076" s="39"/>
      <c r="D11076" s="39"/>
      <c r="E11076" s="40"/>
      <c r="F11076" s="41" t="str">
        <f aca="false">IF(A11076="","",INDEX(Assumptions!$B$16:$B$18,MATCH(C11076,Assumptions!$A$16:$A$18,0)))</f>
        <v/>
      </c>
      <c r="G11076" s="42" t="str">
        <f aca="false">IF(A11076="","",WORKDAY(B11076,F11076))</f>
        <v/>
      </c>
    </row>
    <row r="11077" customFormat="false" ht="15" hidden="false" customHeight="false" outlineLevel="0" collapsed="false">
      <c r="A11077" s="37"/>
      <c r="B11077" s="38"/>
      <c r="C11077" s="39"/>
      <c r="D11077" s="39"/>
      <c r="E11077" s="40"/>
      <c r="F11077" s="41" t="str">
        <f aca="false">IF(A11077="","",INDEX(Assumptions!$B$16:$B$18,MATCH(C11077,Assumptions!$A$16:$A$18,0)))</f>
        <v/>
      </c>
      <c r="G11077" s="42" t="str">
        <f aca="false">IF(A11077="","",WORKDAY(B11077,F11077))</f>
        <v/>
      </c>
    </row>
    <row r="11078" customFormat="false" ht="15" hidden="false" customHeight="false" outlineLevel="0" collapsed="false">
      <c r="A11078" s="37"/>
      <c r="B11078" s="38"/>
      <c r="C11078" s="39"/>
      <c r="D11078" s="39"/>
      <c r="E11078" s="40"/>
      <c r="F11078" s="41" t="str">
        <f aca="false">IF(A11078="","",INDEX(Assumptions!$B$16:$B$18,MATCH(C11078,Assumptions!$A$16:$A$18,0)))</f>
        <v/>
      </c>
      <c r="G11078" s="42" t="str">
        <f aca="false">IF(A11078="","",WORKDAY(B11078,F11078))</f>
        <v/>
      </c>
    </row>
    <row r="11079" customFormat="false" ht="15" hidden="false" customHeight="false" outlineLevel="0" collapsed="false">
      <c r="A11079" s="37"/>
      <c r="B11079" s="38"/>
      <c r="C11079" s="39"/>
      <c r="D11079" s="39"/>
      <c r="E11079" s="40"/>
      <c r="F11079" s="41" t="str">
        <f aca="false">IF(A11079="","",INDEX(Assumptions!$B$16:$B$18,MATCH(C11079,Assumptions!$A$16:$A$18,0)))</f>
        <v/>
      </c>
      <c r="G11079" s="42" t="str">
        <f aca="false">IF(A11079="","",WORKDAY(B11079,F11079))</f>
        <v/>
      </c>
    </row>
    <row r="11080" customFormat="false" ht="15" hidden="false" customHeight="false" outlineLevel="0" collapsed="false">
      <c r="A11080" s="37"/>
      <c r="B11080" s="38"/>
      <c r="C11080" s="39"/>
      <c r="D11080" s="39"/>
      <c r="E11080" s="40"/>
      <c r="F11080" s="41" t="str">
        <f aca="false">IF(A11080="","",INDEX(Assumptions!$B$16:$B$18,MATCH(C11080,Assumptions!$A$16:$A$18,0)))</f>
        <v/>
      </c>
      <c r="G11080" s="42" t="str">
        <f aca="false">IF(A11080="","",WORKDAY(B11080,F11080))</f>
        <v/>
      </c>
    </row>
    <row r="11081" customFormat="false" ht="15" hidden="false" customHeight="false" outlineLevel="0" collapsed="false">
      <c r="A11081" s="37"/>
      <c r="B11081" s="38"/>
      <c r="C11081" s="39"/>
      <c r="D11081" s="39"/>
      <c r="E11081" s="40"/>
      <c r="F11081" s="41" t="str">
        <f aca="false">IF(A11081="","",INDEX(Assumptions!$B$16:$B$18,MATCH(C11081,Assumptions!$A$16:$A$18,0)))</f>
        <v/>
      </c>
      <c r="G11081" s="42" t="str">
        <f aca="false">IF(A11081="","",WORKDAY(B11081,F11081))</f>
        <v/>
      </c>
    </row>
    <row r="11082" customFormat="false" ht="15" hidden="false" customHeight="false" outlineLevel="0" collapsed="false">
      <c r="A11082" s="37"/>
      <c r="B11082" s="38"/>
      <c r="C11082" s="39"/>
      <c r="D11082" s="39"/>
      <c r="E11082" s="40"/>
      <c r="F11082" s="41" t="str">
        <f aca="false">IF(A11082="","",INDEX(Assumptions!$B$16:$B$18,MATCH(C11082,Assumptions!$A$16:$A$18,0)))</f>
        <v/>
      </c>
      <c r="G11082" s="42" t="str">
        <f aca="false">IF(A11082="","",WORKDAY(B11082,F11082))</f>
        <v/>
      </c>
    </row>
    <row r="11083" customFormat="false" ht="15" hidden="false" customHeight="false" outlineLevel="0" collapsed="false">
      <c r="A11083" s="37"/>
      <c r="B11083" s="38"/>
      <c r="C11083" s="39"/>
      <c r="D11083" s="39"/>
      <c r="E11083" s="40"/>
      <c r="F11083" s="41" t="str">
        <f aca="false">IF(A11083="","",INDEX(Assumptions!$B$16:$B$18,MATCH(C11083,Assumptions!$A$16:$A$18,0)))</f>
        <v/>
      </c>
      <c r="G11083" s="42" t="str">
        <f aca="false">IF(A11083="","",WORKDAY(B11083,F11083))</f>
        <v/>
      </c>
    </row>
    <row r="11084" customFormat="false" ht="15" hidden="false" customHeight="false" outlineLevel="0" collapsed="false">
      <c r="A11084" s="37"/>
      <c r="B11084" s="38"/>
      <c r="C11084" s="39"/>
      <c r="D11084" s="39"/>
      <c r="E11084" s="40"/>
      <c r="F11084" s="41" t="str">
        <f aca="false">IF(A11084="","",INDEX(Assumptions!$B$16:$B$18,MATCH(C11084,Assumptions!$A$16:$A$18,0)))</f>
        <v/>
      </c>
      <c r="G11084" s="42" t="str">
        <f aca="false">IF(A11084="","",WORKDAY(B11084,F11084))</f>
        <v/>
      </c>
    </row>
    <row r="11085" customFormat="false" ht="15" hidden="false" customHeight="false" outlineLevel="0" collapsed="false">
      <c r="A11085" s="37"/>
      <c r="B11085" s="38"/>
      <c r="C11085" s="39"/>
      <c r="D11085" s="39"/>
      <c r="E11085" s="40"/>
      <c r="F11085" s="41" t="str">
        <f aca="false">IF(A11085="","",INDEX(Assumptions!$B$16:$B$18,MATCH(C11085,Assumptions!$A$16:$A$18,0)))</f>
        <v/>
      </c>
      <c r="G11085" s="42" t="str">
        <f aca="false">IF(A11085="","",WORKDAY(B11085,F11085))</f>
        <v/>
      </c>
    </row>
    <row r="11086" customFormat="false" ht="15" hidden="false" customHeight="false" outlineLevel="0" collapsed="false">
      <c r="A11086" s="37"/>
      <c r="B11086" s="38"/>
      <c r="C11086" s="39"/>
      <c r="D11086" s="39"/>
      <c r="E11086" s="40"/>
      <c r="F11086" s="41" t="str">
        <f aca="false">IF(A11086="","",INDEX(Assumptions!$B$16:$B$18,MATCH(C11086,Assumptions!$A$16:$A$18,0)))</f>
        <v/>
      </c>
      <c r="G11086" s="42" t="str">
        <f aca="false">IF(A11086="","",WORKDAY(B11086,F11086))</f>
        <v/>
      </c>
    </row>
    <row r="11087" customFormat="false" ht="15" hidden="false" customHeight="false" outlineLevel="0" collapsed="false">
      <c r="A11087" s="37"/>
      <c r="B11087" s="38"/>
      <c r="C11087" s="39"/>
      <c r="D11087" s="39"/>
      <c r="E11087" s="40"/>
      <c r="F11087" s="41" t="str">
        <f aca="false">IF(A11087="","",INDEX(Assumptions!$B$16:$B$18,MATCH(C11087,Assumptions!$A$16:$A$18,0)))</f>
        <v/>
      </c>
      <c r="G11087" s="42" t="str">
        <f aca="false">IF(A11087="","",WORKDAY(B11087,F11087))</f>
        <v/>
      </c>
    </row>
    <row r="11088" customFormat="false" ht="15" hidden="false" customHeight="false" outlineLevel="0" collapsed="false">
      <c r="A11088" s="37"/>
      <c r="B11088" s="38"/>
      <c r="C11088" s="39"/>
      <c r="D11088" s="39"/>
      <c r="E11088" s="40"/>
      <c r="F11088" s="41" t="str">
        <f aca="false">IF(A11088="","",INDEX(Assumptions!$B$16:$B$18,MATCH(C11088,Assumptions!$A$16:$A$18,0)))</f>
        <v/>
      </c>
      <c r="G11088" s="42" t="str">
        <f aca="false">IF(A11088="","",WORKDAY(B11088,F11088))</f>
        <v/>
      </c>
    </row>
    <row r="11089" customFormat="false" ht="15" hidden="false" customHeight="false" outlineLevel="0" collapsed="false">
      <c r="A11089" s="37"/>
      <c r="B11089" s="38"/>
      <c r="C11089" s="39"/>
      <c r="D11089" s="39"/>
      <c r="E11089" s="40"/>
      <c r="F11089" s="41" t="str">
        <f aca="false">IF(A11089="","",INDEX(Assumptions!$B$16:$B$18,MATCH(C11089,Assumptions!$A$16:$A$18,0)))</f>
        <v/>
      </c>
      <c r="G11089" s="42" t="str">
        <f aca="false">IF(A11089="","",WORKDAY(B11089,F11089))</f>
        <v/>
      </c>
    </row>
    <row r="11090" customFormat="false" ht="15" hidden="false" customHeight="false" outlineLevel="0" collapsed="false">
      <c r="A11090" s="37"/>
      <c r="B11090" s="38"/>
      <c r="C11090" s="39"/>
      <c r="D11090" s="39"/>
      <c r="E11090" s="40"/>
      <c r="F11090" s="41" t="str">
        <f aca="false">IF(A11090="","",INDEX(Assumptions!$B$16:$B$18,MATCH(C11090,Assumptions!$A$16:$A$18,0)))</f>
        <v/>
      </c>
      <c r="G11090" s="42" t="str">
        <f aca="false">IF(A11090="","",WORKDAY(B11090,F11090))</f>
        <v/>
      </c>
    </row>
    <row r="11091" customFormat="false" ht="15" hidden="false" customHeight="false" outlineLevel="0" collapsed="false">
      <c r="A11091" s="37"/>
      <c r="B11091" s="38"/>
      <c r="C11091" s="39"/>
      <c r="D11091" s="39"/>
      <c r="E11091" s="40"/>
      <c r="F11091" s="41" t="str">
        <f aca="false">IF(A11091="","",INDEX(Assumptions!$B$16:$B$18,MATCH(C11091,Assumptions!$A$16:$A$18,0)))</f>
        <v/>
      </c>
      <c r="G11091" s="42" t="str">
        <f aca="false">IF(A11091="","",WORKDAY(B11091,F11091))</f>
        <v/>
      </c>
    </row>
    <row r="11092" customFormat="false" ht="15" hidden="false" customHeight="false" outlineLevel="0" collapsed="false">
      <c r="A11092" s="37"/>
      <c r="B11092" s="38"/>
      <c r="C11092" s="39"/>
      <c r="D11092" s="39"/>
      <c r="E11092" s="40"/>
      <c r="F11092" s="41" t="str">
        <f aca="false">IF(A11092="","",INDEX(Assumptions!$B$16:$B$18,MATCH(C11092,Assumptions!$A$16:$A$18,0)))</f>
        <v/>
      </c>
      <c r="G11092" s="42" t="str">
        <f aca="false">IF(A11092="","",WORKDAY(B11092,F11092))</f>
        <v/>
      </c>
    </row>
    <row r="11093" customFormat="false" ht="15" hidden="false" customHeight="false" outlineLevel="0" collapsed="false">
      <c r="A11093" s="37"/>
      <c r="B11093" s="38"/>
      <c r="C11093" s="39"/>
      <c r="D11093" s="39"/>
      <c r="E11093" s="40"/>
      <c r="F11093" s="41" t="str">
        <f aca="false">IF(A11093="","",INDEX(Assumptions!$B$16:$B$18,MATCH(C11093,Assumptions!$A$16:$A$18,0)))</f>
        <v/>
      </c>
      <c r="G11093" s="42" t="str">
        <f aca="false">IF(A11093="","",WORKDAY(B11093,F11093))</f>
        <v/>
      </c>
    </row>
    <row r="11094" customFormat="false" ht="15" hidden="false" customHeight="false" outlineLevel="0" collapsed="false">
      <c r="A11094" s="37"/>
      <c r="B11094" s="38"/>
      <c r="C11094" s="39"/>
      <c r="D11094" s="39"/>
      <c r="E11094" s="40"/>
      <c r="F11094" s="41" t="str">
        <f aca="false">IF(A11094="","",INDEX(Assumptions!$B$16:$B$18,MATCH(C11094,Assumptions!$A$16:$A$18,0)))</f>
        <v/>
      </c>
      <c r="G11094" s="42" t="str">
        <f aca="false">IF(A11094="","",WORKDAY(B11094,F11094))</f>
        <v/>
      </c>
    </row>
    <row r="11095" customFormat="false" ht="15" hidden="false" customHeight="false" outlineLevel="0" collapsed="false">
      <c r="A11095" s="37"/>
      <c r="B11095" s="38"/>
      <c r="C11095" s="39"/>
      <c r="D11095" s="39"/>
      <c r="E11095" s="40"/>
      <c r="F11095" s="41" t="str">
        <f aca="false">IF(A11095="","",INDEX(Assumptions!$B$16:$B$18,MATCH(C11095,Assumptions!$A$16:$A$18,0)))</f>
        <v/>
      </c>
      <c r="G11095" s="42" t="str">
        <f aca="false">IF(A11095="","",WORKDAY(B11095,F11095))</f>
        <v/>
      </c>
    </row>
    <row r="11096" customFormat="false" ht="15" hidden="false" customHeight="false" outlineLevel="0" collapsed="false">
      <c r="A11096" s="37"/>
      <c r="B11096" s="38"/>
      <c r="C11096" s="39"/>
      <c r="D11096" s="39"/>
      <c r="E11096" s="40"/>
      <c r="F11096" s="41" t="str">
        <f aca="false">IF(A11096="","",INDEX(Assumptions!$B$16:$B$18,MATCH(C11096,Assumptions!$A$16:$A$18,0)))</f>
        <v/>
      </c>
      <c r="G11096" s="42" t="str">
        <f aca="false">IF(A11096="","",WORKDAY(B11096,F11096))</f>
        <v/>
      </c>
    </row>
    <row r="11097" customFormat="false" ht="15" hidden="false" customHeight="false" outlineLevel="0" collapsed="false">
      <c r="A11097" s="37"/>
      <c r="B11097" s="38"/>
      <c r="C11097" s="39"/>
      <c r="D11097" s="39"/>
      <c r="E11097" s="40"/>
      <c r="F11097" s="41" t="str">
        <f aca="false">IF(A11097="","",INDEX(Assumptions!$B$16:$B$18,MATCH(C11097,Assumptions!$A$16:$A$18,0)))</f>
        <v/>
      </c>
      <c r="G11097" s="42" t="str">
        <f aca="false">IF(A11097="","",WORKDAY(B11097,F11097))</f>
        <v/>
      </c>
    </row>
    <row r="11098" customFormat="false" ht="15" hidden="false" customHeight="false" outlineLevel="0" collapsed="false">
      <c r="A11098" s="37"/>
      <c r="B11098" s="38"/>
      <c r="C11098" s="39"/>
      <c r="D11098" s="39"/>
      <c r="E11098" s="40"/>
      <c r="F11098" s="41" t="str">
        <f aca="false">IF(A11098="","",INDEX(Assumptions!$B$16:$B$18,MATCH(C11098,Assumptions!$A$16:$A$18,0)))</f>
        <v/>
      </c>
      <c r="G11098" s="42" t="str">
        <f aca="false">IF(A11098="","",WORKDAY(B11098,F11098))</f>
        <v/>
      </c>
    </row>
    <row r="11099" customFormat="false" ht="15" hidden="false" customHeight="false" outlineLevel="0" collapsed="false">
      <c r="A11099" s="37"/>
      <c r="B11099" s="38"/>
      <c r="C11099" s="39"/>
      <c r="D11099" s="39"/>
      <c r="E11099" s="40"/>
      <c r="F11099" s="41" t="str">
        <f aca="false">IF(A11099="","",INDEX(Assumptions!$B$16:$B$18,MATCH(C11099,Assumptions!$A$16:$A$18,0)))</f>
        <v/>
      </c>
      <c r="G11099" s="42" t="str">
        <f aca="false">IF(A11099="","",WORKDAY(B11099,F11099))</f>
        <v/>
      </c>
    </row>
    <row r="11100" customFormat="false" ht="15" hidden="false" customHeight="false" outlineLevel="0" collapsed="false">
      <c r="A11100" s="37"/>
      <c r="B11100" s="38"/>
      <c r="C11100" s="39"/>
      <c r="D11100" s="39"/>
      <c r="E11100" s="40"/>
      <c r="F11100" s="41" t="str">
        <f aca="false">IF(A11100="","",INDEX(Assumptions!$B$16:$B$18,MATCH(C11100,Assumptions!$A$16:$A$18,0)))</f>
        <v/>
      </c>
      <c r="G11100" s="42" t="str">
        <f aca="false">IF(A11100="","",WORKDAY(B11100,F11100))</f>
        <v/>
      </c>
    </row>
    <row r="11101" customFormat="false" ht="15" hidden="false" customHeight="false" outlineLevel="0" collapsed="false">
      <c r="A11101" s="37"/>
      <c r="B11101" s="38"/>
      <c r="C11101" s="39"/>
      <c r="D11101" s="39"/>
      <c r="E11101" s="40"/>
      <c r="F11101" s="41" t="str">
        <f aca="false">IF(A11101="","",INDEX(Assumptions!$B$16:$B$18,MATCH(C11101,Assumptions!$A$16:$A$18,0)))</f>
        <v/>
      </c>
      <c r="G11101" s="42" t="str">
        <f aca="false">IF(A11101="","",WORKDAY(B11101,F11101))</f>
        <v/>
      </c>
    </row>
    <row r="11102" customFormat="false" ht="15" hidden="false" customHeight="false" outlineLevel="0" collapsed="false">
      <c r="A11102" s="37"/>
      <c r="B11102" s="38"/>
      <c r="C11102" s="39"/>
      <c r="D11102" s="39"/>
      <c r="E11102" s="40"/>
      <c r="F11102" s="41" t="str">
        <f aca="false">IF(A11102="","",INDEX(Assumptions!$B$16:$B$18,MATCH(C11102,Assumptions!$A$16:$A$18,0)))</f>
        <v/>
      </c>
      <c r="G11102" s="42" t="str">
        <f aca="false">IF(A11102="","",WORKDAY(B11102,F11102))</f>
        <v/>
      </c>
    </row>
    <row r="11103" customFormat="false" ht="15" hidden="false" customHeight="false" outlineLevel="0" collapsed="false">
      <c r="A11103" s="37"/>
      <c r="B11103" s="38"/>
      <c r="C11103" s="39"/>
      <c r="D11103" s="39"/>
      <c r="E11103" s="40"/>
      <c r="F11103" s="41" t="str">
        <f aca="false">IF(A11103="","",INDEX(Assumptions!$B$16:$B$18,MATCH(C11103,Assumptions!$A$16:$A$18,0)))</f>
        <v/>
      </c>
      <c r="G11103" s="42" t="str">
        <f aca="false">IF(A11103="","",WORKDAY(B11103,F11103))</f>
        <v/>
      </c>
    </row>
    <row r="11104" customFormat="false" ht="15" hidden="false" customHeight="false" outlineLevel="0" collapsed="false">
      <c r="A11104" s="37"/>
      <c r="B11104" s="38"/>
      <c r="C11104" s="39"/>
      <c r="D11104" s="39"/>
      <c r="E11104" s="40"/>
      <c r="F11104" s="41" t="str">
        <f aca="false">IF(A11104="","",INDEX(Assumptions!$B$16:$B$18,MATCH(C11104,Assumptions!$A$16:$A$18,0)))</f>
        <v/>
      </c>
      <c r="G11104" s="42" t="str">
        <f aca="false">IF(A11104="","",WORKDAY(B11104,F11104))</f>
        <v/>
      </c>
    </row>
    <row r="11105" customFormat="false" ht="15" hidden="false" customHeight="false" outlineLevel="0" collapsed="false">
      <c r="A11105" s="37"/>
      <c r="B11105" s="38"/>
      <c r="C11105" s="39"/>
      <c r="D11105" s="39"/>
      <c r="E11105" s="40"/>
      <c r="F11105" s="41" t="str">
        <f aca="false">IF(A11105="","",INDEX(Assumptions!$B$16:$B$18,MATCH(C11105,Assumptions!$A$16:$A$18,0)))</f>
        <v/>
      </c>
      <c r="G11105" s="42" t="str">
        <f aca="false">IF(A11105="","",WORKDAY(B11105,F11105))</f>
        <v/>
      </c>
    </row>
    <row r="11106" customFormat="false" ht="15" hidden="false" customHeight="false" outlineLevel="0" collapsed="false">
      <c r="A11106" s="37"/>
      <c r="B11106" s="38"/>
      <c r="C11106" s="39"/>
      <c r="D11106" s="39"/>
      <c r="E11106" s="40"/>
      <c r="F11106" s="41" t="str">
        <f aca="false">IF(A11106="","",INDEX(Assumptions!$B$16:$B$18,MATCH(C11106,Assumptions!$A$16:$A$18,0)))</f>
        <v/>
      </c>
      <c r="G11106" s="42" t="str">
        <f aca="false">IF(A11106="","",WORKDAY(B11106,F11106))</f>
        <v/>
      </c>
    </row>
    <row r="11107" customFormat="false" ht="15" hidden="false" customHeight="false" outlineLevel="0" collapsed="false">
      <c r="A11107" s="37"/>
      <c r="B11107" s="38"/>
      <c r="C11107" s="39"/>
      <c r="D11107" s="39"/>
      <c r="E11107" s="40"/>
      <c r="F11107" s="41" t="str">
        <f aca="false">IF(A11107="","",INDEX(Assumptions!$B$16:$B$18,MATCH(C11107,Assumptions!$A$16:$A$18,0)))</f>
        <v/>
      </c>
      <c r="G11107" s="42" t="str">
        <f aca="false">IF(A11107="","",WORKDAY(B11107,F11107))</f>
        <v/>
      </c>
    </row>
    <row r="11108" customFormat="false" ht="15" hidden="false" customHeight="false" outlineLevel="0" collapsed="false">
      <c r="A11108" s="37"/>
      <c r="B11108" s="38"/>
      <c r="C11108" s="39"/>
      <c r="D11108" s="39"/>
      <c r="E11108" s="40"/>
      <c r="F11108" s="41" t="str">
        <f aca="false">IF(A11108="","",INDEX(Assumptions!$B$16:$B$18,MATCH(C11108,Assumptions!$A$16:$A$18,0)))</f>
        <v/>
      </c>
      <c r="G11108" s="42" t="str">
        <f aca="false">IF(A11108="","",WORKDAY(B11108,F11108))</f>
        <v/>
      </c>
    </row>
    <row r="11109" customFormat="false" ht="15" hidden="false" customHeight="false" outlineLevel="0" collapsed="false">
      <c r="A11109" s="37"/>
      <c r="B11109" s="38"/>
      <c r="C11109" s="39"/>
      <c r="D11109" s="39"/>
      <c r="E11109" s="40"/>
      <c r="F11109" s="41" t="str">
        <f aca="false">IF(A11109="","",INDEX(Assumptions!$B$16:$B$18,MATCH(C11109,Assumptions!$A$16:$A$18,0)))</f>
        <v/>
      </c>
      <c r="G11109" s="42" t="str">
        <f aca="false">IF(A11109="","",WORKDAY(B11109,F11109))</f>
        <v/>
      </c>
    </row>
    <row r="11110" customFormat="false" ht="15" hidden="false" customHeight="false" outlineLevel="0" collapsed="false">
      <c r="A11110" s="37"/>
      <c r="B11110" s="38"/>
      <c r="C11110" s="39"/>
      <c r="D11110" s="39"/>
      <c r="E11110" s="40"/>
      <c r="F11110" s="41" t="str">
        <f aca="false">IF(A11110="","",INDEX(Assumptions!$B$16:$B$18,MATCH(C11110,Assumptions!$A$16:$A$18,0)))</f>
        <v/>
      </c>
      <c r="G11110" s="42" t="str">
        <f aca="false">IF(A11110="","",WORKDAY(B11110,F11110))</f>
        <v/>
      </c>
    </row>
    <row r="11111" customFormat="false" ht="15" hidden="false" customHeight="false" outlineLevel="0" collapsed="false">
      <c r="A11111" s="37"/>
      <c r="B11111" s="38"/>
      <c r="C11111" s="39"/>
      <c r="D11111" s="39"/>
      <c r="E11111" s="40"/>
      <c r="F11111" s="41" t="str">
        <f aca="false">IF(A11111="","",INDEX(Assumptions!$B$16:$B$18,MATCH(C11111,Assumptions!$A$16:$A$18,0)))</f>
        <v/>
      </c>
      <c r="G11111" s="42" t="str">
        <f aca="false">IF(A11111="","",WORKDAY(B11111,F11111))</f>
        <v/>
      </c>
    </row>
    <row r="11112" customFormat="false" ht="15" hidden="false" customHeight="false" outlineLevel="0" collapsed="false">
      <c r="A11112" s="37"/>
      <c r="B11112" s="38"/>
      <c r="C11112" s="39"/>
      <c r="D11112" s="39"/>
      <c r="E11112" s="40"/>
      <c r="F11112" s="41" t="str">
        <f aca="false">IF(A11112="","",INDEX(Assumptions!$B$16:$B$18,MATCH(C11112,Assumptions!$A$16:$A$18,0)))</f>
        <v/>
      </c>
      <c r="G11112" s="42" t="str">
        <f aca="false">IF(A11112="","",WORKDAY(B11112,F11112))</f>
        <v/>
      </c>
    </row>
    <row r="11113" customFormat="false" ht="15" hidden="false" customHeight="false" outlineLevel="0" collapsed="false">
      <c r="A11113" s="37"/>
      <c r="B11113" s="38"/>
      <c r="C11113" s="39"/>
      <c r="D11113" s="39"/>
      <c r="E11113" s="40"/>
      <c r="F11113" s="41" t="str">
        <f aca="false">IF(A11113="","",INDEX(Assumptions!$B$16:$B$18,MATCH(C11113,Assumptions!$A$16:$A$18,0)))</f>
        <v/>
      </c>
      <c r="G11113" s="42" t="str">
        <f aca="false">IF(A11113="","",WORKDAY(B11113,F11113))</f>
        <v/>
      </c>
    </row>
    <row r="11114" customFormat="false" ht="15" hidden="false" customHeight="false" outlineLevel="0" collapsed="false">
      <c r="A11114" s="37"/>
      <c r="B11114" s="38"/>
      <c r="C11114" s="39"/>
      <c r="D11114" s="39"/>
      <c r="E11114" s="40"/>
      <c r="F11114" s="41" t="str">
        <f aca="false">IF(A11114="","",INDEX(Assumptions!$B$16:$B$18,MATCH(C11114,Assumptions!$A$16:$A$18,0)))</f>
        <v/>
      </c>
      <c r="G11114" s="42" t="str">
        <f aca="false">IF(A11114="","",WORKDAY(B11114,F11114))</f>
        <v/>
      </c>
    </row>
    <row r="11115" customFormat="false" ht="15" hidden="false" customHeight="false" outlineLevel="0" collapsed="false">
      <c r="A11115" s="37"/>
      <c r="B11115" s="38"/>
      <c r="C11115" s="39"/>
      <c r="D11115" s="39"/>
      <c r="E11115" s="40"/>
      <c r="F11115" s="41" t="str">
        <f aca="false">IF(A11115="","",INDEX(Assumptions!$B$16:$B$18,MATCH(C11115,Assumptions!$A$16:$A$18,0)))</f>
        <v/>
      </c>
      <c r="G11115" s="42" t="str">
        <f aca="false">IF(A11115="","",WORKDAY(B11115,F11115))</f>
        <v/>
      </c>
    </row>
    <row r="11116" customFormat="false" ht="15" hidden="false" customHeight="false" outlineLevel="0" collapsed="false">
      <c r="A11116" s="37"/>
      <c r="B11116" s="38"/>
      <c r="C11116" s="39"/>
      <c r="D11116" s="39"/>
      <c r="E11116" s="40"/>
      <c r="F11116" s="41" t="str">
        <f aca="false">IF(A11116="","",INDEX(Assumptions!$B$16:$B$18,MATCH(C11116,Assumptions!$A$16:$A$18,0)))</f>
        <v/>
      </c>
      <c r="G11116" s="42" t="str">
        <f aca="false">IF(A11116="","",WORKDAY(B11116,F11116))</f>
        <v/>
      </c>
    </row>
    <row r="11117" customFormat="false" ht="15" hidden="false" customHeight="false" outlineLevel="0" collapsed="false">
      <c r="A11117" s="37"/>
      <c r="B11117" s="38"/>
      <c r="C11117" s="39"/>
      <c r="D11117" s="39"/>
      <c r="E11117" s="40"/>
      <c r="F11117" s="41" t="str">
        <f aca="false">IF(A11117="","",INDEX(Assumptions!$B$16:$B$18,MATCH(C11117,Assumptions!$A$16:$A$18,0)))</f>
        <v/>
      </c>
      <c r="G11117" s="42" t="str">
        <f aca="false">IF(A11117="","",WORKDAY(B11117,F11117))</f>
        <v/>
      </c>
    </row>
    <row r="11118" customFormat="false" ht="15" hidden="false" customHeight="false" outlineLevel="0" collapsed="false">
      <c r="A11118" s="37"/>
      <c r="B11118" s="38"/>
      <c r="C11118" s="39"/>
      <c r="D11118" s="39"/>
      <c r="E11118" s="40"/>
      <c r="F11118" s="41" t="str">
        <f aca="false">IF(A11118="","",INDEX(Assumptions!$B$16:$B$18,MATCH(C11118,Assumptions!$A$16:$A$18,0)))</f>
        <v/>
      </c>
      <c r="G11118" s="42" t="str">
        <f aca="false">IF(A11118="","",WORKDAY(B11118,F11118))</f>
        <v/>
      </c>
    </row>
    <row r="11119" customFormat="false" ht="15" hidden="false" customHeight="false" outlineLevel="0" collapsed="false">
      <c r="A11119" s="37"/>
      <c r="B11119" s="38"/>
      <c r="C11119" s="39"/>
      <c r="D11119" s="39"/>
      <c r="E11119" s="40"/>
      <c r="F11119" s="41" t="str">
        <f aca="false">IF(A11119="","",INDEX(Assumptions!$B$16:$B$18,MATCH(C11119,Assumptions!$A$16:$A$18,0)))</f>
        <v/>
      </c>
      <c r="G11119" s="42" t="str">
        <f aca="false">IF(A11119="","",WORKDAY(B11119,F11119))</f>
        <v/>
      </c>
    </row>
    <row r="11120" customFormat="false" ht="15" hidden="false" customHeight="false" outlineLevel="0" collapsed="false">
      <c r="A11120" s="37"/>
      <c r="B11120" s="38"/>
      <c r="C11120" s="39"/>
      <c r="D11120" s="39"/>
      <c r="E11120" s="40"/>
      <c r="F11120" s="41" t="str">
        <f aca="false">IF(A11120="","",INDEX(Assumptions!$B$16:$B$18,MATCH(C11120,Assumptions!$A$16:$A$18,0)))</f>
        <v/>
      </c>
      <c r="G11120" s="42" t="str">
        <f aca="false">IF(A11120="","",WORKDAY(B11120,F11120))</f>
        <v/>
      </c>
    </row>
    <row r="11121" customFormat="false" ht="15" hidden="false" customHeight="false" outlineLevel="0" collapsed="false">
      <c r="A11121" s="37"/>
      <c r="B11121" s="38"/>
      <c r="C11121" s="39"/>
      <c r="D11121" s="39"/>
      <c r="E11121" s="40"/>
      <c r="F11121" s="41" t="str">
        <f aca="false">IF(A11121="","",INDEX(Assumptions!$B$16:$B$18,MATCH(C11121,Assumptions!$A$16:$A$18,0)))</f>
        <v/>
      </c>
      <c r="G11121" s="42" t="str">
        <f aca="false">IF(A11121="","",WORKDAY(B11121,F11121))</f>
        <v/>
      </c>
    </row>
    <row r="11122" customFormat="false" ht="15" hidden="false" customHeight="false" outlineLevel="0" collapsed="false">
      <c r="A11122" s="37"/>
      <c r="B11122" s="38"/>
      <c r="C11122" s="39"/>
      <c r="D11122" s="39"/>
      <c r="E11122" s="40"/>
      <c r="F11122" s="41" t="str">
        <f aca="false">IF(A11122="","",INDEX(Assumptions!$B$16:$B$18,MATCH(C11122,Assumptions!$A$16:$A$18,0)))</f>
        <v/>
      </c>
      <c r="G11122" s="42" t="str">
        <f aca="false">IF(A11122="","",WORKDAY(B11122,F11122))</f>
        <v/>
      </c>
    </row>
    <row r="11123" customFormat="false" ht="15" hidden="false" customHeight="false" outlineLevel="0" collapsed="false">
      <c r="A11123" s="37"/>
      <c r="B11123" s="38"/>
      <c r="C11123" s="39"/>
      <c r="D11123" s="39"/>
      <c r="E11123" s="40"/>
      <c r="F11123" s="41" t="str">
        <f aca="false">IF(A11123="","",INDEX(Assumptions!$B$16:$B$18,MATCH(C11123,Assumptions!$A$16:$A$18,0)))</f>
        <v/>
      </c>
      <c r="G11123" s="42" t="str">
        <f aca="false">IF(A11123="","",WORKDAY(B11123,F11123))</f>
        <v/>
      </c>
    </row>
    <row r="11124" customFormat="false" ht="15" hidden="false" customHeight="false" outlineLevel="0" collapsed="false">
      <c r="A11124" s="37"/>
      <c r="B11124" s="38"/>
      <c r="C11124" s="39"/>
      <c r="D11124" s="39"/>
      <c r="E11124" s="40"/>
      <c r="F11124" s="41" t="str">
        <f aca="false">IF(A11124="","",INDEX(Assumptions!$B$16:$B$18,MATCH(C11124,Assumptions!$A$16:$A$18,0)))</f>
        <v/>
      </c>
      <c r="G11124" s="42" t="str">
        <f aca="false">IF(A11124="","",WORKDAY(B11124,F11124))</f>
        <v/>
      </c>
    </row>
    <row r="11125" customFormat="false" ht="15" hidden="false" customHeight="false" outlineLevel="0" collapsed="false">
      <c r="A11125" s="37"/>
      <c r="B11125" s="38"/>
      <c r="C11125" s="39"/>
      <c r="D11125" s="39"/>
      <c r="E11125" s="40"/>
      <c r="F11125" s="41" t="str">
        <f aca="false">IF(A11125="","",INDEX(Assumptions!$B$16:$B$18,MATCH(C11125,Assumptions!$A$16:$A$18,0)))</f>
        <v/>
      </c>
      <c r="G11125" s="42" t="str">
        <f aca="false">IF(A11125="","",WORKDAY(B11125,F11125))</f>
        <v/>
      </c>
    </row>
    <row r="11126" customFormat="false" ht="15" hidden="false" customHeight="false" outlineLevel="0" collapsed="false">
      <c r="A11126" s="37"/>
      <c r="B11126" s="38"/>
      <c r="C11126" s="39"/>
      <c r="D11126" s="39"/>
      <c r="E11126" s="40"/>
      <c r="F11126" s="41" t="str">
        <f aca="false">IF(A11126="","",INDEX(Assumptions!$B$16:$B$18,MATCH(C11126,Assumptions!$A$16:$A$18,0)))</f>
        <v/>
      </c>
      <c r="G11126" s="42" t="str">
        <f aca="false">IF(A11126="","",WORKDAY(B11126,F11126))</f>
        <v/>
      </c>
    </row>
    <row r="11127" customFormat="false" ht="15" hidden="false" customHeight="false" outlineLevel="0" collapsed="false">
      <c r="A11127" s="37"/>
      <c r="B11127" s="38"/>
      <c r="C11127" s="39"/>
      <c r="D11127" s="39"/>
      <c r="E11127" s="40"/>
      <c r="F11127" s="41" t="str">
        <f aca="false">IF(A11127="","",INDEX(Assumptions!$B$16:$B$18,MATCH(C11127,Assumptions!$A$16:$A$18,0)))</f>
        <v/>
      </c>
      <c r="G11127" s="42" t="str">
        <f aca="false">IF(A11127="","",WORKDAY(B11127,F11127))</f>
        <v/>
      </c>
    </row>
    <row r="11128" customFormat="false" ht="15" hidden="false" customHeight="false" outlineLevel="0" collapsed="false">
      <c r="A11128" s="37"/>
      <c r="B11128" s="38"/>
      <c r="C11128" s="39"/>
      <c r="D11128" s="39"/>
      <c r="E11128" s="40"/>
      <c r="F11128" s="41" t="str">
        <f aca="false">IF(A11128="","",INDEX(Assumptions!$B$16:$B$18,MATCH(C11128,Assumptions!$A$16:$A$18,0)))</f>
        <v/>
      </c>
      <c r="G11128" s="42" t="str">
        <f aca="false">IF(A11128="","",WORKDAY(B11128,F11128))</f>
        <v/>
      </c>
    </row>
    <row r="11129" customFormat="false" ht="15" hidden="false" customHeight="false" outlineLevel="0" collapsed="false">
      <c r="A11129" s="37"/>
      <c r="B11129" s="38"/>
      <c r="C11129" s="39"/>
      <c r="D11129" s="39"/>
      <c r="E11129" s="40"/>
      <c r="F11129" s="41" t="str">
        <f aca="false">IF(A11129="","",INDEX(Assumptions!$B$16:$B$18,MATCH(C11129,Assumptions!$A$16:$A$18,0)))</f>
        <v/>
      </c>
      <c r="G11129" s="42" t="str">
        <f aca="false">IF(A11129="","",WORKDAY(B11129,F11129))</f>
        <v/>
      </c>
    </row>
    <row r="11130" customFormat="false" ht="15" hidden="false" customHeight="false" outlineLevel="0" collapsed="false">
      <c r="A11130" s="37"/>
      <c r="B11130" s="38"/>
      <c r="C11130" s="39"/>
      <c r="D11130" s="39"/>
      <c r="E11130" s="40"/>
      <c r="F11130" s="41" t="str">
        <f aca="false">IF(A11130="","",INDEX(Assumptions!$B$16:$B$18,MATCH(C11130,Assumptions!$A$16:$A$18,0)))</f>
        <v/>
      </c>
      <c r="G11130" s="42" t="str">
        <f aca="false">IF(A11130="","",WORKDAY(B11130,F11130))</f>
        <v/>
      </c>
    </row>
    <row r="11131" customFormat="false" ht="15" hidden="false" customHeight="false" outlineLevel="0" collapsed="false">
      <c r="A11131" s="37"/>
      <c r="B11131" s="38"/>
      <c r="C11131" s="39"/>
      <c r="D11131" s="39"/>
      <c r="E11131" s="40"/>
      <c r="F11131" s="41" t="str">
        <f aca="false">IF(A11131="","",INDEX(Assumptions!$B$16:$B$18,MATCH(C11131,Assumptions!$A$16:$A$18,0)))</f>
        <v/>
      </c>
      <c r="G11131" s="42" t="str">
        <f aca="false">IF(A11131="","",WORKDAY(B11131,F11131))</f>
        <v/>
      </c>
    </row>
    <row r="11132" customFormat="false" ht="15" hidden="false" customHeight="false" outlineLevel="0" collapsed="false">
      <c r="A11132" s="37"/>
      <c r="B11132" s="38"/>
      <c r="C11132" s="39"/>
      <c r="D11132" s="39"/>
      <c r="E11132" s="40"/>
      <c r="F11132" s="41" t="str">
        <f aca="false">IF(A11132="","",INDEX(Assumptions!$B$16:$B$18,MATCH(C11132,Assumptions!$A$16:$A$18,0)))</f>
        <v/>
      </c>
      <c r="G11132" s="42" t="str">
        <f aca="false">IF(A11132="","",WORKDAY(B11132,F11132))</f>
        <v/>
      </c>
    </row>
    <row r="11133" customFormat="false" ht="15" hidden="false" customHeight="false" outlineLevel="0" collapsed="false">
      <c r="A11133" s="37"/>
      <c r="B11133" s="38"/>
      <c r="C11133" s="39"/>
      <c r="D11133" s="39"/>
      <c r="E11133" s="40"/>
      <c r="F11133" s="41" t="str">
        <f aca="false">IF(A11133="","",INDEX(Assumptions!$B$16:$B$18,MATCH(C11133,Assumptions!$A$16:$A$18,0)))</f>
        <v/>
      </c>
      <c r="G11133" s="42" t="str">
        <f aca="false">IF(A11133="","",WORKDAY(B11133,F11133))</f>
        <v/>
      </c>
    </row>
    <row r="11134" customFormat="false" ht="15" hidden="false" customHeight="false" outlineLevel="0" collapsed="false">
      <c r="A11134" s="37"/>
      <c r="B11134" s="38"/>
      <c r="C11134" s="39"/>
      <c r="D11134" s="39"/>
      <c r="E11134" s="40"/>
      <c r="F11134" s="41" t="str">
        <f aca="false">IF(A11134="","",INDEX(Assumptions!$B$16:$B$18,MATCH(C11134,Assumptions!$A$16:$A$18,0)))</f>
        <v/>
      </c>
      <c r="G11134" s="42" t="str">
        <f aca="false">IF(A11134="","",WORKDAY(B11134,F11134))</f>
        <v/>
      </c>
    </row>
    <row r="11135" customFormat="false" ht="15" hidden="false" customHeight="false" outlineLevel="0" collapsed="false">
      <c r="A11135" s="37"/>
      <c r="B11135" s="38"/>
      <c r="C11135" s="39"/>
      <c r="D11135" s="39"/>
      <c r="E11135" s="40"/>
      <c r="F11135" s="41" t="str">
        <f aca="false">IF(A11135="","",INDEX(Assumptions!$B$16:$B$18,MATCH(C11135,Assumptions!$A$16:$A$18,0)))</f>
        <v/>
      </c>
      <c r="G11135" s="42" t="str">
        <f aca="false">IF(A11135="","",WORKDAY(B11135,F11135))</f>
        <v/>
      </c>
    </row>
    <row r="11136" customFormat="false" ht="15" hidden="false" customHeight="false" outlineLevel="0" collapsed="false">
      <c r="A11136" s="37"/>
      <c r="B11136" s="38"/>
      <c r="C11136" s="39"/>
      <c r="D11136" s="39"/>
      <c r="E11136" s="40"/>
      <c r="F11136" s="41" t="str">
        <f aca="false">IF(A11136="","",INDEX(Assumptions!$B$16:$B$18,MATCH(C11136,Assumptions!$A$16:$A$18,0)))</f>
        <v/>
      </c>
      <c r="G11136" s="42" t="str">
        <f aca="false">IF(A11136="","",WORKDAY(B11136,F11136))</f>
        <v/>
      </c>
    </row>
    <row r="11137" customFormat="false" ht="15" hidden="false" customHeight="false" outlineLevel="0" collapsed="false">
      <c r="A11137" s="37"/>
      <c r="B11137" s="38"/>
      <c r="C11137" s="39"/>
      <c r="D11137" s="39"/>
      <c r="E11137" s="40"/>
      <c r="F11137" s="41" t="str">
        <f aca="false">IF(A11137="","",INDEX(Assumptions!$B$16:$B$18,MATCH(C11137,Assumptions!$A$16:$A$18,0)))</f>
        <v/>
      </c>
      <c r="G11137" s="42" t="str">
        <f aca="false">IF(A11137="","",WORKDAY(B11137,F11137))</f>
        <v/>
      </c>
    </row>
    <row r="11138" customFormat="false" ht="15" hidden="false" customHeight="false" outlineLevel="0" collapsed="false">
      <c r="A11138" s="37"/>
      <c r="B11138" s="38"/>
      <c r="C11138" s="39"/>
      <c r="D11138" s="39"/>
      <c r="E11138" s="40"/>
      <c r="F11138" s="41" t="str">
        <f aca="false">IF(A11138="","",INDEX(Assumptions!$B$16:$B$18,MATCH(C11138,Assumptions!$A$16:$A$18,0)))</f>
        <v/>
      </c>
      <c r="G11138" s="42" t="str">
        <f aca="false">IF(A11138="","",WORKDAY(B11138,F11138))</f>
        <v/>
      </c>
    </row>
    <row r="11139" customFormat="false" ht="15" hidden="false" customHeight="false" outlineLevel="0" collapsed="false">
      <c r="A11139" s="37"/>
      <c r="B11139" s="38"/>
      <c r="C11139" s="39"/>
      <c r="D11139" s="39"/>
      <c r="E11139" s="40"/>
      <c r="F11139" s="41" t="str">
        <f aca="false">IF(A11139="","",INDEX(Assumptions!$B$16:$B$18,MATCH(C11139,Assumptions!$A$16:$A$18,0)))</f>
        <v/>
      </c>
      <c r="G11139" s="42" t="str">
        <f aca="false">IF(A11139="","",WORKDAY(B11139,F11139))</f>
        <v/>
      </c>
    </row>
    <row r="11140" customFormat="false" ht="15" hidden="false" customHeight="false" outlineLevel="0" collapsed="false">
      <c r="A11140" s="37"/>
      <c r="B11140" s="38"/>
      <c r="C11140" s="39"/>
      <c r="D11140" s="39"/>
      <c r="E11140" s="40"/>
      <c r="F11140" s="41" t="str">
        <f aca="false">IF(A11140="","",INDEX(Assumptions!$B$16:$B$18,MATCH(C11140,Assumptions!$A$16:$A$18,0)))</f>
        <v/>
      </c>
      <c r="G11140" s="42" t="str">
        <f aca="false">IF(A11140="","",WORKDAY(B11140,F11140))</f>
        <v/>
      </c>
    </row>
    <row r="11141" customFormat="false" ht="15" hidden="false" customHeight="false" outlineLevel="0" collapsed="false">
      <c r="A11141" s="37"/>
      <c r="B11141" s="38"/>
      <c r="C11141" s="39"/>
      <c r="D11141" s="39"/>
      <c r="E11141" s="40"/>
      <c r="F11141" s="41" t="str">
        <f aca="false">IF(A11141="","",INDEX(Assumptions!$B$16:$B$18,MATCH(C11141,Assumptions!$A$16:$A$18,0)))</f>
        <v/>
      </c>
      <c r="G11141" s="42" t="str">
        <f aca="false">IF(A11141="","",WORKDAY(B11141,F11141))</f>
        <v/>
      </c>
    </row>
    <row r="11142" customFormat="false" ht="15" hidden="false" customHeight="false" outlineLevel="0" collapsed="false">
      <c r="A11142" s="37"/>
      <c r="B11142" s="38"/>
      <c r="C11142" s="39"/>
      <c r="D11142" s="39"/>
      <c r="E11142" s="40"/>
      <c r="F11142" s="41" t="str">
        <f aca="false">IF(A11142="","",INDEX(Assumptions!$B$16:$B$18,MATCH(C11142,Assumptions!$A$16:$A$18,0)))</f>
        <v/>
      </c>
      <c r="G11142" s="42" t="str">
        <f aca="false">IF(A11142="","",WORKDAY(B11142,F11142))</f>
        <v/>
      </c>
    </row>
    <row r="11143" customFormat="false" ht="15" hidden="false" customHeight="false" outlineLevel="0" collapsed="false">
      <c r="A11143" s="37"/>
      <c r="B11143" s="38"/>
      <c r="C11143" s="39"/>
      <c r="D11143" s="39"/>
      <c r="E11143" s="40"/>
      <c r="F11143" s="41" t="str">
        <f aca="false">IF(A11143="","",INDEX(Assumptions!$B$16:$B$18,MATCH(C11143,Assumptions!$A$16:$A$18,0)))</f>
        <v/>
      </c>
      <c r="G11143" s="42" t="str">
        <f aca="false">IF(A11143="","",WORKDAY(B11143,F11143))</f>
        <v/>
      </c>
    </row>
    <row r="11144" customFormat="false" ht="15" hidden="false" customHeight="false" outlineLevel="0" collapsed="false">
      <c r="A11144" s="37"/>
      <c r="B11144" s="38"/>
      <c r="C11144" s="39"/>
      <c r="D11144" s="39"/>
      <c r="E11144" s="40"/>
      <c r="F11144" s="41" t="str">
        <f aca="false">IF(A11144="","",INDEX(Assumptions!$B$16:$B$18,MATCH(C11144,Assumptions!$A$16:$A$18,0)))</f>
        <v/>
      </c>
      <c r="G11144" s="42" t="str">
        <f aca="false">IF(A11144="","",WORKDAY(B11144,F11144))</f>
        <v/>
      </c>
    </row>
    <row r="11145" customFormat="false" ht="15" hidden="false" customHeight="false" outlineLevel="0" collapsed="false">
      <c r="A11145" s="37"/>
      <c r="B11145" s="38"/>
      <c r="C11145" s="39"/>
      <c r="D11145" s="39"/>
      <c r="E11145" s="40"/>
      <c r="F11145" s="41" t="str">
        <f aca="false">IF(A11145="","",INDEX(Assumptions!$B$16:$B$18,MATCH(C11145,Assumptions!$A$16:$A$18,0)))</f>
        <v/>
      </c>
      <c r="G11145" s="42" t="str">
        <f aca="false">IF(A11145="","",WORKDAY(B11145,F11145))</f>
        <v/>
      </c>
    </row>
    <row r="11146" customFormat="false" ht="15" hidden="false" customHeight="false" outlineLevel="0" collapsed="false">
      <c r="A11146" s="37"/>
      <c r="B11146" s="38"/>
      <c r="C11146" s="39"/>
      <c r="D11146" s="39"/>
      <c r="E11146" s="40"/>
      <c r="F11146" s="41" t="str">
        <f aca="false">IF(A11146="","",INDEX(Assumptions!$B$16:$B$18,MATCH(C11146,Assumptions!$A$16:$A$18,0)))</f>
        <v/>
      </c>
      <c r="G11146" s="42" t="str">
        <f aca="false">IF(A11146="","",WORKDAY(B11146,F11146))</f>
        <v/>
      </c>
    </row>
    <row r="11147" customFormat="false" ht="15" hidden="false" customHeight="false" outlineLevel="0" collapsed="false">
      <c r="A11147" s="37"/>
      <c r="B11147" s="38"/>
      <c r="C11147" s="39"/>
      <c r="D11147" s="39"/>
      <c r="E11147" s="40"/>
      <c r="F11147" s="41" t="str">
        <f aca="false">IF(A11147="","",INDEX(Assumptions!$B$16:$B$18,MATCH(C11147,Assumptions!$A$16:$A$18,0)))</f>
        <v/>
      </c>
      <c r="G11147" s="42" t="str">
        <f aca="false">IF(A11147="","",WORKDAY(B11147,F11147))</f>
        <v/>
      </c>
    </row>
    <row r="11148" customFormat="false" ht="15" hidden="false" customHeight="false" outlineLevel="0" collapsed="false">
      <c r="A11148" s="37"/>
      <c r="B11148" s="38"/>
      <c r="C11148" s="39"/>
      <c r="D11148" s="39"/>
      <c r="E11148" s="40"/>
      <c r="F11148" s="41" t="str">
        <f aca="false">IF(A11148="","",INDEX(Assumptions!$B$16:$B$18,MATCH(C11148,Assumptions!$A$16:$A$18,0)))</f>
        <v/>
      </c>
      <c r="G11148" s="42" t="str">
        <f aca="false">IF(A11148="","",WORKDAY(B11148,F11148))</f>
        <v/>
      </c>
    </row>
    <row r="11149" customFormat="false" ht="15" hidden="false" customHeight="false" outlineLevel="0" collapsed="false">
      <c r="A11149" s="37"/>
      <c r="B11149" s="38"/>
      <c r="C11149" s="39"/>
      <c r="D11149" s="39"/>
      <c r="E11149" s="40"/>
      <c r="F11149" s="41" t="str">
        <f aca="false">IF(A11149="","",INDEX(Assumptions!$B$16:$B$18,MATCH(C11149,Assumptions!$A$16:$A$18,0)))</f>
        <v/>
      </c>
      <c r="G11149" s="42" t="str">
        <f aca="false">IF(A11149="","",WORKDAY(B11149,F11149))</f>
        <v/>
      </c>
    </row>
    <row r="11150" customFormat="false" ht="15" hidden="false" customHeight="false" outlineLevel="0" collapsed="false">
      <c r="A11150" s="37"/>
      <c r="B11150" s="38"/>
      <c r="C11150" s="39"/>
      <c r="D11150" s="39"/>
      <c r="E11150" s="40"/>
      <c r="F11150" s="41" t="str">
        <f aca="false">IF(A11150="","",INDEX(Assumptions!$B$16:$B$18,MATCH(C11150,Assumptions!$A$16:$A$18,0)))</f>
        <v/>
      </c>
      <c r="G11150" s="42" t="str">
        <f aca="false">IF(A11150="","",WORKDAY(B11150,F11150))</f>
        <v/>
      </c>
    </row>
    <row r="11151" customFormat="false" ht="15" hidden="false" customHeight="false" outlineLevel="0" collapsed="false">
      <c r="A11151" s="37"/>
      <c r="B11151" s="38"/>
      <c r="C11151" s="39"/>
      <c r="D11151" s="39"/>
      <c r="E11151" s="40"/>
      <c r="F11151" s="41" t="str">
        <f aca="false">IF(A11151="","",INDEX(Assumptions!$B$16:$B$18,MATCH(C11151,Assumptions!$A$16:$A$18,0)))</f>
        <v/>
      </c>
      <c r="G11151" s="42" t="str">
        <f aca="false">IF(A11151="","",WORKDAY(B11151,F11151))</f>
        <v/>
      </c>
    </row>
    <row r="11152" customFormat="false" ht="15" hidden="false" customHeight="false" outlineLevel="0" collapsed="false">
      <c r="A11152" s="37"/>
      <c r="B11152" s="38"/>
      <c r="C11152" s="39"/>
      <c r="D11152" s="39"/>
      <c r="E11152" s="40"/>
      <c r="F11152" s="41" t="str">
        <f aca="false">IF(A11152="","",INDEX(Assumptions!$B$16:$B$18,MATCH(C11152,Assumptions!$A$16:$A$18,0)))</f>
        <v/>
      </c>
      <c r="G11152" s="42" t="str">
        <f aca="false">IF(A11152="","",WORKDAY(B11152,F11152))</f>
        <v/>
      </c>
    </row>
    <row r="11153" customFormat="false" ht="15" hidden="false" customHeight="false" outlineLevel="0" collapsed="false">
      <c r="A11153" s="37"/>
      <c r="B11153" s="38"/>
      <c r="C11153" s="39"/>
      <c r="D11153" s="39"/>
      <c r="E11153" s="40"/>
      <c r="F11153" s="41" t="str">
        <f aca="false">IF(A11153="","",INDEX(Assumptions!$B$16:$B$18,MATCH(C11153,Assumptions!$A$16:$A$18,0)))</f>
        <v/>
      </c>
      <c r="G11153" s="42" t="str">
        <f aca="false">IF(A11153="","",WORKDAY(B11153,F11153))</f>
        <v/>
      </c>
    </row>
    <row r="11154" customFormat="false" ht="15" hidden="false" customHeight="false" outlineLevel="0" collapsed="false">
      <c r="A11154" s="37"/>
      <c r="B11154" s="38"/>
      <c r="C11154" s="39"/>
      <c r="D11154" s="39"/>
      <c r="E11154" s="40"/>
      <c r="F11154" s="41" t="str">
        <f aca="false">IF(A11154="","",INDEX(Assumptions!$B$16:$B$18,MATCH(C11154,Assumptions!$A$16:$A$18,0)))</f>
        <v/>
      </c>
      <c r="G11154" s="42" t="str">
        <f aca="false">IF(A11154="","",WORKDAY(B11154,F11154))</f>
        <v/>
      </c>
    </row>
    <row r="11155" customFormat="false" ht="15" hidden="false" customHeight="false" outlineLevel="0" collapsed="false">
      <c r="A11155" s="37"/>
      <c r="B11155" s="38"/>
      <c r="C11155" s="39"/>
      <c r="D11155" s="39"/>
      <c r="E11155" s="40"/>
      <c r="F11155" s="41" t="str">
        <f aca="false">IF(A11155="","",INDEX(Assumptions!$B$16:$B$18,MATCH(C11155,Assumptions!$A$16:$A$18,0)))</f>
        <v/>
      </c>
      <c r="G11155" s="42" t="str">
        <f aca="false">IF(A11155="","",WORKDAY(B11155,F11155))</f>
        <v/>
      </c>
    </row>
    <row r="11156" customFormat="false" ht="15" hidden="false" customHeight="false" outlineLevel="0" collapsed="false">
      <c r="A11156" s="37"/>
      <c r="B11156" s="38"/>
      <c r="C11156" s="39"/>
      <c r="D11156" s="39"/>
      <c r="E11156" s="40"/>
      <c r="F11156" s="41" t="str">
        <f aca="false">IF(A11156="","",INDEX(Assumptions!$B$16:$B$18,MATCH(C11156,Assumptions!$A$16:$A$18,0)))</f>
        <v/>
      </c>
      <c r="G11156" s="42" t="str">
        <f aca="false">IF(A11156="","",WORKDAY(B11156,F11156))</f>
        <v/>
      </c>
    </row>
    <row r="11157" customFormat="false" ht="15" hidden="false" customHeight="false" outlineLevel="0" collapsed="false">
      <c r="A11157" s="37"/>
      <c r="B11157" s="38"/>
      <c r="C11157" s="39"/>
      <c r="D11157" s="39"/>
      <c r="E11157" s="40"/>
      <c r="F11157" s="41" t="str">
        <f aca="false">IF(A11157="","",INDEX(Assumptions!$B$16:$B$18,MATCH(C11157,Assumptions!$A$16:$A$18,0)))</f>
        <v/>
      </c>
      <c r="G11157" s="42" t="str">
        <f aca="false">IF(A11157="","",WORKDAY(B11157,F11157))</f>
        <v/>
      </c>
    </row>
    <row r="11158" customFormat="false" ht="15" hidden="false" customHeight="false" outlineLevel="0" collapsed="false">
      <c r="A11158" s="37"/>
      <c r="B11158" s="38"/>
      <c r="C11158" s="39"/>
      <c r="D11158" s="39"/>
      <c r="E11158" s="40"/>
      <c r="F11158" s="41" t="str">
        <f aca="false">IF(A11158="","",INDEX(Assumptions!$B$16:$B$18,MATCH(C11158,Assumptions!$A$16:$A$18,0)))</f>
        <v/>
      </c>
      <c r="G11158" s="42" t="str">
        <f aca="false">IF(A11158="","",WORKDAY(B11158,F11158))</f>
        <v/>
      </c>
    </row>
    <row r="11159" customFormat="false" ht="15" hidden="false" customHeight="false" outlineLevel="0" collapsed="false">
      <c r="A11159" s="37"/>
      <c r="B11159" s="38"/>
      <c r="C11159" s="39"/>
      <c r="D11159" s="39"/>
      <c r="E11159" s="40"/>
      <c r="F11159" s="41" t="str">
        <f aca="false">IF(A11159="","",INDEX(Assumptions!$B$16:$B$18,MATCH(C11159,Assumptions!$A$16:$A$18,0)))</f>
        <v/>
      </c>
      <c r="G11159" s="42" t="str">
        <f aca="false">IF(A11159="","",WORKDAY(B11159,F11159))</f>
        <v/>
      </c>
    </row>
    <row r="11160" customFormat="false" ht="15" hidden="false" customHeight="false" outlineLevel="0" collapsed="false">
      <c r="A11160" s="37"/>
      <c r="B11160" s="38"/>
      <c r="C11160" s="39"/>
      <c r="D11160" s="39"/>
      <c r="E11160" s="40"/>
      <c r="F11160" s="41" t="str">
        <f aca="false">IF(A11160="","",INDEX(Assumptions!$B$16:$B$18,MATCH(C11160,Assumptions!$A$16:$A$18,0)))</f>
        <v/>
      </c>
      <c r="G11160" s="42" t="str">
        <f aca="false">IF(A11160="","",WORKDAY(B11160,F11160))</f>
        <v/>
      </c>
    </row>
    <row r="11161" customFormat="false" ht="15" hidden="false" customHeight="false" outlineLevel="0" collapsed="false">
      <c r="A11161" s="37"/>
      <c r="B11161" s="38"/>
      <c r="C11161" s="39"/>
      <c r="D11161" s="39"/>
      <c r="E11161" s="40"/>
      <c r="F11161" s="41" t="str">
        <f aca="false">IF(A11161="","",INDEX(Assumptions!$B$16:$B$18,MATCH(C11161,Assumptions!$A$16:$A$18,0)))</f>
        <v/>
      </c>
      <c r="G11161" s="42" t="str">
        <f aca="false">IF(A11161="","",WORKDAY(B11161,F11161))</f>
        <v/>
      </c>
    </row>
    <row r="11162" customFormat="false" ht="15" hidden="false" customHeight="false" outlineLevel="0" collapsed="false">
      <c r="A11162" s="37"/>
      <c r="B11162" s="38"/>
      <c r="C11162" s="39"/>
      <c r="D11162" s="39"/>
      <c r="E11162" s="40"/>
      <c r="F11162" s="41" t="str">
        <f aca="false">IF(A11162="","",INDEX(Assumptions!$B$16:$B$18,MATCH(C11162,Assumptions!$A$16:$A$18,0)))</f>
        <v/>
      </c>
      <c r="G11162" s="42" t="str">
        <f aca="false">IF(A11162="","",WORKDAY(B11162,F11162))</f>
        <v/>
      </c>
    </row>
    <row r="11163" customFormat="false" ht="15" hidden="false" customHeight="false" outlineLevel="0" collapsed="false">
      <c r="A11163" s="37"/>
      <c r="B11163" s="38"/>
      <c r="C11163" s="39"/>
      <c r="D11163" s="39"/>
      <c r="E11163" s="40"/>
      <c r="F11163" s="41" t="str">
        <f aca="false">IF(A11163="","",INDEX(Assumptions!$B$16:$B$18,MATCH(C11163,Assumptions!$A$16:$A$18,0)))</f>
        <v/>
      </c>
      <c r="G11163" s="42" t="str">
        <f aca="false">IF(A11163="","",WORKDAY(B11163,F11163))</f>
        <v/>
      </c>
    </row>
    <row r="11164" customFormat="false" ht="15" hidden="false" customHeight="false" outlineLevel="0" collapsed="false">
      <c r="A11164" s="37"/>
      <c r="B11164" s="38"/>
      <c r="C11164" s="39"/>
      <c r="D11164" s="39"/>
      <c r="E11164" s="40"/>
      <c r="F11164" s="41" t="str">
        <f aca="false">IF(A11164="","",INDEX(Assumptions!$B$16:$B$18,MATCH(C11164,Assumptions!$A$16:$A$18,0)))</f>
        <v/>
      </c>
      <c r="G11164" s="42" t="str">
        <f aca="false">IF(A11164="","",WORKDAY(B11164,F11164))</f>
        <v/>
      </c>
    </row>
    <row r="11165" customFormat="false" ht="15" hidden="false" customHeight="false" outlineLevel="0" collapsed="false">
      <c r="A11165" s="37"/>
      <c r="B11165" s="38"/>
      <c r="C11165" s="39"/>
      <c r="D11165" s="39"/>
      <c r="E11165" s="40"/>
      <c r="F11165" s="41" t="str">
        <f aca="false">IF(A11165="","",INDEX(Assumptions!$B$16:$B$18,MATCH(C11165,Assumptions!$A$16:$A$18,0)))</f>
        <v/>
      </c>
      <c r="G11165" s="42" t="str">
        <f aca="false">IF(A11165="","",WORKDAY(B11165,F11165))</f>
        <v/>
      </c>
    </row>
    <row r="11166" customFormat="false" ht="15" hidden="false" customHeight="false" outlineLevel="0" collapsed="false">
      <c r="A11166" s="37"/>
      <c r="B11166" s="38"/>
      <c r="C11166" s="39"/>
      <c r="D11166" s="39"/>
      <c r="E11166" s="40"/>
      <c r="F11166" s="41" t="str">
        <f aca="false">IF(A11166="","",INDEX(Assumptions!$B$16:$B$18,MATCH(C11166,Assumptions!$A$16:$A$18,0)))</f>
        <v/>
      </c>
      <c r="G11166" s="42" t="str">
        <f aca="false">IF(A11166="","",WORKDAY(B11166,F11166))</f>
        <v/>
      </c>
    </row>
    <row r="11167" customFormat="false" ht="15" hidden="false" customHeight="false" outlineLevel="0" collapsed="false">
      <c r="A11167" s="37"/>
      <c r="B11167" s="38"/>
      <c r="C11167" s="39"/>
      <c r="D11167" s="39"/>
      <c r="E11167" s="40"/>
      <c r="F11167" s="41" t="str">
        <f aca="false">IF(A11167="","",INDEX(Assumptions!$B$16:$B$18,MATCH(C11167,Assumptions!$A$16:$A$18,0)))</f>
        <v/>
      </c>
      <c r="G11167" s="42" t="str">
        <f aca="false">IF(A11167="","",WORKDAY(B11167,F11167))</f>
        <v/>
      </c>
    </row>
    <row r="11168" customFormat="false" ht="15" hidden="false" customHeight="false" outlineLevel="0" collapsed="false">
      <c r="A11168" s="37"/>
      <c r="B11168" s="38"/>
      <c r="C11168" s="39"/>
      <c r="D11168" s="39"/>
      <c r="E11168" s="40"/>
      <c r="F11168" s="41" t="str">
        <f aca="false">IF(A11168="","",INDEX(Assumptions!$B$16:$B$18,MATCH(C11168,Assumptions!$A$16:$A$18,0)))</f>
        <v/>
      </c>
      <c r="G11168" s="42" t="str">
        <f aca="false">IF(A11168="","",WORKDAY(B11168,F11168))</f>
        <v/>
      </c>
    </row>
    <row r="11169" customFormat="false" ht="15" hidden="false" customHeight="false" outlineLevel="0" collapsed="false">
      <c r="A11169" s="37"/>
      <c r="B11169" s="38"/>
      <c r="C11169" s="39"/>
      <c r="D11169" s="39"/>
      <c r="E11169" s="40"/>
      <c r="F11169" s="41" t="str">
        <f aca="false">IF(A11169="","",INDEX(Assumptions!$B$16:$B$18,MATCH(C11169,Assumptions!$A$16:$A$18,0)))</f>
        <v/>
      </c>
      <c r="G11169" s="42" t="str">
        <f aca="false">IF(A11169="","",WORKDAY(B11169,F11169))</f>
        <v/>
      </c>
    </row>
    <row r="11170" customFormat="false" ht="15" hidden="false" customHeight="false" outlineLevel="0" collapsed="false">
      <c r="A11170" s="37"/>
      <c r="B11170" s="38"/>
      <c r="C11170" s="39"/>
      <c r="D11170" s="39"/>
      <c r="E11170" s="40"/>
      <c r="F11170" s="41" t="str">
        <f aca="false">IF(A11170="","",INDEX(Assumptions!$B$16:$B$18,MATCH(C11170,Assumptions!$A$16:$A$18,0)))</f>
        <v/>
      </c>
      <c r="G11170" s="42" t="str">
        <f aca="false">IF(A11170="","",WORKDAY(B11170,F11170))</f>
        <v/>
      </c>
    </row>
    <row r="11171" customFormat="false" ht="15" hidden="false" customHeight="false" outlineLevel="0" collapsed="false">
      <c r="A11171" s="37"/>
      <c r="B11171" s="38"/>
      <c r="C11171" s="39"/>
      <c r="D11171" s="39"/>
      <c r="E11171" s="40"/>
      <c r="F11171" s="41" t="str">
        <f aca="false">IF(A11171="","",INDEX(Assumptions!$B$16:$B$18,MATCH(C11171,Assumptions!$A$16:$A$18,0)))</f>
        <v/>
      </c>
      <c r="G11171" s="42" t="str">
        <f aca="false">IF(A11171="","",WORKDAY(B11171,F11171))</f>
        <v/>
      </c>
    </row>
    <row r="11172" customFormat="false" ht="15" hidden="false" customHeight="false" outlineLevel="0" collapsed="false">
      <c r="A11172" s="37"/>
      <c r="B11172" s="38"/>
      <c r="C11172" s="39"/>
      <c r="D11172" s="39"/>
      <c r="E11172" s="40"/>
      <c r="F11172" s="41" t="str">
        <f aca="false">IF(A11172="","",INDEX(Assumptions!$B$16:$B$18,MATCH(C11172,Assumptions!$A$16:$A$18,0)))</f>
        <v/>
      </c>
      <c r="G11172" s="42" t="str">
        <f aca="false">IF(A11172="","",WORKDAY(B11172,F11172))</f>
        <v/>
      </c>
    </row>
    <row r="11173" customFormat="false" ht="15" hidden="false" customHeight="false" outlineLevel="0" collapsed="false">
      <c r="A11173" s="37"/>
      <c r="B11173" s="38"/>
      <c r="C11173" s="39"/>
      <c r="D11173" s="39"/>
      <c r="E11173" s="40"/>
      <c r="F11173" s="41" t="str">
        <f aca="false">IF(A11173="","",INDEX(Assumptions!$B$16:$B$18,MATCH(C11173,Assumptions!$A$16:$A$18,0)))</f>
        <v/>
      </c>
      <c r="G11173" s="42" t="str">
        <f aca="false">IF(A11173="","",WORKDAY(B11173,F11173))</f>
        <v/>
      </c>
    </row>
    <row r="11174" customFormat="false" ht="15" hidden="false" customHeight="false" outlineLevel="0" collapsed="false">
      <c r="A11174" s="37"/>
      <c r="B11174" s="38"/>
      <c r="C11174" s="39"/>
      <c r="D11174" s="39"/>
      <c r="E11174" s="40"/>
      <c r="F11174" s="41" t="str">
        <f aca="false">IF(A11174="","",INDEX(Assumptions!$B$16:$B$18,MATCH(C11174,Assumptions!$A$16:$A$18,0)))</f>
        <v/>
      </c>
      <c r="G11174" s="42" t="str">
        <f aca="false">IF(A11174="","",WORKDAY(B11174,F11174))</f>
        <v/>
      </c>
    </row>
    <row r="11175" customFormat="false" ht="15" hidden="false" customHeight="false" outlineLevel="0" collapsed="false">
      <c r="A11175" s="37"/>
      <c r="B11175" s="38"/>
      <c r="C11175" s="39"/>
      <c r="D11175" s="39"/>
      <c r="E11175" s="40"/>
      <c r="F11175" s="41" t="str">
        <f aca="false">IF(A11175="","",INDEX(Assumptions!$B$16:$B$18,MATCH(C11175,Assumptions!$A$16:$A$18,0)))</f>
        <v/>
      </c>
      <c r="G11175" s="42" t="str">
        <f aca="false">IF(A11175="","",WORKDAY(B11175,F11175))</f>
        <v/>
      </c>
    </row>
    <row r="11176" customFormat="false" ht="15" hidden="false" customHeight="false" outlineLevel="0" collapsed="false">
      <c r="A11176" s="37"/>
      <c r="B11176" s="38"/>
      <c r="C11176" s="39"/>
      <c r="D11176" s="39"/>
      <c r="E11176" s="40"/>
      <c r="F11176" s="41" t="str">
        <f aca="false">IF(A11176="","",INDEX(Assumptions!$B$16:$B$18,MATCH(C11176,Assumptions!$A$16:$A$18,0)))</f>
        <v/>
      </c>
      <c r="G11176" s="42" t="str">
        <f aca="false">IF(A11176="","",WORKDAY(B11176,F11176))</f>
        <v/>
      </c>
    </row>
    <row r="11177" customFormat="false" ht="15" hidden="false" customHeight="false" outlineLevel="0" collapsed="false">
      <c r="A11177" s="37"/>
      <c r="B11177" s="38"/>
      <c r="C11177" s="39"/>
      <c r="D11177" s="39"/>
      <c r="E11177" s="40"/>
      <c r="F11177" s="41" t="str">
        <f aca="false">IF(A11177="","",INDEX(Assumptions!$B$16:$B$18,MATCH(C11177,Assumptions!$A$16:$A$18,0)))</f>
        <v/>
      </c>
      <c r="G11177" s="42" t="str">
        <f aca="false">IF(A11177="","",WORKDAY(B11177,F11177))</f>
        <v/>
      </c>
    </row>
    <row r="11178" customFormat="false" ht="15" hidden="false" customHeight="false" outlineLevel="0" collapsed="false">
      <c r="A11178" s="37"/>
      <c r="B11178" s="38"/>
      <c r="C11178" s="39"/>
      <c r="D11178" s="39"/>
      <c r="E11178" s="40"/>
      <c r="F11178" s="41" t="str">
        <f aca="false">IF(A11178="","",INDEX(Assumptions!$B$16:$B$18,MATCH(C11178,Assumptions!$A$16:$A$18,0)))</f>
        <v/>
      </c>
      <c r="G11178" s="42" t="str">
        <f aca="false">IF(A11178="","",WORKDAY(B11178,F11178))</f>
        <v/>
      </c>
    </row>
    <row r="11179" customFormat="false" ht="15" hidden="false" customHeight="false" outlineLevel="0" collapsed="false">
      <c r="A11179" s="37"/>
      <c r="B11179" s="38"/>
      <c r="C11179" s="39"/>
      <c r="D11179" s="39"/>
      <c r="E11179" s="40"/>
      <c r="F11179" s="41" t="str">
        <f aca="false">IF(A11179="","",INDEX(Assumptions!$B$16:$B$18,MATCH(C11179,Assumptions!$A$16:$A$18,0)))</f>
        <v/>
      </c>
      <c r="G11179" s="42" t="str">
        <f aca="false">IF(A11179="","",WORKDAY(B11179,F11179))</f>
        <v/>
      </c>
    </row>
    <row r="11180" customFormat="false" ht="15" hidden="false" customHeight="false" outlineLevel="0" collapsed="false">
      <c r="A11180" s="37"/>
      <c r="B11180" s="38"/>
      <c r="C11180" s="39"/>
      <c r="D11180" s="39"/>
      <c r="E11180" s="40"/>
      <c r="F11180" s="41" t="str">
        <f aca="false">IF(A11180="","",INDEX(Assumptions!$B$16:$B$18,MATCH(C11180,Assumptions!$A$16:$A$18,0)))</f>
        <v/>
      </c>
      <c r="G11180" s="42" t="str">
        <f aca="false">IF(A11180="","",WORKDAY(B11180,F11180))</f>
        <v/>
      </c>
    </row>
    <row r="11181" customFormat="false" ht="15" hidden="false" customHeight="false" outlineLevel="0" collapsed="false">
      <c r="A11181" s="37"/>
      <c r="B11181" s="38"/>
      <c r="C11181" s="39"/>
      <c r="D11181" s="39"/>
      <c r="E11181" s="40"/>
      <c r="F11181" s="41" t="str">
        <f aca="false">IF(A11181="","",INDEX(Assumptions!$B$16:$B$18,MATCH(C11181,Assumptions!$A$16:$A$18,0)))</f>
        <v/>
      </c>
      <c r="G11181" s="42" t="str">
        <f aca="false">IF(A11181="","",WORKDAY(B11181,F11181))</f>
        <v/>
      </c>
    </row>
    <row r="11182" customFormat="false" ht="15" hidden="false" customHeight="false" outlineLevel="0" collapsed="false">
      <c r="A11182" s="37"/>
      <c r="B11182" s="38"/>
      <c r="C11182" s="39"/>
      <c r="D11182" s="39"/>
      <c r="E11182" s="40"/>
      <c r="F11182" s="41" t="str">
        <f aca="false">IF(A11182="","",INDEX(Assumptions!$B$16:$B$18,MATCH(C11182,Assumptions!$A$16:$A$18,0)))</f>
        <v/>
      </c>
      <c r="G11182" s="42" t="str">
        <f aca="false">IF(A11182="","",WORKDAY(B11182,F11182))</f>
        <v/>
      </c>
    </row>
    <row r="11183" customFormat="false" ht="15" hidden="false" customHeight="false" outlineLevel="0" collapsed="false">
      <c r="A11183" s="37"/>
      <c r="B11183" s="38"/>
      <c r="C11183" s="39"/>
      <c r="D11183" s="39"/>
      <c r="E11183" s="40"/>
      <c r="F11183" s="41" t="str">
        <f aca="false">IF(A11183="","",INDEX(Assumptions!$B$16:$B$18,MATCH(C11183,Assumptions!$A$16:$A$18,0)))</f>
        <v/>
      </c>
      <c r="G11183" s="42" t="str">
        <f aca="false">IF(A11183="","",WORKDAY(B11183,F11183))</f>
        <v/>
      </c>
    </row>
    <row r="11184" customFormat="false" ht="15" hidden="false" customHeight="false" outlineLevel="0" collapsed="false">
      <c r="A11184" s="37"/>
      <c r="B11184" s="38"/>
      <c r="C11184" s="39"/>
      <c r="D11184" s="39"/>
      <c r="E11184" s="40"/>
      <c r="F11184" s="41" t="str">
        <f aca="false">IF(A11184="","",INDEX(Assumptions!$B$16:$B$18,MATCH(C11184,Assumptions!$A$16:$A$18,0)))</f>
        <v/>
      </c>
      <c r="G11184" s="42" t="str">
        <f aca="false">IF(A11184="","",WORKDAY(B11184,F11184))</f>
        <v/>
      </c>
    </row>
    <row r="11185" customFormat="false" ht="15" hidden="false" customHeight="false" outlineLevel="0" collapsed="false">
      <c r="A11185" s="37"/>
      <c r="B11185" s="38"/>
      <c r="C11185" s="39"/>
      <c r="D11185" s="39"/>
      <c r="E11185" s="40"/>
      <c r="F11185" s="41" t="str">
        <f aca="false">IF(A11185="","",INDEX(Assumptions!$B$16:$B$18,MATCH(C11185,Assumptions!$A$16:$A$18,0)))</f>
        <v/>
      </c>
      <c r="G11185" s="42" t="str">
        <f aca="false">IF(A11185="","",WORKDAY(B11185,F11185))</f>
        <v/>
      </c>
    </row>
    <row r="11186" customFormat="false" ht="15" hidden="false" customHeight="false" outlineLevel="0" collapsed="false">
      <c r="A11186" s="37"/>
      <c r="B11186" s="38"/>
      <c r="C11186" s="39"/>
      <c r="D11186" s="39"/>
      <c r="E11186" s="40"/>
      <c r="F11186" s="41" t="str">
        <f aca="false">IF(A11186="","",INDEX(Assumptions!$B$16:$B$18,MATCH(C11186,Assumptions!$A$16:$A$18,0)))</f>
        <v/>
      </c>
      <c r="G11186" s="42" t="str">
        <f aca="false">IF(A11186="","",WORKDAY(B11186,F11186))</f>
        <v/>
      </c>
    </row>
    <row r="11187" customFormat="false" ht="15" hidden="false" customHeight="false" outlineLevel="0" collapsed="false">
      <c r="A11187" s="37"/>
      <c r="B11187" s="38"/>
      <c r="C11187" s="39"/>
      <c r="D11187" s="39"/>
      <c r="E11187" s="40"/>
      <c r="F11187" s="41" t="str">
        <f aca="false">IF(A11187="","",INDEX(Assumptions!$B$16:$B$18,MATCH(C11187,Assumptions!$A$16:$A$18,0)))</f>
        <v/>
      </c>
      <c r="G11187" s="42" t="str">
        <f aca="false">IF(A11187="","",WORKDAY(B11187,F11187))</f>
        <v/>
      </c>
    </row>
    <row r="11188" customFormat="false" ht="15" hidden="false" customHeight="false" outlineLevel="0" collapsed="false">
      <c r="A11188" s="37"/>
      <c r="B11188" s="38"/>
      <c r="C11188" s="39"/>
      <c r="D11188" s="39"/>
      <c r="E11188" s="40"/>
      <c r="F11188" s="41" t="str">
        <f aca="false">IF(A11188="","",INDEX(Assumptions!$B$16:$B$18,MATCH(C11188,Assumptions!$A$16:$A$18,0)))</f>
        <v/>
      </c>
      <c r="G11188" s="42" t="str">
        <f aca="false">IF(A11188="","",WORKDAY(B11188,F11188))</f>
        <v/>
      </c>
    </row>
    <row r="11189" customFormat="false" ht="15" hidden="false" customHeight="false" outlineLevel="0" collapsed="false">
      <c r="A11189" s="37"/>
      <c r="B11189" s="38"/>
      <c r="C11189" s="39"/>
      <c r="D11189" s="39"/>
      <c r="E11189" s="40"/>
      <c r="F11189" s="41" t="str">
        <f aca="false">IF(A11189="","",INDEX(Assumptions!$B$16:$B$18,MATCH(C11189,Assumptions!$A$16:$A$18,0)))</f>
        <v/>
      </c>
      <c r="G11189" s="42" t="str">
        <f aca="false">IF(A11189="","",WORKDAY(B11189,F11189))</f>
        <v/>
      </c>
    </row>
    <row r="11190" customFormat="false" ht="15" hidden="false" customHeight="false" outlineLevel="0" collapsed="false">
      <c r="A11190" s="37"/>
      <c r="B11190" s="38"/>
      <c r="C11190" s="39"/>
      <c r="D11190" s="39"/>
      <c r="E11190" s="40"/>
      <c r="F11190" s="41" t="str">
        <f aca="false">IF(A11190="","",INDEX(Assumptions!$B$16:$B$18,MATCH(C11190,Assumptions!$A$16:$A$18,0)))</f>
        <v/>
      </c>
      <c r="G11190" s="42" t="str">
        <f aca="false">IF(A11190="","",WORKDAY(B11190,F11190))</f>
        <v/>
      </c>
    </row>
    <row r="11191" customFormat="false" ht="15" hidden="false" customHeight="false" outlineLevel="0" collapsed="false">
      <c r="A11191" s="37"/>
      <c r="B11191" s="38"/>
      <c r="C11191" s="39"/>
      <c r="D11191" s="39"/>
      <c r="E11191" s="40"/>
      <c r="F11191" s="41" t="str">
        <f aca="false">IF(A11191="","",INDEX(Assumptions!$B$16:$B$18,MATCH(C11191,Assumptions!$A$16:$A$18,0)))</f>
        <v/>
      </c>
      <c r="G11191" s="42" t="str">
        <f aca="false">IF(A11191="","",WORKDAY(B11191,F11191))</f>
        <v/>
      </c>
    </row>
    <row r="11192" customFormat="false" ht="15" hidden="false" customHeight="false" outlineLevel="0" collapsed="false">
      <c r="A11192" s="37"/>
      <c r="B11192" s="38"/>
      <c r="C11192" s="39"/>
      <c r="D11192" s="39"/>
      <c r="E11192" s="40"/>
      <c r="F11192" s="41" t="str">
        <f aca="false">IF(A11192="","",INDEX(Assumptions!$B$16:$B$18,MATCH(C11192,Assumptions!$A$16:$A$18,0)))</f>
        <v/>
      </c>
      <c r="G11192" s="42" t="str">
        <f aca="false">IF(A11192="","",WORKDAY(B11192,F11192))</f>
        <v/>
      </c>
    </row>
    <row r="11193" customFormat="false" ht="15" hidden="false" customHeight="false" outlineLevel="0" collapsed="false">
      <c r="A11193" s="37"/>
      <c r="B11193" s="38"/>
      <c r="C11193" s="39"/>
      <c r="D11193" s="39"/>
      <c r="E11193" s="40"/>
      <c r="F11193" s="41" t="str">
        <f aca="false">IF(A11193="","",INDEX(Assumptions!$B$16:$B$18,MATCH(C11193,Assumptions!$A$16:$A$18,0)))</f>
        <v/>
      </c>
      <c r="G11193" s="42" t="str">
        <f aca="false">IF(A11193="","",WORKDAY(B11193,F11193))</f>
        <v/>
      </c>
    </row>
    <row r="11194" customFormat="false" ht="15" hidden="false" customHeight="false" outlineLevel="0" collapsed="false">
      <c r="A11194" s="37"/>
      <c r="B11194" s="38"/>
      <c r="C11194" s="39"/>
      <c r="D11194" s="39"/>
      <c r="E11194" s="40"/>
      <c r="F11194" s="41" t="str">
        <f aca="false">IF(A11194="","",INDEX(Assumptions!$B$16:$B$18,MATCH(C11194,Assumptions!$A$16:$A$18,0)))</f>
        <v/>
      </c>
      <c r="G11194" s="42" t="str">
        <f aca="false">IF(A11194="","",WORKDAY(B11194,F11194))</f>
        <v/>
      </c>
    </row>
    <row r="11195" customFormat="false" ht="15" hidden="false" customHeight="false" outlineLevel="0" collapsed="false">
      <c r="A11195" s="37"/>
      <c r="B11195" s="38"/>
      <c r="C11195" s="39"/>
      <c r="D11195" s="39"/>
      <c r="E11195" s="40"/>
      <c r="F11195" s="41" t="str">
        <f aca="false">IF(A11195="","",INDEX(Assumptions!$B$16:$B$18,MATCH(C11195,Assumptions!$A$16:$A$18,0)))</f>
        <v/>
      </c>
      <c r="G11195" s="42" t="str">
        <f aca="false">IF(A11195="","",WORKDAY(B11195,F11195))</f>
        <v/>
      </c>
    </row>
    <row r="11196" customFormat="false" ht="15" hidden="false" customHeight="false" outlineLevel="0" collapsed="false">
      <c r="A11196" s="37"/>
      <c r="B11196" s="38"/>
      <c r="C11196" s="39"/>
      <c r="D11196" s="39"/>
      <c r="E11196" s="40"/>
      <c r="F11196" s="41" t="str">
        <f aca="false">IF(A11196="","",INDEX(Assumptions!$B$16:$B$18,MATCH(C11196,Assumptions!$A$16:$A$18,0)))</f>
        <v/>
      </c>
      <c r="G11196" s="42" t="str">
        <f aca="false">IF(A11196="","",WORKDAY(B11196,F11196))</f>
        <v/>
      </c>
    </row>
    <row r="11197" customFormat="false" ht="15" hidden="false" customHeight="false" outlineLevel="0" collapsed="false">
      <c r="A11197" s="37"/>
      <c r="B11197" s="38"/>
      <c r="C11197" s="39"/>
      <c r="D11197" s="39"/>
      <c r="E11197" s="40"/>
      <c r="F11197" s="41" t="str">
        <f aca="false">IF(A11197="","",INDEX(Assumptions!$B$16:$B$18,MATCH(C11197,Assumptions!$A$16:$A$18,0)))</f>
        <v/>
      </c>
      <c r="G11197" s="42" t="str">
        <f aca="false">IF(A11197="","",WORKDAY(B11197,F11197))</f>
        <v/>
      </c>
    </row>
    <row r="11198" customFormat="false" ht="15" hidden="false" customHeight="false" outlineLevel="0" collapsed="false">
      <c r="A11198" s="37"/>
      <c r="B11198" s="38"/>
      <c r="C11198" s="39"/>
      <c r="D11198" s="39"/>
      <c r="E11198" s="40"/>
      <c r="F11198" s="41" t="str">
        <f aca="false">IF(A11198="","",INDEX(Assumptions!$B$16:$B$18,MATCH(C11198,Assumptions!$A$16:$A$18,0)))</f>
        <v/>
      </c>
      <c r="G11198" s="42" t="str">
        <f aca="false">IF(A11198="","",WORKDAY(B11198,F11198))</f>
        <v/>
      </c>
    </row>
    <row r="11199" customFormat="false" ht="15" hidden="false" customHeight="false" outlineLevel="0" collapsed="false">
      <c r="A11199" s="37"/>
      <c r="B11199" s="38"/>
      <c r="C11199" s="39"/>
      <c r="D11199" s="39"/>
      <c r="E11199" s="40"/>
      <c r="F11199" s="41" t="str">
        <f aca="false">IF(A11199="","",INDEX(Assumptions!$B$16:$B$18,MATCH(C11199,Assumptions!$A$16:$A$18,0)))</f>
        <v/>
      </c>
      <c r="G11199" s="42" t="str">
        <f aca="false">IF(A11199="","",WORKDAY(B11199,F11199))</f>
        <v/>
      </c>
    </row>
    <row r="11200" customFormat="false" ht="15" hidden="false" customHeight="false" outlineLevel="0" collapsed="false">
      <c r="A11200" s="37"/>
      <c r="B11200" s="38"/>
      <c r="C11200" s="39"/>
      <c r="D11200" s="39"/>
      <c r="E11200" s="40"/>
      <c r="F11200" s="41" t="str">
        <f aca="false">IF(A11200="","",INDEX(Assumptions!$B$16:$B$18,MATCH(C11200,Assumptions!$A$16:$A$18,0)))</f>
        <v/>
      </c>
      <c r="G11200" s="42" t="str">
        <f aca="false">IF(A11200="","",WORKDAY(B11200,F11200))</f>
        <v/>
      </c>
    </row>
    <row r="11201" customFormat="false" ht="15" hidden="false" customHeight="false" outlineLevel="0" collapsed="false">
      <c r="A11201" s="37"/>
      <c r="B11201" s="38"/>
      <c r="C11201" s="39"/>
      <c r="D11201" s="39"/>
      <c r="E11201" s="40"/>
      <c r="F11201" s="41" t="str">
        <f aca="false">IF(A11201="","",INDEX(Assumptions!$B$16:$B$18,MATCH(C11201,Assumptions!$A$16:$A$18,0)))</f>
        <v/>
      </c>
      <c r="G11201" s="42" t="str">
        <f aca="false">IF(A11201="","",WORKDAY(B11201,F11201))</f>
        <v/>
      </c>
    </row>
    <row r="11202" customFormat="false" ht="15" hidden="false" customHeight="false" outlineLevel="0" collapsed="false">
      <c r="A11202" s="37"/>
      <c r="B11202" s="38"/>
      <c r="C11202" s="39"/>
      <c r="D11202" s="39"/>
      <c r="E11202" s="40"/>
      <c r="F11202" s="41" t="str">
        <f aca="false">IF(A11202="","",INDEX(Assumptions!$B$16:$B$18,MATCH(C11202,Assumptions!$A$16:$A$18,0)))</f>
        <v/>
      </c>
      <c r="G11202" s="42" t="str">
        <f aca="false">IF(A11202="","",WORKDAY(B11202,F11202))</f>
        <v/>
      </c>
    </row>
    <row r="11203" customFormat="false" ht="15" hidden="false" customHeight="false" outlineLevel="0" collapsed="false">
      <c r="A11203" s="37"/>
      <c r="B11203" s="38"/>
      <c r="C11203" s="39"/>
      <c r="D11203" s="39"/>
      <c r="E11203" s="40"/>
      <c r="F11203" s="41" t="str">
        <f aca="false">IF(A11203="","",INDEX(Assumptions!$B$16:$B$18,MATCH(C11203,Assumptions!$A$16:$A$18,0)))</f>
        <v/>
      </c>
      <c r="G11203" s="42" t="str">
        <f aca="false">IF(A11203="","",WORKDAY(B11203,F11203))</f>
        <v/>
      </c>
    </row>
    <row r="11204" customFormat="false" ht="15" hidden="false" customHeight="false" outlineLevel="0" collapsed="false">
      <c r="A11204" s="37"/>
      <c r="B11204" s="38"/>
      <c r="C11204" s="39"/>
      <c r="D11204" s="39"/>
      <c r="E11204" s="40"/>
      <c r="F11204" s="41" t="str">
        <f aca="false">IF(A11204="","",INDEX(Assumptions!$B$16:$B$18,MATCH(C11204,Assumptions!$A$16:$A$18,0)))</f>
        <v/>
      </c>
      <c r="G11204" s="42" t="str">
        <f aca="false">IF(A11204="","",WORKDAY(B11204,F11204))</f>
        <v/>
      </c>
    </row>
    <row r="11205" customFormat="false" ht="15" hidden="false" customHeight="false" outlineLevel="0" collapsed="false">
      <c r="A11205" s="37"/>
      <c r="B11205" s="38"/>
      <c r="C11205" s="39"/>
      <c r="D11205" s="39"/>
      <c r="E11205" s="40"/>
      <c r="F11205" s="41" t="str">
        <f aca="false">IF(A11205="","",INDEX(Assumptions!$B$16:$B$18,MATCH(C11205,Assumptions!$A$16:$A$18,0)))</f>
        <v/>
      </c>
      <c r="G11205" s="42" t="str">
        <f aca="false">IF(A11205="","",WORKDAY(B11205,F11205))</f>
        <v/>
      </c>
    </row>
    <row r="11206" customFormat="false" ht="15" hidden="false" customHeight="false" outlineLevel="0" collapsed="false">
      <c r="A11206" s="37"/>
      <c r="B11206" s="38"/>
      <c r="C11206" s="39"/>
      <c r="D11206" s="39"/>
      <c r="E11206" s="40"/>
      <c r="F11206" s="41" t="str">
        <f aca="false">IF(A11206="","",INDEX(Assumptions!$B$16:$B$18,MATCH(C11206,Assumptions!$A$16:$A$18,0)))</f>
        <v/>
      </c>
      <c r="G11206" s="42" t="str">
        <f aca="false">IF(A11206="","",WORKDAY(B11206,F11206))</f>
        <v/>
      </c>
    </row>
    <row r="11207" customFormat="false" ht="15" hidden="false" customHeight="false" outlineLevel="0" collapsed="false">
      <c r="A11207" s="37"/>
      <c r="B11207" s="38"/>
      <c r="C11207" s="39"/>
      <c r="D11207" s="39"/>
      <c r="E11207" s="40"/>
      <c r="F11207" s="41" t="str">
        <f aca="false">IF(A11207="","",INDEX(Assumptions!$B$16:$B$18,MATCH(C11207,Assumptions!$A$16:$A$18,0)))</f>
        <v/>
      </c>
      <c r="G11207" s="42" t="str">
        <f aca="false">IF(A11207="","",WORKDAY(B11207,F11207))</f>
        <v/>
      </c>
    </row>
    <row r="11208" customFormat="false" ht="15" hidden="false" customHeight="false" outlineLevel="0" collapsed="false">
      <c r="A11208" s="37"/>
      <c r="B11208" s="38"/>
      <c r="C11208" s="39"/>
      <c r="D11208" s="39"/>
      <c r="E11208" s="40"/>
      <c r="F11208" s="41" t="str">
        <f aca="false">IF(A11208="","",INDEX(Assumptions!$B$16:$B$18,MATCH(C11208,Assumptions!$A$16:$A$18,0)))</f>
        <v/>
      </c>
      <c r="G11208" s="42" t="str">
        <f aca="false">IF(A11208="","",WORKDAY(B11208,F11208))</f>
        <v/>
      </c>
    </row>
    <row r="11209" customFormat="false" ht="15" hidden="false" customHeight="false" outlineLevel="0" collapsed="false">
      <c r="A11209" s="37"/>
      <c r="B11209" s="38"/>
      <c r="C11209" s="39"/>
      <c r="D11209" s="39"/>
      <c r="E11209" s="40"/>
      <c r="F11209" s="41" t="str">
        <f aca="false">IF(A11209="","",INDEX(Assumptions!$B$16:$B$18,MATCH(C11209,Assumptions!$A$16:$A$18,0)))</f>
        <v/>
      </c>
      <c r="G11209" s="42" t="str">
        <f aca="false">IF(A11209="","",WORKDAY(B11209,F11209))</f>
        <v/>
      </c>
    </row>
    <row r="11210" customFormat="false" ht="15" hidden="false" customHeight="false" outlineLevel="0" collapsed="false">
      <c r="A11210" s="37"/>
      <c r="B11210" s="38"/>
      <c r="C11210" s="39"/>
      <c r="D11210" s="39"/>
      <c r="E11210" s="40"/>
      <c r="F11210" s="41" t="str">
        <f aca="false">IF(A11210="","",INDEX(Assumptions!$B$16:$B$18,MATCH(C11210,Assumptions!$A$16:$A$18,0)))</f>
        <v/>
      </c>
      <c r="G11210" s="42" t="str">
        <f aca="false">IF(A11210="","",WORKDAY(B11210,F11210))</f>
        <v/>
      </c>
    </row>
    <row r="11211" customFormat="false" ht="15" hidden="false" customHeight="false" outlineLevel="0" collapsed="false">
      <c r="A11211" s="37"/>
      <c r="B11211" s="38"/>
      <c r="C11211" s="39"/>
      <c r="D11211" s="39"/>
      <c r="E11211" s="40"/>
      <c r="F11211" s="41" t="str">
        <f aca="false">IF(A11211="","",INDEX(Assumptions!$B$16:$B$18,MATCH(C11211,Assumptions!$A$16:$A$18,0)))</f>
        <v/>
      </c>
      <c r="G11211" s="42" t="str">
        <f aca="false">IF(A11211="","",WORKDAY(B11211,F11211))</f>
        <v/>
      </c>
    </row>
    <row r="11212" customFormat="false" ht="15" hidden="false" customHeight="false" outlineLevel="0" collapsed="false">
      <c r="A11212" s="37"/>
      <c r="B11212" s="38"/>
      <c r="C11212" s="39"/>
      <c r="D11212" s="39"/>
      <c r="E11212" s="40"/>
      <c r="F11212" s="41" t="str">
        <f aca="false">IF(A11212="","",INDEX(Assumptions!$B$16:$B$18,MATCH(C11212,Assumptions!$A$16:$A$18,0)))</f>
        <v/>
      </c>
      <c r="G11212" s="42" t="str">
        <f aca="false">IF(A11212="","",WORKDAY(B11212,F11212))</f>
        <v/>
      </c>
    </row>
    <row r="11213" customFormat="false" ht="15" hidden="false" customHeight="false" outlineLevel="0" collapsed="false">
      <c r="A11213" s="37"/>
      <c r="B11213" s="38"/>
      <c r="C11213" s="39"/>
      <c r="D11213" s="39"/>
      <c r="E11213" s="40"/>
      <c r="F11213" s="41" t="str">
        <f aca="false">IF(A11213="","",INDEX(Assumptions!$B$16:$B$18,MATCH(C11213,Assumptions!$A$16:$A$18,0)))</f>
        <v/>
      </c>
      <c r="G11213" s="42" t="str">
        <f aca="false">IF(A11213="","",WORKDAY(B11213,F11213))</f>
        <v/>
      </c>
    </row>
    <row r="11214" customFormat="false" ht="15" hidden="false" customHeight="false" outlineLevel="0" collapsed="false">
      <c r="A11214" s="37"/>
      <c r="B11214" s="38"/>
      <c r="C11214" s="39"/>
      <c r="D11214" s="39"/>
      <c r="E11214" s="40"/>
      <c r="F11214" s="41" t="str">
        <f aca="false">IF(A11214="","",INDEX(Assumptions!$B$16:$B$18,MATCH(C11214,Assumptions!$A$16:$A$18,0)))</f>
        <v/>
      </c>
      <c r="G11214" s="42" t="str">
        <f aca="false">IF(A11214="","",WORKDAY(B11214,F11214))</f>
        <v/>
      </c>
    </row>
    <row r="11215" customFormat="false" ht="15" hidden="false" customHeight="false" outlineLevel="0" collapsed="false">
      <c r="A11215" s="37"/>
      <c r="B11215" s="38"/>
      <c r="C11215" s="39"/>
      <c r="D11215" s="39"/>
      <c r="E11215" s="40"/>
      <c r="F11215" s="41" t="str">
        <f aca="false">IF(A11215="","",INDEX(Assumptions!$B$16:$B$18,MATCH(C11215,Assumptions!$A$16:$A$18,0)))</f>
        <v/>
      </c>
      <c r="G11215" s="42" t="str">
        <f aca="false">IF(A11215="","",WORKDAY(B11215,F11215))</f>
        <v/>
      </c>
    </row>
    <row r="11216" customFormat="false" ht="15" hidden="false" customHeight="false" outlineLevel="0" collapsed="false">
      <c r="A11216" s="37"/>
      <c r="B11216" s="38"/>
      <c r="C11216" s="39"/>
      <c r="D11216" s="39"/>
      <c r="E11216" s="40"/>
      <c r="F11216" s="41" t="str">
        <f aca="false">IF(A11216="","",INDEX(Assumptions!$B$16:$B$18,MATCH(C11216,Assumptions!$A$16:$A$18,0)))</f>
        <v/>
      </c>
      <c r="G11216" s="42" t="str">
        <f aca="false">IF(A11216="","",WORKDAY(B11216,F11216))</f>
        <v/>
      </c>
    </row>
    <row r="11217" customFormat="false" ht="15" hidden="false" customHeight="false" outlineLevel="0" collapsed="false">
      <c r="A11217" s="37"/>
      <c r="B11217" s="38"/>
      <c r="C11217" s="39"/>
      <c r="D11217" s="39"/>
      <c r="E11217" s="40"/>
      <c r="F11217" s="41" t="str">
        <f aca="false">IF(A11217="","",INDEX(Assumptions!$B$16:$B$18,MATCH(C11217,Assumptions!$A$16:$A$18,0)))</f>
        <v/>
      </c>
      <c r="G11217" s="42" t="str">
        <f aca="false">IF(A11217="","",WORKDAY(B11217,F11217))</f>
        <v/>
      </c>
    </row>
    <row r="11218" customFormat="false" ht="15" hidden="false" customHeight="false" outlineLevel="0" collapsed="false">
      <c r="A11218" s="37"/>
      <c r="B11218" s="38"/>
      <c r="C11218" s="39"/>
      <c r="D11218" s="39"/>
      <c r="E11218" s="40"/>
      <c r="F11218" s="41" t="str">
        <f aca="false">IF(A11218="","",INDEX(Assumptions!$B$16:$B$18,MATCH(C11218,Assumptions!$A$16:$A$18,0)))</f>
        <v/>
      </c>
      <c r="G11218" s="42" t="str">
        <f aca="false">IF(A11218="","",WORKDAY(B11218,F11218))</f>
        <v/>
      </c>
    </row>
    <row r="11219" customFormat="false" ht="15" hidden="false" customHeight="false" outlineLevel="0" collapsed="false">
      <c r="A11219" s="37"/>
      <c r="B11219" s="38"/>
      <c r="C11219" s="39"/>
      <c r="D11219" s="39"/>
      <c r="E11219" s="40"/>
      <c r="F11219" s="41" t="str">
        <f aca="false">IF(A11219="","",INDEX(Assumptions!$B$16:$B$18,MATCH(C11219,Assumptions!$A$16:$A$18,0)))</f>
        <v/>
      </c>
      <c r="G11219" s="42" t="str">
        <f aca="false">IF(A11219="","",WORKDAY(B11219,F11219))</f>
        <v/>
      </c>
    </row>
    <row r="11220" customFormat="false" ht="15" hidden="false" customHeight="false" outlineLevel="0" collapsed="false">
      <c r="A11220" s="37"/>
      <c r="B11220" s="38"/>
      <c r="C11220" s="39"/>
      <c r="D11220" s="39"/>
      <c r="E11220" s="40"/>
      <c r="F11220" s="41" t="str">
        <f aca="false">IF(A11220="","",INDEX(Assumptions!$B$16:$B$18,MATCH(C11220,Assumptions!$A$16:$A$18,0)))</f>
        <v/>
      </c>
      <c r="G11220" s="42" t="str">
        <f aca="false">IF(A11220="","",WORKDAY(B11220,F11220))</f>
        <v/>
      </c>
    </row>
    <row r="11221" customFormat="false" ht="15" hidden="false" customHeight="false" outlineLevel="0" collapsed="false">
      <c r="A11221" s="37"/>
      <c r="B11221" s="38"/>
      <c r="C11221" s="39"/>
      <c r="D11221" s="39"/>
      <c r="E11221" s="40"/>
      <c r="F11221" s="41" t="str">
        <f aca="false">IF(A11221="","",INDEX(Assumptions!$B$16:$B$18,MATCH(C11221,Assumptions!$A$16:$A$18,0)))</f>
        <v/>
      </c>
      <c r="G11221" s="42" t="str">
        <f aca="false">IF(A11221="","",WORKDAY(B11221,F11221))</f>
        <v/>
      </c>
    </row>
    <row r="11222" customFormat="false" ht="15" hidden="false" customHeight="false" outlineLevel="0" collapsed="false">
      <c r="A11222" s="37"/>
      <c r="B11222" s="38"/>
      <c r="C11222" s="39"/>
      <c r="D11222" s="39"/>
      <c r="E11222" s="40"/>
      <c r="F11222" s="41" t="str">
        <f aca="false">IF(A11222="","",INDEX(Assumptions!$B$16:$B$18,MATCH(C11222,Assumptions!$A$16:$A$18,0)))</f>
        <v/>
      </c>
      <c r="G11222" s="42" t="str">
        <f aca="false">IF(A11222="","",WORKDAY(B11222,F11222))</f>
        <v/>
      </c>
    </row>
    <row r="11223" customFormat="false" ht="15" hidden="false" customHeight="false" outlineLevel="0" collapsed="false">
      <c r="A11223" s="37"/>
      <c r="B11223" s="38"/>
      <c r="C11223" s="39"/>
      <c r="D11223" s="39"/>
      <c r="E11223" s="40"/>
      <c r="F11223" s="41" t="str">
        <f aca="false">IF(A11223="","",INDEX(Assumptions!$B$16:$B$18,MATCH(C11223,Assumptions!$A$16:$A$18,0)))</f>
        <v/>
      </c>
      <c r="G11223" s="42" t="str">
        <f aca="false">IF(A11223="","",WORKDAY(B11223,F11223))</f>
        <v/>
      </c>
    </row>
    <row r="11224" customFormat="false" ht="15" hidden="false" customHeight="false" outlineLevel="0" collapsed="false">
      <c r="A11224" s="37"/>
      <c r="B11224" s="38"/>
      <c r="C11224" s="39"/>
      <c r="D11224" s="39"/>
      <c r="E11224" s="40"/>
      <c r="F11224" s="41" t="str">
        <f aca="false">IF(A11224="","",INDEX(Assumptions!$B$16:$B$18,MATCH(C11224,Assumptions!$A$16:$A$18,0)))</f>
        <v/>
      </c>
      <c r="G11224" s="42" t="str">
        <f aca="false">IF(A11224="","",WORKDAY(B11224,F11224))</f>
        <v/>
      </c>
    </row>
    <row r="11225" customFormat="false" ht="15" hidden="false" customHeight="false" outlineLevel="0" collapsed="false">
      <c r="A11225" s="37"/>
      <c r="B11225" s="38"/>
      <c r="C11225" s="39"/>
      <c r="D11225" s="39"/>
      <c r="E11225" s="40"/>
      <c r="F11225" s="41" t="str">
        <f aca="false">IF(A11225="","",INDEX(Assumptions!$B$16:$B$18,MATCH(C11225,Assumptions!$A$16:$A$18,0)))</f>
        <v/>
      </c>
      <c r="G11225" s="42" t="str">
        <f aca="false">IF(A11225="","",WORKDAY(B11225,F11225))</f>
        <v/>
      </c>
    </row>
    <row r="11226" customFormat="false" ht="15" hidden="false" customHeight="false" outlineLevel="0" collapsed="false">
      <c r="A11226" s="37"/>
      <c r="B11226" s="38"/>
      <c r="C11226" s="39"/>
      <c r="D11226" s="39"/>
      <c r="E11226" s="40"/>
      <c r="F11226" s="41" t="str">
        <f aca="false">IF(A11226="","",INDEX(Assumptions!$B$16:$B$18,MATCH(C11226,Assumptions!$A$16:$A$18,0)))</f>
        <v/>
      </c>
      <c r="G11226" s="42" t="str">
        <f aca="false">IF(A11226="","",WORKDAY(B11226,F11226))</f>
        <v/>
      </c>
    </row>
    <row r="11227" customFormat="false" ht="15" hidden="false" customHeight="false" outlineLevel="0" collapsed="false">
      <c r="A11227" s="37"/>
      <c r="B11227" s="38"/>
      <c r="C11227" s="39"/>
      <c r="D11227" s="39"/>
      <c r="E11227" s="40"/>
      <c r="F11227" s="41" t="str">
        <f aca="false">IF(A11227="","",INDEX(Assumptions!$B$16:$B$18,MATCH(C11227,Assumptions!$A$16:$A$18,0)))</f>
        <v/>
      </c>
      <c r="G11227" s="42" t="str">
        <f aca="false">IF(A11227="","",WORKDAY(B11227,F11227))</f>
        <v/>
      </c>
    </row>
    <row r="11228" customFormat="false" ht="15" hidden="false" customHeight="false" outlineLevel="0" collapsed="false">
      <c r="A11228" s="37"/>
      <c r="B11228" s="38"/>
      <c r="C11228" s="39"/>
      <c r="D11228" s="39"/>
      <c r="E11228" s="40"/>
      <c r="F11228" s="41" t="str">
        <f aca="false">IF(A11228="","",INDEX(Assumptions!$B$16:$B$18,MATCH(C11228,Assumptions!$A$16:$A$18,0)))</f>
        <v/>
      </c>
      <c r="G11228" s="42" t="str">
        <f aca="false">IF(A11228="","",WORKDAY(B11228,F11228))</f>
        <v/>
      </c>
    </row>
    <row r="11229" customFormat="false" ht="15" hidden="false" customHeight="false" outlineLevel="0" collapsed="false">
      <c r="A11229" s="37"/>
      <c r="B11229" s="38"/>
      <c r="C11229" s="39"/>
      <c r="D11229" s="39"/>
      <c r="E11229" s="40"/>
      <c r="F11229" s="41" t="str">
        <f aca="false">IF(A11229="","",INDEX(Assumptions!$B$16:$B$18,MATCH(C11229,Assumptions!$A$16:$A$18,0)))</f>
        <v/>
      </c>
      <c r="G11229" s="42" t="str">
        <f aca="false">IF(A11229="","",WORKDAY(B11229,F11229))</f>
        <v/>
      </c>
    </row>
    <row r="11230" customFormat="false" ht="15" hidden="false" customHeight="false" outlineLevel="0" collapsed="false">
      <c r="A11230" s="37"/>
      <c r="B11230" s="38"/>
      <c r="C11230" s="39"/>
      <c r="D11230" s="39"/>
      <c r="E11230" s="40"/>
      <c r="F11230" s="41" t="str">
        <f aca="false">IF(A11230="","",INDEX(Assumptions!$B$16:$B$18,MATCH(C11230,Assumptions!$A$16:$A$18,0)))</f>
        <v/>
      </c>
      <c r="G11230" s="42" t="str">
        <f aca="false">IF(A11230="","",WORKDAY(B11230,F11230))</f>
        <v/>
      </c>
    </row>
    <row r="11231" customFormat="false" ht="15" hidden="false" customHeight="false" outlineLevel="0" collapsed="false">
      <c r="A11231" s="37"/>
      <c r="B11231" s="38"/>
      <c r="C11231" s="39"/>
      <c r="D11231" s="39"/>
      <c r="E11231" s="40"/>
      <c r="F11231" s="41" t="str">
        <f aca="false">IF(A11231="","",INDEX(Assumptions!$B$16:$B$18,MATCH(C11231,Assumptions!$A$16:$A$18,0)))</f>
        <v/>
      </c>
      <c r="G11231" s="42" t="str">
        <f aca="false">IF(A11231="","",WORKDAY(B11231,F11231))</f>
        <v/>
      </c>
    </row>
    <row r="11232" customFormat="false" ht="15" hidden="false" customHeight="false" outlineLevel="0" collapsed="false">
      <c r="A11232" s="37"/>
      <c r="B11232" s="38"/>
      <c r="C11232" s="39"/>
      <c r="D11232" s="39"/>
      <c r="E11232" s="40"/>
      <c r="F11232" s="41" t="str">
        <f aca="false">IF(A11232="","",INDEX(Assumptions!$B$16:$B$18,MATCH(C11232,Assumptions!$A$16:$A$18,0)))</f>
        <v/>
      </c>
      <c r="G11232" s="42" t="str">
        <f aca="false">IF(A11232="","",WORKDAY(B11232,F11232))</f>
        <v/>
      </c>
    </row>
    <row r="11233" customFormat="false" ht="15" hidden="false" customHeight="false" outlineLevel="0" collapsed="false">
      <c r="A11233" s="37"/>
      <c r="B11233" s="38"/>
      <c r="C11233" s="39"/>
      <c r="D11233" s="39"/>
      <c r="E11233" s="40"/>
      <c r="F11233" s="41" t="str">
        <f aca="false">IF(A11233="","",INDEX(Assumptions!$B$16:$B$18,MATCH(C11233,Assumptions!$A$16:$A$18,0)))</f>
        <v/>
      </c>
      <c r="G11233" s="42" t="str">
        <f aca="false">IF(A11233="","",WORKDAY(B11233,F11233))</f>
        <v/>
      </c>
    </row>
    <row r="11234" customFormat="false" ht="15" hidden="false" customHeight="false" outlineLevel="0" collapsed="false">
      <c r="A11234" s="37"/>
      <c r="B11234" s="38"/>
      <c r="C11234" s="39"/>
      <c r="D11234" s="39"/>
      <c r="E11234" s="40"/>
      <c r="F11234" s="41" t="str">
        <f aca="false">IF(A11234="","",INDEX(Assumptions!$B$16:$B$18,MATCH(C11234,Assumptions!$A$16:$A$18,0)))</f>
        <v/>
      </c>
      <c r="G11234" s="42" t="str">
        <f aca="false">IF(A11234="","",WORKDAY(B11234,F11234))</f>
        <v/>
      </c>
    </row>
    <row r="11235" customFormat="false" ht="15" hidden="false" customHeight="false" outlineLevel="0" collapsed="false">
      <c r="A11235" s="37"/>
      <c r="B11235" s="38"/>
      <c r="C11235" s="39"/>
      <c r="D11235" s="39"/>
      <c r="E11235" s="40"/>
      <c r="F11235" s="41" t="str">
        <f aca="false">IF(A11235="","",INDEX(Assumptions!$B$16:$B$18,MATCH(C11235,Assumptions!$A$16:$A$18,0)))</f>
        <v/>
      </c>
      <c r="G11235" s="42" t="str">
        <f aca="false">IF(A11235="","",WORKDAY(B11235,F11235))</f>
        <v/>
      </c>
    </row>
    <row r="11236" customFormat="false" ht="15" hidden="false" customHeight="false" outlineLevel="0" collapsed="false">
      <c r="A11236" s="37"/>
      <c r="B11236" s="38"/>
      <c r="C11236" s="39"/>
      <c r="D11236" s="39"/>
      <c r="E11236" s="40"/>
      <c r="F11236" s="41" t="str">
        <f aca="false">IF(A11236="","",INDEX(Assumptions!$B$16:$B$18,MATCH(C11236,Assumptions!$A$16:$A$18,0)))</f>
        <v/>
      </c>
      <c r="G11236" s="42" t="str">
        <f aca="false">IF(A11236="","",WORKDAY(B11236,F11236))</f>
        <v/>
      </c>
    </row>
    <row r="11237" customFormat="false" ht="15" hidden="false" customHeight="false" outlineLevel="0" collapsed="false">
      <c r="A11237" s="37"/>
      <c r="B11237" s="38"/>
      <c r="C11237" s="39"/>
      <c r="D11237" s="39"/>
      <c r="E11237" s="40"/>
      <c r="F11237" s="41" t="str">
        <f aca="false">IF(A11237="","",INDEX(Assumptions!$B$16:$B$18,MATCH(C11237,Assumptions!$A$16:$A$18,0)))</f>
        <v/>
      </c>
      <c r="G11237" s="42" t="str">
        <f aca="false">IF(A11237="","",WORKDAY(B11237,F11237))</f>
        <v/>
      </c>
    </row>
    <row r="11238" customFormat="false" ht="15" hidden="false" customHeight="false" outlineLevel="0" collapsed="false">
      <c r="A11238" s="37"/>
      <c r="B11238" s="38"/>
      <c r="C11238" s="39"/>
      <c r="D11238" s="39"/>
      <c r="E11238" s="40"/>
      <c r="F11238" s="41" t="str">
        <f aca="false">IF(A11238="","",INDEX(Assumptions!$B$16:$B$18,MATCH(C11238,Assumptions!$A$16:$A$18,0)))</f>
        <v/>
      </c>
      <c r="G11238" s="42" t="str">
        <f aca="false">IF(A11238="","",WORKDAY(B11238,F11238))</f>
        <v/>
      </c>
    </row>
    <row r="11239" customFormat="false" ht="15" hidden="false" customHeight="false" outlineLevel="0" collapsed="false">
      <c r="A11239" s="37"/>
      <c r="B11239" s="38"/>
      <c r="C11239" s="39"/>
      <c r="D11239" s="39"/>
      <c r="E11239" s="40"/>
      <c r="F11239" s="41" t="str">
        <f aca="false">IF(A11239="","",INDEX(Assumptions!$B$16:$B$18,MATCH(C11239,Assumptions!$A$16:$A$18,0)))</f>
        <v/>
      </c>
      <c r="G11239" s="42" t="str">
        <f aca="false">IF(A11239="","",WORKDAY(B11239,F11239))</f>
        <v/>
      </c>
    </row>
    <row r="11240" customFormat="false" ht="15" hidden="false" customHeight="false" outlineLevel="0" collapsed="false">
      <c r="A11240" s="37"/>
      <c r="B11240" s="38"/>
      <c r="C11240" s="39"/>
      <c r="D11240" s="39"/>
      <c r="E11240" s="40"/>
      <c r="F11240" s="41" t="str">
        <f aca="false">IF(A11240="","",INDEX(Assumptions!$B$16:$B$18,MATCH(C11240,Assumptions!$A$16:$A$18,0)))</f>
        <v/>
      </c>
      <c r="G11240" s="42" t="str">
        <f aca="false">IF(A11240="","",WORKDAY(B11240,F11240))</f>
        <v/>
      </c>
    </row>
    <row r="11241" customFormat="false" ht="15" hidden="false" customHeight="false" outlineLevel="0" collapsed="false">
      <c r="A11241" s="37"/>
      <c r="B11241" s="38"/>
      <c r="C11241" s="39"/>
      <c r="D11241" s="39"/>
      <c r="E11241" s="40"/>
      <c r="F11241" s="41" t="str">
        <f aca="false">IF(A11241="","",INDEX(Assumptions!$B$16:$B$18,MATCH(C11241,Assumptions!$A$16:$A$18,0)))</f>
        <v/>
      </c>
      <c r="G11241" s="42" t="str">
        <f aca="false">IF(A11241="","",WORKDAY(B11241,F11241))</f>
        <v/>
      </c>
    </row>
    <row r="11242" customFormat="false" ht="15" hidden="false" customHeight="false" outlineLevel="0" collapsed="false">
      <c r="A11242" s="37"/>
      <c r="B11242" s="38"/>
      <c r="C11242" s="39"/>
      <c r="D11242" s="39"/>
      <c r="E11242" s="40"/>
      <c r="F11242" s="41" t="str">
        <f aca="false">IF(A11242="","",INDEX(Assumptions!$B$16:$B$18,MATCH(C11242,Assumptions!$A$16:$A$18,0)))</f>
        <v/>
      </c>
      <c r="G11242" s="42" t="str">
        <f aca="false">IF(A11242="","",WORKDAY(B11242,F11242))</f>
        <v/>
      </c>
    </row>
    <row r="11243" customFormat="false" ht="15" hidden="false" customHeight="false" outlineLevel="0" collapsed="false">
      <c r="A11243" s="37"/>
      <c r="B11243" s="38"/>
      <c r="C11243" s="39"/>
      <c r="D11243" s="39"/>
      <c r="E11243" s="40"/>
      <c r="F11243" s="41" t="str">
        <f aca="false">IF(A11243="","",INDEX(Assumptions!$B$16:$B$18,MATCH(C11243,Assumptions!$A$16:$A$18,0)))</f>
        <v/>
      </c>
      <c r="G11243" s="42" t="str">
        <f aca="false">IF(A11243="","",WORKDAY(B11243,F11243))</f>
        <v/>
      </c>
    </row>
    <row r="11244" customFormat="false" ht="15" hidden="false" customHeight="false" outlineLevel="0" collapsed="false">
      <c r="A11244" s="37"/>
      <c r="B11244" s="38"/>
      <c r="C11244" s="39"/>
      <c r="D11244" s="39"/>
      <c r="E11244" s="40"/>
      <c r="F11244" s="41" t="str">
        <f aca="false">IF(A11244="","",INDEX(Assumptions!$B$16:$B$18,MATCH(C11244,Assumptions!$A$16:$A$18,0)))</f>
        <v/>
      </c>
      <c r="G11244" s="42" t="str">
        <f aca="false">IF(A11244="","",WORKDAY(B11244,F11244))</f>
        <v/>
      </c>
    </row>
    <row r="11245" customFormat="false" ht="15" hidden="false" customHeight="false" outlineLevel="0" collapsed="false">
      <c r="A11245" s="37"/>
      <c r="B11245" s="38"/>
      <c r="C11245" s="39"/>
      <c r="D11245" s="39"/>
      <c r="E11245" s="40"/>
      <c r="F11245" s="41" t="str">
        <f aca="false">IF(A11245="","",INDEX(Assumptions!$B$16:$B$18,MATCH(C11245,Assumptions!$A$16:$A$18,0)))</f>
        <v/>
      </c>
      <c r="G11245" s="42" t="str">
        <f aca="false">IF(A11245="","",WORKDAY(B11245,F11245))</f>
        <v/>
      </c>
    </row>
    <row r="11246" customFormat="false" ht="15" hidden="false" customHeight="false" outlineLevel="0" collapsed="false">
      <c r="A11246" s="37"/>
      <c r="B11246" s="38"/>
      <c r="C11246" s="39"/>
      <c r="D11246" s="39"/>
      <c r="E11246" s="40"/>
      <c r="F11246" s="41" t="str">
        <f aca="false">IF(A11246="","",INDEX(Assumptions!$B$16:$B$18,MATCH(C11246,Assumptions!$A$16:$A$18,0)))</f>
        <v/>
      </c>
      <c r="G11246" s="42" t="str">
        <f aca="false">IF(A11246="","",WORKDAY(B11246,F11246))</f>
        <v/>
      </c>
    </row>
    <row r="11247" customFormat="false" ht="15" hidden="false" customHeight="false" outlineLevel="0" collapsed="false">
      <c r="A11247" s="37"/>
      <c r="B11247" s="38"/>
      <c r="C11247" s="39"/>
      <c r="D11247" s="39"/>
      <c r="E11247" s="40"/>
      <c r="F11247" s="41" t="str">
        <f aca="false">IF(A11247="","",INDEX(Assumptions!$B$16:$B$18,MATCH(C11247,Assumptions!$A$16:$A$18,0)))</f>
        <v/>
      </c>
      <c r="G11247" s="42" t="str">
        <f aca="false">IF(A11247="","",WORKDAY(B11247,F11247))</f>
        <v/>
      </c>
    </row>
    <row r="11248" customFormat="false" ht="15" hidden="false" customHeight="false" outlineLevel="0" collapsed="false">
      <c r="A11248" s="37"/>
      <c r="B11248" s="38"/>
      <c r="C11248" s="39"/>
      <c r="D11248" s="39"/>
      <c r="E11248" s="40"/>
      <c r="F11248" s="41" t="str">
        <f aca="false">IF(A11248="","",INDEX(Assumptions!$B$16:$B$18,MATCH(C11248,Assumptions!$A$16:$A$18,0)))</f>
        <v/>
      </c>
      <c r="G11248" s="42" t="str">
        <f aca="false">IF(A11248="","",WORKDAY(B11248,F11248))</f>
        <v/>
      </c>
    </row>
    <row r="11249" customFormat="false" ht="15" hidden="false" customHeight="false" outlineLevel="0" collapsed="false">
      <c r="A11249" s="37"/>
      <c r="B11249" s="38"/>
      <c r="C11249" s="39"/>
      <c r="D11249" s="39"/>
      <c r="E11249" s="40"/>
      <c r="F11249" s="41" t="str">
        <f aca="false">IF(A11249="","",INDEX(Assumptions!$B$16:$B$18,MATCH(C11249,Assumptions!$A$16:$A$18,0)))</f>
        <v/>
      </c>
      <c r="G11249" s="42" t="str">
        <f aca="false">IF(A11249="","",WORKDAY(B11249,F11249))</f>
        <v/>
      </c>
    </row>
    <row r="11250" customFormat="false" ht="15" hidden="false" customHeight="false" outlineLevel="0" collapsed="false">
      <c r="A11250" s="37"/>
      <c r="B11250" s="38"/>
      <c r="C11250" s="39"/>
      <c r="D11250" s="39"/>
      <c r="E11250" s="40"/>
      <c r="F11250" s="41" t="str">
        <f aca="false">IF(A11250="","",INDEX(Assumptions!$B$16:$B$18,MATCH(C11250,Assumptions!$A$16:$A$18,0)))</f>
        <v/>
      </c>
      <c r="G11250" s="42" t="str">
        <f aca="false">IF(A11250="","",WORKDAY(B11250,F11250))</f>
        <v/>
      </c>
    </row>
    <row r="11251" customFormat="false" ht="15" hidden="false" customHeight="false" outlineLevel="0" collapsed="false">
      <c r="A11251" s="37"/>
      <c r="B11251" s="38"/>
      <c r="C11251" s="39"/>
      <c r="D11251" s="39"/>
      <c r="E11251" s="40"/>
      <c r="F11251" s="41" t="str">
        <f aca="false">IF(A11251="","",INDEX(Assumptions!$B$16:$B$18,MATCH(C11251,Assumptions!$A$16:$A$18,0)))</f>
        <v/>
      </c>
      <c r="G11251" s="42" t="str">
        <f aca="false">IF(A11251="","",WORKDAY(B11251,F11251))</f>
        <v/>
      </c>
    </row>
    <row r="11252" customFormat="false" ht="15" hidden="false" customHeight="false" outlineLevel="0" collapsed="false">
      <c r="A11252" s="37"/>
      <c r="B11252" s="38"/>
      <c r="C11252" s="39"/>
      <c r="D11252" s="39"/>
      <c r="E11252" s="40"/>
      <c r="F11252" s="41" t="str">
        <f aca="false">IF(A11252="","",INDEX(Assumptions!$B$16:$B$18,MATCH(C11252,Assumptions!$A$16:$A$18,0)))</f>
        <v/>
      </c>
      <c r="G11252" s="42" t="str">
        <f aca="false">IF(A11252="","",WORKDAY(B11252,F11252))</f>
        <v/>
      </c>
    </row>
    <row r="11253" customFormat="false" ht="15" hidden="false" customHeight="false" outlineLevel="0" collapsed="false">
      <c r="A11253" s="37"/>
      <c r="B11253" s="38"/>
      <c r="C11253" s="39"/>
      <c r="D11253" s="39"/>
      <c r="E11253" s="40"/>
      <c r="F11253" s="41" t="str">
        <f aca="false">IF(A11253="","",INDEX(Assumptions!$B$16:$B$18,MATCH(C11253,Assumptions!$A$16:$A$18,0)))</f>
        <v/>
      </c>
      <c r="G11253" s="42" t="str">
        <f aca="false">IF(A11253="","",WORKDAY(B11253,F11253))</f>
        <v/>
      </c>
    </row>
    <row r="11254" customFormat="false" ht="15" hidden="false" customHeight="false" outlineLevel="0" collapsed="false">
      <c r="A11254" s="37"/>
      <c r="B11254" s="38"/>
      <c r="C11254" s="39"/>
      <c r="D11254" s="39"/>
      <c r="E11254" s="40"/>
      <c r="F11254" s="41" t="str">
        <f aca="false">IF(A11254="","",INDEX(Assumptions!$B$16:$B$18,MATCH(C11254,Assumptions!$A$16:$A$18,0)))</f>
        <v/>
      </c>
      <c r="G11254" s="42" t="str">
        <f aca="false">IF(A11254="","",WORKDAY(B11254,F11254))</f>
        <v/>
      </c>
    </row>
    <row r="11255" customFormat="false" ht="15" hidden="false" customHeight="false" outlineLevel="0" collapsed="false">
      <c r="A11255" s="37"/>
      <c r="B11255" s="38"/>
      <c r="C11255" s="39"/>
      <c r="D11255" s="39"/>
      <c r="E11255" s="40"/>
      <c r="F11255" s="41" t="str">
        <f aca="false">IF(A11255="","",INDEX(Assumptions!$B$16:$B$18,MATCH(C11255,Assumptions!$A$16:$A$18,0)))</f>
        <v/>
      </c>
      <c r="G11255" s="42" t="str">
        <f aca="false">IF(A11255="","",WORKDAY(B11255,F11255))</f>
        <v/>
      </c>
    </row>
    <row r="11256" customFormat="false" ht="15" hidden="false" customHeight="false" outlineLevel="0" collapsed="false">
      <c r="A11256" s="37"/>
      <c r="B11256" s="38"/>
      <c r="C11256" s="39"/>
      <c r="D11256" s="39"/>
      <c r="E11256" s="40"/>
      <c r="F11256" s="41" t="str">
        <f aca="false">IF(A11256="","",INDEX(Assumptions!$B$16:$B$18,MATCH(C11256,Assumptions!$A$16:$A$18,0)))</f>
        <v/>
      </c>
      <c r="G11256" s="42" t="str">
        <f aca="false">IF(A11256="","",WORKDAY(B11256,F11256))</f>
        <v/>
      </c>
    </row>
    <row r="11257" customFormat="false" ht="15" hidden="false" customHeight="false" outlineLevel="0" collapsed="false">
      <c r="A11257" s="37"/>
      <c r="B11257" s="38"/>
      <c r="C11257" s="39"/>
      <c r="D11257" s="39"/>
      <c r="E11257" s="40"/>
      <c r="F11257" s="41" t="str">
        <f aca="false">IF(A11257="","",INDEX(Assumptions!$B$16:$B$18,MATCH(C11257,Assumptions!$A$16:$A$18,0)))</f>
        <v/>
      </c>
      <c r="G11257" s="42" t="str">
        <f aca="false">IF(A11257="","",WORKDAY(B11257,F11257))</f>
        <v/>
      </c>
    </row>
    <row r="11258" customFormat="false" ht="15" hidden="false" customHeight="false" outlineLevel="0" collapsed="false">
      <c r="A11258" s="37"/>
      <c r="B11258" s="38"/>
      <c r="C11258" s="39"/>
      <c r="D11258" s="39"/>
      <c r="E11258" s="40"/>
      <c r="F11258" s="41" t="str">
        <f aca="false">IF(A11258="","",INDEX(Assumptions!$B$16:$B$18,MATCH(C11258,Assumptions!$A$16:$A$18,0)))</f>
        <v/>
      </c>
      <c r="G11258" s="42" t="str">
        <f aca="false">IF(A11258="","",WORKDAY(B11258,F11258))</f>
        <v/>
      </c>
    </row>
    <row r="11259" customFormat="false" ht="15" hidden="false" customHeight="false" outlineLevel="0" collapsed="false">
      <c r="A11259" s="37"/>
      <c r="B11259" s="38"/>
      <c r="C11259" s="39"/>
      <c r="D11259" s="39"/>
      <c r="E11259" s="40"/>
      <c r="F11259" s="41" t="str">
        <f aca="false">IF(A11259="","",INDEX(Assumptions!$B$16:$B$18,MATCH(C11259,Assumptions!$A$16:$A$18,0)))</f>
        <v/>
      </c>
      <c r="G11259" s="42" t="str">
        <f aca="false">IF(A11259="","",WORKDAY(B11259,F11259))</f>
        <v/>
      </c>
    </row>
    <row r="11260" customFormat="false" ht="15" hidden="false" customHeight="false" outlineLevel="0" collapsed="false">
      <c r="A11260" s="37"/>
      <c r="B11260" s="38"/>
      <c r="C11260" s="39"/>
      <c r="D11260" s="39"/>
      <c r="E11260" s="40"/>
      <c r="F11260" s="41" t="str">
        <f aca="false">IF(A11260="","",INDEX(Assumptions!$B$16:$B$18,MATCH(C11260,Assumptions!$A$16:$A$18,0)))</f>
        <v/>
      </c>
      <c r="G11260" s="42" t="str">
        <f aca="false">IF(A11260="","",WORKDAY(B11260,F11260))</f>
        <v/>
      </c>
    </row>
    <row r="11261" customFormat="false" ht="15" hidden="false" customHeight="false" outlineLevel="0" collapsed="false">
      <c r="A11261" s="37"/>
      <c r="B11261" s="38"/>
      <c r="C11261" s="39"/>
      <c r="D11261" s="39"/>
      <c r="E11261" s="40"/>
      <c r="F11261" s="41" t="str">
        <f aca="false">IF(A11261="","",INDEX(Assumptions!$B$16:$B$18,MATCH(C11261,Assumptions!$A$16:$A$18,0)))</f>
        <v/>
      </c>
      <c r="G11261" s="42" t="str">
        <f aca="false">IF(A11261="","",WORKDAY(B11261,F11261))</f>
        <v/>
      </c>
    </row>
    <row r="11262" customFormat="false" ht="15" hidden="false" customHeight="false" outlineLevel="0" collapsed="false">
      <c r="A11262" s="37"/>
      <c r="B11262" s="38"/>
      <c r="C11262" s="39"/>
      <c r="D11262" s="39"/>
      <c r="E11262" s="40"/>
      <c r="F11262" s="41" t="str">
        <f aca="false">IF(A11262="","",INDEX(Assumptions!$B$16:$B$18,MATCH(C11262,Assumptions!$A$16:$A$18,0)))</f>
        <v/>
      </c>
      <c r="G11262" s="42" t="str">
        <f aca="false">IF(A11262="","",WORKDAY(B11262,F11262))</f>
        <v/>
      </c>
    </row>
    <row r="11263" customFormat="false" ht="15" hidden="false" customHeight="false" outlineLevel="0" collapsed="false">
      <c r="A11263" s="37"/>
      <c r="B11263" s="38"/>
      <c r="C11263" s="39"/>
      <c r="D11263" s="39"/>
      <c r="E11263" s="40"/>
      <c r="F11263" s="41" t="str">
        <f aca="false">IF(A11263="","",INDEX(Assumptions!$B$16:$B$18,MATCH(C11263,Assumptions!$A$16:$A$18,0)))</f>
        <v/>
      </c>
      <c r="G11263" s="42" t="str">
        <f aca="false">IF(A11263="","",WORKDAY(B11263,F11263))</f>
        <v/>
      </c>
    </row>
    <row r="11264" customFormat="false" ht="15" hidden="false" customHeight="false" outlineLevel="0" collapsed="false">
      <c r="A11264" s="37"/>
      <c r="B11264" s="38"/>
      <c r="C11264" s="39"/>
      <c r="D11264" s="39"/>
      <c r="E11264" s="40"/>
      <c r="F11264" s="41" t="str">
        <f aca="false">IF(A11264="","",INDEX(Assumptions!$B$16:$B$18,MATCH(C11264,Assumptions!$A$16:$A$18,0)))</f>
        <v/>
      </c>
      <c r="G11264" s="42" t="str">
        <f aca="false">IF(A11264="","",WORKDAY(B11264,F11264))</f>
        <v/>
      </c>
    </row>
    <row r="11265" customFormat="false" ht="15" hidden="false" customHeight="false" outlineLevel="0" collapsed="false">
      <c r="A11265" s="37"/>
      <c r="B11265" s="38"/>
      <c r="C11265" s="39"/>
      <c r="D11265" s="39"/>
      <c r="E11265" s="40"/>
      <c r="F11265" s="41" t="str">
        <f aca="false">IF(A11265="","",INDEX(Assumptions!$B$16:$B$18,MATCH(C11265,Assumptions!$A$16:$A$18,0)))</f>
        <v/>
      </c>
      <c r="G11265" s="42" t="str">
        <f aca="false">IF(A11265="","",WORKDAY(B11265,F11265))</f>
        <v/>
      </c>
    </row>
    <row r="11266" customFormat="false" ht="15" hidden="false" customHeight="false" outlineLevel="0" collapsed="false">
      <c r="A11266" s="37"/>
      <c r="B11266" s="38"/>
      <c r="C11266" s="39"/>
      <c r="D11266" s="39"/>
      <c r="E11266" s="40"/>
      <c r="F11266" s="41" t="str">
        <f aca="false">IF(A11266="","",INDEX(Assumptions!$B$16:$B$18,MATCH(C11266,Assumptions!$A$16:$A$18,0)))</f>
        <v/>
      </c>
      <c r="G11266" s="42" t="str">
        <f aca="false">IF(A11266="","",WORKDAY(B11266,F11266))</f>
        <v/>
      </c>
    </row>
    <row r="11267" customFormat="false" ht="15" hidden="false" customHeight="false" outlineLevel="0" collapsed="false">
      <c r="A11267" s="37"/>
      <c r="B11267" s="38"/>
      <c r="C11267" s="39"/>
      <c r="D11267" s="39"/>
      <c r="E11267" s="40"/>
      <c r="F11267" s="41" t="str">
        <f aca="false">IF(A11267="","",INDEX(Assumptions!$B$16:$B$18,MATCH(C11267,Assumptions!$A$16:$A$18,0)))</f>
        <v/>
      </c>
      <c r="G11267" s="42" t="str">
        <f aca="false">IF(A11267="","",WORKDAY(B11267,F11267))</f>
        <v/>
      </c>
    </row>
    <row r="11268" customFormat="false" ht="15" hidden="false" customHeight="false" outlineLevel="0" collapsed="false">
      <c r="A11268" s="37"/>
      <c r="B11268" s="38"/>
      <c r="C11268" s="39"/>
      <c r="D11268" s="39"/>
      <c r="E11268" s="40"/>
      <c r="F11268" s="41" t="str">
        <f aca="false">IF(A11268="","",INDEX(Assumptions!$B$16:$B$18,MATCH(C11268,Assumptions!$A$16:$A$18,0)))</f>
        <v/>
      </c>
      <c r="G11268" s="42" t="str">
        <f aca="false">IF(A11268="","",WORKDAY(B11268,F11268))</f>
        <v/>
      </c>
    </row>
    <row r="11269" customFormat="false" ht="15" hidden="false" customHeight="false" outlineLevel="0" collapsed="false">
      <c r="A11269" s="37"/>
      <c r="B11269" s="38"/>
      <c r="C11269" s="39"/>
      <c r="D11269" s="39"/>
      <c r="E11269" s="40"/>
      <c r="F11269" s="41" t="str">
        <f aca="false">IF(A11269="","",INDEX(Assumptions!$B$16:$B$18,MATCH(C11269,Assumptions!$A$16:$A$18,0)))</f>
        <v/>
      </c>
      <c r="G11269" s="42" t="str">
        <f aca="false">IF(A11269="","",WORKDAY(B11269,F11269))</f>
        <v/>
      </c>
    </row>
    <row r="11270" customFormat="false" ht="15" hidden="false" customHeight="false" outlineLevel="0" collapsed="false">
      <c r="A11270" s="37"/>
      <c r="B11270" s="38"/>
      <c r="C11270" s="39"/>
      <c r="D11270" s="39"/>
      <c r="E11270" s="40"/>
      <c r="F11270" s="41" t="str">
        <f aca="false">IF(A11270="","",INDEX(Assumptions!$B$16:$B$18,MATCH(C11270,Assumptions!$A$16:$A$18,0)))</f>
        <v/>
      </c>
      <c r="G11270" s="42" t="str">
        <f aca="false">IF(A11270="","",WORKDAY(B11270,F11270))</f>
        <v/>
      </c>
    </row>
    <row r="11271" customFormat="false" ht="15" hidden="false" customHeight="false" outlineLevel="0" collapsed="false">
      <c r="A11271" s="37"/>
      <c r="B11271" s="38"/>
      <c r="C11271" s="39"/>
      <c r="D11271" s="39"/>
      <c r="E11271" s="40"/>
      <c r="F11271" s="41" t="str">
        <f aca="false">IF(A11271="","",INDEX(Assumptions!$B$16:$B$18,MATCH(C11271,Assumptions!$A$16:$A$18,0)))</f>
        <v/>
      </c>
      <c r="G11271" s="42" t="str">
        <f aca="false">IF(A11271="","",WORKDAY(B11271,F11271))</f>
        <v/>
      </c>
    </row>
    <row r="11272" customFormat="false" ht="15" hidden="false" customHeight="false" outlineLevel="0" collapsed="false">
      <c r="A11272" s="37"/>
      <c r="B11272" s="38"/>
      <c r="C11272" s="39"/>
      <c r="D11272" s="39"/>
      <c r="E11272" s="40"/>
      <c r="F11272" s="41" t="str">
        <f aca="false">IF(A11272="","",INDEX(Assumptions!$B$16:$B$18,MATCH(C11272,Assumptions!$A$16:$A$18,0)))</f>
        <v/>
      </c>
      <c r="G11272" s="42" t="str">
        <f aca="false">IF(A11272="","",WORKDAY(B11272,F11272))</f>
        <v/>
      </c>
    </row>
    <row r="11273" customFormat="false" ht="15" hidden="false" customHeight="false" outlineLevel="0" collapsed="false">
      <c r="A11273" s="37"/>
      <c r="B11273" s="38"/>
      <c r="C11273" s="39"/>
      <c r="D11273" s="39"/>
      <c r="E11273" s="40"/>
      <c r="F11273" s="41" t="str">
        <f aca="false">IF(A11273="","",INDEX(Assumptions!$B$16:$B$18,MATCH(C11273,Assumptions!$A$16:$A$18,0)))</f>
        <v/>
      </c>
      <c r="G11273" s="42" t="str">
        <f aca="false">IF(A11273="","",WORKDAY(B11273,F11273))</f>
        <v/>
      </c>
    </row>
    <row r="11274" customFormat="false" ht="15" hidden="false" customHeight="false" outlineLevel="0" collapsed="false">
      <c r="A11274" s="37"/>
      <c r="B11274" s="38"/>
      <c r="C11274" s="39"/>
      <c r="D11274" s="39"/>
      <c r="E11274" s="40"/>
      <c r="F11274" s="41" t="str">
        <f aca="false">IF(A11274="","",INDEX(Assumptions!$B$16:$B$18,MATCH(C11274,Assumptions!$A$16:$A$18,0)))</f>
        <v/>
      </c>
      <c r="G11274" s="42" t="str">
        <f aca="false">IF(A11274="","",WORKDAY(B11274,F11274))</f>
        <v/>
      </c>
    </row>
    <row r="11275" customFormat="false" ht="15" hidden="false" customHeight="false" outlineLevel="0" collapsed="false">
      <c r="A11275" s="37"/>
      <c r="B11275" s="38"/>
      <c r="C11275" s="39"/>
      <c r="D11275" s="39"/>
      <c r="E11275" s="40"/>
      <c r="F11275" s="41" t="str">
        <f aca="false">IF(A11275="","",INDEX(Assumptions!$B$16:$B$18,MATCH(C11275,Assumptions!$A$16:$A$18,0)))</f>
        <v/>
      </c>
      <c r="G11275" s="42" t="str">
        <f aca="false">IF(A11275="","",WORKDAY(B11275,F11275))</f>
        <v/>
      </c>
    </row>
    <row r="11276" customFormat="false" ht="15" hidden="false" customHeight="false" outlineLevel="0" collapsed="false">
      <c r="A11276" s="37"/>
      <c r="B11276" s="38"/>
      <c r="C11276" s="39"/>
      <c r="D11276" s="39"/>
      <c r="E11276" s="40"/>
      <c r="F11276" s="41" t="str">
        <f aca="false">IF(A11276="","",INDEX(Assumptions!$B$16:$B$18,MATCH(C11276,Assumptions!$A$16:$A$18,0)))</f>
        <v/>
      </c>
      <c r="G11276" s="42" t="str">
        <f aca="false">IF(A11276="","",WORKDAY(B11276,F11276))</f>
        <v/>
      </c>
    </row>
    <row r="11277" customFormat="false" ht="15" hidden="false" customHeight="false" outlineLevel="0" collapsed="false">
      <c r="A11277" s="37"/>
      <c r="B11277" s="38"/>
      <c r="C11277" s="39"/>
      <c r="D11277" s="39"/>
      <c r="E11277" s="40"/>
      <c r="F11277" s="41" t="str">
        <f aca="false">IF(A11277="","",INDEX(Assumptions!$B$16:$B$18,MATCH(C11277,Assumptions!$A$16:$A$18,0)))</f>
        <v/>
      </c>
      <c r="G11277" s="42" t="str">
        <f aca="false">IF(A11277="","",WORKDAY(B11277,F11277))</f>
        <v/>
      </c>
    </row>
    <row r="11278" customFormat="false" ht="15" hidden="false" customHeight="false" outlineLevel="0" collapsed="false">
      <c r="A11278" s="37"/>
      <c r="B11278" s="38"/>
      <c r="C11278" s="39"/>
      <c r="D11278" s="39"/>
      <c r="E11278" s="40"/>
      <c r="F11278" s="41" t="str">
        <f aca="false">IF(A11278="","",INDEX(Assumptions!$B$16:$B$18,MATCH(C11278,Assumptions!$A$16:$A$18,0)))</f>
        <v/>
      </c>
      <c r="G11278" s="42" t="str">
        <f aca="false">IF(A11278="","",WORKDAY(B11278,F11278))</f>
        <v/>
      </c>
    </row>
    <row r="11279" customFormat="false" ht="15" hidden="false" customHeight="false" outlineLevel="0" collapsed="false">
      <c r="A11279" s="37"/>
      <c r="B11279" s="38"/>
      <c r="C11279" s="39"/>
      <c r="D11279" s="39"/>
      <c r="E11279" s="40"/>
      <c r="F11279" s="41" t="str">
        <f aca="false">IF(A11279="","",INDEX(Assumptions!$B$16:$B$18,MATCH(C11279,Assumptions!$A$16:$A$18,0)))</f>
        <v/>
      </c>
      <c r="G11279" s="42" t="str">
        <f aca="false">IF(A11279="","",WORKDAY(B11279,F11279))</f>
        <v/>
      </c>
    </row>
    <row r="11280" customFormat="false" ht="15" hidden="false" customHeight="false" outlineLevel="0" collapsed="false">
      <c r="A11280" s="37"/>
      <c r="B11280" s="38"/>
      <c r="C11280" s="39"/>
      <c r="D11280" s="39"/>
      <c r="E11280" s="40"/>
      <c r="F11280" s="41" t="str">
        <f aca="false">IF(A11280="","",INDEX(Assumptions!$B$16:$B$18,MATCH(C11280,Assumptions!$A$16:$A$18,0)))</f>
        <v/>
      </c>
      <c r="G11280" s="42" t="str">
        <f aca="false">IF(A11280="","",WORKDAY(B11280,F11280))</f>
        <v/>
      </c>
    </row>
    <row r="11281" customFormat="false" ht="15" hidden="false" customHeight="false" outlineLevel="0" collapsed="false">
      <c r="A11281" s="37"/>
      <c r="B11281" s="38"/>
      <c r="C11281" s="39"/>
      <c r="D11281" s="39"/>
      <c r="E11281" s="40"/>
      <c r="F11281" s="41" t="str">
        <f aca="false">IF(A11281="","",INDEX(Assumptions!$B$16:$B$18,MATCH(C11281,Assumptions!$A$16:$A$18,0)))</f>
        <v/>
      </c>
      <c r="G11281" s="42" t="str">
        <f aca="false">IF(A11281="","",WORKDAY(B11281,F11281))</f>
        <v/>
      </c>
    </row>
    <row r="11282" customFormat="false" ht="15" hidden="false" customHeight="false" outlineLevel="0" collapsed="false">
      <c r="A11282" s="37"/>
      <c r="B11282" s="38"/>
      <c r="C11282" s="39"/>
      <c r="D11282" s="39"/>
      <c r="E11282" s="40"/>
      <c r="F11282" s="41" t="str">
        <f aca="false">IF(A11282="","",INDEX(Assumptions!$B$16:$B$18,MATCH(C11282,Assumptions!$A$16:$A$18,0)))</f>
        <v/>
      </c>
      <c r="G11282" s="42" t="str">
        <f aca="false">IF(A11282="","",WORKDAY(B11282,F11282))</f>
        <v/>
      </c>
    </row>
    <row r="11283" customFormat="false" ht="15" hidden="false" customHeight="false" outlineLevel="0" collapsed="false">
      <c r="A11283" s="37"/>
      <c r="B11283" s="38"/>
      <c r="C11283" s="39"/>
      <c r="D11283" s="39"/>
      <c r="E11283" s="40"/>
      <c r="F11283" s="41" t="str">
        <f aca="false">IF(A11283="","",INDEX(Assumptions!$B$16:$B$18,MATCH(C11283,Assumptions!$A$16:$A$18,0)))</f>
        <v/>
      </c>
      <c r="G11283" s="42" t="str">
        <f aca="false">IF(A11283="","",WORKDAY(B11283,F11283))</f>
        <v/>
      </c>
    </row>
    <row r="11284" customFormat="false" ht="15" hidden="false" customHeight="false" outlineLevel="0" collapsed="false">
      <c r="A11284" s="37"/>
      <c r="B11284" s="38"/>
      <c r="C11284" s="39"/>
      <c r="D11284" s="39"/>
      <c r="E11284" s="40"/>
      <c r="F11284" s="41" t="str">
        <f aca="false">IF(A11284="","",INDEX(Assumptions!$B$16:$B$18,MATCH(C11284,Assumptions!$A$16:$A$18,0)))</f>
        <v/>
      </c>
      <c r="G11284" s="42" t="str">
        <f aca="false">IF(A11284="","",WORKDAY(B11284,F11284))</f>
        <v/>
      </c>
    </row>
    <row r="11285" customFormat="false" ht="15" hidden="false" customHeight="false" outlineLevel="0" collapsed="false">
      <c r="A11285" s="37"/>
      <c r="B11285" s="38"/>
      <c r="C11285" s="39"/>
      <c r="D11285" s="39"/>
      <c r="E11285" s="40"/>
      <c r="F11285" s="41" t="str">
        <f aca="false">IF(A11285="","",INDEX(Assumptions!$B$16:$B$18,MATCH(C11285,Assumptions!$A$16:$A$18,0)))</f>
        <v/>
      </c>
      <c r="G11285" s="42" t="str">
        <f aca="false">IF(A11285="","",WORKDAY(B11285,F11285))</f>
        <v/>
      </c>
    </row>
    <row r="11286" customFormat="false" ht="15" hidden="false" customHeight="false" outlineLevel="0" collapsed="false">
      <c r="A11286" s="37"/>
      <c r="B11286" s="38"/>
      <c r="C11286" s="39"/>
      <c r="D11286" s="39"/>
      <c r="E11286" s="40"/>
      <c r="F11286" s="41" t="str">
        <f aca="false">IF(A11286="","",INDEX(Assumptions!$B$16:$B$18,MATCH(C11286,Assumptions!$A$16:$A$18,0)))</f>
        <v/>
      </c>
      <c r="G11286" s="42" t="str">
        <f aca="false">IF(A11286="","",WORKDAY(B11286,F11286))</f>
        <v/>
      </c>
    </row>
    <row r="11287" customFormat="false" ht="15" hidden="false" customHeight="false" outlineLevel="0" collapsed="false">
      <c r="A11287" s="37"/>
      <c r="B11287" s="38"/>
      <c r="C11287" s="39"/>
      <c r="D11287" s="39"/>
      <c r="E11287" s="40"/>
      <c r="F11287" s="41" t="str">
        <f aca="false">IF(A11287="","",INDEX(Assumptions!$B$16:$B$18,MATCH(C11287,Assumptions!$A$16:$A$18,0)))</f>
        <v/>
      </c>
      <c r="G11287" s="42" t="str">
        <f aca="false">IF(A11287="","",WORKDAY(B11287,F11287))</f>
        <v/>
      </c>
    </row>
    <row r="11288" customFormat="false" ht="15" hidden="false" customHeight="false" outlineLevel="0" collapsed="false">
      <c r="A11288" s="37"/>
      <c r="B11288" s="38"/>
      <c r="C11288" s="39"/>
      <c r="D11288" s="39"/>
      <c r="E11288" s="40"/>
      <c r="F11288" s="41" t="str">
        <f aca="false">IF(A11288="","",INDEX(Assumptions!$B$16:$B$18,MATCH(C11288,Assumptions!$A$16:$A$18,0)))</f>
        <v/>
      </c>
      <c r="G11288" s="42" t="str">
        <f aca="false">IF(A11288="","",WORKDAY(B11288,F11288))</f>
        <v/>
      </c>
    </row>
    <row r="11289" customFormat="false" ht="15" hidden="false" customHeight="false" outlineLevel="0" collapsed="false">
      <c r="A11289" s="37"/>
      <c r="B11289" s="38"/>
      <c r="C11289" s="39"/>
      <c r="D11289" s="39"/>
      <c r="E11289" s="40"/>
      <c r="F11289" s="41" t="str">
        <f aca="false">IF(A11289="","",INDEX(Assumptions!$B$16:$B$18,MATCH(C11289,Assumptions!$A$16:$A$18,0)))</f>
        <v/>
      </c>
      <c r="G11289" s="42" t="str">
        <f aca="false">IF(A11289="","",WORKDAY(B11289,F11289))</f>
        <v/>
      </c>
    </row>
    <row r="11290" customFormat="false" ht="15" hidden="false" customHeight="false" outlineLevel="0" collapsed="false">
      <c r="A11290" s="37"/>
      <c r="B11290" s="38"/>
      <c r="C11290" s="39"/>
      <c r="D11290" s="39"/>
      <c r="E11290" s="40"/>
      <c r="F11290" s="41" t="str">
        <f aca="false">IF(A11290="","",INDEX(Assumptions!$B$16:$B$18,MATCH(C11290,Assumptions!$A$16:$A$18,0)))</f>
        <v/>
      </c>
      <c r="G11290" s="42" t="str">
        <f aca="false">IF(A11290="","",WORKDAY(B11290,F11290))</f>
        <v/>
      </c>
    </row>
    <row r="11291" customFormat="false" ht="15" hidden="false" customHeight="false" outlineLevel="0" collapsed="false">
      <c r="A11291" s="37"/>
      <c r="B11291" s="38"/>
      <c r="C11291" s="39"/>
      <c r="D11291" s="39"/>
      <c r="E11291" s="40"/>
      <c r="F11291" s="41" t="str">
        <f aca="false">IF(A11291="","",INDEX(Assumptions!$B$16:$B$18,MATCH(C11291,Assumptions!$A$16:$A$18,0)))</f>
        <v/>
      </c>
      <c r="G11291" s="42" t="str">
        <f aca="false">IF(A11291="","",WORKDAY(B11291,F11291))</f>
        <v/>
      </c>
    </row>
    <row r="11292" customFormat="false" ht="15" hidden="false" customHeight="false" outlineLevel="0" collapsed="false">
      <c r="A11292" s="37"/>
      <c r="B11292" s="38"/>
      <c r="C11292" s="39"/>
      <c r="D11292" s="39"/>
      <c r="E11292" s="40"/>
      <c r="F11292" s="41" t="str">
        <f aca="false">IF(A11292="","",INDEX(Assumptions!$B$16:$B$18,MATCH(C11292,Assumptions!$A$16:$A$18,0)))</f>
        <v/>
      </c>
      <c r="G11292" s="42" t="str">
        <f aca="false">IF(A11292="","",WORKDAY(B11292,F11292))</f>
        <v/>
      </c>
    </row>
    <row r="11293" customFormat="false" ht="15" hidden="false" customHeight="false" outlineLevel="0" collapsed="false">
      <c r="A11293" s="37"/>
      <c r="B11293" s="38"/>
      <c r="C11293" s="39"/>
      <c r="D11293" s="39"/>
      <c r="E11293" s="40"/>
      <c r="F11293" s="41" t="str">
        <f aca="false">IF(A11293="","",INDEX(Assumptions!$B$16:$B$18,MATCH(C11293,Assumptions!$A$16:$A$18,0)))</f>
        <v/>
      </c>
      <c r="G11293" s="42" t="str">
        <f aca="false">IF(A11293="","",WORKDAY(B11293,F11293))</f>
        <v/>
      </c>
    </row>
    <row r="11294" customFormat="false" ht="15" hidden="false" customHeight="false" outlineLevel="0" collapsed="false">
      <c r="A11294" s="37"/>
      <c r="B11294" s="38"/>
      <c r="C11294" s="39"/>
      <c r="D11294" s="39"/>
      <c r="E11294" s="40"/>
      <c r="F11294" s="41" t="str">
        <f aca="false">IF(A11294="","",INDEX(Assumptions!$B$16:$B$18,MATCH(C11294,Assumptions!$A$16:$A$18,0)))</f>
        <v/>
      </c>
      <c r="G11294" s="42" t="str">
        <f aca="false">IF(A11294="","",WORKDAY(B11294,F11294))</f>
        <v/>
      </c>
    </row>
    <row r="11295" customFormat="false" ht="15" hidden="false" customHeight="false" outlineLevel="0" collapsed="false">
      <c r="A11295" s="37"/>
      <c r="B11295" s="38"/>
      <c r="C11295" s="39"/>
      <c r="D11295" s="39"/>
      <c r="E11295" s="40"/>
      <c r="F11295" s="41" t="str">
        <f aca="false">IF(A11295="","",INDEX(Assumptions!$B$16:$B$18,MATCH(C11295,Assumptions!$A$16:$A$18,0)))</f>
        <v/>
      </c>
      <c r="G11295" s="42" t="str">
        <f aca="false">IF(A11295="","",WORKDAY(B11295,F11295))</f>
        <v/>
      </c>
    </row>
    <row r="11296" customFormat="false" ht="15" hidden="false" customHeight="false" outlineLevel="0" collapsed="false">
      <c r="A11296" s="37"/>
      <c r="B11296" s="38"/>
      <c r="C11296" s="39"/>
      <c r="D11296" s="39"/>
      <c r="E11296" s="40"/>
      <c r="F11296" s="41" t="str">
        <f aca="false">IF(A11296="","",INDEX(Assumptions!$B$16:$B$18,MATCH(C11296,Assumptions!$A$16:$A$18,0)))</f>
        <v/>
      </c>
      <c r="G11296" s="42" t="str">
        <f aca="false">IF(A11296="","",WORKDAY(B11296,F11296))</f>
        <v/>
      </c>
    </row>
    <row r="11297" customFormat="false" ht="15" hidden="false" customHeight="false" outlineLevel="0" collapsed="false">
      <c r="A11297" s="37"/>
      <c r="B11297" s="38"/>
      <c r="C11297" s="39"/>
      <c r="D11297" s="39"/>
      <c r="E11297" s="40"/>
      <c r="F11297" s="41" t="str">
        <f aca="false">IF(A11297="","",INDEX(Assumptions!$B$16:$B$18,MATCH(C11297,Assumptions!$A$16:$A$18,0)))</f>
        <v/>
      </c>
      <c r="G11297" s="42" t="str">
        <f aca="false">IF(A11297="","",WORKDAY(B11297,F11297))</f>
        <v/>
      </c>
    </row>
    <row r="11298" customFormat="false" ht="15" hidden="false" customHeight="false" outlineLevel="0" collapsed="false">
      <c r="A11298" s="37"/>
      <c r="B11298" s="38"/>
      <c r="C11298" s="39"/>
      <c r="D11298" s="39"/>
      <c r="E11298" s="40"/>
      <c r="F11298" s="41" t="str">
        <f aca="false">IF(A11298="","",INDEX(Assumptions!$B$16:$B$18,MATCH(C11298,Assumptions!$A$16:$A$18,0)))</f>
        <v/>
      </c>
      <c r="G11298" s="42" t="str">
        <f aca="false">IF(A11298="","",WORKDAY(B11298,F11298))</f>
        <v/>
      </c>
    </row>
    <row r="11299" customFormat="false" ht="15" hidden="false" customHeight="false" outlineLevel="0" collapsed="false">
      <c r="A11299" s="37"/>
      <c r="B11299" s="38"/>
      <c r="C11299" s="39"/>
      <c r="D11299" s="39"/>
      <c r="E11299" s="40"/>
      <c r="F11299" s="41" t="str">
        <f aca="false">IF(A11299="","",INDEX(Assumptions!$B$16:$B$18,MATCH(C11299,Assumptions!$A$16:$A$18,0)))</f>
        <v/>
      </c>
      <c r="G11299" s="42" t="str">
        <f aca="false">IF(A11299="","",WORKDAY(B11299,F11299))</f>
        <v/>
      </c>
    </row>
    <row r="11300" customFormat="false" ht="15" hidden="false" customHeight="false" outlineLevel="0" collapsed="false">
      <c r="A11300" s="37"/>
      <c r="B11300" s="38"/>
      <c r="C11300" s="39"/>
      <c r="D11300" s="39"/>
      <c r="E11300" s="40"/>
      <c r="F11300" s="41" t="str">
        <f aca="false">IF(A11300="","",INDEX(Assumptions!$B$16:$B$18,MATCH(C11300,Assumptions!$A$16:$A$18,0)))</f>
        <v/>
      </c>
      <c r="G11300" s="42" t="str">
        <f aca="false">IF(A11300="","",WORKDAY(B11300,F11300))</f>
        <v/>
      </c>
    </row>
    <row r="11301" customFormat="false" ht="15" hidden="false" customHeight="false" outlineLevel="0" collapsed="false">
      <c r="A11301" s="37"/>
      <c r="B11301" s="38"/>
      <c r="C11301" s="39"/>
      <c r="D11301" s="39"/>
      <c r="E11301" s="40"/>
      <c r="F11301" s="41" t="str">
        <f aca="false">IF(A11301="","",INDEX(Assumptions!$B$16:$B$18,MATCH(C11301,Assumptions!$A$16:$A$18,0)))</f>
        <v/>
      </c>
      <c r="G11301" s="42" t="str">
        <f aca="false">IF(A11301="","",WORKDAY(B11301,F11301))</f>
        <v/>
      </c>
    </row>
    <row r="11302" customFormat="false" ht="15" hidden="false" customHeight="false" outlineLevel="0" collapsed="false">
      <c r="A11302" s="37"/>
      <c r="B11302" s="38"/>
      <c r="C11302" s="39"/>
      <c r="D11302" s="39"/>
      <c r="E11302" s="40"/>
      <c r="F11302" s="41" t="str">
        <f aca="false">IF(A11302="","",INDEX(Assumptions!$B$16:$B$18,MATCH(C11302,Assumptions!$A$16:$A$18,0)))</f>
        <v/>
      </c>
      <c r="G11302" s="42" t="str">
        <f aca="false">IF(A11302="","",WORKDAY(B11302,F11302))</f>
        <v/>
      </c>
    </row>
    <row r="11303" customFormat="false" ht="15" hidden="false" customHeight="false" outlineLevel="0" collapsed="false">
      <c r="A11303" s="37"/>
      <c r="B11303" s="38"/>
      <c r="C11303" s="39"/>
      <c r="D11303" s="39"/>
      <c r="E11303" s="40"/>
      <c r="F11303" s="41" t="str">
        <f aca="false">IF(A11303="","",INDEX(Assumptions!$B$16:$B$18,MATCH(C11303,Assumptions!$A$16:$A$18,0)))</f>
        <v/>
      </c>
      <c r="G11303" s="42" t="str">
        <f aca="false">IF(A11303="","",WORKDAY(B11303,F11303))</f>
        <v/>
      </c>
    </row>
    <row r="11304" customFormat="false" ht="15" hidden="false" customHeight="false" outlineLevel="0" collapsed="false">
      <c r="A11304" s="37"/>
      <c r="B11304" s="38"/>
      <c r="C11304" s="39"/>
      <c r="D11304" s="39"/>
      <c r="E11304" s="40"/>
      <c r="F11304" s="41" t="str">
        <f aca="false">IF(A11304="","",INDEX(Assumptions!$B$16:$B$18,MATCH(C11304,Assumptions!$A$16:$A$18,0)))</f>
        <v/>
      </c>
      <c r="G11304" s="42" t="str">
        <f aca="false">IF(A11304="","",WORKDAY(B11304,F11304))</f>
        <v/>
      </c>
    </row>
    <row r="11305" customFormat="false" ht="15" hidden="false" customHeight="false" outlineLevel="0" collapsed="false">
      <c r="A11305" s="37"/>
      <c r="B11305" s="38"/>
      <c r="C11305" s="39"/>
      <c r="D11305" s="39"/>
      <c r="E11305" s="40"/>
      <c r="F11305" s="41" t="str">
        <f aca="false">IF(A11305="","",INDEX(Assumptions!$B$16:$B$18,MATCH(C11305,Assumptions!$A$16:$A$18,0)))</f>
        <v/>
      </c>
      <c r="G11305" s="42" t="str">
        <f aca="false">IF(A11305="","",WORKDAY(B11305,F11305))</f>
        <v/>
      </c>
    </row>
    <row r="11306" customFormat="false" ht="15" hidden="false" customHeight="false" outlineLevel="0" collapsed="false">
      <c r="A11306" s="37"/>
      <c r="B11306" s="38"/>
      <c r="C11306" s="39"/>
      <c r="D11306" s="39"/>
      <c r="E11306" s="40"/>
      <c r="F11306" s="41" t="str">
        <f aca="false">IF(A11306="","",INDEX(Assumptions!$B$16:$B$18,MATCH(C11306,Assumptions!$A$16:$A$18,0)))</f>
        <v/>
      </c>
      <c r="G11306" s="42" t="str">
        <f aca="false">IF(A11306="","",WORKDAY(B11306,F11306))</f>
        <v/>
      </c>
    </row>
    <row r="11307" customFormat="false" ht="15" hidden="false" customHeight="false" outlineLevel="0" collapsed="false">
      <c r="A11307" s="37"/>
      <c r="B11307" s="38"/>
      <c r="C11307" s="39"/>
      <c r="D11307" s="39"/>
      <c r="E11307" s="40"/>
      <c r="F11307" s="41" t="str">
        <f aca="false">IF(A11307="","",INDEX(Assumptions!$B$16:$B$18,MATCH(C11307,Assumptions!$A$16:$A$18,0)))</f>
        <v/>
      </c>
      <c r="G11307" s="42" t="str">
        <f aca="false">IF(A11307="","",WORKDAY(B11307,F11307))</f>
        <v/>
      </c>
    </row>
    <row r="11308" customFormat="false" ht="15" hidden="false" customHeight="false" outlineLevel="0" collapsed="false">
      <c r="A11308" s="37"/>
      <c r="B11308" s="38"/>
      <c r="C11308" s="39"/>
      <c r="D11308" s="39"/>
      <c r="E11308" s="40"/>
      <c r="F11308" s="41" t="str">
        <f aca="false">IF(A11308="","",INDEX(Assumptions!$B$16:$B$18,MATCH(C11308,Assumptions!$A$16:$A$18,0)))</f>
        <v/>
      </c>
      <c r="G11308" s="42" t="str">
        <f aca="false">IF(A11308="","",WORKDAY(B11308,F11308))</f>
        <v/>
      </c>
    </row>
    <row r="11309" customFormat="false" ht="15" hidden="false" customHeight="false" outlineLevel="0" collapsed="false">
      <c r="A11309" s="37"/>
      <c r="B11309" s="38"/>
      <c r="C11309" s="39"/>
      <c r="D11309" s="39"/>
      <c r="E11309" s="40"/>
      <c r="F11309" s="41" t="str">
        <f aca="false">IF(A11309="","",INDEX(Assumptions!$B$16:$B$18,MATCH(C11309,Assumptions!$A$16:$A$18,0)))</f>
        <v/>
      </c>
      <c r="G11309" s="42" t="str">
        <f aca="false">IF(A11309="","",WORKDAY(B11309,F11309))</f>
        <v/>
      </c>
    </row>
    <row r="11310" customFormat="false" ht="15" hidden="false" customHeight="false" outlineLevel="0" collapsed="false">
      <c r="A11310" s="37"/>
      <c r="B11310" s="38"/>
      <c r="C11310" s="39"/>
      <c r="D11310" s="39"/>
      <c r="E11310" s="40"/>
      <c r="F11310" s="41" t="str">
        <f aca="false">IF(A11310="","",INDEX(Assumptions!$B$16:$B$18,MATCH(C11310,Assumptions!$A$16:$A$18,0)))</f>
        <v/>
      </c>
      <c r="G11310" s="42" t="str">
        <f aca="false">IF(A11310="","",WORKDAY(B11310,F11310))</f>
        <v/>
      </c>
    </row>
    <row r="11311" customFormat="false" ht="15" hidden="false" customHeight="false" outlineLevel="0" collapsed="false">
      <c r="A11311" s="37"/>
      <c r="B11311" s="38"/>
      <c r="C11311" s="39"/>
      <c r="D11311" s="39"/>
      <c r="E11311" s="40"/>
      <c r="F11311" s="41" t="str">
        <f aca="false">IF(A11311="","",INDEX(Assumptions!$B$16:$B$18,MATCH(C11311,Assumptions!$A$16:$A$18,0)))</f>
        <v/>
      </c>
      <c r="G11311" s="42" t="str">
        <f aca="false">IF(A11311="","",WORKDAY(B11311,F11311))</f>
        <v/>
      </c>
    </row>
    <row r="11312" customFormat="false" ht="15" hidden="false" customHeight="false" outlineLevel="0" collapsed="false">
      <c r="A11312" s="37"/>
      <c r="B11312" s="38"/>
      <c r="C11312" s="39"/>
      <c r="D11312" s="39"/>
      <c r="E11312" s="40"/>
      <c r="F11312" s="41" t="str">
        <f aca="false">IF(A11312="","",INDEX(Assumptions!$B$16:$B$18,MATCH(C11312,Assumptions!$A$16:$A$18,0)))</f>
        <v/>
      </c>
      <c r="G11312" s="42" t="str">
        <f aca="false">IF(A11312="","",WORKDAY(B11312,F11312))</f>
        <v/>
      </c>
    </row>
    <row r="11313" customFormat="false" ht="15" hidden="false" customHeight="false" outlineLevel="0" collapsed="false">
      <c r="A11313" s="37"/>
      <c r="B11313" s="38"/>
      <c r="C11313" s="39"/>
      <c r="D11313" s="39"/>
      <c r="E11313" s="40"/>
      <c r="F11313" s="41" t="str">
        <f aca="false">IF(A11313="","",INDEX(Assumptions!$B$16:$B$18,MATCH(C11313,Assumptions!$A$16:$A$18,0)))</f>
        <v/>
      </c>
      <c r="G11313" s="42" t="str">
        <f aca="false">IF(A11313="","",WORKDAY(B11313,F11313))</f>
        <v/>
      </c>
    </row>
    <row r="11314" customFormat="false" ht="15" hidden="false" customHeight="false" outlineLevel="0" collapsed="false">
      <c r="A11314" s="37"/>
      <c r="B11314" s="38"/>
      <c r="C11314" s="39"/>
      <c r="D11314" s="39"/>
      <c r="E11314" s="40"/>
      <c r="F11314" s="41" t="str">
        <f aca="false">IF(A11314="","",INDEX(Assumptions!$B$16:$B$18,MATCH(C11314,Assumptions!$A$16:$A$18,0)))</f>
        <v/>
      </c>
      <c r="G11314" s="42" t="str">
        <f aca="false">IF(A11314="","",WORKDAY(B11314,F11314))</f>
        <v/>
      </c>
    </row>
    <row r="11315" customFormat="false" ht="15" hidden="false" customHeight="false" outlineLevel="0" collapsed="false">
      <c r="A11315" s="37"/>
      <c r="B11315" s="38"/>
      <c r="C11315" s="39"/>
      <c r="D11315" s="39"/>
      <c r="E11315" s="40"/>
      <c r="F11315" s="41" t="str">
        <f aca="false">IF(A11315="","",INDEX(Assumptions!$B$16:$B$18,MATCH(C11315,Assumptions!$A$16:$A$18,0)))</f>
        <v/>
      </c>
      <c r="G11315" s="42" t="str">
        <f aca="false">IF(A11315="","",WORKDAY(B11315,F11315))</f>
        <v/>
      </c>
    </row>
    <row r="11316" customFormat="false" ht="15" hidden="false" customHeight="false" outlineLevel="0" collapsed="false">
      <c r="A11316" s="37"/>
      <c r="B11316" s="38"/>
      <c r="C11316" s="39"/>
      <c r="D11316" s="39"/>
      <c r="E11316" s="40"/>
      <c r="F11316" s="41" t="str">
        <f aca="false">IF(A11316="","",INDEX(Assumptions!$B$16:$B$18,MATCH(C11316,Assumptions!$A$16:$A$18,0)))</f>
        <v/>
      </c>
      <c r="G11316" s="42" t="str">
        <f aca="false">IF(A11316="","",WORKDAY(B11316,F11316))</f>
        <v/>
      </c>
    </row>
    <row r="11317" customFormat="false" ht="15" hidden="false" customHeight="false" outlineLevel="0" collapsed="false">
      <c r="A11317" s="37"/>
      <c r="B11317" s="38"/>
      <c r="C11317" s="39"/>
      <c r="D11317" s="39"/>
      <c r="E11317" s="40"/>
      <c r="F11317" s="41" t="str">
        <f aca="false">IF(A11317="","",INDEX(Assumptions!$B$16:$B$18,MATCH(C11317,Assumptions!$A$16:$A$18,0)))</f>
        <v/>
      </c>
      <c r="G11317" s="42" t="str">
        <f aca="false">IF(A11317="","",WORKDAY(B11317,F11317))</f>
        <v/>
      </c>
    </row>
    <row r="11318" customFormat="false" ht="15" hidden="false" customHeight="false" outlineLevel="0" collapsed="false">
      <c r="A11318" s="37"/>
      <c r="B11318" s="38"/>
      <c r="C11318" s="39"/>
      <c r="D11318" s="39"/>
      <c r="E11318" s="40"/>
      <c r="F11318" s="41" t="str">
        <f aca="false">IF(A11318="","",INDEX(Assumptions!$B$16:$B$18,MATCH(C11318,Assumptions!$A$16:$A$18,0)))</f>
        <v/>
      </c>
      <c r="G11318" s="42" t="str">
        <f aca="false">IF(A11318="","",WORKDAY(B11318,F11318))</f>
        <v/>
      </c>
    </row>
    <row r="11319" customFormat="false" ht="15" hidden="false" customHeight="false" outlineLevel="0" collapsed="false">
      <c r="A11319" s="37"/>
      <c r="B11319" s="38"/>
      <c r="C11319" s="39"/>
      <c r="D11319" s="39"/>
      <c r="E11319" s="40"/>
      <c r="F11319" s="41" t="str">
        <f aca="false">IF(A11319="","",INDEX(Assumptions!$B$16:$B$18,MATCH(C11319,Assumptions!$A$16:$A$18,0)))</f>
        <v/>
      </c>
      <c r="G11319" s="42" t="str">
        <f aca="false">IF(A11319="","",WORKDAY(B11319,F11319))</f>
        <v/>
      </c>
    </row>
    <row r="11320" customFormat="false" ht="15" hidden="false" customHeight="false" outlineLevel="0" collapsed="false">
      <c r="A11320" s="37"/>
      <c r="B11320" s="38"/>
      <c r="C11320" s="39"/>
      <c r="D11320" s="39"/>
      <c r="E11320" s="40"/>
      <c r="F11320" s="41" t="str">
        <f aca="false">IF(A11320="","",INDEX(Assumptions!$B$16:$B$18,MATCH(C11320,Assumptions!$A$16:$A$18,0)))</f>
        <v/>
      </c>
      <c r="G11320" s="42" t="str">
        <f aca="false">IF(A11320="","",WORKDAY(B11320,F11320))</f>
        <v/>
      </c>
    </row>
    <row r="11321" customFormat="false" ht="15" hidden="false" customHeight="false" outlineLevel="0" collapsed="false">
      <c r="A11321" s="37"/>
      <c r="B11321" s="38"/>
      <c r="C11321" s="39"/>
      <c r="D11321" s="39"/>
      <c r="E11321" s="40"/>
      <c r="F11321" s="41" t="str">
        <f aca="false">IF(A11321="","",INDEX(Assumptions!$B$16:$B$18,MATCH(C11321,Assumptions!$A$16:$A$18,0)))</f>
        <v/>
      </c>
      <c r="G11321" s="42" t="str">
        <f aca="false">IF(A11321="","",WORKDAY(B11321,F11321))</f>
        <v/>
      </c>
    </row>
    <row r="11322" customFormat="false" ht="15" hidden="false" customHeight="false" outlineLevel="0" collapsed="false">
      <c r="A11322" s="37"/>
      <c r="B11322" s="38"/>
      <c r="C11322" s="39"/>
      <c r="D11322" s="39"/>
      <c r="E11322" s="40"/>
      <c r="F11322" s="41" t="str">
        <f aca="false">IF(A11322="","",INDEX(Assumptions!$B$16:$B$18,MATCH(C11322,Assumptions!$A$16:$A$18,0)))</f>
        <v/>
      </c>
      <c r="G11322" s="42" t="str">
        <f aca="false">IF(A11322="","",WORKDAY(B11322,F11322))</f>
        <v/>
      </c>
    </row>
    <row r="11323" customFormat="false" ht="15" hidden="false" customHeight="false" outlineLevel="0" collapsed="false">
      <c r="A11323" s="37"/>
      <c r="B11323" s="38"/>
      <c r="C11323" s="39"/>
      <c r="D11323" s="39"/>
      <c r="E11323" s="40"/>
      <c r="F11323" s="41" t="str">
        <f aca="false">IF(A11323="","",INDEX(Assumptions!$B$16:$B$18,MATCH(C11323,Assumptions!$A$16:$A$18,0)))</f>
        <v/>
      </c>
      <c r="G11323" s="42" t="str">
        <f aca="false">IF(A11323="","",WORKDAY(B11323,F11323))</f>
        <v/>
      </c>
    </row>
    <row r="11324" customFormat="false" ht="15" hidden="false" customHeight="false" outlineLevel="0" collapsed="false">
      <c r="A11324" s="37"/>
      <c r="B11324" s="38"/>
      <c r="C11324" s="39"/>
      <c r="D11324" s="39"/>
      <c r="E11324" s="40"/>
      <c r="F11324" s="41" t="str">
        <f aca="false">IF(A11324="","",INDEX(Assumptions!$B$16:$B$18,MATCH(C11324,Assumptions!$A$16:$A$18,0)))</f>
        <v/>
      </c>
      <c r="G11324" s="42" t="str">
        <f aca="false">IF(A11324="","",WORKDAY(B11324,F11324))</f>
        <v/>
      </c>
    </row>
    <row r="11325" customFormat="false" ht="15" hidden="false" customHeight="false" outlineLevel="0" collapsed="false">
      <c r="A11325" s="37"/>
      <c r="B11325" s="38"/>
      <c r="C11325" s="39"/>
      <c r="D11325" s="39"/>
      <c r="E11325" s="40"/>
      <c r="F11325" s="41" t="str">
        <f aca="false">IF(A11325="","",INDEX(Assumptions!$B$16:$B$18,MATCH(C11325,Assumptions!$A$16:$A$18,0)))</f>
        <v/>
      </c>
      <c r="G11325" s="42" t="str">
        <f aca="false">IF(A11325="","",WORKDAY(B11325,F11325))</f>
        <v/>
      </c>
    </row>
    <row r="11326" customFormat="false" ht="15" hidden="false" customHeight="false" outlineLevel="0" collapsed="false">
      <c r="A11326" s="37"/>
      <c r="B11326" s="38"/>
      <c r="C11326" s="39"/>
      <c r="D11326" s="39"/>
      <c r="E11326" s="40"/>
      <c r="F11326" s="41" t="str">
        <f aca="false">IF(A11326="","",INDEX(Assumptions!$B$16:$B$18,MATCH(C11326,Assumptions!$A$16:$A$18,0)))</f>
        <v/>
      </c>
      <c r="G11326" s="42" t="str">
        <f aca="false">IF(A11326="","",WORKDAY(B11326,F11326))</f>
        <v/>
      </c>
    </row>
    <row r="11327" customFormat="false" ht="15" hidden="false" customHeight="false" outlineLevel="0" collapsed="false">
      <c r="A11327" s="37"/>
      <c r="B11327" s="38"/>
      <c r="C11327" s="39"/>
      <c r="D11327" s="39"/>
      <c r="E11327" s="40"/>
      <c r="F11327" s="41" t="str">
        <f aca="false">IF(A11327="","",INDEX(Assumptions!$B$16:$B$18,MATCH(C11327,Assumptions!$A$16:$A$18,0)))</f>
        <v/>
      </c>
      <c r="G11327" s="42" t="str">
        <f aca="false">IF(A11327="","",WORKDAY(B11327,F11327))</f>
        <v/>
      </c>
    </row>
    <row r="11328" customFormat="false" ht="15" hidden="false" customHeight="false" outlineLevel="0" collapsed="false">
      <c r="A11328" s="37"/>
      <c r="B11328" s="38"/>
      <c r="C11328" s="39"/>
      <c r="D11328" s="39"/>
      <c r="E11328" s="40"/>
      <c r="F11328" s="41" t="str">
        <f aca="false">IF(A11328="","",INDEX(Assumptions!$B$16:$B$18,MATCH(C11328,Assumptions!$A$16:$A$18,0)))</f>
        <v/>
      </c>
      <c r="G11328" s="42" t="str">
        <f aca="false">IF(A11328="","",WORKDAY(B11328,F11328))</f>
        <v/>
      </c>
    </row>
    <row r="11329" customFormat="false" ht="15" hidden="false" customHeight="false" outlineLevel="0" collapsed="false">
      <c r="A11329" s="37"/>
      <c r="B11329" s="38"/>
      <c r="C11329" s="39"/>
      <c r="D11329" s="39"/>
      <c r="E11329" s="40"/>
      <c r="F11329" s="41" t="str">
        <f aca="false">IF(A11329="","",INDEX(Assumptions!$B$16:$B$18,MATCH(C11329,Assumptions!$A$16:$A$18,0)))</f>
        <v/>
      </c>
      <c r="G11329" s="42" t="str">
        <f aca="false">IF(A11329="","",WORKDAY(B11329,F11329))</f>
        <v/>
      </c>
    </row>
    <row r="11330" customFormat="false" ht="15" hidden="false" customHeight="false" outlineLevel="0" collapsed="false">
      <c r="A11330" s="37"/>
      <c r="B11330" s="38"/>
      <c r="C11330" s="39"/>
      <c r="D11330" s="39"/>
      <c r="E11330" s="40"/>
      <c r="F11330" s="41" t="str">
        <f aca="false">IF(A11330="","",INDEX(Assumptions!$B$16:$B$18,MATCH(C11330,Assumptions!$A$16:$A$18,0)))</f>
        <v/>
      </c>
      <c r="G11330" s="42" t="str">
        <f aca="false">IF(A11330="","",WORKDAY(B11330,F11330))</f>
        <v/>
      </c>
    </row>
    <row r="11331" customFormat="false" ht="15" hidden="false" customHeight="false" outlineLevel="0" collapsed="false">
      <c r="A11331" s="37"/>
      <c r="B11331" s="38"/>
      <c r="C11331" s="39"/>
      <c r="D11331" s="39"/>
      <c r="E11331" s="40"/>
      <c r="F11331" s="41" t="str">
        <f aca="false">IF(A11331="","",INDEX(Assumptions!$B$16:$B$18,MATCH(C11331,Assumptions!$A$16:$A$18,0)))</f>
        <v/>
      </c>
      <c r="G11331" s="42" t="str">
        <f aca="false">IF(A11331="","",WORKDAY(B11331,F11331))</f>
        <v/>
      </c>
    </row>
    <row r="11332" customFormat="false" ht="15" hidden="false" customHeight="false" outlineLevel="0" collapsed="false">
      <c r="A11332" s="37"/>
      <c r="B11332" s="38"/>
      <c r="C11332" s="39"/>
      <c r="D11332" s="39"/>
      <c r="E11332" s="40"/>
      <c r="F11332" s="41" t="str">
        <f aca="false">IF(A11332="","",INDEX(Assumptions!$B$16:$B$18,MATCH(C11332,Assumptions!$A$16:$A$18,0)))</f>
        <v/>
      </c>
      <c r="G11332" s="42" t="str">
        <f aca="false">IF(A11332="","",WORKDAY(B11332,F11332))</f>
        <v/>
      </c>
    </row>
    <row r="11333" customFormat="false" ht="15" hidden="false" customHeight="false" outlineLevel="0" collapsed="false">
      <c r="A11333" s="37"/>
      <c r="B11333" s="38"/>
      <c r="C11333" s="39"/>
      <c r="D11333" s="39"/>
      <c r="E11333" s="40"/>
      <c r="F11333" s="41" t="str">
        <f aca="false">IF(A11333="","",INDEX(Assumptions!$B$16:$B$18,MATCH(C11333,Assumptions!$A$16:$A$18,0)))</f>
        <v/>
      </c>
      <c r="G11333" s="42" t="str">
        <f aca="false">IF(A11333="","",WORKDAY(B11333,F11333))</f>
        <v/>
      </c>
    </row>
    <row r="11334" customFormat="false" ht="15" hidden="false" customHeight="false" outlineLevel="0" collapsed="false">
      <c r="A11334" s="37"/>
      <c r="B11334" s="38"/>
      <c r="C11334" s="39"/>
      <c r="D11334" s="39"/>
      <c r="E11334" s="40"/>
      <c r="F11334" s="41" t="str">
        <f aca="false">IF(A11334="","",INDEX(Assumptions!$B$16:$B$18,MATCH(C11334,Assumptions!$A$16:$A$18,0)))</f>
        <v/>
      </c>
      <c r="G11334" s="42" t="str">
        <f aca="false">IF(A11334="","",WORKDAY(B11334,F11334))</f>
        <v/>
      </c>
    </row>
    <row r="11335" customFormat="false" ht="15" hidden="false" customHeight="false" outlineLevel="0" collapsed="false">
      <c r="A11335" s="37"/>
      <c r="B11335" s="38"/>
      <c r="C11335" s="39"/>
      <c r="D11335" s="39"/>
      <c r="E11335" s="40"/>
      <c r="F11335" s="41" t="str">
        <f aca="false">IF(A11335="","",INDEX(Assumptions!$B$16:$B$18,MATCH(C11335,Assumptions!$A$16:$A$18,0)))</f>
        <v/>
      </c>
      <c r="G11335" s="42" t="str">
        <f aca="false">IF(A11335="","",WORKDAY(B11335,F11335))</f>
        <v/>
      </c>
    </row>
    <row r="11336" customFormat="false" ht="15" hidden="false" customHeight="false" outlineLevel="0" collapsed="false">
      <c r="A11336" s="37"/>
      <c r="B11336" s="38"/>
      <c r="C11336" s="39"/>
      <c r="D11336" s="39"/>
      <c r="E11336" s="40"/>
      <c r="F11336" s="41" t="str">
        <f aca="false">IF(A11336="","",INDEX(Assumptions!$B$16:$B$18,MATCH(C11336,Assumptions!$A$16:$A$18,0)))</f>
        <v/>
      </c>
      <c r="G11336" s="42" t="str">
        <f aca="false">IF(A11336="","",WORKDAY(B11336,F11336))</f>
        <v/>
      </c>
    </row>
    <row r="11337" customFormat="false" ht="15" hidden="false" customHeight="false" outlineLevel="0" collapsed="false">
      <c r="A11337" s="37"/>
      <c r="B11337" s="38"/>
      <c r="C11337" s="39"/>
      <c r="D11337" s="39"/>
      <c r="E11337" s="40"/>
      <c r="F11337" s="41" t="str">
        <f aca="false">IF(A11337="","",INDEX(Assumptions!$B$16:$B$18,MATCH(C11337,Assumptions!$A$16:$A$18,0)))</f>
        <v/>
      </c>
      <c r="G11337" s="42" t="str">
        <f aca="false">IF(A11337="","",WORKDAY(B11337,F11337))</f>
        <v/>
      </c>
    </row>
    <row r="11338" customFormat="false" ht="15" hidden="false" customHeight="false" outlineLevel="0" collapsed="false">
      <c r="A11338" s="37"/>
      <c r="B11338" s="38"/>
      <c r="C11338" s="39"/>
      <c r="D11338" s="39"/>
      <c r="E11338" s="40"/>
      <c r="F11338" s="41" t="str">
        <f aca="false">IF(A11338="","",INDEX(Assumptions!$B$16:$B$18,MATCH(C11338,Assumptions!$A$16:$A$18,0)))</f>
        <v/>
      </c>
      <c r="G11338" s="42" t="str">
        <f aca="false">IF(A11338="","",WORKDAY(B11338,F11338))</f>
        <v/>
      </c>
    </row>
    <row r="11339" customFormat="false" ht="15" hidden="false" customHeight="false" outlineLevel="0" collapsed="false">
      <c r="A11339" s="37"/>
      <c r="B11339" s="38"/>
      <c r="C11339" s="39"/>
      <c r="D11339" s="39"/>
      <c r="E11339" s="40"/>
      <c r="F11339" s="41" t="str">
        <f aca="false">IF(A11339="","",INDEX(Assumptions!$B$16:$B$18,MATCH(C11339,Assumptions!$A$16:$A$18,0)))</f>
        <v/>
      </c>
      <c r="G11339" s="42" t="str">
        <f aca="false">IF(A11339="","",WORKDAY(B11339,F11339))</f>
        <v/>
      </c>
    </row>
    <row r="11340" customFormat="false" ht="15" hidden="false" customHeight="false" outlineLevel="0" collapsed="false">
      <c r="A11340" s="37"/>
      <c r="B11340" s="38"/>
      <c r="C11340" s="39"/>
      <c r="D11340" s="39"/>
      <c r="E11340" s="40"/>
      <c r="F11340" s="41" t="str">
        <f aca="false">IF(A11340="","",INDEX(Assumptions!$B$16:$B$18,MATCH(C11340,Assumptions!$A$16:$A$18,0)))</f>
        <v/>
      </c>
      <c r="G11340" s="42" t="str">
        <f aca="false">IF(A11340="","",WORKDAY(B11340,F11340))</f>
        <v/>
      </c>
    </row>
    <row r="11341" customFormat="false" ht="15" hidden="false" customHeight="false" outlineLevel="0" collapsed="false">
      <c r="A11341" s="37"/>
      <c r="B11341" s="38"/>
      <c r="C11341" s="39"/>
      <c r="D11341" s="39"/>
      <c r="E11341" s="40"/>
      <c r="F11341" s="41" t="str">
        <f aca="false">IF(A11341="","",INDEX(Assumptions!$B$16:$B$18,MATCH(C11341,Assumptions!$A$16:$A$18,0)))</f>
        <v/>
      </c>
      <c r="G11341" s="42" t="str">
        <f aca="false">IF(A11341="","",WORKDAY(B11341,F11341))</f>
        <v/>
      </c>
    </row>
    <row r="11342" customFormat="false" ht="15" hidden="false" customHeight="false" outlineLevel="0" collapsed="false">
      <c r="A11342" s="37"/>
      <c r="B11342" s="38"/>
      <c r="C11342" s="39"/>
      <c r="D11342" s="39"/>
      <c r="E11342" s="40"/>
      <c r="F11342" s="41" t="str">
        <f aca="false">IF(A11342="","",INDEX(Assumptions!$B$16:$B$18,MATCH(C11342,Assumptions!$A$16:$A$18,0)))</f>
        <v/>
      </c>
      <c r="G11342" s="42" t="str">
        <f aca="false">IF(A11342="","",WORKDAY(B11342,F11342))</f>
        <v/>
      </c>
    </row>
    <row r="11343" customFormat="false" ht="15" hidden="false" customHeight="false" outlineLevel="0" collapsed="false">
      <c r="A11343" s="37"/>
      <c r="B11343" s="38"/>
      <c r="C11343" s="39"/>
      <c r="D11343" s="39"/>
      <c r="E11343" s="40"/>
      <c r="F11343" s="41" t="str">
        <f aca="false">IF(A11343="","",INDEX(Assumptions!$B$16:$B$18,MATCH(C11343,Assumptions!$A$16:$A$18,0)))</f>
        <v/>
      </c>
      <c r="G11343" s="42" t="str">
        <f aca="false">IF(A11343="","",WORKDAY(B11343,F11343))</f>
        <v/>
      </c>
    </row>
    <row r="11344" customFormat="false" ht="15" hidden="false" customHeight="false" outlineLevel="0" collapsed="false">
      <c r="A11344" s="37"/>
      <c r="B11344" s="38"/>
      <c r="C11344" s="39"/>
      <c r="D11344" s="39"/>
      <c r="E11344" s="40"/>
      <c r="F11344" s="41" t="str">
        <f aca="false">IF(A11344="","",INDEX(Assumptions!$B$16:$B$18,MATCH(C11344,Assumptions!$A$16:$A$18,0)))</f>
        <v/>
      </c>
      <c r="G11344" s="42" t="str">
        <f aca="false">IF(A11344="","",WORKDAY(B11344,F11344))</f>
        <v/>
      </c>
    </row>
    <row r="11345" customFormat="false" ht="15" hidden="false" customHeight="false" outlineLevel="0" collapsed="false">
      <c r="A11345" s="37"/>
      <c r="B11345" s="38"/>
      <c r="C11345" s="39"/>
      <c r="D11345" s="39"/>
      <c r="E11345" s="40"/>
      <c r="F11345" s="41" t="str">
        <f aca="false">IF(A11345="","",INDEX(Assumptions!$B$16:$B$18,MATCH(C11345,Assumptions!$A$16:$A$18,0)))</f>
        <v/>
      </c>
      <c r="G11345" s="42" t="str">
        <f aca="false">IF(A11345="","",WORKDAY(B11345,F11345))</f>
        <v/>
      </c>
    </row>
    <row r="11346" customFormat="false" ht="15" hidden="false" customHeight="false" outlineLevel="0" collapsed="false">
      <c r="A11346" s="37"/>
      <c r="B11346" s="38"/>
      <c r="C11346" s="39"/>
      <c r="D11346" s="39"/>
      <c r="E11346" s="40"/>
      <c r="F11346" s="41" t="str">
        <f aca="false">IF(A11346="","",INDEX(Assumptions!$B$16:$B$18,MATCH(C11346,Assumptions!$A$16:$A$18,0)))</f>
        <v/>
      </c>
      <c r="G11346" s="42" t="str">
        <f aca="false">IF(A11346="","",WORKDAY(B11346,F11346))</f>
        <v/>
      </c>
    </row>
    <row r="11347" customFormat="false" ht="15" hidden="false" customHeight="false" outlineLevel="0" collapsed="false">
      <c r="A11347" s="37"/>
      <c r="B11347" s="38"/>
      <c r="C11347" s="39"/>
      <c r="D11347" s="39"/>
      <c r="E11347" s="40"/>
      <c r="F11347" s="41" t="str">
        <f aca="false">IF(A11347="","",INDEX(Assumptions!$B$16:$B$18,MATCH(C11347,Assumptions!$A$16:$A$18,0)))</f>
        <v/>
      </c>
      <c r="G11347" s="42" t="str">
        <f aca="false">IF(A11347="","",WORKDAY(B11347,F11347))</f>
        <v/>
      </c>
    </row>
    <row r="11348" customFormat="false" ht="15" hidden="false" customHeight="false" outlineLevel="0" collapsed="false">
      <c r="A11348" s="37"/>
      <c r="B11348" s="38"/>
      <c r="C11348" s="39"/>
      <c r="D11348" s="39"/>
      <c r="E11348" s="40"/>
      <c r="F11348" s="41" t="str">
        <f aca="false">IF(A11348="","",INDEX(Assumptions!$B$16:$B$18,MATCH(C11348,Assumptions!$A$16:$A$18,0)))</f>
        <v/>
      </c>
      <c r="G11348" s="42" t="str">
        <f aca="false">IF(A11348="","",WORKDAY(B11348,F11348))</f>
        <v/>
      </c>
    </row>
    <row r="11349" customFormat="false" ht="15" hidden="false" customHeight="false" outlineLevel="0" collapsed="false">
      <c r="A11349" s="37"/>
      <c r="B11349" s="38"/>
      <c r="C11349" s="39"/>
      <c r="D11349" s="39"/>
      <c r="E11349" s="40"/>
      <c r="F11349" s="41" t="str">
        <f aca="false">IF(A11349="","",INDEX(Assumptions!$B$16:$B$18,MATCH(C11349,Assumptions!$A$16:$A$18,0)))</f>
        <v/>
      </c>
      <c r="G11349" s="42" t="str">
        <f aca="false">IF(A11349="","",WORKDAY(B11349,F11349))</f>
        <v/>
      </c>
    </row>
    <row r="11350" customFormat="false" ht="15" hidden="false" customHeight="false" outlineLevel="0" collapsed="false">
      <c r="A11350" s="37"/>
      <c r="B11350" s="38"/>
      <c r="C11350" s="39"/>
      <c r="D11350" s="39"/>
      <c r="E11350" s="40"/>
      <c r="F11350" s="41" t="str">
        <f aca="false">IF(A11350="","",INDEX(Assumptions!$B$16:$B$18,MATCH(C11350,Assumptions!$A$16:$A$18,0)))</f>
        <v/>
      </c>
      <c r="G11350" s="42" t="str">
        <f aca="false">IF(A11350="","",WORKDAY(B11350,F11350))</f>
        <v/>
      </c>
    </row>
    <row r="11351" customFormat="false" ht="15" hidden="false" customHeight="false" outlineLevel="0" collapsed="false">
      <c r="A11351" s="37"/>
      <c r="B11351" s="38"/>
      <c r="C11351" s="39"/>
      <c r="D11351" s="39"/>
      <c r="E11351" s="40"/>
      <c r="F11351" s="41" t="str">
        <f aca="false">IF(A11351="","",INDEX(Assumptions!$B$16:$B$18,MATCH(C11351,Assumptions!$A$16:$A$18,0)))</f>
        <v/>
      </c>
      <c r="G11351" s="42" t="str">
        <f aca="false">IF(A11351="","",WORKDAY(B11351,F11351))</f>
        <v/>
      </c>
    </row>
    <row r="11352" customFormat="false" ht="15" hidden="false" customHeight="false" outlineLevel="0" collapsed="false">
      <c r="A11352" s="37"/>
      <c r="B11352" s="38"/>
      <c r="C11352" s="39"/>
      <c r="D11352" s="39"/>
      <c r="E11352" s="40"/>
      <c r="F11352" s="41" t="str">
        <f aca="false">IF(A11352="","",INDEX(Assumptions!$B$16:$B$18,MATCH(C11352,Assumptions!$A$16:$A$18,0)))</f>
        <v/>
      </c>
      <c r="G11352" s="42" t="str">
        <f aca="false">IF(A11352="","",WORKDAY(B11352,F11352))</f>
        <v/>
      </c>
    </row>
    <row r="11353" customFormat="false" ht="15" hidden="false" customHeight="false" outlineLevel="0" collapsed="false">
      <c r="A11353" s="37"/>
      <c r="B11353" s="38"/>
      <c r="C11353" s="39"/>
      <c r="D11353" s="39"/>
      <c r="E11353" s="40"/>
      <c r="F11353" s="41" t="str">
        <f aca="false">IF(A11353="","",INDEX(Assumptions!$B$16:$B$18,MATCH(C11353,Assumptions!$A$16:$A$18,0)))</f>
        <v/>
      </c>
      <c r="G11353" s="42" t="str">
        <f aca="false">IF(A11353="","",WORKDAY(B11353,F11353))</f>
        <v/>
      </c>
    </row>
    <row r="11354" customFormat="false" ht="15" hidden="false" customHeight="false" outlineLevel="0" collapsed="false">
      <c r="A11354" s="37"/>
      <c r="B11354" s="38"/>
      <c r="C11354" s="39"/>
      <c r="D11354" s="39"/>
      <c r="E11354" s="40"/>
      <c r="F11354" s="41" t="str">
        <f aca="false">IF(A11354="","",INDEX(Assumptions!$B$16:$B$18,MATCH(C11354,Assumptions!$A$16:$A$18,0)))</f>
        <v/>
      </c>
      <c r="G11354" s="42" t="str">
        <f aca="false">IF(A11354="","",WORKDAY(B11354,F11354))</f>
        <v/>
      </c>
    </row>
    <row r="11355" customFormat="false" ht="15" hidden="false" customHeight="false" outlineLevel="0" collapsed="false">
      <c r="A11355" s="37"/>
      <c r="B11355" s="38"/>
      <c r="C11355" s="39"/>
      <c r="D11355" s="39"/>
      <c r="E11355" s="40"/>
      <c r="F11355" s="41" t="str">
        <f aca="false">IF(A11355="","",INDEX(Assumptions!$B$16:$B$18,MATCH(C11355,Assumptions!$A$16:$A$18,0)))</f>
        <v/>
      </c>
      <c r="G11355" s="42" t="str">
        <f aca="false">IF(A11355="","",WORKDAY(B11355,F11355))</f>
        <v/>
      </c>
    </row>
    <row r="11356" customFormat="false" ht="15" hidden="false" customHeight="false" outlineLevel="0" collapsed="false">
      <c r="A11356" s="37"/>
      <c r="B11356" s="38"/>
      <c r="C11356" s="39"/>
      <c r="D11356" s="39"/>
      <c r="E11356" s="40"/>
      <c r="F11356" s="41" t="str">
        <f aca="false">IF(A11356="","",INDEX(Assumptions!$B$16:$B$18,MATCH(C11356,Assumptions!$A$16:$A$18,0)))</f>
        <v/>
      </c>
      <c r="G11356" s="42" t="str">
        <f aca="false">IF(A11356="","",WORKDAY(B11356,F11356))</f>
        <v/>
      </c>
    </row>
    <row r="11357" customFormat="false" ht="15" hidden="false" customHeight="false" outlineLevel="0" collapsed="false">
      <c r="A11357" s="37"/>
      <c r="B11357" s="38"/>
      <c r="C11357" s="39"/>
      <c r="D11357" s="39"/>
      <c r="E11357" s="40"/>
      <c r="F11357" s="41" t="str">
        <f aca="false">IF(A11357="","",INDEX(Assumptions!$B$16:$B$18,MATCH(C11357,Assumptions!$A$16:$A$18,0)))</f>
        <v/>
      </c>
      <c r="G11357" s="42" t="str">
        <f aca="false">IF(A11357="","",WORKDAY(B11357,F11357))</f>
        <v/>
      </c>
    </row>
    <row r="11358" customFormat="false" ht="15" hidden="false" customHeight="false" outlineLevel="0" collapsed="false">
      <c r="A11358" s="37"/>
      <c r="B11358" s="38"/>
      <c r="C11358" s="39"/>
      <c r="D11358" s="39"/>
      <c r="E11358" s="40"/>
      <c r="F11358" s="41" t="str">
        <f aca="false">IF(A11358="","",INDEX(Assumptions!$B$16:$B$18,MATCH(C11358,Assumptions!$A$16:$A$18,0)))</f>
        <v/>
      </c>
      <c r="G11358" s="42" t="str">
        <f aca="false">IF(A11358="","",WORKDAY(B11358,F11358))</f>
        <v/>
      </c>
    </row>
    <row r="11359" customFormat="false" ht="15" hidden="false" customHeight="false" outlineLevel="0" collapsed="false">
      <c r="A11359" s="37"/>
      <c r="B11359" s="38"/>
      <c r="C11359" s="39"/>
      <c r="D11359" s="39"/>
      <c r="E11359" s="40"/>
      <c r="F11359" s="41" t="str">
        <f aca="false">IF(A11359="","",INDEX(Assumptions!$B$16:$B$18,MATCH(C11359,Assumptions!$A$16:$A$18,0)))</f>
        <v/>
      </c>
      <c r="G11359" s="42" t="str">
        <f aca="false">IF(A11359="","",WORKDAY(B11359,F11359))</f>
        <v/>
      </c>
    </row>
    <row r="11360" customFormat="false" ht="15" hidden="false" customHeight="false" outlineLevel="0" collapsed="false">
      <c r="A11360" s="37"/>
      <c r="B11360" s="38"/>
      <c r="C11360" s="39"/>
      <c r="D11360" s="39"/>
      <c r="E11360" s="40"/>
      <c r="F11360" s="41" t="str">
        <f aca="false">IF(A11360="","",INDEX(Assumptions!$B$16:$B$18,MATCH(C11360,Assumptions!$A$16:$A$18,0)))</f>
        <v/>
      </c>
      <c r="G11360" s="42" t="str">
        <f aca="false">IF(A11360="","",WORKDAY(B11360,F11360))</f>
        <v/>
      </c>
    </row>
    <row r="11361" customFormat="false" ht="15" hidden="false" customHeight="false" outlineLevel="0" collapsed="false">
      <c r="A11361" s="37"/>
      <c r="B11361" s="38"/>
      <c r="C11361" s="39"/>
      <c r="D11361" s="39"/>
      <c r="E11361" s="40"/>
      <c r="F11361" s="41" t="str">
        <f aca="false">IF(A11361="","",INDEX(Assumptions!$B$16:$B$18,MATCH(C11361,Assumptions!$A$16:$A$18,0)))</f>
        <v/>
      </c>
      <c r="G11361" s="42" t="str">
        <f aca="false">IF(A11361="","",WORKDAY(B11361,F11361))</f>
        <v/>
      </c>
    </row>
    <row r="11362" customFormat="false" ht="15" hidden="false" customHeight="false" outlineLevel="0" collapsed="false">
      <c r="A11362" s="37"/>
      <c r="B11362" s="38"/>
      <c r="C11362" s="39"/>
      <c r="D11362" s="39"/>
      <c r="E11362" s="40"/>
      <c r="F11362" s="41" t="str">
        <f aca="false">IF(A11362="","",INDEX(Assumptions!$B$16:$B$18,MATCH(C11362,Assumptions!$A$16:$A$18,0)))</f>
        <v/>
      </c>
      <c r="G11362" s="42" t="str">
        <f aca="false">IF(A11362="","",WORKDAY(B11362,F11362))</f>
        <v/>
      </c>
    </row>
    <row r="11363" customFormat="false" ht="15" hidden="false" customHeight="false" outlineLevel="0" collapsed="false">
      <c r="A11363" s="37"/>
      <c r="B11363" s="38"/>
      <c r="C11363" s="39"/>
      <c r="D11363" s="39"/>
      <c r="E11363" s="40"/>
      <c r="F11363" s="41" t="str">
        <f aca="false">IF(A11363="","",INDEX(Assumptions!$B$16:$B$18,MATCH(C11363,Assumptions!$A$16:$A$18,0)))</f>
        <v/>
      </c>
      <c r="G11363" s="42" t="str">
        <f aca="false">IF(A11363="","",WORKDAY(B11363,F11363))</f>
        <v/>
      </c>
    </row>
    <row r="11364" customFormat="false" ht="15" hidden="false" customHeight="false" outlineLevel="0" collapsed="false">
      <c r="A11364" s="37"/>
      <c r="B11364" s="38"/>
      <c r="C11364" s="39"/>
      <c r="D11364" s="39"/>
      <c r="E11364" s="40"/>
      <c r="F11364" s="41" t="str">
        <f aca="false">IF(A11364="","",INDEX(Assumptions!$B$16:$B$18,MATCH(C11364,Assumptions!$A$16:$A$18,0)))</f>
        <v/>
      </c>
      <c r="G11364" s="42" t="str">
        <f aca="false">IF(A11364="","",WORKDAY(B11364,F11364))</f>
        <v/>
      </c>
    </row>
    <row r="11365" customFormat="false" ht="15" hidden="false" customHeight="false" outlineLevel="0" collapsed="false">
      <c r="A11365" s="37"/>
      <c r="B11365" s="38"/>
      <c r="C11365" s="39"/>
      <c r="D11365" s="39"/>
      <c r="E11365" s="40"/>
      <c r="F11365" s="41" t="str">
        <f aca="false">IF(A11365="","",INDEX(Assumptions!$B$16:$B$18,MATCH(C11365,Assumptions!$A$16:$A$18,0)))</f>
        <v/>
      </c>
      <c r="G11365" s="42" t="str">
        <f aca="false">IF(A11365="","",WORKDAY(B11365,F11365))</f>
        <v/>
      </c>
    </row>
    <row r="11366" customFormat="false" ht="15" hidden="false" customHeight="false" outlineLevel="0" collapsed="false">
      <c r="A11366" s="37"/>
      <c r="B11366" s="38"/>
      <c r="C11366" s="39"/>
      <c r="D11366" s="39"/>
      <c r="E11366" s="40"/>
      <c r="F11366" s="41" t="str">
        <f aca="false">IF(A11366="","",INDEX(Assumptions!$B$16:$B$18,MATCH(C11366,Assumptions!$A$16:$A$18,0)))</f>
        <v/>
      </c>
      <c r="G11366" s="42" t="str">
        <f aca="false">IF(A11366="","",WORKDAY(B11366,F11366))</f>
        <v/>
      </c>
    </row>
    <row r="11367" customFormat="false" ht="15" hidden="false" customHeight="false" outlineLevel="0" collapsed="false">
      <c r="A11367" s="37"/>
      <c r="B11367" s="38"/>
      <c r="C11367" s="39"/>
      <c r="D11367" s="39"/>
      <c r="E11367" s="40"/>
      <c r="F11367" s="41" t="str">
        <f aca="false">IF(A11367="","",INDEX(Assumptions!$B$16:$B$18,MATCH(C11367,Assumptions!$A$16:$A$18,0)))</f>
        <v/>
      </c>
      <c r="G11367" s="42" t="str">
        <f aca="false">IF(A11367="","",WORKDAY(B11367,F11367))</f>
        <v/>
      </c>
    </row>
    <row r="11368" customFormat="false" ht="15" hidden="false" customHeight="false" outlineLevel="0" collapsed="false">
      <c r="A11368" s="37"/>
      <c r="B11368" s="38"/>
      <c r="C11368" s="39"/>
      <c r="D11368" s="39"/>
      <c r="E11368" s="40"/>
      <c r="F11368" s="41" t="str">
        <f aca="false">IF(A11368="","",INDEX(Assumptions!$B$16:$B$18,MATCH(C11368,Assumptions!$A$16:$A$18,0)))</f>
        <v/>
      </c>
      <c r="G11368" s="42" t="str">
        <f aca="false">IF(A11368="","",WORKDAY(B11368,F11368))</f>
        <v/>
      </c>
    </row>
    <row r="11369" customFormat="false" ht="15" hidden="false" customHeight="false" outlineLevel="0" collapsed="false">
      <c r="A11369" s="37"/>
      <c r="B11369" s="38"/>
      <c r="C11369" s="39"/>
      <c r="D11369" s="39"/>
      <c r="E11369" s="40"/>
      <c r="F11369" s="41" t="str">
        <f aca="false">IF(A11369="","",INDEX(Assumptions!$B$16:$B$18,MATCH(C11369,Assumptions!$A$16:$A$18,0)))</f>
        <v/>
      </c>
      <c r="G11369" s="42" t="str">
        <f aca="false">IF(A11369="","",WORKDAY(B11369,F11369))</f>
        <v/>
      </c>
    </row>
    <row r="11370" customFormat="false" ht="15" hidden="false" customHeight="false" outlineLevel="0" collapsed="false">
      <c r="A11370" s="37"/>
      <c r="B11370" s="38"/>
      <c r="C11370" s="39"/>
      <c r="D11370" s="39"/>
      <c r="E11370" s="40"/>
      <c r="F11370" s="41" t="str">
        <f aca="false">IF(A11370="","",INDEX(Assumptions!$B$16:$B$18,MATCH(C11370,Assumptions!$A$16:$A$18,0)))</f>
        <v/>
      </c>
      <c r="G11370" s="42" t="str">
        <f aca="false">IF(A11370="","",WORKDAY(B11370,F11370))</f>
        <v/>
      </c>
    </row>
    <row r="11371" customFormat="false" ht="15" hidden="false" customHeight="false" outlineLevel="0" collapsed="false">
      <c r="A11371" s="37"/>
      <c r="B11371" s="38"/>
      <c r="C11371" s="39"/>
      <c r="D11371" s="39"/>
      <c r="E11371" s="40"/>
      <c r="F11371" s="41" t="str">
        <f aca="false">IF(A11371="","",INDEX(Assumptions!$B$16:$B$18,MATCH(C11371,Assumptions!$A$16:$A$18,0)))</f>
        <v/>
      </c>
      <c r="G11371" s="42" t="str">
        <f aca="false">IF(A11371="","",WORKDAY(B11371,F11371))</f>
        <v/>
      </c>
    </row>
    <row r="11372" customFormat="false" ht="15" hidden="false" customHeight="false" outlineLevel="0" collapsed="false">
      <c r="A11372" s="37"/>
      <c r="B11372" s="38"/>
      <c r="C11372" s="39"/>
      <c r="D11372" s="39"/>
      <c r="E11372" s="40"/>
      <c r="F11372" s="41" t="str">
        <f aca="false">IF(A11372="","",INDEX(Assumptions!$B$16:$B$18,MATCH(C11372,Assumptions!$A$16:$A$18,0)))</f>
        <v/>
      </c>
      <c r="G11372" s="42" t="str">
        <f aca="false">IF(A11372="","",WORKDAY(B11372,F11372))</f>
        <v/>
      </c>
    </row>
    <row r="11373" customFormat="false" ht="15" hidden="false" customHeight="false" outlineLevel="0" collapsed="false">
      <c r="A11373" s="37"/>
      <c r="B11373" s="38"/>
      <c r="C11373" s="39"/>
      <c r="D11373" s="39"/>
      <c r="E11373" s="40"/>
      <c r="F11373" s="41" t="str">
        <f aca="false">IF(A11373="","",INDEX(Assumptions!$B$16:$B$18,MATCH(C11373,Assumptions!$A$16:$A$18,0)))</f>
        <v/>
      </c>
      <c r="G11373" s="42" t="str">
        <f aca="false">IF(A11373="","",WORKDAY(B11373,F11373))</f>
        <v/>
      </c>
    </row>
    <row r="11374" customFormat="false" ht="15" hidden="false" customHeight="false" outlineLevel="0" collapsed="false">
      <c r="A11374" s="37"/>
      <c r="B11374" s="38"/>
      <c r="C11374" s="39"/>
      <c r="D11374" s="39"/>
      <c r="E11374" s="40"/>
      <c r="F11374" s="41" t="str">
        <f aca="false">IF(A11374="","",INDEX(Assumptions!$B$16:$B$18,MATCH(C11374,Assumptions!$A$16:$A$18,0)))</f>
        <v/>
      </c>
      <c r="G11374" s="42" t="str">
        <f aca="false">IF(A11374="","",WORKDAY(B11374,F11374))</f>
        <v/>
      </c>
    </row>
    <row r="11375" customFormat="false" ht="15" hidden="false" customHeight="false" outlineLevel="0" collapsed="false">
      <c r="A11375" s="37"/>
      <c r="B11375" s="38"/>
      <c r="C11375" s="39"/>
      <c r="D11375" s="39"/>
      <c r="E11375" s="40"/>
      <c r="F11375" s="41" t="str">
        <f aca="false">IF(A11375="","",INDEX(Assumptions!$B$16:$B$18,MATCH(C11375,Assumptions!$A$16:$A$18,0)))</f>
        <v/>
      </c>
      <c r="G11375" s="42" t="str">
        <f aca="false">IF(A11375="","",WORKDAY(B11375,F11375))</f>
        <v/>
      </c>
    </row>
    <row r="11376" customFormat="false" ht="15" hidden="false" customHeight="false" outlineLevel="0" collapsed="false">
      <c r="A11376" s="37"/>
      <c r="B11376" s="38"/>
      <c r="C11376" s="39"/>
      <c r="D11376" s="39"/>
      <c r="E11376" s="40"/>
      <c r="F11376" s="41" t="str">
        <f aca="false">IF(A11376="","",INDEX(Assumptions!$B$16:$B$18,MATCH(C11376,Assumptions!$A$16:$A$18,0)))</f>
        <v/>
      </c>
      <c r="G11376" s="42" t="str">
        <f aca="false">IF(A11376="","",WORKDAY(B11376,F11376))</f>
        <v/>
      </c>
    </row>
    <row r="11377" customFormat="false" ht="15" hidden="false" customHeight="false" outlineLevel="0" collapsed="false">
      <c r="A11377" s="37"/>
      <c r="B11377" s="38"/>
      <c r="C11377" s="39"/>
      <c r="D11377" s="39"/>
      <c r="E11377" s="40"/>
      <c r="F11377" s="41" t="str">
        <f aca="false">IF(A11377="","",INDEX(Assumptions!$B$16:$B$18,MATCH(C11377,Assumptions!$A$16:$A$18,0)))</f>
        <v/>
      </c>
      <c r="G11377" s="42" t="str">
        <f aca="false">IF(A11377="","",WORKDAY(B11377,F11377))</f>
        <v/>
      </c>
    </row>
    <row r="11378" customFormat="false" ht="15" hidden="false" customHeight="false" outlineLevel="0" collapsed="false">
      <c r="A11378" s="37"/>
      <c r="B11378" s="38"/>
      <c r="C11378" s="39"/>
      <c r="D11378" s="39"/>
      <c r="E11378" s="40"/>
      <c r="F11378" s="41" t="str">
        <f aca="false">IF(A11378="","",INDEX(Assumptions!$B$16:$B$18,MATCH(C11378,Assumptions!$A$16:$A$18,0)))</f>
        <v/>
      </c>
      <c r="G11378" s="42" t="str">
        <f aca="false">IF(A11378="","",WORKDAY(B11378,F11378))</f>
        <v/>
      </c>
    </row>
    <row r="11379" customFormat="false" ht="15" hidden="false" customHeight="false" outlineLevel="0" collapsed="false">
      <c r="A11379" s="37"/>
      <c r="B11379" s="38"/>
      <c r="C11379" s="39"/>
      <c r="D11379" s="39"/>
      <c r="E11379" s="40"/>
      <c r="F11379" s="41" t="str">
        <f aca="false">IF(A11379="","",INDEX(Assumptions!$B$16:$B$18,MATCH(C11379,Assumptions!$A$16:$A$18,0)))</f>
        <v/>
      </c>
      <c r="G11379" s="42" t="str">
        <f aca="false">IF(A11379="","",WORKDAY(B11379,F11379))</f>
        <v/>
      </c>
    </row>
    <row r="11380" customFormat="false" ht="15" hidden="false" customHeight="false" outlineLevel="0" collapsed="false">
      <c r="A11380" s="37"/>
      <c r="B11380" s="38"/>
      <c r="C11380" s="39"/>
      <c r="D11380" s="39"/>
      <c r="E11380" s="40"/>
      <c r="F11380" s="41" t="str">
        <f aca="false">IF(A11380="","",INDEX(Assumptions!$B$16:$B$18,MATCH(C11380,Assumptions!$A$16:$A$18,0)))</f>
        <v/>
      </c>
      <c r="G11380" s="42" t="str">
        <f aca="false">IF(A11380="","",WORKDAY(B11380,F11380))</f>
        <v/>
      </c>
    </row>
    <row r="11381" customFormat="false" ht="15" hidden="false" customHeight="false" outlineLevel="0" collapsed="false">
      <c r="A11381" s="37"/>
      <c r="B11381" s="38"/>
      <c r="C11381" s="39"/>
      <c r="D11381" s="39"/>
      <c r="E11381" s="40"/>
      <c r="F11381" s="41" t="str">
        <f aca="false">IF(A11381="","",INDEX(Assumptions!$B$16:$B$18,MATCH(C11381,Assumptions!$A$16:$A$18,0)))</f>
        <v/>
      </c>
      <c r="G11381" s="42" t="str">
        <f aca="false">IF(A11381="","",WORKDAY(B11381,F11381))</f>
        <v/>
      </c>
    </row>
    <row r="11382" customFormat="false" ht="15" hidden="false" customHeight="false" outlineLevel="0" collapsed="false">
      <c r="A11382" s="37"/>
      <c r="B11382" s="38"/>
      <c r="C11382" s="39"/>
      <c r="D11382" s="39"/>
      <c r="E11382" s="40"/>
      <c r="F11382" s="41" t="str">
        <f aca="false">IF(A11382="","",INDEX(Assumptions!$B$16:$B$18,MATCH(C11382,Assumptions!$A$16:$A$18,0)))</f>
        <v/>
      </c>
      <c r="G11382" s="42" t="str">
        <f aca="false">IF(A11382="","",WORKDAY(B11382,F11382))</f>
        <v/>
      </c>
    </row>
    <row r="11383" customFormat="false" ht="15" hidden="false" customHeight="false" outlineLevel="0" collapsed="false">
      <c r="A11383" s="37"/>
      <c r="B11383" s="38"/>
      <c r="C11383" s="39"/>
      <c r="D11383" s="39"/>
      <c r="E11383" s="40"/>
      <c r="F11383" s="41" t="str">
        <f aca="false">IF(A11383="","",INDEX(Assumptions!$B$16:$B$18,MATCH(C11383,Assumptions!$A$16:$A$18,0)))</f>
        <v/>
      </c>
      <c r="G11383" s="42" t="str">
        <f aca="false">IF(A11383="","",WORKDAY(B11383,F11383))</f>
        <v/>
      </c>
    </row>
    <row r="11384" customFormat="false" ht="15" hidden="false" customHeight="false" outlineLevel="0" collapsed="false">
      <c r="A11384" s="37"/>
      <c r="B11384" s="38"/>
      <c r="C11384" s="39"/>
      <c r="D11384" s="39"/>
      <c r="E11384" s="40"/>
      <c r="F11384" s="41" t="str">
        <f aca="false">IF(A11384="","",INDEX(Assumptions!$B$16:$B$18,MATCH(C11384,Assumptions!$A$16:$A$18,0)))</f>
        <v/>
      </c>
      <c r="G11384" s="42" t="str">
        <f aca="false">IF(A11384="","",WORKDAY(B11384,F11384))</f>
        <v/>
      </c>
    </row>
    <row r="11385" customFormat="false" ht="15" hidden="false" customHeight="false" outlineLevel="0" collapsed="false">
      <c r="A11385" s="37"/>
      <c r="B11385" s="38"/>
      <c r="C11385" s="39"/>
      <c r="D11385" s="39"/>
      <c r="E11385" s="40"/>
      <c r="F11385" s="41" t="str">
        <f aca="false">IF(A11385="","",INDEX(Assumptions!$B$16:$B$18,MATCH(C11385,Assumptions!$A$16:$A$18,0)))</f>
        <v/>
      </c>
      <c r="G11385" s="42" t="str">
        <f aca="false">IF(A11385="","",WORKDAY(B11385,F11385))</f>
        <v/>
      </c>
    </row>
    <row r="11386" customFormat="false" ht="15" hidden="false" customHeight="false" outlineLevel="0" collapsed="false">
      <c r="A11386" s="37"/>
      <c r="B11386" s="38"/>
      <c r="C11386" s="39"/>
      <c r="D11386" s="39"/>
      <c r="E11386" s="40"/>
      <c r="F11386" s="41" t="str">
        <f aca="false">IF(A11386="","",INDEX(Assumptions!$B$16:$B$18,MATCH(C11386,Assumptions!$A$16:$A$18,0)))</f>
        <v/>
      </c>
      <c r="G11386" s="42" t="str">
        <f aca="false">IF(A11386="","",WORKDAY(B11386,F11386))</f>
        <v/>
      </c>
    </row>
    <row r="11387" customFormat="false" ht="15" hidden="false" customHeight="false" outlineLevel="0" collapsed="false">
      <c r="A11387" s="37"/>
      <c r="B11387" s="38"/>
      <c r="C11387" s="39"/>
      <c r="D11387" s="39"/>
      <c r="E11387" s="40"/>
      <c r="F11387" s="41" t="str">
        <f aca="false">IF(A11387="","",INDEX(Assumptions!$B$16:$B$18,MATCH(C11387,Assumptions!$A$16:$A$18,0)))</f>
        <v/>
      </c>
      <c r="G11387" s="42" t="str">
        <f aca="false">IF(A11387="","",WORKDAY(B11387,F11387))</f>
        <v/>
      </c>
    </row>
    <row r="11388" customFormat="false" ht="15" hidden="false" customHeight="false" outlineLevel="0" collapsed="false">
      <c r="A11388" s="37"/>
      <c r="B11388" s="38"/>
      <c r="C11388" s="39"/>
      <c r="D11388" s="39"/>
      <c r="E11388" s="40"/>
      <c r="F11388" s="41" t="str">
        <f aca="false">IF(A11388="","",INDEX(Assumptions!$B$16:$B$18,MATCH(C11388,Assumptions!$A$16:$A$18,0)))</f>
        <v/>
      </c>
      <c r="G11388" s="42" t="str">
        <f aca="false">IF(A11388="","",WORKDAY(B11388,F11388))</f>
        <v/>
      </c>
    </row>
    <row r="11389" customFormat="false" ht="15" hidden="false" customHeight="false" outlineLevel="0" collapsed="false">
      <c r="A11389" s="37"/>
      <c r="B11389" s="38"/>
      <c r="C11389" s="39"/>
      <c r="D11389" s="39"/>
      <c r="E11389" s="40"/>
      <c r="F11389" s="41" t="str">
        <f aca="false">IF(A11389="","",INDEX(Assumptions!$B$16:$B$18,MATCH(C11389,Assumptions!$A$16:$A$18,0)))</f>
        <v/>
      </c>
      <c r="G11389" s="42" t="str">
        <f aca="false">IF(A11389="","",WORKDAY(B11389,F11389))</f>
        <v/>
      </c>
    </row>
    <row r="11390" customFormat="false" ht="15" hidden="false" customHeight="false" outlineLevel="0" collapsed="false">
      <c r="A11390" s="37"/>
      <c r="B11390" s="38"/>
      <c r="C11390" s="39"/>
      <c r="D11390" s="39"/>
      <c r="E11390" s="40"/>
      <c r="F11390" s="41" t="str">
        <f aca="false">IF(A11390="","",INDEX(Assumptions!$B$16:$B$18,MATCH(C11390,Assumptions!$A$16:$A$18,0)))</f>
        <v/>
      </c>
      <c r="G11390" s="42" t="str">
        <f aca="false">IF(A11390="","",WORKDAY(B11390,F11390))</f>
        <v/>
      </c>
    </row>
    <row r="11391" customFormat="false" ht="15" hidden="false" customHeight="false" outlineLevel="0" collapsed="false">
      <c r="A11391" s="37"/>
      <c r="B11391" s="38"/>
      <c r="C11391" s="39"/>
      <c r="D11391" s="39"/>
      <c r="E11391" s="40"/>
      <c r="F11391" s="41" t="str">
        <f aca="false">IF(A11391="","",INDEX(Assumptions!$B$16:$B$18,MATCH(C11391,Assumptions!$A$16:$A$18,0)))</f>
        <v/>
      </c>
      <c r="G11391" s="42" t="str">
        <f aca="false">IF(A11391="","",WORKDAY(B11391,F11391))</f>
        <v/>
      </c>
    </row>
    <row r="11392" customFormat="false" ht="15" hidden="false" customHeight="false" outlineLevel="0" collapsed="false">
      <c r="A11392" s="37"/>
      <c r="B11392" s="38"/>
      <c r="C11392" s="39"/>
      <c r="D11392" s="39"/>
      <c r="E11392" s="40"/>
      <c r="F11392" s="41" t="str">
        <f aca="false">IF(A11392="","",INDEX(Assumptions!$B$16:$B$18,MATCH(C11392,Assumptions!$A$16:$A$18,0)))</f>
        <v/>
      </c>
      <c r="G11392" s="42" t="str">
        <f aca="false">IF(A11392="","",WORKDAY(B11392,F11392))</f>
        <v/>
      </c>
    </row>
    <row r="11393" customFormat="false" ht="15" hidden="false" customHeight="false" outlineLevel="0" collapsed="false">
      <c r="A11393" s="37"/>
      <c r="B11393" s="38"/>
      <c r="C11393" s="39"/>
      <c r="D11393" s="39"/>
      <c r="E11393" s="40"/>
      <c r="F11393" s="41" t="str">
        <f aca="false">IF(A11393="","",INDEX(Assumptions!$B$16:$B$18,MATCH(C11393,Assumptions!$A$16:$A$18,0)))</f>
        <v/>
      </c>
      <c r="G11393" s="42" t="str">
        <f aca="false">IF(A11393="","",WORKDAY(B11393,F11393))</f>
        <v/>
      </c>
    </row>
    <row r="11394" customFormat="false" ht="15" hidden="false" customHeight="false" outlineLevel="0" collapsed="false">
      <c r="A11394" s="37"/>
      <c r="B11394" s="38"/>
      <c r="C11394" s="39"/>
      <c r="D11394" s="39"/>
      <c r="E11394" s="40"/>
      <c r="F11394" s="41" t="str">
        <f aca="false">IF(A11394="","",INDEX(Assumptions!$B$16:$B$18,MATCH(C11394,Assumptions!$A$16:$A$18,0)))</f>
        <v/>
      </c>
      <c r="G11394" s="42" t="str">
        <f aca="false">IF(A11394="","",WORKDAY(B11394,F11394))</f>
        <v/>
      </c>
    </row>
    <row r="11395" customFormat="false" ht="15" hidden="false" customHeight="false" outlineLevel="0" collapsed="false">
      <c r="A11395" s="37"/>
      <c r="B11395" s="38"/>
      <c r="C11395" s="39"/>
      <c r="D11395" s="39"/>
      <c r="E11395" s="40"/>
      <c r="F11395" s="41" t="str">
        <f aca="false">IF(A11395="","",INDEX(Assumptions!$B$16:$B$18,MATCH(C11395,Assumptions!$A$16:$A$18,0)))</f>
        <v/>
      </c>
      <c r="G11395" s="42" t="str">
        <f aca="false">IF(A11395="","",WORKDAY(B11395,F11395))</f>
        <v/>
      </c>
    </row>
    <row r="11396" customFormat="false" ht="15" hidden="false" customHeight="false" outlineLevel="0" collapsed="false">
      <c r="A11396" s="37"/>
      <c r="B11396" s="38"/>
      <c r="C11396" s="39"/>
      <c r="D11396" s="39"/>
      <c r="E11396" s="40"/>
      <c r="F11396" s="41" t="str">
        <f aca="false">IF(A11396="","",INDEX(Assumptions!$B$16:$B$18,MATCH(C11396,Assumptions!$A$16:$A$18,0)))</f>
        <v/>
      </c>
      <c r="G11396" s="42" t="str">
        <f aca="false">IF(A11396="","",WORKDAY(B11396,F11396))</f>
        <v/>
      </c>
    </row>
    <row r="11397" customFormat="false" ht="15" hidden="false" customHeight="false" outlineLevel="0" collapsed="false">
      <c r="A11397" s="37"/>
      <c r="B11397" s="38"/>
      <c r="C11397" s="39"/>
      <c r="D11397" s="39"/>
      <c r="E11397" s="40"/>
      <c r="F11397" s="41" t="str">
        <f aca="false">IF(A11397="","",INDEX(Assumptions!$B$16:$B$18,MATCH(C11397,Assumptions!$A$16:$A$18,0)))</f>
        <v/>
      </c>
      <c r="G11397" s="42" t="str">
        <f aca="false">IF(A11397="","",WORKDAY(B11397,F11397))</f>
        <v/>
      </c>
    </row>
    <row r="11398" customFormat="false" ht="15" hidden="false" customHeight="false" outlineLevel="0" collapsed="false">
      <c r="A11398" s="37"/>
      <c r="B11398" s="38"/>
      <c r="C11398" s="39"/>
      <c r="D11398" s="39"/>
      <c r="E11398" s="40"/>
      <c r="F11398" s="41" t="str">
        <f aca="false">IF(A11398="","",INDEX(Assumptions!$B$16:$B$18,MATCH(C11398,Assumptions!$A$16:$A$18,0)))</f>
        <v/>
      </c>
      <c r="G11398" s="42" t="str">
        <f aca="false">IF(A11398="","",WORKDAY(B11398,F11398))</f>
        <v/>
      </c>
    </row>
    <row r="11399" customFormat="false" ht="15" hidden="false" customHeight="false" outlineLevel="0" collapsed="false">
      <c r="A11399" s="37"/>
      <c r="B11399" s="38"/>
      <c r="C11399" s="39"/>
      <c r="D11399" s="39"/>
      <c r="E11399" s="40"/>
      <c r="F11399" s="41" t="str">
        <f aca="false">IF(A11399="","",INDEX(Assumptions!$B$16:$B$18,MATCH(C11399,Assumptions!$A$16:$A$18,0)))</f>
        <v/>
      </c>
      <c r="G11399" s="42" t="str">
        <f aca="false">IF(A11399="","",WORKDAY(B11399,F11399))</f>
        <v/>
      </c>
    </row>
    <row r="11400" customFormat="false" ht="15" hidden="false" customHeight="false" outlineLevel="0" collapsed="false">
      <c r="A11400" s="37"/>
      <c r="B11400" s="38"/>
      <c r="C11400" s="39"/>
      <c r="D11400" s="39"/>
      <c r="E11400" s="40"/>
      <c r="F11400" s="41" t="str">
        <f aca="false">IF(A11400="","",INDEX(Assumptions!$B$16:$B$18,MATCH(C11400,Assumptions!$A$16:$A$18,0)))</f>
        <v/>
      </c>
      <c r="G11400" s="42" t="str">
        <f aca="false">IF(A11400="","",WORKDAY(B11400,F11400))</f>
        <v/>
      </c>
    </row>
    <row r="11401" customFormat="false" ht="15" hidden="false" customHeight="false" outlineLevel="0" collapsed="false">
      <c r="A11401" s="37"/>
      <c r="B11401" s="38"/>
      <c r="C11401" s="39"/>
      <c r="D11401" s="39"/>
      <c r="E11401" s="40"/>
      <c r="F11401" s="41" t="str">
        <f aca="false">IF(A11401="","",INDEX(Assumptions!$B$16:$B$18,MATCH(C11401,Assumptions!$A$16:$A$18,0)))</f>
        <v/>
      </c>
      <c r="G11401" s="42" t="str">
        <f aca="false">IF(A11401="","",WORKDAY(B11401,F11401))</f>
        <v/>
      </c>
    </row>
    <row r="11402" customFormat="false" ht="15" hidden="false" customHeight="false" outlineLevel="0" collapsed="false">
      <c r="A11402" s="37"/>
      <c r="B11402" s="38"/>
      <c r="C11402" s="39"/>
      <c r="D11402" s="39"/>
      <c r="E11402" s="40"/>
      <c r="F11402" s="41" t="str">
        <f aca="false">IF(A11402="","",INDEX(Assumptions!$B$16:$B$18,MATCH(C11402,Assumptions!$A$16:$A$18,0)))</f>
        <v/>
      </c>
      <c r="G11402" s="42" t="str">
        <f aca="false">IF(A11402="","",WORKDAY(B11402,F11402))</f>
        <v/>
      </c>
    </row>
    <row r="11403" customFormat="false" ht="15" hidden="false" customHeight="false" outlineLevel="0" collapsed="false">
      <c r="A11403" s="37"/>
      <c r="B11403" s="38"/>
      <c r="C11403" s="39"/>
      <c r="D11403" s="39"/>
      <c r="E11403" s="40"/>
      <c r="F11403" s="41" t="str">
        <f aca="false">IF(A11403="","",INDEX(Assumptions!$B$16:$B$18,MATCH(C11403,Assumptions!$A$16:$A$18,0)))</f>
        <v/>
      </c>
      <c r="G11403" s="42" t="str">
        <f aca="false">IF(A11403="","",WORKDAY(B11403,F11403))</f>
        <v/>
      </c>
    </row>
    <row r="11404" customFormat="false" ht="15" hidden="false" customHeight="false" outlineLevel="0" collapsed="false">
      <c r="A11404" s="37"/>
      <c r="B11404" s="38"/>
      <c r="C11404" s="39"/>
      <c r="D11404" s="39"/>
      <c r="E11404" s="40"/>
      <c r="F11404" s="41" t="str">
        <f aca="false">IF(A11404="","",INDEX(Assumptions!$B$16:$B$18,MATCH(C11404,Assumptions!$A$16:$A$18,0)))</f>
        <v/>
      </c>
      <c r="G11404" s="42" t="str">
        <f aca="false">IF(A11404="","",WORKDAY(B11404,F11404))</f>
        <v/>
      </c>
    </row>
    <row r="11405" customFormat="false" ht="15" hidden="false" customHeight="false" outlineLevel="0" collapsed="false">
      <c r="A11405" s="37"/>
      <c r="B11405" s="38"/>
      <c r="C11405" s="39"/>
      <c r="D11405" s="39"/>
      <c r="E11405" s="40"/>
      <c r="F11405" s="41" t="str">
        <f aca="false">IF(A11405="","",INDEX(Assumptions!$B$16:$B$18,MATCH(C11405,Assumptions!$A$16:$A$18,0)))</f>
        <v/>
      </c>
      <c r="G11405" s="42" t="str">
        <f aca="false">IF(A11405="","",WORKDAY(B11405,F11405))</f>
        <v/>
      </c>
    </row>
    <row r="11406" customFormat="false" ht="15" hidden="false" customHeight="false" outlineLevel="0" collapsed="false">
      <c r="A11406" s="37"/>
      <c r="B11406" s="38"/>
      <c r="C11406" s="39"/>
      <c r="D11406" s="39"/>
      <c r="E11406" s="40"/>
      <c r="F11406" s="41" t="str">
        <f aca="false">IF(A11406="","",INDEX(Assumptions!$B$16:$B$18,MATCH(C11406,Assumptions!$A$16:$A$18,0)))</f>
        <v/>
      </c>
      <c r="G11406" s="42" t="str">
        <f aca="false">IF(A11406="","",WORKDAY(B11406,F11406))</f>
        <v/>
      </c>
    </row>
    <row r="11407" customFormat="false" ht="15" hidden="false" customHeight="false" outlineLevel="0" collapsed="false">
      <c r="A11407" s="37"/>
      <c r="B11407" s="38"/>
      <c r="C11407" s="39"/>
      <c r="D11407" s="39"/>
      <c r="E11407" s="40"/>
      <c r="F11407" s="41" t="str">
        <f aca="false">IF(A11407="","",INDEX(Assumptions!$B$16:$B$18,MATCH(C11407,Assumptions!$A$16:$A$18,0)))</f>
        <v/>
      </c>
      <c r="G11407" s="42" t="str">
        <f aca="false">IF(A11407="","",WORKDAY(B11407,F11407))</f>
        <v/>
      </c>
    </row>
    <row r="11408" customFormat="false" ht="15" hidden="false" customHeight="false" outlineLevel="0" collapsed="false">
      <c r="A11408" s="37"/>
      <c r="B11408" s="38"/>
      <c r="C11408" s="39"/>
      <c r="D11408" s="39"/>
      <c r="E11408" s="40"/>
      <c r="F11408" s="41" t="str">
        <f aca="false">IF(A11408="","",INDEX(Assumptions!$B$16:$B$18,MATCH(C11408,Assumptions!$A$16:$A$18,0)))</f>
        <v/>
      </c>
      <c r="G11408" s="42" t="str">
        <f aca="false">IF(A11408="","",WORKDAY(B11408,F11408))</f>
        <v/>
      </c>
    </row>
    <row r="11409" customFormat="false" ht="15" hidden="false" customHeight="false" outlineLevel="0" collapsed="false">
      <c r="A11409" s="37"/>
      <c r="B11409" s="38"/>
      <c r="C11409" s="39"/>
      <c r="D11409" s="39"/>
      <c r="E11409" s="40"/>
      <c r="F11409" s="41" t="str">
        <f aca="false">IF(A11409="","",INDEX(Assumptions!$B$16:$B$18,MATCH(C11409,Assumptions!$A$16:$A$18,0)))</f>
        <v/>
      </c>
      <c r="G11409" s="42" t="str">
        <f aca="false">IF(A11409="","",WORKDAY(B11409,F11409))</f>
        <v/>
      </c>
    </row>
    <row r="11410" customFormat="false" ht="15" hidden="false" customHeight="false" outlineLevel="0" collapsed="false">
      <c r="A11410" s="37"/>
      <c r="B11410" s="38"/>
      <c r="C11410" s="39"/>
      <c r="D11410" s="39"/>
      <c r="E11410" s="40"/>
      <c r="F11410" s="41" t="str">
        <f aca="false">IF(A11410="","",INDEX(Assumptions!$B$16:$B$18,MATCH(C11410,Assumptions!$A$16:$A$18,0)))</f>
        <v/>
      </c>
      <c r="G11410" s="42" t="str">
        <f aca="false">IF(A11410="","",WORKDAY(B11410,F11410))</f>
        <v/>
      </c>
    </row>
    <row r="11411" customFormat="false" ht="15" hidden="false" customHeight="false" outlineLevel="0" collapsed="false">
      <c r="A11411" s="37"/>
      <c r="B11411" s="38"/>
      <c r="C11411" s="39"/>
      <c r="D11411" s="39"/>
      <c r="E11411" s="40"/>
      <c r="F11411" s="41" t="str">
        <f aca="false">IF(A11411="","",INDEX(Assumptions!$B$16:$B$18,MATCH(C11411,Assumptions!$A$16:$A$18,0)))</f>
        <v/>
      </c>
      <c r="G11411" s="42" t="str">
        <f aca="false">IF(A11411="","",WORKDAY(B11411,F11411))</f>
        <v/>
      </c>
    </row>
    <row r="11412" customFormat="false" ht="15" hidden="false" customHeight="false" outlineLevel="0" collapsed="false">
      <c r="A11412" s="37"/>
      <c r="B11412" s="38"/>
      <c r="C11412" s="39"/>
      <c r="D11412" s="39"/>
      <c r="E11412" s="40"/>
      <c r="F11412" s="41" t="str">
        <f aca="false">IF(A11412="","",INDEX(Assumptions!$B$16:$B$18,MATCH(C11412,Assumptions!$A$16:$A$18,0)))</f>
        <v/>
      </c>
      <c r="G11412" s="42" t="str">
        <f aca="false">IF(A11412="","",WORKDAY(B11412,F11412))</f>
        <v/>
      </c>
    </row>
    <row r="11413" customFormat="false" ht="15" hidden="false" customHeight="false" outlineLevel="0" collapsed="false">
      <c r="A11413" s="37"/>
      <c r="B11413" s="38"/>
      <c r="C11413" s="39"/>
      <c r="D11413" s="39"/>
      <c r="E11413" s="40"/>
      <c r="F11413" s="41" t="str">
        <f aca="false">IF(A11413="","",INDEX(Assumptions!$B$16:$B$18,MATCH(C11413,Assumptions!$A$16:$A$18,0)))</f>
        <v/>
      </c>
      <c r="G11413" s="42" t="str">
        <f aca="false">IF(A11413="","",WORKDAY(B11413,F11413))</f>
        <v/>
      </c>
    </row>
    <row r="11414" customFormat="false" ht="15" hidden="false" customHeight="false" outlineLevel="0" collapsed="false">
      <c r="A11414" s="37"/>
      <c r="B11414" s="38"/>
      <c r="C11414" s="39"/>
      <c r="D11414" s="39"/>
      <c r="E11414" s="40"/>
      <c r="F11414" s="41" t="str">
        <f aca="false">IF(A11414="","",INDEX(Assumptions!$B$16:$B$18,MATCH(C11414,Assumptions!$A$16:$A$18,0)))</f>
        <v/>
      </c>
      <c r="G11414" s="42" t="str">
        <f aca="false">IF(A11414="","",WORKDAY(B11414,F11414))</f>
        <v/>
      </c>
    </row>
    <row r="11415" customFormat="false" ht="15" hidden="false" customHeight="false" outlineLevel="0" collapsed="false">
      <c r="A11415" s="37"/>
      <c r="B11415" s="38"/>
      <c r="C11415" s="39"/>
      <c r="D11415" s="39"/>
      <c r="E11415" s="40"/>
      <c r="F11415" s="41" t="str">
        <f aca="false">IF(A11415="","",INDEX(Assumptions!$B$16:$B$18,MATCH(C11415,Assumptions!$A$16:$A$18,0)))</f>
        <v/>
      </c>
      <c r="G11415" s="42" t="str">
        <f aca="false">IF(A11415="","",WORKDAY(B11415,F11415))</f>
        <v/>
      </c>
    </row>
    <row r="11416" customFormat="false" ht="15" hidden="false" customHeight="false" outlineLevel="0" collapsed="false">
      <c r="A11416" s="37"/>
      <c r="B11416" s="38"/>
      <c r="C11416" s="39"/>
      <c r="D11416" s="39"/>
      <c r="E11416" s="40"/>
      <c r="F11416" s="41" t="str">
        <f aca="false">IF(A11416="","",INDEX(Assumptions!$B$16:$B$18,MATCH(C11416,Assumptions!$A$16:$A$18,0)))</f>
        <v/>
      </c>
      <c r="G11416" s="42" t="str">
        <f aca="false">IF(A11416="","",WORKDAY(B11416,F11416))</f>
        <v/>
      </c>
    </row>
    <row r="11417" customFormat="false" ht="15" hidden="false" customHeight="false" outlineLevel="0" collapsed="false">
      <c r="A11417" s="37"/>
      <c r="B11417" s="38"/>
      <c r="C11417" s="39"/>
      <c r="D11417" s="39"/>
      <c r="E11417" s="40"/>
      <c r="F11417" s="41" t="str">
        <f aca="false">IF(A11417="","",INDEX(Assumptions!$B$16:$B$18,MATCH(C11417,Assumptions!$A$16:$A$18,0)))</f>
        <v/>
      </c>
      <c r="G11417" s="42" t="str">
        <f aca="false">IF(A11417="","",WORKDAY(B11417,F11417))</f>
        <v/>
      </c>
    </row>
    <row r="11418" customFormat="false" ht="15" hidden="false" customHeight="false" outlineLevel="0" collapsed="false">
      <c r="A11418" s="37"/>
      <c r="B11418" s="38"/>
      <c r="C11418" s="39"/>
      <c r="D11418" s="39"/>
      <c r="E11418" s="40"/>
      <c r="F11418" s="41" t="str">
        <f aca="false">IF(A11418="","",INDEX(Assumptions!$B$16:$B$18,MATCH(C11418,Assumptions!$A$16:$A$18,0)))</f>
        <v/>
      </c>
      <c r="G11418" s="42" t="str">
        <f aca="false">IF(A11418="","",WORKDAY(B11418,F11418))</f>
        <v/>
      </c>
    </row>
    <row r="11419" customFormat="false" ht="15" hidden="false" customHeight="false" outlineLevel="0" collapsed="false">
      <c r="A11419" s="37"/>
      <c r="B11419" s="38"/>
      <c r="C11419" s="39"/>
      <c r="D11419" s="39"/>
      <c r="E11419" s="40"/>
      <c r="F11419" s="41" t="str">
        <f aca="false">IF(A11419="","",INDEX(Assumptions!$B$16:$B$18,MATCH(C11419,Assumptions!$A$16:$A$18,0)))</f>
        <v/>
      </c>
      <c r="G11419" s="42" t="str">
        <f aca="false">IF(A11419="","",WORKDAY(B11419,F11419))</f>
        <v/>
      </c>
    </row>
    <row r="11420" customFormat="false" ht="15" hidden="false" customHeight="false" outlineLevel="0" collapsed="false">
      <c r="A11420" s="37"/>
      <c r="B11420" s="38"/>
      <c r="C11420" s="39"/>
      <c r="D11420" s="39"/>
      <c r="E11420" s="40"/>
      <c r="F11420" s="41" t="str">
        <f aca="false">IF(A11420="","",INDEX(Assumptions!$B$16:$B$18,MATCH(C11420,Assumptions!$A$16:$A$18,0)))</f>
        <v/>
      </c>
      <c r="G11420" s="42" t="str">
        <f aca="false">IF(A11420="","",WORKDAY(B11420,F11420))</f>
        <v/>
      </c>
    </row>
    <row r="11421" customFormat="false" ht="15" hidden="false" customHeight="false" outlineLevel="0" collapsed="false">
      <c r="A11421" s="37"/>
      <c r="B11421" s="38"/>
      <c r="C11421" s="39"/>
      <c r="D11421" s="39"/>
      <c r="E11421" s="40"/>
      <c r="F11421" s="41" t="str">
        <f aca="false">IF(A11421="","",INDEX(Assumptions!$B$16:$B$18,MATCH(C11421,Assumptions!$A$16:$A$18,0)))</f>
        <v/>
      </c>
      <c r="G11421" s="42" t="str">
        <f aca="false">IF(A11421="","",WORKDAY(B11421,F11421))</f>
        <v/>
      </c>
    </row>
    <row r="11422" customFormat="false" ht="15" hidden="false" customHeight="false" outlineLevel="0" collapsed="false">
      <c r="A11422" s="37"/>
      <c r="B11422" s="38"/>
      <c r="C11422" s="39"/>
      <c r="D11422" s="39"/>
      <c r="E11422" s="40"/>
      <c r="F11422" s="41" t="str">
        <f aca="false">IF(A11422="","",INDEX(Assumptions!$B$16:$B$18,MATCH(C11422,Assumptions!$A$16:$A$18,0)))</f>
        <v/>
      </c>
      <c r="G11422" s="42" t="str">
        <f aca="false">IF(A11422="","",WORKDAY(B11422,F11422))</f>
        <v/>
      </c>
    </row>
    <row r="11423" customFormat="false" ht="15" hidden="false" customHeight="false" outlineLevel="0" collapsed="false">
      <c r="A11423" s="37"/>
      <c r="B11423" s="38"/>
      <c r="C11423" s="39"/>
      <c r="D11423" s="39"/>
      <c r="E11423" s="40"/>
      <c r="F11423" s="41" t="str">
        <f aca="false">IF(A11423="","",INDEX(Assumptions!$B$16:$B$18,MATCH(C11423,Assumptions!$A$16:$A$18,0)))</f>
        <v/>
      </c>
      <c r="G11423" s="42" t="str">
        <f aca="false">IF(A11423="","",WORKDAY(B11423,F11423))</f>
        <v/>
      </c>
    </row>
    <row r="11424" customFormat="false" ht="15" hidden="false" customHeight="false" outlineLevel="0" collapsed="false">
      <c r="A11424" s="37"/>
      <c r="B11424" s="38"/>
      <c r="C11424" s="39"/>
      <c r="D11424" s="39"/>
      <c r="E11424" s="40"/>
      <c r="F11424" s="41" t="str">
        <f aca="false">IF(A11424="","",INDEX(Assumptions!$B$16:$B$18,MATCH(C11424,Assumptions!$A$16:$A$18,0)))</f>
        <v/>
      </c>
      <c r="G11424" s="42" t="str">
        <f aca="false">IF(A11424="","",WORKDAY(B11424,F11424))</f>
        <v/>
      </c>
    </row>
    <row r="11425" customFormat="false" ht="15" hidden="false" customHeight="false" outlineLevel="0" collapsed="false">
      <c r="A11425" s="37"/>
      <c r="B11425" s="38"/>
      <c r="C11425" s="39"/>
      <c r="D11425" s="39"/>
      <c r="E11425" s="40"/>
      <c r="F11425" s="41" t="str">
        <f aca="false">IF(A11425="","",INDEX(Assumptions!$B$16:$B$18,MATCH(C11425,Assumptions!$A$16:$A$18,0)))</f>
        <v/>
      </c>
      <c r="G11425" s="42" t="str">
        <f aca="false">IF(A11425="","",WORKDAY(B11425,F11425))</f>
        <v/>
      </c>
    </row>
    <row r="11426" customFormat="false" ht="15" hidden="false" customHeight="false" outlineLevel="0" collapsed="false">
      <c r="A11426" s="37"/>
      <c r="B11426" s="38"/>
      <c r="C11426" s="39"/>
      <c r="D11426" s="39"/>
      <c r="E11426" s="40"/>
      <c r="F11426" s="41" t="str">
        <f aca="false">IF(A11426="","",INDEX(Assumptions!$B$16:$B$18,MATCH(C11426,Assumptions!$A$16:$A$18,0)))</f>
        <v/>
      </c>
      <c r="G11426" s="42" t="str">
        <f aca="false">IF(A11426="","",WORKDAY(B11426,F11426))</f>
        <v/>
      </c>
    </row>
    <row r="11427" customFormat="false" ht="15" hidden="false" customHeight="false" outlineLevel="0" collapsed="false">
      <c r="A11427" s="37"/>
      <c r="B11427" s="38"/>
      <c r="C11427" s="39"/>
      <c r="D11427" s="39"/>
      <c r="E11427" s="40"/>
      <c r="F11427" s="41" t="str">
        <f aca="false">IF(A11427="","",INDEX(Assumptions!$B$16:$B$18,MATCH(C11427,Assumptions!$A$16:$A$18,0)))</f>
        <v/>
      </c>
      <c r="G11427" s="42" t="str">
        <f aca="false">IF(A11427="","",WORKDAY(B11427,F11427))</f>
        <v/>
      </c>
    </row>
    <row r="11428" customFormat="false" ht="15" hidden="false" customHeight="false" outlineLevel="0" collapsed="false">
      <c r="A11428" s="37"/>
      <c r="B11428" s="38"/>
      <c r="C11428" s="39"/>
      <c r="D11428" s="39"/>
      <c r="E11428" s="40"/>
      <c r="F11428" s="41" t="str">
        <f aca="false">IF(A11428="","",INDEX(Assumptions!$B$16:$B$18,MATCH(C11428,Assumptions!$A$16:$A$18,0)))</f>
        <v/>
      </c>
      <c r="G11428" s="42" t="str">
        <f aca="false">IF(A11428="","",WORKDAY(B11428,F11428))</f>
        <v/>
      </c>
    </row>
    <row r="11429" customFormat="false" ht="15" hidden="false" customHeight="false" outlineLevel="0" collapsed="false">
      <c r="A11429" s="37"/>
      <c r="B11429" s="38"/>
      <c r="C11429" s="39"/>
      <c r="D11429" s="39"/>
      <c r="E11429" s="40"/>
      <c r="F11429" s="41" t="str">
        <f aca="false">IF(A11429="","",INDEX(Assumptions!$B$16:$B$18,MATCH(C11429,Assumptions!$A$16:$A$18,0)))</f>
        <v/>
      </c>
      <c r="G11429" s="42" t="str">
        <f aca="false">IF(A11429="","",WORKDAY(B11429,F11429))</f>
        <v/>
      </c>
    </row>
    <row r="11430" customFormat="false" ht="15" hidden="false" customHeight="false" outlineLevel="0" collapsed="false">
      <c r="A11430" s="37"/>
      <c r="B11430" s="38"/>
      <c r="C11430" s="39"/>
      <c r="D11430" s="39"/>
      <c r="E11430" s="40"/>
      <c r="F11430" s="41" t="str">
        <f aca="false">IF(A11430="","",INDEX(Assumptions!$B$16:$B$18,MATCH(C11430,Assumptions!$A$16:$A$18,0)))</f>
        <v/>
      </c>
      <c r="G11430" s="42" t="str">
        <f aca="false">IF(A11430="","",WORKDAY(B11430,F11430))</f>
        <v/>
      </c>
    </row>
    <row r="11431" customFormat="false" ht="15" hidden="false" customHeight="false" outlineLevel="0" collapsed="false">
      <c r="A11431" s="37"/>
      <c r="B11431" s="38"/>
      <c r="C11431" s="39"/>
      <c r="D11431" s="39"/>
      <c r="E11431" s="40"/>
      <c r="F11431" s="41" t="str">
        <f aca="false">IF(A11431="","",INDEX(Assumptions!$B$16:$B$18,MATCH(C11431,Assumptions!$A$16:$A$18,0)))</f>
        <v/>
      </c>
      <c r="G11431" s="42" t="str">
        <f aca="false">IF(A11431="","",WORKDAY(B11431,F11431))</f>
        <v/>
      </c>
    </row>
    <row r="11432" customFormat="false" ht="15" hidden="false" customHeight="false" outlineLevel="0" collapsed="false">
      <c r="A11432" s="37"/>
      <c r="B11432" s="38"/>
      <c r="C11432" s="39"/>
      <c r="D11432" s="39"/>
      <c r="E11432" s="40"/>
      <c r="F11432" s="41" t="str">
        <f aca="false">IF(A11432="","",INDEX(Assumptions!$B$16:$B$18,MATCH(C11432,Assumptions!$A$16:$A$18,0)))</f>
        <v/>
      </c>
      <c r="G11432" s="42" t="str">
        <f aca="false">IF(A11432="","",WORKDAY(B11432,F11432))</f>
        <v/>
      </c>
    </row>
    <row r="11433" customFormat="false" ht="15" hidden="false" customHeight="false" outlineLevel="0" collapsed="false">
      <c r="A11433" s="37"/>
      <c r="B11433" s="38"/>
      <c r="C11433" s="39"/>
      <c r="D11433" s="39"/>
      <c r="E11433" s="40"/>
      <c r="F11433" s="41" t="str">
        <f aca="false">IF(A11433="","",INDEX(Assumptions!$B$16:$B$18,MATCH(C11433,Assumptions!$A$16:$A$18,0)))</f>
        <v/>
      </c>
      <c r="G11433" s="42" t="str">
        <f aca="false">IF(A11433="","",WORKDAY(B11433,F11433))</f>
        <v/>
      </c>
    </row>
    <row r="11434" customFormat="false" ht="15" hidden="false" customHeight="false" outlineLevel="0" collapsed="false">
      <c r="A11434" s="37"/>
      <c r="B11434" s="38"/>
      <c r="C11434" s="39"/>
      <c r="D11434" s="39"/>
      <c r="E11434" s="40"/>
      <c r="F11434" s="41" t="str">
        <f aca="false">IF(A11434="","",INDEX(Assumptions!$B$16:$B$18,MATCH(C11434,Assumptions!$A$16:$A$18,0)))</f>
        <v/>
      </c>
      <c r="G11434" s="42" t="str">
        <f aca="false">IF(A11434="","",WORKDAY(B11434,F11434))</f>
        <v/>
      </c>
    </row>
    <row r="11435" customFormat="false" ht="15" hidden="false" customHeight="false" outlineLevel="0" collapsed="false">
      <c r="A11435" s="37"/>
      <c r="B11435" s="38"/>
      <c r="C11435" s="39"/>
      <c r="D11435" s="39"/>
      <c r="E11435" s="40"/>
      <c r="F11435" s="41" t="str">
        <f aca="false">IF(A11435="","",INDEX(Assumptions!$B$16:$B$18,MATCH(C11435,Assumptions!$A$16:$A$18,0)))</f>
        <v/>
      </c>
      <c r="G11435" s="42" t="str">
        <f aca="false">IF(A11435="","",WORKDAY(B11435,F11435))</f>
        <v/>
      </c>
    </row>
    <row r="11436" customFormat="false" ht="15" hidden="false" customHeight="false" outlineLevel="0" collapsed="false">
      <c r="A11436" s="37"/>
      <c r="B11436" s="38"/>
      <c r="C11436" s="39"/>
      <c r="D11436" s="39"/>
      <c r="E11436" s="40"/>
      <c r="F11436" s="41" t="str">
        <f aca="false">IF(A11436="","",INDEX(Assumptions!$B$16:$B$18,MATCH(C11436,Assumptions!$A$16:$A$18,0)))</f>
        <v/>
      </c>
      <c r="G11436" s="42" t="str">
        <f aca="false">IF(A11436="","",WORKDAY(B11436,F11436))</f>
        <v/>
      </c>
    </row>
    <row r="11437" customFormat="false" ht="15" hidden="false" customHeight="false" outlineLevel="0" collapsed="false">
      <c r="A11437" s="37"/>
      <c r="B11437" s="38"/>
      <c r="C11437" s="39"/>
      <c r="D11437" s="39"/>
      <c r="E11437" s="40"/>
      <c r="F11437" s="41" t="str">
        <f aca="false">IF(A11437="","",INDEX(Assumptions!$B$16:$B$18,MATCH(C11437,Assumptions!$A$16:$A$18,0)))</f>
        <v/>
      </c>
      <c r="G11437" s="42" t="str">
        <f aca="false">IF(A11437="","",WORKDAY(B11437,F11437))</f>
        <v/>
      </c>
    </row>
    <row r="11438" customFormat="false" ht="15" hidden="false" customHeight="false" outlineLevel="0" collapsed="false">
      <c r="A11438" s="37"/>
      <c r="B11438" s="38"/>
      <c r="C11438" s="39"/>
      <c r="D11438" s="39"/>
      <c r="E11438" s="40"/>
      <c r="F11438" s="41" t="str">
        <f aca="false">IF(A11438="","",INDEX(Assumptions!$B$16:$B$18,MATCH(C11438,Assumptions!$A$16:$A$18,0)))</f>
        <v/>
      </c>
      <c r="G11438" s="42" t="str">
        <f aca="false">IF(A11438="","",WORKDAY(B11438,F11438))</f>
        <v/>
      </c>
    </row>
    <row r="11439" customFormat="false" ht="15" hidden="false" customHeight="false" outlineLevel="0" collapsed="false">
      <c r="A11439" s="37"/>
      <c r="B11439" s="38"/>
      <c r="C11439" s="39"/>
      <c r="D11439" s="39"/>
      <c r="E11439" s="40"/>
      <c r="F11439" s="41" t="str">
        <f aca="false">IF(A11439="","",INDEX(Assumptions!$B$16:$B$18,MATCH(C11439,Assumptions!$A$16:$A$18,0)))</f>
        <v/>
      </c>
      <c r="G11439" s="42" t="str">
        <f aca="false">IF(A11439="","",WORKDAY(B11439,F11439))</f>
        <v/>
      </c>
    </row>
    <row r="11440" customFormat="false" ht="15" hidden="false" customHeight="false" outlineLevel="0" collapsed="false">
      <c r="A11440" s="37"/>
      <c r="B11440" s="38"/>
      <c r="C11440" s="39"/>
      <c r="D11440" s="39"/>
      <c r="E11440" s="40"/>
      <c r="F11440" s="41" t="str">
        <f aca="false">IF(A11440="","",INDEX(Assumptions!$B$16:$B$18,MATCH(C11440,Assumptions!$A$16:$A$18,0)))</f>
        <v/>
      </c>
      <c r="G11440" s="42" t="str">
        <f aca="false">IF(A11440="","",WORKDAY(B11440,F11440))</f>
        <v/>
      </c>
    </row>
    <row r="11441" customFormat="false" ht="15" hidden="false" customHeight="false" outlineLevel="0" collapsed="false">
      <c r="A11441" s="37"/>
      <c r="B11441" s="38"/>
      <c r="C11441" s="39"/>
      <c r="D11441" s="39"/>
      <c r="E11441" s="40"/>
      <c r="F11441" s="41" t="str">
        <f aca="false">IF(A11441="","",INDEX(Assumptions!$B$16:$B$18,MATCH(C11441,Assumptions!$A$16:$A$18,0)))</f>
        <v/>
      </c>
      <c r="G11441" s="42" t="str">
        <f aca="false">IF(A11441="","",WORKDAY(B11441,F11441))</f>
        <v/>
      </c>
    </row>
    <row r="11442" customFormat="false" ht="15" hidden="false" customHeight="false" outlineLevel="0" collapsed="false">
      <c r="A11442" s="37"/>
      <c r="B11442" s="38"/>
      <c r="C11442" s="39"/>
      <c r="D11442" s="39"/>
      <c r="E11442" s="40"/>
      <c r="F11442" s="41" t="str">
        <f aca="false">IF(A11442="","",INDEX(Assumptions!$B$16:$B$18,MATCH(C11442,Assumptions!$A$16:$A$18,0)))</f>
        <v/>
      </c>
      <c r="G11442" s="42" t="str">
        <f aca="false">IF(A11442="","",WORKDAY(B11442,F11442))</f>
        <v/>
      </c>
    </row>
    <row r="11443" customFormat="false" ht="15" hidden="false" customHeight="false" outlineLevel="0" collapsed="false">
      <c r="A11443" s="37"/>
      <c r="B11443" s="38"/>
      <c r="C11443" s="39"/>
      <c r="D11443" s="39"/>
      <c r="E11443" s="40"/>
      <c r="F11443" s="41" t="str">
        <f aca="false">IF(A11443="","",INDEX(Assumptions!$B$16:$B$18,MATCH(C11443,Assumptions!$A$16:$A$18,0)))</f>
        <v/>
      </c>
      <c r="G11443" s="42" t="str">
        <f aca="false">IF(A11443="","",WORKDAY(B11443,F11443))</f>
        <v/>
      </c>
    </row>
    <row r="11444" customFormat="false" ht="15" hidden="false" customHeight="false" outlineLevel="0" collapsed="false">
      <c r="A11444" s="37"/>
      <c r="B11444" s="38"/>
      <c r="C11444" s="39"/>
      <c r="D11444" s="39"/>
      <c r="E11444" s="40"/>
      <c r="F11444" s="41" t="str">
        <f aca="false">IF(A11444="","",INDEX(Assumptions!$B$16:$B$18,MATCH(C11444,Assumptions!$A$16:$A$18,0)))</f>
        <v/>
      </c>
      <c r="G11444" s="42" t="str">
        <f aca="false">IF(A11444="","",WORKDAY(B11444,F11444))</f>
        <v/>
      </c>
    </row>
    <row r="11445" customFormat="false" ht="15" hidden="false" customHeight="false" outlineLevel="0" collapsed="false">
      <c r="A11445" s="37"/>
      <c r="B11445" s="38"/>
      <c r="C11445" s="39"/>
      <c r="D11445" s="39"/>
      <c r="E11445" s="40"/>
      <c r="F11445" s="41" t="str">
        <f aca="false">IF(A11445="","",INDEX(Assumptions!$B$16:$B$18,MATCH(C11445,Assumptions!$A$16:$A$18,0)))</f>
        <v/>
      </c>
      <c r="G11445" s="42" t="str">
        <f aca="false">IF(A11445="","",WORKDAY(B11445,F11445))</f>
        <v/>
      </c>
    </row>
    <row r="11446" customFormat="false" ht="15" hidden="false" customHeight="false" outlineLevel="0" collapsed="false">
      <c r="A11446" s="37"/>
      <c r="B11446" s="38"/>
      <c r="C11446" s="39"/>
      <c r="D11446" s="39"/>
      <c r="E11446" s="40"/>
      <c r="F11446" s="41" t="str">
        <f aca="false">IF(A11446="","",INDEX(Assumptions!$B$16:$B$18,MATCH(C11446,Assumptions!$A$16:$A$18,0)))</f>
        <v/>
      </c>
      <c r="G11446" s="42" t="str">
        <f aca="false">IF(A11446="","",WORKDAY(B11446,F11446))</f>
        <v/>
      </c>
    </row>
    <row r="11447" customFormat="false" ht="15" hidden="false" customHeight="false" outlineLevel="0" collapsed="false">
      <c r="A11447" s="37"/>
      <c r="B11447" s="38"/>
      <c r="C11447" s="39"/>
      <c r="D11447" s="39"/>
      <c r="E11447" s="40"/>
      <c r="F11447" s="41" t="str">
        <f aca="false">IF(A11447="","",INDEX(Assumptions!$B$16:$B$18,MATCH(C11447,Assumptions!$A$16:$A$18,0)))</f>
        <v/>
      </c>
      <c r="G11447" s="42" t="str">
        <f aca="false">IF(A11447="","",WORKDAY(B11447,F11447))</f>
        <v/>
      </c>
    </row>
    <row r="11448" customFormat="false" ht="15" hidden="false" customHeight="false" outlineLevel="0" collapsed="false">
      <c r="A11448" s="37"/>
      <c r="B11448" s="38"/>
      <c r="C11448" s="39"/>
      <c r="D11448" s="39"/>
      <c r="E11448" s="40"/>
      <c r="F11448" s="41" t="str">
        <f aca="false">IF(A11448="","",INDEX(Assumptions!$B$16:$B$18,MATCH(C11448,Assumptions!$A$16:$A$18,0)))</f>
        <v/>
      </c>
      <c r="G11448" s="42" t="str">
        <f aca="false">IF(A11448="","",WORKDAY(B11448,F11448))</f>
        <v/>
      </c>
    </row>
    <row r="11449" customFormat="false" ht="15" hidden="false" customHeight="false" outlineLevel="0" collapsed="false">
      <c r="A11449" s="37"/>
      <c r="B11449" s="38"/>
      <c r="C11449" s="39"/>
      <c r="D11449" s="39"/>
      <c r="E11449" s="40"/>
      <c r="F11449" s="41" t="str">
        <f aca="false">IF(A11449="","",INDEX(Assumptions!$B$16:$B$18,MATCH(C11449,Assumptions!$A$16:$A$18,0)))</f>
        <v/>
      </c>
      <c r="G11449" s="42" t="str">
        <f aca="false">IF(A11449="","",WORKDAY(B11449,F11449))</f>
        <v/>
      </c>
    </row>
    <row r="11450" customFormat="false" ht="15" hidden="false" customHeight="false" outlineLevel="0" collapsed="false">
      <c r="A11450" s="37"/>
      <c r="B11450" s="38"/>
      <c r="C11450" s="39"/>
      <c r="D11450" s="39"/>
      <c r="E11450" s="40"/>
      <c r="F11450" s="41" t="str">
        <f aca="false">IF(A11450="","",INDEX(Assumptions!$B$16:$B$18,MATCH(C11450,Assumptions!$A$16:$A$18,0)))</f>
        <v/>
      </c>
      <c r="G11450" s="42" t="str">
        <f aca="false">IF(A11450="","",WORKDAY(B11450,F11450))</f>
        <v/>
      </c>
    </row>
    <row r="11451" customFormat="false" ht="15" hidden="false" customHeight="false" outlineLevel="0" collapsed="false">
      <c r="A11451" s="37"/>
      <c r="B11451" s="38"/>
      <c r="C11451" s="39"/>
      <c r="D11451" s="39"/>
      <c r="E11451" s="40"/>
      <c r="F11451" s="41" t="str">
        <f aca="false">IF(A11451="","",INDEX(Assumptions!$B$16:$B$18,MATCH(C11451,Assumptions!$A$16:$A$18,0)))</f>
        <v/>
      </c>
      <c r="G11451" s="42" t="str">
        <f aca="false">IF(A11451="","",WORKDAY(B11451,F11451))</f>
        <v/>
      </c>
    </row>
    <row r="11452" customFormat="false" ht="15" hidden="false" customHeight="false" outlineLevel="0" collapsed="false">
      <c r="A11452" s="37"/>
      <c r="B11452" s="38"/>
      <c r="C11452" s="39"/>
      <c r="D11452" s="39"/>
      <c r="E11452" s="40"/>
      <c r="F11452" s="41" t="str">
        <f aca="false">IF(A11452="","",INDEX(Assumptions!$B$16:$B$18,MATCH(C11452,Assumptions!$A$16:$A$18,0)))</f>
        <v/>
      </c>
      <c r="G11452" s="42" t="str">
        <f aca="false">IF(A11452="","",WORKDAY(B11452,F11452))</f>
        <v/>
      </c>
    </row>
    <row r="11453" customFormat="false" ht="15" hidden="false" customHeight="false" outlineLevel="0" collapsed="false">
      <c r="A11453" s="37"/>
      <c r="B11453" s="38"/>
      <c r="C11453" s="39"/>
      <c r="D11453" s="39"/>
      <c r="E11453" s="40"/>
      <c r="F11453" s="41" t="str">
        <f aca="false">IF(A11453="","",INDEX(Assumptions!$B$16:$B$18,MATCH(C11453,Assumptions!$A$16:$A$18,0)))</f>
        <v/>
      </c>
      <c r="G11453" s="42" t="str">
        <f aca="false">IF(A11453="","",WORKDAY(B11453,F11453))</f>
        <v/>
      </c>
    </row>
    <row r="11454" customFormat="false" ht="15" hidden="false" customHeight="false" outlineLevel="0" collapsed="false">
      <c r="A11454" s="37"/>
      <c r="B11454" s="38"/>
      <c r="C11454" s="39"/>
      <c r="D11454" s="39"/>
      <c r="E11454" s="40"/>
      <c r="F11454" s="41" t="str">
        <f aca="false">IF(A11454="","",INDEX(Assumptions!$B$16:$B$18,MATCH(C11454,Assumptions!$A$16:$A$18,0)))</f>
        <v/>
      </c>
      <c r="G11454" s="42" t="str">
        <f aca="false">IF(A11454="","",WORKDAY(B11454,F11454))</f>
        <v/>
      </c>
    </row>
    <row r="11455" customFormat="false" ht="15" hidden="false" customHeight="false" outlineLevel="0" collapsed="false">
      <c r="A11455" s="37"/>
      <c r="B11455" s="38"/>
      <c r="C11455" s="39"/>
      <c r="D11455" s="39"/>
      <c r="E11455" s="40"/>
      <c r="F11455" s="41" t="str">
        <f aca="false">IF(A11455="","",INDEX(Assumptions!$B$16:$B$18,MATCH(C11455,Assumptions!$A$16:$A$18,0)))</f>
        <v/>
      </c>
      <c r="G11455" s="42" t="str">
        <f aca="false">IF(A11455="","",WORKDAY(B11455,F11455))</f>
        <v/>
      </c>
    </row>
    <row r="11456" customFormat="false" ht="15" hidden="false" customHeight="false" outlineLevel="0" collapsed="false">
      <c r="A11456" s="37"/>
      <c r="B11456" s="38"/>
      <c r="C11456" s="39"/>
      <c r="D11456" s="39"/>
      <c r="E11456" s="40"/>
      <c r="F11456" s="41" t="str">
        <f aca="false">IF(A11456="","",INDEX(Assumptions!$B$16:$B$18,MATCH(C11456,Assumptions!$A$16:$A$18,0)))</f>
        <v/>
      </c>
      <c r="G11456" s="42" t="str">
        <f aca="false">IF(A11456="","",WORKDAY(B11456,F11456))</f>
        <v/>
      </c>
    </row>
    <row r="11457" customFormat="false" ht="15" hidden="false" customHeight="false" outlineLevel="0" collapsed="false">
      <c r="A11457" s="37"/>
      <c r="B11457" s="38"/>
      <c r="C11457" s="39"/>
      <c r="D11457" s="39"/>
      <c r="E11457" s="40"/>
      <c r="F11457" s="41" t="str">
        <f aca="false">IF(A11457="","",INDEX(Assumptions!$B$16:$B$18,MATCH(C11457,Assumptions!$A$16:$A$18,0)))</f>
        <v/>
      </c>
      <c r="G11457" s="42" t="str">
        <f aca="false">IF(A11457="","",WORKDAY(B11457,F11457))</f>
        <v/>
      </c>
    </row>
    <row r="11458" customFormat="false" ht="15" hidden="false" customHeight="false" outlineLevel="0" collapsed="false">
      <c r="A11458" s="37"/>
      <c r="B11458" s="38"/>
      <c r="C11458" s="39"/>
      <c r="D11458" s="39"/>
      <c r="E11458" s="40"/>
      <c r="F11458" s="41" t="str">
        <f aca="false">IF(A11458="","",INDEX(Assumptions!$B$16:$B$18,MATCH(C11458,Assumptions!$A$16:$A$18,0)))</f>
        <v/>
      </c>
      <c r="G11458" s="42" t="str">
        <f aca="false">IF(A11458="","",WORKDAY(B11458,F11458))</f>
        <v/>
      </c>
    </row>
    <row r="11459" customFormat="false" ht="15" hidden="false" customHeight="false" outlineLevel="0" collapsed="false">
      <c r="A11459" s="37"/>
      <c r="B11459" s="38"/>
      <c r="C11459" s="39"/>
      <c r="D11459" s="39"/>
      <c r="E11459" s="40"/>
      <c r="F11459" s="41" t="str">
        <f aca="false">IF(A11459="","",INDEX(Assumptions!$B$16:$B$18,MATCH(C11459,Assumptions!$A$16:$A$18,0)))</f>
        <v/>
      </c>
      <c r="G11459" s="42" t="str">
        <f aca="false">IF(A11459="","",WORKDAY(B11459,F11459))</f>
        <v/>
      </c>
    </row>
    <row r="11460" customFormat="false" ht="15" hidden="false" customHeight="false" outlineLevel="0" collapsed="false">
      <c r="A11460" s="37"/>
      <c r="B11460" s="38"/>
      <c r="C11460" s="39"/>
      <c r="D11460" s="39"/>
      <c r="E11460" s="40"/>
      <c r="F11460" s="41" t="str">
        <f aca="false">IF(A11460="","",INDEX(Assumptions!$B$16:$B$18,MATCH(C11460,Assumptions!$A$16:$A$18,0)))</f>
        <v/>
      </c>
      <c r="G11460" s="42" t="str">
        <f aca="false">IF(A11460="","",WORKDAY(B11460,F11460))</f>
        <v/>
      </c>
    </row>
    <row r="11461" customFormat="false" ht="15" hidden="false" customHeight="false" outlineLevel="0" collapsed="false">
      <c r="A11461" s="37"/>
      <c r="B11461" s="38"/>
      <c r="C11461" s="39"/>
      <c r="D11461" s="39"/>
      <c r="E11461" s="40"/>
      <c r="F11461" s="41" t="str">
        <f aca="false">IF(A11461="","",INDEX(Assumptions!$B$16:$B$18,MATCH(C11461,Assumptions!$A$16:$A$18,0)))</f>
        <v/>
      </c>
      <c r="G11461" s="42" t="str">
        <f aca="false">IF(A11461="","",WORKDAY(B11461,F11461))</f>
        <v/>
      </c>
    </row>
    <row r="11462" customFormat="false" ht="15" hidden="false" customHeight="false" outlineLevel="0" collapsed="false">
      <c r="A11462" s="37"/>
      <c r="B11462" s="38"/>
      <c r="C11462" s="39"/>
      <c r="D11462" s="39"/>
      <c r="E11462" s="40"/>
      <c r="F11462" s="41" t="str">
        <f aca="false">IF(A11462="","",INDEX(Assumptions!$B$16:$B$18,MATCH(C11462,Assumptions!$A$16:$A$18,0)))</f>
        <v/>
      </c>
      <c r="G11462" s="42" t="str">
        <f aca="false">IF(A11462="","",WORKDAY(B11462,F11462))</f>
        <v/>
      </c>
    </row>
    <row r="11463" customFormat="false" ht="15" hidden="false" customHeight="false" outlineLevel="0" collapsed="false">
      <c r="A11463" s="37"/>
      <c r="B11463" s="38"/>
      <c r="C11463" s="39"/>
      <c r="D11463" s="39"/>
      <c r="E11463" s="40"/>
      <c r="F11463" s="41" t="str">
        <f aca="false">IF(A11463="","",INDEX(Assumptions!$B$16:$B$18,MATCH(C11463,Assumptions!$A$16:$A$18,0)))</f>
        <v/>
      </c>
      <c r="G11463" s="42" t="str">
        <f aca="false">IF(A11463="","",WORKDAY(B11463,F11463))</f>
        <v/>
      </c>
    </row>
    <row r="11464" customFormat="false" ht="15" hidden="false" customHeight="false" outlineLevel="0" collapsed="false">
      <c r="A11464" s="37"/>
      <c r="B11464" s="38"/>
      <c r="C11464" s="39"/>
      <c r="D11464" s="39"/>
      <c r="E11464" s="40"/>
      <c r="F11464" s="41" t="str">
        <f aca="false">IF(A11464="","",INDEX(Assumptions!$B$16:$B$18,MATCH(C11464,Assumptions!$A$16:$A$18,0)))</f>
        <v/>
      </c>
      <c r="G11464" s="42" t="str">
        <f aca="false">IF(A11464="","",WORKDAY(B11464,F11464))</f>
        <v/>
      </c>
    </row>
    <row r="11465" customFormat="false" ht="15" hidden="false" customHeight="false" outlineLevel="0" collapsed="false">
      <c r="A11465" s="37"/>
      <c r="B11465" s="38"/>
      <c r="C11465" s="39"/>
      <c r="D11465" s="39"/>
      <c r="E11465" s="40"/>
      <c r="F11465" s="41" t="str">
        <f aca="false">IF(A11465="","",INDEX(Assumptions!$B$16:$B$18,MATCH(C11465,Assumptions!$A$16:$A$18,0)))</f>
        <v/>
      </c>
      <c r="G11465" s="42" t="str">
        <f aca="false">IF(A11465="","",WORKDAY(B11465,F11465))</f>
        <v/>
      </c>
    </row>
    <row r="11466" customFormat="false" ht="15" hidden="false" customHeight="false" outlineLevel="0" collapsed="false">
      <c r="A11466" s="37"/>
      <c r="B11466" s="38"/>
      <c r="C11466" s="39"/>
      <c r="D11466" s="39"/>
      <c r="E11466" s="40"/>
      <c r="F11466" s="41" t="str">
        <f aca="false">IF(A11466="","",INDEX(Assumptions!$B$16:$B$18,MATCH(C11466,Assumptions!$A$16:$A$18,0)))</f>
        <v/>
      </c>
      <c r="G11466" s="42" t="str">
        <f aca="false">IF(A11466="","",WORKDAY(B11466,F11466))</f>
        <v/>
      </c>
    </row>
    <row r="11467" customFormat="false" ht="15" hidden="false" customHeight="false" outlineLevel="0" collapsed="false">
      <c r="A11467" s="37"/>
      <c r="B11467" s="38"/>
      <c r="C11467" s="39"/>
      <c r="D11467" s="39"/>
      <c r="E11467" s="40"/>
      <c r="F11467" s="41" t="str">
        <f aca="false">IF(A11467="","",INDEX(Assumptions!$B$16:$B$18,MATCH(C11467,Assumptions!$A$16:$A$18,0)))</f>
        <v/>
      </c>
      <c r="G11467" s="42" t="str">
        <f aca="false">IF(A11467="","",WORKDAY(B11467,F11467))</f>
        <v/>
      </c>
    </row>
    <row r="11468" customFormat="false" ht="15" hidden="false" customHeight="false" outlineLevel="0" collapsed="false">
      <c r="A11468" s="37"/>
      <c r="B11468" s="38"/>
      <c r="C11468" s="39"/>
      <c r="D11468" s="39"/>
      <c r="E11468" s="40"/>
      <c r="F11468" s="41" t="str">
        <f aca="false">IF(A11468="","",INDEX(Assumptions!$B$16:$B$18,MATCH(C11468,Assumptions!$A$16:$A$18,0)))</f>
        <v/>
      </c>
      <c r="G11468" s="42" t="str">
        <f aca="false">IF(A11468="","",WORKDAY(B11468,F11468))</f>
        <v/>
      </c>
    </row>
    <row r="11469" customFormat="false" ht="15" hidden="false" customHeight="false" outlineLevel="0" collapsed="false">
      <c r="A11469" s="37"/>
      <c r="B11469" s="38"/>
      <c r="C11469" s="39"/>
      <c r="D11469" s="39"/>
      <c r="E11469" s="40"/>
      <c r="F11469" s="41" t="str">
        <f aca="false">IF(A11469="","",INDEX(Assumptions!$B$16:$B$18,MATCH(C11469,Assumptions!$A$16:$A$18,0)))</f>
        <v/>
      </c>
      <c r="G11469" s="42" t="str">
        <f aca="false">IF(A11469="","",WORKDAY(B11469,F11469))</f>
        <v/>
      </c>
    </row>
    <row r="11470" customFormat="false" ht="15" hidden="false" customHeight="false" outlineLevel="0" collapsed="false">
      <c r="A11470" s="37"/>
      <c r="B11470" s="38"/>
      <c r="C11470" s="39"/>
      <c r="D11470" s="39"/>
      <c r="E11470" s="40"/>
      <c r="F11470" s="41" t="str">
        <f aca="false">IF(A11470="","",INDEX(Assumptions!$B$16:$B$18,MATCH(C11470,Assumptions!$A$16:$A$18,0)))</f>
        <v/>
      </c>
      <c r="G11470" s="42" t="str">
        <f aca="false">IF(A11470="","",WORKDAY(B11470,F11470))</f>
        <v/>
      </c>
    </row>
    <row r="11471" customFormat="false" ht="15" hidden="false" customHeight="false" outlineLevel="0" collapsed="false">
      <c r="A11471" s="37"/>
      <c r="B11471" s="38"/>
      <c r="C11471" s="39"/>
      <c r="D11471" s="39"/>
      <c r="E11471" s="40"/>
      <c r="F11471" s="41" t="str">
        <f aca="false">IF(A11471="","",INDEX(Assumptions!$B$16:$B$18,MATCH(C11471,Assumptions!$A$16:$A$18,0)))</f>
        <v/>
      </c>
      <c r="G11471" s="42" t="str">
        <f aca="false">IF(A11471="","",WORKDAY(B11471,F11471))</f>
        <v/>
      </c>
    </row>
    <row r="11472" customFormat="false" ht="15" hidden="false" customHeight="false" outlineLevel="0" collapsed="false">
      <c r="A11472" s="37"/>
      <c r="B11472" s="38"/>
      <c r="C11472" s="39"/>
      <c r="D11472" s="39"/>
      <c r="E11472" s="40"/>
      <c r="F11472" s="41" t="str">
        <f aca="false">IF(A11472="","",INDEX(Assumptions!$B$16:$B$18,MATCH(C11472,Assumptions!$A$16:$A$18,0)))</f>
        <v/>
      </c>
      <c r="G11472" s="42" t="str">
        <f aca="false">IF(A11472="","",WORKDAY(B11472,F11472))</f>
        <v/>
      </c>
    </row>
    <row r="11473" customFormat="false" ht="15" hidden="false" customHeight="false" outlineLevel="0" collapsed="false">
      <c r="A11473" s="37"/>
      <c r="B11473" s="38"/>
      <c r="C11473" s="39"/>
      <c r="D11473" s="39"/>
      <c r="E11473" s="40"/>
      <c r="F11473" s="41" t="str">
        <f aca="false">IF(A11473="","",INDEX(Assumptions!$B$16:$B$18,MATCH(C11473,Assumptions!$A$16:$A$18,0)))</f>
        <v/>
      </c>
      <c r="G11473" s="42" t="str">
        <f aca="false">IF(A11473="","",WORKDAY(B11473,F11473))</f>
        <v/>
      </c>
    </row>
    <row r="11474" customFormat="false" ht="15" hidden="false" customHeight="false" outlineLevel="0" collapsed="false">
      <c r="A11474" s="37"/>
      <c r="B11474" s="38"/>
      <c r="C11474" s="39"/>
      <c r="D11474" s="39"/>
      <c r="E11474" s="40"/>
      <c r="F11474" s="41" t="str">
        <f aca="false">IF(A11474="","",INDEX(Assumptions!$B$16:$B$18,MATCH(C11474,Assumptions!$A$16:$A$18,0)))</f>
        <v/>
      </c>
      <c r="G11474" s="42" t="str">
        <f aca="false">IF(A11474="","",WORKDAY(B11474,F11474))</f>
        <v/>
      </c>
    </row>
    <row r="11475" customFormat="false" ht="15" hidden="false" customHeight="false" outlineLevel="0" collapsed="false">
      <c r="A11475" s="37"/>
      <c r="B11475" s="38"/>
      <c r="C11475" s="39"/>
      <c r="D11475" s="39"/>
      <c r="E11475" s="40"/>
      <c r="F11475" s="41" t="str">
        <f aca="false">IF(A11475="","",INDEX(Assumptions!$B$16:$B$18,MATCH(C11475,Assumptions!$A$16:$A$18,0)))</f>
        <v/>
      </c>
      <c r="G11475" s="42" t="str">
        <f aca="false">IF(A11475="","",WORKDAY(B11475,F11475))</f>
        <v/>
      </c>
    </row>
    <row r="11476" customFormat="false" ht="15" hidden="false" customHeight="false" outlineLevel="0" collapsed="false">
      <c r="A11476" s="37"/>
      <c r="B11476" s="38"/>
      <c r="C11476" s="39"/>
      <c r="D11476" s="39"/>
      <c r="E11476" s="40"/>
      <c r="F11476" s="41" t="str">
        <f aca="false">IF(A11476="","",INDEX(Assumptions!$B$16:$B$18,MATCH(C11476,Assumptions!$A$16:$A$18,0)))</f>
        <v/>
      </c>
      <c r="G11476" s="42" t="str">
        <f aca="false">IF(A11476="","",WORKDAY(B11476,F11476))</f>
        <v/>
      </c>
    </row>
    <row r="11477" customFormat="false" ht="15" hidden="false" customHeight="false" outlineLevel="0" collapsed="false">
      <c r="A11477" s="37"/>
      <c r="B11477" s="38"/>
      <c r="C11477" s="39"/>
      <c r="D11477" s="39"/>
      <c r="E11477" s="40"/>
      <c r="F11477" s="41" t="str">
        <f aca="false">IF(A11477="","",INDEX(Assumptions!$B$16:$B$18,MATCH(C11477,Assumptions!$A$16:$A$18,0)))</f>
        <v/>
      </c>
      <c r="G11477" s="42" t="str">
        <f aca="false">IF(A11477="","",WORKDAY(B11477,F11477))</f>
        <v/>
      </c>
    </row>
    <row r="11478" customFormat="false" ht="15" hidden="false" customHeight="false" outlineLevel="0" collapsed="false">
      <c r="A11478" s="37"/>
      <c r="B11478" s="38"/>
      <c r="C11478" s="39"/>
      <c r="D11478" s="39"/>
      <c r="E11478" s="40"/>
      <c r="F11478" s="41" t="str">
        <f aca="false">IF(A11478="","",INDEX(Assumptions!$B$16:$B$18,MATCH(C11478,Assumptions!$A$16:$A$18,0)))</f>
        <v/>
      </c>
      <c r="G11478" s="42" t="str">
        <f aca="false">IF(A11478="","",WORKDAY(B11478,F11478))</f>
        <v/>
      </c>
    </row>
    <row r="11479" customFormat="false" ht="15" hidden="false" customHeight="false" outlineLevel="0" collapsed="false">
      <c r="A11479" s="37"/>
      <c r="B11479" s="38"/>
      <c r="C11479" s="39"/>
      <c r="D11479" s="39"/>
      <c r="E11479" s="40"/>
      <c r="F11479" s="41" t="str">
        <f aca="false">IF(A11479="","",INDEX(Assumptions!$B$16:$B$18,MATCH(C11479,Assumptions!$A$16:$A$18,0)))</f>
        <v/>
      </c>
      <c r="G11479" s="42" t="str">
        <f aca="false">IF(A11479="","",WORKDAY(B11479,F11479))</f>
        <v/>
      </c>
    </row>
    <row r="11480" customFormat="false" ht="15" hidden="false" customHeight="false" outlineLevel="0" collapsed="false">
      <c r="A11480" s="37"/>
      <c r="B11480" s="38"/>
      <c r="C11480" s="39"/>
      <c r="D11480" s="39"/>
      <c r="E11480" s="40"/>
      <c r="F11480" s="41" t="str">
        <f aca="false">IF(A11480="","",INDEX(Assumptions!$B$16:$B$18,MATCH(C11480,Assumptions!$A$16:$A$18,0)))</f>
        <v/>
      </c>
      <c r="G11480" s="42" t="str">
        <f aca="false">IF(A11480="","",WORKDAY(B11480,F11480))</f>
        <v/>
      </c>
    </row>
    <row r="11481" customFormat="false" ht="15" hidden="false" customHeight="false" outlineLevel="0" collapsed="false">
      <c r="A11481" s="37"/>
      <c r="B11481" s="38"/>
      <c r="C11481" s="39"/>
      <c r="D11481" s="39"/>
      <c r="E11481" s="40"/>
      <c r="F11481" s="41" t="str">
        <f aca="false">IF(A11481="","",INDEX(Assumptions!$B$16:$B$18,MATCH(C11481,Assumptions!$A$16:$A$18,0)))</f>
        <v/>
      </c>
      <c r="G11481" s="42" t="str">
        <f aca="false">IF(A11481="","",WORKDAY(B11481,F11481))</f>
        <v/>
      </c>
    </row>
    <row r="11482" customFormat="false" ht="15" hidden="false" customHeight="false" outlineLevel="0" collapsed="false">
      <c r="A11482" s="37"/>
      <c r="B11482" s="38"/>
      <c r="C11482" s="39"/>
      <c r="D11482" s="39"/>
      <c r="E11482" s="40"/>
      <c r="F11482" s="41" t="str">
        <f aca="false">IF(A11482="","",INDEX(Assumptions!$B$16:$B$18,MATCH(C11482,Assumptions!$A$16:$A$18,0)))</f>
        <v/>
      </c>
      <c r="G11482" s="42" t="str">
        <f aca="false">IF(A11482="","",WORKDAY(B11482,F11482))</f>
        <v/>
      </c>
    </row>
    <row r="11483" customFormat="false" ht="15" hidden="false" customHeight="false" outlineLevel="0" collapsed="false">
      <c r="A11483" s="37"/>
      <c r="B11483" s="38"/>
      <c r="C11483" s="39"/>
      <c r="D11483" s="39"/>
      <c r="E11483" s="40"/>
      <c r="F11483" s="41" t="str">
        <f aca="false">IF(A11483="","",INDEX(Assumptions!$B$16:$B$18,MATCH(C11483,Assumptions!$A$16:$A$18,0)))</f>
        <v/>
      </c>
      <c r="G11483" s="42" t="str">
        <f aca="false">IF(A11483="","",WORKDAY(B11483,F11483))</f>
        <v/>
      </c>
    </row>
    <row r="11484" customFormat="false" ht="15" hidden="false" customHeight="false" outlineLevel="0" collapsed="false">
      <c r="A11484" s="37"/>
      <c r="B11484" s="38"/>
      <c r="C11484" s="39"/>
      <c r="D11484" s="39"/>
      <c r="E11484" s="40"/>
      <c r="F11484" s="41" t="str">
        <f aca="false">IF(A11484="","",INDEX(Assumptions!$B$16:$B$18,MATCH(C11484,Assumptions!$A$16:$A$18,0)))</f>
        <v/>
      </c>
      <c r="G11484" s="42" t="str">
        <f aca="false">IF(A11484="","",WORKDAY(B11484,F11484))</f>
        <v/>
      </c>
    </row>
    <row r="11485" customFormat="false" ht="15" hidden="false" customHeight="false" outlineLevel="0" collapsed="false">
      <c r="A11485" s="37"/>
      <c r="B11485" s="38"/>
      <c r="C11485" s="39"/>
      <c r="D11485" s="39"/>
      <c r="E11485" s="40"/>
      <c r="F11485" s="41" t="str">
        <f aca="false">IF(A11485="","",INDEX(Assumptions!$B$16:$B$18,MATCH(C11485,Assumptions!$A$16:$A$18,0)))</f>
        <v/>
      </c>
      <c r="G11485" s="42" t="str">
        <f aca="false">IF(A11485="","",WORKDAY(B11485,F11485))</f>
        <v/>
      </c>
    </row>
    <row r="11486" customFormat="false" ht="15" hidden="false" customHeight="false" outlineLevel="0" collapsed="false">
      <c r="A11486" s="37"/>
      <c r="B11486" s="38"/>
      <c r="C11486" s="39"/>
      <c r="D11486" s="39"/>
      <c r="E11486" s="40"/>
      <c r="F11486" s="41" t="str">
        <f aca="false">IF(A11486="","",INDEX(Assumptions!$B$16:$B$18,MATCH(C11486,Assumptions!$A$16:$A$18,0)))</f>
        <v/>
      </c>
      <c r="G11486" s="42" t="str">
        <f aca="false">IF(A11486="","",WORKDAY(B11486,F11486))</f>
        <v/>
      </c>
    </row>
    <row r="11487" customFormat="false" ht="15" hidden="false" customHeight="false" outlineLevel="0" collapsed="false">
      <c r="A11487" s="37"/>
      <c r="B11487" s="38"/>
      <c r="C11487" s="39"/>
      <c r="D11487" s="39"/>
      <c r="E11487" s="40"/>
      <c r="F11487" s="41" t="str">
        <f aca="false">IF(A11487="","",INDEX(Assumptions!$B$16:$B$18,MATCH(C11487,Assumptions!$A$16:$A$18,0)))</f>
        <v/>
      </c>
      <c r="G11487" s="42" t="str">
        <f aca="false">IF(A11487="","",WORKDAY(B11487,F11487))</f>
        <v/>
      </c>
    </row>
    <row r="11488" customFormat="false" ht="15" hidden="false" customHeight="false" outlineLevel="0" collapsed="false">
      <c r="A11488" s="37"/>
      <c r="B11488" s="38"/>
      <c r="C11488" s="39"/>
      <c r="D11488" s="39"/>
      <c r="E11488" s="40"/>
      <c r="F11488" s="41" t="str">
        <f aca="false">IF(A11488="","",INDEX(Assumptions!$B$16:$B$18,MATCH(C11488,Assumptions!$A$16:$A$18,0)))</f>
        <v/>
      </c>
      <c r="G11488" s="42" t="str">
        <f aca="false">IF(A11488="","",WORKDAY(B11488,F11488))</f>
        <v/>
      </c>
    </row>
    <row r="11489" customFormat="false" ht="15" hidden="false" customHeight="false" outlineLevel="0" collapsed="false">
      <c r="A11489" s="37"/>
      <c r="B11489" s="38"/>
      <c r="C11489" s="39"/>
      <c r="D11489" s="39"/>
      <c r="E11489" s="40"/>
      <c r="F11489" s="41" t="str">
        <f aca="false">IF(A11489="","",INDEX(Assumptions!$B$16:$B$18,MATCH(C11489,Assumptions!$A$16:$A$18,0)))</f>
        <v/>
      </c>
      <c r="G11489" s="42" t="str">
        <f aca="false">IF(A11489="","",WORKDAY(B11489,F11489))</f>
        <v/>
      </c>
    </row>
    <row r="11490" customFormat="false" ht="15" hidden="false" customHeight="false" outlineLevel="0" collapsed="false">
      <c r="A11490" s="37"/>
      <c r="B11490" s="38"/>
      <c r="C11490" s="39"/>
      <c r="D11490" s="39"/>
      <c r="E11490" s="40"/>
      <c r="F11490" s="41" t="str">
        <f aca="false">IF(A11490="","",INDEX(Assumptions!$B$16:$B$18,MATCH(C11490,Assumptions!$A$16:$A$18,0)))</f>
        <v/>
      </c>
      <c r="G11490" s="42" t="str">
        <f aca="false">IF(A11490="","",WORKDAY(B11490,F11490))</f>
        <v/>
      </c>
    </row>
    <row r="11491" customFormat="false" ht="15" hidden="false" customHeight="false" outlineLevel="0" collapsed="false">
      <c r="A11491" s="37"/>
      <c r="B11491" s="38"/>
      <c r="C11491" s="39"/>
      <c r="D11491" s="39"/>
      <c r="E11491" s="40"/>
      <c r="F11491" s="41" t="str">
        <f aca="false">IF(A11491="","",INDEX(Assumptions!$B$16:$B$18,MATCH(C11491,Assumptions!$A$16:$A$18,0)))</f>
        <v/>
      </c>
      <c r="G11491" s="42" t="str">
        <f aca="false">IF(A11491="","",WORKDAY(B11491,F11491))</f>
        <v/>
      </c>
    </row>
    <row r="11492" customFormat="false" ht="15" hidden="false" customHeight="false" outlineLevel="0" collapsed="false">
      <c r="A11492" s="37"/>
      <c r="B11492" s="38"/>
      <c r="C11492" s="39"/>
      <c r="D11492" s="39"/>
      <c r="E11492" s="40"/>
      <c r="F11492" s="41" t="str">
        <f aca="false">IF(A11492="","",INDEX(Assumptions!$B$16:$B$18,MATCH(C11492,Assumptions!$A$16:$A$18,0)))</f>
        <v/>
      </c>
      <c r="G11492" s="42" t="str">
        <f aca="false">IF(A11492="","",WORKDAY(B11492,F11492))</f>
        <v/>
      </c>
    </row>
    <row r="11493" customFormat="false" ht="15" hidden="false" customHeight="false" outlineLevel="0" collapsed="false">
      <c r="A11493" s="37"/>
      <c r="B11493" s="38"/>
      <c r="C11493" s="39"/>
      <c r="D11493" s="39"/>
      <c r="E11493" s="40"/>
      <c r="F11493" s="41" t="str">
        <f aca="false">IF(A11493="","",INDEX(Assumptions!$B$16:$B$18,MATCH(C11493,Assumptions!$A$16:$A$18,0)))</f>
        <v/>
      </c>
      <c r="G11493" s="42" t="str">
        <f aca="false">IF(A11493="","",WORKDAY(B11493,F11493))</f>
        <v/>
      </c>
    </row>
    <row r="11494" customFormat="false" ht="15" hidden="false" customHeight="false" outlineLevel="0" collapsed="false">
      <c r="A11494" s="37"/>
      <c r="B11494" s="38"/>
      <c r="C11494" s="39"/>
      <c r="D11494" s="39"/>
      <c r="E11494" s="40"/>
      <c r="F11494" s="41" t="str">
        <f aca="false">IF(A11494="","",INDEX(Assumptions!$B$16:$B$18,MATCH(C11494,Assumptions!$A$16:$A$18,0)))</f>
        <v/>
      </c>
      <c r="G11494" s="42" t="str">
        <f aca="false">IF(A11494="","",WORKDAY(B11494,F11494))</f>
        <v/>
      </c>
    </row>
    <row r="11495" customFormat="false" ht="15" hidden="false" customHeight="false" outlineLevel="0" collapsed="false">
      <c r="A11495" s="37"/>
      <c r="B11495" s="38"/>
      <c r="C11495" s="39"/>
      <c r="D11495" s="39"/>
      <c r="E11495" s="40"/>
      <c r="F11495" s="41" t="str">
        <f aca="false">IF(A11495="","",INDEX(Assumptions!$B$16:$B$18,MATCH(C11495,Assumptions!$A$16:$A$18,0)))</f>
        <v/>
      </c>
      <c r="G11495" s="42" t="str">
        <f aca="false">IF(A11495="","",WORKDAY(B11495,F11495))</f>
        <v/>
      </c>
    </row>
    <row r="11496" customFormat="false" ht="15" hidden="false" customHeight="false" outlineLevel="0" collapsed="false">
      <c r="A11496" s="37"/>
      <c r="B11496" s="38"/>
      <c r="C11496" s="39"/>
      <c r="D11496" s="39"/>
      <c r="E11496" s="40"/>
      <c r="F11496" s="41" t="str">
        <f aca="false">IF(A11496="","",INDEX(Assumptions!$B$16:$B$18,MATCH(C11496,Assumptions!$A$16:$A$18,0)))</f>
        <v/>
      </c>
      <c r="G11496" s="42" t="str">
        <f aca="false">IF(A11496="","",WORKDAY(B11496,F11496))</f>
        <v/>
      </c>
    </row>
    <row r="11497" customFormat="false" ht="15" hidden="false" customHeight="false" outlineLevel="0" collapsed="false">
      <c r="A11497" s="37"/>
      <c r="B11497" s="38"/>
      <c r="C11497" s="39"/>
      <c r="D11497" s="39"/>
      <c r="E11497" s="40"/>
      <c r="F11497" s="41" t="str">
        <f aca="false">IF(A11497="","",INDEX(Assumptions!$B$16:$B$18,MATCH(C11497,Assumptions!$A$16:$A$18,0)))</f>
        <v/>
      </c>
      <c r="G11497" s="42" t="str">
        <f aca="false">IF(A11497="","",WORKDAY(B11497,F11497))</f>
        <v/>
      </c>
    </row>
    <row r="11498" customFormat="false" ht="15" hidden="false" customHeight="false" outlineLevel="0" collapsed="false">
      <c r="A11498" s="37"/>
      <c r="B11498" s="38"/>
      <c r="C11498" s="39"/>
      <c r="D11498" s="39"/>
      <c r="E11498" s="40"/>
      <c r="F11498" s="41" t="str">
        <f aca="false">IF(A11498="","",INDEX(Assumptions!$B$16:$B$18,MATCH(C11498,Assumptions!$A$16:$A$18,0)))</f>
        <v/>
      </c>
      <c r="G11498" s="42" t="str">
        <f aca="false">IF(A11498="","",WORKDAY(B11498,F11498))</f>
        <v/>
      </c>
    </row>
    <row r="11499" customFormat="false" ht="15" hidden="false" customHeight="false" outlineLevel="0" collapsed="false">
      <c r="A11499" s="37"/>
      <c r="B11499" s="38"/>
      <c r="C11499" s="39"/>
      <c r="D11499" s="39"/>
      <c r="E11499" s="40"/>
      <c r="F11499" s="41" t="str">
        <f aca="false">IF(A11499="","",INDEX(Assumptions!$B$16:$B$18,MATCH(C11499,Assumptions!$A$16:$A$18,0)))</f>
        <v/>
      </c>
      <c r="G11499" s="42" t="str">
        <f aca="false">IF(A11499="","",WORKDAY(B11499,F11499))</f>
        <v/>
      </c>
    </row>
    <row r="11500" customFormat="false" ht="15" hidden="false" customHeight="false" outlineLevel="0" collapsed="false">
      <c r="A11500" s="37"/>
      <c r="B11500" s="38"/>
      <c r="C11500" s="39"/>
      <c r="D11500" s="39"/>
      <c r="E11500" s="40"/>
      <c r="F11500" s="41" t="str">
        <f aca="false">IF(A11500="","",INDEX(Assumptions!$B$16:$B$18,MATCH(C11500,Assumptions!$A$16:$A$18,0)))</f>
        <v/>
      </c>
      <c r="G11500" s="42" t="str">
        <f aca="false">IF(A11500="","",WORKDAY(B11500,F11500))</f>
        <v/>
      </c>
    </row>
    <row r="11501" customFormat="false" ht="15" hidden="false" customHeight="false" outlineLevel="0" collapsed="false">
      <c r="A11501" s="37"/>
      <c r="B11501" s="38"/>
      <c r="C11501" s="39"/>
      <c r="D11501" s="39"/>
      <c r="E11501" s="40"/>
      <c r="F11501" s="41" t="str">
        <f aca="false">IF(A11501="","",INDEX(Assumptions!$B$16:$B$18,MATCH(C11501,Assumptions!$A$16:$A$18,0)))</f>
        <v/>
      </c>
      <c r="G11501" s="42" t="str">
        <f aca="false">IF(A11501="","",WORKDAY(B11501,F11501))</f>
        <v/>
      </c>
    </row>
    <row r="11502" customFormat="false" ht="15" hidden="false" customHeight="false" outlineLevel="0" collapsed="false">
      <c r="A11502" s="37"/>
      <c r="B11502" s="38"/>
      <c r="C11502" s="39"/>
      <c r="D11502" s="39"/>
      <c r="E11502" s="40"/>
      <c r="F11502" s="41" t="str">
        <f aca="false">IF(A11502="","",INDEX(Assumptions!$B$16:$B$18,MATCH(C11502,Assumptions!$A$16:$A$18,0)))</f>
        <v/>
      </c>
      <c r="G11502" s="42" t="str">
        <f aca="false">IF(A11502="","",WORKDAY(B11502,F11502))</f>
        <v/>
      </c>
    </row>
    <row r="11503" customFormat="false" ht="15" hidden="false" customHeight="false" outlineLevel="0" collapsed="false">
      <c r="A11503" s="37"/>
      <c r="B11503" s="38"/>
      <c r="C11503" s="39"/>
      <c r="D11503" s="39"/>
      <c r="E11503" s="40"/>
      <c r="F11503" s="41" t="str">
        <f aca="false">IF(A11503="","",INDEX(Assumptions!$B$16:$B$18,MATCH(C11503,Assumptions!$A$16:$A$18,0)))</f>
        <v/>
      </c>
      <c r="G11503" s="42" t="str">
        <f aca="false">IF(A11503="","",WORKDAY(B11503,F11503))</f>
        <v/>
      </c>
    </row>
    <row r="11504" customFormat="false" ht="15" hidden="false" customHeight="false" outlineLevel="0" collapsed="false">
      <c r="A11504" s="37"/>
      <c r="B11504" s="38"/>
      <c r="C11504" s="39"/>
      <c r="D11504" s="39"/>
      <c r="E11504" s="40"/>
      <c r="F11504" s="41" t="str">
        <f aca="false">IF(A11504="","",INDEX(Assumptions!$B$16:$B$18,MATCH(C11504,Assumptions!$A$16:$A$18,0)))</f>
        <v/>
      </c>
      <c r="G11504" s="42" t="str">
        <f aca="false">IF(A11504="","",WORKDAY(B11504,F11504))</f>
        <v/>
      </c>
    </row>
    <row r="11505" customFormat="false" ht="15" hidden="false" customHeight="false" outlineLevel="0" collapsed="false">
      <c r="A11505" s="37"/>
      <c r="B11505" s="38"/>
      <c r="C11505" s="39"/>
      <c r="D11505" s="39"/>
      <c r="E11505" s="40"/>
      <c r="F11505" s="41" t="str">
        <f aca="false">IF(A11505="","",INDEX(Assumptions!$B$16:$B$18,MATCH(C11505,Assumptions!$A$16:$A$18,0)))</f>
        <v/>
      </c>
      <c r="G11505" s="42" t="str">
        <f aca="false">IF(A11505="","",WORKDAY(B11505,F11505))</f>
        <v/>
      </c>
    </row>
    <row r="11506" customFormat="false" ht="15" hidden="false" customHeight="false" outlineLevel="0" collapsed="false">
      <c r="A11506" s="37"/>
      <c r="B11506" s="38"/>
      <c r="C11506" s="39"/>
      <c r="D11506" s="39"/>
      <c r="E11506" s="40"/>
      <c r="F11506" s="41" t="str">
        <f aca="false">IF(A11506="","",INDEX(Assumptions!$B$16:$B$18,MATCH(C11506,Assumptions!$A$16:$A$18,0)))</f>
        <v/>
      </c>
      <c r="G11506" s="42" t="str">
        <f aca="false">IF(A11506="","",WORKDAY(B11506,F11506))</f>
        <v/>
      </c>
    </row>
    <row r="11507" customFormat="false" ht="15" hidden="false" customHeight="false" outlineLevel="0" collapsed="false">
      <c r="A11507" s="37"/>
      <c r="B11507" s="38"/>
      <c r="C11507" s="39"/>
      <c r="D11507" s="39"/>
      <c r="E11507" s="40"/>
      <c r="F11507" s="41" t="str">
        <f aca="false">IF(A11507="","",INDEX(Assumptions!$B$16:$B$18,MATCH(C11507,Assumptions!$A$16:$A$18,0)))</f>
        <v/>
      </c>
      <c r="G11507" s="42" t="str">
        <f aca="false">IF(A11507="","",WORKDAY(B11507,F11507))</f>
        <v/>
      </c>
    </row>
    <row r="11508" customFormat="false" ht="15" hidden="false" customHeight="false" outlineLevel="0" collapsed="false">
      <c r="A11508" s="37"/>
      <c r="B11508" s="38"/>
      <c r="C11508" s="39"/>
      <c r="D11508" s="39"/>
      <c r="E11508" s="40"/>
      <c r="F11508" s="41" t="str">
        <f aca="false">IF(A11508="","",INDEX(Assumptions!$B$16:$B$18,MATCH(C11508,Assumptions!$A$16:$A$18,0)))</f>
        <v/>
      </c>
      <c r="G11508" s="42" t="str">
        <f aca="false">IF(A11508="","",WORKDAY(B11508,F11508))</f>
        <v/>
      </c>
    </row>
    <row r="11509" customFormat="false" ht="15" hidden="false" customHeight="false" outlineLevel="0" collapsed="false">
      <c r="A11509" s="37"/>
      <c r="B11509" s="38"/>
      <c r="C11509" s="39"/>
      <c r="D11509" s="39"/>
      <c r="E11509" s="40"/>
      <c r="F11509" s="41" t="str">
        <f aca="false">IF(A11509="","",INDEX(Assumptions!$B$16:$B$18,MATCH(C11509,Assumptions!$A$16:$A$18,0)))</f>
        <v/>
      </c>
      <c r="G11509" s="42" t="str">
        <f aca="false">IF(A11509="","",WORKDAY(B11509,F11509))</f>
        <v/>
      </c>
    </row>
    <row r="11510" customFormat="false" ht="15" hidden="false" customHeight="false" outlineLevel="0" collapsed="false">
      <c r="A11510" s="37"/>
      <c r="B11510" s="38"/>
      <c r="C11510" s="39"/>
      <c r="D11510" s="39"/>
      <c r="E11510" s="40"/>
      <c r="F11510" s="41" t="str">
        <f aca="false">IF(A11510="","",INDEX(Assumptions!$B$16:$B$18,MATCH(C11510,Assumptions!$A$16:$A$18,0)))</f>
        <v/>
      </c>
      <c r="G11510" s="42" t="str">
        <f aca="false">IF(A11510="","",WORKDAY(B11510,F11510))</f>
        <v/>
      </c>
    </row>
    <row r="11511" customFormat="false" ht="15" hidden="false" customHeight="false" outlineLevel="0" collapsed="false">
      <c r="A11511" s="37"/>
      <c r="B11511" s="38"/>
      <c r="C11511" s="39"/>
      <c r="D11511" s="39"/>
      <c r="E11511" s="40"/>
      <c r="F11511" s="41" t="str">
        <f aca="false">IF(A11511="","",INDEX(Assumptions!$B$16:$B$18,MATCH(C11511,Assumptions!$A$16:$A$18,0)))</f>
        <v/>
      </c>
      <c r="G11511" s="42" t="str">
        <f aca="false">IF(A11511="","",WORKDAY(B11511,F11511))</f>
        <v/>
      </c>
    </row>
    <row r="11512" customFormat="false" ht="15" hidden="false" customHeight="false" outlineLevel="0" collapsed="false">
      <c r="A11512" s="37"/>
      <c r="B11512" s="38"/>
      <c r="C11512" s="39"/>
      <c r="D11512" s="39"/>
      <c r="E11512" s="40"/>
      <c r="F11512" s="41" t="str">
        <f aca="false">IF(A11512="","",INDEX(Assumptions!$B$16:$B$18,MATCH(C11512,Assumptions!$A$16:$A$18,0)))</f>
        <v/>
      </c>
      <c r="G11512" s="42" t="str">
        <f aca="false">IF(A11512="","",WORKDAY(B11512,F11512))</f>
        <v/>
      </c>
    </row>
    <row r="11513" customFormat="false" ht="15" hidden="false" customHeight="false" outlineLevel="0" collapsed="false">
      <c r="A11513" s="37"/>
      <c r="B11513" s="38"/>
      <c r="C11513" s="39"/>
      <c r="D11513" s="39"/>
      <c r="E11513" s="40"/>
      <c r="F11513" s="41" t="str">
        <f aca="false">IF(A11513="","",INDEX(Assumptions!$B$16:$B$18,MATCH(C11513,Assumptions!$A$16:$A$18,0)))</f>
        <v/>
      </c>
      <c r="G11513" s="42" t="str">
        <f aca="false">IF(A11513="","",WORKDAY(B11513,F11513))</f>
        <v/>
      </c>
    </row>
    <row r="11514" customFormat="false" ht="15" hidden="false" customHeight="false" outlineLevel="0" collapsed="false">
      <c r="A11514" s="37"/>
      <c r="B11514" s="38"/>
      <c r="C11514" s="39"/>
      <c r="D11514" s="39"/>
      <c r="E11514" s="40"/>
      <c r="F11514" s="41" t="str">
        <f aca="false">IF(A11514="","",INDEX(Assumptions!$B$16:$B$18,MATCH(C11514,Assumptions!$A$16:$A$18,0)))</f>
        <v/>
      </c>
      <c r="G11514" s="42" t="str">
        <f aca="false">IF(A11514="","",WORKDAY(B11514,F11514))</f>
        <v/>
      </c>
    </row>
    <row r="11515" customFormat="false" ht="15" hidden="false" customHeight="false" outlineLevel="0" collapsed="false">
      <c r="A11515" s="37"/>
      <c r="B11515" s="38"/>
      <c r="C11515" s="39"/>
      <c r="D11515" s="39"/>
      <c r="E11515" s="40"/>
      <c r="F11515" s="41" t="str">
        <f aca="false">IF(A11515="","",INDEX(Assumptions!$B$16:$B$18,MATCH(C11515,Assumptions!$A$16:$A$18,0)))</f>
        <v/>
      </c>
      <c r="G11515" s="42" t="str">
        <f aca="false">IF(A11515="","",WORKDAY(B11515,F11515))</f>
        <v/>
      </c>
    </row>
    <row r="11516" customFormat="false" ht="15" hidden="false" customHeight="false" outlineLevel="0" collapsed="false">
      <c r="A11516" s="37"/>
      <c r="B11516" s="38"/>
      <c r="C11516" s="39"/>
      <c r="D11516" s="39"/>
      <c r="E11516" s="40"/>
      <c r="F11516" s="41" t="str">
        <f aca="false">IF(A11516="","",INDEX(Assumptions!$B$16:$B$18,MATCH(C11516,Assumptions!$A$16:$A$18,0)))</f>
        <v/>
      </c>
      <c r="G11516" s="42" t="str">
        <f aca="false">IF(A11516="","",WORKDAY(B11516,F11516))</f>
        <v/>
      </c>
    </row>
    <row r="11517" customFormat="false" ht="15" hidden="false" customHeight="false" outlineLevel="0" collapsed="false">
      <c r="A11517" s="37"/>
      <c r="B11517" s="38"/>
      <c r="C11517" s="39"/>
      <c r="D11517" s="39"/>
      <c r="E11517" s="40"/>
      <c r="F11517" s="41" t="str">
        <f aca="false">IF(A11517="","",INDEX(Assumptions!$B$16:$B$18,MATCH(C11517,Assumptions!$A$16:$A$18,0)))</f>
        <v/>
      </c>
      <c r="G11517" s="42" t="str">
        <f aca="false">IF(A11517="","",WORKDAY(B11517,F11517))</f>
        <v/>
      </c>
    </row>
    <row r="11518" customFormat="false" ht="15" hidden="false" customHeight="false" outlineLevel="0" collapsed="false">
      <c r="A11518" s="37"/>
      <c r="B11518" s="38"/>
      <c r="C11518" s="39"/>
      <c r="D11518" s="39"/>
      <c r="E11518" s="40"/>
      <c r="F11518" s="41" t="str">
        <f aca="false">IF(A11518="","",INDEX(Assumptions!$B$16:$B$18,MATCH(C11518,Assumptions!$A$16:$A$18,0)))</f>
        <v/>
      </c>
      <c r="G11518" s="42" t="str">
        <f aca="false">IF(A11518="","",WORKDAY(B11518,F11518))</f>
        <v/>
      </c>
    </row>
    <row r="11519" customFormat="false" ht="15" hidden="false" customHeight="false" outlineLevel="0" collapsed="false">
      <c r="A11519" s="37"/>
      <c r="B11519" s="38"/>
      <c r="C11519" s="39"/>
      <c r="D11519" s="39"/>
      <c r="E11519" s="40"/>
      <c r="F11519" s="41" t="str">
        <f aca="false">IF(A11519="","",INDEX(Assumptions!$B$16:$B$18,MATCH(C11519,Assumptions!$A$16:$A$18,0)))</f>
        <v/>
      </c>
      <c r="G11519" s="42" t="str">
        <f aca="false">IF(A11519="","",WORKDAY(B11519,F11519))</f>
        <v/>
      </c>
    </row>
    <row r="11520" customFormat="false" ht="15" hidden="false" customHeight="false" outlineLevel="0" collapsed="false">
      <c r="A11520" s="37"/>
      <c r="B11520" s="38"/>
      <c r="C11520" s="39"/>
      <c r="D11520" s="39"/>
      <c r="E11520" s="40"/>
      <c r="F11520" s="41" t="str">
        <f aca="false">IF(A11520="","",INDEX(Assumptions!$B$16:$B$18,MATCH(C11520,Assumptions!$A$16:$A$18,0)))</f>
        <v/>
      </c>
      <c r="G11520" s="42" t="str">
        <f aca="false">IF(A11520="","",WORKDAY(B11520,F11520))</f>
        <v/>
      </c>
    </row>
    <row r="11521" customFormat="false" ht="15" hidden="false" customHeight="false" outlineLevel="0" collapsed="false">
      <c r="A11521" s="37"/>
      <c r="B11521" s="38"/>
      <c r="C11521" s="39"/>
      <c r="D11521" s="39"/>
      <c r="E11521" s="40"/>
      <c r="F11521" s="41" t="str">
        <f aca="false">IF(A11521="","",INDEX(Assumptions!$B$16:$B$18,MATCH(C11521,Assumptions!$A$16:$A$18,0)))</f>
        <v/>
      </c>
      <c r="G11521" s="42" t="str">
        <f aca="false">IF(A11521="","",WORKDAY(B11521,F11521))</f>
        <v/>
      </c>
    </row>
    <row r="11522" customFormat="false" ht="15" hidden="false" customHeight="false" outlineLevel="0" collapsed="false">
      <c r="A11522" s="37"/>
      <c r="B11522" s="38"/>
      <c r="C11522" s="39"/>
      <c r="D11522" s="39"/>
      <c r="E11522" s="40"/>
      <c r="F11522" s="41" t="str">
        <f aca="false">IF(A11522="","",INDEX(Assumptions!$B$16:$B$18,MATCH(C11522,Assumptions!$A$16:$A$18,0)))</f>
        <v/>
      </c>
      <c r="G11522" s="42" t="str">
        <f aca="false">IF(A11522="","",WORKDAY(B11522,F11522))</f>
        <v/>
      </c>
    </row>
    <row r="11523" customFormat="false" ht="15" hidden="false" customHeight="false" outlineLevel="0" collapsed="false">
      <c r="A11523" s="37"/>
      <c r="B11523" s="38"/>
      <c r="C11523" s="39"/>
      <c r="D11523" s="39"/>
      <c r="E11523" s="40"/>
      <c r="F11523" s="41" t="str">
        <f aca="false">IF(A11523="","",INDEX(Assumptions!$B$16:$B$18,MATCH(C11523,Assumptions!$A$16:$A$18,0)))</f>
        <v/>
      </c>
      <c r="G11523" s="42" t="str">
        <f aca="false">IF(A11523="","",WORKDAY(B11523,F11523))</f>
        <v/>
      </c>
    </row>
    <row r="11524" customFormat="false" ht="15" hidden="false" customHeight="false" outlineLevel="0" collapsed="false">
      <c r="A11524" s="37"/>
      <c r="B11524" s="38"/>
      <c r="C11524" s="39"/>
      <c r="D11524" s="39"/>
      <c r="E11524" s="40"/>
      <c r="F11524" s="41" t="str">
        <f aca="false">IF(A11524="","",INDEX(Assumptions!$B$16:$B$18,MATCH(C11524,Assumptions!$A$16:$A$18,0)))</f>
        <v/>
      </c>
      <c r="G11524" s="42" t="str">
        <f aca="false">IF(A11524="","",WORKDAY(B11524,F11524))</f>
        <v/>
      </c>
    </row>
    <row r="11525" customFormat="false" ht="15" hidden="false" customHeight="false" outlineLevel="0" collapsed="false">
      <c r="A11525" s="37"/>
      <c r="B11525" s="38"/>
      <c r="C11525" s="39"/>
      <c r="D11525" s="39"/>
      <c r="E11525" s="40"/>
      <c r="F11525" s="41" t="str">
        <f aca="false">IF(A11525="","",INDEX(Assumptions!$B$16:$B$18,MATCH(C11525,Assumptions!$A$16:$A$18,0)))</f>
        <v/>
      </c>
      <c r="G11525" s="42" t="str">
        <f aca="false">IF(A11525="","",WORKDAY(B11525,F11525))</f>
        <v/>
      </c>
    </row>
    <row r="11526" customFormat="false" ht="15" hidden="false" customHeight="false" outlineLevel="0" collapsed="false">
      <c r="A11526" s="37"/>
      <c r="B11526" s="38"/>
      <c r="C11526" s="39"/>
      <c r="D11526" s="39"/>
      <c r="E11526" s="40"/>
      <c r="F11526" s="41" t="str">
        <f aca="false">IF(A11526="","",INDEX(Assumptions!$B$16:$B$18,MATCH(C11526,Assumptions!$A$16:$A$18,0)))</f>
        <v/>
      </c>
      <c r="G11526" s="42" t="str">
        <f aca="false">IF(A11526="","",WORKDAY(B11526,F11526))</f>
        <v/>
      </c>
    </row>
    <row r="11527" customFormat="false" ht="15" hidden="false" customHeight="false" outlineLevel="0" collapsed="false">
      <c r="A11527" s="37"/>
      <c r="B11527" s="38"/>
      <c r="C11527" s="39"/>
      <c r="D11527" s="39"/>
      <c r="E11527" s="40"/>
      <c r="F11527" s="41" t="str">
        <f aca="false">IF(A11527="","",INDEX(Assumptions!$B$16:$B$18,MATCH(C11527,Assumptions!$A$16:$A$18,0)))</f>
        <v/>
      </c>
      <c r="G11527" s="42" t="str">
        <f aca="false">IF(A11527="","",WORKDAY(B11527,F11527))</f>
        <v/>
      </c>
    </row>
    <row r="11528" customFormat="false" ht="15" hidden="false" customHeight="false" outlineLevel="0" collapsed="false">
      <c r="A11528" s="37"/>
      <c r="B11528" s="38"/>
      <c r="C11528" s="39"/>
      <c r="D11528" s="39"/>
      <c r="E11528" s="40"/>
      <c r="F11528" s="41" t="str">
        <f aca="false">IF(A11528="","",INDEX(Assumptions!$B$16:$B$18,MATCH(C11528,Assumptions!$A$16:$A$18,0)))</f>
        <v/>
      </c>
      <c r="G11528" s="42" t="str">
        <f aca="false">IF(A11528="","",WORKDAY(B11528,F11528))</f>
        <v/>
      </c>
    </row>
    <row r="11529" customFormat="false" ht="15" hidden="false" customHeight="false" outlineLevel="0" collapsed="false">
      <c r="A11529" s="37"/>
      <c r="B11529" s="38"/>
      <c r="C11529" s="39"/>
      <c r="D11529" s="39"/>
      <c r="E11529" s="40"/>
      <c r="F11529" s="41" t="str">
        <f aca="false">IF(A11529="","",INDEX(Assumptions!$B$16:$B$18,MATCH(C11529,Assumptions!$A$16:$A$18,0)))</f>
        <v/>
      </c>
      <c r="G11529" s="42" t="str">
        <f aca="false">IF(A11529="","",WORKDAY(B11529,F11529))</f>
        <v/>
      </c>
    </row>
    <row r="11530" customFormat="false" ht="15" hidden="false" customHeight="false" outlineLevel="0" collapsed="false">
      <c r="A11530" s="37"/>
      <c r="B11530" s="38"/>
      <c r="C11530" s="39"/>
      <c r="D11530" s="39"/>
      <c r="E11530" s="40"/>
      <c r="F11530" s="41" t="str">
        <f aca="false">IF(A11530="","",INDEX(Assumptions!$B$16:$B$18,MATCH(C11530,Assumptions!$A$16:$A$18,0)))</f>
        <v/>
      </c>
      <c r="G11530" s="42" t="str">
        <f aca="false">IF(A11530="","",WORKDAY(B11530,F11530))</f>
        <v/>
      </c>
    </row>
    <row r="11531" customFormat="false" ht="15" hidden="false" customHeight="false" outlineLevel="0" collapsed="false">
      <c r="A11531" s="37"/>
      <c r="B11531" s="38"/>
      <c r="C11531" s="39"/>
      <c r="D11531" s="39"/>
      <c r="E11531" s="40"/>
      <c r="F11531" s="41" t="str">
        <f aca="false">IF(A11531="","",INDEX(Assumptions!$B$16:$B$18,MATCH(C11531,Assumptions!$A$16:$A$18,0)))</f>
        <v/>
      </c>
      <c r="G11531" s="42" t="str">
        <f aca="false">IF(A11531="","",WORKDAY(B11531,F11531))</f>
        <v/>
      </c>
    </row>
    <row r="11532" customFormat="false" ht="15" hidden="false" customHeight="false" outlineLevel="0" collapsed="false">
      <c r="A11532" s="37"/>
      <c r="B11532" s="38"/>
      <c r="C11532" s="39"/>
      <c r="D11532" s="39"/>
      <c r="E11532" s="40"/>
      <c r="F11532" s="41" t="str">
        <f aca="false">IF(A11532="","",INDEX(Assumptions!$B$16:$B$18,MATCH(C11532,Assumptions!$A$16:$A$18,0)))</f>
        <v/>
      </c>
      <c r="G11532" s="42" t="str">
        <f aca="false">IF(A11532="","",WORKDAY(B11532,F11532))</f>
        <v/>
      </c>
    </row>
    <row r="11533" customFormat="false" ht="15" hidden="false" customHeight="false" outlineLevel="0" collapsed="false">
      <c r="A11533" s="37"/>
      <c r="B11533" s="38"/>
      <c r="C11533" s="39"/>
      <c r="D11533" s="39"/>
      <c r="E11533" s="40"/>
      <c r="F11533" s="41" t="str">
        <f aca="false">IF(A11533="","",INDEX(Assumptions!$B$16:$B$18,MATCH(C11533,Assumptions!$A$16:$A$18,0)))</f>
        <v/>
      </c>
      <c r="G11533" s="42" t="str">
        <f aca="false">IF(A11533="","",WORKDAY(B11533,F11533))</f>
        <v/>
      </c>
    </row>
    <row r="11534" customFormat="false" ht="15" hidden="false" customHeight="false" outlineLevel="0" collapsed="false">
      <c r="A11534" s="37"/>
      <c r="B11534" s="38"/>
      <c r="C11534" s="39"/>
      <c r="D11534" s="39"/>
      <c r="E11534" s="40"/>
      <c r="F11534" s="41" t="str">
        <f aca="false">IF(A11534="","",INDEX(Assumptions!$B$16:$B$18,MATCH(C11534,Assumptions!$A$16:$A$18,0)))</f>
        <v/>
      </c>
      <c r="G11534" s="42" t="str">
        <f aca="false">IF(A11534="","",WORKDAY(B11534,F11534))</f>
        <v/>
      </c>
    </row>
    <row r="11535" customFormat="false" ht="15" hidden="false" customHeight="false" outlineLevel="0" collapsed="false">
      <c r="A11535" s="37"/>
      <c r="B11535" s="38"/>
      <c r="C11535" s="39"/>
      <c r="D11535" s="39"/>
      <c r="E11535" s="40"/>
      <c r="F11535" s="41" t="str">
        <f aca="false">IF(A11535="","",INDEX(Assumptions!$B$16:$B$18,MATCH(C11535,Assumptions!$A$16:$A$18,0)))</f>
        <v/>
      </c>
      <c r="G11535" s="42" t="str">
        <f aca="false">IF(A11535="","",WORKDAY(B11535,F11535))</f>
        <v/>
      </c>
    </row>
    <row r="11536" customFormat="false" ht="15" hidden="false" customHeight="false" outlineLevel="0" collapsed="false">
      <c r="A11536" s="37"/>
      <c r="B11536" s="38"/>
      <c r="C11536" s="39"/>
      <c r="D11536" s="39"/>
      <c r="E11536" s="40"/>
      <c r="F11536" s="41" t="str">
        <f aca="false">IF(A11536="","",INDEX(Assumptions!$B$16:$B$18,MATCH(C11536,Assumptions!$A$16:$A$18,0)))</f>
        <v/>
      </c>
      <c r="G11536" s="42" t="str">
        <f aca="false">IF(A11536="","",WORKDAY(B11536,F11536))</f>
        <v/>
      </c>
    </row>
    <row r="11537" customFormat="false" ht="15" hidden="false" customHeight="false" outlineLevel="0" collapsed="false">
      <c r="A11537" s="37"/>
      <c r="B11537" s="38"/>
      <c r="C11537" s="39"/>
      <c r="D11537" s="39"/>
      <c r="E11537" s="40"/>
      <c r="F11537" s="41" t="str">
        <f aca="false">IF(A11537="","",INDEX(Assumptions!$B$16:$B$18,MATCH(C11537,Assumptions!$A$16:$A$18,0)))</f>
        <v/>
      </c>
      <c r="G11537" s="42" t="str">
        <f aca="false">IF(A11537="","",WORKDAY(B11537,F11537))</f>
        <v/>
      </c>
    </row>
    <row r="11538" customFormat="false" ht="15" hidden="false" customHeight="false" outlineLevel="0" collapsed="false">
      <c r="A11538" s="37"/>
      <c r="B11538" s="38"/>
      <c r="C11538" s="39"/>
      <c r="D11538" s="39"/>
      <c r="E11538" s="40"/>
      <c r="F11538" s="41" t="str">
        <f aca="false">IF(A11538="","",INDEX(Assumptions!$B$16:$B$18,MATCH(C11538,Assumptions!$A$16:$A$18,0)))</f>
        <v/>
      </c>
      <c r="G11538" s="42" t="str">
        <f aca="false">IF(A11538="","",WORKDAY(B11538,F11538))</f>
        <v/>
      </c>
    </row>
    <row r="11539" customFormat="false" ht="15" hidden="false" customHeight="false" outlineLevel="0" collapsed="false">
      <c r="A11539" s="37"/>
      <c r="B11539" s="38"/>
      <c r="C11539" s="39"/>
      <c r="D11539" s="39"/>
      <c r="E11539" s="40"/>
      <c r="F11539" s="41" t="str">
        <f aca="false">IF(A11539="","",INDEX(Assumptions!$B$16:$B$18,MATCH(C11539,Assumptions!$A$16:$A$18,0)))</f>
        <v/>
      </c>
      <c r="G11539" s="42" t="str">
        <f aca="false">IF(A11539="","",WORKDAY(B11539,F11539))</f>
        <v/>
      </c>
    </row>
    <row r="11540" customFormat="false" ht="15" hidden="false" customHeight="false" outlineLevel="0" collapsed="false">
      <c r="A11540" s="37"/>
      <c r="B11540" s="38"/>
      <c r="C11540" s="39"/>
      <c r="D11540" s="39"/>
      <c r="E11540" s="40"/>
      <c r="F11540" s="41" t="str">
        <f aca="false">IF(A11540="","",INDEX(Assumptions!$B$16:$B$18,MATCH(C11540,Assumptions!$A$16:$A$18,0)))</f>
        <v/>
      </c>
      <c r="G11540" s="42" t="str">
        <f aca="false">IF(A11540="","",WORKDAY(B11540,F11540))</f>
        <v/>
      </c>
    </row>
    <row r="11541" customFormat="false" ht="15" hidden="false" customHeight="false" outlineLevel="0" collapsed="false">
      <c r="A11541" s="37"/>
      <c r="B11541" s="38"/>
      <c r="C11541" s="39"/>
      <c r="D11541" s="39"/>
      <c r="E11541" s="40"/>
      <c r="F11541" s="41" t="str">
        <f aca="false">IF(A11541="","",INDEX(Assumptions!$B$16:$B$18,MATCH(C11541,Assumptions!$A$16:$A$18,0)))</f>
        <v/>
      </c>
      <c r="G11541" s="42" t="str">
        <f aca="false">IF(A11541="","",WORKDAY(B11541,F11541))</f>
        <v/>
      </c>
    </row>
    <row r="11542" customFormat="false" ht="15" hidden="false" customHeight="false" outlineLevel="0" collapsed="false">
      <c r="A11542" s="37"/>
      <c r="B11542" s="38"/>
      <c r="C11542" s="39"/>
      <c r="D11542" s="39"/>
      <c r="E11542" s="40"/>
      <c r="F11542" s="41" t="str">
        <f aca="false">IF(A11542="","",INDEX(Assumptions!$B$16:$B$18,MATCH(C11542,Assumptions!$A$16:$A$18,0)))</f>
        <v/>
      </c>
      <c r="G11542" s="42" t="str">
        <f aca="false">IF(A11542="","",WORKDAY(B11542,F11542))</f>
        <v/>
      </c>
    </row>
    <row r="11543" customFormat="false" ht="15" hidden="false" customHeight="false" outlineLevel="0" collapsed="false">
      <c r="A11543" s="37"/>
      <c r="B11543" s="38"/>
      <c r="C11543" s="39"/>
      <c r="D11543" s="39"/>
      <c r="E11543" s="40"/>
      <c r="F11543" s="41" t="str">
        <f aca="false">IF(A11543="","",INDEX(Assumptions!$B$16:$B$18,MATCH(C11543,Assumptions!$A$16:$A$18,0)))</f>
        <v/>
      </c>
      <c r="G11543" s="42" t="str">
        <f aca="false">IF(A11543="","",WORKDAY(B11543,F11543))</f>
        <v/>
      </c>
    </row>
    <row r="11544" customFormat="false" ht="15" hidden="false" customHeight="false" outlineLevel="0" collapsed="false">
      <c r="A11544" s="37"/>
      <c r="B11544" s="38"/>
      <c r="C11544" s="39"/>
      <c r="D11544" s="39"/>
      <c r="E11544" s="40"/>
      <c r="F11544" s="41" t="str">
        <f aca="false">IF(A11544="","",INDEX(Assumptions!$B$16:$B$18,MATCH(C11544,Assumptions!$A$16:$A$18,0)))</f>
        <v/>
      </c>
      <c r="G11544" s="42" t="str">
        <f aca="false">IF(A11544="","",WORKDAY(B11544,F11544))</f>
        <v/>
      </c>
    </row>
    <row r="11545" customFormat="false" ht="15" hidden="false" customHeight="false" outlineLevel="0" collapsed="false">
      <c r="A11545" s="37"/>
      <c r="B11545" s="38"/>
      <c r="C11545" s="39"/>
      <c r="D11545" s="39"/>
      <c r="E11545" s="40"/>
      <c r="F11545" s="41" t="str">
        <f aca="false">IF(A11545="","",INDEX(Assumptions!$B$16:$B$18,MATCH(C11545,Assumptions!$A$16:$A$18,0)))</f>
        <v/>
      </c>
      <c r="G11545" s="42" t="str">
        <f aca="false">IF(A11545="","",WORKDAY(B11545,F11545))</f>
        <v/>
      </c>
    </row>
    <row r="11546" customFormat="false" ht="15" hidden="false" customHeight="false" outlineLevel="0" collapsed="false">
      <c r="A11546" s="37"/>
      <c r="B11546" s="38"/>
      <c r="C11546" s="39"/>
      <c r="D11546" s="39"/>
      <c r="E11546" s="40"/>
      <c r="F11546" s="41" t="str">
        <f aca="false">IF(A11546="","",INDEX(Assumptions!$B$16:$B$18,MATCH(C11546,Assumptions!$A$16:$A$18,0)))</f>
        <v/>
      </c>
      <c r="G11546" s="42" t="str">
        <f aca="false">IF(A11546="","",WORKDAY(B11546,F11546))</f>
        <v/>
      </c>
    </row>
    <row r="11547" customFormat="false" ht="15" hidden="false" customHeight="false" outlineLevel="0" collapsed="false">
      <c r="A11547" s="37"/>
      <c r="B11547" s="38"/>
      <c r="C11547" s="39"/>
      <c r="D11547" s="39"/>
      <c r="E11547" s="40"/>
      <c r="F11547" s="41" t="str">
        <f aca="false">IF(A11547="","",INDEX(Assumptions!$B$16:$B$18,MATCH(C11547,Assumptions!$A$16:$A$18,0)))</f>
        <v/>
      </c>
      <c r="G11547" s="42" t="str">
        <f aca="false">IF(A11547="","",WORKDAY(B11547,F11547))</f>
        <v/>
      </c>
    </row>
    <row r="11548" customFormat="false" ht="15" hidden="false" customHeight="false" outlineLevel="0" collapsed="false">
      <c r="A11548" s="37"/>
      <c r="B11548" s="38"/>
      <c r="C11548" s="39"/>
      <c r="D11548" s="39"/>
      <c r="E11548" s="40"/>
      <c r="F11548" s="41" t="str">
        <f aca="false">IF(A11548="","",INDEX(Assumptions!$B$16:$B$18,MATCH(C11548,Assumptions!$A$16:$A$18,0)))</f>
        <v/>
      </c>
      <c r="G11548" s="42" t="str">
        <f aca="false">IF(A11548="","",WORKDAY(B11548,F11548))</f>
        <v/>
      </c>
    </row>
    <row r="11549" customFormat="false" ht="15" hidden="false" customHeight="false" outlineLevel="0" collapsed="false">
      <c r="A11549" s="37"/>
      <c r="B11549" s="38"/>
      <c r="C11549" s="39"/>
      <c r="D11549" s="39"/>
      <c r="E11549" s="40"/>
      <c r="F11549" s="41" t="str">
        <f aca="false">IF(A11549="","",INDEX(Assumptions!$B$16:$B$18,MATCH(C11549,Assumptions!$A$16:$A$18,0)))</f>
        <v/>
      </c>
      <c r="G11549" s="42" t="str">
        <f aca="false">IF(A11549="","",WORKDAY(B11549,F11549))</f>
        <v/>
      </c>
    </row>
    <row r="11550" customFormat="false" ht="15" hidden="false" customHeight="false" outlineLevel="0" collapsed="false">
      <c r="A11550" s="37"/>
      <c r="B11550" s="38"/>
      <c r="C11550" s="39"/>
      <c r="D11550" s="39"/>
      <c r="E11550" s="40"/>
      <c r="F11550" s="41" t="str">
        <f aca="false">IF(A11550="","",INDEX(Assumptions!$B$16:$B$18,MATCH(C11550,Assumptions!$A$16:$A$18,0)))</f>
        <v/>
      </c>
      <c r="G11550" s="42" t="str">
        <f aca="false">IF(A11550="","",WORKDAY(B11550,F11550))</f>
        <v/>
      </c>
    </row>
    <row r="11551" customFormat="false" ht="15" hidden="false" customHeight="false" outlineLevel="0" collapsed="false">
      <c r="A11551" s="37"/>
      <c r="B11551" s="38"/>
      <c r="C11551" s="39"/>
      <c r="D11551" s="39"/>
      <c r="E11551" s="40"/>
      <c r="F11551" s="41" t="str">
        <f aca="false">IF(A11551="","",INDEX(Assumptions!$B$16:$B$18,MATCH(C11551,Assumptions!$A$16:$A$18,0)))</f>
        <v/>
      </c>
      <c r="G11551" s="42" t="str">
        <f aca="false">IF(A11551="","",WORKDAY(B11551,F11551))</f>
        <v/>
      </c>
    </row>
    <row r="11552" customFormat="false" ht="15" hidden="false" customHeight="false" outlineLevel="0" collapsed="false">
      <c r="A11552" s="37"/>
      <c r="B11552" s="38"/>
      <c r="C11552" s="39"/>
      <c r="D11552" s="39"/>
      <c r="E11552" s="40"/>
      <c r="F11552" s="41" t="str">
        <f aca="false">IF(A11552="","",INDEX(Assumptions!$B$16:$B$18,MATCH(C11552,Assumptions!$A$16:$A$18,0)))</f>
        <v/>
      </c>
      <c r="G11552" s="42" t="str">
        <f aca="false">IF(A11552="","",WORKDAY(B11552,F11552))</f>
        <v/>
      </c>
    </row>
    <row r="11553" customFormat="false" ht="15" hidden="false" customHeight="false" outlineLevel="0" collapsed="false">
      <c r="A11553" s="37"/>
      <c r="B11553" s="38"/>
      <c r="C11553" s="39"/>
      <c r="D11553" s="39"/>
      <c r="E11553" s="40"/>
      <c r="F11553" s="41" t="str">
        <f aca="false">IF(A11553="","",INDEX(Assumptions!$B$16:$B$18,MATCH(C11553,Assumptions!$A$16:$A$18,0)))</f>
        <v/>
      </c>
      <c r="G11553" s="42" t="str">
        <f aca="false">IF(A11553="","",WORKDAY(B11553,F11553))</f>
        <v/>
      </c>
    </row>
    <row r="11554" customFormat="false" ht="15" hidden="false" customHeight="false" outlineLevel="0" collapsed="false">
      <c r="A11554" s="37"/>
      <c r="B11554" s="38"/>
      <c r="C11554" s="39"/>
      <c r="D11554" s="39"/>
      <c r="E11554" s="40"/>
      <c r="F11554" s="41" t="str">
        <f aca="false">IF(A11554="","",INDEX(Assumptions!$B$16:$B$18,MATCH(C11554,Assumptions!$A$16:$A$18,0)))</f>
        <v/>
      </c>
      <c r="G11554" s="42" t="str">
        <f aca="false">IF(A11554="","",WORKDAY(B11554,F11554))</f>
        <v/>
      </c>
    </row>
    <row r="11555" customFormat="false" ht="15" hidden="false" customHeight="false" outlineLevel="0" collapsed="false">
      <c r="A11555" s="37"/>
      <c r="B11555" s="38"/>
      <c r="C11555" s="39"/>
      <c r="D11555" s="39"/>
      <c r="E11555" s="40"/>
      <c r="F11555" s="41" t="str">
        <f aca="false">IF(A11555="","",INDEX(Assumptions!$B$16:$B$18,MATCH(C11555,Assumptions!$A$16:$A$18,0)))</f>
        <v/>
      </c>
      <c r="G11555" s="42" t="str">
        <f aca="false">IF(A11555="","",WORKDAY(B11555,F11555))</f>
        <v/>
      </c>
    </row>
    <row r="11556" customFormat="false" ht="15" hidden="false" customHeight="false" outlineLevel="0" collapsed="false">
      <c r="A11556" s="37"/>
      <c r="B11556" s="38"/>
      <c r="C11556" s="39"/>
      <c r="D11556" s="39"/>
      <c r="E11556" s="40"/>
      <c r="F11556" s="41" t="str">
        <f aca="false">IF(A11556="","",INDEX(Assumptions!$B$16:$B$18,MATCH(C11556,Assumptions!$A$16:$A$18,0)))</f>
        <v/>
      </c>
      <c r="G11556" s="42" t="str">
        <f aca="false">IF(A11556="","",WORKDAY(B11556,F11556))</f>
        <v/>
      </c>
    </row>
    <row r="11557" customFormat="false" ht="15" hidden="false" customHeight="false" outlineLevel="0" collapsed="false">
      <c r="A11557" s="37"/>
      <c r="B11557" s="38"/>
      <c r="C11557" s="39"/>
      <c r="D11557" s="39"/>
      <c r="E11557" s="40"/>
      <c r="F11557" s="41" t="str">
        <f aca="false">IF(A11557="","",INDEX(Assumptions!$B$16:$B$18,MATCH(C11557,Assumptions!$A$16:$A$18,0)))</f>
        <v/>
      </c>
      <c r="G11557" s="42" t="str">
        <f aca="false">IF(A11557="","",WORKDAY(B11557,F11557))</f>
        <v/>
      </c>
    </row>
    <row r="11558" customFormat="false" ht="15" hidden="false" customHeight="false" outlineLevel="0" collapsed="false">
      <c r="A11558" s="37"/>
      <c r="B11558" s="38"/>
      <c r="C11558" s="39"/>
      <c r="D11558" s="39"/>
      <c r="E11558" s="40"/>
      <c r="F11558" s="41" t="str">
        <f aca="false">IF(A11558="","",INDEX(Assumptions!$B$16:$B$18,MATCH(C11558,Assumptions!$A$16:$A$18,0)))</f>
        <v/>
      </c>
      <c r="G11558" s="42" t="str">
        <f aca="false">IF(A11558="","",WORKDAY(B11558,F11558))</f>
        <v/>
      </c>
    </row>
    <row r="11559" customFormat="false" ht="15" hidden="false" customHeight="false" outlineLevel="0" collapsed="false">
      <c r="A11559" s="37"/>
      <c r="B11559" s="38"/>
      <c r="C11559" s="39"/>
      <c r="D11559" s="39"/>
      <c r="E11559" s="40"/>
      <c r="F11559" s="41" t="str">
        <f aca="false">IF(A11559="","",INDEX(Assumptions!$B$16:$B$18,MATCH(C11559,Assumptions!$A$16:$A$18,0)))</f>
        <v/>
      </c>
      <c r="G11559" s="42" t="str">
        <f aca="false">IF(A11559="","",WORKDAY(B11559,F11559))</f>
        <v/>
      </c>
    </row>
    <row r="11560" customFormat="false" ht="15" hidden="false" customHeight="false" outlineLevel="0" collapsed="false">
      <c r="A11560" s="37"/>
      <c r="B11560" s="38"/>
      <c r="C11560" s="39"/>
      <c r="D11560" s="39"/>
      <c r="E11560" s="40"/>
      <c r="F11560" s="41" t="str">
        <f aca="false">IF(A11560="","",INDEX(Assumptions!$B$16:$B$18,MATCH(C11560,Assumptions!$A$16:$A$18,0)))</f>
        <v/>
      </c>
      <c r="G11560" s="42" t="str">
        <f aca="false">IF(A11560="","",WORKDAY(B11560,F11560))</f>
        <v/>
      </c>
    </row>
    <row r="11561" customFormat="false" ht="15" hidden="false" customHeight="false" outlineLevel="0" collapsed="false">
      <c r="A11561" s="37"/>
      <c r="B11561" s="38"/>
      <c r="C11561" s="39"/>
      <c r="D11561" s="39"/>
      <c r="E11561" s="40"/>
      <c r="F11561" s="41" t="str">
        <f aca="false">IF(A11561="","",INDEX(Assumptions!$B$16:$B$18,MATCH(C11561,Assumptions!$A$16:$A$18,0)))</f>
        <v/>
      </c>
      <c r="G11561" s="42" t="str">
        <f aca="false">IF(A11561="","",WORKDAY(B11561,F11561))</f>
        <v/>
      </c>
    </row>
    <row r="11562" customFormat="false" ht="15" hidden="false" customHeight="false" outlineLevel="0" collapsed="false">
      <c r="A11562" s="37"/>
      <c r="B11562" s="38"/>
      <c r="C11562" s="39"/>
      <c r="D11562" s="39"/>
      <c r="E11562" s="40"/>
      <c r="F11562" s="41" t="str">
        <f aca="false">IF(A11562="","",INDEX(Assumptions!$B$16:$B$18,MATCH(C11562,Assumptions!$A$16:$A$18,0)))</f>
        <v/>
      </c>
      <c r="G11562" s="42" t="str">
        <f aca="false">IF(A11562="","",WORKDAY(B11562,F11562))</f>
        <v/>
      </c>
    </row>
    <row r="11563" customFormat="false" ht="15" hidden="false" customHeight="false" outlineLevel="0" collapsed="false">
      <c r="A11563" s="37"/>
      <c r="B11563" s="38"/>
      <c r="C11563" s="39"/>
      <c r="D11563" s="39"/>
      <c r="E11563" s="40"/>
      <c r="F11563" s="41" t="str">
        <f aca="false">IF(A11563="","",INDEX(Assumptions!$B$16:$B$18,MATCH(C11563,Assumptions!$A$16:$A$18,0)))</f>
        <v/>
      </c>
      <c r="G11563" s="42" t="str">
        <f aca="false">IF(A11563="","",WORKDAY(B11563,F11563))</f>
        <v/>
      </c>
    </row>
    <row r="11564" customFormat="false" ht="15" hidden="false" customHeight="false" outlineLevel="0" collapsed="false">
      <c r="A11564" s="37"/>
      <c r="B11564" s="38"/>
      <c r="C11564" s="39"/>
      <c r="D11564" s="39"/>
      <c r="E11564" s="40"/>
      <c r="F11564" s="41" t="str">
        <f aca="false">IF(A11564="","",INDEX(Assumptions!$B$16:$B$18,MATCH(C11564,Assumptions!$A$16:$A$18,0)))</f>
        <v/>
      </c>
      <c r="G11564" s="42" t="str">
        <f aca="false">IF(A11564="","",WORKDAY(B11564,F11564))</f>
        <v/>
      </c>
    </row>
    <row r="11565" customFormat="false" ht="15" hidden="false" customHeight="false" outlineLevel="0" collapsed="false">
      <c r="A11565" s="37"/>
      <c r="B11565" s="38"/>
      <c r="C11565" s="39"/>
      <c r="D11565" s="39"/>
      <c r="E11565" s="40"/>
      <c r="F11565" s="41" t="str">
        <f aca="false">IF(A11565="","",INDEX(Assumptions!$B$16:$B$18,MATCH(C11565,Assumptions!$A$16:$A$18,0)))</f>
        <v/>
      </c>
      <c r="G11565" s="42" t="str">
        <f aca="false">IF(A11565="","",WORKDAY(B11565,F11565))</f>
        <v/>
      </c>
    </row>
    <row r="11566" customFormat="false" ht="15" hidden="false" customHeight="false" outlineLevel="0" collapsed="false">
      <c r="A11566" s="37"/>
      <c r="B11566" s="38"/>
      <c r="C11566" s="39"/>
      <c r="D11566" s="39"/>
      <c r="E11566" s="40"/>
      <c r="F11566" s="41" t="str">
        <f aca="false">IF(A11566="","",INDEX(Assumptions!$B$16:$B$18,MATCH(C11566,Assumptions!$A$16:$A$18,0)))</f>
        <v/>
      </c>
      <c r="G11566" s="42" t="str">
        <f aca="false">IF(A11566="","",WORKDAY(B11566,F11566))</f>
        <v/>
      </c>
    </row>
    <row r="11567" customFormat="false" ht="15" hidden="false" customHeight="false" outlineLevel="0" collapsed="false">
      <c r="A11567" s="37"/>
      <c r="B11567" s="38"/>
      <c r="C11567" s="39"/>
      <c r="D11567" s="39"/>
      <c r="E11567" s="40"/>
      <c r="F11567" s="41" t="str">
        <f aca="false">IF(A11567="","",INDEX(Assumptions!$B$16:$B$18,MATCH(C11567,Assumptions!$A$16:$A$18,0)))</f>
        <v/>
      </c>
      <c r="G11567" s="42" t="str">
        <f aca="false">IF(A11567="","",WORKDAY(B11567,F11567))</f>
        <v/>
      </c>
    </row>
    <row r="11568" customFormat="false" ht="15" hidden="false" customHeight="false" outlineLevel="0" collapsed="false">
      <c r="A11568" s="37"/>
      <c r="B11568" s="38"/>
      <c r="C11568" s="39"/>
      <c r="D11568" s="39"/>
      <c r="E11568" s="40"/>
      <c r="F11568" s="41" t="str">
        <f aca="false">IF(A11568="","",INDEX(Assumptions!$B$16:$B$18,MATCH(C11568,Assumptions!$A$16:$A$18,0)))</f>
        <v/>
      </c>
      <c r="G11568" s="42" t="str">
        <f aca="false">IF(A11568="","",WORKDAY(B11568,F11568))</f>
        <v/>
      </c>
    </row>
    <row r="11569" customFormat="false" ht="15" hidden="false" customHeight="false" outlineLevel="0" collapsed="false">
      <c r="A11569" s="37"/>
      <c r="B11569" s="38"/>
      <c r="C11569" s="39"/>
      <c r="D11569" s="39"/>
      <c r="E11569" s="40"/>
      <c r="F11569" s="41" t="str">
        <f aca="false">IF(A11569="","",INDEX(Assumptions!$B$16:$B$18,MATCH(C11569,Assumptions!$A$16:$A$18,0)))</f>
        <v/>
      </c>
      <c r="G11569" s="42" t="str">
        <f aca="false">IF(A11569="","",WORKDAY(B11569,F11569))</f>
        <v/>
      </c>
    </row>
    <row r="11570" customFormat="false" ht="15" hidden="false" customHeight="false" outlineLevel="0" collapsed="false">
      <c r="A11570" s="37"/>
      <c r="B11570" s="38"/>
      <c r="C11570" s="39"/>
      <c r="D11570" s="39"/>
      <c r="E11570" s="40"/>
      <c r="F11570" s="41" t="str">
        <f aca="false">IF(A11570="","",INDEX(Assumptions!$B$16:$B$18,MATCH(C11570,Assumptions!$A$16:$A$18,0)))</f>
        <v/>
      </c>
      <c r="G11570" s="42" t="str">
        <f aca="false">IF(A11570="","",WORKDAY(B11570,F11570))</f>
        <v/>
      </c>
    </row>
    <row r="11571" customFormat="false" ht="15" hidden="false" customHeight="false" outlineLevel="0" collapsed="false">
      <c r="A11571" s="37"/>
      <c r="B11571" s="38"/>
      <c r="C11571" s="39"/>
      <c r="D11571" s="39"/>
      <c r="E11571" s="40"/>
      <c r="F11571" s="41" t="str">
        <f aca="false">IF(A11571="","",INDEX(Assumptions!$B$16:$B$18,MATCH(C11571,Assumptions!$A$16:$A$18,0)))</f>
        <v/>
      </c>
      <c r="G11571" s="42" t="str">
        <f aca="false">IF(A11571="","",WORKDAY(B11571,F11571))</f>
        <v/>
      </c>
    </row>
    <row r="11572" customFormat="false" ht="15" hidden="false" customHeight="false" outlineLevel="0" collapsed="false">
      <c r="A11572" s="37"/>
      <c r="B11572" s="38"/>
      <c r="C11572" s="39"/>
      <c r="D11572" s="39"/>
      <c r="E11572" s="40"/>
      <c r="F11572" s="41" t="str">
        <f aca="false">IF(A11572="","",INDEX(Assumptions!$B$16:$B$18,MATCH(C11572,Assumptions!$A$16:$A$18,0)))</f>
        <v/>
      </c>
      <c r="G11572" s="42" t="str">
        <f aca="false">IF(A11572="","",WORKDAY(B11572,F11572))</f>
        <v/>
      </c>
    </row>
    <row r="11573" customFormat="false" ht="15" hidden="false" customHeight="false" outlineLevel="0" collapsed="false">
      <c r="A11573" s="37"/>
      <c r="B11573" s="38"/>
      <c r="C11573" s="39"/>
      <c r="D11573" s="39"/>
      <c r="E11573" s="40"/>
      <c r="F11573" s="41" t="str">
        <f aca="false">IF(A11573="","",INDEX(Assumptions!$B$16:$B$18,MATCH(C11573,Assumptions!$A$16:$A$18,0)))</f>
        <v/>
      </c>
      <c r="G11573" s="42" t="str">
        <f aca="false">IF(A11573="","",WORKDAY(B11573,F11573))</f>
        <v/>
      </c>
    </row>
    <row r="11574" customFormat="false" ht="15" hidden="false" customHeight="false" outlineLevel="0" collapsed="false">
      <c r="A11574" s="37"/>
      <c r="B11574" s="38"/>
      <c r="C11574" s="39"/>
      <c r="D11574" s="39"/>
      <c r="E11574" s="40"/>
      <c r="F11574" s="41" t="str">
        <f aca="false">IF(A11574="","",INDEX(Assumptions!$B$16:$B$18,MATCH(C11574,Assumptions!$A$16:$A$18,0)))</f>
        <v/>
      </c>
      <c r="G11574" s="42" t="str">
        <f aca="false">IF(A11574="","",WORKDAY(B11574,F11574))</f>
        <v/>
      </c>
    </row>
    <row r="11575" customFormat="false" ht="15" hidden="false" customHeight="false" outlineLevel="0" collapsed="false">
      <c r="A11575" s="37"/>
      <c r="B11575" s="38"/>
      <c r="C11575" s="39"/>
      <c r="D11575" s="39"/>
      <c r="E11575" s="40"/>
      <c r="F11575" s="41" t="str">
        <f aca="false">IF(A11575="","",INDEX(Assumptions!$B$16:$B$18,MATCH(C11575,Assumptions!$A$16:$A$18,0)))</f>
        <v/>
      </c>
      <c r="G11575" s="42" t="str">
        <f aca="false">IF(A11575="","",WORKDAY(B11575,F11575))</f>
        <v/>
      </c>
    </row>
    <row r="11576" customFormat="false" ht="15" hidden="false" customHeight="false" outlineLevel="0" collapsed="false">
      <c r="A11576" s="37"/>
      <c r="B11576" s="38"/>
      <c r="C11576" s="39"/>
      <c r="D11576" s="39"/>
      <c r="E11576" s="40"/>
      <c r="F11576" s="41" t="str">
        <f aca="false">IF(A11576="","",INDEX(Assumptions!$B$16:$B$18,MATCH(C11576,Assumptions!$A$16:$A$18,0)))</f>
        <v/>
      </c>
      <c r="G11576" s="42" t="str">
        <f aca="false">IF(A11576="","",WORKDAY(B11576,F11576))</f>
        <v/>
      </c>
    </row>
    <row r="11577" customFormat="false" ht="15" hidden="false" customHeight="false" outlineLevel="0" collapsed="false">
      <c r="A11577" s="37"/>
      <c r="B11577" s="38"/>
      <c r="C11577" s="39"/>
      <c r="D11577" s="39"/>
      <c r="E11577" s="40"/>
      <c r="F11577" s="41" t="str">
        <f aca="false">IF(A11577="","",INDEX(Assumptions!$B$16:$B$18,MATCH(C11577,Assumptions!$A$16:$A$18,0)))</f>
        <v/>
      </c>
      <c r="G11577" s="42" t="str">
        <f aca="false">IF(A11577="","",WORKDAY(B11577,F11577))</f>
        <v/>
      </c>
    </row>
    <row r="11578" customFormat="false" ht="15" hidden="false" customHeight="false" outlineLevel="0" collapsed="false">
      <c r="A11578" s="37"/>
      <c r="B11578" s="38"/>
      <c r="C11578" s="39"/>
      <c r="D11578" s="39"/>
      <c r="E11578" s="40"/>
      <c r="F11578" s="41" t="str">
        <f aca="false">IF(A11578="","",INDEX(Assumptions!$B$16:$B$18,MATCH(C11578,Assumptions!$A$16:$A$18,0)))</f>
        <v/>
      </c>
      <c r="G11578" s="42" t="str">
        <f aca="false">IF(A11578="","",WORKDAY(B11578,F11578))</f>
        <v/>
      </c>
    </row>
    <row r="11579" customFormat="false" ht="15" hidden="false" customHeight="false" outlineLevel="0" collapsed="false">
      <c r="A11579" s="37"/>
      <c r="B11579" s="38"/>
      <c r="C11579" s="39"/>
      <c r="D11579" s="39"/>
      <c r="E11579" s="40"/>
      <c r="F11579" s="41" t="str">
        <f aca="false">IF(A11579="","",INDEX(Assumptions!$B$16:$B$18,MATCH(C11579,Assumptions!$A$16:$A$18,0)))</f>
        <v/>
      </c>
      <c r="G11579" s="42" t="str">
        <f aca="false">IF(A11579="","",WORKDAY(B11579,F11579))</f>
        <v/>
      </c>
    </row>
    <row r="11580" customFormat="false" ht="15" hidden="false" customHeight="false" outlineLevel="0" collapsed="false">
      <c r="A11580" s="37"/>
      <c r="B11580" s="38"/>
      <c r="C11580" s="39"/>
      <c r="D11580" s="39"/>
      <c r="E11580" s="40"/>
      <c r="F11580" s="41" t="str">
        <f aca="false">IF(A11580="","",INDEX(Assumptions!$B$16:$B$18,MATCH(C11580,Assumptions!$A$16:$A$18,0)))</f>
        <v/>
      </c>
      <c r="G11580" s="42" t="str">
        <f aca="false">IF(A11580="","",WORKDAY(B11580,F11580))</f>
        <v/>
      </c>
    </row>
    <row r="11581" customFormat="false" ht="15" hidden="false" customHeight="false" outlineLevel="0" collapsed="false">
      <c r="A11581" s="37"/>
      <c r="B11581" s="38"/>
      <c r="C11581" s="39"/>
      <c r="D11581" s="39"/>
      <c r="E11581" s="40"/>
      <c r="F11581" s="41" t="str">
        <f aca="false">IF(A11581="","",INDEX(Assumptions!$B$16:$B$18,MATCH(C11581,Assumptions!$A$16:$A$18,0)))</f>
        <v/>
      </c>
      <c r="G11581" s="42" t="str">
        <f aca="false">IF(A11581="","",WORKDAY(B11581,F11581))</f>
        <v/>
      </c>
    </row>
    <row r="11582" customFormat="false" ht="15" hidden="false" customHeight="false" outlineLevel="0" collapsed="false">
      <c r="A11582" s="37"/>
      <c r="B11582" s="38"/>
      <c r="C11582" s="39"/>
      <c r="D11582" s="39"/>
      <c r="E11582" s="40"/>
      <c r="F11582" s="41" t="str">
        <f aca="false">IF(A11582="","",INDEX(Assumptions!$B$16:$B$18,MATCH(C11582,Assumptions!$A$16:$A$18,0)))</f>
        <v/>
      </c>
      <c r="G11582" s="42" t="str">
        <f aca="false">IF(A11582="","",WORKDAY(B11582,F11582))</f>
        <v/>
      </c>
    </row>
    <row r="11583" customFormat="false" ht="15" hidden="false" customHeight="false" outlineLevel="0" collapsed="false">
      <c r="A11583" s="37"/>
      <c r="B11583" s="38"/>
      <c r="C11583" s="39"/>
      <c r="D11583" s="39"/>
      <c r="E11583" s="40"/>
      <c r="F11583" s="41" t="str">
        <f aca="false">IF(A11583="","",INDEX(Assumptions!$B$16:$B$18,MATCH(C11583,Assumptions!$A$16:$A$18,0)))</f>
        <v/>
      </c>
      <c r="G11583" s="42" t="str">
        <f aca="false">IF(A11583="","",WORKDAY(B11583,F11583))</f>
        <v/>
      </c>
    </row>
    <row r="11584" customFormat="false" ht="15" hidden="false" customHeight="false" outlineLevel="0" collapsed="false">
      <c r="A11584" s="37"/>
      <c r="B11584" s="38"/>
      <c r="C11584" s="39"/>
      <c r="D11584" s="39"/>
      <c r="E11584" s="40"/>
      <c r="F11584" s="41" t="str">
        <f aca="false">IF(A11584="","",INDEX(Assumptions!$B$16:$B$18,MATCH(C11584,Assumptions!$A$16:$A$18,0)))</f>
        <v/>
      </c>
      <c r="G11584" s="42" t="str">
        <f aca="false">IF(A11584="","",WORKDAY(B11584,F11584))</f>
        <v/>
      </c>
    </row>
    <row r="11585" customFormat="false" ht="15" hidden="false" customHeight="false" outlineLevel="0" collapsed="false">
      <c r="A11585" s="37"/>
      <c r="B11585" s="38"/>
      <c r="C11585" s="39"/>
      <c r="D11585" s="39"/>
      <c r="E11585" s="40"/>
      <c r="F11585" s="41" t="str">
        <f aca="false">IF(A11585="","",INDEX(Assumptions!$B$16:$B$18,MATCH(C11585,Assumptions!$A$16:$A$18,0)))</f>
        <v/>
      </c>
      <c r="G11585" s="42" t="str">
        <f aca="false">IF(A11585="","",WORKDAY(B11585,F11585))</f>
        <v/>
      </c>
    </row>
    <row r="11586" customFormat="false" ht="15" hidden="false" customHeight="false" outlineLevel="0" collapsed="false">
      <c r="A11586" s="37"/>
      <c r="B11586" s="38"/>
      <c r="C11586" s="39"/>
      <c r="D11586" s="39"/>
      <c r="E11586" s="40"/>
      <c r="F11586" s="41" t="str">
        <f aca="false">IF(A11586="","",INDEX(Assumptions!$B$16:$B$18,MATCH(C11586,Assumptions!$A$16:$A$18,0)))</f>
        <v/>
      </c>
      <c r="G11586" s="42" t="str">
        <f aca="false">IF(A11586="","",WORKDAY(B11586,F11586))</f>
        <v/>
      </c>
    </row>
    <row r="11587" customFormat="false" ht="15" hidden="false" customHeight="false" outlineLevel="0" collapsed="false">
      <c r="A11587" s="37"/>
      <c r="B11587" s="38"/>
      <c r="C11587" s="39"/>
      <c r="D11587" s="39"/>
      <c r="E11587" s="40"/>
      <c r="F11587" s="41" t="str">
        <f aca="false">IF(A11587="","",INDEX(Assumptions!$B$16:$B$18,MATCH(C11587,Assumptions!$A$16:$A$18,0)))</f>
        <v/>
      </c>
      <c r="G11587" s="42" t="str">
        <f aca="false">IF(A11587="","",WORKDAY(B11587,F11587))</f>
        <v/>
      </c>
    </row>
    <row r="11588" customFormat="false" ht="15" hidden="false" customHeight="false" outlineLevel="0" collapsed="false">
      <c r="A11588" s="37"/>
      <c r="B11588" s="38"/>
      <c r="C11588" s="39"/>
      <c r="D11588" s="39"/>
      <c r="E11588" s="40"/>
      <c r="F11588" s="41" t="str">
        <f aca="false">IF(A11588="","",INDEX(Assumptions!$B$16:$B$18,MATCH(C11588,Assumptions!$A$16:$A$18,0)))</f>
        <v/>
      </c>
      <c r="G11588" s="42" t="str">
        <f aca="false">IF(A11588="","",WORKDAY(B11588,F11588))</f>
        <v/>
      </c>
    </row>
    <row r="11589" customFormat="false" ht="15" hidden="false" customHeight="false" outlineLevel="0" collapsed="false">
      <c r="A11589" s="37"/>
      <c r="B11589" s="38"/>
      <c r="C11589" s="39"/>
      <c r="D11589" s="39"/>
      <c r="E11589" s="40"/>
      <c r="F11589" s="41" t="str">
        <f aca="false">IF(A11589="","",INDEX(Assumptions!$B$16:$B$18,MATCH(C11589,Assumptions!$A$16:$A$18,0)))</f>
        <v/>
      </c>
      <c r="G11589" s="42" t="str">
        <f aca="false">IF(A11589="","",WORKDAY(B11589,F11589))</f>
        <v/>
      </c>
    </row>
    <row r="11590" customFormat="false" ht="15" hidden="false" customHeight="false" outlineLevel="0" collapsed="false">
      <c r="A11590" s="37"/>
      <c r="B11590" s="38"/>
      <c r="C11590" s="39"/>
      <c r="D11590" s="39"/>
      <c r="E11590" s="40"/>
      <c r="F11590" s="41" t="str">
        <f aca="false">IF(A11590="","",INDEX(Assumptions!$B$16:$B$18,MATCH(C11590,Assumptions!$A$16:$A$18,0)))</f>
        <v/>
      </c>
      <c r="G11590" s="42" t="str">
        <f aca="false">IF(A11590="","",WORKDAY(B11590,F11590))</f>
        <v/>
      </c>
    </row>
    <row r="11591" customFormat="false" ht="15" hidden="false" customHeight="false" outlineLevel="0" collapsed="false">
      <c r="A11591" s="37"/>
      <c r="B11591" s="38"/>
      <c r="C11591" s="39"/>
      <c r="D11591" s="39"/>
      <c r="E11591" s="40"/>
      <c r="F11591" s="41" t="str">
        <f aca="false">IF(A11591="","",INDEX(Assumptions!$B$16:$B$18,MATCH(C11591,Assumptions!$A$16:$A$18,0)))</f>
        <v/>
      </c>
      <c r="G11591" s="42" t="str">
        <f aca="false">IF(A11591="","",WORKDAY(B11591,F11591))</f>
        <v/>
      </c>
    </row>
    <row r="11592" customFormat="false" ht="15" hidden="false" customHeight="false" outlineLevel="0" collapsed="false">
      <c r="A11592" s="37"/>
      <c r="B11592" s="38"/>
      <c r="C11592" s="39"/>
      <c r="D11592" s="39"/>
      <c r="E11592" s="40"/>
      <c r="F11592" s="41" t="str">
        <f aca="false">IF(A11592="","",INDEX(Assumptions!$B$16:$B$18,MATCH(C11592,Assumptions!$A$16:$A$18,0)))</f>
        <v/>
      </c>
      <c r="G11592" s="42" t="str">
        <f aca="false">IF(A11592="","",WORKDAY(B11592,F11592))</f>
        <v/>
      </c>
    </row>
    <row r="11593" customFormat="false" ht="15" hidden="false" customHeight="false" outlineLevel="0" collapsed="false">
      <c r="A11593" s="37"/>
      <c r="B11593" s="38"/>
      <c r="C11593" s="39"/>
      <c r="D11593" s="39"/>
      <c r="E11593" s="40"/>
      <c r="F11593" s="41" t="str">
        <f aca="false">IF(A11593="","",INDEX(Assumptions!$B$16:$B$18,MATCH(C11593,Assumptions!$A$16:$A$18,0)))</f>
        <v/>
      </c>
      <c r="G11593" s="42" t="str">
        <f aca="false">IF(A11593="","",WORKDAY(B11593,F11593))</f>
        <v/>
      </c>
    </row>
    <row r="11594" customFormat="false" ht="15" hidden="false" customHeight="false" outlineLevel="0" collapsed="false">
      <c r="A11594" s="37"/>
      <c r="B11594" s="38"/>
      <c r="C11594" s="39"/>
      <c r="D11594" s="39"/>
      <c r="E11594" s="40"/>
      <c r="F11594" s="41" t="str">
        <f aca="false">IF(A11594="","",INDEX(Assumptions!$B$16:$B$18,MATCH(C11594,Assumptions!$A$16:$A$18,0)))</f>
        <v/>
      </c>
      <c r="G11594" s="42" t="str">
        <f aca="false">IF(A11594="","",WORKDAY(B11594,F11594))</f>
        <v/>
      </c>
    </row>
    <row r="11595" customFormat="false" ht="15" hidden="false" customHeight="false" outlineLevel="0" collapsed="false">
      <c r="A11595" s="37"/>
      <c r="B11595" s="38"/>
      <c r="C11595" s="39"/>
      <c r="D11595" s="39"/>
      <c r="E11595" s="40"/>
      <c r="F11595" s="41" t="str">
        <f aca="false">IF(A11595="","",INDEX(Assumptions!$B$16:$B$18,MATCH(C11595,Assumptions!$A$16:$A$18,0)))</f>
        <v/>
      </c>
      <c r="G11595" s="42" t="str">
        <f aca="false">IF(A11595="","",WORKDAY(B11595,F11595))</f>
        <v/>
      </c>
    </row>
    <row r="11596" customFormat="false" ht="15" hidden="false" customHeight="false" outlineLevel="0" collapsed="false">
      <c r="A11596" s="37"/>
      <c r="B11596" s="38"/>
      <c r="C11596" s="39"/>
      <c r="D11596" s="39"/>
      <c r="E11596" s="40"/>
      <c r="F11596" s="41" t="str">
        <f aca="false">IF(A11596="","",INDEX(Assumptions!$B$16:$B$18,MATCH(C11596,Assumptions!$A$16:$A$18,0)))</f>
        <v/>
      </c>
      <c r="G11596" s="42" t="str">
        <f aca="false">IF(A11596="","",WORKDAY(B11596,F11596))</f>
        <v/>
      </c>
    </row>
    <row r="11597" customFormat="false" ht="15" hidden="false" customHeight="false" outlineLevel="0" collapsed="false">
      <c r="A11597" s="37"/>
      <c r="B11597" s="38"/>
      <c r="C11597" s="39"/>
      <c r="D11597" s="39"/>
      <c r="E11597" s="40"/>
      <c r="F11597" s="41" t="str">
        <f aca="false">IF(A11597="","",INDEX(Assumptions!$B$16:$B$18,MATCH(C11597,Assumptions!$A$16:$A$18,0)))</f>
        <v/>
      </c>
      <c r="G11597" s="42" t="str">
        <f aca="false">IF(A11597="","",WORKDAY(B11597,F11597))</f>
        <v/>
      </c>
    </row>
    <row r="11598" customFormat="false" ht="15" hidden="false" customHeight="false" outlineLevel="0" collapsed="false">
      <c r="A11598" s="37"/>
      <c r="B11598" s="38"/>
      <c r="C11598" s="39"/>
      <c r="D11598" s="39"/>
      <c r="E11598" s="40"/>
      <c r="F11598" s="41" t="str">
        <f aca="false">IF(A11598="","",INDEX(Assumptions!$B$16:$B$18,MATCH(C11598,Assumptions!$A$16:$A$18,0)))</f>
        <v/>
      </c>
      <c r="G11598" s="42" t="str">
        <f aca="false">IF(A11598="","",WORKDAY(B11598,F11598))</f>
        <v/>
      </c>
    </row>
    <row r="11599" customFormat="false" ht="15" hidden="false" customHeight="false" outlineLevel="0" collapsed="false">
      <c r="A11599" s="37"/>
      <c r="B11599" s="38"/>
      <c r="C11599" s="39"/>
      <c r="D11599" s="39"/>
      <c r="E11599" s="40"/>
      <c r="F11599" s="41" t="str">
        <f aca="false">IF(A11599="","",INDEX(Assumptions!$B$16:$B$18,MATCH(C11599,Assumptions!$A$16:$A$18,0)))</f>
        <v/>
      </c>
      <c r="G11599" s="42" t="str">
        <f aca="false">IF(A11599="","",WORKDAY(B11599,F11599))</f>
        <v/>
      </c>
    </row>
    <row r="11600" customFormat="false" ht="15" hidden="false" customHeight="false" outlineLevel="0" collapsed="false">
      <c r="A11600" s="37"/>
      <c r="B11600" s="38"/>
      <c r="C11600" s="39"/>
      <c r="D11600" s="39"/>
      <c r="E11600" s="40"/>
      <c r="F11600" s="41" t="str">
        <f aca="false">IF(A11600="","",INDEX(Assumptions!$B$16:$B$18,MATCH(C11600,Assumptions!$A$16:$A$18,0)))</f>
        <v/>
      </c>
      <c r="G11600" s="42" t="str">
        <f aca="false">IF(A11600="","",WORKDAY(B11600,F11600))</f>
        <v/>
      </c>
    </row>
    <row r="11601" customFormat="false" ht="15" hidden="false" customHeight="false" outlineLevel="0" collapsed="false">
      <c r="A11601" s="37"/>
      <c r="B11601" s="38"/>
      <c r="C11601" s="39"/>
      <c r="D11601" s="39"/>
      <c r="E11601" s="40"/>
      <c r="F11601" s="41" t="str">
        <f aca="false">IF(A11601="","",INDEX(Assumptions!$B$16:$B$18,MATCH(C11601,Assumptions!$A$16:$A$18,0)))</f>
        <v/>
      </c>
      <c r="G11601" s="42" t="str">
        <f aca="false">IF(A11601="","",WORKDAY(B11601,F11601))</f>
        <v/>
      </c>
    </row>
    <row r="11602" customFormat="false" ht="15" hidden="false" customHeight="false" outlineLevel="0" collapsed="false">
      <c r="A11602" s="37"/>
      <c r="B11602" s="38"/>
      <c r="C11602" s="39"/>
      <c r="D11602" s="39"/>
      <c r="E11602" s="40"/>
      <c r="F11602" s="41" t="str">
        <f aca="false">IF(A11602="","",INDEX(Assumptions!$B$16:$B$18,MATCH(C11602,Assumptions!$A$16:$A$18,0)))</f>
        <v/>
      </c>
      <c r="G11602" s="42" t="str">
        <f aca="false">IF(A11602="","",WORKDAY(B11602,F11602))</f>
        <v/>
      </c>
    </row>
    <row r="11603" customFormat="false" ht="15" hidden="false" customHeight="false" outlineLevel="0" collapsed="false">
      <c r="A11603" s="37"/>
      <c r="B11603" s="38"/>
      <c r="C11603" s="39"/>
      <c r="D11603" s="39"/>
      <c r="E11603" s="40"/>
      <c r="F11603" s="41" t="str">
        <f aca="false">IF(A11603="","",INDEX(Assumptions!$B$16:$B$18,MATCH(C11603,Assumptions!$A$16:$A$18,0)))</f>
        <v/>
      </c>
      <c r="G11603" s="42" t="str">
        <f aca="false">IF(A11603="","",WORKDAY(B11603,F11603))</f>
        <v/>
      </c>
    </row>
    <row r="11604" customFormat="false" ht="15" hidden="false" customHeight="false" outlineLevel="0" collapsed="false">
      <c r="A11604" s="37"/>
      <c r="B11604" s="38"/>
      <c r="C11604" s="39"/>
      <c r="D11604" s="39"/>
      <c r="E11604" s="40"/>
      <c r="F11604" s="41" t="str">
        <f aca="false">IF(A11604="","",INDEX(Assumptions!$B$16:$B$18,MATCH(C11604,Assumptions!$A$16:$A$18,0)))</f>
        <v/>
      </c>
      <c r="G11604" s="42" t="str">
        <f aca="false">IF(A11604="","",WORKDAY(B11604,F11604))</f>
        <v/>
      </c>
    </row>
    <row r="11605" customFormat="false" ht="15" hidden="false" customHeight="false" outlineLevel="0" collapsed="false">
      <c r="A11605" s="37"/>
      <c r="B11605" s="38"/>
      <c r="C11605" s="39"/>
      <c r="D11605" s="39"/>
      <c r="E11605" s="40"/>
      <c r="F11605" s="41" t="str">
        <f aca="false">IF(A11605="","",INDEX(Assumptions!$B$16:$B$18,MATCH(C11605,Assumptions!$A$16:$A$18,0)))</f>
        <v/>
      </c>
      <c r="G11605" s="42" t="str">
        <f aca="false">IF(A11605="","",WORKDAY(B11605,F11605))</f>
        <v/>
      </c>
    </row>
    <row r="11606" customFormat="false" ht="15" hidden="false" customHeight="false" outlineLevel="0" collapsed="false">
      <c r="A11606" s="37"/>
      <c r="B11606" s="38"/>
      <c r="C11606" s="39"/>
      <c r="D11606" s="39"/>
      <c r="E11606" s="40"/>
      <c r="F11606" s="41" t="str">
        <f aca="false">IF(A11606="","",INDEX(Assumptions!$B$16:$B$18,MATCH(C11606,Assumptions!$A$16:$A$18,0)))</f>
        <v/>
      </c>
      <c r="G11606" s="42" t="str">
        <f aca="false">IF(A11606="","",WORKDAY(B11606,F11606))</f>
        <v/>
      </c>
    </row>
    <row r="11607" customFormat="false" ht="15" hidden="false" customHeight="false" outlineLevel="0" collapsed="false">
      <c r="A11607" s="37"/>
      <c r="B11607" s="38"/>
      <c r="C11607" s="39"/>
      <c r="D11607" s="39"/>
      <c r="E11607" s="40"/>
      <c r="F11607" s="41" t="str">
        <f aca="false">IF(A11607="","",INDEX(Assumptions!$B$16:$B$18,MATCH(C11607,Assumptions!$A$16:$A$18,0)))</f>
        <v/>
      </c>
      <c r="G11607" s="42" t="str">
        <f aca="false">IF(A11607="","",WORKDAY(B11607,F11607))</f>
        <v/>
      </c>
    </row>
    <row r="11608" customFormat="false" ht="15" hidden="false" customHeight="false" outlineLevel="0" collapsed="false">
      <c r="A11608" s="37"/>
      <c r="B11608" s="38"/>
      <c r="C11608" s="39"/>
      <c r="D11608" s="39"/>
      <c r="E11608" s="40"/>
      <c r="F11608" s="41" t="str">
        <f aca="false">IF(A11608="","",INDEX(Assumptions!$B$16:$B$18,MATCH(C11608,Assumptions!$A$16:$A$18,0)))</f>
        <v/>
      </c>
      <c r="G11608" s="42" t="str">
        <f aca="false">IF(A11608="","",WORKDAY(B11608,F11608))</f>
        <v/>
      </c>
    </row>
    <row r="11609" customFormat="false" ht="15" hidden="false" customHeight="false" outlineLevel="0" collapsed="false">
      <c r="A11609" s="37"/>
      <c r="B11609" s="38"/>
      <c r="C11609" s="39"/>
      <c r="D11609" s="39"/>
      <c r="E11609" s="40"/>
      <c r="F11609" s="41" t="str">
        <f aca="false">IF(A11609="","",INDEX(Assumptions!$B$16:$B$18,MATCH(C11609,Assumptions!$A$16:$A$18,0)))</f>
        <v/>
      </c>
      <c r="G11609" s="42" t="str">
        <f aca="false">IF(A11609="","",WORKDAY(B11609,F11609))</f>
        <v/>
      </c>
    </row>
    <row r="11610" customFormat="false" ht="15" hidden="false" customHeight="false" outlineLevel="0" collapsed="false">
      <c r="A11610" s="37"/>
      <c r="B11610" s="38"/>
      <c r="C11610" s="39"/>
      <c r="D11610" s="39"/>
      <c r="E11610" s="40"/>
      <c r="F11610" s="41" t="str">
        <f aca="false">IF(A11610="","",INDEX(Assumptions!$B$16:$B$18,MATCH(C11610,Assumptions!$A$16:$A$18,0)))</f>
        <v/>
      </c>
      <c r="G11610" s="42" t="str">
        <f aca="false">IF(A11610="","",WORKDAY(B11610,F11610))</f>
        <v/>
      </c>
    </row>
    <row r="11611" customFormat="false" ht="15" hidden="false" customHeight="false" outlineLevel="0" collapsed="false">
      <c r="A11611" s="37"/>
      <c r="B11611" s="38"/>
      <c r="C11611" s="39"/>
      <c r="D11611" s="39"/>
      <c r="E11611" s="40"/>
      <c r="F11611" s="41" t="str">
        <f aca="false">IF(A11611="","",INDEX(Assumptions!$B$16:$B$18,MATCH(C11611,Assumptions!$A$16:$A$18,0)))</f>
        <v/>
      </c>
      <c r="G11611" s="42" t="str">
        <f aca="false">IF(A11611="","",WORKDAY(B11611,F11611))</f>
        <v/>
      </c>
    </row>
    <row r="11612" customFormat="false" ht="15" hidden="false" customHeight="false" outlineLevel="0" collapsed="false">
      <c r="A11612" s="37"/>
      <c r="B11612" s="38"/>
      <c r="C11612" s="39"/>
      <c r="D11612" s="39"/>
      <c r="E11612" s="40"/>
      <c r="F11612" s="41" t="str">
        <f aca="false">IF(A11612="","",INDEX(Assumptions!$B$16:$B$18,MATCH(C11612,Assumptions!$A$16:$A$18,0)))</f>
        <v/>
      </c>
      <c r="G11612" s="42" t="str">
        <f aca="false">IF(A11612="","",WORKDAY(B11612,F11612))</f>
        <v/>
      </c>
    </row>
    <row r="11613" customFormat="false" ht="15" hidden="false" customHeight="false" outlineLevel="0" collapsed="false">
      <c r="A11613" s="37"/>
      <c r="B11613" s="38"/>
      <c r="C11613" s="39"/>
      <c r="D11613" s="39"/>
      <c r="E11613" s="40"/>
      <c r="F11613" s="41" t="str">
        <f aca="false">IF(A11613="","",INDEX(Assumptions!$B$16:$B$18,MATCH(C11613,Assumptions!$A$16:$A$18,0)))</f>
        <v/>
      </c>
      <c r="G11613" s="42" t="str">
        <f aca="false">IF(A11613="","",WORKDAY(B11613,F11613))</f>
        <v/>
      </c>
    </row>
    <row r="11614" customFormat="false" ht="15" hidden="false" customHeight="false" outlineLevel="0" collapsed="false">
      <c r="A11614" s="37"/>
      <c r="B11614" s="38"/>
      <c r="C11614" s="39"/>
      <c r="D11614" s="39"/>
      <c r="E11614" s="40"/>
      <c r="F11614" s="41" t="str">
        <f aca="false">IF(A11614="","",INDEX(Assumptions!$B$16:$B$18,MATCH(C11614,Assumptions!$A$16:$A$18,0)))</f>
        <v/>
      </c>
      <c r="G11614" s="42" t="str">
        <f aca="false">IF(A11614="","",WORKDAY(B11614,F11614))</f>
        <v/>
      </c>
    </row>
    <row r="11615" customFormat="false" ht="15" hidden="false" customHeight="false" outlineLevel="0" collapsed="false">
      <c r="A11615" s="37"/>
      <c r="B11615" s="38"/>
      <c r="C11615" s="39"/>
      <c r="D11615" s="39"/>
      <c r="E11615" s="40"/>
      <c r="F11615" s="41" t="str">
        <f aca="false">IF(A11615="","",INDEX(Assumptions!$B$16:$B$18,MATCH(C11615,Assumptions!$A$16:$A$18,0)))</f>
        <v/>
      </c>
      <c r="G11615" s="42" t="str">
        <f aca="false">IF(A11615="","",WORKDAY(B11615,F11615))</f>
        <v/>
      </c>
    </row>
    <row r="11616" customFormat="false" ht="15" hidden="false" customHeight="false" outlineLevel="0" collapsed="false">
      <c r="A11616" s="37"/>
      <c r="B11616" s="38"/>
      <c r="C11616" s="39"/>
      <c r="D11616" s="39"/>
      <c r="E11616" s="40"/>
      <c r="F11616" s="41" t="str">
        <f aca="false">IF(A11616="","",INDEX(Assumptions!$B$16:$B$18,MATCH(C11616,Assumptions!$A$16:$A$18,0)))</f>
        <v/>
      </c>
      <c r="G11616" s="42" t="str">
        <f aca="false">IF(A11616="","",WORKDAY(B11616,F11616))</f>
        <v/>
      </c>
    </row>
    <row r="11617" customFormat="false" ht="15" hidden="false" customHeight="false" outlineLevel="0" collapsed="false">
      <c r="A11617" s="37"/>
      <c r="B11617" s="38"/>
      <c r="C11617" s="39"/>
      <c r="D11617" s="39"/>
      <c r="E11617" s="40"/>
      <c r="F11617" s="41" t="str">
        <f aca="false">IF(A11617="","",INDEX(Assumptions!$B$16:$B$18,MATCH(C11617,Assumptions!$A$16:$A$18,0)))</f>
        <v/>
      </c>
      <c r="G11617" s="42" t="str">
        <f aca="false">IF(A11617="","",WORKDAY(B11617,F11617))</f>
        <v/>
      </c>
    </row>
    <row r="11618" customFormat="false" ht="15" hidden="false" customHeight="false" outlineLevel="0" collapsed="false">
      <c r="A11618" s="37"/>
      <c r="B11618" s="38"/>
      <c r="C11618" s="39"/>
      <c r="D11618" s="39"/>
      <c r="E11618" s="40"/>
      <c r="F11618" s="41" t="str">
        <f aca="false">IF(A11618="","",INDEX(Assumptions!$B$16:$B$18,MATCH(C11618,Assumptions!$A$16:$A$18,0)))</f>
        <v/>
      </c>
      <c r="G11618" s="42" t="str">
        <f aca="false">IF(A11618="","",WORKDAY(B11618,F11618))</f>
        <v/>
      </c>
    </row>
    <row r="11619" customFormat="false" ht="15" hidden="false" customHeight="false" outlineLevel="0" collapsed="false">
      <c r="A11619" s="37"/>
      <c r="B11619" s="38"/>
      <c r="C11619" s="39"/>
      <c r="D11619" s="39"/>
      <c r="E11619" s="40"/>
      <c r="F11619" s="41" t="str">
        <f aca="false">IF(A11619="","",INDEX(Assumptions!$B$16:$B$18,MATCH(C11619,Assumptions!$A$16:$A$18,0)))</f>
        <v/>
      </c>
      <c r="G11619" s="42" t="str">
        <f aca="false">IF(A11619="","",WORKDAY(B11619,F11619))</f>
        <v/>
      </c>
    </row>
    <row r="11620" customFormat="false" ht="15" hidden="false" customHeight="false" outlineLevel="0" collapsed="false">
      <c r="A11620" s="37"/>
      <c r="B11620" s="38"/>
      <c r="C11620" s="39"/>
      <c r="D11620" s="39"/>
      <c r="E11620" s="40"/>
      <c r="F11620" s="41" t="str">
        <f aca="false">IF(A11620="","",INDEX(Assumptions!$B$16:$B$18,MATCH(C11620,Assumptions!$A$16:$A$18,0)))</f>
        <v/>
      </c>
      <c r="G11620" s="42" t="str">
        <f aca="false">IF(A11620="","",WORKDAY(B11620,F11620))</f>
        <v/>
      </c>
    </row>
    <row r="11621" customFormat="false" ht="15" hidden="false" customHeight="false" outlineLevel="0" collapsed="false">
      <c r="A11621" s="37"/>
      <c r="B11621" s="38"/>
      <c r="C11621" s="39"/>
      <c r="D11621" s="39"/>
      <c r="E11621" s="40"/>
      <c r="F11621" s="41" t="str">
        <f aca="false">IF(A11621="","",INDEX(Assumptions!$B$16:$B$18,MATCH(C11621,Assumptions!$A$16:$A$18,0)))</f>
        <v/>
      </c>
      <c r="G11621" s="42" t="str">
        <f aca="false">IF(A11621="","",WORKDAY(B11621,F11621))</f>
        <v/>
      </c>
    </row>
    <row r="11622" customFormat="false" ht="15" hidden="false" customHeight="false" outlineLevel="0" collapsed="false">
      <c r="A11622" s="37"/>
      <c r="B11622" s="38"/>
      <c r="C11622" s="39"/>
      <c r="D11622" s="39"/>
      <c r="E11622" s="40"/>
      <c r="F11622" s="41" t="str">
        <f aca="false">IF(A11622="","",INDEX(Assumptions!$B$16:$B$18,MATCH(C11622,Assumptions!$A$16:$A$18,0)))</f>
        <v/>
      </c>
      <c r="G11622" s="42" t="str">
        <f aca="false">IF(A11622="","",WORKDAY(B11622,F11622))</f>
        <v/>
      </c>
    </row>
    <row r="11623" customFormat="false" ht="15" hidden="false" customHeight="false" outlineLevel="0" collapsed="false">
      <c r="A11623" s="37"/>
      <c r="B11623" s="38"/>
      <c r="C11623" s="39"/>
      <c r="D11623" s="39"/>
      <c r="E11623" s="40"/>
      <c r="F11623" s="41" t="str">
        <f aca="false">IF(A11623="","",INDEX(Assumptions!$B$16:$B$18,MATCH(C11623,Assumptions!$A$16:$A$18,0)))</f>
        <v/>
      </c>
      <c r="G11623" s="42" t="str">
        <f aca="false">IF(A11623="","",WORKDAY(B11623,F11623))</f>
        <v/>
      </c>
    </row>
    <row r="11624" customFormat="false" ht="15" hidden="false" customHeight="false" outlineLevel="0" collapsed="false">
      <c r="A11624" s="37"/>
      <c r="B11624" s="38"/>
      <c r="C11624" s="39"/>
      <c r="D11624" s="39"/>
      <c r="E11624" s="40"/>
      <c r="F11624" s="41" t="str">
        <f aca="false">IF(A11624="","",INDEX(Assumptions!$B$16:$B$18,MATCH(C11624,Assumptions!$A$16:$A$18,0)))</f>
        <v/>
      </c>
      <c r="G11624" s="42" t="str">
        <f aca="false">IF(A11624="","",WORKDAY(B11624,F11624))</f>
        <v/>
      </c>
    </row>
    <row r="11625" customFormat="false" ht="15" hidden="false" customHeight="false" outlineLevel="0" collapsed="false">
      <c r="A11625" s="37"/>
      <c r="B11625" s="38"/>
      <c r="C11625" s="39"/>
      <c r="D11625" s="39"/>
      <c r="E11625" s="40"/>
      <c r="F11625" s="41" t="str">
        <f aca="false">IF(A11625="","",INDEX(Assumptions!$B$16:$B$18,MATCH(C11625,Assumptions!$A$16:$A$18,0)))</f>
        <v/>
      </c>
      <c r="G11625" s="42" t="str">
        <f aca="false">IF(A11625="","",WORKDAY(B11625,F11625))</f>
        <v/>
      </c>
    </row>
    <row r="11626" customFormat="false" ht="15" hidden="false" customHeight="false" outlineLevel="0" collapsed="false">
      <c r="A11626" s="37"/>
      <c r="B11626" s="38"/>
      <c r="C11626" s="39"/>
      <c r="D11626" s="39"/>
      <c r="E11626" s="40"/>
      <c r="F11626" s="41" t="str">
        <f aca="false">IF(A11626="","",INDEX(Assumptions!$B$16:$B$18,MATCH(C11626,Assumptions!$A$16:$A$18,0)))</f>
        <v/>
      </c>
      <c r="G11626" s="42" t="str">
        <f aca="false">IF(A11626="","",WORKDAY(B11626,F11626))</f>
        <v/>
      </c>
    </row>
    <row r="11627" customFormat="false" ht="15" hidden="false" customHeight="false" outlineLevel="0" collapsed="false">
      <c r="A11627" s="37"/>
      <c r="B11627" s="38"/>
      <c r="C11627" s="39"/>
      <c r="D11627" s="39"/>
      <c r="E11627" s="40"/>
      <c r="F11627" s="41" t="str">
        <f aca="false">IF(A11627="","",INDEX(Assumptions!$B$16:$B$18,MATCH(C11627,Assumptions!$A$16:$A$18,0)))</f>
        <v/>
      </c>
      <c r="G11627" s="42" t="str">
        <f aca="false">IF(A11627="","",WORKDAY(B11627,F11627))</f>
        <v/>
      </c>
    </row>
    <row r="11628" customFormat="false" ht="15" hidden="false" customHeight="false" outlineLevel="0" collapsed="false">
      <c r="A11628" s="37"/>
      <c r="B11628" s="38"/>
      <c r="C11628" s="39"/>
      <c r="D11628" s="39"/>
      <c r="E11628" s="40"/>
      <c r="F11628" s="41" t="str">
        <f aca="false">IF(A11628="","",INDEX(Assumptions!$B$16:$B$18,MATCH(C11628,Assumptions!$A$16:$A$18,0)))</f>
        <v/>
      </c>
      <c r="G11628" s="42" t="str">
        <f aca="false">IF(A11628="","",WORKDAY(B11628,F11628))</f>
        <v/>
      </c>
    </row>
    <row r="11629" customFormat="false" ht="15" hidden="false" customHeight="false" outlineLevel="0" collapsed="false">
      <c r="A11629" s="37"/>
      <c r="B11629" s="38"/>
      <c r="C11629" s="39"/>
      <c r="D11629" s="39"/>
      <c r="E11629" s="40"/>
      <c r="F11629" s="41" t="str">
        <f aca="false">IF(A11629="","",INDEX(Assumptions!$B$16:$B$18,MATCH(C11629,Assumptions!$A$16:$A$18,0)))</f>
        <v/>
      </c>
      <c r="G11629" s="42" t="str">
        <f aca="false">IF(A11629="","",WORKDAY(B11629,F11629))</f>
        <v/>
      </c>
    </row>
    <row r="11630" customFormat="false" ht="15" hidden="false" customHeight="false" outlineLevel="0" collapsed="false">
      <c r="A11630" s="37"/>
      <c r="B11630" s="38"/>
      <c r="C11630" s="39"/>
      <c r="D11630" s="39"/>
      <c r="E11630" s="40"/>
      <c r="F11630" s="41" t="str">
        <f aca="false">IF(A11630="","",INDEX(Assumptions!$B$16:$B$18,MATCH(C11630,Assumptions!$A$16:$A$18,0)))</f>
        <v/>
      </c>
      <c r="G11630" s="42" t="str">
        <f aca="false">IF(A11630="","",WORKDAY(B11630,F11630))</f>
        <v/>
      </c>
    </row>
    <row r="11631" customFormat="false" ht="15" hidden="false" customHeight="false" outlineLevel="0" collapsed="false">
      <c r="A11631" s="37"/>
      <c r="B11631" s="38"/>
      <c r="C11631" s="39"/>
      <c r="D11631" s="39"/>
      <c r="E11631" s="40"/>
      <c r="F11631" s="41" t="str">
        <f aca="false">IF(A11631="","",INDEX(Assumptions!$B$16:$B$18,MATCH(C11631,Assumptions!$A$16:$A$18,0)))</f>
        <v/>
      </c>
      <c r="G11631" s="42" t="str">
        <f aca="false">IF(A11631="","",WORKDAY(B11631,F11631))</f>
        <v/>
      </c>
    </row>
    <row r="11632" customFormat="false" ht="15" hidden="false" customHeight="false" outlineLevel="0" collapsed="false">
      <c r="A11632" s="37"/>
      <c r="B11632" s="38"/>
      <c r="C11632" s="39"/>
      <c r="D11632" s="39"/>
      <c r="E11632" s="40"/>
      <c r="F11632" s="41" t="str">
        <f aca="false">IF(A11632="","",INDEX(Assumptions!$B$16:$B$18,MATCH(C11632,Assumptions!$A$16:$A$18,0)))</f>
        <v/>
      </c>
      <c r="G11632" s="42" t="str">
        <f aca="false">IF(A11632="","",WORKDAY(B11632,F11632))</f>
        <v/>
      </c>
    </row>
    <row r="11633" customFormat="false" ht="15" hidden="false" customHeight="false" outlineLevel="0" collapsed="false">
      <c r="A11633" s="37"/>
      <c r="B11633" s="38"/>
      <c r="C11633" s="39"/>
      <c r="D11633" s="39"/>
      <c r="E11633" s="40"/>
      <c r="F11633" s="41" t="str">
        <f aca="false">IF(A11633="","",INDEX(Assumptions!$B$16:$B$18,MATCH(C11633,Assumptions!$A$16:$A$18,0)))</f>
        <v/>
      </c>
      <c r="G11633" s="42" t="str">
        <f aca="false">IF(A11633="","",WORKDAY(B11633,F11633))</f>
        <v/>
      </c>
    </row>
    <row r="11634" customFormat="false" ht="15" hidden="false" customHeight="false" outlineLevel="0" collapsed="false">
      <c r="A11634" s="37"/>
      <c r="B11634" s="38"/>
      <c r="C11634" s="39"/>
      <c r="D11634" s="39"/>
      <c r="E11634" s="40"/>
      <c r="F11634" s="41" t="str">
        <f aca="false">IF(A11634="","",INDEX(Assumptions!$B$16:$B$18,MATCH(C11634,Assumptions!$A$16:$A$18,0)))</f>
        <v/>
      </c>
      <c r="G11634" s="42" t="str">
        <f aca="false">IF(A11634="","",WORKDAY(B11634,F11634))</f>
        <v/>
      </c>
    </row>
    <row r="11635" customFormat="false" ht="15" hidden="false" customHeight="false" outlineLevel="0" collapsed="false">
      <c r="A11635" s="37"/>
      <c r="B11635" s="38"/>
      <c r="C11635" s="39"/>
      <c r="D11635" s="39"/>
      <c r="E11635" s="40"/>
      <c r="F11635" s="41" t="str">
        <f aca="false">IF(A11635="","",INDEX(Assumptions!$B$16:$B$18,MATCH(C11635,Assumptions!$A$16:$A$18,0)))</f>
        <v/>
      </c>
      <c r="G11635" s="42" t="str">
        <f aca="false">IF(A11635="","",WORKDAY(B11635,F11635))</f>
        <v/>
      </c>
    </row>
    <row r="11636" customFormat="false" ht="15" hidden="false" customHeight="false" outlineLevel="0" collapsed="false">
      <c r="A11636" s="37"/>
      <c r="B11636" s="38"/>
      <c r="C11636" s="39"/>
      <c r="D11636" s="39"/>
      <c r="E11636" s="40"/>
      <c r="F11636" s="41" t="str">
        <f aca="false">IF(A11636="","",INDEX(Assumptions!$B$16:$B$18,MATCH(C11636,Assumptions!$A$16:$A$18,0)))</f>
        <v/>
      </c>
      <c r="G11636" s="42" t="str">
        <f aca="false">IF(A11636="","",WORKDAY(B11636,F11636))</f>
        <v/>
      </c>
    </row>
    <row r="11637" customFormat="false" ht="15" hidden="false" customHeight="false" outlineLevel="0" collapsed="false">
      <c r="A11637" s="37"/>
      <c r="B11637" s="38"/>
      <c r="C11637" s="39"/>
      <c r="D11637" s="39"/>
      <c r="E11637" s="40"/>
      <c r="F11637" s="41" t="str">
        <f aca="false">IF(A11637="","",INDEX(Assumptions!$B$16:$B$18,MATCH(C11637,Assumptions!$A$16:$A$18,0)))</f>
        <v/>
      </c>
      <c r="G11637" s="42" t="str">
        <f aca="false">IF(A11637="","",WORKDAY(B11637,F11637))</f>
        <v/>
      </c>
    </row>
    <row r="11638" customFormat="false" ht="15" hidden="false" customHeight="false" outlineLevel="0" collapsed="false">
      <c r="A11638" s="37"/>
      <c r="B11638" s="38"/>
      <c r="C11638" s="39"/>
      <c r="D11638" s="39"/>
      <c r="E11638" s="40"/>
      <c r="F11638" s="41" t="str">
        <f aca="false">IF(A11638="","",INDEX(Assumptions!$B$16:$B$18,MATCH(C11638,Assumptions!$A$16:$A$18,0)))</f>
        <v/>
      </c>
      <c r="G11638" s="42" t="str">
        <f aca="false">IF(A11638="","",WORKDAY(B11638,F11638))</f>
        <v/>
      </c>
    </row>
    <row r="11639" customFormat="false" ht="15" hidden="false" customHeight="false" outlineLevel="0" collapsed="false">
      <c r="A11639" s="37"/>
      <c r="B11639" s="38"/>
      <c r="C11639" s="39"/>
      <c r="D11639" s="39"/>
      <c r="E11639" s="40"/>
      <c r="F11639" s="41" t="str">
        <f aca="false">IF(A11639="","",INDEX(Assumptions!$B$16:$B$18,MATCH(C11639,Assumptions!$A$16:$A$18,0)))</f>
        <v/>
      </c>
      <c r="G11639" s="42" t="str">
        <f aca="false">IF(A11639="","",WORKDAY(B11639,F11639))</f>
        <v/>
      </c>
    </row>
    <row r="11640" customFormat="false" ht="15" hidden="false" customHeight="false" outlineLevel="0" collapsed="false">
      <c r="A11640" s="37"/>
      <c r="B11640" s="38"/>
      <c r="C11640" s="39"/>
      <c r="D11640" s="39"/>
      <c r="E11640" s="40"/>
      <c r="F11640" s="41" t="str">
        <f aca="false">IF(A11640="","",INDEX(Assumptions!$B$16:$B$18,MATCH(C11640,Assumptions!$A$16:$A$18,0)))</f>
        <v/>
      </c>
      <c r="G11640" s="42" t="str">
        <f aca="false">IF(A11640="","",WORKDAY(B11640,F11640))</f>
        <v/>
      </c>
    </row>
    <row r="11641" customFormat="false" ht="15" hidden="false" customHeight="false" outlineLevel="0" collapsed="false">
      <c r="A11641" s="37"/>
      <c r="B11641" s="38"/>
      <c r="C11641" s="39"/>
      <c r="D11641" s="39"/>
      <c r="E11641" s="40"/>
      <c r="F11641" s="41" t="str">
        <f aca="false">IF(A11641="","",INDEX(Assumptions!$B$16:$B$18,MATCH(C11641,Assumptions!$A$16:$A$18,0)))</f>
        <v/>
      </c>
      <c r="G11641" s="42" t="str">
        <f aca="false">IF(A11641="","",WORKDAY(B11641,F11641))</f>
        <v/>
      </c>
    </row>
    <row r="11642" customFormat="false" ht="15" hidden="false" customHeight="false" outlineLevel="0" collapsed="false">
      <c r="A11642" s="37"/>
      <c r="B11642" s="38"/>
      <c r="C11642" s="39"/>
      <c r="D11642" s="39"/>
      <c r="E11642" s="40"/>
      <c r="F11642" s="41" t="str">
        <f aca="false">IF(A11642="","",INDEX(Assumptions!$B$16:$B$18,MATCH(C11642,Assumptions!$A$16:$A$18,0)))</f>
        <v/>
      </c>
      <c r="G11642" s="42" t="str">
        <f aca="false">IF(A11642="","",WORKDAY(B11642,F11642))</f>
        <v/>
      </c>
    </row>
    <row r="11643" customFormat="false" ht="15" hidden="false" customHeight="false" outlineLevel="0" collapsed="false">
      <c r="A11643" s="37"/>
      <c r="B11643" s="38"/>
      <c r="C11643" s="39"/>
      <c r="D11643" s="39"/>
      <c r="E11643" s="40"/>
      <c r="F11643" s="41" t="str">
        <f aca="false">IF(A11643="","",INDEX(Assumptions!$B$16:$B$18,MATCH(C11643,Assumptions!$A$16:$A$18,0)))</f>
        <v/>
      </c>
      <c r="G11643" s="42" t="str">
        <f aca="false">IF(A11643="","",WORKDAY(B11643,F11643))</f>
        <v/>
      </c>
    </row>
    <row r="11644" customFormat="false" ht="15" hidden="false" customHeight="false" outlineLevel="0" collapsed="false">
      <c r="A11644" s="37"/>
      <c r="B11644" s="38"/>
      <c r="C11644" s="39"/>
      <c r="D11644" s="39"/>
      <c r="E11644" s="40"/>
      <c r="F11644" s="41" t="str">
        <f aca="false">IF(A11644="","",INDEX(Assumptions!$B$16:$B$18,MATCH(C11644,Assumptions!$A$16:$A$18,0)))</f>
        <v/>
      </c>
      <c r="G11644" s="42" t="str">
        <f aca="false">IF(A11644="","",WORKDAY(B11644,F11644))</f>
        <v/>
      </c>
    </row>
    <row r="11645" customFormat="false" ht="15" hidden="false" customHeight="false" outlineLevel="0" collapsed="false">
      <c r="A11645" s="37"/>
      <c r="B11645" s="38"/>
      <c r="C11645" s="39"/>
      <c r="D11645" s="39"/>
      <c r="E11645" s="40"/>
      <c r="F11645" s="41" t="str">
        <f aca="false">IF(A11645="","",INDEX(Assumptions!$B$16:$B$18,MATCH(C11645,Assumptions!$A$16:$A$18,0)))</f>
        <v/>
      </c>
      <c r="G11645" s="42" t="str">
        <f aca="false">IF(A11645="","",WORKDAY(B11645,F11645))</f>
        <v/>
      </c>
    </row>
    <row r="11646" customFormat="false" ht="15" hidden="false" customHeight="false" outlineLevel="0" collapsed="false">
      <c r="A11646" s="37"/>
      <c r="B11646" s="38"/>
      <c r="C11646" s="39"/>
      <c r="D11646" s="39"/>
      <c r="E11646" s="40"/>
      <c r="F11646" s="41" t="str">
        <f aca="false">IF(A11646="","",INDEX(Assumptions!$B$16:$B$18,MATCH(C11646,Assumptions!$A$16:$A$18,0)))</f>
        <v/>
      </c>
      <c r="G11646" s="42" t="str">
        <f aca="false">IF(A11646="","",WORKDAY(B11646,F11646))</f>
        <v/>
      </c>
    </row>
    <row r="11647" customFormat="false" ht="15" hidden="false" customHeight="false" outlineLevel="0" collapsed="false">
      <c r="A11647" s="37"/>
      <c r="B11647" s="38"/>
      <c r="C11647" s="39"/>
      <c r="D11647" s="39"/>
      <c r="E11647" s="40"/>
      <c r="F11647" s="41" t="str">
        <f aca="false">IF(A11647="","",INDEX(Assumptions!$B$16:$B$18,MATCH(C11647,Assumptions!$A$16:$A$18,0)))</f>
        <v/>
      </c>
      <c r="G11647" s="42" t="str">
        <f aca="false">IF(A11647="","",WORKDAY(B11647,F11647))</f>
        <v/>
      </c>
    </row>
    <row r="11648" customFormat="false" ht="15" hidden="false" customHeight="false" outlineLevel="0" collapsed="false">
      <c r="A11648" s="37"/>
      <c r="B11648" s="38"/>
      <c r="C11648" s="39"/>
      <c r="D11648" s="39"/>
      <c r="E11648" s="40"/>
      <c r="F11648" s="41" t="str">
        <f aca="false">IF(A11648="","",INDEX(Assumptions!$B$16:$B$18,MATCH(C11648,Assumptions!$A$16:$A$18,0)))</f>
        <v/>
      </c>
      <c r="G11648" s="42" t="str">
        <f aca="false">IF(A11648="","",WORKDAY(B11648,F11648))</f>
        <v/>
      </c>
    </row>
    <row r="11649" customFormat="false" ht="15" hidden="false" customHeight="false" outlineLevel="0" collapsed="false">
      <c r="A11649" s="37"/>
      <c r="B11649" s="38"/>
      <c r="C11649" s="39"/>
      <c r="D11649" s="39"/>
      <c r="E11649" s="40"/>
      <c r="F11649" s="41" t="str">
        <f aca="false">IF(A11649="","",INDEX(Assumptions!$B$16:$B$18,MATCH(C11649,Assumptions!$A$16:$A$18,0)))</f>
        <v/>
      </c>
      <c r="G11649" s="42" t="str">
        <f aca="false">IF(A11649="","",WORKDAY(B11649,F11649))</f>
        <v/>
      </c>
    </row>
    <row r="11650" customFormat="false" ht="15" hidden="false" customHeight="false" outlineLevel="0" collapsed="false">
      <c r="A11650" s="37"/>
      <c r="B11650" s="38"/>
      <c r="C11650" s="39"/>
      <c r="D11650" s="39"/>
      <c r="E11650" s="40"/>
      <c r="F11650" s="41" t="str">
        <f aca="false">IF(A11650="","",INDEX(Assumptions!$B$16:$B$18,MATCH(C11650,Assumptions!$A$16:$A$18,0)))</f>
        <v/>
      </c>
      <c r="G11650" s="42" t="str">
        <f aca="false">IF(A11650="","",WORKDAY(B11650,F11650))</f>
        <v/>
      </c>
    </row>
    <row r="11651" customFormat="false" ht="15" hidden="false" customHeight="false" outlineLevel="0" collapsed="false">
      <c r="A11651" s="37"/>
      <c r="B11651" s="38"/>
      <c r="C11651" s="39"/>
      <c r="D11651" s="39"/>
      <c r="E11651" s="40"/>
      <c r="F11651" s="41" t="str">
        <f aca="false">IF(A11651="","",INDEX(Assumptions!$B$16:$B$18,MATCH(C11651,Assumptions!$A$16:$A$18,0)))</f>
        <v/>
      </c>
      <c r="G11651" s="42" t="str">
        <f aca="false">IF(A11651="","",WORKDAY(B11651,F11651))</f>
        <v/>
      </c>
    </row>
    <row r="11652" customFormat="false" ht="15" hidden="false" customHeight="false" outlineLevel="0" collapsed="false">
      <c r="A11652" s="37"/>
      <c r="B11652" s="38"/>
      <c r="C11652" s="39"/>
      <c r="D11652" s="39"/>
      <c r="E11652" s="40"/>
      <c r="F11652" s="41" t="str">
        <f aca="false">IF(A11652="","",INDEX(Assumptions!$B$16:$B$18,MATCH(C11652,Assumptions!$A$16:$A$18,0)))</f>
        <v/>
      </c>
      <c r="G11652" s="42" t="str">
        <f aca="false">IF(A11652="","",WORKDAY(B11652,F11652))</f>
        <v/>
      </c>
    </row>
    <row r="11653" customFormat="false" ht="15" hidden="false" customHeight="false" outlineLevel="0" collapsed="false">
      <c r="A11653" s="37"/>
      <c r="B11653" s="38"/>
      <c r="C11653" s="39"/>
      <c r="D11653" s="39"/>
      <c r="E11653" s="40"/>
      <c r="F11653" s="41" t="str">
        <f aca="false">IF(A11653="","",INDEX(Assumptions!$B$16:$B$18,MATCH(C11653,Assumptions!$A$16:$A$18,0)))</f>
        <v/>
      </c>
      <c r="G11653" s="42" t="str">
        <f aca="false">IF(A11653="","",WORKDAY(B11653,F11653))</f>
        <v/>
      </c>
    </row>
    <row r="11654" customFormat="false" ht="15" hidden="false" customHeight="false" outlineLevel="0" collapsed="false">
      <c r="A11654" s="37"/>
      <c r="B11654" s="38"/>
      <c r="C11654" s="39"/>
      <c r="D11654" s="39"/>
      <c r="E11654" s="40"/>
      <c r="F11654" s="41" t="str">
        <f aca="false">IF(A11654="","",INDEX(Assumptions!$B$16:$B$18,MATCH(C11654,Assumptions!$A$16:$A$18,0)))</f>
        <v/>
      </c>
      <c r="G11654" s="42" t="str">
        <f aca="false">IF(A11654="","",WORKDAY(B11654,F11654))</f>
        <v/>
      </c>
    </row>
    <row r="11655" customFormat="false" ht="15" hidden="false" customHeight="false" outlineLevel="0" collapsed="false">
      <c r="A11655" s="37"/>
      <c r="B11655" s="38"/>
      <c r="C11655" s="39"/>
      <c r="D11655" s="39"/>
      <c r="E11655" s="40"/>
      <c r="F11655" s="41" t="str">
        <f aca="false">IF(A11655="","",INDEX(Assumptions!$B$16:$B$18,MATCH(C11655,Assumptions!$A$16:$A$18,0)))</f>
        <v/>
      </c>
      <c r="G11655" s="42" t="str">
        <f aca="false">IF(A11655="","",WORKDAY(B11655,F11655))</f>
        <v/>
      </c>
    </row>
    <row r="11656" customFormat="false" ht="15" hidden="false" customHeight="false" outlineLevel="0" collapsed="false">
      <c r="A11656" s="37"/>
      <c r="B11656" s="38"/>
      <c r="C11656" s="39"/>
      <c r="D11656" s="39"/>
      <c r="E11656" s="40"/>
      <c r="F11656" s="41" t="str">
        <f aca="false">IF(A11656="","",INDEX(Assumptions!$B$16:$B$18,MATCH(C11656,Assumptions!$A$16:$A$18,0)))</f>
        <v/>
      </c>
      <c r="G11656" s="42" t="str">
        <f aca="false">IF(A11656="","",WORKDAY(B11656,F11656))</f>
        <v/>
      </c>
    </row>
    <row r="11657" customFormat="false" ht="15" hidden="false" customHeight="false" outlineLevel="0" collapsed="false">
      <c r="A11657" s="37"/>
      <c r="B11657" s="38"/>
      <c r="C11657" s="39"/>
      <c r="D11657" s="39"/>
      <c r="E11657" s="40"/>
      <c r="F11657" s="41" t="str">
        <f aca="false">IF(A11657="","",INDEX(Assumptions!$B$16:$B$18,MATCH(C11657,Assumptions!$A$16:$A$18,0)))</f>
        <v/>
      </c>
      <c r="G11657" s="42" t="str">
        <f aca="false">IF(A11657="","",WORKDAY(B11657,F11657))</f>
        <v/>
      </c>
    </row>
    <row r="11658" customFormat="false" ht="15" hidden="false" customHeight="false" outlineLevel="0" collapsed="false">
      <c r="A11658" s="37"/>
      <c r="B11658" s="38"/>
      <c r="C11658" s="39"/>
      <c r="D11658" s="39"/>
      <c r="E11658" s="40"/>
      <c r="F11658" s="41" t="str">
        <f aca="false">IF(A11658="","",INDEX(Assumptions!$B$16:$B$18,MATCH(C11658,Assumptions!$A$16:$A$18,0)))</f>
        <v/>
      </c>
      <c r="G11658" s="42" t="str">
        <f aca="false">IF(A11658="","",WORKDAY(B11658,F11658))</f>
        <v/>
      </c>
    </row>
    <row r="11659" customFormat="false" ht="15" hidden="false" customHeight="false" outlineLevel="0" collapsed="false">
      <c r="A11659" s="37"/>
      <c r="B11659" s="38"/>
      <c r="C11659" s="39"/>
      <c r="D11659" s="39"/>
      <c r="E11659" s="40"/>
      <c r="F11659" s="41" t="str">
        <f aca="false">IF(A11659="","",INDEX(Assumptions!$B$16:$B$18,MATCH(C11659,Assumptions!$A$16:$A$18,0)))</f>
        <v/>
      </c>
      <c r="G11659" s="42" t="str">
        <f aca="false">IF(A11659="","",WORKDAY(B11659,F11659))</f>
        <v/>
      </c>
    </row>
    <row r="11660" customFormat="false" ht="15" hidden="false" customHeight="false" outlineLevel="0" collapsed="false">
      <c r="A11660" s="37"/>
      <c r="B11660" s="38"/>
      <c r="C11660" s="39"/>
      <c r="D11660" s="39"/>
      <c r="E11660" s="40"/>
      <c r="F11660" s="41" t="str">
        <f aca="false">IF(A11660="","",INDEX(Assumptions!$B$16:$B$18,MATCH(C11660,Assumptions!$A$16:$A$18,0)))</f>
        <v/>
      </c>
      <c r="G11660" s="42" t="str">
        <f aca="false">IF(A11660="","",WORKDAY(B11660,F11660))</f>
        <v/>
      </c>
    </row>
    <row r="11661" customFormat="false" ht="15" hidden="false" customHeight="false" outlineLevel="0" collapsed="false">
      <c r="A11661" s="37"/>
      <c r="B11661" s="38"/>
      <c r="C11661" s="39"/>
      <c r="D11661" s="39"/>
      <c r="E11661" s="40"/>
      <c r="F11661" s="41" t="str">
        <f aca="false">IF(A11661="","",INDEX(Assumptions!$B$16:$B$18,MATCH(C11661,Assumptions!$A$16:$A$18,0)))</f>
        <v/>
      </c>
      <c r="G11661" s="42" t="str">
        <f aca="false">IF(A11661="","",WORKDAY(B11661,F11661))</f>
        <v/>
      </c>
    </row>
    <row r="11662" customFormat="false" ht="15" hidden="false" customHeight="false" outlineLevel="0" collapsed="false">
      <c r="A11662" s="37"/>
      <c r="B11662" s="38"/>
      <c r="C11662" s="39"/>
      <c r="D11662" s="39"/>
      <c r="E11662" s="40"/>
      <c r="F11662" s="41" t="str">
        <f aca="false">IF(A11662="","",INDEX(Assumptions!$B$16:$B$18,MATCH(C11662,Assumptions!$A$16:$A$18,0)))</f>
        <v/>
      </c>
      <c r="G11662" s="42" t="str">
        <f aca="false">IF(A11662="","",WORKDAY(B11662,F11662))</f>
        <v/>
      </c>
    </row>
    <row r="11663" customFormat="false" ht="15" hidden="false" customHeight="false" outlineLevel="0" collapsed="false">
      <c r="A11663" s="37"/>
      <c r="B11663" s="38"/>
      <c r="C11663" s="39"/>
      <c r="D11663" s="39"/>
      <c r="E11663" s="40"/>
      <c r="F11663" s="41" t="str">
        <f aca="false">IF(A11663="","",INDEX(Assumptions!$B$16:$B$18,MATCH(C11663,Assumptions!$A$16:$A$18,0)))</f>
        <v/>
      </c>
      <c r="G11663" s="42" t="str">
        <f aca="false">IF(A11663="","",WORKDAY(B11663,F11663))</f>
        <v/>
      </c>
    </row>
    <row r="11664" customFormat="false" ht="15" hidden="false" customHeight="false" outlineLevel="0" collapsed="false">
      <c r="A11664" s="37"/>
      <c r="B11664" s="38"/>
      <c r="C11664" s="39"/>
      <c r="D11664" s="39"/>
      <c r="E11664" s="40"/>
      <c r="F11664" s="41" t="str">
        <f aca="false">IF(A11664="","",INDEX(Assumptions!$B$16:$B$18,MATCH(C11664,Assumptions!$A$16:$A$18,0)))</f>
        <v/>
      </c>
      <c r="G11664" s="42" t="str">
        <f aca="false">IF(A11664="","",WORKDAY(B11664,F11664))</f>
        <v/>
      </c>
    </row>
    <row r="11665" customFormat="false" ht="15" hidden="false" customHeight="false" outlineLevel="0" collapsed="false">
      <c r="A11665" s="37"/>
      <c r="B11665" s="38"/>
      <c r="C11665" s="39"/>
      <c r="D11665" s="39"/>
      <c r="E11665" s="40"/>
      <c r="F11665" s="41" t="str">
        <f aca="false">IF(A11665="","",INDEX(Assumptions!$B$16:$B$18,MATCH(C11665,Assumptions!$A$16:$A$18,0)))</f>
        <v/>
      </c>
      <c r="G11665" s="42" t="str">
        <f aca="false">IF(A11665="","",WORKDAY(B11665,F11665))</f>
        <v/>
      </c>
    </row>
    <row r="11666" customFormat="false" ht="15" hidden="false" customHeight="false" outlineLevel="0" collapsed="false">
      <c r="A11666" s="37"/>
      <c r="B11666" s="38"/>
      <c r="C11666" s="39"/>
      <c r="D11666" s="39"/>
      <c r="E11666" s="40"/>
      <c r="F11666" s="41" t="str">
        <f aca="false">IF(A11666="","",INDEX(Assumptions!$B$16:$B$18,MATCH(C11666,Assumptions!$A$16:$A$18,0)))</f>
        <v/>
      </c>
      <c r="G11666" s="42" t="str">
        <f aca="false">IF(A11666="","",WORKDAY(B11666,F11666))</f>
        <v/>
      </c>
    </row>
    <row r="11667" customFormat="false" ht="15" hidden="false" customHeight="false" outlineLevel="0" collapsed="false">
      <c r="A11667" s="37"/>
      <c r="B11667" s="38"/>
      <c r="C11667" s="39"/>
      <c r="D11667" s="39"/>
      <c r="E11667" s="40"/>
      <c r="F11667" s="41" t="str">
        <f aca="false">IF(A11667="","",INDEX(Assumptions!$B$16:$B$18,MATCH(C11667,Assumptions!$A$16:$A$18,0)))</f>
        <v/>
      </c>
      <c r="G11667" s="42" t="str">
        <f aca="false">IF(A11667="","",WORKDAY(B11667,F11667))</f>
        <v/>
      </c>
    </row>
    <row r="11668" customFormat="false" ht="15" hidden="false" customHeight="false" outlineLevel="0" collapsed="false">
      <c r="A11668" s="37"/>
      <c r="B11668" s="38"/>
      <c r="C11668" s="39"/>
      <c r="D11668" s="39"/>
      <c r="E11668" s="40"/>
      <c r="F11668" s="41" t="str">
        <f aca="false">IF(A11668="","",INDEX(Assumptions!$B$16:$B$18,MATCH(C11668,Assumptions!$A$16:$A$18,0)))</f>
        <v/>
      </c>
      <c r="G11668" s="42" t="str">
        <f aca="false">IF(A11668="","",WORKDAY(B11668,F11668))</f>
        <v/>
      </c>
    </row>
    <row r="11669" customFormat="false" ht="15" hidden="false" customHeight="false" outlineLevel="0" collapsed="false">
      <c r="A11669" s="37"/>
      <c r="B11669" s="38"/>
      <c r="C11669" s="39"/>
      <c r="D11669" s="39"/>
      <c r="E11669" s="40"/>
      <c r="F11669" s="41" t="str">
        <f aca="false">IF(A11669="","",INDEX(Assumptions!$B$16:$B$18,MATCH(C11669,Assumptions!$A$16:$A$18,0)))</f>
        <v/>
      </c>
      <c r="G11669" s="42" t="str">
        <f aca="false">IF(A11669="","",WORKDAY(B11669,F11669))</f>
        <v/>
      </c>
    </row>
    <row r="11670" customFormat="false" ht="15" hidden="false" customHeight="false" outlineLevel="0" collapsed="false">
      <c r="A11670" s="37"/>
      <c r="B11670" s="38"/>
      <c r="C11670" s="39"/>
      <c r="D11670" s="39"/>
      <c r="E11670" s="40"/>
      <c r="F11670" s="41" t="str">
        <f aca="false">IF(A11670="","",INDEX(Assumptions!$B$16:$B$18,MATCH(C11670,Assumptions!$A$16:$A$18,0)))</f>
        <v/>
      </c>
      <c r="G11670" s="42" t="str">
        <f aca="false">IF(A11670="","",WORKDAY(B11670,F11670))</f>
        <v/>
      </c>
    </row>
    <row r="11671" customFormat="false" ht="15" hidden="false" customHeight="false" outlineLevel="0" collapsed="false">
      <c r="A11671" s="37"/>
      <c r="B11671" s="38"/>
      <c r="C11671" s="39"/>
      <c r="D11671" s="39"/>
      <c r="E11671" s="40"/>
      <c r="F11671" s="41" t="str">
        <f aca="false">IF(A11671="","",INDEX(Assumptions!$B$16:$B$18,MATCH(C11671,Assumptions!$A$16:$A$18,0)))</f>
        <v/>
      </c>
      <c r="G11671" s="42" t="str">
        <f aca="false">IF(A11671="","",WORKDAY(B11671,F11671))</f>
        <v/>
      </c>
    </row>
    <row r="11672" customFormat="false" ht="15" hidden="false" customHeight="false" outlineLevel="0" collapsed="false">
      <c r="A11672" s="37"/>
      <c r="B11672" s="38"/>
      <c r="C11672" s="39"/>
      <c r="D11672" s="39"/>
      <c r="E11672" s="40"/>
      <c r="F11672" s="41" t="str">
        <f aca="false">IF(A11672="","",INDEX(Assumptions!$B$16:$B$18,MATCH(C11672,Assumptions!$A$16:$A$18,0)))</f>
        <v/>
      </c>
      <c r="G11672" s="42" t="str">
        <f aca="false">IF(A11672="","",WORKDAY(B11672,F11672))</f>
        <v/>
      </c>
    </row>
    <row r="11673" customFormat="false" ht="15" hidden="false" customHeight="false" outlineLevel="0" collapsed="false">
      <c r="A11673" s="37"/>
      <c r="B11673" s="38"/>
      <c r="C11673" s="39"/>
      <c r="D11673" s="39"/>
      <c r="E11673" s="40"/>
      <c r="F11673" s="41" t="str">
        <f aca="false">IF(A11673="","",INDEX(Assumptions!$B$16:$B$18,MATCH(C11673,Assumptions!$A$16:$A$18,0)))</f>
        <v/>
      </c>
      <c r="G11673" s="42" t="str">
        <f aca="false">IF(A11673="","",WORKDAY(B11673,F11673))</f>
        <v/>
      </c>
    </row>
    <row r="11674" customFormat="false" ht="15" hidden="false" customHeight="false" outlineLevel="0" collapsed="false">
      <c r="A11674" s="37"/>
      <c r="B11674" s="38"/>
      <c r="C11674" s="39"/>
      <c r="D11674" s="39"/>
      <c r="E11674" s="40"/>
      <c r="F11674" s="41" t="str">
        <f aca="false">IF(A11674="","",INDEX(Assumptions!$B$16:$B$18,MATCH(C11674,Assumptions!$A$16:$A$18,0)))</f>
        <v/>
      </c>
      <c r="G11674" s="42" t="str">
        <f aca="false">IF(A11674="","",WORKDAY(B11674,F11674))</f>
        <v/>
      </c>
    </row>
    <row r="11675" customFormat="false" ht="15" hidden="false" customHeight="false" outlineLevel="0" collapsed="false">
      <c r="A11675" s="37"/>
      <c r="B11675" s="38"/>
      <c r="C11675" s="39"/>
      <c r="D11675" s="39"/>
      <c r="E11675" s="40"/>
      <c r="F11675" s="41" t="str">
        <f aca="false">IF(A11675="","",INDEX(Assumptions!$B$16:$B$18,MATCH(C11675,Assumptions!$A$16:$A$18,0)))</f>
        <v/>
      </c>
      <c r="G11675" s="42" t="str">
        <f aca="false">IF(A11675="","",WORKDAY(B11675,F11675))</f>
        <v/>
      </c>
    </row>
    <row r="11676" customFormat="false" ht="15" hidden="false" customHeight="false" outlineLevel="0" collapsed="false">
      <c r="A11676" s="37"/>
      <c r="B11676" s="38"/>
      <c r="C11676" s="39"/>
      <c r="D11676" s="39"/>
      <c r="E11676" s="40"/>
      <c r="F11676" s="41" t="str">
        <f aca="false">IF(A11676="","",INDEX(Assumptions!$B$16:$B$18,MATCH(C11676,Assumptions!$A$16:$A$18,0)))</f>
        <v/>
      </c>
      <c r="G11676" s="42" t="str">
        <f aca="false">IF(A11676="","",WORKDAY(B11676,F11676))</f>
        <v/>
      </c>
    </row>
    <row r="11677" customFormat="false" ht="15" hidden="false" customHeight="false" outlineLevel="0" collapsed="false">
      <c r="A11677" s="37"/>
      <c r="B11677" s="38"/>
      <c r="C11677" s="39"/>
      <c r="D11677" s="39"/>
      <c r="E11677" s="40"/>
      <c r="F11677" s="41" t="str">
        <f aca="false">IF(A11677="","",INDEX(Assumptions!$B$16:$B$18,MATCH(C11677,Assumptions!$A$16:$A$18,0)))</f>
        <v/>
      </c>
      <c r="G11677" s="42" t="str">
        <f aca="false">IF(A11677="","",WORKDAY(B11677,F11677))</f>
        <v/>
      </c>
    </row>
    <row r="11678" customFormat="false" ht="15" hidden="false" customHeight="false" outlineLevel="0" collapsed="false">
      <c r="A11678" s="37"/>
      <c r="B11678" s="38"/>
      <c r="C11678" s="39"/>
      <c r="D11678" s="39"/>
      <c r="E11678" s="40"/>
      <c r="F11678" s="41" t="str">
        <f aca="false">IF(A11678="","",INDEX(Assumptions!$B$16:$B$18,MATCH(C11678,Assumptions!$A$16:$A$18,0)))</f>
        <v/>
      </c>
      <c r="G11678" s="42" t="str">
        <f aca="false">IF(A11678="","",WORKDAY(B11678,F11678))</f>
        <v/>
      </c>
    </row>
    <row r="11679" customFormat="false" ht="15" hidden="false" customHeight="false" outlineLevel="0" collapsed="false">
      <c r="A11679" s="37"/>
      <c r="B11679" s="38"/>
      <c r="C11679" s="39"/>
      <c r="D11679" s="39"/>
      <c r="E11679" s="40"/>
      <c r="F11679" s="41" t="str">
        <f aca="false">IF(A11679="","",INDEX(Assumptions!$B$16:$B$18,MATCH(C11679,Assumptions!$A$16:$A$18,0)))</f>
        <v/>
      </c>
      <c r="G11679" s="42" t="str">
        <f aca="false">IF(A11679="","",WORKDAY(B11679,F11679))</f>
        <v/>
      </c>
    </row>
    <row r="11680" customFormat="false" ht="15" hidden="false" customHeight="false" outlineLevel="0" collapsed="false">
      <c r="A11680" s="37"/>
      <c r="B11680" s="38"/>
      <c r="C11680" s="39"/>
      <c r="D11680" s="39"/>
      <c r="E11680" s="40"/>
      <c r="F11680" s="41" t="str">
        <f aca="false">IF(A11680="","",INDEX(Assumptions!$B$16:$B$18,MATCH(C11680,Assumptions!$A$16:$A$18,0)))</f>
        <v/>
      </c>
      <c r="G11680" s="42" t="str">
        <f aca="false">IF(A11680="","",WORKDAY(B11680,F11680))</f>
        <v/>
      </c>
    </row>
    <row r="11681" customFormat="false" ht="15" hidden="false" customHeight="false" outlineLevel="0" collapsed="false">
      <c r="A11681" s="37"/>
      <c r="B11681" s="38"/>
      <c r="C11681" s="39"/>
      <c r="D11681" s="39"/>
      <c r="E11681" s="40"/>
      <c r="F11681" s="41" t="str">
        <f aca="false">IF(A11681="","",INDEX(Assumptions!$B$16:$B$18,MATCH(C11681,Assumptions!$A$16:$A$18,0)))</f>
        <v/>
      </c>
      <c r="G11681" s="42" t="str">
        <f aca="false">IF(A11681="","",WORKDAY(B11681,F11681))</f>
        <v/>
      </c>
    </row>
    <row r="11682" customFormat="false" ht="15" hidden="false" customHeight="false" outlineLevel="0" collapsed="false">
      <c r="A11682" s="37"/>
      <c r="B11682" s="38"/>
      <c r="C11682" s="39"/>
      <c r="D11682" s="39"/>
      <c r="E11682" s="40"/>
      <c r="F11682" s="41" t="str">
        <f aca="false">IF(A11682="","",INDEX(Assumptions!$B$16:$B$18,MATCH(C11682,Assumptions!$A$16:$A$18,0)))</f>
        <v/>
      </c>
      <c r="G11682" s="42" t="str">
        <f aca="false">IF(A11682="","",WORKDAY(B11682,F11682))</f>
        <v/>
      </c>
    </row>
    <row r="11683" customFormat="false" ht="15" hidden="false" customHeight="false" outlineLevel="0" collapsed="false">
      <c r="A11683" s="37"/>
      <c r="B11683" s="38"/>
      <c r="C11683" s="39"/>
      <c r="D11683" s="39"/>
      <c r="E11683" s="40"/>
      <c r="F11683" s="41" t="str">
        <f aca="false">IF(A11683="","",INDEX(Assumptions!$B$16:$B$18,MATCH(C11683,Assumptions!$A$16:$A$18,0)))</f>
        <v/>
      </c>
      <c r="G11683" s="42" t="str">
        <f aca="false">IF(A11683="","",WORKDAY(B11683,F11683))</f>
        <v/>
      </c>
    </row>
    <row r="11684" customFormat="false" ht="15" hidden="false" customHeight="false" outlineLevel="0" collapsed="false">
      <c r="A11684" s="37"/>
      <c r="B11684" s="38"/>
      <c r="C11684" s="39"/>
      <c r="D11684" s="39"/>
      <c r="E11684" s="40"/>
      <c r="F11684" s="41" t="str">
        <f aca="false">IF(A11684="","",INDEX(Assumptions!$B$16:$B$18,MATCH(C11684,Assumptions!$A$16:$A$18,0)))</f>
        <v/>
      </c>
      <c r="G11684" s="42" t="str">
        <f aca="false">IF(A11684="","",WORKDAY(B11684,F11684))</f>
        <v/>
      </c>
    </row>
    <row r="11685" customFormat="false" ht="15" hidden="false" customHeight="false" outlineLevel="0" collapsed="false">
      <c r="A11685" s="37"/>
      <c r="B11685" s="38"/>
      <c r="C11685" s="39"/>
      <c r="D11685" s="39"/>
      <c r="E11685" s="40"/>
      <c r="F11685" s="41" t="str">
        <f aca="false">IF(A11685="","",INDEX(Assumptions!$B$16:$B$18,MATCH(C11685,Assumptions!$A$16:$A$18,0)))</f>
        <v/>
      </c>
      <c r="G11685" s="42" t="str">
        <f aca="false">IF(A11685="","",WORKDAY(B11685,F11685))</f>
        <v/>
      </c>
    </row>
    <row r="11686" customFormat="false" ht="15" hidden="false" customHeight="false" outlineLevel="0" collapsed="false">
      <c r="A11686" s="37"/>
      <c r="B11686" s="38"/>
      <c r="C11686" s="39"/>
      <c r="D11686" s="39"/>
      <c r="E11686" s="40"/>
      <c r="F11686" s="41" t="str">
        <f aca="false">IF(A11686="","",INDEX(Assumptions!$B$16:$B$18,MATCH(C11686,Assumptions!$A$16:$A$18,0)))</f>
        <v/>
      </c>
      <c r="G11686" s="42" t="str">
        <f aca="false">IF(A11686="","",WORKDAY(B11686,F11686))</f>
        <v/>
      </c>
    </row>
    <row r="11687" customFormat="false" ht="15" hidden="false" customHeight="false" outlineLevel="0" collapsed="false">
      <c r="A11687" s="37"/>
      <c r="B11687" s="38"/>
      <c r="C11687" s="39"/>
      <c r="D11687" s="39"/>
      <c r="E11687" s="40"/>
      <c r="F11687" s="41" t="str">
        <f aca="false">IF(A11687="","",INDEX(Assumptions!$B$16:$B$18,MATCH(C11687,Assumptions!$A$16:$A$18,0)))</f>
        <v/>
      </c>
      <c r="G11687" s="42" t="str">
        <f aca="false">IF(A11687="","",WORKDAY(B11687,F11687))</f>
        <v/>
      </c>
    </row>
    <row r="11688" customFormat="false" ht="15" hidden="false" customHeight="false" outlineLevel="0" collapsed="false">
      <c r="A11688" s="37"/>
      <c r="B11688" s="38"/>
      <c r="C11688" s="39"/>
      <c r="D11688" s="39"/>
      <c r="E11688" s="40"/>
      <c r="F11688" s="41" t="str">
        <f aca="false">IF(A11688="","",INDEX(Assumptions!$B$16:$B$18,MATCH(C11688,Assumptions!$A$16:$A$18,0)))</f>
        <v/>
      </c>
      <c r="G11688" s="42" t="str">
        <f aca="false">IF(A11688="","",WORKDAY(B11688,F11688))</f>
        <v/>
      </c>
    </row>
    <row r="11689" customFormat="false" ht="15" hidden="false" customHeight="false" outlineLevel="0" collapsed="false">
      <c r="A11689" s="37"/>
      <c r="B11689" s="38"/>
      <c r="C11689" s="39"/>
      <c r="D11689" s="39"/>
      <c r="E11689" s="40"/>
      <c r="F11689" s="41" t="str">
        <f aca="false">IF(A11689="","",INDEX(Assumptions!$B$16:$B$18,MATCH(C11689,Assumptions!$A$16:$A$18,0)))</f>
        <v/>
      </c>
      <c r="G11689" s="42" t="str">
        <f aca="false">IF(A11689="","",WORKDAY(B11689,F11689))</f>
        <v/>
      </c>
    </row>
    <row r="11690" customFormat="false" ht="15" hidden="false" customHeight="false" outlineLevel="0" collapsed="false">
      <c r="A11690" s="37"/>
      <c r="B11690" s="38"/>
      <c r="C11690" s="39"/>
      <c r="D11690" s="39"/>
      <c r="E11690" s="40"/>
      <c r="F11690" s="41" t="str">
        <f aca="false">IF(A11690="","",INDEX(Assumptions!$B$16:$B$18,MATCH(C11690,Assumptions!$A$16:$A$18,0)))</f>
        <v/>
      </c>
      <c r="G11690" s="42" t="str">
        <f aca="false">IF(A11690="","",WORKDAY(B11690,F11690))</f>
        <v/>
      </c>
    </row>
    <row r="11691" customFormat="false" ht="15" hidden="false" customHeight="false" outlineLevel="0" collapsed="false">
      <c r="A11691" s="37"/>
      <c r="B11691" s="38"/>
      <c r="C11691" s="39"/>
      <c r="D11691" s="39"/>
      <c r="E11691" s="40"/>
      <c r="F11691" s="41" t="str">
        <f aca="false">IF(A11691="","",INDEX(Assumptions!$B$16:$B$18,MATCH(C11691,Assumptions!$A$16:$A$18,0)))</f>
        <v/>
      </c>
      <c r="G11691" s="42" t="str">
        <f aca="false">IF(A11691="","",WORKDAY(B11691,F11691))</f>
        <v/>
      </c>
    </row>
    <row r="11692" customFormat="false" ht="15" hidden="false" customHeight="false" outlineLevel="0" collapsed="false">
      <c r="A11692" s="37"/>
      <c r="B11692" s="38"/>
      <c r="C11692" s="39"/>
      <c r="D11692" s="39"/>
      <c r="E11692" s="40"/>
      <c r="F11692" s="41" t="str">
        <f aca="false">IF(A11692="","",INDEX(Assumptions!$B$16:$B$18,MATCH(C11692,Assumptions!$A$16:$A$18,0)))</f>
        <v/>
      </c>
      <c r="G11692" s="42" t="str">
        <f aca="false">IF(A11692="","",WORKDAY(B11692,F11692))</f>
        <v/>
      </c>
    </row>
    <row r="11693" customFormat="false" ht="15" hidden="false" customHeight="false" outlineLevel="0" collapsed="false">
      <c r="A11693" s="37"/>
      <c r="B11693" s="38"/>
      <c r="C11693" s="39"/>
      <c r="D11693" s="39"/>
      <c r="E11693" s="40"/>
      <c r="F11693" s="41" t="str">
        <f aca="false">IF(A11693="","",INDEX(Assumptions!$B$16:$B$18,MATCH(C11693,Assumptions!$A$16:$A$18,0)))</f>
        <v/>
      </c>
      <c r="G11693" s="42" t="str">
        <f aca="false">IF(A11693="","",WORKDAY(B11693,F11693))</f>
        <v/>
      </c>
    </row>
    <row r="11694" customFormat="false" ht="15" hidden="false" customHeight="false" outlineLevel="0" collapsed="false">
      <c r="A11694" s="37"/>
      <c r="B11694" s="38"/>
      <c r="C11694" s="39"/>
      <c r="D11694" s="39"/>
      <c r="E11694" s="40"/>
      <c r="F11694" s="41" t="str">
        <f aca="false">IF(A11694="","",INDEX(Assumptions!$B$16:$B$18,MATCH(C11694,Assumptions!$A$16:$A$18,0)))</f>
        <v/>
      </c>
      <c r="G11694" s="42" t="str">
        <f aca="false">IF(A11694="","",WORKDAY(B11694,F11694))</f>
        <v/>
      </c>
    </row>
    <row r="11695" customFormat="false" ht="15" hidden="false" customHeight="false" outlineLevel="0" collapsed="false">
      <c r="A11695" s="37"/>
      <c r="B11695" s="38"/>
      <c r="C11695" s="39"/>
      <c r="D11695" s="39"/>
      <c r="E11695" s="40"/>
      <c r="F11695" s="41" t="str">
        <f aca="false">IF(A11695="","",INDEX(Assumptions!$B$16:$B$18,MATCH(C11695,Assumptions!$A$16:$A$18,0)))</f>
        <v/>
      </c>
      <c r="G11695" s="42" t="str">
        <f aca="false">IF(A11695="","",WORKDAY(B11695,F11695))</f>
        <v/>
      </c>
    </row>
    <row r="11696" customFormat="false" ht="15" hidden="false" customHeight="false" outlineLevel="0" collapsed="false">
      <c r="A11696" s="37"/>
      <c r="B11696" s="38"/>
      <c r="C11696" s="39"/>
      <c r="D11696" s="39"/>
      <c r="E11696" s="40"/>
      <c r="F11696" s="41" t="str">
        <f aca="false">IF(A11696="","",INDEX(Assumptions!$B$16:$B$18,MATCH(C11696,Assumptions!$A$16:$A$18,0)))</f>
        <v/>
      </c>
      <c r="G11696" s="42" t="str">
        <f aca="false">IF(A11696="","",WORKDAY(B11696,F11696))</f>
        <v/>
      </c>
    </row>
    <row r="11697" customFormat="false" ht="15" hidden="false" customHeight="false" outlineLevel="0" collapsed="false">
      <c r="A11697" s="37"/>
      <c r="B11697" s="38"/>
      <c r="C11697" s="39"/>
      <c r="D11697" s="39"/>
      <c r="E11697" s="40"/>
      <c r="F11697" s="41" t="str">
        <f aca="false">IF(A11697="","",INDEX(Assumptions!$B$16:$B$18,MATCH(C11697,Assumptions!$A$16:$A$18,0)))</f>
        <v/>
      </c>
      <c r="G11697" s="42" t="str">
        <f aca="false">IF(A11697="","",WORKDAY(B11697,F11697))</f>
        <v/>
      </c>
    </row>
    <row r="11698" customFormat="false" ht="15" hidden="false" customHeight="false" outlineLevel="0" collapsed="false">
      <c r="A11698" s="37"/>
      <c r="B11698" s="38"/>
      <c r="C11698" s="39"/>
      <c r="D11698" s="39"/>
      <c r="E11698" s="40"/>
      <c r="F11698" s="41" t="str">
        <f aca="false">IF(A11698="","",INDEX(Assumptions!$B$16:$B$18,MATCH(C11698,Assumptions!$A$16:$A$18,0)))</f>
        <v/>
      </c>
      <c r="G11698" s="42" t="str">
        <f aca="false">IF(A11698="","",WORKDAY(B11698,F11698))</f>
        <v/>
      </c>
    </row>
    <row r="11699" customFormat="false" ht="15" hidden="false" customHeight="false" outlineLevel="0" collapsed="false">
      <c r="A11699" s="37"/>
      <c r="B11699" s="38"/>
      <c r="C11699" s="39"/>
      <c r="D11699" s="39"/>
      <c r="E11699" s="40"/>
      <c r="F11699" s="41" t="str">
        <f aca="false">IF(A11699="","",INDEX(Assumptions!$B$16:$B$18,MATCH(C11699,Assumptions!$A$16:$A$18,0)))</f>
        <v/>
      </c>
      <c r="G11699" s="42" t="str">
        <f aca="false">IF(A11699="","",WORKDAY(B11699,F11699))</f>
        <v/>
      </c>
    </row>
    <row r="11700" customFormat="false" ht="15" hidden="false" customHeight="false" outlineLevel="0" collapsed="false">
      <c r="A11700" s="37"/>
      <c r="B11700" s="38"/>
      <c r="C11700" s="39"/>
      <c r="D11700" s="39"/>
      <c r="E11700" s="40"/>
      <c r="F11700" s="41" t="str">
        <f aca="false">IF(A11700="","",INDEX(Assumptions!$B$16:$B$18,MATCH(C11700,Assumptions!$A$16:$A$18,0)))</f>
        <v/>
      </c>
      <c r="G11700" s="42" t="str">
        <f aca="false">IF(A11700="","",WORKDAY(B11700,F11700))</f>
        <v/>
      </c>
    </row>
    <row r="11701" customFormat="false" ht="15" hidden="false" customHeight="false" outlineLevel="0" collapsed="false">
      <c r="A11701" s="37"/>
      <c r="B11701" s="38"/>
      <c r="C11701" s="39"/>
      <c r="D11701" s="39"/>
      <c r="E11701" s="40"/>
      <c r="F11701" s="41" t="str">
        <f aca="false">IF(A11701="","",INDEX(Assumptions!$B$16:$B$18,MATCH(C11701,Assumptions!$A$16:$A$18,0)))</f>
        <v/>
      </c>
      <c r="G11701" s="42" t="str">
        <f aca="false">IF(A11701="","",WORKDAY(B11701,F11701))</f>
        <v/>
      </c>
    </row>
    <row r="11702" customFormat="false" ht="15" hidden="false" customHeight="false" outlineLevel="0" collapsed="false">
      <c r="A11702" s="37"/>
      <c r="B11702" s="38"/>
      <c r="C11702" s="39"/>
      <c r="D11702" s="39"/>
      <c r="E11702" s="40"/>
      <c r="F11702" s="41" t="str">
        <f aca="false">IF(A11702="","",INDEX(Assumptions!$B$16:$B$18,MATCH(C11702,Assumptions!$A$16:$A$18,0)))</f>
        <v/>
      </c>
      <c r="G11702" s="42" t="str">
        <f aca="false">IF(A11702="","",WORKDAY(B11702,F11702))</f>
        <v/>
      </c>
    </row>
    <row r="11703" customFormat="false" ht="15" hidden="false" customHeight="false" outlineLevel="0" collapsed="false">
      <c r="A11703" s="37"/>
      <c r="B11703" s="38"/>
      <c r="C11703" s="39"/>
      <c r="D11703" s="39"/>
      <c r="E11703" s="40"/>
      <c r="F11703" s="41" t="str">
        <f aca="false">IF(A11703="","",INDEX(Assumptions!$B$16:$B$18,MATCH(C11703,Assumptions!$A$16:$A$18,0)))</f>
        <v/>
      </c>
      <c r="G11703" s="42" t="str">
        <f aca="false">IF(A11703="","",WORKDAY(B11703,F11703))</f>
        <v/>
      </c>
    </row>
    <row r="11704" customFormat="false" ht="15" hidden="false" customHeight="false" outlineLevel="0" collapsed="false">
      <c r="A11704" s="37"/>
      <c r="B11704" s="38"/>
      <c r="C11704" s="39"/>
      <c r="D11704" s="39"/>
      <c r="E11704" s="40"/>
      <c r="F11704" s="41" t="str">
        <f aca="false">IF(A11704="","",INDEX(Assumptions!$B$16:$B$18,MATCH(C11704,Assumptions!$A$16:$A$18,0)))</f>
        <v/>
      </c>
      <c r="G11704" s="42" t="str">
        <f aca="false">IF(A11704="","",WORKDAY(B11704,F11704))</f>
        <v/>
      </c>
    </row>
    <row r="11705" customFormat="false" ht="15" hidden="false" customHeight="false" outlineLevel="0" collapsed="false">
      <c r="A11705" s="37"/>
      <c r="B11705" s="38"/>
      <c r="C11705" s="39"/>
      <c r="D11705" s="39"/>
      <c r="E11705" s="40"/>
      <c r="F11705" s="41" t="str">
        <f aca="false">IF(A11705="","",INDEX(Assumptions!$B$16:$B$18,MATCH(C11705,Assumptions!$A$16:$A$18,0)))</f>
        <v/>
      </c>
      <c r="G11705" s="42" t="str">
        <f aca="false">IF(A11705="","",WORKDAY(B11705,F11705))</f>
        <v/>
      </c>
    </row>
    <row r="11706" customFormat="false" ht="15" hidden="false" customHeight="false" outlineLevel="0" collapsed="false">
      <c r="A11706" s="37"/>
      <c r="B11706" s="38"/>
      <c r="C11706" s="39"/>
      <c r="D11706" s="39"/>
      <c r="E11706" s="40"/>
      <c r="F11706" s="41" t="str">
        <f aca="false">IF(A11706="","",INDEX(Assumptions!$B$16:$B$18,MATCH(C11706,Assumptions!$A$16:$A$18,0)))</f>
        <v/>
      </c>
      <c r="G11706" s="42" t="str">
        <f aca="false">IF(A11706="","",WORKDAY(B11706,F11706))</f>
        <v/>
      </c>
    </row>
    <row r="11707" customFormat="false" ht="15" hidden="false" customHeight="false" outlineLevel="0" collapsed="false">
      <c r="A11707" s="37"/>
      <c r="B11707" s="38"/>
      <c r="C11707" s="39"/>
      <c r="D11707" s="39"/>
      <c r="E11707" s="40"/>
      <c r="F11707" s="41" t="str">
        <f aca="false">IF(A11707="","",INDEX(Assumptions!$B$16:$B$18,MATCH(C11707,Assumptions!$A$16:$A$18,0)))</f>
        <v/>
      </c>
      <c r="G11707" s="42" t="str">
        <f aca="false">IF(A11707="","",WORKDAY(B11707,F11707))</f>
        <v/>
      </c>
    </row>
    <row r="11708" customFormat="false" ht="15" hidden="false" customHeight="false" outlineLevel="0" collapsed="false">
      <c r="A11708" s="37"/>
      <c r="B11708" s="38"/>
      <c r="C11708" s="39"/>
      <c r="D11708" s="39"/>
      <c r="E11708" s="40"/>
      <c r="F11708" s="41" t="str">
        <f aca="false">IF(A11708="","",INDEX(Assumptions!$B$16:$B$18,MATCH(C11708,Assumptions!$A$16:$A$18,0)))</f>
        <v/>
      </c>
      <c r="G11708" s="42" t="str">
        <f aca="false">IF(A11708="","",WORKDAY(B11708,F11708))</f>
        <v/>
      </c>
    </row>
    <row r="11709" customFormat="false" ht="15" hidden="false" customHeight="false" outlineLevel="0" collapsed="false">
      <c r="A11709" s="37"/>
      <c r="B11709" s="38"/>
      <c r="C11709" s="39"/>
      <c r="D11709" s="39"/>
      <c r="E11709" s="40"/>
      <c r="F11709" s="41" t="str">
        <f aca="false">IF(A11709="","",INDEX(Assumptions!$B$16:$B$18,MATCH(C11709,Assumptions!$A$16:$A$18,0)))</f>
        <v/>
      </c>
      <c r="G11709" s="42" t="str">
        <f aca="false">IF(A11709="","",WORKDAY(B11709,F11709))</f>
        <v/>
      </c>
    </row>
    <row r="11710" customFormat="false" ht="15" hidden="false" customHeight="false" outlineLevel="0" collapsed="false">
      <c r="A11710" s="37"/>
      <c r="B11710" s="38"/>
      <c r="C11710" s="39"/>
      <c r="D11710" s="39"/>
      <c r="E11710" s="40"/>
      <c r="F11710" s="41" t="str">
        <f aca="false">IF(A11710="","",INDEX(Assumptions!$B$16:$B$18,MATCH(C11710,Assumptions!$A$16:$A$18,0)))</f>
        <v/>
      </c>
      <c r="G11710" s="42" t="str">
        <f aca="false">IF(A11710="","",WORKDAY(B11710,F11710))</f>
        <v/>
      </c>
    </row>
    <row r="11711" customFormat="false" ht="15" hidden="false" customHeight="false" outlineLevel="0" collapsed="false">
      <c r="A11711" s="37"/>
      <c r="B11711" s="38"/>
      <c r="C11711" s="39"/>
      <c r="D11711" s="39"/>
      <c r="E11711" s="40"/>
      <c r="F11711" s="41" t="str">
        <f aca="false">IF(A11711="","",INDEX(Assumptions!$B$16:$B$18,MATCH(C11711,Assumptions!$A$16:$A$18,0)))</f>
        <v/>
      </c>
      <c r="G11711" s="42" t="str">
        <f aca="false">IF(A11711="","",WORKDAY(B11711,F11711))</f>
        <v/>
      </c>
    </row>
    <row r="11712" customFormat="false" ht="15" hidden="false" customHeight="false" outlineLevel="0" collapsed="false">
      <c r="A11712" s="37"/>
      <c r="B11712" s="38"/>
      <c r="C11712" s="39"/>
      <c r="D11712" s="39"/>
      <c r="E11712" s="40"/>
      <c r="F11712" s="41" t="str">
        <f aca="false">IF(A11712="","",INDEX(Assumptions!$B$16:$B$18,MATCH(C11712,Assumptions!$A$16:$A$18,0)))</f>
        <v/>
      </c>
      <c r="G11712" s="42" t="str">
        <f aca="false">IF(A11712="","",WORKDAY(B11712,F11712))</f>
        <v/>
      </c>
    </row>
    <row r="11713" customFormat="false" ht="15" hidden="false" customHeight="false" outlineLevel="0" collapsed="false">
      <c r="A11713" s="37"/>
      <c r="B11713" s="38"/>
      <c r="C11713" s="39"/>
      <c r="D11713" s="39"/>
      <c r="E11713" s="40"/>
      <c r="F11713" s="41" t="str">
        <f aca="false">IF(A11713="","",INDEX(Assumptions!$B$16:$B$18,MATCH(C11713,Assumptions!$A$16:$A$18,0)))</f>
        <v/>
      </c>
      <c r="G11713" s="42" t="str">
        <f aca="false">IF(A11713="","",WORKDAY(B11713,F11713))</f>
        <v/>
      </c>
    </row>
    <row r="11714" customFormat="false" ht="15" hidden="false" customHeight="false" outlineLevel="0" collapsed="false">
      <c r="A11714" s="37"/>
      <c r="B11714" s="38"/>
      <c r="C11714" s="39"/>
      <c r="D11714" s="39"/>
      <c r="E11714" s="40"/>
      <c r="F11714" s="41" t="str">
        <f aca="false">IF(A11714="","",INDEX(Assumptions!$B$16:$B$18,MATCH(C11714,Assumptions!$A$16:$A$18,0)))</f>
        <v/>
      </c>
      <c r="G11714" s="42" t="str">
        <f aca="false">IF(A11714="","",WORKDAY(B11714,F11714))</f>
        <v/>
      </c>
    </row>
    <row r="11715" customFormat="false" ht="15" hidden="false" customHeight="false" outlineLevel="0" collapsed="false">
      <c r="A11715" s="37"/>
      <c r="B11715" s="38"/>
      <c r="C11715" s="39"/>
      <c r="D11715" s="39"/>
      <c r="E11715" s="40"/>
      <c r="F11715" s="41" t="str">
        <f aca="false">IF(A11715="","",INDEX(Assumptions!$B$16:$B$18,MATCH(C11715,Assumptions!$A$16:$A$18,0)))</f>
        <v/>
      </c>
      <c r="G11715" s="42" t="str">
        <f aca="false">IF(A11715="","",WORKDAY(B11715,F11715))</f>
        <v/>
      </c>
    </row>
    <row r="11716" customFormat="false" ht="15" hidden="false" customHeight="false" outlineLevel="0" collapsed="false">
      <c r="A11716" s="37"/>
      <c r="B11716" s="38"/>
      <c r="C11716" s="39"/>
      <c r="D11716" s="39"/>
      <c r="E11716" s="40"/>
      <c r="F11716" s="41" t="str">
        <f aca="false">IF(A11716="","",INDEX(Assumptions!$B$16:$B$18,MATCH(C11716,Assumptions!$A$16:$A$18,0)))</f>
        <v/>
      </c>
      <c r="G11716" s="42" t="str">
        <f aca="false">IF(A11716="","",WORKDAY(B11716,F11716))</f>
        <v/>
      </c>
    </row>
    <row r="11717" customFormat="false" ht="15" hidden="false" customHeight="false" outlineLevel="0" collapsed="false">
      <c r="A11717" s="37"/>
      <c r="B11717" s="38"/>
      <c r="C11717" s="39"/>
      <c r="D11717" s="39"/>
      <c r="E11717" s="40"/>
      <c r="F11717" s="41" t="str">
        <f aca="false">IF(A11717="","",INDEX(Assumptions!$B$16:$B$18,MATCH(C11717,Assumptions!$A$16:$A$18,0)))</f>
        <v/>
      </c>
      <c r="G11717" s="42" t="str">
        <f aca="false">IF(A11717="","",WORKDAY(B11717,F11717))</f>
        <v/>
      </c>
    </row>
    <row r="11718" customFormat="false" ht="15" hidden="false" customHeight="false" outlineLevel="0" collapsed="false">
      <c r="A11718" s="37"/>
      <c r="B11718" s="38"/>
      <c r="C11718" s="39"/>
      <c r="D11718" s="39"/>
      <c r="E11718" s="40"/>
      <c r="F11718" s="41" t="str">
        <f aca="false">IF(A11718="","",INDEX(Assumptions!$B$16:$B$18,MATCH(C11718,Assumptions!$A$16:$A$18,0)))</f>
        <v/>
      </c>
      <c r="G11718" s="42" t="str">
        <f aca="false">IF(A11718="","",WORKDAY(B11718,F11718))</f>
        <v/>
      </c>
    </row>
    <row r="11719" customFormat="false" ht="15" hidden="false" customHeight="false" outlineLevel="0" collapsed="false">
      <c r="A11719" s="37"/>
      <c r="B11719" s="38"/>
      <c r="C11719" s="39"/>
      <c r="D11719" s="39"/>
      <c r="E11719" s="40"/>
      <c r="F11719" s="41" t="str">
        <f aca="false">IF(A11719="","",INDEX(Assumptions!$B$16:$B$18,MATCH(C11719,Assumptions!$A$16:$A$18,0)))</f>
        <v/>
      </c>
      <c r="G11719" s="42" t="str">
        <f aca="false">IF(A11719="","",WORKDAY(B11719,F11719))</f>
        <v/>
      </c>
    </row>
    <row r="11720" customFormat="false" ht="15" hidden="false" customHeight="false" outlineLevel="0" collapsed="false">
      <c r="A11720" s="37"/>
      <c r="B11720" s="38"/>
      <c r="C11720" s="39"/>
      <c r="D11720" s="39"/>
      <c r="E11720" s="40"/>
      <c r="F11720" s="41" t="str">
        <f aca="false">IF(A11720="","",INDEX(Assumptions!$B$16:$B$18,MATCH(C11720,Assumptions!$A$16:$A$18,0)))</f>
        <v/>
      </c>
      <c r="G11720" s="42" t="str">
        <f aca="false">IF(A11720="","",WORKDAY(B11720,F11720))</f>
        <v/>
      </c>
    </row>
    <row r="11721" customFormat="false" ht="15" hidden="false" customHeight="false" outlineLevel="0" collapsed="false">
      <c r="A11721" s="37"/>
      <c r="B11721" s="38"/>
      <c r="C11721" s="39"/>
      <c r="D11721" s="39"/>
      <c r="E11721" s="40"/>
      <c r="F11721" s="41" t="str">
        <f aca="false">IF(A11721="","",INDEX(Assumptions!$B$16:$B$18,MATCH(C11721,Assumptions!$A$16:$A$18,0)))</f>
        <v/>
      </c>
      <c r="G11721" s="42" t="str">
        <f aca="false">IF(A11721="","",WORKDAY(B11721,F11721))</f>
        <v/>
      </c>
    </row>
    <row r="11722" customFormat="false" ht="15" hidden="false" customHeight="false" outlineLevel="0" collapsed="false">
      <c r="A11722" s="37"/>
      <c r="B11722" s="38"/>
      <c r="C11722" s="39"/>
      <c r="D11722" s="39"/>
      <c r="E11722" s="40"/>
      <c r="F11722" s="41" t="str">
        <f aca="false">IF(A11722="","",INDEX(Assumptions!$B$16:$B$18,MATCH(C11722,Assumptions!$A$16:$A$18,0)))</f>
        <v/>
      </c>
      <c r="G11722" s="42" t="str">
        <f aca="false">IF(A11722="","",WORKDAY(B11722,F11722))</f>
        <v/>
      </c>
    </row>
    <row r="11723" customFormat="false" ht="15" hidden="false" customHeight="false" outlineLevel="0" collapsed="false">
      <c r="A11723" s="37"/>
      <c r="B11723" s="38"/>
      <c r="C11723" s="39"/>
      <c r="D11723" s="39"/>
      <c r="E11723" s="40"/>
      <c r="F11723" s="41" t="str">
        <f aca="false">IF(A11723="","",INDEX(Assumptions!$B$16:$B$18,MATCH(C11723,Assumptions!$A$16:$A$18,0)))</f>
        <v/>
      </c>
      <c r="G11723" s="42" t="str">
        <f aca="false">IF(A11723="","",WORKDAY(B11723,F11723))</f>
        <v/>
      </c>
    </row>
    <row r="11724" customFormat="false" ht="15" hidden="false" customHeight="false" outlineLevel="0" collapsed="false">
      <c r="A11724" s="37"/>
      <c r="B11724" s="38"/>
      <c r="C11724" s="39"/>
      <c r="D11724" s="39"/>
      <c r="E11724" s="40"/>
      <c r="F11724" s="41" t="str">
        <f aca="false">IF(A11724="","",INDEX(Assumptions!$B$16:$B$18,MATCH(C11724,Assumptions!$A$16:$A$18,0)))</f>
        <v/>
      </c>
      <c r="G11724" s="42" t="str">
        <f aca="false">IF(A11724="","",WORKDAY(B11724,F11724))</f>
        <v/>
      </c>
    </row>
    <row r="11725" customFormat="false" ht="15" hidden="false" customHeight="false" outlineLevel="0" collapsed="false">
      <c r="A11725" s="37"/>
      <c r="B11725" s="38"/>
      <c r="C11725" s="39"/>
      <c r="D11725" s="39"/>
      <c r="E11725" s="40"/>
      <c r="F11725" s="41" t="str">
        <f aca="false">IF(A11725="","",INDEX(Assumptions!$B$16:$B$18,MATCH(C11725,Assumptions!$A$16:$A$18,0)))</f>
        <v/>
      </c>
      <c r="G11725" s="42" t="str">
        <f aca="false">IF(A11725="","",WORKDAY(B11725,F11725))</f>
        <v/>
      </c>
    </row>
    <row r="11726" customFormat="false" ht="15" hidden="false" customHeight="false" outlineLevel="0" collapsed="false">
      <c r="A11726" s="37"/>
      <c r="B11726" s="38"/>
      <c r="C11726" s="39"/>
      <c r="D11726" s="39"/>
      <c r="E11726" s="40"/>
      <c r="F11726" s="41" t="str">
        <f aca="false">IF(A11726="","",INDEX(Assumptions!$B$16:$B$18,MATCH(C11726,Assumptions!$A$16:$A$18,0)))</f>
        <v/>
      </c>
      <c r="G11726" s="42" t="str">
        <f aca="false">IF(A11726="","",WORKDAY(B11726,F11726))</f>
        <v/>
      </c>
    </row>
    <row r="11727" customFormat="false" ht="15" hidden="false" customHeight="false" outlineLevel="0" collapsed="false">
      <c r="A11727" s="37"/>
      <c r="B11727" s="38"/>
      <c r="C11727" s="39"/>
      <c r="D11727" s="39"/>
      <c r="E11727" s="40"/>
      <c r="F11727" s="41" t="str">
        <f aca="false">IF(A11727="","",INDEX(Assumptions!$B$16:$B$18,MATCH(C11727,Assumptions!$A$16:$A$18,0)))</f>
        <v/>
      </c>
      <c r="G11727" s="42" t="str">
        <f aca="false">IF(A11727="","",WORKDAY(B11727,F11727))</f>
        <v/>
      </c>
    </row>
    <row r="11728" customFormat="false" ht="15" hidden="false" customHeight="false" outlineLevel="0" collapsed="false">
      <c r="A11728" s="37"/>
      <c r="B11728" s="38"/>
      <c r="C11728" s="39"/>
      <c r="D11728" s="39"/>
      <c r="E11728" s="40"/>
      <c r="F11728" s="41" t="str">
        <f aca="false">IF(A11728="","",INDEX(Assumptions!$B$16:$B$18,MATCH(C11728,Assumptions!$A$16:$A$18,0)))</f>
        <v/>
      </c>
      <c r="G11728" s="42" t="str">
        <f aca="false">IF(A11728="","",WORKDAY(B11728,F11728))</f>
        <v/>
      </c>
    </row>
    <row r="11729" customFormat="false" ht="15" hidden="false" customHeight="false" outlineLevel="0" collapsed="false">
      <c r="A11729" s="37"/>
      <c r="B11729" s="38"/>
      <c r="C11729" s="39"/>
      <c r="D11729" s="39"/>
      <c r="E11729" s="40"/>
      <c r="F11729" s="41" t="str">
        <f aca="false">IF(A11729="","",INDEX(Assumptions!$B$16:$B$18,MATCH(C11729,Assumptions!$A$16:$A$18,0)))</f>
        <v/>
      </c>
      <c r="G11729" s="42" t="str">
        <f aca="false">IF(A11729="","",WORKDAY(B11729,F11729))</f>
        <v/>
      </c>
    </row>
    <row r="11730" customFormat="false" ht="15" hidden="false" customHeight="false" outlineLevel="0" collapsed="false">
      <c r="A11730" s="37"/>
      <c r="B11730" s="38"/>
      <c r="C11730" s="39"/>
      <c r="D11730" s="39"/>
      <c r="E11730" s="40"/>
      <c r="F11730" s="41" t="str">
        <f aca="false">IF(A11730="","",INDEX(Assumptions!$B$16:$B$18,MATCH(C11730,Assumptions!$A$16:$A$18,0)))</f>
        <v/>
      </c>
      <c r="G11730" s="42" t="str">
        <f aca="false">IF(A11730="","",WORKDAY(B11730,F11730))</f>
        <v/>
      </c>
    </row>
    <row r="11731" customFormat="false" ht="15" hidden="false" customHeight="false" outlineLevel="0" collapsed="false">
      <c r="A11731" s="37"/>
      <c r="B11731" s="38"/>
      <c r="C11731" s="39"/>
      <c r="D11731" s="39"/>
      <c r="E11731" s="40"/>
      <c r="F11731" s="41" t="str">
        <f aca="false">IF(A11731="","",INDEX(Assumptions!$B$16:$B$18,MATCH(C11731,Assumptions!$A$16:$A$18,0)))</f>
        <v/>
      </c>
      <c r="G11731" s="42" t="str">
        <f aca="false">IF(A11731="","",WORKDAY(B11731,F11731))</f>
        <v/>
      </c>
    </row>
    <row r="11732" customFormat="false" ht="15" hidden="false" customHeight="false" outlineLevel="0" collapsed="false">
      <c r="A11732" s="37"/>
      <c r="B11732" s="38"/>
      <c r="C11732" s="39"/>
      <c r="D11732" s="39"/>
      <c r="E11732" s="40"/>
      <c r="F11732" s="41" t="str">
        <f aca="false">IF(A11732="","",INDEX(Assumptions!$B$16:$B$18,MATCH(C11732,Assumptions!$A$16:$A$18,0)))</f>
        <v/>
      </c>
      <c r="G11732" s="42" t="str">
        <f aca="false">IF(A11732="","",WORKDAY(B11732,F11732))</f>
        <v/>
      </c>
    </row>
    <row r="11733" customFormat="false" ht="15" hidden="false" customHeight="false" outlineLevel="0" collapsed="false">
      <c r="A11733" s="37"/>
      <c r="B11733" s="38"/>
      <c r="C11733" s="39"/>
      <c r="D11733" s="39"/>
      <c r="E11733" s="40"/>
      <c r="F11733" s="41" t="str">
        <f aca="false">IF(A11733="","",INDEX(Assumptions!$B$16:$B$18,MATCH(C11733,Assumptions!$A$16:$A$18,0)))</f>
        <v/>
      </c>
      <c r="G11733" s="42" t="str">
        <f aca="false">IF(A11733="","",WORKDAY(B11733,F11733))</f>
        <v/>
      </c>
    </row>
    <row r="11734" customFormat="false" ht="15" hidden="false" customHeight="false" outlineLevel="0" collapsed="false">
      <c r="A11734" s="37"/>
      <c r="B11734" s="38"/>
      <c r="C11734" s="39"/>
      <c r="D11734" s="39"/>
      <c r="E11734" s="40"/>
      <c r="F11734" s="41" t="str">
        <f aca="false">IF(A11734="","",INDEX(Assumptions!$B$16:$B$18,MATCH(C11734,Assumptions!$A$16:$A$18,0)))</f>
        <v/>
      </c>
      <c r="G11734" s="42" t="str">
        <f aca="false">IF(A11734="","",WORKDAY(B11734,F11734))</f>
        <v/>
      </c>
    </row>
    <row r="11735" customFormat="false" ht="15" hidden="false" customHeight="false" outlineLevel="0" collapsed="false">
      <c r="A11735" s="37"/>
      <c r="B11735" s="38"/>
      <c r="C11735" s="39"/>
      <c r="D11735" s="39"/>
      <c r="E11735" s="40"/>
      <c r="F11735" s="41" t="str">
        <f aca="false">IF(A11735="","",INDEX(Assumptions!$B$16:$B$18,MATCH(C11735,Assumptions!$A$16:$A$18,0)))</f>
        <v/>
      </c>
      <c r="G11735" s="42" t="str">
        <f aca="false">IF(A11735="","",WORKDAY(B11735,F11735))</f>
        <v/>
      </c>
    </row>
    <row r="11736" customFormat="false" ht="15" hidden="false" customHeight="false" outlineLevel="0" collapsed="false">
      <c r="A11736" s="37"/>
      <c r="B11736" s="38"/>
      <c r="C11736" s="39"/>
      <c r="D11736" s="39"/>
      <c r="E11736" s="40"/>
      <c r="F11736" s="41" t="str">
        <f aca="false">IF(A11736="","",INDEX(Assumptions!$B$16:$B$18,MATCH(C11736,Assumptions!$A$16:$A$18,0)))</f>
        <v/>
      </c>
      <c r="G11736" s="42" t="str">
        <f aca="false">IF(A11736="","",WORKDAY(B11736,F11736))</f>
        <v/>
      </c>
    </row>
    <row r="11737" customFormat="false" ht="15" hidden="false" customHeight="false" outlineLevel="0" collapsed="false">
      <c r="A11737" s="37"/>
      <c r="B11737" s="38"/>
      <c r="C11737" s="39"/>
      <c r="D11737" s="39"/>
      <c r="E11737" s="40"/>
      <c r="F11737" s="41" t="str">
        <f aca="false">IF(A11737="","",INDEX(Assumptions!$B$16:$B$18,MATCH(C11737,Assumptions!$A$16:$A$18,0)))</f>
        <v/>
      </c>
      <c r="G11737" s="42" t="str">
        <f aca="false">IF(A11737="","",WORKDAY(B11737,F11737))</f>
        <v/>
      </c>
    </row>
    <row r="11738" customFormat="false" ht="15" hidden="false" customHeight="false" outlineLevel="0" collapsed="false">
      <c r="A11738" s="37"/>
      <c r="B11738" s="38"/>
      <c r="C11738" s="39"/>
      <c r="D11738" s="39"/>
      <c r="E11738" s="40"/>
      <c r="F11738" s="41" t="str">
        <f aca="false">IF(A11738="","",INDEX(Assumptions!$B$16:$B$18,MATCH(C11738,Assumptions!$A$16:$A$18,0)))</f>
        <v/>
      </c>
      <c r="G11738" s="42" t="str">
        <f aca="false">IF(A11738="","",WORKDAY(B11738,F11738))</f>
        <v/>
      </c>
    </row>
    <row r="11739" customFormat="false" ht="15" hidden="false" customHeight="false" outlineLevel="0" collapsed="false">
      <c r="A11739" s="37"/>
      <c r="B11739" s="38"/>
      <c r="C11739" s="39"/>
      <c r="D11739" s="39"/>
      <c r="E11739" s="40"/>
      <c r="F11739" s="41" t="str">
        <f aca="false">IF(A11739="","",INDEX(Assumptions!$B$16:$B$18,MATCH(C11739,Assumptions!$A$16:$A$18,0)))</f>
        <v/>
      </c>
      <c r="G11739" s="42" t="str">
        <f aca="false">IF(A11739="","",WORKDAY(B11739,F11739))</f>
        <v/>
      </c>
    </row>
    <row r="11740" customFormat="false" ht="15" hidden="false" customHeight="false" outlineLevel="0" collapsed="false">
      <c r="A11740" s="37"/>
      <c r="B11740" s="38"/>
      <c r="C11740" s="39"/>
      <c r="D11740" s="39"/>
      <c r="E11740" s="40"/>
      <c r="F11740" s="41" t="str">
        <f aca="false">IF(A11740="","",INDEX(Assumptions!$B$16:$B$18,MATCH(C11740,Assumptions!$A$16:$A$18,0)))</f>
        <v/>
      </c>
      <c r="G11740" s="42" t="str">
        <f aca="false">IF(A11740="","",WORKDAY(B11740,F11740))</f>
        <v/>
      </c>
    </row>
    <row r="11741" customFormat="false" ht="15" hidden="false" customHeight="false" outlineLevel="0" collapsed="false">
      <c r="A11741" s="37"/>
      <c r="B11741" s="38"/>
      <c r="C11741" s="39"/>
      <c r="D11741" s="39"/>
      <c r="E11741" s="40"/>
      <c r="F11741" s="41" t="str">
        <f aca="false">IF(A11741="","",INDEX(Assumptions!$B$16:$B$18,MATCH(C11741,Assumptions!$A$16:$A$18,0)))</f>
        <v/>
      </c>
      <c r="G11741" s="42" t="str">
        <f aca="false">IF(A11741="","",WORKDAY(B11741,F11741))</f>
        <v/>
      </c>
    </row>
    <row r="11742" customFormat="false" ht="15" hidden="false" customHeight="false" outlineLevel="0" collapsed="false">
      <c r="A11742" s="37"/>
      <c r="B11742" s="38"/>
      <c r="C11742" s="39"/>
      <c r="D11742" s="39"/>
      <c r="E11742" s="40"/>
      <c r="F11742" s="41" t="str">
        <f aca="false">IF(A11742="","",INDEX(Assumptions!$B$16:$B$18,MATCH(C11742,Assumptions!$A$16:$A$18,0)))</f>
        <v/>
      </c>
      <c r="G11742" s="42" t="str">
        <f aca="false">IF(A11742="","",WORKDAY(B11742,F11742))</f>
        <v/>
      </c>
    </row>
    <row r="11743" customFormat="false" ht="15" hidden="false" customHeight="false" outlineLevel="0" collapsed="false">
      <c r="A11743" s="37"/>
      <c r="B11743" s="38"/>
      <c r="C11743" s="39"/>
      <c r="D11743" s="39"/>
      <c r="E11743" s="40"/>
      <c r="F11743" s="41" t="str">
        <f aca="false">IF(A11743="","",INDEX(Assumptions!$B$16:$B$18,MATCH(C11743,Assumptions!$A$16:$A$18,0)))</f>
        <v/>
      </c>
      <c r="G11743" s="42" t="str">
        <f aca="false">IF(A11743="","",WORKDAY(B11743,F11743))</f>
        <v/>
      </c>
    </row>
    <row r="11744" customFormat="false" ht="15" hidden="false" customHeight="false" outlineLevel="0" collapsed="false">
      <c r="A11744" s="37"/>
      <c r="B11744" s="38"/>
      <c r="C11744" s="39"/>
      <c r="D11744" s="39"/>
      <c r="E11744" s="40"/>
      <c r="F11744" s="41" t="str">
        <f aca="false">IF(A11744="","",INDEX(Assumptions!$B$16:$B$18,MATCH(C11744,Assumptions!$A$16:$A$18,0)))</f>
        <v/>
      </c>
      <c r="G11744" s="42" t="str">
        <f aca="false">IF(A11744="","",WORKDAY(B11744,F11744))</f>
        <v/>
      </c>
    </row>
    <row r="11745" customFormat="false" ht="15" hidden="false" customHeight="false" outlineLevel="0" collapsed="false">
      <c r="A11745" s="37"/>
      <c r="B11745" s="38"/>
      <c r="C11745" s="39"/>
      <c r="D11745" s="39"/>
      <c r="E11745" s="40"/>
      <c r="F11745" s="41" t="str">
        <f aca="false">IF(A11745="","",INDEX(Assumptions!$B$16:$B$18,MATCH(C11745,Assumptions!$A$16:$A$18,0)))</f>
        <v/>
      </c>
      <c r="G11745" s="42" t="str">
        <f aca="false">IF(A11745="","",WORKDAY(B11745,F11745))</f>
        <v/>
      </c>
    </row>
    <row r="11746" customFormat="false" ht="15" hidden="false" customHeight="false" outlineLevel="0" collapsed="false">
      <c r="A11746" s="37"/>
      <c r="B11746" s="38"/>
      <c r="C11746" s="39"/>
      <c r="D11746" s="39"/>
      <c r="E11746" s="40"/>
      <c r="F11746" s="41" t="str">
        <f aca="false">IF(A11746="","",INDEX(Assumptions!$B$16:$B$18,MATCH(C11746,Assumptions!$A$16:$A$18,0)))</f>
        <v/>
      </c>
      <c r="G11746" s="42" t="str">
        <f aca="false">IF(A11746="","",WORKDAY(B11746,F11746))</f>
        <v/>
      </c>
    </row>
    <row r="11747" customFormat="false" ht="15" hidden="false" customHeight="false" outlineLevel="0" collapsed="false">
      <c r="A11747" s="37"/>
      <c r="B11747" s="38"/>
      <c r="C11747" s="39"/>
      <c r="D11747" s="39"/>
      <c r="E11747" s="40"/>
      <c r="F11747" s="41" t="str">
        <f aca="false">IF(A11747="","",INDEX(Assumptions!$B$16:$B$18,MATCH(C11747,Assumptions!$A$16:$A$18,0)))</f>
        <v/>
      </c>
      <c r="G11747" s="42" t="str">
        <f aca="false">IF(A11747="","",WORKDAY(B11747,F11747))</f>
        <v/>
      </c>
    </row>
    <row r="11748" customFormat="false" ht="15" hidden="false" customHeight="false" outlineLevel="0" collapsed="false">
      <c r="A11748" s="37"/>
      <c r="B11748" s="38"/>
      <c r="C11748" s="39"/>
      <c r="D11748" s="39"/>
      <c r="E11748" s="40"/>
      <c r="F11748" s="41" t="str">
        <f aca="false">IF(A11748="","",INDEX(Assumptions!$B$16:$B$18,MATCH(C11748,Assumptions!$A$16:$A$18,0)))</f>
        <v/>
      </c>
      <c r="G11748" s="42" t="str">
        <f aca="false">IF(A11748="","",WORKDAY(B11748,F11748))</f>
        <v/>
      </c>
    </row>
    <row r="11749" customFormat="false" ht="15" hidden="false" customHeight="false" outlineLevel="0" collapsed="false">
      <c r="A11749" s="37"/>
      <c r="B11749" s="38"/>
      <c r="C11749" s="39"/>
      <c r="D11749" s="39"/>
      <c r="E11749" s="40"/>
      <c r="F11749" s="41" t="str">
        <f aca="false">IF(A11749="","",INDEX(Assumptions!$B$16:$B$18,MATCH(C11749,Assumptions!$A$16:$A$18,0)))</f>
        <v/>
      </c>
      <c r="G11749" s="42" t="str">
        <f aca="false">IF(A11749="","",WORKDAY(B11749,F11749))</f>
        <v/>
      </c>
    </row>
    <row r="11750" customFormat="false" ht="15" hidden="false" customHeight="false" outlineLevel="0" collapsed="false">
      <c r="A11750" s="37"/>
      <c r="B11750" s="38"/>
      <c r="C11750" s="39"/>
      <c r="D11750" s="39"/>
      <c r="E11750" s="40"/>
      <c r="F11750" s="41" t="str">
        <f aca="false">IF(A11750="","",INDEX(Assumptions!$B$16:$B$18,MATCH(C11750,Assumptions!$A$16:$A$18,0)))</f>
        <v/>
      </c>
      <c r="G11750" s="42" t="str">
        <f aca="false">IF(A11750="","",WORKDAY(B11750,F11750))</f>
        <v/>
      </c>
    </row>
    <row r="11751" customFormat="false" ht="15" hidden="false" customHeight="false" outlineLevel="0" collapsed="false">
      <c r="A11751" s="37"/>
      <c r="B11751" s="38"/>
      <c r="C11751" s="39"/>
      <c r="D11751" s="39"/>
      <c r="E11751" s="40"/>
      <c r="F11751" s="41" t="str">
        <f aca="false">IF(A11751="","",INDEX(Assumptions!$B$16:$B$18,MATCH(C11751,Assumptions!$A$16:$A$18,0)))</f>
        <v/>
      </c>
      <c r="G11751" s="42" t="str">
        <f aca="false">IF(A11751="","",WORKDAY(B11751,F11751))</f>
        <v/>
      </c>
    </row>
    <row r="11752" customFormat="false" ht="15" hidden="false" customHeight="false" outlineLevel="0" collapsed="false">
      <c r="A11752" s="37"/>
      <c r="B11752" s="38"/>
      <c r="C11752" s="39"/>
      <c r="D11752" s="39"/>
      <c r="E11752" s="40"/>
      <c r="F11752" s="41" t="str">
        <f aca="false">IF(A11752="","",INDEX(Assumptions!$B$16:$B$18,MATCH(C11752,Assumptions!$A$16:$A$18,0)))</f>
        <v/>
      </c>
      <c r="G11752" s="42" t="str">
        <f aca="false">IF(A11752="","",WORKDAY(B11752,F11752))</f>
        <v/>
      </c>
    </row>
    <row r="11753" customFormat="false" ht="15" hidden="false" customHeight="false" outlineLevel="0" collapsed="false">
      <c r="A11753" s="37"/>
      <c r="B11753" s="38"/>
      <c r="C11753" s="39"/>
      <c r="D11753" s="39"/>
      <c r="E11753" s="40"/>
      <c r="F11753" s="41" t="str">
        <f aca="false">IF(A11753="","",INDEX(Assumptions!$B$16:$B$18,MATCH(C11753,Assumptions!$A$16:$A$18,0)))</f>
        <v/>
      </c>
      <c r="G11753" s="42" t="str">
        <f aca="false">IF(A11753="","",WORKDAY(B11753,F11753))</f>
        <v/>
      </c>
    </row>
    <row r="11754" customFormat="false" ht="15" hidden="false" customHeight="false" outlineLevel="0" collapsed="false">
      <c r="A11754" s="37"/>
      <c r="B11754" s="38"/>
      <c r="C11754" s="39"/>
      <c r="D11754" s="39"/>
      <c r="E11754" s="40"/>
      <c r="F11754" s="41" t="str">
        <f aca="false">IF(A11754="","",INDEX(Assumptions!$B$16:$B$18,MATCH(C11754,Assumptions!$A$16:$A$18,0)))</f>
        <v/>
      </c>
      <c r="G11754" s="42" t="str">
        <f aca="false">IF(A11754="","",WORKDAY(B11754,F11754))</f>
        <v/>
      </c>
    </row>
    <row r="11755" customFormat="false" ht="15" hidden="false" customHeight="false" outlineLevel="0" collapsed="false">
      <c r="A11755" s="37"/>
      <c r="B11755" s="38"/>
      <c r="C11755" s="39"/>
      <c r="D11755" s="39"/>
      <c r="E11755" s="40"/>
      <c r="F11755" s="41" t="str">
        <f aca="false">IF(A11755="","",INDEX(Assumptions!$B$16:$B$18,MATCH(C11755,Assumptions!$A$16:$A$18,0)))</f>
        <v/>
      </c>
      <c r="G11755" s="42" t="str">
        <f aca="false">IF(A11755="","",WORKDAY(B11755,F11755))</f>
        <v/>
      </c>
    </row>
    <row r="11756" customFormat="false" ht="15" hidden="false" customHeight="false" outlineLevel="0" collapsed="false">
      <c r="A11756" s="37"/>
      <c r="B11756" s="38"/>
      <c r="C11756" s="39"/>
      <c r="D11756" s="39"/>
      <c r="E11756" s="40"/>
      <c r="F11756" s="41" t="str">
        <f aca="false">IF(A11756="","",INDEX(Assumptions!$B$16:$B$18,MATCH(C11756,Assumptions!$A$16:$A$18,0)))</f>
        <v/>
      </c>
      <c r="G11756" s="42" t="str">
        <f aca="false">IF(A11756="","",WORKDAY(B11756,F11756))</f>
        <v/>
      </c>
    </row>
    <row r="11757" customFormat="false" ht="15" hidden="false" customHeight="false" outlineLevel="0" collapsed="false">
      <c r="A11757" s="37"/>
      <c r="B11757" s="38"/>
      <c r="C11757" s="39"/>
      <c r="D11757" s="39"/>
      <c r="E11757" s="40"/>
      <c r="F11757" s="41" t="str">
        <f aca="false">IF(A11757="","",INDEX(Assumptions!$B$16:$B$18,MATCH(C11757,Assumptions!$A$16:$A$18,0)))</f>
        <v/>
      </c>
      <c r="G11757" s="42" t="str">
        <f aca="false">IF(A11757="","",WORKDAY(B11757,F11757))</f>
        <v/>
      </c>
    </row>
    <row r="11758" customFormat="false" ht="15" hidden="false" customHeight="false" outlineLevel="0" collapsed="false">
      <c r="A11758" s="37"/>
      <c r="B11758" s="38"/>
      <c r="C11758" s="39"/>
      <c r="D11758" s="39"/>
      <c r="E11758" s="40"/>
      <c r="F11758" s="41" t="str">
        <f aca="false">IF(A11758="","",INDEX(Assumptions!$B$16:$B$18,MATCH(C11758,Assumptions!$A$16:$A$18,0)))</f>
        <v/>
      </c>
      <c r="G11758" s="42" t="str">
        <f aca="false">IF(A11758="","",WORKDAY(B11758,F11758))</f>
        <v/>
      </c>
    </row>
    <row r="11759" customFormat="false" ht="15" hidden="false" customHeight="false" outlineLevel="0" collapsed="false">
      <c r="A11759" s="37"/>
      <c r="B11759" s="38"/>
      <c r="C11759" s="39"/>
      <c r="D11759" s="39"/>
      <c r="E11759" s="40"/>
      <c r="F11759" s="41" t="str">
        <f aca="false">IF(A11759="","",INDEX(Assumptions!$B$16:$B$18,MATCH(C11759,Assumptions!$A$16:$A$18,0)))</f>
        <v/>
      </c>
      <c r="G11759" s="42" t="str">
        <f aca="false">IF(A11759="","",WORKDAY(B11759,F11759))</f>
        <v/>
      </c>
    </row>
    <row r="11760" customFormat="false" ht="15" hidden="false" customHeight="false" outlineLevel="0" collapsed="false">
      <c r="A11760" s="37"/>
      <c r="B11760" s="38"/>
      <c r="C11760" s="39"/>
      <c r="D11760" s="39"/>
      <c r="E11760" s="40"/>
      <c r="F11760" s="41" t="str">
        <f aca="false">IF(A11760="","",INDEX(Assumptions!$B$16:$B$18,MATCH(C11760,Assumptions!$A$16:$A$18,0)))</f>
        <v/>
      </c>
      <c r="G11760" s="42" t="str">
        <f aca="false">IF(A11760="","",WORKDAY(B11760,F11760))</f>
        <v/>
      </c>
    </row>
    <row r="11761" customFormat="false" ht="15" hidden="false" customHeight="false" outlineLevel="0" collapsed="false">
      <c r="A11761" s="37"/>
      <c r="B11761" s="38"/>
      <c r="C11761" s="39"/>
      <c r="D11761" s="39"/>
      <c r="E11761" s="40"/>
      <c r="F11761" s="41" t="str">
        <f aca="false">IF(A11761="","",INDEX(Assumptions!$B$16:$B$18,MATCH(C11761,Assumptions!$A$16:$A$18,0)))</f>
        <v/>
      </c>
      <c r="G11761" s="42" t="str">
        <f aca="false">IF(A11761="","",WORKDAY(B11761,F11761))</f>
        <v/>
      </c>
    </row>
    <row r="11762" customFormat="false" ht="15" hidden="false" customHeight="false" outlineLevel="0" collapsed="false">
      <c r="A11762" s="37"/>
      <c r="B11762" s="38"/>
      <c r="C11762" s="39"/>
      <c r="D11762" s="39"/>
      <c r="E11762" s="40"/>
      <c r="F11762" s="41" t="str">
        <f aca="false">IF(A11762="","",INDEX(Assumptions!$B$16:$B$18,MATCH(C11762,Assumptions!$A$16:$A$18,0)))</f>
        <v/>
      </c>
      <c r="G11762" s="42" t="str">
        <f aca="false">IF(A11762="","",WORKDAY(B11762,F11762))</f>
        <v/>
      </c>
    </row>
    <row r="11763" customFormat="false" ht="15" hidden="false" customHeight="false" outlineLevel="0" collapsed="false">
      <c r="A11763" s="37"/>
      <c r="B11763" s="38"/>
      <c r="C11763" s="39"/>
      <c r="D11763" s="39"/>
      <c r="E11763" s="40"/>
      <c r="F11763" s="41" t="str">
        <f aca="false">IF(A11763="","",INDEX(Assumptions!$B$16:$B$18,MATCH(C11763,Assumptions!$A$16:$A$18,0)))</f>
        <v/>
      </c>
      <c r="G11763" s="42" t="str">
        <f aca="false">IF(A11763="","",WORKDAY(B11763,F11763))</f>
        <v/>
      </c>
    </row>
    <row r="11764" customFormat="false" ht="15" hidden="false" customHeight="false" outlineLevel="0" collapsed="false">
      <c r="A11764" s="37"/>
      <c r="B11764" s="38"/>
      <c r="C11764" s="39"/>
      <c r="D11764" s="39"/>
      <c r="E11764" s="40"/>
      <c r="F11764" s="41" t="str">
        <f aca="false">IF(A11764="","",INDEX(Assumptions!$B$16:$B$18,MATCH(C11764,Assumptions!$A$16:$A$18,0)))</f>
        <v/>
      </c>
      <c r="G11764" s="42" t="str">
        <f aca="false">IF(A11764="","",WORKDAY(B11764,F11764))</f>
        <v/>
      </c>
    </row>
    <row r="11765" customFormat="false" ht="15" hidden="false" customHeight="false" outlineLevel="0" collapsed="false">
      <c r="A11765" s="37"/>
      <c r="B11765" s="38"/>
      <c r="C11765" s="39"/>
      <c r="D11765" s="39"/>
      <c r="E11765" s="40"/>
      <c r="F11765" s="41" t="str">
        <f aca="false">IF(A11765="","",INDEX(Assumptions!$B$16:$B$18,MATCH(C11765,Assumptions!$A$16:$A$18,0)))</f>
        <v/>
      </c>
      <c r="G11765" s="42" t="str">
        <f aca="false">IF(A11765="","",WORKDAY(B11765,F11765))</f>
        <v/>
      </c>
    </row>
    <row r="11766" customFormat="false" ht="15" hidden="false" customHeight="false" outlineLevel="0" collapsed="false">
      <c r="A11766" s="37"/>
      <c r="B11766" s="38"/>
      <c r="C11766" s="39"/>
      <c r="D11766" s="39"/>
      <c r="E11766" s="40"/>
      <c r="F11766" s="41" t="str">
        <f aca="false">IF(A11766="","",INDEX(Assumptions!$B$16:$B$18,MATCH(C11766,Assumptions!$A$16:$A$18,0)))</f>
        <v/>
      </c>
      <c r="G11766" s="42" t="str">
        <f aca="false">IF(A11766="","",WORKDAY(B11766,F11766))</f>
        <v/>
      </c>
    </row>
    <row r="11767" customFormat="false" ht="15" hidden="false" customHeight="false" outlineLevel="0" collapsed="false">
      <c r="A11767" s="37"/>
      <c r="B11767" s="38"/>
      <c r="C11767" s="39"/>
      <c r="D11767" s="39"/>
      <c r="E11767" s="40"/>
      <c r="F11767" s="41" t="str">
        <f aca="false">IF(A11767="","",INDEX(Assumptions!$B$16:$B$18,MATCH(C11767,Assumptions!$A$16:$A$18,0)))</f>
        <v/>
      </c>
      <c r="G11767" s="42" t="str">
        <f aca="false">IF(A11767="","",WORKDAY(B11767,F11767))</f>
        <v/>
      </c>
    </row>
    <row r="11768" customFormat="false" ht="15" hidden="false" customHeight="false" outlineLevel="0" collapsed="false">
      <c r="A11768" s="37"/>
      <c r="B11768" s="38"/>
      <c r="C11768" s="39"/>
      <c r="D11768" s="39"/>
      <c r="E11768" s="40"/>
      <c r="F11768" s="41" t="str">
        <f aca="false">IF(A11768="","",INDEX(Assumptions!$B$16:$B$18,MATCH(C11768,Assumptions!$A$16:$A$18,0)))</f>
        <v/>
      </c>
      <c r="G11768" s="42" t="str">
        <f aca="false">IF(A11768="","",WORKDAY(B11768,F11768))</f>
        <v/>
      </c>
    </row>
    <row r="11769" customFormat="false" ht="15" hidden="false" customHeight="false" outlineLevel="0" collapsed="false">
      <c r="A11769" s="37"/>
      <c r="B11769" s="38"/>
      <c r="C11769" s="39"/>
      <c r="D11769" s="39"/>
      <c r="E11769" s="40"/>
      <c r="F11769" s="41" t="str">
        <f aca="false">IF(A11769="","",INDEX(Assumptions!$B$16:$B$18,MATCH(C11769,Assumptions!$A$16:$A$18,0)))</f>
        <v/>
      </c>
      <c r="G11769" s="42" t="str">
        <f aca="false">IF(A11769="","",WORKDAY(B11769,F11769))</f>
        <v/>
      </c>
    </row>
    <row r="11770" customFormat="false" ht="15" hidden="false" customHeight="false" outlineLevel="0" collapsed="false">
      <c r="A11770" s="37"/>
      <c r="B11770" s="38"/>
      <c r="C11770" s="39"/>
      <c r="D11770" s="39"/>
      <c r="E11770" s="40"/>
      <c r="F11770" s="41" t="str">
        <f aca="false">IF(A11770="","",INDEX(Assumptions!$B$16:$B$18,MATCH(C11770,Assumptions!$A$16:$A$18,0)))</f>
        <v/>
      </c>
      <c r="G11770" s="42" t="str">
        <f aca="false">IF(A11770="","",WORKDAY(B11770,F11770))</f>
        <v/>
      </c>
    </row>
    <row r="11771" customFormat="false" ht="15" hidden="false" customHeight="false" outlineLevel="0" collapsed="false">
      <c r="A11771" s="37"/>
      <c r="B11771" s="38"/>
      <c r="C11771" s="39"/>
      <c r="D11771" s="39"/>
      <c r="E11771" s="40"/>
      <c r="F11771" s="41" t="str">
        <f aca="false">IF(A11771="","",INDEX(Assumptions!$B$16:$B$18,MATCH(C11771,Assumptions!$A$16:$A$18,0)))</f>
        <v/>
      </c>
      <c r="G11771" s="42" t="str">
        <f aca="false">IF(A11771="","",WORKDAY(B11771,F11771))</f>
        <v/>
      </c>
    </row>
    <row r="11772" customFormat="false" ht="15" hidden="false" customHeight="false" outlineLevel="0" collapsed="false">
      <c r="A11772" s="37"/>
      <c r="B11772" s="38"/>
      <c r="C11772" s="39"/>
      <c r="D11772" s="39"/>
      <c r="E11772" s="40"/>
      <c r="F11772" s="41" t="str">
        <f aca="false">IF(A11772="","",INDEX(Assumptions!$B$16:$B$18,MATCH(C11772,Assumptions!$A$16:$A$18,0)))</f>
        <v/>
      </c>
      <c r="G11772" s="42" t="str">
        <f aca="false">IF(A11772="","",WORKDAY(B11772,F11772))</f>
        <v/>
      </c>
    </row>
    <row r="11773" customFormat="false" ht="15" hidden="false" customHeight="false" outlineLevel="0" collapsed="false">
      <c r="A11773" s="37"/>
      <c r="B11773" s="38"/>
      <c r="C11773" s="39"/>
      <c r="D11773" s="39"/>
      <c r="E11773" s="40"/>
      <c r="F11773" s="41" t="str">
        <f aca="false">IF(A11773="","",INDEX(Assumptions!$B$16:$B$18,MATCH(C11773,Assumptions!$A$16:$A$18,0)))</f>
        <v/>
      </c>
      <c r="G11773" s="42" t="str">
        <f aca="false">IF(A11773="","",WORKDAY(B11773,F11773))</f>
        <v/>
      </c>
    </row>
    <row r="11774" customFormat="false" ht="15" hidden="false" customHeight="false" outlineLevel="0" collapsed="false">
      <c r="A11774" s="37"/>
      <c r="B11774" s="38"/>
      <c r="C11774" s="39"/>
      <c r="D11774" s="39"/>
      <c r="E11774" s="40"/>
      <c r="F11774" s="41" t="str">
        <f aca="false">IF(A11774="","",INDEX(Assumptions!$B$16:$B$18,MATCH(C11774,Assumptions!$A$16:$A$18,0)))</f>
        <v/>
      </c>
      <c r="G11774" s="42" t="str">
        <f aca="false">IF(A11774="","",WORKDAY(B11774,F11774))</f>
        <v/>
      </c>
    </row>
    <row r="11775" customFormat="false" ht="15" hidden="false" customHeight="false" outlineLevel="0" collapsed="false">
      <c r="A11775" s="37"/>
      <c r="B11775" s="38"/>
      <c r="C11775" s="39"/>
      <c r="D11775" s="39"/>
      <c r="E11775" s="40"/>
      <c r="F11775" s="41" t="str">
        <f aca="false">IF(A11775="","",INDEX(Assumptions!$B$16:$B$18,MATCH(C11775,Assumptions!$A$16:$A$18,0)))</f>
        <v/>
      </c>
      <c r="G11775" s="42" t="str">
        <f aca="false">IF(A11775="","",WORKDAY(B11775,F11775))</f>
        <v/>
      </c>
    </row>
    <row r="11776" customFormat="false" ht="15" hidden="false" customHeight="false" outlineLevel="0" collapsed="false">
      <c r="A11776" s="37"/>
      <c r="B11776" s="38"/>
      <c r="C11776" s="39"/>
      <c r="D11776" s="39"/>
      <c r="E11776" s="40"/>
      <c r="F11776" s="41" t="str">
        <f aca="false">IF(A11776="","",INDEX(Assumptions!$B$16:$B$18,MATCH(C11776,Assumptions!$A$16:$A$18,0)))</f>
        <v/>
      </c>
      <c r="G11776" s="42" t="str">
        <f aca="false">IF(A11776="","",WORKDAY(B11776,F11776))</f>
        <v/>
      </c>
    </row>
    <row r="11777" customFormat="false" ht="15" hidden="false" customHeight="false" outlineLevel="0" collapsed="false">
      <c r="A11777" s="37"/>
      <c r="B11777" s="38"/>
      <c r="C11777" s="39"/>
      <c r="D11777" s="39"/>
      <c r="E11777" s="40"/>
      <c r="F11777" s="41" t="str">
        <f aca="false">IF(A11777="","",INDEX(Assumptions!$B$16:$B$18,MATCH(C11777,Assumptions!$A$16:$A$18,0)))</f>
        <v/>
      </c>
      <c r="G11777" s="42" t="str">
        <f aca="false">IF(A11777="","",WORKDAY(B11777,F11777))</f>
        <v/>
      </c>
    </row>
    <row r="11778" customFormat="false" ht="15" hidden="false" customHeight="false" outlineLevel="0" collapsed="false">
      <c r="A11778" s="37"/>
      <c r="B11778" s="38"/>
      <c r="C11778" s="39"/>
      <c r="D11778" s="39"/>
      <c r="E11778" s="40"/>
      <c r="F11778" s="41" t="str">
        <f aca="false">IF(A11778="","",INDEX(Assumptions!$B$16:$B$18,MATCH(C11778,Assumptions!$A$16:$A$18,0)))</f>
        <v/>
      </c>
      <c r="G11778" s="42" t="str">
        <f aca="false">IF(A11778="","",WORKDAY(B11778,F11778))</f>
        <v/>
      </c>
    </row>
    <row r="11779" customFormat="false" ht="15" hidden="false" customHeight="false" outlineLevel="0" collapsed="false">
      <c r="A11779" s="37"/>
      <c r="B11779" s="38"/>
      <c r="C11779" s="39"/>
      <c r="D11779" s="39"/>
      <c r="E11779" s="40"/>
      <c r="F11779" s="41" t="str">
        <f aca="false">IF(A11779="","",INDEX(Assumptions!$B$16:$B$18,MATCH(C11779,Assumptions!$A$16:$A$18,0)))</f>
        <v/>
      </c>
      <c r="G11779" s="42" t="str">
        <f aca="false">IF(A11779="","",WORKDAY(B11779,F11779))</f>
        <v/>
      </c>
    </row>
    <row r="11780" customFormat="false" ht="15" hidden="false" customHeight="false" outlineLevel="0" collapsed="false">
      <c r="A11780" s="37"/>
      <c r="B11780" s="38"/>
      <c r="C11780" s="39"/>
      <c r="D11780" s="39"/>
      <c r="E11780" s="40"/>
      <c r="F11780" s="41" t="str">
        <f aca="false">IF(A11780="","",INDEX(Assumptions!$B$16:$B$18,MATCH(C11780,Assumptions!$A$16:$A$18,0)))</f>
        <v/>
      </c>
      <c r="G11780" s="42" t="str">
        <f aca="false">IF(A11780="","",WORKDAY(B11780,F11780))</f>
        <v/>
      </c>
    </row>
    <row r="11781" customFormat="false" ht="15" hidden="false" customHeight="false" outlineLevel="0" collapsed="false">
      <c r="A11781" s="37"/>
      <c r="B11781" s="38"/>
      <c r="C11781" s="39"/>
      <c r="D11781" s="39"/>
      <c r="E11781" s="40"/>
      <c r="F11781" s="41" t="str">
        <f aca="false">IF(A11781="","",INDEX(Assumptions!$B$16:$B$18,MATCH(C11781,Assumptions!$A$16:$A$18,0)))</f>
        <v/>
      </c>
      <c r="G11781" s="42" t="str">
        <f aca="false">IF(A11781="","",WORKDAY(B11781,F11781))</f>
        <v/>
      </c>
    </row>
    <row r="11782" customFormat="false" ht="15" hidden="false" customHeight="false" outlineLevel="0" collapsed="false">
      <c r="A11782" s="37"/>
      <c r="B11782" s="38"/>
      <c r="C11782" s="39"/>
      <c r="D11782" s="39"/>
      <c r="E11782" s="40"/>
      <c r="F11782" s="41" t="str">
        <f aca="false">IF(A11782="","",INDEX(Assumptions!$B$16:$B$18,MATCH(C11782,Assumptions!$A$16:$A$18,0)))</f>
        <v/>
      </c>
      <c r="G11782" s="42" t="str">
        <f aca="false">IF(A11782="","",WORKDAY(B11782,F11782))</f>
        <v/>
      </c>
    </row>
    <row r="11783" customFormat="false" ht="15" hidden="false" customHeight="false" outlineLevel="0" collapsed="false">
      <c r="A11783" s="37"/>
      <c r="B11783" s="38"/>
      <c r="C11783" s="39"/>
      <c r="D11783" s="39"/>
      <c r="E11783" s="40"/>
      <c r="F11783" s="41" t="str">
        <f aca="false">IF(A11783="","",INDEX(Assumptions!$B$16:$B$18,MATCH(C11783,Assumptions!$A$16:$A$18,0)))</f>
        <v/>
      </c>
      <c r="G11783" s="42" t="str">
        <f aca="false">IF(A11783="","",WORKDAY(B11783,F11783))</f>
        <v/>
      </c>
    </row>
    <row r="11784" customFormat="false" ht="15" hidden="false" customHeight="false" outlineLevel="0" collapsed="false">
      <c r="A11784" s="37"/>
      <c r="B11784" s="38"/>
      <c r="C11784" s="39"/>
      <c r="D11784" s="39"/>
      <c r="E11784" s="40"/>
      <c r="F11784" s="41" t="str">
        <f aca="false">IF(A11784="","",INDEX(Assumptions!$B$16:$B$18,MATCH(C11784,Assumptions!$A$16:$A$18,0)))</f>
        <v/>
      </c>
      <c r="G11784" s="42" t="str">
        <f aca="false">IF(A11784="","",WORKDAY(B11784,F11784))</f>
        <v/>
      </c>
    </row>
    <row r="11785" customFormat="false" ht="15" hidden="false" customHeight="false" outlineLevel="0" collapsed="false">
      <c r="A11785" s="37"/>
      <c r="B11785" s="38"/>
      <c r="C11785" s="39"/>
      <c r="D11785" s="39"/>
      <c r="E11785" s="40"/>
      <c r="F11785" s="41" t="str">
        <f aca="false">IF(A11785="","",INDEX(Assumptions!$B$16:$B$18,MATCH(C11785,Assumptions!$A$16:$A$18,0)))</f>
        <v/>
      </c>
      <c r="G11785" s="42" t="str">
        <f aca="false">IF(A11785="","",WORKDAY(B11785,F11785))</f>
        <v/>
      </c>
    </row>
    <row r="11786" customFormat="false" ht="15" hidden="false" customHeight="false" outlineLevel="0" collapsed="false">
      <c r="A11786" s="37"/>
      <c r="B11786" s="38"/>
      <c r="C11786" s="39"/>
      <c r="D11786" s="39"/>
      <c r="E11786" s="40"/>
      <c r="F11786" s="41" t="str">
        <f aca="false">IF(A11786="","",INDEX(Assumptions!$B$16:$B$18,MATCH(C11786,Assumptions!$A$16:$A$18,0)))</f>
        <v/>
      </c>
      <c r="G11786" s="42" t="str">
        <f aca="false">IF(A11786="","",WORKDAY(B11786,F11786))</f>
        <v/>
      </c>
    </row>
    <row r="11787" customFormat="false" ht="15" hidden="false" customHeight="false" outlineLevel="0" collapsed="false">
      <c r="A11787" s="37"/>
      <c r="B11787" s="38"/>
      <c r="C11787" s="39"/>
      <c r="D11787" s="39"/>
      <c r="E11787" s="40"/>
      <c r="F11787" s="41" t="str">
        <f aca="false">IF(A11787="","",INDEX(Assumptions!$B$16:$B$18,MATCH(C11787,Assumptions!$A$16:$A$18,0)))</f>
        <v/>
      </c>
      <c r="G11787" s="42" t="str">
        <f aca="false">IF(A11787="","",WORKDAY(B11787,F11787))</f>
        <v/>
      </c>
    </row>
    <row r="11788" customFormat="false" ht="15" hidden="false" customHeight="false" outlineLevel="0" collapsed="false">
      <c r="A11788" s="37"/>
      <c r="B11788" s="38"/>
      <c r="C11788" s="39"/>
      <c r="D11788" s="39"/>
      <c r="E11788" s="40"/>
      <c r="F11788" s="41" t="str">
        <f aca="false">IF(A11788="","",INDEX(Assumptions!$B$16:$B$18,MATCH(C11788,Assumptions!$A$16:$A$18,0)))</f>
        <v/>
      </c>
      <c r="G11788" s="42" t="str">
        <f aca="false">IF(A11788="","",WORKDAY(B11788,F11788))</f>
        <v/>
      </c>
    </row>
    <row r="11789" customFormat="false" ht="15" hidden="false" customHeight="false" outlineLevel="0" collapsed="false">
      <c r="A11789" s="37"/>
      <c r="B11789" s="38"/>
      <c r="C11789" s="39"/>
      <c r="D11789" s="39"/>
      <c r="E11789" s="40"/>
      <c r="F11789" s="41" t="str">
        <f aca="false">IF(A11789="","",INDEX(Assumptions!$B$16:$B$18,MATCH(C11789,Assumptions!$A$16:$A$18,0)))</f>
        <v/>
      </c>
      <c r="G11789" s="42" t="str">
        <f aca="false">IF(A11789="","",WORKDAY(B11789,F11789))</f>
        <v/>
      </c>
    </row>
    <row r="11790" customFormat="false" ht="15" hidden="false" customHeight="false" outlineLevel="0" collapsed="false">
      <c r="A11790" s="37"/>
      <c r="B11790" s="38"/>
      <c r="C11790" s="39"/>
      <c r="D11790" s="39"/>
      <c r="E11790" s="40"/>
      <c r="F11790" s="41" t="str">
        <f aca="false">IF(A11790="","",INDEX(Assumptions!$B$16:$B$18,MATCH(C11790,Assumptions!$A$16:$A$18,0)))</f>
        <v/>
      </c>
      <c r="G11790" s="42" t="str">
        <f aca="false">IF(A11790="","",WORKDAY(B11790,F11790))</f>
        <v/>
      </c>
    </row>
    <row r="11791" customFormat="false" ht="15" hidden="false" customHeight="false" outlineLevel="0" collapsed="false">
      <c r="A11791" s="37"/>
      <c r="B11791" s="38"/>
      <c r="C11791" s="39"/>
      <c r="D11791" s="39"/>
      <c r="E11791" s="40"/>
      <c r="F11791" s="41" t="str">
        <f aca="false">IF(A11791="","",INDEX(Assumptions!$B$16:$B$18,MATCH(C11791,Assumptions!$A$16:$A$18,0)))</f>
        <v/>
      </c>
      <c r="G11791" s="42" t="str">
        <f aca="false">IF(A11791="","",WORKDAY(B11791,F11791))</f>
        <v/>
      </c>
    </row>
    <row r="11792" customFormat="false" ht="15" hidden="false" customHeight="false" outlineLevel="0" collapsed="false">
      <c r="A11792" s="37"/>
      <c r="B11792" s="38"/>
      <c r="C11792" s="39"/>
      <c r="D11792" s="39"/>
      <c r="E11792" s="40"/>
      <c r="F11792" s="41" t="str">
        <f aca="false">IF(A11792="","",INDEX(Assumptions!$B$16:$B$18,MATCH(C11792,Assumptions!$A$16:$A$18,0)))</f>
        <v/>
      </c>
      <c r="G11792" s="42" t="str">
        <f aca="false">IF(A11792="","",WORKDAY(B11792,F11792))</f>
        <v/>
      </c>
    </row>
    <row r="11793" customFormat="false" ht="15" hidden="false" customHeight="false" outlineLevel="0" collapsed="false">
      <c r="A11793" s="37"/>
      <c r="B11793" s="38"/>
      <c r="C11793" s="39"/>
      <c r="D11793" s="39"/>
      <c r="E11793" s="40"/>
      <c r="F11793" s="41" t="str">
        <f aca="false">IF(A11793="","",INDEX(Assumptions!$B$16:$B$18,MATCH(C11793,Assumptions!$A$16:$A$18,0)))</f>
        <v/>
      </c>
      <c r="G11793" s="42" t="str">
        <f aca="false">IF(A11793="","",WORKDAY(B11793,F11793))</f>
        <v/>
      </c>
    </row>
    <row r="11794" customFormat="false" ht="15" hidden="false" customHeight="false" outlineLevel="0" collapsed="false">
      <c r="A11794" s="37"/>
      <c r="B11794" s="38"/>
      <c r="C11794" s="39"/>
      <c r="D11794" s="39"/>
      <c r="E11794" s="40"/>
      <c r="F11794" s="41" t="str">
        <f aca="false">IF(A11794="","",INDEX(Assumptions!$B$16:$B$18,MATCH(C11794,Assumptions!$A$16:$A$18,0)))</f>
        <v/>
      </c>
      <c r="G11794" s="42" t="str">
        <f aca="false">IF(A11794="","",WORKDAY(B11794,F11794))</f>
        <v/>
      </c>
    </row>
    <row r="11795" customFormat="false" ht="15" hidden="false" customHeight="false" outlineLevel="0" collapsed="false">
      <c r="A11795" s="37"/>
      <c r="B11795" s="38"/>
      <c r="C11795" s="39"/>
      <c r="D11795" s="39"/>
      <c r="E11795" s="40"/>
      <c r="F11795" s="41" t="str">
        <f aca="false">IF(A11795="","",INDEX(Assumptions!$B$16:$B$18,MATCH(C11795,Assumptions!$A$16:$A$18,0)))</f>
        <v/>
      </c>
      <c r="G11795" s="42" t="str">
        <f aca="false">IF(A11795="","",WORKDAY(B11795,F11795))</f>
        <v/>
      </c>
    </row>
    <row r="11796" customFormat="false" ht="15" hidden="false" customHeight="false" outlineLevel="0" collapsed="false">
      <c r="A11796" s="37"/>
      <c r="B11796" s="38"/>
      <c r="C11796" s="39"/>
      <c r="D11796" s="39"/>
      <c r="E11796" s="40"/>
      <c r="F11796" s="41" t="str">
        <f aca="false">IF(A11796="","",INDEX(Assumptions!$B$16:$B$18,MATCH(C11796,Assumptions!$A$16:$A$18,0)))</f>
        <v/>
      </c>
      <c r="G11796" s="42" t="str">
        <f aca="false">IF(A11796="","",WORKDAY(B11796,F11796))</f>
        <v/>
      </c>
    </row>
    <row r="11797" customFormat="false" ht="15" hidden="false" customHeight="false" outlineLevel="0" collapsed="false">
      <c r="A11797" s="37"/>
      <c r="B11797" s="38"/>
      <c r="C11797" s="39"/>
      <c r="D11797" s="39"/>
      <c r="E11797" s="40"/>
      <c r="F11797" s="41" t="str">
        <f aca="false">IF(A11797="","",INDEX(Assumptions!$B$16:$B$18,MATCH(C11797,Assumptions!$A$16:$A$18,0)))</f>
        <v/>
      </c>
      <c r="G11797" s="42" t="str">
        <f aca="false">IF(A11797="","",WORKDAY(B11797,F11797))</f>
        <v/>
      </c>
    </row>
    <row r="11798" customFormat="false" ht="15" hidden="false" customHeight="false" outlineLevel="0" collapsed="false">
      <c r="A11798" s="37"/>
      <c r="B11798" s="38"/>
      <c r="C11798" s="39"/>
      <c r="D11798" s="39"/>
      <c r="E11798" s="40"/>
      <c r="F11798" s="41" t="str">
        <f aca="false">IF(A11798="","",INDEX(Assumptions!$B$16:$B$18,MATCH(C11798,Assumptions!$A$16:$A$18,0)))</f>
        <v/>
      </c>
      <c r="G11798" s="42" t="str">
        <f aca="false">IF(A11798="","",WORKDAY(B11798,F11798))</f>
        <v/>
      </c>
    </row>
    <row r="11799" customFormat="false" ht="15" hidden="false" customHeight="false" outlineLevel="0" collapsed="false">
      <c r="A11799" s="37"/>
      <c r="B11799" s="38"/>
      <c r="C11799" s="39"/>
      <c r="D11799" s="39"/>
      <c r="E11799" s="40"/>
      <c r="F11799" s="41" t="str">
        <f aca="false">IF(A11799="","",INDEX(Assumptions!$B$16:$B$18,MATCH(C11799,Assumptions!$A$16:$A$18,0)))</f>
        <v/>
      </c>
      <c r="G11799" s="42" t="str">
        <f aca="false">IF(A11799="","",WORKDAY(B11799,F11799))</f>
        <v/>
      </c>
    </row>
    <row r="11800" customFormat="false" ht="15" hidden="false" customHeight="false" outlineLevel="0" collapsed="false">
      <c r="A11800" s="37"/>
      <c r="B11800" s="38"/>
      <c r="C11800" s="39"/>
      <c r="D11800" s="39"/>
      <c r="E11800" s="40"/>
      <c r="F11800" s="41" t="str">
        <f aca="false">IF(A11800="","",INDEX(Assumptions!$B$16:$B$18,MATCH(C11800,Assumptions!$A$16:$A$18,0)))</f>
        <v/>
      </c>
      <c r="G11800" s="42" t="str">
        <f aca="false">IF(A11800="","",WORKDAY(B11800,F11800))</f>
        <v/>
      </c>
    </row>
    <row r="11801" customFormat="false" ht="15" hidden="false" customHeight="false" outlineLevel="0" collapsed="false">
      <c r="A11801" s="37"/>
      <c r="B11801" s="38"/>
      <c r="C11801" s="39"/>
      <c r="D11801" s="39"/>
      <c r="E11801" s="40"/>
      <c r="F11801" s="41" t="str">
        <f aca="false">IF(A11801="","",INDEX(Assumptions!$B$16:$B$18,MATCH(C11801,Assumptions!$A$16:$A$18,0)))</f>
        <v/>
      </c>
      <c r="G11801" s="42" t="str">
        <f aca="false">IF(A11801="","",WORKDAY(B11801,F11801))</f>
        <v/>
      </c>
    </row>
    <row r="11802" customFormat="false" ht="15" hidden="false" customHeight="false" outlineLevel="0" collapsed="false">
      <c r="A11802" s="37"/>
      <c r="B11802" s="38"/>
      <c r="C11802" s="39"/>
      <c r="D11802" s="39"/>
      <c r="E11802" s="40"/>
      <c r="F11802" s="41" t="str">
        <f aca="false">IF(A11802="","",INDEX(Assumptions!$B$16:$B$18,MATCH(C11802,Assumptions!$A$16:$A$18,0)))</f>
        <v/>
      </c>
      <c r="G11802" s="42" t="str">
        <f aca="false">IF(A11802="","",WORKDAY(B11802,F11802))</f>
        <v/>
      </c>
    </row>
    <row r="11803" customFormat="false" ht="15" hidden="false" customHeight="false" outlineLevel="0" collapsed="false">
      <c r="A11803" s="37"/>
      <c r="B11803" s="38"/>
      <c r="C11803" s="39"/>
      <c r="D11803" s="39"/>
      <c r="E11803" s="40"/>
      <c r="F11803" s="41" t="str">
        <f aca="false">IF(A11803="","",INDEX(Assumptions!$B$16:$B$18,MATCH(C11803,Assumptions!$A$16:$A$18,0)))</f>
        <v/>
      </c>
      <c r="G11803" s="42" t="str">
        <f aca="false">IF(A11803="","",WORKDAY(B11803,F11803))</f>
        <v/>
      </c>
    </row>
    <row r="11804" customFormat="false" ht="15" hidden="false" customHeight="false" outlineLevel="0" collapsed="false">
      <c r="A11804" s="37"/>
      <c r="B11804" s="38"/>
      <c r="C11804" s="39"/>
      <c r="D11804" s="39"/>
      <c r="E11804" s="40"/>
      <c r="F11804" s="41" t="str">
        <f aca="false">IF(A11804="","",INDEX(Assumptions!$B$16:$B$18,MATCH(C11804,Assumptions!$A$16:$A$18,0)))</f>
        <v/>
      </c>
      <c r="G11804" s="42" t="str">
        <f aca="false">IF(A11804="","",WORKDAY(B11804,F11804))</f>
        <v/>
      </c>
    </row>
    <row r="11805" customFormat="false" ht="15" hidden="false" customHeight="false" outlineLevel="0" collapsed="false">
      <c r="A11805" s="37"/>
      <c r="B11805" s="38"/>
      <c r="C11805" s="39"/>
      <c r="D11805" s="39"/>
      <c r="E11805" s="40"/>
      <c r="F11805" s="41" t="str">
        <f aca="false">IF(A11805="","",INDEX(Assumptions!$B$16:$B$18,MATCH(C11805,Assumptions!$A$16:$A$18,0)))</f>
        <v/>
      </c>
      <c r="G11805" s="42" t="str">
        <f aca="false">IF(A11805="","",WORKDAY(B11805,F11805))</f>
        <v/>
      </c>
    </row>
    <row r="11806" customFormat="false" ht="15" hidden="false" customHeight="false" outlineLevel="0" collapsed="false">
      <c r="A11806" s="37"/>
      <c r="B11806" s="38"/>
      <c r="C11806" s="39"/>
      <c r="D11806" s="39"/>
      <c r="E11806" s="40"/>
      <c r="F11806" s="41" t="str">
        <f aca="false">IF(A11806="","",INDEX(Assumptions!$B$16:$B$18,MATCH(C11806,Assumptions!$A$16:$A$18,0)))</f>
        <v/>
      </c>
      <c r="G11806" s="42" t="str">
        <f aca="false">IF(A11806="","",WORKDAY(B11806,F11806))</f>
        <v/>
      </c>
    </row>
    <row r="11807" customFormat="false" ht="15" hidden="false" customHeight="false" outlineLevel="0" collapsed="false">
      <c r="A11807" s="37"/>
      <c r="B11807" s="38"/>
      <c r="C11807" s="39"/>
      <c r="D11807" s="39"/>
      <c r="E11807" s="40"/>
      <c r="F11807" s="41" t="str">
        <f aca="false">IF(A11807="","",INDEX(Assumptions!$B$16:$B$18,MATCH(C11807,Assumptions!$A$16:$A$18,0)))</f>
        <v/>
      </c>
      <c r="G11807" s="42" t="str">
        <f aca="false">IF(A11807="","",WORKDAY(B11807,F11807))</f>
        <v/>
      </c>
    </row>
    <row r="11808" customFormat="false" ht="15" hidden="false" customHeight="false" outlineLevel="0" collapsed="false">
      <c r="A11808" s="37"/>
      <c r="B11808" s="38"/>
      <c r="C11808" s="39"/>
      <c r="D11808" s="39"/>
      <c r="E11808" s="40"/>
      <c r="F11808" s="41" t="str">
        <f aca="false">IF(A11808="","",INDEX(Assumptions!$B$16:$B$18,MATCH(C11808,Assumptions!$A$16:$A$18,0)))</f>
        <v/>
      </c>
      <c r="G11808" s="42" t="str">
        <f aca="false">IF(A11808="","",WORKDAY(B11808,F11808))</f>
        <v/>
      </c>
    </row>
    <row r="11809" customFormat="false" ht="15" hidden="false" customHeight="false" outlineLevel="0" collapsed="false">
      <c r="A11809" s="37"/>
      <c r="B11809" s="38"/>
      <c r="C11809" s="39"/>
      <c r="D11809" s="39"/>
      <c r="E11809" s="40"/>
      <c r="F11809" s="41" t="str">
        <f aca="false">IF(A11809="","",INDEX(Assumptions!$B$16:$B$18,MATCH(C11809,Assumptions!$A$16:$A$18,0)))</f>
        <v/>
      </c>
      <c r="G11809" s="42" t="str">
        <f aca="false">IF(A11809="","",WORKDAY(B11809,F11809))</f>
        <v/>
      </c>
    </row>
    <row r="11810" customFormat="false" ht="15" hidden="false" customHeight="false" outlineLevel="0" collapsed="false">
      <c r="A11810" s="37"/>
      <c r="B11810" s="38"/>
      <c r="C11810" s="39"/>
      <c r="D11810" s="39"/>
      <c r="E11810" s="40"/>
      <c r="F11810" s="41" t="str">
        <f aca="false">IF(A11810="","",INDEX(Assumptions!$B$16:$B$18,MATCH(C11810,Assumptions!$A$16:$A$18,0)))</f>
        <v/>
      </c>
      <c r="G11810" s="42" t="str">
        <f aca="false">IF(A11810="","",WORKDAY(B11810,F11810))</f>
        <v/>
      </c>
    </row>
    <row r="11811" customFormat="false" ht="15" hidden="false" customHeight="false" outlineLevel="0" collapsed="false">
      <c r="A11811" s="37"/>
      <c r="B11811" s="38"/>
      <c r="C11811" s="39"/>
      <c r="D11811" s="39"/>
      <c r="E11811" s="40"/>
      <c r="F11811" s="41" t="str">
        <f aca="false">IF(A11811="","",INDEX(Assumptions!$B$16:$B$18,MATCH(C11811,Assumptions!$A$16:$A$18,0)))</f>
        <v/>
      </c>
      <c r="G11811" s="42" t="str">
        <f aca="false">IF(A11811="","",WORKDAY(B11811,F11811))</f>
        <v/>
      </c>
    </row>
    <row r="11812" customFormat="false" ht="15" hidden="false" customHeight="false" outlineLevel="0" collapsed="false">
      <c r="A11812" s="37"/>
      <c r="B11812" s="38"/>
      <c r="C11812" s="39"/>
      <c r="D11812" s="39"/>
      <c r="E11812" s="40"/>
      <c r="F11812" s="41" t="str">
        <f aca="false">IF(A11812="","",INDEX(Assumptions!$B$16:$B$18,MATCH(C11812,Assumptions!$A$16:$A$18,0)))</f>
        <v/>
      </c>
      <c r="G11812" s="42" t="str">
        <f aca="false">IF(A11812="","",WORKDAY(B11812,F11812))</f>
        <v/>
      </c>
    </row>
    <row r="11813" customFormat="false" ht="15" hidden="false" customHeight="false" outlineLevel="0" collapsed="false">
      <c r="A11813" s="37"/>
      <c r="B11813" s="38"/>
      <c r="C11813" s="39"/>
      <c r="D11813" s="39"/>
      <c r="E11813" s="40"/>
      <c r="F11813" s="41" t="str">
        <f aca="false">IF(A11813="","",INDEX(Assumptions!$B$16:$B$18,MATCH(C11813,Assumptions!$A$16:$A$18,0)))</f>
        <v/>
      </c>
      <c r="G11813" s="42" t="str">
        <f aca="false">IF(A11813="","",WORKDAY(B11813,F11813))</f>
        <v/>
      </c>
    </row>
    <row r="11814" customFormat="false" ht="15" hidden="false" customHeight="false" outlineLevel="0" collapsed="false">
      <c r="A11814" s="37"/>
      <c r="B11814" s="38"/>
      <c r="C11814" s="39"/>
      <c r="D11814" s="39"/>
      <c r="E11814" s="40"/>
      <c r="F11814" s="41" t="str">
        <f aca="false">IF(A11814="","",INDEX(Assumptions!$B$16:$B$18,MATCH(C11814,Assumptions!$A$16:$A$18,0)))</f>
        <v/>
      </c>
      <c r="G11814" s="42" t="str">
        <f aca="false">IF(A11814="","",WORKDAY(B11814,F11814))</f>
        <v/>
      </c>
    </row>
    <row r="11815" customFormat="false" ht="15" hidden="false" customHeight="false" outlineLevel="0" collapsed="false">
      <c r="A11815" s="37"/>
      <c r="B11815" s="38"/>
      <c r="C11815" s="39"/>
      <c r="D11815" s="39"/>
      <c r="E11815" s="40"/>
      <c r="F11815" s="41" t="str">
        <f aca="false">IF(A11815="","",INDEX(Assumptions!$B$16:$B$18,MATCH(C11815,Assumptions!$A$16:$A$18,0)))</f>
        <v/>
      </c>
      <c r="G11815" s="42" t="str">
        <f aca="false">IF(A11815="","",WORKDAY(B11815,F11815))</f>
        <v/>
      </c>
    </row>
    <row r="11816" customFormat="false" ht="15" hidden="false" customHeight="false" outlineLevel="0" collapsed="false">
      <c r="A11816" s="37"/>
      <c r="B11816" s="38"/>
      <c r="C11816" s="39"/>
      <c r="D11816" s="39"/>
      <c r="E11816" s="40"/>
      <c r="F11816" s="41" t="str">
        <f aca="false">IF(A11816="","",INDEX(Assumptions!$B$16:$B$18,MATCH(C11816,Assumptions!$A$16:$A$18,0)))</f>
        <v/>
      </c>
      <c r="G11816" s="42" t="str">
        <f aca="false">IF(A11816="","",WORKDAY(B11816,F11816))</f>
        <v/>
      </c>
    </row>
    <row r="11817" customFormat="false" ht="15" hidden="false" customHeight="false" outlineLevel="0" collapsed="false">
      <c r="A11817" s="37"/>
      <c r="B11817" s="38"/>
      <c r="C11817" s="39"/>
      <c r="D11817" s="39"/>
      <c r="E11817" s="40"/>
      <c r="F11817" s="41" t="str">
        <f aca="false">IF(A11817="","",INDEX(Assumptions!$B$16:$B$18,MATCH(C11817,Assumptions!$A$16:$A$18,0)))</f>
        <v/>
      </c>
      <c r="G11817" s="42" t="str">
        <f aca="false">IF(A11817="","",WORKDAY(B11817,F11817))</f>
        <v/>
      </c>
    </row>
    <row r="11818" customFormat="false" ht="15" hidden="false" customHeight="false" outlineLevel="0" collapsed="false">
      <c r="A11818" s="37"/>
      <c r="B11818" s="38"/>
      <c r="C11818" s="39"/>
      <c r="D11818" s="39"/>
      <c r="E11818" s="40"/>
      <c r="F11818" s="41" t="str">
        <f aca="false">IF(A11818="","",INDEX(Assumptions!$B$16:$B$18,MATCH(C11818,Assumptions!$A$16:$A$18,0)))</f>
        <v/>
      </c>
      <c r="G11818" s="42" t="str">
        <f aca="false">IF(A11818="","",WORKDAY(B11818,F11818))</f>
        <v/>
      </c>
    </row>
    <row r="11819" customFormat="false" ht="15" hidden="false" customHeight="false" outlineLevel="0" collapsed="false">
      <c r="A11819" s="37"/>
      <c r="B11819" s="38"/>
      <c r="C11819" s="39"/>
      <c r="D11819" s="39"/>
      <c r="E11819" s="40"/>
      <c r="F11819" s="41" t="str">
        <f aca="false">IF(A11819="","",INDEX(Assumptions!$B$16:$B$18,MATCH(C11819,Assumptions!$A$16:$A$18,0)))</f>
        <v/>
      </c>
      <c r="G11819" s="42" t="str">
        <f aca="false">IF(A11819="","",WORKDAY(B11819,F11819))</f>
        <v/>
      </c>
    </row>
    <row r="11820" customFormat="false" ht="15" hidden="false" customHeight="false" outlineLevel="0" collapsed="false">
      <c r="A11820" s="37"/>
      <c r="B11820" s="38"/>
      <c r="C11820" s="39"/>
      <c r="D11820" s="39"/>
      <c r="E11820" s="40"/>
      <c r="F11820" s="41" t="str">
        <f aca="false">IF(A11820="","",INDEX(Assumptions!$B$16:$B$18,MATCH(C11820,Assumptions!$A$16:$A$18,0)))</f>
        <v/>
      </c>
      <c r="G11820" s="42" t="str">
        <f aca="false">IF(A11820="","",WORKDAY(B11820,F11820))</f>
        <v/>
      </c>
    </row>
    <row r="11821" customFormat="false" ht="15" hidden="false" customHeight="false" outlineLevel="0" collapsed="false">
      <c r="A11821" s="37"/>
      <c r="B11821" s="38"/>
      <c r="C11821" s="39"/>
      <c r="D11821" s="39"/>
      <c r="E11821" s="40"/>
      <c r="F11821" s="41" t="str">
        <f aca="false">IF(A11821="","",INDEX(Assumptions!$B$16:$B$18,MATCH(C11821,Assumptions!$A$16:$A$18,0)))</f>
        <v/>
      </c>
      <c r="G11821" s="42" t="str">
        <f aca="false">IF(A11821="","",WORKDAY(B11821,F11821))</f>
        <v/>
      </c>
    </row>
    <row r="11822" customFormat="false" ht="15" hidden="false" customHeight="false" outlineLevel="0" collapsed="false">
      <c r="A11822" s="37"/>
      <c r="B11822" s="38"/>
      <c r="C11822" s="39"/>
      <c r="D11822" s="39"/>
      <c r="E11822" s="40"/>
      <c r="F11822" s="41" t="str">
        <f aca="false">IF(A11822="","",INDEX(Assumptions!$B$16:$B$18,MATCH(C11822,Assumptions!$A$16:$A$18,0)))</f>
        <v/>
      </c>
      <c r="G11822" s="42" t="str">
        <f aca="false">IF(A11822="","",WORKDAY(B11822,F11822))</f>
        <v/>
      </c>
    </row>
    <row r="11823" customFormat="false" ht="15" hidden="false" customHeight="false" outlineLevel="0" collapsed="false">
      <c r="A11823" s="37"/>
      <c r="B11823" s="38"/>
      <c r="C11823" s="39"/>
      <c r="D11823" s="39"/>
      <c r="E11823" s="40"/>
      <c r="F11823" s="41" t="str">
        <f aca="false">IF(A11823="","",INDEX(Assumptions!$B$16:$B$18,MATCH(C11823,Assumptions!$A$16:$A$18,0)))</f>
        <v/>
      </c>
      <c r="G11823" s="42" t="str">
        <f aca="false">IF(A11823="","",WORKDAY(B11823,F11823))</f>
        <v/>
      </c>
    </row>
    <row r="11824" customFormat="false" ht="15" hidden="false" customHeight="false" outlineLevel="0" collapsed="false">
      <c r="A11824" s="37"/>
      <c r="B11824" s="38"/>
      <c r="C11824" s="39"/>
      <c r="D11824" s="39"/>
      <c r="E11824" s="40"/>
      <c r="F11824" s="41" t="str">
        <f aca="false">IF(A11824="","",INDEX(Assumptions!$B$16:$B$18,MATCH(C11824,Assumptions!$A$16:$A$18,0)))</f>
        <v/>
      </c>
      <c r="G11824" s="42" t="str">
        <f aca="false">IF(A11824="","",WORKDAY(B11824,F11824))</f>
        <v/>
      </c>
    </row>
    <row r="11825" customFormat="false" ht="15" hidden="false" customHeight="false" outlineLevel="0" collapsed="false">
      <c r="A11825" s="37"/>
      <c r="B11825" s="38"/>
      <c r="C11825" s="39"/>
      <c r="D11825" s="39"/>
      <c r="E11825" s="40"/>
      <c r="F11825" s="41" t="str">
        <f aca="false">IF(A11825="","",INDEX(Assumptions!$B$16:$B$18,MATCH(C11825,Assumptions!$A$16:$A$18,0)))</f>
        <v/>
      </c>
      <c r="G11825" s="42" t="str">
        <f aca="false">IF(A11825="","",WORKDAY(B11825,F11825))</f>
        <v/>
      </c>
    </row>
    <row r="11826" customFormat="false" ht="15" hidden="false" customHeight="false" outlineLevel="0" collapsed="false">
      <c r="A11826" s="37"/>
      <c r="B11826" s="38"/>
      <c r="C11826" s="39"/>
      <c r="D11826" s="39"/>
      <c r="E11826" s="40"/>
      <c r="F11826" s="41" t="str">
        <f aca="false">IF(A11826="","",INDEX(Assumptions!$B$16:$B$18,MATCH(C11826,Assumptions!$A$16:$A$18,0)))</f>
        <v/>
      </c>
      <c r="G11826" s="42" t="str">
        <f aca="false">IF(A11826="","",WORKDAY(B11826,F11826))</f>
        <v/>
      </c>
    </row>
    <row r="11827" customFormat="false" ht="15" hidden="false" customHeight="false" outlineLevel="0" collapsed="false">
      <c r="A11827" s="37"/>
      <c r="B11827" s="38"/>
      <c r="C11827" s="39"/>
      <c r="D11827" s="39"/>
      <c r="E11827" s="40"/>
      <c r="F11827" s="41" t="str">
        <f aca="false">IF(A11827="","",INDEX(Assumptions!$B$16:$B$18,MATCH(C11827,Assumptions!$A$16:$A$18,0)))</f>
        <v/>
      </c>
      <c r="G11827" s="42" t="str">
        <f aca="false">IF(A11827="","",WORKDAY(B11827,F11827))</f>
        <v/>
      </c>
    </row>
    <row r="11828" customFormat="false" ht="15" hidden="false" customHeight="false" outlineLevel="0" collapsed="false">
      <c r="A11828" s="37"/>
      <c r="B11828" s="38"/>
      <c r="C11828" s="39"/>
      <c r="D11828" s="39"/>
      <c r="E11828" s="40"/>
      <c r="F11828" s="41" t="str">
        <f aca="false">IF(A11828="","",INDEX(Assumptions!$B$16:$B$18,MATCH(C11828,Assumptions!$A$16:$A$18,0)))</f>
        <v/>
      </c>
      <c r="G11828" s="42" t="str">
        <f aca="false">IF(A11828="","",WORKDAY(B11828,F11828))</f>
        <v/>
      </c>
    </row>
    <row r="11829" customFormat="false" ht="15" hidden="false" customHeight="false" outlineLevel="0" collapsed="false">
      <c r="A11829" s="37"/>
      <c r="B11829" s="38"/>
      <c r="C11829" s="39"/>
      <c r="D11829" s="39"/>
      <c r="E11829" s="40"/>
      <c r="F11829" s="41" t="str">
        <f aca="false">IF(A11829="","",INDEX(Assumptions!$B$16:$B$18,MATCH(C11829,Assumptions!$A$16:$A$18,0)))</f>
        <v/>
      </c>
      <c r="G11829" s="42" t="str">
        <f aca="false">IF(A11829="","",WORKDAY(B11829,F11829))</f>
        <v/>
      </c>
    </row>
    <row r="11830" customFormat="false" ht="15" hidden="false" customHeight="false" outlineLevel="0" collapsed="false">
      <c r="A11830" s="37"/>
      <c r="B11830" s="38"/>
      <c r="C11830" s="39"/>
      <c r="D11830" s="39"/>
      <c r="E11830" s="40"/>
      <c r="F11830" s="41" t="str">
        <f aca="false">IF(A11830="","",INDEX(Assumptions!$B$16:$B$18,MATCH(C11830,Assumptions!$A$16:$A$18,0)))</f>
        <v/>
      </c>
      <c r="G11830" s="42" t="str">
        <f aca="false">IF(A11830="","",WORKDAY(B11830,F11830))</f>
        <v/>
      </c>
    </row>
    <row r="11831" customFormat="false" ht="15" hidden="false" customHeight="false" outlineLevel="0" collapsed="false">
      <c r="A11831" s="37"/>
      <c r="B11831" s="38"/>
      <c r="C11831" s="39"/>
      <c r="D11831" s="39"/>
      <c r="E11831" s="40"/>
      <c r="F11831" s="41" t="str">
        <f aca="false">IF(A11831="","",INDEX(Assumptions!$B$16:$B$18,MATCH(C11831,Assumptions!$A$16:$A$18,0)))</f>
        <v/>
      </c>
      <c r="G11831" s="42" t="str">
        <f aca="false">IF(A11831="","",WORKDAY(B11831,F11831))</f>
        <v/>
      </c>
    </row>
    <row r="11832" customFormat="false" ht="15" hidden="false" customHeight="false" outlineLevel="0" collapsed="false">
      <c r="A11832" s="37"/>
      <c r="B11832" s="38"/>
      <c r="C11832" s="39"/>
      <c r="D11832" s="39"/>
      <c r="E11832" s="40"/>
      <c r="F11832" s="41" t="str">
        <f aca="false">IF(A11832="","",INDEX(Assumptions!$B$16:$B$18,MATCH(C11832,Assumptions!$A$16:$A$18,0)))</f>
        <v/>
      </c>
      <c r="G11832" s="42" t="str">
        <f aca="false">IF(A11832="","",WORKDAY(B11832,F11832))</f>
        <v/>
      </c>
    </row>
    <row r="11833" customFormat="false" ht="15" hidden="false" customHeight="false" outlineLevel="0" collapsed="false">
      <c r="A11833" s="37"/>
      <c r="B11833" s="38"/>
      <c r="C11833" s="39"/>
      <c r="D11833" s="39"/>
      <c r="E11833" s="40"/>
      <c r="F11833" s="41" t="str">
        <f aca="false">IF(A11833="","",INDEX(Assumptions!$B$16:$B$18,MATCH(C11833,Assumptions!$A$16:$A$18,0)))</f>
        <v/>
      </c>
      <c r="G11833" s="42" t="str">
        <f aca="false">IF(A11833="","",WORKDAY(B11833,F11833))</f>
        <v/>
      </c>
    </row>
    <row r="11834" customFormat="false" ht="15" hidden="false" customHeight="false" outlineLevel="0" collapsed="false">
      <c r="A11834" s="37"/>
      <c r="B11834" s="38"/>
      <c r="C11834" s="39"/>
      <c r="D11834" s="39"/>
      <c r="E11834" s="40"/>
      <c r="F11834" s="41" t="str">
        <f aca="false">IF(A11834="","",INDEX(Assumptions!$B$16:$B$18,MATCH(C11834,Assumptions!$A$16:$A$18,0)))</f>
        <v/>
      </c>
      <c r="G11834" s="42" t="str">
        <f aca="false">IF(A11834="","",WORKDAY(B11834,F11834))</f>
        <v/>
      </c>
    </row>
    <row r="11835" customFormat="false" ht="15" hidden="false" customHeight="false" outlineLevel="0" collapsed="false">
      <c r="A11835" s="37"/>
      <c r="B11835" s="38"/>
      <c r="C11835" s="39"/>
      <c r="D11835" s="39"/>
      <c r="E11835" s="40"/>
      <c r="F11835" s="41" t="str">
        <f aca="false">IF(A11835="","",INDEX(Assumptions!$B$16:$B$18,MATCH(C11835,Assumptions!$A$16:$A$18,0)))</f>
        <v/>
      </c>
      <c r="G11835" s="42" t="str">
        <f aca="false">IF(A11835="","",WORKDAY(B11835,F11835))</f>
        <v/>
      </c>
    </row>
    <row r="11836" customFormat="false" ht="15" hidden="false" customHeight="false" outlineLevel="0" collapsed="false">
      <c r="A11836" s="37"/>
      <c r="B11836" s="38"/>
      <c r="C11836" s="39"/>
      <c r="D11836" s="39"/>
      <c r="E11836" s="40"/>
      <c r="F11836" s="41" t="str">
        <f aca="false">IF(A11836="","",INDEX(Assumptions!$B$16:$B$18,MATCH(C11836,Assumptions!$A$16:$A$18,0)))</f>
        <v/>
      </c>
      <c r="G11836" s="42" t="str">
        <f aca="false">IF(A11836="","",WORKDAY(B11836,F11836))</f>
        <v/>
      </c>
    </row>
    <row r="11837" customFormat="false" ht="15" hidden="false" customHeight="false" outlineLevel="0" collapsed="false">
      <c r="A11837" s="37"/>
      <c r="B11837" s="38"/>
      <c r="C11837" s="39"/>
      <c r="D11837" s="39"/>
      <c r="E11837" s="40"/>
      <c r="F11837" s="41" t="str">
        <f aca="false">IF(A11837="","",INDEX(Assumptions!$B$16:$B$18,MATCH(C11837,Assumptions!$A$16:$A$18,0)))</f>
        <v/>
      </c>
      <c r="G11837" s="42" t="str">
        <f aca="false">IF(A11837="","",WORKDAY(B11837,F11837))</f>
        <v/>
      </c>
    </row>
    <row r="11838" customFormat="false" ht="15" hidden="false" customHeight="false" outlineLevel="0" collapsed="false">
      <c r="A11838" s="37"/>
      <c r="B11838" s="38"/>
      <c r="C11838" s="39"/>
      <c r="D11838" s="39"/>
      <c r="E11838" s="40"/>
      <c r="F11838" s="41" t="str">
        <f aca="false">IF(A11838="","",INDEX(Assumptions!$B$16:$B$18,MATCH(C11838,Assumptions!$A$16:$A$18,0)))</f>
        <v/>
      </c>
      <c r="G11838" s="42" t="str">
        <f aca="false">IF(A11838="","",WORKDAY(B11838,F11838))</f>
        <v/>
      </c>
    </row>
    <row r="11839" customFormat="false" ht="15" hidden="false" customHeight="false" outlineLevel="0" collapsed="false">
      <c r="A11839" s="37"/>
      <c r="B11839" s="38"/>
      <c r="C11839" s="39"/>
      <c r="D11839" s="39"/>
      <c r="E11839" s="40"/>
      <c r="F11839" s="41" t="str">
        <f aca="false">IF(A11839="","",INDEX(Assumptions!$B$16:$B$18,MATCH(C11839,Assumptions!$A$16:$A$18,0)))</f>
        <v/>
      </c>
      <c r="G11839" s="42" t="str">
        <f aca="false">IF(A11839="","",WORKDAY(B11839,F11839))</f>
        <v/>
      </c>
    </row>
    <row r="11840" customFormat="false" ht="15" hidden="false" customHeight="false" outlineLevel="0" collapsed="false">
      <c r="A11840" s="37"/>
      <c r="B11840" s="38"/>
      <c r="C11840" s="39"/>
      <c r="D11840" s="39"/>
      <c r="E11840" s="40"/>
      <c r="F11840" s="41" t="str">
        <f aca="false">IF(A11840="","",INDEX(Assumptions!$B$16:$B$18,MATCH(C11840,Assumptions!$A$16:$A$18,0)))</f>
        <v/>
      </c>
      <c r="G11840" s="42" t="str">
        <f aca="false">IF(A11840="","",WORKDAY(B11840,F11840))</f>
        <v/>
      </c>
    </row>
    <row r="11841" customFormat="false" ht="15" hidden="false" customHeight="false" outlineLevel="0" collapsed="false">
      <c r="A11841" s="37"/>
      <c r="B11841" s="38"/>
      <c r="C11841" s="39"/>
      <c r="D11841" s="39"/>
      <c r="E11841" s="40"/>
      <c r="F11841" s="41" t="str">
        <f aca="false">IF(A11841="","",INDEX(Assumptions!$B$16:$B$18,MATCH(C11841,Assumptions!$A$16:$A$18,0)))</f>
        <v/>
      </c>
      <c r="G11841" s="42" t="str">
        <f aca="false">IF(A11841="","",WORKDAY(B11841,F11841))</f>
        <v/>
      </c>
    </row>
    <row r="11842" customFormat="false" ht="15" hidden="false" customHeight="false" outlineLevel="0" collapsed="false">
      <c r="A11842" s="37"/>
      <c r="B11842" s="38"/>
      <c r="C11842" s="39"/>
      <c r="D11842" s="39"/>
      <c r="E11842" s="40"/>
      <c r="F11842" s="41" t="str">
        <f aca="false">IF(A11842="","",INDEX(Assumptions!$B$16:$B$18,MATCH(C11842,Assumptions!$A$16:$A$18,0)))</f>
        <v/>
      </c>
      <c r="G11842" s="42" t="str">
        <f aca="false">IF(A11842="","",WORKDAY(B11842,F11842))</f>
        <v/>
      </c>
    </row>
    <row r="11843" customFormat="false" ht="15" hidden="false" customHeight="false" outlineLevel="0" collapsed="false">
      <c r="A11843" s="37"/>
      <c r="B11843" s="38"/>
      <c r="C11843" s="39"/>
      <c r="D11843" s="39"/>
      <c r="E11843" s="40"/>
      <c r="F11843" s="41" t="str">
        <f aca="false">IF(A11843="","",INDEX(Assumptions!$B$16:$B$18,MATCH(C11843,Assumptions!$A$16:$A$18,0)))</f>
        <v/>
      </c>
      <c r="G11843" s="42" t="str">
        <f aca="false">IF(A11843="","",WORKDAY(B11843,F11843))</f>
        <v/>
      </c>
    </row>
    <row r="11844" customFormat="false" ht="15" hidden="false" customHeight="false" outlineLevel="0" collapsed="false">
      <c r="A11844" s="37"/>
      <c r="B11844" s="38"/>
      <c r="C11844" s="39"/>
      <c r="D11844" s="39"/>
      <c r="E11844" s="40"/>
      <c r="F11844" s="41" t="str">
        <f aca="false">IF(A11844="","",INDEX(Assumptions!$B$16:$B$18,MATCH(C11844,Assumptions!$A$16:$A$18,0)))</f>
        <v/>
      </c>
      <c r="G11844" s="42" t="str">
        <f aca="false">IF(A11844="","",WORKDAY(B11844,F11844))</f>
        <v/>
      </c>
    </row>
    <row r="11845" customFormat="false" ht="15" hidden="false" customHeight="false" outlineLevel="0" collapsed="false">
      <c r="A11845" s="37"/>
      <c r="B11845" s="38"/>
      <c r="C11845" s="39"/>
      <c r="D11845" s="39"/>
      <c r="E11845" s="40"/>
      <c r="F11845" s="41" t="str">
        <f aca="false">IF(A11845="","",INDEX(Assumptions!$B$16:$B$18,MATCH(C11845,Assumptions!$A$16:$A$18,0)))</f>
        <v/>
      </c>
      <c r="G11845" s="42" t="str">
        <f aca="false">IF(A11845="","",WORKDAY(B11845,F11845))</f>
        <v/>
      </c>
    </row>
    <row r="11846" customFormat="false" ht="15" hidden="false" customHeight="false" outlineLevel="0" collapsed="false">
      <c r="A11846" s="37"/>
      <c r="B11846" s="38"/>
      <c r="C11846" s="39"/>
      <c r="D11846" s="39"/>
      <c r="E11846" s="40"/>
      <c r="F11846" s="41" t="str">
        <f aca="false">IF(A11846="","",INDEX(Assumptions!$B$16:$B$18,MATCH(C11846,Assumptions!$A$16:$A$18,0)))</f>
        <v/>
      </c>
      <c r="G11846" s="42" t="str">
        <f aca="false">IF(A11846="","",WORKDAY(B11846,F11846))</f>
        <v/>
      </c>
    </row>
    <row r="11847" customFormat="false" ht="15" hidden="false" customHeight="false" outlineLevel="0" collapsed="false">
      <c r="A11847" s="37"/>
      <c r="B11847" s="38"/>
      <c r="C11847" s="39"/>
      <c r="D11847" s="39"/>
      <c r="E11847" s="40"/>
      <c r="F11847" s="41" t="str">
        <f aca="false">IF(A11847="","",INDEX(Assumptions!$B$16:$B$18,MATCH(C11847,Assumptions!$A$16:$A$18,0)))</f>
        <v/>
      </c>
      <c r="G11847" s="42" t="str">
        <f aca="false">IF(A11847="","",WORKDAY(B11847,F11847))</f>
        <v/>
      </c>
    </row>
    <row r="11848" customFormat="false" ht="15" hidden="false" customHeight="false" outlineLevel="0" collapsed="false">
      <c r="A11848" s="37"/>
      <c r="B11848" s="38"/>
      <c r="C11848" s="39"/>
      <c r="D11848" s="39"/>
      <c r="E11848" s="40"/>
      <c r="F11848" s="41" t="str">
        <f aca="false">IF(A11848="","",INDEX(Assumptions!$B$16:$B$18,MATCH(C11848,Assumptions!$A$16:$A$18,0)))</f>
        <v/>
      </c>
      <c r="G11848" s="42" t="str">
        <f aca="false">IF(A11848="","",WORKDAY(B11848,F11848))</f>
        <v/>
      </c>
    </row>
    <row r="11849" customFormat="false" ht="15" hidden="false" customHeight="false" outlineLevel="0" collapsed="false">
      <c r="A11849" s="37"/>
      <c r="B11849" s="38"/>
      <c r="C11849" s="39"/>
      <c r="D11849" s="39"/>
      <c r="E11849" s="40"/>
      <c r="F11849" s="41" t="str">
        <f aca="false">IF(A11849="","",INDEX(Assumptions!$B$16:$B$18,MATCH(C11849,Assumptions!$A$16:$A$18,0)))</f>
        <v/>
      </c>
      <c r="G11849" s="42" t="str">
        <f aca="false">IF(A11849="","",WORKDAY(B11849,F11849))</f>
        <v/>
      </c>
    </row>
    <row r="11850" customFormat="false" ht="15" hidden="false" customHeight="false" outlineLevel="0" collapsed="false">
      <c r="A11850" s="37"/>
      <c r="B11850" s="38"/>
      <c r="C11850" s="39"/>
      <c r="D11850" s="39"/>
      <c r="E11850" s="40"/>
      <c r="F11850" s="41" t="str">
        <f aca="false">IF(A11850="","",INDEX(Assumptions!$B$16:$B$18,MATCH(C11850,Assumptions!$A$16:$A$18,0)))</f>
        <v/>
      </c>
      <c r="G11850" s="42" t="str">
        <f aca="false">IF(A11850="","",WORKDAY(B11850,F11850))</f>
        <v/>
      </c>
    </row>
    <row r="11851" customFormat="false" ht="15" hidden="false" customHeight="false" outlineLevel="0" collapsed="false">
      <c r="A11851" s="37"/>
      <c r="B11851" s="38"/>
      <c r="C11851" s="39"/>
      <c r="D11851" s="39"/>
      <c r="E11851" s="40"/>
      <c r="F11851" s="41" t="str">
        <f aca="false">IF(A11851="","",INDEX(Assumptions!$B$16:$B$18,MATCH(C11851,Assumptions!$A$16:$A$18,0)))</f>
        <v/>
      </c>
      <c r="G11851" s="42" t="str">
        <f aca="false">IF(A11851="","",WORKDAY(B11851,F11851))</f>
        <v/>
      </c>
    </row>
    <row r="11852" customFormat="false" ht="15" hidden="false" customHeight="false" outlineLevel="0" collapsed="false">
      <c r="A11852" s="37"/>
      <c r="B11852" s="38"/>
      <c r="C11852" s="39"/>
      <c r="D11852" s="39"/>
      <c r="E11852" s="40"/>
      <c r="F11852" s="41" t="str">
        <f aca="false">IF(A11852="","",INDEX(Assumptions!$B$16:$B$18,MATCH(C11852,Assumptions!$A$16:$A$18,0)))</f>
        <v/>
      </c>
      <c r="G11852" s="42" t="str">
        <f aca="false">IF(A11852="","",WORKDAY(B11852,F11852))</f>
        <v/>
      </c>
    </row>
    <row r="11853" customFormat="false" ht="15" hidden="false" customHeight="false" outlineLevel="0" collapsed="false">
      <c r="A11853" s="37"/>
      <c r="B11853" s="38"/>
      <c r="C11853" s="39"/>
      <c r="D11853" s="39"/>
      <c r="E11853" s="40"/>
      <c r="F11853" s="41" t="str">
        <f aca="false">IF(A11853="","",INDEX(Assumptions!$B$16:$B$18,MATCH(C11853,Assumptions!$A$16:$A$18,0)))</f>
        <v/>
      </c>
      <c r="G11853" s="42" t="str">
        <f aca="false">IF(A11853="","",WORKDAY(B11853,F11853))</f>
        <v/>
      </c>
    </row>
    <row r="11854" customFormat="false" ht="15" hidden="false" customHeight="false" outlineLevel="0" collapsed="false">
      <c r="A11854" s="37"/>
      <c r="B11854" s="38"/>
      <c r="C11854" s="39"/>
      <c r="D11854" s="39"/>
      <c r="E11854" s="40"/>
      <c r="F11854" s="41" t="str">
        <f aca="false">IF(A11854="","",INDEX(Assumptions!$B$16:$B$18,MATCH(C11854,Assumptions!$A$16:$A$18,0)))</f>
        <v/>
      </c>
      <c r="G11854" s="42" t="str">
        <f aca="false">IF(A11854="","",WORKDAY(B11854,F11854))</f>
        <v/>
      </c>
    </row>
    <row r="11855" customFormat="false" ht="15" hidden="false" customHeight="false" outlineLevel="0" collapsed="false">
      <c r="A11855" s="37"/>
      <c r="B11855" s="38"/>
      <c r="C11855" s="39"/>
      <c r="D11855" s="39"/>
      <c r="E11855" s="40"/>
      <c r="F11855" s="41" t="str">
        <f aca="false">IF(A11855="","",INDEX(Assumptions!$B$16:$B$18,MATCH(C11855,Assumptions!$A$16:$A$18,0)))</f>
        <v/>
      </c>
      <c r="G11855" s="42" t="str">
        <f aca="false">IF(A11855="","",WORKDAY(B11855,F11855))</f>
        <v/>
      </c>
    </row>
    <row r="11856" customFormat="false" ht="15" hidden="false" customHeight="false" outlineLevel="0" collapsed="false">
      <c r="A11856" s="37"/>
      <c r="B11856" s="38"/>
      <c r="C11856" s="39"/>
      <c r="D11856" s="39"/>
      <c r="E11856" s="40"/>
      <c r="F11856" s="41" t="str">
        <f aca="false">IF(A11856="","",INDEX(Assumptions!$B$16:$B$18,MATCH(C11856,Assumptions!$A$16:$A$18,0)))</f>
        <v/>
      </c>
      <c r="G11856" s="42" t="str">
        <f aca="false">IF(A11856="","",WORKDAY(B11856,F11856))</f>
        <v/>
      </c>
    </row>
    <row r="11857" customFormat="false" ht="15" hidden="false" customHeight="false" outlineLevel="0" collapsed="false">
      <c r="A11857" s="37"/>
      <c r="B11857" s="38"/>
      <c r="C11857" s="39"/>
      <c r="D11857" s="39"/>
      <c r="E11857" s="40"/>
      <c r="F11857" s="41" t="str">
        <f aca="false">IF(A11857="","",INDEX(Assumptions!$B$16:$B$18,MATCH(C11857,Assumptions!$A$16:$A$18,0)))</f>
        <v/>
      </c>
      <c r="G11857" s="42" t="str">
        <f aca="false">IF(A11857="","",WORKDAY(B11857,F11857))</f>
        <v/>
      </c>
    </row>
    <row r="11858" customFormat="false" ht="15" hidden="false" customHeight="false" outlineLevel="0" collapsed="false">
      <c r="A11858" s="37"/>
      <c r="B11858" s="38"/>
      <c r="C11858" s="39"/>
      <c r="D11858" s="39"/>
      <c r="E11858" s="40"/>
      <c r="F11858" s="41" t="str">
        <f aca="false">IF(A11858="","",INDEX(Assumptions!$B$16:$B$18,MATCH(C11858,Assumptions!$A$16:$A$18,0)))</f>
        <v/>
      </c>
      <c r="G11858" s="42" t="str">
        <f aca="false">IF(A11858="","",WORKDAY(B11858,F11858))</f>
        <v/>
      </c>
    </row>
    <row r="11859" customFormat="false" ht="15" hidden="false" customHeight="false" outlineLevel="0" collapsed="false">
      <c r="A11859" s="37"/>
      <c r="B11859" s="38"/>
      <c r="C11859" s="39"/>
      <c r="D11859" s="39"/>
      <c r="E11859" s="40"/>
      <c r="F11859" s="41" t="str">
        <f aca="false">IF(A11859="","",INDEX(Assumptions!$B$16:$B$18,MATCH(C11859,Assumptions!$A$16:$A$18,0)))</f>
        <v/>
      </c>
      <c r="G11859" s="42" t="str">
        <f aca="false">IF(A11859="","",WORKDAY(B11859,F11859))</f>
        <v/>
      </c>
    </row>
    <row r="11860" customFormat="false" ht="15" hidden="false" customHeight="false" outlineLevel="0" collapsed="false">
      <c r="A11860" s="37"/>
      <c r="B11860" s="38"/>
      <c r="C11860" s="39"/>
      <c r="D11860" s="39"/>
      <c r="E11860" s="40"/>
      <c r="F11860" s="41" t="str">
        <f aca="false">IF(A11860="","",INDEX(Assumptions!$B$16:$B$18,MATCH(C11860,Assumptions!$A$16:$A$18,0)))</f>
        <v/>
      </c>
      <c r="G11860" s="42" t="str">
        <f aca="false">IF(A11860="","",WORKDAY(B11860,F11860))</f>
        <v/>
      </c>
    </row>
    <row r="11861" customFormat="false" ht="15" hidden="false" customHeight="false" outlineLevel="0" collapsed="false">
      <c r="A11861" s="37"/>
      <c r="B11861" s="38"/>
      <c r="C11861" s="39"/>
      <c r="D11861" s="39"/>
      <c r="E11861" s="40"/>
      <c r="F11861" s="41" t="str">
        <f aca="false">IF(A11861="","",INDEX(Assumptions!$B$16:$B$18,MATCH(C11861,Assumptions!$A$16:$A$18,0)))</f>
        <v/>
      </c>
      <c r="G11861" s="42" t="str">
        <f aca="false">IF(A11861="","",WORKDAY(B11861,F11861))</f>
        <v/>
      </c>
    </row>
    <row r="11862" customFormat="false" ht="15" hidden="false" customHeight="false" outlineLevel="0" collapsed="false">
      <c r="A11862" s="37"/>
      <c r="B11862" s="38"/>
      <c r="C11862" s="39"/>
      <c r="D11862" s="39"/>
      <c r="E11862" s="40"/>
      <c r="F11862" s="41" t="str">
        <f aca="false">IF(A11862="","",INDEX(Assumptions!$B$16:$B$18,MATCH(C11862,Assumptions!$A$16:$A$18,0)))</f>
        <v/>
      </c>
      <c r="G11862" s="42" t="str">
        <f aca="false">IF(A11862="","",WORKDAY(B11862,F11862))</f>
        <v/>
      </c>
    </row>
    <row r="11863" customFormat="false" ht="15" hidden="false" customHeight="false" outlineLevel="0" collapsed="false">
      <c r="A11863" s="37"/>
      <c r="B11863" s="38"/>
      <c r="C11863" s="39"/>
      <c r="D11863" s="39"/>
      <c r="E11863" s="40"/>
      <c r="F11863" s="41" t="str">
        <f aca="false">IF(A11863="","",INDEX(Assumptions!$B$16:$B$18,MATCH(C11863,Assumptions!$A$16:$A$18,0)))</f>
        <v/>
      </c>
      <c r="G11863" s="42" t="str">
        <f aca="false">IF(A11863="","",WORKDAY(B11863,F11863))</f>
        <v/>
      </c>
    </row>
    <row r="11864" customFormat="false" ht="15" hidden="false" customHeight="false" outlineLevel="0" collapsed="false">
      <c r="A11864" s="37"/>
      <c r="B11864" s="38"/>
      <c r="C11864" s="39"/>
      <c r="D11864" s="39"/>
      <c r="E11864" s="40"/>
      <c r="F11864" s="41" t="str">
        <f aca="false">IF(A11864="","",INDEX(Assumptions!$B$16:$B$18,MATCH(C11864,Assumptions!$A$16:$A$18,0)))</f>
        <v/>
      </c>
      <c r="G11864" s="42" t="str">
        <f aca="false">IF(A11864="","",WORKDAY(B11864,F11864))</f>
        <v/>
      </c>
    </row>
    <row r="11865" customFormat="false" ht="15" hidden="false" customHeight="false" outlineLevel="0" collapsed="false">
      <c r="A11865" s="37"/>
      <c r="B11865" s="38"/>
      <c r="C11865" s="39"/>
      <c r="D11865" s="39"/>
      <c r="E11865" s="40"/>
      <c r="F11865" s="41" t="str">
        <f aca="false">IF(A11865="","",INDEX(Assumptions!$B$16:$B$18,MATCH(C11865,Assumptions!$A$16:$A$18,0)))</f>
        <v/>
      </c>
      <c r="G11865" s="42" t="str">
        <f aca="false">IF(A11865="","",WORKDAY(B11865,F11865))</f>
        <v/>
      </c>
    </row>
    <row r="11866" customFormat="false" ht="15" hidden="false" customHeight="false" outlineLevel="0" collapsed="false">
      <c r="A11866" s="37"/>
      <c r="B11866" s="38"/>
      <c r="C11866" s="39"/>
      <c r="D11866" s="39"/>
      <c r="E11866" s="40"/>
      <c r="F11866" s="41" t="str">
        <f aca="false">IF(A11866="","",INDEX(Assumptions!$B$16:$B$18,MATCH(C11866,Assumptions!$A$16:$A$18,0)))</f>
        <v/>
      </c>
      <c r="G11866" s="42" t="str">
        <f aca="false">IF(A11866="","",WORKDAY(B11866,F11866))</f>
        <v/>
      </c>
    </row>
    <row r="11867" customFormat="false" ht="15" hidden="false" customHeight="false" outlineLevel="0" collapsed="false">
      <c r="A11867" s="37"/>
      <c r="B11867" s="38"/>
      <c r="C11867" s="39"/>
      <c r="D11867" s="39"/>
      <c r="E11867" s="40"/>
      <c r="F11867" s="41" t="str">
        <f aca="false">IF(A11867="","",INDEX(Assumptions!$B$16:$B$18,MATCH(C11867,Assumptions!$A$16:$A$18,0)))</f>
        <v/>
      </c>
      <c r="G11867" s="42" t="str">
        <f aca="false">IF(A11867="","",WORKDAY(B11867,F11867))</f>
        <v/>
      </c>
    </row>
    <row r="11868" customFormat="false" ht="15" hidden="false" customHeight="false" outlineLevel="0" collapsed="false">
      <c r="A11868" s="37"/>
      <c r="B11868" s="38"/>
      <c r="C11868" s="39"/>
      <c r="D11868" s="39"/>
      <c r="E11868" s="40"/>
      <c r="F11868" s="41" t="str">
        <f aca="false">IF(A11868="","",INDEX(Assumptions!$B$16:$B$18,MATCH(C11868,Assumptions!$A$16:$A$18,0)))</f>
        <v/>
      </c>
      <c r="G11868" s="42" t="str">
        <f aca="false">IF(A11868="","",WORKDAY(B11868,F11868))</f>
        <v/>
      </c>
    </row>
    <row r="11869" customFormat="false" ht="15" hidden="false" customHeight="false" outlineLevel="0" collapsed="false">
      <c r="A11869" s="37"/>
      <c r="B11869" s="38"/>
      <c r="C11869" s="39"/>
      <c r="D11869" s="39"/>
      <c r="E11869" s="40"/>
      <c r="F11869" s="41" t="str">
        <f aca="false">IF(A11869="","",INDEX(Assumptions!$B$16:$B$18,MATCH(C11869,Assumptions!$A$16:$A$18,0)))</f>
        <v/>
      </c>
      <c r="G11869" s="42" t="str">
        <f aca="false">IF(A11869="","",WORKDAY(B11869,F11869))</f>
        <v/>
      </c>
    </row>
    <row r="11870" customFormat="false" ht="15" hidden="false" customHeight="false" outlineLevel="0" collapsed="false">
      <c r="A11870" s="37"/>
      <c r="B11870" s="38"/>
      <c r="C11870" s="39"/>
      <c r="D11870" s="39"/>
      <c r="E11870" s="40"/>
      <c r="F11870" s="41" t="str">
        <f aca="false">IF(A11870="","",INDEX(Assumptions!$B$16:$B$18,MATCH(C11870,Assumptions!$A$16:$A$18,0)))</f>
        <v/>
      </c>
      <c r="G11870" s="42" t="str">
        <f aca="false">IF(A11870="","",WORKDAY(B11870,F11870))</f>
        <v/>
      </c>
    </row>
    <row r="11871" customFormat="false" ht="15" hidden="false" customHeight="false" outlineLevel="0" collapsed="false">
      <c r="A11871" s="37"/>
      <c r="B11871" s="38"/>
      <c r="C11871" s="39"/>
      <c r="D11871" s="39"/>
      <c r="E11871" s="40"/>
      <c r="F11871" s="41" t="str">
        <f aca="false">IF(A11871="","",INDEX(Assumptions!$B$16:$B$18,MATCH(C11871,Assumptions!$A$16:$A$18,0)))</f>
        <v/>
      </c>
      <c r="G11871" s="42" t="str">
        <f aca="false">IF(A11871="","",WORKDAY(B11871,F11871))</f>
        <v/>
      </c>
    </row>
    <row r="11872" customFormat="false" ht="15" hidden="false" customHeight="false" outlineLevel="0" collapsed="false">
      <c r="A11872" s="37"/>
      <c r="B11872" s="38"/>
      <c r="C11872" s="39"/>
      <c r="D11872" s="39"/>
      <c r="E11872" s="40"/>
      <c r="F11872" s="41" t="str">
        <f aca="false">IF(A11872="","",INDEX(Assumptions!$B$16:$B$18,MATCH(C11872,Assumptions!$A$16:$A$18,0)))</f>
        <v/>
      </c>
      <c r="G11872" s="42" t="str">
        <f aca="false">IF(A11872="","",WORKDAY(B11872,F11872))</f>
        <v/>
      </c>
    </row>
    <row r="11873" customFormat="false" ht="15" hidden="false" customHeight="false" outlineLevel="0" collapsed="false">
      <c r="A11873" s="37"/>
      <c r="B11873" s="38"/>
      <c r="C11873" s="39"/>
      <c r="D11873" s="39"/>
      <c r="E11873" s="40"/>
      <c r="F11873" s="41" t="str">
        <f aca="false">IF(A11873="","",INDEX(Assumptions!$B$16:$B$18,MATCH(C11873,Assumptions!$A$16:$A$18,0)))</f>
        <v/>
      </c>
      <c r="G11873" s="42" t="str">
        <f aca="false">IF(A11873="","",WORKDAY(B11873,F11873))</f>
        <v/>
      </c>
    </row>
    <row r="11874" customFormat="false" ht="15" hidden="false" customHeight="false" outlineLevel="0" collapsed="false">
      <c r="A11874" s="37"/>
      <c r="B11874" s="38"/>
      <c r="C11874" s="39"/>
      <c r="D11874" s="39"/>
      <c r="E11874" s="40"/>
      <c r="F11874" s="41" t="str">
        <f aca="false">IF(A11874="","",INDEX(Assumptions!$B$16:$B$18,MATCH(C11874,Assumptions!$A$16:$A$18,0)))</f>
        <v/>
      </c>
      <c r="G11874" s="42" t="str">
        <f aca="false">IF(A11874="","",WORKDAY(B11874,F11874))</f>
        <v/>
      </c>
    </row>
    <row r="11875" customFormat="false" ht="15" hidden="false" customHeight="false" outlineLevel="0" collapsed="false">
      <c r="A11875" s="37"/>
      <c r="B11875" s="38"/>
      <c r="C11875" s="39"/>
      <c r="D11875" s="39"/>
      <c r="E11875" s="40"/>
      <c r="F11875" s="41" t="str">
        <f aca="false">IF(A11875="","",INDEX(Assumptions!$B$16:$B$18,MATCH(C11875,Assumptions!$A$16:$A$18,0)))</f>
        <v/>
      </c>
      <c r="G11875" s="42" t="str">
        <f aca="false">IF(A11875="","",WORKDAY(B11875,F11875))</f>
        <v/>
      </c>
    </row>
    <row r="11876" customFormat="false" ht="15" hidden="false" customHeight="false" outlineLevel="0" collapsed="false">
      <c r="A11876" s="37"/>
      <c r="B11876" s="38"/>
      <c r="C11876" s="39"/>
      <c r="D11876" s="39"/>
      <c r="E11876" s="40"/>
      <c r="F11876" s="41" t="str">
        <f aca="false">IF(A11876="","",INDEX(Assumptions!$B$16:$B$18,MATCH(C11876,Assumptions!$A$16:$A$18,0)))</f>
        <v/>
      </c>
      <c r="G11876" s="42" t="str">
        <f aca="false">IF(A11876="","",WORKDAY(B11876,F11876))</f>
        <v/>
      </c>
    </row>
    <row r="11877" customFormat="false" ht="15" hidden="false" customHeight="false" outlineLevel="0" collapsed="false">
      <c r="A11877" s="37"/>
      <c r="B11877" s="38"/>
      <c r="C11877" s="39"/>
      <c r="D11877" s="39"/>
      <c r="E11877" s="40"/>
      <c r="F11877" s="41" t="str">
        <f aca="false">IF(A11877="","",INDEX(Assumptions!$B$16:$B$18,MATCH(C11877,Assumptions!$A$16:$A$18,0)))</f>
        <v/>
      </c>
      <c r="G11877" s="42" t="str">
        <f aca="false">IF(A11877="","",WORKDAY(B11877,F11877))</f>
        <v/>
      </c>
    </row>
    <row r="11878" customFormat="false" ht="15" hidden="false" customHeight="false" outlineLevel="0" collapsed="false">
      <c r="A11878" s="37"/>
      <c r="B11878" s="38"/>
      <c r="C11878" s="39"/>
      <c r="D11878" s="39"/>
      <c r="E11878" s="40"/>
      <c r="F11878" s="41" t="str">
        <f aca="false">IF(A11878="","",INDEX(Assumptions!$B$16:$B$18,MATCH(C11878,Assumptions!$A$16:$A$18,0)))</f>
        <v/>
      </c>
      <c r="G11878" s="42" t="str">
        <f aca="false">IF(A11878="","",WORKDAY(B11878,F11878))</f>
        <v/>
      </c>
    </row>
    <row r="11879" customFormat="false" ht="15" hidden="false" customHeight="false" outlineLevel="0" collapsed="false">
      <c r="A11879" s="37"/>
      <c r="B11879" s="38"/>
      <c r="C11879" s="39"/>
      <c r="D11879" s="39"/>
      <c r="E11879" s="40"/>
      <c r="F11879" s="41" t="str">
        <f aca="false">IF(A11879="","",INDEX(Assumptions!$B$16:$B$18,MATCH(C11879,Assumptions!$A$16:$A$18,0)))</f>
        <v/>
      </c>
      <c r="G11879" s="42" t="str">
        <f aca="false">IF(A11879="","",WORKDAY(B11879,F11879))</f>
        <v/>
      </c>
    </row>
    <row r="11880" customFormat="false" ht="15" hidden="false" customHeight="false" outlineLevel="0" collapsed="false">
      <c r="A11880" s="37"/>
      <c r="B11880" s="38"/>
      <c r="C11880" s="39"/>
      <c r="D11880" s="39"/>
      <c r="E11880" s="40"/>
      <c r="F11880" s="41" t="str">
        <f aca="false">IF(A11880="","",INDEX(Assumptions!$B$16:$B$18,MATCH(C11880,Assumptions!$A$16:$A$18,0)))</f>
        <v/>
      </c>
      <c r="G11880" s="42" t="str">
        <f aca="false">IF(A11880="","",WORKDAY(B11880,F11880))</f>
        <v/>
      </c>
    </row>
    <row r="11881" customFormat="false" ht="15" hidden="false" customHeight="false" outlineLevel="0" collapsed="false">
      <c r="A11881" s="37"/>
      <c r="B11881" s="38"/>
      <c r="C11881" s="39"/>
      <c r="D11881" s="39"/>
      <c r="E11881" s="40"/>
      <c r="F11881" s="41" t="str">
        <f aca="false">IF(A11881="","",INDEX(Assumptions!$B$16:$B$18,MATCH(C11881,Assumptions!$A$16:$A$18,0)))</f>
        <v/>
      </c>
      <c r="G11881" s="42" t="str">
        <f aca="false">IF(A11881="","",WORKDAY(B11881,F11881))</f>
        <v/>
      </c>
    </row>
    <row r="11882" customFormat="false" ht="15" hidden="false" customHeight="false" outlineLevel="0" collapsed="false">
      <c r="A11882" s="37"/>
      <c r="B11882" s="38"/>
      <c r="C11882" s="39"/>
      <c r="D11882" s="39"/>
      <c r="E11882" s="40"/>
      <c r="F11882" s="41" t="str">
        <f aca="false">IF(A11882="","",INDEX(Assumptions!$B$16:$B$18,MATCH(C11882,Assumptions!$A$16:$A$18,0)))</f>
        <v/>
      </c>
      <c r="G11882" s="42" t="str">
        <f aca="false">IF(A11882="","",WORKDAY(B11882,F11882))</f>
        <v/>
      </c>
    </row>
    <row r="11883" customFormat="false" ht="15" hidden="false" customHeight="false" outlineLevel="0" collapsed="false">
      <c r="A11883" s="37"/>
      <c r="B11883" s="38"/>
      <c r="C11883" s="39"/>
      <c r="D11883" s="39"/>
      <c r="E11883" s="40"/>
      <c r="F11883" s="41" t="str">
        <f aca="false">IF(A11883="","",INDEX(Assumptions!$B$16:$B$18,MATCH(C11883,Assumptions!$A$16:$A$18,0)))</f>
        <v/>
      </c>
      <c r="G11883" s="42" t="str">
        <f aca="false">IF(A11883="","",WORKDAY(B11883,F11883))</f>
        <v/>
      </c>
    </row>
    <row r="11884" customFormat="false" ht="15" hidden="false" customHeight="false" outlineLevel="0" collapsed="false">
      <c r="A11884" s="37"/>
      <c r="B11884" s="38"/>
      <c r="C11884" s="39"/>
      <c r="D11884" s="39"/>
      <c r="E11884" s="40"/>
      <c r="F11884" s="41" t="str">
        <f aca="false">IF(A11884="","",INDEX(Assumptions!$B$16:$B$18,MATCH(C11884,Assumptions!$A$16:$A$18,0)))</f>
        <v/>
      </c>
      <c r="G11884" s="42" t="str">
        <f aca="false">IF(A11884="","",WORKDAY(B11884,F11884))</f>
        <v/>
      </c>
    </row>
    <row r="11885" customFormat="false" ht="15" hidden="false" customHeight="false" outlineLevel="0" collapsed="false">
      <c r="A11885" s="37"/>
      <c r="B11885" s="38"/>
      <c r="C11885" s="39"/>
      <c r="D11885" s="39"/>
      <c r="E11885" s="40"/>
      <c r="F11885" s="41" t="str">
        <f aca="false">IF(A11885="","",INDEX(Assumptions!$B$16:$B$18,MATCH(C11885,Assumptions!$A$16:$A$18,0)))</f>
        <v/>
      </c>
      <c r="G11885" s="42" t="str">
        <f aca="false">IF(A11885="","",WORKDAY(B11885,F11885))</f>
        <v/>
      </c>
    </row>
    <row r="11886" customFormat="false" ht="15" hidden="false" customHeight="false" outlineLevel="0" collapsed="false">
      <c r="A11886" s="37"/>
      <c r="B11886" s="38"/>
      <c r="C11886" s="39"/>
      <c r="D11886" s="39"/>
      <c r="E11886" s="40"/>
      <c r="F11886" s="41" t="str">
        <f aca="false">IF(A11886="","",INDEX(Assumptions!$B$16:$B$18,MATCH(C11886,Assumptions!$A$16:$A$18,0)))</f>
        <v/>
      </c>
      <c r="G11886" s="42" t="str">
        <f aca="false">IF(A11886="","",WORKDAY(B11886,F11886))</f>
        <v/>
      </c>
    </row>
    <row r="11887" customFormat="false" ht="15" hidden="false" customHeight="false" outlineLevel="0" collapsed="false">
      <c r="A11887" s="37"/>
      <c r="B11887" s="38"/>
      <c r="C11887" s="39"/>
      <c r="D11887" s="39"/>
      <c r="E11887" s="40"/>
      <c r="F11887" s="41" t="str">
        <f aca="false">IF(A11887="","",INDEX(Assumptions!$B$16:$B$18,MATCH(C11887,Assumptions!$A$16:$A$18,0)))</f>
        <v/>
      </c>
      <c r="G11887" s="42" t="str">
        <f aca="false">IF(A11887="","",WORKDAY(B11887,F11887))</f>
        <v/>
      </c>
    </row>
    <row r="11888" customFormat="false" ht="15" hidden="false" customHeight="false" outlineLevel="0" collapsed="false">
      <c r="A11888" s="37"/>
      <c r="B11888" s="38"/>
      <c r="C11888" s="39"/>
      <c r="D11888" s="39"/>
      <c r="E11888" s="40"/>
      <c r="F11888" s="41" t="str">
        <f aca="false">IF(A11888="","",INDEX(Assumptions!$B$16:$B$18,MATCH(C11888,Assumptions!$A$16:$A$18,0)))</f>
        <v/>
      </c>
      <c r="G11888" s="42" t="str">
        <f aca="false">IF(A11888="","",WORKDAY(B11888,F11888))</f>
        <v/>
      </c>
    </row>
    <row r="11889" customFormat="false" ht="15" hidden="false" customHeight="false" outlineLevel="0" collapsed="false">
      <c r="A11889" s="37"/>
      <c r="B11889" s="38"/>
      <c r="C11889" s="39"/>
      <c r="D11889" s="39"/>
      <c r="E11889" s="40"/>
      <c r="F11889" s="41" t="str">
        <f aca="false">IF(A11889="","",INDEX(Assumptions!$B$16:$B$18,MATCH(C11889,Assumptions!$A$16:$A$18,0)))</f>
        <v/>
      </c>
      <c r="G11889" s="42" t="str">
        <f aca="false">IF(A11889="","",WORKDAY(B11889,F11889))</f>
        <v/>
      </c>
    </row>
    <row r="11890" customFormat="false" ht="15" hidden="false" customHeight="false" outlineLevel="0" collapsed="false">
      <c r="A11890" s="37"/>
      <c r="B11890" s="38"/>
      <c r="C11890" s="39"/>
      <c r="D11890" s="39"/>
      <c r="E11890" s="40"/>
      <c r="F11890" s="41" t="str">
        <f aca="false">IF(A11890="","",INDEX(Assumptions!$B$16:$B$18,MATCH(C11890,Assumptions!$A$16:$A$18,0)))</f>
        <v/>
      </c>
      <c r="G11890" s="42" t="str">
        <f aca="false">IF(A11890="","",WORKDAY(B11890,F11890))</f>
        <v/>
      </c>
    </row>
    <row r="11891" customFormat="false" ht="15" hidden="false" customHeight="false" outlineLevel="0" collapsed="false">
      <c r="A11891" s="37"/>
      <c r="B11891" s="38"/>
      <c r="C11891" s="39"/>
      <c r="D11891" s="39"/>
      <c r="E11891" s="40"/>
      <c r="F11891" s="41" t="str">
        <f aca="false">IF(A11891="","",INDEX(Assumptions!$B$16:$B$18,MATCH(C11891,Assumptions!$A$16:$A$18,0)))</f>
        <v/>
      </c>
      <c r="G11891" s="42" t="str">
        <f aca="false">IF(A11891="","",WORKDAY(B11891,F11891))</f>
        <v/>
      </c>
    </row>
    <row r="11892" customFormat="false" ht="15" hidden="false" customHeight="false" outlineLevel="0" collapsed="false">
      <c r="A11892" s="37"/>
      <c r="B11892" s="38"/>
      <c r="C11892" s="39"/>
      <c r="D11892" s="39"/>
      <c r="E11892" s="40"/>
      <c r="F11892" s="41" t="str">
        <f aca="false">IF(A11892="","",INDEX(Assumptions!$B$16:$B$18,MATCH(C11892,Assumptions!$A$16:$A$18,0)))</f>
        <v/>
      </c>
      <c r="G11892" s="42" t="str">
        <f aca="false">IF(A11892="","",WORKDAY(B11892,F11892))</f>
        <v/>
      </c>
    </row>
    <row r="11893" customFormat="false" ht="15" hidden="false" customHeight="false" outlineLevel="0" collapsed="false">
      <c r="A11893" s="37"/>
      <c r="B11893" s="38"/>
      <c r="C11893" s="39"/>
      <c r="D11893" s="39"/>
      <c r="E11893" s="40"/>
      <c r="F11893" s="41" t="str">
        <f aca="false">IF(A11893="","",INDEX(Assumptions!$B$16:$B$18,MATCH(C11893,Assumptions!$A$16:$A$18,0)))</f>
        <v/>
      </c>
      <c r="G11893" s="42" t="str">
        <f aca="false">IF(A11893="","",WORKDAY(B11893,F11893))</f>
        <v/>
      </c>
    </row>
    <row r="11894" customFormat="false" ht="15" hidden="false" customHeight="false" outlineLevel="0" collapsed="false">
      <c r="A11894" s="37"/>
      <c r="B11894" s="38"/>
      <c r="C11894" s="39"/>
      <c r="D11894" s="39"/>
      <c r="E11894" s="40"/>
      <c r="F11894" s="41" t="str">
        <f aca="false">IF(A11894="","",INDEX(Assumptions!$B$16:$B$18,MATCH(C11894,Assumptions!$A$16:$A$18,0)))</f>
        <v/>
      </c>
      <c r="G11894" s="42" t="str">
        <f aca="false">IF(A11894="","",WORKDAY(B11894,F11894))</f>
        <v/>
      </c>
    </row>
    <row r="11895" customFormat="false" ht="15" hidden="false" customHeight="false" outlineLevel="0" collapsed="false">
      <c r="A11895" s="37"/>
      <c r="B11895" s="38"/>
      <c r="C11895" s="39"/>
      <c r="D11895" s="39"/>
      <c r="E11895" s="40"/>
      <c r="F11895" s="41" t="str">
        <f aca="false">IF(A11895="","",INDEX(Assumptions!$B$16:$B$18,MATCH(C11895,Assumptions!$A$16:$A$18,0)))</f>
        <v/>
      </c>
      <c r="G11895" s="42" t="str">
        <f aca="false">IF(A11895="","",WORKDAY(B11895,F11895))</f>
        <v/>
      </c>
    </row>
    <row r="11896" customFormat="false" ht="15" hidden="false" customHeight="false" outlineLevel="0" collapsed="false">
      <c r="A11896" s="37"/>
      <c r="B11896" s="38"/>
      <c r="C11896" s="39"/>
      <c r="D11896" s="39"/>
      <c r="E11896" s="40"/>
      <c r="F11896" s="41" t="str">
        <f aca="false">IF(A11896="","",INDEX(Assumptions!$B$16:$B$18,MATCH(C11896,Assumptions!$A$16:$A$18,0)))</f>
        <v/>
      </c>
      <c r="G11896" s="42" t="str">
        <f aca="false">IF(A11896="","",WORKDAY(B11896,F11896))</f>
        <v/>
      </c>
    </row>
    <row r="11897" customFormat="false" ht="15" hidden="false" customHeight="false" outlineLevel="0" collapsed="false">
      <c r="A11897" s="37"/>
      <c r="B11897" s="38"/>
      <c r="C11897" s="39"/>
      <c r="D11897" s="39"/>
      <c r="E11897" s="40"/>
      <c r="F11897" s="41" t="str">
        <f aca="false">IF(A11897="","",INDEX(Assumptions!$B$16:$B$18,MATCH(C11897,Assumptions!$A$16:$A$18,0)))</f>
        <v/>
      </c>
      <c r="G11897" s="42" t="str">
        <f aca="false">IF(A11897="","",WORKDAY(B11897,F11897))</f>
        <v/>
      </c>
    </row>
    <row r="11898" customFormat="false" ht="15" hidden="false" customHeight="false" outlineLevel="0" collapsed="false">
      <c r="A11898" s="37"/>
      <c r="B11898" s="38"/>
      <c r="C11898" s="39"/>
      <c r="D11898" s="39"/>
      <c r="E11898" s="40"/>
      <c r="F11898" s="41" t="str">
        <f aca="false">IF(A11898="","",INDEX(Assumptions!$B$16:$B$18,MATCH(C11898,Assumptions!$A$16:$A$18,0)))</f>
        <v/>
      </c>
      <c r="G11898" s="42" t="str">
        <f aca="false">IF(A11898="","",WORKDAY(B11898,F11898))</f>
        <v/>
      </c>
    </row>
    <row r="11899" customFormat="false" ht="15" hidden="false" customHeight="false" outlineLevel="0" collapsed="false">
      <c r="A11899" s="37"/>
      <c r="B11899" s="38"/>
      <c r="C11899" s="39"/>
      <c r="D11899" s="39"/>
      <c r="E11899" s="40"/>
      <c r="F11899" s="41" t="str">
        <f aca="false">IF(A11899="","",INDEX(Assumptions!$B$16:$B$18,MATCH(C11899,Assumptions!$A$16:$A$18,0)))</f>
        <v/>
      </c>
      <c r="G11899" s="42" t="str">
        <f aca="false">IF(A11899="","",WORKDAY(B11899,F11899))</f>
        <v/>
      </c>
    </row>
    <row r="11900" customFormat="false" ht="15" hidden="false" customHeight="false" outlineLevel="0" collapsed="false">
      <c r="A11900" s="37"/>
      <c r="B11900" s="38"/>
      <c r="C11900" s="39"/>
      <c r="D11900" s="39"/>
      <c r="E11900" s="40"/>
      <c r="F11900" s="41" t="str">
        <f aca="false">IF(A11900="","",INDEX(Assumptions!$B$16:$B$18,MATCH(C11900,Assumptions!$A$16:$A$18,0)))</f>
        <v/>
      </c>
      <c r="G11900" s="42" t="str">
        <f aca="false">IF(A11900="","",WORKDAY(B11900,F11900))</f>
        <v/>
      </c>
    </row>
    <row r="11901" customFormat="false" ht="15" hidden="false" customHeight="false" outlineLevel="0" collapsed="false">
      <c r="A11901" s="37"/>
      <c r="B11901" s="38"/>
      <c r="C11901" s="39"/>
      <c r="D11901" s="39"/>
      <c r="E11901" s="40"/>
      <c r="F11901" s="41" t="str">
        <f aca="false">IF(A11901="","",INDEX(Assumptions!$B$16:$B$18,MATCH(C11901,Assumptions!$A$16:$A$18,0)))</f>
        <v/>
      </c>
      <c r="G11901" s="42" t="str">
        <f aca="false">IF(A11901="","",WORKDAY(B11901,F11901))</f>
        <v/>
      </c>
    </row>
    <row r="11902" customFormat="false" ht="15" hidden="false" customHeight="false" outlineLevel="0" collapsed="false">
      <c r="A11902" s="37"/>
      <c r="B11902" s="38"/>
      <c r="C11902" s="39"/>
      <c r="D11902" s="39"/>
      <c r="E11902" s="40"/>
      <c r="F11902" s="41" t="str">
        <f aca="false">IF(A11902="","",INDEX(Assumptions!$B$16:$B$18,MATCH(C11902,Assumptions!$A$16:$A$18,0)))</f>
        <v/>
      </c>
      <c r="G11902" s="42" t="str">
        <f aca="false">IF(A11902="","",WORKDAY(B11902,F11902))</f>
        <v/>
      </c>
    </row>
    <row r="11903" customFormat="false" ht="15" hidden="false" customHeight="false" outlineLevel="0" collapsed="false">
      <c r="A11903" s="37"/>
      <c r="B11903" s="38"/>
      <c r="C11903" s="39"/>
      <c r="D11903" s="39"/>
      <c r="E11903" s="40"/>
      <c r="F11903" s="41" t="str">
        <f aca="false">IF(A11903="","",INDEX(Assumptions!$B$16:$B$18,MATCH(C11903,Assumptions!$A$16:$A$18,0)))</f>
        <v/>
      </c>
      <c r="G11903" s="42" t="str">
        <f aca="false">IF(A11903="","",WORKDAY(B11903,F11903))</f>
        <v/>
      </c>
    </row>
    <row r="11904" customFormat="false" ht="15" hidden="false" customHeight="false" outlineLevel="0" collapsed="false">
      <c r="A11904" s="37"/>
      <c r="B11904" s="38"/>
      <c r="C11904" s="39"/>
      <c r="D11904" s="39"/>
      <c r="E11904" s="40"/>
      <c r="F11904" s="41" t="str">
        <f aca="false">IF(A11904="","",INDEX(Assumptions!$B$16:$B$18,MATCH(C11904,Assumptions!$A$16:$A$18,0)))</f>
        <v/>
      </c>
      <c r="G11904" s="42" t="str">
        <f aca="false">IF(A11904="","",WORKDAY(B11904,F11904))</f>
        <v/>
      </c>
    </row>
    <row r="11905" customFormat="false" ht="15" hidden="false" customHeight="false" outlineLevel="0" collapsed="false">
      <c r="A11905" s="37"/>
      <c r="B11905" s="38"/>
      <c r="C11905" s="39"/>
      <c r="D11905" s="39"/>
      <c r="E11905" s="40"/>
      <c r="F11905" s="41" t="str">
        <f aca="false">IF(A11905="","",INDEX(Assumptions!$B$16:$B$18,MATCH(C11905,Assumptions!$A$16:$A$18,0)))</f>
        <v/>
      </c>
      <c r="G11905" s="42" t="str">
        <f aca="false">IF(A11905="","",WORKDAY(B11905,F11905))</f>
        <v/>
      </c>
    </row>
    <row r="11906" customFormat="false" ht="15" hidden="false" customHeight="false" outlineLevel="0" collapsed="false">
      <c r="A11906" s="37"/>
      <c r="B11906" s="38"/>
      <c r="C11906" s="39"/>
      <c r="D11906" s="39"/>
      <c r="E11906" s="40"/>
      <c r="F11906" s="41" t="str">
        <f aca="false">IF(A11906="","",INDEX(Assumptions!$B$16:$B$18,MATCH(C11906,Assumptions!$A$16:$A$18,0)))</f>
        <v/>
      </c>
      <c r="G11906" s="42" t="str">
        <f aca="false">IF(A11906="","",WORKDAY(B11906,F11906))</f>
        <v/>
      </c>
    </row>
    <row r="11907" customFormat="false" ht="15" hidden="false" customHeight="false" outlineLevel="0" collapsed="false">
      <c r="A11907" s="37"/>
      <c r="B11907" s="38"/>
      <c r="C11907" s="39"/>
      <c r="D11907" s="39"/>
      <c r="E11907" s="40"/>
      <c r="F11907" s="41" t="str">
        <f aca="false">IF(A11907="","",INDEX(Assumptions!$B$16:$B$18,MATCH(C11907,Assumptions!$A$16:$A$18,0)))</f>
        <v/>
      </c>
      <c r="G11907" s="42" t="str">
        <f aca="false">IF(A11907="","",WORKDAY(B11907,F11907))</f>
        <v/>
      </c>
    </row>
    <row r="11908" customFormat="false" ht="15" hidden="false" customHeight="false" outlineLevel="0" collapsed="false">
      <c r="A11908" s="37"/>
      <c r="B11908" s="38"/>
      <c r="C11908" s="39"/>
      <c r="D11908" s="39"/>
      <c r="E11908" s="40"/>
      <c r="F11908" s="41" t="str">
        <f aca="false">IF(A11908="","",INDEX(Assumptions!$B$16:$B$18,MATCH(C11908,Assumptions!$A$16:$A$18,0)))</f>
        <v/>
      </c>
      <c r="G11908" s="42" t="str">
        <f aca="false">IF(A11908="","",WORKDAY(B11908,F11908))</f>
        <v/>
      </c>
    </row>
    <row r="11909" customFormat="false" ht="15" hidden="false" customHeight="false" outlineLevel="0" collapsed="false">
      <c r="A11909" s="37"/>
      <c r="B11909" s="38"/>
      <c r="C11909" s="39"/>
      <c r="D11909" s="39"/>
      <c r="E11909" s="40"/>
      <c r="F11909" s="41" t="str">
        <f aca="false">IF(A11909="","",INDEX(Assumptions!$B$16:$B$18,MATCH(C11909,Assumptions!$A$16:$A$18,0)))</f>
        <v/>
      </c>
      <c r="G11909" s="42" t="str">
        <f aca="false">IF(A11909="","",WORKDAY(B11909,F11909))</f>
        <v/>
      </c>
    </row>
    <row r="11910" customFormat="false" ht="15" hidden="false" customHeight="false" outlineLevel="0" collapsed="false">
      <c r="A11910" s="37"/>
      <c r="B11910" s="38"/>
      <c r="C11910" s="39"/>
      <c r="D11910" s="39"/>
      <c r="E11910" s="40"/>
      <c r="F11910" s="41" t="str">
        <f aca="false">IF(A11910="","",INDEX(Assumptions!$B$16:$B$18,MATCH(C11910,Assumptions!$A$16:$A$18,0)))</f>
        <v/>
      </c>
      <c r="G11910" s="42" t="str">
        <f aca="false">IF(A11910="","",WORKDAY(B11910,F11910))</f>
        <v/>
      </c>
    </row>
    <row r="11911" customFormat="false" ht="15" hidden="false" customHeight="false" outlineLevel="0" collapsed="false">
      <c r="A11911" s="37"/>
      <c r="B11911" s="38"/>
      <c r="C11911" s="39"/>
      <c r="D11911" s="39"/>
      <c r="E11911" s="40"/>
      <c r="F11911" s="41" t="str">
        <f aca="false">IF(A11911="","",INDEX(Assumptions!$B$16:$B$18,MATCH(C11911,Assumptions!$A$16:$A$18,0)))</f>
        <v/>
      </c>
      <c r="G11911" s="42" t="str">
        <f aca="false">IF(A11911="","",WORKDAY(B11911,F11911))</f>
        <v/>
      </c>
    </row>
    <row r="11912" customFormat="false" ht="15" hidden="false" customHeight="false" outlineLevel="0" collapsed="false">
      <c r="A11912" s="37"/>
      <c r="B11912" s="38"/>
      <c r="C11912" s="39"/>
      <c r="D11912" s="39"/>
      <c r="E11912" s="40"/>
      <c r="F11912" s="41" t="str">
        <f aca="false">IF(A11912="","",INDEX(Assumptions!$B$16:$B$18,MATCH(C11912,Assumptions!$A$16:$A$18,0)))</f>
        <v/>
      </c>
      <c r="G11912" s="42" t="str">
        <f aca="false">IF(A11912="","",WORKDAY(B11912,F11912))</f>
        <v/>
      </c>
    </row>
    <row r="11913" customFormat="false" ht="15" hidden="false" customHeight="false" outlineLevel="0" collapsed="false">
      <c r="A11913" s="37"/>
      <c r="B11913" s="38"/>
      <c r="C11913" s="39"/>
      <c r="D11913" s="39"/>
      <c r="E11913" s="40"/>
      <c r="F11913" s="41" t="str">
        <f aca="false">IF(A11913="","",INDEX(Assumptions!$B$16:$B$18,MATCH(C11913,Assumptions!$A$16:$A$18,0)))</f>
        <v/>
      </c>
      <c r="G11913" s="42" t="str">
        <f aca="false">IF(A11913="","",WORKDAY(B11913,F11913))</f>
        <v/>
      </c>
    </row>
    <row r="11914" customFormat="false" ht="15" hidden="false" customHeight="false" outlineLevel="0" collapsed="false">
      <c r="A11914" s="37"/>
      <c r="B11914" s="38"/>
      <c r="C11914" s="39"/>
      <c r="D11914" s="39"/>
      <c r="E11914" s="40"/>
      <c r="F11914" s="41" t="str">
        <f aca="false">IF(A11914="","",INDEX(Assumptions!$B$16:$B$18,MATCH(C11914,Assumptions!$A$16:$A$18,0)))</f>
        <v/>
      </c>
      <c r="G11914" s="42" t="str">
        <f aca="false">IF(A11914="","",WORKDAY(B11914,F11914))</f>
        <v/>
      </c>
    </row>
    <row r="11915" customFormat="false" ht="15" hidden="false" customHeight="false" outlineLevel="0" collapsed="false">
      <c r="A11915" s="37"/>
      <c r="B11915" s="38"/>
      <c r="C11915" s="39"/>
      <c r="D11915" s="39"/>
      <c r="E11915" s="40"/>
      <c r="F11915" s="41" t="str">
        <f aca="false">IF(A11915="","",INDEX(Assumptions!$B$16:$B$18,MATCH(C11915,Assumptions!$A$16:$A$18,0)))</f>
        <v/>
      </c>
      <c r="G11915" s="42" t="str">
        <f aca="false">IF(A11915="","",WORKDAY(B11915,F11915))</f>
        <v/>
      </c>
    </row>
    <row r="11916" customFormat="false" ht="15" hidden="false" customHeight="false" outlineLevel="0" collapsed="false">
      <c r="A11916" s="37"/>
      <c r="B11916" s="38"/>
      <c r="C11916" s="39"/>
      <c r="D11916" s="39"/>
      <c r="E11916" s="40"/>
      <c r="F11916" s="41" t="str">
        <f aca="false">IF(A11916="","",INDEX(Assumptions!$B$16:$B$18,MATCH(C11916,Assumptions!$A$16:$A$18,0)))</f>
        <v/>
      </c>
      <c r="G11916" s="42" t="str">
        <f aca="false">IF(A11916="","",WORKDAY(B11916,F11916))</f>
        <v/>
      </c>
    </row>
    <row r="11917" customFormat="false" ht="15" hidden="false" customHeight="false" outlineLevel="0" collapsed="false">
      <c r="A11917" s="37"/>
      <c r="B11917" s="38"/>
      <c r="C11917" s="39"/>
      <c r="D11917" s="39"/>
      <c r="E11917" s="40"/>
      <c r="F11917" s="41" t="str">
        <f aca="false">IF(A11917="","",INDEX(Assumptions!$B$16:$B$18,MATCH(C11917,Assumptions!$A$16:$A$18,0)))</f>
        <v/>
      </c>
      <c r="G11917" s="42" t="str">
        <f aca="false">IF(A11917="","",WORKDAY(B11917,F11917))</f>
        <v/>
      </c>
    </row>
    <row r="11918" customFormat="false" ht="15" hidden="false" customHeight="false" outlineLevel="0" collapsed="false">
      <c r="A11918" s="37"/>
      <c r="B11918" s="38"/>
      <c r="C11918" s="39"/>
      <c r="D11918" s="39"/>
      <c r="E11918" s="40"/>
      <c r="F11918" s="41" t="str">
        <f aca="false">IF(A11918="","",INDEX(Assumptions!$B$16:$B$18,MATCH(C11918,Assumptions!$A$16:$A$18,0)))</f>
        <v/>
      </c>
      <c r="G11918" s="42" t="str">
        <f aca="false">IF(A11918="","",WORKDAY(B11918,F11918))</f>
        <v/>
      </c>
    </row>
    <row r="11919" customFormat="false" ht="15" hidden="false" customHeight="false" outlineLevel="0" collapsed="false">
      <c r="A11919" s="37"/>
      <c r="B11919" s="38"/>
      <c r="C11919" s="39"/>
      <c r="D11919" s="39"/>
      <c r="E11919" s="40"/>
      <c r="F11919" s="41" t="str">
        <f aca="false">IF(A11919="","",INDEX(Assumptions!$B$16:$B$18,MATCH(C11919,Assumptions!$A$16:$A$18,0)))</f>
        <v/>
      </c>
      <c r="G11919" s="42" t="str">
        <f aca="false">IF(A11919="","",WORKDAY(B11919,F11919))</f>
        <v/>
      </c>
    </row>
    <row r="11920" customFormat="false" ht="15" hidden="false" customHeight="false" outlineLevel="0" collapsed="false">
      <c r="A11920" s="37"/>
      <c r="B11920" s="38"/>
      <c r="C11920" s="39"/>
      <c r="D11920" s="39"/>
      <c r="E11920" s="40"/>
      <c r="F11920" s="41" t="str">
        <f aca="false">IF(A11920="","",INDEX(Assumptions!$B$16:$B$18,MATCH(C11920,Assumptions!$A$16:$A$18,0)))</f>
        <v/>
      </c>
      <c r="G11920" s="42" t="str">
        <f aca="false">IF(A11920="","",WORKDAY(B11920,F11920))</f>
        <v/>
      </c>
    </row>
    <row r="11921" customFormat="false" ht="15" hidden="false" customHeight="false" outlineLevel="0" collapsed="false">
      <c r="A11921" s="37"/>
      <c r="B11921" s="38"/>
      <c r="C11921" s="39"/>
      <c r="D11921" s="39"/>
      <c r="E11921" s="40"/>
      <c r="F11921" s="41" t="str">
        <f aca="false">IF(A11921="","",INDEX(Assumptions!$B$16:$B$18,MATCH(C11921,Assumptions!$A$16:$A$18,0)))</f>
        <v/>
      </c>
      <c r="G11921" s="42" t="str">
        <f aca="false">IF(A11921="","",WORKDAY(B11921,F11921))</f>
        <v/>
      </c>
    </row>
    <row r="11922" customFormat="false" ht="15" hidden="false" customHeight="false" outlineLevel="0" collapsed="false">
      <c r="A11922" s="37"/>
      <c r="B11922" s="38"/>
      <c r="C11922" s="39"/>
      <c r="D11922" s="39"/>
      <c r="E11922" s="40"/>
      <c r="F11922" s="41" t="str">
        <f aca="false">IF(A11922="","",INDEX(Assumptions!$B$16:$B$18,MATCH(C11922,Assumptions!$A$16:$A$18,0)))</f>
        <v/>
      </c>
      <c r="G11922" s="42" t="str">
        <f aca="false">IF(A11922="","",WORKDAY(B11922,F11922))</f>
        <v/>
      </c>
    </row>
    <row r="11923" customFormat="false" ht="15" hidden="false" customHeight="false" outlineLevel="0" collapsed="false">
      <c r="A11923" s="37"/>
      <c r="B11923" s="38"/>
      <c r="C11923" s="39"/>
      <c r="D11923" s="39"/>
      <c r="E11923" s="40"/>
      <c r="F11923" s="41" t="str">
        <f aca="false">IF(A11923="","",INDEX(Assumptions!$B$16:$B$18,MATCH(C11923,Assumptions!$A$16:$A$18,0)))</f>
        <v/>
      </c>
      <c r="G11923" s="42" t="str">
        <f aca="false">IF(A11923="","",WORKDAY(B11923,F11923))</f>
        <v/>
      </c>
    </row>
    <row r="11924" customFormat="false" ht="15" hidden="false" customHeight="false" outlineLevel="0" collapsed="false">
      <c r="A11924" s="37"/>
      <c r="B11924" s="38"/>
      <c r="C11924" s="39"/>
      <c r="D11924" s="39"/>
      <c r="E11924" s="40"/>
      <c r="F11924" s="41" t="str">
        <f aca="false">IF(A11924="","",INDEX(Assumptions!$B$16:$B$18,MATCH(C11924,Assumptions!$A$16:$A$18,0)))</f>
        <v/>
      </c>
      <c r="G11924" s="42" t="str">
        <f aca="false">IF(A11924="","",WORKDAY(B11924,F11924))</f>
        <v/>
      </c>
    </row>
    <row r="11925" customFormat="false" ht="15" hidden="false" customHeight="false" outlineLevel="0" collapsed="false">
      <c r="A11925" s="37"/>
      <c r="B11925" s="38"/>
      <c r="C11925" s="39"/>
      <c r="D11925" s="39"/>
      <c r="E11925" s="40"/>
      <c r="F11925" s="41" t="str">
        <f aca="false">IF(A11925="","",INDEX(Assumptions!$B$16:$B$18,MATCH(C11925,Assumptions!$A$16:$A$18,0)))</f>
        <v/>
      </c>
      <c r="G11925" s="42" t="str">
        <f aca="false">IF(A11925="","",WORKDAY(B11925,F11925))</f>
        <v/>
      </c>
    </row>
    <row r="11926" customFormat="false" ht="15" hidden="false" customHeight="false" outlineLevel="0" collapsed="false">
      <c r="A11926" s="37"/>
      <c r="B11926" s="38"/>
      <c r="C11926" s="39"/>
      <c r="D11926" s="39"/>
      <c r="E11926" s="40"/>
      <c r="F11926" s="41" t="str">
        <f aca="false">IF(A11926="","",INDEX(Assumptions!$B$16:$B$18,MATCH(C11926,Assumptions!$A$16:$A$18,0)))</f>
        <v/>
      </c>
      <c r="G11926" s="42" t="str">
        <f aca="false">IF(A11926="","",WORKDAY(B11926,F11926))</f>
        <v/>
      </c>
    </row>
    <row r="11927" customFormat="false" ht="15" hidden="false" customHeight="false" outlineLevel="0" collapsed="false">
      <c r="A11927" s="37"/>
      <c r="B11927" s="38"/>
      <c r="C11927" s="39"/>
      <c r="D11927" s="39"/>
      <c r="E11927" s="40"/>
      <c r="F11927" s="41" t="str">
        <f aca="false">IF(A11927="","",INDEX(Assumptions!$B$16:$B$18,MATCH(C11927,Assumptions!$A$16:$A$18,0)))</f>
        <v/>
      </c>
      <c r="G11927" s="42" t="str">
        <f aca="false">IF(A11927="","",WORKDAY(B11927,F11927))</f>
        <v/>
      </c>
    </row>
    <row r="11928" customFormat="false" ht="15" hidden="false" customHeight="false" outlineLevel="0" collapsed="false">
      <c r="A11928" s="37"/>
      <c r="B11928" s="38"/>
      <c r="C11928" s="39"/>
      <c r="D11928" s="39"/>
      <c r="E11928" s="40"/>
      <c r="F11928" s="41" t="str">
        <f aca="false">IF(A11928="","",INDEX(Assumptions!$B$16:$B$18,MATCH(C11928,Assumptions!$A$16:$A$18,0)))</f>
        <v/>
      </c>
      <c r="G11928" s="42" t="str">
        <f aca="false">IF(A11928="","",WORKDAY(B11928,F11928))</f>
        <v/>
      </c>
    </row>
    <row r="11929" customFormat="false" ht="15" hidden="false" customHeight="false" outlineLevel="0" collapsed="false">
      <c r="A11929" s="37"/>
      <c r="B11929" s="38"/>
      <c r="C11929" s="39"/>
      <c r="D11929" s="39"/>
      <c r="E11929" s="40"/>
      <c r="F11929" s="41" t="str">
        <f aca="false">IF(A11929="","",INDEX(Assumptions!$B$16:$B$18,MATCH(C11929,Assumptions!$A$16:$A$18,0)))</f>
        <v/>
      </c>
      <c r="G11929" s="42" t="str">
        <f aca="false">IF(A11929="","",WORKDAY(B11929,F11929))</f>
        <v/>
      </c>
    </row>
    <row r="11930" customFormat="false" ht="15" hidden="false" customHeight="false" outlineLevel="0" collapsed="false">
      <c r="A11930" s="37"/>
      <c r="B11930" s="38"/>
      <c r="C11930" s="39"/>
      <c r="D11930" s="39"/>
      <c r="E11930" s="40"/>
      <c r="F11930" s="41" t="str">
        <f aca="false">IF(A11930="","",INDEX(Assumptions!$B$16:$B$18,MATCH(C11930,Assumptions!$A$16:$A$18,0)))</f>
        <v/>
      </c>
      <c r="G11930" s="42" t="str">
        <f aca="false">IF(A11930="","",WORKDAY(B11930,F11930))</f>
        <v/>
      </c>
    </row>
    <row r="11931" customFormat="false" ht="15" hidden="false" customHeight="false" outlineLevel="0" collapsed="false">
      <c r="A11931" s="37"/>
      <c r="B11931" s="38"/>
      <c r="C11931" s="39"/>
      <c r="D11931" s="39"/>
      <c r="E11931" s="40"/>
      <c r="F11931" s="41" t="str">
        <f aca="false">IF(A11931="","",INDEX(Assumptions!$B$16:$B$18,MATCH(C11931,Assumptions!$A$16:$A$18,0)))</f>
        <v/>
      </c>
      <c r="G11931" s="42" t="str">
        <f aca="false">IF(A11931="","",WORKDAY(B11931,F11931))</f>
        <v/>
      </c>
    </row>
    <row r="11932" customFormat="false" ht="15" hidden="false" customHeight="false" outlineLevel="0" collapsed="false">
      <c r="A11932" s="37"/>
      <c r="B11932" s="38"/>
      <c r="C11932" s="39"/>
      <c r="D11932" s="39"/>
      <c r="E11932" s="40"/>
      <c r="F11932" s="41" t="str">
        <f aca="false">IF(A11932="","",INDEX(Assumptions!$B$16:$B$18,MATCH(C11932,Assumptions!$A$16:$A$18,0)))</f>
        <v/>
      </c>
      <c r="G11932" s="42" t="str">
        <f aca="false">IF(A11932="","",WORKDAY(B11932,F11932))</f>
        <v/>
      </c>
    </row>
    <row r="11933" customFormat="false" ht="15" hidden="false" customHeight="false" outlineLevel="0" collapsed="false">
      <c r="A11933" s="37"/>
      <c r="B11933" s="38"/>
      <c r="C11933" s="39"/>
      <c r="D11933" s="39"/>
      <c r="E11933" s="40"/>
      <c r="F11933" s="41" t="str">
        <f aca="false">IF(A11933="","",INDEX(Assumptions!$B$16:$B$18,MATCH(C11933,Assumptions!$A$16:$A$18,0)))</f>
        <v/>
      </c>
      <c r="G11933" s="42" t="str">
        <f aca="false">IF(A11933="","",WORKDAY(B11933,F11933))</f>
        <v/>
      </c>
    </row>
    <row r="11934" customFormat="false" ht="15" hidden="false" customHeight="false" outlineLevel="0" collapsed="false">
      <c r="A11934" s="37"/>
      <c r="B11934" s="38"/>
      <c r="C11934" s="39"/>
      <c r="D11934" s="39"/>
      <c r="E11934" s="40"/>
      <c r="F11934" s="41" t="str">
        <f aca="false">IF(A11934="","",INDEX(Assumptions!$B$16:$B$18,MATCH(C11934,Assumptions!$A$16:$A$18,0)))</f>
        <v/>
      </c>
      <c r="G11934" s="42" t="str">
        <f aca="false">IF(A11934="","",WORKDAY(B11934,F11934))</f>
        <v/>
      </c>
    </row>
    <row r="11935" customFormat="false" ht="15" hidden="false" customHeight="false" outlineLevel="0" collapsed="false">
      <c r="A11935" s="37"/>
      <c r="B11935" s="38"/>
      <c r="C11935" s="39"/>
      <c r="D11935" s="39"/>
      <c r="E11935" s="40"/>
      <c r="F11935" s="41" t="str">
        <f aca="false">IF(A11935="","",INDEX(Assumptions!$B$16:$B$18,MATCH(C11935,Assumptions!$A$16:$A$18,0)))</f>
        <v/>
      </c>
      <c r="G11935" s="42" t="str">
        <f aca="false">IF(A11935="","",WORKDAY(B11935,F11935))</f>
        <v/>
      </c>
    </row>
    <row r="11936" customFormat="false" ht="15" hidden="false" customHeight="false" outlineLevel="0" collapsed="false">
      <c r="A11936" s="37"/>
      <c r="B11936" s="38"/>
      <c r="C11936" s="39"/>
      <c r="D11936" s="39"/>
      <c r="E11936" s="40"/>
      <c r="F11936" s="41" t="str">
        <f aca="false">IF(A11936="","",INDEX(Assumptions!$B$16:$B$18,MATCH(C11936,Assumptions!$A$16:$A$18,0)))</f>
        <v/>
      </c>
      <c r="G11936" s="42" t="str">
        <f aca="false">IF(A11936="","",WORKDAY(B11936,F11936))</f>
        <v/>
      </c>
    </row>
    <row r="11937" customFormat="false" ht="15" hidden="false" customHeight="false" outlineLevel="0" collapsed="false">
      <c r="A11937" s="37"/>
      <c r="B11937" s="38"/>
      <c r="C11937" s="39"/>
      <c r="D11937" s="39"/>
      <c r="E11937" s="40"/>
      <c r="F11937" s="41" t="str">
        <f aca="false">IF(A11937="","",INDEX(Assumptions!$B$16:$B$18,MATCH(C11937,Assumptions!$A$16:$A$18,0)))</f>
        <v/>
      </c>
      <c r="G11937" s="42" t="str">
        <f aca="false">IF(A11937="","",WORKDAY(B11937,F11937))</f>
        <v/>
      </c>
    </row>
    <row r="11938" customFormat="false" ht="15" hidden="false" customHeight="false" outlineLevel="0" collapsed="false">
      <c r="A11938" s="37"/>
      <c r="B11938" s="38"/>
      <c r="C11938" s="39"/>
      <c r="D11938" s="39"/>
      <c r="E11938" s="40"/>
      <c r="F11938" s="41" t="str">
        <f aca="false">IF(A11938="","",INDEX(Assumptions!$B$16:$B$18,MATCH(C11938,Assumptions!$A$16:$A$18,0)))</f>
        <v/>
      </c>
      <c r="G11938" s="42" t="str">
        <f aca="false">IF(A11938="","",WORKDAY(B11938,F11938))</f>
        <v/>
      </c>
    </row>
    <row r="11939" customFormat="false" ht="15" hidden="false" customHeight="false" outlineLevel="0" collapsed="false">
      <c r="A11939" s="37"/>
      <c r="B11939" s="38"/>
      <c r="C11939" s="39"/>
      <c r="D11939" s="39"/>
      <c r="E11939" s="40"/>
      <c r="F11939" s="41" t="str">
        <f aca="false">IF(A11939="","",INDEX(Assumptions!$B$16:$B$18,MATCH(C11939,Assumptions!$A$16:$A$18,0)))</f>
        <v/>
      </c>
      <c r="G11939" s="42" t="str">
        <f aca="false">IF(A11939="","",WORKDAY(B11939,F11939))</f>
        <v/>
      </c>
    </row>
    <row r="11940" customFormat="false" ht="15" hidden="false" customHeight="false" outlineLevel="0" collapsed="false">
      <c r="A11940" s="37"/>
      <c r="B11940" s="38"/>
      <c r="C11940" s="39"/>
      <c r="D11940" s="39"/>
      <c r="E11940" s="40"/>
      <c r="F11940" s="41" t="str">
        <f aca="false">IF(A11940="","",INDEX(Assumptions!$B$16:$B$18,MATCH(C11940,Assumptions!$A$16:$A$18,0)))</f>
        <v/>
      </c>
      <c r="G11940" s="42" t="str">
        <f aca="false">IF(A11940="","",WORKDAY(B11940,F11940))</f>
        <v/>
      </c>
    </row>
    <row r="11941" customFormat="false" ht="15" hidden="false" customHeight="false" outlineLevel="0" collapsed="false">
      <c r="A11941" s="37"/>
      <c r="B11941" s="38"/>
      <c r="C11941" s="39"/>
      <c r="D11941" s="39"/>
      <c r="E11941" s="40"/>
      <c r="F11941" s="41" t="str">
        <f aca="false">IF(A11941="","",INDEX(Assumptions!$B$16:$B$18,MATCH(C11941,Assumptions!$A$16:$A$18,0)))</f>
        <v/>
      </c>
      <c r="G11941" s="42" t="str">
        <f aca="false">IF(A11941="","",WORKDAY(B11941,F11941))</f>
        <v/>
      </c>
    </row>
    <row r="11942" customFormat="false" ht="15" hidden="false" customHeight="false" outlineLevel="0" collapsed="false">
      <c r="A11942" s="37"/>
      <c r="B11942" s="38"/>
      <c r="C11942" s="39"/>
      <c r="D11942" s="39"/>
      <c r="E11942" s="40"/>
      <c r="F11942" s="41" t="str">
        <f aca="false">IF(A11942="","",INDEX(Assumptions!$B$16:$B$18,MATCH(C11942,Assumptions!$A$16:$A$18,0)))</f>
        <v/>
      </c>
      <c r="G11942" s="42" t="str">
        <f aca="false">IF(A11942="","",WORKDAY(B11942,F11942))</f>
        <v/>
      </c>
    </row>
    <row r="11943" customFormat="false" ht="15" hidden="false" customHeight="false" outlineLevel="0" collapsed="false">
      <c r="A11943" s="37"/>
      <c r="B11943" s="38"/>
      <c r="C11943" s="39"/>
      <c r="D11943" s="39"/>
      <c r="E11943" s="40"/>
      <c r="F11943" s="41" t="str">
        <f aca="false">IF(A11943="","",INDEX(Assumptions!$B$16:$B$18,MATCH(C11943,Assumptions!$A$16:$A$18,0)))</f>
        <v/>
      </c>
      <c r="G11943" s="42" t="str">
        <f aca="false">IF(A11943="","",WORKDAY(B11943,F11943))</f>
        <v/>
      </c>
    </row>
    <row r="11944" customFormat="false" ht="15" hidden="false" customHeight="false" outlineLevel="0" collapsed="false">
      <c r="A11944" s="37"/>
      <c r="B11944" s="38"/>
      <c r="C11944" s="39"/>
      <c r="D11944" s="39"/>
      <c r="E11944" s="40"/>
      <c r="F11944" s="41" t="str">
        <f aca="false">IF(A11944="","",INDEX(Assumptions!$B$16:$B$18,MATCH(C11944,Assumptions!$A$16:$A$18,0)))</f>
        <v/>
      </c>
      <c r="G11944" s="42" t="str">
        <f aca="false">IF(A11944="","",WORKDAY(B11944,F11944))</f>
        <v/>
      </c>
    </row>
    <row r="11945" customFormat="false" ht="15" hidden="false" customHeight="false" outlineLevel="0" collapsed="false">
      <c r="A11945" s="37"/>
      <c r="B11945" s="38"/>
      <c r="C11945" s="39"/>
      <c r="D11945" s="39"/>
      <c r="E11945" s="40"/>
      <c r="F11945" s="41" t="str">
        <f aca="false">IF(A11945="","",INDEX(Assumptions!$B$16:$B$18,MATCH(C11945,Assumptions!$A$16:$A$18,0)))</f>
        <v/>
      </c>
      <c r="G11945" s="42" t="str">
        <f aca="false">IF(A11945="","",WORKDAY(B11945,F11945))</f>
        <v/>
      </c>
    </row>
    <row r="11946" customFormat="false" ht="15" hidden="false" customHeight="false" outlineLevel="0" collapsed="false">
      <c r="A11946" s="37"/>
      <c r="B11946" s="38"/>
      <c r="C11946" s="39"/>
      <c r="D11946" s="39"/>
      <c r="E11946" s="40"/>
      <c r="F11946" s="41" t="str">
        <f aca="false">IF(A11946="","",INDEX(Assumptions!$B$16:$B$18,MATCH(C11946,Assumptions!$A$16:$A$18,0)))</f>
        <v/>
      </c>
      <c r="G11946" s="42" t="str">
        <f aca="false">IF(A11946="","",WORKDAY(B11946,F11946))</f>
        <v/>
      </c>
    </row>
    <row r="11947" customFormat="false" ht="15" hidden="false" customHeight="false" outlineLevel="0" collapsed="false">
      <c r="A11947" s="37"/>
      <c r="B11947" s="38"/>
      <c r="C11947" s="39"/>
      <c r="D11947" s="39"/>
      <c r="E11947" s="40"/>
      <c r="F11947" s="41" t="str">
        <f aca="false">IF(A11947="","",INDEX(Assumptions!$B$16:$B$18,MATCH(C11947,Assumptions!$A$16:$A$18,0)))</f>
        <v/>
      </c>
      <c r="G11947" s="42" t="str">
        <f aca="false">IF(A11947="","",WORKDAY(B11947,F11947))</f>
        <v/>
      </c>
    </row>
    <row r="11948" customFormat="false" ht="15" hidden="false" customHeight="false" outlineLevel="0" collapsed="false">
      <c r="A11948" s="37"/>
      <c r="B11948" s="38"/>
      <c r="C11948" s="39"/>
      <c r="D11948" s="39"/>
      <c r="E11948" s="40"/>
      <c r="F11948" s="41" t="str">
        <f aca="false">IF(A11948="","",INDEX(Assumptions!$B$16:$B$18,MATCH(C11948,Assumptions!$A$16:$A$18,0)))</f>
        <v/>
      </c>
      <c r="G11948" s="42" t="str">
        <f aca="false">IF(A11948="","",WORKDAY(B11948,F11948))</f>
        <v/>
      </c>
    </row>
    <row r="11949" customFormat="false" ht="15" hidden="false" customHeight="false" outlineLevel="0" collapsed="false">
      <c r="A11949" s="37"/>
      <c r="B11949" s="38"/>
      <c r="C11949" s="39"/>
      <c r="D11949" s="39"/>
      <c r="E11949" s="40"/>
      <c r="F11949" s="41" t="str">
        <f aca="false">IF(A11949="","",INDEX(Assumptions!$B$16:$B$18,MATCH(C11949,Assumptions!$A$16:$A$18,0)))</f>
        <v/>
      </c>
      <c r="G11949" s="42" t="str">
        <f aca="false">IF(A11949="","",WORKDAY(B11949,F11949))</f>
        <v/>
      </c>
    </row>
    <row r="11950" customFormat="false" ht="15" hidden="false" customHeight="false" outlineLevel="0" collapsed="false">
      <c r="A11950" s="37"/>
      <c r="B11950" s="38"/>
      <c r="C11950" s="39"/>
      <c r="D11950" s="39"/>
      <c r="E11950" s="40"/>
      <c r="F11950" s="41" t="str">
        <f aca="false">IF(A11950="","",INDEX(Assumptions!$B$16:$B$18,MATCH(C11950,Assumptions!$A$16:$A$18,0)))</f>
        <v/>
      </c>
      <c r="G11950" s="42" t="str">
        <f aca="false">IF(A11950="","",WORKDAY(B11950,F11950))</f>
        <v/>
      </c>
    </row>
    <row r="11951" customFormat="false" ht="15" hidden="false" customHeight="false" outlineLevel="0" collapsed="false">
      <c r="A11951" s="37"/>
      <c r="B11951" s="38"/>
      <c r="C11951" s="39"/>
      <c r="D11951" s="39"/>
      <c r="E11951" s="40"/>
      <c r="F11951" s="41" t="str">
        <f aca="false">IF(A11951="","",INDEX(Assumptions!$B$16:$B$18,MATCH(C11951,Assumptions!$A$16:$A$18,0)))</f>
        <v/>
      </c>
      <c r="G11951" s="42" t="str">
        <f aca="false">IF(A11951="","",WORKDAY(B11951,F11951))</f>
        <v/>
      </c>
    </row>
    <row r="11952" customFormat="false" ht="15" hidden="false" customHeight="false" outlineLevel="0" collapsed="false">
      <c r="A11952" s="37"/>
      <c r="B11952" s="38"/>
      <c r="C11952" s="39"/>
      <c r="D11952" s="39"/>
      <c r="E11952" s="40"/>
      <c r="F11952" s="41" t="str">
        <f aca="false">IF(A11952="","",INDEX(Assumptions!$B$16:$B$18,MATCH(C11952,Assumptions!$A$16:$A$18,0)))</f>
        <v/>
      </c>
      <c r="G11952" s="42" t="str">
        <f aca="false">IF(A11952="","",WORKDAY(B11952,F11952))</f>
        <v/>
      </c>
    </row>
    <row r="11953" customFormat="false" ht="15" hidden="false" customHeight="false" outlineLevel="0" collapsed="false">
      <c r="A11953" s="37"/>
      <c r="B11953" s="38"/>
      <c r="C11953" s="39"/>
      <c r="D11953" s="39"/>
      <c r="E11953" s="40"/>
      <c r="F11953" s="41" t="str">
        <f aca="false">IF(A11953="","",INDEX(Assumptions!$B$16:$B$18,MATCH(C11953,Assumptions!$A$16:$A$18,0)))</f>
        <v/>
      </c>
      <c r="G11953" s="42" t="str">
        <f aca="false">IF(A11953="","",WORKDAY(B11953,F11953))</f>
        <v/>
      </c>
    </row>
    <row r="11954" customFormat="false" ht="15" hidden="false" customHeight="false" outlineLevel="0" collapsed="false">
      <c r="A11954" s="37"/>
      <c r="B11954" s="38"/>
      <c r="C11954" s="39"/>
      <c r="D11954" s="39"/>
      <c r="E11954" s="40"/>
      <c r="F11954" s="41" t="str">
        <f aca="false">IF(A11954="","",INDEX(Assumptions!$B$16:$B$18,MATCH(C11954,Assumptions!$A$16:$A$18,0)))</f>
        <v/>
      </c>
      <c r="G11954" s="42" t="str">
        <f aca="false">IF(A11954="","",WORKDAY(B11954,F11954))</f>
        <v/>
      </c>
    </row>
    <row r="11955" customFormat="false" ht="15" hidden="false" customHeight="false" outlineLevel="0" collapsed="false">
      <c r="A11955" s="37"/>
      <c r="B11955" s="38"/>
      <c r="C11955" s="39"/>
      <c r="D11955" s="39"/>
      <c r="E11955" s="40"/>
      <c r="F11955" s="41" t="str">
        <f aca="false">IF(A11955="","",INDEX(Assumptions!$B$16:$B$18,MATCH(C11955,Assumptions!$A$16:$A$18,0)))</f>
        <v/>
      </c>
      <c r="G11955" s="42" t="str">
        <f aca="false">IF(A11955="","",WORKDAY(B11955,F11955))</f>
        <v/>
      </c>
    </row>
    <row r="11956" customFormat="false" ht="15" hidden="false" customHeight="false" outlineLevel="0" collapsed="false">
      <c r="A11956" s="37"/>
      <c r="B11956" s="38"/>
      <c r="C11956" s="39"/>
      <c r="D11956" s="39"/>
      <c r="E11956" s="40"/>
      <c r="F11956" s="41" t="str">
        <f aca="false">IF(A11956="","",INDEX(Assumptions!$B$16:$B$18,MATCH(C11956,Assumptions!$A$16:$A$18,0)))</f>
        <v/>
      </c>
      <c r="G11956" s="42" t="str">
        <f aca="false">IF(A11956="","",WORKDAY(B11956,F11956))</f>
        <v/>
      </c>
    </row>
    <row r="11957" customFormat="false" ht="15" hidden="false" customHeight="false" outlineLevel="0" collapsed="false">
      <c r="A11957" s="37"/>
      <c r="B11957" s="38"/>
      <c r="C11957" s="39"/>
      <c r="D11957" s="39"/>
      <c r="E11957" s="40"/>
      <c r="F11957" s="41" t="str">
        <f aca="false">IF(A11957="","",INDEX(Assumptions!$B$16:$B$18,MATCH(C11957,Assumptions!$A$16:$A$18,0)))</f>
        <v/>
      </c>
      <c r="G11957" s="42" t="str">
        <f aca="false">IF(A11957="","",WORKDAY(B11957,F11957))</f>
        <v/>
      </c>
    </row>
    <row r="11958" customFormat="false" ht="15" hidden="false" customHeight="false" outlineLevel="0" collapsed="false">
      <c r="A11958" s="37"/>
      <c r="B11958" s="38"/>
      <c r="C11958" s="39"/>
      <c r="D11958" s="39"/>
      <c r="E11958" s="40"/>
      <c r="F11958" s="41" t="str">
        <f aca="false">IF(A11958="","",INDEX(Assumptions!$B$16:$B$18,MATCH(C11958,Assumptions!$A$16:$A$18,0)))</f>
        <v/>
      </c>
      <c r="G11958" s="42" t="str">
        <f aca="false">IF(A11958="","",WORKDAY(B11958,F11958))</f>
        <v/>
      </c>
    </row>
    <row r="11959" customFormat="false" ht="15" hidden="false" customHeight="false" outlineLevel="0" collapsed="false">
      <c r="A11959" s="37"/>
      <c r="B11959" s="38"/>
      <c r="C11959" s="39"/>
      <c r="D11959" s="39"/>
      <c r="E11959" s="40"/>
      <c r="F11959" s="41" t="str">
        <f aca="false">IF(A11959="","",INDEX(Assumptions!$B$16:$B$18,MATCH(C11959,Assumptions!$A$16:$A$18,0)))</f>
        <v/>
      </c>
      <c r="G11959" s="42" t="str">
        <f aca="false">IF(A11959="","",WORKDAY(B11959,F11959))</f>
        <v/>
      </c>
    </row>
    <row r="11960" customFormat="false" ht="15" hidden="false" customHeight="false" outlineLevel="0" collapsed="false">
      <c r="A11960" s="37"/>
      <c r="B11960" s="38"/>
      <c r="C11960" s="39"/>
      <c r="D11960" s="39"/>
      <c r="E11960" s="40"/>
      <c r="F11960" s="41" t="str">
        <f aca="false">IF(A11960="","",INDEX(Assumptions!$B$16:$B$18,MATCH(C11960,Assumptions!$A$16:$A$18,0)))</f>
        <v/>
      </c>
      <c r="G11960" s="42" t="str">
        <f aca="false">IF(A11960="","",WORKDAY(B11960,F11960))</f>
        <v/>
      </c>
    </row>
    <row r="11961" customFormat="false" ht="15" hidden="false" customHeight="false" outlineLevel="0" collapsed="false">
      <c r="A11961" s="37"/>
      <c r="B11961" s="38"/>
      <c r="C11961" s="39"/>
      <c r="D11961" s="39"/>
      <c r="E11961" s="40"/>
      <c r="F11961" s="41" t="str">
        <f aca="false">IF(A11961="","",INDEX(Assumptions!$B$16:$B$18,MATCH(C11961,Assumptions!$A$16:$A$18,0)))</f>
        <v/>
      </c>
      <c r="G11961" s="42" t="str">
        <f aca="false">IF(A11961="","",WORKDAY(B11961,F11961))</f>
        <v/>
      </c>
    </row>
    <row r="11962" customFormat="false" ht="15" hidden="false" customHeight="false" outlineLevel="0" collapsed="false">
      <c r="A11962" s="37"/>
      <c r="B11962" s="38"/>
      <c r="C11962" s="39"/>
      <c r="D11962" s="39"/>
      <c r="E11962" s="40"/>
      <c r="F11962" s="41" t="str">
        <f aca="false">IF(A11962="","",INDEX(Assumptions!$B$16:$B$18,MATCH(C11962,Assumptions!$A$16:$A$18,0)))</f>
        <v/>
      </c>
      <c r="G11962" s="42" t="str">
        <f aca="false">IF(A11962="","",WORKDAY(B11962,F11962))</f>
        <v/>
      </c>
    </row>
    <row r="11963" customFormat="false" ht="15" hidden="false" customHeight="false" outlineLevel="0" collapsed="false">
      <c r="A11963" s="37"/>
      <c r="B11963" s="38"/>
      <c r="C11963" s="39"/>
      <c r="D11963" s="39"/>
      <c r="E11963" s="40"/>
      <c r="F11963" s="41" t="str">
        <f aca="false">IF(A11963="","",INDEX(Assumptions!$B$16:$B$18,MATCH(C11963,Assumptions!$A$16:$A$18,0)))</f>
        <v/>
      </c>
      <c r="G11963" s="42" t="str">
        <f aca="false">IF(A11963="","",WORKDAY(B11963,F11963))</f>
        <v/>
      </c>
    </row>
    <row r="11964" customFormat="false" ht="15" hidden="false" customHeight="false" outlineLevel="0" collapsed="false">
      <c r="A11964" s="37"/>
      <c r="B11964" s="38"/>
      <c r="C11964" s="39"/>
      <c r="D11964" s="39"/>
      <c r="E11964" s="40"/>
      <c r="F11964" s="41" t="str">
        <f aca="false">IF(A11964="","",INDEX(Assumptions!$B$16:$B$18,MATCH(C11964,Assumptions!$A$16:$A$18,0)))</f>
        <v/>
      </c>
      <c r="G11964" s="42" t="str">
        <f aca="false">IF(A11964="","",WORKDAY(B11964,F11964))</f>
        <v/>
      </c>
    </row>
    <row r="11965" customFormat="false" ht="15" hidden="false" customHeight="false" outlineLevel="0" collapsed="false">
      <c r="A11965" s="37"/>
      <c r="B11965" s="38"/>
      <c r="C11965" s="39"/>
      <c r="D11965" s="39"/>
      <c r="E11965" s="40"/>
      <c r="F11965" s="41" t="str">
        <f aca="false">IF(A11965="","",INDEX(Assumptions!$B$16:$B$18,MATCH(C11965,Assumptions!$A$16:$A$18,0)))</f>
        <v/>
      </c>
      <c r="G11965" s="42" t="str">
        <f aca="false">IF(A11965="","",WORKDAY(B11965,F11965))</f>
        <v/>
      </c>
    </row>
    <row r="11966" customFormat="false" ht="15" hidden="false" customHeight="false" outlineLevel="0" collapsed="false">
      <c r="A11966" s="37"/>
      <c r="B11966" s="38"/>
      <c r="C11966" s="39"/>
      <c r="D11966" s="39"/>
      <c r="E11966" s="40"/>
      <c r="F11966" s="41" t="str">
        <f aca="false">IF(A11966="","",INDEX(Assumptions!$B$16:$B$18,MATCH(C11966,Assumptions!$A$16:$A$18,0)))</f>
        <v/>
      </c>
      <c r="G11966" s="42" t="str">
        <f aca="false">IF(A11966="","",WORKDAY(B11966,F11966))</f>
        <v/>
      </c>
    </row>
    <row r="11967" customFormat="false" ht="15" hidden="false" customHeight="false" outlineLevel="0" collapsed="false">
      <c r="A11967" s="37"/>
      <c r="B11967" s="38"/>
      <c r="C11967" s="39"/>
      <c r="D11967" s="39"/>
      <c r="E11967" s="40"/>
      <c r="F11967" s="41" t="str">
        <f aca="false">IF(A11967="","",INDEX(Assumptions!$B$16:$B$18,MATCH(C11967,Assumptions!$A$16:$A$18,0)))</f>
        <v/>
      </c>
      <c r="G11967" s="42" t="str">
        <f aca="false">IF(A11967="","",WORKDAY(B11967,F11967))</f>
        <v/>
      </c>
    </row>
    <row r="11968" customFormat="false" ht="15" hidden="false" customHeight="false" outlineLevel="0" collapsed="false">
      <c r="A11968" s="37"/>
      <c r="B11968" s="38"/>
      <c r="C11968" s="39"/>
      <c r="D11968" s="39"/>
      <c r="E11968" s="40"/>
      <c r="F11968" s="41" t="str">
        <f aca="false">IF(A11968="","",INDEX(Assumptions!$B$16:$B$18,MATCH(C11968,Assumptions!$A$16:$A$18,0)))</f>
        <v/>
      </c>
      <c r="G11968" s="42" t="str">
        <f aca="false">IF(A11968="","",WORKDAY(B11968,F11968))</f>
        <v/>
      </c>
    </row>
    <row r="11969" customFormat="false" ht="15" hidden="false" customHeight="false" outlineLevel="0" collapsed="false">
      <c r="A11969" s="37"/>
      <c r="B11969" s="38"/>
      <c r="C11969" s="39"/>
      <c r="D11969" s="39"/>
      <c r="E11969" s="40"/>
      <c r="F11969" s="41" t="str">
        <f aca="false">IF(A11969="","",INDEX(Assumptions!$B$16:$B$18,MATCH(C11969,Assumptions!$A$16:$A$18,0)))</f>
        <v/>
      </c>
      <c r="G11969" s="42" t="str">
        <f aca="false">IF(A11969="","",WORKDAY(B11969,F11969))</f>
        <v/>
      </c>
    </row>
    <row r="11970" customFormat="false" ht="15" hidden="false" customHeight="false" outlineLevel="0" collapsed="false">
      <c r="A11970" s="37"/>
      <c r="B11970" s="38"/>
      <c r="C11970" s="39"/>
      <c r="D11970" s="39"/>
      <c r="E11970" s="40"/>
      <c r="F11970" s="41" t="str">
        <f aca="false">IF(A11970="","",INDEX(Assumptions!$B$16:$B$18,MATCH(C11970,Assumptions!$A$16:$A$18,0)))</f>
        <v/>
      </c>
      <c r="G11970" s="42" t="str">
        <f aca="false">IF(A11970="","",WORKDAY(B11970,F11970))</f>
        <v/>
      </c>
    </row>
    <row r="11971" customFormat="false" ht="15" hidden="false" customHeight="false" outlineLevel="0" collapsed="false">
      <c r="A11971" s="37"/>
      <c r="B11971" s="38"/>
      <c r="C11971" s="39"/>
      <c r="D11971" s="39"/>
      <c r="E11971" s="40"/>
      <c r="F11971" s="41" t="str">
        <f aca="false">IF(A11971="","",INDEX(Assumptions!$B$16:$B$18,MATCH(C11971,Assumptions!$A$16:$A$18,0)))</f>
        <v/>
      </c>
      <c r="G11971" s="42" t="str">
        <f aca="false">IF(A11971="","",WORKDAY(B11971,F11971))</f>
        <v/>
      </c>
    </row>
    <row r="11972" customFormat="false" ht="15" hidden="false" customHeight="false" outlineLevel="0" collapsed="false">
      <c r="A11972" s="37"/>
      <c r="B11972" s="38"/>
      <c r="C11972" s="39"/>
      <c r="D11972" s="39"/>
      <c r="E11972" s="40"/>
      <c r="F11972" s="41" t="str">
        <f aca="false">IF(A11972="","",INDEX(Assumptions!$B$16:$B$18,MATCH(C11972,Assumptions!$A$16:$A$18,0)))</f>
        <v/>
      </c>
      <c r="G11972" s="42" t="str">
        <f aca="false">IF(A11972="","",WORKDAY(B11972,F11972))</f>
        <v/>
      </c>
    </row>
    <row r="11973" customFormat="false" ht="15" hidden="false" customHeight="false" outlineLevel="0" collapsed="false">
      <c r="A11973" s="37"/>
      <c r="B11973" s="38"/>
      <c r="C11973" s="39"/>
      <c r="D11973" s="39"/>
      <c r="E11973" s="40"/>
      <c r="F11973" s="41" t="str">
        <f aca="false">IF(A11973="","",INDEX(Assumptions!$B$16:$B$18,MATCH(C11973,Assumptions!$A$16:$A$18,0)))</f>
        <v/>
      </c>
      <c r="G11973" s="42" t="str">
        <f aca="false">IF(A11973="","",WORKDAY(B11973,F11973))</f>
        <v/>
      </c>
    </row>
    <row r="11974" customFormat="false" ht="15" hidden="false" customHeight="false" outlineLevel="0" collapsed="false">
      <c r="A11974" s="37"/>
      <c r="B11974" s="38"/>
      <c r="C11974" s="39"/>
      <c r="D11974" s="39"/>
      <c r="E11974" s="40"/>
      <c r="F11974" s="41" t="str">
        <f aca="false">IF(A11974="","",INDEX(Assumptions!$B$16:$B$18,MATCH(C11974,Assumptions!$A$16:$A$18,0)))</f>
        <v/>
      </c>
      <c r="G11974" s="42" t="str">
        <f aca="false">IF(A11974="","",WORKDAY(B11974,F11974))</f>
        <v/>
      </c>
    </row>
    <row r="11975" customFormat="false" ht="15" hidden="false" customHeight="false" outlineLevel="0" collapsed="false">
      <c r="A11975" s="37"/>
      <c r="B11975" s="38"/>
      <c r="C11975" s="39"/>
      <c r="D11975" s="39"/>
      <c r="E11975" s="40"/>
      <c r="F11975" s="41" t="str">
        <f aca="false">IF(A11975="","",INDEX(Assumptions!$B$16:$B$18,MATCH(C11975,Assumptions!$A$16:$A$18,0)))</f>
        <v/>
      </c>
      <c r="G11975" s="42" t="str">
        <f aca="false">IF(A11975="","",WORKDAY(B11975,F11975))</f>
        <v/>
      </c>
    </row>
    <row r="11976" customFormat="false" ht="15" hidden="false" customHeight="false" outlineLevel="0" collapsed="false">
      <c r="A11976" s="37"/>
      <c r="B11976" s="38"/>
      <c r="C11976" s="39"/>
      <c r="D11976" s="39"/>
      <c r="E11976" s="40"/>
      <c r="F11976" s="41" t="str">
        <f aca="false">IF(A11976="","",INDEX(Assumptions!$B$16:$B$18,MATCH(C11976,Assumptions!$A$16:$A$18,0)))</f>
        <v/>
      </c>
      <c r="G11976" s="42" t="str">
        <f aca="false">IF(A11976="","",WORKDAY(B11976,F11976))</f>
        <v/>
      </c>
    </row>
    <row r="11977" customFormat="false" ht="15" hidden="false" customHeight="false" outlineLevel="0" collapsed="false">
      <c r="A11977" s="37"/>
      <c r="B11977" s="38"/>
      <c r="C11977" s="39"/>
      <c r="D11977" s="39"/>
      <c r="E11977" s="40"/>
      <c r="F11977" s="41" t="str">
        <f aca="false">IF(A11977="","",INDEX(Assumptions!$B$16:$B$18,MATCH(C11977,Assumptions!$A$16:$A$18,0)))</f>
        <v/>
      </c>
      <c r="G11977" s="42" t="str">
        <f aca="false">IF(A11977="","",WORKDAY(B11977,F11977))</f>
        <v/>
      </c>
    </row>
    <row r="11978" customFormat="false" ht="15" hidden="false" customHeight="false" outlineLevel="0" collapsed="false">
      <c r="A11978" s="37"/>
      <c r="B11978" s="38"/>
      <c r="C11978" s="39"/>
      <c r="D11978" s="39"/>
      <c r="E11978" s="40"/>
      <c r="F11978" s="41" t="str">
        <f aca="false">IF(A11978="","",INDEX(Assumptions!$B$16:$B$18,MATCH(C11978,Assumptions!$A$16:$A$18,0)))</f>
        <v/>
      </c>
      <c r="G11978" s="42" t="str">
        <f aca="false">IF(A11978="","",WORKDAY(B11978,F11978))</f>
        <v/>
      </c>
    </row>
    <row r="11979" customFormat="false" ht="15" hidden="false" customHeight="false" outlineLevel="0" collapsed="false">
      <c r="A11979" s="37"/>
      <c r="B11979" s="38"/>
      <c r="C11979" s="39"/>
      <c r="D11979" s="39"/>
      <c r="E11979" s="40"/>
      <c r="F11979" s="41" t="str">
        <f aca="false">IF(A11979="","",INDEX(Assumptions!$B$16:$B$18,MATCH(C11979,Assumptions!$A$16:$A$18,0)))</f>
        <v/>
      </c>
      <c r="G11979" s="42" t="str">
        <f aca="false">IF(A11979="","",WORKDAY(B11979,F11979))</f>
        <v/>
      </c>
    </row>
    <row r="11980" customFormat="false" ht="15" hidden="false" customHeight="false" outlineLevel="0" collapsed="false">
      <c r="A11980" s="37"/>
      <c r="B11980" s="38"/>
      <c r="C11980" s="39"/>
      <c r="D11980" s="39"/>
      <c r="E11980" s="40"/>
      <c r="F11980" s="41" t="str">
        <f aca="false">IF(A11980="","",INDEX(Assumptions!$B$16:$B$18,MATCH(C11980,Assumptions!$A$16:$A$18,0)))</f>
        <v/>
      </c>
      <c r="G11980" s="42" t="str">
        <f aca="false">IF(A11980="","",WORKDAY(B11980,F11980))</f>
        <v/>
      </c>
    </row>
    <row r="11981" customFormat="false" ht="15" hidden="false" customHeight="false" outlineLevel="0" collapsed="false">
      <c r="A11981" s="37"/>
      <c r="B11981" s="38"/>
      <c r="C11981" s="39"/>
      <c r="D11981" s="39"/>
      <c r="E11981" s="40"/>
      <c r="F11981" s="41" t="str">
        <f aca="false">IF(A11981="","",INDEX(Assumptions!$B$16:$B$18,MATCH(C11981,Assumptions!$A$16:$A$18,0)))</f>
        <v/>
      </c>
      <c r="G11981" s="42" t="str">
        <f aca="false">IF(A11981="","",WORKDAY(B11981,F11981))</f>
        <v/>
      </c>
    </row>
    <row r="11982" customFormat="false" ht="15" hidden="false" customHeight="false" outlineLevel="0" collapsed="false">
      <c r="A11982" s="37"/>
      <c r="B11982" s="38"/>
      <c r="C11982" s="39"/>
      <c r="D11982" s="39"/>
      <c r="E11982" s="40"/>
      <c r="F11982" s="41" t="str">
        <f aca="false">IF(A11982="","",INDEX(Assumptions!$B$16:$B$18,MATCH(C11982,Assumptions!$A$16:$A$18,0)))</f>
        <v/>
      </c>
      <c r="G11982" s="42" t="str">
        <f aca="false">IF(A11982="","",WORKDAY(B11982,F11982))</f>
        <v/>
      </c>
    </row>
    <row r="11983" customFormat="false" ht="15" hidden="false" customHeight="false" outlineLevel="0" collapsed="false">
      <c r="A11983" s="37"/>
      <c r="B11983" s="38"/>
      <c r="C11983" s="39"/>
      <c r="D11983" s="39"/>
      <c r="E11983" s="40"/>
      <c r="F11983" s="41" t="str">
        <f aca="false">IF(A11983="","",INDEX(Assumptions!$B$16:$B$18,MATCH(C11983,Assumptions!$A$16:$A$18,0)))</f>
        <v/>
      </c>
      <c r="G11983" s="42" t="str">
        <f aca="false">IF(A11983="","",WORKDAY(B11983,F11983))</f>
        <v/>
      </c>
    </row>
    <row r="11984" customFormat="false" ht="15" hidden="false" customHeight="false" outlineLevel="0" collapsed="false">
      <c r="A11984" s="37"/>
      <c r="B11984" s="38"/>
      <c r="C11984" s="39"/>
      <c r="D11984" s="39"/>
      <c r="E11984" s="40"/>
      <c r="F11984" s="41" t="str">
        <f aca="false">IF(A11984="","",INDEX(Assumptions!$B$16:$B$18,MATCH(C11984,Assumptions!$A$16:$A$18,0)))</f>
        <v/>
      </c>
      <c r="G11984" s="42" t="str">
        <f aca="false">IF(A11984="","",WORKDAY(B11984,F11984))</f>
        <v/>
      </c>
    </row>
    <row r="11985" customFormat="false" ht="15" hidden="false" customHeight="false" outlineLevel="0" collapsed="false">
      <c r="A11985" s="37"/>
      <c r="B11985" s="38"/>
      <c r="C11985" s="39"/>
      <c r="D11985" s="39"/>
      <c r="E11985" s="40"/>
      <c r="F11985" s="41" t="str">
        <f aca="false">IF(A11985="","",INDEX(Assumptions!$B$16:$B$18,MATCH(C11985,Assumptions!$A$16:$A$18,0)))</f>
        <v/>
      </c>
      <c r="G11985" s="42" t="str">
        <f aca="false">IF(A11985="","",WORKDAY(B11985,F11985))</f>
        <v/>
      </c>
    </row>
    <row r="11986" customFormat="false" ht="15" hidden="false" customHeight="false" outlineLevel="0" collapsed="false">
      <c r="A11986" s="37"/>
      <c r="B11986" s="38"/>
      <c r="C11986" s="39"/>
      <c r="D11986" s="39"/>
      <c r="E11986" s="40"/>
      <c r="F11986" s="41" t="str">
        <f aca="false">IF(A11986="","",INDEX(Assumptions!$B$16:$B$18,MATCH(C11986,Assumptions!$A$16:$A$18,0)))</f>
        <v/>
      </c>
      <c r="G11986" s="42" t="str">
        <f aca="false">IF(A11986="","",WORKDAY(B11986,F11986))</f>
        <v/>
      </c>
    </row>
    <row r="11987" customFormat="false" ht="15" hidden="false" customHeight="false" outlineLevel="0" collapsed="false">
      <c r="A11987" s="37"/>
      <c r="B11987" s="38"/>
      <c r="C11987" s="39"/>
      <c r="D11987" s="39"/>
      <c r="E11987" s="40"/>
      <c r="F11987" s="41" t="str">
        <f aca="false">IF(A11987="","",INDEX(Assumptions!$B$16:$B$18,MATCH(C11987,Assumptions!$A$16:$A$18,0)))</f>
        <v/>
      </c>
      <c r="G11987" s="42" t="str">
        <f aca="false">IF(A11987="","",WORKDAY(B11987,F11987))</f>
        <v/>
      </c>
    </row>
    <row r="11988" customFormat="false" ht="15" hidden="false" customHeight="false" outlineLevel="0" collapsed="false">
      <c r="A11988" s="37"/>
      <c r="B11988" s="38"/>
      <c r="C11988" s="39"/>
      <c r="D11988" s="39"/>
      <c r="E11988" s="40"/>
      <c r="F11988" s="41" t="str">
        <f aca="false">IF(A11988="","",INDEX(Assumptions!$B$16:$B$18,MATCH(C11988,Assumptions!$A$16:$A$18,0)))</f>
        <v/>
      </c>
      <c r="G11988" s="42" t="str">
        <f aca="false">IF(A11988="","",WORKDAY(B11988,F11988))</f>
        <v/>
      </c>
    </row>
    <row r="11989" customFormat="false" ht="15" hidden="false" customHeight="false" outlineLevel="0" collapsed="false">
      <c r="A11989" s="37"/>
      <c r="B11989" s="38"/>
      <c r="C11989" s="39"/>
      <c r="D11989" s="39"/>
      <c r="E11989" s="40"/>
      <c r="F11989" s="41" t="str">
        <f aca="false">IF(A11989="","",INDEX(Assumptions!$B$16:$B$18,MATCH(C11989,Assumptions!$A$16:$A$18,0)))</f>
        <v/>
      </c>
      <c r="G11989" s="42" t="str">
        <f aca="false">IF(A11989="","",WORKDAY(B11989,F11989))</f>
        <v/>
      </c>
    </row>
    <row r="11990" customFormat="false" ht="15" hidden="false" customHeight="false" outlineLevel="0" collapsed="false">
      <c r="A11990" s="37"/>
      <c r="B11990" s="38"/>
      <c r="C11990" s="39"/>
      <c r="D11990" s="39"/>
      <c r="E11990" s="40"/>
      <c r="F11990" s="41" t="str">
        <f aca="false">IF(A11990="","",INDEX(Assumptions!$B$16:$B$18,MATCH(C11990,Assumptions!$A$16:$A$18,0)))</f>
        <v/>
      </c>
      <c r="G11990" s="42" t="str">
        <f aca="false">IF(A11990="","",WORKDAY(B11990,F11990))</f>
        <v/>
      </c>
    </row>
    <row r="11991" customFormat="false" ht="15" hidden="false" customHeight="false" outlineLevel="0" collapsed="false">
      <c r="A11991" s="37"/>
      <c r="B11991" s="38"/>
      <c r="C11991" s="39"/>
      <c r="D11991" s="39"/>
      <c r="E11991" s="40"/>
      <c r="F11991" s="41" t="str">
        <f aca="false">IF(A11991="","",INDEX(Assumptions!$B$16:$B$18,MATCH(C11991,Assumptions!$A$16:$A$18,0)))</f>
        <v/>
      </c>
      <c r="G11991" s="42" t="str">
        <f aca="false">IF(A11991="","",WORKDAY(B11991,F11991))</f>
        <v/>
      </c>
    </row>
    <row r="11992" customFormat="false" ht="15" hidden="false" customHeight="false" outlineLevel="0" collapsed="false">
      <c r="A11992" s="37"/>
      <c r="B11992" s="38"/>
      <c r="C11992" s="39"/>
      <c r="D11992" s="39"/>
      <c r="E11992" s="40"/>
      <c r="F11992" s="41" t="str">
        <f aca="false">IF(A11992="","",INDEX(Assumptions!$B$16:$B$18,MATCH(C11992,Assumptions!$A$16:$A$18,0)))</f>
        <v/>
      </c>
      <c r="G11992" s="42" t="str">
        <f aca="false">IF(A11992="","",WORKDAY(B11992,F11992))</f>
        <v/>
      </c>
    </row>
    <row r="11993" customFormat="false" ht="15" hidden="false" customHeight="false" outlineLevel="0" collapsed="false">
      <c r="A11993" s="37"/>
      <c r="B11993" s="38"/>
      <c r="C11993" s="39"/>
      <c r="D11993" s="39"/>
      <c r="E11993" s="40"/>
      <c r="F11993" s="41" t="str">
        <f aca="false">IF(A11993="","",INDEX(Assumptions!$B$16:$B$18,MATCH(C11993,Assumptions!$A$16:$A$18,0)))</f>
        <v/>
      </c>
      <c r="G11993" s="42" t="str">
        <f aca="false">IF(A11993="","",WORKDAY(B11993,F11993))</f>
        <v/>
      </c>
    </row>
    <row r="11994" customFormat="false" ht="15" hidden="false" customHeight="false" outlineLevel="0" collapsed="false">
      <c r="A11994" s="37"/>
      <c r="B11994" s="38"/>
      <c r="C11994" s="39"/>
      <c r="D11994" s="39"/>
      <c r="E11994" s="40"/>
      <c r="F11994" s="41" t="str">
        <f aca="false">IF(A11994="","",INDEX(Assumptions!$B$16:$B$18,MATCH(C11994,Assumptions!$A$16:$A$18,0)))</f>
        <v/>
      </c>
      <c r="G11994" s="42" t="str">
        <f aca="false">IF(A11994="","",WORKDAY(B11994,F11994))</f>
        <v/>
      </c>
    </row>
    <row r="11995" customFormat="false" ht="15" hidden="false" customHeight="false" outlineLevel="0" collapsed="false">
      <c r="A11995" s="37"/>
      <c r="B11995" s="38"/>
      <c r="C11995" s="39"/>
      <c r="D11995" s="39"/>
      <c r="E11995" s="40"/>
      <c r="F11995" s="41" t="str">
        <f aca="false">IF(A11995="","",INDEX(Assumptions!$B$16:$B$18,MATCH(C11995,Assumptions!$A$16:$A$18,0)))</f>
        <v/>
      </c>
      <c r="G11995" s="42" t="str">
        <f aca="false">IF(A11995="","",WORKDAY(B11995,F11995))</f>
        <v/>
      </c>
    </row>
    <row r="11996" customFormat="false" ht="15" hidden="false" customHeight="false" outlineLevel="0" collapsed="false">
      <c r="A11996" s="37"/>
      <c r="B11996" s="38"/>
      <c r="C11996" s="39"/>
      <c r="D11996" s="39"/>
      <c r="E11996" s="40"/>
      <c r="F11996" s="41" t="str">
        <f aca="false">IF(A11996="","",INDEX(Assumptions!$B$16:$B$18,MATCH(C11996,Assumptions!$A$16:$A$18,0)))</f>
        <v/>
      </c>
      <c r="G11996" s="42" t="str">
        <f aca="false">IF(A11996="","",WORKDAY(B11996,F11996))</f>
        <v/>
      </c>
    </row>
    <row r="11997" customFormat="false" ht="15" hidden="false" customHeight="false" outlineLevel="0" collapsed="false">
      <c r="A11997" s="37"/>
      <c r="B11997" s="38"/>
      <c r="C11997" s="39"/>
      <c r="D11997" s="39"/>
      <c r="E11997" s="40"/>
      <c r="F11997" s="41" t="str">
        <f aca="false">IF(A11997="","",INDEX(Assumptions!$B$16:$B$18,MATCH(C11997,Assumptions!$A$16:$A$18,0)))</f>
        <v/>
      </c>
      <c r="G11997" s="42" t="str">
        <f aca="false">IF(A11997="","",WORKDAY(B11997,F11997))</f>
        <v/>
      </c>
    </row>
    <row r="11998" customFormat="false" ht="15" hidden="false" customHeight="false" outlineLevel="0" collapsed="false">
      <c r="A11998" s="37"/>
      <c r="B11998" s="38"/>
      <c r="C11998" s="39"/>
      <c r="D11998" s="39"/>
      <c r="E11998" s="40"/>
      <c r="F11998" s="41" t="str">
        <f aca="false">IF(A11998="","",INDEX(Assumptions!$B$16:$B$18,MATCH(C11998,Assumptions!$A$16:$A$18,0)))</f>
        <v/>
      </c>
      <c r="G11998" s="42" t="str">
        <f aca="false">IF(A11998="","",WORKDAY(B11998,F11998))</f>
        <v/>
      </c>
    </row>
    <row r="11999" customFormat="false" ht="15" hidden="false" customHeight="false" outlineLevel="0" collapsed="false">
      <c r="A11999" s="37"/>
      <c r="B11999" s="38"/>
      <c r="C11999" s="39"/>
      <c r="D11999" s="39"/>
      <c r="E11999" s="40"/>
      <c r="F11999" s="41" t="str">
        <f aca="false">IF(A11999="","",INDEX(Assumptions!$B$16:$B$18,MATCH(C11999,Assumptions!$A$16:$A$18,0)))</f>
        <v/>
      </c>
      <c r="G11999" s="42" t="str">
        <f aca="false">IF(A11999="","",WORKDAY(B11999,F11999))</f>
        <v/>
      </c>
    </row>
    <row r="12000" customFormat="false" ht="15" hidden="false" customHeight="false" outlineLevel="0" collapsed="false">
      <c r="A12000" s="37"/>
      <c r="B12000" s="38"/>
      <c r="C12000" s="39"/>
      <c r="D12000" s="39"/>
      <c r="E12000" s="40"/>
      <c r="F12000" s="41" t="str">
        <f aca="false">IF(A12000="","",INDEX(Assumptions!$B$16:$B$18,MATCH(C12000,Assumptions!$A$16:$A$18,0)))</f>
        <v/>
      </c>
      <c r="G12000" s="42" t="str">
        <f aca="false">IF(A12000="","",WORKDAY(B12000,F12000))</f>
        <v/>
      </c>
    </row>
    <row r="12001" customFormat="false" ht="15" hidden="false" customHeight="false" outlineLevel="0" collapsed="false">
      <c r="A12001" s="37"/>
      <c r="B12001" s="38"/>
      <c r="C12001" s="39"/>
      <c r="D12001" s="39"/>
      <c r="E12001" s="40"/>
      <c r="F12001" s="41" t="str">
        <f aca="false">IF(A12001="","",INDEX(Assumptions!$B$16:$B$18,MATCH(C12001,Assumptions!$A$16:$A$18,0)))</f>
        <v/>
      </c>
      <c r="G12001" s="42" t="str">
        <f aca="false">IF(A12001="","",WORKDAY(B12001,F12001))</f>
        <v/>
      </c>
    </row>
    <row r="12002" customFormat="false" ht="15" hidden="false" customHeight="false" outlineLevel="0" collapsed="false">
      <c r="A12002" s="37"/>
      <c r="B12002" s="38"/>
      <c r="C12002" s="39"/>
      <c r="D12002" s="39"/>
      <c r="E12002" s="40"/>
      <c r="F12002" s="41" t="str">
        <f aca="false">IF(A12002="","",INDEX(Assumptions!$B$16:$B$18,MATCH(C12002,Assumptions!$A$16:$A$18,0)))</f>
        <v/>
      </c>
      <c r="G12002" s="42" t="str">
        <f aca="false">IF(A12002="","",WORKDAY(B12002,F12002))</f>
        <v/>
      </c>
    </row>
    <row r="12003" customFormat="false" ht="15" hidden="false" customHeight="false" outlineLevel="0" collapsed="false">
      <c r="A12003" s="37"/>
      <c r="B12003" s="38"/>
      <c r="C12003" s="39"/>
      <c r="D12003" s="39"/>
      <c r="E12003" s="40"/>
      <c r="F12003" s="41" t="str">
        <f aca="false">IF(A12003="","",INDEX(Assumptions!$B$16:$B$18,MATCH(C12003,Assumptions!$A$16:$A$18,0)))</f>
        <v/>
      </c>
      <c r="G12003" s="42" t="str">
        <f aca="false">IF(A12003="","",WORKDAY(B12003,F12003))</f>
        <v/>
      </c>
    </row>
    <row r="12004" customFormat="false" ht="15" hidden="false" customHeight="false" outlineLevel="0" collapsed="false">
      <c r="A12004" s="37"/>
      <c r="B12004" s="38"/>
      <c r="C12004" s="39"/>
      <c r="D12004" s="39"/>
      <c r="E12004" s="40"/>
      <c r="F12004" s="41" t="str">
        <f aca="false">IF(A12004="","",INDEX(Assumptions!$B$16:$B$18,MATCH(C12004,Assumptions!$A$16:$A$18,0)))</f>
        <v/>
      </c>
      <c r="G12004" s="42" t="str">
        <f aca="false">IF(A12004="","",WORKDAY(B12004,F12004))</f>
        <v/>
      </c>
    </row>
    <row r="12005" customFormat="false" ht="15" hidden="false" customHeight="false" outlineLevel="0" collapsed="false">
      <c r="A12005" s="37"/>
      <c r="B12005" s="38"/>
      <c r="C12005" s="39"/>
      <c r="D12005" s="39"/>
      <c r="E12005" s="40"/>
      <c r="F12005" s="41" t="str">
        <f aca="false">IF(A12005="","",INDEX(Assumptions!$B$16:$B$18,MATCH(C12005,Assumptions!$A$16:$A$18,0)))</f>
        <v/>
      </c>
      <c r="G12005" s="42" t="str">
        <f aca="false">IF(A12005="","",WORKDAY(B12005,F12005))</f>
        <v/>
      </c>
    </row>
    <row r="12006" customFormat="false" ht="15" hidden="false" customHeight="false" outlineLevel="0" collapsed="false">
      <c r="A12006" s="37"/>
      <c r="B12006" s="38"/>
      <c r="C12006" s="39"/>
      <c r="D12006" s="39"/>
      <c r="E12006" s="40"/>
      <c r="F12006" s="41" t="str">
        <f aca="false">IF(A12006="","",INDEX(Assumptions!$B$16:$B$18,MATCH(C12006,Assumptions!$A$16:$A$18,0)))</f>
        <v/>
      </c>
      <c r="G12006" s="42" t="str">
        <f aca="false">IF(A12006="","",WORKDAY(B12006,F12006))</f>
        <v/>
      </c>
    </row>
    <row r="12007" customFormat="false" ht="15" hidden="false" customHeight="false" outlineLevel="0" collapsed="false">
      <c r="A12007" s="37"/>
      <c r="B12007" s="38"/>
      <c r="C12007" s="39"/>
      <c r="D12007" s="39"/>
      <c r="E12007" s="40"/>
      <c r="F12007" s="41" t="str">
        <f aca="false">IF(A12007="","",INDEX(Assumptions!$B$16:$B$18,MATCH(C12007,Assumptions!$A$16:$A$18,0)))</f>
        <v/>
      </c>
      <c r="G12007" s="42" t="str">
        <f aca="false">IF(A12007="","",WORKDAY(B12007,F12007))</f>
        <v/>
      </c>
    </row>
    <row r="12008" customFormat="false" ht="15" hidden="false" customHeight="false" outlineLevel="0" collapsed="false">
      <c r="A12008" s="37"/>
      <c r="B12008" s="38"/>
      <c r="C12008" s="39"/>
      <c r="D12008" s="39"/>
      <c r="E12008" s="40"/>
      <c r="F12008" s="41" t="str">
        <f aca="false">IF(A12008="","",INDEX(Assumptions!$B$16:$B$18,MATCH(C12008,Assumptions!$A$16:$A$18,0)))</f>
        <v/>
      </c>
      <c r="G12008" s="42" t="str">
        <f aca="false">IF(A12008="","",WORKDAY(B12008,F12008))</f>
        <v/>
      </c>
    </row>
    <row r="12009" customFormat="false" ht="15" hidden="false" customHeight="false" outlineLevel="0" collapsed="false">
      <c r="A12009" s="37"/>
      <c r="B12009" s="38"/>
      <c r="C12009" s="39"/>
      <c r="D12009" s="39"/>
      <c r="E12009" s="40"/>
      <c r="F12009" s="41" t="str">
        <f aca="false">IF(A12009="","",INDEX(Assumptions!$B$16:$B$18,MATCH(C12009,Assumptions!$A$16:$A$18,0)))</f>
        <v/>
      </c>
      <c r="G12009" s="42" t="str">
        <f aca="false">IF(A12009="","",WORKDAY(B12009,F12009))</f>
        <v/>
      </c>
    </row>
    <row r="12010" customFormat="false" ht="15" hidden="false" customHeight="false" outlineLevel="0" collapsed="false">
      <c r="A12010" s="37"/>
      <c r="B12010" s="38"/>
      <c r="C12010" s="39"/>
      <c r="D12010" s="39"/>
      <c r="E12010" s="40"/>
      <c r="F12010" s="41" t="str">
        <f aca="false">IF(A12010="","",INDEX(Assumptions!$B$16:$B$18,MATCH(C12010,Assumptions!$A$16:$A$18,0)))</f>
        <v/>
      </c>
      <c r="G12010" s="42" t="str">
        <f aca="false">IF(A12010="","",WORKDAY(B12010,F12010))</f>
        <v/>
      </c>
    </row>
    <row r="12011" customFormat="false" ht="15" hidden="false" customHeight="false" outlineLevel="0" collapsed="false">
      <c r="A12011" s="37"/>
      <c r="B12011" s="38"/>
      <c r="C12011" s="39"/>
      <c r="D12011" s="39"/>
      <c r="E12011" s="40"/>
      <c r="F12011" s="41" t="str">
        <f aca="false">IF(A12011="","",INDEX(Assumptions!$B$16:$B$18,MATCH(C12011,Assumptions!$A$16:$A$18,0)))</f>
        <v/>
      </c>
      <c r="G12011" s="42" t="str">
        <f aca="false">IF(A12011="","",WORKDAY(B12011,F12011))</f>
        <v/>
      </c>
    </row>
    <row r="12012" customFormat="false" ht="15" hidden="false" customHeight="false" outlineLevel="0" collapsed="false">
      <c r="A12012" s="37"/>
      <c r="B12012" s="38"/>
      <c r="C12012" s="39"/>
      <c r="D12012" s="39"/>
      <c r="E12012" s="40"/>
      <c r="F12012" s="41" t="str">
        <f aca="false">IF(A12012="","",INDEX(Assumptions!$B$16:$B$18,MATCH(C12012,Assumptions!$A$16:$A$18,0)))</f>
        <v/>
      </c>
      <c r="G12012" s="42" t="str">
        <f aca="false">IF(A12012="","",WORKDAY(B12012,F12012))</f>
        <v/>
      </c>
    </row>
    <row r="12013" customFormat="false" ht="15" hidden="false" customHeight="false" outlineLevel="0" collapsed="false">
      <c r="A12013" s="37"/>
      <c r="B12013" s="38"/>
      <c r="C12013" s="39"/>
      <c r="D12013" s="39"/>
      <c r="E12013" s="40"/>
      <c r="F12013" s="41" t="str">
        <f aca="false">IF(A12013="","",INDEX(Assumptions!$B$16:$B$18,MATCH(C12013,Assumptions!$A$16:$A$18,0)))</f>
        <v/>
      </c>
      <c r="G12013" s="42" t="str">
        <f aca="false">IF(A12013="","",WORKDAY(B12013,F12013))</f>
        <v/>
      </c>
    </row>
    <row r="12014" customFormat="false" ht="15" hidden="false" customHeight="false" outlineLevel="0" collapsed="false">
      <c r="A12014" s="37"/>
      <c r="B12014" s="38"/>
      <c r="C12014" s="39"/>
      <c r="D12014" s="39"/>
      <c r="E12014" s="40"/>
      <c r="F12014" s="41" t="str">
        <f aca="false">IF(A12014="","",INDEX(Assumptions!$B$16:$B$18,MATCH(C12014,Assumptions!$A$16:$A$18,0)))</f>
        <v/>
      </c>
      <c r="G12014" s="42" t="str">
        <f aca="false">IF(A12014="","",WORKDAY(B12014,F12014))</f>
        <v/>
      </c>
    </row>
    <row r="12015" customFormat="false" ht="15" hidden="false" customHeight="false" outlineLevel="0" collapsed="false">
      <c r="A12015" s="37"/>
      <c r="B12015" s="38"/>
      <c r="C12015" s="39"/>
      <c r="D12015" s="39"/>
      <c r="E12015" s="40"/>
      <c r="F12015" s="41" t="str">
        <f aca="false">IF(A12015="","",INDEX(Assumptions!$B$16:$B$18,MATCH(C12015,Assumptions!$A$16:$A$18,0)))</f>
        <v/>
      </c>
      <c r="G12015" s="42" t="str">
        <f aca="false">IF(A12015="","",WORKDAY(B12015,F12015))</f>
        <v/>
      </c>
    </row>
    <row r="12016" customFormat="false" ht="15" hidden="false" customHeight="false" outlineLevel="0" collapsed="false">
      <c r="A12016" s="37"/>
      <c r="B12016" s="38"/>
      <c r="C12016" s="39"/>
      <c r="D12016" s="39"/>
      <c r="E12016" s="40"/>
      <c r="F12016" s="41" t="str">
        <f aca="false">IF(A12016="","",INDEX(Assumptions!$B$16:$B$18,MATCH(C12016,Assumptions!$A$16:$A$18,0)))</f>
        <v/>
      </c>
      <c r="G12016" s="42" t="str">
        <f aca="false">IF(A12016="","",WORKDAY(B12016,F12016))</f>
        <v/>
      </c>
    </row>
    <row r="12017" customFormat="false" ht="15" hidden="false" customHeight="false" outlineLevel="0" collapsed="false">
      <c r="A12017" s="37"/>
      <c r="B12017" s="38"/>
      <c r="C12017" s="39"/>
      <c r="D12017" s="39"/>
      <c r="E12017" s="40"/>
      <c r="F12017" s="41" t="str">
        <f aca="false">IF(A12017="","",INDEX(Assumptions!$B$16:$B$18,MATCH(C12017,Assumptions!$A$16:$A$18,0)))</f>
        <v/>
      </c>
      <c r="G12017" s="42" t="str">
        <f aca="false">IF(A12017="","",WORKDAY(B12017,F12017))</f>
        <v/>
      </c>
    </row>
    <row r="12018" customFormat="false" ht="15" hidden="false" customHeight="false" outlineLevel="0" collapsed="false">
      <c r="A12018" s="37"/>
      <c r="B12018" s="38"/>
      <c r="C12018" s="39"/>
      <c r="D12018" s="39"/>
      <c r="E12018" s="40"/>
      <c r="F12018" s="41" t="str">
        <f aca="false">IF(A12018="","",INDEX(Assumptions!$B$16:$B$18,MATCH(C12018,Assumptions!$A$16:$A$18,0)))</f>
        <v/>
      </c>
      <c r="G12018" s="42" t="str">
        <f aca="false">IF(A12018="","",WORKDAY(B12018,F12018))</f>
        <v/>
      </c>
    </row>
    <row r="12019" customFormat="false" ht="15" hidden="false" customHeight="false" outlineLevel="0" collapsed="false">
      <c r="A12019" s="37"/>
      <c r="B12019" s="38"/>
      <c r="C12019" s="39"/>
      <c r="D12019" s="39"/>
      <c r="E12019" s="40"/>
      <c r="F12019" s="41" t="str">
        <f aca="false">IF(A12019="","",INDEX(Assumptions!$B$16:$B$18,MATCH(C12019,Assumptions!$A$16:$A$18,0)))</f>
        <v/>
      </c>
      <c r="G12019" s="42" t="str">
        <f aca="false">IF(A12019="","",WORKDAY(B12019,F12019))</f>
        <v/>
      </c>
    </row>
    <row r="12020" customFormat="false" ht="15" hidden="false" customHeight="false" outlineLevel="0" collapsed="false">
      <c r="A12020" s="37"/>
      <c r="B12020" s="38"/>
      <c r="C12020" s="39"/>
      <c r="D12020" s="39"/>
      <c r="E12020" s="40"/>
      <c r="F12020" s="41" t="str">
        <f aca="false">IF(A12020="","",INDEX(Assumptions!$B$16:$B$18,MATCH(C12020,Assumptions!$A$16:$A$18,0)))</f>
        <v/>
      </c>
      <c r="G12020" s="42" t="str">
        <f aca="false">IF(A12020="","",WORKDAY(B12020,F12020))</f>
        <v/>
      </c>
    </row>
    <row r="12021" customFormat="false" ht="15" hidden="false" customHeight="false" outlineLevel="0" collapsed="false">
      <c r="A12021" s="37"/>
      <c r="B12021" s="38"/>
      <c r="C12021" s="39"/>
      <c r="D12021" s="39"/>
      <c r="E12021" s="40"/>
      <c r="F12021" s="41" t="str">
        <f aca="false">IF(A12021="","",INDEX(Assumptions!$B$16:$B$18,MATCH(C12021,Assumptions!$A$16:$A$18,0)))</f>
        <v/>
      </c>
      <c r="G12021" s="42" t="str">
        <f aca="false">IF(A12021="","",WORKDAY(B12021,F12021))</f>
        <v/>
      </c>
    </row>
    <row r="12022" customFormat="false" ht="15" hidden="false" customHeight="false" outlineLevel="0" collapsed="false">
      <c r="A12022" s="37"/>
      <c r="B12022" s="38"/>
      <c r="C12022" s="39"/>
      <c r="D12022" s="39"/>
      <c r="E12022" s="40"/>
      <c r="F12022" s="41" t="str">
        <f aca="false">IF(A12022="","",INDEX(Assumptions!$B$16:$B$18,MATCH(C12022,Assumptions!$A$16:$A$18,0)))</f>
        <v/>
      </c>
      <c r="G12022" s="42" t="str">
        <f aca="false">IF(A12022="","",WORKDAY(B12022,F12022))</f>
        <v/>
      </c>
    </row>
    <row r="12023" customFormat="false" ht="15" hidden="false" customHeight="false" outlineLevel="0" collapsed="false">
      <c r="A12023" s="37"/>
      <c r="B12023" s="38"/>
      <c r="C12023" s="39"/>
      <c r="D12023" s="39"/>
      <c r="E12023" s="40"/>
      <c r="F12023" s="41" t="str">
        <f aca="false">IF(A12023="","",INDEX(Assumptions!$B$16:$B$18,MATCH(C12023,Assumptions!$A$16:$A$18,0)))</f>
        <v/>
      </c>
      <c r="G12023" s="42" t="str">
        <f aca="false">IF(A12023="","",WORKDAY(B12023,F12023))</f>
        <v/>
      </c>
    </row>
    <row r="12024" customFormat="false" ht="15" hidden="false" customHeight="false" outlineLevel="0" collapsed="false">
      <c r="A12024" s="37"/>
      <c r="B12024" s="38"/>
      <c r="C12024" s="39"/>
      <c r="D12024" s="39"/>
      <c r="E12024" s="40"/>
      <c r="F12024" s="41" t="str">
        <f aca="false">IF(A12024="","",INDEX(Assumptions!$B$16:$B$18,MATCH(C12024,Assumptions!$A$16:$A$18,0)))</f>
        <v/>
      </c>
      <c r="G12024" s="42" t="str">
        <f aca="false">IF(A12024="","",WORKDAY(B12024,F12024))</f>
        <v/>
      </c>
    </row>
    <row r="12025" customFormat="false" ht="15" hidden="false" customHeight="false" outlineLevel="0" collapsed="false">
      <c r="A12025" s="37"/>
      <c r="B12025" s="38"/>
      <c r="C12025" s="39"/>
      <c r="D12025" s="39"/>
      <c r="E12025" s="40"/>
      <c r="F12025" s="41" t="str">
        <f aca="false">IF(A12025="","",INDEX(Assumptions!$B$16:$B$18,MATCH(C12025,Assumptions!$A$16:$A$18,0)))</f>
        <v/>
      </c>
      <c r="G12025" s="42" t="str">
        <f aca="false">IF(A12025="","",WORKDAY(B12025,F12025))</f>
        <v/>
      </c>
    </row>
    <row r="12026" customFormat="false" ht="15" hidden="false" customHeight="false" outlineLevel="0" collapsed="false">
      <c r="A12026" s="37"/>
      <c r="B12026" s="38"/>
      <c r="C12026" s="39"/>
      <c r="D12026" s="39"/>
      <c r="E12026" s="40"/>
      <c r="F12026" s="41" t="str">
        <f aca="false">IF(A12026="","",INDEX(Assumptions!$B$16:$B$18,MATCH(C12026,Assumptions!$A$16:$A$18,0)))</f>
        <v/>
      </c>
      <c r="G12026" s="42" t="str">
        <f aca="false">IF(A12026="","",WORKDAY(B12026,F12026))</f>
        <v/>
      </c>
    </row>
    <row r="12027" customFormat="false" ht="15" hidden="false" customHeight="false" outlineLevel="0" collapsed="false">
      <c r="A12027" s="37"/>
      <c r="B12027" s="38"/>
      <c r="C12027" s="39"/>
      <c r="D12027" s="39"/>
      <c r="E12027" s="40"/>
      <c r="F12027" s="41" t="str">
        <f aca="false">IF(A12027="","",INDEX(Assumptions!$B$16:$B$18,MATCH(C12027,Assumptions!$A$16:$A$18,0)))</f>
        <v/>
      </c>
      <c r="G12027" s="42" t="str">
        <f aca="false">IF(A12027="","",WORKDAY(B12027,F12027))</f>
        <v/>
      </c>
    </row>
    <row r="12028" customFormat="false" ht="15" hidden="false" customHeight="false" outlineLevel="0" collapsed="false">
      <c r="A12028" s="37"/>
      <c r="B12028" s="38"/>
      <c r="C12028" s="39"/>
      <c r="D12028" s="39"/>
      <c r="E12028" s="40"/>
      <c r="F12028" s="41" t="str">
        <f aca="false">IF(A12028="","",INDEX(Assumptions!$B$16:$B$18,MATCH(C12028,Assumptions!$A$16:$A$18,0)))</f>
        <v/>
      </c>
      <c r="G12028" s="42" t="str">
        <f aca="false">IF(A12028="","",WORKDAY(B12028,F12028))</f>
        <v/>
      </c>
    </row>
    <row r="12029" customFormat="false" ht="15" hidden="false" customHeight="false" outlineLevel="0" collapsed="false">
      <c r="A12029" s="37"/>
      <c r="B12029" s="38"/>
      <c r="C12029" s="39"/>
      <c r="D12029" s="39"/>
      <c r="E12029" s="40"/>
      <c r="F12029" s="41" t="str">
        <f aca="false">IF(A12029="","",INDEX(Assumptions!$B$16:$B$18,MATCH(C12029,Assumptions!$A$16:$A$18,0)))</f>
        <v/>
      </c>
      <c r="G12029" s="42" t="str">
        <f aca="false">IF(A12029="","",WORKDAY(B12029,F12029))</f>
        <v/>
      </c>
    </row>
    <row r="12030" customFormat="false" ht="15" hidden="false" customHeight="false" outlineLevel="0" collapsed="false">
      <c r="A12030" s="37"/>
      <c r="B12030" s="38"/>
      <c r="C12030" s="39"/>
      <c r="D12030" s="39"/>
      <c r="E12030" s="40"/>
      <c r="F12030" s="41" t="str">
        <f aca="false">IF(A12030="","",INDEX(Assumptions!$B$16:$B$18,MATCH(C12030,Assumptions!$A$16:$A$18,0)))</f>
        <v/>
      </c>
      <c r="G12030" s="42" t="str">
        <f aca="false">IF(A12030="","",WORKDAY(B12030,F12030))</f>
        <v/>
      </c>
    </row>
    <row r="12031" customFormat="false" ht="15" hidden="false" customHeight="false" outlineLevel="0" collapsed="false">
      <c r="A12031" s="37"/>
      <c r="B12031" s="38"/>
      <c r="C12031" s="39"/>
      <c r="D12031" s="39"/>
      <c r="E12031" s="40"/>
      <c r="F12031" s="41" t="str">
        <f aca="false">IF(A12031="","",INDEX(Assumptions!$B$16:$B$18,MATCH(C12031,Assumptions!$A$16:$A$18,0)))</f>
        <v/>
      </c>
      <c r="G12031" s="42" t="str">
        <f aca="false">IF(A12031="","",WORKDAY(B12031,F12031))</f>
        <v/>
      </c>
    </row>
    <row r="12032" customFormat="false" ht="15" hidden="false" customHeight="false" outlineLevel="0" collapsed="false">
      <c r="A12032" s="37"/>
      <c r="B12032" s="38"/>
      <c r="C12032" s="39"/>
      <c r="D12032" s="39"/>
      <c r="E12032" s="40"/>
      <c r="F12032" s="41" t="str">
        <f aca="false">IF(A12032="","",INDEX(Assumptions!$B$16:$B$18,MATCH(C12032,Assumptions!$A$16:$A$18,0)))</f>
        <v/>
      </c>
      <c r="G12032" s="42" t="str">
        <f aca="false">IF(A12032="","",WORKDAY(B12032,F12032))</f>
        <v/>
      </c>
    </row>
    <row r="12033" customFormat="false" ht="15" hidden="false" customHeight="false" outlineLevel="0" collapsed="false">
      <c r="A12033" s="37"/>
      <c r="B12033" s="38"/>
      <c r="C12033" s="39"/>
      <c r="D12033" s="39"/>
      <c r="E12033" s="40"/>
      <c r="F12033" s="41" t="str">
        <f aca="false">IF(A12033="","",INDEX(Assumptions!$B$16:$B$18,MATCH(C12033,Assumptions!$A$16:$A$18,0)))</f>
        <v/>
      </c>
      <c r="G12033" s="42" t="str">
        <f aca="false">IF(A12033="","",WORKDAY(B12033,F12033))</f>
        <v/>
      </c>
    </row>
    <row r="12034" customFormat="false" ht="15" hidden="false" customHeight="false" outlineLevel="0" collapsed="false">
      <c r="A12034" s="37"/>
      <c r="B12034" s="38"/>
      <c r="C12034" s="39"/>
      <c r="D12034" s="39"/>
      <c r="E12034" s="40"/>
      <c r="F12034" s="41" t="str">
        <f aca="false">IF(A12034="","",INDEX(Assumptions!$B$16:$B$18,MATCH(C12034,Assumptions!$A$16:$A$18,0)))</f>
        <v/>
      </c>
      <c r="G12034" s="42" t="str">
        <f aca="false">IF(A12034="","",WORKDAY(B12034,F12034))</f>
        <v/>
      </c>
    </row>
    <row r="12035" customFormat="false" ht="15" hidden="false" customHeight="false" outlineLevel="0" collapsed="false">
      <c r="A12035" s="37"/>
      <c r="B12035" s="38"/>
      <c r="C12035" s="39"/>
      <c r="D12035" s="39"/>
      <c r="E12035" s="40"/>
      <c r="F12035" s="41" t="str">
        <f aca="false">IF(A12035="","",INDEX(Assumptions!$B$16:$B$18,MATCH(C12035,Assumptions!$A$16:$A$18,0)))</f>
        <v/>
      </c>
      <c r="G12035" s="42" t="str">
        <f aca="false">IF(A12035="","",WORKDAY(B12035,F12035))</f>
        <v/>
      </c>
    </row>
    <row r="12036" customFormat="false" ht="15" hidden="false" customHeight="false" outlineLevel="0" collapsed="false">
      <c r="A12036" s="37"/>
      <c r="B12036" s="38"/>
      <c r="C12036" s="39"/>
      <c r="D12036" s="39"/>
      <c r="E12036" s="40"/>
      <c r="F12036" s="41" t="str">
        <f aca="false">IF(A12036="","",INDEX(Assumptions!$B$16:$B$18,MATCH(C12036,Assumptions!$A$16:$A$18,0)))</f>
        <v/>
      </c>
      <c r="G12036" s="42" t="str">
        <f aca="false">IF(A12036="","",WORKDAY(B12036,F12036))</f>
        <v/>
      </c>
    </row>
    <row r="12037" customFormat="false" ht="15" hidden="false" customHeight="false" outlineLevel="0" collapsed="false">
      <c r="A12037" s="37"/>
      <c r="B12037" s="38"/>
      <c r="C12037" s="39"/>
      <c r="D12037" s="39"/>
      <c r="E12037" s="40"/>
      <c r="F12037" s="41" t="str">
        <f aca="false">IF(A12037="","",INDEX(Assumptions!$B$16:$B$18,MATCH(C12037,Assumptions!$A$16:$A$18,0)))</f>
        <v/>
      </c>
      <c r="G12037" s="42" t="str">
        <f aca="false">IF(A12037="","",WORKDAY(B12037,F12037))</f>
        <v/>
      </c>
    </row>
    <row r="12038" customFormat="false" ht="15" hidden="false" customHeight="false" outlineLevel="0" collapsed="false">
      <c r="A12038" s="37"/>
      <c r="B12038" s="38"/>
      <c r="C12038" s="39"/>
      <c r="D12038" s="39"/>
      <c r="E12038" s="40"/>
      <c r="F12038" s="41" t="str">
        <f aca="false">IF(A12038="","",INDEX(Assumptions!$B$16:$B$18,MATCH(C12038,Assumptions!$A$16:$A$18,0)))</f>
        <v/>
      </c>
      <c r="G12038" s="42" t="str">
        <f aca="false">IF(A12038="","",WORKDAY(B12038,F12038))</f>
        <v/>
      </c>
    </row>
    <row r="12039" customFormat="false" ht="15" hidden="false" customHeight="false" outlineLevel="0" collapsed="false">
      <c r="A12039" s="37"/>
      <c r="B12039" s="38"/>
      <c r="C12039" s="39"/>
      <c r="D12039" s="39"/>
      <c r="E12039" s="40"/>
      <c r="F12039" s="41" t="str">
        <f aca="false">IF(A12039="","",INDEX(Assumptions!$B$16:$B$18,MATCH(C12039,Assumptions!$A$16:$A$18,0)))</f>
        <v/>
      </c>
      <c r="G12039" s="42" t="str">
        <f aca="false">IF(A12039="","",WORKDAY(B12039,F12039))</f>
        <v/>
      </c>
    </row>
    <row r="12040" customFormat="false" ht="15" hidden="false" customHeight="false" outlineLevel="0" collapsed="false">
      <c r="A12040" s="37"/>
      <c r="B12040" s="38"/>
      <c r="C12040" s="39"/>
      <c r="D12040" s="39"/>
      <c r="E12040" s="40"/>
      <c r="F12040" s="41" t="str">
        <f aca="false">IF(A12040="","",INDEX(Assumptions!$B$16:$B$18,MATCH(C12040,Assumptions!$A$16:$A$18,0)))</f>
        <v/>
      </c>
      <c r="G12040" s="42" t="str">
        <f aca="false">IF(A12040="","",WORKDAY(B12040,F12040))</f>
        <v/>
      </c>
    </row>
    <row r="12041" customFormat="false" ht="15" hidden="false" customHeight="false" outlineLevel="0" collapsed="false">
      <c r="A12041" s="37"/>
      <c r="B12041" s="38"/>
      <c r="C12041" s="39"/>
      <c r="D12041" s="39"/>
      <c r="E12041" s="40"/>
      <c r="F12041" s="41" t="str">
        <f aca="false">IF(A12041="","",INDEX(Assumptions!$B$16:$B$18,MATCH(C12041,Assumptions!$A$16:$A$18,0)))</f>
        <v/>
      </c>
      <c r="G12041" s="42" t="str">
        <f aca="false">IF(A12041="","",WORKDAY(B12041,F12041))</f>
        <v/>
      </c>
    </row>
    <row r="12042" customFormat="false" ht="15" hidden="false" customHeight="false" outlineLevel="0" collapsed="false">
      <c r="A12042" s="37"/>
      <c r="B12042" s="38"/>
      <c r="C12042" s="39"/>
      <c r="D12042" s="39"/>
      <c r="E12042" s="40"/>
      <c r="F12042" s="41" t="str">
        <f aca="false">IF(A12042="","",INDEX(Assumptions!$B$16:$B$18,MATCH(C12042,Assumptions!$A$16:$A$18,0)))</f>
        <v/>
      </c>
      <c r="G12042" s="42" t="str">
        <f aca="false">IF(A12042="","",WORKDAY(B12042,F12042))</f>
        <v/>
      </c>
    </row>
    <row r="12043" customFormat="false" ht="15" hidden="false" customHeight="false" outlineLevel="0" collapsed="false">
      <c r="A12043" s="37"/>
      <c r="B12043" s="38"/>
      <c r="C12043" s="39"/>
      <c r="D12043" s="39"/>
      <c r="E12043" s="40"/>
      <c r="F12043" s="41" t="str">
        <f aca="false">IF(A12043="","",INDEX(Assumptions!$B$16:$B$18,MATCH(C12043,Assumptions!$A$16:$A$18,0)))</f>
        <v/>
      </c>
      <c r="G12043" s="42" t="str">
        <f aca="false">IF(A12043="","",WORKDAY(B12043,F12043))</f>
        <v/>
      </c>
    </row>
    <row r="12044" customFormat="false" ht="15" hidden="false" customHeight="false" outlineLevel="0" collapsed="false">
      <c r="A12044" s="37"/>
      <c r="B12044" s="38"/>
      <c r="C12044" s="39"/>
      <c r="D12044" s="39"/>
      <c r="E12044" s="40"/>
      <c r="F12044" s="41" t="str">
        <f aca="false">IF(A12044="","",INDEX(Assumptions!$B$16:$B$18,MATCH(C12044,Assumptions!$A$16:$A$18,0)))</f>
        <v/>
      </c>
      <c r="G12044" s="42" t="str">
        <f aca="false">IF(A12044="","",WORKDAY(B12044,F12044))</f>
        <v/>
      </c>
    </row>
    <row r="12045" customFormat="false" ht="15" hidden="false" customHeight="false" outlineLevel="0" collapsed="false">
      <c r="A12045" s="37"/>
      <c r="B12045" s="38"/>
      <c r="C12045" s="39"/>
      <c r="D12045" s="39"/>
      <c r="E12045" s="40"/>
      <c r="F12045" s="41" t="str">
        <f aca="false">IF(A12045="","",INDEX(Assumptions!$B$16:$B$18,MATCH(C12045,Assumptions!$A$16:$A$18,0)))</f>
        <v/>
      </c>
      <c r="G12045" s="42" t="str">
        <f aca="false">IF(A12045="","",WORKDAY(B12045,F12045))</f>
        <v/>
      </c>
    </row>
    <row r="12046" customFormat="false" ht="15" hidden="false" customHeight="false" outlineLevel="0" collapsed="false">
      <c r="A12046" s="37"/>
      <c r="B12046" s="38"/>
      <c r="C12046" s="39"/>
      <c r="D12046" s="39"/>
      <c r="E12046" s="40"/>
      <c r="F12046" s="41" t="str">
        <f aca="false">IF(A12046="","",INDEX(Assumptions!$B$16:$B$18,MATCH(C12046,Assumptions!$A$16:$A$18,0)))</f>
        <v/>
      </c>
      <c r="G12046" s="42" t="str">
        <f aca="false">IF(A12046="","",WORKDAY(B12046,F12046))</f>
        <v/>
      </c>
    </row>
    <row r="12047" customFormat="false" ht="15" hidden="false" customHeight="false" outlineLevel="0" collapsed="false">
      <c r="A12047" s="37"/>
      <c r="B12047" s="38"/>
      <c r="C12047" s="39"/>
      <c r="D12047" s="39"/>
      <c r="E12047" s="40"/>
      <c r="F12047" s="41" t="str">
        <f aca="false">IF(A12047="","",INDEX(Assumptions!$B$16:$B$18,MATCH(C12047,Assumptions!$A$16:$A$18,0)))</f>
        <v/>
      </c>
      <c r="G12047" s="42" t="str">
        <f aca="false">IF(A12047="","",WORKDAY(B12047,F12047))</f>
        <v/>
      </c>
    </row>
    <row r="12048" customFormat="false" ht="15" hidden="false" customHeight="false" outlineLevel="0" collapsed="false">
      <c r="A12048" s="37"/>
      <c r="B12048" s="38"/>
      <c r="C12048" s="39"/>
      <c r="D12048" s="39"/>
      <c r="E12048" s="40"/>
      <c r="F12048" s="41" t="str">
        <f aca="false">IF(A12048="","",INDEX(Assumptions!$B$16:$B$18,MATCH(C12048,Assumptions!$A$16:$A$18,0)))</f>
        <v/>
      </c>
      <c r="G12048" s="42" t="str">
        <f aca="false">IF(A12048="","",WORKDAY(B12048,F12048))</f>
        <v/>
      </c>
    </row>
    <row r="12049" customFormat="false" ht="15" hidden="false" customHeight="false" outlineLevel="0" collapsed="false">
      <c r="A12049" s="37"/>
      <c r="B12049" s="38"/>
      <c r="C12049" s="39"/>
      <c r="D12049" s="39"/>
      <c r="E12049" s="40"/>
      <c r="F12049" s="41" t="str">
        <f aca="false">IF(A12049="","",INDEX(Assumptions!$B$16:$B$18,MATCH(C12049,Assumptions!$A$16:$A$18,0)))</f>
        <v/>
      </c>
      <c r="G12049" s="42" t="str">
        <f aca="false">IF(A12049="","",WORKDAY(B12049,F12049))</f>
        <v/>
      </c>
    </row>
    <row r="12050" customFormat="false" ht="15" hidden="false" customHeight="false" outlineLevel="0" collapsed="false">
      <c r="A12050" s="37"/>
      <c r="B12050" s="38"/>
      <c r="C12050" s="39"/>
      <c r="D12050" s="39"/>
      <c r="E12050" s="40"/>
      <c r="F12050" s="41" t="str">
        <f aca="false">IF(A12050="","",INDEX(Assumptions!$B$16:$B$18,MATCH(C12050,Assumptions!$A$16:$A$18,0)))</f>
        <v/>
      </c>
      <c r="G12050" s="42" t="str">
        <f aca="false">IF(A12050="","",WORKDAY(B12050,F12050))</f>
        <v/>
      </c>
    </row>
    <row r="12051" customFormat="false" ht="15" hidden="false" customHeight="false" outlineLevel="0" collapsed="false">
      <c r="A12051" s="37"/>
      <c r="B12051" s="38"/>
      <c r="C12051" s="39"/>
      <c r="D12051" s="39"/>
      <c r="E12051" s="40"/>
      <c r="F12051" s="41" t="str">
        <f aca="false">IF(A12051="","",INDEX(Assumptions!$B$16:$B$18,MATCH(C12051,Assumptions!$A$16:$A$18,0)))</f>
        <v/>
      </c>
      <c r="G12051" s="42" t="str">
        <f aca="false">IF(A12051="","",WORKDAY(B12051,F12051))</f>
        <v/>
      </c>
    </row>
    <row r="12052" customFormat="false" ht="15" hidden="false" customHeight="false" outlineLevel="0" collapsed="false">
      <c r="A12052" s="37"/>
      <c r="B12052" s="38"/>
      <c r="C12052" s="39"/>
      <c r="D12052" s="39"/>
      <c r="E12052" s="40"/>
      <c r="F12052" s="41" t="str">
        <f aca="false">IF(A12052="","",INDEX(Assumptions!$B$16:$B$18,MATCH(C12052,Assumptions!$A$16:$A$18,0)))</f>
        <v/>
      </c>
      <c r="G12052" s="42" t="str">
        <f aca="false">IF(A12052="","",WORKDAY(B12052,F12052))</f>
        <v/>
      </c>
    </row>
    <row r="12053" customFormat="false" ht="15" hidden="false" customHeight="false" outlineLevel="0" collapsed="false">
      <c r="A12053" s="37"/>
      <c r="B12053" s="38"/>
      <c r="C12053" s="39"/>
      <c r="D12053" s="39"/>
      <c r="E12053" s="40"/>
      <c r="F12053" s="41" t="str">
        <f aca="false">IF(A12053="","",INDEX(Assumptions!$B$16:$B$18,MATCH(C12053,Assumptions!$A$16:$A$18,0)))</f>
        <v/>
      </c>
      <c r="G12053" s="42" t="str">
        <f aca="false">IF(A12053="","",WORKDAY(B12053,F12053))</f>
        <v/>
      </c>
    </row>
    <row r="12054" customFormat="false" ht="15" hidden="false" customHeight="false" outlineLevel="0" collapsed="false">
      <c r="A12054" s="37"/>
      <c r="B12054" s="38"/>
      <c r="C12054" s="39"/>
      <c r="D12054" s="39"/>
      <c r="E12054" s="40"/>
      <c r="F12054" s="41" t="str">
        <f aca="false">IF(A12054="","",INDEX(Assumptions!$B$16:$B$18,MATCH(C12054,Assumptions!$A$16:$A$18,0)))</f>
        <v/>
      </c>
      <c r="G12054" s="42" t="str">
        <f aca="false">IF(A12054="","",WORKDAY(B12054,F12054))</f>
        <v/>
      </c>
    </row>
    <row r="12055" customFormat="false" ht="15" hidden="false" customHeight="false" outlineLevel="0" collapsed="false">
      <c r="A12055" s="37"/>
      <c r="B12055" s="38"/>
      <c r="C12055" s="39"/>
      <c r="D12055" s="39"/>
      <c r="E12055" s="40"/>
      <c r="F12055" s="41" t="str">
        <f aca="false">IF(A12055="","",INDEX(Assumptions!$B$16:$B$18,MATCH(C12055,Assumptions!$A$16:$A$18,0)))</f>
        <v/>
      </c>
      <c r="G12055" s="42" t="str">
        <f aca="false">IF(A12055="","",WORKDAY(B12055,F12055))</f>
        <v/>
      </c>
    </row>
    <row r="12056" customFormat="false" ht="15" hidden="false" customHeight="false" outlineLevel="0" collapsed="false">
      <c r="A12056" s="37"/>
      <c r="B12056" s="38"/>
      <c r="C12056" s="39"/>
      <c r="D12056" s="39"/>
      <c r="E12056" s="40"/>
      <c r="F12056" s="41" t="str">
        <f aca="false">IF(A12056="","",INDEX(Assumptions!$B$16:$B$18,MATCH(C12056,Assumptions!$A$16:$A$18,0)))</f>
        <v/>
      </c>
      <c r="G12056" s="42" t="str">
        <f aca="false">IF(A12056="","",WORKDAY(B12056,F12056))</f>
        <v/>
      </c>
    </row>
    <row r="12057" customFormat="false" ht="15" hidden="false" customHeight="false" outlineLevel="0" collapsed="false">
      <c r="A12057" s="37"/>
      <c r="B12057" s="38"/>
      <c r="C12057" s="39"/>
      <c r="D12057" s="39"/>
      <c r="E12057" s="40"/>
      <c r="F12057" s="41" t="str">
        <f aca="false">IF(A12057="","",INDEX(Assumptions!$B$16:$B$18,MATCH(C12057,Assumptions!$A$16:$A$18,0)))</f>
        <v/>
      </c>
      <c r="G12057" s="42" t="str">
        <f aca="false">IF(A12057="","",WORKDAY(B12057,F12057))</f>
        <v/>
      </c>
    </row>
    <row r="12058" customFormat="false" ht="15" hidden="false" customHeight="false" outlineLevel="0" collapsed="false">
      <c r="A12058" s="37"/>
      <c r="B12058" s="38"/>
      <c r="C12058" s="39"/>
      <c r="D12058" s="39"/>
      <c r="E12058" s="40"/>
      <c r="F12058" s="41" t="str">
        <f aca="false">IF(A12058="","",INDEX(Assumptions!$B$16:$B$18,MATCH(C12058,Assumptions!$A$16:$A$18,0)))</f>
        <v/>
      </c>
      <c r="G12058" s="42" t="str">
        <f aca="false">IF(A12058="","",WORKDAY(B12058,F12058))</f>
        <v/>
      </c>
    </row>
    <row r="12059" customFormat="false" ht="15" hidden="false" customHeight="false" outlineLevel="0" collapsed="false">
      <c r="A12059" s="37"/>
      <c r="B12059" s="38"/>
      <c r="C12059" s="39"/>
      <c r="D12059" s="39"/>
      <c r="E12059" s="40"/>
      <c r="F12059" s="41" t="str">
        <f aca="false">IF(A12059="","",INDEX(Assumptions!$B$16:$B$18,MATCH(C12059,Assumptions!$A$16:$A$18,0)))</f>
        <v/>
      </c>
      <c r="G12059" s="42" t="str">
        <f aca="false">IF(A12059="","",WORKDAY(B12059,F12059))</f>
        <v/>
      </c>
    </row>
    <row r="12060" customFormat="false" ht="15" hidden="false" customHeight="false" outlineLevel="0" collapsed="false">
      <c r="A12060" s="37"/>
      <c r="B12060" s="38"/>
      <c r="C12060" s="39"/>
      <c r="D12060" s="39"/>
      <c r="E12060" s="40"/>
      <c r="F12060" s="41" t="str">
        <f aca="false">IF(A12060="","",INDEX(Assumptions!$B$16:$B$18,MATCH(C12060,Assumptions!$A$16:$A$18,0)))</f>
        <v/>
      </c>
      <c r="G12060" s="42" t="str">
        <f aca="false">IF(A12060="","",WORKDAY(B12060,F12060))</f>
        <v/>
      </c>
    </row>
    <row r="12061" customFormat="false" ht="15" hidden="false" customHeight="false" outlineLevel="0" collapsed="false">
      <c r="A12061" s="37"/>
      <c r="B12061" s="38"/>
      <c r="C12061" s="39"/>
      <c r="D12061" s="39"/>
      <c r="E12061" s="40"/>
      <c r="F12061" s="41" t="str">
        <f aca="false">IF(A12061="","",INDEX(Assumptions!$B$16:$B$18,MATCH(C12061,Assumptions!$A$16:$A$18,0)))</f>
        <v/>
      </c>
      <c r="G12061" s="42" t="str">
        <f aca="false">IF(A12061="","",WORKDAY(B12061,F12061))</f>
        <v/>
      </c>
    </row>
    <row r="12062" customFormat="false" ht="15" hidden="false" customHeight="false" outlineLevel="0" collapsed="false">
      <c r="A12062" s="37"/>
      <c r="B12062" s="38"/>
      <c r="C12062" s="39"/>
      <c r="D12062" s="39"/>
      <c r="E12062" s="40"/>
      <c r="F12062" s="41" t="str">
        <f aca="false">IF(A12062="","",INDEX(Assumptions!$B$16:$B$18,MATCH(C12062,Assumptions!$A$16:$A$18,0)))</f>
        <v/>
      </c>
      <c r="G12062" s="42" t="str">
        <f aca="false">IF(A12062="","",WORKDAY(B12062,F12062))</f>
        <v/>
      </c>
    </row>
    <row r="12063" customFormat="false" ht="15" hidden="false" customHeight="false" outlineLevel="0" collapsed="false">
      <c r="A12063" s="37"/>
      <c r="B12063" s="38"/>
      <c r="C12063" s="39"/>
      <c r="D12063" s="39"/>
      <c r="E12063" s="40"/>
      <c r="F12063" s="41" t="str">
        <f aca="false">IF(A12063="","",INDEX(Assumptions!$B$16:$B$18,MATCH(C12063,Assumptions!$A$16:$A$18,0)))</f>
        <v/>
      </c>
      <c r="G12063" s="42" t="str">
        <f aca="false">IF(A12063="","",WORKDAY(B12063,F12063))</f>
        <v/>
      </c>
    </row>
    <row r="12064" customFormat="false" ht="15" hidden="false" customHeight="false" outlineLevel="0" collapsed="false">
      <c r="A12064" s="37"/>
      <c r="B12064" s="38"/>
      <c r="C12064" s="39"/>
      <c r="D12064" s="39"/>
      <c r="E12064" s="40"/>
      <c r="F12064" s="41" t="str">
        <f aca="false">IF(A12064="","",INDEX(Assumptions!$B$16:$B$18,MATCH(C12064,Assumptions!$A$16:$A$18,0)))</f>
        <v/>
      </c>
      <c r="G12064" s="42" t="str">
        <f aca="false">IF(A12064="","",WORKDAY(B12064,F12064))</f>
        <v/>
      </c>
    </row>
    <row r="12065" customFormat="false" ht="15" hidden="false" customHeight="false" outlineLevel="0" collapsed="false">
      <c r="A12065" s="37"/>
      <c r="B12065" s="38"/>
      <c r="C12065" s="39"/>
      <c r="D12065" s="39"/>
      <c r="E12065" s="40"/>
      <c r="F12065" s="41" t="str">
        <f aca="false">IF(A12065="","",INDEX(Assumptions!$B$16:$B$18,MATCH(C12065,Assumptions!$A$16:$A$18,0)))</f>
        <v/>
      </c>
      <c r="G12065" s="42" t="str">
        <f aca="false">IF(A12065="","",WORKDAY(B12065,F12065))</f>
        <v/>
      </c>
    </row>
    <row r="12066" customFormat="false" ht="15" hidden="false" customHeight="false" outlineLevel="0" collapsed="false">
      <c r="A12066" s="37"/>
      <c r="B12066" s="38"/>
      <c r="C12066" s="39"/>
      <c r="D12066" s="39"/>
      <c r="E12066" s="40"/>
      <c r="F12066" s="41" t="str">
        <f aca="false">IF(A12066="","",INDEX(Assumptions!$B$16:$B$18,MATCH(C12066,Assumptions!$A$16:$A$18,0)))</f>
        <v/>
      </c>
      <c r="G12066" s="42" t="str">
        <f aca="false">IF(A12066="","",WORKDAY(B12066,F12066))</f>
        <v/>
      </c>
    </row>
    <row r="12067" customFormat="false" ht="15" hidden="false" customHeight="false" outlineLevel="0" collapsed="false">
      <c r="A12067" s="37"/>
      <c r="B12067" s="38"/>
      <c r="C12067" s="39"/>
      <c r="D12067" s="39"/>
      <c r="E12067" s="40"/>
      <c r="F12067" s="41" t="str">
        <f aca="false">IF(A12067="","",INDEX(Assumptions!$B$16:$B$18,MATCH(C12067,Assumptions!$A$16:$A$18,0)))</f>
        <v/>
      </c>
      <c r="G12067" s="42" t="str">
        <f aca="false">IF(A12067="","",WORKDAY(B12067,F12067))</f>
        <v/>
      </c>
    </row>
    <row r="12068" customFormat="false" ht="15" hidden="false" customHeight="false" outlineLevel="0" collapsed="false">
      <c r="A12068" s="37"/>
      <c r="B12068" s="38"/>
      <c r="C12068" s="39"/>
      <c r="D12068" s="39"/>
      <c r="E12068" s="40"/>
      <c r="F12068" s="41" t="str">
        <f aca="false">IF(A12068="","",INDEX(Assumptions!$B$16:$B$18,MATCH(C12068,Assumptions!$A$16:$A$18,0)))</f>
        <v/>
      </c>
      <c r="G12068" s="42" t="str">
        <f aca="false">IF(A12068="","",WORKDAY(B12068,F12068))</f>
        <v/>
      </c>
    </row>
    <row r="12069" customFormat="false" ht="15" hidden="false" customHeight="false" outlineLevel="0" collapsed="false">
      <c r="A12069" s="37"/>
      <c r="B12069" s="38"/>
      <c r="C12069" s="39"/>
      <c r="D12069" s="39"/>
      <c r="E12069" s="40"/>
      <c r="F12069" s="41" t="str">
        <f aca="false">IF(A12069="","",INDEX(Assumptions!$B$16:$B$18,MATCH(C12069,Assumptions!$A$16:$A$18,0)))</f>
        <v/>
      </c>
      <c r="G12069" s="42" t="str">
        <f aca="false">IF(A12069="","",WORKDAY(B12069,F12069))</f>
        <v/>
      </c>
    </row>
    <row r="12070" customFormat="false" ht="15" hidden="false" customHeight="false" outlineLevel="0" collapsed="false">
      <c r="A12070" s="37"/>
      <c r="B12070" s="38"/>
      <c r="C12070" s="39"/>
      <c r="D12070" s="39"/>
      <c r="E12070" s="40"/>
      <c r="F12070" s="41" t="str">
        <f aca="false">IF(A12070="","",INDEX(Assumptions!$B$16:$B$18,MATCH(C12070,Assumptions!$A$16:$A$18,0)))</f>
        <v/>
      </c>
      <c r="G12070" s="42" t="str">
        <f aca="false">IF(A12070="","",WORKDAY(B12070,F12070))</f>
        <v/>
      </c>
    </row>
    <row r="12071" customFormat="false" ht="15" hidden="false" customHeight="false" outlineLevel="0" collapsed="false">
      <c r="A12071" s="37"/>
      <c r="B12071" s="38"/>
      <c r="C12071" s="39"/>
      <c r="D12071" s="39"/>
      <c r="E12071" s="40"/>
      <c r="F12071" s="41" t="str">
        <f aca="false">IF(A12071="","",INDEX(Assumptions!$B$16:$B$18,MATCH(C12071,Assumptions!$A$16:$A$18,0)))</f>
        <v/>
      </c>
      <c r="G12071" s="42" t="str">
        <f aca="false">IF(A12071="","",WORKDAY(B12071,F12071))</f>
        <v/>
      </c>
    </row>
    <row r="12072" customFormat="false" ht="15" hidden="false" customHeight="false" outlineLevel="0" collapsed="false">
      <c r="A12072" s="37"/>
      <c r="B12072" s="38"/>
      <c r="C12072" s="39"/>
      <c r="D12072" s="39"/>
      <c r="E12072" s="40"/>
      <c r="F12072" s="41" t="str">
        <f aca="false">IF(A12072="","",INDEX(Assumptions!$B$16:$B$18,MATCH(C12072,Assumptions!$A$16:$A$18,0)))</f>
        <v/>
      </c>
      <c r="G12072" s="42" t="str">
        <f aca="false">IF(A12072="","",WORKDAY(B12072,F12072))</f>
        <v/>
      </c>
    </row>
    <row r="12073" customFormat="false" ht="15" hidden="false" customHeight="false" outlineLevel="0" collapsed="false">
      <c r="A12073" s="37"/>
      <c r="B12073" s="38"/>
      <c r="C12073" s="39"/>
      <c r="D12073" s="39"/>
      <c r="E12073" s="40"/>
      <c r="F12073" s="41" t="str">
        <f aca="false">IF(A12073="","",INDEX(Assumptions!$B$16:$B$18,MATCH(C12073,Assumptions!$A$16:$A$18,0)))</f>
        <v/>
      </c>
      <c r="G12073" s="42" t="str">
        <f aca="false">IF(A12073="","",WORKDAY(B12073,F12073))</f>
        <v/>
      </c>
    </row>
    <row r="12074" customFormat="false" ht="15" hidden="false" customHeight="false" outlineLevel="0" collapsed="false">
      <c r="A12074" s="37"/>
      <c r="B12074" s="38"/>
      <c r="C12074" s="39"/>
      <c r="D12074" s="39"/>
      <c r="E12074" s="40"/>
      <c r="F12074" s="41" t="str">
        <f aca="false">IF(A12074="","",INDEX(Assumptions!$B$16:$B$18,MATCH(C12074,Assumptions!$A$16:$A$18,0)))</f>
        <v/>
      </c>
      <c r="G12074" s="42" t="str">
        <f aca="false">IF(A12074="","",WORKDAY(B12074,F12074))</f>
        <v/>
      </c>
    </row>
    <row r="12075" customFormat="false" ht="15" hidden="false" customHeight="false" outlineLevel="0" collapsed="false">
      <c r="A12075" s="37"/>
      <c r="B12075" s="38"/>
      <c r="C12075" s="39"/>
      <c r="D12075" s="39"/>
      <c r="E12075" s="40"/>
      <c r="F12075" s="41" t="str">
        <f aca="false">IF(A12075="","",INDEX(Assumptions!$B$16:$B$18,MATCH(C12075,Assumptions!$A$16:$A$18,0)))</f>
        <v/>
      </c>
      <c r="G12075" s="42" t="str">
        <f aca="false">IF(A12075="","",WORKDAY(B12075,F12075))</f>
        <v/>
      </c>
    </row>
    <row r="12076" customFormat="false" ht="15" hidden="false" customHeight="false" outlineLevel="0" collapsed="false">
      <c r="A12076" s="37"/>
      <c r="B12076" s="38"/>
      <c r="C12076" s="39"/>
      <c r="D12076" s="39"/>
      <c r="E12076" s="40"/>
      <c r="F12076" s="41" t="str">
        <f aca="false">IF(A12076="","",INDEX(Assumptions!$B$16:$B$18,MATCH(C12076,Assumptions!$A$16:$A$18,0)))</f>
        <v/>
      </c>
      <c r="G12076" s="42" t="str">
        <f aca="false">IF(A12076="","",WORKDAY(B12076,F12076))</f>
        <v/>
      </c>
    </row>
    <row r="12077" customFormat="false" ht="15" hidden="false" customHeight="false" outlineLevel="0" collapsed="false">
      <c r="A12077" s="37"/>
      <c r="B12077" s="38"/>
      <c r="C12077" s="39"/>
      <c r="D12077" s="39"/>
      <c r="E12077" s="40"/>
      <c r="F12077" s="41" t="str">
        <f aca="false">IF(A12077="","",INDEX(Assumptions!$B$16:$B$18,MATCH(C12077,Assumptions!$A$16:$A$18,0)))</f>
        <v/>
      </c>
      <c r="G12077" s="42" t="str">
        <f aca="false">IF(A12077="","",WORKDAY(B12077,F12077))</f>
        <v/>
      </c>
    </row>
    <row r="12078" customFormat="false" ht="15" hidden="false" customHeight="false" outlineLevel="0" collapsed="false">
      <c r="A12078" s="37"/>
      <c r="B12078" s="38"/>
      <c r="C12078" s="39"/>
      <c r="D12078" s="39"/>
      <c r="E12078" s="40"/>
      <c r="F12078" s="41" t="str">
        <f aca="false">IF(A12078="","",INDEX(Assumptions!$B$16:$B$18,MATCH(C12078,Assumptions!$A$16:$A$18,0)))</f>
        <v/>
      </c>
      <c r="G12078" s="42" t="str">
        <f aca="false">IF(A12078="","",WORKDAY(B12078,F12078))</f>
        <v/>
      </c>
    </row>
    <row r="12079" customFormat="false" ht="15" hidden="false" customHeight="false" outlineLevel="0" collapsed="false">
      <c r="A12079" s="37"/>
      <c r="B12079" s="38"/>
      <c r="C12079" s="39"/>
      <c r="D12079" s="39"/>
      <c r="E12079" s="40"/>
      <c r="F12079" s="41" t="str">
        <f aca="false">IF(A12079="","",INDEX(Assumptions!$B$16:$B$18,MATCH(C12079,Assumptions!$A$16:$A$18,0)))</f>
        <v/>
      </c>
      <c r="G12079" s="42" t="str">
        <f aca="false">IF(A12079="","",WORKDAY(B12079,F12079))</f>
        <v/>
      </c>
    </row>
    <row r="12080" customFormat="false" ht="15" hidden="false" customHeight="false" outlineLevel="0" collapsed="false">
      <c r="A12080" s="37"/>
      <c r="B12080" s="38"/>
      <c r="C12080" s="39"/>
      <c r="D12080" s="39"/>
      <c r="E12080" s="40"/>
      <c r="F12080" s="41" t="str">
        <f aca="false">IF(A12080="","",INDEX(Assumptions!$B$16:$B$18,MATCH(C12080,Assumptions!$A$16:$A$18,0)))</f>
        <v/>
      </c>
      <c r="G12080" s="42" t="str">
        <f aca="false">IF(A12080="","",WORKDAY(B12080,F12080))</f>
        <v/>
      </c>
    </row>
    <row r="12081" customFormat="false" ht="15" hidden="false" customHeight="false" outlineLevel="0" collapsed="false">
      <c r="A12081" s="37"/>
      <c r="B12081" s="38"/>
      <c r="C12081" s="39"/>
      <c r="D12081" s="39"/>
      <c r="E12081" s="40"/>
      <c r="F12081" s="41" t="str">
        <f aca="false">IF(A12081="","",INDEX(Assumptions!$B$16:$B$18,MATCH(C12081,Assumptions!$A$16:$A$18,0)))</f>
        <v/>
      </c>
      <c r="G12081" s="42" t="str">
        <f aca="false">IF(A12081="","",WORKDAY(B12081,F12081))</f>
        <v/>
      </c>
    </row>
    <row r="12082" customFormat="false" ht="15" hidden="false" customHeight="false" outlineLevel="0" collapsed="false">
      <c r="A12082" s="37"/>
      <c r="B12082" s="38"/>
      <c r="C12082" s="39"/>
      <c r="D12082" s="39"/>
      <c r="E12082" s="40"/>
      <c r="F12082" s="41" t="str">
        <f aca="false">IF(A12082="","",INDEX(Assumptions!$B$16:$B$18,MATCH(C12082,Assumptions!$A$16:$A$18,0)))</f>
        <v/>
      </c>
      <c r="G12082" s="42" t="str">
        <f aca="false">IF(A12082="","",WORKDAY(B12082,F12082))</f>
        <v/>
      </c>
    </row>
    <row r="12083" customFormat="false" ht="15" hidden="false" customHeight="false" outlineLevel="0" collapsed="false">
      <c r="A12083" s="37"/>
      <c r="B12083" s="38"/>
      <c r="C12083" s="39"/>
      <c r="D12083" s="39"/>
      <c r="E12083" s="40"/>
      <c r="F12083" s="41" t="str">
        <f aca="false">IF(A12083="","",INDEX(Assumptions!$B$16:$B$18,MATCH(C12083,Assumptions!$A$16:$A$18,0)))</f>
        <v/>
      </c>
      <c r="G12083" s="42" t="str">
        <f aca="false">IF(A12083="","",WORKDAY(B12083,F12083))</f>
        <v/>
      </c>
    </row>
    <row r="12084" customFormat="false" ht="15" hidden="false" customHeight="false" outlineLevel="0" collapsed="false">
      <c r="A12084" s="37"/>
      <c r="B12084" s="38"/>
      <c r="C12084" s="39"/>
      <c r="D12084" s="39"/>
      <c r="E12084" s="40"/>
      <c r="F12084" s="41" t="str">
        <f aca="false">IF(A12084="","",INDEX(Assumptions!$B$16:$B$18,MATCH(C12084,Assumptions!$A$16:$A$18,0)))</f>
        <v/>
      </c>
      <c r="G12084" s="42" t="str">
        <f aca="false">IF(A12084="","",WORKDAY(B12084,F12084))</f>
        <v/>
      </c>
    </row>
    <row r="12085" customFormat="false" ht="15" hidden="false" customHeight="false" outlineLevel="0" collapsed="false">
      <c r="A12085" s="37"/>
      <c r="B12085" s="38"/>
      <c r="C12085" s="39"/>
      <c r="D12085" s="39"/>
      <c r="E12085" s="40"/>
      <c r="F12085" s="41" t="str">
        <f aca="false">IF(A12085="","",INDEX(Assumptions!$B$16:$B$18,MATCH(C12085,Assumptions!$A$16:$A$18,0)))</f>
        <v/>
      </c>
      <c r="G12085" s="42" t="str">
        <f aca="false">IF(A12085="","",WORKDAY(B12085,F12085))</f>
        <v/>
      </c>
    </row>
    <row r="12086" customFormat="false" ht="15" hidden="false" customHeight="false" outlineLevel="0" collapsed="false">
      <c r="A12086" s="37"/>
      <c r="B12086" s="38"/>
      <c r="C12086" s="39"/>
      <c r="D12086" s="39"/>
      <c r="E12086" s="40"/>
      <c r="F12086" s="41" t="str">
        <f aca="false">IF(A12086="","",INDEX(Assumptions!$B$16:$B$18,MATCH(C12086,Assumptions!$A$16:$A$18,0)))</f>
        <v/>
      </c>
      <c r="G12086" s="42" t="str">
        <f aca="false">IF(A12086="","",WORKDAY(B12086,F12086))</f>
        <v/>
      </c>
    </row>
    <row r="12087" customFormat="false" ht="15" hidden="false" customHeight="false" outlineLevel="0" collapsed="false">
      <c r="A12087" s="37"/>
      <c r="B12087" s="38"/>
      <c r="C12087" s="39"/>
      <c r="D12087" s="39"/>
      <c r="E12087" s="40"/>
      <c r="F12087" s="41" t="str">
        <f aca="false">IF(A12087="","",INDEX(Assumptions!$B$16:$B$18,MATCH(C12087,Assumptions!$A$16:$A$18,0)))</f>
        <v/>
      </c>
      <c r="G12087" s="42" t="str">
        <f aca="false">IF(A12087="","",WORKDAY(B12087,F12087))</f>
        <v/>
      </c>
    </row>
    <row r="12088" customFormat="false" ht="15" hidden="false" customHeight="false" outlineLevel="0" collapsed="false">
      <c r="A12088" s="37"/>
      <c r="B12088" s="38"/>
      <c r="C12088" s="39"/>
      <c r="D12088" s="39"/>
      <c r="E12088" s="40"/>
      <c r="F12088" s="41" t="str">
        <f aca="false">IF(A12088="","",INDEX(Assumptions!$B$16:$B$18,MATCH(C12088,Assumptions!$A$16:$A$18,0)))</f>
        <v/>
      </c>
      <c r="G12088" s="42" t="str">
        <f aca="false">IF(A12088="","",WORKDAY(B12088,F12088))</f>
        <v/>
      </c>
    </row>
    <row r="12089" customFormat="false" ht="15" hidden="false" customHeight="false" outlineLevel="0" collapsed="false">
      <c r="A12089" s="37"/>
      <c r="B12089" s="38"/>
      <c r="C12089" s="39"/>
      <c r="D12089" s="39"/>
      <c r="E12089" s="40"/>
      <c r="F12089" s="41" t="str">
        <f aca="false">IF(A12089="","",INDEX(Assumptions!$B$16:$B$18,MATCH(C12089,Assumptions!$A$16:$A$18,0)))</f>
        <v/>
      </c>
      <c r="G12089" s="42" t="str">
        <f aca="false">IF(A12089="","",WORKDAY(B12089,F12089))</f>
        <v/>
      </c>
    </row>
    <row r="12090" customFormat="false" ht="15" hidden="false" customHeight="false" outlineLevel="0" collapsed="false">
      <c r="A12090" s="37"/>
      <c r="B12090" s="38"/>
      <c r="C12090" s="39"/>
      <c r="D12090" s="39"/>
      <c r="E12090" s="40"/>
      <c r="F12090" s="41" t="str">
        <f aca="false">IF(A12090="","",INDEX(Assumptions!$B$16:$B$18,MATCH(C12090,Assumptions!$A$16:$A$18,0)))</f>
        <v/>
      </c>
      <c r="G12090" s="42" t="str">
        <f aca="false">IF(A12090="","",WORKDAY(B12090,F12090))</f>
        <v/>
      </c>
    </row>
    <row r="12091" customFormat="false" ht="15" hidden="false" customHeight="false" outlineLevel="0" collapsed="false">
      <c r="A12091" s="37"/>
      <c r="B12091" s="38"/>
      <c r="C12091" s="39"/>
      <c r="D12091" s="39"/>
      <c r="E12091" s="40"/>
      <c r="F12091" s="41" t="str">
        <f aca="false">IF(A12091="","",INDEX(Assumptions!$B$16:$B$18,MATCH(C12091,Assumptions!$A$16:$A$18,0)))</f>
        <v/>
      </c>
      <c r="G12091" s="42" t="str">
        <f aca="false">IF(A12091="","",WORKDAY(B12091,F12091))</f>
        <v/>
      </c>
    </row>
    <row r="12092" customFormat="false" ht="15" hidden="false" customHeight="false" outlineLevel="0" collapsed="false">
      <c r="A12092" s="37"/>
      <c r="B12092" s="38"/>
      <c r="C12092" s="39"/>
      <c r="D12092" s="39"/>
      <c r="E12092" s="40"/>
      <c r="F12092" s="41" t="str">
        <f aca="false">IF(A12092="","",INDEX(Assumptions!$B$16:$B$18,MATCH(C12092,Assumptions!$A$16:$A$18,0)))</f>
        <v/>
      </c>
      <c r="G12092" s="42" t="str">
        <f aca="false">IF(A12092="","",WORKDAY(B12092,F12092))</f>
        <v/>
      </c>
    </row>
    <row r="12093" customFormat="false" ht="15" hidden="false" customHeight="false" outlineLevel="0" collapsed="false">
      <c r="A12093" s="37"/>
      <c r="B12093" s="38"/>
      <c r="C12093" s="39"/>
      <c r="D12093" s="39"/>
      <c r="E12093" s="40"/>
      <c r="F12093" s="41" t="str">
        <f aca="false">IF(A12093="","",INDEX(Assumptions!$B$16:$B$18,MATCH(C12093,Assumptions!$A$16:$A$18,0)))</f>
        <v/>
      </c>
      <c r="G12093" s="42" t="str">
        <f aca="false">IF(A12093="","",WORKDAY(B12093,F12093))</f>
        <v/>
      </c>
    </row>
    <row r="12094" customFormat="false" ht="15" hidden="false" customHeight="false" outlineLevel="0" collapsed="false">
      <c r="A12094" s="37"/>
      <c r="B12094" s="38"/>
      <c r="C12094" s="39"/>
      <c r="D12094" s="39"/>
      <c r="E12094" s="40"/>
      <c r="F12094" s="41" t="str">
        <f aca="false">IF(A12094="","",INDEX(Assumptions!$B$16:$B$18,MATCH(C12094,Assumptions!$A$16:$A$18,0)))</f>
        <v/>
      </c>
      <c r="G12094" s="42" t="str">
        <f aca="false">IF(A12094="","",WORKDAY(B12094,F12094))</f>
        <v/>
      </c>
    </row>
    <row r="12095" customFormat="false" ht="15" hidden="false" customHeight="false" outlineLevel="0" collapsed="false">
      <c r="A12095" s="37"/>
      <c r="B12095" s="38"/>
      <c r="C12095" s="39"/>
      <c r="D12095" s="39"/>
      <c r="E12095" s="40"/>
      <c r="F12095" s="41" t="str">
        <f aca="false">IF(A12095="","",INDEX(Assumptions!$B$16:$B$18,MATCH(C12095,Assumptions!$A$16:$A$18,0)))</f>
        <v/>
      </c>
      <c r="G12095" s="42" t="str">
        <f aca="false">IF(A12095="","",WORKDAY(B12095,F12095))</f>
        <v/>
      </c>
    </row>
    <row r="12096" customFormat="false" ht="15" hidden="false" customHeight="false" outlineLevel="0" collapsed="false">
      <c r="A12096" s="37"/>
      <c r="B12096" s="38"/>
      <c r="C12096" s="39"/>
      <c r="D12096" s="39"/>
      <c r="E12096" s="40"/>
      <c r="F12096" s="41" t="str">
        <f aca="false">IF(A12096="","",INDEX(Assumptions!$B$16:$B$18,MATCH(C12096,Assumptions!$A$16:$A$18,0)))</f>
        <v/>
      </c>
      <c r="G12096" s="42" t="str">
        <f aca="false">IF(A12096="","",WORKDAY(B12096,F12096))</f>
        <v/>
      </c>
    </row>
    <row r="12097" customFormat="false" ht="15" hidden="false" customHeight="false" outlineLevel="0" collapsed="false">
      <c r="A12097" s="37"/>
      <c r="B12097" s="38"/>
      <c r="C12097" s="39"/>
      <c r="D12097" s="39"/>
      <c r="E12097" s="40"/>
      <c r="F12097" s="41" t="str">
        <f aca="false">IF(A12097="","",INDEX(Assumptions!$B$16:$B$18,MATCH(C12097,Assumptions!$A$16:$A$18,0)))</f>
        <v/>
      </c>
      <c r="G12097" s="42" t="str">
        <f aca="false">IF(A12097="","",WORKDAY(B12097,F12097))</f>
        <v/>
      </c>
    </row>
    <row r="12098" customFormat="false" ht="15" hidden="false" customHeight="false" outlineLevel="0" collapsed="false">
      <c r="A12098" s="37"/>
      <c r="B12098" s="38"/>
      <c r="C12098" s="39"/>
      <c r="D12098" s="39"/>
      <c r="E12098" s="40"/>
      <c r="F12098" s="41" t="str">
        <f aca="false">IF(A12098="","",INDEX(Assumptions!$B$16:$B$18,MATCH(C12098,Assumptions!$A$16:$A$18,0)))</f>
        <v/>
      </c>
      <c r="G12098" s="42" t="str">
        <f aca="false">IF(A12098="","",WORKDAY(B12098,F12098))</f>
        <v/>
      </c>
    </row>
    <row r="12099" customFormat="false" ht="15" hidden="false" customHeight="false" outlineLevel="0" collapsed="false">
      <c r="A12099" s="37"/>
      <c r="B12099" s="38"/>
      <c r="C12099" s="39"/>
      <c r="D12099" s="39"/>
      <c r="E12099" s="40"/>
      <c r="F12099" s="41" t="str">
        <f aca="false">IF(A12099="","",INDEX(Assumptions!$B$16:$B$18,MATCH(C12099,Assumptions!$A$16:$A$18,0)))</f>
        <v/>
      </c>
      <c r="G12099" s="42" t="str">
        <f aca="false">IF(A12099="","",WORKDAY(B12099,F12099))</f>
        <v/>
      </c>
    </row>
    <row r="12100" customFormat="false" ht="15" hidden="false" customHeight="false" outlineLevel="0" collapsed="false">
      <c r="A12100" s="37"/>
      <c r="B12100" s="38"/>
      <c r="C12100" s="39"/>
      <c r="D12100" s="39"/>
      <c r="E12100" s="40"/>
      <c r="F12100" s="41" t="str">
        <f aca="false">IF(A12100="","",INDEX(Assumptions!$B$16:$B$18,MATCH(C12100,Assumptions!$A$16:$A$18,0)))</f>
        <v/>
      </c>
      <c r="G12100" s="42" t="str">
        <f aca="false">IF(A12100="","",WORKDAY(B12100,F12100))</f>
        <v/>
      </c>
    </row>
    <row r="12101" customFormat="false" ht="15" hidden="false" customHeight="false" outlineLevel="0" collapsed="false">
      <c r="A12101" s="37"/>
      <c r="B12101" s="38"/>
      <c r="C12101" s="39"/>
      <c r="D12101" s="39"/>
      <c r="E12101" s="40"/>
      <c r="F12101" s="41" t="str">
        <f aca="false">IF(A12101="","",INDEX(Assumptions!$B$16:$B$18,MATCH(C12101,Assumptions!$A$16:$A$18,0)))</f>
        <v/>
      </c>
      <c r="G12101" s="42" t="str">
        <f aca="false">IF(A12101="","",WORKDAY(B12101,F12101))</f>
        <v/>
      </c>
    </row>
    <row r="12102" customFormat="false" ht="15" hidden="false" customHeight="false" outlineLevel="0" collapsed="false">
      <c r="A12102" s="37"/>
      <c r="B12102" s="38"/>
      <c r="C12102" s="39"/>
      <c r="D12102" s="39"/>
      <c r="E12102" s="40"/>
      <c r="F12102" s="41" t="str">
        <f aca="false">IF(A12102="","",INDEX(Assumptions!$B$16:$B$18,MATCH(C12102,Assumptions!$A$16:$A$18,0)))</f>
        <v/>
      </c>
      <c r="G12102" s="42" t="str">
        <f aca="false">IF(A12102="","",WORKDAY(B12102,F12102))</f>
        <v/>
      </c>
    </row>
    <row r="12103" customFormat="false" ht="15" hidden="false" customHeight="false" outlineLevel="0" collapsed="false">
      <c r="A12103" s="37"/>
      <c r="B12103" s="38"/>
      <c r="C12103" s="39"/>
      <c r="D12103" s="39"/>
      <c r="E12103" s="40"/>
      <c r="F12103" s="41" t="str">
        <f aca="false">IF(A12103="","",INDEX(Assumptions!$B$16:$B$18,MATCH(C12103,Assumptions!$A$16:$A$18,0)))</f>
        <v/>
      </c>
      <c r="G12103" s="42" t="str">
        <f aca="false">IF(A12103="","",WORKDAY(B12103,F12103))</f>
        <v/>
      </c>
    </row>
    <row r="12104" customFormat="false" ht="15" hidden="false" customHeight="false" outlineLevel="0" collapsed="false">
      <c r="A12104" s="37"/>
      <c r="B12104" s="38"/>
      <c r="C12104" s="39"/>
      <c r="D12104" s="39"/>
      <c r="E12104" s="40"/>
      <c r="F12104" s="41" t="str">
        <f aca="false">IF(A12104="","",INDEX(Assumptions!$B$16:$B$18,MATCH(C12104,Assumptions!$A$16:$A$18,0)))</f>
        <v/>
      </c>
      <c r="G12104" s="42" t="str">
        <f aca="false">IF(A12104="","",WORKDAY(B12104,F12104))</f>
        <v/>
      </c>
    </row>
    <row r="12105" customFormat="false" ht="15" hidden="false" customHeight="false" outlineLevel="0" collapsed="false">
      <c r="A12105" s="37"/>
      <c r="B12105" s="38"/>
      <c r="C12105" s="39"/>
      <c r="D12105" s="39"/>
      <c r="E12105" s="40"/>
      <c r="F12105" s="41" t="str">
        <f aca="false">IF(A12105="","",INDEX(Assumptions!$B$16:$B$18,MATCH(C12105,Assumptions!$A$16:$A$18,0)))</f>
        <v/>
      </c>
      <c r="G12105" s="42" t="str">
        <f aca="false">IF(A12105="","",WORKDAY(B12105,F12105))</f>
        <v/>
      </c>
    </row>
    <row r="12106" customFormat="false" ht="15" hidden="false" customHeight="false" outlineLevel="0" collapsed="false">
      <c r="A12106" s="37"/>
      <c r="B12106" s="38"/>
      <c r="C12106" s="39"/>
      <c r="D12106" s="39"/>
      <c r="E12106" s="40"/>
      <c r="F12106" s="41" t="str">
        <f aca="false">IF(A12106="","",INDEX(Assumptions!$B$16:$B$18,MATCH(C12106,Assumptions!$A$16:$A$18,0)))</f>
        <v/>
      </c>
      <c r="G12106" s="42" t="str">
        <f aca="false">IF(A12106="","",WORKDAY(B12106,F12106))</f>
        <v/>
      </c>
    </row>
    <row r="12107" customFormat="false" ht="15" hidden="false" customHeight="false" outlineLevel="0" collapsed="false">
      <c r="A12107" s="37"/>
      <c r="B12107" s="38"/>
      <c r="C12107" s="39"/>
      <c r="D12107" s="39"/>
      <c r="E12107" s="40"/>
      <c r="F12107" s="41" t="str">
        <f aca="false">IF(A12107="","",INDEX(Assumptions!$B$16:$B$18,MATCH(C12107,Assumptions!$A$16:$A$18,0)))</f>
        <v/>
      </c>
      <c r="G12107" s="42" t="str">
        <f aca="false">IF(A12107="","",WORKDAY(B12107,F12107))</f>
        <v/>
      </c>
    </row>
    <row r="12108" customFormat="false" ht="15" hidden="false" customHeight="false" outlineLevel="0" collapsed="false">
      <c r="A12108" s="37"/>
      <c r="B12108" s="38"/>
      <c r="C12108" s="39"/>
      <c r="D12108" s="39"/>
      <c r="E12108" s="40"/>
      <c r="F12108" s="41" t="str">
        <f aca="false">IF(A12108="","",INDEX(Assumptions!$B$16:$B$18,MATCH(C12108,Assumptions!$A$16:$A$18,0)))</f>
        <v/>
      </c>
      <c r="G12108" s="42" t="str">
        <f aca="false">IF(A12108="","",WORKDAY(B12108,F12108))</f>
        <v/>
      </c>
    </row>
    <row r="12109" customFormat="false" ht="15" hidden="false" customHeight="false" outlineLevel="0" collapsed="false">
      <c r="A12109" s="37"/>
      <c r="B12109" s="38"/>
      <c r="C12109" s="39"/>
      <c r="D12109" s="39"/>
      <c r="E12109" s="40"/>
      <c r="F12109" s="41" t="str">
        <f aca="false">IF(A12109="","",INDEX(Assumptions!$B$16:$B$18,MATCH(C12109,Assumptions!$A$16:$A$18,0)))</f>
        <v/>
      </c>
      <c r="G12109" s="42" t="str">
        <f aca="false">IF(A12109="","",WORKDAY(B12109,F12109))</f>
        <v/>
      </c>
    </row>
    <row r="12110" customFormat="false" ht="15" hidden="false" customHeight="false" outlineLevel="0" collapsed="false">
      <c r="A12110" s="37"/>
      <c r="B12110" s="38"/>
      <c r="C12110" s="39"/>
      <c r="D12110" s="39"/>
      <c r="E12110" s="40"/>
      <c r="F12110" s="41" t="str">
        <f aca="false">IF(A12110="","",INDEX(Assumptions!$B$16:$B$18,MATCH(C12110,Assumptions!$A$16:$A$18,0)))</f>
        <v/>
      </c>
      <c r="G12110" s="42" t="str">
        <f aca="false">IF(A12110="","",WORKDAY(B12110,F12110))</f>
        <v/>
      </c>
    </row>
    <row r="12111" customFormat="false" ht="15" hidden="false" customHeight="false" outlineLevel="0" collapsed="false">
      <c r="A12111" s="37"/>
      <c r="B12111" s="38"/>
      <c r="C12111" s="39"/>
      <c r="D12111" s="39"/>
      <c r="E12111" s="40"/>
      <c r="F12111" s="41" t="str">
        <f aca="false">IF(A12111="","",INDEX(Assumptions!$B$16:$B$18,MATCH(C12111,Assumptions!$A$16:$A$18,0)))</f>
        <v/>
      </c>
      <c r="G12111" s="42" t="str">
        <f aca="false">IF(A12111="","",WORKDAY(B12111,F12111))</f>
        <v/>
      </c>
    </row>
    <row r="12112" customFormat="false" ht="15" hidden="false" customHeight="false" outlineLevel="0" collapsed="false">
      <c r="A12112" s="37"/>
      <c r="B12112" s="38"/>
      <c r="C12112" s="39"/>
      <c r="D12112" s="39"/>
      <c r="E12112" s="40"/>
      <c r="F12112" s="41" t="str">
        <f aca="false">IF(A12112="","",INDEX(Assumptions!$B$16:$B$18,MATCH(C12112,Assumptions!$A$16:$A$18,0)))</f>
        <v/>
      </c>
      <c r="G12112" s="42" t="str">
        <f aca="false">IF(A12112="","",WORKDAY(B12112,F12112))</f>
        <v/>
      </c>
    </row>
    <row r="12113" customFormat="false" ht="15" hidden="false" customHeight="false" outlineLevel="0" collapsed="false">
      <c r="A12113" s="37"/>
      <c r="B12113" s="38"/>
      <c r="C12113" s="39"/>
      <c r="D12113" s="39"/>
      <c r="E12113" s="40"/>
      <c r="F12113" s="41" t="str">
        <f aca="false">IF(A12113="","",INDEX(Assumptions!$B$16:$B$18,MATCH(C12113,Assumptions!$A$16:$A$18,0)))</f>
        <v/>
      </c>
      <c r="G12113" s="42" t="str">
        <f aca="false">IF(A12113="","",WORKDAY(B12113,F12113))</f>
        <v/>
      </c>
    </row>
    <row r="12114" customFormat="false" ht="15" hidden="false" customHeight="false" outlineLevel="0" collapsed="false">
      <c r="A12114" s="37"/>
      <c r="B12114" s="38"/>
      <c r="C12114" s="39"/>
      <c r="D12114" s="39"/>
      <c r="E12114" s="40"/>
      <c r="F12114" s="41" t="str">
        <f aca="false">IF(A12114="","",INDEX(Assumptions!$B$16:$B$18,MATCH(C12114,Assumptions!$A$16:$A$18,0)))</f>
        <v/>
      </c>
      <c r="G12114" s="42" t="str">
        <f aca="false">IF(A12114="","",WORKDAY(B12114,F12114))</f>
        <v/>
      </c>
    </row>
    <row r="12115" customFormat="false" ht="15" hidden="false" customHeight="false" outlineLevel="0" collapsed="false">
      <c r="A12115" s="37"/>
      <c r="B12115" s="38"/>
      <c r="C12115" s="39"/>
      <c r="D12115" s="39"/>
      <c r="E12115" s="40"/>
      <c r="F12115" s="41" t="str">
        <f aca="false">IF(A12115="","",INDEX(Assumptions!$B$16:$B$18,MATCH(C12115,Assumptions!$A$16:$A$18,0)))</f>
        <v/>
      </c>
      <c r="G12115" s="42" t="str">
        <f aca="false">IF(A12115="","",WORKDAY(B12115,F12115))</f>
        <v/>
      </c>
    </row>
    <row r="12116" customFormat="false" ht="15" hidden="false" customHeight="false" outlineLevel="0" collapsed="false">
      <c r="A12116" s="37"/>
      <c r="B12116" s="38"/>
      <c r="C12116" s="39"/>
      <c r="D12116" s="39"/>
      <c r="E12116" s="40"/>
      <c r="F12116" s="41" t="str">
        <f aca="false">IF(A12116="","",INDEX(Assumptions!$B$16:$B$18,MATCH(C12116,Assumptions!$A$16:$A$18,0)))</f>
        <v/>
      </c>
      <c r="G12116" s="42" t="str">
        <f aca="false">IF(A12116="","",WORKDAY(B12116,F12116))</f>
        <v/>
      </c>
    </row>
    <row r="12117" customFormat="false" ht="15" hidden="false" customHeight="false" outlineLevel="0" collapsed="false">
      <c r="A12117" s="37"/>
      <c r="B12117" s="38"/>
      <c r="C12117" s="39"/>
      <c r="D12117" s="39"/>
      <c r="E12117" s="40"/>
      <c r="F12117" s="41" t="str">
        <f aca="false">IF(A12117="","",INDEX(Assumptions!$B$16:$B$18,MATCH(C12117,Assumptions!$A$16:$A$18,0)))</f>
        <v/>
      </c>
      <c r="G12117" s="42" t="str">
        <f aca="false">IF(A12117="","",WORKDAY(B12117,F12117))</f>
        <v/>
      </c>
    </row>
    <row r="12118" customFormat="false" ht="15" hidden="false" customHeight="false" outlineLevel="0" collapsed="false">
      <c r="A12118" s="37"/>
      <c r="B12118" s="38"/>
      <c r="C12118" s="39"/>
      <c r="D12118" s="39"/>
      <c r="E12118" s="40"/>
      <c r="F12118" s="41" t="str">
        <f aca="false">IF(A12118="","",INDEX(Assumptions!$B$16:$B$18,MATCH(C12118,Assumptions!$A$16:$A$18,0)))</f>
        <v/>
      </c>
      <c r="G12118" s="42" t="str">
        <f aca="false">IF(A12118="","",WORKDAY(B12118,F12118))</f>
        <v/>
      </c>
    </row>
    <row r="12119" customFormat="false" ht="15" hidden="false" customHeight="false" outlineLevel="0" collapsed="false">
      <c r="A12119" s="37"/>
      <c r="B12119" s="38"/>
      <c r="C12119" s="39"/>
      <c r="D12119" s="39"/>
      <c r="E12119" s="40"/>
      <c r="F12119" s="41" t="str">
        <f aca="false">IF(A12119="","",INDEX(Assumptions!$B$16:$B$18,MATCH(C12119,Assumptions!$A$16:$A$18,0)))</f>
        <v/>
      </c>
      <c r="G12119" s="42" t="str">
        <f aca="false">IF(A12119="","",WORKDAY(B12119,F12119))</f>
        <v/>
      </c>
    </row>
    <row r="12120" customFormat="false" ht="15" hidden="false" customHeight="false" outlineLevel="0" collapsed="false">
      <c r="A12120" s="37"/>
      <c r="B12120" s="38"/>
      <c r="C12120" s="39"/>
      <c r="D12120" s="39"/>
      <c r="E12120" s="40"/>
      <c r="F12120" s="41" t="str">
        <f aca="false">IF(A12120="","",INDEX(Assumptions!$B$16:$B$18,MATCH(C12120,Assumptions!$A$16:$A$18,0)))</f>
        <v/>
      </c>
      <c r="G12120" s="42" t="str">
        <f aca="false">IF(A12120="","",WORKDAY(B12120,F12120))</f>
        <v/>
      </c>
    </row>
    <row r="12121" customFormat="false" ht="15" hidden="false" customHeight="false" outlineLevel="0" collapsed="false">
      <c r="A12121" s="37"/>
      <c r="B12121" s="38"/>
      <c r="C12121" s="39"/>
      <c r="D12121" s="39"/>
      <c r="E12121" s="40"/>
      <c r="F12121" s="41" t="str">
        <f aca="false">IF(A12121="","",INDEX(Assumptions!$B$16:$B$18,MATCH(C12121,Assumptions!$A$16:$A$18,0)))</f>
        <v/>
      </c>
      <c r="G12121" s="42" t="str">
        <f aca="false">IF(A12121="","",WORKDAY(B12121,F12121))</f>
        <v/>
      </c>
    </row>
    <row r="12122" customFormat="false" ht="15" hidden="false" customHeight="false" outlineLevel="0" collapsed="false">
      <c r="A12122" s="37"/>
      <c r="B12122" s="38"/>
      <c r="C12122" s="39"/>
      <c r="D12122" s="39"/>
      <c r="E12122" s="40"/>
      <c r="F12122" s="41" t="str">
        <f aca="false">IF(A12122="","",INDEX(Assumptions!$B$16:$B$18,MATCH(C12122,Assumptions!$A$16:$A$18,0)))</f>
        <v/>
      </c>
      <c r="G12122" s="42" t="str">
        <f aca="false">IF(A12122="","",WORKDAY(B12122,F12122))</f>
        <v/>
      </c>
    </row>
    <row r="12123" customFormat="false" ht="15" hidden="false" customHeight="false" outlineLevel="0" collapsed="false">
      <c r="A12123" s="37"/>
      <c r="B12123" s="38"/>
      <c r="C12123" s="39"/>
      <c r="D12123" s="39"/>
      <c r="E12123" s="40"/>
      <c r="F12123" s="41" t="str">
        <f aca="false">IF(A12123="","",INDEX(Assumptions!$B$16:$B$18,MATCH(C12123,Assumptions!$A$16:$A$18,0)))</f>
        <v/>
      </c>
      <c r="G12123" s="42" t="str">
        <f aca="false">IF(A12123="","",WORKDAY(B12123,F12123))</f>
        <v/>
      </c>
    </row>
    <row r="12124" customFormat="false" ht="15" hidden="false" customHeight="false" outlineLevel="0" collapsed="false">
      <c r="A12124" s="37"/>
      <c r="B12124" s="38"/>
      <c r="C12124" s="39"/>
      <c r="D12124" s="39"/>
      <c r="E12124" s="40"/>
      <c r="F12124" s="41" t="str">
        <f aca="false">IF(A12124="","",INDEX(Assumptions!$B$16:$B$18,MATCH(C12124,Assumptions!$A$16:$A$18,0)))</f>
        <v/>
      </c>
      <c r="G12124" s="42" t="str">
        <f aca="false">IF(A12124="","",WORKDAY(B12124,F12124))</f>
        <v/>
      </c>
    </row>
    <row r="12125" customFormat="false" ht="15" hidden="false" customHeight="false" outlineLevel="0" collapsed="false">
      <c r="A12125" s="37"/>
      <c r="B12125" s="38"/>
      <c r="C12125" s="39"/>
      <c r="D12125" s="39"/>
      <c r="E12125" s="40"/>
      <c r="F12125" s="41" t="str">
        <f aca="false">IF(A12125="","",INDEX(Assumptions!$B$16:$B$18,MATCH(C12125,Assumptions!$A$16:$A$18,0)))</f>
        <v/>
      </c>
      <c r="G12125" s="42" t="str">
        <f aca="false">IF(A12125="","",WORKDAY(B12125,F12125))</f>
        <v/>
      </c>
    </row>
    <row r="12126" customFormat="false" ht="15" hidden="false" customHeight="false" outlineLevel="0" collapsed="false">
      <c r="A12126" s="37"/>
      <c r="B12126" s="38"/>
      <c r="C12126" s="39"/>
      <c r="D12126" s="39"/>
      <c r="E12126" s="40"/>
      <c r="F12126" s="41" t="str">
        <f aca="false">IF(A12126="","",INDEX(Assumptions!$B$16:$B$18,MATCH(C12126,Assumptions!$A$16:$A$18,0)))</f>
        <v/>
      </c>
      <c r="G12126" s="42" t="str">
        <f aca="false">IF(A12126="","",WORKDAY(B12126,F12126))</f>
        <v/>
      </c>
    </row>
    <row r="12127" customFormat="false" ht="15" hidden="false" customHeight="false" outlineLevel="0" collapsed="false">
      <c r="A12127" s="37"/>
      <c r="B12127" s="38"/>
      <c r="C12127" s="39"/>
      <c r="D12127" s="39"/>
      <c r="E12127" s="40"/>
      <c r="F12127" s="41" t="str">
        <f aca="false">IF(A12127="","",INDEX(Assumptions!$B$16:$B$18,MATCH(C12127,Assumptions!$A$16:$A$18,0)))</f>
        <v/>
      </c>
      <c r="G12127" s="42" t="str">
        <f aca="false">IF(A12127="","",WORKDAY(B12127,F12127))</f>
        <v/>
      </c>
    </row>
    <row r="12128" customFormat="false" ht="15" hidden="false" customHeight="false" outlineLevel="0" collapsed="false">
      <c r="A12128" s="37"/>
      <c r="B12128" s="38"/>
      <c r="C12128" s="39"/>
      <c r="D12128" s="39"/>
      <c r="E12128" s="40"/>
      <c r="F12128" s="41" t="str">
        <f aca="false">IF(A12128="","",INDEX(Assumptions!$B$16:$B$18,MATCH(C12128,Assumptions!$A$16:$A$18,0)))</f>
        <v/>
      </c>
      <c r="G12128" s="42" t="str">
        <f aca="false">IF(A12128="","",WORKDAY(B12128,F12128))</f>
        <v/>
      </c>
    </row>
    <row r="12129" customFormat="false" ht="15" hidden="false" customHeight="false" outlineLevel="0" collapsed="false">
      <c r="A12129" s="37"/>
      <c r="B12129" s="38"/>
      <c r="C12129" s="39"/>
      <c r="D12129" s="39"/>
      <c r="E12129" s="40"/>
      <c r="F12129" s="41" t="str">
        <f aca="false">IF(A12129="","",INDEX(Assumptions!$B$16:$B$18,MATCH(C12129,Assumptions!$A$16:$A$18,0)))</f>
        <v/>
      </c>
      <c r="G12129" s="42" t="str">
        <f aca="false">IF(A12129="","",WORKDAY(B12129,F12129))</f>
        <v/>
      </c>
    </row>
    <row r="12130" customFormat="false" ht="15" hidden="false" customHeight="false" outlineLevel="0" collapsed="false">
      <c r="A12130" s="37"/>
      <c r="B12130" s="38"/>
      <c r="C12130" s="39"/>
      <c r="D12130" s="39"/>
      <c r="E12130" s="40"/>
      <c r="F12130" s="41" t="str">
        <f aca="false">IF(A12130="","",INDEX(Assumptions!$B$16:$B$18,MATCH(C12130,Assumptions!$A$16:$A$18,0)))</f>
        <v/>
      </c>
      <c r="G12130" s="42" t="str">
        <f aca="false">IF(A12130="","",WORKDAY(B12130,F12130))</f>
        <v/>
      </c>
    </row>
    <row r="12131" customFormat="false" ht="15" hidden="false" customHeight="false" outlineLevel="0" collapsed="false">
      <c r="A12131" s="37"/>
      <c r="B12131" s="38"/>
      <c r="C12131" s="39"/>
      <c r="D12131" s="39"/>
      <c r="E12131" s="40"/>
      <c r="F12131" s="41" t="str">
        <f aca="false">IF(A12131="","",INDEX(Assumptions!$B$16:$B$18,MATCH(C12131,Assumptions!$A$16:$A$18,0)))</f>
        <v/>
      </c>
      <c r="G12131" s="42" t="str">
        <f aca="false">IF(A12131="","",WORKDAY(B12131,F12131))</f>
        <v/>
      </c>
    </row>
    <row r="12132" customFormat="false" ht="15" hidden="false" customHeight="false" outlineLevel="0" collapsed="false">
      <c r="A12132" s="37"/>
      <c r="B12132" s="38"/>
      <c r="C12132" s="39"/>
      <c r="D12132" s="39"/>
      <c r="E12132" s="40"/>
      <c r="F12132" s="41" t="str">
        <f aca="false">IF(A12132="","",INDEX(Assumptions!$B$16:$B$18,MATCH(C12132,Assumptions!$A$16:$A$18,0)))</f>
        <v/>
      </c>
      <c r="G12132" s="42" t="str">
        <f aca="false">IF(A12132="","",WORKDAY(B12132,F12132))</f>
        <v/>
      </c>
    </row>
    <row r="12133" customFormat="false" ht="15" hidden="false" customHeight="false" outlineLevel="0" collapsed="false">
      <c r="A12133" s="37"/>
      <c r="B12133" s="38"/>
      <c r="C12133" s="39"/>
      <c r="D12133" s="39"/>
      <c r="E12133" s="40"/>
      <c r="F12133" s="41" t="str">
        <f aca="false">IF(A12133="","",INDEX(Assumptions!$B$16:$B$18,MATCH(C12133,Assumptions!$A$16:$A$18,0)))</f>
        <v/>
      </c>
      <c r="G12133" s="42" t="str">
        <f aca="false">IF(A12133="","",WORKDAY(B12133,F12133))</f>
        <v/>
      </c>
    </row>
    <row r="12134" customFormat="false" ht="15" hidden="false" customHeight="false" outlineLevel="0" collapsed="false">
      <c r="A12134" s="37"/>
      <c r="B12134" s="38"/>
      <c r="C12134" s="39"/>
      <c r="D12134" s="39"/>
      <c r="E12134" s="40"/>
      <c r="F12134" s="41" t="str">
        <f aca="false">IF(A12134="","",INDEX(Assumptions!$B$16:$B$18,MATCH(C12134,Assumptions!$A$16:$A$18,0)))</f>
        <v/>
      </c>
      <c r="G12134" s="42" t="str">
        <f aca="false">IF(A12134="","",WORKDAY(B12134,F12134))</f>
        <v/>
      </c>
    </row>
    <row r="12135" customFormat="false" ht="15" hidden="false" customHeight="false" outlineLevel="0" collapsed="false">
      <c r="A12135" s="37"/>
      <c r="B12135" s="38"/>
      <c r="C12135" s="39"/>
      <c r="D12135" s="39"/>
      <c r="E12135" s="40"/>
      <c r="F12135" s="41" t="str">
        <f aca="false">IF(A12135="","",INDEX(Assumptions!$B$16:$B$18,MATCH(C12135,Assumptions!$A$16:$A$18,0)))</f>
        <v/>
      </c>
      <c r="G12135" s="42" t="str">
        <f aca="false">IF(A12135="","",WORKDAY(B12135,F12135))</f>
        <v/>
      </c>
    </row>
    <row r="12136" customFormat="false" ht="15" hidden="false" customHeight="false" outlineLevel="0" collapsed="false">
      <c r="A12136" s="37"/>
      <c r="B12136" s="38"/>
      <c r="C12136" s="39"/>
      <c r="D12136" s="39"/>
      <c r="E12136" s="40"/>
      <c r="F12136" s="41" t="str">
        <f aca="false">IF(A12136="","",INDEX(Assumptions!$B$16:$B$18,MATCH(C12136,Assumptions!$A$16:$A$18,0)))</f>
        <v/>
      </c>
      <c r="G12136" s="42" t="str">
        <f aca="false">IF(A12136="","",WORKDAY(B12136,F12136))</f>
        <v/>
      </c>
    </row>
    <row r="12137" customFormat="false" ht="15" hidden="false" customHeight="false" outlineLevel="0" collapsed="false">
      <c r="A12137" s="37"/>
      <c r="B12137" s="38"/>
      <c r="C12137" s="39"/>
      <c r="D12137" s="39"/>
      <c r="E12137" s="40"/>
      <c r="F12137" s="41" t="str">
        <f aca="false">IF(A12137="","",INDEX(Assumptions!$B$16:$B$18,MATCH(C12137,Assumptions!$A$16:$A$18,0)))</f>
        <v/>
      </c>
      <c r="G12137" s="42" t="str">
        <f aca="false">IF(A12137="","",WORKDAY(B12137,F12137))</f>
        <v/>
      </c>
    </row>
    <row r="12138" customFormat="false" ht="15" hidden="false" customHeight="false" outlineLevel="0" collapsed="false">
      <c r="A12138" s="37"/>
      <c r="B12138" s="38"/>
      <c r="C12138" s="39"/>
      <c r="D12138" s="39"/>
      <c r="E12138" s="40"/>
      <c r="F12138" s="41" t="str">
        <f aca="false">IF(A12138="","",INDEX(Assumptions!$B$16:$B$18,MATCH(C12138,Assumptions!$A$16:$A$18,0)))</f>
        <v/>
      </c>
      <c r="G12138" s="42" t="str">
        <f aca="false">IF(A12138="","",WORKDAY(B12138,F12138))</f>
        <v/>
      </c>
    </row>
    <row r="12139" customFormat="false" ht="15" hidden="false" customHeight="false" outlineLevel="0" collapsed="false">
      <c r="A12139" s="37"/>
      <c r="B12139" s="38"/>
      <c r="C12139" s="39"/>
      <c r="D12139" s="39"/>
      <c r="E12139" s="40"/>
      <c r="F12139" s="41" t="str">
        <f aca="false">IF(A12139="","",INDEX(Assumptions!$B$16:$B$18,MATCH(C12139,Assumptions!$A$16:$A$18,0)))</f>
        <v/>
      </c>
      <c r="G12139" s="42" t="str">
        <f aca="false">IF(A12139="","",WORKDAY(B12139,F12139))</f>
        <v/>
      </c>
    </row>
    <row r="12140" customFormat="false" ht="15" hidden="false" customHeight="false" outlineLevel="0" collapsed="false">
      <c r="A12140" s="37"/>
      <c r="B12140" s="38"/>
      <c r="C12140" s="39"/>
      <c r="D12140" s="39"/>
      <c r="E12140" s="40"/>
      <c r="F12140" s="41" t="str">
        <f aca="false">IF(A12140="","",INDEX(Assumptions!$B$16:$B$18,MATCH(C12140,Assumptions!$A$16:$A$18,0)))</f>
        <v/>
      </c>
      <c r="G12140" s="42" t="str">
        <f aca="false">IF(A12140="","",WORKDAY(B12140,F12140))</f>
        <v/>
      </c>
    </row>
    <row r="12141" customFormat="false" ht="15" hidden="false" customHeight="false" outlineLevel="0" collapsed="false">
      <c r="A12141" s="37"/>
      <c r="B12141" s="38"/>
      <c r="C12141" s="39"/>
      <c r="D12141" s="39"/>
      <c r="E12141" s="40"/>
      <c r="F12141" s="41" t="str">
        <f aca="false">IF(A12141="","",INDEX(Assumptions!$B$16:$B$18,MATCH(C12141,Assumptions!$A$16:$A$18,0)))</f>
        <v/>
      </c>
      <c r="G12141" s="42" t="str">
        <f aca="false">IF(A12141="","",WORKDAY(B12141,F12141))</f>
        <v/>
      </c>
    </row>
    <row r="12142" customFormat="false" ht="15" hidden="false" customHeight="false" outlineLevel="0" collapsed="false">
      <c r="A12142" s="37"/>
      <c r="B12142" s="38"/>
      <c r="C12142" s="39"/>
      <c r="D12142" s="39"/>
      <c r="E12142" s="40"/>
      <c r="F12142" s="41" t="str">
        <f aca="false">IF(A12142="","",INDEX(Assumptions!$B$16:$B$18,MATCH(C12142,Assumptions!$A$16:$A$18,0)))</f>
        <v/>
      </c>
      <c r="G12142" s="42" t="str">
        <f aca="false">IF(A12142="","",WORKDAY(B12142,F12142))</f>
        <v/>
      </c>
    </row>
    <row r="12143" customFormat="false" ht="15" hidden="false" customHeight="false" outlineLevel="0" collapsed="false">
      <c r="A12143" s="37"/>
      <c r="B12143" s="38"/>
      <c r="C12143" s="39"/>
      <c r="D12143" s="39"/>
      <c r="E12143" s="40"/>
      <c r="F12143" s="41" t="str">
        <f aca="false">IF(A12143="","",INDEX(Assumptions!$B$16:$B$18,MATCH(C12143,Assumptions!$A$16:$A$18,0)))</f>
        <v/>
      </c>
      <c r="G12143" s="42" t="str">
        <f aca="false">IF(A12143="","",WORKDAY(B12143,F12143))</f>
        <v/>
      </c>
    </row>
    <row r="12144" customFormat="false" ht="15" hidden="false" customHeight="false" outlineLevel="0" collapsed="false">
      <c r="A12144" s="37"/>
      <c r="B12144" s="38"/>
      <c r="C12144" s="39"/>
      <c r="D12144" s="39"/>
      <c r="E12144" s="40"/>
      <c r="F12144" s="41" t="str">
        <f aca="false">IF(A12144="","",INDEX(Assumptions!$B$16:$B$18,MATCH(C12144,Assumptions!$A$16:$A$18,0)))</f>
        <v/>
      </c>
      <c r="G12144" s="42" t="str">
        <f aca="false">IF(A12144="","",WORKDAY(B12144,F12144))</f>
        <v/>
      </c>
    </row>
    <row r="12145" customFormat="false" ht="15" hidden="false" customHeight="false" outlineLevel="0" collapsed="false">
      <c r="A12145" s="37"/>
      <c r="B12145" s="38"/>
      <c r="C12145" s="39"/>
      <c r="D12145" s="39"/>
      <c r="E12145" s="40"/>
      <c r="F12145" s="41" t="str">
        <f aca="false">IF(A12145="","",INDEX(Assumptions!$B$16:$B$18,MATCH(C12145,Assumptions!$A$16:$A$18,0)))</f>
        <v/>
      </c>
      <c r="G12145" s="42" t="str">
        <f aca="false">IF(A12145="","",WORKDAY(B12145,F12145))</f>
        <v/>
      </c>
    </row>
    <row r="12146" customFormat="false" ht="15" hidden="false" customHeight="false" outlineLevel="0" collapsed="false">
      <c r="A12146" s="37"/>
      <c r="B12146" s="38"/>
      <c r="C12146" s="39"/>
      <c r="D12146" s="39"/>
      <c r="E12146" s="40"/>
      <c r="F12146" s="41" t="str">
        <f aca="false">IF(A12146="","",INDEX(Assumptions!$B$16:$B$18,MATCH(C12146,Assumptions!$A$16:$A$18,0)))</f>
        <v/>
      </c>
      <c r="G12146" s="42" t="str">
        <f aca="false">IF(A12146="","",WORKDAY(B12146,F12146))</f>
        <v/>
      </c>
    </row>
    <row r="12147" customFormat="false" ht="15" hidden="false" customHeight="false" outlineLevel="0" collapsed="false">
      <c r="A12147" s="37"/>
      <c r="B12147" s="38"/>
      <c r="C12147" s="39"/>
      <c r="D12147" s="39"/>
      <c r="E12147" s="40"/>
      <c r="F12147" s="41" t="str">
        <f aca="false">IF(A12147="","",INDEX(Assumptions!$B$16:$B$18,MATCH(C12147,Assumptions!$A$16:$A$18,0)))</f>
        <v/>
      </c>
      <c r="G12147" s="42" t="str">
        <f aca="false">IF(A12147="","",WORKDAY(B12147,F12147))</f>
        <v/>
      </c>
    </row>
    <row r="12148" customFormat="false" ht="15" hidden="false" customHeight="false" outlineLevel="0" collapsed="false">
      <c r="A12148" s="37"/>
      <c r="B12148" s="38"/>
      <c r="C12148" s="39"/>
      <c r="D12148" s="39"/>
      <c r="E12148" s="40"/>
      <c r="F12148" s="41" t="str">
        <f aca="false">IF(A12148="","",INDEX(Assumptions!$B$16:$B$18,MATCH(C12148,Assumptions!$A$16:$A$18,0)))</f>
        <v/>
      </c>
      <c r="G12148" s="42" t="str">
        <f aca="false">IF(A12148="","",WORKDAY(B12148,F12148))</f>
        <v/>
      </c>
    </row>
    <row r="12149" customFormat="false" ht="15" hidden="false" customHeight="false" outlineLevel="0" collapsed="false">
      <c r="A12149" s="37"/>
      <c r="B12149" s="38"/>
      <c r="C12149" s="39"/>
      <c r="D12149" s="39"/>
      <c r="E12149" s="40"/>
      <c r="F12149" s="41" t="str">
        <f aca="false">IF(A12149="","",INDEX(Assumptions!$B$16:$B$18,MATCH(C12149,Assumptions!$A$16:$A$18,0)))</f>
        <v/>
      </c>
      <c r="G12149" s="42" t="str">
        <f aca="false">IF(A12149="","",WORKDAY(B12149,F12149))</f>
        <v/>
      </c>
    </row>
    <row r="12150" customFormat="false" ht="15" hidden="false" customHeight="false" outlineLevel="0" collapsed="false">
      <c r="A12150" s="37"/>
      <c r="B12150" s="38"/>
      <c r="C12150" s="39"/>
      <c r="D12150" s="39"/>
      <c r="E12150" s="40"/>
      <c r="F12150" s="41" t="str">
        <f aca="false">IF(A12150="","",INDEX(Assumptions!$B$16:$B$18,MATCH(C12150,Assumptions!$A$16:$A$18,0)))</f>
        <v/>
      </c>
      <c r="G12150" s="42" t="str">
        <f aca="false">IF(A12150="","",WORKDAY(B12150,F12150))</f>
        <v/>
      </c>
    </row>
    <row r="12151" customFormat="false" ht="15" hidden="false" customHeight="false" outlineLevel="0" collapsed="false">
      <c r="A12151" s="37"/>
      <c r="B12151" s="38"/>
      <c r="C12151" s="39"/>
      <c r="D12151" s="39"/>
      <c r="E12151" s="40"/>
      <c r="F12151" s="41" t="str">
        <f aca="false">IF(A12151="","",INDEX(Assumptions!$B$16:$B$18,MATCH(C12151,Assumptions!$A$16:$A$18,0)))</f>
        <v/>
      </c>
      <c r="G12151" s="42" t="str">
        <f aca="false">IF(A12151="","",WORKDAY(B12151,F12151))</f>
        <v/>
      </c>
    </row>
    <row r="12152" customFormat="false" ht="15" hidden="false" customHeight="false" outlineLevel="0" collapsed="false">
      <c r="A12152" s="37"/>
      <c r="B12152" s="38"/>
      <c r="C12152" s="39"/>
      <c r="D12152" s="39"/>
      <c r="E12152" s="40"/>
      <c r="F12152" s="41" t="str">
        <f aca="false">IF(A12152="","",INDEX(Assumptions!$B$16:$B$18,MATCH(C12152,Assumptions!$A$16:$A$18,0)))</f>
        <v/>
      </c>
      <c r="G12152" s="42" t="str">
        <f aca="false">IF(A12152="","",WORKDAY(B12152,F12152))</f>
        <v/>
      </c>
    </row>
    <row r="12153" customFormat="false" ht="15" hidden="false" customHeight="false" outlineLevel="0" collapsed="false">
      <c r="A12153" s="37"/>
      <c r="B12153" s="38"/>
      <c r="C12153" s="39"/>
      <c r="D12153" s="39"/>
      <c r="E12153" s="40"/>
      <c r="F12153" s="41" t="str">
        <f aca="false">IF(A12153="","",INDEX(Assumptions!$B$16:$B$18,MATCH(C12153,Assumptions!$A$16:$A$18,0)))</f>
        <v/>
      </c>
      <c r="G12153" s="42" t="str">
        <f aca="false">IF(A12153="","",WORKDAY(B12153,F12153))</f>
        <v/>
      </c>
    </row>
    <row r="12154" customFormat="false" ht="15" hidden="false" customHeight="false" outlineLevel="0" collapsed="false">
      <c r="A12154" s="37"/>
      <c r="B12154" s="38"/>
      <c r="C12154" s="39"/>
      <c r="D12154" s="39"/>
      <c r="E12154" s="40"/>
      <c r="F12154" s="41" t="str">
        <f aca="false">IF(A12154="","",INDEX(Assumptions!$B$16:$B$18,MATCH(C12154,Assumptions!$A$16:$A$18,0)))</f>
        <v/>
      </c>
      <c r="G12154" s="42" t="str">
        <f aca="false">IF(A12154="","",WORKDAY(B12154,F12154))</f>
        <v/>
      </c>
    </row>
    <row r="12155" customFormat="false" ht="15" hidden="false" customHeight="false" outlineLevel="0" collapsed="false">
      <c r="A12155" s="37"/>
      <c r="B12155" s="38"/>
      <c r="C12155" s="39"/>
      <c r="D12155" s="39"/>
      <c r="E12155" s="40"/>
      <c r="F12155" s="41" t="str">
        <f aca="false">IF(A12155="","",INDEX(Assumptions!$B$16:$B$18,MATCH(C12155,Assumptions!$A$16:$A$18,0)))</f>
        <v/>
      </c>
      <c r="G12155" s="42" t="str">
        <f aca="false">IF(A12155="","",WORKDAY(B12155,F12155))</f>
        <v/>
      </c>
    </row>
    <row r="12156" customFormat="false" ht="15" hidden="false" customHeight="false" outlineLevel="0" collapsed="false">
      <c r="A12156" s="37"/>
      <c r="B12156" s="38"/>
      <c r="C12156" s="39"/>
      <c r="D12156" s="39"/>
      <c r="E12156" s="40"/>
      <c r="F12156" s="41" t="str">
        <f aca="false">IF(A12156="","",INDEX(Assumptions!$B$16:$B$18,MATCH(C12156,Assumptions!$A$16:$A$18,0)))</f>
        <v/>
      </c>
      <c r="G12156" s="42" t="str">
        <f aca="false">IF(A12156="","",WORKDAY(B12156,F12156))</f>
        <v/>
      </c>
    </row>
    <row r="12157" customFormat="false" ht="15" hidden="false" customHeight="false" outlineLevel="0" collapsed="false">
      <c r="A12157" s="37"/>
      <c r="B12157" s="38"/>
      <c r="C12157" s="39"/>
      <c r="D12157" s="39"/>
      <c r="E12157" s="40"/>
      <c r="F12157" s="41" t="str">
        <f aca="false">IF(A12157="","",INDEX(Assumptions!$B$16:$B$18,MATCH(C12157,Assumptions!$A$16:$A$18,0)))</f>
        <v/>
      </c>
      <c r="G12157" s="42" t="str">
        <f aca="false">IF(A12157="","",WORKDAY(B12157,F12157))</f>
        <v/>
      </c>
    </row>
    <row r="12158" customFormat="false" ht="15" hidden="false" customHeight="false" outlineLevel="0" collapsed="false">
      <c r="A12158" s="37"/>
      <c r="B12158" s="38"/>
      <c r="C12158" s="39"/>
      <c r="D12158" s="39"/>
      <c r="E12158" s="40"/>
      <c r="F12158" s="41" t="str">
        <f aca="false">IF(A12158="","",INDEX(Assumptions!$B$16:$B$18,MATCH(C12158,Assumptions!$A$16:$A$18,0)))</f>
        <v/>
      </c>
      <c r="G12158" s="42" t="str">
        <f aca="false">IF(A12158="","",WORKDAY(B12158,F12158))</f>
        <v/>
      </c>
    </row>
    <row r="12159" customFormat="false" ht="15" hidden="false" customHeight="false" outlineLevel="0" collapsed="false">
      <c r="A12159" s="37"/>
      <c r="B12159" s="38"/>
      <c r="C12159" s="39"/>
      <c r="D12159" s="39"/>
      <c r="E12159" s="40"/>
      <c r="F12159" s="41" t="str">
        <f aca="false">IF(A12159="","",INDEX(Assumptions!$B$16:$B$18,MATCH(C12159,Assumptions!$A$16:$A$18,0)))</f>
        <v/>
      </c>
      <c r="G12159" s="42" t="str">
        <f aca="false">IF(A12159="","",WORKDAY(B12159,F12159))</f>
        <v/>
      </c>
    </row>
    <row r="12160" customFormat="false" ht="15" hidden="false" customHeight="false" outlineLevel="0" collapsed="false">
      <c r="A12160" s="37"/>
      <c r="B12160" s="38"/>
      <c r="C12160" s="39"/>
      <c r="D12160" s="39"/>
      <c r="E12160" s="40"/>
      <c r="F12160" s="41" t="str">
        <f aca="false">IF(A12160="","",INDEX(Assumptions!$B$16:$B$18,MATCH(C12160,Assumptions!$A$16:$A$18,0)))</f>
        <v/>
      </c>
      <c r="G12160" s="42" t="str">
        <f aca="false">IF(A12160="","",WORKDAY(B12160,F12160))</f>
        <v/>
      </c>
    </row>
    <row r="12161" customFormat="false" ht="15" hidden="false" customHeight="false" outlineLevel="0" collapsed="false">
      <c r="A12161" s="37"/>
      <c r="B12161" s="38"/>
      <c r="C12161" s="39"/>
      <c r="D12161" s="39"/>
      <c r="E12161" s="40"/>
      <c r="F12161" s="41" t="str">
        <f aca="false">IF(A12161="","",INDEX(Assumptions!$B$16:$B$18,MATCH(C12161,Assumptions!$A$16:$A$18,0)))</f>
        <v/>
      </c>
      <c r="G12161" s="42" t="str">
        <f aca="false">IF(A12161="","",WORKDAY(B12161,F12161))</f>
        <v/>
      </c>
    </row>
    <row r="12162" customFormat="false" ht="15" hidden="false" customHeight="false" outlineLevel="0" collapsed="false">
      <c r="A12162" s="37"/>
      <c r="B12162" s="38"/>
      <c r="C12162" s="39"/>
      <c r="D12162" s="39"/>
      <c r="E12162" s="40"/>
      <c r="F12162" s="41" t="str">
        <f aca="false">IF(A12162="","",INDEX(Assumptions!$B$16:$B$18,MATCH(C12162,Assumptions!$A$16:$A$18,0)))</f>
        <v/>
      </c>
      <c r="G12162" s="42" t="str">
        <f aca="false">IF(A12162="","",WORKDAY(B12162,F12162))</f>
        <v/>
      </c>
    </row>
    <row r="12163" customFormat="false" ht="15" hidden="false" customHeight="false" outlineLevel="0" collapsed="false">
      <c r="A12163" s="37"/>
      <c r="B12163" s="38"/>
      <c r="C12163" s="39"/>
      <c r="D12163" s="39"/>
      <c r="E12163" s="40"/>
      <c r="F12163" s="41" t="str">
        <f aca="false">IF(A12163="","",INDEX(Assumptions!$B$16:$B$18,MATCH(C12163,Assumptions!$A$16:$A$18,0)))</f>
        <v/>
      </c>
      <c r="G12163" s="42" t="str">
        <f aca="false">IF(A12163="","",WORKDAY(B12163,F12163))</f>
        <v/>
      </c>
    </row>
    <row r="12164" customFormat="false" ht="15" hidden="false" customHeight="false" outlineLevel="0" collapsed="false">
      <c r="A12164" s="37"/>
      <c r="B12164" s="38"/>
      <c r="C12164" s="39"/>
      <c r="D12164" s="39"/>
      <c r="E12164" s="40"/>
      <c r="F12164" s="41" t="str">
        <f aca="false">IF(A12164="","",INDEX(Assumptions!$B$16:$B$18,MATCH(C12164,Assumptions!$A$16:$A$18,0)))</f>
        <v/>
      </c>
      <c r="G12164" s="42" t="str">
        <f aca="false">IF(A12164="","",WORKDAY(B12164,F12164))</f>
        <v/>
      </c>
    </row>
    <row r="12165" customFormat="false" ht="15" hidden="false" customHeight="false" outlineLevel="0" collapsed="false">
      <c r="A12165" s="37"/>
      <c r="B12165" s="38"/>
      <c r="C12165" s="39"/>
      <c r="D12165" s="39"/>
      <c r="E12165" s="40"/>
      <c r="F12165" s="41" t="str">
        <f aca="false">IF(A12165="","",INDEX(Assumptions!$B$16:$B$18,MATCH(C12165,Assumptions!$A$16:$A$18,0)))</f>
        <v/>
      </c>
      <c r="G12165" s="42" t="str">
        <f aca="false">IF(A12165="","",WORKDAY(B12165,F12165))</f>
        <v/>
      </c>
    </row>
    <row r="12166" customFormat="false" ht="15" hidden="false" customHeight="false" outlineLevel="0" collapsed="false">
      <c r="A12166" s="37"/>
      <c r="B12166" s="38"/>
      <c r="C12166" s="39"/>
      <c r="D12166" s="39"/>
      <c r="E12166" s="40"/>
      <c r="F12166" s="41" t="str">
        <f aca="false">IF(A12166="","",INDEX(Assumptions!$B$16:$B$18,MATCH(C12166,Assumptions!$A$16:$A$18,0)))</f>
        <v/>
      </c>
      <c r="G12166" s="42" t="str">
        <f aca="false">IF(A12166="","",WORKDAY(B12166,F12166))</f>
        <v/>
      </c>
    </row>
    <row r="12167" customFormat="false" ht="15" hidden="false" customHeight="false" outlineLevel="0" collapsed="false">
      <c r="A12167" s="37"/>
      <c r="B12167" s="38"/>
      <c r="C12167" s="39"/>
      <c r="D12167" s="39"/>
      <c r="E12167" s="40"/>
      <c r="F12167" s="41" t="str">
        <f aca="false">IF(A12167="","",INDEX(Assumptions!$B$16:$B$18,MATCH(C12167,Assumptions!$A$16:$A$18,0)))</f>
        <v/>
      </c>
      <c r="G12167" s="42" t="str">
        <f aca="false">IF(A12167="","",WORKDAY(B12167,F12167))</f>
        <v/>
      </c>
    </row>
    <row r="12168" customFormat="false" ht="15" hidden="false" customHeight="false" outlineLevel="0" collapsed="false">
      <c r="A12168" s="37"/>
      <c r="B12168" s="38"/>
      <c r="C12168" s="39"/>
      <c r="D12168" s="39"/>
      <c r="E12168" s="40"/>
      <c r="F12168" s="41" t="str">
        <f aca="false">IF(A12168="","",INDEX(Assumptions!$B$16:$B$18,MATCH(C12168,Assumptions!$A$16:$A$18,0)))</f>
        <v/>
      </c>
      <c r="G12168" s="42" t="str">
        <f aca="false">IF(A12168="","",WORKDAY(B12168,F12168))</f>
        <v/>
      </c>
    </row>
    <row r="12169" customFormat="false" ht="15" hidden="false" customHeight="false" outlineLevel="0" collapsed="false">
      <c r="A12169" s="37"/>
      <c r="B12169" s="38"/>
      <c r="C12169" s="39"/>
      <c r="D12169" s="39"/>
      <c r="E12169" s="40"/>
      <c r="F12169" s="41" t="str">
        <f aca="false">IF(A12169="","",INDEX(Assumptions!$B$16:$B$18,MATCH(C12169,Assumptions!$A$16:$A$18,0)))</f>
        <v/>
      </c>
      <c r="G12169" s="42" t="str">
        <f aca="false">IF(A12169="","",WORKDAY(B12169,F12169))</f>
        <v/>
      </c>
    </row>
    <row r="12170" customFormat="false" ht="15" hidden="false" customHeight="false" outlineLevel="0" collapsed="false">
      <c r="A12170" s="37"/>
      <c r="B12170" s="38"/>
      <c r="C12170" s="39"/>
      <c r="D12170" s="39"/>
      <c r="E12170" s="40"/>
      <c r="F12170" s="41" t="str">
        <f aca="false">IF(A12170="","",INDEX(Assumptions!$B$16:$B$18,MATCH(C12170,Assumptions!$A$16:$A$18,0)))</f>
        <v/>
      </c>
      <c r="G12170" s="42" t="str">
        <f aca="false">IF(A12170="","",WORKDAY(B12170,F12170))</f>
        <v/>
      </c>
    </row>
    <row r="12171" customFormat="false" ht="15" hidden="false" customHeight="false" outlineLevel="0" collapsed="false">
      <c r="A12171" s="37"/>
      <c r="B12171" s="38"/>
      <c r="C12171" s="39"/>
      <c r="D12171" s="39"/>
      <c r="E12171" s="40"/>
      <c r="F12171" s="41" t="str">
        <f aca="false">IF(A12171="","",INDEX(Assumptions!$B$16:$B$18,MATCH(C12171,Assumptions!$A$16:$A$18,0)))</f>
        <v/>
      </c>
      <c r="G12171" s="42" t="str">
        <f aca="false">IF(A12171="","",WORKDAY(B12171,F12171))</f>
        <v/>
      </c>
    </row>
    <row r="12172" customFormat="false" ht="15" hidden="false" customHeight="false" outlineLevel="0" collapsed="false">
      <c r="A12172" s="37"/>
      <c r="B12172" s="38"/>
      <c r="C12172" s="39"/>
      <c r="D12172" s="39"/>
      <c r="E12172" s="40"/>
      <c r="F12172" s="41" t="str">
        <f aca="false">IF(A12172="","",INDEX(Assumptions!$B$16:$B$18,MATCH(C12172,Assumptions!$A$16:$A$18,0)))</f>
        <v/>
      </c>
      <c r="G12172" s="42" t="str">
        <f aca="false">IF(A12172="","",WORKDAY(B12172,F12172))</f>
        <v/>
      </c>
    </row>
    <row r="12173" customFormat="false" ht="15" hidden="false" customHeight="false" outlineLevel="0" collapsed="false">
      <c r="A12173" s="37"/>
      <c r="B12173" s="38"/>
      <c r="C12173" s="39"/>
      <c r="D12173" s="39"/>
      <c r="E12173" s="40"/>
      <c r="F12173" s="41" t="str">
        <f aca="false">IF(A12173="","",INDEX(Assumptions!$B$16:$B$18,MATCH(C12173,Assumptions!$A$16:$A$18,0)))</f>
        <v/>
      </c>
      <c r="G12173" s="42" t="str">
        <f aca="false">IF(A12173="","",WORKDAY(B12173,F12173))</f>
        <v/>
      </c>
    </row>
    <row r="12174" customFormat="false" ht="15" hidden="false" customHeight="false" outlineLevel="0" collapsed="false">
      <c r="A12174" s="37"/>
      <c r="B12174" s="38"/>
      <c r="C12174" s="39"/>
      <c r="D12174" s="39"/>
      <c r="E12174" s="40"/>
      <c r="F12174" s="41" t="str">
        <f aca="false">IF(A12174="","",INDEX(Assumptions!$B$16:$B$18,MATCH(C12174,Assumptions!$A$16:$A$18,0)))</f>
        <v/>
      </c>
      <c r="G12174" s="42" t="str">
        <f aca="false">IF(A12174="","",WORKDAY(B12174,F12174))</f>
        <v/>
      </c>
    </row>
    <row r="12175" customFormat="false" ht="15" hidden="false" customHeight="false" outlineLevel="0" collapsed="false">
      <c r="A12175" s="37"/>
      <c r="B12175" s="38"/>
      <c r="C12175" s="39"/>
      <c r="D12175" s="39"/>
      <c r="E12175" s="40"/>
      <c r="F12175" s="41" t="str">
        <f aca="false">IF(A12175="","",INDEX(Assumptions!$B$16:$B$18,MATCH(C12175,Assumptions!$A$16:$A$18,0)))</f>
        <v/>
      </c>
      <c r="G12175" s="42" t="str">
        <f aca="false">IF(A12175="","",WORKDAY(B12175,F12175))</f>
        <v/>
      </c>
    </row>
    <row r="12176" customFormat="false" ht="15" hidden="false" customHeight="false" outlineLevel="0" collapsed="false">
      <c r="A12176" s="37"/>
      <c r="B12176" s="38"/>
      <c r="C12176" s="39"/>
      <c r="D12176" s="39"/>
      <c r="E12176" s="40"/>
      <c r="F12176" s="41" t="str">
        <f aca="false">IF(A12176="","",INDEX(Assumptions!$B$16:$B$18,MATCH(C12176,Assumptions!$A$16:$A$18,0)))</f>
        <v/>
      </c>
      <c r="G12176" s="42" t="str">
        <f aca="false">IF(A12176="","",WORKDAY(B12176,F12176))</f>
        <v/>
      </c>
    </row>
    <row r="12177" customFormat="false" ht="15" hidden="false" customHeight="false" outlineLevel="0" collapsed="false">
      <c r="A12177" s="37"/>
      <c r="B12177" s="38"/>
      <c r="C12177" s="39"/>
      <c r="D12177" s="39"/>
      <c r="E12177" s="40"/>
      <c r="F12177" s="41" t="str">
        <f aca="false">IF(A12177="","",INDEX(Assumptions!$B$16:$B$18,MATCH(C12177,Assumptions!$A$16:$A$18,0)))</f>
        <v/>
      </c>
      <c r="G12177" s="42" t="str">
        <f aca="false">IF(A12177="","",WORKDAY(B12177,F12177))</f>
        <v/>
      </c>
    </row>
    <row r="12178" customFormat="false" ht="15" hidden="false" customHeight="false" outlineLevel="0" collapsed="false">
      <c r="A12178" s="37"/>
      <c r="B12178" s="38"/>
      <c r="C12178" s="39"/>
      <c r="D12178" s="39"/>
      <c r="E12178" s="40"/>
      <c r="F12178" s="41" t="str">
        <f aca="false">IF(A12178="","",INDEX(Assumptions!$B$16:$B$18,MATCH(C12178,Assumptions!$A$16:$A$18,0)))</f>
        <v/>
      </c>
      <c r="G12178" s="42" t="str">
        <f aca="false">IF(A12178="","",WORKDAY(B12178,F12178))</f>
        <v/>
      </c>
    </row>
    <row r="12179" customFormat="false" ht="15" hidden="false" customHeight="false" outlineLevel="0" collapsed="false">
      <c r="A12179" s="37"/>
      <c r="B12179" s="38"/>
      <c r="C12179" s="39"/>
      <c r="D12179" s="39"/>
      <c r="E12179" s="40"/>
      <c r="F12179" s="41" t="str">
        <f aca="false">IF(A12179="","",INDEX(Assumptions!$B$16:$B$18,MATCH(C12179,Assumptions!$A$16:$A$18,0)))</f>
        <v/>
      </c>
      <c r="G12179" s="42" t="str">
        <f aca="false">IF(A12179="","",WORKDAY(B12179,F12179))</f>
        <v/>
      </c>
    </row>
    <row r="12180" customFormat="false" ht="15" hidden="false" customHeight="false" outlineLevel="0" collapsed="false">
      <c r="A12180" s="37"/>
      <c r="B12180" s="38"/>
      <c r="C12180" s="39"/>
      <c r="D12180" s="39"/>
      <c r="E12180" s="40"/>
      <c r="F12180" s="41" t="str">
        <f aca="false">IF(A12180="","",INDEX(Assumptions!$B$16:$B$18,MATCH(C12180,Assumptions!$A$16:$A$18,0)))</f>
        <v/>
      </c>
      <c r="G12180" s="42" t="str">
        <f aca="false">IF(A12180="","",WORKDAY(B12180,F12180))</f>
        <v/>
      </c>
    </row>
    <row r="12181" customFormat="false" ht="15" hidden="false" customHeight="false" outlineLevel="0" collapsed="false">
      <c r="A12181" s="37"/>
      <c r="B12181" s="38"/>
      <c r="C12181" s="39"/>
      <c r="D12181" s="39"/>
      <c r="E12181" s="40"/>
      <c r="F12181" s="41" t="str">
        <f aca="false">IF(A12181="","",INDEX(Assumptions!$B$16:$B$18,MATCH(C12181,Assumptions!$A$16:$A$18,0)))</f>
        <v/>
      </c>
      <c r="G12181" s="42" t="str">
        <f aca="false">IF(A12181="","",WORKDAY(B12181,F12181))</f>
        <v/>
      </c>
    </row>
    <row r="12182" customFormat="false" ht="15" hidden="false" customHeight="false" outlineLevel="0" collapsed="false">
      <c r="A12182" s="37"/>
      <c r="B12182" s="38"/>
      <c r="C12182" s="39"/>
      <c r="D12182" s="39"/>
      <c r="E12182" s="40"/>
      <c r="F12182" s="41" t="str">
        <f aca="false">IF(A12182="","",INDEX(Assumptions!$B$16:$B$18,MATCH(C12182,Assumptions!$A$16:$A$18,0)))</f>
        <v/>
      </c>
      <c r="G12182" s="42" t="str">
        <f aca="false">IF(A12182="","",WORKDAY(B12182,F12182))</f>
        <v/>
      </c>
    </row>
    <row r="12183" customFormat="false" ht="15" hidden="false" customHeight="false" outlineLevel="0" collapsed="false">
      <c r="A12183" s="37"/>
      <c r="B12183" s="38"/>
      <c r="C12183" s="39"/>
      <c r="D12183" s="39"/>
      <c r="E12183" s="40"/>
      <c r="F12183" s="41" t="str">
        <f aca="false">IF(A12183="","",INDEX(Assumptions!$B$16:$B$18,MATCH(C12183,Assumptions!$A$16:$A$18,0)))</f>
        <v/>
      </c>
      <c r="G12183" s="42" t="str">
        <f aca="false">IF(A12183="","",WORKDAY(B12183,F12183))</f>
        <v/>
      </c>
    </row>
    <row r="12184" customFormat="false" ht="15" hidden="false" customHeight="false" outlineLevel="0" collapsed="false">
      <c r="A12184" s="37"/>
      <c r="B12184" s="38"/>
      <c r="C12184" s="39"/>
      <c r="D12184" s="39"/>
      <c r="E12184" s="40"/>
      <c r="F12184" s="41" t="str">
        <f aca="false">IF(A12184="","",INDEX(Assumptions!$B$16:$B$18,MATCH(C12184,Assumptions!$A$16:$A$18,0)))</f>
        <v/>
      </c>
      <c r="G12184" s="42" t="str">
        <f aca="false">IF(A12184="","",WORKDAY(B12184,F12184))</f>
        <v/>
      </c>
    </row>
    <row r="12185" customFormat="false" ht="15" hidden="false" customHeight="false" outlineLevel="0" collapsed="false">
      <c r="A12185" s="37"/>
      <c r="B12185" s="38"/>
      <c r="C12185" s="39"/>
      <c r="D12185" s="39"/>
      <c r="E12185" s="40"/>
      <c r="F12185" s="41" t="str">
        <f aca="false">IF(A12185="","",INDEX(Assumptions!$B$16:$B$18,MATCH(C12185,Assumptions!$A$16:$A$18,0)))</f>
        <v/>
      </c>
      <c r="G12185" s="42" t="str">
        <f aca="false">IF(A12185="","",WORKDAY(B12185,F12185))</f>
        <v/>
      </c>
    </row>
    <row r="12186" customFormat="false" ht="15" hidden="false" customHeight="false" outlineLevel="0" collapsed="false">
      <c r="A12186" s="37"/>
      <c r="B12186" s="38"/>
      <c r="C12186" s="39"/>
      <c r="D12186" s="39"/>
      <c r="E12186" s="40"/>
      <c r="F12186" s="41" t="str">
        <f aca="false">IF(A12186="","",INDEX(Assumptions!$B$16:$B$18,MATCH(C12186,Assumptions!$A$16:$A$18,0)))</f>
        <v/>
      </c>
      <c r="G12186" s="42" t="str">
        <f aca="false">IF(A12186="","",WORKDAY(B12186,F12186))</f>
        <v/>
      </c>
    </row>
    <row r="12187" customFormat="false" ht="15" hidden="false" customHeight="false" outlineLevel="0" collapsed="false">
      <c r="A12187" s="37"/>
      <c r="B12187" s="38"/>
      <c r="C12187" s="39"/>
      <c r="D12187" s="39"/>
      <c r="E12187" s="40"/>
      <c r="F12187" s="41" t="str">
        <f aca="false">IF(A12187="","",INDEX(Assumptions!$B$16:$B$18,MATCH(C12187,Assumptions!$A$16:$A$18,0)))</f>
        <v/>
      </c>
      <c r="G12187" s="42" t="str">
        <f aca="false">IF(A12187="","",WORKDAY(B12187,F12187))</f>
        <v/>
      </c>
    </row>
    <row r="12188" customFormat="false" ht="15" hidden="false" customHeight="false" outlineLevel="0" collapsed="false">
      <c r="A12188" s="37"/>
      <c r="B12188" s="38"/>
      <c r="C12188" s="39"/>
      <c r="D12188" s="39"/>
      <c r="E12188" s="40"/>
      <c r="F12188" s="41" t="str">
        <f aca="false">IF(A12188="","",INDEX(Assumptions!$B$16:$B$18,MATCH(C12188,Assumptions!$A$16:$A$18,0)))</f>
        <v/>
      </c>
      <c r="G12188" s="42" t="str">
        <f aca="false">IF(A12188="","",WORKDAY(B12188,F12188))</f>
        <v/>
      </c>
    </row>
    <row r="12189" customFormat="false" ht="15" hidden="false" customHeight="false" outlineLevel="0" collapsed="false">
      <c r="A12189" s="37"/>
      <c r="B12189" s="38"/>
      <c r="C12189" s="39"/>
      <c r="D12189" s="39"/>
      <c r="E12189" s="40"/>
      <c r="F12189" s="41" t="str">
        <f aca="false">IF(A12189="","",INDEX(Assumptions!$B$16:$B$18,MATCH(C12189,Assumptions!$A$16:$A$18,0)))</f>
        <v/>
      </c>
      <c r="G12189" s="42" t="str">
        <f aca="false">IF(A12189="","",WORKDAY(B12189,F12189))</f>
        <v/>
      </c>
    </row>
    <row r="12190" customFormat="false" ht="15" hidden="false" customHeight="false" outlineLevel="0" collapsed="false">
      <c r="A12190" s="37"/>
      <c r="B12190" s="38"/>
      <c r="C12190" s="39"/>
      <c r="D12190" s="39"/>
      <c r="E12190" s="40"/>
      <c r="F12190" s="41" t="str">
        <f aca="false">IF(A12190="","",INDEX(Assumptions!$B$16:$B$18,MATCH(C12190,Assumptions!$A$16:$A$18,0)))</f>
        <v/>
      </c>
      <c r="G12190" s="42" t="str">
        <f aca="false">IF(A12190="","",WORKDAY(B12190,F12190))</f>
        <v/>
      </c>
    </row>
    <row r="12191" customFormat="false" ht="15" hidden="false" customHeight="false" outlineLevel="0" collapsed="false">
      <c r="A12191" s="37"/>
      <c r="B12191" s="38"/>
      <c r="C12191" s="39"/>
      <c r="D12191" s="39"/>
      <c r="E12191" s="40"/>
      <c r="F12191" s="41" t="str">
        <f aca="false">IF(A12191="","",INDEX(Assumptions!$B$16:$B$18,MATCH(C12191,Assumptions!$A$16:$A$18,0)))</f>
        <v/>
      </c>
      <c r="G12191" s="42" t="str">
        <f aca="false">IF(A12191="","",WORKDAY(B12191,F12191))</f>
        <v/>
      </c>
    </row>
    <row r="12192" customFormat="false" ht="15" hidden="false" customHeight="false" outlineLevel="0" collapsed="false">
      <c r="A12192" s="37"/>
      <c r="B12192" s="38"/>
      <c r="C12192" s="39"/>
      <c r="D12192" s="39"/>
      <c r="E12192" s="40"/>
      <c r="F12192" s="41" t="str">
        <f aca="false">IF(A12192="","",INDEX(Assumptions!$B$16:$B$18,MATCH(C12192,Assumptions!$A$16:$A$18,0)))</f>
        <v/>
      </c>
      <c r="G12192" s="42" t="str">
        <f aca="false">IF(A12192="","",WORKDAY(B12192,F12192))</f>
        <v/>
      </c>
    </row>
    <row r="12193" customFormat="false" ht="15" hidden="false" customHeight="false" outlineLevel="0" collapsed="false">
      <c r="A12193" s="37"/>
      <c r="B12193" s="38"/>
      <c r="C12193" s="39"/>
      <c r="D12193" s="39"/>
      <c r="E12193" s="40"/>
      <c r="F12193" s="41" t="str">
        <f aca="false">IF(A12193="","",INDEX(Assumptions!$B$16:$B$18,MATCH(C12193,Assumptions!$A$16:$A$18,0)))</f>
        <v/>
      </c>
      <c r="G12193" s="42" t="str">
        <f aca="false">IF(A12193="","",WORKDAY(B12193,F12193))</f>
        <v/>
      </c>
    </row>
    <row r="12194" customFormat="false" ht="15" hidden="false" customHeight="false" outlineLevel="0" collapsed="false">
      <c r="A12194" s="37"/>
      <c r="B12194" s="38"/>
      <c r="C12194" s="39"/>
      <c r="D12194" s="39"/>
      <c r="E12194" s="40"/>
      <c r="F12194" s="41" t="str">
        <f aca="false">IF(A12194="","",INDEX(Assumptions!$B$16:$B$18,MATCH(C12194,Assumptions!$A$16:$A$18,0)))</f>
        <v/>
      </c>
      <c r="G12194" s="42" t="str">
        <f aca="false">IF(A12194="","",WORKDAY(B12194,F12194))</f>
        <v/>
      </c>
    </row>
    <row r="12195" customFormat="false" ht="15" hidden="false" customHeight="false" outlineLevel="0" collapsed="false">
      <c r="A12195" s="37"/>
      <c r="B12195" s="38"/>
      <c r="C12195" s="39"/>
      <c r="D12195" s="39"/>
      <c r="E12195" s="40"/>
      <c r="F12195" s="41" t="str">
        <f aca="false">IF(A12195="","",INDEX(Assumptions!$B$16:$B$18,MATCH(C12195,Assumptions!$A$16:$A$18,0)))</f>
        <v/>
      </c>
      <c r="G12195" s="42" t="str">
        <f aca="false">IF(A12195="","",WORKDAY(B12195,F12195))</f>
        <v/>
      </c>
    </row>
    <row r="12196" customFormat="false" ht="15" hidden="false" customHeight="false" outlineLevel="0" collapsed="false">
      <c r="A12196" s="37"/>
      <c r="B12196" s="38"/>
      <c r="C12196" s="39"/>
      <c r="D12196" s="39"/>
      <c r="E12196" s="40"/>
      <c r="F12196" s="41" t="str">
        <f aca="false">IF(A12196="","",INDEX(Assumptions!$B$16:$B$18,MATCH(C12196,Assumptions!$A$16:$A$18,0)))</f>
        <v/>
      </c>
      <c r="G12196" s="42" t="str">
        <f aca="false">IF(A12196="","",WORKDAY(B12196,F12196))</f>
        <v/>
      </c>
    </row>
    <row r="12197" customFormat="false" ht="15" hidden="false" customHeight="false" outlineLevel="0" collapsed="false">
      <c r="A12197" s="37"/>
      <c r="B12197" s="38"/>
      <c r="C12197" s="39"/>
      <c r="D12197" s="39"/>
      <c r="E12197" s="40"/>
      <c r="F12197" s="41" t="str">
        <f aca="false">IF(A12197="","",INDEX(Assumptions!$B$16:$B$18,MATCH(C12197,Assumptions!$A$16:$A$18,0)))</f>
        <v/>
      </c>
      <c r="G12197" s="42" t="str">
        <f aca="false">IF(A12197="","",WORKDAY(B12197,F12197))</f>
        <v/>
      </c>
    </row>
    <row r="12198" customFormat="false" ht="15" hidden="false" customHeight="false" outlineLevel="0" collapsed="false">
      <c r="A12198" s="37"/>
      <c r="B12198" s="38"/>
      <c r="C12198" s="39"/>
      <c r="D12198" s="39"/>
      <c r="E12198" s="40"/>
      <c r="F12198" s="41" t="str">
        <f aca="false">IF(A12198="","",INDEX(Assumptions!$B$16:$B$18,MATCH(C12198,Assumptions!$A$16:$A$18,0)))</f>
        <v/>
      </c>
      <c r="G12198" s="42" t="str">
        <f aca="false">IF(A12198="","",WORKDAY(B12198,F12198))</f>
        <v/>
      </c>
    </row>
    <row r="12199" customFormat="false" ht="15" hidden="false" customHeight="false" outlineLevel="0" collapsed="false">
      <c r="A12199" s="37"/>
      <c r="B12199" s="38"/>
      <c r="C12199" s="39"/>
      <c r="D12199" s="39"/>
      <c r="E12199" s="40"/>
      <c r="F12199" s="41" t="str">
        <f aca="false">IF(A12199="","",INDEX(Assumptions!$B$16:$B$18,MATCH(C12199,Assumptions!$A$16:$A$18,0)))</f>
        <v/>
      </c>
      <c r="G12199" s="42" t="str">
        <f aca="false">IF(A12199="","",WORKDAY(B12199,F12199))</f>
        <v/>
      </c>
    </row>
    <row r="12200" customFormat="false" ht="15" hidden="false" customHeight="false" outlineLevel="0" collapsed="false">
      <c r="A12200" s="37"/>
      <c r="B12200" s="38"/>
      <c r="C12200" s="39"/>
      <c r="D12200" s="39"/>
      <c r="E12200" s="40"/>
      <c r="F12200" s="41" t="str">
        <f aca="false">IF(A12200="","",INDEX(Assumptions!$B$16:$B$18,MATCH(C12200,Assumptions!$A$16:$A$18,0)))</f>
        <v/>
      </c>
      <c r="G12200" s="42" t="str">
        <f aca="false">IF(A12200="","",WORKDAY(B12200,F12200))</f>
        <v/>
      </c>
    </row>
    <row r="12201" customFormat="false" ht="15" hidden="false" customHeight="false" outlineLevel="0" collapsed="false">
      <c r="A12201" s="37"/>
      <c r="B12201" s="38"/>
      <c r="C12201" s="39"/>
      <c r="D12201" s="39"/>
      <c r="E12201" s="40"/>
      <c r="F12201" s="41" t="str">
        <f aca="false">IF(A12201="","",INDEX(Assumptions!$B$16:$B$18,MATCH(C12201,Assumptions!$A$16:$A$18,0)))</f>
        <v/>
      </c>
      <c r="G12201" s="42" t="str">
        <f aca="false">IF(A12201="","",WORKDAY(B12201,F12201))</f>
        <v/>
      </c>
    </row>
    <row r="12202" customFormat="false" ht="15" hidden="false" customHeight="false" outlineLevel="0" collapsed="false">
      <c r="A12202" s="37"/>
      <c r="B12202" s="38"/>
      <c r="C12202" s="39"/>
      <c r="D12202" s="39"/>
      <c r="E12202" s="40"/>
      <c r="F12202" s="41" t="str">
        <f aca="false">IF(A12202="","",INDEX(Assumptions!$B$16:$B$18,MATCH(C12202,Assumptions!$A$16:$A$18,0)))</f>
        <v/>
      </c>
      <c r="G12202" s="42" t="str">
        <f aca="false">IF(A12202="","",WORKDAY(B12202,F12202))</f>
        <v/>
      </c>
    </row>
    <row r="12203" customFormat="false" ht="15" hidden="false" customHeight="false" outlineLevel="0" collapsed="false">
      <c r="A12203" s="37"/>
      <c r="B12203" s="38"/>
      <c r="C12203" s="39"/>
      <c r="D12203" s="39"/>
      <c r="E12203" s="40"/>
      <c r="F12203" s="41" t="str">
        <f aca="false">IF(A12203="","",INDEX(Assumptions!$B$16:$B$18,MATCH(C12203,Assumptions!$A$16:$A$18,0)))</f>
        <v/>
      </c>
      <c r="G12203" s="42" t="str">
        <f aca="false">IF(A12203="","",WORKDAY(B12203,F12203))</f>
        <v/>
      </c>
    </row>
    <row r="12204" customFormat="false" ht="15" hidden="false" customHeight="false" outlineLevel="0" collapsed="false">
      <c r="A12204" s="37"/>
      <c r="B12204" s="38"/>
      <c r="C12204" s="39"/>
      <c r="D12204" s="39"/>
      <c r="E12204" s="40"/>
      <c r="F12204" s="41" t="str">
        <f aca="false">IF(A12204="","",INDEX(Assumptions!$B$16:$B$18,MATCH(C12204,Assumptions!$A$16:$A$18,0)))</f>
        <v/>
      </c>
      <c r="G12204" s="42" t="str">
        <f aca="false">IF(A12204="","",WORKDAY(B12204,F12204))</f>
        <v/>
      </c>
    </row>
    <row r="12205" customFormat="false" ht="15" hidden="false" customHeight="false" outlineLevel="0" collapsed="false">
      <c r="A12205" s="37"/>
      <c r="B12205" s="38"/>
      <c r="C12205" s="39"/>
      <c r="D12205" s="39"/>
      <c r="E12205" s="40"/>
      <c r="F12205" s="41" t="str">
        <f aca="false">IF(A12205="","",INDEX(Assumptions!$B$16:$B$18,MATCH(C12205,Assumptions!$A$16:$A$18,0)))</f>
        <v/>
      </c>
      <c r="G12205" s="42" t="str">
        <f aca="false">IF(A12205="","",WORKDAY(B12205,F12205))</f>
        <v/>
      </c>
    </row>
    <row r="12206" customFormat="false" ht="15" hidden="false" customHeight="false" outlineLevel="0" collapsed="false">
      <c r="A12206" s="37"/>
      <c r="B12206" s="38"/>
      <c r="C12206" s="39"/>
      <c r="D12206" s="39"/>
      <c r="E12206" s="40"/>
      <c r="F12206" s="41" t="str">
        <f aca="false">IF(A12206="","",INDEX(Assumptions!$B$16:$B$18,MATCH(C12206,Assumptions!$A$16:$A$18,0)))</f>
        <v/>
      </c>
      <c r="G12206" s="42" t="str">
        <f aca="false">IF(A12206="","",WORKDAY(B12206,F12206))</f>
        <v/>
      </c>
    </row>
    <row r="12207" customFormat="false" ht="15" hidden="false" customHeight="false" outlineLevel="0" collapsed="false">
      <c r="A12207" s="37"/>
      <c r="B12207" s="38"/>
      <c r="C12207" s="39"/>
      <c r="D12207" s="39"/>
      <c r="E12207" s="40"/>
      <c r="F12207" s="41" t="str">
        <f aca="false">IF(A12207="","",INDEX(Assumptions!$B$16:$B$18,MATCH(C12207,Assumptions!$A$16:$A$18,0)))</f>
        <v/>
      </c>
      <c r="G12207" s="42" t="str">
        <f aca="false">IF(A12207="","",WORKDAY(B12207,F12207))</f>
        <v/>
      </c>
    </row>
    <row r="12208" customFormat="false" ht="15" hidden="false" customHeight="false" outlineLevel="0" collapsed="false">
      <c r="A12208" s="37"/>
      <c r="B12208" s="38"/>
      <c r="C12208" s="39"/>
      <c r="D12208" s="39"/>
      <c r="E12208" s="40"/>
      <c r="F12208" s="41" t="str">
        <f aca="false">IF(A12208="","",INDEX(Assumptions!$B$16:$B$18,MATCH(C12208,Assumptions!$A$16:$A$18,0)))</f>
        <v/>
      </c>
      <c r="G12208" s="42" t="str">
        <f aca="false">IF(A12208="","",WORKDAY(B12208,F12208))</f>
        <v/>
      </c>
    </row>
    <row r="12209" customFormat="false" ht="15" hidden="false" customHeight="false" outlineLevel="0" collapsed="false">
      <c r="A12209" s="37"/>
      <c r="B12209" s="38"/>
      <c r="C12209" s="39"/>
      <c r="D12209" s="39"/>
      <c r="E12209" s="40"/>
      <c r="F12209" s="41" t="str">
        <f aca="false">IF(A12209="","",INDEX(Assumptions!$B$16:$B$18,MATCH(C12209,Assumptions!$A$16:$A$18,0)))</f>
        <v/>
      </c>
      <c r="G12209" s="42" t="str">
        <f aca="false">IF(A12209="","",WORKDAY(B12209,F12209))</f>
        <v/>
      </c>
    </row>
    <row r="12210" customFormat="false" ht="15" hidden="false" customHeight="false" outlineLevel="0" collapsed="false">
      <c r="A12210" s="37"/>
      <c r="B12210" s="38"/>
      <c r="C12210" s="39"/>
      <c r="D12210" s="39"/>
      <c r="E12210" s="40"/>
      <c r="F12210" s="41" t="str">
        <f aca="false">IF(A12210="","",INDEX(Assumptions!$B$16:$B$18,MATCH(C12210,Assumptions!$A$16:$A$18,0)))</f>
        <v/>
      </c>
      <c r="G12210" s="42" t="str">
        <f aca="false">IF(A12210="","",WORKDAY(B12210,F12210))</f>
        <v/>
      </c>
    </row>
    <row r="12211" customFormat="false" ht="15" hidden="false" customHeight="false" outlineLevel="0" collapsed="false">
      <c r="A12211" s="37"/>
      <c r="B12211" s="38"/>
      <c r="C12211" s="39"/>
      <c r="D12211" s="39"/>
      <c r="E12211" s="40"/>
      <c r="F12211" s="41" t="str">
        <f aca="false">IF(A12211="","",INDEX(Assumptions!$B$16:$B$18,MATCH(C12211,Assumptions!$A$16:$A$18,0)))</f>
        <v/>
      </c>
      <c r="G12211" s="42" t="str">
        <f aca="false">IF(A12211="","",WORKDAY(B12211,F12211))</f>
        <v/>
      </c>
    </row>
    <row r="12212" customFormat="false" ht="15" hidden="false" customHeight="false" outlineLevel="0" collapsed="false">
      <c r="A12212" s="37"/>
      <c r="B12212" s="38"/>
      <c r="C12212" s="39"/>
      <c r="D12212" s="39"/>
      <c r="E12212" s="40"/>
      <c r="F12212" s="41" t="str">
        <f aca="false">IF(A12212="","",INDEX(Assumptions!$B$16:$B$18,MATCH(C12212,Assumptions!$A$16:$A$18,0)))</f>
        <v/>
      </c>
      <c r="G12212" s="42" t="str">
        <f aca="false">IF(A12212="","",WORKDAY(B12212,F12212))</f>
        <v/>
      </c>
    </row>
    <row r="12213" customFormat="false" ht="15" hidden="false" customHeight="false" outlineLevel="0" collapsed="false">
      <c r="A12213" s="37"/>
      <c r="B12213" s="38"/>
      <c r="C12213" s="39"/>
      <c r="D12213" s="39"/>
      <c r="E12213" s="40"/>
      <c r="F12213" s="41" t="str">
        <f aca="false">IF(A12213="","",INDEX(Assumptions!$B$16:$B$18,MATCH(C12213,Assumptions!$A$16:$A$18,0)))</f>
        <v/>
      </c>
      <c r="G12213" s="42" t="str">
        <f aca="false">IF(A12213="","",WORKDAY(B12213,F12213))</f>
        <v/>
      </c>
    </row>
    <row r="12214" customFormat="false" ht="15" hidden="false" customHeight="false" outlineLevel="0" collapsed="false">
      <c r="A12214" s="37"/>
      <c r="B12214" s="38"/>
      <c r="C12214" s="39"/>
      <c r="D12214" s="39"/>
      <c r="E12214" s="40"/>
      <c r="F12214" s="41" t="str">
        <f aca="false">IF(A12214="","",INDEX(Assumptions!$B$16:$B$18,MATCH(C12214,Assumptions!$A$16:$A$18,0)))</f>
        <v/>
      </c>
      <c r="G12214" s="42" t="str">
        <f aca="false">IF(A12214="","",WORKDAY(B12214,F12214))</f>
        <v/>
      </c>
    </row>
    <row r="12215" customFormat="false" ht="15" hidden="false" customHeight="false" outlineLevel="0" collapsed="false">
      <c r="A12215" s="37"/>
      <c r="B12215" s="38"/>
      <c r="C12215" s="39"/>
      <c r="D12215" s="39"/>
      <c r="E12215" s="40"/>
      <c r="F12215" s="41" t="str">
        <f aca="false">IF(A12215="","",INDEX(Assumptions!$B$16:$B$18,MATCH(C12215,Assumptions!$A$16:$A$18,0)))</f>
        <v/>
      </c>
      <c r="G12215" s="42" t="str">
        <f aca="false">IF(A12215="","",WORKDAY(B12215,F12215))</f>
        <v/>
      </c>
    </row>
    <row r="12216" customFormat="false" ht="15" hidden="false" customHeight="false" outlineLevel="0" collapsed="false">
      <c r="A12216" s="37"/>
      <c r="B12216" s="38"/>
      <c r="C12216" s="39"/>
      <c r="D12216" s="39"/>
      <c r="E12216" s="40"/>
      <c r="F12216" s="41" t="str">
        <f aca="false">IF(A12216="","",INDEX(Assumptions!$B$16:$B$18,MATCH(C12216,Assumptions!$A$16:$A$18,0)))</f>
        <v/>
      </c>
      <c r="G12216" s="42" t="str">
        <f aca="false">IF(A12216="","",WORKDAY(B12216,F12216))</f>
        <v/>
      </c>
    </row>
    <row r="12217" customFormat="false" ht="15" hidden="false" customHeight="false" outlineLevel="0" collapsed="false">
      <c r="A12217" s="37"/>
      <c r="B12217" s="38"/>
      <c r="C12217" s="39"/>
      <c r="D12217" s="39"/>
      <c r="E12217" s="40"/>
      <c r="F12217" s="41" t="str">
        <f aca="false">IF(A12217="","",INDEX(Assumptions!$B$16:$B$18,MATCH(C12217,Assumptions!$A$16:$A$18,0)))</f>
        <v/>
      </c>
      <c r="G12217" s="42" t="str">
        <f aca="false">IF(A12217="","",WORKDAY(B12217,F12217))</f>
        <v/>
      </c>
    </row>
    <row r="12218" customFormat="false" ht="15" hidden="false" customHeight="false" outlineLevel="0" collapsed="false">
      <c r="A12218" s="37"/>
      <c r="B12218" s="38"/>
      <c r="C12218" s="39"/>
      <c r="D12218" s="39"/>
      <c r="E12218" s="40"/>
      <c r="F12218" s="41" t="str">
        <f aca="false">IF(A12218="","",INDEX(Assumptions!$B$16:$B$18,MATCH(C12218,Assumptions!$A$16:$A$18,0)))</f>
        <v/>
      </c>
      <c r="G12218" s="42" t="str">
        <f aca="false">IF(A12218="","",WORKDAY(B12218,F12218))</f>
        <v/>
      </c>
    </row>
    <row r="12219" customFormat="false" ht="15" hidden="false" customHeight="false" outlineLevel="0" collapsed="false">
      <c r="A12219" s="37"/>
      <c r="B12219" s="38"/>
      <c r="C12219" s="39"/>
      <c r="D12219" s="39"/>
      <c r="E12219" s="40"/>
      <c r="F12219" s="41" t="str">
        <f aca="false">IF(A12219="","",INDEX(Assumptions!$B$16:$B$18,MATCH(C12219,Assumptions!$A$16:$A$18,0)))</f>
        <v/>
      </c>
      <c r="G12219" s="42" t="str">
        <f aca="false">IF(A12219="","",WORKDAY(B12219,F12219))</f>
        <v/>
      </c>
    </row>
    <row r="12220" customFormat="false" ht="15" hidden="false" customHeight="false" outlineLevel="0" collapsed="false">
      <c r="A12220" s="37"/>
      <c r="B12220" s="38"/>
      <c r="C12220" s="39"/>
      <c r="D12220" s="39"/>
      <c r="E12220" s="40"/>
      <c r="F12220" s="41" t="str">
        <f aca="false">IF(A12220="","",INDEX(Assumptions!$B$16:$B$18,MATCH(C12220,Assumptions!$A$16:$A$18,0)))</f>
        <v/>
      </c>
      <c r="G12220" s="42" t="str">
        <f aca="false">IF(A12220="","",WORKDAY(B12220,F12220))</f>
        <v/>
      </c>
    </row>
    <row r="12221" customFormat="false" ht="15" hidden="false" customHeight="false" outlineLevel="0" collapsed="false">
      <c r="A12221" s="37"/>
      <c r="B12221" s="38"/>
      <c r="C12221" s="39"/>
      <c r="D12221" s="39"/>
      <c r="E12221" s="40"/>
      <c r="F12221" s="41" t="str">
        <f aca="false">IF(A12221="","",INDEX(Assumptions!$B$16:$B$18,MATCH(C12221,Assumptions!$A$16:$A$18,0)))</f>
        <v/>
      </c>
      <c r="G12221" s="42" t="str">
        <f aca="false">IF(A12221="","",WORKDAY(B12221,F12221))</f>
        <v/>
      </c>
    </row>
    <row r="12222" customFormat="false" ht="15" hidden="false" customHeight="false" outlineLevel="0" collapsed="false">
      <c r="A12222" s="37"/>
      <c r="B12222" s="38"/>
      <c r="C12222" s="39"/>
      <c r="D12222" s="39"/>
      <c r="E12222" s="40"/>
      <c r="F12222" s="41" t="str">
        <f aca="false">IF(A12222="","",INDEX(Assumptions!$B$16:$B$18,MATCH(C12222,Assumptions!$A$16:$A$18,0)))</f>
        <v/>
      </c>
      <c r="G12222" s="42" t="str">
        <f aca="false">IF(A12222="","",WORKDAY(B12222,F12222))</f>
        <v/>
      </c>
    </row>
    <row r="12223" customFormat="false" ht="15" hidden="false" customHeight="false" outlineLevel="0" collapsed="false">
      <c r="A12223" s="37"/>
      <c r="B12223" s="38"/>
      <c r="C12223" s="39"/>
      <c r="D12223" s="39"/>
      <c r="E12223" s="40"/>
      <c r="F12223" s="41" t="str">
        <f aca="false">IF(A12223="","",INDEX(Assumptions!$B$16:$B$18,MATCH(C12223,Assumptions!$A$16:$A$18,0)))</f>
        <v/>
      </c>
      <c r="G12223" s="42" t="str">
        <f aca="false">IF(A12223="","",WORKDAY(B12223,F12223))</f>
        <v/>
      </c>
    </row>
    <row r="12224" customFormat="false" ht="15" hidden="false" customHeight="false" outlineLevel="0" collapsed="false">
      <c r="A12224" s="37"/>
      <c r="B12224" s="38"/>
      <c r="C12224" s="39"/>
      <c r="D12224" s="39"/>
      <c r="E12224" s="40"/>
      <c r="F12224" s="41" t="str">
        <f aca="false">IF(A12224="","",INDEX(Assumptions!$B$16:$B$18,MATCH(C12224,Assumptions!$A$16:$A$18,0)))</f>
        <v/>
      </c>
      <c r="G12224" s="42" t="str">
        <f aca="false">IF(A12224="","",WORKDAY(B12224,F12224))</f>
        <v/>
      </c>
    </row>
    <row r="12225" customFormat="false" ht="15" hidden="false" customHeight="false" outlineLevel="0" collapsed="false">
      <c r="A12225" s="37"/>
      <c r="B12225" s="38"/>
      <c r="C12225" s="39"/>
      <c r="D12225" s="39"/>
      <c r="E12225" s="40"/>
      <c r="F12225" s="41" t="str">
        <f aca="false">IF(A12225="","",INDEX(Assumptions!$B$16:$B$18,MATCH(C12225,Assumptions!$A$16:$A$18,0)))</f>
        <v/>
      </c>
      <c r="G12225" s="42" t="str">
        <f aca="false">IF(A12225="","",WORKDAY(B12225,F12225))</f>
        <v/>
      </c>
    </row>
    <row r="12226" customFormat="false" ht="15" hidden="false" customHeight="false" outlineLevel="0" collapsed="false">
      <c r="A12226" s="37"/>
      <c r="B12226" s="38"/>
      <c r="C12226" s="39"/>
      <c r="D12226" s="39"/>
      <c r="E12226" s="40"/>
      <c r="F12226" s="41" t="str">
        <f aca="false">IF(A12226="","",INDEX(Assumptions!$B$16:$B$18,MATCH(C12226,Assumptions!$A$16:$A$18,0)))</f>
        <v/>
      </c>
      <c r="G12226" s="42" t="str">
        <f aca="false">IF(A12226="","",WORKDAY(B12226,F12226))</f>
        <v/>
      </c>
    </row>
    <row r="12227" customFormat="false" ht="15" hidden="false" customHeight="false" outlineLevel="0" collapsed="false">
      <c r="A12227" s="37"/>
      <c r="B12227" s="38"/>
      <c r="C12227" s="39"/>
      <c r="D12227" s="39"/>
      <c r="E12227" s="40"/>
      <c r="F12227" s="41" t="str">
        <f aca="false">IF(A12227="","",INDEX(Assumptions!$B$16:$B$18,MATCH(C12227,Assumptions!$A$16:$A$18,0)))</f>
        <v/>
      </c>
      <c r="G12227" s="42" t="str">
        <f aca="false">IF(A12227="","",WORKDAY(B12227,F12227))</f>
        <v/>
      </c>
    </row>
    <row r="12228" customFormat="false" ht="15" hidden="false" customHeight="false" outlineLevel="0" collapsed="false">
      <c r="A12228" s="37"/>
      <c r="B12228" s="38"/>
      <c r="C12228" s="39"/>
      <c r="D12228" s="39"/>
      <c r="E12228" s="40"/>
      <c r="F12228" s="41" t="str">
        <f aca="false">IF(A12228="","",INDEX(Assumptions!$B$16:$B$18,MATCH(C12228,Assumptions!$A$16:$A$18,0)))</f>
        <v/>
      </c>
      <c r="G12228" s="42" t="str">
        <f aca="false">IF(A12228="","",WORKDAY(B12228,F12228))</f>
        <v/>
      </c>
    </row>
    <row r="12229" customFormat="false" ht="15" hidden="false" customHeight="false" outlineLevel="0" collapsed="false">
      <c r="A12229" s="37"/>
      <c r="B12229" s="38"/>
      <c r="C12229" s="39"/>
      <c r="D12229" s="39"/>
      <c r="E12229" s="40"/>
      <c r="F12229" s="41" t="str">
        <f aca="false">IF(A12229="","",INDEX(Assumptions!$B$16:$B$18,MATCH(C12229,Assumptions!$A$16:$A$18,0)))</f>
        <v/>
      </c>
      <c r="G12229" s="42" t="str">
        <f aca="false">IF(A12229="","",WORKDAY(B12229,F12229))</f>
        <v/>
      </c>
    </row>
    <row r="12230" customFormat="false" ht="15" hidden="false" customHeight="false" outlineLevel="0" collapsed="false">
      <c r="A12230" s="37"/>
      <c r="B12230" s="38"/>
      <c r="C12230" s="39"/>
      <c r="D12230" s="39"/>
      <c r="E12230" s="40"/>
      <c r="F12230" s="41" t="str">
        <f aca="false">IF(A12230="","",INDEX(Assumptions!$B$16:$B$18,MATCH(C12230,Assumptions!$A$16:$A$18,0)))</f>
        <v/>
      </c>
      <c r="G12230" s="42" t="str">
        <f aca="false">IF(A12230="","",WORKDAY(B12230,F12230))</f>
        <v/>
      </c>
    </row>
    <row r="12231" customFormat="false" ht="15" hidden="false" customHeight="false" outlineLevel="0" collapsed="false">
      <c r="A12231" s="37"/>
      <c r="B12231" s="38"/>
      <c r="C12231" s="39"/>
      <c r="D12231" s="39"/>
      <c r="E12231" s="40"/>
      <c r="F12231" s="41" t="str">
        <f aca="false">IF(A12231="","",INDEX(Assumptions!$B$16:$B$18,MATCH(C12231,Assumptions!$A$16:$A$18,0)))</f>
        <v/>
      </c>
      <c r="G12231" s="42" t="str">
        <f aca="false">IF(A12231="","",WORKDAY(B12231,F12231))</f>
        <v/>
      </c>
    </row>
    <row r="12232" customFormat="false" ht="15" hidden="false" customHeight="false" outlineLevel="0" collapsed="false">
      <c r="A12232" s="37"/>
      <c r="B12232" s="38"/>
      <c r="C12232" s="39"/>
      <c r="D12232" s="39"/>
      <c r="E12232" s="40"/>
      <c r="F12232" s="41" t="str">
        <f aca="false">IF(A12232="","",INDEX(Assumptions!$B$16:$B$18,MATCH(C12232,Assumptions!$A$16:$A$18,0)))</f>
        <v/>
      </c>
      <c r="G12232" s="42" t="str">
        <f aca="false">IF(A12232="","",WORKDAY(B12232,F12232))</f>
        <v/>
      </c>
    </row>
    <row r="12233" customFormat="false" ht="15" hidden="false" customHeight="false" outlineLevel="0" collapsed="false">
      <c r="A12233" s="37"/>
      <c r="B12233" s="38"/>
      <c r="C12233" s="39"/>
      <c r="D12233" s="39"/>
      <c r="E12233" s="40"/>
      <c r="F12233" s="41" t="str">
        <f aca="false">IF(A12233="","",INDEX(Assumptions!$B$16:$B$18,MATCH(C12233,Assumptions!$A$16:$A$18,0)))</f>
        <v/>
      </c>
      <c r="G12233" s="42" t="str">
        <f aca="false">IF(A12233="","",WORKDAY(B12233,F12233))</f>
        <v/>
      </c>
    </row>
    <row r="12234" customFormat="false" ht="15" hidden="false" customHeight="false" outlineLevel="0" collapsed="false">
      <c r="A12234" s="37"/>
      <c r="B12234" s="38"/>
      <c r="C12234" s="39"/>
      <c r="D12234" s="39"/>
      <c r="E12234" s="40"/>
      <c r="F12234" s="41" t="str">
        <f aca="false">IF(A12234="","",INDEX(Assumptions!$B$16:$B$18,MATCH(C12234,Assumptions!$A$16:$A$18,0)))</f>
        <v/>
      </c>
      <c r="G12234" s="42" t="str">
        <f aca="false">IF(A12234="","",WORKDAY(B12234,F12234))</f>
        <v/>
      </c>
    </row>
    <row r="12235" customFormat="false" ht="15" hidden="false" customHeight="false" outlineLevel="0" collapsed="false">
      <c r="A12235" s="37"/>
      <c r="B12235" s="38"/>
      <c r="C12235" s="39"/>
      <c r="D12235" s="39"/>
      <c r="E12235" s="40"/>
      <c r="F12235" s="41" t="str">
        <f aca="false">IF(A12235="","",INDEX(Assumptions!$B$16:$B$18,MATCH(C12235,Assumptions!$A$16:$A$18,0)))</f>
        <v/>
      </c>
      <c r="G12235" s="42" t="str">
        <f aca="false">IF(A12235="","",WORKDAY(B12235,F12235))</f>
        <v/>
      </c>
    </row>
    <row r="12236" customFormat="false" ht="15" hidden="false" customHeight="false" outlineLevel="0" collapsed="false">
      <c r="A12236" s="37"/>
      <c r="B12236" s="38"/>
      <c r="C12236" s="39"/>
      <c r="D12236" s="39"/>
      <c r="E12236" s="40"/>
      <c r="F12236" s="41" t="str">
        <f aca="false">IF(A12236="","",INDEX(Assumptions!$B$16:$B$18,MATCH(C12236,Assumptions!$A$16:$A$18,0)))</f>
        <v/>
      </c>
      <c r="G12236" s="42" t="str">
        <f aca="false">IF(A12236="","",WORKDAY(B12236,F12236))</f>
        <v/>
      </c>
    </row>
    <row r="12237" customFormat="false" ht="15" hidden="false" customHeight="false" outlineLevel="0" collapsed="false">
      <c r="A12237" s="37"/>
      <c r="B12237" s="38"/>
      <c r="C12237" s="39"/>
      <c r="D12237" s="39"/>
      <c r="E12237" s="40"/>
      <c r="F12237" s="41" t="str">
        <f aca="false">IF(A12237="","",INDEX(Assumptions!$B$16:$B$18,MATCH(C12237,Assumptions!$A$16:$A$18,0)))</f>
        <v/>
      </c>
      <c r="G12237" s="42" t="str">
        <f aca="false">IF(A12237="","",WORKDAY(B12237,F12237))</f>
        <v/>
      </c>
    </row>
    <row r="12238" customFormat="false" ht="15" hidden="false" customHeight="false" outlineLevel="0" collapsed="false">
      <c r="A12238" s="37"/>
      <c r="B12238" s="38"/>
      <c r="C12238" s="39"/>
      <c r="D12238" s="39"/>
      <c r="E12238" s="40"/>
      <c r="F12238" s="41" t="str">
        <f aca="false">IF(A12238="","",INDEX(Assumptions!$B$16:$B$18,MATCH(C12238,Assumptions!$A$16:$A$18,0)))</f>
        <v/>
      </c>
      <c r="G12238" s="42" t="str">
        <f aca="false">IF(A12238="","",WORKDAY(B12238,F12238))</f>
        <v/>
      </c>
    </row>
    <row r="12239" customFormat="false" ht="15" hidden="false" customHeight="false" outlineLevel="0" collapsed="false">
      <c r="A12239" s="37"/>
      <c r="B12239" s="38"/>
      <c r="C12239" s="39"/>
      <c r="D12239" s="39"/>
      <c r="E12239" s="40"/>
      <c r="F12239" s="41" t="str">
        <f aca="false">IF(A12239="","",INDEX(Assumptions!$B$16:$B$18,MATCH(C12239,Assumptions!$A$16:$A$18,0)))</f>
        <v/>
      </c>
      <c r="G12239" s="42" t="str">
        <f aca="false">IF(A12239="","",WORKDAY(B12239,F12239))</f>
        <v/>
      </c>
    </row>
    <row r="12240" customFormat="false" ht="15" hidden="false" customHeight="false" outlineLevel="0" collapsed="false">
      <c r="A12240" s="37"/>
      <c r="B12240" s="38"/>
      <c r="C12240" s="39"/>
      <c r="D12240" s="39"/>
      <c r="E12240" s="40"/>
      <c r="F12240" s="41" t="str">
        <f aca="false">IF(A12240="","",INDEX(Assumptions!$B$16:$B$18,MATCH(C12240,Assumptions!$A$16:$A$18,0)))</f>
        <v/>
      </c>
      <c r="G12240" s="42" t="str">
        <f aca="false">IF(A12240="","",WORKDAY(B12240,F12240))</f>
        <v/>
      </c>
    </row>
    <row r="12241" customFormat="false" ht="15" hidden="false" customHeight="false" outlineLevel="0" collapsed="false">
      <c r="A12241" s="37"/>
      <c r="B12241" s="38"/>
      <c r="C12241" s="39"/>
      <c r="D12241" s="39"/>
      <c r="E12241" s="40"/>
      <c r="F12241" s="41" t="str">
        <f aca="false">IF(A12241="","",INDEX(Assumptions!$B$16:$B$18,MATCH(C12241,Assumptions!$A$16:$A$18,0)))</f>
        <v/>
      </c>
      <c r="G12241" s="42" t="str">
        <f aca="false">IF(A12241="","",WORKDAY(B12241,F12241))</f>
        <v/>
      </c>
    </row>
    <row r="12242" customFormat="false" ht="15" hidden="false" customHeight="false" outlineLevel="0" collapsed="false">
      <c r="A12242" s="37"/>
      <c r="B12242" s="38"/>
      <c r="C12242" s="39"/>
      <c r="D12242" s="39"/>
      <c r="E12242" s="40"/>
      <c r="F12242" s="41" t="str">
        <f aca="false">IF(A12242="","",INDEX(Assumptions!$B$16:$B$18,MATCH(C12242,Assumptions!$A$16:$A$18,0)))</f>
        <v/>
      </c>
      <c r="G12242" s="42" t="str">
        <f aca="false">IF(A12242="","",WORKDAY(B12242,F12242))</f>
        <v/>
      </c>
    </row>
    <row r="12243" customFormat="false" ht="15" hidden="false" customHeight="false" outlineLevel="0" collapsed="false">
      <c r="A12243" s="37"/>
      <c r="B12243" s="38"/>
      <c r="C12243" s="39"/>
      <c r="D12243" s="39"/>
      <c r="E12243" s="40"/>
      <c r="F12243" s="41" t="str">
        <f aca="false">IF(A12243="","",INDEX(Assumptions!$B$16:$B$18,MATCH(C12243,Assumptions!$A$16:$A$18,0)))</f>
        <v/>
      </c>
      <c r="G12243" s="42" t="str">
        <f aca="false">IF(A12243="","",WORKDAY(B12243,F12243))</f>
        <v/>
      </c>
    </row>
    <row r="12244" customFormat="false" ht="15" hidden="false" customHeight="false" outlineLevel="0" collapsed="false">
      <c r="A12244" s="37"/>
      <c r="B12244" s="38"/>
      <c r="C12244" s="39"/>
      <c r="D12244" s="39"/>
      <c r="E12244" s="40"/>
      <c r="F12244" s="41" t="str">
        <f aca="false">IF(A12244="","",INDEX(Assumptions!$B$16:$B$18,MATCH(C12244,Assumptions!$A$16:$A$18,0)))</f>
        <v/>
      </c>
      <c r="G12244" s="42" t="str">
        <f aca="false">IF(A12244="","",WORKDAY(B12244,F12244))</f>
        <v/>
      </c>
    </row>
    <row r="12245" customFormat="false" ht="15" hidden="false" customHeight="false" outlineLevel="0" collapsed="false">
      <c r="A12245" s="37"/>
      <c r="B12245" s="38"/>
      <c r="C12245" s="39"/>
      <c r="D12245" s="39"/>
      <c r="E12245" s="40"/>
      <c r="F12245" s="41" t="str">
        <f aca="false">IF(A12245="","",INDEX(Assumptions!$B$16:$B$18,MATCH(C12245,Assumptions!$A$16:$A$18,0)))</f>
        <v/>
      </c>
      <c r="G12245" s="42" t="str">
        <f aca="false">IF(A12245="","",WORKDAY(B12245,F12245))</f>
        <v/>
      </c>
    </row>
    <row r="12246" customFormat="false" ht="15" hidden="false" customHeight="false" outlineLevel="0" collapsed="false">
      <c r="A12246" s="37"/>
      <c r="B12246" s="38"/>
      <c r="C12246" s="39"/>
      <c r="D12246" s="39"/>
      <c r="E12246" s="40"/>
      <c r="F12246" s="41" t="str">
        <f aca="false">IF(A12246="","",INDEX(Assumptions!$B$16:$B$18,MATCH(C12246,Assumptions!$A$16:$A$18,0)))</f>
        <v/>
      </c>
      <c r="G12246" s="42" t="str">
        <f aca="false">IF(A12246="","",WORKDAY(B12246,F12246))</f>
        <v/>
      </c>
    </row>
    <row r="12247" customFormat="false" ht="15" hidden="false" customHeight="false" outlineLevel="0" collapsed="false">
      <c r="A12247" s="37"/>
      <c r="B12247" s="38"/>
      <c r="C12247" s="39"/>
      <c r="D12247" s="39"/>
      <c r="E12247" s="40"/>
      <c r="F12247" s="41" t="str">
        <f aca="false">IF(A12247="","",INDEX(Assumptions!$B$16:$B$18,MATCH(C12247,Assumptions!$A$16:$A$18,0)))</f>
        <v/>
      </c>
      <c r="G12247" s="42" t="str">
        <f aca="false">IF(A12247="","",WORKDAY(B12247,F12247))</f>
        <v/>
      </c>
    </row>
    <row r="12248" customFormat="false" ht="15" hidden="false" customHeight="false" outlineLevel="0" collapsed="false">
      <c r="A12248" s="37"/>
      <c r="B12248" s="38"/>
      <c r="C12248" s="39"/>
      <c r="D12248" s="39"/>
      <c r="E12248" s="40"/>
      <c r="F12248" s="41" t="str">
        <f aca="false">IF(A12248="","",INDEX(Assumptions!$B$16:$B$18,MATCH(C12248,Assumptions!$A$16:$A$18,0)))</f>
        <v/>
      </c>
      <c r="G12248" s="42" t="str">
        <f aca="false">IF(A12248="","",WORKDAY(B12248,F12248))</f>
        <v/>
      </c>
    </row>
    <row r="12249" customFormat="false" ht="15" hidden="false" customHeight="false" outlineLevel="0" collapsed="false">
      <c r="A12249" s="37"/>
      <c r="B12249" s="38"/>
      <c r="C12249" s="39"/>
      <c r="D12249" s="39"/>
      <c r="E12249" s="40"/>
      <c r="F12249" s="41" t="str">
        <f aca="false">IF(A12249="","",INDEX(Assumptions!$B$16:$B$18,MATCH(C12249,Assumptions!$A$16:$A$18,0)))</f>
        <v/>
      </c>
      <c r="G12249" s="42" t="str">
        <f aca="false">IF(A12249="","",WORKDAY(B12249,F12249))</f>
        <v/>
      </c>
    </row>
    <row r="12250" customFormat="false" ht="15" hidden="false" customHeight="false" outlineLevel="0" collapsed="false">
      <c r="A12250" s="37"/>
      <c r="B12250" s="38"/>
      <c r="C12250" s="39"/>
      <c r="D12250" s="39"/>
      <c r="E12250" s="40"/>
      <c r="F12250" s="41" t="str">
        <f aca="false">IF(A12250="","",INDEX(Assumptions!$B$16:$B$18,MATCH(C12250,Assumptions!$A$16:$A$18,0)))</f>
        <v/>
      </c>
      <c r="G12250" s="42" t="str">
        <f aca="false">IF(A12250="","",WORKDAY(B12250,F12250))</f>
        <v/>
      </c>
    </row>
    <row r="12251" customFormat="false" ht="15" hidden="false" customHeight="false" outlineLevel="0" collapsed="false">
      <c r="A12251" s="37"/>
      <c r="B12251" s="38"/>
      <c r="C12251" s="39"/>
      <c r="D12251" s="39"/>
      <c r="E12251" s="40"/>
      <c r="F12251" s="41" t="str">
        <f aca="false">IF(A12251="","",INDEX(Assumptions!$B$16:$B$18,MATCH(C12251,Assumptions!$A$16:$A$18,0)))</f>
        <v/>
      </c>
      <c r="G12251" s="42" t="str">
        <f aca="false">IF(A12251="","",WORKDAY(B12251,F12251))</f>
        <v/>
      </c>
    </row>
    <row r="12252" customFormat="false" ht="15" hidden="false" customHeight="false" outlineLevel="0" collapsed="false">
      <c r="A12252" s="37"/>
      <c r="B12252" s="38"/>
      <c r="C12252" s="39"/>
      <c r="D12252" s="39"/>
      <c r="E12252" s="40"/>
      <c r="F12252" s="41" t="str">
        <f aca="false">IF(A12252="","",INDEX(Assumptions!$B$16:$B$18,MATCH(C12252,Assumptions!$A$16:$A$18,0)))</f>
        <v/>
      </c>
      <c r="G12252" s="42" t="str">
        <f aca="false">IF(A12252="","",WORKDAY(B12252,F12252))</f>
        <v/>
      </c>
    </row>
    <row r="12253" customFormat="false" ht="15" hidden="false" customHeight="false" outlineLevel="0" collapsed="false">
      <c r="A12253" s="37"/>
      <c r="B12253" s="38"/>
      <c r="C12253" s="39"/>
      <c r="D12253" s="39"/>
      <c r="E12253" s="40"/>
      <c r="F12253" s="41" t="str">
        <f aca="false">IF(A12253="","",INDEX(Assumptions!$B$16:$B$18,MATCH(C12253,Assumptions!$A$16:$A$18,0)))</f>
        <v/>
      </c>
      <c r="G12253" s="42" t="str">
        <f aca="false">IF(A12253="","",WORKDAY(B12253,F12253))</f>
        <v/>
      </c>
    </row>
    <row r="12254" customFormat="false" ht="15" hidden="false" customHeight="false" outlineLevel="0" collapsed="false">
      <c r="A12254" s="37"/>
      <c r="B12254" s="38"/>
      <c r="C12254" s="39"/>
      <c r="D12254" s="39"/>
      <c r="E12254" s="40"/>
      <c r="F12254" s="41" t="str">
        <f aca="false">IF(A12254="","",INDEX(Assumptions!$B$16:$B$18,MATCH(C12254,Assumptions!$A$16:$A$18,0)))</f>
        <v/>
      </c>
      <c r="G12254" s="42" t="str">
        <f aca="false">IF(A12254="","",WORKDAY(B12254,F12254))</f>
        <v/>
      </c>
    </row>
    <row r="12255" customFormat="false" ht="15" hidden="false" customHeight="false" outlineLevel="0" collapsed="false">
      <c r="A12255" s="37"/>
      <c r="B12255" s="38"/>
      <c r="C12255" s="39"/>
      <c r="D12255" s="39"/>
      <c r="E12255" s="40"/>
      <c r="F12255" s="41" t="str">
        <f aca="false">IF(A12255="","",INDEX(Assumptions!$B$16:$B$18,MATCH(C12255,Assumptions!$A$16:$A$18,0)))</f>
        <v/>
      </c>
      <c r="G12255" s="42" t="str">
        <f aca="false">IF(A12255="","",WORKDAY(B12255,F12255))</f>
        <v/>
      </c>
    </row>
    <row r="12256" customFormat="false" ht="15" hidden="false" customHeight="false" outlineLevel="0" collapsed="false">
      <c r="A12256" s="37"/>
      <c r="B12256" s="38"/>
      <c r="C12256" s="39"/>
      <c r="D12256" s="39"/>
      <c r="E12256" s="40"/>
      <c r="F12256" s="41" t="str">
        <f aca="false">IF(A12256="","",INDEX(Assumptions!$B$16:$B$18,MATCH(C12256,Assumptions!$A$16:$A$18,0)))</f>
        <v/>
      </c>
      <c r="G12256" s="42" t="str">
        <f aca="false">IF(A12256="","",WORKDAY(B12256,F12256))</f>
        <v/>
      </c>
    </row>
    <row r="12257" customFormat="false" ht="15" hidden="false" customHeight="false" outlineLevel="0" collapsed="false">
      <c r="A12257" s="37"/>
      <c r="B12257" s="38"/>
      <c r="C12257" s="39"/>
      <c r="D12257" s="39"/>
      <c r="E12257" s="40"/>
      <c r="F12257" s="41" t="str">
        <f aca="false">IF(A12257="","",INDEX(Assumptions!$B$16:$B$18,MATCH(C12257,Assumptions!$A$16:$A$18,0)))</f>
        <v/>
      </c>
      <c r="G12257" s="42" t="str">
        <f aca="false">IF(A12257="","",WORKDAY(B12257,F12257))</f>
        <v/>
      </c>
    </row>
    <row r="12258" customFormat="false" ht="15" hidden="false" customHeight="false" outlineLevel="0" collapsed="false">
      <c r="A12258" s="37"/>
      <c r="B12258" s="38"/>
      <c r="C12258" s="39"/>
      <c r="D12258" s="39"/>
      <c r="E12258" s="40"/>
      <c r="F12258" s="41" t="str">
        <f aca="false">IF(A12258="","",INDEX(Assumptions!$B$16:$B$18,MATCH(C12258,Assumptions!$A$16:$A$18,0)))</f>
        <v/>
      </c>
      <c r="G12258" s="42" t="str">
        <f aca="false">IF(A12258="","",WORKDAY(B12258,F12258))</f>
        <v/>
      </c>
    </row>
    <row r="12259" customFormat="false" ht="15" hidden="false" customHeight="false" outlineLevel="0" collapsed="false">
      <c r="A12259" s="37"/>
      <c r="B12259" s="38"/>
      <c r="C12259" s="39"/>
      <c r="D12259" s="39"/>
      <c r="E12259" s="40"/>
      <c r="F12259" s="41" t="str">
        <f aca="false">IF(A12259="","",INDEX(Assumptions!$B$16:$B$18,MATCH(C12259,Assumptions!$A$16:$A$18,0)))</f>
        <v/>
      </c>
      <c r="G12259" s="42" t="str">
        <f aca="false">IF(A12259="","",WORKDAY(B12259,F12259))</f>
        <v/>
      </c>
    </row>
    <row r="12260" customFormat="false" ht="15" hidden="false" customHeight="false" outlineLevel="0" collapsed="false">
      <c r="A12260" s="37"/>
      <c r="B12260" s="38"/>
      <c r="C12260" s="39"/>
      <c r="D12260" s="39"/>
      <c r="E12260" s="40"/>
      <c r="F12260" s="41" t="str">
        <f aca="false">IF(A12260="","",INDEX(Assumptions!$B$16:$B$18,MATCH(C12260,Assumptions!$A$16:$A$18,0)))</f>
        <v/>
      </c>
      <c r="G12260" s="42" t="str">
        <f aca="false">IF(A12260="","",WORKDAY(B12260,F12260))</f>
        <v/>
      </c>
    </row>
    <row r="12261" customFormat="false" ht="15" hidden="false" customHeight="false" outlineLevel="0" collapsed="false">
      <c r="A12261" s="37"/>
      <c r="B12261" s="38"/>
      <c r="C12261" s="39"/>
      <c r="D12261" s="39"/>
      <c r="E12261" s="40"/>
      <c r="F12261" s="41" t="str">
        <f aca="false">IF(A12261="","",INDEX(Assumptions!$B$16:$B$18,MATCH(C12261,Assumptions!$A$16:$A$18,0)))</f>
        <v/>
      </c>
      <c r="G12261" s="42" t="str">
        <f aca="false">IF(A12261="","",WORKDAY(B12261,F12261))</f>
        <v/>
      </c>
    </row>
    <row r="12262" customFormat="false" ht="15" hidden="false" customHeight="false" outlineLevel="0" collapsed="false">
      <c r="A12262" s="37"/>
      <c r="B12262" s="38"/>
      <c r="C12262" s="39"/>
      <c r="D12262" s="39"/>
      <c r="E12262" s="40"/>
      <c r="F12262" s="41" t="str">
        <f aca="false">IF(A12262="","",INDEX(Assumptions!$B$16:$B$18,MATCH(C12262,Assumptions!$A$16:$A$18,0)))</f>
        <v/>
      </c>
      <c r="G12262" s="42" t="str">
        <f aca="false">IF(A12262="","",WORKDAY(B12262,F12262))</f>
        <v/>
      </c>
    </row>
    <row r="12263" customFormat="false" ht="15" hidden="false" customHeight="false" outlineLevel="0" collapsed="false">
      <c r="A12263" s="37"/>
      <c r="B12263" s="38"/>
      <c r="C12263" s="39"/>
      <c r="D12263" s="39"/>
      <c r="E12263" s="40"/>
      <c r="F12263" s="41" t="str">
        <f aca="false">IF(A12263="","",INDEX(Assumptions!$B$16:$B$18,MATCH(C12263,Assumptions!$A$16:$A$18,0)))</f>
        <v/>
      </c>
      <c r="G12263" s="42" t="str">
        <f aca="false">IF(A12263="","",WORKDAY(B12263,F12263))</f>
        <v/>
      </c>
    </row>
    <row r="12264" customFormat="false" ht="15" hidden="false" customHeight="false" outlineLevel="0" collapsed="false">
      <c r="A12264" s="37"/>
      <c r="B12264" s="38"/>
      <c r="C12264" s="39"/>
      <c r="D12264" s="39"/>
      <c r="E12264" s="40"/>
      <c r="F12264" s="41" t="str">
        <f aca="false">IF(A12264="","",INDEX(Assumptions!$B$16:$B$18,MATCH(C12264,Assumptions!$A$16:$A$18,0)))</f>
        <v/>
      </c>
      <c r="G12264" s="42" t="str">
        <f aca="false">IF(A12264="","",WORKDAY(B12264,F12264))</f>
        <v/>
      </c>
    </row>
    <row r="12265" customFormat="false" ht="15" hidden="false" customHeight="false" outlineLevel="0" collapsed="false">
      <c r="A12265" s="37"/>
      <c r="B12265" s="38"/>
      <c r="C12265" s="39"/>
      <c r="D12265" s="39"/>
      <c r="E12265" s="40"/>
      <c r="F12265" s="41" t="str">
        <f aca="false">IF(A12265="","",INDEX(Assumptions!$B$16:$B$18,MATCH(C12265,Assumptions!$A$16:$A$18,0)))</f>
        <v/>
      </c>
      <c r="G12265" s="42" t="str">
        <f aca="false">IF(A12265="","",WORKDAY(B12265,F12265))</f>
        <v/>
      </c>
    </row>
    <row r="12266" customFormat="false" ht="15" hidden="false" customHeight="false" outlineLevel="0" collapsed="false">
      <c r="A12266" s="37"/>
      <c r="B12266" s="38"/>
      <c r="C12266" s="39"/>
      <c r="D12266" s="39"/>
      <c r="E12266" s="40"/>
      <c r="F12266" s="41" t="str">
        <f aca="false">IF(A12266="","",INDEX(Assumptions!$B$16:$B$18,MATCH(C12266,Assumptions!$A$16:$A$18,0)))</f>
        <v/>
      </c>
      <c r="G12266" s="42" t="str">
        <f aca="false">IF(A12266="","",WORKDAY(B12266,F12266))</f>
        <v/>
      </c>
    </row>
    <row r="12267" customFormat="false" ht="15" hidden="false" customHeight="false" outlineLevel="0" collapsed="false">
      <c r="A12267" s="37"/>
      <c r="B12267" s="38"/>
      <c r="C12267" s="39"/>
      <c r="D12267" s="39"/>
      <c r="E12267" s="40"/>
      <c r="F12267" s="41" t="str">
        <f aca="false">IF(A12267="","",INDEX(Assumptions!$B$16:$B$18,MATCH(C12267,Assumptions!$A$16:$A$18,0)))</f>
        <v/>
      </c>
      <c r="G12267" s="42" t="str">
        <f aca="false">IF(A12267="","",WORKDAY(B12267,F12267))</f>
        <v/>
      </c>
    </row>
    <row r="12268" customFormat="false" ht="15" hidden="false" customHeight="false" outlineLevel="0" collapsed="false">
      <c r="A12268" s="37"/>
      <c r="B12268" s="38"/>
      <c r="C12268" s="39"/>
      <c r="D12268" s="39"/>
      <c r="E12268" s="40"/>
      <c r="F12268" s="41" t="str">
        <f aca="false">IF(A12268="","",INDEX(Assumptions!$B$16:$B$18,MATCH(C12268,Assumptions!$A$16:$A$18,0)))</f>
        <v/>
      </c>
      <c r="G12268" s="42" t="str">
        <f aca="false">IF(A12268="","",WORKDAY(B12268,F12268))</f>
        <v/>
      </c>
    </row>
    <row r="12269" customFormat="false" ht="15" hidden="false" customHeight="false" outlineLevel="0" collapsed="false">
      <c r="A12269" s="37"/>
      <c r="B12269" s="38"/>
      <c r="C12269" s="39"/>
      <c r="D12269" s="39"/>
      <c r="E12269" s="40"/>
      <c r="F12269" s="41" t="str">
        <f aca="false">IF(A12269="","",INDEX(Assumptions!$B$16:$B$18,MATCH(C12269,Assumptions!$A$16:$A$18,0)))</f>
        <v/>
      </c>
      <c r="G12269" s="42" t="str">
        <f aca="false">IF(A12269="","",WORKDAY(B12269,F12269))</f>
        <v/>
      </c>
    </row>
    <row r="12270" customFormat="false" ht="15" hidden="false" customHeight="false" outlineLevel="0" collapsed="false">
      <c r="A12270" s="37"/>
      <c r="B12270" s="38"/>
      <c r="C12270" s="39"/>
      <c r="D12270" s="39"/>
      <c r="E12270" s="40"/>
      <c r="F12270" s="41" t="str">
        <f aca="false">IF(A12270="","",INDEX(Assumptions!$B$16:$B$18,MATCH(C12270,Assumptions!$A$16:$A$18,0)))</f>
        <v/>
      </c>
      <c r="G12270" s="42" t="str">
        <f aca="false">IF(A12270="","",WORKDAY(B12270,F12270))</f>
        <v/>
      </c>
    </row>
    <row r="12271" customFormat="false" ht="15" hidden="false" customHeight="false" outlineLevel="0" collapsed="false">
      <c r="A12271" s="37"/>
      <c r="B12271" s="38"/>
      <c r="C12271" s="39"/>
      <c r="D12271" s="39"/>
      <c r="E12271" s="40"/>
      <c r="F12271" s="41" t="str">
        <f aca="false">IF(A12271="","",INDEX(Assumptions!$B$16:$B$18,MATCH(C12271,Assumptions!$A$16:$A$18,0)))</f>
        <v/>
      </c>
      <c r="G12271" s="42" t="str">
        <f aca="false">IF(A12271="","",WORKDAY(B12271,F12271))</f>
        <v/>
      </c>
    </row>
    <row r="12272" customFormat="false" ht="15" hidden="false" customHeight="false" outlineLevel="0" collapsed="false">
      <c r="A12272" s="37"/>
      <c r="B12272" s="38"/>
      <c r="C12272" s="39"/>
      <c r="D12272" s="39"/>
      <c r="E12272" s="40"/>
      <c r="F12272" s="41" t="str">
        <f aca="false">IF(A12272="","",INDEX(Assumptions!$B$16:$B$18,MATCH(C12272,Assumptions!$A$16:$A$18,0)))</f>
        <v/>
      </c>
      <c r="G12272" s="42" t="str">
        <f aca="false">IF(A12272="","",WORKDAY(B12272,F12272))</f>
        <v/>
      </c>
    </row>
    <row r="12273" customFormat="false" ht="15" hidden="false" customHeight="false" outlineLevel="0" collapsed="false">
      <c r="A12273" s="37"/>
      <c r="B12273" s="38"/>
      <c r="C12273" s="39"/>
      <c r="D12273" s="39"/>
      <c r="E12273" s="40"/>
      <c r="F12273" s="41" t="str">
        <f aca="false">IF(A12273="","",INDEX(Assumptions!$B$16:$B$18,MATCH(C12273,Assumptions!$A$16:$A$18,0)))</f>
        <v/>
      </c>
      <c r="G12273" s="42" t="str">
        <f aca="false">IF(A12273="","",WORKDAY(B12273,F12273))</f>
        <v/>
      </c>
    </row>
    <row r="12274" customFormat="false" ht="15" hidden="false" customHeight="false" outlineLevel="0" collapsed="false">
      <c r="A12274" s="37"/>
      <c r="B12274" s="38"/>
      <c r="C12274" s="39"/>
      <c r="D12274" s="39"/>
      <c r="E12274" s="40"/>
      <c r="F12274" s="41" t="str">
        <f aca="false">IF(A12274="","",INDEX(Assumptions!$B$16:$B$18,MATCH(C12274,Assumptions!$A$16:$A$18,0)))</f>
        <v/>
      </c>
      <c r="G12274" s="42" t="str">
        <f aca="false">IF(A12274="","",WORKDAY(B12274,F12274))</f>
        <v/>
      </c>
    </row>
    <row r="12275" customFormat="false" ht="15" hidden="false" customHeight="false" outlineLevel="0" collapsed="false">
      <c r="A12275" s="37"/>
      <c r="B12275" s="38"/>
      <c r="C12275" s="39"/>
      <c r="D12275" s="39"/>
      <c r="E12275" s="40"/>
      <c r="F12275" s="41" t="str">
        <f aca="false">IF(A12275="","",INDEX(Assumptions!$B$16:$B$18,MATCH(C12275,Assumptions!$A$16:$A$18,0)))</f>
        <v/>
      </c>
      <c r="G12275" s="42" t="str">
        <f aca="false">IF(A12275="","",WORKDAY(B12275,F12275))</f>
        <v/>
      </c>
    </row>
    <row r="12276" customFormat="false" ht="15" hidden="false" customHeight="false" outlineLevel="0" collapsed="false">
      <c r="A12276" s="37"/>
      <c r="B12276" s="38"/>
      <c r="C12276" s="39"/>
      <c r="D12276" s="39"/>
      <c r="E12276" s="40"/>
      <c r="F12276" s="41" t="str">
        <f aca="false">IF(A12276="","",INDEX(Assumptions!$B$16:$B$18,MATCH(C12276,Assumptions!$A$16:$A$18,0)))</f>
        <v/>
      </c>
      <c r="G12276" s="42" t="str">
        <f aca="false">IF(A12276="","",WORKDAY(B12276,F12276))</f>
        <v/>
      </c>
    </row>
    <row r="12277" customFormat="false" ht="15" hidden="false" customHeight="false" outlineLevel="0" collapsed="false">
      <c r="A12277" s="37"/>
      <c r="B12277" s="38"/>
      <c r="C12277" s="39"/>
      <c r="D12277" s="39"/>
      <c r="E12277" s="40"/>
      <c r="F12277" s="41" t="str">
        <f aca="false">IF(A12277="","",INDEX(Assumptions!$B$16:$B$18,MATCH(C12277,Assumptions!$A$16:$A$18,0)))</f>
        <v/>
      </c>
      <c r="G12277" s="42" t="str">
        <f aca="false">IF(A12277="","",WORKDAY(B12277,F12277))</f>
        <v/>
      </c>
    </row>
    <row r="12278" customFormat="false" ht="15" hidden="false" customHeight="false" outlineLevel="0" collapsed="false">
      <c r="A12278" s="37"/>
      <c r="B12278" s="38"/>
      <c r="C12278" s="39"/>
      <c r="D12278" s="39"/>
      <c r="E12278" s="40"/>
      <c r="F12278" s="41" t="str">
        <f aca="false">IF(A12278="","",INDEX(Assumptions!$B$16:$B$18,MATCH(C12278,Assumptions!$A$16:$A$18,0)))</f>
        <v/>
      </c>
      <c r="G12278" s="42" t="str">
        <f aca="false">IF(A12278="","",WORKDAY(B12278,F12278))</f>
        <v/>
      </c>
    </row>
    <row r="12279" customFormat="false" ht="15" hidden="false" customHeight="false" outlineLevel="0" collapsed="false">
      <c r="A12279" s="37"/>
      <c r="B12279" s="38"/>
      <c r="C12279" s="39"/>
      <c r="D12279" s="39"/>
      <c r="E12279" s="40"/>
      <c r="F12279" s="41" t="str">
        <f aca="false">IF(A12279="","",INDEX(Assumptions!$B$16:$B$18,MATCH(C12279,Assumptions!$A$16:$A$18,0)))</f>
        <v/>
      </c>
      <c r="G12279" s="42" t="str">
        <f aca="false">IF(A12279="","",WORKDAY(B12279,F12279))</f>
        <v/>
      </c>
    </row>
    <row r="12280" customFormat="false" ht="15" hidden="false" customHeight="false" outlineLevel="0" collapsed="false">
      <c r="A12280" s="37"/>
      <c r="B12280" s="38"/>
      <c r="C12280" s="39"/>
      <c r="D12280" s="39"/>
      <c r="E12280" s="40"/>
      <c r="F12280" s="41" t="str">
        <f aca="false">IF(A12280="","",INDEX(Assumptions!$B$16:$B$18,MATCH(C12280,Assumptions!$A$16:$A$18,0)))</f>
        <v/>
      </c>
      <c r="G12280" s="42" t="str">
        <f aca="false">IF(A12280="","",WORKDAY(B12280,F12280))</f>
        <v/>
      </c>
    </row>
    <row r="12281" customFormat="false" ht="15" hidden="false" customHeight="false" outlineLevel="0" collapsed="false">
      <c r="A12281" s="37"/>
      <c r="B12281" s="38"/>
      <c r="C12281" s="39"/>
      <c r="D12281" s="39"/>
      <c r="E12281" s="40"/>
      <c r="F12281" s="41" t="str">
        <f aca="false">IF(A12281="","",INDEX(Assumptions!$B$16:$B$18,MATCH(C12281,Assumptions!$A$16:$A$18,0)))</f>
        <v/>
      </c>
      <c r="G12281" s="42" t="str">
        <f aca="false">IF(A12281="","",WORKDAY(B12281,F12281))</f>
        <v/>
      </c>
    </row>
    <row r="12282" customFormat="false" ht="15" hidden="false" customHeight="false" outlineLevel="0" collapsed="false">
      <c r="A12282" s="37"/>
      <c r="B12282" s="38"/>
      <c r="C12282" s="39"/>
      <c r="D12282" s="39"/>
      <c r="E12282" s="40"/>
      <c r="F12282" s="41" t="str">
        <f aca="false">IF(A12282="","",INDEX(Assumptions!$B$16:$B$18,MATCH(C12282,Assumptions!$A$16:$A$18,0)))</f>
        <v/>
      </c>
      <c r="G12282" s="42" t="str">
        <f aca="false">IF(A12282="","",WORKDAY(B12282,F12282))</f>
        <v/>
      </c>
    </row>
    <row r="12283" customFormat="false" ht="15" hidden="false" customHeight="false" outlineLevel="0" collapsed="false">
      <c r="A12283" s="37"/>
      <c r="B12283" s="38"/>
      <c r="C12283" s="39"/>
      <c r="D12283" s="39"/>
      <c r="E12283" s="40"/>
      <c r="F12283" s="41" t="str">
        <f aca="false">IF(A12283="","",INDEX(Assumptions!$B$16:$B$18,MATCH(C12283,Assumptions!$A$16:$A$18,0)))</f>
        <v/>
      </c>
      <c r="G12283" s="42" t="str">
        <f aca="false">IF(A12283="","",WORKDAY(B12283,F12283))</f>
        <v/>
      </c>
    </row>
    <row r="12284" customFormat="false" ht="15" hidden="false" customHeight="false" outlineLevel="0" collapsed="false">
      <c r="A12284" s="37"/>
      <c r="B12284" s="38"/>
      <c r="C12284" s="39"/>
      <c r="D12284" s="39"/>
      <c r="E12284" s="40"/>
      <c r="F12284" s="41" t="str">
        <f aca="false">IF(A12284="","",INDEX(Assumptions!$B$16:$B$18,MATCH(C12284,Assumptions!$A$16:$A$18,0)))</f>
        <v/>
      </c>
      <c r="G12284" s="42" t="str">
        <f aca="false">IF(A12284="","",WORKDAY(B12284,F12284))</f>
        <v/>
      </c>
    </row>
    <row r="12285" customFormat="false" ht="15" hidden="false" customHeight="false" outlineLevel="0" collapsed="false">
      <c r="A12285" s="37"/>
      <c r="B12285" s="38"/>
      <c r="C12285" s="39"/>
      <c r="D12285" s="39"/>
      <c r="E12285" s="40"/>
      <c r="F12285" s="41" t="str">
        <f aca="false">IF(A12285="","",INDEX(Assumptions!$B$16:$B$18,MATCH(C12285,Assumptions!$A$16:$A$18,0)))</f>
        <v/>
      </c>
      <c r="G12285" s="42" t="str">
        <f aca="false">IF(A12285="","",WORKDAY(B12285,F12285))</f>
        <v/>
      </c>
    </row>
    <row r="12286" customFormat="false" ht="15" hidden="false" customHeight="false" outlineLevel="0" collapsed="false">
      <c r="A12286" s="37"/>
      <c r="B12286" s="38"/>
      <c r="C12286" s="39"/>
      <c r="D12286" s="39"/>
      <c r="E12286" s="40"/>
      <c r="F12286" s="41" t="str">
        <f aca="false">IF(A12286="","",INDEX(Assumptions!$B$16:$B$18,MATCH(C12286,Assumptions!$A$16:$A$18,0)))</f>
        <v/>
      </c>
      <c r="G12286" s="42" t="str">
        <f aca="false">IF(A12286="","",WORKDAY(B12286,F12286))</f>
        <v/>
      </c>
    </row>
    <row r="12287" customFormat="false" ht="15" hidden="false" customHeight="false" outlineLevel="0" collapsed="false">
      <c r="A12287" s="37"/>
      <c r="B12287" s="38"/>
      <c r="C12287" s="39"/>
      <c r="D12287" s="39"/>
      <c r="E12287" s="40"/>
      <c r="F12287" s="41" t="str">
        <f aca="false">IF(A12287="","",INDEX(Assumptions!$B$16:$B$18,MATCH(C12287,Assumptions!$A$16:$A$18,0)))</f>
        <v/>
      </c>
      <c r="G12287" s="42" t="str">
        <f aca="false">IF(A12287="","",WORKDAY(B12287,F12287))</f>
        <v/>
      </c>
    </row>
    <row r="12288" customFormat="false" ht="15" hidden="false" customHeight="false" outlineLevel="0" collapsed="false">
      <c r="A12288" s="37"/>
      <c r="B12288" s="38"/>
      <c r="C12288" s="39"/>
      <c r="D12288" s="39"/>
      <c r="E12288" s="40"/>
      <c r="F12288" s="41" t="str">
        <f aca="false">IF(A12288="","",INDEX(Assumptions!$B$16:$B$18,MATCH(C12288,Assumptions!$A$16:$A$18,0)))</f>
        <v/>
      </c>
      <c r="G12288" s="42" t="str">
        <f aca="false">IF(A12288="","",WORKDAY(B12288,F12288))</f>
        <v/>
      </c>
    </row>
    <row r="12289" customFormat="false" ht="15" hidden="false" customHeight="false" outlineLevel="0" collapsed="false">
      <c r="A12289" s="37"/>
      <c r="B12289" s="38"/>
      <c r="C12289" s="39"/>
      <c r="D12289" s="39"/>
      <c r="E12289" s="40"/>
      <c r="F12289" s="41" t="str">
        <f aca="false">IF(A12289="","",INDEX(Assumptions!$B$16:$B$18,MATCH(C12289,Assumptions!$A$16:$A$18,0)))</f>
        <v/>
      </c>
      <c r="G12289" s="42" t="str">
        <f aca="false">IF(A12289="","",WORKDAY(B12289,F12289))</f>
        <v/>
      </c>
    </row>
    <row r="12290" customFormat="false" ht="15" hidden="false" customHeight="false" outlineLevel="0" collapsed="false">
      <c r="A12290" s="37"/>
      <c r="B12290" s="38"/>
      <c r="C12290" s="39"/>
      <c r="D12290" s="39"/>
      <c r="E12290" s="40"/>
      <c r="F12290" s="41" t="str">
        <f aca="false">IF(A12290="","",INDEX(Assumptions!$B$16:$B$18,MATCH(C12290,Assumptions!$A$16:$A$18,0)))</f>
        <v/>
      </c>
      <c r="G12290" s="42" t="str">
        <f aca="false">IF(A12290="","",WORKDAY(B12290,F12290))</f>
        <v/>
      </c>
    </row>
    <row r="12291" customFormat="false" ht="15" hidden="false" customHeight="false" outlineLevel="0" collapsed="false">
      <c r="A12291" s="37"/>
      <c r="B12291" s="38"/>
      <c r="C12291" s="39"/>
      <c r="D12291" s="39"/>
      <c r="E12291" s="40"/>
      <c r="F12291" s="41" t="str">
        <f aca="false">IF(A12291="","",INDEX(Assumptions!$B$16:$B$18,MATCH(C12291,Assumptions!$A$16:$A$18,0)))</f>
        <v/>
      </c>
      <c r="G12291" s="42" t="str">
        <f aca="false">IF(A12291="","",WORKDAY(B12291,F12291))</f>
        <v/>
      </c>
    </row>
    <row r="12292" customFormat="false" ht="15" hidden="false" customHeight="false" outlineLevel="0" collapsed="false">
      <c r="A12292" s="37"/>
      <c r="B12292" s="38"/>
      <c r="C12292" s="39"/>
      <c r="D12292" s="39"/>
      <c r="E12292" s="40"/>
      <c r="F12292" s="41" t="str">
        <f aca="false">IF(A12292="","",INDEX(Assumptions!$B$16:$B$18,MATCH(C12292,Assumptions!$A$16:$A$18,0)))</f>
        <v/>
      </c>
      <c r="G12292" s="42" t="str">
        <f aca="false">IF(A12292="","",WORKDAY(B12292,F12292))</f>
        <v/>
      </c>
    </row>
    <row r="12293" customFormat="false" ht="15" hidden="false" customHeight="false" outlineLevel="0" collapsed="false">
      <c r="A12293" s="37"/>
      <c r="B12293" s="38"/>
      <c r="C12293" s="39"/>
      <c r="D12293" s="39"/>
      <c r="E12293" s="40"/>
      <c r="F12293" s="41" t="str">
        <f aca="false">IF(A12293="","",INDEX(Assumptions!$B$16:$B$18,MATCH(C12293,Assumptions!$A$16:$A$18,0)))</f>
        <v/>
      </c>
      <c r="G12293" s="42" t="str">
        <f aca="false">IF(A12293="","",WORKDAY(B12293,F12293))</f>
        <v/>
      </c>
    </row>
    <row r="12294" customFormat="false" ht="15" hidden="false" customHeight="false" outlineLevel="0" collapsed="false">
      <c r="A12294" s="37"/>
      <c r="B12294" s="38"/>
      <c r="C12294" s="39"/>
      <c r="D12294" s="39"/>
      <c r="E12294" s="40"/>
      <c r="F12294" s="41" t="str">
        <f aca="false">IF(A12294="","",INDEX(Assumptions!$B$16:$B$18,MATCH(C12294,Assumptions!$A$16:$A$18,0)))</f>
        <v/>
      </c>
      <c r="G12294" s="42" t="str">
        <f aca="false">IF(A12294="","",WORKDAY(B12294,F12294))</f>
        <v/>
      </c>
    </row>
    <row r="12295" customFormat="false" ht="15" hidden="false" customHeight="false" outlineLevel="0" collapsed="false">
      <c r="A12295" s="37"/>
      <c r="B12295" s="38"/>
      <c r="C12295" s="39"/>
      <c r="D12295" s="39"/>
      <c r="E12295" s="40"/>
      <c r="F12295" s="41" t="str">
        <f aca="false">IF(A12295="","",INDEX(Assumptions!$B$16:$B$18,MATCH(C12295,Assumptions!$A$16:$A$18,0)))</f>
        <v/>
      </c>
      <c r="G12295" s="42" t="str">
        <f aca="false">IF(A12295="","",WORKDAY(B12295,F12295))</f>
        <v/>
      </c>
    </row>
    <row r="12296" customFormat="false" ht="15" hidden="false" customHeight="false" outlineLevel="0" collapsed="false">
      <c r="A12296" s="37"/>
      <c r="B12296" s="38"/>
      <c r="C12296" s="39"/>
      <c r="D12296" s="39"/>
      <c r="E12296" s="40"/>
      <c r="F12296" s="41" t="str">
        <f aca="false">IF(A12296="","",INDEX(Assumptions!$B$16:$B$18,MATCH(C12296,Assumptions!$A$16:$A$18,0)))</f>
        <v/>
      </c>
      <c r="G12296" s="42" t="str">
        <f aca="false">IF(A12296="","",WORKDAY(B12296,F12296))</f>
        <v/>
      </c>
    </row>
    <row r="12297" customFormat="false" ht="15" hidden="false" customHeight="false" outlineLevel="0" collapsed="false">
      <c r="A12297" s="37"/>
      <c r="B12297" s="38"/>
      <c r="C12297" s="39"/>
      <c r="D12297" s="39"/>
      <c r="E12297" s="40"/>
      <c r="F12297" s="41" t="str">
        <f aca="false">IF(A12297="","",INDEX(Assumptions!$B$16:$B$18,MATCH(C12297,Assumptions!$A$16:$A$18,0)))</f>
        <v/>
      </c>
      <c r="G12297" s="42" t="str">
        <f aca="false">IF(A12297="","",WORKDAY(B12297,F12297))</f>
        <v/>
      </c>
    </row>
    <row r="12298" customFormat="false" ht="15" hidden="false" customHeight="false" outlineLevel="0" collapsed="false">
      <c r="A12298" s="37"/>
      <c r="B12298" s="38"/>
      <c r="C12298" s="39"/>
      <c r="D12298" s="39"/>
      <c r="E12298" s="40"/>
      <c r="F12298" s="41" t="str">
        <f aca="false">IF(A12298="","",INDEX(Assumptions!$B$16:$B$18,MATCH(C12298,Assumptions!$A$16:$A$18,0)))</f>
        <v/>
      </c>
      <c r="G12298" s="42" t="str">
        <f aca="false">IF(A12298="","",WORKDAY(B12298,F12298))</f>
        <v/>
      </c>
    </row>
    <row r="12299" customFormat="false" ht="15" hidden="false" customHeight="false" outlineLevel="0" collapsed="false">
      <c r="A12299" s="37"/>
      <c r="B12299" s="38"/>
      <c r="C12299" s="39"/>
      <c r="D12299" s="39"/>
      <c r="E12299" s="40"/>
      <c r="F12299" s="41" t="str">
        <f aca="false">IF(A12299="","",INDEX(Assumptions!$B$16:$B$18,MATCH(C12299,Assumptions!$A$16:$A$18,0)))</f>
        <v/>
      </c>
      <c r="G12299" s="42" t="str">
        <f aca="false">IF(A12299="","",WORKDAY(B12299,F12299))</f>
        <v/>
      </c>
    </row>
    <row r="12300" customFormat="false" ht="15" hidden="false" customHeight="false" outlineLevel="0" collapsed="false">
      <c r="A12300" s="37"/>
      <c r="B12300" s="38"/>
      <c r="C12300" s="39"/>
      <c r="D12300" s="39"/>
      <c r="E12300" s="40"/>
      <c r="F12300" s="41" t="str">
        <f aca="false">IF(A12300="","",INDEX(Assumptions!$B$16:$B$18,MATCH(C12300,Assumptions!$A$16:$A$18,0)))</f>
        <v/>
      </c>
      <c r="G12300" s="42" t="str">
        <f aca="false">IF(A12300="","",WORKDAY(B12300,F12300))</f>
        <v/>
      </c>
    </row>
    <row r="12301" customFormat="false" ht="15" hidden="false" customHeight="false" outlineLevel="0" collapsed="false">
      <c r="A12301" s="37"/>
      <c r="B12301" s="38"/>
      <c r="C12301" s="39"/>
      <c r="D12301" s="39"/>
      <c r="E12301" s="40"/>
      <c r="F12301" s="41" t="str">
        <f aca="false">IF(A12301="","",INDEX(Assumptions!$B$16:$B$18,MATCH(C12301,Assumptions!$A$16:$A$18,0)))</f>
        <v/>
      </c>
      <c r="G12301" s="42" t="str">
        <f aca="false">IF(A12301="","",WORKDAY(B12301,F12301))</f>
        <v/>
      </c>
    </row>
    <row r="12302" customFormat="false" ht="15" hidden="false" customHeight="false" outlineLevel="0" collapsed="false">
      <c r="A12302" s="37"/>
      <c r="B12302" s="38"/>
      <c r="C12302" s="39"/>
      <c r="D12302" s="39"/>
      <c r="E12302" s="40"/>
      <c r="F12302" s="41" t="str">
        <f aca="false">IF(A12302="","",INDEX(Assumptions!$B$16:$B$18,MATCH(C12302,Assumptions!$A$16:$A$18,0)))</f>
        <v/>
      </c>
      <c r="G12302" s="42" t="str">
        <f aca="false">IF(A12302="","",WORKDAY(B12302,F12302))</f>
        <v/>
      </c>
    </row>
    <row r="12303" customFormat="false" ht="15" hidden="false" customHeight="false" outlineLevel="0" collapsed="false">
      <c r="A12303" s="37"/>
      <c r="B12303" s="38"/>
      <c r="C12303" s="39"/>
      <c r="D12303" s="39"/>
      <c r="E12303" s="40"/>
      <c r="F12303" s="41" t="str">
        <f aca="false">IF(A12303="","",INDEX(Assumptions!$B$16:$B$18,MATCH(C12303,Assumptions!$A$16:$A$18,0)))</f>
        <v/>
      </c>
      <c r="G12303" s="42" t="str">
        <f aca="false">IF(A12303="","",WORKDAY(B12303,F12303))</f>
        <v/>
      </c>
    </row>
    <row r="12304" customFormat="false" ht="15" hidden="false" customHeight="false" outlineLevel="0" collapsed="false">
      <c r="A12304" s="37"/>
      <c r="B12304" s="38"/>
      <c r="C12304" s="39"/>
      <c r="D12304" s="39"/>
      <c r="E12304" s="40"/>
      <c r="F12304" s="41" t="str">
        <f aca="false">IF(A12304="","",INDEX(Assumptions!$B$16:$B$18,MATCH(C12304,Assumptions!$A$16:$A$18,0)))</f>
        <v/>
      </c>
      <c r="G12304" s="42" t="str">
        <f aca="false">IF(A12304="","",WORKDAY(B12304,F12304))</f>
        <v/>
      </c>
    </row>
    <row r="12305" customFormat="false" ht="15" hidden="false" customHeight="false" outlineLevel="0" collapsed="false">
      <c r="A12305" s="37"/>
      <c r="B12305" s="38"/>
      <c r="C12305" s="39"/>
      <c r="D12305" s="39"/>
      <c r="E12305" s="40"/>
      <c r="F12305" s="41" t="str">
        <f aca="false">IF(A12305="","",INDEX(Assumptions!$B$16:$B$18,MATCH(C12305,Assumptions!$A$16:$A$18,0)))</f>
        <v/>
      </c>
      <c r="G12305" s="42" t="str">
        <f aca="false">IF(A12305="","",WORKDAY(B12305,F12305))</f>
        <v/>
      </c>
    </row>
    <row r="12306" customFormat="false" ht="15" hidden="false" customHeight="false" outlineLevel="0" collapsed="false">
      <c r="A12306" s="37"/>
      <c r="B12306" s="38"/>
      <c r="C12306" s="39"/>
      <c r="D12306" s="39"/>
      <c r="E12306" s="40"/>
      <c r="F12306" s="41" t="str">
        <f aca="false">IF(A12306="","",INDEX(Assumptions!$B$16:$B$18,MATCH(C12306,Assumptions!$A$16:$A$18,0)))</f>
        <v/>
      </c>
      <c r="G12306" s="42" t="str">
        <f aca="false">IF(A12306="","",WORKDAY(B12306,F12306))</f>
        <v/>
      </c>
    </row>
    <row r="12307" customFormat="false" ht="15" hidden="false" customHeight="false" outlineLevel="0" collapsed="false">
      <c r="A12307" s="37"/>
      <c r="B12307" s="38"/>
      <c r="C12307" s="39"/>
      <c r="D12307" s="39"/>
      <c r="E12307" s="40"/>
      <c r="F12307" s="41" t="str">
        <f aca="false">IF(A12307="","",INDEX(Assumptions!$B$16:$B$18,MATCH(C12307,Assumptions!$A$16:$A$18,0)))</f>
        <v/>
      </c>
      <c r="G12307" s="42" t="str">
        <f aca="false">IF(A12307="","",WORKDAY(B12307,F12307))</f>
        <v/>
      </c>
    </row>
    <row r="12308" customFormat="false" ht="15" hidden="false" customHeight="false" outlineLevel="0" collapsed="false">
      <c r="A12308" s="37"/>
      <c r="B12308" s="38"/>
      <c r="C12308" s="39"/>
      <c r="D12308" s="39"/>
      <c r="E12308" s="40"/>
      <c r="F12308" s="41" t="str">
        <f aca="false">IF(A12308="","",INDEX(Assumptions!$B$16:$B$18,MATCH(C12308,Assumptions!$A$16:$A$18,0)))</f>
        <v/>
      </c>
      <c r="G12308" s="42" t="str">
        <f aca="false">IF(A12308="","",WORKDAY(B12308,F12308))</f>
        <v/>
      </c>
    </row>
    <row r="12309" customFormat="false" ht="15" hidden="false" customHeight="false" outlineLevel="0" collapsed="false">
      <c r="A12309" s="37"/>
      <c r="B12309" s="38"/>
      <c r="C12309" s="39"/>
      <c r="D12309" s="39"/>
      <c r="E12309" s="40"/>
      <c r="F12309" s="41" t="str">
        <f aca="false">IF(A12309="","",INDEX(Assumptions!$B$16:$B$18,MATCH(C12309,Assumptions!$A$16:$A$18,0)))</f>
        <v/>
      </c>
      <c r="G12309" s="42" t="str">
        <f aca="false">IF(A12309="","",WORKDAY(B12309,F12309))</f>
        <v/>
      </c>
    </row>
    <row r="12310" customFormat="false" ht="15" hidden="false" customHeight="false" outlineLevel="0" collapsed="false">
      <c r="A12310" s="37"/>
      <c r="B12310" s="38"/>
      <c r="C12310" s="39"/>
      <c r="D12310" s="39"/>
      <c r="E12310" s="40"/>
      <c r="F12310" s="41" t="str">
        <f aca="false">IF(A12310="","",INDEX(Assumptions!$B$16:$B$18,MATCH(C12310,Assumptions!$A$16:$A$18,0)))</f>
        <v/>
      </c>
      <c r="G12310" s="42" t="str">
        <f aca="false">IF(A12310="","",WORKDAY(B12310,F12310))</f>
        <v/>
      </c>
    </row>
    <row r="12311" customFormat="false" ht="15" hidden="false" customHeight="false" outlineLevel="0" collapsed="false">
      <c r="A12311" s="37"/>
      <c r="B12311" s="38"/>
      <c r="C12311" s="39"/>
      <c r="D12311" s="39"/>
      <c r="E12311" s="40"/>
      <c r="F12311" s="41" t="str">
        <f aca="false">IF(A12311="","",INDEX(Assumptions!$B$16:$B$18,MATCH(C12311,Assumptions!$A$16:$A$18,0)))</f>
        <v/>
      </c>
      <c r="G12311" s="42" t="str">
        <f aca="false">IF(A12311="","",WORKDAY(B12311,F12311))</f>
        <v/>
      </c>
    </row>
    <row r="12312" customFormat="false" ht="15" hidden="false" customHeight="false" outlineLevel="0" collapsed="false">
      <c r="A12312" s="37"/>
      <c r="B12312" s="38"/>
      <c r="C12312" s="39"/>
      <c r="D12312" s="39"/>
      <c r="E12312" s="40"/>
      <c r="F12312" s="41" t="str">
        <f aca="false">IF(A12312="","",INDEX(Assumptions!$B$16:$B$18,MATCH(C12312,Assumptions!$A$16:$A$18,0)))</f>
        <v/>
      </c>
      <c r="G12312" s="42" t="str">
        <f aca="false">IF(A12312="","",WORKDAY(B12312,F12312))</f>
        <v/>
      </c>
    </row>
    <row r="12313" customFormat="false" ht="15" hidden="false" customHeight="false" outlineLevel="0" collapsed="false">
      <c r="A12313" s="37"/>
      <c r="B12313" s="38"/>
      <c r="C12313" s="39"/>
      <c r="D12313" s="39"/>
      <c r="E12313" s="40"/>
      <c r="F12313" s="41" t="str">
        <f aca="false">IF(A12313="","",INDEX(Assumptions!$B$16:$B$18,MATCH(C12313,Assumptions!$A$16:$A$18,0)))</f>
        <v/>
      </c>
      <c r="G12313" s="42" t="str">
        <f aca="false">IF(A12313="","",WORKDAY(B12313,F12313))</f>
        <v/>
      </c>
    </row>
    <row r="12314" customFormat="false" ht="15" hidden="false" customHeight="false" outlineLevel="0" collapsed="false">
      <c r="A12314" s="37"/>
      <c r="B12314" s="38"/>
      <c r="C12314" s="39"/>
      <c r="D12314" s="39"/>
      <c r="E12314" s="40"/>
      <c r="F12314" s="41" t="str">
        <f aca="false">IF(A12314="","",INDEX(Assumptions!$B$16:$B$18,MATCH(C12314,Assumptions!$A$16:$A$18,0)))</f>
        <v/>
      </c>
      <c r="G12314" s="42" t="str">
        <f aca="false">IF(A12314="","",WORKDAY(B12314,F12314))</f>
        <v/>
      </c>
    </row>
    <row r="12315" customFormat="false" ht="15" hidden="false" customHeight="false" outlineLevel="0" collapsed="false">
      <c r="A12315" s="37"/>
      <c r="B12315" s="38"/>
      <c r="C12315" s="39"/>
      <c r="D12315" s="39"/>
      <c r="E12315" s="40"/>
      <c r="F12315" s="41" t="str">
        <f aca="false">IF(A12315="","",INDEX(Assumptions!$B$16:$B$18,MATCH(C12315,Assumptions!$A$16:$A$18,0)))</f>
        <v/>
      </c>
      <c r="G12315" s="42" t="str">
        <f aca="false">IF(A12315="","",WORKDAY(B12315,F12315))</f>
        <v/>
      </c>
    </row>
    <row r="12316" customFormat="false" ht="15" hidden="false" customHeight="false" outlineLevel="0" collapsed="false">
      <c r="A12316" s="37"/>
      <c r="B12316" s="38"/>
      <c r="C12316" s="39"/>
      <c r="D12316" s="39"/>
      <c r="E12316" s="40"/>
      <c r="F12316" s="41" t="str">
        <f aca="false">IF(A12316="","",INDEX(Assumptions!$B$16:$B$18,MATCH(C12316,Assumptions!$A$16:$A$18,0)))</f>
        <v/>
      </c>
      <c r="G12316" s="42" t="str">
        <f aca="false">IF(A12316="","",WORKDAY(B12316,F12316))</f>
        <v/>
      </c>
    </row>
    <row r="12317" customFormat="false" ht="15" hidden="false" customHeight="false" outlineLevel="0" collapsed="false">
      <c r="A12317" s="37"/>
      <c r="B12317" s="38"/>
      <c r="C12317" s="39"/>
      <c r="D12317" s="39"/>
      <c r="E12317" s="40"/>
      <c r="F12317" s="41" t="str">
        <f aca="false">IF(A12317="","",INDEX(Assumptions!$B$16:$B$18,MATCH(C12317,Assumptions!$A$16:$A$18,0)))</f>
        <v/>
      </c>
      <c r="G12317" s="42" t="str">
        <f aca="false">IF(A12317="","",WORKDAY(B12317,F12317))</f>
        <v/>
      </c>
    </row>
    <row r="12318" customFormat="false" ht="15" hidden="false" customHeight="false" outlineLevel="0" collapsed="false">
      <c r="A12318" s="37"/>
      <c r="B12318" s="38"/>
      <c r="C12318" s="39"/>
      <c r="D12318" s="39"/>
      <c r="E12318" s="40"/>
      <c r="F12318" s="41" t="str">
        <f aca="false">IF(A12318="","",INDEX(Assumptions!$B$16:$B$18,MATCH(C12318,Assumptions!$A$16:$A$18,0)))</f>
        <v/>
      </c>
      <c r="G12318" s="42" t="str">
        <f aca="false">IF(A12318="","",WORKDAY(B12318,F12318))</f>
        <v/>
      </c>
    </row>
    <row r="12319" customFormat="false" ht="15" hidden="false" customHeight="false" outlineLevel="0" collapsed="false">
      <c r="A12319" s="37"/>
      <c r="B12319" s="38"/>
      <c r="C12319" s="39"/>
      <c r="D12319" s="39"/>
      <c r="E12319" s="40"/>
      <c r="F12319" s="41" t="str">
        <f aca="false">IF(A12319="","",INDEX(Assumptions!$B$16:$B$18,MATCH(C12319,Assumptions!$A$16:$A$18,0)))</f>
        <v/>
      </c>
      <c r="G12319" s="42" t="str">
        <f aca="false">IF(A12319="","",WORKDAY(B12319,F12319))</f>
        <v/>
      </c>
    </row>
    <row r="12320" customFormat="false" ht="15" hidden="false" customHeight="false" outlineLevel="0" collapsed="false">
      <c r="A12320" s="37"/>
      <c r="B12320" s="38"/>
      <c r="C12320" s="39"/>
      <c r="D12320" s="39"/>
      <c r="E12320" s="40"/>
      <c r="F12320" s="41" t="str">
        <f aca="false">IF(A12320="","",INDEX(Assumptions!$B$16:$B$18,MATCH(C12320,Assumptions!$A$16:$A$18,0)))</f>
        <v/>
      </c>
      <c r="G12320" s="42" t="str">
        <f aca="false">IF(A12320="","",WORKDAY(B12320,F12320))</f>
        <v/>
      </c>
    </row>
    <row r="12321" customFormat="false" ht="15" hidden="false" customHeight="false" outlineLevel="0" collapsed="false">
      <c r="A12321" s="37"/>
      <c r="B12321" s="38"/>
      <c r="C12321" s="39"/>
      <c r="D12321" s="39"/>
      <c r="E12321" s="40"/>
      <c r="F12321" s="41" t="str">
        <f aca="false">IF(A12321="","",INDEX(Assumptions!$B$16:$B$18,MATCH(C12321,Assumptions!$A$16:$A$18,0)))</f>
        <v/>
      </c>
      <c r="G12321" s="42" t="str">
        <f aca="false">IF(A12321="","",WORKDAY(B12321,F12321))</f>
        <v/>
      </c>
    </row>
    <row r="12322" customFormat="false" ht="15" hidden="false" customHeight="false" outlineLevel="0" collapsed="false">
      <c r="A12322" s="37"/>
      <c r="B12322" s="38"/>
      <c r="C12322" s="39"/>
      <c r="D12322" s="39"/>
      <c r="E12322" s="40"/>
      <c r="F12322" s="41" t="str">
        <f aca="false">IF(A12322="","",INDEX(Assumptions!$B$16:$B$18,MATCH(C12322,Assumptions!$A$16:$A$18,0)))</f>
        <v/>
      </c>
      <c r="G12322" s="42" t="str">
        <f aca="false">IF(A12322="","",WORKDAY(B12322,F12322))</f>
        <v/>
      </c>
    </row>
    <row r="12323" customFormat="false" ht="15" hidden="false" customHeight="false" outlineLevel="0" collapsed="false">
      <c r="A12323" s="37"/>
      <c r="B12323" s="38"/>
      <c r="C12323" s="39"/>
      <c r="D12323" s="39"/>
      <c r="E12323" s="40"/>
      <c r="F12323" s="41" t="str">
        <f aca="false">IF(A12323="","",INDEX(Assumptions!$B$16:$B$18,MATCH(C12323,Assumptions!$A$16:$A$18,0)))</f>
        <v/>
      </c>
      <c r="G12323" s="42" t="str">
        <f aca="false">IF(A12323="","",WORKDAY(B12323,F12323))</f>
        <v/>
      </c>
    </row>
    <row r="12324" customFormat="false" ht="15" hidden="false" customHeight="false" outlineLevel="0" collapsed="false">
      <c r="A12324" s="37"/>
      <c r="B12324" s="38"/>
      <c r="C12324" s="39"/>
      <c r="D12324" s="39"/>
      <c r="E12324" s="40"/>
      <c r="F12324" s="41" t="str">
        <f aca="false">IF(A12324="","",INDEX(Assumptions!$B$16:$B$18,MATCH(C12324,Assumptions!$A$16:$A$18,0)))</f>
        <v/>
      </c>
      <c r="G12324" s="42" t="str">
        <f aca="false">IF(A12324="","",WORKDAY(B12324,F12324))</f>
        <v/>
      </c>
    </row>
    <row r="12325" customFormat="false" ht="15" hidden="false" customHeight="false" outlineLevel="0" collapsed="false">
      <c r="A12325" s="37"/>
      <c r="B12325" s="38"/>
      <c r="C12325" s="39"/>
      <c r="D12325" s="39"/>
      <c r="E12325" s="40"/>
      <c r="F12325" s="41" t="str">
        <f aca="false">IF(A12325="","",INDEX(Assumptions!$B$16:$B$18,MATCH(C12325,Assumptions!$A$16:$A$18,0)))</f>
        <v/>
      </c>
      <c r="G12325" s="42" t="str">
        <f aca="false">IF(A12325="","",WORKDAY(B12325,F12325))</f>
        <v/>
      </c>
    </row>
    <row r="12326" customFormat="false" ht="15" hidden="false" customHeight="false" outlineLevel="0" collapsed="false">
      <c r="A12326" s="37"/>
      <c r="B12326" s="38"/>
      <c r="C12326" s="39"/>
      <c r="D12326" s="39"/>
      <c r="E12326" s="40"/>
      <c r="F12326" s="41" t="str">
        <f aca="false">IF(A12326="","",INDEX(Assumptions!$B$16:$B$18,MATCH(C12326,Assumptions!$A$16:$A$18,0)))</f>
        <v/>
      </c>
      <c r="G12326" s="42" t="str">
        <f aca="false">IF(A12326="","",WORKDAY(B12326,F12326))</f>
        <v/>
      </c>
    </row>
    <row r="12327" customFormat="false" ht="15" hidden="false" customHeight="false" outlineLevel="0" collapsed="false">
      <c r="A12327" s="37"/>
      <c r="B12327" s="38"/>
      <c r="C12327" s="39"/>
      <c r="D12327" s="39"/>
      <c r="E12327" s="40"/>
      <c r="F12327" s="41" t="str">
        <f aca="false">IF(A12327="","",INDEX(Assumptions!$B$16:$B$18,MATCH(C12327,Assumptions!$A$16:$A$18,0)))</f>
        <v/>
      </c>
      <c r="G12327" s="42" t="str">
        <f aca="false">IF(A12327="","",WORKDAY(B12327,F12327))</f>
        <v/>
      </c>
    </row>
    <row r="12328" customFormat="false" ht="15" hidden="false" customHeight="false" outlineLevel="0" collapsed="false">
      <c r="A12328" s="37"/>
      <c r="B12328" s="38"/>
      <c r="C12328" s="39"/>
      <c r="D12328" s="39"/>
      <c r="E12328" s="40"/>
      <c r="F12328" s="41" t="str">
        <f aca="false">IF(A12328="","",INDEX(Assumptions!$B$16:$B$18,MATCH(C12328,Assumptions!$A$16:$A$18,0)))</f>
        <v/>
      </c>
      <c r="G12328" s="42" t="str">
        <f aca="false">IF(A12328="","",WORKDAY(B12328,F12328))</f>
        <v/>
      </c>
    </row>
    <row r="12329" customFormat="false" ht="15" hidden="false" customHeight="false" outlineLevel="0" collapsed="false">
      <c r="A12329" s="37"/>
      <c r="B12329" s="38"/>
      <c r="C12329" s="39"/>
      <c r="D12329" s="39"/>
      <c r="E12329" s="40"/>
      <c r="F12329" s="41" t="str">
        <f aca="false">IF(A12329="","",INDEX(Assumptions!$B$16:$B$18,MATCH(C12329,Assumptions!$A$16:$A$18,0)))</f>
        <v/>
      </c>
      <c r="G12329" s="42" t="str">
        <f aca="false">IF(A12329="","",WORKDAY(B12329,F12329))</f>
        <v/>
      </c>
    </row>
    <row r="12330" customFormat="false" ht="15" hidden="false" customHeight="false" outlineLevel="0" collapsed="false">
      <c r="A12330" s="37"/>
      <c r="B12330" s="38"/>
      <c r="C12330" s="39"/>
      <c r="D12330" s="39"/>
      <c r="E12330" s="40"/>
      <c r="F12330" s="41" t="str">
        <f aca="false">IF(A12330="","",INDEX(Assumptions!$B$16:$B$18,MATCH(C12330,Assumptions!$A$16:$A$18,0)))</f>
        <v/>
      </c>
      <c r="G12330" s="42" t="str">
        <f aca="false">IF(A12330="","",WORKDAY(B12330,F12330))</f>
        <v/>
      </c>
    </row>
    <row r="12331" customFormat="false" ht="15" hidden="false" customHeight="false" outlineLevel="0" collapsed="false">
      <c r="A12331" s="37"/>
      <c r="B12331" s="38"/>
      <c r="C12331" s="39"/>
      <c r="D12331" s="39"/>
      <c r="E12331" s="40"/>
      <c r="F12331" s="41" t="str">
        <f aca="false">IF(A12331="","",INDEX(Assumptions!$B$16:$B$18,MATCH(C12331,Assumptions!$A$16:$A$18,0)))</f>
        <v/>
      </c>
      <c r="G12331" s="42" t="str">
        <f aca="false">IF(A12331="","",WORKDAY(B12331,F12331))</f>
        <v/>
      </c>
    </row>
    <row r="12332" customFormat="false" ht="15" hidden="false" customHeight="false" outlineLevel="0" collapsed="false">
      <c r="A12332" s="37"/>
      <c r="B12332" s="38"/>
      <c r="C12332" s="39"/>
      <c r="D12332" s="39"/>
      <c r="E12332" s="40"/>
      <c r="F12332" s="41" t="str">
        <f aca="false">IF(A12332="","",INDEX(Assumptions!$B$16:$B$18,MATCH(C12332,Assumptions!$A$16:$A$18,0)))</f>
        <v/>
      </c>
      <c r="G12332" s="42" t="str">
        <f aca="false">IF(A12332="","",WORKDAY(B12332,F12332))</f>
        <v/>
      </c>
    </row>
    <row r="12333" customFormat="false" ht="15" hidden="false" customHeight="false" outlineLevel="0" collapsed="false">
      <c r="A12333" s="37"/>
      <c r="B12333" s="38"/>
      <c r="C12333" s="39"/>
      <c r="D12333" s="39"/>
      <c r="E12333" s="40"/>
      <c r="F12333" s="41" t="str">
        <f aca="false">IF(A12333="","",INDEX(Assumptions!$B$16:$B$18,MATCH(C12333,Assumptions!$A$16:$A$18,0)))</f>
        <v/>
      </c>
      <c r="G12333" s="42" t="str">
        <f aca="false">IF(A12333="","",WORKDAY(B12333,F12333))</f>
        <v/>
      </c>
    </row>
    <row r="12334" customFormat="false" ht="15" hidden="false" customHeight="false" outlineLevel="0" collapsed="false">
      <c r="A12334" s="37"/>
      <c r="B12334" s="38"/>
      <c r="C12334" s="39"/>
      <c r="D12334" s="39"/>
      <c r="E12334" s="40"/>
      <c r="F12334" s="41" t="str">
        <f aca="false">IF(A12334="","",INDEX(Assumptions!$B$16:$B$18,MATCH(C12334,Assumptions!$A$16:$A$18,0)))</f>
        <v/>
      </c>
      <c r="G12334" s="42" t="str">
        <f aca="false">IF(A12334="","",WORKDAY(B12334,F12334))</f>
        <v/>
      </c>
    </row>
    <row r="12335" customFormat="false" ht="15" hidden="false" customHeight="false" outlineLevel="0" collapsed="false">
      <c r="A12335" s="37"/>
      <c r="B12335" s="38"/>
      <c r="C12335" s="39"/>
      <c r="D12335" s="39"/>
      <c r="E12335" s="40"/>
      <c r="F12335" s="41" t="str">
        <f aca="false">IF(A12335="","",INDEX(Assumptions!$B$16:$B$18,MATCH(C12335,Assumptions!$A$16:$A$18,0)))</f>
        <v/>
      </c>
      <c r="G12335" s="42" t="str">
        <f aca="false">IF(A12335="","",WORKDAY(B12335,F12335))</f>
        <v/>
      </c>
    </row>
    <row r="12336" customFormat="false" ht="15" hidden="false" customHeight="false" outlineLevel="0" collapsed="false">
      <c r="A12336" s="37"/>
      <c r="B12336" s="38"/>
      <c r="C12336" s="39"/>
      <c r="D12336" s="39"/>
      <c r="E12336" s="40"/>
      <c r="F12336" s="41" t="str">
        <f aca="false">IF(A12336="","",INDEX(Assumptions!$B$16:$B$18,MATCH(C12336,Assumptions!$A$16:$A$18,0)))</f>
        <v/>
      </c>
      <c r="G12336" s="42" t="str">
        <f aca="false">IF(A12336="","",WORKDAY(B12336,F12336))</f>
        <v/>
      </c>
    </row>
    <row r="12337" customFormat="false" ht="15" hidden="false" customHeight="false" outlineLevel="0" collapsed="false">
      <c r="A12337" s="37"/>
      <c r="B12337" s="38"/>
      <c r="C12337" s="39"/>
      <c r="D12337" s="39"/>
      <c r="E12337" s="40"/>
      <c r="F12337" s="41" t="str">
        <f aca="false">IF(A12337="","",INDEX(Assumptions!$B$16:$B$18,MATCH(C12337,Assumptions!$A$16:$A$18,0)))</f>
        <v/>
      </c>
      <c r="G12337" s="42" t="str">
        <f aca="false">IF(A12337="","",WORKDAY(B12337,F12337))</f>
        <v/>
      </c>
    </row>
    <row r="12338" customFormat="false" ht="15" hidden="false" customHeight="false" outlineLevel="0" collapsed="false">
      <c r="A12338" s="37"/>
      <c r="B12338" s="38"/>
      <c r="C12338" s="39"/>
      <c r="D12338" s="39"/>
      <c r="E12338" s="40"/>
      <c r="F12338" s="41" t="str">
        <f aca="false">IF(A12338="","",INDEX(Assumptions!$B$16:$B$18,MATCH(C12338,Assumptions!$A$16:$A$18,0)))</f>
        <v/>
      </c>
      <c r="G12338" s="42" t="str">
        <f aca="false">IF(A12338="","",WORKDAY(B12338,F12338))</f>
        <v/>
      </c>
    </row>
    <row r="12339" customFormat="false" ht="15" hidden="false" customHeight="false" outlineLevel="0" collapsed="false">
      <c r="A12339" s="37"/>
      <c r="B12339" s="38"/>
      <c r="C12339" s="39"/>
      <c r="D12339" s="39"/>
      <c r="E12339" s="40"/>
      <c r="F12339" s="41" t="str">
        <f aca="false">IF(A12339="","",INDEX(Assumptions!$B$16:$B$18,MATCH(C12339,Assumptions!$A$16:$A$18,0)))</f>
        <v/>
      </c>
      <c r="G12339" s="42" t="str">
        <f aca="false">IF(A12339="","",WORKDAY(B12339,F12339))</f>
        <v/>
      </c>
    </row>
    <row r="12340" customFormat="false" ht="15" hidden="false" customHeight="false" outlineLevel="0" collapsed="false">
      <c r="A12340" s="37"/>
      <c r="B12340" s="38"/>
      <c r="C12340" s="39"/>
      <c r="D12340" s="39"/>
      <c r="E12340" s="40"/>
      <c r="F12340" s="41" t="str">
        <f aca="false">IF(A12340="","",INDEX(Assumptions!$B$16:$B$18,MATCH(C12340,Assumptions!$A$16:$A$18,0)))</f>
        <v/>
      </c>
      <c r="G12340" s="42" t="str">
        <f aca="false">IF(A12340="","",WORKDAY(B12340,F12340))</f>
        <v/>
      </c>
    </row>
    <row r="12341" customFormat="false" ht="15" hidden="false" customHeight="false" outlineLevel="0" collapsed="false">
      <c r="A12341" s="37"/>
      <c r="B12341" s="38"/>
      <c r="C12341" s="39"/>
      <c r="D12341" s="39"/>
      <c r="E12341" s="40"/>
      <c r="F12341" s="41" t="str">
        <f aca="false">IF(A12341="","",INDEX(Assumptions!$B$16:$B$18,MATCH(C12341,Assumptions!$A$16:$A$18,0)))</f>
        <v/>
      </c>
      <c r="G12341" s="42" t="str">
        <f aca="false">IF(A12341="","",WORKDAY(B12341,F12341))</f>
        <v/>
      </c>
    </row>
    <row r="12342" customFormat="false" ht="15" hidden="false" customHeight="false" outlineLevel="0" collapsed="false">
      <c r="A12342" s="37"/>
      <c r="B12342" s="38"/>
      <c r="C12342" s="39"/>
      <c r="D12342" s="39"/>
      <c r="E12342" s="40"/>
      <c r="F12342" s="41" t="str">
        <f aca="false">IF(A12342="","",INDEX(Assumptions!$B$16:$B$18,MATCH(C12342,Assumptions!$A$16:$A$18,0)))</f>
        <v/>
      </c>
      <c r="G12342" s="42" t="str">
        <f aca="false">IF(A12342="","",WORKDAY(B12342,F12342))</f>
        <v/>
      </c>
    </row>
    <row r="12343" customFormat="false" ht="15" hidden="false" customHeight="false" outlineLevel="0" collapsed="false">
      <c r="A12343" s="37"/>
      <c r="B12343" s="38"/>
      <c r="C12343" s="39"/>
      <c r="D12343" s="39"/>
      <c r="E12343" s="40"/>
      <c r="F12343" s="41" t="str">
        <f aca="false">IF(A12343="","",INDEX(Assumptions!$B$16:$B$18,MATCH(C12343,Assumptions!$A$16:$A$18,0)))</f>
        <v/>
      </c>
      <c r="G12343" s="42" t="str">
        <f aca="false">IF(A12343="","",WORKDAY(B12343,F12343))</f>
        <v/>
      </c>
    </row>
    <row r="12344" customFormat="false" ht="15" hidden="false" customHeight="false" outlineLevel="0" collapsed="false">
      <c r="A12344" s="37"/>
      <c r="B12344" s="38"/>
      <c r="C12344" s="39"/>
      <c r="D12344" s="39"/>
      <c r="E12344" s="40"/>
      <c r="F12344" s="41" t="str">
        <f aca="false">IF(A12344="","",INDEX(Assumptions!$B$16:$B$18,MATCH(C12344,Assumptions!$A$16:$A$18,0)))</f>
        <v/>
      </c>
      <c r="G12344" s="42" t="str">
        <f aca="false">IF(A12344="","",WORKDAY(B12344,F12344))</f>
        <v/>
      </c>
    </row>
    <row r="12345" customFormat="false" ht="15" hidden="false" customHeight="false" outlineLevel="0" collapsed="false">
      <c r="A12345" s="37"/>
      <c r="B12345" s="38"/>
      <c r="C12345" s="39"/>
      <c r="D12345" s="39"/>
      <c r="E12345" s="40"/>
      <c r="F12345" s="41" t="str">
        <f aca="false">IF(A12345="","",INDEX(Assumptions!$B$16:$B$18,MATCH(C12345,Assumptions!$A$16:$A$18,0)))</f>
        <v/>
      </c>
      <c r="G12345" s="42" t="str">
        <f aca="false">IF(A12345="","",WORKDAY(B12345,F12345))</f>
        <v/>
      </c>
    </row>
    <row r="12346" customFormat="false" ht="15" hidden="false" customHeight="false" outlineLevel="0" collapsed="false">
      <c r="A12346" s="37"/>
      <c r="B12346" s="38"/>
      <c r="C12346" s="39"/>
      <c r="D12346" s="39"/>
      <c r="E12346" s="40"/>
      <c r="F12346" s="41" t="str">
        <f aca="false">IF(A12346="","",INDEX(Assumptions!$B$16:$B$18,MATCH(C12346,Assumptions!$A$16:$A$18,0)))</f>
        <v/>
      </c>
      <c r="G12346" s="42" t="str">
        <f aca="false">IF(A12346="","",WORKDAY(B12346,F12346))</f>
        <v/>
      </c>
    </row>
    <row r="12347" customFormat="false" ht="15" hidden="false" customHeight="false" outlineLevel="0" collapsed="false">
      <c r="A12347" s="37"/>
      <c r="B12347" s="38"/>
      <c r="C12347" s="39"/>
      <c r="D12347" s="39"/>
      <c r="E12347" s="40"/>
      <c r="F12347" s="41" t="str">
        <f aca="false">IF(A12347="","",INDEX(Assumptions!$B$16:$B$18,MATCH(C12347,Assumptions!$A$16:$A$18,0)))</f>
        <v/>
      </c>
      <c r="G12347" s="42" t="str">
        <f aca="false">IF(A12347="","",WORKDAY(B12347,F12347))</f>
        <v/>
      </c>
    </row>
    <row r="12348" customFormat="false" ht="15" hidden="false" customHeight="false" outlineLevel="0" collapsed="false">
      <c r="A12348" s="37"/>
      <c r="B12348" s="38"/>
      <c r="C12348" s="39"/>
      <c r="D12348" s="39"/>
      <c r="E12348" s="40"/>
      <c r="F12348" s="41" t="str">
        <f aca="false">IF(A12348="","",INDEX(Assumptions!$B$16:$B$18,MATCH(C12348,Assumptions!$A$16:$A$18,0)))</f>
        <v/>
      </c>
      <c r="G12348" s="42" t="str">
        <f aca="false">IF(A12348="","",WORKDAY(B12348,F12348))</f>
        <v/>
      </c>
    </row>
    <row r="12349" customFormat="false" ht="15" hidden="false" customHeight="false" outlineLevel="0" collapsed="false">
      <c r="A12349" s="37"/>
      <c r="B12349" s="38"/>
      <c r="C12349" s="39"/>
      <c r="D12349" s="39"/>
      <c r="E12349" s="40"/>
      <c r="F12349" s="41" t="str">
        <f aca="false">IF(A12349="","",INDEX(Assumptions!$B$16:$B$18,MATCH(C12349,Assumptions!$A$16:$A$18,0)))</f>
        <v/>
      </c>
      <c r="G12349" s="42" t="str">
        <f aca="false">IF(A12349="","",WORKDAY(B12349,F12349))</f>
        <v/>
      </c>
    </row>
    <row r="12350" customFormat="false" ht="15" hidden="false" customHeight="false" outlineLevel="0" collapsed="false">
      <c r="A12350" s="37"/>
      <c r="B12350" s="38"/>
      <c r="C12350" s="39"/>
      <c r="D12350" s="39"/>
      <c r="E12350" s="40"/>
      <c r="F12350" s="41" t="str">
        <f aca="false">IF(A12350="","",INDEX(Assumptions!$B$16:$B$18,MATCH(C12350,Assumptions!$A$16:$A$18,0)))</f>
        <v/>
      </c>
      <c r="G12350" s="42" t="str">
        <f aca="false">IF(A12350="","",WORKDAY(B12350,F12350))</f>
        <v/>
      </c>
    </row>
    <row r="12351" customFormat="false" ht="15" hidden="false" customHeight="false" outlineLevel="0" collapsed="false">
      <c r="A12351" s="37"/>
      <c r="B12351" s="38"/>
      <c r="C12351" s="39"/>
      <c r="D12351" s="39"/>
      <c r="E12351" s="40"/>
      <c r="F12351" s="41" t="str">
        <f aca="false">IF(A12351="","",INDEX(Assumptions!$B$16:$B$18,MATCH(C12351,Assumptions!$A$16:$A$18,0)))</f>
        <v/>
      </c>
      <c r="G12351" s="42" t="str">
        <f aca="false">IF(A12351="","",WORKDAY(B12351,F12351))</f>
        <v/>
      </c>
    </row>
    <row r="12352" customFormat="false" ht="15" hidden="false" customHeight="false" outlineLevel="0" collapsed="false">
      <c r="A12352" s="37"/>
      <c r="B12352" s="38"/>
      <c r="C12352" s="39"/>
      <c r="D12352" s="39"/>
      <c r="E12352" s="40"/>
      <c r="F12352" s="41" t="str">
        <f aca="false">IF(A12352="","",INDEX(Assumptions!$B$16:$B$18,MATCH(C12352,Assumptions!$A$16:$A$18,0)))</f>
        <v/>
      </c>
      <c r="G12352" s="42" t="str">
        <f aca="false">IF(A12352="","",WORKDAY(B12352,F12352))</f>
        <v/>
      </c>
    </row>
    <row r="12353" customFormat="false" ht="15" hidden="false" customHeight="false" outlineLevel="0" collapsed="false">
      <c r="A12353" s="37"/>
      <c r="B12353" s="38"/>
      <c r="C12353" s="39"/>
      <c r="D12353" s="39"/>
      <c r="E12353" s="40"/>
      <c r="F12353" s="41" t="str">
        <f aca="false">IF(A12353="","",INDEX(Assumptions!$B$16:$B$18,MATCH(C12353,Assumptions!$A$16:$A$18,0)))</f>
        <v/>
      </c>
      <c r="G12353" s="42" t="str">
        <f aca="false">IF(A12353="","",WORKDAY(B12353,F12353))</f>
        <v/>
      </c>
    </row>
    <row r="12354" customFormat="false" ht="15" hidden="false" customHeight="false" outlineLevel="0" collapsed="false">
      <c r="A12354" s="37"/>
      <c r="B12354" s="38"/>
      <c r="C12354" s="39"/>
      <c r="D12354" s="39"/>
      <c r="E12354" s="40"/>
      <c r="F12354" s="41" t="str">
        <f aca="false">IF(A12354="","",INDEX(Assumptions!$B$16:$B$18,MATCH(C12354,Assumptions!$A$16:$A$18,0)))</f>
        <v/>
      </c>
      <c r="G12354" s="42" t="str">
        <f aca="false">IF(A12354="","",WORKDAY(B12354,F12354))</f>
        <v/>
      </c>
    </row>
    <row r="12355" customFormat="false" ht="15" hidden="false" customHeight="false" outlineLevel="0" collapsed="false">
      <c r="A12355" s="37"/>
      <c r="B12355" s="38"/>
      <c r="C12355" s="39"/>
      <c r="D12355" s="39"/>
      <c r="E12355" s="40"/>
      <c r="F12355" s="41" t="str">
        <f aca="false">IF(A12355="","",INDEX(Assumptions!$B$16:$B$18,MATCH(C12355,Assumptions!$A$16:$A$18,0)))</f>
        <v/>
      </c>
      <c r="G12355" s="42" t="str">
        <f aca="false">IF(A12355="","",WORKDAY(B12355,F12355))</f>
        <v/>
      </c>
    </row>
    <row r="12356" customFormat="false" ht="15" hidden="false" customHeight="false" outlineLevel="0" collapsed="false">
      <c r="A12356" s="37"/>
      <c r="B12356" s="38"/>
      <c r="C12356" s="39"/>
      <c r="D12356" s="39"/>
      <c r="E12356" s="40"/>
      <c r="F12356" s="41" t="str">
        <f aca="false">IF(A12356="","",INDEX(Assumptions!$B$16:$B$18,MATCH(C12356,Assumptions!$A$16:$A$18,0)))</f>
        <v/>
      </c>
      <c r="G12356" s="42" t="str">
        <f aca="false">IF(A12356="","",WORKDAY(B12356,F12356))</f>
        <v/>
      </c>
    </row>
    <row r="12357" customFormat="false" ht="15" hidden="false" customHeight="false" outlineLevel="0" collapsed="false">
      <c r="A12357" s="37"/>
      <c r="B12357" s="38"/>
      <c r="C12357" s="39"/>
      <c r="D12357" s="39"/>
      <c r="E12357" s="40"/>
      <c r="F12357" s="41" t="str">
        <f aca="false">IF(A12357="","",INDEX(Assumptions!$B$16:$B$18,MATCH(C12357,Assumptions!$A$16:$A$18,0)))</f>
        <v/>
      </c>
      <c r="G12357" s="42" t="str">
        <f aca="false">IF(A12357="","",WORKDAY(B12357,F12357))</f>
        <v/>
      </c>
    </row>
    <row r="12358" customFormat="false" ht="15" hidden="false" customHeight="false" outlineLevel="0" collapsed="false">
      <c r="A12358" s="37"/>
      <c r="B12358" s="38"/>
      <c r="C12358" s="39"/>
      <c r="D12358" s="39"/>
      <c r="E12358" s="40"/>
      <c r="F12358" s="41" t="str">
        <f aca="false">IF(A12358="","",INDEX(Assumptions!$B$16:$B$18,MATCH(C12358,Assumptions!$A$16:$A$18,0)))</f>
        <v/>
      </c>
      <c r="G12358" s="42" t="str">
        <f aca="false">IF(A12358="","",WORKDAY(B12358,F12358))</f>
        <v/>
      </c>
    </row>
    <row r="12359" customFormat="false" ht="15" hidden="false" customHeight="false" outlineLevel="0" collapsed="false">
      <c r="A12359" s="37"/>
      <c r="B12359" s="38"/>
      <c r="C12359" s="39"/>
      <c r="D12359" s="39"/>
      <c r="E12359" s="40"/>
      <c r="F12359" s="41" t="str">
        <f aca="false">IF(A12359="","",INDEX(Assumptions!$B$16:$B$18,MATCH(C12359,Assumptions!$A$16:$A$18,0)))</f>
        <v/>
      </c>
      <c r="G12359" s="42" t="str">
        <f aca="false">IF(A12359="","",WORKDAY(B12359,F12359))</f>
        <v/>
      </c>
    </row>
    <row r="12360" customFormat="false" ht="15" hidden="false" customHeight="false" outlineLevel="0" collapsed="false">
      <c r="A12360" s="37"/>
      <c r="B12360" s="38"/>
      <c r="C12360" s="39"/>
      <c r="D12360" s="39"/>
      <c r="E12360" s="40"/>
      <c r="F12360" s="41" t="str">
        <f aca="false">IF(A12360="","",INDEX(Assumptions!$B$16:$B$18,MATCH(C12360,Assumptions!$A$16:$A$18,0)))</f>
        <v/>
      </c>
      <c r="G12360" s="42" t="str">
        <f aca="false">IF(A12360="","",WORKDAY(B12360,F12360))</f>
        <v/>
      </c>
    </row>
    <row r="12361" customFormat="false" ht="15" hidden="false" customHeight="false" outlineLevel="0" collapsed="false">
      <c r="A12361" s="37"/>
      <c r="B12361" s="38"/>
      <c r="C12361" s="39"/>
      <c r="D12361" s="39"/>
      <c r="E12361" s="40"/>
      <c r="F12361" s="41" t="str">
        <f aca="false">IF(A12361="","",INDEX(Assumptions!$B$16:$B$18,MATCH(C12361,Assumptions!$A$16:$A$18,0)))</f>
        <v/>
      </c>
      <c r="G12361" s="42" t="str">
        <f aca="false">IF(A12361="","",WORKDAY(B12361,F12361))</f>
        <v/>
      </c>
    </row>
    <row r="12362" customFormat="false" ht="15" hidden="false" customHeight="false" outlineLevel="0" collapsed="false">
      <c r="A12362" s="37"/>
      <c r="B12362" s="38"/>
      <c r="C12362" s="39"/>
      <c r="D12362" s="39"/>
      <c r="E12362" s="40"/>
      <c r="F12362" s="41" t="str">
        <f aca="false">IF(A12362="","",INDEX(Assumptions!$B$16:$B$18,MATCH(C12362,Assumptions!$A$16:$A$18,0)))</f>
        <v/>
      </c>
      <c r="G12362" s="42" t="str">
        <f aca="false">IF(A12362="","",WORKDAY(B12362,F12362))</f>
        <v/>
      </c>
    </row>
    <row r="12363" customFormat="false" ht="15" hidden="false" customHeight="false" outlineLevel="0" collapsed="false">
      <c r="A12363" s="37"/>
      <c r="B12363" s="38"/>
      <c r="C12363" s="39"/>
      <c r="D12363" s="39"/>
      <c r="E12363" s="40"/>
      <c r="F12363" s="41" t="str">
        <f aca="false">IF(A12363="","",INDEX(Assumptions!$B$16:$B$18,MATCH(C12363,Assumptions!$A$16:$A$18,0)))</f>
        <v/>
      </c>
      <c r="G12363" s="42" t="str">
        <f aca="false">IF(A12363="","",WORKDAY(B12363,F12363))</f>
        <v/>
      </c>
    </row>
    <row r="12364" customFormat="false" ht="15" hidden="false" customHeight="false" outlineLevel="0" collapsed="false">
      <c r="A12364" s="37"/>
      <c r="B12364" s="38"/>
      <c r="C12364" s="39"/>
      <c r="D12364" s="39"/>
      <c r="E12364" s="40"/>
      <c r="F12364" s="41" t="str">
        <f aca="false">IF(A12364="","",INDEX(Assumptions!$B$16:$B$18,MATCH(C12364,Assumptions!$A$16:$A$18,0)))</f>
        <v/>
      </c>
      <c r="G12364" s="42" t="str">
        <f aca="false">IF(A12364="","",WORKDAY(B12364,F12364))</f>
        <v/>
      </c>
    </row>
    <row r="12365" customFormat="false" ht="15" hidden="false" customHeight="false" outlineLevel="0" collapsed="false">
      <c r="A12365" s="37"/>
      <c r="B12365" s="38"/>
      <c r="C12365" s="39"/>
      <c r="D12365" s="39"/>
      <c r="E12365" s="40"/>
      <c r="F12365" s="41" t="str">
        <f aca="false">IF(A12365="","",INDEX(Assumptions!$B$16:$B$18,MATCH(C12365,Assumptions!$A$16:$A$18,0)))</f>
        <v/>
      </c>
      <c r="G12365" s="42" t="str">
        <f aca="false">IF(A12365="","",WORKDAY(B12365,F12365))</f>
        <v/>
      </c>
    </row>
    <row r="12366" customFormat="false" ht="15" hidden="false" customHeight="false" outlineLevel="0" collapsed="false">
      <c r="A12366" s="37"/>
      <c r="B12366" s="38"/>
      <c r="C12366" s="39"/>
      <c r="D12366" s="39"/>
      <c r="E12366" s="40"/>
      <c r="F12366" s="41" t="str">
        <f aca="false">IF(A12366="","",INDEX(Assumptions!$B$16:$B$18,MATCH(C12366,Assumptions!$A$16:$A$18,0)))</f>
        <v/>
      </c>
      <c r="G12366" s="42" t="str">
        <f aca="false">IF(A12366="","",WORKDAY(B12366,F12366))</f>
        <v/>
      </c>
    </row>
    <row r="12367" customFormat="false" ht="15" hidden="false" customHeight="false" outlineLevel="0" collapsed="false">
      <c r="A12367" s="37"/>
      <c r="B12367" s="38"/>
      <c r="C12367" s="39"/>
      <c r="D12367" s="39"/>
      <c r="E12367" s="40"/>
      <c r="F12367" s="41" t="str">
        <f aca="false">IF(A12367="","",INDEX(Assumptions!$B$16:$B$18,MATCH(C12367,Assumptions!$A$16:$A$18,0)))</f>
        <v/>
      </c>
      <c r="G12367" s="42" t="str">
        <f aca="false">IF(A12367="","",WORKDAY(B12367,F12367))</f>
        <v/>
      </c>
    </row>
    <row r="12368" customFormat="false" ht="15" hidden="false" customHeight="false" outlineLevel="0" collapsed="false">
      <c r="A12368" s="37"/>
      <c r="B12368" s="38"/>
      <c r="C12368" s="39"/>
      <c r="D12368" s="39"/>
      <c r="E12368" s="40"/>
      <c r="F12368" s="41" t="str">
        <f aca="false">IF(A12368="","",INDEX(Assumptions!$B$16:$B$18,MATCH(C12368,Assumptions!$A$16:$A$18,0)))</f>
        <v/>
      </c>
      <c r="G12368" s="42" t="str">
        <f aca="false">IF(A12368="","",WORKDAY(B12368,F12368))</f>
        <v/>
      </c>
    </row>
    <row r="12369" customFormat="false" ht="15" hidden="false" customHeight="false" outlineLevel="0" collapsed="false">
      <c r="A12369" s="37"/>
      <c r="B12369" s="38"/>
      <c r="C12369" s="39"/>
      <c r="D12369" s="39"/>
      <c r="E12369" s="40"/>
      <c r="F12369" s="41" t="str">
        <f aca="false">IF(A12369="","",INDEX(Assumptions!$B$16:$B$18,MATCH(C12369,Assumptions!$A$16:$A$18,0)))</f>
        <v/>
      </c>
      <c r="G12369" s="42" t="str">
        <f aca="false">IF(A12369="","",WORKDAY(B12369,F12369))</f>
        <v/>
      </c>
    </row>
    <row r="12370" customFormat="false" ht="15" hidden="false" customHeight="false" outlineLevel="0" collapsed="false">
      <c r="A12370" s="37"/>
      <c r="B12370" s="38"/>
      <c r="C12370" s="39"/>
      <c r="D12370" s="39"/>
      <c r="E12370" s="40"/>
      <c r="F12370" s="41" t="str">
        <f aca="false">IF(A12370="","",INDEX(Assumptions!$B$16:$B$18,MATCH(C12370,Assumptions!$A$16:$A$18,0)))</f>
        <v/>
      </c>
      <c r="G12370" s="42" t="str">
        <f aca="false">IF(A12370="","",WORKDAY(B12370,F12370))</f>
        <v/>
      </c>
    </row>
    <row r="12371" customFormat="false" ht="15" hidden="false" customHeight="false" outlineLevel="0" collapsed="false">
      <c r="A12371" s="37"/>
      <c r="B12371" s="38"/>
      <c r="C12371" s="39"/>
      <c r="D12371" s="39"/>
      <c r="E12371" s="40"/>
      <c r="F12371" s="41" t="str">
        <f aca="false">IF(A12371="","",INDEX(Assumptions!$B$16:$B$18,MATCH(C12371,Assumptions!$A$16:$A$18,0)))</f>
        <v/>
      </c>
      <c r="G12371" s="42" t="str">
        <f aca="false">IF(A12371="","",WORKDAY(B12371,F12371))</f>
        <v/>
      </c>
    </row>
    <row r="12372" customFormat="false" ht="15" hidden="false" customHeight="false" outlineLevel="0" collapsed="false">
      <c r="A12372" s="37"/>
      <c r="B12372" s="38"/>
      <c r="C12372" s="39"/>
      <c r="D12372" s="39"/>
      <c r="E12372" s="40"/>
      <c r="F12372" s="41" t="str">
        <f aca="false">IF(A12372="","",INDEX(Assumptions!$B$16:$B$18,MATCH(C12372,Assumptions!$A$16:$A$18,0)))</f>
        <v/>
      </c>
      <c r="G12372" s="42" t="str">
        <f aca="false">IF(A12372="","",WORKDAY(B12372,F12372))</f>
        <v/>
      </c>
    </row>
    <row r="12373" customFormat="false" ht="15" hidden="false" customHeight="false" outlineLevel="0" collapsed="false">
      <c r="A12373" s="37"/>
      <c r="B12373" s="38"/>
      <c r="C12373" s="39"/>
      <c r="D12373" s="39"/>
      <c r="E12373" s="40"/>
      <c r="F12373" s="41" t="str">
        <f aca="false">IF(A12373="","",INDEX(Assumptions!$B$16:$B$18,MATCH(C12373,Assumptions!$A$16:$A$18,0)))</f>
        <v/>
      </c>
      <c r="G12373" s="42" t="str">
        <f aca="false">IF(A12373="","",WORKDAY(B12373,F12373))</f>
        <v/>
      </c>
    </row>
    <row r="12374" customFormat="false" ht="15" hidden="false" customHeight="false" outlineLevel="0" collapsed="false">
      <c r="A12374" s="37"/>
      <c r="B12374" s="38"/>
      <c r="C12374" s="39"/>
      <c r="D12374" s="39"/>
      <c r="E12374" s="40"/>
      <c r="F12374" s="41" t="str">
        <f aca="false">IF(A12374="","",INDEX(Assumptions!$B$16:$B$18,MATCH(C12374,Assumptions!$A$16:$A$18,0)))</f>
        <v/>
      </c>
      <c r="G12374" s="42" t="str">
        <f aca="false">IF(A12374="","",WORKDAY(B12374,F12374))</f>
        <v/>
      </c>
    </row>
    <row r="12375" customFormat="false" ht="15" hidden="false" customHeight="false" outlineLevel="0" collapsed="false">
      <c r="A12375" s="37"/>
      <c r="B12375" s="38"/>
      <c r="C12375" s="39"/>
      <c r="D12375" s="39"/>
      <c r="E12375" s="40"/>
      <c r="F12375" s="41" t="str">
        <f aca="false">IF(A12375="","",INDEX(Assumptions!$B$16:$B$18,MATCH(C12375,Assumptions!$A$16:$A$18,0)))</f>
        <v/>
      </c>
      <c r="G12375" s="42" t="str">
        <f aca="false">IF(A12375="","",WORKDAY(B12375,F12375))</f>
        <v/>
      </c>
    </row>
    <row r="12376" customFormat="false" ht="15" hidden="false" customHeight="false" outlineLevel="0" collapsed="false">
      <c r="A12376" s="37"/>
      <c r="B12376" s="38"/>
      <c r="C12376" s="39"/>
      <c r="D12376" s="39"/>
      <c r="E12376" s="40"/>
      <c r="F12376" s="41" t="str">
        <f aca="false">IF(A12376="","",INDEX(Assumptions!$B$16:$B$18,MATCH(C12376,Assumptions!$A$16:$A$18,0)))</f>
        <v/>
      </c>
      <c r="G12376" s="42" t="str">
        <f aca="false">IF(A12376="","",WORKDAY(B12376,F12376))</f>
        <v/>
      </c>
    </row>
    <row r="12377" customFormat="false" ht="15" hidden="false" customHeight="false" outlineLevel="0" collapsed="false">
      <c r="A12377" s="37"/>
      <c r="B12377" s="38"/>
      <c r="C12377" s="39"/>
      <c r="D12377" s="39"/>
      <c r="E12377" s="40"/>
      <c r="F12377" s="41" t="str">
        <f aca="false">IF(A12377="","",INDEX(Assumptions!$B$16:$B$18,MATCH(C12377,Assumptions!$A$16:$A$18,0)))</f>
        <v/>
      </c>
      <c r="G12377" s="42" t="str">
        <f aca="false">IF(A12377="","",WORKDAY(B12377,F12377))</f>
        <v/>
      </c>
    </row>
    <row r="12378" customFormat="false" ht="15" hidden="false" customHeight="false" outlineLevel="0" collapsed="false">
      <c r="A12378" s="37"/>
      <c r="B12378" s="38"/>
      <c r="C12378" s="39"/>
      <c r="D12378" s="39"/>
      <c r="E12378" s="40"/>
      <c r="F12378" s="41" t="str">
        <f aca="false">IF(A12378="","",INDEX(Assumptions!$B$16:$B$18,MATCH(C12378,Assumptions!$A$16:$A$18,0)))</f>
        <v/>
      </c>
      <c r="G12378" s="42" t="str">
        <f aca="false">IF(A12378="","",WORKDAY(B12378,F12378))</f>
        <v/>
      </c>
    </row>
    <row r="12379" customFormat="false" ht="15" hidden="false" customHeight="false" outlineLevel="0" collapsed="false">
      <c r="A12379" s="37"/>
      <c r="B12379" s="38"/>
      <c r="C12379" s="39"/>
      <c r="D12379" s="39"/>
      <c r="E12379" s="40"/>
      <c r="F12379" s="41" t="str">
        <f aca="false">IF(A12379="","",INDEX(Assumptions!$B$16:$B$18,MATCH(C12379,Assumptions!$A$16:$A$18,0)))</f>
        <v/>
      </c>
      <c r="G12379" s="42" t="str">
        <f aca="false">IF(A12379="","",WORKDAY(B12379,F12379))</f>
        <v/>
      </c>
    </row>
    <row r="12380" customFormat="false" ht="15" hidden="false" customHeight="false" outlineLevel="0" collapsed="false">
      <c r="A12380" s="37"/>
      <c r="B12380" s="38"/>
      <c r="C12380" s="39"/>
      <c r="D12380" s="39"/>
      <c r="E12380" s="40"/>
      <c r="F12380" s="41" t="str">
        <f aca="false">IF(A12380="","",INDEX(Assumptions!$B$16:$B$18,MATCH(C12380,Assumptions!$A$16:$A$18,0)))</f>
        <v/>
      </c>
      <c r="G12380" s="42" t="str">
        <f aca="false">IF(A12380="","",WORKDAY(B12380,F12380))</f>
        <v/>
      </c>
    </row>
    <row r="12381" customFormat="false" ht="15" hidden="false" customHeight="false" outlineLevel="0" collapsed="false">
      <c r="A12381" s="37"/>
      <c r="B12381" s="38"/>
      <c r="C12381" s="39"/>
      <c r="D12381" s="39"/>
      <c r="E12381" s="40"/>
      <c r="F12381" s="41" t="str">
        <f aca="false">IF(A12381="","",INDEX(Assumptions!$B$16:$B$18,MATCH(C12381,Assumptions!$A$16:$A$18,0)))</f>
        <v/>
      </c>
      <c r="G12381" s="42" t="str">
        <f aca="false">IF(A12381="","",WORKDAY(B12381,F12381))</f>
        <v/>
      </c>
    </row>
    <row r="12382" customFormat="false" ht="15" hidden="false" customHeight="false" outlineLevel="0" collapsed="false">
      <c r="A12382" s="37"/>
      <c r="B12382" s="38"/>
      <c r="C12382" s="39"/>
      <c r="D12382" s="39"/>
      <c r="E12382" s="40"/>
      <c r="F12382" s="41" t="str">
        <f aca="false">IF(A12382="","",INDEX(Assumptions!$B$16:$B$18,MATCH(C12382,Assumptions!$A$16:$A$18,0)))</f>
        <v/>
      </c>
      <c r="G12382" s="42" t="str">
        <f aca="false">IF(A12382="","",WORKDAY(B12382,F12382))</f>
        <v/>
      </c>
    </row>
    <row r="12383" customFormat="false" ht="15" hidden="false" customHeight="false" outlineLevel="0" collapsed="false">
      <c r="A12383" s="37"/>
      <c r="B12383" s="38"/>
      <c r="C12383" s="39"/>
      <c r="D12383" s="39"/>
      <c r="E12383" s="40"/>
      <c r="F12383" s="41" t="str">
        <f aca="false">IF(A12383="","",INDEX(Assumptions!$B$16:$B$18,MATCH(C12383,Assumptions!$A$16:$A$18,0)))</f>
        <v/>
      </c>
      <c r="G12383" s="42" t="str">
        <f aca="false">IF(A12383="","",WORKDAY(B12383,F12383))</f>
        <v/>
      </c>
    </row>
    <row r="12384" customFormat="false" ht="15" hidden="false" customHeight="false" outlineLevel="0" collapsed="false">
      <c r="A12384" s="37"/>
      <c r="B12384" s="38"/>
      <c r="C12384" s="39"/>
      <c r="D12384" s="39"/>
      <c r="E12384" s="40"/>
      <c r="F12384" s="41" t="str">
        <f aca="false">IF(A12384="","",INDEX(Assumptions!$B$16:$B$18,MATCH(C12384,Assumptions!$A$16:$A$18,0)))</f>
        <v/>
      </c>
      <c r="G12384" s="42" t="str">
        <f aca="false">IF(A12384="","",WORKDAY(B12384,F12384))</f>
        <v/>
      </c>
    </row>
    <row r="12385" customFormat="false" ht="15" hidden="false" customHeight="false" outlineLevel="0" collapsed="false">
      <c r="A12385" s="37"/>
      <c r="B12385" s="38"/>
      <c r="C12385" s="39"/>
      <c r="D12385" s="39"/>
      <c r="E12385" s="40"/>
      <c r="F12385" s="41" t="str">
        <f aca="false">IF(A12385="","",INDEX(Assumptions!$B$16:$B$18,MATCH(C12385,Assumptions!$A$16:$A$18,0)))</f>
        <v/>
      </c>
      <c r="G12385" s="42" t="str">
        <f aca="false">IF(A12385="","",WORKDAY(B12385,F12385))</f>
        <v/>
      </c>
    </row>
    <row r="12386" customFormat="false" ht="15" hidden="false" customHeight="false" outlineLevel="0" collapsed="false">
      <c r="A12386" s="37"/>
      <c r="B12386" s="38"/>
      <c r="C12386" s="39"/>
      <c r="D12386" s="39"/>
      <c r="E12386" s="40"/>
      <c r="F12386" s="41" t="str">
        <f aca="false">IF(A12386="","",INDEX(Assumptions!$B$16:$B$18,MATCH(C12386,Assumptions!$A$16:$A$18,0)))</f>
        <v/>
      </c>
      <c r="G12386" s="42" t="str">
        <f aca="false">IF(A12386="","",WORKDAY(B12386,F12386))</f>
        <v/>
      </c>
    </row>
    <row r="12387" customFormat="false" ht="15" hidden="false" customHeight="false" outlineLevel="0" collapsed="false">
      <c r="A12387" s="37"/>
      <c r="B12387" s="38"/>
      <c r="C12387" s="39"/>
      <c r="D12387" s="39"/>
      <c r="E12387" s="40"/>
      <c r="F12387" s="41" t="str">
        <f aca="false">IF(A12387="","",INDEX(Assumptions!$B$16:$B$18,MATCH(C12387,Assumptions!$A$16:$A$18,0)))</f>
        <v/>
      </c>
      <c r="G12387" s="42" t="str">
        <f aca="false">IF(A12387="","",WORKDAY(B12387,F12387))</f>
        <v/>
      </c>
    </row>
    <row r="12388" customFormat="false" ht="15" hidden="false" customHeight="false" outlineLevel="0" collapsed="false">
      <c r="A12388" s="37"/>
      <c r="B12388" s="38"/>
      <c r="C12388" s="39"/>
      <c r="D12388" s="39"/>
      <c r="E12388" s="40"/>
      <c r="F12388" s="41" t="str">
        <f aca="false">IF(A12388="","",INDEX(Assumptions!$B$16:$B$18,MATCH(C12388,Assumptions!$A$16:$A$18,0)))</f>
        <v/>
      </c>
      <c r="G12388" s="42" t="str">
        <f aca="false">IF(A12388="","",WORKDAY(B12388,F12388))</f>
        <v/>
      </c>
    </row>
    <row r="12389" customFormat="false" ht="15" hidden="false" customHeight="false" outlineLevel="0" collapsed="false">
      <c r="A12389" s="37"/>
      <c r="B12389" s="38"/>
      <c r="C12389" s="39"/>
      <c r="D12389" s="39"/>
      <c r="E12389" s="40"/>
      <c r="F12389" s="41" t="str">
        <f aca="false">IF(A12389="","",INDEX(Assumptions!$B$16:$B$18,MATCH(C12389,Assumptions!$A$16:$A$18,0)))</f>
        <v/>
      </c>
      <c r="G12389" s="42" t="str">
        <f aca="false">IF(A12389="","",WORKDAY(B12389,F12389))</f>
        <v/>
      </c>
    </row>
    <row r="12390" customFormat="false" ht="15" hidden="false" customHeight="false" outlineLevel="0" collapsed="false">
      <c r="A12390" s="37"/>
      <c r="B12390" s="38"/>
      <c r="C12390" s="39"/>
      <c r="D12390" s="39"/>
      <c r="E12390" s="40"/>
      <c r="F12390" s="41" t="str">
        <f aca="false">IF(A12390="","",INDEX(Assumptions!$B$16:$B$18,MATCH(C12390,Assumptions!$A$16:$A$18,0)))</f>
        <v/>
      </c>
      <c r="G12390" s="42" t="str">
        <f aca="false">IF(A12390="","",WORKDAY(B12390,F12390))</f>
        <v/>
      </c>
    </row>
    <row r="12391" customFormat="false" ht="15" hidden="false" customHeight="false" outlineLevel="0" collapsed="false">
      <c r="A12391" s="37"/>
      <c r="B12391" s="38"/>
      <c r="C12391" s="39"/>
      <c r="D12391" s="39"/>
      <c r="E12391" s="40"/>
      <c r="F12391" s="41" t="str">
        <f aca="false">IF(A12391="","",INDEX(Assumptions!$B$16:$B$18,MATCH(C12391,Assumptions!$A$16:$A$18,0)))</f>
        <v/>
      </c>
      <c r="G12391" s="42" t="str">
        <f aca="false">IF(A12391="","",WORKDAY(B12391,F12391))</f>
        <v/>
      </c>
    </row>
    <row r="12392" customFormat="false" ht="15" hidden="false" customHeight="false" outlineLevel="0" collapsed="false">
      <c r="A12392" s="37"/>
      <c r="B12392" s="38"/>
      <c r="C12392" s="39"/>
      <c r="D12392" s="39"/>
      <c r="E12392" s="40"/>
      <c r="F12392" s="41" t="str">
        <f aca="false">IF(A12392="","",INDEX(Assumptions!$B$16:$B$18,MATCH(C12392,Assumptions!$A$16:$A$18,0)))</f>
        <v/>
      </c>
      <c r="G12392" s="42" t="str">
        <f aca="false">IF(A12392="","",WORKDAY(B12392,F12392))</f>
        <v/>
      </c>
    </row>
    <row r="12393" customFormat="false" ht="15" hidden="false" customHeight="false" outlineLevel="0" collapsed="false">
      <c r="A12393" s="37"/>
      <c r="B12393" s="38"/>
      <c r="C12393" s="39"/>
      <c r="D12393" s="39"/>
      <c r="E12393" s="40"/>
      <c r="F12393" s="41" t="str">
        <f aca="false">IF(A12393="","",INDEX(Assumptions!$B$16:$B$18,MATCH(C12393,Assumptions!$A$16:$A$18,0)))</f>
        <v/>
      </c>
      <c r="G12393" s="42" t="str">
        <f aca="false">IF(A12393="","",WORKDAY(B12393,F12393))</f>
        <v/>
      </c>
    </row>
    <row r="12394" customFormat="false" ht="15" hidden="false" customHeight="false" outlineLevel="0" collapsed="false">
      <c r="A12394" s="37"/>
      <c r="B12394" s="38"/>
      <c r="C12394" s="39"/>
      <c r="D12394" s="39"/>
      <c r="E12394" s="40"/>
      <c r="F12394" s="41" t="str">
        <f aca="false">IF(A12394="","",INDEX(Assumptions!$B$16:$B$18,MATCH(C12394,Assumptions!$A$16:$A$18,0)))</f>
        <v/>
      </c>
      <c r="G12394" s="42" t="str">
        <f aca="false">IF(A12394="","",WORKDAY(B12394,F12394))</f>
        <v/>
      </c>
    </row>
    <row r="12395" customFormat="false" ht="15" hidden="false" customHeight="false" outlineLevel="0" collapsed="false">
      <c r="A12395" s="37"/>
      <c r="B12395" s="38"/>
      <c r="C12395" s="39"/>
      <c r="D12395" s="39"/>
      <c r="E12395" s="40"/>
      <c r="F12395" s="41" t="str">
        <f aca="false">IF(A12395="","",INDEX(Assumptions!$B$16:$B$18,MATCH(C12395,Assumptions!$A$16:$A$18,0)))</f>
        <v/>
      </c>
      <c r="G12395" s="42" t="str">
        <f aca="false">IF(A12395="","",WORKDAY(B12395,F12395))</f>
        <v/>
      </c>
    </row>
    <row r="12396" customFormat="false" ht="15" hidden="false" customHeight="false" outlineLevel="0" collapsed="false">
      <c r="A12396" s="37"/>
      <c r="B12396" s="38"/>
      <c r="C12396" s="39"/>
      <c r="D12396" s="39"/>
      <c r="E12396" s="40"/>
      <c r="F12396" s="41" t="str">
        <f aca="false">IF(A12396="","",INDEX(Assumptions!$B$16:$B$18,MATCH(C12396,Assumptions!$A$16:$A$18,0)))</f>
        <v/>
      </c>
      <c r="G12396" s="42" t="str">
        <f aca="false">IF(A12396="","",WORKDAY(B12396,F12396))</f>
        <v/>
      </c>
    </row>
    <row r="12397" customFormat="false" ht="15" hidden="false" customHeight="false" outlineLevel="0" collapsed="false">
      <c r="A12397" s="37"/>
      <c r="B12397" s="38"/>
      <c r="C12397" s="39"/>
      <c r="D12397" s="39"/>
      <c r="E12397" s="40"/>
      <c r="F12397" s="41" t="str">
        <f aca="false">IF(A12397="","",INDEX(Assumptions!$B$16:$B$18,MATCH(C12397,Assumptions!$A$16:$A$18,0)))</f>
        <v/>
      </c>
      <c r="G12397" s="42" t="str">
        <f aca="false">IF(A12397="","",WORKDAY(B12397,F12397))</f>
        <v/>
      </c>
    </row>
    <row r="12398" customFormat="false" ht="15" hidden="false" customHeight="false" outlineLevel="0" collapsed="false">
      <c r="A12398" s="37"/>
      <c r="B12398" s="38"/>
      <c r="C12398" s="39"/>
      <c r="D12398" s="39"/>
      <c r="E12398" s="40"/>
      <c r="F12398" s="41" t="str">
        <f aca="false">IF(A12398="","",INDEX(Assumptions!$B$16:$B$18,MATCH(C12398,Assumptions!$A$16:$A$18,0)))</f>
        <v/>
      </c>
      <c r="G12398" s="42" t="str">
        <f aca="false">IF(A12398="","",WORKDAY(B12398,F12398))</f>
        <v/>
      </c>
    </row>
    <row r="12399" customFormat="false" ht="15" hidden="false" customHeight="false" outlineLevel="0" collapsed="false">
      <c r="A12399" s="37"/>
      <c r="B12399" s="38"/>
      <c r="C12399" s="39"/>
      <c r="D12399" s="39"/>
      <c r="E12399" s="40"/>
      <c r="F12399" s="41" t="str">
        <f aca="false">IF(A12399="","",INDEX(Assumptions!$B$16:$B$18,MATCH(C12399,Assumptions!$A$16:$A$18,0)))</f>
        <v/>
      </c>
      <c r="G12399" s="42" t="str">
        <f aca="false">IF(A12399="","",WORKDAY(B12399,F12399))</f>
        <v/>
      </c>
    </row>
    <row r="12400" customFormat="false" ht="15" hidden="false" customHeight="false" outlineLevel="0" collapsed="false">
      <c r="A12400" s="37"/>
      <c r="B12400" s="38"/>
      <c r="C12400" s="39"/>
      <c r="D12400" s="39"/>
      <c r="E12400" s="40"/>
      <c r="F12400" s="41" t="str">
        <f aca="false">IF(A12400="","",INDEX(Assumptions!$B$16:$B$18,MATCH(C12400,Assumptions!$A$16:$A$18,0)))</f>
        <v/>
      </c>
      <c r="G12400" s="42" t="str">
        <f aca="false">IF(A12400="","",WORKDAY(B12400,F12400))</f>
        <v/>
      </c>
    </row>
    <row r="12401" customFormat="false" ht="15" hidden="false" customHeight="false" outlineLevel="0" collapsed="false">
      <c r="A12401" s="37"/>
      <c r="B12401" s="38"/>
      <c r="C12401" s="39"/>
      <c r="D12401" s="39"/>
      <c r="E12401" s="40"/>
      <c r="F12401" s="41" t="str">
        <f aca="false">IF(A12401="","",INDEX(Assumptions!$B$16:$B$18,MATCH(C12401,Assumptions!$A$16:$A$18,0)))</f>
        <v/>
      </c>
      <c r="G12401" s="42" t="str">
        <f aca="false">IF(A12401="","",WORKDAY(B12401,F12401))</f>
        <v/>
      </c>
    </row>
    <row r="12402" customFormat="false" ht="15" hidden="false" customHeight="false" outlineLevel="0" collapsed="false">
      <c r="A12402" s="37"/>
      <c r="B12402" s="38"/>
      <c r="C12402" s="39"/>
      <c r="D12402" s="39"/>
      <c r="E12402" s="40"/>
      <c r="F12402" s="41" t="str">
        <f aca="false">IF(A12402="","",INDEX(Assumptions!$B$16:$B$18,MATCH(C12402,Assumptions!$A$16:$A$18,0)))</f>
        <v/>
      </c>
      <c r="G12402" s="42" t="str">
        <f aca="false">IF(A12402="","",WORKDAY(B12402,F12402))</f>
        <v/>
      </c>
    </row>
    <row r="12403" customFormat="false" ht="15" hidden="false" customHeight="false" outlineLevel="0" collapsed="false">
      <c r="A12403" s="37"/>
      <c r="B12403" s="38"/>
      <c r="C12403" s="39"/>
      <c r="D12403" s="39"/>
      <c r="E12403" s="40"/>
      <c r="F12403" s="41" t="str">
        <f aca="false">IF(A12403="","",INDEX(Assumptions!$B$16:$B$18,MATCH(C12403,Assumptions!$A$16:$A$18,0)))</f>
        <v/>
      </c>
      <c r="G12403" s="42" t="str">
        <f aca="false">IF(A12403="","",WORKDAY(B12403,F12403))</f>
        <v/>
      </c>
    </row>
    <row r="12404" customFormat="false" ht="15" hidden="false" customHeight="false" outlineLevel="0" collapsed="false">
      <c r="A12404" s="37"/>
      <c r="B12404" s="38"/>
      <c r="C12404" s="39"/>
      <c r="D12404" s="39"/>
      <c r="E12404" s="40"/>
      <c r="F12404" s="41" t="str">
        <f aca="false">IF(A12404="","",INDEX(Assumptions!$B$16:$B$18,MATCH(C12404,Assumptions!$A$16:$A$18,0)))</f>
        <v/>
      </c>
      <c r="G12404" s="42" t="str">
        <f aca="false">IF(A12404="","",WORKDAY(B12404,F12404))</f>
        <v/>
      </c>
    </row>
    <row r="12405" customFormat="false" ht="15" hidden="false" customHeight="false" outlineLevel="0" collapsed="false">
      <c r="A12405" s="37"/>
      <c r="B12405" s="38"/>
      <c r="C12405" s="39"/>
      <c r="D12405" s="39"/>
      <c r="E12405" s="40"/>
      <c r="F12405" s="41" t="str">
        <f aca="false">IF(A12405="","",INDEX(Assumptions!$B$16:$B$18,MATCH(C12405,Assumptions!$A$16:$A$18,0)))</f>
        <v/>
      </c>
      <c r="G12405" s="42" t="str">
        <f aca="false">IF(A12405="","",WORKDAY(B12405,F12405))</f>
        <v/>
      </c>
    </row>
    <row r="12406" customFormat="false" ht="15" hidden="false" customHeight="false" outlineLevel="0" collapsed="false">
      <c r="A12406" s="37"/>
      <c r="B12406" s="38"/>
      <c r="C12406" s="39"/>
      <c r="D12406" s="39"/>
      <c r="E12406" s="40"/>
      <c r="F12406" s="41" t="str">
        <f aca="false">IF(A12406="","",INDEX(Assumptions!$B$16:$B$18,MATCH(C12406,Assumptions!$A$16:$A$18,0)))</f>
        <v/>
      </c>
      <c r="G12406" s="42" t="str">
        <f aca="false">IF(A12406="","",WORKDAY(B12406,F12406))</f>
        <v/>
      </c>
    </row>
    <row r="12407" customFormat="false" ht="15" hidden="false" customHeight="false" outlineLevel="0" collapsed="false">
      <c r="A12407" s="37"/>
      <c r="B12407" s="38"/>
      <c r="C12407" s="39"/>
      <c r="D12407" s="39"/>
      <c r="E12407" s="40"/>
      <c r="F12407" s="41" t="str">
        <f aca="false">IF(A12407="","",INDEX(Assumptions!$B$16:$B$18,MATCH(C12407,Assumptions!$A$16:$A$18,0)))</f>
        <v/>
      </c>
      <c r="G12407" s="42" t="str">
        <f aca="false">IF(A12407="","",WORKDAY(B12407,F12407))</f>
        <v/>
      </c>
    </row>
    <row r="12408" customFormat="false" ht="15" hidden="false" customHeight="false" outlineLevel="0" collapsed="false">
      <c r="A12408" s="37"/>
      <c r="B12408" s="38"/>
      <c r="C12408" s="39"/>
      <c r="D12408" s="39"/>
      <c r="E12408" s="40"/>
      <c r="F12408" s="41" t="str">
        <f aca="false">IF(A12408="","",INDEX(Assumptions!$B$16:$B$18,MATCH(C12408,Assumptions!$A$16:$A$18,0)))</f>
        <v/>
      </c>
      <c r="G12408" s="42" t="str">
        <f aca="false">IF(A12408="","",WORKDAY(B12408,F12408))</f>
        <v/>
      </c>
    </row>
    <row r="12409" customFormat="false" ht="15" hidden="false" customHeight="false" outlineLevel="0" collapsed="false">
      <c r="A12409" s="37"/>
      <c r="B12409" s="38"/>
      <c r="C12409" s="39"/>
      <c r="D12409" s="39"/>
      <c r="E12409" s="40"/>
      <c r="F12409" s="41" t="str">
        <f aca="false">IF(A12409="","",INDEX(Assumptions!$B$16:$B$18,MATCH(C12409,Assumptions!$A$16:$A$18,0)))</f>
        <v/>
      </c>
      <c r="G12409" s="42" t="str">
        <f aca="false">IF(A12409="","",WORKDAY(B12409,F12409))</f>
        <v/>
      </c>
    </row>
    <row r="12410" customFormat="false" ht="15" hidden="false" customHeight="false" outlineLevel="0" collapsed="false">
      <c r="A12410" s="37"/>
      <c r="B12410" s="38"/>
      <c r="C12410" s="39"/>
      <c r="D12410" s="39"/>
      <c r="E12410" s="40"/>
      <c r="F12410" s="41" t="str">
        <f aca="false">IF(A12410="","",INDEX(Assumptions!$B$16:$B$18,MATCH(C12410,Assumptions!$A$16:$A$18,0)))</f>
        <v/>
      </c>
      <c r="G12410" s="42" t="str">
        <f aca="false">IF(A12410="","",WORKDAY(B12410,F12410))</f>
        <v/>
      </c>
    </row>
    <row r="12411" customFormat="false" ht="15" hidden="false" customHeight="false" outlineLevel="0" collapsed="false">
      <c r="A12411" s="37"/>
      <c r="B12411" s="38"/>
      <c r="C12411" s="39"/>
      <c r="D12411" s="39"/>
      <c r="E12411" s="40"/>
      <c r="F12411" s="41" t="str">
        <f aca="false">IF(A12411="","",INDEX(Assumptions!$B$16:$B$18,MATCH(C12411,Assumptions!$A$16:$A$18,0)))</f>
        <v/>
      </c>
      <c r="G12411" s="42" t="str">
        <f aca="false">IF(A12411="","",WORKDAY(B12411,F12411))</f>
        <v/>
      </c>
    </row>
    <row r="12412" customFormat="false" ht="15" hidden="false" customHeight="false" outlineLevel="0" collapsed="false">
      <c r="A12412" s="37"/>
      <c r="B12412" s="38"/>
      <c r="C12412" s="39"/>
      <c r="D12412" s="39"/>
      <c r="E12412" s="40"/>
      <c r="F12412" s="41" t="str">
        <f aca="false">IF(A12412="","",INDEX(Assumptions!$B$16:$B$18,MATCH(C12412,Assumptions!$A$16:$A$18,0)))</f>
        <v/>
      </c>
      <c r="G12412" s="42" t="str">
        <f aca="false">IF(A12412="","",WORKDAY(B12412,F12412))</f>
        <v/>
      </c>
    </row>
    <row r="12413" customFormat="false" ht="15" hidden="false" customHeight="false" outlineLevel="0" collapsed="false">
      <c r="A12413" s="37"/>
      <c r="B12413" s="38"/>
      <c r="C12413" s="39"/>
      <c r="D12413" s="39"/>
      <c r="E12413" s="40"/>
      <c r="F12413" s="41" t="str">
        <f aca="false">IF(A12413="","",INDEX(Assumptions!$B$16:$B$18,MATCH(C12413,Assumptions!$A$16:$A$18,0)))</f>
        <v/>
      </c>
      <c r="G12413" s="42" t="str">
        <f aca="false">IF(A12413="","",WORKDAY(B12413,F12413))</f>
        <v/>
      </c>
    </row>
    <row r="12414" customFormat="false" ht="15" hidden="false" customHeight="false" outlineLevel="0" collapsed="false">
      <c r="A12414" s="37"/>
      <c r="B12414" s="38"/>
      <c r="C12414" s="39"/>
      <c r="D12414" s="39"/>
      <c r="E12414" s="40"/>
      <c r="F12414" s="41" t="str">
        <f aca="false">IF(A12414="","",INDEX(Assumptions!$B$16:$B$18,MATCH(C12414,Assumptions!$A$16:$A$18,0)))</f>
        <v/>
      </c>
      <c r="G12414" s="42" t="str">
        <f aca="false">IF(A12414="","",WORKDAY(B12414,F12414))</f>
        <v/>
      </c>
    </row>
    <row r="12415" customFormat="false" ht="15" hidden="false" customHeight="false" outlineLevel="0" collapsed="false">
      <c r="A12415" s="37"/>
      <c r="B12415" s="38"/>
      <c r="C12415" s="39"/>
      <c r="D12415" s="39"/>
      <c r="E12415" s="40"/>
      <c r="F12415" s="41" t="str">
        <f aca="false">IF(A12415="","",INDEX(Assumptions!$B$16:$B$18,MATCH(C12415,Assumptions!$A$16:$A$18,0)))</f>
        <v/>
      </c>
      <c r="G12415" s="42" t="str">
        <f aca="false">IF(A12415="","",WORKDAY(B12415,F12415))</f>
        <v/>
      </c>
    </row>
    <row r="12416" customFormat="false" ht="15" hidden="false" customHeight="false" outlineLevel="0" collapsed="false">
      <c r="A12416" s="37"/>
      <c r="B12416" s="38"/>
      <c r="C12416" s="39"/>
      <c r="D12416" s="39"/>
      <c r="E12416" s="40"/>
      <c r="F12416" s="41" t="str">
        <f aca="false">IF(A12416="","",INDEX(Assumptions!$B$16:$B$18,MATCH(C12416,Assumptions!$A$16:$A$18,0)))</f>
        <v/>
      </c>
      <c r="G12416" s="42" t="str">
        <f aca="false">IF(A12416="","",WORKDAY(B12416,F12416))</f>
        <v/>
      </c>
    </row>
    <row r="12417" customFormat="false" ht="15" hidden="false" customHeight="false" outlineLevel="0" collapsed="false">
      <c r="A12417" s="37"/>
      <c r="B12417" s="38"/>
      <c r="C12417" s="39"/>
      <c r="D12417" s="39"/>
      <c r="E12417" s="40"/>
      <c r="F12417" s="41" t="str">
        <f aca="false">IF(A12417="","",INDEX(Assumptions!$B$16:$B$18,MATCH(C12417,Assumptions!$A$16:$A$18,0)))</f>
        <v/>
      </c>
      <c r="G12417" s="42" t="str">
        <f aca="false">IF(A12417="","",WORKDAY(B12417,F12417))</f>
        <v/>
      </c>
    </row>
    <row r="12418" customFormat="false" ht="15" hidden="false" customHeight="false" outlineLevel="0" collapsed="false">
      <c r="A12418" s="37"/>
      <c r="B12418" s="38"/>
      <c r="C12418" s="39"/>
      <c r="D12418" s="39"/>
      <c r="E12418" s="40"/>
      <c r="F12418" s="41" t="str">
        <f aca="false">IF(A12418="","",INDEX(Assumptions!$B$16:$B$18,MATCH(C12418,Assumptions!$A$16:$A$18,0)))</f>
        <v/>
      </c>
      <c r="G12418" s="42" t="str">
        <f aca="false">IF(A12418="","",WORKDAY(B12418,F12418))</f>
        <v/>
      </c>
    </row>
    <row r="12419" customFormat="false" ht="15" hidden="false" customHeight="false" outlineLevel="0" collapsed="false">
      <c r="A12419" s="37"/>
      <c r="B12419" s="38"/>
      <c r="C12419" s="39"/>
      <c r="D12419" s="39"/>
      <c r="E12419" s="40"/>
      <c r="F12419" s="41" t="str">
        <f aca="false">IF(A12419="","",INDEX(Assumptions!$B$16:$B$18,MATCH(C12419,Assumptions!$A$16:$A$18,0)))</f>
        <v/>
      </c>
      <c r="G12419" s="42" t="str">
        <f aca="false">IF(A12419="","",WORKDAY(B12419,F12419))</f>
        <v/>
      </c>
    </row>
    <row r="12420" customFormat="false" ht="15" hidden="false" customHeight="false" outlineLevel="0" collapsed="false">
      <c r="A12420" s="37"/>
      <c r="B12420" s="38"/>
      <c r="C12420" s="39"/>
      <c r="D12420" s="39"/>
      <c r="E12420" s="40"/>
      <c r="F12420" s="41" t="str">
        <f aca="false">IF(A12420="","",INDEX(Assumptions!$B$16:$B$18,MATCH(C12420,Assumptions!$A$16:$A$18,0)))</f>
        <v/>
      </c>
      <c r="G12420" s="42" t="str">
        <f aca="false">IF(A12420="","",WORKDAY(B12420,F12420))</f>
        <v/>
      </c>
    </row>
    <row r="12421" customFormat="false" ht="15" hidden="false" customHeight="false" outlineLevel="0" collapsed="false">
      <c r="A12421" s="37"/>
      <c r="B12421" s="38"/>
      <c r="C12421" s="39"/>
      <c r="D12421" s="39"/>
      <c r="E12421" s="40"/>
      <c r="F12421" s="41" t="str">
        <f aca="false">IF(A12421="","",INDEX(Assumptions!$B$16:$B$18,MATCH(C12421,Assumptions!$A$16:$A$18,0)))</f>
        <v/>
      </c>
      <c r="G12421" s="42" t="str">
        <f aca="false">IF(A12421="","",WORKDAY(B12421,F12421))</f>
        <v/>
      </c>
    </row>
    <row r="12422" customFormat="false" ht="15" hidden="false" customHeight="false" outlineLevel="0" collapsed="false">
      <c r="A12422" s="37"/>
      <c r="B12422" s="38"/>
      <c r="C12422" s="39"/>
      <c r="D12422" s="39"/>
      <c r="E12422" s="40"/>
      <c r="F12422" s="41" t="str">
        <f aca="false">IF(A12422="","",INDEX(Assumptions!$B$16:$B$18,MATCH(C12422,Assumptions!$A$16:$A$18,0)))</f>
        <v/>
      </c>
      <c r="G12422" s="42" t="str">
        <f aca="false">IF(A12422="","",WORKDAY(B12422,F12422))</f>
        <v/>
      </c>
    </row>
    <row r="12423" customFormat="false" ht="15" hidden="false" customHeight="false" outlineLevel="0" collapsed="false">
      <c r="A12423" s="37"/>
      <c r="B12423" s="38"/>
      <c r="C12423" s="39"/>
      <c r="D12423" s="39"/>
      <c r="E12423" s="40"/>
      <c r="F12423" s="41" t="str">
        <f aca="false">IF(A12423="","",INDEX(Assumptions!$B$16:$B$18,MATCH(C12423,Assumptions!$A$16:$A$18,0)))</f>
        <v/>
      </c>
      <c r="G12423" s="42" t="str">
        <f aca="false">IF(A12423="","",WORKDAY(B12423,F12423))</f>
        <v/>
      </c>
    </row>
    <row r="12424" customFormat="false" ht="15" hidden="false" customHeight="false" outlineLevel="0" collapsed="false">
      <c r="A12424" s="37"/>
      <c r="B12424" s="38"/>
      <c r="C12424" s="39"/>
      <c r="D12424" s="39"/>
      <c r="E12424" s="40"/>
      <c r="F12424" s="41" t="str">
        <f aca="false">IF(A12424="","",INDEX(Assumptions!$B$16:$B$18,MATCH(C12424,Assumptions!$A$16:$A$18,0)))</f>
        <v/>
      </c>
      <c r="G12424" s="42" t="str">
        <f aca="false">IF(A12424="","",WORKDAY(B12424,F12424))</f>
        <v/>
      </c>
    </row>
    <row r="12425" customFormat="false" ht="15" hidden="false" customHeight="false" outlineLevel="0" collapsed="false">
      <c r="A12425" s="37"/>
      <c r="B12425" s="38"/>
      <c r="C12425" s="39"/>
      <c r="D12425" s="39"/>
      <c r="E12425" s="40"/>
      <c r="F12425" s="41" t="str">
        <f aca="false">IF(A12425="","",INDEX(Assumptions!$B$16:$B$18,MATCH(C12425,Assumptions!$A$16:$A$18,0)))</f>
        <v/>
      </c>
      <c r="G12425" s="42" t="str">
        <f aca="false">IF(A12425="","",WORKDAY(B12425,F12425))</f>
        <v/>
      </c>
    </row>
    <row r="12426" customFormat="false" ht="15" hidden="false" customHeight="false" outlineLevel="0" collapsed="false">
      <c r="A12426" s="37"/>
      <c r="B12426" s="38"/>
      <c r="C12426" s="39"/>
      <c r="D12426" s="39"/>
      <c r="E12426" s="40"/>
      <c r="F12426" s="41" t="str">
        <f aca="false">IF(A12426="","",INDEX(Assumptions!$B$16:$B$18,MATCH(C12426,Assumptions!$A$16:$A$18,0)))</f>
        <v/>
      </c>
      <c r="G12426" s="42" t="str">
        <f aca="false">IF(A12426="","",WORKDAY(B12426,F12426))</f>
        <v/>
      </c>
    </row>
    <row r="12427" customFormat="false" ht="15" hidden="false" customHeight="false" outlineLevel="0" collapsed="false">
      <c r="A12427" s="37"/>
      <c r="B12427" s="38"/>
      <c r="C12427" s="39"/>
      <c r="D12427" s="39"/>
      <c r="E12427" s="40"/>
      <c r="F12427" s="41" t="str">
        <f aca="false">IF(A12427="","",INDEX(Assumptions!$B$16:$B$18,MATCH(C12427,Assumptions!$A$16:$A$18,0)))</f>
        <v/>
      </c>
      <c r="G12427" s="42" t="str">
        <f aca="false">IF(A12427="","",WORKDAY(B12427,F12427))</f>
        <v/>
      </c>
    </row>
    <row r="12428" customFormat="false" ht="15" hidden="false" customHeight="false" outlineLevel="0" collapsed="false">
      <c r="A12428" s="37"/>
      <c r="B12428" s="38"/>
      <c r="C12428" s="39"/>
      <c r="D12428" s="39"/>
      <c r="E12428" s="40"/>
      <c r="F12428" s="41" t="str">
        <f aca="false">IF(A12428="","",INDEX(Assumptions!$B$16:$B$18,MATCH(C12428,Assumptions!$A$16:$A$18,0)))</f>
        <v/>
      </c>
      <c r="G12428" s="42" t="str">
        <f aca="false">IF(A12428="","",WORKDAY(B12428,F12428))</f>
        <v/>
      </c>
    </row>
    <row r="12429" customFormat="false" ht="15" hidden="false" customHeight="false" outlineLevel="0" collapsed="false">
      <c r="A12429" s="37"/>
      <c r="B12429" s="38"/>
      <c r="C12429" s="39"/>
      <c r="D12429" s="39"/>
      <c r="E12429" s="40"/>
      <c r="F12429" s="41" t="str">
        <f aca="false">IF(A12429="","",INDEX(Assumptions!$B$16:$B$18,MATCH(C12429,Assumptions!$A$16:$A$18,0)))</f>
        <v/>
      </c>
      <c r="G12429" s="42" t="str">
        <f aca="false">IF(A12429="","",WORKDAY(B12429,F12429))</f>
        <v/>
      </c>
    </row>
    <row r="12430" customFormat="false" ht="15" hidden="false" customHeight="false" outlineLevel="0" collapsed="false">
      <c r="A12430" s="37"/>
      <c r="B12430" s="38"/>
      <c r="C12430" s="39"/>
      <c r="D12430" s="39"/>
      <c r="E12430" s="40"/>
      <c r="F12430" s="41" t="str">
        <f aca="false">IF(A12430="","",INDEX(Assumptions!$B$16:$B$18,MATCH(C12430,Assumptions!$A$16:$A$18,0)))</f>
        <v/>
      </c>
      <c r="G12430" s="42" t="str">
        <f aca="false">IF(A12430="","",WORKDAY(B12430,F12430))</f>
        <v/>
      </c>
    </row>
    <row r="12431" customFormat="false" ht="15" hidden="false" customHeight="false" outlineLevel="0" collapsed="false">
      <c r="A12431" s="37"/>
      <c r="B12431" s="38"/>
      <c r="C12431" s="39"/>
      <c r="D12431" s="39"/>
      <c r="E12431" s="40"/>
      <c r="F12431" s="41" t="str">
        <f aca="false">IF(A12431="","",INDEX(Assumptions!$B$16:$B$18,MATCH(C12431,Assumptions!$A$16:$A$18,0)))</f>
        <v/>
      </c>
      <c r="G12431" s="42" t="str">
        <f aca="false">IF(A12431="","",WORKDAY(B12431,F12431))</f>
        <v/>
      </c>
    </row>
    <row r="12432" customFormat="false" ht="15" hidden="false" customHeight="false" outlineLevel="0" collapsed="false">
      <c r="A12432" s="37"/>
      <c r="B12432" s="38"/>
      <c r="C12432" s="39"/>
      <c r="D12432" s="39"/>
      <c r="E12432" s="40"/>
      <c r="F12432" s="41" t="str">
        <f aca="false">IF(A12432="","",INDEX(Assumptions!$B$16:$B$18,MATCH(C12432,Assumptions!$A$16:$A$18,0)))</f>
        <v/>
      </c>
      <c r="G12432" s="42" t="str">
        <f aca="false">IF(A12432="","",WORKDAY(B12432,F12432))</f>
        <v/>
      </c>
    </row>
    <row r="12433" customFormat="false" ht="15" hidden="false" customHeight="false" outlineLevel="0" collapsed="false">
      <c r="A12433" s="37"/>
      <c r="B12433" s="38"/>
      <c r="C12433" s="39"/>
      <c r="D12433" s="39"/>
      <c r="E12433" s="40"/>
      <c r="F12433" s="41" t="str">
        <f aca="false">IF(A12433="","",INDEX(Assumptions!$B$16:$B$18,MATCH(C12433,Assumptions!$A$16:$A$18,0)))</f>
        <v/>
      </c>
      <c r="G12433" s="42" t="str">
        <f aca="false">IF(A12433="","",WORKDAY(B12433,F12433))</f>
        <v/>
      </c>
    </row>
    <row r="12434" customFormat="false" ht="15" hidden="false" customHeight="false" outlineLevel="0" collapsed="false">
      <c r="A12434" s="37"/>
      <c r="B12434" s="38"/>
      <c r="C12434" s="39"/>
      <c r="D12434" s="39"/>
      <c r="E12434" s="40"/>
      <c r="F12434" s="41" t="str">
        <f aca="false">IF(A12434="","",INDEX(Assumptions!$B$16:$B$18,MATCH(C12434,Assumptions!$A$16:$A$18,0)))</f>
        <v/>
      </c>
      <c r="G12434" s="42" t="str">
        <f aca="false">IF(A12434="","",WORKDAY(B12434,F12434))</f>
        <v/>
      </c>
    </row>
    <row r="12435" customFormat="false" ht="15" hidden="false" customHeight="false" outlineLevel="0" collapsed="false">
      <c r="A12435" s="37"/>
      <c r="B12435" s="38"/>
      <c r="C12435" s="39"/>
      <c r="D12435" s="39"/>
      <c r="E12435" s="40"/>
      <c r="F12435" s="41" t="str">
        <f aca="false">IF(A12435="","",INDEX(Assumptions!$B$16:$B$18,MATCH(C12435,Assumptions!$A$16:$A$18,0)))</f>
        <v/>
      </c>
      <c r="G12435" s="42" t="str">
        <f aca="false">IF(A12435="","",WORKDAY(B12435,F12435))</f>
        <v/>
      </c>
    </row>
    <row r="12436" customFormat="false" ht="15" hidden="false" customHeight="false" outlineLevel="0" collapsed="false">
      <c r="A12436" s="37"/>
      <c r="B12436" s="38"/>
      <c r="C12436" s="39"/>
      <c r="D12436" s="39"/>
      <c r="E12436" s="40"/>
      <c r="F12436" s="41" t="str">
        <f aca="false">IF(A12436="","",INDEX(Assumptions!$B$16:$B$18,MATCH(C12436,Assumptions!$A$16:$A$18,0)))</f>
        <v/>
      </c>
      <c r="G12436" s="42" t="str">
        <f aca="false">IF(A12436="","",WORKDAY(B12436,F12436))</f>
        <v/>
      </c>
    </row>
    <row r="12437" customFormat="false" ht="15" hidden="false" customHeight="false" outlineLevel="0" collapsed="false">
      <c r="A12437" s="37"/>
      <c r="B12437" s="38"/>
      <c r="C12437" s="39"/>
      <c r="D12437" s="39"/>
      <c r="E12437" s="40"/>
      <c r="F12437" s="41" t="str">
        <f aca="false">IF(A12437="","",INDEX(Assumptions!$B$16:$B$18,MATCH(C12437,Assumptions!$A$16:$A$18,0)))</f>
        <v/>
      </c>
      <c r="G12437" s="42" t="str">
        <f aca="false">IF(A12437="","",WORKDAY(B12437,F12437))</f>
        <v/>
      </c>
    </row>
    <row r="12438" customFormat="false" ht="15" hidden="false" customHeight="false" outlineLevel="0" collapsed="false">
      <c r="A12438" s="37"/>
      <c r="B12438" s="38"/>
      <c r="C12438" s="39"/>
      <c r="D12438" s="39"/>
      <c r="E12438" s="40"/>
      <c r="F12438" s="41" t="str">
        <f aca="false">IF(A12438="","",INDEX(Assumptions!$B$16:$B$18,MATCH(C12438,Assumptions!$A$16:$A$18,0)))</f>
        <v/>
      </c>
      <c r="G12438" s="42" t="str">
        <f aca="false">IF(A12438="","",WORKDAY(B12438,F12438))</f>
        <v/>
      </c>
    </row>
    <row r="12439" customFormat="false" ht="15" hidden="false" customHeight="false" outlineLevel="0" collapsed="false">
      <c r="A12439" s="37"/>
      <c r="B12439" s="38"/>
      <c r="C12439" s="39"/>
      <c r="D12439" s="39"/>
      <c r="E12439" s="40"/>
      <c r="F12439" s="41" t="str">
        <f aca="false">IF(A12439="","",INDEX(Assumptions!$B$16:$B$18,MATCH(C12439,Assumptions!$A$16:$A$18,0)))</f>
        <v/>
      </c>
      <c r="G12439" s="42" t="str">
        <f aca="false">IF(A12439="","",WORKDAY(B12439,F12439))</f>
        <v/>
      </c>
    </row>
    <row r="12440" customFormat="false" ht="15" hidden="false" customHeight="false" outlineLevel="0" collapsed="false">
      <c r="A12440" s="37"/>
      <c r="B12440" s="38"/>
      <c r="C12440" s="39"/>
      <c r="D12440" s="39"/>
      <c r="E12440" s="40"/>
      <c r="F12440" s="41" t="str">
        <f aca="false">IF(A12440="","",INDEX(Assumptions!$B$16:$B$18,MATCH(C12440,Assumptions!$A$16:$A$18,0)))</f>
        <v/>
      </c>
      <c r="G12440" s="42" t="str">
        <f aca="false">IF(A12440="","",WORKDAY(B12440,F12440))</f>
        <v/>
      </c>
    </row>
    <row r="12441" customFormat="false" ht="15" hidden="false" customHeight="false" outlineLevel="0" collapsed="false">
      <c r="A12441" s="37"/>
      <c r="B12441" s="38"/>
      <c r="C12441" s="39"/>
      <c r="D12441" s="39"/>
      <c r="E12441" s="40"/>
      <c r="F12441" s="41" t="str">
        <f aca="false">IF(A12441="","",INDEX(Assumptions!$B$16:$B$18,MATCH(C12441,Assumptions!$A$16:$A$18,0)))</f>
        <v/>
      </c>
      <c r="G12441" s="42" t="str">
        <f aca="false">IF(A12441="","",WORKDAY(B12441,F12441))</f>
        <v/>
      </c>
    </row>
    <row r="12442" customFormat="false" ht="15" hidden="false" customHeight="false" outlineLevel="0" collapsed="false">
      <c r="A12442" s="37"/>
      <c r="B12442" s="38"/>
      <c r="C12442" s="39"/>
      <c r="D12442" s="39"/>
      <c r="E12442" s="40"/>
      <c r="F12442" s="41" t="str">
        <f aca="false">IF(A12442="","",INDEX(Assumptions!$B$16:$B$18,MATCH(C12442,Assumptions!$A$16:$A$18,0)))</f>
        <v/>
      </c>
      <c r="G12442" s="42" t="str">
        <f aca="false">IF(A12442="","",WORKDAY(B12442,F12442))</f>
        <v/>
      </c>
    </row>
    <row r="12443" customFormat="false" ht="15" hidden="false" customHeight="false" outlineLevel="0" collapsed="false">
      <c r="A12443" s="37"/>
      <c r="B12443" s="38"/>
      <c r="C12443" s="39"/>
      <c r="D12443" s="39"/>
      <c r="E12443" s="40"/>
      <c r="F12443" s="41" t="str">
        <f aca="false">IF(A12443="","",INDEX(Assumptions!$B$16:$B$18,MATCH(C12443,Assumptions!$A$16:$A$18,0)))</f>
        <v/>
      </c>
      <c r="G12443" s="42" t="str">
        <f aca="false">IF(A12443="","",WORKDAY(B12443,F12443))</f>
        <v/>
      </c>
    </row>
    <row r="12444" customFormat="false" ht="15" hidden="false" customHeight="false" outlineLevel="0" collapsed="false">
      <c r="A12444" s="37"/>
      <c r="B12444" s="38"/>
      <c r="C12444" s="39"/>
      <c r="D12444" s="39"/>
      <c r="E12444" s="40"/>
      <c r="F12444" s="41" t="str">
        <f aca="false">IF(A12444="","",INDEX(Assumptions!$B$16:$B$18,MATCH(C12444,Assumptions!$A$16:$A$18,0)))</f>
        <v/>
      </c>
      <c r="G12444" s="42" t="str">
        <f aca="false">IF(A12444="","",WORKDAY(B12444,F12444))</f>
        <v/>
      </c>
    </row>
    <row r="12445" customFormat="false" ht="15" hidden="false" customHeight="false" outlineLevel="0" collapsed="false">
      <c r="A12445" s="37"/>
      <c r="B12445" s="38"/>
      <c r="C12445" s="39"/>
      <c r="D12445" s="39"/>
      <c r="E12445" s="40"/>
      <c r="F12445" s="41" t="str">
        <f aca="false">IF(A12445="","",INDEX(Assumptions!$B$16:$B$18,MATCH(C12445,Assumptions!$A$16:$A$18,0)))</f>
        <v/>
      </c>
      <c r="G12445" s="42" t="str">
        <f aca="false">IF(A12445="","",WORKDAY(B12445,F12445))</f>
        <v/>
      </c>
    </row>
    <row r="12446" customFormat="false" ht="15" hidden="false" customHeight="false" outlineLevel="0" collapsed="false">
      <c r="A12446" s="37"/>
      <c r="B12446" s="38"/>
      <c r="C12446" s="39"/>
      <c r="D12446" s="39"/>
      <c r="E12446" s="40"/>
      <c r="F12446" s="41" t="str">
        <f aca="false">IF(A12446="","",INDEX(Assumptions!$B$16:$B$18,MATCH(C12446,Assumptions!$A$16:$A$18,0)))</f>
        <v/>
      </c>
      <c r="G12446" s="42" t="str">
        <f aca="false">IF(A12446="","",WORKDAY(B12446,F12446))</f>
        <v/>
      </c>
    </row>
    <row r="12447" customFormat="false" ht="15" hidden="false" customHeight="false" outlineLevel="0" collapsed="false">
      <c r="A12447" s="37"/>
      <c r="B12447" s="38"/>
      <c r="C12447" s="39"/>
      <c r="D12447" s="39"/>
      <c r="E12447" s="40"/>
      <c r="F12447" s="41" t="str">
        <f aca="false">IF(A12447="","",INDEX(Assumptions!$B$16:$B$18,MATCH(C12447,Assumptions!$A$16:$A$18,0)))</f>
        <v/>
      </c>
      <c r="G12447" s="42" t="str">
        <f aca="false">IF(A12447="","",WORKDAY(B12447,F12447))</f>
        <v/>
      </c>
    </row>
    <row r="12448" customFormat="false" ht="15" hidden="false" customHeight="false" outlineLevel="0" collapsed="false">
      <c r="A12448" s="37"/>
      <c r="B12448" s="38"/>
      <c r="C12448" s="39"/>
      <c r="D12448" s="39"/>
      <c r="E12448" s="40"/>
      <c r="F12448" s="41" t="str">
        <f aca="false">IF(A12448="","",INDEX(Assumptions!$B$16:$B$18,MATCH(C12448,Assumptions!$A$16:$A$18,0)))</f>
        <v/>
      </c>
      <c r="G12448" s="42" t="str">
        <f aca="false">IF(A12448="","",WORKDAY(B12448,F12448))</f>
        <v/>
      </c>
    </row>
    <row r="12449" customFormat="false" ht="15" hidden="false" customHeight="false" outlineLevel="0" collapsed="false">
      <c r="A12449" s="37"/>
      <c r="B12449" s="38"/>
      <c r="C12449" s="39"/>
      <c r="D12449" s="39"/>
      <c r="E12449" s="40"/>
      <c r="F12449" s="41" t="str">
        <f aca="false">IF(A12449="","",INDEX(Assumptions!$B$16:$B$18,MATCH(C12449,Assumptions!$A$16:$A$18,0)))</f>
        <v/>
      </c>
      <c r="G12449" s="42" t="str">
        <f aca="false">IF(A12449="","",WORKDAY(B12449,F12449))</f>
        <v/>
      </c>
    </row>
    <row r="12450" customFormat="false" ht="15" hidden="false" customHeight="false" outlineLevel="0" collapsed="false">
      <c r="A12450" s="37"/>
      <c r="B12450" s="38"/>
      <c r="C12450" s="39"/>
      <c r="D12450" s="39"/>
      <c r="E12450" s="40"/>
      <c r="F12450" s="41" t="str">
        <f aca="false">IF(A12450="","",INDEX(Assumptions!$B$16:$B$18,MATCH(C12450,Assumptions!$A$16:$A$18,0)))</f>
        <v/>
      </c>
      <c r="G12450" s="42" t="str">
        <f aca="false">IF(A12450="","",WORKDAY(B12450,F12450))</f>
        <v/>
      </c>
    </row>
    <row r="12451" customFormat="false" ht="15" hidden="false" customHeight="false" outlineLevel="0" collapsed="false">
      <c r="A12451" s="37"/>
      <c r="B12451" s="38"/>
      <c r="C12451" s="39"/>
      <c r="D12451" s="39"/>
      <c r="E12451" s="40"/>
      <c r="F12451" s="41" t="str">
        <f aca="false">IF(A12451="","",INDEX(Assumptions!$B$16:$B$18,MATCH(C12451,Assumptions!$A$16:$A$18,0)))</f>
        <v/>
      </c>
      <c r="G12451" s="42" t="str">
        <f aca="false">IF(A12451="","",WORKDAY(B12451,F12451))</f>
        <v/>
      </c>
    </row>
    <row r="12452" customFormat="false" ht="15" hidden="false" customHeight="false" outlineLevel="0" collapsed="false">
      <c r="A12452" s="37"/>
      <c r="B12452" s="38"/>
      <c r="C12452" s="39"/>
      <c r="D12452" s="39"/>
      <c r="E12452" s="40"/>
      <c r="F12452" s="41" t="str">
        <f aca="false">IF(A12452="","",INDEX(Assumptions!$B$16:$B$18,MATCH(C12452,Assumptions!$A$16:$A$18,0)))</f>
        <v/>
      </c>
      <c r="G12452" s="42" t="str">
        <f aca="false">IF(A12452="","",WORKDAY(B12452,F12452))</f>
        <v/>
      </c>
    </row>
    <row r="12453" customFormat="false" ht="15" hidden="false" customHeight="false" outlineLevel="0" collapsed="false">
      <c r="A12453" s="37"/>
      <c r="B12453" s="38"/>
      <c r="C12453" s="39"/>
      <c r="D12453" s="39"/>
      <c r="E12453" s="40"/>
      <c r="F12453" s="41" t="str">
        <f aca="false">IF(A12453="","",INDEX(Assumptions!$B$16:$B$18,MATCH(C12453,Assumptions!$A$16:$A$18,0)))</f>
        <v/>
      </c>
      <c r="G12453" s="42" t="str">
        <f aca="false">IF(A12453="","",WORKDAY(B12453,F12453))</f>
        <v/>
      </c>
    </row>
    <row r="12454" customFormat="false" ht="15" hidden="false" customHeight="false" outlineLevel="0" collapsed="false">
      <c r="A12454" s="37"/>
      <c r="B12454" s="38"/>
      <c r="C12454" s="39"/>
      <c r="D12454" s="39"/>
      <c r="E12454" s="40"/>
      <c r="F12454" s="41" t="str">
        <f aca="false">IF(A12454="","",INDEX(Assumptions!$B$16:$B$18,MATCH(C12454,Assumptions!$A$16:$A$18,0)))</f>
        <v/>
      </c>
      <c r="G12454" s="42" t="str">
        <f aca="false">IF(A12454="","",WORKDAY(B12454,F12454))</f>
        <v/>
      </c>
    </row>
    <row r="12455" customFormat="false" ht="15" hidden="false" customHeight="false" outlineLevel="0" collapsed="false">
      <c r="A12455" s="37"/>
      <c r="B12455" s="38"/>
      <c r="C12455" s="39"/>
      <c r="D12455" s="39"/>
      <c r="E12455" s="40"/>
      <c r="F12455" s="41" t="str">
        <f aca="false">IF(A12455="","",INDEX(Assumptions!$B$16:$B$18,MATCH(C12455,Assumptions!$A$16:$A$18,0)))</f>
        <v/>
      </c>
      <c r="G12455" s="42" t="str">
        <f aca="false">IF(A12455="","",WORKDAY(B12455,F12455))</f>
        <v/>
      </c>
    </row>
    <row r="12456" customFormat="false" ht="15" hidden="false" customHeight="false" outlineLevel="0" collapsed="false">
      <c r="A12456" s="37"/>
      <c r="B12456" s="38"/>
      <c r="C12456" s="39"/>
      <c r="D12456" s="39"/>
      <c r="E12456" s="40"/>
      <c r="F12456" s="41" t="str">
        <f aca="false">IF(A12456="","",INDEX(Assumptions!$B$16:$B$18,MATCH(C12456,Assumptions!$A$16:$A$18,0)))</f>
        <v/>
      </c>
      <c r="G12456" s="42" t="str">
        <f aca="false">IF(A12456="","",WORKDAY(B12456,F12456))</f>
        <v/>
      </c>
    </row>
    <row r="12457" customFormat="false" ht="15" hidden="false" customHeight="false" outlineLevel="0" collapsed="false">
      <c r="A12457" s="37"/>
      <c r="B12457" s="38"/>
      <c r="C12457" s="39"/>
      <c r="D12457" s="39"/>
      <c r="E12457" s="40"/>
      <c r="F12457" s="41" t="str">
        <f aca="false">IF(A12457="","",INDEX(Assumptions!$B$16:$B$18,MATCH(C12457,Assumptions!$A$16:$A$18,0)))</f>
        <v/>
      </c>
      <c r="G12457" s="42" t="str">
        <f aca="false">IF(A12457="","",WORKDAY(B12457,F12457))</f>
        <v/>
      </c>
    </row>
    <row r="12458" customFormat="false" ht="15" hidden="false" customHeight="false" outlineLevel="0" collapsed="false">
      <c r="A12458" s="37"/>
      <c r="B12458" s="38"/>
      <c r="C12458" s="39"/>
      <c r="D12458" s="39"/>
      <c r="E12458" s="40"/>
      <c r="F12458" s="41" t="str">
        <f aca="false">IF(A12458="","",INDEX(Assumptions!$B$16:$B$18,MATCH(C12458,Assumptions!$A$16:$A$18,0)))</f>
        <v/>
      </c>
      <c r="G12458" s="42" t="str">
        <f aca="false">IF(A12458="","",WORKDAY(B12458,F12458))</f>
        <v/>
      </c>
    </row>
    <row r="12459" customFormat="false" ht="15" hidden="false" customHeight="false" outlineLevel="0" collapsed="false">
      <c r="A12459" s="37"/>
      <c r="B12459" s="38"/>
      <c r="C12459" s="39"/>
      <c r="D12459" s="39"/>
      <c r="E12459" s="40"/>
      <c r="F12459" s="41" t="str">
        <f aca="false">IF(A12459="","",INDEX(Assumptions!$B$16:$B$18,MATCH(C12459,Assumptions!$A$16:$A$18,0)))</f>
        <v/>
      </c>
      <c r="G12459" s="42" t="str">
        <f aca="false">IF(A12459="","",WORKDAY(B12459,F12459))</f>
        <v/>
      </c>
    </row>
    <row r="12460" customFormat="false" ht="15" hidden="false" customHeight="false" outlineLevel="0" collapsed="false">
      <c r="A12460" s="37"/>
      <c r="B12460" s="38"/>
      <c r="C12460" s="39"/>
      <c r="D12460" s="39"/>
      <c r="E12460" s="40"/>
      <c r="F12460" s="41" t="str">
        <f aca="false">IF(A12460="","",INDEX(Assumptions!$B$16:$B$18,MATCH(C12460,Assumptions!$A$16:$A$18,0)))</f>
        <v/>
      </c>
      <c r="G12460" s="42" t="str">
        <f aca="false">IF(A12460="","",WORKDAY(B12460,F12460))</f>
        <v/>
      </c>
    </row>
    <row r="12461" customFormat="false" ht="15" hidden="false" customHeight="false" outlineLevel="0" collapsed="false">
      <c r="A12461" s="37"/>
      <c r="B12461" s="38"/>
      <c r="C12461" s="39"/>
      <c r="D12461" s="39"/>
      <c r="E12461" s="40"/>
      <c r="F12461" s="41" t="str">
        <f aca="false">IF(A12461="","",INDEX(Assumptions!$B$16:$B$18,MATCH(C12461,Assumptions!$A$16:$A$18,0)))</f>
        <v/>
      </c>
      <c r="G12461" s="42" t="str">
        <f aca="false">IF(A12461="","",WORKDAY(B12461,F12461))</f>
        <v/>
      </c>
    </row>
    <row r="12462" customFormat="false" ht="15" hidden="false" customHeight="false" outlineLevel="0" collapsed="false">
      <c r="A12462" s="37"/>
      <c r="B12462" s="38"/>
      <c r="C12462" s="39"/>
      <c r="D12462" s="39"/>
      <c r="E12462" s="40"/>
      <c r="F12462" s="41" t="str">
        <f aca="false">IF(A12462="","",INDEX(Assumptions!$B$16:$B$18,MATCH(C12462,Assumptions!$A$16:$A$18,0)))</f>
        <v/>
      </c>
      <c r="G12462" s="42" t="str">
        <f aca="false">IF(A12462="","",WORKDAY(B12462,F12462))</f>
        <v/>
      </c>
    </row>
    <row r="12463" customFormat="false" ht="15" hidden="false" customHeight="false" outlineLevel="0" collapsed="false">
      <c r="A12463" s="37"/>
      <c r="B12463" s="38"/>
      <c r="C12463" s="39"/>
      <c r="D12463" s="39"/>
      <c r="E12463" s="40"/>
      <c r="F12463" s="41" t="str">
        <f aca="false">IF(A12463="","",INDEX(Assumptions!$B$16:$B$18,MATCH(C12463,Assumptions!$A$16:$A$18,0)))</f>
        <v/>
      </c>
      <c r="G12463" s="42" t="str">
        <f aca="false">IF(A12463="","",WORKDAY(B12463,F12463))</f>
        <v/>
      </c>
    </row>
    <row r="12464" customFormat="false" ht="15" hidden="false" customHeight="false" outlineLevel="0" collapsed="false">
      <c r="A12464" s="37"/>
      <c r="B12464" s="38"/>
      <c r="C12464" s="39"/>
      <c r="D12464" s="39"/>
      <c r="E12464" s="40"/>
      <c r="F12464" s="41" t="str">
        <f aca="false">IF(A12464="","",INDEX(Assumptions!$B$16:$B$18,MATCH(C12464,Assumptions!$A$16:$A$18,0)))</f>
        <v/>
      </c>
      <c r="G12464" s="42" t="str">
        <f aca="false">IF(A12464="","",WORKDAY(B12464,F12464))</f>
        <v/>
      </c>
    </row>
    <row r="12465" customFormat="false" ht="15" hidden="false" customHeight="false" outlineLevel="0" collapsed="false">
      <c r="A12465" s="37"/>
      <c r="B12465" s="38"/>
      <c r="C12465" s="39"/>
      <c r="D12465" s="39"/>
      <c r="E12465" s="40"/>
      <c r="F12465" s="41" t="str">
        <f aca="false">IF(A12465="","",INDEX(Assumptions!$B$16:$B$18,MATCH(C12465,Assumptions!$A$16:$A$18,0)))</f>
        <v/>
      </c>
      <c r="G12465" s="42" t="str">
        <f aca="false">IF(A12465="","",WORKDAY(B12465,F12465))</f>
        <v/>
      </c>
    </row>
    <row r="12466" customFormat="false" ht="15" hidden="false" customHeight="false" outlineLevel="0" collapsed="false">
      <c r="A12466" s="37"/>
      <c r="B12466" s="38"/>
      <c r="C12466" s="39"/>
      <c r="D12466" s="39"/>
      <c r="E12466" s="40"/>
      <c r="F12466" s="41" t="str">
        <f aca="false">IF(A12466="","",INDEX(Assumptions!$B$16:$B$18,MATCH(C12466,Assumptions!$A$16:$A$18,0)))</f>
        <v/>
      </c>
      <c r="G12466" s="42" t="str">
        <f aca="false">IF(A12466="","",WORKDAY(B12466,F12466))</f>
        <v/>
      </c>
    </row>
    <row r="12467" customFormat="false" ht="15" hidden="false" customHeight="false" outlineLevel="0" collapsed="false">
      <c r="A12467" s="37"/>
      <c r="B12467" s="38"/>
      <c r="C12467" s="39"/>
      <c r="D12467" s="39"/>
      <c r="E12467" s="40"/>
      <c r="F12467" s="41" t="str">
        <f aca="false">IF(A12467="","",INDEX(Assumptions!$B$16:$B$18,MATCH(C12467,Assumptions!$A$16:$A$18,0)))</f>
        <v/>
      </c>
      <c r="G12467" s="42" t="str">
        <f aca="false">IF(A12467="","",WORKDAY(B12467,F12467))</f>
        <v/>
      </c>
    </row>
    <row r="12468" customFormat="false" ht="15" hidden="false" customHeight="false" outlineLevel="0" collapsed="false">
      <c r="A12468" s="37"/>
      <c r="B12468" s="38"/>
      <c r="C12468" s="39"/>
      <c r="D12468" s="39"/>
      <c r="E12468" s="40"/>
      <c r="F12468" s="41" t="str">
        <f aca="false">IF(A12468="","",INDEX(Assumptions!$B$16:$B$18,MATCH(C12468,Assumptions!$A$16:$A$18,0)))</f>
        <v/>
      </c>
      <c r="G12468" s="42" t="str">
        <f aca="false">IF(A12468="","",WORKDAY(B12468,F12468))</f>
        <v/>
      </c>
    </row>
    <row r="12469" customFormat="false" ht="15" hidden="false" customHeight="false" outlineLevel="0" collapsed="false">
      <c r="A12469" s="37"/>
      <c r="B12469" s="38"/>
      <c r="C12469" s="39"/>
      <c r="D12469" s="39"/>
      <c r="E12469" s="40"/>
      <c r="F12469" s="41" t="str">
        <f aca="false">IF(A12469="","",INDEX(Assumptions!$B$16:$B$18,MATCH(C12469,Assumptions!$A$16:$A$18,0)))</f>
        <v/>
      </c>
      <c r="G12469" s="42" t="str">
        <f aca="false">IF(A12469="","",WORKDAY(B12469,F12469))</f>
        <v/>
      </c>
    </row>
    <row r="12470" customFormat="false" ht="15" hidden="false" customHeight="false" outlineLevel="0" collapsed="false">
      <c r="A12470" s="37"/>
      <c r="B12470" s="38"/>
      <c r="C12470" s="39"/>
      <c r="D12470" s="39"/>
      <c r="E12470" s="40"/>
      <c r="F12470" s="41" t="str">
        <f aca="false">IF(A12470="","",INDEX(Assumptions!$B$16:$B$18,MATCH(C12470,Assumptions!$A$16:$A$18,0)))</f>
        <v/>
      </c>
      <c r="G12470" s="42" t="str">
        <f aca="false">IF(A12470="","",WORKDAY(B12470,F12470))</f>
        <v/>
      </c>
    </row>
    <row r="12471" customFormat="false" ht="15" hidden="false" customHeight="false" outlineLevel="0" collapsed="false">
      <c r="A12471" s="37"/>
      <c r="B12471" s="38"/>
      <c r="C12471" s="39"/>
      <c r="D12471" s="39"/>
      <c r="E12471" s="40"/>
      <c r="F12471" s="41" t="str">
        <f aca="false">IF(A12471="","",INDEX(Assumptions!$B$16:$B$18,MATCH(C12471,Assumptions!$A$16:$A$18,0)))</f>
        <v/>
      </c>
      <c r="G12471" s="42" t="str">
        <f aca="false">IF(A12471="","",WORKDAY(B12471,F12471))</f>
        <v/>
      </c>
    </row>
    <row r="12472" customFormat="false" ht="15" hidden="false" customHeight="false" outlineLevel="0" collapsed="false">
      <c r="A12472" s="37"/>
      <c r="B12472" s="38"/>
      <c r="C12472" s="39"/>
      <c r="D12472" s="39"/>
      <c r="E12472" s="40"/>
      <c r="F12472" s="41" t="str">
        <f aca="false">IF(A12472="","",INDEX(Assumptions!$B$16:$B$18,MATCH(C12472,Assumptions!$A$16:$A$18,0)))</f>
        <v/>
      </c>
      <c r="G12472" s="42" t="str">
        <f aca="false">IF(A12472="","",WORKDAY(B12472,F12472))</f>
        <v/>
      </c>
    </row>
    <row r="12473" customFormat="false" ht="15" hidden="false" customHeight="false" outlineLevel="0" collapsed="false">
      <c r="A12473" s="37"/>
      <c r="B12473" s="38"/>
      <c r="C12473" s="39"/>
      <c r="D12473" s="39"/>
      <c r="E12473" s="40"/>
      <c r="F12473" s="41" t="str">
        <f aca="false">IF(A12473="","",INDEX(Assumptions!$B$16:$B$18,MATCH(C12473,Assumptions!$A$16:$A$18,0)))</f>
        <v/>
      </c>
      <c r="G12473" s="42" t="str">
        <f aca="false">IF(A12473="","",WORKDAY(B12473,F12473))</f>
        <v/>
      </c>
    </row>
    <row r="12474" customFormat="false" ht="15" hidden="false" customHeight="false" outlineLevel="0" collapsed="false">
      <c r="A12474" s="37"/>
      <c r="B12474" s="38"/>
      <c r="C12474" s="39"/>
      <c r="D12474" s="39"/>
      <c r="E12474" s="40"/>
      <c r="F12474" s="41" t="str">
        <f aca="false">IF(A12474="","",INDEX(Assumptions!$B$16:$B$18,MATCH(C12474,Assumptions!$A$16:$A$18,0)))</f>
        <v/>
      </c>
      <c r="G12474" s="42" t="str">
        <f aca="false">IF(A12474="","",WORKDAY(B12474,F12474))</f>
        <v/>
      </c>
    </row>
    <row r="12475" customFormat="false" ht="15" hidden="false" customHeight="false" outlineLevel="0" collapsed="false">
      <c r="A12475" s="37"/>
      <c r="B12475" s="38"/>
      <c r="C12475" s="39"/>
      <c r="D12475" s="39"/>
      <c r="E12475" s="40"/>
      <c r="F12475" s="41" t="str">
        <f aca="false">IF(A12475="","",INDEX(Assumptions!$B$16:$B$18,MATCH(C12475,Assumptions!$A$16:$A$18,0)))</f>
        <v/>
      </c>
      <c r="G12475" s="42" t="str">
        <f aca="false">IF(A12475="","",WORKDAY(B12475,F12475))</f>
        <v/>
      </c>
    </row>
    <row r="12476" customFormat="false" ht="15" hidden="false" customHeight="false" outlineLevel="0" collapsed="false">
      <c r="A12476" s="37"/>
      <c r="B12476" s="38"/>
      <c r="C12476" s="39"/>
      <c r="D12476" s="39"/>
      <c r="E12476" s="40"/>
      <c r="F12476" s="41" t="str">
        <f aca="false">IF(A12476="","",INDEX(Assumptions!$B$16:$B$18,MATCH(C12476,Assumptions!$A$16:$A$18,0)))</f>
        <v/>
      </c>
      <c r="G12476" s="42" t="str">
        <f aca="false">IF(A12476="","",WORKDAY(B12476,F12476))</f>
        <v/>
      </c>
    </row>
    <row r="12477" customFormat="false" ht="15" hidden="false" customHeight="false" outlineLevel="0" collapsed="false">
      <c r="A12477" s="37"/>
      <c r="B12477" s="38"/>
      <c r="C12477" s="39"/>
      <c r="D12477" s="39"/>
      <c r="E12477" s="40"/>
      <c r="F12477" s="41" t="str">
        <f aca="false">IF(A12477="","",INDEX(Assumptions!$B$16:$B$18,MATCH(C12477,Assumptions!$A$16:$A$18,0)))</f>
        <v/>
      </c>
      <c r="G12477" s="42" t="str">
        <f aca="false">IF(A12477="","",WORKDAY(B12477,F12477))</f>
        <v/>
      </c>
    </row>
    <row r="12478" customFormat="false" ht="15" hidden="false" customHeight="false" outlineLevel="0" collapsed="false">
      <c r="A12478" s="37"/>
      <c r="B12478" s="38"/>
      <c r="C12478" s="39"/>
      <c r="D12478" s="39"/>
      <c r="E12478" s="40"/>
      <c r="F12478" s="41" t="str">
        <f aca="false">IF(A12478="","",INDEX(Assumptions!$B$16:$B$18,MATCH(C12478,Assumptions!$A$16:$A$18,0)))</f>
        <v/>
      </c>
      <c r="G12478" s="42" t="str">
        <f aca="false">IF(A12478="","",WORKDAY(B12478,F12478))</f>
        <v/>
      </c>
    </row>
    <row r="12479" customFormat="false" ht="15" hidden="false" customHeight="false" outlineLevel="0" collapsed="false">
      <c r="A12479" s="37"/>
      <c r="B12479" s="38"/>
      <c r="C12479" s="39"/>
      <c r="D12479" s="39"/>
      <c r="E12479" s="40"/>
      <c r="F12479" s="41" t="str">
        <f aca="false">IF(A12479="","",INDEX(Assumptions!$B$16:$B$18,MATCH(C12479,Assumptions!$A$16:$A$18,0)))</f>
        <v/>
      </c>
      <c r="G12479" s="42" t="str">
        <f aca="false">IF(A12479="","",WORKDAY(B12479,F12479))</f>
        <v/>
      </c>
    </row>
    <row r="12480" customFormat="false" ht="15" hidden="false" customHeight="false" outlineLevel="0" collapsed="false">
      <c r="A12480" s="37"/>
      <c r="B12480" s="38"/>
      <c r="C12480" s="39"/>
      <c r="D12480" s="39"/>
      <c r="E12480" s="40"/>
      <c r="F12480" s="41" t="str">
        <f aca="false">IF(A12480="","",INDEX(Assumptions!$B$16:$B$18,MATCH(C12480,Assumptions!$A$16:$A$18,0)))</f>
        <v/>
      </c>
      <c r="G12480" s="42" t="str">
        <f aca="false">IF(A12480="","",WORKDAY(B12480,F12480))</f>
        <v/>
      </c>
    </row>
    <row r="12481" customFormat="false" ht="15" hidden="false" customHeight="false" outlineLevel="0" collapsed="false">
      <c r="A12481" s="37"/>
      <c r="B12481" s="38"/>
      <c r="C12481" s="39"/>
      <c r="D12481" s="39"/>
      <c r="E12481" s="40"/>
      <c r="F12481" s="41" t="str">
        <f aca="false">IF(A12481="","",INDEX(Assumptions!$B$16:$B$18,MATCH(C12481,Assumptions!$A$16:$A$18,0)))</f>
        <v/>
      </c>
      <c r="G12481" s="42" t="str">
        <f aca="false">IF(A12481="","",WORKDAY(B12481,F12481))</f>
        <v/>
      </c>
    </row>
    <row r="12482" customFormat="false" ht="15" hidden="false" customHeight="false" outlineLevel="0" collapsed="false">
      <c r="A12482" s="37"/>
      <c r="B12482" s="38"/>
      <c r="C12482" s="39"/>
      <c r="D12482" s="39"/>
      <c r="E12482" s="40"/>
      <c r="F12482" s="41" t="str">
        <f aca="false">IF(A12482="","",INDEX(Assumptions!$B$16:$B$18,MATCH(C12482,Assumptions!$A$16:$A$18,0)))</f>
        <v/>
      </c>
      <c r="G12482" s="42" t="str">
        <f aca="false">IF(A12482="","",WORKDAY(B12482,F12482))</f>
        <v/>
      </c>
    </row>
    <row r="12483" customFormat="false" ht="15" hidden="false" customHeight="false" outlineLevel="0" collapsed="false">
      <c r="A12483" s="37"/>
      <c r="B12483" s="38"/>
      <c r="C12483" s="39"/>
      <c r="D12483" s="39"/>
      <c r="E12483" s="40"/>
      <c r="F12483" s="41" t="str">
        <f aca="false">IF(A12483="","",INDEX(Assumptions!$B$16:$B$18,MATCH(C12483,Assumptions!$A$16:$A$18,0)))</f>
        <v/>
      </c>
      <c r="G12483" s="42" t="str">
        <f aca="false">IF(A12483="","",WORKDAY(B12483,F12483))</f>
        <v/>
      </c>
    </row>
    <row r="12484" customFormat="false" ht="15" hidden="false" customHeight="false" outlineLevel="0" collapsed="false">
      <c r="A12484" s="37"/>
      <c r="B12484" s="38"/>
      <c r="C12484" s="39"/>
      <c r="D12484" s="39"/>
      <c r="E12484" s="40"/>
      <c r="F12484" s="41" t="str">
        <f aca="false">IF(A12484="","",INDEX(Assumptions!$B$16:$B$18,MATCH(C12484,Assumptions!$A$16:$A$18,0)))</f>
        <v/>
      </c>
      <c r="G12484" s="42" t="str">
        <f aca="false">IF(A12484="","",WORKDAY(B12484,F12484))</f>
        <v/>
      </c>
    </row>
    <row r="12485" customFormat="false" ht="15" hidden="false" customHeight="false" outlineLevel="0" collapsed="false">
      <c r="A12485" s="37"/>
      <c r="B12485" s="38"/>
      <c r="C12485" s="39"/>
      <c r="D12485" s="39"/>
      <c r="E12485" s="40"/>
      <c r="F12485" s="41" t="str">
        <f aca="false">IF(A12485="","",INDEX(Assumptions!$B$16:$B$18,MATCH(C12485,Assumptions!$A$16:$A$18,0)))</f>
        <v/>
      </c>
      <c r="G12485" s="42" t="str">
        <f aca="false">IF(A12485="","",WORKDAY(B12485,F12485))</f>
        <v/>
      </c>
    </row>
    <row r="12486" customFormat="false" ht="15" hidden="false" customHeight="false" outlineLevel="0" collapsed="false">
      <c r="A12486" s="37"/>
      <c r="B12486" s="38"/>
      <c r="C12486" s="39"/>
      <c r="D12486" s="39"/>
      <c r="E12486" s="40"/>
      <c r="F12486" s="41" t="str">
        <f aca="false">IF(A12486="","",INDEX(Assumptions!$B$16:$B$18,MATCH(C12486,Assumptions!$A$16:$A$18,0)))</f>
        <v/>
      </c>
      <c r="G12486" s="42" t="str">
        <f aca="false">IF(A12486="","",WORKDAY(B12486,F12486))</f>
        <v/>
      </c>
    </row>
    <row r="12487" customFormat="false" ht="15" hidden="false" customHeight="false" outlineLevel="0" collapsed="false">
      <c r="A12487" s="37"/>
      <c r="B12487" s="38"/>
      <c r="C12487" s="39"/>
      <c r="D12487" s="39"/>
      <c r="E12487" s="40"/>
      <c r="F12487" s="41" t="str">
        <f aca="false">IF(A12487="","",INDEX(Assumptions!$B$16:$B$18,MATCH(C12487,Assumptions!$A$16:$A$18,0)))</f>
        <v/>
      </c>
      <c r="G12487" s="42" t="str">
        <f aca="false">IF(A12487="","",WORKDAY(B12487,F12487))</f>
        <v/>
      </c>
    </row>
    <row r="12488" customFormat="false" ht="15" hidden="false" customHeight="false" outlineLevel="0" collapsed="false">
      <c r="A12488" s="37"/>
      <c r="B12488" s="38"/>
      <c r="C12488" s="39"/>
      <c r="D12488" s="39"/>
      <c r="E12488" s="40"/>
      <c r="F12488" s="41" t="str">
        <f aca="false">IF(A12488="","",INDEX(Assumptions!$B$16:$B$18,MATCH(C12488,Assumptions!$A$16:$A$18,0)))</f>
        <v/>
      </c>
      <c r="G12488" s="42" t="str">
        <f aca="false">IF(A12488="","",WORKDAY(B12488,F12488))</f>
        <v/>
      </c>
    </row>
    <row r="12489" customFormat="false" ht="15" hidden="false" customHeight="false" outlineLevel="0" collapsed="false">
      <c r="A12489" s="37"/>
      <c r="B12489" s="38"/>
      <c r="C12489" s="39"/>
      <c r="D12489" s="39"/>
      <c r="E12489" s="40"/>
      <c r="F12489" s="41" t="str">
        <f aca="false">IF(A12489="","",INDEX(Assumptions!$B$16:$B$18,MATCH(C12489,Assumptions!$A$16:$A$18,0)))</f>
        <v/>
      </c>
      <c r="G12489" s="42" t="str">
        <f aca="false">IF(A12489="","",WORKDAY(B12489,F12489))</f>
        <v/>
      </c>
    </row>
    <row r="12490" customFormat="false" ht="15" hidden="false" customHeight="false" outlineLevel="0" collapsed="false">
      <c r="A12490" s="37"/>
      <c r="B12490" s="38"/>
      <c r="C12490" s="39"/>
      <c r="D12490" s="39"/>
      <c r="E12490" s="40"/>
      <c r="F12490" s="41" t="str">
        <f aca="false">IF(A12490="","",INDEX(Assumptions!$B$16:$B$18,MATCH(C12490,Assumptions!$A$16:$A$18,0)))</f>
        <v/>
      </c>
      <c r="G12490" s="42" t="str">
        <f aca="false">IF(A12490="","",WORKDAY(B12490,F12490))</f>
        <v/>
      </c>
    </row>
    <row r="12491" customFormat="false" ht="15" hidden="false" customHeight="false" outlineLevel="0" collapsed="false">
      <c r="A12491" s="37"/>
      <c r="B12491" s="38"/>
      <c r="C12491" s="39"/>
      <c r="D12491" s="39"/>
      <c r="E12491" s="40"/>
      <c r="F12491" s="41" t="str">
        <f aca="false">IF(A12491="","",INDEX(Assumptions!$B$16:$B$18,MATCH(C12491,Assumptions!$A$16:$A$18,0)))</f>
        <v/>
      </c>
      <c r="G12491" s="42" t="str">
        <f aca="false">IF(A12491="","",WORKDAY(B12491,F12491))</f>
        <v/>
      </c>
    </row>
    <row r="12492" customFormat="false" ht="15" hidden="false" customHeight="false" outlineLevel="0" collapsed="false">
      <c r="A12492" s="37"/>
      <c r="B12492" s="38"/>
      <c r="C12492" s="39"/>
      <c r="D12492" s="39"/>
      <c r="E12492" s="40"/>
      <c r="F12492" s="41" t="str">
        <f aca="false">IF(A12492="","",INDEX(Assumptions!$B$16:$B$18,MATCH(C12492,Assumptions!$A$16:$A$18,0)))</f>
        <v/>
      </c>
      <c r="G12492" s="42" t="str">
        <f aca="false">IF(A12492="","",WORKDAY(B12492,F12492))</f>
        <v/>
      </c>
    </row>
    <row r="12493" customFormat="false" ht="15" hidden="false" customHeight="false" outlineLevel="0" collapsed="false">
      <c r="A12493" s="37"/>
      <c r="B12493" s="38"/>
      <c r="C12493" s="39"/>
      <c r="D12493" s="39"/>
      <c r="E12493" s="40"/>
      <c r="F12493" s="41" t="str">
        <f aca="false">IF(A12493="","",INDEX(Assumptions!$B$16:$B$18,MATCH(C12493,Assumptions!$A$16:$A$18,0)))</f>
        <v/>
      </c>
      <c r="G12493" s="42" t="str">
        <f aca="false">IF(A12493="","",WORKDAY(B12493,F12493))</f>
        <v/>
      </c>
    </row>
    <row r="12494" customFormat="false" ht="15" hidden="false" customHeight="false" outlineLevel="0" collapsed="false">
      <c r="A12494" s="37"/>
      <c r="B12494" s="38"/>
      <c r="C12494" s="39"/>
      <c r="D12494" s="39"/>
      <c r="E12494" s="40"/>
      <c r="F12494" s="41" t="str">
        <f aca="false">IF(A12494="","",INDEX(Assumptions!$B$16:$B$18,MATCH(C12494,Assumptions!$A$16:$A$18,0)))</f>
        <v/>
      </c>
      <c r="G12494" s="42" t="str">
        <f aca="false">IF(A12494="","",WORKDAY(B12494,F12494))</f>
        <v/>
      </c>
    </row>
    <row r="12495" customFormat="false" ht="15" hidden="false" customHeight="false" outlineLevel="0" collapsed="false">
      <c r="A12495" s="37"/>
      <c r="B12495" s="38"/>
      <c r="C12495" s="39"/>
      <c r="D12495" s="39"/>
      <c r="E12495" s="40"/>
      <c r="F12495" s="41" t="str">
        <f aca="false">IF(A12495="","",INDEX(Assumptions!$B$16:$B$18,MATCH(C12495,Assumptions!$A$16:$A$18,0)))</f>
        <v/>
      </c>
      <c r="G12495" s="42" t="str">
        <f aca="false">IF(A12495="","",WORKDAY(B12495,F12495))</f>
        <v/>
      </c>
    </row>
    <row r="12496" customFormat="false" ht="15" hidden="false" customHeight="false" outlineLevel="0" collapsed="false">
      <c r="A12496" s="37"/>
      <c r="B12496" s="38"/>
      <c r="C12496" s="39"/>
      <c r="D12496" s="39"/>
      <c r="E12496" s="40"/>
      <c r="F12496" s="41" t="str">
        <f aca="false">IF(A12496="","",INDEX(Assumptions!$B$16:$B$18,MATCH(C12496,Assumptions!$A$16:$A$18,0)))</f>
        <v/>
      </c>
      <c r="G12496" s="42" t="str">
        <f aca="false">IF(A12496="","",WORKDAY(B12496,F12496))</f>
        <v/>
      </c>
    </row>
    <row r="12497" customFormat="false" ht="15" hidden="false" customHeight="false" outlineLevel="0" collapsed="false">
      <c r="A12497" s="37"/>
      <c r="B12497" s="38"/>
      <c r="C12497" s="39"/>
      <c r="D12497" s="39"/>
      <c r="E12497" s="40"/>
      <c r="F12497" s="41" t="str">
        <f aca="false">IF(A12497="","",INDEX(Assumptions!$B$16:$B$18,MATCH(C12497,Assumptions!$A$16:$A$18,0)))</f>
        <v/>
      </c>
      <c r="G12497" s="42" t="str">
        <f aca="false">IF(A12497="","",WORKDAY(B12497,F12497))</f>
        <v/>
      </c>
    </row>
    <row r="12498" customFormat="false" ht="15" hidden="false" customHeight="false" outlineLevel="0" collapsed="false">
      <c r="A12498" s="37"/>
      <c r="B12498" s="38"/>
      <c r="C12498" s="39"/>
      <c r="D12498" s="39"/>
      <c r="E12498" s="40"/>
      <c r="F12498" s="41" t="str">
        <f aca="false">IF(A12498="","",INDEX(Assumptions!$B$16:$B$18,MATCH(C12498,Assumptions!$A$16:$A$18,0)))</f>
        <v/>
      </c>
      <c r="G12498" s="42" t="str">
        <f aca="false">IF(A12498="","",WORKDAY(B12498,F12498))</f>
        <v/>
      </c>
    </row>
    <row r="12499" customFormat="false" ht="15" hidden="false" customHeight="false" outlineLevel="0" collapsed="false">
      <c r="A12499" s="37"/>
      <c r="B12499" s="38"/>
      <c r="C12499" s="39"/>
      <c r="D12499" s="39"/>
      <c r="E12499" s="40"/>
      <c r="F12499" s="41" t="str">
        <f aca="false">IF(A12499="","",INDEX(Assumptions!$B$16:$B$18,MATCH(C12499,Assumptions!$A$16:$A$18,0)))</f>
        <v/>
      </c>
      <c r="G12499" s="42" t="str">
        <f aca="false">IF(A12499="","",WORKDAY(B12499,F12499))</f>
        <v/>
      </c>
    </row>
    <row r="12500" customFormat="false" ht="15" hidden="false" customHeight="false" outlineLevel="0" collapsed="false">
      <c r="A12500" s="37"/>
      <c r="B12500" s="38"/>
      <c r="C12500" s="39"/>
      <c r="D12500" s="39"/>
      <c r="E12500" s="40"/>
      <c r="F12500" s="41" t="str">
        <f aca="false">IF(A12500="","",INDEX(Assumptions!$B$16:$B$18,MATCH(C12500,Assumptions!$A$16:$A$18,0)))</f>
        <v/>
      </c>
      <c r="G12500" s="42" t="str">
        <f aca="false">IF(A12500="","",WORKDAY(B12500,F12500))</f>
        <v/>
      </c>
    </row>
    <row r="12501" customFormat="false" ht="15" hidden="false" customHeight="false" outlineLevel="0" collapsed="false">
      <c r="A12501" s="37"/>
      <c r="B12501" s="38"/>
      <c r="C12501" s="39"/>
      <c r="D12501" s="39"/>
      <c r="E12501" s="40"/>
      <c r="F12501" s="41" t="str">
        <f aca="false">IF(A12501="","",INDEX(Assumptions!$B$16:$B$18,MATCH(C12501,Assumptions!$A$16:$A$18,0)))</f>
        <v/>
      </c>
      <c r="G12501" s="42" t="str">
        <f aca="false">IF(A12501="","",WORKDAY(B12501,F12501))</f>
        <v/>
      </c>
    </row>
    <row r="12502" customFormat="false" ht="15" hidden="false" customHeight="false" outlineLevel="0" collapsed="false">
      <c r="A12502" s="37"/>
      <c r="B12502" s="38"/>
      <c r="C12502" s="39"/>
      <c r="D12502" s="39"/>
      <c r="E12502" s="40"/>
      <c r="F12502" s="41" t="str">
        <f aca="false">IF(A12502="","",INDEX(Assumptions!$B$16:$B$18,MATCH(C12502,Assumptions!$A$16:$A$18,0)))</f>
        <v/>
      </c>
      <c r="G12502" s="42" t="str">
        <f aca="false">IF(A12502="","",WORKDAY(B12502,F12502))</f>
        <v/>
      </c>
    </row>
    <row r="12503" customFormat="false" ht="15" hidden="false" customHeight="false" outlineLevel="0" collapsed="false">
      <c r="A12503" s="37"/>
      <c r="B12503" s="38"/>
      <c r="C12503" s="39"/>
      <c r="D12503" s="39"/>
      <c r="E12503" s="40"/>
      <c r="F12503" s="41" t="str">
        <f aca="false">IF(A12503="","",INDEX(Assumptions!$B$16:$B$18,MATCH(C12503,Assumptions!$A$16:$A$18,0)))</f>
        <v/>
      </c>
      <c r="G12503" s="42" t="str">
        <f aca="false">IF(A12503="","",WORKDAY(B12503,F12503))</f>
        <v/>
      </c>
    </row>
    <row r="12504" customFormat="false" ht="15" hidden="false" customHeight="false" outlineLevel="0" collapsed="false">
      <c r="A12504" s="37"/>
      <c r="B12504" s="38"/>
      <c r="C12504" s="39"/>
      <c r="D12504" s="39"/>
      <c r="E12504" s="40"/>
      <c r="F12504" s="41" t="str">
        <f aca="false">IF(A12504="","",INDEX(Assumptions!$B$16:$B$18,MATCH(C12504,Assumptions!$A$16:$A$18,0)))</f>
        <v/>
      </c>
      <c r="G12504" s="42" t="str">
        <f aca="false">IF(A12504="","",WORKDAY(B12504,F12504))</f>
        <v/>
      </c>
    </row>
    <row r="12505" customFormat="false" ht="15" hidden="false" customHeight="false" outlineLevel="0" collapsed="false">
      <c r="A12505" s="37"/>
      <c r="B12505" s="38"/>
      <c r="C12505" s="39"/>
      <c r="D12505" s="39"/>
      <c r="E12505" s="40"/>
      <c r="F12505" s="41" t="str">
        <f aca="false">IF(A12505="","",INDEX(Assumptions!$B$16:$B$18,MATCH(C12505,Assumptions!$A$16:$A$18,0)))</f>
        <v/>
      </c>
      <c r="G12505" s="42" t="str">
        <f aca="false">IF(A12505="","",WORKDAY(B12505,F12505))</f>
        <v/>
      </c>
    </row>
    <row r="12506" customFormat="false" ht="15" hidden="false" customHeight="false" outlineLevel="0" collapsed="false">
      <c r="A12506" s="37"/>
      <c r="B12506" s="38"/>
      <c r="C12506" s="39"/>
      <c r="D12506" s="39"/>
      <c r="E12506" s="40"/>
      <c r="F12506" s="41" t="str">
        <f aca="false">IF(A12506="","",INDEX(Assumptions!$B$16:$B$18,MATCH(C12506,Assumptions!$A$16:$A$18,0)))</f>
        <v/>
      </c>
      <c r="G12506" s="42" t="str">
        <f aca="false">IF(A12506="","",WORKDAY(B12506,F12506))</f>
        <v/>
      </c>
    </row>
    <row r="12507" customFormat="false" ht="15" hidden="false" customHeight="false" outlineLevel="0" collapsed="false">
      <c r="A12507" s="37"/>
      <c r="B12507" s="38"/>
      <c r="C12507" s="39"/>
      <c r="D12507" s="39"/>
      <c r="E12507" s="40"/>
      <c r="F12507" s="41" t="str">
        <f aca="false">IF(A12507="","",INDEX(Assumptions!$B$16:$B$18,MATCH(C12507,Assumptions!$A$16:$A$18,0)))</f>
        <v/>
      </c>
      <c r="G12507" s="42" t="str">
        <f aca="false">IF(A12507="","",WORKDAY(B12507,F12507))</f>
        <v/>
      </c>
    </row>
    <row r="12508" customFormat="false" ht="15" hidden="false" customHeight="false" outlineLevel="0" collapsed="false">
      <c r="A12508" s="37"/>
      <c r="B12508" s="38"/>
      <c r="C12508" s="39"/>
      <c r="D12508" s="39"/>
      <c r="E12508" s="40"/>
      <c r="F12508" s="41" t="str">
        <f aca="false">IF(A12508="","",INDEX(Assumptions!$B$16:$B$18,MATCH(C12508,Assumptions!$A$16:$A$18,0)))</f>
        <v/>
      </c>
      <c r="G12508" s="42" t="str">
        <f aca="false">IF(A12508="","",WORKDAY(B12508,F12508))</f>
        <v/>
      </c>
    </row>
    <row r="12509" customFormat="false" ht="15" hidden="false" customHeight="false" outlineLevel="0" collapsed="false">
      <c r="A12509" s="37"/>
      <c r="B12509" s="38"/>
      <c r="C12509" s="39"/>
      <c r="D12509" s="39"/>
      <c r="E12509" s="40"/>
      <c r="F12509" s="41" t="str">
        <f aca="false">IF(A12509="","",INDEX(Assumptions!$B$16:$B$18,MATCH(C12509,Assumptions!$A$16:$A$18,0)))</f>
        <v/>
      </c>
      <c r="G12509" s="42" t="str">
        <f aca="false">IF(A12509="","",WORKDAY(B12509,F12509))</f>
        <v/>
      </c>
    </row>
    <row r="12510" customFormat="false" ht="15" hidden="false" customHeight="false" outlineLevel="0" collapsed="false">
      <c r="A12510" s="37"/>
      <c r="B12510" s="38"/>
      <c r="C12510" s="39"/>
      <c r="D12510" s="39"/>
      <c r="E12510" s="40"/>
      <c r="F12510" s="41" t="str">
        <f aca="false">IF(A12510="","",INDEX(Assumptions!$B$16:$B$18,MATCH(C12510,Assumptions!$A$16:$A$18,0)))</f>
        <v/>
      </c>
      <c r="G12510" s="42" t="str">
        <f aca="false">IF(A12510="","",WORKDAY(B12510,F12510))</f>
        <v/>
      </c>
    </row>
    <row r="12511" customFormat="false" ht="15" hidden="false" customHeight="false" outlineLevel="0" collapsed="false">
      <c r="A12511" s="37"/>
      <c r="B12511" s="38"/>
      <c r="C12511" s="39"/>
      <c r="D12511" s="39"/>
      <c r="E12511" s="40"/>
      <c r="F12511" s="41" t="str">
        <f aca="false">IF(A12511="","",INDEX(Assumptions!$B$16:$B$18,MATCH(C12511,Assumptions!$A$16:$A$18,0)))</f>
        <v/>
      </c>
      <c r="G12511" s="42" t="str">
        <f aca="false">IF(A12511="","",WORKDAY(B12511,F12511))</f>
        <v/>
      </c>
    </row>
    <row r="12512" customFormat="false" ht="15" hidden="false" customHeight="false" outlineLevel="0" collapsed="false">
      <c r="A12512" s="37"/>
      <c r="B12512" s="38"/>
      <c r="C12512" s="39"/>
      <c r="D12512" s="39"/>
      <c r="E12512" s="40"/>
      <c r="F12512" s="41" t="str">
        <f aca="false">IF(A12512="","",INDEX(Assumptions!$B$16:$B$18,MATCH(C12512,Assumptions!$A$16:$A$18,0)))</f>
        <v/>
      </c>
      <c r="G12512" s="42" t="str">
        <f aca="false">IF(A12512="","",WORKDAY(B12512,F12512))</f>
        <v/>
      </c>
    </row>
    <row r="12513" customFormat="false" ht="15" hidden="false" customHeight="false" outlineLevel="0" collapsed="false">
      <c r="A12513" s="37"/>
      <c r="B12513" s="38"/>
      <c r="C12513" s="39"/>
      <c r="D12513" s="39"/>
      <c r="E12513" s="40"/>
      <c r="F12513" s="41" t="str">
        <f aca="false">IF(A12513="","",INDEX(Assumptions!$B$16:$B$18,MATCH(C12513,Assumptions!$A$16:$A$18,0)))</f>
        <v/>
      </c>
      <c r="G12513" s="42" t="str">
        <f aca="false">IF(A12513="","",WORKDAY(B12513,F12513))</f>
        <v/>
      </c>
    </row>
    <row r="12514" customFormat="false" ht="15" hidden="false" customHeight="false" outlineLevel="0" collapsed="false">
      <c r="A12514" s="37"/>
      <c r="B12514" s="38"/>
      <c r="C12514" s="39"/>
      <c r="D12514" s="39"/>
      <c r="E12514" s="40"/>
      <c r="F12514" s="41" t="str">
        <f aca="false">IF(A12514="","",INDEX(Assumptions!$B$16:$B$18,MATCH(C12514,Assumptions!$A$16:$A$18,0)))</f>
        <v/>
      </c>
      <c r="G12514" s="42" t="str">
        <f aca="false">IF(A12514="","",WORKDAY(B12514,F12514))</f>
        <v/>
      </c>
    </row>
    <row r="12515" customFormat="false" ht="15" hidden="false" customHeight="false" outlineLevel="0" collapsed="false">
      <c r="A12515" s="37"/>
      <c r="B12515" s="38"/>
      <c r="C12515" s="39"/>
      <c r="D12515" s="39"/>
      <c r="E12515" s="40"/>
      <c r="F12515" s="41" t="str">
        <f aca="false">IF(A12515="","",INDEX(Assumptions!$B$16:$B$18,MATCH(C12515,Assumptions!$A$16:$A$18,0)))</f>
        <v/>
      </c>
      <c r="G12515" s="42" t="str">
        <f aca="false">IF(A12515="","",WORKDAY(B12515,F12515))</f>
        <v/>
      </c>
    </row>
    <row r="12516" customFormat="false" ht="15" hidden="false" customHeight="false" outlineLevel="0" collapsed="false">
      <c r="A12516" s="37"/>
      <c r="B12516" s="38"/>
      <c r="C12516" s="39"/>
      <c r="D12516" s="39"/>
      <c r="E12516" s="40"/>
      <c r="F12516" s="41" t="str">
        <f aca="false">IF(A12516="","",INDEX(Assumptions!$B$16:$B$18,MATCH(C12516,Assumptions!$A$16:$A$18,0)))</f>
        <v/>
      </c>
      <c r="G12516" s="42" t="str">
        <f aca="false">IF(A12516="","",WORKDAY(B12516,F12516))</f>
        <v/>
      </c>
    </row>
    <row r="12517" customFormat="false" ht="15" hidden="false" customHeight="false" outlineLevel="0" collapsed="false">
      <c r="A12517" s="37"/>
      <c r="B12517" s="38"/>
      <c r="C12517" s="39"/>
      <c r="D12517" s="39"/>
      <c r="E12517" s="40"/>
      <c r="F12517" s="41" t="str">
        <f aca="false">IF(A12517="","",INDEX(Assumptions!$B$16:$B$18,MATCH(C12517,Assumptions!$A$16:$A$18,0)))</f>
        <v/>
      </c>
      <c r="G12517" s="42" t="str">
        <f aca="false">IF(A12517="","",WORKDAY(B12517,F12517))</f>
        <v/>
      </c>
    </row>
    <row r="12518" customFormat="false" ht="15" hidden="false" customHeight="false" outlineLevel="0" collapsed="false">
      <c r="A12518" s="37"/>
      <c r="B12518" s="38"/>
      <c r="C12518" s="39"/>
      <c r="D12518" s="39"/>
      <c r="E12518" s="40"/>
      <c r="F12518" s="41" t="str">
        <f aca="false">IF(A12518="","",INDEX(Assumptions!$B$16:$B$18,MATCH(C12518,Assumptions!$A$16:$A$18,0)))</f>
        <v/>
      </c>
      <c r="G12518" s="42" t="str">
        <f aca="false">IF(A12518="","",WORKDAY(B12518,F12518))</f>
        <v/>
      </c>
    </row>
    <row r="12519" customFormat="false" ht="15" hidden="false" customHeight="false" outlineLevel="0" collapsed="false">
      <c r="A12519" s="37"/>
      <c r="B12519" s="38"/>
      <c r="C12519" s="39"/>
      <c r="D12519" s="39"/>
      <c r="E12519" s="40"/>
      <c r="F12519" s="41" t="str">
        <f aca="false">IF(A12519="","",INDEX(Assumptions!$B$16:$B$18,MATCH(C12519,Assumptions!$A$16:$A$18,0)))</f>
        <v/>
      </c>
      <c r="G12519" s="42" t="str">
        <f aca="false">IF(A12519="","",WORKDAY(B12519,F12519))</f>
        <v/>
      </c>
    </row>
    <row r="12520" customFormat="false" ht="15" hidden="false" customHeight="false" outlineLevel="0" collapsed="false">
      <c r="A12520" s="37"/>
      <c r="B12520" s="38"/>
      <c r="C12520" s="39"/>
      <c r="D12520" s="39"/>
      <c r="E12520" s="40"/>
      <c r="F12520" s="41" t="str">
        <f aca="false">IF(A12520="","",INDEX(Assumptions!$B$16:$B$18,MATCH(C12520,Assumptions!$A$16:$A$18,0)))</f>
        <v/>
      </c>
      <c r="G12520" s="42" t="str">
        <f aca="false">IF(A12520="","",WORKDAY(B12520,F12520))</f>
        <v/>
      </c>
    </row>
    <row r="12521" customFormat="false" ht="15" hidden="false" customHeight="false" outlineLevel="0" collapsed="false">
      <c r="A12521" s="37"/>
      <c r="B12521" s="38"/>
      <c r="C12521" s="39"/>
      <c r="D12521" s="39"/>
      <c r="E12521" s="40"/>
      <c r="F12521" s="41" t="str">
        <f aca="false">IF(A12521="","",INDEX(Assumptions!$B$16:$B$18,MATCH(C12521,Assumptions!$A$16:$A$18,0)))</f>
        <v/>
      </c>
      <c r="G12521" s="42" t="str">
        <f aca="false">IF(A12521="","",WORKDAY(B12521,F12521))</f>
        <v/>
      </c>
    </row>
    <row r="12522" customFormat="false" ht="15" hidden="false" customHeight="false" outlineLevel="0" collapsed="false">
      <c r="A12522" s="37"/>
      <c r="B12522" s="38"/>
      <c r="C12522" s="39"/>
      <c r="D12522" s="39"/>
      <c r="E12522" s="40"/>
      <c r="F12522" s="41" t="str">
        <f aca="false">IF(A12522="","",INDEX(Assumptions!$B$16:$B$18,MATCH(C12522,Assumptions!$A$16:$A$18,0)))</f>
        <v/>
      </c>
      <c r="G12522" s="42" t="str">
        <f aca="false">IF(A12522="","",WORKDAY(B12522,F12522))</f>
        <v/>
      </c>
    </row>
    <row r="12523" customFormat="false" ht="15" hidden="false" customHeight="false" outlineLevel="0" collapsed="false">
      <c r="A12523" s="37"/>
      <c r="B12523" s="38"/>
      <c r="C12523" s="39"/>
      <c r="D12523" s="39"/>
      <c r="E12523" s="40"/>
      <c r="F12523" s="41" t="str">
        <f aca="false">IF(A12523="","",INDEX(Assumptions!$B$16:$B$18,MATCH(C12523,Assumptions!$A$16:$A$18,0)))</f>
        <v/>
      </c>
      <c r="G12523" s="42" t="str">
        <f aca="false">IF(A12523="","",WORKDAY(B12523,F12523))</f>
        <v/>
      </c>
    </row>
    <row r="12524" customFormat="false" ht="15" hidden="false" customHeight="false" outlineLevel="0" collapsed="false">
      <c r="A12524" s="37"/>
      <c r="B12524" s="38"/>
      <c r="C12524" s="39"/>
      <c r="D12524" s="39"/>
      <c r="E12524" s="40"/>
      <c r="F12524" s="41" t="str">
        <f aca="false">IF(A12524="","",INDEX(Assumptions!$B$16:$B$18,MATCH(C12524,Assumptions!$A$16:$A$18,0)))</f>
        <v/>
      </c>
      <c r="G12524" s="42" t="str">
        <f aca="false">IF(A12524="","",WORKDAY(B12524,F12524))</f>
        <v/>
      </c>
    </row>
    <row r="12525" customFormat="false" ht="15" hidden="false" customHeight="false" outlineLevel="0" collapsed="false">
      <c r="A12525" s="37"/>
      <c r="B12525" s="38"/>
      <c r="C12525" s="39"/>
      <c r="D12525" s="39"/>
      <c r="E12525" s="40"/>
      <c r="F12525" s="41" t="str">
        <f aca="false">IF(A12525="","",INDEX(Assumptions!$B$16:$B$18,MATCH(C12525,Assumptions!$A$16:$A$18,0)))</f>
        <v/>
      </c>
      <c r="G12525" s="42" t="str">
        <f aca="false">IF(A12525="","",WORKDAY(B12525,F12525))</f>
        <v/>
      </c>
    </row>
    <row r="12526" customFormat="false" ht="15" hidden="false" customHeight="false" outlineLevel="0" collapsed="false">
      <c r="A12526" s="37"/>
      <c r="B12526" s="38"/>
      <c r="C12526" s="39"/>
      <c r="D12526" s="39"/>
      <c r="E12526" s="40"/>
      <c r="F12526" s="41" t="str">
        <f aca="false">IF(A12526="","",INDEX(Assumptions!$B$16:$B$18,MATCH(C12526,Assumptions!$A$16:$A$18,0)))</f>
        <v/>
      </c>
      <c r="G12526" s="42" t="str">
        <f aca="false">IF(A12526="","",WORKDAY(B12526,F12526))</f>
        <v/>
      </c>
    </row>
    <row r="12527" customFormat="false" ht="15" hidden="false" customHeight="false" outlineLevel="0" collapsed="false">
      <c r="A12527" s="37"/>
      <c r="B12527" s="38"/>
      <c r="C12527" s="39"/>
      <c r="D12527" s="39"/>
      <c r="E12527" s="40"/>
      <c r="F12527" s="41" t="str">
        <f aca="false">IF(A12527="","",INDEX(Assumptions!$B$16:$B$18,MATCH(C12527,Assumptions!$A$16:$A$18,0)))</f>
        <v/>
      </c>
      <c r="G12527" s="42" t="str">
        <f aca="false">IF(A12527="","",WORKDAY(B12527,F12527))</f>
        <v/>
      </c>
    </row>
    <row r="12528" customFormat="false" ht="15" hidden="false" customHeight="false" outlineLevel="0" collapsed="false">
      <c r="A12528" s="37"/>
      <c r="B12528" s="38"/>
      <c r="C12528" s="39"/>
      <c r="D12528" s="39"/>
      <c r="E12528" s="40"/>
      <c r="F12528" s="41" t="str">
        <f aca="false">IF(A12528="","",INDEX(Assumptions!$B$16:$B$18,MATCH(C12528,Assumptions!$A$16:$A$18,0)))</f>
        <v/>
      </c>
      <c r="G12528" s="42" t="str">
        <f aca="false">IF(A12528="","",WORKDAY(B12528,F12528))</f>
        <v/>
      </c>
    </row>
    <row r="12529" customFormat="false" ht="15" hidden="false" customHeight="false" outlineLevel="0" collapsed="false">
      <c r="A12529" s="37"/>
      <c r="B12529" s="38"/>
      <c r="C12529" s="39"/>
      <c r="D12529" s="39"/>
      <c r="E12529" s="40"/>
      <c r="F12529" s="41" t="str">
        <f aca="false">IF(A12529="","",INDEX(Assumptions!$B$16:$B$18,MATCH(C12529,Assumptions!$A$16:$A$18,0)))</f>
        <v/>
      </c>
      <c r="G12529" s="42" t="str">
        <f aca="false">IF(A12529="","",WORKDAY(B12529,F12529))</f>
        <v/>
      </c>
    </row>
    <row r="12530" customFormat="false" ht="15" hidden="false" customHeight="false" outlineLevel="0" collapsed="false">
      <c r="A12530" s="37"/>
      <c r="B12530" s="38"/>
      <c r="C12530" s="39"/>
      <c r="D12530" s="39"/>
      <c r="E12530" s="40"/>
      <c r="F12530" s="41" t="str">
        <f aca="false">IF(A12530="","",INDEX(Assumptions!$B$16:$B$18,MATCH(C12530,Assumptions!$A$16:$A$18,0)))</f>
        <v/>
      </c>
      <c r="G12530" s="42" t="str">
        <f aca="false">IF(A12530="","",WORKDAY(B12530,F12530))</f>
        <v/>
      </c>
    </row>
    <row r="12531" customFormat="false" ht="15" hidden="false" customHeight="false" outlineLevel="0" collapsed="false">
      <c r="A12531" s="37"/>
      <c r="B12531" s="38"/>
      <c r="C12531" s="39"/>
      <c r="D12531" s="39"/>
      <c r="E12531" s="40"/>
      <c r="F12531" s="41" t="str">
        <f aca="false">IF(A12531="","",INDEX(Assumptions!$B$16:$B$18,MATCH(C12531,Assumptions!$A$16:$A$18,0)))</f>
        <v/>
      </c>
      <c r="G12531" s="42" t="str">
        <f aca="false">IF(A12531="","",WORKDAY(B12531,F12531))</f>
        <v/>
      </c>
    </row>
    <row r="12532" customFormat="false" ht="15" hidden="false" customHeight="false" outlineLevel="0" collapsed="false">
      <c r="A12532" s="37"/>
      <c r="B12532" s="38"/>
      <c r="C12532" s="39"/>
      <c r="D12532" s="39"/>
      <c r="E12532" s="40"/>
      <c r="F12532" s="41" t="str">
        <f aca="false">IF(A12532="","",INDEX(Assumptions!$B$16:$B$18,MATCH(C12532,Assumptions!$A$16:$A$18,0)))</f>
        <v/>
      </c>
      <c r="G12532" s="42" t="str">
        <f aca="false">IF(A12532="","",WORKDAY(B12532,F12532))</f>
        <v/>
      </c>
    </row>
    <row r="12533" customFormat="false" ht="15" hidden="false" customHeight="false" outlineLevel="0" collapsed="false">
      <c r="A12533" s="37"/>
      <c r="B12533" s="38"/>
      <c r="C12533" s="39"/>
      <c r="D12533" s="39"/>
      <c r="E12533" s="40"/>
      <c r="F12533" s="41" t="str">
        <f aca="false">IF(A12533="","",INDEX(Assumptions!$B$16:$B$18,MATCH(C12533,Assumptions!$A$16:$A$18,0)))</f>
        <v/>
      </c>
      <c r="G12533" s="42" t="str">
        <f aca="false">IF(A12533="","",WORKDAY(B12533,F12533))</f>
        <v/>
      </c>
    </row>
    <row r="12534" customFormat="false" ht="15" hidden="false" customHeight="false" outlineLevel="0" collapsed="false">
      <c r="A12534" s="37"/>
      <c r="B12534" s="38"/>
      <c r="C12534" s="39"/>
      <c r="D12534" s="39"/>
      <c r="E12534" s="40"/>
      <c r="F12534" s="41" t="str">
        <f aca="false">IF(A12534="","",INDEX(Assumptions!$B$16:$B$18,MATCH(C12534,Assumptions!$A$16:$A$18,0)))</f>
        <v/>
      </c>
      <c r="G12534" s="42" t="str">
        <f aca="false">IF(A12534="","",WORKDAY(B12534,F12534))</f>
        <v/>
      </c>
    </row>
    <row r="12535" customFormat="false" ht="15" hidden="false" customHeight="false" outlineLevel="0" collapsed="false">
      <c r="A12535" s="37"/>
      <c r="B12535" s="38"/>
      <c r="C12535" s="39"/>
      <c r="D12535" s="39"/>
      <c r="E12535" s="40"/>
      <c r="F12535" s="41" t="str">
        <f aca="false">IF(A12535="","",INDEX(Assumptions!$B$16:$B$18,MATCH(C12535,Assumptions!$A$16:$A$18,0)))</f>
        <v/>
      </c>
      <c r="G12535" s="42" t="str">
        <f aca="false">IF(A12535="","",WORKDAY(B12535,F12535))</f>
        <v/>
      </c>
    </row>
    <row r="12536" customFormat="false" ht="15" hidden="false" customHeight="false" outlineLevel="0" collapsed="false">
      <c r="A12536" s="37"/>
      <c r="B12536" s="38"/>
      <c r="C12536" s="39"/>
      <c r="D12536" s="39"/>
      <c r="E12536" s="40"/>
      <c r="F12536" s="41" t="str">
        <f aca="false">IF(A12536="","",INDEX(Assumptions!$B$16:$B$18,MATCH(C12536,Assumptions!$A$16:$A$18,0)))</f>
        <v/>
      </c>
      <c r="G12536" s="42" t="str">
        <f aca="false">IF(A12536="","",WORKDAY(B12536,F12536))</f>
        <v/>
      </c>
    </row>
    <row r="12537" customFormat="false" ht="15" hidden="false" customHeight="false" outlineLevel="0" collapsed="false">
      <c r="A12537" s="37"/>
      <c r="B12537" s="38"/>
      <c r="C12537" s="39"/>
      <c r="D12537" s="39"/>
      <c r="E12537" s="40"/>
      <c r="F12537" s="41" t="str">
        <f aca="false">IF(A12537="","",INDEX(Assumptions!$B$16:$B$18,MATCH(C12537,Assumptions!$A$16:$A$18,0)))</f>
        <v/>
      </c>
      <c r="G12537" s="42" t="str">
        <f aca="false">IF(A12537="","",WORKDAY(B12537,F12537))</f>
        <v/>
      </c>
    </row>
    <row r="12538" customFormat="false" ht="15" hidden="false" customHeight="false" outlineLevel="0" collapsed="false">
      <c r="A12538" s="37"/>
      <c r="B12538" s="38"/>
      <c r="C12538" s="39"/>
      <c r="D12538" s="39"/>
      <c r="E12538" s="40"/>
      <c r="F12538" s="41" t="str">
        <f aca="false">IF(A12538="","",INDEX(Assumptions!$B$16:$B$18,MATCH(C12538,Assumptions!$A$16:$A$18,0)))</f>
        <v/>
      </c>
      <c r="G12538" s="42" t="str">
        <f aca="false">IF(A12538="","",WORKDAY(B12538,F12538))</f>
        <v/>
      </c>
    </row>
    <row r="12539" customFormat="false" ht="15" hidden="false" customHeight="false" outlineLevel="0" collapsed="false">
      <c r="A12539" s="37"/>
      <c r="B12539" s="38"/>
      <c r="C12539" s="39"/>
      <c r="D12539" s="39"/>
      <c r="E12539" s="40"/>
      <c r="F12539" s="41" t="str">
        <f aca="false">IF(A12539="","",INDEX(Assumptions!$B$16:$B$18,MATCH(C12539,Assumptions!$A$16:$A$18,0)))</f>
        <v/>
      </c>
      <c r="G12539" s="42" t="str">
        <f aca="false">IF(A12539="","",WORKDAY(B12539,F12539))</f>
        <v/>
      </c>
    </row>
    <row r="12540" customFormat="false" ht="15" hidden="false" customHeight="false" outlineLevel="0" collapsed="false">
      <c r="A12540" s="37"/>
      <c r="B12540" s="38"/>
      <c r="C12540" s="39"/>
      <c r="D12540" s="39"/>
      <c r="E12540" s="40"/>
      <c r="F12540" s="41" t="str">
        <f aca="false">IF(A12540="","",INDEX(Assumptions!$B$16:$B$18,MATCH(C12540,Assumptions!$A$16:$A$18,0)))</f>
        <v/>
      </c>
      <c r="G12540" s="42" t="str">
        <f aca="false">IF(A12540="","",WORKDAY(B12540,F12540))</f>
        <v/>
      </c>
    </row>
    <row r="12541" customFormat="false" ht="15" hidden="false" customHeight="false" outlineLevel="0" collapsed="false">
      <c r="A12541" s="37"/>
      <c r="B12541" s="38"/>
      <c r="C12541" s="39"/>
      <c r="D12541" s="39"/>
      <c r="E12541" s="40"/>
      <c r="F12541" s="41" t="str">
        <f aca="false">IF(A12541="","",INDEX(Assumptions!$B$16:$B$18,MATCH(C12541,Assumptions!$A$16:$A$18,0)))</f>
        <v/>
      </c>
      <c r="G12541" s="42" t="str">
        <f aca="false">IF(A12541="","",WORKDAY(B12541,F12541))</f>
        <v/>
      </c>
    </row>
    <row r="12542" customFormat="false" ht="15" hidden="false" customHeight="false" outlineLevel="0" collapsed="false">
      <c r="A12542" s="37"/>
      <c r="B12542" s="38"/>
      <c r="C12542" s="39"/>
      <c r="D12542" s="39"/>
      <c r="E12542" s="40"/>
      <c r="F12542" s="41" t="str">
        <f aca="false">IF(A12542="","",INDEX(Assumptions!$B$16:$B$18,MATCH(C12542,Assumptions!$A$16:$A$18,0)))</f>
        <v/>
      </c>
      <c r="G12542" s="42" t="str">
        <f aca="false">IF(A12542="","",WORKDAY(B12542,F12542))</f>
        <v/>
      </c>
    </row>
    <row r="12543" customFormat="false" ht="15" hidden="false" customHeight="false" outlineLevel="0" collapsed="false">
      <c r="A12543" s="37"/>
      <c r="B12543" s="38"/>
      <c r="C12543" s="39"/>
      <c r="D12543" s="39"/>
      <c r="E12543" s="40"/>
      <c r="F12543" s="41" t="str">
        <f aca="false">IF(A12543="","",INDEX(Assumptions!$B$16:$B$18,MATCH(C12543,Assumptions!$A$16:$A$18,0)))</f>
        <v/>
      </c>
      <c r="G12543" s="42" t="str">
        <f aca="false">IF(A12543="","",WORKDAY(B12543,F12543))</f>
        <v/>
      </c>
    </row>
    <row r="12544" customFormat="false" ht="15" hidden="false" customHeight="false" outlineLevel="0" collapsed="false">
      <c r="A12544" s="37"/>
      <c r="B12544" s="38"/>
      <c r="C12544" s="39"/>
      <c r="D12544" s="39"/>
      <c r="E12544" s="40"/>
      <c r="F12544" s="41" t="str">
        <f aca="false">IF(A12544="","",INDEX(Assumptions!$B$16:$B$18,MATCH(C12544,Assumptions!$A$16:$A$18,0)))</f>
        <v/>
      </c>
      <c r="G12544" s="42" t="str">
        <f aca="false">IF(A12544="","",WORKDAY(B12544,F12544))</f>
        <v/>
      </c>
    </row>
    <row r="12545" customFormat="false" ht="15" hidden="false" customHeight="false" outlineLevel="0" collapsed="false">
      <c r="A12545" s="37"/>
      <c r="B12545" s="38"/>
      <c r="C12545" s="39"/>
      <c r="D12545" s="39"/>
      <c r="E12545" s="40"/>
      <c r="F12545" s="41" t="str">
        <f aca="false">IF(A12545="","",INDEX(Assumptions!$B$16:$B$18,MATCH(C12545,Assumptions!$A$16:$A$18,0)))</f>
        <v/>
      </c>
      <c r="G12545" s="42" t="str">
        <f aca="false">IF(A12545="","",WORKDAY(B12545,F12545))</f>
        <v/>
      </c>
    </row>
    <row r="12546" customFormat="false" ht="15" hidden="false" customHeight="false" outlineLevel="0" collapsed="false">
      <c r="A12546" s="37"/>
      <c r="B12546" s="38"/>
      <c r="C12546" s="39"/>
      <c r="D12546" s="39"/>
      <c r="E12546" s="40"/>
      <c r="F12546" s="41" t="str">
        <f aca="false">IF(A12546="","",INDEX(Assumptions!$B$16:$B$18,MATCH(C12546,Assumptions!$A$16:$A$18,0)))</f>
        <v/>
      </c>
      <c r="G12546" s="42" t="str">
        <f aca="false">IF(A12546="","",WORKDAY(B12546,F12546))</f>
        <v/>
      </c>
    </row>
    <row r="12547" customFormat="false" ht="15" hidden="false" customHeight="false" outlineLevel="0" collapsed="false">
      <c r="A12547" s="37"/>
      <c r="B12547" s="38"/>
      <c r="C12547" s="39"/>
      <c r="D12547" s="39"/>
      <c r="E12547" s="40"/>
      <c r="F12547" s="41" t="str">
        <f aca="false">IF(A12547="","",INDEX(Assumptions!$B$16:$B$18,MATCH(C12547,Assumptions!$A$16:$A$18,0)))</f>
        <v/>
      </c>
      <c r="G12547" s="42" t="str">
        <f aca="false">IF(A12547="","",WORKDAY(B12547,F12547))</f>
        <v/>
      </c>
    </row>
    <row r="12548" customFormat="false" ht="15" hidden="false" customHeight="false" outlineLevel="0" collapsed="false">
      <c r="A12548" s="37"/>
      <c r="B12548" s="38"/>
      <c r="C12548" s="39"/>
      <c r="D12548" s="39"/>
      <c r="E12548" s="40"/>
      <c r="F12548" s="41" t="str">
        <f aca="false">IF(A12548="","",INDEX(Assumptions!$B$16:$B$18,MATCH(C12548,Assumptions!$A$16:$A$18,0)))</f>
        <v/>
      </c>
      <c r="G12548" s="42" t="str">
        <f aca="false">IF(A12548="","",WORKDAY(B12548,F12548))</f>
        <v/>
      </c>
    </row>
    <row r="12549" customFormat="false" ht="15" hidden="false" customHeight="false" outlineLevel="0" collapsed="false">
      <c r="A12549" s="37"/>
      <c r="B12549" s="38"/>
      <c r="C12549" s="39"/>
      <c r="D12549" s="39"/>
      <c r="E12549" s="40"/>
      <c r="F12549" s="41" t="str">
        <f aca="false">IF(A12549="","",INDEX(Assumptions!$B$16:$B$18,MATCH(C12549,Assumptions!$A$16:$A$18,0)))</f>
        <v/>
      </c>
      <c r="G12549" s="42" t="str">
        <f aca="false">IF(A12549="","",WORKDAY(B12549,F12549))</f>
        <v/>
      </c>
    </row>
    <row r="12550" customFormat="false" ht="15" hidden="false" customHeight="false" outlineLevel="0" collapsed="false">
      <c r="A12550" s="37"/>
      <c r="B12550" s="38"/>
      <c r="C12550" s="39"/>
      <c r="D12550" s="39"/>
      <c r="E12550" s="40"/>
      <c r="F12550" s="41" t="str">
        <f aca="false">IF(A12550="","",INDEX(Assumptions!$B$16:$B$18,MATCH(C12550,Assumptions!$A$16:$A$18,0)))</f>
        <v/>
      </c>
      <c r="G12550" s="42" t="str">
        <f aca="false">IF(A12550="","",WORKDAY(B12550,F12550))</f>
        <v/>
      </c>
    </row>
    <row r="12551" customFormat="false" ht="15" hidden="false" customHeight="false" outlineLevel="0" collapsed="false">
      <c r="A12551" s="37"/>
      <c r="B12551" s="38"/>
      <c r="C12551" s="39"/>
      <c r="D12551" s="39"/>
      <c r="E12551" s="40"/>
      <c r="F12551" s="41" t="str">
        <f aca="false">IF(A12551="","",INDEX(Assumptions!$B$16:$B$18,MATCH(C12551,Assumptions!$A$16:$A$18,0)))</f>
        <v/>
      </c>
      <c r="G12551" s="42" t="str">
        <f aca="false">IF(A12551="","",WORKDAY(B12551,F12551))</f>
        <v/>
      </c>
    </row>
    <row r="12552" customFormat="false" ht="15" hidden="false" customHeight="false" outlineLevel="0" collapsed="false">
      <c r="A12552" s="37"/>
      <c r="B12552" s="38"/>
      <c r="C12552" s="39"/>
      <c r="D12552" s="39"/>
      <c r="E12552" s="40"/>
      <c r="F12552" s="41" t="str">
        <f aca="false">IF(A12552="","",INDEX(Assumptions!$B$16:$B$18,MATCH(C12552,Assumptions!$A$16:$A$18,0)))</f>
        <v/>
      </c>
      <c r="G12552" s="42" t="str">
        <f aca="false">IF(A12552="","",WORKDAY(B12552,F12552))</f>
        <v/>
      </c>
    </row>
    <row r="12553" customFormat="false" ht="15" hidden="false" customHeight="false" outlineLevel="0" collapsed="false">
      <c r="A12553" s="37"/>
      <c r="B12553" s="38"/>
      <c r="C12553" s="39"/>
      <c r="D12553" s="39"/>
      <c r="E12553" s="40"/>
      <c r="F12553" s="41" t="str">
        <f aca="false">IF(A12553="","",INDEX(Assumptions!$B$16:$B$18,MATCH(C12553,Assumptions!$A$16:$A$18,0)))</f>
        <v/>
      </c>
      <c r="G12553" s="42" t="str">
        <f aca="false">IF(A12553="","",WORKDAY(B12553,F12553))</f>
        <v/>
      </c>
    </row>
    <row r="12554" customFormat="false" ht="15" hidden="false" customHeight="false" outlineLevel="0" collapsed="false">
      <c r="A12554" s="37"/>
      <c r="B12554" s="38"/>
      <c r="C12554" s="39"/>
      <c r="D12554" s="39"/>
      <c r="E12554" s="40"/>
      <c r="F12554" s="41" t="str">
        <f aca="false">IF(A12554="","",INDEX(Assumptions!$B$16:$B$18,MATCH(C12554,Assumptions!$A$16:$A$18,0)))</f>
        <v/>
      </c>
      <c r="G12554" s="42" t="str">
        <f aca="false">IF(A12554="","",WORKDAY(B12554,F12554))</f>
        <v/>
      </c>
    </row>
    <row r="12555" customFormat="false" ht="15" hidden="false" customHeight="false" outlineLevel="0" collapsed="false">
      <c r="A12555" s="37"/>
      <c r="B12555" s="38"/>
      <c r="C12555" s="39"/>
      <c r="D12555" s="39"/>
      <c r="E12555" s="40"/>
      <c r="F12555" s="41" t="str">
        <f aca="false">IF(A12555="","",INDEX(Assumptions!$B$16:$B$18,MATCH(C12555,Assumptions!$A$16:$A$18,0)))</f>
        <v/>
      </c>
      <c r="G12555" s="42" t="str">
        <f aca="false">IF(A12555="","",WORKDAY(B12555,F12555))</f>
        <v/>
      </c>
    </row>
    <row r="12556" customFormat="false" ht="15" hidden="false" customHeight="false" outlineLevel="0" collapsed="false">
      <c r="A12556" s="37"/>
      <c r="B12556" s="38"/>
      <c r="C12556" s="39"/>
      <c r="D12556" s="39"/>
      <c r="E12556" s="40"/>
      <c r="F12556" s="41" t="str">
        <f aca="false">IF(A12556="","",INDEX(Assumptions!$B$16:$B$18,MATCH(C12556,Assumptions!$A$16:$A$18,0)))</f>
        <v/>
      </c>
      <c r="G12556" s="42" t="str">
        <f aca="false">IF(A12556="","",WORKDAY(B12556,F12556))</f>
        <v/>
      </c>
    </row>
    <row r="12557" customFormat="false" ht="15" hidden="false" customHeight="false" outlineLevel="0" collapsed="false">
      <c r="A12557" s="37"/>
      <c r="B12557" s="38"/>
      <c r="C12557" s="39"/>
      <c r="D12557" s="39"/>
      <c r="E12557" s="40"/>
      <c r="F12557" s="41" t="str">
        <f aca="false">IF(A12557="","",INDEX(Assumptions!$B$16:$B$18,MATCH(C12557,Assumptions!$A$16:$A$18,0)))</f>
        <v/>
      </c>
      <c r="G12557" s="42" t="str">
        <f aca="false">IF(A12557="","",WORKDAY(B12557,F12557))</f>
        <v/>
      </c>
    </row>
    <row r="12558" customFormat="false" ht="15" hidden="false" customHeight="false" outlineLevel="0" collapsed="false">
      <c r="A12558" s="37"/>
      <c r="B12558" s="38"/>
      <c r="C12558" s="39"/>
      <c r="D12558" s="39"/>
      <c r="E12558" s="40"/>
      <c r="F12558" s="41" t="str">
        <f aca="false">IF(A12558="","",INDEX(Assumptions!$B$16:$B$18,MATCH(C12558,Assumptions!$A$16:$A$18,0)))</f>
        <v/>
      </c>
      <c r="G12558" s="42" t="str">
        <f aca="false">IF(A12558="","",WORKDAY(B12558,F12558))</f>
        <v/>
      </c>
    </row>
    <row r="12559" customFormat="false" ht="15" hidden="false" customHeight="false" outlineLevel="0" collapsed="false">
      <c r="A12559" s="37"/>
      <c r="B12559" s="38"/>
      <c r="C12559" s="39"/>
      <c r="D12559" s="39"/>
      <c r="E12559" s="40"/>
      <c r="F12559" s="41" t="str">
        <f aca="false">IF(A12559="","",INDEX(Assumptions!$B$16:$B$18,MATCH(C12559,Assumptions!$A$16:$A$18,0)))</f>
        <v/>
      </c>
      <c r="G12559" s="42" t="str">
        <f aca="false">IF(A12559="","",WORKDAY(B12559,F12559))</f>
        <v/>
      </c>
    </row>
    <row r="12560" customFormat="false" ht="15" hidden="false" customHeight="false" outlineLevel="0" collapsed="false">
      <c r="A12560" s="37"/>
      <c r="B12560" s="38"/>
      <c r="C12560" s="39"/>
      <c r="D12560" s="39"/>
      <c r="E12560" s="40"/>
      <c r="F12560" s="41" t="str">
        <f aca="false">IF(A12560="","",INDEX(Assumptions!$B$16:$B$18,MATCH(C12560,Assumptions!$A$16:$A$18,0)))</f>
        <v/>
      </c>
      <c r="G12560" s="42" t="str">
        <f aca="false">IF(A12560="","",WORKDAY(B12560,F12560))</f>
        <v/>
      </c>
    </row>
    <row r="12561" customFormat="false" ht="15" hidden="false" customHeight="false" outlineLevel="0" collapsed="false">
      <c r="A12561" s="37"/>
      <c r="B12561" s="38"/>
      <c r="C12561" s="39"/>
      <c r="D12561" s="39"/>
      <c r="E12561" s="40"/>
      <c r="F12561" s="41" t="str">
        <f aca="false">IF(A12561="","",INDEX(Assumptions!$B$16:$B$18,MATCH(C12561,Assumptions!$A$16:$A$18,0)))</f>
        <v/>
      </c>
      <c r="G12561" s="42" t="str">
        <f aca="false">IF(A12561="","",WORKDAY(B12561,F12561))</f>
        <v/>
      </c>
    </row>
    <row r="12562" customFormat="false" ht="15" hidden="false" customHeight="false" outlineLevel="0" collapsed="false">
      <c r="A12562" s="37"/>
      <c r="B12562" s="38"/>
      <c r="C12562" s="39"/>
      <c r="D12562" s="39"/>
      <c r="E12562" s="40"/>
      <c r="F12562" s="41" t="str">
        <f aca="false">IF(A12562="","",INDEX(Assumptions!$B$16:$B$18,MATCH(C12562,Assumptions!$A$16:$A$18,0)))</f>
        <v/>
      </c>
      <c r="G12562" s="42" t="str">
        <f aca="false">IF(A12562="","",WORKDAY(B12562,F12562))</f>
        <v/>
      </c>
    </row>
    <row r="12563" customFormat="false" ht="15" hidden="false" customHeight="false" outlineLevel="0" collapsed="false">
      <c r="A12563" s="37"/>
      <c r="B12563" s="38"/>
      <c r="C12563" s="39"/>
      <c r="D12563" s="39"/>
      <c r="E12563" s="40"/>
      <c r="F12563" s="41" t="str">
        <f aca="false">IF(A12563="","",INDEX(Assumptions!$B$16:$B$18,MATCH(C12563,Assumptions!$A$16:$A$18,0)))</f>
        <v/>
      </c>
      <c r="G12563" s="42" t="str">
        <f aca="false">IF(A12563="","",WORKDAY(B12563,F12563))</f>
        <v/>
      </c>
    </row>
    <row r="12564" customFormat="false" ht="15" hidden="false" customHeight="false" outlineLevel="0" collapsed="false">
      <c r="A12564" s="37"/>
      <c r="B12564" s="38"/>
      <c r="C12564" s="39"/>
      <c r="D12564" s="39"/>
      <c r="E12564" s="40"/>
      <c r="F12564" s="41" t="str">
        <f aca="false">IF(A12564="","",INDEX(Assumptions!$B$16:$B$18,MATCH(C12564,Assumptions!$A$16:$A$18,0)))</f>
        <v/>
      </c>
      <c r="G12564" s="42" t="str">
        <f aca="false">IF(A12564="","",WORKDAY(B12564,F12564))</f>
        <v/>
      </c>
    </row>
    <row r="12565" customFormat="false" ht="15" hidden="false" customHeight="false" outlineLevel="0" collapsed="false">
      <c r="A12565" s="37"/>
      <c r="B12565" s="38"/>
      <c r="C12565" s="39"/>
      <c r="D12565" s="39"/>
      <c r="E12565" s="40"/>
      <c r="F12565" s="41" t="str">
        <f aca="false">IF(A12565="","",INDEX(Assumptions!$B$16:$B$18,MATCH(C12565,Assumptions!$A$16:$A$18,0)))</f>
        <v/>
      </c>
      <c r="G12565" s="42" t="str">
        <f aca="false">IF(A12565="","",WORKDAY(B12565,F12565))</f>
        <v/>
      </c>
    </row>
    <row r="12566" customFormat="false" ht="15" hidden="false" customHeight="false" outlineLevel="0" collapsed="false">
      <c r="A12566" s="37"/>
      <c r="B12566" s="38"/>
      <c r="C12566" s="39"/>
      <c r="D12566" s="39"/>
      <c r="E12566" s="40"/>
      <c r="F12566" s="41" t="str">
        <f aca="false">IF(A12566="","",INDEX(Assumptions!$B$16:$B$18,MATCH(C12566,Assumptions!$A$16:$A$18,0)))</f>
        <v/>
      </c>
      <c r="G12566" s="42" t="str">
        <f aca="false">IF(A12566="","",WORKDAY(B12566,F12566))</f>
        <v/>
      </c>
    </row>
    <row r="12567" customFormat="false" ht="15" hidden="false" customHeight="false" outlineLevel="0" collapsed="false">
      <c r="A12567" s="37"/>
      <c r="B12567" s="38"/>
      <c r="C12567" s="39"/>
      <c r="D12567" s="39"/>
      <c r="E12567" s="40"/>
      <c r="F12567" s="41" t="str">
        <f aca="false">IF(A12567="","",INDEX(Assumptions!$B$16:$B$18,MATCH(C12567,Assumptions!$A$16:$A$18,0)))</f>
        <v/>
      </c>
      <c r="G12567" s="42" t="str">
        <f aca="false">IF(A12567="","",WORKDAY(B12567,F12567))</f>
        <v/>
      </c>
    </row>
    <row r="12568" customFormat="false" ht="15" hidden="false" customHeight="false" outlineLevel="0" collapsed="false">
      <c r="A12568" s="37"/>
      <c r="B12568" s="38"/>
      <c r="C12568" s="39"/>
      <c r="D12568" s="39"/>
      <c r="E12568" s="40"/>
      <c r="F12568" s="41" t="str">
        <f aca="false">IF(A12568="","",INDEX(Assumptions!$B$16:$B$18,MATCH(C12568,Assumptions!$A$16:$A$18,0)))</f>
        <v/>
      </c>
      <c r="G12568" s="42" t="str">
        <f aca="false">IF(A12568="","",WORKDAY(B12568,F12568))</f>
        <v/>
      </c>
    </row>
    <row r="12569" customFormat="false" ht="15" hidden="false" customHeight="false" outlineLevel="0" collapsed="false">
      <c r="A12569" s="37"/>
      <c r="B12569" s="38"/>
      <c r="C12569" s="39"/>
      <c r="D12569" s="39"/>
      <c r="E12569" s="40"/>
      <c r="F12569" s="41" t="str">
        <f aca="false">IF(A12569="","",INDEX(Assumptions!$B$16:$B$18,MATCH(C12569,Assumptions!$A$16:$A$18,0)))</f>
        <v/>
      </c>
      <c r="G12569" s="42" t="str">
        <f aca="false">IF(A12569="","",WORKDAY(B12569,F12569))</f>
        <v/>
      </c>
    </row>
    <row r="12570" customFormat="false" ht="15" hidden="false" customHeight="false" outlineLevel="0" collapsed="false">
      <c r="A12570" s="37"/>
      <c r="B12570" s="38"/>
      <c r="C12570" s="39"/>
      <c r="D12570" s="39"/>
      <c r="E12570" s="40"/>
      <c r="F12570" s="41" t="str">
        <f aca="false">IF(A12570="","",INDEX(Assumptions!$B$16:$B$18,MATCH(C12570,Assumptions!$A$16:$A$18,0)))</f>
        <v/>
      </c>
      <c r="G12570" s="42" t="str">
        <f aca="false">IF(A12570="","",WORKDAY(B12570,F12570))</f>
        <v/>
      </c>
    </row>
    <row r="12571" customFormat="false" ht="15" hidden="false" customHeight="false" outlineLevel="0" collapsed="false">
      <c r="A12571" s="37"/>
      <c r="B12571" s="38"/>
      <c r="C12571" s="39"/>
      <c r="D12571" s="39"/>
      <c r="E12571" s="40"/>
      <c r="F12571" s="41" t="str">
        <f aca="false">IF(A12571="","",INDEX(Assumptions!$B$16:$B$18,MATCH(C12571,Assumptions!$A$16:$A$18,0)))</f>
        <v/>
      </c>
      <c r="G12571" s="42" t="str">
        <f aca="false">IF(A12571="","",WORKDAY(B12571,F12571))</f>
        <v/>
      </c>
    </row>
    <row r="12572" customFormat="false" ht="15" hidden="false" customHeight="false" outlineLevel="0" collapsed="false">
      <c r="A12572" s="37"/>
      <c r="B12572" s="38"/>
      <c r="C12572" s="39"/>
      <c r="D12572" s="39"/>
      <c r="E12572" s="40"/>
      <c r="F12572" s="41" t="str">
        <f aca="false">IF(A12572="","",INDEX(Assumptions!$B$16:$B$18,MATCH(C12572,Assumptions!$A$16:$A$18,0)))</f>
        <v/>
      </c>
      <c r="G12572" s="42" t="str">
        <f aca="false">IF(A12572="","",WORKDAY(B12572,F12572))</f>
        <v/>
      </c>
    </row>
    <row r="12573" customFormat="false" ht="15" hidden="false" customHeight="false" outlineLevel="0" collapsed="false">
      <c r="A12573" s="37"/>
      <c r="B12573" s="38"/>
      <c r="C12573" s="39"/>
      <c r="D12573" s="39"/>
      <c r="E12573" s="40"/>
      <c r="F12573" s="41" t="str">
        <f aca="false">IF(A12573="","",INDEX(Assumptions!$B$16:$B$18,MATCH(C12573,Assumptions!$A$16:$A$18,0)))</f>
        <v/>
      </c>
      <c r="G12573" s="42" t="str">
        <f aca="false">IF(A12573="","",WORKDAY(B12573,F12573))</f>
        <v/>
      </c>
    </row>
    <row r="12574" customFormat="false" ht="15" hidden="false" customHeight="false" outlineLevel="0" collapsed="false">
      <c r="A12574" s="37"/>
      <c r="B12574" s="38"/>
      <c r="C12574" s="39"/>
      <c r="D12574" s="39"/>
      <c r="E12574" s="40"/>
      <c r="F12574" s="41" t="str">
        <f aca="false">IF(A12574="","",INDEX(Assumptions!$B$16:$B$18,MATCH(C12574,Assumptions!$A$16:$A$18,0)))</f>
        <v/>
      </c>
      <c r="G12574" s="42" t="str">
        <f aca="false">IF(A12574="","",WORKDAY(B12574,F12574))</f>
        <v/>
      </c>
    </row>
    <row r="12575" customFormat="false" ht="15" hidden="false" customHeight="false" outlineLevel="0" collapsed="false">
      <c r="A12575" s="37"/>
      <c r="B12575" s="38"/>
      <c r="C12575" s="39"/>
      <c r="D12575" s="39"/>
      <c r="E12575" s="40"/>
      <c r="F12575" s="41" t="str">
        <f aca="false">IF(A12575="","",INDEX(Assumptions!$B$16:$B$18,MATCH(C12575,Assumptions!$A$16:$A$18,0)))</f>
        <v/>
      </c>
      <c r="G12575" s="42" t="str">
        <f aca="false">IF(A12575="","",WORKDAY(B12575,F12575))</f>
        <v/>
      </c>
    </row>
    <row r="12576" customFormat="false" ht="15" hidden="false" customHeight="false" outlineLevel="0" collapsed="false">
      <c r="A12576" s="37"/>
      <c r="B12576" s="38"/>
      <c r="C12576" s="39"/>
      <c r="D12576" s="39"/>
      <c r="E12576" s="40"/>
      <c r="F12576" s="41" t="str">
        <f aca="false">IF(A12576="","",INDEX(Assumptions!$B$16:$B$18,MATCH(C12576,Assumptions!$A$16:$A$18,0)))</f>
        <v/>
      </c>
      <c r="G12576" s="42" t="str">
        <f aca="false">IF(A12576="","",WORKDAY(B12576,F12576))</f>
        <v/>
      </c>
    </row>
    <row r="12577" customFormat="false" ht="15" hidden="false" customHeight="false" outlineLevel="0" collapsed="false">
      <c r="A12577" s="37"/>
      <c r="B12577" s="38"/>
      <c r="C12577" s="39"/>
      <c r="D12577" s="39"/>
      <c r="E12577" s="40"/>
      <c r="F12577" s="41" t="str">
        <f aca="false">IF(A12577="","",INDEX(Assumptions!$B$16:$B$18,MATCH(C12577,Assumptions!$A$16:$A$18,0)))</f>
        <v/>
      </c>
      <c r="G12577" s="42" t="str">
        <f aca="false">IF(A12577="","",WORKDAY(B12577,F12577))</f>
        <v/>
      </c>
    </row>
    <row r="12578" customFormat="false" ht="15" hidden="false" customHeight="false" outlineLevel="0" collapsed="false">
      <c r="A12578" s="37"/>
      <c r="B12578" s="38"/>
      <c r="C12578" s="39"/>
      <c r="D12578" s="39"/>
      <c r="E12578" s="40"/>
      <c r="F12578" s="41" t="str">
        <f aca="false">IF(A12578="","",INDEX(Assumptions!$B$16:$B$18,MATCH(C12578,Assumptions!$A$16:$A$18,0)))</f>
        <v/>
      </c>
      <c r="G12578" s="42" t="str">
        <f aca="false">IF(A12578="","",WORKDAY(B12578,F12578))</f>
        <v/>
      </c>
    </row>
    <row r="12579" customFormat="false" ht="15" hidden="false" customHeight="false" outlineLevel="0" collapsed="false">
      <c r="A12579" s="37"/>
      <c r="B12579" s="38"/>
      <c r="C12579" s="39"/>
      <c r="D12579" s="39"/>
      <c r="E12579" s="40"/>
      <c r="F12579" s="41" t="str">
        <f aca="false">IF(A12579="","",INDEX(Assumptions!$B$16:$B$18,MATCH(C12579,Assumptions!$A$16:$A$18,0)))</f>
        <v/>
      </c>
      <c r="G12579" s="42" t="str">
        <f aca="false">IF(A12579="","",WORKDAY(B12579,F12579))</f>
        <v/>
      </c>
    </row>
    <row r="12580" customFormat="false" ht="15" hidden="false" customHeight="false" outlineLevel="0" collapsed="false">
      <c r="A12580" s="37"/>
      <c r="B12580" s="38"/>
      <c r="C12580" s="39"/>
      <c r="D12580" s="39"/>
      <c r="E12580" s="40"/>
      <c r="F12580" s="41" t="str">
        <f aca="false">IF(A12580="","",INDEX(Assumptions!$B$16:$B$18,MATCH(C12580,Assumptions!$A$16:$A$18,0)))</f>
        <v/>
      </c>
      <c r="G12580" s="42" t="str">
        <f aca="false">IF(A12580="","",WORKDAY(B12580,F12580))</f>
        <v/>
      </c>
    </row>
    <row r="12581" customFormat="false" ht="15" hidden="false" customHeight="false" outlineLevel="0" collapsed="false">
      <c r="A12581" s="37"/>
      <c r="B12581" s="38"/>
      <c r="C12581" s="39"/>
      <c r="D12581" s="39"/>
      <c r="E12581" s="40"/>
      <c r="F12581" s="41" t="str">
        <f aca="false">IF(A12581="","",INDEX(Assumptions!$B$16:$B$18,MATCH(C12581,Assumptions!$A$16:$A$18,0)))</f>
        <v/>
      </c>
      <c r="G12581" s="42" t="str">
        <f aca="false">IF(A12581="","",WORKDAY(B12581,F12581))</f>
        <v/>
      </c>
    </row>
    <row r="12582" customFormat="false" ht="15" hidden="false" customHeight="false" outlineLevel="0" collapsed="false">
      <c r="A12582" s="37"/>
      <c r="B12582" s="38"/>
      <c r="C12582" s="39"/>
      <c r="D12582" s="39"/>
      <c r="E12582" s="40"/>
      <c r="F12582" s="41" t="str">
        <f aca="false">IF(A12582="","",INDEX(Assumptions!$B$16:$B$18,MATCH(C12582,Assumptions!$A$16:$A$18,0)))</f>
        <v/>
      </c>
      <c r="G12582" s="42" t="str">
        <f aca="false">IF(A12582="","",WORKDAY(B12582,F12582))</f>
        <v/>
      </c>
    </row>
    <row r="12583" customFormat="false" ht="15" hidden="false" customHeight="false" outlineLevel="0" collapsed="false">
      <c r="A12583" s="37"/>
      <c r="B12583" s="38"/>
      <c r="C12583" s="39"/>
      <c r="D12583" s="39"/>
      <c r="E12583" s="40"/>
      <c r="F12583" s="41" t="str">
        <f aca="false">IF(A12583="","",INDEX(Assumptions!$B$16:$B$18,MATCH(C12583,Assumptions!$A$16:$A$18,0)))</f>
        <v/>
      </c>
      <c r="G12583" s="42" t="str">
        <f aca="false">IF(A12583="","",WORKDAY(B12583,F12583))</f>
        <v/>
      </c>
    </row>
    <row r="12584" customFormat="false" ht="15" hidden="false" customHeight="false" outlineLevel="0" collapsed="false">
      <c r="A12584" s="37"/>
      <c r="B12584" s="38"/>
      <c r="C12584" s="39"/>
      <c r="D12584" s="39"/>
      <c r="E12584" s="40"/>
      <c r="F12584" s="41" t="str">
        <f aca="false">IF(A12584="","",INDEX(Assumptions!$B$16:$B$18,MATCH(C12584,Assumptions!$A$16:$A$18,0)))</f>
        <v/>
      </c>
      <c r="G12584" s="42" t="str">
        <f aca="false">IF(A12584="","",WORKDAY(B12584,F12584))</f>
        <v/>
      </c>
    </row>
    <row r="12585" customFormat="false" ht="15" hidden="false" customHeight="false" outlineLevel="0" collapsed="false">
      <c r="A12585" s="37"/>
      <c r="B12585" s="38"/>
      <c r="C12585" s="39"/>
      <c r="D12585" s="39"/>
      <c r="E12585" s="40"/>
      <c r="F12585" s="41" t="str">
        <f aca="false">IF(A12585="","",INDEX(Assumptions!$B$16:$B$18,MATCH(C12585,Assumptions!$A$16:$A$18,0)))</f>
        <v/>
      </c>
      <c r="G12585" s="42" t="str">
        <f aca="false">IF(A12585="","",WORKDAY(B12585,F12585))</f>
        <v/>
      </c>
    </row>
    <row r="12586" customFormat="false" ht="15" hidden="false" customHeight="false" outlineLevel="0" collapsed="false">
      <c r="A12586" s="37"/>
      <c r="B12586" s="38"/>
      <c r="C12586" s="39"/>
      <c r="D12586" s="39"/>
      <c r="E12586" s="40"/>
      <c r="F12586" s="41" t="str">
        <f aca="false">IF(A12586="","",INDEX(Assumptions!$B$16:$B$18,MATCH(C12586,Assumptions!$A$16:$A$18,0)))</f>
        <v/>
      </c>
      <c r="G12586" s="42" t="str">
        <f aca="false">IF(A12586="","",WORKDAY(B12586,F12586))</f>
        <v/>
      </c>
    </row>
    <row r="12587" customFormat="false" ht="15" hidden="false" customHeight="false" outlineLevel="0" collapsed="false">
      <c r="A12587" s="37"/>
      <c r="B12587" s="38"/>
      <c r="C12587" s="39"/>
      <c r="D12587" s="39"/>
      <c r="E12587" s="40"/>
      <c r="F12587" s="41" t="str">
        <f aca="false">IF(A12587="","",INDEX(Assumptions!$B$16:$B$18,MATCH(C12587,Assumptions!$A$16:$A$18,0)))</f>
        <v/>
      </c>
      <c r="G12587" s="42" t="str">
        <f aca="false">IF(A12587="","",WORKDAY(B12587,F12587))</f>
        <v/>
      </c>
    </row>
    <row r="12588" customFormat="false" ht="15" hidden="false" customHeight="false" outlineLevel="0" collapsed="false">
      <c r="A12588" s="37"/>
      <c r="B12588" s="38"/>
      <c r="C12588" s="39"/>
      <c r="D12588" s="39"/>
      <c r="E12588" s="40"/>
      <c r="F12588" s="41" t="str">
        <f aca="false">IF(A12588="","",INDEX(Assumptions!$B$16:$B$18,MATCH(C12588,Assumptions!$A$16:$A$18,0)))</f>
        <v/>
      </c>
      <c r="G12588" s="42" t="str">
        <f aca="false">IF(A12588="","",WORKDAY(B12588,F12588))</f>
        <v/>
      </c>
    </row>
    <row r="12589" customFormat="false" ht="15" hidden="false" customHeight="false" outlineLevel="0" collapsed="false">
      <c r="A12589" s="37"/>
      <c r="B12589" s="38"/>
      <c r="C12589" s="39"/>
      <c r="D12589" s="39"/>
      <c r="E12589" s="40"/>
      <c r="F12589" s="41" t="str">
        <f aca="false">IF(A12589="","",INDEX(Assumptions!$B$16:$B$18,MATCH(C12589,Assumptions!$A$16:$A$18,0)))</f>
        <v/>
      </c>
      <c r="G12589" s="42" t="str">
        <f aca="false">IF(A12589="","",WORKDAY(B12589,F12589))</f>
        <v/>
      </c>
    </row>
    <row r="12590" customFormat="false" ht="15" hidden="false" customHeight="false" outlineLevel="0" collapsed="false">
      <c r="A12590" s="37"/>
      <c r="B12590" s="38"/>
      <c r="C12590" s="39"/>
      <c r="D12590" s="39"/>
      <c r="E12590" s="40"/>
      <c r="F12590" s="41" t="str">
        <f aca="false">IF(A12590="","",INDEX(Assumptions!$B$16:$B$18,MATCH(C12590,Assumptions!$A$16:$A$18,0)))</f>
        <v/>
      </c>
      <c r="G12590" s="42" t="str">
        <f aca="false">IF(A12590="","",WORKDAY(B12590,F12590))</f>
        <v/>
      </c>
    </row>
    <row r="12591" customFormat="false" ht="15" hidden="false" customHeight="false" outlineLevel="0" collapsed="false">
      <c r="A12591" s="37"/>
      <c r="B12591" s="38"/>
      <c r="C12591" s="39"/>
      <c r="D12591" s="39"/>
      <c r="E12591" s="40"/>
      <c r="F12591" s="41" t="str">
        <f aca="false">IF(A12591="","",INDEX(Assumptions!$B$16:$B$18,MATCH(C12591,Assumptions!$A$16:$A$18,0)))</f>
        <v/>
      </c>
      <c r="G12591" s="42" t="str">
        <f aca="false">IF(A12591="","",WORKDAY(B12591,F12591))</f>
        <v/>
      </c>
    </row>
    <row r="12592" customFormat="false" ht="15" hidden="false" customHeight="false" outlineLevel="0" collapsed="false">
      <c r="A12592" s="37"/>
      <c r="B12592" s="38"/>
      <c r="C12592" s="39"/>
      <c r="D12592" s="39"/>
      <c r="E12592" s="40"/>
      <c r="F12592" s="41" t="str">
        <f aca="false">IF(A12592="","",INDEX(Assumptions!$B$16:$B$18,MATCH(C12592,Assumptions!$A$16:$A$18,0)))</f>
        <v/>
      </c>
      <c r="G12592" s="42" t="str">
        <f aca="false">IF(A12592="","",WORKDAY(B12592,F12592))</f>
        <v/>
      </c>
    </row>
    <row r="12593" customFormat="false" ht="15" hidden="false" customHeight="false" outlineLevel="0" collapsed="false">
      <c r="A12593" s="37"/>
      <c r="B12593" s="38"/>
      <c r="C12593" s="39"/>
      <c r="D12593" s="39"/>
      <c r="E12593" s="40"/>
      <c r="F12593" s="41" t="str">
        <f aca="false">IF(A12593="","",INDEX(Assumptions!$B$16:$B$18,MATCH(C12593,Assumptions!$A$16:$A$18,0)))</f>
        <v/>
      </c>
      <c r="G12593" s="42" t="str">
        <f aca="false">IF(A12593="","",WORKDAY(B12593,F12593))</f>
        <v/>
      </c>
    </row>
    <row r="12594" customFormat="false" ht="15" hidden="false" customHeight="false" outlineLevel="0" collapsed="false">
      <c r="A12594" s="37"/>
      <c r="B12594" s="38"/>
      <c r="C12594" s="39"/>
      <c r="D12594" s="39"/>
      <c r="E12594" s="40"/>
      <c r="F12594" s="41" t="str">
        <f aca="false">IF(A12594="","",INDEX(Assumptions!$B$16:$B$18,MATCH(C12594,Assumptions!$A$16:$A$18,0)))</f>
        <v/>
      </c>
      <c r="G12594" s="42" t="str">
        <f aca="false">IF(A12594="","",WORKDAY(B12594,F12594))</f>
        <v/>
      </c>
    </row>
    <row r="12595" customFormat="false" ht="15" hidden="false" customHeight="false" outlineLevel="0" collapsed="false">
      <c r="A12595" s="37"/>
      <c r="B12595" s="38"/>
      <c r="C12595" s="39"/>
      <c r="D12595" s="39"/>
      <c r="E12595" s="40"/>
      <c r="F12595" s="41" t="str">
        <f aca="false">IF(A12595="","",INDEX(Assumptions!$B$16:$B$18,MATCH(C12595,Assumptions!$A$16:$A$18,0)))</f>
        <v/>
      </c>
      <c r="G12595" s="42" t="str">
        <f aca="false">IF(A12595="","",WORKDAY(B12595,F12595))</f>
        <v/>
      </c>
    </row>
    <row r="12596" customFormat="false" ht="15" hidden="false" customHeight="false" outlineLevel="0" collapsed="false">
      <c r="A12596" s="37"/>
      <c r="B12596" s="38"/>
      <c r="C12596" s="39"/>
      <c r="D12596" s="39"/>
      <c r="E12596" s="40"/>
      <c r="F12596" s="41" t="str">
        <f aca="false">IF(A12596="","",INDEX(Assumptions!$B$16:$B$18,MATCH(C12596,Assumptions!$A$16:$A$18,0)))</f>
        <v/>
      </c>
      <c r="G12596" s="42" t="str">
        <f aca="false">IF(A12596="","",WORKDAY(B12596,F12596))</f>
        <v/>
      </c>
    </row>
    <row r="12597" customFormat="false" ht="15" hidden="false" customHeight="false" outlineLevel="0" collapsed="false">
      <c r="A12597" s="37"/>
      <c r="B12597" s="38"/>
      <c r="C12597" s="39"/>
      <c r="D12597" s="39"/>
      <c r="E12597" s="40"/>
      <c r="F12597" s="41" t="str">
        <f aca="false">IF(A12597="","",INDEX(Assumptions!$B$16:$B$18,MATCH(C12597,Assumptions!$A$16:$A$18,0)))</f>
        <v/>
      </c>
      <c r="G12597" s="42" t="str">
        <f aca="false">IF(A12597="","",WORKDAY(B12597,F12597))</f>
        <v/>
      </c>
    </row>
    <row r="12598" customFormat="false" ht="15" hidden="false" customHeight="false" outlineLevel="0" collapsed="false">
      <c r="A12598" s="37"/>
      <c r="B12598" s="38"/>
      <c r="C12598" s="39"/>
      <c r="D12598" s="39"/>
      <c r="E12598" s="40"/>
      <c r="F12598" s="41" t="str">
        <f aca="false">IF(A12598="","",INDEX(Assumptions!$B$16:$B$18,MATCH(C12598,Assumptions!$A$16:$A$18,0)))</f>
        <v/>
      </c>
      <c r="G12598" s="42" t="str">
        <f aca="false">IF(A12598="","",WORKDAY(B12598,F12598))</f>
        <v/>
      </c>
    </row>
    <row r="12599" customFormat="false" ht="15" hidden="false" customHeight="false" outlineLevel="0" collapsed="false">
      <c r="A12599" s="37"/>
      <c r="B12599" s="38"/>
      <c r="C12599" s="39"/>
      <c r="D12599" s="39"/>
      <c r="E12599" s="40"/>
      <c r="F12599" s="41" t="str">
        <f aca="false">IF(A12599="","",INDEX(Assumptions!$B$16:$B$18,MATCH(C12599,Assumptions!$A$16:$A$18,0)))</f>
        <v/>
      </c>
      <c r="G12599" s="42" t="str">
        <f aca="false">IF(A12599="","",WORKDAY(B12599,F12599))</f>
        <v/>
      </c>
    </row>
    <row r="12600" customFormat="false" ht="15" hidden="false" customHeight="false" outlineLevel="0" collapsed="false">
      <c r="A12600" s="37"/>
      <c r="B12600" s="38"/>
      <c r="C12600" s="39"/>
      <c r="D12600" s="39"/>
      <c r="E12600" s="40"/>
      <c r="F12600" s="41" t="str">
        <f aca="false">IF(A12600="","",INDEX(Assumptions!$B$16:$B$18,MATCH(C12600,Assumptions!$A$16:$A$18,0)))</f>
        <v/>
      </c>
      <c r="G12600" s="42" t="str">
        <f aca="false">IF(A12600="","",WORKDAY(B12600,F12600))</f>
        <v/>
      </c>
    </row>
    <row r="12601" customFormat="false" ht="15" hidden="false" customHeight="false" outlineLevel="0" collapsed="false">
      <c r="A12601" s="37"/>
      <c r="B12601" s="38"/>
      <c r="C12601" s="39"/>
      <c r="D12601" s="39"/>
      <c r="E12601" s="40"/>
      <c r="F12601" s="41" t="str">
        <f aca="false">IF(A12601="","",INDEX(Assumptions!$B$16:$B$18,MATCH(C12601,Assumptions!$A$16:$A$18,0)))</f>
        <v/>
      </c>
      <c r="G12601" s="42" t="str">
        <f aca="false">IF(A12601="","",WORKDAY(B12601,F12601))</f>
        <v/>
      </c>
    </row>
    <row r="12602" customFormat="false" ht="15" hidden="false" customHeight="false" outlineLevel="0" collapsed="false">
      <c r="A12602" s="37"/>
      <c r="B12602" s="38"/>
      <c r="C12602" s="39"/>
      <c r="D12602" s="39"/>
      <c r="E12602" s="40"/>
      <c r="F12602" s="41" t="str">
        <f aca="false">IF(A12602="","",INDEX(Assumptions!$B$16:$B$18,MATCH(C12602,Assumptions!$A$16:$A$18,0)))</f>
        <v/>
      </c>
      <c r="G12602" s="42" t="str">
        <f aca="false">IF(A12602="","",WORKDAY(B12602,F12602))</f>
        <v/>
      </c>
    </row>
    <row r="12603" customFormat="false" ht="15" hidden="false" customHeight="false" outlineLevel="0" collapsed="false">
      <c r="A12603" s="37"/>
      <c r="B12603" s="38"/>
      <c r="C12603" s="39"/>
      <c r="D12603" s="39"/>
      <c r="E12603" s="40"/>
      <c r="F12603" s="41" t="str">
        <f aca="false">IF(A12603="","",INDEX(Assumptions!$B$16:$B$18,MATCH(C12603,Assumptions!$A$16:$A$18,0)))</f>
        <v/>
      </c>
      <c r="G12603" s="42" t="str">
        <f aca="false">IF(A12603="","",WORKDAY(B12603,F12603))</f>
        <v/>
      </c>
    </row>
    <row r="12604" customFormat="false" ht="15" hidden="false" customHeight="false" outlineLevel="0" collapsed="false">
      <c r="A12604" s="37"/>
      <c r="B12604" s="38"/>
      <c r="C12604" s="39"/>
      <c r="D12604" s="39"/>
      <c r="E12604" s="40"/>
      <c r="F12604" s="41" t="str">
        <f aca="false">IF(A12604="","",INDEX(Assumptions!$B$16:$B$18,MATCH(C12604,Assumptions!$A$16:$A$18,0)))</f>
        <v/>
      </c>
      <c r="G12604" s="42" t="str">
        <f aca="false">IF(A12604="","",WORKDAY(B12604,F12604))</f>
        <v/>
      </c>
    </row>
    <row r="12605" customFormat="false" ht="15" hidden="false" customHeight="false" outlineLevel="0" collapsed="false">
      <c r="A12605" s="37"/>
      <c r="B12605" s="38"/>
      <c r="C12605" s="39"/>
      <c r="D12605" s="39"/>
      <c r="E12605" s="40"/>
      <c r="F12605" s="41" t="str">
        <f aca="false">IF(A12605="","",INDEX(Assumptions!$B$16:$B$18,MATCH(C12605,Assumptions!$A$16:$A$18,0)))</f>
        <v/>
      </c>
      <c r="G12605" s="42" t="str">
        <f aca="false">IF(A12605="","",WORKDAY(B12605,F12605))</f>
        <v/>
      </c>
    </row>
    <row r="12606" customFormat="false" ht="15" hidden="false" customHeight="false" outlineLevel="0" collapsed="false">
      <c r="A12606" s="37"/>
      <c r="B12606" s="38"/>
      <c r="C12606" s="39"/>
      <c r="D12606" s="39"/>
      <c r="E12606" s="40"/>
      <c r="F12606" s="41" t="str">
        <f aca="false">IF(A12606="","",INDEX(Assumptions!$B$16:$B$18,MATCH(C12606,Assumptions!$A$16:$A$18,0)))</f>
        <v/>
      </c>
      <c r="G12606" s="42" t="str">
        <f aca="false">IF(A12606="","",WORKDAY(B12606,F12606))</f>
        <v/>
      </c>
    </row>
    <row r="12607" customFormat="false" ht="15" hidden="false" customHeight="false" outlineLevel="0" collapsed="false">
      <c r="A12607" s="37"/>
      <c r="B12607" s="38"/>
      <c r="C12607" s="39"/>
      <c r="D12607" s="39"/>
      <c r="E12607" s="40"/>
      <c r="F12607" s="41" t="str">
        <f aca="false">IF(A12607="","",INDEX(Assumptions!$B$16:$B$18,MATCH(C12607,Assumptions!$A$16:$A$18,0)))</f>
        <v/>
      </c>
      <c r="G12607" s="42" t="str">
        <f aca="false">IF(A12607="","",WORKDAY(B12607,F12607))</f>
        <v/>
      </c>
    </row>
    <row r="12608" customFormat="false" ht="15" hidden="false" customHeight="false" outlineLevel="0" collapsed="false">
      <c r="A12608" s="37"/>
      <c r="B12608" s="38"/>
      <c r="C12608" s="39"/>
      <c r="D12608" s="39"/>
      <c r="E12608" s="40"/>
      <c r="F12608" s="41" t="str">
        <f aca="false">IF(A12608="","",INDEX(Assumptions!$B$16:$B$18,MATCH(C12608,Assumptions!$A$16:$A$18,0)))</f>
        <v/>
      </c>
      <c r="G12608" s="42" t="str">
        <f aca="false">IF(A12608="","",WORKDAY(B12608,F12608))</f>
        <v/>
      </c>
    </row>
    <row r="12609" customFormat="false" ht="15" hidden="false" customHeight="false" outlineLevel="0" collapsed="false">
      <c r="A12609" s="37"/>
      <c r="B12609" s="38"/>
      <c r="C12609" s="39"/>
      <c r="D12609" s="39"/>
      <c r="E12609" s="40"/>
      <c r="F12609" s="41" t="str">
        <f aca="false">IF(A12609="","",INDEX(Assumptions!$B$16:$B$18,MATCH(C12609,Assumptions!$A$16:$A$18,0)))</f>
        <v/>
      </c>
      <c r="G12609" s="42" t="str">
        <f aca="false">IF(A12609="","",WORKDAY(B12609,F12609))</f>
        <v/>
      </c>
    </row>
    <row r="12610" customFormat="false" ht="15" hidden="false" customHeight="false" outlineLevel="0" collapsed="false">
      <c r="A12610" s="37"/>
      <c r="B12610" s="38"/>
      <c r="C12610" s="39"/>
      <c r="D12610" s="39"/>
      <c r="E12610" s="40"/>
      <c r="F12610" s="41" t="str">
        <f aca="false">IF(A12610="","",INDEX(Assumptions!$B$16:$B$18,MATCH(C12610,Assumptions!$A$16:$A$18,0)))</f>
        <v/>
      </c>
      <c r="G12610" s="42" t="str">
        <f aca="false">IF(A12610="","",WORKDAY(B12610,F12610))</f>
        <v/>
      </c>
    </row>
    <row r="12611" customFormat="false" ht="15" hidden="false" customHeight="false" outlineLevel="0" collapsed="false">
      <c r="A12611" s="37"/>
      <c r="B12611" s="38"/>
      <c r="C12611" s="39"/>
      <c r="D12611" s="39"/>
      <c r="E12611" s="40"/>
      <c r="F12611" s="41" t="str">
        <f aca="false">IF(A12611="","",INDEX(Assumptions!$B$16:$B$18,MATCH(C12611,Assumptions!$A$16:$A$18,0)))</f>
        <v/>
      </c>
      <c r="G12611" s="42" t="str">
        <f aca="false">IF(A12611="","",WORKDAY(B12611,F12611))</f>
        <v/>
      </c>
    </row>
    <row r="12612" customFormat="false" ht="15" hidden="false" customHeight="false" outlineLevel="0" collapsed="false">
      <c r="A12612" s="37"/>
      <c r="B12612" s="38"/>
      <c r="C12612" s="39"/>
      <c r="D12612" s="39"/>
      <c r="E12612" s="40"/>
      <c r="F12612" s="41" t="str">
        <f aca="false">IF(A12612="","",INDEX(Assumptions!$B$16:$B$18,MATCH(C12612,Assumptions!$A$16:$A$18,0)))</f>
        <v/>
      </c>
      <c r="G12612" s="42" t="str">
        <f aca="false">IF(A12612="","",WORKDAY(B12612,F12612))</f>
        <v/>
      </c>
    </row>
    <row r="12613" customFormat="false" ht="15" hidden="false" customHeight="false" outlineLevel="0" collapsed="false">
      <c r="A12613" s="37"/>
      <c r="B12613" s="38"/>
      <c r="C12613" s="39"/>
      <c r="D12613" s="39"/>
      <c r="E12613" s="40"/>
      <c r="F12613" s="41" t="str">
        <f aca="false">IF(A12613="","",INDEX(Assumptions!$B$16:$B$18,MATCH(C12613,Assumptions!$A$16:$A$18,0)))</f>
        <v/>
      </c>
      <c r="G12613" s="42" t="str">
        <f aca="false">IF(A12613="","",WORKDAY(B12613,F12613))</f>
        <v/>
      </c>
    </row>
    <row r="12614" customFormat="false" ht="15" hidden="false" customHeight="false" outlineLevel="0" collapsed="false">
      <c r="A12614" s="37"/>
      <c r="B12614" s="38"/>
      <c r="C12614" s="39"/>
      <c r="D12614" s="39"/>
      <c r="E12614" s="40"/>
      <c r="F12614" s="41" t="str">
        <f aca="false">IF(A12614="","",INDEX(Assumptions!$B$16:$B$18,MATCH(C12614,Assumptions!$A$16:$A$18,0)))</f>
        <v/>
      </c>
      <c r="G12614" s="42" t="str">
        <f aca="false">IF(A12614="","",WORKDAY(B12614,F12614))</f>
        <v/>
      </c>
    </row>
    <row r="12615" customFormat="false" ht="15" hidden="false" customHeight="false" outlineLevel="0" collapsed="false">
      <c r="A12615" s="37"/>
      <c r="B12615" s="38"/>
      <c r="C12615" s="39"/>
      <c r="D12615" s="39"/>
      <c r="E12615" s="40"/>
      <c r="F12615" s="41" t="str">
        <f aca="false">IF(A12615="","",INDEX(Assumptions!$B$16:$B$18,MATCH(C12615,Assumptions!$A$16:$A$18,0)))</f>
        <v/>
      </c>
      <c r="G12615" s="42" t="str">
        <f aca="false">IF(A12615="","",WORKDAY(B12615,F12615))</f>
        <v/>
      </c>
    </row>
    <row r="12616" customFormat="false" ht="15" hidden="false" customHeight="false" outlineLevel="0" collapsed="false">
      <c r="A12616" s="37"/>
      <c r="B12616" s="38"/>
      <c r="C12616" s="39"/>
      <c r="D12616" s="39"/>
      <c r="E12616" s="40"/>
      <c r="F12616" s="41" t="str">
        <f aca="false">IF(A12616="","",INDEX(Assumptions!$B$16:$B$18,MATCH(C12616,Assumptions!$A$16:$A$18,0)))</f>
        <v/>
      </c>
      <c r="G12616" s="42" t="str">
        <f aca="false">IF(A12616="","",WORKDAY(B12616,F12616))</f>
        <v/>
      </c>
    </row>
    <row r="12617" customFormat="false" ht="15" hidden="false" customHeight="false" outlineLevel="0" collapsed="false">
      <c r="A12617" s="37"/>
      <c r="B12617" s="38"/>
      <c r="C12617" s="39"/>
      <c r="D12617" s="39"/>
      <c r="E12617" s="40"/>
      <c r="F12617" s="41" t="str">
        <f aca="false">IF(A12617="","",INDEX(Assumptions!$B$16:$B$18,MATCH(C12617,Assumptions!$A$16:$A$18,0)))</f>
        <v/>
      </c>
      <c r="G12617" s="42" t="str">
        <f aca="false">IF(A12617="","",WORKDAY(B12617,F12617))</f>
        <v/>
      </c>
    </row>
    <row r="12618" customFormat="false" ht="15" hidden="false" customHeight="false" outlineLevel="0" collapsed="false">
      <c r="A12618" s="37"/>
      <c r="B12618" s="38"/>
      <c r="C12618" s="39"/>
      <c r="D12618" s="39"/>
      <c r="E12618" s="40"/>
      <c r="F12618" s="41" t="str">
        <f aca="false">IF(A12618="","",INDEX(Assumptions!$B$16:$B$18,MATCH(C12618,Assumptions!$A$16:$A$18,0)))</f>
        <v/>
      </c>
      <c r="G12618" s="42" t="str">
        <f aca="false">IF(A12618="","",WORKDAY(B12618,F12618))</f>
        <v/>
      </c>
    </row>
    <row r="12619" customFormat="false" ht="15" hidden="false" customHeight="false" outlineLevel="0" collapsed="false">
      <c r="A12619" s="37"/>
      <c r="B12619" s="38"/>
      <c r="C12619" s="39"/>
      <c r="D12619" s="39"/>
      <c r="E12619" s="40"/>
      <c r="F12619" s="41" t="str">
        <f aca="false">IF(A12619="","",INDEX(Assumptions!$B$16:$B$18,MATCH(C12619,Assumptions!$A$16:$A$18,0)))</f>
        <v/>
      </c>
      <c r="G12619" s="42" t="str">
        <f aca="false">IF(A12619="","",WORKDAY(B12619,F12619))</f>
        <v/>
      </c>
    </row>
    <row r="12620" customFormat="false" ht="15" hidden="false" customHeight="false" outlineLevel="0" collapsed="false">
      <c r="A12620" s="37"/>
      <c r="B12620" s="38"/>
      <c r="C12620" s="39"/>
      <c r="D12620" s="39"/>
      <c r="E12620" s="40"/>
      <c r="F12620" s="41" t="str">
        <f aca="false">IF(A12620="","",INDEX(Assumptions!$B$16:$B$18,MATCH(C12620,Assumptions!$A$16:$A$18,0)))</f>
        <v/>
      </c>
      <c r="G12620" s="42" t="str">
        <f aca="false">IF(A12620="","",WORKDAY(B12620,F12620))</f>
        <v/>
      </c>
    </row>
    <row r="12621" customFormat="false" ht="15" hidden="false" customHeight="false" outlineLevel="0" collapsed="false">
      <c r="A12621" s="37"/>
      <c r="B12621" s="38"/>
      <c r="C12621" s="39"/>
      <c r="D12621" s="39"/>
      <c r="E12621" s="40"/>
      <c r="F12621" s="41" t="str">
        <f aca="false">IF(A12621="","",INDEX(Assumptions!$B$16:$B$18,MATCH(C12621,Assumptions!$A$16:$A$18,0)))</f>
        <v/>
      </c>
      <c r="G12621" s="42" t="str">
        <f aca="false">IF(A12621="","",WORKDAY(B12621,F12621))</f>
        <v/>
      </c>
    </row>
    <row r="12622" customFormat="false" ht="15" hidden="false" customHeight="false" outlineLevel="0" collapsed="false">
      <c r="A12622" s="37"/>
      <c r="B12622" s="38"/>
      <c r="C12622" s="39"/>
      <c r="D12622" s="39"/>
      <c r="E12622" s="40"/>
      <c r="F12622" s="41" t="str">
        <f aca="false">IF(A12622="","",INDEX(Assumptions!$B$16:$B$18,MATCH(C12622,Assumptions!$A$16:$A$18,0)))</f>
        <v/>
      </c>
      <c r="G12622" s="42" t="str">
        <f aca="false">IF(A12622="","",WORKDAY(B12622,F12622))</f>
        <v/>
      </c>
    </row>
    <row r="12623" customFormat="false" ht="15" hidden="false" customHeight="false" outlineLevel="0" collapsed="false">
      <c r="A12623" s="37"/>
      <c r="B12623" s="38"/>
      <c r="C12623" s="39"/>
      <c r="D12623" s="39"/>
      <c r="E12623" s="40"/>
      <c r="F12623" s="41" t="str">
        <f aca="false">IF(A12623="","",INDEX(Assumptions!$B$16:$B$18,MATCH(C12623,Assumptions!$A$16:$A$18,0)))</f>
        <v/>
      </c>
      <c r="G12623" s="42" t="str">
        <f aca="false">IF(A12623="","",WORKDAY(B12623,F12623))</f>
        <v/>
      </c>
    </row>
    <row r="12624" customFormat="false" ht="15" hidden="false" customHeight="false" outlineLevel="0" collapsed="false">
      <c r="A12624" s="37"/>
      <c r="B12624" s="38"/>
      <c r="C12624" s="39"/>
      <c r="D12624" s="39"/>
      <c r="E12624" s="40"/>
      <c r="F12624" s="41" t="str">
        <f aca="false">IF(A12624="","",INDEX(Assumptions!$B$16:$B$18,MATCH(C12624,Assumptions!$A$16:$A$18,0)))</f>
        <v/>
      </c>
      <c r="G12624" s="42" t="str">
        <f aca="false">IF(A12624="","",WORKDAY(B12624,F12624))</f>
        <v/>
      </c>
    </row>
    <row r="12625" customFormat="false" ht="15" hidden="false" customHeight="false" outlineLevel="0" collapsed="false">
      <c r="A12625" s="37"/>
      <c r="B12625" s="38"/>
      <c r="C12625" s="39"/>
      <c r="D12625" s="39"/>
      <c r="E12625" s="40"/>
      <c r="F12625" s="41" t="str">
        <f aca="false">IF(A12625="","",INDEX(Assumptions!$B$16:$B$18,MATCH(C12625,Assumptions!$A$16:$A$18,0)))</f>
        <v/>
      </c>
      <c r="G12625" s="42" t="str">
        <f aca="false">IF(A12625="","",WORKDAY(B12625,F12625))</f>
        <v/>
      </c>
    </row>
    <row r="12626" customFormat="false" ht="15" hidden="false" customHeight="false" outlineLevel="0" collapsed="false">
      <c r="A12626" s="37"/>
      <c r="B12626" s="38"/>
      <c r="C12626" s="39"/>
      <c r="D12626" s="39"/>
      <c r="E12626" s="40"/>
      <c r="F12626" s="41" t="str">
        <f aca="false">IF(A12626="","",INDEX(Assumptions!$B$16:$B$18,MATCH(C12626,Assumptions!$A$16:$A$18,0)))</f>
        <v/>
      </c>
      <c r="G12626" s="42" t="str">
        <f aca="false">IF(A12626="","",WORKDAY(B12626,F12626))</f>
        <v/>
      </c>
    </row>
    <row r="12627" customFormat="false" ht="15" hidden="false" customHeight="false" outlineLevel="0" collapsed="false">
      <c r="A12627" s="37"/>
      <c r="B12627" s="38"/>
      <c r="C12627" s="39"/>
      <c r="D12627" s="39"/>
      <c r="E12627" s="40"/>
      <c r="F12627" s="41" t="str">
        <f aca="false">IF(A12627="","",INDEX(Assumptions!$B$16:$B$18,MATCH(C12627,Assumptions!$A$16:$A$18,0)))</f>
        <v/>
      </c>
      <c r="G12627" s="42" t="str">
        <f aca="false">IF(A12627="","",WORKDAY(B12627,F12627))</f>
        <v/>
      </c>
    </row>
    <row r="12628" customFormat="false" ht="15" hidden="false" customHeight="false" outlineLevel="0" collapsed="false">
      <c r="A12628" s="37"/>
      <c r="B12628" s="38"/>
      <c r="C12628" s="39"/>
      <c r="D12628" s="39"/>
      <c r="E12628" s="40"/>
      <c r="F12628" s="41" t="str">
        <f aca="false">IF(A12628="","",INDEX(Assumptions!$B$16:$B$18,MATCH(C12628,Assumptions!$A$16:$A$18,0)))</f>
        <v/>
      </c>
      <c r="G12628" s="42" t="str">
        <f aca="false">IF(A12628="","",WORKDAY(B12628,F12628))</f>
        <v/>
      </c>
    </row>
    <row r="12629" customFormat="false" ht="15" hidden="false" customHeight="false" outlineLevel="0" collapsed="false">
      <c r="A12629" s="37"/>
      <c r="B12629" s="38"/>
      <c r="C12629" s="39"/>
      <c r="D12629" s="39"/>
      <c r="E12629" s="40"/>
      <c r="F12629" s="41" t="str">
        <f aca="false">IF(A12629="","",INDEX(Assumptions!$B$16:$B$18,MATCH(C12629,Assumptions!$A$16:$A$18,0)))</f>
        <v/>
      </c>
      <c r="G12629" s="42" t="str">
        <f aca="false">IF(A12629="","",WORKDAY(B12629,F12629))</f>
        <v/>
      </c>
    </row>
    <row r="12630" customFormat="false" ht="15" hidden="false" customHeight="false" outlineLevel="0" collapsed="false">
      <c r="A12630" s="37"/>
      <c r="B12630" s="38"/>
      <c r="C12630" s="39"/>
      <c r="D12630" s="39"/>
      <c r="E12630" s="40"/>
      <c r="F12630" s="41" t="str">
        <f aca="false">IF(A12630="","",INDEX(Assumptions!$B$16:$B$18,MATCH(C12630,Assumptions!$A$16:$A$18,0)))</f>
        <v/>
      </c>
      <c r="G12630" s="42" t="str">
        <f aca="false">IF(A12630="","",WORKDAY(B12630,F12630))</f>
        <v/>
      </c>
    </row>
    <row r="12631" customFormat="false" ht="15" hidden="false" customHeight="false" outlineLevel="0" collapsed="false">
      <c r="A12631" s="37"/>
      <c r="B12631" s="38"/>
      <c r="C12631" s="39"/>
      <c r="D12631" s="39"/>
      <c r="E12631" s="40"/>
      <c r="F12631" s="41" t="str">
        <f aca="false">IF(A12631="","",INDEX(Assumptions!$B$16:$B$18,MATCH(C12631,Assumptions!$A$16:$A$18,0)))</f>
        <v/>
      </c>
      <c r="G12631" s="42" t="str">
        <f aca="false">IF(A12631="","",WORKDAY(B12631,F12631))</f>
        <v/>
      </c>
    </row>
    <row r="12632" customFormat="false" ht="15" hidden="false" customHeight="false" outlineLevel="0" collapsed="false">
      <c r="A12632" s="37"/>
      <c r="B12632" s="38"/>
      <c r="C12632" s="39"/>
      <c r="D12632" s="39"/>
      <c r="E12632" s="40"/>
      <c r="F12632" s="41" t="str">
        <f aca="false">IF(A12632="","",INDEX(Assumptions!$B$16:$B$18,MATCH(C12632,Assumptions!$A$16:$A$18,0)))</f>
        <v/>
      </c>
      <c r="G12632" s="42" t="str">
        <f aca="false">IF(A12632="","",WORKDAY(B12632,F12632))</f>
        <v/>
      </c>
    </row>
    <row r="12633" customFormat="false" ht="15" hidden="false" customHeight="false" outlineLevel="0" collapsed="false">
      <c r="A12633" s="37"/>
      <c r="B12633" s="38"/>
      <c r="C12633" s="39"/>
      <c r="D12633" s="39"/>
      <c r="E12633" s="40"/>
      <c r="F12633" s="41" t="str">
        <f aca="false">IF(A12633="","",INDEX(Assumptions!$B$16:$B$18,MATCH(C12633,Assumptions!$A$16:$A$18,0)))</f>
        <v/>
      </c>
      <c r="G12633" s="42" t="str">
        <f aca="false">IF(A12633="","",WORKDAY(B12633,F12633))</f>
        <v/>
      </c>
    </row>
    <row r="12634" customFormat="false" ht="15" hidden="false" customHeight="false" outlineLevel="0" collapsed="false">
      <c r="A12634" s="37"/>
      <c r="B12634" s="38"/>
      <c r="C12634" s="39"/>
      <c r="D12634" s="39"/>
      <c r="E12634" s="40"/>
      <c r="F12634" s="41" t="str">
        <f aca="false">IF(A12634="","",INDEX(Assumptions!$B$16:$B$18,MATCH(C12634,Assumptions!$A$16:$A$18,0)))</f>
        <v/>
      </c>
      <c r="G12634" s="42" t="str">
        <f aca="false">IF(A12634="","",WORKDAY(B12634,F12634))</f>
        <v/>
      </c>
    </row>
    <row r="12635" customFormat="false" ht="15" hidden="false" customHeight="false" outlineLevel="0" collapsed="false">
      <c r="A12635" s="37"/>
      <c r="B12635" s="38"/>
      <c r="C12635" s="39"/>
      <c r="D12635" s="39"/>
      <c r="E12635" s="40"/>
      <c r="F12635" s="41" t="str">
        <f aca="false">IF(A12635="","",INDEX(Assumptions!$B$16:$B$18,MATCH(C12635,Assumptions!$A$16:$A$18,0)))</f>
        <v/>
      </c>
      <c r="G12635" s="42" t="str">
        <f aca="false">IF(A12635="","",WORKDAY(B12635,F12635))</f>
        <v/>
      </c>
    </row>
    <row r="12636" customFormat="false" ht="15" hidden="false" customHeight="false" outlineLevel="0" collapsed="false">
      <c r="A12636" s="37"/>
      <c r="B12636" s="38"/>
      <c r="C12636" s="39"/>
      <c r="D12636" s="39"/>
      <c r="E12636" s="40"/>
      <c r="F12636" s="41" t="str">
        <f aca="false">IF(A12636="","",INDEX(Assumptions!$B$16:$B$18,MATCH(C12636,Assumptions!$A$16:$A$18,0)))</f>
        <v/>
      </c>
      <c r="G12636" s="42" t="str">
        <f aca="false">IF(A12636="","",WORKDAY(B12636,F12636))</f>
        <v/>
      </c>
    </row>
    <row r="12637" customFormat="false" ht="15" hidden="false" customHeight="false" outlineLevel="0" collapsed="false">
      <c r="A12637" s="37"/>
      <c r="B12637" s="38"/>
      <c r="C12637" s="39"/>
      <c r="D12637" s="39"/>
      <c r="E12637" s="40"/>
      <c r="F12637" s="41" t="str">
        <f aca="false">IF(A12637="","",INDEX(Assumptions!$B$16:$B$18,MATCH(C12637,Assumptions!$A$16:$A$18,0)))</f>
        <v/>
      </c>
      <c r="G12637" s="42" t="str">
        <f aca="false">IF(A12637="","",WORKDAY(B12637,F12637))</f>
        <v/>
      </c>
    </row>
    <row r="12638" customFormat="false" ht="15" hidden="false" customHeight="false" outlineLevel="0" collapsed="false">
      <c r="A12638" s="37"/>
      <c r="B12638" s="38"/>
      <c r="C12638" s="39"/>
      <c r="D12638" s="39"/>
      <c r="E12638" s="40"/>
      <c r="F12638" s="41" t="str">
        <f aca="false">IF(A12638="","",INDEX(Assumptions!$B$16:$B$18,MATCH(C12638,Assumptions!$A$16:$A$18,0)))</f>
        <v/>
      </c>
      <c r="G12638" s="42" t="str">
        <f aca="false">IF(A12638="","",WORKDAY(B12638,F12638))</f>
        <v/>
      </c>
    </row>
    <row r="12639" customFormat="false" ht="15" hidden="false" customHeight="false" outlineLevel="0" collapsed="false">
      <c r="A12639" s="37"/>
      <c r="B12639" s="38"/>
      <c r="C12639" s="39"/>
      <c r="D12639" s="39"/>
      <c r="E12639" s="40"/>
      <c r="F12639" s="41" t="str">
        <f aca="false">IF(A12639="","",INDEX(Assumptions!$B$16:$B$18,MATCH(C12639,Assumptions!$A$16:$A$18,0)))</f>
        <v/>
      </c>
      <c r="G12639" s="42" t="str">
        <f aca="false">IF(A12639="","",WORKDAY(B12639,F12639))</f>
        <v/>
      </c>
    </row>
    <row r="12640" customFormat="false" ht="15" hidden="false" customHeight="false" outlineLevel="0" collapsed="false">
      <c r="A12640" s="37"/>
      <c r="B12640" s="38"/>
      <c r="C12640" s="39"/>
      <c r="D12640" s="39"/>
      <c r="E12640" s="40"/>
      <c r="F12640" s="41" t="str">
        <f aca="false">IF(A12640="","",INDEX(Assumptions!$B$16:$B$18,MATCH(C12640,Assumptions!$A$16:$A$18,0)))</f>
        <v/>
      </c>
      <c r="G12640" s="42" t="str">
        <f aca="false">IF(A12640="","",WORKDAY(B12640,F12640))</f>
        <v/>
      </c>
    </row>
    <row r="12641" customFormat="false" ht="15" hidden="false" customHeight="false" outlineLevel="0" collapsed="false">
      <c r="A12641" s="37"/>
      <c r="B12641" s="38"/>
      <c r="C12641" s="39"/>
      <c r="D12641" s="39"/>
      <c r="E12641" s="40"/>
      <c r="F12641" s="41" t="str">
        <f aca="false">IF(A12641="","",INDEX(Assumptions!$B$16:$B$18,MATCH(C12641,Assumptions!$A$16:$A$18,0)))</f>
        <v/>
      </c>
      <c r="G12641" s="42" t="str">
        <f aca="false">IF(A12641="","",WORKDAY(B12641,F12641))</f>
        <v/>
      </c>
    </row>
    <row r="12642" customFormat="false" ht="15" hidden="false" customHeight="false" outlineLevel="0" collapsed="false">
      <c r="A12642" s="37"/>
      <c r="B12642" s="38"/>
      <c r="C12642" s="39"/>
      <c r="D12642" s="39"/>
      <c r="E12642" s="40"/>
      <c r="F12642" s="41" t="str">
        <f aca="false">IF(A12642="","",INDEX(Assumptions!$B$16:$B$18,MATCH(C12642,Assumptions!$A$16:$A$18,0)))</f>
        <v/>
      </c>
      <c r="G12642" s="42" t="str">
        <f aca="false">IF(A12642="","",WORKDAY(B12642,F12642))</f>
        <v/>
      </c>
    </row>
    <row r="12643" customFormat="false" ht="15" hidden="false" customHeight="false" outlineLevel="0" collapsed="false">
      <c r="A12643" s="37"/>
      <c r="B12643" s="38"/>
      <c r="C12643" s="39"/>
      <c r="D12643" s="39"/>
      <c r="E12643" s="40"/>
      <c r="F12643" s="41" t="str">
        <f aca="false">IF(A12643="","",INDEX(Assumptions!$B$16:$B$18,MATCH(C12643,Assumptions!$A$16:$A$18,0)))</f>
        <v/>
      </c>
      <c r="G12643" s="42" t="str">
        <f aca="false">IF(A12643="","",WORKDAY(B12643,F12643))</f>
        <v/>
      </c>
    </row>
    <row r="12644" customFormat="false" ht="15" hidden="false" customHeight="false" outlineLevel="0" collapsed="false">
      <c r="A12644" s="37"/>
      <c r="B12644" s="38"/>
      <c r="C12644" s="39"/>
      <c r="D12644" s="39"/>
      <c r="E12644" s="40"/>
      <c r="F12644" s="41" t="str">
        <f aca="false">IF(A12644="","",INDEX(Assumptions!$B$16:$B$18,MATCH(C12644,Assumptions!$A$16:$A$18,0)))</f>
        <v/>
      </c>
      <c r="G12644" s="42" t="str">
        <f aca="false">IF(A12644="","",WORKDAY(B12644,F12644))</f>
        <v/>
      </c>
    </row>
    <row r="12645" customFormat="false" ht="15" hidden="false" customHeight="false" outlineLevel="0" collapsed="false">
      <c r="A12645" s="37"/>
      <c r="B12645" s="38"/>
      <c r="C12645" s="39"/>
      <c r="D12645" s="39"/>
      <c r="E12645" s="40"/>
      <c r="F12645" s="41" t="str">
        <f aca="false">IF(A12645="","",INDEX(Assumptions!$B$16:$B$18,MATCH(C12645,Assumptions!$A$16:$A$18,0)))</f>
        <v/>
      </c>
      <c r="G12645" s="42" t="str">
        <f aca="false">IF(A12645="","",WORKDAY(B12645,F12645))</f>
        <v/>
      </c>
    </row>
    <row r="12646" customFormat="false" ht="15" hidden="false" customHeight="false" outlineLevel="0" collapsed="false">
      <c r="A12646" s="37"/>
      <c r="B12646" s="38"/>
      <c r="C12646" s="39"/>
      <c r="D12646" s="39"/>
      <c r="E12646" s="40"/>
      <c r="F12646" s="41" t="str">
        <f aca="false">IF(A12646="","",INDEX(Assumptions!$B$16:$B$18,MATCH(C12646,Assumptions!$A$16:$A$18,0)))</f>
        <v/>
      </c>
      <c r="G12646" s="42" t="str">
        <f aca="false">IF(A12646="","",WORKDAY(B12646,F12646))</f>
        <v/>
      </c>
    </row>
    <row r="12647" customFormat="false" ht="15" hidden="false" customHeight="false" outlineLevel="0" collapsed="false">
      <c r="A12647" s="37"/>
      <c r="B12647" s="38"/>
      <c r="C12647" s="39"/>
      <c r="D12647" s="39"/>
      <c r="E12647" s="40"/>
      <c r="F12647" s="41" t="str">
        <f aca="false">IF(A12647="","",INDEX(Assumptions!$B$16:$B$18,MATCH(C12647,Assumptions!$A$16:$A$18,0)))</f>
        <v/>
      </c>
      <c r="G12647" s="42" t="str">
        <f aca="false">IF(A12647="","",WORKDAY(B12647,F12647))</f>
        <v/>
      </c>
    </row>
    <row r="12648" customFormat="false" ht="15" hidden="false" customHeight="false" outlineLevel="0" collapsed="false">
      <c r="A12648" s="37"/>
      <c r="B12648" s="38"/>
      <c r="C12648" s="39"/>
      <c r="D12648" s="39"/>
      <c r="E12648" s="40"/>
      <c r="F12648" s="41" t="str">
        <f aca="false">IF(A12648="","",INDEX(Assumptions!$B$16:$B$18,MATCH(C12648,Assumptions!$A$16:$A$18,0)))</f>
        <v/>
      </c>
      <c r="G12648" s="42" t="str">
        <f aca="false">IF(A12648="","",WORKDAY(B12648,F12648))</f>
        <v/>
      </c>
    </row>
    <row r="12649" customFormat="false" ht="15" hidden="false" customHeight="false" outlineLevel="0" collapsed="false">
      <c r="A12649" s="37"/>
      <c r="B12649" s="38"/>
      <c r="C12649" s="39"/>
      <c r="D12649" s="39"/>
      <c r="E12649" s="40"/>
      <c r="F12649" s="41" t="str">
        <f aca="false">IF(A12649="","",INDEX(Assumptions!$B$16:$B$18,MATCH(C12649,Assumptions!$A$16:$A$18,0)))</f>
        <v/>
      </c>
      <c r="G12649" s="42" t="str">
        <f aca="false">IF(A12649="","",WORKDAY(B12649,F12649))</f>
        <v/>
      </c>
    </row>
    <row r="12650" customFormat="false" ht="15" hidden="false" customHeight="false" outlineLevel="0" collapsed="false">
      <c r="A12650" s="37"/>
      <c r="B12650" s="38"/>
      <c r="C12650" s="39"/>
      <c r="D12650" s="39"/>
      <c r="E12650" s="40"/>
      <c r="F12650" s="41" t="str">
        <f aca="false">IF(A12650="","",INDEX(Assumptions!$B$16:$B$18,MATCH(C12650,Assumptions!$A$16:$A$18,0)))</f>
        <v/>
      </c>
      <c r="G12650" s="42" t="str">
        <f aca="false">IF(A12650="","",WORKDAY(B12650,F12650))</f>
        <v/>
      </c>
    </row>
    <row r="12651" customFormat="false" ht="15" hidden="false" customHeight="false" outlineLevel="0" collapsed="false">
      <c r="A12651" s="37"/>
      <c r="B12651" s="38"/>
      <c r="C12651" s="39"/>
      <c r="D12651" s="39"/>
      <c r="E12651" s="40"/>
      <c r="F12651" s="41" t="str">
        <f aca="false">IF(A12651="","",INDEX(Assumptions!$B$16:$B$18,MATCH(C12651,Assumptions!$A$16:$A$18,0)))</f>
        <v/>
      </c>
      <c r="G12651" s="42" t="str">
        <f aca="false">IF(A12651="","",WORKDAY(B12651,F12651))</f>
        <v/>
      </c>
    </row>
    <row r="12652" customFormat="false" ht="15" hidden="false" customHeight="false" outlineLevel="0" collapsed="false">
      <c r="A12652" s="37"/>
      <c r="B12652" s="38"/>
      <c r="C12652" s="39"/>
      <c r="D12652" s="39"/>
      <c r="E12652" s="40"/>
      <c r="F12652" s="41" t="str">
        <f aca="false">IF(A12652="","",INDEX(Assumptions!$B$16:$B$18,MATCH(C12652,Assumptions!$A$16:$A$18,0)))</f>
        <v/>
      </c>
      <c r="G12652" s="42" t="str">
        <f aca="false">IF(A12652="","",WORKDAY(B12652,F12652))</f>
        <v/>
      </c>
    </row>
    <row r="12653" customFormat="false" ht="15" hidden="false" customHeight="false" outlineLevel="0" collapsed="false">
      <c r="A12653" s="37"/>
      <c r="B12653" s="38"/>
      <c r="C12653" s="39"/>
      <c r="D12653" s="39"/>
      <c r="E12653" s="40"/>
      <c r="F12653" s="41" t="str">
        <f aca="false">IF(A12653="","",INDEX(Assumptions!$B$16:$B$18,MATCH(C12653,Assumptions!$A$16:$A$18,0)))</f>
        <v/>
      </c>
      <c r="G12653" s="42" t="str">
        <f aca="false">IF(A12653="","",WORKDAY(B12653,F12653))</f>
        <v/>
      </c>
    </row>
    <row r="12654" customFormat="false" ht="15" hidden="false" customHeight="false" outlineLevel="0" collapsed="false">
      <c r="A12654" s="37"/>
      <c r="B12654" s="38"/>
      <c r="C12654" s="39"/>
      <c r="D12654" s="39"/>
      <c r="E12654" s="40"/>
      <c r="F12654" s="41" t="str">
        <f aca="false">IF(A12654="","",INDEX(Assumptions!$B$16:$B$18,MATCH(C12654,Assumptions!$A$16:$A$18,0)))</f>
        <v/>
      </c>
      <c r="G12654" s="42" t="str">
        <f aca="false">IF(A12654="","",WORKDAY(B12654,F12654))</f>
        <v/>
      </c>
    </row>
    <row r="12655" customFormat="false" ht="15" hidden="false" customHeight="false" outlineLevel="0" collapsed="false">
      <c r="A12655" s="37"/>
      <c r="B12655" s="38"/>
      <c r="C12655" s="39"/>
      <c r="D12655" s="39"/>
      <c r="E12655" s="40"/>
      <c r="F12655" s="41" t="str">
        <f aca="false">IF(A12655="","",INDEX(Assumptions!$B$16:$B$18,MATCH(C12655,Assumptions!$A$16:$A$18,0)))</f>
        <v/>
      </c>
      <c r="G12655" s="42" t="str">
        <f aca="false">IF(A12655="","",WORKDAY(B12655,F12655))</f>
        <v/>
      </c>
    </row>
    <row r="12656" customFormat="false" ht="15" hidden="false" customHeight="false" outlineLevel="0" collapsed="false">
      <c r="A12656" s="37"/>
      <c r="B12656" s="38"/>
      <c r="C12656" s="39"/>
      <c r="D12656" s="39"/>
      <c r="E12656" s="40"/>
      <c r="F12656" s="41" t="str">
        <f aca="false">IF(A12656="","",INDEX(Assumptions!$B$16:$B$18,MATCH(C12656,Assumptions!$A$16:$A$18,0)))</f>
        <v/>
      </c>
      <c r="G12656" s="42" t="str">
        <f aca="false">IF(A12656="","",WORKDAY(B12656,F12656))</f>
        <v/>
      </c>
    </row>
    <row r="12657" customFormat="false" ht="15" hidden="false" customHeight="false" outlineLevel="0" collapsed="false">
      <c r="A12657" s="37"/>
      <c r="B12657" s="38"/>
      <c r="C12657" s="39"/>
      <c r="D12657" s="39"/>
      <c r="E12657" s="40"/>
      <c r="F12657" s="41" t="str">
        <f aca="false">IF(A12657="","",INDEX(Assumptions!$B$16:$B$18,MATCH(C12657,Assumptions!$A$16:$A$18,0)))</f>
        <v/>
      </c>
      <c r="G12657" s="42" t="str">
        <f aca="false">IF(A12657="","",WORKDAY(B12657,F12657))</f>
        <v/>
      </c>
    </row>
    <row r="12658" customFormat="false" ht="15" hidden="false" customHeight="false" outlineLevel="0" collapsed="false">
      <c r="A12658" s="37"/>
      <c r="B12658" s="38"/>
      <c r="C12658" s="39"/>
      <c r="D12658" s="39"/>
      <c r="E12658" s="40"/>
      <c r="F12658" s="41" t="str">
        <f aca="false">IF(A12658="","",INDEX(Assumptions!$B$16:$B$18,MATCH(C12658,Assumptions!$A$16:$A$18,0)))</f>
        <v/>
      </c>
      <c r="G12658" s="42" t="str">
        <f aca="false">IF(A12658="","",WORKDAY(B12658,F12658))</f>
        <v/>
      </c>
    </row>
    <row r="12659" customFormat="false" ht="15" hidden="false" customHeight="false" outlineLevel="0" collapsed="false">
      <c r="A12659" s="37"/>
      <c r="B12659" s="38"/>
      <c r="C12659" s="39"/>
      <c r="D12659" s="39"/>
      <c r="E12659" s="40"/>
      <c r="F12659" s="41" t="str">
        <f aca="false">IF(A12659="","",INDEX(Assumptions!$B$16:$B$18,MATCH(C12659,Assumptions!$A$16:$A$18,0)))</f>
        <v/>
      </c>
      <c r="G12659" s="42" t="str">
        <f aca="false">IF(A12659="","",WORKDAY(B12659,F12659))</f>
        <v/>
      </c>
    </row>
    <row r="12660" customFormat="false" ht="15" hidden="false" customHeight="false" outlineLevel="0" collapsed="false">
      <c r="A12660" s="37"/>
      <c r="B12660" s="38"/>
      <c r="C12660" s="39"/>
      <c r="D12660" s="39"/>
      <c r="E12660" s="40"/>
      <c r="F12660" s="41" t="str">
        <f aca="false">IF(A12660="","",INDEX(Assumptions!$B$16:$B$18,MATCH(C12660,Assumptions!$A$16:$A$18,0)))</f>
        <v/>
      </c>
      <c r="G12660" s="42" t="str">
        <f aca="false">IF(A12660="","",WORKDAY(B12660,F12660))</f>
        <v/>
      </c>
    </row>
    <row r="12661" customFormat="false" ht="15" hidden="false" customHeight="false" outlineLevel="0" collapsed="false">
      <c r="A12661" s="37"/>
      <c r="B12661" s="38"/>
      <c r="C12661" s="39"/>
      <c r="D12661" s="39"/>
      <c r="E12661" s="40"/>
      <c r="F12661" s="41" t="str">
        <f aca="false">IF(A12661="","",INDEX(Assumptions!$B$16:$B$18,MATCH(C12661,Assumptions!$A$16:$A$18,0)))</f>
        <v/>
      </c>
      <c r="G12661" s="42" t="str">
        <f aca="false">IF(A12661="","",WORKDAY(B12661,F12661))</f>
        <v/>
      </c>
    </row>
    <row r="12662" customFormat="false" ht="15" hidden="false" customHeight="false" outlineLevel="0" collapsed="false">
      <c r="A12662" s="37"/>
      <c r="B12662" s="38"/>
      <c r="C12662" s="39"/>
      <c r="D12662" s="39"/>
      <c r="E12662" s="40"/>
      <c r="F12662" s="41" t="str">
        <f aca="false">IF(A12662="","",INDEX(Assumptions!$B$16:$B$18,MATCH(C12662,Assumptions!$A$16:$A$18,0)))</f>
        <v/>
      </c>
      <c r="G12662" s="42" t="str">
        <f aca="false">IF(A12662="","",WORKDAY(B12662,F12662))</f>
        <v/>
      </c>
    </row>
    <row r="12663" customFormat="false" ht="15" hidden="false" customHeight="false" outlineLevel="0" collapsed="false">
      <c r="A12663" s="37"/>
      <c r="B12663" s="38"/>
      <c r="C12663" s="39"/>
      <c r="D12663" s="39"/>
      <c r="E12663" s="40"/>
      <c r="F12663" s="41" t="str">
        <f aca="false">IF(A12663="","",INDEX(Assumptions!$B$16:$B$18,MATCH(C12663,Assumptions!$A$16:$A$18,0)))</f>
        <v/>
      </c>
      <c r="G12663" s="42" t="str">
        <f aca="false">IF(A12663="","",WORKDAY(B12663,F12663))</f>
        <v/>
      </c>
    </row>
    <row r="12664" customFormat="false" ht="15" hidden="false" customHeight="false" outlineLevel="0" collapsed="false">
      <c r="A12664" s="37"/>
      <c r="B12664" s="38"/>
      <c r="C12664" s="39"/>
      <c r="D12664" s="39"/>
      <c r="E12664" s="40"/>
      <c r="F12664" s="41" t="str">
        <f aca="false">IF(A12664="","",INDEX(Assumptions!$B$16:$B$18,MATCH(C12664,Assumptions!$A$16:$A$18,0)))</f>
        <v/>
      </c>
      <c r="G12664" s="42" t="str">
        <f aca="false">IF(A12664="","",WORKDAY(B12664,F12664))</f>
        <v/>
      </c>
    </row>
    <row r="12665" customFormat="false" ht="15" hidden="false" customHeight="false" outlineLevel="0" collapsed="false">
      <c r="A12665" s="37"/>
      <c r="B12665" s="38"/>
      <c r="C12665" s="39"/>
      <c r="D12665" s="39"/>
      <c r="E12665" s="40"/>
      <c r="F12665" s="41" t="str">
        <f aca="false">IF(A12665="","",INDEX(Assumptions!$B$16:$B$18,MATCH(C12665,Assumptions!$A$16:$A$18,0)))</f>
        <v/>
      </c>
      <c r="G12665" s="42" t="str">
        <f aca="false">IF(A12665="","",WORKDAY(B12665,F12665))</f>
        <v/>
      </c>
    </row>
    <row r="12666" customFormat="false" ht="15" hidden="false" customHeight="false" outlineLevel="0" collapsed="false">
      <c r="A12666" s="37"/>
      <c r="B12666" s="38"/>
      <c r="C12666" s="39"/>
      <c r="D12666" s="39"/>
      <c r="E12666" s="40"/>
      <c r="F12666" s="41" t="str">
        <f aca="false">IF(A12666="","",INDEX(Assumptions!$B$16:$B$18,MATCH(C12666,Assumptions!$A$16:$A$18,0)))</f>
        <v/>
      </c>
      <c r="G12666" s="42" t="str">
        <f aca="false">IF(A12666="","",WORKDAY(B12666,F12666))</f>
        <v/>
      </c>
    </row>
    <row r="12667" customFormat="false" ht="15" hidden="false" customHeight="false" outlineLevel="0" collapsed="false">
      <c r="A12667" s="37"/>
      <c r="B12667" s="38"/>
      <c r="C12667" s="39"/>
      <c r="D12667" s="39"/>
      <c r="E12667" s="40"/>
      <c r="F12667" s="41" t="str">
        <f aca="false">IF(A12667="","",INDEX(Assumptions!$B$16:$B$18,MATCH(C12667,Assumptions!$A$16:$A$18,0)))</f>
        <v/>
      </c>
      <c r="G12667" s="42" t="str">
        <f aca="false">IF(A12667="","",WORKDAY(B12667,F12667))</f>
        <v/>
      </c>
    </row>
    <row r="12668" customFormat="false" ht="15" hidden="false" customHeight="false" outlineLevel="0" collapsed="false">
      <c r="A12668" s="37"/>
      <c r="B12668" s="38"/>
      <c r="C12668" s="39"/>
      <c r="D12668" s="39"/>
      <c r="E12668" s="40"/>
      <c r="F12668" s="41" t="str">
        <f aca="false">IF(A12668="","",INDEX(Assumptions!$B$16:$B$18,MATCH(C12668,Assumptions!$A$16:$A$18,0)))</f>
        <v/>
      </c>
      <c r="G12668" s="42" t="str">
        <f aca="false">IF(A12668="","",WORKDAY(B12668,F12668))</f>
        <v/>
      </c>
    </row>
    <row r="12669" customFormat="false" ht="15" hidden="false" customHeight="false" outlineLevel="0" collapsed="false">
      <c r="A12669" s="37"/>
      <c r="B12669" s="38"/>
      <c r="C12669" s="39"/>
      <c r="D12669" s="39"/>
      <c r="E12669" s="40"/>
      <c r="F12669" s="41" t="str">
        <f aca="false">IF(A12669="","",INDEX(Assumptions!$B$16:$B$18,MATCH(C12669,Assumptions!$A$16:$A$18,0)))</f>
        <v/>
      </c>
      <c r="G12669" s="42" t="str">
        <f aca="false">IF(A12669="","",WORKDAY(B12669,F12669))</f>
        <v/>
      </c>
    </row>
    <row r="12670" customFormat="false" ht="15" hidden="false" customHeight="false" outlineLevel="0" collapsed="false">
      <c r="A12670" s="37"/>
      <c r="B12670" s="38"/>
      <c r="C12670" s="39"/>
      <c r="D12670" s="39"/>
      <c r="E12670" s="40"/>
      <c r="F12670" s="41" t="str">
        <f aca="false">IF(A12670="","",INDEX(Assumptions!$B$16:$B$18,MATCH(C12670,Assumptions!$A$16:$A$18,0)))</f>
        <v/>
      </c>
      <c r="G12670" s="42" t="str">
        <f aca="false">IF(A12670="","",WORKDAY(B12670,F12670))</f>
        <v/>
      </c>
    </row>
    <row r="12671" customFormat="false" ht="15" hidden="false" customHeight="false" outlineLevel="0" collapsed="false">
      <c r="A12671" s="37"/>
      <c r="B12671" s="38"/>
      <c r="C12671" s="39"/>
      <c r="D12671" s="39"/>
      <c r="E12671" s="40"/>
      <c r="F12671" s="41" t="str">
        <f aca="false">IF(A12671="","",INDEX(Assumptions!$B$16:$B$18,MATCH(C12671,Assumptions!$A$16:$A$18,0)))</f>
        <v/>
      </c>
      <c r="G12671" s="42" t="str">
        <f aca="false">IF(A12671="","",WORKDAY(B12671,F12671))</f>
        <v/>
      </c>
    </row>
    <row r="12672" customFormat="false" ht="15" hidden="false" customHeight="false" outlineLevel="0" collapsed="false">
      <c r="A12672" s="37"/>
      <c r="B12672" s="38"/>
      <c r="C12672" s="39"/>
      <c r="D12672" s="39"/>
      <c r="E12672" s="40"/>
      <c r="F12672" s="41" t="str">
        <f aca="false">IF(A12672="","",INDEX(Assumptions!$B$16:$B$18,MATCH(C12672,Assumptions!$A$16:$A$18,0)))</f>
        <v/>
      </c>
      <c r="G12672" s="42" t="str">
        <f aca="false">IF(A12672="","",WORKDAY(B12672,F12672))</f>
        <v/>
      </c>
    </row>
    <row r="12673" customFormat="false" ht="15" hidden="false" customHeight="false" outlineLevel="0" collapsed="false">
      <c r="A12673" s="37"/>
      <c r="B12673" s="38"/>
      <c r="C12673" s="39"/>
      <c r="D12673" s="39"/>
      <c r="E12673" s="40"/>
      <c r="F12673" s="41" t="str">
        <f aca="false">IF(A12673="","",INDEX(Assumptions!$B$16:$B$18,MATCH(C12673,Assumptions!$A$16:$A$18,0)))</f>
        <v/>
      </c>
      <c r="G12673" s="42" t="str">
        <f aca="false">IF(A12673="","",WORKDAY(B12673,F12673))</f>
        <v/>
      </c>
    </row>
    <row r="12674" customFormat="false" ht="15" hidden="false" customHeight="false" outlineLevel="0" collapsed="false">
      <c r="A12674" s="37"/>
      <c r="B12674" s="38"/>
      <c r="C12674" s="39"/>
      <c r="D12674" s="39"/>
      <c r="E12674" s="40"/>
      <c r="F12674" s="41" t="str">
        <f aca="false">IF(A12674="","",INDEX(Assumptions!$B$16:$B$18,MATCH(C12674,Assumptions!$A$16:$A$18,0)))</f>
        <v/>
      </c>
      <c r="G12674" s="42" t="str">
        <f aca="false">IF(A12674="","",WORKDAY(B12674,F12674))</f>
        <v/>
      </c>
    </row>
    <row r="12675" customFormat="false" ht="15" hidden="false" customHeight="false" outlineLevel="0" collapsed="false">
      <c r="A12675" s="37"/>
      <c r="B12675" s="38"/>
      <c r="C12675" s="39"/>
      <c r="D12675" s="39"/>
      <c r="E12675" s="40"/>
      <c r="F12675" s="41" t="str">
        <f aca="false">IF(A12675="","",INDEX(Assumptions!$B$16:$B$18,MATCH(C12675,Assumptions!$A$16:$A$18,0)))</f>
        <v/>
      </c>
      <c r="G12675" s="42" t="str">
        <f aca="false">IF(A12675="","",WORKDAY(B12675,F12675))</f>
        <v/>
      </c>
    </row>
    <row r="12676" customFormat="false" ht="15" hidden="false" customHeight="false" outlineLevel="0" collapsed="false">
      <c r="A12676" s="37"/>
      <c r="B12676" s="38"/>
      <c r="C12676" s="39"/>
      <c r="D12676" s="39"/>
      <c r="E12676" s="40"/>
      <c r="F12676" s="41" t="str">
        <f aca="false">IF(A12676="","",INDEX(Assumptions!$B$16:$B$18,MATCH(C12676,Assumptions!$A$16:$A$18,0)))</f>
        <v/>
      </c>
      <c r="G12676" s="42" t="str">
        <f aca="false">IF(A12676="","",WORKDAY(B12676,F12676))</f>
        <v/>
      </c>
    </row>
    <row r="12677" customFormat="false" ht="15" hidden="false" customHeight="false" outlineLevel="0" collapsed="false">
      <c r="A12677" s="37"/>
      <c r="B12677" s="38"/>
      <c r="C12677" s="39"/>
      <c r="D12677" s="39"/>
      <c r="E12677" s="40"/>
      <c r="F12677" s="41" t="str">
        <f aca="false">IF(A12677="","",INDEX(Assumptions!$B$16:$B$18,MATCH(C12677,Assumptions!$A$16:$A$18,0)))</f>
        <v/>
      </c>
      <c r="G12677" s="42" t="str">
        <f aca="false">IF(A12677="","",WORKDAY(B12677,F12677))</f>
        <v/>
      </c>
    </row>
    <row r="12678" customFormat="false" ht="15" hidden="false" customHeight="false" outlineLevel="0" collapsed="false">
      <c r="A12678" s="37"/>
      <c r="B12678" s="38"/>
      <c r="C12678" s="39"/>
      <c r="D12678" s="39"/>
      <c r="E12678" s="40"/>
      <c r="F12678" s="41" t="str">
        <f aca="false">IF(A12678="","",INDEX(Assumptions!$B$16:$B$18,MATCH(C12678,Assumptions!$A$16:$A$18,0)))</f>
        <v/>
      </c>
      <c r="G12678" s="42" t="str">
        <f aca="false">IF(A12678="","",WORKDAY(B12678,F12678))</f>
        <v/>
      </c>
    </row>
    <row r="12679" customFormat="false" ht="15" hidden="false" customHeight="false" outlineLevel="0" collapsed="false">
      <c r="A12679" s="37"/>
      <c r="B12679" s="38"/>
      <c r="C12679" s="39"/>
      <c r="D12679" s="39"/>
      <c r="E12679" s="40"/>
      <c r="F12679" s="41" t="str">
        <f aca="false">IF(A12679="","",INDEX(Assumptions!$B$16:$B$18,MATCH(C12679,Assumptions!$A$16:$A$18,0)))</f>
        <v/>
      </c>
      <c r="G12679" s="42" t="str">
        <f aca="false">IF(A12679="","",WORKDAY(B12679,F12679))</f>
        <v/>
      </c>
    </row>
    <row r="12680" customFormat="false" ht="15" hidden="false" customHeight="false" outlineLevel="0" collapsed="false">
      <c r="A12680" s="37"/>
      <c r="B12680" s="38"/>
      <c r="C12680" s="39"/>
      <c r="D12680" s="39"/>
      <c r="E12680" s="40"/>
      <c r="F12680" s="41" t="str">
        <f aca="false">IF(A12680="","",INDEX(Assumptions!$B$16:$B$18,MATCH(C12680,Assumptions!$A$16:$A$18,0)))</f>
        <v/>
      </c>
      <c r="G12680" s="42" t="str">
        <f aca="false">IF(A12680="","",WORKDAY(B12680,F12680))</f>
        <v/>
      </c>
    </row>
    <row r="12681" customFormat="false" ht="15" hidden="false" customHeight="false" outlineLevel="0" collapsed="false">
      <c r="A12681" s="37"/>
      <c r="B12681" s="38"/>
      <c r="C12681" s="39"/>
      <c r="D12681" s="39"/>
      <c r="E12681" s="40"/>
      <c r="F12681" s="41" t="str">
        <f aca="false">IF(A12681="","",INDEX(Assumptions!$B$16:$B$18,MATCH(C12681,Assumptions!$A$16:$A$18,0)))</f>
        <v/>
      </c>
      <c r="G12681" s="42" t="str">
        <f aca="false">IF(A12681="","",WORKDAY(B12681,F12681))</f>
        <v/>
      </c>
    </row>
    <row r="12682" customFormat="false" ht="15" hidden="false" customHeight="false" outlineLevel="0" collapsed="false">
      <c r="A12682" s="37"/>
      <c r="B12682" s="38"/>
      <c r="C12682" s="39"/>
      <c r="D12682" s="39"/>
      <c r="E12682" s="40"/>
      <c r="F12682" s="41" t="str">
        <f aca="false">IF(A12682="","",INDEX(Assumptions!$B$16:$B$18,MATCH(C12682,Assumptions!$A$16:$A$18,0)))</f>
        <v/>
      </c>
      <c r="G12682" s="42" t="str">
        <f aca="false">IF(A12682="","",WORKDAY(B12682,F12682))</f>
        <v/>
      </c>
    </row>
    <row r="12683" customFormat="false" ht="15" hidden="false" customHeight="false" outlineLevel="0" collapsed="false">
      <c r="A12683" s="37"/>
      <c r="B12683" s="38"/>
      <c r="C12683" s="39"/>
      <c r="D12683" s="39"/>
      <c r="E12683" s="40"/>
      <c r="F12683" s="41" t="str">
        <f aca="false">IF(A12683="","",INDEX(Assumptions!$B$16:$B$18,MATCH(C12683,Assumptions!$A$16:$A$18,0)))</f>
        <v/>
      </c>
      <c r="G12683" s="42" t="str">
        <f aca="false">IF(A12683="","",WORKDAY(B12683,F12683))</f>
        <v/>
      </c>
    </row>
    <row r="12684" customFormat="false" ht="15" hidden="false" customHeight="false" outlineLevel="0" collapsed="false">
      <c r="A12684" s="37"/>
      <c r="B12684" s="38"/>
      <c r="C12684" s="39"/>
      <c r="D12684" s="39"/>
      <c r="E12684" s="40"/>
      <c r="F12684" s="41" t="str">
        <f aca="false">IF(A12684="","",INDEX(Assumptions!$B$16:$B$18,MATCH(C12684,Assumptions!$A$16:$A$18,0)))</f>
        <v/>
      </c>
      <c r="G12684" s="42" t="str">
        <f aca="false">IF(A12684="","",WORKDAY(B12684,F12684))</f>
        <v/>
      </c>
    </row>
    <row r="12685" customFormat="false" ht="15" hidden="false" customHeight="false" outlineLevel="0" collapsed="false">
      <c r="A12685" s="37"/>
      <c r="B12685" s="38"/>
      <c r="C12685" s="39"/>
      <c r="D12685" s="39"/>
      <c r="E12685" s="40"/>
      <c r="F12685" s="41" t="str">
        <f aca="false">IF(A12685="","",INDEX(Assumptions!$B$16:$B$18,MATCH(C12685,Assumptions!$A$16:$A$18,0)))</f>
        <v/>
      </c>
      <c r="G12685" s="42" t="str">
        <f aca="false">IF(A12685="","",WORKDAY(B12685,F12685))</f>
        <v/>
      </c>
    </row>
    <row r="12686" customFormat="false" ht="15" hidden="false" customHeight="false" outlineLevel="0" collapsed="false">
      <c r="A12686" s="37"/>
      <c r="B12686" s="38"/>
      <c r="C12686" s="39"/>
      <c r="D12686" s="39"/>
      <c r="E12686" s="40"/>
      <c r="F12686" s="41" t="str">
        <f aca="false">IF(A12686="","",INDEX(Assumptions!$B$16:$B$18,MATCH(C12686,Assumptions!$A$16:$A$18,0)))</f>
        <v/>
      </c>
      <c r="G12686" s="42" t="str">
        <f aca="false">IF(A12686="","",WORKDAY(B12686,F12686))</f>
        <v/>
      </c>
    </row>
    <row r="12687" customFormat="false" ht="15" hidden="false" customHeight="false" outlineLevel="0" collapsed="false">
      <c r="A12687" s="37"/>
      <c r="B12687" s="38"/>
      <c r="C12687" s="39"/>
      <c r="D12687" s="39"/>
      <c r="E12687" s="40"/>
      <c r="F12687" s="41" t="str">
        <f aca="false">IF(A12687="","",INDEX(Assumptions!$B$16:$B$18,MATCH(C12687,Assumptions!$A$16:$A$18,0)))</f>
        <v/>
      </c>
      <c r="G12687" s="42" t="str">
        <f aca="false">IF(A12687="","",WORKDAY(B12687,F12687))</f>
        <v/>
      </c>
    </row>
    <row r="12688" customFormat="false" ht="15" hidden="false" customHeight="false" outlineLevel="0" collapsed="false">
      <c r="A12688" s="37"/>
      <c r="B12688" s="38"/>
      <c r="C12688" s="39"/>
      <c r="D12688" s="39"/>
      <c r="E12688" s="40"/>
      <c r="F12688" s="41" t="str">
        <f aca="false">IF(A12688="","",INDEX(Assumptions!$B$16:$B$18,MATCH(C12688,Assumptions!$A$16:$A$18,0)))</f>
        <v/>
      </c>
      <c r="G12688" s="42" t="str">
        <f aca="false">IF(A12688="","",WORKDAY(B12688,F12688))</f>
        <v/>
      </c>
    </row>
    <row r="12689" customFormat="false" ht="15" hidden="false" customHeight="false" outlineLevel="0" collapsed="false">
      <c r="A12689" s="37"/>
      <c r="B12689" s="38"/>
      <c r="C12689" s="39"/>
      <c r="D12689" s="39"/>
      <c r="E12689" s="40"/>
      <c r="F12689" s="41" t="str">
        <f aca="false">IF(A12689="","",INDEX(Assumptions!$B$16:$B$18,MATCH(C12689,Assumptions!$A$16:$A$18,0)))</f>
        <v/>
      </c>
      <c r="G12689" s="42" t="str">
        <f aca="false">IF(A12689="","",WORKDAY(B12689,F12689))</f>
        <v/>
      </c>
    </row>
    <row r="12690" customFormat="false" ht="15" hidden="false" customHeight="false" outlineLevel="0" collapsed="false">
      <c r="A12690" s="37"/>
      <c r="B12690" s="38"/>
      <c r="C12690" s="39"/>
      <c r="D12690" s="39"/>
      <c r="E12690" s="40"/>
      <c r="F12690" s="41" t="str">
        <f aca="false">IF(A12690="","",INDEX(Assumptions!$B$16:$B$18,MATCH(C12690,Assumptions!$A$16:$A$18,0)))</f>
        <v/>
      </c>
      <c r="G12690" s="42" t="str">
        <f aca="false">IF(A12690="","",WORKDAY(B12690,F12690))</f>
        <v/>
      </c>
    </row>
    <row r="12691" customFormat="false" ht="15" hidden="false" customHeight="false" outlineLevel="0" collapsed="false">
      <c r="A12691" s="37"/>
      <c r="B12691" s="38"/>
      <c r="C12691" s="39"/>
      <c r="D12691" s="39"/>
      <c r="E12691" s="40"/>
      <c r="F12691" s="41" t="str">
        <f aca="false">IF(A12691="","",INDEX(Assumptions!$B$16:$B$18,MATCH(C12691,Assumptions!$A$16:$A$18,0)))</f>
        <v/>
      </c>
      <c r="G12691" s="42" t="str">
        <f aca="false">IF(A12691="","",WORKDAY(B12691,F12691))</f>
        <v/>
      </c>
    </row>
    <row r="12692" customFormat="false" ht="15" hidden="false" customHeight="false" outlineLevel="0" collapsed="false">
      <c r="A12692" s="37"/>
      <c r="B12692" s="38"/>
      <c r="C12692" s="39"/>
      <c r="D12692" s="39"/>
      <c r="E12692" s="40"/>
      <c r="F12692" s="41" t="str">
        <f aca="false">IF(A12692="","",INDEX(Assumptions!$B$16:$B$18,MATCH(C12692,Assumptions!$A$16:$A$18,0)))</f>
        <v/>
      </c>
      <c r="G12692" s="42" t="str">
        <f aca="false">IF(A12692="","",WORKDAY(B12692,F12692))</f>
        <v/>
      </c>
    </row>
    <row r="12693" customFormat="false" ht="15" hidden="false" customHeight="false" outlineLevel="0" collapsed="false">
      <c r="A12693" s="37"/>
      <c r="B12693" s="38"/>
      <c r="C12693" s="39"/>
      <c r="D12693" s="39"/>
      <c r="E12693" s="40"/>
      <c r="F12693" s="41" t="str">
        <f aca="false">IF(A12693="","",INDEX(Assumptions!$B$16:$B$18,MATCH(C12693,Assumptions!$A$16:$A$18,0)))</f>
        <v/>
      </c>
      <c r="G12693" s="42" t="str">
        <f aca="false">IF(A12693="","",WORKDAY(B12693,F12693))</f>
        <v/>
      </c>
    </row>
    <row r="12694" customFormat="false" ht="15" hidden="false" customHeight="false" outlineLevel="0" collapsed="false">
      <c r="A12694" s="37"/>
      <c r="B12694" s="38"/>
      <c r="C12694" s="39"/>
      <c r="D12694" s="39"/>
      <c r="E12694" s="40"/>
      <c r="F12694" s="41" t="str">
        <f aca="false">IF(A12694="","",INDEX(Assumptions!$B$16:$B$18,MATCH(C12694,Assumptions!$A$16:$A$18,0)))</f>
        <v/>
      </c>
      <c r="G12694" s="42" t="str">
        <f aca="false">IF(A12694="","",WORKDAY(B12694,F12694))</f>
        <v/>
      </c>
    </row>
    <row r="12695" customFormat="false" ht="15" hidden="false" customHeight="false" outlineLevel="0" collapsed="false">
      <c r="A12695" s="37"/>
      <c r="B12695" s="38"/>
      <c r="C12695" s="39"/>
      <c r="D12695" s="39"/>
      <c r="E12695" s="40"/>
      <c r="F12695" s="41" t="str">
        <f aca="false">IF(A12695="","",INDEX(Assumptions!$B$16:$B$18,MATCH(C12695,Assumptions!$A$16:$A$18,0)))</f>
        <v/>
      </c>
      <c r="G12695" s="42" t="str">
        <f aca="false">IF(A12695="","",WORKDAY(B12695,F12695))</f>
        <v/>
      </c>
    </row>
    <row r="12696" customFormat="false" ht="15" hidden="false" customHeight="false" outlineLevel="0" collapsed="false">
      <c r="A12696" s="37"/>
      <c r="B12696" s="38"/>
      <c r="C12696" s="39"/>
      <c r="D12696" s="39"/>
      <c r="E12696" s="40"/>
      <c r="F12696" s="41" t="str">
        <f aca="false">IF(A12696="","",INDEX(Assumptions!$B$16:$B$18,MATCH(C12696,Assumptions!$A$16:$A$18,0)))</f>
        <v/>
      </c>
      <c r="G12696" s="42" t="str">
        <f aca="false">IF(A12696="","",WORKDAY(B12696,F12696))</f>
        <v/>
      </c>
    </row>
    <row r="12697" customFormat="false" ht="15" hidden="false" customHeight="false" outlineLevel="0" collapsed="false">
      <c r="A12697" s="37"/>
      <c r="B12697" s="38"/>
      <c r="C12697" s="39"/>
      <c r="D12697" s="39"/>
      <c r="E12697" s="40"/>
      <c r="F12697" s="41" t="str">
        <f aca="false">IF(A12697="","",INDEX(Assumptions!$B$16:$B$18,MATCH(C12697,Assumptions!$A$16:$A$18,0)))</f>
        <v/>
      </c>
      <c r="G12697" s="42" t="str">
        <f aca="false">IF(A12697="","",WORKDAY(B12697,F12697))</f>
        <v/>
      </c>
    </row>
    <row r="12698" customFormat="false" ht="15" hidden="false" customHeight="false" outlineLevel="0" collapsed="false">
      <c r="A12698" s="37"/>
      <c r="B12698" s="38"/>
      <c r="C12698" s="39"/>
      <c r="D12698" s="39"/>
      <c r="E12698" s="40"/>
      <c r="F12698" s="41" t="str">
        <f aca="false">IF(A12698="","",INDEX(Assumptions!$B$16:$B$18,MATCH(C12698,Assumptions!$A$16:$A$18,0)))</f>
        <v/>
      </c>
      <c r="G12698" s="42" t="str">
        <f aca="false">IF(A12698="","",WORKDAY(B12698,F12698))</f>
        <v/>
      </c>
    </row>
    <row r="12699" customFormat="false" ht="15" hidden="false" customHeight="false" outlineLevel="0" collapsed="false">
      <c r="A12699" s="37"/>
      <c r="B12699" s="38"/>
      <c r="C12699" s="39"/>
      <c r="D12699" s="39"/>
      <c r="E12699" s="40"/>
      <c r="F12699" s="41" t="str">
        <f aca="false">IF(A12699="","",INDEX(Assumptions!$B$16:$B$18,MATCH(C12699,Assumptions!$A$16:$A$18,0)))</f>
        <v/>
      </c>
      <c r="G12699" s="42" t="str">
        <f aca="false">IF(A12699="","",WORKDAY(B12699,F12699))</f>
        <v/>
      </c>
    </row>
    <row r="12700" customFormat="false" ht="15" hidden="false" customHeight="false" outlineLevel="0" collapsed="false">
      <c r="A12700" s="37"/>
      <c r="B12700" s="38"/>
      <c r="C12700" s="39"/>
      <c r="D12700" s="39"/>
      <c r="E12700" s="40"/>
      <c r="F12700" s="41" t="str">
        <f aca="false">IF(A12700="","",INDEX(Assumptions!$B$16:$B$18,MATCH(C12700,Assumptions!$A$16:$A$18,0)))</f>
        <v/>
      </c>
      <c r="G12700" s="42" t="str">
        <f aca="false">IF(A12700="","",WORKDAY(B12700,F12700))</f>
        <v/>
      </c>
    </row>
    <row r="12701" customFormat="false" ht="15" hidden="false" customHeight="false" outlineLevel="0" collapsed="false">
      <c r="A12701" s="37"/>
      <c r="B12701" s="38"/>
      <c r="C12701" s="39"/>
      <c r="D12701" s="39"/>
      <c r="E12701" s="40"/>
      <c r="F12701" s="41" t="str">
        <f aca="false">IF(A12701="","",INDEX(Assumptions!$B$16:$B$18,MATCH(C12701,Assumptions!$A$16:$A$18,0)))</f>
        <v/>
      </c>
      <c r="G12701" s="42" t="str">
        <f aca="false">IF(A12701="","",WORKDAY(B12701,F12701))</f>
        <v/>
      </c>
    </row>
    <row r="12702" customFormat="false" ht="15" hidden="false" customHeight="false" outlineLevel="0" collapsed="false">
      <c r="A12702" s="37"/>
      <c r="B12702" s="38"/>
      <c r="C12702" s="39"/>
      <c r="D12702" s="39"/>
      <c r="E12702" s="40"/>
      <c r="F12702" s="41" t="str">
        <f aca="false">IF(A12702="","",INDEX(Assumptions!$B$16:$B$18,MATCH(C12702,Assumptions!$A$16:$A$18,0)))</f>
        <v/>
      </c>
      <c r="G12702" s="42" t="str">
        <f aca="false">IF(A12702="","",WORKDAY(B12702,F12702))</f>
        <v/>
      </c>
    </row>
    <row r="12703" customFormat="false" ht="15" hidden="false" customHeight="false" outlineLevel="0" collapsed="false">
      <c r="A12703" s="37"/>
      <c r="B12703" s="38"/>
      <c r="C12703" s="39"/>
      <c r="D12703" s="39"/>
      <c r="E12703" s="40"/>
      <c r="F12703" s="41" t="str">
        <f aca="false">IF(A12703="","",INDEX(Assumptions!$B$16:$B$18,MATCH(C12703,Assumptions!$A$16:$A$18,0)))</f>
        <v/>
      </c>
      <c r="G12703" s="42" t="str">
        <f aca="false">IF(A12703="","",WORKDAY(B12703,F12703))</f>
        <v/>
      </c>
    </row>
    <row r="12704" customFormat="false" ht="15" hidden="false" customHeight="false" outlineLevel="0" collapsed="false">
      <c r="A12704" s="37"/>
      <c r="B12704" s="38"/>
      <c r="C12704" s="39"/>
      <c r="D12704" s="39"/>
      <c r="E12704" s="40"/>
      <c r="F12704" s="41" t="str">
        <f aca="false">IF(A12704="","",INDEX(Assumptions!$B$16:$B$18,MATCH(C12704,Assumptions!$A$16:$A$18,0)))</f>
        <v/>
      </c>
      <c r="G12704" s="42" t="str">
        <f aca="false">IF(A12704="","",WORKDAY(B12704,F12704))</f>
        <v/>
      </c>
    </row>
    <row r="12705" customFormat="false" ht="15" hidden="false" customHeight="false" outlineLevel="0" collapsed="false">
      <c r="A12705" s="37"/>
      <c r="B12705" s="38"/>
      <c r="C12705" s="39"/>
      <c r="D12705" s="39"/>
      <c r="E12705" s="40"/>
      <c r="F12705" s="41" t="str">
        <f aca="false">IF(A12705="","",INDEX(Assumptions!$B$16:$B$18,MATCH(C12705,Assumptions!$A$16:$A$18,0)))</f>
        <v/>
      </c>
      <c r="G12705" s="42" t="str">
        <f aca="false">IF(A12705="","",WORKDAY(B12705,F12705))</f>
        <v/>
      </c>
    </row>
    <row r="12706" customFormat="false" ht="15" hidden="false" customHeight="false" outlineLevel="0" collapsed="false">
      <c r="A12706" s="37"/>
      <c r="B12706" s="38"/>
      <c r="C12706" s="39"/>
      <c r="D12706" s="39"/>
      <c r="E12706" s="40"/>
      <c r="F12706" s="41" t="str">
        <f aca="false">IF(A12706="","",INDEX(Assumptions!$B$16:$B$18,MATCH(C12706,Assumptions!$A$16:$A$18,0)))</f>
        <v/>
      </c>
      <c r="G12706" s="42" t="str">
        <f aca="false">IF(A12706="","",WORKDAY(B12706,F12706))</f>
        <v/>
      </c>
    </row>
    <row r="12707" customFormat="false" ht="15" hidden="false" customHeight="false" outlineLevel="0" collapsed="false">
      <c r="A12707" s="37"/>
      <c r="B12707" s="38"/>
      <c r="C12707" s="39"/>
      <c r="D12707" s="39"/>
      <c r="E12707" s="40"/>
      <c r="F12707" s="41" t="str">
        <f aca="false">IF(A12707="","",INDEX(Assumptions!$B$16:$B$18,MATCH(C12707,Assumptions!$A$16:$A$18,0)))</f>
        <v/>
      </c>
      <c r="G12707" s="42" t="str">
        <f aca="false">IF(A12707="","",WORKDAY(B12707,F12707))</f>
        <v/>
      </c>
    </row>
    <row r="12708" customFormat="false" ht="15" hidden="false" customHeight="false" outlineLevel="0" collapsed="false">
      <c r="A12708" s="37"/>
      <c r="B12708" s="38"/>
      <c r="C12708" s="39"/>
      <c r="D12708" s="39"/>
      <c r="E12708" s="40"/>
      <c r="F12708" s="41" t="str">
        <f aca="false">IF(A12708="","",INDEX(Assumptions!$B$16:$B$18,MATCH(C12708,Assumptions!$A$16:$A$18,0)))</f>
        <v/>
      </c>
      <c r="G12708" s="42" t="str">
        <f aca="false">IF(A12708="","",WORKDAY(B12708,F12708))</f>
        <v/>
      </c>
    </row>
    <row r="12709" customFormat="false" ht="15" hidden="false" customHeight="false" outlineLevel="0" collapsed="false">
      <c r="A12709" s="37"/>
      <c r="B12709" s="38"/>
      <c r="C12709" s="39"/>
      <c r="D12709" s="39"/>
      <c r="E12709" s="40"/>
      <c r="F12709" s="41" t="str">
        <f aca="false">IF(A12709="","",INDEX(Assumptions!$B$16:$B$18,MATCH(C12709,Assumptions!$A$16:$A$18,0)))</f>
        <v/>
      </c>
      <c r="G12709" s="42" t="str">
        <f aca="false">IF(A12709="","",WORKDAY(B12709,F12709))</f>
        <v/>
      </c>
    </row>
    <row r="12710" customFormat="false" ht="15" hidden="false" customHeight="false" outlineLevel="0" collapsed="false">
      <c r="A12710" s="37"/>
      <c r="B12710" s="38"/>
      <c r="C12710" s="39"/>
      <c r="D12710" s="39"/>
      <c r="E12710" s="40"/>
      <c r="F12710" s="41" t="str">
        <f aca="false">IF(A12710="","",INDEX(Assumptions!$B$16:$B$18,MATCH(C12710,Assumptions!$A$16:$A$18,0)))</f>
        <v/>
      </c>
      <c r="G12710" s="42" t="str">
        <f aca="false">IF(A12710="","",WORKDAY(B12710,F12710))</f>
        <v/>
      </c>
    </row>
    <row r="12711" customFormat="false" ht="15" hidden="false" customHeight="false" outlineLevel="0" collapsed="false">
      <c r="A12711" s="37"/>
      <c r="B12711" s="38"/>
      <c r="C12711" s="39"/>
      <c r="D12711" s="39"/>
      <c r="E12711" s="40"/>
      <c r="F12711" s="41" t="str">
        <f aca="false">IF(A12711="","",INDEX(Assumptions!$B$16:$B$18,MATCH(C12711,Assumptions!$A$16:$A$18,0)))</f>
        <v/>
      </c>
      <c r="G12711" s="42" t="str">
        <f aca="false">IF(A12711="","",WORKDAY(B12711,F12711))</f>
        <v/>
      </c>
    </row>
    <row r="12712" customFormat="false" ht="15" hidden="false" customHeight="false" outlineLevel="0" collapsed="false">
      <c r="A12712" s="37"/>
      <c r="B12712" s="38"/>
      <c r="C12712" s="39"/>
      <c r="D12712" s="39"/>
      <c r="E12712" s="40"/>
      <c r="F12712" s="41" t="str">
        <f aca="false">IF(A12712="","",INDEX(Assumptions!$B$16:$B$18,MATCH(C12712,Assumptions!$A$16:$A$18,0)))</f>
        <v/>
      </c>
      <c r="G12712" s="42" t="str">
        <f aca="false">IF(A12712="","",WORKDAY(B12712,F12712))</f>
        <v/>
      </c>
    </row>
    <row r="12713" customFormat="false" ht="15" hidden="false" customHeight="false" outlineLevel="0" collapsed="false">
      <c r="A12713" s="37"/>
      <c r="B12713" s="38"/>
      <c r="C12713" s="39"/>
      <c r="D12713" s="39"/>
      <c r="E12713" s="40"/>
      <c r="F12713" s="41" t="str">
        <f aca="false">IF(A12713="","",INDEX(Assumptions!$B$16:$B$18,MATCH(C12713,Assumptions!$A$16:$A$18,0)))</f>
        <v/>
      </c>
      <c r="G12713" s="42" t="str">
        <f aca="false">IF(A12713="","",WORKDAY(B12713,F12713))</f>
        <v/>
      </c>
    </row>
    <row r="12714" customFormat="false" ht="15" hidden="false" customHeight="false" outlineLevel="0" collapsed="false">
      <c r="A12714" s="37"/>
      <c r="B12714" s="38"/>
      <c r="C12714" s="39"/>
      <c r="D12714" s="39"/>
      <c r="E12714" s="40"/>
      <c r="F12714" s="41" t="str">
        <f aca="false">IF(A12714="","",INDEX(Assumptions!$B$16:$B$18,MATCH(C12714,Assumptions!$A$16:$A$18,0)))</f>
        <v/>
      </c>
      <c r="G12714" s="42" t="str">
        <f aca="false">IF(A12714="","",WORKDAY(B12714,F12714))</f>
        <v/>
      </c>
    </row>
    <row r="12715" customFormat="false" ht="15" hidden="false" customHeight="false" outlineLevel="0" collapsed="false">
      <c r="A12715" s="37"/>
      <c r="B12715" s="38"/>
      <c r="C12715" s="39"/>
      <c r="D12715" s="39"/>
      <c r="E12715" s="40"/>
      <c r="F12715" s="41" t="str">
        <f aca="false">IF(A12715="","",INDEX(Assumptions!$B$16:$B$18,MATCH(C12715,Assumptions!$A$16:$A$18,0)))</f>
        <v/>
      </c>
      <c r="G12715" s="42" t="str">
        <f aca="false">IF(A12715="","",WORKDAY(B12715,F12715))</f>
        <v/>
      </c>
    </row>
    <row r="12716" customFormat="false" ht="15" hidden="false" customHeight="false" outlineLevel="0" collapsed="false">
      <c r="A12716" s="37"/>
      <c r="B12716" s="38"/>
      <c r="C12716" s="39"/>
      <c r="D12716" s="39"/>
      <c r="E12716" s="40"/>
      <c r="F12716" s="41" t="str">
        <f aca="false">IF(A12716="","",INDEX(Assumptions!$B$16:$B$18,MATCH(C12716,Assumptions!$A$16:$A$18,0)))</f>
        <v/>
      </c>
      <c r="G12716" s="42" t="str">
        <f aca="false">IF(A12716="","",WORKDAY(B12716,F12716))</f>
        <v/>
      </c>
    </row>
    <row r="12717" customFormat="false" ht="15" hidden="false" customHeight="false" outlineLevel="0" collapsed="false">
      <c r="A12717" s="37"/>
      <c r="B12717" s="38"/>
      <c r="C12717" s="39"/>
      <c r="D12717" s="39"/>
      <c r="E12717" s="40"/>
      <c r="F12717" s="41" t="str">
        <f aca="false">IF(A12717="","",INDEX(Assumptions!$B$16:$B$18,MATCH(C12717,Assumptions!$A$16:$A$18,0)))</f>
        <v/>
      </c>
      <c r="G12717" s="42" t="str">
        <f aca="false">IF(A12717="","",WORKDAY(B12717,F12717))</f>
        <v/>
      </c>
    </row>
    <row r="12718" customFormat="false" ht="15" hidden="false" customHeight="false" outlineLevel="0" collapsed="false">
      <c r="A12718" s="37"/>
      <c r="B12718" s="38"/>
      <c r="C12718" s="39"/>
      <c r="D12718" s="39"/>
      <c r="E12718" s="40"/>
      <c r="F12718" s="41" t="str">
        <f aca="false">IF(A12718="","",INDEX(Assumptions!$B$16:$B$18,MATCH(C12718,Assumptions!$A$16:$A$18,0)))</f>
        <v/>
      </c>
      <c r="G12718" s="42" t="str">
        <f aca="false">IF(A12718="","",WORKDAY(B12718,F12718))</f>
        <v/>
      </c>
    </row>
    <row r="12719" customFormat="false" ht="15" hidden="false" customHeight="false" outlineLevel="0" collapsed="false">
      <c r="A12719" s="37"/>
      <c r="B12719" s="38"/>
      <c r="C12719" s="39"/>
      <c r="D12719" s="39"/>
      <c r="E12719" s="40"/>
      <c r="F12719" s="41" t="str">
        <f aca="false">IF(A12719="","",INDEX(Assumptions!$B$16:$B$18,MATCH(C12719,Assumptions!$A$16:$A$18,0)))</f>
        <v/>
      </c>
      <c r="G12719" s="42" t="str">
        <f aca="false">IF(A12719="","",WORKDAY(B12719,F12719))</f>
        <v/>
      </c>
    </row>
    <row r="12720" customFormat="false" ht="15" hidden="false" customHeight="false" outlineLevel="0" collapsed="false">
      <c r="A12720" s="37"/>
      <c r="B12720" s="38"/>
      <c r="C12720" s="39"/>
      <c r="D12720" s="39"/>
      <c r="E12720" s="40"/>
      <c r="F12720" s="41" t="str">
        <f aca="false">IF(A12720="","",INDEX(Assumptions!$B$16:$B$18,MATCH(C12720,Assumptions!$A$16:$A$18,0)))</f>
        <v/>
      </c>
      <c r="G12720" s="42" t="str">
        <f aca="false">IF(A12720="","",WORKDAY(B12720,F12720))</f>
        <v/>
      </c>
    </row>
    <row r="12721" customFormat="false" ht="15" hidden="false" customHeight="false" outlineLevel="0" collapsed="false">
      <c r="A12721" s="37"/>
      <c r="B12721" s="38"/>
      <c r="C12721" s="39"/>
      <c r="D12721" s="39"/>
      <c r="E12721" s="40"/>
      <c r="F12721" s="41" t="str">
        <f aca="false">IF(A12721="","",INDEX(Assumptions!$B$16:$B$18,MATCH(C12721,Assumptions!$A$16:$A$18,0)))</f>
        <v/>
      </c>
      <c r="G12721" s="42" t="str">
        <f aca="false">IF(A12721="","",WORKDAY(B12721,F12721))</f>
        <v/>
      </c>
    </row>
    <row r="12722" customFormat="false" ht="15" hidden="false" customHeight="false" outlineLevel="0" collapsed="false">
      <c r="A12722" s="37"/>
      <c r="B12722" s="38"/>
      <c r="C12722" s="39"/>
      <c r="D12722" s="39"/>
      <c r="E12722" s="40"/>
      <c r="F12722" s="41" t="str">
        <f aca="false">IF(A12722="","",INDEX(Assumptions!$B$16:$B$18,MATCH(C12722,Assumptions!$A$16:$A$18,0)))</f>
        <v/>
      </c>
      <c r="G12722" s="42" t="str">
        <f aca="false">IF(A12722="","",WORKDAY(B12722,F12722))</f>
        <v/>
      </c>
    </row>
    <row r="12723" customFormat="false" ht="15" hidden="false" customHeight="false" outlineLevel="0" collapsed="false">
      <c r="A12723" s="37"/>
      <c r="B12723" s="38"/>
      <c r="C12723" s="39"/>
      <c r="D12723" s="39"/>
      <c r="E12723" s="40"/>
      <c r="F12723" s="41" t="str">
        <f aca="false">IF(A12723="","",INDEX(Assumptions!$B$16:$B$18,MATCH(C12723,Assumptions!$A$16:$A$18,0)))</f>
        <v/>
      </c>
      <c r="G12723" s="42" t="str">
        <f aca="false">IF(A12723="","",WORKDAY(B12723,F12723))</f>
        <v/>
      </c>
    </row>
    <row r="12724" customFormat="false" ht="15" hidden="false" customHeight="false" outlineLevel="0" collapsed="false">
      <c r="A12724" s="37"/>
      <c r="B12724" s="38"/>
      <c r="C12724" s="39"/>
      <c r="D12724" s="39"/>
      <c r="E12724" s="40"/>
      <c r="F12724" s="41" t="str">
        <f aca="false">IF(A12724="","",INDEX(Assumptions!$B$16:$B$18,MATCH(C12724,Assumptions!$A$16:$A$18,0)))</f>
        <v/>
      </c>
      <c r="G12724" s="42" t="str">
        <f aca="false">IF(A12724="","",WORKDAY(B12724,F12724))</f>
        <v/>
      </c>
    </row>
    <row r="12725" customFormat="false" ht="15" hidden="false" customHeight="false" outlineLevel="0" collapsed="false">
      <c r="A12725" s="37"/>
      <c r="B12725" s="38"/>
      <c r="C12725" s="39"/>
      <c r="D12725" s="39"/>
      <c r="E12725" s="40"/>
      <c r="F12725" s="41" t="str">
        <f aca="false">IF(A12725="","",INDEX(Assumptions!$B$16:$B$18,MATCH(C12725,Assumptions!$A$16:$A$18,0)))</f>
        <v/>
      </c>
      <c r="G12725" s="42" t="str">
        <f aca="false">IF(A12725="","",WORKDAY(B12725,F12725))</f>
        <v/>
      </c>
    </row>
    <row r="12726" customFormat="false" ht="15" hidden="false" customHeight="false" outlineLevel="0" collapsed="false">
      <c r="A12726" s="37"/>
      <c r="B12726" s="38"/>
      <c r="C12726" s="39"/>
      <c r="D12726" s="39"/>
      <c r="E12726" s="40"/>
      <c r="F12726" s="41" t="str">
        <f aca="false">IF(A12726="","",INDEX(Assumptions!$B$16:$B$18,MATCH(C12726,Assumptions!$A$16:$A$18,0)))</f>
        <v/>
      </c>
      <c r="G12726" s="42" t="str">
        <f aca="false">IF(A12726="","",WORKDAY(B12726,F12726))</f>
        <v/>
      </c>
    </row>
    <row r="12727" customFormat="false" ht="15" hidden="false" customHeight="false" outlineLevel="0" collapsed="false">
      <c r="A12727" s="37"/>
      <c r="B12727" s="38"/>
      <c r="C12727" s="39"/>
      <c r="D12727" s="39"/>
      <c r="E12727" s="40"/>
      <c r="F12727" s="41" t="str">
        <f aca="false">IF(A12727="","",INDEX(Assumptions!$B$16:$B$18,MATCH(C12727,Assumptions!$A$16:$A$18,0)))</f>
        <v/>
      </c>
      <c r="G12727" s="42" t="str">
        <f aca="false">IF(A12727="","",WORKDAY(B12727,F12727))</f>
        <v/>
      </c>
    </row>
    <row r="12728" customFormat="false" ht="15" hidden="false" customHeight="false" outlineLevel="0" collapsed="false">
      <c r="A12728" s="37"/>
      <c r="B12728" s="38"/>
      <c r="C12728" s="39"/>
      <c r="D12728" s="39"/>
      <c r="E12728" s="40"/>
      <c r="F12728" s="41" t="str">
        <f aca="false">IF(A12728="","",INDEX(Assumptions!$B$16:$B$18,MATCH(C12728,Assumptions!$A$16:$A$18,0)))</f>
        <v/>
      </c>
      <c r="G12728" s="42" t="str">
        <f aca="false">IF(A12728="","",WORKDAY(B12728,F12728))</f>
        <v/>
      </c>
    </row>
    <row r="12729" customFormat="false" ht="15" hidden="false" customHeight="false" outlineLevel="0" collapsed="false">
      <c r="A12729" s="37"/>
      <c r="B12729" s="38"/>
      <c r="C12729" s="39"/>
      <c r="D12729" s="39"/>
      <c r="E12729" s="40"/>
      <c r="F12729" s="41" t="str">
        <f aca="false">IF(A12729="","",INDEX(Assumptions!$B$16:$B$18,MATCH(C12729,Assumptions!$A$16:$A$18,0)))</f>
        <v/>
      </c>
      <c r="G12729" s="42" t="str">
        <f aca="false">IF(A12729="","",WORKDAY(B12729,F12729))</f>
        <v/>
      </c>
    </row>
    <row r="12730" customFormat="false" ht="15" hidden="false" customHeight="false" outlineLevel="0" collapsed="false">
      <c r="A12730" s="37"/>
      <c r="B12730" s="38"/>
      <c r="C12730" s="39"/>
      <c r="D12730" s="39"/>
      <c r="E12730" s="40"/>
      <c r="F12730" s="41" t="str">
        <f aca="false">IF(A12730="","",INDEX(Assumptions!$B$16:$B$18,MATCH(C12730,Assumptions!$A$16:$A$18,0)))</f>
        <v/>
      </c>
      <c r="G12730" s="42" t="str">
        <f aca="false">IF(A12730="","",WORKDAY(B12730,F12730))</f>
        <v/>
      </c>
    </row>
    <row r="12731" customFormat="false" ht="15" hidden="false" customHeight="false" outlineLevel="0" collapsed="false">
      <c r="A12731" s="37"/>
      <c r="B12731" s="38"/>
      <c r="C12731" s="39"/>
      <c r="D12731" s="39"/>
      <c r="E12731" s="40"/>
      <c r="F12731" s="41" t="str">
        <f aca="false">IF(A12731="","",INDEX(Assumptions!$B$16:$B$18,MATCH(C12731,Assumptions!$A$16:$A$18,0)))</f>
        <v/>
      </c>
      <c r="G12731" s="42" t="str">
        <f aca="false">IF(A12731="","",WORKDAY(B12731,F12731))</f>
        <v/>
      </c>
    </row>
    <row r="12732" customFormat="false" ht="15" hidden="false" customHeight="false" outlineLevel="0" collapsed="false">
      <c r="A12732" s="37"/>
      <c r="B12732" s="38"/>
      <c r="C12732" s="39"/>
      <c r="D12732" s="39"/>
      <c r="E12732" s="40"/>
      <c r="F12732" s="41" t="str">
        <f aca="false">IF(A12732="","",INDEX(Assumptions!$B$16:$B$18,MATCH(C12732,Assumptions!$A$16:$A$18,0)))</f>
        <v/>
      </c>
      <c r="G12732" s="42" t="str">
        <f aca="false">IF(A12732="","",WORKDAY(B12732,F12732))</f>
        <v/>
      </c>
    </row>
    <row r="12733" customFormat="false" ht="15" hidden="false" customHeight="false" outlineLevel="0" collapsed="false">
      <c r="A12733" s="37"/>
      <c r="B12733" s="38"/>
      <c r="C12733" s="39"/>
      <c r="D12733" s="39"/>
      <c r="E12733" s="40"/>
      <c r="F12733" s="41" t="str">
        <f aca="false">IF(A12733="","",INDEX(Assumptions!$B$16:$B$18,MATCH(C12733,Assumptions!$A$16:$A$18,0)))</f>
        <v/>
      </c>
      <c r="G12733" s="42" t="str">
        <f aca="false">IF(A12733="","",WORKDAY(B12733,F12733))</f>
        <v/>
      </c>
    </row>
    <row r="12734" customFormat="false" ht="15" hidden="false" customHeight="false" outlineLevel="0" collapsed="false">
      <c r="A12734" s="37"/>
      <c r="B12734" s="38"/>
      <c r="C12734" s="39"/>
      <c r="D12734" s="39"/>
      <c r="E12734" s="40"/>
      <c r="F12734" s="41" t="str">
        <f aca="false">IF(A12734="","",INDEX(Assumptions!$B$16:$B$18,MATCH(C12734,Assumptions!$A$16:$A$18,0)))</f>
        <v/>
      </c>
      <c r="G12734" s="42" t="str">
        <f aca="false">IF(A12734="","",WORKDAY(B12734,F12734))</f>
        <v/>
      </c>
    </row>
    <row r="12735" customFormat="false" ht="15" hidden="false" customHeight="false" outlineLevel="0" collapsed="false">
      <c r="A12735" s="37"/>
      <c r="B12735" s="38"/>
      <c r="C12735" s="39"/>
      <c r="D12735" s="39"/>
      <c r="E12735" s="40"/>
      <c r="F12735" s="41" t="str">
        <f aca="false">IF(A12735="","",INDEX(Assumptions!$B$16:$B$18,MATCH(C12735,Assumptions!$A$16:$A$18,0)))</f>
        <v/>
      </c>
      <c r="G12735" s="42" t="str">
        <f aca="false">IF(A12735="","",WORKDAY(B12735,F12735))</f>
        <v/>
      </c>
    </row>
    <row r="12736" customFormat="false" ht="15" hidden="false" customHeight="false" outlineLevel="0" collapsed="false">
      <c r="A12736" s="37"/>
      <c r="B12736" s="38"/>
      <c r="C12736" s="39"/>
      <c r="D12736" s="39"/>
      <c r="E12736" s="40"/>
      <c r="F12736" s="41" t="str">
        <f aca="false">IF(A12736="","",INDEX(Assumptions!$B$16:$B$18,MATCH(C12736,Assumptions!$A$16:$A$18,0)))</f>
        <v/>
      </c>
      <c r="G12736" s="42" t="str">
        <f aca="false">IF(A12736="","",WORKDAY(B12736,F12736))</f>
        <v/>
      </c>
    </row>
    <row r="12737" customFormat="false" ht="15" hidden="false" customHeight="false" outlineLevel="0" collapsed="false">
      <c r="A12737" s="37"/>
      <c r="B12737" s="38"/>
      <c r="C12737" s="39"/>
      <c r="D12737" s="39"/>
      <c r="E12737" s="40"/>
      <c r="F12737" s="41" t="str">
        <f aca="false">IF(A12737="","",INDEX(Assumptions!$B$16:$B$18,MATCH(C12737,Assumptions!$A$16:$A$18,0)))</f>
        <v/>
      </c>
      <c r="G12737" s="42" t="str">
        <f aca="false">IF(A12737="","",WORKDAY(B12737,F12737))</f>
        <v/>
      </c>
    </row>
    <row r="12738" customFormat="false" ht="15" hidden="false" customHeight="false" outlineLevel="0" collapsed="false">
      <c r="A12738" s="37"/>
      <c r="B12738" s="38"/>
      <c r="C12738" s="39"/>
      <c r="D12738" s="39"/>
      <c r="E12738" s="40"/>
      <c r="F12738" s="41" t="str">
        <f aca="false">IF(A12738="","",INDEX(Assumptions!$B$16:$B$18,MATCH(C12738,Assumptions!$A$16:$A$18,0)))</f>
        <v/>
      </c>
      <c r="G12738" s="42" t="str">
        <f aca="false">IF(A12738="","",WORKDAY(B12738,F12738))</f>
        <v/>
      </c>
    </row>
    <row r="12739" customFormat="false" ht="15" hidden="false" customHeight="false" outlineLevel="0" collapsed="false">
      <c r="A12739" s="37"/>
      <c r="B12739" s="38"/>
      <c r="C12739" s="39"/>
      <c r="D12739" s="39"/>
      <c r="E12739" s="40"/>
      <c r="F12739" s="41" t="str">
        <f aca="false">IF(A12739="","",INDEX(Assumptions!$B$16:$B$18,MATCH(C12739,Assumptions!$A$16:$A$18,0)))</f>
        <v/>
      </c>
      <c r="G12739" s="42" t="str">
        <f aca="false">IF(A12739="","",WORKDAY(B12739,F12739))</f>
        <v/>
      </c>
    </row>
    <row r="12740" customFormat="false" ht="15" hidden="false" customHeight="false" outlineLevel="0" collapsed="false">
      <c r="A12740" s="37"/>
      <c r="B12740" s="38"/>
      <c r="C12740" s="39"/>
      <c r="D12740" s="39"/>
      <c r="E12740" s="40"/>
      <c r="F12740" s="41" t="str">
        <f aca="false">IF(A12740="","",INDEX(Assumptions!$B$16:$B$18,MATCH(C12740,Assumptions!$A$16:$A$18,0)))</f>
        <v/>
      </c>
      <c r="G12740" s="42" t="str">
        <f aca="false">IF(A12740="","",WORKDAY(B12740,F12740))</f>
        <v/>
      </c>
    </row>
    <row r="12741" customFormat="false" ht="15" hidden="false" customHeight="false" outlineLevel="0" collapsed="false">
      <c r="A12741" s="37"/>
      <c r="B12741" s="38"/>
      <c r="C12741" s="39"/>
      <c r="D12741" s="39"/>
      <c r="E12741" s="40"/>
      <c r="F12741" s="41" t="str">
        <f aca="false">IF(A12741="","",INDEX(Assumptions!$B$16:$B$18,MATCH(C12741,Assumptions!$A$16:$A$18,0)))</f>
        <v/>
      </c>
      <c r="G12741" s="42" t="str">
        <f aca="false">IF(A12741="","",WORKDAY(B12741,F12741))</f>
        <v/>
      </c>
    </row>
    <row r="12742" customFormat="false" ht="15" hidden="false" customHeight="false" outlineLevel="0" collapsed="false">
      <c r="A12742" s="37"/>
      <c r="B12742" s="38"/>
      <c r="C12742" s="39"/>
      <c r="D12742" s="39"/>
      <c r="E12742" s="40"/>
      <c r="F12742" s="41" t="str">
        <f aca="false">IF(A12742="","",INDEX(Assumptions!$B$16:$B$18,MATCH(C12742,Assumptions!$A$16:$A$18,0)))</f>
        <v/>
      </c>
      <c r="G12742" s="42" t="str">
        <f aca="false">IF(A12742="","",WORKDAY(B12742,F12742))</f>
        <v/>
      </c>
    </row>
    <row r="12743" customFormat="false" ht="15" hidden="false" customHeight="false" outlineLevel="0" collapsed="false">
      <c r="A12743" s="37"/>
      <c r="B12743" s="38"/>
      <c r="C12743" s="39"/>
      <c r="D12743" s="39"/>
      <c r="E12743" s="40"/>
      <c r="F12743" s="41" t="str">
        <f aca="false">IF(A12743="","",INDEX(Assumptions!$B$16:$B$18,MATCH(C12743,Assumptions!$A$16:$A$18,0)))</f>
        <v/>
      </c>
      <c r="G12743" s="42" t="str">
        <f aca="false">IF(A12743="","",WORKDAY(B12743,F12743))</f>
        <v/>
      </c>
    </row>
    <row r="12744" customFormat="false" ht="15" hidden="false" customHeight="false" outlineLevel="0" collapsed="false">
      <c r="A12744" s="37"/>
      <c r="B12744" s="38"/>
      <c r="C12744" s="39"/>
      <c r="D12744" s="39"/>
      <c r="E12744" s="40"/>
      <c r="F12744" s="41" t="str">
        <f aca="false">IF(A12744="","",INDEX(Assumptions!$B$16:$B$18,MATCH(C12744,Assumptions!$A$16:$A$18,0)))</f>
        <v/>
      </c>
      <c r="G12744" s="42" t="str">
        <f aca="false">IF(A12744="","",WORKDAY(B12744,F12744))</f>
        <v/>
      </c>
    </row>
    <row r="12745" customFormat="false" ht="15" hidden="false" customHeight="false" outlineLevel="0" collapsed="false">
      <c r="A12745" s="37"/>
      <c r="B12745" s="38"/>
      <c r="C12745" s="39"/>
      <c r="D12745" s="39"/>
      <c r="E12745" s="40"/>
      <c r="F12745" s="41" t="str">
        <f aca="false">IF(A12745="","",INDEX(Assumptions!$B$16:$B$18,MATCH(C12745,Assumptions!$A$16:$A$18,0)))</f>
        <v/>
      </c>
      <c r="G12745" s="42" t="str">
        <f aca="false">IF(A12745="","",WORKDAY(B12745,F12745))</f>
        <v/>
      </c>
    </row>
    <row r="12746" customFormat="false" ht="15" hidden="false" customHeight="false" outlineLevel="0" collapsed="false">
      <c r="A12746" s="37"/>
      <c r="B12746" s="38"/>
      <c r="C12746" s="39"/>
      <c r="D12746" s="39"/>
      <c r="E12746" s="40"/>
      <c r="F12746" s="41" t="str">
        <f aca="false">IF(A12746="","",INDEX(Assumptions!$B$16:$B$18,MATCH(C12746,Assumptions!$A$16:$A$18,0)))</f>
        <v/>
      </c>
      <c r="G12746" s="42" t="str">
        <f aca="false">IF(A12746="","",WORKDAY(B12746,F12746))</f>
        <v/>
      </c>
    </row>
    <row r="12747" customFormat="false" ht="15" hidden="false" customHeight="false" outlineLevel="0" collapsed="false">
      <c r="A12747" s="37"/>
      <c r="B12747" s="38"/>
      <c r="C12747" s="39"/>
      <c r="D12747" s="39"/>
      <c r="E12747" s="40"/>
      <c r="F12747" s="41" t="str">
        <f aca="false">IF(A12747="","",INDEX(Assumptions!$B$16:$B$18,MATCH(C12747,Assumptions!$A$16:$A$18,0)))</f>
        <v/>
      </c>
      <c r="G12747" s="42" t="str">
        <f aca="false">IF(A12747="","",WORKDAY(B12747,F12747))</f>
        <v/>
      </c>
    </row>
    <row r="12748" customFormat="false" ht="15" hidden="false" customHeight="false" outlineLevel="0" collapsed="false">
      <c r="A12748" s="37"/>
      <c r="B12748" s="38"/>
      <c r="C12748" s="39"/>
      <c r="D12748" s="39"/>
      <c r="E12748" s="40"/>
      <c r="F12748" s="41" t="str">
        <f aca="false">IF(A12748="","",INDEX(Assumptions!$B$16:$B$18,MATCH(C12748,Assumptions!$A$16:$A$18,0)))</f>
        <v/>
      </c>
      <c r="G12748" s="42" t="str">
        <f aca="false">IF(A12748="","",WORKDAY(B12748,F12748))</f>
        <v/>
      </c>
    </row>
    <row r="12749" customFormat="false" ht="15" hidden="false" customHeight="false" outlineLevel="0" collapsed="false">
      <c r="A12749" s="37"/>
      <c r="B12749" s="38"/>
      <c r="C12749" s="39"/>
      <c r="D12749" s="39"/>
      <c r="E12749" s="40"/>
      <c r="F12749" s="41" t="str">
        <f aca="false">IF(A12749="","",INDEX(Assumptions!$B$16:$B$18,MATCH(C12749,Assumptions!$A$16:$A$18,0)))</f>
        <v/>
      </c>
      <c r="G12749" s="42" t="str">
        <f aca="false">IF(A12749="","",WORKDAY(B12749,F12749))</f>
        <v/>
      </c>
    </row>
    <row r="12750" customFormat="false" ht="15" hidden="false" customHeight="false" outlineLevel="0" collapsed="false">
      <c r="A12750" s="37"/>
      <c r="B12750" s="38"/>
      <c r="C12750" s="39"/>
      <c r="D12750" s="39"/>
      <c r="E12750" s="40"/>
      <c r="F12750" s="41" t="str">
        <f aca="false">IF(A12750="","",INDEX(Assumptions!$B$16:$B$18,MATCH(C12750,Assumptions!$A$16:$A$18,0)))</f>
        <v/>
      </c>
      <c r="G12750" s="42" t="str">
        <f aca="false">IF(A12750="","",WORKDAY(B12750,F12750))</f>
        <v/>
      </c>
    </row>
    <row r="12751" customFormat="false" ht="15" hidden="false" customHeight="false" outlineLevel="0" collapsed="false">
      <c r="A12751" s="37"/>
      <c r="B12751" s="38"/>
      <c r="C12751" s="39"/>
      <c r="D12751" s="39"/>
      <c r="E12751" s="40"/>
      <c r="F12751" s="41" t="str">
        <f aca="false">IF(A12751="","",INDEX(Assumptions!$B$16:$B$18,MATCH(C12751,Assumptions!$A$16:$A$18,0)))</f>
        <v/>
      </c>
      <c r="G12751" s="42" t="str">
        <f aca="false">IF(A12751="","",WORKDAY(B12751,F12751))</f>
        <v/>
      </c>
    </row>
    <row r="12752" customFormat="false" ht="15" hidden="false" customHeight="false" outlineLevel="0" collapsed="false">
      <c r="A12752" s="37"/>
      <c r="B12752" s="38"/>
      <c r="C12752" s="39"/>
      <c r="D12752" s="39"/>
      <c r="E12752" s="40"/>
      <c r="F12752" s="41" t="str">
        <f aca="false">IF(A12752="","",INDEX(Assumptions!$B$16:$B$18,MATCH(C12752,Assumptions!$A$16:$A$18,0)))</f>
        <v/>
      </c>
      <c r="G12752" s="42" t="str">
        <f aca="false">IF(A12752="","",WORKDAY(B12752,F12752))</f>
        <v/>
      </c>
    </row>
    <row r="12753" customFormat="false" ht="15" hidden="false" customHeight="false" outlineLevel="0" collapsed="false">
      <c r="A12753" s="37"/>
      <c r="B12753" s="38"/>
      <c r="C12753" s="39"/>
      <c r="D12753" s="39"/>
      <c r="E12753" s="40"/>
      <c r="F12753" s="41" t="str">
        <f aca="false">IF(A12753="","",INDEX(Assumptions!$B$16:$B$18,MATCH(C12753,Assumptions!$A$16:$A$18,0)))</f>
        <v/>
      </c>
      <c r="G12753" s="42" t="str">
        <f aca="false">IF(A12753="","",WORKDAY(B12753,F12753))</f>
        <v/>
      </c>
    </row>
    <row r="12754" customFormat="false" ht="15" hidden="false" customHeight="false" outlineLevel="0" collapsed="false">
      <c r="A12754" s="37"/>
      <c r="B12754" s="38"/>
      <c r="C12754" s="39"/>
      <c r="D12754" s="39"/>
      <c r="E12754" s="40"/>
      <c r="F12754" s="41" t="str">
        <f aca="false">IF(A12754="","",INDEX(Assumptions!$B$16:$B$18,MATCH(C12754,Assumptions!$A$16:$A$18,0)))</f>
        <v/>
      </c>
      <c r="G12754" s="42" t="str">
        <f aca="false">IF(A12754="","",WORKDAY(B12754,F12754))</f>
        <v/>
      </c>
    </row>
    <row r="12755" customFormat="false" ht="15" hidden="false" customHeight="false" outlineLevel="0" collapsed="false">
      <c r="A12755" s="37"/>
      <c r="B12755" s="38"/>
      <c r="C12755" s="39"/>
      <c r="D12755" s="39"/>
      <c r="E12755" s="40"/>
      <c r="F12755" s="41" t="str">
        <f aca="false">IF(A12755="","",INDEX(Assumptions!$B$16:$B$18,MATCH(C12755,Assumptions!$A$16:$A$18,0)))</f>
        <v/>
      </c>
      <c r="G12755" s="42" t="str">
        <f aca="false">IF(A12755="","",WORKDAY(B12755,F12755))</f>
        <v/>
      </c>
    </row>
    <row r="12756" customFormat="false" ht="15" hidden="false" customHeight="false" outlineLevel="0" collapsed="false">
      <c r="A12756" s="37"/>
      <c r="B12756" s="38"/>
      <c r="C12756" s="39"/>
      <c r="D12756" s="39"/>
      <c r="E12756" s="40"/>
      <c r="F12756" s="41" t="str">
        <f aca="false">IF(A12756="","",INDEX(Assumptions!$B$16:$B$18,MATCH(C12756,Assumptions!$A$16:$A$18,0)))</f>
        <v/>
      </c>
      <c r="G12756" s="42" t="str">
        <f aca="false">IF(A12756="","",WORKDAY(B12756,F12756))</f>
        <v/>
      </c>
    </row>
    <row r="12757" customFormat="false" ht="15" hidden="false" customHeight="false" outlineLevel="0" collapsed="false">
      <c r="A12757" s="37"/>
      <c r="B12757" s="38"/>
      <c r="C12757" s="39"/>
      <c r="D12757" s="39"/>
      <c r="E12757" s="40"/>
      <c r="F12757" s="41" t="str">
        <f aca="false">IF(A12757="","",INDEX(Assumptions!$B$16:$B$18,MATCH(C12757,Assumptions!$A$16:$A$18,0)))</f>
        <v/>
      </c>
      <c r="G12757" s="42" t="str">
        <f aca="false">IF(A12757="","",WORKDAY(B12757,F12757))</f>
        <v/>
      </c>
    </row>
    <row r="12758" customFormat="false" ht="15" hidden="false" customHeight="false" outlineLevel="0" collapsed="false">
      <c r="A12758" s="37"/>
      <c r="B12758" s="38"/>
      <c r="C12758" s="39"/>
      <c r="D12758" s="39"/>
      <c r="E12758" s="40"/>
      <c r="F12758" s="41" t="str">
        <f aca="false">IF(A12758="","",INDEX(Assumptions!$B$16:$B$18,MATCH(C12758,Assumptions!$A$16:$A$18,0)))</f>
        <v/>
      </c>
      <c r="G12758" s="42" t="str">
        <f aca="false">IF(A12758="","",WORKDAY(B12758,F12758))</f>
        <v/>
      </c>
    </row>
    <row r="12759" customFormat="false" ht="15" hidden="false" customHeight="false" outlineLevel="0" collapsed="false">
      <c r="A12759" s="37"/>
      <c r="B12759" s="38"/>
      <c r="C12759" s="39"/>
      <c r="D12759" s="39"/>
      <c r="E12759" s="40"/>
      <c r="F12759" s="41" t="str">
        <f aca="false">IF(A12759="","",INDEX(Assumptions!$B$16:$B$18,MATCH(C12759,Assumptions!$A$16:$A$18,0)))</f>
        <v/>
      </c>
      <c r="G12759" s="42" t="str">
        <f aca="false">IF(A12759="","",WORKDAY(B12759,F12759))</f>
        <v/>
      </c>
    </row>
    <row r="12760" customFormat="false" ht="15" hidden="false" customHeight="false" outlineLevel="0" collapsed="false">
      <c r="A12760" s="37"/>
      <c r="B12760" s="38"/>
      <c r="C12760" s="39"/>
      <c r="D12760" s="39"/>
      <c r="E12760" s="40"/>
      <c r="F12760" s="41" t="str">
        <f aca="false">IF(A12760="","",INDEX(Assumptions!$B$16:$B$18,MATCH(C12760,Assumptions!$A$16:$A$18,0)))</f>
        <v/>
      </c>
      <c r="G12760" s="42" t="str">
        <f aca="false">IF(A12760="","",WORKDAY(B12760,F12760))</f>
        <v/>
      </c>
    </row>
    <row r="12761" customFormat="false" ht="15" hidden="false" customHeight="false" outlineLevel="0" collapsed="false">
      <c r="A12761" s="37"/>
      <c r="B12761" s="38"/>
      <c r="C12761" s="39"/>
      <c r="D12761" s="39"/>
      <c r="E12761" s="40"/>
      <c r="F12761" s="41" t="str">
        <f aca="false">IF(A12761="","",INDEX(Assumptions!$B$16:$B$18,MATCH(C12761,Assumptions!$A$16:$A$18,0)))</f>
        <v/>
      </c>
      <c r="G12761" s="42" t="str">
        <f aca="false">IF(A12761="","",WORKDAY(B12761,F12761))</f>
        <v/>
      </c>
    </row>
    <row r="12762" customFormat="false" ht="15" hidden="false" customHeight="false" outlineLevel="0" collapsed="false">
      <c r="A12762" s="37"/>
      <c r="B12762" s="38"/>
      <c r="C12762" s="39"/>
      <c r="D12762" s="39"/>
      <c r="E12762" s="40"/>
      <c r="F12762" s="41" t="str">
        <f aca="false">IF(A12762="","",INDEX(Assumptions!$B$16:$B$18,MATCH(C12762,Assumptions!$A$16:$A$18,0)))</f>
        <v/>
      </c>
      <c r="G12762" s="42" t="str">
        <f aca="false">IF(A12762="","",WORKDAY(B12762,F12762))</f>
        <v/>
      </c>
    </row>
    <row r="12763" customFormat="false" ht="15" hidden="false" customHeight="false" outlineLevel="0" collapsed="false">
      <c r="A12763" s="37"/>
      <c r="B12763" s="38"/>
      <c r="C12763" s="39"/>
      <c r="D12763" s="39"/>
      <c r="E12763" s="40"/>
      <c r="F12763" s="41" t="str">
        <f aca="false">IF(A12763="","",INDEX(Assumptions!$B$16:$B$18,MATCH(C12763,Assumptions!$A$16:$A$18,0)))</f>
        <v/>
      </c>
      <c r="G12763" s="42" t="str">
        <f aca="false">IF(A12763="","",WORKDAY(B12763,F12763))</f>
        <v/>
      </c>
    </row>
    <row r="12764" customFormat="false" ht="15" hidden="false" customHeight="false" outlineLevel="0" collapsed="false">
      <c r="A12764" s="37"/>
      <c r="B12764" s="38"/>
      <c r="C12764" s="39"/>
      <c r="D12764" s="39"/>
      <c r="E12764" s="40"/>
      <c r="F12764" s="41" t="str">
        <f aca="false">IF(A12764="","",INDEX(Assumptions!$B$16:$B$18,MATCH(C12764,Assumptions!$A$16:$A$18,0)))</f>
        <v/>
      </c>
      <c r="G12764" s="42" t="str">
        <f aca="false">IF(A12764="","",WORKDAY(B12764,F12764))</f>
        <v/>
      </c>
    </row>
    <row r="12765" customFormat="false" ht="15" hidden="false" customHeight="false" outlineLevel="0" collapsed="false">
      <c r="A12765" s="37"/>
      <c r="B12765" s="38"/>
      <c r="C12765" s="39"/>
      <c r="D12765" s="39"/>
      <c r="E12765" s="40"/>
      <c r="F12765" s="41" t="str">
        <f aca="false">IF(A12765="","",INDEX(Assumptions!$B$16:$B$18,MATCH(C12765,Assumptions!$A$16:$A$18,0)))</f>
        <v/>
      </c>
      <c r="G12765" s="42" t="str">
        <f aca="false">IF(A12765="","",WORKDAY(B12765,F12765))</f>
        <v/>
      </c>
    </row>
    <row r="12766" customFormat="false" ht="15" hidden="false" customHeight="false" outlineLevel="0" collapsed="false">
      <c r="A12766" s="37"/>
      <c r="B12766" s="38"/>
      <c r="C12766" s="39"/>
      <c r="D12766" s="39"/>
      <c r="E12766" s="40"/>
      <c r="F12766" s="41" t="str">
        <f aca="false">IF(A12766="","",INDEX(Assumptions!$B$16:$B$18,MATCH(C12766,Assumptions!$A$16:$A$18,0)))</f>
        <v/>
      </c>
      <c r="G12766" s="42" t="str">
        <f aca="false">IF(A12766="","",WORKDAY(B12766,F12766))</f>
        <v/>
      </c>
    </row>
    <row r="12767" customFormat="false" ht="15" hidden="false" customHeight="false" outlineLevel="0" collapsed="false">
      <c r="A12767" s="37"/>
      <c r="B12767" s="38"/>
      <c r="C12767" s="39"/>
      <c r="D12767" s="39"/>
      <c r="E12767" s="40"/>
      <c r="F12767" s="41" t="str">
        <f aca="false">IF(A12767="","",INDEX(Assumptions!$B$16:$B$18,MATCH(C12767,Assumptions!$A$16:$A$18,0)))</f>
        <v/>
      </c>
      <c r="G12767" s="42" t="str">
        <f aca="false">IF(A12767="","",WORKDAY(B12767,F12767))</f>
        <v/>
      </c>
    </row>
    <row r="12768" customFormat="false" ht="15" hidden="false" customHeight="false" outlineLevel="0" collapsed="false">
      <c r="A12768" s="37"/>
      <c r="B12768" s="38"/>
      <c r="C12768" s="39"/>
      <c r="D12768" s="39"/>
      <c r="E12768" s="40"/>
      <c r="F12768" s="41" t="str">
        <f aca="false">IF(A12768="","",INDEX(Assumptions!$B$16:$B$18,MATCH(C12768,Assumptions!$A$16:$A$18,0)))</f>
        <v/>
      </c>
      <c r="G12768" s="42" t="str">
        <f aca="false">IF(A12768="","",WORKDAY(B12768,F12768))</f>
        <v/>
      </c>
    </row>
    <row r="12769" customFormat="false" ht="15" hidden="false" customHeight="false" outlineLevel="0" collapsed="false">
      <c r="A12769" s="37"/>
      <c r="B12769" s="38"/>
      <c r="C12769" s="39"/>
      <c r="D12769" s="39"/>
      <c r="E12769" s="40"/>
      <c r="F12769" s="41" t="str">
        <f aca="false">IF(A12769="","",INDEX(Assumptions!$B$16:$B$18,MATCH(C12769,Assumptions!$A$16:$A$18,0)))</f>
        <v/>
      </c>
      <c r="G12769" s="42" t="str">
        <f aca="false">IF(A12769="","",WORKDAY(B12769,F12769))</f>
        <v/>
      </c>
    </row>
    <row r="12770" customFormat="false" ht="15" hidden="false" customHeight="false" outlineLevel="0" collapsed="false">
      <c r="A12770" s="37"/>
      <c r="B12770" s="38"/>
      <c r="C12770" s="39"/>
      <c r="D12770" s="39"/>
      <c r="E12770" s="40"/>
      <c r="F12770" s="41" t="str">
        <f aca="false">IF(A12770="","",INDEX(Assumptions!$B$16:$B$18,MATCH(C12770,Assumptions!$A$16:$A$18,0)))</f>
        <v/>
      </c>
      <c r="G12770" s="42" t="str">
        <f aca="false">IF(A12770="","",WORKDAY(B12770,F12770))</f>
        <v/>
      </c>
    </row>
    <row r="12771" customFormat="false" ht="15" hidden="false" customHeight="false" outlineLevel="0" collapsed="false">
      <c r="A12771" s="37"/>
      <c r="B12771" s="38"/>
      <c r="C12771" s="39"/>
      <c r="D12771" s="39"/>
      <c r="E12771" s="40"/>
      <c r="F12771" s="41" t="str">
        <f aca="false">IF(A12771="","",INDEX(Assumptions!$B$16:$B$18,MATCH(C12771,Assumptions!$A$16:$A$18,0)))</f>
        <v/>
      </c>
      <c r="G12771" s="42" t="str">
        <f aca="false">IF(A12771="","",WORKDAY(B12771,F12771))</f>
        <v/>
      </c>
    </row>
    <row r="12772" customFormat="false" ht="15" hidden="false" customHeight="false" outlineLevel="0" collapsed="false">
      <c r="A12772" s="37"/>
      <c r="B12772" s="38"/>
      <c r="C12772" s="39"/>
      <c r="D12772" s="39"/>
      <c r="E12772" s="40"/>
      <c r="F12772" s="41" t="str">
        <f aca="false">IF(A12772="","",INDEX(Assumptions!$B$16:$B$18,MATCH(C12772,Assumptions!$A$16:$A$18,0)))</f>
        <v/>
      </c>
      <c r="G12772" s="42" t="str">
        <f aca="false">IF(A12772="","",WORKDAY(B12772,F12772))</f>
        <v/>
      </c>
    </row>
    <row r="12773" customFormat="false" ht="15" hidden="false" customHeight="false" outlineLevel="0" collapsed="false">
      <c r="A12773" s="37"/>
      <c r="B12773" s="38"/>
      <c r="C12773" s="39"/>
      <c r="D12773" s="39"/>
      <c r="E12773" s="40"/>
      <c r="F12773" s="41" t="str">
        <f aca="false">IF(A12773="","",INDEX(Assumptions!$B$16:$B$18,MATCH(C12773,Assumptions!$A$16:$A$18,0)))</f>
        <v/>
      </c>
      <c r="G12773" s="42" t="str">
        <f aca="false">IF(A12773="","",WORKDAY(B12773,F12773))</f>
        <v/>
      </c>
    </row>
    <row r="12774" customFormat="false" ht="15" hidden="false" customHeight="false" outlineLevel="0" collapsed="false">
      <c r="A12774" s="37"/>
      <c r="B12774" s="38"/>
      <c r="C12774" s="39"/>
      <c r="D12774" s="39"/>
      <c r="E12774" s="40"/>
      <c r="F12774" s="41" t="str">
        <f aca="false">IF(A12774="","",INDEX(Assumptions!$B$16:$B$18,MATCH(C12774,Assumptions!$A$16:$A$18,0)))</f>
        <v/>
      </c>
      <c r="G12774" s="42" t="str">
        <f aca="false">IF(A12774="","",WORKDAY(B12774,F12774))</f>
        <v/>
      </c>
    </row>
    <row r="12775" customFormat="false" ht="15" hidden="false" customHeight="false" outlineLevel="0" collapsed="false">
      <c r="A12775" s="37"/>
      <c r="B12775" s="38"/>
      <c r="C12775" s="39"/>
      <c r="D12775" s="39"/>
      <c r="E12775" s="40"/>
      <c r="F12775" s="41" t="str">
        <f aca="false">IF(A12775="","",INDEX(Assumptions!$B$16:$B$18,MATCH(C12775,Assumptions!$A$16:$A$18,0)))</f>
        <v/>
      </c>
      <c r="G12775" s="42" t="str">
        <f aca="false">IF(A12775="","",WORKDAY(B12775,F12775))</f>
        <v/>
      </c>
    </row>
    <row r="12776" customFormat="false" ht="15" hidden="false" customHeight="false" outlineLevel="0" collapsed="false">
      <c r="A12776" s="37"/>
      <c r="B12776" s="38"/>
      <c r="C12776" s="39"/>
      <c r="D12776" s="39"/>
      <c r="E12776" s="40"/>
      <c r="F12776" s="41" t="str">
        <f aca="false">IF(A12776="","",INDEX(Assumptions!$B$16:$B$18,MATCH(C12776,Assumptions!$A$16:$A$18,0)))</f>
        <v/>
      </c>
      <c r="G12776" s="42" t="str">
        <f aca="false">IF(A12776="","",WORKDAY(B12776,F12776))</f>
        <v/>
      </c>
    </row>
    <row r="12777" customFormat="false" ht="15" hidden="false" customHeight="false" outlineLevel="0" collapsed="false">
      <c r="A12777" s="37"/>
      <c r="B12777" s="38"/>
      <c r="C12777" s="39"/>
      <c r="D12777" s="39"/>
      <c r="E12777" s="40"/>
      <c r="F12777" s="41" t="str">
        <f aca="false">IF(A12777="","",INDEX(Assumptions!$B$16:$B$18,MATCH(C12777,Assumptions!$A$16:$A$18,0)))</f>
        <v/>
      </c>
      <c r="G12777" s="42" t="str">
        <f aca="false">IF(A12777="","",WORKDAY(B12777,F12777))</f>
        <v/>
      </c>
    </row>
    <row r="12778" customFormat="false" ht="15" hidden="false" customHeight="false" outlineLevel="0" collapsed="false">
      <c r="A12778" s="37"/>
      <c r="B12778" s="38"/>
      <c r="C12778" s="39"/>
      <c r="D12778" s="39"/>
      <c r="E12778" s="40"/>
      <c r="F12778" s="41" t="str">
        <f aca="false">IF(A12778="","",INDEX(Assumptions!$B$16:$B$18,MATCH(C12778,Assumptions!$A$16:$A$18,0)))</f>
        <v/>
      </c>
      <c r="G12778" s="42" t="str">
        <f aca="false">IF(A12778="","",WORKDAY(B12778,F12778))</f>
        <v/>
      </c>
    </row>
    <row r="12779" customFormat="false" ht="15" hidden="false" customHeight="false" outlineLevel="0" collapsed="false">
      <c r="A12779" s="37"/>
      <c r="B12779" s="38"/>
      <c r="C12779" s="39"/>
      <c r="D12779" s="39"/>
      <c r="E12779" s="40"/>
      <c r="F12779" s="41" t="str">
        <f aca="false">IF(A12779="","",INDEX(Assumptions!$B$16:$B$18,MATCH(C12779,Assumptions!$A$16:$A$18,0)))</f>
        <v/>
      </c>
      <c r="G12779" s="42" t="str">
        <f aca="false">IF(A12779="","",WORKDAY(B12779,F12779))</f>
        <v/>
      </c>
    </row>
    <row r="12780" customFormat="false" ht="15" hidden="false" customHeight="false" outlineLevel="0" collapsed="false">
      <c r="A12780" s="37"/>
      <c r="B12780" s="38"/>
      <c r="C12780" s="39"/>
      <c r="D12780" s="39"/>
      <c r="E12780" s="40"/>
      <c r="F12780" s="41" t="str">
        <f aca="false">IF(A12780="","",INDEX(Assumptions!$B$16:$B$18,MATCH(C12780,Assumptions!$A$16:$A$18,0)))</f>
        <v/>
      </c>
      <c r="G12780" s="42" t="str">
        <f aca="false">IF(A12780="","",WORKDAY(B12780,F12780))</f>
        <v/>
      </c>
    </row>
    <row r="12781" customFormat="false" ht="15" hidden="false" customHeight="false" outlineLevel="0" collapsed="false">
      <c r="A12781" s="37"/>
      <c r="B12781" s="38"/>
      <c r="C12781" s="39"/>
      <c r="D12781" s="39"/>
      <c r="E12781" s="40"/>
      <c r="F12781" s="41" t="str">
        <f aca="false">IF(A12781="","",INDEX(Assumptions!$B$16:$B$18,MATCH(C12781,Assumptions!$A$16:$A$18,0)))</f>
        <v/>
      </c>
      <c r="G12781" s="42" t="str">
        <f aca="false">IF(A12781="","",WORKDAY(B12781,F12781))</f>
        <v/>
      </c>
    </row>
    <row r="12782" customFormat="false" ht="15" hidden="false" customHeight="false" outlineLevel="0" collapsed="false">
      <c r="A12782" s="37"/>
      <c r="B12782" s="38"/>
      <c r="C12782" s="39"/>
      <c r="D12782" s="39"/>
      <c r="E12782" s="40"/>
      <c r="F12782" s="41" t="str">
        <f aca="false">IF(A12782="","",INDEX(Assumptions!$B$16:$B$18,MATCH(C12782,Assumptions!$A$16:$A$18,0)))</f>
        <v/>
      </c>
      <c r="G12782" s="42" t="str">
        <f aca="false">IF(A12782="","",WORKDAY(B12782,F12782))</f>
        <v/>
      </c>
    </row>
    <row r="12783" customFormat="false" ht="15" hidden="false" customHeight="false" outlineLevel="0" collapsed="false">
      <c r="A12783" s="37"/>
      <c r="B12783" s="38"/>
      <c r="C12783" s="39"/>
      <c r="D12783" s="39"/>
      <c r="E12783" s="40"/>
      <c r="F12783" s="41" t="str">
        <f aca="false">IF(A12783="","",INDEX(Assumptions!$B$16:$B$18,MATCH(C12783,Assumptions!$A$16:$A$18,0)))</f>
        <v/>
      </c>
      <c r="G12783" s="42" t="str">
        <f aca="false">IF(A12783="","",WORKDAY(B12783,F12783))</f>
        <v/>
      </c>
    </row>
    <row r="12784" customFormat="false" ht="15" hidden="false" customHeight="false" outlineLevel="0" collapsed="false">
      <c r="A12784" s="37"/>
      <c r="B12784" s="38"/>
      <c r="C12784" s="39"/>
      <c r="D12784" s="39"/>
      <c r="E12784" s="40"/>
      <c r="F12784" s="41" t="str">
        <f aca="false">IF(A12784="","",INDEX(Assumptions!$B$16:$B$18,MATCH(C12784,Assumptions!$A$16:$A$18,0)))</f>
        <v/>
      </c>
      <c r="G12784" s="42" t="str">
        <f aca="false">IF(A12784="","",WORKDAY(B12784,F12784))</f>
        <v/>
      </c>
    </row>
    <row r="12785" customFormat="false" ht="15" hidden="false" customHeight="false" outlineLevel="0" collapsed="false">
      <c r="A12785" s="37"/>
      <c r="B12785" s="38"/>
      <c r="C12785" s="39"/>
      <c r="D12785" s="39"/>
      <c r="E12785" s="40"/>
      <c r="F12785" s="41" t="str">
        <f aca="false">IF(A12785="","",INDEX(Assumptions!$B$16:$B$18,MATCH(C12785,Assumptions!$A$16:$A$18,0)))</f>
        <v/>
      </c>
      <c r="G12785" s="42" t="str">
        <f aca="false">IF(A12785="","",WORKDAY(B12785,F12785))</f>
        <v/>
      </c>
    </row>
    <row r="12786" customFormat="false" ht="15" hidden="false" customHeight="false" outlineLevel="0" collapsed="false">
      <c r="A12786" s="37"/>
      <c r="B12786" s="38"/>
      <c r="C12786" s="39"/>
      <c r="D12786" s="39"/>
      <c r="E12786" s="40"/>
      <c r="F12786" s="41" t="str">
        <f aca="false">IF(A12786="","",INDEX(Assumptions!$B$16:$B$18,MATCH(C12786,Assumptions!$A$16:$A$18,0)))</f>
        <v/>
      </c>
      <c r="G12786" s="42" t="str">
        <f aca="false">IF(A12786="","",WORKDAY(B12786,F12786))</f>
        <v/>
      </c>
    </row>
    <row r="12787" customFormat="false" ht="15" hidden="false" customHeight="false" outlineLevel="0" collapsed="false">
      <c r="A12787" s="37"/>
      <c r="B12787" s="38"/>
      <c r="C12787" s="39"/>
      <c r="D12787" s="39"/>
      <c r="E12787" s="40"/>
      <c r="F12787" s="41" t="str">
        <f aca="false">IF(A12787="","",INDEX(Assumptions!$B$16:$B$18,MATCH(C12787,Assumptions!$A$16:$A$18,0)))</f>
        <v/>
      </c>
      <c r="G12787" s="42" t="str">
        <f aca="false">IF(A12787="","",WORKDAY(B12787,F12787))</f>
        <v/>
      </c>
    </row>
    <row r="12788" customFormat="false" ht="15" hidden="false" customHeight="false" outlineLevel="0" collapsed="false">
      <c r="A12788" s="37"/>
      <c r="B12788" s="38"/>
      <c r="C12788" s="39"/>
      <c r="D12788" s="39"/>
      <c r="E12788" s="40"/>
      <c r="F12788" s="41" t="str">
        <f aca="false">IF(A12788="","",INDEX(Assumptions!$B$16:$B$18,MATCH(C12788,Assumptions!$A$16:$A$18,0)))</f>
        <v/>
      </c>
      <c r="G12788" s="42" t="str">
        <f aca="false">IF(A12788="","",WORKDAY(B12788,F12788))</f>
        <v/>
      </c>
    </row>
    <row r="12789" customFormat="false" ht="15" hidden="false" customHeight="false" outlineLevel="0" collapsed="false">
      <c r="A12789" s="37"/>
      <c r="B12789" s="38"/>
      <c r="C12789" s="39"/>
      <c r="D12789" s="39"/>
      <c r="E12789" s="40"/>
      <c r="F12789" s="41" t="str">
        <f aca="false">IF(A12789="","",INDEX(Assumptions!$B$16:$B$18,MATCH(C12789,Assumptions!$A$16:$A$18,0)))</f>
        <v/>
      </c>
      <c r="G12789" s="42" t="str">
        <f aca="false">IF(A12789="","",WORKDAY(B12789,F12789))</f>
        <v/>
      </c>
    </row>
    <row r="12790" customFormat="false" ht="15" hidden="false" customHeight="false" outlineLevel="0" collapsed="false">
      <c r="A12790" s="37"/>
      <c r="B12790" s="38"/>
      <c r="C12790" s="39"/>
      <c r="D12790" s="39"/>
      <c r="E12790" s="40"/>
      <c r="F12790" s="41" t="str">
        <f aca="false">IF(A12790="","",INDEX(Assumptions!$B$16:$B$18,MATCH(C12790,Assumptions!$A$16:$A$18,0)))</f>
        <v/>
      </c>
      <c r="G12790" s="42" t="str">
        <f aca="false">IF(A12790="","",WORKDAY(B12790,F12790))</f>
        <v/>
      </c>
    </row>
    <row r="12791" customFormat="false" ht="15" hidden="false" customHeight="false" outlineLevel="0" collapsed="false">
      <c r="A12791" s="37"/>
      <c r="B12791" s="38"/>
      <c r="C12791" s="39"/>
      <c r="D12791" s="39"/>
      <c r="E12791" s="40"/>
      <c r="F12791" s="41" t="str">
        <f aca="false">IF(A12791="","",INDEX(Assumptions!$B$16:$B$18,MATCH(C12791,Assumptions!$A$16:$A$18,0)))</f>
        <v/>
      </c>
      <c r="G12791" s="42" t="str">
        <f aca="false">IF(A12791="","",WORKDAY(B12791,F12791))</f>
        <v/>
      </c>
    </row>
    <row r="12792" customFormat="false" ht="15" hidden="false" customHeight="false" outlineLevel="0" collapsed="false">
      <c r="A12792" s="37"/>
      <c r="B12792" s="38"/>
      <c r="C12792" s="39"/>
      <c r="D12792" s="39"/>
      <c r="E12792" s="40"/>
      <c r="F12792" s="41" t="str">
        <f aca="false">IF(A12792="","",INDEX(Assumptions!$B$16:$B$18,MATCH(C12792,Assumptions!$A$16:$A$18,0)))</f>
        <v/>
      </c>
      <c r="G12792" s="42" t="str">
        <f aca="false">IF(A12792="","",WORKDAY(B12792,F12792))</f>
        <v/>
      </c>
    </row>
    <row r="12793" customFormat="false" ht="15" hidden="false" customHeight="false" outlineLevel="0" collapsed="false">
      <c r="A12793" s="37"/>
      <c r="B12793" s="38"/>
      <c r="C12793" s="39"/>
      <c r="D12793" s="39"/>
      <c r="E12793" s="40"/>
      <c r="F12793" s="41" t="str">
        <f aca="false">IF(A12793="","",INDEX(Assumptions!$B$16:$B$18,MATCH(C12793,Assumptions!$A$16:$A$18,0)))</f>
        <v/>
      </c>
      <c r="G12793" s="42" t="str">
        <f aca="false">IF(A12793="","",WORKDAY(B12793,F12793))</f>
        <v/>
      </c>
    </row>
    <row r="12794" customFormat="false" ht="15" hidden="false" customHeight="false" outlineLevel="0" collapsed="false">
      <c r="A12794" s="37"/>
      <c r="B12794" s="38"/>
      <c r="C12794" s="39"/>
      <c r="D12794" s="39"/>
      <c r="E12794" s="40"/>
      <c r="F12794" s="41" t="str">
        <f aca="false">IF(A12794="","",INDEX(Assumptions!$B$16:$B$18,MATCH(C12794,Assumptions!$A$16:$A$18,0)))</f>
        <v/>
      </c>
      <c r="G12794" s="42" t="str">
        <f aca="false">IF(A12794="","",WORKDAY(B12794,F12794))</f>
        <v/>
      </c>
    </row>
    <row r="12795" customFormat="false" ht="15" hidden="false" customHeight="false" outlineLevel="0" collapsed="false">
      <c r="A12795" s="37"/>
      <c r="B12795" s="38"/>
      <c r="C12795" s="39"/>
      <c r="D12795" s="39"/>
      <c r="E12795" s="40"/>
      <c r="F12795" s="41" t="str">
        <f aca="false">IF(A12795="","",INDEX(Assumptions!$B$16:$B$18,MATCH(C12795,Assumptions!$A$16:$A$18,0)))</f>
        <v/>
      </c>
      <c r="G12795" s="42" t="str">
        <f aca="false">IF(A12795="","",WORKDAY(B12795,F12795))</f>
        <v/>
      </c>
    </row>
    <row r="12796" customFormat="false" ht="15" hidden="false" customHeight="false" outlineLevel="0" collapsed="false">
      <c r="A12796" s="37"/>
      <c r="B12796" s="38"/>
      <c r="C12796" s="39"/>
      <c r="D12796" s="39"/>
      <c r="E12796" s="40"/>
      <c r="F12796" s="41" t="str">
        <f aca="false">IF(A12796="","",INDEX(Assumptions!$B$16:$B$18,MATCH(C12796,Assumptions!$A$16:$A$18,0)))</f>
        <v/>
      </c>
      <c r="G12796" s="42" t="str">
        <f aca="false">IF(A12796="","",WORKDAY(B12796,F12796))</f>
        <v/>
      </c>
    </row>
    <row r="12797" customFormat="false" ht="15" hidden="false" customHeight="false" outlineLevel="0" collapsed="false">
      <c r="A12797" s="37"/>
      <c r="B12797" s="38"/>
      <c r="C12797" s="39"/>
      <c r="D12797" s="39"/>
      <c r="E12797" s="40"/>
      <c r="F12797" s="41" t="str">
        <f aca="false">IF(A12797="","",INDEX(Assumptions!$B$16:$B$18,MATCH(C12797,Assumptions!$A$16:$A$18,0)))</f>
        <v/>
      </c>
      <c r="G12797" s="42" t="str">
        <f aca="false">IF(A12797="","",WORKDAY(B12797,F12797))</f>
        <v/>
      </c>
    </row>
    <row r="12798" customFormat="false" ht="15" hidden="false" customHeight="false" outlineLevel="0" collapsed="false">
      <c r="A12798" s="37"/>
      <c r="B12798" s="38"/>
      <c r="C12798" s="39"/>
      <c r="D12798" s="39"/>
      <c r="E12798" s="40"/>
      <c r="F12798" s="41" t="str">
        <f aca="false">IF(A12798="","",INDEX(Assumptions!$B$16:$B$18,MATCH(C12798,Assumptions!$A$16:$A$18,0)))</f>
        <v/>
      </c>
      <c r="G12798" s="42" t="str">
        <f aca="false">IF(A12798="","",WORKDAY(B12798,F12798))</f>
        <v/>
      </c>
    </row>
    <row r="12799" customFormat="false" ht="15" hidden="false" customHeight="false" outlineLevel="0" collapsed="false">
      <c r="A12799" s="37"/>
      <c r="B12799" s="38"/>
      <c r="C12799" s="39"/>
      <c r="D12799" s="39"/>
      <c r="E12799" s="40"/>
      <c r="F12799" s="41" t="str">
        <f aca="false">IF(A12799="","",INDEX(Assumptions!$B$16:$B$18,MATCH(C12799,Assumptions!$A$16:$A$18,0)))</f>
        <v/>
      </c>
      <c r="G12799" s="42" t="str">
        <f aca="false">IF(A12799="","",WORKDAY(B12799,F12799))</f>
        <v/>
      </c>
    </row>
    <row r="12800" customFormat="false" ht="15" hidden="false" customHeight="false" outlineLevel="0" collapsed="false">
      <c r="A12800" s="37"/>
      <c r="B12800" s="38"/>
      <c r="C12800" s="39"/>
      <c r="D12800" s="39"/>
      <c r="E12800" s="40"/>
      <c r="F12800" s="41" t="str">
        <f aca="false">IF(A12800="","",INDEX(Assumptions!$B$16:$B$18,MATCH(C12800,Assumptions!$A$16:$A$18,0)))</f>
        <v/>
      </c>
      <c r="G12800" s="42" t="str">
        <f aca="false">IF(A12800="","",WORKDAY(B12800,F12800))</f>
        <v/>
      </c>
    </row>
    <row r="12801" customFormat="false" ht="15" hidden="false" customHeight="false" outlineLevel="0" collapsed="false">
      <c r="A12801" s="37"/>
      <c r="B12801" s="38"/>
      <c r="C12801" s="39"/>
      <c r="D12801" s="39"/>
      <c r="E12801" s="40"/>
      <c r="F12801" s="41" t="str">
        <f aca="false">IF(A12801="","",INDEX(Assumptions!$B$16:$B$18,MATCH(C12801,Assumptions!$A$16:$A$18,0)))</f>
        <v/>
      </c>
      <c r="G12801" s="42" t="str">
        <f aca="false">IF(A12801="","",WORKDAY(B12801,F12801))</f>
        <v/>
      </c>
    </row>
    <row r="12802" customFormat="false" ht="15" hidden="false" customHeight="false" outlineLevel="0" collapsed="false">
      <c r="A12802" s="37"/>
      <c r="B12802" s="38"/>
      <c r="C12802" s="39"/>
      <c r="D12802" s="39"/>
      <c r="E12802" s="40"/>
      <c r="F12802" s="41" t="str">
        <f aca="false">IF(A12802="","",INDEX(Assumptions!$B$16:$B$18,MATCH(C12802,Assumptions!$A$16:$A$18,0)))</f>
        <v/>
      </c>
      <c r="G12802" s="42" t="str">
        <f aca="false">IF(A12802="","",WORKDAY(B12802,F12802))</f>
        <v/>
      </c>
    </row>
    <row r="12803" customFormat="false" ht="15" hidden="false" customHeight="false" outlineLevel="0" collapsed="false">
      <c r="A12803" s="37"/>
      <c r="B12803" s="38"/>
      <c r="C12803" s="39"/>
      <c r="D12803" s="39"/>
      <c r="E12803" s="40"/>
      <c r="F12803" s="41" t="str">
        <f aca="false">IF(A12803="","",INDEX(Assumptions!$B$16:$B$18,MATCH(C12803,Assumptions!$A$16:$A$18,0)))</f>
        <v/>
      </c>
      <c r="G12803" s="42" t="str">
        <f aca="false">IF(A12803="","",WORKDAY(B12803,F12803))</f>
        <v/>
      </c>
    </row>
    <row r="12804" customFormat="false" ht="15" hidden="false" customHeight="false" outlineLevel="0" collapsed="false">
      <c r="A12804" s="37"/>
      <c r="B12804" s="38"/>
      <c r="C12804" s="39"/>
      <c r="D12804" s="39"/>
      <c r="E12804" s="40"/>
      <c r="F12804" s="41" t="str">
        <f aca="false">IF(A12804="","",INDEX(Assumptions!$B$16:$B$18,MATCH(C12804,Assumptions!$A$16:$A$18,0)))</f>
        <v/>
      </c>
      <c r="G12804" s="42" t="str">
        <f aca="false">IF(A12804="","",WORKDAY(B12804,F12804))</f>
        <v/>
      </c>
    </row>
    <row r="12805" customFormat="false" ht="15" hidden="false" customHeight="false" outlineLevel="0" collapsed="false">
      <c r="A12805" s="37"/>
      <c r="B12805" s="38"/>
      <c r="C12805" s="39"/>
      <c r="D12805" s="39"/>
      <c r="E12805" s="40"/>
      <c r="F12805" s="41" t="str">
        <f aca="false">IF(A12805="","",INDEX(Assumptions!$B$16:$B$18,MATCH(C12805,Assumptions!$A$16:$A$18,0)))</f>
        <v/>
      </c>
      <c r="G12805" s="42" t="str">
        <f aca="false">IF(A12805="","",WORKDAY(B12805,F12805))</f>
        <v/>
      </c>
    </row>
    <row r="12806" customFormat="false" ht="15" hidden="false" customHeight="false" outlineLevel="0" collapsed="false">
      <c r="A12806" s="37"/>
      <c r="B12806" s="38"/>
      <c r="C12806" s="39"/>
      <c r="D12806" s="39"/>
      <c r="E12806" s="40"/>
      <c r="F12806" s="41" t="str">
        <f aca="false">IF(A12806="","",INDEX(Assumptions!$B$16:$B$18,MATCH(C12806,Assumptions!$A$16:$A$18,0)))</f>
        <v/>
      </c>
      <c r="G12806" s="42" t="str">
        <f aca="false">IF(A12806="","",WORKDAY(B12806,F12806))</f>
        <v/>
      </c>
    </row>
    <row r="12807" customFormat="false" ht="15" hidden="false" customHeight="false" outlineLevel="0" collapsed="false">
      <c r="A12807" s="37"/>
      <c r="B12807" s="38"/>
      <c r="C12807" s="39"/>
      <c r="D12807" s="39"/>
      <c r="E12807" s="40"/>
      <c r="F12807" s="41" t="str">
        <f aca="false">IF(A12807="","",INDEX(Assumptions!$B$16:$B$18,MATCH(C12807,Assumptions!$A$16:$A$18,0)))</f>
        <v/>
      </c>
      <c r="G12807" s="42" t="str">
        <f aca="false">IF(A12807="","",WORKDAY(B12807,F12807))</f>
        <v/>
      </c>
    </row>
    <row r="12808" customFormat="false" ht="15" hidden="false" customHeight="false" outlineLevel="0" collapsed="false">
      <c r="A12808" s="37"/>
      <c r="B12808" s="38"/>
      <c r="C12808" s="39"/>
      <c r="D12808" s="39"/>
      <c r="E12808" s="40"/>
      <c r="F12808" s="41" t="str">
        <f aca="false">IF(A12808="","",INDEX(Assumptions!$B$16:$B$18,MATCH(C12808,Assumptions!$A$16:$A$18,0)))</f>
        <v/>
      </c>
      <c r="G12808" s="42" t="str">
        <f aca="false">IF(A12808="","",WORKDAY(B12808,F12808))</f>
        <v/>
      </c>
    </row>
    <row r="12809" customFormat="false" ht="15" hidden="false" customHeight="false" outlineLevel="0" collapsed="false">
      <c r="A12809" s="37"/>
      <c r="B12809" s="38"/>
      <c r="C12809" s="39"/>
      <c r="D12809" s="39"/>
      <c r="E12809" s="40"/>
      <c r="F12809" s="41" t="str">
        <f aca="false">IF(A12809="","",INDEX(Assumptions!$B$16:$B$18,MATCH(C12809,Assumptions!$A$16:$A$18,0)))</f>
        <v/>
      </c>
      <c r="G12809" s="42" t="str">
        <f aca="false">IF(A12809="","",WORKDAY(B12809,F12809))</f>
        <v/>
      </c>
    </row>
    <row r="12810" customFormat="false" ht="15" hidden="false" customHeight="false" outlineLevel="0" collapsed="false">
      <c r="A12810" s="37"/>
      <c r="B12810" s="38"/>
      <c r="C12810" s="39"/>
      <c r="D12810" s="39"/>
      <c r="E12810" s="40"/>
      <c r="F12810" s="41" t="str">
        <f aca="false">IF(A12810="","",INDEX(Assumptions!$B$16:$B$18,MATCH(C12810,Assumptions!$A$16:$A$18,0)))</f>
        <v/>
      </c>
      <c r="G12810" s="42" t="str">
        <f aca="false">IF(A12810="","",WORKDAY(B12810,F12810))</f>
        <v/>
      </c>
    </row>
    <row r="12811" customFormat="false" ht="15" hidden="false" customHeight="false" outlineLevel="0" collapsed="false">
      <c r="A12811" s="37"/>
      <c r="B12811" s="38"/>
      <c r="C12811" s="39"/>
      <c r="D12811" s="39"/>
      <c r="E12811" s="40"/>
      <c r="F12811" s="41" t="str">
        <f aca="false">IF(A12811="","",INDEX(Assumptions!$B$16:$B$18,MATCH(C12811,Assumptions!$A$16:$A$18,0)))</f>
        <v/>
      </c>
      <c r="G12811" s="42" t="str">
        <f aca="false">IF(A12811="","",WORKDAY(B12811,F12811))</f>
        <v/>
      </c>
    </row>
    <row r="12812" customFormat="false" ht="15" hidden="false" customHeight="false" outlineLevel="0" collapsed="false">
      <c r="A12812" s="37"/>
      <c r="B12812" s="38"/>
      <c r="C12812" s="39"/>
      <c r="D12812" s="39"/>
      <c r="E12812" s="40"/>
      <c r="F12812" s="41" t="str">
        <f aca="false">IF(A12812="","",INDEX(Assumptions!$B$16:$B$18,MATCH(C12812,Assumptions!$A$16:$A$18,0)))</f>
        <v/>
      </c>
      <c r="G12812" s="42" t="str">
        <f aca="false">IF(A12812="","",WORKDAY(B12812,F12812))</f>
        <v/>
      </c>
    </row>
    <row r="12813" customFormat="false" ht="15" hidden="false" customHeight="false" outlineLevel="0" collapsed="false">
      <c r="A12813" s="37"/>
      <c r="B12813" s="38"/>
      <c r="C12813" s="39"/>
      <c r="D12813" s="39"/>
      <c r="E12813" s="40"/>
      <c r="F12813" s="41" t="str">
        <f aca="false">IF(A12813="","",INDEX(Assumptions!$B$16:$B$18,MATCH(C12813,Assumptions!$A$16:$A$18,0)))</f>
        <v/>
      </c>
      <c r="G12813" s="42" t="str">
        <f aca="false">IF(A12813="","",WORKDAY(B12813,F12813))</f>
        <v/>
      </c>
    </row>
    <row r="12814" customFormat="false" ht="15" hidden="false" customHeight="false" outlineLevel="0" collapsed="false">
      <c r="A12814" s="37"/>
      <c r="B12814" s="38"/>
      <c r="C12814" s="39"/>
      <c r="D12814" s="39"/>
      <c r="E12814" s="40"/>
      <c r="F12814" s="41" t="str">
        <f aca="false">IF(A12814="","",INDEX(Assumptions!$B$16:$B$18,MATCH(C12814,Assumptions!$A$16:$A$18,0)))</f>
        <v/>
      </c>
      <c r="G12814" s="42" t="str">
        <f aca="false">IF(A12814="","",WORKDAY(B12814,F12814))</f>
        <v/>
      </c>
    </row>
    <row r="12815" customFormat="false" ht="15" hidden="false" customHeight="false" outlineLevel="0" collapsed="false">
      <c r="A12815" s="37"/>
      <c r="B12815" s="38"/>
      <c r="C12815" s="39"/>
      <c r="D12815" s="39"/>
      <c r="E12815" s="40"/>
      <c r="F12815" s="41" t="str">
        <f aca="false">IF(A12815="","",INDEX(Assumptions!$B$16:$B$18,MATCH(C12815,Assumptions!$A$16:$A$18,0)))</f>
        <v/>
      </c>
      <c r="G12815" s="42" t="str">
        <f aca="false">IF(A12815="","",WORKDAY(B12815,F12815))</f>
        <v/>
      </c>
    </row>
    <row r="12816" customFormat="false" ht="15" hidden="false" customHeight="false" outlineLevel="0" collapsed="false">
      <c r="A12816" s="37"/>
      <c r="B12816" s="38"/>
      <c r="C12816" s="39"/>
      <c r="D12816" s="39"/>
      <c r="E12816" s="40"/>
      <c r="F12816" s="41" t="str">
        <f aca="false">IF(A12816="","",INDEX(Assumptions!$B$16:$B$18,MATCH(C12816,Assumptions!$A$16:$A$18,0)))</f>
        <v/>
      </c>
      <c r="G12816" s="42" t="str">
        <f aca="false">IF(A12816="","",WORKDAY(B12816,F12816))</f>
        <v/>
      </c>
    </row>
    <row r="12817" customFormat="false" ht="15" hidden="false" customHeight="false" outlineLevel="0" collapsed="false">
      <c r="A12817" s="37"/>
      <c r="B12817" s="38"/>
      <c r="C12817" s="39"/>
      <c r="D12817" s="39"/>
      <c r="E12817" s="40"/>
      <c r="F12817" s="41" t="str">
        <f aca="false">IF(A12817="","",INDEX(Assumptions!$B$16:$B$18,MATCH(C12817,Assumptions!$A$16:$A$18,0)))</f>
        <v/>
      </c>
      <c r="G12817" s="42" t="str">
        <f aca="false">IF(A12817="","",WORKDAY(B12817,F12817))</f>
        <v/>
      </c>
    </row>
    <row r="12818" customFormat="false" ht="15" hidden="false" customHeight="false" outlineLevel="0" collapsed="false">
      <c r="A12818" s="37"/>
      <c r="B12818" s="38"/>
      <c r="C12818" s="39"/>
      <c r="D12818" s="39"/>
      <c r="E12818" s="40"/>
      <c r="F12818" s="41" t="str">
        <f aca="false">IF(A12818="","",INDEX(Assumptions!$B$16:$B$18,MATCH(C12818,Assumptions!$A$16:$A$18,0)))</f>
        <v/>
      </c>
      <c r="G12818" s="42" t="str">
        <f aca="false">IF(A12818="","",WORKDAY(B12818,F12818))</f>
        <v/>
      </c>
    </row>
    <row r="12819" customFormat="false" ht="15" hidden="false" customHeight="false" outlineLevel="0" collapsed="false">
      <c r="A12819" s="37"/>
      <c r="B12819" s="38"/>
      <c r="C12819" s="39"/>
      <c r="D12819" s="39"/>
      <c r="E12819" s="40"/>
      <c r="F12819" s="41" t="str">
        <f aca="false">IF(A12819="","",INDEX(Assumptions!$B$16:$B$18,MATCH(C12819,Assumptions!$A$16:$A$18,0)))</f>
        <v/>
      </c>
      <c r="G12819" s="42" t="str">
        <f aca="false">IF(A12819="","",WORKDAY(B12819,F12819))</f>
        <v/>
      </c>
    </row>
    <row r="12820" customFormat="false" ht="15" hidden="false" customHeight="false" outlineLevel="0" collapsed="false">
      <c r="A12820" s="37"/>
      <c r="B12820" s="38"/>
      <c r="C12820" s="39"/>
      <c r="D12820" s="39"/>
      <c r="E12820" s="40"/>
      <c r="F12820" s="41" t="str">
        <f aca="false">IF(A12820="","",INDEX(Assumptions!$B$16:$B$18,MATCH(C12820,Assumptions!$A$16:$A$18,0)))</f>
        <v/>
      </c>
      <c r="G12820" s="42" t="str">
        <f aca="false">IF(A12820="","",WORKDAY(B12820,F12820))</f>
        <v/>
      </c>
    </row>
    <row r="12821" customFormat="false" ht="15" hidden="false" customHeight="false" outlineLevel="0" collapsed="false">
      <c r="A12821" s="37"/>
      <c r="B12821" s="38"/>
      <c r="C12821" s="39"/>
      <c r="D12821" s="39"/>
      <c r="E12821" s="40"/>
      <c r="F12821" s="41" t="str">
        <f aca="false">IF(A12821="","",INDEX(Assumptions!$B$16:$B$18,MATCH(C12821,Assumptions!$A$16:$A$18,0)))</f>
        <v/>
      </c>
      <c r="G12821" s="42" t="str">
        <f aca="false">IF(A12821="","",WORKDAY(B12821,F12821))</f>
        <v/>
      </c>
    </row>
    <row r="12822" customFormat="false" ht="15" hidden="false" customHeight="false" outlineLevel="0" collapsed="false">
      <c r="A12822" s="37"/>
      <c r="B12822" s="38"/>
      <c r="C12822" s="39"/>
      <c r="D12822" s="39"/>
      <c r="E12822" s="40"/>
      <c r="F12822" s="41" t="str">
        <f aca="false">IF(A12822="","",INDEX(Assumptions!$B$16:$B$18,MATCH(C12822,Assumptions!$A$16:$A$18,0)))</f>
        <v/>
      </c>
      <c r="G12822" s="42" t="str">
        <f aca="false">IF(A12822="","",WORKDAY(B12822,F12822))</f>
        <v/>
      </c>
    </row>
    <row r="12823" customFormat="false" ht="15" hidden="false" customHeight="false" outlineLevel="0" collapsed="false">
      <c r="A12823" s="37"/>
      <c r="B12823" s="38"/>
      <c r="C12823" s="39"/>
      <c r="D12823" s="39"/>
      <c r="E12823" s="40"/>
      <c r="F12823" s="41" t="str">
        <f aca="false">IF(A12823="","",INDEX(Assumptions!$B$16:$B$18,MATCH(C12823,Assumptions!$A$16:$A$18,0)))</f>
        <v/>
      </c>
      <c r="G12823" s="42" t="str">
        <f aca="false">IF(A12823="","",WORKDAY(B12823,F12823))</f>
        <v/>
      </c>
    </row>
    <row r="12824" customFormat="false" ht="15" hidden="false" customHeight="false" outlineLevel="0" collapsed="false">
      <c r="A12824" s="37"/>
      <c r="B12824" s="38"/>
      <c r="C12824" s="39"/>
      <c r="D12824" s="39"/>
      <c r="E12824" s="40"/>
      <c r="F12824" s="41" t="str">
        <f aca="false">IF(A12824="","",INDEX(Assumptions!$B$16:$B$18,MATCH(C12824,Assumptions!$A$16:$A$18,0)))</f>
        <v/>
      </c>
      <c r="G12824" s="42" t="str">
        <f aca="false">IF(A12824="","",WORKDAY(B12824,F12824))</f>
        <v/>
      </c>
    </row>
    <row r="12825" customFormat="false" ht="15" hidden="false" customHeight="false" outlineLevel="0" collapsed="false">
      <c r="A12825" s="37"/>
      <c r="B12825" s="38"/>
      <c r="C12825" s="39"/>
      <c r="D12825" s="39"/>
      <c r="E12825" s="40"/>
      <c r="F12825" s="41" t="str">
        <f aca="false">IF(A12825="","",INDEX(Assumptions!$B$16:$B$18,MATCH(C12825,Assumptions!$A$16:$A$18,0)))</f>
        <v/>
      </c>
      <c r="G12825" s="42" t="str">
        <f aca="false">IF(A12825="","",WORKDAY(B12825,F12825))</f>
        <v/>
      </c>
    </row>
    <row r="12826" customFormat="false" ht="15" hidden="false" customHeight="false" outlineLevel="0" collapsed="false">
      <c r="A12826" s="37"/>
      <c r="B12826" s="38"/>
      <c r="C12826" s="39"/>
      <c r="D12826" s="39"/>
      <c r="E12826" s="40"/>
      <c r="F12826" s="41" t="str">
        <f aca="false">IF(A12826="","",INDEX(Assumptions!$B$16:$B$18,MATCH(C12826,Assumptions!$A$16:$A$18,0)))</f>
        <v/>
      </c>
      <c r="G12826" s="42" t="str">
        <f aca="false">IF(A12826="","",WORKDAY(B12826,F12826))</f>
        <v/>
      </c>
    </row>
    <row r="12827" customFormat="false" ht="15" hidden="false" customHeight="false" outlineLevel="0" collapsed="false">
      <c r="A12827" s="37"/>
      <c r="B12827" s="38"/>
      <c r="C12827" s="39"/>
      <c r="D12827" s="39"/>
      <c r="E12827" s="40"/>
      <c r="F12827" s="41" t="str">
        <f aca="false">IF(A12827="","",INDEX(Assumptions!$B$16:$B$18,MATCH(C12827,Assumptions!$A$16:$A$18,0)))</f>
        <v/>
      </c>
      <c r="G12827" s="42" t="str">
        <f aca="false">IF(A12827="","",WORKDAY(B12827,F12827))</f>
        <v/>
      </c>
    </row>
    <row r="12828" customFormat="false" ht="15" hidden="false" customHeight="false" outlineLevel="0" collapsed="false">
      <c r="A12828" s="37"/>
      <c r="B12828" s="38"/>
      <c r="C12828" s="39"/>
      <c r="D12828" s="39"/>
      <c r="E12828" s="40"/>
      <c r="F12828" s="41" t="str">
        <f aca="false">IF(A12828="","",INDEX(Assumptions!$B$16:$B$18,MATCH(C12828,Assumptions!$A$16:$A$18,0)))</f>
        <v/>
      </c>
      <c r="G12828" s="42" t="str">
        <f aca="false">IF(A12828="","",WORKDAY(B12828,F12828))</f>
        <v/>
      </c>
    </row>
    <row r="12829" customFormat="false" ht="15" hidden="false" customHeight="false" outlineLevel="0" collapsed="false">
      <c r="A12829" s="37"/>
      <c r="B12829" s="38"/>
      <c r="C12829" s="39"/>
      <c r="D12829" s="39"/>
      <c r="E12829" s="40"/>
      <c r="F12829" s="41" t="str">
        <f aca="false">IF(A12829="","",INDEX(Assumptions!$B$16:$B$18,MATCH(C12829,Assumptions!$A$16:$A$18,0)))</f>
        <v/>
      </c>
      <c r="G12829" s="42" t="str">
        <f aca="false">IF(A12829="","",WORKDAY(B12829,F12829))</f>
        <v/>
      </c>
    </row>
    <row r="12830" customFormat="false" ht="15" hidden="false" customHeight="false" outlineLevel="0" collapsed="false">
      <c r="A12830" s="37"/>
      <c r="B12830" s="38"/>
      <c r="C12830" s="39"/>
      <c r="D12830" s="39"/>
      <c r="E12830" s="40"/>
      <c r="F12830" s="41" t="str">
        <f aca="false">IF(A12830="","",INDEX(Assumptions!$B$16:$B$18,MATCH(C12830,Assumptions!$A$16:$A$18,0)))</f>
        <v/>
      </c>
      <c r="G12830" s="42" t="str">
        <f aca="false">IF(A12830="","",WORKDAY(B12830,F12830))</f>
        <v/>
      </c>
    </row>
    <row r="12831" customFormat="false" ht="15" hidden="false" customHeight="false" outlineLevel="0" collapsed="false">
      <c r="A12831" s="37"/>
      <c r="B12831" s="38"/>
      <c r="C12831" s="39"/>
      <c r="D12831" s="39"/>
      <c r="E12831" s="40"/>
      <c r="F12831" s="41" t="str">
        <f aca="false">IF(A12831="","",INDEX(Assumptions!$B$16:$B$18,MATCH(C12831,Assumptions!$A$16:$A$18,0)))</f>
        <v/>
      </c>
      <c r="G12831" s="42" t="str">
        <f aca="false">IF(A12831="","",WORKDAY(B12831,F12831))</f>
        <v/>
      </c>
    </row>
    <row r="12832" customFormat="false" ht="15" hidden="false" customHeight="false" outlineLevel="0" collapsed="false">
      <c r="A12832" s="37"/>
      <c r="B12832" s="38"/>
      <c r="C12832" s="39"/>
      <c r="D12832" s="39"/>
      <c r="E12832" s="40"/>
      <c r="F12832" s="41" t="str">
        <f aca="false">IF(A12832="","",INDEX(Assumptions!$B$16:$B$18,MATCH(C12832,Assumptions!$A$16:$A$18,0)))</f>
        <v/>
      </c>
      <c r="G12832" s="42" t="str">
        <f aca="false">IF(A12832="","",WORKDAY(B12832,F12832))</f>
        <v/>
      </c>
    </row>
    <row r="12833" customFormat="false" ht="15" hidden="false" customHeight="false" outlineLevel="0" collapsed="false">
      <c r="A12833" s="37"/>
      <c r="B12833" s="38"/>
      <c r="C12833" s="39"/>
      <c r="D12833" s="39"/>
      <c r="E12833" s="40"/>
      <c r="F12833" s="41" t="str">
        <f aca="false">IF(A12833="","",INDEX(Assumptions!$B$16:$B$18,MATCH(C12833,Assumptions!$A$16:$A$18,0)))</f>
        <v/>
      </c>
      <c r="G12833" s="42" t="str">
        <f aca="false">IF(A12833="","",WORKDAY(B12833,F12833))</f>
        <v/>
      </c>
    </row>
    <row r="12834" customFormat="false" ht="15" hidden="false" customHeight="false" outlineLevel="0" collapsed="false">
      <c r="A12834" s="37"/>
      <c r="B12834" s="38"/>
      <c r="C12834" s="39"/>
      <c r="D12834" s="39"/>
      <c r="E12834" s="40"/>
      <c r="F12834" s="41" t="str">
        <f aca="false">IF(A12834="","",INDEX(Assumptions!$B$16:$B$18,MATCH(C12834,Assumptions!$A$16:$A$18,0)))</f>
        <v/>
      </c>
      <c r="G12834" s="42" t="str">
        <f aca="false">IF(A12834="","",WORKDAY(B12834,F12834))</f>
        <v/>
      </c>
    </row>
    <row r="12835" customFormat="false" ht="15" hidden="false" customHeight="false" outlineLevel="0" collapsed="false">
      <c r="A12835" s="37"/>
      <c r="B12835" s="38"/>
      <c r="C12835" s="39"/>
      <c r="D12835" s="39"/>
      <c r="E12835" s="40"/>
      <c r="F12835" s="41" t="str">
        <f aca="false">IF(A12835="","",INDEX(Assumptions!$B$16:$B$18,MATCH(C12835,Assumptions!$A$16:$A$18,0)))</f>
        <v/>
      </c>
      <c r="G12835" s="42" t="str">
        <f aca="false">IF(A12835="","",WORKDAY(B12835,F12835))</f>
        <v/>
      </c>
    </row>
    <row r="12836" customFormat="false" ht="15" hidden="false" customHeight="false" outlineLevel="0" collapsed="false">
      <c r="A12836" s="37"/>
      <c r="B12836" s="38"/>
      <c r="C12836" s="39"/>
      <c r="D12836" s="39"/>
      <c r="E12836" s="40"/>
      <c r="F12836" s="41" t="str">
        <f aca="false">IF(A12836="","",INDEX(Assumptions!$B$16:$B$18,MATCH(C12836,Assumptions!$A$16:$A$18,0)))</f>
        <v/>
      </c>
      <c r="G12836" s="42" t="str">
        <f aca="false">IF(A12836="","",WORKDAY(B12836,F12836))</f>
        <v/>
      </c>
    </row>
    <row r="12837" customFormat="false" ht="15" hidden="false" customHeight="false" outlineLevel="0" collapsed="false">
      <c r="A12837" s="37"/>
      <c r="B12837" s="38"/>
      <c r="C12837" s="39"/>
      <c r="D12837" s="39"/>
      <c r="E12837" s="40"/>
      <c r="F12837" s="41" t="str">
        <f aca="false">IF(A12837="","",INDEX(Assumptions!$B$16:$B$18,MATCH(C12837,Assumptions!$A$16:$A$18,0)))</f>
        <v/>
      </c>
      <c r="G12837" s="42" t="str">
        <f aca="false">IF(A12837="","",WORKDAY(B12837,F12837))</f>
        <v/>
      </c>
    </row>
    <row r="12838" customFormat="false" ht="15" hidden="false" customHeight="false" outlineLevel="0" collapsed="false">
      <c r="A12838" s="37"/>
      <c r="B12838" s="38"/>
      <c r="C12838" s="39"/>
      <c r="D12838" s="39"/>
      <c r="E12838" s="40"/>
      <c r="F12838" s="41" t="str">
        <f aca="false">IF(A12838="","",INDEX(Assumptions!$B$16:$B$18,MATCH(C12838,Assumptions!$A$16:$A$18,0)))</f>
        <v/>
      </c>
      <c r="G12838" s="42" t="str">
        <f aca="false">IF(A12838="","",WORKDAY(B12838,F12838))</f>
        <v/>
      </c>
    </row>
    <row r="12839" customFormat="false" ht="15" hidden="false" customHeight="false" outlineLevel="0" collapsed="false">
      <c r="A12839" s="37"/>
      <c r="B12839" s="38"/>
      <c r="C12839" s="39"/>
      <c r="D12839" s="39"/>
      <c r="E12839" s="40"/>
      <c r="F12839" s="41" t="str">
        <f aca="false">IF(A12839="","",INDEX(Assumptions!$B$16:$B$18,MATCH(C12839,Assumptions!$A$16:$A$18,0)))</f>
        <v/>
      </c>
      <c r="G12839" s="42" t="str">
        <f aca="false">IF(A12839="","",WORKDAY(B12839,F12839))</f>
        <v/>
      </c>
    </row>
    <row r="12840" customFormat="false" ht="15" hidden="false" customHeight="false" outlineLevel="0" collapsed="false">
      <c r="A12840" s="37"/>
      <c r="B12840" s="38"/>
      <c r="C12840" s="39"/>
      <c r="D12840" s="39"/>
      <c r="E12840" s="40"/>
      <c r="F12840" s="41" t="str">
        <f aca="false">IF(A12840="","",INDEX(Assumptions!$B$16:$B$18,MATCH(C12840,Assumptions!$A$16:$A$18,0)))</f>
        <v/>
      </c>
      <c r="G12840" s="42" t="str">
        <f aca="false">IF(A12840="","",WORKDAY(B12840,F12840))</f>
        <v/>
      </c>
    </row>
    <row r="12841" customFormat="false" ht="15" hidden="false" customHeight="false" outlineLevel="0" collapsed="false">
      <c r="A12841" s="37"/>
      <c r="B12841" s="38"/>
      <c r="C12841" s="39"/>
      <c r="D12841" s="39"/>
      <c r="E12841" s="40"/>
      <c r="F12841" s="41" t="str">
        <f aca="false">IF(A12841="","",INDEX(Assumptions!$B$16:$B$18,MATCH(C12841,Assumptions!$A$16:$A$18,0)))</f>
        <v/>
      </c>
      <c r="G12841" s="42" t="str">
        <f aca="false">IF(A12841="","",WORKDAY(B12841,F12841))</f>
        <v/>
      </c>
    </row>
    <row r="12842" customFormat="false" ht="15" hidden="false" customHeight="false" outlineLevel="0" collapsed="false">
      <c r="A12842" s="37"/>
      <c r="B12842" s="38"/>
      <c r="C12842" s="39"/>
      <c r="D12842" s="39"/>
      <c r="E12842" s="40"/>
      <c r="F12842" s="41" t="str">
        <f aca="false">IF(A12842="","",INDEX(Assumptions!$B$16:$B$18,MATCH(C12842,Assumptions!$A$16:$A$18,0)))</f>
        <v/>
      </c>
      <c r="G12842" s="42" t="str">
        <f aca="false">IF(A12842="","",WORKDAY(B12842,F12842))</f>
        <v/>
      </c>
    </row>
    <row r="12843" customFormat="false" ht="15" hidden="false" customHeight="false" outlineLevel="0" collapsed="false">
      <c r="A12843" s="37"/>
      <c r="B12843" s="38"/>
      <c r="C12843" s="39"/>
      <c r="D12843" s="39"/>
      <c r="E12843" s="40"/>
      <c r="F12843" s="41" t="str">
        <f aca="false">IF(A12843="","",INDEX(Assumptions!$B$16:$B$18,MATCH(C12843,Assumptions!$A$16:$A$18,0)))</f>
        <v/>
      </c>
      <c r="G12843" s="42" t="str">
        <f aca="false">IF(A12843="","",WORKDAY(B12843,F12843))</f>
        <v/>
      </c>
    </row>
    <row r="12844" customFormat="false" ht="15" hidden="false" customHeight="false" outlineLevel="0" collapsed="false">
      <c r="A12844" s="37"/>
      <c r="B12844" s="38"/>
      <c r="C12844" s="39"/>
      <c r="D12844" s="39"/>
      <c r="E12844" s="40"/>
      <c r="F12844" s="41" t="str">
        <f aca="false">IF(A12844="","",INDEX(Assumptions!$B$16:$B$18,MATCH(C12844,Assumptions!$A$16:$A$18,0)))</f>
        <v/>
      </c>
      <c r="G12844" s="42" t="str">
        <f aca="false">IF(A12844="","",WORKDAY(B12844,F12844))</f>
        <v/>
      </c>
    </row>
    <row r="12845" customFormat="false" ht="15" hidden="false" customHeight="false" outlineLevel="0" collapsed="false">
      <c r="A12845" s="37"/>
      <c r="B12845" s="38"/>
      <c r="C12845" s="39"/>
      <c r="D12845" s="39"/>
      <c r="E12845" s="40"/>
      <c r="F12845" s="41" t="str">
        <f aca="false">IF(A12845="","",INDEX(Assumptions!$B$16:$B$18,MATCH(C12845,Assumptions!$A$16:$A$18,0)))</f>
        <v/>
      </c>
      <c r="G12845" s="42" t="str">
        <f aca="false">IF(A12845="","",WORKDAY(B12845,F12845))</f>
        <v/>
      </c>
    </row>
    <row r="12846" customFormat="false" ht="15" hidden="false" customHeight="false" outlineLevel="0" collapsed="false">
      <c r="A12846" s="37"/>
      <c r="B12846" s="38"/>
      <c r="C12846" s="39"/>
      <c r="D12846" s="39"/>
      <c r="E12846" s="40"/>
      <c r="F12846" s="41" t="str">
        <f aca="false">IF(A12846="","",INDEX(Assumptions!$B$16:$B$18,MATCH(C12846,Assumptions!$A$16:$A$18,0)))</f>
        <v/>
      </c>
      <c r="G12846" s="42" t="str">
        <f aca="false">IF(A12846="","",WORKDAY(B12846,F12846))</f>
        <v/>
      </c>
    </row>
    <row r="12847" customFormat="false" ht="15" hidden="false" customHeight="false" outlineLevel="0" collapsed="false">
      <c r="A12847" s="37"/>
      <c r="B12847" s="38"/>
      <c r="C12847" s="39"/>
      <c r="D12847" s="39"/>
      <c r="E12847" s="40"/>
      <c r="F12847" s="41" t="str">
        <f aca="false">IF(A12847="","",INDEX(Assumptions!$B$16:$B$18,MATCH(C12847,Assumptions!$A$16:$A$18,0)))</f>
        <v/>
      </c>
      <c r="G12847" s="42" t="str">
        <f aca="false">IF(A12847="","",WORKDAY(B12847,F12847))</f>
        <v/>
      </c>
    </row>
    <row r="12848" customFormat="false" ht="15" hidden="false" customHeight="false" outlineLevel="0" collapsed="false">
      <c r="A12848" s="37"/>
      <c r="B12848" s="38"/>
      <c r="C12848" s="39"/>
      <c r="D12848" s="39"/>
      <c r="E12848" s="40"/>
      <c r="F12848" s="41" t="str">
        <f aca="false">IF(A12848="","",INDEX(Assumptions!$B$16:$B$18,MATCH(C12848,Assumptions!$A$16:$A$18,0)))</f>
        <v/>
      </c>
      <c r="G12848" s="42" t="str">
        <f aca="false">IF(A12848="","",WORKDAY(B12848,F12848))</f>
        <v/>
      </c>
    </row>
    <row r="12849" customFormat="false" ht="15" hidden="false" customHeight="false" outlineLevel="0" collapsed="false">
      <c r="A12849" s="37"/>
      <c r="B12849" s="38"/>
      <c r="C12849" s="39"/>
      <c r="D12849" s="39"/>
      <c r="E12849" s="40"/>
      <c r="F12849" s="41" t="str">
        <f aca="false">IF(A12849="","",INDEX(Assumptions!$B$16:$B$18,MATCH(C12849,Assumptions!$A$16:$A$18,0)))</f>
        <v/>
      </c>
      <c r="G12849" s="42" t="str">
        <f aca="false">IF(A12849="","",WORKDAY(B12849,F12849))</f>
        <v/>
      </c>
    </row>
    <row r="12850" customFormat="false" ht="15" hidden="false" customHeight="false" outlineLevel="0" collapsed="false">
      <c r="A12850" s="37"/>
      <c r="B12850" s="38"/>
      <c r="C12850" s="39"/>
      <c r="D12850" s="39"/>
      <c r="E12850" s="40"/>
      <c r="F12850" s="41" t="str">
        <f aca="false">IF(A12850="","",INDEX(Assumptions!$B$16:$B$18,MATCH(C12850,Assumptions!$A$16:$A$18,0)))</f>
        <v/>
      </c>
      <c r="G12850" s="42" t="str">
        <f aca="false">IF(A12850="","",WORKDAY(B12850,F12850))</f>
        <v/>
      </c>
    </row>
    <row r="12851" customFormat="false" ht="15" hidden="false" customHeight="false" outlineLevel="0" collapsed="false">
      <c r="A12851" s="37"/>
      <c r="B12851" s="38"/>
      <c r="C12851" s="39"/>
      <c r="D12851" s="39"/>
      <c r="E12851" s="40"/>
      <c r="F12851" s="41" t="str">
        <f aca="false">IF(A12851="","",INDEX(Assumptions!$B$16:$B$18,MATCH(C12851,Assumptions!$A$16:$A$18,0)))</f>
        <v/>
      </c>
      <c r="G12851" s="42" t="str">
        <f aca="false">IF(A12851="","",WORKDAY(B12851,F12851))</f>
        <v/>
      </c>
    </row>
    <row r="12852" customFormat="false" ht="15" hidden="false" customHeight="false" outlineLevel="0" collapsed="false">
      <c r="A12852" s="37"/>
      <c r="B12852" s="38"/>
      <c r="C12852" s="39"/>
      <c r="D12852" s="39"/>
      <c r="E12852" s="40"/>
      <c r="F12852" s="41" t="str">
        <f aca="false">IF(A12852="","",INDEX(Assumptions!$B$16:$B$18,MATCH(C12852,Assumptions!$A$16:$A$18,0)))</f>
        <v/>
      </c>
      <c r="G12852" s="42" t="str">
        <f aca="false">IF(A12852="","",WORKDAY(B12852,F12852))</f>
        <v/>
      </c>
    </row>
    <row r="12853" customFormat="false" ht="15" hidden="false" customHeight="false" outlineLevel="0" collapsed="false">
      <c r="A12853" s="37"/>
      <c r="B12853" s="38"/>
      <c r="C12853" s="39"/>
      <c r="D12853" s="39"/>
      <c r="E12853" s="40"/>
      <c r="F12853" s="41" t="str">
        <f aca="false">IF(A12853="","",INDEX(Assumptions!$B$16:$B$18,MATCH(C12853,Assumptions!$A$16:$A$18,0)))</f>
        <v/>
      </c>
      <c r="G12853" s="42" t="str">
        <f aca="false">IF(A12853="","",WORKDAY(B12853,F12853))</f>
        <v/>
      </c>
    </row>
    <row r="12854" customFormat="false" ht="15" hidden="false" customHeight="false" outlineLevel="0" collapsed="false">
      <c r="A12854" s="37"/>
      <c r="B12854" s="38"/>
      <c r="C12854" s="39"/>
      <c r="D12854" s="39"/>
      <c r="E12854" s="40"/>
      <c r="F12854" s="41" t="str">
        <f aca="false">IF(A12854="","",INDEX(Assumptions!$B$16:$B$18,MATCH(C12854,Assumptions!$A$16:$A$18,0)))</f>
        <v/>
      </c>
      <c r="G12854" s="42" t="str">
        <f aca="false">IF(A12854="","",WORKDAY(B12854,F12854))</f>
        <v/>
      </c>
    </row>
    <row r="12855" customFormat="false" ht="15" hidden="false" customHeight="false" outlineLevel="0" collapsed="false">
      <c r="A12855" s="37"/>
      <c r="B12855" s="38"/>
      <c r="C12855" s="39"/>
      <c r="D12855" s="39"/>
      <c r="E12855" s="40"/>
      <c r="F12855" s="41" t="str">
        <f aca="false">IF(A12855="","",INDEX(Assumptions!$B$16:$B$18,MATCH(C12855,Assumptions!$A$16:$A$18,0)))</f>
        <v/>
      </c>
      <c r="G12855" s="42" t="str">
        <f aca="false">IF(A12855="","",WORKDAY(B12855,F12855))</f>
        <v/>
      </c>
    </row>
    <row r="12856" customFormat="false" ht="15" hidden="false" customHeight="false" outlineLevel="0" collapsed="false">
      <c r="A12856" s="37"/>
      <c r="B12856" s="38"/>
      <c r="C12856" s="39"/>
      <c r="D12856" s="39"/>
      <c r="E12856" s="40"/>
      <c r="F12856" s="41" t="str">
        <f aca="false">IF(A12856="","",INDEX(Assumptions!$B$16:$B$18,MATCH(C12856,Assumptions!$A$16:$A$18,0)))</f>
        <v/>
      </c>
      <c r="G12856" s="42" t="str">
        <f aca="false">IF(A12856="","",WORKDAY(B12856,F12856))</f>
        <v/>
      </c>
    </row>
    <row r="12857" customFormat="false" ht="15" hidden="false" customHeight="false" outlineLevel="0" collapsed="false">
      <c r="A12857" s="37"/>
      <c r="B12857" s="38"/>
      <c r="C12857" s="39"/>
      <c r="D12857" s="39"/>
      <c r="E12857" s="40"/>
      <c r="F12857" s="41" t="str">
        <f aca="false">IF(A12857="","",INDEX(Assumptions!$B$16:$B$18,MATCH(C12857,Assumptions!$A$16:$A$18,0)))</f>
        <v/>
      </c>
      <c r="G12857" s="42" t="str">
        <f aca="false">IF(A12857="","",WORKDAY(B12857,F12857))</f>
        <v/>
      </c>
    </row>
    <row r="12858" customFormat="false" ht="15" hidden="false" customHeight="false" outlineLevel="0" collapsed="false">
      <c r="A12858" s="37"/>
      <c r="B12858" s="38"/>
      <c r="C12858" s="39"/>
      <c r="D12858" s="39"/>
      <c r="E12858" s="40"/>
      <c r="F12858" s="41" t="str">
        <f aca="false">IF(A12858="","",INDEX(Assumptions!$B$16:$B$18,MATCH(C12858,Assumptions!$A$16:$A$18,0)))</f>
        <v/>
      </c>
      <c r="G12858" s="42" t="str">
        <f aca="false">IF(A12858="","",WORKDAY(B12858,F12858))</f>
        <v/>
      </c>
    </row>
    <row r="12859" customFormat="false" ht="15" hidden="false" customHeight="false" outlineLevel="0" collapsed="false">
      <c r="A12859" s="37"/>
      <c r="B12859" s="38"/>
      <c r="C12859" s="39"/>
      <c r="D12859" s="39"/>
      <c r="E12859" s="40"/>
      <c r="F12859" s="41" t="str">
        <f aca="false">IF(A12859="","",INDEX(Assumptions!$B$16:$B$18,MATCH(C12859,Assumptions!$A$16:$A$18,0)))</f>
        <v/>
      </c>
      <c r="G12859" s="42" t="str">
        <f aca="false">IF(A12859="","",WORKDAY(B12859,F12859))</f>
        <v/>
      </c>
    </row>
    <row r="12860" customFormat="false" ht="15" hidden="false" customHeight="false" outlineLevel="0" collapsed="false">
      <c r="A12860" s="37"/>
      <c r="B12860" s="38"/>
      <c r="C12860" s="39"/>
      <c r="D12860" s="39"/>
      <c r="E12860" s="40"/>
      <c r="F12860" s="41" t="str">
        <f aca="false">IF(A12860="","",INDEX(Assumptions!$B$16:$B$18,MATCH(C12860,Assumptions!$A$16:$A$18,0)))</f>
        <v/>
      </c>
      <c r="G12860" s="42" t="str">
        <f aca="false">IF(A12860="","",WORKDAY(B12860,F12860))</f>
        <v/>
      </c>
    </row>
    <row r="12861" customFormat="false" ht="15" hidden="false" customHeight="false" outlineLevel="0" collapsed="false">
      <c r="A12861" s="37"/>
      <c r="B12861" s="38"/>
      <c r="C12861" s="39"/>
      <c r="D12861" s="39"/>
      <c r="E12861" s="40"/>
      <c r="F12861" s="41" t="str">
        <f aca="false">IF(A12861="","",INDEX(Assumptions!$B$16:$B$18,MATCH(C12861,Assumptions!$A$16:$A$18,0)))</f>
        <v/>
      </c>
      <c r="G12861" s="42" t="str">
        <f aca="false">IF(A12861="","",WORKDAY(B12861,F12861))</f>
        <v/>
      </c>
    </row>
    <row r="12862" customFormat="false" ht="15" hidden="false" customHeight="false" outlineLevel="0" collapsed="false">
      <c r="A12862" s="37"/>
      <c r="B12862" s="38"/>
      <c r="C12862" s="39"/>
      <c r="D12862" s="39"/>
      <c r="E12862" s="40"/>
      <c r="F12862" s="41" t="str">
        <f aca="false">IF(A12862="","",INDEX(Assumptions!$B$16:$B$18,MATCH(C12862,Assumptions!$A$16:$A$18,0)))</f>
        <v/>
      </c>
      <c r="G12862" s="42" t="str">
        <f aca="false">IF(A12862="","",WORKDAY(B12862,F12862))</f>
        <v/>
      </c>
    </row>
    <row r="12863" customFormat="false" ht="15" hidden="false" customHeight="false" outlineLevel="0" collapsed="false">
      <c r="A12863" s="37"/>
      <c r="B12863" s="38"/>
      <c r="C12863" s="39"/>
      <c r="D12863" s="39"/>
      <c r="E12863" s="40"/>
      <c r="F12863" s="41" t="str">
        <f aca="false">IF(A12863="","",INDEX(Assumptions!$B$16:$B$18,MATCH(C12863,Assumptions!$A$16:$A$18,0)))</f>
        <v/>
      </c>
      <c r="G12863" s="42" t="str">
        <f aca="false">IF(A12863="","",WORKDAY(B12863,F12863))</f>
        <v/>
      </c>
    </row>
    <row r="12864" customFormat="false" ht="15" hidden="false" customHeight="false" outlineLevel="0" collapsed="false">
      <c r="A12864" s="37"/>
      <c r="B12864" s="38"/>
      <c r="C12864" s="39"/>
      <c r="D12864" s="39"/>
      <c r="E12864" s="40"/>
      <c r="F12864" s="41" t="str">
        <f aca="false">IF(A12864="","",INDEX(Assumptions!$B$16:$B$18,MATCH(C12864,Assumptions!$A$16:$A$18,0)))</f>
        <v/>
      </c>
      <c r="G12864" s="42" t="str">
        <f aca="false">IF(A12864="","",WORKDAY(B12864,F12864))</f>
        <v/>
      </c>
    </row>
    <row r="12865" customFormat="false" ht="15" hidden="false" customHeight="false" outlineLevel="0" collapsed="false">
      <c r="A12865" s="37"/>
      <c r="B12865" s="38"/>
      <c r="C12865" s="39"/>
      <c r="D12865" s="39"/>
      <c r="E12865" s="40"/>
      <c r="F12865" s="41" t="str">
        <f aca="false">IF(A12865="","",INDEX(Assumptions!$B$16:$B$18,MATCH(C12865,Assumptions!$A$16:$A$18,0)))</f>
        <v/>
      </c>
      <c r="G12865" s="42" t="str">
        <f aca="false">IF(A12865="","",WORKDAY(B12865,F12865))</f>
        <v/>
      </c>
    </row>
    <row r="12866" customFormat="false" ht="15" hidden="false" customHeight="false" outlineLevel="0" collapsed="false">
      <c r="A12866" s="37"/>
      <c r="B12866" s="38"/>
      <c r="C12866" s="39"/>
      <c r="D12866" s="39"/>
      <c r="E12866" s="40"/>
      <c r="F12866" s="41" t="str">
        <f aca="false">IF(A12866="","",INDEX(Assumptions!$B$16:$B$18,MATCH(C12866,Assumptions!$A$16:$A$18,0)))</f>
        <v/>
      </c>
      <c r="G12866" s="42" t="str">
        <f aca="false">IF(A12866="","",WORKDAY(B12866,F12866))</f>
        <v/>
      </c>
    </row>
    <row r="12867" customFormat="false" ht="15" hidden="false" customHeight="false" outlineLevel="0" collapsed="false">
      <c r="A12867" s="37"/>
      <c r="B12867" s="38"/>
      <c r="C12867" s="39"/>
      <c r="D12867" s="39"/>
      <c r="E12867" s="40"/>
      <c r="F12867" s="41" t="str">
        <f aca="false">IF(A12867="","",INDEX(Assumptions!$B$16:$B$18,MATCH(C12867,Assumptions!$A$16:$A$18,0)))</f>
        <v/>
      </c>
      <c r="G12867" s="42" t="str">
        <f aca="false">IF(A12867="","",WORKDAY(B12867,F12867))</f>
        <v/>
      </c>
    </row>
    <row r="12868" customFormat="false" ht="15" hidden="false" customHeight="false" outlineLevel="0" collapsed="false">
      <c r="A12868" s="37"/>
      <c r="B12868" s="38"/>
      <c r="C12868" s="39"/>
      <c r="D12868" s="39"/>
      <c r="E12868" s="40"/>
      <c r="F12868" s="41" t="str">
        <f aca="false">IF(A12868="","",INDEX(Assumptions!$B$16:$B$18,MATCH(C12868,Assumptions!$A$16:$A$18,0)))</f>
        <v/>
      </c>
      <c r="G12868" s="42" t="str">
        <f aca="false">IF(A12868="","",WORKDAY(B12868,F12868))</f>
        <v/>
      </c>
    </row>
    <row r="12869" customFormat="false" ht="15" hidden="false" customHeight="false" outlineLevel="0" collapsed="false">
      <c r="A12869" s="37"/>
      <c r="B12869" s="38"/>
      <c r="C12869" s="39"/>
      <c r="D12869" s="39"/>
      <c r="E12869" s="40"/>
      <c r="F12869" s="41" t="str">
        <f aca="false">IF(A12869="","",INDEX(Assumptions!$B$16:$B$18,MATCH(C12869,Assumptions!$A$16:$A$18,0)))</f>
        <v/>
      </c>
      <c r="G12869" s="42" t="str">
        <f aca="false">IF(A12869="","",WORKDAY(B12869,F12869))</f>
        <v/>
      </c>
    </row>
    <row r="12870" customFormat="false" ht="15" hidden="false" customHeight="false" outlineLevel="0" collapsed="false">
      <c r="A12870" s="37"/>
      <c r="B12870" s="38"/>
      <c r="C12870" s="39"/>
      <c r="D12870" s="39"/>
      <c r="E12870" s="40"/>
      <c r="F12870" s="41" t="str">
        <f aca="false">IF(A12870="","",INDEX(Assumptions!$B$16:$B$18,MATCH(C12870,Assumptions!$A$16:$A$18,0)))</f>
        <v/>
      </c>
      <c r="G12870" s="42" t="str">
        <f aca="false">IF(A12870="","",WORKDAY(B12870,F12870))</f>
        <v/>
      </c>
    </row>
    <row r="12871" customFormat="false" ht="15" hidden="false" customHeight="false" outlineLevel="0" collapsed="false">
      <c r="A12871" s="37"/>
      <c r="B12871" s="38"/>
      <c r="C12871" s="39"/>
      <c r="D12871" s="39"/>
      <c r="E12871" s="40"/>
      <c r="F12871" s="41" t="str">
        <f aca="false">IF(A12871="","",INDEX(Assumptions!$B$16:$B$18,MATCH(C12871,Assumptions!$A$16:$A$18,0)))</f>
        <v/>
      </c>
      <c r="G12871" s="42" t="str">
        <f aca="false">IF(A12871="","",WORKDAY(B12871,F12871))</f>
        <v/>
      </c>
    </row>
    <row r="12872" customFormat="false" ht="15" hidden="false" customHeight="false" outlineLevel="0" collapsed="false">
      <c r="A12872" s="37"/>
      <c r="B12872" s="38"/>
      <c r="C12872" s="39"/>
      <c r="D12872" s="39"/>
      <c r="E12872" s="40"/>
      <c r="F12872" s="41" t="str">
        <f aca="false">IF(A12872="","",INDEX(Assumptions!$B$16:$B$18,MATCH(C12872,Assumptions!$A$16:$A$18,0)))</f>
        <v/>
      </c>
      <c r="G12872" s="42" t="str">
        <f aca="false">IF(A12872="","",WORKDAY(B12872,F12872))</f>
        <v/>
      </c>
    </row>
    <row r="12873" customFormat="false" ht="15" hidden="false" customHeight="false" outlineLevel="0" collapsed="false">
      <c r="A12873" s="37"/>
      <c r="B12873" s="38"/>
      <c r="C12873" s="39"/>
      <c r="D12873" s="39"/>
      <c r="E12873" s="40"/>
      <c r="F12873" s="41" t="str">
        <f aca="false">IF(A12873="","",INDEX(Assumptions!$B$16:$B$18,MATCH(C12873,Assumptions!$A$16:$A$18,0)))</f>
        <v/>
      </c>
      <c r="G12873" s="42" t="str">
        <f aca="false">IF(A12873="","",WORKDAY(B12873,F12873))</f>
        <v/>
      </c>
    </row>
    <row r="12874" customFormat="false" ht="15" hidden="false" customHeight="false" outlineLevel="0" collapsed="false">
      <c r="A12874" s="37"/>
      <c r="B12874" s="38"/>
      <c r="C12874" s="39"/>
      <c r="D12874" s="39"/>
      <c r="E12874" s="40"/>
      <c r="F12874" s="41" t="str">
        <f aca="false">IF(A12874="","",INDEX(Assumptions!$B$16:$B$18,MATCH(C12874,Assumptions!$A$16:$A$18,0)))</f>
        <v/>
      </c>
      <c r="G12874" s="42" t="str">
        <f aca="false">IF(A12874="","",WORKDAY(B12874,F12874))</f>
        <v/>
      </c>
    </row>
    <row r="12875" customFormat="false" ht="15" hidden="false" customHeight="false" outlineLevel="0" collapsed="false">
      <c r="A12875" s="37"/>
      <c r="B12875" s="38"/>
      <c r="C12875" s="39"/>
      <c r="D12875" s="39"/>
      <c r="E12875" s="40"/>
      <c r="F12875" s="41" t="str">
        <f aca="false">IF(A12875="","",INDEX(Assumptions!$B$16:$B$18,MATCH(C12875,Assumptions!$A$16:$A$18,0)))</f>
        <v/>
      </c>
      <c r="G12875" s="42" t="str">
        <f aca="false">IF(A12875="","",WORKDAY(B12875,F12875))</f>
        <v/>
      </c>
    </row>
    <row r="12876" customFormat="false" ht="15" hidden="false" customHeight="false" outlineLevel="0" collapsed="false">
      <c r="A12876" s="37"/>
      <c r="B12876" s="38"/>
      <c r="C12876" s="39"/>
      <c r="D12876" s="39"/>
      <c r="E12876" s="40"/>
      <c r="F12876" s="41" t="str">
        <f aca="false">IF(A12876="","",INDEX(Assumptions!$B$16:$B$18,MATCH(C12876,Assumptions!$A$16:$A$18,0)))</f>
        <v/>
      </c>
      <c r="G12876" s="42" t="str">
        <f aca="false">IF(A12876="","",WORKDAY(B12876,F12876))</f>
        <v/>
      </c>
    </row>
    <row r="12877" customFormat="false" ht="15" hidden="false" customHeight="false" outlineLevel="0" collapsed="false">
      <c r="A12877" s="37"/>
      <c r="B12877" s="38"/>
      <c r="C12877" s="39"/>
      <c r="D12877" s="39"/>
      <c r="E12877" s="40"/>
      <c r="F12877" s="41" t="str">
        <f aca="false">IF(A12877="","",INDEX(Assumptions!$B$16:$B$18,MATCH(C12877,Assumptions!$A$16:$A$18,0)))</f>
        <v/>
      </c>
      <c r="G12877" s="42" t="str">
        <f aca="false">IF(A12877="","",WORKDAY(B12877,F12877))</f>
        <v/>
      </c>
    </row>
    <row r="12878" customFormat="false" ht="15" hidden="false" customHeight="false" outlineLevel="0" collapsed="false">
      <c r="A12878" s="37"/>
      <c r="B12878" s="38"/>
      <c r="C12878" s="39"/>
      <c r="D12878" s="39"/>
      <c r="E12878" s="40"/>
      <c r="F12878" s="41" t="str">
        <f aca="false">IF(A12878="","",INDEX(Assumptions!$B$16:$B$18,MATCH(C12878,Assumptions!$A$16:$A$18,0)))</f>
        <v/>
      </c>
      <c r="G12878" s="42" t="str">
        <f aca="false">IF(A12878="","",WORKDAY(B12878,F12878))</f>
        <v/>
      </c>
    </row>
    <row r="12879" customFormat="false" ht="15" hidden="false" customHeight="false" outlineLevel="0" collapsed="false">
      <c r="A12879" s="37"/>
      <c r="B12879" s="38"/>
      <c r="C12879" s="39"/>
      <c r="D12879" s="39"/>
      <c r="E12879" s="40"/>
      <c r="F12879" s="41" t="str">
        <f aca="false">IF(A12879="","",INDEX(Assumptions!$B$16:$B$18,MATCH(C12879,Assumptions!$A$16:$A$18,0)))</f>
        <v/>
      </c>
      <c r="G12879" s="42" t="str">
        <f aca="false">IF(A12879="","",WORKDAY(B12879,F12879))</f>
        <v/>
      </c>
    </row>
    <row r="12880" customFormat="false" ht="15" hidden="false" customHeight="false" outlineLevel="0" collapsed="false">
      <c r="A12880" s="37"/>
      <c r="B12880" s="38"/>
      <c r="C12880" s="39"/>
      <c r="D12880" s="39"/>
      <c r="E12880" s="40"/>
      <c r="F12880" s="41" t="str">
        <f aca="false">IF(A12880="","",INDEX(Assumptions!$B$16:$B$18,MATCH(C12880,Assumptions!$A$16:$A$18,0)))</f>
        <v/>
      </c>
      <c r="G12880" s="42" t="str">
        <f aca="false">IF(A12880="","",WORKDAY(B12880,F12880))</f>
        <v/>
      </c>
    </row>
    <row r="12881" customFormat="false" ht="15" hidden="false" customHeight="false" outlineLevel="0" collapsed="false">
      <c r="A12881" s="37"/>
      <c r="B12881" s="38"/>
      <c r="C12881" s="39"/>
      <c r="D12881" s="39"/>
      <c r="E12881" s="40"/>
      <c r="F12881" s="41" t="str">
        <f aca="false">IF(A12881="","",INDEX(Assumptions!$B$16:$B$18,MATCH(C12881,Assumptions!$A$16:$A$18,0)))</f>
        <v/>
      </c>
      <c r="G12881" s="42" t="str">
        <f aca="false">IF(A12881="","",WORKDAY(B12881,F12881))</f>
        <v/>
      </c>
    </row>
    <row r="12882" customFormat="false" ht="15" hidden="false" customHeight="false" outlineLevel="0" collapsed="false">
      <c r="A12882" s="37"/>
      <c r="B12882" s="38"/>
      <c r="C12882" s="39"/>
      <c r="D12882" s="39"/>
      <c r="E12882" s="40"/>
      <c r="F12882" s="41" t="str">
        <f aca="false">IF(A12882="","",INDEX(Assumptions!$B$16:$B$18,MATCH(C12882,Assumptions!$A$16:$A$18,0)))</f>
        <v/>
      </c>
      <c r="G12882" s="42" t="str">
        <f aca="false">IF(A12882="","",WORKDAY(B12882,F12882))</f>
        <v/>
      </c>
    </row>
    <row r="12883" customFormat="false" ht="15" hidden="false" customHeight="false" outlineLevel="0" collapsed="false">
      <c r="A12883" s="37"/>
      <c r="B12883" s="38"/>
      <c r="C12883" s="39"/>
      <c r="D12883" s="39"/>
      <c r="E12883" s="40"/>
      <c r="F12883" s="41" t="str">
        <f aca="false">IF(A12883="","",INDEX(Assumptions!$B$16:$B$18,MATCH(C12883,Assumptions!$A$16:$A$18,0)))</f>
        <v/>
      </c>
      <c r="G12883" s="42" t="str">
        <f aca="false">IF(A12883="","",WORKDAY(B12883,F12883))</f>
        <v/>
      </c>
    </row>
    <row r="12884" customFormat="false" ht="15" hidden="false" customHeight="false" outlineLevel="0" collapsed="false">
      <c r="A12884" s="37"/>
      <c r="B12884" s="38"/>
      <c r="C12884" s="39"/>
      <c r="D12884" s="39"/>
      <c r="E12884" s="40"/>
      <c r="F12884" s="41" t="str">
        <f aca="false">IF(A12884="","",INDEX(Assumptions!$B$16:$B$18,MATCH(C12884,Assumptions!$A$16:$A$18,0)))</f>
        <v/>
      </c>
      <c r="G12884" s="42" t="str">
        <f aca="false">IF(A12884="","",WORKDAY(B12884,F12884))</f>
        <v/>
      </c>
    </row>
    <row r="12885" customFormat="false" ht="15" hidden="false" customHeight="false" outlineLevel="0" collapsed="false">
      <c r="A12885" s="37"/>
      <c r="B12885" s="38"/>
      <c r="C12885" s="39"/>
      <c r="D12885" s="39"/>
      <c r="E12885" s="40"/>
      <c r="F12885" s="41" t="str">
        <f aca="false">IF(A12885="","",INDEX(Assumptions!$B$16:$B$18,MATCH(C12885,Assumptions!$A$16:$A$18,0)))</f>
        <v/>
      </c>
      <c r="G12885" s="42" t="str">
        <f aca="false">IF(A12885="","",WORKDAY(B12885,F12885))</f>
        <v/>
      </c>
    </row>
    <row r="12886" customFormat="false" ht="15" hidden="false" customHeight="false" outlineLevel="0" collapsed="false">
      <c r="A12886" s="37"/>
      <c r="B12886" s="38"/>
      <c r="C12886" s="39"/>
      <c r="D12886" s="39"/>
      <c r="E12886" s="40"/>
      <c r="F12886" s="41" t="str">
        <f aca="false">IF(A12886="","",INDEX(Assumptions!$B$16:$B$18,MATCH(C12886,Assumptions!$A$16:$A$18,0)))</f>
        <v/>
      </c>
      <c r="G12886" s="42" t="str">
        <f aca="false">IF(A12886="","",WORKDAY(B12886,F12886))</f>
        <v/>
      </c>
    </row>
    <row r="12887" customFormat="false" ht="15" hidden="false" customHeight="false" outlineLevel="0" collapsed="false">
      <c r="A12887" s="37"/>
      <c r="B12887" s="38"/>
      <c r="C12887" s="39"/>
      <c r="D12887" s="39"/>
      <c r="E12887" s="40"/>
      <c r="F12887" s="41" t="str">
        <f aca="false">IF(A12887="","",INDEX(Assumptions!$B$16:$B$18,MATCH(C12887,Assumptions!$A$16:$A$18,0)))</f>
        <v/>
      </c>
      <c r="G12887" s="42" t="str">
        <f aca="false">IF(A12887="","",WORKDAY(B12887,F12887))</f>
        <v/>
      </c>
    </row>
    <row r="12888" customFormat="false" ht="15" hidden="false" customHeight="false" outlineLevel="0" collapsed="false">
      <c r="A12888" s="37"/>
      <c r="B12888" s="38"/>
      <c r="C12888" s="39"/>
      <c r="D12888" s="39"/>
      <c r="E12888" s="40"/>
      <c r="F12888" s="41" t="str">
        <f aca="false">IF(A12888="","",INDEX(Assumptions!$B$16:$B$18,MATCH(C12888,Assumptions!$A$16:$A$18,0)))</f>
        <v/>
      </c>
      <c r="G12888" s="42" t="str">
        <f aca="false">IF(A12888="","",WORKDAY(B12888,F12888))</f>
        <v/>
      </c>
    </row>
    <row r="12889" customFormat="false" ht="15" hidden="false" customHeight="false" outlineLevel="0" collapsed="false">
      <c r="A12889" s="37"/>
      <c r="B12889" s="38"/>
      <c r="C12889" s="39"/>
      <c r="D12889" s="39"/>
      <c r="E12889" s="40"/>
      <c r="F12889" s="41" t="str">
        <f aca="false">IF(A12889="","",INDEX(Assumptions!$B$16:$B$18,MATCH(C12889,Assumptions!$A$16:$A$18,0)))</f>
        <v/>
      </c>
      <c r="G12889" s="42" t="str">
        <f aca="false">IF(A12889="","",WORKDAY(B12889,F12889))</f>
        <v/>
      </c>
    </row>
    <row r="12890" customFormat="false" ht="15" hidden="false" customHeight="false" outlineLevel="0" collapsed="false">
      <c r="A12890" s="37"/>
      <c r="B12890" s="38"/>
      <c r="C12890" s="39"/>
      <c r="D12890" s="39"/>
      <c r="E12890" s="40"/>
      <c r="F12890" s="41" t="str">
        <f aca="false">IF(A12890="","",INDEX(Assumptions!$B$16:$B$18,MATCH(C12890,Assumptions!$A$16:$A$18,0)))</f>
        <v/>
      </c>
      <c r="G12890" s="42" t="str">
        <f aca="false">IF(A12890="","",WORKDAY(B12890,F12890))</f>
        <v/>
      </c>
    </row>
    <row r="12891" customFormat="false" ht="15" hidden="false" customHeight="false" outlineLevel="0" collapsed="false">
      <c r="A12891" s="37"/>
      <c r="B12891" s="38"/>
      <c r="C12891" s="39"/>
      <c r="D12891" s="39"/>
      <c r="E12891" s="40"/>
      <c r="F12891" s="41" t="str">
        <f aca="false">IF(A12891="","",INDEX(Assumptions!$B$16:$B$18,MATCH(C12891,Assumptions!$A$16:$A$18,0)))</f>
        <v/>
      </c>
      <c r="G12891" s="42" t="str">
        <f aca="false">IF(A12891="","",WORKDAY(B12891,F12891))</f>
        <v/>
      </c>
    </row>
    <row r="12892" customFormat="false" ht="15" hidden="false" customHeight="false" outlineLevel="0" collapsed="false">
      <c r="A12892" s="37"/>
      <c r="B12892" s="38"/>
      <c r="C12892" s="39"/>
      <c r="D12892" s="39"/>
      <c r="E12892" s="40"/>
      <c r="F12892" s="41" t="str">
        <f aca="false">IF(A12892="","",INDEX(Assumptions!$B$16:$B$18,MATCH(C12892,Assumptions!$A$16:$A$18,0)))</f>
        <v/>
      </c>
      <c r="G12892" s="42" t="str">
        <f aca="false">IF(A12892="","",WORKDAY(B12892,F12892))</f>
        <v/>
      </c>
    </row>
    <row r="12893" customFormat="false" ht="15" hidden="false" customHeight="false" outlineLevel="0" collapsed="false">
      <c r="A12893" s="37"/>
      <c r="B12893" s="38"/>
      <c r="C12893" s="39"/>
      <c r="D12893" s="39"/>
      <c r="E12893" s="40"/>
      <c r="F12893" s="41" t="str">
        <f aca="false">IF(A12893="","",INDEX(Assumptions!$B$16:$B$18,MATCH(C12893,Assumptions!$A$16:$A$18,0)))</f>
        <v/>
      </c>
      <c r="G12893" s="42" t="str">
        <f aca="false">IF(A12893="","",WORKDAY(B12893,F12893))</f>
        <v/>
      </c>
    </row>
    <row r="12894" customFormat="false" ht="15" hidden="false" customHeight="false" outlineLevel="0" collapsed="false">
      <c r="A12894" s="37"/>
      <c r="B12894" s="38"/>
      <c r="C12894" s="39"/>
      <c r="D12894" s="39"/>
      <c r="E12894" s="40"/>
      <c r="F12894" s="41" t="str">
        <f aca="false">IF(A12894="","",INDEX(Assumptions!$B$16:$B$18,MATCH(C12894,Assumptions!$A$16:$A$18,0)))</f>
        <v/>
      </c>
      <c r="G12894" s="42" t="str">
        <f aca="false">IF(A12894="","",WORKDAY(B12894,F12894))</f>
        <v/>
      </c>
    </row>
    <row r="12895" customFormat="false" ht="15" hidden="false" customHeight="false" outlineLevel="0" collapsed="false">
      <c r="A12895" s="37"/>
      <c r="B12895" s="38"/>
      <c r="C12895" s="39"/>
      <c r="D12895" s="39"/>
      <c r="E12895" s="40"/>
      <c r="F12895" s="41" t="str">
        <f aca="false">IF(A12895="","",INDEX(Assumptions!$B$16:$B$18,MATCH(C12895,Assumptions!$A$16:$A$18,0)))</f>
        <v/>
      </c>
      <c r="G12895" s="42" t="str">
        <f aca="false">IF(A12895="","",WORKDAY(B12895,F12895))</f>
        <v/>
      </c>
    </row>
    <row r="12896" customFormat="false" ht="15" hidden="false" customHeight="false" outlineLevel="0" collapsed="false">
      <c r="A12896" s="37"/>
      <c r="B12896" s="38"/>
      <c r="C12896" s="39"/>
      <c r="D12896" s="39"/>
      <c r="E12896" s="40"/>
      <c r="F12896" s="41" t="str">
        <f aca="false">IF(A12896="","",INDEX(Assumptions!$B$16:$B$18,MATCH(C12896,Assumptions!$A$16:$A$18,0)))</f>
        <v/>
      </c>
      <c r="G12896" s="42" t="str">
        <f aca="false">IF(A12896="","",WORKDAY(B12896,F12896))</f>
        <v/>
      </c>
    </row>
    <row r="12897" customFormat="false" ht="15" hidden="false" customHeight="false" outlineLevel="0" collapsed="false">
      <c r="A12897" s="37"/>
      <c r="B12897" s="38"/>
      <c r="C12897" s="39"/>
      <c r="D12897" s="39"/>
      <c r="E12897" s="40"/>
      <c r="F12897" s="41" t="str">
        <f aca="false">IF(A12897="","",INDEX(Assumptions!$B$16:$B$18,MATCH(C12897,Assumptions!$A$16:$A$18,0)))</f>
        <v/>
      </c>
      <c r="G12897" s="42" t="str">
        <f aca="false">IF(A12897="","",WORKDAY(B12897,F12897))</f>
        <v/>
      </c>
    </row>
    <row r="12898" customFormat="false" ht="15" hidden="false" customHeight="false" outlineLevel="0" collapsed="false">
      <c r="A12898" s="37"/>
      <c r="B12898" s="38"/>
      <c r="C12898" s="39"/>
      <c r="D12898" s="39"/>
      <c r="E12898" s="40"/>
      <c r="F12898" s="41" t="str">
        <f aca="false">IF(A12898="","",INDEX(Assumptions!$B$16:$B$18,MATCH(C12898,Assumptions!$A$16:$A$18,0)))</f>
        <v/>
      </c>
      <c r="G12898" s="42" t="str">
        <f aca="false">IF(A12898="","",WORKDAY(B12898,F12898))</f>
        <v/>
      </c>
    </row>
    <row r="12899" customFormat="false" ht="15" hidden="false" customHeight="false" outlineLevel="0" collapsed="false">
      <c r="A12899" s="37"/>
      <c r="B12899" s="38"/>
      <c r="C12899" s="39"/>
      <c r="D12899" s="39"/>
      <c r="E12899" s="40"/>
      <c r="F12899" s="41" t="str">
        <f aca="false">IF(A12899="","",INDEX(Assumptions!$B$16:$B$18,MATCH(C12899,Assumptions!$A$16:$A$18,0)))</f>
        <v/>
      </c>
      <c r="G12899" s="42" t="str">
        <f aca="false">IF(A12899="","",WORKDAY(B12899,F12899))</f>
        <v/>
      </c>
    </row>
    <row r="12900" customFormat="false" ht="15" hidden="false" customHeight="false" outlineLevel="0" collapsed="false">
      <c r="A12900" s="37"/>
      <c r="B12900" s="38"/>
      <c r="C12900" s="39"/>
      <c r="D12900" s="39"/>
      <c r="E12900" s="40"/>
      <c r="F12900" s="41" t="str">
        <f aca="false">IF(A12900="","",INDEX(Assumptions!$B$16:$B$18,MATCH(C12900,Assumptions!$A$16:$A$18,0)))</f>
        <v/>
      </c>
      <c r="G12900" s="42" t="str">
        <f aca="false">IF(A12900="","",WORKDAY(B12900,F12900))</f>
        <v/>
      </c>
    </row>
    <row r="12901" customFormat="false" ht="15" hidden="false" customHeight="false" outlineLevel="0" collapsed="false">
      <c r="A12901" s="37"/>
      <c r="B12901" s="38"/>
      <c r="C12901" s="39"/>
      <c r="D12901" s="39"/>
      <c r="E12901" s="40"/>
      <c r="F12901" s="41" t="str">
        <f aca="false">IF(A12901="","",INDEX(Assumptions!$B$16:$B$18,MATCH(C12901,Assumptions!$A$16:$A$18,0)))</f>
        <v/>
      </c>
      <c r="G12901" s="42" t="str">
        <f aca="false">IF(A12901="","",WORKDAY(B12901,F12901))</f>
        <v/>
      </c>
    </row>
    <row r="12902" customFormat="false" ht="15" hidden="false" customHeight="false" outlineLevel="0" collapsed="false">
      <c r="A12902" s="37"/>
      <c r="B12902" s="38"/>
      <c r="C12902" s="39"/>
      <c r="D12902" s="39"/>
      <c r="E12902" s="40"/>
      <c r="F12902" s="41" t="str">
        <f aca="false">IF(A12902="","",INDEX(Assumptions!$B$16:$B$18,MATCH(C12902,Assumptions!$A$16:$A$18,0)))</f>
        <v/>
      </c>
      <c r="G12902" s="42" t="str">
        <f aca="false">IF(A12902="","",WORKDAY(B12902,F12902))</f>
        <v/>
      </c>
    </row>
    <row r="12903" customFormat="false" ht="15" hidden="false" customHeight="false" outlineLevel="0" collapsed="false">
      <c r="A12903" s="37"/>
      <c r="B12903" s="38"/>
      <c r="C12903" s="39"/>
      <c r="D12903" s="39"/>
      <c r="E12903" s="40"/>
      <c r="F12903" s="41" t="str">
        <f aca="false">IF(A12903="","",INDEX(Assumptions!$B$16:$B$18,MATCH(C12903,Assumptions!$A$16:$A$18,0)))</f>
        <v/>
      </c>
      <c r="G12903" s="42" t="str">
        <f aca="false">IF(A12903="","",WORKDAY(B12903,F12903))</f>
        <v/>
      </c>
    </row>
    <row r="12904" customFormat="false" ht="15" hidden="false" customHeight="false" outlineLevel="0" collapsed="false">
      <c r="A12904" s="37"/>
      <c r="B12904" s="38"/>
      <c r="C12904" s="39"/>
      <c r="D12904" s="39"/>
      <c r="E12904" s="40"/>
      <c r="F12904" s="41" t="str">
        <f aca="false">IF(A12904="","",INDEX(Assumptions!$B$16:$B$18,MATCH(C12904,Assumptions!$A$16:$A$18,0)))</f>
        <v/>
      </c>
      <c r="G12904" s="42" t="str">
        <f aca="false">IF(A12904="","",WORKDAY(B12904,F12904))</f>
        <v/>
      </c>
    </row>
    <row r="12905" customFormat="false" ht="15" hidden="false" customHeight="false" outlineLevel="0" collapsed="false">
      <c r="A12905" s="37"/>
      <c r="B12905" s="38"/>
      <c r="C12905" s="39"/>
      <c r="D12905" s="39"/>
      <c r="E12905" s="40"/>
      <c r="F12905" s="41" t="str">
        <f aca="false">IF(A12905="","",INDEX(Assumptions!$B$16:$B$18,MATCH(C12905,Assumptions!$A$16:$A$18,0)))</f>
        <v/>
      </c>
      <c r="G12905" s="42" t="str">
        <f aca="false">IF(A12905="","",WORKDAY(B12905,F12905))</f>
        <v/>
      </c>
    </row>
    <row r="12906" customFormat="false" ht="15" hidden="false" customHeight="false" outlineLevel="0" collapsed="false">
      <c r="A12906" s="37"/>
      <c r="B12906" s="38"/>
      <c r="C12906" s="39"/>
      <c r="D12906" s="39"/>
      <c r="E12906" s="40"/>
      <c r="F12906" s="41" t="str">
        <f aca="false">IF(A12906="","",INDEX(Assumptions!$B$16:$B$18,MATCH(C12906,Assumptions!$A$16:$A$18,0)))</f>
        <v/>
      </c>
      <c r="G12906" s="42" t="str">
        <f aca="false">IF(A12906="","",WORKDAY(B12906,F12906))</f>
        <v/>
      </c>
    </row>
    <row r="12907" customFormat="false" ht="15" hidden="false" customHeight="false" outlineLevel="0" collapsed="false">
      <c r="A12907" s="37"/>
      <c r="B12907" s="38"/>
      <c r="C12907" s="39"/>
      <c r="D12907" s="39"/>
      <c r="E12907" s="40"/>
      <c r="F12907" s="41" t="str">
        <f aca="false">IF(A12907="","",INDEX(Assumptions!$B$16:$B$18,MATCH(C12907,Assumptions!$A$16:$A$18,0)))</f>
        <v/>
      </c>
      <c r="G12907" s="42" t="str">
        <f aca="false">IF(A12907="","",WORKDAY(B12907,F12907))</f>
        <v/>
      </c>
    </row>
    <row r="12908" customFormat="false" ht="15" hidden="false" customHeight="false" outlineLevel="0" collapsed="false">
      <c r="A12908" s="37"/>
      <c r="B12908" s="38"/>
      <c r="C12908" s="39"/>
      <c r="D12908" s="39"/>
      <c r="E12908" s="40"/>
      <c r="F12908" s="41" t="str">
        <f aca="false">IF(A12908="","",INDEX(Assumptions!$B$16:$B$18,MATCH(C12908,Assumptions!$A$16:$A$18,0)))</f>
        <v/>
      </c>
      <c r="G12908" s="42" t="str">
        <f aca="false">IF(A12908="","",WORKDAY(B12908,F12908))</f>
        <v/>
      </c>
    </row>
    <row r="12909" customFormat="false" ht="15" hidden="false" customHeight="false" outlineLevel="0" collapsed="false">
      <c r="A12909" s="37"/>
      <c r="B12909" s="38"/>
      <c r="C12909" s="39"/>
      <c r="D12909" s="39"/>
      <c r="E12909" s="40"/>
      <c r="F12909" s="41" t="str">
        <f aca="false">IF(A12909="","",INDEX(Assumptions!$B$16:$B$18,MATCH(C12909,Assumptions!$A$16:$A$18,0)))</f>
        <v/>
      </c>
      <c r="G12909" s="42" t="str">
        <f aca="false">IF(A12909="","",WORKDAY(B12909,F12909))</f>
        <v/>
      </c>
    </row>
    <row r="12910" customFormat="false" ht="15" hidden="false" customHeight="false" outlineLevel="0" collapsed="false">
      <c r="A12910" s="37"/>
      <c r="B12910" s="38"/>
      <c r="C12910" s="39"/>
      <c r="D12910" s="39"/>
      <c r="E12910" s="40"/>
      <c r="F12910" s="41" t="str">
        <f aca="false">IF(A12910="","",INDEX(Assumptions!$B$16:$B$18,MATCH(C12910,Assumptions!$A$16:$A$18,0)))</f>
        <v/>
      </c>
      <c r="G12910" s="42" t="str">
        <f aca="false">IF(A12910="","",WORKDAY(B12910,F12910))</f>
        <v/>
      </c>
    </row>
    <row r="12911" customFormat="false" ht="15" hidden="false" customHeight="false" outlineLevel="0" collapsed="false">
      <c r="A12911" s="37"/>
      <c r="B12911" s="38"/>
      <c r="C12911" s="39"/>
      <c r="D12911" s="39"/>
      <c r="E12911" s="40"/>
      <c r="F12911" s="41" t="str">
        <f aca="false">IF(A12911="","",INDEX(Assumptions!$B$16:$B$18,MATCH(C12911,Assumptions!$A$16:$A$18,0)))</f>
        <v/>
      </c>
      <c r="G12911" s="42" t="str">
        <f aca="false">IF(A12911="","",WORKDAY(B12911,F12911))</f>
        <v/>
      </c>
    </row>
    <row r="12912" customFormat="false" ht="15" hidden="false" customHeight="false" outlineLevel="0" collapsed="false">
      <c r="A12912" s="37"/>
      <c r="B12912" s="38"/>
      <c r="C12912" s="39"/>
      <c r="D12912" s="39"/>
      <c r="E12912" s="40"/>
      <c r="F12912" s="41" t="str">
        <f aca="false">IF(A12912="","",INDEX(Assumptions!$B$16:$B$18,MATCH(C12912,Assumptions!$A$16:$A$18,0)))</f>
        <v/>
      </c>
      <c r="G12912" s="42" t="str">
        <f aca="false">IF(A12912="","",WORKDAY(B12912,F12912))</f>
        <v/>
      </c>
    </row>
    <row r="12913" customFormat="false" ht="15" hidden="false" customHeight="false" outlineLevel="0" collapsed="false">
      <c r="A12913" s="37"/>
      <c r="B12913" s="38"/>
      <c r="C12913" s="39"/>
      <c r="D12913" s="39"/>
      <c r="E12913" s="40"/>
      <c r="F12913" s="41" t="str">
        <f aca="false">IF(A12913="","",INDEX(Assumptions!$B$16:$B$18,MATCH(C12913,Assumptions!$A$16:$A$18,0)))</f>
        <v/>
      </c>
      <c r="G12913" s="42" t="str">
        <f aca="false">IF(A12913="","",WORKDAY(B12913,F12913))</f>
        <v/>
      </c>
    </row>
    <row r="12914" customFormat="false" ht="15" hidden="false" customHeight="false" outlineLevel="0" collapsed="false">
      <c r="A12914" s="37"/>
      <c r="B12914" s="38"/>
      <c r="C12914" s="39"/>
      <c r="D12914" s="39"/>
      <c r="E12914" s="40"/>
      <c r="F12914" s="41" t="str">
        <f aca="false">IF(A12914="","",INDEX(Assumptions!$B$16:$B$18,MATCH(C12914,Assumptions!$A$16:$A$18,0)))</f>
        <v/>
      </c>
      <c r="G12914" s="42" t="str">
        <f aca="false">IF(A12914="","",WORKDAY(B12914,F12914))</f>
        <v/>
      </c>
    </row>
    <row r="12915" customFormat="false" ht="15" hidden="false" customHeight="false" outlineLevel="0" collapsed="false">
      <c r="A12915" s="37"/>
      <c r="B12915" s="38"/>
      <c r="C12915" s="39"/>
      <c r="D12915" s="39"/>
      <c r="E12915" s="40"/>
      <c r="F12915" s="41" t="str">
        <f aca="false">IF(A12915="","",INDEX(Assumptions!$B$16:$B$18,MATCH(C12915,Assumptions!$A$16:$A$18,0)))</f>
        <v/>
      </c>
      <c r="G12915" s="42" t="str">
        <f aca="false">IF(A12915="","",WORKDAY(B12915,F12915))</f>
        <v/>
      </c>
    </row>
    <row r="12916" customFormat="false" ht="15" hidden="false" customHeight="false" outlineLevel="0" collapsed="false">
      <c r="A12916" s="37"/>
      <c r="B12916" s="38"/>
      <c r="C12916" s="39"/>
      <c r="D12916" s="39"/>
      <c r="E12916" s="40"/>
      <c r="F12916" s="41" t="str">
        <f aca="false">IF(A12916="","",INDEX(Assumptions!$B$16:$B$18,MATCH(C12916,Assumptions!$A$16:$A$18,0)))</f>
        <v/>
      </c>
      <c r="G12916" s="42" t="str">
        <f aca="false">IF(A12916="","",WORKDAY(B12916,F12916))</f>
        <v/>
      </c>
    </row>
    <row r="12917" customFormat="false" ht="15" hidden="false" customHeight="false" outlineLevel="0" collapsed="false">
      <c r="A12917" s="37"/>
      <c r="B12917" s="38"/>
      <c r="C12917" s="39"/>
      <c r="D12917" s="39"/>
      <c r="E12917" s="40"/>
      <c r="F12917" s="41" t="str">
        <f aca="false">IF(A12917="","",INDEX(Assumptions!$B$16:$B$18,MATCH(C12917,Assumptions!$A$16:$A$18,0)))</f>
        <v/>
      </c>
      <c r="G12917" s="42" t="str">
        <f aca="false">IF(A12917="","",WORKDAY(B12917,F12917))</f>
        <v/>
      </c>
    </row>
    <row r="12918" customFormat="false" ht="15" hidden="false" customHeight="false" outlineLevel="0" collapsed="false">
      <c r="A12918" s="37"/>
      <c r="B12918" s="38"/>
      <c r="C12918" s="39"/>
      <c r="D12918" s="39"/>
      <c r="E12918" s="40"/>
      <c r="F12918" s="41" t="str">
        <f aca="false">IF(A12918="","",INDEX(Assumptions!$B$16:$B$18,MATCH(C12918,Assumptions!$A$16:$A$18,0)))</f>
        <v/>
      </c>
      <c r="G12918" s="42" t="str">
        <f aca="false">IF(A12918="","",WORKDAY(B12918,F12918))</f>
        <v/>
      </c>
    </row>
    <row r="12919" customFormat="false" ht="15" hidden="false" customHeight="false" outlineLevel="0" collapsed="false">
      <c r="A12919" s="37"/>
      <c r="B12919" s="38"/>
      <c r="C12919" s="39"/>
      <c r="D12919" s="39"/>
      <c r="E12919" s="40"/>
      <c r="F12919" s="41" t="str">
        <f aca="false">IF(A12919="","",INDEX(Assumptions!$B$16:$B$18,MATCH(C12919,Assumptions!$A$16:$A$18,0)))</f>
        <v/>
      </c>
      <c r="G12919" s="42" t="str">
        <f aca="false">IF(A12919="","",WORKDAY(B12919,F12919))</f>
        <v/>
      </c>
    </row>
    <row r="12920" customFormat="false" ht="15" hidden="false" customHeight="false" outlineLevel="0" collapsed="false">
      <c r="A12920" s="37"/>
      <c r="B12920" s="38"/>
      <c r="C12920" s="39"/>
      <c r="D12920" s="39"/>
      <c r="E12920" s="40"/>
      <c r="F12920" s="41" t="str">
        <f aca="false">IF(A12920="","",INDEX(Assumptions!$B$16:$B$18,MATCH(C12920,Assumptions!$A$16:$A$18,0)))</f>
        <v/>
      </c>
      <c r="G12920" s="42" t="str">
        <f aca="false">IF(A12920="","",WORKDAY(B12920,F12920))</f>
        <v/>
      </c>
    </row>
    <row r="12921" customFormat="false" ht="15" hidden="false" customHeight="false" outlineLevel="0" collapsed="false">
      <c r="A12921" s="37"/>
      <c r="B12921" s="38"/>
      <c r="C12921" s="39"/>
      <c r="D12921" s="39"/>
      <c r="E12921" s="40"/>
      <c r="F12921" s="41" t="str">
        <f aca="false">IF(A12921="","",INDEX(Assumptions!$B$16:$B$18,MATCH(C12921,Assumptions!$A$16:$A$18,0)))</f>
        <v/>
      </c>
      <c r="G12921" s="42" t="str">
        <f aca="false">IF(A12921="","",WORKDAY(B12921,F12921))</f>
        <v/>
      </c>
    </row>
    <row r="12922" customFormat="false" ht="15" hidden="false" customHeight="false" outlineLevel="0" collapsed="false">
      <c r="A12922" s="37"/>
      <c r="B12922" s="38"/>
      <c r="C12922" s="39"/>
      <c r="D12922" s="39"/>
      <c r="E12922" s="40"/>
      <c r="F12922" s="41" t="str">
        <f aca="false">IF(A12922="","",INDEX(Assumptions!$B$16:$B$18,MATCH(C12922,Assumptions!$A$16:$A$18,0)))</f>
        <v/>
      </c>
      <c r="G12922" s="42" t="str">
        <f aca="false">IF(A12922="","",WORKDAY(B12922,F12922))</f>
        <v/>
      </c>
    </row>
    <row r="12923" customFormat="false" ht="15" hidden="false" customHeight="false" outlineLevel="0" collapsed="false">
      <c r="A12923" s="37"/>
      <c r="B12923" s="38"/>
      <c r="C12923" s="39"/>
      <c r="D12923" s="39"/>
      <c r="E12923" s="40"/>
      <c r="F12923" s="41" t="str">
        <f aca="false">IF(A12923="","",INDEX(Assumptions!$B$16:$B$18,MATCH(C12923,Assumptions!$A$16:$A$18,0)))</f>
        <v/>
      </c>
      <c r="G12923" s="42" t="str">
        <f aca="false">IF(A12923="","",WORKDAY(B12923,F12923))</f>
        <v/>
      </c>
    </row>
    <row r="12924" customFormat="false" ht="15" hidden="false" customHeight="false" outlineLevel="0" collapsed="false">
      <c r="A12924" s="37"/>
      <c r="B12924" s="38"/>
      <c r="C12924" s="39"/>
      <c r="D12924" s="39"/>
      <c r="E12924" s="40"/>
      <c r="F12924" s="41" t="str">
        <f aca="false">IF(A12924="","",INDEX(Assumptions!$B$16:$B$18,MATCH(C12924,Assumptions!$A$16:$A$18,0)))</f>
        <v/>
      </c>
      <c r="G12924" s="42" t="str">
        <f aca="false">IF(A12924="","",WORKDAY(B12924,F12924))</f>
        <v/>
      </c>
    </row>
    <row r="12925" customFormat="false" ht="15" hidden="false" customHeight="false" outlineLevel="0" collapsed="false">
      <c r="A12925" s="37"/>
      <c r="B12925" s="38"/>
      <c r="C12925" s="39"/>
      <c r="D12925" s="39"/>
      <c r="E12925" s="40"/>
      <c r="F12925" s="41" t="str">
        <f aca="false">IF(A12925="","",INDEX(Assumptions!$B$16:$B$18,MATCH(C12925,Assumptions!$A$16:$A$18,0)))</f>
        <v/>
      </c>
      <c r="G12925" s="42" t="str">
        <f aca="false">IF(A12925="","",WORKDAY(B12925,F12925))</f>
        <v/>
      </c>
    </row>
    <row r="12926" customFormat="false" ht="15" hidden="false" customHeight="false" outlineLevel="0" collapsed="false">
      <c r="A12926" s="37"/>
      <c r="B12926" s="38"/>
      <c r="C12926" s="39"/>
      <c r="D12926" s="39"/>
      <c r="E12926" s="40"/>
      <c r="F12926" s="41" t="str">
        <f aca="false">IF(A12926="","",INDEX(Assumptions!$B$16:$B$18,MATCH(C12926,Assumptions!$A$16:$A$18,0)))</f>
        <v/>
      </c>
      <c r="G12926" s="42" t="str">
        <f aca="false">IF(A12926="","",WORKDAY(B12926,F12926))</f>
        <v/>
      </c>
    </row>
    <row r="12927" customFormat="false" ht="15" hidden="false" customHeight="false" outlineLevel="0" collapsed="false">
      <c r="A12927" s="37"/>
      <c r="B12927" s="38"/>
      <c r="C12927" s="39"/>
      <c r="D12927" s="39"/>
      <c r="E12927" s="40"/>
      <c r="F12927" s="41" t="str">
        <f aca="false">IF(A12927="","",INDEX(Assumptions!$B$16:$B$18,MATCH(C12927,Assumptions!$A$16:$A$18,0)))</f>
        <v/>
      </c>
      <c r="G12927" s="42" t="str">
        <f aca="false">IF(A12927="","",WORKDAY(B12927,F12927))</f>
        <v/>
      </c>
    </row>
    <row r="12928" customFormat="false" ht="15" hidden="false" customHeight="false" outlineLevel="0" collapsed="false">
      <c r="A12928" s="37"/>
      <c r="B12928" s="38"/>
      <c r="C12928" s="39"/>
      <c r="D12928" s="39"/>
      <c r="E12928" s="40"/>
      <c r="F12928" s="41" t="str">
        <f aca="false">IF(A12928="","",INDEX(Assumptions!$B$16:$B$18,MATCH(C12928,Assumptions!$A$16:$A$18,0)))</f>
        <v/>
      </c>
      <c r="G12928" s="42" t="str">
        <f aca="false">IF(A12928="","",WORKDAY(B12928,F12928))</f>
        <v/>
      </c>
    </row>
    <row r="12929" customFormat="false" ht="15" hidden="false" customHeight="false" outlineLevel="0" collapsed="false">
      <c r="A12929" s="37"/>
      <c r="B12929" s="38"/>
      <c r="C12929" s="39"/>
      <c r="D12929" s="39"/>
      <c r="E12929" s="40"/>
      <c r="F12929" s="41" t="str">
        <f aca="false">IF(A12929="","",INDEX(Assumptions!$B$16:$B$18,MATCH(C12929,Assumptions!$A$16:$A$18,0)))</f>
        <v/>
      </c>
      <c r="G12929" s="42" t="str">
        <f aca="false">IF(A12929="","",WORKDAY(B12929,F12929))</f>
        <v/>
      </c>
    </row>
    <row r="12930" customFormat="false" ht="15" hidden="false" customHeight="false" outlineLevel="0" collapsed="false">
      <c r="A12930" s="37"/>
      <c r="B12930" s="38"/>
      <c r="C12930" s="39"/>
      <c r="D12930" s="39"/>
      <c r="E12930" s="40"/>
      <c r="F12930" s="41" t="str">
        <f aca="false">IF(A12930="","",INDEX(Assumptions!$B$16:$B$18,MATCH(C12930,Assumptions!$A$16:$A$18,0)))</f>
        <v/>
      </c>
      <c r="G12930" s="42" t="str">
        <f aca="false">IF(A12930="","",WORKDAY(B12930,F12930))</f>
        <v/>
      </c>
    </row>
    <row r="12931" customFormat="false" ht="15" hidden="false" customHeight="false" outlineLevel="0" collapsed="false">
      <c r="A12931" s="37"/>
      <c r="B12931" s="38"/>
      <c r="C12931" s="39"/>
      <c r="D12931" s="39"/>
      <c r="E12931" s="40"/>
      <c r="F12931" s="41" t="str">
        <f aca="false">IF(A12931="","",INDEX(Assumptions!$B$16:$B$18,MATCH(C12931,Assumptions!$A$16:$A$18,0)))</f>
        <v/>
      </c>
      <c r="G12931" s="42" t="str">
        <f aca="false">IF(A12931="","",WORKDAY(B12931,F12931))</f>
        <v/>
      </c>
    </row>
    <row r="12932" customFormat="false" ht="15" hidden="false" customHeight="false" outlineLevel="0" collapsed="false">
      <c r="A12932" s="37"/>
      <c r="B12932" s="38"/>
      <c r="C12932" s="39"/>
      <c r="D12932" s="39"/>
      <c r="E12932" s="40"/>
      <c r="F12932" s="41" t="str">
        <f aca="false">IF(A12932="","",INDEX(Assumptions!$B$16:$B$18,MATCH(C12932,Assumptions!$A$16:$A$18,0)))</f>
        <v/>
      </c>
      <c r="G12932" s="42" t="str">
        <f aca="false">IF(A12932="","",WORKDAY(B12932,F12932))</f>
        <v/>
      </c>
    </row>
    <row r="12933" customFormat="false" ht="15" hidden="false" customHeight="false" outlineLevel="0" collapsed="false">
      <c r="A12933" s="37"/>
      <c r="B12933" s="38"/>
      <c r="C12933" s="39"/>
      <c r="D12933" s="39"/>
      <c r="E12933" s="40"/>
      <c r="F12933" s="41" t="str">
        <f aca="false">IF(A12933="","",INDEX(Assumptions!$B$16:$B$18,MATCH(C12933,Assumptions!$A$16:$A$18,0)))</f>
        <v/>
      </c>
      <c r="G12933" s="42" t="str">
        <f aca="false">IF(A12933="","",WORKDAY(B12933,F12933))</f>
        <v/>
      </c>
    </row>
    <row r="12934" customFormat="false" ht="15" hidden="false" customHeight="false" outlineLevel="0" collapsed="false">
      <c r="A12934" s="37"/>
      <c r="B12934" s="38"/>
      <c r="C12934" s="39"/>
      <c r="D12934" s="39"/>
      <c r="E12934" s="40"/>
      <c r="F12934" s="41" t="str">
        <f aca="false">IF(A12934="","",INDEX(Assumptions!$B$16:$B$18,MATCH(C12934,Assumptions!$A$16:$A$18,0)))</f>
        <v/>
      </c>
      <c r="G12934" s="42" t="str">
        <f aca="false">IF(A12934="","",WORKDAY(B12934,F12934))</f>
        <v/>
      </c>
    </row>
    <row r="12935" customFormat="false" ht="15" hidden="false" customHeight="false" outlineLevel="0" collapsed="false">
      <c r="A12935" s="37"/>
      <c r="B12935" s="38"/>
      <c r="C12935" s="39"/>
      <c r="D12935" s="39"/>
      <c r="E12935" s="40"/>
      <c r="F12935" s="41" t="str">
        <f aca="false">IF(A12935="","",INDEX(Assumptions!$B$16:$B$18,MATCH(C12935,Assumptions!$A$16:$A$18,0)))</f>
        <v/>
      </c>
      <c r="G12935" s="42" t="str">
        <f aca="false">IF(A12935="","",WORKDAY(B12935,F12935))</f>
        <v/>
      </c>
    </row>
    <row r="12936" customFormat="false" ht="15" hidden="false" customHeight="false" outlineLevel="0" collapsed="false">
      <c r="A12936" s="37"/>
      <c r="B12936" s="38"/>
      <c r="C12936" s="39"/>
      <c r="D12936" s="39"/>
      <c r="E12936" s="40"/>
      <c r="F12936" s="41" t="str">
        <f aca="false">IF(A12936="","",INDEX(Assumptions!$B$16:$B$18,MATCH(C12936,Assumptions!$A$16:$A$18,0)))</f>
        <v/>
      </c>
      <c r="G12936" s="42" t="str">
        <f aca="false">IF(A12936="","",WORKDAY(B12936,F12936))</f>
        <v/>
      </c>
    </row>
    <row r="12937" customFormat="false" ht="15" hidden="false" customHeight="false" outlineLevel="0" collapsed="false">
      <c r="A12937" s="37"/>
      <c r="B12937" s="38"/>
      <c r="C12937" s="39"/>
      <c r="D12937" s="39"/>
      <c r="E12937" s="40"/>
      <c r="F12937" s="41" t="str">
        <f aca="false">IF(A12937="","",INDEX(Assumptions!$B$16:$B$18,MATCH(C12937,Assumptions!$A$16:$A$18,0)))</f>
        <v/>
      </c>
      <c r="G12937" s="42" t="str">
        <f aca="false">IF(A12937="","",WORKDAY(B12937,F12937))</f>
        <v/>
      </c>
    </row>
    <row r="12938" customFormat="false" ht="15" hidden="false" customHeight="false" outlineLevel="0" collapsed="false">
      <c r="A12938" s="37"/>
      <c r="B12938" s="38"/>
      <c r="C12938" s="39"/>
      <c r="D12938" s="39"/>
      <c r="E12938" s="40"/>
      <c r="F12938" s="41" t="str">
        <f aca="false">IF(A12938="","",INDEX(Assumptions!$B$16:$B$18,MATCH(C12938,Assumptions!$A$16:$A$18,0)))</f>
        <v/>
      </c>
      <c r="G12938" s="42" t="str">
        <f aca="false">IF(A12938="","",WORKDAY(B12938,F12938))</f>
        <v/>
      </c>
    </row>
    <row r="12939" customFormat="false" ht="15" hidden="false" customHeight="false" outlineLevel="0" collapsed="false">
      <c r="A12939" s="37"/>
      <c r="B12939" s="38"/>
      <c r="C12939" s="39"/>
      <c r="D12939" s="39"/>
      <c r="E12939" s="40"/>
      <c r="F12939" s="41" t="str">
        <f aca="false">IF(A12939="","",INDEX(Assumptions!$B$16:$B$18,MATCH(C12939,Assumptions!$A$16:$A$18,0)))</f>
        <v/>
      </c>
      <c r="G12939" s="42" t="str">
        <f aca="false">IF(A12939="","",WORKDAY(B12939,F12939))</f>
        <v/>
      </c>
    </row>
    <row r="12940" customFormat="false" ht="15" hidden="false" customHeight="false" outlineLevel="0" collapsed="false">
      <c r="A12940" s="37"/>
      <c r="B12940" s="38"/>
      <c r="C12940" s="39"/>
      <c r="D12940" s="39"/>
      <c r="E12940" s="40"/>
      <c r="F12940" s="41" t="str">
        <f aca="false">IF(A12940="","",INDEX(Assumptions!$B$16:$B$18,MATCH(C12940,Assumptions!$A$16:$A$18,0)))</f>
        <v/>
      </c>
      <c r="G12940" s="42" t="str">
        <f aca="false">IF(A12940="","",WORKDAY(B12940,F12940))</f>
        <v/>
      </c>
    </row>
    <row r="12941" customFormat="false" ht="15" hidden="false" customHeight="false" outlineLevel="0" collapsed="false">
      <c r="A12941" s="37"/>
      <c r="B12941" s="38"/>
      <c r="C12941" s="39"/>
      <c r="D12941" s="39"/>
      <c r="E12941" s="40"/>
      <c r="F12941" s="41" t="str">
        <f aca="false">IF(A12941="","",INDEX(Assumptions!$B$16:$B$18,MATCH(C12941,Assumptions!$A$16:$A$18,0)))</f>
        <v/>
      </c>
      <c r="G12941" s="42" t="str">
        <f aca="false">IF(A12941="","",WORKDAY(B12941,F12941))</f>
        <v/>
      </c>
    </row>
    <row r="12942" customFormat="false" ht="15" hidden="false" customHeight="false" outlineLevel="0" collapsed="false">
      <c r="A12942" s="37"/>
      <c r="B12942" s="38"/>
      <c r="C12942" s="39"/>
      <c r="D12942" s="39"/>
      <c r="E12942" s="40"/>
      <c r="F12942" s="41" t="str">
        <f aca="false">IF(A12942="","",INDEX(Assumptions!$B$16:$B$18,MATCH(C12942,Assumptions!$A$16:$A$18,0)))</f>
        <v/>
      </c>
      <c r="G12942" s="42" t="str">
        <f aca="false">IF(A12942="","",WORKDAY(B12942,F12942))</f>
        <v/>
      </c>
    </row>
    <row r="12943" customFormat="false" ht="15" hidden="false" customHeight="false" outlineLevel="0" collapsed="false">
      <c r="A12943" s="37"/>
      <c r="B12943" s="38"/>
      <c r="C12943" s="39"/>
      <c r="D12943" s="39"/>
      <c r="E12943" s="40"/>
      <c r="F12943" s="41" t="str">
        <f aca="false">IF(A12943="","",INDEX(Assumptions!$B$16:$B$18,MATCH(C12943,Assumptions!$A$16:$A$18,0)))</f>
        <v/>
      </c>
      <c r="G12943" s="42" t="str">
        <f aca="false">IF(A12943="","",WORKDAY(B12943,F12943))</f>
        <v/>
      </c>
    </row>
    <row r="12944" customFormat="false" ht="15" hidden="false" customHeight="false" outlineLevel="0" collapsed="false">
      <c r="A12944" s="37"/>
      <c r="B12944" s="38"/>
      <c r="C12944" s="39"/>
      <c r="D12944" s="39"/>
      <c r="E12944" s="40"/>
      <c r="F12944" s="41" t="str">
        <f aca="false">IF(A12944="","",INDEX(Assumptions!$B$16:$B$18,MATCH(C12944,Assumptions!$A$16:$A$18,0)))</f>
        <v/>
      </c>
      <c r="G12944" s="42" t="str">
        <f aca="false">IF(A12944="","",WORKDAY(B12944,F12944))</f>
        <v/>
      </c>
    </row>
    <row r="12945" customFormat="false" ht="15" hidden="false" customHeight="false" outlineLevel="0" collapsed="false">
      <c r="A12945" s="37"/>
      <c r="B12945" s="38"/>
      <c r="C12945" s="39"/>
      <c r="D12945" s="39"/>
      <c r="E12945" s="40"/>
      <c r="F12945" s="41" t="str">
        <f aca="false">IF(A12945="","",INDEX(Assumptions!$B$16:$B$18,MATCH(C12945,Assumptions!$A$16:$A$18,0)))</f>
        <v/>
      </c>
      <c r="G12945" s="42" t="str">
        <f aca="false">IF(A12945="","",WORKDAY(B12945,F12945))</f>
        <v/>
      </c>
    </row>
    <row r="12946" customFormat="false" ht="15" hidden="false" customHeight="false" outlineLevel="0" collapsed="false">
      <c r="A12946" s="37"/>
      <c r="B12946" s="38"/>
      <c r="C12946" s="39"/>
      <c r="D12946" s="39"/>
      <c r="E12946" s="40"/>
      <c r="F12946" s="41" t="str">
        <f aca="false">IF(A12946="","",INDEX(Assumptions!$B$16:$B$18,MATCH(C12946,Assumptions!$A$16:$A$18,0)))</f>
        <v/>
      </c>
      <c r="G12946" s="42" t="str">
        <f aca="false">IF(A12946="","",WORKDAY(B12946,F12946))</f>
        <v/>
      </c>
    </row>
    <row r="12947" customFormat="false" ht="15" hidden="false" customHeight="false" outlineLevel="0" collapsed="false">
      <c r="A12947" s="37"/>
      <c r="B12947" s="38"/>
      <c r="C12947" s="39"/>
      <c r="D12947" s="39"/>
      <c r="E12947" s="40"/>
      <c r="F12947" s="41" t="str">
        <f aca="false">IF(A12947="","",INDEX(Assumptions!$B$16:$B$18,MATCH(C12947,Assumptions!$A$16:$A$18,0)))</f>
        <v/>
      </c>
      <c r="G12947" s="42" t="str">
        <f aca="false">IF(A12947="","",WORKDAY(B12947,F12947))</f>
        <v/>
      </c>
    </row>
    <row r="12948" customFormat="false" ht="15" hidden="false" customHeight="false" outlineLevel="0" collapsed="false">
      <c r="A12948" s="37"/>
      <c r="B12948" s="38"/>
      <c r="C12948" s="39"/>
      <c r="D12948" s="39"/>
      <c r="E12948" s="40"/>
      <c r="F12948" s="41" t="str">
        <f aca="false">IF(A12948="","",INDEX(Assumptions!$B$16:$B$18,MATCH(C12948,Assumptions!$A$16:$A$18,0)))</f>
        <v/>
      </c>
      <c r="G12948" s="42" t="str">
        <f aca="false">IF(A12948="","",WORKDAY(B12948,F12948))</f>
        <v/>
      </c>
    </row>
    <row r="12949" customFormat="false" ht="15" hidden="false" customHeight="false" outlineLevel="0" collapsed="false">
      <c r="A12949" s="37"/>
      <c r="B12949" s="38"/>
      <c r="C12949" s="39"/>
      <c r="D12949" s="39"/>
      <c r="E12949" s="40"/>
      <c r="F12949" s="41" t="str">
        <f aca="false">IF(A12949="","",INDEX(Assumptions!$B$16:$B$18,MATCH(C12949,Assumptions!$A$16:$A$18,0)))</f>
        <v/>
      </c>
      <c r="G12949" s="42" t="str">
        <f aca="false">IF(A12949="","",WORKDAY(B12949,F12949))</f>
        <v/>
      </c>
    </row>
    <row r="12950" customFormat="false" ht="15" hidden="false" customHeight="false" outlineLevel="0" collapsed="false">
      <c r="A12950" s="37"/>
      <c r="B12950" s="38"/>
      <c r="C12950" s="39"/>
      <c r="D12950" s="39"/>
      <c r="E12950" s="40"/>
      <c r="F12950" s="41" t="str">
        <f aca="false">IF(A12950="","",INDEX(Assumptions!$B$16:$B$18,MATCH(C12950,Assumptions!$A$16:$A$18,0)))</f>
        <v/>
      </c>
      <c r="G12950" s="42" t="str">
        <f aca="false">IF(A12950="","",WORKDAY(B12950,F12950))</f>
        <v/>
      </c>
    </row>
    <row r="12951" customFormat="false" ht="15" hidden="false" customHeight="false" outlineLevel="0" collapsed="false">
      <c r="A12951" s="37"/>
      <c r="B12951" s="38"/>
      <c r="C12951" s="39"/>
      <c r="D12951" s="39"/>
      <c r="E12951" s="40"/>
      <c r="F12951" s="41" t="str">
        <f aca="false">IF(A12951="","",INDEX(Assumptions!$B$16:$B$18,MATCH(C12951,Assumptions!$A$16:$A$18,0)))</f>
        <v/>
      </c>
      <c r="G12951" s="42" t="str">
        <f aca="false">IF(A12951="","",WORKDAY(B12951,F12951))</f>
        <v/>
      </c>
    </row>
    <row r="12952" customFormat="false" ht="15" hidden="false" customHeight="false" outlineLevel="0" collapsed="false">
      <c r="A12952" s="37"/>
      <c r="B12952" s="38"/>
      <c r="C12952" s="39"/>
      <c r="D12952" s="39"/>
      <c r="E12952" s="40"/>
      <c r="F12952" s="41" t="str">
        <f aca="false">IF(A12952="","",INDEX(Assumptions!$B$16:$B$18,MATCH(C12952,Assumptions!$A$16:$A$18,0)))</f>
        <v/>
      </c>
      <c r="G12952" s="42" t="str">
        <f aca="false">IF(A12952="","",WORKDAY(B12952,F12952))</f>
        <v/>
      </c>
    </row>
    <row r="12953" customFormat="false" ht="15" hidden="false" customHeight="false" outlineLevel="0" collapsed="false">
      <c r="A12953" s="37"/>
      <c r="B12953" s="38"/>
      <c r="C12953" s="39"/>
      <c r="D12953" s="39"/>
      <c r="E12953" s="40"/>
      <c r="F12953" s="41" t="str">
        <f aca="false">IF(A12953="","",INDEX(Assumptions!$B$16:$B$18,MATCH(C12953,Assumptions!$A$16:$A$18,0)))</f>
        <v/>
      </c>
      <c r="G12953" s="42" t="str">
        <f aca="false">IF(A12953="","",WORKDAY(B12953,F12953))</f>
        <v/>
      </c>
    </row>
    <row r="12954" customFormat="false" ht="15" hidden="false" customHeight="false" outlineLevel="0" collapsed="false">
      <c r="A12954" s="37"/>
      <c r="B12954" s="38"/>
      <c r="C12954" s="39"/>
      <c r="D12954" s="39"/>
      <c r="E12954" s="40"/>
      <c r="F12954" s="41" t="str">
        <f aca="false">IF(A12954="","",INDEX(Assumptions!$B$16:$B$18,MATCH(C12954,Assumptions!$A$16:$A$18,0)))</f>
        <v/>
      </c>
      <c r="G12954" s="42" t="str">
        <f aca="false">IF(A12954="","",WORKDAY(B12954,F12954))</f>
        <v/>
      </c>
    </row>
    <row r="12955" customFormat="false" ht="15" hidden="false" customHeight="false" outlineLevel="0" collapsed="false">
      <c r="A12955" s="37"/>
      <c r="B12955" s="38"/>
      <c r="C12955" s="39"/>
      <c r="D12955" s="39"/>
      <c r="E12955" s="40"/>
      <c r="F12955" s="41" t="str">
        <f aca="false">IF(A12955="","",INDEX(Assumptions!$B$16:$B$18,MATCH(C12955,Assumptions!$A$16:$A$18,0)))</f>
        <v/>
      </c>
      <c r="G12955" s="42" t="str">
        <f aca="false">IF(A12955="","",WORKDAY(B12955,F12955))</f>
        <v/>
      </c>
    </row>
    <row r="12956" customFormat="false" ht="15" hidden="false" customHeight="false" outlineLevel="0" collapsed="false">
      <c r="A12956" s="37"/>
      <c r="B12956" s="38"/>
      <c r="C12956" s="39"/>
      <c r="D12956" s="39"/>
      <c r="E12956" s="40"/>
      <c r="F12956" s="41" t="str">
        <f aca="false">IF(A12956="","",INDEX(Assumptions!$B$16:$B$18,MATCH(C12956,Assumptions!$A$16:$A$18,0)))</f>
        <v/>
      </c>
      <c r="G12956" s="42" t="str">
        <f aca="false">IF(A12956="","",WORKDAY(B12956,F12956))</f>
        <v/>
      </c>
    </row>
    <row r="12957" customFormat="false" ht="15" hidden="false" customHeight="false" outlineLevel="0" collapsed="false">
      <c r="A12957" s="37"/>
      <c r="B12957" s="38"/>
      <c r="C12957" s="39"/>
      <c r="D12957" s="39"/>
      <c r="E12957" s="40"/>
      <c r="F12957" s="41" t="str">
        <f aca="false">IF(A12957="","",INDEX(Assumptions!$B$16:$B$18,MATCH(C12957,Assumptions!$A$16:$A$18,0)))</f>
        <v/>
      </c>
      <c r="G12957" s="42" t="str">
        <f aca="false">IF(A12957="","",WORKDAY(B12957,F12957))</f>
        <v/>
      </c>
    </row>
    <row r="12958" customFormat="false" ht="15" hidden="false" customHeight="false" outlineLevel="0" collapsed="false">
      <c r="A12958" s="37"/>
      <c r="B12958" s="38"/>
      <c r="C12958" s="39"/>
      <c r="D12958" s="39"/>
      <c r="E12958" s="40"/>
      <c r="F12958" s="41" t="str">
        <f aca="false">IF(A12958="","",INDEX(Assumptions!$B$16:$B$18,MATCH(C12958,Assumptions!$A$16:$A$18,0)))</f>
        <v/>
      </c>
      <c r="G12958" s="42" t="str">
        <f aca="false">IF(A12958="","",WORKDAY(B12958,F12958))</f>
        <v/>
      </c>
    </row>
    <row r="12959" customFormat="false" ht="15" hidden="false" customHeight="false" outlineLevel="0" collapsed="false">
      <c r="A12959" s="37"/>
      <c r="B12959" s="38"/>
      <c r="C12959" s="39"/>
      <c r="D12959" s="39"/>
      <c r="E12959" s="40"/>
      <c r="F12959" s="41" t="str">
        <f aca="false">IF(A12959="","",INDEX(Assumptions!$B$16:$B$18,MATCH(C12959,Assumptions!$A$16:$A$18,0)))</f>
        <v/>
      </c>
      <c r="G12959" s="42" t="str">
        <f aca="false">IF(A12959="","",WORKDAY(B12959,F12959))</f>
        <v/>
      </c>
    </row>
    <row r="12960" customFormat="false" ht="15" hidden="false" customHeight="false" outlineLevel="0" collapsed="false">
      <c r="A12960" s="37"/>
      <c r="B12960" s="38"/>
      <c r="C12960" s="39"/>
      <c r="D12960" s="39"/>
      <c r="E12960" s="40"/>
      <c r="F12960" s="41" t="str">
        <f aca="false">IF(A12960="","",INDEX(Assumptions!$B$16:$B$18,MATCH(C12960,Assumptions!$A$16:$A$18,0)))</f>
        <v/>
      </c>
      <c r="G12960" s="42" t="str">
        <f aca="false">IF(A12960="","",WORKDAY(B12960,F12960))</f>
        <v/>
      </c>
    </row>
    <row r="12961" customFormat="false" ht="15" hidden="false" customHeight="false" outlineLevel="0" collapsed="false">
      <c r="A12961" s="37"/>
      <c r="B12961" s="38"/>
      <c r="C12961" s="39"/>
      <c r="D12961" s="39"/>
      <c r="E12961" s="40"/>
      <c r="F12961" s="41" t="str">
        <f aca="false">IF(A12961="","",INDEX(Assumptions!$B$16:$B$18,MATCH(C12961,Assumptions!$A$16:$A$18,0)))</f>
        <v/>
      </c>
      <c r="G12961" s="42" t="str">
        <f aca="false">IF(A12961="","",WORKDAY(B12961,F12961))</f>
        <v/>
      </c>
    </row>
    <row r="12962" customFormat="false" ht="15" hidden="false" customHeight="false" outlineLevel="0" collapsed="false">
      <c r="A12962" s="37"/>
      <c r="B12962" s="38"/>
      <c r="C12962" s="39"/>
      <c r="D12962" s="39"/>
      <c r="E12962" s="40"/>
      <c r="F12962" s="41" t="str">
        <f aca="false">IF(A12962="","",INDEX(Assumptions!$B$16:$B$18,MATCH(C12962,Assumptions!$A$16:$A$18,0)))</f>
        <v/>
      </c>
      <c r="G12962" s="42" t="str">
        <f aca="false">IF(A12962="","",WORKDAY(B12962,F12962))</f>
        <v/>
      </c>
    </row>
    <row r="12963" customFormat="false" ht="15" hidden="false" customHeight="false" outlineLevel="0" collapsed="false">
      <c r="A12963" s="37"/>
      <c r="B12963" s="38"/>
      <c r="C12963" s="39"/>
      <c r="D12963" s="39"/>
      <c r="E12963" s="40"/>
      <c r="F12963" s="41" t="str">
        <f aca="false">IF(A12963="","",INDEX(Assumptions!$B$16:$B$18,MATCH(C12963,Assumptions!$A$16:$A$18,0)))</f>
        <v/>
      </c>
      <c r="G12963" s="42" t="str">
        <f aca="false">IF(A12963="","",WORKDAY(B12963,F12963))</f>
        <v/>
      </c>
    </row>
    <row r="12964" customFormat="false" ht="15" hidden="false" customHeight="false" outlineLevel="0" collapsed="false">
      <c r="A12964" s="37"/>
      <c r="B12964" s="38"/>
      <c r="C12964" s="39"/>
      <c r="D12964" s="39"/>
      <c r="E12964" s="40"/>
      <c r="F12964" s="41" t="str">
        <f aca="false">IF(A12964="","",INDEX(Assumptions!$B$16:$B$18,MATCH(C12964,Assumptions!$A$16:$A$18,0)))</f>
        <v/>
      </c>
      <c r="G12964" s="42" t="str">
        <f aca="false">IF(A12964="","",WORKDAY(B12964,F12964))</f>
        <v/>
      </c>
    </row>
    <row r="12965" customFormat="false" ht="15" hidden="false" customHeight="false" outlineLevel="0" collapsed="false">
      <c r="A12965" s="37"/>
      <c r="B12965" s="38"/>
      <c r="C12965" s="39"/>
      <c r="D12965" s="39"/>
      <c r="E12965" s="40"/>
      <c r="F12965" s="41" t="str">
        <f aca="false">IF(A12965="","",INDEX(Assumptions!$B$16:$B$18,MATCH(C12965,Assumptions!$A$16:$A$18,0)))</f>
        <v/>
      </c>
      <c r="G12965" s="42" t="str">
        <f aca="false">IF(A12965="","",WORKDAY(B12965,F12965))</f>
        <v/>
      </c>
    </row>
    <row r="12966" customFormat="false" ht="15" hidden="false" customHeight="false" outlineLevel="0" collapsed="false">
      <c r="A12966" s="37"/>
      <c r="B12966" s="38"/>
      <c r="C12966" s="39"/>
      <c r="D12966" s="39"/>
      <c r="E12966" s="40"/>
      <c r="F12966" s="41" t="str">
        <f aca="false">IF(A12966="","",INDEX(Assumptions!$B$16:$B$18,MATCH(C12966,Assumptions!$A$16:$A$18,0)))</f>
        <v/>
      </c>
      <c r="G12966" s="42" t="str">
        <f aca="false">IF(A12966="","",WORKDAY(B12966,F12966))</f>
        <v/>
      </c>
    </row>
    <row r="12967" customFormat="false" ht="15" hidden="false" customHeight="false" outlineLevel="0" collapsed="false">
      <c r="A12967" s="37"/>
      <c r="B12967" s="38"/>
      <c r="C12967" s="39"/>
      <c r="D12967" s="39"/>
      <c r="E12967" s="40"/>
      <c r="F12967" s="41" t="str">
        <f aca="false">IF(A12967="","",INDEX(Assumptions!$B$16:$B$18,MATCH(C12967,Assumptions!$A$16:$A$18,0)))</f>
        <v/>
      </c>
      <c r="G12967" s="42" t="str">
        <f aca="false">IF(A12967="","",WORKDAY(B12967,F12967))</f>
        <v/>
      </c>
    </row>
    <row r="12968" customFormat="false" ht="15" hidden="false" customHeight="false" outlineLevel="0" collapsed="false">
      <c r="A12968" s="37"/>
      <c r="B12968" s="38"/>
      <c r="C12968" s="39"/>
      <c r="D12968" s="39"/>
      <c r="E12968" s="40"/>
      <c r="F12968" s="41" t="str">
        <f aca="false">IF(A12968="","",INDEX(Assumptions!$B$16:$B$18,MATCH(C12968,Assumptions!$A$16:$A$18,0)))</f>
        <v/>
      </c>
      <c r="G12968" s="42" t="str">
        <f aca="false">IF(A12968="","",WORKDAY(B12968,F12968))</f>
        <v/>
      </c>
    </row>
    <row r="12969" customFormat="false" ht="15" hidden="false" customHeight="false" outlineLevel="0" collapsed="false">
      <c r="A12969" s="37"/>
      <c r="B12969" s="38"/>
      <c r="C12969" s="39"/>
      <c r="D12969" s="39"/>
      <c r="E12969" s="40"/>
      <c r="F12969" s="41" t="str">
        <f aca="false">IF(A12969="","",INDEX(Assumptions!$B$16:$B$18,MATCH(C12969,Assumptions!$A$16:$A$18,0)))</f>
        <v/>
      </c>
      <c r="G12969" s="42" t="str">
        <f aca="false">IF(A12969="","",WORKDAY(B12969,F12969))</f>
        <v/>
      </c>
    </row>
    <row r="12970" customFormat="false" ht="15" hidden="false" customHeight="false" outlineLevel="0" collapsed="false">
      <c r="A12970" s="37"/>
      <c r="B12970" s="38"/>
      <c r="C12970" s="39"/>
      <c r="D12970" s="39"/>
      <c r="E12970" s="40"/>
      <c r="F12970" s="41" t="str">
        <f aca="false">IF(A12970="","",INDEX(Assumptions!$B$16:$B$18,MATCH(C12970,Assumptions!$A$16:$A$18,0)))</f>
        <v/>
      </c>
      <c r="G12970" s="42" t="str">
        <f aca="false">IF(A12970="","",WORKDAY(B12970,F12970))</f>
        <v/>
      </c>
    </row>
    <row r="12971" customFormat="false" ht="15" hidden="false" customHeight="false" outlineLevel="0" collapsed="false">
      <c r="A12971" s="37"/>
      <c r="B12971" s="38"/>
      <c r="C12971" s="39"/>
      <c r="D12971" s="39"/>
      <c r="E12971" s="40"/>
      <c r="F12971" s="41" t="str">
        <f aca="false">IF(A12971="","",INDEX(Assumptions!$B$16:$B$18,MATCH(C12971,Assumptions!$A$16:$A$18,0)))</f>
        <v/>
      </c>
      <c r="G12971" s="42" t="str">
        <f aca="false">IF(A12971="","",WORKDAY(B12971,F12971))</f>
        <v/>
      </c>
    </row>
    <row r="12972" customFormat="false" ht="15" hidden="false" customHeight="false" outlineLevel="0" collapsed="false">
      <c r="A12972" s="37"/>
      <c r="B12972" s="38"/>
      <c r="C12972" s="39"/>
      <c r="D12972" s="39"/>
      <c r="E12972" s="40"/>
      <c r="F12972" s="41" t="str">
        <f aca="false">IF(A12972="","",INDEX(Assumptions!$B$16:$B$18,MATCH(C12972,Assumptions!$A$16:$A$18,0)))</f>
        <v/>
      </c>
      <c r="G12972" s="42" t="str">
        <f aca="false">IF(A12972="","",WORKDAY(B12972,F12972))</f>
        <v/>
      </c>
    </row>
    <row r="12973" customFormat="false" ht="15" hidden="false" customHeight="false" outlineLevel="0" collapsed="false">
      <c r="A12973" s="37"/>
      <c r="B12973" s="38"/>
      <c r="C12973" s="39"/>
      <c r="D12973" s="39"/>
      <c r="E12973" s="40"/>
      <c r="F12973" s="41" t="str">
        <f aca="false">IF(A12973="","",INDEX(Assumptions!$B$16:$B$18,MATCH(C12973,Assumptions!$A$16:$A$18,0)))</f>
        <v/>
      </c>
      <c r="G12973" s="42" t="str">
        <f aca="false">IF(A12973="","",WORKDAY(B12973,F12973))</f>
        <v/>
      </c>
    </row>
    <row r="12974" customFormat="false" ht="15" hidden="false" customHeight="false" outlineLevel="0" collapsed="false">
      <c r="A12974" s="37"/>
      <c r="B12974" s="38"/>
      <c r="C12974" s="39"/>
      <c r="D12974" s="39"/>
      <c r="E12974" s="40"/>
      <c r="F12974" s="41" t="str">
        <f aca="false">IF(A12974="","",INDEX(Assumptions!$B$16:$B$18,MATCH(C12974,Assumptions!$A$16:$A$18,0)))</f>
        <v/>
      </c>
      <c r="G12974" s="42" t="str">
        <f aca="false">IF(A12974="","",WORKDAY(B12974,F12974))</f>
        <v/>
      </c>
    </row>
    <row r="12975" customFormat="false" ht="15" hidden="false" customHeight="false" outlineLevel="0" collapsed="false">
      <c r="A12975" s="37"/>
      <c r="B12975" s="38"/>
      <c r="C12975" s="39"/>
      <c r="D12975" s="39"/>
      <c r="E12975" s="40"/>
      <c r="F12975" s="41" t="str">
        <f aca="false">IF(A12975="","",INDEX(Assumptions!$B$16:$B$18,MATCH(C12975,Assumptions!$A$16:$A$18,0)))</f>
        <v/>
      </c>
      <c r="G12975" s="42" t="str">
        <f aca="false">IF(A12975="","",WORKDAY(B12975,F12975))</f>
        <v/>
      </c>
    </row>
    <row r="12976" customFormat="false" ht="15" hidden="false" customHeight="false" outlineLevel="0" collapsed="false">
      <c r="A12976" s="37"/>
      <c r="B12976" s="38"/>
      <c r="C12976" s="39"/>
      <c r="D12976" s="39"/>
      <c r="E12976" s="40"/>
      <c r="F12976" s="41" t="str">
        <f aca="false">IF(A12976="","",INDEX(Assumptions!$B$16:$B$18,MATCH(C12976,Assumptions!$A$16:$A$18,0)))</f>
        <v/>
      </c>
      <c r="G12976" s="42" t="str">
        <f aca="false">IF(A12976="","",WORKDAY(B12976,F12976))</f>
        <v/>
      </c>
    </row>
    <row r="12977" customFormat="false" ht="15" hidden="false" customHeight="false" outlineLevel="0" collapsed="false">
      <c r="A12977" s="37"/>
      <c r="B12977" s="38"/>
      <c r="C12977" s="39"/>
      <c r="D12977" s="39"/>
      <c r="E12977" s="40"/>
      <c r="F12977" s="41" t="str">
        <f aca="false">IF(A12977="","",INDEX(Assumptions!$B$16:$B$18,MATCH(C12977,Assumptions!$A$16:$A$18,0)))</f>
        <v/>
      </c>
      <c r="G12977" s="42" t="str">
        <f aca="false">IF(A12977="","",WORKDAY(B12977,F12977))</f>
        <v/>
      </c>
    </row>
    <row r="12978" customFormat="false" ht="15" hidden="false" customHeight="false" outlineLevel="0" collapsed="false">
      <c r="A12978" s="37"/>
      <c r="B12978" s="38"/>
      <c r="C12978" s="39"/>
      <c r="D12978" s="39"/>
      <c r="E12978" s="40"/>
      <c r="F12978" s="41" t="str">
        <f aca="false">IF(A12978="","",INDEX(Assumptions!$B$16:$B$18,MATCH(C12978,Assumptions!$A$16:$A$18,0)))</f>
        <v/>
      </c>
      <c r="G12978" s="42" t="str">
        <f aca="false">IF(A12978="","",WORKDAY(B12978,F12978))</f>
        <v/>
      </c>
    </row>
    <row r="12979" customFormat="false" ht="15" hidden="false" customHeight="false" outlineLevel="0" collapsed="false">
      <c r="A12979" s="37"/>
      <c r="B12979" s="38"/>
      <c r="C12979" s="39"/>
      <c r="D12979" s="39"/>
      <c r="E12979" s="40"/>
      <c r="F12979" s="41" t="str">
        <f aca="false">IF(A12979="","",INDEX(Assumptions!$B$16:$B$18,MATCH(C12979,Assumptions!$A$16:$A$18,0)))</f>
        <v/>
      </c>
      <c r="G12979" s="42" t="str">
        <f aca="false">IF(A12979="","",WORKDAY(B12979,F12979))</f>
        <v/>
      </c>
    </row>
    <row r="12980" customFormat="false" ht="15" hidden="false" customHeight="false" outlineLevel="0" collapsed="false">
      <c r="A12980" s="37"/>
      <c r="B12980" s="38"/>
      <c r="C12980" s="39"/>
      <c r="D12980" s="39"/>
      <c r="E12980" s="40"/>
      <c r="F12980" s="41" t="str">
        <f aca="false">IF(A12980="","",INDEX(Assumptions!$B$16:$B$18,MATCH(C12980,Assumptions!$A$16:$A$18,0)))</f>
        <v/>
      </c>
      <c r="G12980" s="42" t="str">
        <f aca="false">IF(A12980="","",WORKDAY(B12980,F12980))</f>
        <v/>
      </c>
    </row>
    <row r="12981" customFormat="false" ht="15" hidden="false" customHeight="false" outlineLevel="0" collapsed="false">
      <c r="A12981" s="37"/>
      <c r="B12981" s="38"/>
      <c r="C12981" s="39"/>
      <c r="D12981" s="39"/>
      <c r="E12981" s="40"/>
      <c r="F12981" s="41" t="str">
        <f aca="false">IF(A12981="","",INDEX(Assumptions!$B$16:$B$18,MATCH(C12981,Assumptions!$A$16:$A$18,0)))</f>
        <v/>
      </c>
      <c r="G12981" s="42" t="str">
        <f aca="false">IF(A12981="","",WORKDAY(B12981,F12981))</f>
        <v/>
      </c>
    </row>
    <row r="12982" customFormat="false" ht="15" hidden="false" customHeight="false" outlineLevel="0" collapsed="false">
      <c r="A12982" s="37"/>
      <c r="B12982" s="38"/>
      <c r="C12982" s="39"/>
      <c r="D12982" s="39"/>
      <c r="E12982" s="40"/>
      <c r="F12982" s="41" t="str">
        <f aca="false">IF(A12982="","",INDEX(Assumptions!$B$16:$B$18,MATCH(C12982,Assumptions!$A$16:$A$18,0)))</f>
        <v/>
      </c>
      <c r="G12982" s="42" t="str">
        <f aca="false">IF(A12982="","",WORKDAY(B12982,F12982))</f>
        <v/>
      </c>
    </row>
    <row r="12983" customFormat="false" ht="15" hidden="false" customHeight="false" outlineLevel="0" collapsed="false">
      <c r="A12983" s="37"/>
      <c r="B12983" s="38"/>
      <c r="C12983" s="39"/>
      <c r="D12983" s="39"/>
      <c r="E12983" s="40"/>
      <c r="F12983" s="41" t="str">
        <f aca="false">IF(A12983="","",INDEX(Assumptions!$B$16:$B$18,MATCH(C12983,Assumptions!$A$16:$A$18,0)))</f>
        <v/>
      </c>
      <c r="G12983" s="42" t="str">
        <f aca="false">IF(A12983="","",WORKDAY(B12983,F12983))</f>
        <v/>
      </c>
    </row>
    <row r="12984" customFormat="false" ht="15" hidden="false" customHeight="false" outlineLevel="0" collapsed="false">
      <c r="A12984" s="37"/>
      <c r="B12984" s="38"/>
      <c r="C12984" s="39"/>
      <c r="D12984" s="39"/>
      <c r="E12984" s="40"/>
      <c r="F12984" s="41" t="str">
        <f aca="false">IF(A12984="","",INDEX(Assumptions!$B$16:$B$18,MATCH(C12984,Assumptions!$A$16:$A$18,0)))</f>
        <v/>
      </c>
      <c r="G12984" s="42" t="str">
        <f aca="false">IF(A12984="","",WORKDAY(B12984,F12984))</f>
        <v/>
      </c>
    </row>
    <row r="12985" customFormat="false" ht="15" hidden="false" customHeight="false" outlineLevel="0" collapsed="false">
      <c r="A12985" s="37"/>
      <c r="B12985" s="38"/>
      <c r="C12985" s="39"/>
      <c r="D12985" s="39"/>
      <c r="E12985" s="40"/>
      <c r="F12985" s="41" t="str">
        <f aca="false">IF(A12985="","",INDEX(Assumptions!$B$16:$B$18,MATCH(C12985,Assumptions!$A$16:$A$18,0)))</f>
        <v/>
      </c>
      <c r="G12985" s="42" t="str">
        <f aca="false">IF(A12985="","",WORKDAY(B12985,F12985))</f>
        <v/>
      </c>
    </row>
    <row r="12986" customFormat="false" ht="15" hidden="false" customHeight="false" outlineLevel="0" collapsed="false">
      <c r="A12986" s="37"/>
      <c r="B12986" s="38"/>
      <c r="C12986" s="39"/>
      <c r="D12986" s="39"/>
      <c r="E12986" s="40"/>
      <c r="F12986" s="41" t="str">
        <f aca="false">IF(A12986="","",INDEX(Assumptions!$B$16:$B$18,MATCH(C12986,Assumptions!$A$16:$A$18,0)))</f>
        <v/>
      </c>
      <c r="G12986" s="42" t="str">
        <f aca="false">IF(A12986="","",WORKDAY(B12986,F12986))</f>
        <v/>
      </c>
    </row>
    <row r="12987" customFormat="false" ht="15" hidden="false" customHeight="false" outlineLevel="0" collapsed="false">
      <c r="A12987" s="37"/>
      <c r="B12987" s="38"/>
      <c r="C12987" s="39"/>
      <c r="D12987" s="39"/>
      <c r="E12987" s="40"/>
      <c r="F12987" s="41" t="str">
        <f aca="false">IF(A12987="","",INDEX(Assumptions!$B$16:$B$18,MATCH(C12987,Assumptions!$A$16:$A$18,0)))</f>
        <v/>
      </c>
      <c r="G12987" s="42" t="str">
        <f aca="false">IF(A12987="","",WORKDAY(B12987,F12987))</f>
        <v/>
      </c>
    </row>
    <row r="12988" customFormat="false" ht="15" hidden="false" customHeight="false" outlineLevel="0" collapsed="false">
      <c r="A12988" s="37"/>
      <c r="B12988" s="38"/>
      <c r="C12988" s="39"/>
      <c r="D12988" s="39"/>
      <c r="E12988" s="40"/>
      <c r="F12988" s="41" t="str">
        <f aca="false">IF(A12988="","",INDEX(Assumptions!$B$16:$B$18,MATCH(C12988,Assumptions!$A$16:$A$18,0)))</f>
        <v/>
      </c>
      <c r="G12988" s="42" t="str">
        <f aca="false">IF(A12988="","",WORKDAY(B12988,F12988))</f>
        <v/>
      </c>
    </row>
    <row r="12989" customFormat="false" ht="15" hidden="false" customHeight="false" outlineLevel="0" collapsed="false">
      <c r="A12989" s="37"/>
      <c r="B12989" s="38"/>
      <c r="C12989" s="39"/>
      <c r="D12989" s="39"/>
      <c r="E12989" s="40"/>
      <c r="F12989" s="41" t="str">
        <f aca="false">IF(A12989="","",INDEX(Assumptions!$B$16:$B$18,MATCH(C12989,Assumptions!$A$16:$A$18,0)))</f>
        <v/>
      </c>
      <c r="G12989" s="42" t="str">
        <f aca="false">IF(A12989="","",WORKDAY(B12989,F12989))</f>
        <v/>
      </c>
    </row>
    <row r="12990" customFormat="false" ht="15" hidden="false" customHeight="false" outlineLevel="0" collapsed="false">
      <c r="A12990" s="37"/>
      <c r="B12990" s="38"/>
      <c r="C12990" s="39"/>
      <c r="D12990" s="39"/>
      <c r="E12990" s="40"/>
      <c r="F12990" s="41" t="str">
        <f aca="false">IF(A12990="","",INDEX(Assumptions!$B$16:$B$18,MATCH(C12990,Assumptions!$A$16:$A$18,0)))</f>
        <v/>
      </c>
      <c r="G12990" s="42" t="str">
        <f aca="false">IF(A12990="","",WORKDAY(B12990,F12990))</f>
        <v/>
      </c>
    </row>
    <row r="12991" customFormat="false" ht="15" hidden="false" customHeight="false" outlineLevel="0" collapsed="false">
      <c r="A12991" s="37"/>
      <c r="B12991" s="38"/>
      <c r="C12991" s="39"/>
      <c r="D12991" s="39"/>
      <c r="E12991" s="40"/>
      <c r="F12991" s="41" t="str">
        <f aca="false">IF(A12991="","",INDEX(Assumptions!$B$16:$B$18,MATCH(C12991,Assumptions!$A$16:$A$18,0)))</f>
        <v/>
      </c>
      <c r="G12991" s="42" t="str">
        <f aca="false">IF(A12991="","",WORKDAY(B12991,F12991))</f>
        <v/>
      </c>
    </row>
    <row r="12992" customFormat="false" ht="15" hidden="false" customHeight="false" outlineLevel="0" collapsed="false">
      <c r="A12992" s="37"/>
      <c r="B12992" s="38"/>
      <c r="C12992" s="39"/>
      <c r="D12992" s="39"/>
      <c r="E12992" s="40"/>
      <c r="F12992" s="41" t="str">
        <f aca="false">IF(A12992="","",INDEX(Assumptions!$B$16:$B$18,MATCH(C12992,Assumptions!$A$16:$A$18,0)))</f>
        <v/>
      </c>
      <c r="G12992" s="42" t="str">
        <f aca="false">IF(A12992="","",WORKDAY(B12992,F12992))</f>
        <v/>
      </c>
    </row>
    <row r="12993" customFormat="false" ht="15" hidden="false" customHeight="false" outlineLevel="0" collapsed="false">
      <c r="A12993" s="37"/>
      <c r="B12993" s="38"/>
      <c r="C12993" s="39"/>
      <c r="D12993" s="39"/>
      <c r="E12993" s="40"/>
      <c r="F12993" s="41" t="str">
        <f aca="false">IF(A12993="","",INDEX(Assumptions!$B$16:$B$18,MATCH(C12993,Assumptions!$A$16:$A$18,0)))</f>
        <v/>
      </c>
      <c r="G12993" s="42" t="str">
        <f aca="false">IF(A12993="","",WORKDAY(B12993,F12993))</f>
        <v/>
      </c>
    </row>
    <row r="12994" customFormat="false" ht="15" hidden="false" customHeight="false" outlineLevel="0" collapsed="false">
      <c r="A12994" s="37"/>
      <c r="B12994" s="38"/>
      <c r="C12994" s="39"/>
      <c r="D12994" s="39"/>
      <c r="E12994" s="40"/>
      <c r="F12994" s="41" t="str">
        <f aca="false">IF(A12994="","",INDEX(Assumptions!$B$16:$B$18,MATCH(C12994,Assumptions!$A$16:$A$18,0)))</f>
        <v/>
      </c>
      <c r="G12994" s="42" t="str">
        <f aca="false">IF(A12994="","",WORKDAY(B12994,F12994))</f>
        <v/>
      </c>
    </row>
    <row r="12995" customFormat="false" ht="15" hidden="false" customHeight="false" outlineLevel="0" collapsed="false">
      <c r="A12995" s="37"/>
      <c r="B12995" s="38"/>
      <c r="C12995" s="39"/>
      <c r="D12995" s="39"/>
      <c r="E12995" s="40"/>
      <c r="F12995" s="41" t="str">
        <f aca="false">IF(A12995="","",INDEX(Assumptions!$B$16:$B$18,MATCH(C12995,Assumptions!$A$16:$A$18,0)))</f>
        <v/>
      </c>
      <c r="G12995" s="42" t="str">
        <f aca="false">IF(A12995="","",WORKDAY(B12995,F12995))</f>
        <v/>
      </c>
    </row>
    <row r="12996" customFormat="false" ht="15" hidden="false" customHeight="false" outlineLevel="0" collapsed="false">
      <c r="A12996" s="37"/>
      <c r="B12996" s="38"/>
      <c r="C12996" s="39"/>
      <c r="D12996" s="39"/>
      <c r="E12996" s="40"/>
      <c r="F12996" s="41" t="str">
        <f aca="false">IF(A12996="","",INDEX(Assumptions!$B$16:$B$18,MATCH(C12996,Assumptions!$A$16:$A$18,0)))</f>
        <v/>
      </c>
      <c r="G12996" s="42" t="str">
        <f aca="false">IF(A12996="","",WORKDAY(B12996,F12996))</f>
        <v/>
      </c>
    </row>
    <row r="12997" customFormat="false" ht="15" hidden="false" customHeight="false" outlineLevel="0" collapsed="false">
      <c r="A12997" s="37"/>
      <c r="B12997" s="38"/>
      <c r="C12997" s="39"/>
      <c r="D12997" s="39"/>
      <c r="E12997" s="40"/>
      <c r="F12997" s="41" t="str">
        <f aca="false">IF(A12997="","",INDEX(Assumptions!$B$16:$B$18,MATCH(C12997,Assumptions!$A$16:$A$18,0)))</f>
        <v/>
      </c>
      <c r="G12997" s="42" t="str">
        <f aca="false">IF(A12997="","",WORKDAY(B12997,F12997))</f>
        <v/>
      </c>
    </row>
    <row r="12998" customFormat="false" ht="15" hidden="false" customHeight="false" outlineLevel="0" collapsed="false">
      <c r="A12998" s="37"/>
      <c r="B12998" s="38"/>
      <c r="C12998" s="39"/>
      <c r="D12998" s="39"/>
      <c r="E12998" s="40"/>
      <c r="F12998" s="41" t="str">
        <f aca="false">IF(A12998="","",INDEX(Assumptions!$B$16:$B$18,MATCH(C12998,Assumptions!$A$16:$A$18,0)))</f>
        <v/>
      </c>
      <c r="G12998" s="42" t="str">
        <f aca="false">IF(A12998="","",WORKDAY(B12998,F12998))</f>
        <v/>
      </c>
    </row>
    <row r="12999" customFormat="false" ht="15" hidden="false" customHeight="false" outlineLevel="0" collapsed="false">
      <c r="A12999" s="37"/>
      <c r="B12999" s="38"/>
      <c r="C12999" s="39"/>
      <c r="D12999" s="39"/>
      <c r="E12999" s="40"/>
      <c r="F12999" s="41" t="str">
        <f aca="false">IF(A12999="","",INDEX(Assumptions!$B$16:$B$18,MATCH(C12999,Assumptions!$A$16:$A$18,0)))</f>
        <v/>
      </c>
      <c r="G12999" s="42" t="str">
        <f aca="false">IF(A12999="","",WORKDAY(B12999,F12999))</f>
        <v/>
      </c>
    </row>
    <row r="13000" customFormat="false" ht="15" hidden="false" customHeight="false" outlineLevel="0" collapsed="false">
      <c r="A13000" s="37"/>
      <c r="B13000" s="38"/>
      <c r="C13000" s="39"/>
      <c r="D13000" s="39"/>
      <c r="E13000" s="40"/>
      <c r="F13000" s="41" t="str">
        <f aca="false">IF(A13000="","",INDEX(Assumptions!$B$16:$B$18,MATCH(C13000,Assumptions!$A$16:$A$18,0)))</f>
        <v/>
      </c>
      <c r="G13000" s="42" t="str">
        <f aca="false">IF(A13000="","",WORKDAY(B13000,F13000))</f>
        <v/>
      </c>
    </row>
    <row r="13001" customFormat="false" ht="15" hidden="false" customHeight="false" outlineLevel="0" collapsed="false">
      <c r="A13001" s="37"/>
      <c r="B13001" s="38"/>
      <c r="C13001" s="39"/>
      <c r="D13001" s="39"/>
      <c r="E13001" s="40"/>
      <c r="F13001" s="41" t="str">
        <f aca="false">IF(A13001="","",INDEX(Assumptions!$B$16:$B$18,MATCH(C13001,Assumptions!$A$16:$A$18,0)))</f>
        <v/>
      </c>
      <c r="G13001" s="42" t="str">
        <f aca="false">IF(A13001="","",WORKDAY(B13001,F13001))</f>
        <v/>
      </c>
    </row>
    <row r="13002" customFormat="false" ht="15" hidden="false" customHeight="false" outlineLevel="0" collapsed="false">
      <c r="A13002" s="37"/>
      <c r="B13002" s="38"/>
      <c r="C13002" s="39"/>
      <c r="D13002" s="39"/>
      <c r="E13002" s="40"/>
      <c r="F13002" s="41" t="str">
        <f aca="false">IF(A13002="","",INDEX(Assumptions!$B$16:$B$18,MATCH(C13002,Assumptions!$A$16:$A$18,0)))</f>
        <v/>
      </c>
      <c r="G13002" s="42" t="str">
        <f aca="false">IF(A13002="","",WORKDAY(B13002,F13002))</f>
        <v/>
      </c>
    </row>
    <row r="13003" customFormat="false" ht="15" hidden="false" customHeight="false" outlineLevel="0" collapsed="false">
      <c r="A13003" s="37"/>
      <c r="B13003" s="38"/>
      <c r="C13003" s="39"/>
      <c r="D13003" s="39"/>
      <c r="E13003" s="40"/>
      <c r="F13003" s="41" t="str">
        <f aca="false">IF(A13003="","",INDEX(Assumptions!$B$16:$B$18,MATCH(C13003,Assumptions!$A$16:$A$18,0)))</f>
        <v/>
      </c>
      <c r="G13003" s="42" t="str">
        <f aca="false">IF(A13003="","",WORKDAY(B13003,F13003))</f>
        <v/>
      </c>
    </row>
    <row r="13004" customFormat="false" ht="15" hidden="false" customHeight="false" outlineLevel="0" collapsed="false">
      <c r="A13004" s="37"/>
      <c r="B13004" s="38"/>
      <c r="C13004" s="39"/>
      <c r="D13004" s="39"/>
      <c r="E13004" s="40"/>
      <c r="F13004" s="41" t="str">
        <f aca="false">IF(A13004="","",INDEX(Assumptions!$B$16:$B$18,MATCH(C13004,Assumptions!$A$16:$A$18,0)))</f>
        <v/>
      </c>
      <c r="G13004" s="42" t="str">
        <f aca="false">IF(A13004="","",WORKDAY(B13004,F13004))</f>
        <v/>
      </c>
    </row>
    <row r="13005" customFormat="false" ht="15" hidden="false" customHeight="false" outlineLevel="0" collapsed="false">
      <c r="A13005" s="37"/>
      <c r="B13005" s="38"/>
      <c r="C13005" s="39"/>
      <c r="D13005" s="39"/>
      <c r="E13005" s="40"/>
      <c r="F13005" s="41" t="str">
        <f aca="false">IF(A13005="","",INDEX(Assumptions!$B$16:$B$18,MATCH(C13005,Assumptions!$A$16:$A$18,0)))</f>
        <v/>
      </c>
      <c r="G13005" s="42" t="str">
        <f aca="false">IF(A13005="","",WORKDAY(B13005,F13005))</f>
        <v/>
      </c>
    </row>
    <row r="13006" customFormat="false" ht="15" hidden="false" customHeight="false" outlineLevel="0" collapsed="false">
      <c r="A13006" s="37"/>
      <c r="B13006" s="38"/>
      <c r="C13006" s="39"/>
      <c r="D13006" s="39"/>
      <c r="E13006" s="40"/>
      <c r="F13006" s="41" t="str">
        <f aca="false">IF(A13006="","",INDEX(Assumptions!$B$16:$B$18,MATCH(C13006,Assumptions!$A$16:$A$18,0)))</f>
        <v/>
      </c>
      <c r="G13006" s="42" t="str">
        <f aca="false">IF(A13006="","",WORKDAY(B13006,F13006))</f>
        <v/>
      </c>
    </row>
    <row r="13007" customFormat="false" ht="15" hidden="false" customHeight="false" outlineLevel="0" collapsed="false">
      <c r="A13007" s="37"/>
      <c r="B13007" s="38"/>
      <c r="C13007" s="39"/>
      <c r="D13007" s="39"/>
      <c r="E13007" s="40"/>
      <c r="F13007" s="41" t="str">
        <f aca="false">IF(A13007="","",INDEX(Assumptions!$B$16:$B$18,MATCH(C13007,Assumptions!$A$16:$A$18,0)))</f>
        <v/>
      </c>
      <c r="G13007" s="42" t="str">
        <f aca="false">IF(A13007="","",WORKDAY(B13007,F13007))</f>
        <v/>
      </c>
    </row>
    <row r="13008" customFormat="false" ht="15" hidden="false" customHeight="false" outlineLevel="0" collapsed="false">
      <c r="A13008" s="37"/>
      <c r="B13008" s="38"/>
      <c r="C13008" s="39"/>
      <c r="D13008" s="39"/>
      <c r="E13008" s="40"/>
      <c r="F13008" s="41" t="str">
        <f aca="false">IF(A13008="","",INDEX(Assumptions!$B$16:$B$18,MATCH(C13008,Assumptions!$A$16:$A$18,0)))</f>
        <v/>
      </c>
      <c r="G13008" s="42" t="str">
        <f aca="false">IF(A13008="","",WORKDAY(B13008,F13008))</f>
        <v/>
      </c>
    </row>
    <row r="13009" customFormat="false" ht="15" hidden="false" customHeight="false" outlineLevel="0" collapsed="false">
      <c r="A13009" s="37"/>
      <c r="B13009" s="38"/>
      <c r="C13009" s="39"/>
      <c r="D13009" s="39"/>
      <c r="E13009" s="40"/>
      <c r="F13009" s="41" t="str">
        <f aca="false">IF(A13009="","",INDEX(Assumptions!$B$16:$B$18,MATCH(C13009,Assumptions!$A$16:$A$18,0)))</f>
        <v/>
      </c>
      <c r="G13009" s="42" t="str">
        <f aca="false">IF(A13009="","",WORKDAY(B13009,F13009))</f>
        <v/>
      </c>
    </row>
    <row r="13010" customFormat="false" ht="15" hidden="false" customHeight="false" outlineLevel="0" collapsed="false">
      <c r="A13010" s="37"/>
      <c r="B13010" s="38"/>
      <c r="C13010" s="39"/>
      <c r="D13010" s="39"/>
      <c r="E13010" s="40"/>
      <c r="F13010" s="41" t="str">
        <f aca="false">IF(A13010="","",INDEX(Assumptions!$B$16:$B$18,MATCH(C13010,Assumptions!$A$16:$A$18,0)))</f>
        <v/>
      </c>
      <c r="G13010" s="42" t="str">
        <f aca="false">IF(A13010="","",WORKDAY(B13010,F13010))</f>
        <v/>
      </c>
    </row>
    <row r="13011" customFormat="false" ht="15" hidden="false" customHeight="false" outlineLevel="0" collapsed="false">
      <c r="A13011" s="37"/>
      <c r="B13011" s="38"/>
      <c r="C13011" s="39"/>
      <c r="D13011" s="39"/>
      <c r="E13011" s="40"/>
      <c r="F13011" s="41" t="str">
        <f aca="false">IF(A13011="","",INDEX(Assumptions!$B$16:$B$18,MATCH(C13011,Assumptions!$A$16:$A$18,0)))</f>
        <v/>
      </c>
      <c r="G13011" s="42" t="str">
        <f aca="false">IF(A13011="","",WORKDAY(B13011,F13011))</f>
        <v/>
      </c>
    </row>
    <row r="13012" customFormat="false" ht="15" hidden="false" customHeight="false" outlineLevel="0" collapsed="false">
      <c r="A13012" s="37"/>
      <c r="B13012" s="38"/>
      <c r="C13012" s="39"/>
      <c r="D13012" s="39"/>
      <c r="E13012" s="40"/>
      <c r="F13012" s="41" t="str">
        <f aca="false">IF(A13012="","",INDEX(Assumptions!$B$16:$B$18,MATCH(C13012,Assumptions!$A$16:$A$18,0)))</f>
        <v/>
      </c>
      <c r="G13012" s="42" t="str">
        <f aca="false">IF(A13012="","",WORKDAY(B13012,F13012))</f>
        <v/>
      </c>
    </row>
    <row r="13013" customFormat="false" ht="15" hidden="false" customHeight="false" outlineLevel="0" collapsed="false">
      <c r="A13013" s="37"/>
      <c r="B13013" s="38"/>
      <c r="C13013" s="39"/>
      <c r="D13013" s="39"/>
      <c r="E13013" s="40"/>
      <c r="F13013" s="41" t="str">
        <f aca="false">IF(A13013="","",INDEX(Assumptions!$B$16:$B$18,MATCH(C13013,Assumptions!$A$16:$A$18,0)))</f>
        <v/>
      </c>
      <c r="G13013" s="42" t="str">
        <f aca="false">IF(A13013="","",WORKDAY(B13013,F13013))</f>
        <v/>
      </c>
    </row>
    <row r="13014" customFormat="false" ht="15" hidden="false" customHeight="false" outlineLevel="0" collapsed="false">
      <c r="A13014" s="37"/>
      <c r="B13014" s="38"/>
      <c r="C13014" s="39"/>
      <c r="D13014" s="39"/>
      <c r="E13014" s="40"/>
      <c r="F13014" s="41" t="str">
        <f aca="false">IF(A13014="","",INDEX(Assumptions!$B$16:$B$18,MATCH(C13014,Assumptions!$A$16:$A$18,0)))</f>
        <v/>
      </c>
      <c r="G13014" s="42" t="str">
        <f aca="false">IF(A13014="","",WORKDAY(B13014,F13014))</f>
        <v/>
      </c>
    </row>
    <row r="13015" customFormat="false" ht="15" hidden="false" customHeight="false" outlineLevel="0" collapsed="false">
      <c r="A13015" s="37"/>
      <c r="B13015" s="38"/>
      <c r="C13015" s="39"/>
      <c r="D13015" s="39"/>
      <c r="E13015" s="40"/>
      <c r="F13015" s="41" t="str">
        <f aca="false">IF(A13015="","",INDEX(Assumptions!$B$16:$B$18,MATCH(C13015,Assumptions!$A$16:$A$18,0)))</f>
        <v/>
      </c>
      <c r="G13015" s="42" t="str">
        <f aca="false">IF(A13015="","",WORKDAY(B13015,F13015))</f>
        <v/>
      </c>
    </row>
    <row r="13016" customFormat="false" ht="15" hidden="false" customHeight="false" outlineLevel="0" collapsed="false">
      <c r="A13016" s="37"/>
      <c r="B13016" s="38"/>
      <c r="C13016" s="39"/>
      <c r="D13016" s="39"/>
      <c r="E13016" s="40"/>
      <c r="F13016" s="41" t="str">
        <f aca="false">IF(A13016="","",INDEX(Assumptions!$B$16:$B$18,MATCH(C13016,Assumptions!$A$16:$A$18,0)))</f>
        <v/>
      </c>
      <c r="G13016" s="42" t="str">
        <f aca="false">IF(A13016="","",WORKDAY(B13016,F13016))</f>
        <v/>
      </c>
    </row>
    <row r="13017" customFormat="false" ht="15" hidden="false" customHeight="false" outlineLevel="0" collapsed="false">
      <c r="A13017" s="37"/>
      <c r="B13017" s="38"/>
      <c r="C13017" s="39"/>
      <c r="D13017" s="39"/>
      <c r="E13017" s="40"/>
      <c r="F13017" s="41" t="str">
        <f aca="false">IF(A13017="","",INDEX(Assumptions!$B$16:$B$18,MATCH(C13017,Assumptions!$A$16:$A$18,0)))</f>
        <v/>
      </c>
      <c r="G13017" s="42" t="str">
        <f aca="false">IF(A13017="","",WORKDAY(B13017,F13017))</f>
        <v/>
      </c>
    </row>
    <row r="13018" customFormat="false" ht="15" hidden="false" customHeight="false" outlineLevel="0" collapsed="false">
      <c r="A13018" s="37"/>
      <c r="B13018" s="38"/>
      <c r="C13018" s="39"/>
      <c r="D13018" s="39"/>
      <c r="E13018" s="40"/>
      <c r="F13018" s="41" t="str">
        <f aca="false">IF(A13018="","",INDEX(Assumptions!$B$16:$B$18,MATCH(C13018,Assumptions!$A$16:$A$18,0)))</f>
        <v/>
      </c>
      <c r="G13018" s="42" t="str">
        <f aca="false">IF(A13018="","",WORKDAY(B13018,F13018))</f>
        <v/>
      </c>
    </row>
    <row r="13019" customFormat="false" ht="15" hidden="false" customHeight="false" outlineLevel="0" collapsed="false">
      <c r="A13019" s="37"/>
      <c r="B13019" s="38"/>
      <c r="C13019" s="39"/>
      <c r="D13019" s="39"/>
      <c r="E13019" s="40"/>
      <c r="F13019" s="41" t="str">
        <f aca="false">IF(A13019="","",INDEX(Assumptions!$B$16:$B$18,MATCH(C13019,Assumptions!$A$16:$A$18,0)))</f>
        <v/>
      </c>
      <c r="G13019" s="42" t="str">
        <f aca="false">IF(A13019="","",WORKDAY(B13019,F13019))</f>
        <v/>
      </c>
    </row>
    <row r="13020" customFormat="false" ht="15" hidden="false" customHeight="false" outlineLevel="0" collapsed="false">
      <c r="A13020" s="37"/>
      <c r="B13020" s="38"/>
      <c r="C13020" s="39"/>
      <c r="D13020" s="39"/>
      <c r="E13020" s="40"/>
      <c r="F13020" s="41" t="str">
        <f aca="false">IF(A13020="","",INDEX(Assumptions!$B$16:$B$18,MATCH(C13020,Assumptions!$A$16:$A$18,0)))</f>
        <v/>
      </c>
      <c r="G13020" s="42" t="str">
        <f aca="false">IF(A13020="","",WORKDAY(B13020,F13020))</f>
        <v/>
      </c>
    </row>
    <row r="13021" customFormat="false" ht="15" hidden="false" customHeight="false" outlineLevel="0" collapsed="false">
      <c r="A13021" s="37"/>
      <c r="B13021" s="38"/>
      <c r="C13021" s="39"/>
      <c r="D13021" s="39"/>
      <c r="E13021" s="40"/>
      <c r="F13021" s="41" t="str">
        <f aca="false">IF(A13021="","",INDEX(Assumptions!$B$16:$B$18,MATCH(C13021,Assumptions!$A$16:$A$18,0)))</f>
        <v/>
      </c>
      <c r="G13021" s="42" t="str">
        <f aca="false">IF(A13021="","",WORKDAY(B13021,F13021))</f>
        <v/>
      </c>
    </row>
    <row r="13022" customFormat="false" ht="15" hidden="false" customHeight="false" outlineLevel="0" collapsed="false">
      <c r="A13022" s="37"/>
      <c r="B13022" s="38"/>
      <c r="C13022" s="39"/>
      <c r="D13022" s="39"/>
      <c r="E13022" s="40"/>
      <c r="F13022" s="41" t="str">
        <f aca="false">IF(A13022="","",INDEX(Assumptions!$B$16:$B$18,MATCH(C13022,Assumptions!$A$16:$A$18,0)))</f>
        <v/>
      </c>
      <c r="G13022" s="42" t="str">
        <f aca="false">IF(A13022="","",WORKDAY(B13022,F13022))</f>
        <v/>
      </c>
    </row>
    <row r="13023" customFormat="false" ht="15" hidden="false" customHeight="false" outlineLevel="0" collapsed="false">
      <c r="A13023" s="37"/>
      <c r="B13023" s="38"/>
      <c r="C13023" s="39"/>
      <c r="D13023" s="39"/>
      <c r="E13023" s="40"/>
      <c r="F13023" s="41" t="str">
        <f aca="false">IF(A13023="","",INDEX(Assumptions!$B$16:$B$18,MATCH(C13023,Assumptions!$A$16:$A$18,0)))</f>
        <v/>
      </c>
      <c r="G13023" s="42" t="str">
        <f aca="false">IF(A13023="","",WORKDAY(B13023,F13023))</f>
        <v/>
      </c>
    </row>
    <row r="13024" customFormat="false" ht="15" hidden="false" customHeight="false" outlineLevel="0" collapsed="false">
      <c r="A13024" s="37"/>
      <c r="B13024" s="38"/>
      <c r="C13024" s="39"/>
      <c r="D13024" s="39"/>
      <c r="E13024" s="40"/>
      <c r="F13024" s="41" t="str">
        <f aca="false">IF(A13024="","",INDEX(Assumptions!$B$16:$B$18,MATCH(C13024,Assumptions!$A$16:$A$18,0)))</f>
        <v/>
      </c>
      <c r="G13024" s="42" t="str">
        <f aca="false">IF(A13024="","",WORKDAY(B13024,F13024))</f>
        <v/>
      </c>
    </row>
    <row r="13025" customFormat="false" ht="15" hidden="false" customHeight="false" outlineLevel="0" collapsed="false">
      <c r="A13025" s="37"/>
      <c r="B13025" s="38"/>
      <c r="C13025" s="39"/>
      <c r="D13025" s="39"/>
      <c r="E13025" s="40"/>
      <c r="F13025" s="41" t="str">
        <f aca="false">IF(A13025="","",INDEX(Assumptions!$B$16:$B$18,MATCH(C13025,Assumptions!$A$16:$A$18,0)))</f>
        <v/>
      </c>
      <c r="G13025" s="42" t="str">
        <f aca="false">IF(A13025="","",WORKDAY(B13025,F13025))</f>
        <v/>
      </c>
    </row>
    <row r="13026" customFormat="false" ht="15" hidden="false" customHeight="false" outlineLevel="0" collapsed="false">
      <c r="A13026" s="37"/>
      <c r="B13026" s="38"/>
      <c r="C13026" s="39"/>
      <c r="D13026" s="39"/>
      <c r="E13026" s="40"/>
      <c r="F13026" s="41" t="str">
        <f aca="false">IF(A13026="","",INDEX(Assumptions!$B$16:$B$18,MATCH(C13026,Assumptions!$A$16:$A$18,0)))</f>
        <v/>
      </c>
      <c r="G13026" s="42" t="str">
        <f aca="false">IF(A13026="","",WORKDAY(B13026,F13026))</f>
        <v/>
      </c>
    </row>
    <row r="13027" customFormat="false" ht="15" hidden="false" customHeight="false" outlineLevel="0" collapsed="false">
      <c r="A13027" s="37"/>
      <c r="B13027" s="38"/>
      <c r="C13027" s="39"/>
      <c r="D13027" s="39"/>
      <c r="E13027" s="40"/>
      <c r="F13027" s="41" t="str">
        <f aca="false">IF(A13027="","",INDEX(Assumptions!$B$16:$B$18,MATCH(C13027,Assumptions!$A$16:$A$18,0)))</f>
        <v/>
      </c>
      <c r="G13027" s="42" t="str">
        <f aca="false">IF(A13027="","",WORKDAY(B13027,F13027))</f>
        <v/>
      </c>
    </row>
    <row r="13028" customFormat="false" ht="15" hidden="false" customHeight="false" outlineLevel="0" collapsed="false">
      <c r="A13028" s="37"/>
      <c r="B13028" s="38"/>
      <c r="C13028" s="39"/>
      <c r="D13028" s="39"/>
      <c r="E13028" s="40"/>
      <c r="F13028" s="41" t="str">
        <f aca="false">IF(A13028="","",INDEX(Assumptions!$B$16:$B$18,MATCH(C13028,Assumptions!$A$16:$A$18,0)))</f>
        <v/>
      </c>
      <c r="G13028" s="42" t="str">
        <f aca="false">IF(A13028="","",WORKDAY(B13028,F13028))</f>
        <v/>
      </c>
    </row>
    <row r="13029" customFormat="false" ht="15" hidden="false" customHeight="false" outlineLevel="0" collapsed="false">
      <c r="A13029" s="37"/>
      <c r="B13029" s="38"/>
      <c r="C13029" s="39"/>
      <c r="D13029" s="39"/>
      <c r="E13029" s="40"/>
      <c r="F13029" s="41" t="str">
        <f aca="false">IF(A13029="","",INDEX(Assumptions!$B$16:$B$18,MATCH(C13029,Assumptions!$A$16:$A$18,0)))</f>
        <v/>
      </c>
      <c r="G13029" s="42" t="str">
        <f aca="false">IF(A13029="","",WORKDAY(B13029,F13029))</f>
        <v/>
      </c>
    </row>
    <row r="13030" customFormat="false" ht="15" hidden="false" customHeight="false" outlineLevel="0" collapsed="false">
      <c r="A13030" s="37"/>
      <c r="B13030" s="38"/>
      <c r="C13030" s="39"/>
      <c r="D13030" s="39"/>
      <c r="E13030" s="40"/>
      <c r="F13030" s="41" t="str">
        <f aca="false">IF(A13030="","",INDEX(Assumptions!$B$16:$B$18,MATCH(C13030,Assumptions!$A$16:$A$18,0)))</f>
        <v/>
      </c>
      <c r="G13030" s="42" t="str">
        <f aca="false">IF(A13030="","",WORKDAY(B13030,F13030))</f>
        <v/>
      </c>
    </row>
    <row r="13031" customFormat="false" ht="15" hidden="false" customHeight="false" outlineLevel="0" collapsed="false">
      <c r="A13031" s="37"/>
      <c r="B13031" s="38"/>
      <c r="C13031" s="39"/>
      <c r="D13031" s="39"/>
      <c r="E13031" s="40"/>
      <c r="F13031" s="41" t="str">
        <f aca="false">IF(A13031="","",INDEX(Assumptions!$B$16:$B$18,MATCH(C13031,Assumptions!$A$16:$A$18,0)))</f>
        <v/>
      </c>
      <c r="G13031" s="42" t="str">
        <f aca="false">IF(A13031="","",WORKDAY(B13031,F13031))</f>
        <v/>
      </c>
    </row>
    <row r="13032" customFormat="false" ht="15" hidden="false" customHeight="false" outlineLevel="0" collapsed="false">
      <c r="A13032" s="37"/>
      <c r="B13032" s="38"/>
      <c r="C13032" s="39"/>
      <c r="D13032" s="39"/>
      <c r="E13032" s="40"/>
      <c r="F13032" s="41" t="str">
        <f aca="false">IF(A13032="","",INDEX(Assumptions!$B$16:$B$18,MATCH(C13032,Assumptions!$A$16:$A$18,0)))</f>
        <v/>
      </c>
      <c r="G13032" s="42" t="str">
        <f aca="false">IF(A13032="","",WORKDAY(B13032,F13032))</f>
        <v/>
      </c>
    </row>
    <row r="13033" customFormat="false" ht="15" hidden="false" customHeight="false" outlineLevel="0" collapsed="false">
      <c r="A13033" s="37"/>
      <c r="B13033" s="38"/>
      <c r="C13033" s="39"/>
      <c r="D13033" s="39"/>
      <c r="E13033" s="40"/>
      <c r="F13033" s="41" t="str">
        <f aca="false">IF(A13033="","",INDEX(Assumptions!$B$16:$B$18,MATCH(C13033,Assumptions!$A$16:$A$18,0)))</f>
        <v/>
      </c>
      <c r="G13033" s="42" t="str">
        <f aca="false">IF(A13033="","",WORKDAY(B13033,F13033))</f>
        <v/>
      </c>
    </row>
    <row r="13034" customFormat="false" ht="15" hidden="false" customHeight="false" outlineLevel="0" collapsed="false">
      <c r="A13034" s="37"/>
      <c r="B13034" s="38"/>
      <c r="C13034" s="39"/>
      <c r="D13034" s="39"/>
      <c r="E13034" s="40"/>
      <c r="F13034" s="41" t="str">
        <f aca="false">IF(A13034="","",INDEX(Assumptions!$B$16:$B$18,MATCH(C13034,Assumptions!$A$16:$A$18,0)))</f>
        <v/>
      </c>
      <c r="G13034" s="42" t="str">
        <f aca="false">IF(A13034="","",WORKDAY(B13034,F13034))</f>
        <v/>
      </c>
    </row>
    <row r="13035" customFormat="false" ht="15" hidden="false" customHeight="false" outlineLevel="0" collapsed="false">
      <c r="A13035" s="37"/>
      <c r="B13035" s="38"/>
      <c r="C13035" s="39"/>
      <c r="D13035" s="39"/>
      <c r="E13035" s="40"/>
      <c r="F13035" s="41" t="str">
        <f aca="false">IF(A13035="","",INDEX(Assumptions!$B$16:$B$18,MATCH(C13035,Assumptions!$A$16:$A$18,0)))</f>
        <v/>
      </c>
      <c r="G13035" s="42" t="str">
        <f aca="false">IF(A13035="","",WORKDAY(B13035,F13035))</f>
        <v/>
      </c>
    </row>
    <row r="13036" customFormat="false" ht="15" hidden="false" customHeight="false" outlineLevel="0" collapsed="false">
      <c r="A13036" s="37"/>
      <c r="B13036" s="38"/>
      <c r="C13036" s="39"/>
      <c r="D13036" s="39"/>
      <c r="E13036" s="40"/>
      <c r="F13036" s="41" t="str">
        <f aca="false">IF(A13036="","",INDEX(Assumptions!$B$16:$B$18,MATCH(C13036,Assumptions!$A$16:$A$18,0)))</f>
        <v/>
      </c>
      <c r="G13036" s="42" t="str">
        <f aca="false">IF(A13036="","",WORKDAY(B13036,F13036))</f>
        <v/>
      </c>
    </row>
    <row r="13037" customFormat="false" ht="15" hidden="false" customHeight="false" outlineLevel="0" collapsed="false">
      <c r="A13037" s="37"/>
      <c r="B13037" s="38"/>
      <c r="C13037" s="39"/>
      <c r="D13037" s="39"/>
      <c r="E13037" s="40"/>
      <c r="F13037" s="41" t="str">
        <f aca="false">IF(A13037="","",INDEX(Assumptions!$B$16:$B$18,MATCH(C13037,Assumptions!$A$16:$A$18,0)))</f>
        <v/>
      </c>
      <c r="G13037" s="42" t="str">
        <f aca="false">IF(A13037="","",WORKDAY(B13037,F13037))</f>
        <v/>
      </c>
    </row>
    <row r="13038" customFormat="false" ht="15" hidden="false" customHeight="false" outlineLevel="0" collapsed="false">
      <c r="A13038" s="37"/>
      <c r="B13038" s="38"/>
      <c r="C13038" s="39"/>
      <c r="D13038" s="39"/>
      <c r="E13038" s="40"/>
      <c r="F13038" s="41" t="str">
        <f aca="false">IF(A13038="","",INDEX(Assumptions!$B$16:$B$18,MATCH(C13038,Assumptions!$A$16:$A$18,0)))</f>
        <v/>
      </c>
      <c r="G13038" s="42" t="str">
        <f aca="false">IF(A13038="","",WORKDAY(B13038,F13038))</f>
        <v/>
      </c>
    </row>
    <row r="13039" customFormat="false" ht="15" hidden="false" customHeight="false" outlineLevel="0" collapsed="false">
      <c r="A13039" s="37"/>
      <c r="B13039" s="38"/>
      <c r="C13039" s="39"/>
      <c r="D13039" s="39"/>
      <c r="E13039" s="40"/>
      <c r="F13039" s="41" t="str">
        <f aca="false">IF(A13039="","",INDEX(Assumptions!$B$16:$B$18,MATCH(C13039,Assumptions!$A$16:$A$18,0)))</f>
        <v/>
      </c>
      <c r="G13039" s="42" t="str">
        <f aca="false">IF(A13039="","",WORKDAY(B13039,F13039))</f>
        <v/>
      </c>
    </row>
    <row r="13040" customFormat="false" ht="15" hidden="false" customHeight="false" outlineLevel="0" collapsed="false">
      <c r="A13040" s="37"/>
      <c r="B13040" s="38"/>
      <c r="C13040" s="39"/>
      <c r="D13040" s="39"/>
      <c r="E13040" s="40"/>
      <c r="F13040" s="41" t="str">
        <f aca="false">IF(A13040="","",INDEX(Assumptions!$B$16:$B$18,MATCH(C13040,Assumptions!$A$16:$A$18,0)))</f>
        <v/>
      </c>
      <c r="G13040" s="42" t="str">
        <f aca="false">IF(A13040="","",WORKDAY(B13040,F13040))</f>
        <v/>
      </c>
    </row>
    <row r="13041" customFormat="false" ht="15" hidden="false" customHeight="false" outlineLevel="0" collapsed="false">
      <c r="A13041" s="37"/>
      <c r="B13041" s="38"/>
      <c r="C13041" s="39"/>
      <c r="D13041" s="39"/>
      <c r="E13041" s="40"/>
      <c r="F13041" s="41" t="str">
        <f aca="false">IF(A13041="","",INDEX(Assumptions!$B$16:$B$18,MATCH(C13041,Assumptions!$A$16:$A$18,0)))</f>
        <v/>
      </c>
      <c r="G13041" s="42" t="str">
        <f aca="false">IF(A13041="","",WORKDAY(B13041,F13041))</f>
        <v/>
      </c>
    </row>
    <row r="13042" customFormat="false" ht="15" hidden="false" customHeight="false" outlineLevel="0" collapsed="false">
      <c r="A13042" s="37"/>
      <c r="B13042" s="38"/>
      <c r="C13042" s="39"/>
      <c r="D13042" s="39"/>
      <c r="E13042" s="40"/>
      <c r="F13042" s="41" t="str">
        <f aca="false">IF(A13042="","",INDEX(Assumptions!$B$16:$B$18,MATCH(C13042,Assumptions!$A$16:$A$18,0)))</f>
        <v/>
      </c>
      <c r="G13042" s="42" t="str">
        <f aca="false">IF(A13042="","",WORKDAY(B13042,F13042))</f>
        <v/>
      </c>
    </row>
    <row r="13043" customFormat="false" ht="15" hidden="false" customHeight="false" outlineLevel="0" collapsed="false">
      <c r="A13043" s="37"/>
      <c r="B13043" s="38"/>
      <c r="C13043" s="39"/>
      <c r="D13043" s="39"/>
      <c r="E13043" s="40"/>
      <c r="F13043" s="41" t="str">
        <f aca="false">IF(A13043="","",INDEX(Assumptions!$B$16:$B$18,MATCH(C13043,Assumptions!$A$16:$A$18,0)))</f>
        <v/>
      </c>
      <c r="G13043" s="42" t="str">
        <f aca="false">IF(A13043="","",WORKDAY(B13043,F13043))</f>
        <v/>
      </c>
    </row>
    <row r="13044" customFormat="false" ht="15" hidden="false" customHeight="false" outlineLevel="0" collapsed="false">
      <c r="A13044" s="37"/>
      <c r="B13044" s="38"/>
      <c r="C13044" s="39"/>
      <c r="D13044" s="39"/>
      <c r="E13044" s="40"/>
      <c r="F13044" s="41" t="str">
        <f aca="false">IF(A13044="","",INDEX(Assumptions!$B$16:$B$18,MATCH(C13044,Assumptions!$A$16:$A$18,0)))</f>
        <v/>
      </c>
      <c r="G13044" s="42" t="str">
        <f aca="false">IF(A13044="","",WORKDAY(B13044,F13044))</f>
        <v/>
      </c>
    </row>
    <row r="13045" customFormat="false" ht="15" hidden="false" customHeight="false" outlineLevel="0" collapsed="false">
      <c r="A13045" s="37"/>
      <c r="B13045" s="38"/>
      <c r="C13045" s="39"/>
      <c r="D13045" s="39"/>
      <c r="E13045" s="40"/>
      <c r="F13045" s="41" t="str">
        <f aca="false">IF(A13045="","",INDEX(Assumptions!$B$16:$B$18,MATCH(C13045,Assumptions!$A$16:$A$18,0)))</f>
        <v/>
      </c>
      <c r="G13045" s="42" t="str">
        <f aca="false">IF(A13045="","",WORKDAY(B13045,F13045))</f>
        <v/>
      </c>
    </row>
    <row r="13046" customFormat="false" ht="15" hidden="false" customHeight="false" outlineLevel="0" collapsed="false">
      <c r="A13046" s="37"/>
      <c r="B13046" s="38"/>
      <c r="C13046" s="39"/>
      <c r="D13046" s="39"/>
      <c r="E13046" s="40"/>
      <c r="F13046" s="41" t="str">
        <f aca="false">IF(A13046="","",INDEX(Assumptions!$B$16:$B$18,MATCH(C13046,Assumptions!$A$16:$A$18,0)))</f>
        <v/>
      </c>
      <c r="G13046" s="42" t="str">
        <f aca="false">IF(A13046="","",WORKDAY(B13046,F13046))</f>
        <v/>
      </c>
    </row>
    <row r="13047" customFormat="false" ht="15" hidden="false" customHeight="false" outlineLevel="0" collapsed="false">
      <c r="A13047" s="37"/>
      <c r="B13047" s="38"/>
      <c r="C13047" s="39"/>
      <c r="D13047" s="39"/>
      <c r="E13047" s="40"/>
      <c r="F13047" s="41" t="str">
        <f aca="false">IF(A13047="","",INDEX(Assumptions!$B$16:$B$18,MATCH(C13047,Assumptions!$A$16:$A$18,0)))</f>
        <v/>
      </c>
      <c r="G13047" s="42" t="str">
        <f aca="false">IF(A13047="","",WORKDAY(B13047,F13047))</f>
        <v/>
      </c>
    </row>
    <row r="13048" customFormat="false" ht="15" hidden="false" customHeight="false" outlineLevel="0" collapsed="false">
      <c r="A13048" s="37"/>
      <c r="B13048" s="38"/>
      <c r="C13048" s="39"/>
      <c r="D13048" s="39"/>
      <c r="E13048" s="40"/>
      <c r="F13048" s="41" t="str">
        <f aca="false">IF(A13048="","",INDEX(Assumptions!$B$16:$B$18,MATCH(C13048,Assumptions!$A$16:$A$18,0)))</f>
        <v/>
      </c>
      <c r="G13048" s="42" t="str">
        <f aca="false">IF(A13048="","",WORKDAY(B13048,F13048))</f>
        <v/>
      </c>
    </row>
    <row r="13049" customFormat="false" ht="15" hidden="false" customHeight="false" outlineLevel="0" collapsed="false">
      <c r="A13049" s="37"/>
      <c r="B13049" s="38"/>
      <c r="C13049" s="39"/>
      <c r="D13049" s="39"/>
      <c r="E13049" s="40"/>
      <c r="F13049" s="41" t="str">
        <f aca="false">IF(A13049="","",INDEX(Assumptions!$B$16:$B$18,MATCH(C13049,Assumptions!$A$16:$A$18,0)))</f>
        <v/>
      </c>
      <c r="G13049" s="42" t="str">
        <f aca="false">IF(A13049="","",WORKDAY(B13049,F13049))</f>
        <v/>
      </c>
    </row>
    <row r="13050" customFormat="false" ht="15" hidden="false" customHeight="false" outlineLevel="0" collapsed="false">
      <c r="A13050" s="37"/>
      <c r="B13050" s="38"/>
      <c r="C13050" s="39"/>
      <c r="D13050" s="39"/>
      <c r="E13050" s="40"/>
      <c r="F13050" s="41" t="str">
        <f aca="false">IF(A13050="","",INDEX(Assumptions!$B$16:$B$18,MATCH(C13050,Assumptions!$A$16:$A$18,0)))</f>
        <v/>
      </c>
      <c r="G13050" s="42" t="str">
        <f aca="false">IF(A13050="","",WORKDAY(B13050,F13050))</f>
        <v/>
      </c>
    </row>
    <row r="13051" customFormat="false" ht="15" hidden="false" customHeight="false" outlineLevel="0" collapsed="false">
      <c r="A13051" s="37"/>
      <c r="B13051" s="38"/>
      <c r="C13051" s="39"/>
      <c r="D13051" s="39"/>
      <c r="E13051" s="40"/>
      <c r="F13051" s="41" t="str">
        <f aca="false">IF(A13051="","",INDEX(Assumptions!$B$16:$B$18,MATCH(C13051,Assumptions!$A$16:$A$18,0)))</f>
        <v/>
      </c>
      <c r="G13051" s="42" t="str">
        <f aca="false">IF(A13051="","",WORKDAY(B13051,F13051))</f>
        <v/>
      </c>
    </row>
    <row r="13052" customFormat="false" ht="15" hidden="false" customHeight="false" outlineLevel="0" collapsed="false">
      <c r="A13052" s="37"/>
      <c r="B13052" s="38"/>
      <c r="C13052" s="39"/>
      <c r="D13052" s="39"/>
      <c r="E13052" s="40"/>
      <c r="F13052" s="41" t="str">
        <f aca="false">IF(A13052="","",INDEX(Assumptions!$B$16:$B$18,MATCH(C13052,Assumptions!$A$16:$A$18,0)))</f>
        <v/>
      </c>
      <c r="G13052" s="42" t="str">
        <f aca="false">IF(A13052="","",WORKDAY(B13052,F13052))</f>
        <v/>
      </c>
    </row>
    <row r="13053" customFormat="false" ht="15" hidden="false" customHeight="false" outlineLevel="0" collapsed="false">
      <c r="A13053" s="37"/>
      <c r="B13053" s="38"/>
      <c r="C13053" s="39"/>
      <c r="D13053" s="39"/>
      <c r="E13053" s="40"/>
      <c r="F13053" s="41" t="str">
        <f aca="false">IF(A13053="","",INDEX(Assumptions!$B$16:$B$18,MATCH(C13053,Assumptions!$A$16:$A$18,0)))</f>
        <v/>
      </c>
      <c r="G13053" s="42" t="str">
        <f aca="false">IF(A13053="","",WORKDAY(B13053,F13053))</f>
        <v/>
      </c>
    </row>
    <row r="13054" customFormat="false" ht="15" hidden="false" customHeight="false" outlineLevel="0" collapsed="false">
      <c r="A13054" s="37"/>
      <c r="B13054" s="38"/>
      <c r="C13054" s="39"/>
      <c r="D13054" s="39"/>
      <c r="E13054" s="40"/>
      <c r="F13054" s="41" t="str">
        <f aca="false">IF(A13054="","",INDEX(Assumptions!$B$16:$B$18,MATCH(C13054,Assumptions!$A$16:$A$18,0)))</f>
        <v/>
      </c>
      <c r="G13054" s="42" t="str">
        <f aca="false">IF(A13054="","",WORKDAY(B13054,F13054))</f>
        <v/>
      </c>
    </row>
    <row r="13055" customFormat="false" ht="15" hidden="false" customHeight="false" outlineLevel="0" collapsed="false">
      <c r="A13055" s="37"/>
      <c r="B13055" s="38"/>
      <c r="C13055" s="39"/>
      <c r="D13055" s="39"/>
      <c r="E13055" s="40"/>
      <c r="F13055" s="41" t="str">
        <f aca="false">IF(A13055="","",INDEX(Assumptions!$B$16:$B$18,MATCH(C13055,Assumptions!$A$16:$A$18,0)))</f>
        <v/>
      </c>
      <c r="G13055" s="42" t="str">
        <f aca="false">IF(A13055="","",WORKDAY(B13055,F13055))</f>
        <v/>
      </c>
    </row>
    <row r="13056" customFormat="false" ht="15" hidden="false" customHeight="false" outlineLevel="0" collapsed="false">
      <c r="A13056" s="37"/>
      <c r="B13056" s="38"/>
      <c r="C13056" s="39"/>
      <c r="D13056" s="39"/>
      <c r="E13056" s="40"/>
      <c r="F13056" s="41" t="str">
        <f aca="false">IF(A13056="","",INDEX(Assumptions!$B$16:$B$18,MATCH(C13056,Assumptions!$A$16:$A$18,0)))</f>
        <v/>
      </c>
      <c r="G13056" s="42" t="str">
        <f aca="false">IF(A13056="","",WORKDAY(B13056,F13056))</f>
        <v/>
      </c>
    </row>
    <row r="13057" customFormat="false" ht="15" hidden="false" customHeight="false" outlineLevel="0" collapsed="false">
      <c r="A13057" s="37"/>
      <c r="B13057" s="38"/>
      <c r="C13057" s="39"/>
      <c r="D13057" s="39"/>
      <c r="E13057" s="40"/>
      <c r="F13057" s="41" t="str">
        <f aca="false">IF(A13057="","",INDEX(Assumptions!$B$16:$B$18,MATCH(C13057,Assumptions!$A$16:$A$18,0)))</f>
        <v/>
      </c>
      <c r="G13057" s="42" t="str">
        <f aca="false">IF(A13057="","",WORKDAY(B13057,F13057))</f>
        <v/>
      </c>
    </row>
    <row r="13058" customFormat="false" ht="15" hidden="false" customHeight="false" outlineLevel="0" collapsed="false">
      <c r="A13058" s="37"/>
      <c r="B13058" s="38"/>
      <c r="C13058" s="39"/>
      <c r="D13058" s="39"/>
      <c r="E13058" s="40"/>
      <c r="F13058" s="41" t="str">
        <f aca="false">IF(A13058="","",INDEX(Assumptions!$B$16:$B$18,MATCH(C13058,Assumptions!$A$16:$A$18,0)))</f>
        <v/>
      </c>
      <c r="G13058" s="42" t="str">
        <f aca="false">IF(A13058="","",WORKDAY(B13058,F13058))</f>
        <v/>
      </c>
    </row>
    <row r="13059" customFormat="false" ht="15" hidden="false" customHeight="false" outlineLevel="0" collapsed="false">
      <c r="A13059" s="37"/>
      <c r="B13059" s="38"/>
      <c r="C13059" s="39"/>
      <c r="D13059" s="39"/>
      <c r="E13059" s="40"/>
      <c r="F13059" s="41" t="str">
        <f aca="false">IF(A13059="","",INDEX(Assumptions!$B$16:$B$18,MATCH(C13059,Assumptions!$A$16:$A$18,0)))</f>
        <v/>
      </c>
      <c r="G13059" s="42" t="str">
        <f aca="false">IF(A13059="","",WORKDAY(B13059,F13059))</f>
        <v/>
      </c>
    </row>
    <row r="13060" customFormat="false" ht="15" hidden="false" customHeight="false" outlineLevel="0" collapsed="false">
      <c r="A13060" s="37"/>
      <c r="B13060" s="38"/>
      <c r="C13060" s="39"/>
      <c r="D13060" s="39"/>
      <c r="E13060" s="40"/>
      <c r="F13060" s="41" t="str">
        <f aca="false">IF(A13060="","",INDEX(Assumptions!$B$16:$B$18,MATCH(C13060,Assumptions!$A$16:$A$18,0)))</f>
        <v/>
      </c>
      <c r="G13060" s="42" t="str">
        <f aca="false">IF(A13060="","",WORKDAY(B13060,F13060))</f>
        <v/>
      </c>
    </row>
    <row r="13061" customFormat="false" ht="15" hidden="false" customHeight="false" outlineLevel="0" collapsed="false">
      <c r="A13061" s="37"/>
      <c r="B13061" s="38"/>
      <c r="C13061" s="39"/>
      <c r="D13061" s="39"/>
      <c r="E13061" s="40"/>
      <c r="F13061" s="41" t="str">
        <f aca="false">IF(A13061="","",INDEX(Assumptions!$B$16:$B$18,MATCH(C13061,Assumptions!$A$16:$A$18,0)))</f>
        <v/>
      </c>
      <c r="G13061" s="42" t="str">
        <f aca="false">IF(A13061="","",WORKDAY(B13061,F13061))</f>
        <v/>
      </c>
    </row>
    <row r="13062" customFormat="false" ht="15" hidden="false" customHeight="false" outlineLevel="0" collapsed="false">
      <c r="A13062" s="37"/>
      <c r="B13062" s="38"/>
      <c r="C13062" s="39"/>
      <c r="D13062" s="39"/>
      <c r="E13062" s="40"/>
      <c r="F13062" s="41" t="str">
        <f aca="false">IF(A13062="","",INDEX(Assumptions!$B$16:$B$18,MATCH(C13062,Assumptions!$A$16:$A$18,0)))</f>
        <v/>
      </c>
      <c r="G13062" s="42" t="str">
        <f aca="false">IF(A13062="","",WORKDAY(B13062,F13062))</f>
        <v/>
      </c>
    </row>
    <row r="13063" customFormat="false" ht="15" hidden="false" customHeight="false" outlineLevel="0" collapsed="false">
      <c r="A13063" s="37"/>
      <c r="B13063" s="38"/>
      <c r="C13063" s="39"/>
      <c r="D13063" s="39"/>
      <c r="E13063" s="40"/>
      <c r="F13063" s="41" t="str">
        <f aca="false">IF(A13063="","",INDEX(Assumptions!$B$16:$B$18,MATCH(C13063,Assumptions!$A$16:$A$18,0)))</f>
        <v/>
      </c>
      <c r="G13063" s="42" t="str">
        <f aca="false">IF(A13063="","",WORKDAY(B13063,F13063))</f>
        <v/>
      </c>
    </row>
    <row r="13064" customFormat="false" ht="15" hidden="false" customHeight="false" outlineLevel="0" collapsed="false">
      <c r="A13064" s="37"/>
      <c r="B13064" s="38"/>
      <c r="C13064" s="39"/>
      <c r="D13064" s="39"/>
      <c r="E13064" s="40"/>
      <c r="F13064" s="41" t="str">
        <f aca="false">IF(A13064="","",INDEX(Assumptions!$B$16:$B$18,MATCH(C13064,Assumptions!$A$16:$A$18,0)))</f>
        <v/>
      </c>
      <c r="G13064" s="42" t="str">
        <f aca="false">IF(A13064="","",WORKDAY(B13064,F13064))</f>
        <v/>
      </c>
    </row>
    <row r="13065" customFormat="false" ht="15" hidden="false" customHeight="false" outlineLevel="0" collapsed="false">
      <c r="A13065" s="37"/>
      <c r="B13065" s="38"/>
      <c r="C13065" s="39"/>
      <c r="D13065" s="39"/>
      <c r="E13065" s="40"/>
      <c r="F13065" s="41" t="str">
        <f aca="false">IF(A13065="","",INDEX(Assumptions!$B$16:$B$18,MATCH(C13065,Assumptions!$A$16:$A$18,0)))</f>
        <v/>
      </c>
      <c r="G13065" s="42" t="str">
        <f aca="false">IF(A13065="","",WORKDAY(B13065,F13065))</f>
        <v/>
      </c>
    </row>
    <row r="13066" customFormat="false" ht="15" hidden="false" customHeight="false" outlineLevel="0" collapsed="false">
      <c r="A13066" s="37"/>
      <c r="B13066" s="38"/>
      <c r="C13066" s="39"/>
      <c r="D13066" s="39"/>
      <c r="E13066" s="40"/>
      <c r="F13066" s="41" t="str">
        <f aca="false">IF(A13066="","",INDEX(Assumptions!$B$16:$B$18,MATCH(C13066,Assumptions!$A$16:$A$18,0)))</f>
        <v/>
      </c>
      <c r="G13066" s="42" t="str">
        <f aca="false">IF(A13066="","",WORKDAY(B13066,F13066))</f>
        <v/>
      </c>
    </row>
    <row r="13067" customFormat="false" ht="15" hidden="false" customHeight="false" outlineLevel="0" collapsed="false">
      <c r="A13067" s="37"/>
      <c r="B13067" s="38"/>
      <c r="C13067" s="39"/>
      <c r="D13067" s="39"/>
      <c r="E13067" s="40"/>
      <c r="F13067" s="41" t="str">
        <f aca="false">IF(A13067="","",INDEX(Assumptions!$B$16:$B$18,MATCH(C13067,Assumptions!$A$16:$A$18,0)))</f>
        <v/>
      </c>
      <c r="G13067" s="42" t="str">
        <f aca="false">IF(A13067="","",WORKDAY(B13067,F13067))</f>
        <v/>
      </c>
    </row>
    <row r="13068" customFormat="false" ht="15" hidden="false" customHeight="false" outlineLevel="0" collapsed="false">
      <c r="A13068" s="37"/>
      <c r="B13068" s="38"/>
      <c r="C13068" s="39"/>
      <c r="D13068" s="39"/>
      <c r="E13068" s="40"/>
      <c r="F13068" s="41" t="str">
        <f aca="false">IF(A13068="","",INDEX(Assumptions!$B$16:$B$18,MATCH(C13068,Assumptions!$A$16:$A$18,0)))</f>
        <v/>
      </c>
      <c r="G13068" s="42" t="str">
        <f aca="false">IF(A13068="","",WORKDAY(B13068,F13068))</f>
        <v/>
      </c>
    </row>
    <row r="13069" customFormat="false" ht="15" hidden="false" customHeight="false" outlineLevel="0" collapsed="false">
      <c r="A13069" s="37"/>
      <c r="B13069" s="38"/>
      <c r="C13069" s="39"/>
      <c r="D13069" s="39"/>
      <c r="E13069" s="40"/>
      <c r="F13069" s="41" t="str">
        <f aca="false">IF(A13069="","",INDEX(Assumptions!$B$16:$B$18,MATCH(C13069,Assumptions!$A$16:$A$18,0)))</f>
        <v/>
      </c>
      <c r="G13069" s="42" t="str">
        <f aca="false">IF(A13069="","",WORKDAY(B13069,F13069))</f>
        <v/>
      </c>
    </row>
    <row r="13070" customFormat="false" ht="15" hidden="false" customHeight="false" outlineLevel="0" collapsed="false">
      <c r="A13070" s="37"/>
      <c r="B13070" s="38"/>
      <c r="C13070" s="39"/>
      <c r="D13070" s="39"/>
      <c r="E13070" s="40"/>
      <c r="F13070" s="41" t="str">
        <f aca="false">IF(A13070="","",INDEX(Assumptions!$B$16:$B$18,MATCH(C13070,Assumptions!$A$16:$A$18,0)))</f>
        <v/>
      </c>
      <c r="G13070" s="42" t="str">
        <f aca="false">IF(A13070="","",WORKDAY(B13070,F13070))</f>
        <v/>
      </c>
    </row>
    <row r="13071" customFormat="false" ht="15" hidden="false" customHeight="false" outlineLevel="0" collapsed="false">
      <c r="A13071" s="37"/>
      <c r="B13071" s="38"/>
      <c r="C13071" s="39"/>
      <c r="D13071" s="39"/>
      <c r="E13071" s="40"/>
      <c r="F13071" s="41" t="str">
        <f aca="false">IF(A13071="","",INDEX(Assumptions!$B$16:$B$18,MATCH(C13071,Assumptions!$A$16:$A$18,0)))</f>
        <v/>
      </c>
      <c r="G13071" s="42" t="str">
        <f aca="false">IF(A13071="","",WORKDAY(B13071,F13071))</f>
        <v/>
      </c>
    </row>
    <row r="13072" customFormat="false" ht="15" hidden="false" customHeight="false" outlineLevel="0" collapsed="false">
      <c r="A13072" s="37"/>
      <c r="B13072" s="38"/>
      <c r="C13072" s="39"/>
      <c r="D13072" s="39"/>
      <c r="E13072" s="40"/>
      <c r="F13072" s="41" t="str">
        <f aca="false">IF(A13072="","",INDEX(Assumptions!$B$16:$B$18,MATCH(C13072,Assumptions!$A$16:$A$18,0)))</f>
        <v/>
      </c>
      <c r="G13072" s="42" t="str">
        <f aca="false">IF(A13072="","",WORKDAY(B13072,F13072))</f>
        <v/>
      </c>
    </row>
    <row r="13073" customFormat="false" ht="15" hidden="false" customHeight="false" outlineLevel="0" collapsed="false">
      <c r="A13073" s="37"/>
      <c r="B13073" s="38"/>
      <c r="C13073" s="39"/>
      <c r="D13073" s="39"/>
      <c r="E13073" s="40"/>
      <c r="F13073" s="41" t="str">
        <f aca="false">IF(A13073="","",INDEX(Assumptions!$B$16:$B$18,MATCH(C13073,Assumptions!$A$16:$A$18,0)))</f>
        <v/>
      </c>
      <c r="G13073" s="42" t="str">
        <f aca="false">IF(A13073="","",WORKDAY(B13073,F13073))</f>
        <v/>
      </c>
    </row>
    <row r="13074" customFormat="false" ht="15" hidden="false" customHeight="false" outlineLevel="0" collapsed="false">
      <c r="A13074" s="37"/>
      <c r="B13074" s="38"/>
      <c r="C13074" s="39"/>
      <c r="D13074" s="39"/>
      <c r="E13074" s="40"/>
      <c r="F13074" s="41" t="str">
        <f aca="false">IF(A13074="","",INDEX(Assumptions!$B$16:$B$18,MATCH(C13074,Assumptions!$A$16:$A$18,0)))</f>
        <v/>
      </c>
      <c r="G13074" s="42" t="str">
        <f aca="false">IF(A13074="","",WORKDAY(B13074,F13074))</f>
        <v/>
      </c>
    </row>
    <row r="13075" customFormat="false" ht="15" hidden="false" customHeight="false" outlineLevel="0" collapsed="false">
      <c r="A13075" s="37"/>
      <c r="B13075" s="38"/>
      <c r="C13075" s="39"/>
      <c r="D13075" s="39"/>
      <c r="E13075" s="40"/>
      <c r="F13075" s="41" t="str">
        <f aca="false">IF(A13075="","",INDEX(Assumptions!$B$16:$B$18,MATCH(C13075,Assumptions!$A$16:$A$18,0)))</f>
        <v/>
      </c>
      <c r="G13075" s="42" t="str">
        <f aca="false">IF(A13075="","",WORKDAY(B13075,F13075))</f>
        <v/>
      </c>
    </row>
    <row r="13076" customFormat="false" ht="15" hidden="false" customHeight="false" outlineLevel="0" collapsed="false">
      <c r="A13076" s="37"/>
      <c r="B13076" s="38"/>
      <c r="C13076" s="39"/>
      <c r="D13076" s="39"/>
      <c r="E13076" s="40"/>
      <c r="F13076" s="41" t="str">
        <f aca="false">IF(A13076="","",INDEX(Assumptions!$B$16:$B$18,MATCH(C13076,Assumptions!$A$16:$A$18,0)))</f>
        <v/>
      </c>
      <c r="G13076" s="42" t="str">
        <f aca="false">IF(A13076="","",WORKDAY(B13076,F13076))</f>
        <v/>
      </c>
    </row>
    <row r="13077" customFormat="false" ht="15" hidden="false" customHeight="false" outlineLevel="0" collapsed="false">
      <c r="A13077" s="37"/>
      <c r="B13077" s="38"/>
      <c r="C13077" s="39"/>
      <c r="D13077" s="39"/>
      <c r="E13077" s="40"/>
      <c r="F13077" s="41" t="str">
        <f aca="false">IF(A13077="","",INDEX(Assumptions!$B$16:$B$18,MATCH(C13077,Assumptions!$A$16:$A$18,0)))</f>
        <v/>
      </c>
      <c r="G13077" s="42" t="str">
        <f aca="false">IF(A13077="","",WORKDAY(B13077,F13077))</f>
        <v/>
      </c>
    </row>
    <row r="13078" customFormat="false" ht="15" hidden="false" customHeight="false" outlineLevel="0" collapsed="false">
      <c r="A13078" s="37"/>
      <c r="B13078" s="38"/>
      <c r="C13078" s="39"/>
      <c r="D13078" s="39"/>
      <c r="E13078" s="40"/>
      <c r="F13078" s="41" t="str">
        <f aca="false">IF(A13078="","",INDEX(Assumptions!$B$16:$B$18,MATCH(C13078,Assumptions!$A$16:$A$18,0)))</f>
        <v/>
      </c>
      <c r="G13078" s="42" t="str">
        <f aca="false">IF(A13078="","",WORKDAY(B13078,F13078))</f>
        <v/>
      </c>
    </row>
    <row r="13079" customFormat="false" ht="15" hidden="false" customHeight="false" outlineLevel="0" collapsed="false">
      <c r="A13079" s="37"/>
      <c r="B13079" s="38"/>
      <c r="C13079" s="39"/>
      <c r="D13079" s="39"/>
      <c r="E13079" s="40"/>
      <c r="F13079" s="41" t="str">
        <f aca="false">IF(A13079="","",INDEX(Assumptions!$B$16:$B$18,MATCH(C13079,Assumptions!$A$16:$A$18,0)))</f>
        <v/>
      </c>
      <c r="G13079" s="42" t="str">
        <f aca="false">IF(A13079="","",WORKDAY(B13079,F13079))</f>
        <v/>
      </c>
    </row>
    <row r="13080" customFormat="false" ht="15" hidden="false" customHeight="false" outlineLevel="0" collapsed="false">
      <c r="A13080" s="37"/>
      <c r="B13080" s="38"/>
      <c r="C13080" s="39"/>
      <c r="D13080" s="39"/>
      <c r="E13080" s="40"/>
      <c r="F13080" s="41" t="str">
        <f aca="false">IF(A13080="","",INDEX(Assumptions!$B$16:$B$18,MATCH(C13080,Assumptions!$A$16:$A$18,0)))</f>
        <v/>
      </c>
      <c r="G13080" s="42" t="str">
        <f aca="false">IF(A13080="","",WORKDAY(B13080,F13080))</f>
        <v/>
      </c>
    </row>
    <row r="13081" customFormat="false" ht="15" hidden="false" customHeight="false" outlineLevel="0" collapsed="false">
      <c r="A13081" s="37"/>
      <c r="B13081" s="38"/>
      <c r="C13081" s="39"/>
      <c r="D13081" s="39"/>
      <c r="E13081" s="40"/>
      <c r="F13081" s="41" t="str">
        <f aca="false">IF(A13081="","",INDEX(Assumptions!$B$16:$B$18,MATCH(C13081,Assumptions!$A$16:$A$18,0)))</f>
        <v/>
      </c>
      <c r="G13081" s="42" t="str">
        <f aca="false">IF(A13081="","",WORKDAY(B13081,F13081))</f>
        <v/>
      </c>
    </row>
    <row r="13082" customFormat="false" ht="15" hidden="false" customHeight="false" outlineLevel="0" collapsed="false">
      <c r="A13082" s="37"/>
      <c r="B13082" s="38"/>
      <c r="C13082" s="39"/>
      <c r="D13082" s="39"/>
      <c r="E13082" s="40"/>
      <c r="F13082" s="41" t="str">
        <f aca="false">IF(A13082="","",INDEX(Assumptions!$B$16:$B$18,MATCH(C13082,Assumptions!$A$16:$A$18,0)))</f>
        <v/>
      </c>
      <c r="G13082" s="42" t="str">
        <f aca="false">IF(A13082="","",WORKDAY(B13082,F13082))</f>
        <v/>
      </c>
    </row>
    <row r="13083" customFormat="false" ht="15" hidden="false" customHeight="false" outlineLevel="0" collapsed="false">
      <c r="A13083" s="37"/>
      <c r="B13083" s="38"/>
      <c r="C13083" s="39"/>
      <c r="D13083" s="39"/>
      <c r="E13083" s="40"/>
      <c r="F13083" s="41" t="str">
        <f aca="false">IF(A13083="","",INDEX(Assumptions!$B$16:$B$18,MATCH(C13083,Assumptions!$A$16:$A$18,0)))</f>
        <v/>
      </c>
      <c r="G13083" s="42" t="str">
        <f aca="false">IF(A13083="","",WORKDAY(B13083,F13083))</f>
        <v/>
      </c>
    </row>
    <row r="13084" customFormat="false" ht="15" hidden="false" customHeight="false" outlineLevel="0" collapsed="false">
      <c r="A13084" s="37"/>
      <c r="B13084" s="38"/>
      <c r="C13084" s="39"/>
      <c r="D13084" s="39"/>
      <c r="E13084" s="40"/>
      <c r="F13084" s="41" t="str">
        <f aca="false">IF(A13084="","",INDEX(Assumptions!$B$16:$B$18,MATCH(C13084,Assumptions!$A$16:$A$18,0)))</f>
        <v/>
      </c>
      <c r="G13084" s="42" t="str">
        <f aca="false">IF(A13084="","",WORKDAY(B13084,F13084))</f>
        <v/>
      </c>
    </row>
    <row r="13085" customFormat="false" ht="15" hidden="false" customHeight="false" outlineLevel="0" collapsed="false">
      <c r="A13085" s="37"/>
      <c r="B13085" s="38"/>
      <c r="C13085" s="39"/>
      <c r="D13085" s="39"/>
      <c r="E13085" s="40"/>
      <c r="F13085" s="41" t="str">
        <f aca="false">IF(A13085="","",INDEX(Assumptions!$B$16:$B$18,MATCH(C13085,Assumptions!$A$16:$A$18,0)))</f>
        <v/>
      </c>
      <c r="G13085" s="42" t="str">
        <f aca="false">IF(A13085="","",WORKDAY(B13085,F13085))</f>
        <v/>
      </c>
    </row>
    <row r="13086" customFormat="false" ht="15" hidden="false" customHeight="false" outlineLevel="0" collapsed="false">
      <c r="A13086" s="37"/>
      <c r="B13086" s="38"/>
      <c r="C13086" s="39"/>
      <c r="D13086" s="39"/>
      <c r="E13086" s="40"/>
      <c r="F13086" s="41" t="str">
        <f aca="false">IF(A13086="","",INDEX(Assumptions!$B$16:$B$18,MATCH(C13086,Assumptions!$A$16:$A$18,0)))</f>
        <v/>
      </c>
      <c r="G13086" s="42" t="str">
        <f aca="false">IF(A13086="","",WORKDAY(B13086,F13086))</f>
        <v/>
      </c>
    </row>
    <row r="13087" customFormat="false" ht="15" hidden="false" customHeight="false" outlineLevel="0" collapsed="false">
      <c r="A13087" s="37"/>
      <c r="B13087" s="38"/>
      <c r="C13087" s="39"/>
      <c r="D13087" s="39"/>
      <c r="E13087" s="40"/>
      <c r="F13087" s="41" t="str">
        <f aca="false">IF(A13087="","",INDEX(Assumptions!$B$16:$B$18,MATCH(C13087,Assumptions!$A$16:$A$18,0)))</f>
        <v/>
      </c>
      <c r="G13087" s="42" t="str">
        <f aca="false">IF(A13087="","",WORKDAY(B13087,F13087))</f>
        <v/>
      </c>
    </row>
    <row r="13088" customFormat="false" ht="15" hidden="false" customHeight="false" outlineLevel="0" collapsed="false">
      <c r="A13088" s="37"/>
      <c r="B13088" s="38"/>
      <c r="C13088" s="39"/>
      <c r="D13088" s="39"/>
      <c r="E13088" s="40"/>
      <c r="F13088" s="41" t="str">
        <f aca="false">IF(A13088="","",INDEX(Assumptions!$B$16:$B$18,MATCH(C13088,Assumptions!$A$16:$A$18,0)))</f>
        <v/>
      </c>
      <c r="G13088" s="42" t="str">
        <f aca="false">IF(A13088="","",WORKDAY(B13088,F13088))</f>
        <v/>
      </c>
    </row>
    <row r="13089" customFormat="false" ht="15" hidden="false" customHeight="false" outlineLevel="0" collapsed="false">
      <c r="A13089" s="37"/>
      <c r="B13089" s="38"/>
      <c r="C13089" s="39"/>
      <c r="D13089" s="39"/>
      <c r="E13089" s="40"/>
      <c r="F13089" s="41" t="str">
        <f aca="false">IF(A13089="","",INDEX(Assumptions!$B$16:$B$18,MATCH(C13089,Assumptions!$A$16:$A$18,0)))</f>
        <v/>
      </c>
      <c r="G13089" s="42" t="str">
        <f aca="false">IF(A13089="","",WORKDAY(B13089,F13089))</f>
        <v/>
      </c>
    </row>
    <row r="13090" customFormat="false" ht="15" hidden="false" customHeight="false" outlineLevel="0" collapsed="false">
      <c r="A13090" s="37"/>
      <c r="B13090" s="38"/>
      <c r="C13090" s="39"/>
      <c r="D13090" s="39"/>
      <c r="E13090" s="40"/>
      <c r="F13090" s="41" t="str">
        <f aca="false">IF(A13090="","",INDEX(Assumptions!$B$16:$B$18,MATCH(C13090,Assumptions!$A$16:$A$18,0)))</f>
        <v/>
      </c>
      <c r="G13090" s="42" t="str">
        <f aca="false">IF(A13090="","",WORKDAY(B13090,F13090))</f>
        <v/>
      </c>
    </row>
    <row r="13091" customFormat="false" ht="15" hidden="false" customHeight="false" outlineLevel="0" collapsed="false">
      <c r="A13091" s="37"/>
      <c r="B13091" s="38"/>
      <c r="C13091" s="39"/>
      <c r="D13091" s="39"/>
      <c r="E13091" s="40"/>
      <c r="F13091" s="41" t="str">
        <f aca="false">IF(A13091="","",INDEX(Assumptions!$B$16:$B$18,MATCH(C13091,Assumptions!$A$16:$A$18,0)))</f>
        <v/>
      </c>
      <c r="G13091" s="42" t="str">
        <f aca="false">IF(A13091="","",WORKDAY(B13091,F13091))</f>
        <v/>
      </c>
    </row>
    <row r="13092" customFormat="false" ht="15" hidden="false" customHeight="false" outlineLevel="0" collapsed="false">
      <c r="A13092" s="37"/>
      <c r="B13092" s="38"/>
      <c r="C13092" s="39"/>
      <c r="D13092" s="39"/>
      <c r="E13092" s="40"/>
      <c r="F13092" s="41" t="str">
        <f aca="false">IF(A13092="","",INDEX(Assumptions!$B$16:$B$18,MATCH(C13092,Assumptions!$A$16:$A$18,0)))</f>
        <v/>
      </c>
      <c r="G13092" s="42" t="str">
        <f aca="false">IF(A13092="","",WORKDAY(B13092,F13092))</f>
        <v/>
      </c>
    </row>
    <row r="13093" customFormat="false" ht="15" hidden="false" customHeight="false" outlineLevel="0" collapsed="false">
      <c r="A13093" s="37"/>
      <c r="B13093" s="38"/>
      <c r="C13093" s="39"/>
      <c r="D13093" s="39"/>
      <c r="E13093" s="40"/>
      <c r="F13093" s="41" t="str">
        <f aca="false">IF(A13093="","",INDEX(Assumptions!$B$16:$B$18,MATCH(C13093,Assumptions!$A$16:$A$18,0)))</f>
        <v/>
      </c>
      <c r="G13093" s="42" t="str">
        <f aca="false">IF(A13093="","",WORKDAY(B13093,F13093))</f>
        <v/>
      </c>
    </row>
    <row r="13094" customFormat="false" ht="15" hidden="false" customHeight="false" outlineLevel="0" collapsed="false">
      <c r="A13094" s="37"/>
      <c r="B13094" s="38"/>
      <c r="C13094" s="39"/>
      <c r="D13094" s="39"/>
      <c r="E13094" s="40"/>
      <c r="F13094" s="41" t="str">
        <f aca="false">IF(A13094="","",INDEX(Assumptions!$B$16:$B$18,MATCH(C13094,Assumptions!$A$16:$A$18,0)))</f>
        <v/>
      </c>
      <c r="G13094" s="42" t="str">
        <f aca="false">IF(A13094="","",WORKDAY(B13094,F13094))</f>
        <v/>
      </c>
    </row>
    <row r="13095" customFormat="false" ht="15" hidden="false" customHeight="false" outlineLevel="0" collapsed="false">
      <c r="A13095" s="37"/>
      <c r="B13095" s="38"/>
      <c r="C13095" s="39"/>
      <c r="D13095" s="39"/>
      <c r="E13095" s="40"/>
      <c r="F13095" s="41" t="str">
        <f aca="false">IF(A13095="","",INDEX(Assumptions!$B$16:$B$18,MATCH(C13095,Assumptions!$A$16:$A$18,0)))</f>
        <v/>
      </c>
      <c r="G13095" s="42" t="str">
        <f aca="false">IF(A13095="","",WORKDAY(B13095,F13095))</f>
        <v/>
      </c>
    </row>
    <row r="13096" customFormat="false" ht="15" hidden="false" customHeight="false" outlineLevel="0" collapsed="false">
      <c r="A13096" s="37"/>
      <c r="B13096" s="38"/>
      <c r="C13096" s="39"/>
      <c r="D13096" s="39"/>
      <c r="E13096" s="40"/>
      <c r="F13096" s="41" t="str">
        <f aca="false">IF(A13096="","",INDEX(Assumptions!$B$16:$B$18,MATCH(C13096,Assumptions!$A$16:$A$18,0)))</f>
        <v/>
      </c>
      <c r="G13096" s="42" t="str">
        <f aca="false">IF(A13096="","",WORKDAY(B13096,F13096))</f>
        <v/>
      </c>
    </row>
    <row r="13097" customFormat="false" ht="15" hidden="false" customHeight="false" outlineLevel="0" collapsed="false">
      <c r="A13097" s="37"/>
      <c r="B13097" s="38"/>
      <c r="C13097" s="39"/>
      <c r="D13097" s="39"/>
      <c r="E13097" s="40"/>
      <c r="F13097" s="41" t="str">
        <f aca="false">IF(A13097="","",INDEX(Assumptions!$B$16:$B$18,MATCH(C13097,Assumptions!$A$16:$A$18,0)))</f>
        <v/>
      </c>
      <c r="G13097" s="42" t="str">
        <f aca="false">IF(A13097="","",WORKDAY(B13097,F13097))</f>
        <v/>
      </c>
    </row>
    <row r="13098" customFormat="false" ht="15" hidden="false" customHeight="false" outlineLevel="0" collapsed="false">
      <c r="A13098" s="37"/>
      <c r="B13098" s="38"/>
      <c r="C13098" s="39"/>
      <c r="D13098" s="39"/>
      <c r="E13098" s="40"/>
      <c r="F13098" s="41" t="str">
        <f aca="false">IF(A13098="","",INDEX(Assumptions!$B$16:$B$18,MATCH(C13098,Assumptions!$A$16:$A$18,0)))</f>
        <v/>
      </c>
      <c r="G13098" s="42" t="str">
        <f aca="false">IF(A13098="","",WORKDAY(B13098,F13098))</f>
        <v/>
      </c>
    </row>
    <row r="13099" customFormat="false" ht="15" hidden="false" customHeight="false" outlineLevel="0" collapsed="false">
      <c r="A13099" s="37"/>
      <c r="B13099" s="38"/>
      <c r="C13099" s="39"/>
      <c r="D13099" s="39"/>
      <c r="E13099" s="40"/>
      <c r="F13099" s="41" t="str">
        <f aca="false">IF(A13099="","",INDEX(Assumptions!$B$16:$B$18,MATCH(C13099,Assumptions!$A$16:$A$18,0)))</f>
        <v/>
      </c>
      <c r="G13099" s="42" t="str">
        <f aca="false">IF(A13099="","",WORKDAY(B13099,F13099))</f>
        <v/>
      </c>
    </row>
    <row r="13100" customFormat="false" ht="15" hidden="false" customHeight="false" outlineLevel="0" collapsed="false">
      <c r="A13100" s="37"/>
      <c r="B13100" s="38"/>
      <c r="C13100" s="39"/>
      <c r="D13100" s="39"/>
      <c r="E13100" s="40"/>
      <c r="F13100" s="41" t="str">
        <f aca="false">IF(A13100="","",INDEX(Assumptions!$B$16:$B$18,MATCH(C13100,Assumptions!$A$16:$A$18,0)))</f>
        <v/>
      </c>
      <c r="G13100" s="42" t="str">
        <f aca="false">IF(A13100="","",WORKDAY(B13100,F13100))</f>
        <v/>
      </c>
    </row>
    <row r="13101" customFormat="false" ht="15" hidden="false" customHeight="false" outlineLevel="0" collapsed="false">
      <c r="A13101" s="37"/>
      <c r="B13101" s="38"/>
      <c r="C13101" s="39"/>
      <c r="D13101" s="39"/>
      <c r="E13101" s="40"/>
      <c r="F13101" s="41" t="str">
        <f aca="false">IF(A13101="","",INDEX(Assumptions!$B$16:$B$18,MATCH(C13101,Assumptions!$A$16:$A$18,0)))</f>
        <v/>
      </c>
      <c r="G13101" s="42" t="str">
        <f aca="false">IF(A13101="","",WORKDAY(B13101,F13101))</f>
        <v/>
      </c>
    </row>
    <row r="13102" customFormat="false" ht="15" hidden="false" customHeight="false" outlineLevel="0" collapsed="false">
      <c r="A13102" s="37"/>
      <c r="B13102" s="38"/>
      <c r="C13102" s="39"/>
      <c r="D13102" s="39"/>
      <c r="E13102" s="40"/>
      <c r="F13102" s="41" t="str">
        <f aca="false">IF(A13102="","",INDEX(Assumptions!$B$16:$B$18,MATCH(C13102,Assumptions!$A$16:$A$18,0)))</f>
        <v/>
      </c>
      <c r="G13102" s="42" t="str">
        <f aca="false">IF(A13102="","",WORKDAY(B13102,F13102))</f>
        <v/>
      </c>
    </row>
    <row r="13103" customFormat="false" ht="15" hidden="false" customHeight="false" outlineLevel="0" collapsed="false">
      <c r="A13103" s="37"/>
      <c r="B13103" s="38"/>
      <c r="C13103" s="39"/>
      <c r="D13103" s="39"/>
      <c r="E13103" s="40"/>
      <c r="F13103" s="41" t="str">
        <f aca="false">IF(A13103="","",INDEX(Assumptions!$B$16:$B$18,MATCH(C13103,Assumptions!$A$16:$A$18,0)))</f>
        <v/>
      </c>
      <c r="G13103" s="42" t="str">
        <f aca="false">IF(A13103="","",WORKDAY(B13103,F13103))</f>
        <v/>
      </c>
    </row>
    <row r="13104" customFormat="false" ht="15" hidden="false" customHeight="false" outlineLevel="0" collapsed="false">
      <c r="A13104" s="37"/>
      <c r="B13104" s="38"/>
      <c r="C13104" s="39"/>
      <c r="D13104" s="39"/>
      <c r="E13104" s="40"/>
      <c r="F13104" s="41" t="str">
        <f aca="false">IF(A13104="","",INDEX(Assumptions!$B$16:$B$18,MATCH(C13104,Assumptions!$A$16:$A$18,0)))</f>
        <v/>
      </c>
      <c r="G13104" s="42" t="str">
        <f aca="false">IF(A13104="","",WORKDAY(B13104,F13104))</f>
        <v/>
      </c>
    </row>
    <row r="13105" customFormat="false" ht="15" hidden="false" customHeight="false" outlineLevel="0" collapsed="false">
      <c r="A13105" s="37"/>
      <c r="B13105" s="38"/>
      <c r="C13105" s="39"/>
      <c r="D13105" s="39"/>
      <c r="E13105" s="40"/>
      <c r="F13105" s="41" t="str">
        <f aca="false">IF(A13105="","",INDEX(Assumptions!$B$16:$B$18,MATCH(C13105,Assumptions!$A$16:$A$18,0)))</f>
        <v/>
      </c>
      <c r="G13105" s="42" t="str">
        <f aca="false">IF(A13105="","",WORKDAY(B13105,F13105))</f>
        <v/>
      </c>
    </row>
    <row r="13106" customFormat="false" ht="15" hidden="false" customHeight="false" outlineLevel="0" collapsed="false">
      <c r="A13106" s="37"/>
      <c r="B13106" s="38"/>
      <c r="C13106" s="39"/>
      <c r="D13106" s="39"/>
      <c r="E13106" s="40"/>
      <c r="F13106" s="41" t="str">
        <f aca="false">IF(A13106="","",INDEX(Assumptions!$B$16:$B$18,MATCH(C13106,Assumptions!$A$16:$A$18,0)))</f>
        <v/>
      </c>
      <c r="G13106" s="42" t="str">
        <f aca="false">IF(A13106="","",WORKDAY(B13106,F13106))</f>
        <v/>
      </c>
    </row>
    <row r="13107" customFormat="false" ht="15" hidden="false" customHeight="false" outlineLevel="0" collapsed="false">
      <c r="A13107" s="37"/>
      <c r="B13107" s="38"/>
      <c r="C13107" s="39"/>
      <c r="D13107" s="39"/>
      <c r="E13107" s="40"/>
      <c r="F13107" s="41" t="str">
        <f aca="false">IF(A13107="","",INDEX(Assumptions!$B$16:$B$18,MATCH(C13107,Assumptions!$A$16:$A$18,0)))</f>
        <v/>
      </c>
      <c r="G13107" s="42" t="str">
        <f aca="false">IF(A13107="","",WORKDAY(B13107,F13107))</f>
        <v/>
      </c>
    </row>
    <row r="13108" customFormat="false" ht="15" hidden="false" customHeight="false" outlineLevel="0" collapsed="false">
      <c r="A13108" s="37"/>
      <c r="B13108" s="38"/>
      <c r="C13108" s="39"/>
      <c r="D13108" s="39"/>
      <c r="E13108" s="40"/>
      <c r="F13108" s="41" t="str">
        <f aca="false">IF(A13108="","",INDEX(Assumptions!$B$16:$B$18,MATCH(C13108,Assumptions!$A$16:$A$18,0)))</f>
        <v/>
      </c>
      <c r="G13108" s="42" t="str">
        <f aca="false">IF(A13108="","",WORKDAY(B13108,F13108))</f>
        <v/>
      </c>
    </row>
    <row r="13109" customFormat="false" ht="15" hidden="false" customHeight="false" outlineLevel="0" collapsed="false">
      <c r="A13109" s="37"/>
      <c r="B13109" s="38"/>
      <c r="C13109" s="39"/>
      <c r="D13109" s="39"/>
      <c r="E13109" s="40"/>
      <c r="F13109" s="41" t="str">
        <f aca="false">IF(A13109="","",INDEX(Assumptions!$B$16:$B$18,MATCH(C13109,Assumptions!$A$16:$A$18,0)))</f>
        <v/>
      </c>
      <c r="G13109" s="42" t="str">
        <f aca="false">IF(A13109="","",WORKDAY(B13109,F13109))</f>
        <v/>
      </c>
    </row>
    <row r="13110" customFormat="false" ht="15" hidden="false" customHeight="false" outlineLevel="0" collapsed="false">
      <c r="A13110" s="37"/>
      <c r="B13110" s="38"/>
      <c r="C13110" s="39"/>
      <c r="D13110" s="39"/>
      <c r="E13110" s="40"/>
      <c r="F13110" s="41" t="str">
        <f aca="false">IF(A13110="","",INDEX(Assumptions!$B$16:$B$18,MATCH(C13110,Assumptions!$A$16:$A$18,0)))</f>
        <v/>
      </c>
      <c r="G13110" s="42" t="str">
        <f aca="false">IF(A13110="","",WORKDAY(B13110,F13110))</f>
        <v/>
      </c>
    </row>
    <row r="13111" customFormat="false" ht="15" hidden="false" customHeight="false" outlineLevel="0" collapsed="false">
      <c r="A13111" s="37"/>
      <c r="B13111" s="38"/>
      <c r="C13111" s="39"/>
      <c r="D13111" s="39"/>
      <c r="E13111" s="40"/>
      <c r="F13111" s="41" t="str">
        <f aca="false">IF(A13111="","",INDEX(Assumptions!$B$16:$B$18,MATCH(C13111,Assumptions!$A$16:$A$18,0)))</f>
        <v/>
      </c>
      <c r="G13111" s="42" t="str">
        <f aca="false">IF(A13111="","",WORKDAY(B13111,F13111))</f>
        <v/>
      </c>
    </row>
    <row r="13112" customFormat="false" ht="15" hidden="false" customHeight="false" outlineLevel="0" collapsed="false">
      <c r="A13112" s="37"/>
      <c r="B13112" s="38"/>
      <c r="C13112" s="39"/>
      <c r="D13112" s="39"/>
      <c r="E13112" s="40"/>
      <c r="F13112" s="41" t="str">
        <f aca="false">IF(A13112="","",INDEX(Assumptions!$B$16:$B$18,MATCH(C13112,Assumptions!$A$16:$A$18,0)))</f>
        <v/>
      </c>
      <c r="G13112" s="42" t="str">
        <f aca="false">IF(A13112="","",WORKDAY(B13112,F13112))</f>
        <v/>
      </c>
    </row>
    <row r="13113" customFormat="false" ht="15" hidden="false" customHeight="false" outlineLevel="0" collapsed="false">
      <c r="A13113" s="37"/>
      <c r="B13113" s="38"/>
      <c r="C13113" s="39"/>
      <c r="D13113" s="39"/>
      <c r="E13113" s="40"/>
      <c r="F13113" s="41" t="str">
        <f aca="false">IF(A13113="","",INDEX(Assumptions!$B$16:$B$18,MATCH(C13113,Assumptions!$A$16:$A$18,0)))</f>
        <v/>
      </c>
      <c r="G13113" s="42" t="str">
        <f aca="false">IF(A13113="","",WORKDAY(B13113,F13113))</f>
        <v/>
      </c>
    </row>
    <row r="13114" customFormat="false" ht="15" hidden="false" customHeight="false" outlineLevel="0" collapsed="false">
      <c r="A13114" s="37"/>
      <c r="B13114" s="38"/>
      <c r="C13114" s="39"/>
      <c r="D13114" s="39"/>
      <c r="E13114" s="40"/>
      <c r="F13114" s="41" t="str">
        <f aca="false">IF(A13114="","",INDEX(Assumptions!$B$16:$B$18,MATCH(C13114,Assumptions!$A$16:$A$18,0)))</f>
        <v/>
      </c>
      <c r="G13114" s="42" t="str">
        <f aca="false">IF(A13114="","",WORKDAY(B13114,F13114))</f>
        <v/>
      </c>
    </row>
    <row r="13115" customFormat="false" ht="15" hidden="false" customHeight="false" outlineLevel="0" collapsed="false">
      <c r="A13115" s="37"/>
      <c r="B13115" s="38"/>
      <c r="C13115" s="39"/>
      <c r="D13115" s="39"/>
      <c r="E13115" s="40"/>
      <c r="F13115" s="41" t="str">
        <f aca="false">IF(A13115="","",INDEX(Assumptions!$B$16:$B$18,MATCH(C13115,Assumptions!$A$16:$A$18,0)))</f>
        <v/>
      </c>
      <c r="G13115" s="42" t="str">
        <f aca="false">IF(A13115="","",WORKDAY(B13115,F13115))</f>
        <v/>
      </c>
    </row>
    <row r="13116" customFormat="false" ht="15" hidden="false" customHeight="false" outlineLevel="0" collapsed="false">
      <c r="A13116" s="37"/>
      <c r="B13116" s="38"/>
      <c r="C13116" s="39"/>
      <c r="D13116" s="39"/>
      <c r="E13116" s="40"/>
      <c r="F13116" s="41" t="str">
        <f aca="false">IF(A13116="","",INDEX(Assumptions!$B$16:$B$18,MATCH(C13116,Assumptions!$A$16:$A$18,0)))</f>
        <v/>
      </c>
      <c r="G13116" s="42" t="str">
        <f aca="false">IF(A13116="","",WORKDAY(B13116,F13116))</f>
        <v/>
      </c>
    </row>
    <row r="13117" customFormat="false" ht="15" hidden="false" customHeight="false" outlineLevel="0" collapsed="false">
      <c r="A13117" s="37"/>
      <c r="B13117" s="38"/>
      <c r="C13117" s="39"/>
      <c r="D13117" s="39"/>
      <c r="E13117" s="40"/>
      <c r="F13117" s="41" t="str">
        <f aca="false">IF(A13117="","",INDEX(Assumptions!$B$16:$B$18,MATCH(C13117,Assumptions!$A$16:$A$18,0)))</f>
        <v/>
      </c>
      <c r="G13117" s="42" t="str">
        <f aca="false">IF(A13117="","",WORKDAY(B13117,F13117))</f>
        <v/>
      </c>
    </row>
    <row r="13118" customFormat="false" ht="15" hidden="false" customHeight="false" outlineLevel="0" collapsed="false">
      <c r="A13118" s="37"/>
      <c r="B13118" s="38"/>
      <c r="C13118" s="39"/>
      <c r="D13118" s="39"/>
      <c r="E13118" s="40"/>
      <c r="F13118" s="41" t="str">
        <f aca="false">IF(A13118="","",INDEX(Assumptions!$B$16:$B$18,MATCH(C13118,Assumptions!$A$16:$A$18,0)))</f>
        <v/>
      </c>
      <c r="G13118" s="42" t="str">
        <f aca="false">IF(A13118="","",WORKDAY(B13118,F13118))</f>
        <v/>
      </c>
    </row>
    <row r="13119" customFormat="false" ht="15" hidden="false" customHeight="false" outlineLevel="0" collapsed="false">
      <c r="A13119" s="37"/>
      <c r="B13119" s="38"/>
      <c r="C13119" s="39"/>
      <c r="D13119" s="39"/>
      <c r="E13119" s="40"/>
      <c r="F13119" s="41" t="str">
        <f aca="false">IF(A13119="","",INDEX(Assumptions!$B$16:$B$18,MATCH(C13119,Assumptions!$A$16:$A$18,0)))</f>
        <v/>
      </c>
      <c r="G13119" s="42" t="str">
        <f aca="false">IF(A13119="","",WORKDAY(B13119,F13119))</f>
        <v/>
      </c>
    </row>
    <row r="13120" customFormat="false" ht="15" hidden="false" customHeight="false" outlineLevel="0" collapsed="false">
      <c r="A13120" s="37"/>
      <c r="B13120" s="38"/>
      <c r="C13120" s="39"/>
      <c r="D13120" s="39"/>
      <c r="E13120" s="40"/>
      <c r="F13120" s="41" t="str">
        <f aca="false">IF(A13120="","",INDEX(Assumptions!$B$16:$B$18,MATCH(C13120,Assumptions!$A$16:$A$18,0)))</f>
        <v/>
      </c>
      <c r="G13120" s="42" t="str">
        <f aca="false">IF(A13120="","",WORKDAY(B13120,F13120))</f>
        <v/>
      </c>
    </row>
    <row r="13121" customFormat="false" ht="15" hidden="false" customHeight="false" outlineLevel="0" collapsed="false">
      <c r="A13121" s="37"/>
      <c r="B13121" s="38"/>
      <c r="C13121" s="39"/>
      <c r="D13121" s="39"/>
      <c r="E13121" s="40"/>
      <c r="F13121" s="41" t="str">
        <f aca="false">IF(A13121="","",INDEX(Assumptions!$B$16:$B$18,MATCH(C13121,Assumptions!$A$16:$A$18,0)))</f>
        <v/>
      </c>
      <c r="G13121" s="42" t="str">
        <f aca="false">IF(A13121="","",WORKDAY(B13121,F13121))</f>
        <v/>
      </c>
    </row>
    <row r="13122" customFormat="false" ht="15" hidden="false" customHeight="false" outlineLevel="0" collapsed="false">
      <c r="A13122" s="37"/>
      <c r="B13122" s="38"/>
      <c r="C13122" s="39"/>
      <c r="D13122" s="39"/>
      <c r="E13122" s="40"/>
      <c r="F13122" s="41" t="str">
        <f aca="false">IF(A13122="","",INDEX(Assumptions!$B$16:$B$18,MATCH(C13122,Assumptions!$A$16:$A$18,0)))</f>
        <v/>
      </c>
      <c r="G13122" s="42" t="str">
        <f aca="false">IF(A13122="","",WORKDAY(B13122,F13122))</f>
        <v/>
      </c>
    </row>
    <row r="13123" customFormat="false" ht="15" hidden="false" customHeight="false" outlineLevel="0" collapsed="false">
      <c r="A13123" s="37"/>
      <c r="B13123" s="38"/>
      <c r="C13123" s="39"/>
      <c r="D13123" s="39"/>
      <c r="E13123" s="40"/>
      <c r="F13123" s="41" t="str">
        <f aca="false">IF(A13123="","",INDEX(Assumptions!$B$16:$B$18,MATCH(C13123,Assumptions!$A$16:$A$18,0)))</f>
        <v/>
      </c>
      <c r="G13123" s="42" t="str">
        <f aca="false">IF(A13123="","",WORKDAY(B13123,F13123))</f>
        <v/>
      </c>
    </row>
    <row r="13124" customFormat="false" ht="15" hidden="false" customHeight="false" outlineLevel="0" collapsed="false">
      <c r="A13124" s="37"/>
      <c r="B13124" s="38"/>
      <c r="C13124" s="39"/>
      <c r="D13124" s="39"/>
      <c r="E13124" s="40"/>
      <c r="F13124" s="41" t="str">
        <f aca="false">IF(A13124="","",INDEX(Assumptions!$B$16:$B$18,MATCH(C13124,Assumptions!$A$16:$A$18,0)))</f>
        <v/>
      </c>
      <c r="G13124" s="42" t="str">
        <f aca="false">IF(A13124="","",WORKDAY(B13124,F13124))</f>
        <v/>
      </c>
    </row>
    <row r="13125" customFormat="false" ht="15" hidden="false" customHeight="false" outlineLevel="0" collapsed="false">
      <c r="A13125" s="37"/>
      <c r="B13125" s="38"/>
      <c r="C13125" s="39"/>
      <c r="D13125" s="39"/>
      <c r="E13125" s="40"/>
      <c r="F13125" s="41" t="str">
        <f aca="false">IF(A13125="","",INDEX(Assumptions!$B$16:$B$18,MATCH(C13125,Assumptions!$A$16:$A$18,0)))</f>
        <v/>
      </c>
      <c r="G13125" s="42" t="str">
        <f aca="false">IF(A13125="","",WORKDAY(B13125,F13125))</f>
        <v/>
      </c>
    </row>
    <row r="13126" customFormat="false" ht="15" hidden="false" customHeight="false" outlineLevel="0" collapsed="false">
      <c r="A13126" s="37"/>
      <c r="B13126" s="38"/>
      <c r="C13126" s="39"/>
      <c r="D13126" s="39"/>
      <c r="E13126" s="40"/>
      <c r="F13126" s="41" t="str">
        <f aca="false">IF(A13126="","",INDEX(Assumptions!$B$16:$B$18,MATCH(C13126,Assumptions!$A$16:$A$18,0)))</f>
        <v/>
      </c>
      <c r="G13126" s="42" t="str">
        <f aca="false">IF(A13126="","",WORKDAY(B13126,F13126))</f>
        <v/>
      </c>
    </row>
    <row r="13127" customFormat="false" ht="15" hidden="false" customHeight="false" outlineLevel="0" collapsed="false">
      <c r="A13127" s="37"/>
      <c r="B13127" s="38"/>
      <c r="C13127" s="39"/>
      <c r="D13127" s="39"/>
      <c r="E13127" s="40"/>
      <c r="F13127" s="41" t="str">
        <f aca="false">IF(A13127="","",INDEX(Assumptions!$B$16:$B$18,MATCH(C13127,Assumptions!$A$16:$A$18,0)))</f>
        <v/>
      </c>
      <c r="G13127" s="42" t="str">
        <f aca="false">IF(A13127="","",WORKDAY(B13127,F13127))</f>
        <v/>
      </c>
    </row>
    <row r="13128" customFormat="false" ht="15" hidden="false" customHeight="false" outlineLevel="0" collapsed="false">
      <c r="A13128" s="37"/>
      <c r="B13128" s="38"/>
      <c r="C13128" s="39"/>
      <c r="D13128" s="39"/>
      <c r="E13128" s="40"/>
      <c r="F13128" s="41" t="str">
        <f aca="false">IF(A13128="","",INDEX(Assumptions!$B$16:$B$18,MATCH(C13128,Assumptions!$A$16:$A$18,0)))</f>
        <v/>
      </c>
      <c r="G13128" s="42" t="str">
        <f aca="false">IF(A13128="","",WORKDAY(B13128,F13128))</f>
        <v/>
      </c>
    </row>
    <row r="13129" customFormat="false" ht="15" hidden="false" customHeight="false" outlineLevel="0" collapsed="false">
      <c r="A13129" s="37"/>
      <c r="B13129" s="38"/>
      <c r="C13129" s="39"/>
      <c r="D13129" s="39"/>
      <c r="E13129" s="40"/>
      <c r="F13129" s="41" t="str">
        <f aca="false">IF(A13129="","",INDEX(Assumptions!$B$16:$B$18,MATCH(C13129,Assumptions!$A$16:$A$18,0)))</f>
        <v/>
      </c>
      <c r="G13129" s="42" t="str">
        <f aca="false">IF(A13129="","",WORKDAY(B13129,F13129))</f>
        <v/>
      </c>
    </row>
    <row r="13130" customFormat="false" ht="15" hidden="false" customHeight="false" outlineLevel="0" collapsed="false">
      <c r="A13130" s="37"/>
      <c r="B13130" s="38"/>
      <c r="C13130" s="39"/>
      <c r="D13130" s="39"/>
      <c r="E13130" s="40"/>
      <c r="F13130" s="41" t="str">
        <f aca="false">IF(A13130="","",INDEX(Assumptions!$B$16:$B$18,MATCH(C13130,Assumptions!$A$16:$A$18,0)))</f>
        <v/>
      </c>
      <c r="G13130" s="42" t="str">
        <f aca="false">IF(A13130="","",WORKDAY(B13130,F13130))</f>
        <v/>
      </c>
    </row>
    <row r="13131" customFormat="false" ht="15" hidden="false" customHeight="false" outlineLevel="0" collapsed="false">
      <c r="A13131" s="37"/>
      <c r="B13131" s="38"/>
      <c r="C13131" s="39"/>
      <c r="D13131" s="39"/>
      <c r="E13131" s="40"/>
      <c r="F13131" s="41" t="str">
        <f aca="false">IF(A13131="","",INDEX(Assumptions!$B$16:$B$18,MATCH(C13131,Assumptions!$A$16:$A$18,0)))</f>
        <v/>
      </c>
      <c r="G13131" s="42" t="str">
        <f aca="false">IF(A13131="","",WORKDAY(B13131,F13131))</f>
        <v/>
      </c>
    </row>
    <row r="13132" customFormat="false" ht="15" hidden="false" customHeight="false" outlineLevel="0" collapsed="false">
      <c r="A13132" s="37"/>
      <c r="B13132" s="38"/>
      <c r="C13132" s="39"/>
      <c r="D13132" s="39"/>
      <c r="E13132" s="40"/>
      <c r="F13132" s="41" t="str">
        <f aca="false">IF(A13132="","",INDEX(Assumptions!$B$16:$B$18,MATCH(C13132,Assumptions!$A$16:$A$18,0)))</f>
        <v/>
      </c>
      <c r="G13132" s="42" t="str">
        <f aca="false">IF(A13132="","",WORKDAY(B13132,F13132))</f>
        <v/>
      </c>
    </row>
    <row r="13133" customFormat="false" ht="15" hidden="false" customHeight="false" outlineLevel="0" collapsed="false">
      <c r="A13133" s="37"/>
      <c r="B13133" s="38"/>
      <c r="C13133" s="39"/>
      <c r="D13133" s="39"/>
      <c r="E13133" s="40"/>
      <c r="F13133" s="41" t="str">
        <f aca="false">IF(A13133="","",INDEX(Assumptions!$B$16:$B$18,MATCH(C13133,Assumptions!$A$16:$A$18,0)))</f>
        <v/>
      </c>
      <c r="G13133" s="42" t="str">
        <f aca="false">IF(A13133="","",WORKDAY(B13133,F13133))</f>
        <v/>
      </c>
    </row>
    <row r="13134" customFormat="false" ht="15" hidden="false" customHeight="false" outlineLevel="0" collapsed="false">
      <c r="A13134" s="37"/>
      <c r="B13134" s="38"/>
      <c r="C13134" s="39"/>
      <c r="D13134" s="39"/>
      <c r="E13134" s="40"/>
      <c r="F13134" s="41" t="str">
        <f aca="false">IF(A13134="","",INDEX(Assumptions!$B$16:$B$18,MATCH(C13134,Assumptions!$A$16:$A$18,0)))</f>
        <v/>
      </c>
      <c r="G13134" s="42" t="str">
        <f aca="false">IF(A13134="","",WORKDAY(B13134,F13134))</f>
        <v/>
      </c>
    </row>
    <row r="13135" customFormat="false" ht="15" hidden="false" customHeight="false" outlineLevel="0" collapsed="false">
      <c r="A13135" s="37"/>
      <c r="B13135" s="38"/>
      <c r="C13135" s="39"/>
      <c r="D13135" s="39"/>
      <c r="E13135" s="40"/>
      <c r="F13135" s="41" t="str">
        <f aca="false">IF(A13135="","",INDEX(Assumptions!$B$16:$B$18,MATCH(C13135,Assumptions!$A$16:$A$18,0)))</f>
        <v/>
      </c>
      <c r="G13135" s="42" t="str">
        <f aca="false">IF(A13135="","",WORKDAY(B13135,F13135))</f>
        <v/>
      </c>
    </row>
    <row r="13136" customFormat="false" ht="15" hidden="false" customHeight="false" outlineLevel="0" collapsed="false">
      <c r="A13136" s="37"/>
      <c r="B13136" s="38"/>
      <c r="C13136" s="39"/>
      <c r="D13136" s="39"/>
      <c r="E13136" s="40"/>
      <c r="F13136" s="41" t="str">
        <f aca="false">IF(A13136="","",INDEX(Assumptions!$B$16:$B$18,MATCH(C13136,Assumptions!$A$16:$A$18,0)))</f>
        <v/>
      </c>
      <c r="G13136" s="42" t="str">
        <f aca="false">IF(A13136="","",WORKDAY(B13136,F13136))</f>
        <v/>
      </c>
    </row>
    <row r="13137" customFormat="false" ht="15" hidden="false" customHeight="false" outlineLevel="0" collapsed="false">
      <c r="A13137" s="37"/>
      <c r="B13137" s="38"/>
      <c r="C13137" s="39"/>
      <c r="D13137" s="39"/>
      <c r="E13137" s="40"/>
      <c r="F13137" s="41" t="str">
        <f aca="false">IF(A13137="","",INDEX(Assumptions!$B$16:$B$18,MATCH(C13137,Assumptions!$A$16:$A$18,0)))</f>
        <v/>
      </c>
      <c r="G13137" s="42" t="str">
        <f aca="false">IF(A13137="","",WORKDAY(B13137,F13137))</f>
        <v/>
      </c>
    </row>
    <row r="13138" customFormat="false" ht="15" hidden="false" customHeight="false" outlineLevel="0" collapsed="false">
      <c r="A13138" s="37"/>
      <c r="B13138" s="38"/>
      <c r="C13138" s="39"/>
      <c r="D13138" s="39"/>
      <c r="E13138" s="40"/>
      <c r="F13138" s="41" t="str">
        <f aca="false">IF(A13138="","",INDEX(Assumptions!$B$16:$B$18,MATCH(C13138,Assumptions!$A$16:$A$18,0)))</f>
        <v/>
      </c>
      <c r="G13138" s="42" t="str">
        <f aca="false">IF(A13138="","",WORKDAY(B13138,F13138))</f>
        <v/>
      </c>
    </row>
    <row r="13139" customFormat="false" ht="15" hidden="false" customHeight="false" outlineLevel="0" collapsed="false">
      <c r="A13139" s="37"/>
      <c r="B13139" s="38"/>
      <c r="C13139" s="39"/>
      <c r="D13139" s="39"/>
      <c r="E13139" s="40"/>
      <c r="F13139" s="41" t="str">
        <f aca="false">IF(A13139="","",INDEX(Assumptions!$B$16:$B$18,MATCH(C13139,Assumptions!$A$16:$A$18,0)))</f>
        <v/>
      </c>
      <c r="G13139" s="42" t="str">
        <f aca="false">IF(A13139="","",WORKDAY(B13139,F13139))</f>
        <v/>
      </c>
    </row>
    <row r="13140" customFormat="false" ht="15" hidden="false" customHeight="false" outlineLevel="0" collapsed="false">
      <c r="A13140" s="37"/>
      <c r="B13140" s="38"/>
      <c r="C13140" s="39"/>
      <c r="D13140" s="39"/>
      <c r="E13140" s="40"/>
      <c r="F13140" s="41" t="str">
        <f aca="false">IF(A13140="","",INDEX(Assumptions!$B$16:$B$18,MATCH(C13140,Assumptions!$A$16:$A$18,0)))</f>
        <v/>
      </c>
      <c r="G13140" s="42" t="str">
        <f aca="false">IF(A13140="","",WORKDAY(B13140,F13140))</f>
        <v/>
      </c>
    </row>
    <row r="13141" customFormat="false" ht="15" hidden="false" customHeight="false" outlineLevel="0" collapsed="false">
      <c r="A13141" s="37"/>
      <c r="B13141" s="38"/>
      <c r="C13141" s="39"/>
      <c r="D13141" s="39"/>
      <c r="E13141" s="40"/>
      <c r="F13141" s="41" t="str">
        <f aca="false">IF(A13141="","",INDEX(Assumptions!$B$16:$B$18,MATCH(C13141,Assumptions!$A$16:$A$18,0)))</f>
        <v/>
      </c>
      <c r="G13141" s="42" t="str">
        <f aca="false">IF(A13141="","",WORKDAY(B13141,F13141))</f>
        <v/>
      </c>
    </row>
    <row r="13142" customFormat="false" ht="15" hidden="false" customHeight="false" outlineLevel="0" collapsed="false">
      <c r="A13142" s="37"/>
      <c r="B13142" s="38"/>
      <c r="C13142" s="39"/>
      <c r="D13142" s="39"/>
      <c r="E13142" s="40"/>
      <c r="F13142" s="41" t="str">
        <f aca="false">IF(A13142="","",INDEX(Assumptions!$B$16:$B$18,MATCH(C13142,Assumptions!$A$16:$A$18,0)))</f>
        <v/>
      </c>
      <c r="G13142" s="42" t="str">
        <f aca="false">IF(A13142="","",WORKDAY(B13142,F13142))</f>
        <v/>
      </c>
    </row>
    <row r="13143" customFormat="false" ht="15" hidden="false" customHeight="false" outlineLevel="0" collapsed="false">
      <c r="A13143" s="37"/>
      <c r="B13143" s="38"/>
      <c r="C13143" s="39"/>
      <c r="D13143" s="39"/>
      <c r="E13143" s="40"/>
      <c r="F13143" s="41" t="str">
        <f aca="false">IF(A13143="","",INDEX(Assumptions!$B$16:$B$18,MATCH(C13143,Assumptions!$A$16:$A$18,0)))</f>
        <v/>
      </c>
      <c r="G13143" s="42" t="str">
        <f aca="false">IF(A13143="","",WORKDAY(B13143,F13143))</f>
        <v/>
      </c>
    </row>
    <row r="13144" customFormat="false" ht="15" hidden="false" customHeight="false" outlineLevel="0" collapsed="false">
      <c r="A13144" s="37"/>
      <c r="B13144" s="38"/>
      <c r="C13144" s="39"/>
      <c r="D13144" s="39"/>
      <c r="E13144" s="40"/>
      <c r="F13144" s="41" t="str">
        <f aca="false">IF(A13144="","",INDEX(Assumptions!$B$16:$B$18,MATCH(C13144,Assumptions!$A$16:$A$18,0)))</f>
        <v/>
      </c>
      <c r="G13144" s="42" t="str">
        <f aca="false">IF(A13144="","",WORKDAY(B13144,F13144))</f>
        <v/>
      </c>
    </row>
    <row r="13145" customFormat="false" ht="15" hidden="false" customHeight="false" outlineLevel="0" collapsed="false">
      <c r="A13145" s="37"/>
      <c r="B13145" s="38"/>
      <c r="C13145" s="39"/>
      <c r="D13145" s="39"/>
      <c r="E13145" s="40"/>
      <c r="F13145" s="41" t="str">
        <f aca="false">IF(A13145="","",INDEX(Assumptions!$B$16:$B$18,MATCH(C13145,Assumptions!$A$16:$A$18,0)))</f>
        <v/>
      </c>
      <c r="G13145" s="42" t="str">
        <f aca="false">IF(A13145="","",WORKDAY(B13145,F13145))</f>
        <v/>
      </c>
    </row>
    <row r="13146" customFormat="false" ht="15" hidden="false" customHeight="false" outlineLevel="0" collapsed="false">
      <c r="A13146" s="37"/>
      <c r="B13146" s="38"/>
      <c r="C13146" s="39"/>
      <c r="D13146" s="39"/>
      <c r="E13146" s="40"/>
      <c r="F13146" s="41" t="str">
        <f aca="false">IF(A13146="","",INDEX(Assumptions!$B$16:$B$18,MATCH(C13146,Assumptions!$A$16:$A$18,0)))</f>
        <v/>
      </c>
      <c r="G13146" s="42" t="str">
        <f aca="false">IF(A13146="","",WORKDAY(B13146,F13146))</f>
        <v/>
      </c>
    </row>
    <row r="13147" customFormat="false" ht="15" hidden="false" customHeight="false" outlineLevel="0" collapsed="false">
      <c r="A13147" s="37"/>
      <c r="B13147" s="38"/>
      <c r="C13147" s="39"/>
      <c r="D13147" s="39"/>
      <c r="E13147" s="40"/>
      <c r="F13147" s="41" t="str">
        <f aca="false">IF(A13147="","",INDEX(Assumptions!$B$16:$B$18,MATCH(C13147,Assumptions!$A$16:$A$18,0)))</f>
        <v/>
      </c>
      <c r="G13147" s="42" t="str">
        <f aca="false">IF(A13147="","",WORKDAY(B13147,F13147))</f>
        <v/>
      </c>
    </row>
    <row r="13148" customFormat="false" ht="15" hidden="false" customHeight="false" outlineLevel="0" collapsed="false">
      <c r="A13148" s="37"/>
      <c r="B13148" s="38"/>
      <c r="C13148" s="39"/>
      <c r="D13148" s="39"/>
      <c r="E13148" s="40"/>
      <c r="F13148" s="41" t="str">
        <f aca="false">IF(A13148="","",INDEX(Assumptions!$B$16:$B$18,MATCH(C13148,Assumptions!$A$16:$A$18,0)))</f>
        <v/>
      </c>
      <c r="G13148" s="42" t="str">
        <f aca="false">IF(A13148="","",WORKDAY(B13148,F13148))</f>
        <v/>
      </c>
    </row>
    <row r="13149" customFormat="false" ht="15" hidden="false" customHeight="false" outlineLevel="0" collapsed="false">
      <c r="A13149" s="37"/>
      <c r="B13149" s="38"/>
      <c r="C13149" s="39"/>
      <c r="D13149" s="39"/>
      <c r="E13149" s="40"/>
      <c r="F13149" s="41" t="str">
        <f aca="false">IF(A13149="","",INDEX(Assumptions!$B$16:$B$18,MATCH(C13149,Assumptions!$A$16:$A$18,0)))</f>
        <v/>
      </c>
      <c r="G13149" s="42" t="str">
        <f aca="false">IF(A13149="","",WORKDAY(B13149,F13149))</f>
        <v/>
      </c>
    </row>
    <row r="13150" customFormat="false" ht="15" hidden="false" customHeight="false" outlineLevel="0" collapsed="false">
      <c r="A13150" s="37"/>
      <c r="B13150" s="38"/>
      <c r="C13150" s="39"/>
      <c r="D13150" s="39"/>
      <c r="E13150" s="40"/>
      <c r="F13150" s="41" t="str">
        <f aca="false">IF(A13150="","",INDEX(Assumptions!$B$16:$B$18,MATCH(C13150,Assumptions!$A$16:$A$18,0)))</f>
        <v/>
      </c>
      <c r="G13150" s="42" t="str">
        <f aca="false">IF(A13150="","",WORKDAY(B13150,F13150))</f>
        <v/>
      </c>
    </row>
    <row r="13151" customFormat="false" ht="15" hidden="false" customHeight="false" outlineLevel="0" collapsed="false">
      <c r="A13151" s="37"/>
      <c r="B13151" s="38"/>
      <c r="C13151" s="39"/>
      <c r="D13151" s="39"/>
      <c r="E13151" s="40"/>
      <c r="F13151" s="41" t="str">
        <f aca="false">IF(A13151="","",INDEX(Assumptions!$B$16:$B$18,MATCH(C13151,Assumptions!$A$16:$A$18,0)))</f>
        <v/>
      </c>
      <c r="G13151" s="42" t="str">
        <f aca="false">IF(A13151="","",WORKDAY(B13151,F13151))</f>
        <v/>
      </c>
    </row>
    <row r="13152" customFormat="false" ht="15" hidden="false" customHeight="false" outlineLevel="0" collapsed="false">
      <c r="A13152" s="37"/>
      <c r="B13152" s="38"/>
      <c r="C13152" s="39"/>
      <c r="D13152" s="39"/>
      <c r="E13152" s="40"/>
      <c r="F13152" s="41" t="str">
        <f aca="false">IF(A13152="","",INDEX(Assumptions!$B$16:$B$18,MATCH(C13152,Assumptions!$A$16:$A$18,0)))</f>
        <v/>
      </c>
      <c r="G13152" s="42" t="str">
        <f aca="false">IF(A13152="","",WORKDAY(B13152,F13152))</f>
        <v/>
      </c>
    </row>
    <row r="13153" customFormat="false" ht="15" hidden="false" customHeight="false" outlineLevel="0" collapsed="false">
      <c r="A13153" s="37"/>
      <c r="B13153" s="38"/>
      <c r="C13153" s="39"/>
      <c r="D13153" s="39"/>
      <c r="E13153" s="40"/>
      <c r="F13153" s="41" t="str">
        <f aca="false">IF(A13153="","",INDEX(Assumptions!$B$16:$B$18,MATCH(C13153,Assumptions!$A$16:$A$18,0)))</f>
        <v/>
      </c>
      <c r="G13153" s="42" t="str">
        <f aca="false">IF(A13153="","",WORKDAY(B13153,F13153))</f>
        <v/>
      </c>
    </row>
    <row r="13154" customFormat="false" ht="15" hidden="false" customHeight="false" outlineLevel="0" collapsed="false">
      <c r="A13154" s="37"/>
      <c r="B13154" s="38"/>
      <c r="C13154" s="39"/>
      <c r="D13154" s="39"/>
      <c r="E13154" s="40"/>
      <c r="F13154" s="41" t="str">
        <f aca="false">IF(A13154="","",INDEX(Assumptions!$B$16:$B$18,MATCH(C13154,Assumptions!$A$16:$A$18,0)))</f>
        <v/>
      </c>
      <c r="G13154" s="42" t="str">
        <f aca="false">IF(A13154="","",WORKDAY(B13154,F13154))</f>
        <v/>
      </c>
    </row>
    <row r="13155" customFormat="false" ht="15" hidden="false" customHeight="false" outlineLevel="0" collapsed="false">
      <c r="A13155" s="37"/>
      <c r="B13155" s="38"/>
      <c r="C13155" s="39"/>
      <c r="D13155" s="39"/>
      <c r="E13155" s="40"/>
      <c r="F13155" s="41" t="str">
        <f aca="false">IF(A13155="","",INDEX(Assumptions!$B$16:$B$18,MATCH(C13155,Assumptions!$A$16:$A$18,0)))</f>
        <v/>
      </c>
      <c r="G13155" s="42" t="str">
        <f aca="false">IF(A13155="","",WORKDAY(B13155,F13155))</f>
        <v/>
      </c>
    </row>
    <row r="13156" customFormat="false" ht="15" hidden="false" customHeight="false" outlineLevel="0" collapsed="false">
      <c r="A13156" s="37"/>
      <c r="B13156" s="38"/>
      <c r="C13156" s="39"/>
      <c r="D13156" s="39"/>
      <c r="E13156" s="40"/>
      <c r="F13156" s="41" t="str">
        <f aca="false">IF(A13156="","",INDEX(Assumptions!$B$16:$B$18,MATCH(C13156,Assumptions!$A$16:$A$18,0)))</f>
        <v/>
      </c>
      <c r="G13156" s="42" t="str">
        <f aca="false">IF(A13156="","",WORKDAY(B13156,F13156))</f>
        <v/>
      </c>
    </row>
    <row r="13157" customFormat="false" ht="15" hidden="false" customHeight="false" outlineLevel="0" collapsed="false">
      <c r="A13157" s="37"/>
      <c r="B13157" s="38"/>
      <c r="C13157" s="39"/>
      <c r="D13157" s="39"/>
      <c r="E13157" s="40"/>
      <c r="F13157" s="41" t="str">
        <f aca="false">IF(A13157="","",INDEX(Assumptions!$B$16:$B$18,MATCH(C13157,Assumptions!$A$16:$A$18,0)))</f>
        <v/>
      </c>
      <c r="G13157" s="42" t="str">
        <f aca="false">IF(A13157="","",WORKDAY(B13157,F13157))</f>
        <v/>
      </c>
    </row>
    <row r="13158" customFormat="false" ht="15" hidden="false" customHeight="false" outlineLevel="0" collapsed="false">
      <c r="A13158" s="37"/>
      <c r="B13158" s="38"/>
      <c r="C13158" s="39"/>
      <c r="D13158" s="39"/>
      <c r="E13158" s="40"/>
      <c r="F13158" s="41" t="str">
        <f aca="false">IF(A13158="","",INDEX(Assumptions!$B$16:$B$18,MATCH(C13158,Assumptions!$A$16:$A$18,0)))</f>
        <v/>
      </c>
      <c r="G13158" s="42" t="str">
        <f aca="false">IF(A13158="","",WORKDAY(B13158,F13158))</f>
        <v/>
      </c>
    </row>
    <row r="13159" customFormat="false" ht="15" hidden="false" customHeight="false" outlineLevel="0" collapsed="false">
      <c r="A13159" s="37"/>
      <c r="B13159" s="38"/>
      <c r="C13159" s="39"/>
      <c r="D13159" s="39"/>
      <c r="E13159" s="40"/>
      <c r="F13159" s="41" t="str">
        <f aca="false">IF(A13159="","",INDEX(Assumptions!$B$16:$B$18,MATCH(C13159,Assumptions!$A$16:$A$18,0)))</f>
        <v/>
      </c>
      <c r="G13159" s="42" t="str">
        <f aca="false">IF(A13159="","",WORKDAY(B13159,F13159))</f>
        <v/>
      </c>
    </row>
    <row r="13160" customFormat="false" ht="15" hidden="false" customHeight="false" outlineLevel="0" collapsed="false">
      <c r="A13160" s="37"/>
      <c r="B13160" s="38"/>
      <c r="C13160" s="39"/>
      <c r="D13160" s="39"/>
      <c r="E13160" s="40"/>
      <c r="F13160" s="41" t="str">
        <f aca="false">IF(A13160="","",INDEX(Assumptions!$B$16:$B$18,MATCH(C13160,Assumptions!$A$16:$A$18,0)))</f>
        <v/>
      </c>
      <c r="G13160" s="42" t="str">
        <f aca="false">IF(A13160="","",WORKDAY(B13160,F13160))</f>
        <v/>
      </c>
    </row>
    <row r="13161" customFormat="false" ht="15" hidden="false" customHeight="false" outlineLevel="0" collapsed="false">
      <c r="A13161" s="37"/>
      <c r="B13161" s="38"/>
      <c r="C13161" s="39"/>
      <c r="D13161" s="39"/>
      <c r="E13161" s="40"/>
      <c r="F13161" s="41" t="str">
        <f aca="false">IF(A13161="","",INDEX(Assumptions!$B$16:$B$18,MATCH(C13161,Assumptions!$A$16:$A$18,0)))</f>
        <v/>
      </c>
      <c r="G13161" s="42" t="str">
        <f aca="false">IF(A13161="","",WORKDAY(B13161,F13161))</f>
        <v/>
      </c>
    </row>
    <row r="13162" customFormat="false" ht="15" hidden="false" customHeight="false" outlineLevel="0" collapsed="false">
      <c r="A13162" s="37"/>
      <c r="B13162" s="38"/>
      <c r="C13162" s="39"/>
      <c r="D13162" s="39"/>
      <c r="E13162" s="40"/>
      <c r="F13162" s="41" t="str">
        <f aca="false">IF(A13162="","",INDEX(Assumptions!$B$16:$B$18,MATCH(C13162,Assumptions!$A$16:$A$18,0)))</f>
        <v/>
      </c>
      <c r="G13162" s="42" t="str">
        <f aca="false">IF(A13162="","",WORKDAY(B13162,F13162))</f>
        <v/>
      </c>
    </row>
    <row r="13163" customFormat="false" ht="15" hidden="false" customHeight="false" outlineLevel="0" collapsed="false">
      <c r="A13163" s="37"/>
      <c r="B13163" s="38"/>
      <c r="C13163" s="39"/>
      <c r="D13163" s="39"/>
      <c r="E13163" s="40"/>
      <c r="F13163" s="41" t="str">
        <f aca="false">IF(A13163="","",INDEX(Assumptions!$B$16:$B$18,MATCH(C13163,Assumptions!$A$16:$A$18,0)))</f>
        <v/>
      </c>
      <c r="G13163" s="42" t="str">
        <f aca="false">IF(A13163="","",WORKDAY(B13163,F13163))</f>
        <v/>
      </c>
    </row>
    <row r="13164" customFormat="false" ht="15" hidden="false" customHeight="false" outlineLevel="0" collapsed="false">
      <c r="A13164" s="37"/>
      <c r="B13164" s="38"/>
      <c r="C13164" s="39"/>
      <c r="D13164" s="39"/>
      <c r="E13164" s="40"/>
      <c r="F13164" s="41" t="str">
        <f aca="false">IF(A13164="","",INDEX(Assumptions!$B$16:$B$18,MATCH(C13164,Assumptions!$A$16:$A$18,0)))</f>
        <v/>
      </c>
      <c r="G13164" s="42" t="str">
        <f aca="false">IF(A13164="","",WORKDAY(B13164,F13164))</f>
        <v/>
      </c>
    </row>
    <row r="13165" customFormat="false" ht="15" hidden="false" customHeight="false" outlineLevel="0" collapsed="false">
      <c r="A13165" s="37"/>
      <c r="B13165" s="38"/>
      <c r="C13165" s="39"/>
      <c r="D13165" s="39"/>
      <c r="E13165" s="40"/>
      <c r="F13165" s="41" t="str">
        <f aca="false">IF(A13165="","",INDEX(Assumptions!$B$16:$B$18,MATCH(C13165,Assumptions!$A$16:$A$18,0)))</f>
        <v/>
      </c>
      <c r="G13165" s="42" t="str">
        <f aca="false">IF(A13165="","",WORKDAY(B13165,F13165))</f>
        <v/>
      </c>
    </row>
    <row r="13166" customFormat="false" ht="15" hidden="false" customHeight="false" outlineLevel="0" collapsed="false">
      <c r="A13166" s="37"/>
      <c r="B13166" s="38"/>
      <c r="C13166" s="39"/>
      <c r="D13166" s="39"/>
      <c r="E13166" s="40"/>
      <c r="F13166" s="41" t="str">
        <f aca="false">IF(A13166="","",INDEX(Assumptions!$B$16:$B$18,MATCH(C13166,Assumptions!$A$16:$A$18,0)))</f>
        <v/>
      </c>
      <c r="G13166" s="42" t="str">
        <f aca="false">IF(A13166="","",WORKDAY(B13166,F13166))</f>
        <v/>
      </c>
    </row>
    <row r="13167" customFormat="false" ht="15" hidden="false" customHeight="false" outlineLevel="0" collapsed="false">
      <c r="A13167" s="37"/>
      <c r="B13167" s="38"/>
      <c r="C13167" s="39"/>
      <c r="D13167" s="39"/>
      <c r="E13167" s="40"/>
      <c r="F13167" s="41" t="str">
        <f aca="false">IF(A13167="","",INDEX(Assumptions!$B$16:$B$18,MATCH(C13167,Assumptions!$A$16:$A$18,0)))</f>
        <v/>
      </c>
      <c r="G13167" s="42" t="str">
        <f aca="false">IF(A13167="","",WORKDAY(B13167,F13167))</f>
        <v/>
      </c>
    </row>
    <row r="13168" customFormat="false" ht="15" hidden="false" customHeight="false" outlineLevel="0" collapsed="false">
      <c r="A13168" s="37"/>
      <c r="B13168" s="38"/>
      <c r="C13168" s="39"/>
      <c r="D13168" s="39"/>
      <c r="E13168" s="40"/>
      <c r="F13168" s="41" t="str">
        <f aca="false">IF(A13168="","",INDEX(Assumptions!$B$16:$B$18,MATCH(C13168,Assumptions!$A$16:$A$18,0)))</f>
        <v/>
      </c>
      <c r="G13168" s="42" t="str">
        <f aca="false">IF(A13168="","",WORKDAY(B13168,F13168))</f>
        <v/>
      </c>
    </row>
    <row r="13169" customFormat="false" ht="15" hidden="false" customHeight="false" outlineLevel="0" collapsed="false">
      <c r="A13169" s="37"/>
      <c r="B13169" s="38"/>
      <c r="C13169" s="39"/>
      <c r="D13169" s="39"/>
      <c r="E13169" s="40"/>
      <c r="F13169" s="41" t="str">
        <f aca="false">IF(A13169="","",INDEX(Assumptions!$B$16:$B$18,MATCH(C13169,Assumptions!$A$16:$A$18,0)))</f>
        <v/>
      </c>
      <c r="G13169" s="42" t="str">
        <f aca="false">IF(A13169="","",WORKDAY(B13169,F13169))</f>
        <v/>
      </c>
    </row>
    <row r="13170" customFormat="false" ht="15" hidden="false" customHeight="false" outlineLevel="0" collapsed="false">
      <c r="A13170" s="37"/>
      <c r="B13170" s="38"/>
      <c r="C13170" s="39"/>
      <c r="D13170" s="39"/>
      <c r="E13170" s="40"/>
      <c r="F13170" s="41" t="str">
        <f aca="false">IF(A13170="","",INDEX(Assumptions!$B$16:$B$18,MATCH(C13170,Assumptions!$A$16:$A$18,0)))</f>
        <v/>
      </c>
      <c r="G13170" s="42" t="str">
        <f aca="false">IF(A13170="","",WORKDAY(B13170,F13170))</f>
        <v/>
      </c>
    </row>
    <row r="13171" customFormat="false" ht="15" hidden="false" customHeight="false" outlineLevel="0" collapsed="false">
      <c r="A13171" s="37"/>
      <c r="B13171" s="38"/>
      <c r="C13171" s="39"/>
      <c r="D13171" s="39"/>
      <c r="E13171" s="40"/>
      <c r="F13171" s="41" t="str">
        <f aca="false">IF(A13171="","",INDEX(Assumptions!$B$16:$B$18,MATCH(C13171,Assumptions!$A$16:$A$18,0)))</f>
        <v/>
      </c>
      <c r="G13171" s="42" t="str">
        <f aca="false">IF(A13171="","",WORKDAY(B13171,F13171))</f>
        <v/>
      </c>
    </row>
    <row r="13172" customFormat="false" ht="15" hidden="false" customHeight="false" outlineLevel="0" collapsed="false">
      <c r="A13172" s="37"/>
      <c r="B13172" s="38"/>
      <c r="C13172" s="39"/>
      <c r="D13172" s="39"/>
      <c r="E13172" s="40"/>
      <c r="F13172" s="41" t="str">
        <f aca="false">IF(A13172="","",INDEX(Assumptions!$B$16:$B$18,MATCH(C13172,Assumptions!$A$16:$A$18,0)))</f>
        <v/>
      </c>
      <c r="G13172" s="42" t="str">
        <f aca="false">IF(A13172="","",WORKDAY(B13172,F13172))</f>
        <v/>
      </c>
    </row>
    <row r="13173" customFormat="false" ht="15" hidden="false" customHeight="false" outlineLevel="0" collapsed="false">
      <c r="A13173" s="37"/>
      <c r="B13173" s="38"/>
      <c r="C13173" s="39"/>
      <c r="D13173" s="39"/>
      <c r="E13173" s="40"/>
      <c r="F13173" s="41" t="str">
        <f aca="false">IF(A13173="","",INDEX(Assumptions!$B$16:$B$18,MATCH(C13173,Assumptions!$A$16:$A$18,0)))</f>
        <v/>
      </c>
      <c r="G13173" s="42" t="str">
        <f aca="false">IF(A13173="","",WORKDAY(B13173,F13173))</f>
        <v/>
      </c>
    </row>
    <row r="13174" customFormat="false" ht="15" hidden="false" customHeight="false" outlineLevel="0" collapsed="false">
      <c r="A13174" s="37"/>
      <c r="B13174" s="38"/>
      <c r="C13174" s="39"/>
      <c r="D13174" s="39"/>
      <c r="E13174" s="40"/>
      <c r="F13174" s="41" t="str">
        <f aca="false">IF(A13174="","",INDEX(Assumptions!$B$16:$B$18,MATCH(C13174,Assumptions!$A$16:$A$18,0)))</f>
        <v/>
      </c>
      <c r="G13174" s="42" t="str">
        <f aca="false">IF(A13174="","",WORKDAY(B13174,F13174))</f>
        <v/>
      </c>
    </row>
    <row r="13175" customFormat="false" ht="15" hidden="false" customHeight="false" outlineLevel="0" collapsed="false">
      <c r="A13175" s="37"/>
      <c r="B13175" s="38"/>
      <c r="C13175" s="39"/>
      <c r="D13175" s="39"/>
      <c r="E13175" s="40"/>
      <c r="F13175" s="41" t="str">
        <f aca="false">IF(A13175="","",INDEX(Assumptions!$B$16:$B$18,MATCH(C13175,Assumptions!$A$16:$A$18,0)))</f>
        <v/>
      </c>
      <c r="G13175" s="42" t="str">
        <f aca="false">IF(A13175="","",WORKDAY(B13175,F13175))</f>
        <v/>
      </c>
    </row>
    <row r="13176" customFormat="false" ht="15" hidden="false" customHeight="false" outlineLevel="0" collapsed="false">
      <c r="A13176" s="37"/>
      <c r="B13176" s="38"/>
      <c r="C13176" s="39"/>
      <c r="D13176" s="39"/>
      <c r="E13176" s="40"/>
      <c r="F13176" s="41" t="str">
        <f aca="false">IF(A13176="","",INDEX(Assumptions!$B$16:$B$18,MATCH(C13176,Assumptions!$A$16:$A$18,0)))</f>
        <v/>
      </c>
      <c r="G13176" s="42" t="str">
        <f aca="false">IF(A13176="","",WORKDAY(B13176,F13176))</f>
        <v/>
      </c>
    </row>
    <row r="13177" customFormat="false" ht="15" hidden="false" customHeight="false" outlineLevel="0" collapsed="false">
      <c r="A13177" s="37"/>
      <c r="B13177" s="38"/>
      <c r="C13177" s="39"/>
      <c r="D13177" s="39"/>
      <c r="E13177" s="40"/>
      <c r="F13177" s="41" t="str">
        <f aca="false">IF(A13177="","",INDEX(Assumptions!$B$16:$B$18,MATCH(C13177,Assumptions!$A$16:$A$18,0)))</f>
        <v/>
      </c>
      <c r="G13177" s="42" t="str">
        <f aca="false">IF(A13177="","",WORKDAY(B13177,F13177))</f>
        <v/>
      </c>
    </row>
    <row r="13178" customFormat="false" ht="15" hidden="false" customHeight="false" outlineLevel="0" collapsed="false">
      <c r="A13178" s="37"/>
      <c r="B13178" s="38"/>
      <c r="C13178" s="39"/>
      <c r="D13178" s="39"/>
      <c r="E13178" s="40"/>
      <c r="F13178" s="41" t="str">
        <f aca="false">IF(A13178="","",INDEX(Assumptions!$B$16:$B$18,MATCH(C13178,Assumptions!$A$16:$A$18,0)))</f>
        <v/>
      </c>
      <c r="G13178" s="42" t="str">
        <f aca="false">IF(A13178="","",WORKDAY(B13178,F13178))</f>
        <v/>
      </c>
    </row>
    <row r="13179" customFormat="false" ht="15" hidden="false" customHeight="false" outlineLevel="0" collapsed="false">
      <c r="A13179" s="37"/>
      <c r="B13179" s="38"/>
      <c r="C13179" s="39"/>
      <c r="D13179" s="39"/>
      <c r="E13179" s="40"/>
      <c r="F13179" s="41" t="str">
        <f aca="false">IF(A13179="","",INDEX(Assumptions!$B$16:$B$18,MATCH(C13179,Assumptions!$A$16:$A$18,0)))</f>
        <v/>
      </c>
      <c r="G13179" s="42" t="str">
        <f aca="false">IF(A13179="","",WORKDAY(B13179,F13179))</f>
        <v/>
      </c>
    </row>
    <row r="13180" customFormat="false" ht="15" hidden="false" customHeight="false" outlineLevel="0" collapsed="false">
      <c r="A13180" s="37"/>
      <c r="B13180" s="38"/>
      <c r="C13180" s="39"/>
      <c r="D13180" s="39"/>
      <c r="E13180" s="40"/>
      <c r="F13180" s="41" t="str">
        <f aca="false">IF(A13180="","",INDEX(Assumptions!$B$16:$B$18,MATCH(C13180,Assumptions!$A$16:$A$18,0)))</f>
        <v/>
      </c>
      <c r="G13180" s="42" t="str">
        <f aca="false">IF(A13180="","",WORKDAY(B13180,F13180))</f>
        <v/>
      </c>
    </row>
    <row r="13181" customFormat="false" ht="15" hidden="false" customHeight="false" outlineLevel="0" collapsed="false">
      <c r="A13181" s="37"/>
      <c r="B13181" s="38"/>
      <c r="C13181" s="39"/>
      <c r="D13181" s="39"/>
      <c r="E13181" s="40"/>
      <c r="F13181" s="41" t="str">
        <f aca="false">IF(A13181="","",INDEX(Assumptions!$B$16:$B$18,MATCH(C13181,Assumptions!$A$16:$A$18,0)))</f>
        <v/>
      </c>
      <c r="G13181" s="42" t="str">
        <f aca="false">IF(A13181="","",WORKDAY(B13181,F13181))</f>
        <v/>
      </c>
    </row>
    <row r="13182" customFormat="false" ht="15" hidden="false" customHeight="false" outlineLevel="0" collapsed="false">
      <c r="A13182" s="37"/>
      <c r="B13182" s="38"/>
      <c r="C13182" s="39"/>
      <c r="D13182" s="39"/>
      <c r="E13182" s="40"/>
      <c r="F13182" s="41" t="str">
        <f aca="false">IF(A13182="","",INDEX(Assumptions!$B$16:$B$18,MATCH(C13182,Assumptions!$A$16:$A$18,0)))</f>
        <v/>
      </c>
      <c r="G13182" s="42" t="str">
        <f aca="false">IF(A13182="","",WORKDAY(B13182,F13182))</f>
        <v/>
      </c>
    </row>
    <row r="13183" customFormat="false" ht="15" hidden="false" customHeight="false" outlineLevel="0" collapsed="false">
      <c r="A13183" s="37"/>
      <c r="B13183" s="38"/>
      <c r="C13183" s="39"/>
      <c r="D13183" s="39"/>
      <c r="E13183" s="40"/>
      <c r="F13183" s="41" t="str">
        <f aca="false">IF(A13183="","",INDEX(Assumptions!$B$16:$B$18,MATCH(C13183,Assumptions!$A$16:$A$18,0)))</f>
        <v/>
      </c>
      <c r="G13183" s="42" t="str">
        <f aca="false">IF(A13183="","",WORKDAY(B13183,F13183))</f>
        <v/>
      </c>
    </row>
    <row r="13184" customFormat="false" ht="15" hidden="false" customHeight="false" outlineLevel="0" collapsed="false">
      <c r="A13184" s="37"/>
      <c r="B13184" s="38"/>
      <c r="C13184" s="39"/>
      <c r="D13184" s="39"/>
      <c r="E13184" s="40"/>
      <c r="F13184" s="41" t="str">
        <f aca="false">IF(A13184="","",INDEX(Assumptions!$B$16:$B$18,MATCH(C13184,Assumptions!$A$16:$A$18,0)))</f>
        <v/>
      </c>
      <c r="G13184" s="42" t="str">
        <f aca="false">IF(A13184="","",WORKDAY(B13184,F13184))</f>
        <v/>
      </c>
    </row>
    <row r="13185" customFormat="false" ht="15" hidden="false" customHeight="false" outlineLevel="0" collapsed="false">
      <c r="A13185" s="37"/>
      <c r="B13185" s="38"/>
      <c r="C13185" s="39"/>
      <c r="D13185" s="39"/>
      <c r="E13185" s="40"/>
      <c r="F13185" s="41" t="str">
        <f aca="false">IF(A13185="","",INDEX(Assumptions!$B$16:$B$18,MATCH(C13185,Assumptions!$A$16:$A$18,0)))</f>
        <v/>
      </c>
      <c r="G13185" s="42" t="str">
        <f aca="false">IF(A13185="","",WORKDAY(B13185,F13185))</f>
        <v/>
      </c>
    </row>
    <row r="13186" customFormat="false" ht="15" hidden="false" customHeight="false" outlineLevel="0" collapsed="false">
      <c r="A13186" s="37"/>
      <c r="B13186" s="38"/>
      <c r="C13186" s="39"/>
      <c r="D13186" s="39"/>
      <c r="E13186" s="40"/>
      <c r="F13186" s="41" t="str">
        <f aca="false">IF(A13186="","",INDEX(Assumptions!$B$16:$B$18,MATCH(C13186,Assumptions!$A$16:$A$18,0)))</f>
        <v/>
      </c>
      <c r="G13186" s="42" t="str">
        <f aca="false">IF(A13186="","",WORKDAY(B13186,F13186))</f>
        <v/>
      </c>
    </row>
    <row r="13187" customFormat="false" ht="15" hidden="false" customHeight="false" outlineLevel="0" collapsed="false">
      <c r="A13187" s="37"/>
      <c r="B13187" s="38"/>
      <c r="C13187" s="39"/>
      <c r="D13187" s="39"/>
      <c r="E13187" s="40"/>
      <c r="F13187" s="41" t="str">
        <f aca="false">IF(A13187="","",INDEX(Assumptions!$B$16:$B$18,MATCH(C13187,Assumptions!$A$16:$A$18,0)))</f>
        <v/>
      </c>
      <c r="G13187" s="42" t="str">
        <f aca="false">IF(A13187="","",WORKDAY(B13187,F13187))</f>
        <v/>
      </c>
    </row>
    <row r="13188" customFormat="false" ht="15" hidden="false" customHeight="false" outlineLevel="0" collapsed="false">
      <c r="A13188" s="37"/>
      <c r="B13188" s="38"/>
      <c r="C13188" s="39"/>
      <c r="D13188" s="39"/>
      <c r="E13188" s="40"/>
      <c r="F13188" s="41" t="str">
        <f aca="false">IF(A13188="","",INDEX(Assumptions!$B$16:$B$18,MATCH(C13188,Assumptions!$A$16:$A$18,0)))</f>
        <v/>
      </c>
      <c r="G13188" s="42" t="str">
        <f aca="false">IF(A13188="","",WORKDAY(B13188,F13188))</f>
        <v/>
      </c>
    </row>
    <row r="13189" customFormat="false" ht="15" hidden="false" customHeight="false" outlineLevel="0" collapsed="false">
      <c r="A13189" s="37"/>
      <c r="B13189" s="38"/>
      <c r="C13189" s="39"/>
      <c r="D13189" s="39"/>
      <c r="E13189" s="40"/>
      <c r="F13189" s="41" t="str">
        <f aca="false">IF(A13189="","",INDEX(Assumptions!$B$16:$B$18,MATCH(C13189,Assumptions!$A$16:$A$18,0)))</f>
        <v/>
      </c>
      <c r="G13189" s="42" t="str">
        <f aca="false">IF(A13189="","",WORKDAY(B13189,F13189))</f>
        <v/>
      </c>
    </row>
    <row r="13190" customFormat="false" ht="15" hidden="false" customHeight="false" outlineLevel="0" collapsed="false">
      <c r="A13190" s="37"/>
      <c r="B13190" s="38"/>
      <c r="C13190" s="39"/>
      <c r="D13190" s="39"/>
      <c r="E13190" s="40"/>
      <c r="F13190" s="41" t="str">
        <f aca="false">IF(A13190="","",INDEX(Assumptions!$B$16:$B$18,MATCH(C13190,Assumptions!$A$16:$A$18,0)))</f>
        <v/>
      </c>
      <c r="G13190" s="42" t="str">
        <f aca="false">IF(A13190="","",WORKDAY(B13190,F13190))</f>
        <v/>
      </c>
    </row>
    <row r="13191" customFormat="false" ht="15" hidden="false" customHeight="false" outlineLevel="0" collapsed="false">
      <c r="A13191" s="37"/>
      <c r="B13191" s="38"/>
      <c r="C13191" s="39"/>
      <c r="D13191" s="39"/>
      <c r="E13191" s="40"/>
      <c r="F13191" s="41" t="str">
        <f aca="false">IF(A13191="","",INDEX(Assumptions!$B$16:$B$18,MATCH(C13191,Assumptions!$A$16:$A$18,0)))</f>
        <v/>
      </c>
      <c r="G13191" s="42" t="str">
        <f aca="false">IF(A13191="","",WORKDAY(B13191,F13191))</f>
        <v/>
      </c>
    </row>
    <row r="13192" customFormat="false" ht="15" hidden="false" customHeight="false" outlineLevel="0" collapsed="false">
      <c r="A13192" s="37"/>
      <c r="B13192" s="38"/>
      <c r="C13192" s="39"/>
      <c r="D13192" s="39"/>
      <c r="E13192" s="40"/>
      <c r="F13192" s="41" t="str">
        <f aca="false">IF(A13192="","",INDEX(Assumptions!$B$16:$B$18,MATCH(C13192,Assumptions!$A$16:$A$18,0)))</f>
        <v/>
      </c>
      <c r="G13192" s="42" t="str">
        <f aca="false">IF(A13192="","",WORKDAY(B13192,F13192))</f>
        <v/>
      </c>
    </row>
    <row r="13193" customFormat="false" ht="15" hidden="false" customHeight="false" outlineLevel="0" collapsed="false">
      <c r="A13193" s="37"/>
      <c r="B13193" s="38"/>
      <c r="C13193" s="39"/>
      <c r="D13193" s="39"/>
      <c r="E13193" s="40"/>
      <c r="F13193" s="41" t="str">
        <f aca="false">IF(A13193="","",INDEX(Assumptions!$B$16:$B$18,MATCH(C13193,Assumptions!$A$16:$A$18,0)))</f>
        <v/>
      </c>
      <c r="G13193" s="42" t="str">
        <f aca="false">IF(A13193="","",WORKDAY(B13193,F13193))</f>
        <v/>
      </c>
    </row>
    <row r="13194" customFormat="false" ht="15" hidden="false" customHeight="false" outlineLevel="0" collapsed="false">
      <c r="A13194" s="37"/>
      <c r="B13194" s="38"/>
      <c r="C13194" s="39"/>
      <c r="D13194" s="39"/>
      <c r="E13194" s="40"/>
      <c r="F13194" s="41" t="str">
        <f aca="false">IF(A13194="","",INDEX(Assumptions!$B$16:$B$18,MATCH(C13194,Assumptions!$A$16:$A$18,0)))</f>
        <v/>
      </c>
      <c r="G13194" s="42" t="str">
        <f aca="false">IF(A13194="","",WORKDAY(B13194,F13194))</f>
        <v/>
      </c>
    </row>
    <row r="13195" customFormat="false" ht="15" hidden="false" customHeight="false" outlineLevel="0" collapsed="false">
      <c r="A13195" s="37"/>
      <c r="B13195" s="38"/>
      <c r="C13195" s="39"/>
      <c r="D13195" s="39"/>
      <c r="E13195" s="40"/>
      <c r="F13195" s="41" t="str">
        <f aca="false">IF(A13195="","",INDEX(Assumptions!$B$16:$B$18,MATCH(C13195,Assumptions!$A$16:$A$18,0)))</f>
        <v/>
      </c>
      <c r="G13195" s="42" t="str">
        <f aca="false">IF(A13195="","",WORKDAY(B13195,F13195))</f>
        <v/>
      </c>
    </row>
    <row r="13196" customFormat="false" ht="15" hidden="false" customHeight="false" outlineLevel="0" collapsed="false">
      <c r="A13196" s="37"/>
      <c r="B13196" s="38"/>
      <c r="C13196" s="39"/>
      <c r="D13196" s="39"/>
      <c r="E13196" s="40"/>
      <c r="F13196" s="41" t="str">
        <f aca="false">IF(A13196="","",INDEX(Assumptions!$B$16:$B$18,MATCH(C13196,Assumptions!$A$16:$A$18,0)))</f>
        <v/>
      </c>
      <c r="G13196" s="42" t="str">
        <f aca="false">IF(A13196="","",WORKDAY(B13196,F13196))</f>
        <v/>
      </c>
    </row>
    <row r="13197" customFormat="false" ht="15" hidden="false" customHeight="false" outlineLevel="0" collapsed="false">
      <c r="A13197" s="37"/>
      <c r="B13197" s="38"/>
      <c r="C13197" s="39"/>
      <c r="D13197" s="39"/>
      <c r="E13197" s="40"/>
      <c r="F13197" s="41" t="str">
        <f aca="false">IF(A13197="","",INDEX(Assumptions!$B$16:$B$18,MATCH(C13197,Assumptions!$A$16:$A$18,0)))</f>
        <v/>
      </c>
      <c r="G13197" s="42" t="str">
        <f aca="false">IF(A13197="","",WORKDAY(B13197,F13197))</f>
        <v/>
      </c>
    </row>
    <row r="13198" customFormat="false" ht="15" hidden="false" customHeight="false" outlineLevel="0" collapsed="false">
      <c r="A13198" s="37"/>
      <c r="B13198" s="38"/>
      <c r="C13198" s="39"/>
      <c r="D13198" s="39"/>
      <c r="E13198" s="40"/>
      <c r="F13198" s="41" t="str">
        <f aca="false">IF(A13198="","",INDEX(Assumptions!$B$16:$B$18,MATCH(C13198,Assumptions!$A$16:$A$18,0)))</f>
        <v/>
      </c>
      <c r="G13198" s="42" t="str">
        <f aca="false">IF(A13198="","",WORKDAY(B13198,F13198))</f>
        <v/>
      </c>
    </row>
    <row r="13199" customFormat="false" ht="15" hidden="false" customHeight="false" outlineLevel="0" collapsed="false">
      <c r="A13199" s="37"/>
      <c r="B13199" s="38"/>
      <c r="C13199" s="39"/>
      <c r="D13199" s="39"/>
      <c r="E13199" s="40"/>
      <c r="F13199" s="41" t="str">
        <f aca="false">IF(A13199="","",INDEX(Assumptions!$B$16:$B$18,MATCH(C13199,Assumptions!$A$16:$A$18,0)))</f>
        <v/>
      </c>
      <c r="G13199" s="42" t="str">
        <f aca="false">IF(A13199="","",WORKDAY(B13199,F13199))</f>
        <v/>
      </c>
    </row>
    <row r="13200" customFormat="false" ht="15" hidden="false" customHeight="false" outlineLevel="0" collapsed="false">
      <c r="A13200" s="37"/>
      <c r="B13200" s="38"/>
      <c r="C13200" s="39"/>
      <c r="D13200" s="39"/>
      <c r="E13200" s="40"/>
      <c r="F13200" s="41" t="str">
        <f aca="false">IF(A13200="","",INDEX(Assumptions!$B$16:$B$18,MATCH(C13200,Assumptions!$A$16:$A$18,0)))</f>
        <v/>
      </c>
      <c r="G13200" s="42" t="str">
        <f aca="false">IF(A13200="","",WORKDAY(B13200,F13200))</f>
        <v/>
      </c>
    </row>
    <row r="13201" customFormat="false" ht="15" hidden="false" customHeight="false" outlineLevel="0" collapsed="false">
      <c r="A13201" s="37"/>
      <c r="B13201" s="38"/>
      <c r="C13201" s="39"/>
      <c r="D13201" s="39"/>
      <c r="E13201" s="40"/>
      <c r="F13201" s="41" t="str">
        <f aca="false">IF(A13201="","",INDEX(Assumptions!$B$16:$B$18,MATCH(C13201,Assumptions!$A$16:$A$18,0)))</f>
        <v/>
      </c>
      <c r="G13201" s="42" t="str">
        <f aca="false">IF(A13201="","",WORKDAY(B13201,F13201))</f>
        <v/>
      </c>
    </row>
    <row r="13202" customFormat="false" ht="15" hidden="false" customHeight="false" outlineLevel="0" collapsed="false">
      <c r="A13202" s="37"/>
      <c r="B13202" s="38"/>
      <c r="C13202" s="39"/>
      <c r="D13202" s="39"/>
      <c r="E13202" s="40"/>
      <c r="F13202" s="41" t="str">
        <f aca="false">IF(A13202="","",INDEX(Assumptions!$B$16:$B$18,MATCH(C13202,Assumptions!$A$16:$A$18,0)))</f>
        <v/>
      </c>
      <c r="G13202" s="42" t="str">
        <f aca="false">IF(A13202="","",WORKDAY(B13202,F13202))</f>
        <v/>
      </c>
    </row>
    <row r="13203" customFormat="false" ht="15" hidden="false" customHeight="false" outlineLevel="0" collapsed="false">
      <c r="A13203" s="37"/>
      <c r="B13203" s="38"/>
      <c r="C13203" s="39"/>
      <c r="D13203" s="39"/>
      <c r="E13203" s="40"/>
      <c r="F13203" s="41" t="str">
        <f aca="false">IF(A13203="","",INDEX(Assumptions!$B$16:$B$18,MATCH(C13203,Assumptions!$A$16:$A$18,0)))</f>
        <v/>
      </c>
      <c r="G13203" s="42" t="str">
        <f aca="false">IF(A13203="","",WORKDAY(B13203,F13203))</f>
        <v/>
      </c>
    </row>
    <row r="13204" customFormat="false" ht="15" hidden="false" customHeight="false" outlineLevel="0" collapsed="false">
      <c r="A13204" s="37"/>
      <c r="B13204" s="38"/>
      <c r="C13204" s="39"/>
      <c r="D13204" s="39"/>
      <c r="E13204" s="40"/>
      <c r="F13204" s="41" t="str">
        <f aca="false">IF(A13204="","",INDEX(Assumptions!$B$16:$B$18,MATCH(C13204,Assumptions!$A$16:$A$18,0)))</f>
        <v/>
      </c>
      <c r="G13204" s="42" t="str">
        <f aca="false">IF(A13204="","",WORKDAY(B13204,F13204))</f>
        <v/>
      </c>
    </row>
    <row r="13205" customFormat="false" ht="15" hidden="false" customHeight="false" outlineLevel="0" collapsed="false">
      <c r="A13205" s="37"/>
      <c r="B13205" s="38"/>
      <c r="C13205" s="39"/>
      <c r="D13205" s="39"/>
      <c r="E13205" s="40"/>
      <c r="F13205" s="41" t="str">
        <f aca="false">IF(A13205="","",INDEX(Assumptions!$B$16:$B$18,MATCH(C13205,Assumptions!$A$16:$A$18,0)))</f>
        <v/>
      </c>
      <c r="G13205" s="42" t="str">
        <f aca="false">IF(A13205="","",WORKDAY(B13205,F13205))</f>
        <v/>
      </c>
    </row>
    <row r="13206" customFormat="false" ht="15" hidden="false" customHeight="false" outlineLevel="0" collapsed="false">
      <c r="A13206" s="37"/>
      <c r="B13206" s="38"/>
      <c r="C13206" s="39"/>
      <c r="D13206" s="39"/>
      <c r="E13206" s="40"/>
      <c r="F13206" s="41" t="str">
        <f aca="false">IF(A13206="","",INDEX(Assumptions!$B$16:$B$18,MATCH(C13206,Assumptions!$A$16:$A$18,0)))</f>
        <v/>
      </c>
      <c r="G13206" s="42" t="str">
        <f aca="false">IF(A13206="","",WORKDAY(B13206,F13206))</f>
        <v/>
      </c>
    </row>
    <row r="13207" customFormat="false" ht="15" hidden="false" customHeight="false" outlineLevel="0" collapsed="false">
      <c r="A13207" s="37"/>
      <c r="B13207" s="38"/>
      <c r="C13207" s="39"/>
      <c r="D13207" s="39"/>
      <c r="E13207" s="40"/>
      <c r="F13207" s="41" t="str">
        <f aca="false">IF(A13207="","",INDEX(Assumptions!$B$16:$B$18,MATCH(C13207,Assumptions!$A$16:$A$18,0)))</f>
        <v/>
      </c>
      <c r="G13207" s="42" t="str">
        <f aca="false">IF(A13207="","",WORKDAY(B13207,F13207))</f>
        <v/>
      </c>
    </row>
    <row r="13208" customFormat="false" ht="15" hidden="false" customHeight="false" outlineLevel="0" collapsed="false">
      <c r="A13208" s="37"/>
      <c r="B13208" s="38"/>
      <c r="C13208" s="39"/>
      <c r="D13208" s="39"/>
      <c r="E13208" s="40"/>
      <c r="F13208" s="41" t="str">
        <f aca="false">IF(A13208="","",INDEX(Assumptions!$B$16:$B$18,MATCH(C13208,Assumptions!$A$16:$A$18,0)))</f>
        <v/>
      </c>
      <c r="G13208" s="42" t="str">
        <f aca="false">IF(A13208="","",WORKDAY(B13208,F13208))</f>
        <v/>
      </c>
    </row>
    <row r="13209" customFormat="false" ht="15" hidden="false" customHeight="false" outlineLevel="0" collapsed="false">
      <c r="A13209" s="37"/>
      <c r="B13209" s="38"/>
      <c r="C13209" s="39"/>
      <c r="D13209" s="39"/>
      <c r="E13209" s="40"/>
      <c r="F13209" s="41" t="str">
        <f aca="false">IF(A13209="","",INDEX(Assumptions!$B$16:$B$18,MATCH(C13209,Assumptions!$A$16:$A$18,0)))</f>
        <v/>
      </c>
      <c r="G13209" s="42" t="str">
        <f aca="false">IF(A13209="","",WORKDAY(B13209,F13209))</f>
        <v/>
      </c>
    </row>
    <row r="13210" customFormat="false" ht="15" hidden="false" customHeight="false" outlineLevel="0" collapsed="false">
      <c r="A13210" s="37"/>
      <c r="B13210" s="38"/>
      <c r="C13210" s="39"/>
      <c r="D13210" s="39"/>
      <c r="E13210" s="40"/>
      <c r="F13210" s="41" t="str">
        <f aca="false">IF(A13210="","",INDEX(Assumptions!$B$16:$B$18,MATCH(C13210,Assumptions!$A$16:$A$18,0)))</f>
        <v/>
      </c>
      <c r="G13210" s="42" t="str">
        <f aca="false">IF(A13210="","",WORKDAY(B13210,F13210))</f>
        <v/>
      </c>
    </row>
    <row r="13211" customFormat="false" ht="15" hidden="false" customHeight="false" outlineLevel="0" collapsed="false">
      <c r="A13211" s="37"/>
      <c r="B13211" s="38"/>
      <c r="C13211" s="39"/>
      <c r="D13211" s="39"/>
      <c r="E13211" s="40"/>
      <c r="F13211" s="41" t="str">
        <f aca="false">IF(A13211="","",INDEX(Assumptions!$B$16:$B$18,MATCH(C13211,Assumptions!$A$16:$A$18,0)))</f>
        <v/>
      </c>
      <c r="G13211" s="42" t="str">
        <f aca="false">IF(A13211="","",WORKDAY(B13211,F13211))</f>
        <v/>
      </c>
    </row>
    <row r="13212" customFormat="false" ht="15" hidden="false" customHeight="false" outlineLevel="0" collapsed="false">
      <c r="A13212" s="37"/>
      <c r="B13212" s="38"/>
      <c r="C13212" s="39"/>
      <c r="D13212" s="39"/>
      <c r="E13212" s="40"/>
      <c r="F13212" s="41" t="str">
        <f aca="false">IF(A13212="","",INDEX(Assumptions!$B$16:$B$18,MATCH(C13212,Assumptions!$A$16:$A$18,0)))</f>
        <v/>
      </c>
      <c r="G13212" s="42" t="str">
        <f aca="false">IF(A13212="","",WORKDAY(B13212,F13212))</f>
        <v/>
      </c>
    </row>
    <row r="13213" customFormat="false" ht="15" hidden="false" customHeight="false" outlineLevel="0" collapsed="false">
      <c r="A13213" s="37"/>
      <c r="B13213" s="38"/>
      <c r="C13213" s="39"/>
      <c r="D13213" s="39"/>
      <c r="E13213" s="40"/>
      <c r="F13213" s="41" t="str">
        <f aca="false">IF(A13213="","",INDEX(Assumptions!$B$16:$B$18,MATCH(C13213,Assumptions!$A$16:$A$18,0)))</f>
        <v/>
      </c>
      <c r="G13213" s="42" t="str">
        <f aca="false">IF(A13213="","",WORKDAY(B13213,F13213))</f>
        <v/>
      </c>
    </row>
    <row r="13214" customFormat="false" ht="15" hidden="false" customHeight="false" outlineLevel="0" collapsed="false">
      <c r="A13214" s="37"/>
      <c r="B13214" s="38"/>
      <c r="C13214" s="39"/>
      <c r="D13214" s="39"/>
      <c r="E13214" s="40"/>
      <c r="F13214" s="41" t="str">
        <f aca="false">IF(A13214="","",INDEX(Assumptions!$B$16:$B$18,MATCH(C13214,Assumptions!$A$16:$A$18,0)))</f>
        <v/>
      </c>
      <c r="G13214" s="42" t="str">
        <f aca="false">IF(A13214="","",WORKDAY(B13214,F13214))</f>
        <v/>
      </c>
    </row>
    <row r="13215" customFormat="false" ht="15" hidden="false" customHeight="false" outlineLevel="0" collapsed="false">
      <c r="A13215" s="37"/>
      <c r="B13215" s="38"/>
      <c r="C13215" s="39"/>
      <c r="D13215" s="39"/>
      <c r="E13215" s="40"/>
      <c r="F13215" s="41" t="str">
        <f aca="false">IF(A13215="","",INDEX(Assumptions!$B$16:$B$18,MATCH(C13215,Assumptions!$A$16:$A$18,0)))</f>
        <v/>
      </c>
      <c r="G13215" s="42" t="str">
        <f aca="false">IF(A13215="","",WORKDAY(B13215,F13215))</f>
        <v/>
      </c>
    </row>
    <row r="13216" customFormat="false" ht="15" hidden="false" customHeight="false" outlineLevel="0" collapsed="false">
      <c r="A13216" s="37"/>
      <c r="B13216" s="38"/>
      <c r="C13216" s="39"/>
      <c r="D13216" s="39"/>
      <c r="E13216" s="40"/>
      <c r="F13216" s="41" t="str">
        <f aca="false">IF(A13216="","",INDEX(Assumptions!$B$16:$B$18,MATCH(C13216,Assumptions!$A$16:$A$18,0)))</f>
        <v/>
      </c>
      <c r="G13216" s="42" t="str">
        <f aca="false">IF(A13216="","",WORKDAY(B13216,F13216))</f>
        <v/>
      </c>
    </row>
    <row r="13217" customFormat="false" ht="15" hidden="false" customHeight="false" outlineLevel="0" collapsed="false">
      <c r="A13217" s="37"/>
      <c r="B13217" s="38"/>
      <c r="C13217" s="39"/>
      <c r="D13217" s="39"/>
      <c r="E13217" s="40"/>
      <c r="F13217" s="41" t="str">
        <f aca="false">IF(A13217="","",INDEX(Assumptions!$B$16:$B$18,MATCH(C13217,Assumptions!$A$16:$A$18,0)))</f>
        <v/>
      </c>
      <c r="G13217" s="42" t="str">
        <f aca="false">IF(A13217="","",WORKDAY(B13217,F13217))</f>
        <v/>
      </c>
    </row>
    <row r="13218" customFormat="false" ht="15" hidden="false" customHeight="false" outlineLevel="0" collapsed="false">
      <c r="A13218" s="37"/>
      <c r="B13218" s="38"/>
      <c r="C13218" s="39"/>
      <c r="D13218" s="39"/>
      <c r="E13218" s="40"/>
      <c r="F13218" s="41" t="str">
        <f aca="false">IF(A13218="","",INDEX(Assumptions!$B$16:$B$18,MATCH(C13218,Assumptions!$A$16:$A$18,0)))</f>
        <v/>
      </c>
      <c r="G13218" s="42" t="str">
        <f aca="false">IF(A13218="","",WORKDAY(B13218,F13218))</f>
        <v/>
      </c>
    </row>
    <row r="13219" customFormat="false" ht="15" hidden="false" customHeight="false" outlineLevel="0" collapsed="false">
      <c r="A13219" s="37"/>
      <c r="B13219" s="38"/>
      <c r="C13219" s="39"/>
      <c r="D13219" s="39"/>
      <c r="E13219" s="40"/>
      <c r="F13219" s="41" t="str">
        <f aca="false">IF(A13219="","",INDEX(Assumptions!$B$16:$B$18,MATCH(C13219,Assumptions!$A$16:$A$18,0)))</f>
        <v/>
      </c>
      <c r="G13219" s="42" t="str">
        <f aca="false">IF(A13219="","",WORKDAY(B13219,F13219))</f>
        <v/>
      </c>
    </row>
    <row r="13220" customFormat="false" ht="15" hidden="false" customHeight="false" outlineLevel="0" collapsed="false">
      <c r="A13220" s="37"/>
      <c r="B13220" s="38"/>
      <c r="C13220" s="39"/>
      <c r="D13220" s="39"/>
      <c r="E13220" s="40"/>
      <c r="F13220" s="41" t="str">
        <f aca="false">IF(A13220="","",INDEX(Assumptions!$B$16:$B$18,MATCH(C13220,Assumptions!$A$16:$A$18,0)))</f>
        <v/>
      </c>
      <c r="G13220" s="42" t="str">
        <f aca="false">IF(A13220="","",WORKDAY(B13220,F13220))</f>
        <v/>
      </c>
    </row>
    <row r="13221" customFormat="false" ht="15" hidden="false" customHeight="false" outlineLevel="0" collapsed="false">
      <c r="A13221" s="37"/>
      <c r="B13221" s="38"/>
      <c r="C13221" s="39"/>
      <c r="D13221" s="39"/>
      <c r="E13221" s="40"/>
      <c r="F13221" s="41" t="str">
        <f aca="false">IF(A13221="","",INDEX(Assumptions!$B$16:$B$18,MATCH(C13221,Assumptions!$A$16:$A$18,0)))</f>
        <v/>
      </c>
      <c r="G13221" s="42" t="str">
        <f aca="false">IF(A13221="","",WORKDAY(B13221,F13221))</f>
        <v/>
      </c>
    </row>
    <row r="13222" customFormat="false" ht="15" hidden="false" customHeight="false" outlineLevel="0" collapsed="false">
      <c r="A13222" s="37"/>
      <c r="B13222" s="38"/>
      <c r="C13222" s="39"/>
      <c r="D13222" s="39"/>
      <c r="E13222" s="40"/>
      <c r="F13222" s="41" t="str">
        <f aca="false">IF(A13222="","",INDEX(Assumptions!$B$16:$B$18,MATCH(C13222,Assumptions!$A$16:$A$18,0)))</f>
        <v/>
      </c>
      <c r="G13222" s="42" t="str">
        <f aca="false">IF(A13222="","",WORKDAY(B13222,F13222))</f>
        <v/>
      </c>
    </row>
    <row r="13223" customFormat="false" ht="15" hidden="false" customHeight="false" outlineLevel="0" collapsed="false">
      <c r="A13223" s="37"/>
      <c r="B13223" s="38"/>
      <c r="C13223" s="39"/>
      <c r="D13223" s="39"/>
      <c r="E13223" s="40"/>
      <c r="F13223" s="41" t="str">
        <f aca="false">IF(A13223="","",INDEX(Assumptions!$B$16:$B$18,MATCH(C13223,Assumptions!$A$16:$A$18,0)))</f>
        <v/>
      </c>
      <c r="G13223" s="42" t="str">
        <f aca="false">IF(A13223="","",WORKDAY(B13223,F13223))</f>
        <v/>
      </c>
    </row>
    <row r="13224" customFormat="false" ht="15" hidden="false" customHeight="false" outlineLevel="0" collapsed="false">
      <c r="A13224" s="37"/>
      <c r="B13224" s="38"/>
      <c r="C13224" s="39"/>
      <c r="D13224" s="39"/>
      <c r="E13224" s="40"/>
      <c r="F13224" s="41" t="str">
        <f aca="false">IF(A13224="","",INDEX(Assumptions!$B$16:$B$18,MATCH(C13224,Assumptions!$A$16:$A$18,0)))</f>
        <v/>
      </c>
      <c r="G13224" s="42" t="str">
        <f aca="false">IF(A13224="","",WORKDAY(B13224,F13224))</f>
        <v/>
      </c>
    </row>
    <row r="13225" customFormat="false" ht="15" hidden="false" customHeight="false" outlineLevel="0" collapsed="false">
      <c r="A13225" s="37"/>
      <c r="B13225" s="38"/>
      <c r="C13225" s="39"/>
      <c r="D13225" s="39"/>
      <c r="E13225" s="40"/>
      <c r="F13225" s="41" t="str">
        <f aca="false">IF(A13225="","",INDEX(Assumptions!$B$16:$B$18,MATCH(C13225,Assumptions!$A$16:$A$18,0)))</f>
        <v/>
      </c>
      <c r="G13225" s="42" t="str">
        <f aca="false">IF(A13225="","",WORKDAY(B13225,F13225))</f>
        <v/>
      </c>
    </row>
    <row r="13226" customFormat="false" ht="15" hidden="false" customHeight="false" outlineLevel="0" collapsed="false">
      <c r="A13226" s="37"/>
      <c r="B13226" s="38"/>
      <c r="C13226" s="39"/>
      <c r="D13226" s="39"/>
      <c r="E13226" s="40"/>
      <c r="F13226" s="41" t="str">
        <f aca="false">IF(A13226="","",INDEX(Assumptions!$B$16:$B$18,MATCH(C13226,Assumptions!$A$16:$A$18,0)))</f>
        <v/>
      </c>
      <c r="G13226" s="42" t="str">
        <f aca="false">IF(A13226="","",WORKDAY(B13226,F13226))</f>
        <v/>
      </c>
    </row>
    <row r="13227" customFormat="false" ht="15" hidden="false" customHeight="false" outlineLevel="0" collapsed="false">
      <c r="A13227" s="37"/>
      <c r="B13227" s="38"/>
      <c r="C13227" s="39"/>
      <c r="D13227" s="39"/>
      <c r="E13227" s="40"/>
      <c r="F13227" s="41" t="str">
        <f aca="false">IF(A13227="","",INDEX(Assumptions!$B$16:$B$18,MATCH(C13227,Assumptions!$A$16:$A$18,0)))</f>
        <v/>
      </c>
      <c r="G13227" s="42" t="str">
        <f aca="false">IF(A13227="","",WORKDAY(B13227,F13227))</f>
        <v/>
      </c>
    </row>
    <row r="13228" customFormat="false" ht="15" hidden="false" customHeight="false" outlineLevel="0" collapsed="false">
      <c r="A13228" s="37"/>
      <c r="B13228" s="38"/>
      <c r="C13228" s="39"/>
      <c r="D13228" s="39"/>
      <c r="E13228" s="40"/>
      <c r="F13228" s="41" t="str">
        <f aca="false">IF(A13228="","",INDEX(Assumptions!$B$16:$B$18,MATCH(C13228,Assumptions!$A$16:$A$18,0)))</f>
        <v/>
      </c>
      <c r="G13228" s="42" t="str">
        <f aca="false">IF(A13228="","",WORKDAY(B13228,F13228))</f>
        <v/>
      </c>
    </row>
    <row r="13229" customFormat="false" ht="15" hidden="false" customHeight="false" outlineLevel="0" collapsed="false">
      <c r="A13229" s="37"/>
      <c r="B13229" s="38"/>
      <c r="C13229" s="39"/>
      <c r="D13229" s="39"/>
      <c r="E13229" s="40"/>
      <c r="F13229" s="41" t="str">
        <f aca="false">IF(A13229="","",INDEX(Assumptions!$B$16:$B$18,MATCH(C13229,Assumptions!$A$16:$A$18,0)))</f>
        <v/>
      </c>
      <c r="G13229" s="42" t="str">
        <f aca="false">IF(A13229="","",WORKDAY(B13229,F13229))</f>
        <v/>
      </c>
    </row>
    <row r="13230" customFormat="false" ht="15" hidden="false" customHeight="false" outlineLevel="0" collapsed="false">
      <c r="A13230" s="37"/>
      <c r="B13230" s="38"/>
      <c r="C13230" s="39"/>
      <c r="D13230" s="39"/>
      <c r="E13230" s="40"/>
      <c r="F13230" s="41" t="str">
        <f aca="false">IF(A13230="","",INDEX(Assumptions!$B$16:$B$18,MATCH(C13230,Assumptions!$A$16:$A$18,0)))</f>
        <v/>
      </c>
      <c r="G13230" s="42" t="str">
        <f aca="false">IF(A13230="","",WORKDAY(B13230,F13230))</f>
        <v/>
      </c>
    </row>
    <row r="13231" customFormat="false" ht="15" hidden="false" customHeight="false" outlineLevel="0" collapsed="false">
      <c r="A13231" s="37"/>
      <c r="B13231" s="38"/>
      <c r="C13231" s="39"/>
      <c r="D13231" s="39"/>
      <c r="E13231" s="40"/>
      <c r="F13231" s="41" t="str">
        <f aca="false">IF(A13231="","",INDEX(Assumptions!$B$16:$B$18,MATCH(C13231,Assumptions!$A$16:$A$18,0)))</f>
        <v/>
      </c>
      <c r="G13231" s="42" t="str">
        <f aca="false">IF(A13231="","",WORKDAY(B13231,F13231))</f>
        <v/>
      </c>
    </row>
    <row r="13232" customFormat="false" ht="15" hidden="false" customHeight="false" outlineLevel="0" collapsed="false">
      <c r="A13232" s="37"/>
      <c r="B13232" s="38"/>
      <c r="C13232" s="39"/>
      <c r="D13232" s="39"/>
      <c r="E13232" s="40"/>
      <c r="F13232" s="41" t="str">
        <f aca="false">IF(A13232="","",INDEX(Assumptions!$B$16:$B$18,MATCH(C13232,Assumptions!$A$16:$A$18,0)))</f>
        <v/>
      </c>
      <c r="G13232" s="42" t="str">
        <f aca="false">IF(A13232="","",WORKDAY(B13232,F13232))</f>
        <v/>
      </c>
    </row>
    <row r="13233" customFormat="false" ht="15" hidden="false" customHeight="false" outlineLevel="0" collapsed="false">
      <c r="A13233" s="37"/>
      <c r="B13233" s="38"/>
      <c r="C13233" s="39"/>
      <c r="D13233" s="39"/>
      <c r="E13233" s="40"/>
      <c r="F13233" s="41" t="str">
        <f aca="false">IF(A13233="","",INDEX(Assumptions!$B$16:$B$18,MATCH(C13233,Assumptions!$A$16:$A$18,0)))</f>
        <v/>
      </c>
      <c r="G13233" s="42" t="str">
        <f aca="false">IF(A13233="","",WORKDAY(B13233,F13233))</f>
        <v/>
      </c>
    </row>
    <row r="13234" customFormat="false" ht="15" hidden="false" customHeight="false" outlineLevel="0" collapsed="false">
      <c r="A13234" s="37"/>
      <c r="B13234" s="38"/>
      <c r="C13234" s="39"/>
      <c r="D13234" s="39"/>
      <c r="E13234" s="40"/>
      <c r="F13234" s="41" t="str">
        <f aca="false">IF(A13234="","",INDEX(Assumptions!$B$16:$B$18,MATCH(C13234,Assumptions!$A$16:$A$18,0)))</f>
        <v/>
      </c>
      <c r="G13234" s="42" t="str">
        <f aca="false">IF(A13234="","",WORKDAY(B13234,F13234))</f>
        <v/>
      </c>
    </row>
    <row r="13235" customFormat="false" ht="15" hidden="false" customHeight="false" outlineLevel="0" collapsed="false">
      <c r="A13235" s="37"/>
      <c r="B13235" s="38"/>
      <c r="C13235" s="39"/>
      <c r="D13235" s="39"/>
      <c r="E13235" s="40"/>
      <c r="F13235" s="41" t="str">
        <f aca="false">IF(A13235="","",INDEX(Assumptions!$B$16:$B$18,MATCH(C13235,Assumptions!$A$16:$A$18,0)))</f>
        <v/>
      </c>
      <c r="G13235" s="42" t="str">
        <f aca="false">IF(A13235="","",WORKDAY(B13235,F13235))</f>
        <v/>
      </c>
    </row>
    <row r="13236" customFormat="false" ht="15" hidden="false" customHeight="false" outlineLevel="0" collapsed="false">
      <c r="A13236" s="37"/>
      <c r="B13236" s="38"/>
      <c r="C13236" s="39"/>
      <c r="D13236" s="39"/>
      <c r="E13236" s="40"/>
      <c r="F13236" s="41" t="str">
        <f aca="false">IF(A13236="","",INDEX(Assumptions!$B$16:$B$18,MATCH(C13236,Assumptions!$A$16:$A$18,0)))</f>
        <v/>
      </c>
      <c r="G13236" s="42" t="str">
        <f aca="false">IF(A13236="","",WORKDAY(B13236,F13236))</f>
        <v/>
      </c>
    </row>
    <row r="13237" customFormat="false" ht="15" hidden="false" customHeight="false" outlineLevel="0" collapsed="false">
      <c r="A13237" s="37"/>
      <c r="B13237" s="38"/>
      <c r="C13237" s="39"/>
      <c r="D13237" s="39"/>
      <c r="E13237" s="40"/>
      <c r="F13237" s="41" t="str">
        <f aca="false">IF(A13237="","",INDEX(Assumptions!$B$16:$B$18,MATCH(C13237,Assumptions!$A$16:$A$18,0)))</f>
        <v/>
      </c>
      <c r="G13237" s="42" t="str">
        <f aca="false">IF(A13237="","",WORKDAY(B13237,F13237))</f>
        <v/>
      </c>
    </row>
    <row r="13238" customFormat="false" ht="15" hidden="false" customHeight="false" outlineLevel="0" collapsed="false">
      <c r="A13238" s="37"/>
      <c r="B13238" s="38"/>
      <c r="C13238" s="39"/>
      <c r="D13238" s="39"/>
      <c r="E13238" s="40"/>
      <c r="F13238" s="41" t="str">
        <f aca="false">IF(A13238="","",INDEX(Assumptions!$B$16:$B$18,MATCH(C13238,Assumptions!$A$16:$A$18,0)))</f>
        <v/>
      </c>
      <c r="G13238" s="42" t="str">
        <f aca="false">IF(A13238="","",WORKDAY(B13238,F13238))</f>
        <v/>
      </c>
    </row>
    <row r="13239" customFormat="false" ht="15" hidden="false" customHeight="false" outlineLevel="0" collapsed="false">
      <c r="A13239" s="37"/>
      <c r="B13239" s="38"/>
      <c r="C13239" s="39"/>
      <c r="D13239" s="39"/>
      <c r="E13239" s="40"/>
      <c r="F13239" s="41" t="str">
        <f aca="false">IF(A13239="","",INDEX(Assumptions!$B$16:$B$18,MATCH(C13239,Assumptions!$A$16:$A$18,0)))</f>
        <v/>
      </c>
      <c r="G13239" s="42" t="str">
        <f aca="false">IF(A13239="","",WORKDAY(B13239,F13239))</f>
        <v/>
      </c>
    </row>
    <row r="13240" customFormat="false" ht="15" hidden="false" customHeight="false" outlineLevel="0" collapsed="false">
      <c r="A13240" s="37"/>
      <c r="B13240" s="38"/>
      <c r="C13240" s="39"/>
      <c r="D13240" s="39"/>
      <c r="E13240" s="40"/>
      <c r="F13240" s="41" t="str">
        <f aca="false">IF(A13240="","",INDEX(Assumptions!$B$16:$B$18,MATCH(C13240,Assumptions!$A$16:$A$18,0)))</f>
        <v/>
      </c>
      <c r="G13240" s="42" t="str">
        <f aca="false">IF(A13240="","",WORKDAY(B13240,F13240))</f>
        <v/>
      </c>
    </row>
    <row r="13241" customFormat="false" ht="15" hidden="false" customHeight="false" outlineLevel="0" collapsed="false">
      <c r="A13241" s="37"/>
      <c r="B13241" s="38"/>
      <c r="C13241" s="39"/>
      <c r="D13241" s="39"/>
      <c r="E13241" s="40"/>
      <c r="F13241" s="41" t="str">
        <f aca="false">IF(A13241="","",INDEX(Assumptions!$B$16:$B$18,MATCH(C13241,Assumptions!$A$16:$A$18,0)))</f>
        <v/>
      </c>
      <c r="G13241" s="42" t="str">
        <f aca="false">IF(A13241="","",WORKDAY(B13241,F13241))</f>
        <v/>
      </c>
    </row>
    <row r="13242" customFormat="false" ht="15" hidden="false" customHeight="false" outlineLevel="0" collapsed="false">
      <c r="A13242" s="37"/>
      <c r="B13242" s="38"/>
      <c r="C13242" s="39"/>
      <c r="D13242" s="39"/>
      <c r="E13242" s="40"/>
      <c r="F13242" s="41" t="str">
        <f aca="false">IF(A13242="","",INDEX(Assumptions!$B$16:$B$18,MATCH(C13242,Assumptions!$A$16:$A$18,0)))</f>
        <v/>
      </c>
      <c r="G13242" s="42" t="str">
        <f aca="false">IF(A13242="","",WORKDAY(B13242,F13242))</f>
        <v/>
      </c>
    </row>
    <row r="13243" customFormat="false" ht="15" hidden="false" customHeight="false" outlineLevel="0" collapsed="false">
      <c r="A13243" s="37"/>
      <c r="B13243" s="38"/>
      <c r="C13243" s="39"/>
      <c r="D13243" s="39"/>
      <c r="E13243" s="40"/>
      <c r="F13243" s="41" t="str">
        <f aca="false">IF(A13243="","",INDEX(Assumptions!$B$16:$B$18,MATCH(C13243,Assumptions!$A$16:$A$18,0)))</f>
        <v/>
      </c>
      <c r="G13243" s="42" t="str">
        <f aca="false">IF(A13243="","",WORKDAY(B13243,F13243))</f>
        <v/>
      </c>
    </row>
    <row r="13244" customFormat="false" ht="15" hidden="false" customHeight="false" outlineLevel="0" collapsed="false">
      <c r="A13244" s="37"/>
      <c r="B13244" s="38"/>
      <c r="C13244" s="39"/>
      <c r="D13244" s="39"/>
      <c r="E13244" s="40"/>
      <c r="F13244" s="41" t="str">
        <f aca="false">IF(A13244="","",INDEX(Assumptions!$B$16:$B$18,MATCH(C13244,Assumptions!$A$16:$A$18,0)))</f>
        <v/>
      </c>
      <c r="G13244" s="42" t="str">
        <f aca="false">IF(A13244="","",WORKDAY(B13244,F13244))</f>
        <v/>
      </c>
    </row>
    <row r="13245" customFormat="false" ht="15" hidden="false" customHeight="false" outlineLevel="0" collapsed="false">
      <c r="A13245" s="37"/>
      <c r="B13245" s="38"/>
      <c r="C13245" s="39"/>
      <c r="D13245" s="39"/>
      <c r="E13245" s="40"/>
      <c r="F13245" s="41" t="str">
        <f aca="false">IF(A13245="","",INDEX(Assumptions!$B$16:$B$18,MATCH(C13245,Assumptions!$A$16:$A$18,0)))</f>
        <v/>
      </c>
      <c r="G13245" s="42" t="str">
        <f aca="false">IF(A13245="","",WORKDAY(B13245,F13245))</f>
        <v/>
      </c>
    </row>
    <row r="13246" customFormat="false" ht="15" hidden="false" customHeight="false" outlineLevel="0" collapsed="false">
      <c r="A13246" s="37"/>
      <c r="B13246" s="38"/>
      <c r="C13246" s="39"/>
      <c r="D13246" s="39"/>
      <c r="E13246" s="40"/>
      <c r="F13246" s="41" t="str">
        <f aca="false">IF(A13246="","",INDEX(Assumptions!$B$16:$B$18,MATCH(C13246,Assumptions!$A$16:$A$18,0)))</f>
        <v/>
      </c>
      <c r="G13246" s="42" t="str">
        <f aca="false">IF(A13246="","",WORKDAY(B13246,F13246))</f>
        <v/>
      </c>
    </row>
    <row r="13247" customFormat="false" ht="15" hidden="false" customHeight="false" outlineLevel="0" collapsed="false">
      <c r="A13247" s="37"/>
      <c r="B13247" s="38"/>
      <c r="C13247" s="39"/>
      <c r="D13247" s="39"/>
      <c r="E13247" s="40"/>
      <c r="F13247" s="41" t="str">
        <f aca="false">IF(A13247="","",INDEX(Assumptions!$B$16:$B$18,MATCH(C13247,Assumptions!$A$16:$A$18,0)))</f>
        <v/>
      </c>
      <c r="G13247" s="42" t="str">
        <f aca="false">IF(A13247="","",WORKDAY(B13247,F13247))</f>
        <v/>
      </c>
    </row>
    <row r="13248" customFormat="false" ht="15" hidden="false" customHeight="false" outlineLevel="0" collapsed="false">
      <c r="A13248" s="37"/>
      <c r="B13248" s="38"/>
      <c r="C13248" s="39"/>
      <c r="D13248" s="39"/>
      <c r="E13248" s="40"/>
      <c r="F13248" s="41" t="str">
        <f aca="false">IF(A13248="","",INDEX(Assumptions!$B$16:$B$18,MATCH(C13248,Assumptions!$A$16:$A$18,0)))</f>
        <v/>
      </c>
      <c r="G13248" s="42" t="str">
        <f aca="false">IF(A13248="","",WORKDAY(B13248,F13248))</f>
        <v/>
      </c>
    </row>
    <row r="13249" customFormat="false" ht="15" hidden="false" customHeight="false" outlineLevel="0" collapsed="false">
      <c r="A13249" s="37"/>
      <c r="B13249" s="38"/>
      <c r="C13249" s="39"/>
      <c r="D13249" s="39"/>
      <c r="E13249" s="40"/>
      <c r="F13249" s="41" t="str">
        <f aca="false">IF(A13249="","",INDEX(Assumptions!$B$16:$B$18,MATCH(C13249,Assumptions!$A$16:$A$18,0)))</f>
        <v/>
      </c>
      <c r="G13249" s="42" t="str">
        <f aca="false">IF(A13249="","",WORKDAY(B13249,F13249))</f>
        <v/>
      </c>
    </row>
    <row r="13250" customFormat="false" ht="15" hidden="false" customHeight="false" outlineLevel="0" collapsed="false">
      <c r="A13250" s="37"/>
      <c r="B13250" s="38"/>
      <c r="C13250" s="39"/>
      <c r="D13250" s="39"/>
      <c r="E13250" s="40"/>
      <c r="F13250" s="41" t="str">
        <f aca="false">IF(A13250="","",INDEX(Assumptions!$B$16:$B$18,MATCH(C13250,Assumptions!$A$16:$A$18,0)))</f>
        <v/>
      </c>
      <c r="G13250" s="42" t="str">
        <f aca="false">IF(A13250="","",WORKDAY(B13250,F13250))</f>
        <v/>
      </c>
    </row>
    <row r="13251" customFormat="false" ht="15" hidden="false" customHeight="false" outlineLevel="0" collapsed="false">
      <c r="A13251" s="37"/>
      <c r="B13251" s="38"/>
      <c r="C13251" s="39"/>
      <c r="D13251" s="39"/>
      <c r="E13251" s="40"/>
      <c r="F13251" s="41" t="str">
        <f aca="false">IF(A13251="","",INDEX(Assumptions!$B$16:$B$18,MATCH(C13251,Assumptions!$A$16:$A$18,0)))</f>
        <v/>
      </c>
      <c r="G13251" s="42" t="str">
        <f aca="false">IF(A13251="","",WORKDAY(B13251,F13251))</f>
        <v/>
      </c>
    </row>
    <row r="13252" customFormat="false" ht="15" hidden="false" customHeight="false" outlineLevel="0" collapsed="false">
      <c r="A13252" s="37"/>
      <c r="B13252" s="38"/>
      <c r="C13252" s="39"/>
      <c r="D13252" s="39"/>
      <c r="E13252" s="40"/>
      <c r="F13252" s="41" t="str">
        <f aca="false">IF(A13252="","",INDEX(Assumptions!$B$16:$B$18,MATCH(C13252,Assumptions!$A$16:$A$18,0)))</f>
        <v/>
      </c>
      <c r="G13252" s="42" t="str">
        <f aca="false">IF(A13252="","",WORKDAY(B13252,F13252))</f>
        <v/>
      </c>
    </row>
    <row r="13253" customFormat="false" ht="15" hidden="false" customHeight="false" outlineLevel="0" collapsed="false">
      <c r="A13253" s="37"/>
      <c r="B13253" s="38"/>
      <c r="C13253" s="39"/>
      <c r="D13253" s="39"/>
      <c r="E13253" s="40"/>
      <c r="F13253" s="41" t="str">
        <f aca="false">IF(A13253="","",INDEX(Assumptions!$B$16:$B$18,MATCH(C13253,Assumptions!$A$16:$A$18,0)))</f>
        <v/>
      </c>
      <c r="G13253" s="42" t="str">
        <f aca="false">IF(A13253="","",WORKDAY(B13253,F13253))</f>
        <v/>
      </c>
    </row>
    <row r="13254" customFormat="false" ht="15" hidden="false" customHeight="false" outlineLevel="0" collapsed="false">
      <c r="A13254" s="37"/>
      <c r="B13254" s="38"/>
      <c r="C13254" s="39"/>
      <c r="D13254" s="39"/>
      <c r="E13254" s="40"/>
      <c r="F13254" s="41" t="str">
        <f aca="false">IF(A13254="","",INDEX(Assumptions!$B$16:$B$18,MATCH(C13254,Assumptions!$A$16:$A$18,0)))</f>
        <v/>
      </c>
      <c r="G13254" s="42" t="str">
        <f aca="false">IF(A13254="","",WORKDAY(B13254,F13254))</f>
        <v/>
      </c>
    </row>
    <row r="13255" customFormat="false" ht="15" hidden="false" customHeight="false" outlineLevel="0" collapsed="false">
      <c r="A13255" s="37"/>
      <c r="B13255" s="38"/>
      <c r="C13255" s="39"/>
      <c r="D13255" s="39"/>
      <c r="E13255" s="40"/>
      <c r="F13255" s="41" t="str">
        <f aca="false">IF(A13255="","",INDEX(Assumptions!$B$16:$B$18,MATCH(C13255,Assumptions!$A$16:$A$18,0)))</f>
        <v/>
      </c>
      <c r="G13255" s="42" t="str">
        <f aca="false">IF(A13255="","",WORKDAY(B13255,F13255))</f>
        <v/>
      </c>
    </row>
    <row r="13256" customFormat="false" ht="15" hidden="false" customHeight="false" outlineLevel="0" collapsed="false">
      <c r="A13256" s="37"/>
      <c r="B13256" s="38"/>
      <c r="C13256" s="39"/>
      <c r="D13256" s="39"/>
      <c r="E13256" s="40"/>
      <c r="F13256" s="41" t="str">
        <f aca="false">IF(A13256="","",INDEX(Assumptions!$B$16:$B$18,MATCH(C13256,Assumptions!$A$16:$A$18,0)))</f>
        <v/>
      </c>
      <c r="G13256" s="42" t="str">
        <f aca="false">IF(A13256="","",WORKDAY(B13256,F13256))</f>
        <v/>
      </c>
    </row>
    <row r="13257" customFormat="false" ht="15" hidden="false" customHeight="false" outlineLevel="0" collapsed="false">
      <c r="A13257" s="37"/>
      <c r="B13257" s="38"/>
      <c r="C13257" s="39"/>
      <c r="D13257" s="39"/>
      <c r="E13257" s="40"/>
      <c r="F13257" s="41" t="str">
        <f aca="false">IF(A13257="","",INDEX(Assumptions!$B$16:$B$18,MATCH(C13257,Assumptions!$A$16:$A$18,0)))</f>
        <v/>
      </c>
      <c r="G13257" s="42" t="str">
        <f aca="false">IF(A13257="","",WORKDAY(B13257,F13257))</f>
        <v/>
      </c>
    </row>
    <row r="13258" customFormat="false" ht="15" hidden="false" customHeight="false" outlineLevel="0" collapsed="false">
      <c r="A13258" s="37"/>
      <c r="B13258" s="38"/>
      <c r="C13258" s="39"/>
      <c r="D13258" s="39"/>
      <c r="E13258" s="40"/>
      <c r="F13258" s="41" t="str">
        <f aca="false">IF(A13258="","",INDEX(Assumptions!$B$16:$B$18,MATCH(C13258,Assumptions!$A$16:$A$18,0)))</f>
        <v/>
      </c>
      <c r="G13258" s="42" t="str">
        <f aca="false">IF(A13258="","",WORKDAY(B13258,F13258))</f>
        <v/>
      </c>
    </row>
    <row r="13259" customFormat="false" ht="15" hidden="false" customHeight="false" outlineLevel="0" collapsed="false">
      <c r="A13259" s="37"/>
      <c r="B13259" s="38"/>
      <c r="C13259" s="39"/>
      <c r="D13259" s="39"/>
      <c r="E13259" s="40"/>
      <c r="F13259" s="41" t="str">
        <f aca="false">IF(A13259="","",INDEX(Assumptions!$B$16:$B$18,MATCH(C13259,Assumptions!$A$16:$A$18,0)))</f>
        <v/>
      </c>
      <c r="G13259" s="42" t="str">
        <f aca="false">IF(A13259="","",WORKDAY(B13259,F13259))</f>
        <v/>
      </c>
    </row>
    <row r="13260" customFormat="false" ht="15" hidden="false" customHeight="false" outlineLevel="0" collapsed="false">
      <c r="A13260" s="37"/>
      <c r="B13260" s="38"/>
      <c r="C13260" s="39"/>
      <c r="D13260" s="39"/>
      <c r="E13260" s="40"/>
      <c r="F13260" s="41" t="str">
        <f aca="false">IF(A13260="","",INDEX(Assumptions!$B$16:$B$18,MATCH(C13260,Assumptions!$A$16:$A$18,0)))</f>
        <v/>
      </c>
      <c r="G13260" s="42" t="str">
        <f aca="false">IF(A13260="","",WORKDAY(B13260,F13260))</f>
        <v/>
      </c>
    </row>
    <row r="13261" customFormat="false" ht="15" hidden="false" customHeight="false" outlineLevel="0" collapsed="false">
      <c r="A13261" s="37"/>
      <c r="B13261" s="38"/>
      <c r="C13261" s="39"/>
      <c r="D13261" s="39"/>
      <c r="E13261" s="40"/>
      <c r="F13261" s="41" t="str">
        <f aca="false">IF(A13261="","",INDEX(Assumptions!$B$16:$B$18,MATCH(C13261,Assumptions!$A$16:$A$18,0)))</f>
        <v/>
      </c>
      <c r="G13261" s="42" t="str">
        <f aca="false">IF(A13261="","",WORKDAY(B13261,F13261))</f>
        <v/>
      </c>
    </row>
    <row r="13262" customFormat="false" ht="15" hidden="false" customHeight="false" outlineLevel="0" collapsed="false">
      <c r="A13262" s="37"/>
      <c r="B13262" s="38"/>
      <c r="C13262" s="39"/>
      <c r="D13262" s="39"/>
      <c r="E13262" s="40"/>
      <c r="F13262" s="41" t="str">
        <f aca="false">IF(A13262="","",INDEX(Assumptions!$B$16:$B$18,MATCH(C13262,Assumptions!$A$16:$A$18,0)))</f>
        <v/>
      </c>
      <c r="G13262" s="42" t="str">
        <f aca="false">IF(A13262="","",WORKDAY(B13262,F13262))</f>
        <v/>
      </c>
    </row>
    <row r="13263" customFormat="false" ht="15" hidden="false" customHeight="false" outlineLevel="0" collapsed="false">
      <c r="A13263" s="37"/>
      <c r="B13263" s="38"/>
      <c r="C13263" s="39"/>
      <c r="D13263" s="39"/>
      <c r="E13263" s="40"/>
      <c r="F13263" s="41" t="str">
        <f aca="false">IF(A13263="","",INDEX(Assumptions!$B$16:$B$18,MATCH(C13263,Assumptions!$A$16:$A$18,0)))</f>
        <v/>
      </c>
      <c r="G13263" s="42" t="str">
        <f aca="false">IF(A13263="","",WORKDAY(B13263,F13263))</f>
        <v/>
      </c>
    </row>
    <row r="13264" customFormat="false" ht="15" hidden="false" customHeight="false" outlineLevel="0" collapsed="false">
      <c r="A13264" s="37"/>
      <c r="B13264" s="38"/>
      <c r="C13264" s="39"/>
      <c r="D13264" s="39"/>
      <c r="E13264" s="40"/>
      <c r="F13264" s="41" t="str">
        <f aca="false">IF(A13264="","",INDEX(Assumptions!$B$16:$B$18,MATCH(C13264,Assumptions!$A$16:$A$18,0)))</f>
        <v/>
      </c>
      <c r="G13264" s="42" t="str">
        <f aca="false">IF(A13264="","",WORKDAY(B13264,F13264))</f>
        <v/>
      </c>
    </row>
    <row r="13265" customFormat="false" ht="15" hidden="false" customHeight="false" outlineLevel="0" collapsed="false">
      <c r="A13265" s="37"/>
      <c r="B13265" s="38"/>
      <c r="C13265" s="39"/>
      <c r="D13265" s="39"/>
      <c r="E13265" s="40"/>
      <c r="F13265" s="41" t="str">
        <f aca="false">IF(A13265="","",INDEX(Assumptions!$B$16:$B$18,MATCH(C13265,Assumptions!$A$16:$A$18,0)))</f>
        <v/>
      </c>
      <c r="G13265" s="42" t="str">
        <f aca="false">IF(A13265="","",WORKDAY(B13265,F13265))</f>
        <v/>
      </c>
    </row>
    <row r="13266" customFormat="false" ht="15" hidden="false" customHeight="false" outlineLevel="0" collapsed="false">
      <c r="A13266" s="37"/>
      <c r="B13266" s="38"/>
      <c r="C13266" s="39"/>
      <c r="D13266" s="39"/>
      <c r="E13266" s="40"/>
      <c r="F13266" s="41" t="str">
        <f aca="false">IF(A13266="","",INDEX(Assumptions!$B$16:$B$18,MATCH(C13266,Assumptions!$A$16:$A$18,0)))</f>
        <v/>
      </c>
      <c r="G13266" s="42" t="str">
        <f aca="false">IF(A13266="","",WORKDAY(B13266,F13266))</f>
        <v/>
      </c>
    </row>
    <row r="13267" customFormat="false" ht="15" hidden="false" customHeight="false" outlineLevel="0" collapsed="false">
      <c r="A13267" s="37"/>
      <c r="B13267" s="38"/>
      <c r="C13267" s="39"/>
      <c r="D13267" s="39"/>
      <c r="E13267" s="40"/>
      <c r="F13267" s="41" t="str">
        <f aca="false">IF(A13267="","",INDEX(Assumptions!$B$16:$B$18,MATCH(C13267,Assumptions!$A$16:$A$18,0)))</f>
        <v/>
      </c>
      <c r="G13267" s="42" t="str">
        <f aca="false">IF(A13267="","",WORKDAY(B13267,F13267))</f>
        <v/>
      </c>
    </row>
    <row r="13268" customFormat="false" ht="15" hidden="false" customHeight="false" outlineLevel="0" collapsed="false">
      <c r="A13268" s="37"/>
      <c r="B13268" s="38"/>
      <c r="C13268" s="39"/>
      <c r="D13268" s="39"/>
      <c r="E13268" s="40"/>
      <c r="F13268" s="41" t="str">
        <f aca="false">IF(A13268="","",INDEX(Assumptions!$B$16:$B$18,MATCH(C13268,Assumptions!$A$16:$A$18,0)))</f>
        <v/>
      </c>
      <c r="G13268" s="42" t="str">
        <f aca="false">IF(A13268="","",WORKDAY(B13268,F13268))</f>
        <v/>
      </c>
    </row>
    <row r="13269" customFormat="false" ht="15" hidden="false" customHeight="false" outlineLevel="0" collapsed="false">
      <c r="A13269" s="37"/>
      <c r="B13269" s="38"/>
      <c r="C13269" s="39"/>
      <c r="D13269" s="39"/>
      <c r="E13269" s="40"/>
      <c r="F13269" s="41" t="str">
        <f aca="false">IF(A13269="","",INDEX(Assumptions!$B$16:$B$18,MATCH(C13269,Assumptions!$A$16:$A$18,0)))</f>
        <v/>
      </c>
      <c r="G13269" s="42" t="str">
        <f aca="false">IF(A13269="","",WORKDAY(B13269,F13269))</f>
        <v/>
      </c>
    </row>
    <row r="13270" customFormat="false" ht="15" hidden="false" customHeight="false" outlineLevel="0" collapsed="false">
      <c r="A13270" s="37"/>
      <c r="B13270" s="38"/>
      <c r="C13270" s="39"/>
      <c r="D13270" s="39"/>
      <c r="E13270" s="40"/>
      <c r="F13270" s="41" t="str">
        <f aca="false">IF(A13270="","",INDEX(Assumptions!$B$16:$B$18,MATCH(C13270,Assumptions!$A$16:$A$18,0)))</f>
        <v/>
      </c>
      <c r="G13270" s="42" t="str">
        <f aca="false">IF(A13270="","",WORKDAY(B13270,F13270))</f>
        <v/>
      </c>
    </row>
    <row r="13271" customFormat="false" ht="15" hidden="false" customHeight="false" outlineLevel="0" collapsed="false">
      <c r="A13271" s="37"/>
      <c r="B13271" s="38"/>
      <c r="C13271" s="39"/>
      <c r="D13271" s="39"/>
      <c r="E13271" s="40"/>
      <c r="F13271" s="41" t="str">
        <f aca="false">IF(A13271="","",INDEX(Assumptions!$B$16:$B$18,MATCH(C13271,Assumptions!$A$16:$A$18,0)))</f>
        <v/>
      </c>
      <c r="G13271" s="42" t="str">
        <f aca="false">IF(A13271="","",WORKDAY(B13271,F13271))</f>
        <v/>
      </c>
    </row>
    <row r="13272" customFormat="false" ht="15" hidden="false" customHeight="false" outlineLevel="0" collapsed="false">
      <c r="A13272" s="37"/>
      <c r="B13272" s="38"/>
      <c r="C13272" s="39"/>
      <c r="D13272" s="39"/>
      <c r="E13272" s="40"/>
      <c r="F13272" s="41" t="str">
        <f aca="false">IF(A13272="","",INDEX(Assumptions!$B$16:$B$18,MATCH(C13272,Assumptions!$A$16:$A$18,0)))</f>
        <v/>
      </c>
      <c r="G13272" s="42" t="str">
        <f aca="false">IF(A13272="","",WORKDAY(B13272,F13272))</f>
        <v/>
      </c>
    </row>
    <row r="13273" customFormat="false" ht="15" hidden="false" customHeight="false" outlineLevel="0" collapsed="false">
      <c r="A13273" s="37"/>
      <c r="B13273" s="38"/>
      <c r="C13273" s="39"/>
      <c r="D13273" s="39"/>
      <c r="E13273" s="40"/>
      <c r="F13273" s="41" t="str">
        <f aca="false">IF(A13273="","",INDEX(Assumptions!$B$16:$B$18,MATCH(C13273,Assumptions!$A$16:$A$18,0)))</f>
        <v/>
      </c>
      <c r="G13273" s="42" t="str">
        <f aca="false">IF(A13273="","",WORKDAY(B13273,F13273))</f>
        <v/>
      </c>
    </row>
    <row r="13274" customFormat="false" ht="15" hidden="false" customHeight="false" outlineLevel="0" collapsed="false">
      <c r="A13274" s="37"/>
      <c r="B13274" s="38"/>
      <c r="C13274" s="39"/>
      <c r="D13274" s="39"/>
      <c r="E13274" s="40"/>
      <c r="F13274" s="41" t="str">
        <f aca="false">IF(A13274="","",INDEX(Assumptions!$B$16:$B$18,MATCH(C13274,Assumptions!$A$16:$A$18,0)))</f>
        <v/>
      </c>
      <c r="G13274" s="42" t="str">
        <f aca="false">IF(A13274="","",WORKDAY(B13274,F13274))</f>
        <v/>
      </c>
    </row>
    <row r="13275" customFormat="false" ht="15" hidden="false" customHeight="false" outlineLevel="0" collapsed="false">
      <c r="A13275" s="37"/>
      <c r="B13275" s="38"/>
      <c r="C13275" s="39"/>
      <c r="D13275" s="39"/>
      <c r="E13275" s="40"/>
      <c r="F13275" s="41" t="str">
        <f aca="false">IF(A13275="","",INDEX(Assumptions!$B$16:$B$18,MATCH(C13275,Assumptions!$A$16:$A$18,0)))</f>
        <v/>
      </c>
      <c r="G13275" s="42" t="str">
        <f aca="false">IF(A13275="","",WORKDAY(B13275,F13275))</f>
        <v/>
      </c>
    </row>
    <row r="13276" customFormat="false" ht="15" hidden="false" customHeight="false" outlineLevel="0" collapsed="false">
      <c r="A13276" s="37"/>
      <c r="B13276" s="38"/>
      <c r="C13276" s="39"/>
      <c r="D13276" s="39"/>
      <c r="E13276" s="40"/>
      <c r="F13276" s="41" t="str">
        <f aca="false">IF(A13276="","",INDEX(Assumptions!$B$16:$B$18,MATCH(C13276,Assumptions!$A$16:$A$18,0)))</f>
        <v/>
      </c>
      <c r="G13276" s="42" t="str">
        <f aca="false">IF(A13276="","",WORKDAY(B13276,F13276))</f>
        <v/>
      </c>
    </row>
    <row r="13277" customFormat="false" ht="15" hidden="false" customHeight="false" outlineLevel="0" collapsed="false">
      <c r="A13277" s="37"/>
      <c r="B13277" s="38"/>
      <c r="C13277" s="39"/>
      <c r="D13277" s="39"/>
      <c r="E13277" s="40"/>
      <c r="F13277" s="41" t="str">
        <f aca="false">IF(A13277="","",INDEX(Assumptions!$B$16:$B$18,MATCH(C13277,Assumptions!$A$16:$A$18,0)))</f>
        <v/>
      </c>
      <c r="G13277" s="42" t="str">
        <f aca="false">IF(A13277="","",WORKDAY(B13277,F13277))</f>
        <v/>
      </c>
    </row>
    <row r="13278" customFormat="false" ht="15" hidden="false" customHeight="false" outlineLevel="0" collapsed="false">
      <c r="A13278" s="37"/>
      <c r="B13278" s="38"/>
      <c r="C13278" s="39"/>
      <c r="D13278" s="39"/>
      <c r="E13278" s="40"/>
      <c r="F13278" s="41" t="str">
        <f aca="false">IF(A13278="","",INDEX(Assumptions!$B$16:$B$18,MATCH(C13278,Assumptions!$A$16:$A$18,0)))</f>
        <v/>
      </c>
      <c r="G13278" s="42" t="str">
        <f aca="false">IF(A13278="","",WORKDAY(B13278,F13278))</f>
        <v/>
      </c>
    </row>
    <row r="13279" customFormat="false" ht="15" hidden="false" customHeight="false" outlineLevel="0" collapsed="false">
      <c r="A13279" s="37"/>
      <c r="B13279" s="38"/>
      <c r="C13279" s="39"/>
      <c r="D13279" s="39"/>
      <c r="E13279" s="40"/>
      <c r="F13279" s="41" t="str">
        <f aca="false">IF(A13279="","",INDEX(Assumptions!$B$16:$B$18,MATCH(C13279,Assumptions!$A$16:$A$18,0)))</f>
        <v/>
      </c>
      <c r="G13279" s="42" t="str">
        <f aca="false">IF(A13279="","",WORKDAY(B13279,F13279))</f>
        <v/>
      </c>
    </row>
    <row r="13280" customFormat="false" ht="15" hidden="false" customHeight="false" outlineLevel="0" collapsed="false">
      <c r="A13280" s="37"/>
      <c r="B13280" s="38"/>
      <c r="C13280" s="39"/>
      <c r="D13280" s="39"/>
      <c r="E13280" s="40"/>
      <c r="F13280" s="41" t="str">
        <f aca="false">IF(A13280="","",INDEX(Assumptions!$B$16:$B$18,MATCH(C13280,Assumptions!$A$16:$A$18,0)))</f>
        <v/>
      </c>
      <c r="G13280" s="42" t="str">
        <f aca="false">IF(A13280="","",WORKDAY(B13280,F13280))</f>
        <v/>
      </c>
    </row>
    <row r="13281" customFormat="false" ht="15" hidden="false" customHeight="false" outlineLevel="0" collapsed="false">
      <c r="A13281" s="37"/>
      <c r="B13281" s="38"/>
      <c r="C13281" s="39"/>
      <c r="D13281" s="39"/>
      <c r="E13281" s="40"/>
      <c r="F13281" s="41" t="str">
        <f aca="false">IF(A13281="","",INDEX(Assumptions!$B$16:$B$18,MATCH(C13281,Assumptions!$A$16:$A$18,0)))</f>
        <v/>
      </c>
      <c r="G13281" s="42" t="str">
        <f aca="false">IF(A13281="","",WORKDAY(B13281,F13281))</f>
        <v/>
      </c>
    </row>
    <row r="13282" customFormat="false" ht="15" hidden="false" customHeight="false" outlineLevel="0" collapsed="false">
      <c r="A13282" s="37"/>
      <c r="B13282" s="38"/>
      <c r="C13282" s="39"/>
      <c r="D13282" s="39"/>
      <c r="E13282" s="40"/>
      <c r="F13282" s="41" t="str">
        <f aca="false">IF(A13282="","",INDEX(Assumptions!$B$16:$B$18,MATCH(C13282,Assumptions!$A$16:$A$18,0)))</f>
        <v/>
      </c>
      <c r="G13282" s="42" t="str">
        <f aca="false">IF(A13282="","",WORKDAY(B13282,F13282))</f>
        <v/>
      </c>
    </row>
    <row r="13283" customFormat="false" ht="15" hidden="false" customHeight="false" outlineLevel="0" collapsed="false">
      <c r="A13283" s="37"/>
      <c r="B13283" s="38"/>
      <c r="C13283" s="39"/>
      <c r="D13283" s="39"/>
      <c r="E13283" s="40"/>
      <c r="F13283" s="41" t="str">
        <f aca="false">IF(A13283="","",INDEX(Assumptions!$B$16:$B$18,MATCH(C13283,Assumptions!$A$16:$A$18,0)))</f>
        <v/>
      </c>
      <c r="G13283" s="42" t="str">
        <f aca="false">IF(A13283="","",WORKDAY(B13283,F13283))</f>
        <v/>
      </c>
    </row>
    <row r="13284" customFormat="false" ht="15" hidden="false" customHeight="false" outlineLevel="0" collapsed="false">
      <c r="A13284" s="37"/>
      <c r="B13284" s="38"/>
      <c r="C13284" s="39"/>
      <c r="D13284" s="39"/>
      <c r="E13284" s="40"/>
      <c r="F13284" s="41" t="str">
        <f aca="false">IF(A13284="","",INDEX(Assumptions!$B$16:$B$18,MATCH(C13284,Assumptions!$A$16:$A$18,0)))</f>
        <v/>
      </c>
      <c r="G13284" s="42" t="str">
        <f aca="false">IF(A13284="","",WORKDAY(B13284,F13284))</f>
        <v/>
      </c>
    </row>
    <row r="13285" customFormat="false" ht="15" hidden="false" customHeight="false" outlineLevel="0" collapsed="false">
      <c r="A13285" s="37"/>
      <c r="B13285" s="38"/>
      <c r="C13285" s="39"/>
      <c r="D13285" s="39"/>
      <c r="E13285" s="40"/>
      <c r="F13285" s="41" t="str">
        <f aca="false">IF(A13285="","",INDEX(Assumptions!$B$16:$B$18,MATCH(C13285,Assumptions!$A$16:$A$18,0)))</f>
        <v/>
      </c>
      <c r="G13285" s="42" t="str">
        <f aca="false">IF(A13285="","",WORKDAY(B13285,F13285))</f>
        <v/>
      </c>
    </row>
    <row r="13286" customFormat="false" ht="15" hidden="false" customHeight="false" outlineLevel="0" collapsed="false">
      <c r="A13286" s="37"/>
      <c r="B13286" s="38"/>
      <c r="C13286" s="39"/>
      <c r="D13286" s="39"/>
      <c r="E13286" s="40"/>
      <c r="F13286" s="41" t="str">
        <f aca="false">IF(A13286="","",INDEX(Assumptions!$B$16:$B$18,MATCH(C13286,Assumptions!$A$16:$A$18,0)))</f>
        <v/>
      </c>
      <c r="G13286" s="42" t="str">
        <f aca="false">IF(A13286="","",WORKDAY(B13286,F13286))</f>
        <v/>
      </c>
    </row>
    <row r="13287" customFormat="false" ht="15" hidden="false" customHeight="false" outlineLevel="0" collapsed="false">
      <c r="A13287" s="37"/>
      <c r="B13287" s="38"/>
      <c r="C13287" s="39"/>
      <c r="D13287" s="39"/>
      <c r="E13287" s="40"/>
      <c r="F13287" s="41" t="str">
        <f aca="false">IF(A13287="","",INDEX(Assumptions!$B$16:$B$18,MATCH(C13287,Assumptions!$A$16:$A$18,0)))</f>
        <v/>
      </c>
      <c r="G13287" s="42" t="str">
        <f aca="false">IF(A13287="","",WORKDAY(B13287,F13287))</f>
        <v/>
      </c>
    </row>
    <row r="13288" customFormat="false" ht="15" hidden="false" customHeight="false" outlineLevel="0" collapsed="false">
      <c r="A13288" s="37"/>
      <c r="B13288" s="38"/>
      <c r="C13288" s="39"/>
      <c r="D13288" s="39"/>
      <c r="E13288" s="40"/>
      <c r="F13288" s="41" t="str">
        <f aca="false">IF(A13288="","",INDEX(Assumptions!$B$16:$B$18,MATCH(C13288,Assumptions!$A$16:$A$18,0)))</f>
        <v/>
      </c>
      <c r="G13288" s="42" t="str">
        <f aca="false">IF(A13288="","",WORKDAY(B13288,F13288))</f>
        <v/>
      </c>
    </row>
    <row r="13289" customFormat="false" ht="15" hidden="false" customHeight="false" outlineLevel="0" collapsed="false">
      <c r="A13289" s="37"/>
      <c r="B13289" s="38"/>
      <c r="C13289" s="39"/>
      <c r="D13289" s="39"/>
      <c r="E13289" s="40"/>
      <c r="F13289" s="41" t="str">
        <f aca="false">IF(A13289="","",INDEX(Assumptions!$B$16:$B$18,MATCH(C13289,Assumptions!$A$16:$A$18,0)))</f>
        <v/>
      </c>
      <c r="G13289" s="42" t="str">
        <f aca="false">IF(A13289="","",WORKDAY(B13289,F13289))</f>
        <v/>
      </c>
    </row>
    <row r="13290" customFormat="false" ht="15" hidden="false" customHeight="false" outlineLevel="0" collapsed="false">
      <c r="A13290" s="37"/>
      <c r="B13290" s="38"/>
      <c r="C13290" s="39"/>
      <c r="D13290" s="39"/>
      <c r="E13290" s="40"/>
      <c r="F13290" s="41" t="str">
        <f aca="false">IF(A13290="","",INDEX(Assumptions!$B$16:$B$18,MATCH(C13290,Assumptions!$A$16:$A$18,0)))</f>
        <v/>
      </c>
      <c r="G13290" s="42" t="str">
        <f aca="false">IF(A13290="","",WORKDAY(B13290,F13290))</f>
        <v/>
      </c>
    </row>
    <row r="13291" customFormat="false" ht="15" hidden="false" customHeight="false" outlineLevel="0" collapsed="false">
      <c r="A13291" s="37"/>
      <c r="B13291" s="38"/>
      <c r="C13291" s="39"/>
      <c r="D13291" s="39"/>
      <c r="E13291" s="40"/>
      <c r="F13291" s="41" t="str">
        <f aca="false">IF(A13291="","",INDEX(Assumptions!$B$16:$B$18,MATCH(C13291,Assumptions!$A$16:$A$18,0)))</f>
        <v/>
      </c>
      <c r="G13291" s="42" t="str">
        <f aca="false">IF(A13291="","",WORKDAY(B13291,F13291))</f>
        <v/>
      </c>
    </row>
    <row r="13292" customFormat="false" ht="15" hidden="false" customHeight="false" outlineLevel="0" collapsed="false">
      <c r="A13292" s="37"/>
      <c r="B13292" s="38"/>
      <c r="C13292" s="39"/>
      <c r="D13292" s="39"/>
      <c r="E13292" s="40"/>
      <c r="F13292" s="41" t="str">
        <f aca="false">IF(A13292="","",INDEX(Assumptions!$B$16:$B$18,MATCH(C13292,Assumptions!$A$16:$A$18,0)))</f>
        <v/>
      </c>
      <c r="G13292" s="42" t="str">
        <f aca="false">IF(A13292="","",WORKDAY(B13292,F13292))</f>
        <v/>
      </c>
    </row>
    <row r="13293" customFormat="false" ht="15" hidden="false" customHeight="false" outlineLevel="0" collapsed="false">
      <c r="A13293" s="37"/>
      <c r="B13293" s="38"/>
      <c r="C13293" s="39"/>
      <c r="D13293" s="39"/>
      <c r="E13293" s="40"/>
      <c r="F13293" s="41" t="str">
        <f aca="false">IF(A13293="","",INDEX(Assumptions!$B$16:$B$18,MATCH(C13293,Assumptions!$A$16:$A$18,0)))</f>
        <v/>
      </c>
      <c r="G13293" s="42" t="str">
        <f aca="false">IF(A13293="","",WORKDAY(B13293,F13293))</f>
        <v/>
      </c>
    </row>
    <row r="13294" customFormat="false" ht="15" hidden="false" customHeight="false" outlineLevel="0" collapsed="false">
      <c r="A13294" s="37"/>
      <c r="B13294" s="38"/>
      <c r="C13294" s="39"/>
      <c r="D13294" s="39"/>
      <c r="E13294" s="40"/>
      <c r="F13294" s="41" t="str">
        <f aca="false">IF(A13294="","",INDEX(Assumptions!$B$16:$B$18,MATCH(C13294,Assumptions!$A$16:$A$18,0)))</f>
        <v/>
      </c>
      <c r="G13294" s="42" t="str">
        <f aca="false">IF(A13294="","",WORKDAY(B13294,F13294))</f>
        <v/>
      </c>
    </row>
    <row r="13295" customFormat="false" ht="15" hidden="false" customHeight="false" outlineLevel="0" collapsed="false">
      <c r="A13295" s="37"/>
      <c r="B13295" s="38"/>
      <c r="C13295" s="39"/>
      <c r="D13295" s="39"/>
      <c r="E13295" s="40"/>
      <c r="F13295" s="41" t="str">
        <f aca="false">IF(A13295="","",INDEX(Assumptions!$B$16:$B$18,MATCH(C13295,Assumptions!$A$16:$A$18,0)))</f>
        <v/>
      </c>
      <c r="G13295" s="42" t="str">
        <f aca="false">IF(A13295="","",WORKDAY(B13295,F13295))</f>
        <v/>
      </c>
    </row>
    <row r="13296" customFormat="false" ht="15" hidden="false" customHeight="false" outlineLevel="0" collapsed="false">
      <c r="A13296" s="37"/>
      <c r="B13296" s="38"/>
      <c r="C13296" s="39"/>
      <c r="D13296" s="39"/>
      <c r="E13296" s="40"/>
      <c r="F13296" s="41" t="str">
        <f aca="false">IF(A13296="","",INDEX(Assumptions!$B$16:$B$18,MATCH(C13296,Assumptions!$A$16:$A$18,0)))</f>
        <v/>
      </c>
      <c r="G13296" s="42" t="str">
        <f aca="false">IF(A13296="","",WORKDAY(B13296,F13296))</f>
        <v/>
      </c>
    </row>
    <row r="13297" customFormat="false" ht="15" hidden="false" customHeight="false" outlineLevel="0" collapsed="false">
      <c r="A13297" s="37"/>
      <c r="B13297" s="38"/>
      <c r="C13297" s="39"/>
      <c r="D13297" s="39"/>
      <c r="E13297" s="40"/>
      <c r="F13297" s="41" t="str">
        <f aca="false">IF(A13297="","",INDEX(Assumptions!$B$16:$B$18,MATCH(C13297,Assumptions!$A$16:$A$18,0)))</f>
        <v/>
      </c>
      <c r="G13297" s="42" t="str">
        <f aca="false">IF(A13297="","",WORKDAY(B13297,F13297))</f>
        <v/>
      </c>
    </row>
    <row r="13298" customFormat="false" ht="15" hidden="false" customHeight="false" outlineLevel="0" collapsed="false">
      <c r="A13298" s="37"/>
      <c r="B13298" s="38"/>
      <c r="C13298" s="39"/>
      <c r="D13298" s="39"/>
      <c r="E13298" s="40"/>
      <c r="F13298" s="41" t="str">
        <f aca="false">IF(A13298="","",INDEX(Assumptions!$B$16:$B$18,MATCH(C13298,Assumptions!$A$16:$A$18,0)))</f>
        <v/>
      </c>
      <c r="G13298" s="42" t="str">
        <f aca="false">IF(A13298="","",WORKDAY(B13298,F13298))</f>
        <v/>
      </c>
    </row>
    <row r="13299" customFormat="false" ht="15" hidden="false" customHeight="false" outlineLevel="0" collapsed="false">
      <c r="A13299" s="37"/>
      <c r="B13299" s="38"/>
      <c r="C13299" s="39"/>
      <c r="D13299" s="39"/>
      <c r="E13299" s="40"/>
      <c r="F13299" s="41" t="str">
        <f aca="false">IF(A13299="","",INDEX(Assumptions!$B$16:$B$18,MATCH(C13299,Assumptions!$A$16:$A$18,0)))</f>
        <v/>
      </c>
      <c r="G13299" s="42" t="str">
        <f aca="false">IF(A13299="","",WORKDAY(B13299,F13299))</f>
        <v/>
      </c>
    </row>
    <row r="13300" customFormat="false" ht="15" hidden="false" customHeight="false" outlineLevel="0" collapsed="false">
      <c r="A13300" s="37"/>
      <c r="B13300" s="38"/>
      <c r="C13300" s="39"/>
      <c r="D13300" s="39"/>
      <c r="E13300" s="40"/>
      <c r="F13300" s="41" t="str">
        <f aca="false">IF(A13300="","",INDEX(Assumptions!$B$16:$B$18,MATCH(C13300,Assumptions!$A$16:$A$18,0)))</f>
        <v/>
      </c>
      <c r="G13300" s="42" t="str">
        <f aca="false">IF(A13300="","",WORKDAY(B13300,F13300))</f>
        <v/>
      </c>
    </row>
    <row r="13301" customFormat="false" ht="15" hidden="false" customHeight="false" outlineLevel="0" collapsed="false">
      <c r="A13301" s="37"/>
      <c r="B13301" s="38"/>
      <c r="C13301" s="39"/>
      <c r="D13301" s="39"/>
      <c r="E13301" s="40"/>
      <c r="F13301" s="41" t="str">
        <f aca="false">IF(A13301="","",INDEX(Assumptions!$B$16:$B$18,MATCH(C13301,Assumptions!$A$16:$A$18,0)))</f>
        <v/>
      </c>
      <c r="G13301" s="42" t="str">
        <f aca="false">IF(A13301="","",WORKDAY(B13301,F13301))</f>
        <v/>
      </c>
    </row>
    <row r="13302" customFormat="false" ht="15" hidden="false" customHeight="false" outlineLevel="0" collapsed="false">
      <c r="A13302" s="37"/>
      <c r="B13302" s="38"/>
      <c r="C13302" s="39"/>
      <c r="D13302" s="39"/>
      <c r="E13302" s="40"/>
      <c r="F13302" s="41" t="str">
        <f aca="false">IF(A13302="","",INDEX(Assumptions!$B$16:$B$18,MATCH(C13302,Assumptions!$A$16:$A$18,0)))</f>
        <v/>
      </c>
      <c r="G13302" s="42" t="str">
        <f aca="false">IF(A13302="","",WORKDAY(B13302,F13302))</f>
        <v/>
      </c>
    </row>
    <row r="13303" customFormat="false" ht="15" hidden="false" customHeight="false" outlineLevel="0" collapsed="false">
      <c r="A13303" s="37"/>
      <c r="B13303" s="38"/>
      <c r="C13303" s="39"/>
      <c r="D13303" s="39"/>
      <c r="E13303" s="40"/>
      <c r="F13303" s="41" t="str">
        <f aca="false">IF(A13303="","",INDEX(Assumptions!$B$16:$B$18,MATCH(C13303,Assumptions!$A$16:$A$18,0)))</f>
        <v/>
      </c>
      <c r="G13303" s="42" t="str">
        <f aca="false">IF(A13303="","",WORKDAY(B13303,F13303))</f>
        <v/>
      </c>
    </row>
    <row r="13304" customFormat="false" ht="15" hidden="false" customHeight="false" outlineLevel="0" collapsed="false">
      <c r="A13304" s="37"/>
      <c r="B13304" s="38"/>
      <c r="C13304" s="39"/>
      <c r="D13304" s="39"/>
      <c r="E13304" s="40"/>
      <c r="F13304" s="41" t="str">
        <f aca="false">IF(A13304="","",INDEX(Assumptions!$B$16:$B$18,MATCH(C13304,Assumptions!$A$16:$A$18,0)))</f>
        <v/>
      </c>
      <c r="G13304" s="42" t="str">
        <f aca="false">IF(A13304="","",WORKDAY(B13304,F13304))</f>
        <v/>
      </c>
    </row>
    <row r="13305" customFormat="false" ht="15" hidden="false" customHeight="false" outlineLevel="0" collapsed="false">
      <c r="A13305" s="37"/>
      <c r="B13305" s="38"/>
      <c r="C13305" s="39"/>
      <c r="D13305" s="39"/>
      <c r="E13305" s="40"/>
      <c r="F13305" s="41" t="str">
        <f aca="false">IF(A13305="","",INDEX(Assumptions!$B$16:$B$18,MATCH(C13305,Assumptions!$A$16:$A$18,0)))</f>
        <v/>
      </c>
      <c r="G13305" s="42" t="str">
        <f aca="false">IF(A13305="","",WORKDAY(B13305,F13305))</f>
        <v/>
      </c>
    </row>
    <row r="13306" customFormat="false" ht="15" hidden="false" customHeight="false" outlineLevel="0" collapsed="false">
      <c r="A13306" s="37"/>
      <c r="B13306" s="38"/>
      <c r="C13306" s="39"/>
      <c r="D13306" s="39"/>
      <c r="E13306" s="40"/>
      <c r="F13306" s="41" t="str">
        <f aca="false">IF(A13306="","",INDEX(Assumptions!$B$16:$B$18,MATCH(C13306,Assumptions!$A$16:$A$18,0)))</f>
        <v/>
      </c>
      <c r="G13306" s="42" t="str">
        <f aca="false">IF(A13306="","",WORKDAY(B13306,F13306))</f>
        <v/>
      </c>
    </row>
    <row r="13307" customFormat="false" ht="15" hidden="false" customHeight="false" outlineLevel="0" collapsed="false">
      <c r="A13307" s="37"/>
      <c r="B13307" s="38"/>
      <c r="C13307" s="39"/>
      <c r="D13307" s="39"/>
      <c r="E13307" s="40"/>
      <c r="F13307" s="41" t="str">
        <f aca="false">IF(A13307="","",INDEX(Assumptions!$B$16:$B$18,MATCH(C13307,Assumptions!$A$16:$A$18,0)))</f>
        <v/>
      </c>
      <c r="G13307" s="42" t="str">
        <f aca="false">IF(A13307="","",WORKDAY(B13307,F13307))</f>
        <v/>
      </c>
    </row>
    <row r="13308" customFormat="false" ht="15" hidden="false" customHeight="false" outlineLevel="0" collapsed="false">
      <c r="A13308" s="37"/>
      <c r="B13308" s="38"/>
      <c r="C13308" s="39"/>
      <c r="D13308" s="39"/>
      <c r="E13308" s="40"/>
      <c r="F13308" s="41" t="str">
        <f aca="false">IF(A13308="","",INDEX(Assumptions!$B$16:$B$18,MATCH(C13308,Assumptions!$A$16:$A$18,0)))</f>
        <v/>
      </c>
      <c r="G13308" s="42" t="str">
        <f aca="false">IF(A13308="","",WORKDAY(B13308,F13308))</f>
        <v/>
      </c>
    </row>
    <row r="13309" customFormat="false" ht="15" hidden="false" customHeight="false" outlineLevel="0" collapsed="false">
      <c r="A13309" s="37"/>
      <c r="B13309" s="38"/>
      <c r="C13309" s="39"/>
      <c r="D13309" s="39"/>
      <c r="E13309" s="40"/>
      <c r="F13309" s="41" t="str">
        <f aca="false">IF(A13309="","",INDEX(Assumptions!$B$16:$B$18,MATCH(C13309,Assumptions!$A$16:$A$18,0)))</f>
        <v/>
      </c>
      <c r="G13309" s="42" t="str">
        <f aca="false">IF(A13309="","",WORKDAY(B13309,F13309))</f>
        <v/>
      </c>
    </row>
    <row r="13310" customFormat="false" ht="15" hidden="false" customHeight="false" outlineLevel="0" collapsed="false">
      <c r="A13310" s="37"/>
      <c r="B13310" s="38"/>
      <c r="C13310" s="39"/>
      <c r="D13310" s="39"/>
      <c r="E13310" s="40"/>
      <c r="F13310" s="41" t="str">
        <f aca="false">IF(A13310="","",INDEX(Assumptions!$B$16:$B$18,MATCH(C13310,Assumptions!$A$16:$A$18,0)))</f>
        <v/>
      </c>
      <c r="G13310" s="42" t="str">
        <f aca="false">IF(A13310="","",WORKDAY(B13310,F13310))</f>
        <v/>
      </c>
    </row>
    <row r="13311" customFormat="false" ht="15" hidden="false" customHeight="false" outlineLevel="0" collapsed="false">
      <c r="A13311" s="37"/>
      <c r="B13311" s="38"/>
      <c r="C13311" s="39"/>
      <c r="D13311" s="39"/>
      <c r="E13311" s="40"/>
      <c r="F13311" s="41" t="str">
        <f aca="false">IF(A13311="","",INDEX(Assumptions!$B$16:$B$18,MATCH(C13311,Assumptions!$A$16:$A$18,0)))</f>
        <v/>
      </c>
      <c r="G13311" s="42" t="str">
        <f aca="false">IF(A13311="","",WORKDAY(B13311,F13311))</f>
        <v/>
      </c>
    </row>
    <row r="13312" customFormat="false" ht="15" hidden="false" customHeight="false" outlineLevel="0" collapsed="false">
      <c r="A13312" s="37"/>
      <c r="B13312" s="38"/>
      <c r="C13312" s="39"/>
      <c r="D13312" s="39"/>
      <c r="E13312" s="40"/>
      <c r="F13312" s="41" t="str">
        <f aca="false">IF(A13312="","",INDEX(Assumptions!$B$16:$B$18,MATCH(C13312,Assumptions!$A$16:$A$18,0)))</f>
        <v/>
      </c>
      <c r="G13312" s="42" t="str">
        <f aca="false">IF(A13312="","",WORKDAY(B13312,F13312))</f>
        <v/>
      </c>
    </row>
    <row r="13313" customFormat="false" ht="15" hidden="false" customHeight="false" outlineLevel="0" collapsed="false">
      <c r="A13313" s="37"/>
      <c r="B13313" s="38"/>
      <c r="C13313" s="39"/>
      <c r="D13313" s="39"/>
      <c r="E13313" s="40"/>
      <c r="F13313" s="41" t="str">
        <f aca="false">IF(A13313="","",INDEX(Assumptions!$B$16:$B$18,MATCH(C13313,Assumptions!$A$16:$A$18,0)))</f>
        <v/>
      </c>
      <c r="G13313" s="42" t="str">
        <f aca="false">IF(A13313="","",WORKDAY(B13313,F13313))</f>
        <v/>
      </c>
    </row>
    <row r="13314" customFormat="false" ht="15" hidden="false" customHeight="false" outlineLevel="0" collapsed="false">
      <c r="A13314" s="37"/>
      <c r="B13314" s="38"/>
      <c r="C13314" s="39"/>
      <c r="D13314" s="39"/>
      <c r="E13314" s="40"/>
      <c r="F13314" s="41" t="str">
        <f aca="false">IF(A13314="","",INDEX(Assumptions!$B$16:$B$18,MATCH(C13314,Assumptions!$A$16:$A$18,0)))</f>
        <v/>
      </c>
      <c r="G13314" s="42" t="str">
        <f aca="false">IF(A13314="","",WORKDAY(B13314,F13314))</f>
        <v/>
      </c>
    </row>
    <row r="13315" customFormat="false" ht="15" hidden="false" customHeight="false" outlineLevel="0" collapsed="false">
      <c r="A13315" s="37"/>
      <c r="B13315" s="38"/>
      <c r="C13315" s="39"/>
      <c r="D13315" s="39"/>
      <c r="E13315" s="40"/>
      <c r="F13315" s="41" t="str">
        <f aca="false">IF(A13315="","",INDEX(Assumptions!$B$16:$B$18,MATCH(C13315,Assumptions!$A$16:$A$18,0)))</f>
        <v/>
      </c>
      <c r="G13315" s="42" t="str">
        <f aca="false">IF(A13315="","",WORKDAY(B13315,F13315))</f>
        <v/>
      </c>
    </row>
    <row r="13316" customFormat="false" ht="15" hidden="false" customHeight="false" outlineLevel="0" collapsed="false">
      <c r="A13316" s="37"/>
      <c r="B13316" s="38"/>
      <c r="C13316" s="39"/>
      <c r="D13316" s="39"/>
      <c r="E13316" s="40"/>
      <c r="F13316" s="41" t="str">
        <f aca="false">IF(A13316="","",INDEX(Assumptions!$B$16:$B$18,MATCH(C13316,Assumptions!$A$16:$A$18,0)))</f>
        <v/>
      </c>
      <c r="G13316" s="42" t="str">
        <f aca="false">IF(A13316="","",WORKDAY(B13316,F13316))</f>
        <v/>
      </c>
    </row>
    <row r="13317" customFormat="false" ht="15" hidden="false" customHeight="false" outlineLevel="0" collapsed="false">
      <c r="A13317" s="37"/>
      <c r="B13317" s="38"/>
      <c r="C13317" s="39"/>
      <c r="D13317" s="39"/>
      <c r="E13317" s="40"/>
      <c r="F13317" s="41" t="str">
        <f aca="false">IF(A13317="","",INDEX(Assumptions!$B$16:$B$18,MATCH(C13317,Assumptions!$A$16:$A$18,0)))</f>
        <v/>
      </c>
      <c r="G13317" s="42" t="str">
        <f aca="false">IF(A13317="","",WORKDAY(B13317,F13317))</f>
        <v/>
      </c>
    </row>
    <row r="13318" customFormat="false" ht="15" hidden="false" customHeight="false" outlineLevel="0" collapsed="false">
      <c r="A13318" s="37"/>
      <c r="B13318" s="38"/>
      <c r="C13318" s="39"/>
      <c r="D13318" s="39"/>
      <c r="E13318" s="40"/>
      <c r="F13318" s="41" t="str">
        <f aca="false">IF(A13318="","",INDEX(Assumptions!$B$16:$B$18,MATCH(C13318,Assumptions!$A$16:$A$18,0)))</f>
        <v/>
      </c>
      <c r="G13318" s="42" t="str">
        <f aca="false">IF(A13318="","",WORKDAY(B13318,F13318))</f>
        <v/>
      </c>
    </row>
    <row r="13319" customFormat="false" ht="15" hidden="false" customHeight="false" outlineLevel="0" collapsed="false">
      <c r="A13319" s="37"/>
      <c r="B13319" s="38"/>
      <c r="C13319" s="39"/>
      <c r="D13319" s="39"/>
      <c r="E13319" s="40"/>
      <c r="F13319" s="41" t="str">
        <f aca="false">IF(A13319="","",INDEX(Assumptions!$B$16:$B$18,MATCH(C13319,Assumptions!$A$16:$A$18,0)))</f>
        <v/>
      </c>
      <c r="G13319" s="42" t="str">
        <f aca="false">IF(A13319="","",WORKDAY(B13319,F13319))</f>
        <v/>
      </c>
    </row>
    <row r="13320" customFormat="false" ht="15" hidden="false" customHeight="false" outlineLevel="0" collapsed="false">
      <c r="A13320" s="37"/>
      <c r="B13320" s="38"/>
      <c r="C13320" s="39"/>
      <c r="D13320" s="39"/>
      <c r="E13320" s="40"/>
      <c r="F13320" s="41" t="str">
        <f aca="false">IF(A13320="","",INDEX(Assumptions!$B$16:$B$18,MATCH(C13320,Assumptions!$A$16:$A$18,0)))</f>
        <v/>
      </c>
      <c r="G13320" s="42" t="str">
        <f aca="false">IF(A13320="","",WORKDAY(B13320,F13320))</f>
        <v/>
      </c>
    </row>
    <row r="13321" customFormat="false" ht="15" hidden="false" customHeight="false" outlineLevel="0" collapsed="false">
      <c r="A13321" s="37"/>
      <c r="B13321" s="38"/>
      <c r="C13321" s="39"/>
      <c r="D13321" s="39"/>
      <c r="E13321" s="40"/>
      <c r="F13321" s="41" t="str">
        <f aca="false">IF(A13321="","",INDEX(Assumptions!$B$16:$B$18,MATCH(C13321,Assumptions!$A$16:$A$18,0)))</f>
        <v/>
      </c>
      <c r="G13321" s="42" t="str">
        <f aca="false">IF(A13321="","",WORKDAY(B13321,F13321))</f>
        <v/>
      </c>
    </row>
    <row r="13322" customFormat="false" ht="15" hidden="false" customHeight="false" outlineLevel="0" collapsed="false">
      <c r="A13322" s="37"/>
      <c r="B13322" s="38"/>
      <c r="C13322" s="39"/>
      <c r="D13322" s="39"/>
      <c r="E13322" s="40"/>
      <c r="F13322" s="41" t="str">
        <f aca="false">IF(A13322="","",INDEX(Assumptions!$B$16:$B$18,MATCH(C13322,Assumptions!$A$16:$A$18,0)))</f>
        <v/>
      </c>
      <c r="G13322" s="42" t="str">
        <f aca="false">IF(A13322="","",WORKDAY(B13322,F13322))</f>
        <v/>
      </c>
    </row>
    <row r="13323" customFormat="false" ht="15" hidden="false" customHeight="false" outlineLevel="0" collapsed="false">
      <c r="A13323" s="37"/>
      <c r="B13323" s="38"/>
      <c r="C13323" s="39"/>
      <c r="D13323" s="39"/>
      <c r="E13323" s="40"/>
      <c r="F13323" s="41" t="str">
        <f aca="false">IF(A13323="","",INDEX(Assumptions!$B$16:$B$18,MATCH(C13323,Assumptions!$A$16:$A$18,0)))</f>
        <v/>
      </c>
      <c r="G13323" s="42" t="str">
        <f aca="false">IF(A13323="","",WORKDAY(B13323,F13323))</f>
        <v/>
      </c>
    </row>
    <row r="13324" customFormat="false" ht="15" hidden="false" customHeight="false" outlineLevel="0" collapsed="false">
      <c r="A13324" s="37"/>
      <c r="B13324" s="38"/>
      <c r="C13324" s="39"/>
      <c r="D13324" s="39"/>
      <c r="E13324" s="40"/>
      <c r="F13324" s="41" t="str">
        <f aca="false">IF(A13324="","",INDEX(Assumptions!$B$16:$B$18,MATCH(C13324,Assumptions!$A$16:$A$18,0)))</f>
        <v/>
      </c>
      <c r="G13324" s="42" t="str">
        <f aca="false">IF(A13324="","",WORKDAY(B13324,F13324))</f>
        <v/>
      </c>
    </row>
    <row r="13325" customFormat="false" ht="15" hidden="false" customHeight="false" outlineLevel="0" collapsed="false">
      <c r="A13325" s="37"/>
      <c r="B13325" s="38"/>
      <c r="C13325" s="39"/>
      <c r="D13325" s="39"/>
      <c r="E13325" s="40"/>
      <c r="F13325" s="41" t="str">
        <f aca="false">IF(A13325="","",INDEX(Assumptions!$B$16:$B$18,MATCH(C13325,Assumptions!$A$16:$A$18,0)))</f>
        <v/>
      </c>
      <c r="G13325" s="42" t="str">
        <f aca="false">IF(A13325="","",WORKDAY(B13325,F13325))</f>
        <v/>
      </c>
    </row>
    <row r="13326" customFormat="false" ht="15" hidden="false" customHeight="false" outlineLevel="0" collapsed="false">
      <c r="A13326" s="37"/>
      <c r="B13326" s="38"/>
      <c r="C13326" s="39"/>
      <c r="D13326" s="39"/>
      <c r="E13326" s="40"/>
      <c r="F13326" s="41" t="str">
        <f aca="false">IF(A13326="","",INDEX(Assumptions!$B$16:$B$18,MATCH(C13326,Assumptions!$A$16:$A$18,0)))</f>
        <v/>
      </c>
      <c r="G13326" s="42" t="str">
        <f aca="false">IF(A13326="","",WORKDAY(B13326,F13326))</f>
        <v/>
      </c>
    </row>
    <row r="13327" customFormat="false" ht="15" hidden="false" customHeight="false" outlineLevel="0" collapsed="false">
      <c r="A13327" s="37"/>
      <c r="B13327" s="38"/>
      <c r="C13327" s="39"/>
      <c r="D13327" s="39"/>
      <c r="E13327" s="40"/>
      <c r="F13327" s="41" t="str">
        <f aca="false">IF(A13327="","",INDEX(Assumptions!$B$16:$B$18,MATCH(C13327,Assumptions!$A$16:$A$18,0)))</f>
        <v/>
      </c>
      <c r="G13327" s="42" t="str">
        <f aca="false">IF(A13327="","",WORKDAY(B13327,F13327))</f>
        <v/>
      </c>
    </row>
    <row r="13328" customFormat="false" ht="15" hidden="false" customHeight="false" outlineLevel="0" collapsed="false">
      <c r="A13328" s="37"/>
      <c r="B13328" s="38"/>
      <c r="C13328" s="39"/>
      <c r="D13328" s="39"/>
      <c r="E13328" s="40"/>
      <c r="F13328" s="41" t="str">
        <f aca="false">IF(A13328="","",INDEX(Assumptions!$B$16:$B$18,MATCH(C13328,Assumptions!$A$16:$A$18,0)))</f>
        <v/>
      </c>
      <c r="G13328" s="42" t="str">
        <f aca="false">IF(A13328="","",WORKDAY(B13328,F13328))</f>
        <v/>
      </c>
    </row>
    <row r="13329" customFormat="false" ht="15" hidden="false" customHeight="false" outlineLevel="0" collapsed="false">
      <c r="A13329" s="37"/>
      <c r="B13329" s="38"/>
      <c r="C13329" s="39"/>
      <c r="D13329" s="39"/>
      <c r="E13329" s="40"/>
      <c r="F13329" s="41" t="str">
        <f aca="false">IF(A13329="","",INDEX(Assumptions!$B$16:$B$18,MATCH(C13329,Assumptions!$A$16:$A$18,0)))</f>
        <v/>
      </c>
      <c r="G13329" s="42" t="str">
        <f aca="false">IF(A13329="","",WORKDAY(B13329,F13329))</f>
        <v/>
      </c>
    </row>
    <row r="13330" customFormat="false" ht="15" hidden="false" customHeight="false" outlineLevel="0" collapsed="false">
      <c r="A13330" s="37"/>
      <c r="B13330" s="38"/>
      <c r="C13330" s="39"/>
      <c r="D13330" s="39"/>
      <c r="E13330" s="40"/>
      <c r="F13330" s="41" t="str">
        <f aca="false">IF(A13330="","",INDEX(Assumptions!$B$16:$B$18,MATCH(C13330,Assumptions!$A$16:$A$18,0)))</f>
        <v/>
      </c>
      <c r="G13330" s="42" t="str">
        <f aca="false">IF(A13330="","",WORKDAY(B13330,F13330))</f>
        <v/>
      </c>
    </row>
    <row r="13331" customFormat="false" ht="15" hidden="false" customHeight="false" outlineLevel="0" collapsed="false">
      <c r="A13331" s="37"/>
      <c r="B13331" s="38"/>
      <c r="C13331" s="39"/>
      <c r="D13331" s="39"/>
      <c r="E13331" s="40"/>
      <c r="F13331" s="41" t="str">
        <f aca="false">IF(A13331="","",INDEX(Assumptions!$B$16:$B$18,MATCH(C13331,Assumptions!$A$16:$A$18,0)))</f>
        <v/>
      </c>
      <c r="G13331" s="42" t="str">
        <f aca="false">IF(A13331="","",WORKDAY(B13331,F13331))</f>
        <v/>
      </c>
    </row>
    <row r="13332" customFormat="false" ht="15" hidden="false" customHeight="false" outlineLevel="0" collapsed="false">
      <c r="A13332" s="37"/>
      <c r="B13332" s="38"/>
      <c r="C13332" s="39"/>
      <c r="D13332" s="39"/>
      <c r="E13332" s="40"/>
      <c r="F13332" s="41" t="str">
        <f aca="false">IF(A13332="","",INDEX(Assumptions!$B$16:$B$18,MATCH(C13332,Assumptions!$A$16:$A$18,0)))</f>
        <v/>
      </c>
      <c r="G13332" s="42" t="str">
        <f aca="false">IF(A13332="","",WORKDAY(B13332,F13332))</f>
        <v/>
      </c>
    </row>
    <row r="13333" customFormat="false" ht="15" hidden="false" customHeight="false" outlineLevel="0" collapsed="false">
      <c r="A13333" s="37"/>
      <c r="B13333" s="38"/>
      <c r="C13333" s="39"/>
      <c r="D13333" s="39"/>
      <c r="E13333" s="40"/>
      <c r="F13333" s="41" t="str">
        <f aca="false">IF(A13333="","",INDEX(Assumptions!$B$16:$B$18,MATCH(C13333,Assumptions!$A$16:$A$18,0)))</f>
        <v/>
      </c>
      <c r="G13333" s="42" t="str">
        <f aca="false">IF(A13333="","",WORKDAY(B13333,F13333))</f>
        <v/>
      </c>
    </row>
    <row r="13334" customFormat="false" ht="15" hidden="false" customHeight="false" outlineLevel="0" collapsed="false">
      <c r="A13334" s="37"/>
      <c r="B13334" s="38"/>
      <c r="C13334" s="39"/>
      <c r="D13334" s="39"/>
      <c r="E13334" s="40"/>
      <c r="F13334" s="41" t="str">
        <f aca="false">IF(A13334="","",INDEX(Assumptions!$B$16:$B$18,MATCH(C13334,Assumptions!$A$16:$A$18,0)))</f>
        <v/>
      </c>
      <c r="G13334" s="42" t="str">
        <f aca="false">IF(A13334="","",WORKDAY(B13334,F13334))</f>
        <v/>
      </c>
    </row>
    <row r="13335" customFormat="false" ht="15" hidden="false" customHeight="false" outlineLevel="0" collapsed="false">
      <c r="A13335" s="37"/>
      <c r="B13335" s="38"/>
      <c r="C13335" s="39"/>
      <c r="D13335" s="39"/>
      <c r="E13335" s="40"/>
      <c r="F13335" s="41" t="str">
        <f aca="false">IF(A13335="","",INDEX(Assumptions!$B$16:$B$18,MATCH(C13335,Assumptions!$A$16:$A$18,0)))</f>
        <v/>
      </c>
      <c r="G13335" s="42" t="str">
        <f aca="false">IF(A13335="","",WORKDAY(B13335,F13335))</f>
        <v/>
      </c>
    </row>
    <row r="13336" customFormat="false" ht="15" hidden="false" customHeight="false" outlineLevel="0" collapsed="false">
      <c r="A13336" s="37"/>
      <c r="B13336" s="38"/>
      <c r="C13336" s="39"/>
      <c r="D13336" s="39"/>
      <c r="E13336" s="40"/>
      <c r="F13336" s="41" t="str">
        <f aca="false">IF(A13336="","",INDEX(Assumptions!$B$16:$B$18,MATCH(C13336,Assumptions!$A$16:$A$18,0)))</f>
        <v/>
      </c>
      <c r="G13336" s="42" t="str">
        <f aca="false">IF(A13336="","",WORKDAY(B13336,F13336))</f>
        <v/>
      </c>
    </row>
    <row r="13337" customFormat="false" ht="15" hidden="false" customHeight="false" outlineLevel="0" collapsed="false">
      <c r="A13337" s="37"/>
      <c r="B13337" s="38"/>
      <c r="C13337" s="39"/>
      <c r="D13337" s="39"/>
      <c r="E13337" s="40"/>
      <c r="F13337" s="41" t="str">
        <f aca="false">IF(A13337="","",INDEX(Assumptions!$B$16:$B$18,MATCH(C13337,Assumptions!$A$16:$A$18,0)))</f>
        <v/>
      </c>
      <c r="G13337" s="42" t="str">
        <f aca="false">IF(A13337="","",WORKDAY(B13337,F13337))</f>
        <v/>
      </c>
    </row>
    <row r="13338" customFormat="false" ht="15" hidden="false" customHeight="false" outlineLevel="0" collapsed="false">
      <c r="A13338" s="37"/>
      <c r="B13338" s="38"/>
      <c r="C13338" s="39"/>
      <c r="D13338" s="39"/>
      <c r="E13338" s="40"/>
      <c r="F13338" s="41" t="str">
        <f aca="false">IF(A13338="","",INDEX(Assumptions!$B$16:$B$18,MATCH(C13338,Assumptions!$A$16:$A$18,0)))</f>
        <v/>
      </c>
      <c r="G13338" s="42" t="str">
        <f aca="false">IF(A13338="","",WORKDAY(B13338,F13338))</f>
        <v/>
      </c>
    </row>
    <row r="13339" customFormat="false" ht="15" hidden="false" customHeight="false" outlineLevel="0" collapsed="false">
      <c r="A13339" s="37"/>
      <c r="B13339" s="38"/>
      <c r="C13339" s="39"/>
      <c r="D13339" s="39"/>
      <c r="E13339" s="40"/>
      <c r="F13339" s="41" t="str">
        <f aca="false">IF(A13339="","",INDEX(Assumptions!$B$16:$B$18,MATCH(C13339,Assumptions!$A$16:$A$18,0)))</f>
        <v/>
      </c>
      <c r="G13339" s="42" t="str">
        <f aca="false">IF(A13339="","",WORKDAY(B13339,F13339))</f>
        <v/>
      </c>
    </row>
    <row r="13340" customFormat="false" ht="15" hidden="false" customHeight="false" outlineLevel="0" collapsed="false">
      <c r="A13340" s="37"/>
      <c r="B13340" s="38"/>
      <c r="C13340" s="39"/>
      <c r="D13340" s="39"/>
      <c r="E13340" s="40"/>
      <c r="F13340" s="41" t="str">
        <f aca="false">IF(A13340="","",INDEX(Assumptions!$B$16:$B$18,MATCH(C13340,Assumptions!$A$16:$A$18,0)))</f>
        <v/>
      </c>
      <c r="G13340" s="42" t="str">
        <f aca="false">IF(A13340="","",WORKDAY(B13340,F13340))</f>
        <v/>
      </c>
    </row>
    <row r="13341" customFormat="false" ht="15" hidden="false" customHeight="false" outlineLevel="0" collapsed="false">
      <c r="A13341" s="37"/>
      <c r="B13341" s="38"/>
      <c r="C13341" s="39"/>
      <c r="D13341" s="39"/>
      <c r="E13341" s="40"/>
      <c r="F13341" s="41" t="str">
        <f aca="false">IF(A13341="","",INDEX(Assumptions!$B$16:$B$18,MATCH(C13341,Assumptions!$A$16:$A$18,0)))</f>
        <v/>
      </c>
      <c r="G13341" s="42" t="str">
        <f aca="false">IF(A13341="","",WORKDAY(B13341,F13341))</f>
        <v/>
      </c>
    </row>
    <row r="13342" customFormat="false" ht="15" hidden="false" customHeight="false" outlineLevel="0" collapsed="false">
      <c r="A13342" s="37"/>
      <c r="B13342" s="38"/>
      <c r="C13342" s="39"/>
      <c r="D13342" s="39"/>
      <c r="E13342" s="40"/>
      <c r="F13342" s="41" t="str">
        <f aca="false">IF(A13342="","",INDEX(Assumptions!$B$16:$B$18,MATCH(C13342,Assumptions!$A$16:$A$18,0)))</f>
        <v/>
      </c>
      <c r="G13342" s="42" t="str">
        <f aca="false">IF(A13342="","",WORKDAY(B13342,F13342))</f>
        <v/>
      </c>
    </row>
    <row r="13343" customFormat="false" ht="15" hidden="false" customHeight="false" outlineLevel="0" collapsed="false">
      <c r="A13343" s="37"/>
      <c r="B13343" s="38"/>
      <c r="C13343" s="39"/>
      <c r="D13343" s="39"/>
      <c r="E13343" s="40"/>
      <c r="F13343" s="41" t="str">
        <f aca="false">IF(A13343="","",INDEX(Assumptions!$B$16:$B$18,MATCH(C13343,Assumptions!$A$16:$A$18,0)))</f>
        <v/>
      </c>
      <c r="G13343" s="42" t="str">
        <f aca="false">IF(A13343="","",WORKDAY(B13343,F13343))</f>
        <v/>
      </c>
    </row>
    <row r="13344" customFormat="false" ht="15" hidden="false" customHeight="false" outlineLevel="0" collapsed="false">
      <c r="A13344" s="37"/>
      <c r="B13344" s="38"/>
      <c r="C13344" s="39"/>
      <c r="D13344" s="39"/>
      <c r="E13344" s="40"/>
      <c r="F13344" s="41" t="str">
        <f aca="false">IF(A13344="","",INDEX(Assumptions!$B$16:$B$18,MATCH(C13344,Assumptions!$A$16:$A$18,0)))</f>
        <v/>
      </c>
      <c r="G13344" s="42" t="str">
        <f aca="false">IF(A13344="","",WORKDAY(B13344,F13344))</f>
        <v/>
      </c>
    </row>
    <row r="13345" customFormat="false" ht="15" hidden="false" customHeight="false" outlineLevel="0" collapsed="false">
      <c r="A13345" s="37"/>
      <c r="B13345" s="38"/>
      <c r="C13345" s="39"/>
      <c r="D13345" s="39"/>
      <c r="E13345" s="40"/>
      <c r="F13345" s="41" t="str">
        <f aca="false">IF(A13345="","",INDEX(Assumptions!$B$16:$B$18,MATCH(C13345,Assumptions!$A$16:$A$18,0)))</f>
        <v/>
      </c>
      <c r="G13345" s="42" t="str">
        <f aca="false">IF(A13345="","",WORKDAY(B13345,F13345))</f>
        <v/>
      </c>
    </row>
    <row r="13346" customFormat="false" ht="15" hidden="false" customHeight="false" outlineLevel="0" collapsed="false">
      <c r="A13346" s="37"/>
      <c r="B13346" s="38"/>
      <c r="C13346" s="39"/>
      <c r="D13346" s="39"/>
      <c r="E13346" s="40"/>
      <c r="F13346" s="41" t="str">
        <f aca="false">IF(A13346="","",INDEX(Assumptions!$B$16:$B$18,MATCH(C13346,Assumptions!$A$16:$A$18,0)))</f>
        <v/>
      </c>
      <c r="G13346" s="42" t="str">
        <f aca="false">IF(A13346="","",WORKDAY(B13346,F13346))</f>
        <v/>
      </c>
    </row>
    <row r="13347" customFormat="false" ht="15" hidden="false" customHeight="false" outlineLevel="0" collapsed="false">
      <c r="A13347" s="37"/>
      <c r="B13347" s="38"/>
      <c r="C13347" s="39"/>
      <c r="D13347" s="39"/>
      <c r="E13347" s="40"/>
      <c r="F13347" s="41" t="str">
        <f aca="false">IF(A13347="","",INDEX(Assumptions!$B$16:$B$18,MATCH(C13347,Assumptions!$A$16:$A$18,0)))</f>
        <v/>
      </c>
      <c r="G13347" s="42" t="str">
        <f aca="false">IF(A13347="","",WORKDAY(B13347,F13347))</f>
        <v/>
      </c>
    </row>
    <row r="13348" customFormat="false" ht="15" hidden="false" customHeight="false" outlineLevel="0" collapsed="false">
      <c r="A13348" s="37"/>
      <c r="B13348" s="38"/>
      <c r="C13348" s="39"/>
      <c r="D13348" s="39"/>
      <c r="E13348" s="40"/>
      <c r="F13348" s="41" t="str">
        <f aca="false">IF(A13348="","",INDEX(Assumptions!$B$16:$B$18,MATCH(C13348,Assumptions!$A$16:$A$18,0)))</f>
        <v/>
      </c>
      <c r="G13348" s="42" t="str">
        <f aca="false">IF(A13348="","",WORKDAY(B13348,F13348))</f>
        <v/>
      </c>
    </row>
    <row r="13349" customFormat="false" ht="15" hidden="false" customHeight="false" outlineLevel="0" collapsed="false">
      <c r="A13349" s="37"/>
      <c r="B13349" s="38"/>
      <c r="C13349" s="39"/>
      <c r="D13349" s="39"/>
      <c r="E13349" s="40"/>
      <c r="F13349" s="41" t="str">
        <f aca="false">IF(A13349="","",INDEX(Assumptions!$B$16:$B$18,MATCH(C13349,Assumptions!$A$16:$A$18,0)))</f>
        <v/>
      </c>
      <c r="G13349" s="42" t="str">
        <f aca="false">IF(A13349="","",WORKDAY(B13349,F13349))</f>
        <v/>
      </c>
    </row>
    <row r="13350" customFormat="false" ht="15" hidden="false" customHeight="false" outlineLevel="0" collapsed="false">
      <c r="A13350" s="37"/>
      <c r="B13350" s="38"/>
      <c r="C13350" s="39"/>
      <c r="D13350" s="39"/>
      <c r="E13350" s="40"/>
      <c r="F13350" s="41" t="str">
        <f aca="false">IF(A13350="","",INDEX(Assumptions!$B$16:$B$18,MATCH(C13350,Assumptions!$A$16:$A$18,0)))</f>
        <v/>
      </c>
      <c r="G13350" s="42" t="str">
        <f aca="false">IF(A13350="","",WORKDAY(B13350,F13350))</f>
        <v/>
      </c>
    </row>
    <row r="13351" customFormat="false" ht="15" hidden="false" customHeight="false" outlineLevel="0" collapsed="false">
      <c r="A13351" s="37"/>
      <c r="B13351" s="38"/>
      <c r="C13351" s="39"/>
      <c r="D13351" s="39"/>
      <c r="E13351" s="40"/>
      <c r="F13351" s="41" t="str">
        <f aca="false">IF(A13351="","",INDEX(Assumptions!$B$16:$B$18,MATCH(C13351,Assumptions!$A$16:$A$18,0)))</f>
        <v/>
      </c>
      <c r="G13351" s="42" t="str">
        <f aca="false">IF(A13351="","",WORKDAY(B13351,F13351))</f>
        <v/>
      </c>
    </row>
    <row r="13352" customFormat="false" ht="15" hidden="false" customHeight="false" outlineLevel="0" collapsed="false">
      <c r="A13352" s="37"/>
      <c r="B13352" s="38"/>
      <c r="C13352" s="39"/>
      <c r="D13352" s="39"/>
      <c r="E13352" s="40"/>
      <c r="F13352" s="41" t="str">
        <f aca="false">IF(A13352="","",INDEX(Assumptions!$B$16:$B$18,MATCH(C13352,Assumptions!$A$16:$A$18,0)))</f>
        <v/>
      </c>
      <c r="G13352" s="42" t="str">
        <f aca="false">IF(A13352="","",WORKDAY(B13352,F13352))</f>
        <v/>
      </c>
    </row>
    <row r="13353" customFormat="false" ht="15" hidden="false" customHeight="false" outlineLevel="0" collapsed="false">
      <c r="A13353" s="37"/>
      <c r="B13353" s="38"/>
      <c r="C13353" s="39"/>
      <c r="D13353" s="39"/>
      <c r="E13353" s="40"/>
      <c r="F13353" s="41" t="str">
        <f aca="false">IF(A13353="","",INDEX(Assumptions!$B$16:$B$18,MATCH(C13353,Assumptions!$A$16:$A$18,0)))</f>
        <v/>
      </c>
      <c r="G13353" s="42" t="str">
        <f aca="false">IF(A13353="","",WORKDAY(B13353,F13353))</f>
        <v/>
      </c>
    </row>
    <row r="13354" customFormat="false" ht="15" hidden="false" customHeight="false" outlineLevel="0" collapsed="false">
      <c r="A13354" s="37"/>
      <c r="B13354" s="38"/>
      <c r="C13354" s="39"/>
      <c r="D13354" s="39"/>
      <c r="E13354" s="40"/>
      <c r="F13354" s="41" t="str">
        <f aca="false">IF(A13354="","",INDEX(Assumptions!$B$16:$B$18,MATCH(C13354,Assumptions!$A$16:$A$18,0)))</f>
        <v/>
      </c>
      <c r="G13354" s="42" t="str">
        <f aca="false">IF(A13354="","",WORKDAY(B13354,F13354))</f>
        <v/>
      </c>
    </row>
    <row r="13355" customFormat="false" ht="15" hidden="false" customHeight="false" outlineLevel="0" collapsed="false">
      <c r="A13355" s="37"/>
      <c r="B13355" s="38"/>
      <c r="C13355" s="39"/>
      <c r="D13355" s="39"/>
      <c r="E13355" s="40"/>
      <c r="F13355" s="41" t="str">
        <f aca="false">IF(A13355="","",INDEX(Assumptions!$B$16:$B$18,MATCH(C13355,Assumptions!$A$16:$A$18,0)))</f>
        <v/>
      </c>
      <c r="G13355" s="42" t="str">
        <f aca="false">IF(A13355="","",WORKDAY(B13355,F13355))</f>
        <v/>
      </c>
    </row>
    <row r="13356" customFormat="false" ht="15" hidden="false" customHeight="false" outlineLevel="0" collapsed="false">
      <c r="A13356" s="37"/>
      <c r="B13356" s="38"/>
      <c r="C13356" s="39"/>
      <c r="D13356" s="39"/>
      <c r="E13356" s="40"/>
      <c r="F13356" s="41" t="str">
        <f aca="false">IF(A13356="","",INDEX(Assumptions!$B$16:$B$18,MATCH(C13356,Assumptions!$A$16:$A$18,0)))</f>
        <v/>
      </c>
      <c r="G13356" s="42" t="str">
        <f aca="false">IF(A13356="","",WORKDAY(B13356,F13356))</f>
        <v/>
      </c>
    </row>
    <row r="13357" customFormat="false" ht="15" hidden="false" customHeight="false" outlineLevel="0" collapsed="false">
      <c r="A13357" s="37"/>
      <c r="B13357" s="38"/>
      <c r="C13357" s="39"/>
      <c r="D13357" s="39"/>
      <c r="E13357" s="40"/>
      <c r="F13357" s="41" t="str">
        <f aca="false">IF(A13357="","",INDEX(Assumptions!$B$16:$B$18,MATCH(C13357,Assumptions!$A$16:$A$18,0)))</f>
        <v/>
      </c>
      <c r="G13357" s="42" t="str">
        <f aca="false">IF(A13357="","",WORKDAY(B13357,F13357))</f>
        <v/>
      </c>
    </row>
    <row r="13358" customFormat="false" ht="15" hidden="false" customHeight="false" outlineLevel="0" collapsed="false">
      <c r="A13358" s="37"/>
      <c r="B13358" s="38"/>
      <c r="C13358" s="39"/>
      <c r="D13358" s="39"/>
      <c r="E13358" s="40"/>
      <c r="F13358" s="41" t="str">
        <f aca="false">IF(A13358="","",INDEX(Assumptions!$B$16:$B$18,MATCH(C13358,Assumptions!$A$16:$A$18,0)))</f>
        <v/>
      </c>
      <c r="G13358" s="42" t="str">
        <f aca="false">IF(A13358="","",WORKDAY(B13358,F13358))</f>
        <v/>
      </c>
    </row>
    <row r="13359" customFormat="false" ht="15" hidden="false" customHeight="false" outlineLevel="0" collapsed="false">
      <c r="A13359" s="37"/>
      <c r="B13359" s="38"/>
      <c r="C13359" s="39"/>
      <c r="D13359" s="39"/>
      <c r="E13359" s="40"/>
      <c r="F13359" s="41" t="str">
        <f aca="false">IF(A13359="","",INDEX(Assumptions!$B$16:$B$18,MATCH(C13359,Assumptions!$A$16:$A$18,0)))</f>
        <v/>
      </c>
      <c r="G13359" s="42" t="str">
        <f aca="false">IF(A13359="","",WORKDAY(B13359,F13359))</f>
        <v/>
      </c>
    </row>
    <row r="13360" customFormat="false" ht="15" hidden="false" customHeight="false" outlineLevel="0" collapsed="false">
      <c r="A13360" s="37"/>
      <c r="B13360" s="38"/>
      <c r="C13360" s="39"/>
      <c r="D13360" s="39"/>
      <c r="E13360" s="40"/>
      <c r="F13360" s="41" t="str">
        <f aca="false">IF(A13360="","",INDEX(Assumptions!$B$16:$B$18,MATCH(C13360,Assumptions!$A$16:$A$18,0)))</f>
        <v/>
      </c>
      <c r="G13360" s="42" t="str">
        <f aca="false">IF(A13360="","",WORKDAY(B13360,F13360))</f>
        <v/>
      </c>
    </row>
    <row r="13361" customFormat="false" ht="15" hidden="false" customHeight="false" outlineLevel="0" collapsed="false">
      <c r="A13361" s="37"/>
      <c r="B13361" s="38"/>
      <c r="C13361" s="39"/>
      <c r="D13361" s="39"/>
      <c r="E13361" s="40"/>
      <c r="F13361" s="41" t="str">
        <f aca="false">IF(A13361="","",INDEX(Assumptions!$B$16:$B$18,MATCH(C13361,Assumptions!$A$16:$A$18,0)))</f>
        <v/>
      </c>
      <c r="G13361" s="42" t="str">
        <f aca="false">IF(A13361="","",WORKDAY(B13361,F13361))</f>
        <v/>
      </c>
    </row>
    <row r="13362" customFormat="false" ht="15" hidden="false" customHeight="false" outlineLevel="0" collapsed="false">
      <c r="A13362" s="37"/>
      <c r="B13362" s="38"/>
      <c r="C13362" s="39"/>
      <c r="D13362" s="39"/>
      <c r="E13362" s="40"/>
      <c r="F13362" s="41" t="str">
        <f aca="false">IF(A13362="","",INDEX(Assumptions!$B$16:$B$18,MATCH(C13362,Assumptions!$A$16:$A$18,0)))</f>
        <v/>
      </c>
      <c r="G13362" s="42" t="str">
        <f aca="false">IF(A13362="","",WORKDAY(B13362,F13362))</f>
        <v/>
      </c>
    </row>
    <row r="13363" customFormat="false" ht="15" hidden="false" customHeight="false" outlineLevel="0" collapsed="false">
      <c r="A13363" s="37"/>
      <c r="B13363" s="38"/>
      <c r="C13363" s="39"/>
      <c r="D13363" s="39"/>
      <c r="E13363" s="40"/>
      <c r="F13363" s="41" t="str">
        <f aca="false">IF(A13363="","",INDEX(Assumptions!$B$16:$B$18,MATCH(C13363,Assumptions!$A$16:$A$18,0)))</f>
        <v/>
      </c>
      <c r="G13363" s="42" t="str">
        <f aca="false">IF(A13363="","",WORKDAY(B13363,F13363))</f>
        <v/>
      </c>
    </row>
    <row r="13364" customFormat="false" ht="15" hidden="false" customHeight="false" outlineLevel="0" collapsed="false">
      <c r="A13364" s="37"/>
      <c r="B13364" s="38"/>
      <c r="C13364" s="39"/>
      <c r="D13364" s="39"/>
      <c r="E13364" s="40"/>
      <c r="F13364" s="41" t="str">
        <f aca="false">IF(A13364="","",INDEX(Assumptions!$B$16:$B$18,MATCH(C13364,Assumptions!$A$16:$A$18,0)))</f>
        <v/>
      </c>
      <c r="G13364" s="42" t="str">
        <f aca="false">IF(A13364="","",WORKDAY(B13364,F13364))</f>
        <v/>
      </c>
    </row>
    <row r="13365" customFormat="false" ht="15" hidden="false" customHeight="false" outlineLevel="0" collapsed="false">
      <c r="A13365" s="37"/>
      <c r="B13365" s="38"/>
      <c r="C13365" s="39"/>
      <c r="D13365" s="39"/>
      <c r="E13365" s="40"/>
      <c r="F13365" s="41" t="str">
        <f aca="false">IF(A13365="","",INDEX(Assumptions!$B$16:$B$18,MATCH(C13365,Assumptions!$A$16:$A$18,0)))</f>
        <v/>
      </c>
      <c r="G13365" s="42" t="str">
        <f aca="false">IF(A13365="","",WORKDAY(B13365,F13365))</f>
        <v/>
      </c>
    </row>
    <row r="13366" customFormat="false" ht="15" hidden="false" customHeight="false" outlineLevel="0" collapsed="false">
      <c r="A13366" s="37"/>
      <c r="B13366" s="38"/>
      <c r="C13366" s="39"/>
      <c r="D13366" s="39"/>
      <c r="E13366" s="40"/>
      <c r="F13366" s="41" t="str">
        <f aca="false">IF(A13366="","",INDEX(Assumptions!$B$16:$B$18,MATCH(C13366,Assumptions!$A$16:$A$18,0)))</f>
        <v/>
      </c>
      <c r="G13366" s="42" t="str">
        <f aca="false">IF(A13366="","",WORKDAY(B13366,F13366))</f>
        <v/>
      </c>
    </row>
    <row r="13367" customFormat="false" ht="15" hidden="false" customHeight="false" outlineLevel="0" collapsed="false">
      <c r="A13367" s="37"/>
      <c r="B13367" s="38"/>
      <c r="C13367" s="39"/>
      <c r="D13367" s="39"/>
      <c r="E13367" s="40"/>
      <c r="F13367" s="41" t="str">
        <f aca="false">IF(A13367="","",INDEX(Assumptions!$B$16:$B$18,MATCH(C13367,Assumptions!$A$16:$A$18,0)))</f>
        <v/>
      </c>
      <c r="G13367" s="42" t="str">
        <f aca="false">IF(A13367="","",WORKDAY(B13367,F13367))</f>
        <v/>
      </c>
    </row>
    <row r="13368" customFormat="false" ht="15" hidden="false" customHeight="false" outlineLevel="0" collapsed="false">
      <c r="A13368" s="37"/>
      <c r="B13368" s="38"/>
      <c r="C13368" s="39"/>
      <c r="D13368" s="39"/>
      <c r="E13368" s="40"/>
      <c r="F13368" s="41" t="str">
        <f aca="false">IF(A13368="","",INDEX(Assumptions!$B$16:$B$18,MATCH(C13368,Assumptions!$A$16:$A$18,0)))</f>
        <v/>
      </c>
      <c r="G13368" s="42" t="str">
        <f aca="false">IF(A13368="","",WORKDAY(B13368,F13368))</f>
        <v/>
      </c>
    </row>
    <row r="13369" customFormat="false" ht="15" hidden="false" customHeight="false" outlineLevel="0" collapsed="false">
      <c r="A13369" s="37"/>
      <c r="B13369" s="38"/>
      <c r="C13369" s="39"/>
      <c r="D13369" s="39"/>
      <c r="E13369" s="40"/>
      <c r="F13369" s="41" t="str">
        <f aca="false">IF(A13369="","",INDEX(Assumptions!$B$16:$B$18,MATCH(C13369,Assumptions!$A$16:$A$18,0)))</f>
        <v/>
      </c>
      <c r="G13369" s="42" t="str">
        <f aca="false">IF(A13369="","",WORKDAY(B13369,F13369))</f>
        <v/>
      </c>
    </row>
    <row r="13370" customFormat="false" ht="15" hidden="false" customHeight="false" outlineLevel="0" collapsed="false">
      <c r="A13370" s="37"/>
      <c r="B13370" s="38"/>
      <c r="C13370" s="39"/>
      <c r="D13370" s="39"/>
      <c r="E13370" s="40"/>
      <c r="F13370" s="41" t="str">
        <f aca="false">IF(A13370="","",INDEX(Assumptions!$B$16:$B$18,MATCH(C13370,Assumptions!$A$16:$A$18,0)))</f>
        <v/>
      </c>
      <c r="G13370" s="42" t="str">
        <f aca="false">IF(A13370="","",WORKDAY(B13370,F13370))</f>
        <v/>
      </c>
    </row>
    <row r="13371" customFormat="false" ht="15" hidden="false" customHeight="false" outlineLevel="0" collapsed="false">
      <c r="A13371" s="37"/>
      <c r="B13371" s="38"/>
      <c r="C13371" s="39"/>
      <c r="D13371" s="39"/>
      <c r="E13371" s="40"/>
      <c r="F13371" s="41" t="str">
        <f aca="false">IF(A13371="","",INDEX(Assumptions!$B$16:$B$18,MATCH(C13371,Assumptions!$A$16:$A$18,0)))</f>
        <v/>
      </c>
      <c r="G13371" s="42" t="str">
        <f aca="false">IF(A13371="","",WORKDAY(B13371,F13371))</f>
        <v/>
      </c>
    </row>
    <row r="13372" customFormat="false" ht="15" hidden="false" customHeight="false" outlineLevel="0" collapsed="false">
      <c r="A13372" s="37"/>
      <c r="B13372" s="38"/>
      <c r="C13372" s="39"/>
      <c r="D13372" s="39"/>
      <c r="E13372" s="40"/>
      <c r="F13372" s="41" t="str">
        <f aca="false">IF(A13372="","",INDEX(Assumptions!$B$16:$B$18,MATCH(C13372,Assumptions!$A$16:$A$18,0)))</f>
        <v/>
      </c>
      <c r="G13372" s="42" t="str">
        <f aca="false">IF(A13372="","",WORKDAY(B13372,F13372))</f>
        <v/>
      </c>
    </row>
    <row r="13373" customFormat="false" ht="15" hidden="false" customHeight="false" outlineLevel="0" collapsed="false">
      <c r="A13373" s="37"/>
      <c r="B13373" s="38"/>
      <c r="C13373" s="39"/>
      <c r="D13373" s="39"/>
      <c r="E13373" s="40"/>
      <c r="F13373" s="41" t="str">
        <f aca="false">IF(A13373="","",INDEX(Assumptions!$B$16:$B$18,MATCH(C13373,Assumptions!$A$16:$A$18,0)))</f>
        <v/>
      </c>
      <c r="G13373" s="42" t="str">
        <f aca="false">IF(A13373="","",WORKDAY(B13373,F13373))</f>
        <v/>
      </c>
    </row>
    <row r="13374" customFormat="false" ht="15" hidden="false" customHeight="false" outlineLevel="0" collapsed="false">
      <c r="A13374" s="37"/>
      <c r="B13374" s="38"/>
      <c r="C13374" s="39"/>
      <c r="D13374" s="39"/>
      <c r="E13374" s="40"/>
      <c r="F13374" s="41" t="str">
        <f aca="false">IF(A13374="","",INDEX(Assumptions!$B$16:$B$18,MATCH(C13374,Assumptions!$A$16:$A$18,0)))</f>
        <v/>
      </c>
      <c r="G13374" s="42" t="str">
        <f aca="false">IF(A13374="","",WORKDAY(B13374,F13374))</f>
        <v/>
      </c>
    </row>
    <row r="13375" customFormat="false" ht="15" hidden="false" customHeight="false" outlineLevel="0" collapsed="false">
      <c r="A13375" s="37"/>
      <c r="B13375" s="38"/>
      <c r="C13375" s="39"/>
      <c r="D13375" s="39"/>
      <c r="E13375" s="40"/>
      <c r="F13375" s="41" t="str">
        <f aca="false">IF(A13375="","",INDEX(Assumptions!$B$16:$B$18,MATCH(C13375,Assumptions!$A$16:$A$18,0)))</f>
        <v/>
      </c>
      <c r="G13375" s="42" t="str">
        <f aca="false">IF(A13375="","",WORKDAY(B13375,F13375))</f>
        <v/>
      </c>
    </row>
    <row r="13376" customFormat="false" ht="15" hidden="false" customHeight="false" outlineLevel="0" collapsed="false">
      <c r="A13376" s="37"/>
      <c r="B13376" s="38"/>
      <c r="C13376" s="39"/>
      <c r="D13376" s="39"/>
      <c r="E13376" s="40"/>
      <c r="F13376" s="41" t="str">
        <f aca="false">IF(A13376="","",INDEX(Assumptions!$B$16:$B$18,MATCH(C13376,Assumptions!$A$16:$A$18,0)))</f>
        <v/>
      </c>
      <c r="G13376" s="42" t="str">
        <f aca="false">IF(A13376="","",WORKDAY(B13376,F13376))</f>
        <v/>
      </c>
    </row>
    <row r="13377" customFormat="false" ht="15" hidden="false" customHeight="false" outlineLevel="0" collapsed="false">
      <c r="A13377" s="37"/>
      <c r="B13377" s="38"/>
      <c r="C13377" s="39"/>
      <c r="D13377" s="39"/>
      <c r="E13377" s="40"/>
      <c r="F13377" s="41" t="str">
        <f aca="false">IF(A13377="","",INDEX(Assumptions!$B$16:$B$18,MATCH(C13377,Assumptions!$A$16:$A$18,0)))</f>
        <v/>
      </c>
      <c r="G13377" s="42" t="str">
        <f aca="false">IF(A13377="","",WORKDAY(B13377,F13377))</f>
        <v/>
      </c>
    </row>
    <row r="13378" customFormat="false" ht="15" hidden="false" customHeight="false" outlineLevel="0" collapsed="false">
      <c r="A13378" s="37"/>
      <c r="B13378" s="38"/>
      <c r="C13378" s="39"/>
      <c r="D13378" s="39"/>
      <c r="E13378" s="40"/>
      <c r="F13378" s="41" t="str">
        <f aca="false">IF(A13378="","",INDEX(Assumptions!$B$16:$B$18,MATCH(C13378,Assumptions!$A$16:$A$18,0)))</f>
        <v/>
      </c>
      <c r="G13378" s="42" t="str">
        <f aca="false">IF(A13378="","",WORKDAY(B13378,F13378))</f>
        <v/>
      </c>
    </row>
    <row r="13379" customFormat="false" ht="15" hidden="false" customHeight="false" outlineLevel="0" collapsed="false">
      <c r="A13379" s="37"/>
      <c r="B13379" s="38"/>
      <c r="C13379" s="39"/>
      <c r="D13379" s="39"/>
      <c r="E13379" s="40"/>
      <c r="F13379" s="41" t="str">
        <f aca="false">IF(A13379="","",INDEX(Assumptions!$B$16:$B$18,MATCH(C13379,Assumptions!$A$16:$A$18,0)))</f>
        <v/>
      </c>
      <c r="G13379" s="42" t="str">
        <f aca="false">IF(A13379="","",WORKDAY(B13379,F13379))</f>
        <v/>
      </c>
    </row>
    <row r="13380" customFormat="false" ht="15" hidden="false" customHeight="false" outlineLevel="0" collapsed="false">
      <c r="A13380" s="37"/>
      <c r="B13380" s="38"/>
      <c r="C13380" s="39"/>
      <c r="D13380" s="39"/>
      <c r="E13380" s="40"/>
      <c r="F13380" s="41" t="str">
        <f aca="false">IF(A13380="","",INDEX(Assumptions!$B$16:$B$18,MATCH(C13380,Assumptions!$A$16:$A$18,0)))</f>
        <v/>
      </c>
      <c r="G13380" s="42" t="str">
        <f aca="false">IF(A13380="","",WORKDAY(B13380,F13380))</f>
        <v/>
      </c>
    </row>
    <row r="13381" customFormat="false" ht="15" hidden="false" customHeight="false" outlineLevel="0" collapsed="false">
      <c r="A13381" s="37"/>
      <c r="B13381" s="38"/>
      <c r="C13381" s="39"/>
      <c r="D13381" s="39"/>
      <c r="E13381" s="40"/>
      <c r="F13381" s="41" t="str">
        <f aca="false">IF(A13381="","",INDEX(Assumptions!$B$16:$B$18,MATCH(C13381,Assumptions!$A$16:$A$18,0)))</f>
        <v/>
      </c>
      <c r="G13381" s="42" t="str">
        <f aca="false">IF(A13381="","",WORKDAY(B13381,F13381))</f>
        <v/>
      </c>
    </row>
    <row r="13382" customFormat="false" ht="15" hidden="false" customHeight="false" outlineLevel="0" collapsed="false">
      <c r="A13382" s="37"/>
      <c r="B13382" s="38"/>
      <c r="C13382" s="39"/>
      <c r="D13382" s="39"/>
      <c r="E13382" s="40"/>
      <c r="F13382" s="41" t="str">
        <f aca="false">IF(A13382="","",INDEX(Assumptions!$B$16:$B$18,MATCH(C13382,Assumptions!$A$16:$A$18,0)))</f>
        <v/>
      </c>
      <c r="G13382" s="42" t="str">
        <f aca="false">IF(A13382="","",WORKDAY(B13382,F13382))</f>
        <v/>
      </c>
    </row>
    <row r="13383" customFormat="false" ht="15" hidden="false" customHeight="false" outlineLevel="0" collapsed="false">
      <c r="A13383" s="37"/>
      <c r="B13383" s="38"/>
      <c r="C13383" s="39"/>
      <c r="D13383" s="39"/>
      <c r="E13383" s="40"/>
      <c r="F13383" s="41" t="str">
        <f aca="false">IF(A13383="","",INDEX(Assumptions!$B$16:$B$18,MATCH(C13383,Assumptions!$A$16:$A$18,0)))</f>
        <v/>
      </c>
      <c r="G13383" s="42" t="str">
        <f aca="false">IF(A13383="","",WORKDAY(B13383,F13383))</f>
        <v/>
      </c>
    </row>
    <row r="13384" customFormat="false" ht="15" hidden="false" customHeight="false" outlineLevel="0" collapsed="false">
      <c r="A13384" s="37"/>
      <c r="B13384" s="38"/>
      <c r="C13384" s="39"/>
      <c r="D13384" s="39"/>
      <c r="E13384" s="40"/>
      <c r="F13384" s="41" t="str">
        <f aca="false">IF(A13384="","",INDEX(Assumptions!$B$16:$B$18,MATCH(C13384,Assumptions!$A$16:$A$18,0)))</f>
        <v/>
      </c>
      <c r="G13384" s="42" t="str">
        <f aca="false">IF(A13384="","",WORKDAY(B13384,F13384))</f>
        <v/>
      </c>
    </row>
    <row r="13385" customFormat="false" ht="15" hidden="false" customHeight="false" outlineLevel="0" collapsed="false">
      <c r="A13385" s="37"/>
      <c r="B13385" s="38"/>
      <c r="C13385" s="39"/>
      <c r="D13385" s="39"/>
      <c r="E13385" s="40"/>
      <c r="F13385" s="41" t="str">
        <f aca="false">IF(A13385="","",INDEX(Assumptions!$B$16:$B$18,MATCH(C13385,Assumptions!$A$16:$A$18,0)))</f>
        <v/>
      </c>
      <c r="G13385" s="42" t="str">
        <f aca="false">IF(A13385="","",WORKDAY(B13385,F13385))</f>
        <v/>
      </c>
    </row>
    <row r="13386" customFormat="false" ht="15" hidden="false" customHeight="false" outlineLevel="0" collapsed="false">
      <c r="A13386" s="37"/>
      <c r="B13386" s="38"/>
      <c r="C13386" s="39"/>
      <c r="D13386" s="39"/>
      <c r="E13386" s="40"/>
      <c r="F13386" s="41" t="str">
        <f aca="false">IF(A13386="","",INDEX(Assumptions!$B$16:$B$18,MATCH(C13386,Assumptions!$A$16:$A$18,0)))</f>
        <v/>
      </c>
      <c r="G13386" s="42" t="str">
        <f aca="false">IF(A13386="","",WORKDAY(B13386,F13386))</f>
        <v/>
      </c>
    </row>
    <row r="13387" customFormat="false" ht="15" hidden="false" customHeight="false" outlineLevel="0" collapsed="false">
      <c r="A13387" s="37"/>
      <c r="B13387" s="38"/>
      <c r="C13387" s="39"/>
      <c r="D13387" s="39"/>
      <c r="E13387" s="40"/>
      <c r="F13387" s="41" t="str">
        <f aca="false">IF(A13387="","",INDEX(Assumptions!$B$16:$B$18,MATCH(C13387,Assumptions!$A$16:$A$18,0)))</f>
        <v/>
      </c>
      <c r="G13387" s="42" t="str">
        <f aca="false">IF(A13387="","",WORKDAY(B13387,F13387))</f>
        <v/>
      </c>
    </row>
    <row r="13388" customFormat="false" ht="15" hidden="false" customHeight="false" outlineLevel="0" collapsed="false">
      <c r="A13388" s="37"/>
      <c r="B13388" s="38"/>
      <c r="C13388" s="39"/>
      <c r="D13388" s="39"/>
      <c r="E13388" s="40"/>
      <c r="F13388" s="41" t="str">
        <f aca="false">IF(A13388="","",INDEX(Assumptions!$B$16:$B$18,MATCH(C13388,Assumptions!$A$16:$A$18,0)))</f>
        <v/>
      </c>
      <c r="G13388" s="42" t="str">
        <f aca="false">IF(A13388="","",WORKDAY(B13388,F13388))</f>
        <v/>
      </c>
    </row>
    <row r="13389" customFormat="false" ht="15" hidden="false" customHeight="false" outlineLevel="0" collapsed="false">
      <c r="A13389" s="37"/>
      <c r="B13389" s="38"/>
      <c r="C13389" s="39"/>
      <c r="D13389" s="39"/>
      <c r="E13389" s="40"/>
      <c r="F13389" s="41" t="str">
        <f aca="false">IF(A13389="","",INDEX(Assumptions!$B$16:$B$18,MATCH(C13389,Assumptions!$A$16:$A$18,0)))</f>
        <v/>
      </c>
      <c r="G13389" s="42" t="str">
        <f aca="false">IF(A13389="","",WORKDAY(B13389,F13389))</f>
        <v/>
      </c>
    </row>
    <row r="13390" customFormat="false" ht="15" hidden="false" customHeight="false" outlineLevel="0" collapsed="false">
      <c r="A13390" s="37"/>
      <c r="B13390" s="38"/>
      <c r="C13390" s="39"/>
      <c r="D13390" s="39"/>
      <c r="E13390" s="40"/>
      <c r="F13390" s="41" t="str">
        <f aca="false">IF(A13390="","",INDEX(Assumptions!$B$16:$B$18,MATCH(C13390,Assumptions!$A$16:$A$18,0)))</f>
        <v/>
      </c>
      <c r="G13390" s="42" t="str">
        <f aca="false">IF(A13390="","",WORKDAY(B13390,F13390))</f>
        <v/>
      </c>
    </row>
    <row r="13391" customFormat="false" ht="15" hidden="false" customHeight="false" outlineLevel="0" collapsed="false">
      <c r="A13391" s="37"/>
      <c r="B13391" s="38"/>
      <c r="C13391" s="39"/>
      <c r="D13391" s="39"/>
      <c r="E13391" s="40"/>
      <c r="F13391" s="41" t="str">
        <f aca="false">IF(A13391="","",INDEX(Assumptions!$B$16:$B$18,MATCH(C13391,Assumptions!$A$16:$A$18,0)))</f>
        <v/>
      </c>
      <c r="G13391" s="42" t="str">
        <f aca="false">IF(A13391="","",WORKDAY(B13391,F13391))</f>
        <v/>
      </c>
    </row>
    <row r="13392" customFormat="false" ht="15" hidden="false" customHeight="false" outlineLevel="0" collapsed="false">
      <c r="A13392" s="37"/>
      <c r="B13392" s="38"/>
      <c r="C13392" s="39"/>
      <c r="D13392" s="39"/>
      <c r="E13392" s="40"/>
      <c r="F13392" s="41" t="str">
        <f aca="false">IF(A13392="","",INDEX(Assumptions!$B$16:$B$18,MATCH(C13392,Assumptions!$A$16:$A$18,0)))</f>
        <v/>
      </c>
      <c r="G13392" s="42" t="str">
        <f aca="false">IF(A13392="","",WORKDAY(B13392,F13392))</f>
        <v/>
      </c>
    </row>
    <row r="13393" customFormat="false" ht="15" hidden="false" customHeight="false" outlineLevel="0" collapsed="false">
      <c r="A13393" s="37"/>
      <c r="B13393" s="38"/>
      <c r="C13393" s="39"/>
      <c r="D13393" s="39"/>
      <c r="E13393" s="40"/>
      <c r="F13393" s="41" t="str">
        <f aca="false">IF(A13393="","",INDEX(Assumptions!$B$16:$B$18,MATCH(C13393,Assumptions!$A$16:$A$18,0)))</f>
        <v/>
      </c>
      <c r="G13393" s="42" t="str">
        <f aca="false">IF(A13393="","",WORKDAY(B13393,F13393))</f>
        <v/>
      </c>
    </row>
    <row r="13394" customFormat="false" ht="15" hidden="false" customHeight="false" outlineLevel="0" collapsed="false">
      <c r="A13394" s="37"/>
      <c r="B13394" s="38"/>
      <c r="C13394" s="39"/>
      <c r="D13394" s="39"/>
      <c r="E13394" s="40"/>
      <c r="F13394" s="41" t="str">
        <f aca="false">IF(A13394="","",INDEX(Assumptions!$B$16:$B$18,MATCH(C13394,Assumptions!$A$16:$A$18,0)))</f>
        <v/>
      </c>
      <c r="G13394" s="42" t="str">
        <f aca="false">IF(A13394="","",WORKDAY(B13394,F13394))</f>
        <v/>
      </c>
    </row>
    <row r="13395" customFormat="false" ht="15" hidden="false" customHeight="false" outlineLevel="0" collapsed="false">
      <c r="A13395" s="37"/>
      <c r="B13395" s="38"/>
      <c r="C13395" s="39"/>
      <c r="D13395" s="39"/>
      <c r="E13395" s="40"/>
      <c r="F13395" s="41" t="str">
        <f aca="false">IF(A13395="","",INDEX(Assumptions!$B$16:$B$18,MATCH(C13395,Assumptions!$A$16:$A$18,0)))</f>
        <v/>
      </c>
      <c r="G13395" s="42" t="str">
        <f aca="false">IF(A13395="","",WORKDAY(B13395,F13395))</f>
        <v/>
      </c>
    </row>
    <row r="13396" customFormat="false" ht="15" hidden="false" customHeight="false" outlineLevel="0" collapsed="false">
      <c r="A13396" s="37"/>
      <c r="B13396" s="38"/>
      <c r="C13396" s="39"/>
      <c r="D13396" s="39"/>
      <c r="E13396" s="40"/>
      <c r="F13396" s="41" t="str">
        <f aca="false">IF(A13396="","",INDEX(Assumptions!$B$16:$B$18,MATCH(C13396,Assumptions!$A$16:$A$18,0)))</f>
        <v/>
      </c>
      <c r="G13396" s="42" t="str">
        <f aca="false">IF(A13396="","",WORKDAY(B13396,F13396))</f>
        <v/>
      </c>
    </row>
    <row r="13397" customFormat="false" ht="15" hidden="false" customHeight="false" outlineLevel="0" collapsed="false">
      <c r="A13397" s="37"/>
      <c r="B13397" s="38"/>
      <c r="C13397" s="39"/>
      <c r="D13397" s="39"/>
      <c r="E13397" s="40"/>
      <c r="F13397" s="41" t="str">
        <f aca="false">IF(A13397="","",INDEX(Assumptions!$B$16:$B$18,MATCH(C13397,Assumptions!$A$16:$A$18,0)))</f>
        <v/>
      </c>
      <c r="G13397" s="42" t="str">
        <f aca="false">IF(A13397="","",WORKDAY(B13397,F13397))</f>
        <v/>
      </c>
    </row>
    <row r="13398" customFormat="false" ht="15" hidden="false" customHeight="false" outlineLevel="0" collapsed="false">
      <c r="A13398" s="37"/>
      <c r="B13398" s="38"/>
      <c r="C13398" s="39"/>
      <c r="D13398" s="39"/>
      <c r="E13398" s="40"/>
      <c r="F13398" s="41" t="str">
        <f aca="false">IF(A13398="","",INDEX(Assumptions!$B$16:$B$18,MATCH(C13398,Assumptions!$A$16:$A$18,0)))</f>
        <v/>
      </c>
      <c r="G13398" s="42" t="str">
        <f aca="false">IF(A13398="","",WORKDAY(B13398,F13398))</f>
        <v/>
      </c>
    </row>
    <row r="13399" customFormat="false" ht="15" hidden="false" customHeight="false" outlineLevel="0" collapsed="false">
      <c r="A13399" s="37"/>
      <c r="B13399" s="38"/>
      <c r="C13399" s="39"/>
      <c r="D13399" s="39"/>
      <c r="E13399" s="40"/>
      <c r="F13399" s="41" t="str">
        <f aca="false">IF(A13399="","",INDEX(Assumptions!$B$16:$B$18,MATCH(C13399,Assumptions!$A$16:$A$18,0)))</f>
        <v/>
      </c>
      <c r="G13399" s="42" t="str">
        <f aca="false">IF(A13399="","",WORKDAY(B13399,F13399))</f>
        <v/>
      </c>
    </row>
    <row r="13400" customFormat="false" ht="15" hidden="false" customHeight="false" outlineLevel="0" collapsed="false">
      <c r="A13400" s="37"/>
      <c r="B13400" s="38"/>
      <c r="C13400" s="39"/>
      <c r="D13400" s="39"/>
      <c r="E13400" s="40"/>
      <c r="F13400" s="41" t="str">
        <f aca="false">IF(A13400="","",INDEX(Assumptions!$B$16:$B$18,MATCH(C13400,Assumptions!$A$16:$A$18,0)))</f>
        <v/>
      </c>
      <c r="G13400" s="42" t="str">
        <f aca="false">IF(A13400="","",WORKDAY(B13400,F13400))</f>
        <v/>
      </c>
    </row>
    <row r="13401" customFormat="false" ht="15" hidden="false" customHeight="false" outlineLevel="0" collapsed="false">
      <c r="A13401" s="37"/>
      <c r="B13401" s="38"/>
      <c r="C13401" s="39"/>
      <c r="D13401" s="39"/>
      <c r="E13401" s="40"/>
      <c r="F13401" s="41" t="str">
        <f aca="false">IF(A13401="","",INDEX(Assumptions!$B$16:$B$18,MATCH(C13401,Assumptions!$A$16:$A$18,0)))</f>
        <v/>
      </c>
      <c r="G13401" s="42" t="str">
        <f aca="false">IF(A13401="","",WORKDAY(B13401,F13401))</f>
        <v/>
      </c>
    </row>
    <row r="13402" customFormat="false" ht="15" hidden="false" customHeight="false" outlineLevel="0" collapsed="false">
      <c r="A13402" s="37"/>
      <c r="B13402" s="38"/>
      <c r="C13402" s="39"/>
      <c r="D13402" s="39"/>
      <c r="E13402" s="40"/>
      <c r="F13402" s="41" t="str">
        <f aca="false">IF(A13402="","",INDEX(Assumptions!$B$16:$B$18,MATCH(C13402,Assumptions!$A$16:$A$18,0)))</f>
        <v/>
      </c>
      <c r="G13402" s="42" t="str">
        <f aca="false">IF(A13402="","",WORKDAY(B13402,F13402))</f>
        <v/>
      </c>
    </row>
    <row r="13403" customFormat="false" ht="15" hidden="false" customHeight="false" outlineLevel="0" collapsed="false">
      <c r="A13403" s="37"/>
      <c r="B13403" s="38"/>
      <c r="C13403" s="39"/>
      <c r="D13403" s="39"/>
      <c r="E13403" s="40"/>
      <c r="F13403" s="41" t="str">
        <f aca="false">IF(A13403="","",INDEX(Assumptions!$B$16:$B$18,MATCH(C13403,Assumptions!$A$16:$A$18,0)))</f>
        <v/>
      </c>
      <c r="G13403" s="42" t="str">
        <f aca="false">IF(A13403="","",WORKDAY(B13403,F13403))</f>
        <v/>
      </c>
    </row>
    <row r="13404" customFormat="false" ht="15" hidden="false" customHeight="false" outlineLevel="0" collapsed="false">
      <c r="A13404" s="37"/>
      <c r="B13404" s="38"/>
      <c r="C13404" s="39"/>
      <c r="D13404" s="39"/>
      <c r="E13404" s="40"/>
      <c r="F13404" s="41" t="str">
        <f aca="false">IF(A13404="","",INDEX(Assumptions!$B$16:$B$18,MATCH(C13404,Assumptions!$A$16:$A$18,0)))</f>
        <v/>
      </c>
      <c r="G13404" s="42" t="str">
        <f aca="false">IF(A13404="","",WORKDAY(B13404,F13404))</f>
        <v/>
      </c>
    </row>
    <row r="13405" customFormat="false" ht="15" hidden="false" customHeight="false" outlineLevel="0" collapsed="false">
      <c r="A13405" s="37"/>
      <c r="B13405" s="38"/>
      <c r="C13405" s="39"/>
      <c r="D13405" s="39"/>
      <c r="E13405" s="40"/>
      <c r="F13405" s="41" t="str">
        <f aca="false">IF(A13405="","",INDEX(Assumptions!$B$16:$B$18,MATCH(C13405,Assumptions!$A$16:$A$18,0)))</f>
        <v/>
      </c>
      <c r="G13405" s="42" t="str">
        <f aca="false">IF(A13405="","",WORKDAY(B13405,F13405))</f>
        <v/>
      </c>
    </row>
    <row r="13406" customFormat="false" ht="15" hidden="false" customHeight="false" outlineLevel="0" collapsed="false">
      <c r="A13406" s="37"/>
      <c r="B13406" s="38"/>
      <c r="C13406" s="39"/>
      <c r="D13406" s="39"/>
      <c r="E13406" s="40"/>
      <c r="F13406" s="41" t="str">
        <f aca="false">IF(A13406="","",INDEX(Assumptions!$B$16:$B$18,MATCH(C13406,Assumptions!$A$16:$A$18,0)))</f>
        <v/>
      </c>
      <c r="G13406" s="42" t="str">
        <f aca="false">IF(A13406="","",WORKDAY(B13406,F13406))</f>
        <v/>
      </c>
    </row>
    <row r="13407" customFormat="false" ht="15" hidden="false" customHeight="false" outlineLevel="0" collapsed="false">
      <c r="A13407" s="37"/>
      <c r="B13407" s="38"/>
      <c r="C13407" s="39"/>
      <c r="D13407" s="39"/>
      <c r="E13407" s="40"/>
      <c r="F13407" s="41" t="str">
        <f aca="false">IF(A13407="","",INDEX(Assumptions!$B$16:$B$18,MATCH(C13407,Assumptions!$A$16:$A$18,0)))</f>
        <v/>
      </c>
      <c r="G13407" s="42" t="str">
        <f aca="false">IF(A13407="","",WORKDAY(B13407,F13407))</f>
        <v/>
      </c>
    </row>
    <row r="13408" customFormat="false" ht="15" hidden="false" customHeight="false" outlineLevel="0" collapsed="false">
      <c r="A13408" s="37"/>
      <c r="B13408" s="38"/>
      <c r="C13408" s="39"/>
      <c r="D13408" s="39"/>
      <c r="E13408" s="40"/>
      <c r="F13408" s="41" t="str">
        <f aca="false">IF(A13408="","",INDEX(Assumptions!$B$16:$B$18,MATCH(C13408,Assumptions!$A$16:$A$18,0)))</f>
        <v/>
      </c>
      <c r="G13408" s="42" t="str">
        <f aca="false">IF(A13408="","",WORKDAY(B13408,F13408))</f>
        <v/>
      </c>
    </row>
    <row r="13409" customFormat="false" ht="15" hidden="false" customHeight="false" outlineLevel="0" collapsed="false">
      <c r="A13409" s="37"/>
      <c r="B13409" s="38"/>
      <c r="C13409" s="39"/>
      <c r="D13409" s="39"/>
      <c r="E13409" s="40"/>
      <c r="F13409" s="41" t="str">
        <f aca="false">IF(A13409="","",INDEX(Assumptions!$B$16:$B$18,MATCH(C13409,Assumptions!$A$16:$A$18,0)))</f>
        <v/>
      </c>
      <c r="G13409" s="42" t="str">
        <f aca="false">IF(A13409="","",WORKDAY(B13409,F13409))</f>
        <v/>
      </c>
    </row>
    <row r="13410" customFormat="false" ht="15" hidden="false" customHeight="false" outlineLevel="0" collapsed="false">
      <c r="A13410" s="37"/>
      <c r="B13410" s="38"/>
      <c r="C13410" s="39"/>
      <c r="D13410" s="39"/>
      <c r="E13410" s="40"/>
      <c r="F13410" s="41" t="str">
        <f aca="false">IF(A13410="","",INDEX(Assumptions!$B$16:$B$18,MATCH(C13410,Assumptions!$A$16:$A$18,0)))</f>
        <v/>
      </c>
      <c r="G13410" s="42" t="str">
        <f aca="false">IF(A13410="","",WORKDAY(B13410,F13410))</f>
        <v/>
      </c>
    </row>
    <row r="13411" customFormat="false" ht="15" hidden="false" customHeight="false" outlineLevel="0" collapsed="false">
      <c r="A13411" s="37"/>
      <c r="B13411" s="38"/>
      <c r="C13411" s="39"/>
      <c r="D13411" s="39"/>
      <c r="E13411" s="40"/>
      <c r="F13411" s="41" t="str">
        <f aca="false">IF(A13411="","",INDEX(Assumptions!$B$16:$B$18,MATCH(C13411,Assumptions!$A$16:$A$18,0)))</f>
        <v/>
      </c>
      <c r="G13411" s="42" t="str">
        <f aca="false">IF(A13411="","",WORKDAY(B13411,F13411))</f>
        <v/>
      </c>
    </row>
    <row r="13412" customFormat="false" ht="15" hidden="false" customHeight="false" outlineLevel="0" collapsed="false">
      <c r="A13412" s="37"/>
      <c r="B13412" s="38"/>
      <c r="C13412" s="39"/>
      <c r="D13412" s="39"/>
      <c r="E13412" s="40"/>
      <c r="F13412" s="41" t="str">
        <f aca="false">IF(A13412="","",INDEX(Assumptions!$B$16:$B$18,MATCH(C13412,Assumptions!$A$16:$A$18,0)))</f>
        <v/>
      </c>
      <c r="G13412" s="42" t="str">
        <f aca="false">IF(A13412="","",WORKDAY(B13412,F13412))</f>
        <v/>
      </c>
    </row>
    <row r="13413" customFormat="false" ht="15" hidden="false" customHeight="false" outlineLevel="0" collapsed="false">
      <c r="A13413" s="37"/>
      <c r="B13413" s="38"/>
      <c r="C13413" s="39"/>
      <c r="D13413" s="39"/>
      <c r="E13413" s="40"/>
      <c r="F13413" s="41" t="str">
        <f aca="false">IF(A13413="","",INDEX(Assumptions!$B$16:$B$18,MATCH(C13413,Assumptions!$A$16:$A$18,0)))</f>
        <v/>
      </c>
      <c r="G13413" s="42" t="str">
        <f aca="false">IF(A13413="","",WORKDAY(B13413,F13413))</f>
        <v/>
      </c>
    </row>
    <row r="13414" customFormat="false" ht="15" hidden="false" customHeight="false" outlineLevel="0" collapsed="false">
      <c r="A13414" s="37"/>
      <c r="B13414" s="38"/>
      <c r="C13414" s="39"/>
      <c r="D13414" s="39"/>
      <c r="E13414" s="40"/>
      <c r="F13414" s="41" t="str">
        <f aca="false">IF(A13414="","",INDEX(Assumptions!$B$16:$B$18,MATCH(C13414,Assumptions!$A$16:$A$18,0)))</f>
        <v/>
      </c>
      <c r="G13414" s="42" t="str">
        <f aca="false">IF(A13414="","",WORKDAY(B13414,F13414))</f>
        <v/>
      </c>
    </row>
    <row r="13415" customFormat="false" ht="15" hidden="false" customHeight="false" outlineLevel="0" collapsed="false">
      <c r="A13415" s="37"/>
      <c r="B13415" s="38"/>
      <c r="C13415" s="39"/>
      <c r="D13415" s="39"/>
      <c r="E13415" s="40"/>
      <c r="F13415" s="41" t="str">
        <f aca="false">IF(A13415="","",INDEX(Assumptions!$B$16:$B$18,MATCH(C13415,Assumptions!$A$16:$A$18,0)))</f>
        <v/>
      </c>
      <c r="G13415" s="42" t="str">
        <f aca="false">IF(A13415="","",WORKDAY(B13415,F13415))</f>
        <v/>
      </c>
    </row>
    <row r="13416" customFormat="false" ht="15" hidden="false" customHeight="false" outlineLevel="0" collapsed="false">
      <c r="A13416" s="37"/>
      <c r="B13416" s="38"/>
      <c r="C13416" s="39"/>
      <c r="D13416" s="39"/>
      <c r="E13416" s="40"/>
      <c r="F13416" s="41" t="str">
        <f aca="false">IF(A13416="","",INDEX(Assumptions!$B$16:$B$18,MATCH(C13416,Assumptions!$A$16:$A$18,0)))</f>
        <v/>
      </c>
      <c r="G13416" s="42" t="str">
        <f aca="false">IF(A13416="","",WORKDAY(B13416,F13416))</f>
        <v/>
      </c>
    </row>
    <row r="13417" customFormat="false" ht="15" hidden="false" customHeight="false" outlineLevel="0" collapsed="false">
      <c r="A13417" s="37"/>
      <c r="B13417" s="38"/>
      <c r="C13417" s="39"/>
      <c r="D13417" s="39"/>
      <c r="E13417" s="40"/>
      <c r="F13417" s="41" t="str">
        <f aca="false">IF(A13417="","",INDEX(Assumptions!$B$16:$B$18,MATCH(C13417,Assumptions!$A$16:$A$18,0)))</f>
        <v/>
      </c>
      <c r="G13417" s="42" t="str">
        <f aca="false">IF(A13417="","",WORKDAY(B13417,F13417))</f>
        <v/>
      </c>
    </row>
    <row r="13418" customFormat="false" ht="15" hidden="false" customHeight="false" outlineLevel="0" collapsed="false">
      <c r="A13418" s="37"/>
      <c r="B13418" s="38"/>
      <c r="C13418" s="39"/>
      <c r="D13418" s="39"/>
      <c r="E13418" s="40"/>
      <c r="F13418" s="41" t="str">
        <f aca="false">IF(A13418="","",INDEX(Assumptions!$B$16:$B$18,MATCH(C13418,Assumptions!$A$16:$A$18,0)))</f>
        <v/>
      </c>
      <c r="G13418" s="42" t="str">
        <f aca="false">IF(A13418="","",WORKDAY(B13418,F13418))</f>
        <v/>
      </c>
    </row>
    <row r="13419" customFormat="false" ht="15" hidden="false" customHeight="false" outlineLevel="0" collapsed="false">
      <c r="A13419" s="37"/>
      <c r="B13419" s="38"/>
      <c r="C13419" s="39"/>
      <c r="D13419" s="39"/>
      <c r="E13419" s="40"/>
      <c r="F13419" s="41" t="str">
        <f aca="false">IF(A13419="","",INDEX(Assumptions!$B$16:$B$18,MATCH(C13419,Assumptions!$A$16:$A$18,0)))</f>
        <v/>
      </c>
      <c r="G13419" s="42" t="str">
        <f aca="false">IF(A13419="","",WORKDAY(B13419,F13419))</f>
        <v/>
      </c>
    </row>
    <row r="13420" customFormat="false" ht="15" hidden="false" customHeight="false" outlineLevel="0" collapsed="false">
      <c r="A13420" s="37"/>
      <c r="B13420" s="38"/>
      <c r="C13420" s="39"/>
      <c r="D13420" s="39"/>
      <c r="E13420" s="40"/>
      <c r="F13420" s="41" t="str">
        <f aca="false">IF(A13420="","",INDEX(Assumptions!$B$16:$B$18,MATCH(C13420,Assumptions!$A$16:$A$18,0)))</f>
        <v/>
      </c>
      <c r="G13420" s="42" t="str">
        <f aca="false">IF(A13420="","",WORKDAY(B13420,F13420))</f>
        <v/>
      </c>
    </row>
    <row r="13421" customFormat="false" ht="15" hidden="false" customHeight="false" outlineLevel="0" collapsed="false">
      <c r="A13421" s="37"/>
      <c r="B13421" s="38"/>
      <c r="C13421" s="39"/>
      <c r="D13421" s="39"/>
      <c r="E13421" s="40"/>
      <c r="F13421" s="41" t="str">
        <f aca="false">IF(A13421="","",INDEX(Assumptions!$B$16:$B$18,MATCH(C13421,Assumptions!$A$16:$A$18,0)))</f>
        <v/>
      </c>
      <c r="G13421" s="42" t="str">
        <f aca="false">IF(A13421="","",WORKDAY(B13421,F13421))</f>
        <v/>
      </c>
    </row>
    <row r="13422" customFormat="false" ht="15" hidden="false" customHeight="false" outlineLevel="0" collapsed="false">
      <c r="A13422" s="37"/>
      <c r="B13422" s="38"/>
      <c r="C13422" s="39"/>
      <c r="D13422" s="39"/>
      <c r="E13422" s="40"/>
      <c r="F13422" s="41" t="str">
        <f aca="false">IF(A13422="","",INDEX(Assumptions!$B$16:$B$18,MATCH(C13422,Assumptions!$A$16:$A$18,0)))</f>
        <v/>
      </c>
      <c r="G13422" s="42" t="str">
        <f aca="false">IF(A13422="","",WORKDAY(B13422,F13422))</f>
        <v/>
      </c>
    </row>
    <row r="13423" customFormat="false" ht="15" hidden="false" customHeight="false" outlineLevel="0" collapsed="false">
      <c r="A13423" s="37"/>
      <c r="B13423" s="38"/>
      <c r="C13423" s="39"/>
      <c r="D13423" s="39"/>
      <c r="E13423" s="40"/>
      <c r="F13423" s="41" t="str">
        <f aca="false">IF(A13423="","",INDEX(Assumptions!$B$16:$B$18,MATCH(C13423,Assumptions!$A$16:$A$18,0)))</f>
        <v/>
      </c>
      <c r="G13423" s="42" t="str">
        <f aca="false">IF(A13423="","",WORKDAY(B13423,F13423))</f>
        <v/>
      </c>
    </row>
    <row r="13424" customFormat="false" ht="15" hidden="false" customHeight="false" outlineLevel="0" collapsed="false">
      <c r="A13424" s="37"/>
      <c r="B13424" s="38"/>
      <c r="C13424" s="39"/>
      <c r="D13424" s="39"/>
      <c r="E13424" s="40"/>
      <c r="F13424" s="41" t="str">
        <f aca="false">IF(A13424="","",INDEX(Assumptions!$B$16:$B$18,MATCH(C13424,Assumptions!$A$16:$A$18,0)))</f>
        <v/>
      </c>
      <c r="G13424" s="42" t="str">
        <f aca="false">IF(A13424="","",WORKDAY(B13424,F13424))</f>
        <v/>
      </c>
    </row>
    <row r="13425" customFormat="false" ht="15" hidden="false" customHeight="false" outlineLevel="0" collapsed="false">
      <c r="A13425" s="37"/>
      <c r="B13425" s="38"/>
      <c r="C13425" s="39"/>
      <c r="D13425" s="39"/>
      <c r="E13425" s="40"/>
      <c r="F13425" s="41" t="str">
        <f aca="false">IF(A13425="","",INDEX(Assumptions!$B$16:$B$18,MATCH(C13425,Assumptions!$A$16:$A$18,0)))</f>
        <v/>
      </c>
      <c r="G13425" s="42" t="str">
        <f aca="false">IF(A13425="","",WORKDAY(B13425,F13425))</f>
        <v/>
      </c>
    </row>
    <row r="13426" customFormat="false" ht="15" hidden="false" customHeight="false" outlineLevel="0" collapsed="false">
      <c r="A13426" s="37"/>
      <c r="B13426" s="38"/>
      <c r="C13426" s="39"/>
      <c r="D13426" s="39"/>
      <c r="E13426" s="40"/>
      <c r="F13426" s="41" t="str">
        <f aca="false">IF(A13426="","",INDEX(Assumptions!$B$16:$B$18,MATCH(C13426,Assumptions!$A$16:$A$18,0)))</f>
        <v/>
      </c>
      <c r="G13426" s="42" t="str">
        <f aca="false">IF(A13426="","",WORKDAY(B13426,F13426))</f>
        <v/>
      </c>
    </row>
    <row r="13427" customFormat="false" ht="15" hidden="false" customHeight="false" outlineLevel="0" collapsed="false">
      <c r="A13427" s="37"/>
      <c r="B13427" s="38"/>
      <c r="C13427" s="39"/>
      <c r="D13427" s="39"/>
      <c r="E13427" s="40"/>
      <c r="F13427" s="41" t="str">
        <f aca="false">IF(A13427="","",INDEX(Assumptions!$B$16:$B$18,MATCH(C13427,Assumptions!$A$16:$A$18,0)))</f>
        <v/>
      </c>
      <c r="G13427" s="42" t="str">
        <f aca="false">IF(A13427="","",WORKDAY(B13427,F13427))</f>
        <v/>
      </c>
    </row>
    <row r="13428" customFormat="false" ht="15" hidden="false" customHeight="false" outlineLevel="0" collapsed="false">
      <c r="A13428" s="37"/>
      <c r="B13428" s="38"/>
      <c r="C13428" s="39"/>
      <c r="D13428" s="39"/>
      <c r="E13428" s="40"/>
      <c r="F13428" s="41" t="str">
        <f aca="false">IF(A13428="","",INDEX(Assumptions!$B$16:$B$18,MATCH(C13428,Assumptions!$A$16:$A$18,0)))</f>
        <v/>
      </c>
      <c r="G13428" s="42" t="str">
        <f aca="false">IF(A13428="","",WORKDAY(B13428,F13428))</f>
        <v/>
      </c>
    </row>
    <row r="13429" customFormat="false" ht="15" hidden="false" customHeight="false" outlineLevel="0" collapsed="false">
      <c r="A13429" s="37"/>
      <c r="B13429" s="38"/>
      <c r="C13429" s="39"/>
      <c r="D13429" s="39"/>
      <c r="E13429" s="40"/>
      <c r="F13429" s="41" t="str">
        <f aca="false">IF(A13429="","",INDEX(Assumptions!$B$16:$B$18,MATCH(C13429,Assumptions!$A$16:$A$18,0)))</f>
        <v/>
      </c>
      <c r="G13429" s="42" t="str">
        <f aca="false">IF(A13429="","",WORKDAY(B13429,F13429))</f>
        <v/>
      </c>
    </row>
    <row r="13430" customFormat="false" ht="15" hidden="false" customHeight="false" outlineLevel="0" collapsed="false">
      <c r="A13430" s="37"/>
      <c r="B13430" s="38"/>
      <c r="C13430" s="39"/>
      <c r="D13430" s="39"/>
      <c r="E13430" s="40"/>
      <c r="F13430" s="41" t="str">
        <f aca="false">IF(A13430="","",INDEX(Assumptions!$B$16:$B$18,MATCH(C13430,Assumptions!$A$16:$A$18,0)))</f>
        <v/>
      </c>
      <c r="G13430" s="42" t="str">
        <f aca="false">IF(A13430="","",WORKDAY(B13430,F13430))</f>
        <v/>
      </c>
    </row>
    <row r="13431" customFormat="false" ht="15" hidden="false" customHeight="false" outlineLevel="0" collapsed="false">
      <c r="A13431" s="37"/>
      <c r="B13431" s="38"/>
      <c r="C13431" s="39"/>
      <c r="D13431" s="39"/>
      <c r="E13431" s="40"/>
      <c r="F13431" s="41" t="str">
        <f aca="false">IF(A13431="","",INDEX(Assumptions!$B$16:$B$18,MATCH(C13431,Assumptions!$A$16:$A$18,0)))</f>
        <v/>
      </c>
      <c r="G13431" s="42" t="str">
        <f aca="false">IF(A13431="","",WORKDAY(B13431,F13431))</f>
        <v/>
      </c>
    </row>
    <row r="13432" customFormat="false" ht="15" hidden="false" customHeight="false" outlineLevel="0" collapsed="false">
      <c r="A13432" s="37"/>
      <c r="B13432" s="38"/>
      <c r="C13432" s="39"/>
      <c r="D13432" s="39"/>
      <c r="E13432" s="40"/>
      <c r="F13432" s="41" t="str">
        <f aca="false">IF(A13432="","",INDEX(Assumptions!$B$16:$B$18,MATCH(C13432,Assumptions!$A$16:$A$18,0)))</f>
        <v/>
      </c>
      <c r="G13432" s="42" t="str">
        <f aca="false">IF(A13432="","",WORKDAY(B13432,F13432))</f>
        <v/>
      </c>
    </row>
    <row r="13433" customFormat="false" ht="15" hidden="false" customHeight="false" outlineLevel="0" collapsed="false">
      <c r="A13433" s="37"/>
      <c r="B13433" s="38"/>
      <c r="C13433" s="39"/>
      <c r="D13433" s="39"/>
      <c r="E13433" s="40"/>
      <c r="F13433" s="41" t="str">
        <f aca="false">IF(A13433="","",INDEX(Assumptions!$B$16:$B$18,MATCH(C13433,Assumptions!$A$16:$A$18,0)))</f>
        <v/>
      </c>
      <c r="G13433" s="42" t="str">
        <f aca="false">IF(A13433="","",WORKDAY(B13433,F13433))</f>
        <v/>
      </c>
    </row>
    <row r="13434" customFormat="false" ht="15" hidden="false" customHeight="false" outlineLevel="0" collapsed="false">
      <c r="A13434" s="37"/>
      <c r="B13434" s="38"/>
      <c r="C13434" s="39"/>
      <c r="D13434" s="39"/>
      <c r="E13434" s="40"/>
      <c r="F13434" s="41" t="str">
        <f aca="false">IF(A13434="","",INDEX(Assumptions!$B$16:$B$18,MATCH(C13434,Assumptions!$A$16:$A$18,0)))</f>
        <v/>
      </c>
      <c r="G13434" s="42" t="str">
        <f aca="false">IF(A13434="","",WORKDAY(B13434,F13434))</f>
        <v/>
      </c>
    </row>
    <row r="13435" customFormat="false" ht="15" hidden="false" customHeight="false" outlineLevel="0" collapsed="false">
      <c r="A13435" s="37"/>
      <c r="B13435" s="38"/>
      <c r="C13435" s="39"/>
      <c r="D13435" s="39"/>
      <c r="E13435" s="40"/>
      <c r="F13435" s="41" t="str">
        <f aca="false">IF(A13435="","",INDEX(Assumptions!$B$16:$B$18,MATCH(C13435,Assumptions!$A$16:$A$18,0)))</f>
        <v/>
      </c>
      <c r="G13435" s="42" t="str">
        <f aca="false">IF(A13435="","",WORKDAY(B13435,F13435))</f>
        <v/>
      </c>
    </row>
    <row r="13436" customFormat="false" ht="15" hidden="false" customHeight="false" outlineLevel="0" collapsed="false">
      <c r="A13436" s="37"/>
      <c r="B13436" s="38"/>
      <c r="C13436" s="39"/>
      <c r="D13436" s="39"/>
      <c r="E13436" s="40"/>
      <c r="F13436" s="41" t="str">
        <f aca="false">IF(A13436="","",INDEX(Assumptions!$B$16:$B$18,MATCH(C13436,Assumptions!$A$16:$A$18,0)))</f>
        <v/>
      </c>
      <c r="G13436" s="42" t="str">
        <f aca="false">IF(A13436="","",WORKDAY(B13436,F13436))</f>
        <v/>
      </c>
    </row>
    <row r="13437" customFormat="false" ht="15" hidden="false" customHeight="false" outlineLevel="0" collapsed="false">
      <c r="A13437" s="37"/>
      <c r="B13437" s="38"/>
      <c r="C13437" s="39"/>
      <c r="D13437" s="39"/>
      <c r="E13437" s="40"/>
      <c r="F13437" s="41" t="str">
        <f aca="false">IF(A13437="","",INDEX(Assumptions!$B$16:$B$18,MATCH(C13437,Assumptions!$A$16:$A$18,0)))</f>
        <v/>
      </c>
      <c r="G13437" s="42" t="str">
        <f aca="false">IF(A13437="","",WORKDAY(B13437,F13437))</f>
        <v/>
      </c>
    </row>
    <row r="13438" customFormat="false" ht="15" hidden="false" customHeight="false" outlineLevel="0" collapsed="false">
      <c r="A13438" s="37"/>
      <c r="B13438" s="38"/>
      <c r="C13438" s="39"/>
      <c r="D13438" s="39"/>
      <c r="E13438" s="40"/>
      <c r="F13438" s="41" t="str">
        <f aca="false">IF(A13438="","",INDEX(Assumptions!$B$16:$B$18,MATCH(C13438,Assumptions!$A$16:$A$18,0)))</f>
        <v/>
      </c>
      <c r="G13438" s="42" t="str">
        <f aca="false">IF(A13438="","",WORKDAY(B13438,F13438))</f>
        <v/>
      </c>
    </row>
    <row r="13439" customFormat="false" ht="15" hidden="false" customHeight="false" outlineLevel="0" collapsed="false">
      <c r="A13439" s="37"/>
      <c r="B13439" s="38"/>
      <c r="C13439" s="39"/>
      <c r="D13439" s="39"/>
      <c r="E13439" s="40"/>
      <c r="F13439" s="41" t="str">
        <f aca="false">IF(A13439="","",INDEX(Assumptions!$B$16:$B$18,MATCH(C13439,Assumptions!$A$16:$A$18,0)))</f>
        <v/>
      </c>
      <c r="G13439" s="42" t="str">
        <f aca="false">IF(A13439="","",WORKDAY(B13439,F13439))</f>
        <v/>
      </c>
    </row>
    <row r="13440" customFormat="false" ht="15" hidden="false" customHeight="false" outlineLevel="0" collapsed="false">
      <c r="A13440" s="37"/>
      <c r="B13440" s="38"/>
      <c r="C13440" s="39"/>
      <c r="D13440" s="39"/>
      <c r="E13440" s="40"/>
      <c r="F13440" s="41" t="str">
        <f aca="false">IF(A13440="","",INDEX(Assumptions!$B$16:$B$18,MATCH(C13440,Assumptions!$A$16:$A$18,0)))</f>
        <v/>
      </c>
      <c r="G13440" s="42" t="str">
        <f aca="false">IF(A13440="","",WORKDAY(B13440,F13440))</f>
        <v/>
      </c>
    </row>
    <row r="13441" customFormat="false" ht="15" hidden="false" customHeight="false" outlineLevel="0" collapsed="false">
      <c r="A13441" s="37"/>
      <c r="B13441" s="38"/>
      <c r="C13441" s="39"/>
      <c r="D13441" s="39"/>
      <c r="E13441" s="40"/>
      <c r="F13441" s="41" t="str">
        <f aca="false">IF(A13441="","",INDEX(Assumptions!$B$16:$B$18,MATCH(C13441,Assumptions!$A$16:$A$18,0)))</f>
        <v/>
      </c>
      <c r="G13441" s="42" t="str">
        <f aca="false">IF(A13441="","",WORKDAY(B13441,F13441))</f>
        <v/>
      </c>
    </row>
    <row r="13442" customFormat="false" ht="15" hidden="false" customHeight="false" outlineLevel="0" collapsed="false">
      <c r="A13442" s="37"/>
      <c r="B13442" s="38"/>
      <c r="C13442" s="39"/>
      <c r="D13442" s="39"/>
      <c r="E13442" s="40"/>
      <c r="F13442" s="41" t="str">
        <f aca="false">IF(A13442="","",INDEX(Assumptions!$B$16:$B$18,MATCH(C13442,Assumptions!$A$16:$A$18,0)))</f>
        <v/>
      </c>
      <c r="G13442" s="42" t="str">
        <f aca="false">IF(A13442="","",WORKDAY(B13442,F13442))</f>
        <v/>
      </c>
    </row>
    <row r="13443" customFormat="false" ht="15" hidden="false" customHeight="false" outlineLevel="0" collapsed="false">
      <c r="A13443" s="37"/>
      <c r="B13443" s="38"/>
      <c r="C13443" s="39"/>
      <c r="D13443" s="39"/>
      <c r="E13443" s="40"/>
      <c r="F13443" s="41" t="str">
        <f aca="false">IF(A13443="","",INDEX(Assumptions!$B$16:$B$18,MATCH(C13443,Assumptions!$A$16:$A$18,0)))</f>
        <v/>
      </c>
      <c r="G13443" s="42" t="str">
        <f aca="false">IF(A13443="","",WORKDAY(B13443,F13443))</f>
        <v/>
      </c>
    </row>
    <row r="13444" customFormat="false" ht="15" hidden="false" customHeight="false" outlineLevel="0" collapsed="false">
      <c r="A13444" s="37"/>
      <c r="B13444" s="38"/>
      <c r="C13444" s="39"/>
      <c r="D13444" s="39"/>
      <c r="E13444" s="40"/>
      <c r="F13444" s="41" t="str">
        <f aca="false">IF(A13444="","",INDEX(Assumptions!$B$16:$B$18,MATCH(C13444,Assumptions!$A$16:$A$18,0)))</f>
        <v/>
      </c>
      <c r="G13444" s="42" t="str">
        <f aca="false">IF(A13444="","",WORKDAY(B13444,F13444))</f>
        <v/>
      </c>
    </row>
    <row r="13445" customFormat="false" ht="15" hidden="false" customHeight="false" outlineLevel="0" collapsed="false">
      <c r="A13445" s="37"/>
      <c r="B13445" s="38"/>
      <c r="C13445" s="39"/>
      <c r="D13445" s="39"/>
      <c r="E13445" s="40"/>
      <c r="F13445" s="41" t="str">
        <f aca="false">IF(A13445="","",INDEX(Assumptions!$B$16:$B$18,MATCH(C13445,Assumptions!$A$16:$A$18,0)))</f>
        <v/>
      </c>
      <c r="G13445" s="42" t="str">
        <f aca="false">IF(A13445="","",WORKDAY(B13445,F13445))</f>
        <v/>
      </c>
    </row>
    <row r="13446" customFormat="false" ht="15" hidden="false" customHeight="false" outlineLevel="0" collapsed="false">
      <c r="A13446" s="37"/>
      <c r="B13446" s="38"/>
      <c r="C13446" s="39"/>
      <c r="D13446" s="39"/>
      <c r="E13446" s="40"/>
      <c r="F13446" s="41" t="str">
        <f aca="false">IF(A13446="","",INDEX(Assumptions!$B$16:$B$18,MATCH(C13446,Assumptions!$A$16:$A$18,0)))</f>
        <v/>
      </c>
      <c r="G13446" s="42" t="str">
        <f aca="false">IF(A13446="","",WORKDAY(B13446,F13446))</f>
        <v/>
      </c>
    </row>
    <row r="13447" customFormat="false" ht="15" hidden="false" customHeight="false" outlineLevel="0" collapsed="false">
      <c r="A13447" s="37"/>
      <c r="B13447" s="38"/>
      <c r="C13447" s="39"/>
      <c r="D13447" s="39"/>
      <c r="E13447" s="40"/>
      <c r="F13447" s="41" t="str">
        <f aca="false">IF(A13447="","",INDEX(Assumptions!$B$16:$B$18,MATCH(C13447,Assumptions!$A$16:$A$18,0)))</f>
        <v/>
      </c>
      <c r="G13447" s="42" t="str">
        <f aca="false">IF(A13447="","",WORKDAY(B13447,F13447))</f>
        <v/>
      </c>
    </row>
    <row r="13448" customFormat="false" ht="15" hidden="false" customHeight="false" outlineLevel="0" collapsed="false">
      <c r="A13448" s="37"/>
      <c r="B13448" s="38"/>
      <c r="C13448" s="39"/>
      <c r="D13448" s="39"/>
      <c r="E13448" s="40"/>
      <c r="F13448" s="41" t="str">
        <f aca="false">IF(A13448="","",INDEX(Assumptions!$B$16:$B$18,MATCH(C13448,Assumptions!$A$16:$A$18,0)))</f>
        <v/>
      </c>
      <c r="G13448" s="42" t="str">
        <f aca="false">IF(A13448="","",WORKDAY(B13448,F13448))</f>
        <v/>
      </c>
    </row>
    <row r="13449" customFormat="false" ht="15" hidden="false" customHeight="false" outlineLevel="0" collapsed="false">
      <c r="A13449" s="37"/>
      <c r="B13449" s="38"/>
      <c r="C13449" s="39"/>
      <c r="D13449" s="39"/>
      <c r="E13449" s="40"/>
      <c r="F13449" s="41" t="str">
        <f aca="false">IF(A13449="","",INDEX(Assumptions!$B$16:$B$18,MATCH(C13449,Assumptions!$A$16:$A$18,0)))</f>
        <v/>
      </c>
      <c r="G13449" s="42" t="str">
        <f aca="false">IF(A13449="","",WORKDAY(B13449,F13449))</f>
        <v/>
      </c>
    </row>
    <row r="13450" customFormat="false" ht="15" hidden="false" customHeight="false" outlineLevel="0" collapsed="false">
      <c r="A13450" s="37"/>
      <c r="B13450" s="38"/>
      <c r="C13450" s="39"/>
      <c r="D13450" s="39"/>
      <c r="E13450" s="40"/>
      <c r="F13450" s="41" t="str">
        <f aca="false">IF(A13450="","",INDEX(Assumptions!$B$16:$B$18,MATCH(C13450,Assumptions!$A$16:$A$18,0)))</f>
        <v/>
      </c>
      <c r="G13450" s="42" t="str">
        <f aca="false">IF(A13450="","",WORKDAY(B13450,F13450))</f>
        <v/>
      </c>
    </row>
    <row r="13451" customFormat="false" ht="15" hidden="false" customHeight="false" outlineLevel="0" collapsed="false">
      <c r="A13451" s="37"/>
      <c r="B13451" s="38"/>
      <c r="C13451" s="39"/>
      <c r="D13451" s="39"/>
      <c r="E13451" s="40"/>
      <c r="F13451" s="41" t="str">
        <f aca="false">IF(A13451="","",INDEX(Assumptions!$B$16:$B$18,MATCH(C13451,Assumptions!$A$16:$A$18,0)))</f>
        <v/>
      </c>
      <c r="G13451" s="42" t="str">
        <f aca="false">IF(A13451="","",WORKDAY(B13451,F13451))</f>
        <v/>
      </c>
    </row>
    <row r="13452" customFormat="false" ht="15" hidden="false" customHeight="false" outlineLevel="0" collapsed="false">
      <c r="A13452" s="37"/>
      <c r="B13452" s="38"/>
      <c r="C13452" s="39"/>
      <c r="D13452" s="39"/>
      <c r="E13452" s="40"/>
      <c r="F13452" s="41" t="str">
        <f aca="false">IF(A13452="","",INDEX(Assumptions!$B$16:$B$18,MATCH(C13452,Assumptions!$A$16:$A$18,0)))</f>
        <v/>
      </c>
      <c r="G13452" s="42" t="str">
        <f aca="false">IF(A13452="","",WORKDAY(B13452,F13452))</f>
        <v/>
      </c>
    </row>
    <row r="13453" customFormat="false" ht="15" hidden="false" customHeight="false" outlineLevel="0" collapsed="false">
      <c r="A13453" s="37"/>
      <c r="B13453" s="38"/>
      <c r="C13453" s="39"/>
      <c r="D13453" s="39"/>
      <c r="E13453" s="40"/>
      <c r="F13453" s="41" t="str">
        <f aca="false">IF(A13453="","",INDEX(Assumptions!$B$16:$B$18,MATCH(C13453,Assumptions!$A$16:$A$18,0)))</f>
        <v/>
      </c>
      <c r="G13453" s="42" t="str">
        <f aca="false">IF(A13453="","",WORKDAY(B13453,F13453))</f>
        <v/>
      </c>
    </row>
    <row r="13454" customFormat="false" ht="15" hidden="false" customHeight="false" outlineLevel="0" collapsed="false">
      <c r="A13454" s="37"/>
      <c r="B13454" s="38"/>
      <c r="C13454" s="39"/>
      <c r="D13454" s="39"/>
      <c r="E13454" s="40"/>
      <c r="F13454" s="41" t="str">
        <f aca="false">IF(A13454="","",INDEX(Assumptions!$B$16:$B$18,MATCH(C13454,Assumptions!$A$16:$A$18,0)))</f>
        <v/>
      </c>
      <c r="G13454" s="42" t="str">
        <f aca="false">IF(A13454="","",WORKDAY(B13454,F13454))</f>
        <v/>
      </c>
    </row>
    <row r="13455" customFormat="false" ht="15" hidden="false" customHeight="false" outlineLevel="0" collapsed="false">
      <c r="A13455" s="37"/>
      <c r="B13455" s="38"/>
      <c r="C13455" s="39"/>
      <c r="D13455" s="39"/>
      <c r="E13455" s="40"/>
      <c r="F13455" s="41" t="str">
        <f aca="false">IF(A13455="","",INDEX(Assumptions!$B$16:$B$18,MATCH(C13455,Assumptions!$A$16:$A$18,0)))</f>
        <v/>
      </c>
      <c r="G13455" s="42" t="str">
        <f aca="false">IF(A13455="","",WORKDAY(B13455,F13455))</f>
        <v/>
      </c>
    </row>
    <row r="13456" customFormat="false" ht="15" hidden="false" customHeight="false" outlineLevel="0" collapsed="false">
      <c r="A13456" s="37"/>
      <c r="B13456" s="38"/>
      <c r="C13456" s="39"/>
      <c r="D13456" s="39"/>
      <c r="E13456" s="40"/>
      <c r="F13456" s="41" t="str">
        <f aca="false">IF(A13456="","",INDEX(Assumptions!$B$16:$B$18,MATCH(C13456,Assumptions!$A$16:$A$18,0)))</f>
        <v/>
      </c>
      <c r="G13456" s="42" t="str">
        <f aca="false">IF(A13456="","",WORKDAY(B13456,F13456))</f>
        <v/>
      </c>
    </row>
    <row r="13457" customFormat="false" ht="15" hidden="false" customHeight="false" outlineLevel="0" collapsed="false">
      <c r="A13457" s="37"/>
      <c r="B13457" s="38"/>
      <c r="C13457" s="39"/>
      <c r="D13457" s="39"/>
      <c r="E13457" s="40"/>
      <c r="F13457" s="41" t="str">
        <f aca="false">IF(A13457="","",INDEX(Assumptions!$B$16:$B$18,MATCH(C13457,Assumptions!$A$16:$A$18,0)))</f>
        <v/>
      </c>
      <c r="G13457" s="42" t="str">
        <f aca="false">IF(A13457="","",WORKDAY(B13457,F13457))</f>
        <v/>
      </c>
    </row>
    <row r="13458" customFormat="false" ht="15" hidden="false" customHeight="false" outlineLevel="0" collapsed="false">
      <c r="A13458" s="37"/>
      <c r="B13458" s="38"/>
      <c r="C13458" s="39"/>
      <c r="D13458" s="39"/>
      <c r="E13458" s="40"/>
      <c r="F13458" s="41" t="str">
        <f aca="false">IF(A13458="","",INDEX(Assumptions!$B$16:$B$18,MATCH(C13458,Assumptions!$A$16:$A$18,0)))</f>
        <v/>
      </c>
      <c r="G13458" s="42" t="str">
        <f aca="false">IF(A13458="","",WORKDAY(B13458,F13458))</f>
        <v/>
      </c>
    </row>
    <row r="13459" customFormat="false" ht="15" hidden="false" customHeight="false" outlineLevel="0" collapsed="false">
      <c r="A13459" s="37"/>
      <c r="B13459" s="38"/>
      <c r="C13459" s="39"/>
      <c r="D13459" s="39"/>
      <c r="E13459" s="40"/>
      <c r="F13459" s="41" t="str">
        <f aca="false">IF(A13459="","",INDEX(Assumptions!$B$16:$B$18,MATCH(C13459,Assumptions!$A$16:$A$18,0)))</f>
        <v/>
      </c>
      <c r="G13459" s="42" t="str">
        <f aca="false">IF(A13459="","",WORKDAY(B13459,F13459))</f>
        <v/>
      </c>
    </row>
    <row r="13460" customFormat="false" ht="15" hidden="false" customHeight="false" outlineLevel="0" collapsed="false">
      <c r="A13460" s="37"/>
      <c r="B13460" s="38"/>
      <c r="C13460" s="39"/>
      <c r="D13460" s="39"/>
      <c r="E13460" s="40"/>
      <c r="F13460" s="41" t="str">
        <f aca="false">IF(A13460="","",INDEX(Assumptions!$B$16:$B$18,MATCH(C13460,Assumptions!$A$16:$A$18,0)))</f>
        <v/>
      </c>
      <c r="G13460" s="42" t="str">
        <f aca="false">IF(A13460="","",WORKDAY(B13460,F13460))</f>
        <v/>
      </c>
    </row>
    <row r="13461" customFormat="false" ht="15" hidden="false" customHeight="false" outlineLevel="0" collapsed="false">
      <c r="A13461" s="37"/>
      <c r="B13461" s="38"/>
      <c r="C13461" s="39"/>
      <c r="D13461" s="39"/>
      <c r="E13461" s="40"/>
      <c r="F13461" s="41" t="str">
        <f aca="false">IF(A13461="","",INDEX(Assumptions!$B$16:$B$18,MATCH(C13461,Assumptions!$A$16:$A$18,0)))</f>
        <v/>
      </c>
      <c r="G13461" s="42" t="str">
        <f aca="false">IF(A13461="","",WORKDAY(B13461,F13461))</f>
        <v/>
      </c>
    </row>
    <row r="13462" customFormat="false" ht="15" hidden="false" customHeight="false" outlineLevel="0" collapsed="false">
      <c r="A13462" s="37"/>
      <c r="B13462" s="38"/>
      <c r="C13462" s="39"/>
      <c r="D13462" s="39"/>
      <c r="E13462" s="40"/>
      <c r="F13462" s="41" t="str">
        <f aca="false">IF(A13462="","",INDEX(Assumptions!$B$16:$B$18,MATCH(C13462,Assumptions!$A$16:$A$18,0)))</f>
        <v/>
      </c>
      <c r="G13462" s="42" t="str">
        <f aca="false">IF(A13462="","",WORKDAY(B13462,F13462))</f>
        <v/>
      </c>
    </row>
    <row r="13463" customFormat="false" ht="15" hidden="false" customHeight="false" outlineLevel="0" collapsed="false">
      <c r="A13463" s="37"/>
      <c r="B13463" s="38"/>
      <c r="C13463" s="39"/>
      <c r="D13463" s="39"/>
      <c r="E13463" s="40"/>
      <c r="F13463" s="41" t="str">
        <f aca="false">IF(A13463="","",INDEX(Assumptions!$B$16:$B$18,MATCH(C13463,Assumptions!$A$16:$A$18,0)))</f>
        <v/>
      </c>
      <c r="G13463" s="42" t="str">
        <f aca="false">IF(A13463="","",WORKDAY(B13463,F13463))</f>
        <v/>
      </c>
    </row>
    <row r="13464" customFormat="false" ht="15" hidden="false" customHeight="false" outlineLevel="0" collapsed="false">
      <c r="A13464" s="37"/>
      <c r="B13464" s="38"/>
      <c r="C13464" s="39"/>
      <c r="D13464" s="39"/>
      <c r="E13464" s="40"/>
      <c r="F13464" s="41" t="str">
        <f aca="false">IF(A13464="","",INDEX(Assumptions!$B$16:$B$18,MATCH(C13464,Assumptions!$A$16:$A$18,0)))</f>
        <v/>
      </c>
      <c r="G13464" s="42" t="str">
        <f aca="false">IF(A13464="","",WORKDAY(B13464,F13464))</f>
        <v/>
      </c>
    </row>
    <row r="13465" customFormat="false" ht="15" hidden="false" customHeight="false" outlineLevel="0" collapsed="false">
      <c r="A13465" s="37"/>
      <c r="B13465" s="38"/>
      <c r="C13465" s="39"/>
      <c r="D13465" s="39"/>
      <c r="E13465" s="40"/>
      <c r="F13465" s="41" t="str">
        <f aca="false">IF(A13465="","",INDEX(Assumptions!$B$16:$B$18,MATCH(C13465,Assumptions!$A$16:$A$18,0)))</f>
        <v/>
      </c>
      <c r="G13465" s="42" t="str">
        <f aca="false">IF(A13465="","",WORKDAY(B13465,F13465))</f>
        <v/>
      </c>
    </row>
    <row r="13466" customFormat="false" ht="15" hidden="false" customHeight="false" outlineLevel="0" collapsed="false">
      <c r="A13466" s="37"/>
      <c r="B13466" s="38"/>
      <c r="C13466" s="39"/>
      <c r="D13466" s="39"/>
      <c r="E13466" s="40"/>
      <c r="F13466" s="41" t="str">
        <f aca="false">IF(A13466="","",INDEX(Assumptions!$B$16:$B$18,MATCH(C13466,Assumptions!$A$16:$A$18,0)))</f>
        <v/>
      </c>
      <c r="G13466" s="42" t="str">
        <f aca="false">IF(A13466="","",WORKDAY(B13466,F13466))</f>
        <v/>
      </c>
    </row>
    <row r="13467" customFormat="false" ht="15" hidden="false" customHeight="false" outlineLevel="0" collapsed="false">
      <c r="A13467" s="37"/>
      <c r="B13467" s="38"/>
      <c r="C13467" s="39"/>
      <c r="D13467" s="39"/>
      <c r="E13467" s="40"/>
      <c r="F13467" s="41" t="str">
        <f aca="false">IF(A13467="","",INDEX(Assumptions!$B$16:$B$18,MATCH(C13467,Assumptions!$A$16:$A$18,0)))</f>
        <v/>
      </c>
      <c r="G13467" s="42" t="str">
        <f aca="false">IF(A13467="","",WORKDAY(B13467,F13467))</f>
        <v/>
      </c>
    </row>
    <row r="13468" customFormat="false" ht="15" hidden="false" customHeight="false" outlineLevel="0" collapsed="false">
      <c r="A13468" s="37"/>
      <c r="B13468" s="38"/>
      <c r="C13468" s="39"/>
      <c r="D13468" s="39"/>
      <c r="E13468" s="40"/>
      <c r="F13468" s="41" t="str">
        <f aca="false">IF(A13468="","",INDEX(Assumptions!$B$16:$B$18,MATCH(C13468,Assumptions!$A$16:$A$18,0)))</f>
        <v/>
      </c>
      <c r="G13468" s="42" t="str">
        <f aca="false">IF(A13468="","",WORKDAY(B13468,F13468))</f>
        <v/>
      </c>
    </row>
    <row r="13469" customFormat="false" ht="15" hidden="false" customHeight="false" outlineLevel="0" collapsed="false">
      <c r="A13469" s="37"/>
      <c r="B13469" s="38"/>
      <c r="C13469" s="39"/>
      <c r="D13469" s="39"/>
      <c r="E13469" s="40"/>
      <c r="F13469" s="41" t="str">
        <f aca="false">IF(A13469="","",INDEX(Assumptions!$B$16:$B$18,MATCH(C13469,Assumptions!$A$16:$A$18,0)))</f>
        <v/>
      </c>
      <c r="G13469" s="42" t="str">
        <f aca="false">IF(A13469="","",WORKDAY(B13469,F13469))</f>
        <v/>
      </c>
    </row>
    <row r="13470" customFormat="false" ht="15" hidden="false" customHeight="false" outlineLevel="0" collapsed="false">
      <c r="A13470" s="37"/>
      <c r="B13470" s="38"/>
      <c r="C13470" s="39"/>
      <c r="D13470" s="39"/>
      <c r="E13470" s="40"/>
      <c r="F13470" s="41" t="str">
        <f aca="false">IF(A13470="","",INDEX(Assumptions!$B$16:$B$18,MATCH(C13470,Assumptions!$A$16:$A$18,0)))</f>
        <v/>
      </c>
      <c r="G13470" s="42" t="str">
        <f aca="false">IF(A13470="","",WORKDAY(B13470,F13470))</f>
        <v/>
      </c>
    </row>
    <row r="13471" customFormat="false" ht="15" hidden="false" customHeight="false" outlineLevel="0" collapsed="false">
      <c r="A13471" s="37"/>
      <c r="B13471" s="38"/>
      <c r="C13471" s="39"/>
      <c r="D13471" s="39"/>
      <c r="E13471" s="40"/>
      <c r="F13471" s="41" t="str">
        <f aca="false">IF(A13471="","",INDEX(Assumptions!$B$16:$B$18,MATCH(C13471,Assumptions!$A$16:$A$18,0)))</f>
        <v/>
      </c>
      <c r="G13471" s="42" t="str">
        <f aca="false">IF(A13471="","",WORKDAY(B13471,F13471))</f>
        <v/>
      </c>
    </row>
    <row r="13472" customFormat="false" ht="15" hidden="false" customHeight="false" outlineLevel="0" collapsed="false">
      <c r="A13472" s="37"/>
      <c r="B13472" s="38"/>
      <c r="C13472" s="39"/>
      <c r="D13472" s="39"/>
      <c r="E13472" s="40"/>
      <c r="F13472" s="41" t="str">
        <f aca="false">IF(A13472="","",INDEX(Assumptions!$B$16:$B$18,MATCH(C13472,Assumptions!$A$16:$A$18,0)))</f>
        <v/>
      </c>
      <c r="G13472" s="42" t="str">
        <f aca="false">IF(A13472="","",WORKDAY(B13472,F13472))</f>
        <v/>
      </c>
    </row>
    <row r="13473" customFormat="false" ht="15" hidden="false" customHeight="false" outlineLevel="0" collapsed="false">
      <c r="A13473" s="37"/>
      <c r="B13473" s="38"/>
      <c r="C13473" s="39"/>
      <c r="D13473" s="39"/>
      <c r="E13473" s="40"/>
      <c r="F13473" s="41" t="str">
        <f aca="false">IF(A13473="","",INDEX(Assumptions!$B$16:$B$18,MATCH(C13473,Assumptions!$A$16:$A$18,0)))</f>
        <v/>
      </c>
      <c r="G13473" s="42" t="str">
        <f aca="false">IF(A13473="","",WORKDAY(B13473,F13473))</f>
        <v/>
      </c>
    </row>
    <row r="13474" customFormat="false" ht="15" hidden="false" customHeight="false" outlineLevel="0" collapsed="false">
      <c r="A13474" s="37"/>
      <c r="B13474" s="38"/>
      <c r="C13474" s="39"/>
      <c r="D13474" s="39"/>
      <c r="E13474" s="40"/>
      <c r="F13474" s="41" t="str">
        <f aca="false">IF(A13474="","",INDEX(Assumptions!$B$16:$B$18,MATCH(C13474,Assumptions!$A$16:$A$18,0)))</f>
        <v/>
      </c>
      <c r="G13474" s="42" t="str">
        <f aca="false">IF(A13474="","",WORKDAY(B13474,F13474))</f>
        <v/>
      </c>
    </row>
    <row r="13475" customFormat="false" ht="15" hidden="false" customHeight="false" outlineLevel="0" collapsed="false">
      <c r="A13475" s="37"/>
      <c r="B13475" s="38"/>
      <c r="C13475" s="39"/>
      <c r="D13475" s="39"/>
      <c r="E13475" s="40"/>
      <c r="F13475" s="41" t="str">
        <f aca="false">IF(A13475="","",INDEX(Assumptions!$B$16:$B$18,MATCH(C13475,Assumptions!$A$16:$A$18,0)))</f>
        <v/>
      </c>
      <c r="G13475" s="42" t="str">
        <f aca="false">IF(A13475="","",WORKDAY(B13475,F13475))</f>
        <v/>
      </c>
    </row>
    <row r="13476" customFormat="false" ht="15" hidden="false" customHeight="false" outlineLevel="0" collapsed="false">
      <c r="A13476" s="37"/>
      <c r="B13476" s="38"/>
      <c r="C13476" s="39"/>
      <c r="D13476" s="39"/>
      <c r="E13476" s="40"/>
      <c r="F13476" s="41" t="str">
        <f aca="false">IF(A13476="","",INDEX(Assumptions!$B$16:$B$18,MATCH(C13476,Assumptions!$A$16:$A$18,0)))</f>
        <v/>
      </c>
      <c r="G13476" s="42" t="str">
        <f aca="false">IF(A13476="","",WORKDAY(B13476,F13476))</f>
        <v/>
      </c>
    </row>
    <row r="13477" customFormat="false" ht="15" hidden="false" customHeight="false" outlineLevel="0" collapsed="false">
      <c r="A13477" s="37"/>
      <c r="B13477" s="38"/>
      <c r="C13477" s="39"/>
      <c r="D13477" s="39"/>
      <c r="E13477" s="40"/>
      <c r="F13477" s="41" t="str">
        <f aca="false">IF(A13477="","",INDEX(Assumptions!$B$16:$B$18,MATCH(C13477,Assumptions!$A$16:$A$18,0)))</f>
        <v/>
      </c>
      <c r="G13477" s="42" t="str">
        <f aca="false">IF(A13477="","",WORKDAY(B13477,F13477))</f>
        <v/>
      </c>
    </row>
    <row r="13478" customFormat="false" ht="15" hidden="false" customHeight="false" outlineLevel="0" collapsed="false">
      <c r="A13478" s="37"/>
      <c r="B13478" s="38"/>
      <c r="C13478" s="39"/>
      <c r="D13478" s="39"/>
      <c r="E13478" s="40"/>
      <c r="F13478" s="41" t="str">
        <f aca="false">IF(A13478="","",INDEX(Assumptions!$B$16:$B$18,MATCH(C13478,Assumptions!$A$16:$A$18,0)))</f>
        <v/>
      </c>
      <c r="G13478" s="42" t="str">
        <f aca="false">IF(A13478="","",WORKDAY(B13478,F13478))</f>
        <v/>
      </c>
    </row>
    <row r="13479" customFormat="false" ht="15" hidden="false" customHeight="false" outlineLevel="0" collapsed="false">
      <c r="A13479" s="37"/>
      <c r="B13479" s="38"/>
      <c r="C13479" s="39"/>
      <c r="D13479" s="39"/>
      <c r="E13479" s="40"/>
      <c r="F13479" s="41" t="str">
        <f aca="false">IF(A13479="","",INDEX(Assumptions!$B$16:$B$18,MATCH(C13479,Assumptions!$A$16:$A$18,0)))</f>
        <v/>
      </c>
      <c r="G13479" s="42" t="str">
        <f aca="false">IF(A13479="","",WORKDAY(B13479,F13479))</f>
        <v/>
      </c>
    </row>
    <row r="13480" customFormat="false" ht="15" hidden="false" customHeight="false" outlineLevel="0" collapsed="false">
      <c r="A13480" s="37"/>
      <c r="B13480" s="38"/>
      <c r="C13480" s="39"/>
      <c r="D13480" s="39"/>
      <c r="E13480" s="40"/>
      <c r="F13480" s="41" t="str">
        <f aca="false">IF(A13480="","",INDEX(Assumptions!$B$16:$B$18,MATCH(C13480,Assumptions!$A$16:$A$18,0)))</f>
        <v/>
      </c>
      <c r="G13480" s="42" t="str">
        <f aca="false">IF(A13480="","",WORKDAY(B13480,F13480))</f>
        <v/>
      </c>
    </row>
    <row r="13481" customFormat="false" ht="15" hidden="false" customHeight="false" outlineLevel="0" collapsed="false">
      <c r="A13481" s="37"/>
      <c r="B13481" s="38"/>
      <c r="C13481" s="39"/>
      <c r="D13481" s="39"/>
      <c r="E13481" s="40"/>
      <c r="F13481" s="41" t="str">
        <f aca="false">IF(A13481="","",INDEX(Assumptions!$B$16:$B$18,MATCH(C13481,Assumptions!$A$16:$A$18,0)))</f>
        <v/>
      </c>
      <c r="G13481" s="42" t="str">
        <f aca="false">IF(A13481="","",WORKDAY(B13481,F13481))</f>
        <v/>
      </c>
    </row>
    <row r="13482" customFormat="false" ht="15" hidden="false" customHeight="false" outlineLevel="0" collapsed="false">
      <c r="A13482" s="37"/>
      <c r="B13482" s="38"/>
      <c r="C13482" s="39"/>
      <c r="D13482" s="39"/>
      <c r="E13482" s="40"/>
      <c r="F13482" s="41" t="str">
        <f aca="false">IF(A13482="","",INDEX(Assumptions!$B$16:$B$18,MATCH(C13482,Assumptions!$A$16:$A$18,0)))</f>
        <v/>
      </c>
      <c r="G13482" s="42" t="str">
        <f aca="false">IF(A13482="","",WORKDAY(B13482,F13482))</f>
        <v/>
      </c>
    </row>
    <row r="13483" customFormat="false" ht="15" hidden="false" customHeight="false" outlineLevel="0" collapsed="false">
      <c r="A13483" s="37"/>
      <c r="B13483" s="38"/>
      <c r="C13483" s="39"/>
      <c r="D13483" s="39"/>
      <c r="E13483" s="40"/>
      <c r="F13483" s="41" t="str">
        <f aca="false">IF(A13483="","",INDEX(Assumptions!$B$16:$B$18,MATCH(C13483,Assumptions!$A$16:$A$18,0)))</f>
        <v/>
      </c>
      <c r="G13483" s="42" t="str">
        <f aca="false">IF(A13483="","",WORKDAY(B13483,F13483))</f>
        <v/>
      </c>
    </row>
    <row r="13484" customFormat="false" ht="15" hidden="false" customHeight="false" outlineLevel="0" collapsed="false">
      <c r="A13484" s="37"/>
      <c r="B13484" s="38"/>
      <c r="C13484" s="39"/>
      <c r="D13484" s="39"/>
      <c r="E13484" s="40"/>
      <c r="F13484" s="41" t="str">
        <f aca="false">IF(A13484="","",INDEX(Assumptions!$B$16:$B$18,MATCH(C13484,Assumptions!$A$16:$A$18,0)))</f>
        <v/>
      </c>
      <c r="G13484" s="42" t="str">
        <f aca="false">IF(A13484="","",WORKDAY(B13484,F13484))</f>
        <v/>
      </c>
    </row>
    <row r="13485" customFormat="false" ht="15" hidden="false" customHeight="false" outlineLevel="0" collapsed="false">
      <c r="A13485" s="37"/>
      <c r="B13485" s="38"/>
      <c r="C13485" s="39"/>
      <c r="D13485" s="39"/>
      <c r="E13485" s="40"/>
      <c r="F13485" s="41" t="str">
        <f aca="false">IF(A13485="","",INDEX(Assumptions!$B$16:$B$18,MATCH(C13485,Assumptions!$A$16:$A$18,0)))</f>
        <v/>
      </c>
      <c r="G13485" s="42" t="str">
        <f aca="false">IF(A13485="","",WORKDAY(B13485,F13485))</f>
        <v/>
      </c>
    </row>
    <row r="13486" customFormat="false" ht="15" hidden="false" customHeight="false" outlineLevel="0" collapsed="false">
      <c r="A13486" s="37"/>
      <c r="B13486" s="38"/>
      <c r="C13486" s="39"/>
      <c r="D13486" s="39"/>
      <c r="E13486" s="40"/>
      <c r="F13486" s="41" t="str">
        <f aca="false">IF(A13486="","",INDEX(Assumptions!$B$16:$B$18,MATCH(C13486,Assumptions!$A$16:$A$18,0)))</f>
        <v/>
      </c>
      <c r="G13486" s="42" t="str">
        <f aca="false">IF(A13486="","",WORKDAY(B13486,F13486))</f>
        <v/>
      </c>
    </row>
    <row r="13487" customFormat="false" ht="15" hidden="false" customHeight="false" outlineLevel="0" collapsed="false">
      <c r="A13487" s="37"/>
      <c r="B13487" s="38"/>
      <c r="C13487" s="39"/>
      <c r="D13487" s="39"/>
      <c r="E13487" s="40"/>
      <c r="F13487" s="41" t="str">
        <f aca="false">IF(A13487="","",INDEX(Assumptions!$B$16:$B$18,MATCH(C13487,Assumptions!$A$16:$A$18,0)))</f>
        <v/>
      </c>
      <c r="G13487" s="42" t="str">
        <f aca="false">IF(A13487="","",WORKDAY(B13487,F13487))</f>
        <v/>
      </c>
    </row>
    <row r="13488" customFormat="false" ht="15" hidden="false" customHeight="false" outlineLevel="0" collapsed="false">
      <c r="A13488" s="37"/>
      <c r="B13488" s="38"/>
      <c r="C13488" s="39"/>
      <c r="D13488" s="39"/>
      <c r="E13488" s="40"/>
      <c r="F13488" s="41" t="str">
        <f aca="false">IF(A13488="","",INDEX(Assumptions!$B$16:$B$18,MATCH(C13488,Assumptions!$A$16:$A$18,0)))</f>
        <v/>
      </c>
      <c r="G13488" s="42" t="str">
        <f aca="false">IF(A13488="","",WORKDAY(B13488,F13488))</f>
        <v/>
      </c>
    </row>
    <row r="13489" customFormat="false" ht="15" hidden="false" customHeight="false" outlineLevel="0" collapsed="false">
      <c r="A13489" s="37"/>
      <c r="B13489" s="38"/>
      <c r="C13489" s="39"/>
      <c r="D13489" s="39"/>
      <c r="E13489" s="40"/>
      <c r="F13489" s="41" t="str">
        <f aca="false">IF(A13489="","",INDEX(Assumptions!$B$16:$B$18,MATCH(C13489,Assumptions!$A$16:$A$18,0)))</f>
        <v/>
      </c>
      <c r="G13489" s="42" t="str">
        <f aca="false">IF(A13489="","",WORKDAY(B13489,F13489))</f>
        <v/>
      </c>
    </row>
    <row r="13490" customFormat="false" ht="15" hidden="false" customHeight="false" outlineLevel="0" collapsed="false">
      <c r="A13490" s="37"/>
      <c r="B13490" s="38"/>
      <c r="C13490" s="39"/>
      <c r="D13490" s="39"/>
      <c r="E13490" s="40"/>
      <c r="F13490" s="41" t="str">
        <f aca="false">IF(A13490="","",INDEX(Assumptions!$B$16:$B$18,MATCH(C13490,Assumptions!$A$16:$A$18,0)))</f>
        <v/>
      </c>
      <c r="G13490" s="42" t="str">
        <f aca="false">IF(A13490="","",WORKDAY(B13490,F13490))</f>
        <v/>
      </c>
    </row>
    <row r="13491" customFormat="false" ht="15" hidden="false" customHeight="false" outlineLevel="0" collapsed="false">
      <c r="A13491" s="37"/>
      <c r="B13491" s="38"/>
      <c r="C13491" s="39"/>
      <c r="D13491" s="39"/>
      <c r="E13491" s="40"/>
      <c r="F13491" s="41" t="str">
        <f aca="false">IF(A13491="","",INDEX(Assumptions!$B$16:$B$18,MATCH(C13491,Assumptions!$A$16:$A$18,0)))</f>
        <v/>
      </c>
      <c r="G13491" s="42" t="str">
        <f aca="false">IF(A13491="","",WORKDAY(B13491,F13491))</f>
        <v/>
      </c>
    </row>
    <row r="13492" customFormat="false" ht="15" hidden="false" customHeight="false" outlineLevel="0" collapsed="false">
      <c r="A13492" s="37"/>
      <c r="B13492" s="38"/>
      <c r="C13492" s="39"/>
      <c r="D13492" s="39"/>
      <c r="E13492" s="40"/>
      <c r="F13492" s="41" t="str">
        <f aca="false">IF(A13492="","",INDEX(Assumptions!$B$16:$B$18,MATCH(C13492,Assumptions!$A$16:$A$18,0)))</f>
        <v/>
      </c>
      <c r="G13492" s="42" t="str">
        <f aca="false">IF(A13492="","",WORKDAY(B13492,F13492))</f>
        <v/>
      </c>
    </row>
    <row r="13493" customFormat="false" ht="15" hidden="false" customHeight="false" outlineLevel="0" collapsed="false">
      <c r="A13493" s="37"/>
      <c r="B13493" s="38"/>
      <c r="C13493" s="39"/>
      <c r="D13493" s="39"/>
      <c r="E13493" s="40"/>
      <c r="F13493" s="41" t="str">
        <f aca="false">IF(A13493="","",INDEX(Assumptions!$B$16:$B$18,MATCH(C13493,Assumptions!$A$16:$A$18,0)))</f>
        <v/>
      </c>
      <c r="G13493" s="42" t="str">
        <f aca="false">IF(A13493="","",WORKDAY(B13493,F13493))</f>
        <v/>
      </c>
    </row>
    <row r="13494" customFormat="false" ht="15" hidden="false" customHeight="false" outlineLevel="0" collapsed="false">
      <c r="A13494" s="37"/>
      <c r="B13494" s="38"/>
      <c r="C13494" s="39"/>
      <c r="D13494" s="39"/>
      <c r="E13494" s="40"/>
      <c r="F13494" s="41" t="str">
        <f aca="false">IF(A13494="","",INDEX(Assumptions!$B$16:$B$18,MATCH(C13494,Assumptions!$A$16:$A$18,0)))</f>
        <v/>
      </c>
      <c r="G13494" s="42" t="str">
        <f aca="false">IF(A13494="","",WORKDAY(B13494,F13494))</f>
        <v/>
      </c>
    </row>
    <row r="13495" customFormat="false" ht="15" hidden="false" customHeight="false" outlineLevel="0" collapsed="false">
      <c r="A13495" s="37"/>
      <c r="B13495" s="38"/>
      <c r="C13495" s="39"/>
      <c r="D13495" s="39"/>
      <c r="E13495" s="40"/>
      <c r="F13495" s="41" t="str">
        <f aca="false">IF(A13495="","",INDEX(Assumptions!$B$16:$B$18,MATCH(C13495,Assumptions!$A$16:$A$18,0)))</f>
        <v/>
      </c>
      <c r="G13495" s="42" t="str">
        <f aca="false">IF(A13495="","",WORKDAY(B13495,F13495))</f>
        <v/>
      </c>
    </row>
    <row r="13496" customFormat="false" ht="15" hidden="false" customHeight="false" outlineLevel="0" collapsed="false">
      <c r="A13496" s="37"/>
      <c r="B13496" s="38"/>
      <c r="C13496" s="39"/>
      <c r="D13496" s="39"/>
      <c r="E13496" s="40"/>
      <c r="F13496" s="41" t="str">
        <f aca="false">IF(A13496="","",INDEX(Assumptions!$B$16:$B$18,MATCH(C13496,Assumptions!$A$16:$A$18,0)))</f>
        <v/>
      </c>
      <c r="G13496" s="42" t="str">
        <f aca="false">IF(A13496="","",WORKDAY(B13496,F13496))</f>
        <v/>
      </c>
    </row>
    <row r="13497" customFormat="false" ht="15" hidden="false" customHeight="false" outlineLevel="0" collapsed="false">
      <c r="A13497" s="37"/>
      <c r="B13497" s="38"/>
      <c r="C13497" s="39"/>
      <c r="D13497" s="39"/>
      <c r="E13497" s="40"/>
      <c r="F13497" s="41" t="str">
        <f aca="false">IF(A13497="","",INDEX(Assumptions!$B$16:$B$18,MATCH(C13497,Assumptions!$A$16:$A$18,0)))</f>
        <v/>
      </c>
      <c r="G13497" s="42" t="str">
        <f aca="false">IF(A13497="","",WORKDAY(B13497,F13497))</f>
        <v/>
      </c>
    </row>
    <row r="13498" customFormat="false" ht="15" hidden="false" customHeight="false" outlineLevel="0" collapsed="false">
      <c r="A13498" s="37"/>
      <c r="B13498" s="38"/>
      <c r="C13498" s="39"/>
      <c r="D13498" s="39"/>
      <c r="E13498" s="40"/>
      <c r="F13498" s="41" t="str">
        <f aca="false">IF(A13498="","",INDEX(Assumptions!$B$16:$B$18,MATCH(C13498,Assumptions!$A$16:$A$18,0)))</f>
        <v/>
      </c>
      <c r="G13498" s="42" t="str">
        <f aca="false">IF(A13498="","",WORKDAY(B13498,F13498))</f>
        <v/>
      </c>
    </row>
    <row r="13499" customFormat="false" ht="15" hidden="false" customHeight="false" outlineLevel="0" collapsed="false">
      <c r="A13499" s="37"/>
      <c r="B13499" s="38"/>
      <c r="C13499" s="39"/>
      <c r="D13499" s="39"/>
      <c r="E13499" s="40"/>
      <c r="F13499" s="41" t="str">
        <f aca="false">IF(A13499="","",INDEX(Assumptions!$B$16:$B$18,MATCH(C13499,Assumptions!$A$16:$A$18,0)))</f>
        <v/>
      </c>
      <c r="G13499" s="42" t="str">
        <f aca="false">IF(A13499="","",WORKDAY(B13499,F13499))</f>
        <v/>
      </c>
    </row>
    <row r="13500" customFormat="false" ht="15" hidden="false" customHeight="false" outlineLevel="0" collapsed="false">
      <c r="A13500" s="37"/>
      <c r="B13500" s="38"/>
      <c r="C13500" s="39"/>
      <c r="D13500" s="39"/>
      <c r="E13500" s="40"/>
      <c r="F13500" s="41" t="str">
        <f aca="false">IF(A13500="","",INDEX(Assumptions!$B$16:$B$18,MATCH(C13500,Assumptions!$A$16:$A$18,0)))</f>
        <v/>
      </c>
      <c r="G13500" s="42" t="str">
        <f aca="false">IF(A13500="","",WORKDAY(B13500,F13500))</f>
        <v/>
      </c>
    </row>
    <row r="13501" customFormat="false" ht="15" hidden="false" customHeight="false" outlineLevel="0" collapsed="false">
      <c r="A13501" s="37"/>
      <c r="B13501" s="38"/>
      <c r="C13501" s="39"/>
      <c r="D13501" s="39"/>
      <c r="E13501" s="40"/>
      <c r="F13501" s="41" t="str">
        <f aca="false">IF(A13501="","",INDEX(Assumptions!$B$16:$B$18,MATCH(C13501,Assumptions!$A$16:$A$18,0)))</f>
        <v/>
      </c>
      <c r="G13501" s="42" t="str">
        <f aca="false">IF(A13501="","",WORKDAY(B13501,F13501))</f>
        <v/>
      </c>
    </row>
    <row r="13502" customFormat="false" ht="15" hidden="false" customHeight="false" outlineLevel="0" collapsed="false">
      <c r="A13502" s="37"/>
      <c r="B13502" s="38"/>
      <c r="C13502" s="39"/>
      <c r="D13502" s="39"/>
      <c r="E13502" s="40"/>
      <c r="F13502" s="41" t="str">
        <f aca="false">IF(A13502="","",INDEX(Assumptions!$B$16:$B$18,MATCH(C13502,Assumptions!$A$16:$A$18,0)))</f>
        <v/>
      </c>
      <c r="G13502" s="42" t="str">
        <f aca="false">IF(A13502="","",WORKDAY(B13502,F13502))</f>
        <v/>
      </c>
    </row>
    <row r="13503" customFormat="false" ht="15" hidden="false" customHeight="false" outlineLevel="0" collapsed="false">
      <c r="A13503" s="37"/>
      <c r="B13503" s="38"/>
      <c r="C13503" s="39"/>
      <c r="D13503" s="39"/>
      <c r="E13503" s="40"/>
      <c r="F13503" s="41" t="str">
        <f aca="false">IF(A13503="","",INDEX(Assumptions!$B$16:$B$18,MATCH(C13503,Assumptions!$A$16:$A$18,0)))</f>
        <v/>
      </c>
      <c r="G13503" s="42" t="str">
        <f aca="false">IF(A13503="","",WORKDAY(B13503,F13503))</f>
        <v/>
      </c>
    </row>
    <row r="13504" customFormat="false" ht="15" hidden="false" customHeight="false" outlineLevel="0" collapsed="false">
      <c r="A13504" s="37"/>
      <c r="B13504" s="38"/>
      <c r="C13504" s="39"/>
      <c r="D13504" s="39"/>
      <c r="E13504" s="40"/>
      <c r="F13504" s="41" t="str">
        <f aca="false">IF(A13504="","",INDEX(Assumptions!$B$16:$B$18,MATCH(C13504,Assumptions!$A$16:$A$18,0)))</f>
        <v/>
      </c>
      <c r="G13504" s="42" t="str">
        <f aca="false">IF(A13504="","",WORKDAY(B13504,F13504))</f>
        <v/>
      </c>
    </row>
    <row r="13505" customFormat="false" ht="15" hidden="false" customHeight="false" outlineLevel="0" collapsed="false">
      <c r="A13505" s="37"/>
      <c r="B13505" s="38"/>
      <c r="C13505" s="39"/>
      <c r="D13505" s="39"/>
      <c r="E13505" s="40"/>
      <c r="F13505" s="41" t="str">
        <f aca="false">IF(A13505="","",INDEX(Assumptions!$B$16:$B$18,MATCH(C13505,Assumptions!$A$16:$A$18,0)))</f>
        <v/>
      </c>
      <c r="G13505" s="42" t="str">
        <f aca="false">IF(A13505="","",WORKDAY(B13505,F13505))</f>
        <v/>
      </c>
    </row>
    <row r="13506" customFormat="false" ht="15" hidden="false" customHeight="false" outlineLevel="0" collapsed="false">
      <c r="A13506" s="37"/>
      <c r="B13506" s="38"/>
      <c r="C13506" s="39"/>
      <c r="D13506" s="39"/>
      <c r="E13506" s="40"/>
      <c r="F13506" s="41" t="str">
        <f aca="false">IF(A13506="","",INDEX(Assumptions!$B$16:$B$18,MATCH(C13506,Assumptions!$A$16:$A$18,0)))</f>
        <v/>
      </c>
      <c r="G13506" s="42" t="str">
        <f aca="false">IF(A13506="","",WORKDAY(B13506,F13506))</f>
        <v/>
      </c>
    </row>
    <row r="13507" customFormat="false" ht="15" hidden="false" customHeight="false" outlineLevel="0" collapsed="false">
      <c r="A13507" s="37"/>
      <c r="B13507" s="38"/>
      <c r="C13507" s="39"/>
      <c r="D13507" s="39"/>
      <c r="E13507" s="40"/>
      <c r="F13507" s="41" t="str">
        <f aca="false">IF(A13507="","",INDEX(Assumptions!$B$16:$B$18,MATCH(C13507,Assumptions!$A$16:$A$18,0)))</f>
        <v/>
      </c>
      <c r="G13507" s="42" t="str">
        <f aca="false">IF(A13507="","",WORKDAY(B13507,F13507))</f>
        <v/>
      </c>
    </row>
    <row r="13508" customFormat="false" ht="15" hidden="false" customHeight="false" outlineLevel="0" collapsed="false">
      <c r="A13508" s="37"/>
      <c r="B13508" s="38"/>
      <c r="C13508" s="39"/>
      <c r="D13508" s="39"/>
      <c r="E13508" s="40"/>
      <c r="F13508" s="41" t="str">
        <f aca="false">IF(A13508="","",INDEX(Assumptions!$B$16:$B$18,MATCH(C13508,Assumptions!$A$16:$A$18,0)))</f>
        <v/>
      </c>
      <c r="G13508" s="42" t="str">
        <f aca="false">IF(A13508="","",WORKDAY(B13508,F13508))</f>
        <v/>
      </c>
    </row>
    <row r="13509" customFormat="false" ht="15" hidden="false" customHeight="false" outlineLevel="0" collapsed="false">
      <c r="A13509" s="37"/>
      <c r="B13509" s="38"/>
      <c r="C13509" s="39"/>
      <c r="D13509" s="39"/>
      <c r="E13509" s="40"/>
      <c r="F13509" s="41" t="str">
        <f aca="false">IF(A13509="","",INDEX(Assumptions!$B$16:$B$18,MATCH(C13509,Assumptions!$A$16:$A$18,0)))</f>
        <v/>
      </c>
      <c r="G13509" s="42" t="str">
        <f aca="false">IF(A13509="","",WORKDAY(B13509,F13509))</f>
        <v/>
      </c>
    </row>
    <row r="13510" customFormat="false" ht="15" hidden="false" customHeight="false" outlineLevel="0" collapsed="false">
      <c r="A13510" s="37"/>
      <c r="B13510" s="38"/>
      <c r="C13510" s="39"/>
      <c r="D13510" s="39"/>
      <c r="E13510" s="40"/>
      <c r="F13510" s="41" t="str">
        <f aca="false">IF(A13510="","",INDEX(Assumptions!$B$16:$B$18,MATCH(C13510,Assumptions!$A$16:$A$18,0)))</f>
        <v/>
      </c>
      <c r="G13510" s="42" t="str">
        <f aca="false">IF(A13510="","",WORKDAY(B13510,F13510))</f>
        <v/>
      </c>
    </row>
    <row r="13511" customFormat="false" ht="15" hidden="false" customHeight="false" outlineLevel="0" collapsed="false">
      <c r="A13511" s="37"/>
      <c r="B13511" s="38"/>
      <c r="C13511" s="39"/>
      <c r="D13511" s="39"/>
      <c r="E13511" s="40"/>
      <c r="F13511" s="41" t="str">
        <f aca="false">IF(A13511="","",INDEX(Assumptions!$B$16:$B$18,MATCH(C13511,Assumptions!$A$16:$A$18,0)))</f>
        <v/>
      </c>
      <c r="G13511" s="42" t="str">
        <f aca="false">IF(A13511="","",WORKDAY(B13511,F13511))</f>
        <v/>
      </c>
    </row>
    <row r="13512" customFormat="false" ht="15" hidden="false" customHeight="false" outlineLevel="0" collapsed="false">
      <c r="A13512" s="37"/>
      <c r="B13512" s="38"/>
      <c r="C13512" s="39"/>
      <c r="D13512" s="39"/>
      <c r="E13512" s="40"/>
      <c r="F13512" s="41" t="str">
        <f aca="false">IF(A13512="","",INDEX(Assumptions!$B$16:$B$18,MATCH(C13512,Assumptions!$A$16:$A$18,0)))</f>
        <v/>
      </c>
      <c r="G13512" s="42" t="str">
        <f aca="false">IF(A13512="","",WORKDAY(B13512,F13512))</f>
        <v/>
      </c>
    </row>
    <row r="13513" customFormat="false" ht="15" hidden="false" customHeight="false" outlineLevel="0" collapsed="false">
      <c r="A13513" s="37"/>
      <c r="B13513" s="38"/>
      <c r="C13513" s="39"/>
      <c r="D13513" s="39"/>
      <c r="E13513" s="40"/>
      <c r="F13513" s="41" t="str">
        <f aca="false">IF(A13513="","",INDEX(Assumptions!$B$16:$B$18,MATCH(C13513,Assumptions!$A$16:$A$18,0)))</f>
        <v/>
      </c>
      <c r="G13513" s="42" t="str">
        <f aca="false">IF(A13513="","",WORKDAY(B13513,F13513))</f>
        <v/>
      </c>
    </row>
    <row r="13514" customFormat="false" ht="15" hidden="false" customHeight="false" outlineLevel="0" collapsed="false">
      <c r="A13514" s="37"/>
      <c r="B13514" s="38"/>
      <c r="C13514" s="39"/>
      <c r="D13514" s="39"/>
      <c r="E13514" s="40"/>
      <c r="F13514" s="41" t="str">
        <f aca="false">IF(A13514="","",INDEX(Assumptions!$B$16:$B$18,MATCH(C13514,Assumptions!$A$16:$A$18,0)))</f>
        <v/>
      </c>
      <c r="G13514" s="42" t="str">
        <f aca="false">IF(A13514="","",WORKDAY(B13514,F13514))</f>
        <v/>
      </c>
    </row>
    <row r="13515" customFormat="false" ht="15" hidden="false" customHeight="false" outlineLevel="0" collapsed="false">
      <c r="A13515" s="37"/>
      <c r="B13515" s="38"/>
      <c r="C13515" s="39"/>
      <c r="D13515" s="39"/>
      <c r="E13515" s="40"/>
      <c r="F13515" s="41" t="str">
        <f aca="false">IF(A13515="","",INDEX(Assumptions!$B$16:$B$18,MATCH(C13515,Assumptions!$A$16:$A$18,0)))</f>
        <v/>
      </c>
      <c r="G13515" s="42" t="str">
        <f aca="false">IF(A13515="","",WORKDAY(B13515,F13515))</f>
        <v/>
      </c>
    </row>
    <row r="13516" customFormat="false" ht="15" hidden="false" customHeight="false" outlineLevel="0" collapsed="false">
      <c r="A13516" s="37"/>
      <c r="B13516" s="38"/>
      <c r="C13516" s="39"/>
      <c r="D13516" s="39"/>
      <c r="E13516" s="40"/>
      <c r="F13516" s="41" t="str">
        <f aca="false">IF(A13516="","",INDEX(Assumptions!$B$16:$B$18,MATCH(C13516,Assumptions!$A$16:$A$18,0)))</f>
        <v/>
      </c>
      <c r="G13516" s="42" t="str">
        <f aca="false">IF(A13516="","",WORKDAY(B13516,F13516))</f>
        <v/>
      </c>
    </row>
    <row r="13517" customFormat="false" ht="15" hidden="false" customHeight="false" outlineLevel="0" collapsed="false">
      <c r="A13517" s="37"/>
      <c r="B13517" s="38"/>
      <c r="C13517" s="39"/>
      <c r="D13517" s="39"/>
      <c r="E13517" s="40"/>
      <c r="F13517" s="41" t="str">
        <f aca="false">IF(A13517="","",INDEX(Assumptions!$B$16:$B$18,MATCH(C13517,Assumptions!$A$16:$A$18,0)))</f>
        <v/>
      </c>
      <c r="G13517" s="42" t="str">
        <f aca="false">IF(A13517="","",WORKDAY(B13517,F13517))</f>
        <v/>
      </c>
    </row>
    <row r="13518" customFormat="false" ht="15" hidden="false" customHeight="false" outlineLevel="0" collapsed="false">
      <c r="A13518" s="37"/>
      <c r="B13518" s="38"/>
      <c r="C13518" s="39"/>
      <c r="D13518" s="39"/>
      <c r="E13518" s="40"/>
      <c r="F13518" s="41" t="str">
        <f aca="false">IF(A13518="","",INDEX(Assumptions!$B$16:$B$18,MATCH(C13518,Assumptions!$A$16:$A$18,0)))</f>
        <v/>
      </c>
      <c r="G13518" s="42" t="str">
        <f aca="false">IF(A13518="","",WORKDAY(B13518,F13518))</f>
        <v/>
      </c>
    </row>
    <row r="13519" customFormat="false" ht="15" hidden="false" customHeight="false" outlineLevel="0" collapsed="false">
      <c r="A13519" s="37"/>
      <c r="B13519" s="38"/>
      <c r="C13519" s="39"/>
      <c r="D13519" s="39"/>
      <c r="E13519" s="40"/>
      <c r="F13519" s="41" t="str">
        <f aca="false">IF(A13519="","",INDEX(Assumptions!$B$16:$B$18,MATCH(C13519,Assumptions!$A$16:$A$18,0)))</f>
        <v/>
      </c>
      <c r="G13519" s="42" t="str">
        <f aca="false">IF(A13519="","",WORKDAY(B13519,F13519))</f>
        <v/>
      </c>
    </row>
    <row r="13520" customFormat="false" ht="15" hidden="false" customHeight="false" outlineLevel="0" collapsed="false">
      <c r="A13520" s="37"/>
      <c r="B13520" s="38"/>
      <c r="C13520" s="39"/>
      <c r="D13520" s="39"/>
      <c r="E13520" s="40"/>
      <c r="F13520" s="41" t="str">
        <f aca="false">IF(A13520="","",INDEX(Assumptions!$B$16:$B$18,MATCH(C13520,Assumptions!$A$16:$A$18,0)))</f>
        <v/>
      </c>
      <c r="G13520" s="42" t="str">
        <f aca="false">IF(A13520="","",WORKDAY(B13520,F13520))</f>
        <v/>
      </c>
    </row>
    <row r="13521" customFormat="false" ht="15" hidden="false" customHeight="false" outlineLevel="0" collapsed="false">
      <c r="A13521" s="37"/>
      <c r="B13521" s="38"/>
      <c r="C13521" s="39"/>
      <c r="D13521" s="39"/>
      <c r="E13521" s="40"/>
      <c r="F13521" s="41" t="str">
        <f aca="false">IF(A13521="","",INDEX(Assumptions!$B$16:$B$18,MATCH(C13521,Assumptions!$A$16:$A$18,0)))</f>
        <v/>
      </c>
      <c r="G13521" s="42" t="str">
        <f aca="false">IF(A13521="","",WORKDAY(B13521,F13521))</f>
        <v/>
      </c>
    </row>
    <row r="13522" customFormat="false" ht="15" hidden="false" customHeight="false" outlineLevel="0" collapsed="false">
      <c r="A13522" s="37"/>
      <c r="B13522" s="38"/>
      <c r="C13522" s="39"/>
      <c r="D13522" s="39"/>
      <c r="E13522" s="40"/>
      <c r="F13522" s="41" t="str">
        <f aca="false">IF(A13522="","",INDEX(Assumptions!$B$16:$B$18,MATCH(C13522,Assumptions!$A$16:$A$18,0)))</f>
        <v/>
      </c>
      <c r="G13522" s="42" t="str">
        <f aca="false">IF(A13522="","",WORKDAY(B13522,F13522))</f>
        <v/>
      </c>
    </row>
    <row r="13523" customFormat="false" ht="15" hidden="false" customHeight="false" outlineLevel="0" collapsed="false">
      <c r="A13523" s="37"/>
      <c r="B13523" s="38"/>
      <c r="C13523" s="39"/>
      <c r="D13523" s="39"/>
      <c r="E13523" s="40"/>
      <c r="F13523" s="41" t="str">
        <f aca="false">IF(A13523="","",INDEX(Assumptions!$B$16:$B$18,MATCH(C13523,Assumptions!$A$16:$A$18,0)))</f>
        <v/>
      </c>
      <c r="G13523" s="42" t="str">
        <f aca="false">IF(A13523="","",WORKDAY(B13523,F13523))</f>
        <v/>
      </c>
    </row>
    <row r="13524" customFormat="false" ht="15" hidden="false" customHeight="false" outlineLevel="0" collapsed="false">
      <c r="A13524" s="37"/>
      <c r="B13524" s="38"/>
      <c r="C13524" s="39"/>
      <c r="D13524" s="39"/>
      <c r="E13524" s="40"/>
      <c r="F13524" s="41" t="str">
        <f aca="false">IF(A13524="","",INDEX(Assumptions!$B$16:$B$18,MATCH(C13524,Assumptions!$A$16:$A$18,0)))</f>
        <v/>
      </c>
      <c r="G13524" s="42" t="str">
        <f aca="false">IF(A13524="","",WORKDAY(B13524,F13524))</f>
        <v/>
      </c>
    </row>
    <row r="13525" customFormat="false" ht="15" hidden="false" customHeight="false" outlineLevel="0" collapsed="false">
      <c r="A13525" s="37"/>
      <c r="B13525" s="38"/>
      <c r="C13525" s="39"/>
      <c r="D13525" s="39"/>
      <c r="E13525" s="40"/>
      <c r="F13525" s="41" t="str">
        <f aca="false">IF(A13525="","",INDEX(Assumptions!$B$16:$B$18,MATCH(C13525,Assumptions!$A$16:$A$18,0)))</f>
        <v/>
      </c>
      <c r="G13525" s="42" t="str">
        <f aca="false">IF(A13525="","",WORKDAY(B13525,F13525))</f>
        <v/>
      </c>
    </row>
    <row r="13526" customFormat="false" ht="15" hidden="false" customHeight="false" outlineLevel="0" collapsed="false">
      <c r="A13526" s="37"/>
      <c r="B13526" s="38"/>
      <c r="C13526" s="39"/>
      <c r="D13526" s="39"/>
      <c r="E13526" s="40"/>
      <c r="F13526" s="41" t="str">
        <f aca="false">IF(A13526="","",INDEX(Assumptions!$B$16:$B$18,MATCH(C13526,Assumptions!$A$16:$A$18,0)))</f>
        <v/>
      </c>
      <c r="G13526" s="42" t="str">
        <f aca="false">IF(A13526="","",WORKDAY(B13526,F13526))</f>
        <v/>
      </c>
    </row>
    <row r="13527" customFormat="false" ht="15" hidden="false" customHeight="false" outlineLevel="0" collapsed="false">
      <c r="A13527" s="37"/>
      <c r="B13527" s="38"/>
      <c r="C13527" s="39"/>
      <c r="D13527" s="39"/>
      <c r="E13527" s="40"/>
      <c r="F13527" s="41" t="str">
        <f aca="false">IF(A13527="","",INDEX(Assumptions!$B$16:$B$18,MATCH(C13527,Assumptions!$A$16:$A$18,0)))</f>
        <v/>
      </c>
      <c r="G13527" s="42" t="str">
        <f aca="false">IF(A13527="","",WORKDAY(B13527,F13527))</f>
        <v/>
      </c>
    </row>
    <row r="13528" customFormat="false" ht="15" hidden="false" customHeight="false" outlineLevel="0" collapsed="false">
      <c r="A13528" s="37"/>
      <c r="B13528" s="38"/>
      <c r="C13528" s="39"/>
      <c r="D13528" s="39"/>
      <c r="E13528" s="40"/>
      <c r="F13528" s="41" t="str">
        <f aca="false">IF(A13528="","",INDEX(Assumptions!$B$16:$B$18,MATCH(C13528,Assumptions!$A$16:$A$18,0)))</f>
        <v/>
      </c>
      <c r="G13528" s="42" t="str">
        <f aca="false">IF(A13528="","",WORKDAY(B13528,F13528))</f>
        <v/>
      </c>
    </row>
    <row r="13529" customFormat="false" ht="15" hidden="false" customHeight="false" outlineLevel="0" collapsed="false">
      <c r="A13529" s="37"/>
      <c r="B13529" s="38"/>
      <c r="C13529" s="39"/>
      <c r="D13529" s="39"/>
      <c r="E13529" s="40"/>
      <c r="F13529" s="41" t="str">
        <f aca="false">IF(A13529="","",INDEX(Assumptions!$B$16:$B$18,MATCH(C13529,Assumptions!$A$16:$A$18,0)))</f>
        <v/>
      </c>
      <c r="G13529" s="42" t="str">
        <f aca="false">IF(A13529="","",WORKDAY(B13529,F13529))</f>
        <v/>
      </c>
    </row>
    <row r="13530" customFormat="false" ht="15" hidden="false" customHeight="false" outlineLevel="0" collapsed="false">
      <c r="A13530" s="37"/>
      <c r="B13530" s="38"/>
      <c r="C13530" s="39"/>
      <c r="D13530" s="39"/>
      <c r="E13530" s="40"/>
      <c r="F13530" s="41" t="str">
        <f aca="false">IF(A13530="","",INDEX(Assumptions!$B$16:$B$18,MATCH(C13530,Assumptions!$A$16:$A$18,0)))</f>
        <v/>
      </c>
      <c r="G13530" s="42" t="str">
        <f aca="false">IF(A13530="","",WORKDAY(B13530,F13530))</f>
        <v/>
      </c>
    </row>
    <row r="13531" customFormat="false" ht="15" hidden="false" customHeight="false" outlineLevel="0" collapsed="false">
      <c r="A13531" s="37"/>
      <c r="B13531" s="38"/>
      <c r="C13531" s="39"/>
      <c r="D13531" s="39"/>
      <c r="E13531" s="40"/>
      <c r="F13531" s="41" t="str">
        <f aca="false">IF(A13531="","",INDEX(Assumptions!$B$16:$B$18,MATCH(C13531,Assumptions!$A$16:$A$18,0)))</f>
        <v/>
      </c>
      <c r="G13531" s="42" t="str">
        <f aca="false">IF(A13531="","",WORKDAY(B13531,F13531))</f>
        <v/>
      </c>
    </row>
    <row r="13532" customFormat="false" ht="15" hidden="false" customHeight="false" outlineLevel="0" collapsed="false">
      <c r="A13532" s="37"/>
      <c r="B13532" s="38"/>
      <c r="C13532" s="39"/>
      <c r="D13532" s="39"/>
      <c r="E13532" s="40"/>
      <c r="F13532" s="41" t="str">
        <f aca="false">IF(A13532="","",INDEX(Assumptions!$B$16:$B$18,MATCH(C13532,Assumptions!$A$16:$A$18,0)))</f>
        <v/>
      </c>
      <c r="G13532" s="42" t="str">
        <f aca="false">IF(A13532="","",WORKDAY(B13532,F13532))</f>
        <v/>
      </c>
    </row>
    <row r="13533" customFormat="false" ht="15" hidden="false" customHeight="false" outlineLevel="0" collapsed="false">
      <c r="A13533" s="37"/>
      <c r="B13533" s="38"/>
      <c r="C13533" s="39"/>
      <c r="D13533" s="39"/>
      <c r="E13533" s="40"/>
      <c r="F13533" s="41" t="str">
        <f aca="false">IF(A13533="","",INDEX(Assumptions!$B$16:$B$18,MATCH(C13533,Assumptions!$A$16:$A$18,0)))</f>
        <v/>
      </c>
      <c r="G13533" s="42" t="str">
        <f aca="false">IF(A13533="","",WORKDAY(B13533,F13533))</f>
        <v/>
      </c>
    </row>
    <row r="13534" customFormat="false" ht="15" hidden="false" customHeight="false" outlineLevel="0" collapsed="false">
      <c r="A13534" s="37"/>
      <c r="B13534" s="38"/>
      <c r="C13534" s="39"/>
      <c r="D13534" s="39"/>
      <c r="E13534" s="40"/>
      <c r="F13534" s="41" t="str">
        <f aca="false">IF(A13534="","",INDEX(Assumptions!$B$16:$B$18,MATCH(C13534,Assumptions!$A$16:$A$18,0)))</f>
        <v/>
      </c>
      <c r="G13534" s="42" t="str">
        <f aca="false">IF(A13534="","",WORKDAY(B13534,F13534))</f>
        <v/>
      </c>
    </row>
    <row r="13535" customFormat="false" ht="15" hidden="false" customHeight="false" outlineLevel="0" collapsed="false">
      <c r="A13535" s="37"/>
      <c r="B13535" s="38"/>
      <c r="C13535" s="39"/>
      <c r="D13535" s="39"/>
      <c r="E13535" s="40"/>
      <c r="F13535" s="41" t="str">
        <f aca="false">IF(A13535="","",INDEX(Assumptions!$B$16:$B$18,MATCH(C13535,Assumptions!$A$16:$A$18,0)))</f>
        <v/>
      </c>
      <c r="G13535" s="42" t="str">
        <f aca="false">IF(A13535="","",WORKDAY(B13535,F13535))</f>
        <v/>
      </c>
    </row>
    <row r="13536" customFormat="false" ht="15" hidden="false" customHeight="false" outlineLevel="0" collapsed="false">
      <c r="A13536" s="37"/>
      <c r="B13536" s="38"/>
      <c r="C13536" s="39"/>
      <c r="D13536" s="39"/>
      <c r="E13536" s="40"/>
      <c r="F13536" s="41" t="str">
        <f aca="false">IF(A13536="","",INDEX(Assumptions!$B$16:$B$18,MATCH(C13536,Assumptions!$A$16:$A$18,0)))</f>
        <v/>
      </c>
      <c r="G13536" s="42" t="str">
        <f aca="false">IF(A13536="","",WORKDAY(B13536,F13536))</f>
        <v/>
      </c>
    </row>
    <row r="13537" customFormat="false" ht="15" hidden="false" customHeight="false" outlineLevel="0" collapsed="false">
      <c r="A13537" s="37"/>
      <c r="B13537" s="38"/>
      <c r="C13537" s="39"/>
      <c r="D13537" s="39"/>
      <c r="E13537" s="40"/>
      <c r="F13537" s="41" t="str">
        <f aca="false">IF(A13537="","",INDEX(Assumptions!$B$16:$B$18,MATCH(C13537,Assumptions!$A$16:$A$18,0)))</f>
        <v/>
      </c>
      <c r="G13537" s="42" t="str">
        <f aca="false">IF(A13537="","",WORKDAY(B13537,F13537))</f>
        <v/>
      </c>
    </row>
    <row r="13538" customFormat="false" ht="15" hidden="false" customHeight="false" outlineLevel="0" collapsed="false">
      <c r="A13538" s="37"/>
      <c r="B13538" s="38"/>
      <c r="C13538" s="39"/>
      <c r="D13538" s="39"/>
      <c r="E13538" s="40"/>
      <c r="F13538" s="41" t="str">
        <f aca="false">IF(A13538="","",INDEX(Assumptions!$B$16:$B$18,MATCH(C13538,Assumptions!$A$16:$A$18,0)))</f>
        <v/>
      </c>
      <c r="G13538" s="42" t="str">
        <f aca="false">IF(A13538="","",WORKDAY(B13538,F13538))</f>
        <v/>
      </c>
    </row>
    <row r="13539" customFormat="false" ht="15" hidden="false" customHeight="false" outlineLevel="0" collapsed="false">
      <c r="A13539" s="37"/>
      <c r="B13539" s="38"/>
      <c r="C13539" s="39"/>
      <c r="D13539" s="39"/>
      <c r="E13539" s="40"/>
      <c r="F13539" s="41" t="str">
        <f aca="false">IF(A13539="","",INDEX(Assumptions!$B$16:$B$18,MATCH(C13539,Assumptions!$A$16:$A$18,0)))</f>
        <v/>
      </c>
      <c r="G13539" s="42" t="str">
        <f aca="false">IF(A13539="","",WORKDAY(B13539,F13539))</f>
        <v/>
      </c>
    </row>
    <row r="13540" customFormat="false" ht="15" hidden="false" customHeight="false" outlineLevel="0" collapsed="false">
      <c r="A13540" s="37"/>
      <c r="B13540" s="38"/>
      <c r="C13540" s="39"/>
      <c r="D13540" s="39"/>
      <c r="E13540" s="40"/>
      <c r="F13540" s="41" t="str">
        <f aca="false">IF(A13540="","",INDEX(Assumptions!$B$16:$B$18,MATCH(C13540,Assumptions!$A$16:$A$18,0)))</f>
        <v/>
      </c>
      <c r="G13540" s="42" t="str">
        <f aca="false">IF(A13540="","",WORKDAY(B13540,F13540))</f>
        <v/>
      </c>
    </row>
    <row r="13541" customFormat="false" ht="15" hidden="false" customHeight="false" outlineLevel="0" collapsed="false">
      <c r="A13541" s="37"/>
      <c r="B13541" s="38"/>
      <c r="C13541" s="39"/>
      <c r="D13541" s="39"/>
      <c r="E13541" s="40"/>
      <c r="F13541" s="41" t="str">
        <f aca="false">IF(A13541="","",INDEX(Assumptions!$B$16:$B$18,MATCH(C13541,Assumptions!$A$16:$A$18,0)))</f>
        <v/>
      </c>
      <c r="G13541" s="42" t="str">
        <f aca="false">IF(A13541="","",WORKDAY(B13541,F13541))</f>
        <v/>
      </c>
    </row>
    <row r="13542" customFormat="false" ht="15" hidden="false" customHeight="false" outlineLevel="0" collapsed="false">
      <c r="A13542" s="37"/>
      <c r="B13542" s="38"/>
      <c r="C13542" s="39"/>
      <c r="D13542" s="39"/>
      <c r="E13542" s="40"/>
      <c r="F13542" s="41" t="str">
        <f aca="false">IF(A13542="","",INDEX(Assumptions!$B$16:$B$18,MATCH(C13542,Assumptions!$A$16:$A$18,0)))</f>
        <v/>
      </c>
      <c r="G13542" s="42" t="str">
        <f aca="false">IF(A13542="","",WORKDAY(B13542,F13542))</f>
        <v/>
      </c>
    </row>
    <row r="13543" customFormat="false" ht="15" hidden="false" customHeight="false" outlineLevel="0" collapsed="false">
      <c r="A13543" s="37"/>
      <c r="B13543" s="38"/>
      <c r="C13543" s="39"/>
      <c r="D13543" s="39"/>
      <c r="E13543" s="40"/>
      <c r="F13543" s="41" t="str">
        <f aca="false">IF(A13543="","",INDEX(Assumptions!$B$16:$B$18,MATCH(C13543,Assumptions!$A$16:$A$18,0)))</f>
        <v/>
      </c>
      <c r="G13543" s="42" t="str">
        <f aca="false">IF(A13543="","",WORKDAY(B13543,F13543))</f>
        <v/>
      </c>
    </row>
    <row r="13544" customFormat="false" ht="15" hidden="false" customHeight="false" outlineLevel="0" collapsed="false">
      <c r="A13544" s="37"/>
      <c r="B13544" s="38"/>
      <c r="C13544" s="39"/>
      <c r="D13544" s="39"/>
      <c r="E13544" s="40"/>
      <c r="F13544" s="41" t="str">
        <f aca="false">IF(A13544="","",INDEX(Assumptions!$B$16:$B$18,MATCH(C13544,Assumptions!$A$16:$A$18,0)))</f>
        <v/>
      </c>
      <c r="G13544" s="42" t="str">
        <f aca="false">IF(A13544="","",WORKDAY(B13544,F13544))</f>
        <v/>
      </c>
    </row>
    <row r="13545" customFormat="false" ht="15" hidden="false" customHeight="false" outlineLevel="0" collapsed="false">
      <c r="A13545" s="37"/>
      <c r="B13545" s="38"/>
      <c r="C13545" s="39"/>
      <c r="D13545" s="39"/>
      <c r="E13545" s="40"/>
      <c r="F13545" s="41" t="str">
        <f aca="false">IF(A13545="","",INDEX(Assumptions!$B$16:$B$18,MATCH(C13545,Assumptions!$A$16:$A$18,0)))</f>
        <v/>
      </c>
      <c r="G13545" s="42" t="str">
        <f aca="false">IF(A13545="","",WORKDAY(B13545,F13545))</f>
        <v/>
      </c>
    </row>
    <row r="13546" customFormat="false" ht="15" hidden="false" customHeight="false" outlineLevel="0" collapsed="false">
      <c r="A13546" s="37"/>
      <c r="B13546" s="38"/>
      <c r="C13546" s="39"/>
      <c r="D13546" s="39"/>
      <c r="E13546" s="40"/>
      <c r="F13546" s="41" t="str">
        <f aca="false">IF(A13546="","",INDEX(Assumptions!$B$16:$B$18,MATCH(C13546,Assumptions!$A$16:$A$18,0)))</f>
        <v/>
      </c>
      <c r="G13546" s="42" t="str">
        <f aca="false">IF(A13546="","",WORKDAY(B13546,F13546))</f>
        <v/>
      </c>
    </row>
    <row r="13547" customFormat="false" ht="15" hidden="false" customHeight="false" outlineLevel="0" collapsed="false">
      <c r="A13547" s="37"/>
      <c r="B13547" s="38"/>
      <c r="C13547" s="39"/>
      <c r="D13547" s="39"/>
      <c r="E13547" s="40"/>
      <c r="F13547" s="41" t="str">
        <f aca="false">IF(A13547="","",INDEX(Assumptions!$B$16:$B$18,MATCH(C13547,Assumptions!$A$16:$A$18,0)))</f>
        <v/>
      </c>
      <c r="G13547" s="42" t="str">
        <f aca="false">IF(A13547="","",WORKDAY(B13547,F13547))</f>
        <v/>
      </c>
    </row>
    <row r="13548" customFormat="false" ht="15" hidden="false" customHeight="false" outlineLevel="0" collapsed="false">
      <c r="A13548" s="37"/>
      <c r="B13548" s="38"/>
      <c r="C13548" s="39"/>
      <c r="D13548" s="39"/>
      <c r="E13548" s="40"/>
      <c r="F13548" s="41" t="str">
        <f aca="false">IF(A13548="","",INDEX(Assumptions!$B$16:$B$18,MATCH(C13548,Assumptions!$A$16:$A$18,0)))</f>
        <v/>
      </c>
      <c r="G13548" s="42" t="str">
        <f aca="false">IF(A13548="","",WORKDAY(B13548,F13548))</f>
        <v/>
      </c>
    </row>
    <row r="13549" customFormat="false" ht="15" hidden="false" customHeight="false" outlineLevel="0" collapsed="false">
      <c r="A13549" s="37"/>
      <c r="B13549" s="38"/>
      <c r="C13549" s="39"/>
      <c r="D13549" s="39"/>
      <c r="E13549" s="40"/>
      <c r="F13549" s="41" t="str">
        <f aca="false">IF(A13549="","",INDEX(Assumptions!$B$16:$B$18,MATCH(C13549,Assumptions!$A$16:$A$18,0)))</f>
        <v/>
      </c>
      <c r="G13549" s="42" t="str">
        <f aca="false">IF(A13549="","",WORKDAY(B13549,F13549))</f>
        <v/>
      </c>
    </row>
    <row r="13550" customFormat="false" ht="15" hidden="false" customHeight="false" outlineLevel="0" collapsed="false">
      <c r="A13550" s="37"/>
      <c r="B13550" s="38"/>
      <c r="C13550" s="39"/>
      <c r="D13550" s="39"/>
      <c r="E13550" s="40"/>
      <c r="F13550" s="41" t="str">
        <f aca="false">IF(A13550="","",INDEX(Assumptions!$B$16:$B$18,MATCH(C13550,Assumptions!$A$16:$A$18,0)))</f>
        <v/>
      </c>
      <c r="G13550" s="42" t="str">
        <f aca="false">IF(A13550="","",WORKDAY(B13550,F13550))</f>
        <v/>
      </c>
    </row>
    <row r="13551" customFormat="false" ht="15" hidden="false" customHeight="false" outlineLevel="0" collapsed="false">
      <c r="A13551" s="37"/>
      <c r="B13551" s="38"/>
      <c r="C13551" s="39"/>
      <c r="D13551" s="39"/>
      <c r="E13551" s="40"/>
      <c r="F13551" s="41" t="str">
        <f aca="false">IF(A13551="","",INDEX(Assumptions!$B$16:$B$18,MATCH(C13551,Assumptions!$A$16:$A$18,0)))</f>
        <v/>
      </c>
      <c r="G13551" s="42" t="str">
        <f aca="false">IF(A13551="","",WORKDAY(B13551,F13551))</f>
        <v/>
      </c>
    </row>
    <row r="13552" customFormat="false" ht="15" hidden="false" customHeight="false" outlineLevel="0" collapsed="false">
      <c r="A13552" s="37"/>
      <c r="B13552" s="38"/>
      <c r="C13552" s="39"/>
      <c r="D13552" s="39"/>
      <c r="E13552" s="40"/>
      <c r="F13552" s="41" t="str">
        <f aca="false">IF(A13552="","",INDEX(Assumptions!$B$16:$B$18,MATCH(C13552,Assumptions!$A$16:$A$18,0)))</f>
        <v/>
      </c>
      <c r="G13552" s="42" t="str">
        <f aca="false">IF(A13552="","",WORKDAY(B13552,F13552))</f>
        <v/>
      </c>
    </row>
    <row r="13553" customFormat="false" ht="15" hidden="false" customHeight="false" outlineLevel="0" collapsed="false">
      <c r="A13553" s="37"/>
      <c r="B13553" s="38"/>
      <c r="C13553" s="39"/>
      <c r="D13553" s="39"/>
      <c r="E13553" s="40"/>
      <c r="F13553" s="41" t="str">
        <f aca="false">IF(A13553="","",INDEX(Assumptions!$B$16:$B$18,MATCH(C13553,Assumptions!$A$16:$A$18,0)))</f>
        <v/>
      </c>
      <c r="G13553" s="42" t="str">
        <f aca="false">IF(A13553="","",WORKDAY(B13553,F13553))</f>
        <v/>
      </c>
    </row>
    <row r="13554" customFormat="false" ht="15" hidden="false" customHeight="false" outlineLevel="0" collapsed="false">
      <c r="A13554" s="37"/>
      <c r="B13554" s="38"/>
      <c r="C13554" s="39"/>
      <c r="D13554" s="39"/>
      <c r="E13554" s="40"/>
      <c r="F13554" s="41" t="str">
        <f aca="false">IF(A13554="","",INDEX(Assumptions!$B$16:$B$18,MATCH(C13554,Assumptions!$A$16:$A$18,0)))</f>
        <v/>
      </c>
      <c r="G13554" s="42" t="str">
        <f aca="false">IF(A13554="","",WORKDAY(B13554,F13554))</f>
        <v/>
      </c>
    </row>
    <row r="13555" customFormat="false" ht="15" hidden="false" customHeight="false" outlineLevel="0" collapsed="false">
      <c r="A13555" s="37"/>
      <c r="B13555" s="38"/>
      <c r="C13555" s="39"/>
      <c r="D13555" s="39"/>
      <c r="E13555" s="40"/>
      <c r="F13555" s="41" t="str">
        <f aca="false">IF(A13555="","",INDEX(Assumptions!$B$16:$B$18,MATCH(C13555,Assumptions!$A$16:$A$18,0)))</f>
        <v/>
      </c>
      <c r="G13555" s="42" t="str">
        <f aca="false">IF(A13555="","",WORKDAY(B13555,F13555))</f>
        <v/>
      </c>
    </row>
    <row r="13556" customFormat="false" ht="15" hidden="false" customHeight="false" outlineLevel="0" collapsed="false">
      <c r="A13556" s="37"/>
      <c r="B13556" s="38"/>
      <c r="C13556" s="39"/>
      <c r="D13556" s="39"/>
      <c r="E13556" s="40"/>
      <c r="F13556" s="41" t="str">
        <f aca="false">IF(A13556="","",INDEX(Assumptions!$B$16:$B$18,MATCH(C13556,Assumptions!$A$16:$A$18,0)))</f>
        <v/>
      </c>
      <c r="G13556" s="42" t="str">
        <f aca="false">IF(A13556="","",WORKDAY(B13556,F13556))</f>
        <v/>
      </c>
    </row>
    <row r="13557" customFormat="false" ht="15" hidden="false" customHeight="false" outlineLevel="0" collapsed="false">
      <c r="A13557" s="37"/>
      <c r="B13557" s="38"/>
      <c r="C13557" s="39"/>
      <c r="D13557" s="39"/>
      <c r="E13557" s="40"/>
      <c r="F13557" s="41" t="str">
        <f aca="false">IF(A13557="","",INDEX(Assumptions!$B$16:$B$18,MATCH(C13557,Assumptions!$A$16:$A$18,0)))</f>
        <v/>
      </c>
      <c r="G13557" s="42" t="str">
        <f aca="false">IF(A13557="","",WORKDAY(B13557,F13557))</f>
        <v/>
      </c>
    </row>
    <row r="13558" customFormat="false" ht="15" hidden="false" customHeight="false" outlineLevel="0" collapsed="false">
      <c r="A13558" s="37"/>
      <c r="B13558" s="38"/>
      <c r="C13558" s="39"/>
      <c r="D13558" s="39"/>
      <c r="E13558" s="40"/>
      <c r="F13558" s="41" t="str">
        <f aca="false">IF(A13558="","",INDEX(Assumptions!$B$16:$B$18,MATCH(C13558,Assumptions!$A$16:$A$18,0)))</f>
        <v/>
      </c>
      <c r="G13558" s="42" t="str">
        <f aca="false">IF(A13558="","",WORKDAY(B13558,F13558))</f>
        <v/>
      </c>
    </row>
    <row r="13559" customFormat="false" ht="15" hidden="false" customHeight="false" outlineLevel="0" collapsed="false">
      <c r="A13559" s="37"/>
      <c r="B13559" s="38"/>
      <c r="C13559" s="39"/>
      <c r="D13559" s="39"/>
      <c r="E13559" s="40"/>
      <c r="F13559" s="41" t="str">
        <f aca="false">IF(A13559="","",INDEX(Assumptions!$B$16:$B$18,MATCH(C13559,Assumptions!$A$16:$A$18,0)))</f>
        <v/>
      </c>
      <c r="G13559" s="42" t="str">
        <f aca="false">IF(A13559="","",WORKDAY(B13559,F13559))</f>
        <v/>
      </c>
    </row>
    <row r="13560" customFormat="false" ht="15" hidden="false" customHeight="false" outlineLevel="0" collapsed="false">
      <c r="A13560" s="37"/>
      <c r="B13560" s="38"/>
      <c r="C13560" s="39"/>
      <c r="D13560" s="39"/>
      <c r="E13560" s="40"/>
      <c r="F13560" s="41" t="str">
        <f aca="false">IF(A13560="","",INDEX(Assumptions!$B$16:$B$18,MATCH(C13560,Assumptions!$A$16:$A$18,0)))</f>
        <v/>
      </c>
      <c r="G13560" s="42" t="str">
        <f aca="false">IF(A13560="","",WORKDAY(B13560,F13560))</f>
        <v/>
      </c>
    </row>
    <row r="13561" customFormat="false" ht="15" hidden="false" customHeight="false" outlineLevel="0" collapsed="false">
      <c r="A13561" s="37"/>
      <c r="B13561" s="38"/>
      <c r="C13561" s="39"/>
      <c r="D13561" s="39"/>
      <c r="E13561" s="40"/>
      <c r="F13561" s="41" t="str">
        <f aca="false">IF(A13561="","",INDEX(Assumptions!$B$16:$B$18,MATCH(C13561,Assumptions!$A$16:$A$18,0)))</f>
        <v/>
      </c>
      <c r="G13561" s="42" t="str">
        <f aca="false">IF(A13561="","",WORKDAY(B13561,F13561))</f>
        <v/>
      </c>
    </row>
    <row r="13562" customFormat="false" ht="15" hidden="false" customHeight="false" outlineLevel="0" collapsed="false">
      <c r="A13562" s="37"/>
      <c r="B13562" s="38"/>
      <c r="C13562" s="39"/>
      <c r="D13562" s="39"/>
      <c r="E13562" s="40"/>
      <c r="F13562" s="41" t="str">
        <f aca="false">IF(A13562="","",INDEX(Assumptions!$B$16:$B$18,MATCH(C13562,Assumptions!$A$16:$A$18,0)))</f>
        <v/>
      </c>
      <c r="G13562" s="42" t="str">
        <f aca="false">IF(A13562="","",WORKDAY(B13562,F13562))</f>
        <v/>
      </c>
    </row>
    <row r="13563" customFormat="false" ht="15" hidden="false" customHeight="false" outlineLevel="0" collapsed="false">
      <c r="A13563" s="37"/>
      <c r="B13563" s="38"/>
      <c r="C13563" s="39"/>
      <c r="D13563" s="39"/>
      <c r="E13563" s="40"/>
      <c r="F13563" s="41" t="str">
        <f aca="false">IF(A13563="","",INDEX(Assumptions!$B$16:$B$18,MATCH(C13563,Assumptions!$A$16:$A$18,0)))</f>
        <v/>
      </c>
      <c r="G13563" s="42" t="str">
        <f aca="false">IF(A13563="","",WORKDAY(B13563,F13563))</f>
        <v/>
      </c>
    </row>
    <row r="13564" customFormat="false" ht="15" hidden="false" customHeight="false" outlineLevel="0" collapsed="false">
      <c r="A13564" s="37"/>
      <c r="B13564" s="38"/>
      <c r="C13564" s="39"/>
      <c r="D13564" s="39"/>
      <c r="E13564" s="40"/>
      <c r="F13564" s="41" t="str">
        <f aca="false">IF(A13564="","",INDEX(Assumptions!$B$16:$B$18,MATCH(C13564,Assumptions!$A$16:$A$18,0)))</f>
        <v/>
      </c>
      <c r="G13564" s="42" t="str">
        <f aca="false">IF(A13564="","",WORKDAY(B13564,F13564))</f>
        <v/>
      </c>
    </row>
    <row r="13565" customFormat="false" ht="15" hidden="false" customHeight="false" outlineLevel="0" collapsed="false">
      <c r="A13565" s="37"/>
      <c r="B13565" s="38"/>
      <c r="C13565" s="39"/>
      <c r="D13565" s="39"/>
      <c r="E13565" s="40"/>
      <c r="F13565" s="41" t="str">
        <f aca="false">IF(A13565="","",INDEX(Assumptions!$B$16:$B$18,MATCH(C13565,Assumptions!$A$16:$A$18,0)))</f>
        <v/>
      </c>
      <c r="G13565" s="42" t="str">
        <f aca="false">IF(A13565="","",WORKDAY(B13565,F13565))</f>
        <v/>
      </c>
    </row>
    <row r="13566" customFormat="false" ht="15" hidden="false" customHeight="false" outlineLevel="0" collapsed="false">
      <c r="A13566" s="37"/>
      <c r="B13566" s="38"/>
      <c r="C13566" s="39"/>
      <c r="D13566" s="39"/>
      <c r="E13566" s="40"/>
      <c r="F13566" s="41" t="str">
        <f aca="false">IF(A13566="","",INDEX(Assumptions!$B$16:$B$18,MATCH(C13566,Assumptions!$A$16:$A$18,0)))</f>
        <v/>
      </c>
      <c r="G13566" s="42" t="str">
        <f aca="false">IF(A13566="","",WORKDAY(B13566,F13566))</f>
        <v/>
      </c>
    </row>
    <row r="13567" customFormat="false" ht="15" hidden="false" customHeight="false" outlineLevel="0" collapsed="false">
      <c r="A13567" s="37"/>
      <c r="B13567" s="38"/>
      <c r="C13567" s="39"/>
      <c r="D13567" s="39"/>
      <c r="E13567" s="40"/>
      <c r="F13567" s="41" t="str">
        <f aca="false">IF(A13567="","",INDEX(Assumptions!$B$16:$B$18,MATCH(C13567,Assumptions!$A$16:$A$18,0)))</f>
        <v/>
      </c>
      <c r="G13567" s="42" t="str">
        <f aca="false">IF(A13567="","",WORKDAY(B13567,F13567))</f>
        <v/>
      </c>
    </row>
    <row r="13568" customFormat="false" ht="15" hidden="false" customHeight="false" outlineLevel="0" collapsed="false">
      <c r="A13568" s="37"/>
      <c r="B13568" s="38"/>
      <c r="C13568" s="39"/>
      <c r="D13568" s="39"/>
      <c r="E13568" s="40"/>
      <c r="F13568" s="41" t="str">
        <f aca="false">IF(A13568="","",INDEX(Assumptions!$B$16:$B$18,MATCH(C13568,Assumptions!$A$16:$A$18,0)))</f>
        <v/>
      </c>
      <c r="G13568" s="42" t="str">
        <f aca="false">IF(A13568="","",WORKDAY(B13568,F13568))</f>
        <v/>
      </c>
    </row>
    <row r="13569" customFormat="false" ht="15" hidden="false" customHeight="false" outlineLevel="0" collapsed="false">
      <c r="A13569" s="37"/>
      <c r="B13569" s="38"/>
      <c r="C13569" s="39"/>
      <c r="D13569" s="39"/>
      <c r="E13569" s="40"/>
      <c r="F13569" s="41" t="str">
        <f aca="false">IF(A13569="","",INDEX(Assumptions!$B$16:$B$18,MATCH(C13569,Assumptions!$A$16:$A$18,0)))</f>
        <v/>
      </c>
      <c r="G13569" s="42" t="str">
        <f aca="false">IF(A13569="","",WORKDAY(B13569,F13569))</f>
        <v/>
      </c>
    </row>
    <row r="13570" customFormat="false" ht="15" hidden="false" customHeight="false" outlineLevel="0" collapsed="false">
      <c r="A13570" s="37"/>
      <c r="B13570" s="38"/>
      <c r="C13570" s="39"/>
      <c r="D13570" s="39"/>
      <c r="E13570" s="40"/>
      <c r="F13570" s="41" t="str">
        <f aca="false">IF(A13570="","",INDEX(Assumptions!$B$16:$B$18,MATCH(C13570,Assumptions!$A$16:$A$18,0)))</f>
        <v/>
      </c>
      <c r="G13570" s="42" t="str">
        <f aca="false">IF(A13570="","",WORKDAY(B13570,F13570))</f>
        <v/>
      </c>
    </row>
    <row r="13571" customFormat="false" ht="15" hidden="false" customHeight="false" outlineLevel="0" collapsed="false">
      <c r="A13571" s="37"/>
      <c r="B13571" s="38"/>
      <c r="C13571" s="39"/>
      <c r="D13571" s="39"/>
      <c r="E13571" s="40"/>
      <c r="F13571" s="41" t="str">
        <f aca="false">IF(A13571="","",INDEX(Assumptions!$B$16:$B$18,MATCH(C13571,Assumptions!$A$16:$A$18,0)))</f>
        <v/>
      </c>
      <c r="G13571" s="42" t="str">
        <f aca="false">IF(A13571="","",WORKDAY(B13571,F13571))</f>
        <v/>
      </c>
    </row>
    <row r="13572" customFormat="false" ht="15" hidden="false" customHeight="false" outlineLevel="0" collapsed="false">
      <c r="A13572" s="37"/>
      <c r="B13572" s="38"/>
      <c r="C13572" s="39"/>
      <c r="D13572" s="39"/>
      <c r="E13572" s="40"/>
      <c r="F13572" s="41" t="str">
        <f aca="false">IF(A13572="","",INDEX(Assumptions!$B$16:$B$18,MATCH(C13572,Assumptions!$A$16:$A$18,0)))</f>
        <v/>
      </c>
      <c r="G13572" s="42" t="str">
        <f aca="false">IF(A13572="","",WORKDAY(B13572,F13572))</f>
        <v/>
      </c>
    </row>
    <row r="13573" customFormat="false" ht="15" hidden="false" customHeight="false" outlineLevel="0" collapsed="false">
      <c r="A13573" s="37"/>
      <c r="B13573" s="38"/>
      <c r="C13573" s="39"/>
      <c r="D13573" s="39"/>
      <c r="E13573" s="40"/>
      <c r="F13573" s="41" t="str">
        <f aca="false">IF(A13573="","",INDEX(Assumptions!$B$16:$B$18,MATCH(C13573,Assumptions!$A$16:$A$18,0)))</f>
        <v/>
      </c>
      <c r="G13573" s="42" t="str">
        <f aca="false">IF(A13573="","",WORKDAY(B13573,F13573))</f>
        <v/>
      </c>
    </row>
    <row r="13574" customFormat="false" ht="15" hidden="false" customHeight="false" outlineLevel="0" collapsed="false">
      <c r="A13574" s="37"/>
      <c r="B13574" s="38"/>
      <c r="C13574" s="39"/>
      <c r="D13574" s="39"/>
      <c r="E13574" s="40"/>
      <c r="F13574" s="41" t="str">
        <f aca="false">IF(A13574="","",INDEX(Assumptions!$B$16:$B$18,MATCH(C13574,Assumptions!$A$16:$A$18,0)))</f>
        <v/>
      </c>
      <c r="G13574" s="42" t="str">
        <f aca="false">IF(A13574="","",WORKDAY(B13574,F13574))</f>
        <v/>
      </c>
    </row>
    <row r="13575" customFormat="false" ht="15" hidden="false" customHeight="false" outlineLevel="0" collapsed="false">
      <c r="A13575" s="37"/>
      <c r="B13575" s="38"/>
      <c r="C13575" s="39"/>
      <c r="D13575" s="39"/>
      <c r="E13575" s="40"/>
      <c r="F13575" s="41" t="str">
        <f aca="false">IF(A13575="","",INDEX(Assumptions!$B$16:$B$18,MATCH(C13575,Assumptions!$A$16:$A$18,0)))</f>
        <v/>
      </c>
      <c r="G13575" s="42" t="str">
        <f aca="false">IF(A13575="","",WORKDAY(B13575,F13575))</f>
        <v/>
      </c>
    </row>
    <row r="13576" customFormat="false" ht="15" hidden="false" customHeight="false" outlineLevel="0" collapsed="false">
      <c r="A13576" s="37"/>
      <c r="B13576" s="38"/>
      <c r="C13576" s="39"/>
      <c r="D13576" s="39"/>
      <c r="E13576" s="40"/>
      <c r="F13576" s="41" t="str">
        <f aca="false">IF(A13576="","",INDEX(Assumptions!$B$16:$B$18,MATCH(C13576,Assumptions!$A$16:$A$18,0)))</f>
        <v/>
      </c>
      <c r="G13576" s="42" t="str">
        <f aca="false">IF(A13576="","",WORKDAY(B13576,F13576))</f>
        <v/>
      </c>
    </row>
    <row r="13577" customFormat="false" ht="15" hidden="false" customHeight="false" outlineLevel="0" collapsed="false">
      <c r="A13577" s="37"/>
      <c r="B13577" s="38"/>
      <c r="C13577" s="39"/>
      <c r="D13577" s="39"/>
      <c r="E13577" s="40"/>
      <c r="F13577" s="41" t="str">
        <f aca="false">IF(A13577="","",INDEX(Assumptions!$B$16:$B$18,MATCH(C13577,Assumptions!$A$16:$A$18,0)))</f>
        <v/>
      </c>
      <c r="G13577" s="42" t="str">
        <f aca="false">IF(A13577="","",WORKDAY(B13577,F13577))</f>
        <v/>
      </c>
    </row>
    <row r="13578" customFormat="false" ht="15" hidden="false" customHeight="false" outlineLevel="0" collapsed="false">
      <c r="A13578" s="37"/>
      <c r="B13578" s="38"/>
      <c r="C13578" s="39"/>
      <c r="D13578" s="39"/>
      <c r="E13578" s="40"/>
      <c r="F13578" s="41" t="str">
        <f aca="false">IF(A13578="","",INDEX(Assumptions!$B$16:$B$18,MATCH(C13578,Assumptions!$A$16:$A$18,0)))</f>
        <v/>
      </c>
      <c r="G13578" s="42" t="str">
        <f aca="false">IF(A13578="","",WORKDAY(B13578,F13578))</f>
        <v/>
      </c>
    </row>
    <row r="13579" customFormat="false" ht="15" hidden="false" customHeight="false" outlineLevel="0" collapsed="false">
      <c r="A13579" s="37"/>
      <c r="B13579" s="38"/>
      <c r="C13579" s="39"/>
      <c r="D13579" s="39"/>
      <c r="E13579" s="40"/>
      <c r="F13579" s="41" t="str">
        <f aca="false">IF(A13579="","",INDEX(Assumptions!$B$16:$B$18,MATCH(C13579,Assumptions!$A$16:$A$18,0)))</f>
        <v/>
      </c>
      <c r="G13579" s="42" t="str">
        <f aca="false">IF(A13579="","",WORKDAY(B13579,F13579))</f>
        <v/>
      </c>
    </row>
    <row r="13580" customFormat="false" ht="15" hidden="false" customHeight="false" outlineLevel="0" collapsed="false">
      <c r="A13580" s="37"/>
      <c r="B13580" s="38"/>
      <c r="C13580" s="39"/>
      <c r="D13580" s="39"/>
      <c r="E13580" s="40"/>
      <c r="F13580" s="41" t="str">
        <f aca="false">IF(A13580="","",INDEX(Assumptions!$B$16:$B$18,MATCH(C13580,Assumptions!$A$16:$A$18,0)))</f>
        <v/>
      </c>
      <c r="G13580" s="42" t="str">
        <f aca="false">IF(A13580="","",WORKDAY(B13580,F13580))</f>
        <v/>
      </c>
    </row>
    <row r="13581" customFormat="false" ht="15" hidden="false" customHeight="false" outlineLevel="0" collapsed="false">
      <c r="A13581" s="37"/>
      <c r="B13581" s="38"/>
      <c r="C13581" s="39"/>
      <c r="D13581" s="39"/>
      <c r="E13581" s="40"/>
      <c r="F13581" s="41" t="str">
        <f aca="false">IF(A13581="","",INDEX(Assumptions!$B$16:$B$18,MATCH(C13581,Assumptions!$A$16:$A$18,0)))</f>
        <v/>
      </c>
      <c r="G13581" s="42" t="str">
        <f aca="false">IF(A13581="","",WORKDAY(B13581,F13581))</f>
        <v/>
      </c>
    </row>
    <row r="13582" customFormat="false" ht="15" hidden="false" customHeight="false" outlineLevel="0" collapsed="false">
      <c r="A13582" s="37"/>
      <c r="B13582" s="38"/>
      <c r="C13582" s="39"/>
      <c r="D13582" s="39"/>
      <c r="E13582" s="40"/>
      <c r="F13582" s="41" t="str">
        <f aca="false">IF(A13582="","",INDEX(Assumptions!$B$16:$B$18,MATCH(C13582,Assumptions!$A$16:$A$18,0)))</f>
        <v/>
      </c>
      <c r="G13582" s="42" t="str">
        <f aca="false">IF(A13582="","",WORKDAY(B13582,F13582))</f>
        <v/>
      </c>
    </row>
    <row r="13583" customFormat="false" ht="15" hidden="false" customHeight="false" outlineLevel="0" collapsed="false">
      <c r="A13583" s="37"/>
      <c r="B13583" s="38"/>
      <c r="C13583" s="39"/>
      <c r="D13583" s="39"/>
      <c r="E13583" s="40"/>
      <c r="F13583" s="41" t="str">
        <f aca="false">IF(A13583="","",INDEX(Assumptions!$B$16:$B$18,MATCH(C13583,Assumptions!$A$16:$A$18,0)))</f>
        <v/>
      </c>
      <c r="G13583" s="42" t="str">
        <f aca="false">IF(A13583="","",WORKDAY(B13583,F13583))</f>
        <v/>
      </c>
    </row>
    <row r="13584" customFormat="false" ht="15" hidden="false" customHeight="false" outlineLevel="0" collapsed="false">
      <c r="A13584" s="37"/>
      <c r="B13584" s="38"/>
      <c r="C13584" s="39"/>
      <c r="D13584" s="39"/>
      <c r="E13584" s="40"/>
      <c r="F13584" s="41" t="str">
        <f aca="false">IF(A13584="","",INDEX(Assumptions!$B$16:$B$18,MATCH(C13584,Assumptions!$A$16:$A$18,0)))</f>
        <v/>
      </c>
      <c r="G13584" s="42" t="str">
        <f aca="false">IF(A13584="","",WORKDAY(B13584,F13584))</f>
        <v/>
      </c>
    </row>
    <row r="13585" customFormat="false" ht="15" hidden="false" customHeight="false" outlineLevel="0" collapsed="false">
      <c r="A13585" s="37"/>
      <c r="B13585" s="38"/>
      <c r="C13585" s="39"/>
      <c r="D13585" s="39"/>
      <c r="E13585" s="40"/>
      <c r="F13585" s="41" t="str">
        <f aca="false">IF(A13585="","",INDEX(Assumptions!$B$16:$B$18,MATCH(C13585,Assumptions!$A$16:$A$18,0)))</f>
        <v/>
      </c>
      <c r="G13585" s="42" t="str">
        <f aca="false">IF(A13585="","",WORKDAY(B13585,F13585))</f>
        <v/>
      </c>
    </row>
    <row r="13586" customFormat="false" ht="15" hidden="false" customHeight="false" outlineLevel="0" collapsed="false">
      <c r="A13586" s="37"/>
      <c r="B13586" s="38"/>
      <c r="C13586" s="39"/>
      <c r="D13586" s="39"/>
      <c r="E13586" s="40"/>
      <c r="F13586" s="41" t="str">
        <f aca="false">IF(A13586="","",INDEX(Assumptions!$B$16:$B$18,MATCH(C13586,Assumptions!$A$16:$A$18,0)))</f>
        <v/>
      </c>
      <c r="G13586" s="42" t="str">
        <f aca="false">IF(A13586="","",WORKDAY(B13586,F13586))</f>
        <v/>
      </c>
    </row>
    <row r="13587" customFormat="false" ht="15" hidden="false" customHeight="false" outlineLevel="0" collapsed="false">
      <c r="A13587" s="37"/>
      <c r="B13587" s="38"/>
      <c r="C13587" s="39"/>
      <c r="D13587" s="39"/>
      <c r="E13587" s="40"/>
      <c r="F13587" s="41" t="str">
        <f aca="false">IF(A13587="","",INDEX(Assumptions!$B$16:$B$18,MATCH(C13587,Assumptions!$A$16:$A$18,0)))</f>
        <v/>
      </c>
      <c r="G13587" s="42" t="str">
        <f aca="false">IF(A13587="","",WORKDAY(B13587,F13587))</f>
        <v/>
      </c>
    </row>
    <row r="13588" customFormat="false" ht="15" hidden="false" customHeight="false" outlineLevel="0" collapsed="false">
      <c r="A13588" s="37"/>
      <c r="B13588" s="38"/>
      <c r="C13588" s="39"/>
      <c r="D13588" s="39"/>
      <c r="E13588" s="40"/>
      <c r="F13588" s="41" t="str">
        <f aca="false">IF(A13588="","",INDEX(Assumptions!$B$16:$B$18,MATCH(C13588,Assumptions!$A$16:$A$18,0)))</f>
        <v/>
      </c>
      <c r="G13588" s="42" t="str">
        <f aca="false">IF(A13588="","",WORKDAY(B13588,F13588))</f>
        <v/>
      </c>
    </row>
    <row r="13589" customFormat="false" ht="15" hidden="false" customHeight="false" outlineLevel="0" collapsed="false">
      <c r="A13589" s="37"/>
      <c r="B13589" s="38"/>
      <c r="C13589" s="39"/>
      <c r="D13589" s="39"/>
      <c r="E13589" s="40"/>
      <c r="F13589" s="41" t="str">
        <f aca="false">IF(A13589="","",INDEX(Assumptions!$B$16:$B$18,MATCH(C13589,Assumptions!$A$16:$A$18,0)))</f>
        <v/>
      </c>
      <c r="G13589" s="42" t="str">
        <f aca="false">IF(A13589="","",WORKDAY(B13589,F13589))</f>
        <v/>
      </c>
    </row>
    <row r="13590" customFormat="false" ht="15" hidden="false" customHeight="false" outlineLevel="0" collapsed="false">
      <c r="A13590" s="37"/>
      <c r="B13590" s="38"/>
      <c r="C13590" s="39"/>
      <c r="D13590" s="39"/>
      <c r="E13590" s="40"/>
      <c r="F13590" s="41" t="str">
        <f aca="false">IF(A13590="","",INDEX(Assumptions!$B$16:$B$18,MATCH(C13590,Assumptions!$A$16:$A$18,0)))</f>
        <v/>
      </c>
      <c r="G13590" s="42" t="str">
        <f aca="false">IF(A13590="","",WORKDAY(B13590,F13590))</f>
        <v/>
      </c>
    </row>
    <row r="13591" customFormat="false" ht="15" hidden="false" customHeight="false" outlineLevel="0" collapsed="false">
      <c r="A13591" s="37"/>
      <c r="B13591" s="38"/>
      <c r="C13591" s="39"/>
      <c r="D13591" s="39"/>
      <c r="E13591" s="40"/>
      <c r="F13591" s="41" t="str">
        <f aca="false">IF(A13591="","",INDEX(Assumptions!$B$16:$B$18,MATCH(C13591,Assumptions!$A$16:$A$18,0)))</f>
        <v/>
      </c>
      <c r="G13591" s="42" t="str">
        <f aca="false">IF(A13591="","",WORKDAY(B13591,F13591))</f>
        <v/>
      </c>
    </row>
    <row r="13592" customFormat="false" ht="15" hidden="false" customHeight="false" outlineLevel="0" collapsed="false">
      <c r="A13592" s="37"/>
      <c r="B13592" s="38"/>
      <c r="C13592" s="39"/>
      <c r="D13592" s="39"/>
      <c r="E13592" s="40"/>
      <c r="F13592" s="41" t="str">
        <f aca="false">IF(A13592="","",INDEX(Assumptions!$B$16:$B$18,MATCH(C13592,Assumptions!$A$16:$A$18,0)))</f>
        <v/>
      </c>
      <c r="G13592" s="42" t="str">
        <f aca="false">IF(A13592="","",WORKDAY(B13592,F13592))</f>
        <v/>
      </c>
    </row>
    <row r="13593" customFormat="false" ht="15" hidden="false" customHeight="false" outlineLevel="0" collapsed="false">
      <c r="A13593" s="37"/>
      <c r="B13593" s="38"/>
      <c r="C13593" s="39"/>
      <c r="D13593" s="39"/>
      <c r="E13593" s="40"/>
      <c r="F13593" s="41" t="str">
        <f aca="false">IF(A13593="","",INDEX(Assumptions!$B$16:$B$18,MATCH(C13593,Assumptions!$A$16:$A$18,0)))</f>
        <v/>
      </c>
      <c r="G13593" s="42" t="str">
        <f aca="false">IF(A13593="","",WORKDAY(B13593,F13593))</f>
        <v/>
      </c>
    </row>
    <row r="13594" customFormat="false" ht="15" hidden="false" customHeight="false" outlineLevel="0" collapsed="false">
      <c r="A13594" s="37"/>
      <c r="B13594" s="38"/>
      <c r="C13594" s="39"/>
      <c r="D13594" s="39"/>
      <c r="E13594" s="40"/>
      <c r="F13594" s="41" t="str">
        <f aca="false">IF(A13594="","",INDEX(Assumptions!$B$16:$B$18,MATCH(C13594,Assumptions!$A$16:$A$18,0)))</f>
        <v/>
      </c>
      <c r="G13594" s="42" t="str">
        <f aca="false">IF(A13594="","",WORKDAY(B13594,F13594))</f>
        <v/>
      </c>
    </row>
    <row r="13595" customFormat="false" ht="15" hidden="false" customHeight="false" outlineLevel="0" collapsed="false">
      <c r="A13595" s="37"/>
      <c r="B13595" s="38"/>
      <c r="C13595" s="39"/>
      <c r="D13595" s="39"/>
      <c r="E13595" s="40"/>
      <c r="F13595" s="41" t="str">
        <f aca="false">IF(A13595="","",INDEX(Assumptions!$B$16:$B$18,MATCH(C13595,Assumptions!$A$16:$A$18,0)))</f>
        <v/>
      </c>
      <c r="G13595" s="42" t="str">
        <f aca="false">IF(A13595="","",WORKDAY(B13595,F13595))</f>
        <v/>
      </c>
    </row>
    <row r="13596" customFormat="false" ht="15" hidden="false" customHeight="false" outlineLevel="0" collapsed="false">
      <c r="A13596" s="37"/>
      <c r="B13596" s="38"/>
      <c r="C13596" s="39"/>
      <c r="D13596" s="39"/>
      <c r="E13596" s="40"/>
      <c r="F13596" s="41" t="str">
        <f aca="false">IF(A13596="","",INDEX(Assumptions!$B$16:$B$18,MATCH(C13596,Assumptions!$A$16:$A$18,0)))</f>
        <v/>
      </c>
      <c r="G13596" s="42" t="str">
        <f aca="false">IF(A13596="","",WORKDAY(B13596,F13596))</f>
        <v/>
      </c>
    </row>
    <row r="13597" customFormat="false" ht="15" hidden="false" customHeight="false" outlineLevel="0" collapsed="false">
      <c r="A13597" s="37"/>
      <c r="B13597" s="38"/>
      <c r="C13597" s="39"/>
      <c r="D13597" s="39"/>
      <c r="E13597" s="40"/>
      <c r="F13597" s="41" t="str">
        <f aca="false">IF(A13597="","",INDEX(Assumptions!$B$16:$B$18,MATCH(C13597,Assumptions!$A$16:$A$18,0)))</f>
        <v/>
      </c>
      <c r="G13597" s="42" t="str">
        <f aca="false">IF(A13597="","",WORKDAY(B13597,F13597))</f>
        <v/>
      </c>
    </row>
    <row r="13598" customFormat="false" ht="15" hidden="false" customHeight="false" outlineLevel="0" collapsed="false">
      <c r="A13598" s="37"/>
      <c r="B13598" s="38"/>
      <c r="C13598" s="39"/>
      <c r="D13598" s="39"/>
      <c r="E13598" s="40"/>
      <c r="F13598" s="41" t="str">
        <f aca="false">IF(A13598="","",INDEX(Assumptions!$B$16:$B$18,MATCH(C13598,Assumptions!$A$16:$A$18,0)))</f>
        <v/>
      </c>
      <c r="G13598" s="42" t="str">
        <f aca="false">IF(A13598="","",WORKDAY(B13598,F13598))</f>
        <v/>
      </c>
    </row>
    <row r="13599" customFormat="false" ht="15" hidden="false" customHeight="false" outlineLevel="0" collapsed="false">
      <c r="A13599" s="37"/>
      <c r="B13599" s="38"/>
      <c r="C13599" s="39"/>
      <c r="D13599" s="39"/>
      <c r="E13599" s="40"/>
      <c r="F13599" s="41" t="str">
        <f aca="false">IF(A13599="","",INDEX(Assumptions!$B$16:$B$18,MATCH(C13599,Assumptions!$A$16:$A$18,0)))</f>
        <v/>
      </c>
      <c r="G13599" s="42" t="str">
        <f aca="false">IF(A13599="","",WORKDAY(B13599,F13599))</f>
        <v/>
      </c>
    </row>
    <row r="13600" customFormat="false" ht="15" hidden="false" customHeight="false" outlineLevel="0" collapsed="false">
      <c r="A13600" s="37"/>
      <c r="B13600" s="38"/>
      <c r="C13600" s="39"/>
      <c r="D13600" s="39"/>
      <c r="E13600" s="40"/>
      <c r="F13600" s="41" t="str">
        <f aca="false">IF(A13600="","",INDEX(Assumptions!$B$16:$B$18,MATCH(C13600,Assumptions!$A$16:$A$18,0)))</f>
        <v/>
      </c>
      <c r="G13600" s="42" t="str">
        <f aca="false">IF(A13600="","",WORKDAY(B13600,F13600))</f>
        <v/>
      </c>
    </row>
    <row r="13601" customFormat="false" ht="15" hidden="false" customHeight="false" outlineLevel="0" collapsed="false">
      <c r="A13601" s="37"/>
      <c r="B13601" s="38"/>
      <c r="C13601" s="39"/>
      <c r="D13601" s="39"/>
      <c r="E13601" s="40"/>
      <c r="F13601" s="41" t="str">
        <f aca="false">IF(A13601="","",INDEX(Assumptions!$B$16:$B$18,MATCH(C13601,Assumptions!$A$16:$A$18,0)))</f>
        <v/>
      </c>
      <c r="G13601" s="42" t="str">
        <f aca="false">IF(A13601="","",WORKDAY(B13601,F13601))</f>
        <v/>
      </c>
    </row>
    <row r="13602" customFormat="false" ht="15" hidden="false" customHeight="false" outlineLevel="0" collapsed="false">
      <c r="A13602" s="37"/>
      <c r="B13602" s="38"/>
      <c r="C13602" s="39"/>
      <c r="D13602" s="39"/>
      <c r="E13602" s="40"/>
      <c r="F13602" s="41" t="str">
        <f aca="false">IF(A13602="","",INDEX(Assumptions!$B$16:$B$18,MATCH(C13602,Assumptions!$A$16:$A$18,0)))</f>
        <v/>
      </c>
      <c r="G13602" s="42" t="str">
        <f aca="false">IF(A13602="","",WORKDAY(B13602,F13602))</f>
        <v/>
      </c>
    </row>
    <row r="13603" customFormat="false" ht="15" hidden="false" customHeight="false" outlineLevel="0" collapsed="false">
      <c r="A13603" s="37"/>
      <c r="B13603" s="38"/>
      <c r="C13603" s="39"/>
      <c r="D13603" s="39"/>
      <c r="E13603" s="40"/>
      <c r="F13603" s="41" t="str">
        <f aca="false">IF(A13603="","",INDEX(Assumptions!$B$16:$B$18,MATCH(C13603,Assumptions!$A$16:$A$18,0)))</f>
        <v/>
      </c>
      <c r="G13603" s="42" t="str">
        <f aca="false">IF(A13603="","",WORKDAY(B13603,F13603))</f>
        <v/>
      </c>
    </row>
    <row r="13604" customFormat="false" ht="15" hidden="false" customHeight="false" outlineLevel="0" collapsed="false">
      <c r="A13604" s="37"/>
      <c r="B13604" s="38"/>
      <c r="C13604" s="39"/>
      <c r="D13604" s="39"/>
      <c r="E13604" s="40"/>
      <c r="F13604" s="41" t="str">
        <f aca="false">IF(A13604="","",INDEX(Assumptions!$B$16:$B$18,MATCH(C13604,Assumptions!$A$16:$A$18,0)))</f>
        <v/>
      </c>
      <c r="G13604" s="42" t="str">
        <f aca="false">IF(A13604="","",WORKDAY(B13604,F13604))</f>
        <v/>
      </c>
    </row>
    <row r="13605" customFormat="false" ht="15" hidden="false" customHeight="false" outlineLevel="0" collapsed="false">
      <c r="A13605" s="37"/>
      <c r="B13605" s="38"/>
      <c r="C13605" s="39"/>
      <c r="D13605" s="39"/>
      <c r="E13605" s="40"/>
      <c r="F13605" s="41" t="str">
        <f aca="false">IF(A13605="","",INDEX(Assumptions!$B$16:$B$18,MATCH(C13605,Assumptions!$A$16:$A$18,0)))</f>
        <v/>
      </c>
      <c r="G13605" s="42" t="str">
        <f aca="false">IF(A13605="","",WORKDAY(B13605,F13605))</f>
        <v/>
      </c>
    </row>
    <row r="13606" customFormat="false" ht="15" hidden="false" customHeight="false" outlineLevel="0" collapsed="false">
      <c r="A13606" s="37"/>
      <c r="B13606" s="38"/>
      <c r="C13606" s="39"/>
      <c r="D13606" s="39"/>
      <c r="E13606" s="40"/>
      <c r="F13606" s="41" t="str">
        <f aca="false">IF(A13606="","",INDEX(Assumptions!$B$16:$B$18,MATCH(C13606,Assumptions!$A$16:$A$18,0)))</f>
        <v/>
      </c>
      <c r="G13606" s="42" t="str">
        <f aca="false">IF(A13606="","",WORKDAY(B13606,F13606))</f>
        <v/>
      </c>
    </row>
    <row r="13607" customFormat="false" ht="15" hidden="false" customHeight="false" outlineLevel="0" collapsed="false">
      <c r="A13607" s="37"/>
      <c r="B13607" s="38"/>
      <c r="C13607" s="39"/>
      <c r="D13607" s="39"/>
      <c r="E13607" s="40"/>
      <c r="F13607" s="41" t="str">
        <f aca="false">IF(A13607="","",INDEX(Assumptions!$B$16:$B$18,MATCH(C13607,Assumptions!$A$16:$A$18,0)))</f>
        <v/>
      </c>
      <c r="G13607" s="42" t="str">
        <f aca="false">IF(A13607="","",WORKDAY(B13607,F13607))</f>
        <v/>
      </c>
    </row>
    <row r="13608" customFormat="false" ht="15" hidden="false" customHeight="false" outlineLevel="0" collapsed="false">
      <c r="A13608" s="37"/>
      <c r="B13608" s="38"/>
      <c r="C13608" s="39"/>
      <c r="D13608" s="39"/>
      <c r="E13608" s="40"/>
      <c r="F13608" s="41" t="str">
        <f aca="false">IF(A13608="","",INDEX(Assumptions!$B$16:$B$18,MATCH(C13608,Assumptions!$A$16:$A$18,0)))</f>
        <v/>
      </c>
      <c r="G13608" s="42" t="str">
        <f aca="false">IF(A13608="","",WORKDAY(B13608,F13608))</f>
        <v/>
      </c>
    </row>
    <row r="13609" customFormat="false" ht="15" hidden="false" customHeight="false" outlineLevel="0" collapsed="false">
      <c r="A13609" s="37"/>
      <c r="B13609" s="38"/>
      <c r="C13609" s="39"/>
      <c r="D13609" s="39"/>
      <c r="E13609" s="40"/>
      <c r="F13609" s="41" t="str">
        <f aca="false">IF(A13609="","",INDEX(Assumptions!$B$16:$B$18,MATCH(C13609,Assumptions!$A$16:$A$18,0)))</f>
        <v/>
      </c>
      <c r="G13609" s="42" t="str">
        <f aca="false">IF(A13609="","",WORKDAY(B13609,F13609))</f>
        <v/>
      </c>
    </row>
    <row r="13610" customFormat="false" ht="15" hidden="false" customHeight="false" outlineLevel="0" collapsed="false">
      <c r="A13610" s="37"/>
      <c r="B13610" s="38"/>
      <c r="C13610" s="39"/>
      <c r="D13610" s="39"/>
      <c r="E13610" s="40"/>
      <c r="F13610" s="41" t="str">
        <f aca="false">IF(A13610="","",INDEX(Assumptions!$B$16:$B$18,MATCH(C13610,Assumptions!$A$16:$A$18,0)))</f>
        <v/>
      </c>
      <c r="G13610" s="42" t="str">
        <f aca="false">IF(A13610="","",WORKDAY(B13610,F13610))</f>
        <v/>
      </c>
    </row>
    <row r="13611" customFormat="false" ht="15" hidden="false" customHeight="false" outlineLevel="0" collapsed="false">
      <c r="A13611" s="37"/>
      <c r="B13611" s="38"/>
      <c r="C13611" s="39"/>
      <c r="D13611" s="39"/>
      <c r="E13611" s="40"/>
      <c r="F13611" s="41" t="str">
        <f aca="false">IF(A13611="","",INDEX(Assumptions!$B$16:$B$18,MATCH(C13611,Assumptions!$A$16:$A$18,0)))</f>
        <v/>
      </c>
      <c r="G13611" s="42" t="str">
        <f aca="false">IF(A13611="","",WORKDAY(B13611,F13611))</f>
        <v/>
      </c>
    </row>
    <row r="13612" customFormat="false" ht="15" hidden="false" customHeight="false" outlineLevel="0" collapsed="false">
      <c r="A13612" s="37"/>
      <c r="B13612" s="38"/>
      <c r="C13612" s="39"/>
      <c r="D13612" s="39"/>
      <c r="E13612" s="40"/>
      <c r="F13612" s="41" t="str">
        <f aca="false">IF(A13612="","",INDEX(Assumptions!$B$16:$B$18,MATCH(C13612,Assumptions!$A$16:$A$18,0)))</f>
        <v/>
      </c>
      <c r="G13612" s="42" t="str">
        <f aca="false">IF(A13612="","",WORKDAY(B13612,F13612))</f>
        <v/>
      </c>
    </row>
    <row r="13613" customFormat="false" ht="15" hidden="false" customHeight="false" outlineLevel="0" collapsed="false">
      <c r="A13613" s="37"/>
      <c r="B13613" s="38"/>
      <c r="C13613" s="39"/>
      <c r="D13613" s="39"/>
      <c r="E13613" s="40"/>
      <c r="F13613" s="41" t="str">
        <f aca="false">IF(A13613="","",INDEX(Assumptions!$B$16:$B$18,MATCH(C13613,Assumptions!$A$16:$A$18,0)))</f>
        <v/>
      </c>
      <c r="G13613" s="42" t="str">
        <f aca="false">IF(A13613="","",WORKDAY(B13613,F13613))</f>
        <v/>
      </c>
    </row>
    <row r="13614" customFormat="false" ht="15" hidden="false" customHeight="false" outlineLevel="0" collapsed="false">
      <c r="A13614" s="37"/>
      <c r="B13614" s="38"/>
      <c r="C13614" s="39"/>
      <c r="D13614" s="39"/>
      <c r="E13614" s="40"/>
      <c r="F13614" s="41" t="str">
        <f aca="false">IF(A13614="","",INDEX(Assumptions!$B$16:$B$18,MATCH(C13614,Assumptions!$A$16:$A$18,0)))</f>
        <v/>
      </c>
      <c r="G13614" s="42" t="str">
        <f aca="false">IF(A13614="","",WORKDAY(B13614,F13614))</f>
        <v/>
      </c>
    </row>
    <row r="13615" customFormat="false" ht="15" hidden="false" customHeight="false" outlineLevel="0" collapsed="false">
      <c r="A13615" s="37"/>
      <c r="B13615" s="38"/>
      <c r="C13615" s="39"/>
      <c r="D13615" s="39"/>
      <c r="E13615" s="40"/>
      <c r="F13615" s="41" t="str">
        <f aca="false">IF(A13615="","",INDEX(Assumptions!$B$16:$B$18,MATCH(C13615,Assumptions!$A$16:$A$18,0)))</f>
        <v/>
      </c>
      <c r="G13615" s="42" t="str">
        <f aca="false">IF(A13615="","",WORKDAY(B13615,F13615))</f>
        <v/>
      </c>
    </row>
    <row r="13616" customFormat="false" ht="15" hidden="false" customHeight="false" outlineLevel="0" collapsed="false">
      <c r="A13616" s="37"/>
      <c r="B13616" s="38"/>
      <c r="C13616" s="39"/>
      <c r="D13616" s="39"/>
      <c r="E13616" s="40"/>
      <c r="F13616" s="41" t="str">
        <f aca="false">IF(A13616="","",INDEX(Assumptions!$B$16:$B$18,MATCH(C13616,Assumptions!$A$16:$A$18,0)))</f>
        <v/>
      </c>
      <c r="G13616" s="42" t="str">
        <f aca="false">IF(A13616="","",WORKDAY(B13616,F13616))</f>
        <v/>
      </c>
    </row>
    <row r="13617" customFormat="false" ht="15" hidden="false" customHeight="false" outlineLevel="0" collapsed="false">
      <c r="A13617" s="37"/>
      <c r="B13617" s="38"/>
      <c r="C13617" s="39"/>
      <c r="D13617" s="39"/>
      <c r="E13617" s="40"/>
      <c r="F13617" s="41" t="str">
        <f aca="false">IF(A13617="","",INDEX(Assumptions!$B$16:$B$18,MATCH(C13617,Assumptions!$A$16:$A$18,0)))</f>
        <v/>
      </c>
      <c r="G13617" s="42" t="str">
        <f aca="false">IF(A13617="","",WORKDAY(B13617,F13617))</f>
        <v/>
      </c>
    </row>
    <row r="13618" customFormat="false" ht="15" hidden="false" customHeight="false" outlineLevel="0" collapsed="false">
      <c r="A13618" s="37"/>
      <c r="B13618" s="38"/>
      <c r="C13618" s="39"/>
      <c r="D13618" s="39"/>
      <c r="E13618" s="40"/>
      <c r="F13618" s="41" t="str">
        <f aca="false">IF(A13618="","",INDEX(Assumptions!$B$16:$B$18,MATCH(C13618,Assumptions!$A$16:$A$18,0)))</f>
        <v/>
      </c>
      <c r="G13618" s="42" t="str">
        <f aca="false">IF(A13618="","",WORKDAY(B13618,F13618))</f>
        <v/>
      </c>
    </row>
    <row r="13619" customFormat="false" ht="15" hidden="false" customHeight="false" outlineLevel="0" collapsed="false">
      <c r="A13619" s="37"/>
      <c r="B13619" s="38"/>
      <c r="C13619" s="39"/>
      <c r="D13619" s="39"/>
      <c r="E13619" s="40"/>
      <c r="F13619" s="41" t="str">
        <f aca="false">IF(A13619="","",INDEX(Assumptions!$B$16:$B$18,MATCH(C13619,Assumptions!$A$16:$A$18,0)))</f>
        <v/>
      </c>
      <c r="G13619" s="42" t="str">
        <f aca="false">IF(A13619="","",WORKDAY(B13619,F13619))</f>
        <v/>
      </c>
    </row>
    <row r="13620" customFormat="false" ht="15" hidden="false" customHeight="false" outlineLevel="0" collapsed="false">
      <c r="A13620" s="37"/>
      <c r="B13620" s="38"/>
      <c r="C13620" s="39"/>
      <c r="D13620" s="39"/>
      <c r="E13620" s="40"/>
      <c r="F13620" s="41" t="str">
        <f aca="false">IF(A13620="","",INDEX(Assumptions!$B$16:$B$18,MATCH(C13620,Assumptions!$A$16:$A$18,0)))</f>
        <v/>
      </c>
      <c r="G13620" s="42" t="str">
        <f aca="false">IF(A13620="","",WORKDAY(B13620,F13620))</f>
        <v/>
      </c>
    </row>
    <row r="13621" customFormat="false" ht="15" hidden="false" customHeight="false" outlineLevel="0" collapsed="false">
      <c r="A13621" s="37"/>
      <c r="B13621" s="38"/>
      <c r="C13621" s="39"/>
      <c r="D13621" s="39"/>
      <c r="E13621" s="40"/>
      <c r="F13621" s="41" t="str">
        <f aca="false">IF(A13621="","",INDEX(Assumptions!$B$16:$B$18,MATCH(C13621,Assumptions!$A$16:$A$18,0)))</f>
        <v/>
      </c>
      <c r="G13621" s="42" t="str">
        <f aca="false">IF(A13621="","",WORKDAY(B13621,F13621))</f>
        <v/>
      </c>
    </row>
    <row r="13622" customFormat="false" ht="15" hidden="false" customHeight="false" outlineLevel="0" collapsed="false">
      <c r="A13622" s="37"/>
      <c r="B13622" s="38"/>
      <c r="C13622" s="39"/>
      <c r="D13622" s="39"/>
      <c r="E13622" s="40"/>
      <c r="F13622" s="41" t="str">
        <f aca="false">IF(A13622="","",INDEX(Assumptions!$B$16:$B$18,MATCH(C13622,Assumptions!$A$16:$A$18,0)))</f>
        <v/>
      </c>
      <c r="G13622" s="42" t="str">
        <f aca="false">IF(A13622="","",WORKDAY(B13622,F13622))</f>
        <v/>
      </c>
    </row>
    <row r="13623" customFormat="false" ht="15" hidden="false" customHeight="false" outlineLevel="0" collapsed="false">
      <c r="A13623" s="37"/>
      <c r="B13623" s="38"/>
      <c r="C13623" s="39"/>
      <c r="D13623" s="39"/>
      <c r="E13623" s="40"/>
      <c r="F13623" s="41" t="str">
        <f aca="false">IF(A13623="","",INDEX(Assumptions!$B$16:$B$18,MATCH(C13623,Assumptions!$A$16:$A$18,0)))</f>
        <v/>
      </c>
      <c r="G13623" s="42" t="str">
        <f aca="false">IF(A13623="","",WORKDAY(B13623,F13623))</f>
        <v/>
      </c>
    </row>
    <row r="13624" customFormat="false" ht="15" hidden="false" customHeight="false" outlineLevel="0" collapsed="false">
      <c r="A13624" s="37"/>
      <c r="B13624" s="38"/>
      <c r="C13624" s="39"/>
      <c r="D13624" s="39"/>
      <c r="E13624" s="40"/>
      <c r="F13624" s="41" t="str">
        <f aca="false">IF(A13624="","",INDEX(Assumptions!$B$16:$B$18,MATCH(C13624,Assumptions!$A$16:$A$18,0)))</f>
        <v/>
      </c>
      <c r="G13624" s="42" t="str">
        <f aca="false">IF(A13624="","",WORKDAY(B13624,F13624))</f>
        <v/>
      </c>
    </row>
    <row r="13625" customFormat="false" ht="15" hidden="false" customHeight="false" outlineLevel="0" collapsed="false">
      <c r="A13625" s="37"/>
      <c r="B13625" s="38"/>
      <c r="C13625" s="39"/>
      <c r="D13625" s="39"/>
      <c r="E13625" s="40"/>
      <c r="F13625" s="41" t="str">
        <f aca="false">IF(A13625="","",INDEX(Assumptions!$B$16:$B$18,MATCH(C13625,Assumptions!$A$16:$A$18,0)))</f>
        <v/>
      </c>
      <c r="G13625" s="42" t="str">
        <f aca="false">IF(A13625="","",WORKDAY(B13625,F13625))</f>
        <v/>
      </c>
    </row>
    <row r="13626" customFormat="false" ht="15" hidden="false" customHeight="false" outlineLevel="0" collapsed="false">
      <c r="A13626" s="37"/>
      <c r="B13626" s="38"/>
      <c r="C13626" s="39"/>
      <c r="D13626" s="39"/>
      <c r="E13626" s="40"/>
      <c r="F13626" s="41" t="str">
        <f aca="false">IF(A13626="","",INDEX(Assumptions!$B$16:$B$18,MATCH(C13626,Assumptions!$A$16:$A$18,0)))</f>
        <v/>
      </c>
      <c r="G13626" s="42" t="str">
        <f aca="false">IF(A13626="","",WORKDAY(B13626,F13626))</f>
        <v/>
      </c>
    </row>
    <row r="13627" customFormat="false" ht="15" hidden="false" customHeight="false" outlineLevel="0" collapsed="false">
      <c r="A13627" s="37"/>
      <c r="B13627" s="38"/>
      <c r="C13627" s="39"/>
      <c r="D13627" s="39"/>
      <c r="E13627" s="40"/>
      <c r="F13627" s="41" t="str">
        <f aca="false">IF(A13627="","",INDEX(Assumptions!$B$16:$B$18,MATCH(C13627,Assumptions!$A$16:$A$18,0)))</f>
        <v/>
      </c>
      <c r="G13627" s="42" t="str">
        <f aca="false">IF(A13627="","",WORKDAY(B13627,F13627))</f>
        <v/>
      </c>
    </row>
    <row r="13628" customFormat="false" ht="15" hidden="false" customHeight="false" outlineLevel="0" collapsed="false">
      <c r="A13628" s="37"/>
      <c r="B13628" s="38"/>
      <c r="C13628" s="39"/>
      <c r="D13628" s="39"/>
      <c r="E13628" s="40"/>
      <c r="F13628" s="41" t="str">
        <f aca="false">IF(A13628="","",INDEX(Assumptions!$B$16:$B$18,MATCH(C13628,Assumptions!$A$16:$A$18,0)))</f>
        <v/>
      </c>
      <c r="G13628" s="42" t="str">
        <f aca="false">IF(A13628="","",WORKDAY(B13628,F13628))</f>
        <v/>
      </c>
    </row>
    <row r="13629" customFormat="false" ht="15" hidden="false" customHeight="false" outlineLevel="0" collapsed="false">
      <c r="A13629" s="37"/>
      <c r="B13629" s="38"/>
      <c r="C13629" s="39"/>
      <c r="D13629" s="39"/>
      <c r="E13629" s="40"/>
      <c r="F13629" s="41" t="str">
        <f aca="false">IF(A13629="","",INDEX(Assumptions!$B$16:$B$18,MATCH(C13629,Assumptions!$A$16:$A$18,0)))</f>
        <v/>
      </c>
      <c r="G13629" s="42" t="str">
        <f aca="false">IF(A13629="","",WORKDAY(B13629,F13629))</f>
        <v/>
      </c>
    </row>
    <row r="13630" customFormat="false" ht="15" hidden="false" customHeight="false" outlineLevel="0" collapsed="false">
      <c r="A13630" s="37"/>
      <c r="B13630" s="38"/>
      <c r="C13630" s="39"/>
      <c r="D13630" s="39"/>
      <c r="E13630" s="40"/>
      <c r="F13630" s="41" t="str">
        <f aca="false">IF(A13630="","",INDEX(Assumptions!$B$16:$B$18,MATCH(C13630,Assumptions!$A$16:$A$18,0)))</f>
        <v/>
      </c>
      <c r="G13630" s="42" t="str">
        <f aca="false">IF(A13630="","",WORKDAY(B13630,F13630))</f>
        <v/>
      </c>
    </row>
    <row r="13631" customFormat="false" ht="15" hidden="false" customHeight="false" outlineLevel="0" collapsed="false">
      <c r="A13631" s="37"/>
      <c r="B13631" s="38"/>
      <c r="C13631" s="39"/>
      <c r="D13631" s="39"/>
      <c r="E13631" s="40"/>
      <c r="F13631" s="41" t="str">
        <f aca="false">IF(A13631="","",INDEX(Assumptions!$B$16:$B$18,MATCH(C13631,Assumptions!$A$16:$A$18,0)))</f>
        <v/>
      </c>
      <c r="G13631" s="42" t="str">
        <f aca="false">IF(A13631="","",WORKDAY(B13631,F13631))</f>
        <v/>
      </c>
    </row>
    <row r="13632" customFormat="false" ht="15" hidden="false" customHeight="false" outlineLevel="0" collapsed="false">
      <c r="A13632" s="37"/>
      <c r="B13632" s="38"/>
      <c r="C13632" s="39"/>
      <c r="D13632" s="39"/>
      <c r="E13632" s="40"/>
      <c r="F13632" s="41" t="str">
        <f aca="false">IF(A13632="","",INDEX(Assumptions!$B$16:$B$18,MATCH(C13632,Assumptions!$A$16:$A$18,0)))</f>
        <v/>
      </c>
      <c r="G13632" s="42" t="str">
        <f aca="false">IF(A13632="","",WORKDAY(B13632,F13632))</f>
        <v/>
      </c>
    </row>
    <row r="13633" customFormat="false" ht="15" hidden="false" customHeight="false" outlineLevel="0" collapsed="false">
      <c r="A13633" s="37"/>
      <c r="B13633" s="38"/>
      <c r="C13633" s="39"/>
      <c r="D13633" s="39"/>
      <c r="E13633" s="40"/>
      <c r="F13633" s="41" t="str">
        <f aca="false">IF(A13633="","",INDEX(Assumptions!$B$16:$B$18,MATCH(C13633,Assumptions!$A$16:$A$18,0)))</f>
        <v/>
      </c>
      <c r="G13633" s="42" t="str">
        <f aca="false">IF(A13633="","",WORKDAY(B13633,F13633))</f>
        <v/>
      </c>
    </row>
    <row r="13634" customFormat="false" ht="15" hidden="false" customHeight="false" outlineLevel="0" collapsed="false">
      <c r="A13634" s="37"/>
      <c r="B13634" s="38"/>
      <c r="C13634" s="39"/>
      <c r="D13634" s="39"/>
      <c r="E13634" s="40"/>
      <c r="F13634" s="41" t="str">
        <f aca="false">IF(A13634="","",INDEX(Assumptions!$B$16:$B$18,MATCH(C13634,Assumptions!$A$16:$A$18,0)))</f>
        <v/>
      </c>
      <c r="G13634" s="42" t="str">
        <f aca="false">IF(A13634="","",WORKDAY(B13634,F13634))</f>
        <v/>
      </c>
    </row>
    <row r="13635" customFormat="false" ht="15" hidden="false" customHeight="false" outlineLevel="0" collapsed="false">
      <c r="A13635" s="37"/>
      <c r="B13635" s="38"/>
      <c r="C13635" s="39"/>
      <c r="D13635" s="39"/>
      <c r="E13635" s="40"/>
      <c r="F13635" s="41" t="str">
        <f aca="false">IF(A13635="","",INDEX(Assumptions!$B$16:$B$18,MATCH(C13635,Assumptions!$A$16:$A$18,0)))</f>
        <v/>
      </c>
      <c r="G13635" s="42" t="str">
        <f aca="false">IF(A13635="","",WORKDAY(B13635,F13635))</f>
        <v/>
      </c>
    </row>
    <row r="13636" customFormat="false" ht="15" hidden="false" customHeight="false" outlineLevel="0" collapsed="false">
      <c r="A13636" s="37"/>
      <c r="B13636" s="38"/>
      <c r="C13636" s="39"/>
      <c r="D13636" s="39"/>
      <c r="E13636" s="40"/>
      <c r="F13636" s="41" t="str">
        <f aca="false">IF(A13636="","",INDEX(Assumptions!$B$16:$B$18,MATCH(C13636,Assumptions!$A$16:$A$18,0)))</f>
        <v/>
      </c>
      <c r="G13636" s="42" t="str">
        <f aca="false">IF(A13636="","",WORKDAY(B13636,F13636))</f>
        <v/>
      </c>
    </row>
    <row r="13637" customFormat="false" ht="15" hidden="false" customHeight="false" outlineLevel="0" collapsed="false">
      <c r="A13637" s="37"/>
      <c r="B13637" s="38"/>
      <c r="C13637" s="39"/>
      <c r="D13637" s="39"/>
      <c r="E13637" s="40"/>
      <c r="F13637" s="41" t="str">
        <f aca="false">IF(A13637="","",INDEX(Assumptions!$B$16:$B$18,MATCH(C13637,Assumptions!$A$16:$A$18,0)))</f>
        <v/>
      </c>
      <c r="G13637" s="42" t="str">
        <f aca="false">IF(A13637="","",WORKDAY(B13637,F13637))</f>
        <v/>
      </c>
    </row>
    <row r="13638" customFormat="false" ht="15" hidden="false" customHeight="false" outlineLevel="0" collapsed="false">
      <c r="A13638" s="37"/>
      <c r="B13638" s="38"/>
      <c r="C13638" s="39"/>
      <c r="D13638" s="39"/>
      <c r="E13638" s="40"/>
      <c r="F13638" s="41" t="str">
        <f aca="false">IF(A13638="","",INDEX(Assumptions!$B$16:$B$18,MATCH(C13638,Assumptions!$A$16:$A$18,0)))</f>
        <v/>
      </c>
      <c r="G13638" s="42" t="str">
        <f aca="false">IF(A13638="","",WORKDAY(B13638,F13638))</f>
        <v/>
      </c>
    </row>
    <row r="13639" customFormat="false" ht="15" hidden="false" customHeight="false" outlineLevel="0" collapsed="false">
      <c r="A13639" s="37"/>
      <c r="B13639" s="38"/>
      <c r="C13639" s="39"/>
      <c r="D13639" s="39"/>
      <c r="E13639" s="40"/>
      <c r="F13639" s="41" t="str">
        <f aca="false">IF(A13639="","",INDEX(Assumptions!$B$16:$B$18,MATCH(C13639,Assumptions!$A$16:$A$18,0)))</f>
        <v/>
      </c>
      <c r="G13639" s="42" t="str">
        <f aca="false">IF(A13639="","",WORKDAY(B13639,F13639))</f>
        <v/>
      </c>
    </row>
    <row r="13640" customFormat="false" ht="15" hidden="false" customHeight="false" outlineLevel="0" collapsed="false">
      <c r="A13640" s="37"/>
      <c r="B13640" s="38"/>
      <c r="C13640" s="39"/>
      <c r="D13640" s="39"/>
      <c r="E13640" s="40"/>
      <c r="F13640" s="41" t="str">
        <f aca="false">IF(A13640="","",INDEX(Assumptions!$B$16:$B$18,MATCH(C13640,Assumptions!$A$16:$A$18,0)))</f>
        <v/>
      </c>
      <c r="G13640" s="42" t="str">
        <f aca="false">IF(A13640="","",WORKDAY(B13640,F13640))</f>
        <v/>
      </c>
    </row>
    <row r="13641" customFormat="false" ht="15" hidden="false" customHeight="false" outlineLevel="0" collapsed="false">
      <c r="A13641" s="37"/>
      <c r="B13641" s="38"/>
      <c r="C13641" s="39"/>
      <c r="D13641" s="39"/>
      <c r="E13641" s="40"/>
      <c r="F13641" s="41" t="str">
        <f aca="false">IF(A13641="","",INDEX(Assumptions!$B$16:$B$18,MATCH(C13641,Assumptions!$A$16:$A$18,0)))</f>
        <v/>
      </c>
      <c r="G13641" s="42" t="str">
        <f aca="false">IF(A13641="","",WORKDAY(B13641,F13641))</f>
        <v/>
      </c>
    </row>
    <row r="13642" customFormat="false" ht="15" hidden="false" customHeight="false" outlineLevel="0" collapsed="false">
      <c r="A13642" s="37"/>
      <c r="B13642" s="38"/>
      <c r="C13642" s="39"/>
      <c r="D13642" s="39"/>
      <c r="E13642" s="40"/>
      <c r="F13642" s="41" t="str">
        <f aca="false">IF(A13642="","",INDEX(Assumptions!$B$16:$B$18,MATCH(C13642,Assumptions!$A$16:$A$18,0)))</f>
        <v/>
      </c>
      <c r="G13642" s="42" t="str">
        <f aca="false">IF(A13642="","",WORKDAY(B13642,F13642))</f>
        <v/>
      </c>
    </row>
    <row r="13643" customFormat="false" ht="15" hidden="false" customHeight="false" outlineLevel="0" collapsed="false">
      <c r="A13643" s="37"/>
      <c r="B13643" s="38"/>
      <c r="C13643" s="39"/>
      <c r="D13643" s="39"/>
      <c r="E13643" s="40"/>
      <c r="F13643" s="41" t="str">
        <f aca="false">IF(A13643="","",INDEX(Assumptions!$B$16:$B$18,MATCH(C13643,Assumptions!$A$16:$A$18,0)))</f>
        <v/>
      </c>
      <c r="G13643" s="42" t="str">
        <f aca="false">IF(A13643="","",WORKDAY(B13643,F13643))</f>
        <v/>
      </c>
    </row>
    <row r="13644" customFormat="false" ht="15" hidden="false" customHeight="false" outlineLevel="0" collapsed="false">
      <c r="A13644" s="37"/>
      <c r="B13644" s="38"/>
      <c r="C13644" s="39"/>
      <c r="D13644" s="39"/>
      <c r="E13644" s="40"/>
      <c r="F13644" s="41" t="str">
        <f aca="false">IF(A13644="","",INDEX(Assumptions!$B$16:$B$18,MATCH(C13644,Assumptions!$A$16:$A$18,0)))</f>
        <v/>
      </c>
      <c r="G13644" s="42" t="str">
        <f aca="false">IF(A13644="","",WORKDAY(B13644,F13644))</f>
        <v/>
      </c>
    </row>
    <row r="13645" customFormat="false" ht="15" hidden="false" customHeight="false" outlineLevel="0" collapsed="false">
      <c r="A13645" s="37"/>
      <c r="B13645" s="38"/>
      <c r="C13645" s="39"/>
      <c r="D13645" s="39"/>
      <c r="E13645" s="40"/>
      <c r="F13645" s="41" t="str">
        <f aca="false">IF(A13645="","",INDEX(Assumptions!$B$16:$B$18,MATCH(C13645,Assumptions!$A$16:$A$18,0)))</f>
        <v/>
      </c>
      <c r="G13645" s="42" t="str">
        <f aca="false">IF(A13645="","",WORKDAY(B13645,F13645))</f>
        <v/>
      </c>
    </row>
    <row r="13646" customFormat="false" ht="15" hidden="false" customHeight="false" outlineLevel="0" collapsed="false">
      <c r="A13646" s="37"/>
      <c r="B13646" s="38"/>
      <c r="C13646" s="39"/>
      <c r="D13646" s="39"/>
      <c r="E13646" s="40"/>
      <c r="F13646" s="41" t="str">
        <f aca="false">IF(A13646="","",INDEX(Assumptions!$B$16:$B$18,MATCH(C13646,Assumptions!$A$16:$A$18,0)))</f>
        <v/>
      </c>
      <c r="G13646" s="42" t="str">
        <f aca="false">IF(A13646="","",WORKDAY(B13646,F13646))</f>
        <v/>
      </c>
    </row>
    <row r="13647" customFormat="false" ht="15" hidden="false" customHeight="false" outlineLevel="0" collapsed="false">
      <c r="A13647" s="37"/>
      <c r="B13647" s="38"/>
      <c r="C13647" s="39"/>
      <c r="D13647" s="39"/>
      <c r="E13647" s="40"/>
      <c r="F13647" s="41" t="str">
        <f aca="false">IF(A13647="","",INDEX(Assumptions!$B$16:$B$18,MATCH(C13647,Assumptions!$A$16:$A$18,0)))</f>
        <v/>
      </c>
      <c r="G13647" s="42" t="str">
        <f aca="false">IF(A13647="","",WORKDAY(B13647,F13647))</f>
        <v/>
      </c>
    </row>
    <row r="13648" customFormat="false" ht="15" hidden="false" customHeight="false" outlineLevel="0" collapsed="false">
      <c r="A13648" s="37"/>
      <c r="B13648" s="38"/>
      <c r="C13648" s="39"/>
      <c r="D13648" s="39"/>
      <c r="E13648" s="40"/>
      <c r="F13648" s="41" t="str">
        <f aca="false">IF(A13648="","",INDEX(Assumptions!$B$16:$B$18,MATCH(C13648,Assumptions!$A$16:$A$18,0)))</f>
        <v/>
      </c>
      <c r="G13648" s="42" t="str">
        <f aca="false">IF(A13648="","",WORKDAY(B13648,F13648))</f>
        <v/>
      </c>
    </row>
    <row r="13649" customFormat="false" ht="15" hidden="false" customHeight="false" outlineLevel="0" collapsed="false">
      <c r="A13649" s="37"/>
      <c r="B13649" s="38"/>
      <c r="C13649" s="39"/>
      <c r="D13649" s="39"/>
      <c r="E13649" s="40"/>
      <c r="F13649" s="41" t="str">
        <f aca="false">IF(A13649="","",INDEX(Assumptions!$B$16:$B$18,MATCH(C13649,Assumptions!$A$16:$A$18,0)))</f>
        <v/>
      </c>
      <c r="G13649" s="42" t="str">
        <f aca="false">IF(A13649="","",WORKDAY(B13649,F13649))</f>
        <v/>
      </c>
    </row>
    <row r="13650" customFormat="false" ht="15" hidden="false" customHeight="false" outlineLevel="0" collapsed="false">
      <c r="A13650" s="37"/>
      <c r="B13650" s="38"/>
      <c r="C13650" s="39"/>
      <c r="D13650" s="39"/>
      <c r="E13650" s="40"/>
      <c r="F13650" s="41" t="str">
        <f aca="false">IF(A13650="","",INDEX(Assumptions!$B$16:$B$18,MATCH(C13650,Assumptions!$A$16:$A$18,0)))</f>
        <v/>
      </c>
      <c r="G13650" s="42" t="str">
        <f aca="false">IF(A13650="","",WORKDAY(B13650,F13650))</f>
        <v/>
      </c>
    </row>
    <row r="13651" customFormat="false" ht="15" hidden="false" customHeight="false" outlineLevel="0" collapsed="false">
      <c r="A13651" s="37"/>
      <c r="B13651" s="38"/>
      <c r="C13651" s="39"/>
      <c r="D13651" s="39"/>
      <c r="E13651" s="40"/>
      <c r="F13651" s="41" t="str">
        <f aca="false">IF(A13651="","",INDEX(Assumptions!$B$16:$B$18,MATCH(C13651,Assumptions!$A$16:$A$18,0)))</f>
        <v/>
      </c>
      <c r="G13651" s="42" t="str">
        <f aca="false">IF(A13651="","",WORKDAY(B13651,F13651))</f>
        <v/>
      </c>
    </row>
    <row r="13652" customFormat="false" ht="15" hidden="false" customHeight="false" outlineLevel="0" collapsed="false">
      <c r="A13652" s="37"/>
      <c r="B13652" s="38"/>
      <c r="C13652" s="39"/>
      <c r="D13652" s="39"/>
      <c r="E13652" s="40"/>
      <c r="F13652" s="41" t="str">
        <f aca="false">IF(A13652="","",INDEX(Assumptions!$B$16:$B$18,MATCH(C13652,Assumptions!$A$16:$A$18,0)))</f>
        <v/>
      </c>
      <c r="G13652" s="42" t="str">
        <f aca="false">IF(A13652="","",WORKDAY(B13652,F13652))</f>
        <v/>
      </c>
    </row>
    <row r="13653" customFormat="false" ht="15" hidden="false" customHeight="false" outlineLevel="0" collapsed="false">
      <c r="A13653" s="37"/>
      <c r="B13653" s="38"/>
      <c r="C13653" s="39"/>
      <c r="D13653" s="39"/>
      <c r="E13653" s="40"/>
      <c r="F13653" s="41" t="str">
        <f aca="false">IF(A13653="","",INDEX(Assumptions!$B$16:$B$18,MATCH(C13653,Assumptions!$A$16:$A$18,0)))</f>
        <v/>
      </c>
      <c r="G13653" s="42" t="str">
        <f aca="false">IF(A13653="","",WORKDAY(B13653,F13653))</f>
        <v/>
      </c>
    </row>
    <row r="13654" customFormat="false" ht="15" hidden="false" customHeight="false" outlineLevel="0" collapsed="false">
      <c r="A13654" s="37"/>
      <c r="B13654" s="38"/>
      <c r="C13654" s="39"/>
      <c r="D13654" s="39"/>
      <c r="E13654" s="40"/>
      <c r="F13654" s="41" t="str">
        <f aca="false">IF(A13654="","",INDEX(Assumptions!$B$16:$B$18,MATCH(C13654,Assumptions!$A$16:$A$18,0)))</f>
        <v/>
      </c>
      <c r="G13654" s="42" t="str">
        <f aca="false">IF(A13654="","",WORKDAY(B13654,F13654))</f>
        <v/>
      </c>
    </row>
    <row r="13655" customFormat="false" ht="15" hidden="false" customHeight="false" outlineLevel="0" collapsed="false">
      <c r="A13655" s="37"/>
      <c r="B13655" s="38"/>
      <c r="C13655" s="39"/>
      <c r="D13655" s="39"/>
      <c r="E13655" s="40"/>
      <c r="F13655" s="41" t="str">
        <f aca="false">IF(A13655="","",INDEX(Assumptions!$B$16:$B$18,MATCH(C13655,Assumptions!$A$16:$A$18,0)))</f>
        <v/>
      </c>
      <c r="G13655" s="42" t="str">
        <f aca="false">IF(A13655="","",WORKDAY(B13655,F13655))</f>
        <v/>
      </c>
    </row>
    <row r="13656" customFormat="false" ht="15" hidden="false" customHeight="false" outlineLevel="0" collapsed="false">
      <c r="A13656" s="37"/>
      <c r="B13656" s="38"/>
      <c r="C13656" s="39"/>
      <c r="D13656" s="39"/>
      <c r="E13656" s="40"/>
      <c r="F13656" s="41" t="str">
        <f aca="false">IF(A13656="","",INDEX(Assumptions!$B$16:$B$18,MATCH(C13656,Assumptions!$A$16:$A$18,0)))</f>
        <v/>
      </c>
      <c r="G13656" s="42" t="str">
        <f aca="false">IF(A13656="","",WORKDAY(B13656,F13656))</f>
        <v/>
      </c>
    </row>
    <row r="13657" customFormat="false" ht="15" hidden="false" customHeight="false" outlineLevel="0" collapsed="false">
      <c r="A13657" s="37"/>
      <c r="B13657" s="38"/>
      <c r="C13657" s="39"/>
      <c r="D13657" s="39"/>
      <c r="E13657" s="40"/>
      <c r="F13657" s="41" t="str">
        <f aca="false">IF(A13657="","",INDEX(Assumptions!$B$16:$B$18,MATCH(C13657,Assumptions!$A$16:$A$18,0)))</f>
        <v/>
      </c>
      <c r="G13657" s="42" t="str">
        <f aca="false">IF(A13657="","",WORKDAY(B13657,F13657))</f>
        <v/>
      </c>
    </row>
    <row r="13658" customFormat="false" ht="15" hidden="false" customHeight="false" outlineLevel="0" collapsed="false">
      <c r="A13658" s="37"/>
      <c r="B13658" s="38"/>
      <c r="C13658" s="39"/>
      <c r="D13658" s="39"/>
      <c r="E13658" s="40"/>
      <c r="F13658" s="41" t="str">
        <f aca="false">IF(A13658="","",INDEX(Assumptions!$B$16:$B$18,MATCH(C13658,Assumptions!$A$16:$A$18,0)))</f>
        <v/>
      </c>
      <c r="G13658" s="42" t="str">
        <f aca="false">IF(A13658="","",WORKDAY(B13658,F13658))</f>
        <v/>
      </c>
    </row>
    <row r="13659" customFormat="false" ht="15" hidden="false" customHeight="false" outlineLevel="0" collapsed="false">
      <c r="A13659" s="37"/>
      <c r="B13659" s="38"/>
      <c r="C13659" s="39"/>
      <c r="D13659" s="39"/>
      <c r="E13659" s="40"/>
      <c r="F13659" s="41" t="str">
        <f aca="false">IF(A13659="","",INDEX(Assumptions!$B$16:$B$18,MATCH(C13659,Assumptions!$A$16:$A$18,0)))</f>
        <v/>
      </c>
      <c r="G13659" s="42" t="str">
        <f aca="false">IF(A13659="","",WORKDAY(B13659,F13659))</f>
        <v/>
      </c>
    </row>
    <row r="13660" customFormat="false" ht="15" hidden="false" customHeight="false" outlineLevel="0" collapsed="false">
      <c r="A13660" s="37"/>
      <c r="B13660" s="38"/>
      <c r="C13660" s="39"/>
      <c r="D13660" s="39"/>
      <c r="E13660" s="40"/>
      <c r="F13660" s="41" t="str">
        <f aca="false">IF(A13660="","",INDEX(Assumptions!$B$16:$B$18,MATCH(C13660,Assumptions!$A$16:$A$18,0)))</f>
        <v/>
      </c>
      <c r="G13660" s="42" t="str">
        <f aca="false">IF(A13660="","",WORKDAY(B13660,F13660))</f>
        <v/>
      </c>
    </row>
    <row r="13661" customFormat="false" ht="15" hidden="false" customHeight="false" outlineLevel="0" collapsed="false">
      <c r="A13661" s="37"/>
      <c r="B13661" s="38"/>
      <c r="C13661" s="39"/>
      <c r="D13661" s="39"/>
      <c r="E13661" s="40"/>
      <c r="F13661" s="41" t="str">
        <f aca="false">IF(A13661="","",INDEX(Assumptions!$B$16:$B$18,MATCH(C13661,Assumptions!$A$16:$A$18,0)))</f>
        <v/>
      </c>
      <c r="G13661" s="42" t="str">
        <f aca="false">IF(A13661="","",WORKDAY(B13661,F13661))</f>
        <v/>
      </c>
    </row>
    <row r="13662" customFormat="false" ht="15" hidden="false" customHeight="false" outlineLevel="0" collapsed="false">
      <c r="A13662" s="37"/>
      <c r="B13662" s="38"/>
      <c r="C13662" s="39"/>
      <c r="D13662" s="39"/>
      <c r="E13662" s="40"/>
      <c r="F13662" s="41" t="str">
        <f aca="false">IF(A13662="","",INDEX(Assumptions!$B$16:$B$18,MATCH(C13662,Assumptions!$A$16:$A$18,0)))</f>
        <v/>
      </c>
      <c r="G13662" s="42" t="str">
        <f aca="false">IF(A13662="","",WORKDAY(B13662,F13662))</f>
        <v/>
      </c>
    </row>
    <row r="13663" customFormat="false" ht="15" hidden="false" customHeight="false" outlineLevel="0" collapsed="false">
      <c r="A13663" s="37"/>
      <c r="B13663" s="38"/>
      <c r="C13663" s="39"/>
      <c r="D13663" s="39"/>
      <c r="E13663" s="40"/>
      <c r="F13663" s="41" t="str">
        <f aca="false">IF(A13663="","",INDEX(Assumptions!$B$16:$B$18,MATCH(C13663,Assumptions!$A$16:$A$18,0)))</f>
        <v/>
      </c>
      <c r="G13663" s="42" t="str">
        <f aca="false">IF(A13663="","",WORKDAY(B13663,F13663))</f>
        <v/>
      </c>
    </row>
    <row r="13664" customFormat="false" ht="15" hidden="false" customHeight="false" outlineLevel="0" collapsed="false">
      <c r="A13664" s="37"/>
      <c r="B13664" s="38"/>
      <c r="C13664" s="39"/>
      <c r="D13664" s="39"/>
      <c r="E13664" s="40"/>
      <c r="F13664" s="41" t="str">
        <f aca="false">IF(A13664="","",INDEX(Assumptions!$B$16:$B$18,MATCH(C13664,Assumptions!$A$16:$A$18,0)))</f>
        <v/>
      </c>
      <c r="G13664" s="42" t="str">
        <f aca="false">IF(A13664="","",WORKDAY(B13664,F13664))</f>
        <v/>
      </c>
    </row>
    <row r="13665" customFormat="false" ht="15" hidden="false" customHeight="false" outlineLevel="0" collapsed="false">
      <c r="A13665" s="37"/>
      <c r="B13665" s="38"/>
      <c r="C13665" s="39"/>
      <c r="D13665" s="39"/>
      <c r="E13665" s="40"/>
      <c r="F13665" s="41" t="str">
        <f aca="false">IF(A13665="","",INDEX(Assumptions!$B$16:$B$18,MATCH(C13665,Assumptions!$A$16:$A$18,0)))</f>
        <v/>
      </c>
      <c r="G13665" s="42" t="str">
        <f aca="false">IF(A13665="","",WORKDAY(B13665,F13665))</f>
        <v/>
      </c>
    </row>
    <row r="13666" customFormat="false" ht="15" hidden="false" customHeight="false" outlineLevel="0" collapsed="false">
      <c r="A13666" s="37"/>
      <c r="B13666" s="38"/>
      <c r="C13666" s="39"/>
      <c r="D13666" s="39"/>
      <c r="E13666" s="40"/>
      <c r="F13666" s="41" t="str">
        <f aca="false">IF(A13666="","",INDEX(Assumptions!$B$16:$B$18,MATCH(C13666,Assumptions!$A$16:$A$18,0)))</f>
        <v/>
      </c>
      <c r="G13666" s="42" t="str">
        <f aca="false">IF(A13666="","",WORKDAY(B13666,F13666))</f>
        <v/>
      </c>
    </row>
    <row r="13667" customFormat="false" ht="15" hidden="false" customHeight="false" outlineLevel="0" collapsed="false">
      <c r="A13667" s="37"/>
      <c r="B13667" s="38"/>
      <c r="C13667" s="39"/>
      <c r="D13667" s="39"/>
      <c r="E13667" s="40"/>
      <c r="F13667" s="41" t="str">
        <f aca="false">IF(A13667="","",INDEX(Assumptions!$B$16:$B$18,MATCH(C13667,Assumptions!$A$16:$A$18,0)))</f>
        <v/>
      </c>
      <c r="G13667" s="42" t="str">
        <f aca="false">IF(A13667="","",WORKDAY(B13667,F13667))</f>
        <v/>
      </c>
    </row>
    <row r="13668" customFormat="false" ht="15" hidden="false" customHeight="false" outlineLevel="0" collapsed="false">
      <c r="A13668" s="37"/>
      <c r="B13668" s="38"/>
      <c r="C13668" s="39"/>
      <c r="D13668" s="39"/>
      <c r="E13668" s="40"/>
      <c r="F13668" s="41" t="str">
        <f aca="false">IF(A13668="","",INDEX(Assumptions!$B$16:$B$18,MATCH(C13668,Assumptions!$A$16:$A$18,0)))</f>
        <v/>
      </c>
      <c r="G13668" s="42" t="str">
        <f aca="false">IF(A13668="","",WORKDAY(B13668,F13668))</f>
        <v/>
      </c>
    </row>
    <row r="13669" customFormat="false" ht="15" hidden="false" customHeight="false" outlineLevel="0" collapsed="false">
      <c r="A13669" s="37"/>
      <c r="B13669" s="38"/>
      <c r="C13669" s="39"/>
      <c r="D13669" s="39"/>
      <c r="E13669" s="40"/>
      <c r="F13669" s="41" t="str">
        <f aca="false">IF(A13669="","",INDEX(Assumptions!$B$16:$B$18,MATCH(C13669,Assumptions!$A$16:$A$18,0)))</f>
        <v/>
      </c>
      <c r="G13669" s="42" t="str">
        <f aca="false">IF(A13669="","",WORKDAY(B13669,F13669))</f>
        <v/>
      </c>
    </row>
    <row r="13670" customFormat="false" ht="15" hidden="false" customHeight="false" outlineLevel="0" collapsed="false">
      <c r="A13670" s="37"/>
      <c r="B13670" s="38"/>
      <c r="C13670" s="39"/>
      <c r="D13670" s="39"/>
      <c r="E13670" s="40"/>
      <c r="F13670" s="41" t="str">
        <f aca="false">IF(A13670="","",INDEX(Assumptions!$B$16:$B$18,MATCH(C13670,Assumptions!$A$16:$A$18,0)))</f>
        <v/>
      </c>
      <c r="G13670" s="42" t="str">
        <f aca="false">IF(A13670="","",WORKDAY(B13670,F13670))</f>
        <v/>
      </c>
    </row>
    <row r="13671" customFormat="false" ht="15" hidden="false" customHeight="false" outlineLevel="0" collapsed="false">
      <c r="A13671" s="37"/>
      <c r="B13671" s="38"/>
      <c r="C13671" s="39"/>
      <c r="D13671" s="39"/>
      <c r="E13671" s="40"/>
      <c r="F13671" s="41" t="str">
        <f aca="false">IF(A13671="","",INDEX(Assumptions!$B$16:$B$18,MATCH(C13671,Assumptions!$A$16:$A$18,0)))</f>
        <v/>
      </c>
      <c r="G13671" s="42" t="str">
        <f aca="false">IF(A13671="","",WORKDAY(B13671,F13671))</f>
        <v/>
      </c>
    </row>
    <row r="13672" customFormat="false" ht="15" hidden="false" customHeight="false" outlineLevel="0" collapsed="false">
      <c r="A13672" s="37"/>
      <c r="B13672" s="38"/>
      <c r="C13672" s="39"/>
      <c r="D13672" s="39"/>
      <c r="E13672" s="40"/>
      <c r="F13672" s="41" t="str">
        <f aca="false">IF(A13672="","",INDEX(Assumptions!$B$16:$B$18,MATCH(C13672,Assumptions!$A$16:$A$18,0)))</f>
        <v/>
      </c>
      <c r="G13672" s="42" t="str">
        <f aca="false">IF(A13672="","",WORKDAY(B13672,F13672))</f>
        <v/>
      </c>
    </row>
    <row r="13673" customFormat="false" ht="15" hidden="false" customHeight="false" outlineLevel="0" collapsed="false">
      <c r="A13673" s="37"/>
      <c r="B13673" s="38"/>
      <c r="C13673" s="39"/>
      <c r="D13673" s="39"/>
      <c r="E13673" s="40"/>
      <c r="F13673" s="41" t="str">
        <f aca="false">IF(A13673="","",INDEX(Assumptions!$B$16:$B$18,MATCH(C13673,Assumptions!$A$16:$A$18,0)))</f>
        <v/>
      </c>
      <c r="G13673" s="42" t="str">
        <f aca="false">IF(A13673="","",WORKDAY(B13673,F13673))</f>
        <v/>
      </c>
    </row>
    <row r="13674" customFormat="false" ht="15" hidden="false" customHeight="false" outlineLevel="0" collapsed="false">
      <c r="A13674" s="37"/>
      <c r="B13674" s="38"/>
      <c r="C13674" s="39"/>
      <c r="D13674" s="39"/>
      <c r="E13674" s="40"/>
      <c r="F13674" s="41" t="str">
        <f aca="false">IF(A13674="","",INDEX(Assumptions!$B$16:$B$18,MATCH(C13674,Assumptions!$A$16:$A$18,0)))</f>
        <v/>
      </c>
      <c r="G13674" s="42" t="str">
        <f aca="false">IF(A13674="","",WORKDAY(B13674,F13674))</f>
        <v/>
      </c>
    </row>
    <row r="13675" customFormat="false" ht="15" hidden="false" customHeight="false" outlineLevel="0" collapsed="false">
      <c r="A13675" s="37"/>
      <c r="B13675" s="38"/>
      <c r="C13675" s="39"/>
      <c r="D13675" s="39"/>
      <c r="E13675" s="40"/>
      <c r="F13675" s="41" t="str">
        <f aca="false">IF(A13675="","",INDEX(Assumptions!$B$16:$B$18,MATCH(C13675,Assumptions!$A$16:$A$18,0)))</f>
        <v/>
      </c>
      <c r="G13675" s="42" t="str">
        <f aca="false">IF(A13675="","",WORKDAY(B13675,F13675))</f>
        <v/>
      </c>
    </row>
    <row r="13676" customFormat="false" ht="15" hidden="false" customHeight="false" outlineLevel="0" collapsed="false">
      <c r="A13676" s="37"/>
      <c r="B13676" s="38"/>
      <c r="C13676" s="39"/>
      <c r="D13676" s="39"/>
      <c r="E13676" s="40"/>
      <c r="F13676" s="41" t="str">
        <f aca="false">IF(A13676="","",INDEX(Assumptions!$B$16:$B$18,MATCH(C13676,Assumptions!$A$16:$A$18,0)))</f>
        <v/>
      </c>
      <c r="G13676" s="42" t="str">
        <f aca="false">IF(A13676="","",WORKDAY(B13676,F13676))</f>
        <v/>
      </c>
    </row>
    <row r="13677" customFormat="false" ht="15" hidden="false" customHeight="false" outlineLevel="0" collapsed="false">
      <c r="A13677" s="37"/>
      <c r="B13677" s="38"/>
      <c r="C13677" s="39"/>
      <c r="D13677" s="39"/>
      <c r="E13677" s="40"/>
      <c r="F13677" s="41" t="str">
        <f aca="false">IF(A13677="","",INDEX(Assumptions!$B$16:$B$18,MATCH(C13677,Assumptions!$A$16:$A$18,0)))</f>
        <v/>
      </c>
      <c r="G13677" s="42" t="str">
        <f aca="false">IF(A13677="","",WORKDAY(B13677,F13677))</f>
        <v/>
      </c>
    </row>
    <row r="13678" customFormat="false" ht="15" hidden="false" customHeight="false" outlineLevel="0" collapsed="false">
      <c r="A13678" s="37"/>
      <c r="B13678" s="38"/>
      <c r="C13678" s="39"/>
      <c r="D13678" s="39"/>
      <c r="E13678" s="40"/>
      <c r="F13678" s="41" t="str">
        <f aca="false">IF(A13678="","",INDEX(Assumptions!$B$16:$B$18,MATCH(C13678,Assumptions!$A$16:$A$18,0)))</f>
        <v/>
      </c>
      <c r="G13678" s="42" t="str">
        <f aca="false">IF(A13678="","",WORKDAY(B13678,F13678))</f>
        <v/>
      </c>
    </row>
    <row r="13679" customFormat="false" ht="15" hidden="false" customHeight="false" outlineLevel="0" collapsed="false">
      <c r="A13679" s="37"/>
      <c r="B13679" s="38"/>
      <c r="C13679" s="39"/>
      <c r="D13679" s="39"/>
      <c r="E13679" s="40"/>
      <c r="F13679" s="41" t="str">
        <f aca="false">IF(A13679="","",INDEX(Assumptions!$B$16:$B$18,MATCH(C13679,Assumptions!$A$16:$A$18,0)))</f>
        <v/>
      </c>
      <c r="G13679" s="42" t="str">
        <f aca="false">IF(A13679="","",WORKDAY(B13679,F13679))</f>
        <v/>
      </c>
    </row>
    <row r="13680" customFormat="false" ht="15" hidden="false" customHeight="false" outlineLevel="0" collapsed="false">
      <c r="A13680" s="37"/>
      <c r="B13680" s="38"/>
      <c r="C13680" s="39"/>
      <c r="D13680" s="39"/>
      <c r="E13680" s="40"/>
      <c r="F13680" s="41" t="str">
        <f aca="false">IF(A13680="","",INDEX(Assumptions!$B$16:$B$18,MATCH(C13680,Assumptions!$A$16:$A$18,0)))</f>
        <v/>
      </c>
      <c r="G13680" s="42" t="str">
        <f aca="false">IF(A13680="","",WORKDAY(B13680,F13680))</f>
        <v/>
      </c>
    </row>
    <row r="13681" customFormat="false" ht="15" hidden="false" customHeight="false" outlineLevel="0" collapsed="false">
      <c r="A13681" s="37"/>
      <c r="B13681" s="38"/>
      <c r="C13681" s="39"/>
      <c r="D13681" s="39"/>
      <c r="E13681" s="40"/>
      <c r="F13681" s="41" t="str">
        <f aca="false">IF(A13681="","",INDEX(Assumptions!$B$16:$B$18,MATCH(C13681,Assumptions!$A$16:$A$18,0)))</f>
        <v/>
      </c>
      <c r="G13681" s="42" t="str">
        <f aca="false">IF(A13681="","",WORKDAY(B13681,F13681))</f>
        <v/>
      </c>
    </row>
    <row r="13682" customFormat="false" ht="15" hidden="false" customHeight="false" outlineLevel="0" collapsed="false">
      <c r="A13682" s="37"/>
      <c r="B13682" s="38"/>
      <c r="C13682" s="39"/>
      <c r="D13682" s="39"/>
      <c r="E13682" s="40"/>
      <c r="F13682" s="41" t="str">
        <f aca="false">IF(A13682="","",INDEX(Assumptions!$B$16:$B$18,MATCH(C13682,Assumptions!$A$16:$A$18,0)))</f>
        <v/>
      </c>
      <c r="G13682" s="42" t="str">
        <f aca="false">IF(A13682="","",WORKDAY(B13682,F13682))</f>
        <v/>
      </c>
    </row>
    <row r="13683" customFormat="false" ht="15" hidden="false" customHeight="false" outlineLevel="0" collapsed="false">
      <c r="A13683" s="37"/>
      <c r="B13683" s="38"/>
      <c r="C13683" s="39"/>
      <c r="D13683" s="39"/>
      <c r="E13683" s="40"/>
      <c r="F13683" s="41" t="str">
        <f aca="false">IF(A13683="","",INDEX(Assumptions!$B$16:$B$18,MATCH(C13683,Assumptions!$A$16:$A$18,0)))</f>
        <v/>
      </c>
      <c r="G13683" s="42" t="str">
        <f aca="false">IF(A13683="","",WORKDAY(B13683,F13683))</f>
        <v/>
      </c>
    </row>
    <row r="13684" customFormat="false" ht="15" hidden="false" customHeight="false" outlineLevel="0" collapsed="false">
      <c r="A13684" s="37"/>
      <c r="B13684" s="38"/>
      <c r="C13684" s="39"/>
      <c r="D13684" s="39"/>
      <c r="E13684" s="40"/>
      <c r="F13684" s="41" t="str">
        <f aca="false">IF(A13684="","",INDEX(Assumptions!$B$16:$B$18,MATCH(C13684,Assumptions!$A$16:$A$18,0)))</f>
        <v/>
      </c>
      <c r="G13684" s="42" t="str">
        <f aca="false">IF(A13684="","",WORKDAY(B13684,F13684))</f>
        <v/>
      </c>
    </row>
    <row r="13685" customFormat="false" ht="15" hidden="false" customHeight="false" outlineLevel="0" collapsed="false">
      <c r="A13685" s="37"/>
      <c r="B13685" s="38"/>
      <c r="C13685" s="39"/>
      <c r="D13685" s="39"/>
      <c r="E13685" s="40"/>
      <c r="F13685" s="41" t="str">
        <f aca="false">IF(A13685="","",INDEX(Assumptions!$B$16:$B$18,MATCH(C13685,Assumptions!$A$16:$A$18,0)))</f>
        <v/>
      </c>
      <c r="G13685" s="42" t="str">
        <f aca="false">IF(A13685="","",WORKDAY(B13685,F13685))</f>
        <v/>
      </c>
    </row>
    <row r="13686" customFormat="false" ht="15" hidden="false" customHeight="false" outlineLevel="0" collapsed="false">
      <c r="A13686" s="37"/>
      <c r="B13686" s="38"/>
      <c r="C13686" s="39"/>
      <c r="D13686" s="39"/>
      <c r="E13686" s="40"/>
      <c r="F13686" s="41" t="str">
        <f aca="false">IF(A13686="","",INDEX(Assumptions!$B$16:$B$18,MATCH(C13686,Assumptions!$A$16:$A$18,0)))</f>
        <v/>
      </c>
      <c r="G13686" s="42" t="str">
        <f aca="false">IF(A13686="","",WORKDAY(B13686,F13686))</f>
        <v/>
      </c>
    </row>
    <row r="13687" customFormat="false" ht="15" hidden="false" customHeight="false" outlineLevel="0" collapsed="false">
      <c r="A13687" s="37"/>
      <c r="B13687" s="38"/>
      <c r="C13687" s="39"/>
      <c r="D13687" s="39"/>
      <c r="E13687" s="40"/>
      <c r="F13687" s="41" t="str">
        <f aca="false">IF(A13687="","",INDEX(Assumptions!$B$16:$B$18,MATCH(C13687,Assumptions!$A$16:$A$18,0)))</f>
        <v/>
      </c>
      <c r="G13687" s="42" t="str">
        <f aca="false">IF(A13687="","",WORKDAY(B13687,F13687))</f>
        <v/>
      </c>
    </row>
    <row r="13688" customFormat="false" ht="15" hidden="false" customHeight="false" outlineLevel="0" collapsed="false">
      <c r="A13688" s="37"/>
      <c r="B13688" s="38"/>
      <c r="C13688" s="39"/>
      <c r="D13688" s="39"/>
      <c r="E13688" s="40"/>
      <c r="F13688" s="41" t="str">
        <f aca="false">IF(A13688="","",INDEX(Assumptions!$B$16:$B$18,MATCH(C13688,Assumptions!$A$16:$A$18,0)))</f>
        <v/>
      </c>
      <c r="G13688" s="42" t="str">
        <f aca="false">IF(A13688="","",WORKDAY(B13688,F13688))</f>
        <v/>
      </c>
    </row>
    <row r="13689" customFormat="false" ht="15" hidden="false" customHeight="false" outlineLevel="0" collapsed="false">
      <c r="A13689" s="37"/>
      <c r="B13689" s="38"/>
      <c r="C13689" s="39"/>
      <c r="D13689" s="39"/>
      <c r="E13689" s="40"/>
      <c r="F13689" s="41" t="str">
        <f aca="false">IF(A13689="","",INDEX(Assumptions!$B$16:$B$18,MATCH(C13689,Assumptions!$A$16:$A$18,0)))</f>
        <v/>
      </c>
      <c r="G13689" s="42" t="str">
        <f aca="false">IF(A13689="","",WORKDAY(B13689,F13689))</f>
        <v/>
      </c>
    </row>
    <row r="13690" customFormat="false" ht="15" hidden="false" customHeight="false" outlineLevel="0" collapsed="false">
      <c r="A13690" s="37"/>
      <c r="B13690" s="38"/>
      <c r="C13690" s="39"/>
      <c r="D13690" s="39"/>
      <c r="E13690" s="40"/>
      <c r="F13690" s="41" t="str">
        <f aca="false">IF(A13690="","",INDEX(Assumptions!$B$16:$B$18,MATCH(C13690,Assumptions!$A$16:$A$18,0)))</f>
        <v/>
      </c>
      <c r="G13690" s="42" t="str">
        <f aca="false">IF(A13690="","",WORKDAY(B13690,F13690))</f>
        <v/>
      </c>
    </row>
    <row r="13691" customFormat="false" ht="15" hidden="false" customHeight="false" outlineLevel="0" collapsed="false">
      <c r="A13691" s="37"/>
      <c r="B13691" s="38"/>
      <c r="C13691" s="39"/>
      <c r="D13691" s="39"/>
      <c r="E13691" s="40"/>
      <c r="F13691" s="41" t="str">
        <f aca="false">IF(A13691="","",INDEX(Assumptions!$B$16:$B$18,MATCH(C13691,Assumptions!$A$16:$A$18,0)))</f>
        <v/>
      </c>
      <c r="G13691" s="42" t="str">
        <f aca="false">IF(A13691="","",WORKDAY(B13691,F13691))</f>
        <v/>
      </c>
    </row>
    <row r="13692" customFormat="false" ht="15" hidden="false" customHeight="false" outlineLevel="0" collapsed="false">
      <c r="A13692" s="37"/>
      <c r="B13692" s="38"/>
      <c r="C13692" s="39"/>
      <c r="D13692" s="39"/>
      <c r="E13692" s="40"/>
      <c r="F13692" s="41" t="str">
        <f aca="false">IF(A13692="","",INDEX(Assumptions!$B$16:$B$18,MATCH(C13692,Assumptions!$A$16:$A$18,0)))</f>
        <v/>
      </c>
      <c r="G13692" s="42" t="str">
        <f aca="false">IF(A13692="","",WORKDAY(B13692,F13692))</f>
        <v/>
      </c>
    </row>
    <row r="13693" customFormat="false" ht="15" hidden="false" customHeight="false" outlineLevel="0" collapsed="false">
      <c r="A13693" s="37"/>
      <c r="B13693" s="38"/>
      <c r="C13693" s="39"/>
      <c r="D13693" s="39"/>
      <c r="E13693" s="40"/>
      <c r="F13693" s="41" t="str">
        <f aca="false">IF(A13693="","",INDEX(Assumptions!$B$16:$B$18,MATCH(C13693,Assumptions!$A$16:$A$18,0)))</f>
        <v/>
      </c>
      <c r="G13693" s="42" t="str">
        <f aca="false">IF(A13693="","",WORKDAY(B13693,F13693))</f>
        <v/>
      </c>
    </row>
    <row r="13694" customFormat="false" ht="15" hidden="false" customHeight="false" outlineLevel="0" collapsed="false">
      <c r="A13694" s="37"/>
      <c r="B13694" s="38"/>
      <c r="C13694" s="39"/>
      <c r="D13694" s="39"/>
      <c r="E13694" s="40"/>
      <c r="F13694" s="41" t="str">
        <f aca="false">IF(A13694="","",INDEX(Assumptions!$B$16:$B$18,MATCH(C13694,Assumptions!$A$16:$A$18,0)))</f>
        <v/>
      </c>
      <c r="G13694" s="42" t="str">
        <f aca="false">IF(A13694="","",WORKDAY(B13694,F13694))</f>
        <v/>
      </c>
    </row>
    <row r="13695" customFormat="false" ht="15" hidden="false" customHeight="false" outlineLevel="0" collapsed="false">
      <c r="A13695" s="37"/>
      <c r="B13695" s="38"/>
      <c r="C13695" s="39"/>
      <c r="D13695" s="39"/>
      <c r="E13695" s="40"/>
      <c r="F13695" s="41" t="str">
        <f aca="false">IF(A13695="","",INDEX(Assumptions!$B$16:$B$18,MATCH(C13695,Assumptions!$A$16:$A$18,0)))</f>
        <v/>
      </c>
      <c r="G13695" s="42" t="str">
        <f aca="false">IF(A13695="","",WORKDAY(B13695,F13695))</f>
        <v/>
      </c>
    </row>
    <row r="13696" customFormat="false" ht="15" hidden="false" customHeight="false" outlineLevel="0" collapsed="false">
      <c r="A13696" s="37"/>
      <c r="B13696" s="38"/>
      <c r="C13696" s="39"/>
      <c r="D13696" s="39"/>
      <c r="E13696" s="40"/>
      <c r="F13696" s="41" t="str">
        <f aca="false">IF(A13696="","",INDEX(Assumptions!$B$16:$B$18,MATCH(C13696,Assumptions!$A$16:$A$18,0)))</f>
        <v/>
      </c>
      <c r="G13696" s="42" t="str">
        <f aca="false">IF(A13696="","",WORKDAY(B13696,F13696))</f>
        <v/>
      </c>
    </row>
    <row r="13697" customFormat="false" ht="15" hidden="false" customHeight="false" outlineLevel="0" collapsed="false">
      <c r="A13697" s="37"/>
      <c r="B13697" s="38"/>
      <c r="C13697" s="39"/>
      <c r="D13697" s="39"/>
      <c r="E13697" s="40"/>
      <c r="F13697" s="41" t="str">
        <f aca="false">IF(A13697="","",INDEX(Assumptions!$B$16:$B$18,MATCH(C13697,Assumptions!$A$16:$A$18,0)))</f>
        <v/>
      </c>
      <c r="G13697" s="42" t="str">
        <f aca="false">IF(A13697="","",WORKDAY(B13697,F13697))</f>
        <v/>
      </c>
    </row>
    <row r="13698" customFormat="false" ht="15" hidden="false" customHeight="false" outlineLevel="0" collapsed="false">
      <c r="A13698" s="37"/>
      <c r="B13698" s="38"/>
      <c r="C13698" s="39"/>
      <c r="D13698" s="39"/>
      <c r="E13698" s="40"/>
      <c r="F13698" s="41" t="str">
        <f aca="false">IF(A13698="","",INDEX(Assumptions!$B$16:$B$18,MATCH(C13698,Assumptions!$A$16:$A$18,0)))</f>
        <v/>
      </c>
      <c r="G13698" s="42" t="str">
        <f aca="false">IF(A13698="","",WORKDAY(B13698,F13698))</f>
        <v/>
      </c>
    </row>
    <row r="13699" customFormat="false" ht="15" hidden="false" customHeight="false" outlineLevel="0" collapsed="false">
      <c r="A13699" s="37"/>
      <c r="B13699" s="38"/>
      <c r="C13699" s="39"/>
      <c r="D13699" s="39"/>
      <c r="E13699" s="40"/>
      <c r="F13699" s="41" t="str">
        <f aca="false">IF(A13699="","",INDEX(Assumptions!$B$16:$B$18,MATCH(C13699,Assumptions!$A$16:$A$18,0)))</f>
        <v/>
      </c>
      <c r="G13699" s="42" t="str">
        <f aca="false">IF(A13699="","",WORKDAY(B13699,F13699))</f>
        <v/>
      </c>
    </row>
    <row r="13700" customFormat="false" ht="15" hidden="false" customHeight="false" outlineLevel="0" collapsed="false">
      <c r="A13700" s="37"/>
      <c r="B13700" s="38"/>
      <c r="C13700" s="39"/>
      <c r="D13700" s="39"/>
      <c r="E13700" s="40"/>
      <c r="F13700" s="41" t="str">
        <f aca="false">IF(A13700="","",INDEX(Assumptions!$B$16:$B$18,MATCH(C13700,Assumptions!$A$16:$A$18,0)))</f>
        <v/>
      </c>
      <c r="G13700" s="42" t="str">
        <f aca="false">IF(A13700="","",WORKDAY(B13700,F13700))</f>
        <v/>
      </c>
    </row>
    <row r="13701" customFormat="false" ht="15" hidden="false" customHeight="false" outlineLevel="0" collapsed="false">
      <c r="A13701" s="37"/>
      <c r="B13701" s="38"/>
      <c r="C13701" s="39"/>
      <c r="D13701" s="39"/>
      <c r="E13701" s="40"/>
      <c r="F13701" s="41" t="str">
        <f aca="false">IF(A13701="","",INDEX(Assumptions!$B$16:$B$18,MATCH(C13701,Assumptions!$A$16:$A$18,0)))</f>
        <v/>
      </c>
      <c r="G13701" s="42" t="str">
        <f aca="false">IF(A13701="","",WORKDAY(B13701,F13701))</f>
        <v/>
      </c>
    </row>
    <row r="13702" customFormat="false" ht="15" hidden="false" customHeight="false" outlineLevel="0" collapsed="false">
      <c r="A13702" s="37"/>
      <c r="B13702" s="38"/>
      <c r="C13702" s="39"/>
      <c r="D13702" s="39"/>
      <c r="E13702" s="40"/>
      <c r="F13702" s="41" t="str">
        <f aca="false">IF(A13702="","",INDEX(Assumptions!$B$16:$B$18,MATCH(C13702,Assumptions!$A$16:$A$18,0)))</f>
        <v/>
      </c>
      <c r="G13702" s="42" t="str">
        <f aca="false">IF(A13702="","",WORKDAY(B13702,F13702))</f>
        <v/>
      </c>
    </row>
    <row r="13703" customFormat="false" ht="15" hidden="false" customHeight="false" outlineLevel="0" collapsed="false">
      <c r="A13703" s="37"/>
      <c r="B13703" s="38"/>
      <c r="C13703" s="39"/>
      <c r="D13703" s="39"/>
      <c r="E13703" s="40"/>
      <c r="F13703" s="41" t="str">
        <f aca="false">IF(A13703="","",INDEX(Assumptions!$B$16:$B$18,MATCH(C13703,Assumptions!$A$16:$A$18,0)))</f>
        <v/>
      </c>
      <c r="G13703" s="42" t="str">
        <f aca="false">IF(A13703="","",WORKDAY(B13703,F13703))</f>
        <v/>
      </c>
    </row>
    <row r="13704" customFormat="false" ht="15" hidden="false" customHeight="false" outlineLevel="0" collapsed="false">
      <c r="A13704" s="37"/>
      <c r="B13704" s="38"/>
      <c r="C13704" s="39"/>
      <c r="D13704" s="39"/>
      <c r="E13704" s="40"/>
      <c r="F13704" s="41" t="str">
        <f aca="false">IF(A13704="","",INDEX(Assumptions!$B$16:$B$18,MATCH(C13704,Assumptions!$A$16:$A$18,0)))</f>
        <v/>
      </c>
      <c r="G13704" s="42" t="str">
        <f aca="false">IF(A13704="","",WORKDAY(B13704,F13704))</f>
        <v/>
      </c>
    </row>
    <row r="13705" customFormat="false" ht="15" hidden="false" customHeight="false" outlineLevel="0" collapsed="false">
      <c r="A13705" s="37"/>
      <c r="B13705" s="38"/>
      <c r="C13705" s="39"/>
      <c r="D13705" s="39"/>
      <c r="E13705" s="40"/>
      <c r="F13705" s="41" t="str">
        <f aca="false">IF(A13705="","",INDEX(Assumptions!$B$16:$B$18,MATCH(C13705,Assumptions!$A$16:$A$18,0)))</f>
        <v/>
      </c>
      <c r="G13705" s="42" t="str">
        <f aca="false">IF(A13705="","",WORKDAY(B13705,F13705))</f>
        <v/>
      </c>
    </row>
    <row r="13706" customFormat="false" ht="15" hidden="false" customHeight="false" outlineLevel="0" collapsed="false">
      <c r="A13706" s="37"/>
      <c r="B13706" s="38"/>
      <c r="C13706" s="39"/>
      <c r="D13706" s="39"/>
      <c r="E13706" s="40"/>
      <c r="F13706" s="41" t="str">
        <f aca="false">IF(A13706="","",INDEX(Assumptions!$B$16:$B$18,MATCH(C13706,Assumptions!$A$16:$A$18,0)))</f>
        <v/>
      </c>
      <c r="G13706" s="42" t="str">
        <f aca="false">IF(A13706="","",WORKDAY(B13706,F13706))</f>
        <v/>
      </c>
    </row>
    <row r="13707" customFormat="false" ht="15" hidden="false" customHeight="false" outlineLevel="0" collapsed="false">
      <c r="A13707" s="37"/>
      <c r="B13707" s="38"/>
      <c r="C13707" s="39"/>
      <c r="D13707" s="39"/>
      <c r="E13707" s="40"/>
      <c r="F13707" s="41" t="str">
        <f aca="false">IF(A13707="","",INDEX(Assumptions!$B$16:$B$18,MATCH(C13707,Assumptions!$A$16:$A$18,0)))</f>
        <v/>
      </c>
      <c r="G13707" s="42" t="str">
        <f aca="false">IF(A13707="","",WORKDAY(B13707,F13707))</f>
        <v/>
      </c>
    </row>
    <row r="13708" customFormat="false" ht="15" hidden="false" customHeight="false" outlineLevel="0" collapsed="false">
      <c r="A13708" s="37"/>
      <c r="B13708" s="38"/>
      <c r="C13708" s="39"/>
      <c r="D13708" s="39"/>
      <c r="E13708" s="40"/>
      <c r="F13708" s="41" t="str">
        <f aca="false">IF(A13708="","",INDEX(Assumptions!$B$16:$B$18,MATCH(C13708,Assumptions!$A$16:$A$18,0)))</f>
        <v/>
      </c>
      <c r="G13708" s="42" t="str">
        <f aca="false">IF(A13708="","",WORKDAY(B13708,F13708))</f>
        <v/>
      </c>
    </row>
    <row r="13709" customFormat="false" ht="15" hidden="false" customHeight="false" outlineLevel="0" collapsed="false">
      <c r="A13709" s="37"/>
      <c r="B13709" s="38"/>
      <c r="C13709" s="39"/>
      <c r="D13709" s="39"/>
      <c r="E13709" s="40"/>
      <c r="F13709" s="41" t="str">
        <f aca="false">IF(A13709="","",INDEX(Assumptions!$B$16:$B$18,MATCH(C13709,Assumptions!$A$16:$A$18,0)))</f>
        <v/>
      </c>
      <c r="G13709" s="42" t="str">
        <f aca="false">IF(A13709="","",WORKDAY(B13709,F13709))</f>
        <v/>
      </c>
    </row>
    <row r="13710" customFormat="false" ht="15" hidden="false" customHeight="false" outlineLevel="0" collapsed="false">
      <c r="A13710" s="37"/>
      <c r="B13710" s="38"/>
      <c r="C13710" s="39"/>
      <c r="D13710" s="39"/>
      <c r="E13710" s="40"/>
      <c r="F13710" s="41" t="str">
        <f aca="false">IF(A13710="","",INDEX(Assumptions!$B$16:$B$18,MATCH(C13710,Assumptions!$A$16:$A$18,0)))</f>
        <v/>
      </c>
      <c r="G13710" s="42" t="str">
        <f aca="false">IF(A13710="","",WORKDAY(B13710,F13710))</f>
        <v/>
      </c>
    </row>
    <row r="13711" customFormat="false" ht="15" hidden="false" customHeight="false" outlineLevel="0" collapsed="false">
      <c r="A13711" s="37"/>
      <c r="B13711" s="38"/>
      <c r="C13711" s="39"/>
      <c r="D13711" s="39"/>
      <c r="E13711" s="40"/>
      <c r="F13711" s="41" t="str">
        <f aca="false">IF(A13711="","",INDEX(Assumptions!$B$16:$B$18,MATCH(C13711,Assumptions!$A$16:$A$18,0)))</f>
        <v/>
      </c>
      <c r="G13711" s="42" t="str">
        <f aca="false">IF(A13711="","",WORKDAY(B13711,F13711))</f>
        <v/>
      </c>
    </row>
    <row r="13712" customFormat="false" ht="15" hidden="false" customHeight="false" outlineLevel="0" collapsed="false">
      <c r="A13712" s="37"/>
      <c r="B13712" s="38"/>
      <c r="C13712" s="39"/>
      <c r="D13712" s="39"/>
      <c r="E13712" s="40"/>
      <c r="F13712" s="41" t="str">
        <f aca="false">IF(A13712="","",INDEX(Assumptions!$B$16:$B$18,MATCH(C13712,Assumptions!$A$16:$A$18,0)))</f>
        <v/>
      </c>
      <c r="G13712" s="42" t="str">
        <f aca="false">IF(A13712="","",WORKDAY(B13712,F13712))</f>
        <v/>
      </c>
    </row>
    <row r="13713" customFormat="false" ht="15" hidden="false" customHeight="false" outlineLevel="0" collapsed="false">
      <c r="A13713" s="37"/>
      <c r="B13713" s="38"/>
      <c r="C13713" s="39"/>
      <c r="D13713" s="39"/>
      <c r="E13713" s="40"/>
      <c r="F13713" s="41" t="str">
        <f aca="false">IF(A13713="","",INDEX(Assumptions!$B$16:$B$18,MATCH(C13713,Assumptions!$A$16:$A$18,0)))</f>
        <v/>
      </c>
      <c r="G13713" s="42" t="str">
        <f aca="false">IF(A13713="","",WORKDAY(B13713,F13713))</f>
        <v/>
      </c>
    </row>
    <row r="13714" customFormat="false" ht="15" hidden="false" customHeight="false" outlineLevel="0" collapsed="false">
      <c r="A13714" s="37"/>
      <c r="B13714" s="38"/>
      <c r="C13714" s="39"/>
      <c r="D13714" s="39"/>
      <c r="E13714" s="40"/>
      <c r="F13714" s="41" t="str">
        <f aca="false">IF(A13714="","",INDEX(Assumptions!$B$16:$B$18,MATCH(C13714,Assumptions!$A$16:$A$18,0)))</f>
        <v/>
      </c>
      <c r="G13714" s="42" t="str">
        <f aca="false">IF(A13714="","",WORKDAY(B13714,F13714))</f>
        <v/>
      </c>
    </row>
    <row r="13715" customFormat="false" ht="15" hidden="false" customHeight="false" outlineLevel="0" collapsed="false">
      <c r="A13715" s="37"/>
      <c r="B13715" s="38"/>
      <c r="C13715" s="39"/>
      <c r="D13715" s="39"/>
      <c r="E13715" s="40"/>
      <c r="F13715" s="41" t="str">
        <f aca="false">IF(A13715="","",INDEX(Assumptions!$B$16:$B$18,MATCH(C13715,Assumptions!$A$16:$A$18,0)))</f>
        <v/>
      </c>
      <c r="G13715" s="42" t="str">
        <f aca="false">IF(A13715="","",WORKDAY(B13715,F13715))</f>
        <v/>
      </c>
    </row>
    <row r="13716" customFormat="false" ht="15" hidden="false" customHeight="false" outlineLevel="0" collapsed="false">
      <c r="A13716" s="37"/>
      <c r="B13716" s="38"/>
      <c r="C13716" s="39"/>
      <c r="D13716" s="39"/>
      <c r="E13716" s="40"/>
      <c r="F13716" s="41" t="str">
        <f aca="false">IF(A13716="","",INDEX(Assumptions!$B$16:$B$18,MATCH(C13716,Assumptions!$A$16:$A$18,0)))</f>
        <v/>
      </c>
      <c r="G13716" s="42" t="str">
        <f aca="false">IF(A13716="","",WORKDAY(B13716,F13716))</f>
        <v/>
      </c>
    </row>
    <row r="13717" customFormat="false" ht="15" hidden="false" customHeight="false" outlineLevel="0" collapsed="false">
      <c r="A13717" s="37"/>
      <c r="B13717" s="38"/>
      <c r="C13717" s="39"/>
      <c r="D13717" s="39"/>
      <c r="E13717" s="40"/>
      <c r="F13717" s="41" t="str">
        <f aca="false">IF(A13717="","",INDEX(Assumptions!$B$16:$B$18,MATCH(C13717,Assumptions!$A$16:$A$18,0)))</f>
        <v/>
      </c>
      <c r="G13717" s="42" t="str">
        <f aca="false">IF(A13717="","",WORKDAY(B13717,F13717))</f>
        <v/>
      </c>
    </row>
    <row r="13718" customFormat="false" ht="15" hidden="false" customHeight="false" outlineLevel="0" collapsed="false">
      <c r="A13718" s="37"/>
      <c r="B13718" s="38"/>
      <c r="C13718" s="39"/>
      <c r="D13718" s="39"/>
      <c r="E13718" s="40"/>
      <c r="F13718" s="41" t="str">
        <f aca="false">IF(A13718="","",INDEX(Assumptions!$B$16:$B$18,MATCH(C13718,Assumptions!$A$16:$A$18,0)))</f>
        <v/>
      </c>
      <c r="G13718" s="42" t="str">
        <f aca="false">IF(A13718="","",WORKDAY(B13718,F13718))</f>
        <v/>
      </c>
    </row>
    <row r="13719" customFormat="false" ht="15" hidden="false" customHeight="false" outlineLevel="0" collapsed="false">
      <c r="A13719" s="37"/>
      <c r="B13719" s="38"/>
      <c r="C13719" s="39"/>
      <c r="D13719" s="39"/>
      <c r="E13719" s="40"/>
      <c r="F13719" s="41" t="str">
        <f aca="false">IF(A13719="","",INDEX(Assumptions!$B$16:$B$18,MATCH(C13719,Assumptions!$A$16:$A$18,0)))</f>
        <v/>
      </c>
      <c r="G13719" s="42" t="str">
        <f aca="false">IF(A13719="","",WORKDAY(B13719,F13719))</f>
        <v/>
      </c>
    </row>
    <row r="13720" customFormat="false" ht="15" hidden="false" customHeight="false" outlineLevel="0" collapsed="false">
      <c r="A13720" s="37"/>
      <c r="B13720" s="38"/>
      <c r="C13720" s="39"/>
      <c r="D13720" s="39"/>
      <c r="E13720" s="40"/>
      <c r="F13720" s="41" t="str">
        <f aca="false">IF(A13720="","",INDEX(Assumptions!$B$16:$B$18,MATCH(C13720,Assumptions!$A$16:$A$18,0)))</f>
        <v/>
      </c>
      <c r="G13720" s="42" t="str">
        <f aca="false">IF(A13720="","",WORKDAY(B13720,F13720))</f>
        <v/>
      </c>
    </row>
    <row r="13721" customFormat="false" ht="15" hidden="false" customHeight="false" outlineLevel="0" collapsed="false">
      <c r="A13721" s="37"/>
      <c r="B13721" s="38"/>
      <c r="C13721" s="39"/>
      <c r="D13721" s="39"/>
      <c r="E13721" s="40"/>
      <c r="F13721" s="41" t="str">
        <f aca="false">IF(A13721="","",INDEX(Assumptions!$B$16:$B$18,MATCH(C13721,Assumptions!$A$16:$A$18,0)))</f>
        <v/>
      </c>
      <c r="G13721" s="42" t="str">
        <f aca="false">IF(A13721="","",WORKDAY(B13721,F13721))</f>
        <v/>
      </c>
    </row>
    <row r="13722" customFormat="false" ht="15" hidden="false" customHeight="false" outlineLevel="0" collapsed="false">
      <c r="A13722" s="37"/>
      <c r="B13722" s="38"/>
      <c r="C13722" s="39"/>
      <c r="D13722" s="39"/>
      <c r="E13722" s="40"/>
      <c r="F13722" s="41" t="str">
        <f aca="false">IF(A13722="","",INDEX(Assumptions!$B$16:$B$18,MATCH(C13722,Assumptions!$A$16:$A$18,0)))</f>
        <v/>
      </c>
      <c r="G13722" s="42" t="str">
        <f aca="false">IF(A13722="","",WORKDAY(B13722,F13722))</f>
        <v/>
      </c>
    </row>
    <row r="13723" customFormat="false" ht="15" hidden="false" customHeight="false" outlineLevel="0" collapsed="false">
      <c r="A13723" s="37"/>
      <c r="B13723" s="38"/>
      <c r="C13723" s="39"/>
      <c r="D13723" s="39"/>
      <c r="E13723" s="40"/>
      <c r="F13723" s="41" t="str">
        <f aca="false">IF(A13723="","",INDEX(Assumptions!$B$16:$B$18,MATCH(C13723,Assumptions!$A$16:$A$18,0)))</f>
        <v/>
      </c>
      <c r="G13723" s="42" t="str">
        <f aca="false">IF(A13723="","",WORKDAY(B13723,F13723))</f>
        <v/>
      </c>
    </row>
    <row r="13724" customFormat="false" ht="15" hidden="false" customHeight="false" outlineLevel="0" collapsed="false">
      <c r="A13724" s="37"/>
      <c r="B13724" s="38"/>
      <c r="C13724" s="39"/>
      <c r="D13724" s="39"/>
      <c r="E13724" s="40"/>
      <c r="F13724" s="41" t="str">
        <f aca="false">IF(A13724="","",INDEX(Assumptions!$B$16:$B$18,MATCH(C13724,Assumptions!$A$16:$A$18,0)))</f>
        <v/>
      </c>
      <c r="G13724" s="42" t="str">
        <f aca="false">IF(A13724="","",WORKDAY(B13724,F13724))</f>
        <v/>
      </c>
    </row>
    <row r="13725" customFormat="false" ht="15" hidden="false" customHeight="false" outlineLevel="0" collapsed="false">
      <c r="A13725" s="37"/>
      <c r="B13725" s="38"/>
      <c r="C13725" s="39"/>
      <c r="D13725" s="39"/>
      <c r="E13725" s="40"/>
      <c r="F13725" s="41" t="str">
        <f aca="false">IF(A13725="","",INDEX(Assumptions!$B$16:$B$18,MATCH(C13725,Assumptions!$A$16:$A$18,0)))</f>
        <v/>
      </c>
      <c r="G13725" s="42" t="str">
        <f aca="false">IF(A13725="","",WORKDAY(B13725,F13725))</f>
        <v/>
      </c>
    </row>
    <row r="13726" customFormat="false" ht="15" hidden="false" customHeight="false" outlineLevel="0" collapsed="false">
      <c r="A13726" s="37"/>
      <c r="B13726" s="38"/>
      <c r="C13726" s="39"/>
      <c r="D13726" s="39"/>
      <c r="E13726" s="40"/>
      <c r="F13726" s="41" t="str">
        <f aca="false">IF(A13726="","",INDEX(Assumptions!$B$16:$B$18,MATCH(C13726,Assumptions!$A$16:$A$18,0)))</f>
        <v/>
      </c>
      <c r="G13726" s="42" t="str">
        <f aca="false">IF(A13726="","",WORKDAY(B13726,F13726))</f>
        <v/>
      </c>
    </row>
    <row r="13727" customFormat="false" ht="15" hidden="false" customHeight="false" outlineLevel="0" collapsed="false">
      <c r="A13727" s="37"/>
      <c r="B13727" s="38"/>
      <c r="C13727" s="39"/>
      <c r="D13727" s="39"/>
      <c r="E13727" s="40"/>
      <c r="F13727" s="41" t="str">
        <f aca="false">IF(A13727="","",INDEX(Assumptions!$B$16:$B$18,MATCH(C13727,Assumptions!$A$16:$A$18,0)))</f>
        <v/>
      </c>
      <c r="G13727" s="42" t="str">
        <f aca="false">IF(A13727="","",WORKDAY(B13727,F13727))</f>
        <v/>
      </c>
    </row>
    <row r="13728" customFormat="false" ht="15" hidden="false" customHeight="false" outlineLevel="0" collapsed="false">
      <c r="A13728" s="37"/>
      <c r="B13728" s="38"/>
      <c r="C13728" s="39"/>
      <c r="D13728" s="39"/>
      <c r="E13728" s="40"/>
      <c r="F13728" s="41" t="str">
        <f aca="false">IF(A13728="","",INDEX(Assumptions!$B$16:$B$18,MATCH(C13728,Assumptions!$A$16:$A$18,0)))</f>
        <v/>
      </c>
      <c r="G13728" s="42" t="str">
        <f aca="false">IF(A13728="","",WORKDAY(B13728,F13728))</f>
        <v/>
      </c>
    </row>
    <row r="13729" customFormat="false" ht="15" hidden="false" customHeight="false" outlineLevel="0" collapsed="false">
      <c r="A13729" s="37"/>
      <c r="B13729" s="38"/>
      <c r="C13729" s="39"/>
      <c r="D13729" s="39"/>
      <c r="E13729" s="40"/>
      <c r="F13729" s="41" t="str">
        <f aca="false">IF(A13729="","",INDEX(Assumptions!$B$16:$B$18,MATCH(C13729,Assumptions!$A$16:$A$18,0)))</f>
        <v/>
      </c>
      <c r="G13729" s="42" t="str">
        <f aca="false">IF(A13729="","",WORKDAY(B13729,F13729))</f>
        <v/>
      </c>
    </row>
    <row r="13730" customFormat="false" ht="15" hidden="false" customHeight="false" outlineLevel="0" collapsed="false">
      <c r="A13730" s="37"/>
      <c r="B13730" s="38"/>
      <c r="C13730" s="39"/>
      <c r="D13730" s="39"/>
      <c r="E13730" s="40"/>
      <c r="F13730" s="41" t="str">
        <f aca="false">IF(A13730="","",INDEX(Assumptions!$B$16:$B$18,MATCH(C13730,Assumptions!$A$16:$A$18,0)))</f>
        <v/>
      </c>
      <c r="G13730" s="42" t="str">
        <f aca="false">IF(A13730="","",WORKDAY(B13730,F13730))</f>
        <v/>
      </c>
    </row>
    <row r="13731" customFormat="false" ht="15" hidden="false" customHeight="false" outlineLevel="0" collapsed="false">
      <c r="A13731" s="37"/>
      <c r="B13731" s="38"/>
      <c r="C13731" s="39"/>
      <c r="D13731" s="39"/>
      <c r="E13731" s="40"/>
      <c r="F13731" s="41" t="str">
        <f aca="false">IF(A13731="","",INDEX(Assumptions!$B$16:$B$18,MATCH(C13731,Assumptions!$A$16:$A$18,0)))</f>
        <v/>
      </c>
      <c r="G13731" s="42" t="str">
        <f aca="false">IF(A13731="","",WORKDAY(B13731,F13731))</f>
        <v/>
      </c>
    </row>
    <row r="13732" customFormat="false" ht="15" hidden="false" customHeight="false" outlineLevel="0" collapsed="false">
      <c r="A13732" s="37"/>
      <c r="B13732" s="38"/>
      <c r="C13732" s="39"/>
      <c r="D13732" s="39"/>
      <c r="E13732" s="40"/>
      <c r="F13732" s="41" t="str">
        <f aca="false">IF(A13732="","",INDEX(Assumptions!$B$16:$B$18,MATCH(C13732,Assumptions!$A$16:$A$18,0)))</f>
        <v/>
      </c>
      <c r="G13732" s="42" t="str">
        <f aca="false">IF(A13732="","",WORKDAY(B13732,F13732))</f>
        <v/>
      </c>
    </row>
    <row r="13733" customFormat="false" ht="15" hidden="false" customHeight="false" outlineLevel="0" collapsed="false">
      <c r="A13733" s="37"/>
      <c r="B13733" s="38"/>
      <c r="C13733" s="39"/>
      <c r="D13733" s="39"/>
      <c r="E13733" s="40"/>
      <c r="F13733" s="41" t="str">
        <f aca="false">IF(A13733="","",INDEX(Assumptions!$B$16:$B$18,MATCH(C13733,Assumptions!$A$16:$A$18,0)))</f>
        <v/>
      </c>
      <c r="G13733" s="42" t="str">
        <f aca="false">IF(A13733="","",WORKDAY(B13733,F13733))</f>
        <v/>
      </c>
    </row>
    <row r="13734" customFormat="false" ht="15" hidden="false" customHeight="false" outlineLevel="0" collapsed="false">
      <c r="A13734" s="37"/>
      <c r="B13734" s="38"/>
      <c r="C13734" s="39"/>
      <c r="D13734" s="39"/>
      <c r="E13734" s="40"/>
      <c r="F13734" s="41" t="str">
        <f aca="false">IF(A13734="","",INDEX(Assumptions!$B$16:$B$18,MATCH(C13734,Assumptions!$A$16:$A$18,0)))</f>
        <v/>
      </c>
      <c r="G13734" s="42" t="str">
        <f aca="false">IF(A13734="","",WORKDAY(B13734,F13734))</f>
        <v/>
      </c>
    </row>
    <row r="13735" customFormat="false" ht="15" hidden="false" customHeight="false" outlineLevel="0" collapsed="false">
      <c r="A13735" s="37"/>
      <c r="B13735" s="38"/>
      <c r="C13735" s="39"/>
      <c r="D13735" s="39"/>
      <c r="E13735" s="40"/>
      <c r="F13735" s="41" t="str">
        <f aca="false">IF(A13735="","",INDEX(Assumptions!$B$16:$B$18,MATCH(C13735,Assumptions!$A$16:$A$18,0)))</f>
        <v/>
      </c>
      <c r="G13735" s="42" t="str">
        <f aca="false">IF(A13735="","",WORKDAY(B13735,F13735))</f>
        <v/>
      </c>
    </row>
    <row r="13736" customFormat="false" ht="15" hidden="false" customHeight="false" outlineLevel="0" collapsed="false">
      <c r="A13736" s="37"/>
      <c r="B13736" s="38"/>
      <c r="C13736" s="39"/>
      <c r="D13736" s="39"/>
      <c r="E13736" s="40"/>
      <c r="F13736" s="41" t="str">
        <f aca="false">IF(A13736="","",INDEX(Assumptions!$B$16:$B$18,MATCH(C13736,Assumptions!$A$16:$A$18,0)))</f>
        <v/>
      </c>
      <c r="G13736" s="42" t="str">
        <f aca="false">IF(A13736="","",WORKDAY(B13736,F13736))</f>
        <v/>
      </c>
    </row>
    <row r="13737" customFormat="false" ht="15" hidden="false" customHeight="false" outlineLevel="0" collapsed="false">
      <c r="A13737" s="37"/>
      <c r="B13737" s="38"/>
      <c r="C13737" s="39"/>
      <c r="D13737" s="39"/>
      <c r="E13737" s="40"/>
      <c r="F13737" s="41" t="str">
        <f aca="false">IF(A13737="","",INDEX(Assumptions!$B$16:$B$18,MATCH(C13737,Assumptions!$A$16:$A$18,0)))</f>
        <v/>
      </c>
      <c r="G13737" s="42" t="str">
        <f aca="false">IF(A13737="","",WORKDAY(B13737,F13737))</f>
        <v/>
      </c>
    </row>
    <row r="13738" customFormat="false" ht="15" hidden="false" customHeight="false" outlineLevel="0" collapsed="false">
      <c r="A13738" s="37"/>
      <c r="B13738" s="38"/>
      <c r="C13738" s="39"/>
      <c r="D13738" s="39"/>
      <c r="E13738" s="40"/>
      <c r="F13738" s="41" t="str">
        <f aca="false">IF(A13738="","",INDEX(Assumptions!$B$16:$B$18,MATCH(C13738,Assumptions!$A$16:$A$18,0)))</f>
        <v/>
      </c>
      <c r="G13738" s="42" t="str">
        <f aca="false">IF(A13738="","",WORKDAY(B13738,F13738))</f>
        <v/>
      </c>
    </row>
    <row r="13739" customFormat="false" ht="15" hidden="false" customHeight="false" outlineLevel="0" collapsed="false">
      <c r="A13739" s="37"/>
      <c r="B13739" s="38"/>
      <c r="C13739" s="39"/>
      <c r="D13739" s="39"/>
      <c r="E13739" s="40"/>
      <c r="F13739" s="41" t="str">
        <f aca="false">IF(A13739="","",INDEX(Assumptions!$B$16:$B$18,MATCH(C13739,Assumptions!$A$16:$A$18,0)))</f>
        <v/>
      </c>
      <c r="G13739" s="42" t="str">
        <f aca="false">IF(A13739="","",WORKDAY(B13739,F13739))</f>
        <v/>
      </c>
    </row>
    <row r="13740" customFormat="false" ht="15" hidden="false" customHeight="false" outlineLevel="0" collapsed="false">
      <c r="A13740" s="37"/>
      <c r="B13740" s="38"/>
      <c r="C13740" s="39"/>
      <c r="D13740" s="39"/>
      <c r="E13740" s="40"/>
      <c r="F13740" s="41" t="str">
        <f aca="false">IF(A13740="","",INDEX(Assumptions!$B$16:$B$18,MATCH(C13740,Assumptions!$A$16:$A$18,0)))</f>
        <v/>
      </c>
      <c r="G13740" s="42" t="str">
        <f aca="false">IF(A13740="","",WORKDAY(B13740,F13740))</f>
        <v/>
      </c>
    </row>
    <row r="13741" customFormat="false" ht="15" hidden="false" customHeight="false" outlineLevel="0" collapsed="false">
      <c r="A13741" s="37"/>
      <c r="B13741" s="38"/>
      <c r="C13741" s="39"/>
      <c r="D13741" s="39"/>
      <c r="E13741" s="40"/>
      <c r="F13741" s="41" t="str">
        <f aca="false">IF(A13741="","",INDEX(Assumptions!$B$16:$B$18,MATCH(C13741,Assumptions!$A$16:$A$18,0)))</f>
        <v/>
      </c>
      <c r="G13741" s="42" t="str">
        <f aca="false">IF(A13741="","",WORKDAY(B13741,F13741))</f>
        <v/>
      </c>
    </row>
    <row r="13742" customFormat="false" ht="15" hidden="false" customHeight="false" outlineLevel="0" collapsed="false">
      <c r="A13742" s="37"/>
      <c r="B13742" s="38"/>
      <c r="C13742" s="39"/>
      <c r="D13742" s="39"/>
      <c r="E13742" s="40"/>
      <c r="F13742" s="41" t="str">
        <f aca="false">IF(A13742="","",INDEX(Assumptions!$B$16:$B$18,MATCH(C13742,Assumptions!$A$16:$A$18,0)))</f>
        <v/>
      </c>
      <c r="G13742" s="42" t="str">
        <f aca="false">IF(A13742="","",WORKDAY(B13742,F13742))</f>
        <v/>
      </c>
    </row>
    <row r="13743" customFormat="false" ht="15" hidden="false" customHeight="false" outlineLevel="0" collapsed="false">
      <c r="A13743" s="37"/>
      <c r="B13743" s="38"/>
      <c r="C13743" s="39"/>
      <c r="D13743" s="39"/>
      <c r="E13743" s="40"/>
      <c r="F13743" s="41" t="str">
        <f aca="false">IF(A13743="","",INDEX(Assumptions!$B$16:$B$18,MATCH(C13743,Assumptions!$A$16:$A$18,0)))</f>
        <v/>
      </c>
      <c r="G13743" s="42" t="str">
        <f aca="false">IF(A13743="","",WORKDAY(B13743,F13743))</f>
        <v/>
      </c>
    </row>
    <row r="13744" customFormat="false" ht="15" hidden="false" customHeight="false" outlineLevel="0" collapsed="false">
      <c r="A13744" s="37"/>
      <c r="B13744" s="38"/>
      <c r="C13744" s="39"/>
      <c r="D13744" s="39"/>
      <c r="E13744" s="40"/>
      <c r="F13744" s="41" t="str">
        <f aca="false">IF(A13744="","",INDEX(Assumptions!$B$16:$B$18,MATCH(C13744,Assumptions!$A$16:$A$18,0)))</f>
        <v/>
      </c>
      <c r="G13744" s="42" t="str">
        <f aca="false">IF(A13744="","",WORKDAY(B13744,F13744))</f>
        <v/>
      </c>
    </row>
    <row r="13745" customFormat="false" ht="15" hidden="false" customHeight="false" outlineLevel="0" collapsed="false">
      <c r="A13745" s="37"/>
      <c r="B13745" s="38"/>
      <c r="C13745" s="39"/>
      <c r="D13745" s="39"/>
      <c r="E13745" s="40"/>
      <c r="F13745" s="41" t="str">
        <f aca="false">IF(A13745="","",INDEX(Assumptions!$B$16:$B$18,MATCH(C13745,Assumptions!$A$16:$A$18,0)))</f>
        <v/>
      </c>
      <c r="G13745" s="42" t="str">
        <f aca="false">IF(A13745="","",WORKDAY(B13745,F13745))</f>
        <v/>
      </c>
    </row>
    <row r="13746" customFormat="false" ht="15" hidden="false" customHeight="false" outlineLevel="0" collapsed="false">
      <c r="A13746" s="37"/>
      <c r="B13746" s="38"/>
      <c r="C13746" s="39"/>
      <c r="D13746" s="39"/>
      <c r="E13746" s="40"/>
      <c r="F13746" s="41" t="str">
        <f aca="false">IF(A13746="","",INDEX(Assumptions!$B$16:$B$18,MATCH(C13746,Assumptions!$A$16:$A$18,0)))</f>
        <v/>
      </c>
      <c r="G13746" s="42" t="str">
        <f aca="false">IF(A13746="","",WORKDAY(B13746,F13746))</f>
        <v/>
      </c>
    </row>
    <row r="13747" customFormat="false" ht="15" hidden="false" customHeight="false" outlineLevel="0" collapsed="false">
      <c r="A13747" s="37"/>
      <c r="B13747" s="38"/>
      <c r="C13747" s="39"/>
      <c r="D13747" s="39"/>
      <c r="E13747" s="40"/>
      <c r="F13747" s="41" t="str">
        <f aca="false">IF(A13747="","",INDEX(Assumptions!$B$16:$B$18,MATCH(C13747,Assumptions!$A$16:$A$18,0)))</f>
        <v/>
      </c>
      <c r="G13747" s="42" t="str">
        <f aca="false">IF(A13747="","",WORKDAY(B13747,F13747))</f>
        <v/>
      </c>
    </row>
    <row r="13748" customFormat="false" ht="15" hidden="false" customHeight="false" outlineLevel="0" collapsed="false">
      <c r="A13748" s="37"/>
      <c r="B13748" s="38"/>
      <c r="C13748" s="39"/>
      <c r="D13748" s="39"/>
      <c r="E13748" s="40"/>
      <c r="F13748" s="41" t="str">
        <f aca="false">IF(A13748="","",INDEX(Assumptions!$B$16:$B$18,MATCH(C13748,Assumptions!$A$16:$A$18,0)))</f>
        <v/>
      </c>
      <c r="G13748" s="42" t="str">
        <f aca="false">IF(A13748="","",WORKDAY(B13748,F13748))</f>
        <v/>
      </c>
    </row>
    <row r="13749" customFormat="false" ht="15" hidden="false" customHeight="false" outlineLevel="0" collapsed="false">
      <c r="A13749" s="37"/>
      <c r="B13749" s="38"/>
      <c r="C13749" s="39"/>
      <c r="D13749" s="39"/>
      <c r="E13749" s="40"/>
      <c r="F13749" s="41" t="str">
        <f aca="false">IF(A13749="","",INDEX(Assumptions!$B$16:$B$18,MATCH(C13749,Assumptions!$A$16:$A$18,0)))</f>
        <v/>
      </c>
      <c r="G13749" s="42" t="str">
        <f aca="false">IF(A13749="","",WORKDAY(B13749,F13749))</f>
        <v/>
      </c>
    </row>
    <row r="13750" customFormat="false" ht="15" hidden="false" customHeight="false" outlineLevel="0" collapsed="false">
      <c r="A13750" s="37"/>
      <c r="B13750" s="38"/>
      <c r="C13750" s="39"/>
      <c r="D13750" s="39"/>
      <c r="E13750" s="40"/>
      <c r="F13750" s="41" t="str">
        <f aca="false">IF(A13750="","",INDEX(Assumptions!$B$16:$B$18,MATCH(C13750,Assumptions!$A$16:$A$18,0)))</f>
        <v/>
      </c>
      <c r="G13750" s="42" t="str">
        <f aca="false">IF(A13750="","",WORKDAY(B13750,F13750))</f>
        <v/>
      </c>
    </row>
    <row r="13751" customFormat="false" ht="15" hidden="false" customHeight="false" outlineLevel="0" collapsed="false">
      <c r="A13751" s="37"/>
      <c r="B13751" s="38"/>
      <c r="C13751" s="39"/>
      <c r="D13751" s="39"/>
      <c r="E13751" s="40"/>
      <c r="F13751" s="41" t="str">
        <f aca="false">IF(A13751="","",INDEX(Assumptions!$B$16:$B$18,MATCH(C13751,Assumptions!$A$16:$A$18,0)))</f>
        <v/>
      </c>
      <c r="G13751" s="42" t="str">
        <f aca="false">IF(A13751="","",WORKDAY(B13751,F13751))</f>
        <v/>
      </c>
    </row>
    <row r="13752" customFormat="false" ht="15" hidden="false" customHeight="false" outlineLevel="0" collapsed="false">
      <c r="A13752" s="37"/>
      <c r="B13752" s="38"/>
      <c r="C13752" s="39"/>
      <c r="D13752" s="39"/>
      <c r="E13752" s="40"/>
      <c r="F13752" s="41" t="str">
        <f aca="false">IF(A13752="","",INDEX(Assumptions!$B$16:$B$18,MATCH(C13752,Assumptions!$A$16:$A$18,0)))</f>
        <v/>
      </c>
      <c r="G13752" s="42" t="str">
        <f aca="false">IF(A13752="","",WORKDAY(B13752,F13752))</f>
        <v/>
      </c>
    </row>
    <row r="13753" customFormat="false" ht="15" hidden="false" customHeight="false" outlineLevel="0" collapsed="false">
      <c r="A13753" s="37"/>
      <c r="B13753" s="38"/>
      <c r="C13753" s="39"/>
      <c r="D13753" s="39"/>
      <c r="E13753" s="40"/>
      <c r="F13753" s="41" t="str">
        <f aca="false">IF(A13753="","",INDEX(Assumptions!$B$16:$B$18,MATCH(C13753,Assumptions!$A$16:$A$18,0)))</f>
        <v/>
      </c>
      <c r="G13753" s="42" t="str">
        <f aca="false">IF(A13753="","",WORKDAY(B13753,F13753))</f>
        <v/>
      </c>
    </row>
    <row r="13754" customFormat="false" ht="15" hidden="false" customHeight="false" outlineLevel="0" collapsed="false">
      <c r="A13754" s="37"/>
      <c r="B13754" s="38"/>
      <c r="C13754" s="39"/>
      <c r="D13754" s="39"/>
      <c r="E13754" s="40"/>
      <c r="F13754" s="41" t="str">
        <f aca="false">IF(A13754="","",INDEX(Assumptions!$B$16:$B$18,MATCH(C13754,Assumptions!$A$16:$A$18,0)))</f>
        <v/>
      </c>
      <c r="G13754" s="42" t="str">
        <f aca="false">IF(A13754="","",WORKDAY(B13754,F13754))</f>
        <v/>
      </c>
    </row>
    <row r="13755" customFormat="false" ht="15" hidden="false" customHeight="false" outlineLevel="0" collapsed="false">
      <c r="A13755" s="37"/>
      <c r="B13755" s="38"/>
      <c r="C13755" s="39"/>
      <c r="D13755" s="39"/>
      <c r="E13755" s="40"/>
      <c r="F13755" s="41" t="str">
        <f aca="false">IF(A13755="","",INDEX(Assumptions!$B$16:$B$18,MATCH(C13755,Assumptions!$A$16:$A$18,0)))</f>
        <v/>
      </c>
      <c r="G13755" s="42" t="str">
        <f aca="false">IF(A13755="","",WORKDAY(B13755,F13755))</f>
        <v/>
      </c>
    </row>
    <row r="13756" customFormat="false" ht="15" hidden="false" customHeight="false" outlineLevel="0" collapsed="false">
      <c r="A13756" s="37"/>
      <c r="B13756" s="38"/>
      <c r="C13756" s="39"/>
      <c r="D13756" s="39"/>
      <c r="E13756" s="40"/>
      <c r="F13756" s="41" t="str">
        <f aca="false">IF(A13756="","",INDEX(Assumptions!$B$16:$B$18,MATCH(C13756,Assumptions!$A$16:$A$18,0)))</f>
        <v/>
      </c>
      <c r="G13756" s="42" t="str">
        <f aca="false">IF(A13756="","",WORKDAY(B13756,F13756))</f>
        <v/>
      </c>
    </row>
    <row r="13757" customFormat="false" ht="15" hidden="false" customHeight="false" outlineLevel="0" collapsed="false">
      <c r="A13757" s="37"/>
      <c r="B13757" s="38"/>
      <c r="C13757" s="39"/>
      <c r="D13757" s="39"/>
      <c r="E13757" s="40"/>
      <c r="F13757" s="41" t="str">
        <f aca="false">IF(A13757="","",INDEX(Assumptions!$B$16:$B$18,MATCH(C13757,Assumptions!$A$16:$A$18,0)))</f>
        <v/>
      </c>
      <c r="G13757" s="42" t="str">
        <f aca="false">IF(A13757="","",WORKDAY(B13757,F13757))</f>
        <v/>
      </c>
    </row>
    <row r="13758" customFormat="false" ht="15" hidden="false" customHeight="false" outlineLevel="0" collapsed="false">
      <c r="A13758" s="37"/>
      <c r="B13758" s="38"/>
      <c r="C13758" s="39"/>
      <c r="D13758" s="39"/>
      <c r="E13758" s="40"/>
      <c r="F13758" s="41" t="str">
        <f aca="false">IF(A13758="","",INDEX(Assumptions!$B$16:$B$18,MATCH(C13758,Assumptions!$A$16:$A$18,0)))</f>
        <v/>
      </c>
      <c r="G13758" s="42" t="str">
        <f aca="false">IF(A13758="","",WORKDAY(B13758,F13758))</f>
        <v/>
      </c>
    </row>
    <row r="13759" customFormat="false" ht="15" hidden="false" customHeight="false" outlineLevel="0" collapsed="false">
      <c r="A13759" s="37"/>
      <c r="B13759" s="38"/>
      <c r="C13759" s="39"/>
      <c r="D13759" s="39"/>
      <c r="E13759" s="40"/>
      <c r="F13759" s="41" t="str">
        <f aca="false">IF(A13759="","",INDEX(Assumptions!$B$16:$B$18,MATCH(C13759,Assumptions!$A$16:$A$18,0)))</f>
        <v/>
      </c>
      <c r="G13759" s="42" t="str">
        <f aca="false">IF(A13759="","",WORKDAY(B13759,F13759))</f>
        <v/>
      </c>
    </row>
    <row r="13760" customFormat="false" ht="15" hidden="false" customHeight="false" outlineLevel="0" collapsed="false">
      <c r="A13760" s="37"/>
      <c r="B13760" s="38"/>
      <c r="C13760" s="39"/>
      <c r="D13760" s="39"/>
      <c r="E13760" s="40"/>
      <c r="F13760" s="41" t="str">
        <f aca="false">IF(A13760="","",INDEX(Assumptions!$B$16:$B$18,MATCH(C13760,Assumptions!$A$16:$A$18,0)))</f>
        <v/>
      </c>
      <c r="G13760" s="42" t="str">
        <f aca="false">IF(A13760="","",WORKDAY(B13760,F13760))</f>
        <v/>
      </c>
    </row>
    <row r="13761" customFormat="false" ht="15" hidden="false" customHeight="false" outlineLevel="0" collapsed="false">
      <c r="A13761" s="37"/>
      <c r="B13761" s="38"/>
      <c r="C13761" s="39"/>
      <c r="D13761" s="39"/>
      <c r="E13761" s="40"/>
      <c r="F13761" s="41" t="str">
        <f aca="false">IF(A13761="","",INDEX(Assumptions!$B$16:$B$18,MATCH(C13761,Assumptions!$A$16:$A$18,0)))</f>
        <v/>
      </c>
      <c r="G13761" s="42" t="str">
        <f aca="false">IF(A13761="","",WORKDAY(B13761,F13761))</f>
        <v/>
      </c>
    </row>
    <row r="13762" customFormat="false" ht="15" hidden="false" customHeight="false" outlineLevel="0" collapsed="false">
      <c r="A13762" s="37"/>
      <c r="B13762" s="38"/>
      <c r="C13762" s="39"/>
      <c r="D13762" s="39"/>
      <c r="E13762" s="40"/>
      <c r="F13762" s="41" t="str">
        <f aca="false">IF(A13762="","",INDEX(Assumptions!$B$16:$B$18,MATCH(C13762,Assumptions!$A$16:$A$18,0)))</f>
        <v/>
      </c>
      <c r="G13762" s="42" t="str">
        <f aca="false">IF(A13762="","",WORKDAY(B13762,F13762))</f>
        <v/>
      </c>
    </row>
    <row r="13763" customFormat="false" ht="15" hidden="false" customHeight="false" outlineLevel="0" collapsed="false">
      <c r="A13763" s="37"/>
      <c r="B13763" s="38"/>
      <c r="C13763" s="39"/>
      <c r="D13763" s="39"/>
      <c r="E13763" s="40"/>
      <c r="F13763" s="41" t="str">
        <f aca="false">IF(A13763="","",INDEX(Assumptions!$B$16:$B$18,MATCH(C13763,Assumptions!$A$16:$A$18,0)))</f>
        <v/>
      </c>
      <c r="G13763" s="42" t="str">
        <f aca="false">IF(A13763="","",WORKDAY(B13763,F13763))</f>
        <v/>
      </c>
    </row>
    <row r="13764" customFormat="false" ht="15" hidden="false" customHeight="false" outlineLevel="0" collapsed="false">
      <c r="A13764" s="37"/>
      <c r="B13764" s="38"/>
      <c r="C13764" s="39"/>
      <c r="D13764" s="39"/>
      <c r="E13764" s="40"/>
      <c r="F13764" s="41" t="str">
        <f aca="false">IF(A13764="","",INDEX(Assumptions!$B$16:$B$18,MATCH(C13764,Assumptions!$A$16:$A$18,0)))</f>
        <v/>
      </c>
      <c r="G13764" s="42" t="str">
        <f aca="false">IF(A13764="","",WORKDAY(B13764,F13764))</f>
        <v/>
      </c>
    </row>
    <row r="13765" customFormat="false" ht="15" hidden="false" customHeight="false" outlineLevel="0" collapsed="false">
      <c r="A13765" s="37"/>
      <c r="B13765" s="38"/>
      <c r="C13765" s="39"/>
      <c r="D13765" s="39"/>
      <c r="E13765" s="40"/>
      <c r="F13765" s="41" t="str">
        <f aca="false">IF(A13765="","",INDEX(Assumptions!$B$16:$B$18,MATCH(C13765,Assumptions!$A$16:$A$18,0)))</f>
        <v/>
      </c>
      <c r="G13765" s="42" t="str">
        <f aca="false">IF(A13765="","",WORKDAY(B13765,F13765))</f>
        <v/>
      </c>
    </row>
    <row r="13766" customFormat="false" ht="15" hidden="false" customHeight="false" outlineLevel="0" collapsed="false">
      <c r="A13766" s="37"/>
      <c r="B13766" s="38"/>
      <c r="C13766" s="39"/>
      <c r="D13766" s="39"/>
      <c r="E13766" s="40"/>
      <c r="F13766" s="41" t="str">
        <f aca="false">IF(A13766="","",INDEX(Assumptions!$B$16:$B$18,MATCH(C13766,Assumptions!$A$16:$A$18,0)))</f>
        <v/>
      </c>
      <c r="G13766" s="42" t="str">
        <f aca="false">IF(A13766="","",WORKDAY(B13766,F13766))</f>
        <v/>
      </c>
    </row>
    <row r="13767" customFormat="false" ht="15" hidden="false" customHeight="false" outlineLevel="0" collapsed="false">
      <c r="A13767" s="37"/>
      <c r="B13767" s="38"/>
      <c r="C13767" s="39"/>
      <c r="D13767" s="39"/>
      <c r="E13767" s="40"/>
      <c r="F13767" s="41" t="str">
        <f aca="false">IF(A13767="","",INDEX(Assumptions!$B$16:$B$18,MATCH(C13767,Assumptions!$A$16:$A$18,0)))</f>
        <v/>
      </c>
      <c r="G13767" s="42" t="str">
        <f aca="false">IF(A13767="","",WORKDAY(B13767,F13767))</f>
        <v/>
      </c>
    </row>
    <row r="13768" customFormat="false" ht="15" hidden="false" customHeight="false" outlineLevel="0" collapsed="false">
      <c r="A13768" s="37"/>
      <c r="B13768" s="38"/>
      <c r="C13768" s="39"/>
      <c r="D13768" s="39"/>
      <c r="E13768" s="40"/>
      <c r="F13768" s="41" t="str">
        <f aca="false">IF(A13768="","",INDEX(Assumptions!$B$16:$B$18,MATCH(C13768,Assumptions!$A$16:$A$18,0)))</f>
        <v/>
      </c>
      <c r="G13768" s="42" t="str">
        <f aca="false">IF(A13768="","",WORKDAY(B13768,F13768))</f>
        <v/>
      </c>
    </row>
    <row r="13769" customFormat="false" ht="15" hidden="false" customHeight="false" outlineLevel="0" collapsed="false">
      <c r="A13769" s="37"/>
      <c r="B13769" s="38"/>
      <c r="C13769" s="39"/>
      <c r="D13769" s="39"/>
      <c r="E13769" s="40"/>
      <c r="F13769" s="41" t="str">
        <f aca="false">IF(A13769="","",INDEX(Assumptions!$B$16:$B$18,MATCH(C13769,Assumptions!$A$16:$A$18,0)))</f>
        <v/>
      </c>
      <c r="G13769" s="42" t="str">
        <f aca="false">IF(A13769="","",WORKDAY(B13769,F13769))</f>
        <v/>
      </c>
    </row>
    <row r="13770" customFormat="false" ht="15" hidden="false" customHeight="false" outlineLevel="0" collapsed="false">
      <c r="A13770" s="37"/>
      <c r="B13770" s="38"/>
      <c r="C13770" s="39"/>
      <c r="D13770" s="39"/>
      <c r="E13770" s="40"/>
      <c r="F13770" s="41" t="str">
        <f aca="false">IF(A13770="","",INDEX(Assumptions!$B$16:$B$18,MATCH(C13770,Assumptions!$A$16:$A$18,0)))</f>
        <v/>
      </c>
      <c r="G13770" s="42" t="str">
        <f aca="false">IF(A13770="","",WORKDAY(B13770,F13770))</f>
        <v/>
      </c>
    </row>
    <row r="13771" customFormat="false" ht="15" hidden="false" customHeight="false" outlineLevel="0" collapsed="false">
      <c r="A13771" s="37"/>
      <c r="B13771" s="38"/>
      <c r="C13771" s="39"/>
      <c r="D13771" s="39"/>
      <c r="E13771" s="40"/>
      <c r="F13771" s="41" t="str">
        <f aca="false">IF(A13771="","",INDEX(Assumptions!$B$16:$B$18,MATCH(C13771,Assumptions!$A$16:$A$18,0)))</f>
        <v/>
      </c>
      <c r="G13771" s="42" t="str">
        <f aca="false">IF(A13771="","",WORKDAY(B13771,F13771))</f>
        <v/>
      </c>
    </row>
    <row r="13772" customFormat="false" ht="15" hidden="false" customHeight="false" outlineLevel="0" collapsed="false">
      <c r="A13772" s="37"/>
      <c r="B13772" s="38"/>
      <c r="C13772" s="39"/>
      <c r="D13772" s="39"/>
      <c r="E13772" s="40"/>
      <c r="F13772" s="41" t="str">
        <f aca="false">IF(A13772="","",INDEX(Assumptions!$B$16:$B$18,MATCH(C13772,Assumptions!$A$16:$A$18,0)))</f>
        <v/>
      </c>
      <c r="G13772" s="42" t="str">
        <f aca="false">IF(A13772="","",WORKDAY(B13772,F13772))</f>
        <v/>
      </c>
    </row>
    <row r="13773" customFormat="false" ht="15" hidden="false" customHeight="false" outlineLevel="0" collapsed="false">
      <c r="A13773" s="37"/>
      <c r="B13773" s="38"/>
      <c r="C13773" s="39"/>
      <c r="D13773" s="39"/>
      <c r="E13773" s="40"/>
      <c r="F13773" s="41" t="str">
        <f aca="false">IF(A13773="","",INDEX(Assumptions!$B$16:$B$18,MATCH(C13773,Assumptions!$A$16:$A$18,0)))</f>
        <v/>
      </c>
      <c r="G13773" s="42" t="str">
        <f aca="false">IF(A13773="","",WORKDAY(B13773,F13773))</f>
        <v/>
      </c>
    </row>
    <row r="13774" customFormat="false" ht="15" hidden="false" customHeight="false" outlineLevel="0" collapsed="false">
      <c r="A13774" s="37"/>
      <c r="B13774" s="38"/>
      <c r="C13774" s="39"/>
      <c r="D13774" s="39"/>
      <c r="E13774" s="40"/>
      <c r="F13774" s="41" t="str">
        <f aca="false">IF(A13774="","",INDEX(Assumptions!$B$16:$B$18,MATCH(C13774,Assumptions!$A$16:$A$18,0)))</f>
        <v/>
      </c>
      <c r="G13774" s="42" t="str">
        <f aca="false">IF(A13774="","",WORKDAY(B13774,F13774))</f>
        <v/>
      </c>
    </row>
    <row r="13775" customFormat="false" ht="15" hidden="false" customHeight="false" outlineLevel="0" collapsed="false">
      <c r="A13775" s="37"/>
      <c r="B13775" s="38"/>
      <c r="C13775" s="39"/>
      <c r="D13775" s="39"/>
      <c r="E13775" s="40"/>
      <c r="F13775" s="41" t="str">
        <f aca="false">IF(A13775="","",INDEX(Assumptions!$B$16:$B$18,MATCH(C13775,Assumptions!$A$16:$A$18,0)))</f>
        <v/>
      </c>
      <c r="G13775" s="42" t="str">
        <f aca="false">IF(A13775="","",WORKDAY(B13775,F13775))</f>
        <v/>
      </c>
    </row>
    <row r="13776" customFormat="false" ht="15" hidden="false" customHeight="false" outlineLevel="0" collapsed="false">
      <c r="A13776" s="37"/>
      <c r="B13776" s="38"/>
      <c r="C13776" s="39"/>
      <c r="D13776" s="39"/>
      <c r="E13776" s="40"/>
      <c r="F13776" s="41" t="str">
        <f aca="false">IF(A13776="","",INDEX(Assumptions!$B$16:$B$18,MATCH(C13776,Assumptions!$A$16:$A$18,0)))</f>
        <v/>
      </c>
      <c r="G13776" s="42" t="str">
        <f aca="false">IF(A13776="","",WORKDAY(B13776,F13776))</f>
        <v/>
      </c>
    </row>
    <row r="13777" customFormat="false" ht="15" hidden="false" customHeight="false" outlineLevel="0" collapsed="false">
      <c r="A13777" s="37"/>
      <c r="B13777" s="38"/>
      <c r="C13777" s="39"/>
      <c r="D13777" s="39"/>
      <c r="E13777" s="40"/>
      <c r="F13777" s="41" t="str">
        <f aca="false">IF(A13777="","",INDEX(Assumptions!$B$16:$B$18,MATCH(C13777,Assumptions!$A$16:$A$18,0)))</f>
        <v/>
      </c>
      <c r="G13777" s="42" t="str">
        <f aca="false">IF(A13777="","",WORKDAY(B13777,F13777))</f>
        <v/>
      </c>
    </row>
    <row r="13778" customFormat="false" ht="15" hidden="false" customHeight="false" outlineLevel="0" collapsed="false">
      <c r="A13778" s="37"/>
      <c r="B13778" s="38"/>
      <c r="C13778" s="39"/>
      <c r="D13778" s="39"/>
      <c r="E13778" s="40"/>
      <c r="F13778" s="41" t="str">
        <f aca="false">IF(A13778="","",INDEX(Assumptions!$B$16:$B$18,MATCH(C13778,Assumptions!$A$16:$A$18,0)))</f>
        <v/>
      </c>
      <c r="G13778" s="42" t="str">
        <f aca="false">IF(A13778="","",WORKDAY(B13778,F13778))</f>
        <v/>
      </c>
    </row>
    <row r="13779" customFormat="false" ht="15" hidden="false" customHeight="false" outlineLevel="0" collapsed="false">
      <c r="A13779" s="37"/>
      <c r="B13779" s="38"/>
      <c r="C13779" s="39"/>
      <c r="D13779" s="39"/>
      <c r="E13779" s="40"/>
      <c r="F13779" s="41" t="str">
        <f aca="false">IF(A13779="","",INDEX(Assumptions!$B$16:$B$18,MATCH(C13779,Assumptions!$A$16:$A$18,0)))</f>
        <v/>
      </c>
      <c r="G13779" s="42" t="str">
        <f aca="false">IF(A13779="","",WORKDAY(B13779,F13779))</f>
        <v/>
      </c>
    </row>
    <row r="13780" customFormat="false" ht="15" hidden="false" customHeight="false" outlineLevel="0" collapsed="false">
      <c r="A13780" s="37"/>
      <c r="B13780" s="38"/>
      <c r="C13780" s="39"/>
      <c r="D13780" s="39"/>
      <c r="E13780" s="40"/>
      <c r="F13780" s="41" t="str">
        <f aca="false">IF(A13780="","",INDEX(Assumptions!$B$16:$B$18,MATCH(C13780,Assumptions!$A$16:$A$18,0)))</f>
        <v/>
      </c>
      <c r="G13780" s="42" t="str">
        <f aca="false">IF(A13780="","",WORKDAY(B13780,F13780))</f>
        <v/>
      </c>
    </row>
    <row r="13781" customFormat="false" ht="15" hidden="false" customHeight="false" outlineLevel="0" collapsed="false">
      <c r="A13781" s="37"/>
      <c r="B13781" s="38"/>
      <c r="C13781" s="39"/>
      <c r="D13781" s="39"/>
      <c r="E13781" s="40"/>
      <c r="F13781" s="41" t="str">
        <f aca="false">IF(A13781="","",INDEX(Assumptions!$B$16:$B$18,MATCH(C13781,Assumptions!$A$16:$A$18,0)))</f>
        <v/>
      </c>
      <c r="G13781" s="42" t="str">
        <f aca="false">IF(A13781="","",WORKDAY(B13781,F13781))</f>
        <v/>
      </c>
    </row>
    <row r="13782" customFormat="false" ht="15" hidden="false" customHeight="false" outlineLevel="0" collapsed="false">
      <c r="A13782" s="37"/>
      <c r="B13782" s="38"/>
      <c r="C13782" s="39"/>
      <c r="D13782" s="39"/>
      <c r="E13782" s="40"/>
      <c r="F13782" s="41" t="str">
        <f aca="false">IF(A13782="","",INDEX(Assumptions!$B$16:$B$18,MATCH(C13782,Assumptions!$A$16:$A$18,0)))</f>
        <v/>
      </c>
      <c r="G13782" s="42" t="str">
        <f aca="false">IF(A13782="","",WORKDAY(B13782,F13782))</f>
        <v/>
      </c>
    </row>
    <row r="13783" customFormat="false" ht="15" hidden="false" customHeight="false" outlineLevel="0" collapsed="false">
      <c r="A13783" s="37"/>
      <c r="B13783" s="38"/>
      <c r="C13783" s="39"/>
      <c r="D13783" s="39"/>
      <c r="E13783" s="40"/>
      <c r="F13783" s="41" t="str">
        <f aca="false">IF(A13783="","",INDEX(Assumptions!$B$16:$B$18,MATCH(C13783,Assumptions!$A$16:$A$18,0)))</f>
        <v/>
      </c>
      <c r="G13783" s="42" t="str">
        <f aca="false">IF(A13783="","",WORKDAY(B13783,F13783))</f>
        <v/>
      </c>
    </row>
    <row r="13784" customFormat="false" ht="15" hidden="false" customHeight="false" outlineLevel="0" collapsed="false">
      <c r="A13784" s="37"/>
      <c r="B13784" s="38"/>
      <c r="C13784" s="39"/>
      <c r="D13784" s="39"/>
      <c r="E13784" s="40"/>
      <c r="F13784" s="41" t="str">
        <f aca="false">IF(A13784="","",INDEX(Assumptions!$B$16:$B$18,MATCH(C13784,Assumptions!$A$16:$A$18,0)))</f>
        <v/>
      </c>
      <c r="G13784" s="42" t="str">
        <f aca="false">IF(A13784="","",WORKDAY(B13784,F13784))</f>
        <v/>
      </c>
    </row>
    <row r="13785" customFormat="false" ht="15" hidden="false" customHeight="false" outlineLevel="0" collapsed="false">
      <c r="A13785" s="37"/>
      <c r="B13785" s="38"/>
      <c r="C13785" s="39"/>
      <c r="D13785" s="39"/>
      <c r="E13785" s="40"/>
      <c r="F13785" s="41" t="str">
        <f aca="false">IF(A13785="","",INDEX(Assumptions!$B$16:$B$18,MATCH(C13785,Assumptions!$A$16:$A$18,0)))</f>
        <v/>
      </c>
      <c r="G13785" s="42" t="str">
        <f aca="false">IF(A13785="","",WORKDAY(B13785,F13785))</f>
        <v/>
      </c>
    </row>
    <row r="13786" customFormat="false" ht="15" hidden="false" customHeight="false" outlineLevel="0" collapsed="false">
      <c r="A13786" s="37"/>
      <c r="B13786" s="38"/>
      <c r="C13786" s="39"/>
      <c r="D13786" s="39"/>
      <c r="E13786" s="40"/>
      <c r="F13786" s="41" t="str">
        <f aca="false">IF(A13786="","",INDEX(Assumptions!$B$16:$B$18,MATCH(C13786,Assumptions!$A$16:$A$18,0)))</f>
        <v/>
      </c>
      <c r="G13786" s="42" t="str">
        <f aca="false">IF(A13786="","",WORKDAY(B13786,F13786))</f>
        <v/>
      </c>
    </row>
    <row r="13787" customFormat="false" ht="15" hidden="false" customHeight="false" outlineLevel="0" collapsed="false">
      <c r="A13787" s="37"/>
      <c r="B13787" s="38"/>
      <c r="C13787" s="39"/>
      <c r="D13787" s="39"/>
      <c r="E13787" s="40"/>
      <c r="F13787" s="41" t="str">
        <f aca="false">IF(A13787="","",INDEX(Assumptions!$B$16:$B$18,MATCH(C13787,Assumptions!$A$16:$A$18,0)))</f>
        <v/>
      </c>
      <c r="G13787" s="42" t="str">
        <f aca="false">IF(A13787="","",WORKDAY(B13787,F13787))</f>
        <v/>
      </c>
    </row>
    <row r="13788" customFormat="false" ht="15" hidden="false" customHeight="false" outlineLevel="0" collapsed="false">
      <c r="A13788" s="37"/>
      <c r="B13788" s="38"/>
      <c r="C13788" s="39"/>
      <c r="D13788" s="39"/>
      <c r="E13788" s="40"/>
      <c r="F13788" s="41" t="str">
        <f aca="false">IF(A13788="","",INDEX(Assumptions!$B$16:$B$18,MATCH(C13788,Assumptions!$A$16:$A$18,0)))</f>
        <v/>
      </c>
      <c r="G13788" s="42" t="str">
        <f aca="false">IF(A13788="","",WORKDAY(B13788,F13788))</f>
        <v/>
      </c>
    </row>
    <row r="13789" customFormat="false" ht="15" hidden="false" customHeight="false" outlineLevel="0" collapsed="false">
      <c r="A13789" s="37"/>
      <c r="B13789" s="38"/>
      <c r="C13789" s="39"/>
      <c r="D13789" s="39"/>
      <c r="E13789" s="40"/>
      <c r="F13789" s="41" t="str">
        <f aca="false">IF(A13789="","",INDEX(Assumptions!$B$16:$B$18,MATCH(C13789,Assumptions!$A$16:$A$18,0)))</f>
        <v/>
      </c>
      <c r="G13789" s="42" t="str">
        <f aca="false">IF(A13789="","",WORKDAY(B13789,F13789))</f>
        <v/>
      </c>
    </row>
    <row r="13790" customFormat="false" ht="15" hidden="false" customHeight="false" outlineLevel="0" collapsed="false">
      <c r="A13790" s="37"/>
      <c r="B13790" s="38"/>
      <c r="C13790" s="39"/>
      <c r="D13790" s="39"/>
      <c r="E13790" s="40"/>
      <c r="F13790" s="41" t="str">
        <f aca="false">IF(A13790="","",INDEX(Assumptions!$B$16:$B$18,MATCH(C13790,Assumptions!$A$16:$A$18,0)))</f>
        <v/>
      </c>
      <c r="G13790" s="42" t="str">
        <f aca="false">IF(A13790="","",WORKDAY(B13790,F13790))</f>
        <v/>
      </c>
    </row>
    <row r="13791" customFormat="false" ht="15" hidden="false" customHeight="false" outlineLevel="0" collapsed="false">
      <c r="A13791" s="37"/>
      <c r="B13791" s="38"/>
      <c r="C13791" s="39"/>
      <c r="D13791" s="39"/>
      <c r="E13791" s="40"/>
      <c r="F13791" s="41" t="str">
        <f aca="false">IF(A13791="","",INDEX(Assumptions!$B$16:$B$18,MATCH(C13791,Assumptions!$A$16:$A$18,0)))</f>
        <v/>
      </c>
      <c r="G13791" s="42" t="str">
        <f aca="false">IF(A13791="","",WORKDAY(B13791,F13791))</f>
        <v/>
      </c>
    </row>
    <row r="13792" customFormat="false" ht="15" hidden="false" customHeight="false" outlineLevel="0" collapsed="false">
      <c r="A13792" s="37"/>
      <c r="B13792" s="38"/>
      <c r="C13792" s="39"/>
      <c r="D13792" s="39"/>
      <c r="E13792" s="40"/>
      <c r="F13792" s="41" t="str">
        <f aca="false">IF(A13792="","",INDEX(Assumptions!$B$16:$B$18,MATCH(C13792,Assumptions!$A$16:$A$18,0)))</f>
        <v/>
      </c>
      <c r="G13792" s="42" t="str">
        <f aca="false">IF(A13792="","",WORKDAY(B13792,F13792))</f>
        <v/>
      </c>
    </row>
    <row r="13793" customFormat="false" ht="15" hidden="false" customHeight="false" outlineLevel="0" collapsed="false">
      <c r="A13793" s="37"/>
      <c r="B13793" s="38"/>
      <c r="C13793" s="39"/>
      <c r="D13793" s="39"/>
      <c r="E13793" s="40"/>
      <c r="F13793" s="41" t="str">
        <f aca="false">IF(A13793="","",INDEX(Assumptions!$B$16:$B$18,MATCH(C13793,Assumptions!$A$16:$A$18,0)))</f>
        <v/>
      </c>
      <c r="G13793" s="42" t="str">
        <f aca="false">IF(A13793="","",WORKDAY(B13793,F13793))</f>
        <v/>
      </c>
    </row>
    <row r="13794" customFormat="false" ht="15" hidden="false" customHeight="false" outlineLevel="0" collapsed="false">
      <c r="A13794" s="37"/>
      <c r="B13794" s="38"/>
      <c r="C13794" s="39"/>
      <c r="D13794" s="39"/>
      <c r="E13794" s="40"/>
      <c r="F13794" s="41" t="str">
        <f aca="false">IF(A13794="","",INDEX(Assumptions!$B$16:$B$18,MATCH(C13794,Assumptions!$A$16:$A$18,0)))</f>
        <v/>
      </c>
      <c r="G13794" s="42" t="str">
        <f aca="false">IF(A13794="","",WORKDAY(B13794,F13794))</f>
        <v/>
      </c>
    </row>
    <row r="13795" customFormat="false" ht="15" hidden="false" customHeight="false" outlineLevel="0" collapsed="false">
      <c r="A13795" s="37"/>
      <c r="B13795" s="38"/>
      <c r="C13795" s="39"/>
      <c r="D13795" s="39"/>
      <c r="E13795" s="40"/>
      <c r="F13795" s="41" t="str">
        <f aca="false">IF(A13795="","",INDEX(Assumptions!$B$16:$B$18,MATCH(C13795,Assumptions!$A$16:$A$18,0)))</f>
        <v/>
      </c>
      <c r="G13795" s="42" t="str">
        <f aca="false">IF(A13795="","",WORKDAY(B13795,F13795))</f>
        <v/>
      </c>
    </row>
    <row r="13796" customFormat="false" ht="15" hidden="false" customHeight="false" outlineLevel="0" collapsed="false">
      <c r="A13796" s="37"/>
      <c r="B13796" s="38"/>
      <c r="C13796" s="39"/>
      <c r="D13796" s="39"/>
      <c r="E13796" s="40"/>
      <c r="F13796" s="41" t="str">
        <f aca="false">IF(A13796="","",INDEX(Assumptions!$B$16:$B$18,MATCH(C13796,Assumptions!$A$16:$A$18,0)))</f>
        <v/>
      </c>
      <c r="G13796" s="42" t="str">
        <f aca="false">IF(A13796="","",WORKDAY(B13796,F13796))</f>
        <v/>
      </c>
    </row>
    <row r="13797" customFormat="false" ht="15" hidden="false" customHeight="false" outlineLevel="0" collapsed="false">
      <c r="A13797" s="37"/>
      <c r="B13797" s="38"/>
      <c r="C13797" s="39"/>
      <c r="D13797" s="39"/>
      <c r="E13797" s="40"/>
      <c r="F13797" s="41" t="str">
        <f aca="false">IF(A13797="","",INDEX(Assumptions!$B$16:$B$18,MATCH(C13797,Assumptions!$A$16:$A$18,0)))</f>
        <v/>
      </c>
      <c r="G13797" s="42" t="str">
        <f aca="false">IF(A13797="","",WORKDAY(B13797,F13797))</f>
        <v/>
      </c>
    </row>
    <row r="13798" customFormat="false" ht="15" hidden="false" customHeight="false" outlineLevel="0" collapsed="false">
      <c r="A13798" s="37"/>
      <c r="B13798" s="38"/>
      <c r="C13798" s="39"/>
      <c r="D13798" s="39"/>
      <c r="E13798" s="40"/>
      <c r="F13798" s="41" t="str">
        <f aca="false">IF(A13798="","",INDEX(Assumptions!$B$16:$B$18,MATCH(C13798,Assumptions!$A$16:$A$18,0)))</f>
        <v/>
      </c>
      <c r="G13798" s="42" t="str">
        <f aca="false">IF(A13798="","",WORKDAY(B13798,F13798))</f>
        <v/>
      </c>
    </row>
    <row r="13799" customFormat="false" ht="15" hidden="false" customHeight="false" outlineLevel="0" collapsed="false">
      <c r="A13799" s="37"/>
      <c r="B13799" s="38"/>
      <c r="C13799" s="39"/>
      <c r="D13799" s="39"/>
      <c r="E13799" s="40"/>
      <c r="F13799" s="41" t="str">
        <f aca="false">IF(A13799="","",INDEX(Assumptions!$B$16:$B$18,MATCH(C13799,Assumptions!$A$16:$A$18,0)))</f>
        <v/>
      </c>
      <c r="G13799" s="42" t="str">
        <f aca="false">IF(A13799="","",WORKDAY(B13799,F13799))</f>
        <v/>
      </c>
    </row>
    <row r="13800" customFormat="false" ht="15" hidden="false" customHeight="false" outlineLevel="0" collapsed="false">
      <c r="A13800" s="37"/>
      <c r="B13800" s="38"/>
      <c r="C13800" s="39"/>
      <c r="D13800" s="39"/>
      <c r="E13800" s="40"/>
      <c r="F13800" s="41" t="str">
        <f aca="false">IF(A13800="","",INDEX(Assumptions!$B$16:$B$18,MATCH(C13800,Assumptions!$A$16:$A$18,0)))</f>
        <v/>
      </c>
      <c r="G13800" s="42" t="str">
        <f aca="false">IF(A13800="","",WORKDAY(B13800,F13800))</f>
        <v/>
      </c>
    </row>
    <row r="13801" customFormat="false" ht="15" hidden="false" customHeight="false" outlineLevel="0" collapsed="false">
      <c r="A13801" s="37"/>
      <c r="B13801" s="38"/>
      <c r="C13801" s="39"/>
      <c r="D13801" s="39"/>
      <c r="E13801" s="40"/>
      <c r="F13801" s="41" t="str">
        <f aca="false">IF(A13801="","",INDEX(Assumptions!$B$16:$B$18,MATCH(C13801,Assumptions!$A$16:$A$18,0)))</f>
        <v/>
      </c>
      <c r="G13801" s="42" t="str">
        <f aca="false">IF(A13801="","",WORKDAY(B13801,F13801))</f>
        <v/>
      </c>
    </row>
    <row r="13802" customFormat="false" ht="15" hidden="false" customHeight="false" outlineLevel="0" collapsed="false">
      <c r="A13802" s="37"/>
      <c r="B13802" s="38"/>
      <c r="C13802" s="39"/>
      <c r="D13802" s="39"/>
      <c r="E13802" s="40"/>
      <c r="F13802" s="41" t="str">
        <f aca="false">IF(A13802="","",INDEX(Assumptions!$B$16:$B$18,MATCH(C13802,Assumptions!$A$16:$A$18,0)))</f>
        <v/>
      </c>
      <c r="G13802" s="42" t="str">
        <f aca="false">IF(A13802="","",WORKDAY(B13802,F13802))</f>
        <v/>
      </c>
    </row>
    <row r="13803" customFormat="false" ht="15" hidden="false" customHeight="false" outlineLevel="0" collapsed="false">
      <c r="A13803" s="37"/>
      <c r="B13803" s="38"/>
      <c r="C13803" s="39"/>
      <c r="D13803" s="39"/>
      <c r="E13803" s="40"/>
      <c r="F13803" s="41" t="str">
        <f aca="false">IF(A13803="","",INDEX(Assumptions!$B$16:$B$18,MATCH(C13803,Assumptions!$A$16:$A$18,0)))</f>
        <v/>
      </c>
      <c r="G13803" s="42" t="str">
        <f aca="false">IF(A13803="","",WORKDAY(B13803,F13803))</f>
        <v/>
      </c>
    </row>
    <row r="13804" customFormat="false" ht="15" hidden="false" customHeight="false" outlineLevel="0" collapsed="false">
      <c r="A13804" s="37"/>
      <c r="B13804" s="38"/>
      <c r="C13804" s="39"/>
      <c r="D13804" s="39"/>
      <c r="E13804" s="40"/>
      <c r="F13804" s="41" t="str">
        <f aca="false">IF(A13804="","",INDEX(Assumptions!$B$16:$B$18,MATCH(C13804,Assumptions!$A$16:$A$18,0)))</f>
        <v/>
      </c>
      <c r="G13804" s="42" t="str">
        <f aca="false">IF(A13804="","",WORKDAY(B13804,F13804))</f>
        <v/>
      </c>
    </row>
    <row r="13805" customFormat="false" ht="15" hidden="false" customHeight="false" outlineLevel="0" collapsed="false">
      <c r="A13805" s="37"/>
      <c r="B13805" s="38"/>
      <c r="C13805" s="39"/>
      <c r="D13805" s="39"/>
      <c r="E13805" s="40"/>
      <c r="F13805" s="41" t="str">
        <f aca="false">IF(A13805="","",INDEX(Assumptions!$B$16:$B$18,MATCH(C13805,Assumptions!$A$16:$A$18,0)))</f>
        <v/>
      </c>
      <c r="G13805" s="42" t="str">
        <f aca="false">IF(A13805="","",WORKDAY(B13805,F13805))</f>
        <v/>
      </c>
    </row>
    <row r="13806" customFormat="false" ht="15" hidden="false" customHeight="false" outlineLevel="0" collapsed="false">
      <c r="A13806" s="37"/>
      <c r="B13806" s="38"/>
      <c r="C13806" s="39"/>
      <c r="D13806" s="39"/>
      <c r="E13806" s="40"/>
      <c r="F13806" s="41" t="str">
        <f aca="false">IF(A13806="","",INDEX(Assumptions!$B$16:$B$18,MATCH(C13806,Assumptions!$A$16:$A$18,0)))</f>
        <v/>
      </c>
      <c r="G13806" s="42" t="str">
        <f aca="false">IF(A13806="","",WORKDAY(B13806,F13806))</f>
        <v/>
      </c>
    </row>
    <row r="13807" customFormat="false" ht="15" hidden="false" customHeight="false" outlineLevel="0" collapsed="false">
      <c r="A13807" s="37"/>
      <c r="B13807" s="38"/>
      <c r="C13807" s="39"/>
      <c r="D13807" s="39"/>
      <c r="E13807" s="40"/>
      <c r="F13807" s="41" t="str">
        <f aca="false">IF(A13807="","",INDEX(Assumptions!$B$16:$B$18,MATCH(C13807,Assumptions!$A$16:$A$18,0)))</f>
        <v/>
      </c>
      <c r="G13807" s="42" t="str">
        <f aca="false">IF(A13807="","",WORKDAY(B13807,F13807))</f>
        <v/>
      </c>
    </row>
    <row r="13808" customFormat="false" ht="15" hidden="false" customHeight="false" outlineLevel="0" collapsed="false">
      <c r="A13808" s="37"/>
      <c r="B13808" s="38"/>
      <c r="C13808" s="39"/>
      <c r="D13808" s="39"/>
      <c r="E13808" s="40"/>
      <c r="F13808" s="41" t="str">
        <f aca="false">IF(A13808="","",INDEX(Assumptions!$B$16:$B$18,MATCH(C13808,Assumptions!$A$16:$A$18,0)))</f>
        <v/>
      </c>
      <c r="G13808" s="42" t="str">
        <f aca="false">IF(A13808="","",WORKDAY(B13808,F13808))</f>
        <v/>
      </c>
    </row>
    <row r="13809" customFormat="false" ht="15" hidden="false" customHeight="false" outlineLevel="0" collapsed="false">
      <c r="A13809" s="37"/>
      <c r="B13809" s="38"/>
      <c r="C13809" s="39"/>
      <c r="D13809" s="39"/>
      <c r="E13809" s="40"/>
      <c r="F13809" s="41" t="str">
        <f aca="false">IF(A13809="","",INDEX(Assumptions!$B$16:$B$18,MATCH(C13809,Assumptions!$A$16:$A$18,0)))</f>
        <v/>
      </c>
      <c r="G13809" s="42" t="str">
        <f aca="false">IF(A13809="","",WORKDAY(B13809,F13809))</f>
        <v/>
      </c>
    </row>
    <row r="13810" customFormat="false" ht="15" hidden="false" customHeight="false" outlineLevel="0" collapsed="false">
      <c r="A13810" s="37"/>
      <c r="B13810" s="38"/>
      <c r="C13810" s="39"/>
      <c r="D13810" s="39"/>
      <c r="E13810" s="40"/>
      <c r="F13810" s="41" t="str">
        <f aca="false">IF(A13810="","",INDEX(Assumptions!$B$16:$B$18,MATCH(C13810,Assumptions!$A$16:$A$18,0)))</f>
        <v/>
      </c>
      <c r="G13810" s="42" t="str">
        <f aca="false">IF(A13810="","",WORKDAY(B13810,F13810))</f>
        <v/>
      </c>
    </row>
    <row r="13811" customFormat="false" ht="15" hidden="false" customHeight="false" outlineLevel="0" collapsed="false">
      <c r="A13811" s="37"/>
      <c r="B13811" s="38"/>
      <c r="C13811" s="39"/>
      <c r="D13811" s="39"/>
      <c r="E13811" s="40"/>
      <c r="F13811" s="41" t="str">
        <f aca="false">IF(A13811="","",INDEX(Assumptions!$B$16:$B$18,MATCH(C13811,Assumptions!$A$16:$A$18,0)))</f>
        <v/>
      </c>
      <c r="G13811" s="42" t="str">
        <f aca="false">IF(A13811="","",WORKDAY(B13811,F13811))</f>
        <v/>
      </c>
    </row>
    <row r="13812" customFormat="false" ht="15" hidden="false" customHeight="false" outlineLevel="0" collapsed="false">
      <c r="A13812" s="37"/>
      <c r="B13812" s="38"/>
      <c r="C13812" s="39"/>
      <c r="D13812" s="39"/>
      <c r="E13812" s="40"/>
      <c r="F13812" s="41" t="str">
        <f aca="false">IF(A13812="","",INDEX(Assumptions!$B$16:$B$18,MATCH(C13812,Assumptions!$A$16:$A$18,0)))</f>
        <v/>
      </c>
      <c r="G13812" s="42" t="str">
        <f aca="false">IF(A13812="","",WORKDAY(B13812,F13812))</f>
        <v/>
      </c>
    </row>
    <row r="13813" customFormat="false" ht="15" hidden="false" customHeight="false" outlineLevel="0" collapsed="false">
      <c r="A13813" s="37"/>
      <c r="B13813" s="38"/>
      <c r="C13813" s="39"/>
      <c r="D13813" s="39"/>
      <c r="E13813" s="40"/>
      <c r="F13813" s="41" t="str">
        <f aca="false">IF(A13813="","",INDEX(Assumptions!$B$16:$B$18,MATCH(C13813,Assumptions!$A$16:$A$18,0)))</f>
        <v/>
      </c>
      <c r="G13813" s="42" t="str">
        <f aca="false">IF(A13813="","",WORKDAY(B13813,F13813))</f>
        <v/>
      </c>
    </row>
    <row r="13814" customFormat="false" ht="15" hidden="false" customHeight="false" outlineLevel="0" collapsed="false">
      <c r="A13814" s="37"/>
      <c r="B13814" s="38"/>
      <c r="C13814" s="39"/>
      <c r="D13814" s="39"/>
      <c r="E13814" s="40"/>
      <c r="F13814" s="41" t="str">
        <f aca="false">IF(A13814="","",INDEX(Assumptions!$B$16:$B$18,MATCH(C13814,Assumptions!$A$16:$A$18,0)))</f>
        <v/>
      </c>
      <c r="G13814" s="42" t="str">
        <f aca="false">IF(A13814="","",WORKDAY(B13814,F13814))</f>
        <v/>
      </c>
    </row>
    <row r="13815" customFormat="false" ht="15" hidden="false" customHeight="false" outlineLevel="0" collapsed="false">
      <c r="A13815" s="37"/>
      <c r="B13815" s="38"/>
      <c r="C13815" s="39"/>
      <c r="D13815" s="39"/>
      <c r="E13815" s="40"/>
      <c r="F13815" s="41" t="str">
        <f aca="false">IF(A13815="","",INDEX(Assumptions!$B$16:$B$18,MATCH(C13815,Assumptions!$A$16:$A$18,0)))</f>
        <v/>
      </c>
      <c r="G13815" s="42" t="str">
        <f aca="false">IF(A13815="","",WORKDAY(B13815,F13815))</f>
        <v/>
      </c>
    </row>
    <row r="13816" customFormat="false" ht="15" hidden="false" customHeight="false" outlineLevel="0" collapsed="false">
      <c r="A13816" s="37"/>
      <c r="B13816" s="38"/>
      <c r="C13816" s="39"/>
      <c r="D13816" s="39"/>
      <c r="E13816" s="40"/>
      <c r="F13816" s="41" t="str">
        <f aca="false">IF(A13816="","",INDEX(Assumptions!$B$16:$B$18,MATCH(C13816,Assumptions!$A$16:$A$18,0)))</f>
        <v/>
      </c>
      <c r="G13816" s="42" t="str">
        <f aca="false">IF(A13816="","",WORKDAY(B13816,F13816))</f>
        <v/>
      </c>
    </row>
    <row r="13817" customFormat="false" ht="15" hidden="false" customHeight="false" outlineLevel="0" collapsed="false">
      <c r="A13817" s="37"/>
      <c r="B13817" s="38"/>
      <c r="C13817" s="39"/>
      <c r="D13817" s="39"/>
      <c r="E13817" s="40"/>
      <c r="F13817" s="41" t="str">
        <f aca="false">IF(A13817="","",INDEX(Assumptions!$B$16:$B$18,MATCH(C13817,Assumptions!$A$16:$A$18,0)))</f>
        <v/>
      </c>
      <c r="G13817" s="42" t="str">
        <f aca="false">IF(A13817="","",WORKDAY(B13817,F13817))</f>
        <v/>
      </c>
    </row>
    <row r="13818" customFormat="false" ht="15" hidden="false" customHeight="false" outlineLevel="0" collapsed="false">
      <c r="A13818" s="37"/>
      <c r="B13818" s="38"/>
      <c r="C13818" s="39"/>
      <c r="D13818" s="39"/>
      <c r="E13818" s="40"/>
      <c r="F13818" s="41" t="str">
        <f aca="false">IF(A13818="","",INDEX(Assumptions!$B$16:$B$18,MATCH(C13818,Assumptions!$A$16:$A$18,0)))</f>
        <v/>
      </c>
      <c r="G13818" s="42" t="str">
        <f aca="false">IF(A13818="","",WORKDAY(B13818,F13818))</f>
        <v/>
      </c>
    </row>
    <row r="13819" customFormat="false" ht="15" hidden="false" customHeight="false" outlineLevel="0" collapsed="false">
      <c r="A13819" s="37"/>
      <c r="B13819" s="38"/>
      <c r="C13819" s="39"/>
      <c r="D13819" s="39"/>
      <c r="E13819" s="40"/>
      <c r="F13819" s="41" t="str">
        <f aca="false">IF(A13819="","",INDEX(Assumptions!$B$16:$B$18,MATCH(C13819,Assumptions!$A$16:$A$18,0)))</f>
        <v/>
      </c>
      <c r="G13819" s="42" t="str">
        <f aca="false">IF(A13819="","",WORKDAY(B13819,F13819))</f>
        <v/>
      </c>
    </row>
    <row r="13820" customFormat="false" ht="15" hidden="false" customHeight="false" outlineLevel="0" collapsed="false">
      <c r="A13820" s="37"/>
      <c r="B13820" s="38"/>
      <c r="C13820" s="39"/>
      <c r="D13820" s="39"/>
      <c r="E13820" s="40"/>
      <c r="F13820" s="41" t="str">
        <f aca="false">IF(A13820="","",INDEX(Assumptions!$B$16:$B$18,MATCH(C13820,Assumptions!$A$16:$A$18,0)))</f>
        <v/>
      </c>
      <c r="G13820" s="42" t="str">
        <f aca="false">IF(A13820="","",WORKDAY(B13820,F13820))</f>
        <v/>
      </c>
    </row>
    <row r="13821" customFormat="false" ht="15" hidden="false" customHeight="false" outlineLevel="0" collapsed="false">
      <c r="A13821" s="37"/>
      <c r="B13821" s="38"/>
      <c r="C13821" s="39"/>
      <c r="D13821" s="39"/>
      <c r="E13821" s="40"/>
      <c r="F13821" s="41" t="str">
        <f aca="false">IF(A13821="","",INDEX(Assumptions!$B$16:$B$18,MATCH(C13821,Assumptions!$A$16:$A$18,0)))</f>
        <v/>
      </c>
      <c r="G13821" s="42" t="str">
        <f aca="false">IF(A13821="","",WORKDAY(B13821,F13821))</f>
        <v/>
      </c>
    </row>
    <row r="13822" customFormat="false" ht="15" hidden="false" customHeight="false" outlineLevel="0" collapsed="false">
      <c r="A13822" s="37"/>
      <c r="B13822" s="38"/>
      <c r="C13822" s="39"/>
      <c r="D13822" s="39"/>
      <c r="E13822" s="40"/>
      <c r="F13822" s="41" t="str">
        <f aca="false">IF(A13822="","",INDEX(Assumptions!$B$16:$B$18,MATCH(C13822,Assumptions!$A$16:$A$18,0)))</f>
        <v/>
      </c>
      <c r="G13822" s="42" t="str">
        <f aca="false">IF(A13822="","",WORKDAY(B13822,F13822))</f>
        <v/>
      </c>
    </row>
    <row r="13823" customFormat="false" ht="15" hidden="false" customHeight="false" outlineLevel="0" collapsed="false">
      <c r="A13823" s="37"/>
      <c r="B13823" s="38"/>
      <c r="C13823" s="39"/>
      <c r="D13823" s="39"/>
      <c r="E13823" s="40"/>
      <c r="F13823" s="41" t="str">
        <f aca="false">IF(A13823="","",INDEX(Assumptions!$B$16:$B$18,MATCH(C13823,Assumptions!$A$16:$A$18,0)))</f>
        <v/>
      </c>
      <c r="G13823" s="42" t="str">
        <f aca="false">IF(A13823="","",WORKDAY(B13823,F13823))</f>
        <v/>
      </c>
    </row>
    <row r="13824" customFormat="false" ht="15" hidden="false" customHeight="false" outlineLevel="0" collapsed="false">
      <c r="A13824" s="37"/>
      <c r="B13824" s="38"/>
      <c r="C13824" s="39"/>
      <c r="D13824" s="39"/>
      <c r="E13824" s="40"/>
      <c r="F13824" s="41" t="str">
        <f aca="false">IF(A13824="","",INDEX(Assumptions!$B$16:$B$18,MATCH(C13824,Assumptions!$A$16:$A$18,0)))</f>
        <v/>
      </c>
      <c r="G13824" s="42" t="str">
        <f aca="false">IF(A13824="","",WORKDAY(B13824,F13824))</f>
        <v/>
      </c>
    </row>
    <row r="13825" customFormat="false" ht="15" hidden="false" customHeight="false" outlineLevel="0" collapsed="false">
      <c r="A13825" s="37"/>
      <c r="B13825" s="38"/>
      <c r="C13825" s="39"/>
      <c r="D13825" s="39"/>
      <c r="E13825" s="40"/>
      <c r="F13825" s="41" t="str">
        <f aca="false">IF(A13825="","",INDEX(Assumptions!$B$16:$B$18,MATCH(C13825,Assumptions!$A$16:$A$18,0)))</f>
        <v/>
      </c>
      <c r="G13825" s="42" t="str">
        <f aca="false">IF(A13825="","",WORKDAY(B13825,F13825))</f>
        <v/>
      </c>
    </row>
    <row r="13826" customFormat="false" ht="15" hidden="false" customHeight="false" outlineLevel="0" collapsed="false">
      <c r="A13826" s="37"/>
      <c r="B13826" s="38"/>
      <c r="C13826" s="39"/>
      <c r="D13826" s="39"/>
      <c r="E13826" s="40"/>
      <c r="F13826" s="41" t="str">
        <f aca="false">IF(A13826="","",INDEX(Assumptions!$B$16:$B$18,MATCH(C13826,Assumptions!$A$16:$A$18,0)))</f>
        <v/>
      </c>
      <c r="G13826" s="42" t="str">
        <f aca="false">IF(A13826="","",WORKDAY(B13826,F13826))</f>
        <v/>
      </c>
    </row>
    <row r="13827" customFormat="false" ht="15" hidden="false" customHeight="false" outlineLevel="0" collapsed="false">
      <c r="A13827" s="37"/>
      <c r="B13827" s="38"/>
      <c r="C13827" s="39"/>
      <c r="D13827" s="39"/>
      <c r="E13827" s="40"/>
      <c r="F13827" s="41" t="str">
        <f aca="false">IF(A13827="","",INDEX(Assumptions!$B$16:$B$18,MATCH(C13827,Assumptions!$A$16:$A$18,0)))</f>
        <v/>
      </c>
      <c r="G13827" s="42" t="str">
        <f aca="false">IF(A13827="","",WORKDAY(B13827,F13827))</f>
        <v/>
      </c>
    </row>
    <row r="13828" customFormat="false" ht="15" hidden="false" customHeight="false" outlineLevel="0" collapsed="false">
      <c r="A13828" s="37"/>
      <c r="B13828" s="38"/>
      <c r="C13828" s="39"/>
      <c r="D13828" s="39"/>
      <c r="E13828" s="40"/>
      <c r="F13828" s="41" t="str">
        <f aca="false">IF(A13828="","",INDEX(Assumptions!$B$16:$B$18,MATCH(C13828,Assumptions!$A$16:$A$18,0)))</f>
        <v/>
      </c>
      <c r="G13828" s="42" t="str">
        <f aca="false">IF(A13828="","",WORKDAY(B13828,F13828))</f>
        <v/>
      </c>
    </row>
    <row r="13829" customFormat="false" ht="15" hidden="false" customHeight="false" outlineLevel="0" collapsed="false">
      <c r="A13829" s="37"/>
      <c r="B13829" s="38"/>
      <c r="C13829" s="39"/>
      <c r="D13829" s="39"/>
      <c r="E13829" s="40"/>
      <c r="F13829" s="41" t="str">
        <f aca="false">IF(A13829="","",INDEX(Assumptions!$B$16:$B$18,MATCH(C13829,Assumptions!$A$16:$A$18,0)))</f>
        <v/>
      </c>
      <c r="G13829" s="42" t="str">
        <f aca="false">IF(A13829="","",WORKDAY(B13829,F13829))</f>
        <v/>
      </c>
    </row>
    <row r="13830" customFormat="false" ht="15" hidden="false" customHeight="false" outlineLevel="0" collapsed="false">
      <c r="A13830" s="37"/>
      <c r="B13830" s="38"/>
      <c r="C13830" s="39"/>
      <c r="D13830" s="39"/>
      <c r="E13830" s="40"/>
      <c r="F13830" s="41" t="str">
        <f aca="false">IF(A13830="","",INDEX(Assumptions!$B$16:$B$18,MATCH(C13830,Assumptions!$A$16:$A$18,0)))</f>
        <v/>
      </c>
      <c r="G13830" s="42" t="str">
        <f aca="false">IF(A13830="","",WORKDAY(B13830,F13830))</f>
        <v/>
      </c>
    </row>
    <row r="13831" customFormat="false" ht="15" hidden="false" customHeight="false" outlineLevel="0" collapsed="false">
      <c r="A13831" s="37"/>
      <c r="B13831" s="38"/>
      <c r="C13831" s="39"/>
      <c r="D13831" s="39"/>
      <c r="E13831" s="40"/>
      <c r="F13831" s="41" t="str">
        <f aca="false">IF(A13831="","",INDEX(Assumptions!$B$16:$B$18,MATCH(C13831,Assumptions!$A$16:$A$18,0)))</f>
        <v/>
      </c>
      <c r="G13831" s="42" t="str">
        <f aca="false">IF(A13831="","",WORKDAY(B13831,F13831))</f>
        <v/>
      </c>
    </row>
    <row r="13832" customFormat="false" ht="15" hidden="false" customHeight="false" outlineLevel="0" collapsed="false">
      <c r="A13832" s="37"/>
      <c r="B13832" s="38"/>
      <c r="C13832" s="39"/>
      <c r="D13832" s="39"/>
      <c r="E13832" s="40"/>
      <c r="F13832" s="41" t="str">
        <f aca="false">IF(A13832="","",INDEX(Assumptions!$B$16:$B$18,MATCH(C13832,Assumptions!$A$16:$A$18,0)))</f>
        <v/>
      </c>
      <c r="G13832" s="42" t="str">
        <f aca="false">IF(A13832="","",WORKDAY(B13832,F13832))</f>
        <v/>
      </c>
    </row>
    <row r="13833" customFormat="false" ht="15" hidden="false" customHeight="false" outlineLevel="0" collapsed="false">
      <c r="A13833" s="37"/>
      <c r="B13833" s="38"/>
      <c r="C13833" s="39"/>
      <c r="D13833" s="39"/>
      <c r="E13833" s="40"/>
      <c r="F13833" s="41" t="str">
        <f aca="false">IF(A13833="","",INDEX(Assumptions!$B$16:$B$18,MATCH(C13833,Assumptions!$A$16:$A$18,0)))</f>
        <v/>
      </c>
      <c r="G13833" s="42" t="str">
        <f aca="false">IF(A13833="","",WORKDAY(B13833,F13833))</f>
        <v/>
      </c>
    </row>
    <row r="13834" customFormat="false" ht="15" hidden="false" customHeight="false" outlineLevel="0" collapsed="false">
      <c r="A13834" s="37"/>
      <c r="B13834" s="38"/>
      <c r="C13834" s="39"/>
      <c r="D13834" s="39"/>
      <c r="E13834" s="40"/>
      <c r="F13834" s="41" t="str">
        <f aca="false">IF(A13834="","",INDEX(Assumptions!$B$16:$B$18,MATCH(C13834,Assumptions!$A$16:$A$18,0)))</f>
        <v/>
      </c>
      <c r="G13834" s="42" t="str">
        <f aca="false">IF(A13834="","",WORKDAY(B13834,F13834))</f>
        <v/>
      </c>
    </row>
    <row r="13835" customFormat="false" ht="15" hidden="false" customHeight="false" outlineLevel="0" collapsed="false">
      <c r="A13835" s="37"/>
      <c r="B13835" s="38"/>
      <c r="C13835" s="39"/>
      <c r="D13835" s="39"/>
      <c r="E13835" s="40"/>
      <c r="F13835" s="41" t="str">
        <f aca="false">IF(A13835="","",INDEX(Assumptions!$B$16:$B$18,MATCH(C13835,Assumptions!$A$16:$A$18,0)))</f>
        <v/>
      </c>
      <c r="G13835" s="42" t="str">
        <f aca="false">IF(A13835="","",WORKDAY(B13835,F13835))</f>
        <v/>
      </c>
    </row>
    <row r="13836" customFormat="false" ht="15" hidden="false" customHeight="false" outlineLevel="0" collapsed="false">
      <c r="A13836" s="37"/>
      <c r="B13836" s="38"/>
      <c r="C13836" s="39"/>
      <c r="D13836" s="39"/>
      <c r="E13836" s="40"/>
      <c r="F13836" s="41" t="str">
        <f aca="false">IF(A13836="","",INDEX(Assumptions!$B$16:$B$18,MATCH(C13836,Assumptions!$A$16:$A$18,0)))</f>
        <v/>
      </c>
      <c r="G13836" s="42" t="str">
        <f aca="false">IF(A13836="","",WORKDAY(B13836,F13836))</f>
        <v/>
      </c>
    </row>
    <row r="13837" customFormat="false" ht="15" hidden="false" customHeight="false" outlineLevel="0" collapsed="false">
      <c r="A13837" s="37"/>
      <c r="B13837" s="38"/>
      <c r="C13837" s="39"/>
      <c r="D13837" s="39"/>
      <c r="E13837" s="40"/>
      <c r="F13837" s="41" t="str">
        <f aca="false">IF(A13837="","",INDEX(Assumptions!$B$16:$B$18,MATCH(C13837,Assumptions!$A$16:$A$18,0)))</f>
        <v/>
      </c>
      <c r="G13837" s="42" t="str">
        <f aca="false">IF(A13837="","",WORKDAY(B13837,F13837))</f>
        <v/>
      </c>
    </row>
    <row r="13838" customFormat="false" ht="15" hidden="false" customHeight="false" outlineLevel="0" collapsed="false">
      <c r="A13838" s="37"/>
      <c r="B13838" s="38"/>
      <c r="C13838" s="39"/>
      <c r="D13838" s="39"/>
      <c r="E13838" s="40"/>
      <c r="F13838" s="41" t="str">
        <f aca="false">IF(A13838="","",INDEX(Assumptions!$B$16:$B$18,MATCH(C13838,Assumptions!$A$16:$A$18,0)))</f>
        <v/>
      </c>
      <c r="G13838" s="42" t="str">
        <f aca="false">IF(A13838="","",WORKDAY(B13838,F13838))</f>
        <v/>
      </c>
    </row>
    <row r="13839" customFormat="false" ht="15" hidden="false" customHeight="false" outlineLevel="0" collapsed="false">
      <c r="A13839" s="37"/>
      <c r="B13839" s="38"/>
      <c r="C13839" s="39"/>
      <c r="D13839" s="39"/>
      <c r="E13839" s="40"/>
      <c r="F13839" s="41" t="str">
        <f aca="false">IF(A13839="","",INDEX(Assumptions!$B$16:$B$18,MATCH(C13839,Assumptions!$A$16:$A$18,0)))</f>
        <v/>
      </c>
      <c r="G13839" s="42" t="str">
        <f aca="false">IF(A13839="","",WORKDAY(B13839,F13839))</f>
        <v/>
      </c>
    </row>
    <row r="13840" customFormat="false" ht="15" hidden="false" customHeight="false" outlineLevel="0" collapsed="false">
      <c r="A13840" s="37"/>
      <c r="B13840" s="38"/>
      <c r="C13840" s="39"/>
      <c r="D13840" s="39"/>
      <c r="E13840" s="40"/>
      <c r="F13840" s="41" t="str">
        <f aca="false">IF(A13840="","",INDEX(Assumptions!$B$16:$B$18,MATCH(C13840,Assumptions!$A$16:$A$18,0)))</f>
        <v/>
      </c>
      <c r="G13840" s="42" t="str">
        <f aca="false">IF(A13840="","",WORKDAY(B13840,F13840))</f>
        <v/>
      </c>
    </row>
    <row r="13841" customFormat="false" ht="15" hidden="false" customHeight="false" outlineLevel="0" collapsed="false">
      <c r="A13841" s="37"/>
      <c r="B13841" s="38"/>
      <c r="C13841" s="39"/>
      <c r="D13841" s="39"/>
      <c r="E13841" s="40"/>
      <c r="F13841" s="41" t="str">
        <f aca="false">IF(A13841="","",INDEX(Assumptions!$B$16:$B$18,MATCH(C13841,Assumptions!$A$16:$A$18,0)))</f>
        <v/>
      </c>
      <c r="G13841" s="42" t="str">
        <f aca="false">IF(A13841="","",WORKDAY(B13841,F13841))</f>
        <v/>
      </c>
    </row>
    <row r="13842" customFormat="false" ht="15" hidden="false" customHeight="false" outlineLevel="0" collapsed="false">
      <c r="A13842" s="37"/>
      <c r="B13842" s="38"/>
      <c r="C13842" s="39"/>
      <c r="D13842" s="39"/>
      <c r="E13842" s="40"/>
      <c r="F13842" s="41" t="str">
        <f aca="false">IF(A13842="","",INDEX(Assumptions!$B$16:$B$18,MATCH(C13842,Assumptions!$A$16:$A$18,0)))</f>
        <v/>
      </c>
      <c r="G13842" s="42" t="str">
        <f aca="false">IF(A13842="","",WORKDAY(B13842,F13842))</f>
        <v/>
      </c>
    </row>
    <row r="13843" customFormat="false" ht="15" hidden="false" customHeight="false" outlineLevel="0" collapsed="false">
      <c r="A13843" s="37"/>
      <c r="B13843" s="38"/>
      <c r="C13843" s="39"/>
      <c r="D13843" s="39"/>
      <c r="E13843" s="40"/>
      <c r="F13843" s="41" t="str">
        <f aca="false">IF(A13843="","",INDEX(Assumptions!$B$16:$B$18,MATCH(C13843,Assumptions!$A$16:$A$18,0)))</f>
        <v/>
      </c>
      <c r="G13843" s="42" t="str">
        <f aca="false">IF(A13843="","",WORKDAY(B13843,F13843))</f>
        <v/>
      </c>
    </row>
    <row r="13844" customFormat="false" ht="15" hidden="false" customHeight="false" outlineLevel="0" collapsed="false">
      <c r="A13844" s="37"/>
      <c r="B13844" s="38"/>
      <c r="C13844" s="39"/>
      <c r="D13844" s="39"/>
      <c r="E13844" s="40"/>
      <c r="F13844" s="41" t="str">
        <f aca="false">IF(A13844="","",INDEX(Assumptions!$B$16:$B$18,MATCH(C13844,Assumptions!$A$16:$A$18,0)))</f>
        <v/>
      </c>
      <c r="G13844" s="42" t="str">
        <f aca="false">IF(A13844="","",WORKDAY(B13844,F13844))</f>
        <v/>
      </c>
    </row>
    <row r="13845" customFormat="false" ht="15" hidden="false" customHeight="false" outlineLevel="0" collapsed="false">
      <c r="A13845" s="37"/>
      <c r="B13845" s="38"/>
      <c r="C13845" s="39"/>
      <c r="D13845" s="39"/>
      <c r="E13845" s="40"/>
      <c r="F13845" s="41" t="str">
        <f aca="false">IF(A13845="","",INDEX(Assumptions!$B$16:$B$18,MATCH(C13845,Assumptions!$A$16:$A$18,0)))</f>
        <v/>
      </c>
      <c r="G13845" s="42" t="str">
        <f aca="false">IF(A13845="","",WORKDAY(B13845,F13845))</f>
        <v/>
      </c>
    </row>
    <row r="13846" customFormat="false" ht="15" hidden="false" customHeight="false" outlineLevel="0" collapsed="false">
      <c r="A13846" s="37"/>
      <c r="B13846" s="38"/>
      <c r="C13846" s="39"/>
      <c r="D13846" s="39"/>
      <c r="E13846" s="40"/>
      <c r="F13846" s="41" t="str">
        <f aca="false">IF(A13846="","",INDEX(Assumptions!$B$16:$B$18,MATCH(C13846,Assumptions!$A$16:$A$18,0)))</f>
        <v/>
      </c>
      <c r="G13846" s="42" t="str">
        <f aca="false">IF(A13846="","",WORKDAY(B13846,F13846))</f>
        <v/>
      </c>
    </row>
    <row r="13847" customFormat="false" ht="15" hidden="false" customHeight="false" outlineLevel="0" collapsed="false">
      <c r="A13847" s="37"/>
      <c r="B13847" s="38"/>
      <c r="C13847" s="39"/>
      <c r="D13847" s="39"/>
      <c r="E13847" s="40"/>
      <c r="F13847" s="41" t="str">
        <f aca="false">IF(A13847="","",INDEX(Assumptions!$B$16:$B$18,MATCH(C13847,Assumptions!$A$16:$A$18,0)))</f>
        <v/>
      </c>
      <c r="G13847" s="42" t="str">
        <f aca="false">IF(A13847="","",WORKDAY(B13847,F13847))</f>
        <v/>
      </c>
    </row>
    <row r="13848" customFormat="false" ht="15" hidden="false" customHeight="false" outlineLevel="0" collapsed="false">
      <c r="A13848" s="37"/>
      <c r="B13848" s="38"/>
      <c r="C13848" s="39"/>
      <c r="D13848" s="39"/>
      <c r="E13848" s="40"/>
      <c r="F13848" s="41" t="str">
        <f aca="false">IF(A13848="","",INDEX(Assumptions!$B$16:$B$18,MATCH(C13848,Assumptions!$A$16:$A$18,0)))</f>
        <v/>
      </c>
      <c r="G13848" s="42" t="str">
        <f aca="false">IF(A13848="","",WORKDAY(B13848,F13848))</f>
        <v/>
      </c>
    </row>
    <row r="13849" customFormat="false" ht="15" hidden="false" customHeight="false" outlineLevel="0" collapsed="false">
      <c r="A13849" s="37"/>
      <c r="B13849" s="38"/>
      <c r="C13849" s="39"/>
      <c r="D13849" s="39"/>
      <c r="E13849" s="40"/>
      <c r="F13849" s="41" t="str">
        <f aca="false">IF(A13849="","",INDEX(Assumptions!$B$16:$B$18,MATCH(C13849,Assumptions!$A$16:$A$18,0)))</f>
        <v/>
      </c>
      <c r="G13849" s="42" t="str">
        <f aca="false">IF(A13849="","",WORKDAY(B13849,F13849))</f>
        <v/>
      </c>
    </row>
    <row r="13850" customFormat="false" ht="15" hidden="false" customHeight="false" outlineLevel="0" collapsed="false">
      <c r="A13850" s="37"/>
      <c r="B13850" s="38"/>
      <c r="C13850" s="39"/>
      <c r="D13850" s="39"/>
      <c r="E13850" s="40"/>
      <c r="F13850" s="41" t="str">
        <f aca="false">IF(A13850="","",INDEX(Assumptions!$B$16:$B$18,MATCH(C13850,Assumptions!$A$16:$A$18,0)))</f>
        <v/>
      </c>
      <c r="G13850" s="42" t="str">
        <f aca="false">IF(A13850="","",WORKDAY(B13850,F13850))</f>
        <v/>
      </c>
    </row>
    <row r="13851" customFormat="false" ht="15" hidden="false" customHeight="false" outlineLevel="0" collapsed="false">
      <c r="A13851" s="37"/>
      <c r="B13851" s="38"/>
      <c r="C13851" s="39"/>
      <c r="D13851" s="39"/>
      <c r="E13851" s="40"/>
      <c r="F13851" s="41" t="str">
        <f aca="false">IF(A13851="","",INDEX(Assumptions!$B$16:$B$18,MATCH(C13851,Assumptions!$A$16:$A$18,0)))</f>
        <v/>
      </c>
      <c r="G13851" s="42" t="str">
        <f aca="false">IF(A13851="","",WORKDAY(B13851,F13851))</f>
        <v/>
      </c>
    </row>
    <row r="13852" customFormat="false" ht="15" hidden="false" customHeight="false" outlineLevel="0" collapsed="false">
      <c r="A13852" s="37"/>
      <c r="B13852" s="38"/>
      <c r="C13852" s="39"/>
      <c r="D13852" s="39"/>
      <c r="E13852" s="40"/>
      <c r="F13852" s="41" t="str">
        <f aca="false">IF(A13852="","",INDEX(Assumptions!$B$16:$B$18,MATCH(C13852,Assumptions!$A$16:$A$18,0)))</f>
        <v/>
      </c>
      <c r="G13852" s="42" t="str">
        <f aca="false">IF(A13852="","",WORKDAY(B13852,F13852))</f>
        <v/>
      </c>
    </row>
    <row r="13853" customFormat="false" ht="15" hidden="false" customHeight="false" outlineLevel="0" collapsed="false">
      <c r="A13853" s="37"/>
      <c r="B13853" s="38"/>
      <c r="C13853" s="39"/>
      <c r="D13853" s="39"/>
      <c r="E13853" s="40"/>
      <c r="F13853" s="41" t="str">
        <f aca="false">IF(A13853="","",INDEX(Assumptions!$B$16:$B$18,MATCH(C13853,Assumptions!$A$16:$A$18,0)))</f>
        <v/>
      </c>
      <c r="G13853" s="42" t="str">
        <f aca="false">IF(A13853="","",WORKDAY(B13853,F13853))</f>
        <v/>
      </c>
    </row>
    <row r="13854" customFormat="false" ht="15" hidden="false" customHeight="false" outlineLevel="0" collapsed="false">
      <c r="A13854" s="37"/>
      <c r="B13854" s="38"/>
      <c r="C13854" s="39"/>
      <c r="D13854" s="39"/>
      <c r="E13854" s="40"/>
      <c r="F13854" s="41" t="str">
        <f aca="false">IF(A13854="","",INDEX(Assumptions!$B$16:$B$18,MATCH(C13854,Assumptions!$A$16:$A$18,0)))</f>
        <v/>
      </c>
      <c r="G13854" s="42" t="str">
        <f aca="false">IF(A13854="","",WORKDAY(B13854,F13854))</f>
        <v/>
      </c>
    </row>
    <row r="13855" customFormat="false" ht="15" hidden="false" customHeight="false" outlineLevel="0" collapsed="false">
      <c r="A13855" s="37"/>
      <c r="B13855" s="38"/>
      <c r="C13855" s="39"/>
      <c r="D13855" s="39"/>
      <c r="E13855" s="40"/>
      <c r="F13855" s="41" t="str">
        <f aca="false">IF(A13855="","",INDEX(Assumptions!$B$16:$B$18,MATCH(C13855,Assumptions!$A$16:$A$18,0)))</f>
        <v/>
      </c>
      <c r="G13855" s="42" t="str">
        <f aca="false">IF(A13855="","",WORKDAY(B13855,F13855))</f>
        <v/>
      </c>
    </row>
    <row r="13856" customFormat="false" ht="15" hidden="false" customHeight="false" outlineLevel="0" collapsed="false">
      <c r="A13856" s="37"/>
      <c r="B13856" s="38"/>
      <c r="C13856" s="39"/>
      <c r="D13856" s="39"/>
      <c r="E13856" s="40"/>
      <c r="F13856" s="41" t="str">
        <f aca="false">IF(A13856="","",INDEX(Assumptions!$B$16:$B$18,MATCH(C13856,Assumptions!$A$16:$A$18,0)))</f>
        <v/>
      </c>
      <c r="G13856" s="42" t="str">
        <f aca="false">IF(A13856="","",WORKDAY(B13856,F13856))</f>
        <v/>
      </c>
    </row>
    <row r="13857" customFormat="false" ht="15" hidden="false" customHeight="false" outlineLevel="0" collapsed="false">
      <c r="A13857" s="37"/>
      <c r="B13857" s="38"/>
      <c r="C13857" s="39"/>
      <c r="D13857" s="39"/>
      <c r="E13857" s="40"/>
      <c r="F13857" s="41" t="str">
        <f aca="false">IF(A13857="","",INDEX(Assumptions!$B$16:$B$18,MATCH(C13857,Assumptions!$A$16:$A$18,0)))</f>
        <v/>
      </c>
      <c r="G13857" s="42" t="str">
        <f aca="false">IF(A13857="","",WORKDAY(B13857,F13857))</f>
        <v/>
      </c>
    </row>
    <row r="13858" customFormat="false" ht="15" hidden="false" customHeight="false" outlineLevel="0" collapsed="false">
      <c r="A13858" s="37"/>
      <c r="B13858" s="38"/>
      <c r="C13858" s="39"/>
      <c r="D13858" s="39"/>
      <c r="E13858" s="40"/>
      <c r="F13858" s="41" t="str">
        <f aca="false">IF(A13858="","",INDEX(Assumptions!$B$16:$B$18,MATCH(C13858,Assumptions!$A$16:$A$18,0)))</f>
        <v/>
      </c>
      <c r="G13858" s="42" t="str">
        <f aca="false">IF(A13858="","",WORKDAY(B13858,F13858))</f>
        <v/>
      </c>
    </row>
    <row r="13859" customFormat="false" ht="15" hidden="false" customHeight="false" outlineLevel="0" collapsed="false">
      <c r="A13859" s="37"/>
      <c r="B13859" s="38"/>
      <c r="C13859" s="39"/>
      <c r="D13859" s="39"/>
      <c r="E13859" s="40"/>
      <c r="F13859" s="41" t="str">
        <f aca="false">IF(A13859="","",INDEX(Assumptions!$B$16:$B$18,MATCH(C13859,Assumptions!$A$16:$A$18,0)))</f>
        <v/>
      </c>
      <c r="G13859" s="42" t="str">
        <f aca="false">IF(A13859="","",WORKDAY(B13859,F13859))</f>
        <v/>
      </c>
    </row>
    <row r="13860" customFormat="false" ht="15" hidden="false" customHeight="false" outlineLevel="0" collapsed="false">
      <c r="A13860" s="37"/>
      <c r="B13860" s="38"/>
      <c r="C13860" s="39"/>
      <c r="D13860" s="39"/>
      <c r="E13860" s="40"/>
      <c r="F13860" s="41" t="str">
        <f aca="false">IF(A13860="","",INDEX(Assumptions!$B$16:$B$18,MATCH(C13860,Assumptions!$A$16:$A$18,0)))</f>
        <v/>
      </c>
      <c r="G13860" s="42" t="str">
        <f aca="false">IF(A13860="","",WORKDAY(B13860,F13860))</f>
        <v/>
      </c>
    </row>
    <row r="13861" customFormat="false" ht="15" hidden="false" customHeight="false" outlineLevel="0" collapsed="false">
      <c r="A13861" s="37"/>
      <c r="B13861" s="38"/>
      <c r="C13861" s="39"/>
      <c r="D13861" s="39"/>
      <c r="E13861" s="40"/>
      <c r="F13861" s="41" t="str">
        <f aca="false">IF(A13861="","",INDEX(Assumptions!$B$16:$B$18,MATCH(C13861,Assumptions!$A$16:$A$18,0)))</f>
        <v/>
      </c>
      <c r="G13861" s="42" t="str">
        <f aca="false">IF(A13861="","",WORKDAY(B13861,F13861))</f>
        <v/>
      </c>
    </row>
    <row r="13862" customFormat="false" ht="15" hidden="false" customHeight="false" outlineLevel="0" collapsed="false">
      <c r="A13862" s="37"/>
      <c r="B13862" s="38"/>
      <c r="C13862" s="39"/>
      <c r="D13862" s="39"/>
      <c r="E13862" s="40"/>
      <c r="F13862" s="41" t="str">
        <f aca="false">IF(A13862="","",INDEX(Assumptions!$B$16:$B$18,MATCH(C13862,Assumptions!$A$16:$A$18,0)))</f>
        <v/>
      </c>
      <c r="G13862" s="42" t="str">
        <f aca="false">IF(A13862="","",WORKDAY(B13862,F13862))</f>
        <v/>
      </c>
    </row>
    <row r="13863" customFormat="false" ht="15" hidden="false" customHeight="false" outlineLevel="0" collapsed="false">
      <c r="A13863" s="37"/>
      <c r="B13863" s="38"/>
      <c r="C13863" s="39"/>
      <c r="D13863" s="39"/>
      <c r="E13863" s="40"/>
      <c r="F13863" s="41" t="str">
        <f aca="false">IF(A13863="","",INDEX(Assumptions!$B$16:$B$18,MATCH(C13863,Assumptions!$A$16:$A$18,0)))</f>
        <v/>
      </c>
      <c r="G13863" s="42" t="str">
        <f aca="false">IF(A13863="","",WORKDAY(B13863,F13863))</f>
        <v/>
      </c>
    </row>
    <row r="13864" customFormat="false" ht="15" hidden="false" customHeight="false" outlineLevel="0" collapsed="false">
      <c r="A13864" s="37"/>
      <c r="B13864" s="38"/>
      <c r="C13864" s="39"/>
      <c r="D13864" s="39"/>
      <c r="E13864" s="40"/>
      <c r="F13864" s="41" t="str">
        <f aca="false">IF(A13864="","",INDEX(Assumptions!$B$16:$B$18,MATCH(C13864,Assumptions!$A$16:$A$18,0)))</f>
        <v/>
      </c>
      <c r="G13864" s="42" t="str">
        <f aca="false">IF(A13864="","",WORKDAY(B13864,F13864))</f>
        <v/>
      </c>
    </row>
    <row r="13865" customFormat="false" ht="15" hidden="false" customHeight="false" outlineLevel="0" collapsed="false">
      <c r="A13865" s="37"/>
      <c r="B13865" s="38"/>
      <c r="C13865" s="39"/>
      <c r="D13865" s="39"/>
      <c r="E13865" s="40"/>
      <c r="F13865" s="41" t="str">
        <f aca="false">IF(A13865="","",INDEX(Assumptions!$B$16:$B$18,MATCH(C13865,Assumptions!$A$16:$A$18,0)))</f>
        <v/>
      </c>
      <c r="G13865" s="42" t="str">
        <f aca="false">IF(A13865="","",WORKDAY(B13865,F13865))</f>
        <v/>
      </c>
    </row>
    <row r="13866" customFormat="false" ht="15" hidden="false" customHeight="false" outlineLevel="0" collapsed="false">
      <c r="A13866" s="37"/>
      <c r="B13866" s="38"/>
      <c r="C13866" s="39"/>
      <c r="D13866" s="39"/>
      <c r="E13866" s="40"/>
      <c r="F13866" s="41" t="str">
        <f aca="false">IF(A13866="","",INDEX(Assumptions!$B$16:$B$18,MATCH(C13866,Assumptions!$A$16:$A$18,0)))</f>
        <v/>
      </c>
      <c r="G13866" s="42" t="str">
        <f aca="false">IF(A13866="","",WORKDAY(B13866,F13866))</f>
        <v/>
      </c>
    </row>
    <row r="13867" customFormat="false" ht="15" hidden="false" customHeight="false" outlineLevel="0" collapsed="false">
      <c r="A13867" s="37"/>
      <c r="B13867" s="38"/>
      <c r="C13867" s="39"/>
      <c r="D13867" s="39"/>
      <c r="E13867" s="40"/>
      <c r="F13867" s="41" t="str">
        <f aca="false">IF(A13867="","",INDEX(Assumptions!$B$16:$B$18,MATCH(C13867,Assumptions!$A$16:$A$18,0)))</f>
        <v/>
      </c>
      <c r="G13867" s="42" t="str">
        <f aca="false">IF(A13867="","",WORKDAY(B13867,F13867))</f>
        <v/>
      </c>
    </row>
    <row r="13868" customFormat="false" ht="15" hidden="false" customHeight="false" outlineLevel="0" collapsed="false">
      <c r="A13868" s="37"/>
      <c r="B13868" s="38"/>
      <c r="C13868" s="39"/>
      <c r="D13868" s="39"/>
      <c r="E13868" s="40"/>
      <c r="F13868" s="41" t="str">
        <f aca="false">IF(A13868="","",INDEX(Assumptions!$B$16:$B$18,MATCH(C13868,Assumptions!$A$16:$A$18,0)))</f>
        <v/>
      </c>
      <c r="G13868" s="42" t="str">
        <f aca="false">IF(A13868="","",WORKDAY(B13868,F13868))</f>
        <v/>
      </c>
    </row>
    <row r="13869" customFormat="false" ht="15" hidden="false" customHeight="false" outlineLevel="0" collapsed="false">
      <c r="A13869" s="37"/>
      <c r="B13869" s="38"/>
      <c r="C13869" s="39"/>
      <c r="D13869" s="39"/>
      <c r="E13869" s="40"/>
      <c r="F13869" s="41" t="str">
        <f aca="false">IF(A13869="","",INDEX(Assumptions!$B$16:$B$18,MATCH(C13869,Assumptions!$A$16:$A$18,0)))</f>
        <v/>
      </c>
      <c r="G13869" s="42" t="str">
        <f aca="false">IF(A13869="","",WORKDAY(B13869,F13869))</f>
        <v/>
      </c>
    </row>
    <row r="13870" customFormat="false" ht="15" hidden="false" customHeight="false" outlineLevel="0" collapsed="false">
      <c r="A13870" s="37"/>
      <c r="B13870" s="38"/>
      <c r="C13870" s="39"/>
      <c r="D13870" s="39"/>
      <c r="E13870" s="40"/>
      <c r="F13870" s="41" t="str">
        <f aca="false">IF(A13870="","",INDEX(Assumptions!$B$16:$B$18,MATCH(C13870,Assumptions!$A$16:$A$18,0)))</f>
        <v/>
      </c>
      <c r="G13870" s="42" t="str">
        <f aca="false">IF(A13870="","",WORKDAY(B13870,F13870))</f>
        <v/>
      </c>
    </row>
    <row r="13871" customFormat="false" ht="15" hidden="false" customHeight="false" outlineLevel="0" collapsed="false">
      <c r="A13871" s="37"/>
      <c r="B13871" s="38"/>
      <c r="C13871" s="39"/>
      <c r="D13871" s="39"/>
      <c r="E13871" s="40"/>
      <c r="F13871" s="41" t="str">
        <f aca="false">IF(A13871="","",INDEX(Assumptions!$B$16:$B$18,MATCH(C13871,Assumptions!$A$16:$A$18,0)))</f>
        <v/>
      </c>
      <c r="G13871" s="42" t="str">
        <f aca="false">IF(A13871="","",WORKDAY(B13871,F13871))</f>
        <v/>
      </c>
    </row>
    <row r="13872" customFormat="false" ht="15" hidden="false" customHeight="false" outlineLevel="0" collapsed="false">
      <c r="A13872" s="37"/>
      <c r="B13872" s="38"/>
      <c r="C13872" s="39"/>
      <c r="D13872" s="39"/>
      <c r="E13872" s="40"/>
      <c r="F13872" s="41" t="str">
        <f aca="false">IF(A13872="","",INDEX(Assumptions!$B$16:$B$18,MATCH(C13872,Assumptions!$A$16:$A$18,0)))</f>
        <v/>
      </c>
      <c r="G13872" s="42" t="str">
        <f aca="false">IF(A13872="","",WORKDAY(B13872,F13872))</f>
        <v/>
      </c>
    </row>
    <row r="13873" customFormat="false" ht="15" hidden="false" customHeight="false" outlineLevel="0" collapsed="false">
      <c r="A13873" s="37"/>
      <c r="B13873" s="38"/>
      <c r="C13873" s="39"/>
      <c r="D13873" s="39"/>
      <c r="E13873" s="40"/>
      <c r="F13873" s="41" t="str">
        <f aca="false">IF(A13873="","",INDEX(Assumptions!$B$16:$B$18,MATCH(C13873,Assumptions!$A$16:$A$18,0)))</f>
        <v/>
      </c>
      <c r="G13873" s="42" t="str">
        <f aca="false">IF(A13873="","",WORKDAY(B13873,F13873))</f>
        <v/>
      </c>
    </row>
    <row r="13874" customFormat="false" ht="15" hidden="false" customHeight="false" outlineLevel="0" collapsed="false">
      <c r="A13874" s="37"/>
      <c r="B13874" s="38"/>
      <c r="C13874" s="39"/>
      <c r="D13874" s="39"/>
      <c r="E13874" s="40"/>
      <c r="F13874" s="41" t="str">
        <f aca="false">IF(A13874="","",INDEX(Assumptions!$B$16:$B$18,MATCH(C13874,Assumptions!$A$16:$A$18,0)))</f>
        <v/>
      </c>
      <c r="G13874" s="42" t="str">
        <f aca="false">IF(A13874="","",WORKDAY(B13874,F13874))</f>
        <v/>
      </c>
    </row>
    <row r="13875" customFormat="false" ht="15" hidden="false" customHeight="false" outlineLevel="0" collapsed="false">
      <c r="A13875" s="37"/>
      <c r="B13875" s="38"/>
      <c r="C13875" s="39"/>
      <c r="D13875" s="39"/>
      <c r="E13875" s="40"/>
      <c r="F13875" s="41" t="str">
        <f aca="false">IF(A13875="","",INDEX(Assumptions!$B$16:$B$18,MATCH(C13875,Assumptions!$A$16:$A$18,0)))</f>
        <v/>
      </c>
      <c r="G13875" s="42" t="str">
        <f aca="false">IF(A13875="","",WORKDAY(B13875,F13875))</f>
        <v/>
      </c>
    </row>
    <row r="13876" customFormat="false" ht="15" hidden="false" customHeight="false" outlineLevel="0" collapsed="false">
      <c r="A13876" s="37"/>
      <c r="B13876" s="38"/>
      <c r="C13876" s="39"/>
      <c r="D13876" s="39"/>
      <c r="E13876" s="40"/>
      <c r="F13876" s="41" t="str">
        <f aca="false">IF(A13876="","",INDEX(Assumptions!$B$16:$B$18,MATCH(C13876,Assumptions!$A$16:$A$18,0)))</f>
        <v/>
      </c>
      <c r="G13876" s="42" t="str">
        <f aca="false">IF(A13876="","",WORKDAY(B13876,F13876))</f>
        <v/>
      </c>
    </row>
    <row r="13877" customFormat="false" ht="15" hidden="false" customHeight="false" outlineLevel="0" collapsed="false">
      <c r="A13877" s="37"/>
      <c r="B13877" s="38"/>
      <c r="C13877" s="39"/>
      <c r="D13877" s="39"/>
      <c r="E13877" s="40"/>
      <c r="F13877" s="41" t="str">
        <f aca="false">IF(A13877="","",INDEX(Assumptions!$B$16:$B$18,MATCH(C13877,Assumptions!$A$16:$A$18,0)))</f>
        <v/>
      </c>
      <c r="G13877" s="42" t="str">
        <f aca="false">IF(A13877="","",WORKDAY(B13877,F13877))</f>
        <v/>
      </c>
    </row>
    <row r="13878" customFormat="false" ht="15" hidden="false" customHeight="false" outlineLevel="0" collapsed="false">
      <c r="A13878" s="37"/>
      <c r="B13878" s="38"/>
      <c r="C13878" s="39"/>
      <c r="D13878" s="39"/>
      <c r="E13878" s="40"/>
      <c r="F13878" s="41" t="str">
        <f aca="false">IF(A13878="","",INDEX(Assumptions!$B$16:$B$18,MATCH(C13878,Assumptions!$A$16:$A$18,0)))</f>
        <v/>
      </c>
      <c r="G13878" s="42" t="str">
        <f aca="false">IF(A13878="","",WORKDAY(B13878,F13878))</f>
        <v/>
      </c>
    </row>
    <row r="13879" customFormat="false" ht="15" hidden="false" customHeight="false" outlineLevel="0" collapsed="false">
      <c r="A13879" s="37"/>
      <c r="B13879" s="38"/>
      <c r="C13879" s="39"/>
      <c r="D13879" s="39"/>
      <c r="E13879" s="40"/>
      <c r="F13879" s="41" t="str">
        <f aca="false">IF(A13879="","",INDEX(Assumptions!$B$16:$B$18,MATCH(C13879,Assumptions!$A$16:$A$18,0)))</f>
        <v/>
      </c>
      <c r="G13879" s="42" t="str">
        <f aca="false">IF(A13879="","",WORKDAY(B13879,F13879))</f>
        <v/>
      </c>
    </row>
    <row r="13880" customFormat="false" ht="15" hidden="false" customHeight="false" outlineLevel="0" collapsed="false">
      <c r="A13880" s="37"/>
      <c r="B13880" s="38"/>
      <c r="C13880" s="39"/>
      <c r="D13880" s="39"/>
      <c r="E13880" s="40"/>
      <c r="F13880" s="41" t="str">
        <f aca="false">IF(A13880="","",INDEX(Assumptions!$B$16:$B$18,MATCH(C13880,Assumptions!$A$16:$A$18,0)))</f>
        <v/>
      </c>
      <c r="G13880" s="42" t="str">
        <f aca="false">IF(A13880="","",WORKDAY(B13880,F13880))</f>
        <v/>
      </c>
    </row>
    <row r="13881" customFormat="false" ht="15" hidden="false" customHeight="false" outlineLevel="0" collapsed="false">
      <c r="A13881" s="37"/>
      <c r="B13881" s="38"/>
      <c r="C13881" s="39"/>
      <c r="D13881" s="39"/>
      <c r="E13881" s="40"/>
      <c r="F13881" s="41" t="str">
        <f aca="false">IF(A13881="","",INDEX(Assumptions!$B$16:$B$18,MATCH(C13881,Assumptions!$A$16:$A$18,0)))</f>
        <v/>
      </c>
      <c r="G13881" s="42" t="str">
        <f aca="false">IF(A13881="","",WORKDAY(B13881,F13881))</f>
        <v/>
      </c>
    </row>
    <row r="13882" customFormat="false" ht="15" hidden="false" customHeight="false" outlineLevel="0" collapsed="false">
      <c r="A13882" s="37"/>
      <c r="B13882" s="38"/>
      <c r="C13882" s="39"/>
      <c r="D13882" s="39"/>
      <c r="E13882" s="40"/>
      <c r="F13882" s="41" t="str">
        <f aca="false">IF(A13882="","",INDEX(Assumptions!$B$16:$B$18,MATCH(C13882,Assumptions!$A$16:$A$18,0)))</f>
        <v/>
      </c>
      <c r="G13882" s="42" t="str">
        <f aca="false">IF(A13882="","",WORKDAY(B13882,F13882))</f>
        <v/>
      </c>
    </row>
    <row r="13883" customFormat="false" ht="15" hidden="false" customHeight="false" outlineLevel="0" collapsed="false">
      <c r="A13883" s="37"/>
      <c r="B13883" s="38"/>
      <c r="C13883" s="39"/>
      <c r="D13883" s="39"/>
      <c r="E13883" s="40"/>
      <c r="F13883" s="41" t="str">
        <f aca="false">IF(A13883="","",INDEX(Assumptions!$B$16:$B$18,MATCH(C13883,Assumptions!$A$16:$A$18,0)))</f>
        <v/>
      </c>
      <c r="G13883" s="42" t="str">
        <f aca="false">IF(A13883="","",WORKDAY(B13883,F13883))</f>
        <v/>
      </c>
    </row>
    <row r="13884" customFormat="false" ht="15" hidden="false" customHeight="false" outlineLevel="0" collapsed="false">
      <c r="A13884" s="37"/>
      <c r="B13884" s="38"/>
      <c r="C13884" s="39"/>
      <c r="D13884" s="39"/>
      <c r="E13884" s="40"/>
      <c r="F13884" s="41" t="str">
        <f aca="false">IF(A13884="","",INDEX(Assumptions!$B$16:$B$18,MATCH(C13884,Assumptions!$A$16:$A$18,0)))</f>
        <v/>
      </c>
      <c r="G13884" s="42" t="str">
        <f aca="false">IF(A13884="","",WORKDAY(B13884,F13884))</f>
        <v/>
      </c>
    </row>
    <row r="13885" customFormat="false" ht="15" hidden="false" customHeight="false" outlineLevel="0" collapsed="false">
      <c r="A13885" s="37"/>
      <c r="B13885" s="38"/>
      <c r="C13885" s="39"/>
      <c r="D13885" s="39"/>
      <c r="E13885" s="40"/>
      <c r="F13885" s="41" t="str">
        <f aca="false">IF(A13885="","",INDEX(Assumptions!$B$16:$B$18,MATCH(C13885,Assumptions!$A$16:$A$18,0)))</f>
        <v/>
      </c>
      <c r="G13885" s="42" t="str">
        <f aca="false">IF(A13885="","",WORKDAY(B13885,F13885))</f>
        <v/>
      </c>
    </row>
    <row r="13886" customFormat="false" ht="15" hidden="false" customHeight="false" outlineLevel="0" collapsed="false">
      <c r="A13886" s="37"/>
      <c r="B13886" s="38"/>
      <c r="C13886" s="39"/>
      <c r="D13886" s="39"/>
      <c r="E13886" s="40"/>
      <c r="F13886" s="41" t="str">
        <f aca="false">IF(A13886="","",INDEX(Assumptions!$B$16:$B$18,MATCH(C13886,Assumptions!$A$16:$A$18,0)))</f>
        <v/>
      </c>
      <c r="G13886" s="42" t="str">
        <f aca="false">IF(A13886="","",WORKDAY(B13886,F13886))</f>
        <v/>
      </c>
    </row>
    <row r="13887" customFormat="false" ht="15" hidden="false" customHeight="false" outlineLevel="0" collapsed="false">
      <c r="A13887" s="37"/>
      <c r="B13887" s="38"/>
      <c r="C13887" s="39"/>
      <c r="D13887" s="39"/>
      <c r="E13887" s="40"/>
      <c r="F13887" s="41" t="str">
        <f aca="false">IF(A13887="","",INDEX(Assumptions!$B$16:$B$18,MATCH(C13887,Assumptions!$A$16:$A$18,0)))</f>
        <v/>
      </c>
      <c r="G13887" s="42" t="str">
        <f aca="false">IF(A13887="","",WORKDAY(B13887,F13887))</f>
        <v/>
      </c>
    </row>
    <row r="13888" customFormat="false" ht="15" hidden="false" customHeight="false" outlineLevel="0" collapsed="false">
      <c r="A13888" s="37"/>
      <c r="B13888" s="38"/>
      <c r="C13888" s="39"/>
      <c r="D13888" s="39"/>
      <c r="E13888" s="40"/>
      <c r="F13888" s="41" t="str">
        <f aca="false">IF(A13888="","",INDEX(Assumptions!$B$16:$B$18,MATCH(C13888,Assumptions!$A$16:$A$18,0)))</f>
        <v/>
      </c>
      <c r="G13888" s="42" t="str">
        <f aca="false">IF(A13888="","",WORKDAY(B13888,F13888))</f>
        <v/>
      </c>
    </row>
    <row r="13889" customFormat="false" ht="15" hidden="false" customHeight="false" outlineLevel="0" collapsed="false">
      <c r="A13889" s="37"/>
      <c r="B13889" s="38"/>
      <c r="C13889" s="39"/>
      <c r="D13889" s="39"/>
      <c r="E13889" s="40"/>
      <c r="F13889" s="41" t="str">
        <f aca="false">IF(A13889="","",INDEX(Assumptions!$B$16:$B$18,MATCH(C13889,Assumptions!$A$16:$A$18,0)))</f>
        <v/>
      </c>
      <c r="G13889" s="42" t="str">
        <f aca="false">IF(A13889="","",WORKDAY(B13889,F13889))</f>
        <v/>
      </c>
    </row>
    <row r="13890" customFormat="false" ht="15" hidden="false" customHeight="false" outlineLevel="0" collapsed="false">
      <c r="A13890" s="37"/>
      <c r="B13890" s="38"/>
      <c r="C13890" s="39"/>
      <c r="D13890" s="39"/>
      <c r="E13890" s="40"/>
      <c r="F13890" s="41" t="str">
        <f aca="false">IF(A13890="","",INDEX(Assumptions!$B$16:$B$18,MATCH(C13890,Assumptions!$A$16:$A$18,0)))</f>
        <v/>
      </c>
      <c r="G13890" s="42" t="str">
        <f aca="false">IF(A13890="","",WORKDAY(B13890,F13890))</f>
        <v/>
      </c>
    </row>
    <row r="13891" customFormat="false" ht="15" hidden="false" customHeight="false" outlineLevel="0" collapsed="false">
      <c r="A13891" s="37"/>
      <c r="B13891" s="38"/>
      <c r="C13891" s="39"/>
      <c r="D13891" s="39"/>
      <c r="E13891" s="40"/>
      <c r="F13891" s="41" t="str">
        <f aca="false">IF(A13891="","",INDEX(Assumptions!$B$16:$B$18,MATCH(C13891,Assumptions!$A$16:$A$18,0)))</f>
        <v/>
      </c>
      <c r="G13891" s="42" t="str">
        <f aca="false">IF(A13891="","",WORKDAY(B13891,F13891))</f>
        <v/>
      </c>
    </row>
    <row r="13892" customFormat="false" ht="15" hidden="false" customHeight="false" outlineLevel="0" collapsed="false">
      <c r="A13892" s="37"/>
      <c r="B13892" s="38"/>
      <c r="C13892" s="39"/>
      <c r="D13892" s="39"/>
      <c r="E13892" s="40"/>
      <c r="F13892" s="41" t="str">
        <f aca="false">IF(A13892="","",INDEX(Assumptions!$B$16:$B$18,MATCH(C13892,Assumptions!$A$16:$A$18,0)))</f>
        <v/>
      </c>
      <c r="G13892" s="42" t="str">
        <f aca="false">IF(A13892="","",WORKDAY(B13892,F13892))</f>
        <v/>
      </c>
    </row>
    <row r="13893" customFormat="false" ht="15" hidden="false" customHeight="false" outlineLevel="0" collapsed="false">
      <c r="A13893" s="37"/>
      <c r="B13893" s="38"/>
      <c r="C13893" s="39"/>
      <c r="D13893" s="39"/>
      <c r="E13893" s="40"/>
      <c r="F13893" s="41" t="str">
        <f aca="false">IF(A13893="","",INDEX(Assumptions!$B$16:$B$18,MATCH(C13893,Assumptions!$A$16:$A$18,0)))</f>
        <v/>
      </c>
      <c r="G13893" s="42" t="str">
        <f aca="false">IF(A13893="","",WORKDAY(B13893,F13893))</f>
        <v/>
      </c>
    </row>
    <row r="13894" customFormat="false" ht="15" hidden="false" customHeight="false" outlineLevel="0" collapsed="false">
      <c r="A13894" s="37"/>
      <c r="B13894" s="38"/>
      <c r="C13894" s="39"/>
      <c r="D13894" s="39"/>
      <c r="E13894" s="40"/>
      <c r="F13894" s="41" t="str">
        <f aca="false">IF(A13894="","",INDEX(Assumptions!$B$16:$B$18,MATCH(C13894,Assumptions!$A$16:$A$18,0)))</f>
        <v/>
      </c>
      <c r="G13894" s="42" t="str">
        <f aca="false">IF(A13894="","",WORKDAY(B13894,F13894))</f>
        <v/>
      </c>
    </row>
    <row r="13895" customFormat="false" ht="15" hidden="false" customHeight="false" outlineLevel="0" collapsed="false">
      <c r="A13895" s="37"/>
      <c r="B13895" s="38"/>
      <c r="C13895" s="39"/>
      <c r="D13895" s="39"/>
      <c r="E13895" s="40"/>
      <c r="F13895" s="41" t="str">
        <f aca="false">IF(A13895="","",INDEX(Assumptions!$B$16:$B$18,MATCH(C13895,Assumptions!$A$16:$A$18,0)))</f>
        <v/>
      </c>
      <c r="G13895" s="42" t="str">
        <f aca="false">IF(A13895="","",WORKDAY(B13895,F13895))</f>
        <v/>
      </c>
    </row>
    <row r="13896" customFormat="false" ht="15" hidden="false" customHeight="false" outlineLevel="0" collapsed="false">
      <c r="A13896" s="37"/>
      <c r="B13896" s="38"/>
      <c r="C13896" s="39"/>
      <c r="D13896" s="39"/>
      <c r="E13896" s="40"/>
      <c r="F13896" s="41" t="str">
        <f aca="false">IF(A13896="","",INDEX(Assumptions!$B$16:$B$18,MATCH(C13896,Assumptions!$A$16:$A$18,0)))</f>
        <v/>
      </c>
      <c r="G13896" s="42" t="str">
        <f aca="false">IF(A13896="","",WORKDAY(B13896,F13896))</f>
        <v/>
      </c>
    </row>
    <row r="13897" customFormat="false" ht="15" hidden="false" customHeight="false" outlineLevel="0" collapsed="false">
      <c r="A13897" s="37"/>
      <c r="B13897" s="38"/>
      <c r="C13897" s="39"/>
      <c r="D13897" s="39"/>
      <c r="E13897" s="40"/>
      <c r="F13897" s="41" t="str">
        <f aca="false">IF(A13897="","",INDEX(Assumptions!$B$16:$B$18,MATCH(C13897,Assumptions!$A$16:$A$18,0)))</f>
        <v/>
      </c>
      <c r="G13897" s="42" t="str">
        <f aca="false">IF(A13897="","",WORKDAY(B13897,F13897))</f>
        <v/>
      </c>
    </row>
    <row r="13898" customFormat="false" ht="15" hidden="false" customHeight="false" outlineLevel="0" collapsed="false">
      <c r="A13898" s="37"/>
      <c r="B13898" s="38"/>
      <c r="C13898" s="39"/>
      <c r="D13898" s="39"/>
      <c r="E13898" s="40"/>
      <c r="F13898" s="41" t="str">
        <f aca="false">IF(A13898="","",INDEX(Assumptions!$B$16:$B$18,MATCH(C13898,Assumptions!$A$16:$A$18,0)))</f>
        <v/>
      </c>
      <c r="G13898" s="42" t="str">
        <f aca="false">IF(A13898="","",WORKDAY(B13898,F13898))</f>
        <v/>
      </c>
    </row>
    <row r="13899" customFormat="false" ht="15" hidden="false" customHeight="false" outlineLevel="0" collapsed="false">
      <c r="A13899" s="37"/>
      <c r="B13899" s="38"/>
      <c r="C13899" s="39"/>
      <c r="D13899" s="39"/>
      <c r="E13899" s="40"/>
      <c r="F13899" s="41" t="str">
        <f aca="false">IF(A13899="","",INDEX(Assumptions!$B$16:$B$18,MATCH(C13899,Assumptions!$A$16:$A$18,0)))</f>
        <v/>
      </c>
      <c r="G13899" s="42" t="str">
        <f aca="false">IF(A13899="","",WORKDAY(B13899,F13899))</f>
        <v/>
      </c>
    </row>
    <row r="13900" customFormat="false" ht="15" hidden="false" customHeight="false" outlineLevel="0" collapsed="false">
      <c r="A13900" s="37"/>
      <c r="B13900" s="38"/>
      <c r="C13900" s="39"/>
      <c r="D13900" s="39"/>
      <c r="E13900" s="40"/>
      <c r="F13900" s="41" t="str">
        <f aca="false">IF(A13900="","",INDEX(Assumptions!$B$16:$B$18,MATCH(C13900,Assumptions!$A$16:$A$18,0)))</f>
        <v/>
      </c>
      <c r="G13900" s="42" t="str">
        <f aca="false">IF(A13900="","",WORKDAY(B13900,F13900))</f>
        <v/>
      </c>
    </row>
    <row r="13901" customFormat="false" ht="15" hidden="false" customHeight="false" outlineLevel="0" collapsed="false">
      <c r="A13901" s="37"/>
      <c r="B13901" s="38"/>
      <c r="C13901" s="39"/>
      <c r="D13901" s="39"/>
      <c r="E13901" s="40"/>
      <c r="F13901" s="41" t="str">
        <f aca="false">IF(A13901="","",INDEX(Assumptions!$B$16:$B$18,MATCH(C13901,Assumptions!$A$16:$A$18,0)))</f>
        <v/>
      </c>
      <c r="G13901" s="42" t="str">
        <f aca="false">IF(A13901="","",WORKDAY(B13901,F13901))</f>
        <v/>
      </c>
    </row>
    <row r="13902" customFormat="false" ht="15" hidden="false" customHeight="false" outlineLevel="0" collapsed="false">
      <c r="A13902" s="37"/>
      <c r="B13902" s="38"/>
      <c r="C13902" s="39"/>
      <c r="D13902" s="39"/>
      <c r="E13902" s="40"/>
      <c r="F13902" s="41" t="str">
        <f aca="false">IF(A13902="","",INDEX(Assumptions!$B$16:$B$18,MATCH(C13902,Assumptions!$A$16:$A$18,0)))</f>
        <v/>
      </c>
      <c r="G13902" s="42" t="str">
        <f aca="false">IF(A13902="","",WORKDAY(B13902,F13902))</f>
        <v/>
      </c>
    </row>
    <row r="13903" customFormat="false" ht="15" hidden="false" customHeight="false" outlineLevel="0" collapsed="false">
      <c r="A13903" s="37"/>
      <c r="B13903" s="38"/>
      <c r="C13903" s="39"/>
      <c r="D13903" s="39"/>
      <c r="E13903" s="40"/>
      <c r="F13903" s="41" t="str">
        <f aca="false">IF(A13903="","",INDEX(Assumptions!$B$16:$B$18,MATCH(C13903,Assumptions!$A$16:$A$18,0)))</f>
        <v/>
      </c>
      <c r="G13903" s="42" t="str">
        <f aca="false">IF(A13903="","",WORKDAY(B13903,F13903))</f>
        <v/>
      </c>
    </row>
    <row r="13904" customFormat="false" ht="15" hidden="false" customHeight="false" outlineLevel="0" collapsed="false">
      <c r="A13904" s="37"/>
      <c r="B13904" s="38"/>
      <c r="C13904" s="39"/>
      <c r="D13904" s="39"/>
      <c r="E13904" s="40"/>
      <c r="F13904" s="41" t="str">
        <f aca="false">IF(A13904="","",INDEX(Assumptions!$B$16:$B$18,MATCH(C13904,Assumptions!$A$16:$A$18,0)))</f>
        <v/>
      </c>
      <c r="G13904" s="42" t="str">
        <f aca="false">IF(A13904="","",WORKDAY(B13904,F13904))</f>
        <v/>
      </c>
    </row>
    <row r="13905" customFormat="false" ht="15" hidden="false" customHeight="false" outlineLevel="0" collapsed="false">
      <c r="A13905" s="37"/>
      <c r="B13905" s="38"/>
      <c r="C13905" s="39"/>
      <c r="D13905" s="39"/>
      <c r="E13905" s="40"/>
      <c r="F13905" s="41" t="str">
        <f aca="false">IF(A13905="","",INDEX(Assumptions!$B$16:$B$18,MATCH(C13905,Assumptions!$A$16:$A$18,0)))</f>
        <v/>
      </c>
      <c r="G13905" s="42" t="str">
        <f aca="false">IF(A13905="","",WORKDAY(B13905,F13905))</f>
        <v/>
      </c>
    </row>
    <row r="13906" customFormat="false" ht="15" hidden="false" customHeight="false" outlineLevel="0" collapsed="false">
      <c r="A13906" s="37"/>
      <c r="B13906" s="38"/>
      <c r="C13906" s="39"/>
      <c r="D13906" s="39"/>
      <c r="E13906" s="40"/>
      <c r="F13906" s="41" t="str">
        <f aca="false">IF(A13906="","",INDEX(Assumptions!$B$16:$B$18,MATCH(C13906,Assumptions!$A$16:$A$18,0)))</f>
        <v/>
      </c>
      <c r="G13906" s="42" t="str">
        <f aca="false">IF(A13906="","",WORKDAY(B13906,F13906))</f>
        <v/>
      </c>
    </row>
    <row r="13907" customFormat="false" ht="15" hidden="false" customHeight="false" outlineLevel="0" collapsed="false">
      <c r="A13907" s="37"/>
      <c r="B13907" s="38"/>
      <c r="C13907" s="39"/>
      <c r="D13907" s="39"/>
      <c r="E13907" s="40"/>
      <c r="F13907" s="41" t="str">
        <f aca="false">IF(A13907="","",INDEX(Assumptions!$B$16:$B$18,MATCH(C13907,Assumptions!$A$16:$A$18,0)))</f>
        <v/>
      </c>
      <c r="G13907" s="42" t="str">
        <f aca="false">IF(A13907="","",WORKDAY(B13907,F13907))</f>
        <v/>
      </c>
    </row>
    <row r="13908" customFormat="false" ht="15" hidden="false" customHeight="false" outlineLevel="0" collapsed="false">
      <c r="A13908" s="37"/>
      <c r="B13908" s="38"/>
      <c r="C13908" s="39"/>
      <c r="D13908" s="39"/>
      <c r="E13908" s="40"/>
      <c r="F13908" s="41" t="str">
        <f aca="false">IF(A13908="","",INDEX(Assumptions!$B$16:$B$18,MATCH(C13908,Assumptions!$A$16:$A$18,0)))</f>
        <v/>
      </c>
      <c r="G13908" s="42" t="str">
        <f aca="false">IF(A13908="","",WORKDAY(B13908,F13908))</f>
        <v/>
      </c>
    </row>
    <row r="13909" customFormat="false" ht="15" hidden="false" customHeight="false" outlineLevel="0" collapsed="false">
      <c r="A13909" s="37"/>
      <c r="B13909" s="38"/>
      <c r="C13909" s="39"/>
      <c r="D13909" s="39"/>
      <c r="E13909" s="40"/>
      <c r="F13909" s="41" t="str">
        <f aca="false">IF(A13909="","",INDEX(Assumptions!$B$16:$B$18,MATCH(C13909,Assumptions!$A$16:$A$18,0)))</f>
        <v/>
      </c>
      <c r="G13909" s="42" t="str">
        <f aca="false">IF(A13909="","",WORKDAY(B13909,F13909))</f>
        <v/>
      </c>
    </row>
    <row r="13910" customFormat="false" ht="15" hidden="false" customHeight="false" outlineLevel="0" collapsed="false">
      <c r="A13910" s="37"/>
      <c r="B13910" s="38"/>
      <c r="C13910" s="39"/>
      <c r="D13910" s="39"/>
      <c r="E13910" s="40"/>
      <c r="F13910" s="41" t="str">
        <f aca="false">IF(A13910="","",INDEX(Assumptions!$B$16:$B$18,MATCH(C13910,Assumptions!$A$16:$A$18,0)))</f>
        <v/>
      </c>
      <c r="G13910" s="42" t="str">
        <f aca="false">IF(A13910="","",WORKDAY(B13910,F13910))</f>
        <v/>
      </c>
    </row>
    <row r="13911" customFormat="false" ht="15" hidden="false" customHeight="false" outlineLevel="0" collapsed="false">
      <c r="A13911" s="37"/>
      <c r="B13911" s="38"/>
      <c r="C13911" s="39"/>
      <c r="D13911" s="39"/>
      <c r="E13911" s="40"/>
      <c r="F13911" s="41" t="str">
        <f aca="false">IF(A13911="","",INDEX(Assumptions!$B$16:$B$18,MATCH(C13911,Assumptions!$A$16:$A$18,0)))</f>
        <v/>
      </c>
      <c r="G13911" s="42" t="str">
        <f aca="false">IF(A13911="","",WORKDAY(B13911,F13911))</f>
        <v/>
      </c>
    </row>
    <row r="13912" customFormat="false" ht="15" hidden="false" customHeight="false" outlineLevel="0" collapsed="false">
      <c r="A13912" s="37"/>
      <c r="B13912" s="38"/>
      <c r="C13912" s="39"/>
      <c r="D13912" s="39"/>
      <c r="E13912" s="40"/>
      <c r="F13912" s="41" t="str">
        <f aca="false">IF(A13912="","",INDEX(Assumptions!$B$16:$B$18,MATCH(C13912,Assumptions!$A$16:$A$18,0)))</f>
        <v/>
      </c>
      <c r="G13912" s="42" t="str">
        <f aca="false">IF(A13912="","",WORKDAY(B13912,F13912))</f>
        <v/>
      </c>
    </row>
    <row r="13913" customFormat="false" ht="15" hidden="false" customHeight="false" outlineLevel="0" collapsed="false">
      <c r="A13913" s="37"/>
      <c r="B13913" s="38"/>
      <c r="C13913" s="39"/>
      <c r="D13913" s="39"/>
      <c r="E13913" s="40"/>
      <c r="F13913" s="41" t="str">
        <f aca="false">IF(A13913="","",INDEX(Assumptions!$B$16:$B$18,MATCH(C13913,Assumptions!$A$16:$A$18,0)))</f>
        <v/>
      </c>
      <c r="G13913" s="42" t="str">
        <f aca="false">IF(A13913="","",WORKDAY(B13913,F13913))</f>
        <v/>
      </c>
    </row>
    <row r="13914" customFormat="false" ht="15" hidden="false" customHeight="false" outlineLevel="0" collapsed="false">
      <c r="A13914" s="37"/>
      <c r="B13914" s="38"/>
      <c r="C13914" s="39"/>
      <c r="D13914" s="39"/>
      <c r="E13914" s="40"/>
      <c r="F13914" s="41" t="str">
        <f aca="false">IF(A13914="","",INDEX(Assumptions!$B$16:$B$18,MATCH(C13914,Assumptions!$A$16:$A$18,0)))</f>
        <v/>
      </c>
      <c r="G13914" s="42" t="str">
        <f aca="false">IF(A13914="","",WORKDAY(B13914,F13914))</f>
        <v/>
      </c>
    </row>
    <row r="13915" customFormat="false" ht="15" hidden="false" customHeight="false" outlineLevel="0" collapsed="false">
      <c r="A13915" s="37"/>
      <c r="B13915" s="38"/>
      <c r="C13915" s="39"/>
      <c r="D13915" s="39"/>
      <c r="E13915" s="40"/>
      <c r="F13915" s="41" t="str">
        <f aca="false">IF(A13915="","",INDEX(Assumptions!$B$16:$B$18,MATCH(C13915,Assumptions!$A$16:$A$18,0)))</f>
        <v/>
      </c>
      <c r="G13915" s="42" t="str">
        <f aca="false">IF(A13915="","",WORKDAY(B13915,F13915))</f>
        <v/>
      </c>
    </row>
    <row r="13916" customFormat="false" ht="15" hidden="false" customHeight="false" outlineLevel="0" collapsed="false">
      <c r="A13916" s="37"/>
      <c r="B13916" s="38"/>
      <c r="C13916" s="39"/>
      <c r="D13916" s="39"/>
      <c r="E13916" s="40"/>
      <c r="F13916" s="41" t="str">
        <f aca="false">IF(A13916="","",INDEX(Assumptions!$B$16:$B$18,MATCH(C13916,Assumptions!$A$16:$A$18,0)))</f>
        <v/>
      </c>
      <c r="G13916" s="42" t="str">
        <f aca="false">IF(A13916="","",WORKDAY(B13916,F13916))</f>
        <v/>
      </c>
    </row>
    <row r="13917" customFormat="false" ht="15" hidden="false" customHeight="false" outlineLevel="0" collapsed="false">
      <c r="A13917" s="37"/>
      <c r="B13917" s="38"/>
      <c r="C13917" s="39"/>
      <c r="D13917" s="39"/>
      <c r="E13917" s="40"/>
      <c r="F13917" s="41" t="str">
        <f aca="false">IF(A13917="","",INDEX(Assumptions!$B$16:$B$18,MATCH(C13917,Assumptions!$A$16:$A$18,0)))</f>
        <v/>
      </c>
      <c r="G13917" s="42" t="str">
        <f aca="false">IF(A13917="","",WORKDAY(B13917,F13917))</f>
        <v/>
      </c>
    </row>
    <row r="13918" customFormat="false" ht="15" hidden="false" customHeight="false" outlineLevel="0" collapsed="false">
      <c r="A13918" s="37"/>
      <c r="B13918" s="38"/>
      <c r="C13918" s="39"/>
      <c r="D13918" s="39"/>
      <c r="E13918" s="40"/>
      <c r="F13918" s="41" t="str">
        <f aca="false">IF(A13918="","",INDEX(Assumptions!$B$16:$B$18,MATCH(C13918,Assumptions!$A$16:$A$18,0)))</f>
        <v/>
      </c>
      <c r="G13918" s="42" t="str">
        <f aca="false">IF(A13918="","",WORKDAY(B13918,F13918))</f>
        <v/>
      </c>
    </row>
    <row r="13919" customFormat="false" ht="15" hidden="false" customHeight="false" outlineLevel="0" collapsed="false">
      <c r="A13919" s="37"/>
      <c r="B13919" s="38"/>
      <c r="C13919" s="39"/>
      <c r="D13919" s="39"/>
      <c r="E13919" s="40"/>
      <c r="F13919" s="41" t="str">
        <f aca="false">IF(A13919="","",INDEX(Assumptions!$B$16:$B$18,MATCH(C13919,Assumptions!$A$16:$A$18,0)))</f>
        <v/>
      </c>
      <c r="G13919" s="42" t="str">
        <f aca="false">IF(A13919="","",WORKDAY(B13919,F13919))</f>
        <v/>
      </c>
    </row>
    <row r="13920" customFormat="false" ht="15" hidden="false" customHeight="false" outlineLevel="0" collapsed="false">
      <c r="A13920" s="37"/>
      <c r="B13920" s="38"/>
      <c r="C13920" s="39"/>
      <c r="D13920" s="39"/>
      <c r="E13920" s="40"/>
      <c r="F13920" s="41" t="str">
        <f aca="false">IF(A13920="","",INDEX(Assumptions!$B$16:$B$18,MATCH(C13920,Assumptions!$A$16:$A$18,0)))</f>
        <v/>
      </c>
      <c r="G13920" s="42" t="str">
        <f aca="false">IF(A13920="","",WORKDAY(B13920,F13920))</f>
        <v/>
      </c>
    </row>
    <row r="13921" customFormat="false" ht="15" hidden="false" customHeight="false" outlineLevel="0" collapsed="false">
      <c r="A13921" s="37"/>
      <c r="B13921" s="38"/>
      <c r="C13921" s="39"/>
      <c r="D13921" s="39"/>
      <c r="E13921" s="40"/>
      <c r="F13921" s="41" t="str">
        <f aca="false">IF(A13921="","",INDEX(Assumptions!$B$16:$B$18,MATCH(C13921,Assumptions!$A$16:$A$18,0)))</f>
        <v/>
      </c>
      <c r="G13921" s="42" t="str">
        <f aca="false">IF(A13921="","",WORKDAY(B13921,F13921))</f>
        <v/>
      </c>
    </row>
    <row r="13922" customFormat="false" ht="15" hidden="false" customHeight="false" outlineLevel="0" collapsed="false">
      <c r="A13922" s="37"/>
      <c r="B13922" s="38"/>
      <c r="C13922" s="39"/>
      <c r="D13922" s="39"/>
      <c r="E13922" s="40"/>
      <c r="F13922" s="41" t="str">
        <f aca="false">IF(A13922="","",INDEX(Assumptions!$B$16:$B$18,MATCH(C13922,Assumptions!$A$16:$A$18,0)))</f>
        <v/>
      </c>
      <c r="G13922" s="42" t="str">
        <f aca="false">IF(A13922="","",WORKDAY(B13922,F13922))</f>
        <v/>
      </c>
    </row>
    <row r="13923" customFormat="false" ht="15" hidden="false" customHeight="false" outlineLevel="0" collapsed="false">
      <c r="A13923" s="37"/>
      <c r="B13923" s="38"/>
      <c r="C13923" s="39"/>
      <c r="D13923" s="39"/>
      <c r="E13923" s="40"/>
      <c r="F13923" s="41" t="str">
        <f aca="false">IF(A13923="","",INDEX(Assumptions!$B$16:$B$18,MATCH(C13923,Assumptions!$A$16:$A$18,0)))</f>
        <v/>
      </c>
      <c r="G13923" s="42" t="str">
        <f aca="false">IF(A13923="","",WORKDAY(B13923,F13923))</f>
        <v/>
      </c>
    </row>
    <row r="13924" customFormat="false" ht="15" hidden="false" customHeight="false" outlineLevel="0" collapsed="false">
      <c r="A13924" s="37"/>
      <c r="B13924" s="38"/>
      <c r="C13924" s="39"/>
      <c r="D13924" s="39"/>
      <c r="E13924" s="40"/>
      <c r="F13924" s="41" t="str">
        <f aca="false">IF(A13924="","",INDEX(Assumptions!$B$16:$B$18,MATCH(C13924,Assumptions!$A$16:$A$18,0)))</f>
        <v/>
      </c>
      <c r="G13924" s="42" t="str">
        <f aca="false">IF(A13924="","",WORKDAY(B13924,F13924))</f>
        <v/>
      </c>
    </row>
    <row r="13925" customFormat="false" ht="15" hidden="false" customHeight="false" outlineLevel="0" collapsed="false">
      <c r="A13925" s="37"/>
      <c r="B13925" s="38"/>
      <c r="C13925" s="39"/>
      <c r="D13925" s="39"/>
      <c r="E13925" s="40"/>
      <c r="F13925" s="41" t="str">
        <f aca="false">IF(A13925="","",INDEX(Assumptions!$B$16:$B$18,MATCH(C13925,Assumptions!$A$16:$A$18,0)))</f>
        <v/>
      </c>
      <c r="G13925" s="42" t="str">
        <f aca="false">IF(A13925="","",WORKDAY(B13925,F13925))</f>
        <v/>
      </c>
    </row>
    <row r="13926" customFormat="false" ht="15" hidden="false" customHeight="false" outlineLevel="0" collapsed="false">
      <c r="A13926" s="37"/>
      <c r="B13926" s="38"/>
      <c r="C13926" s="39"/>
      <c r="D13926" s="39"/>
      <c r="E13926" s="40"/>
      <c r="F13926" s="41" t="str">
        <f aca="false">IF(A13926="","",INDEX(Assumptions!$B$16:$B$18,MATCH(C13926,Assumptions!$A$16:$A$18,0)))</f>
        <v/>
      </c>
      <c r="G13926" s="42" t="str">
        <f aca="false">IF(A13926="","",WORKDAY(B13926,F13926))</f>
        <v/>
      </c>
    </row>
    <row r="13927" customFormat="false" ht="15" hidden="false" customHeight="false" outlineLevel="0" collapsed="false">
      <c r="A13927" s="37"/>
      <c r="B13927" s="38"/>
      <c r="C13927" s="39"/>
      <c r="D13927" s="39"/>
      <c r="E13927" s="40"/>
      <c r="F13927" s="41" t="str">
        <f aca="false">IF(A13927="","",INDEX(Assumptions!$B$16:$B$18,MATCH(C13927,Assumptions!$A$16:$A$18,0)))</f>
        <v/>
      </c>
      <c r="G13927" s="42" t="str">
        <f aca="false">IF(A13927="","",WORKDAY(B13927,F13927))</f>
        <v/>
      </c>
    </row>
    <row r="13928" customFormat="false" ht="15" hidden="false" customHeight="false" outlineLevel="0" collapsed="false">
      <c r="A13928" s="37"/>
      <c r="B13928" s="38"/>
      <c r="C13928" s="39"/>
      <c r="D13928" s="39"/>
      <c r="E13928" s="40"/>
      <c r="F13928" s="41" t="str">
        <f aca="false">IF(A13928="","",INDEX(Assumptions!$B$16:$B$18,MATCH(C13928,Assumptions!$A$16:$A$18,0)))</f>
        <v/>
      </c>
      <c r="G13928" s="42" t="str">
        <f aca="false">IF(A13928="","",WORKDAY(B13928,F13928))</f>
        <v/>
      </c>
    </row>
    <row r="13929" customFormat="false" ht="15" hidden="false" customHeight="false" outlineLevel="0" collapsed="false">
      <c r="A13929" s="37"/>
      <c r="B13929" s="38"/>
      <c r="C13929" s="39"/>
      <c r="D13929" s="39"/>
      <c r="E13929" s="40"/>
      <c r="F13929" s="41" t="str">
        <f aca="false">IF(A13929="","",INDEX(Assumptions!$B$16:$B$18,MATCH(C13929,Assumptions!$A$16:$A$18,0)))</f>
        <v/>
      </c>
      <c r="G13929" s="42" t="str">
        <f aca="false">IF(A13929="","",WORKDAY(B13929,F13929))</f>
        <v/>
      </c>
    </row>
    <row r="13930" customFormat="false" ht="15" hidden="false" customHeight="false" outlineLevel="0" collapsed="false">
      <c r="A13930" s="37"/>
      <c r="B13930" s="38"/>
      <c r="C13930" s="39"/>
      <c r="D13930" s="39"/>
      <c r="E13930" s="40"/>
      <c r="F13930" s="41" t="str">
        <f aca="false">IF(A13930="","",INDEX(Assumptions!$B$16:$B$18,MATCH(C13930,Assumptions!$A$16:$A$18,0)))</f>
        <v/>
      </c>
      <c r="G13930" s="42" t="str">
        <f aca="false">IF(A13930="","",WORKDAY(B13930,F13930))</f>
        <v/>
      </c>
    </row>
    <row r="13931" customFormat="false" ht="15" hidden="false" customHeight="false" outlineLevel="0" collapsed="false">
      <c r="A13931" s="37"/>
      <c r="B13931" s="38"/>
      <c r="C13931" s="39"/>
      <c r="D13931" s="39"/>
      <c r="E13931" s="40"/>
      <c r="F13931" s="41" t="str">
        <f aca="false">IF(A13931="","",INDEX(Assumptions!$B$16:$B$18,MATCH(C13931,Assumptions!$A$16:$A$18,0)))</f>
        <v/>
      </c>
      <c r="G13931" s="42" t="str">
        <f aca="false">IF(A13931="","",WORKDAY(B13931,F13931))</f>
        <v/>
      </c>
    </row>
    <row r="13932" customFormat="false" ht="15" hidden="false" customHeight="false" outlineLevel="0" collapsed="false">
      <c r="A13932" s="37"/>
      <c r="B13932" s="38"/>
      <c r="C13932" s="39"/>
      <c r="D13932" s="39"/>
      <c r="E13932" s="40"/>
      <c r="F13932" s="41" t="str">
        <f aca="false">IF(A13932="","",INDEX(Assumptions!$B$16:$B$18,MATCH(C13932,Assumptions!$A$16:$A$18,0)))</f>
        <v/>
      </c>
      <c r="G13932" s="42" t="str">
        <f aca="false">IF(A13932="","",WORKDAY(B13932,F13932))</f>
        <v/>
      </c>
    </row>
    <row r="13933" customFormat="false" ht="15" hidden="false" customHeight="false" outlineLevel="0" collapsed="false">
      <c r="A13933" s="37"/>
      <c r="B13933" s="38"/>
      <c r="C13933" s="39"/>
      <c r="D13933" s="39"/>
      <c r="E13933" s="40"/>
      <c r="F13933" s="41" t="str">
        <f aca="false">IF(A13933="","",INDEX(Assumptions!$B$16:$B$18,MATCH(C13933,Assumptions!$A$16:$A$18,0)))</f>
        <v/>
      </c>
      <c r="G13933" s="42" t="str">
        <f aca="false">IF(A13933="","",WORKDAY(B13933,F13933))</f>
        <v/>
      </c>
    </row>
    <row r="13934" customFormat="false" ht="15" hidden="false" customHeight="false" outlineLevel="0" collapsed="false">
      <c r="A13934" s="37"/>
      <c r="B13934" s="38"/>
      <c r="C13934" s="39"/>
      <c r="D13934" s="39"/>
      <c r="E13934" s="40"/>
      <c r="F13934" s="41" t="str">
        <f aca="false">IF(A13934="","",INDEX(Assumptions!$B$16:$B$18,MATCH(C13934,Assumptions!$A$16:$A$18,0)))</f>
        <v/>
      </c>
      <c r="G13934" s="42" t="str">
        <f aca="false">IF(A13934="","",WORKDAY(B13934,F13934))</f>
        <v/>
      </c>
    </row>
    <row r="13935" customFormat="false" ht="15" hidden="false" customHeight="false" outlineLevel="0" collapsed="false">
      <c r="A13935" s="37"/>
      <c r="B13935" s="38"/>
      <c r="C13935" s="39"/>
      <c r="D13935" s="39"/>
      <c r="E13935" s="40"/>
      <c r="F13935" s="41" t="str">
        <f aca="false">IF(A13935="","",INDEX(Assumptions!$B$16:$B$18,MATCH(C13935,Assumptions!$A$16:$A$18,0)))</f>
        <v/>
      </c>
      <c r="G13935" s="42" t="str">
        <f aca="false">IF(A13935="","",WORKDAY(B13935,F13935))</f>
        <v/>
      </c>
    </row>
    <row r="13936" customFormat="false" ht="15" hidden="false" customHeight="false" outlineLevel="0" collapsed="false">
      <c r="A13936" s="37"/>
      <c r="B13936" s="38"/>
      <c r="C13936" s="39"/>
      <c r="D13936" s="39"/>
      <c r="E13936" s="40"/>
      <c r="F13936" s="41" t="str">
        <f aca="false">IF(A13936="","",INDEX(Assumptions!$B$16:$B$18,MATCH(C13936,Assumptions!$A$16:$A$18,0)))</f>
        <v/>
      </c>
      <c r="G13936" s="42" t="str">
        <f aca="false">IF(A13936="","",WORKDAY(B13936,F13936))</f>
        <v/>
      </c>
    </row>
    <row r="13937" customFormat="false" ht="15" hidden="false" customHeight="false" outlineLevel="0" collapsed="false">
      <c r="A13937" s="37"/>
      <c r="B13937" s="38"/>
      <c r="C13937" s="39"/>
      <c r="D13937" s="39"/>
      <c r="E13937" s="40"/>
      <c r="F13937" s="41" t="str">
        <f aca="false">IF(A13937="","",INDEX(Assumptions!$B$16:$B$18,MATCH(C13937,Assumptions!$A$16:$A$18,0)))</f>
        <v/>
      </c>
      <c r="G13937" s="42" t="str">
        <f aca="false">IF(A13937="","",WORKDAY(B13937,F13937))</f>
        <v/>
      </c>
    </row>
    <row r="13938" customFormat="false" ht="15" hidden="false" customHeight="false" outlineLevel="0" collapsed="false">
      <c r="A13938" s="37"/>
      <c r="B13938" s="38"/>
      <c r="C13938" s="39"/>
      <c r="D13938" s="39"/>
      <c r="E13938" s="40"/>
      <c r="F13938" s="41" t="str">
        <f aca="false">IF(A13938="","",INDEX(Assumptions!$B$16:$B$18,MATCH(C13938,Assumptions!$A$16:$A$18,0)))</f>
        <v/>
      </c>
      <c r="G13938" s="42" t="str">
        <f aca="false">IF(A13938="","",WORKDAY(B13938,F13938))</f>
        <v/>
      </c>
    </row>
    <row r="13939" customFormat="false" ht="15" hidden="false" customHeight="false" outlineLevel="0" collapsed="false">
      <c r="A13939" s="37"/>
      <c r="B13939" s="38"/>
      <c r="C13939" s="39"/>
      <c r="D13939" s="39"/>
      <c r="E13939" s="40"/>
      <c r="F13939" s="41" t="str">
        <f aca="false">IF(A13939="","",INDEX(Assumptions!$B$16:$B$18,MATCH(C13939,Assumptions!$A$16:$A$18,0)))</f>
        <v/>
      </c>
      <c r="G13939" s="42" t="str">
        <f aca="false">IF(A13939="","",WORKDAY(B13939,F13939))</f>
        <v/>
      </c>
    </row>
    <row r="13940" customFormat="false" ht="15" hidden="false" customHeight="false" outlineLevel="0" collapsed="false">
      <c r="A13940" s="37"/>
      <c r="B13940" s="38"/>
      <c r="C13940" s="39"/>
      <c r="D13940" s="39"/>
      <c r="E13940" s="40"/>
      <c r="F13940" s="41" t="str">
        <f aca="false">IF(A13940="","",INDEX(Assumptions!$B$16:$B$18,MATCH(C13940,Assumptions!$A$16:$A$18,0)))</f>
        <v/>
      </c>
      <c r="G13940" s="42" t="str">
        <f aca="false">IF(A13940="","",WORKDAY(B13940,F13940))</f>
        <v/>
      </c>
    </row>
    <row r="13941" customFormat="false" ht="15" hidden="false" customHeight="false" outlineLevel="0" collapsed="false">
      <c r="A13941" s="37"/>
      <c r="B13941" s="38"/>
      <c r="C13941" s="39"/>
      <c r="D13941" s="39"/>
      <c r="E13941" s="40"/>
      <c r="F13941" s="41" t="str">
        <f aca="false">IF(A13941="","",INDEX(Assumptions!$B$16:$B$18,MATCH(C13941,Assumptions!$A$16:$A$18,0)))</f>
        <v/>
      </c>
      <c r="G13941" s="42" t="str">
        <f aca="false">IF(A13941="","",WORKDAY(B13941,F13941))</f>
        <v/>
      </c>
    </row>
    <row r="13942" customFormat="false" ht="15" hidden="false" customHeight="false" outlineLevel="0" collapsed="false">
      <c r="A13942" s="37"/>
      <c r="B13942" s="38"/>
      <c r="C13942" s="39"/>
      <c r="D13942" s="39"/>
      <c r="E13942" s="40"/>
      <c r="F13942" s="41" t="str">
        <f aca="false">IF(A13942="","",INDEX(Assumptions!$B$16:$B$18,MATCH(C13942,Assumptions!$A$16:$A$18,0)))</f>
        <v/>
      </c>
      <c r="G13942" s="42" t="str">
        <f aca="false">IF(A13942="","",WORKDAY(B13942,F13942))</f>
        <v/>
      </c>
    </row>
    <row r="13943" customFormat="false" ht="15" hidden="false" customHeight="false" outlineLevel="0" collapsed="false">
      <c r="A13943" s="37"/>
      <c r="B13943" s="38"/>
      <c r="C13943" s="39"/>
      <c r="D13943" s="39"/>
      <c r="E13943" s="40"/>
      <c r="F13943" s="41" t="str">
        <f aca="false">IF(A13943="","",INDEX(Assumptions!$B$16:$B$18,MATCH(C13943,Assumptions!$A$16:$A$18,0)))</f>
        <v/>
      </c>
      <c r="G13943" s="42" t="str">
        <f aca="false">IF(A13943="","",WORKDAY(B13943,F13943))</f>
        <v/>
      </c>
    </row>
    <row r="13944" customFormat="false" ht="15" hidden="false" customHeight="false" outlineLevel="0" collapsed="false">
      <c r="A13944" s="37"/>
      <c r="B13944" s="38"/>
      <c r="C13944" s="39"/>
      <c r="D13944" s="39"/>
      <c r="E13944" s="40"/>
      <c r="F13944" s="41" t="str">
        <f aca="false">IF(A13944="","",INDEX(Assumptions!$B$16:$B$18,MATCH(C13944,Assumptions!$A$16:$A$18,0)))</f>
        <v/>
      </c>
      <c r="G13944" s="42" t="str">
        <f aca="false">IF(A13944="","",WORKDAY(B13944,F13944))</f>
        <v/>
      </c>
    </row>
    <row r="13945" customFormat="false" ht="15" hidden="false" customHeight="false" outlineLevel="0" collapsed="false">
      <c r="A13945" s="37"/>
      <c r="B13945" s="38"/>
      <c r="C13945" s="39"/>
      <c r="D13945" s="39"/>
      <c r="E13945" s="40"/>
      <c r="F13945" s="41" t="str">
        <f aca="false">IF(A13945="","",INDEX(Assumptions!$B$16:$B$18,MATCH(C13945,Assumptions!$A$16:$A$18,0)))</f>
        <v/>
      </c>
      <c r="G13945" s="42" t="str">
        <f aca="false">IF(A13945="","",WORKDAY(B13945,F13945))</f>
        <v/>
      </c>
    </row>
    <row r="13946" customFormat="false" ht="15" hidden="false" customHeight="false" outlineLevel="0" collapsed="false">
      <c r="A13946" s="37"/>
      <c r="B13946" s="38"/>
      <c r="C13946" s="39"/>
      <c r="D13946" s="39"/>
      <c r="E13946" s="40"/>
      <c r="F13946" s="41" t="str">
        <f aca="false">IF(A13946="","",INDEX(Assumptions!$B$16:$B$18,MATCH(C13946,Assumptions!$A$16:$A$18,0)))</f>
        <v/>
      </c>
      <c r="G13946" s="42" t="str">
        <f aca="false">IF(A13946="","",WORKDAY(B13946,F13946))</f>
        <v/>
      </c>
    </row>
    <row r="13947" customFormat="false" ht="15" hidden="false" customHeight="false" outlineLevel="0" collapsed="false">
      <c r="A13947" s="37"/>
      <c r="B13947" s="38"/>
      <c r="C13947" s="39"/>
      <c r="D13947" s="39"/>
      <c r="E13947" s="40"/>
      <c r="F13947" s="41" t="str">
        <f aca="false">IF(A13947="","",INDEX(Assumptions!$B$16:$B$18,MATCH(C13947,Assumptions!$A$16:$A$18,0)))</f>
        <v/>
      </c>
      <c r="G13947" s="42" t="str">
        <f aca="false">IF(A13947="","",WORKDAY(B13947,F13947))</f>
        <v/>
      </c>
    </row>
    <row r="13948" customFormat="false" ht="15" hidden="false" customHeight="false" outlineLevel="0" collapsed="false">
      <c r="A13948" s="37"/>
      <c r="B13948" s="38"/>
      <c r="C13948" s="39"/>
      <c r="D13948" s="39"/>
      <c r="E13948" s="40"/>
      <c r="F13948" s="41" t="str">
        <f aca="false">IF(A13948="","",INDEX(Assumptions!$B$16:$B$18,MATCH(C13948,Assumptions!$A$16:$A$18,0)))</f>
        <v/>
      </c>
      <c r="G13948" s="42" t="str">
        <f aca="false">IF(A13948="","",WORKDAY(B13948,F13948))</f>
        <v/>
      </c>
    </row>
    <row r="13949" customFormat="false" ht="15" hidden="false" customHeight="false" outlineLevel="0" collapsed="false">
      <c r="A13949" s="37"/>
      <c r="B13949" s="38"/>
      <c r="C13949" s="39"/>
      <c r="D13949" s="39"/>
      <c r="E13949" s="40"/>
      <c r="F13949" s="41" t="str">
        <f aca="false">IF(A13949="","",INDEX(Assumptions!$B$16:$B$18,MATCH(C13949,Assumptions!$A$16:$A$18,0)))</f>
        <v/>
      </c>
      <c r="G13949" s="42" t="str">
        <f aca="false">IF(A13949="","",WORKDAY(B13949,F13949))</f>
        <v/>
      </c>
    </row>
    <row r="13950" customFormat="false" ht="15" hidden="false" customHeight="false" outlineLevel="0" collapsed="false">
      <c r="A13950" s="37"/>
      <c r="B13950" s="38"/>
      <c r="C13950" s="39"/>
      <c r="D13950" s="39"/>
      <c r="E13950" s="40"/>
      <c r="F13950" s="41" t="str">
        <f aca="false">IF(A13950="","",INDEX(Assumptions!$B$16:$B$18,MATCH(C13950,Assumptions!$A$16:$A$18,0)))</f>
        <v/>
      </c>
      <c r="G13950" s="42" t="str">
        <f aca="false">IF(A13950="","",WORKDAY(B13950,F13950))</f>
        <v/>
      </c>
    </row>
    <row r="13951" customFormat="false" ht="15" hidden="false" customHeight="false" outlineLevel="0" collapsed="false">
      <c r="A13951" s="37"/>
      <c r="B13951" s="38"/>
      <c r="C13951" s="39"/>
      <c r="D13951" s="39"/>
      <c r="E13951" s="40"/>
      <c r="F13951" s="41" t="str">
        <f aca="false">IF(A13951="","",INDEX(Assumptions!$B$16:$B$18,MATCH(C13951,Assumptions!$A$16:$A$18,0)))</f>
        <v/>
      </c>
      <c r="G13951" s="42" t="str">
        <f aca="false">IF(A13951="","",WORKDAY(B13951,F13951))</f>
        <v/>
      </c>
    </row>
    <row r="13952" customFormat="false" ht="15" hidden="false" customHeight="false" outlineLevel="0" collapsed="false">
      <c r="A13952" s="37"/>
      <c r="B13952" s="38"/>
      <c r="C13952" s="39"/>
      <c r="D13952" s="39"/>
      <c r="E13952" s="40"/>
      <c r="F13952" s="41" t="str">
        <f aca="false">IF(A13952="","",INDEX(Assumptions!$B$16:$B$18,MATCH(C13952,Assumptions!$A$16:$A$18,0)))</f>
        <v/>
      </c>
      <c r="G13952" s="42" t="str">
        <f aca="false">IF(A13952="","",WORKDAY(B13952,F13952))</f>
        <v/>
      </c>
    </row>
    <row r="13953" customFormat="false" ht="15" hidden="false" customHeight="false" outlineLevel="0" collapsed="false">
      <c r="A13953" s="37"/>
      <c r="B13953" s="38"/>
      <c r="C13953" s="39"/>
      <c r="D13953" s="39"/>
      <c r="E13953" s="40"/>
      <c r="F13953" s="41" t="str">
        <f aca="false">IF(A13953="","",INDEX(Assumptions!$B$16:$B$18,MATCH(C13953,Assumptions!$A$16:$A$18,0)))</f>
        <v/>
      </c>
      <c r="G13953" s="42" t="str">
        <f aca="false">IF(A13953="","",WORKDAY(B13953,F13953))</f>
        <v/>
      </c>
    </row>
    <row r="13954" customFormat="false" ht="15" hidden="false" customHeight="false" outlineLevel="0" collapsed="false">
      <c r="A13954" s="37"/>
      <c r="B13954" s="38"/>
      <c r="C13954" s="39"/>
      <c r="D13954" s="39"/>
      <c r="E13954" s="40"/>
      <c r="F13954" s="41" t="str">
        <f aca="false">IF(A13954="","",INDEX(Assumptions!$B$16:$B$18,MATCH(C13954,Assumptions!$A$16:$A$18,0)))</f>
        <v/>
      </c>
      <c r="G13954" s="42" t="str">
        <f aca="false">IF(A13954="","",WORKDAY(B13954,F13954))</f>
        <v/>
      </c>
    </row>
    <row r="13955" customFormat="false" ht="15" hidden="false" customHeight="false" outlineLevel="0" collapsed="false">
      <c r="A13955" s="37"/>
      <c r="B13955" s="38"/>
      <c r="C13955" s="39"/>
      <c r="D13955" s="39"/>
      <c r="E13955" s="40"/>
      <c r="F13955" s="41" t="str">
        <f aca="false">IF(A13955="","",INDEX(Assumptions!$B$16:$B$18,MATCH(C13955,Assumptions!$A$16:$A$18,0)))</f>
        <v/>
      </c>
      <c r="G13955" s="42" t="str">
        <f aca="false">IF(A13955="","",WORKDAY(B13955,F13955))</f>
        <v/>
      </c>
    </row>
    <row r="13956" customFormat="false" ht="15" hidden="false" customHeight="false" outlineLevel="0" collapsed="false">
      <c r="A13956" s="37"/>
      <c r="B13956" s="38"/>
      <c r="C13956" s="39"/>
      <c r="D13956" s="39"/>
      <c r="E13956" s="40"/>
      <c r="F13956" s="41" t="str">
        <f aca="false">IF(A13956="","",INDEX(Assumptions!$B$16:$B$18,MATCH(C13956,Assumptions!$A$16:$A$18,0)))</f>
        <v/>
      </c>
      <c r="G13956" s="42" t="str">
        <f aca="false">IF(A13956="","",WORKDAY(B13956,F13956))</f>
        <v/>
      </c>
    </row>
    <row r="13957" customFormat="false" ht="15" hidden="false" customHeight="false" outlineLevel="0" collapsed="false">
      <c r="A13957" s="37"/>
      <c r="B13957" s="38"/>
      <c r="C13957" s="39"/>
      <c r="D13957" s="39"/>
      <c r="E13957" s="40"/>
      <c r="F13957" s="41" t="str">
        <f aca="false">IF(A13957="","",INDEX(Assumptions!$B$16:$B$18,MATCH(C13957,Assumptions!$A$16:$A$18,0)))</f>
        <v/>
      </c>
      <c r="G13957" s="42" t="str">
        <f aca="false">IF(A13957="","",WORKDAY(B13957,F13957))</f>
        <v/>
      </c>
    </row>
    <row r="13958" customFormat="false" ht="15" hidden="false" customHeight="false" outlineLevel="0" collapsed="false">
      <c r="A13958" s="37"/>
      <c r="B13958" s="38"/>
      <c r="C13958" s="39"/>
      <c r="D13958" s="39"/>
      <c r="E13958" s="40"/>
      <c r="F13958" s="41" t="str">
        <f aca="false">IF(A13958="","",INDEX(Assumptions!$B$16:$B$18,MATCH(C13958,Assumptions!$A$16:$A$18,0)))</f>
        <v/>
      </c>
      <c r="G13958" s="42" t="str">
        <f aca="false">IF(A13958="","",WORKDAY(B13958,F13958))</f>
        <v/>
      </c>
    </row>
    <row r="13959" customFormat="false" ht="15" hidden="false" customHeight="false" outlineLevel="0" collapsed="false">
      <c r="A13959" s="37"/>
      <c r="B13959" s="38"/>
      <c r="C13959" s="39"/>
      <c r="D13959" s="39"/>
      <c r="E13959" s="40"/>
      <c r="F13959" s="41" t="str">
        <f aca="false">IF(A13959="","",INDEX(Assumptions!$B$16:$B$18,MATCH(C13959,Assumptions!$A$16:$A$18,0)))</f>
        <v/>
      </c>
      <c r="G13959" s="42" t="str">
        <f aca="false">IF(A13959="","",WORKDAY(B13959,F13959))</f>
        <v/>
      </c>
    </row>
    <row r="13960" customFormat="false" ht="15" hidden="false" customHeight="false" outlineLevel="0" collapsed="false">
      <c r="A13960" s="37"/>
      <c r="B13960" s="38"/>
      <c r="C13960" s="39"/>
      <c r="D13960" s="39"/>
      <c r="E13960" s="40"/>
      <c r="F13960" s="41" t="str">
        <f aca="false">IF(A13960="","",INDEX(Assumptions!$B$16:$B$18,MATCH(C13960,Assumptions!$A$16:$A$18,0)))</f>
        <v/>
      </c>
      <c r="G13960" s="42" t="str">
        <f aca="false">IF(A13960="","",WORKDAY(B13960,F13960))</f>
        <v/>
      </c>
    </row>
    <row r="13961" customFormat="false" ht="15" hidden="false" customHeight="false" outlineLevel="0" collapsed="false">
      <c r="A13961" s="37"/>
      <c r="B13961" s="38"/>
      <c r="C13961" s="39"/>
      <c r="D13961" s="39"/>
      <c r="E13961" s="40"/>
      <c r="F13961" s="41" t="str">
        <f aca="false">IF(A13961="","",INDEX(Assumptions!$B$16:$B$18,MATCH(C13961,Assumptions!$A$16:$A$18,0)))</f>
        <v/>
      </c>
      <c r="G13961" s="42" t="str">
        <f aca="false">IF(A13961="","",WORKDAY(B13961,F13961))</f>
        <v/>
      </c>
    </row>
    <row r="13962" customFormat="false" ht="15" hidden="false" customHeight="false" outlineLevel="0" collapsed="false">
      <c r="A13962" s="37"/>
      <c r="B13962" s="38"/>
      <c r="C13962" s="39"/>
      <c r="D13962" s="39"/>
      <c r="E13962" s="40"/>
      <c r="F13962" s="41" t="str">
        <f aca="false">IF(A13962="","",INDEX(Assumptions!$B$16:$B$18,MATCH(C13962,Assumptions!$A$16:$A$18,0)))</f>
        <v/>
      </c>
      <c r="G13962" s="42" t="str">
        <f aca="false">IF(A13962="","",WORKDAY(B13962,F13962))</f>
        <v/>
      </c>
    </row>
    <row r="13963" customFormat="false" ht="15" hidden="false" customHeight="false" outlineLevel="0" collapsed="false">
      <c r="A13963" s="37"/>
      <c r="B13963" s="38"/>
      <c r="C13963" s="39"/>
      <c r="D13963" s="39"/>
      <c r="E13963" s="40"/>
      <c r="F13963" s="41" t="str">
        <f aca="false">IF(A13963="","",INDEX(Assumptions!$B$16:$B$18,MATCH(C13963,Assumptions!$A$16:$A$18,0)))</f>
        <v/>
      </c>
      <c r="G13963" s="42" t="str">
        <f aca="false">IF(A13963="","",WORKDAY(B13963,F13963))</f>
        <v/>
      </c>
    </row>
    <row r="13964" customFormat="false" ht="15" hidden="false" customHeight="false" outlineLevel="0" collapsed="false">
      <c r="A13964" s="37"/>
      <c r="B13964" s="38"/>
      <c r="C13964" s="39"/>
      <c r="D13964" s="39"/>
      <c r="E13964" s="40"/>
      <c r="F13964" s="41" t="str">
        <f aca="false">IF(A13964="","",INDEX(Assumptions!$B$16:$B$18,MATCH(C13964,Assumptions!$A$16:$A$18,0)))</f>
        <v/>
      </c>
      <c r="G13964" s="42" t="str">
        <f aca="false">IF(A13964="","",WORKDAY(B13964,F13964))</f>
        <v/>
      </c>
    </row>
    <row r="13965" customFormat="false" ht="15" hidden="false" customHeight="false" outlineLevel="0" collapsed="false">
      <c r="A13965" s="37"/>
      <c r="B13965" s="38"/>
      <c r="C13965" s="39"/>
      <c r="D13965" s="39"/>
      <c r="E13965" s="40"/>
      <c r="F13965" s="41" t="str">
        <f aca="false">IF(A13965="","",INDEX(Assumptions!$B$16:$B$18,MATCH(C13965,Assumptions!$A$16:$A$18,0)))</f>
        <v/>
      </c>
      <c r="G13965" s="42" t="str">
        <f aca="false">IF(A13965="","",WORKDAY(B13965,F13965))</f>
        <v/>
      </c>
    </row>
    <row r="13966" customFormat="false" ht="15" hidden="false" customHeight="false" outlineLevel="0" collapsed="false">
      <c r="A13966" s="37"/>
      <c r="B13966" s="38"/>
      <c r="C13966" s="39"/>
      <c r="D13966" s="39"/>
      <c r="E13966" s="40"/>
      <c r="F13966" s="41" t="str">
        <f aca="false">IF(A13966="","",INDEX(Assumptions!$B$16:$B$18,MATCH(C13966,Assumptions!$A$16:$A$18,0)))</f>
        <v/>
      </c>
      <c r="G13966" s="42" t="str">
        <f aca="false">IF(A13966="","",WORKDAY(B13966,F13966))</f>
        <v/>
      </c>
    </row>
    <row r="13967" customFormat="false" ht="15" hidden="false" customHeight="false" outlineLevel="0" collapsed="false">
      <c r="A13967" s="37"/>
      <c r="B13967" s="38"/>
      <c r="C13967" s="39"/>
      <c r="D13967" s="39"/>
      <c r="E13967" s="40"/>
      <c r="F13967" s="41" t="str">
        <f aca="false">IF(A13967="","",INDEX(Assumptions!$B$16:$B$18,MATCH(C13967,Assumptions!$A$16:$A$18,0)))</f>
        <v/>
      </c>
      <c r="G13967" s="42" t="str">
        <f aca="false">IF(A13967="","",WORKDAY(B13967,F13967))</f>
        <v/>
      </c>
    </row>
    <row r="13968" customFormat="false" ht="15" hidden="false" customHeight="false" outlineLevel="0" collapsed="false">
      <c r="A13968" s="37"/>
      <c r="B13968" s="38"/>
      <c r="C13968" s="39"/>
      <c r="D13968" s="39"/>
      <c r="E13968" s="40"/>
      <c r="F13968" s="41" t="str">
        <f aca="false">IF(A13968="","",INDEX(Assumptions!$B$16:$B$18,MATCH(C13968,Assumptions!$A$16:$A$18,0)))</f>
        <v/>
      </c>
      <c r="G13968" s="42" t="str">
        <f aca="false">IF(A13968="","",WORKDAY(B13968,F13968))</f>
        <v/>
      </c>
    </row>
    <row r="13969" customFormat="false" ht="15" hidden="false" customHeight="false" outlineLevel="0" collapsed="false">
      <c r="A13969" s="37"/>
      <c r="B13969" s="38"/>
      <c r="C13969" s="39"/>
      <c r="D13969" s="39"/>
      <c r="E13969" s="40"/>
      <c r="F13969" s="41" t="str">
        <f aca="false">IF(A13969="","",INDEX(Assumptions!$B$16:$B$18,MATCH(C13969,Assumptions!$A$16:$A$18,0)))</f>
        <v/>
      </c>
      <c r="G13969" s="42" t="str">
        <f aca="false">IF(A13969="","",WORKDAY(B13969,F13969))</f>
        <v/>
      </c>
    </row>
    <row r="13970" customFormat="false" ht="15" hidden="false" customHeight="false" outlineLevel="0" collapsed="false">
      <c r="A13970" s="37"/>
      <c r="B13970" s="38"/>
      <c r="C13970" s="39"/>
      <c r="D13970" s="39"/>
      <c r="E13970" s="40"/>
      <c r="F13970" s="41" t="str">
        <f aca="false">IF(A13970="","",INDEX(Assumptions!$B$16:$B$18,MATCH(C13970,Assumptions!$A$16:$A$18,0)))</f>
        <v/>
      </c>
      <c r="G13970" s="42" t="str">
        <f aca="false">IF(A13970="","",WORKDAY(B13970,F13970))</f>
        <v/>
      </c>
    </row>
    <row r="13971" customFormat="false" ht="15" hidden="false" customHeight="false" outlineLevel="0" collapsed="false">
      <c r="A13971" s="37"/>
      <c r="B13971" s="38"/>
      <c r="C13971" s="39"/>
      <c r="D13971" s="39"/>
      <c r="E13971" s="40"/>
      <c r="F13971" s="41" t="str">
        <f aca="false">IF(A13971="","",INDEX(Assumptions!$B$16:$B$18,MATCH(C13971,Assumptions!$A$16:$A$18,0)))</f>
        <v/>
      </c>
      <c r="G13971" s="42" t="str">
        <f aca="false">IF(A13971="","",WORKDAY(B13971,F13971))</f>
        <v/>
      </c>
    </row>
    <row r="13972" customFormat="false" ht="15" hidden="false" customHeight="false" outlineLevel="0" collapsed="false">
      <c r="A13972" s="37"/>
      <c r="B13972" s="38"/>
      <c r="C13972" s="39"/>
      <c r="D13972" s="39"/>
      <c r="E13972" s="40"/>
      <c r="F13972" s="41" t="str">
        <f aca="false">IF(A13972="","",INDEX(Assumptions!$B$16:$B$18,MATCH(C13972,Assumptions!$A$16:$A$18,0)))</f>
        <v/>
      </c>
      <c r="G13972" s="42" t="str">
        <f aca="false">IF(A13972="","",WORKDAY(B13972,F13972))</f>
        <v/>
      </c>
    </row>
    <row r="13973" customFormat="false" ht="15" hidden="false" customHeight="false" outlineLevel="0" collapsed="false">
      <c r="A13973" s="37"/>
      <c r="B13973" s="38"/>
      <c r="C13973" s="39"/>
      <c r="D13973" s="39"/>
      <c r="E13973" s="40"/>
      <c r="F13973" s="41" t="str">
        <f aca="false">IF(A13973="","",INDEX(Assumptions!$B$16:$B$18,MATCH(C13973,Assumptions!$A$16:$A$18,0)))</f>
        <v/>
      </c>
      <c r="G13973" s="42" t="str">
        <f aca="false">IF(A13973="","",WORKDAY(B13973,F13973))</f>
        <v/>
      </c>
    </row>
    <row r="13974" customFormat="false" ht="15" hidden="false" customHeight="false" outlineLevel="0" collapsed="false">
      <c r="A13974" s="37"/>
      <c r="B13974" s="38"/>
      <c r="C13974" s="39"/>
      <c r="D13974" s="39"/>
      <c r="E13974" s="40"/>
      <c r="F13974" s="41" t="str">
        <f aca="false">IF(A13974="","",INDEX(Assumptions!$B$16:$B$18,MATCH(C13974,Assumptions!$A$16:$A$18,0)))</f>
        <v/>
      </c>
      <c r="G13974" s="42" t="str">
        <f aca="false">IF(A13974="","",WORKDAY(B13974,F13974))</f>
        <v/>
      </c>
    </row>
    <row r="13975" customFormat="false" ht="15" hidden="false" customHeight="false" outlineLevel="0" collapsed="false">
      <c r="A13975" s="37"/>
      <c r="B13975" s="38"/>
      <c r="C13975" s="39"/>
      <c r="D13975" s="39"/>
      <c r="E13975" s="40"/>
      <c r="F13975" s="41" t="str">
        <f aca="false">IF(A13975="","",INDEX(Assumptions!$B$16:$B$18,MATCH(C13975,Assumptions!$A$16:$A$18,0)))</f>
        <v/>
      </c>
      <c r="G13975" s="42" t="str">
        <f aca="false">IF(A13975="","",WORKDAY(B13975,F13975))</f>
        <v/>
      </c>
    </row>
    <row r="13976" customFormat="false" ht="15" hidden="false" customHeight="false" outlineLevel="0" collapsed="false">
      <c r="A13976" s="37"/>
      <c r="B13976" s="38"/>
      <c r="C13976" s="39"/>
      <c r="D13976" s="39"/>
      <c r="E13976" s="40"/>
      <c r="F13976" s="41" t="str">
        <f aca="false">IF(A13976="","",INDEX(Assumptions!$B$16:$B$18,MATCH(C13976,Assumptions!$A$16:$A$18,0)))</f>
        <v/>
      </c>
      <c r="G13976" s="42" t="str">
        <f aca="false">IF(A13976="","",WORKDAY(B13976,F13976))</f>
        <v/>
      </c>
    </row>
    <row r="13977" customFormat="false" ht="15" hidden="false" customHeight="false" outlineLevel="0" collapsed="false">
      <c r="A13977" s="37"/>
      <c r="B13977" s="38"/>
      <c r="C13977" s="39"/>
      <c r="D13977" s="39"/>
      <c r="E13977" s="40"/>
      <c r="F13977" s="41" t="str">
        <f aca="false">IF(A13977="","",INDEX(Assumptions!$B$16:$B$18,MATCH(C13977,Assumptions!$A$16:$A$18,0)))</f>
        <v/>
      </c>
      <c r="G13977" s="42" t="str">
        <f aca="false">IF(A13977="","",WORKDAY(B13977,F13977))</f>
        <v/>
      </c>
    </row>
    <row r="13978" customFormat="false" ht="15" hidden="false" customHeight="false" outlineLevel="0" collapsed="false">
      <c r="A13978" s="37"/>
      <c r="B13978" s="38"/>
      <c r="C13978" s="39"/>
      <c r="D13978" s="39"/>
      <c r="E13978" s="40"/>
      <c r="F13978" s="41" t="str">
        <f aca="false">IF(A13978="","",INDEX(Assumptions!$B$16:$B$18,MATCH(C13978,Assumptions!$A$16:$A$18,0)))</f>
        <v/>
      </c>
      <c r="G13978" s="42" t="str">
        <f aca="false">IF(A13978="","",WORKDAY(B13978,F13978))</f>
        <v/>
      </c>
    </row>
    <row r="13979" customFormat="false" ht="15" hidden="false" customHeight="false" outlineLevel="0" collapsed="false">
      <c r="A13979" s="37"/>
      <c r="B13979" s="38"/>
      <c r="C13979" s="39"/>
      <c r="D13979" s="39"/>
      <c r="E13979" s="40"/>
      <c r="F13979" s="41" t="str">
        <f aca="false">IF(A13979="","",INDEX(Assumptions!$B$16:$B$18,MATCH(C13979,Assumptions!$A$16:$A$18,0)))</f>
        <v/>
      </c>
      <c r="G13979" s="42" t="str">
        <f aca="false">IF(A13979="","",WORKDAY(B13979,F13979))</f>
        <v/>
      </c>
    </row>
    <row r="13980" customFormat="false" ht="15" hidden="false" customHeight="false" outlineLevel="0" collapsed="false">
      <c r="A13980" s="37"/>
      <c r="B13980" s="38"/>
      <c r="C13980" s="39"/>
      <c r="D13980" s="39"/>
      <c r="E13980" s="40"/>
      <c r="F13980" s="41" t="str">
        <f aca="false">IF(A13980="","",INDEX(Assumptions!$B$16:$B$18,MATCH(C13980,Assumptions!$A$16:$A$18,0)))</f>
        <v/>
      </c>
      <c r="G13980" s="42" t="str">
        <f aca="false">IF(A13980="","",WORKDAY(B13980,F13980))</f>
        <v/>
      </c>
    </row>
    <row r="13981" customFormat="false" ht="15" hidden="false" customHeight="false" outlineLevel="0" collapsed="false">
      <c r="A13981" s="37"/>
      <c r="B13981" s="38"/>
      <c r="C13981" s="39"/>
      <c r="D13981" s="39"/>
      <c r="E13981" s="40"/>
      <c r="F13981" s="41" t="str">
        <f aca="false">IF(A13981="","",INDEX(Assumptions!$B$16:$B$18,MATCH(C13981,Assumptions!$A$16:$A$18,0)))</f>
        <v/>
      </c>
      <c r="G13981" s="42" t="str">
        <f aca="false">IF(A13981="","",WORKDAY(B13981,F13981))</f>
        <v/>
      </c>
    </row>
    <row r="13982" customFormat="false" ht="15" hidden="false" customHeight="false" outlineLevel="0" collapsed="false">
      <c r="A13982" s="37"/>
      <c r="B13982" s="38"/>
      <c r="C13982" s="39"/>
      <c r="D13982" s="39"/>
      <c r="E13982" s="40"/>
      <c r="F13982" s="41" t="str">
        <f aca="false">IF(A13982="","",INDEX(Assumptions!$B$16:$B$18,MATCH(C13982,Assumptions!$A$16:$A$18,0)))</f>
        <v/>
      </c>
      <c r="G13982" s="42" t="str">
        <f aca="false">IF(A13982="","",WORKDAY(B13982,F13982))</f>
        <v/>
      </c>
    </row>
    <row r="13983" customFormat="false" ht="15" hidden="false" customHeight="false" outlineLevel="0" collapsed="false">
      <c r="A13983" s="37"/>
      <c r="B13983" s="38"/>
      <c r="C13983" s="39"/>
      <c r="D13983" s="39"/>
      <c r="E13983" s="40"/>
      <c r="F13983" s="41" t="str">
        <f aca="false">IF(A13983="","",INDEX(Assumptions!$B$16:$B$18,MATCH(C13983,Assumptions!$A$16:$A$18,0)))</f>
        <v/>
      </c>
      <c r="G13983" s="42" t="str">
        <f aca="false">IF(A13983="","",WORKDAY(B13983,F13983))</f>
        <v/>
      </c>
    </row>
    <row r="13984" customFormat="false" ht="15" hidden="false" customHeight="false" outlineLevel="0" collapsed="false">
      <c r="A13984" s="37"/>
      <c r="B13984" s="38"/>
      <c r="C13984" s="39"/>
      <c r="D13984" s="39"/>
      <c r="E13984" s="40"/>
      <c r="F13984" s="41" t="str">
        <f aca="false">IF(A13984="","",INDEX(Assumptions!$B$16:$B$18,MATCH(C13984,Assumptions!$A$16:$A$18,0)))</f>
        <v/>
      </c>
      <c r="G13984" s="42" t="str">
        <f aca="false">IF(A13984="","",WORKDAY(B13984,F13984))</f>
        <v/>
      </c>
    </row>
    <row r="13985" customFormat="false" ht="15" hidden="false" customHeight="false" outlineLevel="0" collapsed="false">
      <c r="A13985" s="37"/>
      <c r="B13985" s="38"/>
      <c r="C13985" s="39"/>
      <c r="D13985" s="39"/>
      <c r="E13985" s="40"/>
      <c r="F13985" s="41" t="str">
        <f aca="false">IF(A13985="","",INDEX(Assumptions!$B$16:$B$18,MATCH(C13985,Assumptions!$A$16:$A$18,0)))</f>
        <v/>
      </c>
      <c r="G13985" s="42" t="str">
        <f aca="false">IF(A13985="","",WORKDAY(B13985,F13985))</f>
        <v/>
      </c>
    </row>
    <row r="13986" customFormat="false" ht="15" hidden="false" customHeight="false" outlineLevel="0" collapsed="false">
      <c r="A13986" s="37"/>
      <c r="B13986" s="38"/>
      <c r="C13986" s="39"/>
      <c r="D13986" s="39"/>
      <c r="E13986" s="40"/>
      <c r="F13986" s="41" t="str">
        <f aca="false">IF(A13986="","",INDEX(Assumptions!$B$16:$B$18,MATCH(C13986,Assumptions!$A$16:$A$18,0)))</f>
        <v/>
      </c>
      <c r="G13986" s="42" t="str">
        <f aca="false">IF(A13986="","",WORKDAY(B13986,F13986))</f>
        <v/>
      </c>
    </row>
    <row r="13987" customFormat="false" ht="15" hidden="false" customHeight="false" outlineLevel="0" collapsed="false">
      <c r="A13987" s="37"/>
      <c r="B13987" s="38"/>
      <c r="C13987" s="39"/>
      <c r="D13987" s="39"/>
      <c r="E13987" s="40"/>
      <c r="F13987" s="41" t="str">
        <f aca="false">IF(A13987="","",INDEX(Assumptions!$B$16:$B$18,MATCH(C13987,Assumptions!$A$16:$A$18,0)))</f>
        <v/>
      </c>
      <c r="G13987" s="42" t="str">
        <f aca="false">IF(A13987="","",WORKDAY(B13987,F13987))</f>
        <v/>
      </c>
    </row>
    <row r="13988" customFormat="false" ht="15" hidden="false" customHeight="false" outlineLevel="0" collapsed="false">
      <c r="A13988" s="37"/>
      <c r="B13988" s="38"/>
      <c r="C13988" s="39"/>
      <c r="D13988" s="39"/>
      <c r="E13988" s="40"/>
      <c r="F13988" s="41" t="str">
        <f aca="false">IF(A13988="","",INDEX(Assumptions!$B$16:$B$18,MATCH(C13988,Assumptions!$A$16:$A$18,0)))</f>
        <v/>
      </c>
      <c r="G13988" s="42" t="str">
        <f aca="false">IF(A13988="","",WORKDAY(B13988,F13988))</f>
        <v/>
      </c>
    </row>
    <row r="13989" customFormat="false" ht="15" hidden="false" customHeight="false" outlineLevel="0" collapsed="false">
      <c r="A13989" s="37"/>
      <c r="B13989" s="38"/>
      <c r="C13989" s="39"/>
      <c r="D13989" s="39"/>
      <c r="E13989" s="40"/>
      <c r="F13989" s="41" t="str">
        <f aca="false">IF(A13989="","",INDEX(Assumptions!$B$16:$B$18,MATCH(C13989,Assumptions!$A$16:$A$18,0)))</f>
        <v/>
      </c>
      <c r="G13989" s="42" t="str">
        <f aca="false">IF(A13989="","",WORKDAY(B13989,F13989))</f>
        <v/>
      </c>
    </row>
    <row r="13990" customFormat="false" ht="15" hidden="false" customHeight="false" outlineLevel="0" collapsed="false">
      <c r="A13990" s="37"/>
      <c r="B13990" s="38"/>
      <c r="C13990" s="39"/>
      <c r="D13990" s="39"/>
      <c r="E13990" s="40"/>
      <c r="F13990" s="41" t="str">
        <f aca="false">IF(A13990="","",INDEX(Assumptions!$B$16:$B$18,MATCH(C13990,Assumptions!$A$16:$A$18,0)))</f>
        <v/>
      </c>
      <c r="G13990" s="42" t="str">
        <f aca="false">IF(A13990="","",WORKDAY(B13990,F13990))</f>
        <v/>
      </c>
    </row>
    <row r="13991" customFormat="false" ht="15" hidden="false" customHeight="false" outlineLevel="0" collapsed="false">
      <c r="A13991" s="37"/>
      <c r="B13991" s="38"/>
      <c r="C13991" s="39"/>
      <c r="D13991" s="39"/>
      <c r="E13991" s="40"/>
      <c r="F13991" s="41" t="str">
        <f aca="false">IF(A13991="","",INDEX(Assumptions!$B$16:$B$18,MATCH(C13991,Assumptions!$A$16:$A$18,0)))</f>
        <v/>
      </c>
      <c r="G13991" s="42" t="str">
        <f aca="false">IF(A13991="","",WORKDAY(B13991,F13991))</f>
        <v/>
      </c>
    </row>
    <row r="13992" customFormat="false" ht="15" hidden="false" customHeight="false" outlineLevel="0" collapsed="false">
      <c r="A13992" s="37"/>
      <c r="B13992" s="38"/>
      <c r="C13992" s="39"/>
      <c r="D13992" s="39"/>
      <c r="E13992" s="40"/>
      <c r="F13992" s="41" t="str">
        <f aca="false">IF(A13992="","",INDEX(Assumptions!$B$16:$B$18,MATCH(C13992,Assumptions!$A$16:$A$18,0)))</f>
        <v/>
      </c>
      <c r="G13992" s="42" t="str">
        <f aca="false">IF(A13992="","",WORKDAY(B13992,F13992))</f>
        <v/>
      </c>
    </row>
    <row r="13993" customFormat="false" ht="15" hidden="false" customHeight="false" outlineLevel="0" collapsed="false">
      <c r="A13993" s="37"/>
      <c r="B13993" s="38"/>
      <c r="C13993" s="39"/>
      <c r="D13993" s="39"/>
      <c r="E13993" s="40"/>
      <c r="F13993" s="41" t="str">
        <f aca="false">IF(A13993="","",INDEX(Assumptions!$B$16:$B$18,MATCH(C13993,Assumptions!$A$16:$A$18,0)))</f>
        <v/>
      </c>
      <c r="G13993" s="42" t="str">
        <f aca="false">IF(A13993="","",WORKDAY(B13993,F13993))</f>
        <v/>
      </c>
    </row>
    <row r="13994" customFormat="false" ht="15" hidden="false" customHeight="false" outlineLevel="0" collapsed="false">
      <c r="A13994" s="37"/>
      <c r="B13994" s="38"/>
      <c r="C13994" s="39"/>
      <c r="D13994" s="39"/>
      <c r="E13994" s="40"/>
      <c r="F13994" s="41" t="str">
        <f aca="false">IF(A13994="","",INDEX(Assumptions!$B$16:$B$18,MATCH(C13994,Assumptions!$A$16:$A$18,0)))</f>
        <v/>
      </c>
      <c r="G13994" s="42" t="str">
        <f aca="false">IF(A13994="","",WORKDAY(B13994,F13994))</f>
        <v/>
      </c>
    </row>
    <row r="13995" customFormat="false" ht="15" hidden="false" customHeight="false" outlineLevel="0" collapsed="false">
      <c r="A13995" s="37"/>
      <c r="B13995" s="38"/>
      <c r="C13995" s="39"/>
      <c r="D13995" s="39"/>
      <c r="E13995" s="40"/>
      <c r="F13995" s="41" t="str">
        <f aca="false">IF(A13995="","",INDEX(Assumptions!$B$16:$B$18,MATCH(C13995,Assumptions!$A$16:$A$18,0)))</f>
        <v/>
      </c>
      <c r="G13995" s="42" t="str">
        <f aca="false">IF(A13995="","",WORKDAY(B13995,F13995))</f>
        <v/>
      </c>
    </row>
    <row r="13996" customFormat="false" ht="15" hidden="false" customHeight="false" outlineLevel="0" collapsed="false">
      <c r="A13996" s="37"/>
      <c r="B13996" s="38"/>
      <c r="C13996" s="39"/>
      <c r="D13996" s="39"/>
      <c r="E13996" s="40"/>
      <c r="F13996" s="41" t="str">
        <f aca="false">IF(A13996="","",INDEX(Assumptions!$B$16:$B$18,MATCH(C13996,Assumptions!$A$16:$A$18,0)))</f>
        <v/>
      </c>
      <c r="G13996" s="42" t="str">
        <f aca="false">IF(A13996="","",WORKDAY(B13996,F13996))</f>
        <v/>
      </c>
    </row>
    <row r="13997" customFormat="false" ht="15" hidden="false" customHeight="false" outlineLevel="0" collapsed="false">
      <c r="A13997" s="37"/>
      <c r="B13997" s="38"/>
      <c r="C13997" s="39"/>
      <c r="D13997" s="39"/>
      <c r="E13997" s="40"/>
      <c r="F13997" s="41" t="str">
        <f aca="false">IF(A13997="","",INDEX(Assumptions!$B$16:$B$18,MATCH(C13997,Assumptions!$A$16:$A$18,0)))</f>
        <v/>
      </c>
      <c r="G13997" s="42" t="str">
        <f aca="false">IF(A13997="","",WORKDAY(B13997,F13997))</f>
        <v/>
      </c>
    </row>
    <row r="13998" customFormat="false" ht="15" hidden="false" customHeight="false" outlineLevel="0" collapsed="false">
      <c r="A13998" s="37"/>
      <c r="B13998" s="38"/>
      <c r="C13998" s="39"/>
      <c r="D13998" s="39"/>
      <c r="E13998" s="40"/>
      <c r="F13998" s="41" t="str">
        <f aca="false">IF(A13998="","",INDEX(Assumptions!$B$16:$B$18,MATCH(C13998,Assumptions!$A$16:$A$18,0)))</f>
        <v/>
      </c>
      <c r="G13998" s="42" t="str">
        <f aca="false">IF(A13998="","",WORKDAY(B13998,F13998))</f>
        <v/>
      </c>
    </row>
    <row r="13999" customFormat="false" ht="15" hidden="false" customHeight="false" outlineLevel="0" collapsed="false">
      <c r="A13999" s="37"/>
      <c r="B13999" s="38"/>
      <c r="C13999" s="39"/>
      <c r="D13999" s="39"/>
      <c r="E13999" s="40"/>
      <c r="F13999" s="41" t="str">
        <f aca="false">IF(A13999="","",INDEX(Assumptions!$B$16:$B$18,MATCH(C13999,Assumptions!$A$16:$A$18,0)))</f>
        <v/>
      </c>
      <c r="G13999" s="42" t="str">
        <f aca="false">IF(A13999="","",WORKDAY(B13999,F13999))</f>
        <v/>
      </c>
    </row>
    <row r="14000" customFormat="false" ht="15" hidden="false" customHeight="false" outlineLevel="0" collapsed="false">
      <c r="A14000" s="37"/>
      <c r="B14000" s="38"/>
      <c r="C14000" s="39"/>
      <c r="D14000" s="39"/>
      <c r="E14000" s="40"/>
      <c r="F14000" s="41" t="str">
        <f aca="false">IF(A14000="","",INDEX(Assumptions!$B$16:$B$18,MATCH(C14000,Assumptions!$A$16:$A$18,0)))</f>
        <v/>
      </c>
      <c r="G14000" s="42" t="str">
        <f aca="false">IF(A14000="","",WORKDAY(B14000,F14000))</f>
        <v/>
      </c>
    </row>
    <row r="14001" customFormat="false" ht="15" hidden="false" customHeight="false" outlineLevel="0" collapsed="false">
      <c r="A14001" s="37"/>
      <c r="B14001" s="38"/>
      <c r="C14001" s="39"/>
      <c r="D14001" s="39"/>
      <c r="E14001" s="40"/>
      <c r="F14001" s="41" t="str">
        <f aca="false">IF(A14001="","",INDEX(Assumptions!$B$16:$B$18,MATCH(C14001,Assumptions!$A$16:$A$18,0)))</f>
        <v/>
      </c>
      <c r="G14001" s="42" t="str">
        <f aca="false">IF(A14001="","",WORKDAY(B14001,F14001))</f>
        <v/>
      </c>
    </row>
    <row r="14002" customFormat="false" ht="15" hidden="false" customHeight="false" outlineLevel="0" collapsed="false">
      <c r="A14002" s="37"/>
      <c r="B14002" s="38"/>
      <c r="C14002" s="39"/>
      <c r="D14002" s="39"/>
      <c r="E14002" s="40"/>
      <c r="F14002" s="41" t="str">
        <f aca="false">IF(A14002="","",INDEX(Assumptions!$B$16:$B$18,MATCH(C14002,Assumptions!$A$16:$A$18,0)))</f>
        <v/>
      </c>
      <c r="G14002" s="42" t="str">
        <f aca="false">IF(A14002="","",WORKDAY(B14002,F14002))</f>
        <v/>
      </c>
    </row>
    <row r="14003" customFormat="false" ht="15" hidden="false" customHeight="false" outlineLevel="0" collapsed="false">
      <c r="A14003" s="37"/>
      <c r="B14003" s="38"/>
      <c r="C14003" s="39"/>
      <c r="D14003" s="39"/>
      <c r="E14003" s="40"/>
      <c r="F14003" s="41" t="str">
        <f aca="false">IF(A14003="","",INDEX(Assumptions!$B$16:$B$18,MATCH(C14003,Assumptions!$A$16:$A$18,0)))</f>
        <v/>
      </c>
      <c r="G14003" s="42" t="str">
        <f aca="false">IF(A14003="","",WORKDAY(B14003,F14003))</f>
        <v/>
      </c>
    </row>
    <row r="14004" customFormat="false" ht="15" hidden="false" customHeight="false" outlineLevel="0" collapsed="false">
      <c r="A14004" s="37"/>
      <c r="B14004" s="38"/>
      <c r="C14004" s="39"/>
      <c r="D14004" s="39"/>
      <c r="E14004" s="40"/>
      <c r="F14004" s="41" t="str">
        <f aca="false">IF(A14004="","",INDEX(Assumptions!$B$16:$B$18,MATCH(C14004,Assumptions!$A$16:$A$18,0)))</f>
        <v/>
      </c>
      <c r="G14004" s="42" t="str">
        <f aca="false">IF(A14004="","",WORKDAY(B14004,F14004))</f>
        <v/>
      </c>
    </row>
    <row r="14005" customFormat="false" ht="15" hidden="false" customHeight="false" outlineLevel="0" collapsed="false">
      <c r="A14005" s="37"/>
      <c r="B14005" s="38"/>
      <c r="C14005" s="39"/>
      <c r="D14005" s="39"/>
      <c r="E14005" s="40"/>
      <c r="F14005" s="41" t="str">
        <f aca="false">IF(A14005="","",INDEX(Assumptions!$B$16:$B$18,MATCH(C14005,Assumptions!$A$16:$A$18,0)))</f>
        <v/>
      </c>
      <c r="G14005" s="42" t="str">
        <f aca="false">IF(A14005="","",WORKDAY(B14005,F14005))</f>
        <v/>
      </c>
    </row>
    <row r="14006" customFormat="false" ht="15" hidden="false" customHeight="false" outlineLevel="0" collapsed="false">
      <c r="A14006" s="37"/>
      <c r="B14006" s="38"/>
      <c r="C14006" s="39"/>
      <c r="D14006" s="39"/>
      <c r="E14006" s="40"/>
      <c r="F14006" s="41" t="str">
        <f aca="false">IF(A14006="","",INDEX(Assumptions!$B$16:$B$18,MATCH(C14006,Assumptions!$A$16:$A$18,0)))</f>
        <v/>
      </c>
      <c r="G14006" s="42" t="str">
        <f aca="false">IF(A14006="","",WORKDAY(B14006,F14006))</f>
        <v/>
      </c>
    </row>
    <row r="14007" customFormat="false" ht="15" hidden="false" customHeight="false" outlineLevel="0" collapsed="false">
      <c r="A14007" s="37"/>
      <c r="B14007" s="38"/>
      <c r="C14007" s="39"/>
      <c r="D14007" s="39"/>
      <c r="E14007" s="40"/>
      <c r="F14007" s="41" t="str">
        <f aca="false">IF(A14007="","",INDEX(Assumptions!$B$16:$B$18,MATCH(C14007,Assumptions!$A$16:$A$18,0)))</f>
        <v/>
      </c>
      <c r="G14007" s="42" t="str">
        <f aca="false">IF(A14007="","",WORKDAY(B14007,F14007))</f>
        <v/>
      </c>
    </row>
    <row r="14008" customFormat="false" ht="15" hidden="false" customHeight="false" outlineLevel="0" collapsed="false">
      <c r="A14008" s="37"/>
      <c r="B14008" s="38"/>
      <c r="C14008" s="39"/>
      <c r="D14008" s="39"/>
      <c r="E14008" s="40"/>
      <c r="F14008" s="41" t="str">
        <f aca="false">IF(A14008="","",INDEX(Assumptions!$B$16:$B$18,MATCH(C14008,Assumptions!$A$16:$A$18,0)))</f>
        <v/>
      </c>
      <c r="G14008" s="42" t="str">
        <f aca="false">IF(A14008="","",WORKDAY(B14008,F14008))</f>
        <v/>
      </c>
    </row>
    <row r="14009" customFormat="false" ht="15" hidden="false" customHeight="false" outlineLevel="0" collapsed="false">
      <c r="A14009" s="37"/>
      <c r="B14009" s="38"/>
      <c r="C14009" s="39"/>
      <c r="D14009" s="39"/>
      <c r="E14009" s="40"/>
      <c r="F14009" s="41" t="str">
        <f aca="false">IF(A14009="","",INDEX(Assumptions!$B$16:$B$18,MATCH(C14009,Assumptions!$A$16:$A$18,0)))</f>
        <v/>
      </c>
      <c r="G14009" s="42" t="str">
        <f aca="false">IF(A14009="","",WORKDAY(B14009,F14009))</f>
        <v/>
      </c>
    </row>
    <row r="14010" customFormat="false" ht="15" hidden="false" customHeight="false" outlineLevel="0" collapsed="false">
      <c r="A14010" s="37"/>
      <c r="B14010" s="38"/>
      <c r="C14010" s="39"/>
      <c r="D14010" s="39"/>
      <c r="E14010" s="40"/>
      <c r="F14010" s="41" t="str">
        <f aca="false">IF(A14010="","",INDEX(Assumptions!$B$16:$B$18,MATCH(C14010,Assumptions!$A$16:$A$18,0)))</f>
        <v/>
      </c>
      <c r="G14010" s="42" t="str">
        <f aca="false">IF(A14010="","",WORKDAY(B14010,F14010))</f>
        <v/>
      </c>
    </row>
    <row r="14011" customFormat="false" ht="15" hidden="false" customHeight="false" outlineLevel="0" collapsed="false">
      <c r="A14011" s="37"/>
      <c r="B14011" s="38"/>
      <c r="C14011" s="39"/>
      <c r="D14011" s="39"/>
      <c r="E14011" s="40"/>
      <c r="F14011" s="41" t="str">
        <f aca="false">IF(A14011="","",INDEX(Assumptions!$B$16:$B$18,MATCH(C14011,Assumptions!$A$16:$A$18,0)))</f>
        <v/>
      </c>
      <c r="G14011" s="42" t="str">
        <f aca="false">IF(A14011="","",WORKDAY(B14011,F14011))</f>
        <v/>
      </c>
    </row>
    <row r="14012" customFormat="false" ht="15" hidden="false" customHeight="false" outlineLevel="0" collapsed="false">
      <c r="A14012" s="37"/>
      <c r="B14012" s="38"/>
      <c r="C14012" s="39"/>
      <c r="D14012" s="39"/>
      <c r="E14012" s="40"/>
      <c r="F14012" s="41" t="str">
        <f aca="false">IF(A14012="","",INDEX(Assumptions!$B$16:$B$18,MATCH(C14012,Assumptions!$A$16:$A$18,0)))</f>
        <v/>
      </c>
      <c r="G14012" s="42" t="str">
        <f aca="false">IF(A14012="","",WORKDAY(B14012,F14012))</f>
        <v/>
      </c>
    </row>
    <row r="14013" customFormat="false" ht="15" hidden="false" customHeight="false" outlineLevel="0" collapsed="false">
      <c r="A14013" s="37"/>
      <c r="B14013" s="38"/>
      <c r="C14013" s="39"/>
      <c r="D14013" s="39"/>
      <c r="E14013" s="40"/>
      <c r="F14013" s="41" t="str">
        <f aca="false">IF(A14013="","",INDEX(Assumptions!$B$16:$B$18,MATCH(C14013,Assumptions!$A$16:$A$18,0)))</f>
        <v/>
      </c>
      <c r="G14013" s="42" t="str">
        <f aca="false">IF(A14013="","",WORKDAY(B14013,F14013))</f>
        <v/>
      </c>
    </row>
    <row r="14014" customFormat="false" ht="15" hidden="false" customHeight="false" outlineLevel="0" collapsed="false">
      <c r="A14014" s="37"/>
      <c r="B14014" s="38"/>
      <c r="C14014" s="39"/>
      <c r="D14014" s="39"/>
      <c r="E14014" s="40"/>
      <c r="F14014" s="41" t="str">
        <f aca="false">IF(A14014="","",INDEX(Assumptions!$B$16:$B$18,MATCH(C14014,Assumptions!$A$16:$A$18,0)))</f>
        <v/>
      </c>
      <c r="G14014" s="42" t="str">
        <f aca="false">IF(A14014="","",WORKDAY(B14014,F14014))</f>
        <v/>
      </c>
    </row>
    <row r="14015" customFormat="false" ht="15" hidden="false" customHeight="false" outlineLevel="0" collapsed="false">
      <c r="A14015" s="37"/>
      <c r="B14015" s="38"/>
      <c r="C14015" s="39"/>
      <c r="D14015" s="39"/>
      <c r="E14015" s="40"/>
      <c r="F14015" s="41" t="str">
        <f aca="false">IF(A14015="","",INDEX(Assumptions!$B$16:$B$18,MATCH(C14015,Assumptions!$A$16:$A$18,0)))</f>
        <v/>
      </c>
      <c r="G14015" s="42" t="str">
        <f aca="false">IF(A14015="","",WORKDAY(B14015,F14015))</f>
        <v/>
      </c>
    </row>
    <row r="14016" customFormat="false" ht="15" hidden="false" customHeight="false" outlineLevel="0" collapsed="false">
      <c r="A14016" s="37"/>
      <c r="B14016" s="38"/>
      <c r="C14016" s="39"/>
      <c r="D14016" s="39"/>
      <c r="E14016" s="40"/>
      <c r="F14016" s="41" t="str">
        <f aca="false">IF(A14016="","",INDEX(Assumptions!$B$16:$B$18,MATCH(C14016,Assumptions!$A$16:$A$18,0)))</f>
        <v/>
      </c>
      <c r="G14016" s="42" t="str">
        <f aca="false">IF(A14016="","",WORKDAY(B14016,F14016))</f>
        <v/>
      </c>
    </row>
    <row r="14017" customFormat="false" ht="15" hidden="false" customHeight="false" outlineLevel="0" collapsed="false">
      <c r="A14017" s="37"/>
      <c r="B14017" s="38"/>
      <c r="C14017" s="39"/>
      <c r="D14017" s="39"/>
      <c r="E14017" s="40"/>
      <c r="F14017" s="41" t="str">
        <f aca="false">IF(A14017="","",INDEX(Assumptions!$B$16:$B$18,MATCH(C14017,Assumptions!$A$16:$A$18,0)))</f>
        <v/>
      </c>
      <c r="G14017" s="42" t="str">
        <f aca="false">IF(A14017="","",WORKDAY(B14017,F14017))</f>
        <v/>
      </c>
    </row>
    <row r="14018" customFormat="false" ht="15" hidden="false" customHeight="false" outlineLevel="0" collapsed="false">
      <c r="A14018" s="37"/>
      <c r="B14018" s="38"/>
      <c r="C14018" s="39"/>
      <c r="D14018" s="39"/>
      <c r="E14018" s="40"/>
      <c r="F14018" s="41" t="str">
        <f aca="false">IF(A14018="","",INDEX(Assumptions!$B$16:$B$18,MATCH(C14018,Assumptions!$A$16:$A$18,0)))</f>
        <v/>
      </c>
      <c r="G14018" s="42" t="str">
        <f aca="false">IF(A14018="","",WORKDAY(B14018,F14018))</f>
        <v/>
      </c>
    </row>
    <row r="14019" customFormat="false" ht="15" hidden="false" customHeight="false" outlineLevel="0" collapsed="false">
      <c r="A14019" s="37"/>
      <c r="B14019" s="38"/>
      <c r="C14019" s="39"/>
      <c r="D14019" s="39"/>
      <c r="E14019" s="40"/>
      <c r="F14019" s="41" t="str">
        <f aca="false">IF(A14019="","",INDEX(Assumptions!$B$16:$B$18,MATCH(C14019,Assumptions!$A$16:$A$18,0)))</f>
        <v/>
      </c>
      <c r="G14019" s="42" t="str">
        <f aca="false">IF(A14019="","",WORKDAY(B14019,F14019))</f>
        <v/>
      </c>
    </row>
    <row r="14020" customFormat="false" ht="15" hidden="false" customHeight="false" outlineLevel="0" collapsed="false">
      <c r="A14020" s="37"/>
      <c r="B14020" s="38"/>
      <c r="C14020" s="39"/>
      <c r="D14020" s="39"/>
      <c r="E14020" s="40"/>
      <c r="F14020" s="41" t="str">
        <f aca="false">IF(A14020="","",INDEX(Assumptions!$B$16:$B$18,MATCH(C14020,Assumptions!$A$16:$A$18,0)))</f>
        <v/>
      </c>
      <c r="G14020" s="42" t="str">
        <f aca="false">IF(A14020="","",WORKDAY(B14020,F14020))</f>
        <v/>
      </c>
    </row>
    <row r="14021" customFormat="false" ht="15" hidden="false" customHeight="false" outlineLevel="0" collapsed="false">
      <c r="A14021" s="37"/>
      <c r="B14021" s="38"/>
      <c r="C14021" s="39"/>
      <c r="D14021" s="39"/>
      <c r="E14021" s="40"/>
      <c r="F14021" s="41" t="str">
        <f aca="false">IF(A14021="","",INDEX(Assumptions!$B$16:$B$18,MATCH(C14021,Assumptions!$A$16:$A$18,0)))</f>
        <v/>
      </c>
      <c r="G14021" s="42" t="str">
        <f aca="false">IF(A14021="","",WORKDAY(B14021,F14021))</f>
        <v/>
      </c>
    </row>
    <row r="14022" customFormat="false" ht="15" hidden="false" customHeight="false" outlineLevel="0" collapsed="false">
      <c r="A14022" s="37"/>
      <c r="B14022" s="38"/>
      <c r="C14022" s="39"/>
      <c r="D14022" s="39"/>
      <c r="E14022" s="40"/>
      <c r="F14022" s="41" t="str">
        <f aca="false">IF(A14022="","",INDEX(Assumptions!$B$16:$B$18,MATCH(C14022,Assumptions!$A$16:$A$18,0)))</f>
        <v/>
      </c>
      <c r="G14022" s="42" t="str">
        <f aca="false">IF(A14022="","",WORKDAY(B14022,F14022))</f>
        <v/>
      </c>
    </row>
    <row r="14023" customFormat="false" ht="15" hidden="false" customHeight="false" outlineLevel="0" collapsed="false">
      <c r="A14023" s="37"/>
      <c r="B14023" s="38"/>
      <c r="C14023" s="39"/>
      <c r="D14023" s="39"/>
      <c r="E14023" s="40"/>
      <c r="F14023" s="41" t="str">
        <f aca="false">IF(A14023="","",INDEX(Assumptions!$B$16:$B$18,MATCH(C14023,Assumptions!$A$16:$A$18,0)))</f>
        <v/>
      </c>
      <c r="G14023" s="42" t="str">
        <f aca="false">IF(A14023="","",WORKDAY(B14023,F14023))</f>
        <v/>
      </c>
    </row>
    <row r="14024" customFormat="false" ht="15" hidden="false" customHeight="false" outlineLevel="0" collapsed="false">
      <c r="A14024" s="37"/>
      <c r="B14024" s="38"/>
      <c r="C14024" s="39"/>
      <c r="D14024" s="39"/>
      <c r="E14024" s="40"/>
      <c r="F14024" s="41" t="str">
        <f aca="false">IF(A14024="","",INDEX(Assumptions!$B$16:$B$18,MATCH(C14024,Assumptions!$A$16:$A$18,0)))</f>
        <v/>
      </c>
      <c r="G14024" s="42" t="str">
        <f aca="false">IF(A14024="","",WORKDAY(B14024,F14024))</f>
        <v/>
      </c>
    </row>
    <row r="14025" customFormat="false" ht="15" hidden="false" customHeight="false" outlineLevel="0" collapsed="false">
      <c r="A14025" s="37"/>
      <c r="B14025" s="38"/>
      <c r="C14025" s="39"/>
      <c r="D14025" s="39"/>
      <c r="E14025" s="40"/>
      <c r="F14025" s="41" t="str">
        <f aca="false">IF(A14025="","",INDEX(Assumptions!$B$16:$B$18,MATCH(C14025,Assumptions!$A$16:$A$18,0)))</f>
        <v/>
      </c>
      <c r="G14025" s="42" t="str">
        <f aca="false">IF(A14025="","",WORKDAY(B14025,F14025))</f>
        <v/>
      </c>
    </row>
    <row r="14026" customFormat="false" ht="15" hidden="false" customHeight="false" outlineLevel="0" collapsed="false">
      <c r="A14026" s="37"/>
      <c r="B14026" s="38"/>
      <c r="C14026" s="39"/>
      <c r="D14026" s="39"/>
      <c r="E14026" s="40"/>
      <c r="F14026" s="41" t="str">
        <f aca="false">IF(A14026="","",INDEX(Assumptions!$B$16:$B$18,MATCH(C14026,Assumptions!$A$16:$A$18,0)))</f>
        <v/>
      </c>
      <c r="G14026" s="42" t="str">
        <f aca="false">IF(A14026="","",WORKDAY(B14026,F14026))</f>
        <v/>
      </c>
    </row>
    <row r="14027" customFormat="false" ht="15" hidden="false" customHeight="false" outlineLevel="0" collapsed="false">
      <c r="A14027" s="37"/>
      <c r="B14027" s="38"/>
      <c r="C14027" s="39"/>
      <c r="D14027" s="39"/>
      <c r="E14027" s="40"/>
      <c r="F14027" s="41" t="str">
        <f aca="false">IF(A14027="","",INDEX(Assumptions!$B$16:$B$18,MATCH(C14027,Assumptions!$A$16:$A$18,0)))</f>
        <v/>
      </c>
      <c r="G14027" s="42" t="str">
        <f aca="false">IF(A14027="","",WORKDAY(B14027,F14027))</f>
        <v/>
      </c>
    </row>
    <row r="14028" customFormat="false" ht="15" hidden="false" customHeight="false" outlineLevel="0" collapsed="false">
      <c r="A14028" s="37"/>
      <c r="B14028" s="38"/>
      <c r="C14028" s="39"/>
      <c r="D14028" s="39"/>
      <c r="E14028" s="40"/>
      <c r="F14028" s="41" t="str">
        <f aca="false">IF(A14028="","",INDEX(Assumptions!$B$16:$B$18,MATCH(C14028,Assumptions!$A$16:$A$18,0)))</f>
        <v/>
      </c>
      <c r="G14028" s="42" t="str">
        <f aca="false">IF(A14028="","",WORKDAY(B14028,F14028))</f>
        <v/>
      </c>
    </row>
    <row r="14029" customFormat="false" ht="15" hidden="false" customHeight="false" outlineLevel="0" collapsed="false">
      <c r="A14029" s="37"/>
      <c r="B14029" s="38"/>
      <c r="C14029" s="39"/>
      <c r="D14029" s="39"/>
      <c r="E14029" s="40"/>
      <c r="F14029" s="41" t="str">
        <f aca="false">IF(A14029="","",INDEX(Assumptions!$B$16:$B$18,MATCH(C14029,Assumptions!$A$16:$A$18,0)))</f>
        <v/>
      </c>
      <c r="G14029" s="42" t="str">
        <f aca="false">IF(A14029="","",WORKDAY(B14029,F14029))</f>
        <v/>
      </c>
    </row>
    <row r="14030" customFormat="false" ht="15" hidden="false" customHeight="false" outlineLevel="0" collapsed="false">
      <c r="A14030" s="37"/>
      <c r="B14030" s="38"/>
      <c r="C14030" s="39"/>
      <c r="D14030" s="39"/>
      <c r="E14030" s="40"/>
      <c r="F14030" s="41" t="str">
        <f aca="false">IF(A14030="","",INDEX(Assumptions!$B$16:$B$18,MATCH(C14030,Assumptions!$A$16:$A$18,0)))</f>
        <v/>
      </c>
      <c r="G14030" s="42" t="str">
        <f aca="false">IF(A14030="","",WORKDAY(B14030,F14030))</f>
        <v/>
      </c>
    </row>
    <row r="14031" customFormat="false" ht="15" hidden="false" customHeight="false" outlineLevel="0" collapsed="false">
      <c r="A14031" s="37"/>
      <c r="B14031" s="38"/>
      <c r="C14031" s="39"/>
      <c r="D14031" s="39"/>
      <c r="E14031" s="40"/>
      <c r="F14031" s="41" t="str">
        <f aca="false">IF(A14031="","",INDEX(Assumptions!$B$16:$B$18,MATCH(C14031,Assumptions!$A$16:$A$18,0)))</f>
        <v/>
      </c>
      <c r="G14031" s="42" t="str">
        <f aca="false">IF(A14031="","",WORKDAY(B14031,F14031))</f>
        <v/>
      </c>
    </row>
    <row r="14032" customFormat="false" ht="15" hidden="false" customHeight="false" outlineLevel="0" collapsed="false">
      <c r="A14032" s="37"/>
      <c r="B14032" s="38"/>
      <c r="C14032" s="39"/>
      <c r="D14032" s="39"/>
      <c r="E14032" s="40"/>
      <c r="F14032" s="41" t="str">
        <f aca="false">IF(A14032="","",INDEX(Assumptions!$B$16:$B$18,MATCH(C14032,Assumptions!$A$16:$A$18,0)))</f>
        <v/>
      </c>
      <c r="G14032" s="42" t="str">
        <f aca="false">IF(A14032="","",WORKDAY(B14032,F14032))</f>
        <v/>
      </c>
    </row>
    <row r="14033" customFormat="false" ht="15" hidden="false" customHeight="false" outlineLevel="0" collapsed="false">
      <c r="A14033" s="37"/>
      <c r="B14033" s="38"/>
      <c r="C14033" s="39"/>
      <c r="D14033" s="39"/>
      <c r="E14033" s="40"/>
      <c r="F14033" s="41" t="str">
        <f aca="false">IF(A14033="","",INDEX(Assumptions!$B$16:$B$18,MATCH(C14033,Assumptions!$A$16:$A$18,0)))</f>
        <v/>
      </c>
      <c r="G14033" s="42" t="str">
        <f aca="false">IF(A14033="","",WORKDAY(B14033,F14033))</f>
        <v/>
      </c>
    </row>
    <row r="14034" customFormat="false" ht="15" hidden="false" customHeight="false" outlineLevel="0" collapsed="false">
      <c r="A14034" s="37"/>
      <c r="B14034" s="38"/>
      <c r="C14034" s="39"/>
      <c r="D14034" s="39"/>
      <c r="E14034" s="40"/>
      <c r="F14034" s="41" t="str">
        <f aca="false">IF(A14034="","",INDEX(Assumptions!$B$16:$B$18,MATCH(C14034,Assumptions!$A$16:$A$18,0)))</f>
        <v/>
      </c>
      <c r="G14034" s="42" t="str">
        <f aca="false">IF(A14034="","",WORKDAY(B14034,F14034))</f>
        <v/>
      </c>
    </row>
    <row r="14035" customFormat="false" ht="15" hidden="false" customHeight="false" outlineLevel="0" collapsed="false">
      <c r="A14035" s="37"/>
      <c r="B14035" s="38"/>
      <c r="C14035" s="39"/>
      <c r="D14035" s="39"/>
      <c r="E14035" s="40"/>
      <c r="F14035" s="41" t="str">
        <f aca="false">IF(A14035="","",INDEX(Assumptions!$B$16:$B$18,MATCH(C14035,Assumptions!$A$16:$A$18,0)))</f>
        <v/>
      </c>
      <c r="G14035" s="42" t="str">
        <f aca="false">IF(A14035="","",WORKDAY(B14035,F14035))</f>
        <v/>
      </c>
    </row>
    <row r="14036" customFormat="false" ht="15" hidden="false" customHeight="false" outlineLevel="0" collapsed="false">
      <c r="A14036" s="37"/>
      <c r="B14036" s="38"/>
      <c r="C14036" s="39"/>
      <c r="D14036" s="39"/>
      <c r="E14036" s="40"/>
      <c r="F14036" s="41" t="str">
        <f aca="false">IF(A14036="","",INDEX(Assumptions!$B$16:$B$18,MATCH(C14036,Assumptions!$A$16:$A$18,0)))</f>
        <v/>
      </c>
      <c r="G14036" s="42" t="str">
        <f aca="false">IF(A14036="","",WORKDAY(B14036,F14036))</f>
        <v/>
      </c>
    </row>
    <row r="14037" customFormat="false" ht="15" hidden="false" customHeight="false" outlineLevel="0" collapsed="false">
      <c r="A14037" s="37"/>
      <c r="B14037" s="38"/>
      <c r="C14037" s="39"/>
      <c r="D14037" s="39"/>
      <c r="E14037" s="40"/>
      <c r="F14037" s="41" t="str">
        <f aca="false">IF(A14037="","",INDEX(Assumptions!$B$16:$B$18,MATCH(C14037,Assumptions!$A$16:$A$18,0)))</f>
        <v/>
      </c>
      <c r="G14037" s="42" t="str">
        <f aca="false">IF(A14037="","",WORKDAY(B14037,F14037))</f>
        <v/>
      </c>
    </row>
    <row r="14038" customFormat="false" ht="15" hidden="false" customHeight="false" outlineLevel="0" collapsed="false">
      <c r="A14038" s="37"/>
      <c r="B14038" s="38"/>
      <c r="C14038" s="39"/>
      <c r="D14038" s="39"/>
      <c r="E14038" s="40"/>
      <c r="F14038" s="41" t="str">
        <f aca="false">IF(A14038="","",INDEX(Assumptions!$B$16:$B$18,MATCH(C14038,Assumptions!$A$16:$A$18,0)))</f>
        <v/>
      </c>
      <c r="G14038" s="42" t="str">
        <f aca="false">IF(A14038="","",WORKDAY(B14038,F14038))</f>
        <v/>
      </c>
    </row>
    <row r="14039" customFormat="false" ht="15" hidden="false" customHeight="false" outlineLevel="0" collapsed="false">
      <c r="A14039" s="37"/>
      <c r="B14039" s="38"/>
      <c r="C14039" s="39"/>
      <c r="D14039" s="39"/>
      <c r="E14039" s="40"/>
      <c r="F14039" s="41" t="str">
        <f aca="false">IF(A14039="","",INDEX(Assumptions!$B$16:$B$18,MATCH(C14039,Assumptions!$A$16:$A$18,0)))</f>
        <v/>
      </c>
      <c r="G14039" s="42" t="str">
        <f aca="false">IF(A14039="","",WORKDAY(B14039,F14039))</f>
        <v/>
      </c>
    </row>
    <row r="14040" customFormat="false" ht="15" hidden="false" customHeight="false" outlineLevel="0" collapsed="false">
      <c r="A14040" s="37"/>
      <c r="B14040" s="38"/>
      <c r="C14040" s="39"/>
      <c r="D14040" s="39"/>
      <c r="E14040" s="40"/>
      <c r="F14040" s="41" t="str">
        <f aca="false">IF(A14040="","",INDEX(Assumptions!$B$16:$B$18,MATCH(C14040,Assumptions!$A$16:$A$18,0)))</f>
        <v/>
      </c>
      <c r="G14040" s="42" t="str">
        <f aca="false">IF(A14040="","",WORKDAY(B14040,F14040))</f>
        <v/>
      </c>
    </row>
    <row r="14041" customFormat="false" ht="15" hidden="false" customHeight="false" outlineLevel="0" collapsed="false">
      <c r="A14041" s="37"/>
      <c r="B14041" s="38"/>
      <c r="C14041" s="39"/>
      <c r="D14041" s="39"/>
      <c r="E14041" s="40"/>
      <c r="F14041" s="41" t="str">
        <f aca="false">IF(A14041="","",INDEX(Assumptions!$B$16:$B$18,MATCH(C14041,Assumptions!$A$16:$A$18,0)))</f>
        <v/>
      </c>
      <c r="G14041" s="42" t="str">
        <f aca="false">IF(A14041="","",WORKDAY(B14041,F14041))</f>
        <v/>
      </c>
    </row>
    <row r="14042" customFormat="false" ht="15" hidden="false" customHeight="false" outlineLevel="0" collapsed="false">
      <c r="A14042" s="37"/>
      <c r="B14042" s="38"/>
      <c r="C14042" s="39"/>
      <c r="D14042" s="39"/>
      <c r="E14042" s="40"/>
      <c r="F14042" s="41" t="str">
        <f aca="false">IF(A14042="","",INDEX(Assumptions!$B$16:$B$18,MATCH(C14042,Assumptions!$A$16:$A$18,0)))</f>
        <v/>
      </c>
      <c r="G14042" s="42" t="str">
        <f aca="false">IF(A14042="","",WORKDAY(B14042,F14042))</f>
        <v/>
      </c>
    </row>
    <row r="14043" customFormat="false" ht="15" hidden="false" customHeight="false" outlineLevel="0" collapsed="false">
      <c r="A14043" s="37"/>
      <c r="B14043" s="38"/>
      <c r="C14043" s="39"/>
      <c r="D14043" s="39"/>
      <c r="E14043" s="40"/>
      <c r="F14043" s="41" t="str">
        <f aca="false">IF(A14043="","",INDEX(Assumptions!$B$16:$B$18,MATCH(C14043,Assumptions!$A$16:$A$18,0)))</f>
        <v/>
      </c>
      <c r="G14043" s="42" t="str">
        <f aca="false">IF(A14043="","",WORKDAY(B14043,F14043))</f>
        <v/>
      </c>
    </row>
    <row r="14044" customFormat="false" ht="15" hidden="false" customHeight="false" outlineLevel="0" collapsed="false">
      <c r="A14044" s="37"/>
      <c r="B14044" s="38"/>
      <c r="C14044" s="39"/>
      <c r="D14044" s="39"/>
      <c r="E14044" s="40"/>
      <c r="F14044" s="41" t="str">
        <f aca="false">IF(A14044="","",INDEX(Assumptions!$B$16:$B$18,MATCH(C14044,Assumptions!$A$16:$A$18,0)))</f>
        <v/>
      </c>
      <c r="G14044" s="42" t="str">
        <f aca="false">IF(A14044="","",WORKDAY(B14044,F14044))</f>
        <v/>
      </c>
    </row>
    <row r="14045" customFormat="false" ht="15" hidden="false" customHeight="false" outlineLevel="0" collapsed="false">
      <c r="A14045" s="37"/>
      <c r="B14045" s="38"/>
      <c r="C14045" s="39"/>
      <c r="D14045" s="39"/>
      <c r="E14045" s="40"/>
      <c r="F14045" s="41" t="str">
        <f aca="false">IF(A14045="","",INDEX(Assumptions!$B$16:$B$18,MATCH(C14045,Assumptions!$A$16:$A$18,0)))</f>
        <v/>
      </c>
      <c r="G14045" s="42" t="str">
        <f aca="false">IF(A14045="","",WORKDAY(B14045,F14045))</f>
        <v/>
      </c>
    </row>
    <row r="14046" customFormat="false" ht="15" hidden="false" customHeight="false" outlineLevel="0" collapsed="false">
      <c r="A14046" s="37"/>
      <c r="B14046" s="38"/>
      <c r="C14046" s="39"/>
      <c r="D14046" s="39"/>
      <c r="E14046" s="40"/>
      <c r="F14046" s="41" t="str">
        <f aca="false">IF(A14046="","",INDEX(Assumptions!$B$16:$B$18,MATCH(C14046,Assumptions!$A$16:$A$18,0)))</f>
        <v/>
      </c>
      <c r="G14046" s="42" t="str">
        <f aca="false">IF(A14046="","",WORKDAY(B14046,F14046))</f>
        <v/>
      </c>
    </row>
    <row r="14047" customFormat="false" ht="15" hidden="false" customHeight="false" outlineLevel="0" collapsed="false">
      <c r="A14047" s="37"/>
      <c r="B14047" s="38"/>
      <c r="C14047" s="39"/>
      <c r="D14047" s="39"/>
      <c r="E14047" s="40"/>
      <c r="F14047" s="41" t="str">
        <f aca="false">IF(A14047="","",INDEX(Assumptions!$B$16:$B$18,MATCH(C14047,Assumptions!$A$16:$A$18,0)))</f>
        <v/>
      </c>
      <c r="G14047" s="42" t="str">
        <f aca="false">IF(A14047="","",WORKDAY(B14047,F14047))</f>
        <v/>
      </c>
    </row>
    <row r="14048" customFormat="false" ht="15" hidden="false" customHeight="false" outlineLevel="0" collapsed="false">
      <c r="A14048" s="37"/>
      <c r="B14048" s="38"/>
      <c r="C14048" s="39"/>
      <c r="D14048" s="39"/>
      <c r="E14048" s="40"/>
      <c r="F14048" s="41" t="str">
        <f aca="false">IF(A14048="","",INDEX(Assumptions!$B$16:$B$18,MATCH(C14048,Assumptions!$A$16:$A$18,0)))</f>
        <v/>
      </c>
      <c r="G14048" s="42" t="str">
        <f aca="false">IF(A14048="","",WORKDAY(B14048,F14048))</f>
        <v/>
      </c>
    </row>
    <row r="14049" customFormat="false" ht="15" hidden="false" customHeight="false" outlineLevel="0" collapsed="false">
      <c r="A14049" s="37"/>
      <c r="B14049" s="38"/>
      <c r="C14049" s="39"/>
      <c r="D14049" s="39"/>
      <c r="E14049" s="40"/>
      <c r="F14049" s="41" t="str">
        <f aca="false">IF(A14049="","",INDEX(Assumptions!$B$16:$B$18,MATCH(C14049,Assumptions!$A$16:$A$18,0)))</f>
        <v/>
      </c>
      <c r="G14049" s="42" t="str">
        <f aca="false">IF(A14049="","",WORKDAY(B14049,F14049))</f>
        <v/>
      </c>
    </row>
    <row r="14050" customFormat="false" ht="15" hidden="false" customHeight="false" outlineLevel="0" collapsed="false">
      <c r="A14050" s="37"/>
      <c r="B14050" s="38"/>
      <c r="C14050" s="39"/>
      <c r="D14050" s="39"/>
      <c r="E14050" s="40"/>
      <c r="F14050" s="41" t="str">
        <f aca="false">IF(A14050="","",INDEX(Assumptions!$B$16:$B$18,MATCH(C14050,Assumptions!$A$16:$A$18,0)))</f>
        <v/>
      </c>
      <c r="G14050" s="42" t="str">
        <f aca="false">IF(A14050="","",WORKDAY(B14050,F14050))</f>
        <v/>
      </c>
    </row>
    <row r="14051" customFormat="false" ht="15" hidden="false" customHeight="false" outlineLevel="0" collapsed="false">
      <c r="A14051" s="37"/>
      <c r="B14051" s="38"/>
      <c r="C14051" s="39"/>
      <c r="D14051" s="39"/>
      <c r="E14051" s="40"/>
      <c r="F14051" s="41" t="str">
        <f aca="false">IF(A14051="","",INDEX(Assumptions!$B$16:$B$18,MATCH(C14051,Assumptions!$A$16:$A$18,0)))</f>
        <v/>
      </c>
      <c r="G14051" s="42" t="str">
        <f aca="false">IF(A14051="","",WORKDAY(B14051,F14051))</f>
        <v/>
      </c>
    </row>
    <row r="14052" customFormat="false" ht="15" hidden="false" customHeight="false" outlineLevel="0" collapsed="false">
      <c r="A14052" s="37"/>
      <c r="B14052" s="38"/>
      <c r="C14052" s="39"/>
      <c r="D14052" s="39"/>
      <c r="E14052" s="40"/>
      <c r="F14052" s="41" t="str">
        <f aca="false">IF(A14052="","",INDEX(Assumptions!$B$16:$B$18,MATCH(C14052,Assumptions!$A$16:$A$18,0)))</f>
        <v/>
      </c>
      <c r="G14052" s="42" t="str">
        <f aca="false">IF(A14052="","",WORKDAY(B14052,F14052))</f>
        <v/>
      </c>
    </row>
    <row r="14053" customFormat="false" ht="15" hidden="false" customHeight="false" outlineLevel="0" collapsed="false">
      <c r="A14053" s="37"/>
      <c r="B14053" s="38"/>
      <c r="C14053" s="39"/>
      <c r="D14053" s="39"/>
      <c r="E14053" s="40"/>
      <c r="F14053" s="41" t="str">
        <f aca="false">IF(A14053="","",INDEX(Assumptions!$B$16:$B$18,MATCH(C14053,Assumptions!$A$16:$A$18,0)))</f>
        <v/>
      </c>
      <c r="G14053" s="42" t="str">
        <f aca="false">IF(A14053="","",WORKDAY(B14053,F14053))</f>
        <v/>
      </c>
    </row>
    <row r="14054" customFormat="false" ht="15" hidden="false" customHeight="false" outlineLevel="0" collapsed="false">
      <c r="A14054" s="37"/>
      <c r="B14054" s="38"/>
      <c r="C14054" s="39"/>
      <c r="D14054" s="39"/>
      <c r="E14054" s="40"/>
      <c r="F14054" s="41" t="str">
        <f aca="false">IF(A14054="","",INDEX(Assumptions!$B$16:$B$18,MATCH(C14054,Assumptions!$A$16:$A$18,0)))</f>
        <v/>
      </c>
      <c r="G14054" s="42" t="str">
        <f aca="false">IF(A14054="","",WORKDAY(B14054,F14054))</f>
        <v/>
      </c>
    </row>
    <row r="14055" customFormat="false" ht="15" hidden="false" customHeight="false" outlineLevel="0" collapsed="false">
      <c r="A14055" s="37"/>
      <c r="B14055" s="38"/>
      <c r="C14055" s="39"/>
      <c r="D14055" s="39"/>
      <c r="E14055" s="40"/>
      <c r="F14055" s="41" t="str">
        <f aca="false">IF(A14055="","",INDEX(Assumptions!$B$16:$B$18,MATCH(C14055,Assumptions!$A$16:$A$18,0)))</f>
        <v/>
      </c>
      <c r="G14055" s="42" t="str">
        <f aca="false">IF(A14055="","",WORKDAY(B14055,F14055))</f>
        <v/>
      </c>
    </row>
    <row r="14056" customFormat="false" ht="15" hidden="false" customHeight="false" outlineLevel="0" collapsed="false">
      <c r="A14056" s="37"/>
      <c r="B14056" s="38"/>
      <c r="C14056" s="39"/>
      <c r="D14056" s="39"/>
      <c r="E14056" s="40"/>
      <c r="F14056" s="41" t="str">
        <f aca="false">IF(A14056="","",INDEX(Assumptions!$B$16:$B$18,MATCH(C14056,Assumptions!$A$16:$A$18,0)))</f>
        <v/>
      </c>
      <c r="G14056" s="42" t="str">
        <f aca="false">IF(A14056="","",WORKDAY(B14056,F14056))</f>
        <v/>
      </c>
    </row>
    <row r="14057" customFormat="false" ht="15" hidden="false" customHeight="false" outlineLevel="0" collapsed="false">
      <c r="A14057" s="37"/>
      <c r="B14057" s="38"/>
      <c r="C14057" s="39"/>
      <c r="D14057" s="39"/>
      <c r="E14057" s="40"/>
      <c r="F14057" s="41" t="str">
        <f aca="false">IF(A14057="","",INDEX(Assumptions!$B$16:$B$18,MATCH(C14057,Assumptions!$A$16:$A$18,0)))</f>
        <v/>
      </c>
      <c r="G14057" s="42" t="str">
        <f aca="false">IF(A14057="","",WORKDAY(B14057,F14057))</f>
        <v/>
      </c>
    </row>
    <row r="14058" customFormat="false" ht="15" hidden="false" customHeight="false" outlineLevel="0" collapsed="false">
      <c r="A14058" s="37"/>
      <c r="B14058" s="38"/>
      <c r="C14058" s="39"/>
      <c r="D14058" s="39"/>
      <c r="E14058" s="40"/>
      <c r="F14058" s="41" t="str">
        <f aca="false">IF(A14058="","",INDEX(Assumptions!$B$16:$B$18,MATCH(C14058,Assumptions!$A$16:$A$18,0)))</f>
        <v/>
      </c>
      <c r="G14058" s="42" t="str">
        <f aca="false">IF(A14058="","",WORKDAY(B14058,F14058))</f>
        <v/>
      </c>
    </row>
    <row r="14059" customFormat="false" ht="15" hidden="false" customHeight="false" outlineLevel="0" collapsed="false">
      <c r="A14059" s="37"/>
      <c r="B14059" s="38"/>
      <c r="C14059" s="39"/>
      <c r="D14059" s="39"/>
      <c r="E14059" s="40"/>
      <c r="F14059" s="41" t="str">
        <f aca="false">IF(A14059="","",INDEX(Assumptions!$B$16:$B$18,MATCH(C14059,Assumptions!$A$16:$A$18,0)))</f>
        <v/>
      </c>
      <c r="G14059" s="42" t="str">
        <f aca="false">IF(A14059="","",WORKDAY(B14059,F14059))</f>
        <v/>
      </c>
    </row>
    <row r="14060" customFormat="false" ht="15" hidden="false" customHeight="false" outlineLevel="0" collapsed="false">
      <c r="A14060" s="37"/>
      <c r="B14060" s="38"/>
      <c r="C14060" s="39"/>
      <c r="D14060" s="39"/>
      <c r="E14060" s="40"/>
      <c r="F14060" s="41" t="str">
        <f aca="false">IF(A14060="","",INDEX(Assumptions!$B$16:$B$18,MATCH(C14060,Assumptions!$A$16:$A$18,0)))</f>
        <v/>
      </c>
      <c r="G14060" s="42" t="str">
        <f aca="false">IF(A14060="","",WORKDAY(B14060,F14060))</f>
        <v/>
      </c>
    </row>
    <row r="14061" customFormat="false" ht="15" hidden="false" customHeight="false" outlineLevel="0" collapsed="false">
      <c r="A14061" s="37"/>
      <c r="B14061" s="38"/>
      <c r="C14061" s="39"/>
      <c r="D14061" s="39"/>
      <c r="E14061" s="40"/>
      <c r="F14061" s="41" t="str">
        <f aca="false">IF(A14061="","",INDEX(Assumptions!$B$16:$B$18,MATCH(C14061,Assumptions!$A$16:$A$18,0)))</f>
        <v/>
      </c>
      <c r="G14061" s="42" t="str">
        <f aca="false">IF(A14061="","",WORKDAY(B14061,F14061))</f>
        <v/>
      </c>
    </row>
    <row r="14062" customFormat="false" ht="15" hidden="false" customHeight="false" outlineLevel="0" collapsed="false">
      <c r="A14062" s="37"/>
      <c r="B14062" s="38"/>
      <c r="C14062" s="39"/>
      <c r="D14062" s="39"/>
      <c r="E14062" s="40"/>
      <c r="F14062" s="41" t="str">
        <f aca="false">IF(A14062="","",INDEX(Assumptions!$B$16:$B$18,MATCH(C14062,Assumptions!$A$16:$A$18,0)))</f>
        <v/>
      </c>
      <c r="G14062" s="42" t="str">
        <f aca="false">IF(A14062="","",WORKDAY(B14062,F14062))</f>
        <v/>
      </c>
    </row>
    <row r="14063" customFormat="false" ht="15" hidden="false" customHeight="false" outlineLevel="0" collapsed="false">
      <c r="A14063" s="37"/>
      <c r="B14063" s="38"/>
      <c r="C14063" s="39"/>
      <c r="D14063" s="39"/>
      <c r="E14063" s="40"/>
      <c r="F14063" s="41" t="str">
        <f aca="false">IF(A14063="","",INDEX(Assumptions!$B$16:$B$18,MATCH(C14063,Assumptions!$A$16:$A$18,0)))</f>
        <v/>
      </c>
      <c r="G14063" s="42" t="str">
        <f aca="false">IF(A14063="","",WORKDAY(B14063,F14063))</f>
        <v/>
      </c>
    </row>
    <row r="14064" customFormat="false" ht="15" hidden="false" customHeight="false" outlineLevel="0" collapsed="false">
      <c r="A14064" s="37"/>
      <c r="B14064" s="38"/>
      <c r="C14064" s="39"/>
      <c r="D14064" s="39"/>
      <c r="E14064" s="40"/>
      <c r="F14064" s="41" t="str">
        <f aca="false">IF(A14064="","",INDEX(Assumptions!$B$16:$B$18,MATCH(C14064,Assumptions!$A$16:$A$18,0)))</f>
        <v/>
      </c>
      <c r="G14064" s="42" t="str">
        <f aca="false">IF(A14064="","",WORKDAY(B14064,F14064))</f>
        <v/>
      </c>
    </row>
    <row r="14065" customFormat="false" ht="15" hidden="false" customHeight="false" outlineLevel="0" collapsed="false">
      <c r="A14065" s="37"/>
      <c r="B14065" s="38"/>
      <c r="C14065" s="39"/>
      <c r="D14065" s="39"/>
      <c r="E14065" s="40"/>
      <c r="F14065" s="41" t="str">
        <f aca="false">IF(A14065="","",INDEX(Assumptions!$B$16:$B$18,MATCH(C14065,Assumptions!$A$16:$A$18,0)))</f>
        <v/>
      </c>
      <c r="G14065" s="42" t="str">
        <f aca="false">IF(A14065="","",WORKDAY(B14065,F14065))</f>
        <v/>
      </c>
    </row>
    <row r="14066" customFormat="false" ht="15" hidden="false" customHeight="false" outlineLevel="0" collapsed="false">
      <c r="A14066" s="37"/>
      <c r="B14066" s="38"/>
      <c r="C14066" s="39"/>
      <c r="D14066" s="39"/>
      <c r="E14066" s="40"/>
      <c r="F14066" s="41" t="str">
        <f aca="false">IF(A14066="","",INDEX(Assumptions!$B$16:$B$18,MATCH(C14066,Assumptions!$A$16:$A$18,0)))</f>
        <v/>
      </c>
      <c r="G14066" s="42" t="str">
        <f aca="false">IF(A14066="","",WORKDAY(B14066,F14066))</f>
        <v/>
      </c>
    </row>
    <row r="14067" customFormat="false" ht="15" hidden="false" customHeight="false" outlineLevel="0" collapsed="false">
      <c r="A14067" s="37"/>
      <c r="B14067" s="38"/>
      <c r="C14067" s="39"/>
      <c r="D14067" s="39"/>
      <c r="E14067" s="40"/>
      <c r="F14067" s="41" t="str">
        <f aca="false">IF(A14067="","",INDEX(Assumptions!$B$16:$B$18,MATCH(C14067,Assumptions!$A$16:$A$18,0)))</f>
        <v/>
      </c>
      <c r="G14067" s="42" t="str">
        <f aca="false">IF(A14067="","",WORKDAY(B14067,F14067))</f>
        <v/>
      </c>
    </row>
    <row r="14068" customFormat="false" ht="15" hidden="false" customHeight="false" outlineLevel="0" collapsed="false">
      <c r="A14068" s="37"/>
      <c r="B14068" s="38"/>
      <c r="C14068" s="39"/>
      <c r="D14068" s="39"/>
      <c r="E14068" s="40"/>
      <c r="F14068" s="41" t="str">
        <f aca="false">IF(A14068="","",INDEX(Assumptions!$B$16:$B$18,MATCH(C14068,Assumptions!$A$16:$A$18,0)))</f>
        <v/>
      </c>
      <c r="G14068" s="42" t="str">
        <f aca="false">IF(A14068="","",WORKDAY(B14068,F14068))</f>
        <v/>
      </c>
    </row>
    <row r="14069" customFormat="false" ht="15" hidden="false" customHeight="false" outlineLevel="0" collapsed="false">
      <c r="A14069" s="37"/>
      <c r="B14069" s="38"/>
      <c r="C14069" s="39"/>
      <c r="D14069" s="39"/>
      <c r="E14069" s="40"/>
      <c r="F14069" s="41" t="str">
        <f aca="false">IF(A14069="","",INDEX(Assumptions!$B$16:$B$18,MATCH(C14069,Assumptions!$A$16:$A$18,0)))</f>
        <v/>
      </c>
      <c r="G14069" s="42" t="str">
        <f aca="false">IF(A14069="","",WORKDAY(B14069,F14069))</f>
        <v/>
      </c>
    </row>
    <row r="14070" customFormat="false" ht="15" hidden="false" customHeight="false" outlineLevel="0" collapsed="false">
      <c r="A14070" s="37"/>
      <c r="B14070" s="38"/>
      <c r="C14070" s="39"/>
      <c r="D14070" s="39"/>
      <c r="E14070" s="40"/>
      <c r="F14070" s="41" t="str">
        <f aca="false">IF(A14070="","",INDEX(Assumptions!$B$16:$B$18,MATCH(C14070,Assumptions!$A$16:$A$18,0)))</f>
        <v/>
      </c>
      <c r="G14070" s="42" t="str">
        <f aca="false">IF(A14070="","",WORKDAY(B14070,F14070))</f>
        <v/>
      </c>
    </row>
    <row r="14071" customFormat="false" ht="15" hidden="false" customHeight="false" outlineLevel="0" collapsed="false">
      <c r="A14071" s="37"/>
      <c r="B14071" s="38"/>
      <c r="C14071" s="39"/>
      <c r="D14071" s="39"/>
      <c r="E14071" s="40"/>
      <c r="F14071" s="41" t="str">
        <f aca="false">IF(A14071="","",INDEX(Assumptions!$B$16:$B$18,MATCH(C14071,Assumptions!$A$16:$A$18,0)))</f>
        <v/>
      </c>
      <c r="G14071" s="42" t="str">
        <f aca="false">IF(A14071="","",WORKDAY(B14071,F14071))</f>
        <v/>
      </c>
    </row>
    <row r="14072" customFormat="false" ht="15" hidden="false" customHeight="false" outlineLevel="0" collapsed="false">
      <c r="A14072" s="37"/>
      <c r="B14072" s="38"/>
      <c r="C14072" s="39"/>
      <c r="D14072" s="39"/>
      <c r="E14072" s="40"/>
      <c r="F14072" s="41" t="str">
        <f aca="false">IF(A14072="","",INDEX(Assumptions!$B$16:$B$18,MATCH(C14072,Assumptions!$A$16:$A$18,0)))</f>
        <v/>
      </c>
      <c r="G14072" s="42" t="str">
        <f aca="false">IF(A14072="","",WORKDAY(B14072,F14072))</f>
        <v/>
      </c>
    </row>
    <row r="14073" customFormat="false" ht="15" hidden="false" customHeight="false" outlineLevel="0" collapsed="false">
      <c r="A14073" s="37"/>
      <c r="B14073" s="38"/>
      <c r="C14073" s="39"/>
      <c r="D14073" s="39"/>
      <c r="E14073" s="40"/>
      <c r="F14073" s="41" t="str">
        <f aca="false">IF(A14073="","",INDEX(Assumptions!$B$16:$B$18,MATCH(C14073,Assumptions!$A$16:$A$18,0)))</f>
        <v/>
      </c>
      <c r="G14073" s="42" t="str">
        <f aca="false">IF(A14073="","",WORKDAY(B14073,F14073))</f>
        <v/>
      </c>
    </row>
    <row r="14074" customFormat="false" ht="15" hidden="false" customHeight="false" outlineLevel="0" collapsed="false">
      <c r="A14074" s="37"/>
      <c r="B14074" s="38"/>
      <c r="C14074" s="39"/>
      <c r="D14074" s="39"/>
      <c r="E14074" s="40"/>
      <c r="F14074" s="41" t="str">
        <f aca="false">IF(A14074="","",INDEX(Assumptions!$B$16:$B$18,MATCH(C14074,Assumptions!$A$16:$A$18,0)))</f>
        <v/>
      </c>
      <c r="G14074" s="42" t="str">
        <f aca="false">IF(A14074="","",WORKDAY(B14074,F14074))</f>
        <v/>
      </c>
    </row>
    <row r="14075" customFormat="false" ht="15" hidden="false" customHeight="false" outlineLevel="0" collapsed="false">
      <c r="A14075" s="37"/>
      <c r="B14075" s="38"/>
      <c r="C14075" s="39"/>
      <c r="D14075" s="39"/>
      <c r="E14075" s="40"/>
      <c r="F14075" s="41" t="str">
        <f aca="false">IF(A14075="","",INDEX(Assumptions!$B$16:$B$18,MATCH(C14075,Assumptions!$A$16:$A$18,0)))</f>
        <v/>
      </c>
      <c r="G14075" s="42" t="str">
        <f aca="false">IF(A14075="","",WORKDAY(B14075,F14075))</f>
        <v/>
      </c>
    </row>
    <row r="14076" customFormat="false" ht="15" hidden="false" customHeight="false" outlineLevel="0" collapsed="false">
      <c r="A14076" s="37"/>
      <c r="B14076" s="38"/>
      <c r="C14076" s="39"/>
      <c r="D14076" s="39"/>
      <c r="E14076" s="40"/>
      <c r="F14076" s="41" t="str">
        <f aca="false">IF(A14076="","",INDEX(Assumptions!$B$16:$B$18,MATCH(C14076,Assumptions!$A$16:$A$18,0)))</f>
        <v/>
      </c>
      <c r="G14076" s="42" t="str">
        <f aca="false">IF(A14076="","",WORKDAY(B14076,F14076))</f>
        <v/>
      </c>
    </row>
    <row r="14077" customFormat="false" ht="15" hidden="false" customHeight="false" outlineLevel="0" collapsed="false">
      <c r="A14077" s="37"/>
      <c r="B14077" s="38"/>
      <c r="C14077" s="39"/>
      <c r="D14077" s="39"/>
      <c r="E14077" s="40"/>
      <c r="F14077" s="41" t="str">
        <f aca="false">IF(A14077="","",INDEX(Assumptions!$B$16:$B$18,MATCH(C14077,Assumptions!$A$16:$A$18,0)))</f>
        <v/>
      </c>
      <c r="G14077" s="42" t="str">
        <f aca="false">IF(A14077="","",WORKDAY(B14077,F14077))</f>
        <v/>
      </c>
    </row>
    <row r="14078" customFormat="false" ht="15" hidden="false" customHeight="false" outlineLevel="0" collapsed="false">
      <c r="A14078" s="37"/>
      <c r="B14078" s="38"/>
      <c r="C14078" s="39"/>
      <c r="D14078" s="39"/>
      <c r="E14078" s="40"/>
      <c r="F14078" s="41" t="str">
        <f aca="false">IF(A14078="","",INDEX(Assumptions!$B$16:$B$18,MATCH(C14078,Assumptions!$A$16:$A$18,0)))</f>
        <v/>
      </c>
      <c r="G14078" s="42" t="str">
        <f aca="false">IF(A14078="","",WORKDAY(B14078,F14078))</f>
        <v/>
      </c>
    </row>
    <row r="14079" customFormat="false" ht="15" hidden="false" customHeight="false" outlineLevel="0" collapsed="false">
      <c r="A14079" s="37"/>
      <c r="B14079" s="38"/>
      <c r="C14079" s="39"/>
      <c r="D14079" s="39"/>
      <c r="E14079" s="40"/>
      <c r="F14079" s="41" t="str">
        <f aca="false">IF(A14079="","",INDEX(Assumptions!$B$16:$B$18,MATCH(C14079,Assumptions!$A$16:$A$18,0)))</f>
        <v/>
      </c>
      <c r="G14079" s="42" t="str">
        <f aca="false">IF(A14079="","",WORKDAY(B14079,F14079))</f>
        <v/>
      </c>
    </row>
    <row r="14080" customFormat="false" ht="15" hidden="false" customHeight="false" outlineLevel="0" collapsed="false">
      <c r="A14080" s="37"/>
      <c r="B14080" s="38"/>
      <c r="C14080" s="39"/>
      <c r="D14080" s="39"/>
      <c r="E14080" s="40"/>
      <c r="F14080" s="41" t="str">
        <f aca="false">IF(A14080="","",INDEX(Assumptions!$B$16:$B$18,MATCH(C14080,Assumptions!$A$16:$A$18,0)))</f>
        <v/>
      </c>
      <c r="G14080" s="42" t="str">
        <f aca="false">IF(A14080="","",WORKDAY(B14080,F14080))</f>
        <v/>
      </c>
    </row>
    <row r="14081" customFormat="false" ht="15" hidden="false" customHeight="false" outlineLevel="0" collapsed="false">
      <c r="A14081" s="37"/>
      <c r="B14081" s="38"/>
      <c r="C14081" s="39"/>
      <c r="D14081" s="39"/>
      <c r="E14081" s="40"/>
      <c r="F14081" s="41" t="str">
        <f aca="false">IF(A14081="","",INDEX(Assumptions!$B$16:$B$18,MATCH(C14081,Assumptions!$A$16:$A$18,0)))</f>
        <v/>
      </c>
      <c r="G14081" s="42" t="str">
        <f aca="false">IF(A14081="","",WORKDAY(B14081,F14081))</f>
        <v/>
      </c>
    </row>
    <row r="14082" customFormat="false" ht="15" hidden="false" customHeight="false" outlineLevel="0" collapsed="false">
      <c r="A14082" s="37"/>
      <c r="B14082" s="38"/>
      <c r="C14082" s="39"/>
      <c r="D14082" s="39"/>
      <c r="E14082" s="40"/>
      <c r="F14082" s="41" t="str">
        <f aca="false">IF(A14082="","",INDEX(Assumptions!$B$16:$B$18,MATCH(C14082,Assumptions!$A$16:$A$18,0)))</f>
        <v/>
      </c>
      <c r="G14082" s="42" t="str">
        <f aca="false">IF(A14082="","",WORKDAY(B14082,F14082))</f>
        <v/>
      </c>
    </row>
    <row r="14083" customFormat="false" ht="15" hidden="false" customHeight="false" outlineLevel="0" collapsed="false">
      <c r="A14083" s="37"/>
      <c r="B14083" s="38"/>
      <c r="C14083" s="39"/>
      <c r="D14083" s="39"/>
      <c r="E14083" s="40"/>
      <c r="F14083" s="41" t="str">
        <f aca="false">IF(A14083="","",INDEX(Assumptions!$B$16:$B$18,MATCH(C14083,Assumptions!$A$16:$A$18,0)))</f>
        <v/>
      </c>
      <c r="G14083" s="42" t="str">
        <f aca="false">IF(A14083="","",WORKDAY(B14083,F14083))</f>
        <v/>
      </c>
    </row>
    <row r="14084" customFormat="false" ht="15" hidden="false" customHeight="false" outlineLevel="0" collapsed="false">
      <c r="A14084" s="37"/>
      <c r="B14084" s="38"/>
      <c r="C14084" s="39"/>
      <c r="D14084" s="39"/>
      <c r="E14084" s="40"/>
      <c r="F14084" s="41" t="str">
        <f aca="false">IF(A14084="","",INDEX(Assumptions!$B$16:$B$18,MATCH(C14084,Assumptions!$A$16:$A$18,0)))</f>
        <v/>
      </c>
      <c r="G14084" s="42" t="str">
        <f aca="false">IF(A14084="","",WORKDAY(B14084,F14084))</f>
        <v/>
      </c>
    </row>
    <row r="14085" customFormat="false" ht="15" hidden="false" customHeight="false" outlineLevel="0" collapsed="false">
      <c r="A14085" s="37"/>
      <c r="B14085" s="38"/>
      <c r="C14085" s="39"/>
      <c r="D14085" s="39"/>
      <c r="E14085" s="40"/>
      <c r="F14085" s="41" t="str">
        <f aca="false">IF(A14085="","",INDEX(Assumptions!$B$16:$B$18,MATCH(C14085,Assumptions!$A$16:$A$18,0)))</f>
        <v/>
      </c>
      <c r="G14085" s="42" t="str">
        <f aca="false">IF(A14085="","",WORKDAY(B14085,F14085))</f>
        <v/>
      </c>
    </row>
    <row r="14086" customFormat="false" ht="15" hidden="false" customHeight="false" outlineLevel="0" collapsed="false">
      <c r="A14086" s="37"/>
      <c r="B14086" s="38"/>
      <c r="C14086" s="39"/>
      <c r="D14086" s="39"/>
      <c r="E14086" s="40"/>
      <c r="F14086" s="41" t="str">
        <f aca="false">IF(A14086="","",INDEX(Assumptions!$B$16:$B$18,MATCH(C14086,Assumptions!$A$16:$A$18,0)))</f>
        <v/>
      </c>
      <c r="G14086" s="42" t="str">
        <f aca="false">IF(A14086="","",WORKDAY(B14086,F14086))</f>
        <v/>
      </c>
    </row>
    <row r="14087" customFormat="false" ht="15" hidden="false" customHeight="false" outlineLevel="0" collapsed="false">
      <c r="A14087" s="37"/>
      <c r="B14087" s="38"/>
      <c r="C14087" s="39"/>
      <c r="D14087" s="39"/>
      <c r="E14087" s="40"/>
      <c r="F14087" s="41" t="str">
        <f aca="false">IF(A14087="","",INDEX(Assumptions!$B$16:$B$18,MATCH(C14087,Assumptions!$A$16:$A$18,0)))</f>
        <v/>
      </c>
      <c r="G14087" s="42" t="str">
        <f aca="false">IF(A14087="","",WORKDAY(B14087,F14087))</f>
        <v/>
      </c>
    </row>
    <row r="14088" customFormat="false" ht="15" hidden="false" customHeight="false" outlineLevel="0" collapsed="false">
      <c r="A14088" s="37"/>
      <c r="B14088" s="38"/>
      <c r="C14088" s="39"/>
      <c r="D14088" s="39"/>
      <c r="E14088" s="40"/>
      <c r="F14088" s="41" t="str">
        <f aca="false">IF(A14088="","",INDEX(Assumptions!$B$16:$B$18,MATCH(C14088,Assumptions!$A$16:$A$18,0)))</f>
        <v/>
      </c>
      <c r="G14088" s="42" t="str">
        <f aca="false">IF(A14088="","",WORKDAY(B14088,F14088))</f>
        <v/>
      </c>
    </row>
    <row r="14089" customFormat="false" ht="15" hidden="false" customHeight="false" outlineLevel="0" collapsed="false">
      <c r="A14089" s="37"/>
      <c r="B14089" s="38"/>
      <c r="C14089" s="39"/>
      <c r="D14089" s="39"/>
      <c r="E14089" s="40"/>
      <c r="F14089" s="41" t="str">
        <f aca="false">IF(A14089="","",INDEX(Assumptions!$B$16:$B$18,MATCH(C14089,Assumptions!$A$16:$A$18,0)))</f>
        <v/>
      </c>
      <c r="G14089" s="42" t="str">
        <f aca="false">IF(A14089="","",WORKDAY(B14089,F14089))</f>
        <v/>
      </c>
    </row>
    <row r="14090" customFormat="false" ht="15" hidden="false" customHeight="false" outlineLevel="0" collapsed="false">
      <c r="A14090" s="37"/>
      <c r="B14090" s="38"/>
      <c r="C14090" s="39"/>
      <c r="D14090" s="39"/>
      <c r="E14090" s="40"/>
      <c r="F14090" s="41" t="str">
        <f aca="false">IF(A14090="","",INDEX(Assumptions!$B$16:$B$18,MATCH(C14090,Assumptions!$A$16:$A$18,0)))</f>
        <v/>
      </c>
      <c r="G14090" s="42" t="str">
        <f aca="false">IF(A14090="","",WORKDAY(B14090,F14090))</f>
        <v/>
      </c>
    </row>
    <row r="14091" customFormat="false" ht="15" hidden="false" customHeight="false" outlineLevel="0" collapsed="false">
      <c r="A14091" s="37"/>
      <c r="B14091" s="38"/>
      <c r="C14091" s="39"/>
      <c r="D14091" s="39"/>
      <c r="E14091" s="40"/>
      <c r="F14091" s="41" t="str">
        <f aca="false">IF(A14091="","",INDEX(Assumptions!$B$16:$B$18,MATCH(C14091,Assumptions!$A$16:$A$18,0)))</f>
        <v/>
      </c>
      <c r="G14091" s="42" t="str">
        <f aca="false">IF(A14091="","",WORKDAY(B14091,F14091))</f>
        <v/>
      </c>
    </row>
    <row r="14092" customFormat="false" ht="15" hidden="false" customHeight="false" outlineLevel="0" collapsed="false">
      <c r="A14092" s="37"/>
      <c r="B14092" s="38"/>
      <c r="C14092" s="39"/>
      <c r="D14092" s="39"/>
      <c r="E14092" s="40"/>
      <c r="F14092" s="41" t="str">
        <f aca="false">IF(A14092="","",INDEX(Assumptions!$B$16:$B$18,MATCH(C14092,Assumptions!$A$16:$A$18,0)))</f>
        <v/>
      </c>
      <c r="G14092" s="42" t="str">
        <f aca="false">IF(A14092="","",WORKDAY(B14092,F14092))</f>
        <v/>
      </c>
    </row>
    <row r="14093" customFormat="false" ht="15" hidden="false" customHeight="false" outlineLevel="0" collapsed="false">
      <c r="A14093" s="37"/>
      <c r="B14093" s="38"/>
      <c r="C14093" s="39"/>
      <c r="D14093" s="39"/>
      <c r="E14093" s="40"/>
      <c r="F14093" s="41" t="str">
        <f aca="false">IF(A14093="","",INDEX(Assumptions!$B$16:$B$18,MATCH(C14093,Assumptions!$A$16:$A$18,0)))</f>
        <v/>
      </c>
      <c r="G14093" s="42" t="str">
        <f aca="false">IF(A14093="","",WORKDAY(B14093,F14093))</f>
        <v/>
      </c>
    </row>
    <row r="14094" customFormat="false" ht="15" hidden="false" customHeight="false" outlineLevel="0" collapsed="false">
      <c r="A14094" s="37"/>
      <c r="B14094" s="38"/>
      <c r="C14094" s="39"/>
      <c r="D14094" s="39"/>
      <c r="E14094" s="40"/>
      <c r="F14094" s="41" t="str">
        <f aca="false">IF(A14094="","",INDEX(Assumptions!$B$16:$B$18,MATCH(C14094,Assumptions!$A$16:$A$18,0)))</f>
        <v/>
      </c>
      <c r="G14094" s="42" t="str">
        <f aca="false">IF(A14094="","",WORKDAY(B14094,F14094))</f>
        <v/>
      </c>
    </row>
    <row r="14095" customFormat="false" ht="15" hidden="false" customHeight="false" outlineLevel="0" collapsed="false">
      <c r="A14095" s="37"/>
      <c r="B14095" s="38"/>
      <c r="C14095" s="39"/>
      <c r="D14095" s="39"/>
      <c r="E14095" s="40"/>
      <c r="F14095" s="41" t="str">
        <f aca="false">IF(A14095="","",INDEX(Assumptions!$B$16:$B$18,MATCH(C14095,Assumptions!$A$16:$A$18,0)))</f>
        <v/>
      </c>
      <c r="G14095" s="42" t="str">
        <f aca="false">IF(A14095="","",WORKDAY(B14095,F14095))</f>
        <v/>
      </c>
    </row>
    <row r="14096" customFormat="false" ht="15" hidden="false" customHeight="false" outlineLevel="0" collapsed="false">
      <c r="A14096" s="37"/>
      <c r="B14096" s="38"/>
      <c r="C14096" s="39"/>
      <c r="D14096" s="39"/>
      <c r="E14096" s="40"/>
      <c r="F14096" s="41" t="str">
        <f aca="false">IF(A14096="","",INDEX(Assumptions!$B$16:$B$18,MATCH(C14096,Assumptions!$A$16:$A$18,0)))</f>
        <v/>
      </c>
      <c r="G14096" s="42" t="str">
        <f aca="false">IF(A14096="","",WORKDAY(B14096,F14096))</f>
        <v/>
      </c>
    </row>
    <row r="14097" customFormat="false" ht="15" hidden="false" customHeight="false" outlineLevel="0" collapsed="false">
      <c r="A14097" s="37"/>
      <c r="B14097" s="38"/>
      <c r="C14097" s="39"/>
      <c r="D14097" s="39"/>
      <c r="E14097" s="40"/>
      <c r="F14097" s="41" t="str">
        <f aca="false">IF(A14097="","",INDEX(Assumptions!$B$16:$B$18,MATCH(C14097,Assumptions!$A$16:$A$18,0)))</f>
        <v/>
      </c>
      <c r="G14097" s="42" t="str">
        <f aca="false">IF(A14097="","",WORKDAY(B14097,F14097))</f>
        <v/>
      </c>
    </row>
    <row r="14098" customFormat="false" ht="15" hidden="false" customHeight="false" outlineLevel="0" collapsed="false">
      <c r="A14098" s="37"/>
      <c r="B14098" s="38"/>
      <c r="C14098" s="39"/>
      <c r="D14098" s="39"/>
      <c r="E14098" s="40"/>
      <c r="F14098" s="41" t="str">
        <f aca="false">IF(A14098="","",INDEX(Assumptions!$B$16:$B$18,MATCH(C14098,Assumptions!$A$16:$A$18,0)))</f>
        <v/>
      </c>
      <c r="G14098" s="42" t="str">
        <f aca="false">IF(A14098="","",WORKDAY(B14098,F14098))</f>
        <v/>
      </c>
    </row>
    <row r="14099" customFormat="false" ht="15" hidden="false" customHeight="false" outlineLevel="0" collapsed="false">
      <c r="A14099" s="37"/>
      <c r="B14099" s="38"/>
      <c r="C14099" s="39"/>
      <c r="D14099" s="39"/>
      <c r="E14099" s="40"/>
      <c r="F14099" s="41" t="str">
        <f aca="false">IF(A14099="","",INDEX(Assumptions!$B$16:$B$18,MATCH(C14099,Assumptions!$A$16:$A$18,0)))</f>
        <v/>
      </c>
      <c r="G14099" s="42" t="str">
        <f aca="false">IF(A14099="","",WORKDAY(B14099,F14099))</f>
        <v/>
      </c>
    </row>
    <row r="14100" customFormat="false" ht="15" hidden="false" customHeight="false" outlineLevel="0" collapsed="false">
      <c r="A14100" s="37"/>
      <c r="B14100" s="38"/>
      <c r="C14100" s="39"/>
      <c r="D14100" s="39"/>
      <c r="E14100" s="40"/>
      <c r="F14100" s="41" t="str">
        <f aca="false">IF(A14100="","",INDEX(Assumptions!$B$16:$B$18,MATCH(C14100,Assumptions!$A$16:$A$18,0)))</f>
        <v/>
      </c>
      <c r="G14100" s="42" t="str">
        <f aca="false">IF(A14100="","",WORKDAY(B14100,F14100))</f>
        <v/>
      </c>
    </row>
    <row r="14101" customFormat="false" ht="15" hidden="false" customHeight="false" outlineLevel="0" collapsed="false">
      <c r="A14101" s="37"/>
      <c r="B14101" s="38"/>
      <c r="C14101" s="39"/>
      <c r="D14101" s="39"/>
      <c r="E14101" s="40"/>
      <c r="F14101" s="41" t="str">
        <f aca="false">IF(A14101="","",INDEX(Assumptions!$B$16:$B$18,MATCH(C14101,Assumptions!$A$16:$A$18,0)))</f>
        <v/>
      </c>
      <c r="G14101" s="42" t="str">
        <f aca="false">IF(A14101="","",WORKDAY(B14101,F14101))</f>
        <v/>
      </c>
    </row>
    <row r="14102" customFormat="false" ht="15" hidden="false" customHeight="false" outlineLevel="0" collapsed="false">
      <c r="A14102" s="37"/>
      <c r="B14102" s="38"/>
      <c r="C14102" s="39"/>
      <c r="D14102" s="39"/>
      <c r="E14102" s="40"/>
      <c r="F14102" s="41" t="str">
        <f aca="false">IF(A14102="","",INDEX(Assumptions!$B$16:$B$18,MATCH(C14102,Assumptions!$A$16:$A$18,0)))</f>
        <v/>
      </c>
      <c r="G14102" s="42" t="str">
        <f aca="false">IF(A14102="","",WORKDAY(B14102,F14102))</f>
        <v/>
      </c>
    </row>
    <row r="14103" customFormat="false" ht="15" hidden="false" customHeight="false" outlineLevel="0" collapsed="false">
      <c r="A14103" s="37"/>
      <c r="B14103" s="38"/>
      <c r="C14103" s="39"/>
      <c r="D14103" s="39"/>
      <c r="E14103" s="40"/>
      <c r="F14103" s="41" t="str">
        <f aca="false">IF(A14103="","",INDEX(Assumptions!$B$16:$B$18,MATCH(C14103,Assumptions!$A$16:$A$18,0)))</f>
        <v/>
      </c>
      <c r="G14103" s="42" t="str">
        <f aca="false">IF(A14103="","",WORKDAY(B14103,F14103))</f>
        <v/>
      </c>
    </row>
    <row r="14104" customFormat="false" ht="15" hidden="false" customHeight="false" outlineLevel="0" collapsed="false">
      <c r="A14104" s="37"/>
      <c r="B14104" s="38"/>
      <c r="C14104" s="39"/>
      <c r="D14104" s="39"/>
      <c r="E14104" s="40"/>
      <c r="F14104" s="41" t="str">
        <f aca="false">IF(A14104="","",INDEX(Assumptions!$B$16:$B$18,MATCH(C14104,Assumptions!$A$16:$A$18,0)))</f>
        <v/>
      </c>
      <c r="G14104" s="42" t="str">
        <f aca="false">IF(A14104="","",WORKDAY(B14104,F14104))</f>
        <v/>
      </c>
    </row>
    <row r="14105" customFormat="false" ht="15" hidden="false" customHeight="false" outlineLevel="0" collapsed="false">
      <c r="A14105" s="37"/>
      <c r="B14105" s="38"/>
      <c r="C14105" s="39"/>
      <c r="D14105" s="39"/>
      <c r="E14105" s="40"/>
      <c r="F14105" s="41" t="str">
        <f aca="false">IF(A14105="","",INDEX(Assumptions!$B$16:$B$18,MATCH(C14105,Assumptions!$A$16:$A$18,0)))</f>
        <v/>
      </c>
      <c r="G14105" s="42" t="str">
        <f aca="false">IF(A14105="","",WORKDAY(B14105,F14105))</f>
        <v/>
      </c>
    </row>
    <row r="14106" customFormat="false" ht="15" hidden="false" customHeight="false" outlineLevel="0" collapsed="false">
      <c r="A14106" s="37"/>
      <c r="B14106" s="38"/>
      <c r="C14106" s="39"/>
      <c r="D14106" s="39"/>
      <c r="E14106" s="40"/>
      <c r="F14106" s="41" t="str">
        <f aca="false">IF(A14106="","",INDEX(Assumptions!$B$16:$B$18,MATCH(C14106,Assumptions!$A$16:$A$18,0)))</f>
        <v/>
      </c>
      <c r="G14106" s="42" t="str">
        <f aca="false">IF(A14106="","",WORKDAY(B14106,F14106))</f>
        <v/>
      </c>
    </row>
    <row r="14107" customFormat="false" ht="15" hidden="false" customHeight="false" outlineLevel="0" collapsed="false">
      <c r="A14107" s="37"/>
      <c r="B14107" s="38"/>
      <c r="C14107" s="39"/>
      <c r="D14107" s="39"/>
      <c r="E14107" s="40"/>
      <c r="F14107" s="41" t="str">
        <f aca="false">IF(A14107="","",INDEX(Assumptions!$B$16:$B$18,MATCH(C14107,Assumptions!$A$16:$A$18,0)))</f>
        <v/>
      </c>
      <c r="G14107" s="42" t="str">
        <f aca="false">IF(A14107="","",WORKDAY(B14107,F14107))</f>
        <v/>
      </c>
    </row>
    <row r="14108" customFormat="false" ht="15" hidden="false" customHeight="false" outlineLevel="0" collapsed="false">
      <c r="A14108" s="37"/>
      <c r="B14108" s="38"/>
      <c r="C14108" s="39"/>
      <c r="D14108" s="39"/>
      <c r="E14108" s="40"/>
      <c r="F14108" s="41" t="str">
        <f aca="false">IF(A14108="","",INDEX(Assumptions!$B$16:$B$18,MATCH(C14108,Assumptions!$A$16:$A$18,0)))</f>
        <v/>
      </c>
      <c r="G14108" s="42" t="str">
        <f aca="false">IF(A14108="","",WORKDAY(B14108,F14108))</f>
        <v/>
      </c>
    </row>
    <row r="14109" customFormat="false" ht="15" hidden="false" customHeight="false" outlineLevel="0" collapsed="false">
      <c r="A14109" s="37"/>
      <c r="B14109" s="38"/>
      <c r="C14109" s="39"/>
      <c r="D14109" s="39"/>
      <c r="E14109" s="40"/>
      <c r="F14109" s="41" t="str">
        <f aca="false">IF(A14109="","",INDEX(Assumptions!$B$16:$B$18,MATCH(C14109,Assumptions!$A$16:$A$18,0)))</f>
        <v/>
      </c>
      <c r="G14109" s="42" t="str">
        <f aca="false">IF(A14109="","",WORKDAY(B14109,F14109))</f>
        <v/>
      </c>
    </row>
    <row r="14110" customFormat="false" ht="15" hidden="false" customHeight="false" outlineLevel="0" collapsed="false">
      <c r="A14110" s="37"/>
      <c r="B14110" s="38"/>
      <c r="C14110" s="39"/>
      <c r="D14110" s="39"/>
      <c r="E14110" s="40"/>
      <c r="F14110" s="41" t="str">
        <f aca="false">IF(A14110="","",INDEX(Assumptions!$B$16:$B$18,MATCH(C14110,Assumptions!$A$16:$A$18,0)))</f>
        <v/>
      </c>
      <c r="G14110" s="42" t="str">
        <f aca="false">IF(A14110="","",WORKDAY(B14110,F14110))</f>
        <v/>
      </c>
    </row>
    <row r="14111" customFormat="false" ht="15" hidden="false" customHeight="false" outlineLevel="0" collapsed="false">
      <c r="A14111" s="37"/>
      <c r="B14111" s="38"/>
      <c r="C14111" s="39"/>
      <c r="D14111" s="39"/>
      <c r="E14111" s="40"/>
      <c r="F14111" s="41" t="str">
        <f aca="false">IF(A14111="","",INDEX(Assumptions!$B$16:$B$18,MATCH(C14111,Assumptions!$A$16:$A$18,0)))</f>
        <v/>
      </c>
      <c r="G14111" s="42" t="str">
        <f aca="false">IF(A14111="","",WORKDAY(B14111,F14111))</f>
        <v/>
      </c>
    </row>
    <row r="14112" customFormat="false" ht="15" hidden="false" customHeight="false" outlineLevel="0" collapsed="false">
      <c r="A14112" s="37"/>
      <c r="B14112" s="38"/>
      <c r="C14112" s="39"/>
      <c r="D14112" s="39"/>
      <c r="E14112" s="40"/>
      <c r="F14112" s="41" t="str">
        <f aca="false">IF(A14112="","",INDEX(Assumptions!$B$16:$B$18,MATCH(C14112,Assumptions!$A$16:$A$18,0)))</f>
        <v/>
      </c>
      <c r="G14112" s="42" t="str">
        <f aca="false">IF(A14112="","",WORKDAY(B14112,F14112))</f>
        <v/>
      </c>
    </row>
    <row r="14113" customFormat="false" ht="15" hidden="false" customHeight="false" outlineLevel="0" collapsed="false">
      <c r="A14113" s="37"/>
      <c r="B14113" s="38"/>
      <c r="C14113" s="39"/>
      <c r="D14113" s="39"/>
      <c r="E14113" s="40"/>
      <c r="F14113" s="41" t="str">
        <f aca="false">IF(A14113="","",INDEX(Assumptions!$B$16:$B$18,MATCH(C14113,Assumptions!$A$16:$A$18,0)))</f>
        <v/>
      </c>
      <c r="G14113" s="42" t="str">
        <f aca="false">IF(A14113="","",WORKDAY(B14113,F14113))</f>
        <v/>
      </c>
    </row>
    <row r="14114" customFormat="false" ht="15" hidden="false" customHeight="false" outlineLevel="0" collapsed="false">
      <c r="A14114" s="37"/>
      <c r="B14114" s="38"/>
      <c r="C14114" s="39"/>
      <c r="D14114" s="39"/>
      <c r="E14114" s="40"/>
      <c r="F14114" s="41" t="str">
        <f aca="false">IF(A14114="","",INDEX(Assumptions!$B$16:$B$18,MATCH(C14114,Assumptions!$A$16:$A$18,0)))</f>
        <v/>
      </c>
      <c r="G14114" s="42" t="str">
        <f aca="false">IF(A14114="","",WORKDAY(B14114,F14114))</f>
        <v/>
      </c>
    </row>
    <row r="14115" customFormat="false" ht="15" hidden="false" customHeight="false" outlineLevel="0" collapsed="false">
      <c r="A14115" s="37"/>
      <c r="B14115" s="38"/>
      <c r="C14115" s="39"/>
      <c r="D14115" s="39"/>
      <c r="E14115" s="40"/>
      <c r="F14115" s="41" t="str">
        <f aca="false">IF(A14115="","",INDEX(Assumptions!$B$16:$B$18,MATCH(C14115,Assumptions!$A$16:$A$18,0)))</f>
        <v/>
      </c>
      <c r="G14115" s="42" t="str">
        <f aca="false">IF(A14115="","",WORKDAY(B14115,F14115))</f>
        <v/>
      </c>
    </row>
    <row r="14116" customFormat="false" ht="15" hidden="false" customHeight="false" outlineLevel="0" collapsed="false">
      <c r="A14116" s="37"/>
      <c r="B14116" s="38"/>
      <c r="C14116" s="39"/>
      <c r="D14116" s="39"/>
      <c r="E14116" s="40"/>
      <c r="F14116" s="41" t="str">
        <f aca="false">IF(A14116="","",INDEX(Assumptions!$B$16:$B$18,MATCH(C14116,Assumptions!$A$16:$A$18,0)))</f>
        <v/>
      </c>
      <c r="G14116" s="42" t="str">
        <f aca="false">IF(A14116="","",WORKDAY(B14116,F14116))</f>
        <v/>
      </c>
    </row>
    <row r="14117" customFormat="false" ht="15" hidden="false" customHeight="false" outlineLevel="0" collapsed="false">
      <c r="A14117" s="37"/>
      <c r="B14117" s="38"/>
      <c r="C14117" s="39"/>
      <c r="D14117" s="39"/>
      <c r="E14117" s="40"/>
      <c r="F14117" s="41" t="str">
        <f aca="false">IF(A14117="","",INDEX(Assumptions!$B$16:$B$18,MATCH(C14117,Assumptions!$A$16:$A$18,0)))</f>
        <v/>
      </c>
      <c r="G14117" s="42" t="str">
        <f aca="false">IF(A14117="","",WORKDAY(B14117,F14117))</f>
        <v/>
      </c>
    </row>
    <row r="14118" customFormat="false" ht="15" hidden="false" customHeight="false" outlineLevel="0" collapsed="false">
      <c r="A14118" s="37"/>
      <c r="B14118" s="38"/>
      <c r="C14118" s="39"/>
      <c r="D14118" s="39"/>
      <c r="E14118" s="40"/>
      <c r="F14118" s="41" t="str">
        <f aca="false">IF(A14118="","",INDEX(Assumptions!$B$16:$B$18,MATCH(C14118,Assumptions!$A$16:$A$18,0)))</f>
        <v/>
      </c>
      <c r="G14118" s="42" t="str">
        <f aca="false">IF(A14118="","",WORKDAY(B14118,F14118))</f>
        <v/>
      </c>
    </row>
    <row r="14119" customFormat="false" ht="15" hidden="false" customHeight="false" outlineLevel="0" collapsed="false">
      <c r="A14119" s="37"/>
      <c r="B14119" s="38"/>
      <c r="C14119" s="39"/>
      <c r="D14119" s="39"/>
      <c r="E14119" s="40"/>
      <c r="F14119" s="41" t="str">
        <f aca="false">IF(A14119="","",INDEX(Assumptions!$B$16:$B$18,MATCH(C14119,Assumptions!$A$16:$A$18,0)))</f>
        <v/>
      </c>
      <c r="G14119" s="42" t="str">
        <f aca="false">IF(A14119="","",WORKDAY(B14119,F14119))</f>
        <v/>
      </c>
    </row>
    <row r="14120" customFormat="false" ht="15" hidden="false" customHeight="false" outlineLevel="0" collapsed="false">
      <c r="A14120" s="37"/>
      <c r="B14120" s="38"/>
      <c r="C14120" s="39"/>
      <c r="D14120" s="39"/>
      <c r="E14120" s="40"/>
      <c r="F14120" s="41" t="str">
        <f aca="false">IF(A14120="","",INDEX(Assumptions!$B$16:$B$18,MATCH(C14120,Assumptions!$A$16:$A$18,0)))</f>
        <v/>
      </c>
      <c r="G14120" s="42" t="str">
        <f aca="false">IF(A14120="","",WORKDAY(B14120,F14120))</f>
        <v/>
      </c>
    </row>
    <row r="14121" customFormat="false" ht="15" hidden="false" customHeight="false" outlineLevel="0" collapsed="false">
      <c r="A14121" s="37"/>
      <c r="B14121" s="38"/>
      <c r="C14121" s="39"/>
      <c r="D14121" s="39"/>
      <c r="E14121" s="40"/>
      <c r="F14121" s="41" t="str">
        <f aca="false">IF(A14121="","",INDEX(Assumptions!$B$16:$B$18,MATCH(C14121,Assumptions!$A$16:$A$18,0)))</f>
        <v/>
      </c>
      <c r="G14121" s="42" t="str">
        <f aca="false">IF(A14121="","",WORKDAY(B14121,F14121))</f>
        <v/>
      </c>
    </row>
    <row r="14122" customFormat="false" ht="15" hidden="false" customHeight="false" outlineLevel="0" collapsed="false">
      <c r="A14122" s="37"/>
      <c r="B14122" s="38"/>
      <c r="C14122" s="39"/>
      <c r="D14122" s="39"/>
      <c r="E14122" s="40"/>
      <c r="F14122" s="41" t="str">
        <f aca="false">IF(A14122="","",INDEX(Assumptions!$B$16:$B$18,MATCH(C14122,Assumptions!$A$16:$A$18,0)))</f>
        <v/>
      </c>
      <c r="G14122" s="42" t="str">
        <f aca="false">IF(A14122="","",WORKDAY(B14122,F14122))</f>
        <v/>
      </c>
    </row>
    <row r="14123" customFormat="false" ht="15" hidden="false" customHeight="false" outlineLevel="0" collapsed="false">
      <c r="A14123" s="37"/>
      <c r="B14123" s="38"/>
      <c r="C14123" s="39"/>
      <c r="D14123" s="39"/>
      <c r="E14123" s="40"/>
      <c r="F14123" s="41" t="str">
        <f aca="false">IF(A14123="","",INDEX(Assumptions!$B$16:$B$18,MATCH(C14123,Assumptions!$A$16:$A$18,0)))</f>
        <v/>
      </c>
      <c r="G14123" s="42" t="str">
        <f aca="false">IF(A14123="","",WORKDAY(B14123,F14123))</f>
        <v/>
      </c>
    </row>
    <row r="14124" customFormat="false" ht="15" hidden="false" customHeight="false" outlineLevel="0" collapsed="false">
      <c r="A14124" s="37"/>
      <c r="B14124" s="38"/>
      <c r="C14124" s="39"/>
      <c r="D14124" s="39"/>
      <c r="E14124" s="40"/>
      <c r="F14124" s="41" t="str">
        <f aca="false">IF(A14124="","",INDEX(Assumptions!$B$16:$B$18,MATCH(C14124,Assumptions!$A$16:$A$18,0)))</f>
        <v/>
      </c>
      <c r="G14124" s="42" t="str">
        <f aca="false">IF(A14124="","",WORKDAY(B14124,F14124))</f>
        <v/>
      </c>
    </row>
    <row r="14125" customFormat="false" ht="15" hidden="false" customHeight="false" outlineLevel="0" collapsed="false">
      <c r="A14125" s="37"/>
      <c r="B14125" s="38"/>
      <c r="C14125" s="39"/>
      <c r="D14125" s="39"/>
      <c r="E14125" s="40"/>
      <c r="F14125" s="41" t="str">
        <f aca="false">IF(A14125="","",INDEX(Assumptions!$B$16:$B$18,MATCH(C14125,Assumptions!$A$16:$A$18,0)))</f>
        <v/>
      </c>
      <c r="G14125" s="42" t="str">
        <f aca="false">IF(A14125="","",WORKDAY(B14125,F14125))</f>
        <v/>
      </c>
    </row>
    <row r="14126" customFormat="false" ht="15" hidden="false" customHeight="false" outlineLevel="0" collapsed="false">
      <c r="A14126" s="37"/>
      <c r="B14126" s="38"/>
      <c r="C14126" s="39"/>
      <c r="D14126" s="39"/>
      <c r="E14126" s="40"/>
      <c r="F14126" s="41" t="str">
        <f aca="false">IF(A14126="","",INDEX(Assumptions!$B$16:$B$18,MATCH(C14126,Assumptions!$A$16:$A$18,0)))</f>
        <v/>
      </c>
      <c r="G14126" s="42" t="str">
        <f aca="false">IF(A14126="","",WORKDAY(B14126,F14126))</f>
        <v/>
      </c>
    </row>
    <row r="14127" customFormat="false" ht="15" hidden="false" customHeight="false" outlineLevel="0" collapsed="false">
      <c r="A14127" s="37"/>
      <c r="B14127" s="38"/>
      <c r="C14127" s="39"/>
      <c r="D14127" s="39"/>
      <c r="E14127" s="40"/>
      <c r="F14127" s="41" t="str">
        <f aca="false">IF(A14127="","",INDEX(Assumptions!$B$16:$B$18,MATCH(C14127,Assumptions!$A$16:$A$18,0)))</f>
        <v/>
      </c>
      <c r="G14127" s="42" t="str">
        <f aca="false">IF(A14127="","",WORKDAY(B14127,F14127))</f>
        <v/>
      </c>
    </row>
    <row r="14128" customFormat="false" ht="15" hidden="false" customHeight="false" outlineLevel="0" collapsed="false">
      <c r="A14128" s="37"/>
      <c r="B14128" s="38"/>
      <c r="C14128" s="39"/>
      <c r="D14128" s="39"/>
      <c r="E14128" s="40"/>
      <c r="F14128" s="41" t="str">
        <f aca="false">IF(A14128="","",INDEX(Assumptions!$B$16:$B$18,MATCH(C14128,Assumptions!$A$16:$A$18,0)))</f>
        <v/>
      </c>
      <c r="G14128" s="42" t="str">
        <f aca="false">IF(A14128="","",WORKDAY(B14128,F14128))</f>
        <v/>
      </c>
    </row>
    <row r="14129" customFormat="false" ht="15" hidden="false" customHeight="false" outlineLevel="0" collapsed="false">
      <c r="A14129" s="37"/>
      <c r="B14129" s="38"/>
      <c r="C14129" s="39"/>
      <c r="D14129" s="39"/>
      <c r="E14129" s="40"/>
      <c r="F14129" s="41" t="str">
        <f aca="false">IF(A14129="","",INDEX(Assumptions!$B$16:$B$18,MATCH(C14129,Assumptions!$A$16:$A$18,0)))</f>
        <v/>
      </c>
      <c r="G14129" s="42" t="str">
        <f aca="false">IF(A14129="","",WORKDAY(B14129,F14129))</f>
        <v/>
      </c>
    </row>
    <row r="14130" customFormat="false" ht="15" hidden="false" customHeight="false" outlineLevel="0" collapsed="false">
      <c r="A14130" s="37"/>
      <c r="B14130" s="38"/>
      <c r="C14130" s="39"/>
      <c r="D14130" s="39"/>
      <c r="E14130" s="40"/>
      <c r="F14130" s="41" t="str">
        <f aca="false">IF(A14130="","",INDEX(Assumptions!$B$16:$B$18,MATCH(C14130,Assumptions!$A$16:$A$18,0)))</f>
        <v/>
      </c>
      <c r="G14130" s="42" t="str">
        <f aca="false">IF(A14130="","",WORKDAY(B14130,F14130))</f>
        <v/>
      </c>
    </row>
    <row r="14131" customFormat="false" ht="15" hidden="false" customHeight="false" outlineLevel="0" collapsed="false">
      <c r="A14131" s="37"/>
      <c r="B14131" s="38"/>
      <c r="C14131" s="39"/>
      <c r="D14131" s="39"/>
      <c r="E14131" s="40"/>
      <c r="F14131" s="41" t="str">
        <f aca="false">IF(A14131="","",INDEX(Assumptions!$B$16:$B$18,MATCH(C14131,Assumptions!$A$16:$A$18,0)))</f>
        <v/>
      </c>
      <c r="G14131" s="42" t="str">
        <f aca="false">IF(A14131="","",WORKDAY(B14131,F14131))</f>
        <v/>
      </c>
    </row>
    <row r="14132" customFormat="false" ht="15" hidden="false" customHeight="false" outlineLevel="0" collapsed="false">
      <c r="A14132" s="37"/>
      <c r="B14132" s="38"/>
      <c r="C14132" s="39"/>
      <c r="D14132" s="39"/>
      <c r="E14132" s="40"/>
      <c r="F14132" s="41" t="str">
        <f aca="false">IF(A14132="","",INDEX(Assumptions!$B$16:$B$18,MATCH(C14132,Assumptions!$A$16:$A$18,0)))</f>
        <v/>
      </c>
      <c r="G14132" s="42" t="str">
        <f aca="false">IF(A14132="","",WORKDAY(B14132,F14132))</f>
        <v/>
      </c>
    </row>
    <row r="14133" customFormat="false" ht="15" hidden="false" customHeight="false" outlineLevel="0" collapsed="false">
      <c r="A14133" s="37"/>
      <c r="B14133" s="38"/>
      <c r="C14133" s="39"/>
      <c r="D14133" s="39"/>
      <c r="E14133" s="40"/>
      <c r="F14133" s="41" t="str">
        <f aca="false">IF(A14133="","",INDEX(Assumptions!$B$16:$B$18,MATCH(C14133,Assumptions!$A$16:$A$18,0)))</f>
        <v/>
      </c>
      <c r="G14133" s="42" t="str">
        <f aca="false">IF(A14133="","",WORKDAY(B14133,F14133))</f>
        <v/>
      </c>
    </row>
    <row r="14134" customFormat="false" ht="15" hidden="false" customHeight="false" outlineLevel="0" collapsed="false">
      <c r="A14134" s="37"/>
      <c r="B14134" s="38"/>
      <c r="C14134" s="39"/>
      <c r="D14134" s="39"/>
      <c r="E14134" s="40"/>
      <c r="F14134" s="41" t="str">
        <f aca="false">IF(A14134="","",INDEX(Assumptions!$B$16:$B$18,MATCH(C14134,Assumptions!$A$16:$A$18,0)))</f>
        <v/>
      </c>
      <c r="G14134" s="42" t="str">
        <f aca="false">IF(A14134="","",WORKDAY(B14134,F14134))</f>
        <v/>
      </c>
    </row>
    <row r="14135" customFormat="false" ht="15" hidden="false" customHeight="false" outlineLevel="0" collapsed="false">
      <c r="A14135" s="37"/>
      <c r="B14135" s="38"/>
      <c r="C14135" s="39"/>
      <c r="D14135" s="39"/>
      <c r="E14135" s="40"/>
      <c r="F14135" s="41" t="str">
        <f aca="false">IF(A14135="","",INDEX(Assumptions!$B$16:$B$18,MATCH(C14135,Assumptions!$A$16:$A$18,0)))</f>
        <v/>
      </c>
      <c r="G14135" s="42" t="str">
        <f aca="false">IF(A14135="","",WORKDAY(B14135,F14135))</f>
        <v/>
      </c>
    </row>
    <row r="14136" customFormat="false" ht="15" hidden="false" customHeight="false" outlineLevel="0" collapsed="false">
      <c r="A14136" s="37"/>
      <c r="B14136" s="38"/>
      <c r="C14136" s="39"/>
      <c r="D14136" s="39"/>
      <c r="E14136" s="40"/>
      <c r="F14136" s="41" t="str">
        <f aca="false">IF(A14136="","",INDEX(Assumptions!$B$16:$B$18,MATCH(C14136,Assumptions!$A$16:$A$18,0)))</f>
        <v/>
      </c>
      <c r="G14136" s="42" t="str">
        <f aca="false">IF(A14136="","",WORKDAY(B14136,F14136))</f>
        <v/>
      </c>
    </row>
    <row r="14137" customFormat="false" ht="15" hidden="false" customHeight="false" outlineLevel="0" collapsed="false">
      <c r="A14137" s="37"/>
      <c r="B14137" s="38"/>
      <c r="C14137" s="39"/>
      <c r="D14137" s="39"/>
      <c r="E14137" s="40"/>
      <c r="F14137" s="41" t="str">
        <f aca="false">IF(A14137="","",INDEX(Assumptions!$B$16:$B$18,MATCH(C14137,Assumptions!$A$16:$A$18,0)))</f>
        <v/>
      </c>
      <c r="G14137" s="42" t="str">
        <f aca="false">IF(A14137="","",WORKDAY(B14137,F14137))</f>
        <v/>
      </c>
    </row>
    <row r="14138" customFormat="false" ht="15" hidden="false" customHeight="false" outlineLevel="0" collapsed="false">
      <c r="A14138" s="37"/>
      <c r="B14138" s="38"/>
      <c r="C14138" s="39"/>
      <c r="D14138" s="39"/>
      <c r="E14138" s="40"/>
      <c r="F14138" s="41" t="str">
        <f aca="false">IF(A14138="","",INDEX(Assumptions!$B$16:$B$18,MATCH(C14138,Assumptions!$A$16:$A$18,0)))</f>
        <v/>
      </c>
      <c r="G14138" s="42" t="str">
        <f aca="false">IF(A14138="","",WORKDAY(B14138,F14138))</f>
        <v/>
      </c>
    </row>
    <row r="14139" customFormat="false" ht="15" hidden="false" customHeight="false" outlineLevel="0" collapsed="false">
      <c r="A14139" s="37"/>
      <c r="B14139" s="38"/>
      <c r="C14139" s="39"/>
      <c r="D14139" s="39"/>
      <c r="E14139" s="40"/>
      <c r="F14139" s="41" t="str">
        <f aca="false">IF(A14139="","",INDEX(Assumptions!$B$16:$B$18,MATCH(C14139,Assumptions!$A$16:$A$18,0)))</f>
        <v/>
      </c>
      <c r="G14139" s="42" t="str">
        <f aca="false">IF(A14139="","",WORKDAY(B14139,F14139))</f>
        <v/>
      </c>
    </row>
    <row r="14140" customFormat="false" ht="15" hidden="false" customHeight="false" outlineLevel="0" collapsed="false">
      <c r="A14140" s="37"/>
      <c r="B14140" s="38"/>
      <c r="C14140" s="39"/>
      <c r="D14140" s="39"/>
      <c r="E14140" s="40"/>
      <c r="F14140" s="41" t="str">
        <f aca="false">IF(A14140="","",INDEX(Assumptions!$B$16:$B$18,MATCH(C14140,Assumptions!$A$16:$A$18,0)))</f>
        <v/>
      </c>
      <c r="G14140" s="42" t="str">
        <f aca="false">IF(A14140="","",WORKDAY(B14140,F14140))</f>
        <v/>
      </c>
    </row>
    <row r="14141" customFormat="false" ht="15" hidden="false" customHeight="false" outlineLevel="0" collapsed="false">
      <c r="A14141" s="37"/>
      <c r="B14141" s="38"/>
      <c r="C14141" s="39"/>
      <c r="D14141" s="39"/>
      <c r="E14141" s="40"/>
      <c r="F14141" s="41" t="str">
        <f aca="false">IF(A14141="","",INDEX(Assumptions!$B$16:$B$18,MATCH(C14141,Assumptions!$A$16:$A$18,0)))</f>
        <v/>
      </c>
      <c r="G14141" s="42" t="str">
        <f aca="false">IF(A14141="","",WORKDAY(B14141,F14141))</f>
        <v/>
      </c>
    </row>
    <row r="14142" customFormat="false" ht="15" hidden="false" customHeight="false" outlineLevel="0" collapsed="false">
      <c r="A14142" s="37"/>
      <c r="B14142" s="38"/>
      <c r="C14142" s="39"/>
      <c r="D14142" s="39"/>
      <c r="E14142" s="40"/>
      <c r="F14142" s="41" t="str">
        <f aca="false">IF(A14142="","",INDEX(Assumptions!$B$16:$B$18,MATCH(C14142,Assumptions!$A$16:$A$18,0)))</f>
        <v/>
      </c>
      <c r="G14142" s="42" t="str">
        <f aca="false">IF(A14142="","",WORKDAY(B14142,F14142))</f>
        <v/>
      </c>
    </row>
    <row r="14143" customFormat="false" ht="15" hidden="false" customHeight="false" outlineLevel="0" collapsed="false">
      <c r="A14143" s="37"/>
      <c r="B14143" s="38"/>
      <c r="C14143" s="39"/>
      <c r="D14143" s="39"/>
      <c r="E14143" s="40"/>
      <c r="F14143" s="41" t="str">
        <f aca="false">IF(A14143="","",INDEX(Assumptions!$B$16:$B$18,MATCH(C14143,Assumptions!$A$16:$A$18,0)))</f>
        <v/>
      </c>
      <c r="G14143" s="42" t="str">
        <f aca="false">IF(A14143="","",WORKDAY(B14143,F14143))</f>
        <v/>
      </c>
    </row>
    <row r="14144" customFormat="false" ht="15" hidden="false" customHeight="false" outlineLevel="0" collapsed="false">
      <c r="A14144" s="37"/>
      <c r="B14144" s="38"/>
      <c r="C14144" s="39"/>
      <c r="D14144" s="39"/>
      <c r="E14144" s="40"/>
      <c r="F14144" s="41" t="str">
        <f aca="false">IF(A14144="","",INDEX(Assumptions!$B$16:$B$18,MATCH(C14144,Assumptions!$A$16:$A$18,0)))</f>
        <v/>
      </c>
      <c r="G14144" s="42" t="str">
        <f aca="false">IF(A14144="","",WORKDAY(B14144,F14144))</f>
        <v/>
      </c>
    </row>
    <row r="14145" customFormat="false" ht="15" hidden="false" customHeight="false" outlineLevel="0" collapsed="false">
      <c r="A14145" s="37"/>
      <c r="B14145" s="38"/>
      <c r="C14145" s="39"/>
      <c r="D14145" s="39"/>
      <c r="E14145" s="40"/>
      <c r="F14145" s="41" t="str">
        <f aca="false">IF(A14145="","",INDEX(Assumptions!$B$16:$B$18,MATCH(C14145,Assumptions!$A$16:$A$18,0)))</f>
        <v/>
      </c>
      <c r="G14145" s="42" t="str">
        <f aca="false">IF(A14145="","",WORKDAY(B14145,F14145))</f>
        <v/>
      </c>
    </row>
    <row r="14146" customFormat="false" ht="15" hidden="false" customHeight="false" outlineLevel="0" collapsed="false">
      <c r="A14146" s="37"/>
      <c r="B14146" s="38"/>
      <c r="C14146" s="39"/>
      <c r="D14146" s="39"/>
      <c r="E14146" s="40"/>
      <c r="F14146" s="41" t="str">
        <f aca="false">IF(A14146="","",INDEX(Assumptions!$B$16:$B$18,MATCH(C14146,Assumptions!$A$16:$A$18,0)))</f>
        <v/>
      </c>
      <c r="G14146" s="42" t="str">
        <f aca="false">IF(A14146="","",WORKDAY(B14146,F14146))</f>
        <v/>
      </c>
    </row>
    <row r="14147" customFormat="false" ht="15" hidden="false" customHeight="false" outlineLevel="0" collapsed="false">
      <c r="A14147" s="37"/>
      <c r="B14147" s="38"/>
      <c r="C14147" s="39"/>
      <c r="D14147" s="39"/>
      <c r="E14147" s="40"/>
      <c r="F14147" s="41" t="str">
        <f aca="false">IF(A14147="","",INDEX(Assumptions!$B$16:$B$18,MATCH(C14147,Assumptions!$A$16:$A$18,0)))</f>
        <v/>
      </c>
      <c r="G14147" s="42" t="str">
        <f aca="false">IF(A14147="","",WORKDAY(B14147,F14147))</f>
        <v/>
      </c>
    </row>
    <row r="14148" customFormat="false" ht="15" hidden="false" customHeight="false" outlineLevel="0" collapsed="false">
      <c r="A14148" s="37"/>
      <c r="B14148" s="38"/>
      <c r="C14148" s="39"/>
      <c r="D14148" s="39"/>
      <c r="E14148" s="40"/>
      <c r="F14148" s="41" t="str">
        <f aca="false">IF(A14148="","",INDEX(Assumptions!$B$16:$B$18,MATCH(C14148,Assumptions!$A$16:$A$18,0)))</f>
        <v/>
      </c>
      <c r="G14148" s="42" t="str">
        <f aca="false">IF(A14148="","",WORKDAY(B14148,F14148))</f>
        <v/>
      </c>
    </row>
    <row r="14149" customFormat="false" ht="15" hidden="false" customHeight="false" outlineLevel="0" collapsed="false">
      <c r="A14149" s="37"/>
      <c r="B14149" s="38"/>
      <c r="C14149" s="39"/>
      <c r="D14149" s="39"/>
      <c r="E14149" s="40"/>
      <c r="F14149" s="41" t="str">
        <f aca="false">IF(A14149="","",INDEX(Assumptions!$B$16:$B$18,MATCH(C14149,Assumptions!$A$16:$A$18,0)))</f>
        <v/>
      </c>
      <c r="G14149" s="42" t="str">
        <f aca="false">IF(A14149="","",WORKDAY(B14149,F14149))</f>
        <v/>
      </c>
    </row>
    <row r="14150" customFormat="false" ht="15" hidden="false" customHeight="false" outlineLevel="0" collapsed="false">
      <c r="A14150" s="37"/>
      <c r="B14150" s="38"/>
      <c r="C14150" s="39"/>
      <c r="D14150" s="39"/>
      <c r="E14150" s="40"/>
      <c r="F14150" s="41" t="str">
        <f aca="false">IF(A14150="","",INDEX(Assumptions!$B$16:$B$18,MATCH(C14150,Assumptions!$A$16:$A$18,0)))</f>
        <v/>
      </c>
      <c r="G14150" s="42" t="str">
        <f aca="false">IF(A14150="","",WORKDAY(B14150,F14150))</f>
        <v/>
      </c>
    </row>
    <row r="14151" customFormat="false" ht="15" hidden="false" customHeight="false" outlineLevel="0" collapsed="false">
      <c r="A14151" s="37"/>
      <c r="B14151" s="38"/>
      <c r="C14151" s="39"/>
      <c r="D14151" s="39"/>
      <c r="E14151" s="40"/>
      <c r="F14151" s="41" t="str">
        <f aca="false">IF(A14151="","",INDEX(Assumptions!$B$16:$B$18,MATCH(C14151,Assumptions!$A$16:$A$18,0)))</f>
        <v/>
      </c>
      <c r="G14151" s="42" t="str">
        <f aca="false">IF(A14151="","",WORKDAY(B14151,F14151))</f>
        <v/>
      </c>
    </row>
    <row r="14152" customFormat="false" ht="15" hidden="false" customHeight="false" outlineLevel="0" collapsed="false">
      <c r="A14152" s="37"/>
      <c r="B14152" s="38"/>
      <c r="C14152" s="39"/>
      <c r="D14152" s="39"/>
      <c r="E14152" s="40"/>
      <c r="F14152" s="41" t="str">
        <f aca="false">IF(A14152="","",INDEX(Assumptions!$B$16:$B$18,MATCH(C14152,Assumptions!$A$16:$A$18,0)))</f>
        <v/>
      </c>
      <c r="G14152" s="42" t="str">
        <f aca="false">IF(A14152="","",WORKDAY(B14152,F14152))</f>
        <v/>
      </c>
    </row>
    <row r="14153" customFormat="false" ht="15" hidden="false" customHeight="false" outlineLevel="0" collapsed="false">
      <c r="A14153" s="37"/>
      <c r="B14153" s="38"/>
      <c r="C14153" s="39"/>
      <c r="D14153" s="39"/>
      <c r="E14153" s="40"/>
      <c r="F14153" s="41" t="str">
        <f aca="false">IF(A14153="","",INDEX(Assumptions!$B$16:$B$18,MATCH(C14153,Assumptions!$A$16:$A$18,0)))</f>
        <v/>
      </c>
      <c r="G14153" s="42" t="str">
        <f aca="false">IF(A14153="","",WORKDAY(B14153,F14153))</f>
        <v/>
      </c>
    </row>
    <row r="14154" customFormat="false" ht="15" hidden="false" customHeight="false" outlineLevel="0" collapsed="false">
      <c r="A14154" s="37"/>
      <c r="B14154" s="38"/>
      <c r="C14154" s="39"/>
      <c r="D14154" s="39"/>
      <c r="E14154" s="40"/>
      <c r="F14154" s="41" t="str">
        <f aca="false">IF(A14154="","",INDEX(Assumptions!$B$16:$B$18,MATCH(C14154,Assumptions!$A$16:$A$18,0)))</f>
        <v/>
      </c>
      <c r="G14154" s="42" t="str">
        <f aca="false">IF(A14154="","",WORKDAY(B14154,F14154))</f>
        <v/>
      </c>
    </row>
    <row r="14155" customFormat="false" ht="15" hidden="false" customHeight="false" outlineLevel="0" collapsed="false">
      <c r="A14155" s="37"/>
      <c r="B14155" s="38"/>
      <c r="C14155" s="39"/>
      <c r="D14155" s="39"/>
      <c r="E14155" s="40"/>
      <c r="F14155" s="41" t="str">
        <f aca="false">IF(A14155="","",INDEX(Assumptions!$B$16:$B$18,MATCH(C14155,Assumptions!$A$16:$A$18,0)))</f>
        <v/>
      </c>
      <c r="G14155" s="42" t="str">
        <f aca="false">IF(A14155="","",WORKDAY(B14155,F14155))</f>
        <v/>
      </c>
    </row>
    <row r="14156" customFormat="false" ht="15" hidden="false" customHeight="false" outlineLevel="0" collapsed="false">
      <c r="A14156" s="37"/>
      <c r="B14156" s="38"/>
      <c r="C14156" s="39"/>
      <c r="D14156" s="39"/>
      <c r="E14156" s="40"/>
      <c r="F14156" s="41" t="str">
        <f aca="false">IF(A14156="","",INDEX(Assumptions!$B$16:$B$18,MATCH(C14156,Assumptions!$A$16:$A$18,0)))</f>
        <v/>
      </c>
      <c r="G14156" s="42" t="str">
        <f aca="false">IF(A14156="","",WORKDAY(B14156,F14156))</f>
        <v/>
      </c>
    </row>
    <row r="14157" customFormat="false" ht="15" hidden="false" customHeight="false" outlineLevel="0" collapsed="false">
      <c r="A14157" s="37"/>
      <c r="B14157" s="38"/>
      <c r="C14157" s="39"/>
      <c r="D14157" s="39"/>
      <c r="E14157" s="40"/>
      <c r="F14157" s="41" t="str">
        <f aca="false">IF(A14157="","",INDEX(Assumptions!$B$16:$B$18,MATCH(C14157,Assumptions!$A$16:$A$18,0)))</f>
        <v/>
      </c>
      <c r="G14157" s="42" t="str">
        <f aca="false">IF(A14157="","",WORKDAY(B14157,F14157))</f>
        <v/>
      </c>
    </row>
    <row r="14158" customFormat="false" ht="15" hidden="false" customHeight="false" outlineLevel="0" collapsed="false">
      <c r="A14158" s="37"/>
      <c r="B14158" s="38"/>
      <c r="C14158" s="39"/>
      <c r="D14158" s="39"/>
      <c r="E14158" s="40"/>
      <c r="F14158" s="41" t="str">
        <f aca="false">IF(A14158="","",INDEX(Assumptions!$B$16:$B$18,MATCH(C14158,Assumptions!$A$16:$A$18,0)))</f>
        <v/>
      </c>
      <c r="G14158" s="42" t="str">
        <f aca="false">IF(A14158="","",WORKDAY(B14158,F14158))</f>
        <v/>
      </c>
    </row>
    <row r="14159" customFormat="false" ht="15" hidden="false" customHeight="false" outlineLevel="0" collapsed="false">
      <c r="A14159" s="37"/>
      <c r="B14159" s="38"/>
      <c r="C14159" s="39"/>
      <c r="D14159" s="39"/>
      <c r="E14159" s="40"/>
      <c r="F14159" s="41" t="str">
        <f aca="false">IF(A14159="","",INDEX(Assumptions!$B$16:$B$18,MATCH(C14159,Assumptions!$A$16:$A$18,0)))</f>
        <v/>
      </c>
      <c r="G14159" s="42" t="str">
        <f aca="false">IF(A14159="","",WORKDAY(B14159,F14159))</f>
        <v/>
      </c>
    </row>
    <row r="14160" customFormat="false" ht="15" hidden="false" customHeight="false" outlineLevel="0" collapsed="false">
      <c r="A14160" s="37"/>
      <c r="B14160" s="38"/>
      <c r="C14160" s="39"/>
      <c r="D14160" s="39"/>
      <c r="E14160" s="40"/>
      <c r="F14160" s="41" t="str">
        <f aca="false">IF(A14160="","",INDEX(Assumptions!$B$16:$B$18,MATCH(C14160,Assumptions!$A$16:$A$18,0)))</f>
        <v/>
      </c>
      <c r="G14160" s="42" t="str">
        <f aca="false">IF(A14160="","",WORKDAY(B14160,F14160))</f>
        <v/>
      </c>
    </row>
    <row r="14161" customFormat="false" ht="15" hidden="false" customHeight="false" outlineLevel="0" collapsed="false">
      <c r="A14161" s="37"/>
      <c r="B14161" s="38"/>
      <c r="C14161" s="39"/>
      <c r="D14161" s="39"/>
      <c r="E14161" s="40"/>
      <c r="F14161" s="41" t="str">
        <f aca="false">IF(A14161="","",INDEX(Assumptions!$B$16:$B$18,MATCH(C14161,Assumptions!$A$16:$A$18,0)))</f>
        <v/>
      </c>
      <c r="G14161" s="42" t="str">
        <f aca="false">IF(A14161="","",WORKDAY(B14161,F14161))</f>
        <v/>
      </c>
    </row>
    <row r="14162" customFormat="false" ht="15" hidden="false" customHeight="false" outlineLevel="0" collapsed="false">
      <c r="A14162" s="37"/>
      <c r="B14162" s="38"/>
      <c r="C14162" s="39"/>
      <c r="D14162" s="39"/>
      <c r="E14162" s="40"/>
      <c r="F14162" s="41" t="str">
        <f aca="false">IF(A14162="","",INDEX(Assumptions!$B$16:$B$18,MATCH(C14162,Assumptions!$A$16:$A$18,0)))</f>
        <v/>
      </c>
      <c r="G14162" s="42" t="str">
        <f aca="false">IF(A14162="","",WORKDAY(B14162,F14162))</f>
        <v/>
      </c>
    </row>
    <row r="14163" customFormat="false" ht="15" hidden="false" customHeight="false" outlineLevel="0" collapsed="false">
      <c r="A14163" s="37"/>
      <c r="B14163" s="38"/>
      <c r="C14163" s="39"/>
      <c r="D14163" s="39"/>
      <c r="E14163" s="40"/>
      <c r="F14163" s="41" t="str">
        <f aca="false">IF(A14163="","",INDEX(Assumptions!$B$16:$B$18,MATCH(C14163,Assumptions!$A$16:$A$18,0)))</f>
        <v/>
      </c>
      <c r="G14163" s="42" t="str">
        <f aca="false">IF(A14163="","",WORKDAY(B14163,F14163))</f>
        <v/>
      </c>
    </row>
    <row r="14164" customFormat="false" ht="15" hidden="false" customHeight="false" outlineLevel="0" collapsed="false">
      <c r="A14164" s="37"/>
      <c r="B14164" s="38"/>
      <c r="C14164" s="39"/>
      <c r="D14164" s="39"/>
      <c r="E14164" s="40"/>
      <c r="F14164" s="41" t="str">
        <f aca="false">IF(A14164="","",INDEX(Assumptions!$B$16:$B$18,MATCH(C14164,Assumptions!$A$16:$A$18,0)))</f>
        <v/>
      </c>
      <c r="G14164" s="42" t="str">
        <f aca="false">IF(A14164="","",WORKDAY(B14164,F14164))</f>
        <v/>
      </c>
    </row>
    <row r="14165" customFormat="false" ht="15" hidden="false" customHeight="false" outlineLevel="0" collapsed="false">
      <c r="A14165" s="37"/>
      <c r="B14165" s="38"/>
      <c r="C14165" s="39"/>
      <c r="D14165" s="39"/>
      <c r="E14165" s="40"/>
      <c r="F14165" s="41" t="str">
        <f aca="false">IF(A14165="","",INDEX(Assumptions!$B$16:$B$18,MATCH(C14165,Assumptions!$A$16:$A$18,0)))</f>
        <v/>
      </c>
      <c r="G14165" s="42" t="str">
        <f aca="false">IF(A14165="","",WORKDAY(B14165,F14165))</f>
        <v/>
      </c>
    </row>
    <row r="14166" customFormat="false" ht="15" hidden="false" customHeight="false" outlineLevel="0" collapsed="false">
      <c r="A14166" s="37"/>
      <c r="B14166" s="38"/>
      <c r="C14166" s="39"/>
      <c r="D14166" s="39"/>
      <c r="E14166" s="40"/>
      <c r="F14166" s="41" t="str">
        <f aca="false">IF(A14166="","",INDEX(Assumptions!$B$16:$B$18,MATCH(C14166,Assumptions!$A$16:$A$18,0)))</f>
        <v/>
      </c>
      <c r="G14166" s="42" t="str">
        <f aca="false">IF(A14166="","",WORKDAY(B14166,F14166))</f>
        <v/>
      </c>
    </row>
    <row r="14167" customFormat="false" ht="15" hidden="false" customHeight="false" outlineLevel="0" collapsed="false">
      <c r="A14167" s="37"/>
      <c r="B14167" s="38"/>
      <c r="C14167" s="39"/>
      <c r="D14167" s="39"/>
      <c r="E14167" s="40"/>
      <c r="F14167" s="41" t="str">
        <f aca="false">IF(A14167="","",INDEX(Assumptions!$B$16:$B$18,MATCH(C14167,Assumptions!$A$16:$A$18,0)))</f>
        <v/>
      </c>
      <c r="G14167" s="42" t="str">
        <f aca="false">IF(A14167="","",WORKDAY(B14167,F14167))</f>
        <v/>
      </c>
    </row>
    <row r="14168" customFormat="false" ht="15" hidden="false" customHeight="false" outlineLevel="0" collapsed="false">
      <c r="A14168" s="37"/>
      <c r="B14168" s="38"/>
      <c r="C14168" s="39"/>
      <c r="D14168" s="39"/>
      <c r="E14168" s="40"/>
      <c r="F14168" s="41" t="str">
        <f aca="false">IF(A14168="","",INDEX(Assumptions!$B$16:$B$18,MATCH(C14168,Assumptions!$A$16:$A$18,0)))</f>
        <v/>
      </c>
      <c r="G14168" s="42" t="str">
        <f aca="false">IF(A14168="","",WORKDAY(B14168,F14168))</f>
        <v/>
      </c>
    </row>
    <row r="14169" customFormat="false" ht="15" hidden="false" customHeight="false" outlineLevel="0" collapsed="false">
      <c r="A14169" s="37"/>
      <c r="B14169" s="38"/>
      <c r="C14169" s="39"/>
      <c r="D14169" s="39"/>
      <c r="E14169" s="40"/>
      <c r="F14169" s="41" t="str">
        <f aca="false">IF(A14169="","",INDEX(Assumptions!$B$16:$B$18,MATCH(C14169,Assumptions!$A$16:$A$18,0)))</f>
        <v/>
      </c>
      <c r="G14169" s="42" t="str">
        <f aca="false">IF(A14169="","",WORKDAY(B14169,F14169))</f>
        <v/>
      </c>
    </row>
    <row r="14170" customFormat="false" ht="15" hidden="false" customHeight="false" outlineLevel="0" collapsed="false">
      <c r="A14170" s="37"/>
      <c r="B14170" s="38"/>
      <c r="C14170" s="39"/>
      <c r="D14170" s="39"/>
      <c r="E14170" s="40"/>
      <c r="F14170" s="41" t="str">
        <f aca="false">IF(A14170="","",INDEX(Assumptions!$B$16:$B$18,MATCH(C14170,Assumptions!$A$16:$A$18,0)))</f>
        <v/>
      </c>
      <c r="G14170" s="42" t="str">
        <f aca="false">IF(A14170="","",WORKDAY(B14170,F14170))</f>
        <v/>
      </c>
    </row>
    <row r="14171" customFormat="false" ht="15" hidden="false" customHeight="false" outlineLevel="0" collapsed="false">
      <c r="A14171" s="37"/>
      <c r="B14171" s="38"/>
      <c r="C14171" s="39"/>
      <c r="D14171" s="39"/>
      <c r="E14171" s="40"/>
      <c r="F14171" s="41" t="str">
        <f aca="false">IF(A14171="","",INDEX(Assumptions!$B$16:$B$18,MATCH(C14171,Assumptions!$A$16:$A$18,0)))</f>
        <v/>
      </c>
      <c r="G14171" s="42" t="str">
        <f aca="false">IF(A14171="","",WORKDAY(B14171,F14171))</f>
        <v/>
      </c>
    </row>
    <row r="14172" customFormat="false" ht="15" hidden="false" customHeight="false" outlineLevel="0" collapsed="false">
      <c r="A14172" s="37"/>
      <c r="B14172" s="38"/>
      <c r="C14172" s="39"/>
      <c r="D14172" s="39"/>
      <c r="E14172" s="40"/>
      <c r="F14172" s="41" t="str">
        <f aca="false">IF(A14172="","",INDEX(Assumptions!$B$16:$B$18,MATCH(C14172,Assumptions!$A$16:$A$18,0)))</f>
        <v/>
      </c>
      <c r="G14172" s="42" t="str">
        <f aca="false">IF(A14172="","",WORKDAY(B14172,F14172))</f>
        <v/>
      </c>
    </row>
    <row r="14173" customFormat="false" ht="15" hidden="false" customHeight="false" outlineLevel="0" collapsed="false">
      <c r="A14173" s="37"/>
      <c r="B14173" s="38"/>
      <c r="C14173" s="39"/>
      <c r="D14173" s="39"/>
      <c r="E14173" s="40"/>
      <c r="F14173" s="41" t="str">
        <f aca="false">IF(A14173="","",INDEX(Assumptions!$B$16:$B$18,MATCH(C14173,Assumptions!$A$16:$A$18,0)))</f>
        <v/>
      </c>
      <c r="G14173" s="42" t="str">
        <f aca="false">IF(A14173="","",WORKDAY(B14173,F14173))</f>
        <v/>
      </c>
    </row>
    <row r="14174" customFormat="false" ht="15" hidden="false" customHeight="false" outlineLevel="0" collapsed="false">
      <c r="A14174" s="37"/>
      <c r="B14174" s="38"/>
      <c r="C14174" s="39"/>
      <c r="D14174" s="39"/>
      <c r="E14174" s="40"/>
      <c r="F14174" s="41" t="str">
        <f aca="false">IF(A14174="","",INDEX(Assumptions!$B$16:$B$18,MATCH(C14174,Assumptions!$A$16:$A$18,0)))</f>
        <v/>
      </c>
      <c r="G14174" s="42" t="str">
        <f aca="false">IF(A14174="","",WORKDAY(B14174,F14174))</f>
        <v/>
      </c>
    </row>
    <row r="14175" customFormat="false" ht="15" hidden="false" customHeight="false" outlineLevel="0" collapsed="false">
      <c r="A14175" s="37"/>
      <c r="B14175" s="38"/>
      <c r="C14175" s="39"/>
      <c r="D14175" s="39"/>
      <c r="E14175" s="40"/>
      <c r="F14175" s="41" t="str">
        <f aca="false">IF(A14175="","",INDEX(Assumptions!$B$16:$B$18,MATCH(C14175,Assumptions!$A$16:$A$18,0)))</f>
        <v/>
      </c>
      <c r="G14175" s="42" t="str">
        <f aca="false">IF(A14175="","",WORKDAY(B14175,F14175))</f>
        <v/>
      </c>
    </row>
    <row r="14176" customFormat="false" ht="15" hidden="false" customHeight="false" outlineLevel="0" collapsed="false">
      <c r="A14176" s="37"/>
      <c r="B14176" s="38"/>
      <c r="C14176" s="39"/>
      <c r="D14176" s="39"/>
      <c r="E14176" s="40"/>
      <c r="F14176" s="41" t="str">
        <f aca="false">IF(A14176="","",INDEX(Assumptions!$B$16:$B$18,MATCH(C14176,Assumptions!$A$16:$A$18,0)))</f>
        <v/>
      </c>
      <c r="G14176" s="42" t="str">
        <f aca="false">IF(A14176="","",WORKDAY(B14176,F14176))</f>
        <v/>
      </c>
    </row>
    <row r="14177" customFormat="false" ht="15" hidden="false" customHeight="false" outlineLevel="0" collapsed="false">
      <c r="A14177" s="37"/>
      <c r="B14177" s="38"/>
      <c r="C14177" s="39"/>
      <c r="D14177" s="39"/>
      <c r="E14177" s="40"/>
      <c r="F14177" s="41" t="str">
        <f aca="false">IF(A14177="","",INDEX(Assumptions!$B$16:$B$18,MATCH(C14177,Assumptions!$A$16:$A$18,0)))</f>
        <v/>
      </c>
      <c r="G14177" s="42" t="str">
        <f aca="false">IF(A14177="","",WORKDAY(B14177,F14177))</f>
        <v/>
      </c>
    </row>
    <row r="14178" customFormat="false" ht="15" hidden="false" customHeight="false" outlineLevel="0" collapsed="false">
      <c r="A14178" s="37"/>
      <c r="B14178" s="38"/>
      <c r="C14178" s="39"/>
      <c r="D14178" s="39"/>
      <c r="E14178" s="40"/>
      <c r="F14178" s="41" t="str">
        <f aca="false">IF(A14178="","",INDEX(Assumptions!$B$16:$B$18,MATCH(C14178,Assumptions!$A$16:$A$18,0)))</f>
        <v/>
      </c>
      <c r="G14178" s="42" t="str">
        <f aca="false">IF(A14178="","",WORKDAY(B14178,F14178))</f>
        <v/>
      </c>
    </row>
    <row r="14179" customFormat="false" ht="15" hidden="false" customHeight="false" outlineLevel="0" collapsed="false">
      <c r="A14179" s="37"/>
      <c r="B14179" s="38"/>
      <c r="C14179" s="39"/>
      <c r="D14179" s="39"/>
      <c r="E14179" s="40"/>
      <c r="F14179" s="41" t="str">
        <f aca="false">IF(A14179="","",INDEX(Assumptions!$B$16:$B$18,MATCH(C14179,Assumptions!$A$16:$A$18,0)))</f>
        <v/>
      </c>
      <c r="G14179" s="42" t="str">
        <f aca="false">IF(A14179="","",WORKDAY(B14179,F14179))</f>
        <v/>
      </c>
    </row>
    <row r="14180" customFormat="false" ht="15" hidden="false" customHeight="false" outlineLevel="0" collapsed="false">
      <c r="A14180" s="37"/>
      <c r="B14180" s="38"/>
      <c r="C14180" s="39"/>
      <c r="D14180" s="39"/>
      <c r="E14180" s="40"/>
      <c r="F14180" s="41" t="str">
        <f aca="false">IF(A14180="","",INDEX(Assumptions!$B$16:$B$18,MATCH(C14180,Assumptions!$A$16:$A$18,0)))</f>
        <v/>
      </c>
      <c r="G14180" s="42" t="str">
        <f aca="false">IF(A14180="","",WORKDAY(B14180,F14180))</f>
        <v/>
      </c>
    </row>
    <row r="14181" customFormat="false" ht="15" hidden="false" customHeight="false" outlineLevel="0" collapsed="false">
      <c r="A14181" s="37"/>
      <c r="B14181" s="38"/>
      <c r="C14181" s="39"/>
      <c r="D14181" s="39"/>
      <c r="E14181" s="40"/>
      <c r="F14181" s="41" t="str">
        <f aca="false">IF(A14181="","",INDEX(Assumptions!$B$16:$B$18,MATCH(C14181,Assumptions!$A$16:$A$18,0)))</f>
        <v/>
      </c>
      <c r="G14181" s="42" t="str">
        <f aca="false">IF(A14181="","",WORKDAY(B14181,F14181))</f>
        <v/>
      </c>
    </row>
    <row r="14182" customFormat="false" ht="15" hidden="false" customHeight="false" outlineLevel="0" collapsed="false">
      <c r="A14182" s="37"/>
      <c r="B14182" s="38"/>
      <c r="C14182" s="39"/>
      <c r="D14182" s="39"/>
      <c r="E14182" s="40"/>
      <c r="F14182" s="41" t="str">
        <f aca="false">IF(A14182="","",INDEX(Assumptions!$B$16:$B$18,MATCH(C14182,Assumptions!$A$16:$A$18,0)))</f>
        <v/>
      </c>
      <c r="G14182" s="42" t="str">
        <f aca="false">IF(A14182="","",WORKDAY(B14182,F14182))</f>
        <v/>
      </c>
    </row>
    <row r="14183" customFormat="false" ht="15" hidden="false" customHeight="false" outlineLevel="0" collapsed="false">
      <c r="A14183" s="37"/>
      <c r="B14183" s="38"/>
      <c r="C14183" s="39"/>
      <c r="D14183" s="39"/>
      <c r="E14183" s="40"/>
      <c r="F14183" s="41" t="str">
        <f aca="false">IF(A14183="","",INDEX(Assumptions!$B$16:$B$18,MATCH(C14183,Assumptions!$A$16:$A$18,0)))</f>
        <v/>
      </c>
      <c r="G14183" s="42" t="str">
        <f aca="false">IF(A14183="","",WORKDAY(B14183,F14183))</f>
        <v/>
      </c>
    </row>
    <row r="14184" customFormat="false" ht="15" hidden="false" customHeight="false" outlineLevel="0" collapsed="false">
      <c r="A14184" s="37"/>
      <c r="B14184" s="38"/>
      <c r="C14184" s="39"/>
      <c r="D14184" s="39"/>
      <c r="E14184" s="40"/>
      <c r="F14184" s="41" t="str">
        <f aca="false">IF(A14184="","",INDEX(Assumptions!$B$16:$B$18,MATCH(C14184,Assumptions!$A$16:$A$18,0)))</f>
        <v/>
      </c>
      <c r="G14184" s="42" t="str">
        <f aca="false">IF(A14184="","",WORKDAY(B14184,F14184))</f>
        <v/>
      </c>
    </row>
    <row r="14185" customFormat="false" ht="15" hidden="false" customHeight="false" outlineLevel="0" collapsed="false">
      <c r="A14185" s="37"/>
      <c r="B14185" s="38"/>
      <c r="C14185" s="39"/>
      <c r="D14185" s="39"/>
      <c r="E14185" s="40"/>
      <c r="F14185" s="41" t="str">
        <f aca="false">IF(A14185="","",INDEX(Assumptions!$B$16:$B$18,MATCH(C14185,Assumptions!$A$16:$A$18,0)))</f>
        <v/>
      </c>
      <c r="G14185" s="42" t="str">
        <f aca="false">IF(A14185="","",WORKDAY(B14185,F14185))</f>
        <v/>
      </c>
    </row>
    <row r="14186" customFormat="false" ht="15" hidden="false" customHeight="false" outlineLevel="0" collapsed="false">
      <c r="A14186" s="37"/>
      <c r="B14186" s="38"/>
      <c r="C14186" s="39"/>
      <c r="D14186" s="39"/>
      <c r="E14186" s="40"/>
      <c r="F14186" s="41" t="str">
        <f aca="false">IF(A14186="","",INDEX(Assumptions!$B$16:$B$18,MATCH(C14186,Assumptions!$A$16:$A$18,0)))</f>
        <v/>
      </c>
      <c r="G14186" s="42" t="str">
        <f aca="false">IF(A14186="","",WORKDAY(B14186,F14186))</f>
        <v/>
      </c>
    </row>
    <row r="14187" customFormat="false" ht="15" hidden="false" customHeight="false" outlineLevel="0" collapsed="false">
      <c r="A14187" s="37"/>
      <c r="B14187" s="38"/>
      <c r="C14187" s="39"/>
      <c r="D14187" s="39"/>
      <c r="E14187" s="40"/>
      <c r="F14187" s="41" t="str">
        <f aca="false">IF(A14187="","",INDEX(Assumptions!$B$16:$B$18,MATCH(C14187,Assumptions!$A$16:$A$18,0)))</f>
        <v/>
      </c>
      <c r="G14187" s="42" t="str">
        <f aca="false">IF(A14187="","",WORKDAY(B14187,F14187))</f>
        <v/>
      </c>
    </row>
    <row r="14188" customFormat="false" ht="15" hidden="false" customHeight="false" outlineLevel="0" collapsed="false">
      <c r="A14188" s="37"/>
      <c r="B14188" s="38"/>
      <c r="C14188" s="39"/>
      <c r="D14188" s="39"/>
      <c r="E14188" s="40"/>
      <c r="F14188" s="41" t="str">
        <f aca="false">IF(A14188="","",INDEX(Assumptions!$B$16:$B$18,MATCH(C14188,Assumptions!$A$16:$A$18,0)))</f>
        <v/>
      </c>
      <c r="G14188" s="42" t="str">
        <f aca="false">IF(A14188="","",WORKDAY(B14188,F14188))</f>
        <v/>
      </c>
    </row>
    <row r="14189" customFormat="false" ht="15" hidden="false" customHeight="false" outlineLevel="0" collapsed="false">
      <c r="A14189" s="37"/>
      <c r="B14189" s="38"/>
      <c r="C14189" s="39"/>
      <c r="D14189" s="39"/>
      <c r="E14189" s="40"/>
      <c r="F14189" s="41" t="str">
        <f aca="false">IF(A14189="","",INDEX(Assumptions!$B$16:$B$18,MATCH(C14189,Assumptions!$A$16:$A$18,0)))</f>
        <v/>
      </c>
      <c r="G14189" s="42" t="str">
        <f aca="false">IF(A14189="","",WORKDAY(B14189,F14189))</f>
        <v/>
      </c>
    </row>
    <row r="14190" customFormat="false" ht="15" hidden="false" customHeight="false" outlineLevel="0" collapsed="false">
      <c r="A14190" s="37"/>
      <c r="B14190" s="38"/>
      <c r="C14190" s="39"/>
      <c r="D14190" s="39"/>
      <c r="E14190" s="40"/>
      <c r="F14190" s="41" t="str">
        <f aca="false">IF(A14190="","",INDEX(Assumptions!$B$16:$B$18,MATCH(C14190,Assumptions!$A$16:$A$18,0)))</f>
        <v/>
      </c>
      <c r="G14190" s="42" t="str">
        <f aca="false">IF(A14190="","",WORKDAY(B14190,F14190))</f>
        <v/>
      </c>
    </row>
    <row r="14191" customFormat="false" ht="15" hidden="false" customHeight="false" outlineLevel="0" collapsed="false">
      <c r="A14191" s="37"/>
      <c r="B14191" s="38"/>
      <c r="C14191" s="39"/>
      <c r="D14191" s="39"/>
      <c r="E14191" s="40"/>
      <c r="F14191" s="41" t="str">
        <f aca="false">IF(A14191="","",INDEX(Assumptions!$B$16:$B$18,MATCH(C14191,Assumptions!$A$16:$A$18,0)))</f>
        <v/>
      </c>
      <c r="G14191" s="42" t="str">
        <f aca="false">IF(A14191="","",WORKDAY(B14191,F14191))</f>
        <v/>
      </c>
    </row>
    <row r="14192" customFormat="false" ht="15" hidden="false" customHeight="false" outlineLevel="0" collapsed="false">
      <c r="A14192" s="37"/>
      <c r="B14192" s="38"/>
      <c r="C14192" s="39"/>
      <c r="D14192" s="39"/>
      <c r="E14192" s="40"/>
      <c r="F14192" s="41" t="str">
        <f aca="false">IF(A14192="","",INDEX(Assumptions!$B$16:$B$18,MATCH(C14192,Assumptions!$A$16:$A$18,0)))</f>
        <v/>
      </c>
      <c r="G14192" s="42" t="str">
        <f aca="false">IF(A14192="","",WORKDAY(B14192,F14192))</f>
        <v/>
      </c>
    </row>
    <row r="14193" customFormat="false" ht="15" hidden="false" customHeight="false" outlineLevel="0" collapsed="false">
      <c r="A14193" s="37"/>
      <c r="B14193" s="38"/>
      <c r="C14193" s="39"/>
      <c r="D14193" s="39"/>
      <c r="E14193" s="40"/>
      <c r="F14193" s="41" t="str">
        <f aca="false">IF(A14193="","",INDEX(Assumptions!$B$16:$B$18,MATCH(C14193,Assumptions!$A$16:$A$18,0)))</f>
        <v/>
      </c>
      <c r="G14193" s="42" t="str">
        <f aca="false">IF(A14193="","",WORKDAY(B14193,F14193))</f>
        <v/>
      </c>
    </row>
    <row r="14194" customFormat="false" ht="15" hidden="false" customHeight="false" outlineLevel="0" collapsed="false">
      <c r="A14194" s="37"/>
      <c r="B14194" s="38"/>
      <c r="C14194" s="39"/>
      <c r="D14194" s="39"/>
      <c r="E14194" s="40"/>
      <c r="F14194" s="41" t="str">
        <f aca="false">IF(A14194="","",INDEX(Assumptions!$B$16:$B$18,MATCH(C14194,Assumptions!$A$16:$A$18,0)))</f>
        <v/>
      </c>
      <c r="G14194" s="42" t="str">
        <f aca="false">IF(A14194="","",WORKDAY(B14194,F14194))</f>
        <v/>
      </c>
    </row>
    <row r="14195" customFormat="false" ht="15" hidden="false" customHeight="false" outlineLevel="0" collapsed="false">
      <c r="A14195" s="37"/>
      <c r="B14195" s="38"/>
      <c r="C14195" s="39"/>
      <c r="D14195" s="39"/>
      <c r="E14195" s="40"/>
      <c r="F14195" s="41" t="str">
        <f aca="false">IF(A14195="","",INDEX(Assumptions!$B$16:$B$18,MATCH(C14195,Assumptions!$A$16:$A$18,0)))</f>
        <v/>
      </c>
      <c r="G14195" s="42" t="str">
        <f aca="false">IF(A14195="","",WORKDAY(B14195,F14195))</f>
        <v/>
      </c>
    </row>
    <row r="14196" customFormat="false" ht="15" hidden="false" customHeight="false" outlineLevel="0" collapsed="false">
      <c r="A14196" s="37"/>
      <c r="B14196" s="38"/>
      <c r="C14196" s="39"/>
      <c r="D14196" s="39"/>
      <c r="E14196" s="40"/>
      <c r="F14196" s="41" t="str">
        <f aca="false">IF(A14196="","",INDEX(Assumptions!$B$16:$B$18,MATCH(C14196,Assumptions!$A$16:$A$18,0)))</f>
        <v/>
      </c>
      <c r="G14196" s="42" t="str">
        <f aca="false">IF(A14196="","",WORKDAY(B14196,F14196))</f>
        <v/>
      </c>
    </row>
    <row r="14197" customFormat="false" ht="15" hidden="false" customHeight="false" outlineLevel="0" collapsed="false">
      <c r="A14197" s="37"/>
      <c r="B14197" s="38"/>
      <c r="C14197" s="39"/>
      <c r="D14197" s="39"/>
      <c r="E14197" s="40"/>
      <c r="F14197" s="41" t="str">
        <f aca="false">IF(A14197="","",INDEX(Assumptions!$B$16:$B$18,MATCH(C14197,Assumptions!$A$16:$A$18,0)))</f>
        <v/>
      </c>
      <c r="G14197" s="42" t="str">
        <f aca="false">IF(A14197="","",WORKDAY(B14197,F14197))</f>
        <v/>
      </c>
    </row>
    <row r="14198" customFormat="false" ht="15" hidden="false" customHeight="false" outlineLevel="0" collapsed="false">
      <c r="A14198" s="37"/>
      <c r="B14198" s="38"/>
      <c r="C14198" s="39"/>
      <c r="D14198" s="39"/>
      <c r="E14198" s="40"/>
      <c r="F14198" s="41" t="str">
        <f aca="false">IF(A14198="","",INDEX(Assumptions!$B$16:$B$18,MATCH(C14198,Assumptions!$A$16:$A$18,0)))</f>
        <v/>
      </c>
      <c r="G14198" s="42" t="str">
        <f aca="false">IF(A14198="","",WORKDAY(B14198,F14198))</f>
        <v/>
      </c>
    </row>
    <row r="14199" customFormat="false" ht="15" hidden="false" customHeight="false" outlineLevel="0" collapsed="false">
      <c r="A14199" s="37"/>
      <c r="B14199" s="38"/>
      <c r="C14199" s="39"/>
      <c r="D14199" s="39"/>
      <c r="E14199" s="40"/>
      <c r="F14199" s="41" t="str">
        <f aca="false">IF(A14199="","",INDEX(Assumptions!$B$16:$B$18,MATCH(C14199,Assumptions!$A$16:$A$18,0)))</f>
        <v/>
      </c>
      <c r="G14199" s="42" t="str">
        <f aca="false">IF(A14199="","",WORKDAY(B14199,F14199))</f>
        <v/>
      </c>
    </row>
    <row r="14200" customFormat="false" ht="15" hidden="false" customHeight="false" outlineLevel="0" collapsed="false">
      <c r="A14200" s="37"/>
      <c r="B14200" s="38"/>
      <c r="C14200" s="39"/>
      <c r="D14200" s="39"/>
      <c r="E14200" s="40"/>
      <c r="F14200" s="41" t="str">
        <f aca="false">IF(A14200="","",INDEX(Assumptions!$B$16:$B$18,MATCH(C14200,Assumptions!$A$16:$A$18,0)))</f>
        <v/>
      </c>
      <c r="G14200" s="42" t="str">
        <f aca="false">IF(A14200="","",WORKDAY(B14200,F14200))</f>
        <v/>
      </c>
    </row>
    <row r="14201" customFormat="false" ht="15" hidden="false" customHeight="false" outlineLevel="0" collapsed="false">
      <c r="A14201" s="37"/>
      <c r="B14201" s="38"/>
      <c r="C14201" s="39"/>
      <c r="D14201" s="39"/>
      <c r="E14201" s="40"/>
      <c r="F14201" s="41" t="str">
        <f aca="false">IF(A14201="","",INDEX(Assumptions!$B$16:$B$18,MATCH(C14201,Assumptions!$A$16:$A$18,0)))</f>
        <v/>
      </c>
      <c r="G14201" s="42" t="str">
        <f aca="false">IF(A14201="","",WORKDAY(B14201,F14201))</f>
        <v/>
      </c>
    </row>
    <row r="14202" customFormat="false" ht="15" hidden="false" customHeight="false" outlineLevel="0" collapsed="false">
      <c r="A14202" s="37"/>
      <c r="B14202" s="38"/>
      <c r="C14202" s="39"/>
      <c r="D14202" s="39"/>
      <c r="E14202" s="40"/>
      <c r="F14202" s="41" t="str">
        <f aca="false">IF(A14202="","",INDEX(Assumptions!$B$16:$B$18,MATCH(C14202,Assumptions!$A$16:$A$18,0)))</f>
        <v/>
      </c>
      <c r="G14202" s="42" t="str">
        <f aca="false">IF(A14202="","",WORKDAY(B14202,F14202))</f>
        <v/>
      </c>
    </row>
    <row r="14203" customFormat="false" ht="15" hidden="false" customHeight="false" outlineLevel="0" collapsed="false">
      <c r="A14203" s="37"/>
      <c r="B14203" s="38"/>
      <c r="C14203" s="39"/>
      <c r="D14203" s="39"/>
      <c r="E14203" s="40"/>
      <c r="F14203" s="41" t="str">
        <f aca="false">IF(A14203="","",INDEX(Assumptions!$B$16:$B$18,MATCH(C14203,Assumptions!$A$16:$A$18,0)))</f>
        <v/>
      </c>
      <c r="G14203" s="42" t="str">
        <f aca="false">IF(A14203="","",WORKDAY(B14203,F14203))</f>
        <v/>
      </c>
    </row>
    <row r="14204" customFormat="false" ht="15" hidden="false" customHeight="false" outlineLevel="0" collapsed="false">
      <c r="A14204" s="37"/>
      <c r="B14204" s="38"/>
      <c r="C14204" s="39"/>
      <c r="D14204" s="39"/>
      <c r="E14204" s="40"/>
      <c r="F14204" s="41" t="str">
        <f aca="false">IF(A14204="","",INDEX(Assumptions!$B$16:$B$18,MATCH(C14204,Assumptions!$A$16:$A$18,0)))</f>
        <v/>
      </c>
      <c r="G14204" s="42" t="str">
        <f aca="false">IF(A14204="","",WORKDAY(B14204,F14204))</f>
        <v/>
      </c>
    </row>
    <row r="14205" customFormat="false" ht="15" hidden="false" customHeight="false" outlineLevel="0" collapsed="false">
      <c r="A14205" s="37"/>
      <c r="B14205" s="38"/>
      <c r="C14205" s="39"/>
      <c r="D14205" s="39"/>
      <c r="E14205" s="40"/>
      <c r="F14205" s="41" t="str">
        <f aca="false">IF(A14205="","",INDEX(Assumptions!$B$16:$B$18,MATCH(C14205,Assumptions!$A$16:$A$18,0)))</f>
        <v/>
      </c>
      <c r="G14205" s="42" t="str">
        <f aca="false">IF(A14205="","",WORKDAY(B14205,F14205))</f>
        <v/>
      </c>
    </row>
    <row r="14206" customFormat="false" ht="15" hidden="false" customHeight="false" outlineLevel="0" collapsed="false">
      <c r="A14206" s="37"/>
      <c r="B14206" s="38"/>
      <c r="C14206" s="39"/>
      <c r="D14206" s="39"/>
      <c r="E14206" s="40"/>
      <c r="F14206" s="41" t="str">
        <f aca="false">IF(A14206="","",INDEX(Assumptions!$B$16:$B$18,MATCH(C14206,Assumptions!$A$16:$A$18,0)))</f>
        <v/>
      </c>
      <c r="G14206" s="42" t="str">
        <f aca="false">IF(A14206="","",WORKDAY(B14206,F14206))</f>
        <v/>
      </c>
    </row>
    <row r="14207" customFormat="false" ht="15" hidden="false" customHeight="false" outlineLevel="0" collapsed="false">
      <c r="A14207" s="37"/>
      <c r="B14207" s="38"/>
      <c r="C14207" s="39"/>
      <c r="D14207" s="39"/>
      <c r="E14207" s="40"/>
      <c r="F14207" s="41" t="str">
        <f aca="false">IF(A14207="","",INDEX(Assumptions!$B$16:$B$18,MATCH(C14207,Assumptions!$A$16:$A$18,0)))</f>
        <v/>
      </c>
      <c r="G14207" s="42" t="str">
        <f aca="false">IF(A14207="","",WORKDAY(B14207,F14207))</f>
        <v/>
      </c>
    </row>
    <row r="14208" customFormat="false" ht="15" hidden="false" customHeight="false" outlineLevel="0" collapsed="false">
      <c r="A14208" s="37"/>
      <c r="B14208" s="38"/>
      <c r="C14208" s="39"/>
      <c r="D14208" s="39"/>
      <c r="E14208" s="40"/>
      <c r="F14208" s="41" t="str">
        <f aca="false">IF(A14208="","",INDEX(Assumptions!$B$16:$B$18,MATCH(C14208,Assumptions!$A$16:$A$18,0)))</f>
        <v/>
      </c>
      <c r="G14208" s="42" t="str">
        <f aca="false">IF(A14208="","",WORKDAY(B14208,F14208))</f>
        <v/>
      </c>
    </row>
    <row r="14209" customFormat="false" ht="15" hidden="false" customHeight="false" outlineLevel="0" collapsed="false">
      <c r="A14209" s="37"/>
      <c r="B14209" s="38"/>
      <c r="C14209" s="39"/>
      <c r="D14209" s="39"/>
      <c r="E14209" s="40"/>
      <c r="F14209" s="41" t="str">
        <f aca="false">IF(A14209="","",INDEX(Assumptions!$B$16:$B$18,MATCH(C14209,Assumptions!$A$16:$A$18,0)))</f>
        <v/>
      </c>
      <c r="G14209" s="42" t="str">
        <f aca="false">IF(A14209="","",WORKDAY(B14209,F14209))</f>
        <v/>
      </c>
    </row>
    <row r="14210" customFormat="false" ht="15" hidden="false" customHeight="false" outlineLevel="0" collapsed="false">
      <c r="A14210" s="37"/>
      <c r="B14210" s="38"/>
      <c r="C14210" s="39"/>
      <c r="D14210" s="39"/>
      <c r="E14210" s="40"/>
      <c r="F14210" s="41" t="str">
        <f aca="false">IF(A14210="","",INDEX(Assumptions!$B$16:$B$18,MATCH(C14210,Assumptions!$A$16:$A$18,0)))</f>
        <v/>
      </c>
      <c r="G14210" s="42" t="str">
        <f aca="false">IF(A14210="","",WORKDAY(B14210,F14210))</f>
        <v/>
      </c>
    </row>
    <row r="14211" customFormat="false" ht="15" hidden="false" customHeight="false" outlineLevel="0" collapsed="false">
      <c r="A14211" s="37"/>
      <c r="B14211" s="38"/>
      <c r="C14211" s="39"/>
      <c r="D14211" s="39"/>
      <c r="E14211" s="40"/>
      <c r="F14211" s="41" t="str">
        <f aca="false">IF(A14211="","",INDEX(Assumptions!$B$16:$B$18,MATCH(C14211,Assumptions!$A$16:$A$18,0)))</f>
        <v/>
      </c>
      <c r="G14211" s="42" t="str">
        <f aca="false">IF(A14211="","",WORKDAY(B14211,F14211))</f>
        <v/>
      </c>
    </row>
    <row r="14212" customFormat="false" ht="15" hidden="false" customHeight="false" outlineLevel="0" collapsed="false">
      <c r="A14212" s="37"/>
      <c r="B14212" s="38"/>
      <c r="C14212" s="39"/>
      <c r="D14212" s="39"/>
      <c r="E14212" s="40"/>
      <c r="F14212" s="41" t="str">
        <f aca="false">IF(A14212="","",INDEX(Assumptions!$B$16:$B$18,MATCH(C14212,Assumptions!$A$16:$A$18,0)))</f>
        <v/>
      </c>
      <c r="G14212" s="42" t="str">
        <f aca="false">IF(A14212="","",WORKDAY(B14212,F14212))</f>
        <v/>
      </c>
    </row>
    <row r="14213" customFormat="false" ht="15" hidden="false" customHeight="false" outlineLevel="0" collapsed="false">
      <c r="A14213" s="37"/>
      <c r="B14213" s="38"/>
      <c r="C14213" s="39"/>
      <c r="D14213" s="39"/>
      <c r="E14213" s="40"/>
      <c r="F14213" s="41" t="str">
        <f aca="false">IF(A14213="","",INDEX(Assumptions!$B$16:$B$18,MATCH(C14213,Assumptions!$A$16:$A$18,0)))</f>
        <v/>
      </c>
      <c r="G14213" s="42" t="str">
        <f aca="false">IF(A14213="","",WORKDAY(B14213,F14213))</f>
        <v/>
      </c>
    </row>
    <row r="14214" customFormat="false" ht="15" hidden="false" customHeight="false" outlineLevel="0" collapsed="false">
      <c r="A14214" s="37"/>
      <c r="B14214" s="38"/>
      <c r="C14214" s="39"/>
      <c r="D14214" s="39"/>
      <c r="E14214" s="40"/>
      <c r="F14214" s="41" t="str">
        <f aca="false">IF(A14214="","",INDEX(Assumptions!$B$16:$B$18,MATCH(C14214,Assumptions!$A$16:$A$18,0)))</f>
        <v/>
      </c>
      <c r="G14214" s="42" t="str">
        <f aca="false">IF(A14214="","",WORKDAY(B14214,F14214))</f>
        <v/>
      </c>
    </row>
    <row r="14215" customFormat="false" ht="15" hidden="false" customHeight="false" outlineLevel="0" collapsed="false">
      <c r="A14215" s="37"/>
      <c r="B14215" s="38"/>
      <c r="C14215" s="39"/>
      <c r="D14215" s="39"/>
      <c r="E14215" s="40"/>
      <c r="F14215" s="41" t="str">
        <f aca="false">IF(A14215="","",INDEX(Assumptions!$B$16:$B$18,MATCH(C14215,Assumptions!$A$16:$A$18,0)))</f>
        <v/>
      </c>
      <c r="G14215" s="42" t="str">
        <f aca="false">IF(A14215="","",WORKDAY(B14215,F14215))</f>
        <v/>
      </c>
    </row>
    <row r="14216" customFormat="false" ht="15" hidden="false" customHeight="false" outlineLevel="0" collapsed="false">
      <c r="A14216" s="37"/>
      <c r="B14216" s="38"/>
      <c r="C14216" s="39"/>
      <c r="D14216" s="39"/>
      <c r="E14216" s="40"/>
      <c r="F14216" s="41" t="str">
        <f aca="false">IF(A14216="","",INDEX(Assumptions!$B$16:$B$18,MATCH(C14216,Assumptions!$A$16:$A$18,0)))</f>
        <v/>
      </c>
      <c r="G14216" s="42" t="str">
        <f aca="false">IF(A14216="","",WORKDAY(B14216,F14216))</f>
        <v/>
      </c>
    </row>
    <row r="14217" customFormat="false" ht="15" hidden="false" customHeight="false" outlineLevel="0" collapsed="false">
      <c r="A14217" s="37"/>
      <c r="B14217" s="38"/>
      <c r="C14217" s="39"/>
      <c r="D14217" s="39"/>
      <c r="E14217" s="40"/>
      <c r="F14217" s="41" t="str">
        <f aca="false">IF(A14217="","",INDEX(Assumptions!$B$16:$B$18,MATCH(C14217,Assumptions!$A$16:$A$18,0)))</f>
        <v/>
      </c>
      <c r="G14217" s="42" t="str">
        <f aca="false">IF(A14217="","",WORKDAY(B14217,F14217))</f>
        <v/>
      </c>
    </row>
    <row r="14218" customFormat="false" ht="15" hidden="false" customHeight="false" outlineLevel="0" collapsed="false">
      <c r="A14218" s="37"/>
      <c r="B14218" s="38"/>
      <c r="C14218" s="39"/>
      <c r="D14218" s="39"/>
      <c r="E14218" s="40"/>
      <c r="F14218" s="41" t="str">
        <f aca="false">IF(A14218="","",INDEX(Assumptions!$B$16:$B$18,MATCH(C14218,Assumptions!$A$16:$A$18,0)))</f>
        <v/>
      </c>
      <c r="G14218" s="42" t="str">
        <f aca="false">IF(A14218="","",WORKDAY(B14218,F14218))</f>
        <v/>
      </c>
    </row>
    <row r="14219" customFormat="false" ht="15" hidden="false" customHeight="false" outlineLevel="0" collapsed="false">
      <c r="A14219" s="37"/>
      <c r="B14219" s="38"/>
      <c r="C14219" s="39"/>
      <c r="D14219" s="39"/>
      <c r="E14219" s="40"/>
      <c r="F14219" s="41" t="str">
        <f aca="false">IF(A14219="","",INDEX(Assumptions!$B$16:$B$18,MATCH(C14219,Assumptions!$A$16:$A$18,0)))</f>
        <v/>
      </c>
      <c r="G14219" s="42" t="str">
        <f aca="false">IF(A14219="","",WORKDAY(B14219,F14219))</f>
        <v/>
      </c>
    </row>
    <row r="14220" customFormat="false" ht="15" hidden="false" customHeight="false" outlineLevel="0" collapsed="false">
      <c r="A14220" s="37"/>
      <c r="B14220" s="38"/>
      <c r="C14220" s="39"/>
      <c r="D14220" s="39"/>
      <c r="E14220" s="40"/>
      <c r="F14220" s="41" t="str">
        <f aca="false">IF(A14220="","",INDEX(Assumptions!$B$16:$B$18,MATCH(C14220,Assumptions!$A$16:$A$18,0)))</f>
        <v/>
      </c>
      <c r="G14220" s="42" t="str">
        <f aca="false">IF(A14220="","",WORKDAY(B14220,F14220))</f>
        <v/>
      </c>
    </row>
    <row r="14221" customFormat="false" ht="15" hidden="false" customHeight="false" outlineLevel="0" collapsed="false">
      <c r="A14221" s="37"/>
      <c r="B14221" s="38"/>
      <c r="C14221" s="39"/>
      <c r="D14221" s="39"/>
      <c r="E14221" s="40"/>
      <c r="F14221" s="41" t="str">
        <f aca="false">IF(A14221="","",INDEX(Assumptions!$B$16:$B$18,MATCH(C14221,Assumptions!$A$16:$A$18,0)))</f>
        <v/>
      </c>
      <c r="G14221" s="42" t="str">
        <f aca="false">IF(A14221="","",WORKDAY(B14221,F14221))</f>
        <v/>
      </c>
    </row>
    <row r="14222" customFormat="false" ht="15" hidden="false" customHeight="false" outlineLevel="0" collapsed="false">
      <c r="A14222" s="37"/>
      <c r="B14222" s="38"/>
      <c r="C14222" s="39"/>
      <c r="D14222" s="39"/>
      <c r="E14222" s="40"/>
      <c r="F14222" s="41" t="str">
        <f aca="false">IF(A14222="","",INDEX(Assumptions!$B$16:$B$18,MATCH(C14222,Assumptions!$A$16:$A$18,0)))</f>
        <v/>
      </c>
      <c r="G14222" s="42" t="str">
        <f aca="false">IF(A14222="","",WORKDAY(B14222,F14222))</f>
        <v/>
      </c>
    </row>
    <row r="14223" customFormat="false" ht="15" hidden="false" customHeight="false" outlineLevel="0" collapsed="false">
      <c r="A14223" s="37"/>
      <c r="B14223" s="38"/>
      <c r="C14223" s="39"/>
      <c r="D14223" s="39"/>
      <c r="E14223" s="40"/>
      <c r="F14223" s="41" t="str">
        <f aca="false">IF(A14223="","",INDEX(Assumptions!$B$16:$B$18,MATCH(C14223,Assumptions!$A$16:$A$18,0)))</f>
        <v/>
      </c>
      <c r="G14223" s="42" t="str">
        <f aca="false">IF(A14223="","",WORKDAY(B14223,F14223))</f>
        <v/>
      </c>
    </row>
    <row r="14224" customFormat="false" ht="15" hidden="false" customHeight="false" outlineLevel="0" collapsed="false">
      <c r="A14224" s="37"/>
      <c r="B14224" s="38"/>
      <c r="C14224" s="39"/>
      <c r="D14224" s="39"/>
      <c r="E14224" s="40"/>
      <c r="F14224" s="41" t="str">
        <f aca="false">IF(A14224="","",INDEX(Assumptions!$B$16:$B$18,MATCH(C14224,Assumptions!$A$16:$A$18,0)))</f>
        <v/>
      </c>
      <c r="G14224" s="42" t="str">
        <f aca="false">IF(A14224="","",WORKDAY(B14224,F14224))</f>
        <v/>
      </c>
    </row>
    <row r="14225" customFormat="false" ht="15" hidden="false" customHeight="false" outlineLevel="0" collapsed="false">
      <c r="A14225" s="37"/>
      <c r="B14225" s="38"/>
      <c r="C14225" s="39"/>
      <c r="D14225" s="39"/>
      <c r="E14225" s="40"/>
      <c r="F14225" s="41" t="str">
        <f aca="false">IF(A14225="","",INDEX(Assumptions!$B$16:$B$18,MATCH(C14225,Assumptions!$A$16:$A$18,0)))</f>
        <v/>
      </c>
      <c r="G14225" s="42" t="str">
        <f aca="false">IF(A14225="","",WORKDAY(B14225,F14225))</f>
        <v/>
      </c>
    </row>
    <row r="14226" customFormat="false" ht="15" hidden="false" customHeight="false" outlineLevel="0" collapsed="false">
      <c r="A14226" s="37"/>
      <c r="B14226" s="38"/>
      <c r="C14226" s="39"/>
      <c r="D14226" s="39"/>
      <c r="E14226" s="40"/>
      <c r="F14226" s="41" t="str">
        <f aca="false">IF(A14226="","",INDEX(Assumptions!$B$16:$B$18,MATCH(C14226,Assumptions!$A$16:$A$18,0)))</f>
        <v/>
      </c>
      <c r="G14226" s="42" t="str">
        <f aca="false">IF(A14226="","",WORKDAY(B14226,F14226))</f>
        <v/>
      </c>
    </row>
    <row r="14227" customFormat="false" ht="15" hidden="false" customHeight="false" outlineLevel="0" collapsed="false">
      <c r="A14227" s="37"/>
      <c r="B14227" s="38"/>
      <c r="C14227" s="39"/>
      <c r="D14227" s="39"/>
      <c r="E14227" s="40"/>
      <c r="F14227" s="41" t="str">
        <f aca="false">IF(A14227="","",INDEX(Assumptions!$B$16:$B$18,MATCH(C14227,Assumptions!$A$16:$A$18,0)))</f>
        <v/>
      </c>
      <c r="G14227" s="42" t="str">
        <f aca="false">IF(A14227="","",WORKDAY(B14227,F14227))</f>
        <v/>
      </c>
    </row>
    <row r="14228" customFormat="false" ht="15" hidden="false" customHeight="false" outlineLevel="0" collapsed="false">
      <c r="A14228" s="37"/>
      <c r="B14228" s="38"/>
      <c r="C14228" s="39"/>
      <c r="D14228" s="39"/>
      <c r="E14228" s="40"/>
      <c r="F14228" s="41" t="str">
        <f aca="false">IF(A14228="","",INDEX(Assumptions!$B$16:$B$18,MATCH(C14228,Assumptions!$A$16:$A$18,0)))</f>
        <v/>
      </c>
      <c r="G14228" s="42" t="str">
        <f aca="false">IF(A14228="","",WORKDAY(B14228,F14228))</f>
        <v/>
      </c>
    </row>
    <row r="14229" customFormat="false" ht="15" hidden="false" customHeight="false" outlineLevel="0" collapsed="false">
      <c r="A14229" s="37"/>
      <c r="B14229" s="38"/>
      <c r="C14229" s="39"/>
      <c r="D14229" s="39"/>
      <c r="E14229" s="40"/>
      <c r="F14229" s="41" t="str">
        <f aca="false">IF(A14229="","",INDEX(Assumptions!$B$16:$B$18,MATCH(C14229,Assumptions!$A$16:$A$18,0)))</f>
        <v/>
      </c>
      <c r="G14229" s="42" t="str">
        <f aca="false">IF(A14229="","",WORKDAY(B14229,F14229))</f>
        <v/>
      </c>
    </row>
    <row r="14230" customFormat="false" ht="15" hidden="false" customHeight="false" outlineLevel="0" collapsed="false">
      <c r="A14230" s="37"/>
      <c r="B14230" s="38"/>
      <c r="C14230" s="39"/>
      <c r="D14230" s="39"/>
      <c r="E14230" s="40"/>
      <c r="F14230" s="41" t="str">
        <f aca="false">IF(A14230="","",INDEX(Assumptions!$B$16:$B$18,MATCH(C14230,Assumptions!$A$16:$A$18,0)))</f>
        <v/>
      </c>
      <c r="G14230" s="42" t="str">
        <f aca="false">IF(A14230="","",WORKDAY(B14230,F14230))</f>
        <v/>
      </c>
    </row>
    <row r="14231" customFormat="false" ht="15" hidden="false" customHeight="false" outlineLevel="0" collapsed="false">
      <c r="A14231" s="37"/>
      <c r="B14231" s="38"/>
      <c r="C14231" s="39"/>
      <c r="D14231" s="39"/>
      <c r="E14231" s="40"/>
      <c r="F14231" s="41" t="str">
        <f aca="false">IF(A14231="","",INDEX(Assumptions!$B$16:$B$18,MATCH(C14231,Assumptions!$A$16:$A$18,0)))</f>
        <v/>
      </c>
      <c r="G14231" s="42" t="str">
        <f aca="false">IF(A14231="","",WORKDAY(B14231,F14231))</f>
        <v/>
      </c>
    </row>
    <row r="14232" customFormat="false" ht="15" hidden="false" customHeight="false" outlineLevel="0" collapsed="false">
      <c r="A14232" s="37"/>
      <c r="B14232" s="38"/>
      <c r="C14232" s="39"/>
      <c r="D14232" s="39"/>
      <c r="E14232" s="40"/>
      <c r="F14232" s="41" t="str">
        <f aca="false">IF(A14232="","",INDEX(Assumptions!$B$16:$B$18,MATCH(C14232,Assumptions!$A$16:$A$18,0)))</f>
        <v/>
      </c>
      <c r="G14232" s="42" t="str">
        <f aca="false">IF(A14232="","",WORKDAY(B14232,F14232))</f>
        <v/>
      </c>
    </row>
    <row r="14233" customFormat="false" ht="15" hidden="false" customHeight="false" outlineLevel="0" collapsed="false">
      <c r="A14233" s="37"/>
      <c r="B14233" s="38"/>
      <c r="C14233" s="39"/>
      <c r="D14233" s="39"/>
      <c r="E14233" s="40"/>
      <c r="F14233" s="41" t="str">
        <f aca="false">IF(A14233="","",INDEX(Assumptions!$B$16:$B$18,MATCH(C14233,Assumptions!$A$16:$A$18,0)))</f>
        <v/>
      </c>
      <c r="G14233" s="42" t="str">
        <f aca="false">IF(A14233="","",WORKDAY(B14233,F14233))</f>
        <v/>
      </c>
    </row>
    <row r="14234" customFormat="false" ht="15" hidden="false" customHeight="false" outlineLevel="0" collapsed="false">
      <c r="A14234" s="37"/>
      <c r="B14234" s="38"/>
      <c r="C14234" s="39"/>
      <c r="D14234" s="39"/>
      <c r="E14234" s="40"/>
      <c r="F14234" s="41" t="str">
        <f aca="false">IF(A14234="","",INDEX(Assumptions!$B$16:$B$18,MATCH(C14234,Assumptions!$A$16:$A$18,0)))</f>
        <v/>
      </c>
      <c r="G14234" s="42" t="str">
        <f aca="false">IF(A14234="","",WORKDAY(B14234,F14234))</f>
        <v/>
      </c>
    </row>
    <row r="14235" customFormat="false" ht="15" hidden="false" customHeight="false" outlineLevel="0" collapsed="false">
      <c r="A14235" s="37"/>
      <c r="B14235" s="38"/>
      <c r="C14235" s="39"/>
      <c r="D14235" s="39"/>
      <c r="E14235" s="40"/>
      <c r="F14235" s="41" t="str">
        <f aca="false">IF(A14235="","",INDEX(Assumptions!$B$16:$B$18,MATCH(C14235,Assumptions!$A$16:$A$18,0)))</f>
        <v/>
      </c>
      <c r="G14235" s="42" t="str">
        <f aca="false">IF(A14235="","",WORKDAY(B14235,F14235))</f>
        <v/>
      </c>
    </row>
    <row r="14236" customFormat="false" ht="15" hidden="false" customHeight="false" outlineLevel="0" collapsed="false">
      <c r="A14236" s="37"/>
      <c r="B14236" s="38"/>
      <c r="C14236" s="39"/>
      <c r="D14236" s="39"/>
      <c r="E14236" s="40"/>
      <c r="F14236" s="41" t="str">
        <f aca="false">IF(A14236="","",INDEX(Assumptions!$B$16:$B$18,MATCH(C14236,Assumptions!$A$16:$A$18,0)))</f>
        <v/>
      </c>
      <c r="G14236" s="42" t="str">
        <f aca="false">IF(A14236="","",WORKDAY(B14236,F14236))</f>
        <v/>
      </c>
    </row>
    <row r="14237" customFormat="false" ht="15" hidden="false" customHeight="false" outlineLevel="0" collapsed="false">
      <c r="A14237" s="37"/>
      <c r="B14237" s="38"/>
      <c r="C14237" s="39"/>
      <c r="D14237" s="39"/>
      <c r="E14237" s="40"/>
      <c r="F14237" s="41" t="str">
        <f aca="false">IF(A14237="","",INDEX(Assumptions!$B$16:$B$18,MATCH(C14237,Assumptions!$A$16:$A$18,0)))</f>
        <v/>
      </c>
      <c r="G14237" s="42" t="str">
        <f aca="false">IF(A14237="","",WORKDAY(B14237,F14237))</f>
        <v/>
      </c>
    </row>
    <row r="14238" customFormat="false" ht="15" hidden="false" customHeight="false" outlineLevel="0" collapsed="false">
      <c r="A14238" s="37"/>
      <c r="B14238" s="38"/>
      <c r="C14238" s="39"/>
      <c r="D14238" s="39"/>
      <c r="E14238" s="40"/>
      <c r="F14238" s="41" t="str">
        <f aca="false">IF(A14238="","",INDEX(Assumptions!$B$16:$B$18,MATCH(C14238,Assumptions!$A$16:$A$18,0)))</f>
        <v/>
      </c>
      <c r="G14238" s="42" t="str">
        <f aca="false">IF(A14238="","",WORKDAY(B14238,F14238))</f>
        <v/>
      </c>
    </row>
    <row r="14239" customFormat="false" ht="15" hidden="false" customHeight="false" outlineLevel="0" collapsed="false">
      <c r="A14239" s="37"/>
      <c r="B14239" s="38"/>
      <c r="C14239" s="39"/>
      <c r="D14239" s="39"/>
      <c r="E14239" s="40"/>
      <c r="F14239" s="41" t="str">
        <f aca="false">IF(A14239="","",INDEX(Assumptions!$B$16:$B$18,MATCH(C14239,Assumptions!$A$16:$A$18,0)))</f>
        <v/>
      </c>
      <c r="G14239" s="42" t="str">
        <f aca="false">IF(A14239="","",WORKDAY(B14239,F14239))</f>
        <v/>
      </c>
    </row>
    <row r="14240" customFormat="false" ht="15" hidden="false" customHeight="false" outlineLevel="0" collapsed="false">
      <c r="A14240" s="37"/>
      <c r="B14240" s="38"/>
      <c r="C14240" s="39"/>
      <c r="D14240" s="39"/>
      <c r="E14240" s="40"/>
      <c r="F14240" s="41" t="str">
        <f aca="false">IF(A14240="","",INDEX(Assumptions!$B$16:$B$18,MATCH(C14240,Assumptions!$A$16:$A$18,0)))</f>
        <v/>
      </c>
      <c r="G14240" s="42" t="str">
        <f aca="false">IF(A14240="","",WORKDAY(B14240,F14240))</f>
        <v/>
      </c>
    </row>
    <row r="14241" customFormat="false" ht="15" hidden="false" customHeight="false" outlineLevel="0" collapsed="false">
      <c r="A14241" s="37"/>
      <c r="B14241" s="38"/>
      <c r="C14241" s="39"/>
      <c r="D14241" s="39"/>
      <c r="E14241" s="40"/>
      <c r="F14241" s="41" t="str">
        <f aca="false">IF(A14241="","",INDEX(Assumptions!$B$16:$B$18,MATCH(C14241,Assumptions!$A$16:$A$18,0)))</f>
        <v/>
      </c>
      <c r="G14241" s="42" t="str">
        <f aca="false">IF(A14241="","",WORKDAY(B14241,F14241))</f>
        <v/>
      </c>
    </row>
    <row r="14242" customFormat="false" ht="15" hidden="false" customHeight="false" outlineLevel="0" collapsed="false">
      <c r="A14242" s="37"/>
      <c r="B14242" s="38"/>
      <c r="C14242" s="39"/>
      <c r="D14242" s="39"/>
      <c r="E14242" s="40"/>
      <c r="F14242" s="41" t="str">
        <f aca="false">IF(A14242="","",INDEX(Assumptions!$B$16:$B$18,MATCH(C14242,Assumptions!$A$16:$A$18,0)))</f>
        <v/>
      </c>
      <c r="G14242" s="42" t="str">
        <f aca="false">IF(A14242="","",WORKDAY(B14242,F14242))</f>
        <v/>
      </c>
    </row>
    <row r="14243" customFormat="false" ht="15" hidden="false" customHeight="false" outlineLevel="0" collapsed="false">
      <c r="A14243" s="37"/>
      <c r="B14243" s="38"/>
      <c r="C14243" s="39"/>
      <c r="D14243" s="39"/>
      <c r="E14243" s="40"/>
      <c r="F14243" s="41" t="str">
        <f aca="false">IF(A14243="","",INDEX(Assumptions!$B$16:$B$18,MATCH(C14243,Assumptions!$A$16:$A$18,0)))</f>
        <v/>
      </c>
      <c r="G14243" s="42" t="str">
        <f aca="false">IF(A14243="","",WORKDAY(B14243,F14243))</f>
        <v/>
      </c>
    </row>
    <row r="14244" customFormat="false" ht="15" hidden="false" customHeight="false" outlineLevel="0" collapsed="false">
      <c r="A14244" s="37"/>
      <c r="B14244" s="38"/>
      <c r="C14244" s="39"/>
      <c r="D14244" s="39"/>
      <c r="E14244" s="40"/>
      <c r="F14244" s="41" t="str">
        <f aca="false">IF(A14244="","",INDEX(Assumptions!$B$16:$B$18,MATCH(C14244,Assumptions!$A$16:$A$18,0)))</f>
        <v/>
      </c>
      <c r="G14244" s="42" t="str">
        <f aca="false">IF(A14244="","",WORKDAY(B14244,F14244))</f>
        <v/>
      </c>
    </row>
    <row r="14245" customFormat="false" ht="15" hidden="false" customHeight="false" outlineLevel="0" collapsed="false">
      <c r="A14245" s="37"/>
      <c r="B14245" s="38"/>
      <c r="C14245" s="39"/>
      <c r="D14245" s="39"/>
      <c r="E14245" s="40"/>
      <c r="F14245" s="41" t="str">
        <f aca="false">IF(A14245="","",INDEX(Assumptions!$B$16:$B$18,MATCH(C14245,Assumptions!$A$16:$A$18,0)))</f>
        <v/>
      </c>
      <c r="G14245" s="42" t="str">
        <f aca="false">IF(A14245="","",WORKDAY(B14245,F14245))</f>
        <v/>
      </c>
    </row>
    <row r="14246" customFormat="false" ht="15" hidden="false" customHeight="false" outlineLevel="0" collapsed="false">
      <c r="A14246" s="37"/>
      <c r="B14246" s="38"/>
      <c r="C14246" s="39"/>
      <c r="D14246" s="39"/>
      <c r="E14246" s="40"/>
      <c r="F14246" s="41" t="str">
        <f aca="false">IF(A14246="","",INDEX(Assumptions!$B$16:$B$18,MATCH(C14246,Assumptions!$A$16:$A$18,0)))</f>
        <v/>
      </c>
      <c r="G14246" s="42" t="str">
        <f aca="false">IF(A14246="","",WORKDAY(B14246,F14246))</f>
        <v/>
      </c>
    </row>
    <row r="14247" customFormat="false" ht="15" hidden="false" customHeight="false" outlineLevel="0" collapsed="false">
      <c r="A14247" s="37"/>
      <c r="B14247" s="38"/>
      <c r="C14247" s="39"/>
      <c r="D14247" s="39"/>
      <c r="E14247" s="40"/>
      <c r="F14247" s="41" t="str">
        <f aca="false">IF(A14247="","",INDEX(Assumptions!$B$16:$B$18,MATCH(C14247,Assumptions!$A$16:$A$18,0)))</f>
        <v/>
      </c>
      <c r="G14247" s="42" t="str">
        <f aca="false">IF(A14247="","",WORKDAY(B14247,F14247))</f>
        <v/>
      </c>
    </row>
    <row r="14248" customFormat="false" ht="15" hidden="false" customHeight="false" outlineLevel="0" collapsed="false">
      <c r="A14248" s="37"/>
      <c r="B14248" s="38"/>
      <c r="C14248" s="39"/>
      <c r="D14248" s="39"/>
      <c r="E14248" s="40"/>
      <c r="F14248" s="41" t="str">
        <f aca="false">IF(A14248="","",INDEX(Assumptions!$B$16:$B$18,MATCH(C14248,Assumptions!$A$16:$A$18,0)))</f>
        <v/>
      </c>
      <c r="G14248" s="42" t="str">
        <f aca="false">IF(A14248="","",WORKDAY(B14248,F14248))</f>
        <v/>
      </c>
    </row>
    <row r="14249" customFormat="false" ht="15" hidden="false" customHeight="false" outlineLevel="0" collapsed="false">
      <c r="A14249" s="37"/>
      <c r="B14249" s="38"/>
      <c r="C14249" s="39"/>
      <c r="D14249" s="39"/>
      <c r="E14249" s="40"/>
      <c r="F14249" s="41" t="str">
        <f aca="false">IF(A14249="","",INDEX(Assumptions!$B$16:$B$18,MATCH(C14249,Assumptions!$A$16:$A$18,0)))</f>
        <v/>
      </c>
      <c r="G14249" s="42" t="str">
        <f aca="false">IF(A14249="","",WORKDAY(B14249,F14249))</f>
        <v/>
      </c>
    </row>
    <row r="14250" customFormat="false" ht="15" hidden="false" customHeight="false" outlineLevel="0" collapsed="false">
      <c r="A14250" s="37"/>
      <c r="B14250" s="38"/>
      <c r="C14250" s="39"/>
      <c r="D14250" s="39"/>
      <c r="E14250" s="40"/>
      <c r="F14250" s="41" t="str">
        <f aca="false">IF(A14250="","",INDEX(Assumptions!$B$16:$B$18,MATCH(C14250,Assumptions!$A$16:$A$18,0)))</f>
        <v/>
      </c>
      <c r="G14250" s="42" t="str">
        <f aca="false">IF(A14250="","",WORKDAY(B14250,F14250))</f>
        <v/>
      </c>
    </row>
    <row r="14251" customFormat="false" ht="15" hidden="false" customHeight="false" outlineLevel="0" collapsed="false">
      <c r="A14251" s="37"/>
      <c r="B14251" s="38"/>
      <c r="C14251" s="39"/>
      <c r="D14251" s="39"/>
      <c r="E14251" s="40"/>
      <c r="F14251" s="41" t="str">
        <f aca="false">IF(A14251="","",INDEX(Assumptions!$B$16:$B$18,MATCH(C14251,Assumptions!$A$16:$A$18,0)))</f>
        <v/>
      </c>
      <c r="G14251" s="42" t="str">
        <f aca="false">IF(A14251="","",WORKDAY(B14251,F14251))</f>
        <v/>
      </c>
    </row>
    <row r="14252" customFormat="false" ht="15" hidden="false" customHeight="false" outlineLevel="0" collapsed="false">
      <c r="A14252" s="37"/>
      <c r="B14252" s="38"/>
      <c r="C14252" s="39"/>
      <c r="D14252" s="39"/>
      <c r="E14252" s="40"/>
      <c r="F14252" s="41" t="str">
        <f aca="false">IF(A14252="","",INDEX(Assumptions!$B$16:$B$18,MATCH(C14252,Assumptions!$A$16:$A$18,0)))</f>
        <v/>
      </c>
      <c r="G14252" s="42" t="str">
        <f aca="false">IF(A14252="","",WORKDAY(B14252,F14252))</f>
        <v/>
      </c>
    </row>
    <row r="14253" customFormat="false" ht="15" hidden="false" customHeight="false" outlineLevel="0" collapsed="false">
      <c r="A14253" s="37"/>
      <c r="B14253" s="38"/>
      <c r="C14253" s="39"/>
      <c r="D14253" s="39"/>
      <c r="E14253" s="40"/>
      <c r="F14253" s="41" t="str">
        <f aca="false">IF(A14253="","",INDEX(Assumptions!$B$16:$B$18,MATCH(C14253,Assumptions!$A$16:$A$18,0)))</f>
        <v/>
      </c>
      <c r="G14253" s="42" t="str">
        <f aca="false">IF(A14253="","",WORKDAY(B14253,F14253))</f>
        <v/>
      </c>
    </row>
    <row r="14254" customFormat="false" ht="15" hidden="false" customHeight="false" outlineLevel="0" collapsed="false">
      <c r="A14254" s="37"/>
      <c r="B14254" s="38"/>
      <c r="C14254" s="39"/>
      <c r="D14254" s="39"/>
      <c r="E14254" s="40"/>
      <c r="F14254" s="41" t="str">
        <f aca="false">IF(A14254="","",INDEX(Assumptions!$B$16:$B$18,MATCH(C14254,Assumptions!$A$16:$A$18,0)))</f>
        <v/>
      </c>
      <c r="G14254" s="42" t="str">
        <f aca="false">IF(A14254="","",WORKDAY(B14254,F14254))</f>
        <v/>
      </c>
    </row>
    <row r="14255" customFormat="false" ht="15" hidden="false" customHeight="false" outlineLevel="0" collapsed="false">
      <c r="A14255" s="37"/>
      <c r="B14255" s="38"/>
      <c r="C14255" s="39"/>
      <c r="D14255" s="39"/>
      <c r="E14255" s="40"/>
      <c r="F14255" s="41" t="str">
        <f aca="false">IF(A14255="","",INDEX(Assumptions!$B$16:$B$18,MATCH(C14255,Assumptions!$A$16:$A$18,0)))</f>
        <v/>
      </c>
      <c r="G14255" s="42" t="str">
        <f aca="false">IF(A14255="","",WORKDAY(B14255,F14255))</f>
        <v/>
      </c>
    </row>
    <row r="14256" customFormat="false" ht="15" hidden="false" customHeight="false" outlineLevel="0" collapsed="false">
      <c r="A14256" s="37"/>
      <c r="B14256" s="38"/>
      <c r="C14256" s="39"/>
      <c r="D14256" s="39"/>
      <c r="E14256" s="40"/>
      <c r="F14256" s="41" t="str">
        <f aca="false">IF(A14256="","",INDEX(Assumptions!$B$16:$B$18,MATCH(C14256,Assumptions!$A$16:$A$18,0)))</f>
        <v/>
      </c>
      <c r="G14256" s="42" t="str">
        <f aca="false">IF(A14256="","",WORKDAY(B14256,F14256))</f>
        <v/>
      </c>
    </row>
    <row r="14257" customFormat="false" ht="15" hidden="false" customHeight="false" outlineLevel="0" collapsed="false">
      <c r="A14257" s="37"/>
      <c r="B14257" s="38"/>
      <c r="C14257" s="39"/>
      <c r="D14257" s="39"/>
      <c r="E14257" s="40"/>
      <c r="F14257" s="41" t="str">
        <f aca="false">IF(A14257="","",INDEX(Assumptions!$B$16:$B$18,MATCH(C14257,Assumptions!$A$16:$A$18,0)))</f>
        <v/>
      </c>
      <c r="G14257" s="42" t="str">
        <f aca="false">IF(A14257="","",WORKDAY(B14257,F14257))</f>
        <v/>
      </c>
    </row>
    <row r="14258" customFormat="false" ht="15" hidden="false" customHeight="false" outlineLevel="0" collapsed="false">
      <c r="A14258" s="37"/>
      <c r="B14258" s="38"/>
      <c r="C14258" s="39"/>
      <c r="D14258" s="39"/>
      <c r="E14258" s="40"/>
      <c r="F14258" s="41" t="str">
        <f aca="false">IF(A14258="","",INDEX(Assumptions!$B$16:$B$18,MATCH(C14258,Assumptions!$A$16:$A$18,0)))</f>
        <v/>
      </c>
      <c r="G14258" s="42" t="str">
        <f aca="false">IF(A14258="","",WORKDAY(B14258,F14258))</f>
        <v/>
      </c>
    </row>
    <row r="14259" customFormat="false" ht="15" hidden="false" customHeight="false" outlineLevel="0" collapsed="false">
      <c r="A14259" s="37"/>
      <c r="B14259" s="38"/>
      <c r="C14259" s="39"/>
      <c r="D14259" s="39"/>
      <c r="E14259" s="40"/>
      <c r="F14259" s="41" t="str">
        <f aca="false">IF(A14259="","",INDEX(Assumptions!$B$16:$B$18,MATCH(C14259,Assumptions!$A$16:$A$18,0)))</f>
        <v/>
      </c>
      <c r="G14259" s="42" t="str">
        <f aca="false">IF(A14259="","",WORKDAY(B14259,F14259))</f>
        <v/>
      </c>
    </row>
    <row r="14260" customFormat="false" ht="15" hidden="false" customHeight="false" outlineLevel="0" collapsed="false">
      <c r="A14260" s="37"/>
      <c r="B14260" s="38"/>
      <c r="C14260" s="39"/>
      <c r="D14260" s="39"/>
      <c r="E14260" s="40"/>
      <c r="F14260" s="41" t="str">
        <f aca="false">IF(A14260="","",INDEX(Assumptions!$B$16:$B$18,MATCH(C14260,Assumptions!$A$16:$A$18,0)))</f>
        <v/>
      </c>
      <c r="G14260" s="42" t="str">
        <f aca="false">IF(A14260="","",WORKDAY(B14260,F14260))</f>
        <v/>
      </c>
    </row>
    <row r="14261" customFormat="false" ht="15" hidden="false" customHeight="false" outlineLevel="0" collapsed="false">
      <c r="A14261" s="37"/>
      <c r="B14261" s="38"/>
      <c r="C14261" s="39"/>
      <c r="D14261" s="39"/>
      <c r="E14261" s="40"/>
      <c r="F14261" s="41" t="str">
        <f aca="false">IF(A14261="","",INDEX(Assumptions!$B$16:$B$18,MATCH(C14261,Assumptions!$A$16:$A$18,0)))</f>
        <v/>
      </c>
      <c r="G14261" s="42" t="str">
        <f aca="false">IF(A14261="","",WORKDAY(B14261,F14261))</f>
        <v/>
      </c>
    </row>
    <row r="14262" customFormat="false" ht="15" hidden="false" customHeight="false" outlineLevel="0" collapsed="false">
      <c r="A14262" s="37"/>
      <c r="B14262" s="38"/>
      <c r="C14262" s="39"/>
      <c r="D14262" s="39"/>
      <c r="E14262" s="40"/>
      <c r="F14262" s="41" t="str">
        <f aca="false">IF(A14262="","",INDEX(Assumptions!$B$16:$B$18,MATCH(C14262,Assumptions!$A$16:$A$18,0)))</f>
        <v/>
      </c>
      <c r="G14262" s="42" t="str">
        <f aca="false">IF(A14262="","",WORKDAY(B14262,F14262))</f>
        <v/>
      </c>
    </row>
    <row r="14263" customFormat="false" ht="15" hidden="false" customHeight="false" outlineLevel="0" collapsed="false">
      <c r="A14263" s="37"/>
      <c r="B14263" s="38"/>
      <c r="C14263" s="39"/>
      <c r="D14263" s="39"/>
      <c r="E14263" s="40"/>
      <c r="F14263" s="41" t="str">
        <f aca="false">IF(A14263="","",INDEX(Assumptions!$B$16:$B$18,MATCH(C14263,Assumptions!$A$16:$A$18,0)))</f>
        <v/>
      </c>
      <c r="G14263" s="42" t="str">
        <f aca="false">IF(A14263="","",WORKDAY(B14263,F14263))</f>
        <v/>
      </c>
    </row>
    <row r="14264" customFormat="false" ht="15" hidden="false" customHeight="false" outlineLevel="0" collapsed="false">
      <c r="A14264" s="37"/>
      <c r="B14264" s="38"/>
      <c r="C14264" s="39"/>
      <c r="D14264" s="39"/>
      <c r="E14264" s="40"/>
      <c r="F14264" s="41" t="str">
        <f aca="false">IF(A14264="","",INDEX(Assumptions!$B$16:$B$18,MATCH(C14264,Assumptions!$A$16:$A$18,0)))</f>
        <v/>
      </c>
      <c r="G14264" s="42" t="str">
        <f aca="false">IF(A14264="","",WORKDAY(B14264,F14264))</f>
        <v/>
      </c>
    </row>
    <row r="14265" customFormat="false" ht="15" hidden="false" customHeight="false" outlineLevel="0" collapsed="false">
      <c r="A14265" s="37"/>
      <c r="B14265" s="38"/>
      <c r="C14265" s="39"/>
      <c r="D14265" s="39"/>
      <c r="E14265" s="40"/>
      <c r="F14265" s="41" t="str">
        <f aca="false">IF(A14265="","",INDEX(Assumptions!$B$16:$B$18,MATCH(C14265,Assumptions!$A$16:$A$18,0)))</f>
        <v/>
      </c>
      <c r="G14265" s="42" t="str">
        <f aca="false">IF(A14265="","",WORKDAY(B14265,F14265))</f>
        <v/>
      </c>
    </row>
    <row r="14266" customFormat="false" ht="15" hidden="false" customHeight="false" outlineLevel="0" collapsed="false">
      <c r="A14266" s="37"/>
      <c r="B14266" s="38"/>
      <c r="C14266" s="39"/>
      <c r="D14266" s="39"/>
      <c r="E14266" s="40"/>
      <c r="F14266" s="41" t="str">
        <f aca="false">IF(A14266="","",INDEX(Assumptions!$B$16:$B$18,MATCH(C14266,Assumptions!$A$16:$A$18,0)))</f>
        <v/>
      </c>
      <c r="G14266" s="42" t="str">
        <f aca="false">IF(A14266="","",WORKDAY(B14266,F14266))</f>
        <v/>
      </c>
    </row>
    <row r="14267" customFormat="false" ht="15" hidden="false" customHeight="false" outlineLevel="0" collapsed="false">
      <c r="A14267" s="37"/>
      <c r="B14267" s="38"/>
      <c r="C14267" s="39"/>
      <c r="D14267" s="39"/>
      <c r="E14267" s="40"/>
      <c r="F14267" s="41" t="str">
        <f aca="false">IF(A14267="","",INDEX(Assumptions!$B$16:$B$18,MATCH(C14267,Assumptions!$A$16:$A$18,0)))</f>
        <v/>
      </c>
      <c r="G14267" s="42" t="str">
        <f aca="false">IF(A14267="","",WORKDAY(B14267,F14267))</f>
        <v/>
      </c>
    </row>
    <row r="14268" customFormat="false" ht="15" hidden="false" customHeight="false" outlineLevel="0" collapsed="false">
      <c r="A14268" s="37"/>
      <c r="B14268" s="38"/>
      <c r="C14268" s="39"/>
      <c r="D14268" s="39"/>
      <c r="E14268" s="40"/>
      <c r="F14268" s="41" t="str">
        <f aca="false">IF(A14268="","",INDEX(Assumptions!$B$16:$B$18,MATCH(C14268,Assumptions!$A$16:$A$18,0)))</f>
        <v/>
      </c>
      <c r="G14268" s="42" t="str">
        <f aca="false">IF(A14268="","",WORKDAY(B14268,F14268))</f>
        <v/>
      </c>
    </row>
    <row r="14269" customFormat="false" ht="15" hidden="false" customHeight="false" outlineLevel="0" collapsed="false">
      <c r="A14269" s="37"/>
      <c r="B14269" s="38"/>
      <c r="C14269" s="39"/>
      <c r="D14269" s="39"/>
      <c r="E14269" s="40"/>
      <c r="F14269" s="41" t="str">
        <f aca="false">IF(A14269="","",INDEX(Assumptions!$B$16:$B$18,MATCH(C14269,Assumptions!$A$16:$A$18,0)))</f>
        <v/>
      </c>
      <c r="G14269" s="42" t="str">
        <f aca="false">IF(A14269="","",WORKDAY(B14269,F14269))</f>
        <v/>
      </c>
    </row>
    <row r="14270" customFormat="false" ht="15" hidden="false" customHeight="false" outlineLevel="0" collapsed="false">
      <c r="A14270" s="37"/>
      <c r="B14270" s="38"/>
      <c r="C14270" s="39"/>
      <c r="D14270" s="39"/>
      <c r="E14270" s="40"/>
      <c r="F14270" s="41" t="str">
        <f aca="false">IF(A14270="","",INDEX(Assumptions!$B$16:$B$18,MATCH(C14270,Assumptions!$A$16:$A$18,0)))</f>
        <v/>
      </c>
      <c r="G14270" s="42" t="str">
        <f aca="false">IF(A14270="","",WORKDAY(B14270,F14270))</f>
        <v/>
      </c>
    </row>
    <row r="14271" customFormat="false" ht="15" hidden="false" customHeight="false" outlineLevel="0" collapsed="false">
      <c r="A14271" s="37"/>
      <c r="B14271" s="38"/>
      <c r="C14271" s="39"/>
      <c r="D14271" s="39"/>
      <c r="E14271" s="40"/>
      <c r="F14271" s="41" t="str">
        <f aca="false">IF(A14271="","",INDEX(Assumptions!$B$16:$B$18,MATCH(C14271,Assumptions!$A$16:$A$18,0)))</f>
        <v/>
      </c>
      <c r="G14271" s="42" t="str">
        <f aca="false">IF(A14271="","",WORKDAY(B14271,F14271))</f>
        <v/>
      </c>
    </row>
    <row r="14272" customFormat="false" ht="15" hidden="false" customHeight="false" outlineLevel="0" collapsed="false">
      <c r="A14272" s="37"/>
      <c r="B14272" s="38"/>
      <c r="C14272" s="39"/>
      <c r="D14272" s="39"/>
      <c r="E14272" s="40"/>
      <c r="F14272" s="41" t="str">
        <f aca="false">IF(A14272="","",INDEX(Assumptions!$B$16:$B$18,MATCH(C14272,Assumptions!$A$16:$A$18,0)))</f>
        <v/>
      </c>
      <c r="G14272" s="42" t="str">
        <f aca="false">IF(A14272="","",WORKDAY(B14272,F14272))</f>
        <v/>
      </c>
    </row>
    <row r="14273" customFormat="false" ht="15" hidden="false" customHeight="false" outlineLevel="0" collapsed="false">
      <c r="A14273" s="37"/>
      <c r="B14273" s="38"/>
      <c r="C14273" s="39"/>
      <c r="D14273" s="39"/>
      <c r="E14273" s="40"/>
      <c r="F14273" s="41" t="str">
        <f aca="false">IF(A14273="","",INDEX(Assumptions!$B$16:$B$18,MATCH(C14273,Assumptions!$A$16:$A$18,0)))</f>
        <v/>
      </c>
      <c r="G14273" s="42" t="str">
        <f aca="false">IF(A14273="","",WORKDAY(B14273,F14273))</f>
        <v/>
      </c>
    </row>
    <row r="14274" customFormat="false" ht="15" hidden="false" customHeight="false" outlineLevel="0" collapsed="false">
      <c r="A14274" s="37"/>
      <c r="B14274" s="38"/>
      <c r="C14274" s="39"/>
      <c r="D14274" s="39"/>
      <c r="E14274" s="40"/>
      <c r="F14274" s="41" t="str">
        <f aca="false">IF(A14274="","",INDEX(Assumptions!$B$16:$B$18,MATCH(C14274,Assumptions!$A$16:$A$18,0)))</f>
        <v/>
      </c>
      <c r="G14274" s="42" t="str">
        <f aca="false">IF(A14274="","",WORKDAY(B14274,F14274))</f>
        <v/>
      </c>
    </row>
    <row r="14275" customFormat="false" ht="15" hidden="false" customHeight="false" outlineLevel="0" collapsed="false">
      <c r="A14275" s="37"/>
      <c r="B14275" s="38"/>
      <c r="C14275" s="39"/>
      <c r="D14275" s="39"/>
      <c r="E14275" s="40"/>
      <c r="F14275" s="41" t="str">
        <f aca="false">IF(A14275="","",INDEX(Assumptions!$B$16:$B$18,MATCH(C14275,Assumptions!$A$16:$A$18,0)))</f>
        <v/>
      </c>
      <c r="G14275" s="42" t="str">
        <f aca="false">IF(A14275="","",WORKDAY(B14275,F14275))</f>
        <v/>
      </c>
    </row>
    <row r="14276" customFormat="false" ht="15" hidden="false" customHeight="false" outlineLevel="0" collapsed="false">
      <c r="A14276" s="37"/>
      <c r="B14276" s="38"/>
      <c r="C14276" s="39"/>
      <c r="D14276" s="39"/>
      <c r="E14276" s="40"/>
      <c r="F14276" s="41" t="str">
        <f aca="false">IF(A14276="","",INDEX(Assumptions!$B$16:$B$18,MATCH(C14276,Assumptions!$A$16:$A$18,0)))</f>
        <v/>
      </c>
      <c r="G14276" s="42" t="str">
        <f aca="false">IF(A14276="","",WORKDAY(B14276,F14276))</f>
        <v/>
      </c>
    </row>
    <row r="14277" customFormat="false" ht="15" hidden="false" customHeight="false" outlineLevel="0" collapsed="false">
      <c r="A14277" s="37"/>
      <c r="B14277" s="38"/>
      <c r="C14277" s="39"/>
      <c r="D14277" s="39"/>
      <c r="E14277" s="40"/>
      <c r="F14277" s="41" t="str">
        <f aca="false">IF(A14277="","",INDEX(Assumptions!$B$16:$B$18,MATCH(C14277,Assumptions!$A$16:$A$18,0)))</f>
        <v/>
      </c>
      <c r="G14277" s="42" t="str">
        <f aca="false">IF(A14277="","",WORKDAY(B14277,F14277))</f>
        <v/>
      </c>
    </row>
    <row r="14278" customFormat="false" ht="15" hidden="false" customHeight="false" outlineLevel="0" collapsed="false">
      <c r="A14278" s="37"/>
      <c r="B14278" s="38"/>
      <c r="C14278" s="39"/>
      <c r="D14278" s="39"/>
      <c r="E14278" s="40"/>
      <c r="F14278" s="41" t="str">
        <f aca="false">IF(A14278="","",INDEX(Assumptions!$B$16:$B$18,MATCH(C14278,Assumptions!$A$16:$A$18,0)))</f>
        <v/>
      </c>
      <c r="G14278" s="42" t="str">
        <f aca="false">IF(A14278="","",WORKDAY(B14278,F14278))</f>
        <v/>
      </c>
    </row>
    <row r="14279" customFormat="false" ht="15" hidden="false" customHeight="false" outlineLevel="0" collapsed="false">
      <c r="A14279" s="37"/>
      <c r="B14279" s="38"/>
      <c r="C14279" s="39"/>
      <c r="D14279" s="39"/>
      <c r="E14279" s="40"/>
      <c r="F14279" s="41" t="str">
        <f aca="false">IF(A14279="","",INDEX(Assumptions!$B$16:$B$18,MATCH(C14279,Assumptions!$A$16:$A$18,0)))</f>
        <v/>
      </c>
      <c r="G14279" s="42" t="str">
        <f aca="false">IF(A14279="","",WORKDAY(B14279,F14279))</f>
        <v/>
      </c>
    </row>
    <row r="14280" customFormat="false" ht="15" hidden="false" customHeight="false" outlineLevel="0" collapsed="false">
      <c r="A14280" s="37"/>
      <c r="B14280" s="38"/>
      <c r="C14280" s="39"/>
      <c r="D14280" s="39"/>
      <c r="E14280" s="40"/>
      <c r="F14280" s="41" t="str">
        <f aca="false">IF(A14280="","",INDEX(Assumptions!$B$16:$B$18,MATCH(C14280,Assumptions!$A$16:$A$18,0)))</f>
        <v/>
      </c>
      <c r="G14280" s="42" t="str">
        <f aca="false">IF(A14280="","",WORKDAY(B14280,F14280))</f>
        <v/>
      </c>
    </row>
    <row r="14281" customFormat="false" ht="15" hidden="false" customHeight="false" outlineLevel="0" collapsed="false">
      <c r="A14281" s="37"/>
      <c r="B14281" s="38"/>
      <c r="C14281" s="39"/>
      <c r="D14281" s="39"/>
      <c r="E14281" s="40"/>
      <c r="F14281" s="41" t="str">
        <f aca="false">IF(A14281="","",INDEX(Assumptions!$B$16:$B$18,MATCH(C14281,Assumptions!$A$16:$A$18,0)))</f>
        <v/>
      </c>
      <c r="G14281" s="42" t="str">
        <f aca="false">IF(A14281="","",WORKDAY(B14281,F14281))</f>
        <v/>
      </c>
    </row>
    <row r="14282" customFormat="false" ht="15" hidden="false" customHeight="false" outlineLevel="0" collapsed="false">
      <c r="A14282" s="37"/>
      <c r="B14282" s="38"/>
      <c r="C14282" s="39"/>
      <c r="D14282" s="39"/>
      <c r="E14282" s="40"/>
      <c r="F14282" s="41" t="str">
        <f aca="false">IF(A14282="","",INDEX(Assumptions!$B$16:$B$18,MATCH(C14282,Assumptions!$A$16:$A$18,0)))</f>
        <v/>
      </c>
      <c r="G14282" s="42" t="str">
        <f aca="false">IF(A14282="","",WORKDAY(B14282,F14282))</f>
        <v/>
      </c>
    </row>
    <row r="14283" customFormat="false" ht="15" hidden="false" customHeight="false" outlineLevel="0" collapsed="false">
      <c r="A14283" s="37"/>
      <c r="B14283" s="38"/>
      <c r="C14283" s="39"/>
      <c r="D14283" s="39"/>
      <c r="E14283" s="40"/>
      <c r="F14283" s="41" t="str">
        <f aca="false">IF(A14283="","",INDEX(Assumptions!$B$16:$B$18,MATCH(C14283,Assumptions!$A$16:$A$18,0)))</f>
        <v/>
      </c>
      <c r="G14283" s="42" t="str">
        <f aca="false">IF(A14283="","",WORKDAY(B14283,F14283))</f>
        <v/>
      </c>
    </row>
    <row r="14284" customFormat="false" ht="15" hidden="false" customHeight="false" outlineLevel="0" collapsed="false">
      <c r="A14284" s="37"/>
      <c r="B14284" s="38"/>
      <c r="C14284" s="39"/>
      <c r="D14284" s="39"/>
      <c r="E14284" s="40"/>
      <c r="F14284" s="41" t="str">
        <f aca="false">IF(A14284="","",INDEX(Assumptions!$B$16:$B$18,MATCH(C14284,Assumptions!$A$16:$A$18,0)))</f>
        <v/>
      </c>
      <c r="G14284" s="42" t="str">
        <f aca="false">IF(A14284="","",WORKDAY(B14284,F14284))</f>
        <v/>
      </c>
    </row>
    <row r="14285" customFormat="false" ht="15" hidden="false" customHeight="false" outlineLevel="0" collapsed="false">
      <c r="A14285" s="37"/>
      <c r="B14285" s="38"/>
      <c r="C14285" s="39"/>
      <c r="D14285" s="39"/>
      <c r="E14285" s="40"/>
      <c r="F14285" s="41" t="str">
        <f aca="false">IF(A14285="","",INDEX(Assumptions!$B$16:$B$18,MATCH(C14285,Assumptions!$A$16:$A$18,0)))</f>
        <v/>
      </c>
      <c r="G14285" s="42" t="str">
        <f aca="false">IF(A14285="","",WORKDAY(B14285,F14285))</f>
        <v/>
      </c>
    </row>
    <row r="14286" customFormat="false" ht="15" hidden="false" customHeight="false" outlineLevel="0" collapsed="false">
      <c r="A14286" s="37"/>
      <c r="B14286" s="38"/>
      <c r="C14286" s="39"/>
      <c r="D14286" s="39"/>
      <c r="E14286" s="40"/>
      <c r="F14286" s="41" t="str">
        <f aca="false">IF(A14286="","",INDEX(Assumptions!$B$16:$B$18,MATCH(C14286,Assumptions!$A$16:$A$18,0)))</f>
        <v/>
      </c>
      <c r="G14286" s="42" t="str">
        <f aca="false">IF(A14286="","",WORKDAY(B14286,F14286))</f>
        <v/>
      </c>
    </row>
    <row r="14287" customFormat="false" ht="15" hidden="false" customHeight="false" outlineLevel="0" collapsed="false">
      <c r="A14287" s="37"/>
      <c r="B14287" s="38"/>
      <c r="C14287" s="39"/>
      <c r="D14287" s="39"/>
      <c r="E14287" s="40"/>
      <c r="F14287" s="41" t="str">
        <f aca="false">IF(A14287="","",INDEX(Assumptions!$B$16:$B$18,MATCH(C14287,Assumptions!$A$16:$A$18,0)))</f>
        <v/>
      </c>
      <c r="G14287" s="42" t="str">
        <f aca="false">IF(A14287="","",WORKDAY(B14287,F14287))</f>
        <v/>
      </c>
    </row>
    <row r="14288" customFormat="false" ht="15" hidden="false" customHeight="false" outlineLevel="0" collapsed="false">
      <c r="A14288" s="37"/>
      <c r="B14288" s="38"/>
      <c r="C14288" s="39"/>
      <c r="D14288" s="39"/>
      <c r="E14288" s="40"/>
      <c r="F14288" s="41" t="str">
        <f aca="false">IF(A14288="","",INDEX(Assumptions!$B$16:$B$18,MATCH(C14288,Assumptions!$A$16:$A$18,0)))</f>
        <v/>
      </c>
      <c r="G14288" s="42" t="str">
        <f aca="false">IF(A14288="","",WORKDAY(B14288,F14288))</f>
        <v/>
      </c>
    </row>
    <row r="14289" customFormat="false" ht="15" hidden="false" customHeight="false" outlineLevel="0" collapsed="false">
      <c r="A14289" s="37"/>
      <c r="B14289" s="38"/>
      <c r="C14289" s="39"/>
      <c r="D14289" s="39"/>
      <c r="E14289" s="40"/>
      <c r="F14289" s="41" t="str">
        <f aca="false">IF(A14289="","",INDEX(Assumptions!$B$16:$B$18,MATCH(C14289,Assumptions!$A$16:$A$18,0)))</f>
        <v/>
      </c>
      <c r="G14289" s="42" t="str">
        <f aca="false">IF(A14289="","",WORKDAY(B14289,F14289))</f>
        <v/>
      </c>
    </row>
    <row r="14290" customFormat="false" ht="15" hidden="false" customHeight="false" outlineLevel="0" collapsed="false">
      <c r="A14290" s="37"/>
      <c r="B14290" s="38"/>
      <c r="C14290" s="39"/>
      <c r="D14290" s="39"/>
      <c r="E14290" s="40"/>
      <c r="F14290" s="41" t="str">
        <f aca="false">IF(A14290="","",INDEX(Assumptions!$B$16:$B$18,MATCH(C14290,Assumptions!$A$16:$A$18,0)))</f>
        <v/>
      </c>
      <c r="G14290" s="42" t="str">
        <f aca="false">IF(A14290="","",WORKDAY(B14290,F14290))</f>
        <v/>
      </c>
    </row>
    <row r="14291" customFormat="false" ht="15" hidden="false" customHeight="false" outlineLevel="0" collapsed="false">
      <c r="A14291" s="37"/>
      <c r="B14291" s="38"/>
      <c r="C14291" s="39"/>
      <c r="D14291" s="39"/>
      <c r="E14291" s="40"/>
      <c r="F14291" s="41" t="str">
        <f aca="false">IF(A14291="","",INDEX(Assumptions!$B$16:$B$18,MATCH(C14291,Assumptions!$A$16:$A$18,0)))</f>
        <v/>
      </c>
      <c r="G14291" s="42" t="str">
        <f aca="false">IF(A14291="","",WORKDAY(B14291,F14291))</f>
        <v/>
      </c>
    </row>
    <row r="14292" customFormat="false" ht="15" hidden="false" customHeight="false" outlineLevel="0" collapsed="false">
      <c r="A14292" s="37"/>
      <c r="B14292" s="38"/>
      <c r="C14292" s="39"/>
      <c r="D14292" s="39"/>
      <c r="E14292" s="40"/>
      <c r="F14292" s="41" t="str">
        <f aca="false">IF(A14292="","",INDEX(Assumptions!$B$16:$B$18,MATCH(C14292,Assumptions!$A$16:$A$18,0)))</f>
        <v/>
      </c>
      <c r="G14292" s="42" t="str">
        <f aca="false">IF(A14292="","",WORKDAY(B14292,F14292))</f>
        <v/>
      </c>
    </row>
    <row r="14293" customFormat="false" ht="15" hidden="false" customHeight="false" outlineLevel="0" collapsed="false">
      <c r="A14293" s="37"/>
      <c r="B14293" s="38"/>
      <c r="C14293" s="39"/>
      <c r="D14293" s="39"/>
      <c r="E14293" s="40"/>
      <c r="F14293" s="41" t="str">
        <f aca="false">IF(A14293="","",INDEX(Assumptions!$B$16:$B$18,MATCH(C14293,Assumptions!$A$16:$A$18,0)))</f>
        <v/>
      </c>
      <c r="G14293" s="42" t="str">
        <f aca="false">IF(A14293="","",WORKDAY(B14293,F14293))</f>
        <v/>
      </c>
    </row>
    <row r="14294" customFormat="false" ht="15" hidden="false" customHeight="false" outlineLevel="0" collapsed="false">
      <c r="A14294" s="37"/>
      <c r="B14294" s="38"/>
      <c r="C14294" s="39"/>
      <c r="D14294" s="39"/>
      <c r="E14294" s="40"/>
      <c r="F14294" s="41" t="str">
        <f aca="false">IF(A14294="","",INDEX(Assumptions!$B$16:$B$18,MATCH(C14294,Assumptions!$A$16:$A$18,0)))</f>
        <v/>
      </c>
      <c r="G14294" s="42" t="str">
        <f aca="false">IF(A14294="","",WORKDAY(B14294,F14294))</f>
        <v/>
      </c>
    </row>
    <row r="14295" customFormat="false" ht="15" hidden="false" customHeight="false" outlineLevel="0" collapsed="false">
      <c r="A14295" s="37"/>
      <c r="B14295" s="38"/>
      <c r="C14295" s="39"/>
      <c r="D14295" s="39"/>
      <c r="E14295" s="40"/>
      <c r="F14295" s="41" t="str">
        <f aca="false">IF(A14295="","",INDEX(Assumptions!$B$16:$B$18,MATCH(C14295,Assumptions!$A$16:$A$18,0)))</f>
        <v/>
      </c>
      <c r="G14295" s="42" t="str">
        <f aca="false">IF(A14295="","",WORKDAY(B14295,F14295))</f>
        <v/>
      </c>
    </row>
    <row r="14296" customFormat="false" ht="15" hidden="false" customHeight="false" outlineLevel="0" collapsed="false">
      <c r="A14296" s="37"/>
      <c r="B14296" s="38"/>
      <c r="C14296" s="39"/>
      <c r="D14296" s="39"/>
      <c r="E14296" s="40"/>
      <c r="F14296" s="41" t="str">
        <f aca="false">IF(A14296="","",INDEX(Assumptions!$B$16:$B$18,MATCH(C14296,Assumptions!$A$16:$A$18,0)))</f>
        <v/>
      </c>
      <c r="G14296" s="42" t="str">
        <f aca="false">IF(A14296="","",WORKDAY(B14296,F14296))</f>
        <v/>
      </c>
    </row>
    <row r="14297" customFormat="false" ht="15" hidden="false" customHeight="false" outlineLevel="0" collapsed="false">
      <c r="A14297" s="37"/>
      <c r="B14297" s="38"/>
      <c r="C14297" s="39"/>
      <c r="D14297" s="39"/>
      <c r="E14297" s="40"/>
      <c r="F14297" s="41" t="str">
        <f aca="false">IF(A14297="","",INDEX(Assumptions!$B$16:$B$18,MATCH(C14297,Assumptions!$A$16:$A$18,0)))</f>
        <v/>
      </c>
      <c r="G14297" s="42" t="str">
        <f aca="false">IF(A14297="","",WORKDAY(B14297,F14297))</f>
        <v/>
      </c>
    </row>
    <row r="14298" customFormat="false" ht="15" hidden="false" customHeight="false" outlineLevel="0" collapsed="false">
      <c r="A14298" s="37"/>
      <c r="B14298" s="38"/>
      <c r="C14298" s="39"/>
      <c r="D14298" s="39"/>
      <c r="E14298" s="40"/>
      <c r="F14298" s="41" t="str">
        <f aca="false">IF(A14298="","",INDEX(Assumptions!$B$16:$B$18,MATCH(C14298,Assumptions!$A$16:$A$18,0)))</f>
        <v/>
      </c>
      <c r="G14298" s="42" t="str">
        <f aca="false">IF(A14298="","",WORKDAY(B14298,F14298))</f>
        <v/>
      </c>
    </row>
    <row r="14299" customFormat="false" ht="15" hidden="false" customHeight="false" outlineLevel="0" collapsed="false">
      <c r="A14299" s="37"/>
      <c r="B14299" s="38"/>
      <c r="C14299" s="39"/>
      <c r="D14299" s="39"/>
      <c r="E14299" s="40"/>
      <c r="F14299" s="41" t="str">
        <f aca="false">IF(A14299="","",INDEX(Assumptions!$B$16:$B$18,MATCH(C14299,Assumptions!$A$16:$A$18,0)))</f>
        <v/>
      </c>
      <c r="G14299" s="42" t="str">
        <f aca="false">IF(A14299="","",WORKDAY(B14299,F14299))</f>
        <v/>
      </c>
    </row>
    <row r="14300" customFormat="false" ht="15" hidden="false" customHeight="false" outlineLevel="0" collapsed="false">
      <c r="A14300" s="37"/>
      <c r="B14300" s="38"/>
      <c r="C14300" s="39"/>
      <c r="D14300" s="39"/>
      <c r="E14300" s="40"/>
      <c r="F14300" s="41" t="str">
        <f aca="false">IF(A14300="","",INDEX(Assumptions!$B$16:$B$18,MATCH(C14300,Assumptions!$A$16:$A$18,0)))</f>
        <v/>
      </c>
      <c r="G14300" s="42" t="str">
        <f aca="false">IF(A14300="","",WORKDAY(B14300,F14300))</f>
        <v/>
      </c>
    </row>
    <row r="14301" customFormat="false" ht="15" hidden="false" customHeight="false" outlineLevel="0" collapsed="false">
      <c r="A14301" s="37"/>
      <c r="B14301" s="38"/>
      <c r="C14301" s="39"/>
      <c r="D14301" s="39"/>
      <c r="E14301" s="40"/>
      <c r="F14301" s="41" t="str">
        <f aca="false">IF(A14301="","",INDEX(Assumptions!$B$16:$B$18,MATCH(C14301,Assumptions!$A$16:$A$18,0)))</f>
        <v/>
      </c>
      <c r="G14301" s="42" t="str">
        <f aca="false">IF(A14301="","",WORKDAY(B14301,F14301))</f>
        <v/>
      </c>
    </row>
    <row r="14302" customFormat="false" ht="15" hidden="false" customHeight="false" outlineLevel="0" collapsed="false">
      <c r="A14302" s="37"/>
      <c r="B14302" s="38"/>
      <c r="C14302" s="39"/>
      <c r="D14302" s="39"/>
      <c r="E14302" s="40"/>
      <c r="F14302" s="41" t="str">
        <f aca="false">IF(A14302="","",INDEX(Assumptions!$B$16:$B$18,MATCH(C14302,Assumptions!$A$16:$A$18,0)))</f>
        <v/>
      </c>
      <c r="G14302" s="42" t="str">
        <f aca="false">IF(A14302="","",WORKDAY(B14302,F14302))</f>
        <v/>
      </c>
    </row>
    <row r="14303" customFormat="false" ht="15" hidden="false" customHeight="false" outlineLevel="0" collapsed="false">
      <c r="A14303" s="37"/>
      <c r="B14303" s="38"/>
      <c r="C14303" s="39"/>
      <c r="D14303" s="39"/>
      <c r="E14303" s="40"/>
      <c r="F14303" s="41" t="str">
        <f aca="false">IF(A14303="","",INDEX(Assumptions!$B$16:$B$18,MATCH(C14303,Assumptions!$A$16:$A$18,0)))</f>
        <v/>
      </c>
      <c r="G14303" s="42" t="str">
        <f aca="false">IF(A14303="","",WORKDAY(B14303,F14303))</f>
        <v/>
      </c>
    </row>
    <row r="14304" customFormat="false" ht="15" hidden="false" customHeight="false" outlineLevel="0" collapsed="false">
      <c r="A14304" s="37"/>
      <c r="B14304" s="38"/>
      <c r="C14304" s="39"/>
      <c r="D14304" s="39"/>
      <c r="E14304" s="40"/>
      <c r="F14304" s="41" t="str">
        <f aca="false">IF(A14304="","",INDEX(Assumptions!$B$16:$B$18,MATCH(C14304,Assumptions!$A$16:$A$18,0)))</f>
        <v/>
      </c>
      <c r="G14304" s="42" t="str">
        <f aca="false">IF(A14304="","",WORKDAY(B14304,F14304))</f>
        <v/>
      </c>
    </row>
    <row r="14305" customFormat="false" ht="15" hidden="false" customHeight="false" outlineLevel="0" collapsed="false">
      <c r="A14305" s="37"/>
      <c r="B14305" s="38"/>
      <c r="C14305" s="39"/>
      <c r="D14305" s="39"/>
      <c r="E14305" s="40"/>
      <c r="F14305" s="41" t="str">
        <f aca="false">IF(A14305="","",INDEX(Assumptions!$B$16:$B$18,MATCH(C14305,Assumptions!$A$16:$A$18,0)))</f>
        <v/>
      </c>
      <c r="G14305" s="42" t="str">
        <f aca="false">IF(A14305="","",WORKDAY(B14305,F14305))</f>
        <v/>
      </c>
    </row>
    <row r="14306" customFormat="false" ht="15" hidden="false" customHeight="false" outlineLevel="0" collapsed="false">
      <c r="A14306" s="37"/>
      <c r="B14306" s="38"/>
      <c r="C14306" s="39"/>
      <c r="D14306" s="39"/>
      <c r="E14306" s="40"/>
      <c r="F14306" s="41" t="str">
        <f aca="false">IF(A14306="","",INDEX(Assumptions!$B$16:$B$18,MATCH(C14306,Assumptions!$A$16:$A$18,0)))</f>
        <v/>
      </c>
      <c r="G14306" s="42" t="str">
        <f aca="false">IF(A14306="","",WORKDAY(B14306,F14306))</f>
        <v/>
      </c>
    </row>
    <row r="14307" customFormat="false" ht="15" hidden="false" customHeight="false" outlineLevel="0" collapsed="false">
      <c r="A14307" s="37"/>
      <c r="B14307" s="38"/>
      <c r="C14307" s="39"/>
      <c r="D14307" s="39"/>
      <c r="E14307" s="40"/>
      <c r="F14307" s="41" t="str">
        <f aca="false">IF(A14307="","",INDEX(Assumptions!$B$16:$B$18,MATCH(C14307,Assumptions!$A$16:$A$18,0)))</f>
        <v/>
      </c>
      <c r="G14307" s="42" t="str">
        <f aca="false">IF(A14307="","",WORKDAY(B14307,F14307))</f>
        <v/>
      </c>
    </row>
    <row r="14308" customFormat="false" ht="15" hidden="false" customHeight="false" outlineLevel="0" collapsed="false">
      <c r="A14308" s="37"/>
      <c r="B14308" s="38"/>
      <c r="C14308" s="39"/>
      <c r="D14308" s="39"/>
      <c r="E14308" s="40"/>
      <c r="F14308" s="41" t="str">
        <f aca="false">IF(A14308="","",INDEX(Assumptions!$B$16:$B$18,MATCH(C14308,Assumptions!$A$16:$A$18,0)))</f>
        <v/>
      </c>
      <c r="G14308" s="42" t="str">
        <f aca="false">IF(A14308="","",WORKDAY(B14308,F14308))</f>
        <v/>
      </c>
    </row>
    <row r="14309" customFormat="false" ht="15" hidden="false" customHeight="false" outlineLevel="0" collapsed="false">
      <c r="A14309" s="37"/>
      <c r="B14309" s="38"/>
      <c r="C14309" s="39"/>
      <c r="D14309" s="39"/>
      <c r="E14309" s="40"/>
      <c r="F14309" s="41" t="str">
        <f aca="false">IF(A14309="","",INDEX(Assumptions!$B$16:$B$18,MATCH(C14309,Assumptions!$A$16:$A$18,0)))</f>
        <v/>
      </c>
      <c r="G14309" s="42" t="str">
        <f aca="false">IF(A14309="","",WORKDAY(B14309,F14309))</f>
        <v/>
      </c>
    </row>
    <row r="14310" customFormat="false" ht="15" hidden="false" customHeight="false" outlineLevel="0" collapsed="false">
      <c r="A14310" s="37"/>
      <c r="B14310" s="38"/>
      <c r="C14310" s="39"/>
      <c r="D14310" s="39"/>
      <c r="E14310" s="40"/>
      <c r="F14310" s="41" t="str">
        <f aca="false">IF(A14310="","",INDEX(Assumptions!$B$16:$B$18,MATCH(C14310,Assumptions!$A$16:$A$18,0)))</f>
        <v/>
      </c>
      <c r="G14310" s="42" t="str">
        <f aca="false">IF(A14310="","",WORKDAY(B14310,F14310))</f>
        <v/>
      </c>
    </row>
    <row r="14311" customFormat="false" ht="15" hidden="false" customHeight="false" outlineLevel="0" collapsed="false">
      <c r="A14311" s="37"/>
      <c r="B14311" s="38"/>
      <c r="C14311" s="39"/>
      <c r="D14311" s="39"/>
      <c r="E14311" s="40"/>
      <c r="F14311" s="41" t="str">
        <f aca="false">IF(A14311="","",INDEX(Assumptions!$B$16:$B$18,MATCH(C14311,Assumptions!$A$16:$A$18,0)))</f>
        <v/>
      </c>
      <c r="G14311" s="42" t="str">
        <f aca="false">IF(A14311="","",WORKDAY(B14311,F14311))</f>
        <v/>
      </c>
    </row>
    <row r="14312" customFormat="false" ht="15" hidden="false" customHeight="false" outlineLevel="0" collapsed="false">
      <c r="A14312" s="37"/>
      <c r="B14312" s="38"/>
      <c r="C14312" s="39"/>
      <c r="D14312" s="39"/>
      <c r="E14312" s="40"/>
      <c r="F14312" s="41" t="str">
        <f aca="false">IF(A14312="","",INDEX(Assumptions!$B$16:$B$18,MATCH(C14312,Assumptions!$A$16:$A$18,0)))</f>
        <v/>
      </c>
      <c r="G14312" s="42" t="str">
        <f aca="false">IF(A14312="","",WORKDAY(B14312,F14312))</f>
        <v/>
      </c>
    </row>
    <row r="14313" customFormat="false" ht="15" hidden="false" customHeight="false" outlineLevel="0" collapsed="false">
      <c r="A14313" s="37"/>
      <c r="B14313" s="38"/>
      <c r="C14313" s="39"/>
      <c r="D14313" s="39"/>
      <c r="E14313" s="40"/>
      <c r="F14313" s="41" t="str">
        <f aca="false">IF(A14313="","",INDEX(Assumptions!$B$16:$B$18,MATCH(C14313,Assumptions!$A$16:$A$18,0)))</f>
        <v/>
      </c>
      <c r="G14313" s="42" t="str">
        <f aca="false">IF(A14313="","",WORKDAY(B14313,F14313))</f>
        <v/>
      </c>
    </row>
    <row r="14314" customFormat="false" ht="15" hidden="false" customHeight="false" outlineLevel="0" collapsed="false">
      <c r="A14314" s="37"/>
      <c r="B14314" s="38"/>
      <c r="C14314" s="39"/>
      <c r="D14314" s="39"/>
      <c r="E14314" s="40"/>
      <c r="F14314" s="41" t="str">
        <f aca="false">IF(A14314="","",INDEX(Assumptions!$B$16:$B$18,MATCH(C14314,Assumptions!$A$16:$A$18,0)))</f>
        <v/>
      </c>
      <c r="G14314" s="42" t="str">
        <f aca="false">IF(A14314="","",WORKDAY(B14314,F14314))</f>
        <v/>
      </c>
    </row>
    <row r="14315" customFormat="false" ht="15" hidden="false" customHeight="false" outlineLevel="0" collapsed="false">
      <c r="A14315" s="37"/>
      <c r="B14315" s="38"/>
      <c r="C14315" s="39"/>
      <c r="D14315" s="39"/>
      <c r="E14315" s="40"/>
      <c r="F14315" s="41" t="str">
        <f aca="false">IF(A14315="","",INDEX(Assumptions!$B$16:$B$18,MATCH(C14315,Assumptions!$A$16:$A$18,0)))</f>
        <v/>
      </c>
      <c r="G14315" s="42" t="str">
        <f aca="false">IF(A14315="","",WORKDAY(B14315,F14315))</f>
        <v/>
      </c>
    </row>
    <row r="14316" customFormat="false" ht="15" hidden="false" customHeight="false" outlineLevel="0" collapsed="false">
      <c r="A14316" s="37"/>
      <c r="B14316" s="38"/>
      <c r="C14316" s="39"/>
      <c r="D14316" s="39"/>
      <c r="E14316" s="40"/>
      <c r="F14316" s="41" t="str">
        <f aca="false">IF(A14316="","",INDEX(Assumptions!$B$16:$B$18,MATCH(C14316,Assumptions!$A$16:$A$18,0)))</f>
        <v/>
      </c>
      <c r="G14316" s="42" t="str">
        <f aca="false">IF(A14316="","",WORKDAY(B14316,F14316))</f>
        <v/>
      </c>
    </row>
    <row r="14317" customFormat="false" ht="15" hidden="false" customHeight="false" outlineLevel="0" collapsed="false">
      <c r="A14317" s="37"/>
      <c r="B14317" s="38"/>
      <c r="C14317" s="39"/>
      <c r="D14317" s="39"/>
      <c r="E14317" s="40"/>
      <c r="F14317" s="41" t="str">
        <f aca="false">IF(A14317="","",INDEX(Assumptions!$B$16:$B$18,MATCH(C14317,Assumptions!$A$16:$A$18,0)))</f>
        <v/>
      </c>
      <c r="G14317" s="42" t="str">
        <f aca="false">IF(A14317="","",WORKDAY(B14317,F14317))</f>
        <v/>
      </c>
    </row>
    <row r="14318" customFormat="false" ht="15" hidden="false" customHeight="false" outlineLevel="0" collapsed="false">
      <c r="A14318" s="37"/>
      <c r="B14318" s="38"/>
      <c r="C14318" s="39"/>
      <c r="D14318" s="39"/>
      <c r="E14318" s="40"/>
      <c r="F14318" s="41" t="str">
        <f aca="false">IF(A14318="","",INDEX(Assumptions!$B$16:$B$18,MATCH(C14318,Assumptions!$A$16:$A$18,0)))</f>
        <v/>
      </c>
      <c r="G14318" s="42" t="str">
        <f aca="false">IF(A14318="","",WORKDAY(B14318,F14318))</f>
        <v/>
      </c>
    </row>
    <row r="14319" customFormat="false" ht="15" hidden="false" customHeight="false" outlineLevel="0" collapsed="false">
      <c r="A14319" s="37"/>
      <c r="B14319" s="38"/>
      <c r="C14319" s="39"/>
      <c r="D14319" s="39"/>
      <c r="E14319" s="40"/>
      <c r="F14319" s="41" t="str">
        <f aca="false">IF(A14319="","",INDEX(Assumptions!$B$16:$B$18,MATCH(C14319,Assumptions!$A$16:$A$18,0)))</f>
        <v/>
      </c>
      <c r="G14319" s="42" t="str">
        <f aca="false">IF(A14319="","",WORKDAY(B14319,F14319))</f>
        <v/>
      </c>
    </row>
    <row r="14320" customFormat="false" ht="15" hidden="false" customHeight="false" outlineLevel="0" collapsed="false">
      <c r="A14320" s="37"/>
      <c r="B14320" s="38"/>
      <c r="C14320" s="39"/>
      <c r="D14320" s="39"/>
      <c r="E14320" s="40"/>
      <c r="F14320" s="41" t="str">
        <f aca="false">IF(A14320="","",INDEX(Assumptions!$B$16:$B$18,MATCH(C14320,Assumptions!$A$16:$A$18,0)))</f>
        <v/>
      </c>
      <c r="G14320" s="42" t="str">
        <f aca="false">IF(A14320="","",WORKDAY(B14320,F14320))</f>
        <v/>
      </c>
    </row>
    <row r="14321" customFormat="false" ht="15" hidden="false" customHeight="false" outlineLevel="0" collapsed="false">
      <c r="A14321" s="37"/>
      <c r="B14321" s="38"/>
      <c r="C14321" s="39"/>
      <c r="D14321" s="39"/>
      <c r="E14321" s="40"/>
      <c r="F14321" s="41" t="str">
        <f aca="false">IF(A14321="","",INDEX(Assumptions!$B$16:$B$18,MATCH(C14321,Assumptions!$A$16:$A$18,0)))</f>
        <v/>
      </c>
      <c r="G14321" s="42" t="str">
        <f aca="false">IF(A14321="","",WORKDAY(B14321,F14321))</f>
        <v/>
      </c>
    </row>
    <row r="14322" customFormat="false" ht="15" hidden="false" customHeight="false" outlineLevel="0" collapsed="false">
      <c r="A14322" s="37"/>
      <c r="B14322" s="38"/>
      <c r="C14322" s="39"/>
      <c r="D14322" s="39"/>
      <c r="E14322" s="40"/>
      <c r="F14322" s="41" t="str">
        <f aca="false">IF(A14322="","",INDEX(Assumptions!$B$16:$B$18,MATCH(C14322,Assumptions!$A$16:$A$18,0)))</f>
        <v/>
      </c>
      <c r="G14322" s="42" t="str">
        <f aca="false">IF(A14322="","",WORKDAY(B14322,F14322))</f>
        <v/>
      </c>
    </row>
    <row r="14323" customFormat="false" ht="15" hidden="false" customHeight="false" outlineLevel="0" collapsed="false">
      <c r="A14323" s="37"/>
      <c r="B14323" s="38"/>
      <c r="C14323" s="39"/>
      <c r="D14323" s="39"/>
      <c r="E14323" s="40"/>
      <c r="F14323" s="41" t="str">
        <f aca="false">IF(A14323="","",INDEX(Assumptions!$B$16:$B$18,MATCH(C14323,Assumptions!$A$16:$A$18,0)))</f>
        <v/>
      </c>
      <c r="G14323" s="42" t="str">
        <f aca="false">IF(A14323="","",WORKDAY(B14323,F14323))</f>
        <v/>
      </c>
    </row>
    <row r="14324" customFormat="false" ht="15" hidden="false" customHeight="false" outlineLevel="0" collapsed="false">
      <c r="A14324" s="37"/>
      <c r="B14324" s="38"/>
      <c r="C14324" s="39"/>
      <c r="D14324" s="39"/>
      <c r="E14324" s="40"/>
      <c r="F14324" s="41" t="str">
        <f aca="false">IF(A14324="","",INDEX(Assumptions!$B$16:$B$18,MATCH(C14324,Assumptions!$A$16:$A$18,0)))</f>
        <v/>
      </c>
      <c r="G14324" s="42" t="str">
        <f aca="false">IF(A14324="","",WORKDAY(B14324,F14324))</f>
        <v/>
      </c>
    </row>
    <row r="14325" customFormat="false" ht="15" hidden="false" customHeight="false" outlineLevel="0" collapsed="false">
      <c r="A14325" s="37"/>
      <c r="B14325" s="38"/>
      <c r="C14325" s="39"/>
      <c r="D14325" s="39"/>
      <c r="E14325" s="40"/>
      <c r="F14325" s="41" t="str">
        <f aca="false">IF(A14325="","",INDEX(Assumptions!$B$16:$B$18,MATCH(C14325,Assumptions!$A$16:$A$18,0)))</f>
        <v/>
      </c>
      <c r="G14325" s="42" t="str">
        <f aca="false">IF(A14325="","",WORKDAY(B14325,F14325))</f>
        <v/>
      </c>
    </row>
    <row r="14326" customFormat="false" ht="15" hidden="false" customHeight="false" outlineLevel="0" collapsed="false">
      <c r="A14326" s="37"/>
      <c r="B14326" s="38"/>
      <c r="C14326" s="39"/>
      <c r="D14326" s="39"/>
      <c r="E14326" s="40"/>
      <c r="F14326" s="41" t="str">
        <f aca="false">IF(A14326="","",INDEX(Assumptions!$B$16:$B$18,MATCH(C14326,Assumptions!$A$16:$A$18,0)))</f>
        <v/>
      </c>
      <c r="G14326" s="42" t="str">
        <f aca="false">IF(A14326="","",WORKDAY(B14326,F14326))</f>
        <v/>
      </c>
    </row>
    <row r="14327" customFormat="false" ht="15" hidden="false" customHeight="false" outlineLevel="0" collapsed="false">
      <c r="A14327" s="37"/>
      <c r="B14327" s="38"/>
      <c r="C14327" s="39"/>
      <c r="D14327" s="39"/>
      <c r="E14327" s="40"/>
      <c r="F14327" s="41" t="str">
        <f aca="false">IF(A14327="","",INDEX(Assumptions!$B$16:$B$18,MATCH(C14327,Assumptions!$A$16:$A$18,0)))</f>
        <v/>
      </c>
      <c r="G14327" s="42" t="str">
        <f aca="false">IF(A14327="","",WORKDAY(B14327,F14327))</f>
        <v/>
      </c>
    </row>
    <row r="14328" customFormat="false" ht="15" hidden="false" customHeight="false" outlineLevel="0" collapsed="false">
      <c r="A14328" s="37"/>
      <c r="B14328" s="38"/>
      <c r="C14328" s="39"/>
      <c r="D14328" s="39"/>
      <c r="E14328" s="40"/>
      <c r="F14328" s="41" t="str">
        <f aca="false">IF(A14328="","",INDEX(Assumptions!$B$16:$B$18,MATCH(C14328,Assumptions!$A$16:$A$18,0)))</f>
        <v/>
      </c>
      <c r="G14328" s="42" t="str">
        <f aca="false">IF(A14328="","",WORKDAY(B14328,F14328))</f>
        <v/>
      </c>
    </row>
    <row r="14329" customFormat="false" ht="15" hidden="false" customHeight="false" outlineLevel="0" collapsed="false">
      <c r="A14329" s="37"/>
      <c r="B14329" s="38"/>
      <c r="C14329" s="39"/>
      <c r="D14329" s="39"/>
      <c r="E14329" s="40"/>
      <c r="F14329" s="41" t="str">
        <f aca="false">IF(A14329="","",INDEX(Assumptions!$B$16:$B$18,MATCH(C14329,Assumptions!$A$16:$A$18,0)))</f>
        <v/>
      </c>
      <c r="G14329" s="42" t="str">
        <f aca="false">IF(A14329="","",WORKDAY(B14329,F14329))</f>
        <v/>
      </c>
    </row>
    <row r="14330" customFormat="false" ht="15" hidden="false" customHeight="false" outlineLevel="0" collapsed="false">
      <c r="A14330" s="37"/>
      <c r="B14330" s="38"/>
      <c r="C14330" s="39"/>
      <c r="D14330" s="39"/>
      <c r="E14330" s="40"/>
      <c r="F14330" s="41" t="str">
        <f aca="false">IF(A14330="","",INDEX(Assumptions!$B$16:$B$18,MATCH(C14330,Assumptions!$A$16:$A$18,0)))</f>
        <v/>
      </c>
      <c r="G14330" s="42" t="str">
        <f aca="false">IF(A14330="","",WORKDAY(B14330,F14330))</f>
        <v/>
      </c>
    </row>
    <row r="14331" customFormat="false" ht="15" hidden="false" customHeight="false" outlineLevel="0" collapsed="false">
      <c r="A14331" s="37"/>
      <c r="B14331" s="38"/>
      <c r="C14331" s="39"/>
      <c r="D14331" s="39"/>
      <c r="E14331" s="40"/>
      <c r="F14331" s="41" t="str">
        <f aca="false">IF(A14331="","",INDEX(Assumptions!$B$16:$B$18,MATCH(C14331,Assumptions!$A$16:$A$18,0)))</f>
        <v/>
      </c>
      <c r="G14331" s="42" t="str">
        <f aca="false">IF(A14331="","",WORKDAY(B14331,F14331))</f>
        <v/>
      </c>
    </row>
    <row r="14332" customFormat="false" ht="15" hidden="false" customHeight="false" outlineLevel="0" collapsed="false">
      <c r="A14332" s="37"/>
      <c r="B14332" s="38"/>
      <c r="C14332" s="39"/>
      <c r="D14332" s="39"/>
      <c r="E14332" s="40"/>
      <c r="F14332" s="41" t="str">
        <f aca="false">IF(A14332="","",INDEX(Assumptions!$B$16:$B$18,MATCH(C14332,Assumptions!$A$16:$A$18,0)))</f>
        <v/>
      </c>
      <c r="G14332" s="42" t="str">
        <f aca="false">IF(A14332="","",WORKDAY(B14332,F14332))</f>
        <v/>
      </c>
    </row>
    <row r="14333" customFormat="false" ht="15" hidden="false" customHeight="false" outlineLevel="0" collapsed="false">
      <c r="A14333" s="37"/>
      <c r="B14333" s="38"/>
      <c r="C14333" s="39"/>
      <c r="D14333" s="39"/>
      <c r="E14333" s="40"/>
      <c r="F14333" s="41" t="str">
        <f aca="false">IF(A14333="","",INDEX(Assumptions!$B$16:$B$18,MATCH(C14333,Assumptions!$A$16:$A$18,0)))</f>
        <v/>
      </c>
      <c r="G14333" s="42" t="str">
        <f aca="false">IF(A14333="","",WORKDAY(B14333,F14333))</f>
        <v/>
      </c>
    </row>
    <row r="14334" customFormat="false" ht="15" hidden="false" customHeight="false" outlineLevel="0" collapsed="false">
      <c r="A14334" s="37"/>
      <c r="B14334" s="38"/>
      <c r="C14334" s="39"/>
      <c r="D14334" s="39"/>
      <c r="E14334" s="40"/>
      <c r="F14334" s="41" t="str">
        <f aca="false">IF(A14334="","",INDEX(Assumptions!$B$16:$B$18,MATCH(C14334,Assumptions!$A$16:$A$18,0)))</f>
        <v/>
      </c>
      <c r="G14334" s="42" t="str">
        <f aca="false">IF(A14334="","",WORKDAY(B14334,F14334))</f>
        <v/>
      </c>
    </row>
    <row r="14335" customFormat="false" ht="15" hidden="false" customHeight="false" outlineLevel="0" collapsed="false">
      <c r="A14335" s="37"/>
      <c r="B14335" s="38"/>
      <c r="C14335" s="39"/>
      <c r="D14335" s="39"/>
      <c r="E14335" s="40"/>
      <c r="F14335" s="41" t="str">
        <f aca="false">IF(A14335="","",INDEX(Assumptions!$B$16:$B$18,MATCH(C14335,Assumptions!$A$16:$A$18,0)))</f>
        <v/>
      </c>
      <c r="G14335" s="42" t="str">
        <f aca="false">IF(A14335="","",WORKDAY(B14335,F14335))</f>
        <v/>
      </c>
    </row>
    <row r="14336" customFormat="false" ht="15" hidden="false" customHeight="false" outlineLevel="0" collapsed="false">
      <c r="A14336" s="37"/>
      <c r="B14336" s="38"/>
      <c r="C14336" s="39"/>
      <c r="D14336" s="39"/>
      <c r="E14336" s="40"/>
      <c r="F14336" s="41" t="str">
        <f aca="false">IF(A14336="","",INDEX(Assumptions!$B$16:$B$18,MATCH(C14336,Assumptions!$A$16:$A$18,0)))</f>
        <v/>
      </c>
      <c r="G14336" s="42" t="str">
        <f aca="false">IF(A14336="","",WORKDAY(B14336,F14336))</f>
        <v/>
      </c>
    </row>
    <row r="14337" customFormat="false" ht="15" hidden="false" customHeight="false" outlineLevel="0" collapsed="false">
      <c r="A14337" s="37"/>
      <c r="B14337" s="38"/>
      <c r="C14337" s="39"/>
      <c r="D14337" s="39"/>
      <c r="E14337" s="40"/>
      <c r="F14337" s="41" t="str">
        <f aca="false">IF(A14337="","",INDEX(Assumptions!$B$16:$B$18,MATCH(C14337,Assumptions!$A$16:$A$18,0)))</f>
        <v/>
      </c>
      <c r="G14337" s="42" t="str">
        <f aca="false">IF(A14337="","",WORKDAY(B14337,F14337))</f>
        <v/>
      </c>
    </row>
    <row r="14338" customFormat="false" ht="15" hidden="false" customHeight="false" outlineLevel="0" collapsed="false">
      <c r="A14338" s="37"/>
      <c r="B14338" s="38"/>
      <c r="C14338" s="39"/>
      <c r="D14338" s="39"/>
      <c r="E14338" s="40"/>
      <c r="F14338" s="41" t="str">
        <f aca="false">IF(A14338="","",INDEX(Assumptions!$B$16:$B$18,MATCH(C14338,Assumptions!$A$16:$A$18,0)))</f>
        <v/>
      </c>
      <c r="G14338" s="42" t="str">
        <f aca="false">IF(A14338="","",WORKDAY(B14338,F14338))</f>
        <v/>
      </c>
    </row>
    <row r="14339" customFormat="false" ht="15" hidden="false" customHeight="false" outlineLevel="0" collapsed="false">
      <c r="A14339" s="37"/>
      <c r="B14339" s="38"/>
      <c r="C14339" s="39"/>
      <c r="D14339" s="39"/>
      <c r="E14339" s="40"/>
      <c r="F14339" s="41" t="str">
        <f aca="false">IF(A14339="","",INDEX(Assumptions!$B$16:$B$18,MATCH(C14339,Assumptions!$A$16:$A$18,0)))</f>
        <v/>
      </c>
      <c r="G14339" s="42" t="str">
        <f aca="false">IF(A14339="","",WORKDAY(B14339,F14339))</f>
        <v/>
      </c>
    </row>
    <row r="14340" customFormat="false" ht="15" hidden="false" customHeight="false" outlineLevel="0" collapsed="false">
      <c r="A14340" s="37"/>
      <c r="B14340" s="38"/>
      <c r="C14340" s="39"/>
      <c r="D14340" s="39"/>
      <c r="E14340" s="40"/>
      <c r="F14340" s="41" t="str">
        <f aca="false">IF(A14340="","",INDEX(Assumptions!$B$16:$B$18,MATCH(C14340,Assumptions!$A$16:$A$18,0)))</f>
        <v/>
      </c>
      <c r="G14340" s="42" t="str">
        <f aca="false">IF(A14340="","",WORKDAY(B14340,F14340))</f>
        <v/>
      </c>
    </row>
    <row r="14341" customFormat="false" ht="15" hidden="false" customHeight="false" outlineLevel="0" collapsed="false">
      <c r="A14341" s="37"/>
      <c r="B14341" s="38"/>
      <c r="C14341" s="39"/>
      <c r="D14341" s="39"/>
      <c r="E14341" s="40"/>
      <c r="F14341" s="41" t="str">
        <f aca="false">IF(A14341="","",INDEX(Assumptions!$B$16:$B$18,MATCH(C14341,Assumptions!$A$16:$A$18,0)))</f>
        <v/>
      </c>
      <c r="G14341" s="42" t="str">
        <f aca="false">IF(A14341="","",WORKDAY(B14341,F14341))</f>
        <v/>
      </c>
    </row>
    <row r="14342" customFormat="false" ht="15" hidden="false" customHeight="false" outlineLevel="0" collapsed="false">
      <c r="A14342" s="37"/>
      <c r="B14342" s="38"/>
      <c r="C14342" s="39"/>
      <c r="D14342" s="39"/>
      <c r="E14342" s="40"/>
      <c r="F14342" s="41" t="str">
        <f aca="false">IF(A14342="","",INDEX(Assumptions!$B$16:$B$18,MATCH(C14342,Assumptions!$A$16:$A$18,0)))</f>
        <v/>
      </c>
      <c r="G14342" s="42" t="str">
        <f aca="false">IF(A14342="","",WORKDAY(B14342,F14342))</f>
        <v/>
      </c>
    </row>
    <row r="14343" customFormat="false" ht="15" hidden="false" customHeight="false" outlineLevel="0" collapsed="false">
      <c r="A14343" s="37"/>
      <c r="B14343" s="38"/>
      <c r="C14343" s="39"/>
      <c r="D14343" s="39"/>
      <c r="E14343" s="40"/>
      <c r="F14343" s="41" t="str">
        <f aca="false">IF(A14343="","",INDEX(Assumptions!$B$16:$B$18,MATCH(C14343,Assumptions!$A$16:$A$18,0)))</f>
        <v/>
      </c>
      <c r="G14343" s="42" t="str">
        <f aca="false">IF(A14343="","",WORKDAY(B14343,F14343))</f>
        <v/>
      </c>
    </row>
    <row r="14344" customFormat="false" ht="15" hidden="false" customHeight="false" outlineLevel="0" collapsed="false">
      <c r="A14344" s="37"/>
      <c r="B14344" s="38"/>
      <c r="C14344" s="39"/>
      <c r="D14344" s="39"/>
      <c r="E14344" s="40"/>
      <c r="F14344" s="41" t="str">
        <f aca="false">IF(A14344="","",INDEX(Assumptions!$B$16:$B$18,MATCH(C14344,Assumptions!$A$16:$A$18,0)))</f>
        <v/>
      </c>
      <c r="G14344" s="42" t="str">
        <f aca="false">IF(A14344="","",WORKDAY(B14344,F14344))</f>
        <v/>
      </c>
    </row>
    <row r="14345" customFormat="false" ht="15" hidden="false" customHeight="false" outlineLevel="0" collapsed="false">
      <c r="A14345" s="37"/>
      <c r="B14345" s="38"/>
      <c r="C14345" s="39"/>
      <c r="D14345" s="39"/>
      <c r="E14345" s="40"/>
      <c r="F14345" s="41" t="str">
        <f aca="false">IF(A14345="","",INDEX(Assumptions!$B$16:$B$18,MATCH(C14345,Assumptions!$A$16:$A$18,0)))</f>
        <v/>
      </c>
      <c r="G14345" s="42" t="str">
        <f aca="false">IF(A14345="","",WORKDAY(B14345,F14345))</f>
        <v/>
      </c>
    </row>
    <row r="14346" customFormat="false" ht="15" hidden="false" customHeight="false" outlineLevel="0" collapsed="false">
      <c r="A14346" s="37"/>
      <c r="B14346" s="38"/>
      <c r="C14346" s="39"/>
      <c r="D14346" s="39"/>
      <c r="E14346" s="40"/>
      <c r="F14346" s="41" t="str">
        <f aca="false">IF(A14346="","",INDEX(Assumptions!$B$16:$B$18,MATCH(C14346,Assumptions!$A$16:$A$18,0)))</f>
        <v/>
      </c>
      <c r="G14346" s="42" t="str">
        <f aca="false">IF(A14346="","",WORKDAY(B14346,F14346))</f>
        <v/>
      </c>
    </row>
    <row r="14347" customFormat="false" ht="15" hidden="false" customHeight="false" outlineLevel="0" collapsed="false">
      <c r="A14347" s="37"/>
      <c r="B14347" s="38"/>
      <c r="C14347" s="39"/>
      <c r="D14347" s="39"/>
      <c r="E14347" s="40"/>
      <c r="F14347" s="41" t="str">
        <f aca="false">IF(A14347="","",INDEX(Assumptions!$B$16:$B$18,MATCH(C14347,Assumptions!$A$16:$A$18,0)))</f>
        <v/>
      </c>
      <c r="G14347" s="42" t="str">
        <f aca="false">IF(A14347="","",WORKDAY(B14347,F14347))</f>
        <v/>
      </c>
    </row>
    <row r="14348" customFormat="false" ht="15" hidden="false" customHeight="false" outlineLevel="0" collapsed="false">
      <c r="A14348" s="37"/>
      <c r="B14348" s="38"/>
      <c r="C14348" s="39"/>
      <c r="D14348" s="39"/>
      <c r="E14348" s="40"/>
      <c r="F14348" s="41" t="str">
        <f aca="false">IF(A14348="","",INDEX(Assumptions!$B$16:$B$18,MATCH(C14348,Assumptions!$A$16:$A$18,0)))</f>
        <v/>
      </c>
      <c r="G14348" s="42" t="str">
        <f aca="false">IF(A14348="","",WORKDAY(B14348,F14348))</f>
        <v/>
      </c>
    </row>
    <row r="14349" customFormat="false" ht="15" hidden="false" customHeight="false" outlineLevel="0" collapsed="false">
      <c r="A14349" s="37"/>
      <c r="B14349" s="38"/>
      <c r="C14349" s="39"/>
      <c r="D14349" s="39"/>
      <c r="E14349" s="40"/>
      <c r="F14349" s="41" t="str">
        <f aca="false">IF(A14349="","",INDEX(Assumptions!$B$16:$B$18,MATCH(C14349,Assumptions!$A$16:$A$18,0)))</f>
        <v/>
      </c>
      <c r="G14349" s="42" t="str">
        <f aca="false">IF(A14349="","",WORKDAY(B14349,F14349))</f>
        <v/>
      </c>
    </row>
    <row r="14350" customFormat="false" ht="15" hidden="false" customHeight="false" outlineLevel="0" collapsed="false">
      <c r="A14350" s="37"/>
      <c r="B14350" s="38"/>
      <c r="C14350" s="39"/>
      <c r="D14350" s="39"/>
      <c r="E14350" s="40"/>
      <c r="F14350" s="41" t="str">
        <f aca="false">IF(A14350="","",INDEX(Assumptions!$B$16:$B$18,MATCH(C14350,Assumptions!$A$16:$A$18,0)))</f>
        <v/>
      </c>
      <c r="G14350" s="42" t="str">
        <f aca="false">IF(A14350="","",WORKDAY(B14350,F14350))</f>
        <v/>
      </c>
    </row>
    <row r="14351" customFormat="false" ht="15" hidden="false" customHeight="false" outlineLevel="0" collapsed="false">
      <c r="A14351" s="37"/>
      <c r="B14351" s="38"/>
      <c r="C14351" s="39"/>
      <c r="D14351" s="39"/>
      <c r="E14351" s="40"/>
      <c r="F14351" s="41" t="str">
        <f aca="false">IF(A14351="","",INDEX(Assumptions!$B$16:$B$18,MATCH(C14351,Assumptions!$A$16:$A$18,0)))</f>
        <v/>
      </c>
      <c r="G14351" s="42" t="str">
        <f aca="false">IF(A14351="","",WORKDAY(B14351,F14351))</f>
        <v/>
      </c>
    </row>
    <row r="14352" customFormat="false" ht="15" hidden="false" customHeight="false" outlineLevel="0" collapsed="false">
      <c r="A14352" s="37"/>
      <c r="B14352" s="38"/>
      <c r="C14352" s="39"/>
      <c r="D14352" s="39"/>
      <c r="E14352" s="40"/>
      <c r="F14352" s="41" t="str">
        <f aca="false">IF(A14352="","",INDEX(Assumptions!$B$16:$B$18,MATCH(C14352,Assumptions!$A$16:$A$18,0)))</f>
        <v/>
      </c>
      <c r="G14352" s="42" t="str">
        <f aca="false">IF(A14352="","",WORKDAY(B14352,F14352))</f>
        <v/>
      </c>
    </row>
    <row r="14353" customFormat="false" ht="15" hidden="false" customHeight="false" outlineLevel="0" collapsed="false">
      <c r="A14353" s="37"/>
      <c r="B14353" s="38"/>
      <c r="C14353" s="39"/>
      <c r="D14353" s="39"/>
      <c r="E14353" s="40"/>
      <c r="F14353" s="41" t="str">
        <f aca="false">IF(A14353="","",INDEX(Assumptions!$B$16:$B$18,MATCH(C14353,Assumptions!$A$16:$A$18,0)))</f>
        <v/>
      </c>
      <c r="G14353" s="42" t="str">
        <f aca="false">IF(A14353="","",WORKDAY(B14353,F14353))</f>
        <v/>
      </c>
    </row>
    <row r="14354" customFormat="false" ht="15" hidden="false" customHeight="false" outlineLevel="0" collapsed="false">
      <c r="A14354" s="37"/>
      <c r="B14354" s="38"/>
      <c r="C14354" s="39"/>
      <c r="D14354" s="39"/>
      <c r="E14354" s="40"/>
      <c r="F14354" s="41" t="str">
        <f aca="false">IF(A14354="","",INDEX(Assumptions!$B$16:$B$18,MATCH(C14354,Assumptions!$A$16:$A$18,0)))</f>
        <v/>
      </c>
      <c r="G14354" s="42" t="str">
        <f aca="false">IF(A14354="","",WORKDAY(B14354,F14354))</f>
        <v/>
      </c>
    </row>
    <row r="14355" customFormat="false" ht="15" hidden="false" customHeight="false" outlineLevel="0" collapsed="false">
      <c r="A14355" s="37"/>
      <c r="B14355" s="38"/>
      <c r="C14355" s="39"/>
      <c r="D14355" s="39"/>
      <c r="E14355" s="40"/>
      <c r="F14355" s="41" t="str">
        <f aca="false">IF(A14355="","",INDEX(Assumptions!$B$16:$B$18,MATCH(C14355,Assumptions!$A$16:$A$18,0)))</f>
        <v/>
      </c>
      <c r="G14355" s="42" t="str">
        <f aca="false">IF(A14355="","",WORKDAY(B14355,F14355))</f>
        <v/>
      </c>
    </row>
    <row r="14356" customFormat="false" ht="15" hidden="false" customHeight="false" outlineLevel="0" collapsed="false">
      <c r="A14356" s="37"/>
      <c r="B14356" s="38"/>
      <c r="C14356" s="39"/>
      <c r="D14356" s="39"/>
      <c r="E14356" s="40"/>
      <c r="F14356" s="41" t="str">
        <f aca="false">IF(A14356="","",INDEX(Assumptions!$B$16:$B$18,MATCH(C14356,Assumptions!$A$16:$A$18,0)))</f>
        <v/>
      </c>
      <c r="G14356" s="42" t="str">
        <f aca="false">IF(A14356="","",WORKDAY(B14356,F14356))</f>
        <v/>
      </c>
    </row>
    <row r="14357" customFormat="false" ht="15" hidden="false" customHeight="false" outlineLevel="0" collapsed="false">
      <c r="A14357" s="37"/>
      <c r="B14357" s="38"/>
      <c r="C14357" s="39"/>
      <c r="D14357" s="39"/>
      <c r="E14357" s="40"/>
      <c r="F14357" s="41" t="str">
        <f aca="false">IF(A14357="","",INDEX(Assumptions!$B$16:$B$18,MATCH(C14357,Assumptions!$A$16:$A$18,0)))</f>
        <v/>
      </c>
      <c r="G14357" s="42" t="str">
        <f aca="false">IF(A14357="","",WORKDAY(B14357,F14357))</f>
        <v/>
      </c>
    </row>
    <row r="14358" customFormat="false" ht="15" hidden="false" customHeight="false" outlineLevel="0" collapsed="false">
      <c r="A14358" s="37"/>
      <c r="B14358" s="38"/>
      <c r="C14358" s="39"/>
      <c r="D14358" s="39"/>
      <c r="E14358" s="40"/>
      <c r="F14358" s="41" t="str">
        <f aca="false">IF(A14358="","",INDEX(Assumptions!$B$16:$B$18,MATCH(C14358,Assumptions!$A$16:$A$18,0)))</f>
        <v/>
      </c>
      <c r="G14358" s="42" t="str">
        <f aca="false">IF(A14358="","",WORKDAY(B14358,F14358))</f>
        <v/>
      </c>
    </row>
    <row r="14359" customFormat="false" ht="15" hidden="false" customHeight="false" outlineLevel="0" collapsed="false">
      <c r="A14359" s="37"/>
      <c r="B14359" s="38"/>
      <c r="C14359" s="39"/>
      <c r="D14359" s="39"/>
      <c r="E14359" s="40"/>
      <c r="F14359" s="41" t="str">
        <f aca="false">IF(A14359="","",INDEX(Assumptions!$B$16:$B$18,MATCH(C14359,Assumptions!$A$16:$A$18,0)))</f>
        <v/>
      </c>
      <c r="G14359" s="42" t="str">
        <f aca="false">IF(A14359="","",WORKDAY(B14359,F14359))</f>
        <v/>
      </c>
    </row>
    <row r="14360" customFormat="false" ht="15" hidden="false" customHeight="false" outlineLevel="0" collapsed="false">
      <c r="A14360" s="37"/>
      <c r="B14360" s="38"/>
      <c r="C14360" s="39"/>
      <c r="D14360" s="39"/>
      <c r="E14360" s="40"/>
      <c r="F14360" s="41" t="str">
        <f aca="false">IF(A14360="","",INDEX(Assumptions!$B$16:$B$18,MATCH(C14360,Assumptions!$A$16:$A$18,0)))</f>
        <v/>
      </c>
      <c r="G14360" s="42" t="str">
        <f aca="false">IF(A14360="","",WORKDAY(B14360,F14360))</f>
        <v/>
      </c>
    </row>
    <row r="14361" customFormat="false" ht="15" hidden="false" customHeight="false" outlineLevel="0" collapsed="false">
      <c r="A14361" s="37"/>
      <c r="B14361" s="38"/>
      <c r="C14361" s="39"/>
      <c r="D14361" s="39"/>
      <c r="E14361" s="40"/>
      <c r="F14361" s="41" t="str">
        <f aca="false">IF(A14361="","",INDEX(Assumptions!$B$16:$B$18,MATCH(C14361,Assumptions!$A$16:$A$18,0)))</f>
        <v/>
      </c>
      <c r="G14361" s="42" t="str">
        <f aca="false">IF(A14361="","",WORKDAY(B14361,F14361))</f>
        <v/>
      </c>
    </row>
    <row r="14362" customFormat="false" ht="15" hidden="false" customHeight="false" outlineLevel="0" collapsed="false">
      <c r="A14362" s="37"/>
      <c r="B14362" s="38"/>
      <c r="C14362" s="39"/>
      <c r="D14362" s="39"/>
      <c r="E14362" s="40"/>
      <c r="F14362" s="41" t="str">
        <f aca="false">IF(A14362="","",INDEX(Assumptions!$B$16:$B$18,MATCH(C14362,Assumptions!$A$16:$A$18,0)))</f>
        <v/>
      </c>
      <c r="G14362" s="42" t="str">
        <f aca="false">IF(A14362="","",WORKDAY(B14362,F14362))</f>
        <v/>
      </c>
    </row>
    <row r="14363" customFormat="false" ht="15" hidden="false" customHeight="false" outlineLevel="0" collapsed="false">
      <c r="A14363" s="37"/>
      <c r="B14363" s="38"/>
      <c r="C14363" s="39"/>
      <c r="D14363" s="39"/>
      <c r="E14363" s="40"/>
      <c r="F14363" s="41" t="str">
        <f aca="false">IF(A14363="","",INDEX(Assumptions!$B$16:$B$18,MATCH(C14363,Assumptions!$A$16:$A$18,0)))</f>
        <v/>
      </c>
      <c r="G14363" s="42" t="str">
        <f aca="false">IF(A14363="","",WORKDAY(B14363,F14363))</f>
        <v/>
      </c>
    </row>
    <row r="14364" customFormat="false" ht="15" hidden="false" customHeight="false" outlineLevel="0" collapsed="false">
      <c r="A14364" s="37"/>
      <c r="B14364" s="38"/>
      <c r="C14364" s="39"/>
      <c r="D14364" s="39"/>
      <c r="E14364" s="40"/>
      <c r="F14364" s="41" t="str">
        <f aca="false">IF(A14364="","",INDEX(Assumptions!$B$16:$B$18,MATCH(C14364,Assumptions!$A$16:$A$18,0)))</f>
        <v/>
      </c>
      <c r="G14364" s="42" t="str">
        <f aca="false">IF(A14364="","",WORKDAY(B14364,F14364))</f>
        <v/>
      </c>
    </row>
    <row r="14365" customFormat="false" ht="15" hidden="false" customHeight="false" outlineLevel="0" collapsed="false">
      <c r="A14365" s="37"/>
      <c r="B14365" s="38"/>
      <c r="C14365" s="39"/>
      <c r="D14365" s="39"/>
      <c r="E14365" s="40"/>
      <c r="F14365" s="41" t="str">
        <f aca="false">IF(A14365="","",INDEX(Assumptions!$B$16:$B$18,MATCH(C14365,Assumptions!$A$16:$A$18,0)))</f>
        <v/>
      </c>
      <c r="G14365" s="42" t="str">
        <f aca="false">IF(A14365="","",WORKDAY(B14365,F14365))</f>
        <v/>
      </c>
    </row>
    <row r="14366" customFormat="false" ht="15" hidden="false" customHeight="false" outlineLevel="0" collapsed="false">
      <c r="A14366" s="37"/>
      <c r="B14366" s="38"/>
      <c r="C14366" s="39"/>
      <c r="D14366" s="39"/>
      <c r="E14366" s="40"/>
      <c r="F14366" s="41" t="str">
        <f aca="false">IF(A14366="","",INDEX(Assumptions!$B$16:$B$18,MATCH(C14366,Assumptions!$A$16:$A$18,0)))</f>
        <v/>
      </c>
      <c r="G14366" s="42" t="str">
        <f aca="false">IF(A14366="","",WORKDAY(B14366,F14366))</f>
        <v/>
      </c>
    </row>
    <row r="14367" customFormat="false" ht="15" hidden="false" customHeight="false" outlineLevel="0" collapsed="false">
      <c r="A14367" s="37"/>
      <c r="B14367" s="38"/>
      <c r="C14367" s="39"/>
      <c r="D14367" s="39"/>
      <c r="E14367" s="40"/>
      <c r="F14367" s="41" t="str">
        <f aca="false">IF(A14367="","",INDEX(Assumptions!$B$16:$B$18,MATCH(C14367,Assumptions!$A$16:$A$18,0)))</f>
        <v/>
      </c>
      <c r="G14367" s="42" t="str">
        <f aca="false">IF(A14367="","",WORKDAY(B14367,F14367))</f>
        <v/>
      </c>
    </row>
    <row r="14368" customFormat="false" ht="15" hidden="false" customHeight="false" outlineLevel="0" collapsed="false">
      <c r="A14368" s="37"/>
      <c r="B14368" s="38"/>
      <c r="C14368" s="39"/>
      <c r="D14368" s="39"/>
      <c r="E14368" s="40"/>
      <c r="F14368" s="41" t="str">
        <f aca="false">IF(A14368="","",INDEX(Assumptions!$B$16:$B$18,MATCH(C14368,Assumptions!$A$16:$A$18,0)))</f>
        <v/>
      </c>
      <c r="G14368" s="42" t="str">
        <f aca="false">IF(A14368="","",WORKDAY(B14368,F14368))</f>
        <v/>
      </c>
    </row>
    <row r="14369" customFormat="false" ht="15" hidden="false" customHeight="false" outlineLevel="0" collapsed="false">
      <c r="A14369" s="37"/>
      <c r="B14369" s="38"/>
      <c r="C14369" s="39"/>
      <c r="D14369" s="39"/>
      <c r="E14369" s="40"/>
      <c r="F14369" s="41" t="str">
        <f aca="false">IF(A14369="","",INDEX(Assumptions!$B$16:$B$18,MATCH(C14369,Assumptions!$A$16:$A$18,0)))</f>
        <v/>
      </c>
      <c r="G14369" s="42" t="str">
        <f aca="false">IF(A14369="","",WORKDAY(B14369,F14369))</f>
        <v/>
      </c>
    </row>
    <row r="14370" customFormat="false" ht="15" hidden="false" customHeight="false" outlineLevel="0" collapsed="false">
      <c r="A14370" s="37"/>
      <c r="B14370" s="38"/>
      <c r="C14370" s="39"/>
      <c r="D14370" s="39"/>
      <c r="E14370" s="40"/>
      <c r="F14370" s="41" t="str">
        <f aca="false">IF(A14370="","",INDEX(Assumptions!$B$16:$B$18,MATCH(C14370,Assumptions!$A$16:$A$18,0)))</f>
        <v/>
      </c>
      <c r="G14370" s="42" t="str">
        <f aca="false">IF(A14370="","",WORKDAY(B14370,F14370))</f>
        <v/>
      </c>
    </row>
    <row r="14371" customFormat="false" ht="15" hidden="false" customHeight="false" outlineLevel="0" collapsed="false">
      <c r="A14371" s="37"/>
      <c r="B14371" s="38"/>
      <c r="C14371" s="39"/>
      <c r="D14371" s="39"/>
      <c r="E14371" s="40"/>
      <c r="F14371" s="41" t="str">
        <f aca="false">IF(A14371="","",INDEX(Assumptions!$B$16:$B$18,MATCH(C14371,Assumptions!$A$16:$A$18,0)))</f>
        <v/>
      </c>
      <c r="G14371" s="42" t="str">
        <f aca="false">IF(A14371="","",WORKDAY(B14371,F14371))</f>
        <v/>
      </c>
    </row>
    <row r="14372" customFormat="false" ht="15" hidden="false" customHeight="false" outlineLevel="0" collapsed="false">
      <c r="A14372" s="37"/>
      <c r="B14372" s="38"/>
      <c r="C14372" s="39"/>
      <c r="D14372" s="39"/>
      <c r="E14372" s="40"/>
      <c r="F14372" s="41" t="str">
        <f aca="false">IF(A14372="","",INDEX(Assumptions!$B$16:$B$18,MATCH(C14372,Assumptions!$A$16:$A$18,0)))</f>
        <v/>
      </c>
      <c r="G14372" s="42" t="str">
        <f aca="false">IF(A14372="","",WORKDAY(B14372,F14372))</f>
        <v/>
      </c>
    </row>
    <row r="14373" customFormat="false" ht="15" hidden="false" customHeight="false" outlineLevel="0" collapsed="false">
      <c r="A14373" s="37"/>
      <c r="B14373" s="38"/>
      <c r="C14373" s="39"/>
      <c r="D14373" s="39"/>
      <c r="E14373" s="40"/>
      <c r="F14373" s="41" t="str">
        <f aca="false">IF(A14373="","",INDEX(Assumptions!$B$16:$B$18,MATCH(C14373,Assumptions!$A$16:$A$18,0)))</f>
        <v/>
      </c>
      <c r="G14373" s="42" t="str">
        <f aca="false">IF(A14373="","",WORKDAY(B14373,F14373))</f>
        <v/>
      </c>
    </row>
    <row r="14374" customFormat="false" ht="15" hidden="false" customHeight="false" outlineLevel="0" collapsed="false">
      <c r="A14374" s="37"/>
      <c r="B14374" s="38"/>
      <c r="C14374" s="39"/>
      <c r="D14374" s="39"/>
      <c r="E14374" s="40"/>
      <c r="F14374" s="41" t="str">
        <f aca="false">IF(A14374="","",INDEX(Assumptions!$B$16:$B$18,MATCH(C14374,Assumptions!$A$16:$A$18,0)))</f>
        <v/>
      </c>
      <c r="G14374" s="42" t="str">
        <f aca="false">IF(A14374="","",WORKDAY(B14374,F14374))</f>
        <v/>
      </c>
    </row>
    <row r="14375" customFormat="false" ht="15" hidden="false" customHeight="false" outlineLevel="0" collapsed="false">
      <c r="A14375" s="37"/>
      <c r="B14375" s="38"/>
      <c r="C14375" s="39"/>
      <c r="D14375" s="39"/>
      <c r="E14375" s="40"/>
      <c r="F14375" s="41" t="str">
        <f aca="false">IF(A14375="","",INDEX(Assumptions!$B$16:$B$18,MATCH(C14375,Assumptions!$A$16:$A$18,0)))</f>
        <v/>
      </c>
      <c r="G14375" s="42" t="str">
        <f aca="false">IF(A14375="","",WORKDAY(B14375,F14375))</f>
        <v/>
      </c>
    </row>
    <row r="14376" customFormat="false" ht="15" hidden="false" customHeight="false" outlineLevel="0" collapsed="false">
      <c r="A14376" s="37"/>
      <c r="B14376" s="38"/>
      <c r="C14376" s="39"/>
      <c r="D14376" s="39"/>
      <c r="E14376" s="40"/>
      <c r="F14376" s="41" t="str">
        <f aca="false">IF(A14376="","",INDEX(Assumptions!$B$16:$B$18,MATCH(C14376,Assumptions!$A$16:$A$18,0)))</f>
        <v/>
      </c>
      <c r="G14376" s="42" t="str">
        <f aca="false">IF(A14376="","",WORKDAY(B14376,F14376))</f>
        <v/>
      </c>
    </row>
    <row r="14377" customFormat="false" ht="15" hidden="false" customHeight="false" outlineLevel="0" collapsed="false">
      <c r="A14377" s="37"/>
      <c r="B14377" s="38"/>
      <c r="C14377" s="39"/>
      <c r="D14377" s="39"/>
      <c r="E14377" s="40"/>
      <c r="F14377" s="41" t="str">
        <f aca="false">IF(A14377="","",INDEX(Assumptions!$B$16:$B$18,MATCH(C14377,Assumptions!$A$16:$A$18,0)))</f>
        <v/>
      </c>
      <c r="G14377" s="42" t="str">
        <f aca="false">IF(A14377="","",WORKDAY(B14377,F14377))</f>
        <v/>
      </c>
    </row>
    <row r="14378" customFormat="false" ht="15" hidden="false" customHeight="false" outlineLevel="0" collapsed="false">
      <c r="A14378" s="37"/>
      <c r="B14378" s="38"/>
      <c r="C14378" s="39"/>
      <c r="D14378" s="39"/>
      <c r="E14378" s="40"/>
      <c r="F14378" s="41" t="str">
        <f aca="false">IF(A14378="","",INDEX(Assumptions!$B$16:$B$18,MATCH(C14378,Assumptions!$A$16:$A$18,0)))</f>
        <v/>
      </c>
      <c r="G14378" s="42" t="str">
        <f aca="false">IF(A14378="","",WORKDAY(B14378,F14378))</f>
        <v/>
      </c>
    </row>
    <row r="14379" customFormat="false" ht="15" hidden="false" customHeight="false" outlineLevel="0" collapsed="false">
      <c r="A14379" s="37"/>
      <c r="B14379" s="38"/>
      <c r="C14379" s="39"/>
      <c r="D14379" s="39"/>
      <c r="E14379" s="40"/>
      <c r="F14379" s="41" t="str">
        <f aca="false">IF(A14379="","",INDEX(Assumptions!$B$16:$B$18,MATCH(C14379,Assumptions!$A$16:$A$18,0)))</f>
        <v/>
      </c>
      <c r="G14379" s="42" t="str">
        <f aca="false">IF(A14379="","",WORKDAY(B14379,F14379))</f>
        <v/>
      </c>
    </row>
    <row r="14380" customFormat="false" ht="15" hidden="false" customHeight="false" outlineLevel="0" collapsed="false">
      <c r="A14380" s="37"/>
      <c r="B14380" s="38"/>
      <c r="C14380" s="39"/>
      <c r="D14380" s="39"/>
      <c r="E14380" s="40"/>
      <c r="F14380" s="41" t="str">
        <f aca="false">IF(A14380="","",INDEX(Assumptions!$B$16:$B$18,MATCH(C14380,Assumptions!$A$16:$A$18,0)))</f>
        <v/>
      </c>
      <c r="G14380" s="42" t="str">
        <f aca="false">IF(A14380="","",WORKDAY(B14380,F14380))</f>
        <v/>
      </c>
    </row>
    <row r="14381" customFormat="false" ht="15" hidden="false" customHeight="false" outlineLevel="0" collapsed="false">
      <c r="A14381" s="37"/>
      <c r="B14381" s="38"/>
      <c r="C14381" s="39"/>
      <c r="D14381" s="39"/>
      <c r="E14381" s="40"/>
      <c r="F14381" s="41" t="str">
        <f aca="false">IF(A14381="","",INDEX(Assumptions!$B$16:$B$18,MATCH(C14381,Assumptions!$A$16:$A$18,0)))</f>
        <v/>
      </c>
      <c r="G14381" s="42" t="str">
        <f aca="false">IF(A14381="","",WORKDAY(B14381,F14381))</f>
        <v/>
      </c>
    </row>
    <row r="14382" customFormat="false" ht="15" hidden="false" customHeight="false" outlineLevel="0" collapsed="false">
      <c r="A14382" s="37"/>
      <c r="B14382" s="38"/>
      <c r="C14382" s="39"/>
      <c r="D14382" s="39"/>
      <c r="E14382" s="40"/>
      <c r="F14382" s="41" t="str">
        <f aca="false">IF(A14382="","",INDEX(Assumptions!$B$16:$B$18,MATCH(C14382,Assumptions!$A$16:$A$18,0)))</f>
        <v/>
      </c>
      <c r="G14382" s="42" t="str">
        <f aca="false">IF(A14382="","",WORKDAY(B14382,F14382))</f>
        <v/>
      </c>
    </row>
    <row r="14383" customFormat="false" ht="15" hidden="false" customHeight="false" outlineLevel="0" collapsed="false">
      <c r="A14383" s="37"/>
      <c r="B14383" s="38"/>
      <c r="C14383" s="39"/>
      <c r="D14383" s="39"/>
      <c r="E14383" s="40"/>
      <c r="F14383" s="41" t="str">
        <f aca="false">IF(A14383="","",INDEX(Assumptions!$B$16:$B$18,MATCH(C14383,Assumptions!$A$16:$A$18,0)))</f>
        <v/>
      </c>
      <c r="G14383" s="42" t="str">
        <f aca="false">IF(A14383="","",WORKDAY(B14383,F14383))</f>
        <v/>
      </c>
    </row>
    <row r="14384" customFormat="false" ht="15" hidden="false" customHeight="false" outlineLevel="0" collapsed="false">
      <c r="A14384" s="37"/>
      <c r="B14384" s="38"/>
      <c r="C14384" s="39"/>
      <c r="D14384" s="39"/>
      <c r="E14384" s="40"/>
      <c r="F14384" s="41" t="str">
        <f aca="false">IF(A14384="","",INDEX(Assumptions!$B$16:$B$18,MATCH(C14384,Assumptions!$A$16:$A$18,0)))</f>
        <v/>
      </c>
      <c r="G14384" s="42" t="str">
        <f aca="false">IF(A14384="","",WORKDAY(B14384,F14384))</f>
        <v/>
      </c>
    </row>
    <row r="14385" customFormat="false" ht="15" hidden="false" customHeight="false" outlineLevel="0" collapsed="false">
      <c r="A14385" s="37"/>
      <c r="B14385" s="38"/>
      <c r="C14385" s="39"/>
      <c r="D14385" s="39"/>
      <c r="E14385" s="40"/>
      <c r="F14385" s="41" t="str">
        <f aca="false">IF(A14385="","",INDEX(Assumptions!$B$16:$B$18,MATCH(C14385,Assumptions!$A$16:$A$18,0)))</f>
        <v/>
      </c>
      <c r="G14385" s="42" t="str">
        <f aca="false">IF(A14385="","",WORKDAY(B14385,F14385))</f>
        <v/>
      </c>
    </row>
    <row r="14386" customFormat="false" ht="15" hidden="false" customHeight="false" outlineLevel="0" collapsed="false">
      <c r="A14386" s="37"/>
      <c r="B14386" s="38"/>
      <c r="C14386" s="39"/>
      <c r="D14386" s="39"/>
      <c r="E14386" s="40"/>
      <c r="F14386" s="41" t="str">
        <f aca="false">IF(A14386="","",INDEX(Assumptions!$B$16:$B$18,MATCH(C14386,Assumptions!$A$16:$A$18,0)))</f>
        <v/>
      </c>
      <c r="G14386" s="42" t="str">
        <f aca="false">IF(A14386="","",WORKDAY(B14386,F14386))</f>
        <v/>
      </c>
    </row>
    <row r="14387" customFormat="false" ht="15" hidden="false" customHeight="false" outlineLevel="0" collapsed="false">
      <c r="A14387" s="37"/>
      <c r="B14387" s="38"/>
      <c r="C14387" s="39"/>
      <c r="D14387" s="39"/>
      <c r="E14387" s="40"/>
      <c r="F14387" s="41" t="str">
        <f aca="false">IF(A14387="","",INDEX(Assumptions!$B$16:$B$18,MATCH(C14387,Assumptions!$A$16:$A$18,0)))</f>
        <v/>
      </c>
      <c r="G14387" s="42" t="str">
        <f aca="false">IF(A14387="","",WORKDAY(B14387,F14387))</f>
        <v/>
      </c>
    </row>
    <row r="14388" customFormat="false" ht="15" hidden="false" customHeight="false" outlineLevel="0" collapsed="false">
      <c r="A14388" s="37"/>
      <c r="B14388" s="38"/>
      <c r="C14388" s="39"/>
      <c r="D14388" s="39"/>
      <c r="E14388" s="40"/>
      <c r="F14388" s="41" t="str">
        <f aca="false">IF(A14388="","",INDEX(Assumptions!$B$16:$B$18,MATCH(C14388,Assumptions!$A$16:$A$18,0)))</f>
        <v/>
      </c>
      <c r="G14388" s="42" t="str">
        <f aca="false">IF(A14388="","",WORKDAY(B14388,F14388))</f>
        <v/>
      </c>
    </row>
    <row r="14389" customFormat="false" ht="15" hidden="false" customHeight="false" outlineLevel="0" collapsed="false">
      <c r="A14389" s="37"/>
      <c r="B14389" s="38"/>
      <c r="C14389" s="39"/>
      <c r="D14389" s="39"/>
      <c r="E14389" s="40"/>
      <c r="F14389" s="41" t="str">
        <f aca="false">IF(A14389="","",INDEX(Assumptions!$B$16:$B$18,MATCH(C14389,Assumptions!$A$16:$A$18,0)))</f>
        <v/>
      </c>
      <c r="G14389" s="42" t="str">
        <f aca="false">IF(A14389="","",WORKDAY(B14389,F14389))</f>
        <v/>
      </c>
    </row>
    <row r="14390" customFormat="false" ht="15" hidden="false" customHeight="false" outlineLevel="0" collapsed="false">
      <c r="A14390" s="37"/>
      <c r="B14390" s="38"/>
      <c r="C14390" s="39"/>
      <c r="D14390" s="39"/>
      <c r="E14390" s="40"/>
      <c r="F14390" s="41" t="str">
        <f aca="false">IF(A14390="","",INDEX(Assumptions!$B$16:$B$18,MATCH(C14390,Assumptions!$A$16:$A$18,0)))</f>
        <v/>
      </c>
      <c r="G14390" s="42" t="str">
        <f aca="false">IF(A14390="","",WORKDAY(B14390,F14390))</f>
        <v/>
      </c>
    </row>
    <row r="14391" customFormat="false" ht="15" hidden="false" customHeight="false" outlineLevel="0" collapsed="false">
      <c r="A14391" s="37"/>
      <c r="B14391" s="38"/>
      <c r="C14391" s="39"/>
      <c r="D14391" s="39"/>
      <c r="E14391" s="40"/>
      <c r="F14391" s="41" t="str">
        <f aca="false">IF(A14391="","",INDEX(Assumptions!$B$16:$B$18,MATCH(C14391,Assumptions!$A$16:$A$18,0)))</f>
        <v/>
      </c>
      <c r="G14391" s="42" t="str">
        <f aca="false">IF(A14391="","",WORKDAY(B14391,F14391))</f>
        <v/>
      </c>
    </row>
    <row r="14392" customFormat="false" ht="15" hidden="false" customHeight="false" outlineLevel="0" collapsed="false">
      <c r="A14392" s="37"/>
      <c r="B14392" s="38"/>
      <c r="C14392" s="39"/>
      <c r="D14392" s="39"/>
      <c r="E14392" s="40"/>
      <c r="F14392" s="41" t="str">
        <f aca="false">IF(A14392="","",INDEX(Assumptions!$B$16:$B$18,MATCH(C14392,Assumptions!$A$16:$A$18,0)))</f>
        <v/>
      </c>
      <c r="G14392" s="42" t="str">
        <f aca="false">IF(A14392="","",WORKDAY(B14392,F14392))</f>
        <v/>
      </c>
    </row>
    <row r="14393" customFormat="false" ht="15" hidden="false" customHeight="false" outlineLevel="0" collapsed="false">
      <c r="A14393" s="37"/>
      <c r="B14393" s="38"/>
      <c r="C14393" s="39"/>
      <c r="D14393" s="39"/>
      <c r="E14393" s="40"/>
      <c r="F14393" s="41" t="str">
        <f aca="false">IF(A14393="","",INDEX(Assumptions!$B$16:$B$18,MATCH(C14393,Assumptions!$A$16:$A$18,0)))</f>
        <v/>
      </c>
      <c r="G14393" s="42" t="str">
        <f aca="false">IF(A14393="","",WORKDAY(B14393,F14393))</f>
        <v/>
      </c>
    </row>
    <row r="14394" customFormat="false" ht="15" hidden="false" customHeight="false" outlineLevel="0" collapsed="false">
      <c r="A14394" s="37"/>
      <c r="B14394" s="38"/>
      <c r="C14394" s="39"/>
      <c r="D14394" s="39"/>
      <c r="E14394" s="40"/>
      <c r="F14394" s="41" t="str">
        <f aca="false">IF(A14394="","",INDEX(Assumptions!$B$16:$B$18,MATCH(C14394,Assumptions!$A$16:$A$18,0)))</f>
        <v/>
      </c>
      <c r="G14394" s="42" t="str">
        <f aca="false">IF(A14394="","",WORKDAY(B14394,F14394))</f>
        <v/>
      </c>
    </row>
    <row r="14395" customFormat="false" ht="15" hidden="false" customHeight="false" outlineLevel="0" collapsed="false">
      <c r="A14395" s="37"/>
      <c r="B14395" s="38"/>
      <c r="C14395" s="39"/>
      <c r="D14395" s="39"/>
      <c r="E14395" s="40"/>
      <c r="F14395" s="41" t="str">
        <f aca="false">IF(A14395="","",INDEX(Assumptions!$B$16:$B$18,MATCH(C14395,Assumptions!$A$16:$A$18,0)))</f>
        <v/>
      </c>
      <c r="G14395" s="42" t="str">
        <f aca="false">IF(A14395="","",WORKDAY(B14395,F14395))</f>
        <v/>
      </c>
    </row>
    <row r="14396" customFormat="false" ht="15" hidden="false" customHeight="false" outlineLevel="0" collapsed="false">
      <c r="A14396" s="37"/>
      <c r="B14396" s="38"/>
      <c r="C14396" s="39"/>
      <c r="D14396" s="39"/>
      <c r="E14396" s="40"/>
      <c r="F14396" s="41" t="str">
        <f aca="false">IF(A14396="","",INDEX(Assumptions!$B$16:$B$18,MATCH(C14396,Assumptions!$A$16:$A$18,0)))</f>
        <v/>
      </c>
      <c r="G14396" s="42" t="str">
        <f aca="false">IF(A14396="","",WORKDAY(B14396,F14396))</f>
        <v/>
      </c>
    </row>
    <row r="14397" customFormat="false" ht="15" hidden="false" customHeight="false" outlineLevel="0" collapsed="false">
      <c r="A14397" s="37"/>
      <c r="B14397" s="38"/>
      <c r="C14397" s="39"/>
      <c r="D14397" s="39"/>
      <c r="E14397" s="40"/>
      <c r="F14397" s="41" t="str">
        <f aca="false">IF(A14397="","",INDEX(Assumptions!$B$16:$B$18,MATCH(C14397,Assumptions!$A$16:$A$18,0)))</f>
        <v/>
      </c>
      <c r="G14397" s="42" t="str">
        <f aca="false">IF(A14397="","",WORKDAY(B14397,F14397))</f>
        <v/>
      </c>
    </row>
    <row r="14398" customFormat="false" ht="15" hidden="false" customHeight="false" outlineLevel="0" collapsed="false">
      <c r="A14398" s="37"/>
      <c r="B14398" s="38"/>
      <c r="C14398" s="39"/>
      <c r="D14398" s="39"/>
      <c r="E14398" s="40"/>
      <c r="F14398" s="41" t="str">
        <f aca="false">IF(A14398="","",INDEX(Assumptions!$B$16:$B$18,MATCH(C14398,Assumptions!$A$16:$A$18,0)))</f>
        <v/>
      </c>
      <c r="G14398" s="42" t="str">
        <f aca="false">IF(A14398="","",WORKDAY(B14398,F14398))</f>
        <v/>
      </c>
    </row>
    <row r="14399" customFormat="false" ht="15" hidden="false" customHeight="false" outlineLevel="0" collapsed="false">
      <c r="A14399" s="37"/>
      <c r="B14399" s="38"/>
      <c r="C14399" s="39"/>
      <c r="D14399" s="39"/>
      <c r="E14399" s="40"/>
      <c r="F14399" s="41" t="str">
        <f aca="false">IF(A14399="","",INDEX(Assumptions!$B$16:$B$18,MATCH(C14399,Assumptions!$A$16:$A$18,0)))</f>
        <v/>
      </c>
      <c r="G14399" s="42" t="str">
        <f aca="false">IF(A14399="","",WORKDAY(B14399,F14399))</f>
        <v/>
      </c>
    </row>
    <row r="14400" customFormat="false" ht="15" hidden="false" customHeight="false" outlineLevel="0" collapsed="false">
      <c r="A14400" s="37"/>
      <c r="B14400" s="38"/>
      <c r="C14400" s="39"/>
      <c r="D14400" s="39"/>
      <c r="E14400" s="40"/>
      <c r="F14400" s="41" t="str">
        <f aca="false">IF(A14400="","",INDEX(Assumptions!$B$16:$B$18,MATCH(C14400,Assumptions!$A$16:$A$18,0)))</f>
        <v/>
      </c>
      <c r="G14400" s="42" t="str">
        <f aca="false">IF(A14400="","",WORKDAY(B14400,F14400))</f>
        <v/>
      </c>
    </row>
    <row r="14401" customFormat="false" ht="15" hidden="false" customHeight="false" outlineLevel="0" collapsed="false">
      <c r="A14401" s="37"/>
      <c r="B14401" s="38"/>
      <c r="C14401" s="39"/>
      <c r="D14401" s="39"/>
      <c r="E14401" s="40"/>
      <c r="F14401" s="41" t="str">
        <f aca="false">IF(A14401="","",INDEX(Assumptions!$B$16:$B$18,MATCH(C14401,Assumptions!$A$16:$A$18,0)))</f>
        <v/>
      </c>
      <c r="G14401" s="42" t="str">
        <f aca="false">IF(A14401="","",WORKDAY(B14401,F14401))</f>
        <v/>
      </c>
    </row>
    <row r="14402" customFormat="false" ht="15" hidden="false" customHeight="false" outlineLevel="0" collapsed="false">
      <c r="A14402" s="37"/>
      <c r="B14402" s="38"/>
      <c r="C14402" s="39"/>
      <c r="D14402" s="39"/>
      <c r="E14402" s="40"/>
      <c r="F14402" s="41" t="str">
        <f aca="false">IF(A14402="","",INDEX(Assumptions!$B$16:$B$18,MATCH(C14402,Assumptions!$A$16:$A$18,0)))</f>
        <v/>
      </c>
      <c r="G14402" s="42" t="str">
        <f aca="false">IF(A14402="","",WORKDAY(B14402,F14402))</f>
        <v/>
      </c>
    </row>
    <row r="14403" customFormat="false" ht="15" hidden="false" customHeight="false" outlineLevel="0" collapsed="false">
      <c r="A14403" s="37"/>
      <c r="B14403" s="38"/>
      <c r="C14403" s="39"/>
      <c r="D14403" s="39"/>
      <c r="E14403" s="40"/>
      <c r="F14403" s="41" t="str">
        <f aca="false">IF(A14403="","",INDEX(Assumptions!$B$16:$B$18,MATCH(C14403,Assumptions!$A$16:$A$18,0)))</f>
        <v/>
      </c>
      <c r="G14403" s="42" t="str">
        <f aca="false">IF(A14403="","",WORKDAY(B14403,F14403))</f>
        <v/>
      </c>
    </row>
    <row r="14404" customFormat="false" ht="15" hidden="false" customHeight="false" outlineLevel="0" collapsed="false">
      <c r="A14404" s="37"/>
      <c r="B14404" s="38"/>
      <c r="C14404" s="39"/>
      <c r="D14404" s="39"/>
      <c r="E14404" s="40"/>
      <c r="F14404" s="41" t="str">
        <f aca="false">IF(A14404="","",INDEX(Assumptions!$B$16:$B$18,MATCH(C14404,Assumptions!$A$16:$A$18,0)))</f>
        <v/>
      </c>
      <c r="G14404" s="42" t="str">
        <f aca="false">IF(A14404="","",WORKDAY(B14404,F14404))</f>
        <v/>
      </c>
    </row>
    <row r="14405" customFormat="false" ht="15" hidden="false" customHeight="false" outlineLevel="0" collapsed="false">
      <c r="A14405" s="37"/>
      <c r="B14405" s="38"/>
      <c r="C14405" s="39"/>
      <c r="D14405" s="39"/>
      <c r="E14405" s="40"/>
      <c r="F14405" s="41" t="str">
        <f aca="false">IF(A14405="","",INDEX(Assumptions!$B$16:$B$18,MATCH(C14405,Assumptions!$A$16:$A$18,0)))</f>
        <v/>
      </c>
      <c r="G14405" s="42" t="str">
        <f aca="false">IF(A14405="","",WORKDAY(B14405,F14405))</f>
        <v/>
      </c>
    </row>
    <row r="14406" customFormat="false" ht="15" hidden="false" customHeight="false" outlineLevel="0" collapsed="false">
      <c r="A14406" s="37"/>
      <c r="B14406" s="38"/>
      <c r="C14406" s="39"/>
      <c r="D14406" s="39"/>
      <c r="E14406" s="40"/>
      <c r="F14406" s="41" t="str">
        <f aca="false">IF(A14406="","",INDEX(Assumptions!$B$16:$B$18,MATCH(C14406,Assumptions!$A$16:$A$18,0)))</f>
        <v/>
      </c>
      <c r="G14406" s="42" t="str">
        <f aca="false">IF(A14406="","",WORKDAY(B14406,F14406))</f>
        <v/>
      </c>
    </row>
    <row r="14407" customFormat="false" ht="15" hidden="false" customHeight="false" outlineLevel="0" collapsed="false">
      <c r="A14407" s="37"/>
      <c r="B14407" s="38"/>
      <c r="C14407" s="39"/>
      <c r="D14407" s="39"/>
      <c r="E14407" s="40"/>
      <c r="F14407" s="41" t="str">
        <f aca="false">IF(A14407="","",INDEX(Assumptions!$B$16:$B$18,MATCH(C14407,Assumptions!$A$16:$A$18,0)))</f>
        <v/>
      </c>
      <c r="G14407" s="42" t="str">
        <f aca="false">IF(A14407="","",WORKDAY(B14407,F14407))</f>
        <v/>
      </c>
    </row>
    <row r="14408" customFormat="false" ht="15" hidden="false" customHeight="false" outlineLevel="0" collapsed="false">
      <c r="A14408" s="37"/>
      <c r="B14408" s="38"/>
      <c r="C14408" s="39"/>
      <c r="D14408" s="39"/>
      <c r="E14408" s="40"/>
      <c r="F14408" s="41" t="str">
        <f aca="false">IF(A14408="","",INDEX(Assumptions!$B$16:$B$18,MATCH(C14408,Assumptions!$A$16:$A$18,0)))</f>
        <v/>
      </c>
      <c r="G14408" s="42" t="str">
        <f aca="false">IF(A14408="","",WORKDAY(B14408,F14408))</f>
        <v/>
      </c>
    </row>
    <row r="14409" customFormat="false" ht="15" hidden="false" customHeight="false" outlineLevel="0" collapsed="false">
      <c r="A14409" s="37"/>
      <c r="B14409" s="38"/>
      <c r="C14409" s="39"/>
      <c r="D14409" s="39"/>
      <c r="E14409" s="40"/>
      <c r="F14409" s="41" t="str">
        <f aca="false">IF(A14409="","",INDEX(Assumptions!$B$16:$B$18,MATCH(C14409,Assumptions!$A$16:$A$18,0)))</f>
        <v/>
      </c>
      <c r="G14409" s="42" t="str">
        <f aca="false">IF(A14409="","",WORKDAY(B14409,F14409))</f>
        <v/>
      </c>
    </row>
    <row r="14410" customFormat="false" ht="15" hidden="false" customHeight="false" outlineLevel="0" collapsed="false">
      <c r="A14410" s="37"/>
      <c r="B14410" s="38"/>
      <c r="C14410" s="39"/>
      <c r="D14410" s="39"/>
      <c r="E14410" s="40"/>
      <c r="F14410" s="41" t="str">
        <f aca="false">IF(A14410="","",INDEX(Assumptions!$B$16:$B$18,MATCH(C14410,Assumptions!$A$16:$A$18,0)))</f>
        <v/>
      </c>
      <c r="G14410" s="42" t="str">
        <f aca="false">IF(A14410="","",WORKDAY(B14410,F14410))</f>
        <v/>
      </c>
    </row>
    <row r="14411" customFormat="false" ht="15" hidden="false" customHeight="false" outlineLevel="0" collapsed="false">
      <c r="A14411" s="37"/>
      <c r="B14411" s="38"/>
      <c r="C14411" s="39"/>
      <c r="D14411" s="39"/>
      <c r="E14411" s="40"/>
      <c r="F14411" s="41" t="str">
        <f aca="false">IF(A14411="","",INDEX(Assumptions!$B$16:$B$18,MATCH(C14411,Assumptions!$A$16:$A$18,0)))</f>
        <v/>
      </c>
      <c r="G14411" s="42" t="str">
        <f aca="false">IF(A14411="","",WORKDAY(B14411,F14411))</f>
        <v/>
      </c>
    </row>
    <row r="14412" customFormat="false" ht="15" hidden="false" customHeight="false" outlineLevel="0" collapsed="false">
      <c r="A14412" s="37"/>
      <c r="B14412" s="38"/>
      <c r="C14412" s="39"/>
      <c r="D14412" s="39"/>
      <c r="E14412" s="40"/>
      <c r="F14412" s="41" t="str">
        <f aca="false">IF(A14412="","",INDEX(Assumptions!$B$16:$B$18,MATCH(C14412,Assumptions!$A$16:$A$18,0)))</f>
        <v/>
      </c>
      <c r="G14412" s="42" t="str">
        <f aca="false">IF(A14412="","",WORKDAY(B14412,F14412))</f>
        <v/>
      </c>
    </row>
    <row r="14413" customFormat="false" ht="15" hidden="false" customHeight="false" outlineLevel="0" collapsed="false">
      <c r="A14413" s="37"/>
      <c r="B14413" s="38"/>
      <c r="C14413" s="39"/>
      <c r="D14413" s="39"/>
      <c r="E14413" s="40"/>
      <c r="F14413" s="41" t="str">
        <f aca="false">IF(A14413="","",INDEX(Assumptions!$B$16:$B$18,MATCH(C14413,Assumptions!$A$16:$A$18,0)))</f>
        <v/>
      </c>
      <c r="G14413" s="42" t="str">
        <f aca="false">IF(A14413="","",WORKDAY(B14413,F14413))</f>
        <v/>
      </c>
    </row>
    <row r="14414" customFormat="false" ht="15" hidden="false" customHeight="false" outlineLevel="0" collapsed="false">
      <c r="A14414" s="37"/>
      <c r="B14414" s="38"/>
      <c r="C14414" s="39"/>
      <c r="D14414" s="39"/>
      <c r="E14414" s="40"/>
      <c r="F14414" s="41" t="str">
        <f aca="false">IF(A14414="","",INDEX(Assumptions!$B$16:$B$18,MATCH(C14414,Assumptions!$A$16:$A$18,0)))</f>
        <v/>
      </c>
      <c r="G14414" s="42" t="str">
        <f aca="false">IF(A14414="","",WORKDAY(B14414,F14414))</f>
        <v/>
      </c>
    </row>
    <row r="14415" customFormat="false" ht="15" hidden="false" customHeight="false" outlineLevel="0" collapsed="false">
      <c r="A14415" s="37"/>
      <c r="B14415" s="38"/>
      <c r="C14415" s="39"/>
      <c r="D14415" s="39"/>
      <c r="E14415" s="40"/>
      <c r="F14415" s="41" t="str">
        <f aca="false">IF(A14415="","",INDEX(Assumptions!$B$16:$B$18,MATCH(C14415,Assumptions!$A$16:$A$18,0)))</f>
        <v/>
      </c>
      <c r="G14415" s="42" t="str">
        <f aca="false">IF(A14415="","",WORKDAY(B14415,F14415))</f>
        <v/>
      </c>
    </row>
    <row r="14416" customFormat="false" ht="15" hidden="false" customHeight="false" outlineLevel="0" collapsed="false">
      <c r="A14416" s="37"/>
      <c r="B14416" s="38"/>
      <c r="C14416" s="39"/>
      <c r="D14416" s="39"/>
      <c r="E14416" s="40"/>
      <c r="F14416" s="41" t="str">
        <f aca="false">IF(A14416="","",INDEX(Assumptions!$B$16:$B$18,MATCH(C14416,Assumptions!$A$16:$A$18,0)))</f>
        <v/>
      </c>
      <c r="G14416" s="42" t="str">
        <f aca="false">IF(A14416="","",WORKDAY(B14416,F14416))</f>
        <v/>
      </c>
    </row>
    <row r="14417" customFormat="false" ht="15" hidden="false" customHeight="false" outlineLevel="0" collapsed="false">
      <c r="A14417" s="37"/>
      <c r="B14417" s="38"/>
      <c r="C14417" s="39"/>
      <c r="D14417" s="39"/>
      <c r="E14417" s="40"/>
      <c r="F14417" s="41" t="str">
        <f aca="false">IF(A14417="","",INDEX(Assumptions!$B$16:$B$18,MATCH(C14417,Assumptions!$A$16:$A$18,0)))</f>
        <v/>
      </c>
      <c r="G14417" s="42" t="str">
        <f aca="false">IF(A14417="","",WORKDAY(B14417,F14417))</f>
        <v/>
      </c>
    </row>
    <row r="14418" customFormat="false" ht="15" hidden="false" customHeight="false" outlineLevel="0" collapsed="false">
      <c r="A14418" s="37"/>
      <c r="B14418" s="38"/>
      <c r="C14418" s="39"/>
      <c r="D14418" s="39"/>
      <c r="E14418" s="40"/>
      <c r="F14418" s="41" t="str">
        <f aca="false">IF(A14418="","",INDEX(Assumptions!$B$16:$B$18,MATCH(C14418,Assumptions!$A$16:$A$18,0)))</f>
        <v/>
      </c>
      <c r="G14418" s="42" t="str">
        <f aca="false">IF(A14418="","",WORKDAY(B14418,F14418))</f>
        <v/>
      </c>
    </row>
    <row r="14419" customFormat="false" ht="15" hidden="false" customHeight="false" outlineLevel="0" collapsed="false">
      <c r="A14419" s="37"/>
      <c r="B14419" s="38"/>
      <c r="C14419" s="39"/>
      <c r="D14419" s="39"/>
      <c r="E14419" s="40"/>
      <c r="F14419" s="41" t="str">
        <f aca="false">IF(A14419="","",INDEX(Assumptions!$B$16:$B$18,MATCH(C14419,Assumptions!$A$16:$A$18,0)))</f>
        <v/>
      </c>
      <c r="G14419" s="42" t="str">
        <f aca="false">IF(A14419="","",WORKDAY(B14419,F14419))</f>
        <v/>
      </c>
    </row>
    <row r="14420" customFormat="false" ht="15" hidden="false" customHeight="false" outlineLevel="0" collapsed="false">
      <c r="A14420" s="37"/>
      <c r="B14420" s="38"/>
      <c r="C14420" s="39"/>
      <c r="D14420" s="39"/>
      <c r="E14420" s="40"/>
      <c r="F14420" s="41" t="str">
        <f aca="false">IF(A14420="","",INDEX(Assumptions!$B$16:$B$18,MATCH(C14420,Assumptions!$A$16:$A$18,0)))</f>
        <v/>
      </c>
      <c r="G14420" s="42" t="str">
        <f aca="false">IF(A14420="","",WORKDAY(B14420,F14420))</f>
        <v/>
      </c>
    </row>
    <row r="14421" customFormat="false" ht="15" hidden="false" customHeight="false" outlineLevel="0" collapsed="false">
      <c r="A14421" s="37"/>
      <c r="B14421" s="38"/>
      <c r="C14421" s="39"/>
      <c r="D14421" s="39"/>
      <c r="E14421" s="40"/>
      <c r="F14421" s="41" t="str">
        <f aca="false">IF(A14421="","",INDEX(Assumptions!$B$16:$B$18,MATCH(C14421,Assumptions!$A$16:$A$18,0)))</f>
        <v/>
      </c>
      <c r="G14421" s="42" t="str">
        <f aca="false">IF(A14421="","",WORKDAY(B14421,F14421))</f>
        <v/>
      </c>
    </row>
    <row r="14422" customFormat="false" ht="15" hidden="false" customHeight="false" outlineLevel="0" collapsed="false">
      <c r="A14422" s="37"/>
      <c r="B14422" s="38"/>
      <c r="C14422" s="39"/>
      <c r="D14422" s="39"/>
      <c r="E14422" s="40"/>
      <c r="F14422" s="41" t="str">
        <f aca="false">IF(A14422="","",INDEX(Assumptions!$B$16:$B$18,MATCH(C14422,Assumptions!$A$16:$A$18,0)))</f>
        <v/>
      </c>
      <c r="G14422" s="42" t="str">
        <f aca="false">IF(A14422="","",WORKDAY(B14422,F14422))</f>
        <v/>
      </c>
    </row>
    <row r="14423" customFormat="false" ht="15" hidden="false" customHeight="false" outlineLevel="0" collapsed="false">
      <c r="A14423" s="37"/>
      <c r="B14423" s="38"/>
      <c r="C14423" s="39"/>
      <c r="D14423" s="39"/>
      <c r="E14423" s="40"/>
      <c r="F14423" s="41" t="str">
        <f aca="false">IF(A14423="","",INDEX(Assumptions!$B$16:$B$18,MATCH(C14423,Assumptions!$A$16:$A$18,0)))</f>
        <v/>
      </c>
      <c r="G14423" s="42" t="str">
        <f aca="false">IF(A14423="","",WORKDAY(B14423,F14423))</f>
        <v/>
      </c>
    </row>
    <row r="14424" customFormat="false" ht="15" hidden="false" customHeight="false" outlineLevel="0" collapsed="false">
      <c r="A14424" s="37"/>
      <c r="B14424" s="38"/>
      <c r="C14424" s="39"/>
      <c r="D14424" s="39"/>
      <c r="E14424" s="40"/>
      <c r="F14424" s="41" t="str">
        <f aca="false">IF(A14424="","",INDEX(Assumptions!$B$16:$B$18,MATCH(C14424,Assumptions!$A$16:$A$18,0)))</f>
        <v/>
      </c>
      <c r="G14424" s="42" t="str">
        <f aca="false">IF(A14424="","",WORKDAY(B14424,F14424))</f>
        <v/>
      </c>
    </row>
    <row r="14425" customFormat="false" ht="15" hidden="false" customHeight="false" outlineLevel="0" collapsed="false">
      <c r="A14425" s="37"/>
      <c r="B14425" s="38"/>
      <c r="C14425" s="39"/>
      <c r="D14425" s="39"/>
      <c r="E14425" s="40"/>
      <c r="F14425" s="41" t="str">
        <f aca="false">IF(A14425="","",INDEX(Assumptions!$B$16:$B$18,MATCH(C14425,Assumptions!$A$16:$A$18,0)))</f>
        <v/>
      </c>
      <c r="G14425" s="42" t="str">
        <f aca="false">IF(A14425="","",WORKDAY(B14425,F14425))</f>
        <v/>
      </c>
    </row>
    <row r="14426" customFormat="false" ht="15" hidden="false" customHeight="false" outlineLevel="0" collapsed="false">
      <c r="A14426" s="37"/>
      <c r="B14426" s="38"/>
      <c r="C14426" s="39"/>
      <c r="D14426" s="39"/>
      <c r="E14426" s="40"/>
      <c r="F14426" s="41" t="str">
        <f aca="false">IF(A14426="","",INDEX(Assumptions!$B$16:$B$18,MATCH(C14426,Assumptions!$A$16:$A$18,0)))</f>
        <v/>
      </c>
      <c r="G14426" s="42" t="str">
        <f aca="false">IF(A14426="","",WORKDAY(B14426,F14426))</f>
        <v/>
      </c>
    </row>
    <row r="14427" customFormat="false" ht="15" hidden="false" customHeight="false" outlineLevel="0" collapsed="false">
      <c r="A14427" s="37"/>
      <c r="B14427" s="38"/>
      <c r="C14427" s="39"/>
      <c r="D14427" s="39"/>
      <c r="E14427" s="40"/>
      <c r="F14427" s="41" t="str">
        <f aca="false">IF(A14427="","",INDEX(Assumptions!$B$16:$B$18,MATCH(C14427,Assumptions!$A$16:$A$18,0)))</f>
        <v/>
      </c>
      <c r="G14427" s="42" t="str">
        <f aca="false">IF(A14427="","",WORKDAY(B14427,F14427))</f>
        <v/>
      </c>
    </row>
    <row r="14428" customFormat="false" ht="15" hidden="false" customHeight="false" outlineLevel="0" collapsed="false">
      <c r="A14428" s="37"/>
      <c r="B14428" s="38"/>
      <c r="C14428" s="39"/>
      <c r="D14428" s="39"/>
      <c r="E14428" s="40"/>
      <c r="F14428" s="41" t="str">
        <f aca="false">IF(A14428="","",INDEX(Assumptions!$B$16:$B$18,MATCH(C14428,Assumptions!$A$16:$A$18,0)))</f>
        <v/>
      </c>
      <c r="G14428" s="42" t="str">
        <f aca="false">IF(A14428="","",WORKDAY(B14428,F14428))</f>
        <v/>
      </c>
    </row>
    <row r="14429" customFormat="false" ht="15" hidden="false" customHeight="false" outlineLevel="0" collapsed="false">
      <c r="A14429" s="37"/>
      <c r="B14429" s="38"/>
      <c r="C14429" s="39"/>
      <c r="D14429" s="39"/>
      <c r="E14429" s="40"/>
      <c r="F14429" s="41" t="str">
        <f aca="false">IF(A14429="","",INDEX(Assumptions!$B$16:$B$18,MATCH(C14429,Assumptions!$A$16:$A$18,0)))</f>
        <v/>
      </c>
      <c r="G14429" s="42" t="str">
        <f aca="false">IF(A14429="","",WORKDAY(B14429,F14429))</f>
        <v/>
      </c>
    </row>
    <row r="14430" customFormat="false" ht="15" hidden="false" customHeight="false" outlineLevel="0" collapsed="false">
      <c r="A14430" s="37"/>
      <c r="B14430" s="38"/>
      <c r="C14430" s="39"/>
      <c r="D14430" s="39"/>
      <c r="E14430" s="40"/>
      <c r="F14430" s="41" t="str">
        <f aca="false">IF(A14430="","",INDEX(Assumptions!$B$16:$B$18,MATCH(C14430,Assumptions!$A$16:$A$18,0)))</f>
        <v/>
      </c>
      <c r="G14430" s="42" t="str">
        <f aca="false">IF(A14430="","",WORKDAY(B14430,F14430))</f>
        <v/>
      </c>
    </row>
    <row r="14431" customFormat="false" ht="15" hidden="false" customHeight="false" outlineLevel="0" collapsed="false">
      <c r="A14431" s="37"/>
      <c r="B14431" s="38"/>
      <c r="C14431" s="39"/>
      <c r="D14431" s="39"/>
      <c r="E14431" s="40"/>
      <c r="F14431" s="41" t="str">
        <f aca="false">IF(A14431="","",INDEX(Assumptions!$B$16:$B$18,MATCH(C14431,Assumptions!$A$16:$A$18,0)))</f>
        <v/>
      </c>
      <c r="G14431" s="42" t="str">
        <f aca="false">IF(A14431="","",WORKDAY(B14431,F14431))</f>
        <v/>
      </c>
    </row>
    <row r="14432" customFormat="false" ht="15" hidden="false" customHeight="false" outlineLevel="0" collapsed="false">
      <c r="A14432" s="37"/>
      <c r="B14432" s="38"/>
      <c r="C14432" s="39"/>
      <c r="D14432" s="39"/>
      <c r="E14432" s="40"/>
      <c r="F14432" s="41" t="str">
        <f aca="false">IF(A14432="","",INDEX(Assumptions!$B$16:$B$18,MATCH(C14432,Assumptions!$A$16:$A$18,0)))</f>
        <v/>
      </c>
      <c r="G14432" s="42" t="str">
        <f aca="false">IF(A14432="","",WORKDAY(B14432,F14432))</f>
        <v/>
      </c>
    </row>
    <row r="14433" customFormat="false" ht="15" hidden="false" customHeight="false" outlineLevel="0" collapsed="false">
      <c r="A14433" s="37"/>
      <c r="B14433" s="38"/>
      <c r="C14433" s="39"/>
      <c r="D14433" s="39"/>
      <c r="E14433" s="40"/>
      <c r="F14433" s="41" t="str">
        <f aca="false">IF(A14433="","",INDEX(Assumptions!$B$16:$B$18,MATCH(C14433,Assumptions!$A$16:$A$18,0)))</f>
        <v/>
      </c>
      <c r="G14433" s="42" t="str">
        <f aca="false">IF(A14433="","",WORKDAY(B14433,F14433))</f>
        <v/>
      </c>
    </row>
    <row r="14434" customFormat="false" ht="15" hidden="false" customHeight="false" outlineLevel="0" collapsed="false">
      <c r="A14434" s="37"/>
      <c r="B14434" s="38"/>
      <c r="C14434" s="39"/>
      <c r="D14434" s="39"/>
      <c r="E14434" s="40"/>
      <c r="F14434" s="41" t="str">
        <f aca="false">IF(A14434="","",INDEX(Assumptions!$B$16:$B$18,MATCH(C14434,Assumptions!$A$16:$A$18,0)))</f>
        <v/>
      </c>
      <c r="G14434" s="42" t="str">
        <f aca="false">IF(A14434="","",WORKDAY(B14434,F14434))</f>
        <v/>
      </c>
    </row>
    <row r="14435" customFormat="false" ht="15" hidden="false" customHeight="false" outlineLevel="0" collapsed="false">
      <c r="A14435" s="37"/>
      <c r="B14435" s="38"/>
      <c r="C14435" s="39"/>
      <c r="D14435" s="39"/>
      <c r="E14435" s="40"/>
      <c r="F14435" s="41" t="str">
        <f aca="false">IF(A14435="","",INDEX(Assumptions!$B$16:$B$18,MATCH(C14435,Assumptions!$A$16:$A$18,0)))</f>
        <v/>
      </c>
      <c r="G14435" s="42" t="str">
        <f aca="false">IF(A14435="","",WORKDAY(B14435,F14435))</f>
        <v/>
      </c>
    </row>
    <row r="14436" customFormat="false" ht="15" hidden="false" customHeight="false" outlineLevel="0" collapsed="false">
      <c r="A14436" s="37"/>
      <c r="B14436" s="38"/>
      <c r="C14436" s="39"/>
      <c r="D14436" s="39"/>
      <c r="E14436" s="40"/>
      <c r="F14436" s="41" t="str">
        <f aca="false">IF(A14436="","",INDEX(Assumptions!$B$16:$B$18,MATCH(C14436,Assumptions!$A$16:$A$18,0)))</f>
        <v/>
      </c>
      <c r="G14436" s="42" t="str">
        <f aca="false">IF(A14436="","",WORKDAY(B14436,F14436))</f>
        <v/>
      </c>
    </row>
    <row r="14437" customFormat="false" ht="15" hidden="false" customHeight="false" outlineLevel="0" collapsed="false">
      <c r="A14437" s="37"/>
      <c r="B14437" s="38"/>
      <c r="C14437" s="39"/>
      <c r="D14437" s="39"/>
      <c r="E14437" s="40"/>
      <c r="F14437" s="41" t="str">
        <f aca="false">IF(A14437="","",INDEX(Assumptions!$B$16:$B$18,MATCH(C14437,Assumptions!$A$16:$A$18,0)))</f>
        <v/>
      </c>
      <c r="G14437" s="42" t="str">
        <f aca="false">IF(A14437="","",WORKDAY(B14437,F14437))</f>
        <v/>
      </c>
    </row>
    <row r="14438" customFormat="false" ht="15" hidden="false" customHeight="false" outlineLevel="0" collapsed="false">
      <c r="A14438" s="37"/>
      <c r="B14438" s="38"/>
      <c r="C14438" s="39"/>
      <c r="D14438" s="39"/>
      <c r="E14438" s="40"/>
      <c r="F14438" s="41" t="str">
        <f aca="false">IF(A14438="","",INDEX(Assumptions!$B$16:$B$18,MATCH(C14438,Assumptions!$A$16:$A$18,0)))</f>
        <v/>
      </c>
      <c r="G14438" s="42" t="str">
        <f aca="false">IF(A14438="","",WORKDAY(B14438,F14438))</f>
        <v/>
      </c>
    </row>
    <row r="14439" customFormat="false" ht="15" hidden="false" customHeight="false" outlineLevel="0" collapsed="false">
      <c r="A14439" s="37"/>
      <c r="B14439" s="38"/>
      <c r="C14439" s="39"/>
      <c r="D14439" s="39"/>
      <c r="E14439" s="40"/>
      <c r="F14439" s="41" t="str">
        <f aca="false">IF(A14439="","",INDEX(Assumptions!$B$16:$B$18,MATCH(C14439,Assumptions!$A$16:$A$18,0)))</f>
        <v/>
      </c>
      <c r="G14439" s="42" t="str">
        <f aca="false">IF(A14439="","",WORKDAY(B14439,F14439))</f>
        <v/>
      </c>
    </row>
    <row r="14440" customFormat="false" ht="15" hidden="false" customHeight="false" outlineLevel="0" collapsed="false">
      <c r="A14440" s="37"/>
      <c r="B14440" s="38"/>
      <c r="C14440" s="39"/>
      <c r="D14440" s="39"/>
      <c r="E14440" s="40"/>
      <c r="F14440" s="41" t="str">
        <f aca="false">IF(A14440="","",INDEX(Assumptions!$B$16:$B$18,MATCH(C14440,Assumptions!$A$16:$A$18,0)))</f>
        <v/>
      </c>
      <c r="G14440" s="42" t="str">
        <f aca="false">IF(A14440="","",WORKDAY(B14440,F14440))</f>
        <v/>
      </c>
    </row>
    <row r="14441" customFormat="false" ht="15" hidden="false" customHeight="false" outlineLevel="0" collapsed="false">
      <c r="A14441" s="37"/>
      <c r="B14441" s="38"/>
      <c r="C14441" s="39"/>
      <c r="D14441" s="39"/>
      <c r="E14441" s="40"/>
      <c r="F14441" s="41" t="str">
        <f aca="false">IF(A14441="","",INDEX(Assumptions!$B$16:$B$18,MATCH(C14441,Assumptions!$A$16:$A$18,0)))</f>
        <v/>
      </c>
      <c r="G14441" s="42" t="str">
        <f aca="false">IF(A14441="","",WORKDAY(B14441,F14441))</f>
        <v/>
      </c>
    </row>
    <row r="14442" customFormat="false" ht="15" hidden="false" customHeight="false" outlineLevel="0" collapsed="false">
      <c r="A14442" s="37"/>
      <c r="B14442" s="38"/>
      <c r="C14442" s="39"/>
      <c r="D14442" s="39"/>
      <c r="E14442" s="40"/>
      <c r="F14442" s="41" t="str">
        <f aca="false">IF(A14442="","",INDEX(Assumptions!$B$16:$B$18,MATCH(C14442,Assumptions!$A$16:$A$18,0)))</f>
        <v/>
      </c>
      <c r="G14442" s="42" t="str">
        <f aca="false">IF(A14442="","",WORKDAY(B14442,F14442))</f>
        <v/>
      </c>
    </row>
    <row r="14443" customFormat="false" ht="15" hidden="false" customHeight="false" outlineLevel="0" collapsed="false">
      <c r="A14443" s="37"/>
      <c r="B14443" s="38"/>
      <c r="C14443" s="39"/>
      <c r="D14443" s="39"/>
      <c r="E14443" s="40"/>
      <c r="F14443" s="41" t="str">
        <f aca="false">IF(A14443="","",INDEX(Assumptions!$B$16:$B$18,MATCH(C14443,Assumptions!$A$16:$A$18,0)))</f>
        <v/>
      </c>
      <c r="G14443" s="42" t="str">
        <f aca="false">IF(A14443="","",WORKDAY(B14443,F14443))</f>
        <v/>
      </c>
    </row>
    <row r="14444" customFormat="false" ht="15" hidden="false" customHeight="false" outlineLevel="0" collapsed="false">
      <c r="A14444" s="37"/>
      <c r="B14444" s="38"/>
      <c r="C14444" s="39"/>
      <c r="D14444" s="39"/>
      <c r="E14444" s="40"/>
      <c r="F14444" s="41" t="str">
        <f aca="false">IF(A14444="","",INDEX(Assumptions!$B$16:$B$18,MATCH(C14444,Assumptions!$A$16:$A$18,0)))</f>
        <v/>
      </c>
      <c r="G14444" s="42" t="str">
        <f aca="false">IF(A14444="","",WORKDAY(B14444,F14444))</f>
        <v/>
      </c>
    </row>
    <row r="14445" customFormat="false" ht="15" hidden="false" customHeight="false" outlineLevel="0" collapsed="false">
      <c r="A14445" s="37"/>
      <c r="B14445" s="38"/>
      <c r="C14445" s="39"/>
      <c r="D14445" s="39"/>
      <c r="E14445" s="40"/>
      <c r="F14445" s="41" t="str">
        <f aca="false">IF(A14445="","",INDEX(Assumptions!$B$16:$B$18,MATCH(C14445,Assumptions!$A$16:$A$18,0)))</f>
        <v/>
      </c>
      <c r="G14445" s="42" t="str">
        <f aca="false">IF(A14445="","",WORKDAY(B14445,F14445))</f>
        <v/>
      </c>
    </row>
    <row r="14446" customFormat="false" ht="15" hidden="false" customHeight="false" outlineLevel="0" collapsed="false">
      <c r="A14446" s="37"/>
      <c r="B14446" s="38"/>
      <c r="C14446" s="39"/>
      <c r="D14446" s="39"/>
      <c r="E14446" s="40"/>
      <c r="F14446" s="41" t="str">
        <f aca="false">IF(A14446="","",INDEX(Assumptions!$B$16:$B$18,MATCH(C14446,Assumptions!$A$16:$A$18,0)))</f>
        <v/>
      </c>
      <c r="G14446" s="42" t="str">
        <f aca="false">IF(A14446="","",WORKDAY(B14446,F14446))</f>
        <v/>
      </c>
    </row>
    <row r="14447" customFormat="false" ht="15" hidden="false" customHeight="false" outlineLevel="0" collapsed="false">
      <c r="A14447" s="37"/>
      <c r="B14447" s="38"/>
      <c r="C14447" s="39"/>
      <c r="D14447" s="39"/>
      <c r="E14447" s="40"/>
      <c r="F14447" s="41" t="str">
        <f aca="false">IF(A14447="","",INDEX(Assumptions!$B$16:$B$18,MATCH(C14447,Assumptions!$A$16:$A$18,0)))</f>
        <v/>
      </c>
      <c r="G14447" s="42" t="str">
        <f aca="false">IF(A14447="","",WORKDAY(B14447,F14447))</f>
        <v/>
      </c>
    </row>
    <row r="14448" customFormat="false" ht="15" hidden="false" customHeight="false" outlineLevel="0" collapsed="false">
      <c r="A14448" s="37"/>
      <c r="B14448" s="38"/>
      <c r="C14448" s="39"/>
      <c r="D14448" s="39"/>
      <c r="E14448" s="40"/>
      <c r="F14448" s="41" t="str">
        <f aca="false">IF(A14448="","",INDEX(Assumptions!$B$16:$B$18,MATCH(C14448,Assumptions!$A$16:$A$18,0)))</f>
        <v/>
      </c>
      <c r="G14448" s="42" t="str">
        <f aca="false">IF(A14448="","",WORKDAY(B14448,F14448))</f>
        <v/>
      </c>
    </row>
    <row r="14449" customFormat="false" ht="15" hidden="false" customHeight="false" outlineLevel="0" collapsed="false">
      <c r="A14449" s="37"/>
      <c r="B14449" s="38"/>
      <c r="C14449" s="39"/>
      <c r="D14449" s="39"/>
      <c r="E14449" s="40"/>
      <c r="F14449" s="41" t="str">
        <f aca="false">IF(A14449="","",INDEX(Assumptions!$B$16:$B$18,MATCH(C14449,Assumptions!$A$16:$A$18,0)))</f>
        <v/>
      </c>
      <c r="G14449" s="42" t="str">
        <f aca="false">IF(A14449="","",WORKDAY(B14449,F14449))</f>
        <v/>
      </c>
    </row>
    <row r="14450" customFormat="false" ht="15" hidden="false" customHeight="false" outlineLevel="0" collapsed="false">
      <c r="A14450" s="37"/>
      <c r="B14450" s="38"/>
      <c r="C14450" s="39"/>
      <c r="D14450" s="39"/>
      <c r="E14450" s="40"/>
      <c r="F14450" s="41" t="str">
        <f aca="false">IF(A14450="","",INDEX(Assumptions!$B$16:$B$18,MATCH(C14450,Assumptions!$A$16:$A$18,0)))</f>
        <v/>
      </c>
      <c r="G14450" s="42" t="str">
        <f aca="false">IF(A14450="","",WORKDAY(B14450,F14450))</f>
        <v/>
      </c>
    </row>
    <row r="14451" customFormat="false" ht="15" hidden="false" customHeight="false" outlineLevel="0" collapsed="false">
      <c r="A14451" s="37"/>
      <c r="B14451" s="38"/>
      <c r="C14451" s="39"/>
      <c r="D14451" s="39"/>
      <c r="E14451" s="40"/>
      <c r="F14451" s="41" t="str">
        <f aca="false">IF(A14451="","",INDEX(Assumptions!$B$16:$B$18,MATCH(C14451,Assumptions!$A$16:$A$18,0)))</f>
        <v/>
      </c>
      <c r="G14451" s="42" t="str">
        <f aca="false">IF(A14451="","",WORKDAY(B14451,F14451))</f>
        <v/>
      </c>
    </row>
    <row r="14452" customFormat="false" ht="15" hidden="false" customHeight="false" outlineLevel="0" collapsed="false">
      <c r="A14452" s="37"/>
      <c r="B14452" s="38"/>
      <c r="C14452" s="39"/>
      <c r="D14452" s="39"/>
      <c r="E14452" s="40"/>
      <c r="F14452" s="41" t="str">
        <f aca="false">IF(A14452="","",INDEX(Assumptions!$B$16:$B$18,MATCH(C14452,Assumptions!$A$16:$A$18,0)))</f>
        <v/>
      </c>
      <c r="G14452" s="42" t="str">
        <f aca="false">IF(A14452="","",WORKDAY(B14452,F14452))</f>
        <v/>
      </c>
    </row>
    <row r="14453" customFormat="false" ht="15" hidden="false" customHeight="false" outlineLevel="0" collapsed="false">
      <c r="A14453" s="37"/>
      <c r="B14453" s="38"/>
      <c r="C14453" s="39"/>
      <c r="D14453" s="39"/>
      <c r="E14453" s="40"/>
      <c r="F14453" s="41" t="str">
        <f aca="false">IF(A14453="","",INDEX(Assumptions!$B$16:$B$18,MATCH(C14453,Assumptions!$A$16:$A$18,0)))</f>
        <v/>
      </c>
      <c r="G14453" s="42" t="str">
        <f aca="false">IF(A14453="","",WORKDAY(B14453,F14453))</f>
        <v/>
      </c>
    </row>
    <row r="14454" customFormat="false" ht="15" hidden="false" customHeight="false" outlineLevel="0" collapsed="false">
      <c r="A14454" s="37"/>
      <c r="B14454" s="38"/>
      <c r="C14454" s="39"/>
      <c r="D14454" s="39"/>
      <c r="E14454" s="40"/>
      <c r="F14454" s="41" t="str">
        <f aca="false">IF(A14454="","",INDEX(Assumptions!$B$16:$B$18,MATCH(C14454,Assumptions!$A$16:$A$18,0)))</f>
        <v/>
      </c>
      <c r="G14454" s="42" t="str">
        <f aca="false">IF(A14454="","",WORKDAY(B14454,F14454))</f>
        <v/>
      </c>
    </row>
    <row r="14455" customFormat="false" ht="15" hidden="false" customHeight="false" outlineLevel="0" collapsed="false">
      <c r="A14455" s="37"/>
      <c r="B14455" s="38"/>
      <c r="C14455" s="39"/>
      <c r="D14455" s="39"/>
      <c r="E14455" s="40"/>
      <c r="F14455" s="41" t="str">
        <f aca="false">IF(A14455="","",INDEX(Assumptions!$B$16:$B$18,MATCH(C14455,Assumptions!$A$16:$A$18,0)))</f>
        <v/>
      </c>
      <c r="G14455" s="42" t="str">
        <f aca="false">IF(A14455="","",WORKDAY(B14455,F14455))</f>
        <v/>
      </c>
    </row>
    <row r="14456" customFormat="false" ht="15" hidden="false" customHeight="false" outlineLevel="0" collapsed="false">
      <c r="A14456" s="37"/>
      <c r="B14456" s="38"/>
      <c r="C14456" s="39"/>
      <c r="D14456" s="39"/>
      <c r="E14456" s="40"/>
      <c r="F14456" s="41" t="str">
        <f aca="false">IF(A14456="","",INDEX(Assumptions!$B$16:$B$18,MATCH(C14456,Assumptions!$A$16:$A$18,0)))</f>
        <v/>
      </c>
      <c r="G14456" s="42" t="str">
        <f aca="false">IF(A14456="","",WORKDAY(B14456,F14456))</f>
        <v/>
      </c>
    </row>
    <row r="14457" customFormat="false" ht="15" hidden="false" customHeight="false" outlineLevel="0" collapsed="false">
      <c r="A14457" s="37"/>
      <c r="B14457" s="38"/>
      <c r="C14457" s="39"/>
      <c r="D14457" s="39"/>
      <c r="E14457" s="40"/>
      <c r="F14457" s="41" t="str">
        <f aca="false">IF(A14457="","",INDEX(Assumptions!$B$16:$B$18,MATCH(C14457,Assumptions!$A$16:$A$18,0)))</f>
        <v/>
      </c>
      <c r="G14457" s="42" t="str">
        <f aca="false">IF(A14457="","",WORKDAY(B14457,F14457))</f>
        <v/>
      </c>
    </row>
    <row r="14458" customFormat="false" ht="15" hidden="false" customHeight="false" outlineLevel="0" collapsed="false">
      <c r="A14458" s="37"/>
      <c r="B14458" s="38"/>
      <c r="C14458" s="39"/>
      <c r="D14458" s="39"/>
      <c r="E14458" s="40"/>
      <c r="F14458" s="41" t="str">
        <f aca="false">IF(A14458="","",INDEX(Assumptions!$B$16:$B$18,MATCH(C14458,Assumptions!$A$16:$A$18,0)))</f>
        <v/>
      </c>
      <c r="G14458" s="42" t="str">
        <f aca="false">IF(A14458="","",WORKDAY(B14458,F14458))</f>
        <v/>
      </c>
    </row>
    <row r="14459" customFormat="false" ht="15" hidden="false" customHeight="false" outlineLevel="0" collapsed="false">
      <c r="A14459" s="37"/>
      <c r="B14459" s="38"/>
      <c r="C14459" s="39"/>
      <c r="D14459" s="39"/>
      <c r="E14459" s="40"/>
      <c r="F14459" s="41" t="str">
        <f aca="false">IF(A14459="","",INDEX(Assumptions!$B$16:$B$18,MATCH(C14459,Assumptions!$A$16:$A$18,0)))</f>
        <v/>
      </c>
      <c r="G14459" s="42" t="str">
        <f aca="false">IF(A14459="","",WORKDAY(B14459,F14459))</f>
        <v/>
      </c>
    </row>
    <row r="14460" customFormat="false" ht="15" hidden="false" customHeight="false" outlineLevel="0" collapsed="false">
      <c r="A14460" s="37"/>
      <c r="B14460" s="38"/>
      <c r="C14460" s="39"/>
      <c r="D14460" s="39"/>
      <c r="E14460" s="40"/>
      <c r="F14460" s="41" t="str">
        <f aca="false">IF(A14460="","",INDEX(Assumptions!$B$16:$B$18,MATCH(C14460,Assumptions!$A$16:$A$18,0)))</f>
        <v/>
      </c>
      <c r="G14460" s="42" t="str">
        <f aca="false">IF(A14460="","",WORKDAY(B14460,F14460))</f>
        <v/>
      </c>
    </row>
    <row r="14461" customFormat="false" ht="15" hidden="false" customHeight="false" outlineLevel="0" collapsed="false">
      <c r="A14461" s="37"/>
      <c r="B14461" s="38"/>
      <c r="C14461" s="39"/>
      <c r="D14461" s="39"/>
      <c r="E14461" s="40"/>
      <c r="F14461" s="41" t="str">
        <f aca="false">IF(A14461="","",INDEX(Assumptions!$B$16:$B$18,MATCH(C14461,Assumptions!$A$16:$A$18,0)))</f>
        <v/>
      </c>
      <c r="G14461" s="42" t="str">
        <f aca="false">IF(A14461="","",WORKDAY(B14461,F14461))</f>
        <v/>
      </c>
    </row>
    <row r="14462" customFormat="false" ht="15" hidden="false" customHeight="false" outlineLevel="0" collapsed="false">
      <c r="A14462" s="37"/>
      <c r="B14462" s="38"/>
      <c r="C14462" s="39"/>
      <c r="D14462" s="39"/>
      <c r="E14462" s="40"/>
      <c r="F14462" s="41" t="str">
        <f aca="false">IF(A14462="","",INDEX(Assumptions!$B$16:$B$18,MATCH(C14462,Assumptions!$A$16:$A$18,0)))</f>
        <v/>
      </c>
      <c r="G14462" s="42" t="str">
        <f aca="false">IF(A14462="","",WORKDAY(B14462,F14462))</f>
        <v/>
      </c>
    </row>
    <row r="14463" customFormat="false" ht="15" hidden="false" customHeight="false" outlineLevel="0" collapsed="false">
      <c r="A14463" s="37"/>
      <c r="B14463" s="38"/>
      <c r="C14463" s="39"/>
      <c r="D14463" s="39"/>
      <c r="E14463" s="40"/>
      <c r="F14463" s="41" t="str">
        <f aca="false">IF(A14463="","",INDEX(Assumptions!$B$16:$B$18,MATCH(C14463,Assumptions!$A$16:$A$18,0)))</f>
        <v/>
      </c>
      <c r="G14463" s="42" t="str">
        <f aca="false">IF(A14463="","",WORKDAY(B14463,F14463))</f>
        <v/>
      </c>
    </row>
    <row r="14464" customFormat="false" ht="15" hidden="false" customHeight="false" outlineLevel="0" collapsed="false">
      <c r="A14464" s="37"/>
      <c r="B14464" s="38"/>
      <c r="C14464" s="39"/>
      <c r="D14464" s="39"/>
      <c r="E14464" s="40"/>
      <c r="F14464" s="41" t="str">
        <f aca="false">IF(A14464="","",INDEX(Assumptions!$B$16:$B$18,MATCH(C14464,Assumptions!$A$16:$A$18,0)))</f>
        <v/>
      </c>
      <c r="G14464" s="42" t="str">
        <f aca="false">IF(A14464="","",WORKDAY(B14464,F14464))</f>
        <v/>
      </c>
    </row>
    <row r="14465" customFormat="false" ht="15" hidden="false" customHeight="false" outlineLevel="0" collapsed="false">
      <c r="A14465" s="37"/>
      <c r="B14465" s="38"/>
      <c r="C14465" s="39"/>
      <c r="D14465" s="39"/>
      <c r="E14465" s="40"/>
      <c r="F14465" s="41" t="str">
        <f aca="false">IF(A14465="","",INDEX(Assumptions!$B$16:$B$18,MATCH(C14465,Assumptions!$A$16:$A$18,0)))</f>
        <v/>
      </c>
      <c r="G14465" s="42" t="str">
        <f aca="false">IF(A14465="","",WORKDAY(B14465,F14465))</f>
        <v/>
      </c>
    </row>
    <row r="14466" customFormat="false" ht="15" hidden="false" customHeight="false" outlineLevel="0" collapsed="false">
      <c r="A14466" s="37"/>
      <c r="B14466" s="38"/>
      <c r="C14466" s="39"/>
      <c r="D14466" s="39"/>
      <c r="E14466" s="40"/>
      <c r="F14466" s="41" t="str">
        <f aca="false">IF(A14466="","",INDEX(Assumptions!$B$16:$B$18,MATCH(C14466,Assumptions!$A$16:$A$18,0)))</f>
        <v/>
      </c>
      <c r="G14466" s="42" t="str">
        <f aca="false">IF(A14466="","",WORKDAY(B14466,F14466))</f>
        <v/>
      </c>
    </row>
    <row r="14467" customFormat="false" ht="15" hidden="false" customHeight="false" outlineLevel="0" collapsed="false">
      <c r="A14467" s="37"/>
      <c r="B14467" s="38"/>
      <c r="C14467" s="39"/>
      <c r="D14467" s="39"/>
      <c r="E14467" s="40"/>
      <c r="F14467" s="41" t="str">
        <f aca="false">IF(A14467="","",INDEX(Assumptions!$B$16:$B$18,MATCH(C14467,Assumptions!$A$16:$A$18,0)))</f>
        <v/>
      </c>
      <c r="G14467" s="42" t="str">
        <f aca="false">IF(A14467="","",WORKDAY(B14467,F14467))</f>
        <v/>
      </c>
    </row>
    <row r="14468" customFormat="false" ht="15" hidden="false" customHeight="false" outlineLevel="0" collapsed="false">
      <c r="A14468" s="37"/>
      <c r="B14468" s="38"/>
      <c r="C14468" s="39"/>
      <c r="D14468" s="39"/>
      <c r="E14468" s="40"/>
      <c r="F14468" s="41" t="str">
        <f aca="false">IF(A14468="","",INDEX(Assumptions!$B$16:$B$18,MATCH(C14468,Assumptions!$A$16:$A$18,0)))</f>
        <v/>
      </c>
      <c r="G14468" s="42" t="str">
        <f aca="false">IF(A14468="","",WORKDAY(B14468,F14468))</f>
        <v/>
      </c>
    </row>
    <row r="14469" customFormat="false" ht="15" hidden="false" customHeight="false" outlineLevel="0" collapsed="false">
      <c r="A14469" s="37"/>
      <c r="B14469" s="38"/>
      <c r="C14469" s="39"/>
      <c r="D14469" s="39"/>
      <c r="E14469" s="40"/>
      <c r="F14469" s="41" t="str">
        <f aca="false">IF(A14469="","",INDEX(Assumptions!$B$16:$B$18,MATCH(C14469,Assumptions!$A$16:$A$18,0)))</f>
        <v/>
      </c>
      <c r="G14469" s="42" t="str">
        <f aca="false">IF(A14469="","",WORKDAY(B14469,F14469))</f>
        <v/>
      </c>
    </row>
    <row r="14470" customFormat="false" ht="15" hidden="false" customHeight="false" outlineLevel="0" collapsed="false">
      <c r="A14470" s="37"/>
      <c r="B14470" s="38"/>
      <c r="C14470" s="39"/>
      <c r="D14470" s="39"/>
      <c r="E14470" s="40"/>
      <c r="F14470" s="41" t="str">
        <f aca="false">IF(A14470="","",INDEX(Assumptions!$B$16:$B$18,MATCH(C14470,Assumptions!$A$16:$A$18,0)))</f>
        <v/>
      </c>
      <c r="G14470" s="42" t="str">
        <f aca="false">IF(A14470="","",WORKDAY(B14470,F14470))</f>
        <v/>
      </c>
    </row>
    <row r="14471" customFormat="false" ht="15" hidden="false" customHeight="false" outlineLevel="0" collapsed="false">
      <c r="A14471" s="37"/>
      <c r="B14471" s="38"/>
      <c r="C14471" s="39"/>
      <c r="D14471" s="39"/>
      <c r="E14471" s="40"/>
      <c r="F14471" s="41" t="str">
        <f aca="false">IF(A14471="","",INDEX(Assumptions!$B$16:$B$18,MATCH(C14471,Assumptions!$A$16:$A$18,0)))</f>
        <v/>
      </c>
      <c r="G14471" s="42" t="str">
        <f aca="false">IF(A14471="","",WORKDAY(B14471,F14471))</f>
        <v/>
      </c>
    </row>
    <row r="14472" customFormat="false" ht="15" hidden="false" customHeight="false" outlineLevel="0" collapsed="false">
      <c r="A14472" s="37"/>
      <c r="B14472" s="38"/>
      <c r="C14472" s="39"/>
      <c r="D14472" s="39"/>
      <c r="E14472" s="40"/>
      <c r="F14472" s="41" t="str">
        <f aca="false">IF(A14472="","",INDEX(Assumptions!$B$16:$B$18,MATCH(C14472,Assumptions!$A$16:$A$18,0)))</f>
        <v/>
      </c>
      <c r="G14472" s="42" t="str">
        <f aca="false">IF(A14472="","",WORKDAY(B14472,F14472))</f>
        <v/>
      </c>
    </row>
    <row r="14473" customFormat="false" ht="15" hidden="false" customHeight="false" outlineLevel="0" collapsed="false">
      <c r="A14473" s="37"/>
      <c r="B14473" s="38"/>
      <c r="C14473" s="39"/>
      <c r="D14473" s="39"/>
      <c r="E14473" s="40"/>
      <c r="F14473" s="41" t="str">
        <f aca="false">IF(A14473="","",INDEX(Assumptions!$B$16:$B$18,MATCH(C14473,Assumptions!$A$16:$A$18,0)))</f>
        <v/>
      </c>
      <c r="G14473" s="42" t="str">
        <f aca="false">IF(A14473="","",WORKDAY(B14473,F14473))</f>
        <v/>
      </c>
    </row>
    <row r="14474" customFormat="false" ht="15" hidden="false" customHeight="false" outlineLevel="0" collapsed="false">
      <c r="A14474" s="37"/>
      <c r="B14474" s="38"/>
      <c r="C14474" s="39"/>
      <c r="D14474" s="39"/>
      <c r="E14474" s="40"/>
      <c r="F14474" s="41" t="str">
        <f aca="false">IF(A14474="","",INDEX(Assumptions!$B$16:$B$18,MATCH(C14474,Assumptions!$A$16:$A$18,0)))</f>
        <v/>
      </c>
      <c r="G14474" s="42" t="str">
        <f aca="false">IF(A14474="","",WORKDAY(B14474,F14474))</f>
        <v/>
      </c>
    </row>
    <row r="14475" customFormat="false" ht="15" hidden="false" customHeight="false" outlineLevel="0" collapsed="false">
      <c r="A14475" s="37"/>
      <c r="B14475" s="38"/>
      <c r="C14475" s="39"/>
      <c r="D14475" s="39"/>
      <c r="E14475" s="40"/>
      <c r="F14475" s="41" t="str">
        <f aca="false">IF(A14475="","",INDEX(Assumptions!$B$16:$B$18,MATCH(C14475,Assumptions!$A$16:$A$18,0)))</f>
        <v/>
      </c>
      <c r="G14475" s="42" t="str">
        <f aca="false">IF(A14475="","",WORKDAY(B14475,F14475))</f>
        <v/>
      </c>
    </row>
    <row r="14476" customFormat="false" ht="15" hidden="false" customHeight="false" outlineLevel="0" collapsed="false">
      <c r="A14476" s="37"/>
      <c r="B14476" s="38"/>
      <c r="C14476" s="39"/>
      <c r="D14476" s="39"/>
      <c r="E14476" s="40"/>
      <c r="F14476" s="41" t="str">
        <f aca="false">IF(A14476="","",INDEX(Assumptions!$B$16:$B$18,MATCH(C14476,Assumptions!$A$16:$A$18,0)))</f>
        <v/>
      </c>
      <c r="G14476" s="42" t="str">
        <f aca="false">IF(A14476="","",WORKDAY(B14476,F14476))</f>
        <v/>
      </c>
    </row>
    <row r="14477" customFormat="false" ht="15" hidden="false" customHeight="false" outlineLevel="0" collapsed="false">
      <c r="A14477" s="37"/>
      <c r="B14477" s="38"/>
      <c r="C14477" s="39"/>
      <c r="D14477" s="39"/>
      <c r="E14477" s="40"/>
      <c r="F14477" s="41" t="str">
        <f aca="false">IF(A14477="","",INDEX(Assumptions!$B$16:$B$18,MATCH(C14477,Assumptions!$A$16:$A$18,0)))</f>
        <v/>
      </c>
      <c r="G14477" s="42" t="str">
        <f aca="false">IF(A14477="","",WORKDAY(B14477,F14477))</f>
        <v/>
      </c>
    </row>
    <row r="14478" customFormat="false" ht="15" hidden="false" customHeight="false" outlineLevel="0" collapsed="false">
      <c r="A14478" s="37"/>
      <c r="B14478" s="38"/>
      <c r="C14478" s="39"/>
      <c r="D14478" s="39"/>
      <c r="E14478" s="40"/>
      <c r="F14478" s="41" t="str">
        <f aca="false">IF(A14478="","",INDEX(Assumptions!$B$16:$B$18,MATCH(C14478,Assumptions!$A$16:$A$18,0)))</f>
        <v/>
      </c>
      <c r="G14478" s="42" t="str">
        <f aca="false">IF(A14478="","",WORKDAY(B14478,F14478))</f>
        <v/>
      </c>
    </row>
    <row r="14479" customFormat="false" ht="15" hidden="false" customHeight="false" outlineLevel="0" collapsed="false">
      <c r="A14479" s="37"/>
      <c r="B14479" s="38"/>
      <c r="C14479" s="39"/>
      <c r="D14479" s="39"/>
      <c r="E14479" s="40"/>
      <c r="F14479" s="41" t="str">
        <f aca="false">IF(A14479="","",INDEX(Assumptions!$B$16:$B$18,MATCH(C14479,Assumptions!$A$16:$A$18,0)))</f>
        <v/>
      </c>
      <c r="G14479" s="42" t="str">
        <f aca="false">IF(A14479="","",WORKDAY(B14479,F14479))</f>
        <v/>
      </c>
    </row>
    <row r="14480" customFormat="false" ht="15" hidden="false" customHeight="false" outlineLevel="0" collapsed="false">
      <c r="A14480" s="37"/>
      <c r="B14480" s="38"/>
      <c r="C14480" s="39"/>
      <c r="D14480" s="39"/>
      <c r="E14480" s="40"/>
      <c r="F14480" s="41" t="str">
        <f aca="false">IF(A14480="","",INDEX(Assumptions!$B$16:$B$18,MATCH(C14480,Assumptions!$A$16:$A$18,0)))</f>
        <v/>
      </c>
      <c r="G14480" s="42" t="str">
        <f aca="false">IF(A14480="","",WORKDAY(B14480,F14480))</f>
        <v/>
      </c>
    </row>
    <row r="14481" customFormat="false" ht="15" hidden="false" customHeight="false" outlineLevel="0" collapsed="false">
      <c r="A14481" s="37"/>
      <c r="B14481" s="38"/>
      <c r="C14481" s="39"/>
      <c r="D14481" s="39"/>
      <c r="E14481" s="40"/>
      <c r="F14481" s="41" t="str">
        <f aca="false">IF(A14481="","",INDEX(Assumptions!$B$16:$B$18,MATCH(C14481,Assumptions!$A$16:$A$18,0)))</f>
        <v/>
      </c>
      <c r="G14481" s="42" t="str">
        <f aca="false">IF(A14481="","",WORKDAY(B14481,F14481))</f>
        <v/>
      </c>
    </row>
    <row r="14482" customFormat="false" ht="15" hidden="false" customHeight="false" outlineLevel="0" collapsed="false">
      <c r="A14482" s="37"/>
      <c r="B14482" s="38"/>
      <c r="C14482" s="39"/>
      <c r="D14482" s="39"/>
      <c r="E14482" s="40"/>
      <c r="F14482" s="41" t="str">
        <f aca="false">IF(A14482="","",INDEX(Assumptions!$B$16:$B$18,MATCH(C14482,Assumptions!$A$16:$A$18,0)))</f>
        <v/>
      </c>
      <c r="G14482" s="42" t="str">
        <f aca="false">IF(A14482="","",WORKDAY(B14482,F14482))</f>
        <v/>
      </c>
    </row>
    <row r="14483" customFormat="false" ht="15" hidden="false" customHeight="false" outlineLevel="0" collapsed="false">
      <c r="A14483" s="37"/>
      <c r="B14483" s="38"/>
      <c r="C14483" s="39"/>
      <c r="D14483" s="39"/>
      <c r="E14483" s="40"/>
      <c r="F14483" s="41" t="str">
        <f aca="false">IF(A14483="","",INDEX(Assumptions!$B$16:$B$18,MATCH(C14483,Assumptions!$A$16:$A$18,0)))</f>
        <v/>
      </c>
      <c r="G14483" s="42" t="str">
        <f aca="false">IF(A14483="","",WORKDAY(B14483,F14483))</f>
        <v/>
      </c>
    </row>
    <row r="14484" customFormat="false" ht="15" hidden="false" customHeight="false" outlineLevel="0" collapsed="false">
      <c r="A14484" s="37"/>
      <c r="B14484" s="38"/>
      <c r="C14484" s="39"/>
      <c r="D14484" s="39"/>
      <c r="E14484" s="40"/>
      <c r="F14484" s="41" t="str">
        <f aca="false">IF(A14484="","",INDEX(Assumptions!$B$16:$B$18,MATCH(C14484,Assumptions!$A$16:$A$18,0)))</f>
        <v/>
      </c>
      <c r="G14484" s="42" t="str">
        <f aca="false">IF(A14484="","",WORKDAY(B14484,F14484))</f>
        <v/>
      </c>
    </row>
    <row r="14485" customFormat="false" ht="15" hidden="false" customHeight="false" outlineLevel="0" collapsed="false">
      <c r="A14485" s="37"/>
      <c r="B14485" s="38"/>
      <c r="C14485" s="39"/>
      <c r="D14485" s="39"/>
      <c r="E14485" s="40"/>
      <c r="F14485" s="41" t="str">
        <f aca="false">IF(A14485="","",INDEX(Assumptions!$B$16:$B$18,MATCH(C14485,Assumptions!$A$16:$A$18,0)))</f>
        <v/>
      </c>
      <c r="G14485" s="42" t="str">
        <f aca="false">IF(A14485="","",WORKDAY(B14485,F14485))</f>
        <v/>
      </c>
    </row>
    <row r="14486" customFormat="false" ht="15" hidden="false" customHeight="false" outlineLevel="0" collapsed="false">
      <c r="A14486" s="37"/>
      <c r="B14486" s="38"/>
      <c r="C14486" s="39"/>
      <c r="D14486" s="39"/>
      <c r="E14486" s="40"/>
      <c r="F14486" s="41" t="str">
        <f aca="false">IF(A14486="","",INDEX(Assumptions!$B$16:$B$18,MATCH(C14486,Assumptions!$A$16:$A$18,0)))</f>
        <v/>
      </c>
      <c r="G14486" s="42" t="str">
        <f aca="false">IF(A14486="","",WORKDAY(B14486,F14486))</f>
        <v/>
      </c>
    </row>
    <row r="14487" customFormat="false" ht="15" hidden="false" customHeight="false" outlineLevel="0" collapsed="false">
      <c r="A14487" s="37"/>
      <c r="B14487" s="38"/>
      <c r="C14487" s="39"/>
      <c r="D14487" s="39"/>
      <c r="E14487" s="40"/>
      <c r="F14487" s="41" t="str">
        <f aca="false">IF(A14487="","",INDEX(Assumptions!$B$16:$B$18,MATCH(C14487,Assumptions!$A$16:$A$18,0)))</f>
        <v/>
      </c>
      <c r="G14487" s="42" t="str">
        <f aca="false">IF(A14487="","",WORKDAY(B14487,F14487))</f>
        <v/>
      </c>
    </row>
    <row r="14488" customFormat="false" ht="15" hidden="false" customHeight="false" outlineLevel="0" collapsed="false">
      <c r="A14488" s="37"/>
      <c r="B14488" s="38"/>
      <c r="C14488" s="39"/>
      <c r="D14488" s="39"/>
      <c r="E14488" s="40"/>
      <c r="F14488" s="41" t="str">
        <f aca="false">IF(A14488="","",INDEX(Assumptions!$B$16:$B$18,MATCH(C14488,Assumptions!$A$16:$A$18,0)))</f>
        <v/>
      </c>
      <c r="G14488" s="42" t="str">
        <f aca="false">IF(A14488="","",WORKDAY(B14488,F14488))</f>
        <v/>
      </c>
    </row>
    <row r="14489" customFormat="false" ht="15" hidden="false" customHeight="false" outlineLevel="0" collapsed="false">
      <c r="A14489" s="37"/>
      <c r="B14489" s="38"/>
      <c r="C14489" s="39"/>
      <c r="D14489" s="39"/>
      <c r="E14489" s="40"/>
      <c r="F14489" s="41" t="str">
        <f aca="false">IF(A14489="","",INDEX(Assumptions!$B$16:$B$18,MATCH(C14489,Assumptions!$A$16:$A$18,0)))</f>
        <v/>
      </c>
      <c r="G14489" s="42" t="str">
        <f aca="false">IF(A14489="","",WORKDAY(B14489,F14489))</f>
        <v/>
      </c>
    </row>
    <row r="14490" customFormat="false" ht="15" hidden="false" customHeight="false" outlineLevel="0" collapsed="false">
      <c r="A14490" s="37"/>
      <c r="B14490" s="38"/>
      <c r="C14490" s="39"/>
      <c r="D14490" s="39"/>
      <c r="E14490" s="40"/>
      <c r="F14490" s="41" t="str">
        <f aca="false">IF(A14490="","",INDEX(Assumptions!$B$16:$B$18,MATCH(C14490,Assumptions!$A$16:$A$18,0)))</f>
        <v/>
      </c>
      <c r="G14490" s="42" t="str">
        <f aca="false">IF(A14490="","",WORKDAY(B14490,F14490))</f>
        <v/>
      </c>
    </row>
    <row r="14491" customFormat="false" ht="15" hidden="false" customHeight="false" outlineLevel="0" collapsed="false">
      <c r="A14491" s="37"/>
      <c r="B14491" s="38"/>
      <c r="C14491" s="39"/>
      <c r="D14491" s="39"/>
      <c r="E14491" s="40"/>
      <c r="F14491" s="41" t="str">
        <f aca="false">IF(A14491="","",INDEX(Assumptions!$B$16:$B$18,MATCH(C14491,Assumptions!$A$16:$A$18,0)))</f>
        <v/>
      </c>
      <c r="G14491" s="42" t="str">
        <f aca="false">IF(A14491="","",WORKDAY(B14491,F14491))</f>
        <v/>
      </c>
    </row>
    <row r="14492" customFormat="false" ht="15" hidden="false" customHeight="false" outlineLevel="0" collapsed="false">
      <c r="A14492" s="37"/>
      <c r="B14492" s="38"/>
      <c r="C14492" s="39"/>
      <c r="D14492" s="39"/>
      <c r="E14492" s="40"/>
      <c r="F14492" s="41" t="str">
        <f aca="false">IF(A14492="","",INDEX(Assumptions!$B$16:$B$18,MATCH(C14492,Assumptions!$A$16:$A$18,0)))</f>
        <v/>
      </c>
      <c r="G14492" s="42" t="str">
        <f aca="false">IF(A14492="","",WORKDAY(B14492,F14492))</f>
        <v/>
      </c>
    </row>
    <row r="14493" customFormat="false" ht="15" hidden="false" customHeight="false" outlineLevel="0" collapsed="false">
      <c r="A14493" s="37"/>
      <c r="B14493" s="38"/>
      <c r="C14493" s="39"/>
      <c r="D14493" s="39"/>
      <c r="E14493" s="40"/>
      <c r="F14493" s="41" t="str">
        <f aca="false">IF(A14493="","",INDEX(Assumptions!$B$16:$B$18,MATCH(C14493,Assumptions!$A$16:$A$18,0)))</f>
        <v/>
      </c>
      <c r="G14493" s="42" t="str">
        <f aca="false">IF(A14493="","",WORKDAY(B14493,F14493))</f>
        <v/>
      </c>
    </row>
    <row r="14494" customFormat="false" ht="15" hidden="false" customHeight="false" outlineLevel="0" collapsed="false">
      <c r="A14494" s="37"/>
      <c r="B14494" s="38"/>
      <c r="C14494" s="39"/>
      <c r="D14494" s="39"/>
      <c r="E14494" s="40"/>
      <c r="F14494" s="41" t="str">
        <f aca="false">IF(A14494="","",INDEX(Assumptions!$B$16:$B$18,MATCH(C14494,Assumptions!$A$16:$A$18,0)))</f>
        <v/>
      </c>
      <c r="G14494" s="42" t="str">
        <f aca="false">IF(A14494="","",WORKDAY(B14494,F14494))</f>
        <v/>
      </c>
    </row>
    <row r="14495" customFormat="false" ht="15" hidden="false" customHeight="false" outlineLevel="0" collapsed="false">
      <c r="A14495" s="37"/>
      <c r="B14495" s="38"/>
      <c r="C14495" s="39"/>
      <c r="D14495" s="39"/>
      <c r="E14495" s="40"/>
      <c r="F14495" s="41" t="str">
        <f aca="false">IF(A14495="","",INDEX(Assumptions!$B$16:$B$18,MATCH(C14495,Assumptions!$A$16:$A$18,0)))</f>
        <v/>
      </c>
      <c r="G14495" s="42" t="str">
        <f aca="false">IF(A14495="","",WORKDAY(B14495,F14495))</f>
        <v/>
      </c>
    </row>
    <row r="14496" customFormat="false" ht="15" hidden="false" customHeight="false" outlineLevel="0" collapsed="false">
      <c r="A14496" s="37"/>
      <c r="B14496" s="38"/>
      <c r="C14496" s="39"/>
      <c r="D14496" s="39"/>
      <c r="E14496" s="40"/>
      <c r="F14496" s="41" t="str">
        <f aca="false">IF(A14496="","",INDEX(Assumptions!$B$16:$B$18,MATCH(C14496,Assumptions!$A$16:$A$18,0)))</f>
        <v/>
      </c>
      <c r="G14496" s="42" t="str">
        <f aca="false">IF(A14496="","",WORKDAY(B14496,F14496))</f>
        <v/>
      </c>
    </row>
    <row r="14497" customFormat="false" ht="15" hidden="false" customHeight="false" outlineLevel="0" collapsed="false">
      <c r="A14497" s="37"/>
      <c r="B14497" s="38"/>
      <c r="C14497" s="39"/>
      <c r="D14497" s="39"/>
      <c r="E14497" s="40"/>
      <c r="F14497" s="41" t="str">
        <f aca="false">IF(A14497="","",INDEX(Assumptions!$B$16:$B$18,MATCH(C14497,Assumptions!$A$16:$A$18,0)))</f>
        <v/>
      </c>
      <c r="G14497" s="42" t="str">
        <f aca="false">IF(A14497="","",WORKDAY(B14497,F14497))</f>
        <v/>
      </c>
    </row>
    <row r="14498" customFormat="false" ht="15" hidden="false" customHeight="false" outlineLevel="0" collapsed="false">
      <c r="A14498" s="37"/>
      <c r="B14498" s="38"/>
      <c r="C14498" s="39"/>
      <c r="D14498" s="39"/>
      <c r="E14498" s="40"/>
      <c r="F14498" s="41" t="str">
        <f aca="false">IF(A14498="","",INDEX(Assumptions!$B$16:$B$18,MATCH(C14498,Assumptions!$A$16:$A$18,0)))</f>
        <v/>
      </c>
      <c r="G14498" s="42" t="str">
        <f aca="false">IF(A14498="","",WORKDAY(B14498,F14498))</f>
        <v/>
      </c>
    </row>
    <row r="14499" customFormat="false" ht="15" hidden="false" customHeight="false" outlineLevel="0" collapsed="false">
      <c r="A14499" s="37"/>
      <c r="B14499" s="38"/>
      <c r="C14499" s="39"/>
      <c r="D14499" s="39"/>
      <c r="E14499" s="40"/>
      <c r="F14499" s="41" t="str">
        <f aca="false">IF(A14499="","",INDEX(Assumptions!$B$16:$B$18,MATCH(C14499,Assumptions!$A$16:$A$18,0)))</f>
        <v/>
      </c>
      <c r="G14499" s="42" t="str">
        <f aca="false">IF(A14499="","",WORKDAY(B14499,F14499))</f>
        <v/>
      </c>
    </row>
    <row r="14500" customFormat="false" ht="15" hidden="false" customHeight="false" outlineLevel="0" collapsed="false">
      <c r="A14500" s="37"/>
      <c r="B14500" s="38"/>
      <c r="C14500" s="39"/>
      <c r="D14500" s="39"/>
      <c r="E14500" s="40"/>
      <c r="F14500" s="41" t="str">
        <f aca="false">IF(A14500="","",INDEX(Assumptions!$B$16:$B$18,MATCH(C14500,Assumptions!$A$16:$A$18,0)))</f>
        <v/>
      </c>
      <c r="G14500" s="42" t="str">
        <f aca="false">IF(A14500="","",WORKDAY(B14500,F14500))</f>
        <v/>
      </c>
    </row>
    <row r="14501" customFormat="false" ht="15" hidden="false" customHeight="false" outlineLevel="0" collapsed="false">
      <c r="A14501" s="37"/>
      <c r="B14501" s="38"/>
      <c r="C14501" s="39"/>
      <c r="D14501" s="39"/>
      <c r="E14501" s="40"/>
      <c r="F14501" s="41" t="str">
        <f aca="false">IF(A14501="","",INDEX(Assumptions!$B$16:$B$18,MATCH(C14501,Assumptions!$A$16:$A$18,0)))</f>
        <v/>
      </c>
      <c r="G14501" s="42" t="str">
        <f aca="false">IF(A14501="","",WORKDAY(B14501,F14501))</f>
        <v/>
      </c>
    </row>
    <row r="14502" customFormat="false" ht="15" hidden="false" customHeight="false" outlineLevel="0" collapsed="false">
      <c r="A14502" s="37"/>
      <c r="B14502" s="38"/>
      <c r="C14502" s="39"/>
      <c r="D14502" s="39"/>
      <c r="E14502" s="40"/>
      <c r="F14502" s="41" t="str">
        <f aca="false">IF(A14502="","",INDEX(Assumptions!$B$16:$B$18,MATCH(C14502,Assumptions!$A$16:$A$18,0)))</f>
        <v/>
      </c>
      <c r="G14502" s="42" t="str">
        <f aca="false">IF(A14502="","",WORKDAY(B14502,F14502))</f>
        <v/>
      </c>
    </row>
    <row r="14503" customFormat="false" ht="15" hidden="false" customHeight="false" outlineLevel="0" collapsed="false">
      <c r="A14503" s="37"/>
      <c r="B14503" s="38"/>
      <c r="C14503" s="39"/>
      <c r="D14503" s="39"/>
      <c r="E14503" s="40"/>
      <c r="F14503" s="41" t="str">
        <f aca="false">IF(A14503="","",INDEX(Assumptions!$B$16:$B$18,MATCH(C14503,Assumptions!$A$16:$A$18,0)))</f>
        <v/>
      </c>
      <c r="G14503" s="42" t="str">
        <f aca="false">IF(A14503="","",WORKDAY(B14503,F14503))</f>
        <v/>
      </c>
    </row>
    <row r="14504" customFormat="false" ht="15" hidden="false" customHeight="false" outlineLevel="0" collapsed="false">
      <c r="A14504" s="37"/>
      <c r="B14504" s="38"/>
      <c r="C14504" s="39"/>
      <c r="D14504" s="39"/>
      <c r="E14504" s="40"/>
      <c r="F14504" s="41" t="str">
        <f aca="false">IF(A14504="","",INDEX(Assumptions!$B$16:$B$18,MATCH(C14504,Assumptions!$A$16:$A$18,0)))</f>
        <v/>
      </c>
      <c r="G14504" s="42" t="str">
        <f aca="false">IF(A14504="","",WORKDAY(B14504,F14504))</f>
        <v/>
      </c>
    </row>
    <row r="14505" customFormat="false" ht="15" hidden="false" customHeight="false" outlineLevel="0" collapsed="false">
      <c r="A14505" s="37"/>
      <c r="B14505" s="38"/>
      <c r="C14505" s="39"/>
      <c r="D14505" s="39"/>
      <c r="E14505" s="40"/>
      <c r="F14505" s="41" t="str">
        <f aca="false">IF(A14505="","",INDEX(Assumptions!$B$16:$B$18,MATCH(C14505,Assumptions!$A$16:$A$18,0)))</f>
        <v/>
      </c>
      <c r="G14505" s="42" t="str">
        <f aca="false">IF(A14505="","",WORKDAY(B14505,F14505))</f>
        <v/>
      </c>
    </row>
    <row r="14506" customFormat="false" ht="15" hidden="false" customHeight="false" outlineLevel="0" collapsed="false">
      <c r="A14506" s="37"/>
      <c r="B14506" s="38"/>
      <c r="C14506" s="39"/>
      <c r="D14506" s="39"/>
      <c r="E14506" s="40"/>
      <c r="F14506" s="41" t="str">
        <f aca="false">IF(A14506="","",INDEX(Assumptions!$B$16:$B$18,MATCH(C14506,Assumptions!$A$16:$A$18,0)))</f>
        <v/>
      </c>
      <c r="G14506" s="42" t="str">
        <f aca="false">IF(A14506="","",WORKDAY(B14506,F14506))</f>
        <v/>
      </c>
    </row>
    <row r="14507" customFormat="false" ht="15" hidden="false" customHeight="false" outlineLevel="0" collapsed="false">
      <c r="A14507" s="37"/>
      <c r="B14507" s="38"/>
      <c r="C14507" s="39"/>
      <c r="D14507" s="39"/>
      <c r="E14507" s="40"/>
      <c r="F14507" s="41" t="str">
        <f aca="false">IF(A14507="","",INDEX(Assumptions!$B$16:$B$18,MATCH(C14507,Assumptions!$A$16:$A$18,0)))</f>
        <v/>
      </c>
      <c r="G14507" s="42" t="str">
        <f aca="false">IF(A14507="","",WORKDAY(B14507,F14507))</f>
        <v/>
      </c>
    </row>
    <row r="14508" customFormat="false" ht="15" hidden="false" customHeight="false" outlineLevel="0" collapsed="false">
      <c r="A14508" s="37"/>
      <c r="B14508" s="38"/>
      <c r="C14508" s="39"/>
      <c r="D14508" s="39"/>
      <c r="E14508" s="40"/>
      <c r="F14508" s="41" t="str">
        <f aca="false">IF(A14508="","",INDEX(Assumptions!$B$16:$B$18,MATCH(C14508,Assumptions!$A$16:$A$18,0)))</f>
        <v/>
      </c>
      <c r="G14508" s="42" t="str">
        <f aca="false">IF(A14508="","",WORKDAY(B14508,F14508))</f>
        <v/>
      </c>
    </row>
    <row r="14509" customFormat="false" ht="15" hidden="false" customHeight="false" outlineLevel="0" collapsed="false">
      <c r="A14509" s="37"/>
      <c r="B14509" s="38"/>
      <c r="C14509" s="39"/>
      <c r="D14509" s="39"/>
      <c r="E14509" s="40"/>
      <c r="F14509" s="41" t="str">
        <f aca="false">IF(A14509="","",INDEX(Assumptions!$B$16:$B$18,MATCH(C14509,Assumptions!$A$16:$A$18,0)))</f>
        <v/>
      </c>
      <c r="G14509" s="42" t="str">
        <f aca="false">IF(A14509="","",WORKDAY(B14509,F14509))</f>
        <v/>
      </c>
    </row>
    <row r="14510" customFormat="false" ht="15" hidden="false" customHeight="false" outlineLevel="0" collapsed="false">
      <c r="A14510" s="37"/>
      <c r="B14510" s="38"/>
      <c r="C14510" s="39"/>
      <c r="D14510" s="39"/>
      <c r="E14510" s="40"/>
      <c r="F14510" s="41" t="str">
        <f aca="false">IF(A14510="","",INDEX(Assumptions!$B$16:$B$18,MATCH(C14510,Assumptions!$A$16:$A$18,0)))</f>
        <v/>
      </c>
      <c r="G14510" s="42" t="str">
        <f aca="false">IF(A14510="","",WORKDAY(B14510,F14510))</f>
        <v/>
      </c>
    </row>
    <row r="14511" customFormat="false" ht="15" hidden="false" customHeight="false" outlineLevel="0" collapsed="false">
      <c r="A14511" s="37"/>
      <c r="B14511" s="38"/>
      <c r="C14511" s="39"/>
      <c r="D14511" s="39"/>
      <c r="E14511" s="40"/>
      <c r="F14511" s="41" t="str">
        <f aca="false">IF(A14511="","",INDEX(Assumptions!$B$16:$B$18,MATCH(C14511,Assumptions!$A$16:$A$18,0)))</f>
        <v/>
      </c>
      <c r="G14511" s="42" t="str">
        <f aca="false">IF(A14511="","",WORKDAY(B14511,F14511))</f>
        <v/>
      </c>
    </row>
    <row r="14512" customFormat="false" ht="15" hidden="false" customHeight="false" outlineLevel="0" collapsed="false">
      <c r="A14512" s="37"/>
      <c r="B14512" s="38"/>
      <c r="C14512" s="39"/>
      <c r="D14512" s="39"/>
      <c r="E14512" s="40"/>
      <c r="F14512" s="41" t="str">
        <f aca="false">IF(A14512="","",INDEX(Assumptions!$B$16:$B$18,MATCH(C14512,Assumptions!$A$16:$A$18,0)))</f>
        <v/>
      </c>
      <c r="G14512" s="42" t="str">
        <f aca="false">IF(A14512="","",WORKDAY(B14512,F14512))</f>
        <v/>
      </c>
    </row>
    <row r="14513" customFormat="false" ht="15" hidden="false" customHeight="false" outlineLevel="0" collapsed="false">
      <c r="A14513" s="37"/>
      <c r="B14513" s="38"/>
      <c r="C14513" s="39"/>
      <c r="D14513" s="39"/>
      <c r="E14513" s="40"/>
      <c r="F14513" s="41" t="str">
        <f aca="false">IF(A14513="","",INDEX(Assumptions!$B$16:$B$18,MATCH(C14513,Assumptions!$A$16:$A$18,0)))</f>
        <v/>
      </c>
      <c r="G14513" s="42" t="str">
        <f aca="false">IF(A14513="","",WORKDAY(B14513,F14513))</f>
        <v/>
      </c>
    </row>
    <row r="14514" customFormat="false" ht="15" hidden="false" customHeight="false" outlineLevel="0" collapsed="false">
      <c r="A14514" s="37"/>
      <c r="B14514" s="38"/>
      <c r="C14514" s="39"/>
      <c r="D14514" s="39"/>
      <c r="E14514" s="40"/>
      <c r="F14514" s="41" t="str">
        <f aca="false">IF(A14514="","",INDEX(Assumptions!$B$16:$B$18,MATCH(C14514,Assumptions!$A$16:$A$18,0)))</f>
        <v/>
      </c>
      <c r="G14514" s="42" t="str">
        <f aca="false">IF(A14514="","",WORKDAY(B14514,F14514))</f>
        <v/>
      </c>
    </row>
    <row r="14515" customFormat="false" ht="15" hidden="false" customHeight="false" outlineLevel="0" collapsed="false">
      <c r="A14515" s="37"/>
      <c r="B14515" s="38"/>
      <c r="C14515" s="39"/>
      <c r="D14515" s="39"/>
      <c r="E14515" s="40"/>
      <c r="F14515" s="41" t="str">
        <f aca="false">IF(A14515="","",INDEX(Assumptions!$B$16:$B$18,MATCH(C14515,Assumptions!$A$16:$A$18,0)))</f>
        <v/>
      </c>
      <c r="G14515" s="42" t="str">
        <f aca="false">IF(A14515="","",WORKDAY(B14515,F14515))</f>
        <v/>
      </c>
    </row>
    <row r="14516" customFormat="false" ht="15" hidden="false" customHeight="false" outlineLevel="0" collapsed="false">
      <c r="A14516" s="37"/>
      <c r="B14516" s="38"/>
      <c r="C14516" s="39"/>
      <c r="D14516" s="39"/>
      <c r="E14516" s="40"/>
      <c r="F14516" s="41" t="str">
        <f aca="false">IF(A14516="","",INDEX(Assumptions!$B$16:$B$18,MATCH(C14516,Assumptions!$A$16:$A$18,0)))</f>
        <v/>
      </c>
      <c r="G14516" s="42" t="str">
        <f aca="false">IF(A14516="","",WORKDAY(B14516,F14516))</f>
        <v/>
      </c>
    </row>
    <row r="14517" customFormat="false" ht="15" hidden="false" customHeight="false" outlineLevel="0" collapsed="false">
      <c r="A14517" s="37"/>
      <c r="B14517" s="38"/>
      <c r="C14517" s="39"/>
      <c r="D14517" s="39"/>
      <c r="E14517" s="40"/>
      <c r="F14517" s="41" t="str">
        <f aca="false">IF(A14517="","",INDEX(Assumptions!$B$16:$B$18,MATCH(C14517,Assumptions!$A$16:$A$18,0)))</f>
        <v/>
      </c>
      <c r="G14517" s="42" t="str">
        <f aca="false">IF(A14517="","",WORKDAY(B14517,F14517))</f>
        <v/>
      </c>
    </row>
    <row r="14518" customFormat="false" ht="15" hidden="false" customHeight="false" outlineLevel="0" collapsed="false">
      <c r="A14518" s="37"/>
      <c r="B14518" s="38"/>
      <c r="C14518" s="39"/>
      <c r="D14518" s="39"/>
      <c r="E14518" s="40"/>
      <c r="F14518" s="41" t="str">
        <f aca="false">IF(A14518="","",INDEX(Assumptions!$B$16:$B$18,MATCH(C14518,Assumptions!$A$16:$A$18,0)))</f>
        <v/>
      </c>
      <c r="G14518" s="42" t="str">
        <f aca="false">IF(A14518="","",WORKDAY(B14518,F14518))</f>
        <v/>
      </c>
    </row>
    <row r="14519" customFormat="false" ht="15" hidden="false" customHeight="false" outlineLevel="0" collapsed="false">
      <c r="A14519" s="37"/>
      <c r="B14519" s="38"/>
      <c r="C14519" s="39"/>
      <c r="D14519" s="39"/>
      <c r="E14519" s="40"/>
      <c r="F14519" s="41" t="str">
        <f aca="false">IF(A14519="","",INDEX(Assumptions!$B$16:$B$18,MATCH(C14519,Assumptions!$A$16:$A$18,0)))</f>
        <v/>
      </c>
      <c r="G14519" s="42" t="str">
        <f aca="false">IF(A14519="","",WORKDAY(B14519,F14519))</f>
        <v/>
      </c>
    </row>
    <row r="14520" customFormat="false" ht="15" hidden="false" customHeight="false" outlineLevel="0" collapsed="false">
      <c r="A14520" s="37"/>
      <c r="B14520" s="38"/>
      <c r="C14520" s="39"/>
      <c r="D14520" s="39"/>
      <c r="E14520" s="40"/>
      <c r="F14520" s="41" t="str">
        <f aca="false">IF(A14520="","",INDEX(Assumptions!$B$16:$B$18,MATCH(C14520,Assumptions!$A$16:$A$18,0)))</f>
        <v/>
      </c>
      <c r="G14520" s="42" t="str">
        <f aca="false">IF(A14520="","",WORKDAY(B14520,F14520))</f>
        <v/>
      </c>
    </row>
    <row r="14521" customFormat="false" ht="15" hidden="false" customHeight="false" outlineLevel="0" collapsed="false">
      <c r="A14521" s="37"/>
      <c r="B14521" s="38"/>
      <c r="C14521" s="39"/>
      <c r="D14521" s="39"/>
      <c r="E14521" s="40"/>
      <c r="F14521" s="41" t="str">
        <f aca="false">IF(A14521="","",INDEX(Assumptions!$B$16:$B$18,MATCH(C14521,Assumptions!$A$16:$A$18,0)))</f>
        <v/>
      </c>
      <c r="G14521" s="42" t="str">
        <f aca="false">IF(A14521="","",WORKDAY(B14521,F14521))</f>
        <v/>
      </c>
    </row>
    <row r="14522" customFormat="false" ht="15" hidden="false" customHeight="false" outlineLevel="0" collapsed="false">
      <c r="A14522" s="37"/>
      <c r="B14522" s="38"/>
      <c r="C14522" s="39"/>
      <c r="D14522" s="39"/>
      <c r="E14522" s="40"/>
      <c r="F14522" s="41" t="str">
        <f aca="false">IF(A14522="","",INDEX(Assumptions!$B$16:$B$18,MATCH(C14522,Assumptions!$A$16:$A$18,0)))</f>
        <v/>
      </c>
      <c r="G14522" s="42" t="str">
        <f aca="false">IF(A14522="","",WORKDAY(B14522,F14522))</f>
        <v/>
      </c>
    </row>
    <row r="14523" customFormat="false" ht="15" hidden="false" customHeight="false" outlineLevel="0" collapsed="false">
      <c r="A14523" s="37"/>
      <c r="B14523" s="38"/>
      <c r="C14523" s="39"/>
      <c r="D14523" s="39"/>
      <c r="E14523" s="40"/>
      <c r="F14523" s="41" t="str">
        <f aca="false">IF(A14523="","",INDEX(Assumptions!$B$16:$B$18,MATCH(C14523,Assumptions!$A$16:$A$18,0)))</f>
        <v/>
      </c>
      <c r="G14523" s="42" t="str">
        <f aca="false">IF(A14523="","",WORKDAY(B14523,F14523))</f>
        <v/>
      </c>
    </row>
    <row r="14524" customFormat="false" ht="15" hidden="false" customHeight="false" outlineLevel="0" collapsed="false">
      <c r="A14524" s="37"/>
      <c r="B14524" s="38"/>
      <c r="C14524" s="39"/>
      <c r="D14524" s="39"/>
      <c r="E14524" s="40"/>
      <c r="F14524" s="41" t="str">
        <f aca="false">IF(A14524="","",INDEX(Assumptions!$B$16:$B$18,MATCH(C14524,Assumptions!$A$16:$A$18,0)))</f>
        <v/>
      </c>
      <c r="G14524" s="42" t="str">
        <f aca="false">IF(A14524="","",WORKDAY(B14524,F14524))</f>
        <v/>
      </c>
    </row>
    <row r="14525" customFormat="false" ht="15" hidden="false" customHeight="false" outlineLevel="0" collapsed="false">
      <c r="A14525" s="37"/>
      <c r="B14525" s="38"/>
      <c r="C14525" s="39"/>
      <c r="D14525" s="39"/>
      <c r="E14525" s="40"/>
      <c r="F14525" s="41" t="str">
        <f aca="false">IF(A14525="","",INDEX(Assumptions!$B$16:$B$18,MATCH(C14525,Assumptions!$A$16:$A$18,0)))</f>
        <v/>
      </c>
      <c r="G14525" s="42" t="str">
        <f aca="false">IF(A14525="","",WORKDAY(B14525,F14525))</f>
        <v/>
      </c>
    </row>
    <row r="14526" customFormat="false" ht="15" hidden="false" customHeight="false" outlineLevel="0" collapsed="false">
      <c r="A14526" s="37"/>
      <c r="B14526" s="38"/>
      <c r="C14526" s="39"/>
      <c r="D14526" s="39"/>
      <c r="E14526" s="40"/>
      <c r="F14526" s="41" t="str">
        <f aca="false">IF(A14526="","",INDEX(Assumptions!$B$16:$B$18,MATCH(C14526,Assumptions!$A$16:$A$18,0)))</f>
        <v/>
      </c>
      <c r="G14526" s="42" t="str">
        <f aca="false">IF(A14526="","",WORKDAY(B14526,F14526))</f>
        <v/>
      </c>
    </row>
    <row r="14527" customFormat="false" ht="15" hidden="false" customHeight="false" outlineLevel="0" collapsed="false">
      <c r="A14527" s="37"/>
      <c r="B14527" s="38"/>
      <c r="C14527" s="39"/>
      <c r="D14527" s="39"/>
      <c r="E14527" s="40"/>
      <c r="F14527" s="41" t="str">
        <f aca="false">IF(A14527="","",INDEX(Assumptions!$B$16:$B$18,MATCH(C14527,Assumptions!$A$16:$A$18,0)))</f>
        <v/>
      </c>
      <c r="G14527" s="42" t="str">
        <f aca="false">IF(A14527="","",WORKDAY(B14527,F14527))</f>
        <v/>
      </c>
    </row>
    <row r="14528" customFormat="false" ht="15" hidden="false" customHeight="false" outlineLevel="0" collapsed="false">
      <c r="A14528" s="37"/>
      <c r="B14528" s="38"/>
      <c r="C14528" s="39"/>
      <c r="D14528" s="39"/>
      <c r="E14528" s="40"/>
      <c r="F14528" s="41" t="str">
        <f aca="false">IF(A14528="","",INDEX(Assumptions!$B$16:$B$18,MATCH(C14528,Assumptions!$A$16:$A$18,0)))</f>
        <v/>
      </c>
      <c r="G14528" s="42" t="str">
        <f aca="false">IF(A14528="","",WORKDAY(B14528,F14528))</f>
        <v/>
      </c>
    </row>
    <row r="14529" customFormat="false" ht="15" hidden="false" customHeight="false" outlineLevel="0" collapsed="false">
      <c r="A14529" s="37"/>
      <c r="B14529" s="38"/>
      <c r="C14529" s="39"/>
      <c r="D14529" s="39"/>
      <c r="E14529" s="40"/>
      <c r="F14529" s="41" t="str">
        <f aca="false">IF(A14529="","",INDEX(Assumptions!$B$16:$B$18,MATCH(C14529,Assumptions!$A$16:$A$18,0)))</f>
        <v/>
      </c>
      <c r="G14529" s="42" t="str">
        <f aca="false">IF(A14529="","",WORKDAY(B14529,F14529))</f>
        <v/>
      </c>
    </row>
    <row r="14530" customFormat="false" ht="15" hidden="false" customHeight="false" outlineLevel="0" collapsed="false">
      <c r="A14530" s="37"/>
      <c r="B14530" s="38"/>
      <c r="C14530" s="39"/>
      <c r="D14530" s="39"/>
      <c r="E14530" s="40"/>
      <c r="F14530" s="41" t="str">
        <f aca="false">IF(A14530="","",INDEX(Assumptions!$B$16:$B$18,MATCH(C14530,Assumptions!$A$16:$A$18,0)))</f>
        <v/>
      </c>
      <c r="G14530" s="42" t="str">
        <f aca="false">IF(A14530="","",WORKDAY(B14530,F14530))</f>
        <v/>
      </c>
    </row>
    <row r="14531" customFormat="false" ht="15" hidden="false" customHeight="false" outlineLevel="0" collapsed="false">
      <c r="A14531" s="37"/>
      <c r="B14531" s="38"/>
      <c r="C14531" s="39"/>
      <c r="D14531" s="39"/>
      <c r="E14531" s="40"/>
      <c r="F14531" s="41" t="str">
        <f aca="false">IF(A14531="","",INDEX(Assumptions!$B$16:$B$18,MATCH(C14531,Assumptions!$A$16:$A$18,0)))</f>
        <v/>
      </c>
      <c r="G14531" s="42" t="str">
        <f aca="false">IF(A14531="","",WORKDAY(B14531,F14531))</f>
        <v/>
      </c>
    </row>
    <row r="14532" customFormat="false" ht="15" hidden="false" customHeight="false" outlineLevel="0" collapsed="false">
      <c r="A14532" s="37"/>
      <c r="B14532" s="38"/>
      <c r="C14532" s="39"/>
      <c r="D14532" s="39"/>
      <c r="E14532" s="40"/>
      <c r="F14532" s="41" t="str">
        <f aca="false">IF(A14532="","",INDEX(Assumptions!$B$16:$B$18,MATCH(C14532,Assumptions!$A$16:$A$18,0)))</f>
        <v/>
      </c>
      <c r="G14532" s="42" t="str">
        <f aca="false">IF(A14532="","",WORKDAY(B14532,F14532))</f>
        <v/>
      </c>
    </row>
    <row r="14533" customFormat="false" ht="15" hidden="false" customHeight="false" outlineLevel="0" collapsed="false">
      <c r="A14533" s="37"/>
      <c r="B14533" s="38"/>
      <c r="C14533" s="39"/>
      <c r="D14533" s="39"/>
      <c r="E14533" s="40"/>
      <c r="F14533" s="41" t="str">
        <f aca="false">IF(A14533="","",INDEX(Assumptions!$B$16:$B$18,MATCH(C14533,Assumptions!$A$16:$A$18,0)))</f>
        <v/>
      </c>
      <c r="G14533" s="42" t="str">
        <f aca="false">IF(A14533="","",WORKDAY(B14533,F14533))</f>
        <v/>
      </c>
    </row>
    <row r="14534" customFormat="false" ht="15" hidden="false" customHeight="false" outlineLevel="0" collapsed="false">
      <c r="A14534" s="37"/>
      <c r="B14534" s="38"/>
      <c r="C14534" s="39"/>
      <c r="D14534" s="39"/>
      <c r="E14534" s="40"/>
      <c r="F14534" s="41" t="str">
        <f aca="false">IF(A14534="","",INDEX(Assumptions!$B$16:$B$18,MATCH(C14534,Assumptions!$A$16:$A$18,0)))</f>
        <v/>
      </c>
      <c r="G14534" s="42" t="str">
        <f aca="false">IF(A14534="","",WORKDAY(B14534,F14534))</f>
        <v/>
      </c>
    </row>
    <row r="14535" customFormat="false" ht="15" hidden="false" customHeight="false" outlineLevel="0" collapsed="false">
      <c r="A14535" s="37"/>
      <c r="B14535" s="38"/>
      <c r="C14535" s="39"/>
      <c r="D14535" s="39"/>
      <c r="E14535" s="40"/>
      <c r="F14535" s="41" t="str">
        <f aca="false">IF(A14535="","",INDEX(Assumptions!$B$16:$B$18,MATCH(C14535,Assumptions!$A$16:$A$18,0)))</f>
        <v/>
      </c>
      <c r="G14535" s="42" t="str">
        <f aca="false">IF(A14535="","",WORKDAY(B14535,F14535))</f>
        <v/>
      </c>
    </row>
    <row r="14536" customFormat="false" ht="15" hidden="false" customHeight="false" outlineLevel="0" collapsed="false">
      <c r="A14536" s="37"/>
      <c r="B14536" s="38"/>
      <c r="C14536" s="39"/>
      <c r="D14536" s="39"/>
      <c r="E14536" s="40"/>
      <c r="F14536" s="41" t="str">
        <f aca="false">IF(A14536="","",INDEX(Assumptions!$B$16:$B$18,MATCH(C14536,Assumptions!$A$16:$A$18,0)))</f>
        <v/>
      </c>
      <c r="G14536" s="42" t="str">
        <f aca="false">IF(A14536="","",WORKDAY(B14536,F14536))</f>
        <v/>
      </c>
    </row>
    <row r="14537" customFormat="false" ht="15" hidden="false" customHeight="false" outlineLevel="0" collapsed="false">
      <c r="A14537" s="37"/>
      <c r="B14537" s="38"/>
      <c r="C14537" s="39"/>
      <c r="D14537" s="39"/>
      <c r="E14537" s="40"/>
      <c r="F14537" s="41" t="str">
        <f aca="false">IF(A14537="","",INDEX(Assumptions!$B$16:$B$18,MATCH(C14537,Assumptions!$A$16:$A$18,0)))</f>
        <v/>
      </c>
      <c r="G14537" s="42" t="str">
        <f aca="false">IF(A14537="","",WORKDAY(B14537,F14537))</f>
        <v/>
      </c>
    </row>
    <row r="14538" customFormat="false" ht="15" hidden="false" customHeight="false" outlineLevel="0" collapsed="false">
      <c r="A14538" s="37"/>
      <c r="B14538" s="38"/>
      <c r="C14538" s="39"/>
      <c r="D14538" s="39"/>
      <c r="E14538" s="40"/>
      <c r="F14538" s="41" t="str">
        <f aca="false">IF(A14538="","",INDEX(Assumptions!$B$16:$B$18,MATCH(C14538,Assumptions!$A$16:$A$18,0)))</f>
        <v/>
      </c>
      <c r="G14538" s="42" t="str">
        <f aca="false">IF(A14538="","",WORKDAY(B14538,F14538))</f>
        <v/>
      </c>
    </row>
    <row r="14539" customFormat="false" ht="15" hidden="false" customHeight="false" outlineLevel="0" collapsed="false">
      <c r="A14539" s="37"/>
      <c r="B14539" s="38"/>
      <c r="C14539" s="39"/>
      <c r="D14539" s="39"/>
      <c r="E14539" s="40"/>
      <c r="F14539" s="41" t="str">
        <f aca="false">IF(A14539="","",INDEX(Assumptions!$B$16:$B$18,MATCH(C14539,Assumptions!$A$16:$A$18,0)))</f>
        <v/>
      </c>
      <c r="G14539" s="42" t="str">
        <f aca="false">IF(A14539="","",WORKDAY(B14539,F14539))</f>
        <v/>
      </c>
    </row>
    <row r="14540" customFormat="false" ht="15" hidden="false" customHeight="false" outlineLevel="0" collapsed="false">
      <c r="A14540" s="37"/>
      <c r="B14540" s="38"/>
      <c r="C14540" s="39"/>
      <c r="D14540" s="39"/>
      <c r="E14540" s="40"/>
      <c r="F14540" s="41" t="str">
        <f aca="false">IF(A14540="","",INDEX(Assumptions!$B$16:$B$18,MATCH(C14540,Assumptions!$A$16:$A$18,0)))</f>
        <v/>
      </c>
      <c r="G14540" s="42" t="str">
        <f aca="false">IF(A14540="","",WORKDAY(B14540,F14540))</f>
        <v/>
      </c>
    </row>
    <row r="14541" customFormat="false" ht="15" hidden="false" customHeight="false" outlineLevel="0" collapsed="false">
      <c r="A14541" s="37"/>
      <c r="B14541" s="38"/>
      <c r="C14541" s="39"/>
      <c r="D14541" s="39"/>
      <c r="E14541" s="40"/>
      <c r="F14541" s="41" t="str">
        <f aca="false">IF(A14541="","",INDEX(Assumptions!$B$16:$B$18,MATCH(C14541,Assumptions!$A$16:$A$18,0)))</f>
        <v/>
      </c>
      <c r="G14541" s="42" t="str">
        <f aca="false">IF(A14541="","",WORKDAY(B14541,F14541))</f>
        <v/>
      </c>
    </row>
    <row r="14542" customFormat="false" ht="15" hidden="false" customHeight="false" outlineLevel="0" collapsed="false">
      <c r="A14542" s="37"/>
      <c r="B14542" s="38"/>
      <c r="C14542" s="39"/>
      <c r="D14542" s="39"/>
      <c r="E14542" s="40"/>
      <c r="F14542" s="41" t="str">
        <f aca="false">IF(A14542="","",INDEX(Assumptions!$B$16:$B$18,MATCH(C14542,Assumptions!$A$16:$A$18,0)))</f>
        <v/>
      </c>
      <c r="G14542" s="42" t="str">
        <f aca="false">IF(A14542="","",WORKDAY(B14542,F14542))</f>
        <v/>
      </c>
    </row>
    <row r="14543" customFormat="false" ht="15" hidden="false" customHeight="false" outlineLevel="0" collapsed="false">
      <c r="A14543" s="37"/>
      <c r="B14543" s="38"/>
      <c r="C14543" s="39"/>
      <c r="D14543" s="39"/>
      <c r="E14543" s="40"/>
      <c r="F14543" s="41" t="str">
        <f aca="false">IF(A14543="","",INDEX(Assumptions!$B$16:$B$18,MATCH(C14543,Assumptions!$A$16:$A$18,0)))</f>
        <v/>
      </c>
      <c r="G14543" s="42" t="str">
        <f aca="false">IF(A14543="","",WORKDAY(B14543,F14543))</f>
        <v/>
      </c>
    </row>
    <row r="14544" customFormat="false" ht="15" hidden="false" customHeight="false" outlineLevel="0" collapsed="false">
      <c r="A14544" s="37"/>
      <c r="B14544" s="38"/>
      <c r="C14544" s="39"/>
      <c r="D14544" s="39"/>
      <c r="E14544" s="40"/>
      <c r="F14544" s="41" t="str">
        <f aca="false">IF(A14544="","",INDEX(Assumptions!$B$16:$B$18,MATCH(C14544,Assumptions!$A$16:$A$18,0)))</f>
        <v/>
      </c>
      <c r="G14544" s="42" t="str">
        <f aca="false">IF(A14544="","",WORKDAY(B14544,F14544))</f>
        <v/>
      </c>
    </row>
    <row r="14545" customFormat="false" ht="15" hidden="false" customHeight="false" outlineLevel="0" collapsed="false">
      <c r="A14545" s="37"/>
      <c r="B14545" s="38"/>
      <c r="C14545" s="39"/>
      <c r="D14545" s="39"/>
      <c r="E14545" s="40"/>
      <c r="F14545" s="41" t="str">
        <f aca="false">IF(A14545="","",INDEX(Assumptions!$B$16:$B$18,MATCH(C14545,Assumptions!$A$16:$A$18,0)))</f>
        <v/>
      </c>
      <c r="G14545" s="42" t="str">
        <f aca="false">IF(A14545="","",WORKDAY(B14545,F14545))</f>
        <v/>
      </c>
    </row>
    <row r="14546" customFormat="false" ht="15" hidden="false" customHeight="false" outlineLevel="0" collapsed="false">
      <c r="A14546" s="37"/>
      <c r="B14546" s="38"/>
      <c r="C14546" s="39"/>
      <c r="D14546" s="39"/>
      <c r="E14546" s="40"/>
      <c r="F14546" s="41" t="str">
        <f aca="false">IF(A14546="","",INDEX(Assumptions!$B$16:$B$18,MATCH(C14546,Assumptions!$A$16:$A$18,0)))</f>
        <v/>
      </c>
      <c r="G14546" s="42" t="str">
        <f aca="false">IF(A14546="","",WORKDAY(B14546,F14546))</f>
        <v/>
      </c>
    </row>
    <row r="14547" customFormat="false" ht="15" hidden="false" customHeight="false" outlineLevel="0" collapsed="false">
      <c r="A14547" s="37"/>
      <c r="B14547" s="38"/>
      <c r="C14547" s="39"/>
      <c r="D14547" s="39"/>
      <c r="E14547" s="40"/>
      <c r="F14547" s="41" t="str">
        <f aca="false">IF(A14547="","",INDEX(Assumptions!$B$16:$B$18,MATCH(C14547,Assumptions!$A$16:$A$18,0)))</f>
        <v/>
      </c>
      <c r="G14547" s="42" t="str">
        <f aca="false">IF(A14547="","",WORKDAY(B14547,F14547))</f>
        <v/>
      </c>
    </row>
    <row r="14548" customFormat="false" ht="15" hidden="false" customHeight="false" outlineLevel="0" collapsed="false">
      <c r="A14548" s="37"/>
      <c r="B14548" s="38"/>
      <c r="C14548" s="39"/>
      <c r="D14548" s="39"/>
      <c r="E14548" s="40"/>
      <c r="F14548" s="41" t="str">
        <f aca="false">IF(A14548="","",INDEX(Assumptions!$B$16:$B$18,MATCH(C14548,Assumptions!$A$16:$A$18,0)))</f>
        <v/>
      </c>
      <c r="G14548" s="42" t="str">
        <f aca="false">IF(A14548="","",WORKDAY(B14548,F14548))</f>
        <v/>
      </c>
    </row>
    <row r="14549" customFormat="false" ht="15" hidden="false" customHeight="false" outlineLevel="0" collapsed="false">
      <c r="A14549" s="37"/>
      <c r="B14549" s="38"/>
      <c r="C14549" s="39"/>
      <c r="D14549" s="39"/>
      <c r="E14549" s="40"/>
      <c r="F14549" s="41" t="str">
        <f aca="false">IF(A14549="","",INDEX(Assumptions!$B$16:$B$18,MATCH(C14549,Assumptions!$A$16:$A$18,0)))</f>
        <v/>
      </c>
      <c r="G14549" s="42" t="str">
        <f aca="false">IF(A14549="","",WORKDAY(B14549,F14549))</f>
        <v/>
      </c>
    </row>
    <row r="14550" customFormat="false" ht="15" hidden="false" customHeight="false" outlineLevel="0" collapsed="false">
      <c r="A14550" s="37"/>
      <c r="B14550" s="38"/>
      <c r="C14550" s="39"/>
      <c r="D14550" s="39"/>
      <c r="E14550" s="40"/>
      <c r="F14550" s="41" t="str">
        <f aca="false">IF(A14550="","",INDEX(Assumptions!$B$16:$B$18,MATCH(C14550,Assumptions!$A$16:$A$18,0)))</f>
        <v/>
      </c>
      <c r="G14550" s="42" t="str">
        <f aca="false">IF(A14550="","",WORKDAY(B14550,F14550))</f>
        <v/>
      </c>
    </row>
    <row r="14551" customFormat="false" ht="15" hidden="false" customHeight="false" outlineLevel="0" collapsed="false">
      <c r="A14551" s="37"/>
      <c r="B14551" s="38"/>
      <c r="C14551" s="39"/>
      <c r="D14551" s="39"/>
      <c r="E14551" s="40"/>
      <c r="F14551" s="41" t="str">
        <f aca="false">IF(A14551="","",INDEX(Assumptions!$B$16:$B$18,MATCH(C14551,Assumptions!$A$16:$A$18,0)))</f>
        <v/>
      </c>
      <c r="G14551" s="42" t="str">
        <f aca="false">IF(A14551="","",WORKDAY(B14551,F14551))</f>
        <v/>
      </c>
    </row>
    <row r="14552" customFormat="false" ht="15" hidden="false" customHeight="false" outlineLevel="0" collapsed="false">
      <c r="A14552" s="37"/>
      <c r="B14552" s="38"/>
      <c r="C14552" s="39"/>
      <c r="D14552" s="39"/>
      <c r="E14552" s="40"/>
      <c r="F14552" s="41" t="str">
        <f aca="false">IF(A14552="","",INDEX(Assumptions!$B$16:$B$18,MATCH(C14552,Assumptions!$A$16:$A$18,0)))</f>
        <v/>
      </c>
      <c r="G14552" s="42" t="str">
        <f aca="false">IF(A14552="","",WORKDAY(B14552,F14552))</f>
        <v/>
      </c>
    </row>
    <row r="14553" customFormat="false" ht="15" hidden="false" customHeight="false" outlineLevel="0" collapsed="false">
      <c r="A14553" s="37"/>
      <c r="B14553" s="38"/>
      <c r="C14553" s="39"/>
      <c r="D14553" s="39"/>
      <c r="E14553" s="40"/>
      <c r="F14553" s="41" t="str">
        <f aca="false">IF(A14553="","",INDEX(Assumptions!$B$16:$B$18,MATCH(C14553,Assumptions!$A$16:$A$18,0)))</f>
        <v/>
      </c>
      <c r="G14553" s="42" t="str">
        <f aca="false">IF(A14553="","",WORKDAY(B14553,F14553))</f>
        <v/>
      </c>
    </row>
    <row r="14554" customFormat="false" ht="15" hidden="false" customHeight="false" outlineLevel="0" collapsed="false">
      <c r="A14554" s="37"/>
      <c r="B14554" s="38"/>
      <c r="C14554" s="39"/>
      <c r="D14554" s="39"/>
      <c r="E14554" s="40"/>
      <c r="F14554" s="41" t="str">
        <f aca="false">IF(A14554="","",INDEX(Assumptions!$B$16:$B$18,MATCH(C14554,Assumptions!$A$16:$A$18,0)))</f>
        <v/>
      </c>
      <c r="G14554" s="42" t="str">
        <f aca="false">IF(A14554="","",WORKDAY(B14554,F14554))</f>
        <v/>
      </c>
    </row>
    <row r="14555" customFormat="false" ht="15" hidden="false" customHeight="false" outlineLevel="0" collapsed="false">
      <c r="A14555" s="37"/>
      <c r="B14555" s="38"/>
      <c r="C14555" s="39"/>
      <c r="D14555" s="39"/>
      <c r="E14555" s="40"/>
      <c r="F14555" s="41" t="str">
        <f aca="false">IF(A14555="","",INDEX(Assumptions!$B$16:$B$18,MATCH(C14555,Assumptions!$A$16:$A$18,0)))</f>
        <v/>
      </c>
      <c r="G14555" s="42" t="str">
        <f aca="false">IF(A14555="","",WORKDAY(B14555,F14555))</f>
        <v/>
      </c>
    </row>
    <row r="14556" customFormat="false" ht="15" hidden="false" customHeight="false" outlineLevel="0" collapsed="false">
      <c r="A14556" s="37"/>
      <c r="B14556" s="38"/>
      <c r="C14556" s="39"/>
      <c r="D14556" s="39"/>
      <c r="E14556" s="40"/>
      <c r="F14556" s="41" t="str">
        <f aca="false">IF(A14556="","",INDEX(Assumptions!$B$16:$B$18,MATCH(C14556,Assumptions!$A$16:$A$18,0)))</f>
        <v/>
      </c>
      <c r="G14556" s="42" t="str">
        <f aca="false">IF(A14556="","",WORKDAY(B14556,F14556))</f>
        <v/>
      </c>
    </row>
    <row r="14557" customFormat="false" ht="15" hidden="false" customHeight="false" outlineLevel="0" collapsed="false">
      <c r="A14557" s="37"/>
      <c r="B14557" s="38"/>
      <c r="C14557" s="39"/>
      <c r="D14557" s="39"/>
      <c r="E14557" s="40"/>
      <c r="F14557" s="41" t="str">
        <f aca="false">IF(A14557="","",INDEX(Assumptions!$B$16:$B$18,MATCH(C14557,Assumptions!$A$16:$A$18,0)))</f>
        <v/>
      </c>
      <c r="G14557" s="42" t="str">
        <f aca="false">IF(A14557="","",WORKDAY(B14557,F14557))</f>
        <v/>
      </c>
    </row>
    <row r="14558" customFormat="false" ht="15" hidden="false" customHeight="false" outlineLevel="0" collapsed="false">
      <c r="A14558" s="37"/>
      <c r="B14558" s="38"/>
      <c r="C14558" s="39"/>
      <c r="D14558" s="39"/>
      <c r="E14558" s="40"/>
      <c r="F14558" s="41" t="str">
        <f aca="false">IF(A14558="","",INDEX(Assumptions!$B$16:$B$18,MATCH(C14558,Assumptions!$A$16:$A$18,0)))</f>
        <v/>
      </c>
      <c r="G14558" s="42" t="str">
        <f aca="false">IF(A14558="","",WORKDAY(B14558,F14558))</f>
        <v/>
      </c>
    </row>
    <row r="14559" customFormat="false" ht="15" hidden="false" customHeight="false" outlineLevel="0" collapsed="false">
      <c r="A14559" s="37"/>
      <c r="B14559" s="38"/>
      <c r="C14559" s="39"/>
      <c r="D14559" s="39"/>
      <c r="E14559" s="40"/>
      <c r="F14559" s="41" t="str">
        <f aca="false">IF(A14559="","",INDEX(Assumptions!$B$16:$B$18,MATCH(C14559,Assumptions!$A$16:$A$18,0)))</f>
        <v/>
      </c>
      <c r="G14559" s="42" t="str">
        <f aca="false">IF(A14559="","",WORKDAY(B14559,F14559))</f>
        <v/>
      </c>
    </row>
    <row r="14560" customFormat="false" ht="15" hidden="false" customHeight="false" outlineLevel="0" collapsed="false">
      <c r="A14560" s="37"/>
      <c r="B14560" s="38"/>
      <c r="C14560" s="39"/>
      <c r="D14560" s="39"/>
      <c r="E14560" s="40"/>
      <c r="F14560" s="41" t="str">
        <f aca="false">IF(A14560="","",INDEX(Assumptions!$B$16:$B$18,MATCH(C14560,Assumptions!$A$16:$A$18,0)))</f>
        <v/>
      </c>
      <c r="G14560" s="42" t="str">
        <f aca="false">IF(A14560="","",WORKDAY(B14560,F14560))</f>
        <v/>
      </c>
    </row>
    <row r="14561" customFormat="false" ht="15" hidden="false" customHeight="false" outlineLevel="0" collapsed="false">
      <c r="A14561" s="37"/>
      <c r="B14561" s="38"/>
      <c r="C14561" s="39"/>
      <c r="D14561" s="39"/>
      <c r="E14561" s="40"/>
      <c r="F14561" s="41" t="str">
        <f aca="false">IF(A14561="","",INDEX(Assumptions!$B$16:$B$18,MATCH(C14561,Assumptions!$A$16:$A$18,0)))</f>
        <v/>
      </c>
      <c r="G14561" s="42" t="str">
        <f aca="false">IF(A14561="","",WORKDAY(B14561,F14561))</f>
        <v/>
      </c>
    </row>
    <row r="14562" customFormat="false" ht="15" hidden="false" customHeight="false" outlineLevel="0" collapsed="false">
      <c r="A14562" s="37"/>
      <c r="B14562" s="38"/>
      <c r="C14562" s="39"/>
      <c r="D14562" s="39"/>
      <c r="E14562" s="40"/>
      <c r="F14562" s="41" t="str">
        <f aca="false">IF(A14562="","",INDEX(Assumptions!$B$16:$B$18,MATCH(C14562,Assumptions!$A$16:$A$18,0)))</f>
        <v/>
      </c>
      <c r="G14562" s="42" t="str">
        <f aca="false">IF(A14562="","",WORKDAY(B14562,F14562))</f>
        <v/>
      </c>
    </row>
    <row r="14563" customFormat="false" ht="15" hidden="false" customHeight="false" outlineLevel="0" collapsed="false">
      <c r="A14563" s="37"/>
      <c r="B14563" s="38"/>
      <c r="C14563" s="39"/>
      <c r="D14563" s="39"/>
      <c r="E14563" s="40"/>
      <c r="F14563" s="41" t="str">
        <f aca="false">IF(A14563="","",INDEX(Assumptions!$B$16:$B$18,MATCH(C14563,Assumptions!$A$16:$A$18,0)))</f>
        <v/>
      </c>
      <c r="G14563" s="42" t="str">
        <f aca="false">IF(A14563="","",WORKDAY(B14563,F14563))</f>
        <v/>
      </c>
    </row>
    <row r="14564" customFormat="false" ht="15" hidden="false" customHeight="false" outlineLevel="0" collapsed="false">
      <c r="A14564" s="37"/>
      <c r="B14564" s="38"/>
      <c r="C14564" s="39"/>
      <c r="D14564" s="39"/>
      <c r="E14564" s="40"/>
      <c r="F14564" s="41" t="str">
        <f aca="false">IF(A14564="","",INDEX(Assumptions!$B$16:$B$18,MATCH(C14564,Assumptions!$A$16:$A$18,0)))</f>
        <v/>
      </c>
      <c r="G14564" s="42" t="str">
        <f aca="false">IF(A14564="","",WORKDAY(B14564,F14564))</f>
        <v/>
      </c>
    </row>
    <row r="14565" customFormat="false" ht="15" hidden="false" customHeight="false" outlineLevel="0" collapsed="false">
      <c r="A14565" s="37"/>
      <c r="B14565" s="38"/>
      <c r="C14565" s="39"/>
      <c r="D14565" s="39"/>
      <c r="E14565" s="40"/>
      <c r="F14565" s="41" t="str">
        <f aca="false">IF(A14565="","",INDEX(Assumptions!$B$16:$B$18,MATCH(C14565,Assumptions!$A$16:$A$18,0)))</f>
        <v/>
      </c>
      <c r="G14565" s="42" t="str">
        <f aca="false">IF(A14565="","",WORKDAY(B14565,F14565))</f>
        <v/>
      </c>
    </row>
    <row r="14566" customFormat="false" ht="15" hidden="false" customHeight="false" outlineLevel="0" collapsed="false">
      <c r="A14566" s="37"/>
      <c r="B14566" s="38"/>
      <c r="C14566" s="39"/>
      <c r="D14566" s="39"/>
      <c r="E14566" s="40"/>
      <c r="F14566" s="41" t="str">
        <f aca="false">IF(A14566="","",INDEX(Assumptions!$B$16:$B$18,MATCH(C14566,Assumptions!$A$16:$A$18,0)))</f>
        <v/>
      </c>
      <c r="G14566" s="42" t="str">
        <f aca="false">IF(A14566="","",WORKDAY(B14566,F14566))</f>
        <v/>
      </c>
    </row>
    <row r="14567" customFormat="false" ht="15" hidden="false" customHeight="false" outlineLevel="0" collapsed="false">
      <c r="A14567" s="37"/>
      <c r="B14567" s="38"/>
      <c r="C14567" s="39"/>
      <c r="D14567" s="39"/>
      <c r="E14567" s="40"/>
      <c r="F14567" s="41" t="str">
        <f aca="false">IF(A14567="","",INDEX(Assumptions!$B$16:$B$18,MATCH(C14567,Assumptions!$A$16:$A$18,0)))</f>
        <v/>
      </c>
      <c r="G14567" s="42" t="str">
        <f aca="false">IF(A14567="","",WORKDAY(B14567,F14567))</f>
        <v/>
      </c>
    </row>
    <row r="14568" customFormat="false" ht="15" hidden="false" customHeight="false" outlineLevel="0" collapsed="false">
      <c r="A14568" s="37"/>
      <c r="B14568" s="38"/>
      <c r="C14568" s="39"/>
      <c r="D14568" s="39"/>
      <c r="E14568" s="40"/>
      <c r="F14568" s="41" t="str">
        <f aca="false">IF(A14568="","",INDEX(Assumptions!$B$16:$B$18,MATCH(C14568,Assumptions!$A$16:$A$18,0)))</f>
        <v/>
      </c>
      <c r="G14568" s="42" t="str">
        <f aca="false">IF(A14568="","",WORKDAY(B14568,F14568))</f>
        <v/>
      </c>
    </row>
    <row r="14569" customFormat="false" ht="15" hidden="false" customHeight="false" outlineLevel="0" collapsed="false">
      <c r="A14569" s="37"/>
      <c r="B14569" s="38"/>
      <c r="C14569" s="39"/>
      <c r="D14569" s="39"/>
      <c r="E14569" s="40"/>
      <c r="F14569" s="41" t="str">
        <f aca="false">IF(A14569="","",INDEX(Assumptions!$B$16:$B$18,MATCH(C14569,Assumptions!$A$16:$A$18,0)))</f>
        <v/>
      </c>
      <c r="G14569" s="42" t="str">
        <f aca="false">IF(A14569="","",WORKDAY(B14569,F14569))</f>
        <v/>
      </c>
    </row>
    <row r="14570" customFormat="false" ht="15" hidden="false" customHeight="false" outlineLevel="0" collapsed="false">
      <c r="A14570" s="37"/>
      <c r="B14570" s="38"/>
      <c r="C14570" s="39"/>
      <c r="D14570" s="39"/>
      <c r="E14570" s="40"/>
      <c r="F14570" s="41" t="str">
        <f aca="false">IF(A14570="","",INDEX(Assumptions!$B$16:$B$18,MATCH(C14570,Assumptions!$A$16:$A$18,0)))</f>
        <v/>
      </c>
      <c r="G14570" s="42" t="str">
        <f aca="false">IF(A14570="","",WORKDAY(B14570,F14570))</f>
        <v/>
      </c>
    </row>
    <row r="14571" customFormat="false" ht="15" hidden="false" customHeight="false" outlineLevel="0" collapsed="false">
      <c r="A14571" s="37"/>
      <c r="B14571" s="38"/>
      <c r="C14571" s="39"/>
      <c r="D14571" s="39"/>
      <c r="E14571" s="40"/>
      <c r="F14571" s="41" t="str">
        <f aca="false">IF(A14571="","",INDEX(Assumptions!$B$16:$B$18,MATCH(C14571,Assumptions!$A$16:$A$18,0)))</f>
        <v/>
      </c>
      <c r="G14571" s="42" t="str">
        <f aca="false">IF(A14571="","",WORKDAY(B14571,F14571))</f>
        <v/>
      </c>
    </row>
    <row r="14572" customFormat="false" ht="15" hidden="false" customHeight="false" outlineLevel="0" collapsed="false">
      <c r="A14572" s="37"/>
      <c r="B14572" s="38"/>
      <c r="C14572" s="39"/>
      <c r="D14572" s="39"/>
      <c r="E14572" s="40"/>
      <c r="F14572" s="41" t="str">
        <f aca="false">IF(A14572="","",INDEX(Assumptions!$B$16:$B$18,MATCH(C14572,Assumptions!$A$16:$A$18,0)))</f>
        <v/>
      </c>
      <c r="G14572" s="42" t="str">
        <f aca="false">IF(A14572="","",WORKDAY(B14572,F14572))</f>
        <v/>
      </c>
    </row>
    <row r="14573" customFormat="false" ht="15" hidden="false" customHeight="false" outlineLevel="0" collapsed="false">
      <c r="A14573" s="37"/>
      <c r="B14573" s="38"/>
      <c r="C14573" s="39"/>
      <c r="D14573" s="39"/>
      <c r="E14573" s="40"/>
      <c r="F14573" s="41" t="str">
        <f aca="false">IF(A14573="","",INDEX(Assumptions!$B$16:$B$18,MATCH(C14573,Assumptions!$A$16:$A$18,0)))</f>
        <v/>
      </c>
      <c r="G14573" s="42" t="str">
        <f aca="false">IF(A14573="","",WORKDAY(B14573,F14573))</f>
        <v/>
      </c>
    </row>
    <row r="14574" customFormat="false" ht="15" hidden="false" customHeight="false" outlineLevel="0" collapsed="false">
      <c r="A14574" s="37"/>
      <c r="B14574" s="38"/>
      <c r="C14574" s="39"/>
      <c r="D14574" s="39"/>
      <c r="E14574" s="40"/>
      <c r="F14574" s="41" t="str">
        <f aca="false">IF(A14574="","",INDEX(Assumptions!$B$16:$B$18,MATCH(C14574,Assumptions!$A$16:$A$18,0)))</f>
        <v/>
      </c>
      <c r="G14574" s="42" t="str">
        <f aca="false">IF(A14574="","",WORKDAY(B14574,F14574))</f>
        <v/>
      </c>
    </row>
    <row r="14575" customFormat="false" ht="15" hidden="false" customHeight="false" outlineLevel="0" collapsed="false">
      <c r="A14575" s="37"/>
      <c r="B14575" s="38"/>
      <c r="C14575" s="39"/>
      <c r="D14575" s="39"/>
      <c r="E14575" s="40"/>
      <c r="F14575" s="41" t="str">
        <f aca="false">IF(A14575="","",INDEX(Assumptions!$B$16:$B$18,MATCH(C14575,Assumptions!$A$16:$A$18,0)))</f>
        <v/>
      </c>
      <c r="G14575" s="42" t="str">
        <f aca="false">IF(A14575="","",WORKDAY(B14575,F14575))</f>
        <v/>
      </c>
    </row>
    <row r="14576" customFormat="false" ht="15" hidden="false" customHeight="false" outlineLevel="0" collapsed="false">
      <c r="A14576" s="37"/>
      <c r="B14576" s="38"/>
      <c r="C14576" s="39"/>
      <c r="D14576" s="39"/>
      <c r="E14576" s="40"/>
      <c r="F14576" s="41" t="str">
        <f aca="false">IF(A14576="","",INDEX(Assumptions!$B$16:$B$18,MATCH(C14576,Assumptions!$A$16:$A$18,0)))</f>
        <v/>
      </c>
      <c r="G14576" s="42" t="str">
        <f aca="false">IF(A14576="","",WORKDAY(B14576,F14576))</f>
        <v/>
      </c>
    </row>
    <row r="14577" customFormat="false" ht="15" hidden="false" customHeight="false" outlineLevel="0" collapsed="false">
      <c r="A14577" s="37"/>
      <c r="B14577" s="38"/>
      <c r="C14577" s="39"/>
      <c r="D14577" s="39"/>
      <c r="E14577" s="40"/>
      <c r="F14577" s="41" t="str">
        <f aca="false">IF(A14577="","",INDEX(Assumptions!$B$16:$B$18,MATCH(C14577,Assumptions!$A$16:$A$18,0)))</f>
        <v/>
      </c>
      <c r="G14577" s="42" t="str">
        <f aca="false">IF(A14577="","",WORKDAY(B14577,F14577))</f>
        <v/>
      </c>
    </row>
    <row r="14578" customFormat="false" ht="15" hidden="false" customHeight="false" outlineLevel="0" collapsed="false">
      <c r="A14578" s="37"/>
      <c r="B14578" s="38"/>
      <c r="C14578" s="39"/>
      <c r="D14578" s="39"/>
      <c r="E14578" s="40"/>
      <c r="F14578" s="41" t="str">
        <f aca="false">IF(A14578="","",INDEX(Assumptions!$B$16:$B$18,MATCH(C14578,Assumptions!$A$16:$A$18,0)))</f>
        <v/>
      </c>
      <c r="G14578" s="42" t="str">
        <f aca="false">IF(A14578="","",WORKDAY(B14578,F14578))</f>
        <v/>
      </c>
    </row>
    <row r="14579" customFormat="false" ht="15" hidden="false" customHeight="false" outlineLevel="0" collapsed="false">
      <c r="A14579" s="37"/>
      <c r="B14579" s="38"/>
      <c r="C14579" s="39"/>
      <c r="D14579" s="39"/>
      <c r="E14579" s="40"/>
      <c r="F14579" s="41" t="str">
        <f aca="false">IF(A14579="","",INDEX(Assumptions!$B$16:$B$18,MATCH(C14579,Assumptions!$A$16:$A$18,0)))</f>
        <v/>
      </c>
      <c r="G14579" s="42" t="str">
        <f aca="false">IF(A14579="","",WORKDAY(B14579,F14579))</f>
        <v/>
      </c>
    </row>
    <row r="14580" customFormat="false" ht="15" hidden="false" customHeight="false" outlineLevel="0" collapsed="false">
      <c r="A14580" s="37"/>
      <c r="B14580" s="38"/>
      <c r="C14580" s="39"/>
      <c r="D14580" s="39"/>
      <c r="E14580" s="40"/>
      <c r="F14580" s="41" t="str">
        <f aca="false">IF(A14580="","",INDEX(Assumptions!$B$16:$B$18,MATCH(C14580,Assumptions!$A$16:$A$18,0)))</f>
        <v/>
      </c>
      <c r="G14580" s="42" t="str">
        <f aca="false">IF(A14580="","",WORKDAY(B14580,F14580))</f>
        <v/>
      </c>
    </row>
    <row r="14581" customFormat="false" ht="15" hidden="false" customHeight="false" outlineLevel="0" collapsed="false">
      <c r="A14581" s="37"/>
      <c r="B14581" s="38"/>
      <c r="C14581" s="39"/>
      <c r="D14581" s="39"/>
      <c r="E14581" s="40"/>
      <c r="F14581" s="41" t="str">
        <f aca="false">IF(A14581="","",INDEX(Assumptions!$B$16:$B$18,MATCH(C14581,Assumptions!$A$16:$A$18,0)))</f>
        <v/>
      </c>
      <c r="G14581" s="42" t="str">
        <f aca="false">IF(A14581="","",WORKDAY(B14581,F14581))</f>
        <v/>
      </c>
    </row>
    <row r="14582" customFormat="false" ht="15" hidden="false" customHeight="false" outlineLevel="0" collapsed="false">
      <c r="A14582" s="37"/>
      <c r="B14582" s="38"/>
      <c r="C14582" s="39"/>
      <c r="D14582" s="39"/>
      <c r="E14582" s="40"/>
      <c r="F14582" s="41" t="str">
        <f aca="false">IF(A14582="","",INDEX(Assumptions!$B$16:$B$18,MATCH(C14582,Assumptions!$A$16:$A$18,0)))</f>
        <v/>
      </c>
      <c r="G14582" s="42" t="str">
        <f aca="false">IF(A14582="","",WORKDAY(B14582,F14582))</f>
        <v/>
      </c>
    </row>
    <row r="14583" customFormat="false" ht="15" hidden="false" customHeight="false" outlineLevel="0" collapsed="false">
      <c r="A14583" s="37"/>
      <c r="B14583" s="38"/>
      <c r="C14583" s="39"/>
      <c r="D14583" s="39"/>
      <c r="E14583" s="40"/>
      <c r="F14583" s="41" t="str">
        <f aca="false">IF(A14583="","",INDEX(Assumptions!$B$16:$B$18,MATCH(C14583,Assumptions!$A$16:$A$18,0)))</f>
        <v/>
      </c>
      <c r="G14583" s="42" t="str">
        <f aca="false">IF(A14583="","",WORKDAY(B14583,F14583))</f>
        <v/>
      </c>
    </row>
    <row r="14584" customFormat="false" ht="15" hidden="false" customHeight="false" outlineLevel="0" collapsed="false">
      <c r="A14584" s="37"/>
      <c r="B14584" s="38"/>
      <c r="C14584" s="39"/>
      <c r="D14584" s="39"/>
      <c r="E14584" s="40"/>
      <c r="F14584" s="41" t="str">
        <f aca="false">IF(A14584="","",INDEX(Assumptions!$B$16:$B$18,MATCH(C14584,Assumptions!$A$16:$A$18,0)))</f>
        <v/>
      </c>
      <c r="G14584" s="42" t="str">
        <f aca="false">IF(A14584="","",WORKDAY(B14584,F14584))</f>
        <v/>
      </c>
    </row>
    <row r="14585" customFormat="false" ht="15" hidden="false" customHeight="false" outlineLevel="0" collapsed="false">
      <c r="A14585" s="37"/>
      <c r="B14585" s="38"/>
      <c r="C14585" s="39"/>
      <c r="D14585" s="39"/>
      <c r="E14585" s="40"/>
      <c r="F14585" s="41" t="str">
        <f aca="false">IF(A14585="","",INDEX(Assumptions!$B$16:$B$18,MATCH(C14585,Assumptions!$A$16:$A$18,0)))</f>
        <v/>
      </c>
      <c r="G14585" s="42" t="str">
        <f aca="false">IF(A14585="","",WORKDAY(B14585,F14585))</f>
        <v/>
      </c>
    </row>
    <row r="14586" customFormat="false" ht="15" hidden="false" customHeight="false" outlineLevel="0" collapsed="false">
      <c r="A14586" s="37"/>
      <c r="B14586" s="38"/>
      <c r="C14586" s="39"/>
      <c r="D14586" s="39"/>
      <c r="E14586" s="40"/>
      <c r="F14586" s="41" t="str">
        <f aca="false">IF(A14586="","",INDEX(Assumptions!$B$16:$B$18,MATCH(C14586,Assumptions!$A$16:$A$18,0)))</f>
        <v/>
      </c>
      <c r="G14586" s="42" t="str">
        <f aca="false">IF(A14586="","",WORKDAY(B14586,F14586))</f>
        <v/>
      </c>
    </row>
    <row r="14587" customFormat="false" ht="15" hidden="false" customHeight="false" outlineLevel="0" collapsed="false">
      <c r="A14587" s="37"/>
      <c r="B14587" s="38"/>
      <c r="C14587" s="39"/>
      <c r="D14587" s="39"/>
      <c r="E14587" s="40"/>
      <c r="F14587" s="41" t="str">
        <f aca="false">IF(A14587="","",INDEX(Assumptions!$B$16:$B$18,MATCH(C14587,Assumptions!$A$16:$A$18,0)))</f>
        <v/>
      </c>
      <c r="G14587" s="42" t="str">
        <f aca="false">IF(A14587="","",WORKDAY(B14587,F14587))</f>
        <v/>
      </c>
    </row>
    <row r="14588" customFormat="false" ht="15" hidden="false" customHeight="false" outlineLevel="0" collapsed="false">
      <c r="A14588" s="37"/>
      <c r="B14588" s="38"/>
      <c r="C14588" s="39"/>
      <c r="D14588" s="39"/>
      <c r="E14588" s="40"/>
      <c r="F14588" s="41" t="str">
        <f aca="false">IF(A14588="","",INDEX(Assumptions!$B$16:$B$18,MATCH(C14588,Assumptions!$A$16:$A$18,0)))</f>
        <v/>
      </c>
      <c r="G14588" s="42" t="str">
        <f aca="false">IF(A14588="","",WORKDAY(B14588,F14588))</f>
        <v/>
      </c>
    </row>
    <row r="14589" customFormat="false" ht="15" hidden="false" customHeight="false" outlineLevel="0" collapsed="false">
      <c r="A14589" s="37"/>
      <c r="B14589" s="38"/>
      <c r="C14589" s="39"/>
      <c r="D14589" s="39"/>
      <c r="E14589" s="40"/>
      <c r="F14589" s="41" t="str">
        <f aca="false">IF(A14589="","",INDEX(Assumptions!$B$16:$B$18,MATCH(C14589,Assumptions!$A$16:$A$18,0)))</f>
        <v/>
      </c>
      <c r="G14589" s="42" t="str">
        <f aca="false">IF(A14589="","",WORKDAY(B14589,F14589))</f>
        <v/>
      </c>
    </row>
    <row r="14590" customFormat="false" ht="15" hidden="false" customHeight="false" outlineLevel="0" collapsed="false">
      <c r="A14590" s="37"/>
      <c r="B14590" s="38"/>
      <c r="C14590" s="39"/>
      <c r="D14590" s="39"/>
      <c r="E14590" s="40"/>
      <c r="F14590" s="41" t="str">
        <f aca="false">IF(A14590="","",INDEX(Assumptions!$B$16:$B$18,MATCH(C14590,Assumptions!$A$16:$A$18,0)))</f>
        <v/>
      </c>
      <c r="G14590" s="42" t="str">
        <f aca="false">IF(A14590="","",WORKDAY(B14590,F14590))</f>
        <v/>
      </c>
    </row>
    <row r="14591" customFormat="false" ht="15" hidden="false" customHeight="false" outlineLevel="0" collapsed="false">
      <c r="A14591" s="37"/>
      <c r="B14591" s="38"/>
      <c r="C14591" s="39"/>
      <c r="D14591" s="39"/>
      <c r="E14591" s="40"/>
      <c r="F14591" s="41" t="str">
        <f aca="false">IF(A14591="","",INDEX(Assumptions!$B$16:$B$18,MATCH(C14591,Assumptions!$A$16:$A$18,0)))</f>
        <v/>
      </c>
      <c r="G14591" s="42" t="str">
        <f aca="false">IF(A14591="","",WORKDAY(B14591,F14591))</f>
        <v/>
      </c>
    </row>
    <row r="14592" customFormat="false" ht="15" hidden="false" customHeight="false" outlineLevel="0" collapsed="false">
      <c r="A14592" s="37"/>
      <c r="B14592" s="38"/>
      <c r="C14592" s="39"/>
      <c r="D14592" s="39"/>
      <c r="E14592" s="40"/>
      <c r="F14592" s="41" t="str">
        <f aca="false">IF(A14592="","",INDEX(Assumptions!$B$16:$B$18,MATCH(C14592,Assumptions!$A$16:$A$18,0)))</f>
        <v/>
      </c>
      <c r="G14592" s="42" t="str">
        <f aca="false">IF(A14592="","",WORKDAY(B14592,F14592))</f>
        <v/>
      </c>
    </row>
    <row r="14593" customFormat="false" ht="15" hidden="false" customHeight="false" outlineLevel="0" collapsed="false">
      <c r="A14593" s="37"/>
      <c r="B14593" s="38"/>
      <c r="C14593" s="39"/>
      <c r="D14593" s="39"/>
      <c r="E14593" s="40"/>
      <c r="F14593" s="41" t="str">
        <f aca="false">IF(A14593="","",INDEX(Assumptions!$B$16:$B$18,MATCH(C14593,Assumptions!$A$16:$A$18,0)))</f>
        <v/>
      </c>
      <c r="G14593" s="42" t="str">
        <f aca="false">IF(A14593="","",WORKDAY(B14593,F14593))</f>
        <v/>
      </c>
    </row>
    <row r="14594" customFormat="false" ht="15" hidden="false" customHeight="false" outlineLevel="0" collapsed="false">
      <c r="A14594" s="37"/>
      <c r="B14594" s="38"/>
      <c r="C14594" s="39"/>
      <c r="D14594" s="39"/>
      <c r="E14594" s="40"/>
      <c r="F14594" s="41" t="str">
        <f aca="false">IF(A14594="","",INDEX(Assumptions!$B$16:$B$18,MATCH(C14594,Assumptions!$A$16:$A$18,0)))</f>
        <v/>
      </c>
      <c r="G14594" s="42" t="str">
        <f aca="false">IF(A14594="","",WORKDAY(B14594,F14594))</f>
        <v/>
      </c>
    </row>
    <row r="14595" customFormat="false" ht="15" hidden="false" customHeight="false" outlineLevel="0" collapsed="false">
      <c r="A14595" s="37"/>
      <c r="B14595" s="38"/>
      <c r="C14595" s="39"/>
      <c r="D14595" s="39"/>
      <c r="E14595" s="40"/>
      <c r="F14595" s="41" t="str">
        <f aca="false">IF(A14595="","",INDEX(Assumptions!$B$16:$B$18,MATCH(C14595,Assumptions!$A$16:$A$18,0)))</f>
        <v/>
      </c>
      <c r="G14595" s="42" t="str">
        <f aca="false">IF(A14595="","",WORKDAY(B14595,F14595))</f>
        <v/>
      </c>
    </row>
    <row r="14596" customFormat="false" ht="15" hidden="false" customHeight="false" outlineLevel="0" collapsed="false">
      <c r="A14596" s="37"/>
      <c r="B14596" s="38"/>
      <c r="C14596" s="39"/>
      <c r="D14596" s="39"/>
      <c r="E14596" s="40"/>
      <c r="F14596" s="41" t="str">
        <f aca="false">IF(A14596="","",INDEX(Assumptions!$B$16:$B$18,MATCH(C14596,Assumptions!$A$16:$A$18,0)))</f>
        <v/>
      </c>
      <c r="G14596" s="42" t="str">
        <f aca="false">IF(A14596="","",WORKDAY(B14596,F14596))</f>
        <v/>
      </c>
    </row>
    <row r="14597" customFormat="false" ht="15" hidden="false" customHeight="false" outlineLevel="0" collapsed="false">
      <c r="A14597" s="37"/>
      <c r="B14597" s="38"/>
      <c r="C14597" s="39"/>
      <c r="D14597" s="39"/>
      <c r="E14597" s="40"/>
      <c r="F14597" s="41" t="str">
        <f aca="false">IF(A14597="","",INDEX(Assumptions!$B$16:$B$18,MATCH(C14597,Assumptions!$A$16:$A$18,0)))</f>
        <v/>
      </c>
      <c r="G14597" s="42" t="str">
        <f aca="false">IF(A14597="","",WORKDAY(B14597,F14597))</f>
        <v/>
      </c>
    </row>
    <row r="14598" customFormat="false" ht="15" hidden="false" customHeight="false" outlineLevel="0" collapsed="false">
      <c r="A14598" s="37"/>
      <c r="B14598" s="38"/>
      <c r="C14598" s="39"/>
      <c r="D14598" s="39"/>
      <c r="E14598" s="40"/>
      <c r="F14598" s="41" t="str">
        <f aca="false">IF(A14598="","",INDEX(Assumptions!$B$16:$B$18,MATCH(C14598,Assumptions!$A$16:$A$18,0)))</f>
        <v/>
      </c>
      <c r="G14598" s="42" t="str">
        <f aca="false">IF(A14598="","",WORKDAY(B14598,F14598))</f>
        <v/>
      </c>
    </row>
    <row r="14599" customFormat="false" ht="15" hidden="false" customHeight="false" outlineLevel="0" collapsed="false">
      <c r="A14599" s="37"/>
      <c r="B14599" s="38"/>
      <c r="C14599" s="39"/>
      <c r="D14599" s="39"/>
      <c r="E14599" s="40"/>
      <c r="F14599" s="41" t="str">
        <f aca="false">IF(A14599="","",INDEX(Assumptions!$B$16:$B$18,MATCH(C14599,Assumptions!$A$16:$A$18,0)))</f>
        <v/>
      </c>
      <c r="G14599" s="42" t="str">
        <f aca="false">IF(A14599="","",WORKDAY(B14599,F14599))</f>
        <v/>
      </c>
    </row>
    <row r="14600" customFormat="false" ht="15" hidden="false" customHeight="false" outlineLevel="0" collapsed="false">
      <c r="A14600" s="37"/>
      <c r="B14600" s="38"/>
      <c r="C14600" s="39"/>
      <c r="D14600" s="39"/>
      <c r="E14600" s="40"/>
      <c r="F14600" s="41" t="str">
        <f aca="false">IF(A14600="","",INDEX(Assumptions!$B$16:$B$18,MATCH(C14600,Assumptions!$A$16:$A$18,0)))</f>
        <v/>
      </c>
      <c r="G14600" s="42" t="str">
        <f aca="false">IF(A14600="","",WORKDAY(B14600,F14600))</f>
        <v/>
      </c>
    </row>
    <row r="14601" customFormat="false" ht="15" hidden="false" customHeight="false" outlineLevel="0" collapsed="false">
      <c r="A14601" s="37"/>
      <c r="B14601" s="38"/>
      <c r="C14601" s="39"/>
      <c r="D14601" s="39"/>
      <c r="E14601" s="40"/>
      <c r="F14601" s="41" t="str">
        <f aca="false">IF(A14601="","",INDEX(Assumptions!$B$16:$B$18,MATCH(C14601,Assumptions!$A$16:$A$18,0)))</f>
        <v/>
      </c>
      <c r="G14601" s="42" t="str">
        <f aca="false">IF(A14601="","",WORKDAY(B14601,F14601))</f>
        <v/>
      </c>
    </row>
    <row r="14602" customFormat="false" ht="15" hidden="false" customHeight="false" outlineLevel="0" collapsed="false">
      <c r="A14602" s="37"/>
      <c r="B14602" s="38"/>
      <c r="C14602" s="39"/>
      <c r="D14602" s="39"/>
      <c r="E14602" s="40"/>
      <c r="F14602" s="41" t="str">
        <f aca="false">IF(A14602="","",INDEX(Assumptions!$B$16:$B$18,MATCH(C14602,Assumptions!$A$16:$A$18,0)))</f>
        <v/>
      </c>
      <c r="G14602" s="42" t="str">
        <f aca="false">IF(A14602="","",WORKDAY(B14602,F14602))</f>
        <v/>
      </c>
    </row>
    <row r="14603" customFormat="false" ht="15" hidden="false" customHeight="false" outlineLevel="0" collapsed="false">
      <c r="A14603" s="37"/>
      <c r="B14603" s="38"/>
      <c r="C14603" s="39"/>
      <c r="D14603" s="39"/>
      <c r="E14603" s="40"/>
      <c r="F14603" s="41" t="str">
        <f aca="false">IF(A14603="","",INDEX(Assumptions!$B$16:$B$18,MATCH(C14603,Assumptions!$A$16:$A$18,0)))</f>
        <v/>
      </c>
      <c r="G14603" s="42" t="str">
        <f aca="false">IF(A14603="","",WORKDAY(B14603,F14603))</f>
        <v/>
      </c>
    </row>
    <row r="14604" customFormat="false" ht="15" hidden="false" customHeight="false" outlineLevel="0" collapsed="false">
      <c r="A14604" s="37"/>
      <c r="B14604" s="38"/>
      <c r="C14604" s="39"/>
      <c r="D14604" s="39"/>
      <c r="E14604" s="40"/>
      <c r="F14604" s="41" t="str">
        <f aca="false">IF(A14604="","",INDEX(Assumptions!$B$16:$B$18,MATCH(C14604,Assumptions!$A$16:$A$18,0)))</f>
        <v/>
      </c>
      <c r="G14604" s="42" t="str">
        <f aca="false">IF(A14604="","",WORKDAY(B14604,F14604))</f>
        <v/>
      </c>
    </row>
    <row r="14605" customFormat="false" ht="15" hidden="false" customHeight="false" outlineLevel="0" collapsed="false">
      <c r="A14605" s="37"/>
      <c r="B14605" s="38"/>
      <c r="C14605" s="39"/>
      <c r="D14605" s="39"/>
      <c r="E14605" s="40"/>
      <c r="F14605" s="41" t="str">
        <f aca="false">IF(A14605="","",INDEX(Assumptions!$B$16:$B$18,MATCH(C14605,Assumptions!$A$16:$A$18,0)))</f>
        <v/>
      </c>
      <c r="G14605" s="42" t="str">
        <f aca="false">IF(A14605="","",WORKDAY(B14605,F14605))</f>
        <v/>
      </c>
    </row>
    <row r="14606" customFormat="false" ht="15" hidden="false" customHeight="false" outlineLevel="0" collapsed="false">
      <c r="A14606" s="37"/>
      <c r="B14606" s="38"/>
      <c r="C14606" s="39"/>
      <c r="D14606" s="39"/>
      <c r="E14606" s="40"/>
      <c r="F14606" s="41" t="str">
        <f aca="false">IF(A14606="","",INDEX(Assumptions!$B$16:$B$18,MATCH(C14606,Assumptions!$A$16:$A$18,0)))</f>
        <v/>
      </c>
      <c r="G14606" s="42" t="str">
        <f aca="false">IF(A14606="","",WORKDAY(B14606,F14606))</f>
        <v/>
      </c>
    </row>
    <row r="14607" customFormat="false" ht="15" hidden="false" customHeight="false" outlineLevel="0" collapsed="false">
      <c r="A14607" s="37"/>
      <c r="B14607" s="38"/>
      <c r="C14607" s="39"/>
      <c r="D14607" s="39"/>
      <c r="E14607" s="40"/>
      <c r="F14607" s="41" t="str">
        <f aca="false">IF(A14607="","",INDEX(Assumptions!$B$16:$B$18,MATCH(C14607,Assumptions!$A$16:$A$18,0)))</f>
        <v/>
      </c>
      <c r="G14607" s="42" t="str">
        <f aca="false">IF(A14607="","",WORKDAY(B14607,F14607))</f>
        <v/>
      </c>
    </row>
    <row r="14608" customFormat="false" ht="15" hidden="false" customHeight="false" outlineLevel="0" collapsed="false">
      <c r="A14608" s="37"/>
      <c r="B14608" s="38"/>
      <c r="C14608" s="39"/>
      <c r="D14608" s="39"/>
      <c r="E14608" s="40"/>
      <c r="F14608" s="41" t="str">
        <f aca="false">IF(A14608="","",INDEX(Assumptions!$B$16:$B$18,MATCH(C14608,Assumptions!$A$16:$A$18,0)))</f>
        <v/>
      </c>
      <c r="G14608" s="42" t="str">
        <f aca="false">IF(A14608="","",WORKDAY(B14608,F14608))</f>
        <v/>
      </c>
    </row>
    <row r="14609" customFormat="false" ht="15" hidden="false" customHeight="false" outlineLevel="0" collapsed="false">
      <c r="A14609" s="37"/>
      <c r="B14609" s="38"/>
      <c r="C14609" s="39"/>
      <c r="D14609" s="39"/>
      <c r="E14609" s="40"/>
      <c r="F14609" s="41" t="str">
        <f aca="false">IF(A14609="","",INDEX(Assumptions!$B$16:$B$18,MATCH(C14609,Assumptions!$A$16:$A$18,0)))</f>
        <v/>
      </c>
      <c r="G14609" s="42" t="str">
        <f aca="false">IF(A14609="","",WORKDAY(B14609,F14609))</f>
        <v/>
      </c>
    </row>
    <row r="14610" customFormat="false" ht="15" hidden="false" customHeight="false" outlineLevel="0" collapsed="false">
      <c r="A14610" s="37"/>
      <c r="B14610" s="38"/>
      <c r="C14610" s="39"/>
      <c r="D14610" s="39"/>
      <c r="E14610" s="40"/>
      <c r="F14610" s="41" t="str">
        <f aca="false">IF(A14610="","",INDEX(Assumptions!$B$16:$B$18,MATCH(C14610,Assumptions!$A$16:$A$18,0)))</f>
        <v/>
      </c>
      <c r="G14610" s="42" t="str">
        <f aca="false">IF(A14610="","",WORKDAY(B14610,F14610))</f>
        <v/>
      </c>
    </row>
    <row r="14611" customFormat="false" ht="15" hidden="false" customHeight="false" outlineLevel="0" collapsed="false">
      <c r="A14611" s="37"/>
      <c r="B14611" s="38"/>
      <c r="C14611" s="39"/>
      <c r="D14611" s="39"/>
      <c r="E14611" s="40"/>
      <c r="F14611" s="41" t="str">
        <f aca="false">IF(A14611="","",INDEX(Assumptions!$B$16:$B$18,MATCH(C14611,Assumptions!$A$16:$A$18,0)))</f>
        <v/>
      </c>
      <c r="G14611" s="42" t="str">
        <f aca="false">IF(A14611="","",WORKDAY(B14611,F14611))</f>
        <v/>
      </c>
    </row>
    <row r="14612" customFormat="false" ht="15" hidden="false" customHeight="false" outlineLevel="0" collapsed="false">
      <c r="A14612" s="37"/>
      <c r="B14612" s="38"/>
      <c r="C14612" s="39"/>
      <c r="D14612" s="39"/>
      <c r="E14612" s="40"/>
      <c r="F14612" s="41" t="str">
        <f aca="false">IF(A14612="","",INDEX(Assumptions!$B$16:$B$18,MATCH(C14612,Assumptions!$A$16:$A$18,0)))</f>
        <v/>
      </c>
      <c r="G14612" s="42" t="str">
        <f aca="false">IF(A14612="","",WORKDAY(B14612,F14612))</f>
        <v/>
      </c>
    </row>
    <row r="14613" customFormat="false" ht="15" hidden="false" customHeight="false" outlineLevel="0" collapsed="false">
      <c r="A14613" s="37"/>
      <c r="B14613" s="38"/>
      <c r="C14613" s="39"/>
      <c r="D14613" s="39"/>
      <c r="E14613" s="40"/>
      <c r="F14613" s="41" t="str">
        <f aca="false">IF(A14613="","",INDEX(Assumptions!$B$16:$B$18,MATCH(C14613,Assumptions!$A$16:$A$18,0)))</f>
        <v/>
      </c>
      <c r="G14613" s="42" t="str">
        <f aca="false">IF(A14613="","",WORKDAY(B14613,F14613))</f>
        <v/>
      </c>
    </row>
    <row r="14614" customFormat="false" ht="15" hidden="false" customHeight="false" outlineLevel="0" collapsed="false">
      <c r="A14614" s="37"/>
      <c r="B14614" s="38"/>
      <c r="C14614" s="39"/>
      <c r="D14614" s="39"/>
      <c r="E14614" s="40"/>
      <c r="F14614" s="41" t="str">
        <f aca="false">IF(A14614="","",INDEX(Assumptions!$B$16:$B$18,MATCH(C14614,Assumptions!$A$16:$A$18,0)))</f>
        <v/>
      </c>
      <c r="G14614" s="42" t="str">
        <f aca="false">IF(A14614="","",WORKDAY(B14614,F14614))</f>
        <v/>
      </c>
    </row>
    <row r="14615" customFormat="false" ht="15" hidden="false" customHeight="false" outlineLevel="0" collapsed="false">
      <c r="A14615" s="37"/>
      <c r="B14615" s="38"/>
      <c r="C14615" s="39"/>
      <c r="D14615" s="39"/>
      <c r="E14615" s="40"/>
      <c r="F14615" s="41" t="str">
        <f aca="false">IF(A14615="","",INDEX(Assumptions!$B$16:$B$18,MATCH(C14615,Assumptions!$A$16:$A$18,0)))</f>
        <v/>
      </c>
      <c r="G14615" s="42" t="str">
        <f aca="false">IF(A14615="","",WORKDAY(B14615,F14615))</f>
        <v/>
      </c>
    </row>
    <row r="14616" customFormat="false" ht="15" hidden="false" customHeight="false" outlineLevel="0" collapsed="false">
      <c r="A14616" s="37"/>
      <c r="B14616" s="38"/>
      <c r="C14616" s="39"/>
      <c r="D14616" s="39"/>
      <c r="E14616" s="40"/>
      <c r="F14616" s="41" t="str">
        <f aca="false">IF(A14616="","",INDEX(Assumptions!$B$16:$B$18,MATCH(C14616,Assumptions!$A$16:$A$18,0)))</f>
        <v/>
      </c>
      <c r="G14616" s="42" t="str">
        <f aca="false">IF(A14616="","",WORKDAY(B14616,F14616))</f>
        <v/>
      </c>
    </row>
    <row r="14617" customFormat="false" ht="15" hidden="false" customHeight="false" outlineLevel="0" collapsed="false">
      <c r="A14617" s="37"/>
      <c r="B14617" s="38"/>
      <c r="C14617" s="39"/>
      <c r="D14617" s="39"/>
      <c r="E14617" s="40"/>
      <c r="F14617" s="41" t="str">
        <f aca="false">IF(A14617="","",INDEX(Assumptions!$B$16:$B$18,MATCH(C14617,Assumptions!$A$16:$A$18,0)))</f>
        <v/>
      </c>
      <c r="G14617" s="42" t="str">
        <f aca="false">IF(A14617="","",WORKDAY(B14617,F14617))</f>
        <v/>
      </c>
    </row>
    <row r="14618" customFormat="false" ht="15" hidden="false" customHeight="false" outlineLevel="0" collapsed="false">
      <c r="A14618" s="37"/>
      <c r="B14618" s="38"/>
      <c r="C14618" s="39"/>
      <c r="D14618" s="39"/>
      <c r="E14618" s="40"/>
      <c r="F14618" s="41" t="str">
        <f aca="false">IF(A14618="","",INDEX(Assumptions!$B$16:$B$18,MATCH(C14618,Assumptions!$A$16:$A$18,0)))</f>
        <v/>
      </c>
      <c r="G14618" s="42" t="str">
        <f aca="false">IF(A14618="","",WORKDAY(B14618,F14618))</f>
        <v/>
      </c>
    </row>
    <row r="14619" customFormat="false" ht="15" hidden="false" customHeight="false" outlineLevel="0" collapsed="false">
      <c r="A14619" s="37"/>
      <c r="B14619" s="38"/>
      <c r="C14619" s="39"/>
      <c r="D14619" s="39"/>
      <c r="E14619" s="40"/>
      <c r="F14619" s="41" t="str">
        <f aca="false">IF(A14619="","",INDEX(Assumptions!$B$16:$B$18,MATCH(C14619,Assumptions!$A$16:$A$18,0)))</f>
        <v/>
      </c>
      <c r="G14619" s="42" t="str">
        <f aca="false">IF(A14619="","",WORKDAY(B14619,F14619))</f>
        <v/>
      </c>
    </row>
    <row r="14620" customFormat="false" ht="15" hidden="false" customHeight="false" outlineLevel="0" collapsed="false">
      <c r="A14620" s="37"/>
      <c r="B14620" s="38"/>
      <c r="C14620" s="39"/>
      <c r="D14620" s="39"/>
      <c r="E14620" s="40"/>
      <c r="F14620" s="41" t="str">
        <f aca="false">IF(A14620="","",INDEX(Assumptions!$B$16:$B$18,MATCH(C14620,Assumptions!$A$16:$A$18,0)))</f>
        <v/>
      </c>
      <c r="G14620" s="42" t="str">
        <f aca="false">IF(A14620="","",WORKDAY(B14620,F14620))</f>
        <v/>
      </c>
    </row>
    <row r="14621" customFormat="false" ht="15" hidden="false" customHeight="false" outlineLevel="0" collapsed="false">
      <c r="A14621" s="37"/>
      <c r="B14621" s="38"/>
      <c r="C14621" s="39"/>
      <c r="D14621" s="39"/>
      <c r="E14621" s="40"/>
      <c r="F14621" s="41" t="str">
        <f aca="false">IF(A14621="","",INDEX(Assumptions!$B$16:$B$18,MATCH(C14621,Assumptions!$A$16:$A$18,0)))</f>
        <v/>
      </c>
      <c r="G14621" s="42" t="str">
        <f aca="false">IF(A14621="","",WORKDAY(B14621,F14621))</f>
        <v/>
      </c>
    </row>
    <row r="14622" customFormat="false" ht="15" hidden="false" customHeight="false" outlineLevel="0" collapsed="false">
      <c r="A14622" s="37"/>
      <c r="B14622" s="38"/>
      <c r="C14622" s="39"/>
      <c r="D14622" s="39"/>
      <c r="E14622" s="40"/>
      <c r="F14622" s="41" t="str">
        <f aca="false">IF(A14622="","",INDEX(Assumptions!$B$16:$B$18,MATCH(C14622,Assumptions!$A$16:$A$18,0)))</f>
        <v/>
      </c>
      <c r="G14622" s="42" t="str">
        <f aca="false">IF(A14622="","",WORKDAY(B14622,F14622))</f>
        <v/>
      </c>
    </row>
    <row r="14623" customFormat="false" ht="15" hidden="false" customHeight="false" outlineLevel="0" collapsed="false">
      <c r="A14623" s="37"/>
      <c r="B14623" s="38"/>
      <c r="C14623" s="39"/>
      <c r="D14623" s="39"/>
      <c r="E14623" s="40"/>
      <c r="F14623" s="41" t="str">
        <f aca="false">IF(A14623="","",INDEX(Assumptions!$B$16:$B$18,MATCH(C14623,Assumptions!$A$16:$A$18,0)))</f>
        <v/>
      </c>
      <c r="G14623" s="42" t="str">
        <f aca="false">IF(A14623="","",WORKDAY(B14623,F14623))</f>
        <v/>
      </c>
    </row>
    <row r="14624" customFormat="false" ht="15" hidden="false" customHeight="false" outlineLevel="0" collapsed="false">
      <c r="A14624" s="37"/>
      <c r="B14624" s="38"/>
      <c r="C14624" s="39"/>
      <c r="D14624" s="39"/>
      <c r="E14624" s="40"/>
      <c r="F14624" s="41" t="str">
        <f aca="false">IF(A14624="","",INDEX(Assumptions!$B$16:$B$18,MATCH(C14624,Assumptions!$A$16:$A$18,0)))</f>
        <v/>
      </c>
      <c r="G14624" s="42" t="str">
        <f aca="false">IF(A14624="","",WORKDAY(B14624,F14624))</f>
        <v/>
      </c>
    </row>
    <row r="14625" customFormat="false" ht="15" hidden="false" customHeight="false" outlineLevel="0" collapsed="false">
      <c r="A14625" s="37"/>
      <c r="B14625" s="38"/>
      <c r="C14625" s="39"/>
      <c r="D14625" s="39"/>
      <c r="E14625" s="40"/>
      <c r="F14625" s="41" t="str">
        <f aca="false">IF(A14625="","",INDEX(Assumptions!$B$16:$B$18,MATCH(C14625,Assumptions!$A$16:$A$18,0)))</f>
        <v/>
      </c>
      <c r="G14625" s="42" t="str">
        <f aca="false">IF(A14625="","",WORKDAY(B14625,F14625))</f>
        <v/>
      </c>
    </row>
    <row r="14626" customFormat="false" ht="15" hidden="false" customHeight="false" outlineLevel="0" collapsed="false">
      <c r="A14626" s="37"/>
      <c r="B14626" s="38"/>
      <c r="C14626" s="39"/>
      <c r="D14626" s="39"/>
      <c r="E14626" s="40"/>
      <c r="F14626" s="41" t="str">
        <f aca="false">IF(A14626="","",INDEX(Assumptions!$B$16:$B$18,MATCH(C14626,Assumptions!$A$16:$A$18,0)))</f>
        <v/>
      </c>
      <c r="G14626" s="42" t="str">
        <f aca="false">IF(A14626="","",WORKDAY(B14626,F14626))</f>
        <v/>
      </c>
    </row>
    <row r="14627" customFormat="false" ht="15" hidden="false" customHeight="false" outlineLevel="0" collapsed="false">
      <c r="A14627" s="37"/>
      <c r="B14627" s="38"/>
      <c r="C14627" s="39"/>
      <c r="D14627" s="39"/>
      <c r="E14627" s="40"/>
      <c r="F14627" s="41" t="str">
        <f aca="false">IF(A14627="","",INDEX(Assumptions!$B$16:$B$18,MATCH(C14627,Assumptions!$A$16:$A$18,0)))</f>
        <v/>
      </c>
      <c r="G14627" s="42" t="str">
        <f aca="false">IF(A14627="","",WORKDAY(B14627,F14627))</f>
        <v/>
      </c>
    </row>
    <row r="14628" customFormat="false" ht="15" hidden="false" customHeight="false" outlineLevel="0" collapsed="false">
      <c r="A14628" s="37"/>
      <c r="B14628" s="38"/>
      <c r="C14628" s="39"/>
      <c r="D14628" s="39"/>
      <c r="E14628" s="40"/>
      <c r="F14628" s="41" t="str">
        <f aca="false">IF(A14628="","",INDEX(Assumptions!$B$16:$B$18,MATCH(C14628,Assumptions!$A$16:$A$18,0)))</f>
        <v/>
      </c>
      <c r="G14628" s="42" t="str">
        <f aca="false">IF(A14628="","",WORKDAY(B14628,F14628))</f>
        <v/>
      </c>
    </row>
    <row r="14629" customFormat="false" ht="15" hidden="false" customHeight="false" outlineLevel="0" collapsed="false">
      <c r="A14629" s="37"/>
      <c r="B14629" s="38"/>
      <c r="C14629" s="39"/>
      <c r="D14629" s="39"/>
      <c r="E14629" s="40"/>
      <c r="F14629" s="41" t="str">
        <f aca="false">IF(A14629="","",INDEX(Assumptions!$B$16:$B$18,MATCH(C14629,Assumptions!$A$16:$A$18,0)))</f>
        <v/>
      </c>
      <c r="G14629" s="42" t="str">
        <f aca="false">IF(A14629="","",WORKDAY(B14629,F14629))</f>
        <v/>
      </c>
    </row>
    <row r="14630" customFormat="false" ht="15" hidden="false" customHeight="false" outlineLevel="0" collapsed="false">
      <c r="A14630" s="37"/>
      <c r="B14630" s="38"/>
      <c r="C14630" s="39"/>
      <c r="D14630" s="39"/>
      <c r="E14630" s="40"/>
      <c r="F14630" s="41" t="str">
        <f aca="false">IF(A14630="","",INDEX(Assumptions!$B$16:$B$18,MATCH(C14630,Assumptions!$A$16:$A$18,0)))</f>
        <v/>
      </c>
      <c r="G14630" s="42" t="str">
        <f aca="false">IF(A14630="","",WORKDAY(B14630,F14630))</f>
        <v/>
      </c>
    </row>
    <row r="14631" customFormat="false" ht="15" hidden="false" customHeight="false" outlineLevel="0" collapsed="false">
      <c r="A14631" s="37"/>
      <c r="B14631" s="38"/>
      <c r="C14631" s="39"/>
      <c r="D14631" s="39"/>
      <c r="E14631" s="40"/>
      <c r="F14631" s="41" t="str">
        <f aca="false">IF(A14631="","",INDEX(Assumptions!$B$16:$B$18,MATCH(C14631,Assumptions!$A$16:$A$18,0)))</f>
        <v/>
      </c>
      <c r="G14631" s="42" t="str">
        <f aca="false">IF(A14631="","",WORKDAY(B14631,F14631))</f>
        <v/>
      </c>
    </row>
    <row r="14632" customFormat="false" ht="15" hidden="false" customHeight="false" outlineLevel="0" collapsed="false">
      <c r="A14632" s="37"/>
      <c r="B14632" s="38"/>
      <c r="C14632" s="39"/>
      <c r="D14632" s="39"/>
      <c r="E14632" s="40"/>
      <c r="F14632" s="41" t="str">
        <f aca="false">IF(A14632="","",INDEX(Assumptions!$B$16:$B$18,MATCH(C14632,Assumptions!$A$16:$A$18,0)))</f>
        <v/>
      </c>
      <c r="G14632" s="42" t="str">
        <f aca="false">IF(A14632="","",WORKDAY(B14632,F14632))</f>
        <v/>
      </c>
    </row>
    <row r="14633" customFormat="false" ht="15" hidden="false" customHeight="false" outlineLevel="0" collapsed="false">
      <c r="A14633" s="37"/>
      <c r="B14633" s="38"/>
      <c r="C14633" s="39"/>
      <c r="D14633" s="39"/>
      <c r="E14633" s="40"/>
      <c r="F14633" s="41" t="str">
        <f aca="false">IF(A14633="","",INDEX(Assumptions!$B$16:$B$18,MATCH(C14633,Assumptions!$A$16:$A$18,0)))</f>
        <v/>
      </c>
      <c r="G14633" s="42" t="str">
        <f aca="false">IF(A14633="","",WORKDAY(B14633,F14633))</f>
        <v/>
      </c>
    </row>
    <row r="14634" customFormat="false" ht="15" hidden="false" customHeight="false" outlineLevel="0" collapsed="false">
      <c r="A14634" s="37"/>
      <c r="B14634" s="38"/>
      <c r="C14634" s="39"/>
      <c r="D14634" s="39"/>
      <c r="E14634" s="40"/>
      <c r="F14634" s="41" t="str">
        <f aca="false">IF(A14634="","",INDEX(Assumptions!$B$16:$B$18,MATCH(C14634,Assumptions!$A$16:$A$18,0)))</f>
        <v/>
      </c>
      <c r="G14634" s="42" t="str">
        <f aca="false">IF(A14634="","",WORKDAY(B14634,F14634))</f>
        <v/>
      </c>
    </row>
    <row r="14635" customFormat="false" ht="15" hidden="false" customHeight="false" outlineLevel="0" collapsed="false">
      <c r="A14635" s="37"/>
      <c r="B14635" s="38"/>
      <c r="C14635" s="39"/>
      <c r="D14635" s="39"/>
      <c r="E14635" s="40"/>
      <c r="F14635" s="41" t="str">
        <f aca="false">IF(A14635="","",INDEX(Assumptions!$B$16:$B$18,MATCH(C14635,Assumptions!$A$16:$A$18,0)))</f>
        <v/>
      </c>
      <c r="G14635" s="42" t="str">
        <f aca="false">IF(A14635="","",WORKDAY(B14635,F14635))</f>
        <v/>
      </c>
    </row>
    <row r="14636" customFormat="false" ht="15" hidden="false" customHeight="false" outlineLevel="0" collapsed="false">
      <c r="A14636" s="37"/>
      <c r="B14636" s="38"/>
      <c r="C14636" s="39"/>
      <c r="D14636" s="39"/>
      <c r="E14636" s="40"/>
      <c r="F14636" s="41" t="str">
        <f aca="false">IF(A14636="","",INDEX(Assumptions!$B$16:$B$18,MATCH(C14636,Assumptions!$A$16:$A$18,0)))</f>
        <v/>
      </c>
      <c r="G14636" s="42" t="str">
        <f aca="false">IF(A14636="","",WORKDAY(B14636,F14636))</f>
        <v/>
      </c>
    </row>
    <row r="14637" customFormat="false" ht="15" hidden="false" customHeight="false" outlineLevel="0" collapsed="false">
      <c r="A14637" s="37"/>
      <c r="B14637" s="38"/>
      <c r="C14637" s="39"/>
      <c r="D14637" s="39"/>
      <c r="E14637" s="40"/>
      <c r="F14637" s="41" t="str">
        <f aca="false">IF(A14637="","",INDEX(Assumptions!$B$16:$B$18,MATCH(C14637,Assumptions!$A$16:$A$18,0)))</f>
        <v/>
      </c>
      <c r="G14637" s="42" t="str">
        <f aca="false">IF(A14637="","",WORKDAY(B14637,F14637))</f>
        <v/>
      </c>
    </row>
    <row r="14638" customFormat="false" ht="15" hidden="false" customHeight="false" outlineLevel="0" collapsed="false">
      <c r="A14638" s="37"/>
      <c r="B14638" s="38"/>
      <c r="C14638" s="39"/>
      <c r="D14638" s="39"/>
      <c r="E14638" s="40"/>
      <c r="F14638" s="41" t="str">
        <f aca="false">IF(A14638="","",INDEX(Assumptions!$B$16:$B$18,MATCH(C14638,Assumptions!$A$16:$A$18,0)))</f>
        <v/>
      </c>
      <c r="G14638" s="42" t="str">
        <f aca="false">IF(A14638="","",WORKDAY(B14638,F14638))</f>
        <v/>
      </c>
    </row>
    <row r="14639" customFormat="false" ht="15" hidden="false" customHeight="false" outlineLevel="0" collapsed="false">
      <c r="A14639" s="37"/>
      <c r="B14639" s="38"/>
      <c r="C14639" s="39"/>
      <c r="D14639" s="39"/>
      <c r="E14639" s="40"/>
      <c r="F14639" s="41" t="str">
        <f aca="false">IF(A14639="","",INDEX(Assumptions!$B$16:$B$18,MATCH(C14639,Assumptions!$A$16:$A$18,0)))</f>
        <v/>
      </c>
      <c r="G14639" s="42" t="str">
        <f aca="false">IF(A14639="","",WORKDAY(B14639,F14639))</f>
        <v/>
      </c>
    </row>
    <row r="14640" customFormat="false" ht="15" hidden="false" customHeight="false" outlineLevel="0" collapsed="false">
      <c r="A14640" s="37"/>
      <c r="B14640" s="38"/>
      <c r="C14640" s="39"/>
      <c r="D14640" s="39"/>
      <c r="E14640" s="40"/>
      <c r="F14640" s="41" t="str">
        <f aca="false">IF(A14640="","",INDEX(Assumptions!$B$16:$B$18,MATCH(C14640,Assumptions!$A$16:$A$18,0)))</f>
        <v/>
      </c>
      <c r="G14640" s="42" t="str">
        <f aca="false">IF(A14640="","",WORKDAY(B14640,F14640))</f>
        <v/>
      </c>
    </row>
    <row r="14641" customFormat="false" ht="15" hidden="false" customHeight="false" outlineLevel="0" collapsed="false">
      <c r="A14641" s="37"/>
      <c r="B14641" s="38"/>
      <c r="C14641" s="39"/>
      <c r="D14641" s="39"/>
      <c r="E14641" s="40"/>
      <c r="F14641" s="41" t="str">
        <f aca="false">IF(A14641="","",INDEX(Assumptions!$B$16:$B$18,MATCH(C14641,Assumptions!$A$16:$A$18,0)))</f>
        <v/>
      </c>
      <c r="G14641" s="42" t="str">
        <f aca="false">IF(A14641="","",WORKDAY(B14641,F14641))</f>
        <v/>
      </c>
    </row>
    <row r="14642" customFormat="false" ht="15" hidden="false" customHeight="false" outlineLevel="0" collapsed="false">
      <c r="A14642" s="37"/>
      <c r="B14642" s="38"/>
      <c r="C14642" s="39"/>
      <c r="D14642" s="39"/>
      <c r="E14642" s="40"/>
      <c r="F14642" s="41" t="str">
        <f aca="false">IF(A14642="","",INDEX(Assumptions!$B$16:$B$18,MATCH(C14642,Assumptions!$A$16:$A$18,0)))</f>
        <v/>
      </c>
      <c r="G14642" s="42" t="str">
        <f aca="false">IF(A14642="","",WORKDAY(B14642,F14642))</f>
        <v/>
      </c>
    </row>
    <row r="14643" customFormat="false" ht="15" hidden="false" customHeight="false" outlineLevel="0" collapsed="false">
      <c r="A14643" s="37"/>
      <c r="B14643" s="38"/>
      <c r="C14643" s="39"/>
      <c r="D14643" s="39"/>
      <c r="E14643" s="40"/>
      <c r="F14643" s="41" t="str">
        <f aca="false">IF(A14643="","",INDEX(Assumptions!$B$16:$B$18,MATCH(C14643,Assumptions!$A$16:$A$18,0)))</f>
        <v/>
      </c>
      <c r="G14643" s="42" t="str">
        <f aca="false">IF(A14643="","",WORKDAY(B14643,F14643))</f>
        <v/>
      </c>
    </row>
    <row r="14644" customFormat="false" ht="15" hidden="false" customHeight="false" outlineLevel="0" collapsed="false">
      <c r="A14644" s="37"/>
      <c r="B14644" s="38"/>
      <c r="C14644" s="39"/>
      <c r="D14644" s="39"/>
      <c r="E14644" s="40"/>
      <c r="F14644" s="41" t="str">
        <f aca="false">IF(A14644="","",INDEX(Assumptions!$B$16:$B$18,MATCH(C14644,Assumptions!$A$16:$A$18,0)))</f>
        <v/>
      </c>
      <c r="G14644" s="42" t="str">
        <f aca="false">IF(A14644="","",WORKDAY(B14644,F14644))</f>
        <v/>
      </c>
    </row>
    <row r="14645" customFormat="false" ht="15" hidden="false" customHeight="false" outlineLevel="0" collapsed="false">
      <c r="A14645" s="37"/>
      <c r="B14645" s="38"/>
      <c r="C14645" s="39"/>
      <c r="D14645" s="39"/>
      <c r="E14645" s="40"/>
      <c r="F14645" s="41" t="str">
        <f aca="false">IF(A14645="","",INDEX(Assumptions!$B$16:$B$18,MATCH(C14645,Assumptions!$A$16:$A$18,0)))</f>
        <v/>
      </c>
      <c r="G14645" s="42" t="str">
        <f aca="false">IF(A14645="","",WORKDAY(B14645,F14645))</f>
        <v/>
      </c>
    </row>
    <row r="14646" customFormat="false" ht="15" hidden="false" customHeight="false" outlineLevel="0" collapsed="false">
      <c r="A14646" s="37"/>
      <c r="B14646" s="38"/>
      <c r="C14646" s="39"/>
      <c r="D14646" s="39"/>
      <c r="E14646" s="40"/>
      <c r="F14646" s="41" t="str">
        <f aca="false">IF(A14646="","",INDEX(Assumptions!$B$16:$B$18,MATCH(C14646,Assumptions!$A$16:$A$18,0)))</f>
        <v/>
      </c>
      <c r="G14646" s="42" t="str">
        <f aca="false">IF(A14646="","",WORKDAY(B14646,F14646))</f>
        <v/>
      </c>
    </row>
    <row r="14647" customFormat="false" ht="15" hidden="false" customHeight="false" outlineLevel="0" collapsed="false">
      <c r="A14647" s="37"/>
      <c r="B14647" s="38"/>
      <c r="C14647" s="39"/>
      <c r="D14647" s="39"/>
      <c r="E14647" s="40"/>
      <c r="F14647" s="41" t="str">
        <f aca="false">IF(A14647="","",INDEX(Assumptions!$B$16:$B$18,MATCH(C14647,Assumptions!$A$16:$A$18,0)))</f>
        <v/>
      </c>
      <c r="G14647" s="42" t="str">
        <f aca="false">IF(A14647="","",WORKDAY(B14647,F14647))</f>
        <v/>
      </c>
    </row>
    <row r="14648" customFormat="false" ht="15" hidden="false" customHeight="false" outlineLevel="0" collapsed="false">
      <c r="A14648" s="37"/>
      <c r="B14648" s="38"/>
      <c r="C14648" s="39"/>
      <c r="D14648" s="39"/>
      <c r="E14648" s="40"/>
      <c r="F14648" s="41" t="str">
        <f aca="false">IF(A14648="","",INDEX(Assumptions!$B$16:$B$18,MATCH(C14648,Assumptions!$A$16:$A$18,0)))</f>
        <v/>
      </c>
      <c r="G14648" s="42" t="str">
        <f aca="false">IF(A14648="","",WORKDAY(B14648,F14648))</f>
        <v/>
      </c>
    </row>
    <row r="14649" customFormat="false" ht="15" hidden="false" customHeight="false" outlineLevel="0" collapsed="false">
      <c r="A14649" s="37"/>
      <c r="B14649" s="38"/>
      <c r="C14649" s="39"/>
      <c r="D14649" s="39"/>
      <c r="E14649" s="40"/>
      <c r="F14649" s="41" t="str">
        <f aca="false">IF(A14649="","",INDEX(Assumptions!$B$16:$B$18,MATCH(C14649,Assumptions!$A$16:$A$18,0)))</f>
        <v/>
      </c>
      <c r="G14649" s="42" t="str">
        <f aca="false">IF(A14649="","",WORKDAY(B14649,F14649))</f>
        <v/>
      </c>
    </row>
    <row r="14650" customFormat="false" ht="15" hidden="false" customHeight="false" outlineLevel="0" collapsed="false">
      <c r="A14650" s="37"/>
      <c r="B14650" s="38"/>
      <c r="C14650" s="39"/>
      <c r="D14650" s="39"/>
      <c r="E14650" s="40"/>
      <c r="F14650" s="41" t="str">
        <f aca="false">IF(A14650="","",INDEX(Assumptions!$B$16:$B$18,MATCH(C14650,Assumptions!$A$16:$A$18,0)))</f>
        <v/>
      </c>
      <c r="G14650" s="42" t="str">
        <f aca="false">IF(A14650="","",WORKDAY(B14650,F14650))</f>
        <v/>
      </c>
    </row>
    <row r="14651" customFormat="false" ht="15" hidden="false" customHeight="false" outlineLevel="0" collapsed="false">
      <c r="A14651" s="37"/>
      <c r="B14651" s="38"/>
      <c r="C14651" s="39"/>
      <c r="D14651" s="39"/>
      <c r="E14651" s="40"/>
      <c r="F14651" s="41" t="str">
        <f aca="false">IF(A14651="","",INDEX(Assumptions!$B$16:$B$18,MATCH(C14651,Assumptions!$A$16:$A$18,0)))</f>
        <v/>
      </c>
      <c r="G14651" s="42" t="str">
        <f aca="false">IF(A14651="","",WORKDAY(B14651,F14651))</f>
        <v/>
      </c>
    </row>
    <row r="14652" customFormat="false" ht="15" hidden="false" customHeight="false" outlineLevel="0" collapsed="false">
      <c r="A14652" s="37"/>
      <c r="B14652" s="38"/>
      <c r="C14652" s="39"/>
      <c r="D14652" s="39"/>
      <c r="E14652" s="40"/>
      <c r="F14652" s="41" t="str">
        <f aca="false">IF(A14652="","",INDEX(Assumptions!$B$16:$B$18,MATCH(C14652,Assumptions!$A$16:$A$18,0)))</f>
        <v/>
      </c>
      <c r="G14652" s="42" t="str">
        <f aca="false">IF(A14652="","",WORKDAY(B14652,F14652))</f>
        <v/>
      </c>
    </row>
    <row r="14653" customFormat="false" ht="15" hidden="false" customHeight="false" outlineLevel="0" collapsed="false">
      <c r="A14653" s="37"/>
      <c r="B14653" s="38"/>
      <c r="C14653" s="39"/>
      <c r="D14653" s="39"/>
      <c r="E14653" s="40"/>
      <c r="F14653" s="41" t="str">
        <f aca="false">IF(A14653="","",INDEX(Assumptions!$B$16:$B$18,MATCH(C14653,Assumptions!$A$16:$A$18,0)))</f>
        <v/>
      </c>
      <c r="G14653" s="42" t="str">
        <f aca="false">IF(A14653="","",WORKDAY(B14653,F14653))</f>
        <v/>
      </c>
    </row>
    <row r="14654" customFormat="false" ht="15" hidden="false" customHeight="false" outlineLevel="0" collapsed="false">
      <c r="A14654" s="37"/>
      <c r="B14654" s="38"/>
      <c r="C14654" s="39"/>
      <c r="D14654" s="39"/>
      <c r="E14654" s="40"/>
      <c r="F14654" s="41" t="str">
        <f aca="false">IF(A14654="","",INDEX(Assumptions!$B$16:$B$18,MATCH(C14654,Assumptions!$A$16:$A$18,0)))</f>
        <v/>
      </c>
      <c r="G14654" s="42" t="str">
        <f aca="false">IF(A14654="","",WORKDAY(B14654,F14654))</f>
        <v/>
      </c>
    </row>
    <row r="14655" customFormat="false" ht="15" hidden="false" customHeight="false" outlineLevel="0" collapsed="false">
      <c r="A14655" s="37"/>
      <c r="B14655" s="38"/>
      <c r="C14655" s="39"/>
      <c r="D14655" s="39"/>
      <c r="E14655" s="40"/>
      <c r="F14655" s="41" t="str">
        <f aca="false">IF(A14655="","",INDEX(Assumptions!$B$16:$B$18,MATCH(C14655,Assumptions!$A$16:$A$18,0)))</f>
        <v/>
      </c>
      <c r="G14655" s="42" t="str">
        <f aca="false">IF(A14655="","",WORKDAY(B14655,F14655))</f>
        <v/>
      </c>
    </row>
    <row r="14656" customFormat="false" ht="15" hidden="false" customHeight="false" outlineLevel="0" collapsed="false">
      <c r="A14656" s="37"/>
      <c r="B14656" s="38"/>
      <c r="C14656" s="39"/>
      <c r="D14656" s="39"/>
      <c r="E14656" s="40"/>
      <c r="F14656" s="41" t="str">
        <f aca="false">IF(A14656="","",INDEX(Assumptions!$B$16:$B$18,MATCH(C14656,Assumptions!$A$16:$A$18,0)))</f>
        <v/>
      </c>
      <c r="G14656" s="42" t="str">
        <f aca="false">IF(A14656="","",WORKDAY(B14656,F14656))</f>
        <v/>
      </c>
    </row>
    <row r="14657" customFormat="false" ht="15" hidden="false" customHeight="false" outlineLevel="0" collapsed="false">
      <c r="A14657" s="37"/>
      <c r="B14657" s="38"/>
      <c r="C14657" s="39"/>
      <c r="D14657" s="39"/>
      <c r="E14657" s="40"/>
      <c r="F14657" s="41" t="str">
        <f aca="false">IF(A14657="","",INDEX(Assumptions!$B$16:$B$18,MATCH(C14657,Assumptions!$A$16:$A$18,0)))</f>
        <v/>
      </c>
      <c r="G14657" s="42" t="str">
        <f aca="false">IF(A14657="","",WORKDAY(B14657,F14657))</f>
        <v/>
      </c>
    </row>
    <row r="14658" customFormat="false" ht="15" hidden="false" customHeight="false" outlineLevel="0" collapsed="false">
      <c r="A14658" s="37"/>
      <c r="B14658" s="38"/>
      <c r="C14658" s="39"/>
      <c r="D14658" s="39"/>
      <c r="E14658" s="40"/>
      <c r="F14658" s="41" t="str">
        <f aca="false">IF(A14658="","",INDEX(Assumptions!$B$16:$B$18,MATCH(C14658,Assumptions!$A$16:$A$18,0)))</f>
        <v/>
      </c>
      <c r="G14658" s="42" t="str">
        <f aca="false">IF(A14658="","",WORKDAY(B14658,F14658))</f>
        <v/>
      </c>
    </row>
    <row r="14659" customFormat="false" ht="15" hidden="false" customHeight="false" outlineLevel="0" collapsed="false">
      <c r="A14659" s="37"/>
      <c r="B14659" s="38"/>
      <c r="C14659" s="39"/>
      <c r="D14659" s="39"/>
      <c r="E14659" s="40"/>
      <c r="F14659" s="41" t="str">
        <f aca="false">IF(A14659="","",INDEX(Assumptions!$B$16:$B$18,MATCH(C14659,Assumptions!$A$16:$A$18,0)))</f>
        <v/>
      </c>
      <c r="G14659" s="42" t="str">
        <f aca="false">IF(A14659="","",WORKDAY(B14659,F14659))</f>
        <v/>
      </c>
    </row>
    <row r="14660" customFormat="false" ht="15" hidden="false" customHeight="false" outlineLevel="0" collapsed="false">
      <c r="A14660" s="37"/>
      <c r="B14660" s="38"/>
      <c r="C14660" s="39"/>
      <c r="D14660" s="39"/>
      <c r="E14660" s="40"/>
      <c r="F14660" s="41" t="str">
        <f aca="false">IF(A14660="","",INDEX(Assumptions!$B$16:$B$18,MATCH(C14660,Assumptions!$A$16:$A$18,0)))</f>
        <v/>
      </c>
      <c r="G14660" s="42" t="str">
        <f aca="false">IF(A14660="","",WORKDAY(B14660,F14660))</f>
        <v/>
      </c>
    </row>
    <row r="14661" customFormat="false" ht="15" hidden="false" customHeight="false" outlineLevel="0" collapsed="false">
      <c r="A14661" s="37"/>
      <c r="B14661" s="38"/>
      <c r="C14661" s="39"/>
      <c r="D14661" s="39"/>
      <c r="E14661" s="40"/>
      <c r="F14661" s="41" t="str">
        <f aca="false">IF(A14661="","",INDEX(Assumptions!$B$16:$B$18,MATCH(C14661,Assumptions!$A$16:$A$18,0)))</f>
        <v/>
      </c>
      <c r="G14661" s="42" t="str">
        <f aca="false">IF(A14661="","",WORKDAY(B14661,F14661))</f>
        <v/>
      </c>
    </row>
    <row r="14662" customFormat="false" ht="15" hidden="false" customHeight="false" outlineLevel="0" collapsed="false">
      <c r="A14662" s="37"/>
      <c r="B14662" s="38"/>
      <c r="C14662" s="39"/>
      <c r="D14662" s="39"/>
      <c r="E14662" s="40"/>
      <c r="F14662" s="41" t="str">
        <f aca="false">IF(A14662="","",INDEX(Assumptions!$B$16:$B$18,MATCH(C14662,Assumptions!$A$16:$A$18,0)))</f>
        <v/>
      </c>
      <c r="G14662" s="42" t="str">
        <f aca="false">IF(A14662="","",WORKDAY(B14662,F14662))</f>
        <v/>
      </c>
    </row>
    <row r="14663" customFormat="false" ht="15" hidden="false" customHeight="false" outlineLevel="0" collapsed="false">
      <c r="A14663" s="37"/>
      <c r="B14663" s="38"/>
      <c r="C14663" s="39"/>
      <c r="D14663" s="39"/>
      <c r="E14663" s="40"/>
      <c r="F14663" s="41" t="str">
        <f aca="false">IF(A14663="","",INDEX(Assumptions!$B$16:$B$18,MATCH(C14663,Assumptions!$A$16:$A$18,0)))</f>
        <v/>
      </c>
      <c r="G14663" s="42" t="str">
        <f aca="false">IF(A14663="","",WORKDAY(B14663,F14663))</f>
        <v/>
      </c>
    </row>
    <row r="14664" customFormat="false" ht="15" hidden="false" customHeight="false" outlineLevel="0" collapsed="false">
      <c r="A14664" s="37"/>
      <c r="B14664" s="38"/>
      <c r="C14664" s="39"/>
      <c r="D14664" s="39"/>
      <c r="E14664" s="40"/>
      <c r="F14664" s="41" t="str">
        <f aca="false">IF(A14664="","",INDEX(Assumptions!$B$16:$B$18,MATCH(C14664,Assumptions!$A$16:$A$18,0)))</f>
        <v/>
      </c>
      <c r="G14664" s="42" t="str">
        <f aca="false">IF(A14664="","",WORKDAY(B14664,F14664))</f>
        <v/>
      </c>
    </row>
    <row r="14665" customFormat="false" ht="15" hidden="false" customHeight="false" outlineLevel="0" collapsed="false">
      <c r="A14665" s="37"/>
      <c r="B14665" s="38"/>
      <c r="C14665" s="39"/>
      <c r="D14665" s="39"/>
      <c r="E14665" s="40"/>
      <c r="F14665" s="41" t="str">
        <f aca="false">IF(A14665="","",INDEX(Assumptions!$B$16:$B$18,MATCH(C14665,Assumptions!$A$16:$A$18,0)))</f>
        <v/>
      </c>
      <c r="G14665" s="42" t="str">
        <f aca="false">IF(A14665="","",WORKDAY(B14665,F14665))</f>
        <v/>
      </c>
    </row>
    <row r="14666" customFormat="false" ht="15" hidden="false" customHeight="false" outlineLevel="0" collapsed="false">
      <c r="A14666" s="37"/>
      <c r="B14666" s="38"/>
      <c r="C14666" s="39"/>
      <c r="D14666" s="39"/>
      <c r="E14666" s="40"/>
      <c r="F14666" s="41" t="str">
        <f aca="false">IF(A14666="","",INDEX(Assumptions!$B$16:$B$18,MATCH(C14666,Assumptions!$A$16:$A$18,0)))</f>
        <v/>
      </c>
      <c r="G14666" s="42" t="str">
        <f aca="false">IF(A14666="","",WORKDAY(B14666,F14666))</f>
        <v/>
      </c>
    </row>
    <row r="14667" customFormat="false" ht="15" hidden="false" customHeight="false" outlineLevel="0" collapsed="false">
      <c r="A14667" s="37"/>
      <c r="B14667" s="38"/>
      <c r="C14667" s="39"/>
      <c r="D14667" s="39"/>
      <c r="E14667" s="40"/>
      <c r="F14667" s="41" t="str">
        <f aca="false">IF(A14667="","",INDEX(Assumptions!$B$16:$B$18,MATCH(C14667,Assumptions!$A$16:$A$18,0)))</f>
        <v/>
      </c>
      <c r="G14667" s="42" t="str">
        <f aca="false">IF(A14667="","",WORKDAY(B14667,F14667))</f>
        <v/>
      </c>
    </row>
    <row r="14668" customFormat="false" ht="15" hidden="false" customHeight="false" outlineLevel="0" collapsed="false">
      <c r="A14668" s="37"/>
      <c r="B14668" s="38"/>
      <c r="C14668" s="39"/>
      <c r="D14668" s="39"/>
      <c r="E14668" s="40"/>
      <c r="F14668" s="41" t="str">
        <f aca="false">IF(A14668="","",INDEX(Assumptions!$B$16:$B$18,MATCH(C14668,Assumptions!$A$16:$A$18,0)))</f>
        <v/>
      </c>
      <c r="G14668" s="42" t="str">
        <f aca="false">IF(A14668="","",WORKDAY(B14668,F14668))</f>
        <v/>
      </c>
    </row>
    <row r="14669" customFormat="false" ht="15" hidden="false" customHeight="false" outlineLevel="0" collapsed="false">
      <c r="A14669" s="37"/>
      <c r="B14669" s="38"/>
      <c r="C14669" s="39"/>
      <c r="D14669" s="39"/>
      <c r="E14669" s="40"/>
      <c r="F14669" s="41" t="str">
        <f aca="false">IF(A14669="","",INDEX(Assumptions!$B$16:$B$18,MATCH(C14669,Assumptions!$A$16:$A$18,0)))</f>
        <v/>
      </c>
      <c r="G14669" s="42" t="str">
        <f aca="false">IF(A14669="","",WORKDAY(B14669,F14669))</f>
        <v/>
      </c>
    </row>
    <row r="14670" customFormat="false" ht="15" hidden="false" customHeight="false" outlineLevel="0" collapsed="false">
      <c r="A14670" s="37"/>
      <c r="B14670" s="38"/>
      <c r="C14670" s="39"/>
      <c r="D14670" s="39"/>
      <c r="E14670" s="40"/>
      <c r="F14670" s="41" t="str">
        <f aca="false">IF(A14670="","",INDEX(Assumptions!$B$16:$B$18,MATCH(C14670,Assumptions!$A$16:$A$18,0)))</f>
        <v/>
      </c>
      <c r="G14670" s="42" t="str">
        <f aca="false">IF(A14670="","",WORKDAY(B14670,F14670))</f>
        <v/>
      </c>
    </row>
    <row r="14671" customFormat="false" ht="15" hidden="false" customHeight="false" outlineLevel="0" collapsed="false">
      <c r="A14671" s="37"/>
      <c r="B14671" s="38"/>
      <c r="C14671" s="39"/>
      <c r="D14671" s="39"/>
      <c r="E14671" s="40"/>
      <c r="F14671" s="41" t="str">
        <f aca="false">IF(A14671="","",INDEX(Assumptions!$B$16:$B$18,MATCH(C14671,Assumptions!$A$16:$A$18,0)))</f>
        <v/>
      </c>
      <c r="G14671" s="42" t="str">
        <f aca="false">IF(A14671="","",WORKDAY(B14671,F14671))</f>
        <v/>
      </c>
    </row>
    <row r="14672" customFormat="false" ht="15" hidden="false" customHeight="false" outlineLevel="0" collapsed="false">
      <c r="A14672" s="37"/>
      <c r="B14672" s="38"/>
      <c r="C14672" s="39"/>
      <c r="D14672" s="39"/>
      <c r="E14672" s="40"/>
      <c r="F14672" s="41" t="str">
        <f aca="false">IF(A14672="","",INDEX(Assumptions!$B$16:$B$18,MATCH(C14672,Assumptions!$A$16:$A$18,0)))</f>
        <v/>
      </c>
      <c r="G14672" s="42" t="str">
        <f aca="false">IF(A14672="","",WORKDAY(B14672,F14672))</f>
        <v/>
      </c>
    </row>
    <row r="14673" customFormat="false" ht="15" hidden="false" customHeight="false" outlineLevel="0" collapsed="false">
      <c r="A14673" s="37"/>
      <c r="B14673" s="38"/>
      <c r="C14673" s="39"/>
      <c r="D14673" s="39"/>
      <c r="E14673" s="40"/>
      <c r="F14673" s="41" t="str">
        <f aca="false">IF(A14673="","",INDEX(Assumptions!$B$16:$B$18,MATCH(C14673,Assumptions!$A$16:$A$18,0)))</f>
        <v/>
      </c>
      <c r="G14673" s="42" t="str">
        <f aca="false">IF(A14673="","",WORKDAY(B14673,F14673))</f>
        <v/>
      </c>
    </row>
    <row r="14674" customFormat="false" ht="15" hidden="false" customHeight="false" outlineLevel="0" collapsed="false">
      <c r="A14674" s="37"/>
      <c r="B14674" s="38"/>
      <c r="C14674" s="39"/>
      <c r="D14674" s="39"/>
      <c r="E14674" s="40"/>
      <c r="F14674" s="41" t="str">
        <f aca="false">IF(A14674="","",INDEX(Assumptions!$B$16:$B$18,MATCH(C14674,Assumptions!$A$16:$A$18,0)))</f>
        <v/>
      </c>
      <c r="G14674" s="42" t="str">
        <f aca="false">IF(A14674="","",WORKDAY(B14674,F14674))</f>
        <v/>
      </c>
    </row>
    <row r="14675" customFormat="false" ht="15" hidden="false" customHeight="false" outlineLevel="0" collapsed="false">
      <c r="A14675" s="37"/>
      <c r="B14675" s="38"/>
      <c r="C14675" s="39"/>
      <c r="D14675" s="39"/>
      <c r="E14675" s="40"/>
      <c r="F14675" s="41" t="str">
        <f aca="false">IF(A14675="","",INDEX(Assumptions!$B$16:$B$18,MATCH(C14675,Assumptions!$A$16:$A$18,0)))</f>
        <v/>
      </c>
      <c r="G14675" s="42" t="str">
        <f aca="false">IF(A14675="","",WORKDAY(B14675,F14675))</f>
        <v/>
      </c>
    </row>
    <row r="14676" customFormat="false" ht="15" hidden="false" customHeight="false" outlineLevel="0" collapsed="false">
      <c r="A14676" s="37"/>
      <c r="B14676" s="38"/>
      <c r="C14676" s="39"/>
      <c r="D14676" s="39"/>
      <c r="E14676" s="40"/>
      <c r="F14676" s="41" t="str">
        <f aca="false">IF(A14676="","",INDEX(Assumptions!$B$16:$B$18,MATCH(C14676,Assumptions!$A$16:$A$18,0)))</f>
        <v/>
      </c>
      <c r="G14676" s="42" t="str">
        <f aca="false">IF(A14676="","",WORKDAY(B14676,F14676))</f>
        <v/>
      </c>
    </row>
    <row r="14677" customFormat="false" ht="15" hidden="false" customHeight="false" outlineLevel="0" collapsed="false">
      <c r="A14677" s="37"/>
      <c r="B14677" s="38"/>
      <c r="C14677" s="39"/>
      <c r="D14677" s="39"/>
      <c r="E14677" s="40"/>
      <c r="F14677" s="41" t="str">
        <f aca="false">IF(A14677="","",INDEX(Assumptions!$B$16:$B$18,MATCH(C14677,Assumptions!$A$16:$A$18,0)))</f>
        <v/>
      </c>
      <c r="G14677" s="42" t="str">
        <f aca="false">IF(A14677="","",WORKDAY(B14677,F14677))</f>
        <v/>
      </c>
    </row>
    <row r="14678" customFormat="false" ht="15" hidden="false" customHeight="false" outlineLevel="0" collapsed="false">
      <c r="A14678" s="37"/>
      <c r="B14678" s="38"/>
      <c r="C14678" s="39"/>
      <c r="D14678" s="39"/>
      <c r="E14678" s="40"/>
      <c r="F14678" s="41" t="str">
        <f aca="false">IF(A14678="","",INDEX(Assumptions!$B$16:$B$18,MATCH(C14678,Assumptions!$A$16:$A$18,0)))</f>
        <v/>
      </c>
      <c r="G14678" s="42" t="str">
        <f aca="false">IF(A14678="","",WORKDAY(B14678,F14678))</f>
        <v/>
      </c>
    </row>
    <row r="14679" customFormat="false" ht="15" hidden="false" customHeight="false" outlineLevel="0" collapsed="false">
      <c r="A14679" s="37"/>
      <c r="B14679" s="38"/>
      <c r="C14679" s="39"/>
      <c r="D14679" s="39"/>
      <c r="E14679" s="40"/>
      <c r="F14679" s="41" t="str">
        <f aca="false">IF(A14679="","",INDEX(Assumptions!$B$16:$B$18,MATCH(C14679,Assumptions!$A$16:$A$18,0)))</f>
        <v/>
      </c>
      <c r="G14679" s="42" t="str">
        <f aca="false">IF(A14679="","",WORKDAY(B14679,F14679))</f>
        <v/>
      </c>
    </row>
    <row r="14680" customFormat="false" ht="15" hidden="false" customHeight="false" outlineLevel="0" collapsed="false">
      <c r="A14680" s="37"/>
      <c r="B14680" s="38"/>
      <c r="C14680" s="39"/>
      <c r="D14680" s="39"/>
      <c r="E14680" s="40"/>
      <c r="F14680" s="41" t="str">
        <f aca="false">IF(A14680="","",INDEX(Assumptions!$B$16:$B$18,MATCH(C14680,Assumptions!$A$16:$A$18,0)))</f>
        <v/>
      </c>
      <c r="G14680" s="42" t="str">
        <f aca="false">IF(A14680="","",WORKDAY(B14680,F14680))</f>
        <v/>
      </c>
    </row>
    <row r="14681" customFormat="false" ht="15" hidden="false" customHeight="false" outlineLevel="0" collapsed="false">
      <c r="A14681" s="37"/>
      <c r="B14681" s="38"/>
      <c r="C14681" s="39"/>
      <c r="D14681" s="39"/>
      <c r="E14681" s="40"/>
      <c r="F14681" s="41" t="str">
        <f aca="false">IF(A14681="","",INDEX(Assumptions!$B$16:$B$18,MATCH(C14681,Assumptions!$A$16:$A$18,0)))</f>
        <v/>
      </c>
      <c r="G14681" s="42" t="str">
        <f aca="false">IF(A14681="","",WORKDAY(B14681,F14681))</f>
        <v/>
      </c>
    </row>
    <row r="14682" customFormat="false" ht="15" hidden="false" customHeight="false" outlineLevel="0" collapsed="false">
      <c r="A14682" s="37"/>
      <c r="B14682" s="38"/>
      <c r="C14682" s="39"/>
      <c r="D14682" s="39"/>
      <c r="E14682" s="40"/>
      <c r="F14682" s="41" t="str">
        <f aca="false">IF(A14682="","",INDEX(Assumptions!$B$16:$B$18,MATCH(C14682,Assumptions!$A$16:$A$18,0)))</f>
        <v/>
      </c>
      <c r="G14682" s="42" t="str">
        <f aca="false">IF(A14682="","",WORKDAY(B14682,F14682))</f>
        <v/>
      </c>
    </row>
    <row r="14683" customFormat="false" ht="15" hidden="false" customHeight="false" outlineLevel="0" collapsed="false">
      <c r="A14683" s="37"/>
      <c r="B14683" s="38"/>
      <c r="C14683" s="39"/>
      <c r="D14683" s="39"/>
      <c r="E14683" s="40"/>
      <c r="F14683" s="41" t="str">
        <f aca="false">IF(A14683="","",INDEX(Assumptions!$B$16:$B$18,MATCH(C14683,Assumptions!$A$16:$A$18,0)))</f>
        <v/>
      </c>
      <c r="G14683" s="42" t="str">
        <f aca="false">IF(A14683="","",WORKDAY(B14683,F14683))</f>
        <v/>
      </c>
    </row>
    <row r="14684" customFormat="false" ht="15" hidden="false" customHeight="false" outlineLevel="0" collapsed="false">
      <c r="A14684" s="37"/>
      <c r="B14684" s="38"/>
      <c r="C14684" s="39"/>
      <c r="D14684" s="39"/>
      <c r="E14684" s="40"/>
      <c r="F14684" s="41" t="str">
        <f aca="false">IF(A14684="","",INDEX(Assumptions!$B$16:$B$18,MATCH(C14684,Assumptions!$A$16:$A$18,0)))</f>
        <v/>
      </c>
      <c r="G14684" s="42" t="str">
        <f aca="false">IF(A14684="","",WORKDAY(B14684,F14684))</f>
        <v/>
      </c>
    </row>
    <row r="14685" customFormat="false" ht="15" hidden="false" customHeight="false" outlineLevel="0" collapsed="false">
      <c r="A14685" s="37"/>
      <c r="B14685" s="38"/>
      <c r="C14685" s="39"/>
      <c r="D14685" s="39"/>
      <c r="E14685" s="40"/>
      <c r="F14685" s="41" t="str">
        <f aca="false">IF(A14685="","",INDEX(Assumptions!$B$16:$B$18,MATCH(C14685,Assumptions!$A$16:$A$18,0)))</f>
        <v/>
      </c>
      <c r="G14685" s="42" t="str">
        <f aca="false">IF(A14685="","",WORKDAY(B14685,F14685))</f>
        <v/>
      </c>
    </row>
    <row r="14686" customFormat="false" ht="15" hidden="false" customHeight="false" outlineLevel="0" collapsed="false">
      <c r="A14686" s="37"/>
      <c r="B14686" s="38"/>
      <c r="C14686" s="39"/>
      <c r="D14686" s="39"/>
      <c r="E14686" s="40"/>
      <c r="F14686" s="41" t="str">
        <f aca="false">IF(A14686="","",INDEX(Assumptions!$B$16:$B$18,MATCH(C14686,Assumptions!$A$16:$A$18,0)))</f>
        <v/>
      </c>
      <c r="G14686" s="42" t="str">
        <f aca="false">IF(A14686="","",WORKDAY(B14686,F14686))</f>
        <v/>
      </c>
    </row>
    <row r="14687" customFormat="false" ht="15" hidden="false" customHeight="false" outlineLevel="0" collapsed="false">
      <c r="A14687" s="37"/>
      <c r="B14687" s="38"/>
      <c r="C14687" s="39"/>
      <c r="D14687" s="39"/>
      <c r="E14687" s="40"/>
      <c r="F14687" s="41" t="str">
        <f aca="false">IF(A14687="","",INDEX(Assumptions!$B$16:$B$18,MATCH(C14687,Assumptions!$A$16:$A$18,0)))</f>
        <v/>
      </c>
      <c r="G14687" s="42" t="str">
        <f aca="false">IF(A14687="","",WORKDAY(B14687,F14687))</f>
        <v/>
      </c>
    </row>
    <row r="14688" customFormat="false" ht="15" hidden="false" customHeight="false" outlineLevel="0" collapsed="false">
      <c r="A14688" s="37"/>
      <c r="B14688" s="38"/>
      <c r="C14688" s="39"/>
      <c r="D14688" s="39"/>
      <c r="E14688" s="40"/>
      <c r="F14688" s="41" t="str">
        <f aca="false">IF(A14688="","",INDEX(Assumptions!$B$16:$B$18,MATCH(C14688,Assumptions!$A$16:$A$18,0)))</f>
        <v/>
      </c>
      <c r="G14688" s="42" t="str">
        <f aca="false">IF(A14688="","",WORKDAY(B14688,F14688))</f>
        <v/>
      </c>
    </row>
    <row r="14689" customFormat="false" ht="15" hidden="false" customHeight="false" outlineLevel="0" collapsed="false">
      <c r="A14689" s="37"/>
      <c r="B14689" s="38"/>
      <c r="C14689" s="39"/>
      <c r="D14689" s="39"/>
      <c r="E14689" s="40"/>
      <c r="F14689" s="41" t="str">
        <f aca="false">IF(A14689="","",INDEX(Assumptions!$B$16:$B$18,MATCH(C14689,Assumptions!$A$16:$A$18,0)))</f>
        <v/>
      </c>
      <c r="G14689" s="42" t="str">
        <f aca="false">IF(A14689="","",WORKDAY(B14689,F14689))</f>
        <v/>
      </c>
    </row>
    <row r="14690" customFormat="false" ht="15" hidden="false" customHeight="false" outlineLevel="0" collapsed="false">
      <c r="A14690" s="37"/>
      <c r="B14690" s="38"/>
      <c r="C14690" s="39"/>
      <c r="D14690" s="39"/>
      <c r="E14690" s="40"/>
      <c r="F14690" s="41" t="str">
        <f aca="false">IF(A14690="","",INDEX(Assumptions!$B$16:$B$18,MATCH(C14690,Assumptions!$A$16:$A$18,0)))</f>
        <v/>
      </c>
      <c r="G14690" s="42" t="str">
        <f aca="false">IF(A14690="","",WORKDAY(B14690,F14690))</f>
        <v/>
      </c>
    </row>
    <row r="14691" customFormat="false" ht="15" hidden="false" customHeight="false" outlineLevel="0" collapsed="false">
      <c r="A14691" s="37"/>
      <c r="B14691" s="38"/>
      <c r="C14691" s="39"/>
      <c r="D14691" s="39"/>
      <c r="E14691" s="40"/>
      <c r="F14691" s="41" t="str">
        <f aca="false">IF(A14691="","",INDEX(Assumptions!$B$16:$B$18,MATCH(C14691,Assumptions!$A$16:$A$18,0)))</f>
        <v/>
      </c>
      <c r="G14691" s="42" t="str">
        <f aca="false">IF(A14691="","",WORKDAY(B14691,F14691))</f>
        <v/>
      </c>
    </row>
    <row r="14692" customFormat="false" ht="15" hidden="false" customHeight="false" outlineLevel="0" collapsed="false">
      <c r="A14692" s="37"/>
      <c r="B14692" s="38"/>
      <c r="C14692" s="39"/>
      <c r="D14692" s="39"/>
      <c r="E14692" s="40"/>
      <c r="F14692" s="41" t="str">
        <f aca="false">IF(A14692="","",INDEX(Assumptions!$B$16:$B$18,MATCH(C14692,Assumptions!$A$16:$A$18,0)))</f>
        <v/>
      </c>
      <c r="G14692" s="42" t="str">
        <f aca="false">IF(A14692="","",WORKDAY(B14692,F14692))</f>
        <v/>
      </c>
    </row>
    <row r="14693" customFormat="false" ht="15" hidden="false" customHeight="false" outlineLevel="0" collapsed="false">
      <c r="A14693" s="37"/>
      <c r="B14693" s="38"/>
      <c r="C14693" s="39"/>
      <c r="D14693" s="39"/>
      <c r="E14693" s="40"/>
      <c r="F14693" s="41" t="str">
        <f aca="false">IF(A14693="","",INDEX(Assumptions!$B$16:$B$18,MATCH(C14693,Assumptions!$A$16:$A$18,0)))</f>
        <v/>
      </c>
      <c r="G14693" s="42" t="str">
        <f aca="false">IF(A14693="","",WORKDAY(B14693,F14693))</f>
        <v/>
      </c>
    </row>
    <row r="14694" customFormat="false" ht="15" hidden="false" customHeight="false" outlineLevel="0" collapsed="false">
      <c r="A14694" s="37"/>
      <c r="B14694" s="38"/>
      <c r="C14694" s="39"/>
      <c r="D14694" s="39"/>
      <c r="E14694" s="40"/>
      <c r="F14694" s="41" t="str">
        <f aca="false">IF(A14694="","",INDEX(Assumptions!$B$16:$B$18,MATCH(C14694,Assumptions!$A$16:$A$18,0)))</f>
        <v/>
      </c>
      <c r="G14694" s="42" t="str">
        <f aca="false">IF(A14694="","",WORKDAY(B14694,F14694))</f>
        <v/>
      </c>
    </row>
    <row r="14695" customFormat="false" ht="15" hidden="false" customHeight="false" outlineLevel="0" collapsed="false">
      <c r="A14695" s="37"/>
      <c r="B14695" s="38"/>
      <c r="C14695" s="39"/>
      <c r="D14695" s="39"/>
      <c r="E14695" s="40"/>
      <c r="F14695" s="41" t="str">
        <f aca="false">IF(A14695="","",INDEX(Assumptions!$B$16:$B$18,MATCH(C14695,Assumptions!$A$16:$A$18,0)))</f>
        <v/>
      </c>
      <c r="G14695" s="42" t="str">
        <f aca="false">IF(A14695="","",WORKDAY(B14695,F14695))</f>
        <v/>
      </c>
    </row>
    <row r="14696" customFormat="false" ht="15" hidden="false" customHeight="false" outlineLevel="0" collapsed="false">
      <c r="A14696" s="37"/>
      <c r="B14696" s="38"/>
      <c r="C14696" s="39"/>
      <c r="D14696" s="39"/>
      <c r="E14696" s="40"/>
      <c r="F14696" s="41" t="str">
        <f aca="false">IF(A14696="","",INDEX(Assumptions!$B$16:$B$18,MATCH(C14696,Assumptions!$A$16:$A$18,0)))</f>
        <v/>
      </c>
      <c r="G14696" s="42" t="str">
        <f aca="false">IF(A14696="","",WORKDAY(B14696,F14696))</f>
        <v/>
      </c>
    </row>
    <row r="14697" customFormat="false" ht="15" hidden="false" customHeight="false" outlineLevel="0" collapsed="false">
      <c r="A14697" s="37"/>
      <c r="B14697" s="38"/>
      <c r="C14697" s="39"/>
      <c r="D14697" s="39"/>
      <c r="E14697" s="40"/>
      <c r="F14697" s="41" t="str">
        <f aca="false">IF(A14697="","",INDEX(Assumptions!$B$16:$B$18,MATCH(C14697,Assumptions!$A$16:$A$18,0)))</f>
        <v/>
      </c>
      <c r="G14697" s="42" t="str">
        <f aca="false">IF(A14697="","",WORKDAY(B14697,F14697))</f>
        <v/>
      </c>
    </row>
    <row r="14698" customFormat="false" ht="15" hidden="false" customHeight="false" outlineLevel="0" collapsed="false">
      <c r="A14698" s="37"/>
      <c r="B14698" s="38"/>
      <c r="C14698" s="39"/>
      <c r="D14698" s="39"/>
      <c r="E14698" s="40"/>
      <c r="F14698" s="41" t="str">
        <f aca="false">IF(A14698="","",INDEX(Assumptions!$B$16:$B$18,MATCH(C14698,Assumptions!$A$16:$A$18,0)))</f>
        <v/>
      </c>
      <c r="G14698" s="42" t="str">
        <f aca="false">IF(A14698="","",WORKDAY(B14698,F14698))</f>
        <v/>
      </c>
    </row>
    <row r="14699" customFormat="false" ht="15" hidden="false" customHeight="false" outlineLevel="0" collapsed="false">
      <c r="A14699" s="37"/>
      <c r="B14699" s="38"/>
      <c r="C14699" s="39"/>
      <c r="D14699" s="39"/>
      <c r="E14699" s="40"/>
      <c r="F14699" s="41" t="str">
        <f aca="false">IF(A14699="","",INDEX(Assumptions!$B$16:$B$18,MATCH(C14699,Assumptions!$A$16:$A$18,0)))</f>
        <v/>
      </c>
      <c r="G14699" s="42" t="str">
        <f aca="false">IF(A14699="","",WORKDAY(B14699,F14699))</f>
        <v/>
      </c>
    </row>
    <row r="14700" customFormat="false" ht="15" hidden="false" customHeight="false" outlineLevel="0" collapsed="false">
      <c r="A14700" s="37"/>
      <c r="B14700" s="38"/>
      <c r="C14700" s="39"/>
      <c r="D14700" s="39"/>
      <c r="E14700" s="40"/>
      <c r="F14700" s="41" t="str">
        <f aca="false">IF(A14700="","",INDEX(Assumptions!$B$16:$B$18,MATCH(C14700,Assumptions!$A$16:$A$18,0)))</f>
        <v/>
      </c>
      <c r="G14700" s="42" t="str">
        <f aca="false">IF(A14700="","",WORKDAY(B14700,F14700))</f>
        <v/>
      </c>
    </row>
    <row r="14701" customFormat="false" ht="15" hidden="false" customHeight="false" outlineLevel="0" collapsed="false">
      <c r="A14701" s="37"/>
      <c r="B14701" s="38"/>
      <c r="C14701" s="39"/>
      <c r="D14701" s="39"/>
      <c r="E14701" s="40"/>
      <c r="F14701" s="41" t="str">
        <f aca="false">IF(A14701="","",INDEX(Assumptions!$B$16:$B$18,MATCH(C14701,Assumptions!$A$16:$A$18,0)))</f>
        <v/>
      </c>
      <c r="G14701" s="42" t="str">
        <f aca="false">IF(A14701="","",WORKDAY(B14701,F14701))</f>
        <v/>
      </c>
    </row>
    <row r="14702" customFormat="false" ht="15" hidden="false" customHeight="false" outlineLevel="0" collapsed="false">
      <c r="A14702" s="37"/>
      <c r="B14702" s="38"/>
      <c r="C14702" s="39"/>
      <c r="D14702" s="39"/>
      <c r="E14702" s="40"/>
      <c r="F14702" s="41" t="str">
        <f aca="false">IF(A14702="","",INDEX(Assumptions!$B$16:$B$18,MATCH(C14702,Assumptions!$A$16:$A$18,0)))</f>
        <v/>
      </c>
      <c r="G14702" s="42" t="str">
        <f aca="false">IF(A14702="","",WORKDAY(B14702,F14702))</f>
        <v/>
      </c>
    </row>
    <row r="14703" customFormat="false" ht="15" hidden="false" customHeight="false" outlineLevel="0" collapsed="false">
      <c r="A14703" s="37"/>
      <c r="B14703" s="38"/>
      <c r="C14703" s="39"/>
      <c r="D14703" s="39"/>
      <c r="E14703" s="40"/>
      <c r="F14703" s="41" t="str">
        <f aca="false">IF(A14703="","",INDEX(Assumptions!$B$16:$B$18,MATCH(C14703,Assumptions!$A$16:$A$18,0)))</f>
        <v/>
      </c>
      <c r="G14703" s="42" t="str">
        <f aca="false">IF(A14703="","",WORKDAY(B14703,F14703))</f>
        <v/>
      </c>
    </row>
    <row r="14704" customFormat="false" ht="15" hidden="false" customHeight="false" outlineLevel="0" collapsed="false">
      <c r="A14704" s="37"/>
      <c r="B14704" s="38"/>
      <c r="C14704" s="39"/>
      <c r="D14704" s="39"/>
      <c r="E14704" s="40"/>
      <c r="F14704" s="41" t="str">
        <f aca="false">IF(A14704="","",INDEX(Assumptions!$B$16:$B$18,MATCH(C14704,Assumptions!$A$16:$A$18,0)))</f>
        <v/>
      </c>
      <c r="G14704" s="42" t="str">
        <f aca="false">IF(A14704="","",WORKDAY(B14704,F14704))</f>
        <v/>
      </c>
    </row>
    <row r="14705" customFormat="false" ht="15" hidden="false" customHeight="false" outlineLevel="0" collapsed="false">
      <c r="A14705" s="37"/>
      <c r="B14705" s="38"/>
      <c r="C14705" s="39"/>
      <c r="D14705" s="39"/>
      <c r="E14705" s="40"/>
      <c r="F14705" s="41" t="str">
        <f aca="false">IF(A14705="","",INDEX(Assumptions!$B$16:$B$18,MATCH(C14705,Assumptions!$A$16:$A$18,0)))</f>
        <v/>
      </c>
      <c r="G14705" s="42" t="str">
        <f aca="false">IF(A14705="","",WORKDAY(B14705,F14705))</f>
        <v/>
      </c>
    </row>
    <row r="14706" customFormat="false" ht="15" hidden="false" customHeight="false" outlineLevel="0" collapsed="false">
      <c r="A14706" s="37"/>
      <c r="B14706" s="38"/>
      <c r="C14706" s="39"/>
      <c r="D14706" s="39"/>
      <c r="E14706" s="40"/>
      <c r="F14706" s="41" t="str">
        <f aca="false">IF(A14706="","",INDEX(Assumptions!$B$16:$B$18,MATCH(C14706,Assumptions!$A$16:$A$18,0)))</f>
        <v/>
      </c>
      <c r="G14706" s="42" t="str">
        <f aca="false">IF(A14706="","",WORKDAY(B14706,F14706))</f>
        <v/>
      </c>
    </row>
    <row r="14707" customFormat="false" ht="15" hidden="false" customHeight="false" outlineLevel="0" collapsed="false">
      <c r="A14707" s="37"/>
      <c r="B14707" s="38"/>
      <c r="C14707" s="39"/>
      <c r="D14707" s="39"/>
      <c r="E14707" s="40"/>
      <c r="F14707" s="41" t="str">
        <f aca="false">IF(A14707="","",INDEX(Assumptions!$B$16:$B$18,MATCH(C14707,Assumptions!$A$16:$A$18,0)))</f>
        <v/>
      </c>
      <c r="G14707" s="42" t="str">
        <f aca="false">IF(A14707="","",WORKDAY(B14707,F14707))</f>
        <v/>
      </c>
    </row>
    <row r="14708" customFormat="false" ht="15" hidden="false" customHeight="false" outlineLevel="0" collapsed="false">
      <c r="A14708" s="37"/>
      <c r="B14708" s="38"/>
      <c r="C14708" s="39"/>
      <c r="D14708" s="39"/>
      <c r="E14708" s="40"/>
      <c r="F14708" s="41" t="str">
        <f aca="false">IF(A14708="","",INDEX(Assumptions!$B$16:$B$18,MATCH(C14708,Assumptions!$A$16:$A$18,0)))</f>
        <v/>
      </c>
      <c r="G14708" s="42" t="str">
        <f aca="false">IF(A14708="","",WORKDAY(B14708,F14708))</f>
        <v/>
      </c>
    </row>
    <row r="14709" customFormat="false" ht="15" hidden="false" customHeight="false" outlineLevel="0" collapsed="false">
      <c r="A14709" s="37"/>
      <c r="B14709" s="38"/>
      <c r="C14709" s="39"/>
      <c r="D14709" s="39"/>
      <c r="E14709" s="40"/>
      <c r="F14709" s="41" t="str">
        <f aca="false">IF(A14709="","",INDEX(Assumptions!$B$16:$B$18,MATCH(C14709,Assumptions!$A$16:$A$18,0)))</f>
        <v/>
      </c>
      <c r="G14709" s="42" t="str">
        <f aca="false">IF(A14709="","",WORKDAY(B14709,F14709))</f>
        <v/>
      </c>
    </row>
    <row r="14710" customFormat="false" ht="15" hidden="false" customHeight="false" outlineLevel="0" collapsed="false">
      <c r="A14710" s="37"/>
      <c r="B14710" s="38"/>
      <c r="C14710" s="39"/>
      <c r="D14710" s="39"/>
      <c r="E14710" s="40"/>
      <c r="F14710" s="41" t="str">
        <f aca="false">IF(A14710="","",INDEX(Assumptions!$B$16:$B$18,MATCH(C14710,Assumptions!$A$16:$A$18,0)))</f>
        <v/>
      </c>
      <c r="G14710" s="42" t="str">
        <f aca="false">IF(A14710="","",WORKDAY(B14710,F14710))</f>
        <v/>
      </c>
    </row>
    <row r="14711" customFormat="false" ht="15" hidden="false" customHeight="false" outlineLevel="0" collapsed="false">
      <c r="A14711" s="37"/>
      <c r="B14711" s="38"/>
      <c r="C14711" s="39"/>
      <c r="D14711" s="39"/>
      <c r="E14711" s="40"/>
      <c r="F14711" s="41" t="str">
        <f aca="false">IF(A14711="","",INDEX(Assumptions!$B$16:$B$18,MATCH(C14711,Assumptions!$A$16:$A$18,0)))</f>
        <v/>
      </c>
      <c r="G14711" s="42" t="str">
        <f aca="false">IF(A14711="","",WORKDAY(B14711,F14711))</f>
        <v/>
      </c>
    </row>
    <row r="14712" customFormat="false" ht="15" hidden="false" customHeight="false" outlineLevel="0" collapsed="false">
      <c r="A14712" s="37"/>
      <c r="B14712" s="38"/>
      <c r="C14712" s="39"/>
      <c r="D14712" s="39"/>
      <c r="E14712" s="40"/>
      <c r="F14712" s="41" t="str">
        <f aca="false">IF(A14712="","",INDEX(Assumptions!$B$16:$B$18,MATCH(C14712,Assumptions!$A$16:$A$18,0)))</f>
        <v/>
      </c>
      <c r="G14712" s="42" t="str">
        <f aca="false">IF(A14712="","",WORKDAY(B14712,F14712))</f>
        <v/>
      </c>
    </row>
    <row r="14713" customFormat="false" ht="15" hidden="false" customHeight="false" outlineLevel="0" collapsed="false">
      <c r="A14713" s="37"/>
      <c r="B14713" s="38"/>
      <c r="C14713" s="39"/>
      <c r="D14713" s="39"/>
      <c r="E14713" s="40"/>
      <c r="F14713" s="41" t="str">
        <f aca="false">IF(A14713="","",INDEX(Assumptions!$B$16:$B$18,MATCH(C14713,Assumptions!$A$16:$A$18,0)))</f>
        <v/>
      </c>
      <c r="G14713" s="42" t="str">
        <f aca="false">IF(A14713="","",WORKDAY(B14713,F14713))</f>
        <v/>
      </c>
    </row>
    <row r="14714" customFormat="false" ht="15" hidden="false" customHeight="false" outlineLevel="0" collapsed="false">
      <c r="A14714" s="37"/>
      <c r="B14714" s="38"/>
      <c r="C14714" s="39"/>
      <c r="D14714" s="39"/>
      <c r="E14714" s="40"/>
      <c r="F14714" s="41" t="str">
        <f aca="false">IF(A14714="","",INDEX(Assumptions!$B$16:$B$18,MATCH(C14714,Assumptions!$A$16:$A$18,0)))</f>
        <v/>
      </c>
      <c r="G14714" s="42" t="str">
        <f aca="false">IF(A14714="","",WORKDAY(B14714,F14714))</f>
        <v/>
      </c>
    </row>
    <row r="14715" customFormat="false" ht="15" hidden="false" customHeight="false" outlineLevel="0" collapsed="false">
      <c r="A14715" s="37"/>
      <c r="B14715" s="38"/>
      <c r="C14715" s="39"/>
      <c r="D14715" s="39"/>
      <c r="E14715" s="40"/>
      <c r="F14715" s="41" t="str">
        <f aca="false">IF(A14715="","",INDEX(Assumptions!$B$16:$B$18,MATCH(C14715,Assumptions!$A$16:$A$18,0)))</f>
        <v/>
      </c>
      <c r="G14715" s="42" t="str">
        <f aca="false">IF(A14715="","",WORKDAY(B14715,F14715))</f>
        <v/>
      </c>
    </row>
    <row r="14716" customFormat="false" ht="15" hidden="false" customHeight="false" outlineLevel="0" collapsed="false">
      <c r="A14716" s="37"/>
      <c r="B14716" s="38"/>
      <c r="C14716" s="39"/>
      <c r="D14716" s="39"/>
      <c r="E14716" s="40"/>
      <c r="F14716" s="41" t="str">
        <f aca="false">IF(A14716="","",INDEX(Assumptions!$B$16:$B$18,MATCH(C14716,Assumptions!$A$16:$A$18,0)))</f>
        <v/>
      </c>
      <c r="G14716" s="42" t="str">
        <f aca="false">IF(A14716="","",WORKDAY(B14716,F14716))</f>
        <v/>
      </c>
    </row>
    <row r="14717" customFormat="false" ht="15" hidden="false" customHeight="false" outlineLevel="0" collapsed="false">
      <c r="A14717" s="37"/>
      <c r="B14717" s="38"/>
      <c r="C14717" s="39"/>
      <c r="D14717" s="39"/>
      <c r="E14717" s="40"/>
      <c r="F14717" s="41" t="str">
        <f aca="false">IF(A14717="","",INDEX(Assumptions!$B$16:$B$18,MATCH(C14717,Assumptions!$A$16:$A$18,0)))</f>
        <v/>
      </c>
      <c r="G14717" s="42" t="str">
        <f aca="false">IF(A14717="","",WORKDAY(B14717,F14717))</f>
        <v/>
      </c>
    </row>
    <row r="14718" customFormat="false" ht="15" hidden="false" customHeight="false" outlineLevel="0" collapsed="false">
      <c r="A14718" s="37"/>
      <c r="B14718" s="38"/>
      <c r="C14718" s="39"/>
      <c r="D14718" s="39"/>
      <c r="E14718" s="40"/>
      <c r="F14718" s="41" t="str">
        <f aca="false">IF(A14718="","",INDEX(Assumptions!$B$16:$B$18,MATCH(C14718,Assumptions!$A$16:$A$18,0)))</f>
        <v/>
      </c>
      <c r="G14718" s="42" t="str">
        <f aca="false">IF(A14718="","",WORKDAY(B14718,F14718))</f>
        <v/>
      </c>
    </row>
    <row r="14719" customFormat="false" ht="15" hidden="false" customHeight="false" outlineLevel="0" collapsed="false">
      <c r="A14719" s="37"/>
      <c r="B14719" s="38"/>
      <c r="C14719" s="39"/>
      <c r="D14719" s="39"/>
      <c r="E14719" s="40"/>
      <c r="F14719" s="41" t="str">
        <f aca="false">IF(A14719="","",INDEX(Assumptions!$B$16:$B$18,MATCH(C14719,Assumptions!$A$16:$A$18,0)))</f>
        <v/>
      </c>
      <c r="G14719" s="42" t="str">
        <f aca="false">IF(A14719="","",WORKDAY(B14719,F14719))</f>
        <v/>
      </c>
    </row>
    <row r="14720" customFormat="false" ht="15" hidden="false" customHeight="false" outlineLevel="0" collapsed="false">
      <c r="A14720" s="37"/>
      <c r="B14720" s="38"/>
      <c r="C14720" s="39"/>
      <c r="D14720" s="39"/>
      <c r="E14720" s="40"/>
      <c r="F14720" s="41" t="str">
        <f aca="false">IF(A14720="","",INDEX(Assumptions!$B$16:$B$18,MATCH(C14720,Assumptions!$A$16:$A$18,0)))</f>
        <v/>
      </c>
      <c r="G14720" s="42" t="str">
        <f aca="false">IF(A14720="","",WORKDAY(B14720,F14720))</f>
        <v/>
      </c>
    </row>
    <row r="14721" customFormat="false" ht="15" hidden="false" customHeight="false" outlineLevel="0" collapsed="false">
      <c r="A14721" s="37"/>
      <c r="B14721" s="38"/>
      <c r="C14721" s="39"/>
      <c r="D14721" s="39"/>
      <c r="E14721" s="40"/>
      <c r="F14721" s="41" t="str">
        <f aca="false">IF(A14721="","",INDEX(Assumptions!$B$16:$B$18,MATCH(C14721,Assumptions!$A$16:$A$18,0)))</f>
        <v/>
      </c>
      <c r="G14721" s="42" t="str">
        <f aca="false">IF(A14721="","",WORKDAY(B14721,F14721))</f>
        <v/>
      </c>
    </row>
    <row r="14722" customFormat="false" ht="15" hidden="false" customHeight="false" outlineLevel="0" collapsed="false">
      <c r="A14722" s="37"/>
      <c r="B14722" s="38"/>
      <c r="C14722" s="39"/>
      <c r="D14722" s="39"/>
      <c r="E14722" s="40"/>
      <c r="F14722" s="41" t="str">
        <f aca="false">IF(A14722="","",INDEX(Assumptions!$B$16:$B$18,MATCH(C14722,Assumptions!$A$16:$A$18,0)))</f>
        <v/>
      </c>
      <c r="G14722" s="42" t="str">
        <f aca="false">IF(A14722="","",WORKDAY(B14722,F14722))</f>
        <v/>
      </c>
    </row>
    <row r="14723" customFormat="false" ht="15" hidden="false" customHeight="false" outlineLevel="0" collapsed="false">
      <c r="A14723" s="37"/>
      <c r="B14723" s="38"/>
      <c r="C14723" s="39"/>
      <c r="D14723" s="39"/>
      <c r="E14723" s="40"/>
      <c r="F14723" s="41" t="str">
        <f aca="false">IF(A14723="","",INDEX(Assumptions!$B$16:$B$18,MATCH(C14723,Assumptions!$A$16:$A$18,0)))</f>
        <v/>
      </c>
      <c r="G14723" s="42" t="str">
        <f aca="false">IF(A14723="","",WORKDAY(B14723,F14723))</f>
        <v/>
      </c>
    </row>
    <row r="14724" customFormat="false" ht="15" hidden="false" customHeight="false" outlineLevel="0" collapsed="false">
      <c r="A14724" s="37"/>
      <c r="B14724" s="38"/>
      <c r="C14724" s="39"/>
      <c r="D14724" s="39"/>
      <c r="E14724" s="40"/>
      <c r="F14724" s="41" t="str">
        <f aca="false">IF(A14724="","",INDEX(Assumptions!$B$16:$B$18,MATCH(C14724,Assumptions!$A$16:$A$18,0)))</f>
        <v/>
      </c>
      <c r="G14724" s="42" t="str">
        <f aca="false">IF(A14724="","",WORKDAY(B14724,F14724))</f>
        <v/>
      </c>
    </row>
    <row r="14725" customFormat="false" ht="15" hidden="false" customHeight="false" outlineLevel="0" collapsed="false">
      <c r="A14725" s="37"/>
      <c r="B14725" s="38"/>
      <c r="C14725" s="39"/>
      <c r="D14725" s="39"/>
      <c r="E14725" s="40"/>
      <c r="F14725" s="41" t="str">
        <f aca="false">IF(A14725="","",INDEX(Assumptions!$B$16:$B$18,MATCH(C14725,Assumptions!$A$16:$A$18,0)))</f>
        <v/>
      </c>
      <c r="G14725" s="42" t="str">
        <f aca="false">IF(A14725="","",WORKDAY(B14725,F14725))</f>
        <v/>
      </c>
    </row>
    <row r="14726" customFormat="false" ht="15" hidden="false" customHeight="false" outlineLevel="0" collapsed="false">
      <c r="A14726" s="37"/>
      <c r="B14726" s="38"/>
      <c r="C14726" s="39"/>
      <c r="D14726" s="39"/>
      <c r="E14726" s="40"/>
      <c r="F14726" s="41" t="str">
        <f aca="false">IF(A14726="","",INDEX(Assumptions!$B$16:$B$18,MATCH(C14726,Assumptions!$A$16:$A$18,0)))</f>
        <v/>
      </c>
      <c r="G14726" s="42" t="str">
        <f aca="false">IF(A14726="","",WORKDAY(B14726,F14726))</f>
        <v/>
      </c>
    </row>
    <row r="14727" customFormat="false" ht="15" hidden="false" customHeight="false" outlineLevel="0" collapsed="false">
      <c r="A14727" s="37"/>
      <c r="B14727" s="38"/>
      <c r="C14727" s="39"/>
      <c r="D14727" s="39"/>
      <c r="E14727" s="40"/>
      <c r="F14727" s="41" t="str">
        <f aca="false">IF(A14727="","",INDEX(Assumptions!$B$16:$B$18,MATCH(C14727,Assumptions!$A$16:$A$18,0)))</f>
        <v/>
      </c>
      <c r="G14727" s="42" t="str">
        <f aca="false">IF(A14727="","",WORKDAY(B14727,F14727))</f>
        <v/>
      </c>
    </row>
    <row r="14728" customFormat="false" ht="15" hidden="false" customHeight="false" outlineLevel="0" collapsed="false">
      <c r="A14728" s="37"/>
      <c r="B14728" s="38"/>
      <c r="C14728" s="39"/>
      <c r="D14728" s="39"/>
      <c r="E14728" s="40"/>
      <c r="F14728" s="41" t="str">
        <f aca="false">IF(A14728="","",INDEX(Assumptions!$B$16:$B$18,MATCH(C14728,Assumptions!$A$16:$A$18,0)))</f>
        <v/>
      </c>
      <c r="G14728" s="42" t="str">
        <f aca="false">IF(A14728="","",WORKDAY(B14728,F14728))</f>
        <v/>
      </c>
    </row>
    <row r="14729" customFormat="false" ht="15" hidden="false" customHeight="false" outlineLevel="0" collapsed="false">
      <c r="A14729" s="37"/>
      <c r="B14729" s="38"/>
      <c r="C14729" s="39"/>
      <c r="D14729" s="39"/>
      <c r="E14729" s="40"/>
      <c r="F14729" s="41" t="str">
        <f aca="false">IF(A14729="","",INDEX(Assumptions!$B$16:$B$18,MATCH(C14729,Assumptions!$A$16:$A$18,0)))</f>
        <v/>
      </c>
      <c r="G14729" s="42" t="str">
        <f aca="false">IF(A14729="","",WORKDAY(B14729,F14729))</f>
        <v/>
      </c>
    </row>
    <row r="14730" customFormat="false" ht="15" hidden="false" customHeight="false" outlineLevel="0" collapsed="false">
      <c r="A14730" s="37"/>
      <c r="B14730" s="38"/>
      <c r="C14730" s="39"/>
      <c r="D14730" s="39"/>
      <c r="E14730" s="40"/>
      <c r="F14730" s="41" t="str">
        <f aca="false">IF(A14730="","",INDEX(Assumptions!$B$16:$B$18,MATCH(C14730,Assumptions!$A$16:$A$18,0)))</f>
        <v/>
      </c>
      <c r="G14730" s="42" t="str">
        <f aca="false">IF(A14730="","",WORKDAY(B14730,F14730))</f>
        <v/>
      </c>
    </row>
    <row r="14731" customFormat="false" ht="15" hidden="false" customHeight="false" outlineLevel="0" collapsed="false">
      <c r="A14731" s="37"/>
      <c r="B14731" s="38"/>
      <c r="C14731" s="39"/>
      <c r="D14731" s="39"/>
      <c r="E14731" s="40"/>
      <c r="F14731" s="41" t="str">
        <f aca="false">IF(A14731="","",INDEX(Assumptions!$B$16:$B$18,MATCH(C14731,Assumptions!$A$16:$A$18,0)))</f>
        <v/>
      </c>
      <c r="G14731" s="42" t="str">
        <f aca="false">IF(A14731="","",WORKDAY(B14731,F14731))</f>
        <v/>
      </c>
    </row>
    <row r="14732" customFormat="false" ht="15" hidden="false" customHeight="false" outlineLevel="0" collapsed="false">
      <c r="A14732" s="37"/>
      <c r="B14732" s="38"/>
      <c r="C14732" s="39"/>
      <c r="D14732" s="39"/>
      <c r="E14732" s="40"/>
      <c r="F14732" s="41" t="str">
        <f aca="false">IF(A14732="","",INDEX(Assumptions!$B$16:$B$18,MATCH(C14732,Assumptions!$A$16:$A$18,0)))</f>
        <v/>
      </c>
      <c r="G14732" s="42" t="str">
        <f aca="false">IF(A14732="","",WORKDAY(B14732,F14732))</f>
        <v/>
      </c>
    </row>
    <row r="14733" customFormat="false" ht="15" hidden="false" customHeight="false" outlineLevel="0" collapsed="false">
      <c r="A14733" s="37"/>
      <c r="B14733" s="38"/>
      <c r="C14733" s="39"/>
      <c r="D14733" s="39"/>
      <c r="E14733" s="40"/>
      <c r="F14733" s="41" t="str">
        <f aca="false">IF(A14733="","",INDEX(Assumptions!$B$16:$B$18,MATCH(C14733,Assumptions!$A$16:$A$18,0)))</f>
        <v/>
      </c>
      <c r="G14733" s="42" t="str">
        <f aca="false">IF(A14733="","",WORKDAY(B14733,F14733))</f>
        <v/>
      </c>
    </row>
    <row r="14734" customFormat="false" ht="15" hidden="false" customHeight="false" outlineLevel="0" collapsed="false">
      <c r="A14734" s="37"/>
      <c r="B14734" s="38"/>
      <c r="C14734" s="39"/>
      <c r="D14734" s="39"/>
      <c r="E14734" s="40"/>
      <c r="F14734" s="41" t="str">
        <f aca="false">IF(A14734="","",INDEX(Assumptions!$B$16:$B$18,MATCH(C14734,Assumptions!$A$16:$A$18,0)))</f>
        <v/>
      </c>
      <c r="G14734" s="42" t="str">
        <f aca="false">IF(A14734="","",WORKDAY(B14734,F14734))</f>
        <v/>
      </c>
    </row>
    <row r="14735" customFormat="false" ht="15" hidden="false" customHeight="false" outlineLevel="0" collapsed="false">
      <c r="A14735" s="37"/>
      <c r="B14735" s="38"/>
      <c r="C14735" s="39"/>
      <c r="D14735" s="39"/>
      <c r="E14735" s="40"/>
      <c r="F14735" s="41" t="str">
        <f aca="false">IF(A14735="","",INDEX(Assumptions!$B$16:$B$18,MATCH(C14735,Assumptions!$A$16:$A$18,0)))</f>
        <v/>
      </c>
      <c r="G14735" s="42" t="str">
        <f aca="false">IF(A14735="","",WORKDAY(B14735,F14735))</f>
        <v/>
      </c>
    </row>
    <row r="14736" customFormat="false" ht="15" hidden="false" customHeight="false" outlineLevel="0" collapsed="false">
      <c r="A14736" s="37"/>
      <c r="B14736" s="38"/>
      <c r="C14736" s="39"/>
      <c r="D14736" s="39"/>
      <c r="E14736" s="40"/>
      <c r="F14736" s="41" t="str">
        <f aca="false">IF(A14736="","",INDEX(Assumptions!$B$16:$B$18,MATCH(C14736,Assumptions!$A$16:$A$18,0)))</f>
        <v/>
      </c>
      <c r="G14736" s="42" t="str">
        <f aca="false">IF(A14736="","",WORKDAY(B14736,F14736))</f>
        <v/>
      </c>
    </row>
    <row r="14737" customFormat="false" ht="15" hidden="false" customHeight="false" outlineLevel="0" collapsed="false">
      <c r="A14737" s="37"/>
      <c r="B14737" s="38"/>
      <c r="C14737" s="39"/>
      <c r="D14737" s="39"/>
      <c r="E14737" s="40"/>
      <c r="F14737" s="41" t="str">
        <f aca="false">IF(A14737="","",INDEX(Assumptions!$B$16:$B$18,MATCH(C14737,Assumptions!$A$16:$A$18,0)))</f>
        <v/>
      </c>
      <c r="G14737" s="42" t="str">
        <f aca="false">IF(A14737="","",WORKDAY(B14737,F14737))</f>
        <v/>
      </c>
    </row>
    <row r="14738" customFormat="false" ht="15" hidden="false" customHeight="false" outlineLevel="0" collapsed="false">
      <c r="A14738" s="37"/>
      <c r="B14738" s="38"/>
      <c r="C14738" s="39"/>
      <c r="D14738" s="39"/>
      <c r="E14738" s="40"/>
      <c r="F14738" s="41" t="str">
        <f aca="false">IF(A14738="","",INDEX(Assumptions!$B$16:$B$18,MATCH(C14738,Assumptions!$A$16:$A$18,0)))</f>
        <v/>
      </c>
      <c r="G14738" s="42" t="str">
        <f aca="false">IF(A14738="","",WORKDAY(B14738,F14738))</f>
        <v/>
      </c>
    </row>
    <row r="14739" customFormat="false" ht="15" hidden="false" customHeight="false" outlineLevel="0" collapsed="false">
      <c r="A14739" s="37"/>
      <c r="B14739" s="38"/>
      <c r="C14739" s="39"/>
      <c r="D14739" s="39"/>
      <c r="E14739" s="40"/>
      <c r="F14739" s="41" t="str">
        <f aca="false">IF(A14739="","",INDEX(Assumptions!$B$16:$B$18,MATCH(C14739,Assumptions!$A$16:$A$18,0)))</f>
        <v/>
      </c>
      <c r="G14739" s="42" t="str">
        <f aca="false">IF(A14739="","",WORKDAY(B14739,F14739))</f>
        <v/>
      </c>
    </row>
    <row r="14740" customFormat="false" ht="15" hidden="false" customHeight="false" outlineLevel="0" collapsed="false">
      <c r="A14740" s="37"/>
      <c r="B14740" s="38"/>
      <c r="C14740" s="39"/>
      <c r="D14740" s="39"/>
      <c r="E14740" s="40"/>
      <c r="F14740" s="41" t="str">
        <f aca="false">IF(A14740="","",INDEX(Assumptions!$B$16:$B$18,MATCH(C14740,Assumptions!$A$16:$A$18,0)))</f>
        <v/>
      </c>
      <c r="G14740" s="42" t="str">
        <f aca="false">IF(A14740="","",WORKDAY(B14740,F14740))</f>
        <v/>
      </c>
    </row>
    <row r="14741" customFormat="false" ht="15" hidden="false" customHeight="false" outlineLevel="0" collapsed="false">
      <c r="A14741" s="37"/>
      <c r="B14741" s="38"/>
      <c r="C14741" s="39"/>
      <c r="D14741" s="39"/>
      <c r="E14741" s="40"/>
      <c r="F14741" s="41" t="str">
        <f aca="false">IF(A14741="","",INDEX(Assumptions!$B$16:$B$18,MATCH(C14741,Assumptions!$A$16:$A$18,0)))</f>
        <v/>
      </c>
      <c r="G14741" s="42" t="str">
        <f aca="false">IF(A14741="","",WORKDAY(B14741,F14741))</f>
        <v/>
      </c>
    </row>
    <row r="14742" customFormat="false" ht="15" hidden="false" customHeight="false" outlineLevel="0" collapsed="false">
      <c r="A14742" s="37"/>
      <c r="B14742" s="38"/>
      <c r="C14742" s="39"/>
      <c r="D14742" s="39"/>
      <c r="E14742" s="40"/>
      <c r="F14742" s="41" t="str">
        <f aca="false">IF(A14742="","",INDEX(Assumptions!$B$16:$B$18,MATCH(C14742,Assumptions!$A$16:$A$18,0)))</f>
        <v/>
      </c>
      <c r="G14742" s="42" t="str">
        <f aca="false">IF(A14742="","",WORKDAY(B14742,F14742))</f>
        <v/>
      </c>
    </row>
    <row r="14743" customFormat="false" ht="15" hidden="false" customHeight="false" outlineLevel="0" collapsed="false">
      <c r="A14743" s="37"/>
      <c r="B14743" s="38"/>
      <c r="C14743" s="39"/>
      <c r="D14743" s="39"/>
      <c r="E14743" s="40"/>
      <c r="F14743" s="41" t="str">
        <f aca="false">IF(A14743="","",INDEX(Assumptions!$B$16:$B$18,MATCH(C14743,Assumptions!$A$16:$A$18,0)))</f>
        <v/>
      </c>
      <c r="G14743" s="42" t="str">
        <f aca="false">IF(A14743="","",WORKDAY(B14743,F14743))</f>
        <v/>
      </c>
    </row>
    <row r="14744" customFormat="false" ht="15" hidden="false" customHeight="false" outlineLevel="0" collapsed="false">
      <c r="A14744" s="37"/>
      <c r="B14744" s="38"/>
      <c r="C14744" s="39"/>
      <c r="D14744" s="39"/>
      <c r="E14744" s="40"/>
      <c r="F14744" s="41" t="str">
        <f aca="false">IF(A14744="","",INDEX(Assumptions!$B$16:$B$18,MATCH(C14744,Assumptions!$A$16:$A$18,0)))</f>
        <v/>
      </c>
      <c r="G14744" s="42" t="str">
        <f aca="false">IF(A14744="","",WORKDAY(B14744,F14744))</f>
        <v/>
      </c>
    </row>
    <row r="14745" customFormat="false" ht="15" hidden="false" customHeight="false" outlineLevel="0" collapsed="false">
      <c r="A14745" s="37"/>
      <c r="B14745" s="38"/>
      <c r="C14745" s="39"/>
      <c r="D14745" s="39"/>
      <c r="E14745" s="40"/>
      <c r="F14745" s="41" t="str">
        <f aca="false">IF(A14745="","",INDEX(Assumptions!$B$16:$B$18,MATCH(C14745,Assumptions!$A$16:$A$18,0)))</f>
        <v/>
      </c>
      <c r="G14745" s="42" t="str">
        <f aca="false">IF(A14745="","",WORKDAY(B14745,F14745))</f>
        <v/>
      </c>
    </row>
    <row r="14746" customFormat="false" ht="15" hidden="false" customHeight="false" outlineLevel="0" collapsed="false">
      <c r="A14746" s="37"/>
      <c r="B14746" s="38"/>
      <c r="C14746" s="39"/>
      <c r="D14746" s="39"/>
      <c r="E14746" s="40"/>
      <c r="F14746" s="41" t="str">
        <f aca="false">IF(A14746="","",INDEX(Assumptions!$B$16:$B$18,MATCH(C14746,Assumptions!$A$16:$A$18,0)))</f>
        <v/>
      </c>
      <c r="G14746" s="42" t="str">
        <f aca="false">IF(A14746="","",WORKDAY(B14746,F14746))</f>
        <v/>
      </c>
    </row>
    <row r="14747" customFormat="false" ht="15" hidden="false" customHeight="false" outlineLevel="0" collapsed="false">
      <c r="A14747" s="37"/>
      <c r="B14747" s="38"/>
      <c r="C14747" s="39"/>
      <c r="D14747" s="39"/>
      <c r="E14747" s="40"/>
      <c r="F14747" s="41" t="str">
        <f aca="false">IF(A14747="","",INDEX(Assumptions!$B$16:$B$18,MATCH(C14747,Assumptions!$A$16:$A$18,0)))</f>
        <v/>
      </c>
      <c r="G14747" s="42" t="str">
        <f aca="false">IF(A14747="","",WORKDAY(B14747,F14747))</f>
        <v/>
      </c>
    </row>
    <row r="14748" customFormat="false" ht="15" hidden="false" customHeight="false" outlineLevel="0" collapsed="false">
      <c r="A14748" s="37"/>
      <c r="B14748" s="38"/>
      <c r="C14748" s="39"/>
      <c r="D14748" s="39"/>
      <c r="E14748" s="40"/>
      <c r="F14748" s="41" t="str">
        <f aca="false">IF(A14748="","",INDEX(Assumptions!$B$16:$B$18,MATCH(C14748,Assumptions!$A$16:$A$18,0)))</f>
        <v/>
      </c>
      <c r="G14748" s="42" t="str">
        <f aca="false">IF(A14748="","",WORKDAY(B14748,F14748))</f>
        <v/>
      </c>
    </row>
    <row r="14749" customFormat="false" ht="15" hidden="false" customHeight="false" outlineLevel="0" collapsed="false">
      <c r="A14749" s="37"/>
      <c r="B14749" s="38"/>
      <c r="C14749" s="39"/>
      <c r="D14749" s="39"/>
      <c r="E14749" s="40"/>
      <c r="F14749" s="41" t="str">
        <f aca="false">IF(A14749="","",INDEX(Assumptions!$B$16:$B$18,MATCH(C14749,Assumptions!$A$16:$A$18,0)))</f>
        <v/>
      </c>
      <c r="G14749" s="42" t="str">
        <f aca="false">IF(A14749="","",WORKDAY(B14749,F14749))</f>
        <v/>
      </c>
    </row>
    <row r="14750" customFormat="false" ht="15" hidden="false" customHeight="false" outlineLevel="0" collapsed="false">
      <c r="A14750" s="37"/>
      <c r="B14750" s="38"/>
      <c r="C14750" s="39"/>
      <c r="D14750" s="39"/>
      <c r="E14750" s="40"/>
      <c r="F14750" s="41" t="str">
        <f aca="false">IF(A14750="","",INDEX(Assumptions!$B$16:$B$18,MATCH(C14750,Assumptions!$A$16:$A$18,0)))</f>
        <v/>
      </c>
      <c r="G14750" s="42" t="str">
        <f aca="false">IF(A14750="","",WORKDAY(B14750,F14750))</f>
        <v/>
      </c>
    </row>
    <row r="14751" customFormat="false" ht="15" hidden="false" customHeight="false" outlineLevel="0" collapsed="false">
      <c r="A14751" s="37"/>
      <c r="B14751" s="38"/>
      <c r="C14751" s="39"/>
      <c r="D14751" s="39"/>
      <c r="E14751" s="40"/>
      <c r="F14751" s="41" t="str">
        <f aca="false">IF(A14751="","",INDEX(Assumptions!$B$16:$B$18,MATCH(C14751,Assumptions!$A$16:$A$18,0)))</f>
        <v/>
      </c>
      <c r="G14751" s="42" t="str">
        <f aca="false">IF(A14751="","",WORKDAY(B14751,F14751))</f>
        <v/>
      </c>
    </row>
    <row r="14752" customFormat="false" ht="15" hidden="false" customHeight="false" outlineLevel="0" collapsed="false">
      <c r="A14752" s="37"/>
      <c r="B14752" s="38"/>
      <c r="C14752" s="39"/>
      <c r="D14752" s="39"/>
      <c r="E14752" s="40"/>
      <c r="F14752" s="41" t="str">
        <f aca="false">IF(A14752="","",INDEX(Assumptions!$B$16:$B$18,MATCH(C14752,Assumptions!$A$16:$A$18,0)))</f>
        <v/>
      </c>
      <c r="G14752" s="42" t="str">
        <f aca="false">IF(A14752="","",WORKDAY(B14752,F14752))</f>
        <v/>
      </c>
    </row>
    <row r="14753" customFormat="false" ht="15" hidden="false" customHeight="false" outlineLevel="0" collapsed="false">
      <c r="A14753" s="37"/>
      <c r="B14753" s="38"/>
      <c r="C14753" s="39"/>
      <c r="D14753" s="39"/>
      <c r="E14753" s="40"/>
      <c r="F14753" s="41" t="str">
        <f aca="false">IF(A14753="","",INDEX(Assumptions!$B$16:$B$18,MATCH(C14753,Assumptions!$A$16:$A$18,0)))</f>
        <v/>
      </c>
      <c r="G14753" s="42" t="str">
        <f aca="false">IF(A14753="","",WORKDAY(B14753,F14753))</f>
        <v/>
      </c>
    </row>
    <row r="14754" customFormat="false" ht="15" hidden="false" customHeight="false" outlineLevel="0" collapsed="false">
      <c r="A14754" s="37"/>
      <c r="B14754" s="38"/>
      <c r="C14754" s="39"/>
      <c r="D14754" s="39"/>
      <c r="E14754" s="40"/>
      <c r="F14754" s="41" t="str">
        <f aca="false">IF(A14754="","",INDEX(Assumptions!$B$16:$B$18,MATCH(C14754,Assumptions!$A$16:$A$18,0)))</f>
        <v/>
      </c>
      <c r="G14754" s="42" t="str">
        <f aca="false">IF(A14754="","",WORKDAY(B14754,F14754))</f>
        <v/>
      </c>
    </row>
    <row r="14755" customFormat="false" ht="15" hidden="false" customHeight="false" outlineLevel="0" collapsed="false">
      <c r="A14755" s="37"/>
      <c r="B14755" s="38"/>
      <c r="C14755" s="39"/>
      <c r="D14755" s="39"/>
      <c r="E14755" s="40"/>
      <c r="F14755" s="41" t="str">
        <f aca="false">IF(A14755="","",INDEX(Assumptions!$B$16:$B$18,MATCH(C14755,Assumptions!$A$16:$A$18,0)))</f>
        <v/>
      </c>
      <c r="G14755" s="42" t="str">
        <f aca="false">IF(A14755="","",WORKDAY(B14755,F14755))</f>
        <v/>
      </c>
    </row>
    <row r="14756" customFormat="false" ht="15" hidden="false" customHeight="false" outlineLevel="0" collapsed="false">
      <c r="A14756" s="37"/>
      <c r="B14756" s="38"/>
      <c r="C14756" s="39"/>
      <c r="D14756" s="39"/>
      <c r="E14756" s="40"/>
      <c r="F14756" s="41" t="str">
        <f aca="false">IF(A14756="","",INDEX(Assumptions!$B$16:$B$18,MATCH(C14756,Assumptions!$A$16:$A$18,0)))</f>
        <v/>
      </c>
      <c r="G14756" s="42" t="str">
        <f aca="false">IF(A14756="","",WORKDAY(B14756,F14756))</f>
        <v/>
      </c>
    </row>
    <row r="14757" customFormat="false" ht="15" hidden="false" customHeight="false" outlineLevel="0" collapsed="false">
      <c r="A14757" s="37"/>
      <c r="B14757" s="38"/>
      <c r="C14757" s="39"/>
      <c r="D14757" s="39"/>
      <c r="E14757" s="40"/>
      <c r="F14757" s="41" t="str">
        <f aca="false">IF(A14757="","",INDEX(Assumptions!$B$16:$B$18,MATCH(C14757,Assumptions!$A$16:$A$18,0)))</f>
        <v/>
      </c>
      <c r="G14757" s="42" t="str">
        <f aca="false">IF(A14757="","",WORKDAY(B14757,F14757))</f>
        <v/>
      </c>
    </row>
    <row r="14758" customFormat="false" ht="15" hidden="false" customHeight="false" outlineLevel="0" collapsed="false">
      <c r="A14758" s="37"/>
      <c r="B14758" s="38"/>
      <c r="C14758" s="39"/>
      <c r="D14758" s="39"/>
      <c r="E14758" s="40"/>
      <c r="F14758" s="41" t="str">
        <f aca="false">IF(A14758="","",INDEX(Assumptions!$B$16:$B$18,MATCH(C14758,Assumptions!$A$16:$A$18,0)))</f>
        <v/>
      </c>
      <c r="G14758" s="42" t="str">
        <f aca="false">IF(A14758="","",WORKDAY(B14758,F14758))</f>
        <v/>
      </c>
    </row>
    <row r="14759" customFormat="false" ht="15" hidden="false" customHeight="false" outlineLevel="0" collapsed="false">
      <c r="A14759" s="37"/>
      <c r="B14759" s="38"/>
      <c r="C14759" s="39"/>
      <c r="D14759" s="39"/>
      <c r="E14759" s="40"/>
      <c r="F14759" s="41" t="str">
        <f aca="false">IF(A14759="","",INDEX(Assumptions!$B$16:$B$18,MATCH(C14759,Assumptions!$A$16:$A$18,0)))</f>
        <v/>
      </c>
      <c r="G14759" s="42" t="str">
        <f aca="false">IF(A14759="","",WORKDAY(B14759,F14759))</f>
        <v/>
      </c>
    </row>
    <row r="14760" customFormat="false" ht="15" hidden="false" customHeight="false" outlineLevel="0" collapsed="false">
      <c r="A14760" s="37"/>
      <c r="B14760" s="38"/>
      <c r="C14760" s="39"/>
      <c r="D14760" s="39"/>
      <c r="E14760" s="40"/>
      <c r="F14760" s="41" t="str">
        <f aca="false">IF(A14760="","",INDEX(Assumptions!$B$16:$B$18,MATCH(C14760,Assumptions!$A$16:$A$18,0)))</f>
        <v/>
      </c>
      <c r="G14760" s="42" t="str">
        <f aca="false">IF(A14760="","",WORKDAY(B14760,F14760))</f>
        <v/>
      </c>
    </row>
    <row r="14761" customFormat="false" ht="15" hidden="false" customHeight="false" outlineLevel="0" collapsed="false">
      <c r="A14761" s="37"/>
      <c r="B14761" s="38"/>
      <c r="C14761" s="39"/>
      <c r="D14761" s="39"/>
      <c r="E14761" s="40"/>
      <c r="F14761" s="41" t="str">
        <f aca="false">IF(A14761="","",INDEX(Assumptions!$B$16:$B$18,MATCH(C14761,Assumptions!$A$16:$A$18,0)))</f>
        <v/>
      </c>
      <c r="G14761" s="42" t="str">
        <f aca="false">IF(A14761="","",WORKDAY(B14761,F14761))</f>
        <v/>
      </c>
    </row>
    <row r="14762" customFormat="false" ht="15" hidden="false" customHeight="false" outlineLevel="0" collapsed="false">
      <c r="A14762" s="37"/>
      <c r="B14762" s="38"/>
      <c r="C14762" s="39"/>
      <c r="D14762" s="39"/>
      <c r="E14762" s="40"/>
      <c r="F14762" s="41" t="str">
        <f aca="false">IF(A14762="","",INDEX(Assumptions!$B$16:$B$18,MATCH(C14762,Assumptions!$A$16:$A$18,0)))</f>
        <v/>
      </c>
      <c r="G14762" s="42" t="str">
        <f aca="false">IF(A14762="","",WORKDAY(B14762,F14762))</f>
        <v/>
      </c>
    </row>
    <row r="14763" customFormat="false" ht="15" hidden="false" customHeight="false" outlineLevel="0" collapsed="false">
      <c r="A14763" s="37"/>
      <c r="B14763" s="38"/>
      <c r="C14763" s="39"/>
      <c r="D14763" s="39"/>
      <c r="E14763" s="40"/>
      <c r="F14763" s="41" t="str">
        <f aca="false">IF(A14763="","",INDEX(Assumptions!$B$16:$B$18,MATCH(C14763,Assumptions!$A$16:$A$18,0)))</f>
        <v/>
      </c>
      <c r="G14763" s="42" t="str">
        <f aca="false">IF(A14763="","",WORKDAY(B14763,F14763))</f>
        <v/>
      </c>
    </row>
    <row r="14764" customFormat="false" ht="15" hidden="false" customHeight="false" outlineLevel="0" collapsed="false">
      <c r="A14764" s="37"/>
      <c r="B14764" s="38"/>
      <c r="C14764" s="39"/>
      <c r="D14764" s="39"/>
      <c r="E14764" s="40"/>
      <c r="F14764" s="41" t="str">
        <f aca="false">IF(A14764="","",INDEX(Assumptions!$B$16:$B$18,MATCH(C14764,Assumptions!$A$16:$A$18,0)))</f>
        <v/>
      </c>
      <c r="G14764" s="42" t="str">
        <f aca="false">IF(A14764="","",WORKDAY(B14764,F14764))</f>
        <v/>
      </c>
    </row>
    <row r="14765" customFormat="false" ht="15" hidden="false" customHeight="false" outlineLevel="0" collapsed="false">
      <c r="A14765" s="37"/>
      <c r="B14765" s="38"/>
      <c r="C14765" s="39"/>
      <c r="D14765" s="39"/>
      <c r="E14765" s="40"/>
      <c r="F14765" s="41" t="str">
        <f aca="false">IF(A14765="","",INDEX(Assumptions!$B$16:$B$18,MATCH(C14765,Assumptions!$A$16:$A$18,0)))</f>
        <v/>
      </c>
      <c r="G14765" s="42" t="str">
        <f aca="false">IF(A14765="","",WORKDAY(B14765,F14765))</f>
        <v/>
      </c>
    </row>
    <row r="14766" customFormat="false" ht="15" hidden="false" customHeight="false" outlineLevel="0" collapsed="false">
      <c r="A14766" s="37"/>
      <c r="B14766" s="38"/>
      <c r="C14766" s="39"/>
      <c r="D14766" s="39"/>
      <c r="E14766" s="40"/>
      <c r="F14766" s="41" t="str">
        <f aca="false">IF(A14766="","",INDEX(Assumptions!$B$16:$B$18,MATCH(C14766,Assumptions!$A$16:$A$18,0)))</f>
        <v/>
      </c>
      <c r="G14766" s="42" t="str">
        <f aca="false">IF(A14766="","",WORKDAY(B14766,F14766))</f>
        <v/>
      </c>
    </row>
    <row r="14767" customFormat="false" ht="15" hidden="false" customHeight="false" outlineLevel="0" collapsed="false">
      <c r="A14767" s="37"/>
      <c r="B14767" s="38"/>
      <c r="C14767" s="39"/>
      <c r="D14767" s="39"/>
      <c r="E14767" s="40"/>
      <c r="F14767" s="41" t="str">
        <f aca="false">IF(A14767="","",INDEX(Assumptions!$B$16:$B$18,MATCH(C14767,Assumptions!$A$16:$A$18,0)))</f>
        <v/>
      </c>
      <c r="G14767" s="42" t="str">
        <f aca="false">IF(A14767="","",WORKDAY(B14767,F14767))</f>
        <v/>
      </c>
    </row>
    <row r="14768" customFormat="false" ht="15" hidden="false" customHeight="false" outlineLevel="0" collapsed="false">
      <c r="A14768" s="37"/>
      <c r="B14768" s="38"/>
      <c r="C14768" s="39"/>
      <c r="D14768" s="39"/>
      <c r="E14768" s="40"/>
      <c r="F14768" s="41" t="str">
        <f aca="false">IF(A14768="","",INDEX(Assumptions!$B$16:$B$18,MATCH(C14768,Assumptions!$A$16:$A$18,0)))</f>
        <v/>
      </c>
      <c r="G14768" s="42" t="str">
        <f aca="false">IF(A14768="","",WORKDAY(B14768,F14768))</f>
        <v/>
      </c>
    </row>
    <row r="14769" customFormat="false" ht="15" hidden="false" customHeight="false" outlineLevel="0" collapsed="false">
      <c r="A14769" s="37"/>
      <c r="B14769" s="38"/>
      <c r="C14769" s="39"/>
      <c r="D14769" s="39"/>
      <c r="E14769" s="40"/>
      <c r="F14769" s="41" t="str">
        <f aca="false">IF(A14769="","",INDEX(Assumptions!$B$16:$B$18,MATCH(C14769,Assumptions!$A$16:$A$18,0)))</f>
        <v/>
      </c>
      <c r="G14769" s="42" t="str">
        <f aca="false">IF(A14769="","",WORKDAY(B14769,F14769))</f>
        <v/>
      </c>
    </row>
    <row r="14770" customFormat="false" ht="15" hidden="false" customHeight="false" outlineLevel="0" collapsed="false">
      <c r="A14770" s="37"/>
      <c r="B14770" s="38"/>
      <c r="C14770" s="39"/>
      <c r="D14770" s="39"/>
      <c r="E14770" s="40"/>
      <c r="F14770" s="41" t="str">
        <f aca="false">IF(A14770="","",INDEX(Assumptions!$B$16:$B$18,MATCH(C14770,Assumptions!$A$16:$A$18,0)))</f>
        <v/>
      </c>
      <c r="G14770" s="42" t="str">
        <f aca="false">IF(A14770="","",WORKDAY(B14770,F14770))</f>
        <v/>
      </c>
    </row>
    <row r="14771" customFormat="false" ht="15" hidden="false" customHeight="false" outlineLevel="0" collapsed="false">
      <c r="A14771" s="37"/>
      <c r="B14771" s="38"/>
      <c r="C14771" s="39"/>
      <c r="D14771" s="39"/>
      <c r="E14771" s="40"/>
      <c r="F14771" s="41" t="str">
        <f aca="false">IF(A14771="","",INDEX(Assumptions!$B$16:$B$18,MATCH(C14771,Assumptions!$A$16:$A$18,0)))</f>
        <v/>
      </c>
      <c r="G14771" s="42" t="str">
        <f aca="false">IF(A14771="","",WORKDAY(B14771,F14771))</f>
        <v/>
      </c>
    </row>
    <row r="14772" customFormat="false" ht="15" hidden="false" customHeight="false" outlineLevel="0" collapsed="false">
      <c r="A14772" s="37"/>
      <c r="B14772" s="38"/>
      <c r="C14772" s="39"/>
      <c r="D14772" s="39"/>
      <c r="E14772" s="40"/>
      <c r="F14772" s="41" t="str">
        <f aca="false">IF(A14772="","",INDEX(Assumptions!$B$16:$B$18,MATCH(C14772,Assumptions!$A$16:$A$18,0)))</f>
        <v/>
      </c>
      <c r="G14772" s="42" t="str">
        <f aca="false">IF(A14772="","",WORKDAY(B14772,F14772))</f>
        <v/>
      </c>
    </row>
    <row r="14773" customFormat="false" ht="15" hidden="false" customHeight="false" outlineLevel="0" collapsed="false">
      <c r="A14773" s="37"/>
      <c r="B14773" s="38"/>
      <c r="C14773" s="39"/>
      <c r="D14773" s="39"/>
      <c r="E14773" s="40"/>
      <c r="F14773" s="41" t="str">
        <f aca="false">IF(A14773="","",INDEX(Assumptions!$B$16:$B$18,MATCH(C14773,Assumptions!$A$16:$A$18,0)))</f>
        <v/>
      </c>
      <c r="G14773" s="42" t="str">
        <f aca="false">IF(A14773="","",WORKDAY(B14773,F14773))</f>
        <v/>
      </c>
    </row>
    <row r="14774" customFormat="false" ht="15" hidden="false" customHeight="false" outlineLevel="0" collapsed="false">
      <c r="A14774" s="37"/>
      <c r="B14774" s="38"/>
      <c r="C14774" s="39"/>
      <c r="D14774" s="39"/>
      <c r="E14774" s="40"/>
      <c r="F14774" s="41" t="str">
        <f aca="false">IF(A14774="","",INDEX(Assumptions!$B$16:$B$18,MATCH(C14774,Assumptions!$A$16:$A$18,0)))</f>
        <v/>
      </c>
      <c r="G14774" s="42" t="str">
        <f aca="false">IF(A14774="","",WORKDAY(B14774,F14774))</f>
        <v/>
      </c>
    </row>
    <row r="14775" customFormat="false" ht="15" hidden="false" customHeight="false" outlineLevel="0" collapsed="false">
      <c r="A14775" s="37"/>
      <c r="B14775" s="38"/>
      <c r="C14775" s="39"/>
      <c r="D14775" s="39"/>
      <c r="E14775" s="40"/>
      <c r="F14775" s="41" t="str">
        <f aca="false">IF(A14775="","",INDEX(Assumptions!$B$16:$B$18,MATCH(C14775,Assumptions!$A$16:$A$18,0)))</f>
        <v/>
      </c>
      <c r="G14775" s="42" t="str">
        <f aca="false">IF(A14775="","",WORKDAY(B14775,F14775))</f>
        <v/>
      </c>
    </row>
    <row r="14776" customFormat="false" ht="15" hidden="false" customHeight="false" outlineLevel="0" collapsed="false">
      <c r="A14776" s="37"/>
      <c r="B14776" s="38"/>
      <c r="C14776" s="39"/>
      <c r="D14776" s="39"/>
      <c r="E14776" s="40"/>
      <c r="F14776" s="41" t="str">
        <f aca="false">IF(A14776="","",INDEX(Assumptions!$B$16:$B$18,MATCH(C14776,Assumptions!$A$16:$A$18,0)))</f>
        <v/>
      </c>
      <c r="G14776" s="42" t="str">
        <f aca="false">IF(A14776="","",WORKDAY(B14776,F14776))</f>
        <v/>
      </c>
    </row>
    <row r="14777" customFormat="false" ht="15" hidden="false" customHeight="false" outlineLevel="0" collapsed="false">
      <c r="A14777" s="37"/>
      <c r="B14777" s="38"/>
      <c r="C14777" s="39"/>
      <c r="D14777" s="39"/>
      <c r="E14777" s="40"/>
      <c r="F14777" s="41" t="str">
        <f aca="false">IF(A14777="","",INDEX(Assumptions!$B$16:$B$18,MATCH(C14777,Assumptions!$A$16:$A$18,0)))</f>
        <v/>
      </c>
      <c r="G14777" s="42" t="str">
        <f aca="false">IF(A14777="","",WORKDAY(B14777,F14777))</f>
        <v/>
      </c>
    </row>
    <row r="14778" customFormat="false" ht="15" hidden="false" customHeight="false" outlineLevel="0" collapsed="false">
      <c r="A14778" s="37"/>
      <c r="B14778" s="38"/>
      <c r="C14778" s="39"/>
      <c r="D14778" s="39"/>
      <c r="E14778" s="40"/>
      <c r="F14778" s="41" t="str">
        <f aca="false">IF(A14778="","",INDEX(Assumptions!$B$16:$B$18,MATCH(C14778,Assumptions!$A$16:$A$18,0)))</f>
        <v/>
      </c>
      <c r="G14778" s="42" t="str">
        <f aca="false">IF(A14778="","",WORKDAY(B14778,F14778))</f>
        <v/>
      </c>
    </row>
    <row r="14779" customFormat="false" ht="15" hidden="false" customHeight="false" outlineLevel="0" collapsed="false">
      <c r="A14779" s="37"/>
      <c r="B14779" s="38"/>
      <c r="C14779" s="39"/>
      <c r="D14779" s="39"/>
      <c r="E14779" s="40"/>
      <c r="F14779" s="41" t="str">
        <f aca="false">IF(A14779="","",INDEX(Assumptions!$B$16:$B$18,MATCH(C14779,Assumptions!$A$16:$A$18,0)))</f>
        <v/>
      </c>
      <c r="G14779" s="42" t="str">
        <f aca="false">IF(A14779="","",WORKDAY(B14779,F14779))</f>
        <v/>
      </c>
    </row>
    <row r="14780" customFormat="false" ht="15" hidden="false" customHeight="false" outlineLevel="0" collapsed="false">
      <c r="A14780" s="37"/>
      <c r="B14780" s="38"/>
      <c r="C14780" s="39"/>
      <c r="D14780" s="39"/>
      <c r="E14780" s="40"/>
      <c r="F14780" s="41" t="str">
        <f aca="false">IF(A14780="","",INDEX(Assumptions!$B$16:$B$18,MATCH(C14780,Assumptions!$A$16:$A$18,0)))</f>
        <v/>
      </c>
      <c r="G14780" s="42" t="str">
        <f aca="false">IF(A14780="","",WORKDAY(B14780,F14780))</f>
        <v/>
      </c>
    </row>
    <row r="14781" customFormat="false" ht="15" hidden="false" customHeight="false" outlineLevel="0" collapsed="false">
      <c r="A14781" s="37"/>
      <c r="B14781" s="38"/>
      <c r="C14781" s="39"/>
      <c r="D14781" s="39"/>
      <c r="E14781" s="40"/>
      <c r="F14781" s="41" t="str">
        <f aca="false">IF(A14781="","",INDEX(Assumptions!$B$16:$B$18,MATCH(C14781,Assumptions!$A$16:$A$18,0)))</f>
        <v/>
      </c>
      <c r="G14781" s="42" t="str">
        <f aca="false">IF(A14781="","",WORKDAY(B14781,F14781))</f>
        <v/>
      </c>
    </row>
    <row r="14782" customFormat="false" ht="15" hidden="false" customHeight="false" outlineLevel="0" collapsed="false">
      <c r="A14782" s="37"/>
      <c r="B14782" s="38"/>
      <c r="C14782" s="39"/>
      <c r="D14782" s="39"/>
      <c r="E14782" s="40"/>
      <c r="F14782" s="41" t="str">
        <f aca="false">IF(A14782="","",INDEX(Assumptions!$B$16:$B$18,MATCH(C14782,Assumptions!$A$16:$A$18,0)))</f>
        <v/>
      </c>
      <c r="G14782" s="42" t="str">
        <f aca="false">IF(A14782="","",WORKDAY(B14782,F14782))</f>
        <v/>
      </c>
    </row>
    <row r="14783" customFormat="false" ht="15" hidden="false" customHeight="false" outlineLevel="0" collapsed="false">
      <c r="A14783" s="37"/>
      <c r="B14783" s="38"/>
      <c r="C14783" s="39"/>
      <c r="D14783" s="39"/>
      <c r="E14783" s="40"/>
      <c r="F14783" s="41" t="str">
        <f aca="false">IF(A14783="","",INDEX(Assumptions!$B$16:$B$18,MATCH(C14783,Assumptions!$A$16:$A$18,0)))</f>
        <v/>
      </c>
      <c r="G14783" s="42" t="str">
        <f aca="false">IF(A14783="","",WORKDAY(B14783,F14783))</f>
        <v/>
      </c>
    </row>
    <row r="14784" customFormat="false" ht="15" hidden="false" customHeight="false" outlineLevel="0" collapsed="false">
      <c r="A14784" s="37"/>
      <c r="B14784" s="38"/>
      <c r="C14784" s="39"/>
      <c r="D14784" s="39"/>
      <c r="E14784" s="40"/>
      <c r="F14784" s="41" t="str">
        <f aca="false">IF(A14784="","",INDEX(Assumptions!$B$16:$B$18,MATCH(C14784,Assumptions!$A$16:$A$18,0)))</f>
        <v/>
      </c>
      <c r="G14784" s="42" t="str">
        <f aca="false">IF(A14784="","",WORKDAY(B14784,F14784))</f>
        <v/>
      </c>
    </row>
    <row r="14785" customFormat="false" ht="15" hidden="false" customHeight="false" outlineLevel="0" collapsed="false">
      <c r="A14785" s="37"/>
      <c r="B14785" s="38"/>
      <c r="C14785" s="39"/>
      <c r="D14785" s="39"/>
      <c r="E14785" s="40"/>
      <c r="F14785" s="41" t="str">
        <f aca="false">IF(A14785="","",INDEX(Assumptions!$B$16:$B$18,MATCH(C14785,Assumptions!$A$16:$A$18,0)))</f>
        <v/>
      </c>
      <c r="G14785" s="42" t="str">
        <f aca="false">IF(A14785="","",WORKDAY(B14785,F14785))</f>
        <v/>
      </c>
    </row>
    <row r="14786" customFormat="false" ht="15" hidden="false" customHeight="false" outlineLevel="0" collapsed="false">
      <c r="A14786" s="37"/>
      <c r="B14786" s="38"/>
      <c r="C14786" s="39"/>
      <c r="D14786" s="39"/>
      <c r="E14786" s="40"/>
      <c r="F14786" s="41" t="str">
        <f aca="false">IF(A14786="","",INDEX(Assumptions!$B$16:$B$18,MATCH(C14786,Assumptions!$A$16:$A$18,0)))</f>
        <v/>
      </c>
      <c r="G14786" s="42" t="str">
        <f aca="false">IF(A14786="","",WORKDAY(B14786,F14786))</f>
        <v/>
      </c>
    </row>
    <row r="14787" customFormat="false" ht="15" hidden="false" customHeight="false" outlineLevel="0" collapsed="false">
      <c r="A14787" s="37"/>
      <c r="B14787" s="38"/>
      <c r="C14787" s="39"/>
      <c r="D14787" s="39"/>
      <c r="E14787" s="40"/>
      <c r="F14787" s="41" t="str">
        <f aca="false">IF(A14787="","",INDEX(Assumptions!$B$16:$B$18,MATCH(C14787,Assumptions!$A$16:$A$18,0)))</f>
        <v/>
      </c>
      <c r="G14787" s="42" t="str">
        <f aca="false">IF(A14787="","",WORKDAY(B14787,F14787))</f>
        <v/>
      </c>
    </row>
    <row r="14788" customFormat="false" ht="15" hidden="false" customHeight="false" outlineLevel="0" collapsed="false">
      <c r="A14788" s="37"/>
      <c r="B14788" s="38"/>
      <c r="C14788" s="39"/>
      <c r="D14788" s="39"/>
      <c r="E14788" s="40"/>
      <c r="F14788" s="41" t="str">
        <f aca="false">IF(A14788="","",INDEX(Assumptions!$B$16:$B$18,MATCH(C14788,Assumptions!$A$16:$A$18,0)))</f>
        <v/>
      </c>
      <c r="G14788" s="42" t="str">
        <f aca="false">IF(A14788="","",WORKDAY(B14788,F14788))</f>
        <v/>
      </c>
    </row>
    <row r="14789" customFormat="false" ht="15" hidden="false" customHeight="false" outlineLevel="0" collapsed="false">
      <c r="A14789" s="37"/>
      <c r="B14789" s="38"/>
      <c r="C14789" s="39"/>
      <c r="D14789" s="39"/>
      <c r="E14789" s="40"/>
      <c r="F14789" s="41" t="str">
        <f aca="false">IF(A14789="","",INDEX(Assumptions!$B$16:$B$18,MATCH(C14789,Assumptions!$A$16:$A$18,0)))</f>
        <v/>
      </c>
      <c r="G14789" s="42" t="str">
        <f aca="false">IF(A14789="","",WORKDAY(B14789,F14789))</f>
        <v/>
      </c>
    </row>
    <row r="14790" customFormat="false" ht="15" hidden="false" customHeight="false" outlineLevel="0" collapsed="false">
      <c r="A14790" s="37"/>
      <c r="B14790" s="38"/>
      <c r="C14790" s="39"/>
      <c r="D14790" s="39"/>
      <c r="E14790" s="40"/>
      <c r="F14790" s="41" t="str">
        <f aca="false">IF(A14790="","",INDEX(Assumptions!$B$16:$B$18,MATCH(C14790,Assumptions!$A$16:$A$18,0)))</f>
        <v/>
      </c>
      <c r="G14790" s="42" t="str">
        <f aca="false">IF(A14790="","",WORKDAY(B14790,F14790))</f>
        <v/>
      </c>
    </row>
    <row r="14791" customFormat="false" ht="15" hidden="false" customHeight="false" outlineLevel="0" collapsed="false">
      <c r="A14791" s="37"/>
      <c r="B14791" s="38"/>
      <c r="C14791" s="39"/>
      <c r="D14791" s="39"/>
      <c r="E14791" s="40"/>
      <c r="F14791" s="41" t="str">
        <f aca="false">IF(A14791="","",INDEX(Assumptions!$B$16:$B$18,MATCH(C14791,Assumptions!$A$16:$A$18,0)))</f>
        <v/>
      </c>
      <c r="G14791" s="42" t="str">
        <f aca="false">IF(A14791="","",WORKDAY(B14791,F14791))</f>
        <v/>
      </c>
    </row>
    <row r="14792" customFormat="false" ht="15" hidden="false" customHeight="false" outlineLevel="0" collapsed="false">
      <c r="A14792" s="37"/>
      <c r="B14792" s="38"/>
      <c r="C14792" s="39"/>
      <c r="D14792" s="39"/>
      <c r="E14792" s="40"/>
      <c r="F14792" s="41" t="str">
        <f aca="false">IF(A14792="","",INDEX(Assumptions!$B$16:$B$18,MATCH(C14792,Assumptions!$A$16:$A$18,0)))</f>
        <v/>
      </c>
      <c r="G14792" s="42" t="str">
        <f aca="false">IF(A14792="","",WORKDAY(B14792,F14792))</f>
        <v/>
      </c>
    </row>
    <row r="14793" customFormat="false" ht="15" hidden="false" customHeight="false" outlineLevel="0" collapsed="false">
      <c r="A14793" s="37"/>
      <c r="B14793" s="38"/>
      <c r="C14793" s="39"/>
      <c r="D14793" s="39"/>
      <c r="E14793" s="40"/>
      <c r="F14793" s="41" t="str">
        <f aca="false">IF(A14793="","",INDEX(Assumptions!$B$16:$B$18,MATCH(C14793,Assumptions!$A$16:$A$18,0)))</f>
        <v/>
      </c>
      <c r="G14793" s="42" t="str">
        <f aca="false">IF(A14793="","",WORKDAY(B14793,F14793))</f>
        <v/>
      </c>
    </row>
    <row r="14794" customFormat="false" ht="15" hidden="false" customHeight="false" outlineLevel="0" collapsed="false">
      <c r="A14794" s="37"/>
      <c r="B14794" s="38"/>
      <c r="C14794" s="39"/>
      <c r="D14794" s="39"/>
      <c r="E14794" s="40"/>
      <c r="F14794" s="41" t="str">
        <f aca="false">IF(A14794="","",INDEX(Assumptions!$B$16:$B$18,MATCH(C14794,Assumptions!$A$16:$A$18,0)))</f>
        <v/>
      </c>
      <c r="G14794" s="42" t="str">
        <f aca="false">IF(A14794="","",WORKDAY(B14794,F14794))</f>
        <v/>
      </c>
    </row>
    <row r="14795" customFormat="false" ht="15" hidden="false" customHeight="false" outlineLevel="0" collapsed="false">
      <c r="A14795" s="37"/>
      <c r="B14795" s="38"/>
      <c r="C14795" s="39"/>
      <c r="D14795" s="39"/>
      <c r="E14795" s="40"/>
      <c r="F14795" s="41" t="str">
        <f aca="false">IF(A14795="","",INDEX(Assumptions!$B$16:$B$18,MATCH(C14795,Assumptions!$A$16:$A$18,0)))</f>
        <v/>
      </c>
      <c r="G14795" s="42" t="str">
        <f aca="false">IF(A14795="","",WORKDAY(B14795,F14795))</f>
        <v/>
      </c>
    </row>
    <row r="14796" customFormat="false" ht="15" hidden="false" customHeight="false" outlineLevel="0" collapsed="false">
      <c r="A14796" s="37"/>
      <c r="B14796" s="38"/>
      <c r="C14796" s="39"/>
      <c r="D14796" s="39"/>
      <c r="E14796" s="40"/>
      <c r="F14796" s="41" t="str">
        <f aca="false">IF(A14796="","",INDEX(Assumptions!$B$16:$B$18,MATCH(C14796,Assumptions!$A$16:$A$18,0)))</f>
        <v/>
      </c>
      <c r="G14796" s="42" t="str">
        <f aca="false">IF(A14796="","",WORKDAY(B14796,F14796))</f>
        <v/>
      </c>
    </row>
    <row r="14797" customFormat="false" ht="15" hidden="false" customHeight="false" outlineLevel="0" collapsed="false">
      <c r="A14797" s="37"/>
      <c r="B14797" s="38"/>
      <c r="C14797" s="39"/>
      <c r="D14797" s="39"/>
      <c r="E14797" s="40"/>
      <c r="F14797" s="41" t="str">
        <f aca="false">IF(A14797="","",INDEX(Assumptions!$B$16:$B$18,MATCH(C14797,Assumptions!$A$16:$A$18,0)))</f>
        <v/>
      </c>
      <c r="G14797" s="42" t="str">
        <f aca="false">IF(A14797="","",WORKDAY(B14797,F14797))</f>
        <v/>
      </c>
    </row>
    <row r="14798" customFormat="false" ht="15" hidden="false" customHeight="false" outlineLevel="0" collapsed="false">
      <c r="A14798" s="37"/>
      <c r="B14798" s="38"/>
      <c r="C14798" s="39"/>
      <c r="D14798" s="39"/>
      <c r="E14798" s="40"/>
      <c r="F14798" s="41" t="str">
        <f aca="false">IF(A14798="","",INDEX(Assumptions!$B$16:$B$18,MATCH(C14798,Assumptions!$A$16:$A$18,0)))</f>
        <v/>
      </c>
      <c r="G14798" s="42" t="str">
        <f aca="false">IF(A14798="","",WORKDAY(B14798,F14798))</f>
        <v/>
      </c>
    </row>
    <row r="14799" customFormat="false" ht="15" hidden="false" customHeight="false" outlineLevel="0" collapsed="false">
      <c r="A14799" s="37"/>
      <c r="B14799" s="38"/>
      <c r="C14799" s="39"/>
      <c r="D14799" s="39"/>
      <c r="E14799" s="40"/>
      <c r="F14799" s="41" t="str">
        <f aca="false">IF(A14799="","",INDEX(Assumptions!$B$16:$B$18,MATCH(C14799,Assumptions!$A$16:$A$18,0)))</f>
        <v/>
      </c>
      <c r="G14799" s="42" t="str">
        <f aca="false">IF(A14799="","",WORKDAY(B14799,F14799))</f>
        <v/>
      </c>
    </row>
    <row r="14800" customFormat="false" ht="15" hidden="false" customHeight="false" outlineLevel="0" collapsed="false">
      <c r="A14800" s="37"/>
      <c r="B14800" s="38"/>
      <c r="C14800" s="39"/>
      <c r="D14800" s="39"/>
      <c r="E14800" s="40"/>
      <c r="F14800" s="41" t="str">
        <f aca="false">IF(A14800="","",INDEX(Assumptions!$B$16:$B$18,MATCH(C14800,Assumptions!$A$16:$A$18,0)))</f>
        <v/>
      </c>
      <c r="G14800" s="42" t="str">
        <f aca="false">IF(A14800="","",WORKDAY(B14800,F14800))</f>
        <v/>
      </c>
    </row>
    <row r="14801" customFormat="false" ht="15" hidden="false" customHeight="false" outlineLevel="0" collapsed="false">
      <c r="A14801" s="37"/>
      <c r="B14801" s="38"/>
      <c r="C14801" s="39"/>
      <c r="D14801" s="39"/>
      <c r="E14801" s="40"/>
      <c r="F14801" s="41" t="str">
        <f aca="false">IF(A14801="","",INDEX(Assumptions!$B$16:$B$18,MATCH(C14801,Assumptions!$A$16:$A$18,0)))</f>
        <v/>
      </c>
      <c r="G14801" s="42" t="str">
        <f aca="false">IF(A14801="","",WORKDAY(B14801,F14801))</f>
        <v/>
      </c>
    </row>
    <row r="14802" customFormat="false" ht="15" hidden="false" customHeight="false" outlineLevel="0" collapsed="false">
      <c r="A14802" s="37"/>
      <c r="B14802" s="38"/>
      <c r="C14802" s="39"/>
      <c r="D14802" s="39"/>
      <c r="E14802" s="40"/>
      <c r="F14802" s="41" t="str">
        <f aca="false">IF(A14802="","",INDEX(Assumptions!$B$16:$B$18,MATCH(C14802,Assumptions!$A$16:$A$18,0)))</f>
        <v/>
      </c>
      <c r="G14802" s="42" t="str">
        <f aca="false">IF(A14802="","",WORKDAY(B14802,F14802))</f>
        <v/>
      </c>
    </row>
    <row r="14803" customFormat="false" ht="15" hidden="false" customHeight="false" outlineLevel="0" collapsed="false">
      <c r="A14803" s="37"/>
      <c r="B14803" s="38"/>
      <c r="C14803" s="39"/>
      <c r="D14803" s="39"/>
      <c r="E14803" s="40"/>
      <c r="F14803" s="41" t="str">
        <f aca="false">IF(A14803="","",INDEX(Assumptions!$B$16:$B$18,MATCH(C14803,Assumptions!$A$16:$A$18,0)))</f>
        <v/>
      </c>
      <c r="G14803" s="42" t="str">
        <f aca="false">IF(A14803="","",WORKDAY(B14803,F14803))</f>
        <v/>
      </c>
    </row>
    <row r="14804" customFormat="false" ht="15" hidden="false" customHeight="false" outlineLevel="0" collapsed="false">
      <c r="A14804" s="37"/>
      <c r="B14804" s="38"/>
      <c r="C14804" s="39"/>
      <c r="D14804" s="39"/>
      <c r="E14804" s="40"/>
      <c r="F14804" s="41" t="str">
        <f aca="false">IF(A14804="","",INDEX(Assumptions!$B$16:$B$18,MATCH(C14804,Assumptions!$A$16:$A$18,0)))</f>
        <v/>
      </c>
      <c r="G14804" s="42" t="str">
        <f aca="false">IF(A14804="","",WORKDAY(B14804,F14804))</f>
        <v/>
      </c>
    </row>
    <row r="14805" customFormat="false" ht="15" hidden="false" customHeight="false" outlineLevel="0" collapsed="false">
      <c r="A14805" s="37"/>
      <c r="B14805" s="38"/>
      <c r="C14805" s="39"/>
      <c r="D14805" s="39"/>
      <c r="E14805" s="40"/>
      <c r="F14805" s="41" t="str">
        <f aca="false">IF(A14805="","",INDEX(Assumptions!$B$16:$B$18,MATCH(C14805,Assumptions!$A$16:$A$18,0)))</f>
        <v/>
      </c>
      <c r="G14805" s="42" t="str">
        <f aca="false">IF(A14805="","",WORKDAY(B14805,F14805))</f>
        <v/>
      </c>
    </row>
    <row r="14806" customFormat="false" ht="15" hidden="false" customHeight="false" outlineLevel="0" collapsed="false">
      <c r="A14806" s="37"/>
      <c r="B14806" s="38"/>
      <c r="C14806" s="39"/>
      <c r="D14806" s="39"/>
      <c r="E14806" s="40"/>
      <c r="F14806" s="41" t="str">
        <f aca="false">IF(A14806="","",INDEX(Assumptions!$B$16:$B$18,MATCH(C14806,Assumptions!$A$16:$A$18,0)))</f>
        <v/>
      </c>
      <c r="G14806" s="42" t="str">
        <f aca="false">IF(A14806="","",WORKDAY(B14806,F14806))</f>
        <v/>
      </c>
    </row>
    <row r="14807" customFormat="false" ht="15" hidden="false" customHeight="false" outlineLevel="0" collapsed="false">
      <c r="A14807" s="37"/>
      <c r="B14807" s="38"/>
      <c r="C14807" s="39"/>
      <c r="D14807" s="39"/>
      <c r="E14807" s="40"/>
      <c r="F14807" s="41" t="str">
        <f aca="false">IF(A14807="","",INDEX(Assumptions!$B$16:$B$18,MATCH(C14807,Assumptions!$A$16:$A$18,0)))</f>
        <v/>
      </c>
      <c r="G14807" s="42" t="str">
        <f aca="false">IF(A14807="","",WORKDAY(B14807,F14807))</f>
        <v/>
      </c>
    </row>
    <row r="14808" customFormat="false" ht="15" hidden="false" customHeight="false" outlineLevel="0" collapsed="false">
      <c r="A14808" s="37"/>
      <c r="B14808" s="38"/>
      <c r="C14808" s="39"/>
      <c r="D14808" s="39"/>
      <c r="E14808" s="40"/>
      <c r="F14808" s="41" t="str">
        <f aca="false">IF(A14808="","",INDEX(Assumptions!$B$16:$B$18,MATCH(C14808,Assumptions!$A$16:$A$18,0)))</f>
        <v/>
      </c>
      <c r="G14808" s="42" t="str">
        <f aca="false">IF(A14808="","",WORKDAY(B14808,F14808))</f>
        <v/>
      </c>
    </row>
    <row r="14809" customFormat="false" ht="15" hidden="false" customHeight="false" outlineLevel="0" collapsed="false">
      <c r="A14809" s="37"/>
      <c r="B14809" s="38"/>
      <c r="C14809" s="39"/>
      <c r="D14809" s="39"/>
      <c r="E14809" s="40"/>
      <c r="F14809" s="41" t="str">
        <f aca="false">IF(A14809="","",INDEX(Assumptions!$B$16:$B$18,MATCH(C14809,Assumptions!$A$16:$A$18,0)))</f>
        <v/>
      </c>
      <c r="G14809" s="42" t="str">
        <f aca="false">IF(A14809="","",WORKDAY(B14809,F14809))</f>
        <v/>
      </c>
    </row>
    <row r="14810" customFormat="false" ht="15" hidden="false" customHeight="false" outlineLevel="0" collapsed="false">
      <c r="A14810" s="37"/>
      <c r="B14810" s="38"/>
      <c r="C14810" s="39"/>
      <c r="D14810" s="39"/>
      <c r="E14810" s="40"/>
      <c r="F14810" s="41" t="str">
        <f aca="false">IF(A14810="","",INDEX(Assumptions!$B$16:$B$18,MATCH(C14810,Assumptions!$A$16:$A$18,0)))</f>
        <v/>
      </c>
      <c r="G14810" s="42" t="str">
        <f aca="false">IF(A14810="","",WORKDAY(B14810,F14810))</f>
        <v/>
      </c>
    </row>
    <row r="14811" customFormat="false" ht="15" hidden="false" customHeight="false" outlineLevel="0" collapsed="false">
      <c r="A14811" s="37"/>
      <c r="B14811" s="38"/>
      <c r="C14811" s="39"/>
      <c r="D14811" s="39"/>
      <c r="E14811" s="40"/>
      <c r="F14811" s="41" t="str">
        <f aca="false">IF(A14811="","",INDEX(Assumptions!$B$16:$B$18,MATCH(C14811,Assumptions!$A$16:$A$18,0)))</f>
        <v/>
      </c>
      <c r="G14811" s="42" t="str">
        <f aca="false">IF(A14811="","",WORKDAY(B14811,F14811))</f>
        <v/>
      </c>
    </row>
    <row r="14812" customFormat="false" ht="15" hidden="false" customHeight="false" outlineLevel="0" collapsed="false">
      <c r="A14812" s="37"/>
      <c r="B14812" s="38"/>
      <c r="C14812" s="39"/>
      <c r="D14812" s="39"/>
      <c r="E14812" s="40"/>
      <c r="F14812" s="41" t="str">
        <f aca="false">IF(A14812="","",INDEX(Assumptions!$B$16:$B$18,MATCH(C14812,Assumptions!$A$16:$A$18,0)))</f>
        <v/>
      </c>
      <c r="G14812" s="42" t="str">
        <f aca="false">IF(A14812="","",WORKDAY(B14812,F14812))</f>
        <v/>
      </c>
    </row>
    <row r="14813" customFormat="false" ht="15" hidden="false" customHeight="false" outlineLevel="0" collapsed="false">
      <c r="A14813" s="37"/>
      <c r="B14813" s="38"/>
      <c r="C14813" s="39"/>
      <c r="D14813" s="39"/>
      <c r="E14813" s="40"/>
      <c r="F14813" s="41" t="str">
        <f aca="false">IF(A14813="","",INDEX(Assumptions!$B$16:$B$18,MATCH(C14813,Assumptions!$A$16:$A$18,0)))</f>
        <v/>
      </c>
      <c r="G14813" s="42" t="str">
        <f aca="false">IF(A14813="","",WORKDAY(B14813,F14813))</f>
        <v/>
      </c>
    </row>
    <row r="14814" customFormat="false" ht="15" hidden="false" customHeight="false" outlineLevel="0" collapsed="false">
      <c r="A14814" s="37"/>
      <c r="B14814" s="38"/>
      <c r="C14814" s="39"/>
      <c r="D14814" s="39"/>
      <c r="E14814" s="40"/>
      <c r="F14814" s="41" t="str">
        <f aca="false">IF(A14814="","",INDEX(Assumptions!$B$16:$B$18,MATCH(C14814,Assumptions!$A$16:$A$18,0)))</f>
        <v/>
      </c>
      <c r="G14814" s="42" t="str">
        <f aca="false">IF(A14814="","",WORKDAY(B14814,F14814))</f>
        <v/>
      </c>
    </row>
    <row r="14815" customFormat="false" ht="15" hidden="false" customHeight="false" outlineLevel="0" collapsed="false">
      <c r="A14815" s="37"/>
      <c r="B14815" s="38"/>
      <c r="C14815" s="39"/>
      <c r="D14815" s="39"/>
      <c r="E14815" s="40"/>
      <c r="F14815" s="41" t="str">
        <f aca="false">IF(A14815="","",INDEX(Assumptions!$B$16:$B$18,MATCH(C14815,Assumptions!$A$16:$A$18,0)))</f>
        <v/>
      </c>
      <c r="G14815" s="42" t="str">
        <f aca="false">IF(A14815="","",WORKDAY(B14815,F14815))</f>
        <v/>
      </c>
    </row>
    <row r="14816" customFormat="false" ht="15" hidden="false" customHeight="false" outlineLevel="0" collapsed="false">
      <c r="A14816" s="37"/>
      <c r="B14816" s="38"/>
      <c r="C14816" s="39"/>
      <c r="D14816" s="39"/>
      <c r="E14816" s="40"/>
      <c r="F14816" s="41" t="str">
        <f aca="false">IF(A14816="","",INDEX(Assumptions!$B$16:$B$18,MATCH(C14816,Assumptions!$A$16:$A$18,0)))</f>
        <v/>
      </c>
      <c r="G14816" s="42" t="str">
        <f aca="false">IF(A14816="","",WORKDAY(B14816,F14816))</f>
        <v/>
      </c>
    </row>
    <row r="14817" customFormat="false" ht="15" hidden="false" customHeight="false" outlineLevel="0" collapsed="false">
      <c r="A14817" s="37"/>
      <c r="B14817" s="38"/>
      <c r="C14817" s="39"/>
      <c r="D14817" s="39"/>
      <c r="E14817" s="40"/>
      <c r="F14817" s="41" t="str">
        <f aca="false">IF(A14817="","",INDEX(Assumptions!$B$16:$B$18,MATCH(C14817,Assumptions!$A$16:$A$18,0)))</f>
        <v/>
      </c>
      <c r="G14817" s="42" t="str">
        <f aca="false">IF(A14817="","",WORKDAY(B14817,F14817))</f>
        <v/>
      </c>
    </row>
    <row r="14818" customFormat="false" ht="15" hidden="false" customHeight="false" outlineLevel="0" collapsed="false">
      <c r="A14818" s="37"/>
      <c r="B14818" s="38"/>
      <c r="C14818" s="39"/>
      <c r="D14818" s="39"/>
      <c r="E14818" s="40"/>
      <c r="F14818" s="41" t="str">
        <f aca="false">IF(A14818="","",INDEX(Assumptions!$B$16:$B$18,MATCH(C14818,Assumptions!$A$16:$A$18,0)))</f>
        <v/>
      </c>
      <c r="G14818" s="42" t="str">
        <f aca="false">IF(A14818="","",WORKDAY(B14818,F14818))</f>
        <v/>
      </c>
    </row>
    <row r="14819" customFormat="false" ht="15" hidden="false" customHeight="false" outlineLevel="0" collapsed="false">
      <c r="A14819" s="37"/>
      <c r="B14819" s="38"/>
      <c r="C14819" s="39"/>
      <c r="D14819" s="39"/>
      <c r="E14819" s="40"/>
      <c r="F14819" s="41" t="str">
        <f aca="false">IF(A14819="","",INDEX(Assumptions!$B$16:$B$18,MATCH(C14819,Assumptions!$A$16:$A$18,0)))</f>
        <v/>
      </c>
      <c r="G14819" s="42" t="str">
        <f aca="false">IF(A14819="","",WORKDAY(B14819,F14819))</f>
        <v/>
      </c>
    </row>
    <row r="14820" customFormat="false" ht="15" hidden="false" customHeight="false" outlineLevel="0" collapsed="false">
      <c r="A14820" s="37"/>
      <c r="B14820" s="38"/>
      <c r="C14820" s="39"/>
      <c r="D14820" s="39"/>
      <c r="E14820" s="40"/>
      <c r="F14820" s="41" t="str">
        <f aca="false">IF(A14820="","",INDEX(Assumptions!$B$16:$B$18,MATCH(C14820,Assumptions!$A$16:$A$18,0)))</f>
        <v/>
      </c>
      <c r="G14820" s="42" t="str">
        <f aca="false">IF(A14820="","",WORKDAY(B14820,F14820))</f>
        <v/>
      </c>
    </row>
    <row r="14821" customFormat="false" ht="15" hidden="false" customHeight="false" outlineLevel="0" collapsed="false">
      <c r="A14821" s="37"/>
      <c r="B14821" s="38"/>
      <c r="C14821" s="39"/>
      <c r="D14821" s="39"/>
      <c r="E14821" s="40"/>
      <c r="F14821" s="41" t="str">
        <f aca="false">IF(A14821="","",INDEX(Assumptions!$B$16:$B$18,MATCH(C14821,Assumptions!$A$16:$A$18,0)))</f>
        <v/>
      </c>
      <c r="G14821" s="42" t="str">
        <f aca="false">IF(A14821="","",WORKDAY(B14821,F14821))</f>
        <v/>
      </c>
    </row>
    <row r="14822" customFormat="false" ht="15" hidden="false" customHeight="false" outlineLevel="0" collapsed="false">
      <c r="A14822" s="37"/>
      <c r="B14822" s="38"/>
      <c r="C14822" s="39"/>
      <c r="D14822" s="39"/>
      <c r="E14822" s="40"/>
      <c r="F14822" s="41" t="str">
        <f aca="false">IF(A14822="","",INDEX(Assumptions!$B$16:$B$18,MATCH(C14822,Assumptions!$A$16:$A$18,0)))</f>
        <v/>
      </c>
      <c r="G14822" s="42" t="str">
        <f aca="false">IF(A14822="","",WORKDAY(B14822,F14822))</f>
        <v/>
      </c>
    </row>
    <row r="14823" customFormat="false" ht="15" hidden="false" customHeight="false" outlineLevel="0" collapsed="false">
      <c r="A14823" s="37"/>
      <c r="B14823" s="38"/>
      <c r="C14823" s="39"/>
      <c r="D14823" s="39"/>
      <c r="E14823" s="40"/>
      <c r="F14823" s="41" t="str">
        <f aca="false">IF(A14823="","",INDEX(Assumptions!$B$16:$B$18,MATCH(C14823,Assumptions!$A$16:$A$18,0)))</f>
        <v/>
      </c>
      <c r="G14823" s="42" t="str">
        <f aca="false">IF(A14823="","",WORKDAY(B14823,F14823))</f>
        <v/>
      </c>
    </row>
    <row r="14824" customFormat="false" ht="15" hidden="false" customHeight="false" outlineLevel="0" collapsed="false">
      <c r="A14824" s="37"/>
      <c r="B14824" s="38"/>
      <c r="C14824" s="39"/>
      <c r="D14824" s="39"/>
      <c r="E14824" s="40"/>
      <c r="F14824" s="41" t="str">
        <f aca="false">IF(A14824="","",INDEX(Assumptions!$B$16:$B$18,MATCH(C14824,Assumptions!$A$16:$A$18,0)))</f>
        <v/>
      </c>
      <c r="G14824" s="42" t="str">
        <f aca="false">IF(A14824="","",WORKDAY(B14824,F14824))</f>
        <v/>
      </c>
    </row>
    <row r="14825" customFormat="false" ht="15" hidden="false" customHeight="false" outlineLevel="0" collapsed="false">
      <c r="A14825" s="37"/>
      <c r="B14825" s="38"/>
      <c r="C14825" s="39"/>
      <c r="D14825" s="39"/>
      <c r="E14825" s="40"/>
      <c r="F14825" s="41" t="str">
        <f aca="false">IF(A14825="","",INDEX(Assumptions!$B$16:$B$18,MATCH(C14825,Assumptions!$A$16:$A$18,0)))</f>
        <v/>
      </c>
      <c r="G14825" s="42" t="str">
        <f aca="false">IF(A14825="","",WORKDAY(B14825,F14825))</f>
        <v/>
      </c>
    </row>
    <row r="14826" customFormat="false" ht="15" hidden="false" customHeight="false" outlineLevel="0" collapsed="false">
      <c r="A14826" s="37"/>
      <c r="B14826" s="38"/>
      <c r="C14826" s="39"/>
      <c r="D14826" s="39"/>
      <c r="E14826" s="40"/>
      <c r="F14826" s="41" t="str">
        <f aca="false">IF(A14826="","",INDEX(Assumptions!$B$16:$B$18,MATCH(C14826,Assumptions!$A$16:$A$18,0)))</f>
        <v/>
      </c>
      <c r="G14826" s="42" t="str">
        <f aca="false">IF(A14826="","",WORKDAY(B14826,F14826))</f>
        <v/>
      </c>
    </row>
    <row r="14827" customFormat="false" ht="15" hidden="false" customHeight="false" outlineLevel="0" collapsed="false">
      <c r="A14827" s="37"/>
      <c r="B14827" s="38"/>
      <c r="C14827" s="39"/>
      <c r="D14827" s="39"/>
      <c r="E14827" s="40"/>
      <c r="F14827" s="41" t="str">
        <f aca="false">IF(A14827="","",INDEX(Assumptions!$B$16:$B$18,MATCH(C14827,Assumptions!$A$16:$A$18,0)))</f>
        <v/>
      </c>
      <c r="G14827" s="42" t="str">
        <f aca="false">IF(A14827="","",WORKDAY(B14827,F14827))</f>
        <v/>
      </c>
    </row>
    <row r="14828" customFormat="false" ht="15" hidden="false" customHeight="false" outlineLevel="0" collapsed="false">
      <c r="A14828" s="37"/>
      <c r="B14828" s="38"/>
      <c r="C14828" s="39"/>
      <c r="D14828" s="39"/>
      <c r="E14828" s="40"/>
      <c r="F14828" s="41" t="str">
        <f aca="false">IF(A14828="","",INDEX(Assumptions!$B$16:$B$18,MATCH(C14828,Assumptions!$A$16:$A$18,0)))</f>
        <v/>
      </c>
      <c r="G14828" s="42" t="str">
        <f aca="false">IF(A14828="","",WORKDAY(B14828,F14828))</f>
        <v/>
      </c>
    </row>
    <row r="14829" customFormat="false" ht="15" hidden="false" customHeight="false" outlineLevel="0" collapsed="false">
      <c r="A14829" s="37"/>
      <c r="B14829" s="38"/>
      <c r="C14829" s="39"/>
      <c r="D14829" s="39"/>
      <c r="E14829" s="40"/>
      <c r="F14829" s="41" t="str">
        <f aca="false">IF(A14829="","",INDEX(Assumptions!$B$16:$B$18,MATCH(C14829,Assumptions!$A$16:$A$18,0)))</f>
        <v/>
      </c>
      <c r="G14829" s="42" t="str">
        <f aca="false">IF(A14829="","",WORKDAY(B14829,F14829))</f>
        <v/>
      </c>
    </row>
    <row r="14830" customFormat="false" ht="15" hidden="false" customHeight="false" outlineLevel="0" collapsed="false">
      <c r="A14830" s="37"/>
      <c r="B14830" s="38"/>
      <c r="C14830" s="39"/>
      <c r="D14830" s="39"/>
      <c r="E14830" s="40"/>
      <c r="F14830" s="41" t="str">
        <f aca="false">IF(A14830="","",INDEX(Assumptions!$B$16:$B$18,MATCH(C14830,Assumptions!$A$16:$A$18,0)))</f>
        <v/>
      </c>
      <c r="G14830" s="42" t="str">
        <f aca="false">IF(A14830="","",WORKDAY(B14830,F14830))</f>
        <v/>
      </c>
    </row>
    <row r="14831" customFormat="false" ht="15" hidden="false" customHeight="false" outlineLevel="0" collapsed="false">
      <c r="A14831" s="37"/>
      <c r="B14831" s="38"/>
      <c r="C14831" s="39"/>
      <c r="D14831" s="39"/>
      <c r="E14831" s="40"/>
      <c r="F14831" s="41" t="str">
        <f aca="false">IF(A14831="","",INDEX(Assumptions!$B$16:$B$18,MATCH(C14831,Assumptions!$A$16:$A$18,0)))</f>
        <v/>
      </c>
      <c r="G14831" s="42" t="str">
        <f aca="false">IF(A14831="","",WORKDAY(B14831,F14831))</f>
        <v/>
      </c>
    </row>
    <row r="14832" customFormat="false" ht="15" hidden="false" customHeight="false" outlineLevel="0" collapsed="false">
      <c r="A14832" s="37"/>
      <c r="B14832" s="38"/>
      <c r="C14832" s="39"/>
      <c r="D14832" s="39"/>
      <c r="E14832" s="40"/>
      <c r="F14832" s="41" t="str">
        <f aca="false">IF(A14832="","",INDEX(Assumptions!$B$16:$B$18,MATCH(C14832,Assumptions!$A$16:$A$18,0)))</f>
        <v/>
      </c>
      <c r="G14832" s="42" t="str">
        <f aca="false">IF(A14832="","",WORKDAY(B14832,F14832))</f>
        <v/>
      </c>
    </row>
    <row r="14833" customFormat="false" ht="15" hidden="false" customHeight="false" outlineLevel="0" collapsed="false">
      <c r="A14833" s="37"/>
      <c r="B14833" s="38"/>
      <c r="C14833" s="39"/>
      <c r="D14833" s="39"/>
      <c r="E14833" s="40"/>
      <c r="F14833" s="41" t="str">
        <f aca="false">IF(A14833="","",INDEX(Assumptions!$B$16:$B$18,MATCH(C14833,Assumptions!$A$16:$A$18,0)))</f>
        <v/>
      </c>
      <c r="G14833" s="42" t="str">
        <f aca="false">IF(A14833="","",WORKDAY(B14833,F14833))</f>
        <v/>
      </c>
    </row>
    <row r="14834" customFormat="false" ht="15" hidden="false" customHeight="false" outlineLevel="0" collapsed="false">
      <c r="A14834" s="37"/>
      <c r="B14834" s="38"/>
      <c r="C14834" s="39"/>
      <c r="D14834" s="39"/>
      <c r="E14834" s="40"/>
      <c r="F14834" s="41" t="str">
        <f aca="false">IF(A14834="","",INDEX(Assumptions!$B$16:$B$18,MATCH(C14834,Assumptions!$A$16:$A$18,0)))</f>
        <v/>
      </c>
      <c r="G14834" s="42" t="str">
        <f aca="false">IF(A14834="","",WORKDAY(B14834,F14834))</f>
        <v/>
      </c>
    </row>
    <row r="14835" customFormat="false" ht="15" hidden="false" customHeight="false" outlineLevel="0" collapsed="false">
      <c r="A14835" s="37"/>
      <c r="B14835" s="38"/>
      <c r="C14835" s="39"/>
      <c r="D14835" s="39"/>
      <c r="E14835" s="40"/>
      <c r="F14835" s="41" t="str">
        <f aca="false">IF(A14835="","",INDEX(Assumptions!$B$16:$B$18,MATCH(C14835,Assumptions!$A$16:$A$18,0)))</f>
        <v/>
      </c>
      <c r="G14835" s="42" t="str">
        <f aca="false">IF(A14835="","",WORKDAY(B14835,F14835))</f>
        <v/>
      </c>
    </row>
    <row r="14836" customFormat="false" ht="15" hidden="false" customHeight="false" outlineLevel="0" collapsed="false">
      <c r="A14836" s="37"/>
      <c r="B14836" s="38"/>
      <c r="C14836" s="39"/>
      <c r="D14836" s="39"/>
      <c r="E14836" s="40"/>
      <c r="F14836" s="41" t="str">
        <f aca="false">IF(A14836="","",INDEX(Assumptions!$B$16:$B$18,MATCH(C14836,Assumptions!$A$16:$A$18,0)))</f>
        <v/>
      </c>
      <c r="G14836" s="42" t="str">
        <f aca="false">IF(A14836="","",WORKDAY(B14836,F14836))</f>
        <v/>
      </c>
    </row>
    <row r="14837" customFormat="false" ht="15" hidden="false" customHeight="false" outlineLevel="0" collapsed="false">
      <c r="A14837" s="37"/>
      <c r="B14837" s="38"/>
      <c r="C14837" s="39"/>
      <c r="D14837" s="39"/>
      <c r="E14837" s="40"/>
      <c r="F14837" s="41" t="str">
        <f aca="false">IF(A14837="","",INDEX(Assumptions!$B$16:$B$18,MATCH(C14837,Assumptions!$A$16:$A$18,0)))</f>
        <v/>
      </c>
      <c r="G14837" s="42" t="str">
        <f aca="false">IF(A14837="","",WORKDAY(B14837,F14837))</f>
        <v/>
      </c>
    </row>
    <row r="14838" customFormat="false" ht="15" hidden="false" customHeight="false" outlineLevel="0" collapsed="false">
      <c r="A14838" s="37"/>
      <c r="B14838" s="38"/>
      <c r="C14838" s="39"/>
      <c r="D14838" s="39"/>
      <c r="E14838" s="40"/>
      <c r="F14838" s="41" t="str">
        <f aca="false">IF(A14838="","",INDEX(Assumptions!$B$16:$B$18,MATCH(C14838,Assumptions!$A$16:$A$18,0)))</f>
        <v/>
      </c>
      <c r="G14838" s="42" t="str">
        <f aca="false">IF(A14838="","",WORKDAY(B14838,F14838))</f>
        <v/>
      </c>
    </row>
    <row r="14839" customFormat="false" ht="15" hidden="false" customHeight="false" outlineLevel="0" collapsed="false">
      <c r="A14839" s="37"/>
      <c r="B14839" s="38"/>
      <c r="C14839" s="39"/>
      <c r="D14839" s="39"/>
      <c r="E14839" s="40"/>
      <c r="F14839" s="41" t="str">
        <f aca="false">IF(A14839="","",INDEX(Assumptions!$B$16:$B$18,MATCH(C14839,Assumptions!$A$16:$A$18,0)))</f>
        <v/>
      </c>
      <c r="G14839" s="42" t="str">
        <f aca="false">IF(A14839="","",WORKDAY(B14839,F14839))</f>
        <v/>
      </c>
    </row>
    <row r="14840" customFormat="false" ht="15" hidden="false" customHeight="false" outlineLevel="0" collapsed="false">
      <c r="A14840" s="37"/>
      <c r="B14840" s="38"/>
      <c r="C14840" s="39"/>
      <c r="D14840" s="39"/>
      <c r="E14840" s="40"/>
      <c r="F14840" s="41" t="str">
        <f aca="false">IF(A14840="","",INDEX(Assumptions!$B$16:$B$18,MATCH(C14840,Assumptions!$A$16:$A$18,0)))</f>
        <v/>
      </c>
      <c r="G14840" s="42" t="str">
        <f aca="false">IF(A14840="","",WORKDAY(B14840,F14840))</f>
        <v/>
      </c>
    </row>
    <row r="14841" customFormat="false" ht="15" hidden="false" customHeight="false" outlineLevel="0" collapsed="false">
      <c r="A14841" s="37"/>
      <c r="B14841" s="38"/>
      <c r="C14841" s="39"/>
      <c r="D14841" s="39"/>
      <c r="E14841" s="40"/>
      <c r="F14841" s="41" t="str">
        <f aca="false">IF(A14841="","",INDEX(Assumptions!$B$16:$B$18,MATCH(C14841,Assumptions!$A$16:$A$18,0)))</f>
        <v/>
      </c>
      <c r="G14841" s="42" t="str">
        <f aca="false">IF(A14841="","",WORKDAY(B14841,F14841))</f>
        <v/>
      </c>
    </row>
    <row r="14842" customFormat="false" ht="15" hidden="false" customHeight="false" outlineLevel="0" collapsed="false">
      <c r="A14842" s="37"/>
      <c r="B14842" s="38"/>
      <c r="C14842" s="39"/>
      <c r="D14842" s="39"/>
      <c r="E14842" s="40"/>
      <c r="F14842" s="41" t="str">
        <f aca="false">IF(A14842="","",INDEX(Assumptions!$B$16:$B$18,MATCH(C14842,Assumptions!$A$16:$A$18,0)))</f>
        <v/>
      </c>
      <c r="G14842" s="42" t="str">
        <f aca="false">IF(A14842="","",WORKDAY(B14842,F14842))</f>
        <v/>
      </c>
    </row>
    <row r="14843" customFormat="false" ht="15" hidden="false" customHeight="false" outlineLevel="0" collapsed="false">
      <c r="A14843" s="37"/>
      <c r="B14843" s="38"/>
      <c r="C14843" s="39"/>
      <c r="D14843" s="39"/>
      <c r="E14843" s="40"/>
      <c r="F14843" s="41" t="str">
        <f aca="false">IF(A14843="","",INDEX(Assumptions!$B$16:$B$18,MATCH(C14843,Assumptions!$A$16:$A$18,0)))</f>
        <v/>
      </c>
      <c r="G14843" s="42" t="str">
        <f aca="false">IF(A14843="","",WORKDAY(B14843,F14843))</f>
        <v/>
      </c>
    </row>
    <row r="14844" customFormat="false" ht="15" hidden="false" customHeight="false" outlineLevel="0" collapsed="false">
      <c r="A14844" s="37"/>
      <c r="B14844" s="38"/>
      <c r="C14844" s="39"/>
      <c r="D14844" s="39"/>
      <c r="E14844" s="40"/>
      <c r="F14844" s="41" t="str">
        <f aca="false">IF(A14844="","",INDEX(Assumptions!$B$16:$B$18,MATCH(C14844,Assumptions!$A$16:$A$18,0)))</f>
        <v/>
      </c>
      <c r="G14844" s="42" t="str">
        <f aca="false">IF(A14844="","",WORKDAY(B14844,F14844))</f>
        <v/>
      </c>
    </row>
    <row r="14845" customFormat="false" ht="15" hidden="false" customHeight="false" outlineLevel="0" collapsed="false">
      <c r="A14845" s="37"/>
      <c r="B14845" s="38"/>
      <c r="C14845" s="39"/>
      <c r="D14845" s="39"/>
      <c r="E14845" s="40"/>
      <c r="F14845" s="41" t="str">
        <f aca="false">IF(A14845="","",INDEX(Assumptions!$B$16:$B$18,MATCH(C14845,Assumptions!$A$16:$A$18,0)))</f>
        <v/>
      </c>
      <c r="G14845" s="42" t="str">
        <f aca="false">IF(A14845="","",WORKDAY(B14845,F14845))</f>
        <v/>
      </c>
    </row>
    <row r="14846" customFormat="false" ht="15" hidden="false" customHeight="false" outlineLevel="0" collapsed="false">
      <c r="A14846" s="37"/>
      <c r="B14846" s="38"/>
      <c r="C14846" s="39"/>
      <c r="D14846" s="39"/>
      <c r="E14846" s="40"/>
      <c r="F14846" s="41" t="str">
        <f aca="false">IF(A14846="","",INDEX(Assumptions!$B$16:$B$18,MATCH(C14846,Assumptions!$A$16:$A$18,0)))</f>
        <v/>
      </c>
      <c r="G14846" s="42" t="str">
        <f aca="false">IF(A14846="","",WORKDAY(B14846,F14846))</f>
        <v/>
      </c>
    </row>
    <row r="14847" customFormat="false" ht="15" hidden="false" customHeight="false" outlineLevel="0" collapsed="false">
      <c r="A14847" s="37"/>
      <c r="B14847" s="38"/>
      <c r="C14847" s="39"/>
      <c r="D14847" s="39"/>
      <c r="E14847" s="40"/>
      <c r="F14847" s="41" t="str">
        <f aca="false">IF(A14847="","",INDEX(Assumptions!$B$16:$B$18,MATCH(C14847,Assumptions!$A$16:$A$18,0)))</f>
        <v/>
      </c>
      <c r="G14847" s="42" t="str">
        <f aca="false">IF(A14847="","",WORKDAY(B14847,F14847))</f>
        <v/>
      </c>
    </row>
    <row r="14848" customFormat="false" ht="15" hidden="false" customHeight="false" outlineLevel="0" collapsed="false">
      <c r="A14848" s="37"/>
      <c r="B14848" s="38"/>
      <c r="C14848" s="39"/>
      <c r="D14848" s="39"/>
      <c r="E14848" s="40"/>
      <c r="F14848" s="41" t="str">
        <f aca="false">IF(A14848="","",INDEX(Assumptions!$B$16:$B$18,MATCH(C14848,Assumptions!$A$16:$A$18,0)))</f>
        <v/>
      </c>
      <c r="G14848" s="42" t="str">
        <f aca="false">IF(A14848="","",WORKDAY(B14848,F14848))</f>
        <v/>
      </c>
    </row>
    <row r="14849" customFormat="false" ht="15" hidden="false" customHeight="false" outlineLevel="0" collapsed="false">
      <c r="A14849" s="37"/>
      <c r="B14849" s="38"/>
      <c r="C14849" s="39"/>
      <c r="D14849" s="39"/>
      <c r="E14849" s="40"/>
      <c r="F14849" s="41" t="str">
        <f aca="false">IF(A14849="","",INDEX(Assumptions!$B$16:$B$18,MATCH(C14849,Assumptions!$A$16:$A$18,0)))</f>
        <v/>
      </c>
      <c r="G14849" s="42" t="str">
        <f aca="false">IF(A14849="","",WORKDAY(B14849,F14849))</f>
        <v/>
      </c>
    </row>
    <row r="14850" customFormat="false" ht="15" hidden="false" customHeight="false" outlineLevel="0" collapsed="false">
      <c r="A14850" s="37"/>
      <c r="B14850" s="38"/>
      <c r="C14850" s="39"/>
      <c r="D14850" s="39"/>
      <c r="E14850" s="40"/>
      <c r="F14850" s="41" t="str">
        <f aca="false">IF(A14850="","",INDEX(Assumptions!$B$16:$B$18,MATCH(C14850,Assumptions!$A$16:$A$18,0)))</f>
        <v/>
      </c>
      <c r="G14850" s="42" t="str">
        <f aca="false">IF(A14850="","",WORKDAY(B14850,F14850))</f>
        <v/>
      </c>
    </row>
    <row r="14851" customFormat="false" ht="15" hidden="false" customHeight="false" outlineLevel="0" collapsed="false">
      <c r="A14851" s="37"/>
      <c r="B14851" s="38"/>
      <c r="C14851" s="39"/>
      <c r="D14851" s="39"/>
      <c r="E14851" s="40"/>
      <c r="F14851" s="41" t="str">
        <f aca="false">IF(A14851="","",INDEX(Assumptions!$B$16:$B$18,MATCH(C14851,Assumptions!$A$16:$A$18,0)))</f>
        <v/>
      </c>
      <c r="G14851" s="42" t="str">
        <f aca="false">IF(A14851="","",WORKDAY(B14851,F14851))</f>
        <v/>
      </c>
    </row>
    <row r="14852" customFormat="false" ht="15" hidden="false" customHeight="false" outlineLevel="0" collapsed="false">
      <c r="A14852" s="37"/>
      <c r="B14852" s="38"/>
      <c r="C14852" s="39"/>
      <c r="D14852" s="39"/>
      <c r="E14852" s="40"/>
      <c r="F14852" s="41" t="str">
        <f aca="false">IF(A14852="","",INDEX(Assumptions!$B$16:$B$18,MATCH(C14852,Assumptions!$A$16:$A$18,0)))</f>
        <v/>
      </c>
      <c r="G14852" s="42" t="str">
        <f aca="false">IF(A14852="","",WORKDAY(B14852,F14852))</f>
        <v/>
      </c>
    </row>
    <row r="14853" customFormat="false" ht="15" hidden="false" customHeight="false" outlineLevel="0" collapsed="false">
      <c r="A14853" s="37"/>
      <c r="B14853" s="38"/>
      <c r="C14853" s="39"/>
      <c r="D14853" s="39"/>
      <c r="E14853" s="40"/>
      <c r="F14853" s="41" t="str">
        <f aca="false">IF(A14853="","",INDEX(Assumptions!$B$16:$B$18,MATCH(C14853,Assumptions!$A$16:$A$18,0)))</f>
        <v/>
      </c>
      <c r="G14853" s="42" t="str">
        <f aca="false">IF(A14853="","",WORKDAY(B14853,F14853))</f>
        <v/>
      </c>
    </row>
    <row r="14854" customFormat="false" ht="15" hidden="false" customHeight="false" outlineLevel="0" collapsed="false">
      <c r="A14854" s="37"/>
      <c r="B14854" s="38"/>
      <c r="C14854" s="39"/>
      <c r="D14854" s="39"/>
      <c r="E14854" s="40"/>
      <c r="F14854" s="41" t="str">
        <f aca="false">IF(A14854="","",INDEX(Assumptions!$B$16:$B$18,MATCH(C14854,Assumptions!$A$16:$A$18,0)))</f>
        <v/>
      </c>
      <c r="G14854" s="42" t="str">
        <f aca="false">IF(A14854="","",WORKDAY(B14854,F14854))</f>
        <v/>
      </c>
    </row>
    <row r="14855" customFormat="false" ht="15" hidden="false" customHeight="false" outlineLevel="0" collapsed="false">
      <c r="A14855" s="37"/>
      <c r="B14855" s="38"/>
      <c r="C14855" s="39"/>
      <c r="D14855" s="39"/>
      <c r="E14855" s="40"/>
      <c r="F14855" s="41" t="str">
        <f aca="false">IF(A14855="","",INDEX(Assumptions!$B$16:$B$18,MATCH(C14855,Assumptions!$A$16:$A$18,0)))</f>
        <v/>
      </c>
      <c r="G14855" s="42" t="str">
        <f aca="false">IF(A14855="","",WORKDAY(B14855,F14855))</f>
        <v/>
      </c>
    </row>
    <row r="14856" customFormat="false" ht="15" hidden="false" customHeight="false" outlineLevel="0" collapsed="false">
      <c r="A14856" s="37"/>
      <c r="B14856" s="38"/>
      <c r="C14856" s="39"/>
      <c r="D14856" s="39"/>
      <c r="E14856" s="40"/>
      <c r="F14856" s="41" t="str">
        <f aca="false">IF(A14856="","",INDEX(Assumptions!$B$16:$B$18,MATCH(C14856,Assumptions!$A$16:$A$18,0)))</f>
        <v/>
      </c>
      <c r="G14856" s="42" t="str">
        <f aca="false">IF(A14856="","",WORKDAY(B14856,F14856))</f>
        <v/>
      </c>
    </row>
    <row r="14857" customFormat="false" ht="15" hidden="false" customHeight="false" outlineLevel="0" collapsed="false">
      <c r="A14857" s="37"/>
      <c r="B14857" s="38"/>
      <c r="C14857" s="39"/>
      <c r="D14857" s="39"/>
      <c r="E14857" s="40"/>
      <c r="F14857" s="41" t="str">
        <f aca="false">IF(A14857="","",INDEX(Assumptions!$B$16:$B$18,MATCH(C14857,Assumptions!$A$16:$A$18,0)))</f>
        <v/>
      </c>
      <c r="G14857" s="42" t="str">
        <f aca="false">IF(A14857="","",WORKDAY(B14857,F14857))</f>
        <v/>
      </c>
    </row>
    <row r="14858" customFormat="false" ht="15" hidden="false" customHeight="false" outlineLevel="0" collapsed="false">
      <c r="A14858" s="37"/>
      <c r="B14858" s="38"/>
      <c r="C14858" s="39"/>
      <c r="D14858" s="39"/>
      <c r="E14858" s="40"/>
      <c r="F14858" s="41" t="str">
        <f aca="false">IF(A14858="","",INDEX(Assumptions!$B$16:$B$18,MATCH(C14858,Assumptions!$A$16:$A$18,0)))</f>
        <v/>
      </c>
      <c r="G14858" s="42" t="str">
        <f aca="false">IF(A14858="","",WORKDAY(B14858,F14858))</f>
        <v/>
      </c>
    </row>
    <row r="14859" customFormat="false" ht="15" hidden="false" customHeight="false" outlineLevel="0" collapsed="false">
      <c r="A14859" s="37"/>
      <c r="B14859" s="38"/>
      <c r="C14859" s="39"/>
      <c r="D14859" s="39"/>
      <c r="E14859" s="40"/>
      <c r="F14859" s="41" t="str">
        <f aca="false">IF(A14859="","",INDEX(Assumptions!$B$16:$B$18,MATCH(C14859,Assumptions!$A$16:$A$18,0)))</f>
        <v/>
      </c>
      <c r="G14859" s="42" t="str">
        <f aca="false">IF(A14859="","",WORKDAY(B14859,F14859))</f>
        <v/>
      </c>
    </row>
    <row r="14860" customFormat="false" ht="15" hidden="false" customHeight="false" outlineLevel="0" collapsed="false">
      <c r="A14860" s="37"/>
      <c r="B14860" s="38"/>
      <c r="C14860" s="39"/>
      <c r="D14860" s="39"/>
      <c r="E14860" s="40"/>
      <c r="F14860" s="41" t="str">
        <f aca="false">IF(A14860="","",INDEX(Assumptions!$B$16:$B$18,MATCH(C14860,Assumptions!$A$16:$A$18,0)))</f>
        <v/>
      </c>
      <c r="G14860" s="42" t="str">
        <f aca="false">IF(A14860="","",WORKDAY(B14860,F14860))</f>
        <v/>
      </c>
    </row>
    <row r="14861" customFormat="false" ht="15" hidden="false" customHeight="false" outlineLevel="0" collapsed="false">
      <c r="A14861" s="37"/>
      <c r="B14861" s="38"/>
      <c r="C14861" s="39"/>
      <c r="D14861" s="39"/>
      <c r="E14861" s="40"/>
      <c r="F14861" s="41" t="str">
        <f aca="false">IF(A14861="","",INDEX(Assumptions!$B$16:$B$18,MATCH(C14861,Assumptions!$A$16:$A$18,0)))</f>
        <v/>
      </c>
      <c r="G14861" s="42" t="str">
        <f aca="false">IF(A14861="","",WORKDAY(B14861,F14861))</f>
        <v/>
      </c>
    </row>
    <row r="14862" customFormat="false" ht="15" hidden="false" customHeight="false" outlineLevel="0" collapsed="false">
      <c r="A14862" s="37"/>
      <c r="B14862" s="38"/>
      <c r="C14862" s="39"/>
      <c r="D14862" s="39"/>
      <c r="E14862" s="40"/>
      <c r="F14862" s="41" t="str">
        <f aca="false">IF(A14862="","",INDEX(Assumptions!$B$16:$B$18,MATCH(C14862,Assumptions!$A$16:$A$18,0)))</f>
        <v/>
      </c>
      <c r="G14862" s="42" t="str">
        <f aca="false">IF(A14862="","",WORKDAY(B14862,F14862))</f>
        <v/>
      </c>
    </row>
    <row r="14863" customFormat="false" ht="15" hidden="false" customHeight="false" outlineLevel="0" collapsed="false">
      <c r="A14863" s="37"/>
      <c r="B14863" s="38"/>
      <c r="C14863" s="39"/>
      <c r="D14863" s="39"/>
      <c r="E14863" s="40"/>
      <c r="F14863" s="41" t="str">
        <f aca="false">IF(A14863="","",INDEX(Assumptions!$B$16:$B$18,MATCH(C14863,Assumptions!$A$16:$A$18,0)))</f>
        <v/>
      </c>
      <c r="G14863" s="42" t="str">
        <f aca="false">IF(A14863="","",WORKDAY(B14863,F14863))</f>
        <v/>
      </c>
    </row>
    <row r="14864" customFormat="false" ht="15" hidden="false" customHeight="false" outlineLevel="0" collapsed="false">
      <c r="A14864" s="37"/>
      <c r="B14864" s="38"/>
      <c r="C14864" s="39"/>
      <c r="D14864" s="39"/>
      <c r="E14864" s="40"/>
      <c r="F14864" s="41" t="str">
        <f aca="false">IF(A14864="","",INDEX(Assumptions!$B$16:$B$18,MATCH(C14864,Assumptions!$A$16:$A$18,0)))</f>
        <v/>
      </c>
      <c r="G14864" s="42" t="str">
        <f aca="false">IF(A14864="","",WORKDAY(B14864,F14864))</f>
        <v/>
      </c>
    </row>
    <row r="14865" customFormat="false" ht="15" hidden="false" customHeight="false" outlineLevel="0" collapsed="false">
      <c r="A14865" s="37"/>
      <c r="B14865" s="38"/>
      <c r="C14865" s="39"/>
      <c r="D14865" s="39"/>
      <c r="E14865" s="40"/>
      <c r="F14865" s="41" t="str">
        <f aca="false">IF(A14865="","",INDEX(Assumptions!$B$16:$B$18,MATCH(C14865,Assumptions!$A$16:$A$18,0)))</f>
        <v/>
      </c>
      <c r="G14865" s="42" t="str">
        <f aca="false">IF(A14865="","",WORKDAY(B14865,F14865))</f>
        <v/>
      </c>
    </row>
    <row r="14866" customFormat="false" ht="15" hidden="false" customHeight="false" outlineLevel="0" collapsed="false">
      <c r="A14866" s="37"/>
      <c r="B14866" s="38"/>
      <c r="C14866" s="39"/>
      <c r="D14866" s="39"/>
      <c r="E14866" s="40"/>
      <c r="F14866" s="41" t="str">
        <f aca="false">IF(A14866="","",INDEX(Assumptions!$B$16:$B$18,MATCH(C14866,Assumptions!$A$16:$A$18,0)))</f>
        <v/>
      </c>
      <c r="G14866" s="42" t="str">
        <f aca="false">IF(A14866="","",WORKDAY(B14866,F14866))</f>
        <v/>
      </c>
    </row>
    <row r="14867" customFormat="false" ht="15" hidden="false" customHeight="false" outlineLevel="0" collapsed="false">
      <c r="A14867" s="37"/>
      <c r="B14867" s="38"/>
      <c r="C14867" s="39"/>
      <c r="D14867" s="39"/>
      <c r="E14867" s="40"/>
      <c r="F14867" s="41" t="str">
        <f aca="false">IF(A14867="","",INDEX(Assumptions!$B$16:$B$18,MATCH(C14867,Assumptions!$A$16:$A$18,0)))</f>
        <v/>
      </c>
      <c r="G14867" s="42" t="str">
        <f aca="false">IF(A14867="","",WORKDAY(B14867,F14867))</f>
        <v/>
      </c>
    </row>
    <row r="14868" customFormat="false" ht="15" hidden="false" customHeight="false" outlineLevel="0" collapsed="false">
      <c r="A14868" s="37"/>
      <c r="B14868" s="38"/>
      <c r="C14868" s="39"/>
      <c r="D14868" s="39"/>
      <c r="E14868" s="40"/>
      <c r="F14868" s="41" t="str">
        <f aca="false">IF(A14868="","",INDEX(Assumptions!$B$16:$B$18,MATCH(C14868,Assumptions!$A$16:$A$18,0)))</f>
        <v/>
      </c>
      <c r="G14868" s="42" t="str">
        <f aca="false">IF(A14868="","",WORKDAY(B14868,F14868))</f>
        <v/>
      </c>
    </row>
    <row r="14869" customFormat="false" ht="15" hidden="false" customHeight="false" outlineLevel="0" collapsed="false">
      <c r="A14869" s="37"/>
      <c r="B14869" s="38"/>
      <c r="C14869" s="39"/>
      <c r="D14869" s="39"/>
      <c r="E14869" s="40"/>
      <c r="F14869" s="41" t="str">
        <f aca="false">IF(A14869="","",INDEX(Assumptions!$B$16:$B$18,MATCH(C14869,Assumptions!$A$16:$A$18,0)))</f>
        <v/>
      </c>
      <c r="G14869" s="42" t="str">
        <f aca="false">IF(A14869="","",WORKDAY(B14869,F14869))</f>
        <v/>
      </c>
    </row>
    <row r="14870" customFormat="false" ht="15" hidden="false" customHeight="false" outlineLevel="0" collapsed="false">
      <c r="A14870" s="37"/>
      <c r="B14870" s="38"/>
      <c r="C14870" s="39"/>
      <c r="D14870" s="39"/>
      <c r="E14870" s="40"/>
      <c r="F14870" s="41" t="str">
        <f aca="false">IF(A14870="","",INDEX(Assumptions!$B$16:$B$18,MATCH(C14870,Assumptions!$A$16:$A$18,0)))</f>
        <v/>
      </c>
      <c r="G14870" s="42" t="str">
        <f aca="false">IF(A14870="","",WORKDAY(B14870,F14870))</f>
        <v/>
      </c>
    </row>
    <row r="14871" customFormat="false" ht="15" hidden="false" customHeight="false" outlineLevel="0" collapsed="false">
      <c r="A14871" s="37"/>
      <c r="B14871" s="38"/>
      <c r="C14871" s="39"/>
      <c r="D14871" s="39"/>
      <c r="E14871" s="40"/>
      <c r="F14871" s="41" t="str">
        <f aca="false">IF(A14871="","",INDEX(Assumptions!$B$16:$B$18,MATCH(C14871,Assumptions!$A$16:$A$18,0)))</f>
        <v/>
      </c>
      <c r="G14871" s="42" t="str">
        <f aca="false">IF(A14871="","",WORKDAY(B14871,F14871))</f>
        <v/>
      </c>
    </row>
    <row r="14872" customFormat="false" ht="15" hidden="false" customHeight="false" outlineLevel="0" collapsed="false">
      <c r="A14872" s="37"/>
      <c r="B14872" s="38"/>
      <c r="C14872" s="39"/>
      <c r="D14872" s="39"/>
      <c r="E14872" s="40"/>
      <c r="F14872" s="41" t="str">
        <f aca="false">IF(A14872="","",INDEX(Assumptions!$B$16:$B$18,MATCH(C14872,Assumptions!$A$16:$A$18,0)))</f>
        <v/>
      </c>
      <c r="G14872" s="42" t="str">
        <f aca="false">IF(A14872="","",WORKDAY(B14872,F14872))</f>
        <v/>
      </c>
    </row>
    <row r="14873" customFormat="false" ht="15" hidden="false" customHeight="false" outlineLevel="0" collapsed="false">
      <c r="A14873" s="37"/>
      <c r="B14873" s="38"/>
      <c r="C14873" s="39"/>
      <c r="D14873" s="39"/>
      <c r="E14873" s="40"/>
      <c r="F14873" s="41" t="str">
        <f aca="false">IF(A14873="","",INDEX(Assumptions!$B$16:$B$18,MATCH(C14873,Assumptions!$A$16:$A$18,0)))</f>
        <v/>
      </c>
      <c r="G14873" s="42" t="str">
        <f aca="false">IF(A14873="","",WORKDAY(B14873,F14873))</f>
        <v/>
      </c>
    </row>
    <row r="14874" customFormat="false" ht="15" hidden="false" customHeight="false" outlineLevel="0" collapsed="false">
      <c r="A14874" s="37"/>
      <c r="B14874" s="38"/>
      <c r="C14874" s="39"/>
      <c r="D14874" s="39"/>
      <c r="E14874" s="40"/>
      <c r="F14874" s="41" t="str">
        <f aca="false">IF(A14874="","",INDEX(Assumptions!$B$16:$B$18,MATCH(C14874,Assumptions!$A$16:$A$18,0)))</f>
        <v/>
      </c>
      <c r="G14874" s="42" t="str">
        <f aca="false">IF(A14874="","",WORKDAY(B14874,F14874))</f>
        <v/>
      </c>
    </row>
    <row r="14875" customFormat="false" ht="15" hidden="false" customHeight="false" outlineLevel="0" collapsed="false">
      <c r="A14875" s="37"/>
      <c r="B14875" s="38"/>
      <c r="C14875" s="39"/>
      <c r="D14875" s="39"/>
      <c r="E14875" s="40"/>
      <c r="F14875" s="41" t="str">
        <f aca="false">IF(A14875="","",INDEX(Assumptions!$B$16:$B$18,MATCH(C14875,Assumptions!$A$16:$A$18,0)))</f>
        <v/>
      </c>
      <c r="G14875" s="42" t="str">
        <f aca="false">IF(A14875="","",WORKDAY(B14875,F14875))</f>
        <v/>
      </c>
    </row>
    <row r="14876" customFormat="false" ht="15" hidden="false" customHeight="false" outlineLevel="0" collapsed="false">
      <c r="A14876" s="37"/>
      <c r="B14876" s="38"/>
      <c r="C14876" s="39"/>
      <c r="D14876" s="39"/>
      <c r="E14876" s="40"/>
      <c r="F14876" s="41" t="str">
        <f aca="false">IF(A14876="","",INDEX(Assumptions!$B$16:$B$18,MATCH(C14876,Assumptions!$A$16:$A$18,0)))</f>
        <v/>
      </c>
      <c r="G14876" s="42" t="str">
        <f aca="false">IF(A14876="","",WORKDAY(B14876,F14876))</f>
        <v/>
      </c>
    </row>
    <row r="14877" customFormat="false" ht="15" hidden="false" customHeight="false" outlineLevel="0" collapsed="false">
      <c r="A14877" s="37"/>
      <c r="B14877" s="38"/>
      <c r="C14877" s="39"/>
      <c r="D14877" s="39"/>
      <c r="E14877" s="40"/>
      <c r="F14877" s="41" t="str">
        <f aca="false">IF(A14877="","",INDEX(Assumptions!$B$16:$B$18,MATCH(C14877,Assumptions!$A$16:$A$18,0)))</f>
        <v/>
      </c>
      <c r="G14877" s="42" t="str">
        <f aca="false">IF(A14877="","",WORKDAY(B14877,F14877))</f>
        <v/>
      </c>
    </row>
    <row r="14878" customFormat="false" ht="15" hidden="false" customHeight="false" outlineLevel="0" collapsed="false">
      <c r="A14878" s="37"/>
      <c r="B14878" s="38"/>
      <c r="C14878" s="39"/>
      <c r="D14878" s="39"/>
      <c r="E14878" s="40"/>
      <c r="F14878" s="41" t="str">
        <f aca="false">IF(A14878="","",INDEX(Assumptions!$B$16:$B$18,MATCH(C14878,Assumptions!$A$16:$A$18,0)))</f>
        <v/>
      </c>
      <c r="G14878" s="42" t="str">
        <f aca="false">IF(A14878="","",WORKDAY(B14878,F14878))</f>
        <v/>
      </c>
    </row>
    <row r="14879" customFormat="false" ht="15" hidden="false" customHeight="false" outlineLevel="0" collapsed="false">
      <c r="A14879" s="37"/>
      <c r="B14879" s="38"/>
      <c r="C14879" s="39"/>
      <c r="D14879" s="39"/>
      <c r="E14879" s="40"/>
      <c r="F14879" s="41" t="str">
        <f aca="false">IF(A14879="","",INDEX(Assumptions!$B$16:$B$18,MATCH(C14879,Assumptions!$A$16:$A$18,0)))</f>
        <v/>
      </c>
      <c r="G14879" s="42" t="str">
        <f aca="false">IF(A14879="","",WORKDAY(B14879,F14879))</f>
        <v/>
      </c>
    </row>
    <row r="14880" customFormat="false" ht="15" hidden="false" customHeight="false" outlineLevel="0" collapsed="false">
      <c r="A14880" s="37"/>
      <c r="B14880" s="38"/>
      <c r="C14880" s="39"/>
      <c r="D14880" s="39"/>
      <c r="E14880" s="40"/>
      <c r="F14880" s="41" t="str">
        <f aca="false">IF(A14880="","",INDEX(Assumptions!$B$16:$B$18,MATCH(C14880,Assumptions!$A$16:$A$18,0)))</f>
        <v/>
      </c>
      <c r="G14880" s="42" t="str">
        <f aca="false">IF(A14880="","",WORKDAY(B14880,F14880))</f>
        <v/>
      </c>
    </row>
    <row r="14881" customFormat="false" ht="15" hidden="false" customHeight="false" outlineLevel="0" collapsed="false">
      <c r="A14881" s="37"/>
      <c r="B14881" s="38"/>
      <c r="C14881" s="39"/>
      <c r="D14881" s="39"/>
      <c r="E14881" s="40"/>
      <c r="F14881" s="41" t="str">
        <f aca="false">IF(A14881="","",INDEX(Assumptions!$B$16:$B$18,MATCH(C14881,Assumptions!$A$16:$A$18,0)))</f>
        <v/>
      </c>
      <c r="G14881" s="42" t="str">
        <f aca="false">IF(A14881="","",WORKDAY(B14881,F14881))</f>
        <v/>
      </c>
    </row>
    <row r="14882" customFormat="false" ht="15" hidden="false" customHeight="false" outlineLevel="0" collapsed="false">
      <c r="A14882" s="37"/>
      <c r="B14882" s="38"/>
      <c r="C14882" s="39"/>
      <c r="D14882" s="39"/>
      <c r="E14882" s="40"/>
      <c r="F14882" s="41" t="str">
        <f aca="false">IF(A14882="","",INDEX(Assumptions!$B$16:$B$18,MATCH(C14882,Assumptions!$A$16:$A$18,0)))</f>
        <v/>
      </c>
      <c r="G14882" s="42" t="str">
        <f aca="false">IF(A14882="","",WORKDAY(B14882,F14882))</f>
        <v/>
      </c>
    </row>
    <row r="14883" customFormat="false" ht="15" hidden="false" customHeight="false" outlineLevel="0" collapsed="false">
      <c r="A14883" s="37"/>
      <c r="B14883" s="38"/>
      <c r="C14883" s="39"/>
      <c r="D14883" s="39"/>
      <c r="E14883" s="40"/>
      <c r="F14883" s="41" t="str">
        <f aca="false">IF(A14883="","",INDEX(Assumptions!$B$16:$B$18,MATCH(C14883,Assumptions!$A$16:$A$18,0)))</f>
        <v/>
      </c>
      <c r="G14883" s="42" t="str">
        <f aca="false">IF(A14883="","",WORKDAY(B14883,F14883))</f>
        <v/>
      </c>
    </row>
    <row r="14884" customFormat="false" ht="15" hidden="false" customHeight="false" outlineLevel="0" collapsed="false">
      <c r="A14884" s="37"/>
      <c r="B14884" s="38"/>
      <c r="C14884" s="39"/>
      <c r="D14884" s="39"/>
      <c r="E14884" s="40"/>
      <c r="F14884" s="41" t="str">
        <f aca="false">IF(A14884="","",INDEX(Assumptions!$B$16:$B$18,MATCH(C14884,Assumptions!$A$16:$A$18,0)))</f>
        <v/>
      </c>
      <c r="G14884" s="42" t="str">
        <f aca="false">IF(A14884="","",WORKDAY(B14884,F14884))</f>
        <v/>
      </c>
    </row>
    <row r="14885" customFormat="false" ht="15" hidden="false" customHeight="false" outlineLevel="0" collapsed="false">
      <c r="A14885" s="37"/>
      <c r="B14885" s="38"/>
      <c r="C14885" s="39"/>
      <c r="D14885" s="39"/>
      <c r="E14885" s="40"/>
      <c r="F14885" s="41" t="str">
        <f aca="false">IF(A14885="","",INDEX(Assumptions!$B$16:$B$18,MATCH(C14885,Assumptions!$A$16:$A$18,0)))</f>
        <v/>
      </c>
      <c r="G14885" s="42" t="str">
        <f aca="false">IF(A14885="","",WORKDAY(B14885,F14885))</f>
        <v/>
      </c>
    </row>
    <row r="14886" customFormat="false" ht="15" hidden="false" customHeight="false" outlineLevel="0" collapsed="false">
      <c r="A14886" s="37"/>
      <c r="B14886" s="38"/>
      <c r="C14886" s="39"/>
      <c r="D14886" s="39"/>
      <c r="E14886" s="40"/>
      <c r="F14886" s="41" t="str">
        <f aca="false">IF(A14886="","",INDEX(Assumptions!$B$16:$B$18,MATCH(C14886,Assumptions!$A$16:$A$18,0)))</f>
        <v/>
      </c>
      <c r="G14886" s="42" t="str">
        <f aca="false">IF(A14886="","",WORKDAY(B14886,F14886))</f>
        <v/>
      </c>
    </row>
    <row r="14887" customFormat="false" ht="15" hidden="false" customHeight="false" outlineLevel="0" collapsed="false">
      <c r="A14887" s="37"/>
      <c r="B14887" s="38"/>
      <c r="C14887" s="39"/>
      <c r="D14887" s="39"/>
      <c r="E14887" s="40"/>
      <c r="F14887" s="41" t="str">
        <f aca="false">IF(A14887="","",INDEX(Assumptions!$B$16:$B$18,MATCH(C14887,Assumptions!$A$16:$A$18,0)))</f>
        <v/>
      </c>
      <c r="G14887" s="42" t="str">
        <f aca="false">IF(A14887="","",WORKDAY(B14887,F14887))</f>
        <v/>
      </c>
    </row>
    <row r="14888" customFormat="false" ht="15" hidden="false" customHeight="false" outlineLevel="0" collapsed="false">
      <c r="A14888" s="37"/>
      <c r="B14888" s="38"/>
      <c r="C14888" s="39"/>
      <c r="D14888" s="39"/>
      <c r="E14888" s="40"/>
      <c r="F14888" s="41" t="str">
        <f aca="false">IF(A14888="","",INDEX(Assumptions!$B$16:$B$18,MATCH(C14888,Assumptions!$A$16:$A$18,0)))</f>
        <v/>
      </c>
      <c r="G14888" s="42" t="str">
        <f aca="false">IF(A14888="","",WORKDAY(B14888,F14888))</f>
        <v/>
      </c>
    </row>
    <row r="14889" customFormat="false" ht="15" hidden="false" customHeight="false" outlineLevel="0" collapsed="false">
      <c r="A14889" s="37"/>
      <c r="B14889" s="38"/>
      <c r="C14889" s="39"/>
      <c r="D14889" s="39"/>
      <c r="E14889" s="40"/>
      <c r="F14889" s="41" t="str">
        <f aca="false">IF(A14889="","",INDEX(Assumptions!$B$16:$B$18,MATCH(C14889,Assumptions!$A$16:$A$18,0)))</f>
        <v/>
      </c>
      <c r="G14889" s="42" t="str">
        <f aca="false">IF(A14889="","",WORKDAY(B14889,F14889))</f>
        <v/>
      </c>
    </row>
    <row r="14890" customFormat="false" ht="15" hidden="false" customHeight="false" outlineLevel="0" collapsed="false">
      <c r="A14890" s="37"/>
      <c r="B14890" s="38"/>
      <c r="C14890" s="39"/>
      <c r="D14890" s="39"/>
      <c r="E14890" s="40"/>
      <c r="F14890" s="41" t="str">
        <f aca="false">IF(A14890="","",INDEX(Assumptions!$B$16:$B$18,MATCH(C14890,Assumptions!$A$16:$A$18,0)))</f>
        <v/>
      </c>
      <c r="G14890" s="42" t="str">
        <f aca="false">IF(A14890="","",WORKDAY(B14890,F14890))</f>
        <v/>
      </c>
    </row>
    <row r="14891" customFormat="false" ht="15" hidden="false" customHeight="false" outlineLevel="0" collapsed="false">
      <c r="A14891" s="37"/>
      <c r="B14891" s="38"/>
      <c r="C14891" s="39"/>
      <c r="D14891" s="39"/>
      <c r="E14891" s="40"/>
      <c r="F14891" s="41" t="str">
        <f aca="false">IF(A14891="","",INDEX(Assumptions!$B$16:$B$18,MATCH(C14891,Assumptions!$A$16:$A$18,0)))</f>
        <v/>
      </c>
      <c r="G14891" s="42" t="str">
        <f aca="false">IF(A14891="","",WORKDAY(B14891,F14891))</f>
        <v/>
      </c>
    </row>
    <row r="14892" customFormat="false" ht="15" hidden="false" customHeight="false" outlineLevel="0" collapsed="false">
      <c r="A14892" s="37"/>
      <c r="B14892" s="38"/>
      <c r="C14892" s="39"/>
      <c r="D14892" s="39"/>
      <c r="E14892" s="40"/>
      <c r="F14892" s="41" t="str">
        <f aca="false">IF(A14892="","",INDEX(Assumptions!$B$16:$B$18,MATCH(C14892,Assumptions!$A$16:$A$18,0)))</f>
        <v/>
      </c>
      <c r="G14892" s="42" t="str">
        <f aca="false">IF(A14892="","",WORKDAY(B14892,F14892))</f>
        <v/>
      </c>
    </row>
    <row r="14893" customFormat="false" ht="15" hidden="false" customHeight="false" outlineLevel="0" collapsed="false">
      <c r="A14893" s="37"/>
      <c r="B14893" s="38"/>
      <c r="C14893" s="39"/>
      <c r="D14893" s="39"/>
      <c r="E14893" s="40"/>
      <c r="F14893" s="41" t="str">
        <f aca="false">IF(A14893="","",INDEX(Assumptions!$B$16:$B$18,MATCH(C14893,Assumptions!$A$16:$A$18,0)))</f>
        <v/>
      </c>
      <c r="G14893" s="42" t="str">
        <f aca="false">IF(A14893="","",WORKDAY(B14893,F14893))</f>
        <v/>
      </c>
    </row>
    <row r="14894" customFormat="false" ht="15" hidden="false" customHeight="false" outlineLevel="0" collapsed="false">
      <c r="A14894" s="37"/>
      <c r="B14894" s="38"/>
      <c r="C14894" s="39"/>
      <c r="D14894" s="39"/>
      <c r="E14894" s="40"/>
      <c r="F14894" s="41" t="str">
        <f aca="false">IF(A14894="","",INDEX(Assumptions!$B$16:$B$18,MATCH(C14894,Assumptions!$A$16:$A$18,0)))</f>
        <v/>
      </c>
      <c r="G14894" s="42" t="str">
        <f aca="false">IF(A14894="","",WORKDAY(B14894,F14894))</f>
        <v/>
      </c>
    </row>
    <row r="14895" customFormat="false" ht="15" hidden="false" customHeight="false" outlineLevel="0" collapsed="false">
      <c r="A14895" s="37"/>
      <c r="B14895" s="38"/>
      <c r="C14895" s="39"/>
      <c r="D14895" s="39"/>
      <c r="E14895" s="40"/>
      <c r="F14895" s="41" t="str">
        <f aca="false">IF(A14895="","",INDEX(Assumptions!$B$16:$B$18,MATCH(C14895,Assumptions!$A$16:$A$18,0)))</f>
        <v/>
      </c>
      <c r="G14895" s="42" t="str">
        <f aca="false">IF(A14895="","",WORKDAY(B14895,F14895))</f>
        <v/>
      </c>
    </row>
    <row r="14896" customFormat="false" ht="15" hidden="false" customHeight="false" outlineLevel="0" collapsed="false">
      <c r="A14896" s="37"/>
      <c r="B14896" s="38"/>
      <c r="C14896" s="39"/>
      <c r="D14896" s="39"/>
      <c r="E14896" s="40"/>
      <c r="F14896" s="41" t="str">
        <f aca="false">IF(A14896="","",INDEX(Assumptions!$B$16:$B$18,MATCH(C14896,Assumptions!$A$16:$A$18,0)))</f>
        <v/>
      </c>
      <c r="G14896" s="42" t="str">
        <f aca="false">IF(A14896="","",WORKDAY(B14896,F14896))</f>
        <v/>
      </c>
    </row>
    <row r="14897" customFormat="false" ht="15" hidden="false" customHeight="false" outlineLevel="0" collapsed="false">
      <c r="A14897" s="37"/>
      <c r="B14897" s="38"/>
      <c r="C14897" s="39"/>
      <c r="D14897" s="39"/>
      <c r="E14897" s="40"/>
      <c r="F14897" s="41" t="str">
        <f aca="false">IF(A14897="","",INDEX(Assumptions!$B$16:$B$18,MATCH(C14897,Assumptions!$A$16:$A$18,0)))</f>
        <v/>
      </c>
      <c r="G14897" s="42" t="str">
        <f aca="false">IF(A14897="","",WORKDAY(B14897,F14897))</f>
        <v/>
      </c>
    </row>
    <row r="14898" customFormat="false" ht="15" hidden="false" customHeight="false" outlineLevel="0" collapsed="false">
      <c r="A14898" s="37"/>
      <c r="B14898" s="38"/>
      <c r="C14898" s="39"/>
      <c r="D14898" s="39"/>
      <c r="E14898" s="40"/>
      <c r="F14898" s="41" t="str">
        <f aca="false">IF(A14898="","",INDEX(Assumptions!$B$16:$B$18,MATCH(C14898,Assumptions!$A$16:$A$18,0)))</f>
        <v/>
      </c>
      <c r="G14898" s="42" t="str">
        <f aca="false">IF(A14898="","",WORKDAY(B14898,F14898))</f>
        <v/>
      </c>
    </row>
    <row r="14899" customFormat="false" ht="15" hidden="false" customHeight="false" outlineLevel="0" collapsed="false">
      <c r="A14899" s="37"/>
      <c r="B14899" s="38"/>
      <c r="C14899" s="39"/>
      <c r="D14899" s="39"/>
      <c r="E14899" s="40"/>
      <c r="F14899" s="41" t="str">
        <f aca="false">IF(A14899="","",INDEX(Assumptions!$B$16:$B$18,MATCH(C14899,Assumptions!$A$16:$A$18,0)))</f>
        <v/>
      </c>
      <c r="G14899" s="42" t="str">
        <f aca="false">IF(A14899="","",WORKDAY(B14899,F14899))</f>
        <v/>
      </c>
    </row>
    <row r="14900" customFormat="false" ht="15" hidden="false" customHeight="false" outlineLevel="0" collapsed="false">
      <c r="A14900" s="37"/>
      <c r="B14900" s="38"/>
      <c r="C14900" s="39"/>
      <c r="D14900" s="39"/>
      <c r="E14900" s="40"/>
      <c r="F14900" s="41" t="str">
        <f aca="false">IF(A14900="","",INDEX(Assumptions!$B$16:$B$18,MATCH(C14900,Assumptions!$A$16:$A$18,0)))</f>
        <v/>
      </c>
      <c r="G14900" s="42" t="str">
        <f aca="false">IF(A14900="","",WORKDAY(B14900,F14900))</f>
        <v/>
      </c>
    </row>
    <row r="14901" customFormat="false" ht="15" hidden="false" customHeight="false" outlineLevel="0" collapsed="false">
      <c r="A14901" s="37"/>
      <c r="B14901" s="38"/>
      <c r="C14901" s="39"/>
      <c r="D14901" s="39"/>
      <c r="E14901" s="40"/>
      <c r="F14901" s="41" t="str">
        <f aca="false">IF(A14901="","",INDEX(Assumptions!$B$16:$B$18,MATCH(C14901,Assumptions!$A$16:$A$18,0)))</f>
        <v/>
      </c>
      <c r="G14901" s="42" t="str">
        <f aca="false">IF(A14901="","",WORKDAY(B14901,F14901))</f>
        <v/>
      </c>
    </row>
    <row r="14902" customFormat="false" ht="15" hidden="false" customHeight="false" outlineLevel="0" collapsed="false">
      <c r="A14902" s="37"/>
      <c r="B14902" s="38"/>
      <c r="C14902" s="39"/>
      <c r="D14902" s="39"/>
      <c r="E14902" s="40"/>
      <c r="F14902" s="41" t="str">
        <f aca="false">IF(A14902="","",INDEX(Assumptions!$B$16:$B$18,MATCH(C14902,Assumptions!$A$16:$A$18,0)))</f>
        <v/>
      </c>
      <c r="G14902" s="42" t="str">
        <f aca="false">IF(A14902="","",WORKDAY(B14902,F14902))</f>
        <v/>
      </c>
    </row>
    <row r="14903" customFormat="false" ht="15" hidden="false" customHeight="false" outlineLevel="0" collapsed="false">
      <c r="A14903" s="37"/>
      <c r="B14903" s="38"/>
      <c r="C14903" s="39"/>
      <c r="D14903" s="39"/>
      <c r="E14903" s="40"/>
      <c r="F14903" s="41" t="str">
        <f aca="false">IF(A14903="","",INDEX(Assumptions!$B$16:$B$18,MATCH(C14903,Assumptions!$A$16:$A$18,0)))</f>
        <v/>
      </c>
      <c r="G14903" s="42" t="str">
        <f aca="false">IF(A14903="","",WORKDAY(B14903,F14903))</f>
        <v/>
      </c>
    </row>
    <row r="14904" customFormat="false" ht="15" hidden="false" customHeight="false" outlineLevel="0" collapsed="false">
      <c r="A14904" s="37"/>
      <c r="B14904" s="38"/>
      <c r="C14904" s="39"/>
      <c r="D14904" s="39"/>
      <c r="E14904" s="40"/>
      <c r="F14904" s="41" t="str">
        <f aca="false">IF(A14904="","",INDEX(Assumptions!$B$16:$B$18,MATCH(C14904,Assumptions!$A$16:$A$18,0)))</f>
        <v/>
      </c>
      <c r="G14904" s="42" t="str">
        <f aca="false">IF(A14904="","",WORKDAY(B14904,F14904))</f>
        <v/>
      </c>
    </row>
    <row r="14905" customFormat="false" ht="15" hidden="false" customHeight="false" outlineLevel="0" collapsed="false">
      <c r="A14905" s="37"/>
      <c r="B14905" s="38"/>
      <c r="C14905" s="39"/>
      <c r="D14905" s="39"/>
      <c r="E14905" s="40"/>
      <c r="F14905" s="41" t="str">
        <f aca="false">IF(A14905="","",INDEX(Assumptions!$B$16:$B$18,MATCH(C14905,Assumptions!$A$16:$A$18,0)))</f>
        <v/>
      </c>
      <c r="G14905" s="42" t="str">
        <f aca="false">IF(A14905="","",WORKDAY(B14905,F14905))</f>
        <v/>
      </c>
    </row>
    <row r="14906" customFormat="false" ht="15" hidden="false" customHeight="false" outlineLevel="0" collapsed="false">
      <c r="A14906" s="37"/>
      <c r="B14906" s="38"/>
      <c r="C14906" s="39"/>
      <c r="D14906" s="39"/>
      <c r="E14906" s="40"/>
      <c r="F14906" s="41" t="str">
        <f aca="false">IF(A14906="","",INDEX(Assumptions!$B$16:$B$18,MATCH(C14906,Assumptions!$A$16:$A$18,0)))</f>
        <v/>
      </c>
      <c r="G14906" s="42" t="str">
        <f aca="false">IF(A14906="","",WORKDAY(B14906,F14906))</f>
        <v/>
      </c>
    </row>
    <row r="14907" customFormat="false" ht="15" hidden="false" customHeight="false" outlineLevel="0" collapsed="false">
      <c r="A14907" s="37"/>
      <c r="B14907" s="38"/>
      <c r="C14907" s="39"/>
      <c r="D14907" s="39"/>
      <c r="E14907" s="40"/>
      <c r="F14907" s="41" t="str">
        <f aca="false">IF(A14907="","",INDEX(Assumptions!$B$16:$B$18,MATCH(C14907,Assumptions!$A$16:$A$18,0)))</f>
        <v/>
      </c>
      <c r="G14907" s="42" t="str">
        <f aca="false">IF(A14907="","",WORKDAY(B14907,F14907))</f>
        <v/>
      </c>
    </row>
    <row r="14908" customFormat="false" ht="15" hidden="false" customHeight="false" outlineLevel="0" collapsed="false">
      <c r="A14908" s="37"/>
      <c r="B14908" s="38"/>
      <c r="C14908" s="39"/>
      <c r="D14908" s="39"/>
      <c r="E14908" s="40"/>
      <c r="F14908" s="41" t="str">
        <f aca="false">IF(A14908="","",INDEX(Assumptions!$B$16:$B$18,MATCH(C14908,Assumptions!$A$16:$A$18,0)))</f>
        <v/>
      </c>
      <c r="G14908" s="42" t="str">
        <f aca="false">IF(A14908="","",WORKDAY(B14908,F14908))</f>
        <v/>
      </c>
    </row>
    <row r="14909" customFormat="false" ht="15" hidden="false" customHeight="false" outlineLevel="0" collapsed="false">
      <c r="A14909" s="37"/>
      <c r="B14909" s="38"/>
      <c r="C14909" s="39"/>
      <c r="D14909" s="39"/>
      <c r="E14909" s="40"/>
      <c r="F14909" s="41" t="str">
        <f aca="false">IF(A14909="","",INDEX(Assumptions!$B$16:$B$18,MATCH(C14909,Assumptions!$A$16:$A$18,0)))</f>
        <v/>
      </c>
      <c r="G14909" s="42" t="str">
        <f aca="false">IF(A14909="","",WORKDAY(B14909,F14909))</f>
        <v/>
      </c>
    </row>
    <row r="14910" customFormat="false" ht="15" hidden="false" customHeight="false" outlineLevel="0" collapsed="false">
      <c r="A14910" s="37"/>
      <c r="B14910" s="38"/>
      <c r="C14910" s="39"/>
      <c r="D14910" s="39"/>
      <c r="E14910" s="40"/>
      <c r="F14910" s="41" t="str">
        <f aca="false">IF(A14910="","",INDEX(Assumptions!$B$16:$B$18,MATCH(C14910,Assumptions!$A$16:$A$18,0)))</f>
        <v/>
      </c>
      <c r="G14910" s="42" t="str">
        <f aca="false">IF(A14910="","",WORKDAY(B14910,F14910))</f>
        <v/>
      </c>
    </row>
    <row r="14911" customFormat="false" ht="15" hidden="false" customHeight="false" outlineLevel="0" collapsed="false">
      <c r="A14911" s="37"/>
      <c r="B14911" s="38"/>
      <c r="C14911" s="39"/>
      <c r="D14911" s="39"/>
      <c r="E14911" s="40"/>
      <c r="F14911" s="41" t="str">
        <f aca="false">IF(A14911="","",INDEX(Assumptions!$B$16:$B$18,MATCH(C14911,Assumptions!$A$16:$A$18,0)))</f>
        <v/>
      </c>
      <c r="G14911" s="42" t="str">
        <f aca="false">IF(A14911="","",WORKDAY(B14911,F14911))</f>
        <v/>
      </c>
    </row>
    <row r="14912" customFormat="false" ht="15" hidden="false" customHeight="false" outlineLevel="0" collapsed="false">
      <c r="A14912" s="37"/>
      <c r="B14912" s="38"/>
      <c r="C14912" s="39"/>
      <c r="D14912" s="39"/>
      <c r="E14912" s="40"/>
      <c r="F14912" s="41" t="str">
        <f aca="false">IF(A14912="","",INDEX(Assumptions!$B$16:$B$18,MATCH(C14912,Assumptions!$A$16:$A$18,0)))</f>
        <v/>
      </c>
      <c r="G14912" s="42" t="str">
        <f aca="false">IF(A14912="","",WORKDAY(B14912,F14912))</f>
        <v/>
      </c>
    </row>
    <row r="14913" customFormat="false" ht="15" hidden="false" customHeight="false" outlineLevel="0" collapsed="false">
      <c r="A14913" s="37"/>
      <c r="B14913" s="38"/>
      <c r="C14913" s="39"/>
      <c r="D14913" s="39"/>
      <c r="E14913" s="40"/>
      <c r="F14913" s="41" t="str">
        <f aca="false">IF(A14913="","",INDEX(Assumptions!$B$16:$B$18,MATCH(C14913,Assumptions!$A$16:$A$18,0)))</f>
        <v/>
      </c>
      <c r="G14913" s="42" t="str">
        <f aca="false">IF(A14913="","",WORKDAY(B14913,F14913))</f>
        <v/>
      </c>
    </row>
    <row r="14914" customFormat="false" ht="15" hidden="false" customHeight="false" outlineLevel="0" collapsed="false">
      <c r="A14914" s="37"/>
      <c r="B14914" s="38"/>
      <c r="C14914" s="39"/>
      <c r="D14914" s="39"/>
      <c r="E14914" s="40"/>
      <c r="F14914" s="41" t="str">
        <f aca="false">IF(A14914="","",INDEX(Assumptions!$B$16:$B$18,MATCH(C14914,Assumptions!$A$16:$A$18,0)))</f>
        <v/>
      </c>
      <c r="G14914" s="42" t="str">
        <f aca="false">IF(A14914="","",WORKDAY(B14914,F14914))</f>
        <v/>
      </c>
    </row>
    <row r="14915" customFormat="false" ht="15" hidden="false" customHeight="false" outlineLevel="0" collapsed="false">
      <c r="A14915" s="37"/>
      <c r="B14915" s="38"/>
      <c r="C14915" s="39"/>
      <c r="D14915" s="39"/>
      <c r="E14915" s="40"/>
      <c r="F14915" s="41" t="str">
        <f aca="false">IF(A14915="","",INDEX(Assumptions!$B$16:$B$18,MATCH(C14915,Assumptions!$A$16:$A$18,0)))</f>
        <v/>
      </c>
      <c r="G14915" s="42" t="str">
        <f aca="false">IF(A14915="","",WORKDAY(B14915,F14915))</f>
        <v/>
      </c>
    </row>
    <row r="14916" customFormat="false" ht="15" hidden="false" customHeight="false" outlineLevel="0" collapsed="false">
      <c r="A14916" s="37"/>
      <c r="B14916" s="38"/>
      <c r="C14916" s="39"/>
      <c r="D14916" s="39"/>
      <c r="E14916" s="40"/>
      <c r="F14916" s="41" t="str">
        <f aca="false">IF(A14916="","",INDEX(Assumptions!$B$16:$B$18,MATCH(C14916,Assumptions!$A$16:$A$18,0)))</f>
        <v/>
      </c>
      <c r="G14916" s="42" t="str">
        <f aca="false">IF(A14916="","",WORKDAY(B14916,F14916))</f>
        <v/>
      </c>
    </row>
    <row r="14917" customFormat="false" ht="15" hidden="false" customHeight="false" outlineLevel="0" collapsed="false">
      <c r="A14917" s="37"/>
      <c r="B14917" s="38"/>
      <c r="C14917" s="39"/>
      <c r="D14917" s="39"/>
      <c r="E14917" s="40"/>
      <c r="F14917" s="41" t="str">
        <f aca="false">IF(A14917="","",INDEX(Assumptions!$B$16:$B$18,MATCH(C14917,Assumptions!$A$16:$A$18,0)))</f>
        <v/>
      </c>
      <c r="G14917" s="42" t="str">
        <f aca="false">IF(A14917="","",WORKDAY(B14917,F14917))</f>
        <v/>
      </c>
    </row>
    <row r="14918" customFormat="false" ht="15" hidden="false" customHeight="false" outlineLevel="0" collapsed="false">
      <c r="A14918" s="37"/>
      <c r="B14918" s="38"/>
      <c r="C14918" s="39"/>
      <c r="D14918" s="39"/>
      <c r="E14918" s="40"/>
      <c r="F14918" s="41" t="str">
        <f aca="false">IF(A14918="","",INDEX(Assumptions!$B$16:$B$18,MATCH(C14918,Assumptions!$A$16:$A$18,0)))</f>
        <v/>
      </c>
      <c r="G14918" s="42" t="str">
        <f aca="false">IF(A14918="","",WORKDAY(B14918,F14918))</f>
        <v/>
      </c>
    </row>
    <row r="14919" customFormat="false" ht="15" hidden="false" customHeight="false" outlineLevel="0" collapsed="false">
      <c r="A14919" s="37"/>
      <c r="B14919" s="38"/>
      <c r="C14919" s="39"/>
      <c r="D14919" s="39"/>
      <c r="E14919" s="40"/>
      <c r="F14919" s="41" t="str">
        <f aca="false">IF(A14919="","",INDEX(Assumptions!$B$16:$B$18,MATCH(C14919,Assumptions!$A$16:$A$18,0)))</f>
        <v/>
      </c>
      <c r="G14919" s="42" t="str">
        <f aca="false">IF(A14919="","",WORKDAY(B14919,F14919))</f>
        <v/>
      </c>
    </row>
    <row r="14920" customFormat="false" ht="15" hidden="false" customHeight="false" outlineLevel="0" collapsed="false">
      <c r="A14920" s="37"/>
      <c r="B14920" s="38"/>
      <c r="C14920" s="39"/>
      <c r="D14920" s="39"/>
      <c r="E14920" s="40"/>
      <c r="F14920" s="41" t="str">
        <f aca="false">IF(A14920="","",INDEX(Assumptions!$B$16:$B$18,MATCH(C14920,Assumptions!$A$16:$A$18,0)))</f>
        <v/>
      </c>
      <c r="G14920" s="42" t="str">
        <f aca="false">IF(A14920="","",WORKDAY(B14920,F14920))</f>
        <v/>
      </c>
    </row>
    <row r="14921" customFormat="false" ht="15" hidden="false" customHeight="false" outlineLevel="0" collapsed="false">
      <c r="A14921" s="37"/>
      <c r="B14921" s="38"/>
      <c r="C14921" s="39"/>
      <c r="D14921" s="39"/>
      <c r="E14921" s="40"/>
      <c r="F14921" s="41" t="str">
        <f aca="false">IF(A14921="","",INDEX(Assumptions!$B$16:$B$18,MATCH(C14921,Assumptions!$A$16:$A$18,0)))</f>
        <v/>
      </c>
      <c r="G14921" s="42" t="str">
        <f aca="false">IF(A14921="","",WORKDAY(B14921,F14921))</f>
        <v/>
      </c>
    </row>
    <row r="14922" customFormat="false" ht="15" hidden="false" customHeight="false" outlineLevel="0" collapsed="false">
      <c r="A14922" s="37"/>
      <c r="B14922" s="38"/>
      <c r="C14922" s="39"/>
      <c r="D14922" s="39"/>
      <c r="E14922" s="40"/>
      <c r="F14922" s="41" t="str">
        <f aca="false">IF(A14922="","",INDEX(Assumptions!$B$16:$B$18,MATCH(C14922,Assumptions!$A$16:$A$18,0)))</f>
        <v/>
      </c>
      <c r="G14922" s="42" t="str">
        <f aca="false">IF(A14922="","",WORKDAY(B14922,F14922))</f>
        <v/>
      </c>
    </row>
    <row r="14923" customFormat="false" ht="15" hidden="false" customHeight="false" outlineLevel="0" collapsed="false">
      <c r="A14923" s="37"/>
      <c r="B14923" s="38"/>
      <c r="C14923" s="39"/>
      <c r="D14923" s="39"/>
      <c r="E14923" s="40"/>
      <c r="F14923" s="41" t="str">
        <f aca="false">IF(A14923="","",INDEX(Assumptions!$B$16:$B$18,MATCH(C14923,Assumptions!$A$16:$A$18,0)))</f>
        <v/>
      </c>
      <c r="G14923" s="42" t="str">
        <f aca="false">IF(A14923="","",WORKDAY(B14923,F14923))</f>
        <v/>
      </c>
    </row>
    <row r="14924" customFormat="false" ht="15" hidden="false" customHeight="false" outlineLevel="0" collapsed="false">
      <c r="A14924" s="37"/>
      <c r="B14924" s="38"/>
      <c r="C14924" s="39"/>
      <c r="D14924" s="39"/>
      <c r="E14924" s="40"/>
      <c r="F14924" s="41" t="str">
        <f aca="false">IF(A14924="","",INDEX(Assumptions!$B$16:$B$18,MATCH(C14924,Assumptions!$A$16:$A$18,0)))</f>
        <v/>
      </c>
      <c r="G14924" s="42" t="str">
        <f aca="false">IF(A14924="","",WORKDAY(B14924,F14924))</f>
        <v/>
      </c>
    </row>
    <row r="14925" customFormat="false" ht="15" hidden="false" customHeight="false" outlineLevel="0" collapsed="false">
      <c r="A14925" s="37"/>
      <c r="B14925" s="38"/>
      <c r="C14925" s="39"/>
      <c r="D14925" s="39"/>
      <c r="E14925" s="40"/>
      <c r="F14925" s="41" t="str">
        <f aca="false">IF(A14925="","",INDEX(Assumptions!$B$16:$B$18,MATCH(C14925,Assumptions!$A$16:$A$18,0)))</f>
        <v/>
      </c>
      <c r="G14925" s="42" t="str">
        <f aca="false">IF(A14925="","",WORKDAY(B14925,F14925))</f>
        <v/>
      </c>
    </row>
    <row r="14926" customFormat="false" ht="15" hidden="false" customHeight="false" outlineLevel="0" collapsed="false">
      <c r="A14926" s="37"/>
      <c r="B14926" s="38"/>
      <c r="C14926" s="39"/>
      <c r="D14926" s="39"/>
      <c r="E14926" s="40"/>
      <c r="F14926" s="41" t="str">
        <f aca="false">IF(A14926="","",INDEX(Assumptions!$B$16:$B$18,MATCH(C14926,Assumptions!$A$16:$A$18,0)))</f>
        <v/>
      </c>
      <c r="G14926" s="42" t="str">
        <f aca="false">IF(A14926="","",WORKDAY(B14926,F14926))</f>
        <v/>
      </c>
    </row>
    <row r="14927" customFormat="false" ht="15" hidden="false" customHeight="false" outlineLevel="0" collapsed="false">
      <c r="A14927" s="37"/>
      <c r="B14927" s="38"/>
      <c r="C14927" s="39"/>
      <c r="D14927" s="39"/>
      <c r="E14927" s="40"/>
      <c r="F14927" s="41" t="str">
        <f aca="false">IF(A14927="","",INDEX(Assumptions!$B$16:$B$18,MATCH(C14927,Assumptions!$A$16:$A$18,0)))</f>
        <v/>
      </c>
      <c r="G14927" s="42" t="str">
        <f aca="false">IF(A14927="","",WORKDAY(B14927,F14927))</f>
        <v/>
      </c>
    </row>
    <row r="14928" customFormat="false" ht="15" hidden="false" customHeight="false" outlineLevel="0" collapsed="false">
      <c r="A14928" s="37"/>
      <c r="B14928" s="38"/>
      <c r="C14928" s="39"/>
      <c r="D14928" s="39"/>
      <c r="E14928" s="40"/>
      <c r="F14928" s="41" t="str">
        <f aca="false">IF(A14928="","",INDEX(Assumptions!$B$16:$B$18,MATCH(C14928,Assumptions!$A$16:$A$18,0)))</f>
        <v/>
      </c>
      <c r="G14928" s="42" t="str">
        <f aca="false">IF(A14928="","",WORKDAY(B14928,F14928))</f>
        <v/>
      </c>
    </row>
    <row r="14929" customFormat="false" ht="15" hidden="false" customHeight="false" outlineLevel="0" collapsed="false">
      <c r="A14929" s="37"/>
      <c r="B14929" s="38"/>
      <c r="C14929" s="39"/>
      <c r="D14929" s="39"/>
      <c r="E14929" s="40"/>
      <c r="F14929" s="41" t="str">
        <f aca="false">IF(A14929="","",INDEX(Assumptions!$B$16:$B$18,MATCH(C14929,Assumptions!$A$16:$A$18,0)))</f>
        <v/>
      </c>
      <c r="G14929" s="42" t="str">
        <f aca="false">IF(A14929="","",WORKDAY(B14929,F14929))</f>
        <v/>
      </c>
    </row>
    <row r="14930" customFormat="false" ht="15" hidden="false" customHeight="false" outlineLevel="0" collapsed="false">
      <c r="A14930" s="37"/>
      <c r="B14930" s="38"/>
      <c r="C14930" s="39"/>
      <c r="D14930" s="39"/>
      <c r="E14930" s="40"/>
      <c r="F14930" s="41" t="str">
        <f aca="false">IF(A14930="","",INDEX(Assumptions!$B$16:$B$18,MATCH(C14930,Assumptions!$A$16:$A$18,0)))</f>
        <v/>
      </c>
      <c r="G14930" s="42" t="str">
        <f aca="false">IF(A14930="","",WORKDAY(B14930,F14930))</f>
        <v/>
      </c>
    </row>
    <row r="14931" customFormat="false" ht="15" hidden="false" customHeight="false" outlineLevel="0" collapsed="false">
      <c r="A14931" s="37"/>
      <c r="B14931" s="38"/>
      <c r="C14931" s="39"/>
      <c r="D14931" s="39"/>
      <c r="E14931" s="40"/>
      <c r="F14931" s="41" t="str">
        <f aca="false">IF(A14931="","",INDEX(Assumptions!$B$16:$B$18,MATCH(C14931,Assumptions!$A$16:$A$18,0)))</f>
        <v/>
      </c>
      <c r="G14931" s="42" t="str">
        <f aca="false">IF(A14931="","",WORKDAY(B14931,F14931))</f>
        <v/>
      </c>
    </row>
    <row r="14932" customFormat="false" ht="15" hidden="false" customHeight="false" outlineLevel="0" collapsed="false">
      <c r="A14932" s="37"/>
      <c r="B14932" s="38"/>
      <c r="C14932" s="39"/>
      <c r="D14932" s="39"/>
      <c r="E14932" s="40"/>
      <c r="F14932" s="41" t="str">
        <f aca="false">IF(A14932="","",INDEX(Assumptions!$B$16:$B$18,MATCH(C14932,Assumptions!$A$16:$A$18,0)))</f>
        <v/>
      </c>
      <c r="G14932" s="42" t="str">
        <f aca="false">IF(A14932="","",WORKDAY(B14932,F14932))</f>
        <v/>
      </c>
    </row>
    <row r="14933" customFormat="false" ht="15" hidden="false" customHeight="false" outlineLevel="0" collapsed="false">
      <c r="A14933" s="37"/>
      <c r="B14933" s="38"/>
      <c r="C14933" s="39"/>
      <c r="D14933" s="39"/>
      <c r="E14933" s="40"/>
      <c r="F14933" s="41" t="str">
        <f aca="false">IF(A14933="","",INDEX(Assumptions!$B$16:$B$18,MATCH(C14933,Assumptions!$A$16:$A$18,0)))</f>
        <v/>
      </c>
      <c r="G14933" s="42" t="str">
        <f aca="false">IF(A14933="","",WORKDAY(B14933,F14933))</f>
        <v/>
      </c>
    </row>
    <row r="14934" customFormat="false" ht="15" hidden="false" customHeight="false" outlineLevel="0" collapsed="false">
      <c r="A14934" s="37"/>
      <c r="B14934" s="38"/>
      <c r="C14934" s="39"/>
      <c r="D14934" s="39"/>
      <c r="E14934" s="40"/>
      <c r="F14934" s="41" t="str">
        <f aca="false">IF(A14934="","",INDEX(Assumptions!$B$16:$B$18,MATCH(C14934,Assumptions!$A$16:$A$18,0)))</f>
        <v/>
      </c>
      <c r="G14934" s="42" t="str">
        <f aca="false">IF(A14934="","",WORKDAY(B14934,F14934))</f>
        <v/>
      </c>
    </row>
    <row r="14935" customFormat="false" ht="15" hidden="false" customHeight="false" outlineLevel="0" collapsed="false">
      <c r="A14935" s="37"/>
      <c r="B14935" s="38"/>
      <c r="C14935" s="39"/>
      <c r="D14935" s="39"/>
      <c r="E14935" s="40"/>
      <c r="F14935" s="41" t="str">
        <f aca="false">IF(A14935="","",INDEX(Assumptions!$B$16:$B$18,MATCH(C14935,Assumptions!$A$16:$A$18,0)))</f>
        <v/>
      </c>
      <c r="G14935" s="42" t="str">
        <f aca="false">IF(A14935="","",WORKDAY(B14935,F14935))</f>
        <v/>
      </c>
    </row>
    <row r="14936" customFormat="false" ht="15" hidden="false" customHeight="false" outlineLevel="0" collapsed="false">
      <c r="A14936" s="37"/>
      <c r="B14936" s="38"/>
      <c r="C14936" s="39"/>
      <c r="D14936" s="39"/>
      <c r="E14936" s="40"/>
      <c r="F14936" s="41" t="str">
        <f aca="false">IF(A14936="","",INDEX(Assumptions!$B$16:$B$18,MATCH(C14936,Assumptions!$A$16:$A$18,0)))</f>
        <v/>
      </c>
      <c r="G14936" s="42" t="str">
        <f aca="false">IF(A14936="","",WORKDAY(B14936,F14936))</f>
        <v/>
      </c>
    </row>
    <row r="14937" customFormat="false" ht="15" hidden="false" customHeight="false" outlineLevel="0" collapsed="false">
      <c r="A14937" s="37"/>
      <c r="B14937" s="38"/>
      <c r="C14937" s="39"/>
      <c r="D14937" s="39"/>
      <c r="E14937" s="40"/>
      <c r="F14937" s="41" t="str">
        <f aca="false">IF(A14937="","",INDEX(Assumptions!$B$16:$B$18,MATCH(C14937,Assumptions!$A$16:$A$18,0)))</f>
        <v/>
      </c>
      <c r="G14937" s="42" t="str">
        <f aca="false">IF(A14937="","",WORKDAY(B14937,F14937))</f>
        <v/>
      </c>
    </row>
    <row r="14938" customFormat="false" ht="15" hidden="false" customHeight="false" outlineLevel="0" collapsed="false">
      <c r="A14938" s="37"/>
      <c r="B14938" s="38"/>
      <c r="C14938" s="39"/>
      <c r="D14938" s="39"/>
      <c r="E14938" s="40"/>
      <c r="F14938" s="41" t="str">
        <f aca="false">IF(A14938="","",INDEX(Assumptions!$B$16:$B$18,MATCH(C14938,Assumptions!$A$16:$A$18,0)))</f>
        <v/>
      </c>
      <c r="G14938" s="42" t="str">
        <f aca="false">IF(A14938="","",WORKDAY(B14938,F14938))</f>
        <v/>
      </c>
    </row>
    <row r="14939" customFormat="false" ht="15" hidden="false" customHeight="false" outlineLevel="0" collapsed="false">
      <c r="A14939" s="37"/>
      <c r="B14939" s="38"/>
      <c r="C14939" s="39"/>
      <c r="D14939" s="39"/>
      <c r="E14939" s="40"/>
      <c r="F14939" s="41" t="str">
        <f aca="false">IF(A14939="","",INDEX(Assumptions!$B$16:$B$18,MATCH(C14939,Assumptions!$A$16:$A$18,0)))</f>
        <v/>
      </c>
      <c r="G14939" s="42" t="str">
        <f aca="false">IF(A14939="","",WORKDAY(B14939,F14939))</f>
        <v/>
      </c>
    </row>
    <row r="14940" customFormat="false" ht="15" hidden="false" customHeight="false" outlineLevel="0" collapsed="false">
      <c r="A14940" s="37"/>
      <c r="B14940" s="38"/>
      <c r="C14940" s="39"/>
      <c r="D14940" s="39"/>
      <c r="E14940" s="40"/>
      <c r="F14940" s="41" t="str">
        <f aca="false">IF(A14940="","",INDEX(Assumptions!$B$16:$B$18,MATCH(C14940,Assumptions!$A$16:$A$18,0)))</f>
        <v/>
      </c>
      <c r="G14940" s="42" t="str">
        <f aca="false">IF(A14940="","",WORKDAY(B14940,F14940))</f>
        <v/>
      </c>
    </row>
    <row r="14941" customFormat="false" ht="15" hidden="false" customHeight="false" outlineLevel="0" collapsed="false">
      <c r="A14941" s="37"/>
      <c r="B14941" s="38"/>
      <c r="C14941" s="39"/>
      <c r="D14941" s="39"/>
      <c r="E14941" s="40"/>
      <c r="F14941" s="41" t="str">
        <f aca="false">IF(A14941="","",INDEX(Assumptions!$B$16:$B$18,MATCH(C14941,Assumptions!$A$16:$A$18,0)))</f>
        <v/>
      </c>
      <c r="G14941" s="42" t="str">
        <f aca="false">IF(A14941="","",WORKDAY(B14941,F14941))</f>
        <v/>
      </c>
    </row>
    <row r="14942" customFormat="false" ht="15" hidden="false" customHeight="false" outlineLevel="0" collapsed="false">
      <c r="A14942" s="37"/>
      <c r="B14942" s="38"/>
      <c r="C14942" s="39"/>
      <c r="D14942" s="39"/>
      <c r="E14942" s="40"/>
      <c r="F14942" s="41" t="str">
        <f aca="false">IF(A14942="","",INDEX(Assumptions!$B$16:$B$18,MATCH(C14942,Assumptions!$A$16:$A$18,0)))</f>
        <v/>
      </c>
      <c r="G14942" s="42" t="str">
        <f aca="false">IF(A14942="","",WORKDAY(B14942,F14942))</f>
        <v/>
      </c>
    </row>
    <row r="14943" customFormat="false" ht="15" hidden="false" customHeight="false" outlineLevel="0" collapsed="false">
      <c r="A14943" s="37"/>
      <c r="B14943" s="38"/>
      <c r="C14943" s="39"/>
      <c r="D14943" s="39"/>
      <c r="E14943" s="40"/>
      <c r="F14943" s="41" t="str">
        <f aca="false">IF(A14943="","",INDEX(Assumptions!$B$16:$B$18,MATCH(C14943,Assumptions!$A$16:$A$18,0)))</f>
        <v/>
      </c>
      <c r="G14943" s="42" t="str">
        <f aca="false">IF(A14943="","",WORKDAY(B14943,F14943))</f>
        <v/>
      </c>
    </row>
    <row r="14944" customFormat="false" ht="15" hidden="false" customHeight="false" outlineLevel="0" collapsed="false">
      <c r="A14944" s="37"/>
      <c r="B14944" s="38"/>
      <c r="C14944" s="39"/>
      <c r="D14944" s="39"/>
      <c r="E14944" s="40"/>
      <c r="F14944" s="41" t="str">
        <f aca="false">IF(A14944="","",INDEX(Assumptions!$B$16:$B$18,MATCH(C14944,Assumptions!$A$16:$A$18,0)))</f>
        <v/>
      </c>
      <c r="G14944" s="42" t="str">
        <f aca="false">IF(A14944="","",WORKDAY(B14944,F14944))</f>
        <v/>
      </c>
    </row>
    <row r="14945" customFormat="false" ht="15" hidden="false" customHeight="false" outlineLevel="0" collapsed="false">
      <c r="A14945" s="37"/>
      <c r="B14945" s="38"/>
      <c r="C14945" s="39"/>
      <c r="D14945" s="39"/>
      <c r="E14945" s="40"/>
      <c r="F14945" s="41" t="str">
        <f aca="false">IF(A14945="","",INDEX(Assumptions!$B$16:$B$18,MATCH(C14945,Assumptions!$A$16:$A$18,0)))</f>
        <v/>
      </c>
      <c r="G14945" s="42" t="str">
        <f aca="false">IF(A14945="","",WORKDAY(B14945,F14945))</f>
        <v/>
      </c>
    </row>
    <row r="14946" customFormat="false" ht="15" hidden="false" customHeight="false" outlineLevel="0" collapsed="false">
      <c r="A14946" s="37"/>
      <c r="B14946" s="38"/>
      <c r="C14946" s="39"/>
      <c r="D14946" s="39"/>
      <c r="E14946" s="40"/>
      <c r="F14946" s="41" t="str">
        <f aca="false">IF(A14946="","",INDEX(Assumptions!$B$16:$B$18,MATCH(C14946,Assumptions!$A$16:$A$18,0)))</f>
        <v/>
      </c>
      <c r="G14946" s="42" t="str">
        <f aca="false">IF(A14946="","",WORKDAY(B14946,F14946))</f>
        <v/>
      </c>
    </row>
    <row r="14947" customFormat="false" ht="15" hidden="false" customHeight="false" outlineLevel="0" collapsed="false">
      <c r="A14947" s="37"/>
      <c r="B14947" s="38"/>
      <c r="C14947" s="39"/>
      <c r="D14947" s="39"/>
      <c r="E14947" s="40"/>
      <c r="F14947" s="41" t="str">
        <f aca="false">IF(A14947="","",INDEX(Assumptions!$B$16:$B$18,MATCH(C14947,Assumptions!$A$16:$A$18,0)))</f>
        <v/>
      </c>
      <c r="G14947" s="42" t="str">
        <f aca="false">IF(A14947="","",WORKDAY(B14947,F14947))</f>
        <v/>
      </c>
    </row>
    <row r="14948" customFormat="false" ht="15" hidden="false" customHeight="false" outlineLevel="0" collapsed="false">
      <c r="A14948" s="37"/>
      <c r="B14948" s="38"/>
      <c r="C14948" s="39"/>
      <c r="D14948" s="39"/>
      <c r="E14948" s="40"/>
      <c r="F14948" s="41" t="str">
        <f aca="false">IF(A14948="","",INDEX(Assumptions!$B$16:$B$18,MATCH(C14948,Assumptions!$A$16:$A$18,0)))</f>
        <v/>
      </c>
      <c r="G14948" s="42" t="str">
        <f aca="false">IF(A14948="","",WORKDAY(B14948,F14948))</f>
        <v/>
      </c>
    </row>
    <row r="14949" customFormat="false" ht="15" hidden="false" customHeight="false" outlineLevel="0" collapsed="false">
      <c r="A14949" s="37"/>
      <c r="B14949" s="38"/>
      <c r="C14949" s="39"/>
      <c r="D14949" s="39"/>
      <c r="E14949" s="40"/>
      <c r="F14949" s="41" t="str">
        <f aca="false">IF(A14949="","",INDEX(Assumptions!$B$16:$B$18,MATCH(C14949,Assumptions!$A$16:$A$18,0)))</f>
        <v/>
      </c>
      <c r="G14949" s="42" t="str">
        <f aca="false">IF(A14949="","",WORKDAY(B14949,F14949))</f>
        <v/>
      </c>
    </row>
    <row r="14950" customFormat="false" ht="15" hidden="false" customHeight="false" outlineLevel="0" collapsed="false">
      <c r="A14950" s="37"/>
      <c r="B14950" s="38"/>
      <c r="C14950" s="39"/>
      <c r="D14950" s="39"/>
      <c r="E14950" s="40"/>
      <c r="F14950" s="41" t="str">
        <f aca="false">IF(A14950="","",INDEX(Assumptions!$B$16:$B$18,MATCH(C14950,Assumptions!$A$16:$A$18,0)))</f>
        <v/>
      </c>
      <c r="G14950" s="42" t="str">
        <f aca="false">IF(A14950="","",WORKDAY(B14950,F14950))</f>
        <v/>
      </c>
    </row>
    <row r="14951" customFormat="false" ht="15" hidden="false" customHeight="false" outlineLevel="0" collapsed="false">
      <c r="A14951" s="37"/>
      <c r="B14951" s="38"/>
      <c r="C14951" s="39"/>
      <c r="D14951" s="39"/>
      <c r="E14951" s="40"/>
      <c r="F14951" s="41" t="str">
        <f aca="false">IF(A14951="","",INDEX(Assumptions!$B$16:$B$18,MATCH(C14951,Assumptions!$A$16:$A$18,0)))</f>
        <v/>
      </c>
      <c r="G14951" s="42" t="str">
        <f aca="false">IF(A14951="","",WORKDAY(B14951,F14951))</f>
        <v/>
      </c>
    </row>
    <row r="14952" customFormat="false" ht="15" hidden="false" customHeight="false" outlineLevel="0" collapsed="false">
      <c r="A14952" s="37"/>
      <c r="B14952" s="38"/>
      <c r="C14952" s="39"/>
      <c r="D14952" s="39"/>
      <c r="E14952" s="40"/>
      <c r="F14952" s="41" t="str">
        <f aca="false">IF(A14952="","",INDEX(Assumptions!$B$16:$B$18,MATCH(C14952,Assumptions!$A$16:$A$18,0)))</f>
        <v/>
      </c>
      <c r="G14952" s="42" t="str">
        <f aca="false">IF(A14952="","",WORKDAY(B14952,F14952))</f>
        <v/>
      </c>
    </row>
    <row r="14953" customFormat="false" ht="15" hidden="false" customHeight="false" outlineLevel="0" collapsed="false">
      <c r="A14953" s="37"/>
      <c r="B14953" s="38"/>
      <c r="C14953" s="39"/>
      <c r="D14953" s="39"/>
      <c r="E14953" s="40"/>
      <c r="F14953" s="41" t="str">
        <f aca="false">IF(A14953="","",INDEX(Assumptions!$B$16:$B$18,MATCH(C14953,Assumptions!$A$16:$A$18,0)))</f>
        <v/>
      </c>
      <c r="G14953" s="42" t="str">
        <f aca="false">IF(A14953="","",WORKDAY(B14953,F14953))</f>
        <v/>
      </c>
    </row>
    <row r="14954" customFormat="false" ht="15" hidden="false" customHeight="false" outlineLevel="0" collapsed="false">
      <c r="A14954" s="37"/>
      <c r="B14954" s="38"/>
      <c r="C14954" s="39"/>
      <c r="D14954" s="39"/>
      <c r="E14954" s="40"/>
      <c r="F14954" s="41" t="str">
        <f aca="false">IF(A14954="","",INDEX(Assumptions!$B$16:$B$18,MATCH(C14954,Assumptions!$A$16:$A$18,0)))</f>
        <v/>
      </c>
      <c r="G14954" s="42" t="str">
        <f aca="false">IF(A14954="","",WORKDAY(B14954,F14954))</f>
        <v/>
      </c>
    </row>
    <row r="14955" customFormat="false" ht="15" hidden="false" customHeight="false" outlineLevel="0" collapsed="false">
      <c r="A14955" s="37"/>
      <c r="B14955" s="38"/>
      <c r="C14955" s="39"/>
      <c r="D14955" s="39"/>
      <c r="E14955" s="40"/>
      <c r="F14955" s="41" t="str">
        <f aca="false">IF(A14955="","",INDEX(Assumptions!$B$16:$B$18,MATCH(C14955,Assumptions!$A$16:$A$18,0)))</f>
        <v/>
      </c>
      <c r="G14955" s="42" t="str">
        <f aca="false">IF(A14955="","",WORKDAY(B14955,F14955))</f>
        <v/>
      </c>
    </row>
    <row r="14956" customFormat="false" ht="15" hidden="false" customHeight="false" outlineLevel="0" collapsed="false">
      <c r="A14956" s="37"/>
      <c r="B14956" s="38"/>
      <c r="C14956" s="39"/>
      <c r="D14956" s="39"/>
      <c r="E14956" s="40"/>
      <c r="F14956" s="41" t="str">
        <f aca="false">IF(A14956="","",INDEX(Assumptions!$B$16:$B$18,MATCH(C14956,Assumptions!$A$16:$A$18,0)))</f>
        <v/>
      </c>
      <c r="G14956" s="42" t="str">
        <f aca="false">IF(A14956="","",WORKDAY(B14956,F14956))</f>
        <v/>
      </c>
    </row>
    <row r="14957" customFormat="false" ht="15" hidden="false" customHeight="false" outlineLevel="0" collapsed="false">
      <c r="A14957" s="37"/>
      <c r="B14957" s="38"/>
      <c r="C14957" s="39"/>
      <c r="D14957" s="39"/>
      <c r="E14957" s="40"/>
      <c r="F14957" s="41" t="str">
        <f aca="false">IF(A14957="","",INDEX(Assumptions!$B$16:$B$18,MATCH(C14957,Assumptions!$A$16:$A$18,0)))</f>
        <v/>
      </c>
      <c r="G14957" s="42" t="str">
        <f aca="false">IF(A14957="","",WORKDAY(B14957,F14957))</f>
        <v/>
      </c>
    </row>
    <row r="14958" customFormat="false" ht="15" hidden="false" customHeight="false" outlineLevel="0" collapsed="false">
      <c r="A14958" s="37"/>
      <c r="B14958" s="38"/>
      <c r="C14958" s="39"/>
      <c r="D14958" s="39"/>
      <c r="E14958" s="40"/>
      <c r="F14958" s="41" t="str">
        <f aca="false">IF(A14958="","",INDEX(Assumptions!$B$16:$B$18,MATCH(C14958,Assumptions!$A$16:$A$18,0)))</f>
        <v/>
      </c>
      <c r="G14958" s="42" t="str">
        <f aca="false">IF(A14958="","",WORKDAY(B14958,F14958))</f>
        <v/>
      </c>
    </row>
    <row r="14959" customFormat="false" ht="15" hidden="false" customHeight="false" outlineLevel="0" collapsed="false">
      <c r="A14959" s="37"/>
      <c r="B14959" s="38"/>
      <c r="C14959" s="39"/>
      <c r="D14959" s="39"/>
      <c r="E14959" s="40"/>
      <c r="F14959" s="41" t="str">
        <f aca="false">IF(A14959="","",INDEX(Assumptions!$B$16:$B$18,MATCH(C14959,Assumptions!$A$16:$A$18,0)))</f>
        <v/>
      </c>
      <c r="G14959" s="42" t="str">
        <f aca="false">IF(A14959="","",WORKDAY(B14959,F14959))</f>
        <v/>
      </c>
    </row>
    <row r="14960" customFormat="false" ht="15" hidden="false" customHeight="false" outlineLevel="0" collapsed="false">
      <c r="A14960" s="37"/>
      <c r="B14960" s="38"/>
      <c r="C14960" s="39"/>
      <c r="D14960" s="39"/>
      <c r="E14960" s="40"/>
      <c r="F14960" s="41" t="str">
        <f aca="false">IF(A14960="","",INDEX(Assumptions!$B$16:$B$18,MATCH(C14960,Assumptions!$A$16:$A$18,0)))</f>
        <v/>
      </c>
      <c r="G14960" s="42" t="str">
        <f aca="false">IF(A14960="","",WORKDAY(B14960,F14960))</f>
        <v/>
      </c>
    </row>
    <row r="14961" customFormat="false" ht="15" hidden="false" customHeight="false" outlineLevel="0" collapsed="false">
      <c r="A14961" s="37"/>
      <c r="B14961" s="38"/>
      <c r="C14961" s="39"/>
      <c r="D14961" s="39"/>
      <c r="E14961" s="40"/>
      <c r="F14961" s="41" t="str">
        <f aca="false">IF(A14961="","",INDEX(Assumptions!$B$16:$B$18,MATCH(C14961,Assumptions!$A$16:$A$18,0)))</f>
        <v/>
      </c>
      <c r="G14961" s="42" t="str">
        <f aca="false">IF(A14961="","",WORKDAY(B14961,F14961))</f>
        <v/>
      </c>
    </row>
    <row r="14962" customFormat="false" ht="15" hidden="false" customHeight="false" outlineLevel="0" collapsed="false">
      <c r="A14962" s="37"/>
      <c r="B14962" s="38"/>
      <c r="C14962" s="39"/>
      <c r="D14962" s="39"/>
      <c r="E14962" s="40"/>
      <c r="F14962" s="41" t="str">
        <f aca="false">IF(A14962="","",INDEX(Assumptions!$B$16:$B$18,MATCH(C14962,Assumptions!$A$16:$A$18,0)))</f>
        <v/>
      </c>
      <c r="G14962" s="42" t="str">
        <f aca="false">IF(A14962="","",WORKDAY(B14962,F14962))</f>
        <v/>
      </c>
    </row>
    <row r="14963" customFormat="false" ht="15" hidden="false" customHeight="false" outlineLevel="0" collapsed="false">
      <c r="A14963" s="37"/>
      <c r="B14963" s="38"/>
      <c r="C14963" s="39"/>
      <c r="D14963" s="39"/>
      <c r="E14963" s="40"/>
      <c r="F14963" s="41" t="str">
        <f aca="false">IF(A14963="","",INDEX(Assumptions!$B$16:$B$18,MATCH(C14963,Assumptions!$A$16:$A$18,0)))</f>
        <v/>
      </c>
      <c r="G14963" s="42" t="str">
        <f aca="false">IF(A14963="","",WORKDAY(B14963,F14963))</f>
        <v/>
      </c>
    </row>
    <row r="14964" customFormat="false" ht="15" hidden="false" customHeight="false" outlineLevel="0" collapsed="false">
      <c r="A14964" s="37"/>
      <c r="B14964" s="38"/>
      <c r="C14964" s="39"/>
      <c r="D14964" s="39"/>
      <c r="E14964" s="40"/>
      <c r="F14964" s="41" t="str">
        <f aca="false">IF(A14964="","",INDEX(Assumptions!$B$16:$B$18,MATCH(C14964,Assumptions!$A$16:$A$18,0)))</f>
        <v/>
      </c>
      <c r="G14964" s="42" t="str">
        <f aca="false">IF(A14964="","",WORKDAY(B14964,F14964))</f>
        <v/>
      </c>
    </row>
    <row r="14965" customFormat="false" ht="15" hidden="false" customHeight="false" outlineLevel="0" collapsed="false">
      <c r="A14965" s="37"/>
      <c r="B14965" s="38"/>
      <c r="C14965" s="39"/>
      <c r="D14965" s="39"/>
      <c r="E14965" s="40"/>
      <c r="F14965" s="41" t="str">
        <f aca="false">IF(A14965="","",INDEX(Assumptions!$B$16:$B$18,MATCH(C14965,Assumptions!$A$16:$A$18,0)))</f>
        <v/>
      </c>
      <c r="G14965" s="42" t="str">
        <f aca="false">IF(A14965="","",WORKDAY(B14965,F14965))</f>
        <v/>
      </c>
    </row>
    <row r="14966" customFormat="false" ht="15" hidden="false" customHeight="false" outlineLevel="0" collapsed="false">
      <c r="A14966" s="37"/>
      <c r="B14966" s="38"/>
      <c r="C14966" s="39"/>
      <c r="D14966" s="39"/>
      <c r="E14966" s="40"/>
      <c r="F14966" s="41" t="str">
        <f aca="false">IF(A14966="","",INDEX(Assumptions!$B$16:$B$18,MATCH(C14966,Assumptions!$A$16:$A$18,0)))</f>
        <v/>
      </c>
      <c r="G14966" s="42" t="str">
        <f aca="false">IF(A14966="","",WORKDAY(B14966,F14966))</f>
        <v/>
      </c>
    </row>
    <row r="14967" customFormat="false" ht="15" hidden="false" customHeight="false" outlineLevel="0" collapsed="false">
      <c r="A14967" s="37"/>
      <c r="B14967" s="38"/>
      <c r="C14967" s="39"/>
      <c r="D14967" s="39"/>
      <c r="E14967" s="40"/>
      <c r="F14967" s="41" t="str">
        <f aca="false">IF(A14967="","",INDEX(Assumptions!$B$16:$B$18,MATCH(C14967,Assumptions!$A$16:$A$18,0)))</f>
        <v/>
      </c>
      <c r="G14967" s="42" t="str">
        <f aca="false">IF(A14967="","",WORKDAY(B14967,F14967))</f>
        <v/>
      </c>
    </row>
    <row r="14968" customFormat="false" ht="15" hidden="false" customHeight="false" outlineLevel="0" collapsed="false">
      <c r="A14968" s="37"/>
      <c r="B14968" s="38"/>
      <c r="C14968" s="39"/>
      <c r="D14968" s="39"/>
      <c r="E14968" s="40"/>
      <c r="F14968" s="41" t="str">
        <f aca="false">IF(A14968="","",INDEX(Assumptions!$B$16:$B$18,MATCH(C14968,Assumptions!$A$16:$A$18,0)))</f>
        <v/>
      </c>
      <c r="G14968" s="42" t="str">
        <f aca="false">IF(A14968="","",WORKDAY(B14968,F14968))</f>
        <v/>
      </c>
    </row>
    <row r="14969" customFormat="false" ht="15" hidden="false" customHeight="false" outlineLevel="0" collapsed="false">
      <c r="A14969" s="37"/>
      <c r="B14969" s="38"/>
      <c r="C14969" s="39"/>
      <c r="D14969" s="39"/>
      <c r="E14969" s="40"/>
      <c r="F14969" s="41" t="str">
        <f aca="false">IF(A14969="","",INDEX(Assumptions!$B$16:$B$18,MATCH(C14969,Assumptions!$A$16:$A$18,0)))</f>
        <v/>
      </c>
      <c r="G14969" s="42" t="str">
        <f aca="false">IF(A14969="","",WORKDAY(B14969,F14969))</f>
        <v/>
      </c>
    </row>
    <row r="14970" customFormat="false" ht="15" hidden="false" customHeight="false" outlineLevel="0" collapsed="false">
      <c r="A14970" s="37"/>
      <c r="B14970" s="38"/>
      <c r="C14970" s="39"/>
      <c r="D14970" s="39"/>
      <c r="E14970" s="40"/>
      <c r="F14970" s="41" t="str">
        <f aca="false">IF(A14970="","",INDEX(Assumptions!$B$16:$B$18,MATCH(C14970,Assumptions!$A$16:$A$18,0)))</f>
        <v/>
      </c>
      <c r="G14970" s="42" t="str">
        <f aca="false">IF(A14970="","",WORKDAY(B14970,F14970))</f>
        <v/>
      </c>
    </row>
    <row r="14971" customFormat="false" ht="15" hidden="false" customHeight="false" outlineLevel="0" collapsed="false">
      <c r="A14971" s="37"/>
      <c r="B14971" s="38"/>
      <c r="C14971" s="39"/>
      <c r="D14971" s="39"/>
      <c r="E14971" s="40"/>
      <c r="F14971" s="41" t="str">
        <f aca="false">IF(A14971="","",INDEX(Assumptions!$B$16:$B$18,MATCH(C14971,Assumptions!$A$16:$A$18,0)))</f>
        <v/>
      </c>
      <c r="G14971" s="42" t="str">
        <f aca="false">IF(A14971="","",WORKDAY(B14971,F14971))</f>
        <v/>
      </c>
    </row>
    <row r="14972" customFormat="false" ht="15" hidden="false" customHeight="false" outlineLevel="0" collapsed="false">
      <c r="A14972" s="37"/>
      <c r="B14972" s="38"/>
      <c r="C14972" s="39"/>
      <c r="D14972" s="39"/>
      <c r="E14972" s="40"/>
      <c r="F14972" s="41" t="str">
        <f aca="false">IF(A14972="","",INDEX(Assumptions!$B$16:$B$18,MATCH(C14972,Assumptions!$A$16:$A$18,0)))</f>
        <v/>
      </c>
      <c r="G14972" s="42" t="str">
        <f aca="false">IF(A14972="","",WORKDAY(B14972,F14972))</f>
        <v/>
      </c>
    </row>
    <row r="14973" customFormat="false" ht="15" hidden="false" customHeight="false" outlineLevel="0" collapsed="false">
      <c r="A14973" s="37"/>
      <c r="B14973" s="38"/>
      <c r="C14973" s="39"/>
      <c r="D14973" s="39"/>
      <c r="E14973" s="40"/>
      <c r="F14973" s="41" t="str">
        <f aca="false">IF(A14973="","",INDEX(Assumptions!$B$16:$B$18,MATCH(C14973,Assumptions!$A$16:$A$18,0)))</f>
        <v/>
      </c>
      <c r="G14973" s="42" t="str">
        <f aca="false">IF(A14973="","",WORKDAY(B14973,F14973))</f>
        <v/>
      </c>
    </row>
    <row r="14974" customFormat="false" ht="15" hidden="false" customHeight="false" outlineLevel="0" collapsed="false">
      <c r="A14974" s="37"/>
      <c r="B14974" s="38"/>
      <c r="C14974" s="39"/>
      <c r="D14974" s="39"/>
      <c r="E14974" s="40"/>
      <c r="F14974" s="41" t="str">
        <f aca="false">IF(A14974="","",INDEX(Assumptions!$B$16:$B$18,MATCH(C14974,Assumptions!$A$16:$A$18,0)))</f>
        <v/>
      </c>
      <c r="G14974" s="42" t="str">
        <f aca="false">IF(A14974="","",WORKDAY(B14974,F14974))</f>
        <v/>
      </c>
    </row>
    <row r="14975" customFormat="false" ht="15" hidden="false" customHeight="false" outlineLevel="0" collapsed="false">
      <c r="A14975" s="37"/>
      <c r="B14975" s="38"/>
      <c r="C14975" s="39"/>
      <c r="D14975" s="39"/>
      <c r="E14975" s="40"/>
      <c r="F14975" s="41" t="str">
        <f aca="false">IF(A14975="","",INDEX(Assumptions!$B$16:$B$18,MATCH(C14975,Assumptions!$A$16:$A$18,0)))</f>
        <v/>
      </c>
      <c r="G14975" s="42" t="str">
        <f aca="false">IF(A14975="","",WORKDAY(B14975,F14975))</f>
        <v/>
      </c>
    </row>
    <row r="14976" customFormat="false" ht="15" hidden="false" customHeight="false" outlineLevel="0" collapsed="false">
      <c r="A14976" s="37"/>
      <c r="B14976" s="38"/>
      <c r="C14976" s="39"/>
      <c r="D14976" s="39"/>
      <c r="E14976" s="40"/>
      <c r="F14976" s="41" t="str">
        <f aca="false">IF(A14976="","",INDEX(Assumptions!$B$16:$B$18,MATCH(C14976,Assumptions!$A$16:$A$18,0)))</f>
        <v/>
      </c>
      <c r="G14976" s="42" t="str">
        <f aca="false">IF(A14976="","",WORKDAY(B14976,F14976))</f>
        <v/>
      </c>
    </row>
    <row r="14977" customFormat="false" ht="15" hidden="false" customHeight="false" outlineLevel="0" collapsed="false">
      <c r="A14977" s="37"/>
      <c r="B14977" s="38"/>
      <c r="C14977" s="39"/>
      <c r="D14977" s="39"/>
      <c r="E14977" s="40"/>
      <c r="F14977" s="41" t="str">
        <f aca="false">IF(A14977="","",INDEX(Assumptions!$B$16:$B$18,MATCH(C14977,Assumptions!$A$16:$A$18,0)))</f>
        <v/>
      </c>
      <c r="G14977" s="42" t="str">
        <f aca="false">IF(A14977="","",WORKDAY(B14977,F14977))</f>
        <v/>
      </c>
    </row>
    <row r="14978" customFormat="false" ht="15" hidden="false" customHeight="false" outlineLevel="0" collapsed="false">
      <c r="A14978" s="37"/>
      <c r="B14978" s="38"/>
      <c r="C14978" s="39"/>
      <c r="D14978" s="39"/>
      <c r="E14978" s="40"/>
      <c r="F14978" s="41" t="str">
        <f aca="false">IF(A14978="","",INDEX(Assumptions!$B$16:$B$18,MATCH(C14978,Assumptions!$A$16:$A$18,0)))</f>
        <v/>
      </c>
      <c r="G14978" s="42" t="str">
        <f aca="false">IF(A14978="","",WORKDAY(B14978,F14978))</f>
        <v/>
      </c>
    </row>
    <row r="14979" customFormat="false" ht="15" hidden="false" customHeight="false" outlineLevel="0" collapsed="false">
      <c r="A14979" s="37"/>
      <c r="B14979" s="38"/>
      <c r="C14979" s="39"/>
      <c r="D14979" s="39"/>
      <c r="E14979" s="40"/>
      <c r="F14979" s="41" t="str">
        <f aca="false">IF(A14979="","",INDEX(Assumptions!$B$16:$B$18,MATCH(C14979,Assumptions!$A$16:$A$18,0)))</f>
        <v/>
      </c>
      <c r="G14979" s="42" t="str">
        <f aca="false">IF(A14979="","",WORKDAY(B14979,F14979))</f>
        <v/>
      </c>
    </row>
    <row r="14980" customFormat="false" ht="15" hidden="false" customHeight="false" outlineLevel="0" collapsed="false">
      <c r="A14980" s="37"/>
      <c r="B14980" s="38"/>
      <c r="C14980" s="39"/>
      <c r="D14980" s="39"/>
      <c r="E14980" s="40"/>
      <c r="F14980" s="41" t="str">
        <f aca="false">IF(A14980="","",INDEX(Assumptions!$B$16:$B$18,MATCH(C14980,Assumptions!$A$16:$A$18,0)))</f>
        <v/>
      </c>
      <c r="G14980" s="42" t="str">
        <f aca="false">IF(A14980="","",WORKDAY(B14980,F14980))</f>
        <v/>
      </c>
    </row>
    <row r="14981" customFormat="false" ht="15" hidden="false" customHeight="false" outlineLevel="0" collapsed="false">
      <c r="A14981" s="37"/>
      <c r="B14981" s="38"/>
      <c r="C14981" s="39"/>
      <c r="D14981" s="39"/>
      <c r="E14981" s="40"/>
      <c r="F14981" s="41" t="str">
        <f aca="false">IF(A14981="","",INDEX(Assumptions!$B$16:$B$18,MATCH(C14981,Assumptions!$A$16:$A$18,0)))</f>
        <v/>
      </c>
      <c r="G14981" s="42" t="str">
        <f aca="false">IF(A14981="","",WORKDAY(B14981,F14981))</f>
        <v/>
      </c>
    </row>
    <row r="14982" customFormat="false" ht="15" hidden="false" customHeight="false" outlineLevel="0" collapsed="false">
      <c r="A14982" s="37"/>
      <c r="B14982" s="38"/>
      <c r="C14982" s="39"/>
      <c r="D14982" s="39"/>
      <c r="E14982" s="40"/>
      <c r="F14982" s="41" t="str">
        <f aca="false">IF(A14982="","",INDEX(Assumptions!$B$16:$B$18,MATCH(C14982,Assumptions!$A$16:$A$18,0)))</f>
        <v/>
      </c>
      <c r="G14982" s="42" t="str">
        <f aca="false">IF(A14982="","",WORKDAY(B14982,F14982))</f>
        <v/>
      </c>
    </row>
    <row r="14983" customFormat="false" ht="15" hidden="false" customHeight="false" outlineLevel="0" collapsed="false">
      <c r="A14983" s="37"/>
      <c r="B14983" s="38"/>
      <c r="C14983" s="39"/>
      <c r="D14983" s="39"/>
      <c r="E14983" s="40"/>
      <c r="F14983" s="41" t="str">
        <f aca="false">IF(A14983="","",INDEX(Assumptions!$B$16:$B$18,MATCH(C14983,Assumptions!$A$16:$A$18,0)))</f>
        <v/>
      </c>
      <c r="G14983" s="42" t="str">
        <f aca="false">IF(A14983="","",WORKDAY(B14983,F14983))</f>
        <v/>
      </c>
    </row>
    <row r="14984" customFormat="false" ht="15" hidden="false" customHeight="false" outlineLevel="0" collapsed="false">
      <c r="A14984" s="37"/>
      <c r="B14984" s="38"/>
      <c r="C14984" s="39"/>
      <c r="D14984" s="39"/>
      <c r="E14984" s="40"/>
      <c r="F14984" s="41" t="str">
        <f aca="false">IF(A14984="","",INDEX(Assumptions!$B$16:$B$18,MATCH(C14984,Assumptions!$A$16:$A$18,0)))</f>
        <v/>
      </c>
      <c r="G14984" s="42" t="str">
        <f aca="false">IF(A14984="","",WORKDAY(B14984,F14984))</f>
        <v/>
      </c>
    </row>
    <row r="14985" customFormat="false" ht="15" hidden="false" customHeight="false" outlineLevel="0" collapsed="false">
      <c r="A14985" s="37"/>
      <c r="B14985" s="38"/>
      <c r="C14985" s="39"/>
      <c r="D14985" s="39"/>
      <c r="E14985" s="40"/>
      <c r="F14985" s="41" t="str">
        <f aca="false">IF(A14985="","",INDEX(Assumptions!$B$16:$B$18,MATCH(C14985,Assumptions!$A$16:$A$18,0)))</f>
        <v/>
      </c>
      <c r="G14985" s="42" t="str">
        <f aca="false">IF(A14985="","",WORKDAY(B14985,F14985))</f>
        <v/>
      </c>
    </row>
    <row r="14986" customFormat="false" ht="15" hidden="false" customHeight="false" outlineLevel="0" collapsed="false">
      <c r="A14986" s="37"/>
      <c r="B14986" s="38"/>
      <c r="C14986" s="39"/>
      <c r="D14986" s="39"/>
      <c r="E14986" s="40"/>
      <c r="F14986" s="41" t="str">
        <f aca="false">IF(A14986="","",INDEX(Assumptions!$B$16:$B$18,MATCH(C14986,Assumptions!$A$16:$A$18,0)))</f>
        <v/>
      </c>
      <c r="G14986" s="42" t="str">
        <f aca="false">IF(A14986="","",WORKDAY(B14986,F14986))</f>
        <v/>
      </c>
    </row>
    <row r="14987" customFormat="false" ht="15" hidden="false" customHeight="false" outlineLevel="0" collapsed="false">
      <c r="A14987" s="37"/>
      <c r="B14987" s="38"/>
      <c r="C14987" s="39"/>
      <c r="D14987" s="39"/>
      <c r="E14987" s="40"/>
      <c r="F14987" s="41" t="str">
        <f aca="false">IF(A14987="","",INDEX(Assumptions!$B$16:$B$18,MATCH(C14987,Assumptions!$A$16:$A$18,0)))</f>
        <v/>
      </c>
      <c r="G14987" s="42" t="str">
        <f aca="false">IF(A14987="","",WORKDAY(B14987,F14987))</f>
        <v/>
      </c>
    </row>
    <row r="14988" customFormat="false" ht="15" hidden="false" customHeight="false" outlineLevel="0" collapsed="false">
      <c r="A14988" s="37"/>
      <c r="B14988" s="38"/>
      <c r="C14988" s="39"/>
      <c r="D14988" s="39"/>
      <c r="E14988" s="40"/>
      <c r="F14988" s="41" t="str">
        <f aca="false">IF(A14988="","",INDEX(Assumptions!$B$16:$B$18,MATCH(C14988,Assumptions!$A$16:$A$18,0)))</f>
        <v/>
      </c>
      <c r="G14988" s="42" t="str">
        <f aca="false">IF(A14988="","",WORKDAY(B14988,F14988))</f>
        <v/>
      </c>
    </row>
    <row r="14989" customFormat="false" ht="15" hidden="false" customHeight="false" outlineLevel="0" collapsed="false">
      <c r="A14989" s="37"/>
      <c r="B14989" s="38"/>
      <c r="C14989" s="39"/>
      <c r="D14989" s="39"/>
      <c r="E14989" s="40"/>
      <c r="F14989" s="41" t="str">
        <f aca="false">IF(A14989="","",INDEX(Assumptions!$B$16:$B$18,MATCH(C14989,Assumptions!$A$16:$A$18,0)))</f>
        <v/>
      </c>
      <c r="G14989" s="42" t="str">
        <f aca="false">IF(A14989="","",WORKDAY(B14989,F14989))</f>
        <v/>
      </c>
    </row>
    <row r="14990" customFormat="false" ht="15" hidden="false" customHeight="false" outlineLevel="0" collapsed="false">
      <c r="A14990" s="37"/>
      <c r="B14990" s="38"/>
      <c r="C14990" s="39"/>
      <c r="D14990" s="39"/>
      <c r="E14990" s="40"/>
      <c r="F14990" s="41" t="str">
        <f aca="false">IF(A14990="","",INDEX(Assumptions!$B$16:$B$18,MATCH(C14990,Assumptions!$A$16:$A$18,0)))</f>
        <v/>
      </c>
      <c r="G14990" s="42" t="str">
        <f aca="false">IF(A14990="","",WORKDAY(B14990,F14990))</f>
        <v/>
      </c>
    </row>
    <row r="14991" customFormat="false" ht="15" hidden="false" customHeight="false" outlineLevel="0" collapsed="false">
      <c r="A14991" s="37"/>
      <c r="B14991" s="38"/>
      <c r="C14991" s="39"/>
      <c r="D14991" s="39"/>
      <c r="E14991" s="40"/>
      <c r="F14991" s="41" t="str">
        <f aca="false">IF(A14991="","",INDEX(Assumptions!$B$16:$B$18,MATCH(C14991,Assumptions!$A$16:$A$18,0)))</f>
        <v/>
      </c>
      <c r="G14991" s="42" t="str">
        <f aca="false">IF(A14991="","",WORKDAY(B14991,F14991))</f>
        <v/>
      </c>
    </row>
    <row r="14992" customFormat="false" ht="15" hidden="false" customHeight="false" outlineLevel="0" collapsed="false">
      <c r="A14992" s="37"/>
      <c r="B14992" s="38"/>
      <c r="C14992" s="39"/>
      <c r="D14992" s="39"/>
      <c r="E14992" s="40"/>
      <c r="F14992" s="41" t="str">
        <f aca="false">IF(A14992="","",INDEX(Assumptions!$B$16:$B$18,MATCH(C14992,Assumptions!$A$16:$A$18,0)))</f>
        <v/>
      </c>
      <c r="G14992" s="42" t="str">
        <f aca="false">IF(A14992="","",WORKDAY(B14992,F14992))</f>
        <v/>
      </c>
    </row>
    <row r="14993" customFormat="false" ht="15" hidden="false" customHeight="false" outlineLevel="0" collapsed="false">
      <c r="A14993" s="37"/>
      <c r="B14993" s="38"/>
      <c r="C14993" s="39"/>
      <c r="D14993" s="39"/>
      <c r="E14993" s="40"/>
      <c r="F14993" s="41" t="str">
        <f aca="false">IF(A14993="","",INDEX(Assumptions!$B$16:$B$18,MATCH(C14993,Assumptions!$A$16:$A$18,0)))</f>
        <v/>
      </c>
      <c r="G14993" s="42" t="str">
        <f aca="false">IF(A14993="","",WORKDAY(B14993,F14993))</f>
        <v/>
      </c>
    </row>
    <row r="14994" customFormat="false" ht="15" hidden="false" customHeight="false" outlineLevel="0" collapsed="false">
      <c r="A14994" s="37"/>
      <c r="B14994" s="38"/>
      <c r="C14994" s="39"/>
      <c r="D14994" s="39"/>
      <c r="E14994" s="40"/>
      <c r="F14994" s="41" t="str">
        <f aca="false">IF(A14994="","",INDEX(Assumptions!$B$16:$B$18,MATCH(C14994,Assumptions!$A$16:$A$18,0)))</f>
        <v/>
      </c>
      <c r="G14994" s="42" t="str">
        <f aca="false">IF(A14994="","",WORKDAY(B14994,F14994))</f>
        <v/>
      </c>
    </row>
    <row r="14995" customFormat="false" ht="15" hidden="false" customHeight="false" outlineLevel="0" collapsed="false">
      <c r="A14995" s="37"/>
      <c r="B14995" s="38"/>
      <c r="C14995" s="39"/>
      <c r="D14995" s="39"/>
      <c r="E14995" s="40"/>
      <c r="F14995" s="41" t="str">
        <f aca="false">IF(A14995="","",INDEX(Assumptions!$B$16:$B$18,MATCH(C14995,Assumptions!$A$16:$A$18,0)))</f>
        <v/>
      </c>
      <c r="G14995" s="42" t="str">
        <f aca="false">IF(A14995="","",WORKDAY(B14995,F14995))</f>
        <v/>
      </c>
    </row>
    <row r="14996" customFormat="false" ht="15" hidden="false" customHeight="false" outlineLevel="0" collapsed="false">
      <c r="A14996" s="37"/>
      <c r="B14996" s="38"/>
      <c r="C14996" s="39"/>
      <c r="D14996" s="39"/>
      <c r="E14996" s="40"/>
      <c r="F14996" s="41" t="str">
        <f aca="false">IF(A14996="","",INDEX(Assumptions!$B$16:$B$18,MATCH(C14996,Assumptions!$A$16:$A$18,0)))</f>
        <v/>
      </c>
      <c r="G14996" s="42" t="str">
        <f aca="false">IF(A14996="","",WORKDAY(B14996,F14996))</f>
        <v/>
      </c>
    </row>
    <row r="14997" customFormat="false" ht="15" hidden="false" customHeight="false" outlineLevel="0" collapsed="false">
      <c r="A14997" s="37"/>
      <c r="B14997" s="38"/>
      <c r="C14997" s="39"/>
      <c r="D14997" s="39"/>
      <c r="E14997" s="40"/>
      <c r="F14997" s="41" t="str">
        <f aca="false">IF(A14997="","",INDEX(Assumptions!$B$16:$B$18,MATCH(C14997,Assumptions!$A$16:$A$18,0)))</f>
        <v/>
      </c>
      <c r="G14997" s="42" t="str">
        <f aca="false">IF(A14997="","",WORKDAY(B14997,F14997))</f>
        <v/>
      </c>
    </row>
    <row r="14998" customFormat="false" ht="15" hidden="false" customHeight="false" outlineLevel="0" collapsed="false">
      <c r="A14998" s="37"/>
      <c r="B14998" s="38"/>
      <c r="C14998" s="39"/>
      <c r="D14998" s="39"/>
      <c r="E14998" s="40"/>
      <c r="F14998" s="41" t="str">
        <f aca="false">IF(A14998="","",INDEX(Assumptions!$B$16:$B$18,MATCH(C14998,Assumptions!$A$16:$A$18,0)))</f>
        <v/>
      </c>
      <c r="G14998" s="42" t="str">
        <f aca="false">IF(A14998="","",WORKDAY(B14998,F14998))</f>
        <v/>
      </c>
    </row>
    <row r="14999" customFormat="false" ht="15" hidden="false" customHeight="false" outlineLevel="0" collapsed="false">
      <c r="A14999" s="37"/>
      <c r="B14999" s="38"/>
      <c r="C14999" s="39"/>
      <c r="D14999" s="39"/>
      <c r="E14999" s="40"/>
      <c r="F14999" s="41" t="str">
        <f aca="false">IF(A14999="","",INDEX(Assumptions!$B$16:$B$18,MATCH(C14999,Assumptions!$A$16:$A$18,0)))</f>
        <v/>
      </c>
      <c r="G14999" s="42" t="str">
        <f aca="false">IF(A14999="","",WORKDAY(B14999,F14999))</f>
        <v/>
      </c>
    </row>
    <row r="15000" customFormat="false" ht="15" hidden="false" customHeight="false" outlineLevel="0" collapsed="false">
      <c r="A15000" s="37"/>
      <c r="B15000" s="38"/>
      <c r="C15000" s="39"/>
      <c r="D15000" s="39"/>
      <c r="E15000" s="40"/>
      <c r="F15000" s="41" t="str">
        <f aca="false">IF(A15000="","",INDEX(Assumptions!$B$16:$B$18,MATCH(C15000,Assumptions!$A$16:$A$18,0)))</f>
        <v/>
      </c>
      <c r="G15000" s="42" t="str">
        <f aca="false">IF(A15000="","",WORKDAY(B15000,F15000))</f>
        <v/>
      </c>
    </row>
    <row r="15001" customFormat="false" ht="15" hidden="false" customHeight="false" outlineLevel="0" collapsed="false">
      <c r="A15001" s="37"/>
      <c r="B15001" s="38"/>
      <c r="C15001" s="39"/>
      <c r="D15001" s="39"/>
      <c r="E15001" s="40"/>
      <c r="F15001" s="41" t="str">
        <f aca="false">IF(A15001="","",INDEX(Assumptions!$B$16:$B$18,MATCH(C15001,Assumptions!$A$16:$A$18,0)))</f>
        <v/>
      </c>
      <c r="G15001" s="42" t="str">
        <f aca="false">IF(A15001="","",WORKDAY(B15001,F15001))</f>
        <v/>
      </c>
    </row>
  </sheetData>
  <autoFilter ref="A1:G15001"/>
  <dataValidations count="2">
    <dataValidation allowBlank="true" errorStyle="stop" operator="between" showDropDown="false" showErrorMessage="false" showInputMessage="false" sqref="C2:C15001" type="list">
      <formula1>"Express,Standard,Economy"</formula1>
      <formula2>0</formula2>
    </dataValidation>
    <dataValidation allowBlank="true" errorStyle="stop" operator="between" showDropDown="false" showErrorMessage="false" showInputMessage="false" sqref="D2:D15001" type="list">
      <formula1>"North,South,East,West,Central"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6"/>
    <col collapsed="false" customWidth="true" hidden="false" outlineLevel="0" max="5" min="5" style="0" width="24"/>
    <col collapsed="false" customWidth="true" hidden="false" outlineLevel="0" max="8" min="6" style="0" width="12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28" t="s">
        <v>62</v>
      </c>
      <c r="B1" s="28" t="s">
        <v>71</v>
      </c>
      <c r="C1" s="28" t="s">
        <v>72</v>
      </c>
      <c r="D1" s="28" t="s">
        <v>73</v>
      </c>
      <c r="E1" s="28" t="s">
        <v>74</v>
      </c>
      <c r="F1" s="28" t="s">
        <v>75</v>
      </c>
      <c r="G1" s="28" t="s">
        <v>76</v>
      </c>
      <c r="H1" s="28" t="s">
        <v>77</v>
      </c>
      <c r="I1" s="28" t="s">
        <v>78</v>
      </c>
    </row>
    <row r="2" customFormat="false" ht="15" hidden="false" customHeight="false" outlineLevel="0" collapsed="false">
      <c r="A2" s="37" t="n">
        <v>1000001</v>
      </c>
      <c r="B2" s="38" t="n">
        <v>46273</v>
      </c>
      <c r="C2" s="39" t="n">
        <v>1</v>
      </c>
      <c r="D2" s="39" t="s">
        <v>26</v>
      </c>
      <c r="E2" s="39"/>
      <c r="F2" s="41" t="n">
        <f aca="false">IF(A2="","",MATCH(A2,P_ID,1))</f>
        <v>1</v>
      </c>
      <c r="G2" s="41" t="str">
        <f aca="false">IF(A2="","",INDEX(P_Svc,F2))</f>
        <v>Express</v>
      </c>
      <c r="H2" s="41" t="str">
        <f aca="false">IF(A2="","",INDEX(P_Zone,F2))</f>
        <v>North</v>
      </c>
      <c r="I2" s="41" t="n">
        <f aca="false">IF(A2="","",IF(D2="Delivered",IF(B2&lt;=INDEX(P_Due,F2),1,0),0))</f>
        <v>1</v>
      </c>
    </row>
    <row r="3" customFormat="false" ht="15" hidden="false" customHeight="false" outlineLevel="0" collapsed="false">
      <c r="A3" s="37" t="n">
        <v>1000025</v>
      </c>
      <c r="B3" s="38" t="n">
        <v>46273</v>
      </c>
      <c r="C3" s="39" t="n">
        <v>1</v>
      </c>
      <c r="D3" s="39" t="s">
        <v>26</v>
      </c>
      <c r="E3" s="39"/>
      <c r="F3" s="41" t="n">
        <f aca="false">IF(A3="","",MATCH(A3,P_ID,1))</f>
        <v>25</v>
      </c>
      <c r="G3" s="41" t="str">
        <f aca="false">IF(A3="","",INDEX(P_Svc,F3))</f>
        <v>Express</v>
      </c>
      <c r="H3" s="41" t="str">
        <f aca="false">IF(A3="","",INDEX(P_Zone,F3))</f>
        <v>North</v>
      </c>
      <c r="I3" s="41" t="n">
        <f aca="false">IF(A3="","",IF(D3="Delivered",IF(B3&lt;=INDEX(P_Due,F3),1,0),0))</f>
        <v>1</v>
      </c>
    </row>
    <row r="4" customFormat="false" ht="15" hidden="false" customHeight="false" outlineLevel="0" collapsed="false">
      <c r="A4" s="37" t="n">
        <v>1000026</v>
      </c>
      <c r="B4" s="38" t="n">
        <v>46273</v>
      </c>
      <c r="C4" s="39" t="n">
        <v>1</v>
      </c>
      <c r="D4" s="39" t="s">
        <v>26</v>
      </c>
      <c r="E4" s="39"/>
      <c r="F4" s="41" t="n">
        <f aca="false">IF(A4="","",MATCH(A4,P_ID,1))</f>
        <v>26</v>
      </c>
      <c r="G4" s="41" t="str">
        <f aca="false">IF(A4="","",INDEX(P_Svc,F4))</f>
        <v>Express</v>
      </c>
      <c r="H4" s="41" t="str">
        <f aca="false">IF(A4="","",INDEX(P_Zone,F4))</f>
        <v>North</v>
      </c>
      <c r="I4" s="41" t="n">
        <f aca="false">IF(A4="","",IF(D4="Delivered",IF(B4&lt;=INDEX(P_Due,F4),1,0),0))</f>
        <v>1</v>
      </c>
    </row>
    <row r="5" customFormat="false" ht="15" hidden="false" customHeight="false" outlineLevel="0" collapsed="false">
      <c r="A5" s="37" t="n">
        <v>1000054</v>
      </c>
      <c r="B5" s="38" t="n">
        <v>46273</v>
      </c>
      <c r="C5" s="39" t="n">
        <v>1</v>
      </c>
      <c r="D5" s="39" t="s">
        <v>26</v>
      </c>
      <c r="E5" s="39"/>
      <c r="F5" s="41" t="n">
        <f aca="false">IF(A5="","",MATCH(A5,P_ID,1))</f>
        <v>54</v>
      </c>
      <c r="G5" s="41" t="str">
        <f aca="false">IF(A5="","",INDEX(P_Svc,F5))</f>
        <v>Express</v>
      </c>
      <c r="H5" s="41" t="str">
        <f aca="false">IF(A5="","",INDEX(P_Zone,F5))</f>
        <v>East</v>
      </c>
      <c r="I5" s="41" t="n">
        <f aca="false">IF(A5="","",IF(D5="Delivered",IF(B5&lt;=INDEX(P_Due,F5),1,0),0))</f>
        <v>1</v>
      </c>
    </row>
    <row r="6" customFormat="false" ht="15" hidden="false" customHeight="false" outlineLevel="0" collapsed="false">
      <c r="A6" s="37" t="n">
        <v>1000059</v>
      </c>
      <c r="B6" s="38" t="n">
        <v>46273</v>
      </c>
      <c r="C6" s="39" t="n">
        <v>1</v>
      </c>
      <c r="D6" s="39" t="s">
        <v>26</v>
      </c>
      <c r="E6" s="39"/>
      <c r="F6" s="41" t="n">
        <f aca="false">IF(A6="","",MATCH(A6,P_ID,1))</f>
        <v>59</v>
      </c>
      <c r="G6" s="41" t="str">
        <f aca="false">IF(A6="","",INDEX(P_Svc,F6))</f>
        <v>Express</v>
      </c>
      <c r="H6" s="41" t="str">
        <f aca="false">IF(A6="","",INDEX(P_Zone,F6))</f>
        <v>Central</v>
      </c>
      <c r="I6" s="41" t="n">
        <f aca="false">IF(A6="","",IF(D6="Delivered",IF(B6&lt;=INDEX(P_Due,F6),1,0),0))</f>
        <v>1</v>
      </c>
    </row>
    <row r="7" customFormat="false" ht="15" hidden="false" customHeight="false" outlineLevel="0" collapsed="false">
      <c r="A7" s="37" t="n">
        <v>1000082</v>
      </c>
      <c r="B7" s="38" t="n">
        <v>46273</v>
      </c>
      <c r="C7" s="39" t="n">
        <v>1</v>
      </c>
      <c r="D7" s="39" t="s">
        <v>26</v>
      </c>
      <c r="E7" s="39"/>
      <c r="F7" s="41" t="n">
        <f aca="false">IF(A7="","",MATCH(A7,P_ID,1))</f>
        <v>82</v>
      </c>
      <c r="G7" s="41" t="str">
        <f aca="false">IF(A7="","",INDEX(P_Svc,F7))</f>
        <v>Express</v>
      </c>
      <c r="H7" s="41" t="str">
        <f aca="false">IF(A7="","",INDEX(P_Zone,F7))</f>
        <v>South</v>
      </c>
      <c r="I7" s="41" t="n">
        <f aca="false">IF(A7="","",IF(D7="Delivered",IF(B7&lt;=INDEX(P_Due,F7),1,0),0))</f>
        <v>1</v>
      </c>
    </row>
    <row r="8" customFormat="false" ht="15" hidden="false" customHeight="false" outlineLevel="0" collapsed="false">
      <c r="A8" s="37" t="n">
        <v>1000099</v>
      </c>
      <c r="B8" s="38" t="n">
        <v>46273</v>
      </c>
      <c r="C8" s="39" t="n">
        <v>1</v>
      </c>
      <c r="D8" s="39" t="s">
        <v>79</v>
      </c>
      <c r="E8" s="39" t="s">
        <v>32</v>
      </c>
      <c r="F8" s="41" t="n">
        <f aca="false">IF(A8="","",MATCH(A8,P_ID,1))</f>
        <v>99</v>
      </c>
      <c r="G8" s="41" t="str">
        <f aca="false">IF(A8="","",INDEX(P_Svc,F8))</f>
        <v>Express</v>
      </c>
      <c r="H8" s="41" t="str">
        <f aca="false">IF(A8="","",INDEX(P_Zone,F8))</f>
        <v>East</v>
      </c>
      <c r="I8" s="41" t="n">
        <f aca="false">IF(A8="","",IF(D8="Delivered",IF(B8&lt;=INDEX(P_Due,F8),1,0),0))</f>
        <v>0</v>
      </c>
    </row>
    <row r="9" customFormat="false" ht="15" hidden="false" customHeight="false" outlineLevel="0" collapsed="false">
      <c r="A9" s="37" t="n">
        <v>1000100</v>
      </c>
      <c r="B9" s="38" t="n">
        <v>46273</v>
      </c>
      <c r="C9" s="39" t="n">
        <v>1</v>
      </c>
      <c r="D9" s="39" t="s">
        <v>26</v>
      </c>
      <c r="E9" s="39"/>
      <c r="F9" s="41" t="n">
        <f aca="false">IF(A9="","",MATCH(A9,P_ID,1))</f>
        <v>100</v>
      </c>
      <c r="G9" s="41" t="str">
        <f aca="false">IF(A9="","",INDEX(P_Svc,F9))</f>
        <v>Express</v>
      </c>
      <c r="H9" s="41" t="str">
        <f aca="false">IF(A9="","",INDEX(P_Zone,F9))</f>
        <v>North</v>
      </c>
      <c r="I9" s="41" t="n">
        <f aca="false">IF(A9="","",IF(D9="Delivered",IF(B9&lt;=INDEX(P_Due,F9),1,0),0))</f>
        <v>1</v>
      </c>
    </row>
    <row r="10" customFormat="false" ht="15" hidden="false" customHeight="false" outlineLevel="0" collapsed="false">
      <c r="A10" s="37" t="n">
        <v>1000103</v>
      </c>
      <c r="B10" s="38" t="n">
        <v>46273</v>
      </c>
      <c r="C10" s="39" t="n">
        <v>1</v>
      </c>
      <c r="D10" s="39" t="s">
        <v>26</v>
      </c>
      <c r="E10" s="39"/>
      <c r="F10" s="41" t="n">
        <f aca="false">IF(A10="","",MATCH(A10,P_ID,1))</f>
        <v>103</v>
      </c>
      <c r="G10" s="41" t="str">
        <f aca="false">IF(A10="","",INDEX(P_Svc,F10))</f>
        <v>Express</v>
      </c>
      <c r="H10" s="41" t="str">
        <f aca="false">IF(A10="","",INDEX(P_Zone,F10))</f>
        <v>West</v>
      </c>
      <c r="I10" s="41" t="n">
        <f aca="false">IF(A10="","",IF(D10="Delivered",IF(B10&lt;=INDEX(P_Due,F10),1,0),0))</f>
        <v>1</v>
      </c>
    </row>
    <row r="11" customFormat="false" ht="15" hidden="false" customHeight="false" outlineLevel="0" collapsed="false">
      <c r="A11" s="37" t="n">
        <v>1000106</v>
      </c>
      <c r="B11" s="38" t="n">
        <v>46273</v>
      </c>
      <c r="C11" s="39" t="n">
        <v>1</v>
      </c>
      <c r="D11" s="39" t="s">
        <v>26</v>
      </c>
      <c r="E11" s="39"/>
      <c r="F11" s="41" t="n">
        <f aca="false">IF(A11="","",MATCH(A11,P_ID,1))</f>
        <v>106</v>
      </c>
      <c r="G11" s="41" t="str">
        <f aca="false">IF(A11="","",INDEX(P_Svc,F11))</f>
        <v>Express</v>
      </c>
      <c r="H11" s="41" t="str">
        <f aca="false">IF(A11="","",INDEX(P_Zone,F11))</f>
        <v>West</v>
      </c>
      <c r="I11" s="41" t="n">
        <f aca="false">IF(A11="","",IF(D11="Delivered",IF(B11&lt;=INDEX(P_Due,F11),1,0),0))</f>
        <v>1</v>
      </c>
    </row>
    <row r="12" customFormat="false" ht="15" hidden="false" customHeight="false" outlineLevel="0" collapsed="false">
      <c r="A12" s="37" t="n">
        <v>1000111</v>
      </c>
      <c r="B12" s="38" t="n">
        <v>46273</v>
      </c>
      <c r="C12" s="39" t="n">
        <v>1</v>
      </c>
      <c r="D12" s="39" t="s">
        <v>26</v>
      </c>
      <c r="E12" s="39"/>
      <c r="F12" s="41" t="n">
        <f aca="false">IF(A12="","",MATCH(A12,P_ID,1))</f>
        <v>111</v>
      </c>
      <c r="G12" s="41" t="str">
        <f aca="false">IF(A12="","",INDEX(P_Svc,F12))</f>
        <v>Express</v>
      </c>
      <c r="H12" s="41" t="str">
        <f aca="false">IF(A12="","",INDEX(P_Zone,F12))</f>
        <v>South</v>
      </c>
      <c r="I12" s="41" t="n">
        <f aca="false">IF(A12="","",IF(D12="Delivered",IF(B12&lt;=INDEX(P_Due,F12),1,0),0))</f>
        <v>1</v>
      </c>
    </row>
    <row r="13" customFormat="false" ht="15" hidden="false" customHeight="false" outlineLevel="0" collapsed="false">
      <c r="A13" s="37" t="n">
        <v>1000142</v>
      </c>
      <c r="B13" s="38" t="n">
        <v>46273</v>
      </c>
      <c r="C13" s="39" t="n">
        <v>1</v>
      </c>
      <c r="D13" s="39" t="s">
        <v>79</v>
      </c>
      <c r="E13" s="39" t="s">
        <v>32</v>
      </c>
      <c r="F13" s="41" t="n">
        <f aca="false">IF(A13="","",MATCH(A13,P_ID,1))</f>
        <v>142</v>
      </c>
      <c r="G13" s="41" t="str">
        <f aca="false">IF(A13="","",INDEX(P_Svc,F13))</f>
        <v>Express</v>
      </c>
      <c r="H13" s="41" t="str">
        <f aca="false">IF(A13="","",INDEX(P_Zone,F13))</f>
        <v>North</v>
      </c>
      <c r="I13" s="41" t="n">
        <f aca="false">IF(A13="","",IF(D13="Delivered",IF(B13&lt;=INDEX(P_Due,F13),1,0),0))</f>
        <v>0</v>
      </c>
    </row>
    <row r="14" customFormat="false" ht="15" hidden="false" customHeight="false" outlineLevel="0" collapsed="false">
      <c r="A14" s="37" t="n">
        <v>1000180</v>
      </c>
      <c r="B14" s="38" t="n">
        <v>46273</v>
      </c>
      <c r="C14" s="39" t="n">
        <v>1</v>
      </c>
      <c r="D14" s="39" t="s">
        <v>26</v>
      </c>
      <c r="E14" s="39"/>
      <c r="F14" s="41" t="n">
        <f aca="false">IF(A14="","",MATCH(A14,P_ID,1))</f>
        <v>180</v>
      </c>
      <c r="G14" s="41" t="str">
        <f aca="false">IF(A14="","",INDEX(P_Svc,F14))</f>
        <v>Express</v>
      </c>
      <c r="H14" s="41" t="str">
        <f aca="false">IF(A14="","",INDEX(P_Zone,F14))</f>
        <v>North</v>
      </c>
      <c r="I14" s="41" t="n">
        <f aca="false">IF(A14="","",IF(D14="Delivered",IF(B14&lt;=INDEX(P_Due,F14),1,0),0))</f>
        <v>1</v>
      </c>
    </row>
    <row r="15" customFormat="false" ht="15" hidden="false" customHeight="false" outlineLevel="0" collapsed="false">
      <c r="A15" s="37" t="n">
        <v>1000217</v>
      </c>
      <c r="B15" s="38" t="n">
        <v>46273</v>
      </c>
      <c r="C15" s="39" t="n">
        <v>1</v>
      </c>
      <c r="D15" s="39" t="s">
        <v>26</v>
      </c>
      <c r="E15" s="39"/>
      <c r="F15" s="41" t="n">
        <f aca="false">IF(A15="","",MATCH(A15,P_ID,1))</f>
        <v>217</v>
      </c>
      <c r="G15" s="41" t="str">
        <f aca="false">IF(A15="","",INDEX(P_Svc,F15))</f>
        <v>Express</v>
      </c>
      <c r="H15" s="41" t="str">
        <f aca="false">IF(A15="","",INDEX(P_Zone,F15))</f>
        <v>North</v>
      </c>
      <c r="I15" s="41" t="n">
        <f aca="false">IF(A15="","",IF(D15="Delivered",IF(B15&lt;=INDEX(P_Due,F15),1,0),0))</f>
        <v>1</v>
      </c>
    </row>
    <row r="16" customFormat="false" ht="15" hidden="false" customHeight="false" outlineLevel="0" collapsed="false">
      <c r="A16" s="37" t="n">
        <v>1000221</v>
      </c>
      <c r="B16" s="38" t="n">
        <v>46273</v>
      </c>
      <c r="C16" s="39" t="n">
        <v>1</v>
      </c>
      <c r="D16" s="39" t="s">
        <v>26</v>
      </c>
      <c r="E16" s="39"/>
      <c r="F16" s="41" t="n">
        <f aca="false">IF(A16="","",MATCH(A16,P_ID,1))</f>
        <v>221</v>
      </c>
      <c r="G16" s="41" t="str">
        <f aca="false">IF(A16="","",INDEX(P_Svc,F16))</f>
        <v>Express</v>
      </c>
      <c r="H16" s="41" t="str">
        <f aca="false">IF(A16="","",INDEX(P_Zone,F16))</f>
        <v>South</v>
      </c>
      <c r="I16" s="41" t="n">
        <f aca="false">IF(A16="","",IF(D16="Delivered",IF(B16&lt;=INDEX(P_Due,F16),1,0),0))</f>
        <v>1</v>
      </c>
    </row>
    <row r="17" customFormat="false" ht="15" hidden="false" customHeight="false" outlineLevel="0" collapsed="false">
      <c r="A17" s="37" t="n">
        <v>1000252</v>
      </c>
      <c r="B17" s="38" t="n">
        <v>46273</v>
      </c>
      <c r="C17" s="39" t="n">
        <v>1</v>
      </c>
      <c r="D17" s="39" t="s">
        <v>26</v>
      </c>
      <c r="E17" s="39"/>
      <c r="F17" s="41" t="n">
        <f aca="false">IF(A17="","",MATCH(A17,P_ID,1))</f>
        <v>252</v>
      </c>
      <c r="G17" s="41" t="str">
        <f aca="false">IF(A17="","",INDEX(P_Svc,F17))</f>
        <v>Express</v>
      </c>
      <c r="H17" s="41" t="str">
        <f aca="false">IF(A17="","",INDEX(P_Zone,F17))</f>
        <v>East</v>
      </c>
      <c r="I17" s="41" t="n">
        <f aca="false">IF(A17="","",IF(D17="Delivered",IF(B17&lt;=INDEX(P_Due,F17),1,0),0))</f>
        <v>1</v>
      </c>
    </row>
    <row r="18" customFormat="false" ht="15" hidden="false" customHeight="false" outlineLevel="0" collapsed="false">
      <c r="A18" s="37" t="n">
        <v>1000253</v>
      </c>
      <c r="B18" s="38" t="n">
        <v>46273</v>
      </c>
      <c r="C18" s="39" t="n">
        <v>1</v>
      </c>
      <c r="D18" s="39" t="s">
        <v>79</v>
      </c>
      <c r="E18" s="39" t="s">
        <v>32</v>
      </c>
      <c r="F18" s="41" t="n">
        <f aca="false">IF(A18="","",MATCH(A18,P_ID,1))</f>
        <v>253</v>
      </c>
      <c r="G18" s="41" t="str">
        <f aca="false">IF(A18="","",INDEX(P_Svc,F18))</f>
        <v>Express</v>
      </c>
      <c r="H18" s="41" t="str">
        <f aca="false">IF(A18="","",INDEX(P_Zone,F18))</f>
        <v>West</v>
      </c>
      <c r="I18" s="41" t="n">
        <f aca="false">IF(A18="","",IF(D18="Delivered",IF(B18&lt;=INDEX(P_Due,F18),1,0),0))</f>
        <v>0</v>
      </c>
    </row>
    <row r="19" customFormat="false" ht="15" hidden="false" customHeight="false" outlineLevel="0" collapsed="false">
      <c r="A19" s="37" t="n">
        <v>1000257</v>
      </c>
      <c r="B19" s="38" t="n">
        <v>46273</v>
      </c>
      <c r="C19" s="39" t="n">
        <v>1</v>
      </c>
      <c r="D19" s="39" t="s">
        <v>26</v>
      </c>
      <c r="E19" s="39"/>
      <c r="F19" s="41" t="n">
        <f aca="false">IF(A19="","",MATCH(A19,P_ID,1))</f>
        <v>257</v>
      </c>
      <c r="G19" s="41" t="str">
        <f aca="false">IF(A19="","",INDEX(P_Svc,F19))</f>
        <v>Express</v>
      </c>
      <c r="H19" s="41" t="str">
        <f aca="false">IF(A19="","",INDEX(P_Zone,F19))</f>
        <v>West</v>
      </c>
      <c r="I19" s="41" t="n">
        <f aca="false">IF(A19="","",IF(D19="Delivered",IF(B19&lt;=INDEX(P_Due,F19),1,0),0))</f>
        <v>1</v>
      </c>
    </row>
    <row r="20" customFormat="false" ht="15" hidden="false" customHeight="false" outlineLevel="0" collapsed="false">
      <c r="A20" s="37" t="n">
        <v>1000055</v>
      </c>
      <c r="B20" s="38" t="n">
        <v>46273</v>
      </c>
      <c r="C20" s="39" t="n">
        <v>1</v>
      </c>
      <c r="D20" s="39" t="s">
        <v>26</v>
      </c>
      <c r="E20" s="39"/>
      <c r="F20" s="41" t="n">
        <f aca="false">IF(A20="","",MATCH(A20,P_ID,1))</f>
        <v>55</v>
      </c>
      <c r="G20" s="41" t="str">
        <f aca="false">IF(A20="","",INDEX(P_Svc,F20))</f>
        <v>Express</v>
      </c>
      <c r="H20" s="41" t="str">
        <f aca="false">IF(A20="","",INDEX(P_Zone,F20))</f>
        <v>North</v>
      </c>
      <c r="I20" s="41" t="n">
        <f aca="false">IF(A20="","",IF(D20="Delivered",IF(B20&lt;=INDEX(P_Due,F20),1,0),0))</f>
        <v>1</v>
      </c>
    </row>
    <row r="21" customFormat="false" ht="15" hidden="false" customHeight="false" outlineLevel="0" collapsed="false">
      <c r="A21" s="37" t="n">
        <v>1000120</v>
      </c>
      <c r="B21" s="38" t="n">
        <v>46273</v>
      </c>
      <c r="C21" s="39" t="n">
        <v>1</v>
      </c>
      <c r="D21" s="39" t="s">
        <v>26</v>
      </c>
      <c r="E21" s="39"/>
      <c r="F21" s="41" t="n">
        <f aca="false">IF(A21="","",MATCH(A21,P_ID,1))</f>
        <v>120</v>
      </c>
      <c r="G21" s="41" t="str">
        <f aca="false">IF(A21="","",INDEX(P_Svc,F21))</f>
        <v>Express</v>
      </c>
      <c r="H21" s="41" t="str">
        <f aca="false">IF(A21="","",INDEX(P_Zone,F21))</f>
        <v>East</v>
      </c>
      <c r="I21" s="41" t="n">
        <f aca="false">IF(A21="","",IF(D21="Delivered",IF(B21&lt;=INDEX(P_Due,F21),1,0),0))</f>
        <v>1</v>
      </c>
    </row>
    <row r="22" customFormat="false" ht="15" hidden="false" customHeight="false" outlineLevel="0" collapsed="false">
      <c r="A22" s="37" t="n">
        <v>1000130</v>
      </c>
      <c r="B22" s="38" t="n">
        <v>46273</v>
      </c>
      <c r="C22" s="39" t="n">
        <v>1</v>
      </c>
      <c r="D22" s="39" t="s">
        <v>26</v>
      </c>
      <c r="E22" s="39"/>
      <c r="F22" s="41" t="n">
        <f aca="false">IF(A22="","",MATCH(A22,P_ID,1))</f>
        <v>130</v>
      </c>
      <c r="G22" s="41" t="str">
        <f aca="false">IF(A22="","",INDEX(P_Svc,F22))</f>
        <v>Express</v>
      </c>
      <c r="H22" s="41" t="str">
        <f aca="false">IF(A22="","",INDEX(P_Zone,F22))</f>
        <v>Central</v>
      </c>
      <c r="I22" s="41" t="n">
        <f aca="false">IF(A22="","",IF(D22="Delivered",IF(B22&lt;=INDEX(P_Due,F22),1,0),0))</f>
        <v>1</v>
      </c>
    </row>
    <row r="23" customFormat="false" ht="15" hidden="false" customHeight="false" outlineLevel="0" collapsed="false">
      <c r="A23" s="37" t="n">
        <v>1000209</v>
      </c>
      <c r="B23" s="38" t="n">
        <v>46273</v>
      </c>
      <c r="C23" s="39" t="n">
        <v>1</v>
      </c>
      <c r="D23" s="39" t="s">
        <v>26</v>
      </c>
      <c r="E23" s="39"/>
      <c r="F23" s="41" t="n">
        <f aca="false">IF(A23="","",MATCH(A23,P_ID,1))</f>
        <v>209</v>
      </c>
      <c r="G23" s="41" t="str">
        <f aca="false">IF(A23="","",INDEX(P_Svc,F23))</f>
        <v>Express</v>
      </c>
      <c r="H23" s="41" t="str">
        <f aca="false">IF(A23="","",INDEX(P_Zone,F23))</f>
        <v>North</v>
      </c>
      <c r="I23" s="41" t="n">
        <f aca="false">IF(A23="","",IF(D23="Delivered",IF(B23&lt;=INDEX(P_Due,F23),1,0),0))</f>
        <v>1</v>
      </c>
    </row>
    <row r="24" customFormat="false" ht="15" hidden="false" customHeight="false" outlineLevel="0" collapsed="false">
      <c r="A24" s="37" t="n">
        <v>1000222</v>
      </c>
      <c r="B24" s="38" t="n">
        <v>46273</v>
      </c>
      <c r="C24" s="39" t="n">
        <v>1</v>
      </c>
      <c r="D24" s="39" t="s">
        <v>26</v>
      </c>
      <c r="E24" s="39"/>
      <c r="F24" s="41" t="n">
        <f aca="false">IF(A24="","",MATCH(A24,P_ID,1))</f>
        <v>222</v>
      </c>
      <c r="G24" s="41" t="str">
        <f aca="false">IF(A24="","",INDEX(P_Svc,F24))</f>
        <v>Express</v>
      </c>
      <c r="H24" s="41" t="str">
        <f aca="false">IF(A24="","",INDEX(P_Zone,F24))</f>
        <v>East</v>
      </c>
      <c r="I24" s="41" t="n">
        <f aca="false">IF(A24="","",IF(D24="Delivered",IF(B24&lt;=INDEX(P_Due,F24),1,0),0))</f>
        <v>1</v>
      </c>
    </row>
    <row r="25" customFormat="false" ht="15" hidden="false" customHeight="false" outlineLevel="0" collapsed="false">
      <c r="A25" s="37" t="n">
        <v>1000225</v>
      </c>
      <c r="B25" s="38" t="n">
        <v>46273</v>
      </c>
      <c r="C25" s="39" t="n">
        <v>1</v>
      </c>
      <c r="D25" s="39" t="s">
        <v>26</v>
      </c>
      <c r="E25" s="39"/>
      <c r="F25" s="41" t="n">
        <f aca="false">IF(A25="","",MATCH(A25,P_ID,1))</f>
        <v>225</v>
      </c>
      <c r="G25" s="41" t="str">
        <f aca="false">IF(A25="","",INDEX(P_Svc,F25))</f>
        <v>Express</v>
      </c>
      <c r="H25" s="41" t="str">
        <f aca="false">IF(A25="","",INDEX(P_Zone,F25))</f>
        <v>Central</v>
      </c>
      <c r="I25" s="41" t="n">
        <f aca="false">IF(A25="","",IF(D25="Delivered",IF(B25&lt;=INDEX(P_Due,F25),1,0),0))</f>
        <v>1</v>
      </c>
    </row>
    <row r="26" customFormat="false" ht="15" hidden="false" customHeight="false" outlineLevel="0" collapsed="false">
      <c r="A26" s="37" t="n">
        <v>1000228</v>
      </c>
      <c r="B26" s="38" t="n">
        <v>46273</v>
      </c>
      <c r="C26" s="39" t="n">
        <v>1</v>
      </c>
      <c r="D26" s="39" t="s">
        <v>26</v>
      </c>
      <c r="E26" s="39"/>
      <c r="F26" s="41" t="n">
        <f aca="false">IF(A26="","",MATCH(A26,P_ID,1))</f>
        <v>228</v>
      </c>
      <c r="G26" s="41" t="str">
        <f aca="false">IF(A26="","",INDEX(P_Svc,F26))</f>
        <v>Express</v>
      </c>
      <c r="H26" s="41" t="str">
        <f aca="false">IF(A26="","",INDEX(P_Zone,F26))</f>
        <v>East</v>
      </c>
      <c r="I26" s="41" t="n">
        <f aca="false">IF(A26="","",IF(D26="Delivered",IF(B26&lt;=INDEX(P_Due,F26),1,0),0))</f>
        <v>1</v>
      </c>
    </row>
    <row r="27" customFormat="false" ht="15" hidden="false" customHeight="false" outlineLevel="0" collapsed="false">
      <c r="A27" s="37" t="n">
        <v>1000233</v>
      </c>
      <c r="B27" s="38" t="n">
        <v>46273</v>
      </c>
      <c r="C27" s="39" t="n">
        <v>1</v>
      </c>
      <c r="D27" s="39" t="s">
        <v>79</v>
      </c>
      <c r="E27" s="39" t="s">
        <v>34</v>
      </c>
      <c r="F27" s="41" t="n">
        <f aca="false">IF(A27="","",MATCH(A27,P_ID,1))</f>
        <v>233</v>
      </c>
      <c r="G27" s="41" t="str">
        <f aca="false">IF(A27="","",INDEX(P_Svc,F27))</f>
        <v>Express</v>
      </c>
      <c r="H27" s="41" t="str">
        <f aca="false">IF(A27="","",INDEX(P_Zone,F27))</f>
        <v>South</v>
      </c>
      <c r="I27" s="41" t="n">
        <f aca="false">IF(A27="","",IF(D27="Delivered",IF(B27&lt;=INDEX(P_Due,F27),1,0),0))</f>
        <v>0</v>
      </c>
    </row>
    <row r="28" customFormat="false" ht="15" hidden="false" customHeight="false" outlineLevel="0" collapsed="false">
      <c r="A28" s="37" t="n">
        <v>1000243</v>
      </c>
      <c r="B28" s="38" t="n">
        <v>46273</v>
      </c>
      <c r="C28" s="39" t="n">
        <v>1</v>
      </c>
      <c r="D28" s="39" t="s">
        <v>26</v>
      </c>
      <c r="E28" s="39"/>
      <c r="F28" s="41" t="n">
        <f aca="false">IF(A28="","",MATCH(A28,P_ID,1))</f>
        <v>243</v>
      </c>
      <c r="G28" s="41" t="str">
        <f aca="false">IF(A28="","",INDEX(P_Svc,F28))</f>
        <v>Express</v>
      </c>
      <c r="H28" s="41" t="str">
        <f aca="false">IF(A28="","",INDEX(P_Zone,F28))</f>
        <v>South</v>
      </c>
      <c r="I28" s="41" t="n">
        <f aca="false">IF(A28="","",IF(D28="Delivered",IF(B28&lt;=INDEX(P_Due,F28),1,0),0))</f>
        <v>1</v>
      </c>
    </row>
    <row r="29" customFormat="false" ht="15" hidden="false" customHeight="false" outlineLevel="0" collapsed="false">
      <c r="A29" s="37" t="n">
        <v>1000012</v>
      </c>
      <c r="B29" s="38" t="n">
        <v>46274</v>
      </c>
      <c r="C29" s="39" t="n">
        <v>1</v>
      </c>
      <c r="D29" s="39" t="s">
        <v>26</v>
      </c>
      <c r="E29" s="39"/>
      <c r="F29" s="41" t="n">
        <f aca="false">IF(A29="","",MATCH(A29,P_ID,1))</f>
        <v>12</v>
      </c>
      <c r="G29" s="41" t="str">
        <f aca="false">IF(A29="","",INDEX(P_Svc,F29))</f>
        <v>Express</v>
      </c>
      <c r="H29" s="41" t="str">
        <f aca="false">IF(A29="","",INDEX(P_Zone,F29))</f>
        <v>North</v>
      </c>
      <c r="I29" s="41" t="n">
        <f aca="false">IF(A29="","",IF(D29="Delivered",IF(B29&lt;=INDEX(P_Due,F29),1,0),0))</f>
        <v>1</v>
      </c>
    </row>
    <row r="30" customFormat="false" ht="15" hidden="false" customHeight="false" outlineLevel="0" collapsed="false">
      <c r="A30" s="37" t="n">
        <v>1000013</v>
      </c>
      <c r="B30" s="38" t="n">
        <v>46274</v>
      </c>
      <c r="C30" s="39" t="n">
        <v>1</v>
      </c>
      <c r="D30" s="39" t="s">
        <v>26</v>
      </c>
      <c r="E30" s="39"/>
      <c r="F30" s="41" t="n">
        <f aca="false">IF(A30="","",MATCH(A30,P_ID,1))</f>
        <v>13</v>
      </c>
      <c r="G30" s="41" t="str">
        <f aca="false">IF(A30="","",INDEX(P_Svc,F30))</f>
        <v>Express</v>
      </c>
      <c r="H30" s="41" t="str">
        <f aca="false">IF(A30="","",INDEX(P_Zone,F30))</f>
        <v>East</v>
      </c>
      <c r="I30" s="41" t="n">
        <f aca="false">IF(A30="","",IF(D30="Delivered",IF(B30&lt;=INDEX(P_Due,F30),1,0),0))</f>
        <v>1</v>
      </c>
    </row>
    <row r="31" customFormat="false" ht="15" hidden="false" customHeight="false" outlineLevel="0" collapsed="false">
      <c r="A31" s="37" t="n">
        <v>1000016</v>
      </c>
      <c r="B31" s="38" t="n">
        <v>46274</v>
      </c>
      <c r="C31" s="39" t="n">
        <v>1</v>
      </c>
      <c r="D31" s="39" t="s">
        <v>26</v>
      </c>
      <c r="E31" s="39"/>
      <c r="F31" s="41" t="n">
        <f aca="false">IF(A31="","",MATCH(A31,P_ID,1))</f>
        <v>16</v>
      </c>
      <c r="G31" s="41" t="str">
        <f aca="false">IF(A31="","",INDEX(P_Svc,F31))</f>
        <v>Express</v>
      </c>
      <c r="H31" s="41" t="str">
        <f aca="false">IF(A31="","",INDEX(P_Zone,F31))</f>
        <v>West</v>
      </c>
      <c r="I31" s="41" t="n">
        <f aca="false">IF(A31="","",IF(D31="Delivered",IF(B31&lt;=INDEX(P_Due,F31),1,0),0))</f>
        <v>1</v>
      </c>
    </row>
    <row r="32" customFormat="false" ht="15" hidden="false" customHeight="false" outlineLevel="0" collapsed="false">
      <c r="A32" s="37" t="n">
        <v>1000041</v>
      </c>
      <c r="B32" s="38" t="n">
        <v>46274</v>
      </c>
      <c r="C32" s="39" t="n">
        <v>1</v>
      </c>
      <c r="D32" s="39" t="s">
        <v>79</v>
      </c>
      <c r="E32" s="39" t="s">
        <v>32</v>
      </c>
      <c r="F32" s="41" t="n">
        <f aca="false">IF(A32="","",MATCH(A32,P_ID,1))</f>
        <v>41</v>
      </c>
      <c r="G32" s="41" t="str">
        <f aca="false">IF(A32="","",INDEX(P_Svc,F32))</f>
        <v>Express</v>
      </c>
      <c r="H32" s="41" t="str">
        <f aca="false">IF(A32="","",INDEX(P_Zone,F32))</f>
        <v>Central</v>
      </c>
      <c r="I32" s="41" t="n">
        <f aca="false">IF(A32="","",IF(D32="Delivered",IF(B32&lt;=INDEX(P_Due,F32),1,0),0))</f>
        <v>0</v>
      </c>
    </row>
    <row r="33" customFormat="false" ht="15" hidden="false" customHeight="false" outlineLevel="0" collapsed="false">
      <c r="A33" s="37" t="n">
        <v>1000043</v>
      </c>
      <c r="B33" s="38" t="n">
        <v>46274</v>
      </c>
      <c r="C33" s="39" t="n">
        <v>1</v>
      </c>
      <c r="D33" s="39" t="s">
        <v>26</v>
      </c>
      <c r="E33" s="39"/>
      <c r="F33" s="41" t="n">
        <f aca="false">IF(A33="","",MATCH(A33,P_ID,1))</f>
        <v>43</v>
      </c>
      <c r="G33" s="41" t="str">
        <f aca="false">IF(A33="","",INDEX(P_Svc,F33))</f>
        <v>Express</v>
      </c>
      <c r="H33" s="41" t="str">
        <f aca="false">IF(A33="","",INDEX(P_Zone,F33))</f>
        <v>West</v>
      </c>
      <c r="I33" s="41" t="n">
        <f aca="false">IF(A33="","",IF(D33="Delivered",IF(B33&lt;=INDEX(P_Due,F33),1,0),0))</f>
        <v>1</v>
      </c>
    </row>
    <row r="34" customFormat="false" ht="15" hidden="false" customHeight="false" outlineLevel="0" collapsed="false">
      <c r="A34" s="37" t="n">
        <v>1000056</v>
      </c>
      <c r="B34" s="38" t="n">
        <v>46274</v>
      </c>
      <c r="C34" s="39" t="n">
        <v>1</v>
      </c>
      <c r="D34" s="39" t="s">
        <v>26</v>
      </c>
      <c r="E34" s="39"/>
      <c r="F34" s="41" t="n">
        <f aca="false">IF(A34="","",MATCH(A34,P_ID,1))</f>
        <v>56</v>
      </c>
      <c r="G34" s="41" t="str">
        <f aca="false">IF(A34="","",INDEX(P_Svc,F34))</f>
        <v>Express</v>
      </c>
      <c r="H34" s="41" t="str">
        <f aca="false">IF(A34="","",INDEX(P_Zone,F34))</f>
        <v>East</v>
      </c>
      <c r="I34" s="41" t="n">
        <f aca="false">IF(A34="","",IF(D34="Delivered",IF(B34&lt;=INDEX(P_Due,F34),1,0),0))</f>
        <v>1</v>
      </c>
    </row>
    <row r="35" customFormat="false" ht="15" hidden="false" customHeight="false" outlineLevel="0" collapsed="false">
      <c r="A35" s="37" t="n">
        <v>1000063</v>
      </c>
      <c r="B35" s="38" t="n">
        <v>46274</v>
      </c>
      <c r="C35" s="39" t="n">
        <v>1</v>
      </c>
      <c r="D35" s="39" t="s">
        <v>79</v>
      </c>
      <c r="E35" s="39" t="s">
        <v>32</v>
      </c>
      <c r="F35" s="41" t="n">
        <f aca="false">IF(A35="","",MATCH(A35,P_ID,1))</f>
        <v>63</v>
      </c>
      <c r="G35" s="41" t="str">
        <f aca="false">IF(A35="","",INDEX(P_Svc,F35))</f>
        <v>Express</v>
      </c>
      <c r="H35" s="41" t="str">
        <f aca="false">IF(A35="","",INDEX(P_Zone,F35))</f>
        <v>North</v>
      </c>
      <c r="I35" s="41" t="n">
        <f aca="false">IF(A35="","",IF(D35="Delivered",IF(B35&lt;=INDEX(P_Due,F35),1,0),0))</f>
        <v>0</v>
      </c>
    </row>
    <row r="36" customFormat="false" ht="15" hidden="false" customHeight="false" outlineLevel="0" collapsed="false">
      <c r="A36" s="37" t="n">
        <v>1000091</v>
      </c>
      <c r="B36" s="38" t="n">
        <v>46274</v>
      </c>
      <c r="C36" s="39" t="n">
        <v>1</v>
      </c>
      <c r="D36" s="39" t="s">
        <v>26</v>
      </c>
      <c r="E36" s="39"/>
      <c r="F36" s="41" t="n">
        <f aca="false">IF(A36="","",MATCH(A36,P_ID,1))</f>
        <v>91</v>
      </c>
      <c r="G36" s="41" t="str">
        <f aca="false">IF(A36="","",INDEX(P_Svc,F36))</f>
        <v>Express</v>
      </c>
      <c r="H36" s="41" t="str">
        <f aca="false">IF(A36="","",INDEX(P_Zone,F36))</f>
        <v>Central</v>
      </c>
      <c r="I36" s="41" t="n">
        <f aca="false">IF(A36="","",IF(D36="Delivered",IF(B36&lt;=INDEX(P_Due,F36),1,0),0))</f>
        <v>1</v>
      </c>
    </row>
    <row r="37" customFormat="false" ht="15" hidden="false" customHeight="false" outlineLevel="0" collapsed="false">
      <c r="A37" s="37" t="n">
        <v>1000165</v>
      </c>
      <c r="B37" s="38" t="n">
        <v>46274</v>
      </c>
      <c r="C37" s="39" t="n">
        <v>1</v>
      </c>
      <c r="D37" s="39" t="s">
        <v>26</v>
      </c>
      <c r="E37" s="39"/>
      <c r="F37" s="41" t="n">
        <f aca="false">IF(A37="","",MATCH(A37,P_ID,1))</f>
        <v>165</v>
      </c>
      <c r="G37" s="41" t="str">
        <f aca="false">IF(A37="","",INDEX(P_Svc,F37))</f>
        <v>Express</v>
      </c>
      <c r="H37" s="41" t="str">
        <f aca="false">IF(A37="","",INDEX(P_Zone,F37))</f>
        <v>Central</v>
      </c>
      <c r="I37" s="41" t="n">
        <f aca="false">IF(A37="","",IF(D37="Delivered",IF(B37&lt;=INDEX(P_Due,F37),1,0),0))</f>
        <v>1</v>
      </c>
    </row>
    <row r="38" customFormat="false" ht="15" hidden="false" customHeight="false" outlineLevel="0" collapsed="false">
      <c r="A38" s="37" t="n">
        <v>1000170</v>
      </c>
      <c r="B38" s="38" t="n">
        <v>46274</v>
      </c>
      <c r="C38" s="39" t="n">
        <v>1</v>
      </c>
      <c r="D38" s="39" t="s">
        <v>26</v>
      </c>
      <c r="E38" s="39"/>
      <c r="F38" s="41" t="n">
        <f aca="false">IF(A38="","",MATCH(A38,P_ID,1))</f>
        <v>170</v>
      </c>
      <c r="G38" s="41" t="str">
        <f aca="false">IF(A38="","",INDEX(P_Svc,F38))</f>
        <v>Express</v>
      </c>
      <c r="H38" s="41" t="str">
        <f aca="false">IF(A38="","",INDEX(P_Zone,F38))</f>
        <v>Central</v>
      </c>
      <c r="I38" s="41" t="n">
        <f aca="false">IF(A38="","",IF(D38="Delivered",IF(B38&lt;=INDEX(P_Due,F38),1,0),0))</f>
        <v>1</v>
      </c>
    </row>
    <row r="39" customFormat="false" ht="15" hidden="false" customHeight="false" outlineLevel="0" collapsed="false">
      <c r="A39" s="37" t="n">
        <v>1000192</v>
      </c>
      <c r="B39" s="38" t="n">
        <v>46274</v>
      </c>
      <c r="C39" s="39" t="n">
        <v>1</v>
      </c>
      <c r="D39" s="39" t="s">
        <v>26</v>
      </c>
      <c r="E39" s="39"/>
      <c r="F39" s="41" t="n">
        <f aca="false">IF(A39="","",MATCH(A39,P_ID,1))</f>
        <v>192</v>
      </c>
      <c r="G39" s="41" t="str">
        <f aca="false">IF(A39="","",INDEX(P_Svc,F39))</f>
        <v>Express</v>
      </c>
      <c r="H39" s="41" t="str">
        <f aca="false">IF(A39="","",INDEX(P_Zone,F39))</f>
        <v>Central</v>
      </c>
      <c r="I39" s="41" t="n">
        <f aca="false">IF(A39="","",IF(D39="Delivered",IF(B39&lt;=INDEX(P_Due,F39),1,0),0))</f>
        <v>1</v>
      </c>
    </row>
    <row r="40" customFormat="false" ht="15" hidden="false" customHeight="false" outlineLevel="0" collapsed="false">
      <c r="A40" s="37" t="n">
        <v>1000195</v>
      </c>
      <c r="B40" s="38" t="n">
        <v>46274</v>
      </c>
      <c r="C40" s="39" t="n">
        <v>1</v>
      </c>
      <c r="D40" s="39" t="s">
        <v>26</v>
      </c>
      <c r="E40" s="39"/>
      <c r="F40" s="41" t="n">
        <f aca="false">IF(A40="","",MATCH(A40,P_ID,1))</f>
        <v>195</v>
      </c>
      <c r="G40" s="41" t="str">
        <f aca="false">IF(A40="","",INDEX(P_Svc,F40))</f>
        <v>Express</v>
      </c>
      <c r="H40" s="41" t="str">
        <f aca="false">IF(A40="","",INDEX(P_Zone,F40))</f>
        <v>Central</v>
      </c>
      <c r="I40" s="41" t="n">
        <f aca="false">IF(A40="","",IF(D40="Delivered",IF(B40&lt;=INDEX(P_Due,F40),1,0),0))</f>
        <v>1</v>
      </c>
    </row>
    <row r="41" customFormat="false" ht="15" hidden="false" customHeight="false" outlineLevel="0" collapsed="false">
      <c r="A41" s="37" t="n">
        <v>1000245</v>
      </c>
      <c r="B41" s="38" t="n">
        <v>46274</v>
      </c>
      <c r="C41" s="39" t="n">
        <v>1</v>
      </c>
      <c r="D41" s="39" t="s">
        <v>26</v>
      </c>
      <c r="E41" s="39"/>
      <c r="F41" s="41" t="n">
        <f aca="false">IF(A41="","",MATCH(A41,P_ID,1))</f>
        <v>245</v>
      </c>
      <c r="G41" s="41" t="str">
        <f aca="false">IF(A41="","",INDEX(P_Svc,F41))</f>
        <v>Express</v>
      </c>
      <c r="H41" s="41" t="str">
        <f aca="false">IF(A41="","",INDEX(P_Zone,F41))</f>
        <v>South</v>
      </c>
      <c r="I41" s="41" t="n">
        <f aca="false">IF(A41="","",IF(D41="Delivered",IF(B41&lt;=INDEX(P_Due,F41),1,0),0))</f>
        <v>1</v>
      </c>
    </row>
    <row r="42" customFormat="false" ht="15" hidden="false" customHeight="false" outlineLevel="0" collapsed="false">
      <c r="A42" s="37" t="n">
        <v>1000253</v>
      </c>
      <c r="B42" s="38" t="n">
        <v>46274</v>
      </c>
      <c r="C42" s="39" t="n">
        <v>2</v>
      </c>
      <c r="D42" s="39" t="s">
        <v>26</v>
      </c>
      <c r="E42" s="39"/>
      <c r="F42" s="41" t="n">
        <f aca="false">IF(A42="","",MATCH(A42,P_ID,1))</f>
        <v>253</v>
      </c>
      <c r="G42" s="41" t="str">
        <f aca="false">IF(A42="","",INDEX(P_Svc,F42))</f>
        <v>Express</v>
      </c>
      <c r="H42" s="41" t="str">
        <f aca="false">IF(A42="","",INDEX(P_Zone,F42))</f>
        <v>West</v>
      </c>
      <c r="I42" s="41" t="n">
        <f aca="false">IF(A42="","",IF(D42="Delivered",IF(B42&lt;=INDEX(P_Due,F42),1,0),0))</f>
        <v>1</v>
      </c>
    </row>
    <row r="43" customFormat="false" ht="15" hidden="false" customHeight="false" outlineLevel="0" collapsed="false">
      <c r="A43" s="37" t="n">
        <v>1000293</v>
      </c>
      <c r="B43" s="38" t="n">
        <v>46274</v>
      </c>
      <c r="C43" s="39" t="n">
        <v>1</v>
      </c>
      <c r="D43" s="39" t="s">
        <v>26</v>
      </c>
      <c r="E43" s="39"/>
      <c r="F43" s="41" t="n">
        <f aca="false">IF(A43="","",MATCH(A43,P_ID,1))</f>
        <v>293</v>
      </c>
      <c r="G43" s="41" t="str">
        <f aca="false">IF(A43="","",INDEX(P_Svc,F43))</f>
        <v>Express</v>
      </c>
      <c r="H43" s="41" t="str">
        <f aca="false">IF(A43="","",INDEX(P_Zone,F43))</f>
        <v>Central</v>
      </c>
      <c r="I43" s="41" t="n">
        <f aca="false">IF(A43="","",IF(D43="Delivered",IF(B43&lt;=INDEX(P_Due,F43),1,0),0))</f>
        <v>1</v>
      </c>
    </row>
    <row r="44" customFormat="false" ht="15" hidden="false" customHeight="false" outlineLevel="0" collapsed="false">
      <c r="A44" s="37" t="n">
        <v>1000313</v>
      </c>
      <c r="B44" s="38" t="n">
        <v>46274</v>
      </c>
      <c r="C44" s="39" t="n">
        <v>1</v>
      </c>
      <c r="D44" s="39" t="s">
        <v>26</v>
      </c>
      <c r="E44" s="39"/>
      <c r="F44" s="41" t="n">
        <f aca="false">IF(A44="","",MATCH(A44,P_ID,1))</f>
        <v>313</v>
      </c>
      <c r="G44" s="41" t="str">
        <f aca="false">IF(A44="","",INDEX(P_Svc,F44))</f>
        <v>Express</v>
      </c>
      <c r="H44" s="41" t="str">
        <f aca="false">IF(A44="","",INDEX(P_Zone,F44))</f>
        <v>North</v>
      </c>
      <c r="I44" s="41" t="n">
        <f aca="false">IF(A44="","",IF(D44="Delivered",IF(B44&lt;=INDEX(P_Due,F44),1,0),0))</f>
        <v>1</v>
      </c>
    </row>
    <row r="45" customFormat="false" ht="15" hidden="false" customHeight="false" outlineLevel="0" collapsed="false">
      <c r="A45" s="37" t="n">
        <v>1000321</v>
      </c>
      <c r="B45" s="38" t="n">
        <v>46274</v>
      </c>
      <c r="C45" s="39" t="n">
        <v>1</v>
      </c>
      <c r="D45" s="39" t="s">
        <v>26</v>
      </c>
      <c r="E45" s="39"/>
      <c r="F45" s="41" t="n">
        <f aca="false">IF(A45="","",MATCH(A45,P_ID,1))</f>
        <v>321</v>
      </c>
      <c r="G45" s="41" t="str">
        <f aca="false">IF(A45="","",INDEX(P_Svc,F45))</f>
        <v>Express</v>
      </c>
      <c r="H45" s="41" t="str">
        <f aca="false">IF(A45="","",INDEX(P_Zone,F45))</f>
        <v>East</v>
      </c>
      <c r="I45" s="41" t="n">
        <f aca="false">IF(A45="","",IF(D45="Delivered",IF(B45&lt;=INDEX(P_Due,F45),1,0),0))</f>
        <v>1</v>
      </c>
    </row>
    <row r="46" customFormat="false" ht="15" hidden="false" customHeight="false" outlineLevel="0" collapsed="false">
      <c r="A46" s="37" t="n">
        <v>1000340</v>
      </c>
      <c r="B46" s="38" t="n">
        <v>46274</v>
      </c>
      <c r="C46" s="39" t="n">
        <v>1</v>
      </c>
      <c r="D46" s="39" t="s">
        <v>26</v>
      </c>
      <c r="E46" s="39"/>
      <c r="F46" s="41" t="n">
        <f aca="false">IF(A46="","",MATCH(A46,P_ID,1))</f>
        <v>340</v>
      </c>
      <c r="G46" s="41" t="str">
        <f aca="false">IF(A46="","",INDEX(P_Svc,F46))</f>
        <v>Express</v>
      </c>
      <c r="H46" s="41" t="str">
        <f aca="false">IF(A46="","",INDEX(P_Zone,F46))</f>
        <v>Central</v>
      </c>
      <c r="I46" s="41" t="n">
        <f aca="false">IF(A46="","",IF(D46="Delivered",IF(B46&lt;=INDEX(P_Due,F46),1,0),0))</f>
        <v>1</v>
      </c>
    </row>
    <row r="47" customFormat="false" ht="15" hidden="false" customHeight="false" outlineLevel="0" collapsed="false">
      <c r="A47" s="37" t="n">
        <v>1000344</v>
      </c>
      <c r="B47" s="38" t="n">
        <v>46274</v>
      </c>
      <c r="C47" s="39" t="n">
        <v>1</v>
      </c>
      <c r="D47" s="39" t="s">
        <v>26</v>
      </c>
      <c r="E47" s="39"/>
      <c r="F47" s="41" t="n">
        <f aca="false">IF(A47="","",MATCH(A47,P_ID,1))</f>
        <v>344</v>
      </c>
      <c r="G47" s="41" t="str">
        <f aca="false">IF(A47="","",INDEX(P_Svc,F47))</f>
        <v>Express</v>
      </c>
      <c r="H47" s="41" t="str">
        <f aca="false">IF(A47="","",INDEX(P_Zone,F47))</f>
        <v>North</v>
      </c>
      <c r="I47" s="41" t="n">
        <f aca="false">IF(A47="","",IF(D47="Delivered",IF(B47&lt;=INDEX(P_Due,F47),1,0),0))</f>
        <v>1</v>
      </c>
    </row>
    <row r="48" customFormat="false" ht="15" hidden="false" customHeight="false" outlineLevel="0" collapsed="false">
      <c r="A48" s="37" t="n">
        <v>1000346</v>
      </c>
      <c r="B48" s="38" t="n">
        <v>46274</v>
      </c>
      <c r="C48" s="39" t="n">
        <v>1</v>
      </c>
      <c r="D48" s="39" t="s">
        <v>26</v>
      </c>
      <c r="E48" s="39"/>
      <c r="F48" s="41" t="n">
        <f aca="false">IF(A48="","",MATCH(A48,P_ID,1))</f>
        <v>346</v>
      </c>
      <c r="G48" s="41" t="str">
        <f aca="false">IF(A48="","",INDEX(P_Svc,F48))</f>
        <v>Express</v>
      </c>
      <c r="H48" s="41" t="str">
        <f aca="false">IF(A48="","",INDEX(P_Zone,F48))</f>
        <v>North</v>
      </c>
      <c r="I48" s="41" t="n">
        <f aca="false">IF(A48="","",IF(D48="Delivered",IF(B48&lt;=INDEX(P_Due,F48),1,0),0))</f>
        <v>1</v>
      </c>
    </row>
    <row r="49" customFormat="false" ht="15" hidden="false" customHeight="false" outlineLevel="0" collapsed="false">
      <c r="A49" s="37" t="n">
        <v>1000361</v>
      </c>
      <c r="B49" s="38" t="n">
        <v>46274</v>
      </c>
      <c r="C49" s="39" t="n">
        <v>1</v>
      </c>
      <c r="D49" s="39" t="s">
        <v>26</v>
      </c>
      <c r="E49" s="39"/>
      <c r="F49" s="41" t="n">
        <f aca="false">IF(A49="","",MATCH(A49,P_ID,1))</f>
        <v>361</v>
      </c>
      <c r="G49" s="41" t="str">
        <f aca="false">IF(A49="","",INDEX(P_Svc,F49))</f>
        <v>Express</v>
      </c>
      <c r="H49" s="41" t="str">
        <f aca="false">IF(A49="","",INDEX(P_Zone,F49))</f>
        <v>Central</v>
      </c>
      <c r="I49" s="41" t="n">
        <f aca="false">IF(A49="","",IF(D49="Delivered",IF(B49&lt;=INDEX(P_Due,F49),1,0),0))</f>
        <v>1</v>
      </c>
    </row>
    <row r="50" customFormat="false" ht="15" hidden="false" customHeight="false" outlineLevel="0" collapsed="false">
      <c r="A50" s="37" t="n">
        <v>1000369</v>
      </c>
      <c r="B50" s="38" t="n">
        <v>46274</v>
      </c>
      <c r="C50" s="39" t="n">
        <v>1</v>
      </c>
      <c r="D50" s="39" t="s">
        <v>26</v>
      </c>
      <c r="E50" s="39"/>
      <c r="F50" s="41" t="n">
        <f aca="false">IF(A50="","",MATCH(A50,P_ID,1))</f>
        <v>369</v>
      </c>
      <c r="G50" s="41" t="str">
        <f aca="false">IF(A50="","",INDEX(P_Svc,F50))</f>
        <v>Express</v>
      </c>
      <c r="H50" s="41" t="str">
        <f aca="false">IF(A50="","",INDEX(P_Zone,F50))</f>
        <v>North</v>
      </c>
      <c r="I50" s="41" t="n">
        <f aca="false">IF(A50="","",IF(D50="Delivered",IF(B50&lt;=INDEX(P_Due,F50),1,0),0))</f>
        <v>1</v>
      </c>
    </row>
    <row r="51" customFormat="false" ht="15" hidden="false" customHeight="false" outlineLevel="0" collapsed="false">
      <c r="A51" s="37" t="n">
        <v>1000393</v>
      </c>
      <c r="B51" s="38" t="n">
        <v>46274</v>
      </c>
      <c r="C51" s="39" t="n">
        <v>1</v>
      </c>
      <c r="D51" s="39" t="s">
        <v>79</v>
      </c>
      <c r="E51" s="39" t="s">
        <v>32</v>
      </c>
      <c r="F51" s="41" t="n">
        <f aca="false">IF(A51="","",MATCH(A51,P_ID,1))</f>
        <v>393</v>
      </c>
      <c r="G51" s="41" t="str">
        <f aca="false">IF(A51="","",INDEX(P_Svc,F51))</f>
        <v>Express</v>
      </c>
      <c r="H51" s="41" t="str">
        <f aca="false">IF(A51="","",INDEX(P_Zone,F51))</f>
        <v>East</v>
      </c>
      <c r="I51" s="41" t="n">
        <f aca="false">IF(A51="","",IF(D51="Delivered",IF(B51&lt;=INDEX(P_Due,F51),1,0),0))</f>
        <v>0</v>
      </c>
    </row>
    <row r="52" customFormat="false" ht="15" hidden="false" customHeight="false" outlineLevel="0" collapsed="false">
      <c r="A52" s="37" t="n">
        <v>1000428</v>
      </c>
      <c r="B52" s="38" t="n">
        <v>46274</v>
      </c>
      <c r="C52" s="39" t="n">
        <v>1</v>
      </c>
      <c r="D52" s="39" t="s">
        <v>26</v>
      </c>
      <c r="E52" s="39"/>
      <c r="F52" s="41" t="n">
        <f aca="false">IF(A52="","",MATCH(A52,P_ID,1))</f>
        <v>428</v>
      </c>
      <c r="G52" s="41" t="str">
        <f aca="false">IF(A52="","",INDEX(P_Svc,F52))</f>
        <v>Express</v>
      </c>
      <c r="H52" s="41" t="str">
        <f aca="false">IF(A52="","",INDEX(P_Zone,F52))</f>
        <v>North</v>
      </c>
      <c r="I52" s="41" t="n">
        <f aca="false">IF(A52="","",IF(D52="Delivered",IF(B52&lt;=INDEX(P_Due,F52),1,0),0))</f>
        <v>1</v>
      </c>
    </row>
    <row r="53" customFormat="false" ht="15" hidden="false" customHeight="false" outlineLevel="0" collapsed="false">
      <c r="A53" s="37" t="n">
        <v>1000429</v>
      </c>
      <c r="B53" s="38" t="n">
        <v>46274</v>
      </c>
      <c r="C53" s="39" t="n">
        <v>1</v>
      </c>
      <c r="D53" s="39" t="s">
        <v>26</v>
      </c>
      <c r="E53" s="39"/>
      <c r="F53" s="41" t="n">
        <f aca="false">IF(A53="","",MATCH(A53,P_ID,1))</f>
        <v>429</v>
      </c>
      <c r="G53" s="41" t="str">
        <f aca="false">IF(A53="","",INDEX(P_Svc,F53))</f>
        <v>Express</v>
      </c>
      <c r="H53" s="41" t="str">
        <f aca="false">IF(A53="","",INDEX(P_Zone,F53))</f>
        <v>East</v>
      </c>
      <c r="I53" s="41" t="n">
        <f aca="false">IF(A53="","",IF(D53="Delivered",IF(B53&lt;=INDEX(P_Due,F53),1,0),0))</f>
        <v>1</v>
      </c>
    </row>
    <row r="54" customFormat="false" ht="15" hidden="false" customHeight="false" outlineLevel="0" collapsed="false">
      <c r="A54" s="37" t="n">
        <v>1000430</v>
      </c>
      <c r="B54" s="38" t="n">
        <v>46274</v>
      </c>
      <c r="C54" s="39" t="n">
        <v>1</v>
      </c>
      <c r="D54" s="39" t="s">
        <v>26</v>
      </c>
      <c r="E54" s="39"/>
      <c r="F54" s="41" t="n">
        <f aca="false">IF(A54="","",MATCH(A54,P_ID,1))</f>
        <v>430</v>
      </c>
      <c r="G54" s="41" t="str">
        <f aca="false">IF(A54="","",INDEX(P_Svc,F54))</f>
        <v>Express</v>
      </c>
      <c r="H54" s="41" t="str">
        <f aca="false">IF(A54="","",INDEX(P_Zone,F54))</f>
        <v>North</v>
      </c>
      <c r="I54" s="41" t="n">
        <f aca="false">IF(A54="","",IF(D54="Delivered",IF(B54&lt;=INDEX(P_Due,F54),1,0),0))</f>
        <v>1</v>
      </c>
    </row>
    <row r="55" customFormat="false" ht="15" hidden="false" customHeight="false" outlineLevel="0" collapsed="false">
      <c r="A55" s="37" t="n">
        <v>1000446</v>
      </c>
      <c r="B55" s="38" t="n">
        <v>46274</v>
      </c>
      <c r="C55" s="39" t="n">
        <v>1</v>
      </c>
      <c r="D55" s="39" t="s">
        <v>26</v>
      </c>
      <c r="E55" s="39"/>
      <c r="F55" s="41" t="n">
        <f aca="false">IF(A55="","",MATCH(A55,P_ID,1))</f>
        <v>446</v>
      </c>
      <c r="G55" s="41" t="str">
        <f aca="false">IF(A55="","",INDEX(P_Svc,F55))</f>
        <v>Express</v>
      </c>
      <c r="H55" s="41" t="str">
        <f aca="false">IF(A55="","",INDEX(P_Zone,F55))</f>
        <v>North</v>
      </c>
      <c r="I55" s="41" t="n">
        <f aca="false">IF(A55="","",IF(D55="Delivered",IF(B55&lt;=INDEX(P_Due,F55),1,0),0))</f>
        <v>1</v>
      </c>
    </row>
    <row r="56" customFormat="false" ht="15" hidden="false" customHeight="false" outlineLevel="0" collapsed="false">
      <c r="A56" s="37" t="n">
        <v>1000472</v>
      </c>
      <c r="B56" s="38" t="n">
        <v>46274</v>
      </c>
      <c r="C56" s="39" t="n">
        <v>1</v>
      </c>
      <c r="D56" s="39" t="s">
        <v>26</v>
      </c>
      <c r="E56" s="39"/>
      <c r="F56" s="41" t="n">
        <f aca="false">IF(A56="","",MATCH(A56,P_ID,1))</f>
        <v>472</v>
      </c>
      <c r="G56" s="41" t="str">
        <f aca="false">IF(A56="","",INDEX(P_Svc,F56))</f>
        <v>Express</v>
      </c>
      <c r="H56" s="41" t="str">
        <f aca="false">IF(A56="","",INDEX(P_Zone,F56))</f>
        <v>West</v>
      </c>
      <c r="I56" s="41" t="n">
        <f aca="false">IF(A56="","",IF(D56="Delivered",IF(B56&lt;=INDEX(P_Due,F56),1,0),0))</f>
        <v>1</v>
      </c>
    </row>
    <row r="57" customFormat="false" ht="15" hidden="false" customHeight="false" outlineLevel="0" collapsed="false">
      <c r="A57" s="37" t="n">
        <v>1000482</v>
      </c>
      <c r="B57" s="38" t="n">
        <v>46274</v>
      </c>
      <c r="C57" s="39" t="n">
        <v>1</v>
      </c>
      <c r="D57" s="39" t="s">
        <v>26</v>
      </c>
      <c r="E57" s="39"/>
      <c r="F57" s="41" t="n">
        <f aca="false">IF(A57="","",MATCH(A57,P_ID,1))</f>
        <v>482</v>
      </c>
      <c r="G57" s="41" t="str">
        <f aca="false">IF(A57="","",INDEX(P_Svc,F57))</f>
        <v>Express</v>
      </c>
      <c r="H57" s="41" t="str">
        <f aca="false">IF(A57="","",INDEX(P_Zone,F57))</f>
        <v>Central</v>
      </c>
      <c r="I57" s="41" t="n">
        <f aca="false">IF(A57="","",IF(D57="Delivered",IF(B57&lt;=INDEX(P_Due,F57),1,0),0))</f>
        <v>1</v>
      </c>
    </row>
    <row r="58" customFormat="false" ht="15" hidden="false" customHeight="false" outlineLevel="0" collapsed="false">
      <c r="A58" s="37" t="n">
        <v>1000495</v>
      </c>
      <c r="B58" s="38" t="n">
        <v>46274</v>
      </c>
      <c r="C58" s="39" t="n">
        <v>1</v>
      </c>
      <c r="D58" s="39" t="s">
        <v>26</v>
      </c>
      <c r="E58" s="39"/>
      <c r="F58" s="41" t="n">
        <f aca="false">IF(A58="","",MATCH(A58,P_ID,1))</f>
        <v>495</v>
      </c>
      <c r="G58" s="41" t="str">
        <f aca="false">IF(A58="","",INDEX(P_Svc,F58))</f>
        <v>Express</v>
      </c>
      <c r="H58" s="41" t="str">
        <f aca="false">IF(A58="","",INDEX(P_Zone,F58))</f>
        <v>North</v>
      </c>
      <c r="I58" s="41" t="n">
        <f aca="false">IF(A58="","",IF(D58="Delivered",IF(B58&lt;=INDEX(P_Due,F58),1,0),0))</f>
        <v>1</v>
      </c>
    </row>
    <row r="59" customFormat="false" ht="15" hidden="false" customHeight="false" outlineLevel="0" collapsed="false">
      <c r="A59" s="37" t="n">
        <v>1000498</v>
      </c>
      <c r="B59" s="38" t="n">
        <v>46274</v>
      </c>
      <c r="C59" s="39" t="n">
        <v>1</v>
      </c>
      <c r="D59" s="39" t="s">
        <v>26</v>
      </c>
      <c r="E59" s="39"/>
      <c r="F59" s="41" t="n">
        <f aca="false">IF(A59="","",MATCH(A59,P_ID,1))</f>
        <v>498</v>
      </c>
      <c r="G59" s="41" t="str">
        <f aca="false">IF(A59="","",INDEX(P_Svc,F59))</f>
        <v>Express</v>
      </c>
      <c r="H59" s="41" t="str">
        <f aca="false">IF(A59="","",INDEX(P_Zone,F59))</f>
        <v>East</v>
      </c>
      <c r="I59" s="41" t="n">
        <f aca="false">IF(A59="","",IF(D59="Delivered",IF(B59&lt;=INDEX(P_Due,F59),1,0),0))</f>
        <v>1</v>
      </c>
    </row>
    <row r="60" customFormat="false" ht="15" hidden="false" customHeight="false" outlineLevel="0" collapsed="false">
      <c r="A60" s="37" t="n">
        <v>1000499</v>
      </c>
      <c r="B60" s="38" t="n">
        <v>46274</v>
      </c>
      <c r="C60" s="39" t="n">
        <v>1</v>
      </c>
      <c r="D60" s="39" t="s">
        <v>26</v>
      </c>
      <c r="E60" s="39"/>
      <c r="F60" s="41" t="n">
        <f aca="false">IF(A60="","",MATCH(A60,P_ID,1))</f>
        <v>499</v>
      </c>
      <c r="G60" s="41" t="str">
        <f aca="false">IF(A60="","",INDEX(P_Svc,F60))</f>
        <v>Express</v>
      </c>
      <c r="H60" s="41" t="str">
        <f aca="false">IF(A60="","",INDEX(P_Zone,F60))</f>
        <v>Central</v>
      </c>
      <c r="I60" s="41" t="n">
        <f aca="false">IF(A60="","",IF(D60="Delivered",IF(B60&lt;=INDEX(P_Due,F60),1,0),0))</f>
        <v>1</v>
      </c>
    </row>
    <row r="61" customFormat="false" ht="15" hidden="false" customHeight="false" outlineLevel="0" collapsed="false">
      <c r="A61" s="37" t="n">
        <v>1000002</v>
      </c>
      <c r="B61" s="38" t="n">
        <v>46274</v>
      </c>
      <c r="C61" s="39" t="n">
        <v>1</v>
      </c>
      <c r="D61" s="39" t="s">
        <v>26</v>
      </c>
      <c r="E61" s="39"/>
      <c r="F61" s="41" t="n">
        <f aca="false">IF(A61="","",MATCH(A61,P_ID,1))</f>
        <v>2</v>
      </c>
      <c r="G61" s="41" t="str">
        <f aca="false">IF(A61="","",INDEX(P_Svc,F61))</f>
        <v>Standard</v>
      </c>
      <c r="H61" s="41" t="str">
        <f aca="false">IF(A61="","",INDEX(P_Zone,F61))</f>
        <v>North</v>
      </c>
      <c r="I61" s="41" t="n">
        <f aca="false">IF(A61="","",IF(D61="Delivered",IF(B61&lt;=INDEX(P_Due,F61),1,0),0))</f>
        <v>1</v>
      </c>
    </row>
    <row r="62" customFormat="false" ht="15" hidden="false" customHeight="false" outlineLevel="0" collapsed="false">
      <c r="A62" s="37" t="n">
        <v>1000003</v>
      </c>
      <c r="B62" s="38" t="n">
        <v>46274</v>
      </c>
      <c r="C62" s="39" t="n">
        <v>1</v>
      </c>
      <c r="D62" s="39" t="s">
        <v>26</v>
      </c>
      <c r="E62" s="39"/>
      <c r="F62" s="41" t="n">
        <f aca="false">IF(A62="","",MATCH(A62,P_ID,1))</f>
        <v>3</v>
      </c>
      <c r="G62" s="41" t="str">
        <f aca="false">IF(A62="","",INDEX(P_Svc,F62))</f>
        <v>Standard</v>
      </c>
      <c r="H62" s="41" t="str">
        <f aca="false">IF(A62="","",INDEX(P_Zone,F62))</f>
        <v>East</v>
      </c>
      <c r="I62" s="41" t="n">
        <f aca="false">IF(A62="","",IF(D62="Delivered",IF(B62&lt;=INDEX(P_Due,F62),1,0),0))</f>
        <v>1</v>
      </c>
    </row>
    <row r="63" customFormat="false" ht="15" hidden="false" customHeight="false" outlineLevel="0" collapsed="false">
      <c r="A63" s="37" t="n">
        <v>1000004</v>
      </c>
      <c r="B63" s="38" t="n">
        <v>46274</v>
      </c>
      <c r="C63" s="39" t="n">
        <v>1</v>
      </c>
      <c r="D63" s="39" t="s">
        <v>26</v>
      </c>
      <c r="E63" s="39"/>
      <c r="F63" s="41" t="n">
        <f aca="false">IF(A63="","",MATCH(A63,P_ID,1))</f>
        <v>4</v>
      </c>
      <c r="G63" s="41" t="str">
        <f aca="false">IF(A63="","",INDEX(P_Svc,F63))</f>
        <v>Standard</v>
      </c>
      <c r="H63" s="41" t="str">
        <f aca="false">IF(A63="","",INDEX(P_Zone,F63))</f>
        <v>West</v>
      </c>
      <c r="I63" s="41" t="n">
        <f aca="false">IF(A63="","",IF(D63="Delivered",IF(B63&lt;=INDEX(P_Due,F63),1,0),0))</f>
        <v>1</v>
      </c>
    </row>
    <row r="64" customFormat="false" ht="15" hidden="false" customHeight="false" outlineLevel="0" collapsed="false">
      <c r="A64" s="37" t="n">
        <v>1000005</v>
      </c>
      <c r="B64" s="38" t="n">
        <v>46274</v>
      </c>
      <c r="C64" s="39" t="n">
        <v>1</v>
      </c>
      <c r="D64" s="39" t="s">
        <v>26</v>
      </c>
      <c r="E64" s="39"/>
      <c r="F64" s="41" t="n">
        <f aca="false">IF(A64="","",MATCH(A64,P_ID,1))</f>
        <v>5</v>
      </c>
      <c r="G64" s="41" t="str">
        <f aca="false">IF(A64="","",INDEX(P_Svc,F64))</f>
        <v>Standard</v>
      </c>
      <c r="H64" s="41" t="str">
        <f aca="false">IF(A64="","",INDEX(P_Zone,F64))</f>
        <v>Central</v>
      </c>
      <c r="I64" s="41" t="n">
        <f aca="false">IF(A64="","",IF(D64="Delivered",IF(B64&lt;=INDEX(P_Due,F64),1,0),0))</f>
        <v>1</v>
      </c>
    </row>
    <row r="65" customFormat="false" ht="15" hidden="false" customHeight="false" outlineLevel="0" collapsed="false">
      <c r="A65" s="37" t="n">
        <v>1000006</v>
      </c>
      <c r="B65" s="38" t="n">
        <v>46274</v>
      </c>
      <c r="C65" s="39" t="n">
        <v>1</v>
      </c>
      <c r="D65" s="39" t="s">
        <v>26</v>
      </c>
      <c r="E65" s="39"/>
      <c r="F65" s="41" t="n">
        <f aca="false">IF(A65="","",MATCH(A65,P_ID,1))</f>
        <v>6</v>
      </c>
      <c r="G65" s="41" t="str">
        <f aca="false">IF(A65="","",INDEX(P_Svc,F65))</f>
        <v>Standard</v>
      </c>
      <c r="H65" s="41" t="str">
        <f aca="false">IF(A65="","",INDEX(P_Zone,F65))</f>
        <v>South</v>
      </c>
      <c r="I65" s="41" t="n">
        <f aca="false">IF(A65="","",IF(D65="Delivered",IF(B65&lt;=INDEX(P_Due,F65),1,0),0))</f>
        <v>1</v>
      </c>
    </row>
    <row r="66" customFormat="false" ht="15" hidden="false" customHeight="false" outlineLevel="0" collapsed="false">
      <c r="A66" s="37" t="n">
        <v>1000007</v>
      </c>
      <c r="B66" s="38" t="n">
        <v>46274</v>
      </c>
      <c r="C66" s="39" t="n">
        <v>1</v>
      </c>
      <c r="D66" s="39" t="s">
        <v>26</v>
      </c>
      <c r="E66" s="39"/>
      <c r="F66" s="41" t="n">
        <f aca="false">IF(A66="","",MATCH(A66,P_ID,1))</f>
        <v>7</v>
      </c>
      <c r="G66" s="41" t="str">
        <f aca="false">IF(A66="","",INDEX(P_Svc,F66))</f>
        <v>Standard</v>
      </c>
      <c r="H66" s="41" t="str">
        <f aca="false">IF(A66="","",INDEX(P_Zone,F66))</f>
        <v>West</v>
      </c>
      <c r="I66" s="41" t="n">
        <f aca="false">IF(A66="","",IF(D66="Delivered",IF(B66&lt;=INDEX(P_Due,F66),1,0),0))</f>
        <v>1</v>
      </c>
    </row>
    <row r="67" customFormat="false" ht="15" hidden="false" customHeight="false" outlineLevel="0" collapsed="false">
      <c r="A67" s="37" t="n">
        <v>1000008</v>
      </c>
      <c r="B67" s="38" t="n">
        <v>46274</v>
      </c>
      <c r="C67" s="39" t="n">
        <v>1</v>
      </c>
      <c r="D67" s="39" t="s">
        <v>26</v>
      </c>
      <c r="E67" s="39"/>
      <c r="F67" s="41" t="n">
        <f aca="false">IF(A67="","",MATCH(A67,P_ID,1))</f>
        <v>8</v>
      </c>
      <c r="G67" s="41" t="str">
        <f aca="false">IF(A67="","",INDEX(P_Svc,F67))</f>
        <v>Standard</v>
      </c>
      <c r="H67" s="41" t="str">
        <f aca="false">IF(A67="","",INDEX(P_Zone,F67))</f>
        <v>North</v>
      </c>
      <c r="I67" s="41" t="n">
        <f aca="false">IF(A67="","",IF(D67="Delivered",IF(B67&lt;=INDEX(P_Due,F67),1,0),0))</f>
        <v>1</v>
      </c>
    </row>
    <row r="68" customFormat="false" ht="15" hidden="false" customHeight="false" outlineLevel="0" collapsed="false">
      <c r="A68" s="37" t="n">
        <v>1000009</v>
      </c>
      <c r="B68" s="38" t="n">
        <v>46274</v>
      </c>
      <c r="C68" s="39" t="n">
        <v>1</v>
      </c>
      <c r="D68" s="39" t="s">
        <v>26</v>
      </c>
      <c r="E68" s="39"/>
      <c r="F68" s="41" t="n">
        <f aca="false">IF(A68="","",MATCH(A68,P_ID,1))</f>
        <v>9</v>
      </c>
      <c r="G68" s="41" t="str">
        <f aca="false">IF(A68="","",INDEX(P_Svc,F68))</f>
        <v>Standard</v>
      </c>
      <c r="H68" s="41" t="str">
        <f aca="false">IF(A68="","",INDEX(P_Zone,F68))</f>
        <v>South</v>
      </c>
      <c r="I68" s="41" t="n">
        <f aca="false">IF(A68="","",IF(D68="Delivered",IF(B68&lt;=INDEX(P_Due,F68),1,0),0))</f>
        <v>1</v>
      </c>
    </row>
    <row r="69" customFormat="false" ht="15" hidden="false" customHeight="false" outlineLevel="0" collapsed="false">
      <c r="A69" s="37" t="n">
        <v>1000010</v>
      </c>
      <c r="B69" s="38" t="n">
        <v>46274</v>
      </c>
      <c r="C69" s="39" t="n">
        <v>1</v>
      </c>
      <c r="D69" s="39" t="s">
        <v>26</v>
      </c>
      <c r="E69" s="39"/>
      <c r="F69" s="41" t="n">
        <f aca="false">IF(A69="","",MATCH(A69,P_ID,1))</f>
        <v>10</v>
      </c>
      <c r="G69" s="41" t="str">
        <f aca="false">IF(A69="","",INDEX(P_Svc,F69))</f>
        <v>Standard</v>
      </c>
      <c r="H69" s="41" t="str">
        <f aca="false">IF(A69="","",INDEX(P_Zone,F69))</f>
        <v>Central</v>
      </c>
      <c r="I69" s="41" t="n">
        <f aca="false">IF(A69="","",IF(D69="Delivered",IF(B69&lt;=INDEX(P_Due,F69),1,0),0))</f>
        <v>1</v>
      </c>
    </row>
    <row r="70" customFormat="false" ht="15" hidden="false" customHeight="false" outlineLevel="0" collapsed="false">
      <c r="A70" s="37" t="n">
        <v>1000011</v>
      </c>
      <c r="B70" s="38" t="n">
        <v>46274</v>
      </c>
      <c r="C70" s="39" t="n">
        <v>1</v>
      </c>
      <c r="D70" s="39" t="s">
        <v>26</v>
      </c>
      <c r="E70" s="39"/>
      <c r="F70" s="41" t="n">
        <f aca="false">IF(A70="","",MATCH(A70,P_ID,1))</f>
        <v>11</v>
      </c>
      <c r="G70" s="41" t="str">
        <f aca="false">IF(A70="","",INDEX(P_Svc,F70))</f>
        <v>Standard</v>
      </c>
      <c r="H70" s="41" t="str">
        <f aca="false">IF(A70="","",INDEX(P_Zone,F70))</f>
        <v>East</v>
      </c>
      <c r="I70" s="41" t="n">
        <f aca="false">IF(A70="","",IF(D70="Delivered",IF(B70&lt;=INDEX(P_Due,F70),1,0),0))</f>
        <v>1</v>
      </c>
    </row>
    <row r="71" customFormat="false" ht="15" hidden="false" customHeight="false" outlineLevel="0" collapsed="false">
      <c r="A71" s="37" t="n">
        <v>1000014</v>
      </c>
      <c r="B71" s="38" t="n">
        <v>46274</v>
      </c>
      <c r="C71" s="39" t="n">
        <v>1</v>
      </c>
      <c r="D71" s="39" t="s">
        <v>26</v>
      </c>
      <c r="E71" s="39"/>
      <c r="F71" s="41" t="n">
        <f aca="false">IF(A71="","",MATCH(A71,P_ID,1))</f>
        <v>14</v>
      </c>
      <c r="G71" s="41" t="str">
        <f aca="false">IF(A71="","",INDEX(P_Svc,F71))</f>
        <v>Standard</v>
      </c>
      <c r="H71" s="41" t="str">
        <f aca="false">IF(A71="","",INDEX(P_Zone,F71))</f>
        <v>East</v>
      </c>
      <c r="I71" s="41" t="n">
        <f aca="false">IF(A71="","",IF(D71="Delivered",IF(B71&lt;=INDEX(P_Due,F71),1,0),0))</f>
        <v>1</v>
      </c>
    </row>
    <row r="72" customFormat="false" ht="15" hidden="false" customHeight="false" outlineLevel="0" collapsed="false">
      <c r="A72" s="37" t="n">
        <v>1000015</v>
      </c>
      <c r="B72" s="38" t="n">
        <v>46274</v>
      </c>
      <c r="C72" s="39" t="n">
        <v>1</v>
      </c>
      <c r="D72" s="39" t="s">
        <v>26</v>
      </c>
      <c r="E72" s="39"/>
      <c r="F72" s="41" t="n">
        <f aca="false">IF(A72="","",MATCH(A72,P_ID,1))</f>
        <v>15</v>
      </c>
      <c r="G72" s="41" t="str">
        <f aca="false">IF(A72="","",INDEX(P_Svc,F72))</f>
        <v>Economy</v>
      </c>
      <c r="H72" s="41" t="str">
        <f aca="false">IF(A72="","",INDEX(P_Zone,F72))</f>
        <v>East</v>
      </c>
      <c r="I72" s="41" t="n">
        <f aca="false">IF(A72="","",IF(D72="Delivered",IF(B72&lt;=INDEX(P_Due,F72),1,0),0))</f>
        <v>1</v>
      </c>
    </row>
    <row r="73" customFormat="false" ht="15" hidden="false" customHeight="false" outlineLevel="0" collapsed="false">
      <c r="A73" s="37" t="n">
        <v>1000017</v>
      </c>
      <c r="B73" s="38" t="n">
        <v>46274</v>
      </c>
      <c r="C73" s="39" t="n">
        <v>1</v>
      </c>
      <c r="D73" s="39" t="s">
        <v>79</v>
      </c>
      <c r="E73" s="39" t="s">
        <v>32</v>
      </c>
      <c r="F73" s="41" t="n">
        <f aca="false">IF(A73="","",MATCH(A73,P_ID,1))</f>
        <v>17</v>
      </c>
      <c r="G73" s="41" t="str">
        <f aca="false">IF(A73="","",INDEX(P_Svc,F73))</f>
        <v>Standard</v>
      </c>
      <c r="H73" s="41" t="str">
        <f aca="false">IF(A73="","",INDEX(P_Zone,F73))</f>
        <v>East</v>
      </c>
      <c r="I73" s="41" t="n">
        <f aca="false">IF(A73="","",IF(D73="Delivered",IF(B73&lt;=INDEX(P_Due,F73),1,0),0))</f>
        <v>0</v>
      </c>
    </row>
    <row r="74" customFormat="false" ht="15" hidden="false" customHeight="false" outlineLevel="0" collapsed="false">
      <c r="A74" s="37" t="n">
        <v>1000018</v>
      </c>
      <c r="B74" s="38" t="n">
        <v>46274</v>
      </c>
      <c r="C74" s="39" t="n">
        <v>1</v>
      </c>
      <c r="D74" s="39" t="s">
        <v>26</v>
      </c>
      <c r="E74" s="39"/>
      <c r="F74" s="41" t="n">
        <f aca="false">IF(A74="","",MATCH(A74,P_ID,1))</f>
        <v>18</v>
      </c>
      <c r="G74" s="41" t="str">
        <f aca="false">IF(A74="","",INDEX(P_Svc,F74))</f>
        <v>Standard</v>
      </c>
      <c r="H74" s="41" t="str">
        <f aca="false">IF(A74="","",INDEX(P_Zone,F74))</f>
        <v>West</v>
      </c>
      <c r="I74" s="41" t="n">
        <f aca="false">IF(A74="","",IF(D74="Delivered",IF(B74&lt;=INDEX(P_Due,F74),1,0),0))</f>
        <v>1</v>
      </c>
    </row>
    <row r="75" customFormat="false" ht="15" hidden="false" customHeight="false" outlineLevel="0" collapsed="false">
      <c r="A75" s="37" t="n">
        <v>1000019</v>
      </c>
      <c r="B75" s="38" t="n">
        <v>46274</v>
      </c>
      <c r="C75" s="39" t="n">
        <v>1</v>
      </c>
      <c r="D75" s="39" t="s">
        <v>26</v>
      </c>
      <c r="E75" s="39"/>
      <c r="F75" s="41" t="n">
        <f aca="false">IF(A75="","",MATCH(A75,P_ID,1))</f>
        <v>19</v>
      </c>
      <c r="G75" s="41" t="str">
        <f aca="false">IF(A75="","",INDEX(P_Svc,F75))</f>
        <v>Standard</v>
      </c>
      <c r="H75" s="41" t="str">
        <f aca="false">IF(A75="","",INDEX(P_Zone,F75))</f>
        <v>Central</v>
      </c>
      <c r="I75" s="41" t="n">
        <f aca="false">IF(A75="","",IF(D75="Delivered",IF(B75&lt;=INDEX(P_Due,F75),1,0),0))</f>
        <v>1</v>
      </c>
    </row>
    <row r="76" customFormat="false" ht="15" hidden="false" customHeight="false" outlineLevel="0" collapsed="false">
      <c r="A76" s="37" t="n">
        <v>1000020</v>
      </c>
      <c r="B76" s="38" t="n">
        <v>46274</v>
      </c>
      <c r="C76" s="39" t="n">
        <v>0</v>
      </c>
      <c r="D76" s="39" t="s">
        <v>80</v>
      </c>
      <c r="E76" s="39" t="s">
        <v>40</v>
      </c>
      <c r="F76" s="41" t="n">
        <f aca="false">IF(A76="","",MATCH(A76,P_ID,1))</f>
        <v>20</v>
      </c>
      <c r="G76" s="41" t="str">
        <f aca="false">IF(A76="","",INDEX(P_Svc,F76))</f>
        <v>Standard</v>
      </c>
      <c r="H76" s="41" t="str">
        <f aca="false">IF(A76="","",INDEX(P_Zone,F76))</f>
        <v>Central</v>
      </c>
      <c r="I76" s="41" t="n">
        <f aca="false">IF(A76="","",IF(D76="Delivered",IF(B76&lt;=INDEX(P_Due,F76),1,0),0))</f>
        <v>0</v>
      </c>
    </row>
    <row r="77" customFormat="false" ht="15" hidden="false" customHeight="false" outlineLevel="0" collapsed="false">
      <c r="A77" s="37" t="n">
        <v>1000021</v>
      </c>
      <c r="B77" s="38" t="n">
        <v>46274</v>
      </c>
      <c r="C77" s="39" t="n">
        <v>1</v>
      </c>
      <c r="D77" s="39" t="s">
        <v>26</v>
      </c>
      <c r="E77" s="39"/>
      <c r="F77" s="41" t="n">
        <f aca="false">IF(A77="","",MATCH(A77,P_ID,1))</f>
        <v>21</v>
      </c>
      <c r="G77" s="41" t="str">
        <f aca="false">IF(A77="","",INDEX(P_Svc,F77))</f>
        <v>Standard</v>
      </c>
      <c r="H77" s="41" t="str">
        <f aca="false">IF(A77="","",INDEX(P_Zone,F77))</f>
        <v>Central</v>
      </c>
      <c r="I77" s="41" t="n">
        <f aca="false">IF(A77="","",IF(D77="Delivered",IF(B77&lt;=INDEX(P_Due,F77),1,0),0))</f>
        <v>1</v>
      </c>
    </row>
    <row r="78" customFormat="false" ht="15" hidden="false" customHeight="false" outlineLevel="0" collapsed="false">
      <c r="A78" s="37" t="n">
        <v>1000022</v>
      </c>
      <c r="B78" s="38" t="n">
        <v>46274</v>
      </c>
      <c r="C78" s="39" t="n">
        <v>1</v>
      </c>
      <c r="D78" s="39" t="s">
        <v>26</v>
      </c>
      <c r="E78" s="39"/>
      <c r="F78" s="41" t="n">
        <f aca="false">IF(A78="","",MATCH(A78,P_ID,1))</f>
        <v>22</v>
      </c>
      <c r="G78" s="41" t="str">
        <f aca="false">IF(A78="","",INDEX(P_Svc,F78))</f>
        <v>Standard</v>
      </c>
      <c r="H78" s="41" t="str">
        <f aca="false">IF(A78="","",INDEX(P_Zone,F78))</f>
        <v>East</v>
      </c>
      <c r="I78" s="41" t="n">
        <f aca="false">IF(A78="","",IF(D78="Delivered",IF(B78&lt;=INDEX(P_Due,F78),1,0),0))</f>
        <v>1</v>
      </c>
    </row>
    <row r="79" customFormat="false" ht="15" hidden="false" customHeight="false" outlineLevel="0" collapsed="false">
      <c r="A79" s="37" t="n">
        <v>1000023</v>
      </c>
      <c r="B79" s="38" t="n">
        <v>46274</v>
      </c>
      <c r="C79" s="39" t="n">
        <v>1</v>
      </c>
      <c r="D79" s="39" t="s">
        <v>26</v>
      </c>
      <c r="E79" s="39"/>
      <c r="F79" s="41" t="n">
        <f aca="false">IF(A79="","",MATCH(A79,P_ID,1))</f>
        <v>23</v>
      </c>
      <c r="G79" s="41" t="str">
        <f aca="false">IF(A79="","",INDEX(P_Svc,F79))</f>
        <v>Standard</v>
      </c>
      <c r="H79" s="41" t="str">
        <f aca="false">IF(A79="","",INDEX(P_Zone,F79))</f>
        <v>South</v>
      </c>
      <c r="I79" s="41" t="n">
        <f aca="false">IF(A79="","",IF(D79="Delivered",IF(B79&lt;=INDEX(P_Due,F79),1,0),0))</f>
        <v>1</v>
      </c>
    </row>
    <row r="80" customFormat="false" ht="15" hidden="false" customHeight="false" outlineLevel="0" collapsed="false">
      <c r="A80" s="37" t="n">
        <v>1000024</v>
      </c>
      <c r="B80" s="38" t="n">
        <v>46274</v>
      </c>
      <c r="C80" s="39" t="n">
        <v>1</v>
      </c>
      <c r="D80" s="39" t="s">
        <v>26</v>
      </c>
      <c r="E80" s="39"/>
      <c r="F80" s="41" t="n">
        <f aca="false">IF(A80="","",MATCH(A80,P_ID,1))</f>
        <v>24</v>
      </c>
      <c r="G80" s="41" t="str">
        <f aca="false">IF(A80="","",INDEX(P_Svc,F80))</f>
        <v>Economy</v>
      </c>
      <c r="H80" s="41" t="str">
        <f aca="false">IF(A80="","",INDEX(P_Zone,F80))</f>
        <v>West</v>
      </c>
      <c r="I80" s="41" t="n">
        <f aca="false">IF(A80="","",IF(D80="Delivered",IF(B80&lt;=INDEX(P_Due,F80),1,0),0))</f>
        <v>1</v>
      </c>
    </row>
    <row r="81" customFormat="false" ht="15" hidden="false" customHeight="false" outlineLevel="0" collapsed="false">
      <c r="A81" s="37" t="n">
        <v>1000027</v>
      </c>
      <c r="B81" s="38" t="n">
        <v>46274</v>
      </c>
      <c r="C81" s="39" t="n">
        <v>1</v>
      </c>
      <c r="D81" s="39" t="s">
        <v>26</v>
      </c>
      <c r="E81" s="39"/>
      <c r="F81" s="41" t="n">
        <f aca="false">IF(A81="","",MATCH(A81,P_ID,1))</f>
        <v>27</v>
      </c>
      <c r="G81" s="41" t="str">
        <f aca="false">IF(A81="","",INDEX(P_Svc,F81))</f>
        <v>Standard</v>
      </c>
      <c r="H81" s="41" t="str">
        <f aca="false">IF(A81="","",INDEX(P_Zone,F81))</f>
        <v>North</v>
      </c>
      <c r="I81" s="41" t="n">
        <f aca="false">IF(A81="","",IF(D81="Delivered",IF(B81&lt;=INDEX(P_Due,F81),1,0),0))</f>
        <v>1</v>
      </c>
    </row>
    <row r="82" customFormat="false" ht="15" hidden="false" customHeight="false" outlineLevel="0" collapsed="false">
      <c r="A82" s="37" t="n">
        <v>1000028</v>
      </c>
      <c r="B82" s="38" t="n">
        <v>46274</v>
      </c>
      <c r="C82" s="39" t="n">
        <v>1</v>
      </c>
      <c r="D82" s="39" t="s">
        <v>26</v>
      </c>
      <c r="E82" s="39"/>
      <c r="F82" s="41" t="n">
        <f aca="false">IF(A82="","",MATCH(A82,P_ID,1))</f>
        <v>28</v>
      </c>
      <c r="G82" s="41" t="str">
        <f aca="false">IF(A82="","",INDEX(P_Svc,F82))</f>
        <v>Standard</v>
      </c>
      <c r="H82" s="41" t="str">
        <f aca="false">IF(A82="","",INDEX(P_Zone,F82))</f>
        <v>Central</v>
      </c>
      <c r="I82" s="41" t="n">
        <f aca="false">IF(A82="","",IF(D82="Delivered",IF(B82&lt;=INDEX(P_Due,F82),1,0),0))</f>
        <v>1</v>
      </c>
    </row>
    <row r="83" customFormat="false" ht="15" hidden="false" customHeight="false" outlineLevel="0" collapsed="false">
      <c r="A83" s="37" t="n">
        <v>1000029</v>
      </c>
      <c r="B83" s="38" t="n">
        <v>46274</v>
      </c>
      <c r="C83" s="39" t="n">
        <v>1</v>
      </c>
      <c r="D83" s="39" t="s">
        <v>26</v>
      </c>
      <c r="E83" s="39"/>
      <c r="F83" s="41" t="n">
        <f aca="false">IF(A83="","",MATCH(A83,P_ID,1))</f>
        <v>29</v>
      </c>
      <c r="G83" s="41" t="str">
        <f aca="false">IF(A83="","",INDEX(P_Svc,F83))</f>
        <v>Standard</v>
      </c>
      <c r="H83" s="41" t="str">
        <f aca="false">IF(A83="","",INDEX(P_Zone,F83))</f>
        <v>South</v>
      </c>
      <c r="I83" s="41" t="n">
        <f aca="false">IF(A83="","",IF(D83="Delivered",IF(B83&lt;=INDEX(P_Due,F83),1,0),0))</f>
        <v>1</v>
      </c>
    </row>
    <row r="84" customFormat="false" ht="15" hidden="false" customHeight="false" outlineLevel="0" collapsed="false">
      <c r="A84" s="37" t="n">
        <v>1000030</v>
      </c>
      <c r="B84" s="38" t="n">
        <v>46274</v>
      </c>
      <c r="C84" s="39" t="n">
        <v>1</v>
      </c>
      <c r="D84" s="39" t="s">
        <v>26</v>
      </c>
      <c r="E84" s="39"/>
      <c r="F84" s="41" t="n">
        <f aca="false">IF(A84="","",MATCH(A84,P_ID,1))</f>
        <v>30</v>
      </c>
      <c r="G84" s="41" t="str">
        <f aca="false">IF(A84="","",INDEX(P_Svc,F84))</f>
        <v>Economy</v>
      </c>
      <c r="H84" s="41" t="str">
        <f aca="false">IF(A84="","",INDEX(P_Zone,F84))</f>
        <v>Central</v>
      </c>
      <c r="I84" s="41" t="n">
        <f aca="false">IF(A84="","",IF(D84="Delivered",IF(B84&lt;=INDEX(P_Due,F84),1,0),0))</f>
        <v>1</v>
      </c>
    </row>
    <row r="85" customFormat="false" ht="15" hidden="false" customHeight="false" outlineLevel="0" collapsed="false">
      <c r="A85" s="37" t="n">
        <v>1000031</v>
      </c>
      <c r="B85" s="38" t="n">
        <v>46274</v>
      </c>
      <c r="C85" s="39" t="n">
        <v>1</v>
      </c>
      <c r="D85" s="39" t="s">
        <v>26</v>
      </c>
      <c r="E85" s="39"/>
      <c r="F85" s="41" t="n">
        <f aca="false">IF(A85="","",MATCH(A85,P_ID,1))</f>
        <v>31</v>
      </c>
      <c r="G85" s="41" t="str">
        <f aca="false">IF(A85="","",INDEX(P_Svc,F85))</f>
        <v>Standard</v>
      </c>
      <c r="H85" s="41" t="str">
        <f aca="false">IF(A85="","",INDEX(P_Zone,F85))</f>
        <v>North</v>
      </c>
      <c r="I85" s="41" t="n">
        <f aca="false">IF(A85="","",IF(D85="Delivered",IF(B85&lt;=INDEX(P_Due,F85),1,0),0))</f>
        <v>1</v>
      </c>
    </row>
    <row r="86" customFormat="false" ht="15" hidden="false" customHeight="false" outlineLevel="0" collapsed="false">
      <c r="A86" s="37" t="n">
        <v>1000032</v>
      </c>
      <c r="B86" s="38" t="n">
        <v>46274</v>
      </c>
      <c r="C86" s="39" t="n">
        <v>1</v>
      </c>
      <c r="D86" s="39" t="s">
        <v>79</v>
      </c>
      <c r="E86" s="39" t="s">
        <v>32</v>
      </c>
      <c r="F86" s="41" t="n">
        <f aca="false">IF(A86="","",MATCH(A86,P_ID,1))</f>
        <v>32</v>
      </c>
      <c r="G86" s="41" t="str">
        <f aca="false">IF(A86="","",INDEX(P_Svc,F86))</f>
        <v>Economy</v>
      </c>
      <c r="H86" s="41" t="str">
        <f aca="false">IF(A86="","",INDEX(P_Zone,F86))</f>
        <v>North</v>
      </c>
      <c r="I86" s="41" t="n">
        <f aca="false">IF(A86="","",IF(D86="Delivered",IF(B86&lt;=INDEX(P_Due,F86),1,0),0))</f>
        <v>0</v>
      </c>
    </row>
    <row r="87" customFormat="false" ht="15" hidden="false" customHeight="false" outlineLevel="0" collapsed="false">
      <c r="A87" s="37" t="n">
        <v>1000033</v>
      </c>
      <c r="B87" s="38" t="n">
        <v>46274</v>
      </c>
      <c r="C87" s="39" t="n">
        <v>1</v>
      </c>
      <c r="D87" s="39" t="s">
        <v>26</v>
      </c>
      <c r="E87" s="39"/>
      <c r="F87" s="41" t="n">
        <f aca="false">IF(A87="","",MATCH(A87,P_ID,1))</f>
        <v>33</v>
      </c>
      <c r="G87" s="41" t="str">
        <f aca="false">IF(A87="","",INDEX(P_Svc,F87))</f>
        <v>Standard</v>
      </c>
      <c r="H87" s="41" t="str">
        <f aca="false">IF(A87="","",INDEX(P_Zone,F87))</f>
        <v>North</v>
      </c>
      <c r="I87" s="41" t="n">
        <f aca="false">IF(A87="","",IF(D87="Delivered",IF(B87&lt;=INDEX(P_Due,F87),1,0),0))</f>
        <v>1</v>
      </c>
    </row>
    <row r="88" customFormat="false" ht="15" hidden="false" customHeight="false" outlineLevel="0" collapsed="false">
      <c r="A88" s="37" t="n">
        <v>1000034</v>
      </c>
      <c r="B88" s="38" t="n">
        <v>46274</v>
      </c>
      <c r="C88" s="39" t="n">
        <v>1</v>
      </c>
      <c r="D88" s="39" t="s">
        <v>79</v>
      </c>
      <c r="E88" s="39" t="s">
        <v>32</v>
      </c>
      <c r="F88" s="41" t="n">
        <f aca="false">IF(A88="","",MATCH(A88,P_ID,1))</f>
        <v>34</v>
      </c>
      <c r="G88" s="41" t="str">
        <f aca="false">IF(A88="","",INDEX(P_Svc,F88))</f>
        <v>Economy</v>
      </c>
      <c r="H88" s="41" t="str">
        <f aca="false">IF(A88="","",INDEX(P_Zone,F88))</f>
        <v>West</v>
      </c>
      <c r="I88" s="41" t="n">
        <f aca="false">IF(A88="","",IF(D88="Delivered",IF(B88&lt;=INDEX(P_Due,F88),1,0),0))</f>
        <v>0</v>
      </c>
    </row>
    <row r="89" customFormat="false" ht="15" hidden="false" customHeight="false" outlineLevel="0" collapsed="false">
      <c r="A89" s="37" t="n">
        <v>1000035</v>
      </c>
      <c r="B89" s="38" t="n">
        <v>46274</v>
      </c>
      <c r="C89" s="39" t="n">
        <v>1</v>
      </c>
      <c r="D89" s="39" t="s">
        <v>26</v>
      </c>
      <c r="E89" s="39"/>
      <c r="F89" s="41" t="n">
        <f aca="false">IF(A89="","",MATCH(A89,P_ID,1))</f>
        <v>35</v>
      </c>
      <c r="G89" s="41" t="str">
        <f aca="false">IF(A89="","",INDEX(P_Svc,F89))</f>
        <v>Standard</v>
      </c>
      <c r="H89" s="41" t="str">
        <f aca="false">IF(A89="","",INDEX(P_Zone,F89))</f>
        <v>West</v>
      </c>
      <c r="I89" s="41" t="n">
        <f aca="false">IF(A89="","",IF(D89="Delivered",IF(B89&lt;=INDEX(P_Due,F89),1,0),0))</f>
        <v>1</v>
      </c>
    </row>
    <row r="90" customFormat="false" ht="15" hidden="false" customHeight="false" outlineLevel="0" collapsed="false">
      <c r="A90" s="37" t="n">
        <v>1000036</v>
      </c>
      <c r="B90" s="38" t="n">
        <v>46274</v>
      </c>
      <c r="C90" s="39" t="n">
        <v>1</v>
      </c>
      <c r="D90" s="39" t="s">
        <v>26</v>
      </c>
      <c r="E90" s="39"/>
      <c r="F90" s="41" t="n">
        <f aca="false">IF(A90="","",MATCH(A90,P_ID,1))</f>
        <v>36</v>
      </c>
      <c r="G90" s="41" t="str">
        <f aca="false">IF(A90="","",INDEX(P_Svc,F90))</f>
        <v>Standard</v>
      </c>
      <c r="H90" s="41" t="str">
        <f aca="false">IF(A90="","",INDEX(P_Zone,F90))</f>
        <v>South</v>
      </c>
      <c r="I90" s="41" t="n">
        <f aca="false">IF(A90="","",IF(D90="Delivered",IF(B90&lt;=INDEX(P_Due,F90),1,0),0))</f>
        <v>1</v>
      </c>
    </row>
    <row r="91" customFormat="false" ht="15" hidden="false" customHeight="false" outlineLevel="0" collapsed="false">
      <c r="A91" s="37" t="n">
        <v>1000037</v>
      </c>
      <c r="B91" s="38" t="n">
        <v>46274</v>
      </c>
      <c r="C91" s="39" t="n">
        <v>1</v>
      </c>
      <c r="D91" s="39" t="s">
        <v>79</v>
      </c>
      <c r="E91" s="39" t="s">
        <v>32</v>
      </c>
      <c r="F91" s="41" t="n">
        <f aca="false">IF(A91="","",MATCH(A91,P_ID,1))</f>
        <v>37</v>
      </c>
      <c r="G91" s="41" t="str">
        <f aca="false">IF(A91="","",INDEX(P_Svc,F91))</f>
        <v>Standard</v>
      </c>
      <c r="H91" s="41" t="str">
        <f aca="false">IF(A91="","",INDEX(P_Zone,F91))</f>
        <v>East</v>
      </c>
      <c r="I91" s="41" t="n">
        <f aca="false">IF(A91="","",IF(D91="Delivered",IF(B91&lt;=INDEX(P_Due,F91),1,0),0))</f>
        <v>0</v>
      </c>
    </row>
    <row r="92" customFormat="false" ht="15" hidden="false" customHeight="false" outlineLevel="0" collapsed="false">
      <c r="A92" s="37" t="n">
        <v>1000038</v>
      </c>
      <c r="B92" s="38" t="n">
        <v>46274</v>
      </c>
      <c r="C92" s="39" t="n">
        <v>1</v>
      </c>
      <c r="D92" s="39" t="s">
        <v>26</v>
      </c>
      <c r="E92" s="39"/>
      <c r="F92" s="41" t="n">
        <f aca="false">IF(A92="","",MATCH(A92,P_ID,1))</f>
        <v>38</v>
      </c>
      <c r="G92" s="41" t="str">
        <f aca="false">IF(A92="","",INDEX(P_Svc,F92))</f>
        <v>Standard</v>
      </c>
      <c r="H92" s="41" t="str">
        <f aca="false">IF(A92="","",INDEX(P_Zone,F92))</f>
        <v>South</v>
      </c>
      <c r="I92" s="41" t="n">
        <f aca="false">IF(A92="","",IF(D92="Delivered",IF(B92&lt;=INDEX(P_Due,F92),1,0),0))</f>
        <v>1</v>
      </c>
    </row>
    <row r="93" customFormat="false" ht="15" hidden="false" customHeight="false" outlineLevel="0" collapsed="false">
      <c r="A93" s="37" t="n">
        <v>1000039</v>
      </c>
      <c r="B93" s="38" t="n">
        <v>46274</v>
      </c>
      <c r="C93" s="39" t="n">
        <v>1</v>
      </c>
      <c r="D93" s="39" t="s">
        <v>26</v>
      </c>
      <c r="E93" s="39"/>
      <c r="F93" s="41" t="n">
        <f aca="false">IF(A93="","",MATCH(A93,P_ID,1))</f>
        <v>39</v>
      </c>
      <c r="G93" s="41" t="str">
        <f aca="false">IF(A93="","",INDEX(P_Svc,F93))</f>
        <v>Economy</v>
      </c>
      <c r="H93" s="41" t="str">
        <f aca="false">IF(A93="","",INDEX(P_Zone,F93))</f>
        <v>East</v>
      </c>
      <c r="I93" s="41" t="n">
        <f aca="false">IF(A93="","",IF(D93="Delivered",IF(B93&lt;=INDEX(P_Due,F93),1,0),0))</f>
        <v>1</v>
      </c>
    </row>
    <row r="94" customFormat="false" ht="15" hidden="false" customHeight="false" outlineLevel="0" collapsed="false">
      <c r="A94" s="37" t="n">
        <v>1000040</v>
      </c>
      <c r="B94" s="38" t="n">
        <v>46274</v>
      </c>
      <c r="C94" s="39" t="n">
        <v>1</v>
      </c>
      <c r="D94" s="39" t="s">
        <v>26</v>
      </c>
      <c r="E94" s="39"/>
      <c r="F94" s="41" t="n">
        <f aca="false">IF(A94="","",MATCH(A94,P_ID,1))</f>
        <v>40</v>
      </c>
      <c r="G94" s="41" t="str">
        <f aca="false">IF(A94="","",INDEX(P_Svc,F94))</f>
        <v>Standard</v>
      </c>
      <c r="H94" s="41" t="str">
        <f aca="false">IF(A94="","",INDEX(P_Zone,F94))</f>
        <v>South</v>
      </c>
      <c r="I94" s="41" t="n">
        <f aca="false">IF(A94="","",IF(D94="Delivered",IF(B94&lt;=INDEX(P_Due,F94),1,0),0))</f>
        <v>1</v>
      </c>
    </row>
    <row r="95" customFormat="false" ht="15" hidden="false" customHeight="false" outlineLevel="0" collapsed="false">
      <c r="A95" s="37" t="n">
        <v>1000042</v>
      </c>
      <c r="B95" s="38" t="n">
        <v>46274</v>
      </c>
      <c r="C95" s="39" t="n">
        <v>1</v>
      </c>
      <c r="D95" s="39" t="s">
        <v>26</v>
      </c>
      <c r="E95" s="39"/>
      <c r="F95" s="41" t="n">
        <f aca="false">IF(A95="","",MATCH(A95,P_ID,1))</f>
        <v>42</v>
      </c>
      <c r="G95" s="41" t="str">
        <f aca="false">IF(A95="","",INDEX(P_Svc,F95))</f>
        <v>Economy</v>
      </c>
      <c r="H95" s="41" t="str">
        <f aca="false">IF(A95="","",INDEX(P_Zone,F95))</f>
        <v>North</v>
      </c>
      <c r="I95" s="41" t="n">
        <f aca="false">IF(A95="","",IF(D95="Delivered",IF(B95&lt;=INDEX(P_Due,F95),1,0),0))</f>
        <v>1</v>
      </c>
    </row>
    <row r="96" customFormat="false" ht="15" hidden="false" customHeight="false" outlineLevel="0" collapsed="false">
      <c r="A96" s="37" t="n">
        <v>1000044</v>
      </c>
      <c r="B96" s="38" t="n">
        <v>46274</v>
      </c>
      <c r="C96" s="39" t="n">
        <v>1</v>
      </c>
      <c r="D96" s="39" t="s">
        <v>79</v>
      </c>
      <c r="E96" s="39" t="s">
        <v>34</v>
      </c>
      <c r="F96" s="41" t="n">
        <f aca="false">IF(A96="","",MATCH(A96,P_ID,1))</f>
        <v>44</v>
      </c>
      <c r="G96" s="41" t="str">
        <f aca="false">IF(A96="","",INDEX(P_Svc,F96))</f>
        <v>Standard</v>
      </c>
      <c r="H96" s="41" t="str">
        <f aca="false">IF(A96="","",INDEX(P_Zone,F96))</f>
        <v>Central</v>
      </c>
      <c r="I96" s="41" t="n">
        <f aca="false">IF(A96="","",IF(D96="Delivered",IF(B96&lt;=INDEX(P_Due,F96),1,0),0))</f>
        <v>0</v>
      </c>
    </row>
    <row r="97" customFormat="false" ht="15" hidden="false" customHeight="false" outlineLevel="0" collapsed="false">
      <c r="A97" s="37" t="n">
        <v>1000045</v>
      </c>
      <c r="B97" s="38" t="n">
        <v>46274</v>
      </c>
      <c r="C97" s="39" t="n">
        <v>1</v>
      </c>
      <c r="D97" s="39" t="s">
        <v>26</v>
      </c>
      <c r="E97" s="39"/>
      <c r="F97" s="41" t="n">
        <f aca="false">IF(A97="","",MATCH(A97,P_ID,1))</f>
        <v>45</v>
      </c>
      <c r="G97" s="41" t="str">
        <f aca="false">IF(A97="","",INDEX(P_Svc,F97))</f>
        <v>Standard</v>
      </c>
      <c r="H97" s="41" t="str">
        <f aca="false">IF(A97="","",INDEX(P_Zone,F97))</f>
        <v>Central</v>
      </c>
      <c r="I97" s="41" t="n">
        <f aca="false">IF(A97="","",IF(D97="Delivered",IF(B97&lt;=INDEX(P_Due,F97),1,0),0))</f>
        <v>1</v>
      </c>
    </row>
    <row r="98" customFormat="false" ht="15" hidden="false" customHeight="false" outlineLevel="0" collapsed="false">
      <c r="A98" s="37" t="n">
        <v>1000046</v>
      </c>
      <c r="B98" s="38" t="n">
        <v>46274</v>
      </c>
      <c r="C98" s="39" t="n">
        <v>1</v>
      </c>
      <c r="D98" s="39" t="s">
        <v>26</v>
      </c>
      <c r="E98" s="39"/>
      <c r="F98" s="41" t="n">
        <f aca="false">IF(A98="","",MATCH(A98,P_ID,1))</f>
        <v>46</v>
      </c>
      <c r="G98" s="41" t="str">
        <f aca="false">IF(A98="","",INDEX(P_Svc,F98))</f>
        <v>Standard</v>
      </c>
      <c r="H98" s="41" t="str">
        <f aca="false">IF(A98="","",INDEX(P_Zone,F98))</f>
        <v>North</v>
      </c>
      <c r="I98" s="41" t="n">
        <f aca="false">IF(A98="","",IF(D98="Delivered",IF(B98&lt;=INDEX(P_Due,F98),1,0),0))</f>
        <v>1</v>
      </c>
    </row>
    <row r="99" customFormat="false" ht="15" hidden="false" customHeight="false" outlineLevel="0" collapsed="false">
      <c r="A99" s="37" t="n">
        <v>1000047</v>
      </c>
      <c r="B99" s="38" t="n">
        <v>46274</v>
      </c>
      <c r="C99" s="39" t="n">
        <v>1</v>
      </c>
      <c r="D99" s="39" t="s">
        <v>26</v>
      </c>
      <c r="E99" s="39"/>
      <c r="F99" s="41" t="n">
        <f aca="false">IF(A99="","",MATCH(A99,P_ID,1))</f>
        <v>47</v>
      </c>
      <c r="G99" s="41" t="str">
        <f aca="false">IF(A99="","",INDEX(P_Svc,F99))</f>
        <v>Standard</v>
      </c>
      <c r="H99" s="41" t="str">
        <f aca="false">IF(A99="","",INDEX(P_Zone,F99))</f>
        <v>North</v>
      </c>
      <c r="I99" s="41" t="n">
        <f aca="false">IF(A99="","",IF(D99="Delivered",IF(B99&lt;=INDEX(P_Due,F99),1,0),0))</f>
        <v>1</v>
      </c>
    </row>
    <row r="100" customFormat="false" ht="15" hidden="false" customHeight="false" outlineLevel="0" collapsed="false">
      <c r="A100" s="37" t="n">
        <v>1000048</v>
      </c>
      <c r="B100" s="38" t="n">
        <v>46274</v>
      </c>
      <c r="C100" s="39" t="n">
        <v>1</v>
      </c>
      <c r="D100" s="39" t="s">
        <v>26</v>
      </c>
      <c r="E100" s="39"/>
      <c r="F100" s="41" t="n">
        <f aca="false">IF(A100="","",MATCH(A100,P_ID,1))</f>
        <v>48</v>
      </c>
      <c r="G100" s="41" t="str">
        <f aca="false">IF(A100="","",INDEX(P_Svc,F100))</f>
        <v>Standard</v>
      </c>
      <c r="H100" s="41" t="str">
        <f aca="false">IF(A100="","",INDEX(P_Zone,F100))</f>
        <v>Central</v>
      </c>
      <c r="I100" s="41" t="n">
        <f aca="false">IF(A100="","",IF(D100="Delivered",IF(B100&lt;=INDEX(P_Due,F100),1,0),0))</f>
        <v>1</v>
      </c>
    </row>
    <row r="101" customFormat="false" ht="15" hidden="false" customHeight="false" outlineLevel="0" collapsed="false">
      <c r="A101" s="37" t="n">
        <v>1000049</v>
      </c>
      <c r="B101" s="38" t="n">
        <v>46274</v>
      </c>
      <c r="C101" s="39" t="n">
        <v>1</v>
      </c>
      <c r="D101" s="39" t="s">
        <v>79</v>
      </c>
      <c r="E101" s="39" t="s">
        <v>32</v>
      </c>
      <c r="F101" s="41" t="n">
        <f aca="false">IF(A101="","",MATCH(A101,P_ID,1))</f>
        <v>49</v>
      </c>
      <c r="G101" s="41" t="str">
        <f aca="false">IF(A101="","",INDEX(P_Svc,F101))</f>
        <v>Standard</v>
      </c>
      <c r="H101" s="41" t="str">
        <f aca="false">IF(A101="","",INDEX(P_Zone,F101))</f>
        <v>South</v>
      </c>
      <c r="I101" s="41" t="n">
        <f aca="false">IF(A101="","",IF(D101="Delivered",IF(B101&lt;=INDEX(P_Due,F101),1,0),0))</f>
        <v>0</v>
      </c>
    </row>
    <row r="102" customFormat="false" ht="15" hidden="false" customHeight="false" outlineLevel="0" collapsed="false">
      <c r="A102" s="37" t="n">
        <v>1000050</v>
      </c>
      <c r="B102" s="38" t="n">
        <v>46274</v>
      </c>
      <c r="C102" s="39" t="n">
        <v>1</v>
      </c>
      <c r="D102" s="39" t="s">
        <v>26</v>
      </c>
      <c r="E102" s="39"/>
      <c r="F102" s="41" t="n">
        <f aca="false">IF(A102="","",MATCH(A102,P_ID,1))</f>
        <v>50</v>
      </c>
      <c r="G102" s="41" t="str">
        <f aca="false">IF(A102="","",INDEX(P_Svc,F102))</f>
        <v>Standard</v>
      </c>
      <c r="H102" s="41" t="str">
        <f aca="false">IF(A102="","",INDEX(P_Zone,F102))</f>
        <v>South</v>
      </c>
      <c r="I102" s="41" t="n">
        <f aca="false">IF(A102="","",IF(D102="Delivered",IF(B102&lt;=INDEX(P_Due,F102),1,0),0))</f>
        <v>1</v>
      </c>
    </row>
    <row r="103" customFormat="false" ht="15" hidden="false" customHeight="false" outlineLevel="0" collapsed="false">
      <c r="A103" s="37" t="n">
        <v>1000051</v>
      </c>
      <c r="B103" s="38" t="n">
        <v>46274</v>
      </c>
      <c r="C103" s="39" t="n">
        <v>1</v>
      </c>
      <c r="D103" s="39" t="s">
        <v>26</v>
      </c>
      <c r="E103" s="39"/>
      <c r="F103" s="41" t="n">
        <f aca="false">IF(A103="","",MATCH(A103,P_ID,1))</f>
        <v>51</v>
      </c>
      <c r="G103" s="41" t="str">
        <f aca="false">IF(A103="","",INDEX(P_Svc,F103))</f>
        <v>Standard</v>
      </c>
      <c r="H103" s="41" t="str">
        <f aca="false">IF(A103="","",INDEX(P_Zone,F103))</f>
        <v>Central</v>
      </c>
      <c r="I103" s="41" t="n">
        <f aca="false">IF(A103="","",IF(D103="Delivered",IF(B103&lt;=INDEX(P_Due,F103),1,0),0))</f>
        <v>1</v>
      </c>
    </row>
    <row r="104" customFormat="false" ht="15" hidden="false" customHeight="false" outlineLevel="0" collapsed="false">
      <c r="A104" s="37" t="n">
        <v>1000052</v>
      </c>
      <c r="B104" s="38" t="n">
        <v>46274</v>
      </c>
      <c r="C104" s="39" t="n">
        <v>1</v>
      </c>
      <c r="D104" s="39" t="s">
        <v>26</v>
      </c>
      <c r="E104" s="39"/>
      <c r="F104" s="41" t="n">
        <f aca="false">IF(A104="","",MATCH(A104,P_ID,1))</f>
        <v>52</v>
      </c>
      <c r="G104" s="41" t="str">
        <f aca="false">IF(A104="","",INDEX(P_Svc,F104))</f>
        <v>Standard</v>
      </c>
      <c r="H104" s="41" t="str">
        <f aca="false">IF(A104="","",INDEX(P_Zone,F104))</f>
        <v>East</v>
      </c>
      <c r="I104" s="41" t="n">
        <f aca="false">IF(A104="","",IF(D104="Delivered",IF(B104&lt;=INDEX(P_Due,F104),1,0),0))</f>
        <v>1</v>
      </c>
    </row>
    <row r="105" customFormat="false" ht="15" hidden="false" customHeight="false" outlineLevel="0" collapsed="false">
      <c r="A105" s="37" t="n">
        <v>1000053</v>
      </c>
      <c r="B105" s="38" t="n">
        <v>46274</v>
      </c>
      <c r="C105" s="39" t="n">
        <v>1</v>
      </c>
      <c r="D105" s="39" t="s">
        <v>26</v>
      </c>
      <c r="E105" s="39"/>
      <c r="F105" s="41" t="n">
        <f aca="false">IF(A105="","",MATCH(A105,P_ID,1))</f>
        <v>53</v>
      </c>
      <c r="G105" s="41" t="str">
        <f aca="false">IF(A105="","",INDEX(P_Svc,F105))</f>
        <v>Standard</v>
      </c>
      <c r="H105" s="41" t="str">
        <f aca="false">IF(A105="","",INDEX(P_Zone,F105))</f>
        <v>North</v>
      </c>
      <c r="I105" s="41" t="n">
        <f aca="false">IF(A105="","",IF(D105="Delivered",IF(B105&lt;=INDEX(P_Due,F105),1,0),0))</f>
        <v>1</v>
      </c>
    </row>
    <row r="106" customFormat="false" ht="15" hidden="false" customHeight="false" outlineLevel="0" collapsed="false">
      <c r="A106" s="37" t="n">
        <v>1000057</v>
      </c>
      <c r="B106" s="38" t="n">
        <v>46274</v>
      </c>
      <c r="C106" s="39" t="n">
        <v>1</v>
      </c>
      <c r="D106" s="39" t="s">
        <v>26</v>
      </c>
      <c r="E106" s="39"/>
      <c r="F106" s="41" t="n">
        <f aca="false">IF(A106="","",MATCH(A106,P_ID,1))</f>
        <v>57</v>
      </c>
      <c r="G106" s="41" t="str">
        <f aca="false">IF(A106="","",INDEX(P_Svc,F106))</f>
        <v>Standard</v>
      </c>
      <c r="H106" s="41" t="str">
        <f aca="false">IF(A106="","",INDEX(P_Zone,F106))</f>
        <v>West</v>
      </c>
      <c r="I106" s="41" t="n">
        <f aca="false">IF(A106="","",IF(D106="Delivered",IF(B106&lt;=INDEX(P_Due,F106),1,0),0))</f>
        <v>1</v>
      </c>
    </row>
    <row r="107" customFormat="false" ht="15" hidden="false" customHeight="false" outlineLevel="0" collapsed="false">
      <c r="A107" s="37" t="n">
        <v>1000058</v>
      </c>
      <c r="B107" s="38" t="n">
        <v>46274</v>
      </c>
      <c r="C107" s="39" t="n">
        <v>1</v>
      </c>
      <c r="D107" s="39" t="s">
        <v>26</v>
      </c>
      <c r="E107" s="39"/>
      <c r="F107" s="41" t="n">
        <f aca="false">IF(A107="","",MATCH(A107,P_ID,1))</f>
        <v>58</v>
      </c>
      <c r="G107" s="41" t="str">
        <f aca="false">IF(A107="","",INDEX(P_Svc,F107))</f>
        <v>Express</v>
      </c>
      <c r="H107" s="41" t="str">
        <f aca="false">IF(A107="","",INDEX(P_Zone,F107))</f>
        <v>East</v>
      </c>
      <c r="I107" s="41" t="n">
        <f aca="false">IF(A107="","",IF(D107="Delivered",IF(B107&lt;=INDEX(P_Due,F107),1,0),0))</f>
        <v>1</v>
      </c>
    </row>
    <row r="108" customFormat="false" ht="15" hidden="false" customHeight="false" outlineLevel="0" collapsed="false">
      <c r="A108" s="37" t="n">
        <v>1000060</v>
      </c>
      <c r="B108" s="38" t="n">
        <v>46274</v>
      </c>
      <c r="C108" s="39" t="n">
        <v>1</v>
      </c>
      <c r="D108" s="39" t="s">
        <v>26</v>
      </c>
      <c r="E108" s="39"/>
      <c r="F108" s="41" t="n">
        <f aca="false">IF(A108="","",MATCH(A108,P_ID,1))</f>
        <v>60</v>
      </c>
      <c r="G108" s="41" t="str">
        <f aca="false">IF(A108="","",INDEX(P_Svc,F108))</f>
        <v>Economy</v>
      </c>
      <c r="H108" s="41" t="str">
        <f aca="false">IF(A108="","",INDEX(P_Zone,F108))</f>
        <v>Central</v>
      </c>
      <c r="I108" s="41" t="n">
        <f aca="false">IF(A108="","",IF(D108="Delivered",IF(B108&lt;=INDEX(P_Due,F108),1,0),0))</f>
        <v>1</v>
      </c>
    </row>
    <row r="109" customFormat="false" ht="15" hidden="false" customHeight="false" outlineLevel="0" collapsed="false">
      <c r="A109" s="37" t="n">
        <v>1000061</v>
      </c>
      <c r="B109" s="38" t="n">
        <v>46274</v>
      </c>
      <c r="C109" s="39" t="n">
        <v>1</v>
      </c>
      <c r="D109" s="39" t="s">
        <v>26</v>
      </c>
      <c r="E109" s="39"/>
      <c r="F109" s="41" t="n">
        <f aca="false">IF(A109="","",MATCH(A109,P_ID,1))</f>
        <v>61</v>
      </c>
      <c r="G109" s="41" t="str">
        <f aca="false">IF(A109="","",INDEX(P_Svc,F109))</f>
        <v>Standard</v>
      </c>
      <c r="H109" s="41" t="str">
        <f aca="false">IF(A109="","",INDEX(P_Zone,F109))</f>
        <v>North</v>
      </c>
      <c r="I109" s="41" t="n">
        <f aca="false">IF(A109="","",IF(D109="Delivered",IF(B109&lt;=INDEX(P_Due,F109),1,0),0))</f>
        <v>1</v>
      </c>
    </row>
    <row r="110" customFormat="false" ht="15" hidden="false" customHeight="false" outlineLevel="0" collapsed="false">
      <c r="A110" s="37" t="n">
        <v>1000062</v>
      </c>
      <c r="B110" s="38" t="n">
        <v>46274</v>
      </c>
      <c r="C110" s="39" t="n">
        <v>1</v>
      </c>
      <c r="D110" s="39" t="s">
        <v>26</v>
      </c>
      <c r="E110" s="39"/>
      <c r="F110" s="41" t="n">
        <f aca="false">IF(A110="","",MATCH(A110,P_ID,1))</f>
        <v>62</v>
      </c>
      <c r="G110" s="41" t="str">
        <f aca="false">IF(A110="","",INDEX(P_Svc,F110))</f>
        <v>Express</v>
      </c>
      <c r="H110" s="41" t="str">
        <f aca="false">IF(A110="","",INDEX(P_Zone,F110))</f>
        <v>Central</v>
      </c>
      <c r="I110" s="41" t="n">
        <f aca="false">IF(A110="","",IF(D110="Delivered",IF(B110&lt;=INDEX(P_Due,F110),1,0),0))</f>
        <v>1</v>
      </c>
    </row>
    <row r="111" customFormat="false" ht="15" hidden="false" customHeight="false" outlineLevel="0" collapsed="false">
      <c r="A111" s="37" t="n">
        <v>1000064</v>
      </c>
      <c r="B111" s="38" t="n">
        <v>46274</v>
      </c>
      <c r="C111" s="39" t="n">
        <v>1</v>
      </c>
      <c r="D111" s="39" t="s">
        <v>26</v>
      </c>
      <c r="E111" s="39"/>
      <c r="F111" s="41" t="n">
        <f aca="false">IF(A111="","",MATCH(A111,P_ID,1))</f>
        <v>64</v>
      </c>
      <c r="G111" s="41" t="str">
        <f aca="false">IF(A111="","",INDEX(P_Svc,F111))</f>
        <v>Economy</v>
      </c>
      <c r="H111" s="41" t="str">
        <f aca="false">IF(A111="","",INDEX(P_Zone,F111))</f>
        <v>North</v>
      </c>
      <c r="I111" s="41" t="n">
        <f aca="false">IF(A111="","",IF(D111="Delivered",IF(B111&lt;=INDEX(P_Due,F111),1,0),0))</f>
        <v>1</v>
      </c>
    </row>
    <row r="112" customFormat="false" ht="15" hidden="false" customHeight="false" outlineLevel="0" collapsed="false">
      <c r="A112" s="37" t="n">
        <v>1000065</v>
      </c>
      <c r="B112" s="38" t="n">
        <v>46274</v>
      </c>
      <c r="C112" s="39" t="n">
        <v>1</v>
      </c>
      <c r="D112" s="39" t="s">
        <v>26</v>
      </c>
      <c r="E112" s="39"/>
      <c r="F112" s="41" t="n">
        <f aca="false">IF(A112="","",MATCH(A112,P_ID,1))</f>
        <v>65</v>
      </c>
      <c r="G112" s="41" t="str">
        <f aca="false">IF(A112="","",INDEX(P_Svc,F112))</f>
        <v>Standard</v>
      </c>
      <c r="H112" s="41" t="str">
        <f aca="false">IF(A112="","",INDEX(P_Zone,F112))</f>
        <v>North</v>
      </c>
      <c r="I112" s="41" t="n">
        <f aca="false">IF(A112="","",IF(D112="Delivered",IF(B112&lt;=INDEX(P_Due,F112),1,0),0))</f>
        <v>1</v>
      </c>
    </row>
    <row r="113" customFormat="false" ht="15" hidden="false" customHeight="false" outlineLevel="0" collapsed="false">
      <c r="A113" s="37" t="n">
        <v>1000066</v>
      </c>
      <c r="B113" s="38" t="n">
        <v>46274</v>
      </c>
      <c r="C113" s="39" t="n">
        <v>1</v>
      </c>
      <c r="D113" s="39" t="s">
        <v>26</v>
      </c>
      <c r="E113" s="39"/>
      <c r="F113" s="41" t="n">
        <f aca="false">IF(A113="","",MATCH(A113,P_ID,1))</f>
        <v>66</v>
      </c>
      <c r="G113" s="41" t="str">
        <f aca="false">IF(A113="","",INDEX(P_Svc,F113))</f>
        <v>Standard</v>
      </c>
      <c r="H113" s="41" t="str">
        <f aca="false">IF(A113="","",INDEX(P_Zone,F113))</f>
        <v>East</v>
      </c>
      <c r="I113" s="41" t="n">
        <f aca="false">IF(A113="","",IF(D113="Delivered",IF(B113&lt;=INDEX(P_Due,F113),1,0),0))</f>
        <v>1</v>
      </c>
    </row>
    <row r="114" customFormat="false" ht="15" hidden="false" customHeight="false" outlineLevel="0" collapsed="false">
      <c r="A114" s="37" t="n">
        <v>1000067</v>
      </c>
      <c r="B114" s="38" t="n">
        <v>46274</v>
      </c>
      <c r="C114" s="39" t="n">
        <v>1</v>
      </c>
      <c r="D114" s="39" t="s">
        <v>26</v>
      </c>
      <c r="E114" s="39"/>
      <c r="F114" s="41" t="n">
        <f aca="false">IF(A114="","",MATCH(A114,P_ID,1))</f>
        <v>67</v>
      </c>
      <c r="G114" s="41" t="str">
        <f aca="false">IF(A114="","",INDEX(P_Svc,F114))</f>
        <v>Standard</v>
      </c>
      <c r="H114" s="41" t="str">
        <f aca="false">IF(A114="","",INDEX(P_Zone,F114))</f>
        <v>West</v>
      </c>
      <c r="I114" s="41" t="n">
        <f aca="false">IF(A114="","",IF(D114="Delivered",IF(B114&lt;=INDEX(P_Due,F114),1,0),0))</f>
        <v>1</v>
      </c>
    </row>
    <row r="115" customFormat="false" ht="15" hidden="false" customHeight="false" outlineLevel="0" collapsed="false">
      <c r="A115" s="37" t="n">
        <v>1000068</v>
      </c>
      <c r="B115" s="38" t="n">
        <v>46274</v>
      </c>
      <c r="C115" s="39" t="n">
        <v>1</v>
      </c>
      <c r="D115" s="39" t="s">
        <v>26</v>
      </c>
      <c r="E115" s="39"/>
      <c r="F115" s="41" t="n">
        <f aca="false">IF(A115="","",MATCH(A115,P_ID,1))</f>
        <v>68</v>
      </c>
      <c r="G115" s="41" t="str">
        <f aca="false">IF(A115="","",INDEX(P_Svc,F115))</f>
        <v>Economy</v>
      </c>
      <c r="H115" s="41" t="str">
        <f aca="false">IF(A115="","",INDEX(P_Zone,F115))</f>
        <v>Central</v>
      </c>
      <c r="I115" s="41" t="n">
        <f aca="false">IF(A115="","",IF(D115="Delivered",IF(B115&lt;=INDEX(P_Due,F115),1,0),0))</f>
        <v>1</v>
      </c>
    </row>
    <row r="116" customFormat="false" ht="15" hidden="false" customHeight="false" outlineLevel="0" collapsed="false">
      <c r="A116" s="37" t="n">
        <v>1000069</v>
      </c>
      <c r="B116" s="38" t="n">
        <v>46274</v>
      </c>
      <c r="C116" s="39" t="n">
        <v>1</v>
      </c>
      <c r="D116" s="39" t="s">
        <v>26</v>
      </c>
      <c r="E116" s="39"/>
      <c r="F116" s="41" t="n">
        <f aca="false">IF(A116="","",MATCH(A116,P_ID,1))</f>
        <v>69</v>
      </c>
      <c r="G116" s="41" t="str">
        <f aca="false">IF(A116="","",INDEX(P_Svc,F116))</f>
        <v>Standard</v>
      </c>
      <c r="H116" s="41" t="str">
        <f aca="false">IF(A116="","",INDEX(P_Zone,F116))</f>
        <v>East</v>
      </c>
      <c r="I116" s="41" t="n">
        <f aca="false">IF(A116="","",IF(D116="Delivered",IF(B116&lt;=INDEX(P_Due,F116),1,0),0))</f>
        <v>1</v>
      </c>
    </row>
    <row r="117" customFormat="false" ht="15" hidden="false" customHeight="false" outlineLevel="0" collapsed="false">
      <c r="A117" s="37" t="n">
        <v>1000070</v>
      </c>
      <c r="B117" s="38" t="n">
        <v>46274</v>
      </c>
      <c r="C117" s="39" t="n">
        <v>1</v>
      </c>
      <c r="D117" s="39" t="s">
        <v>26</v>
      </c>
      <c r="E117" s="39"/>
      <c r="F117" s="41" t="n">
        <f aca="false">IF(A117="","",MATCH(A117,P_ID,1))</f>
        <v>70</v>
      </c>
      <c r="G117" s="41" t="str">
        <f aca="false">IF(A117="","",INDEX(P_Svc,F117))</f>
        <v>Economy</v>
      </c>
      <c r="H117" s="41" t="str">
        <f aca="false">IF(A117="","",INDEX(P_Zone,F117))</f>
        <v>East</v>
      </c>
      <c r="I117" s="41" t="n">
        <f aca="false">IF(A117="","",IF(D117="Delivered",IF(B117&lt;=INDEX(P_Due,F117),1,0),0))</f>
        <v>1</v>
      </c>
    </row>
    <row r="118" customFormat="false" ht="15" hidden="false" customHeight="false" outlineLevel="0" collapsed="false">
      <c r="A118" s="37" t="n">
        <v>1000071</v>
      </c>
      <c r="B118" s="38" t="n">
        <v>46274</v>
      </c>
      <c r="C118" s="39" t="n">
        <v>1</v>
      </c>
      <c r="D118" s="39" t="s">
        <v>26</v>
      </c>
      <c r="E118" s="39"/>
      <c r="F118" s="41" t="n">
        <f aca="false">IF(A118="","",MATCH(A118,P_ID,1))</f>
        <v>71</v>
      </c>
      <c r="G118" s="41" t="str">
        <f aca="false">IF(A118="","",INDEX(P_Svc,F118))</f>
        <v>Standard</v>
      </c>
      <c r="H118" s="41" t="str">
        <f aca="false">IF(A118="","",INDEX(P_Zone,F118))</f>
        <v>West</v>
      </c>
      <c r="I118" s="41" t="n">
        <f aca="false">IF(A118="","",IF(D118="Delivered",IF(B118&lt;=INDEX(P_Due,F118),1,0),0))</f>
        <v>1</v>
      </c>
    </row>
    <row r="119" customFormat="false" ht="15" hidden="false" customHeight="false" outlineLevel="0" collapsed="false">
      <c r="A119" s="37" t="n">
        <v>1000072</v>
      </c>
      <c r="B119" s="38" t="n">
        <v>46274</v>
      </c>
      <c r="C119" s="39" t="n">
        <v>1</v>
      </c>
      <c r="D119" s="39" t="s">
        <v>26</v>
      </c>
      <c r="E119" s="39"/>
      <c r="F119" s="41" t="n">
        <f aca="false">IF(A119="","",MATCH(A119,P_ID,1))</f>
        <v>72</v>
      </c>
      <c r="G119" s="41" t="str">
        <f aca="false">IF(A119="","",INDEX(P_Svc,F119))</f>
        <v>Economy</v>
      </c>
      <c r="H119" s="41" t="str">
        <f aca="false">IF(A119="","",INDEX(P_Zone,F119))</f>
        <v>West</v>
      </c>
      <c r="I119" s="41" t="n">
        <f aca="false">IF(A119="","",IF(D119="Delivered",IF(B119&lt;=INDEX(P_Due,F119),1,0),0))</f>
        <v>1</v>
      </c>
    </row>
    <row r="120" customFormat="false" ht="15" hidden="false" customHeight="false" outlineLevel="0" collapsed="false">
      <c r="A120" s="37" t="n">
        <v>1000073</v>
      </c>
      <c r="B120" s="38" t="n">
        <v>46274</v>
      </c>
      <c r="C120" s="39" t="n">
        <v>1</v>
      </c>
      <c r="D120" s="39" t="s">
        <v>26</v>
      </c>
      <c r="E120" s="39"/>
      <c r="F120" s="41" t="n">
        <f aca="false">IF(A120="","",MATCH(A120,P_ID,1))</f>
        <v>73</v>
      </c>
      <c r="G120" s="41" t="str">
        <f aca="false">IF(A120="","",INDEX(P_Svc,F120))</f>
        <v>Economy</v>
      </c>
      <c r="H120" s="41" t="str">
        <f aca="false">IF(A120="","",INDEX(P_Zone,F120))</f>
        <v>North</v>
      </c>
      <c r="I120" s="41" t="n">
        <f aca="false">IF(A120="","",IF(D120="Delivered",IF(B120&lt;=INDEX(P_Due,F120),1,0),0))</f>
        <v>1</v>
      </c>
    </row>
    <row r="121" customFormat="false" ht="15" hidden="false" customHeight="false" outlineLevel="0" collapsed="false">
      <c r="A121" s="37" t="n">
        <v>1000074</v>
      </c>
      <c r="B121" s="38" t="n">
        <v>46274</v>
      </c>
      <c r="C121" s="39" t="n">
        <v>1</v>
      </c>
      <c r="D121" s="39" t="s">
        <v>26</v>
      </c>
      <c r="E121" s="39"/>
      <c r="F121" s="41" t="n">
        <f aca="false">IF(A121="","",MATCH(A121,P_ID,1))</f>
        <v>74</v>
      </c>
      <c r="G121" s="41" t="str">
        <f aca="false">IF(A121="","",INDEX(P_Svc,F121))</f>
        <v>Standard</v>
      </c>
      <c r="H121" s="41" t="str">
        <f aca="false">IF(A121="","",INDEX(P_Zone,F121))</f>
        <v>East</v>
      </c>
      <c r="I121" s="41" t="n">
        <f aca="false">IF(A121="","",IF(D121="Delivered",IF(B121&lt;=INDEX(P_Due,F121),1,0),0))</f>
        <v>1</v>
      </c>
    </row>
    <row r="122" customFormat="false" ht="15" hidden="false" customHeight="false" outlineLevel="0" collapsed="false">
      <c r="A122" s="37" t="n">
        <v>1000075</v>
      </c>
      <c r="B122" s="38" t="n">
        <v>46274</v>
      </c>
      <c r="C122" s="39" t="n">
        <v>1</v>
      </c>
      <c r="D122" s="39" t="s">
        <v>79</v>
      </c>
      <c r="E122" s="39" t="s">
        <v>32</v>
      </c>
      <c r="F122" s="41" t="n">
        <f aca="false">IF(A122="","",MATCH(A122,P_ID,1))</f>
        <v>75</v>
      </c>
      <c r="G122" s="41" t="str">
        <f aca="false">IF(A122="","",INDEX(P_Svc,F122))</f>
        <v>Standard</v>
      </c>
      <c r="H122" s="41" t="str">
        <f aca="false">IF(A122="","",INDEX(P_Zone,F122))</f>
        <v>East</v>
      </c>
      <c r="I122" s="41" t="n">
        <f aca="false">IF(A122="","",IF(D122="Delivered",IF(B122&lt;=INDEX(P_Due,F122),1,0),0))</f>
        <v>0</v>
      </c>
    </row>
    <row r="123" customFormat="false" ht="15" hidden="false" customHeight="false" outlineLevel="0" collapsed="false">
      <c r="A123" s="37" t="n">
        <v>1000076</v>
      </c>
      <c r="B123" s="38" t="n">
        <v>46274</v>
      </c>
      <c r="C123" s="39" t="n">
        <v>1</v>
      </c>
      <c r="D123" s="39" t="s">
        <v>26</v>
      </c>
      <c r="E123" s="39"/>
      <c r="F123" s="41" t="n">
        <f aca="false">IF(A123="","",MATCH(A123,P_ID,1))</f>
        <v>76</v>
      </c>
      <c r="G123" s="41" t="str">
        <f aca="false">IF(A123="","",INDEX(P_Svc,F123))</f>
        <v>Standard</v>
      </c>
      <c r="H123" s="41" t="str">
        <f aca="false">IF(A123="","",INDEX(P_Zone,F123))</f>
        <v>North</v>
      </c>
      <c r="I123" s="41" t="n">
        <f aca="false">IF(A123="","",IF(D123="Delivered",IF(B123&lt;=INDEX(P_Due,F123),1,0),0))</f>
        <v>1</v>
      </c>
    </row>
    <row r="124" customFormat="false" ht="15" hidden="false" customHeight="false" outlineLevel="0" collapsed="false">
      <c r="A124" s="37" t="n">
        <v>1000077</v>
      </c>
      <c r="B124" s="38" t="n">
        <v>46274</v>
      </c>
      <c r="C124" s="39" t="n">
        <v>1</v>
      </c>
      <c r="D124" s="39" t="s">
        <v>26</v>
      </c>
      <c r="E124" s="39"/>
      <c r="F124" s="41" t="n">
        <f aca="false">IF(A124="","",MATCH(A124,P_ID,1))</f>
        <v>77</v>
      </c>
      <c r="G124" s="41" t="str">
        <f aca="false">IF(A124="","",INDEX(P_Svc,F124))</f>
        <v>Standard</v>
      </c>
      <c r="H124" s="41" t="str">
        <f aca="false">IF(A124="","",INDEX(P_Zone,F124))</f>
        <v>West</v>
      </c>
      <c r="I124" s="41" t="n">
        <f aca="false">IF(A124="","",IF(D124="Delivered",IF(B124&lt;=INDEX(P_Due,F124),1,0),0))</f>
        <v>1</v>
      </c>
    </row>
    <row r="125" customFormat="false" ht="15" hidden="false" customHeight="false" outlineLevel="0" collapsed="false">
      <c r="A125" s="37" t="n">
        <v>1000078</v>
      </c>
      <c r="B125" s="38" t="n">
        <v>46274</v>
      </c>
      <c r="C125" s="39" t="n">
        <v>1</v>
      </c>
      <c r="D125" s="39" t="s">
        <v>26</v>
      </c>
      <c r="E125" s="39"/>
      <c r="F125" s="41" t="n">
        <f aca="false">IF(A125="","",MATCH(A125,P_ID,1))</f>
        <v>78</v>
      </c>
      <c r="G125" s="41" t="str">
        <f aca="false">IF(A125="","",INDEX(P_Svc,F125))</f>
        <v>Standard</v>
      </c>
      <c r="H125" s="41" t="str">
        <f aca="false">IF(A125="","",INDEX(P_Zone,F125))</f>
        <v>South</v>
      </c>
      <c r="I125" s="41" t="n">
        <f aca="false">IF(A125="","",IF(D125="Delivered",IF(B125&lt;=INDEX(P_Due,F125),1,0),0))</f>
        <v>1</v>
      </c>
    </row>
    <row r="126" customFormat="false" ht="15" hidden="false" customHeight="false" outlineLevel="0" collapsed="false">
      <c r="A126" s="37" t="n">
        <v>1000079</v>
      </c>
      <c r="B126" s="38" t="n">
        <v>46274</v>
      </c>
      <c r="C126" s="39" t="n">
        <v>1</v>
      </c>
      <c r="D126" s="39" t="s">
        <v>26</v>
      </c>
      <c r="E126" s="39"/>
      <c r="F126" s="41" t="n">
        <f aca="false">IF(A126="","",MATCH(A126,P_ID,1))</f>
        <v>79</v>
      </c>
      <c r="G126" s="41" t="str">
        <f aca="false">IF(A126="","",INDEX(P_Svc,F126))</f>
        <v>Standard</v>
      </c>
      <c r="H126" s="41" t="str">
        <f aca="false">IF(A126="","",INDEX(P_Zone,F126))</f>
        <v>Central</v>
      </c>
      <c r="I126" s="41" t="n">
        <f aca="false">IF(A126="","",IF(D126="Delivered",IF(B126&lt;=INDEX(P_Due,F126),1,0),0))</f>
        <v>1</v>
      </c>
    </row>
    <row r="127" customFormat="false" ht="15" hidden="false" customHeight="false" outlineLevel="0" collapsed="false">
      <c r="A127" s="37" t="n">
        <v>1000080</v>
      </c>
      <c r="B127" s="38" t="n">
        <v>46274</v>
      </c>
      <c r="C127" s="39" t="n">
        <v>1</v>
      </c>
      <c r="D127" s="39" t="s">
        <v>79</v>
      </c>
      <c r="E127" s="39" t="s">
        <v>32</v>
      </c>
      <c r="F127" s="41" t="n">
        <f aca="false">IF(A127="","",MATCH(A127,P_ID,1))</f>
        <v>80</v>
      </c>
      <c r="G127" s="41" t="str">
        <f aca="false">IF(A127="","",INDEX(P_Svc,F127))</f>
        <v>Economy</v>
      </c>
      <c r="H127" s="41" t="str">
        <f aca="false">IF(A127="","",INDEX(P_Zone,F127))</f>
        <v>South</v>
      </c>
      <c r="I127" s="41" t="n">
        <f aca="false">IF(A127="","",IF(D127="Delivered",IF(B127&lt;=INDEX(P_Due,F127),1,0),0))</f>
        <v>0</v>
      </c>
    </row>
    <row r="128" customFormat="false" ht="15" hidden="false" customHeight="false" outlineLevel="0" collapsed="false">
      <c r="A128" s="37" t="n">
        <v>1000081</v>
      </c>
      <c r="B128" s="38" t="n">
        <v>46274</v>
      </c>
      <c r="C128" s="39" t="n">
        <v>1</v>
      </c>
      <c r="D128" s="39" t="s">
        <v>26</v>
      </c>
      <c r="E128" s="39"/>
      <c r="F128" s="41" t="n">
        <f aca="false">IF(A128="","",MATCH(A128,P_ID,1))</f>
        <v>81</v>
      </c>
      <c r="G128" s="41" t="str">
        <f aca="false">IF(A128="","",INDEX(P_Svc,F128))</f>
        <v>Economy</v>
      </c>
      <c r="H128" s="41" t="str">
        <f aca="false">IF(A128="","",INDEX(P_Zone,F128))</f>
        <v>South</v>
      </c>
      <c r="I128" s="41" t="n">
        <f aca="false">IF(A128="","",IF(D128="Delivered",IF(B128&lt;=INDEX(P_Due,F128),1,0),0))</f>
        <v>1</v>
      </c>
    </row>
    <row r="129" customFormat="false" ht="15" hidden="false" customHeight="false" outlineLevel="0" collapsed="false">
      <c r="A129" s="37" t="n">
        <v>1000083</v>
      </c>
      <c r="B129" s="38" t="n">
        <v>46274</v>
      </c>
      <c r="C129" s="39" t="n">
        <v>1</v>
      </c>
      <c r="D129" s="39" t="s">
        <v>26</v>
      </c>
      <c r="E129" s="39"/>
      <c r="F129" s="41" t="n">
        <f aca="false">IF(A129="","",MATCH(A129,P_ID,1))</f>
        <v>83</v>
      </c>
      <c r="G129" s="41" t="str">
        <f aca="false">IF(A129="","",INDEX(P_Svc,F129))</f>
        <v>Standard</v>
      </c>
      <c r="H129" s="41" t="str">
        <f aca="false">IF(A129="","",INDEX(P_Zone,F129))</f>
        <v>West</v>
      </c>
      <c r="I129" s="41" t="n">
        <f aca="false">IF(A129="","",IF(D129="Delivered",IF(B129&lt;=INDEX(P_Due,F129),1,0),0))</f>
        <v>1</v>
      </c>
    </row>
    <row r="130" customFormat="false" ht="15" hidden="false" customHeight="false" outlineLevel="0" collapsed="false">
      <c r="A130" s="37" t="n">
        <v>1000084</v>
      </c>
      <c r="B130" s="38" t="n">
        <v>46274</v>
      </c>
      <c r="C130" s="39" t="n">
        <v>1</v>
      </c>
      <c r="D130" s="39" t="s">
        <v>26</v>
      </c>
      <c r="E130" s="39"/>
      <c r="F130" s="41" t="n">
        <f aca="false">IF(A130="","",MATCH(A130,P_ID,1))</f>
        <v>84</v>
      </c>
      <c r="G130" s="41" t="str">
        <f aca="false">IF(A130="","",INDEX(P_Svc,F130))</f>
        <v>Standard</v>
      </c>
      <c r="H130" s="41" t="str">
        <f aca="false">IF(A130="","",INDEX(P_Zone,F130))</f>
        <v>Central</v>
      </c>
      <c r="I130" s="41" t="n">
        <f aca="false">IF(A130="","",IF(D130="Delivered",IF(B130&lt;=INDEX(P_Due,F130),1,0),0))</f>
        <v>1</v>
      </c>
    </row>
    <row r="131" customFormat="false" ht="15" hidden="false" customHeight="false" outlineLevel="0" collapsed="false">
      <c r="A131" s="37" t="n">
        <v>1000085</v>
      </c>
      <c r="B131" s="38" t="n">
        <v>46274</v>
      </c>
      <c r="C131" s="39" t="n">
        <v>1</v>
      </c>
      <c r="D131" s="39" t="s">
        <v>26</v>
      </c>
      <c r="E131" s="39"/>
      <c r="F131" s="41" t="n">
        <f aca="false">IF(A131="","",MATCH(A131,P_ID,1))</f>
        <v>85</v>
      </c>
      <c r="G131" s="41" t="str">
        <f aca="false">IF(A131="","",INDEX(P_Svc,F131))</f>
        <v>Standard</v>
      </c>
      <c r="H131" s="41" t="str">
        <f aca="false">IF(A131="","",INDEX(P_Zone,F131))</f>
        <v>South</v>
      </c>
      <c r="I131" s="41" t="n">
        <f aca="false">IF(A131="","",IF(D131="Delivered",IF(B131&lt;=INDEX(P_Due,F131),1,0),0))</f>
        <v>1</v>
      </c>
    </row>
    <row r="132" customFormat="false" ht="15" hidden="false" customHeight="false" outlineLevel="0" collapsed="false">
      <c r="A132" s="37" t="n">
        <v>1000086</v>
      </c>
      <c r="B132" s="38" t="n">
        <v>46274</v>
      </c>
      <c r="C132" s="39" t="n">
        <v>1</v>
      </c>
      <c r="D132" s="39" t="s">
        <v>26</v>
      </c>
      <c r="E132" s="39"/>
      <c r="F132" s="41" t="n">
        <f aca="false">IF(A132="","",MATCH(A132,P_ID,1))</f>
        <v>86</v>
      </c>
      <c r="G132" s="41" t="str">
        <f aca="false">IF(A132="","",INDEX(P_Svc,F132))</f>
        <v>Standard</v>
      </c>
      <c r="H132" s="41" t="str">
        <f aca="false">IF(A132="","",INDEX(P_Zone,F132))</f>
        <v>East</v>
      </c>
      <c r="I132" s="41" t="n">
        <f aca="false">IF(A132="","",IF(D132="Delivered",IF(B132&lt;=INDEX(P_Due,F132),1,0),0))</f>
        <v>1</v>
      </c>
    </row>
    <row r="133" customFormat="false" ht="15" hidden="false" customHeight="false" outlineLevel="0" collapsed="false">
      <c r="A133" s="37" t="n">
        <v>1000087</v>
      </c>
      <c r="B133" s="38" t="n">
        <v>46274</v>
      </c>
      <c r="C133" s="39" t="n">
        <v>1</v>
      </c>
      <c r="D133" s="39" t="s">
        <v>26</v>
      </c>
      <c r="E133" s="39"/>
      <c r="F133" s="41" t="n">
        <f aca="false">IF(A133="","",MATCH(A133,P_ID,1))</f>
        <v>87</v>
      </c>
      <c r="G133" s="41" t="str">
        <f aca="false">IF(A133="","",INDEX(P_Svc,F133))</f>
        <v>Standard</v>
      </c>
      <c r="H133" s="41" t="str">
        <f aca="false">IF(A133="","",INDEX(P_Zone,F133))</f>
        <v>South</v>
      </c>
      <c r="I133" s="41" t="n">
        <f aca="false">IF(A133="","",IF(D133="Delivered",IF(B133&lt;=INDEX(P_Due,F133),1,0),0))</f>
        <v>1</v>
      </c>
    </row>
    <row r="134" customFormat="false" ht="15" hidden="false" customHeight="false" outlineLevel="0" collapsed="false">
      <c r="A134" s="37" t="n">
        <v>1000088</v>
      </c>
      <c r="B134" s="38" t="n">
        <v>46274</v>
      </c>
      <c r="C134" s="39" t="n">
        <v>1</v>
      </c>
      <c r="D134" s="39" t="s">
        <v>79</v>
      </c>
      <c r="E134" s="39" t="s">
        <v>32</v>
      </c>
      <c r="F134" s="41" t="n">
        <f aca="false">IF(A134="","",MATCH(A134,P_ID,1))</f>
        <v>88</v>
      </c>
      <c r="G134" s="41" t="str">
        <f aca="false">IF(A134="","",INDEX(P_Svc,F134))</f>
        <v>Standard</v>
      </c>
      <c r="H134" s="41" t="str">
        <f aca="false">IF(A134="","",INDEX(P_Zone,F134))</f>
        <v>East</v>
      </c>
      <c r="I134" s="41" t="n">
        <f aca="false">IF(A134="","",IF(D134="Delivered",IF(B134&lt;=INDEX(P_Due,F134),1,0),0))</f>
        <v>0</v>
      </c>
    </row>
    <row r="135" customFormat="false" ht="15" hidden="false" customHeight="false" outlineLevel="0" collapsed="false">
      <c r="A135" s="37" t="n">
        <v>1000089</v>
      </c>
      <c r="B135" s="38" t="n">
        <v>46274</v>
      </c>
      <c r="C135" s="39" t="n">
        <v>1</v>
      </c>
      <c r="D135" s="39" t="s">
        <v>79</v>
      </c>
      <c r="E135" s="39" t="s">
        <v>38</v>
      </c>
      <c r="F135" s="41" t="n">
        <f aca="false">IF(A135="","",MATCH(A135,P_ID,1))</f>
        <v>89</v>
      </c>
      <c r="G135" s="41" t="str">
        <f aca="false">IF(A135="","",INDEX(P_Svc,F135))</f>
        <v>Standard</v>
      </c>
      <c r="H135" s="41" t="str">
        <f aca="false">IF(A135="","",INDEX(P_Zone,F135))</f>
        <v>North</v>
      </c>
      <c r="I135" s="41" t="n">
        <f aca="false">IF(A135="","",IF(D135="Delivered",IF(B135&lt;=INDEX(P_Due,F135),1,0),0))</f>
        <v>0</v>
      </c>
    </row>
    <row r="136" customFormat="false" ht="15" hidden="false" customHeight="false" outlineLevel="0" collapsed="false">
      <c r="A136" s="37" t="n">
        <v>1000090</v>
      </c>
      <c r="B136" s="38" t="n">
        <v>46274</v>
      </c>
      <c r="C136" s="39" t="n">
        <v>1</v>
      </c>
      <c r="D136" s="39" t="s">
        <v>26</v>
      </c>
      <c r="E136" s="39"/>
      <c r="F136" s="41" t="n">
        <f aca="false">IF(A136="","",MATCH(A136,P_ID,1))</f>
        <v>90</v>
      </c>
      <c r="G136" s="41" t="str">
        <f aca="false">IF(A136="","",INDEX(P_Svc,F136))</f>
        <v>Standard</v>
      </c>
      <c r="H136" s="41" t="str">
        <f aca="false">IF(A136="","",INDEX(P_Zone,F136))</f>
        <v>East</v>
      </c>
      <c r="I136" s="41" t="n">
        <f aca="false">IF(A136="","",IF(D136="Delivered",IF(B136&lt;=INDEX(P_Due,F136),1,0),0))</f>
        <v>1</v>
      </c>
    </row>
    <row r="137" customFormat="false" ht="15" hidden="false" customHeight="false" outlineLevel="0" collapsed="false">
      <c r="A137" s="37" t="n">
        <v>1000092</v>
      </c>
      <c r="B137" s="38" t="n">
        <v>46274</v>
      </c>
      <c r="C137" s="39" t="n">
        <v>1</v>
      </c>
      <c r="D137" s="39" t="s">
        <v>26</v>
      </c>
      <c r="E137" s="39"/>
      <c r="F137" s="41" t="n">
        <f aca="false">IF(A137="","",MATCH(A137,P_ID,1))</f>
        <v>92</v>
      </c>
      <c r="G137" s="41" t="str">
        <f aca="false">IF(A137="","",INDEX(P_Svc,F137))</f>
        <v>Standard</v>
      </c>
      <c r="H137" s="41" t="str">
        <f aca="false">IF(A137="","",INDEX(P_Zone,F137))</f>
        <v>West</v>
      </c>
      <c r="I137" s="41" t="n">
        <f aca="false">IF(A137="","",IF(D137="Delivered",IF(B137&lt;=INDEX(P_Due,F137),1,0),0))</f>
        <v>1</v>
      </c>
    </row>
    <row r="138" customFormat="false" ht="15" hidden="false" customHeight="false" outlineLevel="0" collapsed="false">
      <c r="A138" s="37" t="n">
        <v>1000093</v>
      </c>
      <c r="B138" s="38" t="n">
        <v>46274</v>
      </c>
      <c r="C138" s="39" t="n">
        <v>1</v>
      </c>
      <c r="D138" s="39" t="s">
        <v>26</v>
      </c>
      <c r="E138" s="39"/>
      <c r="F138" s="41" t="n">
        <f aca="false">IF(A138="","",MATCH(A138,P_ID,1))</f>
        <v>93</v>
      </c>
      <c r="G138" s="41" t="str">
        <f aca="false">IF(A138="","",INDEX(P_Svc,F138))</f>
        <v>Economy</v>
      </c>
      <c r="H138" s="41" t="str">
        <f aca="false">IF(A138="","",INDEX(P_Zone,F138))</f>
        <v>Central</v>
      </c>
      <c r="I138" s="41" t="n">
        <f aca="false">IF(A138="","",IF(D138="Delivered",IF(B138&lt;=INDEX(P_Due,F138),1,0),0))</f>
        <v>1</v>
      </c>
    </row>
    <row r="139" customFormat="false" ht="15" hidden="false" customHeight="false" outlineLevel="0" collapsed="false">
      <c r="A139" s="37" t="n">
        <v>1000094</v>
      </c>
      <c r="B139" s="38" t="n">
        <v>46274</v>
      </c>
      <c r="C139" s="39" t="n">
        <v>1</v>
      </c>
      <c r="D139" s="39" t="s">
        <v>26</v>
      </c>
      <c r="E139" s="39"/>
      <c r="F139" s="41" t="n">
        <f aca="false">IF(A139="","",MATCH(A139,P_ID,1))</f>
        <v>94</v>
      </c>
      <c r="G139" s="41" t="str">
        <f aca="false">IF(A139="","",INDEX(P_Svc,F139))</f>
        <v>Economy</v>
      </c>
      <c r="H139" s="41" t="str">
        <f aca="false">IF(A139="","",INDEX(P_Zone,F139))</f>
        <v>North</v>
      </c>
      <c r="I139" s="41" t="n">
        <f aca="false">IF(A139="","",IF(D139="Delivered",IF(B139&lt;=INDEX(P_Due,F139),1,0),0))</f>
        <v>1</v>
      </c>
    </row>
    <row r="140" customFormat="false" ht="15" hidden="false" customHeight="false" outlineLevel="0" collapsed="false">
      <c r="A140" s="37" t="n">
        <v>1000095</v>
      </c>
      <c r="B140" s="38" t="n">
        <v>46274</v>
      </c>
      <c r="C140" s="39" t="n">
        <v>1</v>
      </c>
      <c r="D140" s="39" t="s">
        <v>26</v>
      </c>
      <c r="E140" s="39"/>
      <c r="F140" s="41" t="n">
        <f aca="false">IF(A140="","",MATCH(A140,P_ID,1))</f>
        <v>95</v>
      </c>
      <c r="G140" s="41" t="str">
        <f aca="false">IF(A140="","",INDEX(P_Svc,F140))</f>
        <v>Economy</v>
      </c>
      <c r="H140" s="41" t="str">
        <f aca="false">IF(A140="","",INDEX(P_Zone,F140))</f>
        <v>Central</v>
      </c>
      <c r="I140" s="41" t="n">
        <f aca="false">IF(A140="","",IF(D140="Delivered",IF(B140&lt;=INDEX(P_Due,F140),1,0),0))</f>
        <v>1</v>
      </c>
    </row>
    <row r="141" customFormat="false" ht="15" hidden="false" customHeight="false" outlineLevel="0" collapsed="false">
      <c r="A141" s="37" t="n">
        <v>1000096</v>
      </c>
      <c r="B141" s="38" t="n">
        <v>46274</v>
      </c>
      <c r="C141" s="39" t="n">
        <v>0</v>
      </c>
      <c r="D141" s="39" t="s">
        <v>80</v>
      </c>
      <c r="E141" s="39" t="s">
        <v>40</v>
      </c>
      <c r="F141" s="41" t="n">
        <f aca="false">IF(A141="","",MATCH(A141,P_ID,1))</f>
        <v>96</v>
      </c>
      <c r="G141" s="41" t="str">
        <f aca="false">IF(A141="","",INDEX(P_Svc,F141))</f>
        <v>Economy</v>
      </c>
      <c r="H141" s="41" t="str">
        <f aca="false">IF(A141="","",INDEX(P_Zone,F141))</f>
        <v>West</v>
      </c>
      <c r="I141" s="41" t="n">
        <f aca="false">IF(A141="","",IF(D141="Delivered",IF(B141&lt;=INDEX(P_Due,F141),1,0),0))</f>
        <v>0</v>
      </c>
    </row>
    <row r="142" customFormat="false" ht="15" hidden="false" customHeight="false" outlineLevel="0" collapsed="false">
      <c r="A142" s="37" t="n">
        <v>1000097</v>
      </c>
      <c r="B142" s="38" t="n">
        <v>46274</v>
      </c>
      <c r="C142" s="39" t="n">
        <v>1</v>
      </c>
      <c r="D142" s="39" t="s">
        <v>26</v>
      </c>
      <c r="E142" s="39"/>
      <c r="F142" s="41" t="n">
        <f aca="false">IF(A142="","",MATCH(A142,P_ID,1))</f>
        <v>97</v>
      </c>
      <c r="G142" s="41" t="str">
        <f aca="false">IF(A142="","",INDEX(P_Svc,F142))</f>
        <v>Standard</v>
      </c>
      <c r="H142" s="41" t="str">
        <f aca="false">IF(A142="","",INDEX(P_Zone,F142))</f>
        <v>North</v>
      </c>
      <c r="I142" s="41" t="n">
        <f aca="false">IF(A142="","",IF(D142="Delivered",IF(B142&lt;=INDEX(P_Due,F142),1,0),0))</f>
        <v>1</v>
      </c>
    </row>
    <row r="143" customFormat="false" ht="15" hidden="false" customHeight="false" outlineLevel="0" collapsed="false">
      <c r="A143" s="37" t="n">
        <v>1000098</v>
      </c>
      <c r="B143" s="38" t="n">
        <v>46274</v>
      </c>
      <c r="C143" s="39" t="n">
        <v>1</v>
      </c>
      <c r="D143" s="39" t="s">
        <v>26</v>
      </c>
      <c r="E143" s="39"/>
      <c r="F143" s="41" t="n">
        <f aca="false">IF(A143="","",MATCH(A143,P_ID,1))</f>
        <v>98</v>
      </c>
      <c r="G143" s="41" t="str">
        <f aca="false">IF(A143="","",INDEX(P_Svc,F143))</f>
        <v>Economy</v>
      </c>
      <c r="H143" s="41" t="str">
        <f aca="false">IF(A143="","",INDEX(P_Zone,F143))</f>
        <v>East</v>
      </c>
      <c r="I143" s="41" t="n">
        <f aca="false">IF(A143="","",IF(D143="Delivered",IF(B143&lt;=INDEX(P_Due,F143),1,0),0))</f>
        <v>1</v>
      </c>
    </row>
    <row r="144" customFormat="false" ht="15" hidden="false" customHeight="false" outlineLevel="0" collapsed="false">
      <c r="A144" s="37" t="n">
        <v>1000099</v>
      </c>
      <c r="B144" s="38" t="n">
        <v>46274</v>
      </c>
      <c r="C144" s="39" t="n">
        <v>2</v>
      </c>
      <c r="D144" s="39" t="s">
        <v>79</v>
      </c>
      <c r="E144" s="39" t="s">
        <v>36</v>
      </c>
      <c r="F144" s="41" t="n">
        <f aca="false">IF(A144="","",MATCH(A144,P_ID,1))</f>
        <v>99</v>
      </c>
      <c r="G144" s="41" t="str">
        <f aca="false">IF(A144="","",INDEX(P_Svc,F144))</f>
        <v>Express</v>
      </c>
      <c r="H144" s="41" t="str">
        <f aca="false">IF(A144="","",INDEX(P_Zone,F144))</f>
        <v>East</v>
      </c>
      <c r="I144" s="41" t="n">
        <f aca="false">IF(A144="","",IF(D144="Delivered",IF(B144&lt;=INDEX(P_Due,F144),1,0),0))</f>
        <v>0</v>
      </c>
    </row>
    <row r="145" customFormat="false" ht="15" hidden="false" customHeight="false" outlineLevel="0" collapsed="false">
      <c r="A145" s="37" t="n">
        <v>1000101</v>
      </c>
      <c r="B145" s="38" t="n">
        <v>46274</v>
      </c>
      <c r="C145" s="39" t="n">
        <v>1</v>
      </c>
      <c r="D145" s="39" t="s">
        <v>26</v>
      </c>
      <c r="E145" s="39"/>
      <c r="F145" s="41" t="n">
        <f aca="false">IF(A145="","",MATCH(A145,P_ID,1))</f>
        <v>101</v>
      </c>
      <c r="G145" s="41" t="str">
        <f aca="false">IF(A145="","",INDEX(P_Svc,F145))</f>
        <v>Standard</v>
      </c>
      <c r="H145" s="41" t="str">
        <f aca="false">IF(A145="","",INDEX(P_Zone,F145))</f>
        <v>West</v>
      </c>
      <c r="I145" s="41" t="n">
        <f aca="false">IF(A145="","",IF(D145="Delivered",IF(B145&lt;=INDEX(P_Due,F145),1,0),0))</f>
        <v>1</v>
      </c>
    </row>
    <row r="146" customFormat="false" ht="15" hidden="false" customHeight="false" outlineLevel="0" collapsed="false">
      <c r="A146" s="37" t="n">
        <v>1000102</v>
      </c>
      <c r="B146" s="38" t="n">
        <v>46274</v>
      </c>
      <c r="C146" s="39" t="n">
        <v>1</v>
      </c>
      <c r="D146" s="39" t="s">
        <v>26</v>
      </c>
      <c r="E146" s="39"/>
      <c r="F146" s="41" t="n">
        <f aca="false">IF(A146="","",MATCH(A146,P_ID,1))</f>
        <v>102</v>
      </c>
      <c r="G146" s="41" t="str">
        <f aca="false">IF(A146="","",INDEX(P_Svc,F146))</f>
        <v>Economy</v>
      </c>
      <c r="H146" s="41" t="str">
        <f aca="false">IF(A146="","",INDEX(P_Zone,F146))</f>
        <v>East</v>
      </c>
      <c r="I146" s="41" t="n">
        <f aca="false">IF(A146="","",IF(D146="Delivered",IF(B146&lt;=INDEX(P_Due,F146),1,0),0))</f>
        <v>1</v>
      </c>
    </row>
    <row r="147" customFormat="false" ht="15" hidden="false" customHeight="false" outlineLevel="0" collapsed="false">
      <c r="A147" s="37" t="n">
        <v>1000104</v>
      </c>
      <c r="B147" s="38" t="n">
        <v>46274</v>
      </c>
      <c r="C147" s="39" t="n">
        <v>1</v>
      </c>
      <c r="D147" s="39" t="s">
        <v>26</v>
      </c>
      <c r="E147" s="39"/>
      <c r="F147" s="41" t="n">
        <f aca="false">IF(A147="","",MATCH(A147,P_ID,1))</f>
        <v>104</v>
      </c>
      <c r="G147" s="41" t="str">
        <f aca="false">IF(A147="","",INDEX(P_Svc,F147))</f>
        <v>Standard</v>
      </c>
      <c r="H147" s="41" t="str">
        <f aca="false">IF(A147="","",INDEX(P_Zone,F147))</f>
        <v>South</v>
      </c>
      <c r="I147" s="41" t="n">
        <f aca="false">IF(A147="","",IF(D147="Delivered",IF(B147&lt;=INDEX(P_Due,F147),1,0),0))</f>
        <v>1</v>
      </c>
    </row>
    <row r="148" customFormat="false" ht="15" hidden="false" customHeight="false" outlineLevel="0" collapsed="false">
      <c r="A148" s="37" t="n">
        <v>1000105</v>
      </c>
      <c r="B148" s="38" t="n">
        <v>46274</v>
      </c>
      <c r="C148" s="39" t="n">
        <v>1</v>
      </c>
      <c r="D148" s="39" t="s">
        <v>26</v>
      </c>
      <c r="E148" s="39"/>
      <c r="F148" s="41" t="n">
        <f aca="false">IF(A148="","",MATCH(A148,P_ID,1))</f>
        <v>105</v>
      </c>
      <c r="G148" s="41" t="str">
        <f aca="false">IF(A148="","",INDEX(P_Svc,F148))</f>
        <v>Standard</v>
      </c>
      <c r="H148" s="41" t="str">
        <f aca="false">IF(A148="","",INDEX(P_Zone,F148))</f>
        <v>North</v>
      </c>
      <c r="I148" s="41" t="n">
        <f aca="false">IF(A148="","",IF(D148="Delivered",IF(B148&lt;=INDEX(P_Due,F148),1,0),0))</f>
        <v>1</v>
      </c>
    </row>
    <row r="149" customFormat="false" ht="15" hidden="false" customHeight="false" outlineLevel="0" collapsed="false">
      <c r="A149" s="37" t="n">
        <v>1000107</v>
      </c>
      <c r="B149" s="38" t="n">
        <v>46274</v>
      </c>
      <c r="C149" s="39" t="n">
        <v>1</v>
      </c>
      <c r="D149" s="39" t="s">
        <v>79</v>
      </c>
      <c r="E149" s="39" t="s">
        <v>32</v>
      </c>
      <c r="F149" s="41" t="n">
        <f aca="false">IF(A149="","",MATCH(A149,P_ID,1))</f>
        <v>107</v>
      </c>
      <c r="G149" s="41" t="str">
        <f aca="false">IF(A149="","",INDEX(P_Svc,F149))</f>
        <v>Standard</v>
      </c>
      <c r="H149" s="41" t="str">
        <f aca="false">IF(A149="","",INDEX(P_Zone,F149))</f>
        <v>East</v>
      </c>
      <c r="I149" s="41" t="n">
        <f aca="false">IF(A149="","",IF(D149="Delivered",IF(B149&lt;=INDEX(P_Due,F149),1,0),0))</f>
        <v>0</v>
      </c>
    </row>
    <row r="150" customFormat="false" ht="15" hidden="false" customHeight="false" outlineLevel="0" collapsed="false">
      <c r="A150" s="37" t="n">
        <v>1000108</v>
      </c>
      <c r="B150" s="38" t="n">
        <v>46274</v>
      </c>
      <c r="C150" s="39" t="n">
        <v>1</v>
      </c>
      <c r="D150" s="39" t="s">
        <v>79</v>
      </c>
      <c r="E150" s="39" t="s">
        <v>32</v>
      </c>
      <c r="F150" s="41" t="n">
        <f aca="false">IF(A150="","",MATCH(A150,P_ID,1))</f>
        <v>108</v>
      </c>
      <c r="G150" s="41" t="str">
        <f aca="false">IF(A150="","",INDEX(P_Svc,F150))</f>
        <v>Economy</v>
      </c>
      <c r="H150" s="41" t="str">
        <f aca="false">IF(A150="","",INDEX(P_Zone,F150))</f>
        <v>East</v>
      </c>
      <c r="I150" s="41" t="n">
        <f aca="false">IF(A150="","",IF(D150="Delivered",IF(B150&lt;=INDEX(P_Due,F150),1,0),0))</f>
        <v>0</v>
      </c>
    </row>
    <row r="151" customFormat="false" ht="15" hidden="false" customHeight="false" outlineLevel="0" collapsed="false">
      <c r="A151" s="37" t="n">
        <v>1000109</v>
      </c>
      <c r="B151" s="38" t="n">
        <v>46274</v>
      </c>
      <c r="C151" s="39" t="n">
        <v>1</v>
      </c>
      <c r="D151" s="39" t="s">
        <v>26</v>
      </c>
      <c r="E151" s="39"/>
      <c r="F151" s="41" t="n">
        <f aca="false">IF(A151="","",MATCH(A151,P_ID,1))</f>
        <v>109</v>
      </c>
      <c r="G151" s="41" t="str">
        <f aca="false">IF(A151="","",INDEX(P_Svc,F151))</f>
        <v>Economy</v>
      </c>
      <c r="H151" s="41" t="str">
        <f aca="false">IF(A151="","",INDEX(P_Zone,F151))</f>
        <v>North</v>
      </c>
      <c r="I151" s="41" t="n">
        <f aca="false">IF(A151="","",IF(D151="Delivered",IF(B151&lt;=INDEX(P_Due,F151),1,0),0))</f>
        <v>1</v>
      </c>
    </row>
    <row r="152" customFormat="false" ht="15" hidden="false" customHeight="false" outlineLevel="0" collapsed="false">
      <c r="A152" s="37" t="n">
        <v>1000110</v>
      </c>
      <c r="B152" s="38" t="n">
        <v>46274</v>
      </c>
      <c r="C152" s="39" t="n">
        <v>1</v>
      </c>
      <c r="D152" s="39" t="s">
        <v>26</v>
      </c>
      <c r="E152" s="39"/>
      <c r="F152" s="41" t="n">
        <f aca="false">IF(A152="","",MATCH(A152,P_ID,1))</f>
        <v>110</v>
      </c>
      <c r="G152" s="41" t="str">
        <f aca="false">IF(A152="","",INDEX(P_Svc,F152))</f>
        <v>Standard</v>
      </c>
      <c r="H152" s="41" t="str">
        <f aca="false">IF(A152="","",INDEX(P_Zone,F152))</f>
        <v>Central</v>
      </c>
      <c r="I152" s="41" t="n">
        <f aca="false">IF(A152="","",IF(D152="Delivered",IF(B152&lt;=INDEX(P_Due,F152),1,0),0))</f>
        <v>1</v>
      </c>
    </row>
    <row r="153" customFormat="false" ht="15" hidden="false" customHeight="false" outlineLevel="0" collapsed="false">
      <c r="A153" s="37" t="n">
        <v>1000112</v>
      </c>
      <c r="B153" s="38" t="n">
        <v>46274</v>
      </c>
      <c r="C153" s="39" t="n">
        <v>1</v>
      </c>
      <c r="D153" s="39" t="s">
        <v>26</v>
      </c>
      <c r="E153" s="39"/>
      <c r="F153" s="41" t="n">
        <f aca="false">IF(A153="","",MATCH(A153,P_ID,1))</f>
        <v>112</v>
      </c>
      <c r="G153" s="41" t="str">
        <f aca="false">IF(A153="","",INDEX(P_Svc,F153))</f>
        <v>Standard</v>
      </c>
      <c r="H153" s="41" t="str">
        <f aca="false">IF(A153="","",INDEX(P_Zone,F153))</f>
        <v>East</v>
      </c>
      <c r="I153" s="41" t="n">
        <f aca="false">IF(A153="","",IF(D153="Delivered",IF(B153&lt;=INDEX(P_Due,F153),1,0),0))</f>
        <v>1</v>
      </c>
    </row>
    <row r="154" customFormat="false" ht="15" hidden="false" customHeight="false" outlineLevel="0" collapsed="false">
      <c r="A154" s="37" t="n">
        <v>1000113</v>
      </c>
      <c r="B154" s="38" t="n">
        <v>46274</v>
      </c>
      <c r="C154" s="39" t="n">
        <v>1</v>
      </c>
      <c r="D154" s="39" t="s">
        <v>79</v>
      </c>
      <c r="E154" s="39" t="s">
        <v>32</v>
      </c>
      <c r="F154" s="41" t="n">
        <f aca="false">IF(A154="","",MATCH(A154,P_ID,1))</f>
        <v>113</v>
      </c>
      <c r="G154" s="41" t="str">
        <f aca="false">IF(A154="","",INDEX(P_Svc,F154))</f>
        <v>Standard</v>
      </c>
      <c r="H154" s="41" t="str">
        <f aca="false">IF(A154="","",INDEX(P_Zone,F154))</f>
        <v>South</v>
      </c>
      <c r="I154" s="41" t="n">
        <f aca="false">IF(A154="","",IF(D154="Delivered",IF(B154&lt;=INDEX(P_Due,F154),1,0),0))</f>
        <v>0</v>
      </c>
    </row>
    <row r="155" customFormat="false" ht="15" hidden="false" customHeight="false" outlineLevel="0" collapsed="false">
      <c r="A155" s="37" t="n">
        <v>1000114</v>
      </c>
      <c r="B155" s="38" t="n">
        <v>46274</v>
      </c>
      <c r="C155" s="39" t="n">
        <v>1</v>
      </c>
      <c r="D155" s="39" t="s">
        <v>26</v>
      </c>
      <c r="E155" s="39"/>
      <c r="F155" s="41" t="n">
        <f aca="false">IF(A155="","",MATCH(A155,P_ID,1))</f>
        <v>114</v>
      </c>
      <c r="G155" s="41" t="str">
        <f aca="false">IF(A155="","",INDEX(P_Svc,F155))</f>
        <v>Standard</v>
      </c>
      <c r="H155" s="41" t="str">
        <f aca="false">IF(A155="","",INDEX(P_Zone,F155))</f>
        <v>West</v>
      </c>
      <c r="I155" s="41" t="n">
        <f aca="false">IF(A155="","",IF(D155="Delivered",IF(B155&lt;=INDEX(P_Due,F155),1,0),0))</f>
        <v>1</v>
      </c>
    </row>
    <row r="156" customFormat="false" ht="15" hidden="false" customHeight="false" outlineLevel="0" collapsed="false">
      <c r="A156" s="37" t="n">
        <v>1000115</v>
      </c>
      <c r="B156" s="38" t="n">
        <v>46274</v>
      </c>
      <c r="C156" s="39" t="n">
        <v>1</v>
      </c>
      <c r="D156" s="39" t="s">
        <v>26</v>
      </c>
      <c r="E156" s="39"/>
      <c r="F156" s="41" t="n">
        <f aca="false">IF(A156="","",MATCH(A156,P_ID,1))</f>
        <v>115</v>
      </c>
      <c r="G156" s="41" t="str">
        <f aca="false">IF(A156="","",INDEX(P_Svc,F156))</f>
        <v>Economy</v>
      </c>
      <c r="H156" s="41" t="str">
        <f aca="false">IF(A156="","",INDEX(P_Zone,F156))</f>
        <v>West</v>
      </c>
      <c r="I156" s="41" t="n">
        <f aca="false">IF(A156="","",IF(D156="Delivered",IF(B156&lt;=INDEX(P_Due,F156),1,0),0))</f>
        <v>1</v>
      </c>
    </row>
    <row r="157" customFormat="false" ht="15" hidden="false" customHeight="false" outlineLevel="0" collapsed="false">
      <c r="A157" s="37" t="n">
        <v>1000116</v>
      </c>
      <c r="B157" s="38" t="n">
        <v>46274</v>
      </c>
      <c r="C157" s="39" t="n">
        <v>1</v>
      </c>
      <c r="D157" s="39" t="s">
        <v>79</v>
      </c>
      <c r="E157" s="39" t="s">
        <v>32</v>
      </c>
      <c r="F157" s="41" t="n">
        <f aca="false">IF(A157="","",MATCH(A157,P_ID,1))</f>
        <v>116</v>
      </c>
      <c r="G157" s="41" t="str">
        <f aca="false">IF(A157="","",INDEX(P_Svc,F157))</f>
        <v>Standard</v>
      </c>
      <c r="H157" s="41" t="str">
        <f aca="false">IF(A157="","",INDEX(P_Zone,F157))</f>
        <v>South</v>
      </c>
      <c r="I157" s="41" t="n">
        <f aca="false">IF(A157="","",IF(D157="Delivered",IF(B157&lt;=INDEX(P_Due,F157),1,0),0))</f>
        <v>0</v>
      </c>
    </row>
    <row r="158" customFormat="false" ht="15" hidden="false" customHeight="false" outlineLevel="0" collapsed="false">
      <c r="A158" s="37" t="n">
        <v>1000117</v>
      </c>
      <c r="B158" s="38" t="n">
        <v>46274</v>
      </c>
      <c r="C158" s="39" t="n">
        <v>1</v>
      </c>
      <c r="D158" s="39" t="s">
        <v>26</v>
      </c>
      <c r="E158" s="39"/>
      <c r="F158" s="41" t="n">
        <f aca="false">IF(A158="","",MATCH(A158,P_ID,1))</f>
        <v>117</v>
      </c>
      <c r="G158" s="41" t="str">
        <f aca="false">IF(A158="","",INDEX(P_Svc,F158))</f>
        <v>Standard</v>
      </c>
      <c r="H158" s="41" t="str">
        <f aca="false">IF(A158="","",INDEX(P_Zone,F158))</f>
        <v>North</v>
      </c>
      <c r="I158" s="41" t="n">
        <f aca="false">IF(A158="","",IF(D158="Delivered",IF(B158&lt;=INDEX(P_Due,F158),1,0),0))</f>
        <v>1</v>
      </c>
    </row>
    <row r="159" customFormat="false" ht="15" hidden="false" customHeight="false" outlineLevel="0" collapsed="false">
      <c r="A159" s="37" t="n">
        <v>1000118</v>
      </c>
      <c r="B159" s="38" t="n">
        <v>46274</v>
      </c>
      <c r="C159" s="39" t="n">
        <v>1</v>
      </c>
      <c r="D159" s="39" t="s">
        <v>26</v>
      </c>
      <c r="E159" s="39"/>
      <c r="F159" s="41" t="n">
        <f aca="false">IF(A159="","",MATCH(A159,P_ID,1))</f>
        <v>118</v>
      </c>
      <c r="G159" s="41" t="str">
        <f aca="false">IF(A159="","",INDEX(P_Svc,F159))</f>
        <v>Standard</v>
      </c>
      <c r="H159" s="41" t="str">
        <f aca="false">IF(A159="","",INDEX(P_Zone,F159))</f>
        <v>North</v>
      </c>
      <c r="I159" s="41" t="n">
        <f aca="false">IF(A159="","",IF(D159="Delivered",IF(B159&lt;=INDEX(P_Due,F159),1,0),0))</f>
        <v>1</v>
      </c>
    </row>
    <row r="160" customFormat="false" ht="15" hidden="false" customHeight="false" outlineLevel="0" collapsed="false">
      <c r="A160" s="37" t="n">
        <v>1000119</v>
      </c>
      <c r="B160" s="38" t="n">
        <v>46274</v>
      </c>
      <c r="C160" s="39" t="n">
        <v>1</v>
      </c>
      <c r="D160" s="39" t="s">
        <v>26</v>
      </c>
      <c r="E160" s="39"/>
      <c r="F160" s="41" t="n">
        <f aca="false">IF(A160="","",MATCH(A160,P_ID,1))</f>
        <v>119</v>
      </c>
      <c r="G160" s="41" t="str">
        <f aca="false">IF(A160="","",INDEX(P_Svc,F160))</f>
        <v>Economy</v>
      </c>
      <c r="H160" s="41" t="str">
        <f aca="false">IF(A160="","",INDEX(P_Zone,F160))</f>
        <v>East</v>
      </c>
      <c r="I160" s="41" t="n">
        <f aca="false">IF(A160="","",IF(D160="Delivered",IF(B160&lt;=INDEX(P_Due,F160),1,0),0))</f>
        <v>1</v>
      </c>
    </row>
    <row r="161" customFormat="false" ht="15" hidden="false" customHeight="false" outlineLevel="0" collapsed="false">
      <c r="A161" s="37" t="n">
        <v>1000121</v>
      </c>
      <c r="B161" s="38" t="n">
        <v>46274</v>
      </c>
      <c r="C161" s="39" t="n">
        <v>1</v>
      </c>
      <c r="D161" s="39" t="s">
        <v>26</v>
      </c>
      <c r="E161" s="39"/>
      <c r="F161" s="41" t="n">
        <f aca="false">IF(A161="","",MATCH(A161,P_ID,1))</f>
        <v>121</v>
      </c>
      <c r="G161" s="41" t="str">
        <f aca="false">IF(A161="","",INDEX(P_Svc,F161))</f>
        <v>Standard</v>
      </c>
      <c r="H161" s="41" t="str">
        <f aca="false">IF(A161="","",INDEX(P_Zone,F161))</f>
        <v>Central</v>
      </c>
      <c r="I161" s="41" t="n">
        <f aca="false">IF(A161="","",IF(D161="Delivered",IF(B161&lt;=INDEX(P_Due,F161),1,0),0))</f>
        <v>1</v>
      </c>
    </row>
    <row r="162" customFormat="false" ht="15" hidden="false" customHeight="false" outlineLevel="0" collapsed="false">
      <c r="A162" s="37" t="n">
        <v>1000122</v>
      </c>
      <c r="B162" s="38" t="n">
        <v>46274</v>
      </c>
      <c r="C162" s="39" t="n">
        <v>1</v>
      </c>
      <c r="D162" s="39" t="s">
        <v>26</v>
      </c>
      <c r="E162" s="39"/>
      <c r="F162" s="41" t="n">
        <f aca="false">IF(A162="","",MATCH(A162,P_ID,1))</f>
        <v>122</v>
      </c>
      <c r="G162" s="41" t="str">
        <f aca="false">IF(A162="","",INDEX(P_Svc,F162))</f>
        <v>Standard</v>
      </c>
      <c r="H162" s="41" t="str">
        <f aca="false">IF(A162="","",INDEX(P_Zone,F162))</f>
        <v>South</v>
      </c>
      <c r="I162" s="41" t="n">
        <f aca="false">IF(A162="","",IF(D162="Delivered",IF(B162&lt;=INDEX(P_Due,F162),1,0),0))</f>
        <v>1</v>
      </c>
    </row>
    <row r="163" customFormat="false" ht="15" hidden="false" customHeight="false" outlineLevel="0" collapsed="false">
      <c r="A163" s="37" t="n">
        <v>1000123</v>
      </c>
      <c r="B163" s="38" t="n">
        <v>46274</v>
      </c>
      <c r="C163" s="39" t="n">
        <v>1</v>
      </c>
      <c r="D163" s="39" t="s">
        <v>26</v>
      </c>
      <c r="E163" s="39"/>
      <c r="F163" s="41" t="n">
        <f aca="false">IF(A163="","",MATCH(A163,P_ID,1))</f>
        <v>123</v>
      </c>
      <c r="G163" s="41" t="str">
        <f aca="false">IF(A163="","",INDEX(P_Svc,F163))</f>
        <v>Standard</v>
      </c>
      <c r="H163" s="41" t="str">
        <f aca="false">IF(A163="","",INDEX(P_Zone,F163))</f>
        <v>East</v>
      </c>
      <c r="I163" s="41" t="n">
        <f aca="false">IF(A163="","",IF(D163="Delivered",IF(B163&lt;=INDEX(P_Due,F163),1,0),0))</f>
        <v>1</v>
      </c>
    </row>
    <row r="164" customFormat="false" ht="15" hidden="false" customHeight="false" outlineLevel="0" collapsed="false">
      <c r="A164" s="37" t="n">
        <v>1000124</v>
      </c>
      <c r="B164" s="38" t="n">
        <v>46274</v>
      </c>
      <c r="C164" s="39" t="n">
        <v>1</v>
      </c>
      <c r="D164" s="39" t="s">
        <v>26</v>
      </c>
      <c r="E164" s="39"/>
      <c r="F164" s="41" t="n">
        <f aca="false">IF(A164="","",MATCH(A164,P_ID,1))</f>
        <v>124</v>
      </c>
      <c r="G164" s="41" t="str">
        <f aca="false">IF(A164="","",INDEX(P_Svc,F164))</f>
        <v>Standard</v>
      </c>
      <c r="H164" s="41" t="str">
        <f aca="false">IF(A164="","",INDEX(P_Zone,F164))</f>
        <v>North</v>
      </c>
      <c r="I164" s="41" t="n">
        <f aca="false">IF(A164="","",IF(D164="Delivered",IF(B164&lt;=INDEX(P_Due,F164),1,0),0))</f>
        <v>1</v>
      </c>
    </row>
    <row r="165" customFormat="false" ht="15" hidden="false" customHeight="false" outlineLevel="0" collapsed="false">
      <c r="A165" s="37" t="n">
        <v>1000125</v>
      </c>
      <c r="B165" s="38" t="n">
        <v>46274</v>
      </c>
      <c r="C165" s="39" t="n">
        <v>1</v>
      </c>
      <c r="D165" s="39" t="s">
        <v>26</v>
      </c>
      <c r="E165" s="39"/>
      <c r="F165" s="41" t="n">
        <f aca="false">IF(A165="","",MATCH(A165,P_ID,1))</f>
        <v>125</v>
      </c>
      <c r="G165" s="41" t="str">
        <f aca="false">IF(A165="","",INDEX(P_Svc,F165))</f>
        <v>Standard</v>
      </c>
      <c r="H165" s="41" t="str">
        <f aca="false">IF(A165="","",INDEX(P_Zone,F165))</f>
        <v>Central</v>
      </c>
      <c r="I165" s="41" t="n">
        <f aca="false">IF(A165="","",IF(D165="Delivered",IF(B165&lt;=INDEX(P_Due,F165),1,0),0))</f>
        <v>1</v>
      </c>
    </row>
    <row r="166" customFormat="false" ht="15" hidden="false" customHeight="false" outlineLevel="0" collapsed="false">
      <c r="A166" s="37" t="n">
        <v>1000126</v>
      </c>
      <c r="B166" s="38" t="n">
        <v>46274</v>
      </c>
      <c r="C166" s="39" t="n">
        <v>1</v>
      </c>
      <c r="D166" s="39" t="s">
        <v>26</v>
      </c>
      <c r="E166" s="39"/>
      <c r="F166" s="41" t="n">
        <f aca="false">IF(A166="","",MATCH(A166,P_ID,1))</f>
        <v>126</v>
      </c>
      <c r="G166" s="41" t="str">
        <f aca="false">IF(A166="","",INDEX(P_Svc,F166))</f>
        <v>Standard</v>
      </c>
      <c r="H166" s="41" t="str">
        <f aca="false">IF(A166="","",INDEX(P_Zone,F166))</f>
        <v>South</v>
      </c>
      <c r="I166" s="41" t="n">
        <f aca="false">IF(A166="","",IF(D166="Delivered",IF(B166&lt;=INDEX(P_Due,F166),1,0),0))</f>
        <v>1</v>
      </c>
    </row>
    <row r="167" customFormat="false" ht="15" hidden="false" customHeight="false" outlineLevel="0" collapsed="false">
      <c r="A167" s="37" t="n">
        <v>1000127</v>
      </c>
      <c r="B167" s="38" t="n">
        <v>46274</v>
      </c>
      <c r="C167" s="39" t="n">
        <v>1</v>
      </c>
      <c r="D167" s="39" t="s">
        <v>26</v>
      </c>
      <c r="E167" s="39"/>
      <c r="F167" s="41" t="n">
        <f aca="false">IF(A167="","",MATCH(A167,P_ID,1))</f>
        <v>127</v>
      </c>
      <c r="G167" s="41" t="str">
        <f aca="false">IF(A167="","",INDEX(P_Svc,F167))</f>
        <v>Standard</v>
      </c>
      <c r="H167" s="41" t="str">
        <f aca="false">IF(A167="","",INDEX(P_Zone,F167))</f>
        <v>East</v>
      </c>
      <c r="I167" s="41" t="n">
        <f aca="false">IF(A167="","",IF(D167="Delivered",IF(B167&lt;=INDEX(P_Due,F167),1,0),0))</f>
        <v>1</v>
      </c>
    </row>
    <row r="168" customFormat="false" ht="15" hidden="false" customHeight="false" outlineLevel="0" collapsed="false">
      <c r="A168" s="37" t="n">
        <v>1000128</v>
      </c>
      <c r="B168" s="38" t="n">
        <v>46274</v>
      </c>
      <c r="C168" s="39" t="n">
        <v>1</v>
      </c>
      <c r="D168" s="39" t="s">
        <v>26</v>
      </c>
      <c r="E168" s="39"/>
      <c r="F168" s="41" t="n">
        <f aca="false">IF(A168="","",MATCH(A168,P_ID,1))</f>
        <v>128</v>
      </c>
      <c r="G168" s="41" t="str">
        <f aca="false">IF(A168="","",INDEX(P_Svc,F168))</f>
        <v>Standard</v>
      </c>
      <c r="H168" s="41" t="str">
        <f aca="false">IF(A168="","",INDEX(P_Zone,F168))</f>
        <v>South</v>
      </c>
      <c r="I168" s="41" t="n">
        <f aca="false">IF(A168="","",IF(D168="Delivered",IF(B168&lt;=INDEX(P_Due,F168),1,0),0))</f>
        <v>1</v>
      </c>
    </row>
    <row r="169" customFormat="false" ht="15" hidden="false" customHeight="false" outlineLevel="0" collapsed="false">
      <c r="A169" s="37" t="n">
        <v>1000129</v>
      </c>
      <c r="B169" s="38" t="n">
        <v>46274</v>
      </c>
      <c r="C169" s="39" t="n">
        <v>1</v>
      </c>
      <c r="D169" s="39" t="s">
        <v>26</v>
      </c>
      <c r="E169" s="39"/>
      <c r="F169" s="41" t="n">
        <f aca="false">IF(A169="","",MATCH(A169,P_ID,1))</f>
        <v>129</v>
      </c>
      <c r="G169" s="41" t="str">
        <f aca="false">IF(A169="","",INDEX(P_Svc,F169))</f>
        <v>Standard</v>
      </c>
      <c r="H169" s="41" t="str">
        <f aca="false">IF(A169="","",INDEX(P_Zone,F169))</f>
        <v>Central</v>
      </c>
      <c r="I169" s="41" t="n">
        <f aca="false">IF(A169="","",IF(D169="Delivered",IF(B169&lt;=INDEX(P_Due,F169),1,0),0))</f>
        <v>1</v>
      </c>
    </row>
    <row r="170" customFormat="false" ht="15" hidden="false" customHeight="false" outlineLevel="0" collapsed="false">
      <c r="A170" s="37" t="n">
        <v>1000131</v>
      </c>
      <c r="B170" s="38" t="n">
        <v>46274</v>
      </c>
      <c r="C170" s="39" t="n">
        <v>1</v>
      </c>
      <c r="D170" s="39" t="s">
        <v>26</v>
      </c>
      <c r="E170" s="39"/>
      <c r="F170" s="41" t="n">
        <f aca="false">IF(A170="","",MATCH(A170,P_ID,1))</f>
        <v>131</v>
      </c>
      <c r="G170" s="41" t="str">
        <f aca="false">IF(A170="","",INDEX(P_Svc,F170))</f>
        <v>Standard</v>
      </c>
      <c r="H170" s="41" t="str">
        <f aca="false">IF(A170="","",INDEX(P_Zone,F170))</f>
        <v>East</v>
      </c>
      <c r="I170" s="41" t="n">
        <f aca="false">IF(A170="","",IF(D170="Delivered",IF(B170&lt;=INDEX(P_Due,F170),1,0),0))</f>
        <v>1</v>
      </c>
    </row>
    <row r="171" customFormat="false" ht="15" hidden="false" customHeight="false" outlineLevel="0" collapsed="false">
      <c r="A171" s="37" t="n">
        <v>1000132</v>
      </c>
      <c r="B171" s="38" t="n">
        <v>46274</v>
      </c>
      <c r="C171" s="39" t="n">
        <v>1</v>
      </c>
      <c r="D171" s="39" t="s">
        <v>79</v>
      </c>
      <c r="E171" s="39" t="s">
        <v>34</v>
      </c>
      <c r="F171" s="41" t="n">
        <f aca="false">IF(A171="","",MATCH(A171,P_ID,1))</f>
        <v>132</v>
      </c>
      <c r="G171" s="41" t="str">
        <f aca="false">IF(A171="","",INDEX(P_Svc,F171))</f>
        <v>Standard</v>
      </c>
      <c r="H171" s="41" t="str">
        <f aca="false">IF(A171="","",INDEX(P_Zone,F171))</f>
        <v>North</v>
      </c>
      <c r="I171" s="41" t="n">
        <f aca="false">IF(A171="","",IF(D171="Delivered",IF(B171&lt;=INDEX(P_Due,F171),1,0),0))</f>
        <v>0</v>
      </c>
    </row>
    <row r="172" customFormat="false" ht="15" hidden="false" customHeight="false" outlineLevel="0" collapsed="false">
      <c r="A172" s="37" t="n">
        <v>1000133</v>
      </c>
      <c r="B172" s="38" t="n">
        <v>46274</v>
      </c>
      <c r="C172" s="39" t="n">
        <v>1</v>
      </c>
      <c r="D172" s="39" t="s">
        <v>26</v>
      </c>
      <c r="E172" s="39"/>
      <c r="F172" s="41" t="n">
        <f aca="false">IF(A172="","",MATCH(A172,P_ID,1))</f>
        <v>133</v>
      </c>
      <c r="G172" s="41" t="str">
        <f aca="false">IF(A172="","",INDEX(P_Svc,F172))</f>
        <v>Economy</v>
      </c>
      <c r="H172" s="41" t="str">
        <f aca="false">IF(A172="","",INDEX(P_Zone,F172))</f>
        <v>Central</v>
      </c>
      <c r="I172" s="41" t="n">
        <f aca="false">IF(A172="","",IF(D172="Delivered",IF(B172&lt;=INDEX(P_Due,F172),1,0),0))</f>
        <v>1</v>
      </c>
    </row>
    <row r="173" customFormat="false" ht="15" hidden="false" customHeight="false" outlineLevel="0" collapsed="false">
      <c r="A173" s="37" t="n">
        <v>1000134</v>
      </c>
      <c r="B173" s="38" t="n">
        <v>46274</v>
      </c>
      <c r="C173" s="39" t="n">
        <v>1</v>
      </c>
      <c r="D173" s="39" t="s">
        <v>26</v>
      </c>
      <c r="E173" s="39"/>
      <c r="F173" s="41" t="n">
        <f aca="false">IF(A173="","",MATCH(A173,P_ID,1))</f>
        <v>134</v>
      </c>
      <c r="G173" s="41" t="str">
        <f aca="false">IF(A173="","",INDEX(P_Svc,F173))</f>
        <v>Standard</v>
      </c>
      <c r="H173" s="41" t="str">
        <f aca="false">IF(A173="","",INDEX(P_Zone,F173))</f>
        <v>West</v>
      </c>
      <c r="I173" s="41" t="n">
        <f aca="false">IF(A173="","",IF(D173="Delivered",IF(B173&lt;=INDEX(P_Due,F173),1,0),0))</f>
        <v>1</v>
      </c>
    </row>
    <row r="174" customFormat="false" ht="15" hidden="false" customHeight="false" outlineLevel="0" collapsed="false">
      <c r="A174" s="37" t="n">
        <v>1000135</v>
      </c>
      <c r="B174" s="38" t="n">
        <v>46274</v>
      </c>
      <c r="C174" s="39" t="n">
        <v>1</v>
      </c>
      <c r="D174" s="39" t="s">
        <v>26</v>
      </c>
      <c r="E174" s="39"/>
      <c r="F174" s="41" t="n">
        <f aca="false">IF(A174="","",MATCH(A174,P_ID,1))</f>
        <v>135</v>
      </c>
      <c r="G174" s="41" t="str">
        <f aca="false">IF(A174="","",INDEX(P_Svc,F174))</f>
        <v>Standard</v>
      </c>
      <c r="H174" s="41" t="str">
        <f aca="false">IF(A174="","",INDEX(P_Zone,F174))</f>
        <v>East</v>
      </c>
      <c r="I174" s="41" t="n">
        <f aca="false">IF(A174="","",IF(D174="Delivered",IF(B174&lt;=INDEX(P_Due,F174),1,0),0))</f>
        <v>1</v>
      </c>
    </row>
    <row r="175" customFormat="false" ht="15" hidden="false" customHeight="false" outlineLevel="0" collapsed="false">
      <c r="A175" s="37" t="n">
        <v>1000136</v>
      </c>
      <c r="B175" s="38" t="n">
        <v>46274</v>
      </c>
      <c r="C175" s="39" t="n">
        <v>1</v>
      </c>
      <c r="D175" s="39" t="s">
        <v>26</v>
      </c>
      <c r="E175" s="39"/>
      <c r="F175" s="41" t="n">
        <f aca="false">IF(A175="","",MATCH(A175,P_ID,1))</f>
        <v>136</v>
      </c>
      <c r="G175" s="41" t="str">
        <f aca="false">IF(A175="","",INDEX(P_Svc,F175))</f>
        <v>Standard</v>
      </c>
      <c r="H175" s="41" t="str">
        <f aca="false">IF(A175="","",INDEX(P_Zone,F175))</f>
        <v>South</v>
      </c>
      <c r="I175" s="41" t="n">
        <f aca="false">IF(A175="","",IF(D175="Delivered",IF(B175&lt;=INDEX(P_Due,F175),1,0),0))</f>
        <v>1</v>
      </c>
    </row>
    <row r="176" customFormat="false" ht="15" hidden="false" customHeight="false" outlineLevel="0" collapsed="false">
      <c r="A176" s="37" t="n">
        <v>1000137</v>
      </c>
      <c r="B176" s="38" t="n">
        <v>46274</v>
      </c>
      <c r="C176" s="39" t="n">
        <v>1</v>
      </c>
      <c r="D176" s="39" t="s">
        <v>26</v>
      </c>
      <c r="E176" s="39"/>
      <c r="F176" s="41" t="n">
        <f aca="false">IF(A176="","",MATCH(A176,P_ID,1))</f>
        <v>137</v>
      </c>
      <c r="G176" s="41" t="str">
        <f aca="false">IF(A176="","",INDEX(P_Svc,F176))</f>
        <v>Standard</v>
      </c>
      <c r="H176" s="41" t="str">
        <f aca="false">IF(A176="","",INDEX(P_Zone,F176))</f>
        <v>North</v>
      </c>
      <c r="I176" s="41" t="n">
        <f aca="false">IF(A176="","",IF(D176="Delivered",IF(B176&lt;=INDEX(P_Due,F176),1,0),0))</f>
        <v>1</v>
      </c>
    </row>
    <row r="177" customFormat="false" ht="15" hidden="false" customHeight="false" outlineLevel="0" collapsed="false">
      <c r="A177" s="37" t="n">
        <v>1000138</v>
      </c>
      <c r="B177" s="38" t="n">
        <v>46274</v>
      </c>
      <c r="C177" s="39" t="n">
        <v>1</v>
      </c>
      <c r="D177" s="39" t="s">
        <v>26</v>
      </c>
      <c r="E177" s="39"/>
      <c r="F177" s="41" t="n">
        <f aca="false">IF(A177="","",MATCH(A177,P_ID,1))</f>
        <v>138</v>
      </c>
      <c r="G177" s="41" t="str">
        <f aca="false">IF(A177="","",INDEX(P_Svc,F177))</f>
        <v>Standard</v>
      </c>
      <c r="H177" s="41" t="str">
        <f aca="false">IF(A177="","",INDEX(P_Zone,F177))</f>
        <v>South</v>
      </c>
      <c r="I177" s="41" t="n">
        <f aca="false">IF(A177="","",IF(D177="Delivered",IF(B177&lt;=INDEX(P_Due,F177),1,0),0))</f>
        <v>1</v>
      </c>
    </row>
    <row r="178" customFormat="false" ht="15" hidden="false" customHeight="false" outlineLevel="0" collapsed="false">
      <c r="A178" s="37" t="n">
        <v>1000139</v>
      </c>
      <c r="B178" s="38" t="n">
        <v>46274</v>
      </c>
      <c r="C178" s="39" t="n">
        <v>1</v>
      </c>
      <c r="D178" s="39" t="s">
        <v>26</v>
      </c>
      <c r="E178" s="39"/>
      <c r="F178" s="41" t="n">
        <f aca="false">IF(A178="","",MATCH(A178,P_ID,1))</f>
        <v>139</v>
      </c>
      <c r="G178" s="41" t="str">
        <f aca="false">IF(A178="","",INDEX(P_Svc,F178))</f>
        <v>Standard</v>
      </c>
      <c r="H178" s="41" t="str">
        <f aca="false">IF(A178="","",INDEX(P_Zone,F178))</f>
        <v>East</v>
      </c>
      <c r="I178" s="41" t="n">
        <f aca="false">IF(A178="","",IF(D178="Delivered",IF(B178&lt;=INDEX(P_Due,F178),1,0),0))</f>
        <v>1</v>
      </c>
    </row>
    <row r="179" customFormat="false" ht="15" hidden="false" customHeight="false" outlineLevel="0" collapsed="false">
      <c r="A179" s="37" t="n">
        <v>1000140</v>
      </c>
      <c r="B179" s="38" t="n">
        <v>46274</v>
      </c>
      <c r="C179" s="39" t="n">
        <v>1</v>
      </c>
      <c r="D179" s="39" t="s">
        <v>26</v>
      </c>
      <c r="E179" s="39"/>
      <c r="F179" s="41" t="n">
        <f aca="false">IF(A179="","",MATCH(A179,P_ID,1))</f>
        <v>140</v>
      </c>
      <c r="G179" s="41" t="str">
        <f aca="false">IF(A179="","",INDEX(P_Svc,F179))</f>
        <v>Standard</v>
      </c>
      <c r="H179" s="41" t="str">
        <f aca="false">IF(A179="","",INDEX(P_Zone,F179))</f>
        <v>South</v>
      </c>
      <c r="I179" s="41" t="n">
        <f aca="false">IF(A179="","",IF(D179="Delivered",IF(B179&lt;=INDEX(P_Due,F179),1,0),0))</f>
        <v>1</v>
      </c>
    </row>
    <row r="180" customFormat="false" ht="15" hidden="false" customHeight="false" outlineLevel="0" collapsed="false">
      <c r="A180" s="37" t="n">
        <v>1000141</v>
      </c>
      <c r="B180" s="38" t="n">
        <v>46274</v>
      </c>
      <c r="C180" s="39" t="n">
        <v>1</v>
      </c>
      <c r="D180" s="39" t="s">
        <v>26</v>
      </c>
      <c r="E180" s="39"/>
      <c r="F180" s="41" t="n">
        <f aca="false">IF(A180="","",MATCH(A180,P_ID,1))</f>
        <v>141</v>
      </c>
      <c r="G180" s="41" t="str">
        <f aca="false">IF(A180="","",INDEX(P_Svc,F180))</f>
        <v>Standard</v>
      </c>
      <c r="H180" s="41" t="str">
        <f aca="false">IF(A180="","",INDEX(P_Zone,F180))</f>
        <v>South</v>
      </c>
      <c r="I180" s="41" t="n">
        <f aca="false">IF(A180="","",IF(D180="Delivered",IF(B180&lt;=INDEX(P_Due,F180),1,0),0))</f>
        <v>1</v>
      </c>
    </row>
    <row r="181" customFormat="false" ht="15" hidden="false" customHeight="false" outlineLevel="0" collapsed="false">
      <c r="A181" s="37" t="n">
        <v>1000142</v>
      </c>
      <c r="B181" s="38" t="n">
        <v>46274</v>
      </c>
      <c r="C181" s="39" t="n">
        <v>2</v>
      </c>
      <c r="D181" s="39" t="s">
        <v>26</v>
      </c>
      <c r="E181" s="39"/>
      <c r="F181" s="41" t="n">
        <f aca="false">IF(A181="","",MATCH(A181,P_ID,1))</f>
        <v>142</v>
      </c>
      <c r="G181" s="41" t="str">
        <f aca="false">IF(A181="","",INDEX(P_Svc,F181))</f>
        <v>Express</v>
      </c>
      <c r="H181" s="41" t="str">
        <f aca="false">IF(A181="","",INDEX(P_Zone,F181))</f>
        <v>North</v>
      </c>
      <c r="I181" s="41" t="n">
        <f aca="false">IF(A181="","",IF(D181="Delivered",IF(B181&lt;=INDEX(P_Due,F181),1,0),0))</f>
        <v>1</v>
      </c>
    </row>
    <row r="182" customFormat="false" ht="15" hidden="false" customHeight="false" outlineLevel="0" collapsed="false">
      <c r="A182" s="37" t="n">
        <v>1000143</v>
      </c>
      <c r="B182" s="38" t="n">
        <v>46274</v>
      </c>
      <c r="C182" s="39" t="n">
        <v>1</v>
      </c>
      <c r="D182" s="39" t="s">
        <v>26</v>
      </c>
      <c r="E182" s="39"/>
      <c r="F182" s="41" t="n">
        <f aca="false">IF(A182="","",MATCH(A182,P_ID,1))</f>
        <v>143</v>
      </c>
      <c r="G182" s="41" t="str">
        <f aca="false">IF(A182="","",INDEX(P_Svc,F182))</f>
        <v>Standard</v>
      </c>
      <c r="H182" s="41" t="str">
        <f aca="false">IF(A182="","",INDEX(P_Zone,F182))</f>
        <v>Central</v>
      </c>
      <c r="I182" s="41" t="n">
        <f aca="false">IF(A182="","",IF(D182="Delivered",IF(B182&lt;=INDEX(P_Due,F182),1,0),0))</f>
        <v>1</v>
      </c>
    </row>
    <row r="183" customFormat="false" ht="15" hidden="false" customHeight="false" outlineLevel="0" collapsed="false">
      <c r="A183" s="37" t="n">
        <v>1000144</v>
      </c>
      <c r="B183" s="38" t="n">
        <v>46274</v>
      </c>
      <c r="C183" s="39" t="n">
        <v>1</v>
      </c>
      <c r="D183" s="39" t="s">
        <v>26</v>
      </c>
      <c r="E183" s="39"/>
      <c r="F183" s="41" t="n">
        <f aca="false">IF(A183="","",MATCH(A183,P_ID,1))</f>
        <v>144</v>
      </c>
      <c r="G183" s="41" t="str">
        <f aca="false">IF(A183="","",INDEX(P_Svc,F183))</f>
        <v>Standard</v>
      </c>
      <c r="H183" s="41" t="str">
        <f aca="false">IF(A183="","",INDEX(P_Zone,F183))</f>
        <v>South</v>
      </c>
      <c r="I183" s="41" t="n">
        <f aca="false">IF(A183="","",IF(D183="Delivered",IF(B183&lt;=INDEX(P_Due,F183),1,0),0))</f>
        <v>1</v>
      </c>
    </row>
    <row r="184" customFormat="false" ht="15" hidden="false" customHeight="false" outlineLevel="0" collapsed="false">
      <c r="A184" s="37" t="n">
        <v>1000145</v>
      </c>
      <c r="B184" s="38" t="n">
        <v>46274</v>
      </c>
      <c r="C184" s="39" t="n">
        <v>1</v>
      </c>
      <c r="D184" s="39" t="s">
        <v>79</v>
      </c>
      <c r="E184" s="39" t="s">
        <v>34</v>
      </c>
      <c r="F184" s="41" t="n">
        <f aca="false">IF(A184="","",MATCH(A184,P_ID,1))</f>
        <v>145</v>
      </c>
      <c r="G184" s="41" t="str">
        <f aca="false">IF(A184="","",INDEX(P_Svc,F184))</f>
        <v>Economy</v>
      </c>
      <c r="H184" s="41" t="str">
        <f aca="false">IF(A184="","",INDEX(P_Zone,F184))</f>
        <v>East</v>
      </c>
      <c r="I184" s="41" t="n">
        <f aca="false">IF(A184="","",IF(D184="Delivered",IF(B184&lt;=INDEX(P_Due,F184),1,0),0))</f>
        <v>0</v>
      </c>
    </row>
    <row r="185" customFormat="false" ht="15" hidden="false" customHeight="false" outlineLevel="0" collapsed="false">
      <c r="A185" s="37" t="n">
        <v>1000146</v>
      </c>
      <c r="B185" s="38" t="n">
        <v>46274</v>
      </c>
      <c r="C185" s="39" t="n">
        <v>1</v>
      </c>
      <c r="D185" s="39" t="s">
        <v>26</v>
      </c>
      <c r="E185" s="39"/>
      <c r="F185" s="41" t="n">
        <f aca="false">IF(A185="","",MATCH(A185,P_ID,1))</f>
        <v>146</v>
      </c>
      <c r="G185" s="41" t="str">
        <f aca="false">IF(A185="","",INDEX(P_Svc,F185))</f>
        <v>Standard</v>
      </c>
      <c r="H185" s="41" t="str">
        <f aca="false">IF(A185="","",INDEX(P_Zone,F185))</f>
        <v>West</v>
      </c>
      <c r="I185" s="41" t="n">
        <f aca="false">IF(A185="","",IF(D185="Delivered",IF(B185&lt;=INDEX(P_Due,F185),1,0),0))</f>
        <v>1</v>
      </c>
    </row>
    <row r="186" customFormat="false" ht="15" hidden="false" customHeight="false" outlineLevel="0" collapsed="false">
      <c r="A186" s="37" t="n">
        <v>1000147</v>
      </c>
      <c r="B186" s="38" t="n">
        <v>46274</v>
      </c>
      <c r="C186" s="39" t="n">
        <v>1</v>
      </c>
      <c r="D186" s="39" t="s">
        <v>26</v>
      </c>
      <c r="E186" s="39"/>
      <c r="F186" s="41" t="n">
        <f aca="false">IF(A186="","",MATCH(A186,P_ID,1))</f>
        <v>147</v>
      </c>
      <c r="G186" s="41" t="str">
        <f aca="false">IF(A186="","",INDEX(P_Svc,F186))</f>
        <v>Economy</v>
      </c>
      <c r="H186" s="41" t="str">
        <f aca="false">IF(A186="","",INDEX(P_Zone,F186))</f>
        <v>North</v>
      </c>
      <c r="I186" s="41" t="n">
        <f aca="false">IF(A186="","",IF(D186="Delivered",IF(B186&lt;=INDEX(P_Due,F186),1,0),0))</f>
        <v>1</v>
      </c>
    </row>
    <row r="187" customFormat="false" ht="15" hidden="false" customHeight="false" outlineLevel="0" collapsed="false">
      <c r="A187" s="37" t="n">
        <v>1000148</v>
      </c>
      <c r="B187" s="38" t="n">
        <v>46274</v>
      </c>
      <c r="C187" s="39" t="n">
        <v>1</v>
      </c>
      <c r="D187" s="39" t="s">
        <v>26</v>
      </c>
      <c r="E187" s="39"/>
      <c r="F187" s="41" t="n">
        <f aca="false">IF(A187="","",MATCH(A187,P_ID,1))</f>
        <v>148</v>
      </c>
      <c r="G187" s="41" t="str">
        <f aca="false">IF(A187="","",INDEX(P_Svc,F187))</f>
        <v>Economy</v>
      </c>
      <c r="H187" s="41" t="str">
        <f aca="false">IF(A187="","",INDEX(P_Zone,F187))</f>
        <v>West</v>
      </c>
      <c r="I187" s="41" t="n">
        <f aca="false">IF(A187="","",IF(D187="Delivered",IF(B187&lt;=INDEX(P_Due,F187),1,0),0))</f>
        <v>1</v>
      </c>
    </row>
    <row r="188" customFormat="false" ht="15" hidden="false" customHeight="false" outlineLevel="0" collapsed="false">
      <c r="A188" s="37" t="n">
        <v>1000149</v>
      </c>
      <c r="B188" s="38" t="n">
        <v>46274</v>
      </c>
      <c r="C188" s="39" t="n">
        <v>1</v>
      </c>
      <c r="D188" s="39" t="s">
        <v>26</v>
      </c>
      <c r="E188" s="39"/>
      <c r="F188" s="41" t="n">
        <f aca="false">IF(A188="","",MATCH(A188,P_ID,1))</f>
        <v>149</v>
      </c>
      <c r="G188" s="41" t="str">
        <f aca="false">IF(A188="","",INDEX(P_Svc,F188))</f>
        <v>Economy</v>
      </c>
      <c r="H188" s="41" t="str">
        <f aca="false">IF(A188="","",INDEX(P_Zone,F188))</f>
        <v>West</v>
      </c>
      <c r="I188" s="41" t="n">
        <f aca="false">IF(A188="","",IF(D188="Delivered",IF(B188&lt;=INDEX(P_Due,F188),1,0),0))</f>
        <v>1</v>
      </c>
    </row>
    <row r="189" customFormat="false" ht="15" hidden="false" customHeight="false" outlineLevel="0" collapsed="false">
      <c r="A189" s="37" t="n">
        <v>1000150</v>
      </c>
      <c r="B189" s="38" t="n">
        <v>46274</v>
      </c>
      <c r="C189" s="39" t="n">
        <v>1</v>
      </c>
      <c r="D189" s="39" t="s">
        <v>26</v>
      </c>
      <c r="E189" s="39"/>
      <c r="F189" s="41" t="n">
        <f aca="false">IF(A189="","",MATCH(A189,P_ID,1))</f>
        <v>150</v>
      </c>
      <c r="G189" s="41" t="str">
        <f aca="false">IF(A189="","",INDEX(P_Svc,F189))</f>
        <v>Standard</v>
      </c>
      <c r="H189" s="41" t="str">
        <f aca="false">IF(A189="","",INDEX(P_Zone,F189))</f>
        <v>North</v>
      </c>
      <c r="I189" s="41" t="n">
        <f aca="false">IF(A189="","",IF(D189="Delivered",IF(B189&lt;=INDEX(P_Due,F189),1,0),0))</f>
        <v>1</v>
      </c>
    </row>
    <row r="190" customFormat="false" ht="15" hidden="false" customHeight="false" outlineLevel="0" collapsed="false">
      <c r="A190" s="37" t="n">
        <v>1000151</v>
      </c>
      <c r="B190" s="38" t="n">
        <v>46274</v>
      </c>
      <c r="C190" s="39" t="n">
        <v>1</v>
      </c>
      <c r="D190" s="39" t="s">
        <v>26</v>
      </c>
      <c r="E190" s="39"/>
      <c r="F190" s="41" t="n">
        <f aca="false">IF(A190="","",MATCH(A190,P_ID,1))</f>
        <v>151</v>
      </c>
      <c r="G190" s="41" t="str">
        <f aca="false">IF(A190="","",INDEX(P_Svc,F190))</f>
        <v>Economy</v>
      </c>
      <c r="H190" s="41" t="str">
        <f aca="false">IF(A190="","",INDEX(P_Zone,F190))</f>
        <v>Central</v>
      </c>
      <c r="I190" s="41" t="n">
        <f aca="false">IF(A190="","",IF(D190="Delivered",IF(B190&lt;=INDEX(P_Due,F190),1,0),0))</f>
        <v>1</v>
      </c>
    </row>
    <row r="191" customFormat="false" ht="15" hidden="false" customHeight="false" outlineLevel="0" collapsed="false">
      <c r="A191" s="37" t="n">
        <v>1000152</v>
      </c>
      <c r="B191" s="38" t="n">
        <v>46274</v>
      </c>
      <c r="C191" s="39" t="n">
        <v>1</v>
      </c>
      <c r="D191" s="39" t="s">
        <v>26</v>
      </c>
      <c r="E191" s="39"/>
      <c r="F191" s="41" t="n">
        <f aca="false">IF(A191="","",MATCH(A191,P_ID,1))</f>
        <v>152</v>
      </c>
      <c r="G191" s="41" t="str">
        <f aca="false">IF(A191="","",INDEX(P_Svc,F191))</f>
        <v>Standard</v>
      </c>
      <c r="H191" s="41" t="str">
        <f aca="false">IF(A191="","",INDEX(P_Zone,F191))</f>
        <v>South</v>
      </c>
      <c r="I191" s="41" t="n">
        <f aca="false">IF(A191="","",IF(D191="Delivered",IF(B191&lt;=INDEX(P_Due,F191),1,0),0))</f>
        <v>1</v>
      </c>
    </row>
    <row r="192" customFormat="false" ht="15" hidden="false" customHeight="false" outlineLevel="0" collapsed="false">
      <c r="A192" s="37" t="n">
        <v>1000153</v>
      </c>
      <c r="B192" s="38" t="n">
        <v>46274</v>
      </c>
      <c r="C192" s="39" t="n">
        <v>1</v>
      </c>
      <c r="D192" s="39" t="s">
        <v>26</v>
      </c>
      <c r="E192" s="39"/>
      <c r="F192" s="41" t="n">
        <f aca="false">IF(A192="","",MATCH(A192,P_ID,1))</f>
        <v>153</v>
      </c>
      <c r="G192" s="41" t="str">
        <f aca="false">IF(A192="","",INDEX(P_Svc,F192))</f>
        <v>Standard</v>
      </c>
      <c r="H192" s="41" t="str">
        <f aca="false">IF(A192="","",INDEX(P_Zone,F192))</f>
        <v>Central</v>
      </c>
      <c r="I192" s="41" t="n">
        <f aca="false">IF(A192="","",IF(D192="Delivered",IF(B192&lt;=INDEX(P_Due,F192),1,0),0))</f>
        <v>1</v>
      </c>
    </row>
    <row r="193" customFormat="false" ht="15" hidden="false" customHeight="false" outlineLevel="0" collapsed="false">
      <c r="A193" s="37" t="n">
        <v>1000154</v>
      </c>
      <c r="B193" s="38" t="n">
        <v>46274</v>
      </c>
      <c r="C193" s="39" t="n">
        <v>1</v>
      </c>
      <c r="D193" s="39" t="s">
        <v>26</v>
      </c>
      <c r="E193" s="39"/>
      <c r="F193" s="41" t="n">
        <f aca="false">IF(A193="","",MATCH(A193,P_ID,1))</f>
        <v>154</v>
      </c>
      <c r="G193" s="41" t="str">
        <f aca="false">IF(A193="","",INDEX(P_Svc,F193))</f>
        <v>Economy</v>
      </c>
      <c r="H193" s="41" t="str">
        <f aca="false">IF(A193="","",INDEX(P_Zone,F193))</f>
        <v>West</v>
      </c>
      <c r="I193" s="41" t="n">
        <f aca="false">IF(A193="","",IF(D193="Delivered",IF(B193&lt;=INDEX(P_Due,F193),1,0),0))</f>
        <v>1</v>
      </c>
    </row>
    <row r="194" customFormat="false" ht="15" hidden="false" customHeight="false" outlineLevel="0" collapsed="false">
      <c r="A194" s="37" t="n">
        <v>1000155</v>
      </c>
      <c r="B194" s="38" t="n">
        <v>46274</v>
      </c>
      <c r="C194" s="39" t="n">
        <v>1</v>
      </c>
      <c r="D194" s="39" t="s">
        <v>26</v>
      </c>
      <c r="E194" s="39"/>
      <c r="F194" s="41" t="n">
        <f aca="false">IF(A194="","",MATCH(A194,P_ID,1))</f>
        <v>155</v>
      </c>
      <c r="G194" s="41" t="str">
        <f aca="false">IF(A194="","",INDEX(P_Svc,F194))</f>
        <v>Economy</v>
      </c>
      <c r="H194" s="41" t="str">
        <f aca="false">IF(A194="","",INDEX(P_Zone,F194))</f>
        <v>South</v>
      </c>
      <c r="I194" s="41" t="n">
        <f aca="false">IF(A194="","",IF(D194="Delivered",IF(B194&lt;=INDEX(P_Due,F194),1,0),0))</f>
        <v>1</v>
      </c>
    </row>
    <row r="195" customFormat="false" ht="15" hidden="false" customHeight="false" outlineLevel="0" collapsed="false">
      <c r="A195" s="37" t="n">
        <v>1000156</v>
      </c>
      <c r="B195" s="38" t="n">
        <v>46274</v>
      </c>
      <c r="C195" s="39" t="n">
        <v>1</v>
      </c>
      <c r="D195" s="39" t="s">
        <v>26</v>
      </c>
      <c r="E195" s="39"/>
      <c r="F195" s="41" t="n">
        <f aca="false">IF(A195="","",MATCH(A195,P_ID,1))</f>
        <v>156</v>
      </c>
      <c r="G195" s="41" t="str">
        <f aca="false">IF(A195="","",INDEX(P_Svc,F195))</f>
        <v>Express</v>
      </c>
      <c r="H195" s="41" t="str">
        <f aca="false">IF(A195="","",INDEX(P_Zone,F195))</f>
        <v>South</v>
      </c>
      <c r="I195" s="41" t="n">
        <f aca="false">IF(A195="","",IF(D195="Delivered",IF(B195&lt;=INDEX(P_Due,F195),1,0),0))</f>
        <v>1</v>
      </c>
    </row>
    <row r="196" customFormat="false" ht="15" hidden="false" customHeight="false" outlineLevel="0" collapsed="false">
      <c r="A196" s="37" t="n">
        <v>1000157</v>
      </c>
      <c r="B196" s="38" t="n">
        <v>46274</v>
      </c>
      <c r="C196" s="39" t="n">
        <v>1</v>
      </c>
      <c r="D196" s="39" t="s">
        <v>26</v>
      </c>
      <c r="E196" s="39"/>
      <c r="F196" s="41" t="n">
        <f aca="false">IF(A196="","",MATCH(A196,P_ID,1))</f>
        <v>157</v>
      </c>
      <c r="G196" s="41" t="str">
        <f aca="false">IF(A196="","",INDEX(P_Svc,F196))</f>
        <v>Standard</v>
      </c>
      <c r="H196" s="41" t="str">
        <f aca="false">IF(A196="","",INDEX(P_Zone,F196))</f>
        <v>South</v>
      </c>
      <c r="I196" s="41" t="n">
        <f aca="false">IF(A196="","",IF(D196="Delivered",IF(B196&lt;=INDEX(P_Due,F196),1,0),0))</f>
        <v>1</v>
      </c>
    </row>
    <row r="197" customFormat="false" ht="15" hidden="false" customHeight="false" outlineLevel="0" collapsed="false">
      <c r="A197" s="37" t="n">
        <v>1000158</v>
      </c>
      <c r="B197" s="38" t="n">
        <v>46274</v>
      </c>
      <c r="C197" s="39" t="n">
        <v>1</v>
      </c>
      <c r="D197" s="39" t="s">
        <v>26</v>
      </c>
      <c r="E197" s="39"/>
      <c r="F197" s="41" t="n">
        <f aca="false">IF(A197="","",MATCH(A197,P_ID,1))</f>
        <v>158</v>
      </c>
      <c r="G197" s="41" t="str">
        <f aca="false">IF(A197="","",INDEX(P_Svc,F197))</f>
        <v>Economy</v>
      </c>
      <c r="H197" s="41" t="str">
        <f aca="false">IF(A197="","",INDEX(P_Zone,F197))</f>
        <v>North</v>
      </c>
      <c r="I197" s="41" t="n">
        <f aca="false">IF(A197="","",IF(D197="Delivered",IF(B197&lt;=INDEX(P_Due,F197),1,0),0))</f>
        <v>1</v>
      </c>
    </row>
    <row r="198" customFormat="false" ht="15" hidden="false" customHeight="false" outlineLevel="0" collapsed="false">
      <c r="A198" s="37" t="n">
        <v>1000159</v>
      </c>
      <c r="B198" s="38" t="n">
        <v>46274</v>
      </c>
      <c r="C198" s="39" t="n">
        <v>1</v>
      </c>
      <c r="D198" s="39" t="s">
        <v>26</v>
      </c>
      <c r="E198" s="39"/>
      <c r="F198" s="41" t="n">
        <f aca="false">IF(A198="","",MATCH(A198,P_ID,1))</f>
        <v>159</v>
      </c>
      <c r="G198" s="41" t="str">
        <f aca="false">IF(A198="","",INDEX(P_Svc,F198))</f>
        <v>Economy</v>
      </c>
      <c r="H198" s="41" t="str">
        <f aca="false">IF(A198="","",INDEX(P_Zone,F198))</f>
        <v>West</v>
      </c>
      <c r="I198" s="41" t="n">
        <f aca="false">IF(A198="","",IF(D198="Delivered",IF(B198&lt;=INDEX(P_Due,F198),1,0),0))</f>
        <v>1</v>
      </c>
    </row>
    <row r="199" customFormat="false" ht="15" hidden="false" customHeight="false" outlineLevel="0" collapsed="false">
      <c r="A199" s="37" t="n">
        <v>1000160</v>
      </c>
      <c r="B199" s="38" t="n">
        <v>46274</v>
      </c>
      <c r="C199" s="39" t="n">
        <v>1</v>
      </c>
      <c r="D199" s="39" t="s">
        <v>26</v>
      </c>
      <c r="E199" s="39"/>
      <c r="F199" s="41" t="n">
        <f aca="false">IF(A199="","",MATCH(A199,P_ID,1))</f>
        <v>160</v>
      </c>
      <c r="G199" s="41" t="str">
        <f aca="false">IF(A199="","",INDEX(P_Svc,F199))</f>
        <v>Standard</v>
      </c>
      <c r="H199" s="41" t="str">
        <f aca="false">IF(A199="","",INDEX(P_Zone,F199))</f>
        <v>South</v>
      </c>
      <c r="I199" s="41" t="n">
        <f aca="false">IF(A199="","",IF(D199="Delivered",IF(B199&lt;=INDEX(P_Due,F199),1,0),0))</f>
        <v>1</v>
      </c>
    </row>
    <row r="200" customFormat="false" ht="15" hidden="false" customHeight="false" outlineLevel="0" collapsed="false">
      <c r="A200" s="37" t="n">
        <v>1000161</v>
      </c>
      <c r="B200" s="38" t="n">
        <v>46274</v>
      </c>
      <c r="C200" s="39" t="n">
        <v>1</v>
      </c>
      <c r="D200" s="39" t="s">
        <v>26</v>
      </c>
      <c r="E200" s="39"/>
      <c r="F200" s="41" t="n">
        <f aca="false">IF(A200="","",MATCH(A200,P_ID,1))</f>
        <v>161</v>
      </c>
      <c r="G200" s="41" t="str">
        <f aca="false">IF(A200="","",INDEX(P_Svc,F200))</f>
        <v>Standard</v>
      </c>
      <c r="H200" s="41" t="str">
        <f aca="false">IF(A200="","",INDEX(P_Zone,F200))</f>
        <v>West</v>
      </c>
      <c r="I200" s="41" t="n">
        <f aca="false">IF(A200="","",IF(D200="Delivered",IF(B200&lt;=INDEX(P_Due,F200),1,0),0))</f>
        <v>1</v>
      </c>
    </row>
    <row r="201" customFormat="false" ht="15" hidden="false" customHeight="false" outlineLevel="0" collapsed="false">
      <c r="A201" s="37" t="n">
        <v>1000162</v>
      </c>
      <c r="B201" s="38" t="n">
        <v>46274</v>
      </c>
      <c r="C201" s="39" t="n">
        <v>1</v>
      </c>
      <c r="D201" s="39" t="s">
        <v>26</v>
      </c>
      <c r="E201" s="39"/>
      <c r="F201" s="41" t="n">
        <f aca="false">IF(A201="","",MATCH(A201,P_ID,1))</f>
        <v>162</v>
      </c>
      <c r="G201" s="41" t="str">
        <f aca="false">IF(A201="","",INDEX(P_Svc,F201))</f>
        <v>Standard</v>
      </c>
      <c r="H201" s="41" t="str">
        <f aca="false">IF(A201="","",INDEX(P_Zone,F201))</f>
        <v>East</v>
      </c>
      <c r="I201" s="41" t="n">
        <f aca="false">IF(A201="","",IF(D201="Delivered",IF(B201&lt;=INDEX(P_Due,F201),1,0),0))</f>
        <v>1</v>
      </c>
    </row>
    <row r="202" customFormat="false" ht="15" hidden="false" customHeight="false" outlineLevel="0" collapsed="false">
      <c r="A202" s="37" t="n">
        <v>1000163</v>
      </c>
      <c r="B202" s="38" t="n">
        <v>46274</v>
      </c>
      <c r="C202" s="39" t="n">
        <v>1</v>
      </c>
      <c r="D202" s="39" t="s">
        <v>26</v>
      </c>
      <c r="E202" s="39"/>
      <c r="F202" s="41" t="n">
        <f aca="false">IF(A202="","",MATCH(A202,P_ID,1))</f>
        <v>163</v>
      </c>
      <c r="G202" s="41" t="str">
        <f aca="false">IF(A202="","",INDEX(P_Svc,F202))</f>
        <v>Standard</v>
      </c>
      <c r="H202" s="41" t="str">
        <f aca="false">IF(A202="","",INDEX(P_Zone,F202))</f>
        <v>East</v>
      </c>
      <c r="I202" s="41" t="n">
        <f aca="false">IF(A202="","",IF(D202="Delivered",IF(B202&lt;=INDEX(P_Due,F202),1,0),0))</f>
        <v>1</v>
      </c>
    </row>
    <row r="203" customFormat="false" ht="15" hidden="false" customHeight="false" outlineLevel="0" collapsed="false">
      <c r="A203" s="37" t="n">
        <v>1000164</v>
      </c>
      <c r="B203" s="38" t="n">
        <v>46274</v>
      </c>
      <c r="C203" s="39" t="n">
        <v>1</v>
      </c>
      <c r="D203" s="39" t="s">
        <v>26</v>
      </c>
      <c r="E203" s="39"/>
      <c r="F203" s="41" t="n">
        <f aca="false">IF(A203="","",MATCH(A203,P_ID,1))</f>
        <v>164</v>
      </c>
      <c r="G203" s="41" t="str">
        <f aca="false">IF(A203="","",INDEX(P_Svc,F203))</f>
        <v>Standard</v>
      </c>
      <c r="H203" s="41" t="str">
        <f aca="false">IF(A203="","",INDEX(P_Zone,F203))</f>
        <v>South</v>
      </c>
      <c r="I203" s="41" t="n">
        <f aca="false">IF(A203="","",IF(D203="Delivered",IF(B203&lt;=INDEX(P_Due,F203),1,0),0))</f>
        <v>1</v>
      </c>
    </row>
    <row r="204" customFormat="false" ht="15" hidden="false" customHeight="false" outlineLevel="0" collapsed="false">
      <c r="A204" s="37" t="n">
        <v>1000166</v>
      </c>
      <c r="B204" s="38" t="n">
        <v>46274</v>
      </c>
      <c r="C204" s="39" t="n">
        <v>1</v>
      </c>
      <c r="D204" s="39" t="s">
        <v>26</v>
      </c>
      <c r="E204" s="39"/>
      <c r="F204" s="41" t="n">
        <f aca="false">IF(A204="","",MATCH(A204,P_ID,1))</f>
        <v>166</v>
      </c>
      <c r="G204" s="41" t="str">
        <f aca="false">IF(A204="","",INDEX(P_Svc,F204))</f>
        <v>Standard</v>
      </c>
      <c r="H204" s="41" t="str">
        <f aca="false">IF(A204="","",INDEX(P_Zone,F204))</f>
        <v>East</v>
      </c>
      <c r="I204" s="41" t="n">
        <f aca="false">IF(A204="","",IF(D204="Delivered",IF(B204&lt;=INDEX(P_Due,F204),1,0),0))</f>
        <v>1</v>
      </c>
    </row>
    <row r="205" customFormat="false" ht="15" hidden="false" customHeight="false" outlineLevel="0" collapsed="false">
      <c r="A205" s="37" t="n">
        <v>1000167</v>
      </c>
      <c r="B205" s="38" t="n">
        <v>46274</v>
      </c>
      <c r="C205" s="39" t="n">
        <v>1</v>
      </c>
      <c r="D205" s="39" t="s">
        <v>79</v>
      </c>
      <c r="E205" s="39" t="s">
        <v>32</v>
      </c>
      <c r="F205" s="41" t="n">
        <f aca="false">IF(A205="","",MATCH(A205,P_ID,1))</f>
        <v>167</v>
      </c>
      <c r="G205" s="41" t="str">
        <f aca="false">IF(A205="","",INDEX(P_Svc,F205))</f>
        <v>Standard</v>
      </c>
      <c r="H205" s="41" t="str">
        <f aca="false">IF(A205="","",INDEX(P_Zone,F205))</f>
        <v>South</v>
      </c>
      <c r="I205" s="41" t="n">
        <f aca="false">IF(A205="","",IF(D205="Delivered",IF(B205&lt;=INDEX(P_Due,F205),1,0),0))</f>
        <v>0</v>
      </c>
    </row>
    <row r="206" customFormat="false" ht="15" hidden="false" customHeight="false" outlineLevel="0" collapsed="false">
      <c r="A206" s="37" t="n">
        <v>1000168</v>
      </c>
      <c r="B206" s="38" t="n">
        <v>46274</v>
      </c>
      <c r="C206" s="39" t="n">
        <v>1</v>
      </c>
      <c r="D206" s="39" t="s">
        <v>26</v>
      </c>
      <c r="E206" s="39"/>
      <c r="F206" s="41" t="n">
        <f aca="false">IF(A206="","",MATCH(A206,P_ID,1))</f>
        <v>168</v>
      </c>
      <c r="G206" s="41" t="str">
        <f aca="false">IF(A206="","",INDEX(P_Svc,F206))</f>
        <v>Economy</v>
      </c>
      <c r="H206" s="41" t="str">
        <f aca="false">IF(A206="","",INDEX(P_Zone,F206))</f>
        <v>East</v>
      </c>
      <c r="I206" s="41" t="n">
        <f aca="false">IF(A206="","",IF(D206="Delivered",IF(B206&lt;=INDEX(P_Due,F206),1,0),0))</f>
        <v>1</v>
      </c>
    </row>
    <row r="207" customFormat="false" ht="15" hidden="false" customHeight="false" outlineLevel="0" collapsed="false">
      <c r="A207" s="37" t="n">
        <v>1000169</v>
      </c>
      <c r="B207" s="38" t="n">
        <v>46274</v>
      </c>
      <c r="C207" s="39" t="n">
        <v>1</v>
      </c>
      <c r="D207" s="39" t="s">
        <v>26</v>
      </c>
      <c r="E207" s="39"/>
      <c r="F207" s="41" t="n">
        <f aca="false">IF(A207="","",MATCH(A207,P_ID,1))</f>
        <v>169</v>
      </c>
      <c r="G207" s="41" t="str">
        <f aca="false">IF(A207="","",INDEX(P_Svc,F207))</f>
        <v>Economy</v>
      </c>
      <c r="H207" s="41" t="str">
        <f aca="false">IF(A207="","",INDEX(P_Zone,F207))</f>
        <v>East</v>
      </c>
      <c r="I207" s="41" t="n">
        <f aca="false">IF(A207="","",IF(D207="Delivered",IF(B207&lt;=INDEX(P_Due,F207),1,0),0))</f>
        <v>1</v>
      </c>
    </row>
    <row r="208" customFormat="false" ht="15" hidden="false" customHeight="false" outlineLevel="0" collapsed="false">
      <c r="A208" s="37" t="n">
        <v>1000171</v>
      </c>
      <c r="B208" s="38" t="n">
        <v>46274</v>
      </c>
      <c r="C208" s="39" t="n">
        <v>1</v>
      </c>
      <c r="D208" s="39" t="s">
        <v>26</v>
      </c>
      <c r="E208" s="39"/>
      <c r="F208" s="41" t="n">
        <f aca="false">IF(A208="","",MATCH(A208,P_ID,1))</f>
        <v>171</v>
      </c>
      <c r="G208" s="41" t="str">
        <f aca="false">IF(A208="","",INDEX(P_Svc,F208))</f>
        <v>Economy</v>
      </c>
      <c r="H208" s="41" t="str">
        <f aca="false">IF(A208="","",INDEX(P_Zone,F208))</f>
        <v>Central</v>
      </c>
      <c r="I208" s="41" t="n">
        <f aca="false">IF(A208="","",IF(D208="Delivered",IF(B208&lt;=INDEX(P_Due,F208),1,0),0))</f>
        <v>1</v>
      </c>
    </row>
    <row r="209" customFormat="false" ht="15" hidden="false" customHeight="false" outlineLevel="0" collapsed="false">
      <c r="A209" s="37" t="n">
        <v>1000172</v>
      </c>
      <c r="B209" s="38" t="n">
        <v>46274</v>
      </c>
      <c r="C209" s="39" t="n">
        <v>1</v>
      </c>
      <c r="D209" s="39" t="s">
        <v>26</v>
      </c>
      <c r="E209" s="39"/>
      <c r="F209" s="41" t="n">
        <f aca="false">IF(A209="","",MATCH(A209,P_ID,1))</f>
        <v>172</v>
      </c>
      <c r="G209" s="41" t="str">
        <f aca="false">IF(A209="","",INDEX(P_Svc,F209))</f>
        <v>Standard</v>
      </c>
      <c r="H209" s="41" t="str">
        <f aca="false">IF(A209="","",INDEX(P_Zone,F209))</f>
        <v>North</v>
      </c>
      <c r="I209" s="41" t="n">
        <f aca="false">IF(A209="","",IF(D209="Delivered",IF(B209&lt;=INDEX(P_Due,F209),1,0),0))</f>
        <v>1</v>
      </c>
    </row>
    <row r="210" customFormat="false" ht="15" hidden="false" customHeight="false" outlineLevel="0" collapsed="false">
      <c r="A210" s="37" t="n">
        <v>1000173</v>
      </c>
      <c r="B210" s="38" t="n">
        <v>46274</v>
      </c>
      <c r="C210" s="39" t="n">
        <v>1</v>
      </c>
      <c r="D210" s="39" t="s">
        <v>26</v>
      </c>
      <c r="E210" s="39"/>
      <c r="F210" s="41" t="n">
        <f aca="false">IF(A210="","",MATCH(A210,P_ID,1))</f>
        <v>173</v>
      </c>
      <c r="G210" s="41" t="str">
        <f aca="false">IF(A210="","",INDEX(P_Svc,F210))</f>
        <v>Economy</v>
      </c>
      <c r="H210" s="41" t="str">
        <f aca="false">IF(A210="","",INDEX(P_Zone,F210))</f>
        <v>East</v>
      </c>
      <c r="I210" s="41" t="n">
        <f aca="false">IF(A210="","",IF(D210="Delivered",IF(B210&lt;=INDEX(P_Due,F210),1,0),0))</f>
        <v>1</v>
      </c>
    </row>
    <row r="211" customFormat="false" ht="15" hidden="false" customHeight="false" outlineLevel="0" collapsed="false">
      <c r="A211" s="37" t="n">
        <v>1000174</v>
      </c>
      <c r="B211" s="38" t="n">
        <v>46274</v>
      </c>
      <c r="C211" s="39" t="n">
        <v>1</v>
      </c>
      <c r="D211" s="39" t="s">
        <v>26</v>
      </c>
      <c r="E211" s="39"/>
      <c r="F211" s="41" t="n">
        <f aca="false">IF(A211="","",MATCH(A211,P_ID,1))</f>
        <v>174</v>
      </c>
      <c r="G211" s="41" t="str">
        <f aca="false">IF(A211="","",INDEX(P_Svc,F211))</f>
        <v>Economy</v>
      </c>
      <c r="H211" s="41" t="str">
        <f aca="false">IF(A211="","",INDEX(P_Zone,F211))</f>
        <v>North</v>
      </c>
      <c r="I211" s="41" t="n">
        <f aca="false">IF(A211="","",IF(D211="Delivered",IF(B211&lt;=INDEX(P_Due,F211),1,0),0))</f>
        <v>1</v>
      </c>
    </row>
    <row r="212" customFormat="false" ht="15" hidden="false" customHeight="false" outlineLevel="0" collapsed="false">
      <c r="A212" s="37" t="n">
        <v>1000175</v>
      </c>
      <c r="B212" s="38" t="n">
        <v>46274</v>
      </c>
      <c r="C212" s="39" t="n">
        <v>1</v>
      </c>
      <c r="D212" s="39" t="s">
        <v>26</v>
      </c>
      <c r="E212" s="39"/>
      <c r="F212" s="41" t="n">
        <f aca="false">IF(A212="","",MATCH(A212,P_ID,1))</f>
        <v>175</v>
      </c>
      <c r="G212" s="41" t="str">
        <f aca="false">IF(A212="","",INDEX(P_Svc,F212))</f>
        <v>Standard</v>
      </c>
      <c r="H212" s="41" t="str">
        <f aca="false">IF(A212="","",INDEX(P_Zone,F212))</f>
        <v>South</v>
      </c>
      <c r="I212" s="41" t="n">
        <f aca="false">IF(A212="","",IF(D212="Delivered",IF(B212&lt;=INDEX(P_Due,F212),1,0),0))</f>
        <v>1</v>
      </c>
    </row>
    <row r="213" customFormat="false" ht="15" hidden="false" customHeight="false" outlineLevel="0" collapsed="false">
      <c r="A213" s="37" t="n">
        <v>1000176</v>
      </c>
      <c r="B213" s="38" t="n">
        <v>46274</v>
      </c>
      <c r="C213" s="39" t="n">
        <v>1</v>
      </c>
      <c r="D213" s="39" t="s">
        <v>26</v>
      </c>
      <c r="E213" s="39"/>
      <c r="F213" s="41" t="n">
        <f aca="false">IF(A213="","",MATCH(A213,P_ID,1))</f>
        <v>176</v>
      </c>
      <c r="G213" s="41" t="str">
        <f aca="false">IF(A213="","",INDEX(P_Svc,F213))</f>
        <v>Standard</v>
      </c>
      <c r="H213" s="41" t="str">
        <f aca="false">IF(A213="","",INDEX(P_Zone,F213))</f>
        <v>East</v>
      </c>
      <c r="I213" s="41" t="n">
        <f aca="false">IF(A213="","",IF(D213="Delivered",IF(B213&lt;=INDEX(P_Due,F213),1,0),0))</f>
        <v>1</v>
      </c>
    </row>
    <row r="214" customFormat="false" ht="15" hidden="false" customHeight="false" outlineLevel="0" collapsed="false">
      <c r="A214" s="37" t="n">
        <v>1000177</v>
      </c>
      <c r="B214" s="38" t="n">
        <v>46274</v>
      </c>
      <c r="C214" s="39" t="n">
        <v>1</v>
      </c>
      <c r="D214" s="39" t="s">
        <v>26</v>
      </c>
      <c r="E214" s="39"/>
      <c r="F214" s="41" t="n">
        <f aca="false">IF(A214="","",MATCH(A214,P_ID,1))</f>
        <v>177</v>
      </c>
      <c r="G214" s="41" t="str">
        <f aca="false">IF(A214="","",INDEX(P_Svc,F214))</f>
        <v>Standard</v>
      </c>
      <c r="H214" s="41" t="str">
        <f aca="false">IF(A214="","",INDEX(P_Zone,F214))</f>
        <v>South</v>
      </c>
      <c r="I214" s="41" t="n">
        <f aca="false">IF(A214="","",IF(D214="Delivered",IF(B214&lt;=INDEX(P_Due,F214),1,0),0))</f>
        <v>1</v>
      </c>
    </row>
    <row r="215" customFormat="false" ht="15" hidden="false" customHeight="false" outlineLevel="0" collapsed="false">
      <c r="A215" s="37" t="n">
        <v>1000178</v>
      </c>
      <c r="B215" s="38" t="n">
        <v>46274</v>
      </c>
      <c r="C215" s="39" t="n">
        <v>1</v>
      </c>
      <c r="D215" s="39" t="s">
        <v>26</v>
      </c>
      <c r="E215" s="39"/>
      <c r="F215" s="41" t="n">
        <f aca="false">IF(A215="","",MATCH(A215,P_ID,1))</f>
        <v>178</v>
      </c>
      <c r="G215" s="41" t="str">
        <f aca="false">IF(A215="","",INDEX(P_Svc,F215))</f>
        <v>Standard</v>
      </c>
      <c r="H215" s="41" t="str">
        <f aca="false">IF(A215="","",INDEX(P_Zone,F215))</f>
        <v>North</v>
      </c>
      <c r="I215" s="41" t="n">
        <f aca="false">IF(A215="","",IF(D215="Delivered",IF(B215&lt;=INDEX(P_Due,F215),1,0),0))</f>
        <v>1</v>
      </c>
    </row>
    <row r="216" customFormat="false" ht="15" hidden="false" customHeight="false" outlineLevel="0" collapsed="false">
      <c r="A216" s="37" t="n">
        <v>1000179</v>
      </c>
      <c r="B216" s="38" t="n">
        <v>46274</v>
      </c>
      <c r="C216" s="39" t="n">
        <v>1</v>
      </c>
      <c r="D216" s="39" t="s">
        <v>26</v>
      </c>
      <c r="E216" s="39"/>
      <c r="F216" s="41" t="n">
        <f aca="false">IF(A216="","",MATCH(A216,P_ID,1))</f>
        <v>179</v>
      </c>
      <c r="G216" s="41" t="str">
        <f aca="false">IF(A216="","",INDEX(P_Svc,F216))</f>
        <v>Standard</v>
      </c>
      <c r="H216" s="41" t="str">
        <f aca="false">IF(A216="","",INDEX(P_Zone,F216))</f>
        <v>North</v>
      </c>
      <c r="I216" s="41" t="n">
        <f aca="false">IF(A216="","",IF(D216="Delivered",IF(B216&lt;=INDEX(P_Due,F216),1,0),0))</f>
        <v>1</v>
      </c>
    </row>
    <row r="217" customFormat="false" ht="15" hidden="false" customHeight="false" outlineLevel="0" collapsed="false">
      <c r="A217" s="37" t="n">
        <v>1000181</v>
      </c>
      <c r="B217" s="38" t="n">
        <v>46274</v>
      </c>
      <c r="C217" s="39" t="n">
        <v>1</v>
      </c>
      <c r="D217" s="39" t="s">
        <v>26</v>
      </c>
      <c r="E217" s="39"/>
      <c r="F217" s="41" t="n">
        <f aca="false">IF(A217="","",MATCH(A217,P_ID,1))</f>
        <v>181</v>
      </c>
      <c r="G217" s="41" t="str">
        <f aca="false">IF(A217="","",INDEX(P_Svc,F217))</f>
        <v>Standard</v>
      </c>
      <c r="H217" s="41" t="str">
        <f aca="false">IF(A217="","",INDEX(P_Zone,F217))</f>
        <v>South</v>
      </c>
      <c r="I217" s="41" t="n">
        <f aca="false">IF(A217="","",IF(D217="Delivered",IF(B217&lt;=INDEX(P_Due,F217),1,0),0))</f>
        <v>1</v>
      </c>
    </row>
    <row r="218" customFormat="false" ht="15" hidden="false" customHeight="false" outlineLevel="0" collapsed="false">
      <c r="A218" s="37" t="n">
        <v>1000182</v>
      </c>
      <c r="B218" s="38" t="n">
        <v>46274</v>
      </c>
      <c r="C218" s="39" t="n">
        <v>1</v>
      </c>
      <c r="D218" s="39" t="s">
        <v>26</v>
      </c>
      <c r="E218" s="39"/>
      <c r="F218" s="41" t="n">
        <f aca="false">IF(A218="","",MATCH(A218,P_ID,1))</f>
        <v>182</v>
      </c>
      <c r="G218" s="41" t="str">
        <f aca="false">IF(A218="","",INDEX(P_Svc,F218))</f>
        <v>Standard</v>
      </c>
      <c r="H218" s="41" t="str">
        <f aca="false">IF(A218="","",INDEX(P_Zone,F218))</f>
        <v>South</v>
      </c>
      <c r="I218" s="41" t="n">
        <f aca="false">IF(A218="","",IF(D218="Delivered",IF(B218&lt;=INDEX(P_Due,F218),1,0),0))</f>
        <v>1</v>
      </c>
    </row>
    <row r="219" customFormat="false" ht="15" hidden="false" customHeight="false" outlineLevel="0" collapsed="false">
      <c r="A219" s="37" t="n">
        <v>1000183</v>
      </c>
      <c r="B219" s="38" t="n">
        <v>46274</v>
      </c>
      <c r="C219" s="39" t="n">
        <v>1</v>
      </c>
      <c r="D219" s="39" t="s">
        <v>26</v>
      </c>
      <c r="E219" s="39"/>
      <c r="F219" s="41" t="n">
        <f aca="false">IF(A219="","",MATCH(A219,P_ID,1))</f>
        <v>183</v>
      </c>
      <c r="G219" s="41" t="str">
        <f aca="false">IF(A219="","",INDEX(P_Svc,F219))</f>
        <v>Economy</v>
      </c>
      <c r="H219" s="41" t="str">
        <f aca="false">IF(A219="","",INDEX(P_Zone,F219))</f>
        <v>South</v>
      </c>
      <c r="I219" s="41" t="n">
        <f aca="false">IF(A219="","",IF(D219="Delivered",IF(B219&lt;=INDEX(P_Due,F219),1,0),0))</f>
        <v>1</v>
      </c>
    </row>
    <row r="220" customFormat="false" ht="15" hidden="false" customHeight="false" outlineLevel="0" collapsed="false">
      <c r="A220" s="37" t="n">
        <v>1000184</v>
      </c>
      <c r="B220" s="38" t="n">
        <v>46274</v>
      </c>
      <c r="C220" s="39" t="n">
        <v>1</v>
      </c>
      <c r="D220" s="39" t="s">
        <v>26</v>
      </c>
      <c r="E220" s="39"/>
      <c r="F220" s="41" t="n">
        <f aca="false">IF(A220="","",MATCH(A220,P_ID,1))</f>
        <v>184</v>
      </c>
      <c r="G220" s="41" t="str">
        <f aca="false">IF(A220="","",INDEX(P_Svc,F220))</f>
        <v>Standard</v>
      </c>
      <c r="H220" s="41" t="str">
        <f aca="false">IF(A220="","",INDEX(P_Zone,F220))</f>
        <v>North</v>
      </c>
      <c r="I220" s="41" t="n">
        <f aca="false">IF(A220="","",IF(D220="Delivered",IF(B220&lt;=INDEX(P_Due,F220),1,0),0))</f>
        <v>1</v>
      </c>
    </row>
    <row r="221" customFormat="false" ht="15" hidden="false" customHeight="false" outlineLevel="0" collapsed="false">
      <c r="A221" s="37" t="n">
        <v>1000185</v>
      </c>
      <c r="B221" s="38" t="n">
        <v>46274</v>
      </c>
      <c r="C221" s="39" t="n">
        <v>1</v>
      </c>
      <c r="D221" s="39" t="s">
        <v>26</v>
      </c>
      <c r="E221" s="39"/>
      <c r="F221" s="41" t="n">
        <f aca="false">IF(A221="","",MATCH(A221,P_ID,1))</f>
        <v>185</v>
      </c>
      <c r="G221" s="41" t="str">
        <f aca="false">IF(A221="","",INDEX(P_Svc,F221))</f>
        <v>Economy</v>
      </c>
      <c r="H221" s="41" t="str">
        <f aca="false">IF(A221="","",INDEX(P_Zone,F221))</f>
        <v>South</v>
      </c>
      <c r="I221" s="41" t="n">
        <f aca="false">IF(A221="","",IF(D221="Delivered",IF(B221&lt;=INDEX(P_Due,F221),1,0),0))</f>
        <v>1</v>
      </c>
    </row>
    <row r="222" customFormat="false" ht="15" hidden="false" customHeight="false" outlineLevel="0" collapsed="false">
      <c r="A222" s="37" t="n">
        <v>1000186</v>
      </c>
      <c r="B222" s="38" t="n">
        <v>46274</v>
      </c>
      <c r="C222" s="39" t="n">
        <v>1</v>
      </c>
      <c r="D222" s="39" t="s">
        <v>26</v>
      </c>
      <c r="E222" s="39"/>
      <c r="F222" s="41" t="n">
        <f aca="false">IF(A222="","",MATCH(A222,P_ID,1))</f>
        <v>186</v>
      </c>
      <c r="G222" s="41" t="str">
        <f aca="false">IF(A222="","",INDEX(P_Svc,F222))</f>
        <v>Standard</v>
      </c>
      <c r="H222" s="41" t="str">
        <f aca="false">IF(A222="","",INDEX(P_Zone,F222))</f>
        <v>North</v>
      </c>
      <c r="I222" s="41" t="n">
        <f aca="false">IF(A222="","",IF(D222="Delivered",IF(B222&lt;=INDEX(P_Due,F222),1,0),0))</f>
        <v>1</v>
      </c>
    </row>
    <row r="223" customFormat="false" ht="15" hidden="false" customHeight="false" outlineLevel="0" collapsed="false">
      <c r="A223" s="37" t="n">
        <v>1000187</v>
      </c>
      <c r="B223" s="38" t="n">
        <v>46274</v>
      </c>
      <c r="C223" s="39" t="n">
        <v>1</v>
      </c>
      <c r="D223" s="39" t="s">
        <v>26</v>
      </c>
      <c r="E223" s="39"/>
      <c r="F223" s="41" t="n">
        <f aca="false">IF(A223="","",MATCH(A223,P_ID,1))</f>
        <v>187</v>
      </c>
      <c r="G223" s="41" t="str">
        <f aca="false">IF(A223="","",INDEX(P_Svc,F223))</f>
        <v>Economy</v>
      </c>
      <c r="H223" s="41" t="str">
        <f aca="false">IF(A223="","",INDEX(P_Zone,F223))</f>
        <v>North</v>
      </c>
      <c r="I223" s="41" t="n">
        <f aca="false">IF(A223="","",IF(D223="Delivered",IF(B223&lt;=INDEX(P_Due,F223),1,0),0))</f>
        <v>1</v>
      </c>
    </row>
    <row r="224" customFormat="false" ht="15" hidden="false" customHeight="false" outlineLevel="0" collapsed="false">
      <c r="A224" s="37" t="n">
        <v>1000188</v>
      </c>
      <c r="B224" s="38" t="n">
        <v>46274</v>
      </c>
      <c r="C224" s="39" t="n">
        <v>1</v>
      </c>
      <c r="D224" s="39" t="s">
        <v>26</v>
      </c>
      <c r="E224" s="39"/>
      <c r="F224" s="41" t="n">
        <f aca="false">IF(A224="","",MATCH(A224,P_ID,1))</f>
        <v>188</v>
      </c>
      <c r="G224" s="41" t="str">
        <f aca="false">IF(A224="","",INDEX(P_Svc,F224))</f>
        <v>Standard</v>
      </c>
      <c r="H224" s="41" t="str">
        <f aca="false">IF(A224="","",INDEX(P_Zone,F224))</f>
        <v>North</v>
      </c>
      <c r="I224" s="41" t="n">
        <f aca="false">IF(A224="","",IF(D224="Delivered",IF(B224&lt;=INDEX(P_Due,F224),1,0),0))</f>
        <v>1</v>
      </c>
    </row>
    <row r="225" customFormat="false" ht="15" hidden="false" customHeight="false" outlineLevel="0" collapsed="false">
      <c r="A225" s="37" t="n">
        <v>1000189</v>
      </c>
      <c r="B225" s="38" t="n">
        <v>46274</v>
      </c>
      <c r="C225" s="39" t="n">
        <v>1</v>
      </c>
      <c r="D225" s="39" t="s">
        <v>26</v>
      </c>
      <c r="E225" s="39"/>
      <c r="F225" s="41" t="n">
        <f aca="false">IF(A225="","",MATCH(A225,P_ID,1))</f>
        <v>189</v>
      </c>
      <c r="G225" s="41" t="str">
        <f aca="false">IF(A225="","",INDEX(P_Svc,F225))</f>
        <v>Economy</v>
      </c>
      <c r="H225" s="41" t="str">
        <f aca="false">IF(A225="","",INDEX(P_Zone,F225))</f>
        <v>North</v>
      </c>
      <c r="I225" s="41" t="n">
        <f aca="false">IF(A225="","",IF(D225="Delivered",IF(B225&lt;=INDEX(P_Due,F225),1,0),0))</f>
        <v>1</v>
      </c>
    </row>
    <row r="226" customFormat="false" ht="15" hidden="false" customHeight="false" outlineLevel="0" collapsed="false">
      <c r="A226" s="37" t="n">
        <v>1000190</v>
      </c>
      <c r="B226" s="38" t="n">
        <v>46274</v>
      </c>
      <c r="C226" s="39" t="n">
        <v>1</v>
      </c>
      <c r="D226" s="39" t="s">
        <v>26</v>
      </c>
      <c r="E226" s="39"/>
      <c r="F226" s="41" t="n">
        <f aca="false">IF(A226="","",MATCH(A226,P_ID,1))</f>
        <v>190</v>
      </c>
      <c r="G226" s="41" t="str">
        <f aca="false">IF(A226="","",INDEX(P_Svc,F226))</f>
        <v>Economy</v>
      </c>
      <c r="H226" s="41" t="str">
        <f aca="false">IF(A226="","",INDEX(P_Zone,F226))</f>
        <v>North</v>
      </c>
      <c r="I226" s="41" t="n">
        <f aca="false">IF(A226="","",IF(D226="Delivered",IF(B226&lt;=INDEX(P_Due,F226),1,0),0))</f>
        <v>1</v>
      </c>
    </row>
    <row r="227" customFormat="false" ht="15" hidden="false" customHeight="false" outlineLevel="0" collapsed="false">
      <c r="A227" s="37" t="n">
        <v>1000191</v>
      </c>
      <c r="B227" s="38" t="n">
        <v>46274</v>
      </c>
      <c r="C227" s="39" t="n">
        <v>1</v>
      </c>
      <c r="D227" s="39" t="s">
        <v>26</v>
      </c>
      <c r="E227" s="39"/>
      <c r="F227" s="41" t="n">
        <f aca="false">IF(A227="","",MATCH(A227,P_ID,1))</f>
        <v>191</v>
      </c>
      <c r="G227" s="41" t="str">
        <f aca="false">IF(A227="","",INDEX(P_Svc,F227))</f>
        <v>Standard</v>
      </c>
      <c r="H227" s="41" t="str">
        <f aca="false">IF(A227="","",INDEX(P_Zone,F227))</f>
        <v>Central</v>
      </c>
      <c r="I227" s="41" t="n">
        <f aca="false">IF(A227="","",IF(D227="Delivered",IF(B227&lt;=INDEX(P_Due,F227),1,0),0))</f>
        <v>1</v>
      </c>
    </row>
    <row r="228" customFormat="false" ht="15" hidden="false" customHeight="false" outlineLevel="0" collapsed="false">
      <c r="A228" s="37" t="n">
        <v>1000193</v>
      </c>
      <c r="B228" s="38" t="n">
        <v>46274</v>
      </c>
      <c r="C228" s="39" t="n">
        <v>1</v>
      </c>
      <c r="D228" s="39" t="s">
        <v>26</v>
      </c>
      <c r="E228" s="39"/>
      <c r="F228" s="41" t="n">
        <f aca="false">IF(A228="","",MATCH(A228,P_ID,1))</f>
        <v>193</v>
      </c>
      <c r="G228" s="41" t="str">
        <f aca="false">IF(A228="","",INDEX(P_Svc,F228))</f>
        <v>Economy</v>
      </c>
      <c r="H228" s="41" t="str">
        <f aca="false">IF(A228="","",INDEX(P_Zone,F228))</f>
        <v>North</v>
      </c>
      <c r="I228" s="41" t="n">
        <f aca="false">IF(A228="","",IF(D228="Delivered",IF(B228&lt;=INDEX(P_Due,F228),1,0),0))</f>
        <v>1</v>
      </c>
    </row>
    <row r="229" customFormat="false" ht="15" hidden="false" customHeight="false" outlineLevel="0" collapsed="false">
      <c r="A229" s="37" t="n">
        <v>1000194</v>
      </c>
      <c r="B229" s="38" t="n">
        <v>46274</v>
      </c>
      <c r="C229" s="39" t="n">
        <v>1</v>
      </c>
      <c r="D229" s="39" t="s">
        <v>26</v>
      </c>
      <c r="E229" s="39"/>
      <c r="F229" s="41" t="n">
        <f aca="false">IF(A229="","",MATCH(A229,P_ID,1))</f>
        <v>194</v>
      </c>
      <c r="G229" s="41" t="str">
        <f aca="false">IF(A229="","",INDEX(P_Svc,F229))</f>
        <v>Standard</v>
      </c>
      <c r="H229" s="41" t="str">
        <f aca="false">IF(A229="","",INDEX(P_Zone,F229))</f>
        <v>South</v>
      </c>
      <c r="I229" s="41" t="n">
        <f aca="false">IF(A229="","",IF(D229="Delivered",IF(B229&lt;=INDEX(P_Due,F229),1,0),0))</f>
        <v>1</v>
      </c>
    </row>
    <row r="230" customFormat="false" ht="15" hidden="false" customHeight="false" outlineLevel="0" collapsed="false">
      <c r="A230" s="37" t="n">
        <v>1000196</v>
      </c>
      <c r="B230" s="38" t="n">
        <v>46274</v>
      </c>
      <c r="C230" s="39" t="n">
        <v>1</v>
      </c>
      <c r="D230" s="39" t="s">
        <v>26</v>
      </c>
      <c r="E230" s="39"/>
      <c r="F230" s="41" t="n">
        <f aca="false">IF(A230="","",MATCH(A230,P_ID,1))</f>
        <v>196</v>
      </c>
      <c r="G230" s="41" t="str">
        <f aca="false">IF(A230="","",INDEX(P_Svc,F230))</f>
        <v>Standard</v>
      </c>
      <c r="H230" s="41" t="str">
        <f aca="false">IF(A230="","",INDEX(P_Zone,F230))</f>
        <v>Central</v>
      </c>
      <c r="I230" s="41" t="n">
        <f aca="false">IF(A230="","",IF(D230="Delivered",IF(B230&lt;=INDEX(P_Due,F230),1,0),0))</f>
        <v>1</v>
      </c>
    </row>
    <row r="231" customFormat="false" ht="15" hidden="false" customHeight="false" outlineLevel="0" collapsed="false">
      <c r="A231" s="37" t="n">
        <v>1000197</v>
      </c>
      <c r="B231" s="38" t="n">
        <v>46274</v>
      </c>
      <c r="C231" s="39" t="n">
        <v>1</v>
      </c>
      <c r="D231" s="39" t="s">
        <v>26</v>
      </c>
      <c r="E231" s="39"/>
      <c r="F231" s="41" t="n">
        <f aca="false">IF(A231="","",MATCH(A231,P_ID,1))</f>
        <v>197</v>
      </c>
      <c r="G231" s="41" t="str">
        <f aca="false">IF(A231="","",INDEX(P_Svc,F231))</f>
        <v>Standard</v>
      </c>
      <c r="H231" s="41" t="str">
        <f aca="false">IF(A231="","",INDEX(P_Zone,F231))</f>
        <v>West</v>
      </c>
      <c r="I231" s="41" t="n">
        <f aca="false">IF(A231="","",IF(D231="Delivered",IF(B231&lt;=INDEX(P_Due,F231),1,0),0))</f>
        <v>1</v>
      </c>
    </row>
    <row r="232" customFormat="false" ht="15" hidden="false" customHeight="false" outlineLevel="0" collapsed="false">
      <c r="A232" s="37" t="n">
        <v>1000198</v>
      </c>
      <c r="B232" s="38" t="n">
        <v>46274</v>
      </c>
      <c r="C232" s="39" t="n">
        <v>1</v>
      </c>
      <c r="D232" s="39" t="s">
        <v>26</v>
      </c>
      <c r="E232" s="39"/>
      <c r="F232" s="41" t="n">
        <f aca="false">IF(A232="","",MATCH(A232,P_ID,1))</f>
        <v>198</v>
      </c>
      <c r="G232" s="41" t="str">
        <f aca="false">IF(A232="","",INDEX(P_Svc,F232))</f>
        <v>Standard</v>
      </c>
      <c r="H232" s="41" t="str">
        <f aca="false">IF(A232="","",INDEX(P_Zone,F232))</f>
        <v>East</v>
      </c>
      <c r="I232" s="41" t="n">
        <f aca="false">IF(A232="","",IF(D232="Delivered",IF(B232&lt;=INDEX(P_Due,F232),1,0),0))</f>
        <v>1</v>
      </c>
    </row>
    <row r="233" customFormat="false" ht="15" hidden="false" customHeight="false" outlineLevel="0" collapsed="false">
      <c r="A233" s="37" t="n">
        <v>1000199</v>
      </c>
      <c r="B233" s="38" t="n">
        <v>46274</v>
      </c>
      <c r="C233" s="39" t="n">
        <v>0</v>
      </c>
      <c r="D233" s="39" t="s">
        <v>80</v>
      </c>
      <c r="E233" s="39" t="s">
        <v>40</v>
      </c>
      <c r="F233" s="41" t="n">
        <f aca="false">IF(A233="","",MATCH(A233,P_ID,1))</f>
        <v>199</v>
      </c>
      <c r="G233" s="41" t="str">
        <f aca="false">IF(A233="","",INDEX(P_Svc,F233))</f>
        <v>Standard</v>
      </c>
      <c r="H233" s="41" t="str">
        <f aca="false">IF(A233="","",INDEX(P_Zone,F233))</f>
        <v>North</v>
      </c>
      <c r="I233" s="41" t="n">
        <f aca="false">IF(A233="","",IF(D233="Delivered",IF(B233&lt;=INDEX(P_Due,F233),1,0),0))</f>
        <v>0</v>
      </c>
    </row>
    <row r="234" customFormat="false" ht="15" hidden="false" customHeight="false" outlineLevel="0" collapsed="false">
      <c r="A234" s="37" t="n">
        <v>1000200</v>
      </c>
      <c r="B234" s="38" t="n">
        <v>46274</v>
      </c>
      <c r="C234" s="39" t="n">
        <v>1</v>
      </c>
      <c r="D234" s="39" t="s">
        <v>26</v>
      </c>
      <c r="E234" s="39"/>
      <c r="F234" s="41" t="n">
        <f aca="false">IF(A234="","",MATCH(A234,P_ID,1))</f>
        <v>200</v>
      </c>
      <c r="G234" s="41" t="str">
        <f aca="false">IF(A234="","",INDEX(P_Svc,F234))</f>
        <v>Standard</v>
      </c>
      <c r="H234" s="41" t="str">
        <f aca="false">IF(A234="","",INDEX(P_Zone,F234))</f>
        <v>West</v>
      </c>
      <c r="I234" s="41" t="n">
        <f aca="false">IF(A234="","",IF(D234="Delivered",IF(B234&lt;=INDEX(P_Due,F234),1,0),0))</f>
        <v>1</v>
      </c>
    </row>
    <row r="235" customFormat="false" ht="15" hidden="false" customHeight="false" outlineLevel="0" collapsed="false">
      <c r="A235" s="37" t="n">
        <v>1000201</v>
      </c>
      <c r="B235" s="38" t="n">
        <v>46274</v>
      </c>
      <c r="C235" s="39" t="n">
        <v>1</v>
      </c>
      <c r="D235" s="39" t="s">
        <v>26</v>
      </c>
      <c r="E235" s="39"/>
      <c r="F235" s="41" t="n">
        <f aca="false">IF(A235="","",MATCH(A235,P_ID,1))</f>
        <v>201</v>
      </c>
      <c r="G235" s="41" t="str">
        <f aca="false">IF(A235="","",INDEX(P_Svc,F235))</f>
        <v>Standard</v>
      </c>
      <c r="H235" s="41" t="str">
        <f aca="false">IF(A235="","",INDEX(P_Zone,F235))</f>
        <v>East</v>
      </c>
      <c r="I235" s="41" t="n">
        <f aca="false">IF(A235="","",IF(D235="Delivered",IF(B235&lt;=INDEX(P_Due,F235),1,0),0))</f>
        <v>1</v>
      </c>
    </row>
    <row r="236" customFormat="false" ht="15" hidden="false" customHeight="false" outlineLevel="0" collapsed="false">
      <c r="A236" s="37" t="n">
        <v>1000202</v>
      </c>
      <c r="B236" s="38" t="n">
        <v>46274</v>
      </c>
      <c r="C236" s="39" t="n">
        <v>1</v>
      </c>
      <c r="D236" s="39" t="s">
        <v>26</v>
      </c>
      <c r="E236" s="39"/>
      <c r="F236" s="41" t="n">
        <f aca="false">IF(A236="","",MATCH(A236,P_ID,1))</f>
        <v>202</v>
      </c>
      <c r="G236" s="41" t="str">
        <f aca="false">IF(A236="","",INDEX(P_Svc,F236))</f>
        <v>Standard</v>
      </c>
      <c r="H236" s="41" t="str">
        <f aca="false">IF(A236="","",INDEX(P_Zone,F236))</f>
        <v>East</v>
      </c>
      <c r="I236" s="41" t="n">
        <f aca="false">IF(A236="","",IF(D236="Delivered",IF(B236&lt;=INDEX(P_Due,F236),1,0),0))</f>
        <v>1</v>
      </c>
    </row>
    <row r="237" customFormat="false" ht="15" hidden="false" customHeight="false" outlineLevel="0" collapsed="false">
      <c r="A237" s="37" t="n">
        <v>1000203</v>
      </c>
      <c r="B237" s="38" t="n">
        <v>46274</v>
      </c>
      <c r="C237" s="39" t="n">
        <v>1</v>
      </c>
      <c r="D237" s="39" t="s">
        <v>26</v>
      </c>
      <c r="E237" s="39"/>
      <c r="F237" s="41" t="n">
        <f aca="false">IF(A237="","",MATCH(A237,P_ID,1))</f>
        <v>203</v>
      </c>
      <c r="G237" s="41" t="str">
        <f aca="false">IF(A237="","",INDEX(P_Svc,F237))</f>
        <v>Standard</v>
      </c>
      <c r="H237" s="41" t="str">
        <f aca="false">IF(A237="","",INDEX(P_Zone,F237))</f>
        <v>East</v>
      </c>
      <c r="I237" s="41" t="n">
        <f aca="false">IF(A237="","",IF(D237="Delivered",IF(B237&lt;=INDEX(P_Due,F237),1,0),0))</f>
        <v>1</v>
      </c>
    </row>
    <row r="238" customFormat="false" ht="15" hidden="false" customHeight="false" outlineLevel="0" collapsed="false">
      <c r="A238" s="37" t="n">
        <v>1000204</v>
      </c>
      <c r="B238" s="38" t="n">
        <v>46274</v>
      </c>
      <c r="C238" s="39" t="n">
        <v>1</v>
      </c>
      <c r="D238" s="39" t="s">
        <v>26</v>
      </c>
      <c r="E238" s="39"/>
      <c r="F238" s="41" t="n">
        <f aca="false">IF(A238="","",MATCH(A238,P_ID,1))</f>
        <v>204</v>
      </c>
      <c r="G238" s="41" t="str">
        <f aca="false">IF(A238="","",INDEX(P_Svc,F238))</f>
        <v>Economy</v>
      </c>
      <c r="H238" s="41" t="str">
        <f aca="false">IF(A238="","",INDEX(P_Zone,F238))</f>
        <v>East</v>
      </c>
      <c r="I238" s="41" t="n">
        <f aca="false">IF(A238="","",IF(D238="Delivered",IF(B238&lt;=INDEX(P_Due,F238),1,0),0))</f>
        <v>1</v>
      </c>
    </row>
    <row r="239" customFormat="false" ht="15" hidden="false" customHeight="false" outlineLevel="0" collapsed="false">
      <c r="A239" s="37" t="n">
        <v>1000205</v>
      </c>
      <c r="B239" s="38" t="n">
        <v>46274</v>
      </c>
      <c r="C239" s="39" t="n">
        <v>1</v>
      </c>
      <c r="D239" s="39" t="s">
        <v>26</v>
      </c>
      <c r="E239" s="39"/>
      <c r="F239" s="41" t="n">
        <f aca="false">IF(A239="","",MATCH(A239,P_ID,1))</f>
        <v>205</v>
      </c>
      <c r="G239" s="41" t="str">
        <f aca="false">IF(A239="","",INDEX(P_Svc,F239))</f>
        <v>Standard</v>
      </c>
      <c r="H239" s="41" t="str">
        <f aca="false">IF(A239="","",INDEX(P_Zone,F239))</f>
        <v>Central</v>
      </c>
      <c r="I239" s="41" t="n">
        <f aca="false">IF(A239="","",IF(D239="Delivered",IF(B239&lt;=INDEX(P_Due,F239),1,0),0))</f>
        <v>1</v>
      </c>
    </row>
    <row r="240" customFormat="false" ht="15" hidden="false" customHeight="false" outlineLevel="0" collapsed="false">
      <c r="A240" s="37" t="n">
        <v>1000206</v>
      </c>
      <c r="B240" s="38" t="n">
        <v>46274</v>
      </c>
      <c r="C240" s="39" t="n">
        <v>1</v>
      </c>
      <c r="D240" s="39" t="s">
        <v>26</v>
      </c>
      <c r="E240" s="39"/>
      <c r="F240" s="41" t="n">
        <f aca="false">IF(A240="","",MATCH(A240,P_ID,1))</f>
        <v>206</v>
      </c>
      <c r="G240" s="41" t="str">
        <f aca="false">IF(A240="","",INDEX(P_Svc,F240))</f>
        <v>Standard</v>
      </c>
      <c r="H240" s="41" t="str">
        <f aca="false">IF(A240="","",INDEX(P_Zone,F240))</f>
        <v>East</v>
      </c>
      <c r="I240" s="41" t="n">
        <f aca="false">IF(A240="","",IF(D240="Delivered",IF(B240&lt;=INDEX(P_Due,F240),1,0),0))</f>
        <v>1</v>
      </c>
    </row>
    <row r="241" customFormat="false" ht="15" hidden="false" customHeight="false" outlineLevel="0" collapsed="false">
      <c r="A241" s="37" t="n">
        <v>1000207</v>
      </c>
      <c r="B241" s="38" t="n">
        <v>46274</v>
      </c>
      <c r="C241" s="39" t="n">
        <v>1</v>
      </c>
      <c r="D241" s="39" t="s">
        <v>26</v>
      </c>
      <c r="E241" s="39"/>
      <c r="F241" s="41" t="n">
        <f aca="false">IF(A241="","",MATCH(A241,P_ID,1))</f>
        <v>207</v>
      </c>
      <c r="G241" s="41" t="str">
        <f aca="false">IF(A241="","",INDEX(P_Svc,F241))</f>
        <v>Standard</v>
      </c>
      <c r="H241" s="41" t="str">
        <f aca="false">IF(A241="","",INDEX(P_Zone,F241))</f>
        <v>East</v>
      </c>
      <c r="I241" s="41" t="n">
        <f aca="false">IF(A241="","",IF(D241="Delivered",IF(B241&lt;=INDEX(P_Due,F241),1,0),0))</f>
        <v>1</v>
      </c>
    </row>
    <row r="242" customFormat="false" ht="15" hidden="false" customHeight="false" outlineLevel="0" collapsed="false">
      <c r="A242" s="37" t="n">
        <v>1000208</v>
      </c>
      <c r="B242" s="38" t="n">
        <v>46274</v>
      </c>
      <c r="C242" s="39" t="n">
        <v>1</v>
      </c>
      <c r="D242" s="39" t="s">
        <v>26</v>
      </c>
      <c r="E242" s="39"/>
      <c r="F242" s="41" t="n">
        <f aca="false">IF(A242="","",MATCH(A242,P_ID,1))</f>
        <v>208</v>
      </c>
      <c r="G242" s="41" t="str">
        <f aca="false">IF(A242="","",INDEX(P_Svc,F242))</f>
        <v>Standard</v>
      </c>
      <c r="H242" s="41" t="str">
        <f aca="false">IF(A242="","",INDEX(P_Zone,F242))</f>
        <v>North</v>
      </c>
      <c r="I242" s="41" t="n">
        <f aca="false">IF(A242="","",IF(D242="Delivered",IF(B242&lt;=INDEX(P_Due,F242),1,0),0))</f>
        <v>1</v>
      </c>
    </row>
    <row r="243" customFormat="false" ht="15" hidden="false" customHeight="false" outlineLevel="0" collapsed="false">
      <c r="A243" s="37" t="n">
        <v>1000210</v>
      </c>
      <c r="B243" s="38" t="n">
        <v>46274</v>
      </c>
      <c r="C243" s="39" t="n">
        <v>1</v>
      </c>
      <c r="D243" s="39" t="s">
        <v>26</v>
      </c>
      <c r="E243" s="39"/>
      <c r="F243" s="41" t="n">
        <f aca="false">IF(A243="","",MATCH(A243,P_ID,1))</f>
        <v>210</v>
      </c>
      <c r="G243" s="41" t="str">
        <f aca="false">IF(A243="","",INDEX(P_Svc,F243))</f>
        <v>Economy</v>
      </c>
      <c r="H243" s="41" t="str">
        <f aca="false">IF(A243="","",INDEX(P_Zone,F243))</f>
        <v>East</v>
      </c>
      <c r="I243" s="41" t="n">
        <f aca="false">IF(A243="","",IF(D243="Delivered",IF(B243&lt;=INDEX(P_Due,F243),1,0),0))</f>
        <v>1</v>
      </c>
    </row>
    <row r="244" customFormat="false" ht="15" hidden="false" customHeight="false" outlineLevel="0" collapsed="false">
      <c r="A244" s="37" t="n">
        <v>1000211</v>
      </c>
      <c r="B244" s="38" t="n">
        <v>46274</v>
      </c>
      <c r="C244" s="39" t="n">
        <v>1</v>
      </c>
      <c r="D244" s="39" t="s">
        <v>26</v>
      </c>
      <c r="E244" s="39"/>
      <c r="F244" s="41" t="n">
        <f aca="false">IF(A244="","",MATCH(A244,P_ID,1))</f>
        <v>211</v>
      </c>
      <c r="G244" s="41" t="str">
        <f aca="false">IF(A244="","",INDEX(P_Svc,F244))</f>
        <v>Standard</v>
      </c>
      <c r="H244" s="41" t="str">
        <f aca="false">IF(A244="","",INDEX(P_Zone,F244))</f>
        <v>Central</v>
      </c>
      <c r="I244" s="41" t="n">
        <f aca="false">IF(A244="","",IF(D244="Delivered",IF(B244&lt;=INDEX(P_Due,F244),1,0),0))</f>
        <v>1</v>
      </c>
    </row>
    <row r="245" customFormat="false" ht="15" hidden="false" customHeight="false" outlineLevel="0" collapsed="false">
      <c r="A245" s="37" t="n">
        <v>1000212</v>
      </c>
      <c r="B245" s="38" t="n">
        <v>46274</v>
      </c>
      <c r="C245" s="39" t="n">
        <v>1</v>
      </c>
      <c r="D245" s="39" t="s">
        <v>26</v>
      </c>
      <c r="E245" s="39"/>
      <c r="F245" s="41" t="n">
        <f aca="false">IF(A245="","",MATCH(A245,P_ID,1))</f>
        <v>212</v>
      </c>
      <c r="G245" s="41" t="str">
        <f aca="false">IF(A245="","",INDEX(P_Svc,F245))</f>
        <v>Economy</v>
      </c>
      <c r="H245" s="41" t="str">
        <f aca="false">IF(A245="","",INDEX(P_Zone,F245))</f>
        <v>South</v>
      </c>
      <c r="I245" s="41" t="n">
        <f aca="false">IF(A245="","",IF(D245="Delivered",IF(B245&lt;=INDEX(P_Due,F245),1,0),0))</f>
        <v>1</v>
      </c>
    </row>
    <row r="246" customFormat="false" ht="15" hidden="false" customHeight="false" outlineLevel="0" collapsed="false">
      <c r="A246" s="37" t="n">
        <v>1000213</v>
      </c>
      <c r="B246" s="38" t="n">
        <v>46274</v>
      </c>
      <c r="C246" s="39" t="n">
        <v>1</v>
      </c>
      <c r="D246" s="39" t="s">
        <v>79</v>
      </c>
      <c r="E246" s="39" t="s">
        <v>34</v>
      </c>
      <c r="F246" s="41" t="n">
        <f aca="false">IF(A246="","",MATCH(A246,P_ID,1))</f>
        <v>213</v>
      </c>
      <c r="G246" s="41" t="str">
        <f aca="false">IF(A246="","",INDEX(P_Svc,F246))</f>
        <v>Standard</v>
      </c>
      <c r="H246" s="41" t="str">
        <f aca="false">IF(A246="","",INDEX(P_Zone,F246))</f>
        <v>North</v>
      </c>
      <c r="I246" s="41" t="n">
        <f aca="false">IF(A246="","",IF(D246="Delivered",IF(B246&lt;=INDEX(P_Due,F246),1,0),0))</f>
        <v>0</v>
      </c>
    </row>
    <row r="247" customFormat="false" ht="15" hidden="false" customHeight="false" outlineLevel="0" collapsed="false">
      <c r="A247" s="37" t="n">
        <v>1000214</v>
      </c>
      <c r="B247" s="38" t="n">
        <v>46274</v>
      </c>
      <c r="C247" s="39" t="n">
        <v>1</v>
      </c>
      <c r="D247" s="39" t="s">
        <v>26</v>
      </c>
      <c r="E247" s="39"/>
      <c r="F247" s="41" t="n">
        <f aca="false">IF(A247="","",MATCH(A247,P_ID,1))</f>
        <v>214</v>
      </c>
      <c r="G247" s="41" t="str">
        <f aca="false">IF(A247="","",INDEX(P_Svc,F247))</f>
        <v>Economy</v>
      </c>
      <c r="H247" s="41" t="str">
        <f aca="false">IF(A247="","",INDEX(P_Zone,F247))</f>
        <v>South</v>
      </c>
      <c r="I247" s="41" t="n">
        <f aca="false">IF(A247="","",IF(D247="Delivered",IF(B247&lt;=INDEX(P_Due,F247),1,0),0))</f>
        <v>1</v>
      </c>
    </row>
    <row r="248" customFormat="false" ht="15" hidden="false" customHeight="false" outlineLevel="0" collapsed="false">
      <c r="A248" s="37" t="n">
        <v>1000215</v>
      </c>
      <c r="B248" s="38" t="n">
        <v>46274</v>
      </c>
      <c r="C248" s="39" t="n">
        <v>1</v>
      </c>
      <c r="D248" s="39" t="s">
        <v>26</v>
      </c>
      <c r="E248" s="39"/>
      <c r="F248" s="41" t="n">
        <f aca="false">IF(A248="","",MATCH(A248,P_ID,1))</f>
        <v>215</v>
      </c>
      <c r="G248" s="41" t="str">
        <f aca="false">IF(A248="","",INDEX(P_Svc,F248))</f>
        <v>Standard</v>
      </c>
      <c r="H248" s="41" t="str">
        <f aca="false">IF(A248="","",INDEX(P_Zone,F248))</f>
        <v>North</v>
      </c>
      <c r="I248" s="41" t="n">
        <f aca="false">IF(A248="","",IF(D248="Delivered",IF(B248&lt;=INDEX(P_Due,F248),1,0),0))</f>
        <v>1</v>
      </c>
    </row>
    <row r="249" customFormat="false" ht="15" hidden="false" customHeight="false" outlineLevel="0" collapsed="false">
      <c r="A249" s="37" t="n">
        <v>1000216</v>
      </c>
      <c r="B249" s="38" t="n">
        <v>46274</v>
      </c>
      <c r="C249" s="39" t="n">
        <v>1</v>
      </c>
      <c r="D249" s="39" t="s">
        <v>26</v>
      </c>
      <c r="E249" s="39"/>
      <c r="F249" s="41" t="n">
        <f aca="false">IF(A249="","",MATCH(A249,P_ID,1))</f>
        <v>216</v>
      </c>
      <c r="G249" s="41" t="str">
        <f aca="false">IF(A249="","",INDEX(P_Svc,F249))</f>
        <v>Standard</v>
      </c>
      <c r="H249" s="41" t="str">
        <f aca="false">IF(A249="","",INDEX(P_Zone,F249))</f>
        <v>Central</v>
      </c>
      <c r="I249" s="41" t="n">
        <f aca="false">IF(A249="","",IF(D249="Delivered",IF(B249&lt;=INDEX(P_Due,F249),1,0),0))</f>
        <v>1</v>
      </c>
    </row>
    <row r="250" customFormat="false" ht="15" hidden="false" customHeight="false" outlineLevel="0" collapsed="false">
      <c r="A250" s="37" t="n">
        <v>1000218</v>
      </c>
      <c r="B250" s="38" t="n">
        <v>46274</v>
      </c>
      <c r="C250" s="39" t="n">
        <v>1</v>
      </c>
      <c r="D250" s="39" t="s">
        <v>26</v>
      </c>
      <c r="E250" s="39"/>
      <c r="F250" s="41" t="n">
        <f aca="false">IF(A250="","",MATCH(A250,P_ID,1))</f>
        <v>218</v>
      </c>
      <c r="G250" s="41" t="str">
        <f aca="false">IF(A250="","",INDEX(P_Svc,F250))</f>
        <v>Standard</v>
      </c>
      <c r="H250" s="41" t="str">
        <f aca="false">IF(A250="","",INDEX(P_Zone,F250))</f>
        <v>South</v>
      </c>
      <c r="I250" s="41" t="n">
        <f aca="false">IF(A250="","",IF(D250="Delivered",IF(B250&lt;=INDEX(P_Due,F250),1,0),0))</f>
        <v>1</v>
      </c>
    </row>
    <row r="251" customFormat="false" ht="15" hidden="false" customHeight="false" outlineLevel="0" collapsed="false">
      <c r="A251" s="37" t="n">
        <v>1000219</v>
      </c>
      <c r="B251" s="38" t="n">
        <v>46274</v>
      </c>
      <c r="C251" s="39" t="n">
        <v>1</v>
      </c>
      <c r="D251" s="39" t="s">
        <v>26</v>
      </c>
      <c r="E251" s="39"/>
      <c r="F251" s="41" t="n">
        <f aca="false">IF(A251="","",MATCH(A251,P_ID,1))</f>
        <v>219</v>
      </c>
      <c r="G251" s="41" t="str">
        <f aca="false">IF(A251="","",INDEX(P_Svc,F251))</f>
        <v>Standard</v>
      </c>
      <c r="H251" s="41" t="str">
        <f aca="false">IF(A251="","",INDEX(P_Zone,F251))</f>
        <v>West</v>
      </c>
      <c r="I251" s="41" t="n">
        <f aca="false">IF(A251="","",IF(D251="Delivered",IF(B251&lt;=INDEX(P_Due,F251),1,0),0))</f>
        <v>1</v>
      </c>
    </row>
    <row r="252" customFormat="false" ht="15" hidden="false" customHeight="false" outlineLevel="0" collapsed="false">
      <c r="A252" s="37" t="n">
        <v>1000220</v>
      </c>
      <c r="B252" s="38" t="n">
        <v>46274</v>
      </c>
      <c r="C252" s="39" t="n">
        <v>1</v>
      </c>
      <c r="D252" s="39" t="s">
        <v>26</v>
      </c>
      <c r="E252" s="39"/>
      <c r="F252" s="41" t="n">
        <f aca="false">IF(A252="","",MATCH(A252,P_ID,1))</f>
        <v>220</v>
      </c>
      <c r="G252" s="41" t="str">
        <f aca="false">IF(A252="","",INDEX(P_Svc,F252))</f>
        <v>Economy</v>
      </c>
      <c r="H252" s="41" t="str">
        <f aca="false">IF(A252="","",INDEX(P_Zone,F252))</f>
        <v>South</v>
      </c>
      <c r="I252" s="41" t="n">
        <f aca="false">IF(A252="","",IF(D252="Delivered",IF(B252&lt;=INDEX(P_Due,F252),1,0),0))</f>
        <v>1</v>
      </c>
    </row>
    <row r="253" customFormat="false" ht="15" hidden="false" customHeight="false" outlineLevel="0" collapsed="false">
      <c r="A253" s="37" t="n">
        <v>1000223</v>
      </c>
      <c r="B253" s="38" t="n">
        <v>46274</v>
      </c>
      <c r="C253" s="39" t="n">
        <v>1</v>
      </c>
      <c r="D253" s="39" t="s">
        <v>79</v>
      </c>
      <c r="E253" s="39" t="s">
        <v>32</v>
      </c>
      <c r="F253" s="41" t="n">
        <f aca="false">IF(A253="","",MATCH(A253,P_ID,1))</f>
        <v>223</v>
      </c>
      <c r="G253" s="41" t="str">
        <f aca="false">IF(A253="","",INDEX(P_Svc,F253))</f>
        <v>Standard</v>
      </c>
      <c r="H253" s="41" t="str">
        <f aca="false">IF(A253="","",INDEX(P_Zone,F253))</f>
        <v>North</v>
      </c>
      <c r="I253" s="41" t="n">
        <f aca="false">IF(A253="","",IF(D253="Delivered",IF(B253&lt;=INDEX(P_Due,F253),1,0),0))</f>
        <v>0</v>
      </c>
    </row>
    <row r="254" customFormat="false" ht="15" hidden="false" customHeight="false" outlineLevel="0" collapsed="false">
      <c r="A254" s="37" t="n">
        <v>1000224</v>
      </c>
      <c r="B254" s="38" t="n">
        <v>46274</v>
      </c>
      <c r="C254" s="39" t="n">
        <v>1</v>
      </c>
      <c r="D254" s="39" t="s">
        <v>26</v>
      </c>
      <c r="E254" s="39"/>
      <c r="F254" s="41" t="n">
        <f aca="false">IF(A254="","",MATCH(A254,P_ID,1))</f>
        <v>224</v>
      </c>
      <c r="G254" s="41" t="str">
        <f aca="false">IF(A254="","",INDEX(P_Svc,F254))</f>
        <v>Standard</v>
      </c>
      <c r="H254" s="41" t="str">
        <f aca="false">IF(A254="","",INDEX(P_Zone,F254))</f>
        <v>North</v>
      </c>
      <c r="I254" s="41" t="n">
        <f aca="false">IF(A254="","",IF(D254="Delivered",IF(B254&lt;=INDEX(P_Due,F254),1,0),0))</f>
        <v>1</v>
      </c>
    </row>
    <row r="255" customFormat="false" ht="15" hidden="false" customHeight="false" outlineLevel="0" collapsed="false">
      <c r="A255" s="37" t="n">
        <v>1000226</v>
      </c>
      <c r="B255" s="38" t="n">
        <v>46274</v>
      </c>
      <c r="C255" s="39" t="n">
        <v>1</v>
      </c>
      <c r="D255" s="39" t="s">
        <v>26</v>
      </c>
      <c r="E255" s="39"/>
      <c r="F255" s="41" t="n">
        <f aca="false">IF(A255="","",MATCH(A255,P_ID,1))</f>
        <v>226</v>
      </c>
      <c r="G255" s="41" t="str">
        <f aca="false">IF(A255="","",INDEX(P_Svc,F255))</f>
        <v>Standard</v>
      </c>
      <c r="H255" s="41" t="str">
        <f aca="false">IF(A255="","",INDEX(P_Zone,F255))</f>
        <v>Central</v>
      </c>
      <c r="I255" s="41" t="n">
        <f aca="false">IF(A255="","",IF(D255="Delivered",IF(B255&lt;=INDEX(P_Due,F255),1,0),0))</f>
        <v>1</v>
      </c>
    </row>
    <row r="256" customFormat="false" ht="15" hidden="false" customHeight="false" outlineLevel="0" collapsed="false">
      <c r="A256" s="37" t="n">
        <v>1000227</v>
      </c>
      <c r="B256" s="38" t="n">
        <v>46274</v>
      </c>
      <c r="C256" s="39" t="n">
        <v>1</v>
      </c>
      <c r="D256" s="39" t="s">
        <v>26</v>
      </c>
      <c r="E256" s="39"/>
      <c r="F256" s="41" t="n">
        <f aca="false">IF(A256="","",MATCH(A256,P_ID,1))</f>
        <v>227</v>
      </c>
      <c r="G256" s="41" t="str">
        <f aca="false">IF(A256="","",INDEX(P_Svc,F256))</f>
        <v>Standard</v>
      </c>
      <c r="H256" s="41" t="str">
        <f aca="false">IF(A256="","",INDEX(P_Zone,F256))</f>
        <v>Central</v>
      </c>
      <c r="I256" s="41" t="n">
        <f aca="false">IF(A256="","",IF(D256="Delivered",IF(B256&lt;=INDEX(P_Due,F256),1,0),0))</f>
        <v>1</v>
      </c>
    </row>
    <row r="257" customFormat="false" ht="15" hidden="false" customHeight="false" outlineLevel="0" collapsed="false">
      <c r="A257" s="37" t="n">
        <v>1000229</v>
      </c>
      <c r="B257" s="38" t="n">
        <v>46274</v>
      </c>
      <c r="C257" s="39" t="n">
        <v>1</v>
      </c>
      <c r="D257" s="39" t="s">
        <v>26</v>
      </c>
      <c r="E257" s="39"/>
      <c r="F257" s="41" t="n">
        <f aca="false">IF(A257="","",MATCH(A257,P_ID,1))</f>
        <v>229</v>
      </c>
      <c r="G257" s="41" t="str">
        <f aca="false">IF(A257="","",INDEX(P_Svc,F257))</f>
        <v>Standard</v>
      </c>
      <c r="H257" s="41" t="str">
        <f aca="false">IF(A257="","",INDEX(P_Zone,F257))</f>
        <v>South</v>
      </c>
      <c r="I257" s="41" t="n">
        <f aca="false">IF(A257="","",IF(D257="Delivered",IF(B257&lt;=INDEX(P_Due,F257),1,0),0))</f>
        <v>1</v>
      </c>
    </row>
    <row r="258" customFormat="false" ht="15" hidden="false" customHeight="false" outlineLevel="0" collapsed="false">
      <c r="A258" s="37" t="n">
        <v>1000230</v>
      </c>
      <c r="B258" s="38" t="n">
        <v>46274</v>
      </c>
      <c r="C258" s="39" t="n">
        <v>1</v>
      </c>
      <c r="D258" s="39" t="s">
        <v>79</v>
      </c>
      <c r="E258" s="39" t="s">
        <v>34</v>
      </c>
      <c r="F258" s="41" t="n">
        <f aca="false">IF(A258="","",MATCH(A258,P_ID,1))</f>
        <v>230</v>
      </c>
      <c r="G258" s="41" t="str">
        <f aca="false">IF(A258="","",INDEX(P_Svc,F258))</f>
        <v>Economy</v>
      </c>
      <c r="H258" s="41" t="str">
        <f aca="false">IF(A258="","",INDEX(P_Zone,F258))</f>
        <v>West</v>
      </c>
      <c r="I258" s="41" t="n">
        <f aca="false">IF(A258="","",IF(D258="Delivered",IF(B258&lt;=INDEX(P_Due,F258),1,0),0))</f>
        <v>0</v>
      </c>
    </row>
    <row r="259" customFormat="false" ht="15" hidden="false" customHeight="false" outlineLevel="0" collapsed="false">
      <c r="A259" s="37" t="n">
        <v>1000231</v>
      </c>
      <c r="B259" s="38" t="n">
        <v>46274</v>
      </c>
      <c r="C259" s="39" t="n">
        <v>1</v>
      </c>
      <c r="D259" s="39" t="s">
        <v>26</v>
      </c>
      <c r="E259" s="39"/>
      <c r="F259" s="41" t="n">
        <f aca="false">IF(A259="","",MATCH(A259,P_ID,1))</f>
        <v>231</v>
      </c>
      <c r="G259" s="41" t="str">
        <f aca="false">IF(A259="","",INDEX(P_Svc,F259))</f>
        <v>Standard</v>
      </c>
      <c r="H259" s="41" t="str">
        <f aca="false">IF(A259="","",INDEX(P_Zone,F259))</f>
        <v>Central</v>
      </c>
      <c r="I259" s="41" t="n">
        <f aca="false">IF(A259="","",IF(D259="Delivered",IF(B259&lt;=INDEX(P_Due,F259),1,0),0))</f>
        <v>1</v>
      </c>
    </row>
    <row r="260" customFormat="false" ht="15" hidden="false" customHeight="false" outlineLevel="0" collapsed="false">
      <c r="A260" s="37" t="n">
        <v>1000232</v>
      </c>
      <c r="B260" s="38" t="n">
        <v>46274</v>
      </c>
      <c r="C260" s="39" t="n">
        <v>1</v>
      </c>
      <c r="D260" s="39" t="s">
        <v>26</v>
      </c>
      <c r="E260" s="39"/>
      <c r="F260" s="41" t="n">
        <f aca="false">IF(A260="","",MATCH(A260,P_ID,1))</f>
        <v>232</v>
      </c>
      <c r="G260" s="41" t="str">
        <f aca="false">IF(A260="","",INDEX(P_Svc,F260))</f>
        <v>Express</v>
      </c>
      <c r="H260" s="41" t="str">
        <f aca="false">IF(A260="","",INDEX(P_Zone,F260))</f>
        <v>Central</v>
      </c>
      <c r="I260" s="41" t="n">
        <f aca="false">IF(A260="","",IF(D260="Delivered",IF(B260&lt;=INDEX(P_Due,F260),1,0),0))</f>
        <v>1</v>
      </c>
    </row>
    <row r="261" customFormat="false" ht="15" hidden="false" customHeight="false" outlineLevel="0" collapsed="false">
      <c r="A261" s="37" t="n">
        <v>1000233</v>
      </c>
      <c r="B261" s="38" t="n">
        <v>46274</v>
      </c>
      <c r="C261" s="39" t="n">
        <v>2</v>
      </c>
      <c r="D261" s="39" t="s">
        <v>26</v>
      </c>
      <c r="E261" s="39"/>
      <c r="F261" s="41" t="n">
        <f aca="false">IF(A261="","",MATCH(A261,P_ID,1))</f>
        <v>233</v>
      </c>
      <c r="G261" s="41" t="str">
        <f aca="false">IF(A261="","",INDEX(P_Svc,F261))</f>
        <v>Express</v>
      </c>
      <c r="H261" s="41" t="str">
        <f aca="false">IF(A261="","",INDEX(P_Zone,F261))</f>
        <v>South</v>
      </c>
      <c r="I261" s="41" t="n">
        <f aca="false">IF(A261="","",IF(D261="Delivered",IF(B261&lt;=INDEX(P_Due,F261),1,0),0))</f>
        <v>1</v>
      </c>
    </row>
    <row r="262" customFormat="false" ht="15" hidden="false" customHeight="false" outlineLevel="0" collapsed="false">
      <c r="A262" s="37" t="n">
        <v>1000234</v>
      </c>
      <c r="B262" s="38" t="n">
        <v>46274</v>
      </c>
      <c r="C262" s="39" t="n">
        <v>1</v>
      </c>
      <c r="D262" s="39" t="s">
        <v>26</v>
      </c>
      <c r="E262" s="39"/>
      <c r="F262" s="41" t="n">
        <f aca="false">IF(A262="","",MATCH(A262,P_ID,1))</f>
        <v>234</v>
      </c>
      <c r="G262" s="41" t="str">
        <f aca="false">IF(A262="","",INDEX(P_Svc,F262))</f>
        <v>Economy</v>
      </c>
      <c r="H262" s="41" t="str">
        <f aca="false">IF(A262="","",INDEX(P_Zone,F262))</f>
        <v>West</v>
      </c>
      <c r="I262" s="41" t="n">
        <f aca="false">IF(A262="","",IF(D262="Delivered",IF(B262&lt;=INDEX(P_Due,F262),1,0),0))</f>
        <v>1</v>
      </c>
    </row>
    <row r="263" customFormat="false" ht="15" hidden="false" customHeight="false" outlineLevel="0" collapsed="false">
      <c r="A263" s="37" t="n">
        <v>1000235</v>
      </c>
      <c r="B263" s="38" t="n">
        <v>46274</v>
      </c>
      <c r="C263" s="39" t="n">
        <v>1</v>
      </c>
      <c r="D263" s="39" t="s">
        <v>26</v>
      </c>
      <c r="E263" s="39"/>
      <c r="F263" s="41" t="n">
        <f aca="false">IF(A263="","",MATCH(A263,P_ID,1))</f>
        <v>235</v>
      </c>
      <c r="G263" s="41" t="str">
        <f aca="false">IF(A263="","",INDEX(P_Svc,F263))</f>
        <v>Economy</v>
      </c>
      <c r="H263" s="41" t="str">
        <f aca="false">IF(A263="","",INDEX(P_Zone,F263))</f>
        <v>East</v>
      </c>
      <c r="I263" s="41" t="n">
        <f aca="false">IF(A263="","",IF(D263="Delivered",IF(B263&lt;=INDEX(P_Due,F263),1,0),0))</f>
        <v>1</v>
      </c>
    </row>
    <row r="264" customFormat="false" ht="15" hidden="false" customHeight="false" outlineLevel="0" collapsed="false">
      <c r="A264" s="37" t="n">
        <v>1000236</v>
      </c>
      <c r="B264" s="38" t="n">
        <v>46274</v>
      </c>
      <c r="C264" s="39" t="n">
        <v>1</v>
      </c>
      <c r="D264" s="39" t="s">
        <v>26</v>
      </c>
      <c r="E264" s="39"/>
      <c r="F264" s="41" t="n">
        <f aca="false">IF(A264="","",MATCH(A264,P_ID,1))</f>
        <v>236</v>
      </c>
      <c r="G264" s="41" t="str">
        <f aca="false">IF(A264="","",INDEX(P_Svc,F264))</f>
        <v>Economy</v>
      </c>
      <c r="H264" s="41" t="str">
        <f aca="false">IF(A264="","",INDEX(P_Zone,F264))</f>
        <v>East</v>
      </c>
      <c r="I264" s="41" t="n">
        <f aca="false">IF(A264="","",IF(D264="Delivered",IF(B264&lt;=INDEX(P_Due,F264),1,0),0))</f>
        <v>1</v>
      </c>
    </row>
    <row r="265" customFormat="false" ht="15" hidden="false" customHeight="false" outlineLevel="0" collapsed="false">
      <c r="A265" s="37" t="n">
        <v>1000237</v>
      </c>
      <c r="B265" s="38" t="n">
        <v>46274</v>
      </c>
      <c r="C265" s="39" t="n">
        <v>1</v>
      </c>
      <c r="D265" s="39" t="s">
        <v>79</v>
      </c>
      <c r="E265" s="39" t="s">
        <v>32</v>
      </c>
      <c r="F265" s="41" t="n">
        <f aca="false">IF(A265="","",MATCH(A265,P_ID,1))</f>
        <v>237</v>
      </c>
      <c r="G265" s="41" t="str">
        <f aca="false">IF(A265="","",INDEX(P_Svc,F265))</f>
        <v>Standard</v>
      </c>
      <c r="H265" s="41" t="str">
        <f aca="false">IF(A265="","",INDEX(P_Zone,F265))</f>
        <v>North</v>
      </c>
      <c r="I265" s="41" t="n">
        <f aca="false">IF(A265="","",IF(D265="Delivered",IF(B265&lt;=INDEX(P_Due,F265),1,0),0))</f>
        <v>0</v>
      </c>
    </row>
    <row r="266" customFormat="false" ht="15" hidden="false" customHeight="false" outlineLevel="0" collapsed="false">
      <c r="A266" s="37" t="n">
        <v>1000238</v>
      </c>
      <c r="B266" s="38" t="n">
        <v>46274</v>
      </c>
      <c r="C266" s="39" t="n">
        <v>1</v>
      </c>
      <c r="D266" s="39" t="s">
        <v>26</v>
      </c>
      <c r="E266" s="39"/>
      <c r="F266" s="41" t="n">
        <f aca="false">IF(A266="","",MATCH(A266,P_ID,1))</f>
        <v>238</v>
      </c>
      <c r="G266" s="41" t="str">
        <f aca="false">IF(A266="","",INDEX(P_Svc,F266))</f>
        <v>Economy</v>
      </c>
      <c r="H266" s="41" t="str">
        <f aca="false">IF(A266="","",INDEX(P_Zone,F266))</f>
        <v>North</v>
      </c>
      <c r="I266" s="41" t="n">
        <f aca="false">IF(A266="","",IF(D266="Delivered",IF(B266&lt;=INDEX(P_Due,F266),1,0),0))</f>
        <v>1</v>
      </c>
    </row>
    <row r="267" customFormat="false" ht="15" hidden="false" customHeight="false" outlineLevel="0" collapsed="false">
      <c r="A267" s="37" t="n">
        <v>1000239</v>
      </c>
      <c r="B267" s="38" t="n">
        <v>46274</v>
      </c>
      <c r="C267" s="39" t="n">
        <v>1</v>
      </c>
      <c r="D267" s="39" t="s">
        <v>26</v>
      </c>
      <c r="E267" s="39"/>
      <c r="F267" s="41" t="n">
        <f aca="false">IF(A267="","",MATCH(A267,P_ID,1))</f>
        <v>239</v>
      </c>
      <c r="G267" s="41" t="str">
        <f aca="false">IF(A267="","",INDEX(P_Svc,F267))</f>
        <v>Standard</v>
      </c>
      <c r="H267" s="41" t="str">
        <f aca="false">IF(A267="","",INDEX(P_Zone,F267))</f>
        <v>North</v>
      </c>
      <c r="I267" s="41" t="n">
        <f aca="false">IF(A267="","",IF(D267="Delivered",IF(B267&lt;=INDEX(P_Due,F267),1,0),0))</f>
        <v>1</v>
      </c>
    </row>
    <row r="268" customFormat="false" ht="15" hidden="false" customHeight="false" outlineLevel="0" collapsed="false">
      <c r="A268" s="37" t="n">
        <v>1000240</v>
      </c>
      <c r="B268" s="38" t="n">
        <v>46274</v>
      </c>
      <c r="C268" s="39" t="n">
        <v>1</v>
      </c>
      <c r="D268" s="39" t="s">
        <v>26</v>
      </c>
      <c r="E268" s="39"/>
      <c r="F268" s="41" t="n">
        <f aca="false">IF(A268="","",MATCH(A268,P_ID,1))</f>
        <v>240</v>
      </c>
      <c r="G268" s="41" t="str">
        <f aca="false">IF(A268="","",INDEX(P_Svc,F268))</f>
        <v>Express</v>
      </c>
      <c r="H268" s="41" t="str">
        <f aca="false">IF(A268="","",INDEX(P_Zone,F268))</f>
        <v>North</v>
      </c>
      <c r="I268" s="41" t="n">
        <f aca="false">IF(A268="","",IF(D268="Delivered",IF(B268&lt;=INDEX(P_Due,F268),1,0),0))</f>
        <v>1</v>
      </c>
    </row>
    <row r="269" customFormat="false" ht="15" hidden="false" customHeight="false" outlineLevel="0" collapsed="false">
      <c r="A269" s="37" t="n">
        <v>1000241</v>
      </c>
      <c r="B269" s="38" t="n">
        <v>46274</v>
      </c>
      <c r="C269" s="39" t="n">
        <v>1</v>
      </c>
      <c r="D269" s="39" t="s">
        <v>26</v>
      </c>
      <c r="E269" s="39"/>
      <c r="F269" s="41" t="n">
        <f aca="false">IF(A269="","",MATCH(A269,P_ID,1))</f>
        <v>241</v>
      </c>
      <c r="G269" s="41" t="str">
        <f aca="false">IF(A269="","",INDEX(P_Svc,F269))</f>
        <v>Economy</v>
      </c>
      <c r="H269" s="41" t="str">
        <f aca="false">IF(A269="","",INDEX(P_Zone,F269))</f>
        <v>Central</v>
      </c>
      <c r="I269" s="41" t="n">
        <f aca="false">IF(A269="","",IF(D269="Delivered",IF(B269&lt;=INDEX(P_Due,F269),1,0),0))</f>
        <v>1</v>
      </c>
    </row>
    <row r="270" customFormat="false" ht="15" hidden="false" customHeight="false" outlineLevel="0" collapsed="false">
      <c r="A270" s="37" t="n">
        <v>1000242</v>
      </c>
      <c r="B270" s="38" t="n">
        <v>46274</v>
      </c>
      <c r="C270" s="39" t="n">
        <v>1</v>
      </c>
      <c r="D270" s="39" t="s">
        <v>26</v>
      </c>
      <c r="E270" s="39"/>
      <c r="F270" s="41" t="n">
        <f aca="false">IF(A270="","",MATCH(A270,P_ID,1))</f>
        <v>242</v>
      </c>
      <c r="G270" s="41" t="str">
        <f aca="false">IF(A270="","",INDEX(P_Svc,F270))</f>
        <v>Standard</v>
      </c>
      <c r="H270" s="41" t="str">
        <f aca="false">IF(A270="","",INDEX(P_Zone,F270))</f>
        <v>North</v>
      </c>
      <c r="I270" s="41" t="n">
        <f aca="false">IF(A270="","",IF(D270="Delivered",IF(B270&lt;=INDEX(P_Due,F270),1,0),0))</f>
        <v>1</v>
      </c>
    </row>
    <row r="271" customFormat="false" ht="15" hidden="false" customHeight="false" outlineLevel="0" collapsed="false">
      <c r="A271" s="37" t="n">
        <v>1000244</v>
      </c>
      <c r="B271" s="38" t="n">
        <v>46274</v>
      </c>
      <c r="C271" s="39" t="n">
        <v>1</v>
      </c>
      <c r="D271" s="39" t="s">
        <v>26</v>
      </c>
      <c r="E271" s="39"/>
      <c r="F271" s="41" t="n">
        <f aca="false">IF(A271="","",MATCH(A271,P_ID,1))</f>
        <v>244</v>
      </c>
      <c r="G271" s="41" t="str">
        <f aca="false">IF(A271="","",INDEX(P_Svc,F271))</f>
        <v>Standard</v>
      </c>
      <c r="H271" s="41" t="str">
        <f aca="false">IF(A271="","",INDEX(P_Zone,F271))</f>
        <v>North</v>
      </c>
      <c r="I271" s="41" t="n">
        <f aca="false">IF(A271="","",IF(D271="Delivered",IF(B271&lt;=INDEX(P_Due,F271),1,0),0))</f>
        <v>1</v>
      </c>
    </row>
    <row r="272" customFormat="false" ht="15" hidden="false" customHeight="false" outlineLevel="0" collapsed="false">
      <c r="A272" s="37" t="n">
        <v>1000246</v>
      </c>
      <c r="B272" s="38" t="n">
        <v>46274</v>
      </c>
      <c r="C272" s="39" t="n">
        <v>1</v>
      </c>
      <c r="D272" s="39" t="s">
        <v>26</v>
      </c>
      <c r="E272" s="39"/>
      <c r="F272" s="41" t="n">
        <f aca="false">IF(A272="","",MATCH(A272,P_ID,1))</f>
        <v>246</v>
      </c>
      <c r="G272" s="41" t="str">
        <f aca="false">IF(A272="","",INDEX(P_Svc,F272))</f>
        <v>Standard</v>
      </c>
      <c r="H272" s="41" t="str">
        <f aca="false">IF(A272="","",INDEX(P_Zone,F272))</f>
        <v>South</v>
      </c>
      <c r="I272" s="41" t="n">
        <f aca="false">IF(A272="","",IF(D272="Delivered",IF(B272&lt;=INDEX(P_Due,F272),1,0),0))</f>
        <v>1</v>
      </c>
    </row>
    <row r="273" customFormat="false" ht="15" hidden="false" customHeight="false" outlineLevel="0" collapsed="false">
      <c r="A273" s="37" t="n">
        <v>1000247</v>
      </c>
      <c r="B273" s="38" t="n">
        <v>46274</v>
      </c>
      <c r="C273" s="39" t="n">
        <v>1</v>
      </c>
      <c r="D273" s="39" t="s">
        <v>79</v>
      </c>
      <c r="E273" s="39" t="s">
        <v>32</v>
      </c>
      <c r="F273" s="41" t="n">
        <f aca="false">IF(A273="","",MATCH(A273,P_ID,1))</f>
        <v>247</v>
      </c>
      <c r="G273" s="41" t="str">
        <f aca="false">IF(A273="","",INDEX(P_Svc,F273))</f>
        <v>Standard</v>
      </c>
      <c r="H273" s="41" t="str">
        <f aca="false">IF(A273="","",INDEX(P_Zone,F273))</f>
        <v>West</v>
      </c>
      <c r="I273" s="41" t="n">
        <f aca="false">IF(A273="","",IF(D273="Delivered",IF(B273&lt;=INDEX(P_Due,F273),1,0),0))</f>
        <v>0</v>
      </c>
    </row>
    <row r="274" customFormat="false" ht="15" hidden="false" customHeight="false" outlineLevel="0" collapsed="false">
      <c r="A274" s="37" t="n">
        <v>1000248</v>
      </c>
      <c r="B274" s="38" t="n">
        <v>46274</v>
      </c>
      <c r="C274" s="39" t="n">
        <v>1</v>
      </c>
      <c r="D274" s="39" t="s">
        <v>26</v>
      </c>
      <c r="E274" s="39"/>
      <c r="F274" s="41" t="n">
        <f aca="false">IF(A274="","",MATCH(A274,P_ID,1))</f>
        <v>248</v>
      </c>
      <c r="G274" s="41" t="str">
        <f aca="false">IF(A274="","",INDEX(P_Svc,F274))</f>
        <v>Economy</v>
      </c>
      <c r="H274" s="41" t="str">
        <f aca="false">IF(A274="","",INDEX(P_Zone,F274))</f>
        <v>North</v>
      </c>
      <c r="I274" s="41" t="n">
        <f aca="false">IF(A274="","",IF(D274="Delivered",IF(B274&lt;=INDEX(P_Due,F274),1,0),0))</f>
        <v>1</v>
      </c>
    </row>
    <row r="275" customFormat="false" ht="15" hidden="false" customHeight="false" outlineLevel="0" collapsed="false">
      <c r="A275" s="37" t="n">
        <v>1000249</v>
      </c>
      <c r="B275" s="38" t="n">
        <v>46274</v>
      </c>
      <c r="C275" s="39" t="n">
        <v>1</v>
      </c>
      <c r="D275" s="39" t="s">
        <v>79</v>
      </c>
      <c r="E275" s="39" t="s">
        <v>32</v>
      </c>
      <c r="F275" s="41" t="n">
        <f aca="false">IF(A275="","",MATCH(A275,P_ID,1))</f>
        <v>249</v>
      </c>
      <c r="G275" s="41" t="str">
        <f aca="false">IF(A275="","",INDEX(P_Svc,F275))</f>
        <v>Standard</v>
      </c>
      <c r="H275" s="41" t="str">
        <f aca="false">IF(A275="","",INDEX(P_Zone,F275))</f>
        <v>North</v>
      </c>
      <c r="I275" s="41" t="n">
        <f aca="false">IF(A275="","",IF(D275="Delivered",IF(B275&lt;=INDEX(P_Due,F275),1,0),0))</f>
        <v>0</v>
      </c>
    </row>
    <row r="276" customFormat="false" ht="15" hidden="false" customHeight="false" outlineLevel="0" collapsed="false">
      <c r="A276" s="37" t="n">
        <v>1000250</v>
      </c>
      <c r="B276" s="38" t="n">
        <v>46274</v>
      </c>
      <c r="C276" s="39" t="n">
        <v>1</v>
      </c>
      <c r="D276" s="39" t="s">
        <v>26</v>
      </c>
      <c r="E276" s="39"/>
      <c r="F276" s="41" t="n">
        <f aca="false">IF(A276="","",MATCH(A276,P_ID,1))</f>
        <v>250</v>
      </c>
      <c r="G276" s="41" t="str">
        <f aca="false">IF(A276="","",INDEX(P_Svc,F276))</f>
        <v>Standard</v>
      </c>
      <c r="H276" s="41" t="str">
        <f aca="false">IF(A276="","",INDEX(P_Zone,F276))</f>
        <v>East</v>
      </c>
      <c r="I276" s="41" t="n">
        <f aca="false">IF(A276="","",IF(D276="Delivered",IF(B276&lt;=INDEX(P_Due,F276),1,0),0))</f>
        <v>1</v>
      </c>
    </row>
    <row r="277" customFormat="false" ht="15" hidden="false" customHeight="false" outlineLevel="0" collapsed="false">
      <c r="A277" s="37" t="n">
        <v>1000251</v>
      </c>
      <c r="B277" s="38" t="n">
        <v>46274</v>
      </c>
      <c r="C277" s="39" t="n">
        <v>1</v>
      </c>
      <c r="D277" s="39" t="s">
        <v>26</v>
      </c>
      <c r="E277" s="39"/>
      <c r="F277" s="41" t="n">
        <f aca="false">IF(A277="","",MATCH(A277,P_ID,1))</f>
        <v>251</v>
      </c>
      <c r="G277" s="41" t="str">
        <f aca="false">IF(A277="","",INDEX(P_Svc,F277))</f>
        <v>Standard</v>
      </c>
      <c r="H277" s="41" t="str">
        <f aca="false">IF(A277="","",INDEX(P_Zone,F277))</f>
        <v>Central</v>
      </c>
      <c r="I277" s="41" t="n">
        <f aca="false">IF(A277="","",IF(D277="Delivered",IF(B277&lt;=INDEX(P_Due,F277),1,0),0))</f>
        <v>1</v>
      </c>
    </row>
    <row r="278" customFormat="false" ht="15" hidden="false" customHeight="false" outlineLevel="0" collapsed="false">
      <c r="A278" s="37" t="n">
        <v>1000254</v>
      </c>
      <c r="B278" s="38" t="n">
        <v>46274</v>
      </c>
      <c r="C278" s="39" t="n">
        <v>1</v>
      </c>
      <c r="D278" s="39" t="s">
        <v>26</v>
      </c>
      <c r="E278" s="39"/>
      <c r="F278" s="41" t="n">
        <f aca="false">IF(A278="","",MATCH(A278,P_ID,1))</f>
        <v>254</v>
      </c>
      <c r="G278" s="41" t="str">
        <f aca="false">IF(A278="","",INDEX(P_Svc,F278))</f>
        <v>Standard</v>
      </c>
      <c r="H278" s="41" t="str">
        <f aca="false">IF(A278="","",INDEX(P_Zone,F278))</f>
        <v>South</v>
      </c>
      <c r="I278" s="41" t="n">
        <f aca="false">IF(A278="","",IF(D278="Delivered",IF(B278&lt;=INDEX(P_Due,F278),1,0),0))</f>
        <v>1</v>
      </c>
    </row>
    <row r="279" customFormat="false" ht="15" hidden="false" customHeight="false" outlineLevel="0" collapsed="false">
      <c r="A279" s="37" t="n">
        <v>1000255</v>
      </c>
      <c r="B279" s="38" t="n">
        <v>46274</v>
      </c>
      <c r="C279" s="39" t="n">
        <v>1</v>
      </c>
      <c r="D279" s="39" t="s">
        <v>26</v>
      </c>
      <c r="E279" s="39"/>
      <c r="F279" s="41" t="n">
        <f aca="false">IF(A279="","",MATCH(A279,P_ID,1))</f>
        <v>255</v>
      </c>
      <c r="G279" s="41" t="str">
        <f aca="false">IF(A279="","",INDEX(P_Svc,F279))</f>
        <v>Economy</v>
      </c>
      <c r="H279" s="41" t="str">
        <f aca="false">IF(A279="","",INDEX(P_Zone,F279))</f>
        <v>East</v>
      </c>
      <c r="I279" s="41" t="n">
        <f aca="false">IF(A279="","",IF(D279="Delivered",IF(B279&lt;=INDEX(P_Due,F279),1,0),0))</f>
        <v>1</v>
      </c>
    </row>
    <row r="280" customFormat="false" ht="15" hidden="false" customHeight="false" outlineLevel="0" collapsed="false">
      <c r="A280" s="37" t="n">
        <v>1000256</v>
      </c>
      <c r="B280" s="38" t="n">
        <v>46274</v>
      </c>
      <c r="C280" s="39" t="n">
        <v>1</v>
      </c>
      <c r="D280" s="39" t="s">
        <v>26</v>
      </c>
      <c r="E280" s="39"/>
      <c r="F280" s="41" t="n">
        <f aca="false">IF(A280="","",MATCH(A280,P_ID,1))</f>
        <v>256</v>
      </c>
      <c r="G280" s="41" t="str">
        <f aca="false">IF(A280="","",INDEX(P_Svc,F280))</f>
        <v>Standard</v>
      </c>
      <c r="H280" s="41" t="str">
        <f aca="false">IF(A280="","",INDEX(P_Zone,F280))</f>
        <v>East</v>
      </c>
      <c r="I280" s="41" t="n">
        <f aca="false">IF(A280="","",IF(D280="Delivered",IF(B280&lt;=INDEX(P_Due,F280),1,0),0))</f>
        <v>1</v>
      </c>
    </row>
    <row r="281" customFormat="false" ht="15" hidden="false" customHeight="false" outlineLevel="0" collapsed="false">
      <c r="A281" s="37" t="n">
        <v>1000258</v>
      </c>
      <c r="B281" s="38" t="n">
        <v>46274</v>
      </c>
      <c r="C281" s="39" t="n">
        <v>1</v>
      </c>
      <c r="D281" s="39" t="s">
        <v>26</v>
      </c>
      <c r="E281" s="39"/>
      <c r="F281" s="41" t="n">
        <f aca="false">IF(A281="","",MATCH(A281,P_ID,1))</f>
        <v>258</v>
      </c>
      <c r="G281" s="41" t="str">
        <f aca="false">IF(A281="","",INDEX(P_Svc,F281))</f>
        <v>Economy</v>
      </c>
      <c r="H281" s="41" t="str">
        <f aca="false">IF(A281="","",INDEX(P_Zone,F281))</f>
        <v>West</v>
      </c>
      <c r="I281" s="41" t="n">
        <f aca="false">IF(A281="","",IF(D281="Delivered",IF(B281&lt;=INDEX(P_Due,F281),1,0),0))</f>
        <v>1</v>
      </c>
    </row>
    <row r="282" customFormat="false" ht="15" hidden="false" customHeight="false" outlineLevel="0" collapsed="false">
      <c r="A282" s="37" t="n">
        <v>1000259</v>
      </c>
      <c r="B282" s="38" t="n">
        <v>46274</v>
      </c>
      <c r="C282" s="39" t="n">
        <v>1</v>
      </c>
      <c r="D282" s="39" t="s">
        <v>79</v>
      </c>
      <c r="E282" s="39" t="s">
        <v>38</v>
      </c>
      <c r="F282" s="41" t="n">
        <f aca="false">IF(A282="","",MATCH(A282,P_ID,1))</f>
        <v>259</v>
      </c>
      <c r="G282" s="41" t="str">
        <f aca="false">IF(A282="","",INDEX(P_Svc,F282))</f>
        <v>Standard</v>
      </c>
      <c r="H282" s="41" t="str">
        <f aca="false">IF(A282="","",INDEX(P_Zone,F282))</f>
        <v>West</v>
      </c>
      <c r="I282" s="41" t="n">
        <f aca="false">IF(A282="","",IF(D282="Delivered",IF(B282&lt;=INDEX(P_Due,F282),1,0),0))</f>
        <v>0</v>
      </c>
    </row>
    <row r="283" customFormat="false" ht="15" hidden="false" customHeight="false" outlineLevel="0" collapsed="false">
      <c r="A283" s="37" t="n">
        <v>1000260</v>
      </c>
      <c r="B283" s="38" t="n">
        <v>46274</v>
      </c>
      <c r="C283" s="39" t="n">
        <v>1</v>
      </c>
      <c r="D283" s="39" t="s">
        <v>26</v>
      </c>
      <c r="E283" s="39"/>
      <c r="F283" s="41" t="n">
        <f aca="false">IF(A283="","",MATCH(A283,P_ID,1))</f>
        <v>260</v>
      </c>
      <c r="G283" s="41" t="str">
        <f aca="false">IF(A283="","",INDEX(P_Svc,F283))</f>
        <v>Standard</v>
      </c>
      <c r="H283" s="41" t="str">
        <f aca="false">IF(A283="","",INDEX(P_Zone,F283))</f>
        <v>Central</v>
      </c>
      <c r="I283" s="41" t="n">
        <f aca="false">IF(A283="","",IF(D283="Delivered",IF(B283&lt;=INDEX(P_Due,F283),1,0),0))</f>
        <v>1</v>
      </c>
    </row>
    <row r="284" customFormat="false" ht="15" hidden="false" customHeight="false" outlineLevel="0" collapsed="false">
      <c r="A284" s="37" t="n">
        <v>1000261</v>
      </c>
      <c r="B284" s="38" t="n">
        <v>46274</v>
      </c>
      <c r="C284" s="39" t="n">
        <v>1</v>
      </c>
      <c r="D284" s="39" t="s">
        <v>26</v>
      </c>
      <c r="E284" s="39"/>
      <c r="F284" s="41" t="n">
        <f aca="false">IF(A284="","",MATCH(A284,P_ID,1))</f>
        <v>261</v>
      </c>
      <c r="G284" s="41" t="str">
        <f aca="false">IF(A284="","",INDEX(P_Svc,F284))</f>
        <v>Standard</v>
      </c>
      <c r="H284" s="41" t="str">
        <f aca="false">IF(A284="","",INDEX(P_Zone,F284))</f>
        <v>West</v>
      </c>
      <c r="I284" s="41" t="n">
        <f aca="false">IF(A284="","",IF(D284="Delivered",IF(B284&lt;=INDEX(P_Due,F284),1,0),0))</f>
        <v>1</v>
      </c>
    </row>
    <row r="285" customFormat="false" ht="15" hidden="false" customHeight="false" outlineLevel="0" collapsed="false">
      <c r="A285" s="37" t="n">
        <v>1000262</v>
      </c>
      <c r="B285" s="38" t="n">
        <v>46274</v>
      </c>
      <c r="C285" s="39" t="n">
        <v>1</v>
      </c>
      <c r="D285" s="39" t="s">
        <v>26</v>
      </c>
      <c r="E285" s="39"/>
      <c r="F285" s="41" t="n">
        <f aca="false">IF(A285="","",MATCH(A285,P_ID,1))</f>
        <v>262</v>
      </c>
      <c r="G285" s="41" t="str">
        <f aca="false">IF(A285="","",INDEX(P_Svc,F285))</f>
        <v>Standard</v>
      </c>
      <c r="H285" s="41" t="str">
        <f aca="false">IF(A285="","",INDEX(P_Zone,F285))</f>
        <v>South</v>
      </c>
      <c r="I285" s="41" t="n">
        <f aca="false">IF(A285="","",IF(D285="Delivered",IF(B285&lt;=INDEX(P_Due,F285),1,0),0))</f>
        <v>1</v>
      </c>
    </row>
    <row r="286" customFormat="false" ht="15" hidden="false" customHeight="false" outlineLevel="0" collapsed="false">
      <c r="A286" s="37" t="n">
        <v>1000263</v>
      </c>
      <c r="B286" s="38" t="n">
        <v>46274</v>
      </c>
      <c r="C286" s="39" t="n">
        <v>1</v>
      </c>
      <c r="D286" s="39" t="s">
        <v>26</v>
      </c>
      <c r="E286" s="39"/>
      <c r="F286" s="41" t="n">
        <f aca="false">IF(A286="","",MATCH(A286,P_ID,1))</f>
        <v>263</v>
      </c>
      <c r="G286" s="41" t="str">
        <f aca="false">IF(A286="","",INDEX(P_Svc,F286))</f>
        <v>Standard</v>
      </c>
      <c r="H286" s="41" t="str">
        <f aca="false">IF(A286="","",INDEX(P_Zone,F286))</f>
        <v>South</v>
      </c>
      <c r="I286" s="41" t="n">
        <f aca="false">IF(A286="","",IF(D286="Delivered",IF(B286&lt;=INDEX(P_Due,F286),1,0),0))</f>
        <v>1</v>
      </c>
    </row>
    <row r="287" customFormat="false" ht="15" hidden="false" customHeight="false" outlineLevel="0" collapsed="false">
      <c r="A287" s="37" t="n">
        <v>1000264</v>
      </c>
      <c r="B287" s="38" t="n">
        <v>46274</v>
      </c>
      <c r="C287" s="39" t="n">
        <v>1</v>
      </c>
      <c r="D287" s="39" t="s">
        <v>26</v>
      </c>
      <c r="E287" s="39"/>
      <c r="F287" s="41" t="n">
        <f aca="false">IF(A287="","",MATCH(A287,P_ID,1))</f>
        <v>264</v>
      </c>
      <c r="G287" s="41" t="str">
        <f aca="false">IF(A287="","",INDEX(P_Svc,F287))</f>
        <v>Economy</v>
      </c>
      <c r="H287" s="41" t="str">
        <f aca="false">IF(A287="","",INDEX(P_Zone,F287))</f>
        <v>North</v>
      </c>
      <c r="I287" s="41" t="n">
        <f aca="false">IF(A287="","",IF(D287="Delivered",IF(B287&lt;=INDEX(P_Due,F287),1,0),0))</f>
        <v>1</v>
      </c>
    </row>
    <row r="288" customFormat="false" ht="15" hidden="false" customHeight="false" outlineLevel="0" collapsed="false">
      <c r="A288" s="37" t="n">
        <v>1000265</v>
      </c>
      <c r="B288" s="38" t="n">
        <v>46274</v>
      </c>
      <c r="C288" s="39" t="n">
        <v>1</v>
      </c>
      <c r="D288" s="39" t="s">
        <v>26</v>
      </c>
      <c r="E288" s="39"/>
      <c r="F288" s="41" t="n">
        <f aca="false">IF(A288="","",MATCH(A288,P_ID,1))</f>
        <v>265</v>
      </c>
      <c r="G288" s="41" t="str">
        <f aca="false">IF(A288="","",INDEX(P_Svc,F288))</f>
        <v>Standard</v>
      </c>
      <c r="H288" s="41" t="str">
        <f aca="false">IF(A288="","",INDEX(P_Zone,F288))</f>
        <v>North</v>
      </c>
      <c r="I288" s="41" t="n">
        <f aca="false">IF(A288="","",IF(D288="Delivered",IF(B288&lt;=INDEX(P_Due,F288),1,0),0))</f>
        <v>1</v>
      </c>
    </row>
    <row r="289" customFormat="false" ht="15" hidden="false" customHeight="false" outlineLevel="0" collapsed="false">
      <c r="A289" s="37" t="n">
        <v>1000273</v>
      </c>
      <c r="B289" s="38" t="n">
        <v>46274</v>
      </c>
      <c r="C289" s="39" t="n">
        <v>1</v>
      </c>
      <c r="D289" s="39" t="s">
        <v>26</v>
      </c>
      <c r="E289" s="39"/>
      <c r="F289" s="41" t="n">
        <f aca="false">IF(A289="","",MATCH(A289,P_ID,1))</f>
        <v>273</v>
      </c>
      <c r="G289" s="41" t="str">
        <f aca="false">IF(A289="","",INDEX(P_Svc,F289))</f>
        <v>Express</v>
      </c>
      <c r="H289" s="41" t="str">
        <f aca="false">IF(A289="","",INDEX(P_Zone,F289))</f>
        <v>South</v>
      </c>
      <c r="I289" s="41" t="n">
        <f aca="false">IF(A289="","",IF(D289="Delivered",IF(B289&lt;=INDEX(P_Due,F289),1,0),0))</f>
        <v>1</v>
      </c>
    </row>
    <row r="290" customFormat="false" ht="15" hidden="false" customHeight="false" outlineLevel="0" collapsed="false">
      <c r="A290" s="37" t="n">
        <v>1000290</v>
      </c>
      <c r="B290" s="38" t="n">
        <v>46274</v>
      </c>
      <c r="C290" s="39" t="n">
        <v>1</v>
      </c>
      <c r="D290" s="39" t="s">
        <v>26</v>
      </c>
      <c r="E290" s="39"/>
      <c r="F290" s="41" t="n">
        <f aca="false">IF(A290="","",MATCH(A290,P_ID,1))</f>
        <v>290</v>
      </c>
      <c r="G290" s="41" t="str">
        <f aca="false">IF(A290="","",INDEX(P_Svc,F290))</f>
        <v>Express</v>
      </c>
      <c r="H290" s="41" t="str">
        <f aca="false">IF(A290="","",INDEX(P_Zone,F290))</f>
        <v>North</v>
      </c>
      <c r="I290" s="41" t="n">
        <f aca="false">IF(A290="","",IF(D290="Delivered",IF(B290&lt;=INDEX(P_Due,F290),1,0),0))</f>
        <v>1</v>
      </c>
    </row>
    <row r="291" customFormat="false" ht="15" hidden="false" customHeight="false" outlineLevel="0" collapsed="false">
      <c r="A291" s="37" t="n">
        <v>1000373</v>
      </c>
      <c r="B291" s="38" t="n">
        <v>46274</v>
      </c>
      <c r="C291" s="39" t="n">
        <v>1</v>
      </c>
      <c r="D291" s="39" t="s">
        <v>26</v>
      </c>
      <c r="E291" s="39"/>
      <c r="F291" s="41" t="n">
        <f aca="false">IF(A291="","",MATCH(A291,P_ID,1))</f>
        <v>373</v>
      </c>
      <c r="G291" s="41" t="str">
        <f aca="false">IF(A291="","",INDEX(P_Svc,F291))</f>
        <v>Express</v>
      </c>
      <c r="H291" s="41" t="str">
        <f aca="false">IF(A291="","",INDEX(P_Zone,F291))</f>
        <v>North</v>
      </c>
      <c r="I291" s="41" t="n">
        <f aca="false">IF(A291="","",IF(D291="Delivered",IF(B291&lt;=INDEX(P_Due,F291),1,0),0))</f>
        <v>1</v>
      </c>
    </row>
    <row r="292" customFormat="false" ht="15" hidden="false" customHeight="false" outlineLevel="0" collapsed="false">
      <c r="A292" s="37" t="n">
        <v>1000484</v>
      </c>
      <c r="B292" s="38" t="n">
        <v>46274</v>
      </c>
      <c r="C292" s="39" t="n">
        <v>1</v>
      </c>
      <c r="D292" s="39" t="s">
        <v>26</v>
      </c>
      <c r="E292" s="39"/>
      <c r="F292" s="41" t="n">
        <f aca="false">IF(A292="","",MATCH(A292,P_ID,1))</f>
        <v>484</v>
      </c>
      <c r="G292" s="41" t="str">
        <f aca="false">IF(A292="","",INDEX(P_Svc,F292))</f>
        <v>Express</v>
      </c>
      <c r="H292" s="41" t="str">
        <f aca="false">IF(A292="","",INDEX(P_Zone,F292))</f>
        <v>East</v>
      </c>
      <c r="I292" s="41" t="n">
        <f aca="false">IF(A292="","",IF(D292="Delivered",IF(B292&lt;=INDEX(P_Due,F292),1,0),0))</f>
        <v>1</v>
      </c>
    </row>
    <row r="293" customFormat="false" ht="15" hidden="false" customHeight="false" outlineLevel="0" collapsed="false">
      <c r="A293" s="37" t="n">
        <v>1000063</v>
      </c>
      <c r="B293" s="38" t="n">
        <v>46275</v>
      </c>
      <c r="C293" s="39" t="n">
        <v>2</v>
      </c>
      <c r="D293" s="39" t="s">
        <v>26</v>
      </c>
      <c r="E293" s="39"/>
      <c r="F293" s="41" t="n">
        <f aca="false">IF(A293="","",MATCH(A293,P_ID,1))</f>
        <v>63</v>
      </c>
      <c r="G293" s="41" t="str">
        <f aca="false">IF(A293="","",INDEX(P_Svc,F293))</f>
        <v>Express</v>
      </c>
      <c r="H293" s="41" t="str">
        <f aca="false">IF(A293="","",INDEX(P_Zone,F293))</f>
        <v>North</v>
      </c>
      <c r="I293" s="41" t="n">
        <f aca="false">IF(A293="","",IF(D293="Delivered",IF(B293&lt;=INDEX(P_Due,F293),1,0),0))</f>
        <v>0</v>
      </c>
    </row>
    <row r="294" customFormat="false" ht="15" hidden="false" customHeight="false" outlineLevel="0" collapsed="false">
      <c r="A294" s="37" t="n">
        <v>1000099</v>
      </c>
      <c r="B294" s="38" t="n">
        <v>46275</v>
      </c>
      <c r="C294" s="39" t="n">
        <v>3</v>
      </c>
      <c r="D294" s="39" t="s">
        <v>26</v>
      </c>
      <c r="E294" s="39"/>
      <c r="F294" s="41" t="n">
        <f aca="false">IF(A294="","",MATCH(A294,P_ID,1))</f>
        <v>99</v>
      </c>
      <c r="G294" s="41" t="str">
        <f aca="false">IF(A294="","",INDEX(P_Svc,F294))</f>
        <v>Express</v>
      </c>
      <c r="H294" s="41" t="str">
        <f aca="false">IF(A294="","",INDEX(P_Zone,F294))</f>
        <v>East</v>
      </c>
      <c r="I294" s="41" t="n">
        <f aca="false">IF(A294="","",IF(D294="Delivered",IF(B294&lt;=INDEX(P_Due,F294),1,0),0))</f>
        <v>0</v>
      </c>
    </row>
    <row r="295" customFormat="false" ht="15" hidden="false" customHeight="false" outlineLevel="0" collapsed="false">
      <c r="A295" s="37" t="n">
        <v>1000279</v>
      </c>
      <c r="B295" s="38" t="n">
        <v>46275</v>
      </c>
      <c r="C295" s="39" t="n">
        <v>1</v>
      </c>
      <c r="D295" s="39" t="s">
        <v>26</v>
      </c>
      <c r="E295" s="39"/>
      <c r="F295" s="41" t="n">
        <f aca="false">IF(A295="","",MATCH(A295,P_ID,1))</f>
        <v>279</v>
      </c>
      <c r="G295" s="41" t="str">
        <f aca="false">IF(A295="","",INDEX(P_Svc,F295))</f>
        <v>Express</v>
      </c>
      <c r="H295" s="41" t="str">
        <f aca="false">IF(A295="","",INDEX(P_Zone,F295))</f>
        <v>East</v>
      </c>
      <c r="I295" s="41" t="n">
        <f aca="false">IF(A295="","",IF(D295="Delivered",IF(B295&lt;=INDEX(P_Due,F295),1,0),0))</f>
        <v>1</v>
      </c>
    </row>
    <row r="296" customFormat="false" ht="15" hidden="false" customHeight="false" outlineLevel="0" collapsed="false">
      <c r="A296" s="37" t="n">
        <v>1000284</v>
      </c>
      <c r="B296" s="38" t="n">
        <v>46275</v>
      </c>
      <c r="C296" s="39" t="n">
        <v>1</v>
      </c>
      <c r="D296" s="39" t="s">
        <v>26</v>
      </c>
      <c r="E296" s="39"/>
      <c r="F296" s="41" t="n">
        <f aca="false">IF(A296="","",MATCH(A296,P_ID,1))</f>
        <v>284</v>
      </c>
      <c r="G296" s="41" t="str">
        <f aca="false">IF(A296="","",INDEX(P_Svc,F296))</f>
        <v>Express</v>
      </c>
      <c r="H296" s="41" t="str">
        <f aca="false">IF(A296="","",INDEX(P_Zone,F296))</f>
        <v>Central</v>
      </c>
      <c r="I296" s="41" t="n">
        <f aca="false">IF(A296="","",IF(D296="Delivered",IF(B296&lt;=INDEX(P_Due,F296),1,0),0))</f>
        <v>1</v>
      </c>
    </row>
    <row r="297" customFormat="false" ht="15" hidden="false" customHeight="false" outlineLevel="0" collapsed="false">
      <c r="A297" s="37" t="n">
        <v>1000296</v>
      </c>
      <c r="B297" s="38" t="n">
        <v>46275</v>
      </c>
      <c r="C297" s="39" t="n">
        <v>1</v>
      </c>
      <c r="D297" s="39" t="s">
        <v>26</v>
      </c>
      <c r="E297" s="39"/>
      <c r="F297" s="41" t="n">
        <f aca="false">IF(A297="","",MATCH(A297,P_ID,1))</f>
        <v>296</v>
      </c>
      <c r="G297" s="41" t="str">
        <f aca="false">IF(A297="","",INDEX(P_Svc,F297))</f>
        <v>Express</v>
      </c>
      <c r="H297" s="41" t="str">
        <f aca="false">IF(A297="","",INDEX(P_Zone,F297))</f>
        <v>Central</v>
      </c>
      <c r="I297" s="41" t="n">
        <f aca="false">IF(A297="","",IF(D297="Delivered",IF(B297&lt;=INDEX(P_Due,F297),1,0),0))</f>
        <v>1</v>
      </c>
    </row>
    <row r="298" customFormat="false" ht="15" hidden="false" customHeight="false" outlineLevel="0" collapsed="false">
      <c r="A298" s="37" t="n">
        <v>1000297</v>
      </c>
      <c r="B298" s="38" t="n">
        <v>46275</v>
      </c>
      <c r="C298" s="39" t="n">
        <v>1</v>
      </c>
      <c r="D298" s="39" t="s">
        <v>79</v>
      </c>
      <c r="E298" s="39" t="s">
        <v>38</v>
      </c>
      <c r="F298" s="41" t="n">
        <f aca="false">IF(A298="","",MATCH(A298,P_ID,1))</f>
        <v>297</v>
      </c>
      <c r="G298" s="41" t="str">
        <f aca="false">IF(A298="","",INDEX(P_Svc,F298))</f>
        <v>Express</v>
      </c>
      <c r="H298" s="41" t="str">
        <f aca="false">IF(A298="","",INDEX(P_Zone,F298))</f>
        <v>East</v>
      </c>
      <c r="I298" s="41" t="n">
        <f aca="false">IF(A298="","",IF(D298="Delivered",IF(B298&lt;=INDEX(P_Due,F298),1,0),0))</f>
        <v>0</v>
      </c>
    </row>
    <row r="299" customFormat="false" ht="15" hidden="false" customHeight="false" outlineLevel="0" collapsed="false">
      <c r="A299" s="37" t="n">
        <v>1000465</v>
      </c>
      <c r="B299" s="38" t="n">
        <v>46275</v>
      </c>
      <c r="C299" s="39" t="n">
        <v>1</v>
      </c>
      <c r="D299" s="39" t="s">
        <v>26</v>
      </c>
      <c r="E299" s="39"/>
      <c r="F299" s="41" t="n">
        <f aca="false">IF(A299="","",MATCH(A299,P_ID,1))</f>
        <v>465</v>
      </c>
      <c r="G299" s="41" t="str">
        <f aca="false">IF(A299="","",INDEX(P_Svc,F299))</f>
        <v>Express</v>
      </c>
      <c r="H299" s="41" t="str">
        <f aca="false">IF(A299="","",INDEX(P_Zone,F299))</f>
        <v>North</v>
      </c>
      <c r="I299" s="41" t="n">
        <f aca="false">IF(A299="","",IF(D299="Delivered",IF(B299&lt;=INDEX(P_Due,F299),1,0),0))</f>
        <v>1</v>
      </c>
    </row>
    <row r="300" customFormat="false" ht="15" hidden="false" customHeight="false" outlineLevel="0" collapsed="false">
      <c r="A300" s="37" t="n">
        <v>1000519</v>
      </c>
      <c r="B300" s="38" t="n">
        <v>46275</v>
      </c>
      <c r="C300" s="39" t="n">
        <v>1</v>
      </c>
      <c r="D300" s="39" t="s">
        <v>26</v>
      </c>
      <c r="E300" s="39"/>
      <c r="F300" s="41" t="n">
        <f aca="false">IF(A300="","",MATCH(A300,P_ID,1))</f>
        <v>519</v>
      </c>
      <c r="G300" s="41" t="str">
        <f aca="false">IF(A300="","",INDEX(P_Svc,F300))</f>
        <v>Express</v>
      </c>
      <c r="H300" s="41" t="str">
        <f aca="false">IF(A300="","",INDEX(P_Zone,F300))</f>
        <v>Central</v>
      </c>
      <c r="I300" s="41" t="n">
        <f aca="false">IF(A300="","",IF(D300="Delivered",IF(B300&lt;=INDEX(P_Due,F300),1,0),0))</f>
        <v>1</v>
      </c>
    </row>
    <row r="301" customFormat="false" ht="15" hidden="false" customHeight="false" outlineLevel="0" collapsed="false">
      <c r="A301" s="37" t="n">
        <v>1000556</v>
      </c>
      <c r="B301" s="38" t="n">
        <v>46275</v>
      </c>
      <c r="C301" s="39" t="n">
        <v>1</v>
      </c>
      <c r="D301" s="39" t="s">
        <v>26</v>
      </c>
      <c r="E301" s="39"/>
      <c r="F301" s="41" t="n">
        <f aca="false">IF(A301="","",MATCH(A301,P_ID,1))</f>
        <v>556</v>
      </c>
      <c r="G301" s="41" t="str">
        <f aca="false">IF(A301="","",INDEX(P_Svc,F301))</f>
        <v>Express</v>
      </c>
      <c r="H301" s="41" t="str">
        <f aca="false">IF(A301="","",INDEX(P_Zone,F301))</f>
        <v>North</v>
      </c>
      <c r="I301" s="41" t="n">
        <f aca="false">IF(A301="","",IF(D301="Delivered",IF(B301&lt;=INDEX(P_Due,F301),1,0),0))</f>
        <v>1</v>
      </c>
    </row>
    <row r="302" customFormat="false" ht="15" hidden="false" customHeight="false" outlineLevel="0" collapsed="false">
      <c r="A302" s="37" t="n">
        <v>1000589</v>
      </c>
      <c r="B302" s="38" t="n">
        <v>46275</v>
      </c>
      <c r="C302" s="39" t="n">
        <v>1</v>
      </c>
      <c r="D302" s="39" t="s">
        <v>26</v>
      </c>
      <c r="E302" s="39"/>
      <c r="F302" s="41" t="n">
        <f aca="false">IF(A302="","",MATCH(A302,P_ID,1))</f>
        <v>589</v>
      </c>
      <c r="G302" s="41" t="str">
        <f aca="false">IF(A302="","",INDEX(P_Svc,F302))</f>
        <v>Express</v>
      </c>
      <c r="H302" s="41" t="str">
        <f aca="false">IF(A302="","",INDEX(P_Zone,F302))</f>
        <v>West</v>
      </c>
      <c r="I302" s="41" t="n">
        <f aca="false">IF(A302="","",IF(D302="Delivered",IF(B302&lt;=INDEX(P_Due,F302),1,0),0))</f>
        <v>1</v>
      </c>
    </row>
    <row r="303" customFormat="false" ht="15" hidden="false" customHeight="false" outlineLevel="0" collapsed="false">
      <c r="A303" s="37" t="n">
        <v>1000617</v>
      </c>
      <c r="B303" s="38" t="n">
        <v>46275</v>
      </c>
      <c r="C303" s="39" t="n">
        <v>1</v>
      </c>
      <c r="D303" s="39" t="s">
        <v>26</v>
      </c>
      <c r="E303" s="39"/>
      <c r="F303" s="41" t="n">
        <f aca="false">IF(A303="","",MATCH(A303,P_ID,1))</f>
        <v>617</v>
      </c>
      <c r="G303" s="41" t="str">
        <f aca="false">IF(A303="","",INDEX(P_Svc,F303))</f>
        <v>Express</v>
      </c>
      <c r="H303" s="41" t="str">
        <f aca="false">IF(A303="","",INDEX(P_Zone,F303))</f>
        <v>Central</v>
      </c>
      <c r="I303" s="41" t="n">
        <f aca="false">IF(A303="","",IF(D303="Delivered",IF(B303&lt;=INDEX(P_Due,F303),1,0),0))</f>
        <v>1</v>
      </c>
    </row>
    <row r="304" customFormat="false" ht="15" hidden="false" customHeight="false" outlineLevel="0" collapsed="false">
      <c r="A304" s="37" t="n">
        <v>1000618</v>
      </c>
      <c r="B304" s="38" t="n">
        <v>46275</v>
      </c>
      <c r="C304" s="39" t="n">
        <v>1</v>
      </c>
      <c r="D304" s="39" t="s">
        <v>79</v>
      </c>
      <c r="E304" s="39" t="s">
        <v>32</v>
      </c>
      <c r="F304" s="41" t="n">
        <f aca="false">IF(A304="","",MATCH(A304,P_ID,1))</f>
        <v>618</v>
      </c>
      <c r="G304" s="41" t="str">
        <f aca="false">IF(A304="","",INDEX(P_Svc,F304))</f>
        <v>Express</v>
      </c>
      <c r="H304" s="41" t="str">
        <f aca="false">IF(A304="","",INDEX(P_Zone,F304))</f>
        <v>West</v>
      </c>
      <c r="I304" s="41" t="n">
        <f aca="false">IF(A304="","",IF(D304="Delivered",IF(B304&lt;=INDEX(P_Due,F304),1,0),0))</f>
        <v>0</v>
      </c>
    </row>
    <row r="305" customFormat="false" ht="15" hidden="false" customHeight="false" outlineLevel="0" collapsed="false">
      <c r="A305" s="37" t="n">
        <v>1000621</v>
      </c>
      <c r="B305" s="38" t="n">
        <v>46275</v>
      </c>
      <c r="C305" s="39" t="n">
        <v>1</v>
      </c>
      <c r="D305" s="39" t="s">
        <v>26</v>
      </c>
      <c r="E305" s="39"/>
      <c r="F305" s="41" t="n">
        <f aca="false">IF(A305="","",MATCH(A305,P_ID,1))</f>
        <v>621</v>
      </c>
      <c r="G305" s="41" t="str">
        <f aca="false">IF(A305="","",INDEX(P_Svc,F305))</f>
        <v>Express</v>
      </c>
      <c r="H305" s="41" t="str">
        <f aca="false">IF(A305="","",INDEX(P_Zone,F305))</f>
        <v>North</v>
      </c>
      <c r="I305" s="41" t="n">
        <f aca="false">IF(A305="","",IF(D305="Delivered",IF(B305&lt;=INDEX(P_Due,F305),1,0),0))</f>
        <v>1</v>
      </c>
    </row>
    <row r="306" customFormat="false" ht="15" hidden="false" customHeight="false" outlineLevel="0" collapsed="false">
      <c r="A306" s="37" t="n">
        <v>1000622</v>
      </c>
      <c r="B306" s="38" t="n">
        <v>46275</v>
      </c>
      <c r="C306" s="39" t="n">
        <v>1</v>
      </c>
      <c r="D306" s="39" t="s">
        <v>26</v>
      </c>
      <c r="E306" s="39"/>
      <c r="F306" s="41" t="n">
        <f aca="false">IF(A306="","",MATCH(A306,P_ID,1))</f>
        <v>622</v>
      </c>
      <c r="G306" s="41" t="str">
        <f aca="false">IF(A306="","",INDEX(P_Svc,F306))</f>
        <v>Express</v>
      </c>
      <c r="H306" s="41" t="str">
        <f aca="false">IF(A306="","",INDEX(P_Zone,F306))</f>
        <v>North</v>
      </c>
      <c r="I306" s="41" t="n">
        <f aca="false">IF(A306="","",IF(D306="Delivered",IF(B306&lt;=INDEX(P_Due,F306),1,0),0))</f>
        <v>1</v>
      </c>
    </row>
    <row r="307" customFormat="false" ht="15" hidden="false" customHeight="false" outlineLevel="0" collapsed="false">
      <c r="A307" s="37" t="n">
        <v>1000627</v>
      </c>
      <c r="B307" s="38" t="n">
        <v>46275</v>
      </c>
      <c r="C307" s="39" t="n">
        <v>1</v>
      </c>
      <c r="D307" s="39" t="s">
        <v>26</v>
      </c>
      <c r="E307" s="39"/>
      <c r="F307" s="41" t="n">
        <f aca="false">IF(A307="","",MATCH(A307,P_ID,1))</f>
        <v>627</v>
      </c>
      <c r="G307" s="41" t="str">
        <f aca="false">IF(A307="","",INDEX(P_Svc,F307))</f>
        <v>Express</v>
      </c>
      <c r="H307" s="41" t="str">
        <f aca="false">IF(A307="","",INDEX(P_Zone,F307))</f>
        <v>West</v>
      </c>
      <c r="I307" s="41" t="n">
        <f aca="false">IF(A307="","",IF(D307="Delivered",IF(B307&lt;=INDEX(P_Due,F307),1,0),0))</f>
        <v>1</v>
      </c>
    </row>
    <row r="308" customFormat="false" ht="15" hidden="false" customHeight="false" outlineLevel="0" collapsed="false">
      <c r="A308" s="37" t="n">
        <v>1000640</v>
      </c>
      <c r="B308" s="38" t="n">
        <v>46275</v>
      </c>
      <c r="C308" s="39" t="n">
        <v>1</v>
      </c>
      <c r="D308" s="39" t="s">
        <v>26</v>
      </c>
      <c r="E308" s="39"/>
      <c r="F308" s="41" t="n">
        <f aca="false">IF(A308="","",MATCH(A308,P_ID,1))</f>
        <v>640</v>
      </c>
      <c r="G308" s="41" t="str">
        <f aca="false">IF(A308="","",INDEX(P_Svc,F308))</f>
        <v>Express</v>
      </c>
      <c r="H308" s="41" t="str">
        <f aca="false">IF(A308="","",INDEX(P_Zone,F308))</f>
        <v>South</v>
      </c>
      <c r="I308" s="41" t="n">
        <f aca="false">IF(A308="","",IF(D308="Delivered",IF(B308&lt;=INDEX(P_Due,F308),1,0),0))</f>
        <v>1</v>
      </c>
    </row>
    <row r="309" customFormat="false" ht="15" hidden="false" customHeight="false" outlineLevel="0" collapsed="false">
      <c r="A309" s="37" t="n">
        <v>1000644</v>
      </c>
      <c r="B309" s="38" t="n">
        <v>46275</v>
      </c>
      <c r="C309" s="39" t="n">
        <v>1</v>
      </c>
      <c r="D309" s="39" t="s">
        <v>26</v>
      </c>
      <c r="E309" s="39"/>
      <c r="F309" s="41" t="n">
        <f aca="false">IF(A309="","",MATCH(A309,P_ID,1))</f>
        <v>644</v>
      </c>
      <c r="G309" s="41" t="str">
        <f aca="false">IF(A309="","",INDEX(P_Svc,F309))</f>
        <v>Express</v>
      </c>
      <c r="H309" s="41" t="str">
        <f aca="false">IF(A309="","",INDEX(P_Zone,F309))</f>
        <v>North</v>
      </c>
      <c r="I309" s="41" t="n">
        <f aca="false">IF(A309="","",IF(D309="Delivered",IF(B309&lt;=INDEX(P_Due,F309),1,0),0))</f>
        <v>1</v>
      </c>
    </row>
    <row r="310" customFormat="false" ht="15" hidden="false" customHeight="false" outlineLevel="0" collapsed="false">
      <c r="A310" s="37" t="n">
        <v>1000648</v>
      </c>
      <c r="B310" s="38" t="n">
        <v>46275</v>
      </c>
      <c r="C310" s="39" t="n">
        <v>1</v>
      </c>
      <c r="D310" s="39" t="s">
        <v>26</v>
      </c>
      <c r="E310" s="39"/>
      <c r="F310" s="41" t="n">
        <f aca="false">IF(A310="","",MATCH(A310,P_ID,1))</f>
        <v>648</v>
      </c>
      <c r="G310" s="41" t="str">
        <f aca="false">IF(A310="","",INDEX(P_Svc,F310))</f>
        <v>Express</v>
      </c>
      <c r="H310" s="41" t="str">
        <f aca="false">IF(A310="","",INDEX(P_Zone,F310))</f>
        <v>South</v>
      </c>
      <c r="I310" s="41" t="n">
        <f aca="false">IF(A310="","",IF(D310="Delivered",IF(B310&lt;=INDEX(P_Due,F310),1,0),0))</f>
        <v>1</v>
      </c>
    </row>
    <row r="311" customFormat="false" ht="15" hidden="false" customHeight="false" outlineLevel="0" collapsed="false">
      <c r="A311" s="37" t="n">
        <v>1000651</v>
      </c>
      <c r="B311" s="38" t="n">
        <v>46275</v>
      </c>
      <c r="C311" s="39" t="n">
        <v>1</v>
      </c>
      <c r="D311" s="39" t="s">
        <v>26</v>
      </c>
      <c r="E311" s="39"/>
      <c r="F311" s="41" t="n">
        <f aca="false">IF(A311="","",MATCH(A311,P_ID,1))</f>
        <v>651</v>
      </c>
      <c r="G311" s="41" t="str">
        <f aca="false">IF(A311="","",INDEX(P_Svc,F311))</f>
        <v>Express</v>
      </c>
      <c r="H311" s="41" t="str">
        <f aca="false">IF(A311="","",INDEX(P_Zone,F311))</f>
        <v>Central</v>
      </c>
      <c r="I311" s="41" t="n">
        <f aca="false">IF(A311="","",IF(D311="Delivered",IF(B311&lt;=INDEX(P_Due,F311),1,0),0))</f>
        <v>1</v>
      </c>
    </row>
    <row r="312" customFormat="false" ht="15" hidden="false" customHeight="false" outlineLevel="0" collapsed="false">
      <c r="A312" s="37" t="n">
        <v>1000668</v>
      </c>
      <c r="B312" s="38" t="n">
        <v>46275</v>
      </c>
      <c r="C312" s="39" t="n">
        <v>1</v>
      </c>
      <c r="D312" s="39" t="s">
        <v>79</v>
      </c>
      <c r="E312" s="39" t="s">
        <v>32</v>
      </c>
      <c r="F312" s="41" t="n">
        <f aca="false">IF(A312="","",MATCH(A312,P_ID,1))</f>
        <v>668</v>
      </c>
      <c r="G312" s="41" t="str">
        <f aca="false">IF(A312="","",INDEX(P_Svc,F312))</f>
        <v>Express</v>
      </c>
      <c r="H312" s="41" t="str">
        <f aca="false">IF(A312="","",INDEX(P_Zone,F312))</f>
        <v>South</v>
      </c>
      <c r="I312" s="41" t="n">
        <f aca="false">IF(A312="","",IF(D312="Delivered",IF(B312&lt;=INDEX(P_Due,F312),1,0),0))</f>
        <v>0</v>
      </c>
    </row>
    <row r="313" customFormat="false" ht="15" hidden="false" customHeight="false" outlineLevel="0" collapsed="false">
      <c r="A313" s="37" t="n">
        <v>1000675</v>
      </c>
      <c r="B313" s="38" t="n">
        <v>46275</v>
      </c>
      <c r="C313" s="39" t="n">
        <v>1</v>
      </c>
      <c r="D313" s="39" t="s">
        <v>26</v>
      </c>
      <c r="E313" s="39"/>
      <c r="F313" s="41" t="n">
        <f aca="false">IF(A313="","",MATCH(A313,P_ID,1))</f>
        <v>675</v>
      </c>
      <c r="G313" s="41" t="str">
        <f aca="false">IF(A313="","",INDEX(P_Svc,F313))</f>
        <v>Express</v>
      </c>
      <c r="H313" s="41" t="str">
        <f aca="false">IF(A313="","",INDEX(P_Zone,F313))</f>
        <v>Central</v>
      </c>
      <c r="I313" s="41" t="n">
        <f aca="false">IF(A313="","",IF(D313="Delivered",IF(B313&lt;=INDEX(P_Due,F313),1,0),0))</f>
        <v>1</v>
      </c>
    </row>
    <row r="314" customFormat="false" ht="15" hidden="false" customHeight="false" outlineLevel="0" collapsed="false">
      <c r="A314" s="37" t="n">
        <v>1000692</v>
      </c>
      <c r="B314" s="38" t="n">
        <v>46275</v>
      </c>
      <c r="C314" s="39" t="n">
        <v>1</v>
      </c>
      <c r="D314" s="39" t="s">
        <v>26</v>
      </c>
      <c r="E314" s="39"/>
      <c r="F314" s="41" t="n">
        <f aca="false">IF(A314="","",MATCH(A314,P_ID,1))</f>
        <v>692</v>
      </c>
      <c r="G314" s="41" t="str">
        <f aca="false">IF(A314="","",INDEX(P_Svc,F314))</f>
        <v>Express</v>
      </c>
      <c r="H314" s="41" t="str">
        <f aca="false">IF(A314="","",INDEX(P_Zone,F314))</f>
        <v>South</v>
      </c>
      <c r="I314" s="41" t="n">
        <f aca="false">IF(A314="","",IF(D314="Delivered",IF(B314&lt;=INDEX(P_Due,F314),1,0),0))</f>
        <v>1</v>
      </c>
    </row>
    <row r="315" customFormat="false" ht="15" hidden="false" customHeight="false" outlineLevel="0" collapsed="false">
      <c r="A315" s="37" t="n">
        <v>1000694</v>
      </c>
      <c r="B315" s="38" t="n">
        <v>46275</v>
      </c>
      <c r="C315" s="39" t="n">
        <v>1</v>
      </c>
      <c r="D315" s="39" t="s">
        <v>79</v>
      </c>
      <c r="E315" s="39" t="s">
        <v>34</v>
      </c>
      <c r="F315" s="41" t="n">
        <f aca="false">IF(A315="","",MATCH(A315,P_ID,1))</f>
        <v>694</v>
      </c>
      <c r="G315" s="41" t="str">
        <f aca="false">IF(A315="","",INDEX(P_Svc,F315))</f>
        <v>Express</v>
      </c>
      <c r="H315" s="41" t="str">
        <f aca="false">IF(A315="","",INDEX(P_Zone,F315))</f>
        <v>South</v>
      </c>
      <c r="I315" s="41" t="n">
        <f aca="false">IF(A315="","",IF(D315="Delivered",IF(B315&lt;=INDEX(P_Due,F315),1,0),0))</f>
        <v>0</v>
      </c>
    </row>
    <row r="316" customFormat="false" ht="15" hidden="false" customHeight="false" outlineLevel="0" collapsed="false">
      <c r="A316" s="37" t="n">
        <v>1000698</v>
      </c>
      <c r="B316" s="38" t="n">
        <v>46275</v>
      </c>
      <c r="C316" s="39" t="n">
        <v>1</v>
      </c>
      <c r="D316" s="39" t="s">
        <v>26</v>
      </c>
      <c r="E316" s="39"/>
      <c r="F316" s="41" t="n">
        <f aca="false">IF(A316="","",MATCH(A316,P_ID,1))</f>
        <v>698</v>
      </c>
      <c r="G316" s="41" t="str">
        <f aca="false">IF(A316="","",INDEX(P_Svc,F316))</f>
        <v>Express</v>
      </c>
      <c r="H316" s="41" t="str">
        <f aca="false">IF(A316="","",INDEX(P_Zone,F316))</f>
        <v>North</v>
      </c>
      <c r="I316" s="41" t="n">
        <f aca="false">IF(A316="","",IF(D316="Delivered",IF(B316&lt;=INDEX(P_Due,F316),1,0),0))</f>
        <v>1</v>
      </c>
    </row>
    <row r="317" customFormat="false" ht="15" hidden="false" customHeight="false" outlineLevel="0" collapsed="false">
      <c r="A317" s="37" t="n">
        <v>1000701</v>
      </c>
      <c r="B317" s="38" t="n">
        <v>46275</v>
      </c>
      <c r="C317" s="39" t="n">
        <v>1</v>
      </c>
      <c r="D317" s="39" t="s">
        <v>26</v>
      </c>
      <c r="E317" s="39"/>
      <c r="F317" s="41" t="n">
        <f aca="false">IF(A317="","",MATCH(A317,P_ID,1))</f>
        <v>701</v>
      </c>
      <c r="G317" s="41" t="str">
        <f aca="false">IF(A317="","",INDEX(P_Svc,F317))</f>
        <v>Express</v>
      </c>
      <c r="H317" s="41" t="str">
        <f aca="false">IF(A317="","",INDEX(P_Zone,F317))</f>
        <v>East</v>
      </c>
      <c r="I317" s="41" t="n">
        <f aca="false">IF(A317="","",IF(D317="Delivered",IF(B317&lt;=INDEX(P_Due,F317),1,0),0))</f>
        <v>1</v>
      </c>
    </row>
    <row r="318" customFormat="false" ht="15" hidden="false" customHeight="false" outlineLevel="0" collapsed="false">
      <c r="A318" s="37" t="n">
        <v>1000705</v>
      </c>
      <c r="B318" s="38" t="n">
        <v>46275</v>
      </c>
      <c r="C318" s="39" t="n">
        <v>1</v>
      </c>
      <c r="D318" s="39" t="s">
        <v>26</v>
      </c>
      <c r="E318" s="39"/>
      <c r="F318" s="41" t="n">
        <f aca="false">IF(A318="","",MATCH(A318,P_ID,1))</f>
        <v>705</v>
      </c>
      <c r="G318" s="41" t="str">
        <f aca="false">IF(A318="","",INDEX(P_Svc,F318))</f>
        <v>Express</v>
      </c>
      <c r="H318" s="41" t="str">
        <f aca="false">IF(A318="","",INDEX(P_Zone,F318))</f>
        <v>South</v>
      </c>
      <c r="I318" s="41" t="n">
        <f aca="false">IF(A318="","",IF(D318="Delivered",IF(B318&lt;=INDEX(P_Due,F318),1,0),0))</f>
        <v>1</v>
      </c>
    </row>
    <row r="319" customFormat="false" ht="15" hidden="false" customHeight="false" outlineLevel="0" collapsed="false">
      <c r="A319" s="37" t="n">
        <v>1000708</v>
      </c>
      <c r="B319" s="38" t="n">
        <v>46275</v>
      </c>
      <c r="C319" s="39" t="n">
        <v>1</v>
      </c>
      <c r="D319" s="39" t="s">
        <v>26</v>
      </c>
      <c r="E319" s="39"/>
      <c r="F319" s="41" t="n">
        <f aca="false">IF(A319="","",MATCH(A319,P_ID,1))</f>
        <v>708</v>
      </c>
      <c r="G319" s="41" t="str">
        <f aca="false">IF(A319="","",INDEX(P_Svc,F319))</f>
        <v>Express</v>
      </c>
      <c r="H319" s="41" t="str">
        <f aca="false">IF(A319="","",INDEX(P_Zone,F319))</f>
        <v>North</v>
      </c>
      <c r="I319" s="41" t="n">
        <f aca="false">IF(A319="","",IF(D319="Delivered",IF(B319&lt;=INDEX(P_Due,F319),1,0),0))</f>
        <v>1</v>
      </c>
    </row>
    <row r="320" customFormat="false" ht="15" hidden="false" customHeight="false" outlineLevel="0" collapsed="false">
      <c r="A320" s="37" t="n">
        <v>1000739</v>
      </c>
      <c r="B320" s="38" t="n">
        <v>46275</v>
      </c>
      <c r="C320" s="39" t="n">
        <v>1</v>
      </c>
      <c r="D320" s="39" t="s">
        <v>26</v>
      </c>
      <c r="E320" s="39"/>
      <c r="F320" s="41" t="n">
        <f aca="false">IF(A320="","",MATCH(A320,P_ID,1))</f>
        <v>739</v>
      </c>
      <c r="G320" s="41" t="str">
        <f aca="false">IF(A320="","",INDEX(P_Svc,F320))</f>
        <v>Express</v>
      </c>
      <c r="H320" s="41" t="str">
        <f aca="false">IF(A320="","",INDEX(P_Zone,F320))</f>
        <v>West</v>
      </c>
      <c r="I320" s="41" t="n">
        <f aca="false">IF(A320="","",IF(D320="Delivered",IF(B320&lt;=INDEX(P_Due,F320),1,0),0))</f>
        <v>1</v>
      </c>
    </row>
    <row r="321" customFormat="false" ht="15" hidden="false" customHeight="false" outlineLevel="0" collapsed="false">
      <c r="A321" s="37" t="n">
        <v>1000750</v>
      </c>
      <c r="B321" s="38" t="n">
        <v>46275</v>
      </c>
      <c r="C321" s="39" t="n">
        <v>1</v>
      </c>
      <c r="D321" s="39" t="s">
        <v>26</v>
      </c>
      <c r="E321" s="39"/>
      <c r="F321" s="41" t="n">
        <f aca="false">IF(A321="","",MATCH(A321,P_ID,1))</f>
        <v>750</v>
      </c>
      <c r="G321" s="41" t="str">
        <f aca="false">IF(A321="","",INDEX(P_Svc,F321))</f>
        <v>Express</v>
      </c>
      <c r="H321" s="41" t="str">
        <f aca="false">IF(A321="","",INDEX(P_Zone,F321))</f>
        <v>South</v>
      </c>
      <c r="I321" s="41" t="n">
        <f aca="false">IF(A321="","",IF(D321="Delivered",IF(B321&lt;=INDEX(P_Due,F321),1,0),0))</f>
        <v>1</v>
      </c>
    </row>
    <row r="322" customFormat="false" ht="15" hidden="false" customHeight="false" outlineLevel="0" collapsed="false">
      <c r="A322" s="37" t="n">
        <v>1000751</v>
      </c>
      <c r="B322" s="38" t="n">
        <v>46275</v>
      </c>
      <c r="C322" s="39" t="n">
        <v>1</v>
      </c>
      <c r="D322" s="39" t="s">
        <v>79</v>
      </c>
      <c r="E322" s="39" t="s">
        <v>32</v>
      </c>
      <c r="F322" s="41" t="n">
        <f aca="false">IF(A322="","",MATCH(A322,P_ID,1))</f>
        <v>751</v>
      </c>
      <c r="G322" s="41" t="str">
        <f aca="false">IF(A322="","",INDEX(P_Svc,F322))</f>
        <v>Express</v>
      </c>
      <c r="H322" s="41" t="str">
        <f aca="false">IF(A322="","",INDEX(P_Zone,F322))</f>
        <v>Central</v>
      </c>
      <c r="I322" s="41" t="n">
        <f aca="false">IF(A322="","",IF(D322="Delivered",IF(B322&lt;=INDEX(P_Due,F322),1,0),0))</f>
        <v>0</v>
      </c>
    </row>
    <row r="323" customFormat="false" ht="15" hidden="false" customHeight="false" outlineLevel="0" collapsed="false">
      <c r="A323" s="37" t="n">
        <v>1000017</v>
      </c>
      <c r="B323" s="38" t="n">
        <v>46275</v>
      </c>
      <c r="C323" s="39" t="n">
        <v>2</v>
      </c>
      <c r="D323" s="39" t="s">
        <v>26</v>
      </c>
      <c r="E323" s="39"/>
      <c r="F323" s="41" t="n">
        <f aca="false">IF(A323="","",MATCH(A323,P_ID,1))</f>
        <v>17</v>
      </c>
      <c r="G323" s="41" t="str">
        <f aca="false">IF(A323="","",INDEX(P_Svc,F323))</f>
        <v>Standard</v>
      </c>
      <c r="H323" s="41" t="str">
        <f aca="false">IF(A323="","",INDEX(P_Zone,F323))</f>
        <v>East</v>
      </c>
      <c r="I323" s="41" t="n">
        <f aca="false">IF(A323="","",IF(D323="Delivered",IF(B323&lt;=INDEX(P_Due,F323),1,0),0))</f>
        <v>1</v>
      </c>
    </row>
    <row r="324" customFormat="false" ht="15" hidden="false" customHeight="false" outlineLevel="0" collapsed="false">
      <c r="A324" s="37" t="n">
        <v>1000020</v>
      </c>
      <c r="B324" s="38" t="n">
        <v>46275</v>
      </c>
      <c r="C324" s="39" t="n">
        <v>1</v>
      </c>
      <c r="D324" s="39" t="s">
        <v>26</v>
      </c>
      <c r="E324" s="39"/>
      <c r="F324" s="41" t="n">
        <f aca="false">IF(A324="","",MATCH(A324,P_ID,1))</f>
        <v>20</v>
      </c>
      <c r="G324" s="41" t="str">
        <f aca="false">IF(A324="","",INDEX(P_Svc,F324))</f>
        <v>Standard</v>
      </c>
      <c r="H324" s="41" t="str">
        <f aca="false">IF(A324="","",INDEX(P_Zone,F324))</f>
        <v>Central</v>
      </c>
      <c r="I324" s="41" t="n">
        <f aca="false">IF(A324="","",IF(D324="Delivered",IF(B324&lt;=INDEX(P_Due,F324),1,0),0))</f>
        <v>1</v>
      </c>
    </row>
    <row r="325" customFormat="false" ht="15" hidden="false" customHeight="false" outlineLevel="0" collapsed="false">
      <c r="A325" s="37" t="n">
        <v>1000032</v>
      </c>
      <c r="B325" s="38" t="n">
        <v>46275</v>
      </c>
      <c r="C325" s="39" t="n">
        <v>2</v>
      </c>
      <c r="D325" s="39" t="s">
        <v>26</v>
      </c>
      <c r="E325" s="39"/>
      <c r="F325" s="41" t="n">
        <f aca="false">IF(A325="","",MATCH(A325,P_ID,1))</f>
        <v>32</v>
      </c>
      <c r="G325" s="41" t="str">
        <f aca="false">IF(A325="","",INDEX(P_Svc,F325))</f>
        <v>Economy</v>
      </c>
      <c r="H325" s="41" t="str">
        <f aca="false">IF(A325="","",INDEX(P_Zone,F325))</f>
        <v>North</v>
      </c>
      <c r="I325" s="41" t="n">
        <f aca="false">IF(A325="","",IF(D325="Delivered",IF(B325&lt;=INDEX(P_Due,F325),1,0),0))</f>
        <v>1</v>
      </c>
    </row>
    <row r="326" customFormat="false" ht="15" hidden="false" customHeight="false" outlineLevel="0" collapsed="false">
      <c r="A326" s="37" t="n">
        <v>1000034</v>
      </c>
      <c r="B326" s="38" t="n">
        <v>46275</v>
      </c>
      <c r="C326" s="39" t="n">
        <v>2</v>
      </c>
      <c r="D326" s="39" t="s">
        <v>26</v>
      </c>
      <c r="E326" s="39"/>
      <c r="F326" s="41" t="n">
        <f aca="false">IF(A326="","",MATCH(A326,P_ID,1))</f>
        <v>34</v>
      </c>
      <c r="G326" s="41" t="str">
        <f aca="false">IF(A326="","",INDEX(P_Svc,F326))</f>
        <v>Economy</v>
      </c>
      <c r="H326" s="41" t="str">
        <f aca="false">IF(A326="","",INDEX(P_Zone,F326))</f>
        <v>West</v>
      </c>
      <c r="I326" s="41" t="n">
        <f aca="false">IF(A326="","",IF(D326="Delivered",IF(B326&lt;=INDEX(P_Due,F326),1,0),0))</f>
        <v>1</v>
      </c>
    </row>
    <row r="327" customFormat="false" ht="15" hidden="false" customHeight="false" outlineLevel="0" collapsed="false">
      <c r="A327" s="37" t="n">
        <v>1000037</v>
      </c>
      <c r="B327" s="38" t="n">
        <v>46275</v>
      </c>
      <c r="C327" s="39" t="n">
        <v>2</v>
      </c>
      <c r="D327" s="39" t="s">
        <v>26</v>
      </c>
      <c r="E327" s="39"/>
      <c r="F327" s="41" t="n">
        <f aca="false">IF(A327="","",MATCH(A327,P_ID,1))</f>
        <v>37</v>
      </c>
      <c r="G327" s="41" t="str">
        <f aca="false">IF(A327="","",INDEX(P_Svc,F327))</f>
        <v>Standard</v>
      </c>
      <c r="H327" s="41" t="str">
        <f aca="false">IF(A327="","",INDEX(P_Zone,F327))</f>
        <v>East</v>
      </c>
      <c r="I327" s="41" t="n">
        <f aca="false">IF(A327="","",IF(D327="Delivered",IF(B327&lt;=INDEX(P_Due,F327),1,0),0))</f>
        <v>1</v>
      </c>
    </row>
    <row r="328" customFormat="false" ht="15" hidden="false" customHeight="false" outlineLevel="0" collapsed="false">
      <c r="A328" s="37" t="n">
        <v>1000041</v>
      </c>
      <c r="B328" s="38" t="n">
        <v>46275</v>
      </c>
      <c r="C328" s="39" t="n">
        <v>0</v>
      </c>
      <c r="D328" s="39" t="s">
        <v>80</v>
      </c>
      <c r="E328" s="39" t="s">
        <v>40</v>
      </c>
      <c r="F328" s="41" t="n">
        <f aca="false">IF(A328="","",MATCH(A328,P_ID,1))</f>
        <v>41</v>
      </c>
      <c r="G328" s="41" t="str">
        <f aca="false">IF(A328="","",INDEX(P_Svc,F328))</f>
        <v>Express</v>
      </c>
      <c r="H328" s="41" t="str">
        <f aca="false">IF(A328="","",INDEX(P_Zone,F328))</f>
        <v>Central</v>
      </c>
      <c r="I328" s="41" t="n">
        <f aca="false">IF(A328="","",IF(D328="Delivered",IF(B328&lt;=INDEX(P_Due,F328),1,0),0))</f>
        <v>0</v>
      </c>
    </row>
    <row r="329" customFormat="false" ht="15" hidden="false" customHeight="false" outlineLevel="0" collapsed="false">
      <c r="A329" s="37" t="n">
        <v>1000044</v>
      </c>
      <c r="B329" s="38" t="n">
        <v>46275</v>
      </c>
      <c r="C329" s="39" t="n">
        <v>2</v>
      </c>
      <c r="D329" s="39" t="s">
        <v>26</v>
      </c>
      <c r="E329" s="39"/>
      <c r="F329" s="41" t="n">
        <f aca="false">IF(A329="","",MATCH(A329,P_ID,1))</f>
        <v>44</v>
      </c>
      <c r="G329" s="41" t="str">
        <f aca="false">IF(A329="","",INDEX(P_Svc,F329))</f>
        <v>Standard</v>
      </c>
      <c r="H329" s="41" t="str">
        <f aca="false">IF(A329="","",INDEX(P_Zone,F329))</f>
        <v>Central</v>
      </c>
      <c r="I329" s="41" t="n">
        <f aca="false">IF(A329="","",IF(D329="Delivered",IF(B329&lt;=INDEX(P_Due,F329),1,0),0))</f>
        <v>1</v>
      </c>
    </row>
    <row r="330" customFormat="false" ht="15" hidden="false" customHeight="false" outlineLevel="0" collapsed="false">
      <c r="A330" s="37" t="n">
        <v>1000049</v>
      </c>
      <c r="B330" s="38" t="n">
        <v>46275</v>
      </c>
      <c r="C330" s="39" t="n">
        <v>2</v>
      </c>
      <c r="D330" s="39" t="s">
        <v>79</v>
      </c>
      <c r="E330" s="39" t="s">
        <v>32</v>
      </c>
      <c r="F330" s="41" t="n">
        <f aca="false">IF(A330="","",MATCH(A330,P_ID,1))</f>
        <v>49</v>
      </c>
      <c r="G330" s="41" t="str">
        <f aca="false">IF(A330="","",INDEX(P_Svc,F330))</f>
        <v>Standard</v>
      </c>
      <c r="H330" s="41" t="str">
        <f aca="false">IF(A330="","",INDEX(P_Zone,F330))</f>
        <v>South</v>
      </c>
      <c r="I330" s="41" t="n">
        <f aca="false">IF(A330="","",IF(D330="Delivered",IF(B330&lt;=INDEX(P_Due,F330),1,0),0))</f>
        <v>0</v>
      </c>
    </row>
    <row r="331" customFormat="false" ht="15" hidden="false" customHeight="false" outlineLevel="0" collapsed="false">
      <c r="A331" s="37" t="n">
        <v>1000075</v>
      </c>
      <c r="B331" s="38" t="n">
        <v>46275</v>
      </c>
      <c r="C331" s="39" t="n">
        <v>2</v>
      </c>
      <c r="D331" s="39" t="s">
        <v>26</v>
      </c>
      <c r="E331" s="39"/>
      <c r="F331" s="41" t="n">
        <f aca="false">IF(A331="","",MATCH(A331,P_ID,1))</f>
        <v>75</v>
      </c>
      <c r="G331" s="41" t="str">
        <f aca="false">IF(A331="","",INDEX(P_Svc,F331))</f>
        <v>Standard</v>
      </c>
      <c r="H331" s="41" t="str">
        <f aca="false">IF(A331="","",INDEX(P_Zone,F331))</f>
        <v>East</v>
      </c>
      <c r="I331" s="41" t="n">
        <f aca="false">IF(A331="","",IF(D331="Delivered",IF(B331&lt;=INDEX(P_Due,F331),1,0),0))</f>
        <v>1</v>
      </c>
    </row>
    <row r="332" customFormat="false" ht="15" hidden="false" customHeight="false" outlineLevel="0" collapsed="false">
      <c r="A332" s="37" t="n">
        <v>1000080</v>
      </c>
      <c r="B332" s="38" t="n">
        <v>46275</v>
      </c>
      <c r="C332" s="39" t="n">
        <v>2</v>
      </c>
      <c r="D332" s="39" t="s">
        <v>26</v>
      </c>
      <c r="E332" s="39"/>
      <c r="F332" s="41" t="n">
        <f aca="false">IF(A332="","",MATCH(A332,P_ID,1))</f>
        <v>80</v>
      </c>
      <c r="G332" s="41" t="str">
        <f aca="false">IF(A332="","",INDEX(P_Svc,F332))</f>
        <v>Economy</v>
      </c>
      <c r="H332" s="41" t="str">
        <f aca="false">IF(A332="","",INDEX(P_Zone,F332))</f>
        <v>South</v>
      </c>
      <c r="I332" s="41" t="n">
        <f aca="false">IF(A332="","",IF(D332="Delivered",IF(B332&lt;=INDEX(P_Due,F332),1,0),0))</f>
        <v>1</v>
      </c>
    </row>
    <row r="333" customFormat="false" ht="15" hidden="false" customHeight="false" outlineLevel="0" collapsed="false">
      <c r="A333" s="37" t="n">
        <v>1000088</v>
      </c>
      <c r="B333" s="38" t="n">
        <v>46275</v>
      </c>
      <c r="C333" s="39" t="n">
        <v>2</v>
      </c>
      <c r="D333" s="39" t="s">
        <v>26</v>
      </c>
      <c r="E333" s="39"/>
      <c r="F333" s="41" t="n">
        <f aca="false">IF(A333="","",MATCH(A333,P_ID,1))</f>
        <v>88</v>
      </c>
      <c r="G333" s="41" t="str">
        <f aca="false">IF(A333="","",INDEX(P_Svc,F333))</f>
        <v>Standard</v>
      </c>
      <c r="H333" s="41" t="str">
        <f aca="false">IF(A333="","",INDEX(P_Zone,F333))</f>
        <v>East</v>
      </c>
      <c r="I333" s="41" t="n">
        <f aca="false">IF(A333="","",IF(D333="Delivered",IF(B333&lt;=INDEX(P_Due,F333),1,0),0))</f>
        <v>1</v>
      </c>
    </row>
    <row r="334" customFormat="false" ht="15" hidden="false" customHeight="false" outlineLevel="0" collapsed="false">
      <c r="A334" s="37" t="n">
        <v>1000089</v>
      </c>
      <c r="B334" s="38" t="n">
        <v>46275</v>
      </c>
      <c r="C334" s="39" t="n">
        <v>2</v>
      </c>
      <c r="D334" s="39" t="s">
        <v>26</v>
      </c>
      <c r="E334" s="39"/>
      <c r="F334" s="41" t="n">
        <f aca="false">IF(A334="","",MATCH(A334,P_ID,1))</f>
        <v>89</v>
      </c>
      <c r="G334" s="41" t="str">
        <f aca="false">IF(A334="","",INDEX(P_Svc,F334))</f>
        <v>Standard</v>
      </c>
      <c r="H334" s="41" t="str">
        <f aca="false">IF(A334="","",INDEX(P_Zone,F334))</f>
        <v>North</v>
      </c>
      <c r="I334" s="41" t="n">
        <f aca="false">IF(A334="","",IF(D334="Delivered",IF(B334&lt;=INDEX(P_Due,F334),1,0),0))</f>
        <v>1</v>
      </c>
    </row>
    <row r="335" customFormat="false" ht="15" hidden="false" customHeight="false" outlineLevel="0" collapsed="false">
      <c r="A335" s="37" t="n">
        <v>1000096</v>
      </c>
      <c r="B335" s="38" t="n">
        <v>46275</v>
      </c>
      <c r="C335" s="39" t="n">
        <v>1</v>
      </c>
      <c r="D335" s="39" t="s">
        <v>79</v>
      </c>
      <c r="E335" s="39" t="s">
        <v>32</v>
      </c>
      <c r="F335" s="41" t="n">
        <f aca="false">IF(A335="","",MATCH(A335,P_ID,1))</f>
        <v>96</v>
      </c>
      <c r="G335" s="41" t="str">
        <f aca="false">IF(A335="","",INDEX(P_Svc,F335))</f>
        <v>Economy</v>
      </c>
      <c r="H335" s="41" t="str">
        <f aca="false">IF(A335="","",INDEX(P_Zone,F335))</f>
        <v>West</v>
      </c>
      <c r="I335" s="41" t="n">
        <f aca="false">IF(A335="","",IF(D335="Delivered",IF(B335&lt;=INDEX(P_Due,F335),1,0),0))</f>
        <v>0</v>
      </c>
    </row>
    <row r="336" customFormat="false" ht="15" hidden="false" customHeight="false" outlineLevel="0" collapsed="false">
      <c r="A336" s="37" t="n">
        <v>1000107</v>
      </c>
      <c r="B336" s="38" t="n">
        <v>46275</v>
      </c>
      <c r="C336" s="39" t="n">
        <v>2</v>
      </c>
      <c r="D336" s="39" t="s">
        <v>79</v>
      </c>
      <c r="E336" s="39" t="s">
        <v>36</v>
      </c>
      <c r="F336" s="41" t="n">
        <f aca="false">IF(A336="","",MATCH(A336,P_ID,1))</f>
        <v>107</v>
      </c>
      <c r="G336" s="41" t="str">
        <f aca="false">IF(A336="","",INDEX(P_Svc,F336))</f>
        <v>Standard</v>
      </c>
      <c r="H336" s="41" t="str">
        <f aca="false">IF(A336="","",INDEX(P_Zone,F336))</f>
        <v>East</v>
      </c>
      <c r="I336" s="41" t="n">
        <f aca="false">IF(A336="","",IF(D336="Delivered",IF(B336&lt;=INDEX(P_Due,F336),1,0),0))</f>
        <v>0</v>
      </c>
    </row>
    <row r="337" customFormat="false" ht="15" hidden="false" customHeight="false" outlineLevel="0" collapsed="false">
      <c r="A337" s="37" t="n">
        <v>1000108</v>
      </c>
      <c r="B337" s="38" t="n">
        <v>46275</v>
      </c>
      <c r="C337" s="39" t="n">
        <v>2</v>
      </c>
      <c r="D337" s="39" t="s">
        <v>79</v>
      </c>
      <c r="E337" s="39" t="s">
        <v>36</v>
      </c>
      <c r="F337" s="41" t="n">
        <f aca="false">IF(A337="","",MATCH(A337,P_ID,1))</f>
        <v>108</v>
      </c>
      <c r="G337" s="41" t="str">
        <f aca="false">IF(A337="","",INDEX(P_Svc,F337))</f>
        <v>Economy</v>
      </c>
      <c r="H337" s="41" t="str">
        <f aca="false">IF(A337="","",INDEX(P_Zone,F337))</f>
        <v>East</v>
      </c>
      <c r="I337" s="41" t="n">
        <f aca="false">IF(A337="","",IF(D337="Delivered",IF(B337&lt;=INDEX(P_Due,F337),1,0),0))</f>
        <v>0</v>
      </c>
    </row>
    <row r="338" customFormat="false" ht="15" hidden="false" customHeight="false" outlineLevel="0" collapsed="false">
      <c r="A338" s="37" t="n">
        <v>1000113</v>
      </c>
      <c r="B338" s="38" t="n">
        <v>46275</v>
      </c>
      <c r="C338" s="39" t="n">
        <v>2</v>
      </c>
      <c r="D338" s="39" t="s">
        <v>26</v>
      </c>
      <c r="E338" s="39"/>
      <c r="F338" s="41" t="n">
        <f aca="false">IF(A338="","",MATCH(A338,P_ID,1))</f>
        <v>113</v>
      </c>
      <c r="G338" s="41" t="str">
        <f aca="false">IF(A338="","",INDEX(P_Svc,F338))</f>
        <v>Standard</v>
      </c>
      <c r="H338" s="41" t="str">
        <f aca="false">IF(A338="","",INDEX(P_Zone,F338))</f>
        <v>South</v>
      </c>
      <c r="I338" s="41" t="n">
        <f aca="false">IF(A338="","",IF(D338="Delivered",IF(B338&lt;=INDEX(P_Due,F338),1,0),0))</f>
        <v>1</v>
      </c>
    </row>
    <row r="339" customFormat="false" ht="15" hidden="false" customHeight="false" outlineLevel="0" collapsed="false">
      <c r="A339" s="37" t="n">
        <v>1000116</v>
      </c>
      <c r="B339" s="38" t="n">
        <v>46275</v>
      </c>
      <c r="C339" s="39" t="n">
        <v>2</v>
      </c>
      <c r="D339" s="39" t="s">
        <v>26</v>
      </c>
      <c r="E339" s="39"/>
      <c r="F339" s="41" t="n">
        <f aca="false">IF(A339="","",MATCH(A339,P_ID,1))</f>
        <v>116</v>
      </c>
      <c r="G339" s="41" t="str">
        <f aca="false">IF(A339="","",INDEX(P_Svc,F339))</f>
        <v>Standard</v>
      </c>
      <c r="H339" s="41" t="str">
        <f aca="false">IF(A339="","",INDEX(P_Zone,F339))</f>
        <v>South</v>
      </c>
      <c r="I339" s="41" t="n">
        <f aca="false">IF(A339="","",IF(D339="Delivered",IF(B339&lt;=INDEX(P_Due,F339),1,0),0))</f>
        <v>1</v>
      </c>
    </row>
    <row r="340" customFormat="false" ht="15" hidden="false" customHeight="false" outlineLevel="0" collapsed="false">
      <c r="A340" s="37" t="n">
        <v>1000132</v>
      </c>
      <c r="B340" s="38" t="n">
        <v>46275</v>
      </c>
      <c r="C340" s="39" t="n">
        <v>2</v>
      </c>
      <c r="D340" s="39" t="s">
        <v>26</v>
      </c>
      <c r="E340" s="39"/>
      <c r="F340" s="41" t="n">
        <f aca="false">IF(A340="","",MATCH(A340,P_ID,1))</f>
        <v>132</v>
      </c>
      <c r="G340" s="41" t="str">
        <f aca="false">IF(A340="","",INDEX(P_Svc,F340))</f>
        <v>Standard</v>
      </c>
      <c r="H340" s="41" t="str">
        <f aca="false">IF(A340="","",INDEX(P_Zone,F340))</f>
        <v>North</v>
      </c>
      <c r="I340" s="41" t="n">
        <f aca="false">IF(A340="","",IF(D340="Delivered",IF(B340&lt;=INDEX(P_Due,F340),1,0),0))</f>
        <v>1</v>
      </c>
    </row>
    <row r="341" customFormat="false" ht="15" hidden="false" customHeight="false" outlineLevel="0" collapsed="false">
      <c r="A341" s="37" t="n">
        <v>1000145</v>
      </c>
      <c r="B341" s="38" t="n">
        <v>46275</v>
      </c>
      <c r="C341" s="39" t="n">
        <v>2</v>
      </c>
      <c r="D341" s="39" t="s">
        <v>26</v>
      </c>
      <c r="E341" s="39"/>
      <c r="F341" s="41" t="n">
        <f aca="false">IF(A341="","",MATCH(A341,P_ID,1))</f>
        <v>145</v>
      </c>
      <c r="G341" s="41" t="str">
        <f aca="false">IF(A341="","",INDEX(P_Svc,F341))</f>
        <v>Economy</v>
      </c>
      <c r="H341" s="41" t="str">
        <f aca="false">IF(A341="","",INDEX(P_Zone,F341))</f>
        <v>East</v>
      </c>
      <c r="I341" s="41" t="n">
        <f aca="false">IF(A341="","",IF(D341="Delivered",IF(B341&lt;=INDEX(P_Due,F341),1,0),0))</f>
        <v>1</v>
      </c>
    </row>
    <row r="342" customFormat="false" ht="15" hidden="false" customHeight="false" outlineLevel="0" collapsed="false">
      <c r="A342" s="37" t="n">
        <v>1000167</v>
      </c>
      <c r="B342" s="38" t="n">
        <v>46275</v>
      </c>
      <c r="C342" s="39" t="n">
        <v>2</v>
      </c>
      <c r="D342" s="39" t="s">
        <v>26</v>
      </c>
      <c r="E342" s="39"/>
      <c r="F342" s="41" t="n">
        <f aca="false">IF(A342="","",MATCH(A342,P_ID,1))</f>
        <v>167</v>
      </c>
      <c r="G342" s="41" t="str">
        <f aca="false">IF(A342="","",INDEX(P_Svc,F342))</f>
        <v>Standard</v>
      </c>
      <c r="H342" s="41" t="str">
        <f aca="false">IF(A342="","",INDEX(P_Zone,F342))</f>
        <v>South</v>
      </c>
      <c r="I342" s="41" t="n">
        <f aca="false">IF(A342="","",IF(D342="Delivered",IF(B342&lt;=INDEX(P_Due,F342),1,0),0))</f>
        <v>1</v>
      </c>
    </row>
    <row r="343" customFormat="false" ht="15" hidden="false" customHeight="false" outlineLevel="0" collapsed="false">
      <c r="A343" s="37" t="n">
        <v>1000199</v>
      </c>
      <c r="B343" s="38" t="n">
        <v>46275</v>
      </c>
      <c r="C343" s="39" t="n">
        <v>1</v>
      </c>
      <c r="D343" s="39" t="s">
        <v>26</v>
      </c>
      <c r="E343" s="39"/>
      <c r="F343" s="41" t="n">
        <f aca="false">IF(A343="","",MATCH(A343,P_ID,1))</f>
        <v>199</v>
      </c>
      <c r="G343" s="41" t="str">
        <f aca="false">IF(A343="","",INDEX(P_Svc,F343))</f>
        <v>Standard</v>
      </c>
      <c r="H343" s="41" t="str">
        <f aca="false">IF(A343="","",INDEX(P_Zone,F343))</f>
        <v>North</v>
      </c>
      <c r="I343" s="41" t="n">
        <f aca="false">IF(A343="","",IF(D343="Delivered",IF(B343&lt;=INDEX(P_Due,F343),1,0),0))</f>
        <v>1</v>
      </c>
    </row>
    <row r="344" customFormat="false" ht="15" hidden="false" customHeight="false" outlineLevel="0" collapsed="false">
      <c r="A344" s="37" t="n">
        <v>1000213</v>
      </c>
      <c r="B344" s="38" t="n">
        <v>46275</v>
      </c>
      <c r="C344" s="39" t="n">
        <v>2</v>
      </c>
      <c r="D344" s="39" t="s">
        <v>26</v>
      </c>
      <c r="E344" s="39"/>
      <c r="F344" s="41" t="n">
        <f aca="false">IF(A344="","",MATCH(A344,P_ID,1))</f>
        <v>213</v>
      </c>
      <c r="G344" s="41" t="str">
        <f aca="false">IF(A344="","",INDEX(P_Svc,F344))</f>
        <v>Standard</v>
      </c>
      <c r="H344" s="41" t="str">
        <f aca="false">IF(A344="","",INDEX(P_Zone,F344))</f>
        <v>North</v>
      </c>
      <c r="I344" s="41" t="n">
        <f aca="false">IF(A344="","",IF(D344="Delivered",IF(B344&lt;=INDEX(P_Due,F344),1,0),0))</f>
        <v>1</v>
      </c>
    </row>
    <row r="345" customFormat="false" ht="15" hidden="false" customHeight="false" outlineLevel="0" collapsed="false">
      <c r="A345" s="37" t="n">
        <v>1000223</v>
      </c>
      <c r="B345" s="38" t="n">
        <v>46275</v>
      </c>
      <c r="C345" s="39" t="n">
        <v>2</v>
      </c>
      <c r="D345" s="39" t="s">
        <v>26</v>
      </c>
      <c r="E345" s="39"/>
      <c r="F345" s="41" t="n">
        <f aca="false">IF(A345="","",MATCH(A345,P_ID,1))</f>
        <v>223</v>
      </c>
      <c r="G345" s="41" t="str">
        <f aca="false">IF(A345="","",INDEX(P_Svc,F345))</f>
        <v>Standard</v>
      </c>
      <c r="H345" s="41" t="str">
        <f aca="false">IF(A345="","",INDEX(P_Zone,F345))</f>
        <v>North</v>
      </c>
      <c r="I345" s="41" t="n">
        <f aca="false">IF(A345="","",IF(D345="Delivered",IF(B345&lt;=INDEX(P_Due,F345),1,0),0))</f>
        <v>1</v>
      </c>
    </row>
    <row r="346" customFormat="false" ht="15" hidden="false" customHeight="false" outlineLevel="0" collapsed="false">
      <c r="A346" s="37" t="n">
        <v>1000230</v>
      </c>
      <c r="B346" s="38" t="n">
        <v>46275</v>
      </c>
      <c r="C346" s="39" t="n">
        <v>2</v>
      </c>
      <c r="D346" s="39" t="s">
        <v>79</v>
      </c>
      <c r="E346" s="39" t="s">
        <v>36</v>
      </c>
      <c r="F346" s="41" t="n">
        <f aca="false">IF(A346="","",MATCH(A346,P_ID,1))</f>
        <v>230</v>
      </c>
      <c r="G346" s="41" t="str">
        <f aca="false">IF(A346="","",INDEX(P_Svc,F346))</f>
        <v>Economy</v>
      </c>
      <c r="H346" s="41" t="str">
        <f aca="false">IF(A346="","",INDEX(P_Zone,F346))</f>
        <v>West</v>
      </c>
      <c r="I346" s="41" t="n">
        <f aca="false">IF(A346="","",IF(D346="Delivered",IF(B346&lt;=INDEX(P_Due,F346),1,0),0))</f>
        <v>0</v>
      </c>
    </row>
    <row r="347" customFormat="false" ht="15" hidden="false" customHeight="false" outlineLevel="0" collapsed="false">
      <c r="A347" s="37" t="n">
        <v>1000237</v>
      </c>
      <c r="B347" s="38" t="n">
        <v>46275</v>
      </c>
      <c r="C347" s="39" t="n">
        <v>2</v>
      </c>
      <c r="D347" s="39" t="s">
        <v>26</v>
      </c>
      <c r="E347" s="39"/>
      <c r="F347" s="41" t="n">
        <f aca="false">IF(A347="","",MATCH(A347,P_ID,1))</f>
        <v>237</v>
      </c>
      <c r="G347" s="41" t="str">
        <f aca="false">IF(A347="","",INDEX(P_Svc,F347))</f>
        <v>Standard</v>
      </c>
      <c r="H347" s="41" t="str">
        <f aca="false">IF(A347="","",INDEX(P_Zone,F347))</f>
        <v>North</v>
      </c>
      <c r="I347" s="41" t="n">
        <f aca="false">IF(A347="","",IF(D347="Delivered",IF(B347&lt;=INDEX(P_Due,F347),1,0),0))</f>
        <v>1</v>
      </c>
    </row>
    <row r="348" customFormat="false" ht="15" hidden="false" customHeight="false" outlineLevel="0" collapsed="false">
      <c r="A348" s="37" t="n">
        <v>1000247</v>
      </c>
      <c r="B348" s="38" t="n">
        <v>46275</v>
      </c>
      <c r="C348" s="39" t="n">
        <v>2</v>
      </c>
      <c r="D348" s="39" t="s">
        <v>26</v>
      </c>
      <c r="E348" s="39"/>
      <c r="F348" s="41" t="n">
        <f aca="false">IF(A348="","",MATCH(A348,P_ID,1))</f>
        <v>247</v>
      </c>
      <c r="G348" s="41" t="str">
        <f aca="false">IF(A348="","",INDEX(P_Svc,F348))</f>
        <v>Standard</v>
      </c>
      <c r="H348" s="41" t="str">
        <f aca="false">IF(A348="","",INDEX(P_Zone,F348))</f>
        <v>West</v>
      </c>
      <c r="I348" s="41" t="n">
        <f aca="false">IF(A348="","",IF(D348="Delivered",IF(B348&lt;=INDEX(P_Due,F348),1,0),0))</f>
        <v>1</v>
      </c>
    </row>
    <row r="349" customFormat="false" ht="15" hidden="false" customHeight="false" outlineLevel="0" collapsed="false">
      <c r="A349" s="37" t="n">
        <v>1000249</v>
      </c>
      <c r="B349" s="38" t="n">
        <v>46275</v>
      </c>
      <c r="C349" s="39" t="n">
        <v>2</v>
      </c>
      <c r="D349" s="39" t="s">
        <v>26</v>
      </c>
      <c r="E349" s="39"/>
      <c r="F349" s="41" t="n">
        <f aca="false">IF(A349="","",MATCH(A349,P_ID,1))</f>
        <v>249</v>
      </c>
      <c r="G349" s="41" t="str">
        <f aca="false">IF(A349="","",INDEX(P_Svc,F349))</f>
        <v>Standard</v>
      </c>
      <c r="H349" s="41" t="str">
        <f aca="false">IF(A349="","",INDEX(P_Zone,F349))</f>
        <v>North</v>
      </c>
      <c r="I349" s="41" t="n">
        <f aca="false">IF(A349="","",IF(D349="Delivered",IF(B349&lt;=INDEX(P_Due,F349),1,0),0))</f>
        <v>1</v>
      </c>
    </row>
    <row r="350" customFormat="false" ht="15" hidden="false" customHeight="false" outlineLevel="0" collapsed="false">
      <c r="A350" s="37" t="n">
        <v>1000259</v>
      </c>
      <c r="B350" s="38" t="n">
        <v>46275</v>
      </c>
      <c r="C350" s="39" t="n">
        <v>2</v>
      </c>
      <c r="D350" s="39" t="s">
        <v>26</v>
      </c>
      <c r="E350" s="39"/>
      <c r="F350" s="41" t="n">
        <f aca="false">IF(A350="","",MATCH(A350,P_ID,1))</f>
        <v>259</v>
      </c>
      <c r="G350" s="41" t="str">
        <f aca="false">IF(A350="","",INDEX(P_Svc,F350))</f>
        <v>Standard</v>
      </c>
      <c r="H350" s="41" t="str">
        <f aca="false">IF(A350="","",INDEX(P_Zone,F350))</f>
        <v>West</v>
      </c>
      <c r="I350" s="41" t="n">
        <f aca="false">IF(A350="","",IF(D350="Delivered",IF(B350&lt;=INDEX(P_Due,F350),1,0),0))</f>
        <v>1</v>
      </c>
    </row>
    <row r="351" customFormat="false" ht="15" hidden="false" customHeight="false" outlineLevel="0" collapsed="false">
      <c r="A351" s="37" t="n">
        <v>1000266</v>
      </c>
      <c r="B351" s="38" t="n">
        <v>46275</v>
      </c>
      <c r="C351" s="39" t="n">
        <v>1</v>
      </c>
      <c r="D351" s="39" t="s">
        <v>26</v>
      </c>
      <c r="E351" s="39"/>
      <c r="F351" s="41" t="n">
        <f aca="false">IF(A351="","",MATCH(A351,P_ID,1))</f>
        <v>266</v>
      </c>
      <c r="G351" s="41" t="str">
        <f aca="false">IF(A351="","",INDEX(P_Svc,F351))</f>
        <v>Standard</v>
      </c>
      <c r="H351" s="41" t="str">
        <f aca="false">IF(A351="","",INDEX(P_Zone,F351))</f>
        <v>North</v>
      </c>
      <c r="I351" s="41" t="n">
        <f aca="false">IF(A351="","",IF(D351="Delivered",IF(B351&lt;=INDEX(P_Due,F351),1,0),0))</f>
        <v>1</v>
      </c>
    </row>
    <row r="352" customFormat="false" ht="15" hidden="false" customHeight="false" outlineLevel="0" collapsed="false">
      <c r="A352" s="37" t="n">
        <v>1000267</v>
      </c>
      <c r="B352" s="38" t="n">
        <v>46275</v>
      </c>
      <c r="C352" s="39" t="n">
        <v>1</v>
      </c>
      <c r="D352" s="39" t="s">
        <v>26</v>
      </c>
      <c r="E352" s="39"/>
      <c r="F352" s="41" t="n">
        <f aca="false">IF(A352="","",MATCH(A352,P_ID,1))</f>
        <v>267</v>
      </c>
      <c r="G352" s="41" t="str">
        <f aca="false">IF(A352="","",INDEX(P_Svc,F352))</f>
        <v>Standard</v>
      </c>
      <c r="H352" s="41" t="str">
        <f aca="false">IF(A352="","",INDEX(P_Zone,F352))</f>
        <v>East</v>
      </c>
      <c r="I352" s="41" t="n">
        <f aca="false">IF(A352="","",IF(D352="Delivered",IF(B352&lt;=INDEX(P_Due,F352),1,0),0))</f>
        <v>1</v>
      </c>
    </row>
    <row r="353" customFormat="false" ht="15" hidden="false" customHeight="false" outlineLevel="0" collapsed="false">
      <c r="A353" s="37" t="n">
        <v>1000268</v>
      </c>
      <c r="B353" s="38" t="n">
        <v>46275</v>
      </c>
      <c r="C353" s="39" t="n">
        <v>1</v>
      </c>
      <c r="D353" s="39" t="s">
        <v>26</v>
      </c>
      <c r="E353" s="39"/>
      <c r="F353" s="41" t="n">
        <f aca="false">IF(A353="","",MATCH(A353,P_ID,1))</f>
        <v>268</v>
      </c>
      <c r="G353" s="41" t="str">
        <f aca="false">IF(A353="","",INDEX(P_Svc,F353))</f>
        <v>Economy</v>
      </c>
      <c r="H353" s="41" t="str">
        <f aca="false">IF(A353="","",INDEX(P_Zone,F353))</f>
        <v>Central</v>
      </c>
      <c r="I353" s="41" t="n">
        <f aca="false">IF(A353="","",IF(D353="Delivered",IF(B353&lt;=INDEX(P_Due,F353),1,0),0))</f>
        <v>1</v>
      </c>
    </row>
    <row r="354" customFormat="false" ht="15" hidden="false" customHeight="false" outlineLevel="0" collapsed="false">
      <c r="A354" s="37" t="n">
        <v>1000269</v>
      </c>
      <c r="B354" s="38" t="n">
        <v>46275</v>
      </c>
      <c r="C354" s="39" t="n">
        <v>1</v>
      </c>
      <c r="D354" s="39" t="s">
        <v>26</v>
      </c>
      <c r="E354" s="39"/>
      <c r="F354" s="41" t="n">
        <f aca="false">IF(A354="","",MATCH(A354,P_ID,1))</f>
        <v>269</v>
      </c>
      <c r="G354" s="41" t="str">
        <f aca="false">IF(A354="","",INDEX(P_Svc,F354))</f>
        <v>Standard</v>
      </c>
      <c r="H354" s="41" t="str">
        <f aca="false">IF(A354="","",INDEX(P_Zone,F354))</f>
        <v>North</v>
      </c>
      <c r="I354" s="41" t="n">
        <f aca="false">IF(A354="","",IF(D354="Delivered",IF(B354&lt;=INDEX(P_Due,F354),1,0),0))</f>
        <v>1</v>
      </c>
    </row>
    <row r="355" customFormat="false" ht="15" hidden="false" customHeight="false" outlineLevel="0" collapsed="false">
      <c r="A355" s="37" t="n">
        <v>1000270</v>
      </c>
      <c r="B355" s="38" t="n">
        <v>46275</v>
      </c>
      <c r="C355" s="39" t="n">
        <v>1</v>
      </c>
      <c r="D355" s="39" t="s">
        <v>26</v>
      </c>
      <c r="E355" s="39"/>
      <c r="F355" s="41" t="n">
        <f aca="false">IF(A355="","",MATCH(A355,P_ID,1))</f>
        <v>270</v>
      </c>
      <c r="G355" s="41" t="str">
        <f aca="false">IF(A355="","",INDEX(P_Svc,F355))</f>
        <v>Economy</v>
      </c>
      <c r="H355" s="41" t="str">
        <f aca="false">IF(A355="","",INDEX(P_Zone,F355))</f>
        <v>South</v>
      </c>
      <c r="I355" s="41" t="n">
        <f aca="false">IF(A355="","",IF(D355="Delivered",IF(B355&lt;=INDEX(P_Due,F355),1,0),0))</f>
        <v>1</v>
      </c>
    </row>
    <row r="356" customFormat="false" ht="15" hidden="false" customHeight="false" outlineLevel="0" collapsed="false">
      <c r="A356" s="37" t="n">
        <v>1000271</v>
      </c>
      <c r="B356" s="38" t="n">
        <v>46275</v>
      </c>
      <c r="C356" s="39" t="n">
        <v>1</v>
      </c>
      <c r="D356" s="39" t="s">
        <v>26</v>
      </c>
      <c r="E356" s="39"/>
      <c r="F356" s="41" t="n">
        <f aca="false">IF(A356="","",MATCH(A356,P_ID,1))</f>
        <v>271</v>
      </c>
      <c r="G356" s="41" t="str">
        <f aca="false">IF(A356="","",INDEX(P_Svc,F356))</f>
        <v>Standard</v>
      </c>
      <c r="H356" s="41" t="str">
        <f aca="false">IF(A356="","",INDEX(P_Zone,F356))</f>
        <v>North</v>
      </c>
      <c r="I356" s="41" t="n">
        <f aca="false">IF(A356="","",IF(D356="Delivered",IF(B356&lt;=INDEX(P_Due,F356),1,0),0))</f>
        <v>1</v>
      </c>
    </row>
    <row r="357" customFormat="false" ht="15" hidden="false" customHeight="false" outlineLevel="0" collapsed="false">
      <c r="A357" s="37" t="n">
        <v>1000272</v>
      </c>
      <c r="B357" s="38" t="n">
        <v>46275</v>
      </c>
      <c r="C357" s="39" t="n">
        <v>1</v>
      </c>
      <c r="D357" s="39" t="s">
        <v>26</v>
      </c>
      <c r="E357" s="39"/>
      <c r="F357" s="41" t="n">
        <f aca="false">IF(A357="","",MATCH(A357,P_ID,1))</f>
        <v>272</v>
      </c>
      <c r="G357" s="41" t="str">
        <f aca="false">IF(A357="","",INDEX(P_Svc,F357))</f>
        <v>Standard</v>
      </c>
      <c r="H357" s="41" t="str">
        <f aca="false">IF(A357="","",INDEX(P_Zone,F357))</f>
        <v>East</v>
      </c>
      <c r="I357" s="41" t="n">
        <f aca="false">IF(A357="","",IF(D357="Delivered",IF(B357&lt;=INDEX(P_Due,F357),1,0),0))</f>
        <v>1</v>
      </c>
    </row>
    <row r="358" customFormat="false" ht="15" hidden="false" customHeight="false" outlineLevel="0" collapsed="false">
      <c r="A358" s="37" t="n">
        <v>1000274</v>
      </c>
      <c r="B358" s="38" t="n">
        <v>46275</v>
      </c>
      <c r="C358" s="39" t="n">
        <v>1</v>
      </c>
      <c r="D358" s="39" t="s">
        <v>26</v>
      </c>
      <c r="E358" s="39"/>
      <c r="F358" s="41" t="n">
        <f aca="false">IF(A358="","",MATCH(A358,P_ID,1))</f>
        <v>274</v>
      </c>
      <c r="G358" s="41" t="str">
        <f aca="false">IF(A358="","",INDEX(P_Svc,F358))</f>
        <v>Economy</v>
      </c>
      <c r="H358" s="41" t="str">
        <f aca="false">IF(A358="","",INDEX(P_Zone,F358))</f>
        <v>West</v>
      </c>
      <c r="I358" s="41" t="n">
        <f aca="false">IF(A358="","",IF(D358="Delivered",IF(B358&lt;=INDEX(P_Due,F358),1,0),0))</f>
        <v>1</v>
      </c>
    </row>
    <row r="359" customFormat="false" ht="15" hidden="false" customHeight="false" outlineLevel="0" collapsed="false">
      <c r="A359" s="37" t="n">
        <v>1000275</v>
      </c>
      <c r="B359" s="38" t="n">
        <v>46275</v>
      </c>
      <c r="C359" s="39" t="n">
        <v>1</v>
      </c>
      <c r="D359" s="39" t="s">
        <v>79</v>
      </c>
      <c r="E359" s="39" t="s">
        <v>32</v>
      </c>
      <c r="F359" s="41" t="n">
        <f aca="false">IF(A359="","",MATCH(A359,P_ID,1))</f>
        <v>275</v>
      </c>
      <c r="G359" s="41" t="str">
        <f aca="false">IF(A359="","",INDEX(P_Svc,F359))</f>
        <v>Standard</v>
      </c>
      <c r="H359" s="41" t="str">
        <f aca="false">IF(A359="","",INDEX(P_Zone,F359))</f>
        <v>South</v>
      </c>
      <c r="I359" s="41" t="n">
        <f aca="false">IF(A359="","",IF(D359="Delivered",IF(B359&lt;=INDEX(P_Due,F359),1,0),0))</f>
        <v>0</v>
      </c>
    </row>
    <row r="360" customFormat="false" ht="15" hidden="false" customHeight="false" outlineLevel="0" collapsed="false">
      <c r="A360" s="37" t="n">
        <v>1000276</v>
      </c>
      <c r="B360" s="38" t="n">
        <v>46275</v>
      </c>
      <c r="C360" s="39" t="n">
        <v>1</v>
      </c>
      <c r="D360" s="39" t="s">
        <v>26</v>
      </c>
      <c r="E360" s="39"/>
      <c r="F360" s="41" t="n">
        <f aca="false">IF(A360="","",MATCH(A360,P_ID,1))</f>
        <v>276</v>
      </c>
      <c r="G360" s="41" t="str">
        <f aca="false">IF(A360="","",INDEX(P_Svc,F360))</f>
        <v>Standard</v>
      </c>
      <c r="H360" s="41" t="str">
        <f aca="false">IF(A360="","",INDEX(P_Zone,F360))</f>
        <v>Central</v>
      </c>
      <c r="I360" s="41" t="n">
        <f aca="false">IF(A360="","",IF(D360="Delivered",IF(B360&lt;=INDEX(P_Due,F360),1,0),0))</f>
        <v>1</v>
      </c>
    </row>
    <row r="361" customFormat="false" ht="15" hidden="false" customHeight="false" outlineLevel="0" collapsed="false">
      <c r="A361" s="37" t="n">
        <v>1000277</v>
      </c>
      <c r="B361" s="38" t="n">
        <v>46275</v>
      </c>
      <c r="C361" s="39" t="n">
        <v>1</v>
      </c>
      <c r="D361" s="39" t="s">
        <v>79</v>
      </c>
      <c r="E361" s="39" t="s">
        <v>36</v>
      </c>
      <c r="F361" s="41" t="n">
        <f aca="false">IF(A361="","",MATCH(A361,P_ID,1))</f>
        <v>277</v>
      </c>
      <c r="G361" s="41" t="str">
        <f aca="false">IF(A361="","",INDEX(P_Svc,F361))</f>
        <v>Economy</v>
      </c>
      <c r="H361" s="41" t="str">
        <f aca="false">IF(A361="","",INDEX(P_Zone,F361))</f>
        <v>East</v>
      </c>
      <c r="I361" s="41" t="n">
        <f aca="false">IF(A361="","",IF(D361="Delivered",IF(B361&lt;=INDEX(P_Due,F361),1,0),0))</f>
        <v>0</v>
      </c>
    </row>
    <row r="362" customFormat="false" ht="15" hidden="false" customHeight="false" outlineLevel="0" collapsed="false">
      <c r="A362" s="37" t="n">
        <v>1000278</v>
      </c>
      <c r="B362" s="38" t="n">
        <v>46275</v>
      </c>
      <c r="C362" s="39" t="n">
        <v>1</v>
      </c>
      <c r="D362" s="39" t="s">
        <v>26</v>
      </c>
      <c r="E362" s="39"/>
      <c r="F362" s="41" t="n">
        <f aca="false">IF(A362="","",MATCH(A362,P_ID,1))</f>
        <v>278</v>
      </c>
      <c r="G362" s="41" t="str">
        <f aca="false">IF(A362="","",INDEX(P_Svc,F362))</f>
        <v>Economy</v>
      </c>
      <c r="H362" s="41" t="str">
        <f aca="false">IF(A362="","",INDEX(P_Zone,F362))</f>
        <v>Central</v>
      </c>
      <c r="I362" s="41" t="n">
        <f aca="false">IF(A362="","",IF(D362="Delivered",IF(B362&lt;=INDEX(P_Due,F362),1,0),0))</f>
        <v>1</v>
      </c>
    </row>
    <row r="363" customFormat="false" ht="15" hidden="false" customHeight="false" outlineLevel="0" collapsed="false">
      <c r="A363" s="37" t="n">
        <v>1000280</v>
      </c>
      <c r="B363" s="38" t="n">
        <v>46275</v>
      </c>
      <c r="C363" s="39" t="n">
        <v>1</v>
      </c>
      <c r="D363" s="39" t="s">
        <v>26</v>
      </c>
      <c r="E363" s="39"/>
      <c r="F363" s="41" t="n">
        <f aca="false">IF(A363="","",MATCH(A363,P_ID,1))</f>
        <v>280</v>
      </c>
      <c r="G363" s="41" t="str">
        <f aca="false">IF(A363="","",INDEX(P_Svc,F363))</f>
        <v>Standard</v>
      </c>
      <c r="H363" s="41" t="str">
        <f aca="false">IF(A363="","",INDEX(P_Zone,F363))</f>
        <v>South</v>
      </c>
      <c r="I363" s="41" t="n">
        <f aca="false">IF(A363="","",IF(D363="Delivered",IF(B363&lt;=INDEX(P_Due,F363),1,0),0))</f>
        <v>1</v>
      </c>
    </row>
    <row r="364" customFormat="false" ht="15" hidden="false" customHeight="false" outlineLevel="0" collapsed="false">
      <c r="A364" s="37" t="n">
        <v>1000281</v>
      </c>
      <c r="B364" s="38" t="n">
        <v>46275</v>
      </c>
      <c r="C364" s="39" t="n">
        <v>1</v>
      </c>
      <c r="D364" s="39" t="s">
        <v>26</v>
      </c>
      <c r="E364" s="39"/>
      <c r="F364" s="41" t="n">
        <f aca="false">IF(A364="","",MATCH(A364,P_ID,1))</f>
        <v>281</v>
      </c>
      <c r="G364" s="41" t="str">
        <f aca="false">IF(A364="","",INDEX(P_Svc,F364))</f>
        <v>Standard</v>
      </c>
      <c r="H364" s="41" t="str">
        <f aca="false">IF(A364="","",INDEX(P_Zone,F364))</f>
        <v>North</v>
      </c>
      <c r="I364" s="41" t="n">
        <f aca="false">IF(A364="","",IF(D364="Delivered",IF(B364&lt;=INDEX(P_Due,F364),1,0),0))</f>
        <v>1</v>
      </c>
    </row>
    <row r="365" customFormat="false" ht="15" hidden="false" customHeight="false" outlineLevel="0" collapsed="false">
      <c r="A365" s="37" t="n">
        <v>1000282</v>
      </c>
      <c r="B365" s="38" t="n">
        <v>46275</v>
      </c>
      <c r="C365" s="39" t="n">
        <v>1</v>
      </c>
      <c r="D365" s="39" t="s">
        <v>26</v>
      </c>
      <c r="E365" s="39"/>
      <c r="F365" s="41" t="n">
        <f aca="false">IF(A365="","",MATCH(A365,P_ID,1))</f>
        <v>282</v>
      </c>
      <c r="G365" s="41" t="str">
        <f aca="false">IF(A365="","",INDEX(P_Svc,F365))</f>
        <v>Standard</v>
      </c>
      <c r="H365" s="41" t="str">
        <f aca="false">IF(A365="","",INDEX(P_Zone,F365))</f>
        <v>East</v>
      </c>
      <c r="I365" s="41" t="n">
        <f aca="false">IF(A365="","",IF(D365="Delivered",IF(B365&lt;=INDEX(P_Due,F365),1,0),0))</f>
        <v>1</v>
      </c>
    </row>
    <row r="366" customFormat="false" ht="15" hidden="false" customHeight="false" outlineLevel="0" collapsed="false">
      <c r="A366" s="37" t="n">
        <v>1000283</v>
      </c>
      <c r="B366" s="38" t="n">
        <v>46275</v>
      </c>
      <c r="C366" s="39" t="n">
        <v>1</v>
      </c>
      <c r="D366" s="39" t="s">
        <v>26</v>
      </c>
      <c r="E366" s="39"/>
      <c r="F366" s="41" t="n">
        <f aca="false">IF(A366="","",MATCH(A366,P_ID,1))</f>
        <v>283</v>
      </c>
      <c r="G366" s="41" t="str">
        <f aca="false">IF(A366="","",INDEX(P_Svc,F366))</f>
        <v>Standard</v>
      </c>
      <c r="H366" s="41" t="str">
        <f aca="false">IF(A366="","",INDEX(P_Zone,F366))</f>
        <v>Central</v>
      </c>
      <c r="I366" s="41" t="n">
        <f aca="false">IF(A366="","",IF(D366="Delivered",IF(B366&lt;=INDEX(P_Due,F366),1,0),0))</f>
        <v>1</v>
      </c>
    </row>
    <row r="367" customFormat="false" ht="15" hidden="false" customHeight="false" outlineLevel="0" collapsed="false">
      <c r="A367" s="37" t="n">
        <v>1000285</v>
      </c>
      <c r="B367" s="38" t="n">
        <v>46275</v>
      </c>
      <c r="C367" s="39" t="n">
        <v>1</v>
      </c>
      <c r="D367" s="39" t="s">
        <v>26</v>
      </c>
      <c r="E367" s="39"/>
      <c r="F367" s="41" t="n">
        <f aca="false">IF(A367="","",MATCH(A367,P_ID,1))</f>
        <v>285</v>
      </c>
      <c r="G367" s="41" t="str">
        <f aca="false">IF(A367="","",INDEX(P_Svc,F367))</f>
        <v>Standard</v>
      </c>
      <c r="H367" s="41" t="str">
        <f aca="false">IF(A367="","",INDEX(P_Zone,F367))</f>
        <v>West</v>
      </c>
      <c r="I367" s="41" t="n">
        <f aca="false">IF(A367="","",IF(D367="Delivered",IF(B367&lt;=INDEX(P_Due,F367),1,0),0))</f>
        <v>1</v>
      </c>
    </row>
    <row r="368" customFormat="false" ht="15" hidden="false" customHeight="false" outlineLevel="0" collapsed="false">
      <c r="A368" s="37" t="n">
        <v>1000286</v>
      </c>
      <c r="B368" s="38" t="n">
        <v>46275</v>
      </c>
      <c r="C368" s="39" t="n">
        <v>1</v>
      </c>
      <c r="D368" s="39" t="s">
        <v>26</v>
      </c>
      <c r="E368" s="39"/>
      <c r="F368" s="41" t="n">
        <f aca="false">IF(A368="","",MATCH(A368,P_ID,1))</f>
        <v>286</v>
      </c>
      <c r="G368" s="41" t="str">
        <f aca="false">IF(A368="","",INDEX(P_Svc,F368))</f>
        <v>Standard</v>
      </c>
      <c r="H368" s="41" t="str">
        <f aca="false">IF(A368="","",INDEX(P_Zone,F368))</f>
        <v>West</v>
      </c>
      <c r="I368" s="41" t="n">
        <f aca="false">IF(A368="","",IF(D368="Delivered",IF(B368&lt;=INDEX(P_Due,F368),1,0),0))</f>
        <v>1</v>
      </c>
    </row>
    <row r="369" customFormat="false" ht="15" hidden="false" customHeight="false" outlineLevel="0" collapsed="false">
      <c r="A369" s="37" t="n">
        <v>1000287</v>
      </c>
      <c r="B369" s="38" t="n">
        <v>46275</v>
      </c>
      <c r="C369" s="39" t="n">
        <v>1</v>
      </c>
      <c r="D369" s="39" t="s">
        <v>26</v>
      </c>
      <c r="E369" s="39"/>
      <c r="F369" s="41" t="n">
        <f aca="false">IF(A369="","",MATCH(A369,P_ID,1))</f>
        <v>287</v>
      </c>
      <c r="G369" s="41" t="str">
        <f aca="false">IF(A369="","",INDEX(P_Svc,F369))</f>
        <v>Economy</v>
      </c>
      <c r="H369" s="41" t="str">
        <f aca="false">IF(A369="","",INDEX(P_Zone,F369))</f>
        <v>East</v>
      </c>
      <c r="I369" s="41" t="n">
        <f aca="false">IF(A369="","",IF(D369="Delivered",IF(B369&lt;=INDEX(P_Due,F369),1,0),0))</f>
        <v>1</v>
      </c>
    </row>
    <row r="370" customFormat="false" ht="15" hidden="false" customHeight="false" outlineLevel="0" collapsed="false">
      <c r="A370" s="37" t="n">
        <v>1000288</v>
      </c>
      <c r="B370" s="38" t="n">
        <v>46275</v>
      </c>
      <c r="C370" s="39" t="n">
        <v>1</v>
      </c>
      <c r="D370" s="39" t="s">
        <v>79</v>
      </c>
      <c r="E370" s="39" t="s">
        <v>32</v>
      </c>
      <c r="F370" s="41" t="n">
        <f aca="false">IF(A370="","",MATCH(A370,P_ID,1))</f>
        <v>288</v>
      </c>
      <c r="G370" s="41" t="str">
        <f aca="false">IF(A370="","",INDEX(P_Svc,F370))</f>
        <v>Standard</v>
      </c>
      <c r="H370" s="41" t="str">
        <f aca="false">IF(A370="","",INDEX(P_Zone,F370))</f>
        <v>West</v>
      </c>
      <c r="I370" s="41" t="n">
        <f aca="false">IF(A370="","",IF(D370="Delivered",IF(B370&lt;=INDEX(P_Due,F370),1,0),0))</f>
        <v>0</v>
      </c>
    </row>
    <row r="371" customFormat="false" ht="15" hidden="false" customHeight="false" outlineLevel="0" collapsed="false">
      <c r="A371" s="37" t="n">
        <v>1000289</v>
      </c>
      <c r="B371" s="38" t="n">
        <v>46275</v>
      </c>
      <c r="C371" s="39" t="n">
        <v>1</v>
      </c>
      <c r="D371" s="39" t="s">
        <v>26</v>
      </c>
      <c r="E371" s="39"/>
      <c r="F371" s="41" t="n">
        <f aca="false">IF(A371="","",MATCH(A371,P_ID,1))</f>
        <v>289</v>
      </c>
      <c r="G371" s="41" t="str">
        <f aca="false">IF(A371="","",INDEX(P_Svc,F371))</f>
        <v>Economy</v>
      </c>
      <c r="H371" s="41" t="str">
        <f aca="false">IF(A371="","",INDEX(P_Zone,F371))</f>
        <v>South</v>
      </c>
      <c r="I371" s="41" t="n">
        <f aca="false">IF(A371="","",IF(D371="Delivered",IF(B371&lt;=INDEX(P_Due,F371),1,0),0))</f>
        <v>1</v>
      </c>
    </row>
    <row r="372" customFormat="false" ht="15" hidden="false" customHeight="false" outlineLevel="0" collapsed="false">
      <c r="A372" s="37" t="n">
        <v>1000291</v>
      </c>
      <c r="B372" s="38" t="n">
        <v>46275</v>
      </c>
      <c r="C372" s="39" t="n">
        <v>1</v>
      </c>
      <c r="D372" s="39" t="s">
        <v>26</v>
      </c>
      <c r="E372" s="39"/>
      <c r="F372" s="41" t="n">
        <f aca="false">IF(A372="","",MATCH(A372,P_ID,1))</f>
        <v>291</v>
      </c>
      <c r="G372" s="41" t="str">
        <f aca="false">IF(A372="","",INDEX(P_Svc,F372))</f>
        <v>Economy</v>
      </c>
      <c r="H372" s="41" t="str">
        <f aca="false">IF(A372="","",INDEX(P_Zone,F372))</f>
        <v>South</v>
      </c>
      <c r="I372" s="41" t="n">
        <f aca="false">IF(A372="","",IF(D372="Delivered",IF(B372&lt;=INDEX(P_Due,F372),1,0),0))</f>
        <v>1</v>
      </c>
    </row>
    <row r="373" customFormat="false" ht="15" hidden="false" customHeight="false" outlineLevel="0" collapsed="false">
      <c r="A373" s="37" t="n">
        <v>1000292</v>
      </c>
      <c r="B373" s="38" t="n">
        <v>46275</v>
      </c>
      <c r="C373" s="39" t="n">
        <v>1</v>
      </c>
      <c r="D373" s="39" t="s">
        <v>26</v>
      </c>
      <c r="E373" s="39"/>
      <c r="F373" s="41" t="n">
        <f aca="false">IF(A373="","",MATCH(A373,P_ID,1))</f>
        <v>292</v>
      </c>
      <c r="G373" s="41" t="str">
        <f aca="false">IF(A373="","",INDEX(P_Svc,F373))</f>
        <v>Standard</v>
      </c>
      <c r="H373" s="41" t="str">
        <f aca="false">IF(A373="","",INDEX(P_Zone,F373))</f>
        <v>South</v>
      </c>
      <c r="I373" s="41" t="n">
        <f aca="false">IF(A373="","",IF(D373="Delivered",IF(B373&lt;=INDEX(P_Due,F373),1,0),0))</f>
        <v>1</v>
      </c>
    </row>
    <row r="374" customFormat="false" ht="15" hidden="false" customHeight="false" outlineLevel="0" collapsed="false">
      <c r="A374" s="37" t="n">
        <v>1000294</v>
      </c>
      <c r="B374" s="38" t="n">
        <v>46275</v>
      </c>
      <c r="C374" s="39" t="n">
        <v>1</v>
      </c>
      <c r="D374" s="39" t="s">
        <v>26</v>
      </c>
      <c r="E374" s="39"/>
      <c r="F374" s="41" t="n">
        <f aca="false">IF(A374="","",MATCH(A374,P_ID,1))</f>
        <v>294</v>
      </c>
      <c r="G374" s="41" t="str">
        <f aca="false">IF(A374="","",INDEX(P_Svc,F374))</f>
        <v>Standard</v>
      </c>
      <c r="H374" s="41" t="str">
        <f aca="false">IF(A374="","",INDEX(P_Zone,F374))</f>
        <v>West</v>
      </c>
      <c r="I374" s="41" t="n">
        <f aca="false">IF(A374="","",IF(D374="Delivered",IF(B374&lt;=INDEX(P_Due,F374),1,0),0))</f>
        <v>1</v>
      </c>
    </row>
    <row r="375" customFormat="false" ht="15" hidden="false" customHeight="false" outlineLevel="0" collapsed="false">
      <c r="A375" s="37" t="n">
        <v>1000295</v>
      </c>
      <c r="B375" s="38" t="n">
        <v>46275</v>
      </c>
      <c r="C375" s="39" t="n">
        <v>1</v>
      </c>
      <c r="D375" s="39" t="s">
        <v>26</v>
      </c>
      <c r="E375" s="39"/>
      <c r="F375" s="41" t="n">
        <f aca="false">IF(A375="","",MATCH(A375,P_ID,1))</f>
        <v>295</v>
      </c>
      <c r="G375" s="41" t="str">
        <f aca="false">IF(A375="","",INDEX(P_Svc,F375))</f>
        <v>Standard</v>
      </c>
      <c r="H375" s="41" t="str">
        <f aca="false">IF(A375="","",INDEX(P_Zone,F375))</f>
        <v>North</v>
      </c>
      <c r="I375" s="41" t="n">
        <f aca="false">IF(A375="","",IF(D375="Delivered",IF(B375&lt;=INDEX(P_Due,F375),1,0),0))</f>
        <v>1</v>
      </c>
    </row>
    <row r="376" customFormat="false" ht="15" hidden="false" customHeight="false" outlineLevel="0" collapsed="false">
      <c r="A376" s="37" t="n">
        <v>1000298</v>
      </c>
      <c r="B376" s="38" t="n">
        <v>46275</v>
      </c>
      <c r="C376" s="39" t="n">
        <v>1</v>
      </c>
      <c r="D376" s="39" t="s">
        <v>26</v>
      </c>
      <c r="E376" s="39"/>
      <c r="F376" s="41" t="n">
        <f aca="false">IF(A376="","",MATCH(A376,P_ID,1))</f>
        <v>298</v>
      </c>
      <c r="G376" s="41" t="str">
        <f aca="false">IF(A376="","",INDEX(P_Svc,F376))</f>
        <v>Standard</v>
      </c>
      <c r="H376" s="41" t="str">
        <f aca="false">IF(A376="","",INDEX(P_Zone,F376))</f>
        <v>West</v>
      </c>
      <c r="I376" s="41" t="n">
        <f aca="false">IF(A376="","",IF(D376="Delivered",IF(B376&lt;=INDEX(P_Due,F376),1,0),0))</f>
        <v>1</v>
      </c>
    </row>
    <row r="377" customFormat="false" ht="15" hidden="false" customHeight="false" outlineLevel="0" collapsed="false">
      <c r="A377" s="37" t="n">
        <v>1000299</v>
      </c>
      <c r="B377" s="38" t="n">
        <v>46275</v>
      </c>
      <c r="C377" s="39" t="n">
        <v>1</v>
      </c>
      <c r="D377" s="39" t="s">
        <v>79</v>
      </c>
      <c r="E377" s="39" t="s">
        <v>38</v>
      </c>
      <c r="F377" s="41" t="n">
        <f aca="false">IF(A377="","",MATCH(A377,P_ID,1))</f>
        <v>299</v>
      </c>
      <c r="G377" s="41" t="str">
        <f aca="false">IF(A377="","",INDEX(P_Svc,F377))</f>
        <v>Standard</v>
      </c>
      <c r="H377" s="41" t="str">
        <f aca="false">IF(A377="","",INDEX(P_Zone,F377))</f>
        <v>West</v>
      </c>
      <c r="I377" s="41" t="n">
        <f aca="false">IF(A377="","",IF(D377="Delivered",IF(B377&lt;=INDEX(P_Due,F377),1,0),0))</f>
        <v>0</v>
      </c>
    </row>
    <row r="378" customFormat="false" ht="15" hidden="false" customHeight="false" outlineLevel="0" collapsed="false">
      <c r="A378" s="37" t="n">
        <v>1000300</v>
      </c>
      <c r="B378" s="38" t="n">
        <v>46275</v>
      </c>
      <c r="C378" s="39" t="n">
        <v>1</v>
      </c>
      <c r="D378" s="39" t="s">
        <v>26</v>
      </c>
      <c r="E378" s="39"/>
      <c r="F378" s="41" t="n">
        <f aca="false">IF(A378="","",MATCH(A378,P_ID,1))</f>
        <v>300</v>
      </c>
      <c r="G378" s="41" t="str">
        <f aca="false">IF(A378="","",INDEX(P_Svc,F378))</f>
        <v>Standard</v>
      </c>
      <c r="H378" s="41" t="str">
        <f aca="false">IF(A378="","",INDEX(P_Zone,F378))</f>
        <v>Central</v>
      </c>
      <c r="I378" s="41" t="n">
        <f aca="false">IF(A378="","",IF(D378="Delivered",IF(B378&lt;=INDEX(P_Due,F378),1,0),0))</f>
        <v>1</v>
      </c>
    </row>
    <row r="379" customFormat="false" ht="15" hidden="false" customHeight="false" outlineLevel="0" collapsed="false">
      <c r="A379" s="37" t="n">
        <v>1000301</v>
      </c>
      <c r="B379" s="38" t="n">
        <v>46275</v>
      </c>
      <c r="C379" s="39" t="n">
        <v>1</v>
      </c>
      <c r="D379" s="39" t="s">
        <v>79</v>
      </c>
      <c r="E379" s="39" t="s">
        <v>32</v>
      </c>
      <c r="F379" s="41" t="n">
        <f aca="false">IF(A379="","",MATCH(A379,P_ID,1))</f>
        <v>301</v>
      </c>
      <c r="G379" s="41" t="str">
        <f aca="false">IF(A379="","",INDEX(P_Svc,F379))</f>
        <v>Standard</v>
      </c>
      <c r="H379" s="41" t="str">
        <f aca="false">IF(A379="","",INDEX(P_Zone,F379))</f>
        <v>South</v>
      </c>
      <c r="I379" s="41" t="n">
        <f aca="false">IF(A379="","",IF(D379="Delivered",IF(B379&lt;=INDEX(P_Due,F379),1,0),0))</f>
        <v>0</v>
      </c>
    </row>
    <row r="380" customFormat="false" ht="15" hidden="false" customHeight="false" outlineLevel="0" collapsed="false">
      <c r="A380" s="37" t="n">
        <v>1000302</v>
      </c>
      <c r="B380" s="38" t="n">
        <v>46275</v>
      </c>
      <c r="C380" s="39" t="n">
        <v>1</v>
      </c>
      <c r="D380" s="39" t="s">
        <v>26</v>
      </c>
      <c r="E380" s="39"/>
      <c r="F380" s="41" t="n">
        <f aca="false">IF(A380="","",MATCH(A380,P_ID,1))</f>
        <v>302</v>
      </c>
      <c r="G380" s="41" t="str">
        <f aca="false">IF(A380="","",INDEX(P_Svc,F380))</f>
        <v>Standard</v>
      </c>
      <c r="H380" s="41" t="str">
        <f aca="false">IF(A380="","",INDEX(P_Zone,F380))</f>
        <v>West</v>
      </c>
      <c r="I380" s="41" t="n">
        <f aca="false">IF(A380="","",IF(D380="Delivered",IF(B380&lt;=INDEX(P_Due,F380),1,0),0))</f>
        <v>1</v>
      </c>
    </row>
    <row r="381" customFormat="false" ht="15" hidden="false" customHeight="false" outlineLevel="0" collapsed="false">
      <c r="A381" s="37" t="n">
        <v>1000303</v>
      </c>
      <c r="B381" s="38" t="n">
        <v>46275</v>
      </c>
      <c r="C381" s="39" t="n">
        <v>1</v>
      </c>
      <c r="D381" s="39" t="s">
        <v>26</v>
      </c>
      <c r="E381" s="39"/>
      <c r="F381" s="41" t="n">
        <f aca="false">IF(A381="","",MATCH(A381,P_ID,1))</f>
        <v>303</v>
      </c>
      <c r="G381" s="41" t="str">
        <f aca="false">IF(A381="","",INDEX(P_Svc,F381))</f>
        <v>Standard</v>
      </c>
      <c r="H381" s="41" t="str">
        <f aca="false">IF(A381="","",INDEX(P_Zone,F381))</f>
        <v>Central</v>
      </c>
      <c r="I381" s="41" t="n">
        <f aca="false">IF(A381="","",IF(D381="Delivered",IF(B381&lt;=INDEX(P_Due,F381),1,0),0))</f>
        <v>1</v>
      </c>
    </row>
    <row r="382" customFormat="false" ht="15" hidden="false" customHeight="false" outlineLevel="0" collapsed="false">
      <c r="A382" s="37" t="n">
        <v>1000304</v>
      </c>
      <c r="B382" s="38" t="n">
        <v>46275</v>
      </c>
      <c r="C382" s="39" t="n">
        <v>1</v>
      </c>
      <c r="D382" s="39" t="s">
        <v>26</v>
      </c>
      <c r="E382" s="39"/>
      <c r="F382" s="41" t="n">
        <f aca="false">IF(A382="","",MATCH(A382,P_ID,1))</f>
        <v>304</v>
      </c>
      <c r="G382" s="41" t="str">
        <f aca="false">IF(A382="","",INDEX(P_Svc,F382))</f>
        <v>Standard</v>
      </c>
      <c r="H382" s="41" t="str">
        <f aca="false">IF(A382="","",INDEX(P_Zone,F382))</f>
        <v>North</v>
      </c>
      <c r="I382" s="41" t="n">
        <f aca="false">IF(A382="","",IF(D382="Delivered",IF(B382&lt;=INDEX(P_Due,F382),1,0),0))</f>
        <v>1</v>
      </c>
    </row>
    <row r="383" customFormat="false" ht="15" hidden="false" customHeight="false" outlineLevel="0" collapsed="false">
      <c r="A383" s="37" t="n">
        <v>1000305</v>
      </c>
      <c r="B383" s="38" t="n">
        <v>46275</v>
      </c>
      <c r="C383" s="39" t="n">
        <v>1</v>
      </c>
      <c r="D383" s="39" t="s">
        <v>26</v>
      </c>
      <c r="E383" s="39"/>
      <c r="F383" s="41" t="n">
        <f aca="false">IF(A383="","",MATCH(A383,P_ID,1))</f>
        <v>305</v>
      </c>
      <c r="G383" s="41" t="str">
        <f aca="false">IF(A383="","",INDEX(P_Svc,F383))</f>
        <v>Economy</v>
      </c>
      <c r="H383" s="41" t="str">
        <f aca="false">IF(A383="","",INDEX(P_Zone,F383))</f>
        <v>Central</v>
      </c>
      <c r="I383" s="41" t="n">
        <f aca="false">IF(A383="","",IF(D383="Delivered",IF(B383&lt;=INDEX(P_Due,F383),1,0),0))</f>
        <v>1</v>
      </c>
    </row>
    <row r="384" customFormat="false" ht="15" hidden="false" customHeight="false" outlineLevel="0" collapsed="false">
      <c r="A384" s="37" t="n">
        <v>1000306</v>
      </c>
      <c r="B384" s="38" t="n">
        <v>46275</v>
      </c>
      <c r="C384" s="39" t="n">
        <v>1</v>
      </c>
      <c r="D384" s="39" t="s">
        <v>79</v>
      </c>
      <c r="E384" s="39" t="s">
        <v>34</v>
      </c>
      <c r="F384" s="41" t="n">
        <f aca="false">IF(A384="","",MATCH(A384,P_ID,1))</f>
        <v>306</v>
      </c>
      <c r="G384" s="41" t="str">
        <f aca="false">IF(A384="","",INDEX(P_Svc,F384))</f>
        <v>Standard</v>
      </c>
      <c r="H384" s="41" t="str">
        <f aca="false">IF(A384="","",INDEX(P_Zone,F384))</f>
        <v>West</v>
      </c>
      <c r="I384" s="41" t="n">
        <f aca="false">IF(A384="","",IF(D384="Delivered",IF(B384&lt;=INDEX(P_Due,F384),1,0),0))</f>
        <v>0</v>
      </c>
    </row>
    <row r="385" customFormat="false" ht="15" hidden="false" customHeight="false" outlineLevel="0" collapsed="false">
      <c r="A385" s="37" t="n">
        <v>1000307</v>
      </c>
      <c r="B385" s="38" t="n">
        <v>46275</v>
      </c>
      <c r="C385" s="39" t="n">
        <v>1</v>
      </c>
      <c r="D385" s="39" t="s">
        <v>26</v>
      </c>
      <c r="E385" s="39"/>
      <c r="F385" s="41" t="n">
        <f aca="false">IF(A385="","",MATCH(A385,P_ID,1))</f>
        <v>307</v>
      </c>
      <c r="G385" s="41" t="str">
        <f aca="false">IF(A385="","",INDEX(P_Svc,F385))</f>
        <v>Standard</v>
      </c>
      <c r="H385" s="41" t="str">
        <f aca="false">IF(A385="","",INDEX(P_Zone,F385))</f>
        <v>North</v>
      </c>
      <c r="I385" s="41" t="n">
        <f aca="false">IF(A385="","",IF(D385="Delivered",IF(B385&lt;=INDEX(P_Due,F385),1,0),0))</f>
        <v>1</v>
      </c>
    </row>
    <row r="386" customFormat="false" ht="15" hidden="false" customHeight="false" outlineLevel="0" collapsed="false">
      <c r="A386" s="37" t="n">
        <v>1000308</v>
      </c>
      <c r="B386" s="38" t="n">
        <v>46275</v>
      </c>
      <c r="C386" s="39" t="n">
        <v>1</v>
      </c>
      <c r="D386" s="39" t="s">
        <v>26</v>
      </c>
      <c r="E386" s="39"/>
      <c r="F386" s="41" t="n">
        <f aca="false">IF(A386="","",MATCH(A386,P_ID,1))</f>
        <v>308</v>
      </c>
      <c r="G386" s="41" t="str">
        <f aca="false">IF(A386="","",INDEX(P_Svc,F386))</f>
        <v>Economy</v>
      </c>
      <c r="H386" s="41" t="str">
        <f aca="false">IF(A386="","",INDEX(P_Zone,F386))</f>
        <v>North</v>
      </c>
      <c r="I386" s="41" t="n">
        <f aca="false">IF(A386="","",IF(D386="Delivered",IF(B386&lt;=INDEX(P_Due,F386),1,0),0))</f>
        <v>1</v>
      </c>
    </row>
    <row r="387" customFormat="false" ht="15" hidden="false" customHeight="false" outlineLevel="0" collapsed="false">
      <c r="A387" s="37" t="n">
        <v>1000309</v>
      </c>
      <c r="B387" s="38" t="n">
        <v>46275</v>
      </c>
      <c r="C387" s="39" t="n">
        <v>1</v>
      </c>
      <c r="D387" s="39" t="s">
        <v>79</v>
      </c>
      <c r="E387" s="39" t="s">
        <v>32</v>
      </c>
      <c r="F387" s="41" t="n">
        <f aca="false">IF(A387="","",MATCH(A387,P_ID,1))</f>
        <v>309</v>
      </c>
      <c r="G387" s="41" t="str">
        <f aca="false">IF(A387="","",INDEX(P_Svc,F387))</f>
        <v>Standard</v>
      </c>
      <c r="H387" s="41" t="str">
        <f aca="false">IF(A387="","",INDEX(P_Zone,F387))</f>
        <v>West</v>
      </c>
      <c r="I387" s="41" t="n">
        <f aca="false">IF(A387="","",IF(D387="Delivered",IF(B387&lt;=INDEX(P_Due,F387),1,0),0))</f>
        <v>0</v>
      </c>
    </row>
    <row r="388" customFormat="false" ht="15" hidden="false" customHeight="false" outlineLevel="0" collapsed="false">
      <c r="A388" s="37" t="n">
        <v>1000310</v>
      </c>
      <c r="B388" s="38" t="n">
        <v>46275</v>
      </c>
      <c r="C388" s="39" t="n">
        <v>1</v>
      </c>
      <c r="D388" s="39" t="s">
        <v>26</v>
      </c>
      <c r="E388" s="39"/>
      <c r="F388" s="41" t="n">
        <f aca="false">IF(A388="","",MATCH(A388,P_ID,1))</f>
        <v>310</v>
      </c>
      <c r="G388" s="41" t="str">
        <f aca="false">IF(A388="","",INDEX(P_Svc,F388))</f>
        <v>Standard</v>
      </c>
      <c r="H388" s="41" t="str">
        <f aca="false">IF(A388="","",INDEX(P_Zone,F388))</f>
        <v>North</v>
      </c>
      <c r="I388" s="41" t="n">
        <f aca="false">IF(A388="","",IF(D388="Delivered",IF(B388&lt;=INDEX(P_Due,F388),1,0),0))</f>
        <v>1</v>
      </c>
    </row>
    <row r="389" customFormat="false" ht="15" hidden="false" customHeight="false" outlineLevel="0" collapsed="false">
      <c r="A389" s="37" t="n">
        <v>1000311</v>
      </c>
      <c r="B389" s="38" t="n">
        <v>46275</v>
      </c>
      <c r="C389" s="39" t="n">
        <v>1</v>
      </c>
      <c r="D389" s="39" t="s">
        <v>26</v>
      </c>
      <c r="E389" s="39"/>
      <c r="F389" s="41" t="n">
        <f aca="false">IF(A389="","",MATCH(A389,P_ID,1))</f>
        <v>311</v>
      </c>
      <c r="G389" s="41" t="str">
        <f aca="false">IF(A389="","",INDEX(P_Svc,F389))</f>
        <v>Economy</v>
      </c>
      <c r="H389" s="41" t="str">
        <f aca="false">IF(A389="","",INDEX(P_Zone,F389))</f>
        <v>West</v>
      </c>
      <c r="I389" s="41" t="n">
        <f aca="false">IF(A389="","",IF(D389="Delivered",IF(B389&lt;=INDEX(P_Due,F389),1,0),0))</f>
        <v>1</v>
      </c>
    </row>
    <row r="390" customFormat="false" ht="15" hidden="false" customHeight="false" outlineLevel="0" collapsed="false">
      <c r="A390" s="37" t="n">
        <v>1000312</v>
      </c>
      <c r="B390" s="38" t="n">
        <v>46275</v>
      </c>
      <c r="C390" s="39" t="n">
        <v>1</v>
      </c>
      <c r="D390" s="39" t="s">
        <v>79</v>
      </c>
      <c r="E390" s="39" t="s">
        <v>38</v>
      </c>
      <c r="F390" s="41" t="n">
        <f aca="false">IF(A390="","",MATCH(A390,P_ID,1))</f>
        <v>312</v>
      </c>
      <c r="G390" s="41" t="str">
        <f aca="false">IF(A390="","",INDEX(P_Svc,F390))</f>
        <v>Express</v>
      </c>
      <c r="H390" s="41" t="str">
        <f aca="false">IF(A390="","",INDEX(P_Zone,F390))</f>
        <v>East</v>
      </c>
      <c r="I390" s="41" t="n">
        <f aca="false">IF(A390="","",IF(D390="Delivered",IF(B390&lt;=INDEX(P_Due,F390),1,0),0))</f>
        <v>0</v>
      </c>
    </row>
    <row r="391" customFormat="false" ht="15" hidden="false" customHeight="false" outlineLevel="0" collapsed="false">
      <c r="A391" s="37" t="n">
        <v>1000314</v>
      </c>
      <c r="B391" s="38" t="n">
        <v>46275</v>
      </c>
      <c r="C391" s="39" t="n">
        <v>1</v>
      </c>
      <c r="D391" s="39" t="s">
        <v>79</v>
      </c>
      <c r="E391" s="39" t="s">
        <v>34</v>
      </c>
      <c r="F391" s="41" t="n">
        <f aca="false">IF(A391="","",MATCH(A391,P_ID,1))</f>
        <v>314</v>
      </c>
      <c r="G391" s="41" t="str">
        <f aca="false">IF(A391="","",INDEX(P_Svc,F391))</f>
        <v>Economy</v>
      </c>
      <c r="H391" s="41" t="str">
        <f aca="false">IF(A391="","",INDEX(P_Zone,F391))</f>
        <v>East</v>
      </c>
      <c r="I391" s="41" t="n">
        <f aca="false">IF(A391="","",IF(D391="Delivered",IF(B391&lt;=INDEX(P_Due,F391),1,0),0))</f>
        <v>0</v>
      </c>
    </row>
    <row r="392" customFormat="false" ht="15" hidden="false" customHeight="false" outlineLevel="0" collapsed="false">
      <c r="A392" s="37" t="n">
        <v>1000315</v>
      </c>
      <c r="B392" s="38" t="n">
        <v>46275</v>
      </c>
      <c r="C392" s="39" t="n">
        <v>1</v>
      </c>
      <c r="D392" s="39" t="s">
        <v>26</v>
      </c>
      <c r="E392" s="39"/>
      <c r="F392" s="41" t="n">
        <f aca="false">IF(A392="","",MATCH(A392,P_ID,1))</f>
        <v>315</v>
      </c>
      <c r="G392" s="41" t="str">
        <f aca="false">IF(A392="","",INDEX(P_Svc,F392))</f>
        <v>Standard</v>
      </c>
      <c r="H392" s="41" t="str">
        <f aca="false">IF(A392="","",INDEX(P_Zone,F392))</f>
        <v>East</v>
      </c>
      <c r="I392" s="41" t="n">
        <f aca="false">IF(A392="","",IF(D392="Delivered",IF(B392&lt;=INDEX(P_Due,F392),1,0),0))</f>
        <v>1</v>
      </c>
    </row>
    <row r="393" customFormat="false" ht="15" hidden="false" customHeight="false" outlineLevel="0" collapsed="false">
      <c r="A393" s="37" t="n">
        <v>1000316</v>
      </c>
      <c r="B393" s="38" t="n">
        <v>46275</v>
      </c>
      <c r="C393" s="39" t="n">
        <v>1</v>
      </c>
      <c r="D393" s="39" t="s">
        <v>26</v>
      </c>
      <c r="E393" s="39"/>
      <c r="F393" s="41" t="n">
        <f aca="false">IF(A393="","",MATCH(A393,P_ID,1))</f>
        <v>316</v>
      </c>
      <c r="G393" s="41" t="str">
        <f aca="false">IF(A393="","",INDEX(P_Svc,F393))</f>
        <v>Economy</v>
      </c>
      <c r="H393" s="41" t="str">
        <f aca="false">IF(A393="","",INDEX(P_Zone,F393))</f>
        <v>South</v>
      </c>
      <c r="I393" s="41" t="n">
        <f aca="false">IF(A393="","",IF(D393="Delivered",IF(B393&lt;=INDEX(P_Due,F393),1,0),0))</f>
        <v>1</v>
      </c>
    </row>
    <row r="394" customFormat="false" ht="15" hidden="false" customHeight="false" outlineLevel="0" collapsed="false">
      <c r="A394" s="37" t="n">
        <v>1000317</v>
      </c>
      <c r="B394" s="38" t="n">
        <v>46275</v>
      </c>
      <c r="C394" s="39" t="n">
        <v>1</v>
      </c>
      <c r="D394" s="39" t="s">
        <v>26</v>
      </c>
      <c r="E394" s="39"/>
      <c r="F394" s="41" t="n">
        <f aca="false">IF(A394="","",MATCH(A394,P_ID,1))</f>
        <v>317</v>
      </c>
      <c r="G394" s="41" t="str">
        <f aca="false">IF(A394="","",INDEX(P_Svc,F394))</f>
        <v>Standard</v>
      </c>
      <c r="H394" s="41" t="str">
        <f aca="false">IF(A394="","",INDEX(P_Zone,F394))</f>
        <v>South</v>
      </c>
      <c r="I394" s="41" t="n">
        <f aca="false">IF(A394="","",IF(D394="Delivered",IF(B394&lt;=INDEX(P_Due,F394),1,0),0))</f>
        <v>1</v>
      </c>
    </row>
    <row r="395" customFormat="false" ht="15" hidden="false" customHeight="false" outlineLevel="0" collapsed="false">
      <c r="A395" s="37" t="n">
        <v>1000318</v>
      </c>
      <c r="B395" s="38" t="n">
        <v>46275</v>
      </c>
      <c r="C395" s="39" t="n">
        <v>1</v>
      </c>
      <c r="D395" s="39" t="s">
        <v>26</v>
      </c>
      <c r="E395" s="39"/>
      <c r="F395" s="41" t="n">
        <f aca="false">IF(A395="","",MATCH(A395,P_ID,1))</f>
        <v>318</v>
      </c>
      <c r="G395" s="41" t="str">
        <f aca="false">IF(A395="","",INDEX(P_Svc,F395))</f>
        <v>Standard</v>
      </c>
      <c r="H395" s="41" t="str">
        <f aca="false">IF(A395="","",INDEX(P_Zone,F395))</f>
        <v>North</v>
      </c>
      <c r="I395" s="41" t="n">
        <f aca="false">IF(A395="","",IF(D395="Delivered",IF(B395&lt;=INDEX(P_Due,F395),1,0),0))</f>
        <v>1</v>
      </c>
    </row>
    <row r="396" customFormat="false" ht="15" hidden="false" customHeight="false" outlineLevel="0" collapsed="false">
      <c r="A396" s="37" t="n">
        <v>1000319</v>
      </c>
      <c r="B396" s="38" t="n">
        <v>46275</v>
      </c>
      <c r="C396" s="39" t="n">
        <v>1</v>
      </c>
      <c r="D396" s="39" t="s">
        <v>26</v>
      </c>
      <c r="E396" s="39"/>
      <c r="F396" s="41" t="n">
        <f aca="false">IF(A396="","",MATCH(A396,P_ID,1))</f>
        <v>319</v>
      </c>
      <c r="G396" s="41" t="str">
        <f aca="false">IF(A396="","",INDEX(P_Svc,F396))</f>
        <v>Standard</v>
      </c>
      <c r="H396" s="41" t="str">
        <f aca="false">IF(A396="","",INDEX(P_Zone,F396))</f>
        <v>Central</v>
      </c>
      <c r="I396" s="41" t="n">
        <f aca="false">IF(A396="","",IF(D396="Delivered",IF(B396&lt;=INDEX(P_Due,F396),1,0),0))</f>
        <v>1</v>
      </c>
    </row>
    <row r="397" customFormat="false" ht="15" hidden="false" customHeight="false" outlineLevel="0" collapsed="false">
      <c r="A397" s="37" t="n">
        <v>1000320</v>
      </c>
      <c r="B397" s="38" t="n">
        <v>46275</v>
      </c>
      <c r="C397" s="39" t="n">
        <v>1</v>
      </c>
      <c r="D397" s="39" t="s">
        <v>26</v>
      </c>
      <c r="E397" s="39"/>
      <c r="F397" s="41" t="n">
        <f aca="false">IF(A397="","",MATCH(A397,P_ID,1))</f>
        <v>320</v>
      </c>
      <c r="G397" s="41" t="str">
        <f aca="false">IF(A397="","",INDEX(P_Svc,F397))</f>
        <v>Standard</v>
      </c>
      <c r="H397" s="41" t="str">
        <f aca="false">IF(A397="","",INDEX(P_Zone,F397))</f>
        <v>East</v>
      </c>
      <c r="I397" s="41" t="n">
        <f aca="false">IF(A397="","",IF(D397="Delivered",IF(B397&lt;=INDEX(P_Due,F397),1,0),0))</f>
        <v>1</v>
      </c>
    </row>
    <row r="398" customFormat="false" ht="15" hidden="false" customHeight="false" outlineLevel="0" collapsed="false">
      <c r="A398" s="37" t="n">
        <v>1000322</v>
      </c>
      <c r="B398" s="38" t="n">
        <v>46275</v>
      </c>
      <c r="C398" s="39" t="n">
        <v>1</v>
      </c>
      <c r="D398" s="39" t="s">
        <v>26</v>
      </c>
      <c r="E398" s="39"/>
      <c r="F398" s="41" t="n">
        <f aca="false">IF(A398="","",MATCH(A398,P_ID,1))</f>
        <v>322</v>
      </c>
      <c r="G398" s="41" t="str">
        <f aca="false">IF(A398="","",INDEX(P_Svc,F398))</f>
        <v>Economy</v>
      </c>
      <c r="H398" s="41" t="str">
        <f aca="false">IF(A398="","",INDEX(P_Zone,F398))</f>
        <v>Central</v>
      </c>
      <c r="I398" s="41" t="n">
        <f aca="false">IF(A398="","",IF(D398="Delivered",IF(B398&lt;=INDEX(P_Due,F398),1,0),0))</f>
        <v>1</v>
      </c>
    </row>
    <row r="399" customFormat="false" ht="15" hidden="false" customHeight="false" outlineLevel="0" collapsed="false">
      <c r="A399" s="37" t="n">
        <v>1000323</v>
      </c>
      <c r="B399" s="38" t="n">
        <v>46275</v>
      </c>
      <c r="C399" s="39" t="n">
        <v>1</v>
      </c>
      <c r="D399" s="39" t="s">
        <v>26</v>
      </c>
      <c r="E399" s="39"/>
      <c r="F399" s="41" t="n">
        <f aca="false">IF(A399="","",MATCH(A399,P_ID,1))</f>
        <v>323</v>
      </c>
      <c r="G399" s="41" t="str">
        <f aca="false">IF(A399="","",INDEX(P_Svc,F399))</f>
        <v>Economy</v>
      </c>
      <c r="H399" s="41" t="str">
        <f aca="false">IF(A399="","",INDEX(P_Zone,F399))</f>
        <v>Central</v>
      </c>
      <c r="I399" s="41" t="n">
        <f aca="false">IF(A399="","",IF(D399="Delivered",IF(B399&lt;=INDEX(P_Due,F399),1,0),0))</f>
        <v>1</v>
      </c>
    </row>
    <row r="400" customFormat="false" ht="15" hidden="false" customHeight="false" outlineLevel="0" collapsed="false">
      <c r="A400" s="37" t="n">
        <v>1000324</v>
      </c>
      <c r="B400" s="38" t="n">
        <v>46275</v>
      </c>
      <c r="C400" s="39" t="n">
        <v>1</v>
      </c>
      <c r="D400" s="39" t="s">
        <v>26</v>
      </c>
      <c r="E400" s="39"/>
      <c r="F400" s="41" t="n">
        <f aca="false">IF(A400="","",MATCH(A400,P_ID,1))</f>
        <v>324</v>
      </c>
      <c r="G400" s="41" t="str">
        <f aca="false">IF(A400="","",INDEX(P_Svc,F400))</f>
        <v>Standard</v>
      </c>
      <c r="H400" s="41" t="str">
        <f aca="false">IF(A400="","",INDEX(P_Zone,F400))</f>
        <v>Central</v>
      </c>
      <c r="I400" s="41" t="n">
        <f aca="false">IF(A400="","",IF(D400="Delivered",IF(B400&lt;=INDEX(P_Due,F400),1,0),0))</f>
        <v>1</v>
      </c>
    </row>
    <row r="401" customFormat="false" ht="15" hidden="false" customHeight="false" outlineLevel="0" collapsed="false">
      <c r="A401" s="37" t="n">
        <v>1000325</v>
      </c>
      <c r="B401" s="38" t="n">
        <v>46275</v>
      </c>
      <c r="C401" s="39" t="n">
        <v>1</v>
      </c>
      <c r="D401" s="39" t="s">
        <v>26</v>
      </c>
      <c r="E401" s="39"/>
      <c r="F401" s="41" t="n">
        <f aca="false">IF(A401="","",MATCH(A401,P_ID,1))</f>
        <v>325</v>
      </c>
      <c r="G401" s="41" t="str">
        <f aca="false">IF(A401="","",INDEX(P_Svc,F401))</f>
        <v>Economy</v>
      </c>
      <c r="H401" s="41" t="str">
        <f aca="false">IF(A401="","",INDEX(P_Zone,F401))</f>
        <v>South</v>
      </c>
      <c r="I401" s="41" t="n">
        <f aca="false">IF(A401="","",IF(D401="Delivered",IF(B401&lt;=INDEX(P_Due,F401),1,0),0))</f>
        <v>1</v>
      </c>
    </row>
    <row r="402" customFormat="false" ht="15" hidden="false" customHeight="false" outlineLevel="0" collapsed="false">
      <c r="A402" s="37" t="n">
        <v>1000326</v>
      </c>
      <c r="B402" s="38" t="n">
        <v>46275</v>
      </c>
      <c r="C402" s="39" t="n">
        <v>1</v>
      </c>
      <c r="D402" s="39" t="s">
        <v>26</v>
      </c>
      <c r="E402" s="39"/>
      <c r="F402" s="41" t="n">
        <f aca="false">IF(A402="","",MATCH(A402,P_ID,1))</f>
        <v>326</v>
      </c>
      <c r="G402" s="41" t="str">
        <f aca="false">IF(A402="","",INDEX(P_Svc,F402))</f>
        <v>Standard</v>
      </c>
      <c r="H402" s="41" t="str">
        <f aca="false">IF(A402="","",INDEX(P_Zone,F402))</f>
        <v>North</v>
      </c>
      <c r="I402" s="41" t="n">
        <f aca="false">IF(A402="","",IF(D402="Delivered",IF(B402&lt;=INDEX(P_Due,F402),1,0),0))</f>
        <v>1</v>
      </c>
    </row>
    <row r="403" customFormat="false" ht="15" hidden="false" customHeight="false" outlineLevel="0" collapsed="false">
      <c r="A403" s="37" t="n">
        <v>1000327</v>
      </c>
      <c r="B403" s="38" t="n">
        <v>46275</v>
      </c>
      <c r="C403" s="39" t="n">
        <v>1</v>
      </c>
      <c r="D403" s="39" t="s">
        <v>26</v>
      </c>
      <c r="E403" s="39"/>
      <c r="F403" s="41" t="n">
        <f aca="false">IF(A403="","",MATCH(A403,P_ID,1))</f>
        <v>327</v>
      </c>
      <c r="G403" s="41" t="str">
        <f aca="false">IF(A403="","",INDEX(P_Svc,F403))</f>
        <v>Economy</v>
      </c>
      <c r="H403" s="41" t="str">
        <f aca="false">IF(A403="","",INDEX(P_Zone,F403))</f>
        <v>East</v>
      </c>
      <c r="I403" s="41" t="n">
        <f aca="false">IF(A403="","",IF(D403="Delivered",IF(B403&lt;=INDEX(P_Due,F403),1,0),0))</f>
        <v>1</v>
      </c>
    </row>
    <row r="404" customFormat="false" ht="15" hidden="false" customHeight="false" outlineLevel="0" collapsed="false">
      <c r="A404" s="37" t="n">
        <v>1000328</v>
      </c>
      <c r="B404" s="38" t="n">
        <v>46275</v>
      </c>
      <c r="C404" s="39" t="n">
        <v>1</v>
      </c>
      <c r="D404" s="39" t="s">
        <v>26</v>
      </c>
      <c r="E404" s="39"/>
      <c r="F404" s="41" t="n">
        <f aca="false">IF(A404="","",MATCH(A404,P_ID,1))</f>
        <v>328</v>
      </c>
      <c r="G404" s="41" t="str">
        <f aca="false">IF(A404="","",INDEX(P_Svc,F404))</f>
        <v>Standard</v>
      </c>
      <c r="H404" s="41" t="str">
        <f aca="false">IF(A404="","",INDEX(P_Zone,F404))</f>
        <v>Central</v>
      </c>
      <c r="I404" s="41" t="n">
        <f aca="false">IF(A404="","",IF(D404="Delivered",IF(B404&lt;=INDEX(P_Due,F404),1,0),0))</f>
        <v>1</v>
      </c>
    </row>
    <row r="405" customFormat="false" ht="15" hidden="false" customHeight="false" outlineLevel="0" collapsed="false">
      <c r="A405" s="37" t="n">
        <v>1000329</v>
      </c>
      <c r="B405" s="38" t="n">
        <v>46275</v>
      </c>
      <c r="C405" s="39" t="n">
        <v>1</v>
      </c>
      <c r="D405" s="39" t="s">
        <v>26</v>
      </c>
      <c r="E405" s="39"/>
      <c r="F405" s="41" t="n">
        <f aca="false">IF(A405="","",MATCH(A405,P_ID,1))</f>
        <v>329</v>
      </c>
      <c r="G405" s="41" t="str">
        <f aca="false">IF(A405="","",INDEX(P_Svc,F405))</f>
        <v>Standard</v>
      </c>
      <c r="H405" s="41" t="str">
        <f aca="false">IF(A405="","",INDEX(P_Zone,F405))</f>
        <v>East</v>
      </c>
      <c r="I405" s="41" t="n">
        <f aca="false">IF(A405="","",IF(D405="Delivered",IF(B405&lt;=INDEX(P_Due,F405),1,0),0))</f>
        <v>1</v>
      </c>
    </row>
    <row r="406" customFormat="false" ht="15" hidden="false" customHeight="false" outlineLevel="0" collapsed="false">
      <c r="A406" s="37" t="n">
        <v>1000330</v>
      </c>
      <c r="B406" s="38" t="n">
        <v>46275</v>
      </c>
      <c r="C406" s="39" t="n">
        <v>1</v>
      </c>
      <c r="D406" s="39" t="s">
        <v>79</v>
      </c>
      <c r="E406" s="39" t="s">
        <v>32</v>
      </c>
      <c r="F406" s="41" t="n">
        <f aca="false">IF(A406="","",MATCH(A406,P_ID,1))</f>
        <v>330</v>
      </c>
      <c r="G406" s="41" t="str">
        <f aca="false">IF(A406="","",INDEX(P_Svc,F406))</f>
        <v>Standard</v>
      </c>
      <c r="H406" s="41" t="str">
        <f aca="false">IF(A406="","",INDEX(P_Zone,F406))</f>
        <v>West</v>
      </c>
      <c r="I406" s="41" t="n">
        <f aca="false">IF(A406="","",IF(D406="Delivered",IF(B406&lt;=INDEX(P_Due,F406),1,0),0))</f>
        <v>0</v>
      </c>
    </row>
    <row r="407" customFormat="false" ht="15" hidden="false" customHeight="false" outlineLevel="0" collapsed="false">
      <c r="A407" s="37" t="n">
        <v>1000331</v>
      </c>
      <c r="B407" s="38" t="n">
        <v>46275</v>
      </c>
      <c r="C407" s="39" t="n">
        <v>1</v>
      </c>
      <c r="D407" s="39" t="s">
        <v>26</v>
      </c>
      <c r="E407" s="39"/>
      <c r="F407" s="41" t="n">
        <f aca="false">IF(A407="","",MATCH(A407,P_ID,1))</f>
        <v>331</v>
      </c>
      <c r="G407" s="41" t="str">
        <f aca="false">IF(A407="","",INDEX(P_Svc,F407))</f>
        <v>Standard</v>
      </c>
      <c r="H407" s="41" t="str">
        <f aca="false">IF(A407="","",INDEX(P_Zone,F407))</f>
        <v>East</v>
      </c>
      <c r="I407" s="41" t="n">
        <f aca="false">IF(A407="","",IF(D407="Delivered",IF(B407&lt;=INDEX(P_Due,F407),1,0),0))</f>
        <v>1</v>
      </c>
    </row>
    <row r="408" customFormat="false" ht="15" hidden="false" customHeight="false" outlineLevel="0" collapsed="false">
      <c r="A408" s="37" t="n">
        <v>1000332</v>
      </c>
      <c r="B408" s="38" t="n">
        <v>46275</v>
      </c>
      <c r="C408" s="39" t="n">
        <v>1</v>
      </c>
      <c r="D408" s="39" t="s">
        <v>26</v>
      </c>
      <c r="E408" s="39"/>
      <c r="F408" s="41" t="n">
        <f aca="false">IF(A408="","",MATCH(A408,P_ID,1))</f>
        <v>332</v>
      </c>
      <c r="G408" s="41" t="str">
        <f aca="false">IF(A408="","",INDEX(P_Svc,F408))</f>
        <v>Standard</v>
      </c>
      <c r="H408" s="41" t="str">
        <f aca="false">IF(A408="","",INDEX(P_Zone,F408))</f>
        <v>West</v>
      </c>
      <c r="I408" s="41" t="n">
        <f aca="false">IF(A408="","",IF(D408="Delivered",IF(B408&lt;=INDEX(P_Due,F408),1,0),0))</f>
        <v>1</v>
      </c>
    </row>
    <row r="409" customFormat="false" ht="15" hidden="false" customHeight="false" outlineLevel="0" collapsed="false">
      <c r="A409" s="37" t="n">
        <v>1000333</v>
      </c>
      <c r="B409" s="38" t="n">
        <v>46275</v>
      </c>
      <c r="C409" s="39" t="n">
        <v>1</v>
      </c>
      <c r="D409" s="39" t="s">
        <v>26</v>
      </c>
      <c r="E409" s="39"/>
      <c r="F409" s="41" t="n">
        <f aca="false">IF(A409="","",MATCH(A409,P_ID,1))</f>
        <v>333</v>
      </c>
      <c r="G409" s="41" t="str">
        <f aca="false">IF(A409="","",INDEX(P_Svc,F409))</f>
        <v>Standard</v>
      </c>
      <c r="H409" s="41" t="str">
        <f aca="false">IF(A409="","",INDEX(P_Zone,F409))</f>
        <v>South</v>
      </c>
      <c r="I409" s="41" t="n">
        <f aca="false">IF(A409="","",IF(D409="Delivered",IF(B409&lt;=INDEX(P_Due,F409),1,0),0))</f>
        <v>1</v>
      </c>
    </row>
    <row r="410" customFormat="false" ht="15" hidden="false" customHeight="false" outlineLevel="0" collapsed="false">
      <c r="A410" s="37" t="n">
        <v>1000334</v>
      </c>
      <c r="B410" s="38" t="n">
        <v>46275</v>
      </c>
      <c r="C410" s="39" t="n">
        <v>1</v>
      </c>
      <c r="D410" s="39" t="s">
        <v>26</v>
      </c>
      <c r="E410" s="39"/>
      <c r="F410" s="41" t="n">
        <f aca="false">IF(A410="","",MATCH(A410,P_ID,1))</f>
        <v>334</v>
      </c>
      <c r="G410" s="41" t="str">
        <f aca="false">IF(A410="","",INDEX(P_Svc,F410))</f>
        <v>Standard</v>
      </c>
      <c r="H410" s="41" t="str">
        <f aca="false">IF(A410="","",INDEX(P_Zone,F410))</f>
        <v>Central</v>
      </c>
      <c r="I410" s="41" t="n">
        <f aca="false">IF(A410="","",IF(D410="Delivered",IF(B410&lt;=INDEX(P_Due,F410),1,0),0))</f>
        <v>1</v>
      </c>
    </row>
    <row r="411" customFormat="false" ht="15" hidden="false" customHeight="false" outlineLevel="0" collapsed="false">
      <c r="A411" s="37" t="n">
        <v>1000335</v>
      </c>
      <c r="B411" s="38" t="n">
        <v>46275</v>
      </c>
      <c r="C411" s="39" t="n">
        <v>1</v>
      </c>
      <c r="D411" s="39" t="s">
        <v>79</v>
      </c>
      <c r="E411" s="39" t="s">
        <v>32</v>
      </c>
      <c r="F411" s="41" t="n">
        <f aca="false">IF(A411="","",MATCH(A411,P_ID,1))</f>
        <v>335</v>
      </c>
      <c r="G411" s="41" t="str">
        <f aca="false">IF(A411="","",INDEX(P_Svc,F411))</f>
        <v>Standard</v>
      </c>
      <c r="H411" s="41" t="str">
        <f aca="false">IF(A411="","",INDEX(P_Zone,F411))</f>
        <v>South</v>
      </c>
      <c r="I411" s="41" t="n">
        <f aca="false">IF(A411="","",IF(D411="Delivered",IF(B411&lt;=INDEX(P_Due,F411),1,0),0))</f>
        <v>0</v>
      </c>
    </row>
    <row r="412" customFormat="false" ht="15" hidden="false" customHeight="false" outlineLevel="0" collapsed="false">
      <c r="A412" s="37" t="n">
        <v>1000336</v>
      </c>
      <c r="B412" s="38" t="n">
        <v>46275</v>
      </c>
      <c r="C412" s="39" t="n">
        <v>1</v>
      </c>
      <c r="D412" s="39" t="s">
        <v>26</v>
      </c>
      <c r="E412" s="39"/>
      <c r="F412" s="41" t="n">
        <f aca="false">IF(A412="","",MATCH(A412,P_ID,1))</f>
        <v>336</v>
      </c>
      <c r="G412" s="41" t="str">
        <f aca="false">IF(A412="","",INDEX(P_Svc,F412))</f>
        <v>Economy</v>
      </c>
      <c r="H412" s="41" t="str">
        <f aca="false">IF(A412="","",INDEX(P_Zone,F412))</f>
        <v>West</v>
      </c>
      <c r="I412" s="41" t="n">
        <f aca="false">IF(A412="","",IF(D412="Delivered",IF(B412&lt;=INDEX(P_Due,F412),1,0),0))</f>
        <v>1</v>
      </c>
    </row>
    <row r="413" customFormat="false" ht="15" hidden="false" customHeight="false" outlineLevel="0" collapsed="false">
      <c r="A413" s="37" t="n">
        <v>1000337</v>
      </c>
      <c r="B413" s="38" t="n">
        <v>46275</v>
      </c>
      <c r="C413" s="39" t="n">
        <v>1</v>
      </c>
      <c r="D413" s="39" t="s">
        <v>26</v>
      </c>
      <c r="E413" s="39"/>
      <c r="F413" s="41" t="n">
        <f aca="false">IF(A413="","",MATCH(A413,P_ID,1))</f>
        <v>337</v>
      </c>
      <c r="G413" s="41" t="str">
        <f aca="false">IF(A413="","",INDEX(P_Svc,F413))</f>
        <v>Standard</v>
      </c>
      <c r="H413" s="41" t="str">
        <f aca="false">IF(A413="","",INDEX(P_Zone,F413))</f>
        <v>North</v>
      </c>
      <c r="I413" s="41" t="n">
        <f aca="false">IF(A413="","",IF(D413="Delivered",IF(B413&lt;=INDEX(P_Due,F413),1,0),0))</f>
        <v>1</v>
      </c>
    </row>
    <row r="414" customFormat="false" ht="15" hidden="false" customHeight="false" outlineLevel="0" collapsed="false">
      <c r="A414" s="37" t="n">
        <v>1000338</v>
      </c>
      <c r="B414" s="38" t="n">
        <v>46275</v>
      </c>
      <c r="C414" s="39" t="n">
        <v>1</v>
      </c>
      <c r="D414" s="39" t="s">
        <v>26</v>
      </c>
      <c r="E414" s="39"/>
      <c r="F414" s="41" t="n">
        <f aca="false">IF(A414="","",MATCH(A414,P_ID,1))</f>
        <v>338</v>
      </c>
      <c r="G414" s="41" t="str">
        <f aca="false">IF(A414="","",INDEX(P_Svc,F414))</f>
        <v>Standard</v>
      </c>
      <c r="H414" s="41" t="str">
        <f aca="false">IF(A414="","",INDEX(P_Zone,F414))</f>
        <v>Central</v>
      </c>
      <c r="I414" s="41" t="n">
        <f aca="false">IF(A414="","",IF(D414="Delivered",IF(B414&lt;=INDEX(P_Due,F414),1,0),0))</f>
        <v>1</v>
      </c>
    </row>
    <row r="415" customFormat="false" ht="15" hidden="false" customHeight="false" outlineLevel="0" collapsed="false">
      <c r="A415" s="37" t="n">
        <v>1000339</v>
      </c>
      <c r="B415" s="38" t="n">
        <v>46275</v>
      </c>
      <c r="C415" s="39" t="n">
        <v>1</v>
      </c>
      <c r="D415" s="39" t="s">
        <v>26</v>
      </c>
      <c r="E415" s="39"/>
      <c r="F415" s="41" t="n">
        <f aca="false">IF(A415="","",MATCH(A415,P_ID,1))</f>
        <v>339</v>
      </c>
      <c r="G415" s="41" t="str">
        <f aca="false">IF(A415="","",INDEX(P_Svc,F415))</f>
        <v>Standard</v>
      </c>
      <c r="H415" s="41" t="str">
        <f aca="false">IF(A415="","",INDEX(P_Zone,F415))</f>
        <v>Central</v>
      </c>
      <c r="I415" s="41" t="n">
        <f aca="false">IF(A415="","",IF(D415="Delivered",IF(B415&lt;=INDEX(P_Due,F415),1,0),0))</f>
        <v>1</v>
      </c>
    </row>
    <row r="416" customFormat="false" ht="15" hidden="false" customHeight="false" outlineLevel="0" collapsed="false">
      <c r="A416" s="37" t="n">
        <v>1000341</v>
      </c>
      <c r="B416" s="38" t="n">
        <v>46275</v>
      </c>
      <c r="C416" s="39" t="n">
        <v>1</v>
      </c>
      <c r="D416" s="39" t="s">
        <v>26</v>
      </c>
      <c r="E416" s="39"/>
      <c r="F416" s="41" t="n">
        <f aca="false">IF(A416="","",MATCH(A416,P_ID,1))</f>
        <v>341</v>
      </c>
      <c r="G416" s="41" t="str">
        <f aca="false">IF(A416="","",INDEX(P_Svc,F416))</f>
        <v>Standard</v>
      </c>
      <c r="H416" s="41" t="str">
        <f aca="false">IF(A416="","",INDEX(P_Zone,F416))</f>
        <v>Central</v>
      </c>
      <c r="I416" s="41" t="n">
        <f aca="false">IF(A416="","",IF(D416="Delivered",IF(B416&lt;=INDEX(P_Due,F416),1,0),0))</f>
        <v>1</v>
      </c>
    </row>
    <row r="417" customFormat="false" ht="15" hidden="false" customHeight="false" outlineLevel="0" collapsed="false">
      <c r="A417" s="37" t="n">
        <v>1000342</v>
      </c>
      <c r="B417" s="38" t="n">
        <v>46275</v>
      </c>
      <c r="C417" s="39" t="n">
        <v>1</v>
      </c>
      <c r="D417" s="39" t="s">
        <v>26</v>
      </c>
      <c r="E417" s="39"/>
      <c r="F417" s="41" t="n">
        <f aca="false">IF(A417="","",MATCH(A417,P_ID,1))</f>
        <v>342</v>
      </c>
      <c r="G417" s="41" t="str">
        <f aca="false">IF(A417="","",INDEX(P_Svc,F417))</f>
        <v>Standard</v>
      </c>
      <c r="H417" s="41" t="str">
        <f aca="false">IF(A417="","",INDEX(P_Zone,F417))</f>
        <v>Central</v>
      </c>
      <c r="I417" s="41" t="n">
        <f aca="false">IF(A417="","",IF(D417="Delivered",IF(B417&lt;=INDEX(P_Due,F417),1,0),0))</f>
        <v>1</v>
      </c>
    </row>
    <row r="418" customFormat="false" ht="15" hidden="false" customHeight="false" outlineLevel="0" collapsed="false">
      <c r="A418" s="37" t="n">
        <v>1000343</v>
      </c>
      <c r="B418" s="38" t="n">
        <v>46275</v>
      </c>
      <c r="C418" s="39" t="n">
        <v>1</v>
      </c>
      <c r="D418" s="39" t="s">
        <v>26</v>
      </c>
      <c r="E418" s="39"/>
      <c r="F418" s="41" t="n">
        <f aca="false">IF(A418="","",MATCH(A418,P_ID,1))</f>
        <v>343</v>
      </c>
      <c r="G418" s="41" t="str">
        <f aca="false">IF(A418="","",INDEX(P_Svc,F418))</f>
        <v>Economy</v>
      </c>
      <c r="H418" s="41" t="str">
        <f aca="false">IF(A418="","",INDEX(P_Zone,F418))</f>
        <v>North</v>
      </c>
      <c r="I418" s="41" t="n">
        <f aca="false">IF(A418="","",IF(D418="Delivered",IF(B418&lt;=INDEX(P_Due,F418),1,0),0))</f>
        <v>1</v>
      </c>
    </row>
    <row r="419" customFormat="false" ht="15" hidden="false" customHeight="false" outlineLevel="0" collapsed="false">
      <c r="A419" s="37" t="n">
        <v>1000345</v>
      </c>
      <c r="B419" s="38" t="n">
        <v>46275</v>
      </c>
      <c r="C419" s="39" t="n">
        <v>1</v>
      </c>
      <c r="D419" s="39" t="s">
        <v>26</v>
      </c>
      <c r="E419" s="39"/>
      <c r="F419" s="41" t="n">
        <f aca="false">IF(A419="","",MATCH(A419,P_ID,1))</f>
        <v>345</v>
      </c>
      <c r="G419" s="41" t="str">
        <f aca="false">IF(A419="","",INDEX(P_Svc,F419))</f>
        <v>Standard</v>
      </c>
      <c r="H419" s="41" t="str">
        <f aca="false">IF(A419="","",INDEX(P_Zone,F419))</f>
        <v>North</v>
      </c>
      <c r="I419" s="41" t="n">
        <f aca="false">IF(A419="","",IF(D419="Delivered",IF(B419&lt;=INDEX(P_Due,F419),1,0),0))</f>
        <v>1</v>
      </c>
    </row>
    <row r="420" customFormat="false" ht="15" hidden="false" customHeight="false" outlineLevel="0" collapsed="false">
      <c r="A420" s="37" t="n">
        <v>1000347</v>
      </c>
      <c r="B420" s="38" t="n">
        <v>46275</v>
      </c>
      <c r="C420" s="39" t="n">
        <v>1</v>
      </c>
      <c r="D420" s="39" t="s">
        <v>26</v>
      </c>
      <c r="E420" s="39"/>
      <c r="F420" s="41" t="n">
        <f aca="false">IF(A420="","",MATCH(A420,P_ID,1))</f>
        <v>347</v>
      </c>
      <c r="G420" s="41" t="str">
        <f aca="false">IF(A420="","",INDEX(P_Svc,F420))</f>
        <v>Economy</v>
      </c>
      <c r="H420" s="41" t="str">
        <f aca="false">IF(A420="","",INDEX(P_Zone,F420))</f>
        <v>South</v>
      </c>
      <c r="I420" s="41" t="n">
        <f aca="false">IF(A420="","",IF(D420="Delivered",IF(B420&lt;=INDEX(P_Due,F420),1,0),0))</f>
        <v>1</v>
      </c>
    </row>
    <row r="421" customFormat="false" ht="15" hidden="false" customHeight="false" outlineLevel="0" collapsed="false">
      <c r="A421" s="37" t="n">
        <v>1000348</v>
      </c>
      <c r="B421" s="38" t="n">
        <v>46275</v>
      </c>
      <c r="C421" s="39" t="n">
        <v>1</v>
      </c>
      <c r="D421" s="39" t="s">
        <v>26</v>
      </c>
      <c r="E421" s="39"/>
      <c r="F421" s="41" t="n">
        <f aca="false">IF(A421="","",MATCH(A421,P_ID,1))</f>
        <v>348</v>
      </c>
      <c r="G421" s="41" t="str">
        <f aca="false">IF(A421="","",INDEX(P_Svc,F421))</f>
        <v>Standard</v>
      </c>
      <c r="H421" s="41" t="str">
        <f aca="false">IF(A421="","",INDEX(P_Zone,F421))</f>
        <v>North</v>
      </c>
      <c r="I421" s="41" t="n">
        <f aca="false">IF(A421="","",IF(D421="Delivered",IF(B421&lt;=INDEX(P_Due,F421),1,0),0))</f>
        <v>1</v>
      </c>
    </row>
    <row r="422" customFormat="false" ht="15" hidden="false" customHeight="false" outlineLevel="0" collapsed="false">
      <c r="A422" s="37" t="n">
        <v>1000349</v>
      </c>
      <c r="B422" s="38" t="n">
        <v>46275</v>
      </c>
      <c r="C422" s="39" t="n">
        <v>1</v>
      </c>
      <c r="D422" s="39" t="s">
        <v>26</v>
      </c>
      <c r="E422" s="39"/>
      <c r="F422" s="41" t="n">
        <f aca="false">IF(A422="","",MATCH(A422,P_ID,1))</f>
        <v>349</v>
      </c>
      <c r="G422" s="41" t="str">
        <f aca="false">IF(A422="","",INDEX(P_Svc,F422))</f>
        <v>Standard</v>
      </c>
      <c r="H422" s="41" t="str">
        <f aca="false">IF(A422="","",INDEX(P_Zone,F422))</f>
        <v>Central</v>
      </c>
      <c r="I422" s="41" t="n">
        <f aca="false">IF(A422="","",IF(D422="Delivered",IF(B422&lt;=INDEX(P_Due,F422),1,0),0))</f>
        <v>1</v>
      </c>
    </row>
    <row r="423" customFormat="false" ht="15" hidden="false" customHeight="false" outlineLevel="0" collapsed="false">
      <c r="A423" s="37" t="n">
        <v>1000350</v>
      </c>
      <c r="B423" s="38" t="n">
        <v>46275</v>
      </c>
      <c r="C423" s="39" t="n">
        <v>1</v>
      </c>
      <c r="D423" s="39" t="s">
        <v>26</v>
      </c>
      <c r="E423" s="39"/>
      <c r="F423" s="41" t="n">
        <f aca="false">IF(A423="","",MATCH(A423,P_ID,1))</f>
        <v>350</v>
      </c>
      <c r="G423" s="41" t="str">
        <f aca="false">IF(A423="","",INDEX(P_Svc,F423))</f>
        <v>Standard</v>
      </c>
      <c r="H423" s="41" t="str">
        <f aca="false">IF(A423="","",INDEX(P_Zone,F423))</f>
        <v>South</v>
      </c>
      <c r="I423" s="41" t="n">
        <f aca="false">IF(A423="","",IF(D423="Delivered",IF(B423&lt;=INDEX(P_Due,F423),1,0),0))</f>
        <v>1</v>
      </c>
    </row>
    <row r="424" customFormat="false" ht="15" hidden="false" customHeight="false" outlineLevel="0" collapsed="false">
      <c r="A424" s="37" t="n">
        <v>1000351</v>
      </c>
      <c r="B424" s="38" t="n">
        <v>46275</v>
      </c>
      <c r="C424" s="39" t="n">
        <v>1</v>
      </c>
      <c r="D424" s="39" t="s">
        <v>26</v>
      </c>
      <c r="E424" s="39"/>
      <c r="F424" s="41" t="n">
        <f aca="false">IF(A424="","",MATCH(A424,P_ID,1))</f>
        <v>351</v>
      </c>
      <c r="G424" s="41" t="str">
        <f aca="false">IF(A424="","",INDEX(P_Svc,F424))</f>
        <v>Economy</v>
      </c>
      <c r="H424" s="41" t="str">
        <f aca="false">IF(A424="","",INDEX(P_Zone,F424))</f>
        <v>South</v>
      </c>
      <c r="I424" s="41" t="n">
        <f aca="false">IF(A424="","",IF(D424="Delivered",IF(B424&lt;=INDEX(P_Due,F424),1,0),0))</f>
        <v>1</v>
      </c>
    </row>
    <row r="425" customFormat="false" ht="15" hidden="false" customHeight="false" outlineLevel="0" collapsed="false">
      <c r="A425" s="37" t="n">
        <v>1000352</v>
      </c>
      <c r="B425" s="38" t="n">
        <v>46275</v>
      </c>
      <c r="C425" s="39" t="n">
        <v>1</v>
      </c>
      <c r="D425" s="39" t="s">
        <v>26</v>
      </c>
      <c r="E425" s="39"/>
      <c r="F425" s="41" t="n">
        <f aca="false">IF(A425="","",MATCH(A425,P_ID,1))</f>
        <v>352</v>
      </c>
      <c r="G425" s="41" t="str">
        <f aca="false">IF(A425="","",INDEX(P_Svc,F425))</f>
        <v>Standard</v>
      </c>
      <c r="H425" s="41" t="str">
        <f aca="false">IF(A425="","",INDEX(P_Zone,F425))</f>
        <v>Central</v>
      </c>
      <c r="I425" s="41" t="n">
        <f aca="false">IF(A425="","",IF(D425="Delivered",IF(B425&lt;=INDEX(P_Due,F425),1,0),0))</f>
        <v>1</v>
      </c>
    </row>
    <row r="426" customFormat="false" ht="15" hidden="false" customHeight="false" outlineLevel="0" collapsed="false">
      <c r="A426" s="37" t="n">
        <v>1000353</v>
      </c>
      <c r="B426" s="38" t="n">
        <v>46275</v>
      </c>
      <c r="C426" s="39" t="n">
        <v>1</v>
      </c>
      <c r="D426" s="39" t="s">
        <v>26</v>
      </c>
      <c r="E426" s="39"/>
      <c r="F426" s="41" t="n">
        <f aca="false">IF(A426="","",MATCH(A426,P_ID,1))</f>
        <v>353</v>
      </c>
      <c r="G426" s="41" t="str">
        <f aca="false">IF(A426="","",INDEX(P_Svc,F426))</f>
        <v>Standard</v>
      </c>
      <c r="H426" s="41" t="str">
        <f aca="false">IF(A426="","",INDEX(P_Zone,F426))</f>
        <v>South</v>
      </c>
      <c r="I426" s="41" t="n">
        <f aca="false">IF(A426="","",IF(D426="Delivered",IF(B426&lt;=INDEX(P_Due,F426),1,0),0))</f>
        <v>1</v>
      </c>
    </row>
    <row r="427" customFormat="false" ht="15" hidden="false" customHeight="false" outlineLevel="0" collapsed="false">
      <c r="A427" s="37" t="n">
        <v>1000354</v>
      </c>
      <c r="B427" s="38" t="n">
        <v>46275</v>
      </c>
      <c r="C427" s="39" t="n">
        <v>1</v>
      </c>
      <c r="D427" s="39" t="s">
        <v>26</v>
      </c>
      <c r="E427" s="39"/>
      <c r="F427" s="41" t="n">
        <f aca="false">IF(A427="","",MATCH(A427,P_ID,1))</f>
        <v>354</v>
      </c>
      <c r="G427" s="41" t="str">
        <f aca="false">IF(A427="","",INDEX(P_Svc,F427))</f>
        <v>Standard</v>
      </c>
      <c r="H427" s="41" t="str">
        <f aca="false">IF(A427="","",INDEX(P_Zone,F427))</f>
        <v>East</v>
      </c>
      <c r="I427" s="41" t="n">
        <f aca="false">IF(A427="","",IF(D427="Delivered",IF(B427&lt;=INDEX(P_Due,F427),1,0),0))</f>
        <v>1</v>
      </c>
    </row>
    <row r="428" customFormat="false" ht="15" hidden="false" customHeight="false" outlineLevel="0" collapsed="false">
      <c r="A428" s="37" t="n">
        <v>1000355</v>
      </c>
      <c r="B428" s="38" t="n">
        <v>46275</v>
      </c>
      <c r="C428" s="39" t="n">
        <v>1</v>
      </c>
      <c r="D428" s="39" t="s">
        <v>26</v>
      </c>
      <c r="E428" s="39"/>
      <c r="F428" s="41" t="n">
        <f aca="false">IF(A428="","",MATCH(A428,P_ID,1))</f>
        <v>355</v>
      </c>
      <c r="G428" s="41" t="str">
        <f aca="false">IF(A428="","",INDEX(P_Svc,F428))</f>
        <v>Standard</v>
      </c>
      <c r="H428" s="41" t="str">
        <f aca="false">IF(A428="","",INDEX(P_Zone,F428))</f>
        <v>South</v>
      </c>
      <c r="I428" s="41" t="n">
        <f aca="false">IF(A428="","",IF(D428="Delivered",IF(B428&lt;=INDEX(P_Due,F428),1,0),0))</f>
        <v>1</v>
      </c>
    </row>
    <row r="429" customFormat="false" ht="15" hidden="false" customHeight="false" outlineLevel="0" collapsed="false">
      <c r="A429" s="37" t="n">
        <v>1000356</v>
      </c>
      <c r="B429" s="38" t="n">
        <v>46275</v>
      </c>
      <c r="C429" s="39" t="n">
        <v>1</v>
      </c>
      <c r="D429" s="39" t="s">
        <v>26</v>
      </c>
      <c r="E429" s="39"/>
      <c r="F429" s="41" t="n">
        <f aca="false">IF(A429="","",MATCH(A429,P_ID,1))</f>
        <v>356</v>
      </c>
      <c r="G429" s="41" t="str">
        <f aca="false">IF(A429="","",INDEX(P_Svc,F429))</f>
        <v>Standard</v>
      </c>
      <c r="H429" s="41" t="str">
        <f aca="false">IF(A429="","",INDEX(P_Zone,F429))</f>
        <v>Central</v>
      </c>
      <c r="I429" s="41" t="n">
        <f aca="false">IF(A429="","",IF(D429="Delivered",IF(B429&lt;=INDEX(P_Due,F429),1,0),0))</f>
        <v>1</v>
      </c>
    </row>
    <row r="430" customFormat="false" ht="15" hidden="false" customHeight="false" outlineLevel="0" collapsed="false">
      <c r="A430" s="37" t="n">
        <v>1000357</v>
      </c>
      <c r="B430" s="38" t="n">
        <v>46275</v>
      </c>
      <c r="C430" s="39" t="n">
        <v>0</v>
      </c>
      <c r="D430" s="39" t="s">
        <v>80</v>
      </c>
      <c r="E430" s="39" t="s">
        <v>40</v>
      </c>
      <c r="F430" s="41" t="n">
        <f aca="false">IF(A430="","",MATCH(A430,P_ID,1))</f>
        <v>357</v>
      </c>
      <c r="G430" s="41" t="str">
        <f aca="false">IF(A430="","",INDEX(P_Svc,F430))</f>
        <v>Standard</v>
      </c>
      <c r="H430" s="41" t="str">
        <f aca="false">IF(A430="","",INDEX(P_Zone,F430))</f>
        <v>Central</v>
      </c>
      <c r="I430" s="41" t="n">
        <f aca="false">IF(A430="","",IF(D430="Delivered",IF(B430&lt;=INDEX(P_Due,F430),1,0),0))</f>
        <v>0</v>
      </c>
    </row>
    <row r="431" customFormat="false" ht="15" hidden="false" customHeight="false" outlineLevel="0" collapsed="false">
      <c r="A431" s="37" t="n">
        <v>1000358</v>
      </c>
      <c r="B431" s="38" t="n">
        <v>46275</v>
      </c>
      <c r="C431" s="39" t="n">
        <v>1</v>
      </c>
      <c r="D431" s="39" t="s">
        <v>26</v>
      </c>
      <c r="E431" s="39"/>
      <c r="F431" s="41" t="n">
        <f aca="false">IF(A431="","",MATCH(A431,P_ID,1))</f>
        <v>358</v>
      </c>
      <c r="G431" s="41" t="str">
        <f aca="false">IF(A431="","",INDEX(P_Svc,F431))</f>
        <v>Standard</v>
      </c>
      <c r="H431" s="41" t="str">
        <f aca="false">IF(A431="","",INDEX(P_Zone,F431))</f>
        <v>North</v>
      </c>
      <c r="I431" s="41" t="n">
        <f aca="false">IF(A431="","",IF(D431="Delivered",IF(B431&lt;=INDEX(P_Due,F431),1,0),0))</f>
        <v>1</v>
      </c>
    </row>
    <row r="432" customFormat="false" ht="15" hidden="false" customHeight="false" outlineLevel="0" collapsed="false">
      <c r="A432" s="37" t="n">
        <v>1000359</v>
      </c>
      <c r="B432" s="38" t="n">
        <v>46275</v>
      </c>
      <c r="C432" s="39" t="n">
        <v>1</v>
      </c>
      <c r="D432" s="39" t="s">
        <v>26</v>
      </c>
      <c r="E432" s="39"/>
      <c r="F432" s="41" t="n">
        <f aca="false">IF(A432="","",MATCH(A432,P_ID,1))</f>
        <v>359</v>
      </c>
      <c r="G432" s="41" t="str">
        <f aca="false">IF(A432="","",INDEX(P_Svc,F432))</f>
        <v>Standard</v>
      </c>
      <c r="H432" s="41" t="str">
        <f aca="false">IF(A432="","",INDEX(P_Zone,F432))</f>
        <v>North</v>
      </c>
      <c r="I432" s="41" t="n">
        <f aca="false">IF(A432="","",IF(D432="Delivered",IF(B432&lt;=INDEX(P_Due,F432),1,0),0))</f>
        <v>1</v>
      </c>
    </row>
    <row r="433" customFormat="false" ht="15" hidden="false" customHeight="false" outlineLevel="0" collapsed="false">
      <c r="A433" s="37" t="n">
        <v>1000360</v>
      </c>
      <c r="B433" s="38" t="n">
        <v>46275</v>
      </c>
      <c r="C433" s="39" t="n">
        <v>1</v>
      </c>
      <c r="D433" s="39" t="s">
        <v>26</v>
      </c>
      <c r="E433" s="39"/>
      <c r="F433" s="41" t="n">
        <f aca="false">IF(A433="","",MATCH(A433,P_ID,1))</f>
        <v>360</v>
      </c>
      <c r="G433" s="41" t="str">
        <f aca="false">IF(A433="","",INDEX(P_Svc,F433))</f>
        <v>Standard</v>
      </c>
      <c r="H433" s="41" t="str">
        <f aca="false">IF(A433="","",INDEX(P_Zone,F433))</f>
        <v>South</v>
      </c>
      <c r="I433" s="41" t="n">
        <f aca="false">IF(A433="","",IF(D433="Delivered",IF(B433&lt;=INDEX(P_Due,F433),1,0),0))</f>
        <v>1</v>
      </c>
    </row>
    <row r="434" customFormat="false" ht="15" hidden="false" customHeight="false" outlineLevel="0" collapsed="false">
      <c r="A434" s="37" t="n">
        <v>1000362</v>
      </c>
      <c r="B434" s="38" t="n">
        <v>46275</v>
      </c>
      <c r="C434" s="39" t="n">
        <v>1</v>
      </c>
      <c r="D434" s="39" t="s">
        <v>26</v>
      </c>
      <c r="E434" s="39"/>
      <c r="F434" s="41" t="n">
        <f aca="false">IF(A434="","",MATCH(A434,P_ID,1))</f>
        <v>362</v>
      </c>
      <c r="G434" s="41" t="str">
        <f aca="false">IF(A434="","",INDEX(P_Svc,F434))</f>
        <v>Express</v>
      </c>
      <c r="H434" s="41" t="str">
        <f aca="false">IF(A434="","",INDEX(P_Zone,F434))</f>
        <v>South</v>
      </c>
      <c r="I434" s="41" t="n">
        <f aca="false">IF(A434="","",IF(D434="Delivered",IF(B434&lt;=INDEX(P_Due,F434),1,0),0))</f>
        <v>1</v>
      </c>
    </row>
    <row r="435" customFormat="false" ht="15" hidden="false" customHeight="false" outlineLevel="0" collapsed="false">
      <c r="A435" s="37" t="n">
        <v>1000363</v>
      </c>
      <c r="B435" s="38" t="n">
        <v>46275</v>
      </c>
      <c r="C435" s="39" t="n">
        <v>1</v>
      </c>
      <c r="D435" s="39" t="s">
        <v>26</v>
      </c>
      <c r="E435" s="39"/>
      <c r="F435" s="41" t="n">
        <f aca="false">IF(A435="","",MATCH(A435,P_ID,1))</f>
        <v>363</v>
      </c>
      <c r="G435" s="41" t="str">
        <f aca="false">IF(A435="","",INDEX(P_Svc,F435))</f>
        <v>Standard</v>
      </c>
      <c r="H435" s="41" t="str">
        <f aca="false">IF(A435="","",INDEX(P_Zone,F435))</f>
        <v>Central</v>
      </c>
      <c r="I435" s="41" t="n">
        <f aca="false">IF(A435="","",IF(D435="Delivered",IF(B435&lt;=INDEX(P_Due,F435),1,0),0))</f>
        <v>1</v>
      </c>
    </row>
    <row r="436" customFormat="false" ht="15" hidden="false" customHeight="false" outlineLevel="0" collapsed="false">
      <c r="A436" s="37" t="n">
        <v>1000364</v>
      </c>
      <c r="B436" s="38" t="n">
        <v>46275</v>
      </c>
      <c r="C436" s="39" t="n">
        <v>1</v>
      </c>
      <c r="D436" s="39" t="s">
        <v>79</v>
      </c>
      <c r="E436" s="39" t="s">
        <v>32</v>
      </c>
      <c r="F436" s="41" t="n">
        <f aca="false">IF(A436="","",MATCH(A436,P_ID,1))</f>
        <v>364</v>
      </c>
      <c r="G436" s="41" t="str">
        <f aca="false">IF(A436="","",INDEX(P_Svc,F436))</f>
        <v>Standard</v>
      </c>
      <c r="H436" s="41" t="str">
        <f aca="false">IF(A436="","",INDEX(P_Zone,F436))</f>
        <v>Central</v>
      </c>
      <c r="I436" s="41" t="n">
        <f aca="false">IF(A436="","",IF(D436="Delivered",IF(B436&lt;=INDEX(P_Due,F436),1,0),0))</f>
        <v>0</v>
      </c>
    </row>
    <row r="437" customFormat="false" ht="15" hidden="false" customHeight="false" outlineLevel="0" collapsed="false">
      <c r="A437" s="37" t="n">
        <v>1000365</v>
      </c>
      <c r="B437" s="38" t="n">
        <v>46275</v>
      </c>
      <c r="C437" s="39" t="n">
        <v>1</v>
      </c>
      <c r="D437" s="39" t="s">
        <v>26</v>
      </c>
      <c r="E437" s="39"/>
      <c r="F437" s="41" t="n">
        <f aca="false">IF(A437="","",MATCH(A437,P_ID,1))</f>
        <v>365</v>
      </c>
      <c r="G437" s="41" t="str">
        <f aca="false">IF(A437="","",INDEX(P_Svc,F437))</f>
        <v>Standard</v>
      </c>
      <c r="H437" s="41" t="str">
        <f aca="false">IF(A437="","",INDEX(P_Zone,F437))</f>
        <v>North</v>
      </c>
      <c r="I437" s="41" t="n">
        <f aca="false">IF(A437="","",IF(D437="Delivered",IF(B437&lt;=INDEX(P_Due,F437),1,0),0))</f>
        <v>1</v>
      </c>
    </row>
    <row r="438" customFormat="false" ht="15" hidden="false" customHeight="false" outlineLevel="0" collapsed="false">
      <c r="A438" s="37" t="n">
        <v>1000366</v>
      </c>
      <c r="B438" s="38" t="n">
        <v>46275</v>
      </c>
      <c r="C438" s="39" t="n">
        <v>1</v>
      </c>
      <c r="D438" s="39" t="s">
        <v>26</v>
      </c>
      <c r="E438" s="39"/>
      <c r="F438" s="41" t="n">
        <f aca="false">IF(A438="","",MATCH(A438,P_ID,1))</f>
        <v>366</v>
      </c>
      <c r="G438" s="41" t="str">
        <f aca="false">IF(A438="","",INDEX(P_Svc,F438))</f>
        <v>Standard</v>
      </c>
      <c r="H438" s="41" t="str">
        <f aca="false">IF(A438="","",INDEX(P_Zone,F438))</f>
        <v>South</v>
      </c>
      <c r="I438" s="41" t="n">
        <f aca="false">IF(A438="","",IF(D438="Delivered",IF(B438&lt;=INDEX(P_Due,F438),1,0),0))</f>
        <v>1</v>
      </c>
    </row>
    <row r="439" customFormat="false" ht="15" hidden="false" customHeight="false" outlineLevel="0" collapsed="false">
      <c r="A439" s="37" t="n">
        <v>1000367</v>
      </c>
      <c r="B439" s="38" t="n">
        <v>46275</v>
      </c>
      <c r="C439" s="39" t="n">
        <v>1</v>
      </c>
      <c r="D439" s="39" t="s">
        <v>26</v>
      </c>
      <c r="E439" s="39"/>
      <c r="F439" s="41" t="n">
        <f aca="false">IF(A439="","",MATCH(A439,P_ID,1))</f>
        <v>367</v>
      </c>
      <c r="G439" s="41" t="str">
        <f aca="false">IF(A439="","",INDEX(P_Svc,F439))</f>
        <v>Standard</v>
      </c>
      <c r="H439" s="41" t="str">
        <f aca="false">IF(A439="","",INDEX(P_Zone,F439))</f>
        <v>North</v>
      </c>
      <c r="I439" s="41" t="n">
        <f aca="false">IF(A439="","",IF(D439="Delivered",IF(B439&lt;=INDEX(P_Due,F439),1,0),0))</f>
        <v>1</v>
      </c>
    </row>
    <row r="440" customFormat="false" ht="15" hidden="false" customHeight="false" outlineLevel="0" collapsed="false">
      <c r="A440" s="37" t="n">
        <v>1000368</v>
      </c>
      <c r="B440" s="38" t="n">
        <v>46275</v>
      </c>
      <c r="C440" s="39" t="n">
        <v>1</v>
      </c>
      <c r="D440" s="39" t="s">
        <v>26</v>
      </c>
      <c r="E440" s="39"/>
      <c r="F440" s="41" t="n">
        <f aca="false">IF(A440="","",MATCH(A440,P_ID,1))</f>
        <v>368</v>
      </c>
      <c r="G440" s="41" t="str">
        <f aca="false">IF(A440="","",INDEX(P_Svc,F440))</f>
        <v>Economy</v>
      </c>
      <c r="H440" s="41" t="str">
        <f aca="false">IF(A440="","",INDEX(P_Zone,F440))</f>
        <v>South</v>
      </c>
      <c r="I440" s="41" t="n">
        <f aca="false">IF(A440="","",IF(D440="Delivered",IF(B440&lt;=INDEX(P_Due,F440),1,0),0))</f>
        <v>1</v>
      </c>
    </row>
    <row r="441" customFormat="false" ht="15" hidden="false" customHeight="false" outlineLevel="0" collapsed="false">
      <c r="A441" s="37" t="n">
        <v>1000370</v>
      </c>
      <c r="B441" s="38" t="n">
        <v>46275</v>
      </c>
      <c r="C441" s="39" t="n">
        <v>1</v>
      </c>
      <c r="D441" s="39" t="s">
        <v>26</v>
      </c>
      <c r="E441" s="39"/>
      <c r="F441" s="41" t="n">
        <f aca="false">IF(A441="","",MATCH(A441,P_ID,1))</f>
        <v>370</v>
      </c>
      <c r="G441" s="41" t="str">
        <f aca="false">IF(A441="","",INDEX(P_Svc,F441))</f>
        <v>Standard</v>
      </c>
      <c r="H441" s="41" t="str">
        <f aca="false">IF(A441="","",INDEX(P_Zone,F441))</f>
        <v>North</v>
      </c>
      <c r="I441" s="41" t="n">
        <f aca="false">IF(A441="","",IF(D441="Delivered",IF(B441&lt;=INDEX(P_Due,F441),1,0),0))</f>
        <v>1</v>
      </c>
    </row>
    <row r="442" customFormat="false" ht="15" hidden="false" customHeight="false" outlineLevel="0" collapsed="false">
      <c r="A442" s="37" t="n">
        <v>1000371</v>
      </c>
      <c r="B442" s="38" t="n">
        <v>46275</v>
      </c>
      <c r="C442" s="39" t="n">
        <v>1</v>
      </c>
      <c r="D442" s="39" t="s">
        <v>26</v>
      </c>
      <c r="E442" s="39"/>
      <c r="F442" s="41" t="n">
        <f aca="false">IF(A442="","",MATCH(A442,P_ID,1))</f>
        <v>371</v>
      </c>
      <c r="G442" s="41" t="str">
        <f aca="false">IF(A442="","",INDEX(P_Svc,F442))</f>
        <v>Standard</v>
      </c>
      <c r="H442" s="41" t="str">
        <f aca="false">IF(A442="","",INDEX(P_Zone,F442))</f>
        <v>Central</v>
      </c>
      <c r="I442" s="41" t="n">
        <f aca="false">IF(A442="","",IF(D442="Delivered",IF(B442&lt;=INDEX(P_Due,F442),1,0),0))</f>
        <v>1</v>
      </c>
    </row>
    <row r="443" customFormat="false" ht="15" hidden="false" customHeight="false" outlineLevel="0" collapsed="false">
      <c r="A443" s="37" t="n">
        <v>1000372</v>
      </c>
      <c r="B443" s="38" t="n">
        <v>46275</v>
      </c>
      <c r="C443" s="39" t="n">
        <v>1</v>
      </c>
      <c r="D443" s="39" t="s">
        <v>26</v>
      </c>
      <c r="E443" s="39"/>
      <c r="F443" s="41" t="n">
        <f aca="false">IF(A443="","",MATCH(A443,P_ID,1))</f>
        <v>372</v>
      </c>
      <c r="G443" s="41" t="str">
        <f aca="false">IF(A443="","",INDEX(P_Svc,F443))</f>
        <v>Standard</v>
      </c>
      <c r="H443" s="41" t="str">
        <f aca="false">IF(A443="","",INDEX(P_Zone,F443))</f>
        <v>East</v>
      </c>
      <c r="I443" s="41" t="n">
        <f aca="false">IF(A443="","",IF(D443="Delivered",IF(B443&lt;=INDEX(P_Due,F443),1,0),0))</f>
        <v>1</v>
      </c>
    </row>
    <row r="444" customFormat="false" ht="15" hidden="false" customHeight="false" outlineLevel="0" collapsed="false">
      <c r="A444" s="37" t="n">
        <v>1000374</v>
      </c>
      <c r="B444" s="38" t="n">
        <v>46275</v>
      </c>
      <c r="C444" s="39" t="n">
        <v>1</v>
      </c>
      <c r="D444" s="39" t="s">
        <v>26</v>
      </c>
      <c r="E444" s="39"/>
      <c r="F444" s="41" t="n">
        <f aca="false">IF(A444="","",MATCH(A444,P_ID,1))</f>
        <v>374</v>
      </c>
      <c r="G444" s="41" t="str">
        <f aca="false">IF(A444="","",INDEX(P_Svc,F444))</f>
        <v>Standard</v>
      </c>
      <c r="H444" s="41" t="str">
        <f aca="false">IF(A444="","",INDEX(P_Zone,F444))</f>
        <v>East</v>
      </c>
      <c r="I444" s="41" t="n">
        <f aca="false">IF(A444="","",IF(D444="Delivered",IF(B444&lt;=INDEX(P_Due,F444),1,0),0))</f>
        <v>1</v>
      </c>
    </row>
    <row r="445" customFormat="false" ht="15" hidden="false" customHeight="false" outlineLevel="0" collapsed="false">
      <c r="A445" s="37" t="n">
        <v>1000375</v>
      </c>
      <c r="B445" s="38" t="n">
        <v>46275</v>
      </c>
      <c r="C445" s="39" t="n">
        <v>1</v>
      </c>
      <c r="D445" s="39" t="s">
        <v>26</v>
      </c>
      <c r="E445" s="39"/>
      <c r="F445" s="41" t="n">
        <f aca="false">IF(A445="","",MATCH(A445,P_ID,1))</f>
        <v>375</v>
      </c>
      <c r="G445" s="41" t="str">
        <f aca="false">IF(A445="","",INDEX(P_Svc,F445))</f>
        <v>Standard</v>
      </c>
      <c r="H445" s="41" t="str">
        <f aca="false">IF(A445="","",INDEX(P_Zone,F445))</f>
        <v>South</v>
      </c>
      <c r="I445" s="41" t="n">
        <f aca="false">IF(A445="","",IF(D445="Delivered",IF(B445&lt;=INDEX(P_Due,F445),1,0),0))</f>
        <v>1</v>
      </c>
    </row>
    <row r="446" customFormat="false" ht="15" hidden="false" customHeight="false" outlineLevel="0" collapsed="false">
      <c r="A446" s="37" t="n">
        <v>1000376</v>
      </c>
      <c r="B446" s="38" t="n">
        <v>46275</v>
      </c>
      <c r="C446" s="39" t="n">
        <v>1</v>
      </c>
      <c r="D446" s="39" t="s">
        <v>26</v>
      </c>
      <c r="E446" s="39"/>
      <c r="F446" s="41" t="n">
        <f aca="false">IF(A446="","",MATCH(A446,P_ID,1))</f>
        <v>376</v>
      </c>
      <c r="G446" s="41" t="str">
        <f aca="false">IF(A446="","",INDEX(P_Svc,F446))</f>
        <v>Economy</v>
      </c>
      <c r="H446" s="41" t="str">
        <f aca="false">IF(A446="","",INDEX(P_Zone,F446))</f>
        <v>North</v>
      </c>
      <c r="I446" s="41" t="n">
        <f aca="false">IF(A446="","",IF(D446="Delivered",IF(B446&lt;=INDEX(P_Due,F446),1,0),0))</f>
        <v>1</v>
      </c>
    </row>
    <row r="447" customFormat="false" ht="15" hidden="false" customHeight="false" outlineLevel="0" collapsed="false">
      <c r="A447" s="37" t="n">
        <v>1000377</v>
      </c>
      <c r="B447" s="38" t="n">
        <v>46275</v>
      </c>
      <c r="C447" s="39" t="n">
        <v>1</v>
      </c>
      <c r="D447" s="39" t="s">
        <v>26</v>
      </c>
      <c r="E447" s="39"/>
      <c r="F447" s="41" t="n">
        <f aca="false">IF(A447="","",MATCH(A447,P_ID,1))</f>
        <v>377</v>
      </c>
      <c r="G447" s="41" t="str">
        <f aca="false">IF(A447="","",INDEX(P_Svc,F447))</f>
        <v>Standard</v>
      </c>
      <c r="H447" s="41" t="str">
        <f aca="false">IF(A447="","",INDEX(P_Zone,F447))</f>
        <v>Central</v>
      </c>
      <c r="I447" s="41" t="n">
        <f aca="false">IF(A447="","",IF(D447="Delivered",IF(B447&lt;=INDEX(P_Due,F447),1,0),0))</f>
        <v>1</v>
      </c>
    </row>
    <row r="448" customFormat="false" ht="15" hidden="false" customHeight="false" outlineLevel="0" collapsed="false">
      <c r="A448" s="37" t="n">
        <v>1000378</v>
      </c>
      <c r="B448" s="38" t="n">
        <v>46275</v>
      </c>
      <c r="C448" s="39" t="n">
        <v>1</v>
      </c>
      <c r="D448" s="39" t="s">
        <v>26</v>
      </c>
      <c r="E448" s="39"/>
      <c r="F448" s="41" t="n">
        <f aca="false">IF(A448="","",MATCH(A448,P_ID,1))</f>
        <v>378</v>
      </c>
      <c r="G448" s="41" t="str">
        <f aca="false">IF(A448="","",INDEX(P_Svc,F448))</f>
        <v>Standard</v>
      </c>
      <c r="H448" s="41" t="str">
        <f aca="false">IF(A448="","",INDEX(P_Zone,F448))</f>
        <v>Central</v>
      </c>
      <c r="I448" s="41" t="n">
        <f aca="false">IF(A448="","",IF(D448="Delivered",IF(B448&lt;=INDEX(P_Due,F448),1,0),0))</f>
        <v>1</v>
      </c>
    </row>
    <row r="449" customFormat="false" ht="15" hidden="false" customHeight="false" outlineLevel="0" collapsed="false">
      <c r="A449" s="37" t="n">
        <v>1000379</v>
      </c>
      <c r="B449" s="38" t="n">
        <v>46275</v>
      </c>
      <c r="C449" s="39" t="n">
        <v>1</v>
      </c>
      <c r="D449" s="39" t="s">
        <v>26</v>
      </c>
      <c r="E449" s="39"/>
      <c r="F449" s="41" t="n">
        <f aca="false">IF(A449="","",MATCH(A449,P_ID,1))</f>
        <v>379</v>
      </c>
      <c r="G449" s="41" t="str">
        <f aca="false">IF(A449="","",INDEX(P_Svc,F449))</f>
        <v>Economy</v>
      </c>
      <c r="H449" s="41" t="str">
        <f aca="false">IF(A449="","",INDEX(P_Zone,F449))</f>
        <v>West</v>
      </c>
      <c r="I449" s="41" t="n">
        <f aca="false">IF(A449="","",IF(D449="Delivered",IF(B449&lt;=INDEX(P_Due,F449),1,0),0))</f>
        <v>1</v>
      </c>
    </row>
    <row r="450" customFormat="false" ht="15" hidden="false" customHeight="false" outlineLevel="0" collapsed="false">
      <c r="A450" s="37" t="n">
        <v>1000380</v>
      </c>
      <c r="B450" s="38" t="n">
        <v>46275</v>
      </c>
      <c r="C450" s="39" t="n">
        <v>1</v>
      </c>
      <c r="D450" s="39" t="s">
        <v>26</v>
      </c>
      <c r="E450" s="39"/>
      <c r="F450" s="41" t="n">
        <f aca="false">IF(A450="","",MATCH(A450,P_ID,1))</f>
        <v>380</v>
      </c>
      <c r="G450" s="41" t="str">
        <f aca="false">IF(A450="","",INDEX(P_Svc,F450))</f>
        <v>Standard</v>
      </c>
      <c r="H450" s="41" t="str">
        <f aca="false">IF(A450="","",INDEX(P_Zone,F450))</f>
        <v>East</v>
      </c>
      <c r="I450" s="41" t="n">
        <f aca="false">IF(A450="","",IF(D450="Delivered",IF(B450&lt;=INDEX(P_Due,F450),1,0),0))</f>
        <v>1</v>
      </c>
    </row>
    <row r="451" customFormat="false" ht="15" hidden="false" customHeight="false" outlineLevel="0" collapsed="false">
      <c r="A451" s="37" t="n">
        <v>1000381</v>
      </c>
      <c r="B451" s="38" t="n">
        <v>46275</v>
      </c>
      <c r="C451" s="39" t="n">
        <v>1</v>
      </c>
      <c r="D451" s="39" t="s">
        <v>26</v>
      </c>
      <c r="E451" s="39"/>
      <c r="F451" s="41" t="n">
        <f aca="false">IF(A451="","",MATCH(A451,P_ID,1))</f>
        <v>381</v>
      </c>
      <c r="G451" s="41" t="str">
        <f aca="false">IF(A451="","",INDEX(P_Svc,F451))</f>
        <v>Economy</v>
      </c>
      <c r="H451" s="41" t="str">
        <f aca="false">IF(A451="","",INDEX(P_Zone,F451))</f>
        <v>South</v>
      </c>
      <c r="I451" s="41" t="n">
        <f aca="false">IF(A451="","",IF(D451="Delivered",IF(B451&lt;=INDEX(P_Due,F451),1,0),0))</f>
        <v>1</v>
      </c>
    </row>
    <row r="452" customFormat="false" ht="15" hidden="false" customHeight="false" outlineLevel="0" collapsed="false">
      <c r="A452" s="37" t="n">
        <v>1000382</v>
      </c>
      <c r="B452" s="38" t="n">
        <v>46275</v>
      </c>
      <c r="C452" s="39" t="n">
        <v>1</v>
      </c>
      <c r="D452" s="39" t="s">
        <v>26</v>
      </c>
      <c r="E452" s="39"/>
      <c r="F452" s="41" t="n">
        <f aca="false">IF(A452="","",MATCH(A452,P_ID,1))</f>
        <v>382</v>
      </c>
      <c r="G452" s="41" t="str">
        <f aca="false">IF(A452="","",INDEX(P_Svc,F452))</f>
        <v>Standard</v>
      </c>
      <c r="H452" s="41" t="str">
        <f aca="false">IF(A452="","",INDEX(P_Zone,F452))</f>
        <v>East</v>
      </c>
      <c r="I452" s="41" t="n">
        <f aca="false">IF(A452="","",IF(D452="Delivered",IF(B452&lt;=INDEX(P_Due,F452),1,0),0))</f>
        <v>1</v>
      </c>
    </row>
    <row r="453" customFormat="false" ht="15" hidden="false" customHeight="false" outlineLevel="0" collapsed="false">
      <c r="A453" s="37" t="n">
        <v>1000383</v>
      </c>
      <c r="B453" s="38" t="n">
        <v>46275</v>
      </c>
      <c r="C453" s="39" t="n">
        <v>1</v>
      </c>
      <c r="D453" s="39" t="s">
        <v>26</v>
      </c>
      <c r="E453" s="39"/>
      <c r="F453" s="41" t="n">
        <f aca="false">IF(A453="","",MATCH(A453,P_ID,1))</f>
        <v>383</v>
      </c>
      <c r="G453" s="41" t="str">
        <f aca="false">IF(A453="","",INDEX(P_Svc,F453))</f>
        <v>Standard</v>
      </c>
      <c r="H453" s="41" t="str">
        <f aca="false">IF(A453="","",INDEX(P_Zone,F453))</f>
        <v>North</v>
      </c>
      <c r="I453" s="41" t="n">
        <f aca="false">IF(A453="","",IF(D453="Delivered",IF(B453&lt;=INDEX(P_Due,F453),1,0),0))</f>
        <v>1</v>
      </c>
    </row>
    <row r="454" customFormat="false" ht="15" hidden="false" customHeight="false" outlineLevel="0" collapsed="false">
      <c r="A454" s="37" t="n">
        <v>1000384</v>
      </c>
      <c r="B454" s="38" t="n">
        <v>46275</v>
      </c>
      <c r="C454" s="39" t="n">
        <v>1</v>
      </c>
      <c r="D454" s="39" t="s">
        <v>26</v>
      </c>
      <c r="E454" s="39"/>
      <c r="F454" s="41" t="n">
        <f aca="false">IF(A454="","",MATCH(A454,P_ID,1))</f>
        <v>384</v>
      </c>
      <c r="G454" s="41" t="str">
        <f aca="false">IF(A454="","",INDEX(P_Svc,F454))</f>
        <v>Economy</v>
      </c>
      <c r="H454" s="41" t="str">
        <f aca="false">IF(A454="","",INDEX(P_Zone,F454))</f>
        <v>Central</v>
      </c>
      <c r="I454" s="41" t="n">
        <f aca="false">IF(A454="","",IF(D454="Delivered",IF(B454&lt;=INDEX(P_Due,F454),1,0),0))</f>
        <v>1</v>
      </c>
    </row>
    <row r="455" customFormat="false" ht="15" hidden="false" customHeight="false" outlineLevel="0" collapsed="false">
      <c r="A455" s="37" t="n">
        <v>1000385</v>
      </c>
      <c r="B455" s="38" t="n">
        <v>46275</v>
      </c>
      <c r="C455" s="39" t="n">
        <v>1</v>
      </c>
      <c r="D455" s="39" t="s">
        <v>26</v>
      </c>
      <c r="E455" s="39"/>
      <c r="F455" s="41" t="n">
        <f aca="false">IF(A455="","",MATCH(A455,P_ID,1))</f>
        <v>385</v>
      </c>
      <c r="G455" s="41" t="str">
        <f aca="false">IF(A455="","",INDEX(P_Svc,F455))</f>
        <v>Standard</v>
      </c>
      <c r="H455" s="41" t="str">
        <f aca="false">IF(A455="","",INDEX(P_Zone,F455))</f>
        <v>East</v>
      </c>
      <c r="I455" s="41" t="n">
        <f aca="false">IF(A455="","",IF(D455="Delivered",IF(B455&lt;=INDEX(P_Due,F455),1,0),0))</f>
        <v>1</v>
      </c>
    </row>
    <row r="456" customFormat="false" ht="15" hidden="false" customHeight="false" outlineLevel="0" collapsed="false">
      <c r="A456" s="37" t="n">
        <v>1000386</v>
      </c>
      <c r="B456" s="38" t="n">
        <v>46275</v>
      </c>
      <c r="C456" s="39" t="n">
        <v>1</v>
      </c>
      <c r="D456" s="39" t="s">
        <v>26</v>
      </c>
      <c r="E456" s="39"/>
      <c r="F456" s="41" t="n">
        <f aca="false">IF(A456="","",MATCH(A456,P_ID,1))</f>
        <v>386</v>
      </c>
      <c r="G456" s="41" t="str">
        <f aca="false">IF(A456="","",INDEX(P_Svc,F456))</f>
        <v>Standard</v>
      </c>
      <c r="H456" s="41" t="str">
        <f aca="false">IF(A456="","",INDEX(P_Zone,F456))</f>
        <v>East</v>
      </c>
      <c r="I456" s="41" t="n">
        <f aca="false">IF(A456="","",IF(D456="Delivered",IF(B456&lt;=INDEX(P_Due,F456),1,0),0))</f>
        <v>1</v>
      </c>
    </row>
    <row r="457" customFormat="false" ht="15" hidden="false" customHeight="false" outlineLevel="0" collapsed="false">
      <c r="A457" s="37" t="n">
        <v>1000387</v>
      </c>
      <c r="B457" s="38" t="n">
        <v>46275</v>
      </c>
      <c r="C457" s="39" t="n">
        <v>1</v>
      </c>
      <c r="D457" s="39" t="s">
        <v>26</v>
      </c>
      <c r="E457" s="39"/>
      <c r="F457" s="41" t="n">
        <f aca="false">IF(A457="","",MATCH(A457,P_ID,1))</f>
        <v>387</v>
      </c>
      <c r="G457" s="41" t="str">
        <f aca="false">IF(A457="","",INDEX(P_Svc,F457))</f>
        <v>Standard</v>
      </c>
      <c r="H457" s="41" t="str">
        <f aca="false">IF(A457="","",INDEX(P_Zone,F457))</f>
        <v>South</v>
      </c>
      <c r="I457" s="41" t="n">
        <f aca="false">IF(A457="","",IF(D457="Delivered",IF(B457&lt;=INDEX(P_Due,F457),1,0),0))</f>
        <v>1</v>
      </c>
    </row>
    <row r="458" customFormat="false" ht="15" hidden="false" customHeight="false" outlineLevel="0" collapsed="false">
      <c r="A458" s="37" t="n">
        <v>1000388</v>
      </c>
      <c r="B458" s="38" t="n">
        <v>46275</v>
      </c>
      <c r="C458" s="39" t="n">
        <v>1</v>
      </c>
      <c r="D458" s="39" t="s">
        <v>26</v>
      </c>
      <c r="E458" s="39"/>
      <c r="F458" s="41" t="n">
        <f aca="false">IF(A458="","",MATCH(A458,P_ID,1))</f>
        <v>388</v>
      </c>
      <c r="G458" s="41" t="str">
        <f aca="false">IF(A458="","",INDEX(P_Svc,F458))</f>
        <v>Standard</v>
      </c>
      <c r="H458" s="41" t="str">
        <f aca="false">IF(A458="","",INDEX(P_Zone,F458))</f>
        <v>Central</v>
      </c>
      <c r="I458" s="41" t="n">
        <f aca="false">IF(A458="","",IF(D458="Delivered",IF(B458&lt;=INDEX(P_Due,F458),1,0),0))</f>
        <v>1</v>
      </c>
    </row>
    <row r="459" customFormat="false" ht="15" hidden="false" customHeight="false" outlineLevel="0" collapsed="false">
      <c r="A459" s="37" t="n">
        <v>1000389</v>
      </c>
      <c r="B459" s="38" t="n">
        <v>46275</v>
      </c>
      <c r="C459" s="39" t="n">
        <v>1</v>
      </c>
      <c r="D459" s="39" t="s">
        <v>26</v>
      </c>
      <c r="E459" s="39"/>
      <c r="F459" s="41" t="n">
        <f aca="false">IF(A459="","",MATCH(A459,P_ID,1))</f>
        <v>389</v>
      </c>
      <c r="G459" s="41" t="str">
        <f aca="false">IF(A459="","",INDEX(P_Svc,F459))</f>
        <v>Standard</v>
      </c>
      <c r="H459" s="41" t="str">
        <f aca="false">IF(A459="","",INDEX(P_Zone,F459))</f>
        <v>East</v>
      </c>
      <c r="I459" s="41" t="n">
        <f aca="false">IF(A459="","",IF(D459="Delivered",IF(B459&lt;=INDEX(P_Due,F459),1,0),0))</f>
        <v>1</v>
      </c>
    </row>
    <row r="460" customFormat="false" ht="15" hidden="false" customHeight="false" outlineLevel="0" collapsed="false">
      <c r="A460" s="37" t="n">
        <v>1000390</v>
      </c>
      <c r="B460" s="38" t="n">
        <v>46275</v>
      </c>
      <c r="C460" s="39" t="n">
        <v>1</v>
      </c>
      <c r="D460" s="39" t="s">
        <v>26</v>
      </c>
      <c r="E460" s="39"/>
      <c r="F460" s="41" t="n">
        <f aca="false">IF(A460="","",MATCH(A460,P_ID,1))</f>
        <v>390</v>
      </c>
      <c r="G460" s="41" t="str">
        <f aca="false">IF(A460="","",INDEX(P_Svc,F460))</f>
        <v>Standard</v>
      </c>
      <c r="H460" s="41" t="str">
        <f aca="false">IF(A460="","",INDEX(P_Zone,F460))</f>
        <v>South</v>
      </c>
      <c r="I460" s="41" t="n">
        <f aca="false">IF(A460="","",IF(D460="Delivered",IF(B460&lt;=INDEX(P_Due,F460),1,0),0))</f>
        <v>1</v>
      </c>
    </row>
    <row r="461" customFormat="false" ht="15" hidden="false" customHeight="false" outlineLevel="0" collapsed="false">
      <c r="A461" s="37" t="n">
        <v>1000391</v>
      </c>
      <c r="B461" s="38" t="n">
        <v>46275</v>
      </c>
      <c r="C461" s="39" t="n">
        <v>1</v>
      </c>
      <c r="D461" s="39" t="s">
        <v>26</v>
      </c>
      <c r="E461" s="39"/>
      <c r="F461" s="41" t="n">
        <f aca="false">IF(A461="","",MATCH(A461,P_ID,1))</f>
        <v>391</v>
      </c>
      <c r="G461" s="41" t="str">
        <f aca="false">IF(A461="","",INDEX(P_Svc,F461))</f>
        <v>Standard</v>
      </c>
      <c r="H461" s="41" t="str">
        <f aca="false">IF(A461="","",INDEX(P_Zone,F461))</f>
        <v>North</v>
      </c>
      <c r="I461" s="41" t="n">
        <f aca="false">IF(A461="","",IF(D461="Delivered",IF(B461&lt;=INDEX(P_Due,F461),1,0),0))</f>
        <v>1</v>
      </c>
    </row>
    <row r="462" customFormat="false" ht="15" hidden="false" customHeight="false" outlineLevel="0" collapsed="false">
      <c r="A462" s="37" t="n">
        <v>1000392</v>
      </c>
      <c r="B462" s="38" t="n">
        <v>46275</v>
      </c>
      <c r="C462" s="39" t="n">
        <v>1</v>
      </c>
      <c r="D462" s="39" t="s">
        <v>26</v>
      </c>
      <c r="E462" s="39"/>
      <c r="F462" s="41" t="n">
        <f aca="false">IF(A462="","",MATCH(A462,P_ID,1))</f>
        <v>392</v>
      </c>
      <c r="G462" s="41" t="str">
        <f aca="false">IF(A462="","",INDEX(P_Svc,F462))</f>
        <v>Standard</v>
      </c>
      <c r="H462" s="41" t="str">
        <f aca="false">IF(A462="","",INDEX(P_Zone,F462))</f>
        <v>East</v>
      </c>
      <c r="I462" s="41" t="n">
        <f aca="false">IF(A462="","",IF(D462="Delivered",IF(B462&lt;=INDEX(P_Due,F462),1,0),0))</f>
        <v>1</v>
      </c>
    </row>
    <row r="463" customFormat="false" ht="15" hidden="false" customHeight="false" outlineLevel="0" collapsed="false">
      <c r="A463" s="37" t="n">
        <v>1000393</v>
      </c>
      <c r="B463" s="38" t="n">
        <v>46275</v>
      </c>
      <c r="C463" s="39" t="n">
        <v>2</v>
      </c>
      <c r="D463" s="39" t="s">
        <v>26</v>
      </c>
      <c r="E463" s="39"/>
      <c r="F463" s="41" t="n">
        <f aca="false">IF(A463="","",MATCH(A463,P_ID,1))</f>
        <v>393</v>
      </c>
      <c r="G463" s="41" t="str">
        <f aca="false">IF(A463="","",INDEX(P_Svc,F463))</f>
        <v>Express</v>
      </c>
      <c r="H463" s="41" t="str">
        <f aca="false">IF(A463="","",INDEX(P_Zone,F463))</f>
        <v>East</v>
      </c>
      <c r="I463" s="41" t="n">
        <f aca="false">IF(A463="","",IF(D463="Delivered",IF(B463&lt;=INDEX(P_Due,F463),1,0),0))</f>
        <v>1</v>
      </c>
    </row>
    <row r="464" customFormat="false" ht="15" hidden="false" customHeight="false" outlineLevel="0" collapsed="false">
      <c r="A464" s="37" t="n">
        <v>1000394</v>
      </c>
      <c r="B464" s="38" t="n">
        <v>46275</v>
      </c>
      <c r="C464" s="39" t="n">
        <v>1</v>
      </c>
      <c r="D464" s="39" t="s">
        <v>26</v>
      </c>
      <c r="E464" s="39"/>
      <c r="F464" s="41" t="n">
        <f aca="false">IF(A464="","",MATCH(A464,P_ID,1))</f>
        <v>394</v>
      </c>
      <c r="G464" s="41" t="str">
        <f aca="false">IF(A464="","",INDEX(P_Svc,F464))</f>
        <v>Standard</v>
      </c>
      <c r="H464" s="41" t="str">
        <f aca="false">IF(A464="","",INDEX(P_Zone,F464))</f>
        <v>South</v>
      </c>
      <c r="I464" s="41" t="n">
        <f aca="false">IF(A464="","",IF(D464="Delivered",IF(B464&lt;=INDEX(P_Due,F464),1,0),0))</f>
        <v>1</v>
      </c>
    </row>
    <row r="465" customFormat="false" ht="15" hidden="false" customHeight="false" outlineLevel="0" collapsed="false">
      <c r="A465" s="37" t="n">
        <v>1000395</v>
      </c>
      <c r="B465" s="38" t="n">
        <v>46275</v>
      </c>
      <c r="C465" s="39" t="n">
        <v>1</v>
      </c>
      <c r="D465" s="39" t="s">
        <v>26</v>
      </c>
      <c r="E465" s="39"/>
      <c r="F465" s="41" t="n">
        <f aca="false">IF(A465="","",MATCH(A465,P_ID,1))</f>
        <v>395</v>
      </c>
      <c r="G465" s="41" t="str">
        <f aca="false">IF(A465="","",INDEX(P_Svc,F465))</f>
        <v>Standard</v>
      </c>
      <c r="H465" s="41" t="str">
        <f aca="false">IF(A465="","",INDEX(P_Zone,F465))</f>
        <v>East</v>
      </c>
      <c r="I465" s="41" t="n">
        <f aca="false">IF(A465="","",IF(D465="Delivered",IF(B465&lt;=INDEX(P_Due,F465),1,0),0))</f>
        <v>1</v>
      </c>
    </row>
    <row r="466" customFormat="false" ht="15" hidden="false" customHeight="false" outlineLevel="0" collapsed="false">
      <c r="A466" s="37" t="n">
        <v>1000396</v>
      </c>
      <c r="B466" s="38" t="n">
        <v>46275</v>
      </c>
      <c r="C466" s="39" t="n">
        <v>1</v>
      </c>
      <c r="D466" s="39" t="s">
        <v>26</v>
      </c>
      <c r="E466" s="39"/>
      <c r="F466" s="41" t="n">
        <f aca="false">IF(A466="","",MATCH(A466,P_ID,1))</f>
        <v>396</v>
      </c>
      <c r="G466" s="41" t="str">
        <f aca="false">IF(A466="","",INDEX(P_Svc,F466))</f>
        <v>Economy</v>
      </c>
      <c r="H466" s="41" t="str">
        <f aca="false">IF(A466="","",INDEX(P_Zone,F466))</f>
        <v>South</v>
      </c>
      <c r="I466" s="41" t="n">
        <f aca="false">IF(A466="","",IF(D466="Delivered",IF(B466&lt;=INDEX(P_Due,F466),1,0),0))</f>
        <v>1</v>
      </c>
    </row>
    <row r="467" customFormat="false" ht="15" hidden="false" customHeight="false" outlineLevel="0" collapsed="false">
      <c r="A467" s="37" t="n">
        <v>1000397</v>
      </c>
      <c r="B467" s="38" t="n">
        <v>46275</v>
      </c>
      <c r="C467" s="39" t="n">
        <v>1</v>
      </c>
      <c r="D467" s="39" t="s">
        <v>26</v>
      </c>
      <c r="E467" s="39"/>
      <c r="F467" s="41" t="n">
        <f aca="false">IF(A467="","",MATCH(A467,P_ID,1))</f>
        <v>397</v>
      </c>
      <c r="G467" s="41" t="str">
        <f aca="false">IF(A467="","",INDEX(P_Svc,F467))</f>
        <v>Standard</v>
      </c>
      <c r="H467" s="41" t="str">
        <f aca="false">IF(A467="","",INDEX(P_Zone,F467))</f>
        <v>Central</v>
      </c>
      <c r="I467" s="41" t="n">
        <f aca="false">IF(A467="","",IF(D467="Delivered",IF(B467&lt;=INDEX(P_Due,F467),1,0),0))</f>
        <v>1</v>
      </c>
    </row>
    <row r="468" customFormat="false" ht="15" hidden="false" customHeight="false" outlineLevel="0" collapsed="false">
      <c r="A468" s="37" t="n">
        <v>1000398</v>
      </c>
      <c r="B468" s="38" t="n">
        <v>46275</v>
      </c>
      <c r="C468" s="39" t="n">
        <v>1</v>
      </c>
      <c r="D468" s="39" t="s">
        <v>26</v>
      </c>
      <c r="E468" s="39"/>
      <c r="F468" s="41" t="n">
        <f aca="false">IF(A468="","",MATCH(A468,P_ID,1))</f>
        <v>398</v>
      </c>
      <c r="G468" s="41" t="str">
        <f aca="false">IF(A468="","",INDEX(P_Svc,F468))</f>
        <v>Standard</v>
      </c>
      <c r="H468" s="41" t="str">
        <f aca="false">IF(A468="","",INDEX(P_Zone,F468))</f>
        <v>North</v>
      </c>
      <c r="I468" s="41" t="n">
        <f aca="false">IF(A468="","",IF(D468="Delivered",IF(B468&lt;=INDEX(P_Due,F468),1,0),0))</f>
        <v>1</v>
      </c>
    </row>
    <row r="469" customFormat="false" ht="15" hidden="false" customHeight="false" outlineLevel="0" collapsed="false">
      <c r="A469" s="37" t="n">
        <v>1000399</v>
      </c>
      <c r="B469" s="38" t="n">
        <v>46275</v>
      </c>
      <c r="C469" s="39" t="n">
        <v>1</v>
      </c>
      <c r="D469" s="39" t="s">
        <v>26</v>
      </c>
      <c r="E469" s="39"/>
      <c r="F469" s="41" t="n">
        <f aca="false">IF(A469="","",MATCH(A469,P_ID,1))</f>
        <v>399</v>
      </c>
      <c r="G469" s="41" t="str">
        <f aca="false">IF(A469="","",INDEX(P_Svc,F469))</f>
        <v>Standard</v>
      </c>
      <c r="H469" s="41" t="str">
        <f aca="false">IF(A469="","",INDEX(P_Zone,F469))</f>
        <v>South</v>
      </c>
      <c r="I469" s="41" t="n">
        <f aca="false">IF(A469="","",IF(D469="Delivered",IF(B469&lt;=INDEX(P_Due,F469),1,0),0))</f>
        <v>1</v>
      </c>
    </row>
    <row r="470" customFormat="false" ht="15" hidden="false" customHeight="false" outlineLevel="0" collapsed="false">
      <c r="A470" s="37" t="n">
        <v>1000400</v>
      </c>
      <c r="B470" s="38" t="n">
        <v>46275</v>
      </c>
      <c r="C470" s="39" t="n">
        <v>1</v>
      </c>
      <c r="D470" s="39" t="s">
        <v>26</v>
      </c>
      <c r="E470" s="39"/>
      <c r="F470" s="41" t="n">
        <f aca="false">IF(A470="","",MATCH(A470,P_ID,1))</f>
        <v>400</v>
      </c>
      <c r="G470" s="41" t="str">
        <f aca="false">IF(A470="","",INDEX(P_Svc,F470))</f>
        <v>Standard</v>
      </c>
      <c r="H470" s="41" t="str">
        <f aca="false">IF(A470="","",INDEX(P_Zone,F470))</f>
        <v>South</v>
      </c>
      <c r="I470" s="41" t="n">
        <f aca="false">IF(A470="","",IF(D470="Delivered",IF(B470&lt;=INDEX(P_Due,F470),1,0),0))</f>
        <v>1</v>
      </c>
    </row>
    <row r="471" customFormat="false" ht="15" hidden="false" customHeight="false" outlineLevel="0" collapsed="false">
      <c r="A471" s="37" t="n">
        <v>1000401</v>
      </c>
      <c r="B471" s="38" t="n">
        <v>46275</v>
      </c>
      <c r="C471" s="39" t="n">
        <v>1</v>
      </c>
      <c r="D471" s="39" t="s">
        <v>26</v>
      </c>
      <c r="E471" s="39"/>
      <c r="F471" s="41" t="n">
        <f aca="false">IF(A471="","",MATCH(A471,P_ID,1))</f>
        <v>401</v>
      </c>
      <c r="G471" s="41" t="str">
        <f aca="false">IF(A471="","",INDEX(P_Svc,F471))</f>
        <v>Standard</v>
      </c>
      <c r="H471" s="41" t="str">
        <f aca="false">IF(A471="","",INDEX(P_Zone,F471))</f>
        <v>West</v>
      </c>
      <c r="I471" s="41" t="n">
        <f aca="false">IF(A471="","",IF(D471="Delivered",IF(B471&lt;=INDEX(P_Due,F471),1,0),0))</f>
        <v>1</v>
      </c>
    </row>
    <row r="472" customFormat="false" ht="15" hidden="false" customHeight="false" outlineLevel="0" collapsed="false">
      <c r="A472" s="37" t="n">
        <v>1000402</v>
      </c>
      <c r="B472" s="38" t="n">
        <v>46275</v>
      </c>
      <c r="C472" s="39" t="n">
        <v>1</v>
      </c>
      <c r="D472" s="39" t="s">
        <v>26</v>
      </c>
      <c r="E472" s="39"/>
      <c r="F472" s="41" t="n">
        <f aca="false">IF(A472="","",MATCH(A472,P_ID,1))</f>
        <v>402</v>
      </c>
      <c r="G472" s="41" t="str">
        <f aca="false">IF(A472="","",INDEX(P_Svc,F472))</f>
        <v>Economy</v>
      </c>
      <c r="H472" s="41" t="str">
        <f aca="false">IF(A472="","",INDEX(P_Zone,F472))</f>
        <v>East</v>
      </c>
      <c r="I472" s="41" t="n">
        <f aca="false">IF(A472="","",IF(D472="Delivered",IF(B472&lt;=INDEX(P_Due,F472),1,0),0))</f>
        <v>1</v>
      </c>
    </row>
    <row r="473" customFormat="false" ht="15" hidden="false" customHeight="false" outlineLevel="0" collapsed="false">
      <c r="A473" s="37" t="n">
        <v>1000403</v>
      </c>
      <c r="B473" s="38" t="n">
        <v>46275</v>
      </c>
      <c r="C473" s="39" t="n">
        <v>1</v>
      </c>
      <c r="D473" s="39" t="s">
        <v>26</v>
      </c>
      <c r="E473" s="39"/>
      <c r="F473" s="41" t="n">
        <f aca="false">IF(A473="","",MATCH(A473,P_ID,1))</f>
        <v>403</v>
      </c>
      <c r="G473" s="41" t="str">
        <f aca="false">IF(A473="","",INDEX(P_Svc,F473))</f>
        <v>Express</v>
      </c>
      <c r="H473" s="41" t="str">
        <f aca="false">IF(A473="","",INDEX(P_Zone,F473))</f>
        <v>East</v>
      </c>
      <c r="I473" s="41" t="n">
        <f aca="false">IF(A473="","",IF(D473="Delivered",IF(B473&lt;=INDEX(P_Due,F473),1,0),0))</f>
        <v>1</v>
      </c>
    </row>
    <row r="474" customFormat="false" ht="15" hidden="false" customHeight="false" outlineLevel="0" collapsed="false">
      <c r="A474" s="37" t="n">
        <v>1000404</v>
      </c>
      <c r="B474" s="38" t="n">
        <v>46275</v>
      </c>
      <c r="C474" s="39" t="n">
        <v>1</v>
      </c>
      <c r="D474" s="39" t="s">
        <v>26</v>
      </c>
      <c r="E474" s="39"/>
      <c r="F474" s="41" t="n">
        <f aca="false">IF(A474="","",MATCH(A474,P_ID,1))</f>
        <v>404</v>
      </c>
      <c r="G474" s="41" t="str">
        <f aca="false">IF(A474="","",INDEX(P_Svc,F474))</f>
        <v>Standard</v>
      </c>
      <c r="H474" s="41" t="str">
        <f aca="false">IF(A474="","",INDEX(P_Zone,F474))</f>
        <v>Central</v>
      </c>
      <c r="I474" s="41" t="n">
        <f aca="false">IF(A474="","",IF(D474="Delivered",IF(B474&lt;=INDEX(P_Due,F474),1,0),0))</f>
        <v>1</v>
      </c>
    </row>
    <row r="475" customFormat="false" ht="15" hidden="false" customHeight="false" outlineLevel="0" collapsed="false">
      <c r="A475" s="37" t="n">
        <v>1000405</v>
      </c>
      <c r="B475" s="38" t="n">
        <v>46275</v>
      </c>
      <c r="C475" s="39" t="n">
        <v>1</v>
      </c>
      <c r="D475" s="39" t="s">
        <v>26</v>
      </c>
      <c r="E475" s="39"/>
      <c r="F475" s="41" t="n">
        <f aca="false">IF(A475="","",MATCH(A475,P_ID,1))</f>
        <v>405</v>
      </c>
      <c r="G475" s="41" t="str">
        <f aca="false">IF(A475="","",INDEX(P_Svc,F475))</f>
        <v>Economy</v>
      </c>
      <c r="H475" s="41" t="str">
        <f aca="false">IF(A475="","",INDEX(P_Zone,F475))</f>
        <v>East</v>
      </c>
      <c r="I475" s="41" t="n">
        <f aca="false">IF(A475="","",IF(D475="Delivered",IF(B475&lt;=INDEX(P_Due,F475),1,0),0))</f>
        <v>1</v>
      </c>
    </row>
    <row r="476" customFormat="false" ht="15" hidden="false" customHeight="false" outlineLevel="0" collapsed="false">
      <c r="A476" s="37" t="n">
        <v>1000406</v>
      </c>
      <c r="B476" s="38" t="n">
        <v>46275</v>
      </c>
      <c r="C476" s="39" t="n">
        <v>1</v>
      </c>
      <c r="D476" s="39" t="s">
        <v>26</v>
      </c>
      <c r="E476" s="39"/>
      <c r="F476" s="41" t="n">
        <f aca="false">IF(A476="","",MATCH(A476,P_ID,1))</f>
        <v>406</v>
      </c>
      <c r="G476" s="41" t="str">
        <f aca="false">IF(A476="","",INDEX(P_Svc,F476))</f>
        <v>Economy</v>
      </c>
      <c r="H476" s="41" t="str">
        <f aca="false">IF(A476="","",INDEX(P_Zone,F476))</f>
        <v>East</v>
      </c>
      <c r="I476" s="41" t="n">
        <f aca="false">IF(A476="","",IF(D476="Delivered",IF(B476&lt;=INDEX(P_Due,F476),1,0),0))</f>
        <v>1</v>
      </c>
    </row>
    <row r="477" customFormat="false" ht="15" hidden="false" customHeight="false" outlineLevel="0" collapsed="false">
      <c r="A477" s="37" t="n">
        <v>1000407</v>
      </c>
      <c r="B477" s="38" t="n">
        <v>46275</v>
      </c>
      <c r="C477" s="39" t="n">
        <v>1</v>
      </c>
      <c r="D477" s="39" t="s">
        <v>26</v>
      </c>
      <c r="E477" s="39"/>
      <c r="F477" s="41" t="n">
        <f aca="false">IF(A477="","",MATCH(A477,P_ID,1))</f>
        <v>407</v>
      </c>
      <c r="G477" s="41" t="str">
        <f aca="false">IF(A477="","",INDEX(P_Svc,F477))</f>
        <v>Standard</v>
      </c>
      <c r="H477" s="41" t="str">
        <f aca="false">IF(A477="","",INDEX(P_Zone,F477))</f>
        <v>West</v>
      </c>
      <c r="I477" s="41" t="n">
        <f aca="false">IF(A477="","",IF(D477="Delivered",IF(B477&lt;=INDEX(P_Due,F477),1,0),0))</f>
        <v>1</v>
      </c>
    </row>
    <row r="478" customFormat="false" ht="15" hidden="false" customHeight="false" outlineLevel="0" collapsed="false">
      <c r="A478" s="37" t="n">
        <v>1000408</v>
      </c>
      <c r="B478" s="38" t="n">
        <v>46275</v>
      </c>
      <c r="C478" s="39" t="n">
        <v>1</v>
      </c>
      <c r="D478" s="39" t="s">
        <v>79</v>
      </c>
      <c r="E478" s="39" t="s">
        <v>38</v>
      </c>
      <c r="F478" s="41" t="n">
        <f aca="false">IF(A478="","",MATCH(A478,P_ID,1))</f>
        <v>408</v>
      </c>
      <c r="G478" s="41" t="str">
        <f aca="false">IF(A478="","",INDEX(P_Svc,F478))</f>
        <v>Standard</v>
      </c>
      <c r="H478" s="41" t="str">
        <f aca="false">IF(A478="","",INDEX(P_Zone,F478))</f>
        <v>South</v>
      </c>
      <c r="I478" s="41" t="n">
        <f aca="false">IF(A478="","",IF(D478="Delivered",IF(B478&lt;=INDEX(P_Due,F478),1,0),0))</f>
        <v>0</v>
      </c>
    </row>
    <row r="479" customFormat="false" ht="15" hidden="false" customHeight="false" outlineLevel="0" collapsed="false">
      <c r="A479" s="37" t="n">
        <v>1000409</v>
      </c>
      <c r="B479" s="38" t="n">
        <v>46275</v>
      </c>
      <c r="C479" s="39" t="n">
        <v>1</v>
      </c>
      <c r="D479" s="39" t="s">
        <v>26</v>
      </c>
      <c r="E479" s="39"/>
      <c r="F479" s="41" t="n">
        <f aca="false">IF(A479="","",MATCH(A479,P_ID,1))</f>
        <v>409</v>
      </c>
      <c r="G479" s="41" t="str">
        <f aca="false">IF(A479="","",INDEX(P_Svc,F479))</f>
        <v>Economy</v>
      </c>
      <c r="H479" s="41" t="str">
        <f aca="false">IF(A479="","",INDEX(P_Zone,F479))</f>
        <v>East</v>
      </c>
      <c r="I479" s="41" t="n">
        <f aca="false">IF(A479="","",IF(D479="Delivered",IF(B479&lt;=INDEX(P_Due,F479),1,0),0))</f>
        <v>1</v>
      </c>
    </row>
    <row r="480" customFormat="false" ht="15" hidden="false" customHeight="false" outlineLevel="0" collapsed="false">
      <c r="A480" s="37" t="n">
        <v>1000410</v>
      </c>
      <c r="B480" s="38" t="n">
        <v>46275</v>
      </c>
      <c r="C480" s="39" t="n">
        <v>1</v>
      </c>
      <c r="D480" s="39" t="s">
        <v>26</v>
      </c>
      <c r="E480" s="39"/>
      <c r="F480" s="41" t="n">
        <f aca="false">IF(A480="","",MATCH(A480,P_ID,1))</f>
        <v>410</v>
      </c>
      <c r="G480" s="41" t="str">
        <f aca="false">IF(A480="","",INDEX(P_Svc,F480))</f>
        <v>Standard</v>
      </c>
      <c r="H480" s="41" t="str">
        <f aca="false">IF(A480="","",INDEX(P_Zone,F480))</f>
        <v>North</v>
      </c>
      <c r="I480" s="41" t="n">
        <f aca="false">IF(A480="","",IF(D480="Delivered",IF(B480&lt;=INDEX(P_Due,F480),1,0),0))</f>
        <v>1</v>
      </c>
    </row>
    <row r="481" customFormat="false" ht="15" hidden="false" customHeight="false" outlineLevel="0" collapsed="false">
      <c r="A481" s="37" t="n">
        <v>1000411</v>
      </c>
      <c r="B481" s="38" t="n">
        <v>46275</v>
      </c>
      <c r="C481" s="39" t="n">
        <v>1</v>
      </c>
      <c r="D481" s="39" t="s">
        <v>26</v>
      </c>
      <c r="E481" s="39"/>
      <c r="F481" s="41" t="n">
        <f aca="false">IF(A481="","",MATCH(A481,P_ID,1))</f>
        <v>411</v>
      </c>
      <c r="G481" s="41" t="str">
        <f aca="false">IF(A481="","",INDEX(P_Svc,F481))</f>
        <v>Standard</v>
      </c>
      <c r="H481" s="41" t="str">
        <f aca="false">IF(A481="","",INDEX(P_Zone,F481))</f>
        <v>Central</v>
      </c>
      <c r="I481" s="41" t="n">
        <f aca="false">IF(A481="","",IF(D481="Delivered",IF(B481&lt;=INDEX(P_Due,F481),1,0),0))</f>
        <v>1</v>
      </c>
    </row>
    <row r="482" customFormat="false" ht="15" hidden="false" customHeight="false" outlineLevel="0" collapsed="false">
      <c r="A482" s="37" t="n">
        <v>1000412</v>
      </c>
      <c r="B482" s="38" t="n">
        <v>46275</v>
      </c>
      <c r="C482" s="39" t="n">
        <v>1</v>
      </c>
      <c r="D482" s="39" t="s">
        <v>26</v>
      </c>
      <c r="E482" s="39"/>
      <c r="F482" s="41" t="n">
        <f aca="false">IF(A482="","",MATCH(A482,P_ID,1))</f>
        <v>412</v>
      </c>
      <c r="G482" s="41" t="str">
        <f aca="false">IF(A482="","",INDEX(P_Svc,F482))</f>
        <v>Economy</v>
      </c>
      <c r="H482" s="41" t="str">
        <f aca="false">IF(A482="","",INDEX(P_Zone,F482))</f>
        <v>Central</v>
      </c>
      <c r="I482" s="41" t="n">
        <f aca="false">IF(A482="","",IF(D482="Delivered",IF(B482&lt;=INDEX(P_Due,F482),1,0),0))</f>
        <v>1</v>
      </c>
    </row>
    <row r="483" customFormat="false" ht="15" hidden="false" customHeight="false" outlineLevel="0" collapsed="false">
      <c r="A483" s="37" t="n">
        <v>1000413</v>
      </c>
      <c r="B483" s="38" t="n">
        <v>46275</v>
      </c>
      <c r="C483" s="39" t="n">
        <v>1</v>
      </c>
      <c r="D483" s="39" t="s">
        <v>26</v>
      </c>
      <c r="E483" s="39"/>
      <c r="F483" s="41" t="n">
        <f aca="false">IF(A483="","",MATCH(A483,P_ID,1))</f>
        <v>413</v>
      </c>
      <c r="G483" s="41" t="str">
        <f aca="false">IF(A483="","",INDEX(P_Svc,F483))</f>
        <v>Economy</v>
      </c>
      <c r="H483" s="41" t="str">
        <f aca="false">IF(A483="","",INDEX(P_Zone,F483))</f>
        <v>North</v>
      </c>
      <c r="I483" s="41" t="n">
        <f aca="false">IF(A483="","",IF(D483="Delivered",IF(B483&lt;=INDEX(P_Due,F483),1,0),0))</f>
        <v>1</v>
      </c>
    </row>
    <row r="484" customFormat="false" ht="15" hidden="false" customHeight="false" outlineLevel="0" collapsed="false">
      <c r="A484" s="37" t="n">
        <v>1000414</v>
      </c>
      <c r="B484" s="38" t="n">
        <v>46275</v>
      </c>
      <c r="C484" s="39" t="n">
        <v>1</v>
      </c>
      <c r="D484" s="39" t="s">
        <v>26</v>
      </c>
      <c r="E484" s="39"/>
      <c r="F484" s="41" t="n">
        <f aca="false">IF(A484="","",MATCH(A484,P_ID,1))</f>
        <v>414</v>
      </c>
      <c r="G484" s="41" t="str">
        <f aca="false">IF(A484="","",INDEX(P_Svc,F484))</f>
        <v>Standard</v>
      </c>
      <c r="H484" s="41" t="str">
        <f aca="false">IF(A484="","",INDEX(P_Zone,F484))</f>
        <v>Central</v>
      </c>
      <c r="I484" s="41" t="n">
        <f aca="false">IF(A484="","",IF(D484="Delivered",IF(B484&lt;=INDEX(P_Due,F484),1,0),0))</f>
        <v>1</v>
      </c>
    </row>
    <row r="485" customFormat="false" ht="15" hidden="false" customHeight="false" outlineLevel="0" collapsed="false">
      <c r="A485" s="37" t="n">
        <v>1000415</v>
      </c>
      <c r="B485" s="38" t="n">
        <v>46275</v>
      </c>
      <c r="C485" s="39" t="n">
        <v>1</v>
      </c>
      <c r="D485" s="39" t="s">
        <v>26</v>
      </c>
      <c r="E485" s="39"/>
      <c r="F485" s="41" t="n">
        <f aca="false">IF(A485="","",MATCH(A485,P_ID,1))</f>
        <v>415</v>
      </c>
      <c r="G485" s="41" t="str">
        <f aca="false">IF(A485="","",INDEX(P_Svc,F485))</f>
        <v>Economy</v>
      </c>
      <c r="H485" s="41" t="str">
        <f aca="false">IF(A485="","",INDEX(P_Zone,F485))</f>
        <v>East</v>
      </c>
      <c r="I485" s="41" t="n">
        <f aca="false">IF(A485="","",IF(D485="Delivered",IF(B485&lt;=INDEX(P_Due,F485),1,0),0))</f>
        <v>1</v>
      </c>
    </row>
    <row r="486" customFormat="false" ht="15" hidden="false" customHeight="false" outlineLevel="0" collapsed="false">
      <c r="A486" s="37" t="n">
        <v>1000416</v>
      </c>
      <c r="B486" s="38" t="n">
        <v>46275</v>
      </c>
      <c r="C486" s="39" t="n">
        <v>1</v>
      </c>
      <c r="D486" s="39" t="s">
        <v>26</v>
      </c>
      <c r="E486" s="39"/>
      <c r="F486" s="41" t="n">
        <f aca="false">IF(A486="","",MATCH(A486,P_ID,1))</f>
        <v>416</v>
      </c>
      <c r="G486" s="41" t="str">
        <f aca="false">IF(A486="","",INDEX(P_Svc,F486))</f>
        <v>Standard</v>
      </c>
      <c r="H486" s="41" t="str">
        <f aca="false">IF(A486="","",INDEX(P_Zone,F486))</f>
        <v>South</v>
      </c>
      <c r="I486" s="41" t="n">
        <f aca="false">IF(A486="","",IF(D486="Delivered",IF(B486&lt;=INDEX(P_Due,F486),1,0),0))</f>
        <v>1</v>
      </c>
    </row>
    <row r="487" customFormat="false" ht="15" hidden="false" customHeight="false" outlineLevel="0" collapsed="false">
      <c r="A487" s="37" t="n">
        <v>1000417</v>
      </c>
      <c r="B487" s="38" t="n">
        <v>46275</v>
      </c>
      <c r="C487" s="39" t="n">
        <v>1</v>
      </c>
      <c r="D487" s="39" t="s">
        <v>26</v>
      </c>
      <c r="E487" s="39"/>
      <c r="F487" s="41" t="n">
        <f aca="false">IF(A487="","",MATCH(A487,P_ID,1))</f>
        <v>417</v>
      </c>
      <c r="G487" s="41" t="str">
        <f aca="false">IF(A487="","",INDEX(P_Svc,F487))</f>
        <v>Economy</v>
      </c>
      <c r="H487" s="41" t="str">
        <f aca="false">IF(A487="","",INDEX(P_Zone,F487))</f>
        <v>West</v>
      </c>
      <c r="I487" s="41" t="n">
        <f aca="false">IF(A487="","",IF(D487="Delivered",IF(B487&lt;=INDEX(P_Due,F487),1,0),0))</f>
        <v>1</v>
      </c>
    </row>
    <row r="488" customFormat="false" ht="15" hidden="false" customHeight="false" outlineLevel="0" collapsed="false">
      <c r="A488" s="37" t="n">
        <v>1000418</v>
      </c>
      <c r="B488" s="38" t="n">
        <v>46275</v>
      </c>
      <c r="C488" s="39" t="n">
        <v>1</v>
      </c>
      <c r="D488" s="39" t="s">
        <v>26</v>
      </c>
      <c r="E488" s="39"/>
      <c r="F488" s="41" t="n">
        <f aca="false">IF(A488="","",MATCH(A488,P_ID,1))</f>
        <v>418</v>
      </c>
      <c r="G488" s="41" t="str">
        <f aca="false">IF(A488="","",INDEX(P_Svc,F488))</f>
        <v>Standard</v>
      </c>
      <c r="H488" s="41" t="str">
        <f aca="false">IF(A488="","",INDEX(P_Zone,F488))</f>
        <v>South</v>
      </c>
      <c r="I488" s="41" t="n">
        <f aca="false">IF(A488="","",IF(D488="Delivered",IF(B488&lt;=INDEX(P_Due,F488),1,0),0))</f>
        <v>1</v>
      </c>
    </row>
    <row r="489" customFormat="false" ht="15" hidden="false" customHeight="false" outlineLevel="0" collapsed="false">
      <c r="A489" s="37" t="n">
        <v>1000419</v>
      </c>
      <c r="B489" s="38" t="n">
        <v>46275</v>
      </c>
      <c r="C489" s="39" t="n">
        <v>1</v>
      </c>
      <c r="D489" s="39" t="s">
        <v>26</v>
      </c>
      <c r="E489" s="39"/>
      <c r="F489" s="41" t="n">
        <f aca="false">IF(A489="","",MATCH(A489,P_ID,1))</f>
        <v>419</v>
      </c>
      <c r="G489" s="41" t="str">
        <f aca="false">IF(A489="","",INDEX(P_Svc,F489))</f>
        <v>Economy</v>
      </c>
      <c r="H489" s="41" t="str">
        <f aca="false">IF(A489="","",INDEX(P_Zone,F489))</f>
        <v>Central</v>
      </c>
      <c r="I489" s="41" t="n">
        <f aca="false">IF(A489="","",IF(D489="Delivered",IF(B489&lt;=INDEX(P_Due,F489),1,0),0))</f>
        <v>1</v>
      </c>
    </row>
    <row r="490" customFormat="false" ht="15" hidden="false" customHeight="false" outlineLevel="0" collapsed="false">
      <c r="A490" s="37" t="n">
        <v>1000420</v>
      </c>
      <c r="B490" s="38" t="n">
        <v>46275</v>
      </c>
      <c r="C490" s="39" t="n">
        <v>1</v>
      </c>
      <c r="D490" s="39" t="s">
        <v>26</v>
      </c>
      <c r="E490" s="39"/>
      <c r="F490" s="41" t="n">
        <f aca="false">IF(A490="","",MATCH(A490,P_ID,1))</f>
        <v>420</v>
      </c>
      <c r="G490" s="41" t="str">
        <f aca="false">IF(A490="","",INDEX(P_Svc,F490))</f>
        <v>Express</v>
      </c>
      <c r="H490" s="41" t="str">
        <f aca="false">IF(A490="","",INDEX(P_Zone,F490))</f>
        <v>Central</v>
      </c>
      <c r="I490" s="41" t="n">
        <f aca="false">IF(A490="","",IF(D490="Delivered",IF(B490&lt;=INDEX(P_Due,F490),1,0),0))</f>
        <v>1</v>
      </c>
    </row>
    <row r="491" customFormat="false" ht="15" hidden="false" customHeight="false" outlineLevel="0" collapsed="false">
      <c r="A491" s="37" t="n">
        <v>1000421</v>
      </c>
      <c r="B491" s="38" t="n">
        <v>46275</v>
      </c>
      <c r="C491" s="39" t="n">
        <v>1</v>
      </c>
      <c r="D491" s="39" t="s">
        <v>26</v>
      </c>
      <c r="E491" s="39"/>
      <c r="F491" s="41" t="n">
        <f aca="false">IF(A491="","",MATCH(A491,P_ID,1))</f>
        <v>421</v>
      </c>
      <c r="G491" s="41" t="str">
        <f aca="false">IF(A491="","",INDEX(P_Svc,F491))</f>
        <v>Standard</v>
      </c>
      <c r="H491" s="41" t="str">
        <f aca="false">IF(A491="","",INDEX(P_Zone,F491))</f>
        <v>South</v>
      </c>
      <c r="I491" s="41" t="n">
        <f aca="false">IF(A491="","",IF(D491="Delivered",IF(B491&lt;=INDEX(P_Due,F491),1,0),0))</f>
        <v>1</v>
      </c>
    </row>
    <row r="492" customFormat="false" ht="15" hidden="false" customHeight="false" outlineLevel="0" collapsed="false">
      <c r="A492" s="37" t="n">
        <v>1000422</v>
      </c>
      <c r="B492" s="38" t="n">
        <v>46275</v>
      </c>
      <c r="C492" s="39" t="n">
        <v>0</v>
      </c>
      <c r="D492" s="39" t="s">
        <v>80</v>
      </c>
      <c r="E492" s="39" t="s">
        <v>40</v>
      </c>
      <c r="F492" s="41" t="n">
        <f aca="false">IF(A492="","",MATCH(A492,P_ID,1))</f>
        <v>422</v>
      </c>
      <c r="G492" s="41" t="str">
        <f aca="false">IF(A492="","",INDEX(P_Svc,F492))</f>
        <v>Economy</v>
      </c>
      <c r="H492" s="41" t="str">
        <f aca="false">IF(A492="","",INDEX(P_Zone,F492))</f>
        <v>West</v>
      </c>
      <c r="I492" s="41" t="n">
        <f aca="false">IF(A492="","",IF(D492="Delivered",IF(B492&lt;=INDEX(P_Due,F492),1,0),0))</f>
        <v>0</v>
      </c>
    </row>
    <row r="493" customFormat="false" ht="15" hidden="false" customHeight="false" outlineLevel="0" collapsed="false">
      <c r="A493" s="37" t="n">
        <v>1000423</v>
      </c>
      <c r="B493" s="38" t="n">
        <v>46275</v>
      </c>
      <c r="C493" s="39" t="n">
        <v>1</v>
      </c>
      <c r="D493" s="39" t="s">
        <v>26</v>
      </c>
      <c r="E493" s="39"/>
      <c r="F493" s="41" t="n">
        <f aca="false">IF(A493="","",MATCH(A493,P_ID,1))</f>
        <v>423</v>
      </c>
      <c r="G493" s="41" t="str">
        <f aca="false">IF(A493="","",INDEX(P_Svc,F493))</f>
        <v>Standard</v>
      </c>
      <c r="H493" s="41" t="str">
        <f aca="false">IF(A493="","",INDEX(P_Zone,F493))</f>
        <v>South</v>
      </c>
      <c r="I493" s="41" t="n">
        <f aca="false">IF(A493="","",IF(D493="Delivered",IF(B493&lt;=INDEX(P_Due,F493),1,0),0))</f>
        <v>1</v>
      </c>
    </row>
    <row r="494" customFormat="false" ht="15" hidden="false" customHeight="false" outlineLevel="0" collapsed="false">
      <c r="A494" s="37" t="n">
        <v>1000424</v>
      </c>
      <c r="B494" s="38" t="n">
        <v>46275</v>
      </c>
      <c r="C494" s="39" t="n">
        <v>1</v>
      </c>
      <c r="D494" s="39" t="s">
        <v>26</v>
      </c>
      <c r="E494" s="39"/>
      <c r="F494" s="41" t="n">
        <f aca="false">IF(A494="","",MATCH(A494,P_ID,1))</f>
        <v>424</v>
      </c>
      <c r="G494" s="41" t="str">
        <f aca="false">IF(A494="","",INDEX(P_Svc,F494))</f>
        <v>Standard</v>
      </c>
      <c r="H494" s="41" t="str">
        <f aca="false">IF(A494="","",INDEX(P_Zone,F494))</f>
        <v>North</v>
      </c>
      <c r="I494" s="41" t="n">
        <f aca="false">IF(A494="","",IF(D494="Delivered",IF(B494&lt;=INDEX(P_Due,F494),1,0),0))</f>
        <v>1</v>
      </c>
    </row>
    <row r="495" customFormat="false" ht="15" hidden="false" customHeight="false" outlineLevel="0" collapsed="false">
      <c r="A495" s="37" t="n">
        <v>1000425</v>
      </c>
      <c r="B495" s="38" t="n">
        <v>46275</v>
      </c>
      <c r="C495" s="39" t="n">
        <v>1</v>
      </c>
      <c r="D495" s="39" t="s">
        <v>26</v>
      </c>
      <c r="E495" s="39"/>
      <c r="F495" s="41" t="n">
        <f aca="false">IF(A495="","",MATCH(A495,P_ID,1))</f>
        <v>425</v>
      </c>
      <c r="G495" s="41" t="str">
        <f aca="false">IF(A495="","",INDEX(P_Svc,F495))</f>
        <v>Standard</v>
      </c>
      <c r="H495" s="41" t="str">
        <f aca="false">IF(A495="","",INDEX(P_Zone,F495))</f>
        <v>Central</v>
      </c>
      <c r="I495" s="41" t="n">
        <f aca="false">IF(A495="","",IF(D495="Delivered",IF(B495&lt;=INDEX(P_Due,F495),1,0),0))</f>
        <v>1</v>
      </c>
    </row>
    <row r="496" customFormat="false" ht="15" hidden="false" customHeight="false" outlineLevel="0" collapsed="false">
      <c r="A496" s="37" t="n">
        <v>1000426</v>
      </c>
      <c r="B496" s="38" t="n">
        <v>46275</v>
      </c>
      <c r="C496" s="39" t="n">
        <v>1</v>
      </c>
      <c r="D496" s="39" t="s">
        <v>26</v>
      </c>
      <c r="E496" s="39"/>
      <c r="F496" s="41" t="n">
        <f aca="false">IF(A496="","",MATCH(A496,P_ID,1))</f>
        <v>426</v>
      </c>
      <c r="G496" s="41" t="str">
        <f aca="false">IF(A496="","",INDEX(P_Svc,F496))</f>
        <v>Standard</v>
      </c>
      <c r="H496" s="41" t="str">
        <f aca="false">IF(A496="","",INDEX(P_Zone,F496))</f>
        <v>Central</v>
      </c>
      <c r="I496" s="41" t="n">
        <f aca="false">IF(A496="","",IF(D496="Delivered",IF(B496&lt;=INDEX(P_Due,F496),1,0),0))</f>
        <v>1</v>
      </c>
    </row>
    <row r="497" customFormat="false" ht="15" hidden="false" customHeight="false" outlineLevel="0" collapsed="false">
      <c r="A497" s="37" t="n">
        <v>1000427</v>
      </c>
      <c r="B497" s="38" t="n">
        <v>46275</v>
      </c>
      <c r="C497" s="39" t="n">
        <v>1</v>
      </c>
      <c r="D497" s="39" t="s">
        <v>26</v>
      </c>
      <c r="E497" s="39"/>
      <c r="F497" s="41" t="n">
        <f aca="false">IF(A497="","",MATCH(A497,P_ID,1))</f>
        <v>427</v>
      </c>
      <c r="G497" s="41" t="str">
        <f aca="false">IF(A497="","",INDEX(P_Svc,F497))</f>
        <v>Standard</v>
      </c>
      <c r="H497" s="41" t="str">
        <f aca="false">IF(A497="","",INDEX(P_Zone,F497))</f>
        <v>South</v>
      </c>
      <c r="I497" s="41" t="n">
        <f aca="false">IF(A497="","",IF(D497="Delivered",IF(B497&lt;=INDEX(P_Due,F497),1,0),0))</f>
        <v>1</v>
      </c>
    </row>
    <row r="498" customFormat="false" ht="15" hidden="false" customHeight="false" outlineLevel="0" collapsed="false">
      <c r="A498" s="37" t="n">
        <v>1000431</v>
      </c>
      <c r="B498" s="38" t="n">
        <v>46275</v>
      </c>
      <c r="C498" s="39" t="n">
        <v>1</v>
      </c>
      <c r="D498" s="39" t="s">
        <v>79</v>
      </c>
      <c r="E498" s="39" t="s">
        <v>38</v>
      </c>
      <c r="F498" s="41" t="n">
        <f aca="false">IF(A498="","",MATCH(A498,P_ID,1))</f>
        <v>431</v>
      </c>
      <c r="G498" s="41" t="str">
        <f aca="false">IF(A498="","",INDEX(P_Svc,F498))</f>
        <v>Economy</v>
      </c>
      <c r="H498" s="41" t="str">
        <f aca="false">IF(A498="","",INDEX(P_Zone,F498))</f>
        <v>West</v>
      </c>
      <c r="I498" s="41" t="n">
        <f aca="false">IF(A498="","",IF(D498="Delivered",IF(B498&lt;=INDEX(P_Due,F498),1,0),0))</f>
        <v>0</v>
      </c>
    </row>
    <row r="499" customFormat="false" ht="15" hidden="false" customHeight="false" outlineLevel="0" collapsed="false">
      <c r="A499" s="37" t="n">
        <v>1000432</v>
      </c>
      <c r="B499" s="38" t="n">
        <v>46275</v>
      </c>
      <c r="C499" s="39" t="n">
        <v>1</v>
      </c>
      <c r="D499" s="39" t="s">
        <v>26</v>
      </c>
      <c r="E499" s="39"/>
      <c r="F499" s="41" t="n">
        <f aca="false">IF(A499="","",MATCH(A499,P_ID,1))</f>
        <v>432</v>
      </c>
      <c r="G499" s="41" t="str">
        <f aca="false">IF(A499="","",INDEX(P_Svc,F499))</f>
        <v>Standard</v>
      </c>
      <c r="H499" s="41" t="str">
        <f aca="false">IF(A499="","",INDEX(P_Zone,F499))</f>
        <v>North</v>
      </c>
      <c r="I499" s="41" t="n">
        <f aca="false">IF(A499="","",IF(D499="Delivered",IF(B499&lt;=INDEX(P_Due,F499),1,0),0))</f>
        <v>1</v>
      </c>
    </row>
    <row r="500" customFormat="false" ht="15" hidden="false" customHeight="false" outlineLevel="0" collapsed="false">
      <c r="A500" s="37" t="n">
        <v>1000433</v>
      </c>
      <c r="B500" s="38" t="n">
        <v>46275</v>
      </c>
      <c r="C500" s="39" t="n">
        <v>1</v>
      </c>
      <c r="D500" s="39" t="s">
        <v>26</v>
      </c>
      <c r="E500" s="39"/>
      <c r="F500" s="41" t="n">
        <f aca="false">IF(A500="","",MATCH(A500,P_ID,1))</f>
        <v>433</v>
      </c>
      <c r="G500" s="41" t="str">
        <f aca="false">IF(A500="","",INDEX(P_Svc,F500))</f>
        <v>Economy</v>
      </c>
      <c r="H500" s="41" t="str">
        <f aca="false">IF(A500="","",INDEX(P_Zone,F500))</f>
        <v>East</v>
      </c>
      <c r="I500" s="41" t="n">
        <f aca="false">IF(A500="","",IF(D500="Delivered",IF(B500&lt;=INDEX(P_Due,F500),1,0),0))</f>
        <v>1</v>
      </c>
    </row>
    <row r="501" customFormat="false" ht="15" hidden="false" customHeight="false" outlineLevel="0" collapsed="false">
      <c r="A501" s="37" t="n">
        <v>1000434</v>
      </c>
      <c r="B501" s="38" t="n">
        <v>46275</v>
      </c>
      <c r="C501" s="39" t="n">
        <v>1</v>
      </c>
      <c r="D501" s="39" t="s">
        <v>26</v>
      </c>
      <c r="E501" s="39"/>
      <c r="F501" s="41" t="n">
        <f aca="false">IF(A501="","",MATCH(A501,P_ID,1))</f>
        <v>434</v>
      </c>
      <c r="G501" s="41" t="str">
        <f aca="false">IF(A501="","",INDEX(P_Svc,F501))</f>
        <v>Standard</v>
      </c>
      <c r="H501" s="41" t="str">
        <f aca="false">IF(A501="","",INDEX(P_Zone,F501))</f>
        <v>North</v>
      </c>
      <c r="I501" s="41" t="n">
        <f aca="false">IF(A501="","",IF(D501="Delivered",IF(B501&lt;=INDEX(P_Due,F501),1,0),0))</f>
        <v>1</v>
      </c>
    </row>
    <row r="502" customFormat="false" ht="15" hidden="false" customHeight="false" outlineLevel="0" collapsed="false">
      <c r="A502" s="37" t="n">
        <v>1000435</v>
      </c>
      <c r="B502" s="38" t="n">
        <v>46275</v>
      </c>
      <c r="C502" s="39" t="n">
        <v>1</v>
      </c>
      <c r="D502" s="39" t="s">
        <v>26</v>
      </c>
      <c r="E502" s="39"/>
      <c r="F502" s="41" t="n">
        <f aca="false">IF(A502="","",MATCH(A502,P_ID,1))</f>
        <v>435</v>
      </c>
      <c r="G502" s="41" t="str">
        <f aca="false">IF(A502="","",INDEX(P_Svc,F502))</f>
        <v>Economy</v>
      </c>
      <c r="H502" s="41" t="str">
        <f aca="false">IF(A502="","",INDEX(P_Zone,F502))</f>
        <v>East</v>
      </c>
      <c r="I502" s="41" t="n">
        <f aca="false">IF(A502="","",IF(D502="Delivered",IF(B502&lt;=INDEX(P_Due,F502),1,0),0))</f>
        <v>1</v>
      </c>
    </row>
    <row r="503" customFormat="false" ht="15" hidden="false" customHeight="false" outlineLevel="0" collapsed="false">
      <c r="A503" s="37" t="n">
        <v>1000436</v>
      </c>
      <c r="B503" s="38" t="n">
        <v>46275</v>
      </c>
      <c r="C503" s="39" t="n">
        <v>1</v>
      </c>
      <c r="D503" s="39" t="s">
        <v>26</v>
      </c>
      <c r="E503" s="39"/>
      <c r="F503" s="41" t="n">
        <f aca="false">IF(A503="","",MATCH(A503,P_ID,1))</f>
        <v>436</v>
      </c>
      <c r="G503" s="41" t="str">
        <f aca="false">IF(A503="","",INDEX(P_Svc,F503))</f>
        <v>Standard</v>
      </c>
      <c r="H503" s="41" t="str">
        <f aca="false">IF(A503="","",INDEX(P_Zone,F503))</f>
        <v>Central</v>
      </c>
      <c r="I503" s="41" t="n">
        <f aca="false">IF(A503="","",IF(D503="Delivered",IF(B503&lt;=INDEX(P_Due,F503),1,0),0))</f>
        <v>1</v>
      </c>
    </row>
    <row r="504" customFormat="false" ht="15" hidden="false" customHeight="false" outlineLevel="0" collapsed="false">
      <c r="A504" s="37" t="n">
        <v>1000437</v>
      </c>
      <c r="B504" s="38" t="n">
        <v>46275</v>
      </c>
      <c r="C504" s="39" t="n">
        <v>1</v>
      </c>
      <c r="D504" s="39" t="s">
        <v>26</v>
      </c>
      <c r="E504" s="39"/>
      <c r="F504" s="41" t="n">
        <f aca="false">IF(A504="","",MATCH(A504,P_ID,1))</f>
        <v>437</v>
      </c>
      <c r="G504" s="41" t="str">
        <f aca="false">IF(A504="","",INDEX(P_Svc,F504))</f>
        <v>Economy</v>
      </c>
      <c r="H504" s="41" t="str">
        <f aca="false">IF(A504="","",INDEX(P_Zone,F504))</f>
        <v>Central</v>
      </c>
      <c r="I504" s="41" t="n">
        <f aca="false">IF(A504="","",IF(D504="Delivered",IF(B504&lt;=INDEX(P_Due,F504),1,0),0))</f>
        <v>1</v>
      </c>
    </row>
    <row r="505" customFormat="false" ht="15" hidden="false" customHeight="false" outlineLevel="0" collapsed="false">
      <c r="A505" s="37" t="n">
        <v>1000438</v>
      </c>
      <c r="B505" s="38" t="n">
        <v>46275</v>
      </c>
      <c r="C505" s="39" t="n">
        <v>1</v>
      </c>
      <c r="D505" s="39" t="s">
        <v>26</v>
      </c>
      <c r="E505" s="39"/>
      <c r="F505" s="41" t="n">
        <f aca="false">IF(A505="","",MATCH(A505,P_ID,1))</f>
        <v>438</v>
      </c>
      <c r="G505" s="41" t="str">
        <f aca="false">IF(A505="","",INDEX(P_Svc,F505))</f>
        <v>Economy</v>
      </c>
      <c r="H505" s="41" t="str">
        <f aca="false">IF(A505="","",INDEX(P_Zone,F505))</f>
        <v>East</v>
      </c>
      <c r="I505" s="41" t="n">
        <f aca="false">IF(A505="","",IF(D505="Delivered",IF(B505&lt;=INDEX(P_Due,F505),1,0),0))</f>
        <v>1</v>
      </c>
    </row>
    <row r="506" customFormat="false" ht="15" hidden="false" customHeight="false" outlineLevel="0" collapsed="false">
      <c r="A506" s="37" t="n">
        <v>1000439</v>
      </c>
      <c r="B506" s="38" t="n">
        <v>46275</v>
      </c>
      <c r="C506" s="39" t="n">
        <v>1</v>
      </c>
      <c r="D506" s="39" t="s">
        <v>26</v>
      </c>
      <c r="E506" s="39"/>
      <c r="F506" s="41" t="n">
        <f aca="false">IF(A506="","",MATCH(A506,P_ID,1))</f>
        <v>439</v>
      </c>
      <c r="G506" s="41" t="str">
        <f aca="false">IF(A506="","",INDEX(P_Svc,F506))</f>
        <v>Standard</v>
      </c>
      <c r="H506" s="41" t="str">
        <f aca="false">IF(A506="","",INDEX(P_Zone,F506))</f>
        <v>West</v>
      </c>
      <c r="I506" s="41" t="n">
        <f aca="false">IF(A506="","",IF(D506="Delivered",IF(B506&lt;=INDEX(P_Due,F506),1,0),0))</f>
        <v>1</v>
      </c>
    </row>
    <row r="507" customFormat="false" ht="15" hidden="false" customHeight="false" outlineLevel="0" collapsed="false">
      <c r="A507" s="37" t="n">
        <v>1000440</v>
      </c>
      <c r="B507" s="38" t="n">
        <v>46275</v>
      </c>
      <c r="C507" s="39" t="n">
        <v>1</v>
      </c>
      <c r="D507" s="39" t="s">
        <v>26</v>
      </c>
      <c r="E507" s="39"/>
      <c r="F507" s="41" t="n">
        <f aca="false">IF(A507="","",MATCH(A507,P_ID,1))</f>
        <v>440</v>
      </c>
      <c r="G507" s="41" t="str">
        <f aca="false">IF(A507="","",INDEX(P_Svc,F507))</f>
        <v>Economy</v>
      </c>
      <c r="H507" s="41" t="str">
        <f aca="false">IF(A507="","",INDEX(P_Zone,F507))</f>
        <v>East</v>
      </c>
      <c r="I507" s="41" t="n">
        <f aca="false">IF(A507="","",IF(D507="Delivered",IF(B507&lt;=INDEX(P_Due,F507),1,0),0))</f>
        <v>1</v>
      </c>
    </row>
    <row r="508" customFormat="false" ht="15" hidden="false" customHeight="false" outlineLevel="0" collapsed="false">
      <c r="A508" s="37" t="n">
        <v>1000441</v>
      </c>
      <c r="B508" s="38" t="n">
        <v>46275</v>
      </c>
      <c r="C508" s="39" t="n">
        <v>1</v>
      </c>
      <c r="D508" s="39" t="s">
        <v>26</v>
      </c>
      <c r="E508" s="39"/>
      <c r="F508" s="41" t="n">
        <f aca="false">IF(A508="","",MATCH(A508,P_ID,1))</f>
        <v>441</v>
      </c>
      <c r="G508" s="41" t="str">
        <f aca="false">IF(A508="","",INDEX(P_Svc,F508))</f>
        <v>Standard</v>
      </c>
      <c r="H508" s="41" t="str">
        <f aca="false">IF(A508="","",INDEX(P_Zone,F508))</f>
        <v>South</v>
      </c>
      <c r="I508" s="41" t="n">
        <f aca="false">IF(A508="","",IF(D508="Delivered",IF(B508&lt;=INDEX(P_Due,F508),1,0),0))</f>
        <v>1</v>
      </c>
    </row>
    <row r="509" customFormat="false" ht="15" hidden="false" customHeight="false" outlineLevel="0" collapsed="false">
      <c r="A509" s="37" t="n">
        <v>1000442</v>
      </c>
      <c r="B509" s="38" t="n">
        <v>46275</v>
      </c>
      <c r="C509" s="39" t="n">
        <v>1</v>
      </c>
      <c r="D509" s="39" t="s">
        <v>26</v>
      </c>
      <c r="E509" s="39"/>
      <c r="F509" s="41" t="n">
        <f aca="false">IF(A509="","",MATCH(A509,P_ID,1))</f>
        <v>442</v>
      </c>
      <c r="G509" s="41" t="str">
        <f aca="false">IF(A509="","",INDEX(P_Svc,F509))</f>
        <v>Standard</v>
      </c>
      <c r="H509" s="41" t="str">
        <f aca="false">IF(A509="","",INDEX(P_Zone,F509))</f>
        <v>East</v>
      </c>
      <c r="I509" s="41" t="n">
        <f aca="false">IF(A509="","",IF(D509="Delivered",IF(B509&lt;=INDEX(P_Due,F509),1,0),0))</f>
        <v>1</v>
      </c>
    </row>
    <row r="510" customFormat="false" ht="15" hidden="false" customHeight="false" outlineLevel="0" collapsed="false">
      <c r="A510" s="37" t="n">
        <v>1000443</v>
      </c>
      <c r="B510" s="38" t="n">
        <v>46275</v>
      </c>
      <c r="C510" s="39" t="n">
        <v>1</v>
      </c>
      <c r="D510" s="39" t="s">
        <v>26</v>
      </c>
      <c r="E510" s="39"/>
      <c r="F510" s="41" t="n">
        <f aca="false">IF(A510="","",MATCH(A510,P_ID,1))</f>
        <v>443</v>
      </c>
      <c r="G510" s="41" t="str">
        <f aca="false">IF(A510="","",INDEX(P_Svc,F510))</f>
        <v>Standard</v>
      </c>
      <c r="H510" s="41" t="str">
        <f aca="false">IF(A510="","",INDEX(P_Zone,F510))</f>
        <v>North</v>
      </c>
      <c r="I510" s="41" t="n">
        <f aca="false">IF(A510="","",IF(D510="Delivered",IF(B510&lt;=INDEX(P_Due,F510),1,0),0))</f>
        <v>1</v>
      </c>
    </row>
    <row r="511" customFormat="false" ht="15" hidden="false" customHeight="false" outlineLevel="0" collapsed="false">
      <c r="A511" s="37" t="n">
        <v>1000444</v>
      </c>
      <c r="B511" s="38" t="n">
        <v>46275</v>
      </c>
      <c r="C511" s="39" t="n">
        <v>1</v>
      </c>
      <c r="D511" s="39" t="s">
        <v>26</v>
      </c>
      <c r="E511" s="39"/>
      <c r="F511" s="41" t="n">
        <f aca="false">IF(A511="","",MATCH(A511,P_ID,1))</f>
        <v>444</v>
      </c>
      <c r="G511" s="41" t="str">
        <f aca="false">IF(A511="","",INDEX(P_Svc,F511))</f>
        <v>Standard</v>
      </c>
      <c r="H511" s="41" t="str">
        <f aca="false">IF(A511="","",INDEX(P_Zone,F511))</f>
        <v>North</v>
      </c>
      <c r="I511" s="41" t="n">
        <f aca="false">IF(A511="","",IF(D511="Delivered",IF(B511&lt;=INDEX(P_Due,F511),1,0),0))</f>
        <v>1</v>
      </c>
    </row>
    <row r="512" customFormat="false" ht="15" hidden="false" customHeight="false" outlineLevel="0" collapsed="false">
      <c r="A512" s="37" t="n">
        <v>1000445</v>
      </c>
      <c r="B512" s="38" t="n">
        <v>46275</v>
      </c>
      <c r="C512" s="39" t="n">
        <v>1</v>
      </c>
      <c r="D512" s="39" t="s">
        <v>26</v>
      </c>
      <c r="E512" s="39"/>
      <c r="F512" s="41" t="n">
        <f aca="false">IF(A512="","",MATCH(A512,P_ID,1))</f>
        <v>445</v>
      </c>
      <c r="G512" s="41" t="str">
        <f aca="false">IF(A512="","",INDEX(P_Svc,F512))</f>
        <v>Standard</v>
      </c>
      <c r="H512" s="41" t="str">
        <f aca="false">IF(A512="","",INDEX(P_Zone,F512))</f>
        <v>West</v>
      </c>
      <c r="I512" s="41" t="n">
        <f aca="false">IF(A512="","",IF(D512="Delivered",IF(B512&lt;=INDEX(P_Due,F512),1,0),0))</f>
        <v>1</v>
      </c>
    </row>
    <row r="513" customFormat="false" ht="15" hidden="false" customHeight="false" outlineLevel="0" collapsed="false">
      <c r="A513" s="37" t="n">
        <v>1000447</v>
      </c>
      <c r="B513" s="38" t="n">
        <v>46275</v>
      </c>
      <c r="C513" s="39" t="n">
        <v>1</v>
      </c>
      <c r="D513" s="39" t="s">
        <v>26</v>
      </c>
      <c r="E513" s="39"/>
      <c r="F513" s="41" t="n">
        <f aca="false">IF(A513="","",MATCH(A513,P_ID,1))</f>
        <v>447</v>
      </c>
      <c r="G513" s="41" t="str">
        <f aca="false">IF(A513="","",INDEX(P_Svc,F513))</f>
        <v>Standard</v>
      </c>
      <c r="H513" s="41" t="str">
        <f aca="false">IF(A513="","",INDEX(P_Zone,F513))</f>
        <v>Central</v>
      </c>
      <c r="I513" s="41" t="n">
        <f aca="false">IF(A513="","",IF(D513="Delivered",IF(B513&lt;=INDEX(P_Due,F513),1,0),0))</f>
        <v>1</v>
      </c>
    </row>
    <row r="514" customFormat="false" ht="15" hidden="false" customHeight="false" outlineLevel="0" collapsed="false">
      <c r="A514" s="37" t="n">
        <v>1000448</v>
      </c>
      <c r="B514" s="38" t="n">
        <v>46275</v>
      </c>
      <c r="C514" s="39" t="n">
        <v>1</v>
      </c>
      <c r="D514" s="39" t="s">
        <v>26</v>
      </c>
      <c r="E514" s="39"/>
      <c r="F514" s="41" t="n">
        <f aca="false">IF(A514="","",MATCH(A514,P_ID,1))</f>
        <v>448</v>
      </c>
      <c r="G514" s="41" t="str">
        <f aca="false">IF(A514="","",INDEX(P_Svc,F514))</f>
        <v>Standard</v>
      </c>
      <c r="H514" s="41" t="str">
        <f aca="false">IF(A514="","",INDEX(P_Zone,F514))</f>
        <v>West</v>
      </c>
      <c r="I514" s="41" t="n">
        <f aca="false">IF(A514="","",IF(D514="Delivered",IF(B514&lt;=INDEX(P_Due,F514),1,0),0))</f>
        <v>1</v>
      </c>
    </row>
    <row r="515" customFormat="false" ht="15" hidden="false" customHeight="false" outlineLevel="0" collapsed="false">
      <c r="A515" s="37" t="n">
        <v>1000449</v>
      </c>
      <c r="B515" s="38" t="n">
        <v>46275</v>
      </c>
      <c r="C515" s="39" t="n">
        <v>1</v>
      </c>
      <c r="D515" s="39" t="s">
        <v>26</v>
      </c>
      <c r="E515" s="39"/>
      <c r="F515" s="41" t="n">
        <f aca="false">IF(A515="","",MATCH(A515,P_ID,1))</f>
        <v>449</v>
      </c>
      <c r="G515" s="41" t="str">
        <f aca="false">IF(A515="","",INDEX(P_Svc,F515))</f>
        <v>Standard</v>
      </c>
      <c r="H515" s="41" t="str">
        <f aca="false">IF(A515="","",INDEX(P_Zone,F515))</f>
        <v>North</v>
      </c>
      <c r="I515" s="41" t="n">
        <f aca="false">IF(A515="","",IF(D515="Delivered",IF(B515&lt;=INDEX(P_Due,F515),1,0),0))</f>
        <v>1</v>
      </c>
    </row>
    <row r="516" customFormat="false" ht="15" hidden="false" customHeight="false" outlineLevel="0" collapsed="false">
      <c r="A516" s="37" t="n">
        <v>1000450</v>
      </c>
      <c r="B516" s="38" t="n">
        <v>46275</v>
      </c>
      <c r="C516" s="39" t="n">
        <v>1</v>
      </c>
      <c r="D516" s="39" t="s">
        <v>26</v>
      </c>
      <c r="E516" s="39"/>
      <c r="F516" s="41" t="n">
        <f aca="false">IF(A516="","",MATCH(A516,P_ID,1))</f>
        <v>450</v>
      </c>
      <c r="G516" s="41" t="str">
        <f aca="false">IF(A516="","",INDEX(P_Svc,F516))</f>
        <v>Economy</v>
      </c>
      <c r="H516" s="41" t="str">
        <f aca="false">IF(A516="","",INDEX(P_Zone,F516))</f>
        <v>East</v>
      </c>
      <c r="I516" s="41" t="n">
        <f aca="false">IF(A516="","",IF(D516="Delivered",IF(B516&lt;=INDEX(P_Due,F516),1,0),0))</f>
        <v>1</v>
      </c>
    </row>
    <row r="517" customFormat="false" ht="15" hidden="false" customHeight="false" outlineLevel="0" collapsed="false">
      <c r="A517" s="37" t="n">
        <v>1000451</v>
      </c>
      <c r="B517" s="38" t="n">
        <v>46275</v>
      </c>
      <c r="C517" s="39" t="n">
        <v>1</v>
      </c>
      <c r="D517" s="39" t="s">
        <v>26</v>
      </c>
      <c r="E517" s="39"/>
      <c r="F517" s="41" t="n">
        <f aca="false">IF(A517="","",MATCH(A517,P_ID,1))</f>
        <v>451</v>
      </c>
      <c r="G517" s="41" t="str">
        <f aca="false">IF(A517="","",INDEX(P_Svc,F517))</f>
        <v>Standard</v>
      </c>
      <c r="H517" s="41" t="str">
        <f aca="false">IF(A517="","",INDEX(P_Zone,F517))</f>
        <v>North</v>
      </c>
      <c r="I517" s="41" t="n">
        <f aca="false">IF(A517="","",IF(D517="Delivered",IF(B517&lt;=INDEX(P_Due,F517),1,0),0))</f>
        <v>1</v>
      </c>
    </row>
    <row r="518" customFormat="false" ht="15" hidden="false" customHeight="false" outlineLevel="0" collapsed="false">
      <c r="A518" s="37" t="n">
        <v>1000452</v>
      </c>
      <c r="B518" s="38" t="n">
        <v>46275</v>
      </c>
      <c r="C518" s="39" t="n">
        <v>1</v>
      </c>
      <c r="D518" s="39" t="s">
        <v>26</v>
      </c>
      <c r="E518" s="39"/>
      <c r="F518" s="41" t="n">
        <f aca="false">IF(A518="","",MATCH(A518,P_ID,1))</f>
        <v>452</v>
      </c>
      <c r="G518" s="41" t="str">
        <f aca="false">IF(A518="","",INDEX(P_Svc,F518))</f>
        <v>Standard</v>
      </c>
      <c r="H518" s="41" t="str">
        <f aca="false">IF(A518="","",INDEX(P_Zone,F518))</f>
        <v>West</v>
      </c>
      <c r="I518" s="41" t="n">
        <f aca="false">IF(A518="","",IF(D518="Delivered",IF(B518&lt;=INDEX(P_Due,F518),1,0),0))</f>
        <v>1</v>
      </c>
    </row>
    <row r="519" customFormat="false" ht="15" hidden="false" customHeight="false" outlineLevel="0" collapsed="false">
      <c r="A519" s="37" t="n">
        <v>1000453</v>
      </c>
      <c r="B519" s="38" t="n">
        <v>46275</v>
      </c>
      <c r="C519" s="39" t="n">
        <v>1</v>
      </c>
      <c r="D519" s="39" t="s">
        <v>26</v>
      </c>
      <c r="E519" s="39"/>
      <c r="F519" s="41" t="n">
        <f aca="false">IF(A519="","",MATCH(A519,P_ID,1))</f>
        <v>453</v>
      </c>
      <c r="G519" s="41" t="str">
        <f aca="false">IF(A519="","",INDEX(P_Svc,F519))</f>
        <v>Standard</v>
      </c>
      <c r="H519" s="41" t="str">
        <f aca="false">IF(A519="","",INDEX(P_Zone,F519))</f>
        <v>South</v>
      </c>
      <c r="I519" s="41" t="n">
        <f aca="false">IF(A519="","",IF(D519="Delivered",IF(B519&lt;=INDEX(P_Due,F519),1,0),0))</f>
        <v>1</v>
      </c>
    </row>
    <row r="520" customFormat="false" ht="15" hidden="false" customHeight="false" outlineLevel="0" collapsed="false">
      <c r="A520" s="37" t="n">
        <v>1000454</v>
      </c>
      <c r="B520" s="38" t="n">
        <v>46275</v>
      </c>
      <c r="C520" s="39" t="n">
        <v>1</v>
      </c>
      <c r="D520" s="39" t="s">
        <v>26</v>
      </c>
      <c r="E520" s="39"/>
      <c r="F520" s="41" t="n">
        <f aca="false">IF(A520="","",MATCH(A520,P_ID,1))</f>
        <v>454</v>
      </c>
      <c r="G520" s="41" t="str">
        <f aca="false">IF(A520="","",INDEX(P_Svc,F520))</f>
        <v>Standard</v>
      </c>
      <c r="H520" s="41" t="str">
        <f aca="false">IF(A520="","",INDEX(P_Zone,F520))</f>
        <v>Central</v>
      </c>
      <c r="I520" s="41" t="n">
        <f aca="false">IF(A520="","",IF(D520="Delivered",IF(B520&lt;=INDEX(P_Due,F520),1,0),0))</f>
        <v>1</v>
      </c>
    </row>
    <row r="521" customFormat="false" ht="15" hidden="false" customHeight="false" outlineLevel="0" collapsed="false">
      <c r="A521" s="37" t="n">
        <v>1000455</v>
      </c>
      <c r="B521" s="38" t="n">
        <v>46275</v>
      </c>
      <c r="C521" s="39" t="n">
        <v>1</v>
      </c>
      <c r="D521" s="39" t="s">
        <v>26</v>
      </c>
      <c r="E521" s="39"/>
      <c r="F521" s="41" t="n">
        <f aca="false">IF(A521="","",MATCH(A521,P_ID,1))</f>
        <v>455</v>
      </c>
      <c r="G521" s="41" t="str">
        <f aca="false">IF(A521="","",INDEX(P_Svc,F521))</f>
        <v>Standard</v>
      </c>
      <c r="H521" s="41" t="str">
        <f aca="false">IF(A521="","",INDEX(P_Zone,F521))</f>
        <v>East</v>
      </c>
      <c r="I521" s="41" t="n">
        <f aca="false">IF(A521="","",IF(D521="Delivered",IF(B521&lt;=INDEX(P_Due,F521),1,0),0))</f>
        <v>1</v>
      </c>
    </row>
    <row r="522" customFormat="false" ht="15" hidden="false" customHeight="false" outlineLevel="0" collapsed="false">
      <c r="A522" s="37" t="n">
        <v>1000456</v>
      </c>
      <c r="B522" s="38" t="n">
        <v>46275</v>
      </c>
      <c r="C522" s="39" t="n">
        <v>1</v>
      </c>
      <c r="D522" s="39" t="s">
        <v>79</v>
      </c>
      <c r="E522" s="39" t="s">
        <v>38</v>
      </c>
      <c r="F522" s="41" t="n">
        <f aca="false">IF(A522="","",MATCH(A522,P_ID,1))</f>
        <v>456</v>
      </c>
      <c r="G522" s="41" t="str">
        <f aca="false">IF(A522="","",INDEX(P_Svc,F522))</f>
        <v>Standard</v>
      </c>
      <c r="H522" s="41" t="str">
        <f aca="false">IF(A522="","",INDEX(P_Zone,F522))</f>
        <v>North</v>
      </c>
      <c r="I522" s="41" t="n">
        <f aca="false">IF(A522="","",IF(D522="Delivered",IF(B522&lt;=INDEX(P_Due,F522),1,0),0))</f>
        <v>0</v>
      </c>
    </row>
    <row r="523" customFormat="false" ht="15" hidden="false" customHeight="false" outlineLevel="0" collapsed="false">
      <c r="A523" s="37" t="n">
        <v>1000457</v>
      </c>
      <c r="B523" s="38" t="n">
        <v>46275</v>
      </c>
      <c r="C523" s="39" t="n">
        <v>1</v>
      </c>
      <c r="D523" s="39" t="s">
        <v>26</v>
      </c>
      <c r="E523" s="39"/>
      <c r="F523" s="41" t="n">
        <f aca="false">IF(A523="","",MATCH(A523,P_ID,1))</f>
        <v>457</v>
      </c>
      <c r="G523" s="41" t="str">
        <f aca="false">IF(A523="","",INDEX(P_Svc,F523))</f>
        <v>Standard</v>
      </c>
      <c r="H523" s="41" t="str">
        <f aca="false">IF(A523="","",INDEX(P_Zone,F523))</f>
        <v>West</v>
      </c>
      <c r="I523" s="41" t="n">
        <f aca="false">IF(A523="","",IF(D523="Delivered",IF(B523&lt;=INDEX(P_Due,F523),1,0),0))</f>
        <v>1</v>
      </c>
    </row>
    <row r="524" customFormat="false" ht="15" hidden="false" customHeight="false" outlineLevel="0" collapsed="false">
      <c r="A524" s="37" t="n">
        <v>1000458</v>
      </c>
      <c r="B524" s="38" t="n">
        <v>46275</v>
      </c>
      <c r="C524" s="39" t="n">
        <v>1</v>
      </c>
      <c r="D524" s="39" t="s">
        <v>26</v>
      </c>
      <c r="E524" s="39"/>
      <c r="F524" s="41" t="n">
        <f aca="false">IF(A524="","",MATCH(A524,P_ID,1))</f>
        <v>458</v>
      </c>
      <c r="G524" s="41" t="str">
        <f aca="false">IF(A524="","",INDEX(P_Svc,F524))</f>
        <v>Economy</v>
      </c>
      <c r="H524" s="41" t="str">
        <f aca="false">IF(A524="","",INDEX(P_Zone,F524))</f>
        <v>West</v>
      </c>
      <c r="I524" s="41" t="n">
        <f aca="false">IF(A524="","",IF(D524="Delivered",IF(B524&lt;=INDEX(P_Due,F524),1,0),0))</f>
        <v>1</v>
      </c>
    </row>
    <row r="525" customFormat="false" ht="15" hidden="false" customHeight="false" outlineLevel="0" collapsed="false">
      <c r="A525" s="37" t="n">
        <v>1000459</v>
      </c>
      <c r="B525" s="38" t="n">
        <v>46275</v>
      </c>
      <c r="C525" s="39" t="n">
        <v>1</v>
      </c>
      <c r="D525" s="39" t="s">
        <v>26</v>
      </c>
      <c r="E525" s="39"/>
      <c r="F525" s="41" t="n">
        <f aca="false">IF(A525="","",MATCH(A525,P_ID,1))</f>
        <v>459</v>
      </c>
      <c r="G525" s="41" t="str">
        <f aca="false">IF(A525="","",INDEX(P_Svc,F525))</f>
        <v>Standard</v>
      </c>
      <c r="H525" s="41" t="str">
        <f aca="false">IF(A525="","",INDEX(P_Zone,F525))</f>
        <v>West</v>
      </c>
      <c r="I525" s="41" t="n">
        <f aca="false">IF(A525="","",IF(D525="Delivered",IF(B525&lt;=INDEX(P_Due,F525),1,0),0))</f>
        <v>1</v>
      </c>
    </row>
    <row r="526" customFormat="false" ht="15" hidden="false" customHeight="false" outlineLevel="0" collapsed="false">
      <c r="A526" s="37" t="n">
        <v>1000460</v>
      </c>
      <c r="B526" s="38" t="n">
        <v>46275</v>
      </c>
      <c r="C526" s="39" t="n">
        <v>1</v>
      </c>
      <c r="D526" s="39" t="s">
        <v>26</v>
      </c>
      <c r="E526" s="39"/>
      <c r="F526" s="41" t="n">
        <f aca="false">IF(A526="","",MATCH(A526,P_ID,1))</f>
        <v>460</v>
      </c>
      <c r="G526" s="41" t="str">
        <f aca="false">IF(A526="","",INDEX(P_Svc,F526))</f>
        <v>Standard</v>
      </c>
      <c r="H526" s="41" t="str">
        <f aca="false">IF(A526="","",INDEX(P_Zone,F526))</f>
        <v>West</v>
      </c>
      <c r="I526" s="41" t="n">
        <f aca="false">IF(A526="","",IF(D526="Delivered",IF(B526&lt;=INDEX(P_Due,F526),1,0),0))</f>
        <v>1</v>
      </c>
    </row>
    <row r="527" customFormat="false" ht="15" hidden="false" customHeight="false" outlineLevel="0" collapsed="false">
      <c r="A527" s="37" t="n">
        <v>1000461</v>
      </c>
      <c r="B527" s="38" t="n">
        <v>46275</v>
      </c>
      <c r="C527" s="39" t="n">
        <v>1</v>
      </c>
      <c r="D527" s="39" t="s">
        <v>26</v>
      </c>
      <c r="E527" s="39"/>
      <c r="F527" s="41" t="n">
        <f aca="false">IF(A527="","",MATCH(A527,P_ID,1))</f>
        <v>461</v>
      </c>
      <c r="G527" s="41" t="str">
        <f aca="false">IF(A527="","",INDEX(P_Svc,F527))</f>
        <v>Economy</v>
      </c>
      <c r="H527" s="41" t="str">
        <f aca="false">IF(A527="","",INDEX(P_Zone,F527))</f>
        <v>South</v>
      </c>
      <c r="I527" s="41" t="n">
        <f aca="false">IF(A527="","",IF(D527="Delivered",IF(B527&lt;=INDEX(P_Due,F527),1,0),0))</f>
        <v>1</v>
      </c>
    </row>
    <row r="528" customFormat="false" ht="15" hidden="false" customHeight="false" outlineLevel="0" collapsed="false">
      <c r="A528" s="37" t="n">
        <v>1000462</v>
      </c>
      <c r="B528" s="38" t="n">
        <v>46275</v>
      </c>
      <c r="C528" s="39" t="n">
        <v>1</v>
      </c>
      <c r="D528" s="39" t="s">
        <v>26</v>
      </c>
      <c r="E528" s="39"/>
      <c r="F528" s="41" t="n">
        <f aca="false">IF(A528="","",MATCH(A528,P_ID,1))</f>
        <v>462</v>
      </c>
      <c r="G528" s="41" t="str">
        <f aca="false">IF(A528="","",INDEX(P_Svc,F528))</f>
        <v>Standard</v>
      </c>
      <c r="H528" s="41" t="str">
        <f aca="false">IF(A528="","",INDEX(P_Zone,F528))</f>
        <v>Central</v>
      </c>
      <c r="I528" s="41" t="n">
        <f aca="false">IF(A528="","",IF(D528="Delivered",IF(B528&lt;=INDEX(P_Due,F528),1,0),0))</f>
        <v>1</v>
      </c>
    </row>
    <row r="529" customFormat="false" ht="15" hidden="false" customHeight="false" outlineLevel="0" collapsed="false">
      <c r="A529" s="37" t="n">
        <v>1000463</v>
      </c>
      <c r="B529" s="38" t="n">
        <v>46275</v>
      </c>
      <c r="C529" s="39" t="n">
        <v>1</v>
      </c>
      <c r="D529" s="39" t="s">
        <v>26</v>
      </c>
      <c r="E529" s="39"/>
      <c r="F529" s="41" t="n">
        <f aca="false">IF(A529="","",MATCH(A529,P_ID,1))</f>
        <v>463</v>
      </c>
      <c r="G529" s="41" t="str">
        <f aca="false">IF(A529="","",INDEX(P_Svc,F529))</f>
        <v>Standard</v>
      </c>
      <c r="H529" s="41" t="str">
        <f aca="false">IF(A529="","",INDEX(P_Zone,F529))</f>
        <v>North</v>
      </c>
      <c r="I529" s="41" t="n">
        <f aca="false">IF(A529="","",IF(D529="Delivered",IF(B529&lt;=INDEX(P_Due,F529),1,0),0))</f>
        <v>1</v>
      </c>
    </row>
    <row r="530" customFormat="false" ht="15" hidden="false" customHeight="false" outlineLevel="0" collapsed="false">
      <c r="A530" s="37" t="n">
        <v>1000464</v>
      </c>
      <c r="B530" s="38" t="n">
        <v>46275</v>
      </c>
      <c r="C530" s="39" t="n">
        <v>1</v>
      </c>
      <c r="D530" s="39" t="s">
        <v>79</v>
      </c>
      <c r="E530" s="39" t="s">
        <v>34</v>
      </c>
      <c r="F530" s="41" t="n">
        <f aca="false">IF(A530="","",MATCH(A530,P_ID,1))</f>
        <v>464</v>
      </c>
      <c r="G530" s="41" t="str">
        <f aca="false">IF(A530="","",INDEX(P_Svc,F530))</f>
        <v>Standard</v>
      </c>
      <c r="H530" s="41" t="str">
        <f aca="false">IF(A530="","",INDEX(P_Zone,F530))</f>
        <v>South</v>
      </c>
      <c r="I530" s="41" t="n">
        <f aca="false">IF(A530="","",IF(D530="Delivered",IF(B530&lt;=INDEX(P_Due,F530),1,0),0))</f>
        <v>0</v>
      </c>
    </row>
    <row r="531" customFormat="false" ht="15" hidden="false" customHeight="false" outlineLevel="0" collapsed="false">
      <c r="A531" s="37" t="n">
        <v>1000466</v>
      </c>
      <c r="B531" s="38" t="n">
        <v>46275</v>
      </c>
      <c r="C531" s="39" t="n">
        <v>1</v>
      </c>
      <c r="D531" s="39" t="s">
        <v>26</v>
      </c>
      <c r="E531" s="39"/>
      <c r="F531" s="41" t="n">
        <f aca="false">IF(A531="","",MATCH(A531,P_ID,1))</f>
        <v>466</v>
      </c>
      <c r="G531" s="41" t="str">
        <f aca="false">IF(A531="","",INDEX(P_Svc,F531))</f>
        <v>Standard</v>
      </c>
      <c r="H531" s="41" t="str">
        <f aca="false">IF(A531="","",INDEX(P_Zone,F531))</f>
        <v>East</v>
      </c>
      <c r="I531" s="41" t="n">
        <f aca="false">IF(A531="","",IF(D531="Delivered",IF(B531&lt;=INDEX(P_Due,F531),1,0),0))</f>
        <v>1</v>
      </c>
    </row>
    <row r="532" customFormat="false" ht="15" hidden="false" customHeight="false" outlineLevel="0" collapsed="false">
      <c r="A532" s="37" t="n">
        <v>1000467</v>
      </c>
      <c r="B532" s="38" t="n">
        <v>46275</v>
      </c>
      <c r="C532" s="39" t="n">
        <v>1</v>
      </c>
      <c r="D532" s="39" t="s">
        <v>26</v>
      </c>
      <c r="E532" s="39"/>
      <c r="F532" s="41" t="n">
        <f aca="false">IF(A532="","",MATCH(A532,P_ID,1))</f>
        <v>467</v>
      </c>
      <c r="G532" s="41" t="str">
        <f aca="false">IF(A532="","",INDEX(P_Svc,F532))</f>
        <v>Standard</v>
      </c>
      <c r="H532" s="41" t="str">
        <f aca="false">IF(A532="","",INDEX(P_Zone,F532))</f>
        <v>Central</v>
      </c>
      <c r="I532" s="41" t="n">
        <f aca="false">IF(A532="","",IF(D532="Delivered",IF(B532&lt;=INDEX(P_Due,F532),1,0),0))</f>
        <v>1</v>
      </c>
    </row>
    <row r="533" customFormat="false" ht="15" hidden="false" customHeight="false" outlineLevel="0" collapsed="false">
      <c r="A533" s="37" t="n">
        <v>1000468</v>
      </c>
      <c r="B533" s="38" t="n">
        <v>46275</v>
      </c>
      <c r="C533" s="39" t="n">
        <v>1</v>
      </c>
      <c r="D533" s="39" t="s">
        <v>26</v>
      </c>
      <c r="E533" s="39"/>
      <c r="F533" s="41" t="n">
        <f aca="false">IF(A533="","",MATCH(A533,P_ID,1))</f>
        <v>468</v>
      </c>
      <c r="G533" s="41" t="str">
        <f aca="false">IF(A533="","",INDEX(P_Svc,F533))</f>
        <v>Standard</v>
      </c>
      <c r="H533" s="41" t="str">
        <f aca="false">IF(A533="","",INDEX(P_Zone,F533))</f>
        <v>Central</v>
      </c>
      <c r="I533" s="41" t="n">
        <f aca="false">IF(A533="","",IF(D533="Delivered",IF(B533&lt;=INDEX(P_Due,F533),1,0),0))</f>
        <v>1</v>
      </c>
    </row>
    <row r="534" customFormat="false" ht="15" hidden="false" customHeight="false" outlineLevel="0" collapsed="false">
      <c r="A534" s="37" t="n">
        <v>1000469</v>
      </c>
      <c r="B534" s="38" t="n">
        <v>46275</v>
      </c>
      <c r="C534" s="39" t="n">
        <v>1</v>
      </c>
      <c r="D534" s="39" t="s">
        <v>26</v>
      </c>
      <c r="E534" s="39"/>
      <c r="F534" s="41" t="n">
        <f aca="false">IF(A534="","",MATCH(A534,P_ID,1))</f>
        <v>469</v>
      </c>
      <c r="G534" s="41" t="str">
        <f aca="false">IF(A534="","",INDEX(P_Svc,F534))</f>
        <v>Standard</v>
      </c>
      <c r="H534" s="41" t="str">
        <f aca="false">IF(A534="","",INDEX(P_Zone,F534))</f>
        <v>North</v>
      </c>
      <c r="I534" s="41" t="n">
        <f aca="false">IF(A534="","",IF(D534="Delivered",IF(B534&lt;=INDEX(P_Due,F534),1,0),0))</f>
        <v>1</v>
      </c>
    </row>
    <row r="535" customFormat="false" ht="15" hidden="false" customHeight="false" outlineLevel="0" collapsed="false">
      <c r="A535" s="37" t="n">
        <v>1000470</v>
      </c>
      <c r="B535" s="38" t="n">
        <v>46275</v>
      </c>
      <c r="C535" s="39" t="n">
        <v>1</v>
      </c>
      <c r="D535" s="39" t="s">
        <v>26</v>
      </c>
      <c r="E535" s="39"/>
      <c r="F535" s="41" t="n">
        <f aca="false">IF(A535="","",MATCH(A535,P_ID,1))</f>
        <v>470</v>
      </c>
      <c r="G535" s="41" t="str">
        <f aca="false">IF(A535="","",INDEX(P_Svc,F535))</f>
        <v>Economy</v>
      </c>
      <c r="H535" s="41" t="str">
        <f aca="false">IF(A535="","",INDEX(P_Zone,F535))</f>
        <v>West</v>
      </c>
      <c r="I535" s="41" t="n">
        <f aca="false">IF(A535="","",IF(D535="Delivered",IF(B535&lt;=INDEX(P_Due,F535),1,0),0))</f>
        <v>1</v>
      </c>
    </row>
    <row r="536" customFormat="false" ht="15" hidden="false" customHeight="false" outlineLevel="0" collapsed="false">
      <c r="A536" s="37" t="n">
        <v>1000471</v>
      </c>
      <c r="B536" s="38" t="n">
        <v>46275</v>
      </c>
      <c r="C536" s="39" t="n">
        <v>1</v>
      </c>
      <c r="D536" s="39" t="s">
        <v>26</v>
      </c>
      <c r="E536" s="39"/>
      <c r="F536" s="41" t="n">
        <f aca="false">IF(A536="","",MATCH(A536,P_ID,1))</f>
        <v>471</v>
      </c>
      <c r="G536" s="41" t="str">
        <f aca="false">IF(A536="","",INDEX(P_Svc,F536))</f>
        <v>Economy</v>
      </c>
      <c r="H536" s="41" t="str">
        <f aca="false">IF(A536="","",INDEX(P_Zone,F536))</f>
        <v>South</v>
      </c>
      <c r="I536" s="41" t="n">
        <f aca="false">IF(A536="","",IF(D536="Delivered",IF(B536&lt;=INDEX(P_Due,F536),1,0),0))</f>
        <v>1</v>
      </c>
    </row>
    <row r="537" customFormat="false" ht="15" hidden="false" customHeight="false" outlineLevel="0" collapsed="false">
      <c r="A537" s="37" t="n">
        <v>1000473</v>
      </c>
      <c r="B537" s="38" t="n">
        <v>46275</v>
      </c>
      <c r="C537" s="39" t="n">
        <v>1</v>
      </c>
      <c r="D537" s="39" t="s">
        <v>26</v>
      </c>
      <c r="E537" s="39"/>
      <c r="F537" s="41" t="n">
        <f aca="false">IF(A537="","",MATCH(A537,P_ID,1))</f>
        <v>473</v>
      </c>
      <c r="G537" s="41" t="str">
        <f aca="false">IF(A537="","",INDEX(P_Svc,F537))</f>
        <v>Standard</v>
      </c>
      <c r="H537" s="41" t="str">
        <f aca="false">IF(A537="","",INDEX(P_Zone,F537))</f>
        <v>West</v>
      </c>
      <c r="I537" s="41" t="n">
        <f aca="false">IF(A537="","",IF(D537="Delivered",IF(B537&lt;=INDEX(P_Due,F537),1,0),0))</f>
        <v>1</v>
      </c>
    </row>
    <row r="538" customFormat="false" ht="15" hidden="false" customHeight="false" outlineLevel="0" collapsed="false">
      <c r="A538" s="37" t="n">
        <v>1000474</v>
      </c>
      <c r="B538" s="38" t="n">
        <v>46275</v>
      </c>
      <c r="C538" s="39" t="n">
        <v>1</v>
      </c>
      <c r="D538" s="39" t="s">
        <v>26</v>
      </c>
      <c r="E538" s="39"/>
      <c r="F538" s="41" t="n">
        <f aca="false">IF(A538="","",MATCH(A538,P_ID,1))</f>
        <v>474</v>
      </c>
      <c r="G538" s="41" t="str">
        <f aca="false">IF(A538="","",INDEX(P_Svc,F538))</f>
        <v>Economy</v>
      </c>
      <c r="H538" s="41" t="str">
        <f aca="false">IF(A538="","",INDEX(P_Zone,F538))</f>
        <v>North</v>
      </c>
      <c r="I538" s="41" t="n">
        <f aca="false">IF(A538="","",IF(D538="Delivered",IF(B538&lt;=INDEX(P_Due,F538),1,0),0))</f>
        <v>1</v>
      </c>
    </row>
    <row r="539" customFormat="false" ht="15" hidden="false" customHeight="false" outlineLevel="0" collapsed="false">
      <c r="A539" s="37" t="n">
        <v>1000475</v>
      </c>
      <c r="B539" s="38" t="n">
        <v>46275</v>
      </c>
      <c r="C539" s="39" t="n">
        <v>1</v>
      </c>
      <c r="D539" s="39" t="s">
        <v>79</v>
      </c>
      <c r="E539" s="39" t="s">
        <v>32</v>
      </c>
      <c r="F539" s="41" t="n">
        <f aca="false">IF(A539="","",MATCH(A539,P_ID,1))</f>
        <v>475</v>
      </c>
      <c r="G539" s="41" t="str">
        <f aca="false">IF(A539="","",INDEX(P_Svc,F539))</f>
        <v>Standard</v>
      </c>
      <c r="H539" s="41" t="str">
        <f aca="false">IF(A539="","",INDEX(P_Zone,F539))</f>
        <v>East</v>
      </c>
      <c r="I539" s="41" t="n">
        <f aca="false">IF(A539="","",IF(D539="Delivered",IF(B539&lt;=INDEX(P_Due,F539),1,0),0))</f>
        <v>0</v>
      </c>
    </row>
    <row r="540" customFormat="false" ht="15" hidden="false" customHeight="false" outlineLevel="0" collapsed="false">
      <c r="A540" s="37" t="n">
        <v>1000476</v>
      </c>
      <c r="B540" s="38" t="n">
        <v>46275</v>
      </c>
      <c r="C540" s="39" t="n">
        <v>1</v>
      </c>
      <c r="D540" s="39" t="s">
        <v>26</v>
      </c>
      <c r="E540" s="39"/>
      <c r="F540" s="41" t="n">
        <f aca="false">IF(A540="","",MATCH(A540,P_ID,1))</f>
        <v>476</v>
      </c>
      <c r="G540" s="41" t="str">
        <f aca="false">IF(A540="","",INDEX(P_Svc,F540))</f>
        <v>Standard</v>
      </c>
      <c r="H540" s="41" t="str">
        <f aca="false">IF(A540="","",INDEX(P_Zone,F540))</f>
        <v>South</v>
      </c>
      <c r="I540" s="41" t="n">
        <f aca="false">IF(A540="","",IF(D540="Delivered",IF(B540&lt;=INDEX(P_Due,F540),1,0),0))</f>
        <v>1</v>
      </c>
    </row>
    <row r="541" customFormat="false" ht="15" hidden="false" customHeight="false" outlineLevel="0" collapsed="false">
      <c r="A541" s="37" t="n">
        <v>1000477</v>
      </c>
      <c r="B541" s="38" t="n">
        <v>46275</v>
      </c>
      <c r="C541" s="39" t="n">
        <v>1</v>
      </c>
      <c r="D541" s="39" t="s">
        <v>26</v>
      </c>
      <c r="E541" s="39"/>
      <c r="F541" s="41" t="n">
        <f aca="false">IF(A541="","",MATCH(A541,P_ID,1))</f>
        <v>477</v>
      </c>
      <c r="G541" s="41" t="str">
        <f aca="false">IF(A541="","",INDEX(P_Svc,F541))</f>
        <v>Standard</v>
      </c>
      <c r="H541" s="41" t="str">
        <f aca="false">IF(A541="","",INDEX(P_Zone,F541))</f>
        <v>North</v>
      </c>
      <c r="I541" s="41" t="n">
        <f aca="false">IF(A541="","",IF(D541="Delivered",IF(B541&lt;=INDEX(P_Due,F541),1,0),0))</f>
        <v>1</v>
      </c>
    </row>
    <row r="542" customFormat="false" ht="15" hidden="false" customHeight="false" outlineLevel="0" collapsed="false">
      <c r="A542" s="37" t="n">
        <v>1000478</v>
      </c>
      <c r="B542" s="38" t="n">
        <v>46275</v>
      </c>
      <c r="C542" s="39" t="n">
        <v>1</v>
      </c>
      <c r="D542" s="39" t="s">
        <v>26</v>
      </c>
      <c r="E542" s="39"/>
      <c r="F542" s="41" t="n">
        <f aca="false">IF(A542="","",MATCH(A542,P_ID,1))</f>
        <v>478</v>
      </c>
      <c r="G542" s="41" t="str">
        <f aca="false">IF(A542="","",INDEX(P_Svc,F542))</f>
        <v>Standard</v>
      </c>
      <c r="H542" s="41" t="str">
        <f aca="false">IF(A542="","",INDEX(P_Zone,F542))</f>
        <v>South</v>
      </c>
      <c r="I542" s="41" t="n">
        <f aca="false">IF(A542="","",IF(D542="Delivered",IF(B542&lt;=INDEX(P_Due,F542),1,0),0))</f>
        <v>1</v>
      </c>
    </row>
    <row r="543" customFormat="false" ht="15" hidden="false" customHeight="false" outlineLevel="0" collapsed="false">
      <c r="A543" s="37" t="n">
        <v>1000479</v>
      </c>
      <c r="B543" s="38" t="n">
        <v>46275</v>
      </c>
      <c r="C543" s="39" t="n">
        <v>1</v>
      </c>
      <c r="D543" s="39" t="s">
        <v>79</v>
      </c>
      <c r="E543" s="39" t="s">
        <v>32</v>
      </c>
      <c r="F543" s="41" t="n">
        <f aca="false">IF(A543="","",MATCH(A543,P_ID,1))</f>
        <v>479</v>
      </c>
      <c r="G543" s="41" t="str">
        <f aca="false">IF(A543="","",INDEX(P_Svc,F543))</f>
        <v>Economy</v>
      </c>
      <c r="H543" s="41" t="str">
        <f aca="false">IF(A543="","",INDEX(P_Zone,F543))</f>
        <v>South</v>
      </c>
      <c r="I543" s="41" t="n">
        <f aca="false">IF(A543="","",IF(D543="Delivered",IF(B543&lt;=INDEX(P_Due,F543),1,0),0))</f>
        <v>0</v>
      </c>
    </row>
    <row r="544" customFormat="false" ht="15" hidden="false" customHeight="false" outlineLevel="0" collapsed="false">
      <c r="A544" s="37" t="n">
        <v>1000480</v>
      </c>
      <c r="B544" s="38" t="n">
        <v>46275</v>
      </c>
      <c r="C544" s="39" t="n">
        <v>1</v>
      </c>
      <c r="D544" s="39" t="s">
        <v>26</v>
      </c>
      <c r="E544" s="39"/>
      <c r="F544" s="41" t="n">
        <f aca="false">IF(A544="","",MATCH(A544,P_ID,1))</f>
        <v>480</v>
      </c>
      <c r="G544" s="41" t="str">
        <f aca="false">IF(A544="","",INDEX(P_Svc,F544))</f>
        <v>Standard</v>
      </c>
      <c r="H544" s="41" t="str">
        <f aca="false">IF(A544="","",INDEX(P_Zone,F544))</f>
        <v>Central</v>
      </c>
      <c r="I544" s="41" t="n">
        <f aca="false">IF(A544="","",IF(D544="Delivered",IF(B544&lt;=INDEX(P_Due,F544),1,0),0))</f>
        <v>1</v>
      </c>
    </row>
    <row r="545" customFormat="false" ht="15" hidden="false" customHeight="false" outlineLevel="0" collapsed="false">
      <c r="A545" s="37" t="n">
        <v>1000481</v>
      </c>
      <c r="B545" s="38" t="n">
        <v>46275</v>
      </c>
      <c r="C545" s="39" t="n">
        <v>1</v>
      </c>
      <c r="D545" s="39" t="s">
        <v>26</v>
      </c>
      <c r="E545" s="39"/>
      <c r="F545" s="41" t="n">
        <f aca="false">IF(A545="","",MATCH(A545,P_ID,1))</f>
        <v>481</v>
      </c>
      <c r="G545" s="41" t="str">
        <f aca="false">IF(A545="","",INDEX(P_Svc,F545))</f>
        <v>Standard</v>
      </c>
      <c r="H545" s="41" t="str">
        <f aca="false">IF(A545="","",INDEX(P_Zone,F545))</f>
        <v>West</v>
      </c>
      <c r="I545" s="41" t="n">
        <f aca="false">IF(A545="","",IF(D545="Delivered",IF(B545&lt;=INDEX(P_Due,F545),1,0),0))</f>
        <v>1</v>
      </c>
    </row>
    <row r="546" customFormat="false" ht="15" hidden="false" customHeight="false" outlineLevel="0" collapsed="false">
      <c r="A546" s="37" t="n">
        <v>1000483</v>
      </c>
      <c r="B546" s="38" t="n">
        <v>46275</v>
      </c>
      <c r="C546" s="39" t="n">
        <v>1</v>
      </c>
      <c r="D546" s="39" t="s">
        <v>26</v>
      </c>
      <c r="E546" s="39"/>
      <c r="F546" s="41" t="n">
        <f aca="false">IF(A546="","",MATCH(A546,P_ID,1))</f>
        <v>483</v>
      </c>
      <c r="G546" s="41" t="str">
        <f aca="false">IF(A546="","",INDEX(P_Svc,F546))</f>
        <v>Standard</v>
      </c>
      <c r="H546" s="41" t="str">
        <f aca="false">IF(A546="","",INDEX(P_Zone,F546))</f>
        <v>North</v>
      </c>
      <c r="I546" s="41" t="n">
        <f aca="false">IF(A546="","",IF(D546="Delivered",IF(B546&lt;=INDEX(P_Due,F546),1,0),0))</f>
        <v>1</v>
      </c>
    </row>
    <row r="547" customFormat="false" ht="15" hidden="false" customHeight="false" outlineLevel="0" collapsed="false">
      <c r="A547" s="37" t="n">
        <v>1000485</v>
      </c>
      <c r="B547" s="38" t="n">
        <v>46275</v>
      </c>
      <c r="C547" s="39" t="n">
        <v>1</v>
      </c>
      <c r="D547" s="39" t="s">
        <v>26</v>
      </c>
      <c r="E547" s="39"/>
      <c r="F547" s="41" t="n">
        <f aca="false">IF(A547="","",MATCH(A547,P_ID,1))</f>
        <v>485</v>
      </c>
      <c r="G547" s="41" t="str">
        <f aca="false">IF(A547="","",INDEX(P_Svc,F547))</f>
        <v>Standard</v>
      </c>
      <c r="H547" s="41" t="str">
        <f aca="false">IF(A547="","",INDEX(P_Zone,F547))</f>
        <v>North</v>
      </c>
      <c r="I547" s="41" t="n">
        <f aca="false">IF(A547="","",IF(D547="Delivered",IF(B547&lt;=INDEX(P_Due,F547),1,0),0))</f>
        <v>1</v>
      </c>
    </row>
    <row r="548" customFormat="false" ht="15" hidden="false" customHeight="false" outlineLevel="0" collapsed="false">
      <c r="A548" s="37" t="n">
        <v>1000486</v>
      </c>
      <c r="B548" s="38" t="n">
        <v>46275</v>
      </c>
      <c r="C548" s="39" t="n">
        <v>1</v>
      </c>
      <c r="D548" s="39" t="s">
        <v>26</v>
      </c>
      <c r="E548" s="39"/>
      <c r="F548" s="41" t="n">
        <f aca="false">IF(A548="","",MATCH(A548,P_ID,1))</f>
        <v>486</v>
      </c>
      <c r="G548" s="41" t="str">
        <f aca="false">IF(A548="","",INDEX(P_Svc,F548))</f>
        <v>Standard</v>
      </c>
      <c r="H548" s="41" t="str">
        <f aca="false">IF(A548="","",INDEX(P_Zone,F548))</f>
        <v>North</v>
      </c>
      <c r="I548" s="41" t="n">
        <f aca="false">IF(A548="","",IF(D548="Delivered",IF(B548&lt;=INDEX(P_Due,F548),1,0),0))</f>
        <v>1</v>
      </c>
    </row>
    <row r="549" customFormat="false" ht="15" hidden="false" customHeight="false" outlineLevel="0" collapsed="false">
      <c r="A549" s="37" t="n">
        <v>1000487</v>
      </c>
      <c r="B549" s="38" t="n">
        <v>46275</v>
      </c>
      <c r="C549" s="39" t="n">
        <v>1</v>
      </c>
      <c r="D549" s="39" t="s">
        <v>26</v>
      </c>
      <c r="E549" s="39"/>
      <c r="F549" s="41" t="n">
        <f aca="false">IF(A549="","",MATCH(A549,P_ID,1))</f>
        <v>487</v>
      </c>
      <c r="G549" s="41" t="str">
        <f aca="false">IF(A549="","",INDEX(P_Svc,F549))</f>
        <v>Economy</v>
      </c>
      <c r="H549" s="41" t="str">
        <f aca="false">IF(A549="","",INDEX(P_Zone,F549))</f>
        <v>West</v>
      </c>
      <c r="I549" s="41" t="n">
        <f aca="false">IF(A549="","",IF(D549="Delivered",IF(B549&lt;=INDEX(P_Due,F549),1,0),0))</f>
        <v>1</v>
      </c>
    </row>
    <row r="550" customFormat="false" ht="15" hidden="false" customHeight="false" outlineLevel="0" collapsed="false">
      <c r="A550" s="37" t="n">
        <v>1000488</v>
      </c>
      <c r="B550" s="38" t="n">
        <v>46275</v>
      </c>
      <c r="C550" s="39" t="n">
        <v>1</v>
      </c>
      <c r="D550" s="39" t="s">
        <v>26</v>
      </c>
      <c r="E550" s="39"/>
      <c r="F550" s="41" t="n">
        <f aca="false">IF(A550="","",MATCH(A550,P_ID,1))</f>
        <v>488</v>
      </c>
      <c r="G550" s="41" t="str">
        <f aca="false">IF(A550="","",INDEX(P_Svc,F550))</f>
        <v>Standard</v>
      </c>
      <c r="H550" s="41" t="str">
        <f aca="false">IF(A550="","",INDEX(P_Zone,F550))</f>
        <v>North</v>
      </c>
      <c r="I550" s="41" t="n">
        <f aca="false">IF(A550="","",IF(D550="Delivered",IF(B550&lt;=INDEX(P_Due,F550),1,0),0))</f>
        <v>1</v>
      </c>
    </row>
    <row r="551" customFormat="false" ht="15" hidden="false" customHeight="false" outlineLevel="0" collapsed="false">
      <c r="A551" s="37" t="n">
        <v>1000489</v>
      </c>
      <c r="B551" s="38" t="n">
        <v>46275</v>
      </c>
      <c r="C551" s="39" t="n">
        <v>1</v>
      </c>
      <c r="D551" s="39" t="s">
        <v>26</v>
      </c>
      <c r="E551" s="39"/>
      <c r="F551" s="41" t="n">
        <f aca="false">IF(A551="","",MATCH(A551,P_ID,1))</f>
        <v>489</v>
      </c>
      <c r="G551" s="41" t="str">
        <f aca="false">IF(A551="","",INDEX(P_Svc,F551))</f>
        <v>Standard</v>
      </c>
      <c r="H551" s="41" t="str">
        <f aca="false">IF(A551="","",INDEX(P_Zone,F551))</f>
        <v>West</v>
      </c>
      <c r="I551" s="41" t="n">
        <f aca="false">IF(A551="","",IF(D551="Delivered",IF(B551&lt;=INDEX(P_Due,F551),1,0),0))</f>
        <v>1</v>
      </c>
    </row>
    <row r="552" customFormat="false" ht="15" hidden="false" customHeight="false" outlineLevel="0" collapsed="false">
      <c r="A552" s="37" t="n">
        <v>1000490</v>
      </c>
      <c r="B552" s="38" t="n">
        <v>46275</v>
      </c>
      <c r="C552" s="39" t="n">
        <v>1</v>
      </c>
      <c r="D552" s="39" t="s">
        <v>26</v>
      </c>
      <c r="E552" s="39"/>
      <c r="F552" s="41" t="n">
        <f aca="false">IF(A552="","",MATCH(A552,P_ID,1))</f>
        <v>490</v>
      </c>
      <c r="G552" s="41" t="str">
        <f aca="false">IF(A552="","",INDEX(P_Svc,F552))</f>
        <v>Standard</v>
      </c>
      <c r="H552" s="41" t="str">
        <f aca="false">IF(A552="","",INDEX(P_Zone,F552))</f>
        <v>North</v>
      </c>
      <c r="I552" s="41" t="n">
        <f aca="false">IF(A552="","",IF(D552="Delivered",IF(B552&lt;=INDEX(P_Due,F552),1,0),0))</f>
        <v>1</v>
      </c>
    </row>
    <row r="553" customFormat="false" ht="15" hidden="false" customHeight="false" outlineLevel="0" collapsed="false">
      <c r="A553" s="37" t="n">
        <v>1000491</v>
      </c>
      <c r="B553" s="38" t="n">
        <v>46275</v>
      </c>
      <c r="C553" s="39" t="n">
        <v>1</v>
      </c>
      <c r="D553" s="39" t="s">
        <v>26</v>
      </c>
      <c r="E553" s="39"/>
      <c r="F553" s="41" t="n">
        <f aca="false">IF(A553="","",MATCH(A553,P_ID,1))</f>
        <v>491</v>
      </c>
      <c r="G553" s="41" t="str">
        <f aca="false">IF(A553="","",INDEX(P_Svc,F553))</f>
        <v>Standard</v>
      </c>
      <c r="H553" s="41" t="str">
        <f aca="false">IF(A553="","",INDEX(P_Zone,F553))</f>
        <v>East</v>
      </c>
      <c r="I553" s="41" t="n">
        <f aca="false">IF(A553="","",IF(D553="Delivered",IF(B553&lt;=INDEX(P_Due,F553),1,0),0))</f>
        <v>1</v>
      </c>
    </row>
    <row r="554" customFormat="false" ht="15" hidden="false" customHeight="false" outlineLevel="0" collapsed="false">
      <c r="A554" s="37" t="n">
        <v>1000492</v>
      </c>
      <c r="B554" s="38" t="n">
        <v>46275</v>
      </c>
      <c r="C554" s="39" t="n">
        <v>1</v>
      </c>
      <c r="D554" s="39" t="s">
        <v>79</v>
      </c>
      <c r="E554" s="39" t="s">
        <v>32</v>
      </c>
      <c r="F554" s="41" t="n">
        <f aca="false">IF(A554="","",MATCH(A554,P_ID,1))</f>
        <v>492</v>
      </c>
      <c r="G554" s="41" t="str">
        <f aca="false">IF(A554="","",INDEX(P_Svc,F554))</f>
        <v>Standard</v>
      </c>
      <c r="H554" s="41" t="str">
        <f aca="false">IF(A554="","",INDEX(P_Zone,F554))</f>
        <v>North</v>
      </c>
      <c r="I554" s="41" t="n">
        <f aca="false">IF(A554="","",IF(D554="Delivered",IF(B554&lt;=INDEX(P_Due,F554),1,0),0))</f>
        <v>0</v>
      </c>
    </row>
    <row r="555" customFormat="false" ht="15" hidden="false" customHeight="false" outlineLevel="0" collapsed="false">
      <c r="A555" s="37" t="n">
        <v>1000493</v>
      </c>
      <c r="B555" s="38" t="n">
        <v>46275</v>
      </c>
      <c r="C555" s="39" t="n">
        <v>1</v>
      </c>
      <c r="D555" s="39" t="s">
        <v>26</v>
      </c>
      <c r="E555" s="39"/>
      <c r="F555" s="41" t="n">
        <f aca="false">IF(A555="","",MATCH(A555,P_ID,1))</f>
        <v>493</v>
      </c>
      <c r="G555" s="41" t="str">
        <f aca="false">IF(A555="","",INDEX(P_Svc,F555))</f>
        <v>Economy</v>
      </c>
      <c r="H555" s="41" t="str">
        <f aca="false">IF(A555="","",INDEX(P_Zone,F555))</f>
        <v>West</v>
      </c>
      <c r="I555" s="41" t="n">
        <f aca="false">IF(A555="","",IF(D555="Delivered",IF(B555&lt;=INDEX(P_Due,F555),1,0),0))</f>
        <v>1</v>
      </c>
    </row>
    <row r="556" customFormat="false" ht="15" hidden="false" customHeight="false" outlineLevel="0" collapsed="false">
      <c r="A556" s="37" t="n">
        <v>1000494</v>
      </c>
      <c r="B556" s="38" t="n">
        <v>46275</v>
      </c>
      <c r="C556" s="39" t="n">
        <v>1</v>
      </c>
      <c r="D556" s="39" t="s">
        <v>26</v>
      </c>
      <c r="E556" s="39"/>
      <c r="F556" s="41" t="n">
        <f aca="false">IF(A556="","",MATCH(A556,P_ID,1))</f>
        <v>494</v>
      </c>
      <c r="G556" s="41" t="str">
        <f aca="false">IF(A556="","",INDEX(P_Svc,F556))</f>
        <v>Standard</v>
      </c>
      <c r="H556" s="41" t="str">
        <f aca="false">IF(A556="","",INDEX(P_Zone,F556))</f>
        <v>South</v>
      </c>
      <c r="I556" s="41" t="n">
        <f aca="false">IF(A556="","",IF(D556="Delivered",IF(B556&lt;=INDEX(P_Due,F556),1,0),0))</f>
        <v>1</v>
      </c>
    </row>
    <row r="557" customFormat="false" ht="15" hidden="false" customHeight="false" outlineLevel="0" collapsed="false">
      <c r="A557" s="37" t="n">
        <v>1000496</v>
      </c>
      <c r="B557" s="38" t="n">
        <v>46275</v>
      </c>
      <c r="C557" s="39" t="n">
        <v>1</v>
      </c>
      <c r="D557" s="39" t="s">
        <v>26</v>
      </c>
      <c r="E557" s="39"/>
      <c r="F557" s="41" t="n">
        <f aca="false">IF(A557="","",MATCH(A557,P_ID,1))</f>
        <v>496</v>
      </c>
      <c r="G557" s="41" t="str">
        <f aca="false">IF(A557="","",INDEX(P_Svc,F557))</f>
        <v>Standard</v>
      </c>
      <c r="H557" s="41" t="str">
        <f aca="false">IF(A557="","",INDEX(P_Zone,F557))</f>
        <v>East</v>
      </c>
      <c r="I557" s="41" t="n">
        <f aca="false">IF(A557="","",IF(D557="Delivered",IF(B557&lt;=INDEX(P_Due,F557),1,0),0))</f>
        <v>1</v>
      </c>
    </row>
    <row r="558" customFormat="false" ht="15" hidden="false" customHeight="false" outlineLevel="0" collapsed="false">
      <c r="A558" s="37" t="n">
        <v>1000497</v>
      </c>
      <c r="B558" s="38" t="n">
        <v>46275</v>
      </c>
      <c r="C558" s="39" t="n">
        <v>1</v>
      </c>
      <c r="D558" s="39" t="s">
        <v>26</v>
      </c>
      <c r="E558" s="39"/>
      <c r="F558" s="41" t="n">
        <f aca="false">IF(A558="","",MATCH(A558,P_ID,1))</f>
        <v>497</v>
      </c>
      <c r="G558" s="41" t="str">
        <f aca="false">IF(A558="","",INDEX(P_Svc,F558))</f>
        <v>Standard</v>
      </c>
      <c r="H558" s="41" t="str">
        <f aca="false">IF(A558="","",INDEX(P_Zone,F558))</f>
        <v>Central</v>
      </c>
      <c r="I558" s="41" t="n">
        <f aca="false">IF(A558="","",IF(D558="Delivered",IF(B558&lt;=INDEX(P_Due,F558),1,0),0))</f>
        <v>1</v>
      </c>
    </row>
    <row r="559" customFormat="false" ht="15" hidden="false" customHeight="false" outlineLevel="0" collapsed="false">
      <c r="A559" s="37" t="n">
        <v>1000500</v>
      </c>
      <c r="B559" s="38" t="n">
        <v>46275</v>
      </c>
      <c r="C559" s="39" t="n">
        <v>1</v>
      </c>
      <c r="D559" s="39" t="s">
        <v>26</v>
      </c>
      <c r="E559" s="39"/>
      <c r="F559" s="41" t="n">
        <f aca="false">IF(A559="","",MATCH(A559,P_ID,1))</f>
        <v>500</v>
      </c>
      <c r="G559" s="41" t="str">
        <f aca="false">IF(A559="","",INDEX(P_Svc,F559))</f>
        <v>Standard</v>
      </c>
      <c r="H559" s="41" t="str">
        <f aca="false">IF(A559="","",INDEX(P_Zone,F559))</f>
        <v>East</v>
      </c>
      <c r="I559" s="41" t="n">
        <f aca="false">IF(A559="","",IF(D559="Delivered",IF(B559&lt;=INDEX(P_Due,F559),1,0),0))</f>
        <v>1</v>
      </c>
    </row>
    <row r="560" customFormat="false" ht="15" hidden="false" customHeight="false" outlineLevel="0" collapsed="false">
      <c r="A560" s="37" t="n">
        <v>1000501</v>
      </c>
      <c r="B560" s="38" t="n">
        <v>46275</v>
      </c>
      <c r="C560" s="39" t="n">
        <v>1</v>
      </c>
      <c r="D560" s="39" t="s">
        <v>26</v>
      </c>
      <c r="E560" s="39"/>
      <c r="F560" s="41" t="n">
        <f aca="false">IF(A560="","",MATCH(A560,P_ID,1))</f>
        <v>501</v>
      </c>
      <c r="G560" s="41" t="str">
        <f aca="false">IF(A560="","",INDEX(P_Svc,F560))</f>
        <v>Standard</v>
      </c>
      <c r="H560" s="41" t="str">
        <f aca="false">IF(A560="","",INDEX(P_Zone,F560))</f>
        <v>South</v>
      </c>
      <c r="I560" s="41" t="n">
        <f aca="false">IF(A560="","",IF(D560="Delivered",IF(B560&lt;=INDEX(P_Due,F560),1,0),0))</f>
        <v>1</v>
      </c>
    </row>
    <row r="561" customFormat="false" ht="15" hidden="false" customHeight="false" outlineLevel="0" collapsed="false">
      <c r="A561" s="37" t="n">
        <v>1000502</v>
      </c>
      <c r="B561" s="38" t="n">
        <v>46275</v>
      </c>
      <c r="C561" s="39" t="n">
        <v>1</v>
      </c>
      <c r="D561" s="39" t="s">
        <v>26</v>
      </c>
      <c r="E561" s="39"/>
      <c r="F561" s="41" t="n">
        <f aca="false">IF(A561="","",MATCH(A561,P_ID,1))</f>
        <v>502</v>
      </c>
      <c r="G561" s="41" t="str">
        <f aca="false">IF(A561="","",INDEX(P_Svc,F561))</f>
        <v>Economy</v>
      </c>
      <c r="H561" s="41" t="str">
        <f aca="false">IF(A561="","",INDEX(P_Zone,F561))</f>
        <v>Central</v>
      </c>
      <c r="I561" s="41" t="n">
        <f aca="false">IF(A561="","",IF(D561="Delivered",IF(B561&lt;=INDEX(P_Due,F561),1,0),0))</f>
        <v>1</v>
      </c>
    </row>
    <row r="562" customFormat="false" ht="15" hidden="false" customHeight="false" outlineLevel="0" collapsed="false">
      <c r="A562" s="37" t="n">
        <v>1000503</v>
      </c>
      <c r="B562" s="38" t="n">
        <v>46275</v>
      </c>
      <c r="C562" s="39" t="n">
        <v>1</v>
      </c>
      <c r="D562" s="39" t="s">
        <v>79</v>
      </c>
      <c r="E562" s="39" t="s">
        <v>38</v>
      </c>
      <c r="F562" s="41" t="n">
        <f aca="false">IF(A562="","",MATCH(A562,P_ID,1))</f>
        <v>503</v>
      </c>
      <c r="G562" s="41" t="str">
        <f aca="false">IF(A562="","",INDEX(P_Svc,F562))</f>
        <v>Standard</v>
      </c>
      <c r="H562" s="41" t="str">
        <f aca="false">IF(A562="","",INDEX(P_Zone,F562))</f>
        <v>West</v>
      </c>
      <c r="I562" s="41" t="n">
        <f aca="false">IF(A562="","",IF(D562="Delivered",IF(B562&lt;=INDEX(P_Due,F562),1,0),0))</f>
        <v>0</v>
      </c>
    </row>
    <row r="563" customFormat="false" ht="15" hidden="false" customHeight="false" outlineLevel="0" collapsed="false">
      <c r="A563" s="37" t="n">
        <v>1000504</v>
      </c>
      <c r="B563" s="38" t="n">
        <v>46275</v>
      </c>
      <c r="C563" s="39" t="n">
        <v>1</v>
      </c>
      <c r="D563" s="39" t="s">
        <v>26</v>
      </c>
      <c r="E563" s="39"/>
      <c r="F563" s="41" t="n">
        <f aca="false">IF(A563="","",MATCH(A563,P_ID,1))</f>
        <v>504</v>
      </c>
      <c r="G563" s="41" t="str">
        <f aca="false">IF(A563="","",INDEX(P_Svc,F563))</f>
        <v>Standard</v>
      </c>
      <c r="H563" s="41" t="str">
        <f aca="false">IF(A563="","",INDEX(P_Zone,F563))</f>
        <v>Central</v>
      </c>
      <c r="I563" s="41" t="n">
        <f aca="false">IF(A563="","",IF(D563="Delivered",IF(B563&lt;=INDEX(P_Due,F563),1,0),0))</f>
        <v>1</v>
      </c>
    </row>
    <row r="564" customFormat="false" ht="15" hidden="false" customHeight="false" outlineLevel="0" collapsed="false">
      <c r="A564" s="37" t="n">
        <v>1000505</v>
      </c>
      <c r="B564" s="38" t="n">
        <v>46275</v>
      </c>
      <c r="C564" s="39" t="n">
        <v>1</v>
      </c>
      <c r="D564" s="39" t="s">
        <v>26</v>
      </c>
      <c r="E564" s="39"/>
      <c r="F564" s="41" t="n">
        <f aca="false">IF(A564="","",MATCH(A564,P_ID,1))</f>
        <v>505</v>
      </c>
      <c r="G564" s="41" t="str">
        <f aca="false">IF(A564="","",INDEX(P_Svc,F564))</f>
        <v>Standard</v>
      </c>
      <c r="H564" s="41" t="str">
        <f aca="false">IF(A564="","",INDEX(P_Zone,F564))</f>
        <v>South</v>
      </c>
      <c r="I564" s="41" t="n">
        <f aca="false">IF(A564="","",IF(D564="Delivered",IF(B564&lt;=INDEX(P_Due,F564),1,0),0))</f>
        <v>1</v>
      </c>
    </row>
    <row r="565" customFormat="false" ht="15" hidden="false" customHeight="false" outlineLevel="0" collapsed="false">
      <c r="A565" s="37" t="n">
        <v>1000506</v>
      </c>
      <c r="B565" s="38" t="n">
        <v>46275</v>
      </c>
      <c r="C565" s="39" t="n">
        <v>1</v>
      </c>
      <c r="D565" s="39" t="s">
        <v>26</v>
      </c>
      <c r="E565" s="39"/>
      <c r="F565" s="41" t="n">
        <f aca="false">IF(A565="","",MATCH(A565,P_ID,1))</f>
        <v>506</v>
      </c>
      <c r="G565" s="41" t="str">
        <f aca="false">IF(A565="","",INDEX(P_Svc,F565))</f>
        <v>Standard</v>
      </c>
      <c r="H565" s="41" t="str">
        <f aca="false">IF(A565="","",INDEX(P_Zone,F565))</f>
        <v>North</v>
      </c>
      <c r="I565" s="41" t="n">
        <f aca="false">IF(A565="","",IF(D565="Delivered",IF(B565&lt;=INDEX(P_Due,F565),1,0),0))</f>
        <v>1</v>
      </c>
    </row>
    <row r="566" customFormat="false" ht="15" hidden="false" customHeight="false" outlineLevel="0" collapsed="false">
      <c r="A566" s="37" t="n">
        <v>1000507</v>
      </c>
      <c r="B566" s="38" t="n">
        <v>46275</v>
      </c>
      <c r="C566" s="39" t="n">
        <v>1</v>
      </c>
      <c r="D566" s="39" t="s">
        <v>26</v>
      </c>
      <c r="E566" s="39"/>
      <c r="F566" s="41" t="n">
        <f aca="false">IF(A566="","",MATCH(A566,P_ID,1))</f>
        <v>507</v>
      </c>
      <c r="G566" s="41" t="str">
        <f aca="false">IF(A566="","",INDEX(P_Svc,F566))</f>
        <v>Standard</v>
      </c>
      <c r="H566" s="41" t="str">
        <f aca="false">IF(A566="","",INDEX(P_Zone,F566))</f>
        <v>South</v>
      </c>
      <c r="I566" s="41" t="n">
        <f aca="false">IF(A566="","",IF(D566="Delivered",IF(B566&lt;=INDEX(P_Due,F566),1,0),0))</f>
        <v>1</v>
      </c>
    </row>
    <row r="567" customFormat="false" ht="15" hidden="false" customHeight="false" outlineLevel="0" collapsed="false">
      <c r="A567" s="37" t="n">
        <v>1000508</v>
      </c>
      <c r="B567" s="38" t="n">
        <v>46275</v>
      </c>
      <c r="C567" s="39" t="n">
        <v>1</v>
      </c>
      <c r="D567" s="39" t="s">
        <v>26</v>
      </c>
      <c r="E567" s="39"/>
      <c r="F567" s="41" t="n">
        <f aca="false">IF(A567="","",MATCH(A567,P_ID,1))</f>
        <v>508</v>
      </c>
      <c r="G567" s="41" t="str">
        <f aca="false">IF(A567="","",INDEX(P_Svc,F567))</f>
        <v>Standard</v>
      </c>
      <c r="H567" s="41" t="str">
        <f aca="false">IF(A567="","",INDEX(P_Zone,F567))</f>
        <v>North</v>
      </c>
      <c r="I567" s="41" t="n">
        <f aca="false">IF(A567="","",IF(D567="Delivered",IF(B567&lt;=INDEX(P_Due,F567),1,0),0))</f>
        <v>1</v>
      </c>
    </row>
    <row r="568" customFormat="false" ht="15" hidden="false" customHeight="false" outlineLevel="0" collapsed="false">
      <c r="A568" s="37" t="n">
        <v>1000509</v>
      </c>
      <c r="B568" s="38" t="n">
        <v>46275</v>
      </c>
      <c r="C568" s="39" t="n">
        <v>1</v>
      </c>
      <c r="D568" s="39" t="s">
        <v>26</v>
      </c>
      <c r="E568" s="39"/>
      <c r="F568" s="41" t="n">
        <f aca="false">IF(A568="","",MATCH(A568,P_ID,1))</f>
        <v>509</v>
      </c>
      <c r="G568" s="41" t="str">
        <f aca="false">IF(A568="","",INDEX(P_Svc,F568))</f>
        <v>Economy</v>
      </c>
      <c r="H568" s="41" t="str">
        <f aca="false">IF(A568="","",INDEX(P_Zone,F568))</f>
        <v>South</v>
      </c>
      <c r="I568" s="41" t="n">
        <f aca="false">IF(A568="","",IF(D568="Delivered",IF(B568&lt;=INDEX(P_Due,F568),1,0),0))</f>
        <v>1</v>
      </c>
    </row>
    <row r="569" customFormat="false" ht="15" hidden="false" customHeight="false" outlineLevel="0" collapsed="false">
      <c r="A569" s="37" t="n">
        <v>1000510</v>
      </c>
      <c r="B569" s="38" t="n">
        <v>46275</v>
      </c>
      <c r="C569" s="39" t="n">
        <v>1</v>
      </c>
      <c r="D569" s="39" t="s">
        <v>26</v>
      </c>
      <c r="E569" s="39"/>
      <c r="F569" s="41" t="n">
        <f aca="false">IF(A569="","",MATCH(A569,P_ID,1))</f>
        <v>510</v>
      </c>
      <c r="G569" s="41" t="str">
        <f aca="false">IF(A569="","",INDEX(P_Svc,F569))</f>
        <v>Standard</v>
      </c>
      <c r="H569" s="41" t="str">
        <f aca="false">IF(A569="","",INDEX(P_Zone,F569))</f>
        <v>East</v>
      </c>
      <c r="I569" s="41" t="n">
        <f aca="false">IF(A569="","",IF(D569="Delivered",IF(B569&lt;=INDEX(P_Due,F569),1,0),0))</f>
        <v>1</v>
      </c>
    </row>
    <row r="570" customFormat="false" ht="15" hidden="false" customHeight="false" outlineLevel="0" collapsed="false">
      <c r="A570" s="37" t="n">
        <v>1000511</v>
      </c>
      <c r="B570" s="38" t="n">
        <v>46275</v>
      </c>
      <c r="C570" s="39" t="n">
        <v>1</v>
      </c>
      <c r="D570" s="39" t="s">
        <v>79</v>
      </c>
      <c r="E570" s="39" t="s">
        <v>34</v>
      </c>
      <c r="F570" s="41" t="n">
        <f aca="false">IF(A570="","",MATCH(A570,P_ID,1))</f>
        <v>511</v>
      </c>
      <c r="G570" s="41" t="str">
        <f aca="false">IF(A570="","",INDEX(P_Svc,F570))</f>
        <v>Standard</v>
      </c>
      <c r="H570" s="41" t="str">
        <f aca="false">IF(A570="","",INDEX(P_Zone,F570))</f>
        <v>North</v>
      </c>
      <c r="I570" s="41" t="n">
        <f aca="false">IF(A570="","",IF(D570="Delivered",IF(B570&lt;=INDEX(P_Due,F570),1,0),0))</f>
        <v>0</v>
      </c>
    </row>
    <row r="571" customFormat="false" ht="15" hidden="false" customHeight="false" outlineLevel="0" collapsed="false">
      <c r="A571" s="37" t="n">
        <v>1000512</v>
      </c>
      <c r="B571" s="38" t="n">
        <v>46275</v>
      </c>
      <c r="C571" s="39" t="n">
        <v>1</v>
      </c>
      <c r="D571" s="39" t="s">
        <v>26</v>
      </c>
      <c r="E571" s="39"/>
      <c r="F571" s="41" t="n">
        <f aca="false">IF(A571="","",MATCH(A571,P_ID,1))</f>
        <v>512</v>
      </c>
      <c r="G571" s="41" t="str">
        <f aca="false">IF(A571="","",INDEX(P_Svc,F571))</f>
        <v>Standard</v>
      </c>
      <c r="H571" s="41" t="str">
        <f aca="false">IF(A571="","",INDEX(P_Zone,F571))</f>
        <v>South</v>
      </c>
      <c r="I571" s="41" t="n">
        <f aca="false">IF(A571="","",IF(D571="Delivered",IF(B571&lt;=INDEX(P_Due,F571),1,0),0))</f>
        <v>1</v>
      </c>
    </row>
    <row r="572" customFormat="false" ht="15" hidden="false" customHeight="false" outlineLevel="0" collapsed="false">
      <c r="A572" s="37" t="n">
        <v>1000513</v>
      </c>
      <c r="B572" s="38" t="n">
        <v>46275</v>
      </c>
      <c r="C572" s="39" t="n">
        <v>1</v>
      </c>
      <c r="D572" s="39" t="s">
        <v>26</v>
      </c>
      <c r="E572" s="39"/>
      <c r="F572" s="41" t="n">
        <f aca="false">IF(A572="","",MATCH(A572,P_ID,1))</f>
        <v>513</v>
      </c>
      <c r="G572" s="41" t="str">
        <f aca="false">IF(A572="","",INDEX(P_Svc,F572))</f>
        <v>Economy</v>
      </c>
      <c r="H572" s="41" t="str">
        <f aca="false">IF(A572="","",INDEX(P_Zone,F572))</f>
        <v>East</v>
      </c>
      <c r="I572" s="41" t="n">
        <f aca="false">IF(A572="","",IF(D572="Delivered",IF(B572&lt;=INDEX(P_Due,F572),1,0),0))</f>
        <v>1</v>
      </c>
    </row>
    <row r="573" customFormat="false" ht="15" hidden="false" customHeight="false" outlineLevel="0" collapsed="false">
      <c r="A573" s="37" t="n">
        <v>1000514</v>
      </c>
      <c r="B573" s="38" t="n">
        <v>46275</v>
      </c>
      <c r="C573" s="39" t="n">
        <v>1</v>
      </c>
      <c r="D573" s="39" t="s">
        <v>26</v>
      </c>
      <c r="E573" s="39"/>
      <c r="F573" s="41" t="n">
        <f aca="false">IF(A573="","",MATCH(A573,P_ID,1))</f>
        <v>514</v>
      </c>
      <c r="G573" s="41" t="str">
        <f aca="false">IF(A573="","",INDEX(P_Svc,F573))</f>
        <v>Standard</v>
      </c>
      <c r="H573" s="41" t="str">
        <f aca="false">IF(A573="","",INDEX(P_Zone,F573))</f>
        <v>Central</v>
      </c>
      <c r="I573" s="41" t="n">
        <f aca="false">IF(A573="","",IF(D573="Delivered",IF(B573&lt;=INDEX(P_Due,F573),1,0),0))</f>
        <v>1</v>
      </c>
    </row>
    <row r="574" customFormat="false" ht="15" hidden="false" customHeight="false" outlineLevel="0" collapsed="false">
      <c r="A574" s="37" t="n">
        <v>1000515</v>
      </c>
      <c r="B574" s="38" t="n">
        <v>46275</v>
      </c>
      <c r="C574" s="39" t="n">
        <v>1</v>
      </c>
      <c r="D574" s="39" t="s">
        <v>26</v>
      </c>
      <c r="E574" s="39"/>
      <c r="F574" s="41" t="n">
        <f aca="false">IF(A574="","",MATCH(A574,P_ID,1))</f>
        <v>515</v>
      </c>
      <c r="G574" s="41" t="str">
        <f aca="false">IF(A574="","",INDEX(P_Svc,F574))</f>
        <v>Economy</v>
      </c>
      <c r="H574" s="41" t="str">
        <f aca="false">IF(A574="","",INDEX(P_Zone,F574))</f>
        <v>South</v>
      </c>
      <c r="I574" s="41" t="n">
        <f aca="false">IF(A574="","",IF(D574="Delivered",IF(B574&lt;=INDEX(P_Due,F574),1,0),0))</f>
        <v>1</v>
      </c>
    </row>
    <row r="575" customFormat="false" ht="15" hidden="false" customHeight="false" outlineLevel="0" collapsed="false">
      <c r="A575" s="37" t="n">
        <v>1000516</v>
      </c>
      <c r="B575" s="38" t="n">
        <v>46275</v>
      </c>
      <c r="C575" s="39" t="n">
        <v>1</v>
      </c>
      <c r="D575" s="39" t="s">
        <v>26</v>
      </c>
      <c r="E575" s="39"/>
      <c r="F575" s="41" t="n">
        <f aca="false">IF(A575="","",MATCH(A575,P_ID,1))</f>
        <v>516</v>
      </c>
      <c r="G575" s="41" t="str">
        <f aca="false">IF(A575="","",INDEX(P_Svc,F575))</f>
        <v>Standard</v>
      </c>
      <c r="H575" s="41" t="str">
        <f aca="false">IF(A575="","",INDEX(P_Zone,F575))</f>
        <v>West</v>
      </c>
      <c r="I575" s="41" t="n">
        <f aca="false">IF(A575="","",IF(D575="Delivered",IF(B575&lt;=INDEX(P_Due,F575),1,0),0))</f>
        <v>1</v>
      </c>
    </row>
    <row r="576" customFormat="false" ht="15" hidden="false" customHeight="false" outlineLevel="0" collapsed="false">
      <c r="A576" s="37" t="n">
        <v>1000517</v>
      </c>
      <c r="B576" s="38" t="n">
        <v>46275</v>
      </c>
      <c r="C576" s="39" t="n">
        <v>0</v>
      </c>
      <c r="D576" s="39" t="s">
        <v>80</v>
      </c>
      <c r="E576" s="39" t="s">
        <v>40</v>
      </c>
      <c r="F576" s="41" t="n">
        <f aca="false">IF(A576="","",MATCH(A576,P_ID,1))</f>
        <v>517</v>
      </c>
      <c r="G576" s="41" t="str">
        <f aca="false">IF(A576="","",INDEX(P_Svc,F576))</f>
        <v>Standard</v>
      </c>
      <c r="H576" s="41" t="str">
        <f aca="false">IF(A576="","",INDEX(P_Zone,F576))</f>
        <v>North</v>
      </c>
      <c r="I576" s="41" t="n">
        <f aca="false">IF(A576="","",IF(D576="Delivered",IF(B576&lt;=INDEX(P_Due,F576),1,0),0))</f>
        <v>0</v>
      </c>
    </row>
    <row r="577" customFormat="false" ht="15" hidden="false" customHeight="false" outlineLevel="0" collapsed="false">
      <c r="A577" s="37" t="n">
        <v>1000518</v>
      </c>
      <c r="B577" s="38" t="n">
        <v>46275</v>
      </c>
      <c r="C577" s="39" t="n">
        <v>1</v>
      </c>
      <c r="D577" s="39" t="s">
        <v>26</v>
      </c>
      <c r="E577" s="39"/>
      <c r="F577" s="41" t="n">
        <f aca="false">IF(A577="","",MATCH(A577,P_ID,1))</f>
        <v>518</v>
      </c>
      <c r="G577" s="41" t="str">
        <f aca="false">IF(A577="","",INDEX(P_Svc,F577))</f>
        <v>Standard</v>
      </c>
      <c r="H577" s="41" t="str">
        <f aca="false">IF(A577="","",INDEX(P_Zone,F577))</f>
        <v>West</v>
      </c>
      <c r="I577" s="41" t="n">
        <f aca="false">IF(A577="","",IF(D577="Delivered",IF(B577&lt;=INDEX(P_Due,F577),1,0),0))</f>
        <v>1</v>
      </c>
    </row>
    <row r="578" customFormat="false" ht="15" hidden="false" customHeight="false" outlineLevel="0" collapsed="false">
      <c r="A578" s="37" t="n">
        <v>1000520</v>
      </c>
      <c r="B578" s="38" t="n">
        <v>46275</v>
      </c>
      <c r="C578" s="39" t="n">
        <v>1</v>
      </c>
      <c r="D578" s="39" t="s">
        <v>26</v>
      </c>
      <c r="E578" s="39"/>
      <c r="F578" s="41" t="n">
        <f aca="false">IF(A578="","",MATCH(A578,P_ID,1))</f>
        <v>520</v>
      </c>
      <c r="G578" s="41" t="str">
        <f aca="false">IF(A578="","",INDEX(P_Svc,F578))</f>
        <v>Standard</v>
      </c>
      <c r="H578" s="41" t="str">
        <f aca="false">IF(A578="","",INDEX(P_Zone,F578))</f>
        <v>West</v>
      </c>
      <c r="I578" s="41" t="n">
        <f aca="false">IF(A578="","",IF(D578="Delivered",IF(B578&lt;=INDEX(P_Due,F578),1,0),0))</f>
        <v>1</v>
      </c>
    </row>
    <row r="579" customFormat="false" ht="15" hidden="false" customHeight="false" outlineLevel="0" collapsed="false">
      <c r="A579" s="37" t="n">
        <v>1000521</v>
      </c>
      <c r="B579" s="38" t="n">
        <v>46275</v>
      </c>
      <c r="C579" s="39" t="n">
        <v>1</v>
      </c>
      <c r="D579" s="39" t="s">
        <v>26</v>
      </c>
      <c r="E579" s="39"/>
      <c r="F579" s="41" t="n">
        <f aca="false">IF(A579="","",MATCH(A579,P_ID,1))</f>
        <v>521</v>
      </c>
      <c r="G579" s="41" t="str">
        <f aca="false">IF(A579="","",INDEX(P_Svc,F579))</f>
        <v>Express</v>
      </c>
      <c r="H579" s="41" t="str">
        <f aca="false">IF(A579="","",INDEX(P_Zone,F579))</f>
        <v>Central</v>
      </c>
      <c r="I579" s="41" t="n">
        <f aca="false">IF(A579="","",IF(D579="Delivered",IF(B579&lt;=INDEX(P_Due,F579),1,0),0))</f>
        <v>1</v>
      </c>
    </row>
    <row r="580" customFormat="false" ht="15" hidden="false" customHeight="false" outlineLevel="0" collapsed="false">
      <c r="A580" s="37" t="n">
        <v>1000522</v>
      </c>
      <c r="B580" s="38" t="n">
        <v>46275</v>
      </c>
      <c r="C580" s="39" t="n">
        <v>1</v>
      </c>
      <c r="D580" s="39" t="s">
        <v>79</v>
      </c>
      <c r="E580" s="39" t="s">
        <v>38</v>
      </c>
      <c r="F580" s="41" t="n">
        <f aca="false">IF(A580="","",MATCH(A580,P_ID,1))</f>
        <v>522</v>
      </c>
      <c r="G580" s="41" t="str">
        <f aca="false">IF(A580="","",INDEX(P_Svc,F580))</f>
        <v>Economy</v>
      </c>
      <c r="H580" s="41" t="str">
        <f aca="false">IF(A580="","",INDEX(P_Zone,F580))</f>
        <v>West</v>
      </c>
      <c r="I580" s="41" t="n">
        <f aca="false">IF(A580="","",IF(D580="Delivered",IF(B580&lt;=INDEX(P_Due,F580),1,0),0))</f>
        <v>0</v>
      </c>
    </row>
    <row r="581" customFormat="false" ht="15" hidden="false" customHeight="false" outlineLevel="0" collapsed="false">
      <c r="A581" s="37" t="n">
        <v>1000523</v>
      </c>
      <c r="B581" s="38" t="n">
        <v>46275</v>
      </c>
      <c r="C581" s="39" t="n">
        <v>1</v>
      </c>
      <c r="D581" s="39" t="s">
        <v>26</v>
      </c>
      <c r="E581" s="39"/>
      <c r="F581" s="41" t="n">
        <f aca="false">IF(A581="","",MATCH(A581,P_ID,1))</f>
        <v>523</v>
      </c>
      <c r="G581" s="41" t="str">
        <f aca="false">IF(A581="","",INDEX(P_Svc,F581))</f>
        <v>Economy</v>
      </c>
      <c r="H581" s="41" t="str">
        <f aca="false">IF(A581="","",INDEX(P_Zone,F581))</f>
        <v>North</v>
      </c>
      <c r="I581" s="41" t="n">
        <f aca="false">IF(A581="","",IF(D581="Delivered",IF(B581&lt;=INDEX(P_Due,F581),1,0),0))</f>
        <v>1</v>
      </c>
    </row>
    <row r="582" customFormat="false" ht="15" hidden="false" customHeight="false" outlineLevel="0" collapsed="false">
      <c r="A582" s="37" t="n">
        <v>1000524</v>
      </c>
      <c r="B582" s="38" t="n">
        <v>46275</v>
      </c>
      <c r="C582" s="39" t="n">
        <v>0</v>
      </c>
      <c r="D582" s="39" t="s">
        <v>80</v>
      </c>
      <c r="E582" s="39" t="s">
        <v>40</v>
      </c>
      <c r="F582" s="41" t="n">
        <f aca="false">IF(A582="","",MATCH(A582,P_ID,1))</f>
        <v>524</v>
      </c>
      <c r="G582" s="41" t="str">
        <f aca="false">IF(A582="","",INDEX(P_Svc,F582))</f>
        <v>Standard</v>
      </c>
      <c r="H582" s="41" t="str">
        <f aca="false">IF(A582="","",INDEX(P_Zone,F582))</f>
        <v>Central</v>
      </c>
      <c r="I582" s="41" t="n">
        <f aca="false">IF(A582="","",IF(D582="Delivered",IF(B582&lt;=INDEX(P_Due,F582),1,0),0))</f>
        <v>0</v>
      </c>
    </row>
    <row r="583" customFormat="false" ht="15" hidden="false" customHeight="false" outlineLevel="0" collapsed="false">
      <c r="A583" s="37" t="n">
        <v>1000525</v>
      </c>
      <c r="B583" s="38" t="n">
        <v>46275</v>
      </c>
      <c r="C583" s="39" t="n">
        <v>1</v>
      </c>
      <c r="D583" s="39" t="s">
        <v>26</v>
      </c>
      <c r="E583" s="39"/>
      <c r="F583" s="41" t="n">
        <f aca="false">IF(A583="","",MATCH(A583,P_ID,1))</f>
        <v>525</v>
      </c>
      <c r="G583" s="41" t="str">
        <f aca="false">IF(A583="","",INDEX(P_Svc,F583))</f>
        <v>Standard</v>
      </c>
      <c r="H583" s="41" t="str">
        <f aca="false">IF(A583="","",INDEX(P_Zone,F583))</f>
        <v>North</v>
      </c>
      <c r="I583" s="41" t="n">
        <f aca="false">IF(A583="","",IF(D583="Delivered",IF(B583&lt;=INDEX(P_Due,F583),1,0),0))</f>
        <v>1</v>
      </c>
    </row>
    <row r="584" customFormat="false" ht="15" hidden="false" customHeight="false" outlineLevel="0" collapsed="false">
      <c r="A584" s="37" t="n">
        <v>1000526</v>
      </c>
      <c r="B584" s="38" t="n">
        <v>46275</v>
      </c>
      <c r="C584" s="39" t="n">
        <v>1</v>
      </c>
      <c r="D584" s="39" t="s">
        <v>26</v>
      </c>
      <c r="E584" s="39"/>
      <c r="F584" s="41" t="n">
        <f aca="false">IF(A584="","",MATCH(A584,P_ID,1))</f>
        <v>526</v>
      </c>
      <c r="G584" s="41" t="str">
        <f aca="false">IF(A584="","",INDEX(P_Svc,F584))</f>
        <v>Standard</v>
      </c>
      <c r="H584" s="41" t="str">
        <f aca="false">IF(A584="","",INDEX(P_Zone,F584))</f>
        <v>South</v>
      </c>
      <c r="I584" s="41" t="n">
        <f aca="false">IF(A584="","",IF(D584="Delivered",IF(B584&lt;=INDEX(P_Due,F584),1,0),0))</f>
        <v>1</v>
      </c>
    </row>
    <row r="585" customFormat="false" ht="15" hidden="false" customHeight="false" outlineLevel="0" collapsed="false">
      <c r="A585" s="37" t="n">
        <v>1000527</v>
      </c>
      <c r="B585" s="38" t="n">
        <v>46275</v>
      </c>
      <c r="C585" s="39" t="n">
        <v>1</v>
      </c>
      <c r="D585" s="39" t="s">
        <v>26</v>
      </c>
      <c r="E585" s="39"/>
      <c r="F585" s="41" t="n">
        <f aca="false">IF(A585="","",MATCH(A585,P_ID,1))</f>
        <v>527</v>
      </c>
      <c r="G585" s="41" t="str">
        <f aca="false">IF(A585="","",INDEX(P_Svc,F585))</f>
        <v>Standard</v>
      </c>
      <c r="H585" s="41" t="str">
        <f aca="false">IF(A585="","",INDEX(P_Zone,F585))</f>
        <v>Central</v>
      </c>
      <c r="I585" s="41" t="n">
        <f aca="false">IF(A585="","",IF(D585="Delivered",IF(B585&lt;=INDEX(P_Due,F585),1,0),0))</f>
        <v>1</v>
      </c>
    </row>
    <row r="586" customFormat="false" ht="15" hidden="false" customHeight="false" outlineLevel="0" collapsed="false">
      <c r="A586" s="37" t="n">
        <v>1000528</v>
      </c>
      <c r="B586" s="38" t="n">
        <v>46275</v>
      </c>
      <c r="C586" s="39" t="n">
        <v>1</v>
      </c>
      <c r="D586" s="39" t="s">
        <v>26</v>
      </c>
      <c r="E586" s="39"/>
      <c r="F586" s="41" t="n">
        <f aca="false">IF(A586="","",MATCH(A586,P_ID,1))</f>
        <v>528</v>
      </c>
      <c r="G586" s="41" t="str">
        <f aca="false">IF(A586="","",INDEX(P_Svc,F586))</f>
        <v>Economy</v>
      </c>
      <c r="H586" s="41" t="str">
        <f aca="false">IF(A586="","",INDEX(P_Zone,F586))</f>
        <v>Central</v>
      </c>
      <c r="I586" s="41" t="n">
        <f aca="false">IF(A586="","",IF(D586="Delivered",IF(B586&lt;=INDEX(P_Due,F586),1,0),0))</f>
        <v>1</v>
      </c>
    </row>
    <row r="587" customFormat="false" ht="15" hidden="false" customHeight="false" outlineLevel="0" collapsed="false">
      <c r="A587" s="37" t="n">
        <v>1000529</v>
      </c>
      <c r="B587" s="38" t="n">
        <v>46275</v>
      </c>
      <c r="C587" s="39" t="n">
        <v>1</v>
      </c>
      <c r="D587" s="39" t="s">
        <v>26</v>
      </c>
      <c r="E587" s="39"/>
      <c r="F587" s="41" t="n">
        <f aca="false">IF(A587="","",MATCH(A587,P_ID,1))</f>
        <v>529</v>
      </c>
      <c r="G587" s="41" t="str">
        <f aca="false">IF(A587="","",INDEX(P_Svc,F587))</f>
        <v>Standard</v>
      </c>
      <c r="H587" s="41" t="str">
        <f aca="false">IF(A587="","",INDEX(P_Zone,F587))</f>
        <v>East</v>
      </c>
      <c r="I587" s="41" t="n">
        <f aca="false">IF(A587="","",IF(D587="Delivered",IF(B587&lt;=INDEX(P_Due,F587),1,0),0))</f>
        <v>1</v>
      </c>
    </row>
    <row r="588" customFormat="false" ht="15" hidden="false" customHeight="false" outlineLevel="0" collapsed="false">
      <c r="A588" s="37" t="n">
        <v>1000530</v>
      </c>
      <c r="B588" s="38" t="n">
        <v>46275</v>
      </c>
      <c r="C588" s="39" t="n">
        <v>0</v>
      </c>
      <c r="D588" s="39" t="s">
        <v>80</v>
      </c>
      <c r="E588" s="39" t="s">
        <v>40</v>
      </c>
      <c r="F588" s="41" t="n">
        <f aca="false">IF(A588="","",MATCH(A588,P_ID,1))</f>
        <v>530</v>
      </c>
      <c r="G588" s="41" t="str">
        <f aca="false">IF(A588="","",INDEX(P_Svc,F588))</f>
        <v>Standard</v>
      </c>
      <c r="H588" s="41" t="str">
        <f aca="false">IF(A588="","",INDEX(P_Zone,F588))</f>
        <v>East</v>
      </c>
      <c r="I588" s="41" t="n">
        <f aca="false">IF(A588="","",IF(D588="Delivered",IF(B588&lt;=INDEX(P_Due,F588),1,0),0))</f>
        <v>0</v>
      </c>
    </row>
    <row r="589" customFormat="false" ht="15" hidden="false" customHeight="false" outlineLevel="0" collapsed="false">
      <c r="A589" s="37" t="n">
        <v>1000531</v>
      </c>
      <c r="B589" s="38" t="n">
        <v>46275</v>
      </c>
      <c r="C589" s="39" t="n">
        <v>1</v>
      </c>
      <c r="D589" s="39" t="s">
        <v>26</v>
      </c>
      <c r="E589" s="39"/>
      <c r="F589" s="41" t="n">
        <f aca="false">IF(A589="","",MATCH(A589,P_ID,1))</f>
        <v>531</v>
      </c>
      <c r="G589" s="41" t="str">
        <f aca="false">IF(A589="","",INDEX(P_Svc,F589))</f>
        <v>Standard</v>
      </c>
      <c r="H589" s="41" t="str">
        <f aca="false">IF(A589="","",INDEX(P_Zone,F589))</f>
        <v>North</v>
      </c>
      <c r="I589" s="41" t="n">
        <f aca="false">IF(A589="","",IF(D589="Delivered",IF(B589&lt;=INDEX(P_Due,F589),1,0),0))</f>
        <v>1</v>
      </c>
    </row>
    <row r="590" customFormat="false" ht="15" hidden="false" customHeight="false" outlineLevel="0" collapsed="false">
      <c r="A590" s="37" t="n">
        <v>1000532</v>
      </c>
      <c r="B590" s="38" t="n">
        <v>46275</v>
      </c>
      <c r="C590" s="39" t="n">
        <v>1</v>
      </c>
      <c r="D590" s="39" t="s">
        <v>26</v>
      </c>
      <c r="E590" s="39"/>
      <c r="F590" s="41" t="n">
        <f aca="false">IF(A590="","",MATCH(A590,P_ID,1))</f>
        <v>532</v>
      </c>
      <c r="G590" s="41" t="str">
        <f aca="false">IF(A590="","",INDEX(P_Svc,F590))</f>
        <v>Economy</v>
      </c>
      <c r="H590" s="41" t="str">
        <f aca="false">IF(A590="","",INDEX(P_Zone,F590))</f>
        <v>East</v>
      </c>
      <c r="I590" s="41" t="n">
        <f aca="false">IF(A590="","",IF(D590="Delivered",IF(B590&lt;=INDEX(P_Due,F590),1,0),0))</f>
        <v>1</v>
      </c>
    </row>
    <row r="591" customFormat="false" ht="15" hidden="false" customHeight="false" outlineLevel="0" collapsed="false">
      <c r="A591" s="37" t="n">
        <v>1000533</v>
      </c>
      <c r="B591" s="38" t="n">
        <v>46275</v>
      </c>
      <c r="C591" s="39" t="n">
        <v>1</v>
      </c>
      <c r="D591" s="39" t="s">
        <v>26</v>
      </c>
      <c r="E591" s="39"/>
      <c r="F591" s="41" t="n">
        <f aca="false">IF(A591="","",MATCH(A591,P_ID,1))</f>
        <v>533</v>
      </c>
      <c r="G591" s="41" t="str">
        <f aca="false">IF(A591="","",INDEX(P_Svc,F591))</f>
        <v>Standard</v>
      </c>
      <c r="H591" s="41" t="str">
        <f aca="false">IF(A591="","",INDEX(P_Zone,F591))</f>
        <v>South</v>
      </c>
      <c r="I591" s="41" t="n">
        <f aca="false">IF(A591="","",IF(D591="Delivered",IF(B591&lt;=INDEX(P_Due,F591),1,0),0))</f>
        <v>1</v>
      </c>
    </row>
    <row r="592" customFormat="false" ht="15" hidden="false" customHeight="false" outlineLevel="0" collapsed="false">
      <c r="A592" s="37" t="n">
        <v>1000534</v>
      </c>
      <c r="B592" s="38" t="n">
        <v>46275</v>
      </c>
      <c r="C592" s="39" t="n">
        <v>1</v>
      </c>
      <c r="D592" s="39" t="s">
        <v>26</v>
      </c>
      <c r="E592" s="39"/>
      <c r="F592" s="41" t="n">
        <f aca="false">IF(A592="","",MATCH(A592,P_ID,1))</f>
        <v>534</v>
      </c>
      <c r="G592" s="41" t="str">
        <f aca="false">IF(A592="","",INDEX(P_Svc,F592))</f>
        <v>Standard</v>
      </c>
      <c r="H592" s="41" t="str">
        <f aca="false">IF(A592="","",INDEX(P_Zone,F592))</f>
        <v>East</v>
      </c>
      <c r="I592" s="41" t="n">
        <f aca="false">IF(A592="","",IF(D592="Delivered",IF(B592&lt;=INDEX(P_Due,F592),1,0),0))</f>
        <v>1</v>
      </c>
    </row>
    <row r="593" customFormat="false" ht="15" hidden="false" customHeight="false" outlineLevel="0" collapsed="false">
      <c r="A593" s="37" t="n">
        <v>1000624</v>
      </c>
      <c r="B593" s="38" t="n">
        <v>46276</v>
      </c>
      <c r="C593" s="39" t="n">
        <v>1</v>
      </c>
      <c r="D593" s="39" t="s">
        <v>26</v>
      </c>
      <c r="E593" s="39"/>
      <c r="F593" s="41" t="n">
        <f aca="false">IF(A593="","",MATCH(A593,P_ID,1))</f>
        <v>624</v>
      </c>
      <c r="G593" s="41" t="str">
        <f aca="false">IF(A593="","",INDEX(P_Svc,F593))</f>
        <v>Express</v>
      </c>
      <c r="H593" s="41" t="str">
        <f aca="false">IF(A593="","",INDEX(P_Zone,F593))</f>
        <v>South</v>
      </c>
      <c r="I593" s="41" t="n">
        <f aca="false">IF(A593="","",IF(D593="Delivered",IF(B593&lt;=INDEX(P_Due,F593),1,0),0))</f>
        <v>1</v>
      </c>
    </row>
    <row r="594" customFormat="false" ht="15" hidden="false" customHeight="false" outlineLevel="0" collapsed="false">
      <c r="A594" s="37" t="n">
        <v>1000626</v>
      </c>
      <c r="B594" s="38" t="n">
        <v>46276</v>
      </c>
      <c r="C594" s="39" t="n">
        <v>1</v>
      </c>
      <c r="D594" s="39" t="s">
        <v>26</v>
      </c>
      <c r="E594" s="39"/>
      <c r="F594" s="41" t="n">
        <f aca="false">IF(A594="","",MATCH(A594,P_ID,1))</f>
        <v>626</v>
      </c>
      <c r="G594" s="41" t="str">
        <f aca="false">IF(A594="","",INDEX(P_Svc,F594))</f>
        <v>Express</v>
      </c>
      <c r="H594" s="41" t="str">
        <f aca="false">IF(A594="","",INDEX(P_Zone,F594))</f>
        <v>North</v>
      </c>
      <c r="I594" s="41" t="n">
        <f aca="false">IF(A594="","",IF(D594="Delivered",IF(B594&lt;=INDEX(P_Due,F594),1,0),0))</f>
        <v>1</v>
      </c>
    </row>
    <row r="595" customFormat="false" ht="15" hidden="false" customHeight="false" outlineLevel="0" collapsed="false">
      <c r="A595" s="37" t="n">
        <v>1000678</v>
      </c>
      <c r="B595" s="38" t="n">
        <v>46276</v>
      </c>
      <c r="C595" s="39" t="n">
        <v>1</v>
      </c>
      <c r="D595" s="39" t="s">
        <v>26</v>
      </c>
      <c r="E595" s="39"/>
      <c r="F595" s="41" t="n">
        <f aca="false">IF(A595="","",MATCH(A595,P_ID,1))</f>
        <v>678</v>
      </c>
      <c r="G595" s="41" t="str">
        <f aca="false">IF(A595="","",INDEX(P_Svc,F595))</f>
        <v>Express</v>
      </c>
      <c r="H595" s="41" t="str">
        <f aca="false">IF(A595="","",INDEX(P_Zone,F595))</f>
        <v>West</v>
      </c>
      <c r="I595" s="41" t="n">
        <f aca="false">IF(A595="","",IF(D595="Delivered",IF(B595&lt;=INDEX(P_Due,F595),1,0),0))</f>
        <v>1</v>
      </c>
    </row>
    <row r="596" customFormat="false" ht="15" hidden="false" customHeight="false" outlineLevel="0" collapsed="false">
      <c r="A596" s="37" t="n">
        <v>1000752</v>
      </c>
      <c r="B596" s="38" t="n">
        <v>46276</v>
      </c>
      <c r="C596" s="39" t="n">
        <v>1</v>
      </c>
      <c r="D596" s="39" t="s">
        <v>79</v>
      </c>
      <c r="E596" s="39" t="s">
        <v>34</v>
      </c>
      <c r="F596" s="41" t="n">
        <f aca="false">IF(A596="","",MATCH(A596,P_ID,1))</f>
        <v>752</v>
      </c>
      <c r="G596" s="41" t="str">
        <f aca="false">IF(A596="","",INDEX(P_Svc,F596))</f>
        <v>Express</v>
      </c>
      <c r="H596" s="41" t="str">
        <f aca="false">IF(A596="","",INDEX(P_Zone,F596))</f>
        <v>East</v>
      </c>
      <c r="I596" s="41" t="n">
        <f aca="false">IF(A596="","",IF(D596="Delivered",IF(B596&lt;=INDEX(P_Due,F596),1,0),0))</f>
        <v>0</v>
      </c>
    </row>
    <row r="597" customFormat="false" ht="15" hidden="false" customHeight="false" outlineLevel="0" collapsed="false">
      <c r="A597" s="37" t="n">
        <v>1000297</v>
      </c>
      <c r="B597" s="38" t="n">
        <v>46276</v>
      </c>
      <c r="C597" s="39" t="n">
        <v>2</v>
      </c>
      <c r="D597" s="39" t="s">
        <v>26</v>
      </c>
      <c r="E597" s="39"/>
      <c r="F597" s="41" t="n">
        <f aca="false">IF(A597="","",MATCH(A597,P_ID,1))</f>
        <v>297</v>
      </c>
      <c r="G597" s="41" t="str">
        <f aca="false">IF(A597="","",INDEX(P_Svc,F597))</f>
        <v>Express</v>
      </c>
      <c r="H597" s="41" t="str">
        <f aca="false">IF(A597="","",INDEX(P_Zone,F597))</f>
        <v>East</v>
      </c>
      <c r="I597" s="41" t="n">
        <f aca="false">IF(A597="","",IF(D597="Delivered",IF(B597&lt;=INDEX(P_Due,F597),1,0),0))</f>
        <v>0</v>
      </c>
    </row>
    <row r="598" customFormat="false" ht="15" hidden="false" customHeight="false" outlineLevel="0" collapsed="false">
      <c r="A598" s="37" t="n">
        <v>1000312</v>
      </c>
      <c r="B598" s="38" t="n">
        <v>46276</v>
      </c>
      <c r="C598" s="39" t="n">
        <v>2</v>
      </c>
      <c r="D598" s="39" t="s">
        <v>26</v>
      </c>
      <c r="E598" s="39"/>
      <c r="F598" s="41" t="n">
        <f aca="false">IF(A598="","",MATCH(A598,P_ID,1))</f>
        <v>312</v>
      </c>
      <c r="G598" s="41" t="str">
        <f aca="false">IF(A598="","",INDEX(P_Svc,F598))</f>
        <v>Express</v>
      </c>
      <c r="H598" s="41" t="str">
        <f aca="false">IF(A598="","",INDEX(P_Zone,F598))</f>
        <v>East</v>
      </c>
      <c r="I598" s="41" t="n">
        <f aca="false">IF(A598="","",IF(D598="Delivered",IF(B598&lt;=INDEX(P_Due,F598),1,0),0))</f>
        <v>0</v>
      </c>
    </row>
    <row r="599" customFormat="false" ht="15" hidden="false" customHeight="false" outlineLevel="0" collapsed="false">
      <c r="A599" s="37" t="n">
        <v>1000583</v>
      </c>
      <c r="B599" s="38" t="n">
        <v>46276</v>
      </c>
      <c r="C599" s="39" t="n">
        <v>1</v>
      </c>
      <c r="D599" s="39" t="s">
        <v>26</v>
      </c>
      <c r="E599" s="39"/>
      <c r="F599" s="41" t="n">
        <f aca="false">IF(A599="","",MATCH(A599,P_ID,1))</f>
        <v>583</v>
      </c>
      <c r="G599" s="41" t="str">
        <f aca="false">IF(A599="","",INDEX(P_Svc,F599))</f>
        <v>Express</v>
      </c>
      <c r="H599" s="41" t="str">
        <f aca="false">IF(A599="","",INDEX(P_Zone,F599))</f>
        <v>East</v>
      </c>
      <c r="I599" s="41" t="n">
        <f aca="false">IF(A599="","",IF(D599="Delivered",IF(B599&lt;=INDEX(P_Due,F599),1,0),0))</f>
        <v>1</v>
      </c>
    </row>
    <row r="600" customFormat="false" ht="15" hidden="false" customHeight="false" outlineLevel="0" collapsed="false">
      <c r="A600" s="37" t="n">
        <v>1000584</v>
      </c>
      <c r="B600" s="38" t="n">
        <v>46276</v>
      </c>
      <c r="C600" s="39" t="n">
        <v>1</v>
      </c>
      <c r="D600" s="39" t="s">
        <v>26</v>
      </c>
      <c r="E600" s="39"/>
      <c r="F600" s="41" t="n">
        <f aca="false">IF(A600="","",MATCH(A600,P_ID,1))</f>
        <v>584</v>
      </c>
      <c r="G600" s="41" t="str">
        <f aca="false">IF(A600="","",INDEX(P_Svc,F600))</f>
        <v>Express</v>
      </c>
      <c r="H600" s="41" t="str">
        <f aca="false">IF(A600="","",INDEX(P_Zone,F600))</f>
        <v>South</v>
      </c>
      <c r="I600" s="41" t="n">
        <f aca="false">IF(A600="","",IF(D600="Delivered",IF(B600&lt;=INDEX(P_Due,F600),1,0),0))</f>
        <v>1</v>
      </c>
    </row>
    <row r="601" customFormat="false" ht="15" hidden="false" customHeight="false" outlineLevel="0" collapsed="false">
      <c r="A601" s="37" t="n">
        <v>1000600</v>
      </c>
      <c r="B601" s="38" t="n">
        <v>46276</v>
      </c>
      <c r="C601" s="39" t="n">
        <v>1</v>
      </c>
      <c r="D601" s="39" t="s">
        <v>26</v>
      </c>
      <c r="E601" s="39"/>
      <c r="F601" s="41" t="n">
        <f aca="false">IF(A601="","",MATCH(A601,P_ID,1))</f>
        <v>600</v>
      </c>
      <c r="G601" s="41" t="str">
        <f aca="false">IF(A601="","",INDEX(P_Svc,F601))</f>
        <v>Express</v>
      </c>
      <c r="H601" s="41" t="str">
        <f aca="false">IF(A601="","",INDEX(P_Zone,F601))</f>
        <v>West</v>
      </c>
      <c r="I601" s="41" t="n">
        <f aca="false">IF(A601="","",IF(D601="Delivered",IF(B601&lt;=INDEX(P_Due,F601),1,0),0))</f>
        <v>1</v>
      </c>
    </row>
    <row r="602" customFormat="false" ht="15" hidden="false" customHeight="false" outlineLevel="0" collapsed="false">
      <c r="A602" s="37" t="n">
        <v>1000635</v>
      </c>
      <c r="B602" s="38" t="n">
        <v>46276</v>
      </c>
      <c r="C602" s="39" t="n">
        <v>1</v>
      </c>
      <c r="D602" s="39" t="s">
        <v>26</v>
      </c>
      <c r="E602" s="39"/>
      <c r="F602" s="41" t="n">
        <f aca="false">IF(A602="","",MATCH(A602,P_ID,1))</f>
        <v>635</v>
      </c>
      <c r="G602" s="41" t="str">
        <f aca="false">IF(A602="","",INDEX(P_Svc,F602))</f>
        <v>Express</v>
      </c>
      <c r="H602" s="41" t="str">
        <f aca="false">IF(A602="","",INDEX(P_Zone,F602))</f>
        <v>South</v>
      </c>
      <c r="I602" s="41" t="n">
        <f aca="false">IF(A602="","",IF(D602="Delivered",IF(B602&lt;=INDEX(P_Due,F602),1,0),0))</f>
        <v>1</v>
      </c>
    </row>
    <row r="603" customFormat="false" ht="15" hidden="false" customHeight="false" outlineLevel="0" collapsed="false">
      <c r="A603" s="37" t="n">
        <v>1000646</v>
      </c>
      <c r="B603" s="38" t="n">
        <v>46276</v>
      </c>
      <c r="C603" s="39" t="n">
        <v>1</v>
      </c>
      <c r="D603" s="39" t="s">
        <v>79</v>
      </c>
      <c r="E603" s="39" t="s">
        <v>32</v>
      </c>
      <c r="F603" s="41" t="n">
        <f aca="false">IF(A603="","",MATCH(A603,P_ID,1))</f>
        <v>646</v>
      </c>
      <c r="G603" s="41" t="str">
        <f aca="false">IF(A603="","",INDEX(P_Svc,F603))</f>
        <v>Express</v>
      </c>
      <c r="H603" s="41" t="str">
        <f aca="false">IF(A603="","",INDEX(P_Zone,F603))</f>
        <v>West</v>
      </c>
      <c r="I603" s="41" t="n">
        <f aca="false">IF(A603="","",IF(D603="Delivered",IF(B603&lt;=INDEX(P_Due,F603),1,0),0))</f>
        <v>0</v>
      </c>
    </row>
    <row r="604" customFormat="false" ht="15" hidden="false" customHeight="false" outlineLevel="0" collapsed="false">
      <c r="A604" s="37" t="n">
        <v>1000656</v>
      </c>
      <c r="B604" s="38" t="n">
        <v>46276</v>
      </c>
      <c r="C604" s="39" t="n">
        <v>1</v>
      </c>
      <c r="D604" s="39" t="s">
        <v>26</v>
      </c>
      <c r="E604" s="39"/>
      <c r="F604" s="41" t="n">
        <f aca="false">IF(A604="","",MATCH(A604,P_ID,1))</f>
        <v>656</v>
      </c>
      <c r="G604" s="41" t="str">
        <f aca="false">IF(A604="","",INDEX(P_Svc,F604))</f>
        <v>Express</v>
      </c>
      <c r="H604" s="41" t="str">
        <f aca="false">IF(A604="","",INDEX(P_Zone,F604))</f>
        <v>Central</v>
      </c>
      <c r="I604" s="41" t="n">
        <f aca="false">IF(A604="","",IF(D604="Delivered",IF(B604&lt;=INDEX(P_Due,F604),1,0),0))</f>
        <v>1</v>
      </c>
    </row>
    <row r="605" customFormat="false" ht="15" hidden="false" customHeight="false" outlineLevel="0" collapsed="false">
      <c r="A605" s="37" t="n">
        <v>1000660</v>
      </c>
      <c r="B605" s="38" t="n">
        <v>46276</v>
      </c>
      <c r="C605" s="39" t="n">
        <v>1</v>
      </c>
      <c r="D605" s="39" t="s">
        <v>26</v>
      </c>
      <c r="E605" s="39"/>
      <c r="F605" s="41" t="n">
        <f aca="false">IF(A605="","",MATCH(A605,P_ID,1))</f>
        <v>660</v>
      </c>
      <c r="G605" s="41" t="str">
        <f aca="false">IF(A605="","",INDEX(P_Svc,F605))</f>
        <v>Express</v>
      </c>
      <c r="H605" s="41" t="str">
        <f aca="false">IF(A605="","",INDEX(P_Zone,F605))</f>
        <v>North</v>
      </c>
      <c r="I605" s="41" t="n">
        <f aca="false">IF(A605="","",IF(D605="Delivered",IF(B605&lt;=INDEX(P_Due,F605),1,0),0))</f>
        <v>1</v>
      </c>
    </row>
    <row r="606" customFormat="false" ht="15" hidden="false" customHeight="false" outlineLevel="0" collapsed="false">
      <c r="A606" s="37" t="n">
        <v>1000694</v>
      </c>
      <c r="B606" s="38" t="n">
        <v>46276</v>
      </c>
      <c r="C606" s="39" t="n">
        <v>2</v>
      </c>
      <c r="D606" s="39" t="s">
        <v>26</v>
      </c>
      <c r="E606" s="39"/>
      <c r="F606" s="41" t="n">
        <f aca="false">IF(A606="","",MATCH(A606,P_ID,1))</f>
        <v>694</v>
      </c>
      <c r="G606" s="41" t="str">
        <f aca="false">IF(A606="","",INDEX(P_Svc,F606))</f>
        <v>Express</v>
      </c>
      <c r="H606" s="41" t="str">
        <f aca="false">IF(A606="","",INDEX(P_Zone,F606))</f>
        <v>South</v>
      </c>
      <c r="I606" s="41" t="n">
        <f aca="false">IF(A606="","",IF(D606="Delivered",IF(B606&lt;=INDEX(P_Due,F606),1,0),0))</f>
        <v>1</v>
      </c>
    </row>
    <row r="607" customFormat="false" ht="15" hidden="false" customHeight="false" outlineLevel="0" collapsed="false">
      <c r="A607" s="37" t="n">
        <v>1000713</v>
      </c>
      <c r="B607" s="38" t="n">
        <v>46276</v>
      </c>
      <c r="C607" s="39" t="n">
        <v>1</v>
      </c>
      <c r="D607" s="39" t="s">
        <v>26</v>
      </c>
      <c r="E607" s="39"/>
      <c r="F607" s="41" t="n">
        <f aca="false">IF(A607="","",MATCH(A607,P_ID,1))</f>
        <v>713</v>
      </c>
      <c r="G607" s="41" t="str">
        <f aca="false">IF(A607="","",INDEX(P_Svc,F607))</f>
        <v>Express</v>
      </c>
      <c r="H607" s="41" t="str">
        <f aca="false">IF(A607="","",INDEX(P_Zone,F607))</f>
        <v>North</v>
      </c>
      <c r="I607" s="41" t="n">
        <f aca="false">IF(A607="","",IF(D607="Delivered",IF(B607&lt;=INDEX(P_Due,F607),1,0),0))</f>
        <v>1</v>
      </c>
    </row>
    <row r="608" customFormat="false" ht="15" hidden="false" customHeight="false" outlineLevel="0" collapsed="false">
      <c r="A608" s="37" t="n">
        <v>1000731</v>
      </c>
      <c r="B608" s="38" t="n">
        <v>46276</v>
      </c>
      <c r="C608" s="39" t="n">
        <v>1</v>
      </c>
      <c r="D608" s="39" t="s">
        <v>79</v>
      </c>
      <c r="E608" s="39" t="s">
        <v>36</v>
      </c>
      <c r="F608" s="41" t="n">
        <f aca="false">IF(A608="","",MATCH(A608,P_ID,1))</f>
        <v>731</v>
      </c>
      <c r="G608" s="41" t="str">
        <f aca="false">IF(A608="","",INDEX(P_Svc,F608))</f>
        <v>Express</v>
      </c>
      <c r="H608" s="41" t="str">
        <f aca="false">IF(A608="","",INDEX(P_Zone,F608))</f>
        <v>North</v>
      </c>
      <c r="I608" s="41" t="n">
        <f aca="false">IF(A608="","",IF(D608="Delivered",IF(B608&lt;=INDEX(P_Due,F608),1,0),0))</f>
        <v>0</v>
      </c>
    </row>
    <row r="609" customFormat="false" ht="15" hidden="false" customHeight="false" outlineLevel="0" collapsed="false">
      <c r="A609" s="37" t="n">
        <v>1000798</v>
      </c>
      <c r="B609" s="38" t="n">
        <v>46276</v>
      </c>
      <c r="C609" s="39" t="n">
        <v>1</v>
      </c>
      <c r="D609" s="39" t="s">
        <v>26</v>
      </c>
      <c r="E609" s="39"/>
      <c r="F609" s="41" t="n">
        <f aca="false">IF(A609="","",MATCH(A609,P_ID,1))</f>
        <v>798</v>
      </c>
      <c r="G609" s="41" t="str">
        <f aca="false">IF(A609="","",INDEX(P_Svc,F609))</f>
        <v>Express</v>
      </c>
      <c r="H609" s="41" t="str">
        <f aca="false">IF(A609="","",INDEX(P_Zone,F609))</f>
        <v>Central</v>
      </c>
      <c r="I609" s="41" t="n">
        <f aca="false">IF(A609="","",IF(D609="Delivered",IF(B609&lt;=INDEX(P_Due,F609),1,0),0))</f>
        <v>1</v>
      </c>
    </row>
    <row r="610" customFormat="false" ht="15" hidden="false" customHeight="false" outlineLevel="0" collapsed="false">
      <c r="A610" s="37" t="n">
        <v>1000813</v>
      </c>
      <c r="B610" s="38" t="n">
        <v>46276</v>
      </c>
      <c r="C610" s="39" t="n">
        <v>1</v>
      </c>
      <c r="D610" s="39" t="s">
        <v>26</v>
      </c>
      <c r="E610" s="39"/>
      <c r="F610" s="41" t="n">
        <f aca="false">IF(A610="","",MATCH(A610,P_ID,1))</f>
        <v>813</v>
      </c>
      <c r="G610" s="41" t="str">
        <f aca="false">IF(A610="","",INDEX(P_Svc,F610))</f>
        <v>Express</v>
      </c>
      <c r="H610" s="41" t="str">
        <f aca="false">IF(A610="","",INDEX(P_Zone,F610))</f>
        <v>West</v>
      </c>
      <c r="I610" s="41" t="n">
        <f aca="false">IF(A610="","",IF(D610="Delivered",IF(B610&lt;=INDEX(P_Due,F610),1,0),0))</f>
        <v>1</v>
      </c>
    </row>
    <row r="611" customFormat="false" ht="15" hidden="false" customHeight="false" outlineLevel="0" collapsed="false">
      <c r="A611" s="37" t="n">
        <v>1000867</v>
      </c>
      <c r="B611" s="38" t="n">
        <v>46276</v>
      </c>
      <c r="C611" s="39" t="n">
        <v>1</v>
      </c>
      <c r="D611" s="39" t="s">
        <v>26</v>
      </c>
      <c r="E611" s="39"/>
      <c r="F611" s="41" t="n">
        <f aca="false">IF(A611="","",MATCH(A611,P_ID,1))</f>
        <v>867</v>
      </c>
      <c r="G611" s="41" t="str">
        <f aca="false">IF(A611="","",INDEX(P_Svc,F611))</f>
        <v>Express</v>
      </c>
      <c r="H611" s="41" t="str">
        <f aca="false">IF(A611="","",INDEX(P_Zone,F611))</f>
        <v>South</v>
      </c>
      <c r="I611" s="41" t="n">
        <f aca="false">IF(A611="","",IF(D611="Delivered",IF(B611&lt;=INDEX(P_Due,F611),1,0),0))</f>
        <v>1</v>
      </c>
    </row>
    <row r="612" customFormat="false" ht="15" hidden="false" customHeight="false" outlineLevel="0" collapsed="false">
      <c r="A612" s="37" t="n">
        <v>1000868</v>
      </c>
      <c r="B612" s="38" t="n">
        <v>46276</v>
      </c>
      <c r="C612" s="39" t="n">
        <v>1</v>
      </c>
      <c r="D612" s="39" t="s">
        <v>26</v>
      </c>
      <c r="E612" s="39"/>
      <c r="F612" s="41" t="n">
        <f aca="false">IF(A612="","",MATCH(A612,P_ID,1))</f>
        <v>868</v>
      </c>
      <c r="G612" s="41" t="str">
        <f aca="false">IF(A612="","",INDEX(P_Svc,F612))</f>
        <v>Express</v>
      </c>
      <c r="H612" s="41" t="str">
        <f aca="false">IF(A612="","",INDEX(P_Zone,F612))</f>
        <v>Central</v>
      </c>
      <c r="I612" s="41" t="n">
        <f aca="false">IF(A612="","",IF(D612="Delivered",IF(B612&lt;=INDEX(P_Due,F612),1,0),0))</f>
        <v>1</v>
      </c>
    </row>
    <row r="613" customFormat="false" ht="15" hidden="false" customHeight="false" outlineLevel="0" collapsed="false">
      <c r="A613" s="37" t="n">
        <v>1000874</v>
      </c>
      <c r="B613" s="38" t="n">
        <v>46276</v>
      </c>
      <c r="C613" s="39" t="n">
        <v>1</v>
      </c>
      <c r="D613" s="39" t="s">
        <v>26</v>
      </c>
      <c r="E613" s="39"/>
      <c r="F613" s="41" t="n">
        <f aca="false">IF(A613="","",MATCH(A613,P_ID,1))</f>
        <v>874</v>
      </c>
      <c r="G613" s="41" t="str">
        <f aca="false">IF(A613="","",INDEX(P_Svc,F613))</f>
        <v>Express</v>
      </c>
      <c r="H613" s="41" t="str">
        <f aca="false">IF(A613="","",INDEX(P_Zone,F613))</f>
        <v>South</v>
      </c>
      <c r="I613" s="41" t="n">
        <f aca="false">IF(A613="","",IF(D613="Delivered",IF(B613&lt;=INDEX(P_Due,F613),1,0),0))</f>
        <v>1</v>
      </c>
    </row>
    <row r="614" customFormat="false" ht="15" hidden="false" customHeight="false" outlineLevel="0" collapsed="false">
      <c r="A614" s="37" t="n">
        <v>1000898</v>
      </c>
      <c r="B614" s="38" t="n">
        <v>46276</v>
      </c>
      <c r="C614" s="39" t="n">
        <v>1</v>
      </c>
      <c r="D614" s="39" t="s">
        <v>26</v>
      </c>
      <c r="E614" s="39"/>
      <c r="F614" s="41" t="n">
        <f aca="false">IF(A614="","",MATCH(A614,P_ID,1))</f>
        <v>898</v>
      </c>
      <c r="G614" s="41" t="str">
        <f aca="false">IF(A614="","",INDEX(P_Svc,F614))</f>
        <v>Express</v>
      </c>
      <c r="H614" s="41" t="str">
        <f aca="false">IF(A614="","",INDEX(P_Zone,F614))</f>
        <v>Central</v>
      </c>
      <c r="I614" s="41" t="n">
        <f aca="false">IF(A614="","",IF(D614="Delivered",IF(B614&lt;=INDEX(P_Due,F614),1,0),0))</f>
        <v>1</v>
      </c>
    </row>
    <row r="615" customFormat="false" ht="15" hidden="false" customHeight="false" outlineLevel="0" collapsed="false">
      <c r="A615" s="37" t="n">
        <v>1000912</v>
      </c>
      <c r="B615" s="38" t="n">
        <v>46276</v>
      </c>
      <c r="C615" s="39" t="n">
        <v>1</v>
      </c>
      <c r="D615" s="39" t="s">
        <v>26</v>
      </c>
      <c r="E615" s="39"/>
      <c r="F615" s="41" t="n">
        <f aca="false">IF(A615="","",MATCH(A615,P_ID,1))</f>
        <v>912</v>
      </c>
      <c r="G615" s="41" t="str">
        <f aca="false">IF(A615="","",INDEX(P_Svc,F615))</f>
        <v>Express</v>
      </c>
      <c r="H615" s="41" t="str">
        <f aca="false">IF(A615="","",INDEX(P_Zone,F615))</f>
        <v>South</v>
      </c>
      <c r="I615" s="41" t="n">
        <f aca="false">IF(A615="","",IF(D615="Delivered",IF(B615&lt;=INDEX(P_Due,F615),1,0),0))</f>
        <v>1</v>
      </c>
    </row>
    <row r="616" customFormat="false" ht="15" hidden="false" customHeight="false" outlineLevel="0" collapsed="false">
      <c r="A616" s="37" t="n">
        <v>1000914</v>
      </c>
      <c r="B616" s="38" t="n">
        <v>46276</v>
      </c>
      <c r="C616" s="39" t="n">
        <v>1</v>
      </c>
      <c r="D616" s="39" t="s">
        <v>26</v>
      </c>
      <c r="E616" s="39"/>
      <c r="F616" s="41" t="n">
        <f aca="false">IF(A616="","",MATCH(A616,P_ID,1))</f>
        <v>914</v>
      </c>
      <c r="G616" s="41" t="str">
        <f aca="false">IF(A616="","",INDEX(P_Svc,F616))</f>
        <v>Express</v>
      </c>
      <c r="H616" s="41" t="str">
        <f aca="false">IF(A616="","",INDEX(P_Zone,F616))</f>
        <v>North</v>
      </c>
      <c r="I616" s="41" t="n">
        <f aca="false">IF(A616="","",IF(D616="Delivered",IF(B616&lt;=INDEX(P_Due,F616),1,0),0))</f>
        <v>1</v>
      </c>
    </row>
    <row r="617" customFormat="false" ht="15" hidden="false" customHeight="false" outlineLevel="0" collapsed="false">
      <c r="A617" s="37" t="n">
        <v>1000922</v>
      </c>
      <c r="B617" s="38" t="n">
        <v>46276</v>
      </c>
      <c r="C617" s="39" t="n">
        <v>1</v>
      </c>
      <c r="D617" s="39" t="s">
        <v>26</v>
      </c>
      <c r="E617" s="39"/>
      <c r="F617" s="41" t="n">
        <f aca="false">IF(A617="","",MATCH(A617,P_ID,1))</f>
        <v>922</v>
      </c>
      <c r="G617" s="41" t="str">
        <f aca="false">IF(A617="","",INDEX(P_Svc,F617))</f>
        <v>Express</v>
      </c>
      <c r="H617" s="41" t="str">
        <f aca="false">IF(A617="","",INDEX(P_Zone,F617))</f>
        <v>West</v>
      </c>
      <c r="I617" s="41" t="n">
        <f aca="false">IF(A617="","",IF(D617="Delivered",IF(B617&lt;=INDEX(P_Due,F617),1,0),0))</f>
        <v>1</v>
      </c>
    </row>
    <row r="618" customFormat="false" ht="15" hidden="false" customHeight="false" outlineLevel="0" collapsed="false">
      <c r="A618" s="37" t="n">
        <v>1000937</v>
      </c>
      <c r="B618" s="38" t="n">
        <v>46276</v>
      </c>
      <c r="C618" s="39" t="n">
        <v>1</v>
      </c>
      <c r="D618" s="39" t="s">
        <v>26</v>
      </c>
      <c r="E618" s="39"/>
      <c r="F618" s="41" t="n">
        <f aca="false">IF(A618="","",MATCH(A618,P_ID,1))</f>
        <v>937</v>
      </c>
      <c r="G618" s="41" t="str">
        <f aca="false">IF(A618="","",INDEX(P_Svc,F618))</f>
        <v>Express</v>
      </c>
      <c r="H618" s="41" t="str">
        <f aca="false">IF(A618="","",INDEX(P_Zone,F618))</f>
        <v>East</v>
      </c>
      <c r="I618" s="41" t="n">
        <f aca="false">IF(A618="","",IF(D618="Delivered",IF(B618&lt;=INDEX(P_Due,F618),1,0),0))</f>
        <v>1</v>
      </c>
    </row>
    <row r="619" customFormat="false" ht="15" hidden="false" customHeight="false" outlineLevel="0" collapsed="false">
      <c r="A619" s="37" t="n">
        <v>1000968</v>
      </c>
      <c r="B619" s="38" t="n">
        <v>46276</v>
      </c>
      <c r="C619" s="39" t="n">
        <v>1</v>
      </c>
      <c r="D619" s="39" t="s">
        <v>26</v>
      </c>
      <c r="E619" s="39"/>
      <c r="F619" s="41" t="n">
        <f aca="false">IF(A619="","",MATCH(A619,P_ID,1))</f>
        <v>968</v>
      </c>
      <c r="G619" s="41" t="str">
        <f aca="false">IF(A619="","",INDEX(P_Svc,F619))</f>
        <v>Express</v>
      </c>
      <c r="H619" s="41" t="str">
        <f aca="false">IF(A619="","",INDEX(P_Zone,F619))</f>
        <v>Central</v>
      </c>
      <c r="I619" s="41" t="n">
        <f aca="false">IF(A619="","",IF(D619="Delivered",IF(B619&lt;=INDEX(P_Due,F619),1,0),0))</f>
        <v>1</v>
      </c>
    </row>
    <row r="620" customFormat="false" ht="15" hidden="false" customHeight="false" outlineLevel="0" collapsed="false">
      <c r="A620" s="37" t="n">
        <v>1000970</v>
      </c>
      <c r="B620" s="38" t="n">
        <v>46276</v>
      </c>
      <c r="C620" s="39" t="n">
        <v>1</v>
      </c>
      <c r="D620" s="39" t="s">
        <v>26</v>
      </c>
      <c r="E620" s="39"/>
      <c r="F620" s="41" t="n">
        <f aca="false">IF(A620="","",MATCH(A620,P_ID,1))</f>
        <v>970</v>
      </c>
      <c r="G620" s="41" t="str">
        <f aca="false">IF(A620="","",INDEX(P_Svc,F620))</f>
        <v>Express</v>
      </c>
      <c r="H620" s="41" t="str">
        <f aca="false">IF(A620="","",INDEX(P_Zone,F620))</f>
        <v>Central</v>
      </c>
      <c r="I620" s="41" t="n">
        <f aca="false">IF(A620="","",IF(D620="Delivered",IF(B620&lt;=INDEX(P_Due,F620),1,0),0))</f>
        <v>1</v>
      </c>
    </row>
    <row r="621" customFormat="false" ht="15" hidden="false" customHeight="false" outlineLevel="0" collapsed="false">
      <c r="A621" s="37" t="n">
        <v>1000980</v>
      </c>
      <c r="B621" s="38" t="n">
        <v>46276</v>
      </c>
      <c r="C621" s="39" t="n">
        <v>1</v>
      </c>
      <c r="D621" s="39" t="s">
        <v>79</v>
      </c>
      <c r="E621" s="39" t="s">
        <v>34</v>
      </c>
      <c r="F621" s="41" t="n">
        <f aca="false">IF(A621="","",MATCH(A621,P_ID,1))</f>
        <v>980</v>
      </c>
      <c r="G621" s="41" t="str">
        <f aca="false">IF(A621="","",INDEX(P_Svc,F621))</f>
        <v>Express</v>
      </c>
      <c r="H621" s="41" t="str">
        <f aca="false">IF(A621="","",INDEX(P_Zone,F621))</f>
        <v>North</v>
      </c>
      <c r="I621" s="41" t="n">
        <f aca="false">IF(A621="","",IF(D621="Delivered",IF(B621&lt;=INDEX(P_Due,F621),1,0),0))</f>
        <v>0</v>
      </c>
    </row>
    <row r="622" customFormat="false" ht="15" hidden="false" customHeight="false" outlineLevel="0" collapsed="false">
      <c r="A622" s="37" t="n">
        <v>1000984</v>
      </c>
      <c r="B622" s="38" t="n">
        <v>46276</v>
      </c>
      <c r="C622" s="39" t="n">
        <v>1</v>
      </c>
      <c r="D622" s="39" t="s">
        <v>26</v>
      </c>
      <c r="E622" s="39"/>
      <c r="F622" s="41" t="n">
        <f aca="false">IF(A622="","",MATCH(A622,P_ID,1))</f>
        <v>984</v>
      </c>
      <c r="G622" s="41" t="str">
        <f aca="false">IF(A622="","",INDEX(P_Svc,F622))</f>
        <v>Express</v>
      </c>
      <c r="H622" s="41" t="str">
        <f aca="false">IF(A622="","",INDEX(P_Zone,F622))</f>
        <v>Central</v>
      </c>
      <c r="I622" s="41" t="n">
        <f aca="false">IF(A622="","",IF(D622="Delivered",IF(B622&lt;=INDEX(P_Due,F622),1,0),0))</f>
        <v>1</v>
      </c>
    </row>
    <row r="623" customFormat="false" ht="15" hidden="false" customHeight="false" outlineLevel="0" collapsed="false">
      <c r="A623" s="37" t="n">
        <v>1000986</v>
      </c>
      <c r="B623" s="38" t="n">
        <v>46276</v>
      </c>
      <c r="C623" s="39" t="n">
        <v>1</v>
      </c>
      <c r="D623" s="39" t="s">
        <v>26</v>
      </c>
      <c r="E623" s="39"/>
      <c r="F623" s="41" t="n">
        <f aca="false">IF(A623="","",MATCH(A623,P_ID,1))</f>
        <v>986</v>
      </c>
      <c r="G623" s="41" t="str">
        <f aca="false">IF(A623="","",INDEX(P_Svc,F623))</f>
        <v>Express</v>
      </c>
      <c r="H623" s="41" t="str">
        <f aca="false">IF(A623="","",INDEX(P_Zone,F623))</f>
        <v>East</v>
      </c>
      <c r="I623" s="41" t="n">
        <f aca="false">IF(A623="","",IF(D623="Delivered",IF(B623&lt;=INDEX(P_Due,F623),1,0),0))</f>
        <v>1</v>
      </c>
    </row>
    <row r="624" customFormat="false" ht="15" hidden="false" customHeight="false" outlineLevel="0" collapsed="false">
      <c r="A624" s="37" t="n">
        <v>1000671</v>
      </c>
      <c r="B624" s="38" t="n">
        <v>46276</v>
      </c>
      <c r="C624" s="39" t="n">
        <v>1</v>
      </c>
      <c r="D624" s="39" t="s">
        <v>26</v>
      </c>
      <c r="E624" s="39"/>
      <c r="F624" s="41" t="n">
        <f aca="false">IF(A624="","",MATCH(A624,P_ID,1))</f>
        <v>671</v>
      </c>
      <c r="G624" s="41" t="str">
        <f aca="false">IF(A624="","",INDEX(P_Svc,F624))</f>
        <v>Express</v>
      </c>
      <c r="H624" s="41" t="str">
        <f aca="false">IF(A624="","",INDEX(P_Zone,F624))</f>
        <v>Central</v>
      </c>
      <c r="I624" s="41" t="n">
        <f aca="false">IF(A624="","",IF(D624="Delivered",IF(B624&lt;=INDEX(P_Due,F624),1,0),0))</f>
        <v>1</v>
      </c>
    </row>
    <row r="625" customFormat="false" ht="15" hidden="false" customHeight="false" outlineLevel="0" collapsed="false">
      <c r="A625" s="37" t="n">
        <v>1000041</v>
      </c>
      <c r="B625" s="38" t="n">
        <v>46276</v>
      </c>
      <c r="C625" s="39" t="n">
        <v>0</v>
      </c>
      <c r="D625" s="39" t="s">
        <v>80</v>
      </c>
      <c r="E625" s="39" t="s">
        <v>40</v>
      </c>
      <c r="F625" s="41" t="n">
        <f aca="false">IF(A625="","",MATCH(A625,P_ID,1))</f>
        <v>41</v>
      </c>
      <c r="G625" s="41" t="str">
        <f aca="false">IF(A625="","",INDEX(P_Svc,F625))</f>
        <v>Express</v>
      </c>
      <c r="H625" s="41" t="str">
        <f aca="false">IF(A625="","",INDEX(P_Zone,F625))</f>
        <v>Central</v>
      </c>
      <c r="I625" s="41" t="n">
        <f aca="false">IF(A625="","",IF(D625="Delivered",IF(B625&lt;=INDEX(P_Due,F625),1,0),0))</f>
        <v>0</v>
      </c>
    </row>
    <row r="626" customFormat="false" ht="15" hidden="false" customHeight="false" outlineLevel="0" collapsed="false">
      <c r="A626" s="37" t="n">
        <v>1000049</v>
      </c>
      <c r="B626" s="38" t="n">
        <v>46276</v>
      </c>
      <c r="C626" s="39" t="n">
        <v>3</v>
      </c>
      <c r="D626" s="39" t="s">
        <v>26</v>
      </c>
      <c r="E626" s="39"/>
      <c r="F626" s="41" t="n">
        <f aca="false">IF(A626="","",MATCH(A626,P_ID,1))</f>
        <v>49</v>
      </c>
      <c r="G626" s="41" t="str">
        <f aca="false">IF(A626="","",INDEX(P_Svc,F626))</f>
        <v>Standard</v>
      </c>
      <c r="H626" s="41" t="str">
        <f aca="false">IF(A626="","",INDEX(P_Zone,F626))</f>
        <v>South</v>
      </c>
      <c r="I626" s="41" t="n">
        <f aca="false">IF(A626="","",IF(D626="Delivered",IF(B626&lt;=INDEX(P_Due,F626),1,0),0))</f>
        <v>1</v>
      </c>
    </row>
    <row r="627" customFormat="false" ht="15" hidden="false" customHeight="false" outlineLevel="0" collapsed="false">
      <c r="A627" s="37" t="n">
        <v>1000096</v>
      </c>
      <c r="B627" s="38" t="n">
        <v>46276</v>
      </c>
      <c r="C627" s="39" t="n">
        <v>2</v>
      </c>
      <c r="D627" s="39" t="s">
        <v>26</v>
      </c>
      <c r="E627" s="39"/>
      <c r="F627" s="41" t="n">
        <f aca="false">IF(A627="","",MATCH(A627,P_ID,1))</f>
        <v>96</v>
      </c>
      <c r="G627" s="41" t="str">
        <f aca="false">IF(A627="","",INDEX(P_Svc,F627))</f>
        <v>Economy</v>
      </c>
      <c r="H627" s="41" t="str">
        <f aca="false">IF(A627="","",INDEX(P_Zone,F627))</f>
        <v>West</v>
      </c>
      <c r="I627" s="41" t="n">
        <f aca="false">IF(A627="","",IF(D627="Delivered",IF(B627&lt;=INDEX(P_Due,F627),1,0),0))</f>
        <v>1</v>
      </c>
    </row>
    <row r="628" customFormat="false" ht="15" hidden="false" customHeight="false" outlineLevel="0" collapsed="false">
      <c r="A628" s="37" t="n">
        <v>1000107</v>
      </c>
      <c r="B628" s="38" t="n">
        <v>46276</v>
      </c>
      <c r="C628" s="39" t="n">
        <v>3</v>
      </c>
      <c r="D628" s="39" t="s">
        <v>26</v>
      </c>
      <c r="E628" s="39"/>
      <c r="F628" s="41" t="n">
        <f aca="false">IF(A628="","",MATCH(A628,P_ID,1))</f>
        <v>107</v>
      </c>
      <c r="G628" s="41" t="str">
        <f aca="false">IF(A628="","",INDEX(P_Svc,F628))</f>
        <v>Standard</v>
      </c>
      <c r="H628" s="41" t="str">
        <f aca="false">IF(A628="","",INDEX(P_Zone,F628))</f>
        <v>East</v>
      </c>
      <c r="I628" s="41" t="n">
        <f aca="false">IF(A628="","",IF(D628="Delivered",IF(B628&lt;=INDEX(P_Due,F628),1,0),0))</f>
        <v>1</v>
      </c>
    </row>
    <row r="629" customFormat="false" ht="15" hidden="false" customHeight="false" outlineLevel="0" collapsed="false">
      <c r="A629" s="37" t="n">
        <v>1000108</v>
      </c>
      <c r="B629" s="38" t="n">
        <v>46276</v>
      </c>
      <c r="C629" s="39" t="n">
        <v>3</v>
      </c>
      <c r="D629" s="39" t="s">
        <v>26</v>
      </c>
      <c r="E629" s="39"/>
      <c r="F629" s="41" t="n">
        <f aca="false">IF(A629="","",MATCH(A629,P_ID,1))</f>
        <v>108</v>
      </c>
      <c r="G629" s="41" t="str">
        <f aca="false">IF(A629="","",INDEX(P_Svc,F629))</f>
        <v>Economy</v>
      </c>
      <c r="H629" s="41" t="str">
        <f aca="false">IF(A629="","",INDEX(P_Zone,F629))</f>
        <v>East</v>
      </c>
      <c r="I629" s="41" t="n">
        <f aca="false">IF(A629="","",IF(D629="Delivered",IF(B629&lt;=INDEX(P_Due,F629),1,0),0))</f>
        <v>1</v>
      </c>
    </row>
    <row r="630" customFormat="false" ht="15" hidden="false" customHeight="false" outlineLevel="0" collapsed="false">
      <c r="A630" s="37" t="n">
        <v>1000230</v>
      </c>
      <c r="B630" s="38" t="n">
        <v>46276</v>
      </c>
      <c r="C630" s="39" t="n">
        <v>3</v>
      </c>
      <c r="D630" s="39" t="s">
        <v>26</v>
      </c>
      <c r="E630" s="39"/>
      <c r="F630" s="41" t="n">
        <f aca="false">IF(A630="","",MATCH(A630,P_ID,1))</f>
        <v>230</v>
      </c>
      <c r="G630" s="41" t="str">
        <f aca="false">IF(A630="","",INDEX(P_Svc,F630))</f>
        <v>Economy</v>
      </c>
      <c r="H630" s="41" t="str">
        <f aca="false">IF(A630="","",INDEX(P_Zone,F630))</f>
        <v>West</v>
      </c>
      <c r="I630" s="41" t="n">
        <f aca="false">IF(A630="","",IF(D630="Delivered",IF(B630&lt;=INDEX(P_Due,F630),1,0),0))</f>
        <v>1</v>
      </c>
    </row>
    <row r="631" customFormat="false" ht="15" hidden="false" customHeight="false" outlineLevel="0" collapsed="false">
      <c r="A631" s="37" t="n">
        <v>1000275</v>
      </c>
      <c r="B631" s="38" t="n">
        <v>46276</v>
      </c>
      <c r="C631" s="39" t="n">
        <v>2</v>
      </c>
      <c r="D631" s="39" t="s">
        <v>26</v>
      </c>
      <c r="E631" s="39"/>
      <c r="F631" s="41" t="n">
        <f aca="false">IF(A631="","",MATCH(A631,P_ID,1))</f>
        <v>275</v>
      </c>
      <c r="G631" s="41" t="str">
        <f aca="false">IF(A631="","",INDEX(P_Svc,F631))</f>
        <v>Standard</v>
      </c>
      <c r="H631" s="41" t="str">
        <f aca="false">IF(A631="","",INDEX(P_Zone,F631))</f>
        <v>South</v>
      </c>
      <c r="I631" s="41" t="n">
        <f aca="false">IF(A631="","",IF(D631="Delivered",IF(B631&lt;=INDEX(P_Due,F631),1,0),0))</f>
        <v>1</v>
      </c>
    </row>
    <row r="632" customFormat="false" ht="15" hidden="false" customHeight="false" outlineLevel="0" collapsed="false">
      <c r="A632" s="37" t="n">
        <v>1000277</v>
      </c>
      <c r="B632" s="38" t="n">
        <v>46276</v>
      </c>
      <c r="C632" s="39" t="n">
        <v>2</v>
      </c>
      <c r="D632" s="39" t="s">
        <v>79</v>
      </c>
      <c r="E632" s="39" t="s">
        <v>32</v>
      </c>
      <c r="F632" s="41" t="n">
        <f aca="false">IF(A632="","",MATCH(A632,P_ID,1))</f>
        <v>277</v>
      </c>
      <c r="G632" s="41" t="str">
        <f aca="false">IF(A632="","",INDEX(P_Svc,F632))</f>
        <v>Economy</v>
      </c>
      <c r="H632" s="41" t="str">
        <f aca="false">IF(A632="","",INDEX(P_Zone,F632))</f>
        <v>East</v>
      </c>
      <c r="I632" s="41" t="n">
        <f aca="false">IF(A632="","",IF(D632="Delivered",IF(B632&lt;=INDEX(P_Due,F632),1,0),0))</f>
        <v>0</v>
      </c>
    </row>
    <row r="633" customFormat="false" ht="15" hidden="false" customHeight="false" outlineLevel="0" collapsed="false">
      <c r="A633" s="37" t="n">
        <v>1000288</v>
      </c>
      <c r="B633" s="38" t="n">
        <v>46276</v>
      </c>
      <c r="C633" s="39" t="n">
        <v>2</v>
      </c>
      <c r="D633" s="39" t="s">
        <v>26</v>
      </c>
      <c r="E633" s="39"/>
      <c r="F633" s="41" t="n">
        <f aca="false">IF(A633="","",MATCH(A633,P_ID,1))</f>
        <v>288</v>
      </c>
      <c r="G633" s="41" t="str">
        <f aca="false">IF(A633="","",INDEX(P_Svc,F633))</f>
        <v>Standard</v>
      </c>
      <c r="H633" s="41" t="str">
        <f aca="false">IF(A633="","",INDEX(P_Zone,F633))</f>
        <v>West</v>
      </c>
      <c r="I633" s="41" t="n">
        <f aca="false">IF(A633="","",IF(D633="Delivered",IF(B633&lt;=INDEX(P_Due,F633),1,0),0))</f>
        <v>1</v>
      </c>
    </row>
    <row r="634" customFormat="false" ht="15" hidden="false" customHeight="false" outlineLevel="0" collapsed="false">
      <c r="A634" s="37" t="n">
        <v>1000299</v>
      </c>
      <c r="B634" s="38" t="n">
        <v>46276</v>
      </c>
      <c r="C634" s="39" t="n">
        <v>2</v>
      </c>
      <c r="D634" s="39" t="s">
        <v>26</v>
      </c>
      <c r="E634" s="39"/>
      <c r="F634" s="41" t="n">
        <f aca="false">IF(A634="","",MATCH(A634,P_ID,1))</f>
        <v>299</v>
      </c>
      <c r="G634" s="41" t="str">
        <f aca="false">IF(A634="","",INDEX(P_Svc,F634))</f>
        <v>Standard</v>
      </c>
      <c r="H634" s="41" t="str">
        <f aca="false">IF(A634="","",INDEX(P_Zone,F634))</f>
        <v>West</v>
      </c>
      <c r="I634" s="41" t="n">
        <f aca="false">IF(A634="","",IF(D634="Delivered",IF(B634&lt;=INDEX(P_Due,F634),1,0),0))</f>
        <v>1</v>
      </c>
    </row>
    <row r="635" customFormat="false" ht="15" hidden="false" customHeight="false" outlineLevel="0" collapsed="false">
      <c r="A635" s="37" t="n">
        <v>1000301</v>
      </c>
      <c r="B635" s="38" t="n">
        <v>46276</v>
      </c>
      <c r="C635" s="39" t="n">
        <v>2</v>
      </c>
      <c r="D635" s="39" t="s">
        <v>26</v>
      </c>
      <c r="E635" s="39"/>
      <c r="F635" s="41" t="n">
        <f aca="false">IF(A635="","",MATCH(A635,P_ID,1))</f>
        <v>301</v>
      </c>
      <c r="G635" s="41" t="str">
        <f aca="false">IF(A635="","",INDEX(P_Svc,F635))</f>
        <v>Standard</v>
      </c>
      <c r="H635" s="41" t="str">
        <f aca="false">IF(A635="","",INDEX(P_Zone,F635))</f>
        <v>South</v>
      </c>
      <c r="I635" s="41" t="n">
        <f aca="false">IF(A635="","",IF(D635="Delivered",IF(B635&lt;=INDEX(P_Due,F635),1,0),0))</f>
        <v>1</v>
      </c>
    </row>
    <row r="636" customFormat="false" ht="15" hidden="false" customHeight="false" outlineLevel="0" collapsed="false">
      <c r="A636" s="37" t="n">
        <v>1000306</v>
      </c>
      <c r="B636" s="38" t="n">
        <v>46276</v>
      </c>
      <c r="C636" s="39" t="n">
        <v>2</v>
      </c>
      <c r="D636" s="39" t="s">
        <v>26</v>
      </c>
      <c r="E636" s="39"/>
      <c r="F636" s="41" t="n">
        <f aca="false">IF(A636="","",MATCH(A636,P_ID,1))</f>
        <v>306</v>
      </c>
      <c r="G636" s="41" t="str">
        <f aca="false">IF(A636="","",INDEX(P_Svc,F636))</f>
        <v>Standard</v>
      </c>
      <c r="H636" s="41" t="str">
        <f aca="false">IF(A636="","",INDEX(P_Zone,F636))</f>
        <v>West</v>
      </c>
      <c r="I636" s="41" t="n">
        <f aca="false">IF(A636="","",IF(D636="Delivered",IF(B636&lt;=INDEX(P_Due,F636),1,0),0))</f>
        <v>1</v>
      </c>
    </row>
    <row r="637" customFormat="false" ht="15" hidden="false" customHeight="false" outlineLevel="0" collapsed="false">
      <c r="A637" s="37" t="n">
        <v>1000309</v>
      </c>
      <c r="B637" s="38" t="n">
        <v>46276</v>
      </c>
      <c r="C637" s="39" t="n">
        <v>2</v>
      </c>
      <c r="D637" s="39" t="s">
        <v>26</v>
      </c>
      <c r="E637" s="39"/>
      <c r="F637" s="41" t="n">
        <f aca="false">IF(A637="","",MATCH(A637,P_ID,1))</f>
        <v>309</v>
      </c>
      <c r="G637" s="41" t="str">
        <f aca="false">IF(A637="","",INDEX(P_Svc,F637))</f>
        <v>Standard</v>
      </c>
      <c r="H637" s="41" t="str">
        <f aca="false">IF(A637="","",INDEX(P_Zone,F637))</f>
        <v>West</v>
      </c>
      <c r="I637" s="41" t="n">
        <f aca="false">IF(A637="","",IF(D637="Delivered",IF(B637&lt;=INDEX(P_Due,F637),1,0),0))</f>
        <v>1</v>
      </c>
    </row>
    <row r="638" customFormat="false" ht="15" hidden="false" customHeight="false" outlineLevel="0" collapsed="false">
      <c r="A638" s="37" t="n">
        <v>1000314</v>
      </c>
      <c r="B638" s="38" t="n">
        <v>46276</v>
      </c>
      <c r="C638" s="39" t="n">
        <v>2</v>
      </c>
      <c r="D638" s="39" t="s">
        <v>26</v>
      </c>
      <c r="E638" s="39"/>
      <c r="F638" s="41" t="n">
        <f aca="false">IF(A638="","",MATCH(A638,P_ID,1))</f>
        <v>314</v>
      </c>
      <c r="G638" s="41" t="str">
        <f aca="false">IF(A638="","",INDEX(P_Svc,F638))</f>
        <v>Economy</v>
      </c>
      <c r="H638" s="41" t="str">
        <f aca="false">IF(A638="","",INDEX(P_Zone,F638))</f>
        <v>East</v>
      </c>
      <c r="I638" s="41" t="n">
        <f aca="false">IF(A638="","",IF(D638="Delivered",IF(B638&lt;=INDEX(P_Due,F638),1,0),0))</f>
        <v>1</v>
      </c>
    </row>
    <row r="639" customFormat="false" ht="15" hidden="false" customHeight="false" outlineLevel="0" collapsed="false">
      <c r="A639" s="37" t="n">
        <v>1000330</v>
      </c>
      <c r="B639" s="38" t="n">
        <v>46276</v>
      </c>
      <c r="C639" s="39" t="n">
        <v>2</v>
      </c>
      <c r="D639" s="39" t="s">
        <v>26</v>
      </c>
      <c r="E639" s="39"/>
      <c r="F639" s="41" t="n">
        <f aca="false">IF(A639="","",MATCH(A639,P_ID,1))</f>
        <v>330</v>
      </c>
      <c r="G639" s="41" t="str">
        <f aca="false">IF(A639="","",INDEX(P_Svc,F639))</f>
        <v>Standard</v>
      </c>
      <c r="H639" s="41" t="str">
        <f aca="false">IF(A639="","",INDEX(P_Zone,F639))</f>
        <v>West</v>
      </c>
      <c r="I639" s="41" t="n">
        <f aca="false">IF(A639="","",IF(D639="Delivered",IF(B639&lt;=INDEX(P_Due,F639),1,0),0))</f>
        <v>1</v>
      </c>
    </row>
    <row r="640" customFormat="false" ht="15" hidden="false" customHeight="false" outlineLevel="0" collapsed="false">
      <c r="A640" s="37" t="n">
        <v>1000335</v>
      </c>
      <c r="B640" s="38" t="n">
        <v>46276</v>
      </c>
      <c r="C640" s="39" t="n">
        <v>2</v>
      </c>
      <c r="D640" s="39" t="s">
        <v>26</v>
      </c>
      <c r="E640" s="39"/>
      <c r="F640" s="41" t="n">
        <f aca="false">IF(A640="","",MATCH(A640,P_ID,1))</f>
        <v>335</v>
      </c>
      <c r="G640" s="41" t="str">
        <f aca="false">IF(A640="","",INDEX(P_Svc,F640))</f>
        <v>Standard</v>
      </c>
      <c r="H640" s="41" t="str">
        <f aca="false">IF(A640="","",INDEX(P_Zone,F640))</f>
        <v>South</v>
      </c>
      <c r="I640" s="41" t="n">
        <f aca="false">IF(A640="","",IF(D640="Delivered",IF(B640&lt;=INDEX(P_Due,F640),1,0),0))</f>
        <v>1</v>
      </c>
    </row>
    <row r="641" customFormat="false" ht="15" hidden="false" customHeight="false" outlineLevel="0" collapsed="false">
      <c r="A641" s="37" t="n">
        <v>1000357</v>
      </c>
      <c r="B641" s="38" t="n">
        <v>46276</v>
      </c>
      <c r="C641" s="39" t="n">
        <v>1</v>
      </c>
      <c r="D641" s="39" t="s">
        <v>26</v>
      </c>
      <c r="E641" s="39"/>
      <c r="F641" s="41" t="n">
        <f aca="false">IF(A641="","",MATCH(A641,P_ID,1))</f>
        <v>357</v>
      </c>
      <c r="G641" s="41" t="str">
        <f aca="false">IF(A641="","",INDEX(P_Svc,F641))</f>
        <v>Standard</v>
      </c>
      <c r="H641" s="41" t="str">
        <f aca="false">IF(A641="","",INDEX(P_Zone,F641))</f>
        <v>Central</v>
      </c>
      <c r="I641" s="41" t="n">
        <f aca="false">IF(A641="","",IF(D641="Delivered",IF(B641&lt;=INDEX(P_Due,F641),1,0),0))</f>
        <v>1</v>
      </c>
    </row>
    <row r="642" customFormat="false" ht="15" hidden="false" customHeight="false" outlineLevel="0" collapsed="false">
      <c r="A642" s="37" t="n">
        <v>1000364</v>
      </c>
      <c r="B642" s="38" t="n">
        <v>46276</v>
      </c>
      <c r="C642" s="39" t="n">
        <v>2</v>
      </c>
      <c r="D642" s="39" t="s">
        <v>26</v>
      </c>
      <c r="E642" s="39"/>
      <c r="F642" s="41" t="n">
        <f aca="false">IF(A642="","",MATCH(A642,P_ID,1))</f>
        <v>364</v>
      </c>
      <c r="G642" s="41" t="str">
        <f aca="false">IF(A642="","",INDEX(P_Svc,F642))</f>
        <v>Standard</v>
      </c>
      <c r="H642" s="41" t="str">
        <f aca="false">IF(A642="","",INDEX(P_Zone,F642))</f>
        <v>Central</v>
      </c>
      <c r="I642" s="41" t="n">
        <f aca="false">IF(A642="","",IF(D642="Delivered",IF(B642&lt;=INDEX(P_Due,F642),1,0),0))</f>
        <v>1</v>
      </c>
    </row>
    <row r="643" customFormat="false" ht="15" hidden="false" customHeight="false" outlineLevel="0" collapsed="false">
      <c r="A643" s="37" t="n">
        <v>1000408</v>
      </c>
      <c r="B643" s="38" t="n">
        <v>46276</v>
      </c>
      <c r="C643" s="39" t="n">
        <v>2</v>
      </c>
      <c r="D643" s="39" t="s">
        <v>26</v>
      </c>
      <c r="E643" s="39"/>
      <c r="F643" s="41" t="n">
        <f aca="false">IF(A643="","",MATCH(A643,P_ID,1))</f>
        <v>408</v>
      </c>
      <c r="G643" s="41" t="str">
        <f aca="false">IF(A643="","",INDEX(P_Svc,F643))</f>
        <v>Standard</v>
      </c>
      <c r="H643" s="41" t="str">
        <f aca="false">IF(A643="","",INDEX(P_Zone,F643))</f>
        <v>South</v>
      </c>
      <c r="I643" s="41" t="n">
        <f aca="false">IF(A643="","",IF(D643="Delivered",IF(B643&lt;=INDEX(P_Due,F643),1,0),0))</f>
        <v>1</v>
      </c>
    </row>
    <row r="644" customFormat="false" ht="15" hidden="false" customHeight="false" outlineLevel="0" collapsed="false">
      <c r="A644" s="37" t="n">
        <v>1000422</v>
      </c>
      <c r="B644" s="38" t="n">
        <v>46276</v>
      </c>
      <c r="C644" s="39" t="n">
        <v>1</v>
      </c>
      <c r="D644" s="39" t="s">
        <v>26</v>
      </c>
      <c r="E644" s="39"/>
      <c r="F644" s="41" t="n">
        <f aca="false">IF(A644="","",MATCH(A644,P_ID,1))</f>
        <v>422</v>
      </c>
      <c r="G644" s="41" t="str">
        <f aca="false">IF(A644="","",INDEX(P_Svc,F644))</f>
        <v>Economy</v>
      </c>
      <c r="H644" s="41" t="str">
        <f aca="false">IF(A644="","",INDEX(P_Zone,F644))</f>
        <v>West</v>
      </c>
      <c r="I644" s="41" t="n">
        <f aca="false">IF(A644="","",IF(D644="Delivered",IF(B644&lt;=INDEX(P_Due,F644),1,0),0))</f>
        <v>1</v>
      </c>
    </row>
    <row r="645" customFormat="false" ht="15" hidden="false" customHeight="false" outlineLevel="0" collapsed="false">
      <c r="A645" s="37" t="n">
        <v>1000431</v>
      </c>
      <c r="B645" s="38" t="n">
        <v>46276</v>
      </c>
      <c r="C645" s="39" t="n">
        <v>2</v>
      </c>
      <c r="D645" s="39" t="s">
        <v>26</v>
      </c>
      <c r="E645" s="39"/>
      <c r="F645" s="41" t="n">
        <f aca="false">IF(A645="","",MATCH(A645,P_ID,1))</f>
        <v>431</v>
      </c>
      <c r="G645" s="41" t="str">
        <f aca="false">IF(A645="","",INDEX(P_Svc,F645))</f>
        <v>Economy</v>
      </c>
      <c r="H645" s="41" t="str">
        <f aca="false">IF(A645="","",INDEX(P_Zone,F645))</f>
        <v>West</v>
      </c>
      <c r="I645" s="41" t="n">
        <f aca="false">IF(A645="","",IF(D645="Delivered",IF(B645&lt;=INDEX(P_Due,F645),1,0),0))</f>
        <v>1</v>
      </c>
    </row>
    <row r="646" customFormat="false" ht="15" hidden="false" customHeight="false" outlineLevel="0" collapsed="false">
      <c r="A646" s="37" t="n">
        <v>1000456</v>
      </c>
      <c r="B646" s="38" t="n">
        <v>46276</v>
      </c>
      <c r="C646" s="39" t="n">
        <v>2</v>
      </c>
      <c r="D646" s="39" t="s">
        <v>26</v>
      </c>
      <c r="E646" s="39"/>
      <c r="F646" s="41" t="n">
        <f aca="false">IF(A646="","",MATCH(A646,P_ID,1))</f>
        <v>456</v>
      </c>
      <c r="G646" s="41" t="str">
        <f aca="false">IF(A646="","",INDEX(P_Svc,F646))</f>
        <v>Standard</v>
      </c>
      <c r="H646" s="41" t="str">
        <f aca="false">IF(A646="","",INDEX(P_Zone,F646))</f>
        <v>North</v>
      </c>
      <c r="I646" s="41" t="n">
        <f aca="false">IF(A646="","",IF(D646="Delivered",IF(B646&lt;=INDEX(P_Due,F646),1,0),0))</f>
        <v>1</v>
      </c>
    </row>
    <row r="647" customFormat="false" ht="15" hidden="false" customHeight="false" outlineLevel="0" collapsed="false">
      <c r="A647" s="37" t="n">
        <v>1000464</v>
      </c>
      <c r="B647" s="38" t="n">
        <v>46276</v>
      </c>
      <c r="C647" s="39" t="n">
        <v>2</v>
      </c>
      <c r="D647" s="39" t="s">
        <v>26</v>
      </c>
      <c r="E647" s="39"/>
      <c r="F647" s="41" t="n">
        <f aca="false">IF(A647="","",MATCH(A647,P_ID,1))</f>
        <v>464</v>
      </c>
      <c r="G647" s="41" t="str">
        <f aca="false">IF(A647="","",INDEX(P_Svc,F647))</f>
        <v>Standard</v>
      </c>
      <c r="H647" s="41" t="str">
        <f aca="false">IF(A647="","",INDEX(P_Zone,F647))</f>
        <v>South</v>
      </c>
      <c r="I647" s="41" t="n">
        <f aca="false">IF(A647="","",IF(D647="Delivered",IF(B647&lt;=INDEX(P_Due,F647),1,0),0))</f>
        <v>1</v>
      </c>
    </row>
    <row r="648" customFormat="false" ht="15" hidden="false" customHeight="false" outlineLevel="0" collapsed="false">
      <c r="A648" s="37" t="n">
        <v>1000475</v>
      </c>
      <c r="B648" s="38" t="n">
        <v>46276</v>
      </c>
      <c r="C648" s="39" t="n">
        <v>2</v>
      </c>
      <c r="D648" s="39" t="s">
        <v>26</v>
      </c>
      <c r="E648" s="39"/>
      <c r="F648" s="41" t="n">
        <f aca="false">IF(A648="","",MATCH(A648,P_ID,1))</f>
        <v>475</v>
      </c>
      <c r="G648" s="41" t="str">
        <f aca="false">IF(A648="","",INDEX(P_Svc,F648))</f>
        <v>Standard</v>
      </c>
      <c r="H648" s="41" t="str">
        <f aca="false">IF(A648="","",INDEX(P_Zone,F648))</f>
        <v>East</v>
      </c>
      <c r="I648" s="41" t="n">
        <f aca="false">IF(A648="","",IF(D648="Delivered",IF(B648&lt;=INDEX(P_Due,F648),1,0),0))</f>
        <v>1</v>
      </c>
    </row>
    <row r="649" customFormat="false" ht="15" hidden="false" customHeight="false" outlineLevel="0" collapsed="false">
      <c r="A649" s="37" t="n">
        <v>1000479</v>
      </c>
      <c r="B649" s="38" t="n">
        <v>46276</v>
      </c>
      <c r="C649" s="39" t="n">
        <v>2</v>
      </c>
      <c r="D649" s="39" t="s">
        <v>26</v>
      </c>
      <c r="E649" s="39"/>
      <c r="F649" s="41" t="n">
        <f aca="false">IF(A649="","",MATCH(A649,P_ID,1))</f>
        <v>479</v>
      </c>
      <c r="G649" s="41" t="str">
        <f aca="false">IF(A649="","",INDEX(P_Svc,F649))</f>
        <v>Economy</v>
      </c>
      <c r="H649" s="41" t="str">
        <f aca="false">IF(A649="","",INDEX(P_Zone,F649))</f>
        <v>South</v>
      </c>
      <c r="I649" s="41" t="n">
        <f aca="false">IF(A649="","",IF(D649="Delivered",IF(B649&lt;=INDEX(P_Due,F649),1,0),0))</f>
        <v>1</v>
      </c>
    </row>
    <row r="650" customFormat="false" ht="15" hidden="false" customHeight="false" outlineLevel="0" collapsed="false">
      <c r="A650" s="37" t="n">
        <v>1000492</v>
      </c>
      <c r="B650" s="38" t="n">
        <v>46276</v>
      </c>
      <c r="C650" s="39" t="n">
        <v>2</v>
      </c>
      <c r="D650" s="39" t="s">
        <v>26</v>
      </c>
      <c r="E650" s="39"/>
      <c r="F650" s="41" t="n">
        <f aca="false">IF(A650="","",MATCH(A650,P_ID,1))</f>
        <v>492</v>
      </c>
      <c r="G650" s="41" t="str">
        <f aca="false">IF(A650="","",INDEX(P_Svc,F650))</f>
        <v>Standard</v>
      </c>
      <c r="H650" s="41" t="str">
        <f aca="false">IF(A650="","",INDEX(P_Zone,F650))</f>
        <v>North</v>
      </c>
      <c r="I650" s="41" t="n">
        <f aca="false">IF(A650="","",IF(D650="Delivered",IF(B650&lt;=INDEX(P_Due,F650),1,0),0))</f>
        <v>1</v>
      </c>
    </row>
    <row r="651" customFormat="false" ht="15" hidden="false" customHeight="false" outlineLevel="0" collapsed="false">
      <c r="A651" s="37" t="n">
        <v>1000503</v>
      </c>
      <c r="B651" s="38" t="n">
        <v>46276</v>
      </c>
      <c r="C651" s="39" t="n">
        <v>2</v>
      </c>
      <c r="D651" s="39" t="s">
        <v>26</v>
      </c>
      <c r="E651" s="39"/>
      <c r="F651" s="41" t="n">
        <f aca="false">IF(A651="","",MATCH(A651,P_ID,1))</f>
        <v>503</v>
      </c>
      <c r="G651" s="41" t="str">
        <f aca="false">IF(A651="","",INDEX(P_Svc,F651))</f>
        <v>Standard</v>
      </c>
      <c r="H651" s="41" t="str">
        <f aca="false">IF(A651="","",INDEX(P_Zone,F651))</f>
        <v>West</v>
      </c>
      <c r="I651" s="41" t="n">
        <f aca="false">IF(A651="","",IF(D651="Delivered",IF(B651&lt;=INDEX(P_Due,F651),1,0),0))</f>
        <v>1</v>
      </c>
    </row>
    <row r="652" customFormat="false" ht="15" hidden="false" customHeight="false" outlineLevel="0" collapsed="false">
      <c r="A652" s="37" t="n">
        <v>1000511</v>
      </c>
      <c r="B652" s="38" t="n">
        <v>46276</v>
      </c>
      <c r="C652" s="39" t="n">
        <v>2</v>
      </c>
      <c r="D652" s="39" t="s">
        <v>26</v>
      </c>
      <c r="E652" s="39"/>
      <c r="F652" s="41" t="n">
        <f aca="false">IF(A652="","",MATCH(A652,P_ID,1))</f>
        <v>511</v>
      </c>
      <c r="G652" s="41" t="str">
        <f aca="false">IF(A652="","",INDEX(P_Svc,F652))</f>
        <v>Standard</v>
      </c>
      <c r="H652" s="41" t="str">
        <f aca="false">IF(A652="","",INDEX(P_Zone,F652))</f>
        <v>North</v>
      </c>
      <c r="I652" s="41" t="n">
        <f aca="false">IF(A652="","",IF(D652="Delivered",IF(B652&lt;=INDEX(P_Due,F652),1,0),0))</f>
        <v>1</v>
      </c>
    </row>
    <row r="653" customFormat="false" ht="15" hidden="false" customHeight="false" outlineLevel="0" collapsed="false">
      <c r="A653" s="37" t="n">
        <v>1000517</v>
      </c>
      <c r="B653" s="38" t="n">
        <v>46276</v>
      </c>
      <c r="C653" s="39" t="n">
        <v>1</v>
      </c>
      <c r="D653" s="39" t="s">
        <v>26</v>
      </c>
      <c r="E653" s="39"/>
      <c r="F653" s="41" t="n">
        <f aca="false">IF(A653="","",MATCH(A653,P_ID,1))</f>
        <v>517</v>
      </c>
      <c r="G653" s="41" t="str">
        <f aca="false">IF(A653="","",INDEX(P_Svc,F653))</f>
        <v>Standard</v>
      </c>
      <c r="H653" s="41" t="str">
        <f aca="false">IF(A653="","",INDEX(P_Zone,F653))</f>
        <v>North</v>
      </c>
      <c r="I653" s="41" t="n">
        <f aca="false">IF(A653="","",IF(D653="Delivered",IF(B653&lt;=INDEX(P_Due,F653),1,0),0))</f>
        <v>1</v>
      </c>
    </row>
    <row r="654" customFormat="false" ht="15" hidden="false" customHeight="false" outlineLevel="0" collapsed="false">
      <c r="A654" s="37" t="n">
        <v>1000522</v>
      </c>
      <c r="B654" s="38" t="n">
        <v>46276</v>
      </c>
      <c r="C654" s="39" t="n">
        <v>2</v>
      </c>
      <c r="D654" s="39" t="s">
        <v>26</v>
      </c>
      <c r="E654" s="39"/>
      <c r="F654" s="41" t="n">
        <f aca="false">IF(A654="","",MATCH(A654,P_ID,1))</f>
        <v>522</v>
      </c>
      <c r="G654" s="41" t="str">
        <f aca="false">IF(A654="","",INDEX(P_Svc,F654))</f>
        <v>Economy</v>
      </c>
      <c r="H654" s="41" t="str">
        <f aca="false">IF(A654="","",INDEX(P_Zone,F654))</f>
        <v>West</v>
      </c>
      <c r="I654" s="41" t="n">
        <f aca="false">IF(A654="","",IF(D654="Delivered",IF(B654&lt;=INDEX(P_Due,F654),1,0),0))</f>
        <v>1</v>
      </c>
    </row>
    <row r="655" customFormat="false" ht="15" hidden="false" customHeight="false" outlineLevel="0" collapsed="false">
      <c r="A655" s="37" t="n">
        <v>1000524</v>
      </c>
      <c r="B655" s="38" t="n">
        <v>46276</v>
      </c>
      <c r="C655" s="39" t="n">
        <v>1</v>
      </c>
      <c r="D655" s="39" t="s">
        <v>26</v>
      </c>
      <c r="E655" s="39"/>
      <c r="F655" s="41" t="n">
        <f aca="false">IF(A655="","",MATCH(A655,P_ID,1))</f>
        <v>524</v>
      </c>
      <c r="G655" s="41" t="str">
        <f aca="false">IF(A655="","",INDEX(P_Svc,F655))</f>
        <v>Standard</v>
      </c>
      <c r="H655" s="41" t="str">
        <f aca="false">IF(A655="","",INDEX(P_Zone,F655))</f>
        <v>Central</v>
      </c>
      <c r="I655" s="41" t="n">
        <f aca="false">IF(A655="","",IF(D655="Delivered",IF(B655&lt;=INDEX(P_Due,F655),1,0),0))</f>
        <v>1</v>
      </c>
    </row>
    <row r="656" customFormat="false" ht="15" hidden="false" customHeight="false" outlineLevel="0" collapsed="false">
      <c r="A656" s="37" t="n">
        <v>1000530</v>
      </c>
      <c r="B656" s="38" t="n">
        <v>46276</v>
      </c>
      <c r="C656" s="39" t="n">
        <v>1</v>
      </c>
      <c r="D656" s="39" t="s">
        <v>26</v>
      </c>
      <c r="E656" s="39"/>
      <c r="F656" s="41" t="n">
        <f aca="false">IF(A656="","",MATCH(A656,P_ID,1))</f>
        <v>530</v>
      </c>
      <c r="G656" s="41" t="str">
        <f aca="false">IF(A656="","",INDEX(P_Svc,F656))</f>
        <v>Standard</v>
      </c>
      <c r="H656" s="41" t="str">
        <f aca="false">IF(A656="","",INDEX(P_Zone,F656))</f>
        <v>East</v>
      </c>
      <c r="I656" s="41" t="n">
        <f aca="false">IF(A656="","",IF(D656="Delivered",IF(B656&lt;=INDEX(P_Due,F656),1,0),0))</f>
        <v>1</v>
      </c>
    </row>
    <row r="657" customFormat="false" ht="15" hidden="false" customHeight="false" outlineLevel="0" collapsed="false">
      <c r="A657" s="37" t="n">
        <v>1000535</v>
      </c>
      <c r="B657" s="38" t="n">
        <v>46276</v>
      </c>
      <c r="C657" s="39" t="n">
        <v>1</v>
      </c>
      <c r="D657" s="39" t="s">
        <v>26</v>
      </c>
      <c r="E657" s="39"/>
      <c r="F657" s="41" t="n">
        <f aca="false">IF(A657="","",MATCH(A657,P_ID,1))</f>
        <v>535</v>
      </c>
      <c r="G657" s="41" t="str">
        <f aca="false">IF(A657="","",INDEX(P_Svc,F657))</f>
        <v>Standard</v>
      </c>
      <c r="H657" s="41" t="str">
        <f aca="false">IF(A657="","",INDEX(P_Zone,F657))</f>
        <v>Central</v>
      </c>
      <c r="I657" s="41" t="n">
        <f aca="false">IF(A657="","",IF(D657="Delivered",IF(B657&lt;=INDEX(P_Due,F657),1,0),0))</f>
        <v>1</v>
      </c>
    </row>
    <row r="658" customFormat="false" ht="15" hidden="false" customHeight="false" outlineLevel="0" collapsed="false">
      <c r="A658" s="37" t="n">
        <v>1000536</v>
      </c>
      <c r="B658" s="38" t="n">
        <v>46276</v>
      </c>
      <c r="C658" s="39" t="n">
        <v>1</v>
      </c>
      <c r="D658" s="39" t="s">
        <v>26</v>
      </c>
      <c r="E658" s="39"/>
      <c r="F658" s="41" t="n">
        <f aca="false">IF(A658="","",MATCH(A658,P_ID,1))</f>
        <v>536</v>
      </c>
      <c r="G658" s="41" t="str">
        <f aca="false">IF(A658="","",INDEX(P_Svc,F658))</f>
        <v>Standard</v>
      </c>
      <c r="H658" s="41" t="str">
        <f aca="false">IF(A658="","",INDEX(P_Zone,F658))</f>
        <v>East</v>
      </c>
      <c r="I658" s="41" t="n">
        <f aca="false">IF(A658="","",IF(D658="Delivered",IF(B658&lt;=INDEX(P_Due,F658),1,0),0))</f>
        <v>1</v>
      </c>
    </row>
    <row r="659" customFormat="false" ht="15" hidden="false" customHeight="false" outlineLevel="0" collapsed="false">
      <c r="A659" s="37" t="n">
        <v>1000537</v>
      </c>
      <c r="B659" s="38" t="n">
        <v>46276</v>
      </c>
      <c r="C659" s="39" t="n">
        <v>1</v>
      </c>
      <c r="D659" s="39" t="s">
        <v>79</v>
      </c>
      <c r="E659" s="39" t="s">
        <v>32</v>
      </c>
      <c r="F659" s="41" t="n">
        <f aca="false">IF(A659="","",MATCH(A659,P_ID,1))</f>
        <v>537</v>
      </c>
      <c r="G659" s="41" t="str">
        <f aca="false">IF(A659="","",INDEX(P_Svc,F659))</f>
        <v>Standard</v>
      </c>
      <c r="H659" s="41" t="str">
        <f aca="false">IF(A659="","",INDEX(P_Zone,F659))</f>
        <v>Central</v>
      </c>
      <c r="I659" s="41" t="n">
        <f aca="false">IF(A659="","",IF(D659="Delivered",IF(B659&lt;=INDEX(P_Due,F659),1,0),0))</f>
        <v>0</v>
      </c>
    </row>
    <row r="660" customFormat="false" ht="15" hidden="false" customHeight="false" outlineLevel="0" collapsed="false">
      <c r="A660" s="37" t="n">
        <v>1000538</v>
      </c>
      <c r="B660" s="38" t="n">
        <v>46276</v>
      </c>
      <c r="C660" s="39" t="n">
        <v>1</v>
      </c>
      <c r="D660" s="39" t="s">
        <v>26</v>
      </c>
      <c r="E660" s="39"/>
      <c r="F660" s="41" t="n">
        <f aca="false">IF(A660="","",MATCH(A660,P_ID,1))</f>
        <v>538</v>
      </c>
      <c r="G660" s="41" t="str">
        <f aca="false">IF(A660="","",INDEX(P_Svc,F660))</f>
        <v>Standard</v>
      </c>
      <c r="H660" s="41" t="str">
        <f aca="false">IF(A660="","",INDEX(P_Zone,F660))</f>
        <v>North</v>
      </c>
      <c r="I660" s="41" t="n">
        <f aca="false">IF(A660="","",IF(D660="Delivered",IF(B660&lt;=INDEX(P_Due,F660),1,0),0))</f>
        <v>1</v>
      </c>
    </row>
    <row r="661" customFormat="false" ht="15" hidden="false" customHeight="false" outlineLevel="0" collapsed="false">
      <c r="A661" s="37" t="n">
        <v>1000539</v>
      </c>
      <c r="B661" s="38" t="n">
        <v>46276</v>
      </c>
      <c r="C661" s="39" t="n">
        <v>1</v>
      </c>
      <c r="D661" s="39" t="s">
        <v>26</v>
      </c>
      <c r="E661" s="39"/>
      <c r="F661" s="41" t="n">
        <f aca="false">IF(A661="","",MATCH(A661,P_ID,1))</f>
        <v>539</v>
      </c>
      <c r="G661" s="41" t="str">
        <f aca="false">IF(A661="","",INDEX(P_Svc,F661))</f>
        <v>Standard</v>
      </c>
      <c r="H661" s="41" t="str">
        <f aca="false">IF(A661="","",INDEX(P_Zone,F661))</f>
        <v>East</v>
      </c>
      <c r="I661" s="41" t="n">
        <f aca="false">IF(A661="","",IF(D661="Delivered",IF(B661&lt;=INDEX(P_Due,F661),1,0),0))</f>
        <v>1</v>
      </c>
    </row>
    <row r="662" customFormat="false" ht="15" hidden="false" customHeight="false" outlineLevel="0" collapsed="false">
      <c r="A662" s="37" t="n">
        <v>1000540</v>
      </c>
      <c r="B662" s="38" t="n">
        <v>46276</v>
      </c>
      <c r="C662" s="39" t="n">
        <v>1</v>
      </c>
      <c r="D662" s="39" t="s">
        <v>26</v>
      </c>
      <c r="E662" s="39"/>
      <c r="F662" s="41" t="n">
        <f aca="false">IF(A662="","",MATCH(A662,P_ID,1))</f>
        <v>540</v>
      </c>
      <c r="G662" s="41" t="str">
        <f aca="false">IF(A662="","",INDEX(P_Svc,F662))</f>
        <v>Standard</v>
      </c>
      <c r="H662" s="41" t="str">
        <f aca="false">IF(A662="","",INDEX(P_Zone,F662))</f>
        <v>West</v>
      </c>
      <c r="I662" s="41" t="n">
        <f aca="false">IF(A662="","",IF(D662="Delivered",IF(B662&lt;=INDEX(P_Due,F662),1,0),0))</f>
        <v>1</v>
      </c>
    </row>
    <row r="663" customFormat="false" ht="15" hidden="false" customHeight="false" outlineLevel="0" collapsed="false">
      <c r="A663" s="37" t="n">
        <v>1000541</v>
      </c>
      <c r="B663" s="38" t="n">
        <v>46276</v>
      </c>
      <c r="C663" s="39" t="n">
        <v>1</v>
      </c>
      <c r="D663" s="39" t="s">
        <v>26</v>
      </c>
      <c r="E663" s="39"/>
      <c r="F663" s="41" t="n">
        <f aca="false">IF(A663="","",MATCH(A663,P_ID,1))</f>
        <v>541</v>
      </c>
      <c r="G663" s="41" t="str">
        <f aca="false">IF(A663="","",INDEX(P_Svc,F663))</f>
        <v>Standard</v>
      </c>
      <c r="H663" s="41" t="str">
        <f aca="false">IF(A663="","",INDEX(P_Zone,F663))</f>
        <v>South</v>
      </c>
      <c r="I663" s="41" t="n">
        <f aca="false">IF(A663="","",IF(D663="Delivered",IF(B663&lt;=INDEX(P_Due,F663),1,0),0))</f>
        <v>1</v>
      </c>
    </row>
    <row r="664" customFormat="false" ht="15" hidden="false" customHeight="false" outlineLevel="0" collapsed="false">
      <c r="A664" s="37" t="n">
        <v>1000542</v>
      </c>
      <c r="B664" s="38" t="n">
        <v>46276</v>
      </c>
      <c r="C664" s="39" t="n">
        <v>0</v>
      </c>
      <c r="D664" s="39" t="s">
        <v>80</v>
      </c>
      <c r="E664" s="39" t="s">
        <v>40</v>
      </c>
      <c r="F664" s="41" t="n">
        <f aca="false">IF(A664="","",MATCH(A664,P_ID,1))</f>
        <v>542</v>
      </c>
      <c r="G664" s="41" t="str">
        <f aca="false">IF(A664="","",INDEX(P_Svc,F664))</f>
        <v>Standard</v>
      </c>
      <c r="H664" s="41" t="str">
        <f aca="false">IF(A664="","",INDEX(P_Zone,F664))</f>
        <v>Central</v>
      </c>
      <c r="I664" s="41" t="n">
        <f aca="false">IF(A664="","",IF(D664="Delivered",IF(B664&lt;=INDEX(P_Due,F664),1,0),0))</f>
        <v>0</v>
      </c>
    </row>
    <row r="665" customFormat="false" ht="15" hidden="false" customHeight="false" outlineLevel="0" collapsed="false">
      <c r="A665" s="37" t="n">
        <v>1000543</v>
      </c>
      <c r="B665" s="38" t="n">
        <v>46276</v>
      </c>
      <c r="C665" s="39" t="n">
        <v>1</v>
      </c>
      <c r="D665" s="39" t="s">
        <v>26</v>
      </c>
      <c r="E665" s="39"/>
      <c r="F665" s="41" t="n">
        <f aca="false">IF(A665="","",MATCH(A665,P_ID,1))</f>
        <v>543</v>
      </c>
      <c r="G665" s="41" t="str">
        <f aca="false">IF(A665="","",INDEX(P_Svc,F665))</f>
        <v>Economy</v>
      </c>
      <c r="H665" s="41" t="str">
        <f aca="false">IF(A665="","",INDEX(P_Zone,F665))</f>
        <v>East</v>
      </c>
      <c r="I665" s="41" t="n">
        <f aca="false">IF(A665="","",IF(D665="Delivered",IF(B665&lt;=INDEX(P_Due,F665),1,0),0))</f>
        <v>1</v>
      </c>
    </row>
    <row r="666" customFormat="false" ht="15" hidden="false" customHeight="false" outlineLevel="0" collapsed="false">
      <c r="A666" s="37" t="n">
        <v>1000544</v>
      </c>
      <c r="B666" s="38" t="n">
        <v>46276</v>
      </c>
      <c r="C666" s="39" t="n">
        <v>1</v>
      </c>
      <c r="D666" s="39" t="s">
        <v>26</v>
      </c>
      <c r="E666" s="39"/>
      <c r="F666" s="41" t="n">
        <f aca="false">IF(A666="","",MATCH(A666,P_ID,1))</f>
        <v>544</v>
      </c>
      <c r="G666" s="41" t="str">
        <f aca="false">IF(A666="","",INDEX(P_Svc,F666))</f>
        <v>Standard</v>
      </c>
      <c r="H666" s="41" t="str">
        <f aca="false">IF(A666="","",INDEX(P_Zone,F666))</f>
        <v>East</v>
      </c>
      <c r="I666" s="41" t="n">
        <f aca="false">IF(A666="","",IF(D666="Delivered",IF(B666&lt;=INDEX(P_Due,F666),1,0),0))</f>
        <v>1</v>
      </c>
    </row>
    <row r="667" customFormat="false" ht="15" hidden="false" customHeight="false" outlineLevel="0" collapsed="false">
      <c r="A667" s="37" t="n">
        <v>1000545</v>
      </c>
      <c r="B667" s="38" t="n">
        <v>46276</v>
      </c>
      <c r="C667" s="39" t="n">
        <v>1</v>
      </c>
      <c r="D667" s="39" t="s">
        <v>26</v>
      </c>
      <c r="E667" s="39"/>
      <c r="F667" s="41" t="n">
        <f aca="false">IF(A667="","",MATCH(A667,P_ID,1))</f>
        <v>545</v>
      </c>
      <c r="G667" s="41" t="str">
        <f aca="false">IF(A667="","",INDEX(P_Svc,F667))</f>
        <v>Standard</v>
      </c>
      <c r="H667" s="41" t="str">
        <f aca="false">IF(A667="","",INDEX(P_Zone,F667))</f>
        <v>South</v>
      </c>
      <c r="I667" s="41" t="n">
        <f aca="false">IF(A667="","",IF(D667="Delivered",IF(B667&lt;=INDEX(P_Due,F667),1,0),0))</f>
        <v>1</v>
      </c>
    </row>
    <row r="668" customFormat="false" ht="15" hidden="false" customHeight="false" outlineLevel="0" collapsed="false">
      <c r="A668" s="37" t="n">
        <v>1000546</v>
      </c>
      <c r="B668" s="38" t="n">
        <v>46276</v>
      </c>
      <c r="C668" s="39" t="n">
        <v>1</v>
      </c>
      <c r="D668" s="39" t="s">
        <v>26</v>
      </c>
      <c r="E668" s="39"/>
      <c r="F668" s="41" t="n">
        <f aca="false">IF(A668="","",MATCH(A668,P_ID,1))</f>
        <v>546</v>
      </c>
      <c r="G668" s="41" t="str">
        <f aca="false">IF(A668="","",INDEX(P_Svc,F668))</f>
        <v>Standard</v>
      </c>
      <c r="H668" s="41" t="str">
        <f aca="false">IF(A668="","",INDEX(P_Zone,F668))</f>
        <v>North</v>
      </c>
      <c r="I668" s="41" t="n">
        <f aca="false">IF(A668="","",IF(D668="Delivered",IF(B668&lt;=INDEX(P_Due,F668),1,0),0))</f>
        <v>1</v>
      </c>
    </row>
    <row r="669" customFormat="false" ht="15" hidden="false" customHeight="false" outlineLevel="0" collapsed="false">
      <c r="A669" s="37" t="n">
        <v>1000547</v>
      </c>
      <c r="B669" s="38" t="n">
        <v>46276</v>
      </c>
      <c r="C669" s="39" t="n">
        <v>1</v>
      </c>
      <c r="D669" s="39" t="s">
        <v>26</v>
      </c>
      <c r="E669" s="39"/>
      <c r="F669" s="41" t="n">
        <f aca="false">IF(A669="","",MATCH(A669,P_ID,1))</f>
        <v>547</v>
      </c>
      <c r="G669" s="41" t="str">
        <f aca="false">IF(A669="","",INDEX(P_Svc,F669))</f>
        <v>Standard</v>
      </c>
      <c r="H669" s="41" t="str">
        <f aca="false">IF(A669="","",INDEX(P_Zone,F669))</f>
        <v>Central</v>
      </c>
      <c r="I669" s="41" t="n">
        <f aca="false">IF(A669="","",IF(D669="Delivered",IF(B669&lt;=INDEX(P_Due,F669),1,0),0))</f>
        <v>1</v>
      </c>
    </row>
    <row r="670" customFormat="false" ht="15" hidden="false" customHeight="false" outlineLevel="0" collapsed="false">
      <c r="A670" s="37" t="n">
        <v>1000548</v>
      </c>
      <c r="B670" s="38" t="n">
        <v>46276</v>
      </c>
      <c r="C670" s="39" t="n">
        <v>1</v>
      </c>
      <c r="D670" s="39" t="s">
        <v>26</v>
      </c>
      <c r="E670" s="39"/>
      <c r="F670" s="41" t="n">
        <f aca="false">IF(A670="","",MATCH(A670,P_ID,1))</f>
        <v>548</v>
      </c>
      <c r="G670" s="41" t="str">
        <f aca="false">IF(A670="","",INDEX(P_Svc,F670))</f>
        <v>Standard</v>
      </c>
      <c r="H670" s="41" t="str">
        <f aca="false">IF(A670="","",INDEX(P_Zone,F670))</f>
        <v>West</v>
      </c>
      <c r="I670" s="41" t="n">
        <f aca="false">IF(A670="","",IF(D670="Delivered",IF(B670&lt;=INDEX(P_Due,F670),1,0),0))</f>
        <v>1</v>
      </c>
    </row>
    <row r="671" customFormat="false" ht="15" hidden="false" customHeight="false" outlineLevel="0" collapsed="false">
      <c r="A671" s="37" t="n">
        <v>1000549</v>
      </c>
      <c r="B671" s="38" t="n">
        <v>46276</v>
      </c>
      <c r="C671" s="39" t="n">
        <v>1</v>
      </c>
      <c r="D671" s="39" t="s">
        <v>26</v>
      </c>
      <c r="E671" s="39"/>
      <c r="F671" s="41" t="n">
        <f aca="false">IF(A671="","",MATCH(A671,P_ID,1))</f>
        <v>549</v>
      </c>
      <c r="G671" s="41" t="str">
        <f aca="false">IF(A671="","",INDEX(P_Svc,F671))</f>
        <v>Standard</v>
      </c>
      <c r="H671" s="41" t="str">
        <f aca="false">IF(A671="","",INDEX(P_Zone,F671))</f>
        <v>South</v>
      </c>
      <c r="I671" s="41" t="n">
        <f aca="false">IF(A671="","",IF(D671="Delivered",IF(B671&lt;=INDEX(P_Due,F671),1,0),0))</f>
        <v>1</v>
      </c>
    </row>
    <row r="672" customFormat="false" ht="15" hidden="false" customHeight="false" outlineLevel="0" collapsed="false">
      <c r="A672" s="37" t="n">
        <v>1000550</v>
      </c>
      <c r="B672" s="38" t="n">
        <v>46276</v>
      </c>
      <c r="C672" s="39" t="n">
        <v>1</v>
      </c>
      <c r="D672" s="39" t="s">
        <v>79</v>
      </c>
      <c r="E672" s="39" t="s">
        <v>36</v>
      </c>
      <c r="F672" s="41" t="n">
        <f aca="false">IF(A672="","",MATCH(A672,P_ID,1))</f>
        <v>550</v>
      </c>
      <c r="G672" s="41" t="str">
        <f aca="false">IF(A672="","",INDEX(P_Svc,F672))</f>
        <v>Standard</v>
      </c>
      <c r="H672" s="41" t="str">
        <f aca="false">IF(A672="","",INDEX(P_Zone,F672))</f>
        <v>South</v>
      </c>
      <c r="I672" s="41" t="n">
        <f aca="false">IF(A672="","",IF(D672="Delivered",IF(B672&lt;=INDEX(P_Due,F672),1,0),0))</f>
        <v>0</v>
      </c>
    </row>
    <row r="673" customFormat="false" ht="15" hidden="false" customHeight="false" outlineLevel="0" collapsed="false">
      <c r="A673" s="37" t="n">
        <v>1000551</v>
      </c>
      <c r="B673" s="38" t="n">
        <v>46276</v>
      </c>
      <c r="C673" s="39" t="n">
        <v>1</v>
      </c>
      <c r="D673" s="39" t="s">
        <v>26</v>
      </c>
      <c r="E673" s="39"/>
      <c r="F673" s="41" t="n">
        <f aca="false">IF(A673="","",MATCH(A673,P_ID,1))</f>
        <v>551</v>
      </c>
      <c r="G673" s="41" t="str">
        <f aca="false">IF(A673="","",INDEX(P_Svc,F673))</f>
        <v>Standard</v>
      </c>
      <c r="H673" s="41" t="str">
        <f aca="false">IF(A673="","",INDEX(P_Zone,F673))</f>
        <v>Central</v>
      </c>
      <c r="I673" s="41" t="n">
        <f aca="false">IF(A673="","",IF(D673="Delivered",IF(B673&lt;=INDEX(P_Due,F673),1,0),0))</f>
        <v>1</v>
      </c>
    </row>
    <row r="674" customFormat="false" ht="15" hidden="false" customHeight="false" outlineLevel="0" collapsed="false">
      <c r="A674" s="37" t="n">
        <v>1000552</v>
      </c>
      <c r="B674" s="38" t="n">
        <v>46276</v>
      </c>
      <c r="C674" s="39" t="n">
        <v>1</v>
      </c>
      <c r="D674" s="39" t="s">
        <v>26</v>
      </c>
      <c r="E674" s="39"/>
      <c r="F674" s="41" t="n">
        <f aca="false">IF(A674="","",MATCH(A674,P_ID,1))</f>
        <v>552</v>
      </c>
      <c r="G674" s="41" t="str">
        <f aca="false">IF(A674="","",INDEX(P_Svc,F674))</f>
        <v>Standard</v>
      </c>
      <c r="H674" s="41" t="str">
        <f aca="false">IF(A674="","",INDEX(P_Zone,F674))</f>
        <v>East</v>
      </c>
      <c r="I674" s="41" t="n">
        <f aca="false">IF(A674="","",IF(D674="Delivered",IF(B674&lt;=INDEX(P_Due,F674),1,0),0))</f>
        <v>1</v>
      </c>
    </row>
    <row r="675" customFormat="false" ht="15" hidden="false" customHeight="false" outlineLevel="0" collapsed="false">
      <c r="A675" s="37" t="n">
        <v>1000553</v>
      </c>
      <c r="B675" s="38" t="n">
        <v>46276</v>
      </c>
      <c r="C675" s="39" t="n">
        <v>1</v>
      </c>
      <c r="D675" s="39" t="s">
        <v>26</v>
      </c>
      <c r="E675" s="39"/>
      <c r="F675" s="41" t="n">
        <f aca="false">IF(A675="","",MATCH(A675,P_ID,1))</f>
        <v>553</v>
      </c>
      <c r="G675" s="41" t="str">
        <f aca="false">IF(A675="","",INDEX(P_Svc,F675))</f>
        <v>Economy</v>
      </c>
      <c r="H675" s="41" t="str">
        <f aca="false">IF(A675="","",INDEX(P_Zone,F675))</f>
        <v>South</v>
      </c>
      <c r="I675" s="41" t="n">
        <f aca="false">IF(A675="","",IF(D675="Delivered",IF(B675&lt;=INDEX(P_Due,F675),1,0),0))</f>
        <v>1</v>
      </c>
    </row>
    <row r="676" customFormat="false" ht="15" hidden="false" customHeight="false" outlineLevel="0" collapsed="false">
      <c r="A676" s="37" t="n">
        <v>1000554</v>
      </c>
      <c r="B676" s="38" t="n">
        <v>46276</v>
      </c>
      <c r="C676" s="39" t="n">
        <v>1</v>
      </c>
      <c r="D676" s="39" t="s">
        <v>79</v>
      </c>
      <c r="E676" s="39" t="s">
        <v>38</v>
      </c>
      <c r="F676" s="41" t="n">
        <f aca="false">IF(A676="","",MATCH(A676,P_ID,1))</f>
        <v>554</v>
      </c>
      <c r="G676" s="41" t="str">
        <f aca="false">IF(A676="","",INDEX(P_Svc,F676))</f>
        <v>Economy</v>
      </c>
      <c r="H676" s="41" t="str">
        <f aca="false">IF(A676="","",INDEX(P_Zone,F676))</f>
        <v>North</v>
      </c>
      <c r="I676" s="41" t="n">
        <f aca="false">IF(A676="","",IF(D676="Delivered",IF(B676&lt;=INDEX(P_Due,F676),1,0),0))</f>
        <v>0</v>
      </c>
    </row>
    <row r="677" customFormat="false" ht="15" hidden="false" customHeight="false" outlineLevel="0" collapsed="false">
      <c r="A677" s="37" t="n">
        <v>1000555</v>
      </c>
      <c r="B677" s="38" t="n">
        <v>46276</v>
      </c>
      <c r="C677" s="39" t="n">
        <v>1</v>
      </c>
      <c r="D677" s="39" t="s">
        <v>26</v>
      </c>
      <c r="E677" s="39"/>
      <c r="F677" s="41" t="n">
        <f aca="false">IF(A677="","",MATCH(A677,P_ID,1))</f>
        <v>555</v>
      </c>
      <c r="G677" s="41" t="str">
        <f aca="false">IF(A677="","",INDEX(P_Svc,F677))</f>
        <v>Standard</v>
      </c>
      <c r="H677" s="41" t="str">
        <f aca="false">IF(A677="","",INDEX(P_Zone,F677))</f>
        <v>North</v>
      </c>
      <c r="I677" s="41" t="n">
        <f aca="false">IF(A677="","",IF(D677="Delivered",IF(B677&lt;=INDEX(P_Due,F677),1,0),0))</f>
        <v>1</v>
      </c>
    </row>
    <row r="678" customFormat="false" ht="15" hidden="false" customHeight="false" outlineLevel="0" collapsed="false">
      <c r="A678" s="37" t="n">
        <v>1000557</v>
      </c>
      <c r="B678" s="38" t="n">
        <v>46276</v>
      </c>
      <c r="C678" s="39" t="n">
        <v>1</v>
      </c>
      <c r="D678" s="39" t="s">
        <v>26</v>
      </c>
      <c r="E678" s="39"/>
      <c r="F678" s="41" t="n">
        <f aca="false">IF(A678="","",MATCH(A678,P_ID,1))</f>
        <v>557</v>
      </c>
      <c r="G678" s="41" t="str">
        <f aca="false">IF(A678="","",INDEX(P_Svc,F678))</f>
        <v>Standard</v>
      </c>
      <c r="H678" s="41" t="str">
        <f aca="false">IF(A678="","",INDEX(P_Zone,F678))</f>
        <v>South</v>
      </c>
      <c r="I678" s="41" t="n">
        <f aca="false">IF(A678="","",IF(D678="Delivered",IF(B678&lt;=INDEX(P_Due,F678),1,0),0))</f>
        <v>1</v>
      </c>
    </row>
    <row r="679" customFormat="false" ht="15" hidden="false" customHeight="false" outlineLevel="0" collapsed="false">
      <c r="A679" s="37" t="n">
        <v>1000558</v>
      </c>
      <c r="B679" s="38" t="n">
        <v>46276</v>
      </c>
      <c r="C679" s="39" t="n">
        <v>1</v>
      </c>
      <c r="D679" s="39" t="s">
        <v>26</v>
      </c>
      <c r="E679" s="39"/>
      <c r="F679" s="41" t="n">
        <f aca="false">IF(A679="","",MATCH(A679,P_ID,1))</f>
        <v>558</v>
      </c>
      <c r="G679" s="41" t="str">
        <f aca="false">IF(A679="","",INDEX(P_Svc,F679))</f>
        <v>Standard</v>
      </c>
      <c r="H679" s="41" t="str">
        <f aca="false">IF(A679="","",INDEX(P_Zone,F679))</f>
        <v>West</v>
      </c>
      <c r="I679" s="41" t="n">
        <f aca="false">IF(A679="","",IF(D679="Delivered",IF(B679&lt;=INDEX(P_Due,F679),1,0),0))</f>
        <v>1</v>
      </c>
    </row>
    <row r="680" customFormat="false" ht="15" hidden="false" customHeight="false" outlineLevel="0" collapsed="false">
      <c r="A680" s="37" t="n">
        <v>1000559</v>
      </c>
      <c r="B680" s="38" t="n">
        <v>46276</v>
      </c>
      <c r="C680" s="39" t="n">
        <v>1</v>
      </c>
      <c r="D680" s="39" t="s">
        <v>26</v>
      </c>
      <c r="E680" s="39"/>
      <c r="F680" s="41" t="n">
        <f aca="false">IF(A680="","",MATCH(A680,P_ID,1))</f>
        <v>559</v>
      </c>
      <c r="G680" s="41" t="str">
        <f aca="false">IF(A680="","",INDEX(P_Svc,F680))</f>
        <v>Express</v>
      </c>
      <c r="H680" s="41" t="str">
        <f aca="false">IF(A680="","",INDEX(P_Zone,F680))</f>
        <v>Central</v>
      </c>
      <c r="I680" s="41" t="n">
        <f aca="false">IF(A680="","",IF(D680="Delivered",IF(B680&lt;=INDEX(P_Due,F680),1,0),0))</f>
        <v>1</v>
      </c>
    </row>
    <row r="681" customFormat="false" ht="15" hidden="false" customHeight="false" outlineLevel="0" collapsed="false">
      <c r="A681" s="37" t="n">
        <v>1000560</v>
      </c>
      <c r="B681" s="38" t="n">
        <v>46276</v>
      </c>
      <c r="C681" s="39" t="n">
        <v>1</v>
      </c>
      <c r="D681" s="39" t="s">
        <v>26</v>
      </c>
      <c r="E681" s="39"/>
      <c r="F681" s="41" t="n">
        <f aca="false">IF(A681="","",MATCH(A681,P_ID,1))</f>
        <v>560</v>
      </c>
      <c r="G681" s="41" t="str">
        <f aca="false">IF(A681="","",INDEX(P_Svc,F681))</f>
        <v>Standard</v>
      </c>
      <c r="H681" s="41" t="str">
        <f aca="false">IF(A681="","",INDEX(P_Zone,F681))</f>
        <v>North</v>
      </c>
      <c r="I681" s="41" t="n">
        <f aca="false">IF(A681="","",IF(D681="Delivered",IF(B681&lt;=INDEX(P_Due,F681),1,0),0))</f>
        <v>1</v>
      </c>
    </row>
    <row r="682" customFormat="false" ht="15" hidden="false" customHeight="false" outlineLevel="0" collapsed="false">
      <c r="A682" s="37" t="n">
        <v>1000561</v>
      </c>
      <c r="B682" s="38" t="n">
        <v>46276</v>
      </c>
      <c r="C682" s="39" t="n">
        <v>1</v>
      </c>
      <c r="D682" s="39" t="s">
        <v>79</v>
      </c>
      <c r="E682" s="39" t="s">
        <v>32</v>
      </c>
      <c r="F682" s="41" t="n">
        <f aca="false">IF(A682="","",MATCH(A682,P_ID,1))</f>
        <v>561</v>
      </c>
      <c r="G682" s="41" t="str">
        <f aca="false">IF(A682="","",INDEX(P_Svc,F682))</f>
        <v>Economy</v>
      </c>
      <c r="H682" s="41" t="str">
        <f aca="false">IF(A682="","",INDEX(P_Zone,F682))</f>
        <v>Central</v>
      </c>
      <c r="I682" s="41" t="n">
        <f aca="false">IF(A682="","",IF(D682="Delivered",IF(B682&lt;=INDEX(P_Due,F682),1,0),0))</f>
        <v>0</v>
      </c>
    </row>
    <row r="683" customFormat="false" ht="15" hidden="false" customHeight="false" outlineLevel="0" collapsed="false">
      <c r="A683" s="37" t="n">
        <v>1000562</v>
      </c>
      <c r="B683" s="38" t="n">
        <v>46276</v>
      </c>
      <c r="C683" s="39" t="n">
        <v>1</v>
      </c>
      <c r="D683" s="39" t="s">
        <v>26</v>
      </c>
      <c r="E683" s="39"/>
      <c r="F683" s="41" t="n">
        <f aca="false">IF(A683="","",MATCH(A683,P_ID,1))</f>
        <v>562</v>
      </c>
      <c r="G683" s="41" t="str">
        <f aca="false">IF(A683="","",INDEX(P_Svc,F683))</f>
        <v>Economy</v>
      </c>
      <c r="H683" s="41" t="str">
        <f aca="false">IF(A683="","",INDEX(P_Zone,F683))</f>
        <v>Central</v>
      </c>
      <c r="I683" s="41" t="n">
        <f aca="false">IF(A683="","",IF(D683="Delivered",IF(B683&lt;=INDEX(P_Due,F683),1,0),0))</f>
        <v>1</v>
      </c>
    </row>
    <row r="684" customFormat="false" ht="15" hidden="false" customHeight="false" outlineLevel="0" collapsed="false">
      <c r="A684" s="37" t="n">
        <v>1000563</v>
      </c>
      <c r="B684" s="38" t="n">
        <v>46276</v>
      </c>
      <c r="C684" s="39" t="n">
        <v>1</v>
      </c>
      <c r="D684" s="39" t="s">
        <v>26</v>
      </c>
      <c r="E684" s="39"/>
      <c r="F684" s="41" t="n">
        <f aca="false">IF(A684="","",MATCH(A684,P_ID,1))</f>
        <v>563</v>
      </c>
      <c r="G684" s="41" t="str">
        <f aca="false">IF(A684="","",INDEX(P_Svc,F684))</f>
        <v>Economy</v>
      </c>
      <c r="H684" s="41" t="str">
        <f aca="false">IF(A684="","",INDEX(P_Zone,F684))</f>
        <v>East</v>
      </c>
      <c r="I684" s="41" t="n">
        <f aca="false">IF(A684="","",IF(D684="Delivered",IF(B684&lt;=INDEX(P_Due,F684),1,0),0))</f>
        <v>1</v>
      </c>
    </row>
    <row r="685" customFormat="false" ht="15" hidden="false" customHeight="false" outlineLevel="0" collapsed="false">
      <c r="A685" s="37" t="n">
        <v>1000564</v>
      </c>
      <c r="B685" s="38" t="n">
        <v>46276</v>
      </c>
      <c r="C685" s="39" t="n">
        <v>1</v>
      </c>
      <c r="D685" s="39" t="s">
        <v>26</v>
      </c>
      <c r="E685" s="39"/>
      <c r="F685" s="41" t="n">
        <f aca="false">IF(A685="","",MATCH(A685,P_ID,1))</f>
        <v>564</v>
      </c>
      <c r="G685" s="41" t="str">
        <f aca="false">IF(A685="","",INDEX(P_Svc,F685))</f>
        <v>Standard</v>
      </c>
      <c r="H685" s="41" t="str">
        <f aca="false">IF(A685="","",INDEX(P_Zone,F685))</f>
        <v>North</v>
      </c>
      <c r="I685" s="41" t="n">
        <f aca="false">IF(A685="","",IF(D685="Delivered",IF(B685&lt;=INDEX(P_Due,F685),1,0),0))</f>
        <v>1</v>
      </c>
    </row>
    <row r="686" customFormat="false" ht="15" hidden="false" customHeight="false" outlineLevel="0" collapsed="false">
      <c r="A686" s="37" t="n">
        <v>1000565</v>
      </c>
      <c r="B686" s="38" t="n">
        <v>46276</v>
      </c>
      <c r="C686" s="39" t="n">
        <v>1</v>
      </c>
      <c r="D686" s="39" t="s">
        <v>26</v>
      </c>
      <c r="E686" s="39"/>
      <c r="F686" s="41" t="n">
        <f aca="false">IF(A686="","",MATCH(A686,P_ID,1))</f>
        <v>565</v>
      </c>
      <c r="G686" s="41" t="str">
        <f aca="false">IF(A686="","",INDEX(P_Svc,F686))</f>
        <v>Standard</v>
      </c>
      <c r="H686" s="41" t="str">
        <f aca="false">IF(A686="","",INDEX(P_Zone,F686))</f>
        <v>Central</v>
      </c>
      <c r="I686" s="41" t="n">
        <f aca="false">IF(A686="","",IF(D686="Delivered",IF(B686&lt;=INDEX(P_Due,F686),1,0),0))</f>
        <v>1</v>
      </c>
    </row>
    <row r="687" customFormat="false" ht="15" hidden="false" customHeight="false" outlineLevel="0" collapsed="false">
      <c r="A687" s="37" t="n">
        <v>1000566</v>
      </c>
      <c r="B687" s="38" t="n">
        <v>46276</v>
      </c>
      <c r="C687" s="39" t="n">
        <v>1</v>
      </c>
      <c r="D687" s="39" t="s">
        <v>26</v>
      </c>
      <c r="E687" s="39"/>
      <c r="F687" s="41" t="n">
        <f aca="false">IF(A687="","",MATCH(A687,P_ID,1))</f>
        <v>566</v>
      </c>
      <c r="G687" s="41" t="str">
        <f aca="false">IF(A687="","",INDEX(P_Svc,F687))</f>
        <v>Standard</v>
      </c>
      <c r="H687" s="41" t="str">
        <f aca="false">IF(A687="","",INDEX(P_Zone,F687))</f>
        <v>Central</v>
      </c>
      <c r="I687" s="41" t="n">
        <f aca="false">IF(A687="","",IF(D687="Delivered",IF(B687&lt;=INDEX(P_Due,F687),1,0),0))</f>
        <v>1</v>
      </c>
    </row>
    <row r="688" customFormat="false" ht="15" hidden="false" customHeight="false" outlineLevel="0" collapsed="false">
      <c r="A688" s="37" t="n">
        <v>1000567</v>
      </c>
      <c r="B688" s="38" t="n">
        <v>46276</v>
      </c>
      <c r="C688" s="39" t="n">
        <v>1</v>
      </c>
      <c r="D688" s="39" t="s">
        <v>26</v>
      </c>
      <c r="E688" s="39"/>
      <c r="F688" s="41" t="n">
        <f aca="false">IF(A688="","",MATCH(A688,P_ID,1))</f>
        <v>567</v>
      </c>
      <c r="G688" s="41" t="str">
        <f aca="false">IF(A688="","",INDEX(P_Svc,F688))</f>
        <v>Economy</v>
      </c>
      <c r="H688" s="41" t="str">
        <f aca="false">IF(A688="","",INDEX(P_Zone,F688))</f>
        <v>Central</v>
      </c>
      <c r="I688" s="41" t="n">
        <f aca="false">IF(A688="","",IF(D688="Delivered",IF(B688&lt;=INDEX(P_Due,F688),1,0),0))</f>
        <v>1</v>
      </c>
    </row>
    <row r="689" customFormat="false" ht="15" hidden="false" customHeight="false" outlineLevel="0" collapsed="false">
      <c r="A689" s="37" t="n">
        <v>1000568</v>
      </c>
      <c r="B689" s="38" t="n">
        <v>46276</v>
      </c>
      <c r="C689" s="39" t="n">
        <v>1</v>
      </c>
      <c r="D689" s="39" t="s">
        <v>26</v>
      </c>
      <c r="E689" s="39"/>
      <c r="F689" s="41" t="n">
        <f aca="false">IF(A689="","",MATCH(A689,P_ID,1))</f>
        <v>568</v>
      </c>
      <c r="G689" s="41" t="str">
        <f aca="false">IF(A689="","",INDEX(P_Svc,F689))</f>
        <v>Express</v>
      </c>
      <c r="H689" s="41" t="str">
        <f aca="false">IF(A689="","",INDEX(P_Zone,F689))</f>
        <v>Central</v>
      </c>
      <c r="I689" s="41" t="n">
        <f aca="false">IF(A689="","",IF(D689="Delivered",IF(B689&lt;=INDEX(P_Due,F689),1,0),0))</f>
        <v>1</v>
      </c>
    </row>
    <row r="690" customFormat="false" ht="15" hidden="false" customHeight="false" outlineLevel="0" collapsed="false">
      <c r="A690" s="37" t="n">
        <v>1000569</v>
      </c>
      <c r="B690" s="38" t="n">
        <v>46276</v>
      </c>
      <c r="C690" s="39" t="n">
        <v>1</v>
      </c>
      <c r="D690" s="39" t="s">
        <v>79</v>
      </c>
      <c r="E690" s="39" t="s">
        <v>32</v>
      </c>
      <c r="F690" s="41" t="n">
        <f aca="false">IF(A690="","",MATCH(A690,P_ID,1))</f>
        <v>569</v>
      </c>
      <c r="G690" s="41" t="str">
        <f aca="false">IF(A690="","",INDEX(P_Svc,F690))</f>
        <v>Economy</v>
      </c>
      <c r="H690" s="41" t="str">
        <f aca="false">IF(A690="","",INDEX(P_Zone,F690))</f>
        <v>North</v>
      </c>
      <c r="I690" s="41" t="n">
        <f aca="false">IF(A690="","",IF(D690="Delivered",IF(B690&lt;=INDEX(P_Due,F690),1,0),0))</f>
        <v>0</v>
      </c>
    </row>
    <row r="691" customFormat="false" ht="15" hidden="false" customHeight="false" outlineLevel="0" collapsed="false">
      <c r="A691" s="37" t="n">
        <v>1000570</v>
      </c>
      <c r="B691" s="38" t="n">
        <v>46276</v>
      </c>
      <c r="C691" s="39" t="n">
        <v>1</v>
      </c>
      <c r="D691" s="39" t="s">
        <v>79</v>
      </c>
      <c r="E691" s="39" t="s">
        <v>32</v>
      </c>
      <c r="F691" s="41" t="n">
        <f aca="false">IF(A691="","",MATCH(A691,P_ID,1))</f>
        <v>570</v>
      </c>
      <c r="G691" s="41" t="str">
        <f aca="false">IF(A691="","",INDEX(P_Svc,F691))</f>
        <v>Standard</v>
      </c>
      <c r="H691" s="41" t="str">
        <f aca="false">IF(A691="","",INDEX(P_Zone,F691))</f>
        <v>Central</v>
      </c>
      <c r="I691" s="41" t="n">
        <f aca="false">IF(A691="","",IF(D691="Delivered",IF(B691&lt;=INDEX(P_Due,F691),1,0),0))</f>
        <v>0</v>
      </c>
    </row>
    <row r="692" customFormat="false" ht="15" hidden="false" customHeight="false" outlineLevel="0" collapsed="false">
      <c r="A692" s="37" t="n">
        <v>1000571</v>
      </c>
      <c r="B692" s="38" t="n">
        <v>46276</v>
      </c>
      <c r="C692" s="39" t="n">
        <v>1</v>
      </c>
      <c r="D692" s="39" t="s">
        <v>26</v>
      </c>
      <c r="E692" s="39"/>
      <c r="F692" s="41" t="n">
        <f aca="false">IF(A692="","",MATCH(A692,P_ID,1))</f>
        <v>571</v>
      </c>
      <c r="G692" s="41" t="str">
        <f aca="false">IF(A692="","",INDEX(P_Svc,F692))</f>
        <v>Standard</v>
      </c>
      <c r="H692" s="41" t="str">
        <f aca="false">IF(A692="","",INDEX(P_Zone,F692))</f>
        <v>South</v>
      </c>
      <c r="I692" s="41" t="n">
        <f aca="false">IF(A692="","",IF(D692="Delivered",IF(B692&lt;=INDEX(P_Due,F692),1,0),0))</f>
        <v>1</v>
      </c>
    </row>
    <row r="693" customFormat="false" ht="15" hidden="false" customHeight="false" outlineLevel="0" collapsed="false">
      <c r="A693" s="37" t="n">
        <v>1000572</v>
      </c>
      <c r="B693" s="38" t="n">
        <v>46276</v>
      </c>
      <c r="C693" s="39" t="n">
        <v>1</v>
      </c>
      <c r="D693" s="39" t="s">
        <v>26</v>
      </c>
      <c r="E693" s="39"/>
      <c r="F693" s="41" t="n">
        <f aca="false">IF(A693="","",MATCH(A693,P_ID,1))</f>
        <v>572</v>
      </c>
      <c r="G693" s="41" t="str">
        <f aca="false">IF(A693="","",INDEX(P_Svc,F693))</f>
        <v>Economy</v>
      </c>
      <c r="H693" s="41" t="str">
        <f aca="false">IF(A693="","",INDEX(P_Zone,F693))</f>
        <v>West</v>
      </c>
      <c r="I693" s="41" t="n">
        <f aca="false">IF(A693="","",IF(D693="Delivered",IF(B693&lt;=INDEX(P_Due,F693),1,0),0))</f>
        <v>1</v>
      </c>
    </row>
    <row r="694" customFormat="false" ht="15" hidden="false" customHeight="false" outlineLevel="0" collapsed="false">
      <c r="A694" s="37" t="n">
        <v>1000573</v>
      </c>
      <c r="B694" s="38" t="n">
        <v>46276</v>
      </c>
      <c r="C694" s="39" t="n">
        <v>1</v>
      </c>
      <c r="D694" s="39" t="s">
        <v>26</v>
      </c>
      <c r="E694" s="39"/>
      <c r="F694" s="41" t="n">
        <f aca="false">IF(A694="","",MATCH(A694,P_ID,1))</f>
        <v>573</v>
      </c>
      <c r="G694" s="41" t="str">
        <f aca="false">IF(A694="","",INDEX(P_Svc,F694))</f>
        <v>Standard</v>
      </c>
      <c r="H694" s="41" t="str">
        <f aca="false">IF(A694="","",INDEX(P_Zone,F694))</f>
        <v>West</v>
      </c>
      <c r="I694" s="41" t="n">
        <f aca="false">IF(A694="","",IF(D694="Delivered",IF(B694&lt;=INDEX(P_Due,F694),1,0),0))</f>
        <v>1</v>
      </c>
    </row>
    <row r="695" customFormat="false" ht="15" hidden="false" customHeight="false" outlineLevel="0" collapsed="false">
      <c r="A695" s="37" t="n">
        <v>1000574</v>
      </c>
      <c r="B695" s="38" t="n">
        <v>46276</v>
      </c>
      <c r="C695" s="39" t="n">
        <v>1</v>
      </c>
      <c r="D695" s="39" t="s">
        <v>26</v>
      </c>
      <c r="E695" s="39"/>
      <c r="F695" s="41" t="n">
        <f aca="false">IF(A695="","",MATCH(A695,P_ID,1))</f>
        <v>574</v>
      </c>
      <c r="G695" s="41" t="str">
        <f aca="false">IF(A695="","",INDEX(P_Svc,F695))</f>
        <v>Economy</v>
      </c>
      <c r="H695" s="41" t="str">
        <f aca="false">IF(A695="","",INDEX(P_Zone,F695))</f>
        <v>North</v>
      </c>
      <c r="I695" s="41" t="n">
        <f aca="false">IF(A695="","",IF(D695="Delivered",IF(B695&lt;=INDEX(P_Due,F695),1,0),0))</f>
        <v>1</v>
      </c>
    </row>
    <row r="696" customFormat="false" ht="15" hidden="false" customHeight="false" outlineLevel="0" collapsed="false">
      <c r="A696" s="37" t="n">
        <v>1000575</v>
      </c>
      <c r="B696" s="38" t="n">
        <v>46276</v>
      </c>
      <c r="C696" s="39" t="n">
        <v>1</v>
      </c>
      <c r="D696" s="39" t="s">
        <v>26</v>
      </c>
      <c r="E696" s="39"/>
      <c r="F696" s="41" t="n">
        <f aca="false">IF(A696="","",MATCH(A696,P_ID,1))</f>
        <v>575</v>
      </c>
      <c r="G696" s="41" t="str">
        <f aca="false">IF(A696="","",INDEX(P_Svc,F696))</f>
        <v>Economy</v>
      </c>
      <c r="H696" s="41" t="str">
        <f aca="false">IF(A696="","",INDEX(P_Zone,F696))</f>
        <v>North</v>
      </c>
      <c r="I696" s="41" t="n">
        <f aca="false">IF(A696="","",IF(D696="Delivered",IF(B696&lt;=INDEX(P_Due,F696),1,0),0))</f>
        <v>1</v>
      </c>
    </row>
    <row r="697" customFormat="false" ht="15" hidden="false" customHeight="false" outlineLevel="0" collapsed="false">
      <c r="A697" s="37" t="n">
        <v>1000576</v>
      </c>
      <c r="B697" s="38" t="n">
        <v>46276</v>
      </c>
      <c r="C697" s="39" t="n">
        <v>1</v>
      </c>
      <c r="D697" s="39" t="s">
        <v>79</v>
      </c>
      <c r="E697" s="39" t="s">
        <v>32</v>
      </c>
      <c r="F697" s="41" t="n">
        <f aca="false">IF(A697="","",MATCH(A697,P_ID,1))</f>
        <v>576</v>
      </c>
      <c r="G697" s="41" t="str">
        <f aca="false">IF(A697="","",INDEX(P_Svc,F697))</f>
        <v>Economy</v>
      </c>
      <c r="H697" s="41" t="str">
        <f aca="false">IF(A697="","",INDEX(P_Zone,F697))</f>
        <v>West</v>
      </c>
      <c r="I697" s="41" t="n">
        <f aca="false">IF(A697="","",IF(D697="Delivered",IF(B697&lt;=INDEX(P_Due,F697),1,0),0))</f>
        <v>0</v>
      </c>
    </row>
    <row r="698" customFormat="false" ht="15" hidden="false" customHeight="false" outlineLevel="0" collapsed="false">
      <c r="A698" s="37" t="n">
        <v>1000577</v>
      </c>
      <c r="B698" s="38" t="n">
        <v>46276</v>
      </c>
      <c r="C698" s="39" t="n">
        <v>1</v>
      </c>
      <c r="D698" s="39" t="s">
        <v>26</v>
      </c>
      <c r="E698" s="39"/>
      <c r="F698" s="41" t="n">
        <f aca="false">IF(A698="","",MATCH(A698,P_ID,1))</f>
        <v>577</v>
      </c>
      <c r="G698" s="41" t="str">
        <f aca="false">IF(A698="","",INDEX(P_Svc,F698))</f>
        <v>Standard</v>
      </c>
      <c r="H698" s="41" t="str">
        <f aca="false">IF(A698="","",INDEX(P_Zone,F698))</f>
        <v>Central</v>
      </c>
      <c r="I698" s="41" t="n">
        <f aca="false">IF(A698="","",IF(D698="Delivered",IF(B698&lt;=INDEX(P_Due,F698),1,0),0))</f>
        <v>1</v>
      </c>
    </row>
    <row r="699" customFormat="false" ht="15" hidden="false" customHeight="false" outlineLevel="0" collapsed="false">
      <c r="A699" s="37" t="n">
        <v>1000578</v>
      </c>
      <c r="B699" s="38" t="n">
        <v>46276</v>
      </c>
      <c r="C699" s="39" t="n">
        <v>1</v>
      </c>
      <c r="D699" s="39" t="s">
        <v>26</v>
      </c>
      <c r="E699" s="39"/>
      <c r="F699" s="41" t="n">
        <f aca="false">IF(A699="","",MATCH(A699,P_ID,1))</f>
        <v>578</v>
      </c>
      <c r="G699" s="41" t="str">
        <f aca="false">IF(A699="","",INDEX(P_Svc,F699))</f>
        <v>Standard</v>
      </c>
      <c r="H699" s="41" t="str">
        <f aca="false">IF(A699="","",INDEX(P_Zone,F699))</f>
        <v>Central</v>
      </c>
      <c r="I699" s="41" t="n">
        <f aca="false">IF(A699="","",IF(D699="Delivered",IF(B699&lt;=INDEX(P_Due,F699),1,0),0))</f>
        <v>1</v>
      </c>
    </row>
    <row r="700" customFormat="false" ht="15" hidden="false" customHeight="false" outlineLevel="0" collapsed="false">
      <c r="A700" s="37" t="n">
        <v>1000579</v>
      </c>
      <c r="B700" s="38" t="n">
        <v>46276</v>
      </c>
      <c r="C700" s="39" t="n">
        <v>1</v>
      </c>
      <c r="D700" s="39" t="s">
        <v>26</v>
      </c>
      <c r="E700" s="39"/>
      <c r="F700" s="41" t="n">
        <f aca="false">IF(A700="","",MATCH(A700,P_ID,1))</f>
        <v>579</v>
      </c>
      <c r="G700" s="41" t="str">
        <f aca="false">IF(A700="","",INDEX(P_Svc,F700))</f>
        <v>Standard</v>
      </c>
      <c r="H700" s="41" t="str">
        <f aca="false">IF(A700="","",INDEX(P_Zone,F700))</f>
        <v>North</v>
      </c>
      <c r="I700" s="41" t="n">
        <f aca="false">IF(A700="","",IF(D700="Delivered",IF(B700&lt;=INDEX(P_Due,F700),1,0),0))</f>
        <v>1</v>
      </c>
    </row>
    <row r="701" customFormat="false" ht="15" hidden="false" customHeight="false" outlineLevel="0" collapsed="false">
      <c r="A701" s="37" t="n">
        <v>1000580</v>
      </c>
      <c r="B701" s="38" t="n">
        <v>46276</v>
      </c>
      <c r="C701" s="39" t="n">
        <v>1</v>
      </c>
      <c r="D701" s="39" t="s">
        <v>79</v>
      </c>
      <c r="E701" s="39" t="s">
        <v>32</v>
      </c>
      <c r="F701" s="41" t="n">
        <f aca="false">IF(A701="","",MATCH(A701,P_ID,1))</f>
        <v>580</v>
      </c>
      <c r="G701" s="41" t="str">
        <f aca="false">IF(A701="","",INDEX(P_Svc,F701))</f>
        <v>Economy</v>
      </c>
      <c r="H701" s="41" t="str">
        <f aca="false">IF(A701="","",INDEX(P_Zone,F701))</f>
        <v>South</v>
      </c>
      <c r="I701" s="41" t="n">
        <f aca="false">IF(A701="","",IF(D701="Delivered",IF(B701&lt;=INDEX(P_Due,F701),1,0),0))</f>
        <v>0</v>
      </c>
    </row>
    <row r="702" customFormat="false" ht="15" hidden="false" customHeight="false" outlineLevel="0" collapsed="false">
      <c r="A702" s="37" t="n">
        <v>1000581</v>
      </c>
      <c r="B702" s="38" t="n">
        <v>46276</v>
      </c>
      <c r="C702" s="39" t="n">
        <v>1</v>
      </c>
      <c r="D702" s="39" t="s">
        <v>26</v>
      </c>
      <c r="E702" s="39"/>
      <c r="F702" s="41" t="n">
        <f aca="false">IF(A702="","",MATCH(A702,P_ID,1))</f>
        <v>581</v>
      </c>
      <c r="G702" s="41" t="str">
        <f aca="false">IF(A702="","",INDEX(P_Svc,F702))</f>
        <v>Standard</v>
      </c>
      <c r="H702" s="41" t="str">
        <f aca="false">IF(A702="","",INDEX(P_Zone,F702))</f>
        <v>Central</v>
      </c>
      <c r="I702" s="41" t="n">
        <f aca="false">IF(A702="","",IF(D702="Delivered",IF(B702&lt;=INDEX(P_Due,F702),1,0),0))</f>
        <v>1</v>
      </c>
    </row>
    <row r="703" customFormat="false" ht="15" hidden="false" customHeight="false" outlineLevel="0" collapsed="false">
      <c r="A703" s="37" t="n">
        <v>1000582</v>
      </c>
      <c r="B703" s="38" t="n">
        <v>46276</v>
      </c>
      <c r="C703" s="39" t="n">
        <v>1</v>
      </c>
      <c r="D703" s="39" t="s">
        <v>26</v>
      </c>
      <c r="E703" s="39"/>
      <c r="F703" s="41" t="n">
        <f aca="false">IF(A703="","",MATCH(A703,P_ID,1))</f>
        <v>582</v>
      </c>
      <c r="G703" s="41" t="str">
        <f aca="false">IF(A703="","",INDEX(P_Svc,F703))</f>
        <v>Economy</v>
      </c>
      <c r="H703" s="41" t="str">
        <f aca="false">IF(A703="","",INDEX(P_Zone,F703))</f>
        <v>Central</v>
      </c>
      <c r="I703" s="41" t="n">
        <f aca="false">IF(A703="","",IF(D703="Delivered",IF(B703&lt;=INDEX(P_Due,F703),1,0),0))</f>
        <v>1</v>
      </c>
    </row>
    <row r="704" customFormat="false" ht="15" hidden="false" customHeight="false" outlineLevel="0" collapsed="false">
      <c r="A704" s="37" t="n">
        <v>1000585</v>
      </c>
      <c r="B704" s="38" t="n">
        <v>46276</v>
      </c>
      <c r="C704" s="39" t="n">
        <v>1</v>
      </c>
      <c r="D704" s="39" t="s">
        <v>26</v>
      </c>
      <c r="E704" s="39"/>
      <c r="F704" s="41" t="n">
        <f aca="false">IF(A704="","",MATCH(A704,P_ID,1))</f>
        <v>585</v>
      </c>
      <c r="G704" s="41" t="str">
        <f aca="false">IF(A704="","",INDEX(P_Svc,F704))</f>
        <v>Standard</v>
      </c>
      <c r="H704" s="41" t="str">
        <f aca="false">IF(A704="","",INDEX(P_Zone,F704))</f>
        <v>South</v>
      </c>
      <c r="I704" s="41" t="n">
        <f aca="false">IF(A704="","",IF(D704="Delivered",IF(B704&lt;=INDEX(P_Due,F704),1,0),0))</f>
        <v>1</v>
      </c>
    </row>
    <row r="705" customFormat="false" ht="15" hidden="false" customHeight="false" outlineLevel="0" collapsed="false">
      <c r="A705" s="37" t="n">
        <v>1000586</v>
      </c>
      <c r="B705" s="38" t="n">
        <v>46276</v>
      </c>
      <c r="C705" s="39" t="n">
        <v>1</v>
      </c>
      <c r="D705" s="39" t="s">
        <v>26</v>
      </c>
      <c r="E705" s="39"/>
      <c r="F705" s="41" t="n">
        <f aca="false">IF(A705="","",MATCH(A705,P_ID,1))</f>
        <v>586</v>
      </c>
      <c r="G705" s="41" t="str">
        <f aca="false">IF(A705="","",INDEX(P_Svc,F705))</f>
        <v>Standard</v>
      </c>
      <c r="H705" s="41" t="str">
        <f aca="false">IF(A705="","",INDEX(P_Zone,F705))</f>
        <v>East</v>
      </c>
      <c r="I705" s="41" t="n">
        <f aca="false">IF(A705="","",IF(D705="Delivered",IF(B705&lt;=INDEX(P_Due,F705),1,0),0))</f>
        <v>1</v>
      </c>
    </row>
    <row r="706" customFormat="false" ht="15" hidden="false" customHeight="false" outlineLevel="0" collapsed="false">
      <c r="A706" s="37" t="n">
        <v>1000587</v>
      </c>
      <c r="B706" s="38" t="n">
        <v>46276</v>
      </c>
      <c r="C706" s="39" t="n">
        <v>1</v>
      </c>
      <c r="D706" s="39" t="s">
        <v>26</v>
      </c>
      <c r="E706" s="39"/>
      <c r="F706" s="41" t="n">
        <f aca="false">IF(A706="","",MATCH(A706,P_ID,1))</f>
        <v>587</v>
      </c>
      <c r="G706" s="41" t="str">
        <f aca="false">IF(A706="","",INDEX(P_Svc,F706))</f>
        <v>Standard</v>
      </c>
      <c r="H706" s="41" t="str">
        <f aca="false">IF(A706="","",INDEX(P_Zone,F706))</f>
        <v>South</v>
      </c>
      <c r="I706" s="41" t="n">
        <f aca="false">IF(A706="","",IF(D706="Delivered",IF(B706&lt;=INDEX(P_Due,F706),1,0),0))</f>
        <v>1</v>
      </c>
    </row>
    <row r="707" customFormat="false" ht="15" hidden="false" customHeight="false" outlineLevel="0" collapsed="false">
      <c r="A707" s="37" t="n">
        <v>1000588</v>
      </c>
      <c r="B707" s="38" t="n">
        <v>46276</v>
      </c>
      <c r="C707" s="39" t="n">
        <v>1</v>
      </c>
      <c r="D707" s="39" t="s">
        <v>79</v>
      </c>
      <c r="E707" s="39" t="s">
        <v>38</v>
      </c>
      <c r="F707" s="41" t="n">
        <f aca="false">IF(A707="","",MATCH(A707,P_ID,1))</f>
        <v>588</v>
      </c>
      <c r="G707" s="41" t="str">
        <f aca="false">IF(A707="","",INDEX(P_Svc,F707))</f>
        <v>Standard</v>
      </c>
      <c r="H707" s="41" t="str">
        <f aca="false">IF(A707="","",INDEX(P_Zone,F707))</f>
        <v>East</v>
      </c>
      <c r="I707" s="41" t="n">
        <f aca="false">IF(A707="","",IF(D707="Delivered",IF(B707&lt;=INDEX(P_Due,F707),1,0),0))</f>
        <v>0</v>
      </c>
    </row>
    <row r="708" customFormat="false" ht="15" hidden="false" customHeight="false" outlineLevel="0" collapsed="false">
      <c r="A708" s="37" t="n">
        <v>1000590</v>
      </c>
      <c r="B708" s="38" t="n">
        <v>46276</v>
      </c>
      <c r="C708" s="39" t="n">
        <v>1</v>
      </c>
      <c r="D708" s="39" t="s">
        <v>26</v>
      </c>
      <c r="E708" s="39"/>
      <c r="F708" s="41" t="n">
        <f aca="false">IF(A708="","",MATCH(A708,P_ID,1))</f>
        <v>590</v>
      </c>
      <c r="G708" s="41" t="str">
        <f aca="false">IF(A708="","",INDEX(P_Svc,F708))</f>
        <v>Standard</v>
      </c>
      <c r="H708" s="41" t="str">
        <f aca="false">IF(A708="","",INDEX(P_Zone,F708))</f>
        <v>East</v>
      </c>
      <c r="I708" s="41" t="n">
        <f aca="false">IF(A708="","",IF(D708="Delivered",IF(B708&lt;=INDEX(P_Due,F708),1,0),0))</f>
        <v>1</v>
      </c>
    </row>
    <row r="709" customFormat="false" ht="15" hidden="false" customHeight="false" outlineLevel="0" collapsed="false">
      <c r="A709" s="37" t="n">
        <v>1000591</v>
      </c>
      <c r="B709" s="38" t="n">
        <v>46276</v>
      </c>
      <c r="C709" s="39" t="n">
        <v>1</v>
      </c>
      <c r="D709" s="39" t="s">
        <v>26</v>
      </c>
      <c r="E709" s="39"/>
      <c r="F709" s="41" t="n">
        <f aca="false">IF(A709="","",MATCH(A709,P_ID,1))</f>
        <v>591</v>
      </c>
      <c r="G709" s="41" t="str">
        <f aca="false">IF(A709="","",INDEX(P_Svc,F709))</f>
        <v>Standard</v>
      </c>
      <c r="H709" s="41" t="str">
        <f aca="false">IF(A709="","",INDEX(P_Zone,F709))</f>
        <v>Central</v>
      </c>
      <c r="I709" s="41" t="n">
        <f aca="false">IF(A709="","",IF(D709="Delivered",IF(B709&lt;=INDEX(P_Due,F709),1,0),0))</f>
        <v>1</v>
      </c>
    </row>
    <row r="710" customFormat="false" ht="15" hidden="false" customHeight="false" outlineLevel="0" collapsed="false">
      <c r="A710" s="37" t="n">
        <v>1000592</v>
      </c>
      <c r="B710" s="38" t="n">
        <v>46276</v>
      </c>
      <c r="C710" s="39" t="n">
        <v>1</v>
      </c>
      <c r="D710" s="39" t="s">
        <v>26</v>
      </c>
      <c r="E710" s="39"/>
      <c r="F710" s="41" t="n">
        <f aca="false">IF(A710="","",MATCH(A710,P_ID,1))</f>
        <v>592</v>
      </c>
      <c r="G710" s="41" t="str">
        <f aca="false">IF(A710="","",INDEX(P_Svc,F710))</f>
        <v>Standard</v>
      </c>
      <c r="H710" s="41" t="str">
        <f aca="false">IF(A710="","",INDEX(P_Zone,F710))</f>
        <v>North</v>
      </c>
      <c r="I710" s="41" t="n">
        <f aca="false">IF(A710="","",IF(D710="Delivered",IF(B710&lt;=INDEX(P_Due,F710),1,0),0))</f>
        <v>1</v>
      </c>
    </row>
    <row r="711" customFormat="false" ht="15" hidden="false" customHeight="false" outlineLevel="0" collapsed="false">
      <c r="A711" s="37" t="n">
        <v>1000593</v>
      </c>
      <c r="B711" s="38" t="n">
        <v>46276</v>
      </c>
      <c r="C711" s="39" t="n">
        <v>1</v>
      </c>
      <c r="D711" s="39" t="s">
        <v>26</v>
      </c>
      <c r="E711" s="39"/>
      <c r="F711" s="41" t="n">
        <f aca="false">IF(A711="","",MATCH(A711,P_ID,1))</f>
        <v>593</v>
      </c>
      <c r="G711" s="41" t="str">
        <f aca="false">IF(A711="","",INDEX(P_Svc,F711))</f>
        <v>Economy</v>
      </c>
      <c r="H711" s="41" t="str">
        <f aca="false">IF(A711="","",INDEX(P_Zone,F711))</f>
        <v>South</v>
      </c>
      <c r="I711" s="41" t="n">
        <f aca="false">IF(A711="","",IF(D711="Delivered",IF(B711&lt;=INDEX(P_Due,F711),1,0),0))</f>
        <v>1</v>
      </c>
    </row>
    <row r="712" customFormat="false" ht="15" hidden="false" customHeight="false" outlineLevel="0" collapsed="false">
      <c r="A712" s="37" t="n">
        <v>1000594</v>
      </c>
      <c r="B712" s="38" t="n">
        <v>46276</v>
      </c>
      <c r="C712" s="39" t="n">
        <v>1</v>
      </c>
      <c r="D712" s="39" t="s">
        <v>26</v>
      </c>
      <c r="E712" s="39"/>
      <c r="F712" s="41" t="n">
        <f aca="false">IF(A712="","",MATCH(A712,P_ID,1))</f>
        <v>594</v>
      </c>
      <c r="G712" s="41" t="str">
        <f aca="false">IF(A712="","",INDEX(P_Svc,F712))</f>
        <v>Economy</v>
      </c>
      <c r="H712" s="41" t="str">
        <f aca="false">IF(A712="","",INDEX(P_Zone,F712))</f>
        <v>North</v>
      </c>
      <c r="I712" s="41" t="n">
        <f aca="false">IF(A712="","",IF(D712="Delivered",IF(B712&lt;=INDEX(P_Due,F712),1,0),0))</f>
        <v>1</v>
      </c>
    </row>
    <row r="713" customFormat="false" ht="15" hidden="false" customHeight="false" outlineLevel="0" collapsed="false">
      <c r="A713" s="37" t="n">
        <v>1000595</v>
      </c>
      <c r="B713" s="38" t="n">
        <v>46276</v>
      </c>
      <c r="C713" s="39" t="n">
        <v>1</v>
      </c>
      <c r="D713" s="39" t="s">
        <v>26</v>
      </c>
      <c r="E713" s="39"/>
      <c r="F713" s="41" t="n">
        <f aca="false">IF(A713="","",MATCH(A713,P_ID,1))</f>
        <v>595</v>
      </c>
      <c r="G713" s="41" t="str">
        <f aca="false">IF(A713="","",INDEX(P_Svc,F713))</f>
        <v>Standard</v>
      </c>
      <c r="H713" s="41" t="str">
        <f aca="false">IF(A713="","",INDEX(P_Zone,F713))</f>
        <v>North</v>
      </c>
      <c r="I713" s="41" t="n">
        <f aca="false">IF(A713="","",IF(D713="Delivered",IF(B713&lt;=INDEX(P_Due,F713),1,0),0))</f>
        <v>1</v>
      </c>
    </row>
    <row r="714" customFormat="false" ht="15" hidden="false" customHeight="false" outlineLevel="0" collapsed="false">
      <c r="A714" s="37" t="n">
        <v>1000596</v>
      </c>
      <c r="B714" s="38" t="n">
        <v>46276</v>
      </c>
      <c r="C714" s="39" t="n">
        <v>1</v>
      </c>
      <c r="D714" s="39" t="s">
        <v>26</v>
      </c>
      <c r="E714" s="39"/>
      <c r="F714" s="41" t="n">
        <f aca="false">IF(A714="","",MATCH(A714,P_ID,1))</f>
        <v>596</v>
      </c>
      <c r="G714" s="41" t="str">
        <f aca="false">IF(A714="","",INDEX(P_Svc,F714))</f>
        <v>Economy</v>
      </c>
      <c r="H714" s="41" t="str">
        <f aca="false">IF(A714="","",INDEX(P_Zone,F714))</f>
        <v>Central</v>
      </c>
      <c r="I714" s="41" t="n">
        <f aca="false">IF(A714="","",IF(D714="Delivered",IF(B714&lt;=INDEX(P_Due,F714),1,0),0))</f>
        <v>1</v>
      </c>
    </row>
    <row r="715" customFormat="false" ht="15" hidden="false" customHeight="false" outlineLevel="0" collapsed="false">
      <c r="A715" s="37" t="n">
        <v>1000597</v>
      </c>
      <c r="B715" s="38" t="n">
        <v>46276</v>
      </c>
      <c r="C715" s="39" t="n">
        <v>1</v>
      </c>
      <c r="D715" s="39" t="s">
        <v>26</v>
      </c>
      <c r="E715" s="39"/>
      <c r="F715" s="41" t="n">
        <f aca="false">IF(A715="","",MATCH(A715,P_ID,1))</f>
        <v>597</v>
      </c>
      <c r="G715" s="41" t="str">
        <f aca="false">IF(A715="","",INDEX(P_Svc,F715))</f>
        <v>Economy</v>
      </c>
      <c r="H715" s="41" t="str">
        <f aca="false">IF(A715="","",INDEX(P_Zone,F715))</f>
        <v>North</v>
      </c>
      <c r="I715" s="41" t="n">
        <f aca="false">IF(A715="","",IF(D715="Delivered",IF(B715&lt;=INDEX(P_Due,F715),1,0),0))</f>
        <v>1</v>
      </c>
    </row>
    <row r="716" customFormat="false" ht="15" hidden="false" customHeight="false" outlineLevel="0" collapsed="false">
      <c r="A716" s="37" t="n">
        <v>1000598</v>
      </c>
      <c r="B716" s="38" t="n">
        <v>46276</v>
      </c>
      <c r="C716" s="39" t="n">
        <v>1</v>
      </c>
      <c r="D716" s="39" t="s">
        <v>26</v>
      </c>
      <c r="E716" s="39"/>
      <c r="F716" s="41" t="n">
        <f aca="false">IF(A716="","",MATCH(A716,P_ID,1))</f>
        <v>598</v>
      </c>
      <c r="G716" s="41" t="str">
        <f aca="false">IF(A716="","",INDEX(P_Svc,F716))</f>
        <v>Standard</v>
      </c>
      <c r="H716" s="41" t="str">
        <f aca="false">IF(A716="","",INDEX(P_Zone,F716))</f>
        <v>South</v>
      </c>
      <c r="I716" s="41" t="n">
        <f aca="false">IF(A716="","",IF(D716="Delivered",IF(B716&lt;=INDEX(P_Due,F716),1,0),0))</f>
        <v>1</v>
      </c>
    </row>
    <row r="717" customFormat="false" ht="15" hidden="false" customHeight="false" outlineLevel="0" collapsed="false">
      <c r="A717" s="37" t="n">
        <v>1000599</v>
      </c>
      <c r="B717" s="38" t="n">
        <v>46276</v>
      </c>
      <c r="C717" s="39" t="n">
        <v>1</v>
      </c>
      <c r="D717" s="39" t="s">
        <v>26</v>
      </c>
      <c r="E717" s="39"/>
      <c r="F717" s="41" t="n">
        <f aca="false">IF(A717="","",MATCH(A717,P_ID,1))</f>
        <v>599</v>
      </c>
      <c r="G717" s="41" t="str">
        <f aca="false">IF(A717="","",INDEX(P_Svc,F717))</f>
        <v>Economy</v>
      </c>
      <c r="H717" s="41" t="str">
        <f aca="false">IF(A717="","",INDEX(P_Zone,F717))</f>
        <v>South</v>
      </c>
      <c r="I717" s="41" t="n">
        <f aca="false">IF(A717="","",IF(D717="Delivered",IF(B717&lt;=INDEX(P_Due,F717),1,0),0))</f>
        <v>1</v>
      </c>
    </row>
    <row r="718" customFormat="false" ht="15" hidden="false" customHeight="false" outlineLevel="0" collapsed="false">
      <c r="A718" s="37" t="n">
        <v>1000601</v>
      </c>
      <c r="B718" s="38" t="n">
        <v>46276</v>
      </c>
      <c r="C718" s="39" t="n">
        <v>1</v>
      </c>
      <c r="D718" s="39" t="s">
        <v>26</v>
      </c>
      <c r="E718" s="39"/>
      <c r="F718" s="41" t="n">
        <f aca="false">IF(A718="","",MATCH(A718,P_ID,1))</f>
        <v>601</v>
      </c>
      <c r="G718" s="41" t="str">
        <f aca="false">IF(A718="","",INDEX(P_Svc,F718))</f>
        <v>Standard</v>
      </c>
      <c r="H718" s="41" t="str">
        <f aca="false">IF(A718="","",INDEX(P_Zone,F718))</f>
        <v>East</v>
      </c>
      <c r="I718" s="41" t="n">
        <f aca="false">IF(A718="","",IF(D718="Delivered",IF(B718&lt;=INDEX(P_Due,F718),1,0),0))</f>
        <v>1</v>
      </c>
    </row>
    <row r="719" customFormat="false" ht="15" hidden="false" customHeight="false" outlineLevel="0" collapsed="false">
      <c r="A719" s="37" t="n">
        <v>1000602</v>
      </c>
      <c r="B719" s="38" t="n">
        <v>46276</v>
      </c>
      <c r="C719" s="39" t="n">
        <v>1</v>
      </c>
      <c r="D719" s="39" t="s">
        <v>26</v>
      </c>
      <c r="E719" s="39"/>
      <c r="F719" s="41" t="n">
        <f aca="false">IF(A719="","",MATCH(A719,P_ID,1))</f>
        <v>602</v>
      </c>
      <c r="G719" s="41" t="str">
        <f aca="false">IF(A719="","",INDEX(P_Svc,F719))</f>
        <v>Standard</v>
      </c>
      <c r="H719" s="41" t="str">
        <f aca="false">IF(A719="","",INDEX(P_Zone,F719))</f>
        <v>South</v>
      </c>
      <c r="I719" s="41" t="n">
        <f aca="false">IF(A719="","",IF(D719="Delivered",IF(B719&lt;=INDEX(P_Due,F719),1,0),0))</f>
        <v>1</v>
      </c>
    </row>
    <row r="720" customFormat="false" ht="15" hidden="false" customHeight="false" outlineLevel="0" collapsed="false">
      <c r="A720" s="37" t="n">
        <v>1000603</v>
      </c>
      <c r="B720" s="38" t="n">
        <v>46276</v>
      </c>
      <c r="C720" s="39" t="n">
        <v>1</v>
      </c>
      <c r="D720" s="39" t="s">
        <v>79</v>
      </c>
      <c r="E720" s="39" t="s">
        <v>32</v>
      </c>
      <c r="F720" s="41" t="n">
        <f aca="false">IF(A720="","",MATCH(A720,P_ID,1))</f>
        <v>603</v>
      </c>
      <c r="G720" s="41" t="str">
        <f aca="false">IF(A720="","",INDEX(P_Svc,F720))</f>
        <v>Standard</v>
      </c>
      <c r="H720" s="41" t="str">
        <f aca="false">IF(A720="","",INDEX(P_Zone,F720))</f>
        <v>West</v>
      </c>
      <c r="I720" s="41" t="n">
        <f aca="false">IF(A720="","",IF(D720="Delivered",IF(B720&lt;=INDEX(P_Due,F720),1,0),0))</f>
        <v>0</v>
      </c>
    </row>
    <row r="721" customFormat="false" ht="15" hidden="false" customHeight="false" outlineLevel="0" collapsed="false">
      <c r="A721" s="37" t="n">
        <v>1000604</v>
      </c>
      <c r="B721" s="38" t="n">
        <v>46276</v>
      </c>
      <c r="C721" s="39" t="n">
        <v>1</v>
      </c>
      <c r="D721" s="39" t="s">
        <v>26</v>
      </c>
      <c r="E721" s="39"/>
      <c r="F721" s="41" t="n">
        <f aca="false">IF(A721="","",MATCH(A721,P_ID,1))</f>
        <v>604</v>
      </c>
      <c r="G721" s="41" t="str">
        <f aca="false">IF(A721="","",INDEX(P_Svc,F721))</f>
        <v>Standard</v>
      </c>
      <c r="H721" s="41" t="str">
        <f aca="false">IF(A721="","",INDEX(P_Zone,F721))</f>
        <v>Central</v>
      </c>
      <c r="I721" s="41" t="n">
        <f aca="false">IF(A721="","",IF(D721="Delivered",IF(B721&lt;=INDEX(P_Due,F721),1,0),0))</f>
        <v>1</v>
      </c>
    </row>
    <row r="722" customFormat="false" ht="15" hidden="false" customHeight="false" outlineLevel="0" collapsed="false">
      <c r="A722" s="37" t="n">
        <v>1000605</v>
      </c>
      <c r="B722" s="38" t="n">
        <v>46276</v>
      </c>
      <c r="C722" s="39" t="n">
        <v>1</v>
      </c>
      <c r="D722" s="39" t="s">
        <v>26</v>
      </c>
      <c r="E722" s="39"/>
      <c r="F722" s="41" t="n">
        <f aca="false">IF(A722="","",MATCH(A722,P_ID,1))</f>
        <v>605</v>
      </c>
      <c r="G722" s="41" t="str">
        <f aca="false">IF(A722="","",INDEX(P_Svc,F722))</f>
        <v>Economy</v>
      </c>
      <c r="H722" s="41" t="str">
        <f aca="false">IF(A722="","",INDEX(P_Zone,F722))</f>
        <v>South</v>
      </c>
      <c r="I722" s="41" t="n">
        <f aca="false">IF(A722="","",IF(D722="Delivered",IF(B722&lt;=INDEX(P_Due,F722),1,0),0))</f>
        <v>1</v>
      </c>
    </row>
    <row r="723" customFormat="false" ht="15" hidden="false" customHeight="false" outlineLevel="0" collapsed="false">
      <c r="A723" s="37" t="n">
        <v>1000606</v>
      </c>
      <c r="B723" s="38" t="n">
        <v>46276</v>
      </c>
      <c r="C723" s="39" t="n">
        <v>1</v>
      </c>
      <c r="D723" s="39" t="s">
        <v>26</v>
      </c>
      <c r="E723" s="39"/>
      <c r="F723" s="41" t="n">
        <f aca="false">IF(A723="","",MATCH(A723,P_ID,1))</f>
        <v>606</v>
      </c>
      <c r="G723" s="41" t="str">
        <f aca="false">IF(A723="","",INDEX(P_Svc,F723))</f>
        <v>Standard</v>
      </c>
      <c r="H723" s="41" t="str">
        <f aca="false">IF(A723="","",INDEX(P_Zone,F723))</f>
        <v>West</v>
      </c>
      <c r="I723" s="41" t="n">
        <f aca="false">IF(A723="","",IF(D723="Delivered",IF(B723&lt;=INDEX(P_Due,F723),1,0),0))</f>
        <v>1</v>
      </c>
    </row>
    <row r="724" customFormat="false" ht="15" hidden="false" customHeight="false" outlineLevel="0" collapsed="false">
      <c r="A724" s="37" t="n">
        <v>1000607</v>
      </c>
      <c r="B724" s="38" t="n">
        <v>46276</v>
      </c>
      <c r="C724" s="39" t="n">
        <v>1</v>
      </c>
      <c r="D724" s="39" t="s">
        <v>26</v>
      </c>
      <c r="E724" s="39"/>
      <c r="F724" s="41" t="n">
        <f aca="false">IF(A724="","",MATCH(A724,P_ID,1))</f>
        <v>607</v>
      </c>
      <c r="G724" s="41" t="str">
        <f aca="false">IF(A724="","",INDEX(P_Svc,F724))</f>
        <v>Economy</v>
      </c>
      <c r="H724" s="41" t="str">
        <f aca="false">IF(A724="","",INDEX(P_Zone,F724))</f>
        <v>North</v>
      </c>
      <c r="I724" s="41" t="n">
        <f aca="false">IF(A724="","",IF(D724="Delivered",IF(B724&lt;=INDEX(P_Due,F724),1,0),0))</f>
        <v>1</v>
      </c>
    </row>
    <row r="725" customFormat="false" ht="15" hidden="false" customHeight="false" outlineLevel="0" collapsed="false">
      <c r="A725" s="37" t="n">
        <v>1000608</v>
      </c>
      <c r="B725" s="38" t="n">
        <v>46276</v>
      </c>
      <c r="C725" s="39" t="n">
        <v>1</v>
      </c>
      <c r="D725" s="39" t="s">
        <v>26</v>
      </c>
      <c r="E725" s="39"/>
      <c r="F725" s="41" t="n">
        <f aca="false">IF(A725="","",MATCH(A725,P_ID,1))</f>
        <v>608</v>
      </c>
      <c r="G725" s="41" t="str">
        <f aca="false">IF(A725="","",INDEX(P_Svc,F725))</f>
        <v>Economy</v>
      </c>
      <c r="H725" s="41" t="str">
        <f aca="false">IF(A725="","",INDEX(P_Zone,F725))</f>
        <v>West</v>
      </c>
      <c r="I725" s="41" t="n">
        <f aca="false">IF(A725="","",IF(D725="Delivered",IF(B725&lt;=INDEX(P_Due,F725),1,0),0))</f>
        <v>1</v>
      </c>
    </row>
    <row r="726" customFormat="false" ht="15" hidden="false" customHeight="false" outlineLevel="0" collapsed="false">
      <c r="A726" s="37" t="n">
        <v>1000609</v>
      </c>
      <c r="B726" s="38" t="n">
        <v>46276</v>
      </c>
      <c r="C726" s="39" t="n">
        <v>1</v>
      </c>
      <c r="D726" s="39" t="s">
        <v>26</v>
      </c>
      <c r="E726" s="39"/>
      <c r="F726" s="41" t="n">
        <f aca="false">IF(A726="","",MATCH(A726,P_ID,1))</f>
        <v>609</v>
      </c>
      <c r="G726" s="41" t="str">
        <f aca="false">IF(A726="","",INDEX(P_Svc,F726))</f>
        <v>Standard</v>
      </c>
      <c r="H726" s="41" t="str">
        <f aca="false">IF(A726="","",INDEX(P_Zone,F726))</f>
        <v>Central</v>
      </c>
      <c r="I726" s="41" t="n">
        <f aca="false">IF(A726="","",IF(D726="Delivered",IF(B726&lt;=INDEX(P_Due,F726),1,0),0))</f>
        <v>1</v>
      </c>
    </row>
    <row r="727" customFormat="false" ht="15" hidden="false" customHeight="false" outlineLevel="0" collapsed="false">
      <c r="A727" s="37" t="n">
        <v>1000610</v>
      </c>
      <c r="B727" s="38" t="n">
        <v>46276</v>
      </c>
      <c r="C727" s="39" t="n">
        <v>1</v>
      </c>
      <c r="D727" s="39" t="s">
        <v>26</v>
      </c>
      <c r="E727" s="39"/>
      <c r="F727" s="41" t="n">
        <f aca="false">IF(A727="","",MATCH(A727,P_ID,1))</f>
        <v>610</v>
      </c>
      <c r="G727" s="41" t="str">
        <f aca="false">IF(A727="","",INDEX(P_Svc,F727))</f>
        <v>Standard</v>
      </c>
      <c r="H727" s="41" t="str">
        <f aca="false">IF(A727="","",INDEX(P_Zone,F727))</f>
        <v>Central</v>
      </c>
      <c r="I727" s="41" t="n">
        <f aca="false">IF(A727="","",IF(D727="Delivered",IF(B727&lt;=INDEX(P_Due,F727),1,0),0))</f>
        <v>1</v>
      </c>
    </row>
    <row r="728" customFormat="false" ht="15" hidden="false" customHeight="false" outlineLevel="0" collapsed="false">
      <c r="A728" s="37" t="n">
        <v>1000611</v>
      </c>
      <c r="B728" s="38" t="n">
        <v>46276</v>
      </c>
      <c r="C728" s="39" t="n">
        <v>1</v>
      </c>
      <c r="D728" s="39" t="s">
        <v>26</v>
      </c>
      <c r="E728" s="39"/>
      <c r="F728" s="41" t="n">
        <f aca="false">IF(A728="","",MATCH(A728,P_ID,1))</f>
        <v>611</v>
      </c>
      <c r="G728" s="41" t="str">
        <f aca="false">IF(A728="","",INDEX(P_Svc,F728))</f>
        <v>Economy</v>
      </c>
      <c r="H728" s="41" t="str">
        <f aca="false">IF(A728="","",INDEX(P_Zone,F728))</f>
        <v>East</v>
      </c>
      <c r="I728" s="41" t="n">
        <f aca="false">IF(A728="","",IF(D728="Delivered",IF(B728&lt;=INDEX(P_Due,F728),1,0),0))</f>
        <v>1</v>
      </c>
    </row>
    <row r="729" customFormat="false" ht="15" hidden="false" customHeight="false" outlineLevel="0" collapsed="false">
      <c r="A729" s="37" t="n">
        <v>1000612</v>
      </c>
      <c r="B729" s="38" t="n">
        <v>46276</v>
      </c>
      <c r="C729" s="39" t="n">
        <v>1</v>
      </c>
      <c r="D729" s="39" t="s">
        <v>26</v>
      </c>
      <c r="E729" s="39"/>
      <c r="F729" s="41" t="n">
        <f aca="false">IF(A729="","",MATCH(A729,P_ID,1))</f>
        <v>612</v>
      </c>
      <c r="G729" s="41" t="str">
        <f aca="false">IF(A729="","",INDEX(P_Svc,F729))</f>
        <v>Economy</v>
      </c>
      <c r="H729" s="41" t="str">
        <f aca="false">IF(A729="","",INDEX(P_Zone,F729))</f>
        <v>North</v>
      </c>
      <c r="I729" s="41" t="n">
        <f aca="false">IF(A729="","",IF(D729="Delivered",IF(B729&lt;=INDEX(P_Due,F729),1,0),0))</f>
        <v>1</v>
      </c>
    </row>
    <row r="730" customFormat="false" ht="15" hidden="false" customHeight="false" outlineLevel="0" collapsed="false">
      <c r="A730" s="37" t="n">
        <v>1000613</v>
      </c>
      <c r="B730" s="38" t="n">
        <v>46276</v>
      </c>
      <c r="C730" s="39" t="n">
        <v>1</v>
      </c>
      <c r="D730" s="39" t="s">
        <v>26</v>
      </c>
      <c r="E730" s="39"/>
      <c r="F730" s="41" t="n">
        <f aca="false">IF(A730="","",MATCH(A730,P_ID,1))</f>
        <v>613</v>
      </c>
      <c r="G730" s="41" t="str">
        <f aca="false">IF(A730="","",INDEX(P_Svc,F730))</f>
        <v>Standard</v>
      </c>
      <c r="H730" s="41" t="str">
        <f aca="false">IF(A730="","",INDEX(P_Zone,F730))</f>
        <v>East</v>
      </c>
      <c r="I730" s="41" t="n">
        <f aca="false">IF(A730="","",IF(D730="Delivered",IF(B730&lt;=INDEX(P_Due,F730),1,0),0))</f>
        <v>1</v>
      </c>
    </row>
    <row r="731" customFormat="false" ht="15" hidden="false" customHeight="false" outlineLevel="0" collapsed="false">
      <c r="A731" s="37" t="n">
        <v>1000614</v>
      </c>
      <c r="B731" s="38" t="n">
        <v>46276</v>
      </c>
      <c r="C731" s="39" t="n">
        <v>1</v>
      </c>
      <c r="D731" s="39" t="s">
        <v>26</v>
      </c>
      <c r="E731" s="39"/>
      <c r="F731" s="41" t="n">
        <f aca="false">IF(A731="","",MATCH(A731,P_ID,1))</f>
        <v>614</v>
      </c>
      <c r="G731" s="41" t="str">
        <f aca="false">IF(A731="","",INDEX(P_Svc,F731))</f>
        <v>Standard</v>
      </c>
      <c r="H731" s="41" t="str">
        <f aca="false">IF(A731="","",INDEX(P_Zone,F731))</f>
        <v>South</v>
      </c>
      <c r="I731" s="41" t="n">
        <f aca="false">IF(A731="","",IF(D731="Delivered",IF(B731&lt;=INDEX(P_Due,F731),1,0),0))</f>
        <v>1</v>
      </c>
    </row>
    <row r="732" customFormat="false" ht="15" hidden="false" customHeight="false" outlineLevel="0" collapsed="false">
      <c r="A732" s="37" t="n">
        <v>1000615</v>
      </c>
      <c r="B732" s="38" t="n">
        <v>46276</v>
      </c>
      <c r="C732" s="39" t="n">
        <v>1</v>
      </c>
      <c r="D732" s="39" t="s">
        <v>26</v>
      </c>
      <c r="E732" s="39"/>
      <c r="F732" s="41" t="n">
        <f aca="false">IF(A732="","",MATCH(A732,P_ID,1))</f>
        <v>615</v>
      </c>
      <c r="G732" s="41" t="str">
        <f aca="false">IF(A732="","",INDEX(P_Svc,F732))</f>
        <v>Economy</v>
      </c>
      <c r="H732" s="41" t="str">
        <f aca="false">IF(A732="","",INDEX(P_Zone,F732))</f>
        <v>Central</v>
      </c>
      <c r="I732" s="41" t="n">
        <f aca="false">IF(A732="","",IF(D732="Delivered",IF(B732&lt;=INDEX(P_Due,F732),1,0),0))</f>
        <v>1</v>
      </c>
    </row>
    <row r="733" customFormat="false" ht="15" hidden="false" customHeight="false" outlineLevel="0" collapsed="false">
      <c r="A733" s="37" t="n">
        <v>1000616</v>
      </c>
      <c r="B733" s="38" t="n">
        <v>46276</v>
      </c>
      <c r="C733" s="39" t="n">
        <v>1</v>
      </c>
      <c r="D733" s="39" t="s">
        <v>79</v>
      </c>
      <c r="E733" s="39" t="s">
        <v>32</v>
      </c>
      <c r="F733" s="41" t="n">
        <f aca="false">IF(A733="","",MATCH(A733,P_ID,1))</f>
        <v>616</v>
      </c>
      <c r="G733" s="41" t="str">
        <f aca="false">IF(A733="","",INDEX(P_Svc,F733))</f>
        <v>Express</v>
      </c>
      <c r="H733" s="41" t="str">
        <f aca="false">IF(A733="","",INDEX(P_Zone,F733))</f>
        <v>West</v>
      </c>
      <c r="I733" s="41" t="n">
        <f aca="false">IF(A733="","",IF(D733="Delivered",IF(B733&lt;=INDEX(P_Due,F733),1,0),0))</f>
        <v>0</v>
      </c>
    </row>
    <row r="734" customFormat="false" ht="15" hidden="false" customHeight="false" outlineLevel="0" collapsed="false">
      <c r="A734" s="37" t="n">
        <v>1000618</v>
      </c>
      <c r="B734" s="38" t="n">
        <v>46276</v>
      </c>
      <c r="C734" s="39" t="n">
        <v>2</v>
      </c>
      <c r="D734" s="39" t="s">
        <v>26</v>
      </c>
      <c r="E734" s="39"/>
      <c r="F734" s="41" t="n">
        <f aca="false">IF(A734="","",MATCH(A734,P_ID,1))</f>
        <v>618</v>
      </c>
      <c r="G734" s="41" t="str">
        <f aca="false">IF(A734="","",INDEX(P_Svc,F734))</f>
        <v>Express</v>
      </c>
      <c r="H734" s="41" t="str">
        <f aca="false">IF(A734="","",INDEX(P_Zone,F734))</f>
        <v>West</v>
      </c>
      <c r="I734" s="41" t="n">
        <f aca="false">IF(A734="","",IF(D734="Delivered",IF(B734&lt;=INDEX(P_Due,F734),1,0),0))</f>
        <v>1</v>
      </c>
    </row>
    <row r="735" customFormat="false" ht="15" hidden="false" customHeight="false" outlineLevel="0" collapsed="false">
      <c r="A735" s="37" t="n">
        <v>1000619</v>
      </c>
      <c r="B735" s="38" t="n">
        <v>46276</v>
      </c>
      <c r="C735" s="39" t="n">
        <v>1</v>
      </c>
      <c r="D735" s="39" t="s">
        <v>26</v>
      </c>
      <c r="E735" s="39"/>
      <c r="F735" s="41" t="n">
        <f aca="false">IF(A735="","",MATCH(A735,P_ID,1))</f>
        <v>619</v>
      </c>
      <c r="G735" s="41" t="str">
        <f aca="false">IF(A735="","",INDEX(P_Svc,F735))</f>
        <v>Standard</v>
      </c>
      <c r="H735" s="41" t="str">
        <f aca="false">IF(A735="","",INDEX(P_Zone,F735))</f>
        <v>Central</v>
      </c>
      <c r="I735" s="41" t="n">
        <f aca="false">IF(A735="","",IF(D735="Delivered",IF(B735&lt;=INDEX(P_Due,F735),1,0),0))</f>
        <v>1</v>
      </c>
    </row>
    <row r="736" customFormat="false" ht="15" hidden="false" customHeight="false" outlineLevel="0" collapsed="false">
      <c r="A736" s="37" t="n">
        <v>1000620</v>
      </c>
      <c r="B736" s="38" t="n">
        <v>46276</v>
      </c>
      <c r="C736" s="39" t="n">
        <v>1</v>
      </c>
      <c r="D736" s="39" t="s">
        <v>26</v>
      </c>
      <c r="E736" s="39"/>
      <c r="F736" s="41" t="n">
        <f aca="false">IF(A736="","",MATCH(A736,P_ID,1))</f>
        <v>620</v>
      </c>
      <c r="G736" s="41" t="str">
        <f aca="false">IF(A736="","",INDEX(P_Svc,F736))</f>
        <v>Standard</v>
      </c>
      <c r="H736" s="41" t="str">
        <f aca="false">IF(A736="","",INDEX(P_Zone,F736))</f>
        <v>North</v>
      </c>
      <c r="I736" s="41" t="n">
        <f aca="false">IF(A736="","",IF(D736="Delivered",IF(B736&lt;=INDEX(P_Due,F736),1,0),0))</f>
        <v>1</v>
      </c>
    </row>
    <row r="737" customFormat="false" ht="15" hidden="false" customHeight="false" outlineLevel="0" collapsed="false">
      <c r="A737" s="37" t="n">
        <v>1000623</v>
      </c>
      <c r="B737" s="38" t="n">
        <v>46276</v>
      </c>
      <c r="C737" s="39" t="n">
        <v>1</v>
      </c>
      <c r="D737" s="39" t="s">
        <v>26</v>
      </c>
      <c r="E737" s="39"/>
      <c r="F737" s="41" t="n">
        <f aca="false">IF(A737="","",MATCH(A737,P_ID,1))</f>
        <v>623</v>
      </c>
      <c r="G737" s="41" t="str">
        <f aca="false">IF(A737="","",INDEX(P_Svc,F737))</f>
        <v>Standard</v>
      </c>
      <c r="H737" s="41" t="str">
        <f aca="false">IF(A737="","",INDEX(P_Zone,F737))</f>
        <v>Central</v>
      </c>
      <c r="I737" s="41" t="n">
        <f aca="false">IF(A737="","",IF(D737="Delivered",IF(B737&lt;=INDEX(P_Due,F737),1,0),0))</f>
        <v>1</v>
      </c>
    </row>
    <row r="738" customFormat="false" ht="15" hidden="false" customHeight="false" outlineLevel="0" collapsed="false">
      <c r="A738" s="37" t="n">
        <v>1000625</v>
      </c>
      <c r="B738" s="38" t="n">
        <v>46276</v>
      </c>
      <c r="C738" s="39" t="n">
        <v>1</v>
      </c>
      <c r="D738" s="39" t="s">
        <v>26</v>
      </c>
      <c r="E738" s="39"/>
      <c r="F738" s="41" t="n">
        <f aca="false">IF(A738="","",MATCH(A738,P_ID,1))</f>
        <v>625</v>
      </c>
      <c r="G738" s="41" t="str">
        <f aca="false">IF(A738="","",INDEX(P_Svc,F738))</f>
        <v>Economy</v>
      </c>
      <c r="H738" s="41" t="str">
        <f aca="false">IF(A738="","",INDEX(P_Zone,F738))</f>
        <v>North</v>
      </c>
      <c r="I738" s="41" t="n">
        <f aca="false">IF(A738="","",IF(D738="Delivered",IF(B738&lt;=INDEX(P_Due,F738),1,0),0))</f>
        <v>1</v>
      </c>
    </row>
    <row r="739" customFormat="false" ht="15" hidden="false" customHeight="false" outlineLevel="0" collapsed="false">
      <c r="A739" s="37" t="n">
        <v>1000628</v>
      </c>
      <c r="B739" s="38" t="n">
        <v>46276</v>
      </c>
      <c r="C739" s="39" t="n">
        <v>1</v>
      </c>
      <c r="D739" s="39" t="s">
        <v>26</v>
      </c>
      <c r="E739" s="39"/>
      <c r="F739" s="41" t="n">
        <f aca="false">IF(A739="","",MATCH(A739,P_ID,1))</f>
        <v>628</v>
      </c>
      <c r="G739" s="41" t="str">
        <f aca="false">IF(A739="","",INDEX(P_Svc,F739))</f>
        <v>Standard</v>
      </c>
      <c r="H739" s="41" t="str">
        <f aca="false">IF(A739="","",INDEX(P_Zone,F739))</f>
        <v>South</v>
      </c>
      <c r="I739" s="41" t="n">
        <f aca="false">IF(A739="","",IF(D739="Delivered",IF(B739&lt;=INDEX(P_Due,F739),1,0),0))</f>
        <v>1</v>
      </c>
    </row>
    <row r="740" customFormat="false" ht="15" hidden="false" customHeight="false" outlineLevel="0" collapsed="false">
      <c r="A740" s="37" t="n">
        <v>1000629</v>
      </c>
      <c r="B740" s="38" t="n">
        <v>46276</v>
      </c>
      <c r="C740" s="39" t="n">
        <v>1</v>
      </c>
      <c r="D740" s="39" t="s">
        <v>26</v>
      </c>
      <c r="E740" s="39"/>
      <c r="F740" s="41" t="n">
        <f aca="false">IF(A740="","",MATCH(A740,P_ID,1))</f>
        <v>629</v>
      </c>
      <c r="G740" s="41" t="str">
        <f aca="false">IF(A740="","",INDEX(P_Svc,F740))</f>
        <v>Standard</v>
      </c>
      <c r="H740" s="41" t="str">
        <f aca="false">IF(A740="","",INDEX(P_Zone,F740))</f>
        <v>East</v>
      </c>
      <c r="I740" s="41" t="n">
        <f aca="false">IF(A740="","",IF(D740="Delivered",IF(B740&lt;=INDEX(P_Due,F740),1,0),0))</f>
        <v>1</v>
      </c>
    </row>
    <row r="741" customFormat="false" ht="15" hidden="false" customHeight="false" outlineLevel="0" collapsed="false">
      <c r="A741" s="37" t="n">
        <v>1000630</v>
      </c>
      <c r="B741" s="38" t="n">
        <v>46276</v>
      </c>
      <c r="C741" s="39" t="n">
        <v>1</v>
      </c>
      <c r="D741" s="39" t="s">
        <v>26</v>
      </c>
      <c r="E741" s="39"/>
      <c r="F741" s="41" t="n">
        <f aca="false">IF(A741="","",MATCH(A741,P_ID,1))</f>
        <v>630</v>
      </c>
      <c r="G741" s="41" t="str">
        <f aca="false">IF(A741="","",INDEX(P_Svc,F741))</f>
        <v>Standard</v>
      </c>
      <c r="H741" s="41" t="str">
        <f aca="false">IF(A741="","",INDEX(P_Zone,F741))</f>
        <v>South</v>
      </c>
      <c r="I741" s="41" t="n">
        <f aca="false">IF(A741="","",IF(D741="Delivered",IF(B741&lt;=INDEX(P_Due,F741),1,0),0))</f>
        <v>1</v>
      </c>
    </row>
    <row r="742" customFormat="false" ht="15" hidden="false" customHeight="false" outlineLevel="0" collapsed="false">
      <c r="A742" s="37" t="n">
        <v>1000631</v>
      </c>
      <c r="B742" s="38" t="n">
        <v>46276</v>
      </c>
      <c r="C742" s="39" t="n">
        <v>1</v>
      </c>
      <c r="D742" s="39" t="s">
        <v>26</v>
      </c>
      <c r="E742" s="39"/>
      <c r="F742" s="41" t="n">
        <f aca="false">IF(A742="","",MATCH(A742,P_ID,1))</f>
        <v>631</v>
      </c>
      <c r="G742" s="41" t="str">
        <f aca="false">IF(A742="","",INDEX(P_Svc,F742))</f>
        <v>Standard</v>
      </c>
      <c r="H742" s="41" t="str">
        <f aca="false">IF(A742="","",INDEX(P_Zone,F742))</f>
        <v>North</v>
      </c>
      <c r="I742" s="41" t="n">
        <f aca="false">IF(A742="","",IF(D742="Delivered",IF(B742&lt;=INDEX(P_Due,F742),1,0),0))</f>
        <v>1</v>
      </c>
    </row>
    <row r="743" customFormat="false" ht="15" hidden="false" customHeight="false" outlineLevel="0" collapsed="false">
      <c r="A743" s="37" t="n">
        <v>1000632</v>
      </c>
      <c r="B743" s="38" t="n">
        <v>46276</v>
      </c>
      <c r="C743" s="39" t="n">
        <v>1</v>
      </c>
      <c r="D743" s="39" t="s">
        <v>26</v>
      </c>
      <c r="E743" s="39"/>
      <c r="F743" s="41" t="n">
        <f aca="false">IF(A743="","",MATCH(A743,P_ID,1))</f>
        <v>632</v>
      </c>
      <c r="G743" s="41" t="str">
        <f aca="false">IF(A743="","",INDEX(P_Svc,F743))</f>
        <v>Standard</v>
      </c>
      <c r="H743" s="41" t="str">
        <f aca="false">IF(A743="","",INDEX(P_Zone,F743))</f>
        <v>North</v>
      </c>
      <c r="I743" s="41" t="n">
        <f aca="false">IF(A743="","",IF(D743="Delivered",IF(B743&lt;=INDEX(P_Due,F743),1,0),0))</f>
        <v>1</v>
      </c>
    </row>
    <row r="744" customFormat="false" ht="15" hidden="false" customHeight="false" outlineLevel="0" collapsed="false">
      <c r="A744" s="37" t="n">
        <v>1000633</v>
      </c>
      <c r="B744" s="38" t="n">
        <v>46276</v>
      </c>
      <c r="C744" s="39" t="n">
        <v>1</v>
      </c>
      <c r="D744" s="39" t="s">
        <v>26</v>
      </c>
      <c r="E744" s="39"/>
      <c r="F744" s="41" t="n">
        <f aca="false">IF(A744="","",MATCH(A744,P_ID,1))</f>
        <v>633</v>
      </c>
      <c r="G744" s="41" t="str">
        <f aca="false">IF(A744="","",INDEX(P_Svc,F744))</f>
        <v>Standard</v>
      </c>
      <c r="H744" s="41" t="str">
        <f aca="false">IF(A744="","",INDEX(P_Zone,F744))</f>
        <v>East</v>
      </c>
      <c r="I744" s="41" t="n">
        <f aca="false">IF(A744="","",IF(D744="Delivered",IF(B744&lt;=INDEX(P_Due,F744),1,0),0))</f>
        <v>1</v>
      </c>
    </row>
    <row r="745" customFormat="false" ht="15" hidden="false" customHeight="false" outlineLevel="0" collapsed="false">
      <c r="A745" s="37" t="n">
        <v>1000634</v>
      </c>
      <c r="B745" s="38" t="n">
        <v>46276</v>
      </c>
      <c r="C745" s="39" t="n">
        <v>1</v>
      </c>
      <c r="D745" s="39" t="s">
        <v>26</v>
      </c>
      <c r="E745" s="39"/>
      <c r="F745" s="41" t="n">
        <f aca="false">IF(A745="","",MATCH(A745,P_ID,1))</f>
        <v>634</v>
      </c>
      <c r="G745" s="41" t="str">
        <f aca="false">IF(A745="","",INDEX(P_Svc,F745))</f>
        <v>Standard</v>
      </c>
      <c r="H745" s="41" t="str">
        <f aca="false">IF(A745="","",INDEX(P_Zone,F745))</f>
        <v>North</v>
      </c>
      <c r="I745" s="41" t="n">
        <f aca="false">IF(A745="","",IF(D745="Delivered",IF(B745&lt;=INDEX(P_Due,F745),1,0),0))</f>
        <v>1</v>
      </c>
    </row>
    <row r="746" customFormat="false" ht="15" hidden="false" customHeight="false" outlineLevel="0" collapsed="false">
      <c r="A746" s="37" t="n">
        <v>1000636</v>
      </c>
      <c r="B746" s="38" t="n">
        <v>46276</v>
      </c>
      <c r="C746" s="39" t="n">
        <v>1</v>
      </c>
      <c r="D746" s="39" t="s">
        <v>26</v>
      </c>
      <c r="E746" s="39"/>
      <c r="F746" s="41" t="n">
        <f aca="false">IF(A746="","",MATCH(A746,P_ID,1))</f>
        <v>636</v>
      </c>
      <c r="G746" s="41" t="str">
        <f aca="false">IF(A746="","",INDEX(P_Svc,F746))</f>
        <v>Economy</v>
      </c>
      <c r="H746" s="41" t="str">
        <f aca="false">IF(A746="","",INDEX(P_Zone,F746))</f>
        <v>South</v>
      </c>
      <c r="I746" s="41" t="n">
        <f aca="false">IF(A746="","",IF(D746="Delivered",IF(B746&lt;=INDEX(P_Due,F746),1,0),0))</f>
        <v>1</v>
      </c>
    </row>
    <row r="747" customFormat="false" ht="15" hidden="false" customHeight="false" outlineLevel="0" collapsed="false">
      <c r="A747" s="37" t="n">
        <v>1000637</v>
      </c>
      <c r="B747" s="38" t="n">
        <v>46276</v>
      </c>
      <c r="C747" s="39" t="n">
        <v>1</v>
      </c>
      <c r="D747" s="39" t="s">
        <v>26</v>
      </c>
      <c r="E747" s="39"/>
      <c r="F747" s="41" t="n">
        <f aca="false">IF(A747="","",MATCH(A747,P_ID,1))</f>
        <v>637</v>
      </c>
      <c r="G747" s="41" t="str">
        <f aca="false">IF(A747="","",INDEX(P_Svc,F747))</f>
        <v>Economy</v>
      </c>
      <c r="H747" s="41" t="str">
        <f aca="false">IF(A747="","",INDEX(P_Zone,F747))</f>
        <v>East</v>
      </c>
      <c r="I747" s="41" t="n">
        <f aca="false">IF(A747="","",IF(D747="Delivered",IF(B747&lt;=INDEX(P_Due,F747),1,0),0))</f>
        <v>1</v>
      </c>
    </row>
    <row r="748" customFormat="false" ht="15" hidden="false" customHeight="false" outlineLevel="0" collapsed="false">
      <c r="A748" s="37" t="n">
        <v>1000638</v>
      </c>
      <c r="B748" s="38" t="n">
        <v>46276</v>
      </c>
      <c r="C748" s="39" t="n">
        <v>1</v>
      </c>
      <c r="D748" s="39" t="s">
        <v>26</v>
      </c>
      <c r="E748" s="39"/>
      <c r="F748" s="41" t="n">
        <f aca="false">IF(A748="","",MATCH(A748,P_ID,1))</f>
        <v>638</v>
      </c>
      <c r="G748" s="41" t="str">
        <f aca="false">IF(A748="","",INDEX(P_Svc,F748))</f>
        <v>Standard</v>
      </c>
      <c r="H748" s="41" t="str">
        <f aca="false">IF(A748="","",INDEX(P_Zone,F748))</f>
        <v>North</v>
      </c>
      <c r="I748" s="41" t="n">
        <f aca="false">IF(A748="","",IF(D748="Delivered",IF(B748&lt;=INDEX(P_Due,F748),1,0),0))</f>
        <v>1</v>
      </c>
    </row>
    <row r="749" customFormat="false" ht="15" hidden="false" customHeight="false" outlineLevel="0" collapsed="false">
      <c r="A749" s="37" t="n">
        <v>1000639</v>
      </c>
      <c r="B749" s="38" t="n">
        <v>46276</v>
      </c>
      <c r="C749" s="39" t="n">
        <v>1</v>
      </c>
      <c r="D749" s="39" t="s">
        <v>26</v>
      </c>
      <c r="E749" s="39"/>
      <c r="F749" s="41" t="n">
        <f aca="false">IF(A749="","",MATCH(A749,P_ID,1))</f>
        <v>639</v>
      </c>
      <c r="G749" s="41" t="str">
        <f aca="false">IF(A749="","",INDEX(P_Svc,F749))</f>
        <v>Standard</v>
      </c>
      <c r="H749" s="41" t="str">
        <f aca="false">IF(A749="","",INDEX(P_Zone,F749))</f>
        <v>South</v>
      </c>
      <c r="I749" s="41" t="n">
        <f aca="false">IF(A749="","",IF(D749="Delivered",IF(B749&lt;=INDEX(P_Due,F749),1,0),0))</f>
        <v>1</v>
      </c>
    </row>
    <row r="750" customFormat="false" ht="15" hidden="false" customHeight="false" outlineLevel="0" collapsed="false">
      <c r="A750" s="37" t="n">
        <v>1000641</v>
      </c>
      <c r="B750" s="38" t="n">
        <v>46276</v>
      </c>
      <c r="C750" s="39" t="n">
        <v>1</v>
      </c>
      <c r="D750" s="39" t="s">
        <v>26</v>
      </c>
      <c r="E750" s="39"/>
      <c r="F750" s="41" t="n">
        <f aca="false">IF(A750="","",MATCH(A750,P_ID,1))</f>
        <v>641</v>
      </c>
      <c r="G750" s="41" t="str">
        <f aca="false">IF(A750="","",INDEX(P_Svc,F750))</f>
        <v>Standard</v>
      </c>
      <c r="H750" s="41" t="str">
        <f aca="false">IF(A750="","",INDEX(P_Zone,F750))</f>
        <v>Central</v>
      </c>
      <c r="I750" s="41" t="n">
        <f aca="false">IF(A750="","",IF(D750="Delivered",IF(B750&lt;=INDEX(P_Due,F750),1,0),0))</f>
        <v>1</v>
      </c>
    </row>
    <row r="751" customFormat="false" ht="15" hidden="false" customHeight="false" outlineLevel="0" collapsed="false">
      <c r="A751" s="37" t="n">
        <v>1000642</v>
      </c>
      <c r="B751" s="38" t="n">
        <v>46276</v>
      </c>
      <c r="C751" s="39" t="n">
        <v>1</v>
      </c>
      <c r="D751" s="39" t="s">
        <v>26</v>
      </c>
      <c r="E751" s="39"/>
      <c r="F751" s="41" t="n">
        <f aca="false">IF(A751="","",MATCH(A751,P_ID,1))</f>
        <v>642</v>
      </c>
      <c r="G751" s="41" t="str">
        <f aca="false">IF(A751="","",INDEX(P_Svc,F751))</f>
        <v>Standard</v>
      </c>
      <c r="H751" s="41" t="str">
        <f aca="false">IF(A751="","",INDEX(P_Zone,F751))</f>
        <v>Central</v>
      </c>
      <c r="I751" s="41" t="n">
        <f aca="false">IF(A751="","",IF(D751="Delivered",IF(B751&lt;=INDEX(P_Due,F751),1,0),0))</f>
        <v>1</v>
      </c>
    </row>
    <row r="752" customFormat="false" ht="15" hidden="false" customHeight="false" outlineLevel="0" collapsed="false">
      <c r="A752" s="37" t="n">
        <v>1000643</v>
      </c>
      <c r="B752" s="38" t="n">
        <v>46276</v>
      </c>
      <c r="C752" s="39" t="n">
        <v>1</v>
      </c>
      <c r="D752" s="39" t="s">
        <v>26</v>
      </c>
      <c r="E752" s="39"/>
      <c r="F752" s="41" t="n">
        <f aca="false">IF(A752="","",MATCH(A752,P_ID,1))</f>
        <v>643</v>
      </c>
      <c r="G752" s="41" t="str">
        <f aca="false">IF(A752="","",INDEX(P_Svc,F752))</f>
        <v>Standard</v>
      </c>
      <c r="H752" s="41" t="str">
        <f aca="false">IF(A752="","",INDEX(P_Zone,F752))</f>
        <v>West</v>
      </c>
      <c r="I752" s="41" t="n">
        <f aca="false">IF(A752="","",IF(D752="Delivered",IF(B752&lt;=INDEX(P_Due,F752),1,0),0))</f>
        <v>1</v>
      </c>
    </row>
    <row r="753" customFormat="false" ht="15" hidden="false" customHeight="false" outlineLevel="0" collapsed="false">
      <c r="A753" s="37" t="n">
        <v>1000645</v>
      </c>
      <c r="B753" s="38" t="n">
        <v>46276</v>
      </c>
      <c r="C753" s="39" t="n">
        <v>1</v>
      </c>
      <c r="D753" s="39" t="s">
        <v>26</v>
      </c>
      <c r="E753" s="39"/>
      <c r="F753" s="41" t="n">
        <f aca="false">IF(A753="","",MATCH(A753,P_ID,1))</f>
        <v>645</v>
      </c>
      <c r="G753" s="41" t="str">
        <f aca="false">IF(A753="","",INDEX(P_Svc,F753))</f>
        <v>Standard</v>
      </c>
      <c r="H753" s="41" t="str">
        <f aca="false">IF(A753="","",INDEX(P_Zone,F753))</f>
        <v>North</v>
      </c>
      <c r="I753" s="41" t="n">
        <f aca="false">IF(A753="","",IF(D753="Delivered",IF(B753&lt;=INDEX(P_Due,F753),1,0),0))</f>
        <v>1</v>
      </c>
    </row>
    <row r="754" customFormat="false" ht="15" hidden="false" customHeight="false" outlineLevel="0" collapsed="false">
      <c r="A754" s="37" t="n">
        <v>1000647</v>
      </c>
      <c r="B754" s="38" t="n">
        <v>46276</v>
      </c>
      <c r="C754" s="39" t="n">
        <v>1</v>
      </c>
      <c r="D754" s="39" t="s">
        <v>26</v>
      </c>
      <c r="E754" s="39"/>
      <c r="F754" s="41" t="n">
        <f aca="false">IF(A754="","",MATCH(A754,P_ID,1))</f>
        <v>647</v>
      </c>
      <c r="G754" s="41" t="str">
        <f aca="false">IF(A754="","",INDEX(P_Svc,F754))</f>
        <v>Standard</v>
      </c>
      <c r="H754" s="41" t="str">
        <f aca="false">IF(A754="","",INDEX(P_Zone,F754))</f>
        <v>East</v>
      </c>
      <c r="I754" s="41" t="n">
        <f aca="false">IF(A754="","",IF(D754="Delivered",IF(B754&lt;=INDEX(P_Due,F754),1,0),0))</f>
        <v>1</v>
      </c>
    </row>
    <row r="755" customFormat="false" ht="15" hidden="false" customHeight="false" outlineLevel="0" collapsed="false">
      <c r="A755" s="37" t="n">
        <v>1000649</v>
      </c>
      <c r="B755" s="38" t="n">
        <v>46276</v>
      </c>
      <c r="C755" s="39" t="n">
        <v>1</v>
      </c>
      <c r="D755" s="39" t="s">
        <v>26</v>
      </c>
      <c r="E755" s="39"/>
      <c r="F755" s="41" t="n">
        <f aca="false">IF(A755="","",MATCH(A755,P_ID,1))</f>
        <v>649</v>
      </c>
      <c r="G755" s="41" t="str">
        <f aca="false">IF(A755="","",INDEX(P_Svc,F755))</f>
        <v>Standard</v>
      </c>
      <c r="H755" s="41" t="str">
        <f aca="false">IF(A755="","",INDEX(P_Zone,F755))</f>
        <v>Central</v>
      </c>
      <c r="I755" s="41" t="n">
        <f aca="false">IF(A755="","",IF(D755="Delivered",IF(B755&lt;=INDEX(P_Due,F755),1,0),0))</f>
        <v>1</v>
      </c>
    </row>
    <row r="756" customFormat="false" ht="15" hidden="false" customHeight="false" outlineLevel="0" collapsed="false">
      <c r="A756" s="37" t="n">
        <v>1000650</v>
      </c>
      <c r="B756" s="38" t="n">
        <v>46276</v>
      </c>
      <c r="C756" s="39" t="n">
        <v>1</v>
      </c>
      <c r="D756" s="39" t="s">
        <v>26</v>
      </c>
      <c r="E756" s="39"/>
      <c r="F756" s="41" t="n">
        <f aca="false">IF(A756="","",MATCH(A756,P_ID,1))</f>
        <v>650</v>
      </c>
      <c r="G756" s="41" t="str">
        <f aca="false">IF(A756="","",INDEX(P_Svc,F756))</f>
        <v>Standard</v>
      </c>
      <c r="H756" s="41" t="str">
        <f aca="false">IF(A756="","",INDEX(P_Zone,F756))</f>
        <v>Central</v>
      </c>
      <c r="I756" s="41" t="n">
        <f aca="false">IF(A756="","",IF(D756="Delivered",IF(B756&lt;=INDEX(P_Due,F756),1,0),0))</f>
        <v>1</v>
      </c>
    </row>
    <row r="757" customFormat="false" ht="15" hidden="false" customHeight="false" outlineLevel="0" collapsed="false">
      <c r="A757" s="37" t="n">
        <v>1000652</v>
      </c>
      <c r="B757" s="38" t="n">
        <v>46276</v>
      </c>
      <c r="C757" s="39" t="n">
        <v>1</v>
      </c>
      <c r="D757" s="39" t="s">
        <v>26</v>
      </c>
      <c r="E757" s="39"/>
      <c r="F757" s="41" t="n">
        <f aca="false">IF(A757="","",MATCH(A757,P_ID,1))</f>
        <v>652</v>
      </c>
      <c r="G757" s="41" t="str">
        <f aca="false">IF(A757="","",INDEX(P_Svc,F757))</f>
        <v>Standard</v>
      </c>
      <c r="H757" s="41" t="str">
        <f aca="false">IF(A757="","",INDEX(P_Zone,F757))</f>
        <v>Central</v>
      </c>
      <c r="I757" s="41" t="n">
        <f aca="false">IF(A757="","",IF(D757="Delivered",IF(B757&lt;=INDEX(P_Due,F757),1,0),0))</f>
        <v>1</v>
      </c>
    </row>
    <row r="758" customFormat="false" ht="15" hidden="false" customHeight="false" outlineLevel="0" collapsed="false">
      <c r="A758" s="37" t="n">
        <v>1000653</v>
      </c>
      <c r="B758" s="38" t="n">
        <v>46276</v>
      </c>
      <c r="C758" s="39" t="n">
        <v>1</v>
      </c>
      <c r="D758" s="39" t="s">
        <v>26</v>
      </c>
      <c r="E758" s="39"/>
      <c r="F758" s="41" t="n">
        <f aca="false">IF(A758="","",MATCH(A758,P_ID,1))</f>
        <v>653</v>
      </c>
      <c r="G758" s="41" t="str">
        <f aca="false">IF(A758="","",INDEX(P_Svc,F758))</f>
        <v>Economy</v>
      </c>
      <c r="H758" s="41" t="str">
        <f aca="false">IF(A758="","",INDEX(P_Zone,F758))</f>
        <v>North</v>
      </c>
      <c r="I758" s="41" t="n">
        <f aca="false">IF(A758="","",IF(D758="Delivered",IF(B758&lt;=INDEX(P_Due,F758),1,0),0))</f>
        <v>1</v>
      </c>
    </row>
    <row r="759" customFormat="false" ht="15" hidden="false" customHeight="false" outlineLevel="0" collapsed="false">
      <c r="A759" s="37" t="n">
        <v>1000654</v>
      </c>
      <c r="B759" s="38" t="n">
        <v>46276</v>
      </c>
      <c r="C759" s="39" t="n">
        <v>1</v>
      </c>
      <c r="D759" s="39" t="s">
        <v>26</v>
      </c>
      <c r="E759" s="39"/>
      <c r="F759" s="41" t="n">
        <f aca="false">IF(A759="","",MATCH(A759,P_ID,1))</f>
        <v>654</v>
      </c>
      <c r="G759" s="41" t="str">
        <f aca="false">IF(A759="","",INDEX(P_Svc,F759))</f>
        <v>Standard</v>
      </c>
      <c r="H759" s="41" t="str">
        <f aca="false">IF(A759="","",INDEX(P_Zone,F759))</f>
        <v>North</v>
      </c>
      <c r="I759" s="41" t="n">
        <f aca="false">IF(A759="","",IF(D759="Delivered",IF(B759&lt;=INDEX(P_Due,F759),1,0),0))</f>
        <v>1</v>
      </c>
    </row>
    <row r="760" customFormat="false" ht="15" hidden="false" customHeight="false" outlineLevel="0" collapsed="false">
      <c r="A760" s="37" t="n">
        <v>1000655</v>
      </c>
      <c r="B760" s="38" t="n">
        <v>46276</v>
      </c>
      <c r="C760" s="39" t="n">
        <v>1</v>
      </c>
      <c r="D760" s="39" t="s">
        <v>26</v>
      </c>
      <c r="E760" s="39"/>
      <c r="F760" s="41" t="n">
        <f aca="false">IF(A760="","",MATCH(A760,P_ID,1))</f>
        <v>655</v>
      </c>
      <c r="G760" s="41" t="str">
        <f aca="false">IF(A760="","",INDEX(P_Svc,F760))</f>
        <v>Economy</v>
      </c>
      <c r="H760" s="41" t="str">
        <f aca="false">IF(A760="","",INDEX(P_Zone,F760))</f>
        <v>North</v>
      </c>
      <c r="I760" s="41" t="n">
        <f aca="false">IF(A760="","",IF(D760="Delivered",IF(B760&lt;=INDEX(P_Due,F760),1,0),0))</f>
        <v>1</v>
      </c>
    </row>
    <row r="761" customFormat="false" ht="15" hidden="false" customHeight="false" outlineLevel="0" collapsed="false">
      <c r="A761" s="37" t="n">
        <v>1000657</v>
      </c>
      <c r="B761" s="38" t="n">
        <v>46276</v>
      </c>
      <c r="C761" s="39" t="n">
        <v>1</v>
      </c>
      <c r="D761" s="39" t="s">
        <v>26</v>
      </c>
      <c r="E761" s="39"/>
      <c r="F761" s="41" t="n">
        <f aca="false">IF(A761="","",MATCH(A761,P_ID,1))</f>
        <v>657</v>
      </c>
      <c r="G761" s="41" t="str">
        <f aca="false">IF(A761="","",INDEX(P_Svc,F761))</f>
        <v>Standard</v>
      </c>
      <c r="H761" s="41" t="str">
        <f aca="false">IF(A761="","",INDEX(P_Zone,F761))</f>
        <v>West</v>
      </c>
      <c r="I761" s="41" t="n">
        <f aca="false">IF(A761="","",IF(D761="Delivered",IF(B761&lt;=INDEX(P_Due,F761),1,0),0))</f>
        <v>1</v>
      </c>
    </row>
    <row r="762" customFormat="false" ht="15" hidden="false" customHeight="false" outlineLevel="0" collapsed="false">
      <c r="A762" s="37" t="n">
        <v>1000658</v>
      </c>
      <c r="B762" s="38" t="n">
        <v>46276</v>
      </c>
      <c r="C762" s="39" t="n">
        <v>1</v>
      </c>
      <c r="D762" s="39" t="s">
        <v>26</v>
      </c>
      <c r="E762" s="39"/>
      <c r="F762" s="41" t="n">
        <f aca="false">IF(A762="","",MATCH(A762,P_ID,1))</f>
        <v>658</v>
      </c>
      <c r="G762" s="41" t="str">
        <f aca="false">IF(A762="","",INDEX(P_Svc,F762))</f>
        <v>Standard</v>
      </c>
      <c r="H762" s="41" t="str">
        <f aca="false">IF(A762="","",INDEX(P_Zone,F762))</f>
        <v>North</v>
      </c>
      <c r="I762" s="41" t="n">
        <f aca="false">IF(A762="","",IF(D762="Delivered",IF(B762&lt;=INDEX(P_Due,F762),1,0),0))</f>
        <v>1</v>
      </c>
    </row>
    <row r="763" customFormat="false" ht="15" hidden="false" customHeight="false" outlineLevel="0" collapsed="false">
      <c r="A763" s="37" t="n">
        <v>1000659</v>
      </c>
      <c r="B763" s="38" t="n">
        <v>46276</v>
      </c>
      <c r="C763" s="39" t="n">
        <v>1</v>
      </c>
      <c r="D763" s="39" t="s">
        <v>79</v>
      </c>
      <c r="E763" s="39" t="s">
        <v>32</v>
      </c>
      <c r="F763" s="41" t="n">
        <f aca="false">IF(A763="","",MATCH(A763,P_ID,1))</f>
        <v>659</v>
      </c>
      <c r="G763" s="41" t="str">
        <f aca="false">IF(A763="","",INDEX(P_Svc,F763))</f>
        <v>Standard</v>
      </c>
      <c r="H763" s="41" t="str">
        <f aca="false">IF(A763="","",INDEX(P_Zone,F763))</f>
        <v>North</v>
      </c>
      <c r="I763" s="41" t="n">
        <f aca="false">IF(A763="","",IF(D763="Delivered",IF(B763&lt;=INDEX(P_Due,F763),1,0),0))</f>
        <v>0</v>
      </c>
    </row>
    <row r="764" customFormat="false" ht="15" hidden="false" customHeight="false" outlineLevel="0" collapsed="false">
      <c r="A764" s="37" t="n">
        <v>1000661</v>
      </c>
      <c r="B764" s="38" t="n">
        <v>46276</v>
      </c>
      <c r="C764" s="39" t="n">
        <v>1</v>
      </c>
      <c r="D764" s="39" t="s">
        <v>26</v>
      </c>
      <c r="E764" s="39"/>
      <c r="F764" s="41" t="n">
        <f aca="false">IF(A764="","",MATCH(A764,P_ID,1))</f>
        <v>661</v>
      </c>
      <c r="G764" s="41" t="str">
        <f aca="false">IF(A764="","",INDEX(P_Svc,F764))</f>
        <v>Standard</v>
      </c>
      <c r="H764" s="41" t="str">
        <f aca="false">IF(A764="","",INDEX(P_Zone,F764))</f>
        <v>South</v>
      </c>
      <c r="I764" s="41" t="n">
        <f aca="false">IF(A764="","",IF(D764="Delivered",IF(B764&lt;=INDEX(P_Due,F764),1,0),0))</f>
        <v>1</v>
      </c>
    </row>
    <row r="765" customFormat="false" ht="15" hidden="false" customHeight="false" outlineLevel="0" collapsed="false">
      <c r="A765" s="37" t="n">
        <v>1000662</v>
      </c>
      <c r="B765" s="38" t="n">
        <v>46276</v>
      </c>
      <c r="C765" s="39" t="n">
        <v>1</v>
      </c>
      <c r="D765" s="39" t="s">
        <v>79</v>
      </c>
      <c r="E765" s="39" t="s">
        <v>36</v>
      </c>
      <c r="F765" s="41" t="n">
        <f aca="false">IF(A765="","",MATCH(A765,P_ID,1))</f>
        <v>662</v>
      </c>
      <c r="G765" s="41" t="str">
        <f aca="false">IF(A765="","",INDEX(P_Svc,F765))</f>
        <v>Standard</v>
      </c>
      <c r="H765" s="41" t="str">
        <f aca="false">IF(A765="","",INDEX(P_Zone,F765))</f>
        <v>West</v>
      </c>
      <c r="I765" s="41" t="n">
        <f aca="false">IF(A765="","",IF(D765="Delivered",IF(B765&lt;=INDEX(P_Due,F765),1,0),0))</f>
        <v>0</v>
      </c>
    </row>
    <row r="766" customFormat="false" ht="15" hidden="false" customHeight="false" outlineLevel="0" collapsed="false">
      <c r="A766" s="37" t="n">
        <v>1000663</v>
      </c>
      <c r="B766" s="38" t="n">
        <v>46276</v>
      </c>
      <c r="C766" s="39" t="n">
        <v>1</v>
      </c>
      <c r="D766" s="39" t="s">
        <v>26</v>
      </c>
      <c r="E766" s="39"/>
      <c r="F766" s="41" t="n">
        <f aca="false">IF(A766="","",MATCH(A766,P_ID,1))</f>
        <v>663</v>
      </c>
      <c r="G766" s="41" t="str">
        <f aca="false">IF(A766="","",INDEX(P_Svc,F766))</f>
        <v>Economy</v>
      </c>
      <c r="H766" s="41" t="str">
        <f aca="false">IF(A766="","",INDEX(P_Zone,F766))</f>
        <v>West</v>
      </c>
      <c r="I766" s="41" t="n">
        <f aca="false">IF(A766="","",IF(D766="Delivered",IF(B766&lt;=INDEX(P_Due,F766),1,0),0))</f>
        <v>1</v>
      </c>
    </row>
    <row r="767" customFormat="false" ht="15" hidden="false" customHeight="false" outlineLevel="0" collapsed="false">
      <c r="A767" s="37" t="n">
        <v>1000664</v>
      </c>
      <c r="B767" s="38" t="n">
        <v>46276</v>
      </c>
      <c r="C767" s="39" t="n">
        <v>1</v>
      </c>
      <c r="D767" s="39" t="s">
        <v>26</v>
      </c>
      <c r="E767" s="39"/>
      <c r="F767" s="41" t="n">
        <f aca="false">IF(A767="","",MATCH(A767,P_ID,1))</f>
        <v>664</v>
      </c>
      <c r="G767" s="41" t="str">
        <f aca="false">IF(A767="","",INDEX(P_Svc,F767))</f>
        <v>Standard</v>
      </c>
      <c r="H767" s="41" t="str">
        <f aca="false">IF(A767="","",INDEX(P_Zone,F767))</f>
        <v>East</v>
      </c>
      <c r="I767" s="41" t="n">
        <f aca="false">IF(A767="","",IF(D767="Delivered",IF(B767&lt;=INDEX(P_Due,F767),1,0),0))</f>
        <v>1</v>
      </c>
    </row>
    <row r="768" customFormat="false" ht="15" hidden="false" customHeight="false" outlineLevel="0" collapsed="false">
      <c r="A768" s="37" t="n">
        <v>1000665</v>
      </c>
      <c r="B768" s="38" t="n">
        <v>46276</v>
      </c>
      <c r="C768" s="39" t="n">
        <v>1</v>
      </c>
      <c r="D768" s="39" t="s">
        <v>26</v>
      </c>
      <c r="E768" s="39"/>
      <c r="F768" s="41" t="n">
        <f aca="false">IF(A768="","",MATCH(A768,P_ID,1))</f>
        <v>665</v>
      </c>
      <c r="G768" s="41" t="str">
        <f aca="false">IF(A768="","",INDEX(P_Svc,F768))</f>
        <v>Standard</v>
      </c>
      <c r="H768" s="41" t="str">
        <f aca="false">IF(A768="","",INDEX(P_Zone,F768))</f>
        <v>West</v>
      </c>
      <c r="I768" s="41" t="n">
        <f aca="false">IF(A768="","",IF(D768="Delivered",IF(B768&lt;=INDEX(P_Due,F768),1,0),0))</f>
        <v>1</v>
      </c>
    </row>
    <row r="769" customFormat="false" ht="15" hidden="false" customHeight="false" outlineLevel="0" collapsed="false">
      <c r="A769" s="37" t="n">
        <v>1000666</v>
      </c>
      <c r="B769" s="38" t="n">
        <v>46276</v>
      </c>
      <c r="C769" s="39" t="n">
        <v>1</v>
      </c>
      <c r="D769" s="39" t="s">
        <v>26</v>
      </c>
      <c r="E769" s="39"/>
      <c r="F769" s="41" t="n">
        <f aca="false">IF(A769="","",MATCH(A769,P_ID,1))</f>
        <v>666</v>
      </c>
      <c r="G769" s="41" t="str">
        <f aca="false">IF(A769="","",INDEX(P_Svc,F769))</f>
        <v>Standard</v>
      </c>
      <c r="H769" s="41" t="str">
        <f aca="false">IF(A769="","",INDEX(P_Zone,F769))</f>
        <v>West</v>
      </c>
      <c r="I769" s="41" t="n">
        <f aca="false">IF(A769="","",IF(D769="Delivered",IF(B769&lt;=INDEX(P_Due,F769),1,0),0))</f>
        <v>1</v>
      </c>
    </row>
    <row r="770" customFormat="false" ht="15" hidden="false" customHeight="false" outlineLevel="0" collapsed="false">
      <c r="A770" s="37" t="n">
        <v>1000667</v>
      </c>
      <c r="B770" s="38" t="n">
        <v>46276</v>
      </c>
      <c r="C770" s="39" t="n">
        <v>1</v>
      </c>
      <c r="D770" s="39" t="s">
        <v>26</v>
      </c>
      <c r="E770" s="39"/>
      <c r="F770" s="41" t="n">
        <f aca="false">IF(A770="","",MATCH(A770,P_ID,1))</f>
        <v>667</v>
      </c>
      <c r="G770" s="41" t="str">
        <f aca="false">IF(A770="","",INDEX(P_Svc,F770))</f>
        <v>Economy</v>
      </c>
      <c r="H770" s="41" t="str">
        <f aca="false">IF(A770="","",INDEX(P_Zone,F770))</f>
        <v>North</v>
      </c>
      <c r="I770" s="41" t="n">
        <f aca="false">IF(A770="","",IF(D770="Delivered",IF(B770&lt;=INDEX(P_Due,F770),1,0),0))</f>
        <v>1</v>
      </c>
    </row>
    <row r="771" customFormat="false" ht="15" hidden="false" customHeight="false" outlineLevel="0" collapsed="false">
      <c r="A771" s="37" t="n">
        <v>1000668</v>
      </c>
      <c r="B771" s="38" t="n">
        <v>46276</v>
      </c>
      <c r="C771" s="39" t="n">
        <v>2</v>
      </c>
      <c r="D771" s="39" t="s">
        <v>26</v>
      </c>
      <c r="E771" s="39"/>
      <c r="F771" s="41" t="n">
        <f aca="false">IF(A771="","",MATCH(A771,P_ID,1))</f>
        <v>668</v>
      </c>
      <c r="G771" s="41" t="str">
        <f aca="false">IF(A771="","",INDEX(P_Svc,F771))</f>
        <v>Express</v>
      </c>
      <c r="H771" s="41" t="str">
        <f aca="false">IF(A771="","",INDEX(P_Zone,F771))</f>
        <v>South</v>
      </c>
      <c r="I771" s="41" t="n">
        <f aca="false">IF(A771="","",IF(D771="Delivered",IF(B771&lt;=INDEX(P_Due,F771),1,0),0))</f>
        <v>1</v>
      </c>
    </row>
    <row r="772" customFormat="false" ht="15" hidden="false" customHeight="false" outlineLevel="0" collapsed="false">
      <c r="A772" s="37" t="n">
        <v>1000669</v>
      </c>
      <c r="B772" s="38" t="n">
        <v>46276</v>
      </c>
      <c r="C772" s="39" t="n">
        <v>1</v>
      </c>
      <c r="D772" s="39" t="s">
        <v>26</v>
      </c>
      <c r="E772" s="39"/>
      <c r="F772" s="41" t="n">
        <f aca="false">IF(A772="","",MATCH(A772,P_ID,1))</f>
        <v>669</v>
      </c>
      <c r="G772" s="41" t="str">
        <f aca="false">IF(A772="","",INDEX(P_Svc,F772))</f>
        <v>Standard</v>
      </c>
      <c r="H772" s="41" t="str">
        <f aca="false">IF(A772="","",INDEX(P_Zone,F772))</f>
        <v>East</v>
      </c>
      <c r="I772" s="41" t="n">
        <f aca="false">IF(A772="","",IF(D772="Delivered",IF(B772&lt;=INDEX(P_Due,F772),1,0),0))</f>
        <v>1</v>
      </c>
    </row>
    <row r="773" customFormat="false" ht="15" hidden="false" customHeight="false" outlineLevel="0" collapsed="false">
      <c r="A773" s="37" t="n">
        <v>1000670</v>
      </c>
      <c r="B773" s="38" t="n">
        <v>46276</v>
      </c>
      <c r="C773" s="39" t="n">
        <v>1</v>
      </c>
      <c r="D773" s="39" t="s">
        <v>26</v>
      </c>
      <c r="E773" s="39"/>
      <c r="F773" s="41" t="n">
        <f aca="false">IF(A773="","",MATCH(A773,P_ID,1))</f>
        <v>670</v>
      </c>
      <c r="G773" s="41" t="str">
        <f aca="false">IF(A773="","",INDEX(P_Svc,F773))</f>
        <v>Standard</v>
      </c>
      <c r="H773" s="41" t="str">
        <f aca="false">IF(A773="","",INDEX(P_Zone,F773))</f>
        <v>South</v>
      </c>
      <c r="I773" s="41" t="n">
        <f aca="false">IF(A773="","",IF(D773="Delivered",IF(B773&lt;=INDEX(P_Due,F773),1,0),0))</f>
        <v>1</v>
      </c>
    </row>
    <row r="774" customFormat="false" ht="15" hidden="false" customHeight="false" outlineLevel="0" collapsed="false">
      <c r="A774" s="37" t="n">
        <v>1000672</v>
      </c>
      <c r="B774" s="38" t="n">
        <v>46276</v>
      </c>
      <c r="C774" s="39" t="n">
        <v>1</v>
      </c>
      <c r="D774" s="39" t="s">
        <v>26</v>
      </c>
      <c r="E774" s="39"/>
      <c r="F774" s="41" t="n">
        <f aca="false">IF(A774="","",MATCH(A774,P_ID,1))</f>
        <v>672</v>
      </c>
      <c r="G774" s="41" t="str">
        <f aca="false">IF(A774="","",INDEX(P_Svc,F774))</f>
        <v>Economy</v>
      </c>
      <c r="H774" s="41" t="str">
        <f aca="false">IF(A774="","",INDEX(P_Zone,F774))</f>
        <v>South</v>
      </c>
      <c r="I774" s="41" t="n">
        <f aca="false">IF(A774="","",IF(D774="Delivered",IF(B774&lt;=INDEX(P_Due,F774),1,0),0))</f>
        <v>1</v>
      </c>
    </row>
    <row r="775" customFormat="false" ht="15" hidden="false" customHeight="false" outlineLevel="0" collapsed="false">
      <c r="A775" s="37" t="n">
        <v>1000673</v>
      </c>
      <c r="B775" s="38" t="n">
        <v>46276</v>
      </c>
      <c r="C775" s="39" t="n">
        <v>1</v>
      </c>
      <c r="D775" s="39" t="s">
        <v>26</v>
      </c>
      <c r="E775" s="39"/>
      <c r="F775" s="41" t="n">
        <f aca="false">IF(A775="","",MATCH(A775,P_ID,1))</f>
        <v>673</v>
      </c>
      <c r="G775" s="41" t="str">
        <f aca="false">IF(A775="","",INDEX(P_Svc,F775))</f>
        <v>Standard</v>
      </c>
      <c r="H775" s="41" t="str">
        <f aca="false">IF(A775="","",INDEX(P_Zone,F775))</f>
        <v>Central</v>
      </c>
      <c r="I775" s="41" t="n">
        <f aca="false">IF(A775="","",IF(D775="Delivered",IF(B775&lt;=INDEX(P_Due,F775),1,0),0))</f>
        <v>1</v>
      </c>
    </row>
    <row r="776" customFormat="false" ht="15" hidden="false" customHeight="false" outlineLevel="0" collapsed="false">
      <c r="A776" s="37" t="n">
        <v>1000674</v>
      </c>
      <c r="B776" s="38" t="n">
        <v>46276</v>
      </c>
      <c r="C776" s="39" t="n">
        <v>1</v>
      </c>
      <c r="D776" s="39" t="s">
        <v>26</v>
      </c>
      <c r="E776" s="39"/>
      <c r="F776" s="41" t="n">
        <f aca="false">IF(A776="","",MATCH(A776,P_ID,1))</f>
        <v>674</v>
      </c>
      <c r="G776" s="41" t="str">
        <f aca="false">IF(A776="","",INDEX(P_Svc,F776))</f>
        <v>Express</v>
      </c>
      <c r="H776" s="41" t="str">
        <f aca="false">IF(A776="","",INDEX(P_Zone,F776))</f>
        <v>East</v>
      </c>
      <c r="I776" s="41" t="n">
        <f aca="false">IF(A776="","",IF(D776="Delivered",IF(B776&lt;=INDEX(P_Due,F776),1,0),0))</f>
        <v>1</v>
      </c>
    </row>
    <row r="777" customFormat="false" ht="15" hidden="false" customHeight="false" outlineLevel="0" collapsed="false">
      <c r="A777" s="37" t="n">
        <v>1000676</v>
      </c>
      <c r="B777" s="38" t="n">
        <v>46276</v>
      </c>
      <c r="C777" s="39" t="n">
        <v>1</v>
      </c>
      <c r="D777" s="39" t="s">
        <v>79</v>
      </c>
      <c r="E777" s="39" t="s">
        <v>34</v>
      </c>
      <c r="F777" s="41" t="n">
        <f aca="false">IF(A777="","",MATCH(A777,P_ID,1))</f>
        <v>676</v>
      </c>
      <c r="G777" s="41" t="str">
        <f aca="false">IF(A777="","",INDEX(P_Svc,F777))</f>
        <v>Economy</v>
      </c>
      <c r="H777" s="41" t="str">
        <f aca="false">IF(A777="","",INDEX(P_Zone,F777))</f>
        <v>North</v>
      </c>
      <c r="I777" s="41" t="n">
        <f aca="false">IF(A777="","",IF(D777="Delivered",IF(B777&lt;=INDEX(P_Due,F777),1,0),0))</f>
        <v>0</v>
      </c>
    </row>
    <row r="778" customFormat="false" ht="15" hidden="false" customHeight="false" outlineLevel="0" collapsed="false">
      <c r="A778" s="37" t="n">
        <v>1000677</v>
      </c>
      <c r="B778" s="38" t="n">
        <v>46276</v>
      </c>
      <c r="C778" s="39" t="n">
        <v>1</v>
      </c>
      <c r="D778" s="39" t="s">
        <v>26</v>
      </c>
      <c r="E778" s="39"/>
      <c r="F778" s="41" t="n">
        <f aca="false">IF(A778="","",MATCH(A778,P_ID,1))</f>
        <v>677</v>
      </c>
      <c r="G778" s="41" t="str">
        <f aca="false">IF(A778="","",INDEX(P_Svc,F778))</f>
        <v>Economy</v>
      </c>
      <c r="H778" s="41" t="str">
        <f aca="false">IF(A778="","",INDEX(P_Zone,F778))</f>
        <v>North</v>
      </c>
      <c r="I778" s="41" t="n">
        <f aca="false">IF(A778="","",IF(D778="Delivered",IF(B778&lt;=INDEX(P_Due,F778),1,0),0))</f>
        <v>1</v>
      </c>
    </row>
    <row r="779" customFormat="false" ht="15" hidden="false" customHeight="false" outlineLevel="0" collapsed="false">
      <c r="A779" s="37" t="n">
        <v>1000679</v>
      </c>
      <c r="B779" s="38" t="n">
        <v>46276</v>
      </c>
      <c r="C779" s="39" t="n">
        <v>1</v>
      </c>
      <c r="D779" s="39" t="s">
        <v>26</v>
      </c>
      <c r="E779" s="39"/>
      <c r="F779" s="41" t="n">
        <f aca="false">IF(A779="","",MATCH(A779,P_ID,1))</f>
        <v>679</v>
      </c>
      <c r="G779" s="41" t="str">
        <f aca="false">IF(A779="","",INDEX(P_Svc,F779))</f>
        <v>Standard</v>
      </c>
      <c r="H779" s="41" t="str">
        <f aca="false">IF(A779="","",INDEX(P_Zone,F779))</f>
        <v>West</v>
      </c>
      <c r="I779" s="41" t="n">
        <f aca="false">IF(A779="","",IF(D779="Delivered",IF(B779&lt;=INDEX(P_Due,F779),1,0),0))</f>
        <v>1</v>
      </c>
    </row>
    <row r="780" customFormat="false" ht="15" hidden="false" customHeight="false" outlineLevel="0" collapsed="false">
      <c r="A780" s="37" t="n">
        <v>1000680</v>
      </c>
      <c r="B780" s="38" t="n">
        <v>46276</v>
      </c>
      <c r="C780" s="39" t="n">
        <v>1</v>
      </c>
      <c r="D780" s="39" t="s">
        <v>26</v>
      </c>
      <c r="E780" s="39"/>
      <c r="F780" s="41" t="n">
        <f aca="false">IF(A780="","",MATCH(A780,P_ID,1))</f>
        <v>680</v>
      </c>
      <c r="G780" s="41" t="str">
        <f aca="false">IF(A780="","",INDEX(P_Svc,F780))</f>
        <v>Economy</v>
      </c>
      <c r="H780" s="41" t="str">
        <f aca="false">IF(A780="","",INDEX(P_Zone,F780))</f>
        <v>West</v>
      </c>
      <c r="I780" s="41" t="n">
        <f aca="false">IF(A780="","",IF(D780="Delivered",IF(B780&lt;=INDEX(P_Due,F780),1,0),0))</f>
        <v>1</v>
      </c>
    </row>
    <row r="781" customFormat="false" ht="15" hidden="false" customHeight="false" outlineLevel="0" collapsed="false">
      <c r="A781" s="37" t="n">
        <v>1000681</v>
      </c>
      <c r="B781" s="38" t="n">
        <v>46276</v>
      </c>
      <c r="C781" s="39" t="n">
        <v>1</v>
      </c>
      <c r="D781" s="39" t="s">
        <v>26</v>
      </c>
      <c r="E781" s="39"/>
      <c r="F781" s="41" t="n">
        <f aca="false">IF(A781="","",MATCH(A781,P_ID,1))</f>
        <v>681</v>
      </c>
      <c r="G781" s="41" t="str">
        <f aca="false">IF(A781="","",INDEX(P_Svc,F781))</f>
        <v>Standard</v>
      </c>
      <c r="H781" s="41" t="str">
        <f aca="false">IF(A781="","",INDEX(P_Zone,F781))</f>
        <v>West</v>
      </c>
      <c r="I781" s="41" t="n">
        <f aca="false">IF(A781="","",IF(D781="Delivered",IF(B781&lt;=INDEX(P_Due,F781),1,0),0))</f>
        <v>1</v>
      </c>
    </row>
    <row r="782" customFormat="false" ht="15" hidden="false" customHeight="false" outlineLevel="0" collapsed="false">
      <c r="A782" s="37" t="n">
        <v>1000682</v>
      </c>
      <c r="B782" s="38" t="n">
        <v>46276</v>
      </c>
      <c r="C782" s="39" t="n">
        <v>1</v>
      </c>
      <c r="D782" s="39" t="s">
        <v>26</v>
      </c>
      <c r="E782" s="39"/>
      <c r="F782" s="41" t="n">
        <f aca="false">IF(A782="","",MATCH(A782,P_ID,1))</f>
        <v>682</v>
      </c>
      <c r="G782" s="41" t="str">
        <f aca="false">IF(A782="","",INDEX(P_Svc,F782))</f>
        <v>Standard</v>
      </c>
      <c r="H782" s="41" t="str">
        <f aca="false">IF(A782="","",INDEX(P_Zone,F782))</f>
        <v>North</v>
      </c>
      <c r="I782" s="41" t="n">
        <f aca="false">IF(A782="","",IF(D782="Delivered",IF(B782&lt;=INDEX(P_Due,F782),1,0),0))</f>
        <v>1</v>
      </c>
    </row>
    <row r="783" customFormat="false" ht="15" hidden="false" customHeight="false" outlineLevel="0" collapsed="false">
      <c r="A783" s="37" t="n">
        <v>1000683</v>
      </c>
      <c r="B783" s="38" t="n">
        <v>46276</v>
      </c>
      <c r="C783" s="39" t="n">
        <v>1</v>
      </c>
      <c r="D783" s="39" t="s">
        <v>26</v>
      </c>
      <c r="E783" s="39"/>
      <c r="F783" s="41" t="n">
        <f aca="false">IF(A783="","",MATCH(A783,P_ID,1))</f>
        <v>683</v>
      </c>
      <c r="G783" s="41" t="str">
        <f aca="false">IF(A783="","",INDEX(P_Svc,F783))</f>
        <v>Standard</v>
      </c>
      <c r="H783" s="41" t="str">
        <f aca="false">IF(A783="","",INDEX(P_Zone,F783))</f>
        <v>East</v>
      </c>
      <c r="I783" s="41" t="n">
        <f aca="false">IF(A783="","",IF(D783="Delivered",IF(B783&lt;=INDEX(P_Due,F783),1,0),0))</f>
        <v>1</v>
      </c>
    </row>
    <row r="784" customFormat="false" ht="15" hidden="false" customHeight="false" outlineLevel="0" collapsed="false">
      <c r="A784" s="37" t="n">
        <v>1000684</v>
      </c>
      <c r="B784" s="38" t="n">
        <v>46276</v>
      </c>
      <c r="C784" s="39" t="n">
        <v>1</v>
      </c>
      <c r="D784" s="39" t="s">
        <v>26</v>
      </c>
      <c r="E784" s="39"/>
      <c r="F784" s="41" t="n">
        <f aca="false">IF(A784="","",MATCH(A784,P_ID,1))</f>
        <v>684</v>
      </c>
      <c r="G784" s="41" t="str">
        <f aca="false">IF(A784="","",INDEX(P_Svc,F784))</f>
        <v>Standard</v>
      </c>
      <c r="H784" s="41" t="str">
        <f aca="false">IF(A784="","",INDEX(P_Zone,F784))</f>
        <v>North</v>
      </c>
      <c r="I784" s="41" t="n">
        <f aca="false">IF(A784="","",IF(D784="Delivered",IF(B784&lt;=INDEX(P_Due,F784),1,0),0))</f>
        <v>1</v>
      </c>
    </row>
    <row r="785" customFormat="false" ht="15" hidden="false" customHeight="false" outlineLevel="0" collapsed="false">
      <c r="A785" s="37" t="n">
        <v>1000685</v>
      </c>
      <c r="B785" s="38" t="n">
        <v>46276</v>
      </c>
      <c r="C785" s="39" t="n">
        <v>1</v>
      </c>
      <c r="D785" s="39" t="s">
        <v>26</v>
      </c>
      <c r="E785" s="39"/>
      <c r="F785" s="41" t="n">
        <f aca="false">IF(A785="","",MATCH(A785,P_ID,1))</f>
        <v>685</v>
      </c>
      <c r="G785" s="41" t="str">
        <f aca="false">IF(A785="","",INDEX(P_Svc,F785))</f>
        <v>Express</v>
      </c>
      <c r="H785" s="41" t="str">
        <f aca="false">IF(A785="","",INDEX(P_Zone,F785))</f>
        <v>East</v>
      </c>
      <c r="I785" s="41" t="n">
        <f aca="false">IF(A785="","",IF(D785="Delivered",IF(B785&lt;=INDEX(P_Due,F785),1,0),0))</f>
        <v>1</v>
      </c>
    </row>
    <row r="786" customFormat="false" ht="15" hidden="false" customHeight="false" outlineLevel="0" collapsed="false">
      <c r="A786" s="37" t="n">
        <v>1000686</v>
      </c>
      <c r="B786" s="38" t="n">
        <v>46276</v>
      </c>
      <c r="C786" s="39" t="n">
        <v>1</v>
      </c>
      <c r="D786" s="39" t="s">
        <v>79</v>
      </c>
      <c r="E786" s="39" t="s">
        <v>32</v>
      </c>
      <c r="F786" s="41" t="n">
        <f aca="false">IF(A786="","",MATCH(A786,P_ID,1))</f>
        <v>686</v>
      </c>
      <c r="G786" s="41" t="str">
        <f aca="false">IF(A786="","",INDEX(P_Svc,F786))</f>
        <v>Standard</v>
      </c>
      <c r="H786" s="41" t="str">
        <f aca="false">IF(A786="","",INDEX(P_Zone,F786))</f>
        <v>Central</v>
      </c>
      <c r="I786" s="41" t="n">
        <f aca="false">IF(A786="","",IF(D786="Delivered",IF(B786&lt;=INDEX(P_Due,F786),1,0),0))</f>
        <v>0</v>
      </c>
    </row>
    <row r="787" customFormat="false" ht="15" hidden="false" customHeight="false" outlineLevel="0" collapsed="false">
      <c r="A787" s="37" t="n">
        <v>1000687</v>
      </c>
      <c r="B787" s="38" t="n">
        <v>46276</v>
      </c>
      <c r="C787" s="39" t="n">
        <v>1</v>
      </c>
      <c r="D787" s="39" t="s">
        <v>26</v>
      </c>
      <c r="E787" s="39"/>
      <c r="F787" s="41" t="n">
        <f aca="false">IF(A787="","",MATCH(A787,P_ID,1))</f>
        <v>687</v>
      </c>
      <c r="G787" s="41" t="str">
        <f aca="false">IF(A787="","",INDEX(P_Svc,F787))</f>
        <v>Standard</v>
      </c>
      <c r="H787" s="41" t="str">
        <f aca="false">IF(A787="","",INDEX(P_Zone,F787))</f>
        <v>North</v>
      </c>
      <c r="I787" s="41" t="n">
        <f aca="false">IF(A787="","",IF(D787="Delivered",IF(B787&lt;=INDEX(P_Due,F787),1,0),0))</f>
        <v>1</v>
      </c>
    </row>
    <row r="788" customFormat="false" ht="15" hidden="false" customHeight="false" outlineLevel="0" collapsed="false">
      <c r="A788" s="37" t="n">
        <v>1000688</v>
      </c>
      <c r="B788" s="38" t="n">
        <v>46276</v>
      </c>
      <c r="C788" s="39" t="n">
        <v>1</v>
      </c>
      <c r="D788" s="39" t="s">
        <v>26</v>
      </c>
      <c r="E788" s="39"/>
      <c r="F788" s="41" t="n">
        <f aca="false">IF(A788="","",MATCH(A788,P_ID,1))</f>
        <v>688</v>
      </c>
      <c r="G788" s="41" t="str">
        <f aca="false">IF(A788="","",INDEX(P_Svc,F788))</f>
        <v>Standard</v>
      </c>
      <c r="H788" s="41" t="str">
        <f aca="false">IF(A788="","",INDEX(P_Zone,F788))</f>
        <v>West</v>
      </c>
      <c r="I788" s="41" t="n">
        <f aca="false">IF(A788="","",IF(D788="Delivered",IF(B788&lt;=INDEX(P_Due,F788),1,0),0))</f>
        <v>1</v>
      </c>
    </row>
    <row r="789" customFormat="false" ht="15" hidden="false" customHeight="false" outlineLevel="0" collapsed="false">
      <c r="A789" s="37" t="n">
        <v>1000689</v>
      </c>
      <c r="B789" s="38" t="n">
        <v>46276</v>
      </c>
      <c r="C789" s="39" t="n">
        <v>1</v>
      </c>
      <c r="D789" s="39" t="s">
        <v>26</v>
      </c>
      <c r="E789" s="39"/>
      <c r="F789" s="41" t="n">
        <f aca="false">IF(A789="","",MATCH(A789,P_ID,1))</f>
        <v>689</v>
      </c>
      <c r="G789" s="41" t="str">
        <f aca="false">IF(A789="","",INDEX(P_Svc,F789))</f>
        <v>Standard</v>
      </c>
      <c r="H789" s="41" t="str">
        <f aca="false">IF(A789="","",INDEX(P_Zone,F789))</f>
        <v>Central</v>
      </c>
      <c r="I789" s="41" t="n">
        <f aca="false">IF(A789="","",IF(D789="Delivered",IF(B789&lt;=INDEX(P_Due,F789),1,0),0))</f>
        <v>1</v>
      </c>
    </row>
    <row r="790" customFormat="false" ht="15" hidden="false" customHeight="false" outlineLevel="0" collapsed="false">
      <c r="A790" s="37" t="n">
        <v>1000690</v>
      </c>
      <c r="B790" s="38" t="n">
        <v>46276</v>
      </c>
      <c r="C790" s="39" t="n">
        <v>1</v>
      </c>
      <c r="D790" s="39" t="s">
        <v>26</v>
      </c>
      <c r="E790" s="39"/>
      <c r="F790" s="41" t="n">
        <f aca="false">IF(A790="","",MATCH(A790,P_ID,1))</f>
        <v>690</v>
      </c>
      <c r="G790" s="41" t="str">
        <f aca="false">IF(A790="","",INDEX(P_Svc,F790))</f>
        <v>Standard</v>
      </c>
      <c r="H790" s="41" t="str">
        <f aca="false">IF(A790="","",INDEX(P_Zone,F790))</f>
        <v>South</v>
      </c>
      <c r="I790" s="41" t="n">
        <f aca="false">IF(A790="","",IF(D790="Delivered",IF(B790&lt;=INDEX(P_Due,F790),1,0),0))</f>
        <v>1</v>
      </c>
    </row>
    <row r="791" customFormat="false" ht="15" hidden="false" customHeight="false" outlineLevel="0" collapsed="false">
      <c r="A791" s="37" t="n">
        <v>1000691</v>
      </c>
      <c r="B791" s="38" t="n">
        <v>46276</v>
      </c>
      <c r="C791" s="39" t="n">
        <v>1</v>
      </c>
      <c r="D791" s="39" t="s">
        <v>26</v>
      </c>
      <c r="E791" s="39"/>
      <c r="F791" s="41" t="n">
        <f aca="false">IF(A791="","",MATCH(A791,P_ID,1))</f>
        <v>691</v>
      </c>
      <c r="G791" s="41" t="str">
        <f aca="false">IF(A791="","",INDEX(P_Svc,F791))</f>
        <v>Economy</v>
      </c>
      <c r="H791" s="41" t="str">
        <f aca="false">IF(A791="","",INDEX(P_Zone,F791))</f>
        <v>South</v>
      </c>
      <c r="I791" s="41" t="n">
        <f aca="false">IF(A791="","",IF(D791="Delivered",IF(B791&lt;=INDEX(P_Due,F791),1,0),0))</f>
        <v>1</v>
      </c>
    </row>
    <row r="792" customFormat="false" ht="15" hidden="false" customHeight="false" outlineLevel="0" collapsed="false">
      <c r="A792" s="37" t="n">
        <v>1000693</v>
      </c>
      <c r="B792" s="38" t="n">
        <v>46276</v>
      </c>
      <c r="C792" s="39" t="n">
        <v>1</v>
      </c>
      <c r="D792" s="39" t="s">
        <v>26</v>
      </c>
      <c r="E792" s="39"/>
      <c r="F792" s="41" t="n">
        <f aca="false">IF(A792="","",MATCH(A792,P_ID,1))</f>
        <v>693</v>
      </c>
      <c r="G792" s="41" t="str">
        <f aca="false">IF(A792="","",INDEX(P_Svc,F792))</f>
        <v>Standard</v>
      </c>
      <c r="H792" s="41" t="str">
        <f aca="false">IF(A792="","",INDEX(P_Zone,F792))</f>
        <v>Central</v>
      </c>
      <c r="I792" s="41" t="n">
        <f aca="false">IF(A792="","",IF(D792="Delivered",IF(B792&lt;=INDEX(P_Due,F792),1,0),0))</f>
        <v>1</v>
      </c>
    </row>
    <row r="793" customFormat="false" ht="15" hidden="false" customHeight="false" outlineLevel="0" collapsed="false">
      <c r="A793" s="37" t="n">
        <v>1000695</v>
      </c>
      <c r="B793" s="38" t="n">
        <v>46276</v>
      </c>
      <c r="C793" s="39" t="n">
        <v>1</v>
      </c>
      <c r="D793" s="39" t="s">
        <v>26</v>
      </c>
      <c r="E793" s="39"/>
      <c r="F793" s="41" t="n">
        <f aca="false">IF(A793="","",MATCH(A793,P_ID,1))</f>
        <v>695</v>
      </c>
      <c r="G793" s="41" t="str">
        <f aca="false">IF(A793="","",INDEX(P_Svc,F793))</f>
        <v>Standard</v>
      </c>
      <c r="H793" s="41" t="str">
        <f aca="false">IF(A793="","",INDEX(P_Zone,F793))</f>
        <v>West</v>
      </c>
      <c r="I793" s="41" t="n">
        <f aca="false">IF(A793="","",IF(D793="Delivered",IF(B793&lt;=INDEX(P_Due,F793),1,0),0))</f>
        <v>1</v>
      </c>
    </row>
    <row r="794" customFormat="false" ht="15" hidden="false" customHeight="false" outlineLevel="0" collapsed="false">
      <c r="A794" s="37" t="n">
        <v>1000696</v>
      </c>
      <c r="B794" s="38" t="n">
        <v>46276</v>
      </c>
      <c r="C794" s="39" t="n">
        <v>1</v>
      </c>
      <c r="D794" s="39" t="s">
        <v>26</v>
      </c>
      <c r="E794" s="39"/>
      <c r="F794" s="41" t="n">
        <f aca="false">IF(A794="","",MATCH(A794,P_ID,1))</f>
        <v>696</v>
      </c>
      <c r="G794" s="41" t="str">
        <f aca="false">IF(A794="","",INDEX(P_Svc,F794))</f>
        <v>Standard</v>
      </c>
      <c r="H794" s="41" t="str">
        <f aca="false">IF(A794="","",INDEX(P_Zone,F794))</f>
        <v>West</v>
      </c>
      <c r="I794" s="41" t="n">
        <f aca="false">IF(A794="","",IF(D794="Delivered",IF(B794&lt;=INDEX(P_Due,F794),1,0),0))</f>
        <v>1</v>
      </c>
    </row>
    <row r="795" customFormat="false" ht="15" hidden="false" customHeight="false" outlineLevel="0" collapsed="false">
      <c r="A795" s="37" t="n">
        <v>1000697</v>
      </c>
      <c r="B795" s="38" t="n">
        <v>46276</v>
      </c>
      <c r="C795" s="39" t="n">
        <v>1</v>
      </c>
      <c r="D795" s="39" t="s">
        <v>26</v>
      </c>
      <c r="E795" s="39"/>
      <c r="F795" s="41" t="n">
        <f aca="false">IF(A795="","",MATCH(A795,P_ID,1))</f>
        <v>697</v>
      </c>
      <c r="G795" s="41" t="str">
        <f aca="false">IF(A795="","",INDEX(P_Svc,F795))</f>
        <v>Standard</v>
      </c>
      <c r="H795" s="41" t="str">
        <f aca="false">IF(A795="","",INDEX(P_Zone,F795))</f>
        <v>East</v>
      </c>
      <c r="I795" s="41" t="n">
        <f aca="false">IF(A795="","",IF(D795="Delivered",IF(B795&lt;=INDEX(P_Due,F795),1,0),0))</f>
        <v>1</v>
      </c>
    </row>
    <row r="796" customFormat="false" ht="15" hidden="false" customHeight="false" outlineLevel="0" collapsed="false">
      <c r="A796" s="37" t="n">
        <v>1000699</v>
      </c>
      <c r="B796" s="38" t="n">
        <v>46276</v>
      </c>
      <c r="C796" s="39" t="n">
        <v>1</v>
      </c>
      <c r="D796" s="39" t="s">
        <v>26</v>
      </c>
      <c r="E796" s="39"/>
      <c r="F796" s="41" t="n">
        <f aca="false">IF(A796="","",MATCH(A796,P_ID,1))</f>
        <v>699</v>
      </c>
      <c r="G796" s="41" t="str">
        <f aca="false">IF(A796="","",INDEX(P_Svc,F796))</f>
        <v>Standard</v>
      </c>
      <c r="H796" s="41" t="str">
        <f aca="false">IF(A796="","",INDEX(P_Zone,F796))</f>
        <v>East</v>
      </c>
      <c r="I796" s="41" t="n">
        <f aca="false">IF(A796="","",IF(D796="Delivered",IF(B796&lt;=INDEX(P_Due,F796),1,0),0))</f>
        <v>1</v>
      </c>
    </row>
    <row r="797" customFormat="false" ht="15" hidden="false" customHeight="false" outlineLevel="0" collapsed="false">
      <c r="A797" s="37" t="n">
        <v>1000700</v>
      </c>
      <c r="B797" s="38" t="n">
        <v>46276</v>
      </c>
      <c r="C797" s="39" t="n">
        <v>1</v>
      </c>
      <c r="D797" s="39" t="s">
        <v>79</v>
      </c>
      <c r="E797" s="39" t="s">
        <v>32</v>
      </c>
      <c r="F797" s="41" t="n">
        <f aca="false">IF(A797="","",MATCH(A797,P_ID,1))</f>
        <v>700</v>
      </c>
      <c r="G797" s="41" t="str">
        <f aca="false">IF(A797="","",INDEX(P_Svc,F797))</f>
        <v>Economy</v>
      </c>
      <c r="H797" s="41" t="str">
        <f aca="false">IF(A797="","",INDEX(P_Zone,F797))</f>
        <v>East</v>
      </c>
      <c r="I797" s="41" t="n">
        <f aca="false">IF(A797="","",IF(D797="Delivered",IF(B797&lt;=INDEX(P_Due,F797),1,0),0))</f>
        <v>0</v>
      </c>
    </row>
    <row r="798" customFormat="false" ht="15" hidden="false" customHeight="false" outlineLevel="0" collapsed="false">
      <c r="A798" s="37" t="n">
        <v>1000702</v>
      </c>
      <c r="B798" s="38" t="n">
        <v>46276</v>
      </c>
      <c r="C798" s="39" t="n">
        <v>1</v>
      </c>
      <c r="D798" s="39" t="s">
        <v>26</v>
      </c>
      <c r="E798" s="39"/>
      <c r="F798" s="41" t="n">
        <f aca="false">IF(A798="","",MATCH(A798,P_ID,1))</f>
        <v>702</v>
      </c>
      <c r="G798" s="41" t="str">
        <f aca="false">IF(A798="","",INDEX(P_Svc,F798))</f>
        <v>Standard</v>
      </c>
      <c r="H798" s="41" t="str">
        <f aca="false">IF(A798="","",INDEX(P_Zone,F798))</f>
        <v>Central</v>
      </c>
      <c r="I798" s="41" t="n">
        <f aca="false">IF(A798="","",IF(D798="Delivered",IF(B798&lt;=INDEX(P_Due,F798),1,0),0))</f>
        <v>1</v>
      </c>
    </row>
    <row r="799" customFormat="false" ht="15" hidden="false" customHeight="false" outlineLevel="0" collapsed="false">
      <c r="A799" s="37" t="n">
        <v>1000703</v>
      </c>
      <c r="B799" s="38" t="n">
        <v>46276</v>
      </c>
      <c r="C799" s="39" t="n">
        <v>1</v>
      </c>
      <c r="D799" s="39" t="s">
        <v>26</v>
      </c>
      <c r="E799" s="39"/>
      <c r="F799" s="41" t="n">
        <f aca="false">IF(A799="","",MATCH(A799,P_ID,1))</f>
        <v>703</v>
      </c>
      <c r="G799" s="41" t="str">
        <f aca="false">IF(A799="","",INDEX(P_Svc,F799))</f>
        <v>Standard</v>
      </c>
      <c r="H799" s="41" t="str">
        <f aca="false">IF(A799="","",INDEX(P_Zone,F799))</f>
        <v>Central</v>
      </c>
      <c r="I799" s="41" t="n">
        <f aca="false">IF(A799="","",IF(D799="Delivered",IF(B799&lt;=INDEX(P_Due,F799),1,0),0))</f>
        <v>1</v>
      </c>
    </row>
    <row r="800" customFormat="false" ht="15" hidden="false" customHeight="false" outlineLevel="0" collapsed="false">
      <c r="A800" s="37" t="n">
        <v>1000704</v>
      </c>
      <c r="B800" s="38" t="n">
        <v>46276</v>
      </c>
      <c r="C800" s="39" t="n">
        <v>1</v>
      </c>
      <c r="D800" s="39" t="s">
        <v>26</v>
      </c>
      <c r="E800" s="39"/>
      <c r="F800" s="41" t="n">
        <f aca="false">IF(A800="","",MATCH(A800,P_ID,1))</f>
        <v>704</v>
      </c>
      <c r="G800" s="41" t="str">
        <f aca="false">IF(A800="","",INDEX(P_Svc,F800))</f>
        <v>Standard</v>
      </c>
      <c r="H800" s="41" t="str">
        <f aca="false">IF(A800="","",INDEX(P_Zone,F800))</f>
        <v>East</v>
      </c>
      <c r="I800" s="41" t="n">
        <f aca="false">IF(A800="","",IF(D800="Delivered",IF(B800&lt;=INDEX(P_Due,F800),1,0),0))</f>
        <v>1</v>
      </c>
    </row>
    <row r="801" customFormat="false" ht="15" hidden="false" customHeight="false" outlineLevel="0" collapsed="false">
      <c r="A801" s="37" t="n">
        <v>1000706</v>
      </c>
      <c r="B801" s="38" t="n">
        <v>46276</v>
      </c>
      <c r="C801" s="39" t="n">
        <v>1</v>
      </c>
      <c r="D801" s="39" t="s">
        <v>26</v>
      </c>
      <c r="E801" s="39"/>
      <c r="F801" s="41" t="n">
        <f aca="false">IF(A801="","",MATCH(A801,P_ID,1))</f>
        <v>706</v>
      </c>
      <c r="G801" s="41" t="str">
        <f aca="false">IF(A801="","",INDEX(P_Svc,F801))</f>
        <v>Express</v>
      </c>
      <c r="H801" s="41" t="str">
        <f aca="false">IF(A801="","",INDEX(P_Zone,F801))</f>
        <v>East</v>
      </c>
      <c r="I801" s="41" t="n">
        <f aca="false">IF(A801="","",IF(D801="Delivered",IF(B801&lt;=INDEX(P_Due,F801),1,0),0))</f>
        <v>1</v>
      </c>
    </row>
    <row r="802" customFormat="false" ht="15" hidden="false" customHeight="false" outlineLevel="0" collapsed="false">
      <c r="A802" s="37" t="n">
        <v>1000707</v>
      </c>
      <c r="B802" s="38" t="n">
        <v>46276</v>
      </c>
      <c r="C802" s="39" t="n">
        <v>1</v>
      </c>
      <c r="D802" s="39" t="s">
        <v>26</v>
      </c>
      <c r="E802" s="39"/>
      <c r="F802" s="41" t="n">
        <f aca="false">IF(A802="","",MATCH(A802,P_ID,1))</f>
        <v>707</v>
      </c>
      <c r="G802" s="41" t="str">
        <f aca="false">IF(A802="","",INDEX(P_Svc,F802))</f>
        <v>Standard</v>
      </c>
      <c r="H802" s="41" t="str">
        <f aca="false">IF(A802="","",INDEX(P_Zone,F802))</f>
        <v>South</v>
      </c>
      <c r="I802" s="41" t="n">
        <f aca="false">IF(A802="","",IF(D802="Delivered",IF(B802&lt;=INDEX(P_Due,F802),1,0),0))</f>
        <v>1</v>
      </c>
    </row>
    <row r="803" customFormat="false" ht="15" hidden="false" customHeight="false" outlineLevel="0" collapsed="false">
      <c r="A803" s="37" t="n">
        <v>1000709</v>
      </c>
      <c r="B803" s="38" t="n">
        <v>46276</v>
      </c>
      <c r="C803" s="39" t="n">
        <v>1</v>
      </c>
      <c r="D803" s="39" t="s">
        <v>26</v>
      </c>
      <c r="E803" s="39"/>
      <c r="F803" s="41" t="n">
        <f aca="false">IF(A803="","",MATCH(A803,P_ID,1))</f>
        <v>709</v>
      </c>
      <c r="G803" s="41" t="str">
        <f aca="false">IF(A803="","",INDEX(P_Svc,F803))</f>
        <v>Standard</v>
      </c>
      <c r="H803" s="41" t="str">
        <f aca="false">IF(A803="","",INDEX(P_Zone,F803))</f>
        <v>East</v>
      </c>
      <c r="I803" s="41" t="n">
        <f aca="false">IF(A803="","",IF(D803="Delivered",IF(B803&lt;=INDEX(P_Due,F803),1,0),0))</f>
        <v>1</v>
      </c>
    </row>
    <row r="804" customFormat="false" ht="15" hidden="false" customHeight="false" outlineLevel="0" collapsed="false">
      <c r="A804" s="37" t="n">
        <v>1000710</v>
      </c>
      <c r="B804" s="38" t="n">
        <v>46276</v>
      </c>
      <c r="C804" s="39" t="n">
        <v>1</v>
      </c>
      <c r="D804" s="39" t="s">
        <v>26</v>
      </c>
      <c r="E804" s="39"/>
      <c r="F804" s="41" t="n">
        <f aca="false">IF(A804="","",MATCH(A804,P_ID,1))</f>
        <v>710</v>
      </c>
      <c r="G804" s="41" t="str">
        <f aca="false">IF(A804="","",INDEX(P_Svc,F804))</f>
        <v>Standard</v>
      </c>
      <c r="H804" s="41" t="str">
        <f aca="false">IF(A804="","",INDEX(P_Zone,F804))</f>
        <v>West</v>
      </c>
      <c r="I804" s="41" t="n">
        <f aca="false">IF(A804="","",IF(D804="Delivered",IF(B804&lt;=INDEX(P_Due,F804),1,0),0))</f>
        <v>1</v>
      </c>
    </row>
    <row r="805" customFormat="false" ht="15" hidden="false" customHeight="false" outlineLevel="0" collapsed="false">
      <c r="A805" s="37" t="n">
        <v>1000711</v>
      </c>
      <c r="B805" s="38" t="n">
        <v>46276</v>
      </c>
      <c r="C805" s="39" t="n">
        <v>1</v>
      </c>
      <c r="D805" s="39" t="s">
        <v>26</v>
      </c>
      <c r="E805" s="39"/>
      <c r="F805" s="41" t="n">
        <f aca="false">IF(A805="","",MATCH(A805,P_ID,1))</f>
        <v>711</v>
      </c>
      <c r="G805" s="41" t="str">
        <f aca="false">IF(A805="","",INDEX(P_Svc,F805))</f>
        <v>Standard</v>
      </c>
      <c r="H805" s="41" t="str">
        <f aca="false">IF(A805="","",INDEX(P_Zone,F805))</f>
        <v>West</v>
      </c>
      <c r="I805" s="41" t="n">
        <f aca="false">IF(A805="","",IF(D805="Delivered",IF(B805&lt;=INDEX(P_Due,F805),1,0),0))</f>
        <v>1</v>
      </c>
    </row>
    <row r="806" customFormat="false" ht="15" hidden="false" customHeight="false" outlineLevel="0" collapsed="false">
      <c r="A806" s="37" t="n">
        <v>1000712</v>
      </c>
      <c r="B806" s="38" t="n">
        <v>46276</v>
      </c>
      <c r="C806" s="39" t="n">
        <v>1</v>
      </c>
      <c r="D806" s="39" t="s">
        <v>26</v>
      </c>
      <c r="E806" s="39"/>
      <c r="F806" s="41" t="n">
        <f aca="false">IF(A806="","",MATCH(A806,P_ID,1))</f>
        <v>712</v>
      </c>
      <c r="G806" s="41" t="str">
        <f aca="false">IF(A806="","",INDEX(P_Svc,F806))</f>
        <v>Standard</v>
      </c>
      <c r="H806" s="41" t="str">
        <f aca="false">IF(A806="","",INDEX(P_Zone,F806))</f>
        <v>Central</v>
      </c>
      <c r="I806" s="41" t="n">
        <f aca="false">IF(A806="","",IF(D806="Delivered",IF(B806&lt;=INDEX(P_Due,F806),1,0),0))</f>
        <v>1</v>
      </c>
    </row>
    <row r="807" customFormat="false" ht="15" hidden="false" customHeight="false" outlineLevel="0" collapsed="false">
      <c r="A807" s="37" t="n">
        <v>1000714</v>
      </c>
      <c r="B807" s="38" t="n">
        <v>46276</v>
      </c>
      <c r="C807" s="39" t="n">
        <v>1</v>
      </c>
      <c r="D807" s="39" t="s">
        <v>26</v>
      </c>
      <c r="E807" s="39"/>
      <c r="F807" s="41" t="n">
        <f aca="false">IF(A807="","",MATCH(A807,P_ID,1))</f>
        <v>714</v>
      </c>
      <c r="G807" s="41" t="str">
        <f aca="false">IF(A807="","",INDEX(P_Svc,F807))</f>
        <v>Standard</v>
      </c>
      <c r="H807" s="41" t="str">
        <f aca="false">IF(A807="","",INDEX(P_Zone,F807))</f>
        <v>South</v>
      </c>
      <c r="I807" s="41" t="n">
        <f aca="false">IF(A807="","",IF(D807="Delivered",IF(B807&lt;=INDEX(P_Due,F807),1,0),0))</f>
        <v>1</v>
      </c>
    </row>
    <row r="808" customFormat="false" ht="15" hidden="false" customHeight="false" outlineLevel="0" collapsed="false">
      <c r="A808" s="37" t="n">
        <v>1000715</v>
      </c>
      <c r="B808" s="38" t="n">
        <v>46276</v>
      </c>
      <c r="C808" s="39" t="n">
        <v>1</v>
      </c>
      <c r="D808" s="39" t="s">
        <v>26</v>
      </c>
      <c r="E808" s="39"/>
      <c r="F808" s="41" t="n">
        <f aca="false">IF(A808="","",MATCH(A808,P_ID,1))</f>
        <v>715</v>
      </c>
      <c r="G808" s="41" t="str">
        <f aca="false">IF(A808="","",INDEX(P_Svc,F808))</f>
        <v>Standard</v>
      </c>
      <c r="H808" s="41" t="str">
        <f aca="false">IF(A808="","",INDEX(P_Zone,F808))</f>
        <v>South</v>
      </c>
      <c r="I808" s="41" t="n">
        <f aca="false">IF(A808="","",IF(D808="Delivered",IF(B808&lt;=INDEX(P_Due,F808),1,0),0))</f>
        <v>1</v>
      </c>
    </row>
    <row r="809" customFormat="false" ht="15" hidden="false" customHeight="false" outlineLevel="0" collapsed="false">
      <c r="A809" s="37" t="n">
        <v>1000716</v>
      </c>
      <c r="B809" s="38" t="n">
        <v>46276</v>
      </c>
      <c r="C809" s="39" t="n">
        <v>1</v>
      </c>
      <c r="D809" s="39" t="s">
        <v>26</v>
      </c>
      <c r="E809" s="39"/>
      <c r="F809" s="41" t="n">
        <f aca="false">IF(A809="","",MATCH(A809,P_ID,1))</f>
        <v>716</v>
      </c>
      <c r="G809" s="41" t="str">
        <f aca="false">IF(A809="","",INDEX(P_Svc,F809))</f>
        <v>Standard</v>
      </c>
      <c r="H809" s="41" t="str">
        <f aca="false">IF(A809="","",INDEX(P_Zone,F809))</f>
        <v>North</v>
      </c>
      <c r="I809" s="41" t="n">
        <f aca="false">IF(A809="","",IF(D809="Delivered",IF(B809&lt;=INDEX(P_Due,F809),1,0),0))</f>
        <v>1</v>
      </c>
    </row>
    <row r="810" customFormat="false" ht="15" hidden="false" customHeight="false" outlineLevel="0" collapsed="false">
      <c r="A810" s="37" t="n">
        <v>1000717</v>
      </c>
      <c r="B810" s="38" t="n">
        <v>46276</v>
      </c>
      <c r="C810" s="39" t="n">
        <v>1</v>
      </c>
      <c r="D810" s="39" t="s">
        <v>26</v>
      </c>
      <c r="E810" s="39"/>
      <c r="F810" s="41" t="n">
        <f aca="false">IF(A810="","",MATCH(A810,P_ID,1))</f>
        <v>717</v>
      </c>
      <c r="G810" s="41" t="str">
        <f aca="false">IF(A810="","",INDEX(P_Svc,F810))</f>
        <v>Standard</v>
      </c>
      <c r="H810" s="41" t="str">
        <f aca="false">IF(A810="","",INDEX(P_Zone,F810))</f>
        <v>East</v>
      </c>
      <c r="I810" s="41" t="n">
        <f aca="false">IF(A810="","",IF(D810="Delivered",IF(B810&lt;=INDEX(P_Due,F810),1,0),0))</f>
        <v>1</v>
      </c>
    </row>
    <row r="811" customFormat="false" ht="15" hidden="false" customHeight="false" outlineLevel="0" collapsed="false">
      <c r="A811" s="37" t="n">
        <v>1000718</v>
      </c>
      <c r="B811" s="38" t="n">
        <v>46276</v>
      </c>
      <c r="C811" s="39" t="n">
        <v>1</v>
      </c>
      <c r="D811" s="39" t="s">
        <v>26</v>
      </c>
      <c r="E811" s="39"/>
      <c r="F811" s="41" t="n">
        <f aca="false">IF(A811="","",MATCH(A811,P_ID,1))</f>
        <v>718</v>
      </c>
      <c r="G811" s="41" t="str">
        <f aca="false">IF(A811="","",INDEX(P_Svc,F811))</f>
        <v>Standard</v>
      </c>
      <c r="H811" s="41" t="str">
        <f aca="false">IF(A811="","",INDEX(P_Zone,F811))</f>
        <v>North</v>
      </c>
      <c r="I811" s="41" t="n">
        <f aca="false">IF(A811="","",IF(D811="Delivered",IF(B811&lt;=INDEX(P_Due,F811),1,0),0))</f>
        <v>1</v>
      </c>
    </row>
    <row r="812" customFormat="false" ht="15" hidden="false" customHeight="false" outlineLevel="0" collapsed="false">
      <c r="A812" s="37" t="n">
        <v>1000719</v>
      </c>
      <c r="B812" s="38" t="n">
        <v>46276</v>
      </c>
      <c r="C812" s="39" t="n">
        <v>1</v>
      </c>
      <c r="D812" s="39" t="s">
        <v>26</v>
      </c>
      <c r="E812" s="39"/>
      <c r="F812" s="41" t="n">
        <f aca="false">IF(A812="","",MATCH(A812,P_ID,1))</f>
        <v>719</v>
      </c>
      <c r="G812" s="41" t="str">
        <f aca="false">IF(A812="","",INDEX(P_Svc,F812))</f>
        <v>Standard</v>
      </c>
      <c r="H812" s="41" t="str">
        <f aca="false">IF(A812="","",INDEX(P_Zone,F812))</f>
        <v>Central</v>
      </c>
      <c r="I812" s="41" t="n">
        <f aca="false">IF(A812="","",IF(D812="Delivered",IF(B812&lt;=INDEX(P_Due,F812),1,0),0))</f>
        <v>1</v>
      </c>
    </row>
    <row r="813" customFormat="false" ht="15" hidden="false" customHeight="false" outlineLevel="0" collapsed="false">
      <c r="A813" s="37" t="n">
        <v>1000720</v>
      </c>
      <c r="B813" s="38" t="n">
        <v>46276</v>
      </c>
      <c r="C813" s="39" t="n">
        <v>0</v>
      </c>
      <c r="D813" s="39" t="s">
        <v>80</v>
      </c>
      <c r="E813" s="39" t="s">
        <v>40</v>
      </c>
      <c r="F813" s="41" t="n">
        <f aca="false">IF(A813="","",MATCH(A813,P_ID,1))</f>
        <v>720</v>
      </c>
      <c r="G813" s="41" t="str">
        <f aca="false">IF(A813="","",INDEX(P_Svc,F813))</f>
        <v>Standard</v>
      </c>
      <c r="H813" s="41" t="str">
        <f aca="false">IF(A813="","",INDEX(P_Zone,F813))</f>
        <v>East</v>
      </c>
      <c r="I813" s="41" t="n">
        <f aca="false">IF(A813="","",IF(D813="Delivered",IF(B813&lt;=INDEX(P_Due,F813),1,0),0))</f>
        <v>0</v>
      </c>
    </row>
    <row r="814" customFormat="false" ht="15" hidden="false" customHeight="false" outlineLevel="0" collapsed="false">
      <c r="A814" s="37" t="n">
        <v>1000721</v>
      </c>
      <c r="B814" s="38" t="n">
        <v>46276</v>
      </c>
      <c r="C814" s="39" t="n">
        <v>1</v>
      </c>
      <c r="D814" s="39" t="s">
        <v>26</v>
      </c>
      <c r="E814" s="39"/>
      <c r="F814" s="41" t="n">
        <f aca="false">IF(A814="","",MATCH(A814,P_ID,1))</f>
        <v>721</v>
      </c>
      <c r="G814" s="41" t="str">
        <f aca="false">IF(A814="","",INDEX(P_Svc,F814))</f>
        <v>Economy</v>
      </c>
      <c r="H814" s="41" t="str">
        <f aca="false">IF(A814="","",INDEX(P_Zone,F814))</f>
        <v>West</v>
      </c>
      <c r="I814" s="41" t="n">
        <f aca="false">IF(A814="","",IF(D814="Delivered",IF(B814&lt;=INDEX(P_Due,F814),1,0),0))</f>
        <v>1</v>
      </c>
    </row>
    <row r="815" customFormat="false" ht="15" hidden="false" customHeight="false" outlineLevel="0" collapsed="false">
      <c r="A815" s="37" t="n">
        <v>1000722</v>
      </c>
      <c r="B815" s="38" t="n">
        <v>46276</v>
      </c>
      <c r="C815" s="39" t="n">
        <v>1</v>
      </c>
      <c r="D815" s="39" t="s">
        <v>26</v>
      </c>
      <c r="E815" s="39"/>
      <c r="F815" s="41" t="n">
        <f aca="false">IF(A815="","",MATCH(A815,P_ID,1))</f>
        <v>722</v>
      </c>
      <c r="G815" s="41" t="str">
        <f aca="false">IF(A815="","",INDEX(P_Svc,F815))</f>
        <v>Economy</v>
      </c>
      <c r="H815" s="41" t="str">
        <f aca="false">IF(A815="","",INDEX(P_Zone,F815))</f>
        <v>North</v>
      </c>
      <c r="I815" s="41" t="n">
        <f aca="false">IF(A815="","",IF(D815="Delivered",IF(B815&lt;=INDEX(P_Due,F815),1,0),0))</f>
        <v>1</v>
      </c>
    </row>
    <row r="816" customFormat="false" ht="15" hidden="false" customHeight="false" outlineLevel="0" collapsed="false">
      <c r="A816" s="37" t="n">
        <v>1000723</v>
      </c>
      <c r="B816" s="38" t="n">
        <v>46276</v>
      </c>
      <c r="C816" s="39" t="n">
        <v>1</v>
      </c>
      <c r="D816" s="39" t="s">
        <v>26</v>
      </c>
      <c r="E816" s="39"/>
      <c r="F816" s="41" t="n">
        <f aca="false">IF(A816="","",MATCH(A816,P_ID,1))</f>
        <v>723</v>
      </c>
      <c r="G816" s="41" t="str">
        <f aca="false">IF(A816="","",INDEX(P_Svc,F816))</f>
        <v>Standard</v>
      </c>
      <c r="H816" s="41" t="str">
        <f aca="false">IF(A816="","",INDEX(P_Zone,F816))</f>
        <v>Central</v>
      </c>
      <c r="I816" s="41" t="n">
        <f aca="false">IF(A816="","",IF(D816="Delivered",IF(B816&lt;=INDEX(P_Due,F816),1,0),0))</f>
        <v>1</v>
      </c>
    </row>
    <row r="817" customFormat="false" ht="15" hidden="false" customHeight="false" outlineLevel="0" collapsed="false">
      <c r="A817" s="37" t="n">
        <v>1000724</v>
      </c>
      <c r="B817" s="38" t="n">
        <v>46276</v>
      </c>
      <c r="C817" s="39" t="n">
        <v>1</v>
      </c>
      <c r="D817" s="39" t="s">
        <v>26</v>
      </c>
      <c r="E817" s="39"/>
      <c r="F817" s="41" t="n">
        <f aca="false">IF(A817="","",MATCH(A817,P_ID,1))</f>
        <v>724</v>
      </c>
      <c r="G817" s="41" t="str">
        <f aca="false">IF(A817="","",INDEX(P_Svc,F817))</f>
        <v>Standard</v>
      </c>
      <c r="H817" s="41" t="str">
        <f aca="false">IF(A817="","",INDEX(P_Zone,F817))</f>
        <v>Central</v>
      </c>
      <c r="I817" s="41" t="n">
        <f aca="false">IF(A817="","",IF(D817="Delivered",IF(B817&lt;=INDEX(P_Due,F817),1,0),0))</f>
        <v>1</v>
      </c>
    </row>
    <row r="818" customFormat="false" ht="15" hidden="false" customHeight="false" outlineLevel="0" collapsed="false">
      <c r="A818" s="37" t="n">
        <v>1000725</v>
      </c>
      <c r="B818" s="38" t="n">
        <v>46276</v>
      </c>
      <c r="C818" s="39" t="n">
        <v>1</v>
      </c>
      <c r="D818" s="39" t="s">
        <v>26</v>
      </c>
      <c r="E818" s="39"/>
      <c r="F818" s="41" t="n">
        <f aca="false">IF(A818="","",MATCH(A818,P_ID,1))</f>
        <v>725</v>
      </c>
      <c r="G818" s="41" t="str">
        <f aca="false">IF(A818="","",INDEX(P_Svc,F818))</f>
        <v>Standard</v>
      </c>
      <c r="H818" s="41" t="str">
        <f aca="false">IF(A818="","",INDEX(P_Zone,F818))</f>
        <v>North</v>
      </c>
      <c r="I818" s="41" t="n">
        <f aca="false">IF(A818="","",IF(D818="Delivered",IF(B818&lt;=INDEX(P_Due,F818),1,0),0))</f>
        <v>1</v>
      </c>
    </row>
    <row r="819" customFormat="false" ht="15" hidden="false" customHeight="false" outlineLevel="0" collapsed="false">
      <c r="A819" s="37" t="n">
        <v>1000726</v>
      </c>
      <c r="B819" s="38" t="n">
        <v>46276</v>
      </c>
      <c r="C819" s="39" t="n">
        <v>1</v>
      </c>
      <c r="D819" s="39" t="s">
        <v>26</v>
      </c>
      <c r="E819" s="39"/>
      <c r="F819" s="41" t="n">
        <f aca="false">IF(A819="","",MATCH(A819,P_ID,1))</f>
        <v>726</v>
      </c>
      <c r="G819" s="41" t="str">
        <f aca="false">IF(A819="","",INDEX(P_Svc,F819))</f>
        <v>Standard</v>
      </c>
      <c r="H819" s="41" t="str">
        <f aca="false">IF(A819="","",INDEX(P_Zone,F819))</f>
        <v>Central</v>
      </c>
      <c r="I819" s="41" t="n">
        <f aca="false">IF(A819="","",IF(D819="Delivered",IF(B819&lt;=INDEX(P_Due,F819),1,0),0))</f>
        <v>1</v>
      </c>
    </row>
    <row r="820" customFormat="false" ht="15" hidden="false" customHeight="false" outlineLevel="0" collapsed="false">
      <c r="A820" s="37" t="n">
        <v>1000727</v>
      </c>
      <c r="B820" s="38" t="n">
        <v>46276</v>
      </c>
      <c r="C820" s="39" t="n">
        <v>1</v>
      </c>
      <c r="D820" s="39" t="s">
        <v>26</v>
      </c>
      <c r="E820" s="39"/>
      <c r="F820" s="41" t="n">
        <f aca="false">IF(A820="","",MATCH(A820,P_ID,1))</f>
        <v>727</v>
      </c>
      <c r="G820" s="41" t="str">
        <f aca="false">IF(A820="","",INDEX(P_Svc,F820))</f>
        <v>Standard</v>
      </c>
      <c r="H820" s="41" t="str">
        <f aca="false">IF(A820="","",INDEX(P_Zone,F820))</f>
        <v>West</v>
      </c>
      <c r="I820" s="41" t="n">
        <f aca="false">IF(A820="","",IF(D820="Delivered",IF(B820&lt;=INDEX(P_Due,F820),1,0),0))</f>
        <v>1</v>
      </c>
    </row>
    <row r="821" customFormat="false" ht="15" hidden="false" customHeight="false" outlineLevel="0" collapsed="false">
      <c r="A821" s="37" t="n">
        <v>1000728</v>
      </c>
      <c r="B821" s="38" t="n">
        <v>46276</v>
      </c>
      <c r="C821" s="39" t="n">
        <v>1</v>
      </c>
      <c r="D821" s="39" t="s">
        <v>26</v>
      </c>
      <c r="E821" s="39"/>
      <c r="F821" s="41" t="n">
        <f aca="false">IF(A821="","",MATCH(A821,P_ID,1))</f>
        <v>728</v>
      </c>
      <c r="G821" s="41" t="str">
        <f aca="false">IF(A821="","",INDEX(P_Svc,F821))</f>
        <v>Standard</v>
      </c>
      <c r="H821" s="41" t="str">
        <f aca="false">IF(A821="","",INDEX(P_Zone,F821))</f>
        <v>East</v>
      </c>
      <c r="I821" s="41" t="n">
        <f aca="false">IF(A821="","",IF(D821="Delivered",IF(B821&lt;=INDEX(P_Due,F821),1,0),0))</f>
        <v>1</v>
      </c>
    </row>
    <row r="822" customFormat="false" ht="15" hidden="false" customHeight="false" outlineLevel="0" collapsed="false">
      <c r="A822" s="37" t="n">
        <v>1000729</v>
      </c>
      <c r="B822" s="38" t="n">
        <v>46276</v>
      </c>
      <c r="C822" s="39" t="n">
        <v>1</v>
      </c>
      <c r="D822" s="39" t="s">
        <v>26</v>
      </c>
      <c r="E822" s="39"/>
      <c r="F822" s="41" t="n">
        <f aca="false">IF(A822="","",MATCH(A822,P_ID,1))</f>
        <v>729</v>
      </c>
      <c r="G822" s="41" t="str">
        <f aca="false">IF(A822="","",INDEX(P_Svc,F822))</f>
        <v>Express</v>
      </c>
      <c r="H822" s="41" t="str">
        <f aca="false">IF(A822="","",INDEX(P_Zone,F822))</f>
        <v>West</v>
      </c>
      <c r="I822" s="41" t="n">
        <f aca="false">IF(A822="","",IF(D822="Delivered",IF(B822&lt;=INDEX(P_Due,F822),1,0),0))</f>
        <v>1</v>
      </c>
    </row>
    <row r="823" customFormat="false" ht="15" hidden="false" customHeight="false" outlineLevel="0" collapsed="false">
      <c r="A823" s="37" t="n">
        <v>1000730</v>
      </c>
      <c r="B823" s="38" t="n">
        <v>46276</v>
      </c>
      <c r="C823" s="39" t="n">
        <v>1</v>
      </c>
      <c r="D823" s="39" t="s">
        <v>26</v>
      </c>
      <c r="E823" s="39"/>
      <c r="F823" s="41" t="n">
        <f aca="false">IF(A823="","",MATCH(A823,P_ID,1))</f>
        <v>730</v>
      </c>
      <c r="G823" s="41" t="str">
        <f aca="false">IF(A823="","",INDEX(P_Svc,F823))</f>
        <v>Standard</v>
      </c>
      <c r="H823" s="41" t="str">
        <f aca="false">IF(A823="","",INDEX(P_Zone,F823))</f>
        <v>East</v>
      </c>
      <c r="I823" s="41" t="n">
        <f aca="false">IF(A823="","",IF(D823="Delivered",IF(B823&lt;=INDEX(P_Due,F823),1,0),0))</f>
        <v>1</v>
      </c>
    </row>
    <row r="824" customFormat="false" ht="15" hidden="false" customHeight="false" outlineLevel="0" collapsed="false">
      <c r="A824" s="37" t="n">
        <v>1000732</v>
      </c>
      <c r="B824" s="38" t="n">
        <v>46276</v>
      </c>
      <c r="C824" s="39" t="n">
        <v>1</v>
      </c>
      <c r="D824" s="39" t="s">
        <v>26</v>
      </c>
      <c r="E824" s="39"/>
      <c r="F824" s="41" t="n">
        <f aca="false">IF(A824="","",MATCH(A824,P_ID,1))</f>
        <v>732</v>
      </c>
      <c r="G824" s="41" t="str">
        <f aca="false">IF(A824="","",INDEX(P_Svc,F824))</f>
        <v>Standard</v>
      </c>
      <c r="H824" s="41" t="str">
        <f aca="false">IF(A824="","",INDEX(P_Zone,F824))</f>
        <v>South</v>
      </c>
      <c r="I824" s="41" t="n">
        <f aca="false">IF(A824="","",IF(D824="Delivered",IF(B824&lt;=INDEX(P_Due,F824),1,0),0))</f>
        <v>1</v>
      </c>
    </row>
    <row r="825" customFormat="false" ht="15" hidden="false" customHeight="false" outlineLevel="0" collapsed="false">
      <c r="A825" s="37" t="n">
        <v>1000733</v>
      </c>
      <c r="B825" s="38" t="n">
        <v>46276</v>
      </c>
      <c r="C825" s="39" t="n">
        <v>1</v>
      </c>
      <c r="D825" s="39" t="s">
        <v>26</v>
      </c>
      <c r="E825" s="39"/>
      <c r="F825" s="41" t="n">
        <f aca="false">IF(A825="","",MATCH(A825,P_ID,1))</f>
        <v>733</v>
      </c>
      <c r="G825" s="41" t="str">
        <f aca="false">IF(A825="","",INDEX(P_Svc,F825))</f>
        <v>Standard</v>
      </c>
      <c r="H825" s="41" t="str">
        <f aca="false">IF(A825="","",INDEX(P_Zone,F825))</f>
        <v>West</v>
      </c>
      <c r="I825" s="41" t="n">
        <f aca="false">IF(A825="","",IF(D825="Delivered",IF(B825&lt;=INDEX(P_Due,F825),1,0),0))</f>
        <v>1</v>
      </c>
    </row>
    <row r="826" customFormat="false" ht="15" hidden="false" customHeight="false" outlineLevel="0" collapsed="false">
      <c r="A826" s="37" t="n">
        <v>1000734</v>
      </c>
      <c r="B826" s="38" t="n">
        <v>46276</v>
      </c>
      <c r="C826" s="39" t="n">
        <v>1</v>
      </c>
      <c r="D826" s="39" t="s">
        <v>26</v>
      </c>
      <c r="E826" s="39"/>
      <c r="F826" s="41" t="n">
        <f aca="false">IF(A826="","",MATCH(A826,P_ID,1))</f>
        <v>734</v>
      </c>
      <c r="G826" s="41" t="str">
        <f aca="false">IF(A826="","",INDEX(P_Svc,F826))</f>
        <v>Standard</v>
      </c>
      <c r="H826" s="41" t="str">
        <f aca="false">IF(A826="","",INDEX(P_Zone,F826))</f>
        <v>North</v>
      </c>
      <c r="I826" s="41" t="n">
        <f aca="false">IF(A826="","",IF(D826="Delivered",IF(B826&lt;=INDEX(P_Due,F826),1,0),0))</f>
        <v>1</v>
      </c>
    </row>
    <row r="827" customFormat="false" ht="15" hidden="false" customHeight="false" outlineLevel="0" collapsed="false">
      <c r="A827" s="37" t="n">
        <v>1000735</v>
      </c>
      <c r="B827" s="38" t="n">
        <v>46276</v>
      </c>
      <c r="C827" s="39" t="n">
        <v>1</v>
      </c>
      <c r="D827" s="39" t="s">
        <v>26</v>
      </c>
      <c r="E827" s="39"/>
      <c r="F827" s="41" t="n">
        <f aca="false">IF(A827="","",MATCH(A827,P_ID,1))</f>
        <v>735</v>
      </c>
      <c r="G827" s="41" t="str">
        <f aca="false">IF(A827="","",INDEX(P_Svc,F827))</f>
        <v>Standard</v>
      </c>
      <c r="H827" s="41" t="str">
        <f aca="false">IF(A827="","",INDEX(P_Zone,F827))</f>
        <v>North</v>
      </c>
      <c r="I827" s="41" t="n">
        <f aca="false">IF(A827="","",IF(D827="Delivered",IF(B827&lt;=INDEX(P_Due,F827),1,0),0))</f>
        <v>1</v>
      </c>
    </row>
    <row r="828" customFormat="false" ht="15" hidden="false" customHeight="false" outlineLevel="0" collapsed="false">
      <c r="A828" s="37" t="n">
        <v>1000736</v>
      </c>
      <c r="B828" s="38" t="n">
        <v>46276</v>
      </c>
      <c r="C828" s="39" t="n">
        <v>1</v>
      </c>
      <c r="D828" s="39" t="s">
        <v>26</v>
      </c>
      <c r="E828" s="39"/>
      <c r="F828" s="41" t="n">
        <f aca="false">IF(A828="","",MATCH(A828,P_ID,1))</f>
        <v>736</v>
      </c>
      <c r="G828" s="41" t="str">
        <f aca="false">IF(A828="","",INDEX(P_Svc,F828))</f>
        <v>Standard</v>
      </c>
      <c r="H828" s="41" t="str">
        <f aca="false">IF(A828="","",INDEX(P_Zone,F828))</f>
        <v>South</v>
      </c>
      <c r="I828" s="41" t="n">
        <f aca="false">IF(A828="","",IF(D828="Delivered",IF(B828&lt;=INDEX(P_Due,F828),1,0),0))</f>
        <v>1</v>
      </c>
    </row>
    <row r="829" customFormat="false" ht="15" hidden="false" customHeight="false" outlineLevel="0" collapsed="false">
      <c r="A829" s="37" t="n">
        <v>1000737</v>
      </c>
      <c r="B829" s="38" t="n">
        <v>46276</v>
      </c>
      <c r="C829" s="39" t="n">
        <v>1</v>
      </c>
      <c r="D829" s="39" t="s">
        <v>26</v>
      </c>
      <c r="E829" s="39"/>
      <c r="F829" s="41" t="n">
        <f aca="false">IF(A829="","",MATCH(A829,P_ID,1))</f>
        <v>737</v>
      </c>
      <c r="G829" s="41" t="str">
        <f aca="false">IF(A829="","",INDEX(P_Svc,F829))</f>
        <v>Standard</v>
      </c>
      <c r="H829" s="41" t="str">
        <f aca="false">IF(A829="","",INDEX(P_Zone,F829))</f>
        <v>East</v>
      </c>
      <c r="I829" s="41" t="n">
        <f aca="false">IF(A829="","",IF(D829="Delivered",IF(B829&lt;=INDEX(P_Due,F829),1,0),0))</f>
        <v>1</v>
      </c>
    </row>
    <row r="830" customFormat="false" ht="15" hidden="false" customHeight="false" outlineLevel="0" collapsed="false">
      <c r="A830" s="37" t="n">
        <v>1000738</v>
      </c>
      <c r="B830" s="38" t="n">
        <v>46276</v>
      </c>
      <c r="C830" s="39" t="n">
        <v>1</v>
      </c>
      <c r="D830" s="39" t="s">
        <v>26</v>
      </c>
      <c r="E830" s="39"/>
      <c r="F830" s="41" t="n">
        <f aca="false">IF(A830="","",MATCH(A830,P_ID,1))</f>
        <v>738</v>
      </c>
      <c r="G830" s="41" t="str">
        <f aca="false">IF(A830="","",INDEX(P_Svc,F830))</f>
        <v>Economy</v>
      </c>
      <c r="H830" s="41" t="str">
        <f aca="false">IF(A830="","",INDEX(P_Zone,F830))</f>
        <v>West</v>
      </c>
      <c r="I830" s="41" t="n">
        <f aca="false">IF(A830="","",IF(D830="Delivered",IF(B830&lt;=INDEX(P_Due,F830),1,0),0))</f>
        <v>1</v>
      </c>
    </row>
    <row r="831" customFormat="false" ht="15" hidden="false" customHeight="false" outlineLevel="0" collapsed="false">
      <c r="A831" s="37" t="n">
        <v>1000740</v>
      </c>
      <c r="B831" s="38" t="n">
        <v>46276</v>
      </c>
      <c r="C831" s="39" t="n">
        <v>1</v>
      </c>
      <c r="D831" s="39" t="s">
        <v>26</v>
      </c>
      <c r="E831" s="39"/>
      <c r="F831" s="41" t="n">
        <f aca="false">IF(A831="","",MATCH(A831,P_ID,1))</f>
        <v>740</v>
      </c>
      <c r="G831" s="41" t="str">
        <f aca="false">IF(A831="","",INDEX(P_Svc,F831))</f>
        <v>Economy</v>
      </c>
      <c r="H831" s="41" t="str">
        <f aca="false">IF(A831="","",INDEX(P_Zone,F831))</f>
        <v>East</v>
      </c>
      <c r="I831" s="41" t="n">
        <f aca="false">IF(A831="","",IF(D831="Delivered",IF(B831&lt;=INDEX(P_Due,F831),1,0),0))</f>
        <v>1</v>
      </c>
    </row>
    <row r="832" customFormat="false" ht="15" hidden="false" customHeight="false" outlineLevel="0" collapsed="false">
      <c r="A832" s="37" t="n">
        <v>1000741</v>
      </c>
      <c r="B832" s="38" t="n">
        <v>46276</v>
      </c>
      <c r="C832" s="39" t="n">
        <v>1</v>
      </c>
      <c r="D832" s="39" t="s">
        <v>26</v>
      </c>
      <c r="E832" s="39"/>
      <c r="F832" s="41" t="n">
        <f aca="false">IF(A832="","",MATCH(A832,P_ID,1))</f>
        <v>741</v>
      </c>
      <c r="G832" s="41" t="str">
        <f aca="false">IF(A832="","",INDEX(P_Svc,F832))</f>
        <v>Standard</v>
      </c>
      <c r="H832" s="41" t="str">
        <f aca="false">IF(A832="","",INDEX(P_Zone,F832))</f>
        <v>East</v>
      </c>
      <c r="I832" s="41" t="n">
        <f aca="false">IF(A832="","",IF(D832="Delivered",IF(B832&lt;=INDEX(P_Due,F832),1,0),0))</f>
        <v>1</v>
      </c>
    </row>
    <row r="833" customFormat="false" ht="15" hidden="false" customHeight="false" outlineLevel="0" collapsed="false">
      <c r="A833" s="37" t="n">
        <v>1000742</v>
      </c>
      <c r="B833" s="38" t="n">
        <v>46276</v>
      </c>
      <c r="C833" s="39" t="n">
        <v>1</v>
      </c>
      <c r="D833" s="39" t="s">
        <v>26</v>
      </c>
      <c r="E833" s="39"/>
      <c r="F833" s="41" t="n">
        <f aca="false">IF(A833="","",MATCH(A833,P_ID,1))</f>
        <v>742</v>
      </c>
      <c r="G833" s="41" t="str">
        <f aca="false">IF(A833="","",INDEX(P_Svc,F833))</f>
        <v>Standard</v>
      </c>
      <c r="H833" s="41" t="str">
        <f aca="false">IF(A833="","",INDEX(P_Zone,F833))</f>
        <v>North</v>
      </c>
      <c r="I833" s="41" t="n">
        <f aca="false">IF(A833="","",IF(D833="Delivered",IF(B833&lt;=INDEX(P_Due,F833),1,0),0))</f>
        <v>1</v>
      </c>
    </row>
    <row r="834" customFormat="false" ht="15" hidden="false" customHeight="false" outlineLevel="0" collapsed="false">
      <c r="A834" s="37" t="n">
        <v>1000743</v>
      </c>
      <c r="B834" s="38" t="n">
        <v>46276</v>
      </c>
      <c r="C834" s="39" t="n">
        <v>1</v>
      </c>
      <c r="D834" s="39" t="s">
        <v>79</v>
      </c>
      <c r="E834" s="39" t="s">
        <v>34</v>
      </c>
      <c r="F834" s="41" t="n">
        <f aca="false">IF(A834="","",MATCH(A834,P_ID,1))</f>
        <v>743</v>
      </c>
      <c r="G834" s="41" t="str">
        <f aca="false">IF(A834="","",INDEX(P_Svc,F834))</f>
        <v>Standard</v>
      </c>
      <c r="H834" s="41" t="str">
        <f aca="false">IF(A834="","",INDEX(P_Zone,F834))</f>
        <v>South</v>
      </c>
      <c r="I834" s="41" t="n">
        <f aca="false">IF(A834="","",IF(D834="Delivered",IF(B834&lt;=INDEX(P_Due,F834),1,0),0))</f>
        <v>0</v>
      </c>
    </row>
    <row r="835" customFormat="false" ht="15" hidden="false" customHeight="false" outlineLevel="0" collapsed="false">
      <c r="A835" s="37" t="n">
        <v>1000744</v>
      </c>
      <c r="B835" s="38" t="n">
        <v>46276</v>
      </c>
      <c r="C835" s="39" t="n">
        <v>1</v>
      </c>
      <c r="D835" s="39" t="s">
        <v>26</v>
      </c>
      <c r="E835" s="39"/>
      <c r="F835" s="41" t="n">
        <f aca="false">IF(A835="","",MATCH(A835,P_ID,1))</f>
        <v>744</v>
      </c>
      <c r="G835" s="41" t="str">
        <f aca="false">IF(A835="","",INDEX(P_Svc,F835))</f>
        <v>Economy</v>
      </c>
      <c r="H835" s="41" t="str">
        <f aca="false">IF(A835="","",INDEX(P_Zone,F835))</f>
        <v>North</v>
      </c>
      <c r="I835" s="41" t="n">
        <f aca="false">IF(A835="","",IF(D835="Delivered",IF(B835&lt;=INDEX(P_Due,F835),1,0),0))</f>
        <v>1</v>
      </c>
    </row>
    <row r="836" customFormat="false" ht="15" hidden="false" customHeight="false" outlineLevel="0" collapsed="false">
      <c r="A836" s="37" t="n">
        <v>1000745</v>
      </c>
      <c r="B836" s="38" t="n">
        <v>46276</v>
      </c>
      <c r="C836" s="39" t="n">
        <v>1</v>
      </c>
      <c r="D836" s="39" t="s">
        <v>26</v>
      </c>
      <c r="E836" s="39"/>
      <c r="F836" s="41" t="n">
        <f aca="false">IF(A836="","",MATCH(A836,P_ID,1))</f>
        <v>745</v>
      </c>
      <c r="G836" s="41" t="str">
        <f aca="false">IF(A836="","",INDEX(P_Svc,F836))</f>
        <v>Standard</v>
      </c>
      <c r="H836" s="41" t="str">
        <f aca="false">IF(A836="","",INDEX(P_Zone,F836))</f>
        <v>South</v>
      </c>
      <c r="I836" s="41" t="n">
        <f aca="false">IF(A836="","",IF(D836="Delivered",IF(B836&lt;=INDEX(P_Due,F836),1,0),0))</f>
        <v>1</v>
      </c>
    </row>
    <row r="837" customFormat="false" ht="15" hidden="false" customHeight="false" outlineLevel="0" collapsed="false">
      <c r="A837" s="37" t="n">
        <v>1000746</v>
      </c>
      <c r="B837" s="38" t="n">
        <v>46276</v>
      </c>
      <c r="C837" s="39" t="n">
        <v>1</v>
      </c>
      <c r="D837" s="39" t="s">
        <v>26</v>
      </c>
      <c r="E837" s="39"/>
      <c r="F837" s="41" t="n">
        <f aca="false">IF(A837="","",MATCH(A837,P_ID,1))</f>
        <v>746</v>
      </c>
      <c r="G837" s="41" t="str">
        <f aca="false">IF(A837="","",INDEX(P_Svc,F837))</f>
        <v>Standard</v>
      </c>
      <c r="H837" s="41" t="str">
        <f aca="false">IF(A837="","",INDEX(P_Zone,F837))</f>
        <v>North</v>
      </c>
      <c r="I837" s="41" t="n">
        <f aca="false">IF(A837="","",IF(D837="Delivered",IF(B837&lt;=INDEX(P_Due,F837),1,0),0))</f>
        <v>1</v>
      </c>
    </row>
    <row r="838" customFormat="false" ht="15" hidden="false" customHeight="false" outlineLevel="0" collapsed="false">
      <c r="A838" s="37" t="n">
        <v>1000747</v>
      </c>
      <c r="B838" s="38" t="n">
        <v>46276</v>
      </c>
      <c r="C838" s="39" t="n">
        <v>1</v>
      </c>
      <c r="D838" s="39" t="s">
        <v>26</v>
      </c>
      <c r="E838" s="39"/>
      <c r="F838" s="41" t="n">
        <f aca="false">IF(A838="","",MATCH(A838,P_ID,1))</f>
        <v>747</v>
      </c>
      <c r="G838" s="41" t="str">
        <f aca="false">IF(A838="","",INDEX(P_Svc,F838))</f>
        <v>Standard</v>
      </c>
      <c r="H838" s="41" t="str">
        <f aca="false">IF(A838="","",INDEX(P_Zone,F838))</f>
        <v>Central</v>
      </c>
      <c r="I838" s="41" t="n">
        <f aca="false">IF(A838="","",IF(D838="Delivered",IF(B838&lt;=INDEX(P_Due,F838),1,0),0))</f>
        <v>1</v>
      </c>
    </row>
    <row r="839" customFormat="false" ht="15" hidden="false" customHeight="false" outlineLevel="0" collapsed="false">
      <c r="A839" s="37" t="n">
        <v>1000748</v>
      </c>
      <c r="B839" s="38" t="n">
        <v>46276</v>
      </c>
      <c r="C839" s="39" t="n">
        <v>1</v>
      </c>
      <c r="D839" s="39" t="s">
        <v>26</v>
      </c>
      <c r="E839" s="39"/>
      <c r="F839" s="41" t="n">
        <f aca="false">IF(A839="","",MATCH(A839,P_ID,1))</f>
        <v>748</v>
      </c>
      <c r="G839" s="41" t="str">
        <f aca="false">IF(A839="","",INDEX(P_Svc,F839))</f>
        <v>Standard</v>
      </c>
      <c r="H839" s="41" t="str">
        <f aca="false">IF(A839="","",INDEX(P_Zone,F839))</f>
        <v>North</v>
      </c>
      <c r="I839" s="41" t="n">
        <f aca="false">IF(A839="","",IF(D839="Delivered",IF(B839&lt;=INDEX(P_Due,F839),1,0),0))</f>
        <v>1</v>
      </c>
    </row>
    <row r="840" customFormat="false" ht="15" hidden="false" customHeight="false" outlineLevel="0" collapsed="false">
      <c r="A840" s="37" t="n">
        <v>1000749</v>
      </c>
      <c r="B840" s="38" t="n">
        <v>46276</v>
      </c>
      <c r="C840" s="39" t="n">
        <v>1</v>
      </c>
      <c r="D840" s="39" t="s">
        <v>26</v>
      </c>
      <c r="E840" s="39"/>
      <c r="F840" s="41" t="n">
        <f aca="false">IF(A840="","",MATCH(A840,P_ID,1))</f>
        <v>749</v>
      </c>
      <c r="G840" s="41" t="str">
        <f aca="false">IF(A840="","",INDEX(P_Svc,F840))</f>
        <v>Standard</v>
      </c>
      <c r="H840" s="41" t="str">
        <f aca="false">IF(A840="","",INDEX(P_Zone,F840))</f>
        <v>North</v>
      </c>
      <c r="I840" s="41" t="n">
        <f aca="false">IF(A840="","",IF(D840="Delivered",IF(B840&lt;=INDEX(P_Due,F840),1,0),0))</f>
        <v>1</v>
      </c>
    </row>
    <row r="841" customFormat="false" ht="15" hidden="false" customHeight="false" outlineLevel="0" collapsed="false">
      <c r="A841" s="37" t="n">
        <v>1000751</v>
      </c>
      <c r="B841" s="38" t="n">
        <v>46276</v>
      </c>
      <c r="C841" s="39" t="n">
        <v>2</v>
      </c>
      <c r="D841" s="39" t="s">
        <v>26</v>
      </c>
      <c r="E841" s="39"/>
      <c r="F841" s="41" t="n">
        <f aca="false">IF(A841="","",MATCH(A841,P_ID,1))</f>
        <v>751</v>
      </c>
      <c r="G841" s="41" t="str">
        <f aca="false">IF(A841="","",INDEX(P_Svc,F841))</f>
        <v>Express</v>
      </c>
      <c r="H841" s="41" t="str">
        <f aca="false">IF(A841="","",INDEX(P_Zone,F841))</f>
        <v>Central</v>
      </c>
      <c r="I841" s="41" t="n">
        <f aca="false">IF(A841="","",IF(D841="Delivered",IF(B841&lt;=INDEX(P_Due,F841),1,0),0))</f>
        <v>1</v>
      </c>
    </row>
    <row r="842" customFormat="false" ht="15" hidden="false" customHeight="false" outlineLevel="0" collapsed="false">
      <c r="A842" s="37" t="n">
        <v>1000753</v>
      </c>
      <c r="B842" s="38" t="n">
        <v>46276</v>
      </c>
      <c r="C842" s="39" t="n">
        <v>1</v>
      </c>
      <c r="D842" s="39" t="s">
        <v>26</v>
      </c>
      <c r="E842" s="39"/>
      <c r="F842" s="41" t="n">
        <f aca="false">IF(A842="","",MATCH(A842,P_ID,1))</f>
        <v>753</v>
      </c>
      <c r="G842" s="41" t="str">
        <f aca="false">IF(A842="","",INDEX(P_Svc,F842))</f>
        <v>Standard</v>
      </c>
      <c r="H842" s="41" t="str">
        <f aca="false">IF(A842="","",INDEX(P_Zone,F842))</f>
        <v>West</v>
      </c>
      <c r="I842" s="41" t="n">
        <f aca="false">IF(A842="","",IF(D842="Delivered",IF(B842&lt;=INDEX(P_Due,F842),1,0),0))</f>
        <v>1</v>
      </c>
    </row>
    <row r="843" customFormat="false" ht="15" hidden="false" customHeight="false" outlineLevel="0" collapsed="false">
      <c r="A843" s="37" t="n">
        <v>1000754</v>
      </c>
      <c r="B843" s="38" t="n">
        <v>46276</v>
      </c>
      <c r="C843" s="39" t="n">
        <v>1</v>
      </c>
      <c r="D843" s="39" t="s">
        <v>26</v>
      </c>
      <c r="E843" s="39"/>
      <c r="F843" s="41" t="n">
        <f aca="false">IF(A843="","",MATCH(A843,P_ID,1))</f>
        <v>754</v>
      </c>
      <c r="G843" s="41" t="str">
        <f aca="false">IF(A843="","",INDEX(P_Svc,F843))</f>
        <v>Standard</v>
      </c>
      <c r="H843" s="41" t="str">
        <f aca="false">IF(A843="","",INDEX(P_Zone,F843))</f>
        <v>East</v>
      </c>
      <c r="I843" s="41" t="n">
        <f aca="false">IF(A843="","",IF(D843="Delivered",IF(B843&lt;=INDEX(P_Due,F843),1,0),0))</f>
        <v>1</v>
      </c>
    </row>
    <row r="844" customFormat="false" ht="15" hidden="false" customHeight="false" outlineLevel="0" collapsed="false">
      <c r="A844" s="37" t="n">
        <v>1000755</v>
      </c>
      <c r="B844" s="38" t="n">
        <v>46276</v>
      </c>
      <c r="C844" s="39" t="n">
        <v>1</v>
      </c>
      <c r="D844" s="39" t="s">
        <v>26</v>
      </c>
      <c r="E844" s="39"/>
      <c r="F844" s="41" t="n">
        <f aca="false">IF(A844="","",MATCH(A844,P_ID,1))</f>
        <v>755</v>
      </c>
      <c r="G844" s="41" t="str">
        <f aca="false">IF(A844="","",INDEX(P_Svc,F844))</f>
        <v>Standard</v>
      </c>
      <c r="H844" s="41" t="str">
        <f aca="false">IF(A844="","",INDEX(P_Zone,F844))</f>
        <v>West</v>
      </c>
      <c r="I844" s="41" t="n">
        <f aca="false">IF(A844="","",IF(D844="Delivered",IF(B844&lt;=INDEX(P_Due,F844),1,0),0))</f>
        <v>1</v>
      </c>
    </row>
    <row r="845" customFormat="false" ht="15" hidden="false" customHeight="false" outlineLevel="0" collapsed="false">
      <c r="A845" s="37" t="n">
        <v>1000776</v>
      </c>
      <c r="B845" s="38" t="n">
        <v>46276</v>
      </c>
      <c r="C845" s="39" t="n">
        <v>1</v>
      </c>
      <c r="D845" s="39" t="s">
        <v>26</v>
      </c>
      <c r="E845" s="39"/>
      <c r="F845" s="41" t="n">
        <f aca="false">IF(A845="","",MATCH(A845,P_ID,1))</f>
        <v>776</v>
      </c>
      <c r="G845" s="41" t="str">
        <f aca="false">IF(A845="","",INDEX(P_Svc,F845))</f>
        <v>Express</v>
      </c>
      <c r="H845" s="41" t="str">
        <f aca="false">IF(A845="","",INDEX(P_Zone,F845))</f>
        <v>North</v>
      </c>
      <c r="I845" s="41" t="n">
        <f aca="false">IF(A845="","",IF(D845="Delivered",IF(B845&lt;=INDEX(P_Due,F845),1,0),0))</f>
        <v>1</v>
      </c>
    </row>
    <row r="846" customFormat="false" ht="15" hidden="false" customHeight="false" outlineLevel="0" collapsed="false">
      <c r="A846" s="37" t="n">
        <v>1000779</v>
      </c>
      <c r="B846" s="38" t="n">
        <v>46276</v>
      </c>
      <c r="C846" s="39" t="n">
        <v>1</v>
      </c>
      <c r="D846" s="39" t="s">
        <v>26</v>
      </c>
      <c r="E846" s="39"/>
      <c r="F846" s="41" t="n">
        <f aca="false">IF(A846="","",MATCH(A846,P_ID,1))</f>
        <v>779</v>
      </c>
      <c r="G846" s="41" t="str">
        <f aca="false">IF(A846="","",INDEX(P_Svc,F846))</f>
        <v>Express</v>
      </c>
      <c r="H846" s="41" t="str">
        <f aca="false">IF(A846="","",INDEX(P_Zone,F846))</f>
        <v>East</v>
      </c>
      <c r="I846" s="41" t="n">
        <f aca="false">IF(A846="","",IF(D846="Delivered",IF(B846&lt;=INDEX(P_Due,F846),1,0),0))</f>
        <v>1</v>
      </c>
    </row>
    <row r="847" customFormat="false" ht="15" hidden="false" customHeight="false" outlineLevel="0" collapsed="false">
      <c r="A847" s="37" t="n">
        <v>1000801</v>
      </c>
      <c r="B847" s="38" t="n">
        <v>46276</v>
      </c>
      <c r="C847" s="39" t="n">
        <v>1</v>
      </c>
      <c r="D847" s="39" t="s">
        <v>79</v>
      </c>
      <c r="E847" s="39" t="s">
        <v>32</v>
      </c>
      <c r="F847" s="41" t="n">
        <f aca="false">IF(A847="","",MATCH(A847,P_ID,1))</f>
        <v>801</v>
      </c>
      <c r="G847" s="41" t="str">
        <f aca="false">IF(A847="","",INDEX(P_Svc,F847))</f>
        <v>Express</v>
      </c>
      <c r="H847" s="41" t="str">
        <f aca="false">IF(A847="","",INDEX(P_Zone,F847))</f>
        <v>West</v>
      </c>
      <c r="I847" s="41" t="n">
        <f aca="false">IF(A847="","",IF(D847="Delivered",IF(B847&lt;=INDEX(P_Due,F847),1,0),0))</f>
        <v>0</v>
      </c>
    </row>
    <row r="848" customFormat="false" ht="15" hidden="false" customHeight="false" outlineLevel="0" collapsed="false">
      <c r="A848" s="37" t="n">
        <v>1000860</v>
      </c>
      <c r="B848" s="38" t="n">
        <v>46276</v>
      </c>
      <c r="C848" s="39" t="n">
        <v>1</v>
      </c>
      <c r="D848" s="39" t="s">
        <v>26</v>
      </c>
      <c r="E848" s="39"/>
      <c r="F848" s="41" t="n">
        <f aca="false">IF(A848="","",MATCH(A848,P_ID,1))</f>
        <v>860</v>
      </c>
      <c r="G848" s="41" t="str">
        <f aca="false">IF(A848="","",INDEX(P_Svc,F848))</f>
        <v>Express</v>
      </c>
      <c r="H848" s="41" t="str">
        <f aca="false">IF(A848="","",INDEX(P_Zone,F848))</f>
        <v>West</v>
      </c>
      <c r="I848" s="41" t="n">
        <f aca="false">IF(A848="","",IF(D848="Delivered",IF(B848&lt;=INDEX(P_Due,F848),1,0),0))</f>
        <v>1</v>
      </c>
    </row>
    <row r="849" customFormat="false" ht="15" hidden="false" customHeight="false" outlineLevel="0" collapsed="false">
      <c r="A849" s="37" t="n">
        <v>1000880</v>
      </c>
      <c r="B849" s="38" t="n">
        <v>46276</v>
      </c>
      <c r="C849" s="39" t="n">
        <v>1</v>
      </c>
      <c r="D849" s="39" t="s">
        <v>26</v>
      </c>
      <c r="E849" s="39"/>
      <c r="F849" s="41" t="n">
        <f aca="false">IF(A849="","",MATCH(A849,P_ID,1))</f>
        <v>880</v>
      </c>
      <c r="G849" s="41" t="str">
        <f aca="false">IF(A849="","",INDEX(P_Svc,F849))</f>
        <v>Express</v>
      </c>
      <c r="H849" s="41" t="str">
        <f aca="false">IF(A849="","",INDEX(P_Zone,F849))</f>
        <v>West</v>
      </c>
      <c r="I849" s="41" t="n">
        <f aca="false">IF(A849="","",IF(D849="Delivered",IF(B849&lt;=INDEX(P_Due,F849),1,0),0))</f>
        <v>1</v>
      </c>
    </row>
    <row r="850" customFormat="false" ht="15" hidden="false" customHeight="false" outlineLevel="0" collapsed="false">
      <c r="A850" s="37" t="n">
        <v>1000886</v>
      </c>
      <c r="B850" s="38" t="n">
        <v>46276</v>
      </c>
      <c r="C850" s="39" t="n">
        <v>1</v>
      </c>
      <c r="D850" s="39" t="s">
        <v>26</v>
      </c>
      <c r="E850" s="39"/>
      <c r="F850" s="41" t="n">
        <f aca="false">IF(A850="","",MATCH(A850,P_ID,1))</f>
        <v>886</v>
      </c>
      <c r="G850" s="41" t="str">
        <f aca="false">IF(A850="","",INDEX(P_Svc,F850))</f>
        <v>Express</v>
      </c>
      <c r="H850" s="41" t="str">
        <f aca="false">IF(A850="","",INDEX(P_Zone,F850))</f>
        <v>East</v>
      </c>
      <c r="I850" s="41" t="n">
        <f aca="false">IF(A850="","",IF(D850="Delivered",IF(B850&lt;=INDEX(P_Due,F850),1,0),0))</f>
        <v>1</v>
      </c>
    </row>
    <row r="851" customFormat="false" ht="15" hidden="false" customHeight="false" outlineLevel="0" collapsed="false">
      <c r="A851" s="37" t="n">
        <v>1000905</v>
      </c>
      <c r="B851" s="38" t="n">
        <v>46276</v>
      </c>
      <c r="C851" s="39" t="n">
        <v>1</v>
      </c>
      <c r="D851" s="39" t="s">
        <v>26</v>
      </c>
      <c r="E851" s="39"/>
      <c r="F851" s="41" t="n">
        <f aca="false">IF(A851="","",MATCH(A851,P_ID,1))</f>
        <v>905</v>
      </c>
      <c r="G851" s="41" t="str">
        <f aca="false">IF(A851="","",INDEX(P_Svc,F851))</f>
        <v>Express</v>
      </c>
      <c r="H851" s="41" t="str">
        <f aca="false">IF(A851="","",INDEX(P_Zone,F851))</f>
        <v>North</v>
      </c>
      <c r="I851" s="41" t="n">
        <f aca="false">IF(A851="","",IF(D851="Delivered",IF(B851&lt;=INDEX(P_Due,F851),1,0),0))</f>
        <v>1</v>
      </c>
    </row>
    <row r="852" customFormat="false" ht="15" hidden="false" customHeight="false" outlineLevel="0" collapsed="false">
      <c r="A852" s="37" t="n">
        <v>1000943</v>
      </c>
      <c r="B852" s="38" t="n">
        <v>46276</v>
      </c>
      <c r="C852" s="39" t="n">
        <v>1</v>
      </c>
      <c r="D852" s="39" t="s">
        <v>26</v>
      </c>
      <c r="E852" s="39"/>
      <c r="F852" s="41" t="n">
        <f aca="false">IF(A852="","",MATCH(A852,P_ID,1))</f>
        <v>943</v>
      </c>
      <c r="G852" s="41" t="str">
        <f aca="false">IF(A852="","",INDEX(P_Svc,F852))</f>
        <v>Express</v>
      </c>
      <c r="H852" s="41" t="str">
        <f aca="false">IF(A852="","",INDEX(P_Zone,F852))</f>
        <v>East</v>
      </c>
      <c r="I852" s="41" t="n">
        <f aca="false">IF(A852="","",IF(D852="Delivered",IF(B852&lt;=INDEX(P_Due,F852),1,0),0))</f>
        <v>1</v>
      </c>
    </row>
    <row r="853" customFormat="false" ht="15" hidden="false" customHeight="false" outlineLevel="0" collapsed="false">
      <c r="A853" s="37" t="n">
        <v>1000945</v>
      </c>
      <c r="B853" s="38" t="n">
        <v>46276</v>
      </c>
      <c r="C853" s="39" t="n">
        <v>1</v>
      </c>
      <c r="D853" s="39" t="s">
        <v>26</v>
      </c>
      <c r="E853" s="39"/>
      <c r="F853" s="41" t="n">
        <f aca="false">IF(A853="","",MATCH(A853,P_ID,1))</f>
        <v>945</v>
      </c>
      <c r="G853" s="41" t="str">
        <f aca="false">IF(A853="","",INDEX(P_Svc,F853))</f>
        <v>Express</v>
      </c>
      <c r="H853" s="41" t="str">
        <f aca="false">IF(A853="","",INDEX(P_Zone,F853))</f>
        <v>Central</v>
      </c>
      <c r="I853" s="41" t="n">
        <f aca="false">IF(A853="","",IF(D853="Delivered",IF(B853&lt;=INDEX(P_Due,F853),1,0),0))</f>
        <v>1</v>
      </c>
    </row>
    <row r="854" customFormat="false" ht="15" hidden="false" customHeight="false" outlineLevel="0" collapsed="false">
      <c r="A854" s="37" t="n">
        <v>1000731</v>
      </c>
      <c r="B854" s="38" t="n">
        <v>46277</v>
      </c>
      <c r="C854" s="39" t="n">
        <v>2</v>
      </c>
      <c r="D854" s="39" t="s">
        <v>79</v>
      </c>
      <c r="E854" s="39" t="s">
        <v>34</v>
      </c>
      <c r="F854" s="41" t="n">
        <f aca="false">IF(A854="","",MATCH(A854,P_ID,1))</f>
        <v>731</v>
      </c>
      <c r="G854" s="41" t="str">
        <f aca="false">IF(A854="","",INDEX(P_Svc,F854))</f>
        <v>Express</v>
      </c>
      <c r="H854" s="41" t="str">
        <f aca="false">IF(A854="","",INDEX(P_Zone,F854))</f>
        <v>North</v>
      </c>
      <c r="I854" s="41" t="n">
        <f aca="false">IF(A854="","",IF(D854="Delivered",IF(B854&lt;=INDEX(P_Due,F854),1,0),0))</f>
        <v>0</v>
      </c>
    </row>
    <row r="855" customFormat="false" ht="15" hidden="false" customHeight="false" outlineLevel="0" collapsed="false">
      <c r="A855" s="37" t="n">
        <v>1000769</v>
      </c>
      <c r="B855" s="38" t="n">
        <v>46277</v>
      </c>
      <c r="C855" s="39" t="n">
        <v>1</v>
      </c>
      <c r="D855" s="39" t="s">
        <v>26</v>
      </c>
      <c r="E855" s="39"/>
      <c r="F855" s="41" t="n">
        <f aca="false">IF(A855="","",MATCH(A855,P_ID,1))</f>
        <v>769</v>
      </c>
      <c r="G855" s="41" t="str">
        <f aca="false">IF(A855="","",INDEX(P_Svc,F855))</f>
        <v>Express</v>
      </c>
      <c r="H855" s="41" t="str">
        <f aca="false">IF(A855="","",INDEX(P_Zone,F855))</f>
        <v>East</v>
      </c>
      <c r="I855" s="41" t="n">
        <f aca="false">IF(A855="","",IF(D855="Delivered",IF(B855&lt;=INDEX(P_Due,F855),1,0),0))</f>
        <v>1</v>
      </c>
    </row>
    <row r="856" customFormat="false" ht="15" hidden="false" customHeight="false" outlineLevel="0" collapsed="false">
      <c r="A856" s="37" t="n">
        <v>1000780</v>
      </c>
      <c r="B856" s="38" t="n">
        <v>46277</v>
      </c>
      <c r="C856" s="39" t="n">
        <v>1</v>
      </c>
      <c r="D856" s="39" t="s">
        <v>26</v>
      </c>
      <c r="E856" s="39"/>
      <c r="F856" s="41" t="n">
        <f aca="false">IF(A856="","",MATCH(A856,P_ID,1))</f>
        <v>780</v>
      </c>
      <c r="G856" s="41" t="str">
        <f aca="false">IF(A856="","",INDEX(P_Svc,F856))</f>
        <v>Express</v>
      </c>
      <c r="H856" s="41" t="str">
        <f aca="false">IF(A856="","",INDEX(P_Zone,F856))</f>
        <v>East</v>
      </c>
      <c r="I856" s="41" t="n">
        <f aca="false">IF(A856="","",IF(D856="Delivered",IF(B856&lt;=INDEX(P_Due,F856),1,0),0))</f>
        <v>1</v>
      </c>
    </row>
    <row r="857" customFormat="false" ht="15" hidden="false" customHeight="false" outlineLevel="0" collapsed="false">
      <c r="A857" s="37" t="n">
        <v>1000795</v>
      </c>
      <c r="B857" s="38" t="n">
        <v>46277</v>
      </c>
      <c r="C857" s="39" t="n">
        <v>1</v>
      </c>
      <c r="D857" s="39" t="s">
        <v>26</v>
      </c>
      <c r="E857" s="39"/>
      <c r="F857" s="41" t="n">
        <f aca="false">IF(A857="","",MATCH(A857,P_ID,1))</f>
        <v>795</v>
      </c>
      <c r="G857" s="41" t="str">
        <f aca="false">IF(A857="","",INDEX(P_Svc,F857))</f>
        <v>Express</v>
      </c>
      <c r="H857" s="41" t="str">
        <f aca="false">IF(A857="","",INDEX(P_Zone,F857))</f>
        <v>North</v>
      </c>
      <c r="I857" s="41" t="n">
        <f aca="false">IF(A857="","",IF(D857="Delivered",IF(B857&lt;=INDEX(P_Due,F857),1,0),0))</f>
        <v>1</v>
      </c>
    </row>
    <row r="858" customFormat="false" ht="15" hidden="false" customHeight="false" outlineLevel="0" collapsed="false">
      <c r="A858" s="37" t="n">
        <v>1000796</v>
      </c>
      <c r="B858" s="38" t="n">
        <v>46277</v>
      </c>
      <c r="C858" s="39" t="n">
        <v>1</v>
      </c>
      <c r="D858" s="39" t="s">
        <v>26</v>
      </c>
      <c r="E858" s="39"/>
      <c r="F858" s="41" t="n">
        <f aca="false">IF(A858="","",MATCH(A858,P_ID,1))</f>
        <v>796</v>
      </c>
      <c r="G858" s="41" t="str">
        <f aca="false">IF(A858="","",INDEX(P_Svc,F858))</f>
        <v>Express</v>
      </c>
      <c r="H858" s="41" t="str">
        <f aca="false">IF(A858="","",INDEX(P_Zone,F858))</f>
        <v>Central</v>
      </c>
      <c r="I858" s="41" t="n">
        <f aca="false">IF(A858="","",IF(D858="Delivered",IF(B858&lt;=INDEX(P_Due,F858),1,0),0))</f>
        <v>1</v>
      </c>
    </row>
    <row r="859" customFormat="false" ht="15" hidden="false" customHeight="false" outlineLevel="0" collapsed="false">
      <c r="A859" s="37" t="n">
        <v>1000837</v>
      </c>
      <c r="B859" s="38" t="n">
        <v>46277</v>
      </c>
      <c r="C859" s="39" t="n">
        <v>1</v>
      </c>
      <c r="D859" s="39" t="s">
        <v>26</v>
      </c>
      <c r="E859" s="39"/>
      <c r="F859" s="41" t="n">
        <f aca="false">IF(A859="","",MATCH(A859,P_ID,1))</f>
        <v>837</v>
      </c>
      <c r="G859" s="41" t="str">
        <f aca="false">IF(A859="","",INDEX(P_Svc,F859))</f>
        <v>Express</v>
      </c>
      <c r="H859" s="41" t="str">
        <f aca="false">IF(A859="","",INDEX(P_Zone,F859))</f>
        <v>South</v>
      </c>
      <c r="I859" s="41" t="n">
        <f aca="false">IF(A859="","",IF(D859="Delivered",IF(B859&lt;=INDEX(P_Due,F859),1,0),0))</f>
        <v>1</v>
      </c>
    </row>
    <row r="860" customFormat="false" ht="15" hidden="false" customHeight="false" outlineLevel="0" collapsed="false">
      <c r="A860" s="37" t="n">
        <v>1000841</v>
      </c>
      <c r="B860" s="38" t="n">
        <v>46277</v>
      </c>
      <c r="C860" s="39" t="n">
        <v>1</v>
      </c>
      <c r="D860" s="39" t="s">
        <v>26</v>
      </c>
      <c r="E860" s="39"/>
      <c r="F860" s="41" t="n">
        <f aca="false">IF(A860="","",MATCH(A860,P_ID,1))</f>
        <v>841</v>
      </c>
      <c r="G860" s="41" t="str">
        <f aca="false">IF(A860="","",INDEX(P_Svc,F860))</f>
        <v>Express</v>
      </c>
      <c r="H860" s="41" t="str">
        <f aca="false">IF(A860="","",INDEX(P_Zone,F860))</f>
        <v>East</v>
      </c>
      <c r="I860" s="41" t="n">
        <f aca="false">IF(A860="","",IF(D860="Delivered",IF(B860&lt;=INDEX(P_Due,F860),1,0),0))</f>
        <v>1</v>
      </c>
    </row>
    <row r="861" customFormat="false" ht="15" hidden="false" customHeight="false" outlineLevel="0" collapsed="false">
      <c r="A861" s="37" t="n">
        <v>1000847</v>
      </c>
      <c r="B861" s="38" t="n">
        <v>46277</v>
      </c>
      <c r="C861" s="39" t="n">
        <v>1</v>
      </c>
      <c r="D861" s="39" t="s">
        <v>26</v>
      </c>
      <c r="E861" s="39"/>
      <c r="F861" s="41" t="n">
        <f aca="false">IF(A861="","",MATCH(A861,P_ID,1))</f>
        <v>847</v>
      </c>
      <c r="G861" s="41" t="str">
        <f aca="false">IF(A861="","",INDEX(P_Svc,F861))</f>
        <v>Express</v>
      </c>
      <c r="H861" s="41" t="str">
        <f aca="false">IF(A861="","",INDEX(P_Zone,F861))</f>
        <v>East</v>
      </c>
      <c r="I861" s="41" t="n">
        <f aca="false">IF(A861="","",IF(D861="Delivered",IF(B861&lt;=INDEX(P_Due,F861),1,0),0))</f>
        <v>1</v>
      </c>
    </row>
    <row r="862" customFormat="false" ht="15" hidden="false" customHeight="false" outlineLevel="0" collapsed="false">
      <c r="A862" s="37" t="n">
        <v>1000942</v>
      </c>
      <c r="B862" s="38" t="n">
        <v>46277</v>
      </c>
      <c r="C862" s="39" t="n">
        <v>1</v>
      </c>
      <c r="D862" s="39" t="s">
        <v>79</v>
      </c>
      <c r="E862" s="39" t="s">
        <v>32</v>
      </c>
      <c r="F862" s="41" t="n">
        <f aca="false">IF(A862="","",MATCH(A862,P_ID,1))</f>
        <v>942</v>
      </c>
      <c r="G862" s="41" t="str">
        <f aca="false">IF(A862="","",INDEX(P_Svc,F862))</f>
        <v>Express</v>
      </c>
      <c r="H862" s="41" t="str">
        <f aca="false">IF(A862="","",INDEX(P_Zone,F862))</f>
        <v>Central</v>
      </c>
      <c r="I862" s="41" t="n">
        <f aca="false">IF(A862="","",IF(D862="Delivered",IF(B862&lt;=INDEX(P_Due,F862),1,0),0))</f>
        <v>0</v>
      </c>
    </row>
    <row r="863" customFormat="false" ht="15" hidden="false" customHeight="false" outlineLevel="0" collapsed="false">
      <c r="A863" s="37" t="n">
        <v>1000996</v>
      </c>
      <c r="B863" s="38" t="n">
        <v>46277</v>
      </c>
      <c r="C863" s="39" t="n">
        <v>1</v>
      </c>
      <c r="D863" s="39" t="s">
        <v>26</v>
      </c>
      <c r="E863" s="39"/>
      <c r="F863" s="41" t="n">
        <f aca="false">IF(A863="","",MATCH(A863,P_ID,1))</f>
        <v>996</v>
      </c>
      <c r="G863" s="41" t="str">
        <f aca="false">IF(A863="","",INDEX(P_Svc,F863))</f>
        <v>Express</v>
      </c>
      <c r="H863" s="41" t="str">
        <f aca="false">IF(A863="","",INDEX(P_Zone,F863))</f>
        <v>East</v>
      </c>
      <c r="I863" s="41" t="n">
        <f aca="false">IF(A863="","",IF(D863="Delivered",IF(B863&lt;=INDEX(P_Due,F863),1,0),0))</f>
        <v>1</v>
      </c>
    </row>
    <row r="864" customFormat="false" ht="15" hidden="false" customHeight="false" outlineLevel="0" collapsed="false">
      <c r="A864" s="37" t="n">
        <v>1001002</v>
      </c>
      <c r="B864" s="38" t="n">
        <v>46277</v>
      </c>
      <c r="C864" s="39" t="n">
        <v>1</v>
      </c>
      <c r="D864" s="39" t="s">
        <v>26</v>
      </c>
      <c r="E864" s="39"/>
      <c r="F864" s="41" t="n">
        <f aca="false">IF(A864="","",MATCH(A864,P_ID,1))</f>
        <v>1002</v>
      </c>
      <c r="G864" s="41" t="str">
        <f aca="false">IF(A864="","",INDEX(P_Svc,F864))</f>
        <v>Express</v>
      </c>
      <c r="H864" s="41" t="str">
        <f aca="false">IF(A864="","",INDEX(P_Zone,F864))</f>
        <v>Central</v>
      </c>
      <c r="I864" s="41" t="n">
        <f aca="false">IF(A864="","",IF(D864="Delivered",IF(B864&lt;=INDEX(P_Due,F864),1,0),0))</f>
        <v>1</v>
      </c>
    </row>
    <row r="865" customFormat="false" ht="15" hidden="false" customHeight="false" outlineLevel="0" collapsed="false">
      <c r="A865" s="37" t="n">
        <v>1001024</v>
      </c>
      <c r="B865" s="38" t="n">
        <v>46277</v>
      </c>
      <c r="C865" s="39" t="n">
        <v>1</v>
      </c>
      <c r="D865" s="39" t="s">
        <v>26</v>
      </c>
      <c r="E865" s="39"/>
      <c r="F865" s="41" t="n">
        <f aca="false">IF(A865="","",MATCH(A865,P_ID,1))</f>
        <v>1024</v>
      </c>
      <c r="G865" s="41" t="str">
        <f aca="false">IF(A865="","",INDEX(P_Svc,F865))</f>
        <v>Express</v>
      </c>
      <c r="H865" s="41" t="str">
        <f aca="false">IF(A865="","",INDEX(P_Zone,F865))</f>
        <v>East</v>
      </c>
      <c r="I865" s="41" t="n">
        <f aca="false">IF(A865="","",IF(D865="Delivered",IF(B865&lt;=INDEX(P_Due,F865),1,0),0))</f>
        <v>1</v>
      </c>
    </row>
    <row r="866" customFormat="false" ht="15" hidden="false" customHeight="false" outlineLevel="0" collapsed="false">
      <c r="A866" s="37" t="n">
        <v>1001036</v>
      </c>
      <c r="B866" s="38" t="n">
        <v>46277</v>
      </c>
      <c r="C866" s="39" t="n">
        <v>1</v>
      </c>
      <c r="D866" s="39" t="s">
        <v>26</v>
      </c>
      <c r="E866" s="39"/>
      <c r="F866" s="41" t="n">
        <f aca="false">IF(A866="","",MATCH(A866,P_ID,1))</f>
        <v>1036</v>
      </c>
      <c r="G866" s="41" t="str">
        <f aca="false">IF(A866="","",INDEX(P_Svc,F866))</f>
        <v>Express</v>
      </c>
      <c r="H866" s="41" t="str">
        <f aca="false">IF(A866="","",INDEX(P_Zone,F866))</f>
        <v>West</v>
      </c>
      <c r="I866" s="41" t="n">
        <f aca="false">IF(A866="","",IF(D866="Delivered",IF(B866&lt;=INDEX(P_Due,F866),1,0),0))</f>
        <v>1</v>
      </c>
    </row>
    <row r="867" customFormat="false" ht="15" hidden="false" customHeight="false" outlineLevel="0" collapsed="false">
      <c r="A867" s="37" t="n">
        <v>1001057</v>
      </c>
      <c r="B867" s="38" t="n">
        <v>46277</v>
      </c>
      <c r="C867" s="39" t="n">
        <v>1</v>
      </c>
      <c r="D867" s="39" t="s">
        <v>26</v>
      </c>
      <c r="E867" s="39"/>
      <c r="F867" s="41" t="n">
        <f aca="false">IF(A867="","",MATCH(A867,P_ID,1))</f>
        <v>1057</v>
      </c>
      <c r="G867" s="41" t="str">
        <f aca="false">IF(A867="","",INDEX(P_Svc,F867))</f>
        <v>Express</v>
      </c>
      <c r="H867" s="41" t="str">
        <f aca="false">IF(A867="","",INDEX(P_Zone,F867))</f>
        <v>Central</v>
      </c>
      <c r="I867" s="41" t="n">
        <f aca="false">IF(A867="","",IF(D867="Delivered",IF(B867&lt;=INDEX(P_Due,F867),1,0),0))</f>
        <v>1</v>
      </c>
    </row>
    <row r="868" customFormat="false" ht="15" hidden="false" customHeight="false" outlineLevel="0" collapsed="false">
      <c r="A868" s="37" t="n">
        <v>1001060</v>
      </c>
      <c r="B868" s="38" t="n">
        <v>46277</v>
      </c>
      <c r="C868" s="39" t="n">
        <v>1</v>
      </c>
      <c r="D868" s="39" t="s">
        <v>26</v>
      </c>
      <c r="E868" s="39"/>
      <c r="F868" s="41" t="n">
        <f aca="false">IF(A868="","",MATCH(A868,P_ID,1))</f>
        <v>1060</v>
      </c>
      <c r="G868" s="41" t="str">
        <f aca="false">IF(A868="","",INDEX(P_Svc,F868))</f>
        <v>Express</v>
      </c>
      <c r="H868" s="41" t="str">
        <f aca="false">IF(A868="","",INDEX(P_Zone,F868))</f>
        <v>Central</v>
      </c>
      <c r="I868" s="41" t="n">
        <f aca="false">IF(A868="","",IF(D868="Delivered",IF(B868&lt;=INDEX(P_Due,F868),1,0),0))</f>
        <v>1</v>
      </c>
    </row>
    <row r="869" customFormat="false" ht="15" hidden="false" customHeight="false" outlineLevel="0" collapsed="false">
      <c r="A869" s="37" t="n">
        <v>1001068</v>
      </c>
      <c r="B869" s="38" t="n">
        <v>46277</v>
      </c>
      <c r="C869" s="39" t="n">
        <v>1</v>
      </c>
      <c r="D869" s="39" t="s">
        <v>26</v>
      </c>
      <c r="E869" s="39"/>
      <c r="F869" s="41" t="n">
        <f aca="false">IF(A869="","",MATCH(A869,P_ID,1))</f>
        <v>1068</v>
      </c>
      <c r="G869" s="41" t="str">
        <f aca="false">IF(A869="","",INDEX(P_Svc,F869))</f>
        <v>Express</v>
      </c>
      <c r="H869" s="41" t="str">
        <f aca="false">IF(A869="","",INDEX(P_Zone,F869))</f>
        <v>South</v>
      </c>
      <c r="I869" s="41" t="n">
        <f aca="false">IF(A869="","",IF(D869="Delivered",IF(B869&lt;=INDEX(P_Due,F869),1,0),0))</f>
        <v>1</v>
      </c>
    </row>
    <row r="870" customFormat="false" ht="15" hidden="false" customHeight="false" outlineLevel="0" collapsed="false">
      <c r="A870" s="37" t="n">
        <v>1001070</v>
      </c>
      <c r="B870" s="38" t="n">
        <v>46277</v>
      </c>
      <c r="C870" s="39" t="n">
        <v>1</v>
      </c>
      <c r="D870" s="39" t="s">
        <v>26</v>
      </c>
      <c r="E870" s="39"/>
      <c r="F870" s="41" t="n">
        <f aca="false">IF(A870="","",MATCH(A870,P_ID,1))</f>
        <v>1070</v>
      </c>
      <c r="G870" s="41" t="str">
        <f aca="false">IF(A870="","",INDEX(P_Svc,F870))</f>
        <v>Express</v>
      </c>
      <c r="H870" s="41" t="str">
        <f aca="false">IF(A870="","",INDEX(P_Zone,F870))</f>
        <v>Central</v>
      </c>
      <c r="I870" s="41" t="n">
        <f aca="false">IF(A870="","",IF(D870="Delivered",IF(B870&lt;=INDEX(P_Due,F870),1,0),0))</f>
        <v>1</v>
      </c>
    </row>
    <row r="871" customFormat="false" ht="15" hidden="false" customHeight="false" outlineLevel="0" collapsed="false">
      <c r="A871" s="37" t="n">
        <v>1001073</v>
      </c>
      <c r="B871" s="38" t="n">
        <v>46277</v>
      </c>
      <c r="C871" s="39" t="n">
        <v>1</v>
      </c>
      <c r="D871" s="39" t="s">
        <v>26</v>
      </c>
      <c r="E871" s="39"/>
      <c r="F871" s="41" t="n">
        <f aca="false">IF(A871="","",MATCH(A871,P_ID,1))</f>
        <v>1073</v>
      </c>
      <c r="G871" s="41" t="str">
        <f aca="false">IF(A871="","",INDEX(P_Svc,F871))</f>
        <v>Express</v>
      </c>
      <c r="H871" s="41" t="str">
        <f aca="false">IF(A871="","",INDEX(P_Zone,F871))</f>
        <v>Central</v>
      </c>
      <c r="I871" s="41" t="n">
        <f aca="false">IF(A871="","",IF(D871="Delivered",IF(B871&lt;=INDEX(P_Due,F871),1,0),0))</f>
        <v>1</v>
      </c>
    </row>
    <row r="872" customFormat="false" ht="15" hidden="false" customHeight="false" outlineLevel="0" collapsed="false">
      <c r="A872" s="37" t="n">
        <v>1001094</v>
      </c>
      <c r="B872" s="38" t="n">
        <v>46277</v>
      </c>
      <c r="C872" s="39" t="n">
        <v>1</v>
      </c>
      <c r="D872" s="39" t="s">
        <v>26</v>
      </c>
      <c r="E872" s="39"/>
      <c r="F872" s="41" t="n">
        <f aca="false">IF(A872="","",MATCH(A872,P_ID,1))</f>
        <v>1094</v>
      </c>
      <c r="G872" s="41" t="str">
        <f aca="false">IF(A872="","",INDEX(P_Svc,F872))</f>
        <v>Express</v>
      </c>
      <c r="H872" s="41" t="str">
        <f aca="false">IF(A872="","",INDEX(P_Zone,F872))</f>
        <v>West</v>
      </c>
      <c r="I872" s="41" t="n">
        <f aca="false">IF(A872="","",IF(D872="Delivered",IF(B872&lt;=INDEX(P_Due,F872),1,0),0))</f>
        <v>1</v>
      </c>
    </row>
    <row r="873" customFormat="false" ht="15" hidden="false" customHeight="false" outlineLevel="0" collapsed="false">
      <c r="A873" s="37" t="n">
        <v>1001107</v>
      </c>
      <c r="B873" s="38" t="n">
        <v>46277</v>
      </c>
      <c r="C873" s="39" t="n">
        <v>1</v>
      </c>
      <c r="D873" s="39" t="s">
        <v>26</v>
      </c>
      <c r="E873" s="39"/>
      <c r="F873" s="41" t="n">
        <f aca="false">IF(A873="","",MATCH(A873,P_ID,1))</f>
        <v>1107</v>
      </c>
      <c r="G873" s="41" t="str">
        <f aca="false">IF(A873="","",INDEX(P_Svc,F873))</f>
        <v>Express</v>
      </c>
      <c r="H873" s="41" t="str">
        <f aca="false">IF(A873="","",INDEX(P_Zone,F873))</f>
        <v>West</v>
      </c>
      <c r="I873" s="41" t="n">
        <f aca="false">IF(A873="","",IF(D873="Delivered",IF(B873&lt;=INDEX(P_Due,F873),1,0),0))</f>
        <v>1</v>
      </c>
    </row>
    <row r="874" customFormat="false" ht="15" hidden="false" customHeight="false" outlineLevel="0" collapsed="false">
      <c r="A874" s="37" t="n">
        <v>1001122</v>
      </c>
      <c r="B874" s="38" t="n">
        <v>46277</v>
      </c>
      <c r="C874" s="39" t="n">
        <v>1</v>
      </c>
      <c r="D874" s="39" t="s">
        <v>26</v>
      </c>
      <c r="E874" s="39"/>
      <c r="F874" s="41" t="n">
        <f aca="false">IF(A874="","",MATCH(A874,P_ID,1))</f>
        <v>1122</v>
      </c>
      <c r="G874" s="41" t="str">
        <f aca="false">IF(A874="","",INDEX(P_Svc,F874))</f>
        <v>Express</v>
      </c>
      <c r="H874" s="41" t="str">
        <f aca="false">IF(A874="","",INDEX(P_Zone,F874))</f>
        <v>South</v>
      </c>
      <c r="I874" s="41" t="n">
        <f aca="false">IF(A874="","",IF(D874="Delivered",IF(B874&lt;=INDEX(P_Due,F874),1,0),0))</f>
        <v>1</v>
      </c>
    </row>
    <row r="875" customFormat="false" ht="15" hidden="false" customHeight="false" outlineLevel="0" collapsed="false">
      <c r="A875" s="37" t="n">
        <v>1001161</v>
      </c>
      <c r="B875" s="38" t="n">
        <v>46277</v>
      </c>
      <c r="C875" s="39" t="n">
        <v>1</v>
      </c>
      <c r="D875" s="39" t="s">
        <v>26</v>
      </c>
      <c r="E875" s="39"/>
      <c r="F875" s="41" t="n">
        <f aca="false">IF(A875="","",MATCH(A875,P_ID,1))</f>
        <v>1161</v>
      </c>
      <c r="G875" s="41" t="str">
        <f aca="false">IF(A875="","",INDEX(P_Svc,F875))</f>
        <v>Express</v>
      </c>
      <c r="H875" s="41" t="str">
        <f aca="false">IF(A875="","",INDEX(P_Zone,F875))</f>
        <v>North</v>
      </c>
      <c r="I875" s="41" t="n">
        <f aca="false">IF(A875="","",IF(D875="Delivered",IF(B875&lt;=INDEX(P_Due,F875),1,0),0))</f>
        <v>1</v>
      </c>
    </row>
    <row r="876" customFormat="false" ht="15" hidden="false" customHeight="false" outlineLevel="0" collapsed="false">
      <c r="A876" s="37" t="n">
        <v>1000041</v>
      </c>
      <c r="B876" s="38" t="n">
        <v>46277</v>
      </c>
      <c r="C876" s="39" t="n">
        <v>2</v>
      </c>
      <c r="D876" s="39" t="s">
        <v>79</v>
      </c>
      <c r="E876" s="39" t="s">
        <v>34</v>
      </c>
      <c r="F876" s="41" t="n">
        <f aca="false">IF(A876="","",MATCH(A876,P_ID,1))</f>
        <v>41</v>
      </c>
      <c r="G876" s="41" t="str">
        <f aca="false">IF(A876="","",INDEX(P_Svc,F876))</f>
        <v>Express</v>
      </c>
      <c r="H876" s="41" t="str">
        <f aca="false">IF(A876="","",INDEX(P_Zone,F876))</f>
        <v>Central</v>
      </c>
      <c r="I876" s="41" t="n">
        <f aca="false">IF(A876="","",IF(D876="Delivered",IF(B876&lt;=INDEX(P_Due,F876),1,0),0))</f>
        <v>0</v>
      </c>
    </row>
    <row r="877" customFormat="false" ht="15" hidden="false" customHeight="false" outlineLevel="0" collapsed="false">
      <c r="A877" s="37" t="n">
        <v>1000277</v>
      </c>
      <c r="B877" s="38" t="n">
        <v>46277</v>
      </c>
      <c r="C877" s="39" t="n">
        <v>3</v>
      </c>
      <c r="D877" s="39" t="s">
        <v>26</v>
      </c>
      <c r="E877" s="39"/>
      <c r="F877" s="41" t="n">
        <f aca="false">IF(A877="","",MATCH(A877,P_ID,1))</f>
        <v>277</v>
      </c>
      <c r="G877" s="41" t="str">
        <f aca="false">IF(A877="","",INDEX(P_Svc,F877))</f>
        <v>Economy</v>
      </c>
      <c r="H877" s="41" t="str">
        <f aca="false">IF(A877="","",INDEX(P_Zone,F877))</f>
        <v>East</v>
      </c>
      <c r="I877" s="41" t="n">
        <f aca="false">IF(A877="","",IF(D877="Delivered",IF(B877&lt;=INDEX(P_Due,F877),1,0),0))</f>
        <v>1</v>
      </c>
    </row>
    <row r="878" customFormat="false" ht="15" hidden="false" customHeight="false" outlineLevel="0" collapsed="false">
      <c r="A878" s="37" t="n">
        <v>1000537</v>
      </c>
      <c r="B878" s="38" t="n">
        <v>46277</v>
      </c>
      <c r="C878" s="39" t="n">
        <v>2</v>
      </c>
      <c r="D878" s="39" t="s">
        <v>26</v>
      </c>
      <c r="E878" s="39"/>
      <c r="F878" s="41" t="n">
        <f aca="false">IF(A878="","",MATCH(A878,P_ID,1))</f>
        <v>537</v>
      </c>
      <c r="G878" s="41" t="str">
        <f aca="false">IF(A878="","",INDEX(P_Svc,F878))</f>
        <v>Standard</v>
      </c>
      <c r="H878" s="41" t="str">
        <f aca="false">IF(A878="","",INDEX(P_Zone,F878))</f>
        <v>Central</v>
      </c>
      <c r="I878" s="41" t="n">
        <f aca="false">IF(A878="","",IF(D878="Delivered",IF(B878&lt;=INDEX(P_Due,F878),1,0),0))</f>
        <v>1</v>
      </c>
    </row>
    <row r="879" customFormat="false" ht="15" hidden="false" customHeight="false" outlineLevel="0" collapsed="false">
      <c r="A879" s="37" t="n">
        <v>1000542</v>
      </c>
      <c r="B879" s="38" t="n">
        <v>46277</v>
      </c>
      <c r="C879" s="39" t="n">
        <v>1</v>
      </c>
      <c r="D879" s="39" t="s">
        <v>26</v>
      </c>
      <c r="E879" s="39"/>
      <c r="F879" s="41" t="n">
        <f aca="false">IF(A879="","",MATCH(A879,P_ID,1))</f>
        <v>542</v>
      </c>
      <c r="G879" s="41" t="str">
        <f aca="false">IF(A879="","",INDEX(P_Svc,F879))</f>
        <v>Standard</v>
      </c>
      <c r="H879" s="41" t="str">
        <f aca="false">IF(A879="","",INDEX(P_Zone,F879))</f>
        <v>Central</v>
      </c>
      <c r="I879" s="41" t="n">
        <f aca="false">IF(A879="","",IF(D879="Delivered",IF(B879&lt;=INDEX(P_Due,F879),1,0),0))</f>
        <v>1</v>
      </c>
    </row>
    <row r="880" customFormat="false" ht="15" hidden="false" customHeight="false" outlineLevel="0" collapsed="false">
      <c r="A880" s="37" t="n">
        <v>1000550</v>
      </c>
      <c r="B880" s="38" t="n">
        <v>46277</v>
      </c>
      <c r="C880" s="39" t="n">
        <v>2</v>
      </c>
      <c r="D880" s="39" t="s">
        <v>26</v>
      </c>
      <c r="E880" s="39"/>
      <c r="F880" s="41" t="n">
        <f aca="false">IF(A880="","",MATCH(A880,P_ID,1))</f>
        <v>550</v>
      </c>
      <c r="G880" s="41" t="str">
        <f aca="false">IF(A880="","",INDEX(P_Svc,F880))</f>
        <v>Standard</v>
      </c>
      <c r="H880" s="41" t="str">
        <f aca="false">IF(A880="","",INDEX(P_Zone,F880))</f>
        <v>South</v>
      </c>
      <c r="I880" s="41" t="n">
        <f aca="false">IF(A880="","",IF(D880="Delivered",IF(B880&lt;=INDEX(P_Due,F880),1,0),0))</f>
        <v>1</v>
      </c>
    </row>
    <row r="881" customFormat="false" ht="15" hidden="false" customHeight="false" outlineLevel="0" collapsed="false">
      <c r="A881" s="37" t="n">
        <v>1000554</v>
      </c>
      <c r="B881" s="38" t="n">
        <v>46277</v>
      </c>
      <c r="C881" s="39" t="n">
        <v>2</v>
      </c>
      <c r="D881" s="39" t="s">
        <v>26</v>
      </c>
      <c r="E881" s="39"/>
      <c r="F881" s="41" t="n">
        <f aca="false">IF(A881="","",MATCH(A881,P_ID,1))</f>
        <v>554</v>
      </c>
      <c r="G881" s="41" t="str">
        <f aca="false">IF(A881="","",INDEX(P_Svc,F881))</f>
        <v>Economy</v>
      </c>
      <c r="H881" s="41" t="str">
        <f aca="false">IF(A881="","",INDEX(P_Zone,F881))</f>
        <v>North</v>
      </c>
      <c r="I881" s="41" t="n">
        <f aca="false">IF(A881="","",IF(D881="Delivered",IF(B881&lt;=INDEX(P_Due,F881),1,0),0))</f>
        <v>1</v>
      </c>
    </row>
    <row r="882" customFormat="false" ht="15" hidden="false" customHeight="false" outlineLevel="0" collapsed="false">
      <c r="A882" s="37" t="n">
        <v>1000561</v>
      </c>
      <c r="B882" s="38" t="n">
        <v>46277</v>
      </c>
      <c r="C882" s="39" t="n">
        <v>2</v>
      </c>
      <c r="D882" s="39" t="s">
        <v>26</v>
      </c>
      <c r="E882" s="39"/>
      <c r="F882" s="41" t="n">
        <f aca="false">IF(A882="","",MATCH(A882,P_ID,1))</f>
        <v>561</v>
      </c>
      <c r="G882" s="41" t="str">
        <f aca="false">IF(A882="","",INDEX(P_Svc,F882))</f>
        <v>Economy</v>
      </c>
      <c r="H882" s="41" t="str">
        <f aca="false">IF(A882="","",INDEX(P_Zone,F882))</f>
        <v>Central</v>
      </c>
      <c r="I882" s="41" t="n">
        <f aca="false">IF(A882="","",IF(D882="Delivered",IF(B882&lt;=INDEX(P_Due,F882),1,0),0))</f>
        <v>1</v>
      </c>
    </row>
    <row r="883" customFormat="false" ht="15" hidden="false" customHeight="false" outlineLevel="0" collapsed="false">
      <c r="A883" s="37" t="n">
        <v>1000569</v>
      </c>
      <c r="B883" s="38" t="n">
        <v>46277</v>
      </c>
      <c r="C883" s="39" t="n">
        <v>2</v>
      </c>
      <c r="D883" s="39" t="s">
        <v>26</v>
      </c>
      <c r="E883" s="39"/>
      <c r="F883" s="41" t="n">
        <f aca="false">IF(A883="","",MATCH(A883,P_ID,1))</f>
        <v>569</v>
      </c>
      <c r="G883" s="41" t="str">
        <f aca="false">IF(A883="","",INDEX(P_Svc,F883))</f>
        <v>Economy</v>
      </c>
      <c r="H883" s="41" t="str">
        <f aca="false">IF(A883="","",INDEX(P_Zone,F883))</f>
        <v>North</v>
      </c>
      <c r="I883" s="41" t="n">
        <f aca="false">IF(A883="","",IF(D883="Delivered",IF(B883&lt;=INDEX(P_Due,F883),1,0),0))</f>
        <v>1</v>
      </c>
    </row>
    <row r="884" customFormat="false" ht="15" hidden="false" customHeight="false" outlineLevel="0" collapsed="false">
      <c r="A884" s="37" t="n">
        <v>1000570</v>
      </c>
      <c r="B884" s="38" t="n">
        <v>46277</v>
      </c>
      <c r="C884" s="39" t="n">
        <v>2</v>
      </c>
      <c r="D884" s="39" t="s">
        <v>26</v>
      </c>
      <c r="E884" s="39"/>
      <c r="F884" s="41" t="n">
        <f aca="false">IF(A884="","",MATCH(A884,P_ID,1))</f>
        <v>570</v>
      </c>
      <c r="G884" s="41" t="str">
        <f aca="false">IF(A884="","",INDEX(P_Svc,F884))</f>
        <v>Standard</v>
      </c>
      <c r="H884" s="41" t="str">
        <f aca="false">IF(A884="","",INDEX(P_Zone,F884))</f>
        <v>Central</v>
      </c>
      <c r="I884" s="41" t="n">
        <f aca="false">IF(A884="","",IF(D884="Delivered",IF(B884&lt;=INDEX(P_Due,F884),1,0),0))</f>
        <v>1</v>
      </c>
    </row>
    <row r="885" customFormat="false" ht="15" hidden="false" customHeight="false" outlineLevel="0" collapsed="false">
      <c r="A885" s="37" t="n">
        <v>1000576</v>
      </c>
      <c r="B885" s="38" t="n">
        <v>46277</v>
      </c>
      <c r="C885" s="39" t="n">
        <v>2</v>
      </c>
      <c r="D885" s="39" t="s">
        <v>26</v>
      </c>
      <c r="E885" s="39"/>
      <c r="F885" s="41" t="n">
        <f aca="false">IF(A885="","",MATCH(A885,P_ID,1))</f>
        <v>576</v>
      </c>
      <c r="G885" s="41" t="str">
        <f aca="false">IF(A885="","",INDEX(P_Svc,F885))</f>
        <v>Economy</v>
      </c>
      <c r="H885" s="41" t="str">
        <f aca="false">IF(A885="","",INDEX(P_Zone,F885))</f>
        <v>West</v>
      </c>
      <c r="I885" s="41" t="n">
        <f aca="false">IF(A885="","",IF(D885="Delivered",IF(B885&lt;=INDEX(P_Due,F885),1,0),0))</f>
        <v>1</v>
      </c>
    </row>
    <row r="886" customFormat="false" ht="15" hidden="false" customHeight="false" outlineLevel="0" collapsed="false">
      <c r="A886" s="37" t="n">
        <v>1000580</v>
      </c>
      <c r="B886" s="38" t="n">
        <v>46277</v>
      </c>
      <c r="C886" s="39" t="n">
        <v>2</v>
      </c>
      <c r="D886" s="39" t="s">
        <v>26</v>
      </c>
      <c r="E886" s="39"/>
      <c r="F886" s="41" t="n">
        <f aca="false">IF(A886="","",MATCH(A886,P_ID,1))</f>
        <v>580</v>
      </c>
      <c r="G886" s="41" t="str">
        <f aca="false">IF(A886="","",INDEX(P_Svc,F886))</f>
        <v>Economy</v>
      </c>
      <c r="H886" s="41" t="str">
        <f aca="false">IF(A886="","",INDEX(P_Zone,F886))</f>
        <v>South</v>
      </c>
      <c r="I886" s="41" t="n">
        <f aca="false">IF(A886="","",IF(D886="Delivered",IF(B886&lt;=INDEX(P_Due,F886),1,0),0))</f>
        <v>1</v>
      </c>
    </row>
    <row r="887" customFormat="false" ht="15" hidden="false" customHeight="false" outlineLevel="0" collapsed="false">
      <c r="A887" s="37" t="n">
        <v>1000588</v>
      </c>
      <c r="B887" s="38" t="n">
        <v>46277</v>
      </c>
      <c r="C887" s="39" t="n">
        <v>2</v>
      </c>
      <c r="D887" s="39" t="s">
        <v>26</v>
      </c>
      <c r="E887" s="39"/>
      <c r="F887" s="41" t="n">
        <f aca="false">IF(A887="","",MATCH(A887,P_ID,1))</f>
        <v>588</v>
      </c>
      <c r="G887" s="41" t="str">
        <f aca="false">IF(A887="","",INDEX(P_Svc,F887))</f>
        <v>Standard</v>
      </c>
      <c r="H887" s="41" t="str">
        <f aca="false">IF(A887="","",INDEX(P_Zone,F887))</f>
        <v>East</v>
      </c>
      <c r="I887" s="41" t="n">
        <f aca="false">IF(A887="","",IF(D887="Delivered",IF(B887&lt;=INDEX(P_Due,F887),1,0),0))</f>
        <v>1</v>
      </c>
    </row>
    <row r="888" customFormat="false" ht="15" hidden="false" customHeight="false" outlineLevel="0" collapsed="false">
      <c r="A888" s="37" t="n">
        <v>1000603</v>
      </c>
      <c r="B888" s="38" t="n">
        <v>46277</v>
      </c>
      <c r="C888" s="39" t="n">
        <v>2</v>
      </c>
      <c r="D888" s="39" t="s">
        <v>26</v>
      </c>
      <c r="E888" s="39"/>
      <c r="F888" s="41" t="n">
        <f aca="false">IF(A888="","",MATCH(A888,P_ID,1))</f>
        <v>603</v>
      </c>
      <c r="G888" s="41" t="str">
        <f aca="false">IF(A888="","",INDEX(P_Svc,F888))</f>
        <v>Standard</v>
      </c>
      <c r="H888" s="41" t="str">
        <f aca="false">IF(A888="","",INDEX(P_Zone,F888))</f>
        <v>West</v>
      </c>
      <c r="I888" s="41" t="n">
        <f aca="false">IF(A888="","",IF(D888="Delivered",IF(B888&lt;=INDEX(P_Due,F888),1,0),0))</f>
        <v>1</v>
      </c>
    </row>
    <row r="889" customFormat="false" ht="15" hidden="false" customHeight="false" outlineLevel="0" collapsed="false">
      <c r="A889" s="37" t="n">
        <v>1000616</v>
      </c>
      <c r="B889" s="38" t="n">
        <v>46277</v>
      </c>
      <c r="C889" s="39" t="n">
        <v>2</v>
      </c>
      <c r="D889" s="39" t="s">
        <v>26</v>
      </c>
      <c r="E889" s="39"/>
      <c r="F889" s="41" t="n">
        <f aca="false">IF(A889="","",MATCH(A889,P_ID,1))</f>
        <v>616</v>
      </c>
      <c r="G889" s="41" t="str">
        <f aca="false">IF(A889="","",INDEX(P_Svc,F889))</f>
        <v>Express</v>
      </c>
      <c r="H889" s="41" t="str">
        <f aca="false">IF(A889="","",INDEX(P_Zone,F889))</f>
        <v>West</v>
      </c>
      <c r="I889" s="41" t="n">
        <f aca="false">IF(A889="","",IF(D889="Delivered",IF(B889&lt;=INDEX(P_Due,F889),1,0),0))</f>
        <v>0</v>
      </c>
    </row>
    <row r="890" customFormat="false" ht="15" hidden="false" customHeight="false" outlineLevel="0" collapsed="false">
      <c r="A890" s="37" t="n">
        <v>1000646</v>
      </c>
      <c r="B890" s="38" t="n">
        <v>46277</v>
      </c>
      <c r="C890" s="39" t="n">
        <v>2</v>
      </c>
      <c r="D890" s="39" t="s">
        <v>26</v>
      </c>
      <c r="E890" s="39"/>
      <c r="F890" s="41" t="n">
        <f aca="false">IF(A890="","",MATCH(A890,P_ID,1))</f>
        <v>646</v>
      </c>
      <c r="G890" s="41" t="str">
        <f aca="false">IF(A890="","",INDEX(P_Svc,F890))</f>
        <v>Express</v>
      </c>
      <c r="H890" s="41" t="str">
        <f aca="false">IF(A890="","",INDEX(P_Zone,F890))</f>
        <v>West</v>
      </c>
      <c r="I890" s="41" t="n">
        <f aca="false">IF(A890="","",IF(D890="Delivered",IF(B890&lt;=INDEX(P_Due,F890),1,0),0))</f>
        <v>0</v>
      </c>
    </row>
    <row r="891" customFormat="false" ht="15" hidden="false" customHeight="false" outlineLevel="0" collapsed="false">
      <c r="A891" s="37" t="n">
        <v>1000659</v>
      </c>
      <c r="B891" s="38" t="n">
        <v>46277</v>
      </c>
      <c r="C891" s="39" t="n">
        <v>2</v>
      </c>
      <c r="D891" s="39" t="s">
        <v>26</v>
      </c>
      <c r="E891" s="39"/>
      <c r="F891" s="41" t="n">
        <f aca="false">IF(A891="","",MATCH(A891,P_ID,1))</f>
        <v>659</v>
      </c>
      <c r="G891" s="41" t="str">
        <f aca="false">IF(A891="","",INDEX(P_Svc,F891))</f>
        <v>Standard</v>
      </c>
      <c r="H891" s="41" t="str">
        <f aca="false">IF(A891="","",INDEX(P_Zone,F891))</f>
        <v>North</v>
      </c>
      <c r="I891" s="41" t="n">
        <f aca="false">IF(A891="","",IF(D891="Delivered",IF(B891&lt;=INDEX(P_Due,F891),1,0),0))</f>
        <v>1</v>
      </c>
    </row>
    <row r="892" customFormat="false" ht="15" hidden="false" customHeight="false" outlineLevel="0" collapsed="false">
      <c r="A892" s="37" t="n">
        <v>1000662</v>
      </c>
      <c r="B892" s="38" t="n">
        <v>46277</v>
      </c>
      <c r="C892" s="39" t="n">
        <v>2</v>
      </c>
      <c r="D892" s="39" t="s">
        <v>79</v>
      </c>
      <c r="E892" s="39" t="s">
        <v>38</v>
      </c>
      <c r="F892" s="41" t="n">
        <f aca="false">IF(A892="","",MATCH(A892,P_ID,1))</f>
        <v>662</v>
      </c>
      <c r="G892" s="41" t="str">
        <f aca="false">IF(A892="","",INDEX(P_Svc,F892))</f>
        <v>Standard</v>
      </c>
      <c r="H892" s="41" t="str">
        <f aca="false">IF(A892="","",INDEX(P_Zone,F892))</f>
        <v>West</v>
      </c>
      <c r="I892" s="41" t="n">
        <f aca="false">IF(A892="","",IF(D892="Delivered",IF(B892&lt;=INDEX(P_Due,F892),1,0),0))</f>
        <v>0</v>
      </c>
    </row>
    <row r="893" customFormat="false" ht="15" hidden="false" customHeight="false" outlineLevel="0" collapsed="false">
      <c r="A893" s="37" t="n">
        <v>1000676</v>
      </c>
      <c r="B893" s="38" t="n">
        <v>46277</v>
      </c>
      <c r="C893" s="39" t="n">
        <v>2</v>
      </c>
      <c r="D893" s="39" t="s">
        <v>26</v>
      </c>
      <c r="E893" s="39"/>
      <c r="F893" s="41" t="n">
        <f aca="false">IF(A893="","",MATCH(A893,P_ID,1))</f>
        <v>676</v>
      </c>
      <c r="G893" s="41" t="str">
        <f aca="false">IF(A893="","",INDEX(P_Svc,F893))</f>
        <v>Economy</v>
      </c>
      <c r="H893" s="41" t="str">
        <f aca="false">IF(A893="","",INDEX(P_Zone,F893))</f>
        <v>North</v>
      </c>
      <c r="I893" s="41" t="n">
        <f aca="false">IF(A893="","",IF(D893="Delivered",IF(B893&lt;=INDEX(P_Due,F893),1,0),0))</f>
        <v>1</v>
      </c>
    </row>
    <row r="894" customFormat="false" ht="15" hidden="false" customHeight="false" outlineLevel="0" collapsed="false">
      <c r="A894" s="37" t="n">
        <v>1000686</v>
      </c>
      <c r="B894" s="38" t="n">
        <v>46277</v>
      </c>
      <c r="C894" s="39" t="n">
        <v>2</v>
      </c>
      <c r="D894" s="39" t="s">
        <v>26</v>
      </c>
      <c r="E894" s="39"/>
      <c r="F894" s="41" t="n">
        <f aca="false">IF(A894="","",MATCH(A894,P_ID,1))</f>
        <v>686</v>
      </c>
      <c r="G894" s="41" t="str">
        <f aca="false">IF(A894="","",INDEX(P_Svc,F894))</f>
        <v>Standard</v>
      </c>
      <c r="H894" s="41" t="str">
        <f aca="false">IF(A894="","",INDEX(P_Zone,F894))</f>
        <v>Central</v>
      </c>
      <c r="I894" s="41" t="n">
        <f aca="false">IF(A894="","",IF(D894="Delivered",IF(B894&lt;=INDEX(P_Due,F894),1,0),0))</f>
        <v>1</v>
      </c>
    </row>
    <row r="895" customFormat="false" ht="15" hidden="false" customHeight="false" outlineLevel="0" collapsed="false">
      <c r="A895" s="37" t="n">
        <v>1000700</v>
      </c>
      <c r="B895" s="38" t="n">
        <v>46277</v>
      </c>
      <c r="C895" s="39" t="n">
        <v>2</v>
      </c>
      <c r="D895" s="39" t="s">
        <v>26</v>
      </c>
      <c r="E895" s="39"/>
      <c r="F895" s="41" t="n">
        <f aca="false">IF(A895="","",MATCH(A895,P_ID,1))</f>
        <v>700</v>
      </c>
      <c r="G895" s="41" t="str">
        <f aca="false">IF(A895="","",INDEX(P_Svc,F895))</f>
        <v>Economy</v>
      </c>
      <c r="H895" s="41" t="str">
        <f aca="false">IF(A895="","",INDEX(P_Zone,F895))</f>
        <v>East</v>
      </c>
      <c r="I895" s="41" t="n">
        <f aca="false">IF(A895="","",IF(D895="Delivered",IF(B895&lt;=INDEX(P_Due,F895),1,0),0))</f>
        <v>1</v>
      </c>
    </row>
    <row r="896" customFormat="false" ht="15" hidden="false" customHeight="false" outlineLevel="0" collapsed="false">
      <c r="A896" s="37" t="n">
        <v>1000720</v>
      </c>
      <c r="B896" s="38" t="n">
        <v>46277</v>
      </c>
      <c r="C896" s="39" t="n">
        <v>1</v>
      </c>
      <c r="D896" s="39" t="s">
        <v>26</v>
      </c>
      <c r="E896" s="39"/>
      <c r="F896" s="41" t="n">
        <f aca="false">IF(A896="","",MATCH(A896,P_ID,1))</f>
        <v>720</v>
      </c>
      <c r="G896" s="41" t="str">
        <f aca="false">IF(A896="","",INDEX(P_Svc,F896))</f>
        <v>Standard</v>
      </c>
      <c r="H896" s="41" t="str">
        <f aca="false">IF(A896="","",INDEX(P_Zone,F896))</f>
        <v>East</v>
      </c>
      <c r="I896" s="41" t="n">
        <f aca="false">IF(A896="","",IF(D896="Delivered",IF(B896&lt;=INDEX(P_Due,F896),1,0),0))</f>
        <v>1</v>
      </c>
    </row>
    <row r="897" customFormat="false" ht="15" hidden="false" customHeight="false" outlineLevel="0" collapsed="false">
      <c r="A897" s="37" t="n">
        <v>1000743</v>
      </c>
      <c r="B897" s="38" t="n">
        <v>46277</v>
      </c>
      <c r="C897" s="39" t="n">
        <v>2</v>
      </c>
      <c r="D897" s="39" t="s">
        <v>26</v>
      </c>
      <c r="E897" s="39"/>
      <c r="F897" s="41" t="n">
        <f aca="false">IF(A897="","",MATCH(A897,P_ID,1))</f>
        <v>743</v>
      </c>
      <c r="G897" s="41" t="str">
        <f aca="false">IF(A897="","",INDEX(P_Svc,F897))</f>
        <v>Standard</v>
      </c>
      <c r="H897" s="41" t="str">
        <f aca="false">IF(A897="","",INDEX(P_Zone,F897))</f>
        <v>South</v>
      </c>
      <c r="I897" s="41" t="n">
        <f aca="false">IF(A897="","",IF(D897="Delivered",IF(B897&lt;=INDEX(P_Due,F897),1,0),0))</f>
        <v>1</v>
      </c>
    </row>
    <row r="898" customFormat="false" ht="15" hidden="false" customHeight="false" outlineLevel="0" collapsed="false">
      <c r="A898" s="37" t="n">
        <v>1000752</v>
      </c>
      <c r="B898" s="38" t="n">
        <v>46277</v>
      </c>
      <c r="C898" s="39" t="n">
        <v>2</v>
      </c>
      <c r="D898" s="39" t="s">
        <v>26</v>
      </c>
      <c r="E898" s="39"/>
      <c r="F898" s="41" t="n">
        <f aca="false">IF(A898="","",MATCH(A898,P_ID,1))</f>
        <v>752</v>
      </c>
      <c r="G898" s="41" t="str">
        <f aca="false">IF(A898="","",INDEX(P_Svc,F898))</f>
        <v>Express</v>
      </c>
      <c r="H898" s="41" t="str">
        <f aca="false">IF(A898="","",INDEX(P_Zone,F898))</f>
        <v>East</v>
      </c>
      <c r="I898" s="41" t="n">
        <f aca="false">IF(A898="","",IF(D898="Delivered",IF(B898&lt;=INDEX(P_Due,F898),1,0),0))</f>
        <v>0</v>
      </c>
    </row>
    <row r="899" customFormat="false" ht="15" hidden="false" customHeight="false" outlineLevel="0" collapsed="false">
      <c r="A899" s="37" t="n">
        <v>1000756</v>
      </c>
      <c r="B899" s="38" t="n">
        <v>46277</v>
      </c>
      <c r="C899" s="39" t="n">
        <v>1</v>
      </c>
      <c r="D899" s="39" t="s">
        <v>26</v>
      </c>
      <c r="E899" s="39"/>
      <c r="F899" s="41" t="n">
        <f aca="false">IF(A899="","",MATCH(A899,P_ID,1))</f>
        <v>756</v>
      </c>
      <c r="G899" s="41" t="str">
        <f aca="false">IF(A899="","",INDEX(P_Svc,F899))</f>
        <v>Standard</v>
      </c>
      <c r="H899" s="41" t="str">
        <f aca="false">IF(A899="","",INDEX(P_Zone,F899))</f>
        <v>Central</v>
      </c>
      <c r="I899" s="41" t="n">
        <f aca="false">IF(A899="","",IF(D899="Delivered",IF(B899&lt;=INDEX(P_Due,F899),1,0),0))</f>
        <v>1</v>
      </c>
    </row>
    <row r="900" customFormat="false" ht="15" hidden="false" customHeight="false" outlineLevel="0" collapsed="false">
      <c r="A900" s="37" t="n">
        <v>1000757</v>
      </c>
      <c r="B900" s="38" t="n">
        <v>46277</v>
      </c>
      <c r="C900" s="39" t="n">
        <v>1</v>
      </c>
      <c r="D900" s="39" t="s">
        <v>79</v>
      </c>
      <c r="E900" s="39" t="s">
        <v>34</v>
      </c>
      <c r="F900" s="41" t="n">
        <f aca="false">IF(A900="","",MATCH(A900,P_ID,1))</f>
        <v>757</v>
      </c>
      <c r="G900" s="41" t="str">
        <f aca="false">IF(A900="","",INDEX(P_Svc,F900))</f>
        <v>Standard</v>
      </c>
      <c r="H900" s="41" t="str">
        <f aca="false">IF(A900="","",INDEX(P_Zone,F900))</f>
        <v>Central</v>
      </c>
      <c r="I900" s="41" t="n">
        <f aca="false">IF(A900="","",IF(D900="Delivered",IF(B900&lt;=INDEX(P_Due,F900),1,0),0))</f>
        <v>0</v>
      </c>
    </row>
    <row r="901" customFormat="false" ht="15" hidden="false" customHeight="false" outlineLevel="0" collapsed="false">
      <c r="A901" s="37" t="n">
        <v>1000758</v>
      </c>
      <c r="B901" s="38" t="n">
        <v>46277</v>
      </c>
      <c r="C901" s="39" t="n">
        <v>1</v>
      </c>
      <c r="D901" s="39" t="s">
        <v>26</v>
      </c>
      <c r="E901" s="39"/>
      <c r="F901" s="41" t="n">
        <f aca="false">IF(A901="","",MATCH(A901,P_ID,1))</f>
        <v>758</v>
      </c>
      <c r="G901" s="41" t="str">
        <f aca="false">IF(A901="","",INDEX(P_Svc,F901))</f>
        <v>Standard</v>
      </c>
      <c r="H901" s="41" t="str">
        <f aca="false">IF(A901="","",INDEX(P_Zone,F901))</f>
        <v>South</v>
      </c>
      <c r="I901" s="41" t="n">
        <f aca="false">IF(A901="","",IF(D901="Delivered",IF(B901&lt;=INDEX(P_Due,F901),1,0),0))</f>
        <v>1</v>
      </c>
    </row>
    <row r="902" customFormat="false" ht="15" hidden="false" customHeight="false" outlineLevel="0" collapsed="false">
      <c r="A902" s="37" t="n">
        <v>1000759</v>
      </c>
      <c r="B902" s="38" t="n">
        <v>46277</v>
      </c>
      <c r="C902" s="39" t="n">
        <v>1</v>
      </c>
      <c r="D902" s="39" t="s">
        <v>26</v>
      </c>
      <c r="E902" s="39"/>
      <c r="F902" s="41" t="n">
        <f aca="false">IF(A902="","",MATCH(A902,P_ID,1))</f>
        <v>759</v>
      </c>
      <c r="G902" s="41" t="str">
        <f aca="false">IF(A902="","",INDEX(P_Svc,F902))</f>
        <v>Standard</v>
      </c>
      <c r="H902" s="41" t="str">
        <f aca="false">IF(A902="","",INDEX(P_Zone,F902))</f>
        <v>West</v>
      </c>
      <c r="I902" s="41" t="n">
        <f aca="false">IF(A902="","",IF(D902="Delivered",IF(B902&lt;=INDEX(P_Due,F902),1,0),0))</f>
        <v>1</v>
      </c>
    </row>
    <row r="903" customFormat="false" ht="15" hidden="false" customHeight="false" outlineLevel="0" collapsed="false">
      <c r="A903" s="37" t="n">
        <v>1000760</v>
      </c>
      <c r="B903" s="38" t="n">
        <v>46277</v>
      </c>
      <c r="C903" s="39" t="n">
        <v>1</v>
      </c>
      <c r="D903" s="39" t="s">
        <v>26</v>
      </c>
      <c r="E903" s="39"/>
      <c r="F903" s="41" t="n">
        <f aca="false">IF(A903="","",MATCH(A903,P_ID,1))</f>
        <v>760</v>
      </c>
      <c r="G903" s="41" t="str">
        <f aca="false">IF(A903="","",INDEX(P_Svc,F903))</f>
        <v>Economy</v>
      </c>
      <c r="H903" s="41" t="str">
        <f aca="false">IF(A903="","",INDEX(P_Zone,F903))</f>
        <v>South</v>
      </c>
      <c r="I903" s="41" t="n">
        <f aca="false">IF(A903="","",IF(D903="Delivered",IF(B903&lt;=INDEX(P_Due,F903),1,0),0))</f>
        <v>1</v>
      </c>
    </row>
    <row r="904" customFormat="false" ht="15" hidden="false" customHeight="false" outlineLevel="0" collapsed="false">
      <c r="A904" s="37" t="n">
        <v>1000761</v>
      </c>
      <c r="B904" s="38" t="n">
        <v>46277</v>
      </c>
      <c r="C904" s="39" t="n">
        <v>1</v>
      </c>
      <c r="D904" s="39" t="s">
        <v>26</v>
      </c>
      <c r="E904" s="39"/>
      <c r="F904" s="41" t="n">
        <f aca="false">IF(A904="","",MATCH(A904,P_ID,1))</f>
        <v>761</v>
      </c>
      <c r="G904" s="41" t="str">
        <f aca="false">IF(A904="","",INDEX(P_Svc,F904))</f>
        <v>Standard</v>
      </c>
      <c r="H904" s="41" t="str">
        <f aca="false">IF(A904="","",INDEX(P_Zone,F904))</f>
        <v>East</v>
      </c>
      <c r="I904" s="41" t="n">
        <f aca="false">IF(A904="","",IF(D904="Delivered",IF(B904&lt;=INDEX(P_Due,F904),1,0),0))</f>
        <v>1</v>
      </c>
    </row>
    <row r="905" customFormat="false" ht="15" hidden="false" customHeight="false" outlineLevel="0" collapsed="false">
      <c r="A905" s="37" t="n">
        <v>1000762</v>
      </c>
      <c r="B905" s="38" t="n">
        <v>46277</v>
      </c>
      <c r="C905" s="39" t="n">
        <v>1</v>
      </c>
      <c r="D905" s="39" t="s">
        <v>26</v>
      </c>
      <c r="E905" s="39"/>
      <c r="F905" s="41" t="n">
        <f aca="false">IF(A905="","",MATCH(A905,P_ID,1))</f>
        <v>762</v>
      </c>
      <c r="G905" s="41" t="str">
        <f aca="false">IF(A905="","",INDEX(P_Svc,F905))</f>
        <v>Standard</v>
      </c>
      <c r="H905" s="41" t="str">
        <f aca="false">IF(A905="","",INDEX(P_Zone,F905))</f>
        <v>East</v>
      </c>
      <c r="I905" s="41" t="n">
        <f aca="false">IF(A905="","",IF(D905="Delivered",IF(B905&lt;=INDEX(P_Due,F905),1,0),0))</f>
        <v>1</v>
      </c>
    </row>
    <row r="906" customFormat="false" ht="15" hidden="false" customHeight="false" outlineLevel="0" collapsed="false">
      <c r="A906" s="37" t="n">
        <v>1000763</v>
      </c>
      <c r="B906" s="38" t="n">
        <v>46277</v>
      </c>
      <c r="C906" s="39" t="n">
        <v>1</v>
      </c>
      <c r="D906" s="39" t="s">
        <v>26</v>
      </c>
      <c r="E906" s="39"/>
      <c r="F906" s="41" t="n">
        <f aca="false">IF(A906="","",MATCH(A906,P_ID,1))</f>
        <v>763</v>
      </c>
      <c r="G906" s="41" t="str">
        <f aca="false">IF(A906="","",INDEX(P_Svc,F906))</f>
        <v>Standard</v>
      </c>
      <c r="H906" s="41" t="str">
        <f aca="false">IF(A906="","",INDEX(P_Zone,F906))</f>
        <v>North</v>
      </c>
      <c r="I906" s="41" t="n">
        <f aca="false">IF(A906="","",IF(D906="Delivered",IF(B906&lt;=INDEX(P_Due,F906),1,0),0))</f>
        <v>1</v>
      </c>
    </row>
    <row r="907" customFormat="false" ht="15" hidden="false" customHeight="false" outlineLevel="0" collapsed="false">
      <c r="A907" s="37" t="n">
        <v>1000764</v>
      </c>
      <c r="B907" s="38" t="n">
        <v>46277</v>
      </c>
      <c r="C907" s="39" t="n">
        <v>1</v>
      </c>
      <c r="D907" s="39" t="s">
        <v>79</v>
      </c>
      <c r="E907" s="39" t="s">
        <v>32</v>
      </c>
      <c r="F907" s="41" t="n">
        <f aca="false">IF(A907="","",MATCH(A907,P_ID,1))</f>
        <v>764</v>
      </c>
      <c r="G907" s="41" t="str">
        <f aca="false">IF(A907="","",INDEX(P_Svc,F907))</f>
        <v>Standard</v>
      </c>
      <c r="H907" s="41" t="str">
        <f aca="false">IF(A907="","",INDEX(P_Zone,F907))</f>
        <v>West</v>
      </c>
      <c r="I907" s="41" t="n">
        <f aca="false">IF(A907="","",IF(D907="Delivered",IF(B907&lt;=INDEX(P_Due,F907),1,0),0))</f>
        <v>0</v>
      </c>
    </row>
    <row r="908" customFormat="false" ht="15" hidden="false" customHeight="false" outlineLevel="0" collapsed="false">
      <c r="A908" s="37" t="n">
        <v>1000765</v>
      </c>
      <c r="B908" s="38" t="n">
        <v>46277</v>
      </c>
      <c r="C908" s="39" t="n">
        <v>1</v>
      </c>
      <c r="D908" s="39" t="s">
        <v>79</v>
      </c>
      <c r="E908" s="39" t="s">
        <v>32</v>
      </c>
      <c r="F908" s="41" t="n">
        <f aca="false">IF(A908="","",MATCH(A908,P_ID,1))</f>
        <v>765</v>
      </c>
      <c r="G908" s="41" t="str">
        <f aca="false">IF(A908="","",INDEX(P_Svc,F908))</f>
        <v>Standard</v>
      </c>
      <c r="H908" s="41" t="str">
        <f aca="false">IF(A908="","",INDEX(P_Zone,F908))</f>
        <v>North</v>
      </c>
      <c r="I908" s="41" t="n">
        <f aca="false">IF(A908="","",IF(D908="Delivered",IF(B908&lt;=INDEX(P_Due,F908),1,0),0))</f>
        <v>0</v>
      </c>
    </row>
    <row r="909" customFormat="false" ht="15" hidden="false" customHeight="false" outlineLevel="0" collapsed="false">
      <c r="A909" s="37" t="n">
        <v>1000766</v>
      </c>
      <c r="B909" s="38" t="n">
        <v>46277</v>
      </c>
      <c r="C909" s="39" t="n">
        <v>1</v>
      </c>
      <c r="D909" s="39" t="s">
        <v>26</v>
      </c>
      <c r="E909" s="39"/>
      <c r="F909" s="41" t="n">
        <f aca="false">IF(A909="","",MATCH(A909,P_ID,1))</f>
        <v>766</v>
      </c>
      <c r="G909" s="41" t="str">
        <f aca="false">IF(A909="","",INDEX(P_Svc,F909))</f>
        <v>Standard</v>
      </c>
      <c r="H909" s="41" t="str">
        <f aca="false">IF(A909="","",INDEX(P_Zone,F909))</f>
        <v>West</v>
      </c>
      <c r="I909" s="41" t="n">
        <f aca="false">IF(A909="","",IF(D909="Delivered",IF(B909&lt;=INDEX(P_Due,F909),1,0),0))</f>
        <v>1</v>
      </c>
    </row>
    <row r="910" customFormat="false" ht="15" hidden="false" customHeight="false" outlineLevel="0" collapsed="false">
      <c r="A910" s="37" t="n">
        <v>1000767</v>
      </c>
      <c r="B910" s="38" t="n">
        <v>46277</v>
      </c>
      <c r="C910" s="39" t="n">
        <v>1</v>
      </c>
      <c r="D910" s="39" t="s">
        <v>26</v>
      </c>
      <c r="E910" s="39"/>
      <c r="F910" s="41" t="n">
        <f aca="false">IF(A910="","",MATCH(A910,P_ID,1))</f>
        <v>767</v>
      </c>
      <c r="G910" s="41" t="str">
        <f aca="false">IF(A910="","",INDEX(P_Svc,F910))</f>
        <v>Economy</v>
      </c>
      <c r="H910" s="41" t="str">
        <f aca="false">IF(A910="","",INDEX(P_Zone,F910))</f>
        <v>East</v>
      </c>
      <c r="I910" s="41" t="n">
        <f aca="false">IF(A910="","",IF(D910="Delivered",IF(B910&lt;=INDEX(P_Due,F910),1,0),0))</f>
        <v>1</v>
      </c>
    </row>
    <row r="911" customFormat="false" ht="15" hidden="false" customHeight="false" outlineLevel="0" collapsed="false">
      <c r="A911" s="37" t="n">
        <v>1000768</v>
      </c>
      <c r="B911" s="38" t="n">
        <v>46277</v>
      </c>
      <c r="C911" s="39" t="n">
        <v>1</v>
      </c>
      <c r="D911" s="39" t="s">
        <v>26</v>
      </c>
      <c r="E911" s="39"/>
      <c r="F911" s="41" t="n">
        <f aca="false">IF(A911="","",MATCH(A911,P_ID,1))</f>
        <v>768</v>
      </c>
      <c r="G911" s="41" t="str">
        <f aca="false">IF(A911="","",INDEX(P_Svc,F911))</f>
        <v>Standard</v>
      </c>
      <c r="H911" s="41" t="str">
        <f aca="false">IF(A911="","",INDEX(P_Zone,F911))</f>
        <v>North</v>
      </c>
      <c r="I911" s="41" t="n">
        <f aca="false">IF(A911="","",IF(D911="Delivered",IF(B911&lt;=INDEX(P_Due,F911),1,0),0))</f>
        <v>1</v>
      </c>
    </row>
    <row r="912" customFormat="false" ht="15" hidden="false" customHeight="false" outlineLevel="0" collapsed="false">
      <c r="A912" s="37" t="n">
        <v>1000770</v>
      </c>
      <c r="B912" s="38" t="n">
        <v>46277</v>
      </c>
      <c r="C912" s="39" t="n">
        <v>1</v>
      </c>
      <c r="D912" s="39" t="s">
        <v>26</v>
      </c>
      <c r="E912" s="39"/>
      <c r="F912" s="41" t="n">
        <f aca="false">IF(A912="","",MATCH(A912,P_ID,1))</f>
        <v>770</v>
      </c>
      <c r="G912" s="41" t="str">
        <f aca="false">IF(A912="","",INDEX(P_Svc,F912))</f>
        <v>Standard</v>
      </c>
      <c r="H912" s="41" t="str">
        <f aca="false">IF(A912="","",INDEX(P_Zone,F912))</f>
        <v>North</v>
      </c>
      <c r="I912" s="41" t="n">
        <f aca="false">IF(A912="","",IF(D912="Delivered",IF(B912&lt;=INDEX(P_Due,F912),1,0),0))</f>
        <v>1</v>
      </c>
    </row>
    <row r="913" customFormat="false" ht="15" hidden="false" customHeight="false" outlineLevel="0" collapsed="false">
      <c r="A913" s="37" t="n">
        <v>1000771</v>
      </c>
      <c r="B913" s="38" t="n">
        <v>46277</v>
      </c>
      <c r="C913" s="39" t="n">
        <v>1</v>
      </c>
      <c r="D913" s="39" t="s">
        <v>79</v>
      </c>
      <c r="E913" s="39" t="s">
        <v>34</v>
      </c>
      <c r="F913" s="41" t="n">
        <f aca="false">IF(A913="","",MATCH(A913,P_ID,1))</f>
        <v>771</v>
      </c>
      <c r="G913" s="41" t="str">
        <f aca="false">IF(A913="","",INDEX(P_Svc,F913))</f>
        <v>Economy</v>
      </c>
      <c r="H913" s="41" t="str">
        <f aca="false">IF(A913="","",INDEX(P_Zone,F913))</f>
        <v>West</v>
      </c>
      <c r="I913" s="41" t="n">
        <f aca="false">IF(A913="","",IF(D913="Delivered",IF(B913&lt;=INDEX(P_Due,F913),1,0),0))</f>
        <v>0</v>
      </c>
    </row>
    <row r="914" customFormat="false" ht="15" hidden="false" customHeight="false" outlineLevel="0" collapsed="false">
      <c r="A914" s="37" t="n">
        <v>1000772</v>
      </c>
      <c r="B914" s="38" t="n">
        <v>46277</v>
      </c>
      <c r="C914" s="39" t="n">
        <v>1</v>
      </c>
      <c r="D914" s="39" t="s">
        <v>26</v>
      </c>
      <c r="E914" s="39"/>
      <c r="F914" s="41" t="n">
        <f aca="false">IF(A914="","",MATCH(A914,P_ID,1))</f>
        <v>772</v>
      </c>
      <c r="G914" s="41" t="str">
        <f aca="false">IF(A914="","",INDEX(P_Svc,F914))</f>
        <v>Standard</v>
      </c>
      <c r="H914" s="41" t="str">
        <f aca="false">IF(A914="","",INDEX(P_Zone,F914))</f>
        <v>North</v>
      </c>
      <c r="I914" s="41" t="n">
        <f aca="false">IF(A914="","",IF(D914="Delivered",IF(B914&lt;=INDEX(P_Due,F914),1,0),0))</f>
        <v>1</v>
      </c>
    </row>
    <row r="915" customFormat="false" ht="15" hidden="false" customHeight="false" outlineLevel="0" collapsed="false">
      <c r="A915" s="37" t="n">
        <v>1000773</v>
      </c>
      <c r="B915" s="38" t="n">
        <v>46277</v>
      </c>
      <c r="C915" s="39" t="n">
        <v>1</v>
      </c>
      <c r="D915" s="39" t="s">
        <v>26</v>
      </c>
      <c r="E915" s="39"/>
      <c r="F915" s="41" t="n">
        <f aca="false">IF(A915="","",MATCH(A915,P_ID,1))</f>
        <v>773</v>
      </c>
      <c r="G915" s="41" t="str">
        <f aca="false">IF(A915="","",INDEX(P_Svc,F915))</f>
        <v>Standard</v>
      </c>
      <c r="H915" s="41" t="str">
        <f aca="false">IF(A915="","",INDEX(P_Zone,F915))</f>
        <v>West</v>
      </c>
      <c r="I915" s="41" t="n">
        <f aca="false">IF(A915="","",IF(D915="Delivered",IF(B915&lt;=INDEX(P_Due,F915),1,0),0))</f>
        <v>1</v>
      </c>
    </row>
    <row r="916" customFormat="false" ht="15" hidden="false" customHeight="false" outlineLevel="0" collapsed="false">
      <c r="A916" s="37" t="n">
        <v>1000774</v>
      </c>
      <c r="B916" s="38" t="n">
        <v>46277</v>
      </c>
      <c r="C916" s="39" t="n">
        <v>1</v>
      </c>
      <c r="D916" s="39" t="s">
        <v>26</v>
      </c>
      <c r="E916" s="39"/>
      <c r="F916" s="41" t="n">
        <f aca="false">IF(A916="","",MATCH(A916,P_ID,1))</f>
        <v>774</v>
      </c>
      <c r="G916" s="41" t="str">
        <f aca="false">IF(A916="","",INDEX(P_Svc,F916))</f>
        <v>Standard</v>
      </c>
      <c r="H916" s="41" t="str">
        <f aca="false">IF(A916="","",INDEX(P_Zone,F916))</f>
        <v>North</v>
      </c>
      <c r="I916" s="41" t="n">
        <f aca="false">IF(A916="","",IF(D916="Delivered",IF(B916&lt;=INDEX(P_Due,F916),1,0),0))</f>
        <v>1</v>
      </c>
    </row>
    <row r="917" customFormat="false" ht="15" hidden="false" customHeight="false" outlineLevel="0" collapsed="false">
      <c r="A917" s="37" t="n">
        <v>1000775</v>
      </c>
      <c r="B917" s="38" t="n">
        <v>46277</v>
      </c>
      <c r="C917" s="39" t="n">
        <v>1</v>
      </c>
      <c r="D917" s="39" t="s">
        <v>26</v>
      </c>
      <c r="E917" s="39"/>
      <c r="F917" s="41" t="n">
        <f aca="false">IF(A917="","",MATCH(A917,P_ID,1))</f>
        <v>775</v>
      </c>
      <c r="G917" s="41" t="str">
        <f aca="false">IF(A917="","",INDEX(P_Svc,F917))</f>
        <v>Standard</v>
      </c>
      <c r="H917" s="41" t="str">
        <f aca="false">IF(A917="","",INDEX(P_Zone,F917))</f>
        <v>North</v>
      </c>
      <c r="I917" s="41" t="n">
        <f aca="false">IF(A917="","",IF(D917="Delivered",IF(B917&lt;=INDEX(P_Due,F917),1,0),0))</f>
        <v>1</v>
      </c>
    </row>
    <row r="918" customFormat="false" ht="15" hidden="false" customHeight="false" outlineLevel="0" collapsed="false">
      <c r="A918" s="37" t="n">
        <v>1000777</v>
      </c>
      <c r="B918" s="38" t="n">
        <v>46277</v>
      </c>
      <c r="C918" s="39" t="n">
        <v>1</v>
      </c>
      <c r="D918" s="39" t="s">
        <v>26</v>
      </c>
      <c r="E918" s="39"/>
      <c r="F918" s="41" t="n">
        <f aca="false">IF(A918="","",MATCH(A918,P_ID,1))</f>
        <v>777</v>
      </c>
      <c r="G918" s="41" t="str">
        <f aca="false">IF(A918="","",INDEX(P_Svc,F918))</f>
        <v>Standard</v>
      </c>
      <c r="H918" s="41" t="str">
        <f aca="false">IF(A918="","",INDEX(P_Zone,F918))</f>
        <v>West</v>
      </c>
      <c r="I918" s="41" t="n">
        <f aca="false">IF(A918="","",IF(D918="Delivered",IF(B918&lt;=INDEX(P_Due,F918),1,0),0))</f>
        <v>1</v>
      </c>
    </row>
    <row r="919" customFormat="false" ht="15" hidden="false" customHeight="false" outlineLevel="0" collapsed="false">
      <c r="A919" s="37" t="n">
        <v>1000778</v>
      </c>
      <c r="B919" s="38" t="n">
        <v>46277</v>
      </c>
      <c r="C919" s="39" t="n">
        <v>1</v>
      </c>
      <c r="D919" s="39" t="s">
        <v>79</v>
      </c>
      <c r="E919" s="39" t="s">
        <v>32</v>
      </c>
      <c r="F919" s="41" t="n">
        <f aca="false">IF(A919="","",MATCH(A919,P_ID,1))</f>
        <v>778</v>
      </c>
      <c r="G919" s="41" t="str">
        <f aca="false">IF(A919="","",INDEX(P_Svc,F919))</f>
        <v>Standard</v>
      </c>
      <c r="H919" s="41" t="str">
        <f aca="false">IF(A919="","",INDEX(P_Zone,F919))</f>
        <v>West</v>
      </c>
      <c r="I919" s="41" t="n">
        <f aca="false">IF(A919="","",IF(D919="Delivered",IF(B919&lt;=INDEX(P_Due,F919),1,0),0))</f>
        <v>0</v>
      </c>
    </row>
    <row r="920" customFormat="false" ht="15" hidden="false" customHeight="false" outlineLevel="0" collapsed="false">
      <c r="A920" s="37" t="n">
        <v>1000781</v>
      </c>
      <c r="B920" s="38" t="n">
        <v>46277</v>
      </c>
      <c r="C920" s="39" t="n">
        <v>1</v>
      </c>
      <c r="D920" s="39" t="s">
        <v>26</v>
      </c>
      <c r="E920" s="39"/>
      <c r="F920" s="41" t="n">
        <f aca="false">IF(A920="","",MATCH(A920,P_ID,1))</f>
        <v>781</v>
      </c>
      <c r="G920" s="41" t="str">
        <f aca="false">IF(A920="","",INDEX(P_Svc,F920))</f>
        <v>Economy</v>
      </c>
      <c r="H920" s="41" t="str">
        <f aca="false">IF(A920="","",INDEX(P_Zone,F920))</f>
        <v>East</v>
      </c>
      <c r="I920" s="41" t="n">
        <f aca="false">IF(A920="","",IF(D920="Delivered",IF(B920&lt;=INDEX(P_Due,F920),1,0),0))</f>
        <v>1</v>
      </c>
    </row>
    <row r="921" customFormat="false" ht="15" hidden="false" customHeight="false" outlineLevel="0" collapsed="false">
      <c r="A921" s="37" t="n">
        <v>1000782</v>
      </c>
      <c r="B921" s="38" t="n">
        <v>46277</v>
      </c>
      <c r="C921" s="39" t="n">
        <v>1</v>
      </c>
      <c r="D921" s="39" t="s">
        <v>79</v>
      </c>
      <c r="E921" s="39" t="s">
        <v>32</v>
      </c>
      <c r="F921" s="41" t="n">
        <f aca="false">IF(A921="","",MATCH(A921,P_ID,1))</f>
        <v>782</v>
      </c>
      <c r="G921" s="41" t="str">
        <f aca="false">IF(A921="","",INDEX(P_Svc,F921))</f>
        <v>Standard</v>
      </c>
      <c r="H921" s="41" t="str">
        <f aca="false">IF(A921="","",INDEX(P_Zone,F921))</f>
        <v>West</v>
      </c>
      <c r="I921" s="41" t="n">
        <f aca="false">IF(A921="","",IF(D921="Delivered",IF(B921&lt;=INDEX(P_Due,F921),1,0),0))</f>
        <v>0</v>
      </c>
    </row>
    <row r="922" customFormat="false" ht="15" hidden="false" customHeight="false" outlineLevel="0" collapsed="false">
      <c r="A922" s="37" t="n">
        <v>1000783</v>
      </c>
      <c r="B922" s="38" t="n">
        <v>46277</v>
      </c>
      <c r="C922" s="39" t="n">
        <v>1</v>
      </c>
      <c r="D922" s="39" t="s">
        <v>26</v>
      </c>
      <c r="E922" s="39"/>
      <c r="F922" s="41" t="n">
        <f aca="false">IF(A922="","",MATCH(A922,P_ID,1))</f>
        <v>783</v>
      </c>
      <c r="G922" s="41" t="str">
        <f aca="false">IF(A922="","",INDEX(P_Svc,F922))</f>
        <v>Economy</v>
      </c>
      <c r="H922" s="41" t="str">
        <f aca="false">IF(A922="","",INDEX(P_Zone,F922))</f>
        <v>North</v>
      </c>
      <c r="I922" s="41" t="n">
        <f aca="false">IF(A922="","",IF(D922="Delivered",IF(B922&lt;=INDEX(P_Due,F922),1,0),0))</f>
        <v>1</v>
      </c>
    </row>
    <row r="923" customFormat="false" ht="15" hidden="false" customHeight="false" outlineLevel="0" collapsed="false">
      <c r="A923" s="37" t="n">
        <v>1000784</v>
      </c>
      <c r="B923" s="38" t="n">
        <v>46277</v>
      </c>
      <c r="C923" s="39" t="n">
        <v>1</v>
      </c>
      <c r="D923" s="39" t="s">
        <v>26</v>
      </c>
      <c r="E923" s="39"/>
      <c r="F923" s="41" t="n">
        <f aca="false">IF(A923="","",MATCH(A923,P_ID,1))</f>
        <v>784</v>
      </c>
      <c r="G923" s="41" t="str">
        <f aca="false">IF(A923="","",INDEX(P_Svc,F923))</f>
        <v>Standard</v>
      </c>
      <c r="H923" s="41" t="str">
        <f aca="false">IF(A923="","",INDEX(P_Zone,F923))</f>
        <v>South</v>
      </c>
      <c r="I923" s="41" t="n">
        <f aca="false">IF(A923="","",IF(D923="Delivered",IF(B923&lt;=INDEX(P_Due,F923),1,0),0))</f>
        <v>1</v>
      </c>
    </row>
    <row r="924" customFormat="false" ht="15" hidden="false" customHeight="false" outlineLevel="0" collapsed="false">
      <c r="A924" s="37" t="n">
        <v>1000785</v>
      </c>
      <c r="B924" s="38" t="n">
        <v>46277</v>
      </c>
      <c r="C924" s="39" t="n">
        <v>1</v>
      </c>
      <c r="D924" s="39" t="s">
        <v>26</v>
      </c>
      <c r="E924" s="39"/>
      <c r="F924" s="41" t="n">
        <f aca="false">IF(A924="","",MATCH(A924,P_ID,1))</f>
        <v>785</v>
      </c>
      <c r="G924" s="41" t="str">
        <f aca="false">IF(A924="","",INDEX(P_Svc,F924))</f>
        <v>Express</v>
      </c>
      <c r="H924" s="41" t="str">
        <f aca="false">IF(A924="","",INDEX(P_Zone,F924))</f>
        <v>South</v>
      </c>
      <c r="I924" s="41" t="n">
        <f aca="false">IF(A924="","",IF(D924="Delivered",IF(B924&lt;=INDEX(P_Due,F924),1,0),0))</f>
        <v>1</v>
      </c>
    </row>
    <row r="925" customFormat="false" ht="15" hidden="false" customHeight="false" outlineLevel="0" collapsed="false">
      <c r="A925" s="37" t="n">
        <v>1000786</v>
      </c>
      <c r="B925" s="38" t="n">
        <v>46277</v>
      </c>
      <c r="C925" s="39" t="n">
        <v>1</v>
      </c>
      <c r="D925" s="39" t="s">
        <v>26</v>
      </c>
      <c r="E925" s="39"/>
      <c r="F925" s="41" t="n">
        <f aca="false">IF(A925="","",MATCH(A925,P_ID,1))</f>
        <v>786</v>
      </c>
      <c r="G925" s="41" t="str">
        <f aca="false">IF(A925="","",INDEX(P_Svc,F925))</f>
        <v>Standard</v>
      </c>
      <c r="H925" s="41" t="str">
        <f aca="false">IF(A925="","",INDEX(P_Zone,F925))</f>
        <v>Central</v>
      </c>
      <c r="I925" s="41" t="n">
        <f aca="false">IF(A925="","",IF(D925="Delivered",IF(B925&lt;=INDEX(P_Due,F925),1,0),0))</f>
        <v>1</v>
      </c>
    </row>
    <row r="926" customFormat="false" ht="15" hidden="false" customHeight="false" outlineLevel="0" collapsed="false">
      <c r="A926" s="37" t="n">
        <v>1000787</v>
      </c>
      <c r="B926" s="38" t="n">
        <v>46277</v>
      </c>
      <c r="C926" s="39" t="n">
        <v>1</v>
      </c>
      <c r="D926" s="39" t="s">
        <v>26</v>
      </c>
      <c r="E926" s="39"/>
      <c r="F926" s="41" t="n">
        <f aca="false">IF(A926="","",MATCH(A926,P_ID,1))</f>
        <v>787</v>
      </c>
      <c r="G926" s="41" t="str">
        <f aca="false">IF(A926="","",INDEX(P_Svc,F926))</f>
        <v>Standard</v>
      </c>
      <c r="H926" s="41" t="str">
        <f aca="false">IF(A926="","",INDEX(P_Zone,F926))</f>
        <v>West</v>
      </c>
      <c r="I926" s="41" t="n">
        <f aca="false">IF(A926="","",IF(D926="Delivered",IF(B926&lt;=INDEX(P_Due,F926),1,0),0))</f>
        <v>1</v>
      </c>
    </row>
    <row r="927" customFormat="false" ht="15" hidden="false" customHeight="false" outlineLevel="0" collapsed="false">
      <c r="A927" s="37" t="n">
        <v>1000788</v>
      </c>
      <c r="B927" s="38" t="n">
        <v>46277</v>
      </c>
      <c r="C927" s="39" t="n">
        <v>1</v>
      </c>
      <c r="D927" s="39" t="s">
        <v>26</v>
      </c>
      <c r="E927" s="39"/>
      <c r="F927" s="41" t="n">
        <f aca="false">IF(A927="","",MATCH(A927,P_ID,1))</f>
        <v>788</v>
      </c>
      <c r="G927" s="41" t="str">
        <f aca="false">IF(A927="","",INDEX(P_Svc,F927))</f>
        <v>Standard</v>
      </c>
      <c r="H927" s="41" t="str">
        <f aca="false">IF(A927="","",INDEX(P_Zone,F927))</f>
        <v>Central</v>
      </c>
      <c r="I927" s="41" t="n">
        <f aca="false">IF(A927="","",IF(D927="Delivered",IF(B927&lt;=INDEX(P_Due,F927),1,0),0))</f>
        <v>1</v>
      </c>
    </row>
    <row r="928" customFormat="false" ht="15" hidden="false" customHeight="false" outlineLevel="0" collapsed="false">
      <c r="A928" s="37" t="n">
        <v>1000789</v>
      </c>
      <c r="B928" s="38" t="n">
        <v>46277</v>
      </c>
      <c r="C928" s="39" t="n">
        <v>1</v>
      </c>
      <c r="D928" s="39" t="s">
        <v>26</v>
      </c>
      <c r="E928" s="39"/>
      <c r="F928" s="41" t="n">
        <f aca="false">IF(A928="","",MATCH(A928,P_ID,1))</f>
        <v>789</v>
      </c>
      <c r="G928" s="41" t="str">
        <f aca="false">IF(A928="","",INDEX(P_Svc,F928))</f>
        <v>Standard</v>
      </c>
      <c r="H928" s="41" t="str">
        <f aca="false">IF(A928="","",INDEX(P_Zone,F928))</f>
        <v>West</v>
      </c>
      <c r="I928" s="41" t="n">
        <f aca="false">IF(A928="","",IF(D928="Delivered",IF(B928&lt;=INDEX(P_Due,F928),1,0),0))</f>
        <v>1</v>
      </c>
    </row>
    <row r="929" customFormat="false" ht="15" hidden="false" customHeight="false" outlineLevel="0" collapsed="false">
      <c r="A929" s="37" t="n">
        <v>1000790</v>
      </c>
      <c r="B929" s="38" t="n">
        <v>46277</v>
      </c>
      <c r="C929" s="39" t="n">
        <v>1</v>
      </c>
      <c r="D929" s="39" t="s">
        <v>26</v>
      </c>
      <c r="E929" s="39"/>
      <c r="F929" s="41" t="n">
        <f aca="false">IF(A929="","",MATCH(A929,P_ID,1))</f>
        <v>790</v>
      </c>
      <c r="G929" s="41" t="str">
        <f aca="false">IF(A929="","",INDEX(P_Svc,F929))</f>
        <v>Economy</v>
      </c>
      <c r="H929" s="41" t="str">
        <f aca="false">IF(A929="","",INDEX(P_Zone,F929))</f>
        <v>South</v>
      </c>
      <c r="I929" s="41" t="n">
        <f aca="false">IF(A929="","",IF(D929="Delivered",IF(B929&lt;=INDEX(P_Due,F929),1,0),0))</f>
        <v>1</v>
      </c>
    </row>
    <row r="930" customFormat="false" ht="15" hidden="false" customHeight="false" outlineLevel="0" collapsed="false">
      <c r="A930" s="37" t="n">
        <v>1000791</v>
      </c>
      <c r="B930" s="38" t="n">
        <v>46277</v>
      </c>
      <c r="C930" s="39" t="n">
        <v>1</v>
      </c>
      <c r="D930" s="39" t="s">
        <v>26</v>
      </c>
      <c r="E930" s="39"/>
      <c r="F930" s="41" t="n">
        <f aca="false">IF(A930="","",MATCH(A930,P_ID,1))</f>
        <v>791</v>
      </c>
      <c r="G930" s="41" t="str">
        <f aca="false">IF(A930="","",INDEX(P_Svc,F930))</f>
        <v>Economy</v>
      </c>
      <c r="H930" s="41" t="str">
        <f aca="false">IF(A930="","",INDEX(P_Zone,F930))</f>
        <v>West</v>
      </c>
      <c r="I930" s="41" t="n">
        <f aca="false">IF(A930="","",IF(D930="Delivered",IF(B930&lt;=INDEX(P_Due,F930),1,0),0))</f>
        <v>1</v>
      </c>
    </row>
    <row r="931" customFormat="false" ht="15" hidden="false" customHeight="false" outlineLevel="0" collapsed="false">
      <c r="A931" s="37" t="n">
        <v>1000792</v>
      </c>
      <c r="B931" s="38" t="n">
        <v>46277</v>
      </c>
      <c r="C931" s="39" t="n">
        <v>1</v>
      </c>
      <c r="D931" s="39" t="s">
        <v>26</v>
      </c>
      <c r="E931" s="39"/>
      <c r="F931" s="41" t="n">
        <f aca="false">IF(A931="","",MATCH(A931,P_ID,1))</f>
        <v>792</v>
      </c>
      <c r="G931" s="41" t="str">
        <f aca="false">IF(A931="","",INDEX(P_Svc,F931))</f>
        <v>Standard</v>
      </c>
      <c r="H931" s="41" t="str">
        <f aca="false">IF(A931="","",INDEX(P_Zone,F931))</f>
        <v>East</v>
      </c>
      <c r="I931" s="41" t="n">
        <f aca="false">IF(A931="","",IF(D931="Delivered",IF(B931&lt;=INDEX(P_Due,F931),1,0),0))</f>
        <v>1</v>
      </c>
    </row>
    <row r="932" customFormat="false" ht="15" hidden="false" customHeight="false" outlineLevel="0" collapsed="false">
      <c r="A932" s="37" t="n">
        <v>1000793</v>
      </c>
      <c r="B932" s="38" t="n">
        <v>46277</v>
      </c>
      <c r="C932" s="39" t="n">
        <v>1</v>
      </c>
      <c r="D932" s="39" t="s">
        <v>26</v>
      </c>
      <c r="E932" s="39"/>
      <c r="F932" s="41" t="n">
        <f aca="false">IF(A932="","",MATCH(A932,P_ID,1))</f>
        <v>793</v>
      </c>
      <c r="G932" s="41" t="str">
        <f aca="false">IF(A932="","",INDEX(P_Svc,F932))</f>
        <v>Standard</v>
      </c>
      <c r="H932" s="41" t="str">
        <f aca="false">IF(A932="","",INDEX(P_Zone,F932))</f>
        <v>East</v>
      </c>
      <c r="I932" s="41" t="n">
        <f aca="false">IF(A932="","",IF(D932="Delivered",IF(B932&lt;=INDEX(P_Due,F932),1,0),0))</f>
        <v>1</v>
      </c>
    </row>
    <row r="933" customFormat="false" ht="15" hidden="false" customHeight="false" outlineLevel="0" collapsed="false">
      <c r="A933" s="37" t="n">
        <v>1000794</v>
      </c>
      <c r="B933" s="38" t="n">
        <v>46277</v>
      </c>
      <c r="C933" s="39" t="n">
        <v>1</v>
      </c>
      <c r="D933" s="39" t="s">
        <v>26</v>
      </c>
      <c r="E933" s="39"/>
      <c r="F933" s="41" t="n">
        <f aca="false">IF(A933="","",MATCH(A933,P_ID,1))</f>
        <v>794</v>
      </c>
      <c r="G933" s="41" t="str">
        <f aca="false">IF(A933="","",INDEX(P_Svc,F933))</f>
        <v>Standard</v>
      </c>
      <c r="H933" s="41" t="str">
        <f aca="false">IF(A933="","",INDEX(P_Zone,F933))</f>
        <v>East</v>
      </c>
      <c r="I933" s="41" t="n">
        <f aca="false">IF(A933="","",IF(D933="Delivered",IF(B933&lt;=INDEX(P_Due,F933),1,0),0))</f>
        <v>1</v>
      </c>
    </row>
    <row r="934" customFormat="false" ht="15" hidden="false" customHeight="false" outlineLevel="0" collapsed="false">
      <c r="A934" s="37" t="n">
        <v>1000797</v>
      </c>
      <c r="B934" s="38" t="n">
        <v>46277</v>
      </c>
      <c r="C934" s="39" t="n">
        <v>1</v>
      </c>
      <c r="D934" s="39" t="s">
        <v>26</v>
      </c>
      <c r="E934" s="39"/>
      <c r="F934" s="41" t="n">
        <f aca="false">IF(A934="","",MATCH(A934,P_ID,1))</f>
        <v>797</v>
      </c>
      <c r="G934" s="41" t="str">
        <f aca="false">IF(A934="","",INDEX(P_Svc,F934))</f>
        <v>Standard</v>
      </c>
      <c r="H934" s="41" t="str">
        <f aca="false">IF(A934="","",INDEX(P_Zone,F934))</f>
        <v>South</v>
      </c>
      <c r="I934" s="41" t="n">
        <f aca="false">IF(A934="","",IF(D934="Delivered",IF(B934&lt;=INDEX(P_Due,F934),1,0),0))</f>
        <v>1</v>
      </c>
    </row>
    <row r="935" customFormat="false" ht="15" hidden="false" customHeight="false" outlineLevel="0" collapsed="false">
      <c r="A935" s="37" t="n">
        <v>1000799</v>
      </c>
      <c r="B935" s="38" t="n">
        <v>46277</v>
      </c>
      <c r="C935" s="39" t="n">
        <v>1</v>
      </c>
      <c r="D935" s="39" t="s">
        <v>26</v>
      </c>
      <c r="E935" s="39"/>
      <c r="F935" s="41" t="n">
        <f aca="false">IF(A935="","",MATCH(A935,P_ID,1))</f>
        <v>799</v>
      </c>
      <c r="G935" s="41" t="str">
        <f aca="false">IF(A935="","",INDEX(P_Svc,F935))</f>
        <v>Standard</v>
      </c>
      <c r="H935" s="41" t="str">
        <f aca="false">IF(A935="","",INDEX(P_Zone,F935))</f>
        <v>South</v>
      </c>
      <c r="I935" s="41" t="n">
        <f aca="false">IF(A935="","",IF(D935="Delivered",IF(B935&lt;=INDEX(P_Due,F935),1,0),0))</f>
        <v>1</v>
      </c>
    </row>
    <row r="936" customFormat="false" ht="15" hidden="false" customHeight="false" outlineLevel="0" collapsed="false">
      <c r="A936" s="37" t="n">
        <v>1000800</v>
      </c>
      <c r="B936" s="38" t="n">
        <v>46277</v>
      </c>
      <c r="C936" s="39" t="n">
        <v>1</v>
      </c>
      <c r="D936" s="39" t="s">
        <v>26</v>
      </c>
      <c r="E936" s="39"/>
      <c r="F936" s="41" t="n">
        <f aca="false">IF(A936="","",MATCH(A936,P_ID,1))</f>
        <v>800</v>
      </c>
      <c r="G936" s="41" t="str">
        <f aca="false">IF(A936="","",INDEX(P_Svc,F936))</f>
        <v>Express</v>
      </c>
      <c r="H936" s="41" t="str">
        <f aca="false">IF(A936="","",INDEX(P_Zone,F936))</f>
        <v>West</v>
      </c>
      <c r="I936" s="41" t="n">
        <f aca="false">IF(A936="","",IF(D936="Delivered",IF(B936&lt;=INDEX(P_Due,F936),1,0),0))</f>
        <v>1</v>
      </c>
    </row>
    <row r="937" customFormat="false" ht="15" hidden="false" customHeight="false" outlineLevel="0" collapsed="false">
      <c r="A937" s="37" t="n">
        <v>1000801</v>
      </c>
      <c r="B937" s="38" t="n">
        <v>46277</v>
      </c>
      <c r="C937" s="39" t="n">
        <v>2</v>
      </c>
      <c r="D937" s="39" t="s">
        <v>26</v>
      </c>
      <c r="E937" s="39"/>
      <c r="F937" s="41" t="n">
        <f aca="false">IF(A937="","",MATCH(A937,P_ID,1))</f>
        <v>801</v>
      </c>
      <c r="G937" s="41" t="str">
        <f aca="false">IF(A937="","",INDEX(P_Svc,F937))</f>
        <v>Express</v>
      </c>
      <c r="H937" s="41" t="str">
        <f aca="false">IF(A937="","",INDEX(P_Zone,F937))</f>
        <v>West</v>
      </c>
      <c r="I937" s="41" t="n">
        <f aca="false">IF(A937="","",IF(D937="Delivered",IF(B937&lt;=INDEX(P_Due,F937),1,0),0))</f>
        <v>1</v>
      </c>
    </row>
    <row r="938" customFormat="false" ht="15" hidden="false" customHeight="false" outlineLevel="0" collapsed="false">
      <c r="A938" s="37" t="n">
        <v>1000802</v>
      </c>
      <c r="B938" s="38" t="n">
        <v>46277</v>
      </c>
      <c r="C938" s="39" t="n">
        <v>1</v>
      </c>
      <c r="D938" s="39" t="s">
        <v>26</v>
      </c>
      <c r="E938" s="39"/>
      <c r="F938" s="41" t="n">
        <f aca="false">IF(A938="","",MATCH(A938,P_ID,1))</f>
        <v>802</v>
      </c>
      <c r="G938" s="41" t="str">
        <f aca="false">IF(A938="","",INDEX(P_Svc,F938))</f>
        <v>Standard</v>
      </c>
      <c r="H938" s="41" t="str">
        <f aca="false">IF(A938="","",INDEX(P_Zone,F938))</f>
        <v>South</v>
      </c>
      <c r="I938" s="41" t="n">
        <f aca="false">IF(A938="","",IF(D938="Delivered",IF(B938&lt;=INDEX(P_Due,F938),1,0),0))</f>
        <v>1</v>
      </c>
    </row>
    <row r="939" customFormat="false" ht="15" hidden="false" customHeight="false" outlineLevel="0" collapsed="false">
      <c r="A939" s="37" t="n">
        <v>1000803</v>
      </c>
      <c r="B939" s="38" t="n">
        <v>46277</v>
      </c>
      <c r="C939" s="39" t="n">
        <v>1</v>
      </c>
      <c r="D939" s="39" t="s">
        <v>26</v>
      </c>
      <c r="E939" s="39"/>
      <c r="F939" s="41" t="n">
        <f aca="false">IF(A939="","",MATCH(A939,P_ID,1))</f>
        <v>803</v>
      </c>
      <c r="G939" s="41" t="str">
        <f aca="false">IF(A939="","",INDEX(P_Svc,F939))</f>
        <v>Economy</v>
      </c>
      <c r="H939" s="41" t="str">
        <f aca="false">IF(A939="","",INDEX(P_Zone,F939))</f>
        <v>Central</v>
      </c>
      <c r="I939" s="41" t="n">
        <f aca="false">IF(A939="","",IF(D939="Delivered",IF(B939&lt;=INDEX(P_Due,F939),1,0),0))</f>
        <v>1</v>
      </c>
    </row>
    <row r="940" customFormat="false" ht="15" hidden="false" customHeight="false" outlineLevel="0" collapsed="false">
      <c r="A940" s="37" t="n">
        <v>1000804</v>
      </c>
      <c r="B940" s="38" t="n">
        <v>46277</v>
      </c>
      <c r="C940" s="39" t="n">
        <v>1</v>
      </c>
      <c r="D940" s="39" t="s">
        <v>26</v>
      </c>
      <c r="E940" s="39"/>
      <c r="F940" s="41" t="n">
        <f aca="false">IF(A940="","",MATCH(A940,P_ID,1))</f>
        <v>804</v>
      </c>
      <c r="G940" s="41" t="str">
        <f aca="false">IF(A940="","",INDEX(P_Svc,F940))</f>
        <v>Standard</v>
      </c>
      <c r="H940" s="41" t="str">
        <f aca="false">IF(A940="","",INDEX(P_Zone,F940))</f>
        <v>Central</v>
      </c>
      <c r="I940" s="41" t="n">
        <f aca="false">IF(A940="","",IF(D940="Delivered",IF(B940&lt;=INDEX(P_Due,F940),1,0),0))</f>
        <v>1</v>
      </c>
    </row>
    <row r="941" customFormat="false" ht="15" hidden="false" customHeight="false" outlineLevel="0" collapsed="false">
      <c r="A941" s="37" t="n">
        <v>1000805</v>
      </c>
      <c r="B941" s="38" t="n">
        <v>46277</v>
      </c>
      <c r="C941" s="39" t="n">
        <v>1</v>
      </c>
      <c r="D941" s="39" t="s">
        <v>79</v>
      </c>
      <c r="E941" s="39" t="s">
        <v>32</v>
      </c>
      <c r="F941" s="41" t="n">
        <f aca="false">IF(A941="","",MATCH(A941,P_ID,1))</f>
        <v>805</v>
      </c>
      <c r="G941" s="41" t="str">
        <f aca="false">IF(A941="","",INDEX(P_Svc,F941))</f>
        <v>Standard</v>
      </c>
      <c r="H941" s="41" t="str">
        <f aca="false">IF(A941="","",INDEX(P_Zone,F941))</f>
        <v>South</v>
      </c>
      <c r="I941" s="41" t="n">
        <f aca="false">IF(A941="","",IF(D941="Delivered",IF(B941&lt;=INDEX(P_Due,F941),1,0),0))</f>
        <v>0</v>
      </c>
    </row>
    <row r="942" customFormat="false" ht="15" hidden="false" customHeight="false" outlineLevel="0" collapsed="false">
      <c r="A942" s="37" t="n">
        <v>1000806</v>
      </c>
      <c r="B942" s="38" t="n">
        <v>46277</v>
      </c>
      <c r="C942" s="39" t="n">
        <v>1</v>
      </c>
      <c r="D942" s="39" t="s">
        <v>26</v>
      </c>
      <c r="E942" s="39"/>
      <c r="F942" s="41" t="n">
        <f aca="false">IF(A942="","",MATCH(A942,P_ID,1))</f>
        <v>806</v>
      </c>
      <c r="G942" s="41" t="str">
        <f aca="false">IF(A942="","",INDEX(P_Svc,F942))</f>
        <v>Economy</v>
      </c>
      <c r="H942" s="41" t="str">
        <f aca="false">IF(A942="","",INDEX(P_Zone,F942))</f>
        <v>Central</v>
      </c>
      <c r="I942" s="41" t="n">
        <f aca="false">IF(A942="","",IF(D942="Delivered",IF(B942&lt;=INDEX(P_Due,F942),1,0),0))</f>
        <v>1</v>
      </c>
    </row>
    <row r="943" customFormat="false" ht="15" hidden="false" customHeight="false" outlineLevel="0" collapsed="false">
      <c r="A943" s="37" t="n">
        <v>1000807</v>
      </c>
      <c r="B943" s="38" t="n">
        <v>46277</v>
      </c>
      <c r="C943" s="39" t="n">
        <v>1</v>
      </c>
      <c r="D943" s="39" t="s">
        <v>26</v>
      </c>
      <c r="E943" s="39"/>
      <c r="F943" s="41" t="n">
        <f aca="false">IF(A943="","",MATCH(A943,P_ID,1))</f>
        <v>807</v>
      </c>
      <c r="G943" s="41" t="str">
        <f aca="false">IF(A943="","",INDEX(P_Svc,F943))</f>
        <v>Standard</v>
      </c>
      <c r="H943" s="41" t="str">
        <f aca="false">IF(A943="","",INDEX(P_Zone,F943))</f>
        <v>South</v>
      </c>
      <c r="I943" s="41" t="n">
        <f aca="false">IF(A943="","",IF(D943="Delivered",IF(B943&lt;=INDEX(P_Due,F943),1,0),0))</f>
        <v>1</v>
      </c>
    </row>
    <row r="944" customFormat="false" ht="15" hidden="false" customHeight="false" outlineLevel="0" collapsed="false">
      <c r="A944" s="37" t="n">
        <v>1000808</v>
      </c>
      <c r="B944" s="38" t="n">
        <v>46277</v>
      </c>
      <c r="C944" s="39" t="n">
        <v>1</v>
      </c>
      <c r="D944" s="39" t="s">
        <v>26</v>
      </c>
      <c r="E944" s="39"/>
      <c r="F944" s="41" t="n">
        <f aca="false">IF(A944="","",MATCH(A944,P_ID,1))</f>
        <v>808</v>
      </c>
      <c r="G944" s="41" t="str">
        <f aca="false">IF(A944="","",INDEX(P_Svc,F944))</f>
        <v>Economy</v>
      </c>
      <c r="H944" s="41" t="str">
        <f aca="false">IF(A944="","",INDEX(P_Zone,F944))</f>
        <v>Central</v>
      </c>
      <c r="I944" s="41" t="n">
        <f aca="false">IF(A944="","",IF(D944="Delivered",IF(B944&lt;=INDEX(P_Due,F944),1,0),0))</f>
        <v>1</v>
      </c>
    </row>
    <row r="945" customFormat="false" ht="15" hidden="false" customHeight="false" outlineLevel="0" collapsed="false">
      <c r="A945" s="37" t="n">
        <v>1000809</v>
      </c>
      <c r="B945" s="38" t="n">
        <v>46277</v>
      </c>
      <c r="C945" s="39" t="n">
        <v>1</v>
      </c>
      <c r="D945" s="39" t="s">
        <v>26</v>
      </c>
      <c r="E945" s="39"/>
      <c r="F945" s="41" t="n">
        <f aca="false">IF(A945="","",MATCH(A945,P_ID,1))</f>
        <v>809</v>
      </c>
      <c r="G945" s="41" t="str">
        <f aca="false">IF(A945="","",INDEX(P_Svc,F945))</f>
        <v>Economy</v>
      </c>
      <c r="H945" s="41" t="str">
        <f aca="false">IF(A945="","",INDEX(P_Zone,F945))</f>
        <v>East</v>
      </c>
      <c r="I945" s="41" t="n">
        <f aca="false">IF(A945="","",IF(D945="Delivered",IF(B945&lt;=INDEX(P_Due,F945),1,0),0))</f>
        <v>1</v>
      </c>
    </row>
    <row r="946" customFormat="false" ht="15" hidden="false" customHeight="false" outlineLevel="0" collapsed="false">
      <c r="A946" s="37" t="n">
        <v>1000810</v>
      </c>
      <c r="B946" s="38" t="n">
        <v>46277</v>
      </c>
      <c r="C946" s="39" t="n">
        <v>1</v>
      </c>
      <c r="D946" s="39" t="s">
        <v>26</v>
      </c>
      <c r="E946" s="39"/>
      <c r="F946" s="41" t="n">
        <f aca="false">IF(A946="","",MATCH(A946,P_ID,1))</f>
        <v>810</v>
      </c>
      <c r="G946" s="41" t="str">
        <f aca="false">IF(A946="","",INDEX(P_Svc,F946))</f>
        <v>Standard</v>
      </c>
      <c r="H946" s="41" t="str">
        <f aca="false">IF(A946="","",INDEX(P_Zone,F946))</f>
        <v>North</v>
      </c>
      <c r="I946" s="41" t="n">
        <f aca="false">IF(A946="","",IF(D946="Delivered",IF(B946&lt;=INDEX(P_Due,F946),1,0),0))</f>
        <v>1</v>
      </c>
    </row>
    <row r="947" customFormat="false" ht="15" hidden="false" customHeight="false" outlineLevel="0" collapsed="false">
      <c r="A947" s="37" t="n">
        <v>1000811</v>
      </c>
      <c r="B947" s="38" t="n">
        <v>46277</v>
      </c>
      <c r="C947" s="39" t="n">
        <v>1</v>
      </c>
      <c r="D947" s="39" t="s">
        <v>26</v>
      </c>
      <c r="E947" s="39"/>
      <c r="F947" s="41" t="n">
        <f aca="false">IF(A947="","",MATCH(A947,P_ID,1))</f>
        <v>811</v>
      </c>
      <c r="G947" s="41" t="str">
        <f aca="false">IF(A947="","",INDEX(P_Svc,F947))</f>
        <v>Standard</v>
      </c>
      <c r="H947" s="41" t="str">
        <f aca="false">IF(A947="","",INDEX(P_Zone,F947))</f>
        <v>East</v>
      </c>
      <c r="I947" s="41" t="n">
        <f aca="false">IF(A947="","",IF(D947="Delivered",IF(B947&lt;=INDEX(P_Due,F947),1,0),0))</f>
        <v>1</v>
      </c>
    </row>
    <row r="948" customFormat="false" ht="15" hidden="false" customHeight="false" outlineLevel="0" collapsed="false">
      <c r="A948" s="37" t="n">
        <v>1000812</v>
      </c>
      <c r="B948" s="38" t="n">
        <v>46277</v>
      </c>
      <c r="C948" s="39" t="n">
        <v>1</v>
      </c>
      <c r="D948" s="39" t="s">
        <v>26</v>
      </c>
      <c r="E948" s="39"/>
      <c r="F948" s="41" t="n">
        <f aca="false">IF(A948="","",MATCH(A948,P_ID,1))</f>
        <v>812</v>
      </c>
      <c r="G948" s="41" t="str">
        <f aca="false">IF(A948="","",INDEX(P_Svc,F948))</f>
        <v>Standard</v>
      </c>
      <c r="H948" s="41" t="str">
        <f aca="false">IF(A948="","",INDEX(P_Zone,F948))</f>
        <v>South</v>
      </c>
      <c r="I948" s="41" t="n">
        <f aca="false">IF(A948="","",IF(D948="Delivered",IF(B948&lt;=INDEX(P_Due,F948),1,0),0))</f>
        <v>1</v>
      </c>
    </row>
    <row r="949" customFormat="false" ht="15" hidden="false" customHeight="false" outlineLevel="0" collapsed="false">
      <c r="A949" s="37" t="n">
        <v>1000814</v>
      </c>
      <c r="B949" s="38" t="n">
        <v>46277</v>
      </c>
      <c r="C949" s="39" t="n">
        <v>1</v>
      </c>
      <c r="D949" s="39" t="s">
        <v>26</v>
      </c>
      <c r="E949" s="39"/>
      <c r="F949" s="41" t="n">
        <f aca="false">IF(A949="","",MATCH(A949,P_ID,1))</f>
        <v>814</v>
      </c>
      <c r="G949" s="41" t="str">
        <f aca="false">IF(A949="","",INDEX(P_Svc,F949))</f>
        <v>Standard</v>
      </c>
      <c r="H949" s="41" t="str">
        <f aca="false">IF(A949="","",INDEX(P_Zone,F949))</f>
        <v>Central</v>
      </c>
      <c r="I949" s="41" t="n">
        <f aca="false">IF(A949="","",IF(D949="Delivered",IF(B949&lt;=INDEX(P_Due,F949),1,0),0))</f>
        <v>1</v>
      </c>
    </row>
    <row r="950" customFormat="false" ht="15" hidden="false" customHeight="false" outlineLevel="0" collapsed="false">
      <c r="A950" s="37" t="n">
        <v>1000815</v>
      </c>
      <c r="B950" s="38" t="n">
        <v>46277</v>
      </c>
      <c r="C950" s="39" t="n">
        <v>1</v>
      </c>
      <c r="D950" s="39" t="s">
        <v>26</v>
      </c>
      <c r="E950" s="39"/>
      <c r="F950" s="41" t="n">
        <f aca="false">IF(A950="","",MATCH(A950,P_ID,1))</f>
        <v>815</v>
      </c>
      <c r="G950" s="41" t="str">
        <f aca="false">IF(A950="","",INDEX(P_Svc,F950))</f>
        <v>Standard</v>
      </c>
      <c r="H950" s="41" t="str">
        <f aca="false">IF(A950="","",INDEX(P_Zone,F950))</f>
        <v>East</v>
      </c>
      <c r="I950" s="41" t="n">
        <f aca="false">IF(A950="","",IF(D950="Delivered",IF(B950&lt;=INDEX(P_Due,F950),1,0),0))</f>
        <v>1</v>
      </c>
    </row>
    <row r="951" customFormat="false" ht="15" hidden="false" customHeight="false" outlineLevel="0" collapsed="false">
      <c r="A951" s="37" t="n">
        <v>1000816</v>
      </c>
      <c r="B951" s="38" t="n">
        <v>46277</v>
      </c>
      <c r="C951" s="39" t="n">
        <v>1</v>
      </c>
      <c r="D951" s="39" t="s">
        <v>26</v>
      </c>
      <c r="E951" s="39"/>
      <c r="F951" s="41" t="n">
        <f aca="false">IF(A951="","",MATCH(A951,P_ID,1))</f>
        <v>816</v>
      </c>
      <c r="G951" s="41" t="str">
        <f aca="false">IF(A951="","",INDEX(P_Svc,F951))</f>
        <v>Standard</v>
      </c>
      <c r="H951" s="41" t="str">
        <f aca="false">IF(A951="","",INDEX(P_Zone,F951))</f>
        <v>West</v>
      </c>
      <c r="I951" s="41" t="n">
        <f aca="false">IF(A951="","",IF(D951="Delivered",IF(B951&lt;=INDEX(P_Due,F951),1,0),0))</f>
        <v>1</v>
      </c>
    </row>
    <row r="952" customFormat="false" ht="15" hidden="false" customHeight="false" outlineLevel="0" collapsed="false">
      <c r="A952" s="37" t="n">
        <v>1000817</v>
      </c>
      <c r="B952" s="38" t="n">
        <v>46277</v>
      </c>
      <c r="C952" s="39" t="n">
        <v>1</v>
      </c>
      <c r="D952" s="39" t="s">
        <v>26</v>
      </c>
      <c r="E952" s="39"/>
      <c r="F952" s="41" t="n">
        <f aca="false">IF(A952="","",MATCH(A952,P_ID,1))</f>
        <v>817</v>
      </c>
      <c r="G952" s="41" t="str">
        <f aca="false">IF(A952="","",INDEX(P_Svc,F952))</f>
        <v>Standard</v>
      </c>
      <c r="H952" s="41" t="str">
        <f aca="false">IF(A952="","",INDEX(P_Zone,F952))</f>
        <v>North</v>
      </c>
      <c r="I952" s="41" t="n">
        <f aca="false">IF(A952="","",IF(D952="Delivered",IF(B952&lt;=INDEX(P_Due,F952),1,0),0))</f>
        <v>1</v>
      </c>
    </row>
    <row r="953" customFormat="false" ht="15" hidden="false" customHeight="false" outlineLevel="0" collapsed="false">
      <c r="A953" s="37" t="n">
        <v>1000818</v>
      </c>
      <c r="B953" s="38" t="n">
        <v>46277</v>
      </c>
      <c r="C953" s="39" t="n">
        <v>1</v>
      </c>
      <c r="D953" s="39" t="s">
        <v>26</v>
      </c>
      <c r="E953" s="39"/>
      <c r="F953" s="41" t="n">
        <f aca="false">IF(A953="","",MATCH(A953,P_ID,1))</f>
        <v>818</v>
      </c>
      <c r="G953" s="41" t="str">
        <f aca="false">IF(A953="","",INDEX(P_Svc,F953))</f>
        <v>Standard</v>
      </c>
      <c r="H953" s="41" t="str">
        <f aca="false">IF(A953="","",INDEX(P_Zone,F953))</f>
        <v>Central</v>
      </c>
      <c r="I953" s="41" t="n">
        <f aca="false">IF(A953="","",IF(D953="Delivered",IF(B953&lt;=INDEX(P_Due,F953),1,0),0))</f>
        <v>1</v>
      </c>
    </row>
    <row r="954" customFormat="false" ht="15" hidden="false" customHeight="false" outlineLevel="0" collapsed="false">
      <c r="A954" s="37" t="n">
        <v>1000819</v>
      </c>
      <c r="B954" s="38" t="n">
        <v>46277</v>
      </c>
      <c r="C954" s="39" t="n">
        <v>1</v>
      </c>
      <c r="D954" s="39" t="s">
        <v>26</v>
      </c>
      <c r="E954" s="39"/>
      <c r="F954" s="41" t="n">
        <f aca="false">IF(A954="","",MATCH(A954,P_ID,1))</f>
        <v>819</v>
      </c>
      <c r="G954" s="41" t="str">
        <f aca="false">IF(A954="","",INDEX(P_Svc,F954))</f>
        <v>Standard</v>
      </c>
      <c r="H954" s="41" t="str">
        <f aca="false">IF(A954="","",INDEX(P_Zone,F954))</f>
        <v>North</v>
      </c>
      <c r="I954" s="41" t="n">
        <f aca="false">IF(A954="","",IF(D954="Delivered",IF(B954&lt;=INDEX(P_Due,F954),1,0),0))</f>
        <v>1</v>
      </c>
    </row>
    <row r="955" customFormat="false" ht="15" hidden="false" customHeight="false" outlineLevel="0" collapsed="false">
      <c r="A955" s="37" t="n">
        <v>1000820</v>
      </c>
      <c r="B955" s="38" t="n">
        <v>46277</v>
      </c>
      <c r="C955" s="39" t="n">
        <v>1</v>
      </c>
      <c r="D955" s="39" t="s">
        <v>26</v>
      </c>
      <c r="E955" s="39"/>
      <c r="F955" s="41" t="n">
        <f aca="false">IF(A955="","",MATCH(A955,P_ID,1))</f>
        <v>820</v>
      </c>
      <c r="G955" s="41" t="str">
        <f aca="false">IF(A955="","",INDEX(P_Svc,F955))</f>
        <v>Standard</v>
      </c>
      <c r="H955" s="41" t="str">
        <f aca="false">IF(A955="","",INDEX(P_Zone,F955))</f>
        <v>Central</v>
      </c>
      <c r="I955" s="41" t="n">
        <f aca="false">IF(A955="","",IF(D955="Delivered",IF(B955&lt;=INDEX(P_Due,F955),1,0),0))</f>
        <v>1</v>
      </c>
    </row>
    <row r="956" customFormat="false" ht="15" hidden="false" customHeight="false" outlineLevel="0" collapsed="false">
      <c r="A956" s="37" t="n">
        <v>1000821</v>
      </c>
      <c r="B956" s="38" t="n">
        <v>46277</v>
      </c>
      <c r="C956" s="39" t="n">
        <v>1</v>
      </c>
      <c r="D956" s="39" t="s">
        <v>26</v>
      </c>
      <c r="E956" s="39"/>
      <c r="F956" s="41" t="n">
        <f aca="false">IF(A956="","",MATCH(A956,P_ID,1))</f>
        <v>821</v>
      </c>
      <c r="G956" s="41" t="str">
        <f aca="false">IF(A956="","",INDEX(P_Svc,F956))</f>
        <v>Standard</v>
      </c>
      <c r="H956" s="41" t="str">
        <f aca="false">IF(A956="","",INDEX(P_Zone,F956))</f>
        <v>West</v>
      </c>
      <c r="I956" s="41" t="n">
        <f aca="false">IF(A956="","",IF(D956="Delivered",IF(B956&lt;=INDEX(P_Due,F956),1,0),0))</f>
        <v>1</v>
      </c>
    </row>
    <row r="957" customFormat="false" ht="15" hidden="false" customHeight="false" outlineLevel="0" collapsed="false">
      <c r="A957" s="37" t="n">
        <v>1000822</v>
      </c>
      <c r="B957" s="38" t="n">
        <v>46277</v>
      </c>
      <c r="C957" s="39" t="n">
        <v>1</v>
      </c>
      <c r="D957" s="39" t="s">
        <v>26</v>
      </c>
      <c r="E957" s="39"/>
      <c r="F957" s="41" t="n">
        <f aca="false">IF(A957="","",MATCH(A957,P_ID,1))</f>
        <v>822</v>
      </c>
      <c r="G957" s="41" t="str">
        <f aca="false">IF(A957="","",INDEX(P_Svc,F957))</f>
        <v>Economy</v>
      </c>
      <c r="H957" s="41" t="str">
        <f aca="false">IF(A957="","",INDEX(P_Zone,F957))</f>
        <v>North</v>
      </c>
      <c r="I957" s="41" t="n">
        <f aca="false">IF(A957="","",IF(D957="Delivered",IF(B957&lt;=INDEX(P_Due,F957),1,0),0))</f>
        <v>1</v>
      </c>
    </row>
    <row r="958" customFormat="false" ht="15" hidden="false" customHeight="false" outlineLevel="0" collapsed="false">
      <c r="A958" s="37" t="n">
        <v>1000823</v>
      </c>
      <c r="B958" s="38" t="n">
        <v>46277</v>
      </c>
      <c r="C958" s="39" t="n">
        <v>1</v>
      </c>
      <c r="D958" s="39" t="s">
        <v>26</v>
      </c>
      <c r="E958" s="39"/>
      <c r="F958" s="41" t="n">
        <f aca="false">IF(A958="","",MATCH(A958,P_ID,1))</f>
        <v>823</v>
      </c>
      <c r="G958" s="41" t="str">
        <f aca="false">IF(A958="","",INDEX(P_Svc,F958))</f>
        <v>Standard</v>
      </c>
      <c r="H958" s="41" t="str">
        <f aca="false">IF(A958="","",INDEX(P_Zone,F958))</f>
        <v>Central</v>
      </c>
      <c r="I958" s="41" t="n">
        <f aca="false">IF(A958="","",IF(D958="Delivered",IF(B958&lt;=INDEX(P_Due,F958),1,0),0))</f>
        <v>1</v>
      </c>
    </row>
    <row r="959" customFormat="false" ht="15" hidden="false" customHeight="false" outlineLevel="0" collapsed="false">
      <c r="A959" s="37" t="n">
        <v>1000824</v>
      </c>
      <c r="B959" s="38" t="n">
        <v>46277</v>
      </c>
      <c r="C959" s="39" t="n">
        <v>1</v>
      </c>
      <c r="D959" s="39" t="s">
        <v>26</v>
      </c>
      <c r="E959" s="39"/>
      <c r="F959" s="41" t="n">
        <f aca="false">IF(A959="","",MATCH(A959,P_ID,1))</f>
        <v>824</v>
      </c>
      <c r="G959" s="41" t="str">
        <f aca="false">IF(A959="","",INDEX(P_Svc,F959))</f>
        <v>Standard</v>
      </c>
      <c r="H959" s="41" t="str">
        <f aca="false">IF(A959="","",INDEX(P_Zone,F959))</f>
        <v>North</v>
      </c>
      <c r="I959" s="41" t="n">
        <f aca="false">IF(A959="","",IF(D959="Delivered",IF(B959&lt;=INDEX(P_Due,F959),1,0),0))</f>
        <v>1</v>
      </c>
    </row>
    <row r="960" customFormat="false" ht="15" hidden="false" customHeight="false" outlineLevel="0" collapsed="false">
      <c r="A960" s="37" t="n">
        <v>1000825</v>
      </c>
      <c r="B960" s="38" t="n">
        <v>46277</v>
      </c>
      <c r="C960" s="39" t="n">
        <v>1</v>
      </c>
      <c r="D960" s="39" t="s">
        <v>26</v>
      </c>
      <c r="E960" s="39"/>
      <c r="F960" s="41" t="n">
        <f aca="false">IF(A960="","",MATCH(A960,P_ID,1))</f>
        <v>825</v>
      </c>
      <c r="G960" s="41" t="str">
        <f aca="false">IF(A960="","",INDEX(P_Svc,F960))</f>
        <v>Standard</v>
      </c>
      <c r="H960" s="41" t="str">
        <f aca="false">IF(A960="","",INDEX(P_Zone,F960))</f>
        <v>South</v>
      </c>
      <c r="I960" s="41" t="n">
        <f aca="false">IF(A960="","",IF(D960="Delivered",IF(B960&lt;=INDEX(P_Due,F960),1,0),0))</f>
        <v>1</v>
      </c>
    </row>
    <row r="961" customFormat="false" ht="15" hidden="false" customHeight="false" outlineLevel="0" collapsed="false">
      <c r="A961" s="37" t="n">
        <v>1000826</v>
      </c>
      <c r="B961" s="38" t="n">
        <v>46277</v>
      </c>
      <c r="C961" s="39" t="n">
        <v>1</v>
      </c>
      <c r="D961" s="39" t="s">
        <v>26</v>
      </c>
      <c r="E961" s="39"/>
      <c r="F961" s="41" t="n">
        <f aca="false">IF(A961="","",MATCH(A961,P_ID,1))</f>
        <v>826</v>
      </c>
      <c r="G961" s="41" t="str">
        <f aca="false">IF(A961="","",INDEX(P_Svc,F961))</f>
        <v>Economy</v>
      </c>
      <c r="H961" s="41" t="str">
        <f aca="false">IF(A961="","",INDEX(P_Zone,F961))</f>
        <v>North</v>
      </c>
      <c r="I961" s="41" t="n">
        <f aca="false">IF(A961="","",IF(D961="Delivered",IF(B961&lt;=INDEX(P_Due,F961),1,0),0))</f>
        <v>1</v>
      </c>
    </row>
    <row r="962" customFormat="false" ht="15" hidden="false" customHeight="false" outlineLevel="0" collapsed="false">
      <c r="A962" s="37" t="n">
        <v>1000827</v>
      </c>
      <c r="B962" s="38" t="n">
        <v>46277</v>
      </c>
      <c r="C962" s="39" t="n">
        <v>1</v>
      </c>
      <c r="D962" s="39" t="s">
        <v>26</v>
      </c>
      <c r="E962" s="39"/>
      <c r="F962" s="41" t="n">
        <f aca="false">IF(A962="","",MATCH(A962,P_ID,1))</f>
        <v>827</v>
      </c>
      <c r="G962" s="41" t="str">
        <f aca="false">IF(A962="","",INDEX(P_Svc,F962))</f>
        <v>Standard</v>
      </c>
      <c r="H962" s="41" t="str">
        <f aca="false">IF(A962="","",INDEX(P_Zone,F962))</f>
        <v>Central</v>
      </c>
      <c r="I962" s="41" t="n">
        <f aca="false">IF(A962="","",IF(D962="Delivered",IF(B962&lt;=INDEX(P_Due,F962),1,0),0))</f>
        <v>1</v>
      </c>
    </row>
    <row r="963" customFormat="false" ht="15" hidden="false" customHeight="false" outlineLevel="0" collapsed="false">
      <c r="A963" s="37" t="n">
        <v>1000828</v>
      </c>
      <c r="B963" s="38" t="n">
        <v>46277</v>
      </c>
      <c r="C963" s="39" t="n">
        <v>1</v>
      </c>
      <c r="D963" s="39" t="s">
        <v>26</v>
      </c>
      <c r="E963" s="39"/>
      <c r="F963" s="41" t="n">
        <f aca="false">IF(A963="","",MATCH(A963,P_ID,1))</f>
        <v>828</v>
      </c>
      <c r="G963" s="41" t="str">
        <f aca="false">IF(A963="","",INDEX(P_Svc,F963))</f>
        <v>Standard</v>
      </c>
      <c r="H963" s="41" t="str">
        <f aca="false">IF(A963="","",INDEX(P_Zone,F963))</f>
        <v>East</v>
      </c>
      <c r="I963" s="41" t="n">
        <f aca="false">IF(A963="","",IF(D963="Delivered",IF(B963&lt;=INDEX(P_Due,F963),1,0),0))</f>
        <v>1</v>
      </c>
    </row>
    <row r="964" customFormat="false" ht="15" hidden="false" customHeight="false" outlineLevel="0" collapsed="false">
      <c r="A964" s="37" t="n">
        <v>1000829</v>
      </c>
      <c r="B964" s="38" t="n">
        <v>46277</v>
      </c>
      <c r="C964" s="39" t="n">
        <v>1</v>
      </c>
      <c r="D964" s="39" t="s">
        <v>26</v>
      </c>
      <c r="E964" s="39"/>
      <c r="F964" s="41" t="n">
        <f aca="false">IF(A964="","",MATCH(A964,P_ID,1))</f>
        <v>829</v>
      </c>
      <c r="G964" s="41" t="str">
        <f aca="false">IF(A964="","",INDEX(P_Svc,F964))</f>
        <v>Economy</v>
      </c>
      <c r="H964" s="41" t="str">
        <f aca="false">IF(A964="","",INDEX(P_Zone,F964))</f>
        <v>South</v>
      </c>
      <c r="I964" s="41" t="n">
        <f aca="false">IF(A964="","",IF(D964="Delivered",IF(B964&lt;=INDEX(P_Due,F964),1,0),0))</f>
        <v>1</v>
      </c>
    </row>
    <row r="965" customFormat="false" ht="15" hidden="false" customHeight="false" outlineLevel="0" collapsed="false">
      <c r="A965" s="37" t="n">
        <v>1000830</v>
      </c>
      <c r="B965" s="38" t="n">
        <v>46277</v>
      </c>
      <c r="C965" s="39" t="n">
        <v>1</v>
      </c>
      <c r="D965" s="39" t="s">
        <v>26</v>
      </c>
      <c r="E965" s="39"/>
      <c r="F965" s="41" t="n">
        <f aca="false">IF(A965="","",MATCH(A965,P_ID,1))</f>
        <v>830</v>
      </c>
      <c r="G965" s="41" t="str">
        <f aca="false">IF(A965="","",INDEX(P_Svc,F965))</f>
        <v>Standard</v>
      </c>
      <c r="H965" s="41" t="str">
        <f aca="false">IF(A965="","",INDEX(P_Zone,F965))</f>
        <v>South</v>
      </c>
      <c r="I965" s="41" t="n">
        <f aca="false">IF(A965="","",IF(D965="Delivered",IF(B965&lt;=INDEX(P_Due,F965),1,0),0))</f>
        <v>1</v>
      </c>
    </row>
    <row r="966" customFormat="false" ht="15" hidden="false" customHeight="false" outlineLevel="0" collapsed="false">
      <c r="A966" s="37" t="n">
        <v>1000831</v>
      </c>
      <c r="B966" s="38" t="n">
        <v>46277</v>
      </c>
      <c r="C966" s="39" t="n">
        <v>1</v>
      </c>
      <c r="D966" s="39" t="s">
        <v>26</v>
      </c>
      <c r="E966" s="39"/>
      <c r="F966" s="41" t="n">
        <f aca="false">IF(A966="","",MATCH(A966,P_ID,1))</f>
        <v>831</v>
      </c>
      <c r="G966" s="41" t="str">
        <f aca="false">IF(A966="","",INDEX(P_Svc,F966))</f>
        <v>Standard</v>
      </c>
      <c r="H966" s="41" t="str">
        <f aca="false">IF(A966="","",INDEX(P_Zone,F966))</f>
        <v>South</v>
      </c>
      <c r="I966" s="41" t="n">
        <f aca="false">IF(A966="","",IF(D966="Delivered",IF(B966&lt;=INDEX(P_Due,F966),1,0),0))</f>
        <v>1</v>
      </c>
    </row>
    <row r="967" customFormat="false" ht="15" hidden="false" customHeight="false" outlineLevel="0" collapsed="false">
      <c r="A967" s="37" t="n">
        <v>1000832</v>
      </c>
      <c r="B967" s="38" t="n">
        <v>46277</v>
      </c>
      <c r="C967" s="39" t="n">
        <v>1</v>
      </c>
      <c r="D967" s="39" t="s">
        <v>79</v>
      </c>
      <c r="E967" s="39" t="s">
        <v>36</v>
      </c>
      <c r="F967" s="41" t="n">
        <f aca="false">IF(A967="","",MATCH(A967,P_ID,1))</f>
        <v>832</v>
      </c>
      <c r="G967" s="41" t="str">
        <f aca="false">IF(A967="","",INDEX(P_Svc,F967))</f>
        <v>Standard</v>
      </c>
      <c r="H967" s="41" t="str">
        <f aca="false">IF(A967="","",INDEX(P_Zone,F967))</f>
        <v>North</v>
      </c>
      <c r="I967" s="41" t="n">
        <f aca="false">IF(A967="","",IF(D967="Delivered",IF(B967&lt;=INDEX(P_Due,F967),1,0),0))</f>
        <v>0</v>
      </c>
    </row>
    <row r="968" customFormat="false" ht="15" hidden="false" customHeight="false" outlineLevel="0" collapsed="false">
      <c r="A968" s="37" t="n">
        <v>1000833</v>
      </c>
      <c r="B968" s="38" t="n">
        <v>46277</v>
      </c>
      <c r="C968" s="39" t="n">
        <v>1</v>
      </c>
      <c r="D968" s="39" t="s">
        <v>26</v>
      </c>
      <c r="E968" s="39"/>
      <c r="F968" s="41" t="n">
        <f aca="false">IF(A968="","",MATCH(A968,P_ID,1))</f>
        <v>833</v>
      </c>
      <c r="G968" s="41" t="str">
        <f aca="false">IF(A968="","",INDEX(P_Svc,F968))</f>
        <v>Standard</v>
      </c>
      <c r="H968" s="41" t="str">
        <f aca="false">IF(A968="","",INDEX(P_Zone,F968))</f>
        <v>South</v>
      </c>
      <c r="I968" s="41" t="n">
        <f aca="false">IF(A968="","",IF(D968="Delivered",IF(B968&lt;=INDEX(P_Due,F968),1,0),0))</f>
        <v>1</v>
      </c>
    </row>
    <row r="969" customFormat="false" ht="15" hidden="false" customHeight="false" outlineLevel="0" collapsed="false">
      <c r="A969" s="37" t="n">
        <v>1000834</v>
      </c>
      <c r="B969" s="38" t="n">
        <v>46277</v>
      </c>
      <c r="C969" s="39" t="n">
        <v>1</v>
      </c>
      <c r="D969" s="39" t="s">
        <v>26</v>
      </c>
      <c r="E969" s="39"/>
      <c r="F969" s="41" t="n">
        <f aca="false">IF(A969="","",MATCH(A969,P_ID,1))</f>
        <v>834</v>
      </c>
      <c r="G969" s="41" t="str">
        <f aca="false">IF(A969="","",INDEX(P_Svc,F969))</f>
        <v>Standard</v>
      </c>
      <c r="H969" s="41" t="str">
        <f aca="false">IF(A969="","",INDEX(P_Zone,F969))</f>
        <v>Central</v>
      </c>
      <c r="I969" s="41" t="n">
        <f aca="false">IF(A969="","",IF(D969="Delivered",IF(B969&lt;=INDEX(P_Due,F969),1,0),0))</f>
        <v>1</v>
      </c>
    </row>
    <row r="970" customFormat="false" ht="15" hidden="false" customHeight="false" outlineLevel="0" collapsed="false">
      <c r="A970" s="37" t="n">
        <v>1000835</v>
      </c>
      <c r="B970" s="38" t="n">
        <v>46277</v>
      </c>
      <c r="C970" s="39" t="n">
        <v>1</v>
      </c>
      <c r="D970" s="39" t="s">
        <v>26</v>
      </c>
      <c r="E970" s="39"/>
      <c r="F970" s="41" t="n">
        <f aca="false">IF(A970="","",MATCH(A970,P_ID,1))</f>
        <v>835</v>
      </c>
      <c r="G970" s="41" t="str">
        <f aca="false">IF(A970="","",INDEX(P_Svc,F970))</f>
        <v>Standard</v>
      </c>
      <c r="H970" s="41" t="str">
        <f aca="false">IF(A970="","",INDEX(P_Zone,F970))</f>
        <v>North</v>
      </c>
      <c r="I970" s="41" t="n">
        <f aca="false">IF(A970="","",IF(D970="Delivered",IF(B970&lt;=INDEX(P_Due,F970),1,0),0))</f>
        <v>1</v>
      </c>
    </row>
    <row r="971" customFormat="false" ht="15" hidden="false" customHeight="false" outlineLevel="0" collapsed="false">
      <c r="A971" s="37" t="n">
        <v>1000836</v>
      </c>
      <c r="B971" s="38" t="n">
        <v>46277</v>
      </c>
      <c r="C971" s="39" t="n">
        <v>1</v>
      </c>
      <c r="D971" s="39" t="s">
        <v>26</v>
      </c>
      <c r="E971" s="39"/>
      <c r="F971" s="41" t="n">
        <f aca="false">IF(A971="","",MATCH(A971,P_ID,1))</f>
        <v>836</v>
      </c>
      <c r="G971" s="41" t="str">
        <f aca="false">IF(A971="","",INDEX(P_Svc,F971))</f>
        <v>Standard</v>
      </c>
      <c r="H971" s="41" t="str">
        <f aca="false">IF(A971="","",INDEX(P_Zone,F971))</f>
        <v>North</v>
      </c>
      <c r="I971" s="41" t="n">
        <f aca="false">IF(A971="","",IF(D971="Delivered",IF(B971&lt;=INDEX(P_Due,F971),1,0),0))</f>
        <v>1</v>
      </c>
    </row>
    <row r="972" customFormat="false" ht="15" hidden="false" customHeight="false" outlineLevel="0" collapsed="false">
      <c r="A972" s="37" t="n">
        <v>1000838</v>
      </c>
      <c r="B972" s="38" t="n">
        <v>46277</v>
      </c>
      <c r="C972" s="39" t="n">
        <v>1</v>
      </c>
      <c r="D972" s="39" t="s">
        <v>26</v>
      </c>
      <c r="E972" s="39"/>
      <c r="F972" s="41" t="n">
        <f aca="false">IF(A972="","",MATCH(A972,P_ID,1))</f>
        <v>838</v>
      </c>
      <c r="G972" s="41" t="str">
        <f aca="false">IF(A972="","",INDEX(P_Svc,F972))</f>
        <v>Standard</v>
      </c>
      <c r="H972" s="41" t="str">
        <f aca="false">IF(A972="","",INDEX(P_Zone,F972))</f>
        <v>East</v>
      </c>
      <c r="I972" s="41" t="n">
        <f aca="false">IF(A972="","",IF(D972="Delivered",IF(B972&lt;=INDEX(P_Due,F972),1,0),0))</f>
        <v>1</v>
      </c>
    </row>
    <row r="973" customFormat="false" ht="15" hidden="false" customHeight="false" outlineLevel="0" collapsed="false">
      <c r="A973" s="37" t="n">
        <v>1000839</v>
      </c>
      <c r="B973" s="38" t="n">
        <v>46277</v>
      </c>
      <c r="C973" s="39" t="n">
        <v>1</v>
      </c>
      <c r="D973" s="39" t="s">
        <v>26</v>
      </c>
      <c r="E973" s="39"/>
      <c r="F973" s="41" t="n">
        <f aca="false">IF(A973="","",MATCH(A973,P_ID,1))</f>
        <v>839</v>
      </c>
      <c r="G973" s="41" t="str">
        <f aca="false">IF(A973="","",INDEX(P_Svc,F973))</f>
        <v>Standard</v>
      </c>
      <c r="H973" s="41" t="str">
        <f aca="false">IF(A973="","",INDEX(P_Zone,F973))</f>
        <v>East</v>
      </c>
      <c r="I973" s="41" t="n">
        <f aca="false">IF(A973="","",IF(D973="Delivered",IF(B973&lt;=INDEX(P_Due,F973),1,0),0))</f>
        <v>1</v>
      </c>
    </row>
    <row r="974" customFormat="false" ht="15" hidden="false" customHeight="false" outlineLevel="0" collapsed="false">
      <c r="A974" s="37" t="n">
        <v>1000840</v>
      </c>
      <c r="B974" s="38" t="n">
        <v>46277</v>
      </c>
      <c r="C974" s="39" t="n">
        <v>1</v>
      </c>
      <c r="D974" s="39" t="s">
        <v>26</v>
      </c>
      <c r="E974" s="39"/>
      <c r="F974" s="41" t="n">
        <f aca="false">IF(A974="","",MATCH(A974,P_ID,1))</f>
        <v>840</v>
      </c>
      <c r="G974" s="41" t="str">
        <f aca="false">IF(A974="","",INDEX(P_Svc,F974))</f>
        <v>Standard</v>
      </c>
      <c r="H974" s="41" t="str">
        <f aca="false">IF(A974="","",INDEX(P_Zone,F974))</f>
        <v>West</v>
      </c>
      <c r="I974" s="41" t="n">
        <f aca="false">IF(A974="","",IF(D974="Delivered",IF(B974&lt;=INDEX(P_Due,F974),1,0),0))</f>
        <v>1</v>
      </c>
    </row>
    <row r="975" customFormat="false" ht="15" hidden="false" customHeight="false" outlineLevel="0" collapsed="false">
      <c r="A975" s="37" t="n">
        <v>1000842</v>
      </c>
      <c r="B975" s="38" t="n">
        <v>46277</v>
      </c>
      <c r="C975" s="39" t="n">
        <v>1</v>
      </c>
      <c r="D975" s="39" t="s">
        <v>26</v>
      </c>
      <c r="E975" s="39"/>
      <c r="F975" s="41" t="n">
        <f aca="false">IF(A975="","",MATCH(A975,P_ID,1))</f>
        <v>842</v>
      </c>
      <c r="G975" s="41" t="str">
        <f aca="false">IF(A975="","",INDEX(P_Svc,F975))</f>
        <v>Standard</v>
      </c>
      <c r="H975" s="41" t="str">
        <f aca="false">IF(A975="","",INDEX(P_Zone,F975))</f>
        <v>West</v>
      </c>
      <c r="I975" s="41" t="n">
        <f aca="false">IF(A975="","",IF(D975="Delivered",IF(B975&lt;=INDEX(P_Due,F975),1,0),0))</f>
        <v>1</v>
      </c>
    </row>
    <row r="976" customFormat="false" ht="15" hidden="false" customHeight="false" outlineLevel="0" collapsed="false">
      <c r="A976" s="37" t="n">
        <v>1000843</v>
      </c>
      <c r="B976" s="38" t="n">
        <v>46277</v>
      </c>
      <c r="C976" s="39" t="n">
        <v>1</v>
      </c>
      <c r="D976" s="39" t="s">
        <v>26</v>
      </c>
      <c r="E976" s="39"/>
      <c r="F976" s="41" t="n">
        <f aca="false">IF(A976="","",MATCH(A976,P_ID,1))</f>
        <v>843</v>
      </c>
      <c r="G976" s="41" t="str">
        <f aca="false">IF(A976="","",INDEX(P_Svc,F976))</f>
        <v>Economy</v>
      </c>
      <c r="H976" s="41" t="str">
        <f aca="false">IF(A976="","",INDEX(P_Zone,F976))</f>
        <v>Central</v>
      </c>
      <c r="I976" s="41" t="n">
        <f aca="false">IF(A976="","",IF(D976="Delivered",IF(B976&lt;=INDEX(P_Due,F976),1,0),0))</f>
        <v>1</v>
      </c>
    </row>
    <row r="977" customFormat="false" ht="15" hidden="false" customHeight="false" outlineLevel="0" collapsed="false">
      <c r="A977" s="37" t="n">
        <v>1000844</v>
      </c>
      <c r="B977" s="38" t="n">
        <v>46277</v>
      </c>
      <c r="C977" s="39" t="n">
        <v>1</v>
      </c>
      <c r="D977" s="39" t="s">
        <v>26</v>
      </c>
      <c r="E977" s="39"/>
      <c r="F977" s="41" t="n">
        <f aca="false">IF(A977="","",MATCH(A977,P_ID,1))</f>
        <v>844</v>
      </c>
      <c r="G977" s="41" t="str">
        <f aca="false">IF(A977="","",INDEX(P_Svc,F977))</f>
        <v>Standard</v>
      </c>
      <c r="H977" s="41" t="str">
        <f aca="false">IF(A977="","",INDEX(P_Zone,F977))</f>
        <v>North</v>
      </c>
      <c r="I977" s="41" t="n">
        <f aca="false">IF(A977="","",IF(D977="Delivered",IF(B977&lt;=INDEX(P_Due,F977),1,0),0))</f>
        <v>1</v>
      </c>
    </row>
    <row r="978" customFormat="false" ht="15" hidden="false" customHeight="false" outlineLevel="0" collapsed="false">
      <c r="A978" s="37" t="n">
        <v>1000845</v>
      </c>
      <c r="B978" s="38" t="n">
        <v>46277</v>
      </c>
      <c r="C978" s="39" t="n">
        <v>1</v>
      </c>
      <c r="D978" s="39" t="s">
        <v>26</v>
      </c>
      <c r="E978" s="39"/>
      <c r="F978" s="41" t="n">
        <f aca="false">IF(A978="","",MATCH(A978,P_ID,1))</f>
        <v>845</v>
      </c>
      <c r="G978" s="41" t="str">
        <f aca="false">IF(A978="","",INDEX(P_Svc,F978))</f>
        <v>Economy</v>
      </c>
      <c r="H978" s="41" t="str">
        <f aca="false">IF(A978="","",INDEX(P_Zone,F978))</f>
        <v>North</v>
      </c>
      <c r="I978" s="41" t="n">
        <f aca="false">IF(A978="","",IF(D978="Delivered",IF(B978&lt;=INDEX(P_Due,F978),1,0),0))</f>
        <v>1</v>
      </c>
    </row>
    <row r="979" customFormat="false" ht="15" hidden="false" customHeight="false" outlineLevel="0" collapsed="false">
      <c r="A979" s="37" t="n">
        <v>1000846</v>
      </c>
      <c r="B979" s="38" t="n">
        <v>46277</v>
      </c>
      <c r="C979" s="39" t="n">
        <v>1</v>
      </c>
      <c r="D979" s="39" t="s">
        <v>26</v>
      </c>
      <c r="E979" s="39"/>
      <c r="F979" s="41" t="n">
        <f aca="false">IF(A979="","",MATCH(A979,P_ID,1))</f>
        <v>846</v>
      </c>
      <c r="G979" s="41" t="str">
        <f aca="false">IF(A979="","",INDEX(P_Svc,F979))</f>
        <v>Standard</v>
      </c>
      <c r="H979" s="41" t="str">
        <f aca="false">IF(A979="","",INDEX(P_Zone,F979))</f>
        <v>Central</v>
      </c>
      <c r="I979" s="41" t="n">
        <f aca="false">IF(A979="","",IF(D979="Delivered",IF(B979&lt;=INDEX(P_Due,F979),1,0),0))</f>
        <v>1</v>
      </c>
    </row>
    <row r="980" customFormat="false" ht="15" hidden="false" customHeight="false" outlineLevel="0" collapsed="false">
      <c r="A980" s="37" t="n">
        <v>1000848</v>
      </c>
      <c r="B980" s="38" t="n">
        <v>46277</v>
      </c>
      <c r="C980" s="39" t="n">
        <v>1</v>
      </c>
      <c r="D980" s="39" t="s">
        <v>26</v>
      </c>
      <c r="E980" s="39"/>
      <c r="F980" s="41" t="n">
        <f aca="false">IF(A980="","",MATCH(A980,P_ID,1))</f>
        <v>848</v>
      </c>
      <c r="G980" s="41" t="str">
        <f aca="false">IF(A980="","",INDEX(P_Svc,F980))</f>
        <v>Standard</v>
      </c>
      <c r="H980" s="41" t="str">
        <f aca="false">IF(A980="","",INDEX(P_Zone,F980))</f>
        <v>North</v>
      </c>
      <c r="I980" s="41" t="n">
        <f aca="false">IF(A980="","",IF(D980="Delivered",IF(B980&lt;=INDEX(P_Due,F980),1,0),0))</f>
        <v>1</v>
      </c>
    </row>
    <row r="981" customFormat="false" ht="15" hidden="false" customHeight="false" outlineLevel="0" collapsed="false">
      <c r="A981" s="37" t="n">
        <v>1000849</v>
      </c>
      <c r="B981" s="38" t="n">
        <v>46277</v>
      </c>
      <c r="C981" s="39" t="n">
        <v>1</v>
      </c>
      <c r="D981" s="39" t="s">
        <v>26</v>
      </c>
      <c r="E981" s="39"/>
      <c r="F981" s="41" t="n">
        <f aca="false">IF(A981="","",MATCH(A981,P_ID,1))</f>
        <v>849</v>
      </c>
      <c r="G981" s="41" t="str">
        <f aca="false">IF(A981="","",INDEX(P_Svc,F981))</f>
        <v>Standard</v>
      </c>
      <c r="H981" s="41" t="str">
        <f aca="false">IF(A981="","",INDEX(P_Zone,F981))</f>
        <v>West</v>
      </c>
      <c r="I981" s="41" t="n">
        <f aca="false">IF(A981="","",IF(D981="Delivered",IF(B981&lt;=INDEX(P_Due,F981),1,0),0))</f>
        <v>1</v>
      </c>
    </row>
    <row r="982" customFormat="false" ht="15" hidden="false" customHeight="false" outlineLevel="0" collapsed="false">
      <c r="A982" s="37" t="n">
        <v>1000850</v>
      </c>
      <c r="B982" s="38" t="n">
        <v>46277</v>
      </c>
      <c r="C982" s="39" t="n">
        <v>1</v>
      </c>
      <c r="D982" s="39" t="s">
        <v>26</v>
      </c>
      <c r="E982" s="39"/>
      <c r="F982" s="41" t="n">
        <f aca="false">IF(A982="","",MATCH(A982,P_ID,1))</f>
        <v>850</v>
      </c>
      <c r="G982" s="41" t="str">
        <f aca="false">IF(A982="","",INDEX(P_Svc,F982))</f>
        <v>Standard</v>
      </c>
      <c r="H982" s="41" t="str">
        <f aca="false">IF(A982="","",INDEX(P_Zone,F982))</f>
        <v>South</v>
      </c>
      <c r="I982" s="41" t="n">
        <f aca="false">IF(A982="","",IF(D982="Delivered",IF(B982&lt;=INDEX(P_Due,F982),1,0),0))</f>
        <v>1</v>
      </c>
    </row>
    <row r="983" customFormat="false" ht="15" hidden="false" customHeight="false" outlineLevel="0" collapsed="false">
      <c r="A983" s="37" t="n">
        <v>1000851</v>
      </c>
      <c r="B983" s="38" t="n">
        <v>46277</v>
      </c>
      <c r="C983" s="39" t="n">
        <v>1</v>
      </c>
      <c r="D983" s="39" t="s">
        <v>26</v>
      </c>
      <c r="E983" s="39"/>
      <c r="F983" s="41" t="n">
        <f aca="false">IF(A983="","",MATCH(A983,P_ID,1))</f>
        <v>851</v>
      </c>
      <c r="G983" s="41" t="str">
        <f aca="false">IF(A983="","",INDEX(P_Svc,F983))</f>
        <v>Standard</v>
      </c>
      <c r="H983" s="41" t="str">
        <f aca="false">IF(A983="","",INDEX(P_Zone,F983))</f>
        <v>Central</v>
      </c>
      <c r="I983" s="41" t="n">
        <f aca="false">IF(A983="","",IF(D983="Delivered",IF(B983&lt;=INDEX(P_Due,F983),1,0),0))</f>
        <v>1</v>
      </c>
    </row>
    <row r="984" customFormat="false" ht="15" hidden="false" customHeight="false" outlineLevel="0" collapsed="false">
      <c r="A984" s="37" t="n">
        <v>1000852</v>
      </c>
      <c r="B984" s="38" t="n">
        <v>46277</v>
      </c>
      <c r="C984" s="39" t="n">
        <v>1</v>
      </c>
      <c r="D984" s="39" t="s">
        <v>26</v>
      </c>
      <c r="E984" s="39"/>
      <c r="F984" s="41" t="n">
        <f aca="false">IF(A984="","",MATCH(A984,P_ID,1))</f>
        <v>852</v>
      </c>
      <c r="G984" s="41" t="str">
        <f aca="false">IF(A984="","",INDEX(P_Svc,F984))</f>
        <v>Standard</v>
      </c>
      <c r="H984" s="41" t="str">
        <f aca="false">IF(A984="","",INDEX(P_Zone,F984))</f>
        <v>North</v>
      </c>
      <c r="I984" s="41" t="n">
        <f aca="false">IF(A984="","",IF(D984="Delivered",IF(B984&lt;=INDEX(P_Due,F984),1,0),0))</f>
        <v>1</v>
      </c>
    </row>
    <row r="985" customFormat="false" ht="15" hidden="false" customHeight="false" outlineLevel="0" collapsed="false">
      <c r="A985" s="37" t="n">
        <v>1000853</v>
      </c>
      <c r="B985" s="38" t="n">
        <v>46277</v>
      </c>
      <c r="C985" s="39" t="n">
        <v>1</v>
      </c>
      <c r="D985" s="39" t="s">
        <v>26</v>
      </c>
      <c r="E985" s="39"/>
      <c r="F985" s="41" t="n">
        <f aca="false">IF(A985="","",MATCH(A985,P_ID,1))</f>
        <v>853</v>
      </c>
      <c r="G985" s="41" t="str">
        <f aca="false">IF(A985="","",INDEX(P_Svc,F985))</f>
        <v>Standard</v>
      </c>
      <c r="H985" s="41" t="str">
        <f aca="false">IF(A985="","",INDEX(P_Zone,F985))</f>
        <v>Central</v>
      </c>
      <c r="I985" s="41" t="n">
        <f aca="false">IF(A985="","",IF(D985="Delivered",IF(B985&lt;=INDEX(P_Due,F985),1,0),0))</f>
        <v>1</v>
      </c>
    </row>
    <row r="986" customFormat="false" ht="15" hidden="false" customHeight="false" outlineLevel="0" collapsed="false">
      <c r="A986" s="37" t="n">
        <v>1000854</v>
      </c>
      <c r="B986" s="38" t="n">
        <v>46277</v>
      </c>
      <c r="C986" s="39" t="n">
        <v>1</v>
      </c>
      <c r="D986" s="39" t="s">
        <v>26</v>
      </c>
      <c r="E986" s="39"/>
      <c r="F986" s="41" t="n">
        <f aca="false">IF(A986="","",MATCH(A986,P_ID,1))</f>
        <v>854</v>
      </c>
      <c r="G986" s="41" t="str">
        <f aca="false">IF(A986="","",INDEX(P_Svc,F986))</f>
        <v>Standard</v>
      </c>
      <c r="H986" s="41" t="str">
        <f aca="false">IF(A986="","",INDEX(P_Zone,F986))</f>
        <v>Central</v>
      </c>
      <c r="I986" s="41" t="n">
        <f aca="false">IF(A986="","",IF(D986="Delivered",IF(B986&lt;=INDEX(P_Due,F986),1,0),0))</f>
        <v>1</v>
      </c>
    </row>
    <row r="987" customFormat="false" ht="15" hidden="false" customHeight="false" outlineLevel="0" collapsed="false">
      <c r="A987" s="37" t="n">
        <v>1000855</v>
      </c>
      <c r="B987" s="38" t="n">
        <v>46277</v>
      </c>
      <c r="C987" s="39" t="n">
        <v>1</v>
      </c>
      <c r="D987" s="39" t="s">
        <v>26</v>
      </c>
      <c r="E987" s="39"/>
      <c r="F987" s="41" t="n">
        <f aca="false">IF(A987="","",MATCH(A987,P_ID,1))</f>
        <v>855</v>
      </c>
      <c r="G987" s="41" t="str">
        <f aca="false">IF(A987="","",INDEX(P_Svc,F987))</f>
        <v>Economy</v>
      </c>
      <c r="H987" s="41" t="str">
        <f aca="false">IF(A987="","",INDEX(P_Zone,F987))</f>
        <v>South</v>
      </c>
      <c r="I987" s="41" t="n">
        <f aca="false">IF(A987="","",IF(D987="Delivered",IF(B987&lt;=INDEX(P_Due,F987),1,0),0))</f>
        <v>1</v>
      </c>
    </row>
    <row r="988" customFormat="false" ht="15" hidden="false" customHeight="false" outlineLevel="0" collapsed="false">
      <c r="A988" s="37" t="n">
        <v>1000856</v>
      </c>
      <c r="B988" s="38" t="n">
        <v>46277</v>
      </c>
      <c r="C988" s="39" t="n">
        <v>1</v>
      </c>
      <c r="D988" s="39" t="s">
        <v>79</v>
      </c>
      <c r="E988" s="39" t="s">
        <v>32</v>
      </c>
      <c r="F988" s="41" t="n">
        <f aca="false">IF(A988="","",MATCH(A988,P_ID,1))</f>
        <v>856</v>
      </c>
      <c r="G988" s="41" t="str">
        <f aca="false">IF(A988="","",INDEX(P_Svc,F988))</f>
        <v>Standard</v>
      </c>
      <c r="H988" s="41" t="str">
        <f aca="false">IF(A988="","",INDEX(P_Zone,F988))</f>
        <v>West</v>
      </c>
      <c r="I988" s="41" t="n">
        <f aca="false">IF(A988="","",IF(D988="Delivered",IF(B988&lt;=INDEX(P_Due,F988),1,0),0))</f>
        <v>0</v>
      </c>
    </row>
    <row r="989" customFormat="false" ht="15" hidden="false" customHeight="false" outlineLevel="0" collapsed="false">
      <c r="A989" s="37" t="n">
        <v>1000857</v>
      </c>
      <c r="B989" s="38" t="n">
        <v>46277</v>
      </c>
      <c r="C989" s="39" t="n">
        <v>1</v>
      </c>
      <c r="D989" s="39" t="s">
        <v>26</v>
      </c>
      <c r="E989" s="39"/>
      <c r="F989" s="41" t="n">
        <f aca="false">IF(A989="","",MATCH(A989,P_ID,1))</f>
        <v>857</v>
      </c>
      <c r="G989" s="41" t="str">
        <f aca="false">IF(A989="","",INDEX(P_Svc,F989))</f>
        <v>Standard</v>
      </c>
      <c r="H989" s="41" t="str">
        <f aca="false">IF(A989="","",INDEX(P_Zone,F989))</f>
        <v>Central</v>
      </c>
      <c r="I989" s="41" t="n">
        <f aca="false">IF(A989="","",IF(D989="Delivered",IF(B989&lt;=INDEX(P_Due,F989),1,0),0))</f>
        <v>1</v>
      </c>
    </row>
    <row r="990" customFormat="false" ht="15" hidden="false" customHeight="false" outlineLevel="0" collapsed="false">
      <c r="A990" s="37" t="n">
        <v>1000858</v>
      </c>
      <c r="B990" s="38" t="n">
        <v>46277</v>
      </c>
      <c r="C990" s="39" t="n">
        <v>1</v>
      </c>
      <c r="D990" s="39" t="s">
        <v>26</v>
      </c>
      <c r="E990" s="39"/>
      <c r="F990" s="41" t="n">
        <f aca="false">IF(A990="","",MATCH(A990,P_ID,1))</f>
        <v>858</v>
      </c>
      <c r="G990" s="41" t="str">
        <f aca="false">IF(A990="","",INDEX(P_Svc,F990))</f>
        <v>Standard</v>
      </c>
      <c r="H990" s="41" t="str">
        <f aca="false">IF(A990="","",INDEX(P_Zone,F990))</f>
        <v>North</v>
      </c>
      <c r="I990" s="41" t="n">
        <f aca="false">IF(A990="","",IF(D990="Delivered",IF(B990&lt;=INDEX(P_Due,F990),1,0),0))</f>
        <v>1</v>
      </c>
    </row>
    <row r="991" customFormat="false" ht="15" hidden="false" customHeight="false" outlineLevel="0" collapsed="false">
      <c r="A991" s="37" t="n">
        <v>1000859</v>
      </c>
      <c r="B991" s="38" t="n">
        <v>46277</v>
      </c>
      <c r="C991" s="39" t="n">
        <v>1</v>
      </c>
      <c r="D991" s="39" t="s">
        <v>26</v>
      </c>
      <c r="E991" s="39"/>
      <c r="F991" s="41" t="n">
        <f aca="false">IF(A991="","",MATCH(A991,P_ID,1))</f>
        <v>859</v>
      </c>
      <c r="G991" s="41" t="str">
        <f aca="false">IF(A991="","",INDEX(P_Svc,F991))</f>
        <v>Economy</v>
      </c>
      <c r="H991" s="41" t="str">
        <f aca="false">IF(A991="","",INDEX(P_Zone,F991))</f>
        <v>South</v>
      </c>
      <c r="I991" s="41" t="n">
        <f aca="false">IF(A991="","",IF(D991="Delivered",IF(B991&lt;=INDEX(P_Due,F991),1,0),0))</f>
        <v>1</v>
      </c>
    </row>
    <row r="992" customFormat="false" ht="15" hidden="false" customHeight="false" outlineLevel="0" collapsed="false">
      <c r="A992" s="37" t="n">
        <v>1000861</v>
      </c>
      <c r="B992" s="38" t="n">
        <v>46277</v>
      </c>
      <c r="C992" s="39" t="n">
        <v>1</v>
      </c>
      <c r="D992" s="39" t="s">
        <v>26</v>
      </c>
      <c r="E992" s="39"/>
      <c r="F992" s="41" t="n">
        <f aca="false">IF(A992="","",MATCH(A992,P_ID,1))</f>
        <v>861</v>
      </c>
      <c r="G992" s="41" t="str">
        <f aca="false">IF(A992="","",INDEX(P_Svc,F992))</f>
        <v>Economy</v>
      </c>
      <c r="H992" s="41" t="str">
        <f aca="false">IF(A992="","",INDEX(P_Zone,F992))</f>
        <v>East</v>
      </c>
      <c r="I992" s="41" t="n">
        <f aca="false">IF(A992="","",IF(D992="Delivered",IF(B992&lt;=INDEX(P_Due,F992),1,0),0))</f>
        <v>1</v>
      </c>
    </row>
    <row r="993" customFormat="false" ht="15" hidden="false" customHeight="false" outlineLevel="0" collapsed="false">
      <c r="A993" s="37" t="n">
        <v>1000862</v>
      </c>
      <c r="B993" s="38" t="n">
        <v>46277</v>
      </c>
      <c r="C993" s="39" t="n">
        <v>1</v>
      </c>
      <c r="D993" s="39" t="s">
        <v>79</v>
      </c>
      <c r="E993" s="39" t="s">
        <v>36</v>
      </c>
      <c r="F993" s="41" t="n">
        <f aca="false">IF(A993="","",MATCH(A993,P_ID,1))</f>
        <v>862</v>
      </c>
      <c r="G993" s="41" t="str">
        <f aca="false">IF(A993="","",INDEX(P_Svc,F993))</f>
        <v>Standard</v>
      </c>
      <c r="H993" s="41" t="str">
        <f aca="false">IF(A993="","",INDEX(P_Zone,F993))</f>
        <v>West</v>
      </c>
      <c r="I993" s="41" t="n">
        <f aca="false">IF(A993="","",IF(D993="Delivered",IF(B993&lt;=INDEX(P_Due,F993),1,0),0))</f>
        <v>0</v>
      </c>
    </row>
    <row r="994" customFormat="false" ht="15" hidden="false" customHeight="false" outlineLevel="0" collapsed="false">
      <c r="A994" s="37" t="n">
        <v>1000863</v>
      </c>
      <c r="B994" s="38" t="n">
        <v>46277</v>
      </c>
      <c r="C994" s="39" t="n">
        <v>1</v>
      </c>
      <c r="D994" s="39" t="s">
        <v>26</v>
      </c>
      <c r="E994" s="39"/>
      <c r="F994" s="41" t="n">
        <f aca="false">IF(A994="","",MATCH(A994,P_ID,1))</f>
        <v>863</v>
      </c>
      <c r="G994" s="41" t="str">
        <f aca="false">IF(A994="","",INDEX(P_Svc,F994))</f>
        <v>Standard</v>
      </c>
      <c r="H994" s="41" t="str">
        <f aca="false">IF(A994="","",INDEX(P_Zone,F994))</f>
        <v>South</v>
      </c>
      <c r="I994" s="41" t="n">
        <f aca="false">IF(A994="","",IF(D994="Delivered",IF(B994&lt;=INDEX(P_Due,F994),1,0),0))</f>
        <v>1</v>
      </c>
    </row>
    <row r="995" customFormat="false" ht="15" hidden="false" customHeight="false" outlineLevel="0" collapsed="false">
      <c r="A995" s="37" t="n">
        <v>1000864</v>
      </c>
      <c r="B995" s="38" t="n">
        <v>46277</v>
      </c>
      <c r="C995" s="39" t="n">
        <v>1</v>
      </c>
      <c r="D995" s="39" t="s">
        <v>26</v>
      </c>
      <c r="E995" s="39"/>
      <c r="F995" s="41" t="n">
        <f aca="false">IF(A995="","",MATCH(A995,P_ID,1))</f>
        <v>864</v>
      </c>
      <c r="G995" s="41" t="str">
        <f aca="false">IF(A995="","",INDEX(P_Svc,F995))</f>
        <v>Standard</v>
      </c>
      <c r="H995" s="41" t="str">
        <f aca="false">IF(A995="","",INDEX(P_Zone,F995))</f>
        <v>East</v>
      </c>
      <c r="I995" s="41" t="n">
        <f aca="false">IF(A995="","",IF(D995="Delivered",IF(B995&lt;=INDEX(P_Due,F995),1,0),0))</f>
        <v>1</v>
      </c>
    </row>
    <row r="996" customFormat="false" ht="15" hidden="false" customHeight="false" outlineLevel="0" collapsed="false">
      <c r="A996" s="37" t="n">
        <v>1000865</v>
      </c>
      <c r="B996" s="38" t="n">
        <v>46277</v>
      </c>
      <c r="C996" s="39" t="n">
        <v>1</v>
      </c>
      <c r="D996" s="39" t="s">
        <v>26</v>
      </c>
      <c r="E996" s="39"/>
      <c r="F996" s="41" t="n">
        <f aca="false">IF(A996="","",MATCH(A996,P_ID,1))</f>
        <v>865</v>
      </c>
      <c r="G996" s="41" t="str">
        <f aca="false">IF(A996="","",INDEX(P_Svc,F996))</f>
        <v>Standard</v>
      </c>
      <c r="H996" s="41" t="str">
        <f aca="false">IF(A996="","",INDEX(P_Zone,F996))</f>
        <v>Central</v>
      </c>
      <c r="I996" s="41" t="n">
        <f aca="false">IF(A996="","",IF(D996="Delivered",IF(B996&lt;=INDEX(P_Due,F996),1,0),0))</f>
        <v>1</v>
      </c>
    </row>
    <row r="997" customFormat="false" ht="15" hidden="false" customHeight="false" outlineLevel="0" collapsed="false">
      <c r="A997" s="37" t="n">
        <v>1000866</v>
      </c>
      <c r="B997" s="38" t="n">
        <v>46277</v>
      </c>
      <c r="C997" s="39" t="n">
        <v>1</v>
      </c>
      <c r="D997" s="39" t="s">
        <v>26</v>
      </c>
      <c r="E997" s="39"/>
      <c r="F997" s="41" t="n">
        <f aca="false">IF(A997="","",MATCH(A997,P_ID,1))</f>
        <v>866</v>
      </c>
      <c r="G997" s="41" t="str">
        <f aca="false">IF(A997="","",INDEX(P_Svc,F997))</f>
        <v>Standard</v>
      </c>
      <c r="H997" s="41" t="str">
        <f aca="false">IF(A997="","",INDEX(P_Zone,F997))</f>
        <v>East</v>
      </c>
      <c r="I997" s="41" t="n">
        <f aca="false">IF(A997="","",IF(D997="Delivered",IF(B997&lt;=INDEX(P_Due,F997),1,0),0))</f>
        <v>1</v>
      </c>
    </row>
    <row r="998" customFormat="false" ht="15" hidden="false" customHeight="false" outlineLevel="0" collapsed="false">
      <c r="A998" s="37" t="n">
        <v>1000869</v>
      </c>
      <c r="B998" s="38" t="n">
        <v>46277</v>
      </c>
      <c r="C998" s="39" t="n">
        <v>1</v>
      </c>
      <c r="D998" s="39" t="s">
        <v>26</v>
      </c>
      <c r="E998" s="39"/>
      <c r="F998" s="41" t="n">
        <f aca="false">IF(A998="","",MATCH(A998,P_ID,1))</f>
        <v>869</v>
      </c>
      <c r="G998" s="41" t="str">
        <f aca="false">IF(A998="","",INDEX(P_Svc,F998))</f>
        <v>Standard</v>
      </c>
      <c r="H998" s="41" t="str">
        <f aca="false">IF(A998="","",INDEX(P_Zone,F998))</f>
        <v>North</v>
      </c>
      <c r="I998" s="41" t="n">
        <f aca="false">IF(A998="","",IF(D998="Delivered",IF(B998&lt;=INDEX(P_Due,F998),1,0),0))</f>
        <v>1</v>
      </c>
    </row>
    <row r="999" customFormat="false" ht="15" hidden="false" customHeight="false" outlineLevel="0" collapsed="false">
      <c r="A999" s="37" t="n">
        <v>1000870</v>
      </c>
      <c r="B999" s="38" t="n">
        <v>46277</v>
      </c>
      <c r="C999" s="39" t="n">
        <v>1</v>
      </c>
      <c r="D999" s="39" t="s">
        <v>26</v>
      </c>
      <c r="E999" s="39"/>
      <c r="F999" s="41" t="n">
        <f aca="false">IF(A999="","",MATCH(A999,P_ID,1))</f>
        <v>870</v>
      </c>
      <c r="G999" s="41" t="str">
        <f aca="false">IF(A999="","",INDEX(P_Svc,F999))</f>
        <v>Standard</v>
      </c>
      <c r="H999" s="41" t="str">
        <f aca="false">IF(A999="","",INDEX(P_Zone,F999))</f>
        <v>East</v>
      </c>
      <c r="I999" s="41" t="n">
        <f aca="false">IF(A999="","",IF(D999="Delivered",IF(B999&lt;=INDEX(P_Due,F999),1,0),0))</f>
        <v>1</v>
      </c>
    </row>
    <row r="1000" customFormat="false" ht="15" hidden="false" customHeight="false" outlineLevel="0" collapsed="false">
      <c r="A1000" s="37" t="n">
        <v>1000871</v>
      </c>
      <c r="B1000" s="38" t="n">
        <v>46277</v>
      </c>
      <c r="C1000" s="39" t="n">
        <v>1</v>
      </c>
      <c r="D1000" s="39" t="s">
        <v>79</v>
      </c>
      <c r="E1000" s="39" t="s">
        <v>34</v>
      </c>
      <c r="F1000" s="41" t="n">
        <f aca="false">IF(A1000="","",MATCH(A1000,P_ID,1))</f>
        <v>871</v>
      </c>
      <c r="G1000" s="41" t="str">
        <f aca="false">IF(A1000="","",INDEX(P_Svc,F1000))</f>
        <v>Standard</v>
      </c>
      <c r="H1000" s="41" t="str">
        <f aca="false">IF(A1000="","",INDEX(P_Zone,F1000))</f>
        <v>East</v>
      </c>
      <c r="I1000" s="41" t="n">
        <f aca="false">IF(A1000="","",IF(D1000="Delivered",IF(B1000&lt;=INDEX(P_Due,F1000),1,0),0))</f>
        <v>0</v>
      </c>
    </row>
    <row r="1001" customFormat="false" ht="15" hidden="false" customHeight="false" outlineLevel="0" collapsed="false">
      <c r="A1001" s="37" t="n">
        <v>1000872</v>
      </c>
      <c r="B1001" s="38" t="n">
        <v>46277</v>
      </c>
      <c r="C1001" s="39" t="n">
        <v>1</v>
      </c>
      <c r="D1001" s="39" t="s">
        <v>26</v>
      </c>
      <c r="E1001" s="39"/>
      <c r="F1001" s="41" t="n">
        <f aca="false">IF(A1001="","",MATCH(A1001,P_ID,1))</f>
        <v>872</v>
      </c>
      <c r="G1001" s="41" t="str">
        <f aca="false">IF(A1001="","",INDEX(P_Svc,F1001))</f>
        <v>Standard</v>
      </c>
      <c r="H1001" s="41" t="str">
        <f aca="false">IF(A1001="","",INDEX(P_Zone,F1001))</f>
        <v>Central</v>
      </c>
      <c r="I1001" s="41" t="n">
        <f aca="false">IF(A1001="","",IF(D1001="Delivered",IF(B1001&lt;=INDEX(P_Due,F1001),1,0),0))</f>
        <v>1</v>
      </c>
    </row>
    <row r="1002" customFormat="false" ht="15" hidden="false" customHeight="false" outlineLevel="0" collapsed="false">
      <c r="A1002" s="37" t="n">
        <v>1000873</v>
      </c>
      <c r="B1002" s="38" t="n">
        <v>46277</v>
      </c>
      <c r="C1002" s="39" t="n">
        <v>1</v>
      </c>
      <c r="D1002" s="39" t="s">
        <v>26</v>
      </c>
      <c r="E1002" s="39"/>
      <c r="F1002" s="41" t="n">
        <f aca="false">IF(A1002="","",MATCH(A1002,P_ID,1))</f>
        <v>873</v>
      </c>
      <c r="G1002" s="41" t="str">
        <f aca="false">IF(A1002="","",INDEX(P_Svc,F1002))</f>
        <v>Standard</v>
      </c>
      <c r="H1002" s="41" t="str">
        <f aca="false">IF(A1002="","",INDEX(P_Zone,F1002))</f>
        <v>North</v>
      </c>
      <c r="I1002" s="41" t="n">
        <f aca="false">IF(A1002="","",IF(D1002="Delivered",IF(B1002&lt;=INDEX(P_Due,F1002),1,0),0))</f>
        <v>1</v>
      </c>
    </row>
    <row r="1003" customFormat="false" ht="15" hidden="false" customHeight="false" outlineLevel="0" collapsed="false">
      <c r="A1003" s="37" t="n">
        <v>1000875</v>
      </c>
      <c r="B1003" s="38" t="n">
        <v>46277</v>
      </c>
      <c r="C1003" s="39" t="n">
        <v>1</v>
      </c>
      <c r="D1003" s="39" t="s">
        <v>26</v>
      </c>
      <c r="E1003" s="39"/>
      <c r="F1003" s="41" t="n">
        <f aca="false">IF(A1003="","",MATCH(A1003,P_ID,1))</f>
        <v>875</v>
      </c>
      <c r="G1003" s="41" t="str">
        <f aca="false">IF(A1003="","",INDEX(P_Svc,F1003))</f>
        <v>Standard</v>
      </c>
      <c r="H1003" s="41" t="str">
        <f aca="false">IF(A1003="","",INDEX(P_Zone,F1003))</f>
        <v>North</v>
      </c>
      <c r="I1003" s="41" t="n">
        <f aca="false">IF(A1003="","",IF(D1003="Delivered",IF(B1003&lt;=INDEX(P_Due,F1003),1,0),0))</f>
        <v>1</v>
      </c>
    </row>
    <row r="1004" customFormat="false" ht="15" hidden="false" customHeight="false" outlineLevel="0" collapsed="false">
      <c r="A1004" s="37" t="n">
        <v>1000876</v>
      </c>
      <c r="B1004" s="38" t="n">
        <v>46277</v>
      </c>
      <c r="C1004" s="39" t="n">
        <v>1</v>
      </c>
      <c r="D1004" s="39" t="s">
        <v>26</v>
      </c>
      <c r="E1004" s="39"/>
      <c r="F1004" s="41" t="n">
        <f aca="false">IF(A1004="","",MATCH(A1004,P_ID,1))</f>
        <v>876</v>
      </c>
      <c r="G1004" s="41" t="str">
        <f aca="false">IF(A1004="","",INDEX(P_Svc,F1004))</f>
        <v>Standard</v>
      </c>
      <c r="H1004" s="41" t="str">
        <f aca="false">IF(A1004="","",INDEX(P_Zone,F1004))</f>
        <v>East</v>
      </c>
      <c r="I1004" s="41" t="n">
        <f aca="false">IF(A1004="","",IF(D1004="Delivered",IF(B1004&lt;=INDEX(P_Due,F1004),1,0),0))</f>
        <v>1</v>
      </c>
    </row>
    <row r="1005" customFormat="false" ht="15" hidden="false" customHeight="false" outlineLevel="0" collapsed="false">
      <c r="A1005" s="37" t="n">
        <v>1000877</v>
      </c>
      <c r="B1005" s="38" t="n">
        <v>46277</v>
      </c>
      <c r="C1005" s="39" t="n">
        <v>1</v>
      </c>
      <c r="D1005" s="39" t="s">
        <v>26</v>
      </c>
      <c r="E1005" s="39"/>
      <c r="F1005" s="41" t="n">
        <f aca="false">IF(A1005="","",MATCH(A1005,P_ID,1))</f>
        <v>877</v>
      </c>
      <c r="G1005" s="41" t="str">
        <f aca="false">IF(A1005="","",INDEX(P_Svc,F1005))</f>
        <v>Economy</v>
      </c>
      <c r="H1005" s="41" t="str">
        <f aca="false">IF(A1005="","",INDEX(P_Zone,F1005))</f>
        <v>Central</v>
      </c>
      <c r="I1005" s="41" t="n">
        <f aca="false">IF(A1005="","",IF(D1005="Delivered",IF(B1005&lt;=INDEX(P_Due,F1005),1,0),0))</f>
        <v>1</v>
      </c>
    </row>
    <row r="1006" customFormat="false" ht="15" hidden="false" customHeight="false" outlineLevel="0" collapsed="false">
      <c r="A1006" s="37" t="n">
        <v>1000878</v>
      </c>
      <c r="B1006" s="38" t="n">
        <v>46277</v>
      </c>
      <c r="C1006" s="39" t="n">
        <v>1</v>
      </c>
      <c r="D1006" s="39" t="s">
        <v>26</v>
      </c>
      <c r="E1006" s="39"/>
      <c r="F1006" s="41" t="n">
        <f aca="false">IF(A1006="","",MATCH(A1006,P_ID,1))</f>
        <v>878</v>
      </c>
      <c r="G1006" s="41" t="str">
        <f aca="false">IF(A1006="","",INDEX(P_Svc,F1006))</f>
        <v>Standard</v>
      </c>
      <c r="H1006" s="41" t="str">
        <f aca="false">IF(A1006="","",INDEX(P_Zone,F1006))</f>
        <v>South</v>
      </c>
      <c r="I1006" s="41" t="n">
        <f aca="false">IF(A1006="","",IF(D1006="Delivered",IF(B1006&lt;=INDEX(P_Due,F1006),1,0),0))</f>
        <v>1</v>
      </c>
    </row>
    <row r="1007" customFormat="false" ht="15" hidden="false" customHeight="false" outlineLevel="0" collapsed="false">
      <c r="A1007" s="37" t="n">
        <v>1000879</v>
      </c>
      <c r="B1007" s="38" t="n">
        <v>46277</v>
      </c>
      <c r="C1007" s="39" t="n">
        <v>1</v>
      </c>
      <c r="D1007" s="39" t="s">
        <v>26</v>
      </c>
      <c r="E1007" s="39"/>
      <c r="F1007" s="41" t="n">
        <f aca="false">IF(A1007="","",MATCH(A1007,P_ID,1))</f>
        <v>879</v>
      </c>
      <c r="G1007" s="41" t="str">
        <f aca="false">IF(A1007="","",INDEX(P_Svc,F1007))</f>
        <v>Standard</v>
      </c>
      <c r="H1007" s="41" t="str">
        <f aca="false">IF(A1007="","",INDEX(P_Zone,F1007))</f>
        <v>South</v>
      </c>
      <c r="I1007" s="41" t="n">
        <f aca="false">IF(A1007="","",IF(D1007="Delivered",IF(B1007&lt;=INDEX(P_Due,F1007),1,0),0))</f>
        <v>1</v>
      </c>
    </row>
    <row r="1008" customFormat="false" ht="15" hidden="false" customHeight="false" outlineLevel="0" collapsed="false">
      <c r="A1008" s="37" t="n">
        <v>1000881</v>
      </c>
      <c r="B1008" s="38" t="n">
        <v>46277</v>
      </c>
      <c r="C1008" s="39" t="n">
        <v>1</v>
      </c>
      <c r="D1008" s="39" t="s">
        <v>26</v>
      </c>
      <c r="E1008" s="39"/>
      <c r="F1008" s="41" t="n">
        <f aca="false">IF(A1008="","",MATCH(A1008,P_ID,1))</f>
        <v>881</v>
      </c>
      <c r="G1008" s="41" t="str">
        <f aca="false">IF(A1008="","",INDEX(P_Svc,F1008))</f>
        <v>Standard</v>
      </c>
      <c r="H1008" s="41" t="str">
        <f aca="false">IF(A1008="","",INDEX(P_Zone,F1008))</f>
        <v>North</v>
      </c>
      <c r="I1008" s="41" t="n">
        <f aca="false">IF(A1008="","",IF(D1008="Delivered",IF(B1008&lt;=INDEX(P_Due,F1008),1,0),0))</f>
        <v>1</v>
      </c>
    </row>
    <row r="1009" customFormat="false" ht="15" hidden="false" customHeight="false" outlineLevel="0" collapsed="false">
      <c r="A1009" s="37" t="n">
        <v>1000882</v>
      </c>
      <c r="B1009" s="38" t="n">
        <v>46277</v>
      </c>
      <c r="C1009" s="39" t="n">
        <v>1</v>
      </c>
      <c r="D1009" s="39" t="s">
        <v>26</v>
      </c>
      <c r="E1009" s="39"/>
      <c r="F1009" s="41" t="n">
        <f aca="false">IF(A1009="","",MATCH(A1009,P_ID,1))</f>
        <v>882</v>
      </c>
      <c r="G1009" s="41" t="str">
        <f aca="false">IF(A1009="","",INDEX(P_Svc,F1009))</f>
        <v>Economy</v>
      </c>
      <c r="H1009" s="41" t="str">
        <f aca="false">IF(A1009="","",INDEX(P_Zone,F1009))</f>
        <v>North</v>
      </c>
      <c r="I1009" s="41" t="n">
        <f aca="false">IF(A1009="","",IF(D1009="Delivered",IF(B1009&lt;=INDEX(P_Due,F1009),1,0),0))</f>
        <v>1</v>
      </c>
    </row>
    <row r="1010" customFormat="false" ht="15" hidden="false" customHeight="false" outlineLevel="0" collapsed="false">
      <c r="A1010" s="37" t="n">
        <v>1000883</v>
      </c>
      <c r="B1010" s="38" t="n">
        <v>46277</v>
      </c>
      <c r="C1010" s="39" t="n">
        <v>1</v>
      </c>
      <c r="D1010" s="39" t="s">
        <v>26</v>
      </c>
      <c r="E1010" s="39"/>
      <c r="F1010" s="41" t="n">
        <f aca="false">IF(A1010="","",MATCH(A1010,P_ID,1))</f>
        <v>883</v>
      </c>
      <c r="G1010" s="41" t="str">
        <f aca="false">IF(A1010="","",INDEX(P_Svc,F1010))</f>
        <v>Standard</v>
      </c>
      <c r="H1010" s="41" t="str">
        <f aca="false">IF(A1010="","",INDEX(P_Zone,F1010))</f>
        <v>South</v>
      </c>
      <c r="I1010" s="41" t="n">
        <f aca="false">IF(A1010="","",IF(D1010="Delivered",IF(B1010&lt;=INDEX(P_Due,F1010),1,0),0))</f>
        <v>1</v>
      </c>
    </row>
    <row r="1011" customFormat="false" ht="15" hidden="false" customHeight="false" outlineLevel="0" collapsed="false">
      <c r="A1011" s="37" t="n">
        <v>1000884</v>
      </c>
      <c r="B1011" s="38" t="n">
        <v>46277</v>
      </c>
      <c r="C1011" s="39" t="n">
        <v>1</v>
      </c>
      <c r="D1011" s="39" t="s">
        <v>26</v>
      </c>
      <c r="E1011" s="39"/>
      <c r="F1011" s="41" t="n">
        <f aca="false">IF(A1011="","",MATCH(A1011,P_ID,1))</f>
        <v>884</v>
      </c>
      <c r="G1011" s="41" t="str">
        <f aca="false">IF(A1011="","",INDEX(P_Svc,F1011))</f>
        <v>Standard</v>
      </c>
      <c r="H1011" s="41" t="str">
        <f aca="false">IF(A1011="","",INDEX(P_Zone,F1011))</f>
        <v>West</v>
      </c>
      <c r="I1011" s="41" t="n">
        <f aca="false">IF(A1011="","",IF(D1011="Delivered",IF(B1011&lt;=INDEX(P_Due,F1011),1,0),0))</f>
        <v>1</v>
      </c>
    </row>
    <row r="1012" customFormat="false" ht="15" hidden="false" customHeight="false" outlineLevel="0" collapsed="false">
      <c r="A1012" s="37" t="n">
        <v>1000885</v>
      </c>
      <c r="B1012" s="38" t="n">
        <v>46277</v>
      </c>
      <c r="C1012" s="39" t="n">
        <v>1</v>
      </c>
      <c r="D1012" s="39" t="s">
        <v>26</v>
      </c>
      <c r="E1012" s="39"/>
      <c r="F1012" s="41" t="n">
        <f aca="false">IF(A1012="","",MATCH(A1012,P_ID,1))</f>
        <v>885</v>
      </c>
      <c r="G1012" s="41" t="str">
        <f aca="false">IF(A1012="","",INDEX(P_Svc,F1012))</f>
        <v>Standard</v>
      </c>
      <c r="H1012" s="41" t="str">
        <f aca="false">IF(A1012="","",INDEX(P_Zone,F1012))</f>
        <v>South</v>
      </c>
      <c r="I1012" s="41" t="n">
        <f aca="false">IF(A1012="","",IF(D1012="Delivered",IF(B1012&lt;=INDEX(P_Due,F1012),1,0),0))</f>
        <v>1</v>
      </c>
    </row>
    <row r="1013" customFormat="false" ht="15" hidden="false" customHeight="false" outlineLevel="0" collapsed="false">
      <c r="A1013" s="37" t="n">
        <v>1000887</v>
      </c>
      <c r="B1013" s="38" t="n">
        <v>46277</v>
      </c>
      <c r="C1013" s="39" t="n">
        <v>1</v>
      </c>
      <c r="D1013" s="39" t="s">
        <v>26</v>
      </c>
      <c r="E1013" s="39"/>
      <c r="F1013" s="41" t="n">
        <f aca="false">IF(A1013="","",MATCH(A1013,P_ID,1))</f>
        <v>887</v>
      </c>
      <c r="G1013" s="41" t="str">
        <f aca="false">IF(A1013="","",INDEX(P_Svc,F1013))</f>
        <v>Standard</v>
      </c>
      <c r="H1013" s="41" t="str">
        <f aca="false">IF(A1013="","",INDEX(P_Zone,F1013))</f>
        <v>Central</v>
      </c>
      <c r="I1013" s="41" t="n">
        <f aca="false">IF(A1013="","",IF(D1013="Delivered",IF(B1013&lt;=INDEX(P_Due,F1013),1,0),0))</f>
        <v>1</v>
      </c>
    </row>
    <row r="1014" customFormat="false" ht="15" hidden="false" customHeight="false" outlineLevel="0" collapsed="false">
      <c r="A1014" s="37" t="n">
        <v>1000888</v>
      </c>
      <c r="B1014" s="38" t="n">
        <v>46277</v>
      </c>
      <c r="C1014" s="39" t="n">
        <v>1</v>
      </c>
      <c r="D1014" s="39" t="s">
        <v>26</v>
      </c>
      <c r="E1014" s="39"/>
      <c r="F1014" s="41" t="n">
        <f aca="false">IF(A1014="","",MATCH(A1014,P_ID,1))</f>
        <v>888</v>
      </c>
      <c r="G1014" s="41" t="str">
        <f aca="false">IF(A1014="","",INDEX(P_Svc,F1014))</f>
        <v>Economy</v>
      </c>
      <c r="H1014" s="41" t="str">
        <f aca="false">IF(A1014="","",INDEX(P_Zone,F1014))</f>
        <v>Central</v>
      </c>
      <c r="I1014" s="41" t="n">
        <f aca="false">IF(A1014="","",IF(D1014="Delivered",IF(B1014&lt;=INDEX(P_Due,F1014),1,0),0))</f>
        <v>1</v>
      </c>
    </row>
    <row r="1015" customFormat="false" ht="15" hidden="false" customHeight="false" outlineLevel="0" collapsed="false">
      <c r="A1015" s="37" t="n">
        <v>1000889</v>
      </c>
      <c r="B1015" s="38" t="n">
        <v>46277</v>
      </c>
      <c r="C1015" s="39" t="n">
        <v>1</v>
      </c>
      <c r="D1015" s="39" t="s">
        <v>79</v>
      </c>
      <c r="E1015" s="39" t="s">
        <v>32</v>
      </c>
      <c r="F1015" s="41" t="n">
        <f aca="false">IF(A1015="","",MATCH(A1015,P_ID,1))</f>
        <v>889</v>
      </c>
      <c r="G1015" s="41" t="str">
        <f aca="false">IF(A1015="","",INDEX(P_Svc,F1015))</f>
        <v>Standard</v>
      </c>
      <c r="H1015" s="41" t="str">
        <f aca="false">IF(A1015="","",INDEX(P_Zone,F1015))</f>
        <v>North</v>
      </c>
      <c r="I1015" s="41" t="n">
        <f aca="false">IF(A1015="","",IF(D1015="Delivered",IF(B1015&lt;=INDEX(P_Due,F1015),1,0),0))</f>
        <v>0</v>
      </c>
    </row>
    <row r="1016" customFormat="false" ht="15" hidden="false" customHeight="false" outlineLevel="0" collapsed="false">
      <c r="A1016" s="37" t="n">
        <v>1000890</v>
      </c>
      <c r="B1016" s="38" t="n">
        <v>46277</v>
      </c>
      <c r="C1016" s="39" t="n">
        <v>1</v>
      </c>
      <c r="D1016" s="39" t="s">
        <v>26</v>
      </c>
      <c r="E1016" s="39"/>
      <c r="F1016" s="41" t="n">
        <f aca="false">IF(A1016="","",MATCH(A1016,P_ID,1))</f>
        <v>890</v>
      </c>
      <c r="G1016" s="41" t="str">
        <f aca="false">IF(A1016="","",INDEX(P_Svc,F1016))</f>
        <v>Express</v>
      </c>
      <c r="H1016" s="41" t="str">
        <f aca="false">IF(A1016="","",INDEX(P_Zone,F1016))</f>
        <v>North</v>
      </c>
      <c r="I1016" s="41" t="n">
        <f aca="false">IF(A1016="","",IF(D1016="Delivered",IF(B1016&lt;=INDEX(P_Due,F1016),1,0),0))</f>
        <v>1</v>
      </c>
    </row>
    <row r="1017" customFormat="false" ht="15" hidden="false" customHeight="false" outlineLevel="0" collapsed="false">
      <c r="A1017" s="37" t="n">
        <v>1000891</v>
      </c>
      <c r="B1017" s="38" t="n">
        <v>46277</v>
      </c>
      <c r="C1017" s="39" t="n">
        <v>1</v>
      </c>
      <c r="D1017" s="39" t="s">
        <v>26</v>
      </c>
      <c r="E1017" s="39"/>
      <c r="F1017" s="41" t="n">
        <f aca="false">IF(A1017="","",MATCH(A1017,P_ID,1))</f>
        <v>891</v>
      </c>
      <c r="G1017" s="41" t="str">
        <f aca="false">IF(A1017="","",INDEX(P_Svc,F1017))</f>
        <v>Standard</v>
      </c>
      <c r="H1017" s="41" t="str">
        <f aca="false">IF(A1017="","",INDEX(P_Zone,F1017))</f>
        <v>East</v>
      </c>
      <c r="I1017" s="41" t="n">
        <f aca="false">IF(A1017="","",IF(D1017="Delivered",IF(B1017&lt;=INDEX(P_Due,F1017),1,0),0))</f>
        <v>1</v>
      </c>
    </row>
    <row r="1018" customFormat="false" ht="15" hidden="false" customHeight="false" outlineLevel="0" collapsed="false">
      <c r="A1018" s="37" t="n">
        <v>1000892</v>
      </c>
      <c r="B1018" s="38" t="n">
        <v>46277</v>
      </c>
      <c r="C1018" s="39" t="n">
        <v>1</v>
      </c>
      <c r="D1018" s="39" t="s">
        <v>26</v>
      </c>
      <c r="E1018" s="39"/>
      <c r="F1018" s="41" t="n">
        <f aca="false">IF(A1018="","",MATCH(A1018,P_ID,1))</f>
        <v>892</v>
      </c>
      <c r="G1018" s="41" t="str">
        <f aca="false">IF(A1018="","",INDEX(P_Svc,F1018))</f>
        <v>Standard</v>
      </c>
      <c r="H1018" s="41" t="str">
        <f aca="false">IF(A1018="","",INDEX(P_Zone,F1018))</f>
        <v>North</v>
      </c>
      <c r="I1018" s="41" t="n">
        <f aca="false">IF(A1018="","",IF(D1018="Delivered",IF(B1018&lt;=INDEX(P_Due,F1018),1,0),0))</f>
        <v>1</v>
      </c>
    </row>
    <row r="1019" customFormat="false" ht="15" hidden="false" customHeight="false" outlineLevel="0" collapsed="false">
      <c r="A1019" s="37" t="n">
        <v>1000893</v>
      </c>
      <c r="B1019" s="38" t="n">
        <v>46277</v>
      </c>
      <c r="C1019" s="39" t="n">
        <v>1</v>
      </c>
      <c r="D1019" s="39" t="s">
        <v>26</v>
      </c>
      <c r="E1019" s="39"/>
      <c r="F1019" s="41" t="n">
        <f aca="false">IF(A1019="","",MATCH(A1019,P_ID,1))</f>
        <v>893</v>
      </c>
      <c r="G1019" s="41" t="str">
        <f aca="false">IF(A1019="","",INDEX(P_Svc,F1019))</f>
        <v>Economy</v>
      </c>
      <c r="H1019" s="41" t="str">
        <f aca="false">IF(A1019="","",INDEX(P_Zone,F1019))</f>
        <v>South</v>
      </c>
      <c r="I1019" s="41" t="n">
        <f aca="false">IF(A1019="","",IF(D1019="Delivered",IF(B1019&lt;=INDEX(P_Due,F1019),1,0),0))</f>
        <v>1</v>
      </c>
    </row>
    <row r="1020" customFormat="false" ht="15" hidden="false" customHeight="false" outlineLevel="0" collapsed="false">
      <c r="A1020" s="37" t="n">
        <v>1000894</v>
      </c>
      <c r="B1020" s="38" t="n">
        <v>46277</v>
      </c>
      <c r="C1020" s="39" t="n">
        <v>1</v>
      </c>
      <c r="D1020" s="39" t="s">
        <v>79</v>
      </c>
      <c r="E1020" s="39" t="s">
        <v>32</v>
      </c>
      <c r="F1020" s="41" t="n">
        <f aca="false">IF(A1020="","",MATCH(A1020,P_ID,1))</f>
        <v>894</v>
      </c>
      <c r="G1020" s="41" t="str">
        <f aca="false">IF(A1020="","",INDEX(P_Svc,F1020))</f>
        <v>Standard</v>
      </c>
      <c r="H1020" s="41" t="str">
        <f aca="false">IF(A1020="","",INDEX(P_Zone,F1020))</f>
        <v>West</v>
      </c>
      <c r="I1020" s="41" t="n">
        <f aca="false">IF(A1020="","",IF(D1020="Delivered",IF(B1020&lt;=INDEX(P_Due,F1020),1,0),0))</f>
        <v>0</v>
      </c>
    </row>
    <row r="1021" customFormat="false" ht="15" hidden="false" customHeight="false" outlineLevel="0" collapsed="false">
      <c r="A1021" s="37" t="n">
        <v>1000895</v>
      </c>
      <c r="B1021" s="38" t="n">
        <v>46277</v>
      </c>
      <c r="C1021" s="39" t="n">
        <v>0</v>
      </c>
      <c r="D1021" s="39" t="s">
        <v>80</v>
      </c>
      <c r="E1021" s="39" t="s">
        <v>40</v>
      </c>
      <c r="F1021" s="41" t="n">
        <f aca="false">IF(A1021="","",MATCH(A1021,P_ID,1))</f>
        <v>895</v>
      </c>
      <c r="G1021" s="41" t="str">
        <f aca="false">IF(A1021="","",INDEX(P_Svc,F1021))</f>
        <v>Standard</v>
      </c>
      <c r="H1021" s="41" t="str">
        <f aca="false">IF(A1021="","",INDEX(P_Zone,F1021))</f>
        <v>East</v>
      </c>
      <c r="I1021" s="41" t="n">
        <f aca="false">IF(A1021="","",IF(D1021="Delivered",IF(B1021&lt;=INDEX(P_Due,F1021),1,0),0))</f>
        <v>0</v>
      </c>
    </row>
    <row r="1022" customFormat="false" ht="15" hidden="false" customHeight="false" outlineLevel="0" collapsed="false">
      <c r="A1022" s="37" t="n">
        <v>1000896</v>
      </c>
      <c r="B1022" s="38" t="n">
        <v>46277</v>
      </c>
      <c r="C1022" s="39" t="n">
        <v>1</v>
      </c>
      <c r="D1022" s="39" t="s">
        <v>26</v>
      </c>
      <c r="E1022" s="39"/>
      <c r="F1022" s="41" t="n">
        <f aca="false">IF(A1022="","",MATCH(A1022,P_ID,1))</f>
        <v>896</v>
      </c>
      <c r="G1022" s="41" t="str">
        <f aca="false">IF(A1022="","",INDEX(P_Svc,F1022))</f>
        <v>Standard</v>
      </c>
      <c r="H1022" s="41" t="str">
        <f aca="false">IF(A1022="","",INDEX(P_Zone,F1022))</f>
        <v>South</v>
      </c>
      <c r="I1022" s="41" t="n">
        <f aca="false">IF(A1022="","",IF(D1022="Delivered",IF(B1022&lt;=INDEX(P_Due,F1022),1,0),0))</f>
        <v>1</v>
      </c>
    </row>
    <row r="1023" customFormat="false" ht="15" hidden="false" customHeight="false" outlineLevel="0" collapsed="false">
      <c r="A1023" s="37" t="n">
        <v>1000897</v>
      </c>
      <c r="B1023" s="38" t="n">
        <v>46277</v>
      </c>
      <c r="C1023" s="39" t="n">
        <v>1</v>
      </c>
      <c r="D1023" s="39" t="s">
        <v>26</v>
      </c>
      <c r="E1023" s="39"/>
      <c r="F1023" s="41" t="n">
        <f aca="false">IF(A1023="","",MATCH(A1023,P_ID,1))</f>
        <v>897</v>
      </c>
      <c r="G1023" s="41" t="str">
        <f aca="false">IF(A1023="","",INDEX(P_Svc,F1023))</f>
        <v>Standard</v>
      </c>
      <c r="H1023" s="41" t="str">
        <f aca="false">IF(A1023="","",INDEX(P_Zone,F1023))</f>
        <v>South</v>
      </c>
      <c r="I1023" s="41" t="n">
        <f aca="false">IF(A1023="","",IF(D1023="Delivered",IF(B1023&lt;=INDEX(P_Due,F1023),1,0),0))</f>
        <v>1</v>
      </c>
    </row>
    <row r="1024" customFormat="false" ht="15" hidden="false" customHeight="false" outlineLevel="0" collapsed="false">
      <c r="A1024" s="37" t="n">
        <v>1000899</v>
      </c>
      <c r="B1024" s="38" t="n">
        <v>46277</v>
      </c>
      <c r="C1024" s="39" t="n">
        <v>1</v>
      </c>
      <c r="D1024" s="39" t="s">
        <v>26</v>
      </c>
      <c r="E1024" s="39"/>
      <c r="F1024" s="41" t="n">
        <f aca="false">IF(A1024="","",MATCH(A1024,P_ID,1))</f>
        <v>899</v>
      </c>
      <c r="G1024" s="41" t="str">
        <f aca="false">IF(A1024="","",INDEX(P_Svc,F1024))</f>
        <v>Standard</v>
      </c>
      <c r="H1024" s="41" t="str">
        <f aca="false">IF(A1024="","",INDEX(P_Zone,F1024))</f>
        <v>North</v>
      </c>
      <c r="I1024" s="41" t="n">
        <f aca="false">IF(A1024="","",IF(D1024="Delivered",IF(B1024&lt;=INDEX(P_Due,F1024),1,0),0))</f>
        <v>1</v>
      </c>
    </row>
    <row r="1025" customFormat="false" ht="15" hidden="false" customHeight="false" outlineLevel="0" collapsed="false">
      <c r="A1025" s="37" t="n">
        <v>1000900</v>
      </c>
      <c r="B1025" s="38" t="n">
        <v>46277</v>
      </c>
      <c r="C1025" s="39" t="n">
        <v>1</v>
      </c>
      <c r="D1025" s="39" t="s">
        <v>26</v>
      </c>
      <c r="E1025" s="39"/>
      <c r="F1025" s="41" t="n">
        <f aca="false">IF(A1025="","",MATCH(A1025,P_ID,1))</f>
        <v>900</v>
      </c>
      <c r="G1025" s="41" t="str">
        <f aca="false">IF(A1025="","",INDEX(P_Svc,F1025))</f>
        <v>Standard</v>
      </c>
      <c r="H1025" s="41" t="str">
        <f aca="false">IF(A1025="","",INDEX(P_Zone,F1025))</f>
        <v>East</v>
      </c>
      <c r="I1025" s="41" t="n">
        <f aca="false">IF(A1025="","",IF(D1025="Delivered",IF(B1025&lt;=INDEX(P_Due,F1025),1,0),0))</f>
        <v>1</v>
      </c>
    </row>
    <row r="1026" customFormat="false" ht="15" hidden="false" customHeight="false" outlineLevel="0" collapsed="false">
      <c r="A1026" s="37" t="n">
        <v>1000901</v>
      </c>
      <c r="B1026" s="38" t="n">
        <v>46277</v>
      </c>
      <c r="C1026" s="39" t="n">
        <v>1</v>
      </c>
      <c r="D1026" s="39" t="s">
        <v>26</v>
      </c>
      <c r="E1026" s="39"/>
      <c r="F1026" s="41" t="n">
        <f aca="false">IF(A1026="","",MATCH(A1026,P_ID,1))</f>
        <v>901</v>
      </c>
      <c r="G1026" s="41" t="str">
        <f aca="false">IF(A1026="","",INDEX(P_Svc,F1026))</f>
        <v>Standard</v>
      </c>
      <c r="H1026" s="41" t="str">
        <f aca="false">IF(A1026="","",INDEX(P_Zone,F1026))</f>
        <v>East</v>
      </c>
      <c r="I1026" s="41" t="n">
        <f aca="false">IF(A1026="","",IF(D1026="Delivered",IF(B1026&lt;=INDEX(P_Due,F1026),1,0),0))</f>
        <v>1</v>
      </c>
    </row>
    <row r="1027" customFormat="false" ht="15" hidden="false" customHeight="false" outlineLevel="0" collapsed="false">
      <c r="A1027" s="37" t="n">
        <v>1000902</v>
      </c>
      <c r="B1027" s="38" t="n">
        <v>46277</v>
      </c>
      <c r="C1027" s="39" t="n">
        <v>1</v>
      </c>
      <c r="D1027" s="39" t="s">
        <v>26</v>
      </c>
      <c r="E1027" s="39"/>
      <c r="F1027" s="41" t="n">
        <f aca="false">IF(A1027="","",MATCH(A1027,P_ID,1))</f>
        <v>902</v>
      </c>
      <c r="G1027" s="41" t="str">
        <f aca="false">IF(A1027="","",INDEX(P_Svc,F1027))</f>
        <v>Economy</v>
      </c>
      <c r="H1027" s="41" t="str">
        <f aca="false">IF(A1027="","",INDEX(P_Zone,F1027))</f>
        <v>South</v>
      </c>
      <c r="I1027" s="41" t="n">
        <f aca="false">IF(A1027="","",IF(D1027="Delivered",IF(B1027&lt;=INDEX(P_Due,F1027),1,0),0))</f>
        <v>1</v>
      </c>
    </row>
    <row r="1028" customFormat="false" ht="15" hidden="false" customHeight="false" outlineLevel="0" collapsed="false">
      <c r="A1028" s="37" t="n">
        <v>1000903</v>
      </c>
      <c r="B1028" s="38" t="n">
        <v>46277</v>
      </c>
      <c r="C1028" s="39" t="n">
        <v>1</v>
      </c>
      <c r="D1028" s="39" t="s">
        <v>26</v>
      </c>
      <c r="E1028" s="39"/>
      <c r="F1028" s="41" t="n">
        <f aca="false">IF(A1028="","",MATCH(A1028,P_ID,1))</f>
        <v>903</v>
      </c>
      <c r="G1028" s="41" t="str">
        <f aca="false">IF(A1028="","",INDEX(P_Svc,F1028))</f>
        <v>Standard</v>
      </c>
      <c r="H1028" s="41" t="str">
        <f aca="false">IF(A1028="","",INDEX(P_Zone,F1028))</f>
        <v>East</v>
      </c>
      <c r="I1028" s="41" t="n">
        <f aca="false">IF(A1028="","",IF(D1028="Delivered",IF(B1028&lt;=INDEX(P_Due,F1028),1,0),0))</f>
        <v>1</v>
      </c>
    </row>
    <row r="1029" customFormat="false" ht="15" hidden="false" customHeight="false" outlineLevel="0" collapsed="false">
      <c r="A1029" s="37" t="n">
        <v>1000904</v>
      </c>
      <c r="B1029" s="38" t="n">
        <v>46277</v>
      </c>
      <c r="C1029" s="39" t="n">
        <v>1</v>
      </c>
      <c r="D1029" s="39" t="s">
        <v>26</v>
      </c>
      <c r="E1029" s="39"/>
      <c r="F1029" s="41" t="n">
        <f aca="false">IF(A1029="","",MATCH(A1029,P_ID,1))</f>
        <v>904</v>
      </c>
      <c r="G1029" s="41" t="str">
        <f aca="false">IF(A1029="","",INDEX(P_Svc,F1029))</f>
        <v>Standard</v>
      </c>
      <c r="H1029" s="41" t="str">
        <f aca="false">IF(A1029="","",INDEX(P_Zone,F1029))</f>
        <v>West</v>
      </c>
      <c r="I1029" s="41" t="n">
        <f aca="false">IF(A1029="","",IF(D1029="Delivered",IF(B1029&lt;=INDEX(P_Due,F1029),1,0),0))</f>
        <v>1</v>
      </c>
    </row>
    <row r="1030" customFormat="false" ht="15" hidden="false" customHeight="false" outlineLevel="0" collapsed="false">
      <c r="A1030" s="37" t="n">
        <v>1000906</v>
      </c>
      <c r="B1030" s="38" t="n">
        <v>46277</v>
      </c>
      <c r="C1030" s="39" t="n">
        <v>1</v>
      </c>
      <c r="D1030" s="39" t="s">
        <v>26</v>
      </c>
      <c r="E1030" s="39"/>
      <c r="F1030" s="41" t="n">
        <f aca="false">IF(A1030="","",MATCH(A1030,P_ID,1))</f>
        <v>906</v>
      </c>
      <c r="G1030" s="41" t="str">
        <f aca="false">IF(A1030="","",INDEX(P_Svc,F1030))</f>
        <v>Standard</v>
      </c>
      <c r="H1030" s="41" t="str">
        <f aca="false">IF(A1030="","",INDEX(P_Zone,F1030))</f>
        <v>North</v>
      </c>
      <c r="I1030" s="41" t="n">
        <f aca="false">IF(A1030="","",IF(D1030="Delivered",IF(B1030&lt;=INDEX(P_Due,F1030),1,0),0))</f>
        <v>1</v>
      </c>
    </row>
    <row r="1031" customFormat="false" ht="15" hidden="false" customHeight="false" outlineLevel="0" collapsed="false">
      <c r="A1031" s="37" t="n">
        <v>1000907</v>
      </c>
      <c r="B1031" s="38" t="n">
        <v>46277</v>
      </c>
      <c r="C1031" s="39" t="n">
        <v>1</v>
      </c>
      <c r="D1031" s="39" t="s">
        <v>26</v>
      </c>
      <c r="E1031" s="39"/>
      <c r="F1031" s="41" t="n">
        <f aca="false">IF(A1031="","",MATCH(A1031,P_ID,1))</f>
        <v>907</v>
      </c>
      <c r="G1031" s="41" t="str">
        <f aca="false">IF(A1031="","",INDEX(P_Svc,F1031))</f>
        <v>Standard</v>
      </c>
      <c r="H1031" s="41" t="str">
        <f aca="false">IF(A1031="","",INDEX(P_Zone,F1031))</f>
        <v>North</v>
      </c>
      <c r="I1031" s="41" t="n">
        <f aca="false">IF(A1031="","",IF(D1031="Delivered",IF(B1031&lt;=INDEX(P_Due,F1031),1,0),0))</f>
        <v>1</v>
      </c>
    </row>
    <row r="1032" customFormat="false" ht="15" hidden="false" customHeight="false" outlineLevel="0" collapsed="false">
      <c r="A1032" s="37" t="n">
        <v>1000908</v>
      </c>
      <c r="B1032" s="38" t="n">
        <v>46277</v>
      </c>
      <c r="C1032" s="39" t="n">
        <v>1</v>
      </c>
      <c r="D1032" s="39" t="s">
        <v>26</v>
      </c>
      <c r="E1032" s="39"/>
      <c r="F1032" s="41" t="n">
        <f aca="false">IF(A1032="","",MATCH(A1032,P_ID,1))</f>
        <v>908</v>
      </c>
      <c r="G1032" s="41" t="str">
        <f aca="false">IF(A1032="","",INDEX(P_Svc,F1032))</f>
        <v>Economy</v>
      </c>
      <c r="H1032" s="41" t="str">
        <f aca="false">IF(A1032="","",INDEX(P_Zone,F1032))</f>
        <v>South</v>
      </c>
      <c r="I1032" s="41" t="n">
        <f aca="false">IF(A1032="","",IF(D1032="Delivered",IF(B1032&lt;=INDEX(P_Due,F1032),1,0),0))</f>
        <v>1</v>
      </c>
    </row>
    <row r="1033" customFormat="false" ht="15" hidden="false" customHeight="false" outlineLevel="0" collapsed="false">
      <c r="A1033" s="37" t="n">
        <v>1000909</v>
      </c>
      <c r="B1033" s="38" t="n">
        <v>46277</v>
      </c>
      <c r="C1033" s="39" t="n">
        <v>1</v>
      </c>
      <c r="D1033" s="39" t="s">
        <v>26</v>
      </c>
      <c r="E1033" s="39"/>
      <c r="F1033" s="41" t="n">
        <f aca="false">IF(A1033="","",MATCH(A1033,P_ID,1))</f>
        <v>909</v>
      </c>
      <c r="G1033" s="41" t="str">
        <f aca="false">IF(A1033="","",INDEX(P_Svc,F1033))</f>
        <v>Economy</v>
      </c>
      <c r="H1033" s="41" t="str">
        <f aca="false">IF(A1033="","",INDEX(P_Zone,F1033))</f>
        <v>North</v>
      </c>
      <c r="I1033" s="41" t="n">
        <f aca="false">IF(A1033="","",IF(D1033="Delivered",IF(B1033&lt;=INDEX(P_Due,F1033),1,0),0))</f>
        <v>1</v>
      </c>
    </row>
    <row r="1034" customFormat="false" ht="15" hidden="false" customHeight="false" outlineLevel="0" collapsed="false">
      <c r="A1034" s="37" t="n">
        <v>1000910</v>
      </c>
      <c r="B1034" s="38" t="n">
        <v>46277</v>
      </c>
      <c r="C1034" s="39" t="n">
        <v>1</v>
      </c>
      <c r="D1034" s="39" t="s">
        <v>26</v>
      </c>
      <c r="E1034" s="39"/>
      <c r="F1034" s="41" t="n">
        <f aca="false">IF(A1034="","",MATCH(A1034,P_ID,1))</f>
        <v>910</v>
      </c>
      <c r="G1034" s="41" t="str">
        <f aca="false">IF(A1034="","",INDEX(P_Svc,F1034))</f>
        <v>Economy</v>
      </c>
      <c r="H1034" s="41" t="str">
        <f aca="false">IF(A1034="","",INDEX(P_Zone,F1034))</f>
        <v>South</v>
      </c>
      <c r="I1034" s="41" t="n">
        <f aca="false">IF(A1034="","",IF(D1034="Delivered",IF(B1034&lt;=INDEX(P_Due,F1034),1,0),0))</f>
        <v>1</v>
      </c>
    </row>
    <row r="1035" customFormat="false" ht="15" hidden="false" customHeight="false" outlineLevel="0" collapsed="false">
      <c r="A1035" s="37" t="n">
        <v>1000911</v>
      </c>
      <c r="B1035" s="38" t="n">
        <v>46277</v>
      </c>
      <c r="C1035" s="39" t="n">
        <v>1</v>
      </c>
      <c r="D1035" s="39" t="s">
        <v>26</v>
      </c>
      <c r="E1035" s="39"/>
      <c r="F1035" s="41" t="n">
        <f aca="false">IF(A1035="","",MATCH(A1035,P_ID,1))</f>
        <v>911</v>
      </c>
      <c r="G1035" s="41" t="str">
        <f aca="false">IF(A1035="","",INDEX(P_Svc,F1035))</f>
        <v>Standard</v>
      </c>
      <c r="H1035" s="41" t="str">
        <f aca="false">IF(A1035="","",INDEX(P_Zone,F1035))</f>
        <v>North</v>
      </c>
      <c r="I1035" s="41" t="n">
        <f aca="false">IF(A1035="","",IF(D1035="Delivered",IF(B1035&lt;=INDEX(P_Due,F1035),1,0),0))</f>
        <v>1</v>
      </c>
    </row>
    <row r="1036" customFormat="false" ht="15" hidden="false" customHeight="false" outlineLevel="0" collapsed="false">
      <c r="A1036" s="37" t="n">
        <v>1000913</v>
      </c>
      <c r="B1036" s="38" t="n">
        <v>46277</v>
      </c>
      <c r="C1036" s="39" t="n">
        <v>1</v>
      </c>
      <c r="D1036" s="39" t="s">
        <v>26</v>
      </c>
      <c r="E1036" s="39"/>
      <c r="F1036" s="41" t="n">
        <f aca="false">IF(A1036="","",MATCH(A1036,P_ID,1))</f>
        <v>913</v>
      </c>
      <c r="G1036" s="41" t="str">
        <f aca="false">IF(A1036="","",INDEX(P_Svc,F1036))</f>
        <v>Standard</v>
      </c>
      <c r="H1036" s="41" t="str">
        <f aca="false">IF(A1036="","",INDEX(P_Zone,F1036))</f>
        <v>East</v>
      </c>
      <c r="I1036" s="41" t="n">
        <f aca="false">IF(A1036="","",IF(D1036="Delivered",IF(B1036&lt;=INDEX(P_Due,F1036),1,0),0))</f>
        <v>1</v>
      </c>
    </row>
    <row r="1037" customFormat="false" ht="15" hidden="false" customHeight="false" outlineLevel="0" collapsed="false">
      <c r="A1037" s="37" t="n">
        <v>1000915</v>
      </c>
      <c r="B1037" s="38" t="n">
        <v>46277</v>
      </c>
      <c r="C1037" s="39" t="n">
        <v>1</v>
      </c>
      <c r="D1037" s="39" t="s">
        <v>26</v>
      </c>
      <c r="E1037" s="39"/>
      <c r="F1037" s="41" t="n">
        <f aca="false">IF(A1037="","",MATCH(A1037,P_ID,1))</f>
        <v>915</v>
      </c>
      <c r="G1037" s="41" t="str">
        <f aca="false">IF(A1037="","",INDEX(P_Svc,F1037))</f>
        <v>Standard</v>
      </c>
      <c r="H1037" s="41" t="str">
        <f aca="false">IF(A1037="","",INDEX(P_Zone,F1037))</f>
        <v>East</v>
      </c>
      <c r="I1037" s="41" t="n">
        <f aca="false">IF(A1037="","",IF(D1037="Delivered",IF(B1037&lt;=INDEX(P_Due,F1037),1,0),0))</f>
        <v>1</v>
      </c>
    </row>
    <row r="1038" customFormat="false" ht="15" hidden="false" customHeight="false" outlineLevel="0" collapsed="false">
      <c r="A1038" s="37" t="n">
        <v>1000916</v>
      </c>
      <c r="B1038" s="38" t="n">
        <v>46277</v>
      </c>
      <c r="C1038" s="39" t="n">
        <v>1</v>
      </c>
      <c r="D1038" s="39" t="s">
        <v>26</v>
      </c>
      <c r="E1038" s="39"/>
      <c r="F1038" s="41" t="n">
        <f aca="false">IF(A1038="","",MATCH(A1038,P_ID,1))</f>
        <v>916</v>
      </c>
      <c r="G1038" s="41" t="str">
        <f aca="false">IF(A1038="","",INDEX(P_Svc,F1038))</f>
        <v>Standard</v>
      </c>
      <c r="H1038" s="41" t="str">
        <f aca="false">IF(A1038="","",INDEX(P_Zone,F1038))</f>
        <v>South</v>
      </c>
      <c r="I1038" s="41" t="n">
        <f aca="false">IF(A1038="","",IF(D1038="Delivered",IF(B1038&lt;=INDEX(P_Due,F1038),1,0),0))</f>
        <v>1</v>
      </c>
    </row>
    <row r="1039" customFormat="false" ht="15" hidden="false" customHeight="false" outlineLevel="0" collapsed="false">
      <c r="A1039" s="37" t="n">
        <v>1000917</v>
      </c>
      <c r="B1039" s="38" t="n">
        <v>46277</v>
      </c>
      <c r="C1039" s="39" t="n">
        <v>1</v>
      </c>
      <c r="D1039" s="39" t="s">
        <v>26</v>
      </c>
      <c r="E1039" s="39"/>
      <c r="F1039" s="41" t="n">
        <f aca="false">IF(A1039="","",MATCH(A1039,P_ID,1))</f>
        <v>917</v>
      </c>
      <c r="G1039" s="41" t="str">
        <f aca="false">IF(A1039="","",INDEX(P_Svc,F1039))</f>
        <v>Economy</v>
      </c>
      <c r="H1039" s="41" t="str">
        <f aca="false">IF(A1039="","",INDEX(P_Zone,F1039))</f>
        <v>Central</v>
      </c>
      <c r="I1039" s="41" t="n">
        <f aca="false">IF(A1039="","",IF(D1039="Delivered",IF(B1039&lt;=INDEX(P_Due,F1039),1,0),0))</f>
        <v>1</v>
      </c>
    </row>
    <row r="1040" customFormat="false" ht="15" hidden="false" customHeight="false" outlineLevel="0" collapsed="false">
      <c r="A1040" s="37" t="n">
        <v>1000918</v>
      </c>
      <c r="B1040" s="38" t="n">
        <v>46277</v>
      </c>
      <c r="C1040" s="39" t="n">
        <v>1</v>
      </c>
      <c r="D1040" s="39" t="s">
        <v>26</v>
      </c>
      <c r="E1040" s="39"/>
      <c r="F1040" s="41" t="n">
        <f aca="false">IF(A1040="","",MATCH(A1040,P_ID,1))</f>
        <v>918</v>
      </c>
      <c r="G1040" s="41" t="str">
        <f aca="false">IF(A1040="","",INDEX(P_Svc,F1040))</f>
        <v>Standard</v>
      </c>
      <c r="H1040" s="41" t="str">
        <f aca="false">IF(A1040="","",INDEX(P_Zone,F1040))</f>
        <v>North</v>
      </c>
      <c r="I1040" s="41" t="n">
        <f aca="false">IF(A1040="","",IF(D1040="Delivered",IF(B1040&lt;=INDEX(P_Due,F1040),1,0),0))</f>
        <v>1</v>
      </c>
    </row>
    <row r="1041" customFormat="false" ht="15" hidden="false" customHeight="false" outlineLevel="0" collapsed="false">
      <c r="A1041" s="37" t="n">
        <v>1000919</v>
      </c>
      <c r="B1041" s="38" t="n">
        <v>46277</v>
      </c>
      <c r="C1041" s="39" t="n">
        <v>1</v>
      </c>
      <c r="D1041" s="39" t="s">
        <v>26</v>
      </c>
      <c r="E1041" s="39"/>
      <c r="F1041" s="41" t="n">
        <f aca="false">IF(A1041="","",MATCH(A1041,P_ID,1))</f>
        <v>919</v>
      </c>
      <c r="G1041" s="41" t="str">
        <f aca="false">IF(A1041="","",INDEX(P_Svc,F1041))</f>
        <v>Standard</v>
      </c>
      <c r="H1041" s="41" t="str">
        <f aca="false">IF(A1041="","",INDEX(P_Zone,F1041))</f>
        <v>Central</v>
      </c>
      <c r="I1041" s="41" t="n">
        <f aca="false">IF(A1041="","",IF(D1041="Delivered",IF(B1041&lt;=INDEX(P_Due,F1041),1,0),0))</f>
        <v>1</v>
      </c>
    </row>
    <row r="1042" customFormat="false" ht="15" hidden="false" customHeight="false" outlineLevel="0" collapsed="false">
      <c r="A1042" s="37" t="n">
        <v>1000920</v>
      </c>
      <c r="B1042" s="38" t="n">
        <v>46277</v>
      </c>
      <c r="C1042" s="39" t="n">
        <v>1</v>
      </c>
      <c r="D1042" s="39" t="s">
        <v>26</v>
      </c>
      <c r="E1042" s="39"/>
      <c r="F1042" s="41" t="n">
        <f aca="false">IF(A1042="","",MATCH(A1042,P_ID,1))</f>
        <v>920</v>
      </c>
      <c r="G1042" s="41" t="str">
        <f aca="false">IF(A1042="","",INDEX(P_Svc,F1042))</f>
        <v>Standard</v>
      </c>
      <c r="H1042" s="41" t="str">
        <f aca="false">IF(A1042="","",INDEX(P_Zone,F1042))</f>
        <v>North</v>
      </c>
      <c r="I1042" s="41" t="n">
        <f aca="false">IF(A1042="","",IF(D1042="Delivered",IF(B1042&lt;=INDEX(P_Due,F1042),1,0),0))</f>
        <v>1</v>
      </c>
    </row>
    <row r="1043" customFormat="false" ht="15" hidden="false" customHeight="false" outlineLevel="0" collapsed="false">
      <c r="A1043" s="37" t="n">
        <v>1000921</v>
      </c>
      <c r="B1043" s="38" t="n">
        <v>46277</v>
      </c>
      <c r="C1043" s="39" t="n">
        <v>1</v>
      </c>
      <c r="D1043" s="39" t="s">
        <v>26</v>
      </c>
      <c r="E1043" s="39"/>
      <c r="F1043" s="41" t="n">
        <f aca="false">IF(A1043="","",MATCH(A1043,P_ID,1))</f>
        <v>921</v>
      </c>
      <c r="G1043" s="41" t="str">
        <f aca="false">IF(A1043="","",INDEX(P_Svc,F1043))</f>
        <v>Standard</v>
      </c>
      <c r="H1043" s="41" t="str">
        <f aca="false">IF(A1043="","",INDEX(P_Zone,F1043))</f>
        <v>West</v>
      </c>
      <c r="I1043" s="41" t="n">
        <f aca="false">IF(A1043="","",IF(D1043="Delivered",IF(B1043&lt;=INDEX(P_Due,F1043),1,0),0))</f>
        <v>1</v>
      </c>
    </row>
    <row r="1044" customFormat="false" ht="15" hidden="false" customHeight="false" outlineLevel="0" collapsed="false">
      <c r="A1044" s="37" t="n">
        <v>1000923</v>
      </c>
      <c r="B1044" s="38" t="n">
        <v>46277</v>
      </c>
      <c r="C1044" s="39" t="n">
        <v>1</v>
      </c>
      <c r="D1044" s="39" t="s">
        <v>26</v>
      </c>
      <c r="E1044" s="39"/>
      <c r="F1044" s="41" t="n">
        <f aca="false">IF(A1044="","",MATCH(A1044,P_ID,1))</f>
        <v>923</v>
      </c>
      <c r="G1044" s="41" t="str">
        <f aca="false">IF(A1044="","",INDEX(P_Svc,F1044))</f>
        <v>Standard</v>
      </c>
      <c r="H1044" s="41" t="str">
        <f aca="false">IF(A1044="","",INDEX(P_Zone,F1044))</f>
        <v>West</v>
      </c>
      <c r="I1044" s="41" t="n">
        <f aca="false">IF(A1044="","",IF(D1044="Delivered",IF(B1044&lt;=INDEX(P_Due,F1044),1,0),0))</f>
        <v>1</v>
      </c>
    </row>
    <row r="1045" customFormat="false" ht="15" hidden="false" customHeight="false" outlineLevel="0" collapsed="false">
      <c r="A1045" s="37" t="n">
        <v>1000924</v>
      </c>
      <c r="B1045" s="38" t="n">
        <v>46277</v>
      </c>
      <c r="C1045" s="39" t="n">
        <v>1</v>
      </c>
      <c r="D1045" s="39" t="s">
        <v>26</v>
      </c>
      <c r="E1045" s="39"/>
      <c r="F1045" s="41" t="n">
        <f aca="false">IF(A1045="","",MATCH(A1045,P_ID,1))</f>
        <v>924</v>
      </c>
      <c r="G1045" s="41" t="str">
        <f aca="false">IF(A1045="","",INDEX(P_Svc,F1045))</f>
        <v>Standard</v>
      </c>
      <c r="H1045" s="41" t="str">
        <f aca="false">IF(A1045="","",INDEX(P_Zone,F1045))</f>
        <v>East</v>
      </c>
      <c r="I1045" s="41" t="n">
        <f aca="false">IF(A1045="","",IF(D1045="Delivered",IF(B1045&lt;=INDEX(P_Due,F1045),1,0),0))</f>
        <v>1</v>
      </c>
    </row>
    <row r="1046" customFormat="false" ht="15" hidden="false" customHeight="false" outlineLevel="0" collapsed="false">
      <c r="A1046" s="37" t="n">
        <v>1000925</v>
      </c>
      <c r="B1046" s="38" t="n">
        <v>46277</v>
      </c>
      <c r="C1046" s="39" t="n">
        <v>1</v>
      </c>
      <c r="D1046" s="39" t="s">
        <v>26</v>
      </c>
      <c r="E1046" s="39"/>
      <c r="F1046" s="41" t="n">
        <f aca="false">IF(A1046="","",MATCH(A1046,P_ID,1))</f>
        <v>925</v>
      </c>
      <c r="G1046" s="41" t="str">
        <f aca="false">IF(A1046="","",INDEX(P_Svc,F1046))</f>
        <v>Economy</v>
      </c>
      <c r="H1046" s="41" t="str">
        <f aca="false">IF(A1046="","",INDEX(P_Zone,F1046))</f>
        <v>Central</v>
      </c>
      <c r="I1046" s="41" t="n">
        <f aca="false">IF(A1046="","",IF(D1046="Delivered",IF(B1046&lt;=INDEX(P_Due,F1046),1,0),0))</f>
        <v>1</v>
      </c>
    </row>
    <row r="1047" customFormat="false" ht="15" hidden="false" customHeight="false" outlineLevel="0" collapsed="false">
      <c r="A1047" s="37" t="n">
        <v>1000926</v>
      </c>
      <c r="B1047" s="38" t="n">
        <v>46277</v>
      </c>
      <c r="C1047" s="39" t="n">
        <v>1</v>
      </c>
      <c r="D1047" s="39" t="s">
        <v>26</v>
      </c>
      <c r="E1047" s="39"/>
      <c r="F1047" s="41" t="n">
        <f aca="false">IF(A1047="","",MATCH(A1047,P_ID,1))</f>
        <v>926</v>
      </c>
      <c r="G1047" s="41" t="str">
        <f aca="false">IF(A1047="","",INDEX(P_Svc,F1047))</f>
        <v>Standard</v>
      </c>
      <c r="H1047" s="41" t="str">
        <f aca="false">IF(A1047="","",INDEX(P_Zone,F1047))</f>
        <v>West</v>
      </c>
      <c r="I1047" s="41" t="n">
        <f aca="false">IF(A1047="","",IF(D1047="Delivered",IF(B1047&lt;=INDEX(P_Due,F1047),1,0),0))</f>
        <v>1</v>
      </c>
    </row>
    <row r="1048" customFormat="false" ht="15" hidden="false" customHeight="false" outlineLevel="0" collapsed="false">
      <c r="A1048" s="37" t="n">
        <v>1000927</v>
      </c>
      <c r="B1048" s="38" t="n">
        <v>46277</v>
      </c>
      <c r="C1048" s="39" t="n">
        <v>1</v>
      </c>
      <c r="D1048" s="39" t="s">
        <v>79</v>
      </c>
      <c r="E1048" s="39" t="s">
        <v>32</v>
      </c>
      <c r="F1048" s="41" t="n">
        <f aca="false">IF(A1048="","",MATCH(A1048,P_ID,1))</f>
        <v>927</v>
      </c>
      <c r="G1048" s="41" t="str">
        <f aca="false">IF(A1048="","",INDEX(P_Svc,F1048))</f>
        <v>Standard</v>
      </c>
      <c r="H1048" s="41" t="str">
        <f aca="false">IF(A1048="","",INDEX(P_Zone,F1048))</f>
        <v>South</v>
      </c>
      <c r="I1048" s="41" t="n">
        <f aca="false">IF(A1048="","",IF(D1048="Delivered",IF(B1048&lt;=INDEX(P_Due,F1048),1,0),0))</f>
        <v>0</v>
      </c>
    </row>
    <row r="1049" customFormat="false" ht="15" hidden="false" customHeight="false" outlineLevel="0" collapsed="false">
      <c r="A1049" s="37" t="n">
        <v>1000928</v>
      </c>
      <c r="B1049" s="38" t="n">
        <v>46277</v>
      </c>
      <c r="C1049" s="39" t="n">
        <v>1</v>
      </c>
      <c r="D1049" s="39" t="s">
        <v>26</v>
      </c>
      <c r="E1049" s="39"/>
      <c r="F1049" s="41" t="n">
        <f aca="false">IF(A1049="","",MATCH(A1049,P_ID,1))</f>
        <v>928</v>
      </c>
      <c r="G1049" s="41" t="str">
        <f aca="false">IF(A1049="","",INDEX(P_Svc,F1049))</f>
        <v>Economy</v>
      </c>
      <c r="H1049" s="41" t="str">
        <f aca="false">IF(A1049="","",INDEX(P_Zone,F1049))</f>
        <v>Central</v>
      </c>
      <c r="I1049" s="41" t="n">
        <f aca="false">IF(A1049="","",IF(D1049="Delivered",IF(B1049&lt;=INDEX(P_Due,F1049),1,0),0))</f>
        <v>1</v>
      </c>
    </row>
    <row r="1050" customFormat="false" ht="15" hidden="false" customHeight="false" outlineLevel="0" collapsed="false">
      <c r="A1050" s="37" t="n">
        <v>1000929</v>
      </c>
      <c r="B1050" s="38" t="n">
        <v>46277</v>
      </c>
      <c r="C1050" s="39" t="n">
        <v>1</v>
      </c>
      <c r="D1050" s="39" t="s">
        <v>26</v>
      </c>
      <c r="E1050" s="39"/>
      <c r="F1050" s="41" t="n">
        <f aca="false">IF(A1050="","",MATCH(A1050,P_ID,1))</f>
        <v>929</v>
      </c>
      <c r="G1050" s="41" t="str">
        <f aca="false">IF(A1050="","",INDEX(P_Svc,F1050))</f>
        <v>Standard</v>
      </c>
      <c r="H1050" s="41" t="str">
        <f aca="false">IF(A1050="","",INDEX(P_Zone,F1050))</f>
        <v>East</v>
      </c>
      <c r="I1050" s="41" t="n">
        <f aca="false">IF(A1050="","",IF(D1050="Delivered",IF(B1050&lt;=INDEX(P_Due,F1050),1,0),0))</f>
        <v>1</v>
      </c>
    </row>
    <row r="1051" customFormat="false" ht="15" hidden="false" customHeight="false" outlineLevel="0" collapsed="false">
      <c r="A1051" s="37" t="n">
        <v>1000930</v>
      </c>
      <c r="B1051" s="38" t="n">
        <v>46277</v>
      </c>
      <c r="C1051" s="39" t="n">
        <v>1</v>
      </c>
      <c r="D1051" s="39" t="s">
        <v>26</v>
      </c>
      <c r="E1051" s="39"/>
      <c r="F1051" s="41" t="n">
        <f aca="false">IF(A1051="","",MATCH(A1051,P_ID,1))</f>
        <v>930</v>
      </c>
      <c r="G1051" s="41" t="str">
        <f aca="false">IF(A1051="","",INDEX(P_Svc,F1051))</f>
        <v>Standard</v>
      </c>
      <c r="H1051" s="41" t="str">
        <f aca="false">IF(A1051="","",INDEX(P_Zone,F1051))</f>
        <v>North</v>
      </c>
      <c r="I1051" s="41" t="n">
        <f aca="false">IF(A1051="","",IF(D1051="Delivered",IF(B1051&lt;=INDEX(P_Due,F1051),1,0),0))</f>
        <v>1</v>
      </c>
    </row>
    <row r="1052" customFormat="false" ht="15" hidden="false" customHeight="false" outlineLevel="0" collapsed="false">
      <c r="A1052" s="37" t="n">
        <v>1000931</v>
      </c>
      <c r="B1052" s="38" t="n">
        <v>46277</v>
      </c>
      <c r="C1052" s="39" t="n">
        <v>1</v>
      </c>
      <c r="D1052" s="39" t="s">
        <v>26</v>
      </c>
      <c r="E1052" s="39"/>
      <c r="F1052" s="41" t="n">
        <f aca="false">IF(A1052="","",MATCH(A1052,P_ID,1))</f>
        <v>931</v>
      </c>
      <c r="G1052" s="41" t="str">
        <f aca="false">IF(A1052="","",INDEX(P_Svc,F1052))</f>
        <v>Economy</v>
      </c>
      <c r="H1052" s="41" t="str">
        <f aca="false">IF(A1052="","",INDEX(P_Zone,F1052))</f>
        <v>South</v>
      </c>
      <c r="I1052" s="41" t="n">
        <f aca="false">IF(A1052="","",IF(D1052="Delivered",IF(B1052&lt;=INDEX(P_Due,F1052),1,0),0))</f>
        <v>1</v>
      </c>
    </row>
    <row r="1053" customFormat="false" ht="15" hidden="false" customHeight="false" outlineLevel="0" collapsed="false">
      <c r="A1053" s="37" t="n">
        <v>1000932</v>
      </c>
      <c r="B1053" s="38" t="n">
        <v>46277</v>
      </c>
      <c r="C1053" s="39" t="n">
        <v>1</v>
      </c>
      <c r="D1053" s="39" t="s">
        <v>26</v>
      </c>
      <c r="E1053" s="39"/>
      <c r="F1053" s="41" t="n">
        <f aca="false">IF(A1053="","",MATCH(A1053,P_ID,1))</f>
        <v>932</v>
      </c>
      <c r="G1053" s="41" t="str">
        <f aca="false">IF(A1053="","",INDEX(P_Svc,F1053))</f>
        <v>Standard</v>
      </c>
      <c r="H1053" s="41" t="str">
        <f aca="false">IF(A1053="","",INDEX(P_Zone,F1053))</f>
        <v>South</v>
      </c>
      <c r="I1053" s="41" t="n">
        <f aca="false">IF(A1053="","",IF(D1053="Delivered",IF(B1053&lt;=INDEX(P_Due,F1053),1,0),0))</f>
        <v>1</v>
      </c>
    </row>
    <row r="1054" customFormat="false" ht="15" hidden="false" customHeight="false" outlineLevel="0" collapsed="false">
      <c r="A1054" s="37" t="n">
        <v>1000933</v>
      </c>
      <c r="B1054" s="38" t="n">
        <v>46277</v>
      </c>
      <c r="C1054" s="39" t="n">
        <v>1</v>
      </c>
      <c r="D1054" s="39" t="s">
        <v>26</v>
      </c>
      <c r="E1054" s="39"/>
      <c r="F1054" s="41" t="n">
        <f aca="false">IF(A1054="","",MATCH(A1054,P_ID,1))</f>
        <v>933</v>
      </c>
      <c r="G1054" s="41" t="str">
        <f aca="false">IF(A1054="","",INDEX(P_Svc,F1054))</f>
        <v>Standard</v>
      </c>
      <c r="H1054" s="41" t="str">
        <f aca="false">IF(A1054="","",INDEX(P_Zone,F1054))</f>
        <v>North</v>
      </c>
      <c r="I1054" s="41" t="n">
        <f aca="false">IF(A1054="","",IF(D1054="Delivered",IF(B1054&lt;=INDEX(P_Due,F1054),1,0),0))</f>
        <v>1</v>
      </c>
    </row>
    <row r="1055" customFormat="false" ht="15" hidden="false" customHeight="false" outlineLevel="0" collapsed="false">
      <c r="A1055" s="37" t="n">
        <v>1000934</v>
      </c>
      <c r="B1055" s="38" t="n">
        <v>46277</v>
      </c>
      <c r="C1055" s="39" t="n">
        <v>1</v>
      </c>
      <c r="D1055" s="39" t="s">
        <v>26</v>
      </c>
      <c r="E1055" s="39"/>
      <c r="F1055" s="41" t="n">
        <f aca="false">IF(A1055="","",MATCH(A1055,P_ID,1))</f>
        <v>934</v>
      </c>
      <c r="G1055" s="41" t="str">
        <f aca="false">IF(A1055="","",INDEX(P_Svc,F1055))</f>
        <v>Standard</v>
      </c>
      <c r="H1055" s="41" t="str">
        <f aca="false">IF(A1055="","",INDEX(P_Zone,F1055))</f>
        <v>Central</v>
      </c>
      <c r="I1055" s="41" t="n">
        <f aca="false">IF(A1055="","",IF(D1055="Delivered",IF(B1055&lt;=INDEX(P_Due,F1055),1,0),0))</f>
        <v>1</v>
      </c>
    </row>
    <row r="1056" customFormat="false" ht="15" hidden="false" customHeight="false" outlineLevel="0" collapsed="false">
      <c r="A1056" s="37" t="n">
        <v>1000935</v>
      </c>
      <c r="B1056" s="38" t="n">
        <v>46277</v>
      </c>
      <c r="C1056" s="39" t="n">
        <v>1</v>
      </c>
      <c r="D1056" s="39" t="s">
        <v>26</v>
      </c>
      <c r="E1056" s="39"/>
      <c r="F1056" s="41" t="n">
        <f aca="false">IF(A1056="","",MATCH(A1056,P_ID,1))</f>
        <v>935</v>
      </c>
      <c r="G1056" s="41" t="str">
        <f aca="false">IF(A1056="","",INDEX(P_Svc,F1056))</f>
        <v>Standard</v>
      </c>
      <c r="H1056" s="41" t="str">
        <f aca="false">IF(A1056="","",INDEX(P_Zone,F1056))</f>
        <v>North</v>
      </c>
      <c r="I1056" s="41" t="n">
        <f aca="false">IF(A1056="","",IF(D1056="Delivered",IF(B1056&lt;=INDEX(P_Due,F1056),1,0),0))</f>
        <v>1</v>
      </c>
    </row>
    <row r="1057" customFormat="false" ht="15" hidden="false" customHeight="false" outlineLevel="0" collapsed="false">
      <c r="A1057" s="37" t="n">
        <v>1000936</v>
      </c>
      <c r="B1057" s="38" t="n">
        <v>46277</v>
      </c>
      <c r="C1057" s="39" t="n">
        <v>1</v>
      </c>
      <c r="D1057" s="39" t="s">
        <v>26</v>
      </c>
      <c r="E1057" s="39"/>
      <c r="F1057" s="41" t="n">
        <f aca="false">IF(A1057="","",MATCH(A1057,P_ID,1))</f>
        <v>936</v>
      </c>
      <c r="G1057" s="41" t="str">
        <f aca="false">IF(A1057="","",INDEX(P_Svc,F1057))</f>
        <v>Standard</v>
      </c>
      <c r="H1057" s="41" t="str">
        <f aca="false">IF(A1057="","",INDEX(P_Zone,F1057))</f>
        <v>South</v>
      </c>
      <c r="I1057" s="41" t="n">
        <f aca="false">IF(A1057="","",IF(D1057="Delivered",IF(B1057&lt;=INDEX(P_Due,F1057),1,0),0))</f>
        <v>1</v>
      </c>
    </row>
    <row r="1058" customFormat="false" ht="15" hidden="false" customHeight="false" outlineLevel="0" collapsed="false">
      <c r="A1058" s="37" t="n">
        <v>1000938</v>
      </c>
      <c r="B1058" s="38" t="n">
        <v>46277</v>
      </c>
      <c r="C1058" s="39" t="n">
        <v>1</v>
      </c>
      <c r="D1058" s="39" t="s">
        <v>26</v>
      </c>
      <c r="E1058" s="39"/>
      <c r="F1058" s="41" t="n">
        <f aca="false">IF(A1058="","",MATCH(A1058,P_ID,1))</f>
        <v>938</v>
      </c>
      <c r="G1058" s="41" t="str">
        <f aca="false">IF(A1058="","",INDEX(P_Svc,F1058))</f>
        <v>Standard</v>
      </c>
      <c r="H1058" s="41" t="str">
        <f aca="false">IF(A1058="","",INDEX(P_Zone,F1058))</f>
        <v>South</v>
      </c>
      <c r="I1058" s="41" t="n">
        <f aca="false">IF(A1058="","",IF(D1058="Delivered",IF(B1058&lt;=INDEX(P_Due,F1058),1,0),0))</f>
        <v>1</v>
      </c>
    </row>
    <row r="1059" customFormat="false" ht="15" hidden="false" customHeight="false" outlineLevel="0" collapsed="false">
      <c r="A1059" s="37" t="n">
        <v>1000939</v>
      </c>
      <c r="B1059" s="38" t="n">
        <v>46277</v>
      </c>
      <c r="C1059" s="39" t="n">
        <v>1</v>
      </c>
      <c r="D1059" s="39" t="s">
        <v>26</v>
      </c>
      <c r="E1059" s="39"/>
      <c r="F1059" s="41" t="n">
        <f aca="false">IF(A1059="","",MATCH(A1059,P_ID,1))</f>
        <v>939</v>
      </c>
      <c r="G1059" s="41" t="str">
        <f aca="false">IF(A1059="","",INDEX(P_Svc,F1059))</f>
        <v>Standard</v>
      </c>
      <c r="H1059" s="41" t="str">
        <f aca="false">IF(A1059="","",INDEX(P_Zone,F1059))</f>
        <v>West</v>
      </c>
      <c r="I1059" s="41" t="n">
        <f aca="false">IF(A1059="","",IF(D1059="Delivered",IF(B1059&lt;=INDEX(P_Due,F1059),1,0),0))</f>
        <v>1</v>
      </c>
    </row>
    <row r="1060" customFormat="false" ht="15" hidden="false" customHeight="false" outlineLevel="0" collapsed="false">
      <c r="A1060" s="37" t="n">
        <v>1000940</v>
      </c>
      <c r="B1060" s="38" t="n">
        <v>46277</v>
      </c>
      <c r="C1060" s="39" t="n">
        <v>1</v>
      </c>
      <c r="D1060" s="39" t="s">
        <v>26</v>
      </c>
      <c r="E1060" s="39"/>
      <c r="F1060" s="41" t="n">
        <f aca="false">IF(A1060="","",MATCH(A1060,P_ID,1))</f>
        <v>940</v>
      </c>
      <c r="G1060" s="41" t="str">
        <f aca="false">IF(A1060="","",INDEX(P_Svc,F1060))</f>
        <v>Economy</v>
      </c>
      <c r="H1060" s="41" t="str">
        <f aca="false">IF(A1060="","",INDEX(P_Zone,F1060))</f>
        <v>Central</v>
      </c>
      <c r="I1060" s="41" t="n">
        <f aca="false">IF(A1060="","",IF(D1060="Delivered",IF(B1060&lt;=INDEX(P_Due,F1060),1,0),0))</f>
        <v>1</v>
      </c>
    </row>
    <row r="1061" customFormat="false" ht="15" hidden="false" customHeight="false" outlineLevel="0" collapsed="false">
      <c r="A1061" s="37" t="n">
        <v>1000941</v>
      </c>
      <c r="B1061" s="38" t="n">
        <v>46277</v>
      </c>
      <c r="C1061" s="39" t="n">
        <v>1</v>
      </c>
      <c r="D1061" s="39" t="s">
        <v>26</v>
      </c>
      <c r="E1061" s="39"/>
      <c r="F1061" s="41" t="n">
        <f aca="false">IF(A1061="","",MATCH(A1061,P_ID,1))</f>
        <v>941</v>
      </c>
      <c r="G1061" s="41" t="str">
        <f aca="false">IF(A1061="","",INDEX(P_Svc,F1061))</f>
        <v>Economy</v>
      </c>
      <c r="H1061" s="41" t="str">
        <f aca="false">IF(A1061="","",INDEX(P_Zone,F1061))</f>
        <v>South</v>
      </c>
      <c r="I1061" s="41" t="n">
        <f aca="false">IF(A1061="","",IF(D1061="Delivered",IF(B1061&lt;=INDEX(P_Due,F1061),1,0),0))</f>
        <v>1</v>
      </c>
    </row>
    <row r="1062" customFormat="false" ht="15" hidden="false" customHeight="false" outlineLevel="0" collapsed="false">
      <c r="A1062" s="37" t="n">
        <v>1000944</v>
      </c>
      <c r="B1062" s="38" t="n">
        <v>46277</v>
      </c>
      <c r="C1062" s="39" t="n">
        <v>1</v>
      </c>
      <c r="D1062" s="39" t="s">
        <v>26</v>
      </c>
      <c r="E1062" s="39"/>
      <c r="F1062" s="41" t="n">
        <f aca="false">IF(A1062="","",MATCH(A1062,P_ID,1))</f>
        <v>944</v>
      </c>
      <c r="G1062" s="41" t="str">
        <f aca="false">IF(A1062="","",INDEX(P_Svc,F1062))</f>
        <v>Standard</v>
      </c>
      <c r="H1062" s="41" t="str">
        <f aca="false">IF(A1062="","",INDEX(P_Zone,F1062))</f>
        <v>West</v>
      </c>
      <c r="I1062" s="41" t="n">
        <f aca="false">IF(A1062="","",IF(D1062="Delivered",IF(B1062&lt;=INDEX(P_Due,F1062),1,0),0))</f>
        <v>1</v>
      </c>
    </row>
    <row r="1063" customFormat="false" ht="15" hidden="false" customHeight="false" outlineLevel="0" collapsed="false">
      <c r="A1063" s="37" t="n">
        <v>1000946</v>
      </c>
      <c r="B1063" s="38" t="n">
        <v>46277</v>
      </c>
      <c r="C1063" s="39" t="n">
        <v>1</v>
      </c>
      <c r="D1063" s="39" t="s">
        <v>26</v>
      </c>
      <c r="E1063" s="39"/>
      <c r="F1063" s="41" t="n">
        <f aca="false">IF(A1063="","",MATCH(A1063,P_ID,1))</f>
        <v>946</v>
      </c>
      <c r="G1063" s="41" t="str">
        <f aca="false">IF(A1063="","",INDEX(P_Svc,F1063))</f>
        <v>Standard</v>
      </c>
      <c r="H1063" s="41" t="str">
        <f aca="false">IF(A1063="","",INDEX(P_Zone,F1063))</f>
        <v>Central</v>
      </c>
      <c r="I1063" s="41" t="n">
        <f aca="false">IF(A1063="","",IF(D1063="Delivered",IF(B1063&lt;=INDEX(P_Due,F1063),1,0),0))</f>
        <v>1</v>
      </c>
    </row>
    <row r="1064" customFormat="false" ht="15" hidden="false" customHeight="false" outlineLevel="0" collapsed="false">
      <c r="A1064" s="37" t="n">
        <v>1000947</v>
      </c>
      <c r="B1064" s="38" t="n">
        <v>46277</v>
      </c>
      <c r="C1064" s="39" t="n">
        <v>1</v>
      </c>
      <c r="D1064" s="39" t="s">
        <v>26</v>
      </c>
      <c r="E1064" s="39"/>
      <c r="F1064" s="41" t="n">
        <f aca="false">IF(A1064="","",MATCH(A1064,P_ID,1))</f>
        <v>947</v>
      </c>
      <c r="G1064" s="41" t="str">
        <f aca="false">IF(A1064="","",INDEX(P_Svc,F1064))</f>
        <v>Standard</v>
      </c>
      <c r="H1064" s="41" t="str">
        <f aca="false">IF(A1064="","",INDEX(P_Zone,F1064))</f>
        <v>Central</v>
      </c>
      <c r="I1064" s="41" t="n">
        <f aca="false">IF(A1064="","",IF(D1064="Delivered",IF(B1064&lt;=INDEX(P_Due,F1064),1,0),0))</f>
        <v>1</v>
      </c>
    </row>
    <row r="1065" customFormat="false" ht="15" hidden="false" customHeight="false" outlineLevel="0" collapsed="false">
      <c r="A1065" s="37" t="n">
        <v>1000948</v>
      </c>
      <c r="B1065" s="38" t="n">
        <v>46277</v>
      </c>
      <c r="C1065" s="39" t="n">
        <v>1</v>
      </c>
      <c r="D1065" s="39" t="s">
        <v>26</v>
      </c>
      <c r="E1065" s="39"/>
      <c r="F1065" s="41" t="n">
        <f aca="false">IF(A1065="","",MATCH(A1065,P_ID,1))</f>
        <v>948</v>
      </c>
      <c r="G1065" s="41" t="str">
        <f aca="false">IF(A1065="","",INDEX(P_Svc,F1065))</f>
        <v>Standard</v>
      </c>
      <c r="H1065" s="41" t="str">
        <f aca="false">IF(A1065="","",INDEX(P_Zone,F1065))</f>
        <v>South</v>
      </c>
      <c r="I1065" s="41" t="n">
        <f aca="false">IF(A1065="","",IF(D1065="Delivered",IF(B1065&lt;=INDEX(P_Due,F1065),1,0),0))</f>
        <v>1</v>
      </c>
    </row>
    <row r="1066" customFormat="false" ht="15" hidden="false" customHeight="false" outlineLevel="0" collapsed="false">
      <c r="A1066" s="37" t="n">
        <v>1000949</v>
      </c>
      <c r="B1066" s="38" t="n">
        <v>46277</v>
      </c>
      <c r="C1066" s="39" t="n">
        <v>1</v>
      </c>
      <c r="D1066" s="39" t="s">
        <v>26</v>
      </c>
      <c r="E1066" s="39"/>
      <c r="F1066" s="41" t="n">
        <f aca="false">IF(A1066="","",MATCH(A1066,P_ID,1))</f>
        <v>949</v>
      </c>
      <c r="G1066" s="41" t="str">
        <f aca="false">IF(A1066="","",INDEX(P_Svc,F1066))</f>
        <v>Economy</v>
      </c>
      <c r="H1066" s="41" t="str">
        <f aca="false">IF(A1066="","",INDEX(P_Zone,F1066))</f>
        <v>West</v>
      </c>
      <c r="I1066" s="41" t="n">
        <f aca="false">IF(A1066="","",IF(D1066="Delivered",IF(B1066&lt;=INDEX(P_Due,F1066),1,0),0))</f>
        <v>1</v>
      </c>
    </row>
    <row r="1067" customFormat="false" ht="15" hidden="false" customHeight="false" outlineLevel="0" collapsed="false">
      <c r="A1067" s="37" t="n">
        <v>1000950</v>
      </c>
      <c r="B1067" s="38" t="n">
        <v>46277</v>
      </c>
      <c r="C1067" s="39" t="n">
        <v>1</v>
      </c>
      <c r="D1067" s="39" t="s">
        <v>26</v>
      </c>
      <c r="E1067" s="39"/>
      <c r="F1067" s="41" t="n">
        <f aca="false">IF(A1067="","",MATCH(A1067,P_ID,1))</f>
        <v>950</v>
      </c>
      <c r="G1067" s="41" t="str">
        <f aca="false">IF(A1067="","",INDEX(P_Svc,F1067))</f>
        <v>Standard</v>
      </c>
      <c r="H1067" s="41" t="str">
        <f aca="false">IF(A1067="","",INDEX(P_Zone,F1067))</f>
        <v>East</v>
      </c>
      <c r="I1067" s="41" t="n">
        <f aca="false">IF(A1067="","",IF(D1067="Delivered",IF(B1067&lt;=INDEX(P_Due,F1067),1,0),0))</f>
        <v>1</v>
      </c>
    </row>
    <row r="1068" customFormat="false" ht="15" hidden="false" customHeight="false" outlineLevel="0" collapsed="false">
      <c r="A1068" s="37" t="n">
        <v>1000951</v>
      </c>
      <c r="B1068" s="38" t="n">
        <v>46277</v>
      </c>
      <c r="C1068" s="39" t="n">
        <v>1</v>
      </c>
      <c r="D1068" s="39" t="s">
        <v>26</v>
      </c>
      <c r="E1068" s="39"/>
      <c r="F1068" s="41" t="n">
        <f aca="false">IF(A1068="","",MATCH(A1068,P_ID,1))</f>
        <v>951</v>
      </c>
      <c r="G1068" s="41" t="str">
        <f aca="false">IF(A1068="","",INDEX(P_Svc,F1068))</f>
        <v>Standard</v>
      </c>
      <c r="H1068" s="41" t="str">
        <f aca="false">IF(A1068="","",INDEX(P_Zone,F1068))</f>
        <v>South</v>
      </c>
      <c r="I1068" s="41" t="n">
        <f aca="false">IF(A1068="","",IF(D1068="Delivered",IF(B1068&lt;=INDEX(P_Due,F1068),1,0),0))</f>
        <v>1</v>
      </c>
    </row>
    <row r="1069" customFormat="false" ht="15" hidden="false" customHeight="false" outlineLevel="0" collapsed="false">
      <c r="A1069" s="37" t="n">
        <v>1000952</v>
      </c>
      <c r="B1069" s="38" t="n">
        <v>46277</v>
      </c>
      <c r="C1069" s="39" t="n">
        <v>1</v>
      </c>
      <c r="D1069" s="39" t="s">
        <v>26</v>
      </c>
      <c r="E1069" s="39"/>
      <c r="F1069" s="41" t="n">
        <f aca="false">IF(A1069="","",MATCH(A1069,P_ID,1))</f>
        <v>952</v>
      </c>
      <c r="G1069" s="41" t="str">
        <f aca="false">IF(A1069="","",INDEX(P_Svc,F1069))</f>
        <v>Standard</v>
      </c>
      <c r="H1069" s="41" t="str">
        <f aca="false">IF(A1069="","",INDEX(P_Zone,F1069))</f>
        <v>North</v>
      </c>
      <c r="I1069" s="41" t="n">
        <f aca="false">IF(A1069="","",IF(D1069="Delivered",IF(B1069&lt;=INDEX(P_Due,F1069),1,0),0))</f>
        <v>1</v>
      </c>
    </row>
    <row r="1070" customFormat="false" ht="15" hidden="false" customHeight="false" outlineLevel="0" collapsed="false">
      <c r="A1070" s="37" t="n">
        <v>1000953</v>
      </c>
      <c r="B1070" s="38" t="n">
        <v>46277</v>
      </c>
      <c r="C1070" s="39" t="n">
        <v>1</v>
      </c>
      <c r="D1070" s="39" t="s">
        <v>26</v>
      </c>
      <c r="E1070" s="39"/>
      <c r="F1070" s="41" t="n">
        <f aca="false">IF(A1070="","",MATCH(A1070,P_ID,1))</f>
        <v>953</v>
      </c>
      <c r="G1070" s="41" t="str">
        <f aca="false">IF(A1070="","",INDEX(P_Svc,F1070))</f>
        <v>Economy</v>
      </c>
      <c r="H1070" s="41" t="str">
        <f aca="false">IF(A1070="","",INDEX(P_Zone,F1070))</f>
        <v>West</v>
      </c>
      <c r="I1070" s="41" t="n">
        <f aca="false">IF(A1070="","",IF(D1070="Delivered",IF(B1070&lt;=INDEX(P_Due,F1070),1,0),0))</f>
        <v>1</v>
      </c>
    </row>
    <row r="1071" customFormat="false" ht="15" hidden="false" customHeight="false" outlineLevel="0" collapsed="false">
      <c r="A1071" s="37" t="n">
        <v>1000954</v>
      </c>
      <c r="B1071" s="38" t="n">
        <v>46277</v>
      </c>
      <c r="C1071" s="39" t="n">
        <v>1</v>
      </c>
      <c r="D1071" s="39" t="s">
        <v>26</v>
      </c>
      <c r="E1071" s="39"/>
      <c r="F1071" s="41" t="n">
        <f aca="false">IF(A1071="","",MATCH(A1071,P_ID,1))</f>
        <v>954</v>
      </c>
      <c r="G1071" s="41" t="str">
        <f aca="false">IF(A1071="","",INDEX(P_Svc,F1071))</f>
        <v>Standard</v>
      </c>
      <c r="H1071" s="41" t="str">
        <f aca="false">IF(A1071="","",INDEX(P_Zone,F1071))</f>
        <v>South</v>
      </c>
      <c r="I1071" s="41" t="n">
        <f aca="false">IF(A1071="","",IF(D1071="Delivered",IF(B1071&lt;=INDEX(P_Due,F1071),1,0),0))</f>
        <v>1</v>
      </c>
    </row>
    <row r="1072" customFormat="false" ht="15" hidden="false" customHeight="false" outlineLevel="0" collapsed="false">
      <c r="A1072" s="37" t="n">
        <v>1000955</v>
      </c>
      <c r="B1072" s="38" t="n">
        <v>46277</v>
      </c>
      <c r="C1072" s="39" t="n">
        <v>1</v>
      </c>
      <c r="D1072" s="39" t="s">
        <v>79</v>
      </c>
      <c r="E1072" s="39" t="s">
        <v>32</v>
      </c>
      <c r="F1072" s="41" t="n">
        <f aca="false">IF(A1072="","",MATCH(A1072,P_ID,1))</f>
        <v>955</v>
      </c>
      <c r="G1072" s="41" t="str">
        <f aca="false">IF(A1072="","",INDEX(P_Svc,F1072))</f>
        <v>Standard</v>
      </c>
      <c r="H1072" s="41" t="str">
        <f aca="false">IF(A1072="","",INDEX(P_Zone,F1072))</f>
        <v>East</v>
      </c>
      <c r="I1072" s="41" t="n">
        <f aca="false">IF(A1072="","",IF(D1072="Delivered",IF(B1072&lt;=INDEX(P_Due,F1072),1,0),0))</f>
        <v>0</v>
      </c>
    </row>
    <row r="1073" customFormat="false" ht="15" hidden="false" customHeight="false" outlineLevel="0" collapsed="false">
      <c r="A1073" s="37" t="n">
        <v>1000956</v>
      </c>
      <c r="B1073" s="38" t="n">
        <v>46277</v>
      </c>
      <c r="C1073" s="39" t="n">
        <v>1</v>
      </c>
      <c r="D1073" s="39" t="s">
        <v>26</v>
      </c>
      <c r="E1073" s="39"/>
      <c r="F1073" s="41" t="n">
        <f aca="false">IF(A1073="","",MATCH(A1073,P_ID,1))</f>
        <v>956</v>
      </c>
      <c r="G1073" s="41" t="str">
        <f aca="false">IF(A1073="","",INDEX(P_Svc,F1073))</f>
        <v>Standard</v>
      </c>
      <c r="H1073" s="41" t="str">
        <f aca="false">IF(A1073="","",INDEX(P_Zone,F1073))</f>
        <v>North</v>
      </c>
      <c r="I1073" s="41" t="n">
        <f aca="false">IF(A1073="","",IF(D1073="Delivered",IF(B1073&lt;=INDEX(P_Due,F1073),1,0),0))</f>
        <v>1</v>
      </c>
    </row>
    <row r="1074" customFormat="false" ht="15" hidden="false" customHeight="false" outlineLevel="0" collapsed="false">
      <c r="A1074" s="37" t="n">
        <v>1000957</v>
      </c>
      <c r="B1074" s="38" t="n">
        <v>46277</v>
      </c>
      <c r="C1074" s="39" t="n">
        <v>1</v>
      </c>
      <c r="D1074" s="39" t="s">
        <v>26</v>
      </c>
      <c r="E1074" s="39"/>
      <c r="F1074" s="41" t="n">
        <f aca="false">IF(A1074="","",MATCH(A1074,P_ID,1))</f>
        <v>957</v>
      </c>
      <c r="G1074" s="41" t="str">
        <f aca="false">IF(A1074="","",INDEX(P_Svc,F1074))</f>
        <v>Standard</v>
      </c>
      <c r="H1074" s="41" t="str">
        <f aca="false">IF(A1074="","",INDEX(P_Zone,F1074))</f>
        <v>North</v>
      </c>
      <c r="I1074" s="41" t="n">
        <f aca="false">IF(A1074="","",IF(D1074="Delivered",IF(B1074&lt;=INDEX(P_Due,F1074),1,0),0))</f>
        <v>1</v>
      </c>
    </row>
    <row r="1075" customFormat="false" ht="15" hidden="false" customHeight="false" outlineLevel="0" collapsed="false">
      <c r="A1075" s="37" t="n">
        <v>1000958</v>
      </c>
      <c r="B1075" s="38" t="n">
        <v>46277</v>
      </c>
      <c r="C1075" s="39" t="n">
        <v>1</v>
      </c>
      <c r="D1075" s="39" t="s">
        <v>26</v>
      </c>
      <c r="E1075" s="39"/>
      <c r="F1075" s="41" t="n">
        <f aca="false">IF(A1075="","",MATCH(A1075,P_ID,1))</f>
        <v>958</v>
      </c>
      <c r="G1075" s="41" t="str">
        <f aca="false">IF(A1075="","",INDEX(P_Svc,F1075))</f>
        <v>Economy</v>
      </c>
      <c r="H1075" s="41" t="str">
        <f aca="false">IF(A1075="","",INDEX(P_Zone,F1075))</f>
        <v>West</v>
      </c>
      <c r="I1075" s="41" t="n">
        <f aca="false">IF(A1075="","",IF(D1075="Delivered",IF(B1075&lt;=INDEX(P_Due,F1075),1,0),0))</f>
        <v>1</v>
      </c>
    </row>
    <row r="1076" customFormat="false" ht="15" hidden="false" customHeight="false" outlineLevel="0" collapsed="false">
      <c r="A1076" s="37" t="n">
        <v>1000959</v>
      </c>
      <c r="B1076" s="38" t="n">
        <v>46277</v>
      </c>
      <c r="C1076" s="39" t="n">
        <v>1</v>
      </c>
      <c r="D1076" s="39" t="s">
        <v>26</v>
      </c>
      <c r="E1076" s="39"/>
      <c r="F1076" s="41" t="n">
        <f aca="false">IF(A1076="","",MATCH(A1076,P_ID,1))</f>
        <v>959</v>
      </c>
      <c r="G1076" s="41" t="str">
        <f aca="false">IF(A1076="","",INDEX(P_Svc,F1076))</f>
        <v>Economy</v>
      </c>
      <c r="H1076" s="41" t="str">
        <f aca="false">IF(A1076="","",INDEX(P_Zone,F1076))</f>
        <v>Central</v>
      </c>
      <c r="I1076" s="41" t="n">
        <f aca="false">IF(A1076="","",IF(D1076="Delivered",IF(B1076&lt;=INDEX(P_Due,F1076),1,0),0))</f>
        <v>1</v>
      </c>
    </row>
    <row r="1077" customFormat="false" ht="15" hidden="false" customHeight="false" outlineLevel="0" collapsed="false">
      <c r="A1077" s="37" t="n">
        <v>1000960</v>
      </c>
      <c r="B1077" s="38" t="n">
        <v>46277</v>
      </c>
      <c r="C1077" s="39" t="n">
        <v>0</v>
      </c>
      <c r="D1077" s="39" t="s">
        <v>80</v>
      </c>
      <c r="E1077" s="39" t="s">
        <v>40</v>
      </c>
      <c r="F1077" s="41" t="n">
        <f aca="false">IF(A1077="","",MATCH(A1077,P_ID,1))</f>
        <v>960</v>
      </c>
      <c r="G1077" s="41" t="str">
        <f aca="false">IF(A1077="","",INDEX(P_Svc,F1077))</f>
        <v>Standard</v>
      </c>
      <c r="H1077" s="41" t="str">
        <f aca="false">IF(A1077="","",INDEX(P_Zone,F1077))</f>
        <v>South</v>
      </c>
      <c r="I1077" s="41" t="n">
        <f aca="false">IF(A1077="","",IF(D1077="Delivered",IF(B1077&lt;=INDEX(P_Due,F1077),1,0),0))</f>
        <v>0</v>
      </c>
    </row>
    <row r="1078" customFormat="false" ht="15" hidden="false" customHeight="false" outlineLevel="0" collapsed="false">
      <c r="A1078" s="37" t="n">
        <v>1000961</v>
      </c>
      <c r="B1078" s="38" t="n">
        <v>46277</v>
      </c>
      <c r="C1078" s="39" t="n">
        <v>1</v>
      </c>
      <c r="D1078" s="39" t="s">
        <v>26</v>
      </c>
      <c r="E1078" s="39"/>
      <c r="F1078" s="41" t="n">
        <f aca="false">IF(A1078="","",MATCH(A1078,P_ID,1))</f>
        <v>961</v>
      </c>
      <c r="G1078" s="41" t="str">
        <f aca="false">IF(A1078="","",INDEX(P_Svc,F1078))</f>
        <v>Standard</v>
      </c>
      <c r="H1078" s="41" t="str">
        <f aca="false">IF(A1078="","",INDEX(P_Zone,F1078))</f>
        <v>South</v>
      </c>
      <c r="I1078" s="41" t="n">
        <f aca="false">IF(A1078="","",IF(D1078="Delivered",IF(B1078&lt;=INDEX(P_Due,F1078),1,0),0))</f>
        <v>1</v>
      </c>
    </row>
    <row r="1079" customFormat="false" ht="15" hidden="false" customHeight="false" outlineLevel="0" collapsed="false">
      <c r="A1079" s="37" t="n">
        <v>1000980</v>
      </c>
      <c r="B1079" s="38" t="n">
        <v>46279</v>
      </c>
      <c r="C1079" s="39" t="n">
        <v>2</v>
      </c>
      <c r="D1079" s="39" t="s">
        <v>26</v>
      </c>
      <c r="E1079" s="39"/>
      <c r="F1079" s="41" t="n">
        <f aca="false">IF(A1079="","",MATCH(A1079,P_ID,1))</f>
        <v>980</v>
      </c>
      <c r="G1079" s="41" t="str">
        <f aca="false">IF(A1079="","",INDEX(P_Svc,F1079))</f>
        <v>Express</v>
      </c>
      <c r="H1079" s="41" t="str">
        <f aca="false">IF(A1079="","",INDEX(P_Zone,F1079))</f>
        <v>North</v>
      </c>
      <c r="I1079" s="41" t="n">
        <f aca="false">IF(A1079="","",IF(D1079="Delivered",IF(B1079&lt;=INDEX(P_Due,F1079),1,0),0))</f>
        <v>1</v>
      </c>
    </row>
    <row r="1080" customFormat="false" ht="15" hidden="false" customHeight="false" outlineLevel="0" collapsed="false">
      <c r="A1080" s="37" t="n">
        <v>1001102</v>
      </c>
      <c r="B1080" s="38" t="n">
        <v>46279</v>
      </c>
      <c r="C1080" s="39" t="n">
        <v>1</v>
      </c>
      <c r="D1080" s="39" t="s">
        <v>26</v>
      </c>
      <c r="E1080" s="39"/>
      <c r="F1080" s="41" t="n">
        <f aca="false">IF(A1080="","",MATCH(A1080,P_ID,1))</f>
        <v>1102</v>
      </c>
      <c r="G1080" s="41" t="str">
        <f aca="false">IF(A1080="","",INDEX(P_Svc,F1080))</f>
        <v>Express</v>
      </c>
      <c r="H1080" s="41" t="str">
        <f aca="false">IF(A1080="","",INDEX(P_Zone,F1080))</f>
        <v>North</v>
      </c>
      <c r="I1080" s="41" t="n">
        <f aca="false">IF(A1080="","",IF(D1080="Delivered",IF(B1080&lt;=INDEX(P_Due,F1080),1,0),0))</f>
        <v>1</v>
      </c>
    </row>
    <row r="1081" customFormat="false" ht="15" hidden="false" customHeight="false" outlineLevel="0" collapsed="false">
      <c r="A1081" s="37" t="n">
        <v>1001111</v>
      </c>
      <c r="B1081" s="38" t="n">
        <v>46279</v>
      </c>
      <c r="C1081" s="39" t="n">
        <v>1</v>
      </c>
      <c r="D1081" s="39" t="s">
        <v>26</v>
      </c>
      <c r="E1081" s="39"/>
      <c r="F1081" s="41" t="n">
        <f aca="false">IF(A1081="","",MATCH(A1081,P_ID,1))</f>
        <v>1111</v>
      </c>
      <c r="G1081" s="41" t="str">
        <f aca="false">IF(A1081="","",INDEX(P_Svc,F1081))</f>
        <v>Express</v>
      </c>
      <c r="H1081" s="41" t="str">
        <f aca="false">IF(A1081="","",INDEX(P_Zone,F1081))</f>
        <v>East</v>
      </c>
      <c r="I1081" s="41" t="n">
        <f aca="false">IF(A1081="","",IF(D1081="Delivered",IF(B1081&lt;=INDEX(P_Due,F1081),1,0),0))</f>
        <v>1</v>
      </c>
    </row>
    <row r="1082" customFormat="false" ht="15" hidden="false" customHeight="false" outlineLevel="0" collapsed="false">
      <c r="A1082" s="37" t="n">
        <v>1001163</v>
      </c>
      <c r="B1082" s="38" t="n">
        <v>46279</v>
      </c>
      <c r="C1082" s="39" t="n">
        <v>1</v>
      </c>
      <c r="D1082" s="39" t="s">
        <v>26</v>
      </c>
      <c r="E1082" s="39"/>
      <c r="F1082" s="41" t="n">
        <f aca="false">IF(A1082="","",MATCH(A1082,P_ID,1))</f>
        <v>1163</v>
      </c>
      <c r="G1082" s="41" t="str">
        <f aca="false">IF(A1082="","",INDEX(P_Svc,F1082))</f>
        <v>Express</v>
      </c>
      <c r="H1082" s="41" t="str">
        <f aca="false">IF(A1082="","",INDEX(P_Zone,F1082))</f>
        <v>West</v>
      </c>
      <c r="I1082" s="41" t="n">
        <f aca="false">IF(A1082="","",IF(D1082="Delivered",IF(B1082&lt;=INDEX(P_Due,F1082),1,0),0))</f>
        <v>1</v>
      </c>
    </row>
    <row r="1083" customFormat="false" ht="15" hidden="false" customHeight="false" outlineLevel="0" collapsed="false">
      <c r="A1083" s="37" t="n">
        <v>1000041</v>
      </c>
      <c r="B1083" s="38" t="n">
        <v>46279</v>
      </c>
      <c r="C1083" s="39" t="n">
        <v>3</v>
      </c>
      <c r="D1083" s="39" t="s">
        <v>26</v>
      </c>
      <c r="E1083" s="39"/>
      <c r="F1083" s="41" t="n">
        <f aca="false">IF(A1083="","",MATCH(A1083,P_ID,1))</f>
        <v>41</v>
      </c>
      <c r="G1083" s="41" t="str">
        <f aca="false">IF(A1083="","",INDEX(P_Svc,F1083))</f>
        <v>Express</v>
      </c>
      <c r="H1083" s="41" t="str">
        <f aca="false">IF(A1083="","",INDEX(P_Zone,F1083))</f>
        <v>Central</v>
      </c>
      <c r="I1083" s="41" t="n">
        <f aca="false">IF(A1083="","",IF(D1083="Delivered",IF(B1083&lt;=INDEX(P_Due,F1083),1,0),0))</f>
        <v>0</v>
      </c>
    </row>
    <row r="1084" customFormat="false" ht="15" hidden="false" customHeight="false" outlineLevel="0" collapsed="false">
      <c r="A1084" s="37" t="n">
        <v>1000731</v>
      </c>
      <c r="B1084" s="38" t="n">
        <v>46279</v>
      </c>
      <c r="C1084" s="39" t="n">
        <v>3</v>
      </c>
      <c r="D1084" s="39" t="s">
        <v>26</v>
      </c>
      <c r="E1084" s="39"/>
      <c r="F1084" s="41" t="n">
        <f aca="false">IF(A1084="","",MATCH(A1084,P_ID,1))</f>
        <v>731</v>
      </c>
      <c r="G1084" s="41" t="str">
        <f aca="false">IF(A1084="","",INDEX(P_Svc,F1084))</f>
        <v>Express</v>
      </c>
      <c r="H1084" s="41" t="str">
        <f aca="false">IF(A1084="","",INDEX(P_Zone,F1084))</f>
        <v>North</v>
      </c>
      <c r="I1084" s="41" t="n">
        <f aca="false">IF(A1084="","",IF(D1084="Delivered",IF(B1084&lt;=INDEX(P_Due,F1084),1,0),0))</f>
        <v>0</v>
      </c>
    </row>
    <row r="1085" customFormat="false" ht="15" hidden="false" customHeight="false" outlineLevel="0" collapsed="false">
      <c r="A1085" s="37" t="n">
        <v>1001047</v>
      </c>
      <c r="B1085" s="38" t="n">
        <v>46279</v>
      </c>
      <c r="C1085" s="39" t="n">
        <v>1</v>
      </c>
      <c r="D1085" s="39" t="s">
        <v>26</v>
      </c>
      <c r="E1085" s="39"/>
      <c r="F1085" s="41" t="n">
        <f aca="false">IF(A1085="","",MATCH(A1085,P_ID,1))</f>
        <v>1047</v>
      </c>
      <c r="G1085" s="41" t="str">
        <f aca="false">IF(A1085="","",INDEX(P_Svc,F1085))</f>
        <v>Express</v>
      </c>
      <c r="H1085" s="41" t="str">
        <f aca="false">IF(A1085="","",INDEX(P_Zone,F1085))</f>
        <v>North</v>
      </c>
      <c r="I1085" s="41" t="n">
        <f aca="false">IF(A1085="","",IF(D1085="Delivered",IF(B1085&lt;=INDEX(P_Due,F1085),1,0),0))</f>
        <v>1</v>
      </c>
    </row>
    <row r="1086" customFormat="false" ht="15" hidden="false" customHeight="false" outlineLevel="0" collapsed="false">
      <c r="A1086" s="37" t="n">
        <v>1001058</v>
      </c>
      <c r="B1086" s="38" t="n">
        <v>46279</v>
      </c>
      <c r="C1086" s="39" t="n">
        <v>1</v>
      </c>
      <c r="D1086" s="39" t="s">
        <v>26</v>
      </c>
      <c r="E1086" s="39"/>
      <c r="F1086" s="41" t="n">
        <f aca="false">IF(A1086="","",MATCH(A1086,P_ID,1))</f>
        <v>1058</v>
      </c>
      <c r="G1086" s="41" t="str">
        <f aca="false">IF(A1086="","",INDEX(P_Svc,F1086))</f>
        <v>Express</v>
      </c>
      <c r="H1086" s="41" t="str">
        <f aca="false">IF(A1086="","",INDEX(P_Zone,F1086))</f>
        <v>Central</v>
      </c>
      <c r="I1086" s="41" t="n">
        <f aca="false">IF(A1086="","",IF(D1086="Delivered",IF(B1086&lt;=INDEX(P_Due,F1086),1,0),0))</f>
        <v>1</v>
      </c>
    </row>
    <row r="1087" customFormat="false" ht="15" hidden="false" customHeight="false" outlineLevel="0" collapsed="false">
      <c r="A1087" s="37" t="n">
        <v>1001063</v>
      </c>
      <c r="B1087" s="38" t="n">
        <v>46279</v>
      </c>
      <c r="C1087" s="39" t="n">
        <v>1</v>
      </c>
      <c r="D1087" s="39" t="s">
        <v>26</v>
      </c>
      <c r="E1087" s="39"/>
      <c r="F1087" s="41" t="n">
        <f aca="false">IF(A1087="","",MATCH(A1087,P_ID,1))</f>
        <v>1063</v>
      </c>
      <c r="G1087" s="41" t="str">
        <f aca="false">IF(A1087="","",INDEX(P_Svc,F1087))</f>
        <v>Express</v>
      </c>
      <c r="H1087" s="41" t="str">
        <f aca="false">IF(A1087="","",INDEX(P_Zone,F1087))</f>
        <v>North</v>
      </c>
      <c r="I1087" s="41" t="n">
        <f aca="false">IF(A1087="","",IF(D1087="Delivered",IF(B1087&lt;=INDEX(P_Due,F1087),1,0),0))</f>
        <v>1</v>
      </c>
    </row>
    <row r="1088" customFormat="false" ht="15" hidden="false" customHeight="false" outlineLevel="0" collapsed="false">
      <c r="A1088" s="37" t="n">
        <v>1001077</v>
      </c>
      <c r="B1088" s="38" t="n">
        <v>46279</v>
      </c>
      <c r="C1088" s="39" t="n">
        <v>1</v>
      </c>
      <c r="D1088" s="39" t="s">
        <v>26</v>
      </c>
      <c r="E1088" s="39"/>
      <c r="F1088" s="41" t="n">
        <f aca="false">IF(A1088="","",MATCH(A1088,P_ID,1))</f>
        <v>1077</v>
      </c>
      <c r="G1088" s="41" t="str">
        <f aca="false">IF(A1088="","",INDEX(P_Svc,F1088))</f>
        <v>Express</v>
      </c>
      <c r="H1088" s="41" t="str">
        <f aca="false">IF(A1088="","",INDEX(P_Zone,F1088))</f>
        <v>West</v>
      </c>
      <c r="I1088" s="41" t="n">
        <f aca="false">IF(A1088="","",IF(D1088="Delivered",IF(B1088&lt;=INDEX(P_Due,F1088),1,0),0))</f>
        <v>1</v>
      </c>
    </row>
    <row r="1089" customFormat="false" ht="15" hidden="false" customHeight="false" outlineLevel="0" collapsed="false">
      <c r="A1089" s="37" t="n">
        <v>1001140</v>
      </c>
      <c r="B1089" s="38" t="n">
        <v>46279</v>
      </c>
      <c r="C1089" s="39" t="n">
        <v>1</v>
      </c>
      <c r="D1089" s="39" t="s">
        <v>26</v>
      </c>
      <c r="E1089" s="39"/>
      <c r="F1089" s="41" t="n">
        <f aca="false">IF(A1089="","",MATCH(A1089,P_ID,1))</f>
        <v>1140</v>
      </c>
      <c r="G1089" s="41" t="str">
        <f aca="false">IF(A1089="","",INDEX(P_Svc,F1089))</f>
        <v>Express</v>
      </c>
      <c r="H1089" s="41" t="str">
        <f aca="false">IF(A1089="","",INDEX(P_Zone,F1089))</f>
        <v>East</v>
      </c>
      <c r="I1089" s="41" t="n">
        <f aca="false">IF(A1089="","",IF(D1089="Delivered",IF(B1089&lt;=INDEX(P_Due,F1089),1,0),0))</f>
        <v>1</v>
      </c>
    </row>
    <row r="1090" customFormat="false" ht="15" hidden="false" customHeight="false" outlineLevel="0" collapsed="false">
      <c r="A1090" s="37" t="n">
        <v>1001168</v>
      </c>
      <c r="B1090" s="38" t="n">
        <v>46279</v>
      </c>
      <c r="C1090" s="39" t="n">
        <v>1</v>
      </c>
      <c r="D1090" s="39" t="s">
        <v>26</v>
      </c>
      <c r="E1090" s="39"/>
      <c r="F1090" s="41" t="n">
        <f aca="false">IF(A1090="","",MATCH(A1090,P_ID,1))</f>
        <v>1168</v>
      </c>
      <c r="G1090" s="41" t="str">
        <f aca="false">IF(A1090="","",INDEX(P_Svc,F1090))</f>
        <v>Express</v>
      </c>
      <c r="H1090" s="41" t="str">
        <f aca="false">IF(A1090="","",INDEX(P_Zone,F1090))</f>
        <v>East</v>
      </c>
      <c r="I1090" s="41" t="n">
        <f aca="false">IF(A1090="","",IF(D1090="Delivered",IF(B1090&lt;=INDEX(P_Due,F1090),1,0),0))</f>
        <v>1</v>
      </c>
    </row>
    <row r="1091" customFormat="false" ht="15" hidden="false" customHeight="false" outlineLevel="0" collapsed="false">
      <c r="A1091" s="37" t="n">
        <v>1001170</v>
      </c>
      <c r="B1091" s="38" t="n">
        <v>46279</v>
      </c>
      <c r="C1091" s="39" t="n">
        <v>1</v>
      </c>
      <c r="D1091" s="39" t="s">
        <v>26</v>
      </c>
      <c r="E1091" s="39"/>
      <c r="F1091" s="41" t="n">
        <f aca="false">IF(A1091="","",MATCH(A1091,P_ID,1))</f>
        <v>1170</v>
      </c>
      <c r="G1091" s="41" t="str">
        <f aca="false">IF(A1091="","",INDEX(P_Svc,F1091))</f>
        <v>Express</v>
      </c>
      <c r="H1091" s="41" t="str">
        <f aca="false">IF(A1091="","",INDEX(P_Zone,F1091))</f>
        <v>East</v>
      </c>
      <c r="I1091" s="41" t="n">
        <f aca="false">IF(A1091="","",IF(D1091="Delivered",IF(B1091&lt;=INDEX(P_Due,F1091),1,0),0))</f>
        <v>1</v>
      </c>
    </row>
    <row r="1092" customFormat="false" ht="15" hidden="false" customHeight="false" outlineLevel="0" collapsed="false">
      <c r="A1092" s="37" t="n">
        <v>1001191</v>
      </c>
      <c r="B1092" s="38" t="n">
        <v>46279</v>
      </c>
      <c r="C1092" s="39" t="n">
        <v>1</v>
      </c>
      <c r="D1092" s="39" t="s">
        <v>26</v>
      </c>
      <c r="E1092" s="39"/>
      <c r="F1092" s="41" t="n">
        <f aca="false">IF(A1092="","",MATCH(A1092,P_ID,1))</f>
        <v>1191</v>
      </c>
      <c r="G1092" s="41" t="str">
        <f aca="false">IF(A1092="","",INDEX(P_Svc,F1092))</f>
        <v>Express</v>
      </c>
      <c r="H1092" s="41" t="str">
        <f aca="false">IF(A1092="","",INDEX(P_Zone,F1092))</f>
        <v>East</v>
      </c>
      <c r="I1092" s="41" t="n">
        <f aca="false">IF(A1092="","",IF(D1092="Delivered",IF(B1092&lt;=INDEX(P_Due,F1092),1,0),0))</f>
        <v>1</v>
      </c>
    </row>
    <row r="1093" customFormat="false" ht="15" hidden="false" customHeight="false" outlineLevel="0" collapsed="false">
      <c r="A1093" s="37" t="n">
        <v>1001220</v>
      </c>
      <c r="B1093" s="38" t="n">
        <v>46279</v>
      </c>
      <c r="C1093" s="39" t="n">
        <v>1</v>
      </c>
      <c r="D1093" s="39" t="s">
        <v>26</v>
      </c>
      <c r="E1093" s="39"/>
      <c r="F1093" s="41" t="n">
        <f aca="false">IF(A1093="","",MATCH(A1093,P_ID,1))</f>
        <v>1220</v>
      </c>
      <c r="G1093" s="41" t="str">
        <f aca="false">IF(A1093="","",INDEX(P_Svc,F1093))</f>
        <v>Express</v>
      </c>
      <c r="H1093" s="41" t="str">
        <f aca="false">IF(A1093="","",INDEX(P_Zone,F1093))</f>
        <v>North</v>
      </c>
      <c r="I1093" s="41" t="n">
        <f aca="false">IF(A1093="","",IF(D1093="Delivered",IF(B1093&lt;=INDEX(P_Due,F1093),1,0),0))</f>
        <v>1</v>
      </c>
    </row>
    <row r="1094" customFormat="false" ht="15" hidden="false" customHeight="false" outlineLevel="0" collapsed="false">
      <c r="A1094" s="37" t="n">
        <v>1001233</v>
      </c>
      <c r="B1094" s="38" t="n">
        <v>46279</v>
      </c>
      <c r="C1094" s="39" t="n">
        <v>1</v>
      </c>
      <c r="D1094" s="39" t="s">
        <v>26</v>
      </c>
      <c r="E1094" s="39"/>
      <c r="F1094" s="41" t="n">
        <f aca="false">IF(A1094="","",MATCH(A1094,P_ID,1))</f>
        <v>1233</v>
      </c>
      <c r="G1094" s="41" t="str">
        <f aca="false">IF(A1094="","",INDEX(P_Svc,F1094))</f>
        <v>Express</v>
      </c>
      <c r="H1094" s="41" t="str">
        <f aca="false">IF(A1094="","",INDEX(P_Zone,F1094))</f>
        <v>North</v>
      </c>
      <c r="I1094" s="41" t="n">
        <f aca="false">IF(A1094="","",IF(D1094="Delivered",IF(B1094&lt;=INDEX(P_Due,F1094),1,0),0))</f>
        <v>1</v>
      </c>
    </row>
    <row r="1095" customFormat="false" ht="15" hidden="false" customHeight="false" outlineLevel="0" collapsed="false">
      <c r="A1095" s="37" t="n">
        <v>1001243</v>
      </c>
      <c r="B1095" s="38" t="n">
        <v>46279</v>
      </c>
      <c r="C1095" s="39" t="n">
        <v>1</v>
      </c>
      <c r="D1095" s="39" t="s">
        <v>26</v>
      </c>
      <c r="E1095" s="39"/>
      <c r="F1095" s="41" t="n">
        <f aca="false">IF(A1095="","",MATCH(A1095,P_ID,1))</f>
        <v>1243</v>
      </c>
      <c r="G1095" s="41" t="str">
        <f aca="false">IF(A1095="","",INDEX(P_Svc,F1095))</f>
        <v>Express</v>
      </c>
      <c r="H1095" s="41" t="str">
        <f aca="false">IF(A1095="","",INDEX(P_Zone,F1095))</f>
        <v>West</v>
      </c>
      <c r="I1095" s="41" t="n">
        <f aca="false">IF(A1095="","",IF(D1095="Delivered",IF(B1095&lt;=INDEX(P_Due,F1095),1,0),0))</f>
        <v>1</v>
      </c>
    </row>
    <row r="1096" customFormat="false" ht="15" hidden="false" customHeight="false" outlineLevel="0" collapsed="false">
      <c r="A1096" s="37" t="n">
        <v>1001248</v>
      </c>
      <c r="B1096" s="38" t="n">
        <v>46279</v>
      </c>
      <c r="C1096" s="39" t="n">
        <v>1</v>
      </c>
      <c r="D1096" s="39" t="s">
        <v>26</v>
      </c>
      <c r="E1096" s="39"/>
      <c r="F1096" s="41" t="n">
        <f aca="false">IF(A1096="","",MATCH(A1096,P_ID,1))</f>
        <v>1248</v>
      </c>
      <c r="G1096" s="41" t="str">
        <f aca="false">IF(A1096="","",INDEX(P_Svc,F1096))</f>
        <v>Express</v>
      </c>
      <c r="H1096" s="41" t="str">
        <f aca="false">IF(A1096="","",INDEX(P_Zone,F1096))</f>
        <v>Central</v>
      </c>
      <c r="I1096" s="41" t="n">
        <f aca="false">IF(A1096="","",IF(D1096="Delivered",IF(B1096&lt;=INDEX(P_Due,F1096),1,0),0))</f>
        <v>1</v>
      </c>
    </row>
    <row r="1097" customFormat="false" ht="15" hidden="false" customHeight="false" outlineLevel="0" collapsed="false">
      <c r="A1097" s="37" t="n">
        <v>1001253</v>
      </c>
      <c r="B1097" s="38" t="n">
        <v>46279</v>
      </c>
      <c r="C1097" s="39" t="n">
        <v>1</v>
      </c>
      <c r="D1097" s="39" t="s">
        <v>26</v>
      </c>
      <c r="E1097" s="39"/>
      <c r="F1097" s="41" t="n">
        <f aca="false">IF(A1097="","",MATCH(A1097,P_ID,1))</f>
        <v>1253</v>
      </c>
      <c r="G1097" s="41" t="str">
        <f aca="false">IF(A1097="","",INDEX(P_Svc,F1097))</f>
        <v>Express</v>
      </c>
      <c r="H1097" s="41" t="str">
        <f aca="false">IF(A1097="","",INDEX(P_Zone,F1097))</f>
        <v>North</v>
      </c>
      <c r="I1097" s="41" t="n">
        <f aca="false">IF(A1097="","",IF(D1097="Delivered",IF(B1097&lt;=INDEX(P_Due,F1097),1,0),0))</f>
        <v>1</v>
      </c>
    </row>
    <row r="1098" customFormat="false" ht="15" hidden="false" customHeight="false" outlineLevel="0" collapsed="false">
      <c r="A1098" s="37" t="n">
        <v>1001254</v>
      </c>
      <c r="B1098" s="38" t="n">
        <v>46279</v>
      </c>
      <c r="C1098" s="39" t="n">
        <v>1</v>
      </c>
      <c r="D1098" s="39" t="s">
        <v>26</v>
      </c>
      <c r="E1098" s="39"/>
      <c r="F1098" s="41" t="n">
        <f aca="false">IF(A1098="","",MATCH(A1098,P_ID,1))</f>
        <v>1254</v>
      </c>
      <c r="G1098" s="41" t="str">
        <f aca="false">IF(A1098="","",INDEX(P_Svc,F1098))</f>
        <v>Express</v>
      </c>
      <c r="H1098" s="41" t="str">
        <f aca="false">IF(A1098="","",INDEX(P_Zone,F1098))</f>
        <v>West</v>
      </c>
      <c r="I1098" s="41" t="n">
        <f aca="false">IF(A1098="","",IF(D1098="Delivered",IF(B1098&lt;=INDEX(P_Due,F1098),1,0),0))</f>
        <v>1</v>
      </c>
    </row>
    <row r="1099" customFormat="false" ht="15" hidden="false" customHeight="false" outlineLevel="0" collapsed="false">
      <c r="A1099" s="37" t="n">
        <v>1001255</v>
      </c>
      <c r="B1099" s="38" t="n">
        <v>46279</v>
      </c>
      <c r="C1099" s="39" t="n">
        <v>1</v>
      </c>
      <c r="D1099" s="39" t="s">
        <v>26</v>
      </c>
      <c r="E1099" s="39"/>
      <c r="F1099" s="41" t="n">
        <f aca="false">IF(A1099="","",MATCH(A1099,P_ID,1))</f>
        <v>1255</v>
      </c>
      <c r="G1099" s="41" t="str">
        <f aca="false">IF(A1099="","",INDEX(P_Svc,F1099))</f>
        <v>Express</v>
      </c>
      <c r="H1099" s="41" t="str">
        <f aca="false">IF(A1099="","",INDEX(P_Zone,F1099))</f>
        <v>West</v>
      </c>
      <c r="I1099" s="41" t="n">
        <f aca="false">IF(A1099="","",IF(D1099="Delivered",IF(B1099&lt;=INDEX(P_Due,F1099),1,0),0))</f>
        <v>1</v>
      </c>
    </row>
    <row r="1100" customFormat="false" ht="15" hidden="false" customHeight="false" outlineLevel="0" collapsed="false">
      <c r="A1100" s="37" t="n">
        <v>1001259</v>
      </c>
      <c r="B1100" s="38" t="n">
        <v>46279</v>
      </c>
      <c r="C1100" s="39" t="n">
        <v>1</v>
      </c>
      <c r="D1100" s="39" t="s">
        <v>26</v>
      </c>
      <c r="E1100" s="39"/>
      <c r="F1100" s="41" t="n">
        <f aca="false">IF(A1100="","",MATCH(A1100,P_ID,1))</f>
        <v>1259</v>
      </c>
      <c r="G1100" s="41" t="str">
        <f aca="false">IF(A1100="","",INDEX(P_Svc,F1100))</f>
        <v>Express</v>
      </c>
      <c r="H1100" s="41" t="str">
        <f aca="false">IF(A1100="","",INDEX(P_Zone,F1100))</f>
        <v>Central</v>
      </c>
      <c r="I1100" s="41" t="n">
        <f aca="false">IF(A1100="","",IF(D1100="Delivered",IF(B1100&lt;=INDEX(P_Due,F1100),1,0),0))</f>
        <v>1</v>
      </c>
    </row>
    <row r="1101" customFormat="false" ht="15" hidden="false" customHeight="false" outlineLevel="0" collapsed="false">
      <c r="A1101" s="37" t="n">
        <v>1001266</v>
      </c>
      <c r="B1101" s="38" t="n">
        <v>46279</v>
      </c>
      <c r="C1101" s="39" t="n">
        <v>1</v>
      </c>
      <c r="D1101" s="39" t="s">
        <v>79</v>
      </c>
      <c r="E1101" s="39" t="s">
        <v>32</v>
      </c>
      <c r="F1101" s="41" t="n">
        <f aca="false">IF(A1101="","",MATCH(A1101,P_ID,1))</f>
        <v>1266</v>
      </c>
      <c r="G1101" s="41" t="str">
        <f aca="false">IF(A1101="","",INDEX(P_Svc,F1101))</f>
        <v>Express</v>
      </c>
      <c r="H1101" s="41" t="str">
        <f aca="false">IF(A1101="","",INDEX(P_Zone,F1101))</f>
        <v>East</v>
      </c>
      <c r="I1101" s="41" t="n">
        <f aca="false">IF(A1101="","",IF(D1101="Delivered",IF(B1101&lt;=INDEX(P_Due,F1101),1,0),0))</f>
        <v>0</v>
      </c>
    </row>
    <row r="1102" customFormat="false" ht="15" hidden="false" customHeight="false" outlineLevel="0" collapsed="false">
      <c r="A1102" s="37" t="n">
        <v>1001275</v>
      </c>
      <c r="B1102" s="38" t="n">
        <v>46279</v>
      </c>
      <c r="C1102" s="39" t="n">
        <v>1</v>
      </c>
      <c r="D1102" s="39" t="s">
        <v>26</v>
      </c>
      <c r="E1102" s="39"/>
      <c r="F1102" s="41" t="n">
        <f aca="false">IF(A1102="","",MATCH(A1102,P_ID,1))</f>
        <v>1275</v>
      </c>
      <c r="G1102" s="41" t="str">
        <f aca="false">IF(A1102="","",INDEX(P_Svc,F1102))</f>
        <v>Express</v>
      </c>
      <c r="H1102" s="41" t="str">
        <f aca="false">IF(A1102="","",INDEX(P_Zone,F1102))</f>
        <v>East</v>
      </c>
      <c r="I1102" s="41" t="n">
        <f aca="false">IF(A1102="","",IF(D1102="Delivered",IF(B1102&lt;=INDEX(P_Due,F1102),1,0),0))</f>
        <v>1</v>
      </c>
    </row>
    <row r="1103" customFormat="false" ht="15" hidden="false" customHeight="false" outlineLevel="0" collapsed="false">
      <c r="A1103" s="37" t="n">
        <v>1001281</v>
      </c>
      <c r="B1103" s="38" t="n">
        <v>46279</v>
      </c>
      <c r="C1103" s="39" t="n">
        <v>1</v>
      </c>
      <c r="D1103" s="39" t="s">
        <v>26</v>
      </c>
      <c r="E1103" s="39"/>
      <c r="F1103" s="41" t="n">
        <f aca="false">IF(A1103="","",MATCH(A1103,P_ID,1))</f>
        <v>1281</v>
      </c>
      <c r="G1103" s="41" t="str">
        <f aca="false">IF(A1103="","",INDEX(P_Svc,F1103))</f>
        <v>Express</v>
      </c>
      <c r="H1103" s="41" t="str">
        <f aca="false">IF(A1103="","",INDEX(P_Zone,F1103))</f>
        <v>Central</v>
      </c>
      <c r="I1103" s="41" t="n">
        <f aca="false">IF(A1103="","",IF(D1103="Delivered",IF(B1103&lt;=INDEX(P_Due,F1103),1,0),0))</f>
        <v>1</v>
      </c>
    </row>
    <row r="1104" customFormat="false" ht="15" hidden="false" customHeight="false" outlineLevel="0" collapsed="false">
      <c r="A1104" s="37" t="n">
        <v>1001314</v>
      </c>
      <c r="B1104" s="38" t="n">
        <v>46279</v>
      </c>
      <c r="C1104" s="39" t="n">
        <v>1</v>
      </c>
      <c r="D1104" s="39" t="s">
        <v>26</v>
      </c>
      <c r="E1104" s="39"/>
      <c r="F1104" s="41" t="n">
        <f aca="false">IF(A1104="","",MATCH(A1104,P_ID,1))</f>
        <v>1314</v>
      </c>
      <c r="G1104" s="41" t="str">
        <f aca="false">IF(A1104="","",INDEX(P_Svc,F1104))</f>
        <v>Express</v>
      </c>
      <c r="H1104" s="41" t="str">
        <f aca="false">IF(A1104="","",INDEX(P_Zone,F1104))</f>
        <v>South</v>
      </c>
      <c r="I1104" s="41" t="n">
        <f aca="false">IF(A1104="","",IF(D1104="Delivered",IF(B1104&lt;=INDEX(P_Due,F1104),1,0),0))</f>
        <v>1</v>
      </c>
    </row>
    <row r="1105" customFormat="false" ht="15" hidden="false" customHeight="false" outlineLevel="0" collapsed="false">
      <c r="A1105" s="37" t="n">
        <v>1001319</v>
      </c>
      <c r="B1105" s="38" t="n">
        <v>46279</v>
      </c>
      <c r="C1105" s="39" t="n">
        <v>1</v>
      </c>
      <c r="D1105" s="39" t="s">
        <v>26</v>
      </c>
      <c r="E1105" s="39"/>
      <c r="F1105" s="41" t="n">
        <f aca="false">IF(A1105="","",MATCH(A1105,P_ID,1))</f>
        <v>1319</v>
      </c>
      <c r="G1105" s="41" t="str">
        <f aca="false">IF(A1105="","",INDEX(P_Svc,F1105))</f>
        <v>Express</v>
      </c>
      <c r="H1105" s="41" t="str">
        <f aca="false">IF(A1105="","",INDEX(P_Zone,F1105))</f>
        <v>South</v>
      </c>
      <c r="I1105" s="41" t="n">
        <f aca="false">IF(A1105="","",IF(D1105="Delivered",IF(B1105&lt;=INDEX(P_Due,F1105),1,0),0))</f>
        <v>1</v>
      </c>
    </row>
    <row r="1106" customFormat="false" ht="15" hidden="false" customHeight="false" outlineLevel="0" collapsed="false">
      <c r="A1106" s="37" t="n">
        <v>1001326</v>
      </c>
      <c r="B1106" s="38" t="n">
        <v>46279</v>
      </c>
      <c r="C1106" s="39" t="n">
        <v>1</v>
      </c>
      <c r="D1106" s="39" t="s">
        <v>26</v>
      </c>
      <c r="E1106" s="39"/>
      <c r="F1106" s="41" t="n">
        <f aca="false">IF(A1106="","",MATCH(A1106,P_ID,1))</f>
        <v>1326</v>
      </c>
      <c r="G1106" s="41" t="str">
        <f aca="false">IF(A1106="","",INDEX(P_Svc,F1106))</f>
        <v>Express</v>
      </c>
      <c r="H1106" s="41" t="str">
        <f aca="false">IF(A1106="","",INDEX(P_Zone,F1106))</f>
        <v>East</v>
      </c>
      <c r="I1106" s="41" t="n">
        <f aca="false">IF(A1106="","",IF(D1106="Delivered",IF(B1106&lt;=INDEX(P_Due,F1106),1,0),0))</f>
        <v>1</v>
      </c>
    </row>
    <row r="1107" customFormat="false" ht="15" hidden="false" customHeight="false" outlineLevel="0" collapsed="false">
      <c r="A1107" s="37" t="n">
        <v>1001327</v>
      </c>
      <c r="B1107" s="38" t="n">
        <v>46279</v>
      </c>
      <c r="C1107" s="39" t="n">
        <v>1</v>
      </c>
      <c r="D1107" s="39" t="s">
        <v>26</v>
      </c>
      <c r="E1107" s="39"/>
      <c r="F1107" s="41" t="n">
        <f aca="false">IF(A1107="","",MATCH(A1107,P_ID,1))</f>
        <v>1327</v>
      </c>
      <c r="G1107" s="41" t="str">
        <f aca="false">IF(A1107="","",INDEX(P_Svc,F1107))</f>
        <v>Express</v>
      </c>
      <c r="H1107" s="41" t="str">
        <f aca="false">IF(A1107="","",INDEX(P_Zone,F1107))</f>
        <v>East</v>
      </c>
      <c r="I1107" s="41" t="n">
        <f aca="false">IF(A1107="","",IF(D1107="Delivered",IF(B1107&lt;=INDEX(P_Due,F1107),1,0),0))</f>
        <v>1</v>
      </c>
    </row>
    <row r="1108" customFormat="false" ht="15" hidden="false" customHeight="false" outlineLevel="0" collapsed="false">
      <c r="A1108" s="37" t="n">
        <v>1001328</v>
      </c>
      <c r="B1108" s="38" t="n">
        <v>46279</v>
      </c>
      <c r="C1108" s="39" t="n">
        <v>1</v>
      </c>
      <c r="D1108" s="39" t="s">
        <v>26</v>
      </c>
      <c r="E1108" s="39"/>
      <c r="F1108" s="41" t="n">
        <f aca="false">IF(A1108="","",MATCH(A1108,P_ID,1))</f>
        <v>1328</v>
      </c>
      <c r="G1108" s="41" t="str">
        <f aca="false">IF(A1108="","",INDEX(P_Svc,F1108))</f>
        <v>Express</v>
      </c>
      <c r="H1108" s="41" t="str">
        <f aca="false">IF(A1108="","",INDEX(P_Zone,F1108))</f>
        <v>North</v>
      </c>
      <c r="I1108" s="41" t="n">
        <f aca="false">IF(A1108="","",IF(D1108="Delivered",IF(B1108&lt;=INDEX(P_Due,F1108),1,0),0))</f>
        <v>1</v>
      </c>
    </row>
    <row r="1109" customFormat="false" ht="15" hidden="false" customHeight="false" outlineLevel="0" collapsed="false">
      <c r="A1109" s="37" t="n">
        <v>1001348</v>
      </c>
      <c r="B1109" s="38" t="n">
        <v>46279</v>
      </c>
      <c r="C1109" s="39" t="n">
        <v>1</v>
      </c>
      <c r="D1109" s="39" t="s">
        <v>26</v>
      </c>
      <c r="E1109" s="39"/>
      <c r="F1109" s="41" t="n">
        <f aca="false">IF(A1109="","",MATCH(A1109,P_ID,1))</f>
        <v>1348</v>
      </c>
      <c r="G1109" s="41" t="str">
        <f aca="false">IF(A1109="","",INDEX(P_Svc,F1109))</f>
        <v>Express</v>
      </c>
      <c r="H1109" s="41" t="str">
        <f aca="false">IF(A1109="","",INDEX(P_Zone,F1109))</f>
        <v>East</v>
      </c>
      <c r="I1109" s="41" t="n">
        <f aca="false">IF(A1109="","",IF(D1109="Delivered",IF(B1109&lt;=INDEX(P_Due,F1109),1,0),0))</f>
        <v>1</v>
      </c>
    </row>
    <row r="1110" customFormat="false" ht="15" hidden="false" customHeight="false" outlineLevel="0" collapsed="false">
      <c r="A1110" s="37" t="n">
        <v>1001366</v>
      </c>
      <c r="B1110" s="38" t="n">
        <v>46279</v>
      </c>
      <c r="C1110" s="39" t="n">
        <v>1</v>
      </c>
      <c r="D1110" s="39" t="s">
        <v>26</v>
      </c>
      <c r="E1110" s="39"/>
      <c r="F1110" s="41" t="n">
        <f aca="false">IF(A1110="","",MATCH(A1110,P_ID,1))</f>
        <v>1366</v>
      </c>
      <c r="G1110" s="41" t="str">
        <f aca="false">IF(A1110="","",INDEX(P_Svc,F1110))</f>
        <v>Express</v>
      </c>
      <c r="H1110" s="41" t="str">
        <f aca="false">IF(A1110="","",INDEX(P_Zone,F1110))</f>
        <v>North</v>
      </c>
      <c r="I1110" s="41" t="n">
        <f aca="false">IF(A1110="","",IF(D1110="Delivered",IF(B1110&lt;=INDEX(P_Due,F1110),1,0),0))</f>
        <v>1</v>
      </c>
    </row>
    <row r="1111" customFormat="false" ht="15" hidden="false" customHeight="false" outlineLevel="0" collapsed="false">
      <c r="A1111" s="37" t="n">
        <v>1001368</v>
      </c>
      <c r="B1111" s="38" t="n">
        <v>46279</v>
      </c>
      <c r="C1111" s="39" t="n">
        <v>1</v>
      </c>
      <c r="D1111" s="39" t="s">
        <v>26</v>
      </c>
      <c r="E1111" s="39"/>
      <c r="F1111" s="41" t="n">
        <f aca="false">IF(A1111="","",MATCH(A1111,P_ID,1))</f>
        <v>1368</v>
      </c>
      <c r="G1111" s="41" t="str">
        <f aca="false">IF(A1111="","",INDEX(P_Svc,F1111))</f>
        <v>Express</v>
      </c>
      <c r="H1111" s="41" t="str">
        <f aca="false">IF(A1111="","",INDEX(P_Zone,F1111))</f>
        <v>South</v>
      </c>
      <c r="I1111" s="41" t="n">
        <f aca="false">IF(A1111="","",IF(D1111="Delivered",IF(B1111&lt;=INDEX(P_Due,F1111),1,0),0))</f>
        <v>1</v>
      </c>
    </row>
    <row r="1112" customFormat="false" ht="15" hidden="false" customHeight="false" outlineLevel="0" collapsed="false">
      <c r="A1112" s="37" t="n">
        <v>1001375</v>
      </c>
      <c r="B1112" s="38" t="n">
        <v>46279</v>
      </c>
      <c r="C1112" s="39" t="n">
        <v>1</v>
      </c>
      <c r="D1112" s="39" t="s">
        <v>79</v>
      </c>
      <c r="E1112" s="39" t="s">
        <v>36</v>
      </c>
      <c r="F1112" s="41" t="n">
        <f aca="false">IF(A1112="","",MATCH(A1112,P_ID,1))</f>
        <v>1375</v>
      </c>
      <c r="G1112" s="41" t="str">
        <f aca="false">IF(A1112="","",INDEX(P_Svc,F1112))</f>
        <v>Express</v>
      </c>
      <c r="H1112" s="41" t="str">
        <f aca="false">IF(A1112="","",INDEX(P_Zone,F1112))</f>
        <v>South</v>
      </c>
      <c r="I1112" s="41" t="n">
        <f aca="false">IF(A1112="","",IF(D1112="Delivered",IF(B1112&lt;=INDEX(P_Due,F1112),1,0),0))</f>
        <v>0</v>
      </c>
    </row>
    <row r="1113" customFormat="false" ht="15" hidden="false" customHeight="false" outlineLevel="0" collapsed="false">
      <c r="A1113" s="37" t="n">
        <v>1001386</v>
      </c>
      <c r="B1113" s="38" t="n">
        <v>46279</v>
      </c>
      <c r="C1113" s="39" t="n">
        <v>1</v>
      </c>
      <c r="D1113" s="39" t="s">
        <v>26</v>
      </c>
      <c r="E1113" s="39"/>
      <c r="F1113" s="41" t="n">
        <f aca="false">IF(A1113="","",MATCH(A1113,P_ID,1))</f>
        <v>1386</v>
      </c>
      <c r="G1113" s="41" t="str">
        <f aca="false">IF(A1113="","",INDEX(P_Svc,F1113))</f>
        <v>Express</v>
      </c>
      <c r="H1113" s="41" t="str">
        <f aca="false">IF(A1113="","",INDEX(P_Zone,F1113))</f>
        <v>South</v>
      </c>
      <c r="I1113" s="41" t="n">
        <f aca="false">IF(A1113="","",IF(D1113="Delivered",IF(B1113&lt;=INDEX(P_Due,F1113),1,0),0))</f>
        <v>1</v>
      </c>
    </row>
    <row r="1114" customFormat="false" ht="15" hidden="false" customHeight="false" outlineLevel="0" collapsed="false">
      <c r="A1114" s="37" t="n">
        <v>1001391</v>
      </c>
      <c r="B1114" s="38" t="n">
        <v>46279</v>
      </c>
      <c r="C1114" s="39" t="n">
        <v>1</v>
      </c>
      <c r="D1114" s="39" t="s">
        <v>26</v>
      </c>
      <c r="E1114" s="39"/>
      <c r="F1114" s="41" t="n">
        <f aca="false">IF(A1114="","",MATCH(A1114,P_ID,1))</f>
        <v>1391</v>
      </c>
      <c r="G1114" s="41" t="str">
        <f aca="false">IF(A1114="","",INDEX(P_Svc,F1114))</f>
        <v>Express</v>
      </c>
      <c r="H1114" s="41" t="str">
        <f aca="false">IF(A1114="","",INDEX(P_Zone,F1114))</f>
        <v>West</v>
      </c>
      <c r="I1114" s="41" t="n">
        <f aca="false">IF(A1114="","",IF(D1114="Delivered",IF(B1114&lt;=INDEX(P_Due,F1114),1,0),0))</f>
        <v>1</v>
      </c>
    </row>
    <row r="1115" customFormat="false" ht="15" hidden="false" customHeight="false" outlineLevel="0" collapsed="false">
      <c r="A1115" s="37" t="n">
        <v>1001414</v>
      </c>
      <c r="B1115" s="38" t="n">
        <v>46279</v>
      </c>
      <c r="C1115" s="39" t="n">
        <v>1</v>
      </c>
      <c r="D1115" s="39" t="s">
        <v>26</v>
      </c>
      <c r="E1115" s="39"/>
      <c r="F1115" s="41" t="n">
        <f aca="false">IF(A1115="","",MATCH(A1115,P_ID,1))</f>
        <v>1414</v>
      </c>
      <c r="G1115" s="41" t="str">
        <f aca="false">IF(A1115="","",INDEX(P_Svc,F1115))</f>
        <v>Express</v>
      </c>
      <c r="H1115" s="41" t="str">
        <f aca="false">IF(A1115="","",INDEX(P_Zone,F1115))</f>
        <v>West</v>
      </c>
      <c r="I1115" s="41" t="n">
        <f aca="false">IF(A1115="","",IF(D1115="Delivered",IF(B1115&lt;=INDEX(P_Due,F1115),1,0),0))</f>
        <v>1</v>
      </c>
    </row>
    <row r="1116" customFormat="false" ht="15" hidden="false" customHeight="false" outlineLevel="0" collapsed="false">
      <c r="A1116" s="37" t="n">
        <v>1001432</v>
      </c>
      <c r="B1116" s="38" t="n">
        <v>46279</v>
      </c>
      <c r="C1116" s="39" t="n">
        <v>1</v>
      </c>
      <c r="D1116" s="39" t="s">
        <v>26</v>
      </c>
      <c r="E1116" s="39"/>
      <c r="F1116" s="41" t="n">
        <f aca="false">IF(A1116="","",MATCH(A1116,P_ID,1))</f>
        <v>1432</v>
      </c>
      <c r="G1116" s="41" t="str">
        <f aca="false">IF(A1116="","",INDEX(P_Svc,F1116))</f>
        <v>Express</v>
      </c>
      <c r="H1116" s="41" t="str">
        <f aca="false">IF(A1116="","",INDEX(P_Zone,F1116))</f>
        <v>North</v>
      </c>
      <c r="I1116" s="41" t="n">
        <f aca="false">IF(A1116="","",IF(D1116="Delivered",IF(B1116&lt;=INDEX(P_Due,F1116),1,0),0))</f>
        <v>1</v>
      </c>
    </row>
    <row r="1117" customFormat="false" ht="15" hidden="false" customHeight="false" outlineLevel="0" collapsed="false">
      <c r="A1117" s="37" t="n">
        <v>1001433</v>
      </c>
      <c r="B1117" s="38" t="n">
        <v>46279</v>
      </c>
      <c r="C1117" s="39" t="n">
        <v>1</v>
      </c>
      <c r="D1117" s="39" t="s">
        <v>26</v>
      </c>
      <c r="E1117" s="39"/>
      <c r="F1117" s="41" t="n">
        <f aca="false">IF(A1117="","",MATCH(A1117,P_ID,1))</f>
        <v>1433</v>
      </c>
      <c r="G1117" s="41" t="str">
        <f aca="false">IF(A1117="","",INDEX(P_Svc,F1117))</f>
        <v>Express</v>
      </c>
      <c r="H1117" s="41" t="str">
        <f aca="false">IF(A1117="","",INDEX(P_Zone,F1117))</f>
        <v>East</v>
      </c>
      <c r="I1117" s="41" t="n">
        <f aca="false">IF(A1117="","",IF(D1117="Delivered",IF(B1117&lt;=INDEX(P_Due,F1117),1,0),0))</f>
        <v>1</v>
      </c>
    </row>
    <row r="1118" customFormat="false" ht="15" hidden="false" customHeight="false" outlineLevel="0" collapsed="false">
      <c r="A1118" s="37" t="n">
        <v>1001439</v>
      </c>
      <c r="B1118" s="38" t="n">
        <v>46279</v>
      </c>
      <c r="C1118" s="39" t="n">
        <v>1</v>
      </c>
      <c r="D1118" s="39" t="s">
        <v>26</v>
      </c>
      <c r="E1118" s="39"/>
      <c r="F1118" s="41" t="n">
        <f aca="false">IF(A1118="","",MATCH(A1118,P_ID,1))</f>
        <v>1439</v>
      </c>
      <c r="G1118" s="41" t="str">
        <f aca="false">IF(A1118="","",INDEX(P_Svc,F1118))</f>
        <v>Express</v>
      </c>
      <c r="H1118" s="41" t="str">
        <f aca="false">IF(A1118="","",INDEX(P_Zone,F1118))</f>
        <v>East</v>
      </c>
      <c r="I1118" s="41" t="n">
        <f aca="false">IF(A1118="","",IF(D1118="Delivered",IF(B1118&lt;=INDEX(P_Due,F1118),1,0),0))</f>
        <v>1</v>
      </c>
    </row>
    <row r="1119" customFormat="false" ht="15" hidden="false" customHeight="false" outlineLevel="0" collapsed="false">
      <c r="A1119" s="37" t="n">
        <v>1001440</v>
      </c>
      <c r="B1119" s="38" t="n">
        <v>46279</v>
      </c>
      <c r="C1119" s="39" t="n">
        <v>1</v>
      </c>
      <c r="D1119" s="39" t="s">
        <v>79</v>
      </c>
      <c r="E1119" s="39" t="s">
        <v>36</v>
      </c>
      <c r="F1119" s="41" t="n">
        <f aca="false">IF(A1119="","",MATCH(A1119,P_ID,1))</f>
        <v>1440</v>
      </c>
      <c r="G1119" s="41" t="str">
        <f aca="false">IF(A1119="","",INDEX(P_Svc,F1119))</f>
        <v>Express</v>
      </c>
      <c r="H1119" s="41" t="str">
        <f aca="false">IF(A1119="","",INDEX(P_Zone,F1119))</f>
        <v>North</v>
      </c>
      <c r="I1119" s="41" t="n">
        <f aca="false">IF(A1119="","",IF(D1119="Delivered",IF(B1119&lt;=INDEX(P_Due,F1119),1,0),0))</f>
        <v>0</v>
      </c>
    </row>
    <row r="1120" customFormat="false" ht="15" hidden="false" customHeight="false" outlineLevel="0" collapsed="false">
      <c r="A1120" s="37" t="n">
        <v>1001471</v>
      </c>
      <c r="B1120" s="38" t="n">
        <v>46279</v>
      </c>
      <c r="C1120" s="39" t="n">
        <v>1</v>
      </c>
      <c r="D1120" s="39" t="s">
        <v>79</v>
      </c>
      <c r="E1120" s="39" t="s">
        <v>32</v>
      </c>
      <c r="F1120" s="41" t="n">
        <f aca="false">IF(A1120="","",MATCH(A1120,P_ID,1))</f>
        <v>1471</v>
      </c>
      <c r="G1120" s="41" t="str">
        <f aca="false">IF(A1120="","",INDEX(P_Svc,F1120))</f>
        <v>Express</v>
      </c>
      <c r="H1120" s="41" t="str">
        <f aca="false">IF(A1120="","",INDEX(P_Zone,F1120))</f>
        <v>South</v>
      </c>
      <c r="I1120" s="41" t="n">
        <f aca="false">IF(A1120="","",IF(D1120="Delivered",IF(B1120&lt;=INDEX(P_Due,F1120),1,0),0))</f>
        <v>0</v>
      </c>
    </row>
    <row r="1121" customFormat="false" ht="15" hidden="false" customHeight="false" outlineLevel="0" collapsed="false">
      <c r="A1121" s="37" t="n">
        <v>1000962</v>
      </c>
      <c r="B1121" s="38" t="n">
        <v>46279</v>
      </c>
      <c r="C1121" s="39" t="n">
        <v>1</v>
      </c>
      <c r="D1121" s="39" t="s">
        <v>26</v>
      </c>
      <c r="E1121" s="39"/>
      <c r="F1121" s="41" t="n">
        <f aca="false">IF(A1121="","",MATCH(A1121,P_ID,1))</f>
        <v>962</v>
      </c>
      <c r="G1121" s="41" t="str">
        <f aca="false">IF(A1121="","",INDEX(P_Svc,F1121))</f>
        <v>Standard</v>
      </c>
      <c r="H1121" s="41" t="str">
        <f aca="false">IF(A1121="","",INDEX(P_Zone,F1121))</f>
        <v>Central</v>
      </c>
      <c r="I1121" s="41" t="n">
        <f aca="false">IF(A1121="","",IF(D1121="Delivered",IF(B1121&lt;=INDEX(P_Due,F1121),1,0),0))</f>
        <v>1</v>
      </c>
    </row>
    <row r="1122" customFormat="false" ht="15" hidden="false" customHeight="false" outlineLevel="0" collapsed="false">
      <c r="A1122" s="37" t="n">
        <v>1000963</v>
      </c>
      <c r="B1122" s="38" t="n">
        <v>46279</v>
      </c>
      <c r="C1122" s="39" t="n">
        <v>1</v>
      </c>
      <c r="D1122" s="39" t="s">
        <v>26</v>
      </c>
      <c r="E1122" s="39"/>
      <c r="F1122" s="41" t="n">
        <f aca="false">IF(A1122="","",MATCH(A1122,P_ID,1))</f>
        <v>963</v>
      </c>
      <c r="G1122" s="41" t="str">
        <f aca="false">IF(A1122="","",INDEX(P_Svc,F1122))</f>
        <v>Standard</v>
      </c>
      <c r="H1122" s="41" t="str">
        <f aca="false">IF(A1122="","",INDEX(P_Zone,F1122))</f>
        <v>West</v>
      </c>
      <c r="I1122" s="41" t="n">
        <f aca="false">IF(A1122="","",IF(D1122="Delivered",IF(B1122&lt;=INDEX(P_Due,F1122),1,0),0))</f>
        <v>1</v>
      </c>
    </row>
    <row r="1123" customFormat="false" ht="15" hidden="false" customHeight="false" outlineLevel="0" collapsed="false">
      <c r="A1123" s="37" t="n">
        <v>1000964</v>
      </c>
      <c r="B1123" s="38" t="n">
        <v>46279</v>
      </c>
      <c r="C1123" s="39" t="n">
        <v>1</v>
      </c>
      <c r="D1123" s="39" t="s">
        <v>26</v>
      </c>
      <c r="E1123" s="39"/>
      <c r="F1123" s="41" t="n">
        <f aca="false">IF(A1123="","",MATCH(A1123,P_ID,1))</f>
        <v>964</v>
      </c>
      <c r="G1123" s="41" t="str">
        <f aca="false">IF(A1123="","",INDEX(P_Svc,F1123))</f>
        <v>Standard</v>
      </c>
      <c r="H1123" s="41" t="str">
        <f aca="false">IF(A1123="","",INDEX(P_Zone,F1123))</f>
        <v>West</v>
      </c>
      <c r="I1123" s="41" t="n">
        <f aca="false">IF(A1123="","",IF(D1123="Delivered",IF(B1123&lt;=INDEX(P_Due,F1123),1,0),0))</f>
        <v>1</v>
      </c>
    </row>
    <row r="1124" customFormat="false" ht="15" hidden="false" customHeight="false" outlineLevel="0" collapsed="false">
      <c r="A1124" s="37" t="n">
        <v>1000965</v>
      </c>
      <c r="B1124" s="38" t="n">
        <v>46279</v>
      </c>
      <c r="C1124" s="39" t="n">
        <v>1</v>
      </c>
      <c r="D1124" s="39" t="s">
        <v>26</v>
      </c>
      <c r="E1124" s="39"/>
      <c r="F1124" s="41" t="n">
        <f aca="false">IF(A1124="","",MATCH(A1124,P_ID,1))</f>
        <v>965</v>
      </c>
      <c r="G1124" s="41" t="str">
        <f aca="false">IF(A1124="","",INDEX(P_Svc,F1124))</f>
        <v>Standard</v>
      </c>
      <c r="H1124" s="41" t="str">
        <f aca="false">IF(A1124="","",INDEX(P_Zone,F1124))</f>
        <v>Central</v>
      </c>
      <c r="I1124" s="41" t="n">
        <f aca="false">IF(A1124="","",IF(D1124="Delivered",IF(B1124&lt;=INDEX(P_Due,F1124),1,0),0))</f>
        <v>1</v>
      </c>
    </row>
    <row r="1125" customFormat="false" ht="15" hidden="false" customHeight="false" outlineLevel="0" collapsed="false">
      <c r="A1125" s="37" t="n">
        <v>1000966</v>
      </c>
      <c r="B1125" s="38" t="n">
        <v>46279</v>
      </c>
      <c r="C1125" s="39" t="n">
        <v>1</v>
      </c>
      <c r="D1125" s="39" t="s">
        <v>26</v>
      </c>
      <c r="E1125" s="39"/>
      <c r="F1125" s="41" t="n">
        <f aca="false">IF(A1125="","",MATCH(A1125,P_ID,1))</f>
        <v>966</v>
      </c>
      <c r="G1125" s="41" t="str">
        <f aca="false">IF(A1125="","",INDEX(P_Svc,F1125))</f>
        <v>Standard</v>
      </c>
      <c r="H1125" s="41" t="str">
        <f aca="false">IF(A1125="","",INDEX(P_Zone,F1125))</f>
        <v>South</v>
      </c>
      <c r="I1125" s="41" t="n">
        <f aca="false">IF(A1125="","",IF(D1125="Delivered",IF(B1125&lt;=INDEX(P_Due,F1125),1,0),0))</f>
        <v>1</v>
      </c>
    </row>
    <row r="1126" customFormat="false" ht="15" hidden="false" customHeight="false" outlineLevel="0" collapsed="false">
      <c r="A1126" s="37" t="n">
        <v>1000967</v>
      </c>
      <c r="B1126" s="38" t="n">
        <v>46279</v>
      </c>
      <c r="C1126" s="39" t="n">
        <v>1</v>
      </c>
      <c r="D1126" s="39" t="s">
        <v>26</v>
      </c>
      <c r="E1126" s="39"/>
      <c r="F1126" s="41" t="n">
        <f aca="false">IF(A1126="","",MATCH(A1126,P_ID,1))</f>
        <v>967</v>
      </c>
      <c r="G1126" s="41" t="str">
        <f aca="false">IF(A1126="","",INDEX(P_Svc,F1126))</f>
        <v>Standard</v>
      </c>
      <c r="H1126" s="41" t="str">
        <f aca="false">IF(A1126="","",INDEX(P_Zone,F1126))</f>
        <v>South</v>
      </c>
      <c r="I1126" s="41" t="n">
        <f aca="false">IF(A1126="","",IF(D1126="Delivered",IF(B1126&lt;=INDEX(P_Due,F1126),1,0),0))</f>
        <v>1</v>
      </c>
    </row>
    <row r="1127" customFormat="false" ht="15" hidden="false" customHeight="false" outlineLevel="0" collapsed="false">
      <c r="A1127" s="37" t="n">
        <v>1000969</v>
      </c>
      <c r="B1127" s="38" t="n">
        <v>46279</v>
      </c>
      <c r="C1127" s="39" t="n">
        <v>1</v>
      </c>
      <c r="D1127" s="39" t="s">
        <v>26</v>
      </c>
      <c r="E1127" s="39"/>
      <c r="F1127" s="41" t="n">
        <f aca="false">IF(A1127="","",MATCH(A1127,P_ID,1))</f>
        <v>969</v>
      </c>
      <c r="G1127" s="41" t="str">
        <f aca="false">IF(A1127="","",INDEX(P_Svc,F1127))</f>
        <v>Standard</v>
      </c>
      <c r="H1127" s="41" t="str">
        <f aca="false">IF(A1127="","",INDEX(P_Zone,F1127))</f>
        <v>Central</v>
      </c>
      <c r="I1127" s="41" t="n">
        <f aca="false">IF(A1127="","",IF(D1127="Delivered",IF(B1127&lt;=INDEX(P_Due,F1127),1,0),0))</f>
        <v>1</v>
      </c>
    </row>
    <row r="1128" customFormat="false" ht="15" hidden="false" customHeight="false" outlineLevel="0" collapsed="false">
      <c r="A1128" s="37" t="n">
        <v>1000971</v>
      </c>
      <c r="B1128" s="38" t="n">
        <v>46279</v>
      </c>
      <c r="C1128" s="39" t="n">
        <v>1</v>
      </c>
      <c r="D1128" s="39" t="s">
        <v>26</v>
      </c>
      <c r="E1128" s="39"/>
      <c r="F1128" s="41" t="n">
        <f aca="false">IF(A1128="","",MATCH(A1128,P_ID,1))</f>
        <v>971</v>
      </c>
      <c r="G1128" s="41" t="str">
        <f aca="false">IF(A1128="","",INDEX(P_Svc,F1128))</f>
        <v>Economy</v>
      </c>
      <c r="H1128" s="41" t="str">
        <f aca="false">IF(A1128="","",INDEX(P_Zone,F1128))</f>
        <v>South</v>
      </c>
      <c r="I1128" s="41" t="n">
        <f aca="false">IF(A1128="","",IF(D1128="Delivered",IF(B1128&lt;=INDEX(P_Due,F1128),1,0),0))</f>
        <v>1</v>
      </c>
    </row>
    <row r="1129" customFormat="false" ht="15" hidden="false" customHeight="false" outlineLevel="0" collapsed="false">
      <c r="A1129" s="37" t="n">
        <v>1000972</v>
      </c>
      <c r="B1129" s="38" t="n">
        <v>46279</v>
      </c>
      <c r="C1129" s="39" t="n">
        <v>1</v>
      </c>
      <c r="D1129" s="39" t="s">
        <v>79</v>
      </c>
      <c r="E1129" s="39" t="s">
        <v>38</v>
      </c>
      <c r="F1129" s="41" t="n">
        <f aca="false">IF(A1129="","",MATCH(A1129,P_ID,1))</f>
        <v>972</v>
      </c>
      <c r="G1129" s="41" t="str">
        <f aca="false">IF(A1129="","",INDEX(P_Svc,F1129))</f>
        <v>Standard</v>
      </c>
      <c r="H1129" s="41" t="str">
        <f aca="false">IF(A1129="","",INDEX(P_Zone,F1129))</f>
        <v>South</v>
      </c>
      <c r="I1129" s="41" t="n">
        <f aca="false">IF(A1129="","",IF(D1129="Delivered",IF(B1129&lt;=INDEX(P_Due,F1129),1,0),0))</f>
        <v>0</v>
      </c>
    </row>
    <row r="1130" customFormat="false" ht="15" hidden="false" customHeight="false" outlineLevel="0" collapsed="false">
      <c r="A1130" s="37" t="n">
        <v>1000973</v>
      </c>
      <c r="B1130" s="38" t="n">
        <v>46279</v>
      </c>
      <c r="C1130" s="39" t="n">
        <v>1</v>
      </c>
      <c r="D1130" s="39" t="s">
        <v>26</v>
      </c>
      <c r="E1130" s="39"/>
      <c r="F1130" s="41" t="n">
        <f aca="false">IF(A1130="","",MATCH(A1130,P_ID,1))</f>
        <v>973</v>
      </c>
      <c r="G1130" s="41" t="str">
        <f aca="false">IF(A1130="","",INDEX(P_Svc,F1130))</f>
        <v>Standard</v>
      </c>
      <c r="H1130" s="41" t="str">
        <f aca="false">IF(A1130="","",INDEX(P_Zone,F1130))</f>
        <v>West</v>
      </c>
      <c r="I1130" s="41" t="n">
        <f aca="false">IF(A1130="","",IF(D1130="Delivered",IF(B1130&lt;=INDEX(P_Due,F1130),1,0),0))</f>
        <v>1</v>
      </c>
    </row>
    <row r="1131" customFormat="false" ht="15" hidden="false" customHeight="false" outlineLevel="0" collapsed="false">
      <c r="A1131" s="37" t="n">
        <v>1000974</v>
      </c>
      <c r="B1131" s="38" t="n">
        <v>46279</v>
      </c>
      <c r="C1131" s="39" t="n">
        <v>1</v>
      </c>
      <c r="D1131" s="39" t="s">
        <v>26</v>
      </c>
      <c r="E1131" s="39"/>
      <c r="F1131" s="41" t="n">
        <f aca="false">IF(A1131="","",MATCH(A1131,P_ID,1))</f>
        <v>974</v>
      </c>
      <c r="G1131" s="41" t="str">
        <f aca="false">IF(A1131="","",INDEX(P_Svc,F1131))</f>
        <v>Economy</v>
      </c>
      <c r="H1131" s="41" t="str">
        <f aca="false">IF(A1131="","",INDEX(P_Zone,F1131))</f>
        <v>East</v>
      </c>
      <c r="I1131" s="41" t="n">
        <f aca="false">IF(A1131="","",IF(D1131="Delivered",IF(B1131&lt;=INDEX(P_Due,F1131),1,0),0))</f>
        <v>1</v>
      </c>
    </row>
    <row r="1132" customFormat="false" ht="15" hidden="false" customHeight="false" outlineLevel="0" collapsed="false">
      <c r="A1132" s="37" t="n">
        <v>1000975</v>
      </c>
      <c r="B1132" s="38" t="n">
        <v>46279</v>
      </c>
      <c r="C1132" s="39" t="n">
        <v>1</v>
      </c>
      <c r="D1132" s="39" t="s">
        <v>79</v>
      </c>
      <c r="E1132" s="39" t="s">
        <v>38</v>
      </c>
      <c r="F1132" s="41" t="n">
        <f aca="false">IF(A1132="","",MATCH(A1132,P_ID,1))</f>
        <v>975</v>
      </c>
      <c r="G1132" s="41" t="str">
        <f aca="false">IF(A1132="","",INDEX(P_Svc,F1132))</f>
        <v>Economy</v>
      </c>
      <c r="H1132" s="41" t="str">
        <f aca="false">IF(A1132="","",INDEX(P_Zone,F1132))</f>
        <v>Central</v>
      </c>
      <c r="I1132" s="41" t="n">
        <f aca="false">IF(A1132="","",IF(D1132="Delivered",IF(B1132&lt;=INDEX(P_Due,F1132),1,0),0))</f>
        <v>0</v>
      </c>
    </row>
    <row r="1133" customFormat="false" ht="15" hidden="false" customHeight="false" outlineLevel="0" collapsed="false">
      <c r="A1133" s="37" t="n">
        <v>1000976</v>
      </c>
      <c r="B1133" s="38" t="n">
        <v>46279</v>
      </c>
      <c r="C1133" s="39" t="n">
        <v>1</v>
      </c>
      <c r="D1133" s="39" t="s">
        <v>26</v>
      </c>
      <c r="E1133" s="39"/>
      <c r="F1133" s="41" t="n">
        <f aca="false">IF(A1133="","",MATCH(A1133,P_ID,1))</f>
        <v>976</v>
      </c>
      <c r="G1133" s="41" t="str">
        <f aca="false">IF(A1133="","",INDEX(P_Svc,F1133))</f>
        <v>Economy</v>
      </c>
      <c r="H1133" s="41" t="str">
        <f aca="false">IF(A1133="","",INDEX(P_Zone,F1133))</f>
        <v>Central</v>
      </c>
      <c r="I1133" s="41" t="n">
        <f aca="false">IF(A1133="","",IF(D1133="Delivered",IF(B1133&lt;=INDEX(P_Due,F1133),1,0),0))</f>
        <v>1</v>
      </c>
    </row>
    <row r="1134" customFormat="false" ht="15" hidden="false" customHeight="false" outlineLevel="0" collapsed="false">
      <c r="A1134" s="37" t="n">
        <v>1000977</v>
      </c>
      <c r="B1134" s="38" t="n">
        <v>46279</v>
      </c>
      <c r="C1134" s="39" t="n">
        <v>1</v>
      </c>
      <c r="D1134" s="39" t="s">
        <v>26</v>
      </c>
      <c r="E1134" s="39"/>
      <c r="F1134" s="41" t="n">
        <f aca="false">IF(A1134="","",MATCH(A1134,P_ID,1))</f>
        <v>977</v>
      </c>
      <c r="G1134" s="41" t="str">
        <f aca="false">IF(A1134="","",INDEX(P_Svc,F1134))</f>
        <v>Economy</v>
      </c>
      <c r="H1134" s="41" t="str">
        <f aca="false">IF(A1134="","",INDEX(P_Zone,F1134))</f>
        <v>South</v>
      </c>
      <c r="I1134" s="41" t="n">
        <f aca="false">IF(A1134="","",IF(D1134="Delivered",IF(B1134&lt;=INDEX(P_Due,F1134),1,0),0))</f>
        <v>1</v>
      </c>
    </row>
    <row r="1135" customFormat="false" ht="15" hidden="false" customHeight="false" outlineLevel="0" collapsed="false">
      <c r="A1135" s="37" t="n">
        <v>1000978</v>
      </c>
      <c r="B1135" s="38" t="n">
        <v>46279</v>
      </c>
      <c r="C1135" s="39" t="n">
        <v>1</v>
      </c>
      <c r="D1135" s="39" t="s">
        <v>26</v>
      </c>
      <c r="E1135" s="39"/>
      <c r="F1135" s="41" t="n">
        <f aca="false">IF(A1135="","",MATCH(A1135,P_ID,1))</f>
        <v>978</v>
      </c>
      <c r="G1135" s="41" t="str">
        <f aca="false">IF(A1135="","",INDEX(P_Svc,F1135))</f>
        <v>Economy</v>
      </c>
      <c r="H1135" s="41" t="str">
        <f aca="false">IF(A1135="","",INDEX(P_Zone,F1135))</f>
        <v>East</v>
      </c>
      <c r="I1135" s="41" t="n">
        <f aca="false">IF(A1135="","",IF(D1135="Delivered",IF(B1135&lt;=INDEX(P_Due,F1135),1,0),0))</f>
        <v>1</v>
      </c>
    </row>
    <row r="1136" customFormat="false" ht="15" hidden="false" customHeight="false" outlineLevel="0" collapsed="false">
      <c r="A1136" s="37" t="n">
        <v>1000979</v>
      </c>
      <c r="B1136" s="38" t="n">
        <v>46279</v>
      </c>
      <c r="C1136" s="39" t="n">
        <v>1</v>
      </c>
      <c r="D1136" s="39" t="s">
        <v>26</v>
      </c>
      <c r="E1136" s="39"/>
      <c r="F1136" s="41" t="n">
        <f aca="false">IF(A1136="","",MATCH(A1136,P_ID,1))</f>
        <v>979</v>
      </c>
      <c r="G1136" s="41" t="str">
        <f aca="false">IF(A1136="","",INDEX(P_Svc,F1136))</f>
        <v>Standard</v>
      </c>
      <c r="H1136" s="41" t="str">
        <f aca="false">IF(A1136="","",INDEX(P_Zone,F1136))</f>
        <v>North</v>
      </c>
      <c r="I1136" s="41" t="n">
        <f aca="false">IF(A1136="","",IF(D1136="Delivered",IF(B1136&lt;=INDEX(P_Due,F1136),1,0),0))</f>
        <v>1</v>
      </c>
    </row>
    <row r="1137" customFormat="false" ht="15" hidden="false" customHeight="false" outlineLevel="0" collapsed="false">
      <c r="A1137" s="37" t="n">
        <v>1000981</v>
      </c>
      <c r="B1137" s="38" t="n">
        <v>46279</v>
      </c>
      <c r="C1137" s="39" t="n">
        <v>1</v>
      </c>
      <c r="D1137" s="39" t="s">
        <v>26</v>
      </c>
      <c r="E1137" s="39"/>
      <c r="F1137" s="41" t="n">
        <f aca="false">IF(A1137="","",MATCH(A1137,P_ID,1))</f>
        <v>981</v>
      </c>
      <c r="G1137" s="41" t="str">
        <f aca="false">IF(A1137="","",INDEX(P_Svc,F1137))</f>
        <v>Standard</v>
      </c>
      <c r="H1137" s="41" t="str">
        <f aca="false">IF(A1137="","",INDEX(P_Zone,F1137))</f>
        <v>South</v>
      </c>
      <c r="I1137" s="41" t="n">
        <f aca="false">IF(A1137="","",IF(D1137="Delivered",IF(B1137&lt;=INDEX(P_Due,F1137),1,0),0))</f>
        <v>1</v>
      </c>
    </row>
    <row r="1138" customFormat="false" ht="15" hidden="false" customHeight="false" outlineLevel="0" collapsed="false">
      <c r="A1138" s="37" t="n">
        <v>1000982</v>
      </c>
      <c r="B1138" s="38" t="n">
        <v>46279</v>
      </c>
      <c r="C1138" s="39" t="n">
        <v>1</v>
      </c>
      <c r="D1138" s="39" t="s">
        <v>26</v>
      </c>
      <c r="E1138" s="39"/>
      <c r="F1138" s="41" t="n">
        <f aca="false">IF(A1138="","",MATCH(A1138,P_ID,1))</f>
        <v>982</v>
      </c>
      <c r="G1138" s="41" t="str">
        <f aca="false">IF(A1138="","",INDEX(P_Svc,F1138))</f>
        <v>Economy</v>
      </c>
      <c r="H1138" s="41" t="str">
        <f aca="false">IF(A1138="","",INDEX(P_Zone,F1138))</f>
        <v>North</v>
      </c>
      <c r="I1138" s="41" t="n">
        <f aca="false">IF(A1138="","",IF(D1138="Delivered",IF(B1138&lt;=INDEX(P_Due,F1138),1,0),0))</f>
        <v>1</v>
      </c>
    </row>
    <row r="1139" customFormat="false" ht="15" hidden="false" customHeight="false" outlineLevel="0" collapsed="false">
      <c r="A1139" s="37" t="n">
        <v>1000983</v>
      </c>
      <c r="B1139" s="38" t="n">
        <v>46279</v>
      </c>
      <c r="C1139" s="39" t="n">
        <v>1</v>
      </c>
      <c r="D1139" s="39" t="s">
        <v>26</v>
      </c>
      <c r="E1139" s="39"/>
      <c r="F1139" s="41" t="n">
        <f aca="false">IF(A1139="","",MATCH(A1139,P_ID,1))</f>
        <v>983</v>
      </c>
      <c r="G1139" s="41" t="str">
        <f aca="false">IF(A1139="","",INDEX(P_Svc,F1139))</f>
        <v>Economy</v>
      </c>
      <c r="H1139" s="41" t="str">
        <f aca="false">IF(A1139="","",INDEX(P_Zone,F1139))</f>
        <v>North</v>
      </c>
      <c r="I1139" s="41" t="n">
        <f aca="false">IF(A1139="","",IF(D1139="Delivered",IF(B1139&lt;=INDEX(P_Due,F1139),1,0),0))</f>
        <v>1</v>
      </c>
    </row>
    <row r="1140" customFormat="false" ht="15" hidden="false" customHeight="false" outlineLevel="0" collapsed="false">
      <c r="A1140" s="37" t="n">
        <v>1000985</v>
      </c>
      <c r="B1140" s="38" t="n">
        <v>46279</v>
      </c>
      <c r="C1140" s="39" t="n">
        <v>1</v>
      </c>
      <c r="D1140" s="39" t="s">
        <v>26</v>
      </c>
      <c r="E1140" s="39"/>
      <c r="F1140" s="41" t="n">
        <f aca="false">IF(A1140="","",MATCH(A1140,P_ID,1))</f>
        <v>985</v>
      </c>
      <c r="G1140" s="41" t="str">
        <f aca="false">IF(A1140="","",INDEX(P_Svc,F1140))</f>
        <v>Standard</v>
      </c>
      <c r="H1140" s="41" t="str">
        <f aca="false">IF(A1140="","",INDEX(P_Zone,F1140))</f>
        <v>South</v>
      </c>
      <c r="I1140" s="41" t="n">
        <f aca="false">IF(A1140="","",IF(D1140="Delivered",IF(B1140&lt;=INDEX(P_Due,F1140),1,0),0))</f>
        <v>1</v>
      </c>
    </row>
    <row r="1141" customFormat="false" ht="15" hidden="false" customHeight="false" outlineLevel="0" collapsed="false">
      <c r="A1141" s="37" t="n">
        <v>1000987</v>
      </c>
      <c r="B1141" s="38" t="n">
        <v>46279</v>
      </c>
      <c r="C1141" s="39" t="n">
        <v>1</v>
      </c>
      <c r="D1141" s="39" t="s">
        <v>26</v>
      </c>
      <c r="E1141" s="39"/>
      <c r="F1141" s="41" t="n">
        <f aca="false">IF(A1141="","",MATCH(A1141,P_ID,1))</f>
        <v>987</v>
      </c>
      <c r="G1141" s="41" t="str">
        <f aca="false">IF(A1141="","",INDEX(P_Svc,F1141))</f>
        <v>Standard</v>
      </c>
      <c r="H1141" s="41" t="str">
        <f aca="false">IF(A1141="","",INDEX(P_Zone,F1141))</f>
        <v>South</v>
      </c>
      <c r="I1141" s="41" t="n">
        <f aca="false">IF(A1141="","",IF(D1141="Delivered",IF(B1141&lt;=INDEX(P_Due,F1141),1,0),0))</f>
        <v>1</v>
      </c>
    </row>
    <row r="1142" customFormat="false" ht="15" hidden="false" customHeight="false" outlineLevel="0" collapsed="false">
      <c r="A1142" s="37" t="n">
        <v>1000988</v>
      </c>
      <c r="B1142" s="38" t="n">
        <v>46279</v>
      </c>
      <c r="C1142" s="39" t="n">
        <v>1</v>
      </c>
      <c r="D1142" s="39" t="s">
        <v>26</v>
      </c>
      <c r="E1142" s="39"/>
      <c r="F1142" s="41" t="n">
        <f aca="false">IF(A1142="","",MATCH(A1142,P_ID,1))</f>
        <v>988</v>
      </c>
      <c r="G1142" s="41" t="str">
        <f aca="false">IF(A1142="","",INDEX(P_Svc,F1142))</f>
        <v>Standard</v>
      </c>
      <c r="H1142" s="41" t="str">
        <f aca="false">IF(A1142="","",INDEX(P_Zone,F1142))</f>
        <v>South</v>
      </c>
      <c r="I1142" s="41" t="n">
        <f aca="false">IF(A1142="","",IF(D1142="Delivered",IF(B1142&lt;=INDEX(P_Due,F1142),1,0),0))</f>
        <v>1</v>
      </c>
    </row>
    <row r="1143" customFormat="false" ht="15" hidden="false" customHeight="false" outlineLevel="0" collapsed="false">
      <c r="A1143" s="37" t="n">
        <v>1000989</v>
      </c>
      <c r="B1143" s="38" t="n">
        <v>46279</v>
      </c>
      <c r="C1143" s="39" t="n">
        <v>1</v>
      </c>
      <c r="D1143" s="39" t="s">
        <v>26</v>
      </c>
      <c r="E1143" s="39"/>
      <c r="F1143" s="41" t="n">
        <f aca="false">IF(A1143="","",MATCH(A1143,P_ID,1))</f>
        <v>989</v>
      </c>
      <c r="G1143" s="41" t="str">
        <f aca="false">IF(A1143="","",INDEX(P_Svc,F1143))</f>
        <v>Standard</v>
      </c>
      <c r="H1143" s="41" t="str">
        <f aca="false">IF(A1143="","",INDEX(P_Zone,F1143))</f>
        <v>South</v>
      </c>
      <c r="I1143" s="41" t="n">
        <f aca="false">IF(A1143="","",IF(D1143="Delivered",IF(B1143&lt;=INDEX(P_Due,F1143),1,0),0))</f>
        <v>1</v>
      </c>
    </row>
    <row r="1144" customFormat="false" ht="15" hidden="false" customHeight="false" outlineLevel="0" collapsed="false">
      <c r="A1144" s="37" t="n">
        <v>1000990</v>
      </c>
      <c r="B1144" s="38" t="n">
        <v>46279</v>
      </c>
      <c r="C1144" s="39" t="n">
        <v>1</v>
      </c>
      <c r="D1144" s="39" t="s">
        <v>26</v>
      </c>
      <c r="E1144" s="39"/>
      <c r="F1144" s="41" t="n">
        <f aca="false">IF(A1144="","",MATCH(A1144,P_ID,1))</f>
        <v>990</v>
      </c>
      <c r="G1144" s="41" t="str">
        <f aca="false">IF(A1144="","",INDEX(P_Svc,F1144))</f>
        <v>Economy</v>
      </c>
      <c r="H1144" s="41" t="str">
        <f aca="false">IF(A1144="","",INDEX(P_Zone,F1144))</f>
        <v>South</v>
      </c>
      <c r="I1144" s="41" t="n">
        <f aca="false">IF(A1144="","",IF(D1144="Delivered",IF(B1144&lt;=INDEX(P_Due,F1144),1,0),0))</f>
        <v>1</v>
      </c>
    </row>
    <row r="1145" customFormat="false" ht="15" hidden="false" customHeight="false" outlineLevel="0" collapsed="false">
      <c r="A1145" s="37" t="n">
        <v>1000991</v>
      </c>
      <c r="B1145" s="38" t="n">
        <v>46279</v>
      </c>
      <c r="C1145" s="39" t="n">
        <v>1</v>
      </c>
      <c r="D1145" s="39" t="s">
        <v>26</v>
      </c>
      <c r="E1145" s="39"/>
      <c r="F1145" s="41" t="n">
        <f aca="false">IF(A1145="","",MATCH(A1145,P_ID,1))</f>
        <v>991</v>
      </c>
      <c r="G1145" s="41" t="str">
        <f aca="false">IF(A1145="","",INDEX(P_Svc,F1145))</f>
        <v>Standard</v>
      </c>
      <c r="H1145" s="41" t="str">
        <f aca="false">IF(A1145="","",INDEX(P_Zone,F1145))</f>
        <v>West</v>
      </c>
      <c r="I1145" s="41" t="n">
        <f aca="false">IF(A1145="","",IF(D1145="Delivered",IF(B1145&lt;=INDEX(P_Due,F1145),1,0),0))</f>
        <v>1</v>
      </c>
    </row>
    <row r="1146" customFormat="false" ht="15" hidden="false" customHeight="false" outlineLevel="0" collapsed="false">
      <c r="A1146" s="37" t="n">
        <v>1001078</v>
      </c>
      <c r="B1146" s="38" t="n">
        <v>46279</v>
      </c>
      <c r="C1146" s="39" t="n">
        <v>1</v>
      </c>
      <c r="D1146" s="39" t="s">
        <v>26</v>
      </c>
      <c r="E1146" s="39"/>
      <c r="F1146" s="41" t="n">
        <f aca="false">IF(A1146="","",MATCH(A1146,P_ID,1))</f>
        <v>1078</v>
      </c>
      <c r="G1146" s="41" t="str">
        <f aca="false">IF(A1146="","",INDEX(P_Svc,F1146))</f>
        <v>Express</v>
      </c>
      <c r="H1146" s="41" t="str">
        <f aca="false">IF(A1146="","",INDEX(P_Zone,F1146))</f>
        <v>East</v>
      </c>
      <c r="I1146" s="41" t="n">
        <f aca="false">IF(A1146="","",IF(D1146="Delivered",IF(B1146&lt;=INDEX(P_Due,F1146),1,0),0))</f>
        <v>1</v>
      </c>
    </row>
    <row r="1147" customFormat="false" ht="15" hidden="false" customHeight="false" outlineLevel="0" collapsed="false">
      <c r="A1147" s="37" t="n">
        <v>1001086</v>
      </c>
      <c r="B1147" s="38" t="n">
        <v>46279</v>
      </c>
      <c r="C1147" s="39" t="n">
        <v>1</v>
      </c>
      <c r="D1147" s="39" t="s">
        <v>26</v>
      </c>
      <c r="E1147" s="39"/>
      <c r="F1147" s="41" t="n">
        <f aca="false">IF(A1147="","",MATCH(A1147,P_ID,1))</f>
        <v>1086</v>
      </c>
      <c r="G1147" s="41" t="str">
        <f aca="false">IF(A1147="","",INDEX(P_Svc,F1147))</f>
        <v>Express</v>
      </c>
      <c r="H1147" s="41" t="str">
        <f aca="false">IF(A1147="","",INDEX(P_Zone,F1147))</f>
        <v>South</v>
      </c>
      <c r="I1147" s="41" t="n">
        <f aca="false">IF(A1147="","",IF(D1147="Delivered",IF(B1147&lt;=INDEX(P_Due,F1147),1,0),0))</f>
        <v>1</v>
      </c>
    </row>
    <row r="1148" customFormat="false" ht="15" hidden="false" customHeight="false" outlineLevel="0" collapsed="false">
      <c r="A1148" s="37" t="n">
        <v>1000662</v>
      </c>
      <c r="B1148" s="38" t="n">
        <v>46279</v>
      </c>
      <c r="C1148" s="39" t="n">
        <v>3</v>
      </c>
      <c r="D1148" s="39" t="s">
        <v>26</v>
      </c>
      <c r="E1148" s="39"/>
      <c r="F1148" s="41" t="n">
        <f aca="false">IF(A1148="","",MATCH(A1148,P_ID,1))</f>
        <v>662</v>
      </c>
      <c r="G1148" s="41" t="str">
        <f aca="false">IF(A1148="","",INDEX(P_Svc,F1148))</f>
        <v>Standard</v>
      </c>
      <c r="H1148" s="41" t="str">
        <f aca="false">IF(A1148="","",INDEX(P_Zone,F1148))</f>
        <v>West</v>
      </c>
      <c r="I1148" s="41" t="n">
        <f aca="false">IF(A1148="","",IF(D1148="Delivered",IF(B1148&lt;=INDEX(P_Due,F1148),1,0),0))</f>
        <v>1</v>
      </c>
    </row>
    <row r="1149" customFormat="false" ht="15" hidden="false" customHeight="false" outlineLevel="0" collapsed="false">
      <c r="A1149" s="37" t="n">
        <v>1000757</v>
      </c>
      <c r="B1149" s="38" t="n">
        <v>46279</v>
      </c>
      <c r="C1149" s="39" t="n">
        <v>2</v>
      </c>
      <c r="D1149" s="39" t="s">
        <v>26</v>
      </c>
      <c r="E1149" s="39"/>
      <c r="F1149" s="41" t="n">
        <f aca="false">IF(A1149="","",MATCH(A1149,P_ID,1))</f>
        <v>757</v>
      </c>
      <c r="G1149" s="41" t="str">
        <f aca="false">IF(A1149="","",INDEX(P_Svc,F1149))</f>
        <v>Standard</v>
      </c>
      <c r="H1149" s="41" t="str">
        <f aca="false">IF(A1149="","",INDEX(P_Zone,F1149))</f>
        <v>Central</v>
      </c>
      <c r="I1149" s="41" t="n">
        <f aca="false">IF(A1149="","",IF(D1149="Delivered",IF(B1149&lt;=INDEX(P_Due,F1149),1,0),0))</f>
        <v>1</v>
      </c>
    </row>
    <row r="1150" customFormat="false" ht="15" hidden="false" customHeight="false" outlineLevel="0" collapsed="false">
      <c r="A1150" s="37" t="n">
        <v>1000764</v>
      </c>
      <c r="B1150" s="38" t="n">
        <v>46279</v>
      </c>
      <c r="C1150" s="39" t="n">
        <v>2</v>
      </c>
      <c r="D1150" s="39" t="s">
        <v>26</v>
      </c>
      <c r="E1150" s="39"/>
      <c r="F1150" s="41" t="n">
        <f aca="false">IF(A1150="","",MATCH(A1150,P_ID,1))</f>
        <v>764</v>
      </c>
      <c r="G1150" s="41" t="str">
        <f aca="false">IF(A1150="","",INDEX(P_Svc,F1150))</f>
        <v>Standard</v>
      </c>
      <c r="H1150" s="41" t="str">
        <f aca="false">IF(A1150="","",INDEX(P_Zone,F1150))</f>
        <v>West</v>
      </c>
      <c r="I1150" s="41" t="n">
        <f aca="false">IF(A1150="","",IF(D1150="Delivered",IF(B1150&lt;=INDEX(P_Due,F1150),1,0),0))</f>
        <v>1</v>
      </c>
    </row>
    <row r="1151" customFormat="false" ht="15" hidden="false" customHeight="false" outlineLevel="0" collapsed="false">
      <c r="A1151" s="37" t="n">
        <v>1000765</v>
      </c>
      <c r="B1151" s="38" t="n">
        <v>46279</v>
      </c>
      <c r="C1151" s="39" t="n">
        <v>0</v>
      </c>
      <c r="D1151" s="39" t="s">
        <v>80</v>
      </c>
      <c r="E1151" s="39" t="s">
        <v>40</v>
      </c>
      <c r="F1151" s="41" t="n">
        <f aca="false">IF(A1151="","",MATCH(A1151,P_ID,1))</f>
        <v>765</v>
      </c>
      <c r="G1151" s="41" t="str">
        <f aca="false">IF(A1151="","",INDEX(P_Svc,F1151))</f>
        <v>Standard</v>
      </c>
      <c r="H1151" s="41" t="str">
        <f aca="false">IF(A1151="","",INDEX(P_Zone,F1151))</f>
        <v>North</v>
      </c>
      <c r="I1151" s="41" t="n">
        <f aca="false">IF(A1151="","",IF(D1151="Delivered",IF(B1151&lt;=INDEX(P_Due,F1151),1,0),0))</f>
        <v>0</v>
      </c>
    </row>
    <row r="1152" customFormat="false" ht="15" hidden="false" customHeight="false" outlineLevel="0" collapsed="false">
      <c r="A1152" s="37" t="n">
        <v>1000771</v>
      </c>
      <c r="B1152" s="38" t="n">
        <v>46279</v>
      </c>
      <c r="C1152" s="39" t="n">
        <v>2</v>
      </c>
      <c r="D1152" s="39" t="s">
        <v>26</v>
      </c>
      <c r="E1152" s="39"/>
      <c r="F1152" s="41" t="n">
        <f aca="false">IF(A1152="","",MATCH(A1152,P_ID,1))</f>
        <v>771</v>
      </c>
      <c r="G1152" s="41" t="str">
        <f aca="false">IF(A1152="","",INDEX(P_Svc,F1152))</f>
        <v>Economy</v>
      </c>
      <c r="H1152" s="41" t="str">
        <f aca="false">IF(A1152="","",INDEX(P_Zone,F1152))</f>
        <v>West</v>
      </c>
      <c r="I1152" s="41" t="n">
        <f aca="false">IF(A1152="","",IF(D1152="Delivered",IF(B1152&lt;=INDEX(P_Due,F1152),1,0),0))</f>
        <v>1</v>
      </c>
    </row>
    <row r="1153" customFormat="false" ht="15" hidden="false" customHeight="false" outlineLevel="0" collapsed="false">
      <c r="A1153" s="37" t="n">
        <v>1000778</v>
      </c>
      <c r="B1153" s="38" t="n">
        <v>46279</v>
      </c>
      <c r="C1153" s="39" t="n">
        <v>2</v>
      </c>
      <c r="D1153" s="39" t="s">
        <v>26</v>
      </c>
      <c r="E1153" s="39"/>
      <c r="F1153" s="41" t="n">
        <f aca="false">IF(A1153="","",MATCH(A1153,P_ID,1))</f>
        <v>778</v>
      </c>
      <c r="G1153" s="41" t="str">
        <f aca="false">IF(A1153="","",INDEX(P_Svc,F1153))</f>
        <v>Standard</v>
      </c>
      <c r="H1153" s="41" t="str">
        <f aca="false">IF(A1153="","",INDEX(P_Zone,F1153))</f>
        <v>West</v>
      </c>
      <c r="I1153" s="41" t="n">
        <f aca="false">IF(A1153="","",IF(D1153="Delivered",IF(B1153&lt;=INDEX(P_Due,F1153),1,0),0))</f>
        <v>1</v>
      </c>
    </row>
    <row r="1154" customFormat="false" ht="15" hidden="false" customHeight="false" outlineLevel="0" collapsed="false">
      <c r="A1154" s="37" t="n">
        <v>1000782</v>
      </c>
      <c r="B1154" s="38" t="n">
        <v>46279</v>
      </c>
      <c r="C1154" s="39" t="n">
        <v>2</v>
      </c>
      <c r="D1154" s="39" t="s">
        <v>26</v>
      </c>
      <c r="E1154" s="39"/>
      <c r="F1154" s="41" t="n">
        <f aca="false">IF(A1154="","",MATCH(A1154,P_ID,1))</f>
        <v>782</v>
      </c>
      <c r="G1154" s="41" t="str">
        <f aca="false">IF(A1154="","",INDEX(P_Svc,F1154))</f>
        <v>Standard</v>
      </c>
      <c r="H1154" s="41" t="str">
        <f aca="false">IF(A1154="","",INDEX(P_Zone,F1154))</f>
        <v>West</v>
      </c>
      <c r="I1154" s="41" t="n">
        <f aca="false">IF(A1154="","",IF(D1154="Delivered",IF(B1154&lt;=INDEX(P_Due,F1154),1,0),0))</f>
        <v>1</v>
      </c>
    </row>
    <row r="1155" customFormat="false" ht="15" hidden="false" customHeight="false" outlineLevel="0" collapsed="false">
      <c r="A1155" s="37" t="n">
        <v>1000805</v>
      </c>
      <c r="B1155" s="38" t="n">
        <v>46279</v>
      </c>
      <c r="C1155" s="39" t="n">
        <v>2</v>
      </c>
      <c r="D1155" s="39" t="s">
        <v>26</v>
      </c>
      <c r="E1155" s="39"/>
      <c r="F1155" s="41" t="n">
        <f aca="false">IF(A1155="","",MATCH(A1155,P_ID,1))</f>
        <v>805</v>
      </c>
      <c r="G1155" s="41" t="str">
        <f aca="false">IF(A1155="","",INDEX(P_Svc,F1155))</f>
        <v>Standard</v>
      </c>
      <c r="H1155" s="41" t="str">
        <f aca="false">IF(A1155="","",INDEX(P_Zone,F1155))</f>
        <v>South</v>
      </c>
      <c r="I1155" s="41" t="n">
        <f aca="false">IF(A1155="","",IF(D1155="Delivered",IF(B1155&lt;=INDEX(P_Due,F1155),1,0),0))</f>
        <v>1</v>
      </c>
    </row>
    <row r="1156" customFormat="false" ht="15" hidden="false" customHeight="false" outlineLevel="0" collapsed="false">
      <c r="A1156" s="37" t="n">
        <v>1000832</v>
      </c>
      <c r="B1156" s="38" t="n">
        <v>46279</v>
      </c>
      <c r="C1156" s="39" t="n">
        <v>2</v>
      </c>
      <c r="D1156" s="39" t="s">
        <v>26</v>
      </c>
      <c r="E1156" s="39"/>
      <c r="F1156" s="41" t="n">
        <f aca="false">IF(A1156="","",MATCH(A1156,P_ID,1))</f>
        <v>832</v>
      </c>
      <c r="G1156" s="41" t="str">
        <f aca="false">IF(A1156="","",INDEX(P_Svc,F1156))</f>
        <v>Standard</v>
      </c>
      <c r="H1156" s="41" t="str">
        <f aca="false">IF(A1156="","",INDEX(P_Zone,F1156))</f>
        <v>North</v>
      </c>
      <c r="I1156" s="41" t="n">
        <f aca="false">IF(A1156="","",IF(D1156="Delivered",IF(B1156&lt;=INDEX(P_Due,F1156),1,0),0))</f>
        <v>1</v>
      </c>
    </row>
    <row r="1157" customFormat="false" ht="15" hidden="false" customHeight="false" outlineLevel="0" collapsed="false">
      <c r="A1157" s="37" t="n">
        <v>1000856</v>
      </c>
      <c r="B1157" s="38" t="n">
        <v>46279</v>
      </c>
      <c r="C1157" s="39" t="n">
        <v>2</v>
      </c>
      <c r="D1157" s="39" t="s">
        <v>26</v>
      </c>
      <c r="E1157" s="39"/>
      <c r="F1157" s="41" t="n">
        <f aca="false">IF(A1157="","",MATCH(A1157,P_ID,1))</f>
        <v>856</v>
      </c>
      <c r="G1157" s="41" t="str">
        <f aca="false">IF(A1157="","",INDEX(P_Svc,F1157))</f>
        <v>Standard</v>
      </c>
      <c r="H1157" s="41" t="str">
        <f aca="false">IF(A1157="","",INDEX(P_Zone,F1157))</f>
        <v>West</v>
      </c>
      <c r="I1157" s="41" t="n">
        <f aca="false">IF(A1157="","",IF(D1157="Delivered",IF(B1157&lt;=INDEX(P_Due,F1157),1,0),0))</f>
        <v>1</v>
      </c>
    </row>
    <row r="1158" customFormat="false" ht="15" hidden="false" customHeight="false" outlineLevel="0" collapsed="false">
      <c r="A1158" s="37" t="n">
        <v>1000862</v>
      </c>
      <c r="B1158" s="38" t="n">
        <v>46279</v>
      </c>
      <c r="C1158" s="39" t="n">
        <v>2</v>
      </c>
      <c r="D1158" s="39" t="s">
        <v>26</v>
      </c>
      <c r="E1158" s="39"/>
      <c r="F1158" s="41" t="n">
        <f aca="false">IF(A1158="","",MATCH(A1158,P_ID,1))</f>
        <v>862</v>
      </c>
      <c r="G1158" s="41" t="str">
        <f aca="false">IF(A1158="","",INDEX(P_Svc,F1158))</f>
        <v>Standard</v>
      </c>
      <c r="H1158" s="41" t="str">
        <f aca="false">IF(A1158="","",INDEX(P_Zone,F1158))</f>
        <v>West</v>
      </c>
      <c r="I1158" s="41" t="n">
        <f aca="false">IF(A1158="","",IF(D1158="Delivered",IF(B1158&lt;=INDEX(P_Due,F1158),1,0),0))</f>
        <v>1</v>
      </c>
    </row>
    <row r="1159" customFormat="false" ht="15" hidden="false" customHeight="false" outlineLevel="0" collapsed="false">
      <c r="A1159" s="37" t="n">
        <v>1000871</v>
      </c>
      <c r="B1159" s="38" t="n">
        <v>46279</v>
      </c>
      <c r="C1159" s="39" t="n">
        <v>2</v>
      </c>
      <c r="D1159" s="39" t="s">
        <v>26</v>
      </c>
      <c r="E1159" s="39"/>
      <c r="F1159" s="41" t="n">
        <f aca="false">IF(A1159="","",MATCH(A1159,P_ID,1))</f>
        <v>871</v>
      </c>
      <c r="G1159" s="41" t="str">
        <f aca="false">IF(A1159="","",INDEX(P_Svc,F1159))</f>
        <v>Standard</v>
      </c>
      <c r="H1159" s="41" t="str">
        <f aca="false">IF(A1159="","",INDEX(P_Zone,F1159))</f>
        <v>East</v>
      </c>
      <c r="I1159" s="41" t="n">
        <f aca="false">IF(A1159="","",IF(D1159="Delivered",IF(B1159&lt;=INDEX(P_Due,F1159),1,0),0))</f>
        <v>1</v>
      </c>
    </row>
    <row r="1160" customFormat="false" ht="15" hidden="false" customHeight="false" outlineLevel="0" collapsed="false">
      <c r="A1160" s="37" t="n">
        <v>1000889</v>
      </c>
      <c r="B1160" s="38" t="n">
        <v>46279</v>
      </c>
      <c r="C1160" s="39" t="n">
        <v>2</v>
      </c>
      <c r="D1160" s="39" t="s">
        <v>26</v>
      </c>
      <c r="E1160" s="39"/>
      <c r="F1160" s="41" t="n">
        <f aca="false">IF(A1160="","",MATCH(A1160,P_ID,1))</f>
        <v>889</v>
      </c>
      <c r="G1160" s="41" t="str">
        <f aca="false">IF(A1160="","",INDEX(P_Svc,F1160))</f>
        <v>Standard</v>
      </c>
      <c r="H1160" s="41" t="str">
        <f aca="false">IF(A1160="","",INDEX(P_Zone,F1160))</f>
        <v>North</v>
      </c>
      <c r="I1160" s="41" t="n">
        <f aca="false">IF(A1160="","",IF(D1160="Delivered",IF(B1160&lt;=INDEX(P_Due,F1160),1,0),0))</f>
        <v>1</v>
      </c>
    </row>
    <row r="1161" customFormat="false" ht="15" hidden="false" customHeight="false" outlineLevel="0" collapsed="false">
      <c r="A1161" s="37" t="n">
        <v>1000894</v>
      </c>
      <c r="B1161" s="38" t="n">
        <v>46279</v>
      </c>
      <c r="C1161" s="39" t="n">
        <v>2</v>
      </c>
      <c r="D1161" s="39" t="s">
        <v>26</v>
      </c>
      <c r="E1161" s="39"/>
      <c r="F1161" s="41" t="n">
        <f aca="false">IF(A1161="","",MATCH(A1161,P_ID,1))</f>
        <v>894</v>
      </c>
      <c r="G1161" s="41" t="str">
        <f aca="false">IF(A1161="","",INDEX(P_Svc,F1161))</f>
        <v>Standard</v>
      </c>
      <c r="H1161" s="41" t="str">
        <f aca="false">IF(A1161="","",INDEX(P_Zone,F1161))</f>
        <v>West</v>
      </c>
      <c r="I1161" s="41" t="n">
        <f aca="false">IF(A1161="","",IF(D1161="Delivered",IF(B1161&lt;=INDEX(P_Due,F1161),1,0),0))</f>
        <v>1</v>
      </c>
    </row>
    <row r="1162" customFormat="false" ht="15" hidden="false" customHeight="false" outlineLevel="0" collapsed="false">
      <c r="A1162" s="37" t="n">
        <v>1000895</v>
      </c>
      <c r="B1162" s="38" t="n">
        <v>46279</v>
      </c>
      <c r="C1162" s="39" t="n">
        <v>1</v>
      </c>
      <c r="D1162" s="39" t="s">
        <v>26</v>
      </c>
      <c r="E1162" s="39"/>
      <c r="F1162" s="41" t="n">
        <f aca="false">IF(A1162="","",MATCH(A1162,P_ID,1))</f>
        <v>895</v>
      </c>
      <c r="G1162" s="41" t="str">
        <f aca="false">IF(A1162="","",INDEX(P_Svc,F1162))</f>
        <v>Standard</v>
      </c>
      <c r="H1162" s="41" t="str">
        <f aca="false">IF(A1162="","",INDEX(P_Zone,F1162))</f>
        <v>East</v>
      </c>
      <c r="I1162" s="41" t="n">
        <f aca="false">IF(A1162="","",IF(D1162="Delivered",IF(B1162&lt;=INDEX(P_Due,F1162),1,0),0))</f>
        <v>1</v>
      </c>
    </row>
    <row r="1163" customFormat="false" ht="15" hidden="false" customHeight="false" outlineLevel="0" collapsed="false">
      <c r="A1163" s="37" t="n">
        <v>1000927</v>
      </c>
      <c r="B1163" s="38" t="n">
        <v>46279</v>
      </c>
      <c r="C1163" s="39" t="n">
        <v>2</v>
      </c>
      <c r="D1163" s="39" t="s">
        <v>26</v>
      </c>
      <c r="E1163" s="39"/>
      <c r="F1163" s="41" t="n">
        <f aca="false">IF(A1163="","",MATCH(A1163,P_ID,1))</f>
        <v>927</v>
      </c>
      <c r="G1163" s="41" t="str">
        <f aca="false">IF(A1163="","",INDEX(P_Svc,F1163))</f>
        <v>Standard</v>
      </c>
      <c r="H1163" s="41" t="str">
        <f aca="false">IF(A1163="","",INDEX(P_Zone,F1163))</f>
        <v>South</v>
      </c>
      <c r="I1163" s="41" t="n">
        <f aca="false">IF(A1163="","",IF(D1163="Delivered",IF(B1163&lt;=INDEX(P_Due,F1163),1,0),0))</f>
        <v>1</v>
      </c>
    </row>
    <row r="1164" customFormat="false" ht="15" hidden="false" customHeight="false" outlineLevel="0" collapsed="false">
      <c r="A1164" s="37" t="n">
        <v>1000942</v>
      </c>
      <c r="B1164" s="38" t="n">
        <v>46279</v>
      </c>
      <c r="C1164" s="39" t="n">
        <v>2</v>
      </c>
      <c r="D1164" s="39" t="s">
        <v>79</v>
      </c>
      <c r="E1164" s="39" t="s">
        <v>38</v>
      </c>
      <c r="F1164" s="41" t="n">
        <f aca="false">IF(A1164="","",MATCH(A1164,P_ID,1))</f>
        <v>942</v>
      </c>
      <c r="G1164" s="41" t="str">
        <f aca="false">IF(A1164="","",INDEX(P_Svc,F1164))</f>
        <v>Express</v>
      </c>
      <c r="H1164" s="41" t="str">
        <f aca="false">IF(A1164="","",INDEX(P_Zone,F1164))</f>
        <v>Central</v>
      </c>
      <c r="I1164" s="41" t="n">
        <f aca="false">IF(A1164="","",IF(D1164="Delivered",IF(B1164&lt;=INDEX(P_Due,F1164),1,0),0))</f>
        <v>0</v>
      </c>
    </row>
    <row r="1165" customFormat="false" ht="15" hidden="false" customHeight="false" outlineLevel="0" collapsed="false">
      <c r="A1165" s="37" t="n">
        <v>1000955</v>
      </c>
      <c r="B1165" s="38" t="n">
        <v>46279</v>
      </c>
      <c r="C1165" s="39" t="n">
        <v>2</v>
      </c>
      <c r="D1165" s="39" t="s">
        <v>26</v>
      </c>
      <c r="E1165" s="39"/>
      <c r="F1165" s="41" t="n">
        <f aca="false">IF(A1165="","",MATCH(A1165,P_ID,1))</f>
        <v>955</v>
      </c>
      <c r="G1165" s="41" t="str">
        <f aca="false">IF(A1165="","",INDEX(P_Svc,F1165))</f>
        <v>Standard</v>
      </c>
      <c r="H1165" s="41" t="str">
        <f aca="false">IF(A1165="","",INDEX(P_Zone,F1165))</f>
        <v>East</v>
      </c>
      <c r="I1165" s="41" t="n">
        <f aca="false">IF(A1165="","",IF(D1165="Delivered",IF(B1165&lt;=INDEX(P_Due,F1165),1,0),0))</f>
        <v>1</v>
      </c>
    </row>
    <row r="1166" customFormat="false" ht="15" hidden="false" customHeight="false" outlineLevel="0" collapsed="false">
      <c r="A1166" s="37" t="n">
        <v>1000960</v>
      </c>
      <c r="B1166" s="38" t="n">
        <v>46279</v>
      </c>
      <c r="C1166" s="39" t="n">
        <v>1</v>
      </c>
      <c r="D1166" s="39" t="s">
        <v>26</v>
      </c>
      <c r="E1166" s="39"/>
      <c r="F1166" s="41" t="n">
        <f aca="false">IF(A1166="","",MATCH(A1166,P_ID,1))</f>
        <v>960</v>
      </c>
      <c r="G1166" s="41" t="str">
        <f aca="false">IF(A1166="","",INDEX(P_Svc,F1166))</f>
        <v>Standard</v>
      </c>
      <c r="H1166" s="41" t="str">
        <f aca="false">IF(A1166="","",INDEX(P_Zone,F1166))</f>
        <v>South</v>
      </c>
      <c r="I1166" s="41" t="n">
        <f aca="false">IF(A1166="","",IF(D1166="Delivered",IF(B1166&lt;=INDEX(P_Due,F1166),1,0),0))</f>
        <v>1</v>
      </c>
    </row>
    <row r="1167" customFormat="false" ht="15" hidden="false" customHeight="false" outlineLevel="0" collapsed="false">
      <c r="A1167" s="37" t="n">
        <v>1000992</v>
      </c>
      <c r="B1167" s="38" t="n">
        <v>46279</v>
      </c>
      <c r="C1167" s="39" t="n">
        <v>1</v>
      </c>
      <c r="D1167" s="39" t="s">
        <v>26</v>
      </c>
      <c r="E1167" s="39"/>
      <c r="F1167" s="41" t="n">
        <f aca="false">IF(A1167="","",MATCH(A1167,P_ID,1))</f>
        <v>992</v>
      </c>
      <c r="G1167" s="41" t="str">
        <f aca="false">IF(A1167="","",INDEX(P_Svc,F1167))</f>
        <v>Standard</v>
      </c>
      <c r="H1167" s="41" t="str">
        <f aca="false">IF(A1167="","",INDEX(P_Zone,F1167))</f>
        <v>North</v>
      </c>
      <c r="I1167" s="41" t="n">
        <f aca="false">IF(A1167="","",IF(D1167="Delivered",IF(B1167&lt;=INDEX(P_Due,F1167),1,0),0))</f>
        <v>1</v>
      </c>
    </row>
    <row r="1168" customFormat="false" ht="15" hidden="false" customHeight="false" outlineLevel="0" collapsed="false">
      <c r="A1168" s="37" t="n">
        <v>1000993</v>
      </c>
      <c r="B1168" s="38" t="n">
        <v>46279</v>
      </c>
      <c r="C1168" s="39" t="n">
        <v>1</v>
      </c>
      <c r="D1168" s="39" t="s">
        <v>26</v>
      </c>
      <c r="E1168" s="39"/>
      <c r="F1168" s="41" t="n">
        <f aca="false">IF(A1168="","",MATCH(A1168,P_ID,1))</f>
        <v>993</v>
      </c>
      <c r="G1168" s="41" t="str">
        <f aca="false">IF(A1168="","",INDEX(P_Svc,F1168))</f>
        <v>Standard</v>
      </c>
      <c r="H1168" s="41" t="str">
        <f aca="false">IF(A1168="","",INDEX(P_Zone,F1168))</f>
        <v>North</v>
      </c>
      <c r="I1168" s="41" t="n">
        <f aca="false">IF(A1168="","",IF(D1168="Delivered",IF(B1168&lt;=INDEX(P_Due,F1168),1,0),0))</f>
        <v>1</v>
      </c>
    </row>
    <row r="1169" customFormat="false" ht="15" hidden="false" customHeight="false" outlineLevel="0" collapsed="false">
      <c r="A1169" s="37" t="n">
        <v>1000994</v>
      </c>
      <c r="B1169" s="38" t="n">
        <v>46279</v>
      </c>
      <c r="C1169" s="39" t="n">
        <v>1</v>
      </c>
      <c r="D1169" s="39" t="s">
        <v>26</v>
      </c>
      <c r="E1169" s="39"/>
      <c r="F1169" s="41" t="n">
        <f aca="false">IF(A1169="","",MATCH(A1169,P_ID,1))</f>
        <v>994</v>
      </c>
      <c r="G1169" s="41" t="str">
        <f aca="false">IF(A1169="","",INDEX(P_Svc,F1169))</f>
        <v>Standard</v>
      </c>
      <c r="H1169" s="41" t="str">
        <f aca="false">IF(A1169="","",INDEX(P_Zone,F1169))</f>
        <v>East</v>
      </c>
      <c r="I1169" s="41" t="n">
        <f aca="false">IF(A1169="","",IF(D1169="Delivered",IF(B1169&lt;=INDEX(P_Due,F1169),1,0),0))</f>
        <v>1</v>
      </c>
    </row>
    <row r="1170" customFormat="false" ht="15" hidden="false" customHeight="false" outlineLevel="0" collapsed="false">
      <c r="A1170" s="37" t="n">
        <v>1000995</v>
      </c>
      <c r="B1170" s="38" t="n">
        <v>46279</v>
      </c>
      <c r="C1170" s="39" t="n">
        <v>1</v>
      </c>
      <c r="D1170" s="39" t="s">
        <v>26</v>
      </c>
      <c r="E1170" s="39"/>
      <c r="F1170" s="41" t="n">
        <f aca="false">IF(A1170="","",MATCH(A1170,P_ID,1))</f>
        <v>995</v>
      </c>
      <c r="G1170" s="41" t="str">
        <f aca="false">IF(A1170="","",INDEX(P_Svc,F1170))</f>
        <v>Economy</v>
      </c>
      <c r="H1170" s="41" t="str">
        <f aca="false">IF(A1170="","",INDEX(P_Zone,F1170))</f>
        <v>North</v>
      </c>
      <c r="I1170" s="41" t="n">
        <f aca="false">IF(A1170="","",IF(D1170="Delivered",IF(B1170&lt;=INDEX(P_Due,F1170),1,0),0))</f>
        <v>1</v>
      </c>
    </row>
    <row r="1171" customFormat="false" ht="15" hidden="false" customHeight="false" outlineLevel="0" collapsed="false">
      <c r="A1171" s="37" t="n">
        <v>1000997</v>
      </c>
      <c r="B1171" s="38" t="n">
        <v>46279</v>
      </c>
      <c r="C1171" s="39" t="n">
        <v>1</v>
      </c>
      <c r="D1171" s="39" t="s">
        <v>26</v>
      </c>
      <c r="E1171" s="39"/>
      <c r="F1171" s="41" t="n">
        <f aca="false">IF(A1171="","",MATCH(A1171,P_ID,1))</f>
        <v>997</v>
      </c>
      <c r="G1171" s="41" t="str">
        <f aca="false">IF(A1171="","",INDEX(P_Svc,F1171))</f>
        <v>Economy</v>
      </c>
      <c r="H1171" s="41" t="str">
        <f aca="false">IF(A1171="","",INDEX(P_Zone,F1171))</f>
        <v>South</v>
      </c>
      <c r="I1171" s="41" t="n">
        <f aca="false">IF(A1171="","",IF(D1171="Delivered",IF(B1171&lt;=INDEX(P_Due,F1171),1,0),0))</f>
        <v>1</v>
      </c>
    </row>
    <row r="1172" customFormat="false" ht="15" hidden="false" customHeight="false" outlineLevel="0" collapsed="false">
      <c r="A1172" s="37" t="n">
        <v>1000998</v>
      </c>
      <c r="B1172" s="38" t="n">
        <v>46279</v>
      </c>
      <c r="C1172" s="39" t="n">
        <v>1</v>
      </c>
      <c r="D1172" s="39" t="s">
        <v>26</v>
      </c>
      <c r="E1172" s="39"/>
      <c r="F1172" s="41" t="n">
        <f aca="false">IF(A1172="","",MATCH(A1172,P_ID,1))</f>
        <v>998</v>
      </c>
      <c r="G1172" s="41" t="str">
        <f aca="false">IF(A1172="","",INDEX(P_Svc,F1172))</f>
        <v>Standard</v>
      </c>
      <c r="H1172" s="41" t="str">
        <f aca="false">IF(A1172="","",INDEX(P_Zone,F1172))</f>
        <v>West</v>
      </c>
      <c r="I1172" s="41" t="n">
        <f aca="false">IF(A1172="","",IF(D1172="Delivered",IF(B1172&lt;=INDEX(P_Due,F1172),1,0),0))</f>
        <v>1</v>
      </c>
    </row>
    <row r="1173" customFormat="false" ht="15" hidden="false" customHeight="false" outlineLevel="0" collapsed="false">
      <c r="A1173" s="37" t="n">
        <v>1000999</v>
      </c>
      <c r="B1173" s="38" t="n">
        <v>46279</v>
      </c>
      <c r="C1173" s="39" t="n">
        <v>1</v>
      </c>
      <c r="D1173" s="39" t="s">
        <v>26</v>
      </c>
      <c r="E1173" s="39"/>
      <c r="F1173" s="41" t="n">
        <f aca="false">IF(A1173="","",MATCH(A1173,P_ID,1))</f>
        <v>999</v>
      </c>
      <c r="G1173" s="41" t="str">
        <f aca="false">IF(A1173="","",INDEX(P_Svc,F1173))</f>
        <v>Economy</v>
      </c>
      <c r="H1173" s="41" t="str">
        <f aca="false">IF(A1173="","",INDEX(P_Zone,F1173))</f>
        <v>South</v>
      </c>
      <c r="I1173" s="41" t="n">
        <f aca="false">IF(A1173="","",IF(D1173="Delivered",IF(B1173&lt;=INDEX(P_Due,F1173),1,0),0))</f>
        <v>1</v>
      </c>
    </row>
    <row r="1174" customFormat="false" ht="15" hidden="false" customHeight="false" outlineLevel="0" collapsed="false">
      <c r="A1174" s="37" t="n">
        <v>1001000</v>
      </c>
      <c r="B1174" s="38" t="n">
        <v>46279</v>
      </c>
      <c r="C1174" s="39" t="n">
        <v>1</v>
      </c>
      <c r="D1174" s="39" t="s">
        <v>26</v>
      </c>
      <c r="E1174" s="39"/>
      <c r="F1174" s="41" t="n">
        <f aca="false">IF(A1174="","",MATCH(A1174,P_ID,1))</f>
        <v>1000</v>
      </c>
      <c r="G1174" s="41" t="str">
        <f aca="false">IF(A1174="","",INDEX(P_Svc,F1174))</f>
        <v>Standard</v>
      </c>
      <c r="H1174" s="41" t="str">
        <f aca="false">IF(A1174="","",INDEX(P_Zone,F1174))</f>
        <v>North</v>
      </c>
      <c r="I1174" s="41" t="n">
        <f aca="false">IF(A1174="","",IF(D1174="Delivered",IF(B1174&lt;=INDEX(P_Due,F1174),1,0),0))</f>
        <v>1</v>
      </c>
    </row>
    <row r="1175" customFormat="false" ht="15" hidden="false" customHeight="false" outlineLevel="0" collapsed="false">
      <c r="A1175" s="37" t="n">
        <v>1001001</v>
      </c>
      <c r="B1175" s="38" t="n">
        <v>46279</v>
      </c>
      <c r="C1175" s="39" t="n">
        <v>1</v>
      </c>
      <c r="D1175" s="39" t="s">
        <v>26</v>
      </c>
      <c r="E1175" s="39"/>
      <c r="F1175" s="41" t="n">
        <f aca="false">IF(A1175="","",MATCH(A1175,P_ID,1))</f>
        <v>1001</v>
      </c>
      <c r="G1175" s="41" t="str">
        <f aca="false">IF(A1175="","",INDEX(P_Svc,F1175))</f>
        <v>Economy</v>
      </c>
      <c r="H1175" s="41" t="str">
        <f aca="false">IF(A1175="","",INDEX(P_Zone,F1175))</f>
        <v>South</v>
      </c>
      <c r="I1175" s="41" t="n">
        <f aca="false">IF(A1175="","",IF(D1175="Delivered",IF(B1175&lt;=INDEX(P_Due,F1175),1,0),0))</f>
        <v>1</v>
      </c>
    </row>
    <row r="1176" customFormat="false" ht="15" hidden="false" customHeight="false" outlineLevel="0" collapsed="false">
      <c r="A1176" s="37" t="n">
        <v>1001003</v>
      </c>
      <c r="B1176" s="38" t="n">
        <v>46279</v>
      </c>
      <c r="C1176" s="39" t="n">
        <v>1</v>
      </c>
      <c r="D1176" s="39" t="s">
        <v>26</v>
      </c>
      <c r="E1176" s="39"/>
      <c r="F1176" s="41" t="n">
        <f aca="false">IF(A1176="","",MATCH(A1176,P_ID,1))</f>
        <v>1003</v>
      </c>
      <c r="G1176" s="41" t="str">
        <f aca="false">IF(A1176="","",INDEX(P_Svc,F1176))</f>
        <v>Economy</v>
      </c>
      <c r="H1176" s="41" t="str">
        <f aca="false">IF(A1176="","",INDEX(P_Zone,F1176))</f>
        <v>West</v>
      </c>
      <c r="I1176" s="41" t="n">
        <f aca="false">IF(A1176="","",IF(D1176="Delivered",IF(B1176&lt;=INDEX(P_Due,F1176),1,0),0))</f>
        <v>1</v>
      </c>
    </row>
    <row r="1177" customFormat="false" ht="15" hidden="false" customHeight="false" outlineLevel="0" collapsed="false">
      <c r="A1177" s="37" t="n">
        <v>1001004</v>
      </c>
      <c r="B1177" s="38" t="n">
        <v>46279</v>
      </c>
      <c r="C1177" s="39" t="n">
        <v>1</v>
      </c>
      <c r="D1177" s="39" t="s">
        <v>26</v>
      </c>
      <c r="E1177" s="39"/>
      <c r="F1177" s="41" t="n">
        <f aca="false">IF(A1177="","",MATCH(A1177,P_ID,1))</f>
        <v>1004</v>
      </c>
      <c r="G1177" s="41" t="str">
        <f aca="false">IF(A1177="","",INDEX(P_Svc,F1177))</f>
        <v>Standard</v>
      </c>
      <c r="H1177" s="41" t="str">
        <f aca="false">IF(A1177="","",INDEX(P_Zone,F1177))</f>
        <v>Central</v>
      </c>
      <c r="I1177" s="41" t="n">
        <f aca="false">IF(A1177="","",IF(D1177="Delivered",IF(B1177&lt;=INDEX(P_Due,F1177),1,0),0))</f>
        <v>1</v>
      </c>
    </row>
    <row r="1178" customFormat="false" ht="15" hidden="false" customHeight="false" outlineLevel="0" collapsed="false">
      <c r="A1178" s="37" t="n">
        <v>1001005</v>
      </c>
      <c r="B1178" s="38" t="n">
        <v>46279</v>
      </c>
      <c r="C1178" s="39" t="n">
        <v>1</v>
      </c>
      <c r="D1178" s="39" t="s">
        <v>26</v>
      </c>
      <c r="E1178" s="39"/>
      <c r="F1178" s="41" t="n">
        <f aca="false">IF(A1178="","",MATCH(A1178,P_ID,1))</f>
        <v>1005</v>
      </c>
      <c r="G1178" s="41" t="str">
        <f aca="false">IF(A1178="","",INDEX(P_Svc,F1178))</f>
        <v>Standard</v>
      </c>
      <c r="H1178" s="41" t="str">
        <f aca="false">IF(A1178="","",INDEX(P_Zone,F1178))</f>
        <v>North</v>
      </c>
      <c r="I1178" s="41" t="n">
        <f aca="false">IF(A1178="","",IF(D1178="Delivered",IF(B1178&lt;=INDEX(P_Due,F1178),1,0),0))</f>
        <v>1</v>
      </c>
    </row>
    <row r="1179" customFormat="false" ht="15" hidden="false" customHeight="false" outlineLevel="0" collapsed="false">
      <c r="A1179" s="37" t="n">
        <v>1001006</v>
      </c>
      <c r="B1179" s="38" t="n">
        <v>46279</v>
      </c>
      <c r="C1179" s="39" t="n">
        <v>1</v>
      </c>
      <c r="D1179" s="39" t="s">
        <v>26</v>
      </c>
      <c r="E1179" s="39"/>
      <c r="F1179" s="41" t="n">
        <f aca="false">IF(A1179="","",MATCH(A1179,P_ID,1))</f>
        <v>1006</v>
      </c>
      <c r="G1179" s="41" t="str">
        <f aca="false">IF(A1179="","",INDEX(P_Svc,F1179))</f>
        <v>Standard</v>
      </c>
      <c r="H1179" s="41" t="str">
        <f aca="false">IF(A1179="","",INDEX(P_Zone,F1179))</f>
        <v>East</v>
      </c>
      <c r="I1179" s="41" t="n">
        <f aca="false">IF(A1179="","",IF(D1179="Delivered",IF(B1179&lt;=INDEX(P_Due,F1179),1,0),0))</f>
        <v>1</v>
      </c>
    </row>
    <row r="1180" customFormat="false" ht="15" hidden="false" customHeight="false" outlineLevel="0" collapsed="false">
      <c r="A1180" s="37" t="n">
        <v>1001007</v>
      </c>
      <c r="B1180" s="38" t="n">
        <v>46279</v>
      </c>
      <c r="C1180" s="39" t="n">
        <v>1</v>
      </c>
      <c r="D1180" s="39" t="s">
        <v>26</v>
      </c>
      <c r="E1180" s="39"/>
      <c r="F1180" s="41" t="n">
        <f aca="false">IF(A1180="","",MATCH(A1180,P_ID,1))</f>
        <v>1007</v>
      </c>
      <c r="G1180" s="41" t="str">
        <f aca="false">IF(A1180="","",INDEX(P_Svc,F1180))</f>
        <v>Standard</v>
      </c>
      <c r="H1180" s="41" t="str">
        <f aca="false">IF(A1180="","",INDEX(P_Zone,F1180))</f>
        <v>Central</v>
      </c>
      <c r="I1180" s="41" t="n">
        <f aca="false">IF(A1180="","",IF(D1180="Delivered",IF(B1180&lt;=INDEX(P_Due,F1180),1,0),0))</f>
        <v>1</v>
      </c>
    </row>
    <row r="1181" customFormat="false" ht="15" hidden="false" customHeight="false" outlineLevel="0" collapsed="false">
      <c r="A1181" s="37" t="n">
        <v>1001008</v>
      </c>
      <c r="B1181" s="38" t="n">
        <v>46279</v>
      </c>
      <c r="C1181" s="39" t="n">
        <v>1</v>
      </c>
      <c r="D1181" s="39" t="s">
        <v>26</v>
      </c>
      <c r="E1181" s="39"/>
      <c r="F1181" s="41" t="n">
        <f aca="false">IF(A1181="","",MATCH(A1181,P_ID,1))</f>
        <v>1008</v>
      </c>
      <c r="G1181" s="41" t="str">
        <f aca="false">IF(A1181="","",INDEX(P_Svc,F1181))</f>
        <v>Economy</v>
      </c>
      <c r="H1181" s="41" t="str">
        <f aca="false">IF(A1181="","",INDEX(P_Zone,F1181))</f>
        <v>West</v>
      </c>
      <c r="I1181" s="41" t="n">
        <f aca="false">IF(A1181="","",IF(D1181="Delivered",IF(B1181&lt;=INDEX(P_Due,F1181),1,0),0))</f>
        <v>1</v>
      </c>
    </row>
    <row r="1182" customFormat="false" ht="15" hidden="false" customHeight="false" outlineLevel="0" collapsed="false">
      <c r="A1182" s="37" t="n">
        <v>1001009</v>
      </c>
      <c r="B1182" s="38" t="n">
        <v>46279</v>
      </c>
      <c r="C1182" s="39" t="n">
        <v>1</v>
      </c>
      <c r="D1182" s="39" t="s">
        <v>26</v>
      </c>
      <c r="E1182" s="39"/>
      <c r="F1182" s="41" t="n">
        <f aca="false">IF(A1182="","",MATCH(A1182,P_ID,1))</f>
        <v>1009</v>
      </c>
      <c r="G1182" s="41" t="str">
        <f aca="false">IF(A1182="","",INDEX(P_Svc,F1182))</f>
        <v>Standard</v>
      </c>
      <c r="H1182" s="41" t="str">
        <f aca="false">IF(A1182="","",INDEX(P_Zone,F1182))</f>
        <v>West</v>
      </c>
      <c r="I1182" s="41" t="n">
        <f aca="false">IF(A1182="","",IF(D1182="Delivered",IF(B1182&lt;=INDEX(P_Due,F1182),1,0),0))</f>
        <v>1</v>
      </c>
    </row>
    <row r="1183" customFormat="false" ht="15" hidden="false" customHeight="false" outlineLevel="0" collapsed="false">
      <c r="A1183" s="37" t="n">
        <v>1001010</v>
      </c>
      <c r="B1183" s="38" t="n">
        <v>46279</v>
      </c>
      <c r="C1183" s="39" t="n">
        <v>1</v>
      </c>
      <c r="D1183" s="39" t="s">
        <v>26</v>
      </c>
      <c r="E1183" s="39"/>
      <c r="F1183" s="41" t="n">
        <f aca="false">IF(A1183="","",MATCH(A1183,P_ID,1))</f>
        <v>1010</v>
      </c>
      <c r="G1183" s="41" t="str">
        <f aca="false">IF(A1183="","",INDEX(P_Svc,F1183))</f>
        <v>Economy</v>
      </c>
      <c r="H1183" s="41" t="str">
        <f aca="false">IF(A1183="","",INDEX(P_Zone,F1183))</f>
        <v>West</v>
      </c>
      <c r="I1183" s="41" t="n">
        <f aca="false">IF(A1183="","",IF(D1183="Delivered",IF(B1183&lt;=INDEX(P_Due,F1183),1,0),0))</f>
        <v>1</v>
      </c>
    </row>
    <row r="1184" customFormat="false" ht="15" hidden="false" customHeight="false" outlineLevel="0" collapsed="false">
      <c r="A1184" s="37" t="n">
        <v>1001011</v>
      </c>
      <c r="B1184" s="38" t="n">
        <v>46279</v>
      </c>
      <c r="C1184" s="39" t="n">
        <v>1</v>
      </c>
      <c r="D1184" s="39" t="s">
        <v>26</v>
      </c>
      <c r="E1184" s="39"/>
      <c r="F1184" s="41" t="n">
        <f aca="false">IF(A1184="","",MATCH(A1184,P_ID,1))</f>
        <v>1011</v>
      </c>
      <c r="G1184" s="41" t="str">
        <f aca="false">IF(A1184="","",INDEX(P_Svc,F1184))</f>
        <v>Standard</v>
      </c>
      <c r="H1184" s="41" t="str">
        <f aca="false">IF(A1184="","",INDEX(P_Zone,F1184))</f>
        <v>Central</v>
      </c>
      <c r="I1184" s="41" t="n">
        <f aca="false">IF(A1184="","",IF(D1184="Delivered",IF(B1184&lt;=INDEX(P_Due,F1184),1,0),0))</f>
        <v>1</v>
      </c>
    </row>
    <row r="1185" customFormat="false" ht="15" hidden="false" customHeight="false" outlineLevel="0" collapsed="false">
      <c r="A1185" s="37" t="n">
        <v>1001012</v>
      </c>
      <c r="B1185" s="38" t="n">
        <v>46279</v>
      </c>
      <c r="C1185" s="39" t="n">
        <v>1</v>
      </c>
      <c r="D1185" s="39" t="s">
        <v>26</v>
      </c>
      <c r="E1185" s="39"/>
      <c r="F1185" s="41" t="n">
        <f aca="false">IF(A1185="","",MATCH(A1185,P_ID,1))</f>
        <v>1012</v>
      </c>
      <c r="G1185" s="41" t="str">
        <f aca="false">IF(A1185="","",INDEX(P_Svc,F1185))</f>
        <v>Standard</v>
      </c>
      <c r="H1185" s="41" t="str">
        <f aca="false">IF(A1185="","",INDEX(P_Zone,F1185))</f>
        <v>West</v>
      </c>
      <c r="I1185" s="41" t="n">
        <f aca="false">IF(A1185="","",IF(D1185="Delivered",IF(B1185&lt;=INDEX(P_Due,F1185),1,0),0))</f>
        <v>1</v>
      </c>
    </row>
    <row r="1186" customFormat="false" ht="15" hidden="false" customHeight="false" outlineLevel="0" collapsed="false">
      <c r="A1186" s="37" t="n">
        <v>1001013</v>
      </c>
      <c r="B1186" s="38" t="n">
        <v>46279</v>
      </c>
      <c r="C1186" s="39" t="n">
        <v>1</v>
      </c>
      <c r="D1186" s="39" t="s">
        <v>26</v>
      </c>
      <c r="E1186" s="39"/>
      <c r="F1186" s="41" t="n">
        <f aca="false">IF(A1186="","",MATCH(A1186,P_ID,1))</f>
        <v>1013</v>
      </c>
      <c r="G1186" s="41" t="str">
        <f aca="false">IF(A1186="","",INDEX(P_Svc,F1186))</f>
        <v>Standard</v>
      </c>
      <c r="H1186" s="41" t="str">
        <f aca="false">IF(A1186="","",INDEX(P_Zone,F1186))</f>
        <v>Central</v>
      </c>
      <c r="I1186" s="41" t="n">
        <f aca="false">IF(A1186="","",IF(D1186="Delivered",IF(B1186&lt;=INDEX(P_Due,F1186),1,0),0))</f>
        <v>1</v>
      </c>
    </row>
    <row r="1187" customFormat="false" ht="15" hidden="false" customHeight="false" outlineLevel="0" collapsed="false">
      <c r="A1187" s="37" t="n">
        <v>1001014</v>
      </c>
      <c r="B1187" s="38" t="n">
        <v>46279</v>
      </c>
      <c r="C1187" s="39" t="n">
        <v>1</v>
      </c>
      <c r="D1187" s="39" t="s">
        <v>26</v>
      </c>
      <c r="E1187" s="39"/>
      <c r="F1187" s="41" t="n">
        <f aca="false">IF(A1187="","",MATCH(A1187,P_ID,1))</f>
        <v>1014</v>
      </c>
      <c r="G1187" s="41" t="str">
        <f aca="false">IF(A1187="","",INDEX(P_Svc,F1187))</f>
        <v>Standard</v>
      </c>
      <c r="H1187" s="41" t="str">
        <f aca="false">IF(A1187="","",INDEX(P_Zone,F1187))</f>
        <v>Central</v>
      </c>
      <c r="I1187" s="41" t="n">
        <f aca="false">IF(A1187="","",IF(D1187="Delivered",IF(B1187&lt;=INDEX(P_Due,F1187),1,0),0))</f>
        <v>1</v>
      </c>
    </row>
    <row r="1188" customFormat="false" ht="15" hidden="false" customHeight="false" outlineLevel="0" collapsed="false">
      <c r="A1188" s="37" t="n">
        <v>1001015</v>
      </c>
      <c r="B1188" s="38" t="n">
        <v>46279</v>
      </c>
      <c r="C1188" s="39" t="n">
        <v>1</v>
      </c>
      <c r="D1188" s="39" t="s">
        <v>26</v>
      </c>
      <c r="E1188" s="39"/>
      <c r="F1188" s="41" t="n">
        <f aca="false">IF(A1188="","",MATCH(A1188,P_ID,1))</f>
        <v>1015</v>
      </c>
      <c r="G1188" s="41" t="str">
        <f aca="false">IF(A1188="","",INDEX(P_Svc,F1188))</f>
        <v>Standard</v>
      </c>
      <c r="H1188" s="41" t="str">
        <f aca="false">IF(A1188="","",INDEX(P_Zone,F1188))</f>
        <v>Central</v>
      </c>
      <c r="I1188" s="41" t="n">
        <f aca="false">IF(A1188="","",IF(D1188="Delivered",IF(B1188&lt;=INDEX(P_Due,F1188),1,0),0))</f>
        <v>1</v>
      </c>
    </row>
    <row r="1189" customFormat="false" ht="15" hidden="false" customHeight="false" outlineLevel="0" collapsed="false">
      <c r="A1189" s="37" t="n">
        <v>1001016</v>
      </c>
      <c r="B1189" s="38" t="n">
        <v>46279</v>
      </c>
      <c r="C1189" s="39" t="n">
        <v>1</v>
      </c>
      <c r="D1189" s="39" t="s">
        <v>79</v>
      </c>
      <c r="E1189" s="39" t="s">
        <v>38</v>
      </c>
      <c r="F1189" s="41" t="n">
        <f aca="false">IF(A1189="","",MATCH(A1189,P_ID,1))</f>
        <v>1016</v>
      </c>
      <c r="G1189" s="41" t="str">
        <f aca="false">IF(A1189="","",INDEX(P_Svc,F1189))</f>
        <v>Economy</v>
      </c>
      <c r="H1189" s="41" t="str">
        <f aca="false">IF(A1189="","",INDEX(P_Zone,F1189))</f>
        <v>North</v>
      </c>
      <c r="I1189" s="41" t="n">
        <f aca="false">IF(A1189="","",IF(D1189="Delivered",IF(B1189&lt;=INDEX(P_Due,F1189),1,0),0))</f>
        <v>0</v>
      </c>
    </row>
    <row r="1190" customFormat="false" ht="15" hidden="false" customHeight="false" outlineLevel="0" collapsed="false">
      <c r="A1190" s="37" t="n">
        <v>1001017</v>
      </c>
      <c r="B1190" s="38" t="n">
        <v>46279</v>
      </c>
      <c r="C1190" s="39" t="n">
        <v>1</v>
      </c>
      <c r="D1190" s="39" t="s">
        <v>26</v>
      </c>
      <c r="E1190" s="39"/>
      <c r="F1190" s="41" t="n">
        <f aca="false">IF(A1190="","",MATCH(A1190,P_ID,1))</f>
        <v>1017</v>
      </c>
      <c r="G1190" s="41" t="str">
        <f aca="false">IF(A1190="","",INDEX(P_Svc,F1190))</f>
        <v>Economy</v>
      </c>
      <c r="H1190" s="41" t="str">
        <f aca="false">IF(A1190="","",INDEX(P_Zone,F1190))</f>
        <v>South</v>
      </c>
      <c r="I1190" s="41" t="n">
        <f aca="false">IF(A1190="","",IF(D1190="Delivered",IF(B1190&lt;=INDEX(P_Due,F1190),1,0),0))</f>
        <v>1</v>
      </c>
    </row>
    <row r="1191" customFormat="false" ht="15" hidden="false" customHeight="false" outlineLevel="0" collapsed="false">
      <c r="A1191" s="37" t="n">
        <v>1001018</v>
      </c>
      <c r="B1191" s="38" t="n">
        <v>46279</v>
      </c>
      <c r="C1191" s="39" t="n">
        <v>1</v>
      </c>
      <c r="D1191" s="39" t="s">
        <v>26</v>
      </c>
      <c r="E1191" s="39"/>
      <c r="F1191" s="41" t="n">
        <f aca="false">IF(A1191="","",MATCH(A1191,P_ID,1))</f>
        <v>1018</v>
      </c>
      <c r="G1191" s="41" t="str">
        <f aca="false">IF(A1191="","",INDEX(P_Svc,F1191))</f>
        <v>Standard</v>
      </c>
      <c r="H1191" s="41" t="str">
        <f aca="false">IF(A1191="","",INDEX(P_Zone,F1191))</f>
        <v>South</v>
      </c>
      <c r="I1191" s="41" t="n">
        <f aca="false">IF(A1191="","",IF(D1191="Delivered",IF(B1191&lt;=INDEX(P_Due,F1191),1,0),0))</f>
        <v>1</v>
      </c>
    </row>
    <row r="1192" customFormat="false" ht="15" hidden="false" customHeight="false" outlineLevel="0" collapsed="false">
      <c r="A1192" s="37" t="n">
        <v>1001019</v>
      </c>
      <c r="B1192" s="38" t="n">
        <v>46279</v>
      </c>
      <c r="C1192" s="39" t="n">
        <v>1</v>
      </c>
      <c r="D1192" s="39" t="s">
        <v>26</v>
      </c>
      <c r="E1192" s="39"/>
      <c r="F1192" s="41" t="n">
        <f aca="false">IF(A1192="","",MATCH(A1192,P_ID,1))</f>
        <v>1019</v>
      </c>
      <c r="G1192" s="41" t="str">
        <f aca="false">IF(A1192="","",INDEX(P_Svc,F1192))</f>
        <v>Economy</v>
      </c>
      <c r="H1192" s="41" t="str">
        <f aca="false">IF(A1192="","",INDEX(P_Zone,F1192))</f>
        <v>Central</v>
      </c>
      <c r="I1192" s="41" t="n">
        <f aca="false">IF(A1192="","",IF(D1192="Delivered",IF(B1192&lt;=INDEX(P_Due,F1192),1,0),0))</f>
        <v>1</v>
      </c>
    </row>
    <row r="1193" customFormat="false" ht="15" hidden="false" customHeight="false" outlineLevel="0" collapsed="false">
      <c r="A1193" s="37" t="n">
        <v>1001020</v>
      </c>
      <c r="B1193" s="38" t="n">
        <v>46279</v>
      </c>
      <c r="C1193" s="39" t="n">
        <v>1</v>
      </c>
      <c r="D1193" s="39" t="s">
        <v>26</v>
      </c>
      <c r="E1193" s="39"/>
      <c r="F1193" s="41" t="n">
        <f aca="false">IF(A1193="","",MATCH(A1193,P_ID,1))</f>
        <v>1020</v>
      </c>
      <c r="G1193" s="41" t="str">
        <f aca="false">IF(A1193="","",INDEX(P_Svc,F1193))</f>
        <v>Standard</v>
      </c>
      <c r="H1193" s="41" t="str">
        <f aca="false">IF(A1193="","",INDEX(P_Zone,F1193))</f>
        <v>East</v>
      </c>
      <c r="I1193" s="41" t="n">
        <f aca="false">IF(A1193="","",IF(D1193="Delivered",IF(B1193&lt;=INDEX(P_Due,F1193),1,0),0))</f>
        <v>1</v>
      </c>
    </row>
    <row r="1194" customFormat="false" ht="15" hidden="false" customHeight="false" outlineLevel="0" collapsed="false">
      <c r="A1194" s="37" t="n">
        <v>1001021</v>
      </c>
      <c r="B1194" s="38" t="n">
        <v>46279</v>
      </c>
      <c r="C1194" s="39" t="n">
        <v>1</v>
      </c>
      <c r="D1194" s="39" t="s">
        <v>26</v>
      </c>
      <c r="E1194" s="39"/>
      <c r="F1194" s="41" t="n">
        <f aca="false">IF(A1194="","",MATCH(A1194,P_ID,1))</f>
        <v>1021</v>
      </c>
      <c r="G1194" s="41" t="str">
        <f aca="false">IF(A1194="","",INDEX(P_Svc,F1194))</f>
        <v>Standard</v>
      </c>
      <c r="H1194" s="41" t="str">
        <f aca="false">IF(A1194="","",INDEX(P_Zone,F1194))</f>
        <v>East</v>
      </c>
      <c r="I1194" s="41" t="n">
        <f aca="false">IF(A1194="","",IF(D1194="Delivered",IF(B1194&lt;=INDEX(P_Due,F1194),1,0),0))</f>
        <v>1</v>
      </c>
    </row>
    <row r="1195" customFormat="false" ht="15" hidden="false" customHeight="false" outlineLevel="0" collapsed="false">
      <c r="A1195" s="37" t="n">
        <v>1001022</v>
      </c>
      <c r="B1195" s="38" t="n">
        <v>46279</v>
      </c>
      <c r="C1195" s="39" t="n">
        <v>1</v>
      </c>
      <c r="D1195" s="39" t="s">
        <v>26</v>
      </c>
      <c r="E1195" s="39"/>
      <c r="F1195" s="41" t="n">
        <f aca="false">IF(A1195="","",MATCH(A1195,P_ID,1))</f>
        <v>1022</v>
      </c>
      <c r="G1195" s="41" t="str">
        <f aca="false">IF(A1195="","",INDEX(P_Svc,F1195))</f>
        <v>Standard</v>
      </c>
      <c r="H1195" s="41" t="str">
        <f aca="false">IF(A1195="","",INDEX(P_Zone,F1195))</f>
        <v>South</v>
      </c>
      <c r="I1195" s="41" t="n">
        <f aca="false">IF(A1195="","",IF(D1195="Delivered",IF(B1195&lt;=INDEX(P_Due,F1195),1,0),0))</f>
        <v>1</v>
      </c>
    </row>
    <row r="1196" customFormat="false" ht="15" hidden="false" customHeight="false" outlineLevel="0" collapsed="false">
      <c r="A1196" s="37" t="n">
        <v>1001023</v>
      </c>
      <c r="B1196" s="38" t="n">
        <v>46279</v>
      </c>
      <c r="C1196" s="39" t="n">
        <v>1</v>
      </c>
      <c r="D1196" s="39" t="s">
        <v>26</v>
      </c>
      <c r="E1196" s="39"/>
      <c r="F1196" s="41" t="n">
        <f aca="false">IF(A1196="","",MATCH(A1196,P_ID,1))</f>
        <v>1023</v>
      </c>
      <c r="G1196" s="41" t="str">
        <f aca="false">IF(A1196="","",INDEX(P_Svc,F1196))</f>
        <v>Standard</v>
      </c>
      <c r="H1196" s="41" t="str">
        <f aca="false">IF(A1196="","",INDEX(P_Zone,F1196))</f>
        <v>South</v>
      </c>
      <c r="I1196" s="41" t="n">
        <f aca="false">IF(A1196="","",IF(D1196="Delivered",IF(B1196&lt;=INDEX(P_Due,F1196),1,0),0))</f>
        <v>1</v>
      </c>
    </row>
    <row r="1197" customFormat="false" ht="15" hidden="false" customHeight="false" outlineLevel="0" collapsed="false">
      <c r="A1197" s="37" t="n">
        <v>1001025</v>
      </c>
      <c r="B1197" s="38" t="n">
        <v>46279</v>
      </c>
      <c r="C1197" s="39" t="n">
        <v>1</v>
      </c>
      <c r="D1197" s="39" t="s">
        <v>26</v>
      </c>
      <c r="E1197" s="39"/>
      <c r="F1197" s="41" t="n">
        <f aca="false">IF(A1197="","",MATCH(A1197,P_ID,1))</f>
        <v>1025</v>
      </c>
      <c r="G1197" s="41" t="str">
        <f aca="false">IF(A1197="","",INDEX(P_Svc,F1197))</f>
        <v>Standard</v>
      </c>
      <c r="H1197" s="41" t="str">
        <f aca="false">IF(A1197="","",INDEX(P_Zone,F1197))</f>
        <v>West</v>
      </c>
      <c r="I1197" s="41" t="n">
        <f aca="false">IF(A1197="","",IF(D1197="Delivered",IF(B1197&lt;=INDEX(P_Due,F1197),1,0),0))</f>
        <v>1</v>
      </c>
    </row>
    <row r="1198" customFormat="false" ht="15" hidden="false" customHeight="false" outlineLevel="0" collapsed="false">
      <c r="A1198" s="37" t="n">
        <v>1001026</v>
      </c>
      <c r="B1198" s="38" t="n">
        <v>46279</v>
      </c>
      <c r="C1198" s="39" t="n">
        <v>1</v>
      </c>
      <c r="D1198" s="39" t="s">
        <v>26</v>
      </c>
      <c r="E1198" s="39"/>
      <c r="F1198" s="41" t="n">
        <f aca="false">IF(A1198="","",MATCH(A1198,P_ID,1))</f>
        <v>1026</v>
      </c>
      <c r="G1198" s="41" t="str">
        <f aca="false">IF(A1198="","",INDEX(P_Svc,F1198))</f>
        <v>Standard</v>
      </c>
      <c r="H1198" s="41" t="str">
        <f aca="false">IF(A1198="","",INDEX(P_Zone,F1198))</f>
        <v>South</v>
      </c>
      <c r="I1198" s="41" t="n">
        <f aca="false">IF(A1198="","",IF(D1198="Delivered",IF(B1198&lt;=INDEX(P_Due,F1198),1,0),0))</f>
        <v>1</v>
      </c>
    </row>
    <row r="1199" customFormat="false" ht="15" hidden="false" customHeight="false" outlineLevel="0" collapsed="false">
      <c r="A1199" s="37" t="n">
        <v>1001027</v>
      </c>
      <c r="B1199" s="38" t="n">
        <v>46279</v>
      </c>
      <c r="C1199" s="39" t="n">
        <v>1</v>
      </c>
      <c r="D1199" s="39" t="s">
        <v>26</v>
      </c>
      <c r="E1199" s="39"/>
      <c r="F1199" s="41" t="n">
        <f aca="false">IF(A1199="","",MATCH(A1199,P_ID,1))</f>
        <v>1027</v>
      </c>
      <c r="G1199" s="41" t="str">
        <f aca="false">IF(A1199="","",INDEX(P_Svc,F1199))</f>
        <v>Standard</v>
      </c>
      <c r="H1199" s="41" t="str">
        <f aca="false">IF(A1199="","",INDEX(P_Zone,F1199))</f>
        <v>North</v>
      </c>
      <c r="I1199" s="41" t="n">
        <f aca="false">IF(A1199="","",IF(D1199="Delivered",IF(B1199&lt;=INDEX(P_Due,F1199),1,0),0))</f>
        <v>1</v>
      </c>
    </row>
    <row r="1200" customFormat="false" ht="15" hidden="false" customHeight="false" outlineLevel="0" collapsed="false">
      <c r="A1200" s="37" t="n">
        <v>1001028</v>
      </c>
      <c r="B1200" s="38" t="n">
        <v>46279</v>
      </c>
      <c r="C1200" s="39" t="n">
        <v>1</v>
      </c>
      <c r="D1200" s="39" t="s">
        <v>26</v>
      </c>
      <c r="E1200" s="39"/>
      <c r="F1200" s="41" t="n">
        <f aca="false">IF(A1200="","",MATCH(A1200,P_ID,1))</f>
        <v>1028</v>
      </c>
      <c r="G1200" s="41" t="str">
        <f aca="false">IF(A1200="","",INDEX(P_Svc,F1200))</f>
        <v>Economy</v>
      </c>
      <c r="H1200" s="41" t="str">
        <f aca="false">IF(A1200="","",INDEX(P_Zone,F1200))</f>
        <v>South</v>
      </c>
      <c r="I1200" s="41" t="n">
        <f aca="false">IF(A1200="","",IF(D1200="Delivered",IF(B1200&lt;=INDEX(P_Due,F1200),1,0),0))</f>
        <v>1</v>
      </c>
    </row>
    <row r="1201" customFormat="false" ht="15" hidden="false" customHeight="false" outlineLevel="0" collapsed="false">
      <c r="A1201" s="37" t="n">
        <v>1001029</v>
      </c>
      <c r="B1201" s="38" t="n">
        <v>46279</v>
      </c>
      <c r="C1201" s="39" t="n">
        <v>1</v>
      </c>
      <c r="D1201" s="39" t="s">
        <v>26</v>
      </c>
      <c r="E1201" s="39"/>
      <c r="F1201" s="41" t="n">
        <f aca="false">IF(A1201="","",MATCH(A1201,P_ID,1))</f>
        <v>1029</v>
      </c>
      <c r="G1201" s="41" t="str">
        <f aca="false">IF(A1201="","",INDEX(P_Svc,F1201))</f>
        <v>Economy</v>
      </c>
      <c r="H1201" s="41" t="str">
        <f aca="false">IF(A1201="","",INDEX(P_Zone,F1201))</f>
        <v>East</v>
      </c>
      <c r="I1201" s="41" t="n">
        <f aca="false">IF(A1201="","",IF(D1201="Delivered",IF(B1201&lt;=INDEX(P_Due,F1201),1,0),0))</f>
        <v>1</v>
      </c>
    </row>
    <row r="1202" customFormat="false" ht="15" hidden="false" customHeight="false" outlineLevel="0" collapsed="false">
      <c r="A1202" s="37" t="n">
        <v>1001030</v>
      </c>
      <c r="B1202" s="38" t="n">
        <v>46279</v>
      </c>
      <c r="C1202" s="39" t="n">
        <v>1</v>
      </c>
      <c r="D1202" s="39" t="s">
        <v>26</v>
      </c>
      <c r="E1202" s="39"/>
      <c r="F1202" s="41" t="n">
        <f aca="false">IF(A1202="","",MATCH(A1202,P_ID,1))</f>
        <v>1030</v>
      </c>
      <c r="G1202" s="41" t="str">
        <f aca="false">IF(A1202="","",INDEX(P_Svc,F1202))</f>
        <v>Economy</v>
      </c>
      <c r="H1202" s="41" t="str">
        <f aca="false">IF(A1202="","",INDEX(P_Zone,F1202))</f>
        <v>Central</v>
      </c>
      <c r="I1202" s="41" t="n">
        <f aca="false">IF(A1202="","",IF(D1202="Delivered",IF(B1202&lt;=INDEX(P_Due,F1202),1,0),0))</f>
        <v>1</v>
      </c>
    </row>
    <row r="1203" customFormat="false" ht="15" hidden="false" customHeight="false" outlineLevel="0" collapsed="false">
      <c r="A1203" s="37" t="n">
        <v>1001031</v>
      </c>
      <c r="B1203" s="38" t="n">
        <v>46279</v>
      </c>
      <c r="C1203" s="39" t="n">
        <v>1</v>
      </c>
      <c r="D1203" s="39" t="s">
        <v>26</v>
      </c>
      <c r="E1203" s="39"/>
      <c r="F1203" s="41" t="n">
        <f aca="false">IF(A1203="","",MATCH(A1203,P_ID,1))</f>
        <v>1031</v>
      </c>
      <c r="G1203" s="41" t="str">
        <f aca="false">IF(A1203="","",INDEX(P_Svc,F1203))</f>
        <v>Economy</v>
      </c>
      <c r="H1203" s="41" t="str">
        <f aca="false">IF(A1203="","",INDEX(P_Zone,F1203))</f>
        <v>East</v>
      </c>
      <c r="I1203" s="41" t="n">
        <f aca="false">IF(A1203="","",IF(D1203="Delivered",IF(B1203&lt;=INDEX(P_Due,F1203),1,0),0))</f>
        <v>1</v>
      </c>
    </row>
    <row r="1204" customFormat="false" ht="15" hidden="false" customHeight="false" outlineLevel="0" collapsed="false">
      <c r="A1204" s="37" t="n">
        <v>1001032</v>
      </c>
      <c r="B1204" s="38" t="n">
        <v>46279</v>
      </c>
      <c r="C1204" s="39" t="n">
        <v>1</v>
      </c>
      <c r="D1204" s="39" t="s">
        <v>26</v>
      </c>
      <c r="E1204" s="39"/>
      <c r="F1204" s="41" t="n">
        <f aca="false">IF(A1204="","",MATCH(A1204,P_ID,1))</f>
        <v>1032</v>
      </c>
      <c r="G1204" s="41" t="str">
        <f aca="false">IF(A1204="","",INDEX(P_Svc,F1204))</f>
        <v>Standard</v>
      </c>
      <c r="H1204" s="41" t="str">
        <f aca="false">IF(A1204="","",INDEX(P_Zone,F1204))</f>
        <v>Central</v>
      </c>
      <c r="I1204" s="41" t="n">
        <f aca="false">IF(A1204="","",IF(D1204="Delivered",IF(B1204&lt;=INDEX(P_Due,F1204),1,0),0))</f>
        <v>1</v>
      </c>
    </row>
    <row r="1205" customFormat="false" ht="15" hidden="false" customHeight="false" outlineLevel="0" collapsed="false">
      <c r="A1205" s="37" t="n">
        <v>1001033</v>
      </c>
      <c r="B1205" s="38" t="n">
        <v>46279</v>
      </c>
      <c r="C1205" s="39" t="n">
        <v>1</v>
      </c>
      <c r="D1205" s="39" t="s">
        <v>26</v>
      </c>
      <c r="E1205" s="39"/>
      <c r="F1205" s="41" t="n">
        <f aca="false">IF(A1205="","",MATCH(A1205,P_ID,1))</f>
        <v>1033</v>
      </c>
      <c r="G1205" s="41" t="str">
        <f aca="false">IF(A1205="","",INDEX(P_Svc,F1205))</f>
        <v>Standard</v>
      </c>
      <c r="H1205" s="41" t="str">
        <f aca="false">IF(A1205="","",INDEX(P_Zone,F1205))</f>
        <v>East</v>
      </c>
      <c r="I1205" s="41" t="n">
        <f aca="false">IF(A1205="","",IF(D1205="Delivered",IF(B1205&lt;=INDEX(P_Due,F1205),1,0),0))</f>
        <v>1</v>
      </c>
    </row>
    <row r="1206" customFormat="false" ht="15" hidden="false" customHeight="false" outlineLevel="0" collapsed="false">
      <c r="A1206" s="37" t="n">
        <v>1001034</v>
      </c>
      <c r="B1206" s="38" t="n">
        <v>46279</v>
      </c>
      <c r="C1206" s="39" t="n">
        <v>1</v>
      </c>
      <c r="D1206" s="39" t="s">
        <v>26</v>
      </c>
      <c r="E1206" s="39"/>
      <c r="F1206" s="41" t="n">
        <f aca="false">IF(A1206="","",MATCH(A1206,P_ID,1))</f>
        <v>1034</v>
      </c>
      <c r="G1206" s="41" t="str">
        <f aca="false">IF(A1206="","",INDEX(P_Svc,F1206))</f>
        <v>Economy</v>
      </c>
      <c r="H1206" s="41" t="str">
        <f aca="false">IF(A1206="","",INDEX(P_Zone,F1206))</f>
        <v>North</v>
      </c>
      <c r="I1206" s="41" t="n">
        <f aca="false">IF(A1206="","",IF(D1206="Delivered",IF(B1206&lt;=INDEX(P_Due,F1206),1,0),0))</f>
        <v>1</v>
      </c>
    </row>
    <row r="1207" customFormat="false" ht="15" hidden="false" customHeight="false" outlineLevel="0" collapsed="false">
      <c r="A1207" s="37" t="n">
        <v>1001035</v>
      </c>
      <c r="B1207" s="38" t="n">
        <v>46279</v>
      </c>
      <c r="C1207" s="39" t="n">
        <v>1</v>
      </c>
      <c r="D1207" s="39" t="s">
        <v>26</v>
      </c>
      <c r="E1207" s="39"/>
      <c r="F1207" s="41" t="n">
        <f aca="false">IF(A1207="","",MATCH(A1207,P_ID,1))</f>
        <v>1035</v>
      </c>
      <c r="G1207" s="41" t="str">
        <f aca="false">IF(A1207="","",INDEX(P_Svc,F1207))</f>
        <v>Standard</v>
      </c>
      <c r="H1207" s="41" t="str">
        <f aca="false">IF(A1207="","",INDEX(P_Zone,F1207))</f>
        <v>South</v>
      </c>
      <c r="I1207" s="41" t="n">
        <f aca="false">IF(A1207="","",IF(D1207="Delivered",IF(B1207&lt;=INDEX(P_Due,F1207),1,0),0))</f>
        <v>1</v>
      </c>
    </row>
    <row r="1208" customFormat="false" ht="15" hidden="false" customHeight="false" outlineLevel="0" collapsed="false">
      <c r="A1208" s="37" t="n">
        <v>1001037</v>
      </c>
      <c r="B1208" s="38" t="n">
        <v>46279</v>
      </c>
      <c r="C1208" s="39" t="n">
        <v>1</v>
      </c>
      <c r="D1208" s="39" t="s">
        <v>26</v>
      </c>
      <c r="E1208" s="39"/>
      <c r="F1208" s="41" t="n">
        <f aca="false">IF(A1208="","",MATCH(A1208,P_ID,1))</f>
        <v>1037</v>
      </c>
      <c r="G1208" s="41" t="str">
        <f aca="false">IF(A1208="","",INDEX(P_Svc,F1208))</f>
        <v>Economy</v>
      </c>
      <c r="H1208" s="41" t="str">
        <f aca="false">IF(A1208="","",INDEX(P_Zone,F1208))</f>
        <v>Central</v>
      </c>
      <c r="I1208" s="41" t="n">
        <f aca="false">IF(A1208="","",IF(D1208="Delivered",IF(B1208&lt;=INDEX(P_Due,F1208),1,0),0))</f>
        <v>1</v>
      </c>
    </row>
    <row r="1209" customFormat="false" ht="15" hidden="false" customHeight="false" outlineLevel="0" collapsed="false">
      <c r="A1209" s="37" t="n">
        <v>1001038</v>
      </c>
      <c r="B1209" s="38" t="n">
        <v>46279</v>
      </c>
      <c r="C1209" s="39" t="n">
        <v>1</v>
      </c>
      <c r="D1209" s="39" t="s">
        <v>26</v>
      </c>
      <c r="E1209" s="39"/>
      <c r="F1209" s="41" t="n">
        <f aca="false">IF(A1209="","",MATCH(A1209,P_ID,1))</f>
        <v>1038</v>
      </c>
      <c r="G1209" s="41" t="str">
        <f aca="false">IF(A1209="","",INDEX(P_Svc,F1209))</f>
        <v>Economy</v>
      </c>
      <c r="H1209" s="41" t="str">
        <f aca="false">IF(A1209="","",INDEX(P_Zone,F1209))</f>
        <v>Central</v>
      </c>
      <c r="I1209" s="41" t="n">
        <f aca="false">IF(A1209="","",IF(D1209="Delivered",IF(B1209&lt;=INDEX(P_Due,F1209),1,0),0))</f>
        <v>1</v>
      </c>
    </row>
    <row r="1210" customFormat="false" ht="15" hidden="false" customHeight="false" outlineLevel="0" collapsed="false">
      <c r="A1210" s="37" t="n">
        <v>1001039</v>
      </c>
      <c r="B1210" s="38" t="n">
        <v>46279</v>
      </c>
      <c r="C1210" s="39" t="n">
        <v>1</v>
      </c>
      <c r="D1210" s="39" t="s">
        <v>26</v>
      </c>
      <c r="E1210" s="39"/>
      <c r="F1210" s="41" t="n">
        <f aca="false">IF(A1210="","",MATCH(A1210,P_ID,1))</f>
        <v>1039</v>
      </c>
      <c r="G1210" s="41" t="str">
        <f aca="false">IF(A1210="","",INDEX(P_Svc,F1210))</f>
        <v>Standard</v>
      </c>
      <c r="H1210" s="41" t="str">
        <f aca="false">IF(A1210="","",INDEX(P_Zone,F1210))</f>
        <v>Central</v>
      </c>
      <c r="I1210" s="41" t="n">
        <f aca="false">IF(A1210="","",IF(D1210="Delivered",IF(B1210&lt;=INDEX(P_Due,F1210),1,0),0))</f>
        <v>1</v>
      </c>
    </row>
    <row r="1211" customFormat="false" ht="15" hidden="false" customHeight="false" outlineLevel="0" collapsed="false">
      <c r="A1211" s="37" t="n">
        <v>1001040</v>
      </c>
      <c r="B1211" s="38" t="n">
        <v>46279</v>
      </c>
      <c r="C1211" s="39" t="n">
        <v>1</v>
      </c>
      <c r="D1211" s="39" t="s">
        <v>26</v>
      </c>
      <c r="E1211" s="39"/>
      <c r="F1211" s="41" t="n">
        <f aca="false">IF(A1211="","",MATCH(A1211,P_ID,1))</f>
        <v>1040</v>
      </c>
      <c r="G1211" s="41" t="str">
        <f aca="false">IF(A1211="","",INDEX(P_Svc,F1211))</f>
        <v>Economy</v>
      </c>
      <c r="H1211" s="41" t="str">
        <f aca="false">IF(A1211="","",INDEX(P_Zone,F1211))</f>
        <v>South</v>
      </c>
      <c r="I1211" s="41" t="n">
        <f aca="false">IF(A1211="","",IF(D1211="Delivered",IF(B1211&lt;=INDEX(P_Due,F1211),1,0),0))</f>
        <v>1</v>
      </c>
    </row>
    <row r="1212" customFormat="false" ht="15" hidden="false" customHeight="false" outlineLevel="0" collapsed="false">
      <c r="A1212" s="37" t="n">
        <v>1001041</v>
      </c>
      <c r="B1212" s="38" t="n">
        <v>46279</v>
      </c>
      <c r="C1212" s="39" t="n">
        <v>1</v>
      </c>
      <c r="D1212" s="39" t="s">
        <v>26</v>
      </c>
      <c r="E1212" s="39"/>
      <c r="F1212" s="41" t="n">
        <f aca="false">IF(A1212="","",MATCH(A1212,P_ID,1))</f>
        <v>1041</v>
      </c>
      <c r="G1212" s="41" t="str">
        <f aca="false">IF(A1212="","",INDEX(P_Svc,F1212))</f>
        <v>Standard</v>
      </c>
      <c r="H1212" s="41" t="str">
        <f aca="false">IF(A1212="","",INDEX(P_Zone,F1212))</f>
        <v>Central</v>
      </c>
      <c r="I1212" s="41" t="n">
        <f aca="false">IF(A1212="","",IF(D1212="Delivered",IF(B1212&lt;=INDEX(P_Due,F1212),1,0),0))</f>
        <v>1</v>
      </c>
    </row>
    <row r="1213" customFormat="false" ht="15" hidden="false" customHeight="false" outlineLevel="0" collapsed="false">
      <c r="A1213" s="37" t="n">
        <v>1001042</v>
      </c>
      <c r="B1213" s="38" t="n">
        <v>46279</v>
      </c>
      <c r="C1213" s="39" t="n">
        <v>1</v>
      </c>
      <c r="D1213" s="39" t="s">
        <v>26</v>
      </c>
      <c r="E1213" s="39"/>
      <c r="F1213" s="41" t="n">
        <f aca="false">IF(A1213="","",MATCH(A1213,P_ID,1))</f>
        <v>1042</v>
      </c>
      <c r="G1213" s="41" t="str">
        <f aca="false">IF(A1213="","",INDEX(P_Svc,F1213))</f>
        <v>Economy</v>
      </c>
      <c r="H1213" s="41" t="str">
        <f aca="false">IF(A1213="","",INDEX(P_Zone,F1213))</f>
        <v>East</v>
      </c>
      <c r="I1213" s="41" t="n">
        <f aca="false">IF(A1213="","",IF(D1213="Delivered",IF(B1213&lt;=INDEX(P_Due,F1213),1,0),0))</f>
        <v>1</v>
      </c>
    </row>
    <row r="1214" customFormat="false" ht="15" hidden="false" customHeight="false" outlineLevel="0" collapsed="false">
      <c r="A1214" s="37" t="n">
        <v>1001043</v>
      </c>
      <c r="B1214" s="38" t="n">
        <v>46279</v>
      </c>
      <c r="C1214" s="39" t="n">
        <v>1</v>
      </c>
      <c r="D1214" s="39" t="s">
        <v>26</v>
      </c>
      <c r="E1214" s="39"/>
      <c r="F1214" s="41" t="n">
        <f aca="false">IF(A1214="","",MATCH(A1214,P_ID,1))</f>
        <v>1043</v>
      </c>
      <c r="G1214" s="41" t="str">
        <f aca="false">IF(A1214="","",INDEX(P_Svc,F1214))</f>
        <v>Standard</v>
      </c>
      <c r="H1214" s="41" t="str">
        <f aca="false">IF(A1214="","",INDEX(P_Zone,F1214))</f>
        <v>East</v>
      </c>
      <c r="I1214" s="41" t="n">
        <f aca="false">IF(A1214="","",IF(D1214="Delivered",IF(B1214&lt;=INDEX(P_Due,F1214),1,0),0))</f>
        <v>1</v>
      </c>
    </row>
    <row r="1215" customFormat="false" ht="15" hidden="false" customHeight="false" outlineLevel="0" collapsed="false">
      <c r="A1215" s="37" t="n">
        <v>1001044</v>
      </c>
      <c r="B1215" s="38" t="n">
        <v>46279</v>
      </c>
      <c r="C1215" s="39" t="n">
        <v>1</v>
      </c>
      <c r="D1215" s="39" t="s">
        <v>26</v>
      </c>
      <c r="E1215" s="39"/>
      <c r="F1215" s="41" t="n">
        <f aca="false">IF(A1215="","",MATCH(A1215,P_ID,1))</f>
        <v>1044</v>
      </c>
      <c r="G1215" s="41" t="str">
        <f aca="false">IF(A1215="","",INDEX(P_Svc,F1215))</f>
        <v>Standard</v>
      </c>
      <c r="H1215" s="41" t="str">
        <f aca="false">IF(A1215="","",INDEX(P_Zone,F1215))</f>
        <v>Central</v>
      </c>
      <c r="I1215" s="41" t="n">
        <f aca="false">IF(A1215="","",IF(D1215="Delivered",IF(B1215&lt;=INDEX(P_Due,F1215),1,0),0))</f>
        <v>1</v>
      </c>
    </row>
    <row r="1216" customFormat="false" ht="15" hidden="false" customHeight="false" outlineLevel="0" collapsed="false">
      <c r="A1216" s="37" t="n">
        <v>1001045</v>
      </c>
      <c r="B1216" s="38" t="n">
        <v>46279</v>
      </c>
      <c r="C1216" s="39" t="n">
        <v>1</v>
      </c>
      <c r="D1216" s="39" t="s">
        <v>26</v>
      </c>
      <c r="E1216" s="39"/>
      <c r="F1216" s="41" t="n">
        <f aca="false">IF(A1216="","",MATCH(A1216,P_ID,1))</f>
        <v>1045</v>
      </c>
      <c r="G1216" s="41" t="str">
        <f aca="false">IF(A1216="","",INDEX(P_Svc,F1216))</f>
        <v>Standard</v>
      </c>
      <c r="H1216" s="41" t="str">
        <f aca="false">IF(A1216="","",INDEX(P_Zone,F1216))</f>
        <v>North</v>
      </c>
      <c r="I1216" s="41" t="n">
        <f aca="false">IF(A1216="","",IF(D1216="Delivered",IF(B1216&lt;=INDEX(P_Due,F1216),1,0),0))</f>
        <v>1</v>
      </c>
    </row>
    <row r="1217" customFormat="false" ht="15" hidden="false" customHeight="false" outlineLevel="0" collapsed="false">
      <c r="A1217" s="37" t="n">
        <v>1001046</v>
      </c>
      <c r="B1217" s="38" t="n">
        <v>46279</v>
      </c>
      <c r="C1217" s="39" t="n">
        <v>1</v>
      </c>
      <c r="D1217" s="39" t="s">
        <v>26</v>
      </c>
      <c r="E1217" s="39"/>
      <c r="F1217" s="41" t="n">
        <f aca="false">IF(A1217="","",MATCH(A1217,P_ID,1))</f>
        <v>1046</v>
      </c>
      <c r="G1217" s="41" t="str">
        <f aca="false">IF(A1217="","",INDEX(P_Svc,F1217))</f>
        <v>Standard</v>
      </c>
      <c r="H1217" s="41" t="str">
        <f aca="false">IF(A1217="","",INDEX(P_Zone,F1217))</f>
        <v>Central</v>
      </c>
      <c r="I1217" s="41" t="n">
        <f aca="false">IF(A1217="","",IF(D1217="Delivered",IF(B1217&lt;=INDEX(P_Due,F1217),1,0),0))</f>
        <v>1</v>
      </c>
    </row>
    <row r="1218" customFormat="false" ht="15" hidden="false" customHeight="false" outlineLevel="0" collapsed="false">
      <c r="A1218" s="37" t="n">
        <v>1001048</v>
      </c>
      <c r="B1218" s="38" t="n">
        <v>46279</v>
      </c>
      <c r="C1218" s="39" t="n">
        <v>1</v>
      </c>
      <c r="D1218" s="39" t="s">
        <v>26</v>
      </c>
      <c r="E1218" s="39"/>
      <c r="F1218" s="41" t="n">
        <f aca="false">IF(A1218="","",MATCH(A1218,P_ID,1))</f>
        <v>1048</v>
      </c>
      <c r="G1218" s="41" t="str">
        <f aca="false">IF(A1218="","",INDEX(P_Svc,F1218))</f>
        <v>Standard</v>
      </c>
      <c r="H1218" s="41" t="str">
        <f aca="false">IF(A1218="","",INDEX(P_Zone,F1218))</f>
        <v>South</v>
      </c>
      <c r="I1218" s="41" t="n">
        <f aca="false">IF(A1218="","",IF(D1218="Delivered",IF(B1218&lt;=INDEX(P_Due,F1218),1,0),0))</f>
        <v>1</v>
      </c>
    </row>
    <row r="1219" customFormat="false" ht="15" hidden="false" customHeight="false" outlineLevel="0" collapsed="false">
      <c r="A1219" s="37" t="n">
        <v>1001049</v>
      </c>
      <c r="B1219" s="38" t="n">
        <v>46279</v>
      </c>
      <c r="C1219" s="39" t="n">
        <v>1</v>
      </c>
      <c r="D1219" s="39" t="s">
        <v>26</v>
      </c>
      <c r="E1219" s="39"/>
      <c r="F1219" s="41" t="n">
        <f aca="false">IF(A1219="","",MATCH(A1219,P_ID,1))</f>
        <v>1049</v>
      </c>
      <c r="G1219" s="41" t="str">
        <f aca="false">IF(A1219="","",INDEX(P_Svc,F1219))</f>
        <v>Standard</v>
      </c>
      <c r="H1219" s="41" t="str">
        <f aca="false">IF(A1219="","",INDEX(P_Zone,F1219))</f>
        <v>West</v>
      </c>
      <c r="I1219" s="41" t="n">
        <f aca="false">IF(A1219="","",IF(D1219="Delivered",IF(B1219&lt;=INDEX(P_Due,F1219),1,0),0))</f>
        <v>1</v>
      </c>
    </row>
    <row r="1220" customFormat="false" ht="15" hidden="false" customHeight="false" outlineLevel="0" collapsed="false">
      <c r="A1220" s="37" t="n">
        <v>1001050</v>
      </c>
      <c r="B1220" s="38" t="n">
        <v>46279</v>
      </c>
      <c r="C1220" s="39" t="n">
        <v>1</v>
      </c>
      <c r="D1220" s="39" t="s">
        <v>26</v>
      </c>
      <c r="E1220" s="39"/>
      <c r="F1220" s="41" t="n">
        <f aca="false">IF(A1220="","",MATCH(A1220,P_ID,1))</f>
        <v>1050</v>
      </c>
      <c r="G1220" s="41" t="str">
        <f aca="false">IF(A1220="","",INDEX(P_Svc,F1220))</f>
        <v>Standard</v>
      </c>
      <c r="H1220" s="41" t="str">
        <f aca="false">IF(A1220="","",INDEX(P_Zone,F1220))</f>
        <v>North</v>
      </c>
      <c r="I1220" s="41" t="n">
        <f aca="false">IF(A1220="","",IF(D1220="Delivered",IF(B1220&lt;=INDEX(P_Due,F1220),1,0),0))</f>
        <v>1</v>
      </c>
    </row>
    <row r="1221" customFormat="false" ht="15" hidden="false" customHeight="false" outlineLevel="0" collapsed="false">
      <c r="A1221" s="37" t="n">
        <v>1001051</v>
      </c>
      <c r="B1221" s="38" t="n">
        <v>46279</v>
      </c>
      <c r="C1221" s="39" t="n">
        <v>1</v>
      </c>
      <c r="D1221" s="39" t="s">
        <v>26</v>
      </c>
      <c r="E1221" s="39"/>
      <c r="F1221" s="41" t="n">
        <f aca="false">IF(A1221="","",MATCH(A1221,P_ID,1))</f>
        <v>1051</v>
      </c>
      <c r="G1221" s="41" t="str">
        <f aca="false">IF(A1221="","",INDEX(P_Svc,F1221))</f>
        <v>Economy</v>
      </c>
      <c r="H1221" s="41" t="str">
        <f aca="false">IF(A1221="","",INDEX(P_Zone,F1221))</f>
        <v>North</v>
      </c>
      <c r="I1221" s="41" t="n">
        <f aca="false">IF(A1221="","",IF(D1221="Delivered",IF(B1221&lt;=INDEX(P_Due,F1221),1,0),0))</f>
        <v>1</v>
      </c>
    </row>
    <row r="1222" customFormat="false" ht="15" hidden="false" customHeight="false" outlineLevel="0" collapsed="false">
      <c r="A1222" s="37" t="n">
        <v>1001052</v>
      </c>
      <c r="B1222" s="38" t="n">
        <v>46279</v>
      </c>
      <c r="C1222" s="39" t="n">
        <v>1</v>
      </c>
      <c r="D1222" s="39" t="s">
        <v>26</v>
      </c>
      <c r="E1222" s="39"/>
      <c r="F1222" s="41" t="n">
        <f aca="false">IF(A1222="","",MATCH(A1222,P_ID,1))</f>
        <v>1052</v>
      </c>
      <c r="G1222" s="41" t="str">
        <f aca="false">IF(A1222="","",INDEX(P_Svc,F1222))</f>
        <v>Standard</v>
      </c>
      <c r="H1222" s="41" t="str">
        <f aca="false">IF(A1222="","",INDEX(P_Zone,F1222))</f>
        <v>North</v>
      </c>
      <c r="I1222" s="41" t="n">
        <f aca="false">IF(A1222="","",IF(D1222="Delivered",IF(B1222&lt;=INDEX(P_Due,F1222),1,0),0))</f>
        <v>1</v>
      </c>
    </row>
    <row r="1223" customFormat="false" ht="15" hidden="false" customHeight="false" outlineLevel="0" collapsed="false">
      <c r="A1223" s="37" t="n">
        <v>1001053</v>
      </c>
      <c r="B1223" s="38" t="n">
        <v>46279</v>
      </c>
      <c r="C1223" s="39" t="n">
        <v>1</v>
      </c>
      <c r="D1223" s="39" t="s">
        <v>26</v>
      </c>
      <c r="E1223" s="39"/>
      <c r="F1223" s="41" t="n">
        <f aca="false">IF(A1223="","",MATCH(A1223,P_ID,1))</f>
        <v>1053</v>
      </c>
      <c r="G1223" s="41" t="str">
        <f aca="false">IF(A1223="","",INDEX(P_Svc,F1223))</f>
        <v>Standard</v>
      </c>
      <c r="H1223" s="41" t="str">
        <f aca="false">IF(A1223="","",INDEX(P_Zone,F1223))</f>
        <v>East</v>
      </c>
      <c r="I1223" s="41" t="n">
        <f aca="false">IF(A1223="","",IF(D1223="Delivered",IF(B1223&lt;=INDEX(P_Due,F1223),1,0),0))</f>
        <v>1</v>
      </c>
    </row>
    <row r="1224" customFormat="false" ht="15" hidden="false" customHeight="false" outlineLevel="0" collapsed="false">
      <c r="A1224" s="37" t="n">
        <v>1001054</v>
      </c>
      <c r="B1224" s="38" t="n">
        <v>46279</v>
      </c>
      <c r="C1224" s="39" t="n">
        <v>1</v>
      </c>
      <c r="D1224" s="39" t="s">
        <v>26</v>
      </c>
      <c r="E1224" s="39"/>
      <c r="F1224" s="41" t="n">
        <f aca="false">IF(A1224="","",MATCH(A1224,P_ID,1))</f>
        <v>1054</v>
      </c>
      <c r="G1224" s="41" t="str">
        <f aca="false">IF(A1224="","",INDEX(P_Svc,F1224))</f>
        <v>Standard</v>
      </c>
      <c r="H1224" s="41" t="str">
        <f aca="false">IF(A1224="","",INDEX(P_Zone,F1224))</f>
        <v>North</v>
      </c>
      <c r="I1224" s="41" t="n">
        <f aca="false">IF(A1224="","",IF(D1224="Delivered",IF(B1224&lt;=INDEX(P_Due,F1224),1,0),0))</f>
        <v>1</v>
      </c>
    </row>
    <row r="1225" customFormat="false" ht="15" hidden="false" customHeight="false" outlineLevel="0" collapsed="false">
      <c r="A1225" s="37" t="n">
        <v>1001055</v>
      </c>
      <c r="B1225" s="38" t="n">
        <v>46279</v>
      </c>
      <c r="C1225" s="39" t="n">
        <v>1</v>
      </c>
      <c r="D1225" s="39" t="s">
        <v>26</v>
      </c>
      <c r="E1225" s="39"/>
      <c r="F1225" s="41" t="n">
        <f aca="false">IF(A1225="","",MATCH(A1225,P_ID,1))</f>
        <v>1055</v>
      </c>
      <c r="G1225" s="41" t="str">
        <f aca="false">IF(A1225="","",INDEX(P_Svc,F1225))</f>
        <v>Economy</v>
      </c>
      <c r="H1225" s="41" t="str">
        <f aca="false">IF(A1225="","",INDEX(P_Zone,F1225))</f>
        <v>Central</v>
      </c>
      <c r="I1225" s="41" t="n">
        <f aca="false">IF(A1225="","",IF(D1225="Delivered",IF(B1225&lt;=INDEX(P_Due,F1225),1,0),0))</f>
        <v>1</v>
      </c>
    </row>
    <row r="1226" customFormat="false" ht="15" hidden="false" customHeight="false" outlineLevel="0" collapsed="false">
      <c r="A1226" s="37" t="n">
        <v>1001056</v>
      </c>
      <c r="B1226" s="38" t="n">
        <v>46279</v>
      </c>
      <c r="C1226" s="39" t="n">
        <v>1</v>
      </c>
      <c r="D1226" s="39" t="s">
        <v>79</v>
      </c>
      <c r="E1226" s="39" t="s">
        <v>32</v>
      </c>
      <c r="F1226" s="41" t="n">
        <f aca="false">IF(A1226="","",MATCH(A1226,P_ID,1))</f>
        <v>1056</v>
      </c>
      <c r="G1226" s="41" t="str">
        <f aca="false">IF(A1226="","",INDEX(P_Svc,F1226))</f>
        <v>Standard</v>
      </c>
      <c r="H1226" s="41" t="str">
        <f aca="false">IF(A1226="","",INDEX(P_Zone,F1226))</f>
        <v>West</v>
      </c>
      <c r="I1226" s="41" t="n">
        <f aca="false">IF(A1226="","",IF(D1226="Delivered",IF(B1226&lt;=INDEX(P_Due,F1226),1,0),0))</f>
        <v>0</v>
      </c>
    </row>
    <row r="1227" customFormat="false" ht="15" hidden="false" customHeight="false" outlineLevel="0" collapsed="false">
      <c r="A1227" s="37" t="n">
        <v>1001059</v>
      </c>
      <c r="B1227" s="38" t="n">
        <v>46279</v>
      </c>
      <c r="C1227" s="39" t="n">
        <v>1</v>
      </c>
      <c r="D1227" s="39" t="s">
        <v>26</v>
      </c>
      <c r="E1227" s="39"/>
      <c r="F1227" s="41" t="n">
        <f aca="false">IF(A1227="","",MATCH(A1227,P_ID,1))</f>
        <v>1059</v>
      </c>
      <c r="G1227" s="41" t="str">
        <f aca="false">IF(A1227="","",INDEX(P_Svc,F1227))</f>
        <v>Standard</v>
      </c>
      <c r="H1227" s="41" t="str">
        <f aca="false">IF(A1227="","",INDEX(P_Zone,F1227))</f>
        <v>South</v>
      </c>
      <c r="I1227" s="41" t="n">
        <f aca="false">IF(A1227="","",IF(D1227="Delivered",IF(B1227&lt;=INDEX(P_Due,F1227),1,0),0))</f>
        <v>1</v>
      </c>
    </row>
    <row r="1228" customFormat="false" ht="15" hidden="false" customHeight="false" outlineLevel="0" collapsed="false">
      <c r="A1228" s="37" t="n">
        <v>1001061</v>
      </c>
      <c r="B1228" s="38" t="n">
        <v>46279</v>
      </c>
      <c r="C1228" s="39" t="n">
        <v>1</v>
      </c>
      <c r="D1228" s="39" t="s">
        <v>26</v>
      </c>
      <c r="E1228" s="39"/>
      <c r="F1228" s="41" t="n">
        <f aca="false">IF(A1228="","",MATCH(A1228,P_ID,1))</f>
        <v>1061</v>
      </c>
      <c r="G1228" s="41" t="str">
        <f aca="false">IF(A1228="","",INDEX(P_Svc,F1228))</f>
        <v>Express</v>
      </c>
      <c r="H1228" s="41" t="str">
        <f aca="false">IF(A1228="","",INDEX(P_Zone,F1228))</f>
        <v>North</v>
      </c>
      <c r="I1228" s="41" t="n">
        <f aca="false">IF(A1228="","",IF(D1228="Delivered",IF(B1228&lt;=INDEX(P_Due,F1228),1,0),0))</f>
        <v>1</v>
      </c>
    </row>
    <row r="1229" customFormat="false" ht="15" hidden="false" customHeight="false" outlineLevel="0" collapsed="false">
      <c r="A1229" s="37" t="n">
        <v>1001062</v>
      </c>
      <c r="B1229" s="38" t="n">
        <v>46279</v>
      </c>
      <c r="C1229" s="39" t="n">
        <v>1</v>
      </c>
      <c r="D1229" s="39" t="s">
        <v>26</v>
      </c>
      <c r="E1229" s="39"/>
      <c r="F1229" s="41" t="n">
        <f aca="false">IF(A1229="","",MATCH(A1229,P_ID,1))</f>
        <v>1062</v>
      </c>
      <c r="G1229" s="41" t="str">
        <f aca="false">IF(A1229="","",INDEX(P_Svc,F1229))</f>
        <v>Standard</v>
      </c>
      <c r="H1229" s="41" t="str">
        <f aca="false">IF(A1229="","",INDEX(P_Zone,F1229))</f>
        <v>West</v>
      </c>
      <c r="I1229" s="41" t="n">
        <f aca="false">IF(A1229="","",IF(D1229="Delivered",IF(B1229&lt;=INDEX(P_Due,F1229),1,0),0))</f>
        <v>1</v>
      </c>
    </row>
    <row r="1230" customFormat="false" ht="15" hidden="false" customHeight="false" outlineLevel="0" collapsed="false">
      <c r="A1230" s="37" t="n">
        <v>1001064</v>
      </c>
      <c r="B1230" s="38" t="n">
        <v>46279</v>
      </c>
      <c r="C1230" s="39" t="n">
        <v>1</v>
      </c>
      <c r="D1230" s="39" t="s">
        <v>26</v>
      </c>
      <c r="E1230" s="39"/>
      <c r="F1230" s="41" t="n">
        <f aca="false">IF(A1230="","",MATCH(A1230,P_ID,1))</f>
        <v>1064</v>
      </c>
      <c r="G1230" s="41" t="str">
        <f aca="false">IF(A1230="","",INDEX(P_Svc,F1230))</f>
        <v>Standard</v>
      </c>
      <c r="H1230" s="41" t="str">
        <f aca="false">IF(A1230="","",INDEX(P_Zone,F1230))</f>
        <v>North</v>
      </c>
      <c r="I1230" s="41" t="n">
        <f aca="false">IF(A1230="","",IF(D1230="Delivered",IF(B1230&lt;=INDEX(P_Due,F1230),1,0),0))</f>
        <v>1</v>
      </c>
    </row>
    <row r="1231" customFormat="false" ht="15" hidden="false" customHeight="false" outlineLevel="0" collapsed="false">
      <c r="A1231" s="37" t="n">
        <v>1001065</v>
      </c>
      <c r="B1231" s="38" t="n">
        <v>46279</v>
      </c>
      <c r="C1231" s="39" t="n">
        <v>1</v>
      </c>
      <c r="D1231" s="39" t="s">
        <v>26</v>
      </c>
      <c r="E1231" s="39"/>
      <c r="F1231" s="41" t="n">
        <f aca="false">IF(A1231="","",MATCH(A1231,P_ID,1))</f>
        <v>1065</v>
      </c>
      <c r="G1231" s="41" t="str">
        <f aca="false">IF(A1231="","",INDEX(P_Svc,F1231))</f>
        <v>Economy</v>
      </c>
      <c r="H1231" s="41" t="str">
        <f aca="false">IF(A1231="","",INDEX(P_Zone,F1231))</f>
        <v>North</v>
      </c>
      <c r="I1231" s="41" t="n">
        <f aca="false">IF(A1231="","",IF(D1231="Delivered",IF(B1231&lt;=INDEX(P_Due,F1231),1,0),0))</f>
        <v>1</v>
      </c>
    </row>
    <row r="1232" customFormat="false" ht="15" hidden="false" customHeight="false" outlineLevel="0" collapsed="false">
      <c r="A1232" s="37" t="n">
        <v>1001066</v>
      </c>
      <c r="B1232" s="38" t="n">
        <v>46279</v>
      </c>
      <c r="C1232" s="39" t="n">
        <v>1</v>
      </c>
      <c r="D1232" s="39" t="s">
        <v>26</v>
      </c>
      <c r="E1232" s="39"/>
      <c r="F1232" s="41" t="n">
        <f aca="false">IF(A1232="","",MATCH(A1232,P_ID,1))</f>
        <v>1066</v>
      </c>
      <c r="G1232" s="41" t="str">
        <f aca="false">IF(A1232="","",INDEX(P_Svc,F1232))</f>
        <v>Standard</v>
      </c>
      <c r="H1232" s="41" t="str">
        <f aca="false">IF(A1232="","",INDEX(P_Zone,F1232))</f>
        <v>East</v>
      </c>
      <c r="I1232" s="41" t="n">
        <f aca="false">IF(A1232="","",IF(D1232="Delivered",IF(B1232&lt;=INDEX(P_Due,F1232),1,0),0))</f>
        <v>1</v>
      </c>
    </row>
    <row r="1233" customFormat="false" ht="15" hidden="false" customHeight="false" outlineLevel="0" collapsed="false">
      <c r="A1233" s="37" t="n">
        <v>1001067</v>
      </c>
      <c r="B1233" s="38" t="n">
        <v>46279</v>
      </c>
      <c r="C1233" s="39" t="n">
        <v>1</v>
      </c>
      <c r="D1233" s="39" t="s">
        <v>26</v>
      </c>
      <c r="E1233" s="39"/>
      <c r="F1233" s="41" t="n">
        <f aca="false">IF(A1233="","",MATCH(A1233,P_ID,1))</f>
        <v>1067</v>
      </c>
      <c r="G1233" s="41" t="str">
        <f aca="false">IF(A1233="","",INDEX(P_Svc,F1233))</f>
        <v>Standard</v>
      </c>
      <c r="H1233" s="41" t="str">
        <f aca="false">IF(A1233="","",INDEX(P_Zone,F1233))</f>
        <v>North</v>
      </c>
      <c r="I1233" s="41" t="n">
        <f aca="false">IF(A1233="","",IF(D1233="Delivered",IF(B1233&lt;=INDEX(P_Due,F1233),1,0),0))</f>
        <v>1</v>
      </c>
    </row>
    <row r="1234" customFormat="false" ht="15" hidden="false" customHeight="false" outlineLevel="0" collapsed="false">
      <c r="A1234" s="37" t="n">
        <v>1001069</v>
      </c>
      <c r="B1234" s="38" t="n">
        <v>46279</v>
      </c>
      <c r="C1234" s="39" t="n">
        <v>1</v>
      </c>
      <c r="D1234" s="39" t="s">
        <v>26</v>
      </c>
      <c r="E1234" s="39"/>
      <c r="F1234" s="41" t="n">
        <f aca="false">IF(A1234="","",MATCH(A1234,P_ID,1))</f>
        <v>1069</v>
      </c>
      <c r="G1234" s="41" t="str">
        <f aca="false">IF(A1234="","",INDEX(P_Svc,F1234))</f>
        <v>Standard</v>
      </c>
      <c r="H1234" s="41" t="str">
        <f aca="false">IF(A1234="","",INDEX(P_Zone,F1234))</f>
        <v>North</v>
      </c>
      <c r="I1234" s="41" t="n">
        <f aca="false">IF(A1234="","",IF(D1234="Delivered",IF(B1234&lt;=INDEX(P_Due,F1234),1,0),0))</f>
        <v>1</v>
      </c>
    </row>
    <row r="1235" customFormat="false" ht="15" hidden="false" customHeight="false" outlineLevel="0" collapsed="false">
      <c r="A1235" s="37" t="n">
        <v>1001071</v>
      </c>
      <c r="B1235" s="38" t="n">
        <v>46279</v>
      </c>
      <c r="C1235" s="39" t="n">
        <v>1</v>
      </c>
      <c r="D1235" s="39" t="s">
        <v>26</v>
      </c>
      <c r="E1235" s="39"/>
      <c r="F1235" s="41" t="n">
        <f aca="false">IF(A1235="","",MATCH(A1235,P_ID,1))</f>
        <v>1071</v>
      </c>
      <c r="G1235" s="41" t="str">
        <f aca="false">IF(A1235="","",INDEX(P_Svc,F1235))</f>
        <v>Standard</v>
      </c>
      <c r="H1235" s="41" t="str">
        <f aca="false">IF(A1235="","",INDEX(P_Zone,F1235))</f>
        <v>North</v>
      </c>
      <c r="I1235" s="41" t="n">
        <f aca="false">IF(A1235="","",IF(D1235="Delivered",IF(B1235&lt;=INDEX(P_Due,F1235),1,0),0))</f>
        <v>1</v>
      </c>
    </row>
    <row r="1236" customFormat="false" ht="15" hidden="false" customHeight="false" outlineLevel="0" collapsed="false">
      <c r="A1236" s="37" t="n">
        <v>1001072</v>
      </c>
      <c r="B1236" s="38" t="n">
        <v>46279</v>
      </c>
      <c r="C1236" s="39" t="n">
        <v>1</v>
      </c>
      <c r="D1236" s="39" t="s">
        <v>26</v>
      </c>
      <c r="E1236" s="39"/>
      <c r="F1236" s="41" t="n">
        <f aca="false">IF(A1236="","",MATCH(A1236,P_ID,1))</f>
        <v>1072</v>
      </c>
      <c r="G1236" s="41" t="str">
        <f aca="false">IF(A1236="","",INDEX(P_Svc,F1236))</f>
        <v>Economy</v>
      </c>
      <c r="H1236" s="41" t="str">
        <f aca="false">IF(A1236="","",INDEX(P_Zone,F1236))</f>
        <v>North</v>
      </c>
      <c r="I1236" s="41" t="n">
        <f aca="false">IF(A1236="","",IF(D1236="Delivered",IF(B1236&lt;=INDEX(P_Due,F1236),1,0),0))</f>
        <v>1</v>
      </c>
    </row>
    <row r="1237" customFormat="false" ht="15" hidden="false" customHeight="false" outlineLevel="0" collapsed="false">
      <c r="A1237" s="37" t="n">
        <v>1001074</v>
      </c>
      <c r="B1237" s="38" t="n">
        <v>46279</v>
      </c>
      <c r="C1237" s="39" t="n">
        <v>1</v>
      </c>
      <c r="D1237" s="39" t="s">
        <v>26</v>
      </c>
      <c r="E1237" s="39"/>
      <c r="F1237" s="41" t="n">
        <f aca="false">IF(A1237="","",MATCH(A1237,P_ID,1))</f>
        <v>1074</v>
      </c>
      <c r="G1237" s="41" t="str">
        <f aca="false">IF(A1237="","",INDEX(P_Svc,F1237))</f>
        <v>Standard</v>
      </c>
      <c r="H1237" s="41" t="str">
        <f aca="false">IF(A1237="","",INDEX(P_Zone,F1237))</f>
        <v>Central</v>
      </c>
      <c r="I1237" s="41" t="n">
        <f aca="false">IF(A1237="","",IF(D1237="Delivered",IF(B1237&lt;=INDEX(P_Due,F1237),1,0),0))</f>
        <v>1</v>
      </c>
    </row>
    <row r="1238" customFormat="false" ht="15" hidden="false" customHeight="false" outlineLevel="0" collapsed="false">
      <c r="A1238" s="37" t="n">
        <v>1001075</v>
      </c>
      <c r="B1238" s="38" t="n">
        <v>46279</v>
      </c>
      <c r="C1238" s="39" t="n">
        <v>1</v>
      </c>
      <c r="D1238" s="39" t="s">
        <v>26</v>
      </c>
      <c r="E1238" s="39"/>
      <c r="F1238" s="41" t="n">
        <f aca="false">IF(A1238="","",MATCH(A1238,P_ID,1))</f>
        <v>1075</v>
      </c>
      <c r="G1238" s="41" t="str">
        <f aca="false">IF(A1238="","",INDEX(P_Svc,F1238))</f>
        <v>Standard</v>
      </c>
      <c r="H1238" s="41" t="str">
        <f aca="false">IF(A1238="","",INDEX(P_Zone,F1238))</f>
        <v>Central</v>
      </c>
      <c r="I1238" s="41" t="n">
        <f aca="false">IF(A1238="","",IF(D1238="Delivered",IF(B1238&lt;=INDEX(P_Due,F1238),1,0),0))</f>
        <v>1</v>
      </c>
    </row>
    <row r="1239" customFormat="false" ht="15" hidden="false" customHeight="false" outlineLevel="0" collapsed="false">
      <c r="A1239" s="37" t="n">
        <v>1001076</v>
      </c>
      <c r="B1239" s="38" t="n">
        <v>46279</v>
      </c>
      <c r="C1239" s="39" t="n">
        <v>1</v>
      </c>
      <c r="D1239" s="39" t="s">
        <v>26</v>
      </c>
      <c r="E1239" s="39"/>
      <c r="F1239" s="41" t="n">
        <f aca="false">IF(A1239="","",MATCH(A1239,P_ID,1))</f>
        <v>1076</v>
      </c>
      <c r="G1239" s="41" t="str">
        <f aca="false">IF(A1239="","",INDEX(P_Svc,F1239))</f>
        <v>Standard</v>
      </c>
      <c r="H1239" s="41" t="str">
        <f aca="false">IF(A1239="","",INDEX(P_Zone,F1239))</f>
        <v>West</v>
      </c>
      <c r="I1239" s="41" t="n">
        <f aca="false">IF(A1239="","",IF(D1239="Delivered",IF(B1239&lt;=INDEX(P_Due,F1239),1,0),0))</f>
        <v>1</v>
      </c>
    </row>
    <row r="1240" customFormat="false" ht="15" hidden="false" customHeight="false" outlineLevel="0" collapsed="false">
      <c r="A1240" s="37" t="n">
        <v>1001079</v>
      </c>
      <c r="B1240" s="38" t="n">
        <v>46279</v>
      </c>
      <c r="C1240" s="39" t="n">
        <v>1</v>
      </c>
      <c r="D1240" s="39" t="s">
        <v>26</v>
      </c>
      <c r="E1240" s="39"/>
      <c r="F1240" s="41" t="n">
        <f aca="false">IF(A1240="","",MATCH(A1240,P_ID,1))</f>
        <v>1079</v>
      </c>
      <c r="G1240" s="41" t="str">
        <f aca="false">IF(A1240="","",INDEX(P_Svc,F1240))</f>
        <v>Standard</v>
      </c>
      <c r="H1240" s="41" t="str">
        <f aca="false">IF(A1240="","",INDEX(P_Zone,F1240))</f>
        <v>South</v>
      </c>
      <c r="I1240" s="41" t="n">
        <f aca="false">IF(A1240="","",IF(D1240="Delivered",IF(B1240&lt;=INDEX(P_Due,F1240),1,0),0))</f>
        <v>1</v>
      </c>
    </row>
    <row r="1241" customFormat="false" ht="15" hidden="false" customHeight="false" outlineLevel="0" collapsed="false">
      <c r="A1241" s="37" t="n">
        <v>1001080</v>
      </c>
      <c r="B1241" s="38" t="n">
        <v>46279</v>
      </c>
      <c r="C1241" s="39" t="n">
        <v>1</v>
      </c>
      <c r="D1241" s="39" t="s">
        <v>26</v>
      </c>
      <c r="E1241" s="39"/>
      <c r="F1241" s="41" t="n">
        <f aca="false">IF(A1241="","",MATCH(A1241,P_ID,1))</f>
        <v>1080</v>
      </c>
      <c r="G1241" s="41" t="str">
        <f aca="false">IF(A1241="","",INDEX(P_Svc,F1241))</f>
        <v>Standard</v>
      </c>
      <c r="H1241" s="41" t="str">
        <f aca="false">IF(A1241="","",INDEX(P_Zone,F1241))</f>
        <v>North</v>
      </c>
      <c r="I1241" s="41" t="n">
        <f aca="false">IF(A1241="","",IF(D1241="Delivered",IF(B1241&lt;=INDEX(P_Due,F1241),1,0),0))</f>
        <v>1</v>
      </c>
    </row>
    <row r="1242" customFormat="false" ht="15" hidden="false" customHeight="false" outlineLevel="0" collapsed="false">
      <c r="A1242" s="37" t="n">
        <v>1001081</v>
      </c>
      <c r="B1242" s="38" t="n">
        <v>46279</v>
      </c>
      <c r="C1242" s="39" t="n">
        <v>1</v>
      </c>
      <c r="D1242" s="39" t="s">
        <v>26</v>
      </c>
      <c r="E1242" s="39"/>
      <c r="F1242" s="41" t="n">
        <f aca="false">IF(A1242="","",MATCH(A1242,P_ID,1))</f>
        <v>1081</v>
      </c>
      <c r="G1242" s="41" t="str">
        <f aca="false">IF(A1242="","",INDEX(P_Svc,F1242))</f>
        <v>Standard</v>
      </c>
      <c r="H1242" s="41" t="str">
        <f aca="false">IF(A1242="","",INDEX(P_Zone,F1242))</f>
        <v>South</v>
      </c>
      <c r="I1242" s="41" t="n">
        <f aca="false">IF(A1242="","",IF(D1242="Delivered",IF(B1242&lt;=INDEX(P_Due,F1242),1,0),0))</f>
        <v>1</v>
      </c>
    </row>
    <row r="1243" customFormat="false" ht="15" hidden="false" customHeight="false" outlineLevel="0" collapsed="false">
      <c r="A1243" s="37" t="n">
        <v>1001082</v>
      </c>
      <c r="B1243" s="38" t="n">
        <v>46279</v>
      </c>
      <c r="C1243" s="39" t="n">
        <v>1</v>
      </c>
      <c r="D1243" s="39" t="s">
        <v>26</v>
      </c>
      <c r="E1243" s="39"/>
      <c r="F1243" s="41" t="n">
        <f aca="false">IF(A1243="","",MATCH(A1243,P_ID,1))</f>
        <v>1082</v>
      </c>
      <c r="G1243" s="41" t="str">
        <f aca="false">IF(A1243="","",INDEX(P_Svc,F1243))</f>
        <v>Standard</v>
      </c>
      <c r="H1243" s="41" t="str">
        <f aca="false">IF(A1243="","",INDEX(P_Zone,F1243))</f>
        <v>North</v>
      </c>
      <c r="I1243" s="41" t="n">
        <f aca="false">IF(A1243="","",IF(D1243="Delivered",IF(B1243&lt;=INDEX(P_Due,F1243),1,0),0))</f>
        <v>1</v>
      </c>
    </row>
    <row r="1244" customFormat="false" ht="15" hidden="false" customHeight="false" outlineLevel="0" collapsed="false">
      <c r="A1244" s="37" t="n">
        <v>1001083</v>
      </c>
      <c r="B1244" s="38" t="n">
        <v>46279</v>
      </c>
      <c r="C1244" s="39" t="n">
        <v>1</v>
      </c>
      <c r="D1244" s="39" t="s">
        <v>26</v>
      </c>
      <c r="E1244" s="39"/>
      <c r="F1244" s="41" t="n">
        <f aca="false">IF(A1244="","",MATCH(A1244,P_ID,1))</f>
        <v>1083</v>
      </c>
      <c r="G1244" s="41" t="str">
        <f aca="false">IF(A1244="","",INDEX(P_Svc,F1244))</f>
        <v>Economy</v>
      </c>
      <c r="H1244" s="41" t="str">
        <f aca="false">IF(A1244="","",INDEX(P_Zone,F1244))</f>
        <v>North</v>
      </c>
      <c r="I1244" s="41" t="n">
        <f aca="false">IF(A1244="","",IF(D1244="Delivered",IF(B1244&lt;=INDEX(P_Due,F1244),1,0),0))</f>
        <v>1</v>
      </c>
    </row>
    <row r="1245" customFormat="false" ht="15" hidden="false" customHeight="false" outlineLevel="0" collapsed="false">
      <c r="A1245" s="37" t="n">
        <v>1001084</v>
      </c>
      <c r="B1245" s="38" t="n">
        <v>46279</v>
      </c>
      <c r="C1245" s="39" t="n">
        <v>1</v>
      </c>
      <c r="D1245" s="39" t="s">
        <v>26</v>
      </c>
      <c r="E1245" s="39"/>
      <c r="F1245" s="41" t="n">
        <f aca="false">IF(A1245="","",MATCH(A1245,P_ID,1))</f>
        <v>1084</v>
      </c>
      <c r="G1245" s="41" t="str">
        <f aca="false">IF(A1245="","",INDEX(P_Svc,F1245))</f>
        <v>Standard</v>
      </c>
      <c r="H1245" s="41" t="str">
        <f aca="false">IF(A1245="","",INDEX(P_Zone,F1245))</f>
        <v>South</v>
      </c>
      <c r="I1245" s="41" t="n">
        <f aca="false">IF(A1245="","",IF(D1245="Delivered",IF(B1245&lt;=INDEX(P_Due,F1245),1,0),0))</f>
        <v>1</v>
      </c>
    </row>
    <row r="1246" customFormat="false" ht="15" hidden="false" customHeight="false" outlineLevel="0" collapsed="false">
      <c r="A1246" s="37" t="n">
        <v>1001085</v>
      </c>
      <c r="B1246" s="38" t="n">
        <v>46279</v>
      </c>
      <c r="C1246" s="39" t="n">
        <v>1</v>
      </c>
      <c r="D1246" s="39" t="s">
        <v>26</v>
      </c>
      <c r="E1246" s="39"/>
      <c r="F1246" s="41" t="n">
        <f aca="false">IF(A1246="","",MATCH(A1246,P_ID,1))</f>
        <v>1085</v>
      </c>
      <c r="G1246" s="41" t="str">
        <f aca="false">IF(A1246="","",INDEX(P_Svc,F1246))</f>
        <v>Economy</v>
      </c>
      <c r="H1246" s="41" t="str">
        <f aca="false">IF(A1246="","",INDEX(P_Zone,F1246))</f>
        <v>East</v>
      </c>
      <c r="I1246" s="41" t="n">
        <f aca="false">IF(A1246="","",IF(D1246="Delivered",IF(B1246&lt;=INDEX(P_Due,F1246),1,0),0))</f>
        <v>1</v>
      </c>
    </row>
    <row r="1247" customFormat="false" ht="15" hidden="false" customHeight="false" outlineLevel="0" collapsed="false">
      <c r="A1247" s="37" t="n">
        <v>1001087</v>
      </c>
      <c r="B1247" s="38" t="n">
        <v>46279</v>
      </c>
      <c r="C1247" s="39" t="n">
        <v>1</v>
      </c>
      <c r="D1247" s="39" t="s">
        <v>26</v>
      </c>
      <c r="E1247" s="39"/>
      <c r="F1247" s="41" t="n">
        <f aca="false">IF(A1247="","",MATCH(A1247,P_ID,1))</f>
        <v>1087</v>
      </c>
      <c r="G1247" s="41" t="str">
        <f aca="false">IF(A1247="","",INDEX(P_Svc,F1247))</f>
        <v>Standard</v>
      </c>
      <c r="H1247" s="41" t="str">
        <f aca="false">IF(A1247="","",INDEX(P_Zone,F1247))</f>
        <v>West</v>
      </c>
      <c r="I1247" s="41" t="n">
        <f aca="false">IF(A1247="","",IF(D1247="Delivered",IF(B1247&lt;=INDEX(P_Due,F1247),1,0),0))</f>
        <v>1</v>
      </c>
    </row>
    <row r="1248" customFormat="false" ht="15" hidden="false" customHeight="false" outlineLevel="0" collapsed="false">
      <c r="A1248" s="37" t="n">
        <v>1001088</v>
      </c>
      <c r="B1248" s="38" t="n">
        <v>46279</v>
      </c>
      <c r="C1248" s="39" t="n">
        <v>1</v>
      </c>
      <c r="D1248" s="39" t="s">
        <v>26</v>
      </c>
      <c r="E1248" s="39"/>
      <c r="F1248" s="41" t="n">
        <f aca="false">IF(A1248="","",MATCH(A1248,P_ID,1))</f>
        <v>1088</v>
      </c>
      <c r="G1248" s="41" t="str">
        <f aca="false">IF(A1248="","",INDEX(P_Svc,F1248))</f>
        <v>Standard</v>
      </c>
      <c r="H1248" s="41" t="str">
        <f aca="false">IF(A1248="","",INDEX(P_Zone,F1248))</f>
        <v>South</v>
      </c>
      <c r="I1248" s="41" t="n">
        <f aca="false">IF(A1248="","",IF(D1248="Delivered",IF(B1248&lt;=INDEX(P_Due,F1248),1,0),0))</f>
        <v>1</v>
      </c>
    </row>
    <row r="1249" customFormat="false" ht="15" hidden="false" customHeight="false" outlineLevel="0" collapsed="false">
      <c r="A1249" s="37" t="n">
        <v>1001089</v>
      </c>
      <c r="B1249" s="38" t="n">
        <v>46279</v>
      </c>
      <c r="C1249" s="39" t="n">
        <v>1</v>
      </c>
      <c r="D1249" s="39" t="s">
        <v>26</v>
      </c>
      <c r="E1249" s="39"/>
      <c r="F1249" s="41" t="n">
        <f aca="false">IF(A1249="","",MATCH(A1249,P_ID,1))</f>
        <v>1089</v>
      </c>
      <c r="G1249" s="41" t="str">
        <f aca="false">IF(A1249="","",INDEX(P_Svc,F1249))</f>
        <v>Standard</v>
      </c>
      <c r="H1249" s="41" t="str">
        <f aca="false">IF(A1249="","",INDEX(P_Zone,F1249))</f>
        <v>South</v>
      </c>
      <c r="I1249" s="41" t="n">
        <f aca="false">IF(A1249="","",IF(D1249="Delivered",IF(B1249&lt;=INDEX(P_Due,F1249),1,0),0))</f>
        <v>1</v>
      </c>
    </row>
    <row r="1250" customFormat="false" ht="15" hidden="false" customHeight="false" outlineLevel="0" collapsed="false">
      <c r="A1250" s="37" t="n">
        <v>1001090</v>
      </c>
      <c r="B1250" s="38" t="n">
        <v>46279</v>
      </c>
      <c r="C1250" s="39" t="n">
        <v>1</v>
      </c>
      <c r="D1250" s="39" t="s">
        <v>26</v>
      </c>
      <c r="E1250" s="39"/>
      <c r="F1250" s="41" t="n">
        <f aca="false">IF(A1250="","",MATCH(A1250,P_ID,1))</f>
        <v>1090</v>
      </c>
      <c r="G1250" s="41" t="str">
        <f aca="false">IF(A1250="","",INDEX(P_Svc,F1250))</f>
        <v>Standard</v>
      </c>
      <c r="H1250" s="41" t="str">
        <f aca="false">IF(A1250="","",INDEX(P_Zone,F1250))</f>
        <v>Central</v>
      </c>
      <c r="I1250" s="41" t="n">
        <f aca="false">IF(A1250="","",IF(D1250="Delivered",IF(B1250&lt;=INDEX(P_Due,F1250),1,0),0))</f>
        <v>1</v>
      </c>
    </row>
    <row r="1251" customFormat="false" ht="15" hidden="false" customHeight="false" outlineLevel="0" collapsed="false">
      <c r="A1251" s="37" t="n">
        <v>1001091</v>
      </c>
      <c r="B1251" s="38" t="n">
        <v>46279</v>
      </c>
      <c r="C1251" s="39" t="n">
        <v>1</v>
      </c>
      <c r="D1251" s="39" t="s">
        <v>26</v>
      </c>
      <c r="E1251" s="39"/>
      <c r="F1251" s="41" t="n">
        <f aca="false">IF(A1251="","",MATCH(A1251,P_ID,1))</f>
        <v>1091</v>
      </c>
      <c r="G1251" s="41" t="str">
        <f aca="false">IF(A1251="","",INDEX(P_Svc,F1251))</f>
        <v>Standard</v>
      </c>
      <c r="H1251" s="41" t="str">
        <f aca="false">IF(A1251="","",INDEX(P_Zone,F1251))</f>
        <v>South</v>
      </c>
      <c r="I1251" s="41" t="n">
        <f aca="false">IF(A1251="","",IF(D1251="Delivered",IF(B1251&lt;=INDEX(P_Due,F1251),1,0),0))</f>
        <v>1</v>
      </c>
    </row>
    <row r="1252" customFormat="false" ht="15" hidden="false" customHeight="false" outlineLevel="0" collapsed="false">
      <c r="A1252" s="37" t="n">
        <v>1001092</v>
      </c>
      <c r="B1252" s="38" t="n">
        <v>46279</v>
      </c>
      <c r="C1252" s="39" t="n">
        <v>1</v>
      </c>
      <c r="D1252" s="39" t="s">
        <v>26</v>
      </c>
      <c r="E1252" s="39"/>
      <c r="F1252" s="41" t="n">
        <f aca="false">IF(A1252="","",MATCH(A1252,P_ID,1))</f>
        <v>1092</v>
      </c>
      <c r="G1252" s="41" t="str">
        <f aca="false">IF(A1252="","",INDEX(P_Svc,F1252))</f>
        <v>Standard</v>
      </c>
      <c r="H1252" s="41" t="str">
        <f aca="false">IF(A1252="","",INDEX(P_Zone,F1252))</f>
        <v>Central</v>
      </c>
      <c r="I1252" s="41" t="n">
        <f aca="false">IF(A1252="","",IF(D1252="Delivered",IF(B1252&lt;=INDEX(P_Due,F1252),1,0),0))</f>
        <v>1</v>
      </c>
    </row>
    <row r="1253" customFormat="false" ht="15" hidden="false" customHeight="false" outlineLevel="0" collapsed="false">
      <c r="A1253" s="37" t="n">
        <v>1001093</v>
      </c>
      <c r="B1253" s="38" t="n">
        <v>46279</v>
      </c>
      <c r="C1253" s="39" t="n">
        <v>1</v>
      </c>
      <c r="D1253" s="39" t="s">
        <v>26</v>
      </c>
      <c r="E1253" s="39"/>
      <c r="F1253" s="41" t="n">
        <f aca="false">IF(A1253="","",MATCH(A1253,P_ID,1))</f>
        <v>1093</v>
      </c>
      <c r="G1253" s="41" t="str">
        <f aca="false">IF(A1253="","",INDEX(P_Svc,F1253))</f>
        <v>Standard</v>
      </c>
      <c r="H1253" s="41" t="str">
        <f aca="false">IF(A1253="","",INDEX(P_Zone,F1253))</f>
        <v>South</v>
      </c>
      <c r="I1253" s="41" t="n">
        <f aca="false">IF(A1253="","",IF(D1253="Delivered",IF(B1253&lt;=INDEX(P_Due,F1253),1,0),0))</f>
        <v>1</v>
      </c>
    </row>
    <row r="1254" customFormat="false" ht="15" hidden="false" customHeight="false" outlineLevel="0" collapsed="false">
      <c r="A1254" s="37" t="n">
        <v>1001095</v>
      </c>
      <c r="B1254" s="38" t="n">
        <v>46279</v>
      </c>
      <c r="C1254" s="39" t="n">
        <v>1</v>
      </c>
      <c r="D1254" s="39" t="s">
        <v>79</v>
      </c>
      <c r="E1254" s="39" t="s">
        <v>32</v>
      </c>
      <c r="F1254" s="41" t="n">
        <f aca="false">IF(A1254="","",MATCH(A1254,P_ID,1))</f>
        <v>1095</v>
      </c>
      <c r="G1254" s="41" t="str">
        <f aca="false">IF(A1254="","",INDEX(P_Svc,F1254))</f>
        <v>Economy</v>
      </c>
      <c r="H1254" s="41" t="str">
        <f aca="false">IF(A1254="","",INDEX(P_Zone,F1254))</f>
        <v>Central</v>
      </c>
      <c r="I1254" s="41" t="n">
        <f aca="false">IF(A1254="","",IF(D1254="Delivered",IF(B1254&lt;=INDEX(P_Due,F1254),1,0),0))</f>
        <v>0</v>
      </c>
    </row>
    <row r="1255" customFormat="false" ht="15" hidden="false" customHeight="false" outlineLevel="0" collapsed="false">
      <c r="A1255" s="37" t="n">
        <v>1001096</v>
      </c>
      <c r="B1255" s="38" t="n">
        <v>46279</v>
      </c>
      <c r="C1255" s="39" t="n">
        <v>1</v>
      </c>
      <c r="D1255" s="39" t="s">
        <v>26</v>
      </c>
      <c r="E1255" s="39"/>
      <c r="F1255" s="41" t="n">
        <f aca="false">IF(A1255="","",MATCH(A1255,P_ID,1))</f>
        <v>1096</v>
      </c>
      <c r="G1255" s="41" t="str">
        <f aca="false">IF(A1255="","",INDEX(P_Svc,F1255))</f>
        <v>Standard</v>
      </c>
      <c r="H1255" s="41" t="str">
        <f aca="false">IF(A1255="","",INDEX(P_Zone,F1255))</f>
        <v>North</v>
      </c>
      <c r="I1255" s="41" t="n">
        <f aca="false">IF(A1255="","",IF(D1255="Delivered",IF(B1255&lt;=INDEX(P_Due,F1255),1,0),0))</f>
        <v>1</v>
      </c>
    </row>
    <row r="1256" customFormat="false" ht="15" hidden="false" customHeight="false" outlineLevel="0" collapsed="false">
      <c r="A1256" s="37" t="n">
        <v>1001097</v>
      </c>
      <c r="B1256" s="38" t="n">
        <v>46279</v>
      </c>
      <c r="C1256" s="39" t="n">
        <v>1</v>
      </c>
      <c r="D1256" s="39" t="s">
        <v>26</v>
      </c>
      <c r="E1256" s="39"/>
      <c r="F1256" s="41" t="n">
        <f aca="false">IF(A1256="","",MATCH(A1256,P_ID,1))</f>
        <v>1097</v>
      </c>
      <c r="G1256" s="41" t="str">
        <f aca="false">IF(A1256="","",INDEX(P_Svc,F1256))</f>
        <v>Economy</v>
      </c>
      <c r="H1256" s="41" t="str">
        <f aca="false">IF(A1256="","",INDEX(P_Zone,F1256))</f>
        <v>South</v>
      </c>
      <c r="I1256" s="41" t="n">
        <f aca="false">IF(A1256="","",IF(D1256="Delivered",IF(B1256&lt;=INDEX(P_Due,F1256),1,0),0))</f>
        <v>1</v>
      </c>
    </row>
    <row r="1257" customFormat="false" ht="15" hidden="false" customHeight="false" outlineLevel="0" collapsed="false">
      <c r="A1257" s="37" t="n">
        <v>1001098</v>
      </c>
      <c r="B1257" s="38" t="n">
        <v>46279</v>
      </c>
      <c r="C1257" s="39" t="n">
        <v>1</v>
      </c>
      <c r="D1257" s="39" t="s">
        <v>26</v>
      </c>
      <c r="E1257" s="39"/>
      <c r="F1257" s="41" t="n">
        <f aca="false">IF(A1257="","",MATCH(A1257,P_ID,1))</f>
        <v>1098</v>
      </c>
      <c r="G1257" s="41" t="str">
        <f aca="false">IF(A1257="","",INDEX(P_Svc,F1257))</f>
        <v>Standard</v>
      </c>
      <c r="H1257" s="41" t="str">
        <f aca="false">IF(A1257="","",INDEX(P_Zone,F1257))</f>
        <v>South</v>
      </c>
      <c r="I1257" s="41" t="n">
        <f aca="false">IF(A1257="","",IF(D1257="Delivered",IF(B1257&lt;=INDEX(P_Due,F1257),1,0),0))</f>
        <v>1</v>
      </c>
    </row>
    <row r="1258" customFormat="false" ht="15" hidden="false" customHeight="false" outlineLevel="0" collapsed="false">
      <c r="A1258" s="37" t="n">
        <v>1001099</v>
      </c>
      <c r="B1258" s="38" t="n">
        <v>46279</v>
      </c>
      <c r="C1258" s="39" t="n">
        <v>1</v>
      </c>
      <c r="D1258" s="39" t="s">
        <v>26</v>
      </c>
      <c r="E1258" s="39"/>
      <c r="F1258" s="41" t="n">
        <f aca="false">IF(A1258="","",MATCH(A1258,P_ID,1))</f>
        <v>1099</v>
      </c>
      <c r="G1258" s="41" t="str">
        <f aca="false">IF(A1258="","",INDEX(P_Svc,F1258))</f>
        <v>Standard</v>
      </c>
      <c r="H1258" s="41" t="str">
        <f aca="false">IF(A1258="","",INDEX(P_Zone,F1258))</f>
        <v>West</v>
      </c>
      <c r="I1258" s="41" t="n">
        <f aca="false">IF(A1258="","",IF(D1258="Delivered",IF(B1258&lt;=INDEX(P_Due,F1258),1,0),0))</f>
        <v>1</v>
      </c>
    </row>
    <row r="1259" customFormat="false" ht="15" hidden="false" customHeight="false" outlineLevel="0" collapsed="false">
      <c r="A1259" s="37" t="n">
        <v>1001100</v>
      </c>
      <c r="B1259" s="38" t="n">
        <v>46279</v>
      </c>
      <c r="C1259" s="39" t="n">
        <v>1</v>
      </c>
      <c r="D1259" s="39" t="s">
        <v>26</v>
      </c>
      <c r="E1259" s="39"/>
      <c r="F1259" s="41" t="n">
        <f aca="false">IF(A1259="","",MATCH(A1259,P_ID,1))</f>
        <v>1100</v>
      </c>
      <c r="G1259" s="41" t="str">
        <f aca="false">IF(A1259="","",INDEX(P_Svc,F1259))</f>
        <v>Economy</v>
      </c>
      <c r="H1259" s="41" t="str">
        <f aca="false">IF(A1259="","",INDEX(P_Zone,F1259))</f>
        <v>West</v>
      </c>
      <c r="I1259" s="41" t="n">
        <f aca="false">IF(A1259="","",IF(D1259="Delivered",IF(B1259&lt;=INDEX(P_Due,F1259),1,0),0))</f>
        <v>1</v>
      </c>
    </row>
    <row r="1260" customFormat="false" ht="15" hidden="false" customHeight="false" outlineLevel="0" collapsed="false">
      <c r="A1260" s="37" t="n">
        <v>1001101</v>
      </c>
      <c r="B1260" s="38" t="n">
        <v>46279</v>
      </c>
      <c r="C1260" s="39" t="n">
        <v>1</v>
      </c>
      <c r="D1260" s="39" t="s">
        <v>26</v>
      </c>
      <c r="E1260" s="39"/>
      <c r="F1260" s="41" t="n">
        <f aca="false">IF(A1260="","",MATCH(A1260,P_ID,1))</f>
        <v>1101</v>
      </c>
      <c r="G1260" s="41" t="str">
        <f aca="false">IF(A1260="","",INDEX(P_Svc,F1260))</f>
        <v>Standard</v>
      </c>
      <c r="H1260" s="41" t="str">
        <f aca="false">IF(A1260="","",INDEX(P_Zone,F1260))</f>
        <v>South</v>
      </c>
      <c r="I1260" s="41" t="n">
        <f aca="false">IF(A1260="","",IF(D1260="Delivered",IF(B1260&lt;=INDEX(P_Due,F1260),1,0),0))</f>
        <v>1</v>
      </c>
    </row>
    <row r="1261" customFormat="false" ht="15" hidden="false" customHeight="false" outlineLevel="0" collapsed="false">
      <c r="A1261" s="37" t="n">
        <v>1001103</v>
      </c>
      <c r="B1261" s="38" t="n">
        <v>46279</v>
      </c>
      <c r="C1261" s="39" t="n">
        <v>1</v>
      </c>
      <c r="D1261" s="39" t="s">
        <v>26</v>
      </c>
      <c r="E1261" s="39"/>
      <c r="F1261" s="41" t="n">
        <f aca="false">IF(A1261="","",MATCH(A1261,P_ID,1))</f>
        <v>1103</v>
      </c>
      <c r="G1261" s="41" t="str">
        <f aca="false">IF(A1261="","",INDEX(P_Svc,F1261))</f>
        <v>Standard</v>
      </c>
      <c r="H1261" s="41" t="str">
        <f aca="false">IF(A1261="","",INDEX(P_Zone,F1261))</f>
        <v>North</v>
      </c>
      <c r="I1261" s="41" t="n">
        <f aca="false">IF(A1261="","",IF(D1261="Delivered",IF(B1261&lt;=INDEX(P_Due,F1261),1,0),0))</f>
        <v>1</v>
      </c>
    </row>
    <row r="1262" customFormat="false" ht="15" hidden="false" customHeight="false" outlineLevel="0" collapsed="false">
      <c r="A1262" s="37" t="n">
        <v>1001104</v>
      </c>
      <c r="B1262" s="38" t="n">
        <v>46279</v>
      </c>
      <c r="C1262" s="39" t="n">
        <v>1</v>
      </c>
      <c r="D1262" s="39" t="s">
        <v>26</v>
      </c>
      <c r="E1262" s="39"/>
      <c r="F1262" s="41" t="n">
        <f aca="false">IF(A1262="","",MATCH(A1262,P_ID,1))</f>
        <v>1104</v>
      </c>
      <c r="G1262" s="41" t="str">
        <f aca="false">IF(A1262="","",INDEX(P_Svc,F1262))</f>
        <v>Standard</v>
      </c>
      <c r="H1262" s="41" t="str">
        <f aca="false">IF(A1262="","",INDEX(P_Zone,F1262))</f>
        <v>West</v>
      </c>
      <c r="I1262" s="41" t="n">
        <f aca="false">IF(A1262="","",IF(D1262="Delivered",IF(B1262&lt;=INDEX(P_Due,F1262),1,0),0))</f>
        <v>1</v>
      </c>
    </row>
    <row r="1263" customFormat="false" ht="15" hidden="false" customHeight="false" outlineLevel="0" collapsed="false">
      <c r="A1263" s="37" t="n">
        <v>1001105</v>
      </c>
      <c r="B1263" s="38" t="n">
        <v>46279</v>
      </c>
      <c r="C1263" s="39" t="n">
        <v>1</v>
      </c>
      <c r="D1263" s="39" t="s">
        <v>26</v>
      </c>
      <c r="E1263" s="39"/>
      <c r="F1263" s="41" t="n">
        <f aca="false">IF(A1263="","",MATCH(A1263,P_ID,1))</f>
        <v>1105</v>
      </c>
      <c r="G1263" s="41" t="str">
        <f aca="false">IF(A1263="","",INDEX(P_Svc,F1263))</f>
        <v>Standard</v>
      </c>
      <c r="H1263" s="41" t="str">
        <f aca="false">IF(A1263="","",INDEX(P_Zone,F1263))</f>
        <v>South</v>
      </c>
      <c r="I1263" s="41" t="n">
        <f aca="false">IF(A1263="","",IF(D1263="Delivered",IF(B1263&lt;=INDEX(P_Due,F1263),1,0),0))</f>
        <v>1</v>
      </c>
    </row>
    <row r="1264" customFormat="false" ht="15" hidden="false" customHeight="false" outlineLevel="0" collapsed="false">
      <c r="A1264" s="37" t="n">
        <v>1001106</v>
      </c>
      <c r="B1264" s="38" t="n">
        <v>46279</v>
      </c>
      <c r="C1264" s="39" t="n">
        <v>1</v>
      </c>
      <c r="D1264" s="39" t="s">
        <v>26</v>
      </c>
      <c r="E1264" s="39"/>
      <c r="F1264" s="41" t="n">
        <f aca="false">IF(A1264="","",MATCH(A1264,P_ID,1))</f>
        <v>1106</v>
      </c>
      <c r="G1264" s="41" t="str">
        <f aca="false">IF(A1264="","",INDEX(P_Svc,F1264))</f>
        <v>Standard</v>
      </c>
      <c r="H1264" s="41" t="str">
        <f aca="false">IF(A1264="","",INDEX(P_Zone,F1264))</f>
        <v>East</v>
      </c>
      <c r="I1264" s="41" t="n">
        <f aca="false">IF(A1264="","",IF(D1264="Delivered",IF(B1264&lt;=INDEX(P_Due,F1264),1,0),0))</f>
        <v>1</v>
      </c>
    </row>
    <row r="1265" customFormat="false" ht="15" hidden="false" customHeight="false" outlineLevel="0" collapsed="false">
      <c r="A1265" s="37" t="n">
        <v>1001108</v>
      </c>
      <c r="B1265" s="38" t="n">
        <v>46279</v>
      </c>
      <c r="C1265" s="39" t="n">
        <v>1</v>
      </c>
      <c r="D1265" s="39" t="s">
        <v>26</v>
      </c>
      <c r="E1265" s="39"/>
      <c r="F1265" s="41" t="n">
        <f aca="false">IF(A1265="","",MATCH(A1265,P_ID,1))</f>
        <v>1108</v>
      </c>
      <c r="G1265" s="41" t="str">
        <f aca="false">IF(A1265="","",INDEX(P_Svc,F1265))</f>
        <v>Standard</v>
      </c>
      <c r="H1265" s="41" t="str">
        <f aca="false">IF(A1265="","",INDEX(P_Zone,F1265))</f>
        <v>South</v>
      </c>
      <c r="I1265" s="41" t="n">
        <f aca="false">IF(A1265="","",IF(D1265="Delivered",IF(B1265&lt;=INDEX(P_Due,F1265),1,0),0))</f>
        <v>1</v>
      </c>
    </row>
    <row r="1266" customFormat="false" ht="15" hidden="false" customHeight="false" outlineLevel="0" collapsed="false">
      <c r="A1266" s="37" t="n">
        <v>1001109</v>
      </c>
      <c r="B1266" s="38" t="n">
        <v>46279</v>
      </c>
      <c r="C1266" s="39" t="n">
        <v>1</v>
      </c>
      <c r="D1266" s="39" t="s">
        <v>26</v>
      </c>
      <c r="E1266" s="39"/>
      <c r="F1266" s="41" t="n">
        <f aca="false">IF(A1266="","",MATCH(A1266,P_ID,1))</f>
        <v>1109</v>
      </c>
      <c r="G1266" s="41" t="str">
        <f aca="false">IF(A1266="","",INDEX(P_Svc,F1266))</f>
        <v>Express</v>
      </c>
      <c r="H1266" s="41" t="str">
        <f aca="false">IF(A1266="","",INDEX(P_Zone,F1266))</f>
        <v>East</v>
      </c>
      <c r="I1266" s="41" t="n">
        <f aca="false">IF(A1266="","",IF(D1266="Delivered",IF(B1266&lt;=INDEX(P_Due,F1266),1,0),0))</f>
        <v>1</v>
      </c>
    </row>
    <row r="1267" customFormat="false" ht="15" hidden="false" customHeight="false" outlineLevel="0" collapsed="false">
      <c r="A1267" s="37" t="n">
        <v>1001110</v>
      </c>
      <c r="B1267" s="38" t="n">
        <v>46279</v>
      </c>
      <c r="C1267" s="39" t="n">
        <v>1</v>
      </c>
      <c r="D1267" s="39" t="s">
        <v>26</v>
      </c>
      <c r="E1267" s="39"/>
      <c r="F1267" s="41" t="n">
        <f aca="false">IF(A1267="","",MATCH(A1267,P_ID,1))</f>
        <v>1110</v>
      </c>
      <c r="G1267" s="41" t="str">
        <f aca="false">IF(A1267="","",INDEX(P_Svc,F1267))</f>
        <v>Economy</v>
      </c>
      <c r="H1267" s="41" t="str">
        <f aca="false">IF(A1267="","",INDEX(P_Zone,F1267))</f>
        <v>Central</v>
      </c>
      <c r="I1267" s="41" t="n">
        <f aca="false">IF(A1267="","",IF(D1267="Delivered",IF(B1267&lt;=INDEX(P_Due,F1267),1,0),0))</f>
        <v>1</v>
      </c>
    </row>
    <row r="1268" customFormat="false" ht="15" hidden="false" customHeight="false" outlineLevel="0" collapsed="false">
      <c r="A1268" s="37" t="n">
        <v>1001112</v>
      </c>
      <c r="B1268" s="38" t="n">
        <v>46279</v>
      </c>
      <c r="C1268" s="39" t="n">
        <v>1</v>
      </c>
      <c r="D1268" s="39" t="s">
        <v>26</v>
      </c>
      <c r="E1268" s="39"/>
      <c r="F1268" s="41" t="n">
        <f aca="false">IF(A1268="","",MATCH(A1268,P_ID,1))</f>
        <v>1112</v>
      </c>
      <c r="G1268" s="41" t="str">
        <f aca="false">IF(A1268="","",INDEX(P_Svc,F1268))</f>
        <v>Standard</v>
      </c>
      <c r="H1268" s="41" t="str">
        <f aca="false">IF(A1268="","",INDEX(P_Zone,F1268))</f>
        <v>East</v>
      </c>
      <c r="I1268" s="41" t="n">
        <f aca="false">IF(A1268="","",IF(D1268="Delivered",IF(B1268&lt;=INDEX(P_Due,F1268),1,0),0))</f>
        <v>1</v>
      </c>
    </row>
    <row r="1269" customFormat="false" ht="15" hidden="false" customHeight="false" outlineLevel="0" collapsed="false">
      <c r="A1269" s="37" t="n">
        <v>1001113</v>
      </c>
      <c r="B1269" s="38" t="n">
        <v>46279</v>
      </c>
      <c r="C1269" s="39" t="n">
        <v>1</v>
      </c>
      <c r="D1269" s="39" t="s">
        <v>26</v>
      </c>
      <c r="E1269" s="39"/>
      <c r="F1269" s="41" t="n">
        <f aca="false">IF(A1269="","",MATCH(A1269,P_ID,1))</f>
        <v>1113</v>
      </c>
      <c r="G1269" s="41" t="str">
        <f aca="false">IF(A1269="","",INDEX(P_Svc,F1269))</f>
        <v>Standard</v>
      </c>
      <c r="H1269" s="41" t="str">
        <f aca="false">IF(A1269="","",INDEX(P_Zone,F1269))</f>
        <v>East</v>
      </c>
      <c r="I1269" s="41" t="n">
        <f aca="false">IF(A1269="","",IF(D1269="Delivered",IF(B1269&lt;=INDEX(P_Due,F1269),1,0),0))</f>
        <v>1</v>
      </c>
    </row>
    <row r="1270" customFormat="false" ht="15" hidden="false" customHeight="false" outlineLevel="0" collapsed="false">
      <c r="A1270" s="37" t="n">
        <v>1001114</v>
      </c>
      <c r="B1270" s="38" t="n">
        <v>46279</v>
      </c>
      <c r="C1270" s="39" t="n">
        <v>1</v>
      </c>
      <c r="D1270" s="39" t="s">
        <v>26</v>
      </c>
      <c r="E1270" s="39"/>
      <c r="F1270" s="41" t="n">
        <f aca="false">IF(A1270="","",MATCH(A1270,P_ID,1))</f>
        <v>1114</v>
      </c>
      <c r="G1270" s="41" t="str">
        <f aca="false">IF(A1270="","",INDEX(P_Svc,F1270))</f>
        <v>Standard</v>
      </c>
      <c r="H1270" s="41" t="str">
        <f aca="false">IF(A1270="","",INDEX(P_Zone,F1270))</f>
        <v>East</v>
      </c>
      <c r="I1270" s="41" t="n">
        <f aca="false">IF(A1270="","",IF(D1270="Delivered",IF(B1270&lt;=INDEX(P_Due,F1270),1,0),0))</f>
        <v>1</v>
      </c>
    </row>
    <row r="1271" customFormat="false" ht="15" hidden="false" customHeight="false" outlineLevel="0" collapsed="false">
      <c r="A1271" s="37" t="n">
        <v>1001115</v>
      </c>
      <c r="B1271" s="38" t="n">
        <v>46279</v>
      </c>
      <c r="C1271" s="39" t="n">
        <v>1</v>
      </c>
      <c r="D1271" s="39" t="s">
        <v>26</v>
      </c>
      <c r="E1271" s="39"/>
      <c r="F1271" s="41" t="n">
        <f aca="false">IF(A1271="","",MATCH(A1271,P_ID,1))</f>
        <v>1115</v>
      </c>
      <c r="G1271" s="41" t="str">
        <f aca="false">IF(A1271="","",INDEX(P_Svc,F1271))</f>
        <v>Standard</v>
      </c>
      <c r="H1271" s="41" t="str">
        <f aca="false">IF(A1271="","",INDEX(P_Zone,F1271))</f>
        <v>East</v>
      </c>
      <c r="I1271" s="41" t="n">
        <f aca="false">IF(A1271="","",IF(D1271="Delivered",IF(B1271&lt;=INDEX(P_Due,F1271),1,0),0))</f>
        <v>1</v>
      </c>
    </row>
    <row r="1272" customFormat="false" ht="15" hidden="false" customHeight="false" outlineLevel="0" collapsed="false">
      <c r="A1272" s="37" t="n">
        <v>1001116</v>
      </c>
      <c r="B1272" s="38" t="n">
        <v>46279</v>
      </c>
      <c r="C1272" s="39" t="n">
        <v>1</v>
      </c>
      <c r="D1272" s="39" t="s">
        <v>26</v>
      </c>
      <c r="E1272" s="39"/>
      <c r="F1272" s="41" t="n">
        <f aca="false">IF(A1272="","",MATCH(A1272,P_ID,1))</f>
        <v>1116</v>
      </c>
      <c r="G1272" s="41" t="str">
        <f aca="false">IF(A1272="","",INDEX(P_Svc,F1272))</f>
        <v>Standard</v>
      </c>
      <c r="H1272" s="41" t="str">
        <f aca="false">IF(A1272="","",INDEX(P_Zone,F1272))</f>
        <v>South</v>
      </c>
      <c r="I1272" s="41" t="n">
        <f aca="false">IF(A1272="","",IF(D1272="Delivered",IF(B1272&lt;=INDEX(P_Due,F1272),1,0),0))</f>
        <v>1</v>
      </c>
    </row>
    <row r="1273" customFormat="false" ht="15" hidden="false" customHeight="false" outlineLevel="0" collapsed="false">
      <c r="A1273" s="37" t="n">
        <v>1001117</v>
      </c>
      <c r="B1273" s="38" t="n">
        <v>46279</v>
      </c>
      <c r="C1273" s="39" t="n">
        <v>1</v>
      </c>
      <c r="D1273" s="39" t="s">
        <v>26</v>
      </c>
      <c r="E1273" s="39"/>
      <c r="F1273" s="41" t="n">
        <f aca="false">IF(A1273="","",MATCH(A1273,P_ID,1))</f>
        <v>1117</v>
      </c>
      <c r="G1273" s="41" t="str">
        <f aca="false">IF(A1273="","",INDEX(P_Svc,F1273))</f>
        <v>Economy</v>
      </c>
      <c r="H1273" s="41" t="str">
        <f aca="false">IF(A1273="","",INDEX(P_Zone,F1273))</f>
        <v>North</v>
      </c>
      <c r="I1273" s="41" t="n">
        <f aca="false">IF(A1273="","",IF(D1273="Delivered",IF(B1273&lt;=INDEX(P_Due,F1273),1,0),0))</f>
        <v>1</v>
      </c>
    </row>
    <row r="1274" customFormat="false" ht="15" hidden="false" customHeight="false" outlineLevel="0" collapsed="false">
      <c r="A1274" s="37" t="n">
        <v>1001118</v>
      </c>
      <c r="B1274" s="38" t="n">
        <v>46279</v>
      </c>
      <c r="C1274" s="39" t="n">
        <v>1</v>
      </c>
      <c r="D1274" s="39" t="s">
        <v>26</v>
      </c>
      <c r="E1274" s="39"/>
      <c r="F1274" s="41" t="n">
        <f aca="false">IF(A1274="","",MATCH(A1274,P_ID,1))</f>
        <v>1118</v>
      </c>
      <c r="G1274" s="41" t="str">
        <f aca="false">IF(A1274="","",INDEX(P_Svc,F1274))</f>
        <v>Standard</v>
      </c>
      <c r="H1274" s="41" t="str">
        <f aca="false">IF(A1274="","",INDEX(P_Zone,F1274))</f>
        <v>South</v>
      </c>
      <c r="I1274" s="41" t="n">
        <f aca="false">IF(A1274="","",IF(D1274="Delivered",IF(B1274&lt;=INDEX(P_Due,F1274),1,0),0))</f>
        <v>1</v>
      </c>
    </row>
    <row r="1275" customFormat="false" ht="15" hidden="false" customHeight="false" outlineLevel="0" collapsed="false">
      <c r="A1275" s="37" t="n">
        <v>1001119</v>
      </c>
      <c r="B1275" s="38" t="n">
        <v>46279</v>
      </c>
      <c r="C1275" s="39" t="n">
        <v>1</v>
      </c>
      <c r="D1275" s="39" t="s">
        <v>26</v>
      </c>
      <c r="E1275" s="39"/>
      <c r="F1275" s="41" t="n">
        <f aca="false">IF(A1275="","",MATCH(A1275,P_ID,1))</f>
        <v>1119</v>
      </c>
      <c r="G1275" s="41" t="str">
        <f aca="false">IF(A1275="","",INDEX(P_Svc,F1275))</f>
        <v>Economy</v>
      </c>
      <c r="H1275" s="41" t="str">
        <f aca="false">IF(A1275="","",INDEX(P_Zone,F1275))</f>
        <v>West</v>
      </c>
      <c r="I1275" s="41" t="n">
        <f aca="false">IF(A1275="","",IF(D1275="Delivered",IF(B1275&lt;=INDEX(P_Due,F1275),1,0),0))</f>
        <v>1</v>
      </c>
    </row>
    <row r="1276" customFormat="false" ht="15" hidden="false" customHeight="false" outlineLevel="0" collapsed="false">
      <c r="A1276" s="37" t="n">
        <v>1001120</v>
      </c>
      <c r="B1276" s="38" t="n">
        <v>46279</v>
      </c>
      <c r="C1276" s="39" t="n">
        <v>1</v>
      </c>
      <c r="D1276" s="39" t="s">
        <v>26</v>
      </c>
      <c r="E1276" s="39"/>
      <c r="F1276" s="41" t="n">
        <f aca="false">IF(A1276="","",MATCH(A1276,P_ID,1))</f>
        <v>1120</v>
      </c>
      <c r="G1276" s="41" t="str">
        <f aca="false">IF(A1276="","",INDEX(P_Svc,F1276))</f>
        <v>Standard</v>
      </c>
      <c r="H1276" s="41" t="str">
        <f aca="false">IF(A1276="","",INDEX(P_Zone,F1276))</f>
        <v>North</v>
      </c>
      <c r="I1276" s="41" t="n">
        <f aca="false">IF(A1276="","",IF(D1276="Delivered",IF(B1276&lt;=INDEX(P_Due,F1276),1,0),0))</f>
        <v>1</v>
      </c>
    </row>
    <row r="1277" customFormat="false" ht="15" hidden="false" customHeight="false" outlineLevel="0" collapsed="false">
      <c r="A1277" s="37" t="n">
        <v>1001121</v>
      </c>
      <c r="B1277" s="38" t="n">
        <v>46279</v>
      </c>
      <c r="C1277" s="39" t="n">
        <v>0</v>
      </c>
      <c r="D1277" s="39" t="s">
        <v>80</v>
      </c>
      <c r="E1277" s="39" t="s">
        <v>40</v>
      </c>
      <c r="F1277" s="41" t="n">
        <f aca="false">IF(A1277="","",MATCH(A1277,P_ID,1))</f>
        <v>1121</v>
      </c>
      <c r="G1277" s="41" t="str">
        <f aca="false">IF(A1277="","",INDEX(P_Svc,F1277))</f>
        <v>Standard</v>
      </c>
      <c r="H1277" s="41" t="str">
        <f aca="false">IF(A1277="","",INDEX(P_Zone,F1277))</f>
        <v>North</v>
      </c>
      <c r="I1277" s="41" t="n">
        <f aca="false">IF(A1277="","",IF(D1277="Delivered",IF(B1277&lt;=INDEX(P_Due,F1277),1,0),0))</f>
        <v>0</v>
      </c>
    </row>
    <row r="1278" customFormat="false" ht="15" hidden="false" customHeight="false" outlineLevel="0" collapsed="false">
      <c r="A1278" s="37" t="n">
        <v>1001123</v>
      </c>
      <c r="B1278" s="38" t="n">
        <v>46279</v>
      </c>
      <c r="C1278" s="39" t="n">
        <v>1</v>
      </c>
      <c r="D1278" s="39" t="s">
        <v>26</v>
      </c>
      <c r="E1278" s="39"/>
      <c r="F1278" s="41" t="n">
        <f aca="false">IF(A1278="","",MATCH(A1278,P_ID,1))</f>
        <v>1123</v>
      </c>
      <c r="G1278" s="41" t="str">
        <f aca="false">IF(A1278="","",INDEX(P_Svc,F1278))</f>
        <v>Economy</v>
      </c>
      <c r="H1278" s="41" t="str">
        <f aca="false">IF(A1278="","",INDEX(P_Zone,F1278))</f>
        <v>South</v>
      </c>
      <c r="I1278" s="41" t="n">
        <f aca="false">IF(A1278="","",IF(D1278="Delivered",IF(B1278&lt;=INDEX(P_Due,F1278),1,0),0))</f>
        <v>1</v>
      </c>
    </row>
    <row r="1279" customFormat="false" ht="15" hidden="false" customHeight="false" outlineLevel="0" collapsed="false">
      <c r="A1279" s="37" t="n">
        <v>1001124</v>
      </c>
      <c r="B1279" s="38" t="n">
        <v>46279</v>
      </c>
      <c r="C1279" s="39" t="n">
        <v>1</v>
      </c>
      <c r="D1279" s="39" t="s">
        <v>26</v>
      </c>
      <c r="E1279" s="39"/>
      <c r="F1279" s="41" t="n">
        <f aca="false">IF(A1279="","",MATCH(A1279,P_ID,1))</f>
        <v>1124</v>
      </c>
      <c r="G1279" s="41" t="str">
        <f aca="false">IF(A1279="","",INDEX(P_Svc,F1279))</f>
        <v>Economy</v>
      </c>
      <c r="H1279" s="41" t="str">
        <f aca="false">IF(A1279="","",INDEX(P_Zone,F1279))</f>
        <v>North</v>
      </c>
      <c r="I1279" s="41" t="n">
        <f aca="false">IF(A1279="","",IF(D1279="Delivered",IF(B1279&lt;=INDEX(P_Due,F1279),1,0),0))</f>
        <v>1</v>
      </c>
    </row>
    <row r="1280" customFormat="false" ht="15" hidden="false" customHeight="false" outlineLevel="0" collapsed="false">
      <c r="A1280" s="37" t="n">
        <v>1001125</v>
      </c>
      <c r="B1280" s="38" t="n">
        <v>46279</v>
      </c>
      <c r="C1280" s="39" t="n">
        <v>1</v>
      </c>
      <c r="D1280" s="39" t="s">
        <v>26</v>
      </c>
      <c r="E1280" s="39"/>
      <c r="F1280" s="41" t="n">
        <f aca="false">IF(A1280="","",MATCH(A1280,P_ID,1))</f>
        <v>1125</v>
      </c>
      <c r="G1280" s="41" t="str">
        <f aca="false">IF(A1280="","",INDEX(P_Svc,F1280))</f>
        <v>Standard</v>
      </c>
      <c r="H1280" s="41" t="str">
        <f aca="false">IF(A1280="","",INDEX(P_Zone,F1280))</f>
        <v>South</v>
      </c>
      <c r="I1280" s="41" t="n">
        <f aca="false">IF(A1280="","",IF(D1280="Delivered",IF(B1280&lt;=INDEX(P_Due,F1280),1,0),0))</f>
        <v>1</v>
      </c>
    </row>
    <row r="1281" customFormat="false" ht="15" hidden="false" customHeight="false" outlineLevel="0" collapsed="false">
      <c r="A1281" s="37" t="n">
        <v>1001126</v>
      </c>
      <c r="B1281" s="38" t="n">
        <v>46279</v>
      </c>
      <c r="C1281" s="39" t="n">
        <v>1</v>
      </c>
      <c r="D1281" s="39" t="s">
        <v>26</v>
      </c>
      <c r="E1281" s="39"/>
      <c r="F1281" s="41" t="n">
        <f aca="false">IF(A1281="","",MATCH(A1281,P_ID,1))</f>
        <v>1126</v>
      </c>
      <c r="G1281" s="41" t="str">
        <f aca="false">IF(A1281="","",INDEX(P_Svc,F1281))</f>
        <v>Economy</v>
      </c>
      <c r="H1281" s="41" t="str">
        <f aca="false">IF(A1281="","",INDEX(P_Zone,F1281))</f>
        <v>North</v>
      </c>
      <c r="I1281" s="41" t="n">
        <f aca="false">IF(A1281="","",IF(D1281="Delivered",IF(B1281&lt;=INDEX(P_Due,F1281),1,0),0))</f>
        <v>1</v>
      </c>
    </row>
    <row r="1282" customFormat="false" ht="15" hidden="false" customHeight="false" outlineLevel="0" collapsed="false">
      <c r="A1282" s="37" t="n">
        <v>1001127</v>
      </c>
      <c r="B1282" s="38" t="n">
        <v>46279</v>
      </c>
      <c r="C1282" s="39" t="n">
        <v>1</v>
      </c>
      <c r="D1282" s="39" t="s">
        <v>26</v>
      </c>
      <c r="E1282" s="39"/>
      <c r="F1282" s="41" t="n">
        <f aca="false">IF(A1282="","",MATCH(A1282,P_ID,1))</f>
        <v>1127</v>
      </c>
      <c r="G1282" s="41" t="str">
        <f aca="false">IF(A1282="","",INDEX(P_Svc,F1282))</f>
        <v>Economy</v>
      </c>
      <c r="H1282" s="41" t="str">
        <f aca="false">IF(A1282="","",INDEX(P_Zone,F1282))</f>
        <v>East</v>
      </c>
      <c r="I1282" s="41" t="n">
        <f aca="false">IF(A1282="","",IF(D1282="Delivered",IF(B1282&lt;=INDEX(P_Due,F1282),1,0),0))</f>
        <v>1</v>
      </c>
    </row>
    <row r="1283" customFormat="false" ht="15" hidden="false" customHeight="false" outlineLevel="0" collapsed="false">
      <c r="A1283" s="37" t="n">
        <v>1001128</v>
      </c>
      <c r="B1283" s="38" t="n">
        <v>46279</v>
      </c>
      <c r="C1283" s="39" t="n">
        <v>1</v>
      </c>
      <c r="D1283" s="39" t="s">
        <v>26</v>
      </c>
      <c r="E1283" s="39"/>
      <c r="F1283" s="41" t="n">
        <f aca="false">IF(A1283="","",MATCH(A1283,P_ID,1))</f>
        <v>1128</v>
      </c>
      <c r="G1283" s="41" t="str">
        <f aca="false">IF(A1283="","",INDEX(P_Svc,F1283))</f>
        <v>Standard</v>
      </c>
      <c r="H1283" s="41" t="str">
        <f aca="false">IF(A1283="","",INDEX(P_Zone,F1283))</f>
        <v>North</v>
      </c>
      <c r="I1283" s="41" t="n">
        <f aca="false">IF(A1283="","",IF(D1283="Delivered",IF(B1283&lt;=INDEX(P_Due,F1283),1,0),0))</f>
        <v>1</v>
      </c>
    </row>
    <row r="1284" customFormat="false" ht="15" hidden="false" customHeight="false" outlineLevel="0" collapsed="false">
      <c r="A1284" s="37" t="n">
        <v>1001129</v>
      </c>
      <c r="B1284" s="38" t="n">
        <v>46279</v>
      </c>
      <c r="C1284" s="39" t="n">
        <v>1</v>
      </c>
      <c r="D1284" s="39" t="s">
        <v>79</v>
      </c>
      <c r="E1284" s="39" t="s">
        <v>36</v>
      </c>
      <c r="F1284" s="41" t="n">
        <f aca="false">IF(A1284="","",MATCH(A1284,P_ID,1))</f>
        <v>1129</v>
      </c>
      <c r="G1284" s="41" t="str">
        <f aca="false">IF(A1284="","",INDEX(P_Svc,F1284))</f>
        <v>Standard</v>
      </c>
      <c r="H1284" s="41" t="str">
        <f aca="false">IF(A1284="","",INDEX(P_Zone,F1284))</f>
        <v>Central</v>
      </c>
      <c r="I1284" s="41" t="n">
        <f aca="false">IF(A1284="","",IF(D1284="Delivered",IF(B1284&lt;=INDEX(P_Due,F1284),1,0),0))</f>
        <v>0</v>
      </c>
    </row>
    <row r="1285" customFormat="false" ht="15" hidden="false" customHeight="false" outlineLevel="0" collapsed="false">
      <c r="A1285" s="37" t="n">
        <v>1001130</v>
      </c>
      <c r="B1285" s="38" t="n">
        <v>46279</v>
      </c>
      <c r="C1285" s="39" t="n">
        <v>1</v>
      </c>
      <c r="D1285" s="39" t="s">
        <v>26</v>
      </c>
      <c r="E1285" s="39"/>
      <c r="F1285" s="41" t="n">
        <f aca="false">IF(A1285="","",MATCH(A1285,P_ID,1))</f>
        <v>1130</v>
      </c>
      <c r="G1285" s="41" t="str">
        <f aca="false">IF(A1285="","",INDEX(P_Svc,F1285))</f>
        <v>Standard</v>
      </c>
      <c r="H1285" s="41" t="str">
        <f aca="false">IF(A1285="","",INDEX(P_Zone,F1285))</f>
        <v>East</v>
      </c>
      <c r="I1285" s="41" t="n">
        <f aca="false">IF(A1285="","",IF(D1285="Delivered",IF(B1285&lt;=INDEX(P_Due,F1285),1,0),0))</f>
        <v>1</v>
      </c>
    </row>
    <row r="1286" customFormat="false" ht="15" hidden="false" customHeight="false" outlineLevel="0" collapsed="false">
      <c r="A1286" s="37" t="n">
        <v>1001131</v>
      </c>
      <c r="B1286" s="38" t="n">
        <v>46279</v>
      </c>
      <c r="C1286" s="39" t="n">
        <v>1</v>
      </c>
      <c r="D1286" s="39" t="s">
        <v>26</v>
      </c>
      <c r="E1286" s="39"/>
      <c r="F1286" s="41" t="n">
        <f aca="false">IF(A1286="","",MATCH(A1286,P_ID,1))</f>
        <v>1131</v>
      </c>
      <c r="G1286" s="41" t="str">
        <f aca="false">IF(A1286="","",INDEX(P_Svc,F1286))</f>
        <v>Standard</v>
      </c>
      <c r="H1286" s="41" t="str">
        <f aca="false">IF(A1286="","",INDEX(P_Zone,F1286))</f>
        <v>Central</v>
      </c>
      <c r="I1286" s="41" t="n">
        <f aca="false">IF(A1286="","",IF(D1286="Delivered",IF(B1286&lt;=INDEX(P_Due,F1286),1,0),0))</f>
        <v>1</v>
      </c>
    </row>
    <row r="1287" customFormat="false" ht="15" hidden="false" customHeight="false" outlineLevel="0" collapsed="false">
      <c r="A1287" s="37" t="n">
        <v>1001132</v>
      </c>
      <c r="B1287" s="38" t="n">
        <v>46279</v>
      </c>
      <c r="C1287" s="39" t="n">
        <v>1</v>
      </c>
      <c r="D1287" s="39" t="s">
        <v>26</v>
      </c>
      <c r="E1287" s="39"/>
      <c r="F1287" s="41" t="n">
        <f aca="false">IF(A1287="","",MATCH(A1287,P_ID,1))</f>
        <v>1132</v>
      </c>
      <c r="G1287" s="41" t="str">
        <f aca="false">IF(A1287="","",INDEX(P_Svc,F1287))</f>
        <v>Standard</v>
      </c>
      <c r="H1287" s="41" t="str">
        <f aca="false">IF(A1287="","",INDEX(P_Zone,F1287))</f>
        <v>Central</v>
      </c>
      <c r="I1287" s="41" t="n">
        <f aca="false">IF(A1287="","",IF(D1287="Delivered",IF(B1287&lt;=INDEX(P_Due,F1287),1,0),0))</f>
        <v>1</v>
      </c>
    </row>
    <row r="1288" customFormat="false" ht="15" hidden="false" customHeight="false" outlineLevel="0" collapsed="false">
      <c r="A1288" s="37" t="n">
        <v>1001133</v>
      </c>
      <c r="B1288" s="38" t="n">
        <v>46279</v>
      </c>
      <c r="C1288" s="39" t="n">
        <v>1</v>
      </c>
      <c r="D1288" s="39" t="s">
        <v>26</v>
      </c>
      <c r="E1288" s="39"/>
      <c r="F1288" s="41" t="n">
        <f aca="false">IF(A1288="","",MATCH(A1288,P_ID,1))</f>
        <v>1133</v>
      </c>
      <c r="G1288" s="41" t="str">
        <f aca="false">IF(A1288="","",INDEX(P_Svc,F1288))</f>
        <v>Standard</v>
      </c>
      <c r="H1288" s="41" t="str">
        <f aca="false">IF(A1288="","",INDEX(P_Zone,F1288))</f>
        <v>East</v>
      </c>
      <c r="I1288" s="41" t="n">
        <f aca="false">IF(A1288="","",IF(D1288="Delivered",IF(B1288&lt;=INDEX(P_Due,F1288),1,0),0))</f>
        <v>1</v>
      </c>
    </row>
    <row r="1289" customFormat="false" ht="15" hidden="false" customHeight="false" outlineLevel="0" collapsed="false">
      <c r="A1289" s="37" t="n">
        <v>1001134</v>
      </c>
      <c r="B1289" s="38" t="n">
        <v>46279</v>
      </c>
      <c r="C1289" s="39" t="n">
        <v>1</v>
      </c>
      <c r="D1289" s="39" t="s">
        <v>26</v>
      </c>
      <c r="E1289" s="39"/>
      <c r="F1289" s="41" t="n">
        <f aca="false">IF(A1289="","",MATCH(A1289,P_ID,1))</f>
        <v>1134</v>
      </c>
      <c r="G1289" s="41" t="str">
        <f aca="false">IF(A1289="","",INDEX(P_Svc,F1289))</f>
        <v>Standard</v>
      </c>
      <c r="H1289" s="41" t="str">
        <f aca="false">IF(A1289="","",INDEX(P_Zone,F1289))</f>
        <v>North</v>
      </c>
      <c r="I1289" s="41" t="n">
        <f aca="false">IF(A1289="","",IF(D1289="Delivered",IF(B1289&lt;=INDEX(P_Due,F1289),1,0),0))</f>
        <v>1</v>
      </c>
    </row>
    <row r="1290" customFormat="false" ht="15" hidden="false" customHeight="false" outlineLevel="0" collapsed="false">
      <c r="A1290" s="37" t="n">
        <v>1001135</v>
      </c>
      <c r="B1290" s="38" t="n">
        <v>46279</v>
      </c>
      <c r="C1290" s="39" t="n">
        <v>1</v>
      </c>
      <c r="D1290" s="39" t="s">
        <v>26</v>
      </c>
      <c r="E1290" s="39"/>
      <c r="F1290" s="41" t="n">
        <f aca="false">IF(A1290="","",MATCH(A1290,P_ID,1))</f>
        <v>1135</v>
      </c>
      <c r="G1290" s="41" t="str">
        <f aca="false">IF(A1290="","",INDEX(P_Svc,F1290))</f>
        <v>Standard</v>
      </c>
      <c r="H1290" s="41" t="str">
        <f aca="false">IF(A1290="","",INDEX(P_Zone,F1290))</f>
        <v>Central</v>
      </c>
      <c r="I1290" s="41" t="n">
        <f aca="false">IF(A1290="","",IF(D1290="Delivered",IF(B1290&lt;=INDEX(P_Due,F1290),1,0),0))</f>
        <v>1</v>
      </c>
    </row>
    <row r="1291" customFormat="false" ht="15" hidden="false" customHeight="false" outlineLevel="0" collapsed="false">
      <c r="A1291" s="37" t="n">
        <v>1001136</v>
      </c>
      <c r="B1291" s="38" t="n">
        <v>46279</v>
      </c>
      <c r="C1291" s="39" t="n">
        <v>1</v>
      </c>
      <c r="D1291" s="39" t="s">
        <v>26</v>
      </c>
      <c r="E1291" s="39"/>
      <c r="F1291" s="41" t="n">
        <f aca="false">IF(A1291="","",MATCH(A1291,P_ID,1))</f>
        <v>1136</v>
      </c>
      <c r="G1291" s="41" t="str">
        <f aca="false">IF(A1291="","",INDEX(P_Svc,F1291))</f>
        <v>Standard</v>
      </c>
      <c r="H1291" s="41" t="str">
        <f aca="false">IF(A1291="","",INDEX(P_Zone,F1291))</f>
        <v>West</v>
      </c>
      <c r="I1291" s="41" t="n">
        <f aca="false">IF(A1291="","",IF(D1291="Delivered",IF(B1291&lt;=INDEX(P_Due,F1291),1,0),0))</f>
        <v>1</v>
      </c>
    </row>
    <row r="1292" customFormat="false" ht="15" hidden="false" customHeight="false" outlineLevel="0" collapsed="false">
      <c r="A1292" s="37" t="n">
        <v>1001137</v>
      </c>
      <c r="B1292" s="38" t="n">
        <v>46279</v>
      </c>
      <c r="C1292" s="39" t="n">
        <v>1</v>
      </c>
      <c r="D1292" s="39" t="s">
        <v>26</v>
      </c>
      <c r="E1292" s="39"/>
      <c r="F1292" s="41" t="n">
        <f aca="false">IF(A1292="","",MATCH(A1292,P_ID,1))</f>
        <v>1137</v>
      </c>
      <c r="G1292" s="41" t="str">
        <f aca="false">IF(A1292="","",INDEX(P_Svc,F1292))</f>
        <v>Economy</v>
      </c>
      <c r="H1292" s="41" t="str">
        <f aca="false">IF(A1292="","",INDEX(P_Zone,F1292))</f>
        <v>East</v>
      </c>
      <c r="I1292" s="41" t="n">
        <f aca="false">IF(A1292="","",IF(D1292="Delivered",IF(B1292&lt;=INDEX(P_Due,F1292),1,0),0))</f>
        <v>1</v>
      </c>
    </row>
    <row r="1293" customFormat="false" ht="15" hidden="false" customHeight="false" outlineLevel="0" collapsed="false">
      <c r="A1293" s="37" t="n">
        <v>1001138</v>
      </c>
      <c r="B1293" s="38" t="n">
        <v>46279</v>
      </c>
      <c r="C1293" s="39" t="n">
        <v>1</v>
      </c>
      <c r="D1293" s="39" t="s">
        <v>26</v>
      </c>
      <c r="E1293" s="39"/>
      <c r="F1293" s="41" t="n">
        <f aca="false">IF(A1293="","",MATCH(A1293,P_ID,1))</f>
        <v>1138</v>
      </c>
      <c r="G1293" s="41" t="str">
        <f aca="false">IF(A1293="","",INDEX(P_Svc,F1293))</f>
        <v>Standard</v>
      </c>
      <c r="H1293" s="41" t="str">
        <f aca="false">IF(A1293="","",INDEX(P_Zone,F1293))</f>
        <v>Central</v>
      </c>
      <c r="I1293" s="41" t="n">
        <f aca="false">IF(A1293="","",IF(D1293="Delivered",IF(B1293&lt;=INDEX(P_Due,F1293),1,0),0))</f>
        <v>1</v>
      </c>
    </row>
    <row r="1294" customFormat="false" ht="15" hidden="false" customHeight="false" outlineLevel="0" collapsed="false">
      <c r="A1294" s="37" t="n">
        <v>1001139</v>
      </c>
      <c r="B1294" s="38" t="n">
        <v>46279</v>
      </c>
      <c r="C1294" s="39" t="n">
        <v>1</v>
      </c>
      <c r="D1294" s="39" t="s">
        <v>26</v>
      </c>
      <c r="E1294" s="39"/>
      <c r="F1294" s="41" t="n">
        <f aca="false">IF(A1294="","",MATCH(A1294,P_ID,1))</f>
        <v>1139</v>
      </c>
      <c r="G1294" s="41" t="str">
        <f aca="false">IF(A1294="","",INDEX(P_Svc,F1294))</f>
        <v>Economy</v>
      </c>
      <c r="H1294" s="41" t="str">
        <f aca="false">IF(A1294="","",INDEX(P_Zone,F1294))</f>
        <v>North</v>
      </c>
      <c r="I1294" s="41" t="n">
        <f aca="false">IF(A1294="","",IF(D1294="Delivered",IF(B1294&lt;=INDEX(P_Due,F1294),1,0),0))</f>
        <v>1</v>
      </c>
    </row>
    <row r="1295" customFormat="false" ht="15" hidden="false" customHeight="false" outlineLevel="0" collapsed="false">
      <c r="A1295" s="37" t="n">
        <v>1001141</v>
      </c>
      <c r="B1295" s="38" t="n">
        <v>46279</v>
      </c>
      <c r="C1295" s="39" t="n">
        <v>1</v>
      </c>
      <c r="D1295" s="39" t="s">
        <v>26</v>
      </c>
      <c r="E1295" s="39"/>
      <c r="F1295" s="41" t="n">
        <f aca="false">IF(A1295="","",MATCH(A1295,P_ID,1))</f>
        <v>1141</v>
      </c>
      <c r="G1295" s="41" t="str">
        <f aca="false">IF(A1295="","",INDEX(P_Svc,F1295))</f>
        <v>Standard</v>
      </c>
      <c r="H1295" s="41" t="str">
        <f aca="false">IF(A1295="","",INDEX(P_Zone,F1295))</f>
        <v>North</v>
      </c>
      <c r="I1295" s="41" t="n">
        <f aca="false">IF(A1295="","",IF(D1295="Delivered",IF(B1295&lt;=INDEX(P_Due,F1295),1,0),0))</f>
        <v>1</v>
      </c>
    </row>
    <row r="1296" customFormat="false" ht="15" hidden="false" customHeight="false" outlineLevel="0" collapsed="false">
      <c r="A1296" s="37" t="n">
        <v>1001142</v>
      </c>
      <c r="B1296" s="38" t="n">
        <v>46279</v>
      </c>
      <c r="C1296" s="39" t="n">
        <v>0</v>
      </c>
      <c r="D1296" s="39" t="s">
        <v>80</v>
      </c>
      <c r="E1296" s="39" t="s">
        <v>40</v>
      </c>
      <c r="F1296" s="41" t="n">
        <f aca="false">IF(A1296="","",MATCH(A1296,P_ID,1))</f>
        <v>1142</v>
      </c>
      <c r="G1296" s="41" t="str">
        <f aca="false">IF(A1296="","",INDEX(P_Svc,F1296))</f>
        <v>Standard</v>
      </c>
      <c r="H1296" s="41" t="str">
        <f aca="false">IF(A1296="","",INDEX(P_Zone,F1296))</f>
        <v>East</v>
      </c>
      <c r="I1296" s="41" t="n">
        <f aca="false">IF(A1296="","",IF(D1296="Delivered",IF(B1296&lt;=INDEX(P_Due,F1296),1,0),0))</f>
        <v>0</v>
      </c>
    </row>
    <row r="1297" customFormat="false" ht="15" hidden="false" customHeight="false" outlineLevel="0" collapsed="false">
      <c r="A1297" s="37" t="n">
        <v>1001143</v>
      </c>
      <c r="B1297" s="38" t="n">
        <v>46279</v>
      </c>
      <c r="C1297" s="39" t="n">
        <v>1</v>
      </c>
      <c r="D1297" s="39" t="s">
        <v>26</v>
      </c>
      <c r="E1297" s="39"/>
      <c r="F1297" s="41" t="n">
        <f aca="false">IF(A1297="","",MATCH(A1297,P_ID,1))</f>
        <v>1143</v>
      </c>
      <c r="G1297" s="41" t="str">
        <f aca="false">IF(A1297="","",INDEX(P_Svc,F1297))</f>
        <v>Standard</v>
      </c>
      <c r="H1297" s="41" t="str">
        <f aca="false">IF(A1297="","",INDEX(P_Zone,F1297))</f>
        <v>East</v>
      </c>
      <c r="I1297" s="41" t="n">
        <f aca="false">IF(A1297="","",IF(D1297="Delivered",IF(B1297&lt;=INDEX(P_Due,F1297),1,0),0))</f>
        <v>1</v>
      </c>
    </row>
    <row r="1298" customFormat="false" ht="15" hidden="false" customHeight="false" outlineLevel="0" collapsed="false">
      <c r="A1298" s="37" t="n">
        <v>1001144</v>
      </c>
      <c r="B1298" s="38" t="n">
        <v>46279</v>
      </c>
      <c r="C1298" s="39" t="n">
        <v>1</v>
      </c>
      <c r="D1298" s="39" t="s">
        <v>79</v>
      </c>
      <c r="E1298" s="39" t="s">
        <v>32</v>
      </c>
      <c r="F1298" s="41" t="n">
        <f aca="false">IF(A1298="","",MATCH(A1298,P_ID,1))</f>
        <v>1144</v>
      </c>
      <c r="G1298" s="41" t="str">
        <f aca="false">IF(A1298="","",INDEX(P_Svc,F1298))</f>
        <v>Express</v>
      </c>
      <c r="H1298" s="41" t="str">
        <f aca="false">IF(A1298="","",INDEX(P_Zone,F1298))</f>
        <v>North</v>
      </c>
      <c r="I1298" s="41" t="n">
        <f aca="false">IF(A1298="","",IF(D1298="Delivered",IF(B1298&lt;=INDEX(P_Due,F1298),1,0),0))</f>
        <v>0</v>
      </c>
    </row>
    <row r="1299" customFormat="false" ht="15" hidden="false" customHeight="false" outlineLevel="0" collapsed="false">
      <c r="A1299" s="37" t="n">
        <v>1001145</v>
      </c>
      <c r="B1299" s="38" t="n">
        <v>46279</v>
      </c>
      <c r="C1299" s="39" t="n">
        <v>1</v>
      </c>
      <c r="D1299" s="39" t="s">
        <v>26</v>
      </c>
      <c r="E1299" s="39"/>
      <c r="F1299" s="41" t="n">
        <f aca="false">IF(A1299="","",MATCH(A1299,P_ID,1))</f>
        <v>1145</v>
      </c>
      <c r="G1299" s="41" t="str">
        <f aca="false">IF(A1299="","",INDEX(P_Svc,F1299))</f>
        <v>Economy</v>
      </c>
      <c r="H1299" s="41" t="str">
        <f aca="false">IF(A1299="","",INDEX(P_Zone,F1299))</f>
        <v>Central</v>
      </c>
      <c r="I1299" s="41" t="n">
        <f aca="false">IF(A1299="","",IF(D1299="Delivered",IF(B1299&lt;=INDEX(P_Due,F1299),1,0),0))</f>
        <v>1</v>
      </c>
    </row>
    <row r="1300" customFormat="false" ht="15" hidden="false" customHeight="false" outlineLevel="0" collapsed="false">
      <c r="A1300" s="37" t="n">
        <v>1001146</v>
      </c>
      <c r="B1300" s="38" t="n">
        <v>46279</v>
      </c>
      <c r="C1300" s="39" t="n">
        <v>1</v>
      </c>
      <c r="D1300" s="39" t="s">
        <v>79</v>
      </c>
      <c r="E1300" s="39" t="s">
        <v>36</v>
      </c>
      <c r="F1300" s="41" t="n">
        <f aca="false">IF(A1300="","",MATCH(A1300,P_ID,1))</f>
        <v>1146</v>
      </c>
      <c r="G1300" s="41" t="str">
        <f aca="false">IF(A1300="","",INDEX(P_Svc,F1300))</f>
        <v>Economy</v>
      </c>
      <c r="H1300" s="41" t="str">
        <f aca="false">IF(A1300="","",INDEX(P_Zone,F1300))</f>
        <v>East</v>
      </c>
      <c r="I1300" s="41" t="n">
        <f aca="false">IF(A1300="","",IF(D1300="Delivered",IF(B1300&lt;=INDEX(P_Due,F1300),1,0),0))</f>
        <v>0</v>
      </c>
    </row>
    <row r="1301" customFormat="false" ht="15" hidden="false" customHeight="false" outlineLevel="0" collapsed="false">
      <c r="A1301" s="37" t="n">
        <v>1001147</v>
      </c>
      <c r="B1301" s="38" t="n">
        <v>46279</v>
      </c>
      <c r="C1301" s="39" t="n">
        <v>1</v>
      </c>
      <c r="D1301" s="39" t="s">
        <v>26</v>
      </c>
      <c r="E1301" s="39"/>
      <c r="F1301" s="41" t="n">
        <f aca="false">IF(A1301="","",MATCH(A1301,P_ID,1))</f>
        <v>1147</v>
      </c>
      <c r="G1301" s="41" t="str">
        <f aca="false">IF(A1301="","",INDEX(P_Svc,F1301))</f>
        <v>Standard</v>
      </c>
      <c r="H1301" s="41" t="str">
        <f aca="false">IF(A1301="","",INDEX(P_Zone,F1301))</f>
        <v>West</v>
      </c>
      <c r="I1301" s="41" t="n">
        <f aca="false">IF(A1301="","",IF(D1301="Delivered",IF(B1301&lt;=INDEX(P_Due,F1301),1,0),0))</f>
        <v>1</v>
      </c>
    </row>
    <row r="1302" customFormat="false" ht="15" hidden="false" customHeight="false" outlineLevel="0" collapsed="false">
      <c r="A1302" s="37" t="n">
        <v>1001148</v>
      </c>
      <c r="B1302" s="38" t="n">
        <v>46279</v>
      </c>
      <c r="C1302" s="39" t="n">
        <v>1</v>
      </c>
      <c r="D1302" s="39" t="s">
        <v>26</v>
      </c>
      <c r="E1302" s="39"/>
      <c r="F1302" s="41" t="n">
        <f aca="false">IF(A1302="","",MATCH(A1302,P_ID,1))</f>
        <v>1148</v>
      </c>
      <c r="G1302" s="41" t="str">
        <f aca="false">IF(A1302="","",INDEX(P_Svc,F1302))</f>
        <v>Standard</v>
      </c>
      <c r="H1302" s="41" t="str">
        <f aca="false">IF(A1302="","",INDEX(P_Zone,F1302))</f>
        <v>North</v>
      </c>
      <c r="I1302" s="41" t="n">
        <f aca="false">IF(A1302="","",IF(D1302="Delivered",IF(B1302&lt;=INDEX(P_Due,F1302),1,0),0))</f>
        <v>1</v>
      </c>
    </row>
    <row r="1303" customFormat="false" ht="15" hidden="false" customHeight="false" outlineLevel="0" collapsed="false">
      <c r="A1303" s="37" t="n">
        <v>1001149</v>
      </c>
      <c r="B1303" s="38" t="n">
        <v>46279</v>
      </c>
      <c r="C1303" s="39" t="n">
        <v>1</v>
      </c>
      <c r="D1303" s="39" t="s">
        <v>26</v>
      </c>
      <c r="E1303" s="39"/>
      <c r="F1303" s="41" t="n">
        <f aca="false">IF(A1303="","",MATCH(A1303,P_ID,1))</f>
        <v>1149</v>
      </c>
      <c r="G1303" s="41" t="str">
        <f aca="false">IF(A1303="","",INDEX(P_Svc,F1303))</f>
        <v>Standard</v>
      </c>
      <c r="H1303" s="41" t="str">
        <f aca="false">IF(A1303="","",INDEX(P_Zone,F1303))</f>
        <v>Central</v>
      </c>
      <c r="I1303" s="41" t="n">
        <f aca="false">IF(A1303="","",IF(D1303="Delivered",IF(B1303&lt;=INDEX(P_Due,F1303),1,0),0))</f>
        <v>1</v>
      </c>
    </row>
    <row r="1304" customFormat="false" ht="15" hidden="false" customHeight="false" outlineLevel="0" collapsed="false">
      <c r="A1304" s="37" t="n">
        <v>1001150</v>
      </c>
      <c r="B1304" s="38" t="n">
        <v>46279</v>
      </c>
      <c r="C1304" s="39" t="n">
        <v>1</v>
      </c>
      <c r="D1304" s="39" t="s">
        <v>26</v>
      </c>
      <c r="E1304" s="39"/>
      <c r="F1304" s="41" t="n">
        <f aca="false">IF(A1304="","",MATCH(A1304,P_ID,1))</f>
        <v>1150</v>
      </c>
      <c r="G1304" s="41" t="str">
        <f aca="false">IF(A1304="","",INDEX(P_Svc,F1304))</f>
        <v>Standard</v>
      </c>
      <c r="H1304" s="41" t="str">
        <f aca="false">IF(A1304="","",INDEX(P_Zone,F1304))</f>
        <v>North</v>
      </c>
      <c r="I1304" s="41" t="n">
        <f aca="false">IF(A1304="","",IF(D1304="Delivered",IF(B1304&lt;=INDEX(P_Due,F1304),1,0),0))</f>
        <v>1</v>
      </c>
    </row>
    <row r="1305" customFormat="false" ht="15" hidden="false" customHeight="false" outlineLevel="0" collapsed="false">
      <c r="A1305" s="37" t="n">
        <v>1001151</v>
      </c>
      <c r="B1305" s="38" t="n">
        <v>46279</v>
      </c>
      <c r="C1305" s="39" t="n">
        <v>1</v>
      </c>
      <c r="D1305" s="39" t="s">
        <v>26</v>
      </c>
      <c r="E1305" s="39"/>
      <c r="F1305" s="41" t="n">
        <f aca="false">IF(A1305="","",MATCH(A1305,P_ID,1))</f>
        <v>1151</v>
      </c>
      <c r="G1305" s="41" t="str">
        <f aca="false">IF(A1305="","",INDEX(P_Svc,F1305))</f>
        <v>Express</v>
      </c>
      <c r="H1305" s="41" t="str">
        <f aca="false">IF(A1305="","",INDEX(P_Zone,F1305))</f>
        <v>East</v>
      </c>
      <c r="I1305" s="41" t="n">
        <f aca="false">IF(A1305="","",IF(D1305="Delivered",IF(B1305&lt;=INDEX(P_Due,F1305),1,0),0))</f>
        <v>1</v>
      </c>
    </row>
    <row r="1306" customFormat="false" ht="15" hidden="false" customHeight="false" outlineLevel="0" collapsed="false">
      <c r="A1306" s="37" t="n">
        <v>1001152</v>
      </c>
      <c r="B1306" s="38" t="n">
        <v>46279</v>
      </c>
      <c r="C1306" s="39" t="n">
        <v>1</v>
      </c>
      <c r="D1306" s="39" t="s">
        <v>26</v>
      </c>
      <c r="E1306" s="39"/>
      <c r="F1306" s="41" t="n">
        <f aca="false">IF(A1306="","",MATCH(A1306,P_ID,1))</f>
        <v>1152</v>
      </c>
      <c r="G1306" s="41" t="str">
        <f aca="false">IF(A1306="","",INDEX(P_Svc,F1306))</f>
        <v>Standard</v>
      </c>
      <c r="H1306" s="41" t="str">
        <f aca="false">IF(A1306="","",INDEX(P_Zone,F1306))</f>
        <v>North</v>
      </c>
      <c r="I1306" s="41" t="n">
        <f aca="false">IF(A1306="","",IF(D1306="Delivered",IF(B1306&lt;=INDEX(P_Due,F1306),1,0),0))</f>
        <v>1</v>
      </c>
    </row>
    <row r="1307" customFormat="false" ht="15" hidden="false" customHeight="false" outlineLevel="0" collapsed="false">
      <c r="A1307" s="37" t="n">
        <v>1001153</v>
      </c>
      <c r="B1307" s="38" t="n">
        <v>46279</v>
      </c>
      <c r="C1307" s="39" t="n">
        <v>0</v>
      </c>
      <c r="D1307" s="39" t="s">
        <v>80</v>
      </c>
      <c r="E1307" s="39" t="s">
        <v>40</v>
      </c>
      <c r="F1307" s="41" t="n">
        <f aca="false">IF(A1307="","",MATCH(A1307,P_ID,1))</f>
        <v>1153</v>
      </c>
      <c r="G1307" s="41" t="str">
        <f aca="false">IF(A1307="","",INDEX(P_Svc,F1307))</f>
        <v>Standard</v>
      </c>
      <c r="H1307" s="41" t="str">
        <f aca="false">IF(A1307="","",INDEX(P_Zone,F1307))</f>
        <v>South</v>
      </c>
      <c r="I1307" s="41" t="n">
        <f aca="false">IF(A1307="","",IF(D1307="Delivered",IF(B1307&lt;=INDEX(P_Due,F1307),1,0),0))</f>
        <v>0</v>
      </c>
    </row>
    <row r="1308" customFormat="false" ht="15" hidden="false" customHeight="false" outlineLevel="0" collapsed="false">
      <c r="A1308" s="37" t="n">
        <v>1001154</v>
      </c>
      <c r="B1308" s="38" t="n">
        <v>46279</v>
      </c>
      <c r="C1308" s="39" t="n">
        <v>1</v>
      </c>
      <c r="D1308" s="39" t="s">
        <v>26</v>
      </c>
      <c r="E1308" s="39"/>
      <c r="F1308" s="41" t="n">
        <f aca="false">IF(A1308="","",MATCH(A1308,P_ID,1))</f>
        <v>1154</v>
      </c>
      <c r="G1308" s="41" t="str">
        <f aca="false">IF(A1308="","",INDEX(P_Svc,F1308))</f>
        <v>Economy</v>
      </c>
      <c r="H1308" s="41" t="str">
        <f aca="false">IF(A1308="","",INDEX(P_Zone,F1308))</f>
        <v>South</v>
      </c>
      <c r="I1308" s="41" t="n">
        <f aca="false">IF(A1308="","",IF(D1308="Delivered",IF(B1308&lt;=INDEX(P_Due,F1308),1,0),0))</f>
        <v>1</v>
      </c>
    </row>
    <row r="1309" customFormat="false" ht="15" hidden="false" customHeight="false" outlineLevel="0" collapsed="false">
      <c r="A1309" s="37" t="n">
        <v>1001155</v>
      </c>
      <c r="B1309" s="38" t="n">
        <v>46279</v>
      </c>
      <c r="C1309" s="39" t="n">
        <v>1</v>
      </c>
      <c r="D1309" s="39" t="s">
        <v>26</v>
      </c>
      <c r="E1309" s="39"/>
      <c r="F1309" s="41" t="n">
        <f aca="false">IF(A1309="","",MATCH(A1309,P_ID,1))</f>
        <v>1155</v>
      </c>
      <c r="G1309" s="41" t="str">
        <f aca="false">IF(A1309="","",INDEX(P_Svc,F1309))</f>
        <v>Economy</v>
      </c>
      <c r="H1309" s="41" t="str">
        <f aca="false">IF(A1309="","",INDEX(P_Zone,F1309))</f>
        <v>West</v>
      </c>
      <c r="I1309" s="41" t="n">
        <f aca="false">IF(A1309="","",IF(D1309="Delivered",IF(B1309&lt;=INDEX(P_Due,F1309),1,0),0))</f>
        <v>1</v>
      </c>
    </row>
    <row r="1310" customFormat="false" ht="15" hidden="false" customHeight="false" outlineLevel="0" collapsed="false">
      <c r="A1310" s="37" t="n">
        <v>1001156</v>
      </c>
      <c r="B1310" s="38" t="n">
        <v>46279</v>
      </c>
      <c r="C1310" s="39" t="n">
        <v>1</v>
      </c>
      <c r="D1310" s="39" t="s">
        <v>26</v>
      </c>
      <c r="E1310" s="39"/>
      <c r="F1310" s="41" t="n">
        <f aca="false">IF(A1310="","",MATCH(A1310,P_ID,1))</f>
        <v>1156</v>
      </c>
      <c r="G1310" s="41" t="str">
        <f aca="false">IF(A1310="","",INDEX(P_Svc,F1310))</f>
        <v>Standard</v>
      </c>
      <c r="H1310" s="41" t="str">
        <f aca="false">IF(A1310="","",INDEX(P_Zone,F1310))</f>
        <v>East</v>
      </c>
      <c r="I1310" s="41" t="n">
        <f aca="false">IF(A1310="","",IF(D1310="Delivered",IF(B1310&lt;=INDEX(P_Due,F1310),1,0),0))</f>
        <v>1</v>
      </c>
    </row>
    <row r="1311" customFormat="false" ht="15" hidden="false" customHeight="false" outlineLevel="0" collapsed="false">
      <c r="A1311" s="37" t="n">
        <v>1001157</v>
      </c>
      <c r="B1311" s="38" t="n">
        <v>46279</v>
      </c>
      <c r="C1311" s="39" t="n">
        <v>1</v>
      </c>
      <c r="D1311" s="39" t="s">
        <v>26</v>
      </c>
      <c r="E1311" s="39"/>
      <c r="F1311" s="41" t="n">
        <f aca="false">IF(A1311="","",MATCH(A1311,P_ID,1))</f>
        <v>1157</v>
      </c>
      <c r="G1311" s="41" t="str">
        <f aca="false">IF(A1311="","",INDEX(P_Svc,F1311))</f>
        <v>Standard</v>
      </c>
      <c r="H1311" s="41" t="str">
        <f aca="false">IF(A1311="","",INDEX(P_Zone,F1311))</f>
        <v>Central</v>
      </c>
      <c r="I1311" s="41" t="n">
        <f aca="false">IF(A1311="","",IF(D1311="Delivered",IF(B1311&lt;=INDEX(P_Due,F1311),1,0),0))</f>
        <v>1</v>
      </c>
    </row>
    <row r="1312" customFormat="false" ht="15" hidden="false" customHeight="false" outlineLevel="0" collapsed="false">
      <c r="A1312" s="37" t="n">
        <v>1001158</v>
      </c>
      <c r="B1312" s="38" t="n">
        <v>46279</v>
      </c>
      <c r="C1312" s="39" t="n">
        <v>1</v>
      </c>
      <c r="D1312" s="39" t="s">
        <v>79</v>
      </c>
      <c r="E1312" s="39" t="s">
        <v>36</v>
      </c>
      <c r="F1312" s="41" t="n">
        <f aca="false">IF(A1312="","",MATCH(A1312,P_ID,1))</f>
        <v>1158</v>
      </c>
      <c r="G1312" s="41" t="str">
        <f aca="false">IF(A1312="","",INDEX(P_Svc,F1312))</f>
        <v>Standard</v>
      </c>
      <c r="H1312" s="41" t="str">
        <f aca="false">IF(A1312="","",INDEX(P_Zone,F1312))</f>
        <v>South</v>
      </c>
      <c r="I1312" s="41" t="n">
        <f aca="false">IF(A1312="","",IF(D1312="Delivered",IF(B1312&lt;=INDEX(P_Due,F1312),1,0),0))</f>
        <v>0</v>
      </c>
    </row>
    <row r="1313" customFormat="false" ht="15" hidden="false" customHeight="false" outlineLevel="0" collapsed="false">
      <c r="A1313" s="37" t="n">
        <v>1001159</v>
      </c>
      <c r="B1313" s="38" t="n">
        <v>46279</v>
      </c>
      <c r="C1313" s="39" t="n">
        <v>1</v>
      </c>
      <c r="D1313" s="39" t="s">
        <v>79</v>
      </c>
      <c r="E1313" s="39" t="s">
        <v>32</v>
      </c>
      <c r="F1313" s="41" t="n">
        <f aca="false">IF(A1313="","",MATCH(A1313,P_ID,1))</f>
        <v>1159</v>
      </c>
      <c r="G1313" s="41" t="str">
        <f aca="false">IF(A1313="","",INDEX(P_Svc,F1313))</f>
        <v>Standard</v>
      </c>
      <c r="H1313" s="41" t="str">
        <f aca="false">IF(A1313="","",INDEX(P_Zone,F1313))</f>
        <v>West</v>
      </c>
      <c r="I1313" s="41" t="n">
        <f aca="false">IF(A1313="","",IF(D1313="Delivered",IF(B1313&lt;=INDEX(P_Due,F1313),1,0),0))</f>
        <v>0</v>
      </c>
    </row>
    <row r="1314" customFormat="false" ht="15" hidden="false" customHeight="false" outlineLevel="0" collapsed="false">
      <c r="A1314" s="37" t="n">
        <v>1001160</v>
      </c>
      <c r="B1314" s="38" t="n">
        <v>46279</v>
      </c>
      <c r="C1314" s="39" t="n">
        <v>1</v>
      </c>
      <c r="D1314" s="39" t="s">
        <v>26</v>
      </c>
      <c r="E1314" s="39"/>
      <c r="F1314" s="41" t="n">
        <f aca="false">IF(A1314="","",MATCH(A1314,P_ID,1))</f>
        <v>1160</v>
      </c>
      <c r="G1314" s="41" t="str">
        <f aca="false">IF(A1314="","",INDEX(P_Svc,F1314))</f>
        <v>Standard</v>
      </c>
      <c r="H1314" s="41" t="str">
        <f aca="false">IF(A1314="","",INDEX(P_Zone,F1314))</f>
        <v>Central</v>
      </c>
      <c r="I1314" s="41" t="n">
        <f aca="false">IF(A1314="","",IF(D1314="Delivered",IF(B1314&lt;=INDEX(P_Due,F1314),1,0),0))</f>
        <v>1</v>
      </c>
    </row>
    <row r="1315" customFormat="false" ht="15" hidden="false" customHeight="false" outlineLevel="0" collapsed="false">
      <c r="A1315" s="37" t="n">
        <v>1001162</v>
      </c>
      <c r="B1315" s="38" t="n">
        <v>46279</v>
      </c>
      <c r="C1315" s="39" t="n">
        <v>1</v>
      </c>
      <c r="D1315" s="39" t="s">
        <v>26</v>
      </c>
      <c r="E1315" s="39"/>
      <c r="F1315" s="41" t="n">
        <f aca="false">IF(A1315="","",MATCH(A1315,P_ID,1))</f>
        <v>1162</v>
      </c>
      <c r="G1315" s="41" t="str">
        <f aca="false">IF(A1315="","",INDEX(P_Svc,F1315))</f>
        <v>Standard</v>
      </c>
      <c r="H1315" s="41" t="str">
        <f aca="false">IF(A1315="","",INDEX(P_Zone,F1315))</f>
        <v>West</v>
      </c>
      <c r="I1315" s="41" t="n">
        <f aca="false">IF(A1315="","",IF(D1315="Delivered",IF(B1315&lt;=INDEX(P_Due,F1315),1,0),0))</f>
        <v>1</v>
      </c>
    </row>
    <row r="1316" customFormat="false" ht="15" hidden="false" customHeight="false" outlineLevel="0" collapsed="false">
      <c r="A1316" s="37" t="n">
        <v>1001164</v>
      </c>
      <c r="B1316" s="38" t="n">
        <v>46279</v>
      </c>
      <c r="C1316" s="39" t="n">
        <v>1</v>
      </c>
      <c r="D1316" s="39" t="s">
        <v>26</v>
      </c>
      <c r="E1316" s="39"/>
      <c r="F1316" s="41" t="n">
        <f aca="false">IF(A1316="","",MATCH(A1316,P_ID,1))</f>
        <v>1164</v>
      </c>
      <c r="G1316" s="41" t="str">
        <f aca="false">IF(A1316="","",INDEX(P_Svc,F1316))</f>
        <v>Standard</v>
      </c>
      <c r="H1316" s="41" t="str">
        <f aca="false">IF(A1316="","",INDEX(P_Zone,F1316))</f>
        <v>North</v>
      </c>
      <c r="I1316" s="41" t="n">
        <f aca="false">IF(A1316="","",IF(D1316="Delivered",IF(B1316&lt;=INDEX(P_Due,F1316),1,0),0))</f>
        <v>1</v>
      </c>
    </row>
    <row r="1317" customFormat="false" ht="15" hidden="false" customHeight="false" outlineLevel="0" collapsed="false">
      <c r="A1317" s="37" t="n">
        <v>1001165</v>
      </c>
      <c r="B1317" s="38" t="n">
        <v>46279</v>
      </c>
      <c r="C1317" s="39" t="n">
        <v>1</v>
      </c>
      <c r="D1317" s="39" t="s">
        <v>79</v>
      </c>
      <c r="E1317" s="39" t="s">
        <v>32</v>
      </c>
      <c r="F1317" s="41" t="n">
        <f aca="false">IF(A1317="","",MATCH(A1317,P_ID,1))</f>
        <v>1165</v>
      </c>
      <c r="G1317" s="41" t="str">
        <f aca="false">IF(A1317="","",INDEX(P_Svc,F1317))</f>
        <v>Economy</v>
      </c>
      <c r="H1317" s="41" t="str">
        <f aca="false">IF(A1317="","",INDEX(P_Zone,F1317))</f>
        <v>East</v>
      </c>
      <c r="I1317" s="41" t="n">
        <f aca="false">IF(A1317="","",IF(D1317="Delivered",IF(B1317&lt;=INDEX(P_Due,F1317),1,0),0))</f>
        <v>0</v>
      </c>
    </row>
    <row r="1318" customFormat="false" ht="15" hidden="false" customHeight="false" outlineLevel="0" collapsed="false">
      <c r="A1318" s="37" t="n">
        <v>1001166</v>
      </c>
      <c r="B1318" s="38" t="n">
        <v>46279</v>
      </c>
      <c r="C1318" s="39" t="n">
        <v>0</v>
      </c>
      <c r="D1318" s="39" t="s">
        <v>80</v>
      </c>
      <c r="E1318" s="39" t="s">
        <v>40</v>
      </c>
      <c r="F1318" s="41" t="n">
        <f aca="false">IF(A1318="","",MATCH(A1318,P_ID,1))</f>
        <v>1166</v>
      </c>
      <c r="G1318" s="41" t="str">
        <f aca="false">IF(A1318="","",INDEX(P_Svc,F1318))</f>
        <v>Standard</v>
      </c>
      <c r="H1318" s="41" t="str">
        <f aca="false">IF(A1318="","",INDEX(P_Zone,F1318))</f>
        <v>South</v>
      </c>
      <c r="I1318" s="41" t="n">
        <f aca="false">IF(A1318="","",IF(D1318="Delivered",IF(B1318&lt;=INDEX(P_Due,F1318),1,0),0))</f>
        <v>0</v>
      </c>
    </row>
    <row r="1319" customFormat="false" ht="15" hidden="false" customHeight="false" outlineLevel="0" collapsed="false">
      <c r="A1319" s="37" t="n">
        <v>1001167</v>
      </c>
      <c r="B1319" s="38" t="n">
        <v>46279</v>
      </c>
      <c r="C1319" s="39" t="n">
        <v>1</v>
      </c>
      <c r="D1319" s="39" t="s">
        <v>26</v>
      </c>
      <c r="E1319" s="39"/>
      <c r="F1319" s="41" t="n">
        <f aca="false">IF(A1319="","",MATCH(A1319,P_ID,1))</f>
        <v>1167</v>
      </c>
      <c r="G1319" s="41" t="str">
        <f aca="false">IF(A1319="","",INDEX(P_Svc,F1319))</f>
        <v>Standard</v>
      </c>
      <c r="H1319" s="41" t="str">
        <f aca="false">IF(A1319="","",INDEX(P_Zone,F1319))</f>
        <v>North</v>
      </c>
      <c r="I1319" s="41" t="n">
        <f aca="false">IF(A1319="","",IF(D1319="Delivered",IF(B1319&lt;=INDEX(P_Due,F1319),1,0),0))</f>
        <v>1</v>
      </c>
    </row>
    <row r="1320" customFormat="false" ht="15" hidden="false" customHeight="false" outlineLevel="0" collapsed="false">
      <c r="A1320" s="37" t="n">
        <v>1001169</v>
      </c>
      <c r="B1320" s="38" t="n">
        <v>46279</v>
      </c>
      <c r="C1320" s="39" t="n">
        <v>1</v>
      </c>
      <c r="D1320" s="39" t="s">
        <v>26</v>
      </c>
      <c r="E1320" s="39"/>
      <c r="F1320" s="41" t="n">
        <f aca="false">IF(A1320="","",MATCH(A1320,P_ID,1))</f>
        <v>1169</v>
      </c>
      <c r="G1320" s="41" t="str">
        <f aca="false">IF(A1320="","",INDEX(P_Svc,F1320))</f>
        <v>Standard</v>
      </c>
      <c r="H1320" s="41" t="str">
        <f aca="false">IF(A1320="","",INDEX(P_Zone,F1320))</f>
        <v>North</v>
      </c>
      <c r="I1320" s="41" t="n">
        <f aca="false">IF(A1320="","",IF(D1320="Delivered",IF(B1320&lt;=INDEX(P_Due,F1320),1,0),0))</f>
        <v>1</v>
      </c>
    </row>
    <row r="1321" customFormat="false" ht="15" hidden="false" customHeight="false" outlineLevel="0" collapsed="false">
      <c r="A1321" s="37" t="n">
        <v>1001171</v>
      </c>
      <c r="B1321" s="38" t="n">
        <v>46279</v>
      </c>
      <c r="C1321" s="39" t="n">
        <v>1</v>
      </c>
      <c r="D1321" s="39" t="s">
        <v>26</v>
      </c>
      <c r="E1321" s="39"/>
      <c r="F1321" s="41" t="n">
        <f aca="false">IF(A1321="","",MATCH(A1321,P_ID,1))</f>
        <v>1171</v>
      </c>
      <c r="G1321" s="41" t="str">
        <f aca="false">IF(A1321="","",INDEX(P_Svc,F1321))</f>
        <v>Standard</v>
      </c>
      <c r="H1321" s="41" t="str">
        <f aca="false">IF(A1321="","",INDEX(P_Zone,F1321))</f>
        <v>North</v>
      </c>
      <c r="I1321" s="41" t="n">
        <f aca="false">IF(A1321="","",IF(D1321="Delivered",IF(B1321&lt;=INDEX(P_Due,F1321),1,0),0))</f>
        <v>1</v>
      </c>
    </row>
    <row r="1322" customFormat="false" ht="15" hidden="false" customHeight="false" outlineLevel="0" collapsed="false">
      <c r="A1322" s="37" t="n">
        <v>1001206</v>
      </c>
      <c r="B1322" s="38" t="n">
        <v>46279</v>
      </c>
      <c r="C1322" s="39" t="n">
        <v>1</v>
      </c>
      <c r="D1322" s="39" t="s">
        <v>26</v>
      </c>
      <c r="E1322" s="39"/>
      <c r="F1322" s="41" t="n">
        <f aca="false">IF(A1322="","",MATCH(A1322,P_ID,1))</f>
        <v>1206</v>
      </c>
      <c r="G1322" s="41" t="str">
        <f aca="false">IF(A1322="","",INDEX(P_Svc,F1322))</f>
        <v>Express</v>
      </c>
      <c r="H1322" s="41" t="str">
        <f aca="false">IF(A1322="","",INDEX(P_Zone,F1322))</f>
        <v>West</v>
      </c>
      <c r="I1322" s="41" t="n">
        <f aca="false">IF(A1322="","",IF(D1322="Delivered",IF(B1322&lt;=INDEX(P_Due,F1322),1,0),0))</f>
        <v>1</v>
      </c>
    </row>
    <row r="1323" customFormat="false" ht="15" hidden="false" customHeight="false" outlineLevel="0" collapsed="false">
      <c r="A1323" s="37" t="n">
        <v>1001215</v>
      </c>
      <c r="B1323" s="38" t="n">
        <v>46279</v>
      </c>
      <c r="C1323" s="39" t="n">
        <v>1</v>
      </c>
      <c r="D1323" s="39" t="s">
        <v>79</v>
      </c>
      <c r="E1323" s="39" t="s">
        <v>34</v>
      </c>
      <c r="F1323" s="41" t="n">
        <f aca="false">IF(A1323="","",MATCH(A1323,P_ID,1))</f>
        <v>1215</v>
      </c>
      <c r="G1323" s="41" t="str">
        <f aca="false">IF(A1323="","",INDEX(P_Svc,F1323))</f>
        <v>Express</v>
      </c>
      <c r="H1323" s="41" t="str">
        <f aca="false">IF(A1323="","",INDEX(P_Zone,F1323))</f>
        <v>West</v>
      </c>
      <c r="I1323" s="41" t="n">
        <f aca="false">IF(A1323="","",IF(D1323="Delivered",IF(B1323&lt;=INDEX(P_Due,F1323),1,0),0))</f>
        <v>0</v>
      </c>
    </row>
    <row r="1324" customFormat="false" ht="15" hidden="false" customHeight="false" outlineLevel="0" collapsed="false">
      <c r="A1324" s="37" t="n">
        <v>1001236</v>
      </c>
      <c r="B1324" s="38" t="n">
        <v>46279</v>
      </c>
      <c r="C1324" s="39" t="n">
        <v>1</v>
      </c>
      <c r="D1324" s="39" t="s">
        <v>26</v>
      </c>
      <c r="E1324" s="39"/>
      <c r="F1324" s="41" t="n">
        <f aca="false">IF(A1324="","",MATCH(A1324,P_ID,1))</f>
        <v>1236</v>
      </c>
      <c r="G1324" s="41" t="str">
        <f aca="false">IF(A1324="","",INDEX(P_Svc,F1324))</f>
        <v>Express</v>
      </c>
      <c r="H1324" s="41" t="str">
        <f aca="false">IF(A1324="","",INDEX(P_Zone,F1324))</f>
        <v>North</v>
      </c>
      <c r="I1324" s="41" t="n">
        <f aca="false">IF(A1324="","",IF(D1324="Delivered",IF(B1324&lt;=INDEX(P_Due,F1324),1,0),0))</f>
        <v>1</v>
      </c>
    </row>
    <row r="1325" customFormat="false" ht="15" hidden="false" customHeight="false" outlineLevel="0" collapsed="false">
      <c r="A1325" s="37" t="n">
        <v>1001260</v>
      </c>
      <c r="B1325" s="38" t="n">
        <v>46279</v>
      </c>
      <c r="C1325" s="39" t="n">
        <v>1</v>
      </c>
      <c r="D1325" s="39" t="s">
        <v>26</v>
      </c>
      <c r="E1325" s="39"/>
      <c r="F1325" s="41" t="n">
        <f aca="false">IF(A1325="","",MATCH(A1325,P_ID,1))</f>
        <v>1260</v>
      </c>
      <c r="G1325" s="41" t="str">
        <f aca="false">IF(A1325="","",INDEX(P_Svc,F1325))</f>
        <v>Express</v>
      </c>
      <c r="H1325" s="41" t="str">
        <f aca="false">IF(A1325="","",INDEX(P_Zone,F1325))</f>
        <v>North</v>
      </c>
      <c r="I1325" s="41" t="n">
        <f aca="false">IF(A1325="","",IF(D1325="Delivered",IF(B1325&lt;=INDEX(P_Due,F1325),1,0),0))</f>
        <v>1</v>
      </c>
    </row>
    <row r="1326" customFormat="false" ht="15" hidden="false" customHeight="false" outlineLevel="0" collapsed="false">
      <c r="A1326" s="37" t="n">
        <v>1001308</v>
      </c>
      <c r="B1326" s="38" t="n">
        <v>46279</v>
      </c>
      <c r="C1326" s="39" t="n">
        <v>1</v>
      </c>
      <c r="D1326" s="39" t="s">
        <v>26</v>
      </c>
      <c r="E1326" s="39"/>
      <c r="F1326" s="41" t="n">
        <f aca="false">IF(A1326="","",MATCH(A1326,P_ID,1))</f>
        <v>1308</v>
      </c>
      <c r="G1326" s="41" t="str">
        <f aca="false">IF(A1326="","",INDEX(P_Svc,F1326))</f>
        <v>Express</v>
      </c>
      <c r="H1326" s="41" t="str">
        <f aca="false">IF(A1326="","",INDEX(P_Zone,F1326))</f>
        <v>Central</v>
      </c>
      <c r="I1326" s="41" t="n">
        <f aca="false">IF(A1326="","",IF(D1326="Delivered",IF(B1326&lt;=INDEX(P_Due,F1326),1,0),0))</f>
        <v>1</v>
      </c>
    </row>
    <row r="1327" customFormat="false" ht="15" hidden="false" customHeight="false" outlineLevel="0" collapsed="false">
      <c r="A1327" s="37" t="n">
        <v>1001330</v>
      </c>
      <c r="B1327" s="38" t="n">
        <v>46279</v>
      </c>
      <c r="C1327" s="39" t="n">
        <v>1</v>
      </c>
      <c r="D1327" s="39" t="s">
        <v>26</v>
      </c>
      <c r="E1327" s="39"/>
      <c r="F1327" s="41" t="n">
        <f aca="false">IF(A1327="","",MATCH(A1327,P_ID,1))</f>
        <v>1330</v>
      </c>
      <c r="G1327" s="41" t="str">
        <f aca="false">IF(A1327="","",INDEX(P_Svc,F1327))</f>
        <v>Express</v>
      </c>
      <c r="H1327" s="41" t="str">
        <f aca="false">IF(A1327="","",INDEX(P_Zone,F1327))</f>
        <v>North</v>
      </c>
      <c r="I1327" s="41" t="n">
        <f aca="false">IF(A1327="","",IF(D1327="Delivered",IF(B1327&lt;=INDEX(P_Due,F1327),1,0),0))</f>
        <v>1</v>
      </c>
    </row>
    <row r="1328" customFormat="false" ht="15" hidden="false" customHeight="false" outlineLevel="0" collapsed="false">
      <c r="A1328" s="37" t="n">
        <v>1001425</v>
      </c>
      <c r="B1328" s="38" t="n">
        <v>46279</v>
      </c>
      <c r="C1328" s="39" t="n">
        <v>1</v>
      </c>
      <c r="D1328" s="39" t="s">
        <v>26</v>
      </c>
      <c r="E1328" s="39"/>
      <c r="F1328" s="41" t="n">
        <f aca="false">IF(A1328="","",MATCH(A1328,P_ID,1))</f>
        <v>1425</v>
      </c>
      <c r="G1328" s="41" t="str">
        <f aca="false">IF(A1328="","",INDEX(P_Svc,F1328))</f>
        <v>Express</v>
      </c>
      <c r="H1328" s="41" t="str">
        <f aca="false">IF(A1328="","",INDEX(P_Zone,F1328))</f>
        <v>East</v>
      </c>
      <c r="I1328" s="41" t="n">
        <f aca="false">IF(A1328="","",IF(D1328="Delivered",IF(B1328&lt;=INDEX(P_Due,F1328),1,0),0))</f>
        <v>1</v>
      </c>
    </row>
    <row r="1329" customFormat="false" ht="15" hidden="false" customHeight="false" outlineLevel="0" collapsed="false">
      <c r="A1329" s="37" t="n">
        <v>1000942</v>
      </c>
      <c r="B1329" s="38" t="n">
        <v>46280</v>
      </c>
      <c r="C1329" s="39" t="n">
        <v>3</v>
      </c>
      <c r="D1329" s="39" t="s">
        <v>26</v>
      </c>
      <c r="E1329" s="39"/>
      <c r="F1329" s="41" t="n">
        <f aca="false">IF(A1329="","",MATCH(A1329,P_ID,1))</f>
        <v>942</v>
      </c>
      <c r="G1329" s="41" t="str">
        <f aca="false">IF(A1329="","",INDEX(P_Svc,F1329))</f>
        <v>Express</v>
      </c>
      <c r="H1329" s="41" t="str">
        <f aca="false">IF(A1329="","",INDEX(P_Zone,F1329))</f>
        <v>Central</v>
      </c>
      <c r="I1329" s="41" t="n">
        <f aca="false">IF(A1329="","",IF(D1329="Delivered",IF(B1329&lt;=INDEX(P_Due,F1329),1,0),0))</f>
        <v>0</v>
      </c>
    </row>
    <row r="1330" customFormat="false" ht="15" hidden="false" customHeight="false" outlineLevel="0" collapsed="false">
      <c r="A1330" s="37" t="n">
        <v>1001144</v>
      </c>
      <c r="B1330" s="38" t="n">
        <v>46280</v>
      </c>
      <c r="C1330" s="39" t="n">
        <v>2</v>
      </c>
      <c r="D1330" s="39" t="s">
        <v>26</v>
      </c>
      <c r="E1330" s="39"/>
      <c r="F1330" s="41" t="n">
        <f aca="false">IF(A1330="","",MATCH(A1330,P_ID,1))</f>
        <v>1144</v>
      </c>
      <c r="G1330" s="41" t="str">
        <f aca="false">IF(A1330="","",INDEX(P_Svc,F1330))</f>
        <v>Express</v>
      </c>
      <c r="H1330" s="41" t="str">
        <f aca="false">IF(A1330="","",INDEX(P_Zone,F1330))</f>
        <v>North</v>
      </c>
      <c r="I1330" s="41" t="n">
        <f aca="false">IF(A1330="","",IF(D1330="Delivered",IF(B1330&lt;=INDEX(P_Due,F1330),1,0),0))</f>
        <v>0</v>
      </c>
    </row>
    <row r="1331" customFormat="false" ht="15" hidden="false" customHeight="false" outlineLevel="0" collapsed="false">
      <c r="A1331" s="37" t="n">
        <v>1001177</v>
      </c>
      <c r="B1331" s="38" t="n">
        <v>46280</v>
      </c>
      <c r="C1331" s="39" t="n">
        <v>1</v>
      </c>
      <c r="D1331" s="39" t="s">
        <v>26</v>
      </c>
      <c r="E1331" s="39"/>
      <c r="F1331" s="41" t="n">
        <f aca="false">IF(A1331="","",MATCH(A1331,P_ID,1))</f>
        <v>1177</v>
      </c>
      <c r="G1331" s="41" t="str">
        <f aca="false">IF(A1331="","",INDEX(P_Svc,F1331))</f>
        <v>Express</v>
      </c>
      <c r="H1331" s="41" t="str">
        <f aca="false">IF(A1331="","",INDEX(P_Zone,F1331))</f>
        <v>South</v>
      </c>
      <c r="I1331" s="41" t="n">
        <f aca="false">IF(A1331="","",IF(D1331="Delivered",IF(B1331&lt;=INDEX(P_Due,F1331),1,0),0))</f>
        <v>1</v>
      </c>
    </row>
    <row r="1332" customFormat="false" ht="15" hidden="false" customHeight="false" outlineLevel="0" collapsed="false">
      <c r="A1332" s="37" t="n">
        <v>1001183</v>
      </c>
      <c r="B1332" s="38" t="n">
        <v>46280</v>
      </c>
      <c r="C1332" s="39" t="n">
        <v>1</v>
      </c>
      <c r="D1332" s="39" t="s">
        <v>79</v>
      </c>
      <c r="E1332" s="39" t="s">
        <v>34</v>
      </c>
      <c r="F1332" s="41" t="n">
        <f aca="false">IF(A1332="","",MATCH(A1332,P_ID,1))</f>
        <v>1183</v>
      </c>
      <c r="G1332" s="41" t="str">
        <f aca="false">IF(A1332="","",INDEX(P_Svc,F1332))</f>
        <v>Express</v>
      </c>
      <c r="H1332" s="41" t="str">
        <f aca="false">IF(A1332="","",INDEX(P_Zone,F1332))</f>
        <v>South</v>
      </c>
      <c r="I1332" s="41" t="n">
        <f aca="false">IF(A1332="","",IF(D1332="Delivered",IF(B1332&lt;=INDEX(P_Due,F1332),1,0),0))</f>
        <v>0</v>
      </c>
    </row>
    <row r="1333" customFormat="false" ht="15" hidden="false" customHeight="false" outlineLevel="0" collapsed="false">
      <c r="A1333" s="37" t="n">
        <v>1001184</v>
      </c>
      <c r="B1333" s="38" t="n">
        <v>46280</v>
      </c>
      <c r="C1333" s="39" t="n">
        <v>1</v>
      </c>
      <c r="D1333" s="39" t="s">
        <v>26</v>
      </c>
      <c r="E1333" s="39"/>
      <c r="F1333" s="41" t="n">
        <f aca="false">IF(A1333="","",MATCH(A1333,P_ID,1))</f>
        <v>1184</v>
      </c>
      <c r="G1333" s="41" t="str">
        <f aca="false">IF(A1333="","",INDEX(P_Svc,F1333))</f>
        <v>Express</v>
      </c>
      <c r="H1333" s="41" t="str">
        <f aca="false">IF(A1333="","",INDEX(P_Zone,F1333))</f>
        <v>North</v>
      </c>
      <c r="I1333" s="41" t="n">
        <f aca="false">IF(A1333="","",IF(D1333="Delivered",IF(B1333&lt;=INDEX(P_Due,F1333),1,0),0))</f>
        <v>1</v>
      </c>
    </row>
    <row r="1334" customFormat="false" ht="15" hidden="false" customHeight="false" outlineLevel="0" collapsed="false">
      <c r="A1334" s="37" t="n">
        <v>1001188</v>
      </c>
      <c r="B1334" s="38" t="n">
        <v>46280</v>
      </c>
      <c r="C1334" s="39" t="n">
        <v>1</v>
      </c>
      <c r="D1334" s="39" t="s">
        <v>26</v>
      </c>
      <c r="E1334" s="39"/>
      <c r="F1334" s="41" t="n">
        <f aca="false">IF(A1334="","",MATCH(A1334,P_ID,1))</f>
        <v>1188</v>
      </c>
      <c r="G1334" s="41" t="str">
        <f aca="false">IF(A1334="","",INDEX(P_Svc,F1334))</f>
        <v>Express</v>
      </c>
      <c r="H1334" s="41" t="str">
        <f aca="false">IF(A1334="","",INDEX(P_Zone,F1334))</f>
        <v>East</v>
      </c>
      <c r="I1334" s="41" t="n">
        <f aca="false">IF(A1334="","",IF(D1334="Delivered",IF(B1334&lt;=INDEX(P_Due,F1334),1,0),0))</f>
        <v>1</v>
      </c>
    </row>
    <row r="1335" customFormat="false" ht="15" hidden="false" customHeight="false" outlineLevel="0" collapsed="false">
      <c r="A1335" s="37" t="n">
        <v>1001215</v>
      </c>
      <c r="B1335" s="38" t="n">
        <v>46280</v>
      </c>
      <c r="C1335" s="39" t="n">
        <v>2</v>
      </c>
      <c r="D1335" s="39" t="s">
        <v>26</v>
      </c>
      <c r="E1335" s="39"/>
      <c r="F1335" s="41" t="n">
        <f aca="false">IF(A1335="","",MATCH(A1335,P_ID,1))</f>
        <v>1215</v>
      </c>
      <c r="G1335" s="41" t="str">
        <f aca="false">IF(A1335="","",INDEX(P_Svc,F1335))</f>
        <v>Express</v>
      </c>
      <c r="H1335" s="41" t="str">
        <f aca="false">IF(A1335="","",INDEX(P_Zone,F1335))</f>
        <v>West</v>
      </c>
      <c r="I1335" s="41" t="n">
        <f aca="false">IF(A1335="","",IF(D1335="Delivered",IF(B1335&lt;=INDEX(P_Due,F1335),1,0),0))</f>
        <v>1</v>
      </c>
    </row>
    <row r="1336" customFormat="false" ht="15" hidden="false" customHeight="false" outlineLevel="0" collapsed="false">
      <c r="A1336" s="37" t="n">
        <v>1001225</v>
      </c>
      <c r="B1336" s="38" t="n">
        <v>46280</v>
      </c>
      <c r="C1336" s="39" t="n">
        <v>1</v>
      </c>
      <c r="D1336" s="39" t="s">
        <v>26</v>
      </c>
      <c r="E1336" s="39"/>
      <c r="F1336" s="41" t="n">
        <f aca="false">IF(A1336="","",MATCH(A1336,P_ID,1))</f>
        <v>1225</v>
      </c>
      <c r="G1336" s="41" t="str">
        <f aca="false">IF(A1336="","",INDEX(P_Svc,F1336))</f>
        <v>Express</v>
      </c>
      <c r="H1336" s="41" t="str">
        <f aca="false">IF(A1336="","",INDEX(P_Zone,F1336))</f>
        <v>Central</v>
      </c>
      <c r="I1336" s="41" t="n">
        <f aca="false">IF(A1336="","",IF(D1336="Delivered",IF(B1336&lt;=INDEX(P_Due,F1336),1,0),0))</f>
        <v>1</v>
      </c>
    </row>
    <row r="1337" customFormat="false" ht="15" hidden="false" customHeight="false" outlineLevel="0" collapsed="false">
      <c r="A1337" s="37" t="n">
        <v>1001241</v>
      </c>
      <c r="B1337" s="38" t="n">
        <v>46280</v>
      </c>
      <c r="C1337" s="39" t="n">
        <v>1</v>
      </c>
      <c r="D1337" s="39" t="s">
        <v>26</v>
      </c>
      <c r="E1337" s="39"/>
      <c r="F1337" s="41" t="n">
        <f aca="false">IF(A1337="","",MATCH(A1337,P_ID,1))</f>
        <v>1241</v>
      </c>
      <c r="G1337" s="41" t="str">
        <f aca="false">IF(A1337="","",INDEX(P_Svc,F1337))</f>
        <v>Express</v>
      </c>
      <c r="H1337" s="41" t="str">
        <f aca="false">IF(A1337="","",INDEX(P_Zone,F1337))</f>
        <v>North</v>
      </c>
      <c r="I1337" s="41" t="n">
        <f aca="false">IF(A1337="","",IF(D1337="Delivered",IF(B1337&lt;=INDEX(P_Due,F1337),1,0),0))</f>
        <v>1</v>
      </c>
    </row>
    <row r="1338" customFormat="false" ht="15" hidden="false" customHeight="false" outlineLevel="0" collapsed="false">
      <c r="A1338" s="37" t="n">
        <v>1001242</v>
      </c>
      <c r="B1338" s="38" t="n">
        <v>46280</v>
      </c>
      <c r="C1338" s="39" t="n">
        <v>1</v>
      </c>
      <c r="D1338" s="39" t="s">
        <v>79</v>
      </c>
      <c r="E1338" s="39" t="s">
        <v>32</v>
      </c>
      <c r="F1338" s="41" t="n">
        <f aca="false">IF(A1338="","",MATCH(A1338,P_ID,1))</f>
        <v>1242</v>
      </c>
      <c r="G1338" s="41" t="str">
        <f aca="false">IF(A1338="","",INDEX(P_Svc,F1338))</f>
        <v>Express</v>
      </c>
      <c r="H1338" s="41" t="str">
        <f aca="false">IF(A1338="","",INDEX(P_Zone,F1338))</f>
        <v>North</v>
      </c>
      <c r="I1338" s="41" t="n">
        <f aca="false">IF(A1338="","",IF(D1338="Delivered",IF(B1338&lt;=INDEX(P_Due,F1338),1,0),0))</f>
        <v>0</v>
      </c>
    </row>
    <row r="1339" customFormat="false" ht="15" hidden="false" customHeight="false" outlineLevel="0" collapsed="false">
      <c r="A1339" s="37" t="n">
        <v>1001245</v>
      </c>
      <c r="B1339" s="38" t="n">
        <v>46280</v>
      </c>
      <c r="C1339" s="39" t="n">
        <v>1</v>
      </c>
      <c r="D1339" s="39" t="s">
        <v>26</v>
      </c>
      <c r="E1339" s="39"/>
      <c r="F1339" s="41" t="n">
        <f aca="false">IF(A1339="","",MATCH(A1339,P_ID,1))</f>
        <v>1245</v>
      </c>
      <c r="G1339" s="41" t="str">
        <f aca="false">IF(A1339="","",INDEX(P_Svc,F1339))</f>
        <v>Express</v>
      </c>
      <c r="H1339" s="41" t="str">
        <f aca="false">IF(A1339="","",INDEX(P_Zone,F1339))</f>
        <v>Central</v>
      </c>
      <c r="I1339" s="41" t="n">
        <f aca="false">IF(A1339="","",IF(D1339="Delivered",IF(B1339&lt;=INDEX(P_Due,F1339),1,0),0))</f>
        <v>1</v>
      </c>
    </row>
    <row r="1340" customFormat="false" ht="15" hidden="false" customHeight="false" outlineLevel="0" collapsed="false">
      <c r="A1340" s="37" t="n">
        <v>1001265</v>
      </c>
      <c r="B1340" s="38" t="n">
        <v>46280</v>
      </c>
      <c r="C1340" s="39" t="n">
        <v>1</v>
      </c>
      <c r="D1340" s="39" t="s">
        <v>26</v>
      </c>
      <c r="E1340" s="39"/>
      <c r="F1340" s="41" t="n">
        <f aca="false">IF(A1340="","",MATCH(A1340,P_ID,1))</f>
        <v>1265</v>
      </c>
      <c r="G1340" s="41" t="str">
        <f aca="false">IF(A1340="","",INDEX(P_Svc,F1340))</f>
        <v>Express</v>
      </c>
      <c r="H1340" s="41" t="str">
        <f aca="false">IF(A1340="","",INDEX(P_Zone,F1340))</f>
        <v>North</v>
      </c>
      <c r="I1340" s="41" t="n">
        <f aca="false">IF(A1340="","",IF(D1340="Delivered",IF(B1340&lt;=INDEX(P_Due,F1340),1,0),0))</f>
        <v>1</v>
      </c>
    </row>
    <row r="1341" customFormat="false" ht="15" hidden="false" customHeight="false" outlineLevel="0" collapsed="false">
      <c r="A1341" s="37" t="n">
        <v>1001271</v>
      </c>
      <c r="B1341" s="38" t="n">
        <v>46280</v>
      </c>
      <c r="C1341" s="39" t="n">
        <v>0</v>
      </c>
      <c r="D1341" s="39" t="s">
        <v>80</v>
      </c>
      <c r="E1341" s="39" t="s">
        <v>40</v>
      </c>
      <c r="F1341" s="41" t="n">
        <f aca="false">IF(A1341="","",MATCH(A1341,P_ID,1))</f>
        <v>1271</v>
      </c>
      <c r="G1341" s="41" t="str">
        <f aca="false">IF(A1341="","",INDEX(P_Svc,F1341))</f>
        <v>Express</v>
      </c>
      <c r="H1341" s="41" t="str">
        <f aca="false">IF(A1341="","",INDEX(P_Zone,F1341))</f>
        <v>North</v>
      </c>
      <c r="I1341" s="41" t="n">
        <f aca="false">IF(A1341="","",IF(D1341="Delivered",IF(B1341&lt;=INDEX(P_Due,F1341),1,0),0))</f>
        <v>0</v>
      </c>
    </row>
    <row r="1342" customFormat="false" ht="15" hidden="false" customHeight="false" outlineLevel="0" collapsed="false">
      <c r="A1342" s="37" t="n">
        <v>1001274</v>
      </c>
      <c r="B1342" s="38" t="n">
        <v>46280</v>
      </c>
      <c r="C1342" s="39" t="n">
        <v>1</v>
      </c>
      <c r="D1342" s="39" t="s">
        <v>26</v>
      </c>
      <c r="E1342" s="39"/>
      <c r="F1342" s="41" t="n">
        <f aca="false">IF(A1342="","",MATCH(A1342,P_ID,1))</f>
        <v>1274</v>
      </c>
      <c r="G1342" s="41" t="str">
        <f aca="false">IF(A1342="","",INDEX(P_Svc,F1342))</f>
        <v>Express</v>
      </c>
      <c r="H1342" s="41" t="str">
        <f aca="false">IF(A1342="","",INDEX(P_Zone,F1342))</f>
        <v>North</v>
      </c>
      <c r="I1342" s="41" t="n">
        <f aca="false">IF(A1342="","",IF(D1342="Delivered",IF(B1342&lt;=INDEX(P_Due,F1342),1,0),0))</f>
        <v>1</v>
      </c>
    </row>
    <row r="1343" customFormat="false" ht="15" hidden="false" customHeight="false" outlineLevel="0" collapsed="false">
      <c r="A1343" s="37" t="n">
        <v>1001300</v>
      </c>
      <c r="B1343" s="38" t="n">
        <v>46280</v>
      </c>
      <c r="C1343" s="39" t="n">
        <v>1</v>
      </c>
      <c r="D1343" s="39" t="s">
        <v>26</v>
      </c>
      <c r="E1343" s="39"/>
      <c r="F1343" s="41" t="n">
        <f aca="false">IF(A1343="","",MATCH(A1343,P_ID,1))</f>
        <v>1300</v>
      </c>
      <c r="G1343" s="41" t="str">
        <f aca="false">IF(A1343="","",INDEX(P_Svc,F1343))</f>
        <v>Express</v>
      </c>
      <c r="H1343" s="41" t="str">
        <f aca="false">IF(A1343="","",INDEX(P_Zone,F1343))</f>
        <v>East</v>
      </c>
      <c r="I1343" s="41" t="n">
        <f aca="false">IF(A1343="","",IF(D1343="Delivered",IF(B1343&lt;=INDEX(P_Due,F1343),1,0),0))</f>
        <v>1</v>
      </c>
    </row>
    <row r="1344" customFormat="false" ht="15" hidden="false" customHeight="false" outlineLevel="0" collapsed="false">
      <c r="A1344" s="37" t="n">
        <v>1001302</v>
      </c>
      <c r="B1344" s="38" t="n">
        <v>46280</v>
      </c>
      <c r="C1344" s="39" t="n">
        <v>1</v>
      </c>
      <c r="D1344" s="39" t="s">
        <v>26</v>
      </c>
      <c r="E1344" s="39"/>
      <c r="F1344" s="41" t="n">
        <f aca="false">IF(A1344="","",MATCH(A1344,P_ID,1))</f>
        <v>1302</v>
      </c>
      <c r="G1344" s="41" t="str">
        <f aca="false">IF(A1344="","",INDEX(P_Svc,F1344))</f>
        <v>Express</v>
      </c>
      <c r="H1344" s="41" t="str">
        <f aca="false">IF(A1344="","",INDEX(P_Zone,F1344))</f>
        <v>Central</v>
      </c>
      <c r="I1344" s="41" t="n">
        <f aca="false">IF(A1344="","",IF(D1344="Delivered",IF(B1344&lt;=INDEX(P_Due,F1344),1,0),0))</f>
        <v>1</v>
      </c>
    </row>
    <row r="1345" customFormat="false" ht="15" hidden="false" customHeight="false" outlineLevel="0" collapsed="false">
      <c r="A1345" s="37" t="n">
        <v>1001321</v>
      </c>
      <c r="B1345" s="38" t="n">
        <v>46280</v>
      </c>
      <c r="C1345" s="39" t="n">
        <v>1</v>
      </c>
      <c r="D1345" s="39" t="s">
        <v>26</v>
      </c>
      <c r="E1345" s="39"/>
      <c r="F1345" s="41" t="n">
        <f aca="false">IF(A1345="","",MATCH(A1345,P_ID,1))</f>
        <v>1321</v>
      </c>
      <c r="G1345" s="41" t="str">
        <f aca="false">IF(A1345="","",INDEX(P_Svc,F1345))</f>
        <v>Express</v>
      </c>
      <c r="H1345" s="41" t="str">
        <f aca="false">IF(A1345="","",INDEX(P_Zone,F1345))</f>
        <v>North</v>
      </c>
      <c r="I1345" s="41" t="n">
        <f aca="false">IF(A1345="","",IF(D1345="Delivered",IF(B1345&lt;=INDEX(P_Due,F1345),1,0),0))</f>
        <v>1</v>
      </c>
    </row>
    <row r="1346" customFormat="false" ht="15" hidden="false" customHeight="false" outlineLevel="0" collapsed="false">
      <c r="A1346" s="37" t="n">
        <v>1001358</v>
      </c>
      <c r="B1346" s="38" t="n">
        <v>46280</v>
      </c>
      <c r="C1346" s="39" t="n">
        <v>1</v>
      </c>
      <c r="D1346" s="39" t="s">
        <v>26</v>
      </c>
      <c r="E1346" s="39"/>
      <c r="F1346" s="41" t="n">
        <f aca="false">IF(A1346="","",MATCH(A1346,P_ID,1))</f>
        <v>1358</v>
      </c>
      <c r="G1346" s="41" t="str">
        <f aca="false">IF(A1346="","",INDEX(P_Svc,F1346))</f>
        <v>Express</v>
      </c>
      <c r="H1346" s="41" t="str">
        <f aca="false">IF(A1346="","",INDEX(P_Zone,F1346))</f>
        <v>South</v>
      </c>
      <c r="I1346" s="41" t="n">
        <f aca="false">IF(A1346="","",IF(D1346="Delivered",IF(B1346&lt;=INDEX(P_Due,F1346),1,0),0))</f>
        <v>1</v>
      </c>
    </row>
    <row r="1347" customFormat="false" ht="15" hidden="false" customHeight="false" outlineLevel="0" collapsed="false">
      <c r="A1347" s="37" t="n">
        <v>1001375</v>
      </c>
      <c r="B1347" s="38" t="n">
        <v>46280</v>
      </c>
      <c r="C1347" s="39" t="n">
        <v>2</v>
      </c>
      <c r="D1347" s="39" t="s">
        <v>26</v>
      </c>
      <c r="E1347" s="39"/>
      <c r="F1347" s="41" t="n">
        <f aca="false">IF(A1347="","",MATCH(A1347,P_ID,1))</f>
        <v>1375</v>
      </c>
      <c r="G1347" s="41" t="str">
        <f aca="false">IF(A1347="","",INDEX(P_Svc,F1347))</f>
        <v>Express</v>
      </c>
      <c r="H1347" s="41" t="str">
        <f aca="false">IF(A1347="","",INDEX(P_Zone,F1347))</f>
        <v>South</v>
      </c>
      <c r="I1347" s="41" t="n">
        <f aca="false">IF(A1347="","",IF(D1347="Delivered",IF(B1347&lt;=INDEX(P_Due,F1347),1,0),0))</f>
        <v>1</v>
      </c>
    </row>
    <row r="1348" customFormat="false" ht="15" hidden="false" customHeight="false" outlineLevel="0" collapsed="false">
      <c r="A1348" s="37" t="n">
        <v>1001400</v>
      </c>
      <c r="B1348" s="38" t="n">
        <v>46280</v>
      </c>
      <c r="C1348" s="39" t="n">
        <v>0</v>
      </c>
      <c r="D1348" s="39" t="s">
        <v>80</v>
      </c>
      <c r="E1348" s="39" t="s">
        <v>40</v>
      </c>
      <c r="F1348" s="41" t="n">
        <f aca="false">IF(A1348="","",MATCH(A1348,P_ID,1))</f>
        <v>1400</v>
      </c>
      <c r="G1348" s="41" t="str">
        <f aca="false">IF(A1348="","",INDEX(P_Svc,F1348))</f>
        <v>Express</v>
      </c>
      <c r="H1348" s="41" t="str">
        <f aca="false">IF(A1348="","",INDEX(P_Zone,F1348))</f>
        <v>West</v>
      </c>
      <c r="I1348" s="41" t="n">
        <f aca="false">IF(A1348="","",IF(D1348="Delivered",IF(B1348&lt;=INDEX(P_Due,F1348),1,0),0))</f>
        <v>0</v>
      </c>
    </row>
    <row r="1349" customFormat="false" ht="15" hidden="false" customHeight="false" outlineLevel="0" collapsed="false">
      <c r="A1349" s="37" t="n">
        <v>1001406</v>
      </c>
      <c r="B1349" s="38" t="n">
        <v>46280</v>
      </c>
      <c r="C1349" s="39" t="n">
        <v>1</v>
      </c>
      <c r="D1349" s="39" t="s">
        <v>26</v>
      </c>
      <c r="E1349" s="39"/>
      <c r="F1349" s="41" t="n">
        <f aca="false">IF(A1349="","",MATCH(A1349,P_ID,1))</f>
        <v>1406</v>
      </c>
      <c r="G1349" s="41" t="str">
        <f aca="false">IF(A1349="","",INDEX(P_Svc,F1349))</f>
        <v>Express</v>
      </c>
      <c r="H1349" s="41" t="str">
        <f aca="false">IF(A1349="","",INDEX(P_Zone,F1349))</f>
        <v>East</v>
      </c>
      <c r="I1349" s="41" t="n">
        <f aca="false">IF(A1349="","",IF(D1349="Delivered",IF(B1349&lt;=INDEX(P_Due,F1349),1,0),0))</f>
        <v>1</v>
      </c>
    </row>
    <row r="1350" customFormat="false" ht="15" hidden="false" customHeight="false" outlineLevel="0" collapsed="false">
      <c r="A1350" s="37" t="n">
        <v>1001440</v>
      </c>
      <c r="B1350" s="38" t="n">
        <v>46280</v>
      </c>
      <c r="C1350" s="39" t="n">
        <v>2</v>
      </c>
      <c r="D1350" s="39" t="s">
        <v>26</v>
      </c>
      <c r="E1350" s="39"/>
      <c r="F1350" s="41" t="n">
        <f aca="false">IF(A1350="","",MATCH(A1350,P_ID,1))</f>
        <v>1440</v>
      </c>
      <c r="G1350" s="41" t="str">
        <f aca="false">IF(A1350="","",INDEX(P_Svc,F1350))</f>
        <v>Express</v>
      </c>
      <c r="H1350" s="41" t="str">
        <f aca="false">IF(A1350="","",INDEX(P_Zone,F1350))</f>
        <v>North</v>
      </c>
      <c r="I1350" s="41" t="n">
        <f aca="false">IF(A1350="","",IF(D1350="Delivered",IF(B1350&lt;=INDEX(P_Due,F1350),1,0),0))</f>
        <v>1</v>
      </c>
    </row>
    <row r="1351" customFormat="false" ht="15" hidden="false" customHeight="false" outlineLevel="0" collapsed="false">
      <c r="A1351" s="37" t="n">
        <v>1001442</v>
      </c>
      <c r="B1351" s="38" t="n">
        <v>46280</v>
      </c>
      <c r="C1351" s="39" t="n">
        <v>1</v>
      </c>
      <c r="D1351" s="39" t="s">
        <v>26</v>
      </c>
      <c r="E1351" s="39"/>
      <c r="F1351" s="41" t="n">
        <f aca="false">IF(A1351="","",MATCH(A1351,P_ID,1))</f>
        <v>1442</v>
      </c>
      <c r="G1351" s="41" t="str">
        <f aca="false">IF(A1351="","",INDEX(P_Svc,F1351))</f>
        <v>Express</v>
      </c>
      <c r="H1351" s="41" t="str">
        <f aca="false">IF(A1351="","",INDEX(P_Zone,F1351))</f>
        <v>West</v>
      </c>
      <c r="I1351" s="41" t="n">
        <f aca="false">IF(A1351="","",IF(D1351="Delivered",IF(B1351&lt;=INDEX(P_Due,F1351),1,0),0))</f>
        <v>1</v>
      </c>
    </row>
    <row r="1352" customFormat="false" ht="15" hidden="false" customHeight="false" outlineLevel="0" collapsed="false">
      <c r="A1352" s="37" t="n">
        <v>1001445</v>
      </c>
      <c r="B1352" s="38" t="n">
        <v>46280</v>
      </c>
      <c r="C1352" s="39" t="n">
        <v>1</v>
      </c>
      <c r="D1352" s="39" t="s">
        <v>26</v>
      </c>
      <c r="E1352" s="39"/>
      <c r="F1352" s="41" t="n">
        <f aca="false">IF(A1352="","",MATCH(A1352,P_ID,1))</f>
        <v>1445</v>
      </c>
      <c r="G1352" s="41" t="str">
        <f aca="false">IF(A1352="","",INDEX(P_Svc,F1352))</f>
        <v>Express</v>
      </c>
      <c r="H1352" s="41" t="str">
        <f aca="false">IF(A1352="","",INDEX(P_Zone,F1352))</f>
        <v>West</v>
      </c>
      <c r="I1352" s="41" t="n">
        <f aca="false">IF(A1352="","",IF(D1352="Delivered",IF(B1352&lt;=INDEX(P_Due,F1352),1,0),0))</f>
        <v>1</v>
      </c>
    </row>
    <row r="1353" customFormat="false" ht="15" hidden="false" customHeight="false" outlineLevel="0" collapsed="false">
      <c r="A1353" s="37" t="n">
        <v>1001446</v>
      </c>
      <c r="B1353" s="38" t="n">
        <v>46280</v>
      </c>
      <c r="C1353" s="39" t="n">
        <v>1</v>
      </c>
      <c r="D1353" s="39" t="s">
        <v>26</v>
      </c>
      <c r="E1353" s="39"/>
      <c r="F1353" s="41" t="n">
        <f aca="false">IF(A1353="","",MATCH(A1353,P_ID,1))</f>
        <v>1446</v>
      </c>
      <c r="G1353" s="41" t="str">
        <f aca="false">IF(A1353="","",INDEX(P_Svc,F1353))</f>
        <v>Express</v>
      </c>
      <c r="H1353" s="41" t="str">
        <f aca="false">IF(A1353="","",INDEX(P_Zone,F1353))</f>
        <v>East</v>
      </c>
      <c r="I1353" s="41" t="n">
        <f aca="false">IF(A1353="","",IF(D1353="Delivered",IF(B1353&lt;=INDEX(P_Due,F1353),1,0),0))</f>
        <v>1</v>
      </c>
    </row>
    <row r="1354" customFormat="false" ht="15" hidden="false" customHeight="false" outlineLevel="0" collapsed="false">
      <c r="A1354" s="37" t="n">
        <v>1001471</v>
      </c>
      <c r="B1354" s="38" t="n">
        <v>46280</v>
      </c>
      <c r="C1354" s="39" t="n">
        <v>2</v>
      </c>
      <c r="D1354" s="39" t="s">
        <v>26</v>
      </c>
      <c r="E1354" s="39"/>
      <c r="F1354" s="41" t="n">
        <f aca="false">IF(A1354="","",MATCH(A1354,P_ID,1))</f>
        <v>1471</v>
      </c>
      <c r="G1354" s="41" t="str">
        <f aca="false">IF(A1354="","",INDEX(P_Svc,F1354))</f>
        <v>Express</v>
      </c>
      <c r="H1354" s="41" t="str">
        <f aca="false">IF(A1354="","",INDEX(P_Zone,F1354))</f>
        <v>South</v>
      </c>
      <c r="I1354" s="41" t="n">
        <f aca="false">IF(A1354="","",IF(D1354="Delivered",IF(B1354&lt;=INDEX(P_Due,F1354),1,0),0))</f>
        <v>1</v>
      </c>
    </row>
    <row r="1355" customFormat="false" ht="15" hidden="false" customHeight="false" outlineLevel="0" collapsed="false">
      <c r="A1355" s="37" t="n">
        <v>1001485</v>
      </c>
      <c r="B1355" s="38" t="n">
        <v>46280</v>
      </c>
      <c r="C1355" s="39" t="n">
        <v>1</v>
      </c>
      <c r="D1355" s="39" t="s">
        <v>26</v>
      </c>
      <c r="E1355" s="39"/>
      <c r="F1355" s="41" t="n">
        <f aca="false">IF(A1355="","",MATCH(A1355,P_ID,1))</f>
        <v>1485</v>
      </c>
      <c r="G1355" s="41" t="str">
        <f aca="false">IF(A1355="","",INDEX(P_Svc,F1355))</f>
        <v>Express</v>
      </c>
      <c r="H1355" s="41" t="str">
        <f aca="false">IF(A1355="","",INDEX(P_Zone,F1355))</f>
        <v>West</v>
      </c>
      <c r="I1355" s="41" t="n">
        <f aca="false">IF(A1355="","",IF(D1355="Delivered",IF(B1355&lt;=INDEX(P_Due,F1355),1,0),0))</f>
        <v>1</v>
      </c>
    </row>
    <row r="1356" customFormat="false" ht="15" hidden="false" customHeight="false" outlineLevel="0" collapsed="false">
      <c r="A1356" s="37" t="n">
        <v>1001513</v>
      </c>
      <c r="B1356" s="38" t="n">
        <v>46280</v>
      </c>
      <c r="C1356" s="39" t="n">
        <v>1</v>
      </c>
      <c r="D1356" s="39" t="s">
        <v>26</v>
      </c>
      <c r="E1356" s="39"/>
      <c r="F1356" s="41" t="n">
        <f aca="false">IF(A1356="","",MATCH(A1356,P_ID,1))</f>
        <v>1513</v>
      </c>
      <c r="G1356" s="41" t="str">
        <f aca="false">IF(A1356="","",INDEX(P_Svc,F1356))</f>
        <v>Express</v>
      </c>
      <c r="H1356" s="41" t="str">
        <f aca="false">IF(A1356="","",INDEX(P_Zone,F1356))</f>
        <v>West</v>
      </c>
      <c r="I1356" s="41" t="n">
        <f aca="false">IF(A1356="","",IF(D1356="Delivered",IF(B1356&lt;=INDEX(P_Due,F1356),1,0),0))</f>
        <v>1</v>
      </c>
    </row>
    <row r="1357" customFormat="false" ht="15" hidden="false" customHeight="false" outlineLevel="0" collapsed="false">
      <c r="A1357" s="37" t="n">
        <v>1001523</v>
      </c>
      <c r="B1357" s="38" t="n">
        <v>46280</v>
      </c>
      <c r="C1357" s="39" t="n">
        <v>1</v>
      </c>
      <c r="D1357" s="39" t="s">
        <v>26</v>
      </c>
      <c r="E1357" s="39"/>
      <c r="F1357" s="41" t="n">
        <f aca="false">IF(A1357="","",MATCH(A1357,P_ID,1))</f>
        <v>1523</v>
      </c>
      <c r="G1357" s="41" t="str">
        <f aca="false">IF(A1357="","",INDEX(P_Svc,F1357))</f>
        <v>Express</v>
      </c>
      <c r="H1357" s="41" t="str">
        <f aca="false">IF(A1357="","",INDEX(P_Zone,F1357))</f>
        <v>Central</v>
      </c>
      <c r="I1357" s="41" t="n">
        <f aca="false">IF(A1357="","",IF(D1357="Delivered",IF(B1357&lt;=INDEX(P_Due,F1357),1,0),0))</f>
        <v>1</v>
      </c>
    </row>
    <row r="1358" customFormat="false" ht="15" hidden="false" customHeight="false" outlineLevel="0" collapsed="false">
      <c r="A1358" s="37" t="n">
        <v>1001530</v>
      </c>
      <c r="B1358" s="38" t="n">
        <v>46280</v>
      </c>
      <c r="C1358" s="39" t="n">
        <v>1</v>
      </c>
      <c r="D1358" s="39" t="s">
        <v>26</v>
      </c>
      <c r="E1358" s="39"/>
      <c r="F1358" s="41" t="n">
        <f aca="false">IF(A1358="","",MATCH(A1358,P_ID,1))</f>
        <v>1530</v>
      </c>
      <c r="G1358" s="41" t="str">
        <f aca="false">IF(A1358="","",INDEX(P_Svc,F1358))</f>
        <v>Express</v>
      </c>
      <c r="H1358" s="41" t="str">
        <f aca="false">IF(A1358="","",INDEX(P_Zone,F1358))</f>
        <v>North</v>
      </c>
      <c r="I1358" s="41" t="n">
        <f aca="false">IF(A1358="","",IF(D1358="Delivered",IF(B1358&lt;=INDEX(P_Due,F1358),1,0),0))</f>
        <v>1</v>
      </c>
    </row>
    <row r="1359" customFormat="false" ht="15" hidden="false" customHeight="false" outlineLevel="0" collapsed="false">
      <c r="A1359" s="37" t="n">
        <v>1001532</v>
      </c>
      <c r="B1359" s="38" t="n">
        <v>46280</v>
      </c>
      <c r="C1359" s="39" t="n">
        <v>1</v>
      </c>
      <c r="D1359" s="39" t="s">
        <v>26</v>
      </c>
      <c r="E1359" s="39"/>
      <c r="F1359" s="41" t="n">
        <f aca="false">IF(A1359="","",MATCH(A1359,P_ID,1))</f>
        <v>1532</v>
      </c>
      <c r="G1359" s="41" t="str">
        <f aca="false">IF(A1359="","",INDEX(P_Svc,F1359))</f>
        <v>Express</v>
      </c>
      <c r="H1359" s="41" t="str">
        <f aca="false">IF(A1359="","",INDEX(P_Zone,F1359))</f>
        <v>West</v>
      </c>
      <c r="I1359" s="41" t="n">
        <f aca="false">IF(A1359="","",IF(D1359="Delivered",IF(B1359&lt;=INDEX(P_Due,F1359),1,0),0))</f>
        <v>1</v>
      </c>
    </row>
    <row r="1360" customFormat="false" ht="15" hidden="false" customHeight="false" outlineLevel="0" collapsed="false">
      <c r="A1360" s="37" t="n">
        <v>1001547</v>
      </c>
      <c r="B1360" s="38" t="n">
        <v>46280</v>
      </c>
      <c r="C1360" s="39" t="n">
        <v>1</v>
      </c>
      <c r="D1360" s="39" t="s">
        <v>26</v>
      </c>
      <c r="E1360" s="39"/>
      <c r="F1360" s="41" t="n">
        <f aca="false">IF(A1360="","",MATCH(A1360,P_ID,1))</f>
        <v>1547</v>
      </c>
      <c r="G1360" s="41" t="str">
        <f aca="false">IF(A1360="","",INDEX(P_Svc,F1360))</f>
        <v>Express</v>
      </c>
      <c r="H1360" s="41" t="str">
        <f aca="false">IF(A1360="","",INDEX(P_Zone,F1360))</f>
        <v>West</v>
      </c>
      <c r="I1360" s="41" t="n">
        <f aca="false">IF(A1360="","",IF(D1360="Delivered",IF(B1360&lt;=INDEX(P_Due,F1360),1,0),0))</f>
        <v>1</v>
      </c>
    </row>
    <row r="1361" customFormat="false" ht="15" hidden="false" customHeight="false" outlineLevel="0" collapsed="false">
      <c r="A1361" s="37" t="n">
        <v>1001548</v>
      </c>
      <c r="B1361" s="38" t="n">
        <v>46280</v>
      </c>
      <c r="C1361" s="39" t="n">
        <v>1</v>
      </c>
      <c r="D1361" s="39" t="s">
        <v>26</v>
      </c>
      <c r="E1361" s="39"/>
      <c r="F1361" s="41" t="n">
        <f aca="false">IF(A1361="","",MATCH(A1361,P_ID,1))</f>
        <v>1548</v>
      </c>
      <c r="G1361" s="41" t="str">
        <f aca="false">IF(A1361="","",INDEX(P_Svc,F1361))</f>
        <v>Express</v>
      </c>
      <c r="H1361" s="41" t="str">
        <f aca="false">IF(A1361="","",INDEX(P_Zone,F1361))</f>
        <v>East</v>
      </c>
      <c r="I1361" s="41" t="n">
        <f aca="false">IF(A1361="","",IF(D1361="Delivered",IF(B1361&lt;=INDEX(P_Due,F1361),1,0),0))</f>
        <v>1</v>
      </c>
    </row>
    <row r="1362" customFormat="false" ht="15" hidden="false" customHeight="false" outlineLevel="0" collapsed="false">
      <c r="A1362" s="37" t="n">
        <v>1001550</v>
      </c>
      <c r="B1362" s="38" t="n">
        <v>46280</v>
      </c>
      <c r="C1362" s="39" t="n">
        <v>1</v>
      </c>
      <c r="D1362" s="39" t="s">
        <v>26</v>
      </c>
      <c r="E1362" s="39"/>
      <c r="F1362" s="41" t="n">
        <f aca="false">IF(A1362="","",MATCH(A1362,P_ID,1))</f>
        <v>1550</v>
      </c>
      <c r="G1362" s="41" t="str">
        <f aca="false">IF(A1362="","",INDEX(P_Svc,F1362))</f>
        <v>Express</v>
      </c>
      <c r="H1362" s="41" t="str">
        <f aca="false">IF(A1362="","",INDEX(P_Zone,F1362))</f>
        <v>East</v>
      </c>
      <c r="I1362" s="41" t="n">
        <f aca="false">IF(A1362="","",IF(D1362="Delivered",IF(B1362&lt;=INDEX(P_Due,F1362),1,0),0))</f>
        <v>1</v>
      </c>
    </row>
    <row r="1363" customFormat="false" ht="15" hidden="false" customHeight="false" outlineLevel="0" collapsed="false">
      <c r="A1363" s="37" t="n">
        <v>1001563</v>
      </c>
      <c r="B1363" s="38" t="n">
        <v>46280</v>
      </c>
      <c r="C1363" s="39" t="n">
        <v>1</v>
      </c>
      <c r="D1363" s="39" t="s">
        <v>26</v>
      </c>
      <c r="E1363" s="39"/>
      <c r="F1363" s="41" t="n">
        <f aca="false">IF(A1363="","",MATCH(A1363,P_ID,1))</f>
        <v>1563</v>
      </c>
      <c r="G1363" s="41" t="str">
        <f aca="false">IF(A1363="","",INDEX(P_Svc,F1363))</f>
        <v>Express</v>
      </c>
      <c r="H1363" s="41" t="str">
        <f aca="false">IF(A1363="","",INDEX(P_Zone,F1363))</f>
        <v>South</v>
      </c>
      <c r="I1363" s="41" t="n">
        <f aca="false">IF(A1363="","",IF(D1363="Delivered",IF(B1363&lt;=INDEX(P_Due,F1363),1,0),0))</f>
        <v>1</v>
      </c>
    </row>
    <row r="1364" customFormat="false" ht="15" hidden="false" customHeight="false" outlineLevel="0" collapsed="false">
      <c r="A1364" s="37" t="n">
        <v>1001573</v>
      </c>
      <c r="B1364" s="38" t="n">
        <v>46280</v>
      </c>
      <c r="C1364" s="39" t="n">
        <v>1</v>
      </c>
      <c r="D1364" s="39" t="s">
        <v>26</v>
      </c>
      <c r="E1364" s="39"/>
      <c r="F1364" s="41" t="n">
        <f aca="false">IF(A1364="","",MATCH(A1364,P_ID,1))</f>
        <v>1573</v>
      </c>
      <c r="G1364" s="41" t="str">
        <f aca="false">IF(A1364="","",INDEX(P_Svc,F1364))</f>
        <v>Express</v>
      </c>
      <c r="H1364" s="41" t="str">
        <f aca="false">IF(A1364="","",INDEX(P_Zone,F1364))</f>
        <v>South</v>
      </c>
      <c r="I1364" s="41" t="n">
        <f aca="false">IF(A1364="","",IF(D1364="Delivered",IF(B1364&lt;=INDEX(P_Due,F1364),1,0),0))</f>
        <v>1</v>
      </c>
    </row>
    <row r="1365" customFormat="false" ht="15" hidden="false" customHeight="false" outlineLevel="0" collapsed="false">
      <c r="A1365" s="37" t="n">
        <v>1001591</v>
      </c>
      <c r="B1365" s="38" t="n">
        <v>46280</v>
      </c>
      <c r="C1365" s="39" t="n">
        <v>1</v>
      </c>
      <c r="D1365" s="39" t="s">
        <v>26</v>
      </c>
      <c r="E1365" s="39"/>
      <c r="F1365" s="41" t="n">
        <f aca="false">IF(A1365="","",MATCH(A1365,P_ID,1))</f>
        <v>1591</v>
      </c>
      <c r="G1365" s="41" t="str">
        <f aca="false">IF(A1365="","",INDEX(P_Svc,F1365))</f>
        <v>Express</v>
      </c>
      <c r="H1365" s="41" t="str">
        <f aca="false">IF(A1365="","",INDEX(P_Zone,F1365))</f>
        <v>Central</v>
      </c>
      <c r="I1365" s="41" t="n">
        <f aca="false">IF(A1365="","",IF(D1365="Delivered",IF(B1365&lt;=INDEX(P_Due,F1365),1,0),0))</f>
        <v>1</v>
      </c>
    </row>
    <row r="1366" customFormat="false" ht="15" hidden="false" customHeight="false" outlineLevel="0" collapsed="false">
      <c r="A1366" s="37" t="n">
        <v>1001600</v>
      </c>
      <c r="B1366" s="38" t="n">
        <v>46280</v>
      </c>
      <c r="C1366" s="39" t="n">
        <v>1</v>
      </c>
      <c r="D1366" s="39" t="s">
        <v>79</v>
      </c>
      <c r="E1366" s="39" t="s">
        <v>32</v>
      </c>
      <c r="F1366" s="41" t="n">
        <f aca="false">IF(A1366="","",MATCH(A1366,P_ID,1))</f>
        <v>1600</v>
      </c>
      <c r="G1366" s="41" t="str">
        <f aca="false">IF(A1366="","",INDEX(P_Svc,F1366))</f>
        <v>Express</v>
      </c>
      <c r="H1366" s="41" t="str">
        <f aca="false">IF(A1366="","",INDEX(P_Zone,F1366))</f>
        <v>North</v>
      </c>
      <c r="I1366" s="41" t="n">
        <f aca="false">IF(A1366="","",IF(D1366="Delivered",IF(B1366&lt;=INDEX(P_Due,F1366),1,0),0))</f>
        <v>0</v>
      </c>
    </row>
    <row r="1367" customFormat="false" ht="15" hidden="false" customHeight="false" outlineLevel="0" collapsed="false">
      <c r="A1367" s="37" t="n">
        <v>1001636</v>
      </c>
      <c r="B1367" s="38" t="n">
        <v>46280</v>
      </c>
      <c r="C1367" s="39" t="n">
        <v>1</v>
      </c>
      <c r="D1367" s="39" t="s">
        <v>26</v>
      </c>
      <c r="E1367" s="39"/>
      <c r="F1367" s="41" t="n">
        <f aca="false">IF(A1367="","",MATCH(A1367,P_ID,1))</f>
        <v>1636</v>
      </c>
      <c r="G1367" s="41" t="str">
        <f aca="false">IF(A1367="","",INDEX(P_Svc,F1367))</f>
        <v>Express</v>
      </c>
      <c r="H1367" s="41" t="str">
        <f aca="false">IF(A1367="","",INDEX(P_Zone,F1367))</f>
        <v>North</v>
      </c>
      <c r="I1367" s="41" t="n">
        <f aca="false">IF(A1367="","",IF(D1367="Delivered",IF(B1367&lt;=INDEX(P_Due,F1367),1,0),0))</f>
        <v>1</v>
      </c>
    </row>
    <row r="1368" customFormat="false" ht="15" hidden="false" customHeight="false" outlineLevel="0" collapsed="false">
      <c r="A1368" s="37" t="n">
        <v>1001639</v>
      </c>
      <c r="B1368" s="38" t="n">
        <v>46280</v>
      </c>
      <c r="C1368" s="39" t="n">
        <v>1</v>
      </c>
      <c r="D1368" s="39" t="s">
        <v>26</v>
      </c>
      <c r="E1368" s="39"/>
      <c r="F1368" s="41" t="n">
        <f aca="false">IF(A1368="","",MATCH(A1368,P_ID,1))</f>
        <v>1639</v>
      </c>
      <c r="G1368" s="41" t="str">
        <f aca="false">IF(A1368="","",INDEX(P_Svc,F1368))</f>
        <v>Express</v>
      </c>
      <c r="H1368" s="41" t="str">
        <f aca="false">IF(A1368="","",INDEX(P_Zone,F1368))</f>
        <v>West</v>
      </c>
      <c r="I1368" s="41" t="n">
        <f aca="false">IF(A1368="","",IF(D1368="Delivered",IF(B1368&lt;=INDEX(P_Due,F1368),1,0),0))</f>
        <v>1</v>
      </c>
    </row>
    <row r="1369" customFormat="false" ht="15" hidden="false" customHeight="false" outlineLevel="0" collapsed="false">
      <c r="A1369" s="37" t="n">
        <v>1001656</v>
      </c>
      <c r="B1369" s="38" t="n">
        <v>46280</v>
      </c>
      <c r="C1369" s="39" t="n">
        <v>1</v>
      </c>
      <c r="D1369" s="39" t="s">
        <v>79</v>
      </c>
      <c r="E1369" s="39" t="s">
        <v>32</v>
      </c>
      <c r="F1369" s="41" t="n">
        <f aca="false">IF(A1369="","",MATCH(A1369,P_ID,1))</f>
        <v>1656</v>
      </c>
      <c r="G1369" s="41" t="str">
        <f aca="false">IF(A1369="","",INDEX(P_Svc,F1369))</f>
        <v>Express</v>
      </c>
      <c r="H1369" s="41" t="str">
        <f aca="false">IF(A1369="","",INDEX(P_Zone,F1369))</f>
        <v>North</v>
      </c>
      <c r="I1369" s="41" t="n">
        <f aca="false">IF(A1369="","",IF(D1369="Delivered",IF(B1369&lt;=INDEX(P_Due,F1369),1,0),0))</f>
        <v>0</v>
      </c>
    </row>
    <row r="1370" customFormat="false" ht="15" hidden="false" customHeight="false" outlineLevel="0" collapsed="false">
      <c r="A1370" s="37" t="n">
        <v>1001658</v>
      </c>
      <c r="B1370" s="38" t="n">
        <v>46280</v>
      </c>
      <c r="C1370" s="39" t="n">
        <v>1</v>
      </c>
      <c r="D1370" s="39" t="s">
        <v>26</v>
      </c>
      <c r="E1370" s="39"/>
      <c r="F1370" s="41" t="n">
        <f aca="false">IF(A1370="","",MATCH(A1370,P_ID,1))</f>
        <v>1658</v>
      </c>
      <c r="G1370" s="41" t="str">
        <f aca="false">IF(A1370="","",INDEX(P_Svc,F1370))</f>
        <v>Express</v>
      </c>
      <c r="H1370" s="41" t="str">
        <f aca="false">IF(A1370="","",INDEX(P_Zone,F1370))</f>
        <v>North</v>
      </c>
      <c r="I1370" s="41" t="n">
        <f aca="false">IF(A1370="","",IF(D1370="Delivered",IF(B1370&lt;=INDEX(P_Due,F1370),1,0),0))</f>
        <v>1</v>
      </c>
    </row>
    <row r="1371" customFormat="false" ht="15" hidden="false" customHeight="false" outlineLevel="0" collapsed="false">
      <c r="A1371" s="37" t="n">
        <v>1001660</v>
      </c>
      <c r="B1371" s="38" t="n">
        <v>46280</v>
      </c>
      <c r="C1371" s="39" t="n">
        <v>1</v>
      </c>
      <c r="D1371" s="39" t="s">
        <v>26</v>
      </c>
      <c r="E1371" s="39"/>
      <c r="F1371" s="41" t="n">
        <f aca="false">IF(A1371="","",MATCH(A1371,P_ID,1))</f>
        <v>1660</v>
      </c>
      <c r="G1371" s="41" t="str">
        <f aca="false">IF(A1371="","",INDEX(P_Svc,F1371))</f>
        <v>Express</v>
      </c>
      <c r="H1371" s="41" t="str">
        <f aca="false">IF(A1371="","",INDEX(P_Zone,F1371))</f>
        <v>East</v>
      </c>
      <c r="I1371" s="41" t="n">
        <f aca="false">IF(A1371="","",IF(D1371="Delivered",IF(B1371&lt;=INDEX(P_Due,F1371),1,0),0))</f>
        <v>1</v>
      </c>
    </row>
    <row r="1372" customFormat="false" ht="15" hidden="false" customHeight="false" outlineLevel="0" collapsed="false">
      <c r="A1372" s="37" t="n">
        <v>1001667</v>
      </c>
      <c r="B1372" s="38" t="n">
        <v>46280</v>
      </c>
      <c r="C1372" s="39" t="n">
        <v>1</v>
      </c>
      <c r="D1372" s="39" t="s">
        <v>26</v>
      </c>
      <c r="E1372" s="39"/>
      <c r="F1372" s="41" t="n">
        <f aca="false">IF(A1372="","",MATCH(A1372,P_ID,1))</f>
        <v>1667</v>
      </c>
      <c r="G1372" s="41" t="str">
        <f aca="false">IF(A1372="","",INDEX(P_Svc,F1372))</f>
        <v>Express</v>
      </c>
      <c r="H1372" s="41" t="str">
        <f aca="false">IF(A1372="","",INDEX(P_Zone,F1372))</f>
        <v>East</v>
      </c>
      <c r="I1372" s="41" t="n">
        <f aca="false">IF(A1372="","",IF(D1372="Delivered",IF(B1372&lt;=INDEX(P_Due,F1372),1,0),0))</f>
        <v>1</v>
      </c>
    </row>
    <row r="1373" customFormat="false" ht="15" hidden="false" customHeight="false" outlineLevel="0" collapsed="false">
      <c r="A1373" s="37" t="n">
        <v>1001690</v>
      </c>
      <c r="B1373" s="38" t="n">
        <v>46280</v>
      </c>
      <c r="C1373" s="39" t="n">
        <v>1</v>
      </c>
      <c r="D1373" s="39" t="s">
        <v>26</v>
      </c>
      <c r="E1373" s="39"/>
      <c r="F1373" s="41" t="n">
        <f aca="false">IF(A1373="","",MATCH(A1373,P_ID,1))</f>
        <v>1690</v>
      </c>
      <c r="G1373" s="41" t="str">
        <f aca="false">IF(A1373="","",INDEX(P_Svc,F1373))</f>
        <v>Express</v>
      </c>
      <c r="H1373" s="41" t="str">
        <f aca="false">IF(A1373="","",INDEX(P_Zone,F1373))</f>
        <v>Central</v>
      </c>
      <c r="I1373" s="41" t="n">
        <f aca="false">IF(A1373="","",IF(D1373="Delivered",IF(B1373&lt;=INDEX(P_Due,F1373),1,0),0))</f>
        <v>1</v>
      </c>
    </row>
    <row r="1374" customFormat="false" ht="15" hidden="false" customHeight="false" outlineLevel="0" collapsed="false">
      <c r="A1374" s="37" t="n">
        <v>1001692</v>
      </c>
      <c r="B1374" s="38" t="n">
        <v>46280</v>
      </c>
      <c r="C1374" s="39" t="n">
        <v>1</v>
      </c>
      <c r="D1374" s="39" t="s">
        <v>26</v>
      </c>
      <c r="E1374" s="39"/>
      <c r="F1374" s="41" t="n">
        <f aca="false">IF(A1374="","",MATCH(A1374,P_ID,1))</f>
        <v>1692</v>
      </c>
      <c r="G1374" s="41" t="str">
        <f aca="false">IF(A1374="","",INDEX(P_Svc,F1374))</f>
        <v>Express</v>
      </c>
      <c r="H1374" s="41" t="str">
        <f aca="false">IF(A1374="","",INDEX(P_Zone,F1374))</f>
        <v>South</v>
      </c>
      <c r="I1374" s="41" t="n">
        <f aca="false">IF(A1374="","",IF(D1374="Delivered",IF(B1374&lt;=INDEX(P_Due,F1374),1,0),0))</f>
        <v>1</v>
      </c>
    </row>
    <row r="1375" customFormat="false" ht="15" hidden="false" customHeight="false" outlineLevel="0" collapsed="false">
      <c r="A1375" s="37" t="n">
        <v>1001693</v>
      </c>
      <c r="B1375" s="38" t="n">
        <v>46280</v>
      </c>
      <c r="C1375" s="39" t="n">
        <v>1</v>
      </c>
      <c r="D1375" s="39" t="s">
        <v>26</v>
      </c>
      <c r="E1375" s="39"/>
      <c r="F1375" s="41" t="n">
        <f aca="false">IF(A1375="","",MATCH(A1375,P_ID,1))</f>
        <v>1693</v>
      </c>
      <c r="G1375" s="41" t="str">
        <f aca="false">IF(A1375="","",INDEX(P_Svc,F1375))</f>
        <v>Express</v>
      </c>
      <c r="H1375" s="41" t="str">
        <f aca="false">IF(A1375="","",INDEX(P_Zone,F1375))</f>
        <v>West</v>
      </c>
      <c r="I1375" s="41" t="n">
        <f aca="false">IF(A1375="","",IF(D1375="Delivered",IF(B1375&lt;=INDEX(P_Due,F1375),1,0),0))</f>
        <v>1</v>
      </c>
    </row>
    <row r="1376" customFormat="false" ht="15" hidden="false" customHeight="false" outlineLevel="0" collapsed="false">
      <c r="A1376" s="37" t="n">
        <v>1001703</v>
      </c>
      <c r="B1376" s="38" t="n">
        <v>46280</v>
      </c>
      <c r="C1376" s="39" t="n">
        <v>1</v>
      </c>
      <c r="D1376" s="39" t="s">
        <v>26</v>
      </c>
      <c r="E1376" s="39"/>
      <c r="F1376" s="41" t="n">
        <f aca="false">IF(A1376="","",MATCH(A1376,P_ID,1))</f>
        <v>1703</v>
      </c>
      <c r="G1376" s="41" t="str">
        <f aca="false">IF(A1376="","",INDEX(P_Svc,F1376))</f>
        <v>Express</v>
      </c>
      <c r="H1376" s="41" t="str">
        <f aca="false">IF(A1376="","",INDEX(P_Zone,F1376))</f>
        <v>East</v>
      </c>
      <c r="I1376" s="41" t="n">
        <f aca="false">IF(A1376="","",IF(D1376="Delivered",IF(B1376&lt;=INDEX(P_Due,F1376),1,0),0))</f>
        <v>1</v>
      </c>
    </row>
    <row r="1377" customFormat="false" ht="15" hidden="false" customHeight="false" outlineLevel="0" collapsed="false">
      <c r="A1377" s="37" t="n">
        <v>1001718</v>
      </c>
      <c r="B1377" s="38" t="n">
        <v>46280</v>
      </c>
      <c r="C1377" s="39" t="n">
        <v>1</v>
      </c>
      <c r="D1377" s="39" t="s">
        <v>79</v>
      </c>
      <c r="E1377" s="39" t="s">
        <v>32</v>
      </c>
      <c r="F1377" s="41" t="n">
        <f aca="false">IF(A1377="","",MATCH(A1377,P_ID,1))</f>
        <v>1718</v>
      </c>
      <c r="G1377" s="41" t="str">
        <f aca="false">IF(A1377="","",INDEX(P_Svc,F1377))</f>
        <v>Express</v>
      </c>
      <c r="H1377" s="41" t="str">
        <f aca="false">IF(A1377="","",INDEX(P_Zone,F1377))</f>
        <v>Central</v>
      </c>
      <c r="I1377" s="41" t="n">
        <f aca="false">IF(A1377="","",IF(D1377="Delivered",IF(B1377&lt;=INDEX(P_Due,F1377),1,0),0))</f>
        <v>0</v>
      </c>
    </row>
    <row r="1378" customFormat="false" ht="15" hidden="false" customHeight="false" outlineLevel="0" collapsed="false">
      <c r="A1378" s="37" t="n">
        <v>1001733</v>
      </c>
      <c r="B1378" s="38" t="n">
        <v>46280</v>
      </c>
      <c r="C1378" s="39" t="n">
        <v>1</v>
      </c>
      <c r="D1378" s="39" t="s">
        <v>26</v>
      </c>
      <c r="E1378" s="39"/>
      <c r="F1378" s="41" t="n">
        <f aca="false">IF(A1378="","",MATCH(A1378,P_ID,1))</f>
        <v>1733</v>
      </c>
      <c r="G1378" s="41" t="str">
        <f aca="false">IF(A1378="","",INDEX(P_Svc,F1378))</f>
        <v>Express</v>
      </c>
      <c r="H1378" s="41" t="str">
        <f aca="false">IF(A1378="","",INDEX(P_Zone,F1378))</f>
        <v>East</v>
      </c>
      <c r="I1378" s="41" t="n">
        <f aca="false">IF(A1378="","",IF(D1378="Delivered",IF(B1378&lt;=INDEX(P_Due,F1378),1,0),0))</f>
        <v>1</v>
      </c>
    </row>
    <row r="1379" customFormat="false" ht="15" hidden="false" customHeight="false" outlineLevel="0" collapsed="false">
      <c r="A1379" s="37" t="n">
        <v>1001762</v>
      </c>
      <c r="B1379" s="38" t="n">
        <v>46280</v>
      </c>
      <c r="C1379" s="39" t="n">
        <v>1</v>
      </c>
      <c r="D1379" s="39" t="s">
        <v>26</v>
      </c>
      <c r="E1379" s="39"/>
      <c r="F1379" s="41" t="n">
        <f aca="false">IF(A1379="","",MATCH(A1379,P_ID,1))</f>
        <v>1762</v>
      </c>
      <c r="G1379" s="41" t="str">
        <f aca="false">IF(A1379="","",INDEX(P_Svc,F1379))</f>
        <v>Express</v>
      </c>
      <c r="H1379" s="41" t="str">
        <f aca="false">IF(A1379="","",INDEX(P_Zone,F1379))</f>
        <v>Central</v>
      </c>
      <c r="I1379" s="41" t="n">
        <f aca="false">IF(A1379="","",IF(D1379="Delivered",IF(B1379&lt;=INDEX(P_Due,F1379),1,0),0))</f>
        <v>1</v>
      </c>
    </row>
    <row r="1380" customFormat="false" ht="15" hidden="false" customHeight="false" outlineLevel="0" collapsed="false">
      <c r="A1380" s="37" t="n">
        <v>1000765</v>
      </c>
      <c r="B1380" s="38" t="n">
        <v>46280</v>
      </c>
      <c r="C1380" s="39" t="n">
        <v>2</v>
      </c>
      <c r="D1380" s="39" t="s">
        <v>79</v>
      </c>
      <c r="E1380" s="39" t="s">
        <v>32</v>
      </c>
      <c r="F1380" s="41" t="n">
        <f aca="false">IF(A1380="","",MATCH(A1380,P_ID,1))</f>
        <v>765</v>
      </c>
      <c r="G1380" s="41" t="str">
        <f aca="false">IF(A1380="","",INDEX(P_Svc,F1380))</f>
        <v>Standard</v>
      </c>
      <c r="H1380" s="41" t="str">
        <f aca="false">IF(A1380="","",INDEX(P_Zone,F1380))</f>
        <v>North</v>
      </c>
      <c r="I1380" s="41" t="n">
        <f aca="false">IF(A1380="","",IF(D1380="Delivered",IF(B1380&lt;=INDEX(P_Due,F1380),1,0),0))</f>
        <v>0</v>
      </c>
    </row>
    <row r="1381" customFormat="false" ht="15" hidden="false" customHeight="false" outlineLevel="0" collapsed="false">
      <c r="A1381" s="37" t="n">
        <v>1000972</v>
      </c>
      <c r="B1381" s="38" t="n">
        <v>46280</v>
      </c>
      <c r="C1381" s="39" t="n">
        <v>2</v>
      </c>
      <c r="D1381" s="39" t="s">
        <v>26</v>
      </c>
      <c r="E1381" s="39"/>
      <c r="F1381" s="41" t="n">
        <f aca="false">IF(A1381="","",MATCH(A1381,P_ID,1))</f>
        <v>972</v>
      </c>
      <c r="G1381" s="41" t="str">
        <f aca="false">IF(A1381="","",INDEX(P_Svc,F1381))</f>
        <v>Standard</v>
      </c>
      <c r="H1381" s="41" t="str">
        <f aca="false">IF(A1381="","",INDEX(P_Zone,F1381))</f>
        <v>South</v>
      </c>
      <c r="I1381" s="41" t="n">
        <f aca="false">IF(A1381="","",IF(D1381="Delivered",IF(B1381&lt;=INDEX(P_Due,F1381),1,0),0))</f>
        <v>1</v>
      </c>
    </row>
    <row r="1382" customFormat="false" ht="15" hidden="false" customHeight="false" outlineLevel="0" collapsed="false">
      <c r="A1382" s="37" t="n">
        <v>1000975</v>
      </c>
      <c r="B1382" s="38" t="n">
        <v>46280</v>
      </c>
      <c r="C1382" s="39" t="n">
        <v>2</v>
      </c>
      <c r="D1382" s="39" t="s">
        <v>79</v>
      </c>
      <c r="E1382" s="39" t="s">
        <v>34</v>
      </c>
      <c r="F1382" s="41" t="n">
        <f aca="false">IF(A1382="","",MATCH(A1382,P_ID,1))</f>
        <v>975</v>
      </c>
      <c r="G1382" s="41" t="str">
        <f aca="false">IF(A1382="","",INDEX(P_Svc,F1382))</f>
        <v>Economy</v>
      </c>
      <c r="H1382" s="41" t="str">
        <f aca="false">IF(A1382="","",INDEX(P_Zone,F1382))</f>
        <v>Central</v>
      </c>
      <c r="I1382" s="41" t="n">
        <f aca="false">IF(A1382="","",IF(D1382="Delivered",IF(B1382&lt;=INDEX(P_Due,F1382),1,0),0))</f>
        <v>0</v>
      </c>
    </row>
    <row r="1383" customFormat="false" ht="15" hidden="false" customHeight="false" outlineLevel="0" collapsed="false">
      <c r="A1383" s="37" t="n">
        <v>1001016</v>
      </c>
      <c r="B1383" s="38" t="n">
        <v>46280</v>
      </c>
      <c r="C1383" s="39" t="n">
        <v>2</v>
      </c>
      <c r="D1383" s="39" t="s">
        <v>26</v>
      </c>
      <c r="E1383" s="39"/>
      <c r="F1383" s="41" t="n">
        <f aca="false">IF(A1383="","",MATCH(A1383,P_ID,1))</f>
        <v>1016</v>
      </c>
      <c r="G1383" s="41" t="str">
        <f aca="false">IF(A1383="","",INDEX(P_Svc,F1383))</f>
        <v>Economy</v>
      </c>
      <c r="H1383" s="41" t="str">
        <f aca="false">IF(A1383="","",INDEX(P_Zone,F1383))</f>
        <v>North</v>
      </c>
      <c r="I1383" s="41" t="n">
        <f aca="false">IF(A1383="","",IF(D1383="Delivered",IF(B1383&lt;=INDEX(P_Due,F1383),1,0),0))</f>
        <v>1</v>
      </c>
    </row>
    <row r="1384" customFormat="false" ht="15" hidden="false" customHeight="false" outlineLevel="0" collapsed="false">
      <c r="A1384" s="37" t="n">
        <v>1001056</v>
      </c>
      <c r="B1384" s="38" t="n">
        <v>46280</v>
      </c>
      <c r="C1384" s="39" t="n">
        <v>2</v>
      </c>
      <c r="D1384" s="39" t="s">
        <v>26</v>
      </c>
      <c r="E1384" s="39"/>
      <c r="F1384" s="41" t="n">
        <f aca="false">IF(A1384="","",MATCH(A1384,P_ID,1))</f>
        <v>1056</v>
      </c>
      <c r="G1384" s="41" t="str">
        <f aca="false">IF(A1384="","",INDEX(P_Svc,F1384))</f>
        <v>Standard</v>
      </c>
      <c r="H1384" s="41" t="str">
        <f aca="false">IF(A1384="","",INDEX(P_Zone,F1384))</f>
        <v>West</v>
      </c>
      <c r="I1384" s="41" t="n">
        <f aca="false">IF(A1384="","",IF(D1384="Delivered",IF(B1384&lt;=INDEX(P_Due,F1384),1,0),0))</f>
        <v>1</v>
      </c>
    </row>
    <row r="1385" customFormat="false" ht="15" hidden="false" customHeight="false" outlineLevel="0" collapsed="false">
      <c r="A1385" s="37" t="n">
        <v>1001095</v>
      </c>
      <c r="B1385" s="38" t="n">
        <v>46280</v>
      </c>
      <c r="C1385" s="39" t="n">
        <v>2</v>
      </c>
      <c r="D1385" s="39" t="s">
        <v>26</v>
      </c>
      <c r="E1385" s="39"/>
      <c r="F1385" s="41" t="n">
        <f aca="false">IF(A1385="","",MATCH(A1385,P_ID,1))</f>
        <v>1095</v>
      </c>
      <c r="G1385" s="41" t="str">
        <f aca="false">IF(A1385="","",INDEX(P_Svc,F1385))</f>
        <v>Economy</v>
      </c>
      <c r="H1385" s="41" t="str">
        <f aca="false">IF(A1385="","",INDEX(P_Zone,F1385))</f>
        <v>Central</v>
      </c>
      <c r="I1385" s="41" t="n">
        <f aca="false">IF(A1385="","",IF(D1385="Delivered",IF(B1385&lt;=INDEX(P_Due,F1385),1,0),0))</f>
        <v>1</v>
      </c>
    </row>
    <row r="1386" customFormat="false" ht="15" hidden="false" customHeight="false" outlineLevel="0" collapsed="false">
      <c r="A1386" s="37" t="n">
        <v>1001121</v>
      </c>
      <c r="B1386" s="38" t="n">
        <v>46280</v>
      </c>
      <c r="C1386" s="39" t="n">
        <v>1</v>
      </c>
      <c r="D1386" s="39" t="s">
        <v>26</v>
      </c>
      <c r="E1386" s="39"/>
      <c r="F1386" s="41" t="n">
        <f aca="false">IF(A1386="","",MATCH(A1386,P_ID,1))</f>
        <v>1121</v>
      </c>
      <c r="G1386" s="41" t="str">
        <f aca="false">IF(A1386="","",INDEX(P_Svc,F1386))</f>
        <v>Standard</v>
      </c>
      <c r="H1386" s="41" t="str">
        <f aca="false">IF(A1386="","",INDEX(P_Zone,F1386))</f>
        <v>North</v>
      </c>
      <c r="I1386" s="41" t="n">
        <f aca="false">IF(A1386="","",IF(D1386="Delivered",IF(B1386&lt;=INDEX(P_Due,F1386),1,0),0))</f>
        <v>1</v>
      </c>
    </row>
    <row r="1387" customFormat="false" ht="15" hidden="false" customHeight="false" outlineLevel="0" collapsed="false">
      <c r="A1387" s="37" t="n">
        <v>1001129</v>
      </c>
      <c r="B1387" s="38" t="n">
        <v>46280</v>
      </c>
      <c r="C1387" s="39" t="n">
        <v>2</v>
      </c>
      <c r="D1387" s="39" t="s">
        <v>26</v>
      </c>
      <c r="E1387" s="39"/>
      <c r="F1387" s="41" t="n">
        <f aca="false">IF(A1387="","",MATCH(A1387,P_ID,1))</f>
        <v>1129</v>
      </c>
      <c r="G1387" s="41" t="str">
        <f aca="false">IF(A1387="","",INDEX(P_Svc,F1387))</f>
        <v>Standard</v>
      </c>
      <c r="H1387" s="41" t="str">
        <f aca="false">IF(A1387="","",INDEX(P_Zone,F1387))</f>
        <v>Central</v>
      </c>
      <c r="I1387" s="41" t="n">
        <f aca="false">IF(A1387="","",IF(D1387="Delivered",IF(B1387&lt;=INDEX(P_Due,F1387),1,0),0))</f>
        <v>1</v>
      </c>
    </row>
    <row r="1388" customFormat="false" ht="15" hidden="false" customHeight="false" outlineLevel="0" collapsed="false">
      <c r="A1388" s="37" t="n">
        <v>1001142</v>
      </c>
      <c r="B1388" s="38" t="n">
        <v>46280</v>
      </c>
      <c r="C1388" s="39" t="n">
        <v>1</v>
      </c>
      <c r="D1388" s="39" t="s">
        <v>26</v>
      </c>
      <c r="E1388" s="39"/>
      <c r="F1388" s="41" t="n">
        <f aca="false">IF(A1388="","",MATCH(A1388,P_ID,1))</f>
        <v>1142</v>
      </c>
      <c r="G1388" s="41" t="str">
        <f aca="false">IF(A1388="","",INDEX(P_Svc,F1388))</f>
        <v>Standard</v>
      </c>
      <c r="H1388" s="41" t="str">
        <f aca="false">IF(A1388="","",INDEX(P_Zone,F1388))</f>
        <v>East</v>
      </c>
      <c r="I1388" s="41" t="n">
        <f aca="false">IF(A1388="","",IF(D1388="Delivered",IF(B1388&lt;=INDEX(P_Due,F1388),1,0),0))</f>
        <v>1</v>
      </c>
    </row>
    <row r="1389" customFormat="false" ht="15" hidden="false" customHeight="false" outlineLevel="0" collapsed="false">
      <c r="A1389" s="37" t="n">
        <v>1001146</v>
      </c>
      <c r="B1389" s="38" t="n">
        <v>46280</v>
      </c>
      <c r="C1389" s="39" t="n">
        <v>2</v>
      </c>
      <c r="D1389" s="39" t="s">
        <v>26</v>
      </c>
      <c r="E1389" s="39"/>
      <c r="F1389" s="41" t="n">
        <f aca="false">IF(A1389="","",MATCH(A1389,P_ID,1))</f>
        <v>1146</v>
      </c>
      <c r="G1389" s="41" t="str">
        <f aca="false">IF(A1389="","",INDEX(P_Svc,F1389))</f>
        <v>Economy</v>
      </c>
      <c r="H1389" s="41" t="str">
        <f aca="false">IF(A1389="","",INDEX(P_Zone,F1389))</f>
        <v>East</v>
      </c>
      <c r="I1389" s="41" t="n">
        <f aca="false">IF(A1389="","",IF(D1389="Delivered",IF(B1389&lt;=INDEX(P_Due,F1389),1,0),0))</f>
        <v>1</v>
      </c>
    </row>
    <row r="1390" customFormat="false" ht="15" hidden="false" customHeight="false" outlineLevel="0" collapsed="false">
      <c r="A1390" s="37" t="n">
        <v>1001153</v>
      </c>
      <c r="B1390" s="38" t="n">
        <v>46280</v>
      </c>
      <c r="C1390" s="39" t="n">
        <v>1</v>
      </c>
      <c r="D1390" s="39" t="s">
        <v>26</v>
      </c>
      <c r="E1390" s="39"/>
      <c r="F1390" s="41" t="n">
        <f aca="false">IF(A1390="","",MATCH(A1390,P_ID,1))</f>
        <v>1153</v>
      </c>
      <c r="G1390" s="41" t="str">
        <f aca="false">IF(A1390="","",INDEX(P_Svc,F1390))</f>
        <v>Standard</v>
      </c>
      <c r="H1390" s="41" t="str">
        <f aca="false">IF(A1390="","",INDEX(P_Zone,F1390))</f>
        <v>South</v>
      </c>
      <c r="I1390" s="41" t="n">
        <f aca="false">IF(A1390="","",IF(D1390="Delivered",IF(B1390&lt;=INDEX(P_Due,F1390),1,0),0))</f>
        <v>1</v>
      </c>
    </row>
    <row r="1391" customFormat="false" ht="15" hidden="false" customHeight="false" outlineLevel="0" collapsed="false">
      <c r="A1391" s="37" t="n">
        <v>1001158</v>
      </c>
      <c r="B1391" s="38" t="n">
        <v>46280</v>
      </c>
      <c r="C1391" s="39" t="n">
        <v>2</v>
      </c>
      <c r="D1391" s="39" t="s">
        <v>26</v>
      </c>
      <c r="E1391" s="39"/>
      <c r="F1391" s="41" t="n">
        <f aca="false">IF(A1391="","",MATCH(A1391,P_ID,1))</f>
        <v>1158</v>
      </c>
      <c r="G1391" s="41" t="str">
        <f aca="false">IF(A1391="","",INDEX(P_Svc,F1391))</f>
        <v>Standard</v>
      </c>
      <c r="H1391" s="41" t="str">
        <f aca="false">IF(A1391="","",INDEX(P_Zone,F1391))</f>
        <v>South</v>
      </c>
      <c r="I1391" s="41" t="n">
        <f aca="false">IF(A1391="","",IF(D1391="Delivered",IF(B1391&lt;=INDEX(P_Due,F1391),1,0),0))</f>
        <v>1</v>
      </c>
    </row>
    <row r="1392" customFormat="false" ht="15" hidden="false" customHeight="false" outlineLevel="0" collapsed="false">
      <c r="A1392" s="37" t="n">
        <v>1001159</v>
      </c>
      <c r="B1392" s="38" t="n">
        <v>46280</v>
      </c>
      <c r="C1392" s="39" t="n">
        <v>2</v>
      </c>
      <c r="D1392" s="39" t="s">
        <v>26</v>
      </c>
      <c r="E1392" s="39"/>
      <c r="F1392" s="41" t="n">
        <f aca="false">IF(A1392="","",MATCH(A1392,P_ID,1))</f>
        <v>1159</v>
      </c>
      <c r="G1392" s="41" t="str">
        <f aca="false">IF(A1392="","",INDEX(P_Svc,F1392))</f>
        <v>Standard</v>
      </c>
      <c r="H1392" s="41" t="str">
        <f aca="false">IF(A1392="","",INDEX(P_Zone,F1392))</f>
        <v>West</v>
      </c>
      <c r="I1392" s="41" t="n">
        <f aca="false">IF(A1392="","",IF(D1392="Delivered",IF(B1392&lt;=INDEX(P_Due,F1392),1,0),0))</f>
        <v>1</v>
      </c>
    </row>
    <row r="1393" customFormat="false" ht="15" hidden="false" customHeight="false" outlineLevel="0" collapsed="false">
      <c r="A1393" s="37" t="n">
        <v>1001165</v>
      </c>
      <c r="B1393" s="38" t="n">
        <v>46280</v>
      </c>
      <c r="C1393" s="39" t="n">
        <v>2</v>
      </c>
      <c r="D1393" s="39" t="s">
        <v>26</v>
      </c>
      <c r="E1393" s="39"/>
      <c r="F1393" s="41" t="n">
        <f aca="false">IF(A1393="","",MATCH(A1393,P_ID,1))</f>
        <v>1165</v>
      </c>
      <c r="G1393" s="41" t="str">
        <f aca="false">IF(A1393="","",INDEX(P_Svc,F1393))</f>
        <v>Economy</v>
      </c>
      <c r="H1393" s="41" t="str">
        <f aca="false">IF(A1393="","",INDEX(P_Zone,F1393))</f>
        <v>East</v>
      </c>
      <c r="I1393" s="41" t="n">
        <f aca="false">IF(A1393="","",IF(D1393="Delivered",IF(B1393&lt;=INDEX(P_Due,F1393),1,0),0))</f>
        <v>1</v>
      </c>
    </row>
    <row r="1394" customFormat="false" ht="15" hidden="false" customHeight="false" outlineLevel="0" collapsed="false">
      <c r="A1394" s="37" t="n">
        <v>1001166</v>
      </c>
      <c r="B1394" s="38" t="n">
        <v>46280</v>
      </c>
      <c r="C1394" s="39" t="n">
        <v>1</v>
      </c>
      <c r="D1394" s="39" t="s">
        <v>26</v>
      </c>
      <c r="E1394" s="39"/>
      <c r="F1394" s="41" t="n">
        <f aca="false">IF(A1394="","",MATCH(A1394,P_ID,1))</f>
        <v>1166</v>
      </c>
      <c r="G1394" s="41" t="str">
        <f aca="false">IF(A1394="","",INDEX(P_Svc,F1394))</f>
        <v>Standard</v>
      </c>
      <c r="H1394" s="41" t="str">
        <f aca="false">IF(A1394="","",INDEX(P_Zone,F1394))</f>
        <v>South</v>
      </c>
      <c r="I1394" s="41" t="n">
        <f aca="false">IF(A1394="","",IF(D1394="Delivered",IF(B1394&lt;=INDEX(P_Due,F1394),1,0),0))</f>
        <v>1</v>
      </c>
    </row>
    <row r="1395" customFormat="false" ht="15" hidden="false" customHeight="false" outlineLevel="0" collapsed="false">
      <c r="A1395" s="37" t="n">
        <v>1001172</v>
      </c>
      <c r="B1395" s="38" t="n">
        <v>46280</v>
      </c>
      <c r="C1395" s="39" t="n">
        <v>1</v>
      </c>
      <c r="D1395" s="39" t="s">
        <v>79</v>
      </c>
      <c r="E1395" s="39" t="s">
        <v>32</v>
      </c>
      <c r="F1395" s="41" t="n">
        <f aca="false">IF(A1395="","",MATCH(A1395,P_ID,1))</f>
        <v>1172</v>
      </c>
      <c r="G1395" s="41" t="str">
        <f aca="false">IF(A1395="","",INDEX(P_Svc,F1395))</f>
        <v>Standard</v>
      </c>
      <c r="H1395" s="41" t="str">
        <f aca="false">IF(A1395="","",INDEX(P_Zone,F1395))</f>
        <v>West</v>
      </c>
      <c r="I1395" s="41" t="n">
        <f aca="false">IF(A1395="","",IF(D1395="Delivered",IF(B1395&lt;=INDEX(P_Due,F1395),1,0),0))</f>
        <v>0</v>
      </c>
    </row>
    <row r="1396" customFormat="false" ht="15" hidden="false" customHeight="false" outlineLevel="0" collapsed="false">
      <c r="A1396" s="37" t="n">
        <v>1001173</v>
      </c>
      <c r="B1396" s="38" t="n">
        <v>46280</v>
      </c>
      <c r="C1396" s="39" t="n">
        <v>1</v>
      </c>
      <c r="D1396" s="39" t="s">
        <v>26</v>
      </c>
      <c r="E1396" s="39"/>
      <c r="F1396" s="41" t="n">
        <f aca="false">IF(A1396="","",MATCH(A1396,P_ID,1))</f>
        <v>1173</v>
      </c>
      <c r="G1396" s="41" t="str">
        <f aca="false">IF(A1396="","",INDEX(P_Svc,F1396))</f>
        <v>Economy</v>
      </c>
      <c r="H1396" s="41" t="str">
        <f aca="false">IF(A1396="","",INDEX(P_Zone,F1396))</f>
        <v>North</v>
      </c>
      <c r="I1396" s="41" t="n">
        <f aca="false">IF(A1396="","",IF(D1396="Delivered",IF(B1396&lt;=INDEX(P_Due,F1396),1,0),0))</f>
        <v>1</v>
      </c>
    </row>
    <row r="1397" customFormat="false" ht="15" hidden="false" customHeight="false" outlineLevel="0" collapsed="false">
      <c r="A1397" s="37" t="n">
        <v>1001174</v>
      </c>
      <c r="B1397" s="38" t="n">
        <v>46280</v>
      </c>
      <c r="C1397" s="39" t="n">
        <v>1</v>
      </c>
      <c r="D1397" s="39" t="s">
        <v>26</v>
      </c>
      <c r="E1397" s="39"/>
      <c r="F1397" s="41" t="n">
        <f aca="false">IF(A1397="","",MATCH(A1397,P_ID,1))</f>
        <v>1174</v>
      </c>
      <c r="G1397" s="41" t="str">
        <f aca="false">IF(A1397="","",INDEX(P_Svc,F1397))</f>
        <v>Standard</v>
      </c>
      <c r="H1397" s="41" t="str">
        <f aca="false">IF(A1397="","",INDEX(P_Zone,F1397))</f>
        <v>South</v>
      </c>
      <c r="I1397" s="41" t="n">
        <f aca="false">IF(A1397="","",IF(D1397="Delivered",IF(B1397&lt;=INDEX(P_Due,F1397),1,0),0))</f>
        <v>1</v>
      </c>
    </row>
    <row r="1398" customFormat="false" ht="15" hidden="false" customHeight="false" outlineLevel="0" collapsed="false">
      <c r="A1398" s="37" t="n">
        <v>1001175</v>
      </c>
      <c r="B1398" s="38" t="n">
        <v>46280</v>
      </c>
      <c r="C1398" s="39" t="n">
        <v>1</v>
      </c>
      <c r="D1398" s="39" t="s">
        <v>26</v>
      </c>
      <c r="E1398" s="39"/>
      <c r="F1398" s="41" t="n">
        <f aca="false">IF(A1398="","",MATCH(A1398,P_ID,1))</f>
        <v>1175</v>
      </c>
      <c r="G1398" s="41" t="str">
        <f aca="false">IF(A1398="","",INDEX(P_Svc,F1398))</f>
        <v>Standard</v>
      </c>
      <c r="H1398" s="41" t="str">
        <f aca="false">IF(A1398="","",INDEX(P_Zone,F1398))</f>
        <v>South</v>
      </c>
      <c r="I1398" s="41" t="n">
        <f aca="false">IF(A1398="","",IF(D1398="Delivered",IF(B1398&lt;=INDEX(P_Due,F1398),1,0),0))</f>
        <v>1</v>
      </c>
    </row>
    <row r="1399" customFormat="false" ht="15" hidden="false" customHeight="false" outlineLevel="0" collapsed="false">
      <c r="A1399" s="37" t="n">
        <v>1001176</v>
      </c>
      <c r="B1399" s="38" t="n">
        <v>46280</v>
      </c>
      <c r="C1399" s="39" t="n">
        <v>1</v>
      </c>
      <c r="D1399" s="39" t="s">
        <v>26</v>
      </c>
      <c r="E1399" s="39"/>
      <c r="F1399" s="41" t="n">
        <f aca="false">IF(A1399="","",MATCH(A1399,P_ID,1))</f>
        <v>1176</v>
      </c>
      <c r="G1399" s="41" t="str">
        <f aca="false">IF(A1399="","",INDEX(P_Svc,F1399))</f>
        <v>Economy</v>
      </c>
      <c r="H1399" s="41" t="str">
        <f aca="false">IF(A1399="","",INDEX(P_Zone,F1399))</f>
        <v>North</v>
      </c>
      <c r="I1399" s="41" t="n">
        <f aca="false">IF(A1399="","",IF(D1399="Delivered",IF(B1399&lt;=INDEX(P_Due,F1399),1,0),0))</f>
        <v>1</v>
      </c>
    </row>
    <row r="1400" customFormat="false" ht="15" hidden="false" customHeight="false" outlineLevel="0" collapsed="false">
      <c r="A1400" s="37" t="n">
        <v>1001178</v>
      </c>
      <c r="B1400" s="38" t="n">
        <v>46280</v>
      </c>
      <c r="C1400" s="39" t="n">
        <v>1</v>
      </c>
      <c r="D1400" s="39" t="s">
        <v>26</v>
      </c>
      <c r="E1400" s="39"/>
      <c r="F1400" s="41" t="n">
        <f aca="false">IF(A1400="","",MATCH(A1400,P_ID,1))</f>
        <v>1178</v>
      </c>
      <c r="G1400" s="41" t="str">
        <f aca="false">IF(A1400="","",INDEX(P_Svc,F1400))</f>
        <v>Standard</v>
      </c>
      <c r="H1400" s="41" t="str">
        <f aca="false">IF(A1400="","",INDEX(P_Zone,F1400))</f>
        <v>North</v>
      </c>
      <c r="I1400" s="41" t="n">
        <f aca="false">IF(A1400="","",IF(D1400="Delivered",IF(B1400&lt;=INDEX(P_Due,F1400),1,0),0))</f>
        <v>1</v>
      </c>
    </row>
    <row r="1401" customFormat="false" ht="15" hidden="false" customHeight="false" outlineLevel="0" collapsed="false">
      <c r="A1401" s="37" t="n">
        <v>1001179</v>
      </c>
      <c r="B1401" s="38" t="n">
        <v>46280</v>
      </c>
      <c r="C1401" s="39" t="n">
        <v>1</v>
      </c>
      <c r="D1401" s="39" t="s">
        <v>26</v>
      </c>
      <c r="E1401" s="39"/>
      <c r="F1401" s="41" t="n">
        <f aca="false">IF(A1401="","",MATCH(A1401,P_ID,1))</f>
        <v>1179</v>
      </c>
      <c r="G1401" s="41" t="str">
        <f aca="false">IF(A1401="","",INDEX(P_Svc,F1401))</f>
        <v>Standard</v>
      </c>
      <c r="H1401" s="41" t="str">
        <f aca="false">IF(A1401="","",INDEX(P_Zone,F1401))</f>
        <v>West</v>
      </c>
      <c r="I1401" s="41" t="n">
        <f aca="false">IF(A1401="","",IF(D1401="Delivered",IF(B1401&lt;=INDEX(P_Due,F1401),1,0),0))</f>
        <v>1</v>
      </c>
    </row>
    <row r="1402" customFormat="false" ht="15" hidden="false" customHeight="false" outlineLevel="0" collapsed="false">
      <c r="A1402" s="37" t="n">
        <v>1001180</v>
      </c>
      <c r="B1402" s="38" t="n">
        <v>46280</v>
      </c>
      <c r="C1402" s="39" t="n">
        <v>1</v>
      </c>
      <c r="D1402" s="39" t="s">
        <v>26</v>
      </c>
      <c r="E1402" s="39"/>
      <c r="F1402" s="41" t="n">
        <f aca="false">IF(A1402="","",MATCH(A1402,P_ID,1))</f>
        <v>1180</v>
      </c>
      <c r="G1402" s="41" t="str">
        <f aca="false">IF(A1402="","",INDEX(P_Svc,F1402))</f>
        <v>Standard</v>
      </c>
      <c r="H1402" s="41" t="str">
        <f aca="false">IF(A1402="","",INDEX(P_Zone,F1402))</f>
        <v>East</v>
      </c>
      <c r="I1402" s="41" t="n">
        <f aca="false">IF(A1402="","",IF(D1402="Delivered",IF(B1402&lt;=INDEX(P_Due,F1402),1,0),0))</f>
        <v>1</v>
      </c>
    </row>
    <row r="1403" customFormat="false" ht="15" hidden="false" customHeight="false" outlineLevel="0" collapsed="false">
      <c r="A1403" s="37" t="n">
        <v>1001181</v>
      </c>
      <c r="B1403" s="38" t="n">
        <v>46280</v>
      </c>
      <c r="C1403" s="39" t="n">
        <v>1</v>
      </c>
      <c r="D1403" s="39" t="s">
        <v>26</v>
      </c>
      <c r="E1403" s="39"/>
      <c r="F1403" s="41" t="n">
        <f aca="false">IF(A1403="","",MATCH(A1403,P_ID,1))</f>
        <v>1181</v>
      </c>
      <c r="G1403" s="41" t="str">
        <f aca="false">IF(A1403="","",INDEX(P_Svc,F1403))</f>
        <v>Standard</v>
      </c>
      <c r="H1403" s="41" t="str">
        <f aca="false">IF(A1403="","",INDEX(P_Zone,F1403))</f>
        <v>East</v>
      </c>
      <c r="I1403" s="41" t="n">
        <f aca="false">IF(A1403="","",IF(D1403="Delivered",IF(B1403&lt;=INDEX(P_Due,F1403),1,0),0))</f>
        <v>1</v>
      </c>
    </row>
    <row r="1404" customFormat="false" ht="15" hidden="false" customHeight="false" outlineLevel="0" collapsed="false">
      <c r="A1404" s="37" t="n">
        <v>1001182</v>
      </c>
      <c r="B1404" s="38" t="n">
        <v>46280</v>
      </c>
      <c r="C1404" s="39" t="n">
        <v>1</v>
      </c>
      <c r="D1404" s="39" t="s">
        <v>26</v>
      </c>
      <c r="E1404" s="39"/>
      <c r="F1404" s="41" t="n">
        <f aca="false">IF(A1404="","",MATCH(A1404,P_ID,1))</f>
        <v>1182</v>
      </c>
      <c r="G1404" s="41" t="str">
        <f aca="false">IF(A1404="","",INDEX(P_Svc,F1404))</f>
        <v>Standard</v>
      </c>
      <c r="H1404" s="41" t="str">
        <f aca="false">IF(A1404="","",INDEX(P_Zone,F1404))</f>
        <v>North</v>
      </c>
      <c r="I1404" s="41" t="n">
        <f aca="false">IF(A1404="","",IF(D1404="Delivered",IF(B1404&lt;=INDEX(P_Due,F1404),1,0),0))</f>
        <v>1</v>
      </c>
    </row>
    <row r="1405" customFormat="false" ht="15" hidden="false" customHeight="false" outlineLevel="0" collapsed="false">
      <c r="A1405" s="37" t="n">
        <v>1001185</v>
      </c>
      <c r="B1405" s="38" t="n">
        <v>46280</v>
      </c>
      <c r="C1405" s="39" t="n">
        <v>1</v>
      </c>
      <c r="D1405" s="39" t="s">
        <v>26</v>
      </c>
      <c r="E1405" s="39"/>
      <c r="F1405" s="41" t="n">
        <f aca="false">IF(A1405="","",MATCH(A1405,P_ID,1))</f>
        <v>1185</v>
      </c>
      <c r="G1405" s="41" t="str">
        <f aca="false">IF(A1405="","",INDEX(P_Svc,F1405))</f>
        <v>Standard</v>
      </c>
      <c r="H1405" s="41" t="str">
        <f aca="false">IF(A1405="","",INDEX(P_Zone,F1405))</f>
        <v>Central</v>
      </c>
      <c r="I1405" s="41" t="n">
        <f aca="false">IF(A1405="","",IF(D1405="Delivered",IF(B1405&lt;=INDEX(P_Due,F1405),1,0),0))</f>
        <v>1</v>
      </c>
    </row>
    <row r="1406" customFormat="false" ht="15" hidden="false" customHeight="false" outlineLevel="0" collapsed="false">
      <c r="A1406" s="37" t="n">
        <v>1001186</v>
      </c>
      <c r="B1406" s="38" t="n">
        <v>46280</v>
      </c>
      <c r="C1406" s="39" t="n">
        <v>1</v>
      </c>
      <c r="D1406" s="39" t="s">
        <v>26</v>
      </c>
      <c r="E1406" s="39"/>
      <c r="F1406" s="41" t="n">
        <f aca="false">IF(A1406="","",MATCH(A1406,P_ID,1))</f>
        <v>1186</v>
      </c>
      <c r="G1406" s="41" t="str">
        <f aca="false">IF(A1406="","",INDEX(P_Svc,F1406))</f>
        <v>Economy</v>
      </c>
      <c r="H1406" s="41" t="str">
        <f aca="false">IF(A1406="","",INDEX(P_Zone,F1406))</f>
        <v>Central</v>
      </c>
      <c r="I1406" s="41" t="n">
        <f aca="false">IF(A1406="","",IF(D1406="Delivered",IF(B1406&lt;=INDEX(P_Due,F1406),1,0),0))</f>
        <v>1</v>
      </c>
    </row>
    <row r="1407" customFormat="false" ht="15" hidden="false" customHeight="false" outlineLevel="0" collapsed="false">
      <c r="A1407" s="37" t="n">
        <v>1001187</v>
      </c>
      <c r="B1407" s="38" t="n">
        <v>46280</v>
      </c>
      <c r="C1407" s="39" t="n">
        <v>1</v>
      </c>
      <c r="D1407" s="39" t="s">
        <v>26</v>
      </c>
      <c r="E1407" s="39"/>
      <c r="F1407" s="41" t="n">
        <f aca="false">IF(A1407="","",MATCH(A1407,P_ID,1))</f>
        <v>1187</v>
      </c>
      <c r="G1407" s="41" t="str">
        <f aca="false">IF(A1407="","",INDEX(P_Svc,F1407))</f>
        <v>Economy</v>
      </c>
      <c r="H1407" s="41" t="str">
        <f aca="false">IF(A1407="","",INDEX(P_Zone,F1407))</f>
        <v>Central</v>
      </c>
      <c r="I1407" s="41" t="n">
        <f aca="false">IF(A1407="","",IF(D1407="Delivered",IF(B1407&lt;=INDEX(P_Due,F1407),1,0),0))</f>
        <v>1</v>
      </c>
    </row>
    <row r="1408" customFormat="false" ht="15" hidden="false" customHeight="false" outlineLevel="0" collapsed="false">
      <c r="A1408" s="37" t="n">
        <v>1001189</v>
      </c>
      <c r="B1408" s="38" t="n">
        <v>46280</v>
      </c>
      <c r="C1408" s="39" t="n">
        <v>1</v>
      </c>
      <c r="D1408" s="39" t="s">
        <v>26</v>
      </c>
      <c r="E1408" s="39"/>
      <c r="F1408" s="41" t="n">
        <f aca="false">IF(A1408="","",MATCH(A1408,P_ID,1))</f>
        <v>1189</v>
      </c>
      <c r="G1408" s="41" t="str">
        <f aca="false">IF(A1408="","",INDEX(P_Svc,F1408))</f>
        <v>Standard</v>
      </c>
      <c r="H1408" s="41" t="str">
        <f aca="false">IF(A1408="","",INDEX(P_Zone,F1408))</f>
        <v>East</v>
      </c>
      <c r="I1408" s="41" t="n">
        <f aca="false">IF(A1408="","",IF(D1408="Delivered",IF(B1408&lt;=INDEX(P_Due,F1408),1,0),0))</f>
        <v>1</v>
      </c>
    </row>
    <row r="1409" customFormat="false" ht="15" hidden="false" customHeight="false" outlineLevel="0" collapsed="false">
      <c r="A1409" s="37" t="n">
        <v>1001190</v>
      </c>
      <c r="B1409" s="38" t="n">
        <v>46280</v>
      </c>
      <c r="C1409" s="39" t="n">
        <v>1</v>
      </c>
      <c r="D1409" s="39" t="s">
        <v>26</v>
      </c>
      <c r="E1409" s="39"/>
      <c r="F1409" s="41" t="n">
        <f aca="false">IF(A1409="","",MATCH(A1409,P_ID,1))</f>
        <v>1190</v>
      </c>
      <c r="G1409" s="41" t="str">
        <f aca="false">IF(A1409="","",INDEX(P_Svc,F1409))</f>
        <v>Standard</v>
      </c>
      <c r="H1409" s="41" t="str">
        <f aca="false">IF(A1409="","",INDEX(P_Zone,F1409))</f>
        <v>Central</v>
      </c>
      <c r="I1409" s="41" t="n">
        <f aca="false">IF(A1409="","",IF(D1409="Delivered",IF(B1409&lt;=INDEX(P_Due,F1409),1,0),0))</f>
        <v>1</v>
      </c>
    </row>
    <row r="1410" customFormat="false" ht="15" hidden="false" customHeight="false" outlineLevel="0" collapsed="false">
      <c r="A1410" s="37" t="n">
        <v>1001192</v>
      </c>
      <c r="B1410" s="38" t="n">
        <v>46280</v>
      </c>
      <c r="C1410" s="39" t="n">
        <v>1</v>
      </c>
      <c r="D1410" s="39" t="s">
        <v>26</v>
      </c>
      <c r="E1410" s="39"/>
      <c r="F1410" s="41" t="n">
        <f aca="false">IF(A1410="","",MATCH(A1410,P_ID,1))</f>
        <v>1192</v>
      </c>
      <c r="G1410" s="41" t="str">
        <f aca="false">IF(A1410="","",INDEX(P_Svc,F1410))</f>
        <v>Standard</v>
      </c>
      <c r="H1410" s="41" t="str">
        <f aca="false">IF(A1410="","",INDEX(P_Zone,F1410))</f>
        <v>Central</v>
      </c>
      <c r="I1410" s="41" t="n">
        <f aca="false">IF(A1410="","",IF(D1410="Delivered",IF(B1410&lt;=INDEX(P_Due,F1410),1,0),0))</f>
        <v>1</v>
      </c>
    </row>
    <row r="1411" customFormat="false" ht="15" hidden="false" customHeight="false" outlineLevel="0" collapsed="false">
      <c r="A1411" s="37" t="n">
        <v>1001193</v>
      </c>
      <c r="B1411" s="38" t="n">
        <v>46280</v>
      </c>
      <c r="C1411" s="39" t="n">
        <v>1</v>
      </c>
      <c r="D1411" s="39" t="s">
        <v>26</v>
      </c>
      <c r="E1411" s="39"/>
      <c r="F1411" s="41" t="n">
        <f aca="false">IF(A1411="","",MATCH(A1411,P_ID,1))</f>
        <v>1193</v>
      </c>
      <c r="G1411" s="41" t="str">
        <f aca="false">IF(A1411="","",INDEX(P_Svc,F1411))</f>
        <v>Standard</v>
      </c>
      <c r="H1411" s="41" t="str">
        <f aca="false">IF(A1411="","",INDEX(P_Zone,F1411))</f>
        <v>South</v>
      </c>
      <c r="I1411" s="41" t="n">
        <f aca="false">IF(A1411="","",IF(D1411="Delivered",IF(B1411&lt;=INDEX(P_Due,F1411),1,0),0))</f>
        <v>1</v>
      </c>
    </row>
    <row r="1412" customFormat="false" ht="15" hidden="false" customHeight="false" outlineLevel="0" collapsed="false">
      <c r="A1412" s="37" t="n">
        <v>1001194</v>
      </c>
      <c r="B1412" s="38" t="n">
        <v>46280</v>
      </c>
      <c r="C1412" s="39" t="n">
        <v>1</v>
      </c>
      <c r="D1412" s="39" t="s">
        <v>26</v>
      </c>
      <c r="E1412" s="39"/>
      <c r="F1412" s="41" t="n">
        <f aca="false">IF(A1412="","",MATCH(A1412,P_ID,1))</f>
        <v>1194</v>
      </c>
      <c r="G1412" s="41" t="str">
        <f aca="false">IF(A1412="","",INDEX(P_Svc,F1412))</f>
        <v>Economy</v>
      </c>
      <c r="H1412" s="41" t="str">
        <f aca="false">IF(A1412="","",INDEX(P_Zone,F1412))</f>
        <v>South</v>
      </c>
      <c r="I1412" s="41" t="n">
        <f aca="false">IF(A1412="","",IF(D1412="Delivered",IF(B1412&lt;=INDEX(P_Due,F1412),1,0),0))</f>
        <v>1</v>
      </c>
    </row>
    <row r="1413" customFormat="false" ht="15" hidden="false" customHeight="false" outlineLevel="0" collapsed="false">
      <c r="A1413" s="37" t="n">
        <v>1001195</v>
      </c>
      <c r="B1413" s="38" t="n">
        <v>46280</v>
      </c>
      <c r="C1413" s="39" t="n">
        <v>1</v>
      </c>
      <c r="D1413" s="39" t="s">
        <v>26</v>
      </c>
      <c r="E1413" s="39"/>
      <c r="F1413" s="41" t="n">
        <f aca="false">IF(A1413="","",MATCH(A1413,P_ID,1))</f>
        <v>1195</v>
      </c>
      <c r="G1413" s="41" t="str">
        <f aca="false">IF(A1413="","",INDEX(P_Svc,F1413))</f>
        <v>Standard</v>
      </c>
      <c r="H1413" s="41" t="str">
        <f aca="false">IF(A1413="","",INDEX(P_Zone,F1413))</f>
        <v>West</v>
      </c>
      <c r="I1413" s="41" t="n">
        <f aca="false">IF(A1413="","",IF(D1413="Delivered",IF(B1413&lt;=INDEX(P_Due,F1413),1,0),0))</f>
        <v>1</v>
      </c>
    </row>
    <row r="1414" customFormat="false" ht="15" hidden="false" customHeight="false" outlineLevel="0" collapsed="false">
      <c r="A1414" s="37" t="n">
        <v>1001196</v>
      </c>
      <c r="B1414" s="38" t="n">
        <v>46280</v>
      </c>
      <c r="C1414" s="39" t="n">
        <v>1</v>
      </c>
      <c r="D1414" s="39" t="s">
        <v>26</v>
      </c>
      <c r="E1414" s="39"/>
      <c r="F1414" s="41" t="n">
        <f aca="false">IF(A1414="","",MATCH(A1414,P_ID,1))</f>
        <v>1196</v>
      </c>
      <c r="G1414" s="41" t="str">
        <f aca="false">IF(A1414="","",INDEX(P_Svc,F1414))</f>
        <v>Economy</v>
      </c>
      <c r="H1414" s="41" t="str">
        <f aca="false">IF(A1414="","",INDEX(P_Zone,F1414))</f>
        <v>South</v>
      </c>
      <c r="I1414" s="41" t="n">
        <f aca="false">IF(A1414="","",IF(D1414="Delivered",IF(B1414&lt;=INDEX(P_Due,F1414),1,0),0))</f>
        <v>1</v>
      </c>
    </row>
    <row r="1415" customFormat="false" ht="15" hidden="false" customHeight="false" outlineLevel="0" collapsed="false">
      <c r="A1415" s="37" t="n">
        <v>1001197</v>
      </c>
      <c r="B1415" s="38" t="n">
        <v>46280</v>
      </c>
      <c r="C1415" s="39" t="n">
        <v>1</v>
      </c>
      <c r="D1415" s="39" t="s">
        <v>26</v>
      </c>
      <c r="E1415" s="39"/>
      <c r="F1415" s="41" t="n">
        <f aca="false">IF(A1415="","",MATCH(A1415,P_ID,1))</f>
        <v>1197</v>
      </c>
      <c r="G1415" s="41" t="str">
        <f aca="false">IF(A1415="","",INDEX(P_Svc,F1415))</f>
        <v>Standard</v>
      </c>
      <c r="H1415" s="41" t="str">
        <f aca="false">IF(A1415="","",INDEX(P_Zone,F1415))</f>
        <v>East</v>
      </c>
      <c r="I1415" s="41" t="n">
        <f aca="false">IF(A1415="","",IF(D1415="Delivered",IF(B1415&lt;=INDEX(P_Due,F1415),1,0),0))</f>
        <v>1</v>
      </c>
    </row>
    <row r="1416" customFormat="false" ht="15" hidden="false" customHeight="false" outlineLevel="0" collapsed="false">
      <c r="A1416" s="37" t="n">
        <v>1001198</v>
      </c>
      <c r="B1416" s="38" t="n">
        <v>46280</v>
      </c>
      <c r="C1416" s="39" t="n">
        <v>1</v>
      </c>
      <c r="D1416" s="39" t="s">
        <v>26</v>
      </c>
      <c r="E1416" s="39"/>
      <c r="F1416" s="41" t="n">
        <f aca="false">IF(A1416="","",MATCH(A1416,P_ID,1))</f>
        <v>1198</v>
      </c>
      <c r="G1416" s="41" t="str">
        <f aca="false">IF(A1416="","",INDEX(P_Svc,F1416))</f>
        <v>Express</v>
      </c>
      <c r="H1416" s="41" t="str">
        <f aca="false">IF(A1416="","",INDEX(P_Zone,F1416))</f>
        <v>South</v>
      </c>
      <c r="I1416" s="41" t="n">
        <f aca="false">IF(A1416="","",IF(D1416="Delivered",IF(B1416&lt;=INDEX(P_Due,F1416),1,0),0))</f>
        <v>1</v>
      </c>
    </row>
    <row r="1417" customFormat="false" ht="15" hidden="false" customHeight="false" outlineLevel="0" collapsed="false">
      <c r="A1417" s="37" t="n">
        <v>1001199</v>
      </c>
      <c r="B1417" s="38" t="n">
        <v>46280</v>
      </c>
      <c r="C1417" s="39" t="n">
        <v>1</v>
      </c>
      <c r="D1417" s="39" t="s">
        <v>26</v>
      </c>
      <c r="E1417" s="39"/>
      <c r="F1417" s="41" t="n">
        <f aca="false">IF(A1417="","",MATCH(A1417,P_ID,1))</f>
        <v>1199</v>
      </c>
      <c r="G1417" s="41" t="str">
        <f aca="false">IF(A1417="","",INDEX(P_Svc,F1417))</f>
        <v>Standard</v>
      </c>
      <c r="H1417" s="41" t="str">
        <f aca="false">IF(A1417="","",INDEX(P_Zone,F1417))</f>
        <v>North</v>
      </c>
      <c r="I1417" s="41" t="n">
        <f aca="false">IF(A1417="","",IF(D1417="Delivered",IF(B1417&lt;=INDEX(P_Due,F1417),1,0),0))</f>
        <v>1</v>
      </c>
    </row>
    <row r="1418" customFormat="false" ht="15" hidden="false" customHeight="false" outlineLevel="0" collapsed="false">
      <c r="A1418" s="37" t="n">
        <v>1001200</v>
      </c>
      <c r="B1418" s="38" t="n">
        <v>46280</v>
      </c>
      <c r="C1418" s="39" t="n">
        <v>1</v>
      </c>
      <c r="D1418" s="39" t="s">
        <v>26</v>
      </c>
      <c r="E1418" s="39"/>
      <c r="F1418" s="41" t="n">
        <f aca="false">IF(A1418="","",MATCH(A1418,P_ID,1))</f>
        <v>1200</v>
      </c>
      <c r="G1418" s="41" t="str">
        <f aca="false">IF(A1418="","",INDEX(P_Svc,F1418))</f>
        <v>Standard</v>
      </c>
      <c r="H1418" s="41" t="str">
        <f aca="false">IF(A1418="","",INDEX(P_Zone,F1418))</f>
        <v>North</v>
      </c>
      <c r="I1418" s="41" t="n">
        <f aca="false">IF(A1418="","",IF(D1418="Delivered",IF(B1418&lt;=INDEX(P_Due,F1418),1,0),0))</f>
        <v>1</v>
      </c>
    </row>
    <row r="1419" customFormat="false" ht="15" hidden="false" customHeight="false" outlineLevel="0" collapsed="false">
      <c r="A1419" s="37" t="n">
        <v>1001201</v>
      </c>
      <c r="B1419" s="38" t="n">
        <v>46280</v>
      </c>
      <c r="C1419" s="39" t="n">
        <v>1</v>
      </c>
      <c r="D1419" s="39" t="s">
        <v>26</v>
      </c>
      <c r="E1419" s="39"/>
      <c r="F1419" s="41" t="n">
        <f aca="false">IF(A1419="","",MATCH(A1419,P_ID,1))</f>
        <v>1201</v>
      </c>
      <c r="G1419" s="41" t="str">
        <f aca="false">IF(A1419="","",INDEX(P_Svc,F1419))</f>
        <v>Economy</v>
      </c>
      <c r="H1419" s="41" t="str">
        <f aca="false">IF(A1419="","",INDEX(P_Zone,F1419))</f>
        <v>North</v>
      </c>
      <c r="I1419" s="41" t="n">
        <f aca="false">IF(A1419="","",IF(D1419="Delivered",IF(B1419&lt;=INDEX(P_Due,F1419),1,0),0))</f>
        <v>1</v>
      </c>
    </row>
    <row r="1420" customFormat="false" ht="15" hidden="false" customHeight="false" outlineLevel="0" collapsed="false">
      <c r="A1420" s="37" t="n">
        <v>1001202</v>
      </c>
      <c r="B1420" s="38" t="n">
        <v>46280</v>
      </c>
      <c r="C1420" s="39" t="n">
        <v>1</v>
      </c>
      <c r="D1420" s="39" t="s">
        <v>26</v>
      </c>
      <c r="E1420" s="39"/>
      <c r="F1420" s="41" t="n">
        <f aca="false">IF(A1420="","",MATCH(A1420,P_ID,1))</f>
        <v>1202</v>
      </c>
      <c r="G1420" s="41" t="str">
        <f aca="false">IF(A1420="","",INDEX(P_Svc,F1420))</f>
        <v>Standard</v>
      </c>
      <c r="H1420" s="41" t="str">
        <f aca="false">IF(A1420="","",INDEX(P_Zone,F1420))</f>
        <v>East</v>
      </c>
      <c r="I1420" s="41" t="n">
        <f aca="false">IF(A1420="","",IF(D1420="Delivered",IF(B1420&lt;=INDEX(P_Due,F1420),1,0),0))</f>
        <v>1</v>
      </c>
    </row>
    <row r="1421" customFormat="false" ht="15" hidden="false" customHeight="false" outlineLevel="0" collapsed="false">
      <c r="A1421" s="37" t="n">
        <v>1001203</v>
      </c>
      <c r="B1421" s="38" t="n">
        <v>46280</v>
      </c>
      <c r="C1421" s="39" t="n">
        <v>1</v>
      </c>
      <c r="D1421" s="39" t="s">
        <v>26</v>
      </c>
      <c r="E1421" s="39"/>
      <c r="F1421" s="41" t="n">
        <f aca="false">IF(A1421="","",MATCH(A1421,P_ID,1))</f>
        <v>1203</v>
      </c>
      <c r="G1421" s="41" t="str">
        <f aca="false">IF(A1421="","",INDEX(P_Svc,F1421))</f>
        <v>Standard</v>
      </c>
      <c r="H1421" s="41" t="str">
        <f aca="false">IF(A1421="","",INDEX(P_Zone,F1421))</f>
        <v>West</v>
      </c>
      <c r="I1421" s="41" t="n">
        <f aca="false">IF(A1421="","",IF(D1421="Delivered",IF(B1421&lt;=INDEX(P_Due,F1421),1,0),0))</f>
        <v>1</v>
      </c>
    </row>
    <row r="1422" customFormat="false" ht="15" hidden="false" customHeight="false" outlineLevel="0" collapsed="false">
      <c r="A1422" s="37" t="n">
        <v>1001204</v>
      </c>
      <c r="B1422" s="38" t="n">
        <v>46280</v>
      </c>
      <c r="C1422" s="39" t="n">
        <v>1</v>
      </c>
      <c r="D1422" s="39" t="s">
        <v>26</v>
      </c>
      <c r="E1422" s="39"/>
      <c r="F1422" s="41" t="n">
        <f aca="false">IF(A1422="","",MATCH(A1422,P_ID,1))</f>
        <v>1204</v>
      </c>
      <c r="G1422" s="41" t="str">
        <f aca="false">IF(A1422="","",INDEX(P_Svc,F1422))</f>
        <v>Standard</v>
      </c>
      <c r="H1422" s="41" t="str">
        <f aca="false">IF(A1422="","",INDEX(P_Zone,F1422))</f>
        <v>Central</v>
      </c>
      <c r="I1422" s="41" t="n">
        <f aca="false">IF(A1422="","",IF(D1422="Delivered",IF(B1422&lt;=INDEX(P_Due,F1422),1,0),0))</f>
        <v>1</v>
      </c>
    </row>
    <row r="1423" customFormat="false" ht="15" hidden="false" customHeight="false" outlineLevel="0" collapsed="false">
      <c r="A1423" s="37" t="n">
        <v>1001205</v>
      </c>
      <c r="B1423" s="38" t="n">
        <v>46280</v>
      </c>
      <c r="C1423" s="39" t="n">
        <v>1</v>
      </c>
      <c r="D1423" s="39" t="s">
        <v>26</v>
      </c>
      <c r="E1423" s="39"/>
      <c r="F1423" s="41" t="n">
        <f aca="false">IF(A1423="","",MATCH(A1423,P_ID,1))</f>
        <v>1205</v>
      </c>
      <c r="G1423" s="41" t="str">
        <f aca="false">IF(A1423="","",INDEX(P_Svc,F1423))</f>
        <v>Economy</v>
      </c>
      <c r="H1423" s="41" t="str">
        <f aca="false">IF(A1423="","",INDEX(P_Zone,F1423))</f>
        <v>North</v>
      </c>
      <c r="I1423" s="41" t="n">
        <f aca="false">IF(A1423="","",IF(D1423="Delivered",IF(B1423&lt;=INDEX(P_Due,F1423),1,0),0))</f>
        <v>1</v>
      </c>
    </row>
    <row r="1424" customFormat="false" ht="15" hidden="false" customHeight="false" outlineLevel="0" collapsed="false">
      <c r="A1424" s="37" t="n">
        <v>1001207</v>
      </c>
      <c r="B1424" s="38" t="n">
        <v>46280</v>
      </c>
      <c r="C1424" s="39" t="n">
        <v>1</v>
      </c>
      <c r="D1424" s="39" t="s">
        <v>26</v>
      </c>
      <c r="E1424" s="39"/>
      <c r="F1424" s="41" t="n">
        <f aca="false">IF(A1424="","",MATCH(A1424,P_ID,1))</f>
        <v>1207</v>
      </c>
      <c r="G1424" s="41" t="str">
        <f aca="false">IF(A1424="","",INDEX(P_Svc,F1424))</f>
        <v>Standard</v>
      </c>
      <c r="H1424" s="41" t="str">
        <f aca="false">IF(A1424="","",INDEX(P_Zone,F1424))</f>
        <v>South</v>
      </c>
      <c r="I1424" s="41" t="n">
        <f aca="false">IF(A1424="","",IF(D1424="Delivered",IF(B1424&lt;=INDEX(P_Due,F1424),1,0),0))</f>
        <v>1</v>
      </c>
    </row>
    <row r="1425" customFormat="false" ht="15" hidden="false" customHeight="false" outlineLevel="0" collapsed="false">
      <c r="A1425" s="37" t="n">
        <v>1001208</v>
      </c>
      <c r="B1425" s="38" t="n">
        <v>46280</v>
      </c>
      <c r="C1425" s="39" t="n">
        <v>1</v>
      </c>
      <c r="D1425" s="39" t="s">
        <v>26</v>
      </c>
      <c r="E1425" s="39"/>
      <c r="F1425" s="41" t="n">
        <f aca="false">IF(A1425="","",MATCH(A1425,P_ID,1))</f>
        <v>1208</v>
      </c>
      <c r="G1425" s="41" t="str">
        <f aca="false">IF(A1425="","",INDEX(P_Svc,F1425))</f>
        <v>Standard</v>
      </c>
      <c r="H1425" s="41" t="str">
        <f aca="false">IF(A1425="","",INDEX(P_Zone,F1425))</f>
        <v>Central</v>
      </c>
      <c r="I1425" s="41" t="n">
        <f aca="false">IF(A1425="","",IF(D1425="Delivered",IF(B1425&lt;=INDEX(P_Due,F1425),1,0),0))</f>
        <v>1</v>
      </c>
    </row>
    <row r="1426" customFormat="false" ht="15" hidden="false" customHeight="false" outlineLevel="0" collapsed="false">
      <c r="A1426" s="37" t="n">
        <v>1001209</v>
      </c>
      <c r="B1426" s="38" t="n">
        <v>46280</v>
      </c>
      <c r="C1426" s="39" t="n">
        <v>1</v>
      </c>
      <c r="D1426" s="39" t="s">
        <v>26</v>
      </c>
      <c r="E1426" s="39"/>
      <c r="F1426" s="41" t="n">
        <f aca="false">IF(A1426="","",MATCH(A1426,P_ID,1))</f>
        <v>1209</v>
      </c>
      <c r="G1426" s="41" t="str">
        <f aca="false">IF(A1426="","",INDEX(P_Svc,F1426))</f>
        <v>Standard</v>
      </c>
      <c r="H1426" s="41" t="str">
        <f aca="false">IF(A1426="","",INDEX(P_Zone,F1426))</f>
        <v>North</v>
      </c>
      <c r="I1426" s="41" t="n">
        <f aca="false">IF(A1426="","",IF(D1426="Delivered",IF(B1426&lt;=INDEX(P_Due,F1426),1,0),0))</f>
        <v>1</v>
      </c>
    </row>
    <row r="1427" customFormat="false" ht="15" hidden="false" customHeight="false" outlineLevel="0" collapsed="false">
      <c r="A1427" s="37" t="n">
        <v>1001210</v>
      </c>
      <c r="B1427" s="38" t="n">
        <v>46280</v>
      </c>
      <c r="C1427" s="39" t="n">
        <v>1</v>
      </c>
      <c r="D1427" s="39" t="s">
        <v>26</v>
      </c>
      <c r="E1427" s="39"/>
      <c r="F1427" s="41" t="n">
        <f aca="false">IF(A1427="","",MATCH(A1427,P_ID,1))</f>
        <v>1210</v>
      </c>
      <c r="G1427" s="41" t="str">
        <f aca="false">IF(A1427="","",INDEX(P_Svc,F1427))</f>
        <v>Economy</v>
      </c>
      <c r="H1427" s="41" t="str">
        <f aca="false">IF(A1427="","",INDEX(P_Zone,F1427))</f>
        <v>Central</v>
      </c>
      <c r="I1427" s="41" t="n">
        <f aca="false">IF(A1427="","",IF(D1427="Delivered",IF(B1427&lt;=INDEX(P_Due,F1427),1,0),0))</f>
        <v>1</v>
      </c>
    </row>
    <row r="1428" customFormat="false" ht="15" hidden="false" customHeight="false" outlineLevel="0" collapsed="false">
      <c r="A1428" s="37" t="n">
        <v>1001211</v>
      </c>
      <c r="B1428" s="38" t="n">
        <v>46280</v>
      </c>
      <c r="C1428" s="39" t="n">
        <v>1</v>
      </c>
      <c r="D1428" s="39" t="s">
        <v>26</v>
      </c>
      <c r="E1428" s="39"/>
      <c r="F1428" s="41" t="n">
        <f aca="false">IF(A1428="","",MATCH(A1428,P_ID,1))</f>
        <v>1211</v>
      </c>
      <c r="G1428" s="41" t="str">
        <f aca="false">IF(A1428="","",INDEX(P_Svc,F1428))</f>
        <v>Standard</v>
      </c>
      <c r="H1428" s="41" t="str">
        <f aca="false">IF(A1428="","",INDEX(P_Zone,F1428))</f>
        <v>East</v>
      </c>
      <c r="I1428" s="41" t="n">
        <f aca="false">IF(A1428="","",IF(D1428="Delivered",IF(B1428&lt;=INDEX(P_Due,F1428),1,0),0))</f>
        <v>1</v>
      </c>
    </row>
    <row r="1429" customFormat="false" ht="15" hidden="false" customHeight="false" outlineLevel="0" collapsed="false">
      <c r="A1429" s="37" t="n">
        <v>1001212</v>
      </c>
      <c r="B1429" s="38" t="n">
        <v>46280</v>
      </c>
      <c r="C1429" s="39" t="n">
        <v>1</v>
      </c>
      <c r="D1429" s="39" t="s">
        <v>79</v>
      </c>
      <c r="E1429" s="39" t="s">
        <v>34</v>
      </c>
      <c r="F1429" s="41" t="n">
        <f aca="false">IF(A1429="","",MATCH(A1429,P_ID,1))</f>
        <v>1212</v>
      </c>
      <c r="G1429" s="41" t="str">
        <f aca="false">IF(A1429="","",INDEX(P_Svc,F1429))</f>
        <v>Standard</v>
      </c>
      <c r="H1429" s="41" t="str">
        <f aca="false">IF(A1429="","",INDEX(P_Zone,F1429))</f>
        <v>North</v>
      </c>
      <c r="I1429" s="41" t="n">
        <f aca="false">IF(A1429="","",IF(D1429="Delivered",IF(B1429&lt;=INDEX(P_Due,F1429),1,0),0))</f>
        <v>0</v>
      </c>
    </row>
    <row r="1430" customFormat="false" ht="15" hidden="false" customHeight="false" outlineLevel="0" collapsed="false">
      <c r="A1430" s="37" t="n">
        <v>1001213</v>
      </c>
      <c r="B1430" s="38" t="n">
        <v>46280</v>
      </c>
      <c r="C1430" s="39" t="n">
        <v>1</v>
      </c>
      <c r="D1430" s="39" t="s">
        <v>26</v>
      </c>
      <c r="E1430" s="39"/>
      <c r="F1430" s="41" t="n">
        <f aca="false">IF(A1430="","",MATCH(A1430,P_ID,1))</f>
        <v>1213</v>
      </c>
      <c r="G1430" s="41" t="str">
        <f aca="false">IF(A1430="","",INDEX(P_Svc,F1430))</f>
        <v>Standard</v>
      </c>
      <c r="H1430" s="41" t="str">
        <f aca="false">IF(A1430="","",INDEX(P_Zone,F1430))</f>
        <v>North</v>
      </c>
      <c r="I1430" s="41" t="n">
        <f aca="false">IF(A1430="","",IF(D1430="Delivered",IF(B1430&lt;=INDEX(P_Due,F1430),1,0),0))</f>
        <v>1</v>
      </c>
    </row>
    <row r="1431" customFormat="false" ht="15" hidden="false" customHeight="false" outlineLevel="0" collapsed="false">
      <c r="A1431" s="37" t="n">
        <v>1001214</v>
      </c>
      <c r="B1431" s="38" t="n">
        <v>46280</v>
      </c>
      <c r="C1431" s="39" t="n">
        <v>1</v>
      </c>
      <c r="D1431" s="39" t="s">
        <v>26</v>
      </c>
      <c r="E1431" s="39"/>
      <c r="F1431" s="41" t="n">
        <f aca="false">IF(A1431="","",MATCH(A1431,P_ID,1))</f>
        <v>1214</v>
      </c>
      <c r="G1431" s="41" t="str">
        <f aca="false">IF(A1431="","",INDEX(P_Svc,F1431))</f>
        <v>Standard</v>
      </c>
      <c r="H1431" s="41" t="str">
        <f aca="false">IF(A1431="","",INDEX(P_Zone,F1431))</f>
        <v>Central</v>
      </c>
      <c r="I1431" s="41" t="n">
        <f aca="false">IF(A1431="","",IF(D1431="Delivered",IF(B1431&lt;=INDEX(P_Due,F1431),1,0),0))</f>
        <v>1</v>
      </c>
    </row>
    <row r="1432" customFormat="false" ht="15" hidden="false" customHeight="false" outlineLevel="0" collapsed="false">
      <c r="A1432" s="37" t="n">
        <v>1001216</v>
      </c>
      <c r="B1432" s="38" t="n">
        <v>46280</v>
      </c>
      <c r="C1432" s="39" t="n">
        <v>1</v>
      </c>
      <c r="D1432" s="39" t="s">
        <v>26</v>
      </c>
      <c r="E1432" s="39"/>
      <c r="F1432" s="41" t="n">
        <f aca="false">IF(A1432="","",MATCH(A1432,P_ID,1))</f>
        <v>1216</v>
      </c>
      <c r="G1432" s="41" t="str">
        <f aca="false">IF(A1432="","",INDEX(P_Svc,F1432))</f>
        <v>Economy</v>
      </c>
      <c r="H1432" s="41" t="str">
        <f aca="false">IF(A1432="","",INDEX(P_Zone,F1432))</f>
        <v>West</v>
      </c>
      <c r="I1432" s="41" t="n">
        <f aca="false">IF(A1432="","",IF(D1432="Delivered",IF(B1432&lt;=INDEX(P_Due,F1432),1,0),0))</f>
        <v>1</v>
      </c>
    </row>
    <row r="1433" customFormat="false" ht="15" hidden="false" customHeight="false" outlineLevel="0" collapsed="false">
      <c r="A1433" s="37" t="n">
        <v>1001217</v>
      </c>
      <c r="B1433" s="38" t="n">
        <v>46280</v>
      </c>
      <c r="C1433" s="39" t="n">
        <v>1</v>
      </c>
      <c r="D1433" s="39" t="s">
        <v>26</v>
      </c>
      <c r="E1433" s="39"/>
      <c r="F1433" s="41" t="n">
        <f aca="false">IF(A1433="","",MATCH(A1433,P_ID,1))</f>
        <v>1217</v>
      </c>
      <c r="G1433" s="41" t="str">
        <f aca="false">IF(A1433="","",INDEX(P_Svc,F1433))</f>
        <v>Standard</v>
      </c>
      <c r="H1433" s="41" t="str">
        <f aca="false">IF(A1433="","",INDEX(P_Zone,F1433))</f>
        <v>Central</v>
      </c>
      <c r="I1433" s="41" t="n">
        <f aca="false">IF(A1433="","",IF(D1433="Delivered",IF(B1433&lt;=INDEX(P_Due,F1433),1,0),0))</f>
        <v>1</v>
      </c>
    </row>
    <row r="1434" customFormat="false" ht="15" hidden="false" customHeight="false" outlineLevel="0" collapsed="false">
      <c r="A1434" s="37" t="n">
        <v>1001218</v>
      </c>
      <c r="B1434" s="38" t="n">
        <v>46280</v>
      </c>
      <c r="C1434" s="39" t="n">
        <v>1</v>
      </c>
      <c r="D1434" s="39" t="s">
        <v>26</v>
      </c>
      <c r="E1434" s="39"/>
      <c r="F1434" s="41" t="n">
        <f aca="false">IF(A1434="","",MATCH(A1434,P_ID,1))</f>
        <v>1218</v>
      </c>
      <c r="G1434" s="41" t="str">
        <f aca="false">IF(A1434="","",INDEX(P_Svc,F1434))</f>
        <v>Standard</v>
      </c>
      <c r="H1434" s="41" t="str">
        <f aca="false">IF(A1434="","",INDEX(P_Zone,F1434))</f>
        <v>East</v>
      </c>
      <c r="I1434" s="41" t="n">
        <f aca="false">IF(A1434="","",IF(D1434="Delivered",IF(B1434&lt;=INDEX(P_Due,F1434),1,0),0))</f>
        <v>1</v>
      </c>
    </row>
    <row r="1435" customFormat="false" ht="15" hidden="false" customHeight="false" outlineLevel="0" collapsed="false">
      <c r="A1435" s="37" t="n">
        <v>1001219</v>
      </c>
      <c r="B1435" s="38" t="n">
        <v>46280</v>
      </c>
      <c r="C1435" s="39" t="n">
        <v>1</v>
      </c>
      <c r="D1435" s="39" t="s">
        <v>26</v>
      </c>
      <c r="E1435" s="39"/>
      <c r="F1435" s="41" t="n">
        <f aca="false">IF(A1435="","",MATCH(A1435,P_ID,1))</f>
        <v>1219</v>
      </c>
      <c r="G1435" s="41" t="str">
        <f aca="false">IF(A1435="","",INDEX(P_Svc,F1435))</f>
        <v>Standard</v>
      </c>
      <c r="H1435" s="41" t="str">
        <f aca="false">IF(A1435="","",INDEX(P_Zone,F1435))</f>
        <v>East</v>
      </c>
      <c r="I1435" s="41" t="n">
        <f aca="false">IF(A1435="","",IF(D1435="Delivered",IF(B1435&lt;=INDEX(P_Due,F1435),1,0),0))</f>
        <v>1</v>
      </c>
    </row>
    <row r="1436" customFormat="false" ht="15" hidden="false" customHeight="false" outlineLevel="0" collapsed="false">
      <c r="A1436" s="37" t="n">
        <v>1001221</v>
      </c>
      <c r="B1436" s="38" t="n">
        <v>46280</v>
      </c>
      <c r="C1436" s="39" t="n">
        <v>1</v>
      </c>
      <c r="D1436" s="39" t="s">
        <v>26</v>
      </c>
      <c r="E1436" s="39"/>
      <c r="F1436" s="41" t="n">
        <f aca="false">IF(A1436="","",MATCH(A1436,P_ID,1))</f>
        <v>1221</v>
      </c>
      <c r="G1436" s="41" t="str">
        <f aca="false">IF(A1436="","",INDEX(P_Svc,F1436))</f>
        <v>Standard</v>
      </c>
      <c r="H1436" s="41" t="str">
        <f aca="false">IF(A1436="","",INDEX(P_Zone,F1436))</f>
        <v>East</v>
      </c>
      <c r="I1436" s="41" t="n">
        <f aca="false">IF(A1436="","",IF(D1436="Delivered",IF(B1436&lt;=INDEX(P_Due,F1436),1,0),0))</f>
        <v>1</v>
      </c>
    </row>
    <row r="1437" customFormat="false" ht="15" hidden="false" customHeight="false" outlineLevel="0" collapsed="false">
      <c r="A1437" s="37" t="n">
        <v>1001222</v>
      </c>
      <c r="B1437" s="38" t="n">
        <v>46280</v>
      </c>
      <c r="C1437" s="39" t="n">
        <v>1</v>
      </c>
      <c r="D1437" s="39" t="s">
        <v>26</v>
      </c>
      <c r="E1437" s="39"/>
      <c r="F1437" s="41" t="n">
        <f aca="false">IF(A1437="","",MATCH(A1437,P_ID,1))</f>
        <v>1222</v>
      </c>
      <c r="G1437" s="41" t="str">
        <f aca="false">IF(A1437="","",INDEX(P_Svc,F1437))</f>
        <v>Standard</v>
      </c>
      <c r="H1437" s="41" t="str">
        <f aca="false">IF(A1437="","",INDEX(P_Zone,F1437))</f>
        <v>Central</v>
      </c>
      <c r="I1437" s="41" t="n">
        <f aca="false">IF(A1437="","",IF(D1437="Delivered",IF(B1437&lt;=INDEX(P_Due,F1437),1,0),0))</f>
        <v>1</v>
      </c>
    </row>
    <row r="1438" customFormat="false" ht="15" hidden="false" customHeight="false" outlineLevel="0" collapsed="false">
      <c r="A1438" s="37" t="n">
        <v>1001223</v>
      </c>
      <c r="B1438" s="38" t="n">
        <v>46280</v>
      </c>
      <c r="C1438" s="39" t="n">
        <v>1</v>
      </c>
      <c r="D1438" s="39" t="s">
        <v>26</v>
      </c>
      <c r="E1438" s="39"/>
      <c r="F1438" s="41" t="n">
        <f aca="false">IF(A1438="","",MATCH(A1438,P_ID,1))</f>
        <v>1223</v>
      </c>
      <c r="G1438" s="41" t="str">
        <f aca="false">IF(A1438="","",INDEX(P_Svc,F1438))</f>
        <v>Standard</v>
      </c>
      <c r="H1438" s="41" t="str">
        <f aca="false">IF(A1438="","",INDEX(P_Zone,F1438))</f>
        <v>South</v>
      </c>
      <c r="I1438" s="41" t="n">
        <f aca="false">IF(A1438="","",IF(D1438="Delivered",IF(B1438&lt;=INDEX(P_Due,F1438),1,0),0))</f>
        <v>1</v>
      </c>
    </row>
    <row r="1439" customFormat="false" ht="15" hidden="false" customHeight="false" outlineLevel="0" collapsed="false">
      <c r="A1439" s="37" t="n">
        <v>1001224</v>
      </c>
      <c r="B1439" s="38" t="n">
        <v>46280</v>
      </c>
      <c r="C1439" s="39" t="n">
        <v>1</v>
      </c>
      <c r="D1439" s="39" t="s">
        <v>26</v>
      </c>
      <c r="E1439" s="39"/>
      <c r="F1439" s="41" t="n">
        <f aca="false">IF(A1439="","",MATCH(A1439,P_ID,1))</f>
        <v>1224</v>
      </c>
      <c r="G1439" s="41" t="str">
        <f aca="false">IF(A1439="","",INDEX(P_Svc,F1439))</f>
        <v>Standard</v>
      </c>
      <c r="H1439" s="41" t="str">
        <f aca="false">IF(A1439="","",INDEX(P_Zone,F1439))</f>
        <v>Central</v>
      </c>
      <c r="I1439" s="41" t="n">
        <f aca="false">IF(A1439="","",IF(D1439="Delivered",IF(B1439&lt;=INDEX(P_Due,F1439),1,0),0))</f>
        <v>1</v>
      </c>
    </row>
    <row r="1440" customFormat="false" ht="15" hidden="false" customHeight="false" outlineLevel="0" collapsed="false">
      <c r="A1440" s="37" t="n">
        <v>1001226</v>
      </c>
      <c r="B1440" s="38" t="n">
        <v>46280</v>
      </c>
      <c r="C1440" s="39" t="n">
        <v>1</v>
      </c>
      <c r="D1440" s="39" t="s">
        <v>26</v>
      </c>
      <c r="E1440" s="39"/>
      <c r="F1440" s="41" t="n">
        <f aca="false">IF(A1440="","",MATCH(A1440,P_ID,1))</f>
        <v>1226</v>
      </c>
      <c r="G1440" s="41" t="str">
        <f aca="false">IF(A1440="","",INDEX(P_Svc,F1440))</f>
        <v>Standard</v>
      </c>
      <c r="H1440" s="41" t="str">
        <f aca="false">IF(A1440="","",INDEX(P_Zone,F1440))</f>
        <v>Central</v>
      </c>
      <c r="I1440" s="41" t="n">
        <f aca="false">IF(A1440="","",IF(D1440="Delivered",IF(B1440&lt;=INDEX(P_Due,F1440),1,0),0))</f>
        <v>1</v>
      </c>
    </row>
    <row r="1441" customFormat="false" ht="15" hidden="false" customHeight="false" outlineLevel="0" collapsed="false">
      <c r="A1441" s="37" t="n">
        <v>1001227</v>
      </c>
      <c r="B1441" s="38" t="n">
        <v>46280</v>
      </c>
      <c r="C1441" s="39" t="n">
        <v>1</v>
      </c>
      <c r="D1441" s="39" t="s">
        <v>26</v>
      </c>
      <c r="E1441" s="39"/>
      <c r="F1441" s="41" t="n">
        <f aca="false">IF(A1441="","",MATCH(A1441,P_ID,1))</f>
        <v>1227</v>
      </c>
      <c r="G1441" s="41" t="str">
        <f aca="false">IF(A1441="","",INDEX(P_Svc,F1441))</f>
        <v>Standard</v>
      </c>
      <c r="H1441" s="41" t="str">
        <f aca="false">IF(A1441="","",INDEX(P_Zone,F1441))</f>
        <v>Central</v>
      </c>
      <c r="I1441" s="41" t="n">
        <f aca="false">IF(A1441="","",IF(D1441="Delivered",IF(B1441&lt;=INDEX(P_Due,F1441),1,0),0))</f>
        <v>1</v>
      </c>
    </row>
    <row r="1442" customFormat="false" ht="15" hidden="false" customHeight="false" outlineLevel="0" collapsed="false">
      <c r="A1442" s="37" t="n">
        <v>1001228</v>
      </c>
      <c r="B1442" s="38" t="n">
        <v>46280</v>
      </c>
      <c r="C1442" s="39" t="n">
        <v>1</v>
      </c>
      <c r="D1442" s="39" t="s">
        <v>26</v>
      </c>
      <c r="E1442" s="39"/>
      <c r="F1442" s="41" t="n">
        <f aca="false">IF(A1442="","",MATCH(A1442,P_ID,1))</f>
        <v>1228</v>
      </c>
      <c r="G1442" s="41" t="str">
        <f aca="false">IF(A1442="","",INDEX(P_Svc,F1442))</f>
        <v>Standard</v>
      </c>
      <c r="H1442" s="41" t="str">
        <f aca="false">IF(A1442="","",INDEX(P_Zone,F1442))</f>
        <v>West</v>
      </c>
      <c r="I1442" s="41" t="n">
        <f aca="false">IF(A1442="","",IF(D1442="Delivered",IF(B1442&lt;=INDEX(P_Due,F1442),1,0),0))</f>
        <v>1</v>
      </c>
    </row>
    <row r="1443" customFormat="false" ht="15" hidden="false" customHeight="false" outlineLevel="0" collapsed="false">
      <c r="A1443" s="37" t="n">
        <v>1001229</v>
      </c>
      <c r="B1443" s="38" t="n">
        <v>46280</v>
      </c>
      <c r="C1443" s="39" t="n">
        <v>1</v>
      </c>
      <c r="D1443" s="39" t="s">
        <v>26</v>
      </c>
      <c r="E1443" s="39"/>
      <c r="F1443" s="41" t="n">
        <f aca="false">IF(A1443="","",MATCH(A1443,P_ID,1))</f>
        <v>1229</v>
      </c>
      <c r="G1443" s="41" t="str">
        <f aca="false">IF(A1443="","",INDEX(P_Svc,F1443))</f>
        <v>Standard</v>
      </c>
      <c r="H1443" s="41" t="str">
        <f aca="false">IF(A1443="","",INDEX(P_Zone,F1443))</f>
        <v>North</v>
      </c>
      <c r="I1443" s="41" t="n">
        <f aca="false">IF(A1443="","",IF(D1443="Delivered",IF(B1443&lt;=INDEX(P_Due,F1443),1,0),0))</f>
        <v>1</v>
      </c>
    </row>
    <row r="1444" customFormat="false" ht="15" hidden="false" customHeight="false" outlineLevel="0" collapsed="false">
      <c r="A1444" s="37" t="n">
        <v>1001230</v>
      </c>
      <c r="B1444" s="38" t="n">
        <v>46280</v>
      </c>
      <c r="C1444" s="39" t="n">
        <v>1</v>
      </c>
      <c r="D1444" s="39" t="s">
        <v>26</v>
      </c>
      <c r="E1444" s="39"/>
      <c r="F1444" s="41" t="n">
        <f aca="false">IF(A1444="","",MATCH(A1444,P_ID,1))</f>
        <v>1230</v>
      </c>
      <c r="G1444" s="41" t="str">
        <f aca="false">IF(A1444="","",INDEX(P_Svc,F1444))</f>
        <v>Standard</v>
      </c>
      <c r="H1444" s="41" t="str">
        <f aca="false">IF(A1444="","",INDEX(P_Zone,F1444))</f>
        <v>East</v>
      </c>
      <c r="I1444" s="41" t="n">
        <f aca="false">IF(A1444="","",IF(D1444="Delivered",IF(B1444&lt;=INDEX(P_Due,F1444),1,0),0))</f>
        <v>1</v>
      </c>
    </row>
    <row r="1445" customFormat="false" ht="15" hidden="false" customHeight="false" outlineLevel="0" collapsed="false">
      <c r="A1445" s="37" t="n">
        <v>1001231</v>
      </c>
      <c r="B1445" s="38" t="n">
        <v>46280</v>
      </c>
      <c r="C1445" s="39" t="n">
        <v>1</v>
      </c>
      <c r="D1445" s="39" t="s">
        <v>26</v>
      </c>
      <c r="E1445" s="39"/>
      <c r="F1445" s="41" t="n">
        <f aca="false">IF(A1445="","",MATCH(A1445,P_ID,1))</f>
        <v>1231</v>
      </c>
      <c r="G1445" s="41" t="str">
        <f aca="false">IF(A1445="","",INDEX(P_Svc,F1445))</f>
        <v>Standard</v>
      </c>
      <c r="H1445" s="41" t="str">
        <f aca="false">IF(A1445="","",INDEX(P_Zone,F1445))</f>
        <v>South</v>
      </c>
      <c r="I1445" s="41" t="n">
        <f aca="false">IF(A1445="","",IF(D1445="Delivered",IF(B1445&lt;=INDEX(P_Due,F1445),1,0),0))</f>
        <v>1</v>
      </c>
    </row>
    <row r="1446" customFormat="false" ht="15" hidden="false" customHeight="false" outlineLevel="0" collapsed="false">
      <c r="A1446" s="37" t="n">
        <v>1001232</v>
      </c>
      <c r="B1446" s="38" t="n">
        <v>46280</v>
      </c>
      <c r="C1446" s="39" t="n">
        <v>1</v>
      </c>
      <c r="D1446" s="39" t="s">
        <v>79</v>
      </c>
      <c r="E1446" s="39" t="s">
        <v>32</v>
      </c>
      <c r="F1446" s="41" t="n">
        <f aca="false">IF(A1446="","",MATCH(A1446,P_ID,1))</f>
        <v>1232</v>
      </c>
      <c r="G1446" s="41" t="str">
        <f aca="false">IF(A1446="","",INDEX(P_Svc,F1446))</f>
        <v>Standard</v>
      </c>
      <c r="H1446" s="41" t="str">
        <f aca="false">IF(A1446="","",INDEX(P_Zone,F1446))</f>
        <v>Central</v>
      </c>
      <c r="I1446" s="41" t="n">
        <f aca="false">IF(A1446="","",IF(D1446="Delivered",IF(B1446&lt;=INDEX(P_Due,F1446),1,0),0))</f>
        <v>0</v>
      </c>
    </row>
    <row r="1447" customFormat="false" ht="15" hidden="false" customHeight="false" outlineLevel="0" collapsed="false">
      <c r="A1447" s="37" t="n">
        <v>1001234</v>
      </c>
      <c r="B1447" s="38" t="n">
        <v>46280</v>
      </c>
      <c r="C1447" s="39" t="n">
        <v>1</v>
      </c>
      <c r="D1447" s="39" t="s">
        <v>26</v>
      </c>
      <c r="E1447" s="39"/>
      <c r="F1447" s="41" t="n">
        <f aca="false">IF(A1447="","",MATCH(A1447,P_ID,1))</f>
        <v>1234</v>
      </c>
      <c r="G1447" s="41" t="str">
        <f aca="false">IF(A1447="","",INDEX(P_Svc,F1447))</f>
        <v>Standard</v>
      </c>
      <c r="H1447" s="41" t="str">
        <f aca="false">IF(A1447="","",INDEX(P_Zone,F1447))</f>
        <v>Central</v>
      </c>
      <c r="I1447" s="41" t="n">
        <f aca="false">IF(A1447="","",IF(D1447="Delivered",IF(B1447&lt;=INDEX(P_Due,F1447),1,0),0))</f>
        <v>1</v>
      </c>
    </row>
    <row r="1448" customFormat="false" ht="15" hidden="false" customHeight="false" outlineLevel="0" collapsed="false">
      <c r="A1448" s="37" t="n">
        <v>1001235</v>
      </c>
      <c r="B1448" s="38" t="n">
        <v>46280</v>
      </c>
      <c r="C1448" s="39" t="n">
        <v>1</v>
      </c>
      <c r="D1448" s="39" t="s">
        <v>26</v>
      </c>
      <c r="E1448" s="39"/>
      <c r="F1448" s="41" t="n">
        <f aca="false">IF(A1448="","",MATCH(A1448,P_ID,1))</f>
        <v>1235</v>
      </c>
      <c r="G1448" s="41" t="str">
        <f aca="false">IF(A1448="","",INDEX(P_Svc,F1448))</f>
        <v>Standard</v>
      </c>
      <c r="H1448" s="41" t="str">
        <f aca="false">IF(A1448="","",INDEX(P_Zone,F1448))</f>
        <v>Central</v>
      </c>
      <c r="I1448" s="41" t="n">
        <f aca="false">IF(A1448="","",IF(D1448="Delivered",IF(B1448&lt;=INDEX(P_Due,F1448),1,0),0))</f>
        <v>1</v>
      </c>
    </row>
    <row r="1449" customFormat="false" ht="15" hidden="false" customHeight="false" outlineLevel="0" collapsed="false">
      <c r="A1449" s="37" t="n">
        <v>1001237</v>
      </c>
      <c r="B1449" s="38" t="n">
        <v>46280</v>
      </c>
      <c r="C1449" s="39" t="n">
        <v>1</v>
      </c>
      <c r="D1449" s="39" t="s">
        <v>79</v>
      </c>
      <c r="E1449" s="39" t="s">
        <v>34</v>
      </c>
      <c r="F1449" s="41" t="n">
        <f aca="false">IF(A1449="","",MATCH(A1449,P_ID,1))</f>
        <v>1237</v>
      </c>
      <c r="G1449" s="41" t="str">
        <f aca="false">IF(A1449="","",INDEX(P_Svc,F1449))</f>
        <v>Standard</v>
      </c>
      <c r="H1449" s="41" t="str">
        <f aca="false">IF(A1449="","",INDEX(P_Zone,F1449))</f>
        <v>Central</v>
      </c>
      <c r="I1449" s="41" t="n">
        <f aca="false">IF(A1449="","",IF(D1449="Delivered",IF(B1449&lt;=INDEX(P_Due,F1449),1,0),0))</f>
        <v>0</v>
      </c>
    </row>
    <row r="1450" customFormat="false" ht="15" hidden="false" customHeight="false" outlineLevel="0" collapsed="false">
      <c r="A1450" s="37" t="n">
        <v>1001238</v>
      </c>
      <c r="B1450" s="38" t="n">
        <v>46280</v>
      </c>
      <c r="C1450" s="39" t="n">
        <v>1</v>
      </c>
      <c r="D1450" s="39" t="s">
        <v>26</v>
      </c>
      <c r="E1450" s="39"/>
      <c r="F1450" s="41" t="n">
        <f aca="false">IF(A1450="","",MATCH(A1450,P_ID,1))</f>
        <v>1238</v>
      </c>
      <c r="G1450" s="41" t="str">
        <f aca="false">IF(A1450="","",INDEX(P_Svc,F1450))</f>
        <v>Economy</v>
      </c>
      <c r="H1450" s="41" t="str">
        <f aca="false">IF(A1450="","",INDEX(P_Zone,F1450))</f>
        <v>North</v>
      </c>
      <c r="I1450" s="41" t="n">
        <f aca="false">IF(A1450="","",IF(D1450="Delivered",IF(B1450&lt;=INDEX(P_Due,F1450),1,0),0))</f>
        <v>1</v>
      </c>
    </row>
    <row r="1451" customFormat="false" ht="15" hidden="false" customHeight="false" outlineLevel="0" collapsed="false">
      <c r="A1451" s="37" t="n">
        <v>1001239</v>
      </c>
      <c r="B1451" s="38" t="n">
        <v>46280</v>
      </c>
      <c r="C1451" s="39" t="n">
        <v>1</v>
      </c>
      <c r="D1451" s="39" t="s">
        <v>26</v>
      </c>
      <c r="E1451" s="39"/>
      <c r="F1451" s="41" t="n">
        <f aca="false">IF(A1451="","",MATCH(A1451,P_ID,1))</f>
        <v>1239</v>
      </c>
      <c r="G1451" s="41" t="str">
        <f aca="false">IF(A1451="","",INDEX(P_Svc,F1451))</f>
        <v>Economy</v>
      </c>
      <c r="H1451" s="41" t="str">
        <f aca="false">IF(A1451="","",INDEX(P_Zone,F1451))</f>
        <v>North</v>
      </c>
      <c r="I1451" s="41" t="n">
        <f aca="false">IF(A1451="","",IF(D1451="Delivered",IF(B1451&lt;=INDEX(P_Due,F1451),1,0),0))</f>
        <v>1</v>
      </c>
    </row>
    <row r="1452" customFormat="false" ht="15" hidden="false" customHeight="false" outlineLevel="0" collapsed="false">
      <c r="A1452" s="37" t="n">
        <v>1001240</v>
      </c>
      <c r="B1452" s="38" t="n">
        <v>46280</v>
      </c>
      <c r="C1452" s="39" t="n">
        <v>1</v>
      </c>
      <c r="D1452" s="39" t="s">
        <v>26</v>
      </c>
      <c r="E1452" s="39"/>
      <c r="F1452" s="41" t="n">
        <f aca="false">IF(A1452="","",MATCH(A1452,P_ID,1))</f>
        <v>1240</v>
      </c>
      <c r="G1452" s="41" t="str">
        <f aca="false">IF(A1452="","",INDEX(P_Svc,F1452))</f>
        <v>Economy</v>
      </c>
      <c r="H1452" s="41" t="str">
        <f aca="false">IF(A1452="","",INDEX(P_Zone,F1452))</f>
        <v>South</v>
      </c>
      <c r="I1452" s="41" t="n">
        <f aca="false">IF(A1452="","",IF(D1452="Delivered",IF(B1452&lt;=INDEX(P_Due,F1452),1,0),0))</f>
        <v>1</v>
      </c>
    </row>
    <row r="1453" customFormat="false" ht="15" hidden="false" customHeight="false" outlineLevel="0" collapsed="false">
      <c r="A1453" s="37" t="n">
        <v>1001244</v>
      </c>
      <c r="B1453" s="38" t="n">
        <v>46280</v>
      </c>
      <c r="C1453" s="39" t="n">
        <v>1</v>
      </c>
      <c r="D1453" s="39" t="s">
        <v>26</v>
      </c>
      <c r="E1453" s="39"/>
      <c r="F1453" s="41" t="n">
        <f aca="false">IF(A1453="","",MATCH(A1453,P_ID,1))</f>
        <v>1244</v>
      </c>
      <c r="G1453" s="41" t="str">
        <f aca="false">IF(A1453="","",INDEX(P_Svc,F1453))</f>
        <v>Economy</v>
      </c>
      <c r="H1453" s="41" t="str">
        <f aca="false">IF(A1453="","",INDEX(P_Zone,F1453))</f>
        <v>Central</v>
      </c>
      <c r="I1453" s="41" t="n">
        <f aca="false">IF(A1453="","",IF(D1453="Delivered",IF(B1453&lt;=INDEX(P_Due,F1453),1,0),0))</f>
        <v>1</v>
      </c>
    </row>
    <row r="1454" customFormat="false" ht="15" hidden="false" customHeight="false" outlineLevel="0" collapsed="false">
      <c r="A1454" s="37" t="n">
        <v>1001246</v>
      </c>
      <c r="B1454" s="38" t="n">
        <v>46280</v>
      </c>
      <c r="C1454" s="39" t="n">
        <v>1</v>
      </c>
      <c r="D1454" s="39" t="s">
        <v>26</v>
      </c>
      <c r="E1454" s="39"/>
      <c r="F1454" s="41" t="n">
        <f aca="false">IF(A1454="","",MATCH(A1454,P_ID,1))</f>
        <v>1246</v>
      </c>
      <c r="G1454" s="41" t="str">
        <f aca="false">IF(A1454="","",INDEX(P_Svc,F1454))</f>
        <v>Standard</v>
      </c>
      <c r="H1454" s="41" t="str">
        <f aca="false">IF(A1454="","",INDEX(P_Zone,F1454))</f>
        <v>North</v>
      </c>
      <c r="I1454" s="41" t="n">
        <f aca="false">IF(A1454="","",IF(D1454="Delivered",IF(B1454&lt;=INDEX(P_Due,F1454),1,0),0))</f>
        <v>1</v>
      </c>
    </row>
    <row r="1455" customFormat="false" ht="15" hidden="false" customHeight="false" outlineLevel="0" collapsed="false">
      <c r="A1455" s="37" t="n">
        <v>1001247</v>
      </c>
      <c r="B1455" s="38" t="n">
        <v>46280</v>
      </c>
      <c r="C1455" s="39" t="n">
        <v>1</v>
      </c>
      <c r="D1455" s="39" t="s">
        <v>26</v>
      </c>
      <c r="E1455" s="39"/>
      <c r="F1455" s="41" t="n">
        <f aca="false">IF(A1455="","",MATCH(A1455,P_ID,1))</f>
        <v>1247</v>
      </c>
      <c r="G1455" s="41" t="str">
        <f aca="false">IF(A1455="","",INDEX(P_Svc,F1455))</f>
        <v>Standard</v>
      </c>
      <c r="H1455" s="41" t="str">
        <f aca="false">IF(A1455="","",INDEX(P_Zone,F1455))</f>
        <v>South</v>
      </c>
      <c r="I1455" s="41" t="n">
        <f aca="false">IF(A1455="","",IF(D1455="Delivered",IF(B1455&lt;=INDEX(P_Due,F1455),1,0),0))</f>
        <v>1</v>
      </c>
    </row>
    <row r="1456" customFormat="false" ht="15" hidden="false" customHeight="false" outlineLevel="0" collapsed="false">
      <c r="A1456" s="37" t="n">
        <v>1001249</v>
      </c>
      <c r="B1456" s="38" t="n">
        <v>46280</v>
      </c>
      <c r="C1456" s="39" t="n">
        <v>1</v>
      </c>
      <c r="D1456" s="39" t="s">
        <v>26</v>
      </c>
      <c r="E1456" s="39"/>
      <c r="F1456" s="41" t="n">
        <f aca="false">IF(A1456="","",MATCH(A1456,P_ID,1))</f>
        <v>1249</v>
      </c>
      <c r="G1456" s="41" t="str">
        <f aca="false">IF(A1456="","",INDEX(P_Svc,F1456))</f>
        <v>Standard</v>
      </c>
      <c r="H1456" s="41" t="str">
        <f aca="false">IF(A1456="","",INDEX(P_Zone,F1456))</f>
        <v>West</v>
      </c>
      <c r="I1456" s="41" t="n">
        <f aca="false">IF(A1456="","",IF(D1456="Delivered",IF(B1456&lt;=INDEX(P_Due,F1456),1,0),0))</f>
        <v>1</v>
      </c>
    </row>
    <row r="1457" customFormat="false" ht="15" hidden="false" customHeight="false" outlineLevel="0" collapsed="false">
      <c r="A1457" s="37" t="n">
        <v>1001250</v>
      </c>
      <c r="B1457" s="38" t="n">
        <v>46280</v>
      </c>
      <c r="C1457" s="39" t="n">
        <v>1</v>
      </c>
      <c r="D1457" s="39" t="s">
        <v>79</v>
      </c>
      <c r="E1457" s="39" t="s">
        <v>34</v>
      </c>
      <c r="F1457" s="41" t="n">
        <f aca="false">IF(A1457="","",MATCH(A1457,P_ID,1))</f>
        <v>1250</v>
      </c>
      <c r="G1457" s="41" t="str">
        <f aca="false">IF(A1457="","",INDEX(P_Svc,F1457))</f>
        <v>Standard</v>
      </c>
      <c r="H1457" s="41" t="str">
        <f aca="false">IF(A1457="","",INDEX(P_Zone,F1457))</f>
        <v>Central</v>
      </c>
      <c r="I1457" s="41" t="n">
        <f aca="false">IF(A1457="","",IF(D1457="Delivered",IF(B1457&lt;=INDEX(P_Due,F1457),1,0),0))</f>
        <v>0</v>
      </c>
    </row>
    <row r="1458" customFormat="false" ht="15" hidden="false" customHeight="false" outlineLevel="0" collapsed="false">
      <c r="A1458" s="37" t="n">
        <v>1001251</v>
      </c>
      <c r="B1458" s="38" t="n">
        <v>46280</v>
      </c>
      <c r="C1458" s="39" t="n">
        <v>1</v>
      </c>
      <c r="D1458" s="39" t="s">
        <v>79</v>
      </c>
      <c r="E1458" s="39" t="s">
        <v>32</v>
      </c>
      <c r="F1458" s="41" t="n">
        <f aca="false">IF(A1458="","",MATCH(A1458,P_ID,1))</f>
        <v>1251</v>
      </c>
      <c r="G1458" s="41" t="str">
        <f aca="false">IF(A1458="","",INDEX(P_Svc,F1458))</f>
        <v>Standard</v>
      </c>
      <c r="H1458" s="41" t="str">
        <f aca="false">IF(A1458="","",INDEX(P_Zone,F1458))</f>
        <v>North</v>
      </c>
      <c r="I1458" s="41" t="n">
        <f aca="false">IF(A1458="","",IF(D1458="Delivered",IF(B1458&lt;=INDEX(P_Due,F1458),1,0),0))</f>
        <v>0</v>
      </c>
    </row>
    <row r="1459" customFormat="false" ht="15" hidden="false" customHeight="false" outlineLevel="0" collapsed="false">
      <c r="A1459" s="37" t="n">
        <v>1001252</v>
      </c>
      <c r="B1459" s="38" t="n">
        <v>46280</v>
      </c>
      <c r="C1459" s="39" t="n">
        <v>1</v>
      </c>
      <c r="D1459" s="39" t="s">
        <v>26</v>
      </c>
      <c r="E1459" s="39"/>
      <c r="F1459" s="41" t="n">
        <f aca="false">IF(A1459="","",MATCH(A1459,P_ID,1))</f>
        <v>1252</v>
      </c>
      <c r="G1459" s="41" t="str">
        <f aca="false">IF(A1459="","",INDEX(P_Svc,F1459))</f>
        <v>Economy</v>
      </c>
      <c r="H1459" s="41" t="str">
        <f aca="false">IF(A1459="","",INDEX(P_Zone,F1459))</f>
        <v>West</v>
      </c>
      <c r="I1459" s="41" t="n">
        <f aca="false">IF(A1459="","",IF(D1459="Delivered",IF(B1459&lt;=INDEX(P_Due,F1459),1,0),0))</f>
        <v>1</v>
      </c>
    </row>
    <row r="1460" customFormat="false" ht="15" hidden="false" customHeight="false" outlineLevel="0" collapsed="false">
      <c r="A1460" s="37" t="n">
        <v>1001256</v>
      </c>
      <c r="B1460" s="38" t="n">
        <v>46280</v>
      </c>
      <c r="C1460" s="39" t="n">
        <v>1</v>
      </c>
      <c r="D1460" s="39" t="s">
        <v>26</v>
      </c>
      <c r="E1460" s="39"/>
      <c r="F1460" s="41" t="n">
        <f aca="false">IF(A1460="","",MATCH(A1460,P_ID,1))</f>
        <v>1256</v>
      </c>
      <c r="G1460" s="41" t="str">
        <f aca="false">IF(A1460="","",INDEX(P_Svc,F1460))</f>
        <v>Standard</v>
      </c>
      <c r="H1460" s="41" t="str">
        <f aca="false">IF(A1460="","",INDEX(P_Zone,F1460))</f>
        <v>West</v>
      </c>
      <c r="I1460" s="41" t="n">
        <f aca="false">IF(A1460="","",IF(D1460="Delivered",IF(B1460&lt;=INDEX(P_Due,F1460),1,0),0))</f>
        <v>1</v>
      </c>
    </row>
    <row r="1461" customFormat="false" ht="15" hidden="false" customHeight="false" outlineLevel="0" collapsed="false">
      <c r="A1461" s="37" t="n">
        <v>1001257</v>
      </c>
      <c r="B1461" s="38" t="n">
        <v>46280</v>
      </c>
      <c r="C1461" s="39" t="n">
        <v>1</v>
      </c>
      <c r="D1461" s="39" t="s">
        <v>26</v>
      </c>
      <c r="E1461" s="39"/>
      <c r="F1461" s="41" t="n">
        <f aca="false">IF(A1461="","",MATCH(A1461,P_ID,1))</f>
        <v>1257</v>
      </c>
      <c r="G1461" s="41" t="str">
        <f aca="false">IF(A1461="","",INDEX(P_Svc,F1461))</f>
        <v>Standard</v>
      </c>
      <c r="H1461" s="41" t="str">
        <f aca="false">IF(A1461="","",INDEX(P_Zone,F1461))</f>
        <v>Central</v>
      </c>
      <c r="I1461" s="41" t="n">
        <f aca="false">IF(A1461="","",IF(D1461="Delivered",IF(B1461&lt;=INDEX(P_Due,F1461),1,0),0))</f>
        <v>1</v>
      </c>
    </row>
    <row r="1462" customFormat="false" ht="15" hidden="false" customHeight="false" outlineLevel="0" collapsed="false">
      <c r="A1462" s="37" t="n">
        <v>1001258</v>
      </c>
      <c r="B1462" s="38" t="n">
        <v>46280</v>
      </c>
      <c r="C1462" s="39" t="n">
        <v>1</v>
      </c>
      <c r="D1462" s="39" t="s">
        <v>26</v>
      </c>
      <c r="E1462" s="39"/>
      <c r="F1462" s="41" t="n">
        <f aca="false">IF(A1462="","",MATCH(A1462,P_ID,1))</f>
        <v>1258</v>
      </c>
      <c r="G1462" s="41" t="str">
        <f aca="false">IF(A1462="","",INDEX(P_Svc,F1462))</f>
        <v>Standard</v>
      </c>
      <c r="H1462" s="41" t="str">
        <f aca="false">IF(A1462="","",INDEX(P_Zone,F1462))</f>
        <v>North</v>
      </c>
      <c r="I1462" s="41" t="n">
        <f aca="false">IF(A1462="","",IF(D1462="Delivered",IF(B1462&lt;=INDEX(P_Due,F1462),1,0),0))</f>
        <v>1</v>
      </c>
    </row>
    <row r="1463" customFormat="false" ht="15" hidden="false" customHeight="false" outlineLevel="0" collapsed="false">
      <c r="A1463" s="37" t="n">
        <v>1001261</v>
      </c>
      <c r="B1463" s="38" t="n">
        <v>46280</v>
      </c>
      <c r="C1463" s="39" t="n">
        <v>1</v>
      </c>
      <c r="D1463" s="39" t="s">
        <v>26</v>
      </c>
      <c r="E1463" s="39"/>
      <c r="F1463" s="41" t="n">
        <f aca="false">IF(A1463="","",MATCH(A1463,P_ID,1))</f>
        <v>1261</v>
      </c>
      <c r="G1463" s="41" t="str">
        <f aca="false">IF(A1463="","",INDEX(P_Svc,F1463))</f>
        <v>Economy</v>
      </c>
      <c r="H1463" s="41" t="str">
        <f aca="false">IF(A1463="","",INDEX(P_Zone,F1463))</f>
        <v>North</v>
      </c>
      <c r="I1463" s="41" t="n">
        <f aca="false">IF(A1463="","",IF(D1463="Delivered",IF(B1463&lt;=INDEX(P_Due,F1463),1,0),0))</f>
        <v>1</v>
      </c>
    </row>
    <row r="1464" customFormat="false" ht="15" hidden="false" customHeight="false" outlineLevel="0" collapsed="false">
      <c r="A1464" s="37" t="n">
        <v>1001262</v>
      </c>
      <c r="B1464" s="38" t="n">
        <v>46280</v>
      </c>
      <c r="C1464" s="39" t="n">
        <v>1</v>
      </c>
      <c r="D1464" s="39" t="s">
        <v>26</v>
      </c>
      <c r="E1464" s="39"/>
      <c r="F1464" s="41" t="n">
        <f aca="false">IF(A1464="","",MATCH(A1464,P_ID,1))</f>
        <v>1262</v>
      </c>
      <c r="G1464" s="41" t="str">
        <f aca="false">IF(A1464="","",INDEX(P_Svc,F1464))</f>
        <v>Standard</v>
      </c>
      <c r="H1464" s="41" t="str">
        <f aca="false">IF(A1464="","",INDEX(P_Zone,F1464))</f>
        <v>North</v>
      </c>
      <c r="I1464" s="41" t="n">
        <f aca="false">IF(A1464="","",IF(D1464="Delivered",IF(B1464&lt;=INDEX(P_Due,F1464),1,0),0))</f>
        <v>1</v>
      </c>
    </row>
    <row r="1465" customFormat="false" ht="15" hidden="false" customHeight="false" outlineLevel="0" collapsed="false">
      <c r="A1465" s="37" t="n">
        <v>1001263</v>
      </c>
      <c r="B1465" s="38" t="n">
        <v>46280</v>
      </c>
      <c r="C1465" s="39" t="n">
        <v>1</v>
      </c>
      <c r="D1465" s="39" t="s">
        <v>26</v>
      </c>
      <c r="E1465" s="39"/>
      <c r="F1465" s="41" t="n">
        <f aca="false">IF(A1465="","",MATCH(A1465,P_ID,1))</f>
        <v>1263</v>
      </c>
      <c r="G1465" s="41" t="str">
        <f aca="false">IF(A1465="","",INDEX(P_Svc,F1465))</f>
        <v>Standard</v>
      </c>
      <c r="H1465" s="41" t="str">
        <f aca="false">IF(A1465="","",INDEX(P_Zone,F1465))</f>
        <v>North</v>
      </c>
      <c r="I1465" s="41" t="n">
        <f aca="false">IF(A1465="","",IF(D1465="Delivered",IF(B1465&lt;=INDEX(P_Due,F1465),1,0),0))</f>
        <v>1</v>
      </c>
    </row>
    <row r="1466" customFormat="false" ht="15" hidden="false" customHeight="false" outlineLevel="0" collapsed="false">
      <c r="A1466" s="37" t="n">
        <v>1001264</v>
      </c>
      <c r="B1466" s="38" t="n">
        <v>46280</v>
      </c>
      <c r="C1466" s="39" t="n">
        <v>1</v>
      </c>
      <c r="D1466" s="39" t="s">
        <v>26</v>
      </c>
      <c r="E1466" s="39"/>
      <c r="F1466" s="41" t="n">
        <f aca="false">IF(A1466="","",MATCH(A1466,P_ID,1))</f>
        <v>1264</v>
      </c>
      <c r="G1466" s="41" t="str">
        <f aca="false">IF(A1466="","",INDEX(P_Svc,F1466))</f>
        <v>Economy</v>
      </c>
      <c r="H1466" s="41" t="str">
        <f aca="false">IF(A1466="","",INDEX(P_Zone,F1466))</f>
        <v>North</v>
      </c>
      <c r="I1466" s="41" t="n">
        <f aca="false">IF(A1466="","",IF(D1466="Delivered",IF(B1466&lt;=INDEX(P_Due,F1466),1,0),0))</f>
        <v>1</v>
      </c>
    </row>
    <row r="1467" customFormat="false" ht="15" hidden="false" customHeight="false" outlineLevel="0" collapsed="false">
      <c r="A1467" s="37" t="n">
        <v>1001266</v>
      </c>
      <c r="B1467" s="38" t="n">
        <v>46280</v>
      </c>
      <c r="C1467" s="39" t="n">
        <v>2</v>
      </c>
      <c r="D1467" s="39" t="s">
        <v>26</v>
      </c>
      <c r="E1467" s="39"/>
      <c r="F1467" s="41" t="n">
        <f aca="false">IF(A1467="","",MATCH(A1467,P_ID,1))</f>
        <v>1266</v>
      </c>
      <c r="G1467" s="41" t="str">
        <f aca="false">IF(A1467="","",INDEX(P_Svc,F1467))</f>
        <v>Express</v>
      </c>
      <c r="H1467" s="41" t="str">
        <f aca="false">IF(A1467="","",INDEX(P_Zone,F1467))</f>
        <v>East</v>
      </c>
      <c r="I1467" s="41" t="n">
        <f aca="false">IF(A1467="","",IF(D1467="Delivered",IF(B1467&lt;=INDEX(P_Due,F1467),1,0),0))</f>
        <v>1</v>
      </c>
    </row>
    <row r="1468" customFormat="false" ht="15" hidden="false" customHeight="false" outlineLevel="0" collapsed="false">
      <c r="A1468" s="37" t="n">
        <v>1001267</v>
      </c>
      <c r="B1468" s="38" t="n">
        <v>46280</v>
      </c>
      <c r="C1468" s="39" t="n">
        <v>1</v>
      </c>
      <c r="D1468" s="39" t="s">
        <v>26</v>
      </c>
      <c r="E1468" s="39"/>
      <c r="F1468" s="41" t="n">
        <f aca="false">IF(A1468="","",MATCH(A1468,P_ID,1))</f>
        <v>1267</v>
      </c>
      <c r="G1468" s="41" t="str">
        <f aca="false">IF(A1468="","",INDEX(P_Svc,F1468))</f>
        <v>Standard</v>
      </c>
      <c r="H1468" s="41" t="str">
        <f aca="false">IF(A1468="","",INDEX(P_Zone,F1468))</f>
        <v>East</v>
      </c>
      <c r="I1468" s="41" t="n">
        <f aca="false">IF(A1468="","",IF(D1468="Delivered",IF(B1468&lt;=INDEX(P_Due,F1468),1,0),0))</f>
        <v>1</v>
      </c>
    </row>
    <row r="1469" customFormat="false" ht="15" hidden="false" customHeight="false" outlineLevel="0" collapsed="false">
      <c r="A1469" s="37" t="n">
        <v>1001268</v>
      </c>
      <c r="B1469" s="38" t="n">
        <v>46280</v>
      </c>
      <c r="C1469" s="39" t="n">
        <v>1</v>
      </c>
      <c r="D1469" s="39" t="s">
        <v>26</v>
      </c>
      <c r="E1469" s="39"/>
      <c r="F1469" s="41" t="n">
        <f aca="false">IF(A1469="","",MATCH(A1469,P_ID,1))</f>
        <v>1268</v>
      </c>
      <c r="G1469" s="41" t="str">
        <f aca="false">IF(A1469="","",INDEX(P_Svc,F1469))</f>
        <v>Economy</v>
      </c>
      <c r="H1469" s="41" t="str">
        <f aca="false">IF(A1469="","",INDEX(P_Zone,F1469))</f>
        <v>South</v>
      </c>
      <c r="I1469" s="41" t="n">
        <f aca="false">IF(A1469="","",IF(D1469="Delivered",IF(B1469&lt;=INDEX(P_Due,F1469),1,0),0))</f>
        <v>1</v>
      </c>
    </row>
    <row r="1470" customFormat="false" ht="15" hidden="false" customHeight="false" outlineLevel="0" collapsed="false">
      <c r="A1470" s="37" t="n">
        <v>1001269</v>
      </c>
      <c r="B1470" s="38" t="n">
        <v>46280</v>
      </c>
      <c r="C1470" s="39" t="n">
        <v>1</v>
      </c>
      <c r="D1470" s="39" t="s">
        <v>79</v>
      </c>
      <c r="E1470" s="39" t="s">
        <v>38</v>
      </c>
      <c r="F1470" s="41" t="n">
        <f aca="false">IF(A1470="","",MATCH(A1470,P_ID,1))</f>
        <v>1269</v>
      </c>
      <c r="G1470" s="41" t="str">
        <f aca="false">IF(A1470="","",INDEX(P_Svc,F1470))</f>
        <v>Economy</v>
      </c>
      <c r="H1470" s="41" t="str">
        <f aca="false">IF(A1470="","",INDEX(P_Zone,F1470))</f>
        <v>West</v>
      </c>
      <c r="I1470" s="41" t="n">
        <f aca="false">IF(A1470="","",IF(D1470="Delivered",IF(B1470&lt;=INDEX(P_Due,F1470),1,0),0))</f>
        <v>0</v>
      </c>
    </row>
    <row r="1471" customFormat="false" ht="15" hidden="false" customHeight="false" outlineLevel="0" collapsed="false">
      <c r="A1471" s="37" t="n">
        <v>1001270</v>
      </c>
      <c r="B1471" s="38" t="n">
        <v>46280</v>
      </c>
      <c r="C1471" s="39" t="n">
        <v>1</v>
      </c>
      <c r="D1471" s="39" t="s">
        <v>26</v>
      </c>
      <c r="E1471" s="39"/>
      <c r="F1471" s="41" t="n">
        <f aca="false">IF(A1471="","",MATCH(A1471,P_ID,1))</f>
        <v>1270</v>
      </c>
      <c r="G1471" s="41" t="str">
        <f aca="false">IF(A1471="","",INDEX(P_Svc,F1471))</f>
        <v>Standard</v>
      </c>
      <c r="H1471" s="41" t="str">
        <f aca="false">IF(A1471="","",INDEX(P_Zone,F1471))</f>
        <v>West</v>
      </c>
      <c r="I1471" s="41" t="n">
        <f aca="false">IF(A1471="","",IF(D1471="Delivered",IF(B1471&lt;=INDEX(P_Due,F1471),1,0),0))</f>
        <v>1</v>
      </c>
    </row>
    <row r="1472" customFormat="false" ht="15" hidden="false" customHeight="false" outlineLevel="0" collapsed="false">
      <c r="A1472" s="37" t="n">
        <v>1001272</v>
      </c>
      <c r="B1472" s="38" t="n">
        <v>46280</v>
      </c>
      <c r="C1472" s="39" t="n">
        <v>1</v>
      </c>
      <c r="D1472" s="39" t="s">
        <v>26</v>
      </c>
      <c r="E1472" s="39"/>
      <c r="F1472" s="41" t="n">
        <f aca="false">IF(A1472="","",MATCH(A1472,P_ID,1))</f>
        <v>1272</v>
      </c>
      <c r="G1472" s="41" t="str">
        <f aca="false">IF(A1472="","",INDEX(P_Svc,F1472))</f>
        <v>Standard</v>
      </c>
      <c r="H1472" s="41" t="str">
        <f aca="false">IF(A1472="","",INDEX(P_Zone,F1472))</f>
        <v>Central</v>
      </c>
      <c r="I1472" s="41" t="n">
        <f aca="false">IF(A1472="","",IF(D1472="Delivered",IF(B1472&lt;=INDEX(P_Due,F1472),1,0),0))</f>
        <v>1</v>
      </c>
    </row>
    <row r="1473" customFormat="false" ht="15" hidden="false" customHeight="false" outlineLevel="0" collapsed="false">
      <c r="A1473" s="37" t="n">
        <v>1001273</v>
      </c>
      <c r="B1473" s="38" t="n">
        <v>46280</v>
      </c>
      <c r="C1473" s="39" t="n">
        <v>1</v>
      </c>
      <c r="D1473" s="39" t="s">
        <v>26</v>
      </c>
      <c r="E1473" s="39"/>
      <c r="F1473" s="41" t="n">
        <f aca="false">IF(A1473="","",MATCH(A1473,P_ID,1))</f>
        <v>1273</v>
      </c>
      <c r="G1473" s="41" t="str">
        <f aca="false">IF(A1473="","",INDEX(P_Svc,F1473))</f>
        <v>Standard</v>
      </c>
      <c r="H1473" s="41" t="str">
        <f aca="false">IF(A1473="","",INDEX(P_Zone,F1473))</f>
        <v>North</v>
      </c>
      <c r="I1473" s="41" t="n">
        <f aca="false">IF(A1473="","",IF(D1473="Delivered",IF(B1473&lt;=INDEX(P_Due,F1473),1,0),0))</f>
        <v>1</v>
      </c>
    </row>
    <row r="1474" customFormat="false" ht="15" hidden="false" customHeight="false" outlineLevel="0" collapsed="false">
      <c r="A1474" s="37" t="n">
        <v>1001276</v>
      </c>
      <c r="B1474" s="38" t="n">
        <v>46280</v>
      </c>
      <c r="C1474" s="39" t="n">
        <v>1</v>
      </c>
      <c r="D1474" s="39" t="s">
        <v>26</v>
      </c>
      <c r="E1474" s="39"/>
      <c r="F1474" s="41" t="n">
        <f aca="false">IF(A1474="","",MATCH(A1474,P_ID,1))</f>
        <v>1276</v>
      </c>
      <c r="G1474" s="41" t="str">
        <f aca="false">IF(A1474="","",INDEX(P_Svc,F1474))</f>
        <v>Standard</v>
      </c>
      <c r="H1474" s="41" t="str">
        <f aca="false">IF(A1474="","",INDEX(P_Zone,F1474))</f>
        <v>South</v>
      </c>
      <c r="I1474" s="41" t="n">
        <f aca="false">IF(A1474="","",IF(D1474="Delivered",IF(B1474&lt;=INDEX(P_Due,F1474),1,0),0))</f>
        <v>1</v>
      </c>
    </row>
    <row r="1475" customFormat="false" ht="15" hidden="false" customHeight="false" outlineLevel="0" collapsed="false">
      <c r="A1475" s="37" t="n">
        <v>1001277</v>
      </c>
      <c r="B1475" s="38" t="n">
        <v>46280</v>
      </c>
      <c r="C1475" s="39" t="n">
        <v>1</v>
      </c>
      <c r="D1475" s="39" t="s">
        <v>26</v>
      </c>
      <c r="E1475" s="39"/>
      <c r="F1475" s="41" t="n">
        <f aca="false">IF(A1475="","",MATCH(A1475,P_ID,1))</f>
        <v>1277</v>
      </c>
      <c r="G1475" s="41" t="str">
        <f aca="false">IF(A1475="","",INDEX(P_Svc,F1475))</f>
        <v>Standard</v>
      </c>
      <c r="H1475" s="41" t="str">
        <f aca="false">IF(A1475="","",INDEX(P_Zone,F1475))</f>
        <v>Central</v>
      </c>
      <c r="I1475" s="41" t="n">
        <f aca="false">IF(A1475="","",IF(D1475="Delivered",IF(B1475&lt;=INDEX(P_Due,F1475),1,0),0))</f>
        <v>1</v>
      </c>
    </row>
    <row r="1476" customFormat="false" ht="15" hidden="false" customHeight="false" outlineLevel="0" collapsed="false">
      <c r="A1476" s="37" t="n">
        <v>1001278</v>
      </c>
      <c r="B1476" s="38" t="n">
        <v>46280</v>
      </c>
      <c r="C1476" s="39" t="n">
        <v>1</v>
      </c>
      <c r="D1476" s="39" t="s">
        <v>26</v>
      </c>
      <c r="E1476" s="39"/>
      <c r="F1476" s="41" t="n">
        <f aca="false">IF(A1476="","",MATCH(A1476,P_ID,1))</f>
        <v>1278</v>
      </c>
      <c r="G1476" s="41" t="str">
        <f aca="false">IF(A1476="","",INDEX(P_Svc,F1476))</f>
        <v>Standard</v>
      </c>
      <c r="H1476" s="41" t="str">
        <f aca="false">IF(A1476="","",INDEX(P_Zone,F1476))</f>
        <v>South</v>
      </c>
      <c r="I1476" s="41" t="n">
        <f aca="false">IF(A1476="","",IF(D1476="Delivered",IF(B1476&lt;=INDEX(P_Due,F1476),1,0),0))</f>
        <v>1</v>
      </c>
    </row>
    <row r="1477" customFormat="false" ht="15" hidden="false" customHeight="false" outlineLevel="0" collapsed="false">
      <c r="A1477" s="37" t="n">
        <v>1001279</v>
      </c>
      <c r="B1477" s="38" t="n">
        <v>46280</v>
      </c>
      <c r="C1477" s="39" t="n">
        <v>1</v>
      </c>
      <c r="D1477" s="39" t="s">
        <v>26</v>
      </c>
      <c r="E1477" s="39"/>
      <c r="F1477" s="41" t="n">
        <f aca="false">IF(A1477="","",MATCH(A1477,P_ID,1))</f>
        <v>1279</v>
      </c>
      <c r="G1477" s="41" t="str">
        <f aca="false">IF(A1477="","",INDEX(P_Svc,F1477))</f>
        <v>Standard</v>
      </c>
      <c r="H1477" s="41" t="str">
        <f aca="false">IF(A1477="","",INDEX(P_Zone,F1477))</f>
        <v>East</v>
      </c>
      <c r="I1477" s="41" t="n">
        <f aca="false">IF(A1477="","",IF(D1477="Delivered",IF(B1477&lt;=INDEX(P_Due,F1477),1,0),0))</f>
        <v>1</v>
      </c>
    </row>
    <row r="1478" customFormat="false" ht="15" hidden="false" customHeight="false" outlineLevel="0" collapsed="false">
      <c r="A1478" s="37" t="n">
        <v>1001280</v>
      </c>
      <c r="B1478" s="38" t="n">
        <v>46280</v>
      </c>
      <c r="C1478" s="39" t="n">
        <v>0</v>
      </c>
      <c r="D1478" s="39" t="s">
        <v>80</v>
      </c>
      <c r="E1478" s="39" t="s">
        <v>40</v>
      </c>
      <c r="F1478" s="41" t="n">
        <f aca="false">IF(A1478="","",MATCH(A1478,P_ID,1))</f>
        <v>1280</v>
      </c>
      <c r="G1478" s="41" t="str">
        <f aca="false">IF(A1478="","",INDEX(P_Svc,F1478))</f>
        <v>Standard</v>
      </c>
      <c r="H1478" s="41" t="str">
        <f aca="false">IF(A1478="","",INDEX(P_Zone,F1478))</f>
        <v>North</v>
      </c>
      <c r="I1478" s="41" t="n">
        <f aca="false">IF(A1478="","",IF(D1478="Delivered",IF(B1478&lt;=INDEX(P_Due,F1478),1,0),0))</f>
        <v>0</v>
      </c>
    </row>
    <row r="1479" customFormat="false" ht="15" hidden="false" customHeight="false" outlineLevel="0" collapsed="false">
      <c r="A1479" s="37" t="n">
        <v>1001282</v>
      </c>
      <c r="B1479" s="38" t="n">
        <v>46280</v>
      </c>
      <c r="C1479" s="39" t="n">
        <v>1</v>
      </c>
      <c r="D1479" s="39" t="s">
        <v>26</v>
      </c>
      <c r="E1479" s="39"/>
      <c r="F1479" s="41" t="n">
        <f aca="false">IF(A1479="","",MATCH(A1479,P_ID,1))</f>
        <v>1282</v>
      </c>
      <c r="G1479" s="41" t="str">
        <f aca="false">IF(A1479="","",INDEX(P_Svc,F1479))</f>
        <v>Standard</v>
      </c>
      <c r="H1479" s="41" t="str">
        <f aca="false">IF(A1479="","",INDEX(P_Zone,F1479))</f>
        <v>East</v>
      </c>
      <c r="I1479" s="41" t="n">
        <f aca="false">IF(A1479="","",IF(D1479="Delivered",IF(B1479&lt;=INDEX(P_Due,F1479),1,0),0))</f>
        <v>1</v>
      </c>
    </row>
    <row r="1480" customFormat="false" ht="15" hidden="false" customHeight="false" outlineLevel="0" collapsed="false">
      <c r="A1480" s="37" t="n">
        <v>1001283</v>
      </c>
      <c r="B1480" s="38" t="n">
        <v>46280</v>
      </c>
      <c r="C1480" s="39" t="n">
        <v>1</v>
      </c>
      <c r="D1480" s="39" t="s">
        <v>79</v>
      </c>
      <c r="E1480" s="39" t="s">
        <v>34</v>
      </c>
      <c r="F1480" s="41" t="n">
        <f aca="false">IF(A1480="","",MATCH(A1480,P_ID,1))</f>
        <v>1283</v>
      </c>
      <c r="G1480" s="41" t="str">
        <f aca="false">IF(A1480="","",INDEX(P_Svc,F1480))</f>
        <v>Standard</v>
      </c>
      <c r="H1480" s="41" t="str">
        <f aca="false">IF(A1480="","",INDEX(P_Zone,F1480))</f>
        <v>East</v>
      </c>
      <c r="I1480" s="41" t="n">
        <f aca="false">IF(A1480="","",IF(D1480="Delivered",IF(B1480&lt;=INDEX(P_Due,F1480),1,0),0))</f>
        <v>0</v>
      </c>
    </row>
    <row r="1481" customFormat="false" ht="15" hidden="false" customHeight="false" outlineLevel="0" collapsed="false">
      <c r="A1481" s="37" t="n">
        <v>1001284</v>
      </c>
      <c r="B1481" s="38" t="n">
        <v>46280</v>
      </c>
      <c r="C1481" s="39" t="n">
        <v>1</v>
      </c>
      <c r="D1481" s="39" t="s">
        <v>26</v>
      </c>
      <c r="E1481" s="39"/>
      <c r="F1481" s="41" t="n">
        <f aca="false">IF(A1481="","",MATCH(A1481,P_ID,1))</f>
        <v>1284</v>
      </c>
      <c r="G1481" s="41" t="str">
        <f aca="false">IF(A1481="","",INDEX(P_Svc,F1481))</f>
        <v>Standard</v>
      </c>
      <c r="H1481" s="41" t="str">
        <f aca="false">IF(A1481="","",INDEX(P_Zone,F1481))</f>
        <v>North</v>
      </c>
      <c r="I1481" s="41" t="n">
        <f aca="false">IF(A1481="","",IF(D1481="Delivered",IF(B1481&lt;=INDEX(P_Due,F1481),1,0),0))</f>
        <v>1</v>
      </c>
    </row>
    <row r="1482" customFormat="false" ht="15" hidden="false" customHeight="false" outlineLevel="0" collapsed="false">
      <c r="A1482" s="37" t="n">
        <v>1001285</v>
      </c>
      <c r="B1482" s="38" t="n">
        <v>46280</v>
      </c>
      <c r="C1482" s="39" t="n">
        <v>1</v>
      </c>
      <c r="D1482" s="39" t="s">
        <v>26</v>
      </c>
      <c r="E1482" s="39"/>
      <c r="F1482" s="41" t="n">
        <f aca="false">IF(A1482="","",MATCH(A1482,P_ID,1))</f>
        <v>1285</v>
      </c>
      <c r="G1482" s="41" t="str">
        <f aca="false">IF(A1482="","",INDEX(P_Svc,F1482))</f>
        <v>Standard</v>
      </c>
      <c r="H1482" s="41" t="str">
        <f aca="false">IF(A1482="","",INDEX(P_Zone,F1482))</f>
        <v>West</v>
      </c>
      <c r="I1482" s="41" t="n">
        <f aca="false">IF(A1482="","",IF(D1482="Delivered",IF(B1482&lt;=INDEX(P_Due,F1482),1,0),0))</f>
        <v>1</v>
      </c>
    </row>
    <row r="1483" customFormat="false" ht="15" hidden="false" customHeight="false" outlineLevel="0" collapsed="false">
      <c r="A1483" s="37" t="n">
        <v>1001286</v>
      </c>
      <c r="B1483" s="38" t="n">
        <v>46280</v>
      </c>
      <c r="C1483" s="39" t="n">
        <v>1</v>
      </c>
      <c r="D1483" s="39" t="s">
        <v>26</v>
      </c>
      <c r="E1483" s="39"/>
      <c r="F1483" s="41" t="n">
        <f aca="false">IF(A1483="","",MATCH(A1483,P_ID,1))</f>
        <v>1286</v>
      </c>
      <c r="G1483" s="41" t="str">
        <f aca="false">IF(A1483="","",INDEX(P_Svc,F1483))</f>
        <v>Standard</v>
      </c>
      <c r="H1483" s="41" t="str">
        <f aca="false">IF(A1483="","",INDEX(P_Zone,F1483))</f>
        <v>North</v>
      </c>
      <c r="I1483" s="41" t="n">
        <f aca="false">IF(A1483="","",IF(D1483="Delivered",IF(B1483&lt;=INDEX(P_Due,F1483),1,0),0))</f>
        <v>1</v>
      </c>
    </row>
    <row r="1484" customFormat="false" ht="15" hidden="false" customHeight="false" outlineLevel="0" collapsed="false">
      <c r="A1484" s="37" t="n">
        <v>1001287</v>
      </c>
      <c r="B1484" s="38" t="n">
        <v>46280</v>
      </c>
      <c r="C1484" s="39" t="n">
        <v>1</v>
      </c>
      <c r="D1484" s="39" t="s">
        <v>26</v>
      </c>
      <c r="E1484" s="39"/>
      <c r="F1484" s="41" t="n">
        <f aca="false">IF(A1484="","",MATCH(A1484,P_ID,1))</f>
        <v>1287</v>
      </c>
      <c r="G1484" s="41" t="str">
        <f aca="false">IF(A1484="","",INDEX(P_Svc,F1484))</f>
        <v>Standard</v>
      </c>
      <c r="H1484" s="41" t="str">
        <f aca="false">IF(A1484="","",INDEX(P_Zone,F1484))</f>
        <v>Central</v>
      </c>
      <c r="I1484" s="41" t="n">
        <f aca="false">IF(A1484="","",IF(D1484="Delivered",IF(B1484&lt;=INDEX(P_Due,F1484),1,0),0))</f>
        <v>1</v>
      </c>
    </row>
    <row r="1485" customFormat="false" ht="15" hidden="false" customHeight="false" outlineLevel="0" collapsed="false">
      <c r="A1485" s="37" t="n">
        <v>1001288</v>
      </c>
      <c r="B1485" s="38" t="n">
        <v>46280</v>
      </c>
      <c r="C1485" s="39" t="n">
        <v>1</v>
      </c>
      <c r="D1485" s="39" t="s">
        <v>26</v>
      </c>
      <c r="E1485" s="39"/>
      <c r="F1485" s="41" t="n">
        <f aca="false">IF(A1485="","",MATCH(A1485,P_ID,1))</f>
        <v>1288</v>
      </c>
      <c r="G1485" s="41" t="str">
        <f aca="false">IF(A1485="","",INDEX(P_Svc,F1485))</f>
        <v>Economy</v>
      </c>
      <c r="H1485" s="41" t="str">
        <f aca="false">IF(A1485="","",INDEX(P_Zone,F1485))</f>
        <v>Central</v>
      </c>
      <c r="I1485" s="41" t="n">
        <f aca="false">IF(A1485="","",IF(D1485="Delivered",IF(B1485&lt;=INDEX(P_Due,F1485),1,0),0))</f>
        <v>1</v>
      </c>
    </row>
    <row r="1486" customFormat="false" ht="15" hidden="false" customHeight="false" outlineLevel="0" collapsed="false">
      <c r="A1486" s="37" t="n">
        <v>1001289</v>
      </c>
      <c r="B1486" s="38" t="n">
        <v>46280</v>
      </c>
      <c r="C1486" s="39" t="n">
        <v>0</v>
      </c>
      <c r="D1486" s="39" t="s">
        <v>80</v>
      </c>
      <c r="E1486" s="39" t="s">
        <v>40</v>
      </c>
      <c r="F1486" s="41" t="n">
        <f aca="false">IF(A1486="","",MATCH(A1486,P_ID,1))</f>
        <v>1289</v>
      </c>
      <c r="G1486" s="41" t="str">
        <f aca="false">IF(A1486="","",INDEX(P_Svc,F1486))</f>
        <v>Economy</v>
      </c>
      <c r="H1486" s="41" t="str">
        <f aca="false">IF(A1486="","",INDEX(P_Zone,F1486))</f>
        <v>North</v>
      </c>
      <c r="I1486" s="41" t="n">
        <f aca="false">IF(A1486="","",IF(D1486="Delivered",IF(B1486&lt;=INDEX(P_Due,F1486),1,0),0))</f>
        <v>0</v>
      </c>
    </row>
    <row r="1487" customFormat="false" ht="15" hidden="false" customHeight="false" outlineLevel="0" collapsed="false">
      <c r="A1487" s="37" t="n">
        <v>1001290</v>
      </c>
      <c r="B1487" s="38" t="n">
        <v>46280</v>
      </c>
      <c r="C1487" s="39" t="n">
        <v>1</v>
      </c>
      <c r="D1487" s="39" t="s">
        <v>26</v>
      </c>
      <c r="E1487" s="39"/>
      <c r="F1487" s="41" t="n">
        <f aca="false">IF(A1487="","",MATCH(A1487,P_ID,1))</f>
        <v>1290</v>
      </c>
      <c r="G1487" s="41" t="str">
        <f aca="false">IF(A1487="","",INDEX(P_Svc,F1487))</f>
        <v>Economy</v>
      </c>
      <c r="H1487" s="41" t="str">
        <f aca="false">IF(A1487="","",INDEX(P_Zone,F1487))</f>
        <v>Central</v>
      </c>
      <c r="I1487" s="41" t="n">
        <f aca="false">IF(A1487="","",IF(D1487="Delivered",IF(B1487&lt;=INDEX(P_Due,F1487),1,0),0))</f>
        <v>1</v>
      </c>
    </row>
    <row r="1488" customFormat="false" ht="15" hidden="false" customHeight="false" outlineLevel="0" collapsed="false">
      <c r="A1488" s="37" t="n">
        <v>1001291</v>
      </c>
      <c r="B1488" s="38" t="n">
        <v>46280</v>
      </c>
      <c r="C1488" s="39" t="n">
        <v>1</v>
      </c>
      <c r="D1488" s="39" t="s">
        <v>26</v>
      </c>
      <c r="E1488" s="39"/>
      <c r="F1488" s="41" t="n">
        <f aca="false">IF(A1488="","",MATCH(A1488,P_ID,1))</f>
        <v>1291</v>
      </c>
      <c r="G1488" s="41" t="str">
        <f aca="false">IF(A1488="","",INDEX(P_Svc,F1488))</f>
        <v>Standard</v>
      </c>
      <c r="H1488" s="41" t="str">
        <f aca="false">IF(A1488="","",INDEX(P_Zone,F1488))</f>
        <v>West</v>
      </c>
      <c r="I1488" s="41" t="n">
        <f aca="false">IF(A1488="","",IF(D1488="Delivered",IF(B1488&lt;=INDEX(P_Due,F1488),1,0),0))</f>
        <v>1</v>
      </c>
    </row>
    <row r="1489" customFormat="false" ht="15" hidden="false" customHeight="false" outlineLevel="0" collapsed="false">
      <c r="A1489" s="37" t="n">
        <v>1001292</v>
      </c>
      <c r="B1489" s="38" t="n">
        <v>46280</v>
      </c>
      <c r="C1489" s="39" t="n">
        <v>1</v>
      </c>
      <c r="D1489" s="39" t="s">
        <v>79</v>
      </c>
      <c r="E1489" s="39" t="s">
        <v>34</v>
      </c>
      <c r="F1489" s="41" t="n">
        <f aca="false">IF(A1489="","",MATCH(A1489,P_ID,1))</f>
        <v>1292</v>
      </c>
      <c r="G1489" s="41" t="str">
        <f aca="false">IF(A1489="","",INDEX(P_Svc,F1489))</f>
        <v>Economy</v>
      </c>
      <c r="H1489" s="41" t="str">
        <f aca="false">IF(A1489="","",INDEX(P_Zone,F1489))</f>
        <v>North</v>
      </c>
      <c r="I1489" s="41" t="n">
        <f aca="false">IF(A1489="","",IF(D1489="Delivered",IF(B1489&lt;=INDEX(P_Due,F1489),1,0),0))</f>
        <v>0</v>
      </c>
    </row>
    <row r="1490" customFormat="false" ht="15" hidden="false" customHeight="false" outlineLevel="0" collapsed="false">
      <c r="A1490" s="37" t="n">
        <v>1001293</v>
      </c>
      <c r="B1490" s="38" t="n">
        <v>46280</v>
      </c>
      <c r="C1490" s="39" t="n">
        <v>1</v>
      </c>
      <c r="D1490" s="39" t="s">
        <v>26</v>
      </c>
      <c r="E1490" s="39"/>
      <c r="F1490" s="41" t="n">
        <f aca="false">IF(A1490="","",MATCH(A1490,P_ID,1))</f>
        <v>1293</v>
      </c>
      <c r="G1490" s="41" t="str">
        <f aca="false">IF(A1490="","",INDEX(P_Svc,F1490))</f>
        <v>Economy</v>
      </c>
      <c r="H1490" s="41" t="str">
        <f aca="false">IF(A1490="","",INDEX(P_Zone,F1490))</f>
        <v>North</v>
      </c>
      <c r="I1490" s="41" t="n">
        <f aca="false">IF(A1490="","",IF(D1490="Delivered",IF(B1490&lt;=INDEX(P_Due,F1490),1,0),0))</f>
        <v>1</v>
      </c>
    </row>
    <row r="1491" customFormat="false" ht="15" hidden="false" customHeight="false" outlineLevel="0" collapsed="false">
      <c r="A1491" s="37" t="n">
        <v>1001294</v>
      </c>
      <c r="B1491" s="38" t="n">
        <v>46280</v>
      </c>
      <c r="C1491" s="39" t="n">
        <v>1</v>
      </c>
      <c r="D1491" s="39" t="s">
        <v>26</v>
      </c>
      <c r="E1491" s="39"/>
      <c r="F1491" s="41" t="n">
        <f aca="false">IF(A1491="","",MATCH(A1491,P_ID,1))</f>
        <v>1294</v>
      </c>
      <c r="G1491" s="41" t="str">
        <f aca="false">IF(A1491="","",INDEX(P_Svc,F1491))</f>
        <v>Standard</v>
      </c>
      <c r="H1491" s="41" t="str">
        <f aca="false">IF(A1491="","",INDEX(P_Zone,F1491))</f>
        <v>Central</v>
      </c>
      <c r="I1491" s="41" t="n">
        <f aca="false">IF(A1491="","",IF(D1491="Delivered",IF(B1491&lt;=INDEX(P_Due,F1491),1,0),0))</f>
        <v>1</v>
      </c>
    </row>
    <row r="1492" customFormat="false" ht="15" hidden="false" customHeight="false" outlineLevel="0" collapsed="false">
      <c r="A1492" s="37" t="n">
        <v>1001295</v>
      </c>
      <c r="B1492" s="38" t="n">
        <v>46280</v>
      </c>
      <c r="C1492" s="39" t="n">
        <v>1</v>
      </c>
      <c r="D1492" s="39" t="s">
        <v>26</v>
      </c>
      <c r="E1492" s="39"/>
      <c r="F1492" s="41" t="n">
        <f aca="false">IF(A1492="","",MATCH(A1492,P_ID,1))</f>
        <v>1295</v>
      </c>
      <c r="G1492" s="41" t="str">
        <f aca="false">IF(A1492="","",INDEX(P_Svc,F1492))</f>
        <v>Standard</v>
      </c>
      <c r="H1492" s="41" t="str">
        <f aca="false">IF(A1492="","",INDEX(P_Zone,F1492))</f>
        <v>West</v>
      </c>
      <c r="I1492" s="41" t="n">
        <f aca="false">IF(A1492="","",IF(D1492="Delivered",IF(B1492&lt;=INDEX(P_Due,F1492),1,0),0))</f>
        <v>1</v>
      </c>
    </row>
    <row r="1493" customFormat="false" ht="15" hidden="false" customHeight="false" outlineLevel="0" collapsed="false">
      <c r="A1493" s="37" t="n">
        <v>1001296</v>
      </c>
      <c r="B1493" s="38" t="n">
        <v>46280</v>
      </c>
      <c r="C1493" s="39" t="n">
        <v>1</v>
      </c>
      <c r="D1493" s="39" t="s">
        <v>26</v>
      </c>
      <c r="E1493" s="39"/>
      <c r="F1493" s="41" t="n">
        <f aca="false">IF(A1493="","",MATCH(A1493,P_ID,1))</f>
        <v>1296</v>
      </c>
      <c r="G1493" s="41" t="str">
        <f aca="false">IF(A1493="","",INDEX(P_Svc,F1493))</f>
        <v>Standard</v>
      </c>
      <c r="H1493" s="41" t="str">
        <f aca="false">IF(A1493="","",INDEX(P_Zone,F1493))</f>
        <v>South</v>
      </c>
      <c r="I1493" s="41" t="n">
        <f aca="false">IF(A1493="","",IF(D1493="Delivered",IF(B1493&lt;=INDEX(P_Due,F1493),1,0),0))</f>
        <v>1</v>
      </c>
    </row>
    <row r="1494" customFormat="false" ht="15" hidden="false" customHeight="false" outlineLevel="0" collapsed="false">
      <c r="A1494" s="37" t="n">
        <v>1001297</v>
      </c>
      <c r="B1494" s="38" t="n">
        <v>46280</v>
      </c>
      <c r="C1494" s="39" t="n">
        <v>1</v>
      </c>
      <c r="D1494" s="39" t="s">
        <v>26</v>
      </c>
      <c r="E1494" s="39"/>
      <c r="F1494" s="41" t="n">
        <f aca="false">IF(A1494="","",MATCH(A1494,P_ID,1))</f>
        <v>1297</v>
      </c>
      <c r="G1494" s="41" t="str">
        <f aca="false">IF(A1494="","",INDEX(P_Svc,F1494))</f>
        <v>Standard</v>
      </c>
      <c r="H1494" s="41" t="str">
        <f aca="false">IF(A1494="","",INDEX(P_Zone,F1494))</f>
        <v>South</v>
      </c>
      <c r="I1494" s="41" t="n">
        <f aca="false">IF(A1494="","",IF(D1494="Delivered",IF(B1494&lt;=INDEX(P_Due,F1494),1,0),0))</f>
        <v>1</v>
      </c>
    </row>
    <row r="1495" customFormat="false" ht="15" hidden="false" customHeight="false" outlineLevel="0" collapsed="false">
      <c r="A1495" s="37" t="n">
        <v>1001298</v>
      </c>
      <c r="B1495" s="38" t="n">
        <v>46280</v>
      </c>
      <c r="C1495" s="39" t="n">
        <v>1</v>
      </c>
      <c r="D1495" s="39" t="s">
        <v>26</v>
      </c>
      <c r="E1495" s="39"/>
      <c r="F1495" s="41" t="n">
        <f aca="false">IF(A1495="","",MATCH(A1495,P_ID,1))</f>
        <v>1298</v>
      </c>
      <c r="G1495" s="41" t="str">
        <f aca="false">IF(A1495="","",INDEX(P_Svc,F1495))</f>
        <v>Economy</v>
      </c>
      <c r="H1495" s="41" t="str">
        <f aca="false">IF(A1495="","",INDEX(P_Zone,F1495))</f>
        <v>Central</v>
      </c>
      <c r="I1495" s="41" t="n">
        <f aca="false">IF(A1495="","",IF(D1495="Delivered",IF(B1495&lt;=INDEX(P_Due,F1495),1,0),0))</f>
        <v>1</v>
      </c>
    </row>
    <row r="1496" customFormat="false" ht="15" hidden="false" customHeight="false" outlineLevel="0" collapsed="false">
      <c r="A1496" s="37" t="n">
        <v>1001299</v>
      </c>
      <c r="B1496" s="38" t="n">
        <v>46280</v>
      </c>
      <c r="C1496" s="39" t="n">
        <v>1</v>
      </c>
      <c r="D1496" s="39" t="s">
        <v>26</v>
      </c>
      <c r="E1496" s="39"/>
      <c r="F1496" s="41" t="n">
        <f aca="false">IF(A1496="","",MATCH(A1496,P_ID,1))</f>
        <v>1299</v>
      </c>
      <c r="G1496" s="41" t="str">
        <f aca="false">IF(A1496="","",INDEX(P_Svc,F1496))</f>
        <v>Standard</v>
      </c>
      <c r="H1496" s="41" t="str">
        <f aca="false">IF(A1496="","",INDEX(P_Zone,F1496))</f>
        <v>West</v>
      </c>
      <c r="I1496" s="41" t="n">
        <f aca="false">IF(A1496="","",IF(D1496="Delivered",IF(B1496&lt;=INDEX(P_Due,F1496),1,0),0))</f>
        <v>1</v>
      </c>
    </row>
    <row r="1497" customFormat="false" ht="15" hidden="false" customHeight="false" outlineLevel="0" collapsed="false">
      <c r="A1497" s="37" t="n">
        <v>1001301</v>
      </c>
      <c r="B1497" s="38" t="n">
        <v>46280</v>
      </c>
      <c r="C1497" s="39" t="n">
        <v>1</v>
      </c>
      <c r="D1497" s="39" t="s">
        <v>26</v>
      </c>
      <c r="E1497" s="39"/>
      <c r="F1497" s="41" t="n">
        <f aca="false">IF(A1497="","",MATCH(A1497,P_ID,1))</f>
        <v>1301</v>
      </c>
      <c r="G1497" s="41" t="str">
        <f aca="false">IF(A1497="","",INDEX(P_Svc,F1497))</f>
        <v>Standard</v>
      </c>
      <c r="H1497" s="41" t="str">
        <f aca="false">IF(A1497="","",INDEX(P_Zone,F1497))</f>
        <v>East</v>
      </c>
      <c r="I1497" s="41" t="n">
        <f aca="false">IF(A1497="","",IF(D1497="Delivered",IF(B1497&lt;=INDEX(P_Due,F1497),1,0),0))</f>
        <v>1</v>
      </c>
    </row>
    <row r="1498" customFormat="false" ht="15" hidden="false" customHeight="false" outlineLevel="0" collapsed="false">
      <c r="A1498" s="37" t="n">
        <v>1001303</v>
      </c>
      <c r="B1498" s="38" t="n">
        <v>46280</v>
      </c>
      <c r="C1498" s="39" t="n">
        <v>1</v>
      </c>
      <c r="D1498" s="39" t="s">
        <v>26</v>
      </c>
      <c r="E1498" s="39"/>
      <c r="F1498" s="41" t="n">
        <f aca="false">IF(A1498="","",MATCH(A1498,P_ID,1))</f>
        <v>1303</v>
      </c>
      <c r="G1498" s="41" t="str">
        <f aca="false">IF(A1498="","",INDEX(P_Svc,F1498))</f>
        <v>Economy</v>
      </c>
      <c r="H1498" s="41" t="str">
        <f aca="false">IF(A1498="","",INDEX(P_Zone,F1498))</f>
        <v>South</v>
      </c>
      <c r="I1498" s="41" t="n">
        <f aca="false">IF(A1498="","",IF(D1498="Delivered",IF(B1498&lt;=INDEX(P_Due,F1498),1,0),0))</f>
        <v>1</v>
      </c>
    </row>
    <row r="1499" customFormat="false" ht="15" hidden="false" customHeight="false" outlineLevel="0" collapsed="false">
      <c r="A1499" s="37" t="n">
        <v>1001304</v>
      </c>
      <c r="B1499" s="38" t="n">
        <v>46280</v>
      </c>
      <c r="C1499" s="39" t="n">
        <v>1</v>
      </c>
      <c r="D1499" s="39" t="s">
        <v>26</v>
      </c>
      <c r="E1499" s="39"/>
      <c r="F1499" s="41" t="n">
        <f aca="false">IF(A1499="","",MATCH(A1499,P_ID,1))</f>
        <v>1304</v>
      </c>
      <c r="G1499" s="41" t="str">
        <f aca="false">IF(A1499="","",INDEX(P_Svc,F1499))</f>
        <v>Standard</v>
      </c>
      <c r="H1499" s="41" t="str">
        <f aca="false">IF(A1499="","",INDEX(P_Zone,F1499))</f>
        <v>North</v>
      </c>
      <c r="I1499" s="41" t="n">
        <f aca="false">IF(A1499="","",IF(D1499="Delivered",IF(B1499&lt;=INDEX(P_Due,F1499),1,0),0))</f>
        <v>1</v>
      </c>
    </row>
    <row r="1500" customFormat="false" ht="15" hidden="false" customHeight="false" outlineLevel="0" collapsed="false">
      <c r="A1500" s="37" t="n">
        <v>1001305</v>
      </c>
      <c r="B1500" s="38" t="n">
        <v>46280</v>
      </c>
      <c r="C1500" s="39" t="n">
        <v>1</v>
      </c>
      <c r="D1500" s="39" t="s">
        <v>26</v>
      </c>
      <c r="E1500" s="39"/>
      <c r="F1500" s="41" t="n">
        <f aca="false">IF(A1500="","",MATCH(A1500,P_ID,1))</f>
        <v>1305</v>
      </c>
      <c r="G1500" s="41" t="str">
        <f aca="false">IF(A1500="","",INDEX(P_Svc,F1500))</f>
        <v>Standard</v>
      </c>
      <c r="H1500" s="41" t="str">
        <f aca="false">IF(A1500="","",INDEX(P_Zone,F1500))</f>
        <v>East</v>
      </c>
      <c r="I1500" s="41" t="n">
        <f aca="false">IF(A1500="","",IF(D1500="Delivered",IF(B1500&lt;=INDEX(P_Due,F1500),1,0),0))</f>
        <v>1</v>
      </c>
    </row>
    <row r="1501" customFormat="false" ht="15" hidden="false" customHeight="false" outlineLevel="0" collapsed="false">
      <c r="A1501" s="37" t="n">
        <v>1001306</v>
      </c>
      <c r="B1501" s="38" t="n">
        <v>46280</v>
      </c>
      <c r="C1501" s="39" t="n">
        <v>1</v>
      </c>
      <c r="D1501" s="39" t="s">
        <v>26</v>
      </c>
      <c r="E1501" s="39"/>
      <c r="F1501" s="41" t="n">
        <f aca="false">IF(A1501="","",MATCH(A1501,P_ID,1))</f>
        <v>1306</v>
      </c>
      <c r="G1501" s="41" t="str">
        <f aca="false">IF(A1501="","",INDEX(P_Svc,F1501))</f>
        <v>Economy</v>
      </c>
      <c r="H1501" s="41" t="str">
        <f aca="false">IF(A1501="","",INDEX(P_Zone,F1501))</f>
        <v>West</v>
      </c>
      <c r="I1501" s="41" t="n">
        <f aca="false">IF(A1501="","",IF(D1501="Delivered",IF(B1501&lt;=INDEX(P_Due,F1501),1,0),0))</f>
        <v>1</v>
      </c>
    </row>
    <row r="1502" customFormat="false" ht="15" hidden="false" customHeight="false" outlineLevel="0" collapsed="false">
      <c r="A1502" s="37" t="n">
        <v>1001307</v>
      </c>
      <c r="B1502" s="38" t="n">
        <v>46280</v>
      </c>
      <c r="C1502" s="39" t="n">
        <v>1</v>
      </c>
      <c r="D1502" s="39" t="s">
        <v>26</v>
      </c>
      <c r="E1502" s="39"/>
      <c r="F1502" s="41" t="n">
        <f aca="false">IF(A1502="","",MATCH(A1502,P_ID,1))</f>
        <v>1307</v>
      </c>
      <c r="G1502" s="41" t="str">
        <f aca="false">IF(A1502="","",INDEX(P_Svc,F1502))</f>
        <v>Standard</v>
      </c>
      <c r="H1502" s="41" t="str">
        <f aca="false">IF(A1502="","",INDEX(P_Zone,F1502))</f>
        <v>East</v>
      </c>
      <c r="I1502" s="41" t="n">
        <f aca="false">IF(A1502="","",IF(D1502="Delivered",IF(B1502&lt;=INDEX(P_Due,F1502),1,0),0))</f>
        <v>1</v>
      </c>
    </row>
    <row r="1503" customFormat="false" ht="15" hidden="false" customHeight="false" outlineLevel="0" collapsed="false">
      <c r="A1503" s="37" t="n">
        <v>1001309</v>
      </c>
      <c r="B1503" s="38" t="n">
        <v>46280</v>
      </c>
      <c r="C1503" s="39" t="n">
        <v>0</v>
      </c>
      <c r="D1503" s="39" t="s">
        <v>80</v>
      </c>
      <c r="E1503" s="39" t="s">
        <v>40</v>
      </c>
      <c r="F1503" s="41" t="n">
        <f aca="false">IF(A1503="","",MATCH(A1503,P_ID,1))</f>
        <v>1309</v>
      </c>
      <c r="G1503" s="41" t="str">
        <f aca="false">IF(A1503="","",INDEX(P_Svc,F1503))</f>
        <v>Standard</v>
      </c>
      <c r="H1503" s="41" t="str">
        <f aca="false">IF(A1503="","",INDEX(P_Zone,F1503))</f>
        <v>West</v>
      </c>
      <c r="I1503" s="41" t="n">
        <f aca="false">IF(A1503="","",IF(D1503="Delivered",IF(B1503&lt;=INDEX(P_Due,F1503),1,0),0))</f>
        <v>0</v>
      </c>
    </row>
    <row r="1504" customFormat="false" ht="15" hidden="false" customHeight="false" outlineLevel="0" collapsed="false">
      <c r="A1504" s="37" t="n">
        <v>1001310</v>
      </c>
      <c r="B1504" s="38" t="n">
        <v>46280</v>
      </c>
      <c r="C1504" s="39" t="n">
        <v>1</v>
      </c>
      <c r="D1504" s="39" t="s">
        <v>26</v>
      </c>
      <c r="E1504" s="39"/>
      <c r="F1504" s="41" t="n">
        <f aca="false">IF(A1504="","",MATCH(A1504,P_ID,1))</f>
        <v>1310</v>
      </c>
      <c r="G1504" s="41" t="str">
        <f aca="false">IF(A1504="","",INDEX(P_Svc,F1504))</f>
        <v>Economy</v>
      </c>
      <c r="H1504" s="41" t="str">
        <f aca="false">IF(A1504="","",INDEX(P_Zone,F1504))</f>
        <v>West</v>
      </c>
      <c r="I1504" s="41" t="n">
        <f aca="false">IF(A1504="","",IF(D1504="Delivered",IF(B1504&lt;=INDEX(P_Due,F1504),1,0),0))</f>
        <v>1</v>
      </c>
    </row>
    <row r="1505" customFormat="false" ht="15" hidden="false" customHeight="false" outlineLevel="0" collapsed="false">
      <c r="A1505" s="37" t="n">
        <v>1001311</v>
      </c>
      <c r="B1505" s="38" t="n">
        <v>46280</v>
      </c>
      <c r="C1505" s="39" t="n">
        <v>1</v>
      </c>
      <c r="D1505" s="39" t="s">
        <v>26</v>
      </c>
      <c r="E1505" s="39"/>
      <c r="F1505" s="41" t="n">
        <f aca="false">IF(A1505="","",MATCH(A1505,P_ID,1))</f>
        <v>1311</v>
      </c>
      <c r="G1505" s="41" t="str">
        <f aca="false">IF(A1505="","",INDEX(P_Svc,F1505))</f>
        <v>Economy</v>
      </c>
      <c r="H1505" s="41" t="str">
        <f aca="false">IF(A1505="","",INDEX(P_Zone,F1505))</f>
        <v>North</v>
      </c>
      <c r="I1505" s="41" t="n">
        <f aca="false">IF(A1505="","",IF(D1505="Delivered",IF(B1505&lt;=INDEX(P_Due,F1505),1,0),0))</f>
        <v>1</v>
      </c>
    </row>
    <row r="1506" customFormat="false" ht="15" hidden="false" customHeight="false" outlineLevel="0" collapsed="false">
      <c r="A1506" s="37" t="n">
        <v>1001312</v>
      </c>
      <c r="B1506" s="38" t="n">
        <v>46280</v>
      </c>
      <c r="C1506" s="39" t="n">
        <v>1</v>
      </c>
      <c r="D1506" s="39" t="s">
        <v>26</v>
      </c>
      <c r="E1506" s="39"/>
      <c r="F1506" s="41" t="n">
        <f aca="false">IF(A1506="","",MATCH(A1506,P_ID,1))</f>
        <v>1312</v>
      </c>
      <c r="G1506" s="41" t="str">
        <f aca="false">IF(A1506="","",INDEX(P_Svc,F1506))</f>
        <v>Standard</v>
      </c>
      <c r="H1506" s="41" t="str">
        <f aca="false">IF(A1506="","",INDEX(P_Zone,F1506))</f>
        <v>South</v>
      </c>
      <c r="I1506" s="41" t="n">
        <f aca="false">IF(A1506="","",IF(D1506="Delivered",IF(B1506&lt;=INDEX(P_Due,F1506),1,0),0))</f>
        <v>1</v>
      </c>
    </row>
    <row r="1507" customFormat="false" ht="15" hidden="false" customHeight="false" outlineLevel="0" collapsed="false">
      <c r="A1507" s="37" t="n">
        <v>1001313</v>
      </c>
      <c r="B1507" s="38" t="n">
        <v>46280</v>
      </c>
      <c r="C1507" s="39" t="n">
        <v>1</v>
      </c>
      <c r="D1507" s="39" t="s">
        <v>26</v>
      </c>
      <c r="E1507" s="39"/>
      <c r="F1507" s="41" t="n">
        <f aca="false">IF(A1507="","",MATCH(A1507,P_ID,1))</f>
        <v>1313</v>
      </c>
      <c r="G1507" s="41" t="str">
        <f aca="false">IF(A1507="","",INDEX(P_Svc,F1507))</f>
        <v>Standard</v>
      </c>
      <c r="H1507" s="41" t="str">
        <f aca="false">IF(A1507="","",INDEX(P_Zone,F1507))</f>
        <v>North</v>
      </c>
      <c r="I1507" s="41" t="n">
        <f aca="false">IF(A1507="","",IF(D1507="Delivered",IF(B1507&lt;=INDEX(P_Due,F1507),1,0),0))</f>
        <v>1</v>
      </c>
    </row>
    <row r="1508" customFormat="false" ht="15" hidden="false" customHeight="false" outlineLevel="0" collapsed="false">
      <c r="A1508" s="37" t="n">
        <v>1001315</v>
      </c>
      <c r="B1508" s="38" t="n">
        <v>46280</v>
      </c>
      <c r="C1508" s="39" t="n">
        <v>1</v>
      </c>
      <c r="D1508" s="39" t="s">
        <v>26</v>
      </c>
      <c r="E1508" s="39"/>
      <c r="F1508" s="41" t="n">
        <f aca="false">IF(A1508="","",MATCH(A1508,P_ID,1))</f>
        <v>1315</v>
      </c>
      <c r="G1508" s="41" t="str">
        <f aca="false">IF(A1508="","",INDEX(P_Svc,F1508))</f>
        <v>Standard</v>
      </c>
      <c r="H1508" s="41" t="str">
        <f aca="false">IF(A1508="","",INDEX(P_Zone,F1508))</f>
        <v>North</v>
      </c>
      <c r="I1508" s="41" t="n">
        <f aca="false">IF(A1508="","",IF(D1508="Delivered",IF(B1508&lt;=INDEX(P_Due,F1508),1,0),0))</f>
        <v>1</v>
      </c>
    </row>
    <row r="1509" customFormat="false" ht="15" hidden="false" customHeight="false" outlineLevel="0" collapsed="false">
      <c r="A1509" s="37" t="n">
        <v>1001316</v>
      </c>
      <c r="B1509" s="38" t="n">
        <v>46280</v>
      </c>
      <c r="C1509" s="39" t="n">
        <v>1</v>
      </c>
      <c r="D1509" s="39" t="s">
        <v>26</v>
      </c>
      <c r="E1509" s="39"/>
      <c r="F1509" s="41" t="n">
        <f aca="false">IF(A1509="","",MATCH(A1509,P_ID,1))</f>
        <v>1316</v>
      </c>
      <c r="G1509" s="41" t="str">
        <f aca="false">IF(A1509="","",INDEX(P_Svc,F1509))</f>
        <v>Standard</v>
      </c>
      <c r="H1509" s="41" t="str">
        <f aca="false">IF(A1509="","",INDEX(P_Zone,F1509))</f>
        <v>Central</v>
      </c>
      <c r="I1509" s="41" t="n">
        <f aca="false">IF(A1509="","",IF(D1509="Delivered",IF(B1509&lt;=INDEX(P_Due,F1509),1,0),0))</f>
        <v>1</v>
      </c>
    </row>
    <row r="1510" customFormat="false" ht="15" hidden="false" customHeight="false" outlineLevel="0" collapsed="false">
      <c r="A1510" s="37" t="n">
        <v>1001317</v>
      </c>
      <c r="B1510" s="38" t="n">
        <v>46280</v>
      </c>
      <c r="C1510" s="39" t="n">
        <v>1</v>
      </c>
      <c r="D1510" s="39" t="s">
        <v>26</v>
      </c>
      <c r="E1510" s="39"/>
      <c r="F1510" s="41" t="n">
        <f aca="false">IF(A1510="","",MATCH(A1510,P_ID,1))</f>
        <v>1317</v>
      </c>
      <c r="G1510" s="41" t="str">
        <f aca="false">IF(A1510="","",INDEX(P_Svc,F1510))</f>
        <v>Standard</v>
      </c>
      <c r="H1510" s="41" t="str">
        <f aca="false">IF(A1510="","",INDEX(P_Zone,F1510))</f>
        <v>Central</v>
      </c>
      <c r="I1510" s="41" t="n">
        <f aca="false">IF(A1510="","",IF(D1510="Delivered",IF(B1510&lt;=INDEX(P_Due,F1510),1,0),0))</f>
        <v>1</v>
      </c>
    </row>
    <row r="1511" customFormat="false" ht="15" hidden="false" customHeight="false" outlineLevel="0" collapsed="false">
      <c r="A1511" s="37" t="n">
        <v>1001318</v>
      </c>
      <c r="B1511" s="38" t="n">
        <v>46280</v>
      </c>
      <c r="C1511" s="39" t="n">
        <v>1</v>
      </c>
      <c r="D1511" s="39" t="s">
        <v>26</v>
      </c>
      <c r="E1511" s="39"/>
      <c r="F1511" s="41" t="n">
        <f aca="false">IF(A1511="","",MATCH(A1511,P_ID,1))</f>
        <v>1318</v>
      </c>
      <c r="G1511" s="41" t="str">
        <f aca="false">IF(A1511="","",INDEX(P_Svc,F1511))</f>
        <v>Standard</v>
      </c>
      <c r="H1511" s="41" t="str">
        <f aca="false">IF(A1511="","",INDEX(P_Zone,F1511))</f>
        <v>West</v>
      </c>
      <c r="I1511" s="41" t="n">
        <f aca="false">IF(A1511="","",IF(D1511="Delivered",IF(B1511&lt;=INDEX(P_Due,F1511),1,0),0))</f>
        <v>1</v>
      </c>
    </row>
    <row r="1512" customFormat="false" ht="15" hidden="false" customHeight="false" outlineLevel="0" collapsed="false">
      <c r="A1512" s="37" t="n">
        <v>1001320</v>
      </c>
      <c r="B1512" s="38" t="n">
        <v>46280</v>
      </c>
      <c r="C1512" s="39" t="n">
        <v>1</v>
      </c>
      <c r="D1512" s="39" t="s">
        <v>26</v>
      </c>
      <c r="E1512" s="39"/>
      <c r="F1512" s="41" t="n">
        <f aca="false">IF(A1512="","",MATCH(A1512,P_ID,1))</f>
        <v>1320</v>
      </c>
      <c r="G1512" s="41" t="str">
        <f aca="false">IF(A1512="","",INDEX(P_Svc,F1512))</f>
        <v>Economy</v>
      </c>
      <c r="H1512" s="41" t="str">
        <f aca="false">IF(A1512="","",INDEX(P_Zone,F1512))</f>
        <v>South</v>
      </c>
      <c r="I1512" s="41" t="n">
        <f aca="false">IF(A1512="","",IF(D1512="Delivered",IF(B1512&lt;=INDEX(P_Due,F1512),1,0),0))</f>
        <v>1</v>
      </c>
    </row>
    <row r="1513" customFormat="false" ht="15" hidden="false" customHeight="false" outlineLevel="0" collapsed="false">
      <c r="A1513" s="37" t="n">
        <v>1001322</v>
      </c>
      <c r="B1513" s="38" t="n">
        <v>46280</v>
      </c>
      <c r="C1513" s="39" t="n">
        <v>1</v>
      </c>
      <c r="D1513" s="39" t="s">
        <v>26</v>
      </c>
      <c r="E1513" s="39"/>
      <c r="F1513" s="41" t="n">
        <f aca="false">IF(A1513="","",MATCH(A1513,P_ID,1))</f>
        <v>1322</v>
      </c>
      <c r="G1513" s="41" t="str">
        <f aca="false">IF(A1513="","",INDEX(P_Svc,F1513))</f>
        <v>Standard</v>
      </c>
      <c r="H1513" s="41" t="str">
        <f aca="false">IF(A1513="","",INDEX(P_Zone,F1513))</f>
        <v>North</v>
      </c>
      <c r="I1513" s="41" t="n">
        <f aca="false">IF(A1513="","",IF(D1513="Delivered",IF(B1513&lt;=INDEX(P_Due,F1513),1,0),0))</f>
        <v>1</v>
      </c>
    </row>
    <row r="1514" customFormat="false" ht="15" hidden="false" customHeight="false" outlineLevel="0" collapsed="false">
      <c r="A1514" s="37" t="n">
        <v>1001323</v>
      </c>
      <c r="B1514" s="38" t="n">
        <v>46280</v>
      </c>
      <c r="C1514" s="39" t="n">
        <v>1</v>
      </c>
      <c r="D1514" s="39" t="s">
        <v>26</v>
      </c>
      <c r="E1514" s="39"/>
      <c r="F1514" s="41" t="n">
        <f aca="false">IF(A1514="","",MATCH(A1514,P_ID,1))</f>
        <v>1323</v>
      </c>
      <c r="G1514" s="41" t="str">
        <f aca="false">IF(A1514="","",INDEX(P_Svc,F1514))</f>
        <v>Standard</v>
      </c>
      <c r="H1514" s="41" t="str">
        <f aca="false">IF(A1514="","",INDEX(P_Zone,F1514))</f>
        <v>Central</v>
      </c>
      <c r="I1514" s="41" t="n">
        <f aca="false">IF(A1514="","",IF(D1514="Delivered",IF(B1514&lt;=INDEX(P_Due,F1514),1,0),0))</f>
        <v>1</v>
      </c>
    </row>
    <row r="1515" customFormat="false" ht="15" hidden="false" customHeight="false" outlineLevel="0" collapsed="false">
      <c r="A1515" s="37" t="n">
        <v>1001324</v>
      </c>
      <c r="B1515" s="38" t="n">
        <v>46280</v>
      </c>
      <c r="C1515" s="39" t="n">
        <v>1</v>
      </c>
      <c r="D1515" s="39" t="s">
        <v>26</v>
      </c>
      <c r="E1515" s="39"/>
      <c r="F1515" s="41" t="n">
        <f aca="false">IF(A1515="","",MATCH(A1515,P_ID,1))</f>
        <v>1324</v>
      </c>
      <c r="G1515" s="41" t="str">
        <f aca="false">IF(A1515="","",INDEX(P_Svc,F1515))</f>
        <v>Standard</v>
      </c>
      <c r="H1515" s="41" t="str">
        <f aca="false">IF(A1515="","",INDEX(P_Zone,F1515))</f>
        <v>South</v>
      </c>
      <c r="I1515" s="41" t="n">
        <f aca="false">IF(A1515="","",IF(D1515="Delivered",IF(B1515&lt;=INDEX(P_Due,F1515),1,0),0))</f>
        <v>1</v>
      </c>
    </row>
    <row r="1516" customFormat="false" ht="15" hidden="false" customHeight="false" outlineLevel="0" collapsed="false">
      <c r="A1516" s="37" t="n">
        <v>1001325</v>
      </c>
      <c r="B1516" s="38" t="n">
        <v>46280</v>
      </c>
      <c r="C1516" s="39" t="n">
        <v>1</v>
      </c>
      <c r="D1516" s="39" t="s">
        <v>26</v>
      </c>
      <c r="E1516" s="39"/>
      <c r="F1516" s="41" t="n">
        <f aca="false">IF(A1516="","",MATCH(A1516,P_ID,1))</f>
        <v>1325</v>
      </c>
      <c r="G1516" s="41" t="str">
        <f aca="false">IF(A1516="","",INDEX(P_Svc,F1516))</f>
        <v>Standard</v>
      </c>
      <c r="H1516" s="41" t="str">
        <f aca="false">IF(A1516="","",INDEX(P_Zone,F1516))</f>
        <v>East</v>
      </c>
      <c r="I1516" s="41" t="n">
        <f aca="false">IF(A1516="","",IF(D1516="Delivered",IF(B1516&lt;=INDEX(P_Due,F1516),1,0),0))</f>
        <v>1</v>
      </c>
    </row>
    <row r="1517" customFormat="false" ht="15" hidden="false" customHeight="false" outlineLevel="0" collapsed="false">
      <c r="A1517" s="37" t="n">
        <v>1001329</v>
      </c>
      <c r="B1517" s="38" t="n">
        <v>46280</v>
      </c>
      <c r="C1517" s="39" t="n">
        <v>1</v>
      </c>
      <c r="D1517" s="39" t="s">
        <v>26</v>
      </c>
      <c r="E1517" s="39"/>
      <c r="F1517" s="41" t="n">
        <f aca="false">IF(A1517="","",MATCH(A1517,P_ID,1))</f>
        <v>1329</v>
      </c>
      <c r="G1517" s="41" t="str">
        <f aca="false">IF(A1517="","",INDEX(P_Svc,F1517))</f>
        <v>Standard</v>
      </c>
      <c r="H1517" s="41" t="str">
        <f aca="false">IF(A1517="","",INDEX(P_Zone,F1517))</f>
        <v>South</v>
      </c>
      <c r="I1517" s="41" t="n">
        <f aca="false">IF(A1517="","",IF(D1517="Delivered",IF(B1517&lt;=INDEX(P_Due,F1517),1,0),0))</f>
        <v>1</v>
      </c>
    </row>
    <row r="1518" customFormat="false" ht="15" hidden="false" customHeight="false" outlineLevel="0" collapsed="false">
      <c r="A1518" s="37" t="n">
        <v>1001331</v>
      </c>
      <c r="B1518" s="38" t="n">
        <v>46280</v>
      </c>
      <c r="C1518" s="39" t="n">
        <v>1</v>
      </c>
      <c r="D1518" s="39" t="s">
        <v>26</v>
      </c>
      <c r="E1518" s="39"/>
      <c r="F1518" s="41" t="n">
        <f aca="false">IF(A1518="","",MATCH(A1518,P_ID,1))</f>
        <v>1331</v>
      </c>
      <c r="G1518" s="41" t="str">
        <f aca="false">IF(A1518="","",INDEX(P_Svc,F1518))</f>
        <v>Standard</v>
      </c>
      <c r="H1518" s="41" t="str">
        <f aca="false">IF(A1518="","",INDEX(P_Zone,F1518))</f>
        <v>Central</v>
      </c>
      <c r="I1518" s="41" t="n">
        <f aca="false">IF(A1518="","",IF(D1518="Delivered",IF(B1518&lt;=INDEX(P_Due,F1518),1,0),0))</f>
        <v>1</v>
      </c>
    </row>
    <row r="1519" customFormat="false" ht="15" hidden="false" customHeight="false" outlineLevel="0" collapsed="false">
      <c r="A1519" s="37" t="n">
        <v>1001332</v>
      </c>
      <c r="B1519" s="38" t="n">
        <v>46280</v>
      </c>
      <c r="C1519" s="39" t="n">
        <v>1</v>
      </c>
      <c r="D1519" s="39" t="s">
        <v>26</v>
      </c>
      <c r="E1519" s="39"/>
      <c r="F1519" s="41" t="n">
        <f aca="false">IF(A1519="","",MATCH(A1519,P_ID,1))</f>
        <v>1332</v>
      </c>
      <c r="G1519" s="41" t="str">
        <f aca="false">IF(A1519="","",INDEX(P_Svc,F1519))</f>
        <v>Standard</v>
      </c>
      <c r="H1519" s="41" t="str">
        <f aca="false">IF(A1519="","",INDEX(P_Zone,F1519))</f>
        <v>South</v>
      </c>
      <c r="I1519" s="41" t="n">
        <f aca="false">IF(A1519="","",IF(D1519="Delivered",IF(B1519&lt;=INDEX(P_Due,F1519),1,0),0))</f>
        <v>1</v>
      </c>
    </row>
    <row r="1520" customFormat="false" ht="15" hidden="false" customHeight="false" outlineLevel="0" collapsed="false">
      <c r="A1520" s="37" t="n">
        <v>1001333</v>
      </c>
      <c r="B1520" s="38" t="n">
        <v>46280</v>
      </c>
      <c r="C1520" s="39" t="n">
        <v>1</v>
      </c>
      <c r="D1520" s="39" t="s">
        <v>26</v>
      </c>
      <c r="E1520" s="39"/>
      <c r="F1520" s="41" t="n">
        <f aca="false">IF(A1520="","",MATCH(A1520,P_ID,1))</f>
        <v>1333</v>
      </c>
      <c r="G1520" s="41" t="str">
        <f aca="false">IF(A1520="","",INDEX(P_Svc,F1520))</f>
        <v>Standard</v>
      </c>
      <c r="H1520" s="41" t="str">
        <f aca="false">IF(A1520="","",INDEX(P_Zone,F1520))</f>
        <v>North</v>
      </c>
      <c r="I1520" s="41" t="n">
        <f aca="false">IF(A1520="","",IF(D1520="Delivered",IF(B1520&lt;=INDEX(P_Due,F1520),1,0),0))</f>
        <v>1</v>
      </c>
    </row>
    <row r="1521" customFormat="false" ht="15" hidden="false" customHeight="false" outlineLevel="0" collapsed="false">
      <c r="A1521" s="37" t="n">
        <v>1001334</v>
      </c>
      <c r="B1521" s="38" t="n">
        <v>46280</v>
      </c>
      <c r="C1521" s="39" t="n">
        <v>1</v>
      </c>
      <c r="D1521" s="39" t="s">
        <v>26</v>
      </c>
      <c r="E1521" s="39"/>
      <c r="F1521" s="41" t="n">
        <f aca="false">IF(A1521="","",MATCH(A1521,P_ID,1))</f>
        <v>1334</v>
      </c>
      <c r="G1521" s="41" t="str">
        <f aca="false">IF(A1521="","",INDEX(P_Svc,F1521))</f>
        <v>Standard</v>
      </c>
      <c r="H1521" s="41" t="str">
        <f aca="false">IF(A1521="","",INDEX(P_Zone,F1521))</f>
        <v>East</v>
      </c>
      <c r="I1521" s="41" t="n">
        <f aca="false">IF(A1521="","",IF(D1521="Delivered",IF(B1521&lt;=INDEX(P_Due,F1521),1,0),0))</f>
        <v>1</v>
      </c>
    </row>
    <row r="1522" customFormat="false" ht="15" hidden="false" customHeight="false" outlineLevel="0" collapsed="false">
      <c r="A1522" s="37" t="n">
        <v>1001335</v>
      </c>
      <c r="B1522" s="38" t="n">
        <v>46280</v>
      </c>
      <c r="C1522" s="39" t="n">
        <v>1</v>
      </c>
      <c r="D1522" s="39" t="s">
        <v>26</v>
      </c>
      <c r="E1522" s="39"/>
      <c r="F1522" s="41" t="n">
        <f aca="false">IF(A1522="","",MATCH(A1522,P_ID,1))</f>
        <v>1335</v>
      </c>
      <c r="G1522" s="41" t="str">
        <f aca="false">IF(A1522="","",INDEX(P_Svc,F1522))</f>
        <v>Economy</v>
      </c>
      <c r="H1522" s="41" t="str">
        <f aca="false">IF(A1522="","",INDEX(P_Zone,F1522))</f>
        <v>Central</v>
      </c>
      <c r="I1522" s="41" t="n">
        <f aca="false">IF(A1522="","",IF(D1522="Delivered",IF(B1522&lt;=INDEX(P_Due,F1522),1,0),0))</f>
        <v>1</v>
      </c>
    </row>
    <row r="1523" customFormat="false" ht="15" hidden="false" customHeight="false" outlineLevel="0" collapsed="false">
      <c r="A1523" s="37" t="n">
        <v>1001336</v>
      </c>
      <c r="B1523" s="38" t="n">
        <v>46280</v>
      </c>
      <c r="C1523" s="39" t="n">
        <v>1</v>
      </c>
      <c r="D1523" s="39" t="s">
        <v>26</v>
      </c>
      <c r="E1523" s="39"/>
      <c r="F1523" s="41" t="n">
        <f aca="false">IF(A1523="","",MATCH(A1523,P_ID,1))</f>
        <v>1336</v>
      </c>
      <c r="G1523" s="41" t="str">
        <f aca="false">IF(A1523="","",INDEX(P_Svc,F1523))</f>
        <v>Standard</v>
      </c>
      <c r="H1523" s="41" t="str">
        <f aca="false">IF(A1523="","",INDEX(P_Zone,F1523))</f>
        <v>West</v>
      </c>
      <c r="I1523" s="41" t="n">
        <f aca="false">IF(A1523="","",IF(D1523="Delivered",IF(B1523&lt;=INDEX(P_Due,F1523),1,0),0))</f>
        <v>1</v>
      </c>
    </row>
    <row r="1524" customFormat="false" ht="15" hidden="false" customHeight="false" outlineLevel="0" collapsed="false">
      <c r="A1524" s="37" t="n">
        <v>1001337</v>
      </c>
      <c r="B1524" s="38" t="n">
        <v>46280</v>
      </c>
      <c r="C1524" s="39" t="n">
        <v>1</v>
      </c>
      <c r="D1524" s="39" t="s">
        <v>26</v>
      </c>
      <c r="E1524" s="39"/>
      <c r="F1524" s="41" t="n">
        <f aca="false">IF(A1524="","",MATCH(A1524,P_ID,1))</f>
        <v>1337</v>
      </c>
      <c r="G1524" s="41" t="str">
        <f aca="false">IF(A1524="","",INDEX(P_Svc,F1524))</f>
        <v>Economy</v>
      </c>
      <c r="H1524" s="41" t="str">
        <f aca="false">IF(A1524="","",INDEX(P_Zone,F1524))</f>
        <v>West</v>
      </c>
      <c r="I1524" s="41" t="n">
        <f aca="false">IF(A1524="","",IF(D1524="Delivered",IF(B1524&lt;=INDEX(P_Due,F1524),1,0),0))</f>
        <v>1</v>
      </c>
    </row>
    <row r="1525" customFormat="false" ht="15" hidden="false" customHeight="false" outlineLevel="0" collapsed="false">
      <c r="A1525" s="37" t="n">
        <v>1001338</v>
      </c>
      <c r="B1525" s="38" t="n">
        <v>46280</v>
      </c>
      <c r="C1525" s="39" t="n">
        <v>1</v>
      </c>
      <c r="D1525" s="39" t="s">
        <v>26</v>
      </c>
      <c r="E1525" s="39"/>
      <c r="F1525" s="41" t="n">
        <f aca="false">IF(A1525="","",MATCH(A1525,P_ID,1))</f>
        <v>1338</v>
      </c>
      <c r="G1525" s="41" t="str">
        <f aca="false">IF(A1525="","",INDEX(P_Svc,F1525))</f>
        <v>Standard</v>
      </c>
      <c r="H1525" s="41" t="str">
        <f aca="false">IF(A1525="","",INDEX(P_Zone,F1525))</f>
        <v>North</v>
      </c>
      <c r="I1525" s="41" t="n">
        <f aca="false">IF(A1525="","",IF(D1525="Delivered",IF(B1525&lt;=INDEX(P_Due,F1525),1,0),0))</f>
        <v>1</v>
      </c>
    </row>
    <row r="1526" customFormat="false" ht="15" hidden="false" customHeight="false" outlineLevel="0" collapsed="false">
      <c r="A1526" s="37" t="n">
        <v>1001339</v>
      </c>
      <c r="B1526" s="38" t="n">
        <v>46280</v>
      </c>
      <c r="C1526" s="39" t="n">
        <v>1</v>
      </c>
      <c r="D1526" s="39" t="s">
        <v>26</v>
      </c>
      <c r="E1526" s="39"/>
      <c r="F1526" s="41" t="n">
        <f aca="false">IF(A1526="","",MATCH(A1526,P_ID,1))</f>
        <v>1339</v>
      </c>
      <c r="G1526" s="41" t="str">
        <f aca="false">IF(A1526="","",INDEX(P_Svc,F1526))</f>
        <v>Standard</v>
      </c>
      <c r="H1526" s="41" t="str">
        <f aca="false">IF(A1526="","",INDEX(P_Zone,F1526))</f>
        <v>North</v>
      </c>
      <c r="I1526" s="41" t="n">
        <f aca="false">IF(A1526="","",IF(D1526="Delivered",IF(B1526&lt;=INDEX(P_Due,F1526),1,0),0))</f>
        <v>1</v>
      </c>
    </row>
    <row r="1527" customFormat="false" ht="15" hidden="false" customHeight="false" outlineLevel="0" collapsed="false">
      <c r="A1527" s="37" t="n">
        <v>1001340</v>
      </c>
      <c r="B1527" s="38" t="n">
        <v>46280</v>
      </c>
      <c r="C1527" s="39" t="n">
        <v>1</v>
      </c>
      <c r="D1527" s="39" t="s">
        <v>26</v>
      </c>
      <c r="E1527" s="39"/>
      <c r="F1527" s="41" t="n">
        <f aca="false">IF(A1527="","",MATCH(A1527,P_ID,1))</f>
        <v>1340</v>
      </c>
      <c r="G1527" s="41" t="str">
        <f aca="false">IF(A1527="","",INDEX(P_Svc,F1527))</f>
        <v>Standard</v>
      </c>
      <c r="H1527" s="41" t="str">
        <f aca="false">IF(A1527="","",INDEX(P_Zone,F1527))</f>
        <v>Central</v>
      </c>
      <c r="I1527" s="41" t="n">
        <f aca="false">IF(A1527="","",IF(D1527="Delivered",IF(B1527&lt;=INDEX(P_Due,F1527),1,0),0))</f>
        <v>1</v>
      </c>
    </row>
    <row r="1528" customFormat="false" ht="15" hidden="false" customHeight="false" outlineLevel="0" collapsed="false">
      <c r="A1528" s="37" t="n">
        <v>1001341</v>
      </c>
      <c r="B1528" s="38" t="n">
        <v>46280</v>
      </c>
      <c r="C1528" s="39" t="n">
        <v>1</v>
      </c>
      <c r="D1528" s="39" t="s">
        <v>26</v>
      </c>
      <c r="E1528" s="39"/>
      <c r="F1528" s="41" t="n">
        <f aca="false">IF(A1528="","",MATCH(A1528,P_ID,1))</f>
        <v>1341</v>
      </c>
      <c r="G1528" s="41" t="str">
        <f aca="false">IF(A1528="","",INDEX(P_Svc,F1528))</f>
        <v>Standard</v>
      </c>
      <c r="H1528" s="41" t="str">
        <f aca="false">IF(A1528="","",INDEX(P_Zone,F1528))</f>
        <v>Central</v>
      </c>
      <c r="I1528" s="41" t="n">
        <f aca="false">IF(A1528="","",IF(D1528="Delivered",IF(B1528&lt;=INDEX(P_Due,F1528),1,0),0))</f>
        <v>1</v>
      </c>
    </row>
    <row r="1529" customFormat="false" ht="15" hidden="false" customHeight="false" outlineLevel="0" collapsed="false">
      <c r="A1529" s="37" t="n">
        <v>1001342</v>
      </c>
      <c r="B1529" s="38" t="n">
        <v>46280</v>
      </c>
      <c r="C1529" s="39" t="n">
        <v>1</v>
      </c>
      <c r="D1529" s="39" t="s">
        <v>26</v>
      </c>
      <c r="E1529" s="39"/>
      <c r="F1529" s="41" t="n">
        <f aca="false">IF(A1529="","",MATCH(A1529,P_ID,1))</f>
        <v>1342</v>
      </c>
      <c r="G1529" s="41" t="str">
        <f aca="false">IF(A1529="","",INDEX(P_Svc,F1529))</f>
        <v>Standard</v>
      </c>
      <c r="H1529" s="41" t="str">
        <f aca="false">IF(A1529="","",INDEX(P_Zone,F1529))</f>
        <v>West</v>
      </c>
      <c r="I1529" s="41" t="n">
        <f aca="false">IF(A1529="","",IF(D1529="Delivered",IF(B1529&lt;=INDEX(P_Due,F1529),1,0),0))</f>
        <v>1</v>
      </c>
    </row>
    <row r="1530" customFormat="false" ht="15" hidden="false" customHeight="false" outlineLevel="0" collapsed="false">
      <c r="A1530" s="37" t="n">
        <v>1001343</v>
      </c>
      <c r="B1530" s="38" t="n">
        <v>46280</v>
      </c>
      <c r="C1530" s="39" t="n">
        <v>1</v>
      </c>
      <c r="D1530" s="39" t="s">
        <v>26</v>
      </c>
      <c r="E1530" s="39"/>
      <c r="F1530" s="41" t="n">
        <f aca="false">IF(A1530="","",MATCH(A1530,P_ID,1))</f>
        <v>1343</v>
      </c>
      <c r="G1530" s="41" t="str">
        <f aca="false">IF(A1530="","",INDEX(P_Svc,F1530))</f>
        <v>Economy</v>
      </c>
      <c r="H1530" s="41" t="str">
        <f aca="false">IF(A1530="","",INDEX(P_Zone,F1530))</f>
        <v>South</v>
      </c>
      <c r="I1530" s="41" t="n">
        <f aca="false">IF(A1530="","",IF(D1530="Delivered",IF(B1530&lt;=INDEX(P_Due,F1530),1,0),0))</f>
        <v>1</v>
      </c>
    </row>
    <row r="1531" customFormat="false" ht="15" hidden="false" customHeight="false" outlineLevel="0" collapsed="false">
      <c r="A1531" s="37" t="n">
        <v>1001344</v>
      </c>
      <c r="B1531" s="38" t="n">
        <v>46280</v>
      </c>
      <c r="C1531" s="39" t="n">
        <v>1</v>
      </c>
      <c r="D1531" s="39" t="s">
        <v>79</v>
      </c>
      <c r="E1531" s="39" t="s">
        <v>32</v>
      </c>
      <c r="F1531" s="41" t="n">
        <f aca="false">IF(A1531="","",MATCH(A1531,P_ID,1))</f>
        <v>1344</v>
      </c>
      <c r="G1531" s="41" t="str">
        <f aca="false">IF(A1531="","",INDEX(P_Svc,F1531))</f>
        <v>Economy</v>
      </c>
      <c r="H1531" s="41" t="str">
        <f aca="false">IF(A1531="","",INDEX(P_Zone,F1531))</f>
        <v>West</v>
      </c>
      <c r="I1531" s="41" t="n">
        <f aca="false">IF(A1531="","",IF(D1531="Delivered",IF(B1531&lt;=INDEX(P_Due,F1531),1,0),0))</f>
        <v>0</v>
      </c>
    </row>
    <row r="1532" customFormat="false" ht="15" hidden="false" customHeight="false" outlineLevel="0" collapsed="false">
      <c r="A1532" s="37" t="n">
        <v>1001345</v>
      </c>
      <c r="B1532" s="38" t="n">
        <v>46280</v>
      </c>
      <c r="C1532" s="39" t="n">
        <v>1</v>
      </c>
      <c r="D1532" s="39" t="s">
        <v>26</v>
      </c>
      <c r="E1532" s="39"/>
      <c r="F1532" s="41" t="n">
        <f aca="false">IF(A1532="","",MATCH(A1532,P_ID,1))</f>
        <v>1345</v>
      </c>
      <c r="G1532" s="41" t="str">
        <f aca="false">IF(A1532="","",INDEX(P_Svc,F1532))</f>
        <v>Economy</v>
      </c>
      <c r="H1532" s="41" t="str">
        <f aca="false">IF(A1532="","",INDEX(P_Zone,F1532))</f>
        <v>Central</v>
      </c>
      <c r="I1532" s="41" t="n">
        <f aca="false">IF(A1532="","",IF(D1532="Delivered",IF(B1532&lt;=INDEX(P_Due,F1532),1,0),0))</f>
        <v>1</v>
      </c>
    </row>
    <row r="1533" customFormat="false" ht="15" hidden="false" customHeight="false" outlineLevel="0" collapsed="false">
      <c r="A1533" s="37" t="n">
        <v>1001346</v>
      </c>
      <c r="B1533" s="38" t="n">
        <v>46280</v>
      </c>
      <c r="C1533" s="39" t="n">
        <v>1</v>
      </c>
      <c r="D1533" s="39" t="s">
        <v>79</v>
      </c>
      <c r="E1533" s="39" t="s">
        <v>32</v>
      </c>
      <c r="F1533" s="41" t="n">
        <f aca="false">IF(A1533="","",MATCH(A1533,P_ID,1))</f>
        <v>1346</v>
      </c>
      <c r="G1533" s="41" t="str">
        <f aca="false">IF(A1533="","",INDEX(P_Svc,F1533))</f>
        <v>Standard</v>
      </c>
      <c r="H1533" s="41" t="str">
        <f aca="false">IF(A1533="","",INDEX(P_Zone,F1533))</f>
        <v>East</v>
      </c>
      <c r="I1533" s="41" t="n">
        <f aca="false">IF(A1533="","",IF(D1533="Delivered",IF(B1533&lt;=INDEX(P_Due,F1533),1,0),0))</f>
        <v>0</v>
      </c>
    </row>
    <row r="1534" customFormat="false" ht="15" hidden="false" customHeight="false" outlineLevel="0" collapsed="false">
      <c r="A1534" s="37" t="n">
        <v>1001347</v>
      </c>
      <c r="B1534" s="38" t="n">
        <v>46280</v>
      </c>
      <c r="C1534" s="39" t="n">
        <v>1</v>
      </c>
      <c r="D1534" s="39" t="s">
        <v>26</v>
      </c>
      <c r="E1534" s="39"/>
      <c r="F1534" s="41" t="n">
        <f aca="false">IF(A1534="","",MATCH(A1534,P_ID,1))</f>
        <v>1347</v>
      </c>
      <c r="G1534" s="41" t="str">
        <f aca="false">IF(A1534="","",INDEX(P_Svc,F1534))</f>
        <v>Express</v>
      </c>
      <c r="H1534" s="41" t="str">
        <f aca="false">IF(A1534="","",INDEX(P_Zone,F1534))</f>
        <v>West</v>
      </c>
      <c r="I1534" s="41" t="n">
        <f aca="false">IF(A1534="","",IF(D1534="Delivered",IF(B1534&lt;=INDEX(P_Due,F1534),1,0),0))</f>
        <v>1</v>
      </c>
    </row>
    <row r="1535" customFormat="false" ht="15" hidden="false" customHeight="false" outlineLevel="0" collapsed="false">
      <c r="A1535" s="37" t="n">
        <v>1001349</v>
      </c>
      <c r="B1535" s="38" t="n">
        <v>46280</v>
      </c>
      <c r="C1535" s="39" t="n">
        <v>1</v>
      </c>
      <c r="D1535" s="39" t="s">
        <v>26</v>
      </c>
      <c r="E1535" s="39"/>
      <c r="F1535" s="41" t="n">
        <f aca="false">IF(A1535="","",MATCH(A1535,P_ID,1))</f>
        <v>1349</v>
      </c>
      <c r="G1535" s="41" t="str">
        <f aca="false">IF(A1535="","",INDEX(P_Svc,F1535))</f>
        <v>Standard</v>
      </c>
      <c r="H1535" s="41" t="str">
        <f aca="false">IF(A1535="","",INDEX(P_Zone,F1535))</f>
        <v>East</v>
      </c>
      <c r="I1535" s="41" t="n">
        <f aca="false">IF(A1535="","",IF(D1535="Delivered",IF(B1535&lt;=INDEX(P_Due,F1535),1,0),0))</f>
        <v>1</v>
      </c>
    </row>
    <row r="1536" customFormat="false" ht="15" hidden="false" customHeight="false" outlineLevel="0" collapsed="false">
      <c r="A1536" s="37" t="n">
        <v>1001350</v>
      </c>
      <c r="B1536" s="38" t="n">
        <v>46280</v>
      </c>
      <c r="C1536" s="39" t="n">
        <v>1</v>
      </c>
      <c r="D1536" s="39" t="s">
        <v>26</v>
      </c>
      <c r="E1536" s="39"/>
      <c r="F1536" s="41" t="n">
        <f aca="false">IF(A1536="","",MATCH(A1536,P_ID,1))</f>
        <v>1350</v>
      </c>
      <c r="G1536" s="41" t="str">
        <f aca="false">IF(A1536="","",INDEX(P_Svc,F1536))</f>
        <v>Standard</v>
      </c>
      <c r="H1536" s="41" t="str">
        <f aca="false">IF(A1536="","",INDEX(P_Zone,F1536))</f>
        <v>West</v>
      </c>
      <c r="I1536" s="41" t="n">
        <f aca="false">IF(A1536="","",IF(D1536="Delivered",IF(B1536&lt;=INDEX(P_Due,F1536),1,0),0))</f>
        <v>1</v>
      </c>
    </row>
    <row r="1537" customFormat="false" ht="15" hidden="false" customHeight="false" outlineLevel="0" collapsed="false">
      <c r="A1537" s="37" t="n">
        <v>1001351</v>
      </c>
      <c r="B1537" s="38" t="n">
        <v>46280</v>
      </c>
      <c r="C1537" s="39" t="n">
        <v>1</v>
      </c>
      <c r="D1537" s="39" t="s">
        <v>26</v>
      </c>
      <c r="E1537" s="39"/>
      <c r="F1537" s="41" t="n">
        <f aca="false">IF(A1537="","",MATCH(A1537,P_ID,1))</f>
        <v>1351</v>
      </c>
      <c r="G1537" s="41" t="str">
        <f aca="false">IF(A1537="","",INDEX(P_Svc,F1537))</f>
        <v>Standard</v>
      </c>
      <c r="H1537" s="41" t="str">
        <f aca="false">IF(A1537="","",INDEX(P_Zone,F1537))</f>
        <v>Central</v>
      </c>
      <c r="I1537" s="41" t="n">
        <f aca="false">IF(A1537="","",IF(D1537="Delivered",IF(B1537&lt;=INDEX(P_Due,F1537),1,0),0))</f>
        <v>1</v>
      </c>
    </row>
    <row r="1538" customFormat="false" ht="15" hidden="false" customHeight="false" outlineLevel="0" collapsed="false">
      <c r="A1538" s="37" t="n">
        <v>1001352</v>
      </c>
      <c r="B1538" s="38" t="n">
        <v>46280</v>
      </c>
      <c r="C1538" s="39" t="n">
        <v>1</v>
      </c>
      <c r="D1538" s="39" t="s">
        <v>26</v>
      </c>
      <c r="E1538" s="39"/>
      <c r="F1538" s="41" t="n">
        <f aca="false">IF(A1538="","",MATCH(A1538,P_ID,1))</f>
        <v>1352</v>
      </c>
      <c r="G1538" s="41" t="str">
        <f aca="false">IF(A1538="","",INDEX(P_Svc,F1538))</f>
        <v>Standard</v>
      </c>
      <c r="H1538" s="41" t="str">
        <f aca="false">IF(A1538="","",INDEX(P_Zone,F1538))</f>
        <v>East</v>
      </c>
      <c r="I1538" s="41" t="n">
        <f aca="false">IF(A1538="","",IF(D1538="Delivered",IF(B1538&lt;=INDEX(P_Due,F1538),1,0),0))</f>
        <v>1</v>
      </c>
    </row>
    <row r="1539" customFormat="false" ht="15" hidden="false" customHeight="false" outlineLevel="0" collapsed="false">
      <c r="A1539" s="37" t="n">
        <v>1001353</v>
      </c>
      <c r="B1539" s="38" t="n">
        <v>46280</v>
      </c>
      <c r="C1539" s="39" t="n">
        <v>1</v>
      </c>
      <c r="D1539" s="39" t="s">
        <v>79</v>
      </c>
      <c r="E1539" s="39" t="s">
        <v>36</v>
      </c>
      <c r="F1539" s="41" t="n">
        <f aca="false">IF(A1539="","",MATCH(A1539,P_ID,1))</f>
        <v>1353</v>
      </c>
      <c r="G1539" s="41" t="str">
        <f aca="false">IF(A1539="","",INDEX(P_Svc,F1539))</f>
        <v>Economy</v>
      </c>
      <c r="H1539" s="41" t="str">
        <f aca="false">IF(A1539="","",INDEX(P_Zone,F1539))</f>
        <v>North</v>
      </c>
      <c r="I1539" s="41" t="n">
        <f aca="false">IF(A1539="","",IF(D1539="Delivered",IF(B1539&lt;=INDEX(P_Due,F1539),1,0),0))</f>
        <v>0</v>
      </c>
    </row>
    <row r="1540" customFormat="false" ht="15" hidden="false" customHeight="false" outlineLevel="0" collapsed="false">
      <c r="A1540" s="37" t="n">
        <v>1001354</v>
      </c>
      <c r="B1540" s="38" t="n">
        <v>46280</v>
      </c>
      <c r="C1540" s="39" t="n">
        <v>1</v>
      </c>
      <c r="D1540" s="39" t="s">
        <v>26</v>
      </c>
      <c r="E1540" s="39"/>
      <c r="F1540" s="41" t="n">
        <f aca="false">IF(A1540="","",MATCH(A1540,P_ID,1))</f>
        <v>1354</v>
      </c>
      <c r="G1540" s="41" t="str">
        <f aca="false">IF(A1540="","",INDEX(P_Svc,F1540))</f>
        <v>Economy</v>
      </c>
      <c r="H1540" s="41" t="str">
        <f aca="false">IF(A1540="","",INDEX(P_Zone,F1540))</f>
        <v>West</v>
      </c>
      <c r="I1540" s="41" t="n">
        <f aca="false">IF(A1540="","",IF(D1540="Delivered",IF(B1540&lt;=INDEX(P_Due,F1540),1,0),0))</f>
        <v>1</v>
      </c>
    </row>
    <row r="1541" customFormat="false" ht="15" hidden="false" customHeight="false" outlineLevel="0" collapsed="false">
      <c r="A1541" s="37" t="n">
        <v>1001355</v>
      </c>
      <c r="B1541" s="38" t="n">
        <v>46280</v>
      </c>
      <c r="C1541" s="39" t="n">
        <v>1</v>
      </c>
      <c r="D1541" s="39" t="s">
        <v>26</v>
      </c>
      <c r="E1541" s="39"/>
      <c r="F1541" s="41" t="n">
        <f aca="false">IF(A1541="","",MATCH(A1541,P_ID,1))</f>
        <v>1355</v>
      </c>
      <c r="G1541" s="41" t="str">
        <f aca="false">IF(A1541="","",INDEX(P_Svc,F1541))</f>
        <v>Standard</v>
      </c>
      <c r="H1541" s="41" t="str">
        <f aca="false">IF(A1541="","",INDEX(P_Zone,F1541))</f>
        <v>North</v>
      </c>
      <c r="I1541" s="41" t="n">
        <f aca="false">IF(A1541="","",IF(D1541="Delivered",IF(B1541&lt;=INDEX(P_Due,F1541),1,0),0))</f>
        <v>1</v>
      </c>
    </row>
    <row r="1542" customFormat="false" ht="15" hidden="false" customHeight="false" outlineLevel="0" collapsed="false">
      <c r="A1542" s="37" t="n">
        <v>1001356</v>
      </c>
      <c r="B1542" s="38" t="n">
        <v>46280</v>
      </c>
      <c r="C1542" s="39" t="n">
        <v>1</v>
      </c>
      <c r="D1542" s="39" t="s">
        <v>26</v>
      </c>
      <c r="E1542" s="39"/>
      <c r="F1542" s="41" t="n">
        <f aca="false">IF(A1542="","",MATCH(A1542,P_ID,1))</f>
        <v>1356</v>
      </c>
      <c r="G1542" s="41" t="str">
        <f aca="false">IF(A1542="","",INDEX(P_Svc,F1542))</f>
        <v>Standard</v>
      </c>
      <c r="H1542" s="41" t="str">
        <f aca="false">IF(A1542="","",INDEX(P_Zone,F1542))</f>
        <v>East</v>
      </c>
      <c r="I1542" s="41" t="n">
        <f aca="false">IF(A1542="","",IF(D1542="Delivered",IF(B1542&lt;=INDEX(P_Due,F1542),1,0),0))</f>
        <v>1</v>
      </c>
    </row>
    <row r="1543" customFormat="false" ht="15" hidden="false" customHeight="false" outlineLevel="0" collapsed="false">
      <c r="A1543" s="37" t="n">
        <v>1001357</v>
      </c>
      <c r="B1543" s="38" t="n">
        <v>46280</v>
      </c>
      <c r="C1543" s="39" t="n">
        <v>1</v>
      </c>
      <c r="D1543" s="39" t="s">
        <v>79</v>
      </c>
      <c r="E1543" s="39" t="s">
        <v>32</v>
      </c>
      <c r="F1543" s="41" t="n">
        <f aca="false">IF(A1543="","",MATCH(A1543,P_ID,1))</f>
        <v>1357</v>
      </c>
      <c r="G1543" s="41" t="str">
        <f aca="false">IF(A1543="","",INDEX(P_Svc,F1543))</f>
        <v>Standard</v>
      </c>
      <c r="H1543" s="41" t="str">
        <f aca="false">IF(A1543="","",INDEX(P_Zone,F1543))</f>
        <v>Central</v>
      </c>
      <c r="I1543" s="41" t="n">
        <f aca="false">IF(A1543="","",IF(D1543="Delivered",IF(B1543&lt;=INDEX(P_Due,F1543),1,0),0))</f>
        <v>0</v>
      </c>
    </row>
    <row r="1544" customFormat="false" ht="15" hidden="false" customHeight="false" outlineLevel="0" collapsed="false">
      <c r="A1544" s="37" t="n">
        <v>1001359</v>
      </c>
      <c r="B1544" s="38" t="n">
        <v>46280</v>
      </c>
      <c r="C1544" s="39" t="n">
        <v>1</v>
      </c>
      <c r="D1544" s="39" t="s">
        <v>26</v>
      </c>
      <c r="E1544" s="39"/>
      <c r="F1544" s="41" t="n">
        <f aca="false">IF(A1544="","",MATCH(A1544,P_ID,1))</f>
        <v>1359</v>
      </c>
      <c r="G1544" s="41" t="str">
        <f aca="false">IF(A1544="","",INDEX(P_Svc,F1544))</f>
        <v>Standard</v>
      </c>
      <c r="H1544" s="41" t="str">
        <f aca="false">IF(A1544="","",INDEX(P_Zone,F1544))</f>
        <v>West</v>
      </c>
      <c r="I1544" s="41" t="n">
        <f aca="false">IF(A1544="","",IF(D1544="Delivered",IF(B1544&lt;=INDEX(P_Due,F1544),1,0),0))</f>
        <v>1</v>
      </c>
    </row>
    <row r="1545" customFormat="false" ht="15" hidden="false" customHeight="false" outlineLevel="0" collapsed="false">
      <c r="A1545" s="37" t="n">
        <v>1001360</v>
      </c>
      <c r="B1545" s="38" t="n">
        <v>46280</v>
      </c>
      <c r="C1545" s="39" t="n">
        <v>1</v>
      </c>
      <c r="D1545" s="39" t="s">
        <v>26</v>
      </c>
      <c r="E1545" s="39"/>
      <c r="F1545" s="41" t="n">
        <f aca="false">IF(A1545="","",MATCH(A1545,P_ID,1))</f>
        <v>1360</v>
      </c>
      <c r="G1545" s="41" t="str">
        <f aca="false">IF(A1545="","",INDEX(P_Svc,F1545))</f>
        <v>Standard</v>
      </c>
      <c r="H1545" s="41" t="str">
        <f aca="false">IF(A1545="","",INDEX(P_Zone,F1545))</f>
        <v>West</v>
      </c>
      <c r="I1545" s="41" t="n">
        <f aca="false">IF(A1545="","",IF(D1545="Delivered",IF(B1545&lt;=INDEX(P_Due,F1545),1,0),0))</f>
        <v>1</v>
      </c>
    </row>
    <row r="1546" customFormat="false" ht="15" hidden="false" customHeight="false" outlineLevel="0" collapsed="false">
      <c r="A1546" s="37" t="n">
        <v>1001361</v>
      </c>
      <c r="B1546" s="38" t="n">
        <v>46280</v>
      </c>
      <c r="C1546" s="39" t="n">
        <v>1</v>
      </c>
      <c r="D1546" s="39" t="s">
        <v>26</v>
      </c>
      <c r="E1546" s="39"/>
      <c r="F1546" s="41" t="n">
        <f aca="false">IF(A1546="","",MATCH(A1546,P_ID,1))</f>
        <v>1361</v>
      </c>
      <c r="G1546" s="41" t="str">
        <f aca="false">IF(A1546="","",INDEX(P_Svc,F1546))</f>
        <v>Economy</v>
      </c>
      <c r="H1546" s="41" t="str">
        <f aca="false">IF(A1546="","",INDEX(P_Zone,F1546))</f>
        <v>Central</v>
      </c>
      <c r="I1546" s="41" t="n">
        <f aca="false">IF(A1546="","",IF(D1546="Delivered",IF(B1546&lt;=INDEX(P_Due,F1546),1,0),0))</f>
        <v>1</v>
      </c>
    </row>
    <row r="1547" customFormat="false" ht="15" hidden="false" customHeight="false" outlineLevel="0" collapsed="false">
      <c r="A1547" s="37" t="n">
        <v>1001362</v>
      </c>
      <c r="B1547" s="38" t="n">
        <v>46280</v>
      </c>
      <c r="C1547" s="39" t="n">
        <v>1</v>
      </c>
      <c r="D1547" s="39" t="s">
        <v>26</v>
      </c>
      <c r="E1547" s="39"/>
      <c r="F1547" s="41" t="n">
        <f aca="false">IF(A1547="","",MATCH(A1547,P_ID,1))</f>
        <v>1362</v>
      </c>
      <c r="G1547" s="41" t="str">
        <f aca="false">IF(A1547="","",INDEX(P_Svc,F1547))</f>
        <v>Economy</v>
      </c>
      <c r="H1547" s="41" t="str">
        <f aca="false">IF(A1547="","",INDEX(P_Zone,F1547))</f>
        <v>South</v>
      </c>
      <c r="I1547" s="41" t="n">
        <f aca="false">IF(A1547="","",IF(D1547="Delivered",IF(B1547&lt;=INDEX(P_Due,F1547),1,0),0))</f>
        <v>1</v>
      </c>
    </row>
    <row r="1548" customFormat="false" ht="15" hidden="false" customHeight="false" outlineLevel="0" collapsed="false">
      <c r="A1548" s="37" t="n">
        <v>1001363</v>
      </c>
      <c r="B1548" s="38" t="n">
        <v>46280</v>
      </c>
      <c r="C1548" s="39" t="n">
        <v>1</v>
      </c>
      <c r="D1548" s="39" t="s">
        <v>26</v>
      </c>
      <c r="E1548" s="39"/>
      <c r="F1548" s="41" t="n">
        <f aca="false">IF(A1548="","",MATCH(A1548,P_ID,1))</f>
        <v>1363</v>
      </c>
      <c r="G1548" s="41" t="str">
        <f aca="false">IF(A1548="","",INDEX(P_Svc,F1548))</f>
        <v>Standard</v>
      </c>
      <c r="H1548" s="41" t="str">
        <f aca="false">IF(A1548="","",INDEX(P_Zone,F1548))</f>
        <v>South</v>
      </c>
      <c r="I1548" s="41" t="n">
        <f aca="false">IF(A1548="","",IF(D1548="Delivered",IF(B1548&lt;=INDEX(P_Due,F1548),1,0),0))</f>
        <v>1</v>
      </c>
    </row>
    <row r="1549" customFormat="false" ht="15" hidden="false" customHeight="false" outlineLevel="0" collapsed="false">
      <c r="A1549" s="37" t="n">
        <v>1001364</v>
      </c>
      <c r="B1549" s="38" t="n">
        <v>46280</v>
      </c>
      <c r="C1549" s="39" t="n">
        <v>1</v>
      </c>
      <c r="D1549" s="39" t="s">
        <v>26</v>
      </c>
      <c r="E1549" s="39"/>
      <c r="F1549" s="41" t="n">
        <f aca="false">IF(A1549="","",MATCH(A1549,P_ID,1))</f>
        <v>1364</v>
      </c>
      <c r="G1549" s="41" t="str">
        <f aca="false">IF(A1549="","",INDEX(P_Svc,F1549))</f>
        <v>Standard</v>
      </c>
      <c r="H1549" s="41" t="str">
        <f aca="false">IF(A1549="","",INDEX(P_Zone,F1549))</f>
        <v>West</v>
      </c>
      <c r="I1549" s="41" t="n">
        <f aca="false">IF(A1549="","",IF(D1549="Delivered",IF(B1549&lt;=INDEX(P_Due,F1549),1,0),0))</f>
        <v>1</v>
      </c>
    </row>
    <row r="1550" customFormat="false" ht="15" hidden="false" customHeight="false" outlineLevel="0" collapsed="false">
      <c r="A1550" s="37" t="n">
        <v>1001365</v>
      </c>
      <c r="B1550" s="38" t="n">
        <v>46280</v>
      </c>
      <c r="C1550" s="39" t="n">
        <v>1</v>
      </c>
      <c r="D1550" s="39" t="s">
        <v>26</v>
      </c>
      <c r="E1550" s="39"/>
      <c r="F1550" s="41" t="n">
        <f aca="false">IF(A1550="","",MATCH(A1550,P_ID,1))</f>
        <v>1365</v>
      </c>
      <c r="G1550" s="41" t="str">
        <f aca="false">IF(A1550="","",INDEX(P_Svc,F1550))</f>
        <v>Standard</v>
      </c>
      <c r="H1550" s="41" t="str">
        <f aca="false">IF(A1550="","",INDEX(P_Zone,F1550))</f>
        <v>North</v>
      </c>
      <c r="I1550" s="41" t="n">
        <f aca="false">IF(A1550="","",IF(D1550="Delivered",IF(B1550&lt;=INDEX(P_Due,F1550),1,0),0))</f>
        <v>1</v>
      </c>
    </row>
    <row r="1551" customFormat="false" ht="15" hidden="false" customHeight="false" outlineLevel="0" collapsed="false">
      <c r="A1551" s="37" t="n">
        <v>1001367</v>
      </c>
      <c r="B1551" s="38" t="n">
        <v>46280</v>
      </c>
      <c r="C1551" s="39" t="n">
        <v>1</v>
      </c>
      <c r="D1551" s="39" t="s">
        <v>26</v>
      </c>
      <c r="E1551" s="39"/>
      <c r="F1551" s="41" t="n">
        <f aca="false">IF(A1551="","",MATCH(A1551,P_ID,1))</f>
        <v>1367</v>
      </c>
      <c r="G1551" s="41" t="str">
        <f aca="false">IF(A1551="","",INDEX(P_Svc,F1551))</f>
        <v>Standard</v>
      </c>
      <c r="H1551" s="41" t="str">
        <f aca="false">IF(A1551="","",INDEX(P_Zone,F1551))</f>
        <v>East</v>
      </c>
      <c r="I1551" s="41" t="n">
        <f aca="false">IF(A1551="","",IF(D1551="Delivered",IF(B1551&lt;=INDEX(P_Due,F1551),1,0),0))</f>
        <v>1</v>
      </c>
    </row>
    <row r="1552" customFormat="false" ht="15" hidden="false" customHeight="false" outlineLevel="0" collapsed="false">
      <c r="A1552" s="37" t="n">
        <v>1001369</v>
      </c>
      <c r="B1552" s="38" t="n">
        <v>46280</v>
      </c>
      <c r="C1552" s="39" t="n">
        <v>1</v>
      </c>
      <c r="D1552" s="39" t="s">
        <v>26</v>
      </c>
      <c r="E1552" s="39"/>
      <c r="F1552" s="41" t="n">
        <f aca="false">IF(A1552="","",MATCH(A1552,P_ID,1))</f>
        <v>1369</v>
      </c>
      <c r="G1552" s="41" t="str">
        <f aca="false">IF(A1552="","",INDEX(P_Svc,F1552))</f>
        <v>Standard</v>
      </c>
      <c r="H1552" s="41" t="str">
        <f aca="false">IF(A1552="","",INDEX(P_Zone,F1552))</f>
        <v>Central</v>
      </c>
      <c r="I1552" s="41" t="n">
        <f aca="false">IF(A1552="","",IF(D1552="Delivered",IF(B1552&lt;=INDEX(P_Due,F1552),1,0),0))</f>
        <v>1</v>
      </c>
    </row>
    <row r="1553" customFormat="false" ht="15" hidden="false" customHeight="false" outlineLevel="0" collapsed="false">
      <c r="A1553" s="37" t="n">
        <v>1001370</v>
      </c>
      <c r="B1553" s="38" t="n">
        <v>46280</v>
      </c>
      <c r="C1553" s="39" t="n">
        <v>1</v>
      </c>
      <c r="D1553" s="39" t="s">
        <v>26</v>
      </c>
      <c r="E1553" s="39"/>
      <c r="F1553" s="41" t="n">
        <f aca="false">IF(A1553="","",MATCH(A1553,P_ID,1))</f>
        <v>1370</v>
      </c>
      <c r="G1553" s="41" t="str">
        <f aca="false">IF(A1553="","",INDEX(P_Svc,F1553))</f>
        <v>Express</v>
      </c>
      <c r="H1553" s="41" t="str">
        <f aca="false">IF(A1553="","",INDEX(P_Zone,F1553))</f>
        <v>East</v>
      </c>
      <c r="I1553" s="41" t="n">
        <f aca="false">IF(A1553="","",IF(D1553="Delivered",IF(B1553&lt;=INDEX(P_Due,F1553),1,0),0))</f>
        <v>1</v>
      </c>
    </row>
    <row r="1554" customFormat="false" ht="15" hidden="false" customHeight="false" outlineLevel="0" collapsed="false">
      <c r="A1554" s="37" t="n">
        <v>1001371</v>
      </c>
      <c r="B1554" s="38" t="n">
        <v>46280</v>
      </c>
      <c r="C1554" s="39" t="n">
        <v>1</v>
      </c>
      <c r="D1554" s="39" t="s">
        <v>26</v>
      </c>
      <c r="E1554" s="39"/>
      <c r="F1554" s="41" t="n">
        <f aca="false">IF(A1554="","",MATCH(A1554,P_ID,1))</f>
        <v>1371</v>
      </c>
      <c r="G1554" s="41" t="str">
        <f aca="false">IF(A1554="","",INDEX(P_Svc,F1554))</f>
        <v>Standard</v>
      </c>
      <c r="H1554" s="41" t="str">
        <f aca="false">IF(A1554="","",INDEX(P_Zone,F1554))</f>
        <v>North</v>
      </c>
      <c r="I1554" s="41" t="n">
        <f aca="false">IF(A1554="","",IF(D1554="Delivered",IF(B1554&lt;=INDEX(P_Due,F1554),1,0),0))</f>
        <v>1</v>
      </c>
    </row>
    <row r="1555" customFormat="false" ht="15" hidden="false" customHeight="false" outlineLevel="0" collapsed="false">
      <c r="A1555" s="37" t="n">
        <v>1001372</v>
      </c>
      <c r="B1555" s="38" t="n">
        <v>46280</v>
      </c>
      <c r="C1555" s="39" t="n">
        <v>1</v>
      </c>
      <c r="D1555" s="39" t="s">
        <v>26</v>
      </c>
      <c r="E1555" s="39"/>
      <c r="F1555" s="41" t="n">
        <f aca="false">IF(A1555="","",MATCH(A1555,P_ID,1))</f>
        <v>1372</v>
      </c>
      <c r="G1555" s="41" t="str">
        <f aca="false">IF(A1555="","",INDEX(P_Svc,F1555))</f>
        <v>Standard</v>
      </c>
      <c r="H1555" s="41" t="str">
        <f aca="false">IF(A1555="","",INDEX(P_Zone,F1555))</f>
        <v>Central</v>
      </c>
      <c r="I1555" s="41" t="n">
        <f aca="false">IF(A1555="","",IF(D1555="Delivered",IF(B1555&lt;=INDEX(P_Due,F1555),1,0),0))</f>
        <v>1</v>
      </c>
    </row>
    <row r="1556" customFormat="false" ht="15" hidden="false" customHeight="false" outlineLevel="0" collapsed="false">
      <c r="A1556" s="37" t="n">
        <v>1001373</v>
      </c>
      <c r="B1556" s="38" t="n">
        <v>46280</v>
      </c>
      <c r="C1556" s="39" t="n">
        <v>1</v>
      </c>
      <c r="D1556" s="39" t="s">
        <v>26</v>
      </c>
      <c r="E1556" s="39"/>
      <c r="F1556" s="41" t="n">
        <f aca="false">IF(A1556="","",MATCH(A1556,P_ID,1))</f>
        <v>1373</v>
      </c>
      <c r="G1556" s="41" t="str">
        <f aca="false">IF(A1556="","",INDEX(P_Svc,F1556))</f>
        <v>Standard</v>
      </c>
      <c r="H1556" s="41" t="str">
        <f aca="false">IF(A1556="","",INDEX(P_Zone,F1556))</f>
        <v>North</v>
      </c>
      <c r="I1556" s="41" t="n">
        <f aca="false">IF(A1556="","",IF(D1556="Delivered",IF(B1556&lt;=INDEX(P_Due,F1556),1,0),0))</f>
        <v>1</v>
      </c>
    </row>
    <row r="1557" customFormat="false" ht="15" hidden="false" customHeight="false" outlineLevel="0" collapsed="false">
      <c r="A1557" s="37" t="n">
        <v>1001374</v>
      </c>
      <c r="B1557" s="38" t="n">
        <v>46280</v>
      </c>
      <c r="C1557" s="39" t="n">
        <v>1</v>
      </c>
      <c r="D1557" s="39" t="s">
        <v>26</v>
      </c>
      <c r="E1557" s="39"/>
      <c r="F1557" s="41" t="n">
        <f aca="false">IF(A1557="","",MATCH(A1557,P_ID,1))</f>
        <v>1374</v>
      </c>
      <c r="G1557" s="41" t="str">
        <f aca="false">IF(A1557="","",INDEX(P_Svc,F1557))</f>
        <v>Economy</v>
      </c>
      <c r="H1557" s="41" t="str">
        <f aca="false">IF(A1557="","",INDEX(P_Zone,F1557))</f>
        <v>North</v>
      </c>
      <c r="I1557" s="41" t="n">
        <f aca="false">IF(A1557="","",IF(D1557="Delivered",IF(B1557&lt;=INDEX(P_Due,F1557),1,0),0))</f>
        <v>1</v>
      </c>
    </row>
    <row r="1558" customFormat="false" ht="15" hidden="false" customHeight="false" outlineLevel="0" collapsed="false">
      <c r="A1558" s="37" t="n">
        <v>1001376</v>
      </c>
      <c r="B1558" s="38" t="n">
        <v>46280</v>
      </c>
      <c r="C1558" s="39" t="n">
        <v>1</v>
      </c>
      <c r="D1558" s="39" t="s">
        <v>26</v>
      </c>
      <c r="E1558" s="39"/>
      <c r="F1558" s="41" t="n">
        <f aca="false">IF(A1558="","",MATCH(A1558,P_ID,1))</f>
        <v>1376</v>
      </c>
      <c r="G1558" s="41" t="str">
        <f aca="false">IF(A1558="","",INDEX(P_Svc,F1558))</f>
        <v>Standard</v>
      </c>
      <c r="H1558" s="41" t="str">
        <f aca="false">IF(A1558="","",INDEX(P_Zone,F1558))</f>
        <v>West</v>
      </c>
      <c r="I1558" s="41" t="n">
        <f aca="false">IF(A1558="","",IF(D1558="Delivered",IF(B1558&lt;=INDEX(P_Due,F1558),1,0),0))</f>
        <v>1</v>
      </c>
    </row>
    <row r="1559" customFormat="false" ht="15" hidden="false" customHeight="false" outlineLevel="0" collapsed="false">
      <c r="A1559" s="37" t="n">
        <v>1001377</v>
      </c>
      <c r="B1559" s="38" t="n">
        <v>46280</v>
      </c>
      <c r="C1559" s="39" t="n">
        <v>1</v>
      </c>
      <c r="D1559" s="39" t="s">
        <v>26</v>
      </c>
      <c r="E1559" s="39"/>
      <c r="F1559" s="41" t="n">
        <f aca="false">IF(A1559="","",MATCH(A1559,P_ID,1))</f>
        <v>1377</v>
      </c>
      <c r="G1559" s="41" t="str">
        <f aca="false">IF(A1559="","",INDEX(P_Svc,F1559))</f>
        <v>Economy</v>
      </c>
      <c r="H1559" s="41" t="str">
        <f aca="false">IF(A1559="","",INDEX(P_Zone,F1559))</f>
        <v>West</v>
      </c>
      <c r="I1559" s="41" t="n">
        <f aca="false">IF(A1559="","",IF(D1559="Delivered",IF(B1559&lt;=INDEX(P_Due,F1559),1,0),0))</f>
        <v>1</v>
      </c>
    </row>
    <row r="1560" customFormat="false" ht="15" hidden="false" customHeight="false" outlineLevel="0" collapsed="false">
      <c r="A1560" s="37" t="n">
        <v>1001378</v>
      </c>
      <c r="B1560" s="38" t="n">
        <v>46280</v>
      </c>
      <c r="C1560" s="39" t="n">
        <v>1</v>
      </c>
      <c r="D1560" s="39" t="s">
        <v>26</v>
      </c>
      <c r="E1560" s="39"/>
      <c r="F1560" s="41" t="n">
        <f aca="false">IF(A1560="","",MATCH(A1560,P_ID,1))</f>
        <v>1378</v>
      </c>
      <c r="G1560" s="41" t="str">
        <f aca="false">IF(A1560="","",INDEX(P_Svc,F1560))</f>
        <v>Standard</v>
      </c>
      <c r="H1560" s="41" t="str">
        <f aca="false">IF(A1560="","",INDEX(P_Zone,F1560))</f>
        <v>North</v>
      </c>
      <c r="I1560" s="41" t="n">
        <f aca="false">IF(A1560="","",IF(D1560="Delivered",IF(B1560&lt;=INDEX(P_Due,F1560),1,0),0))</f>
        <v>1</v>
      </c>
    </row>
    <row r="1561" customFormat="false" ht="15" hidden="false" customHeight="false" outlineLevel="0" collapsed="false">
      <c r="A1561" s="37" t="n">
        <v>1001379</v>
      </c>
      <c r="B1561" s="38" t="n">
        <v>46280</v>
      </c>
      <c r="C1561" s="39" t="n">
        <v>1</v>
      </c>
      <c r="D1561" s="39" t="s">
        <v>26</v>
      </c>
      <c r="E1561" s="39"/>
      <c r="F1561" s="41" t="n">
        <f aca="false">IF(A1561="","",MATCH(A1561,P_ID,1))</f>
        <v>1379</v>
      </c>
      <c r="G1561" s="41" t="str">
        <f aca="false">IF(A1561="","",INDEX(P_Svc,F1561))</f>
        <v>Economy</v>
      </c>
      <c r="H1561" s="41" t="str">
        <f aca="false">IF(A1561="","",INDEX(P_Zone,F1561))</f>
        <v>West</v>
      </c>
      <c r="I1561" s="41" t="n">
        <f aca="false">IF(A1561="","",IF(D1561="Delivered",IF(B1561&lt;=INDEX(P_Due,F1561),1,0),0))</f>
        <v>1</v>
      </c>
    </row>
    <row r="1562" customFormat="false" ht="15" hidden="false" customHeight="false" outlineLevel="0" collapsed="false">
      <c r="A1562" s="37" t="n">
        <v>1001380</v>
      </c>
      <c r="B1562" s="38" t="n">
        <v>46280</v>
      </c>
      <c r="C1562" s="39" t="n">
        <v>1</v>
      </c>
      <c r="D1562" s="39" t="s">
        <v>26</v>
      </c>
      <c r="E1562" s="39"/>
      <c r="F1562" s="41" t="n">
        <f aca="false">IF(A1562="","",MATCH(A1562,P_ID,1))</f>
        <v>1380</v>
      </c>
      <c r="G1562" s="41" t="str">
        <f aca="false">IF(A1562="","",INDEX(P_Svc,F1562))</f>
        <v>Standard</v>
      </c>
      <c r="H1562" s="41" t="str">
        <f aca="false">IF(A1562="","",INDEX(P_Zone,F1562))</f>
        <v>West</v>
      </c>
      <c r="I1562" s="41" t="n">
        <f aca="false">IF(A1562="","",IF(D1562="Delivered",IF(B1562&lt;=INDEX(P_Due,F1562),1,0),0))</f>
        <v>1</v>
      </c>
    </row>
    <row r="1563" customFormat="false" ht="15" hidden="false" customHeight="false" outlineLevel="0" collapsed="false">
      <c r="A1563" s="37" t="n">
        <v>1001381</v>
      </c>
      <c r="B1563" s="38" t="n">
        <v>46280</v>
      </c>
      <c r="C1563" s="39" t="n">
        <v>1</v>
      </c>
      <c r="D1563" s="39" t="s">
        <v>26</v>
      </c>
      <c r="E1563" s="39"/>
      <c r="F1563" s="41" t="n">
        <f aca="false">IF(A1563="","",MATCH(A1563,P_ID,1))</f>
        <v>1381</v>
      </c>
      <c r="G1563" s="41" t="str">
        <f aca="false">IF(A1563="","",INDEX(P_Svc,F1563))</f>
        <v>Economy</v>
      </c>
      <c r="H1563" s="41" t="str">
        <f aca="false">IF(A1563="","",INDEX(P_Zone,F1563))</f>
        <v>South</v>
      </c>
      <c r="I1563" s="41" t="n">
        <f aca="false">IF(A1563="","",IF(D1563="Delivered",IF(B1563&lt;=INDEX(P_Due,F1563),1,0),0))</f>
        <v>1</v>
      </c>
    </row>
    <row r="1564" customFormat="false" ht="15" hidden="false" customHeight="false" outlineLevel="0" collapsed="false">
      <c r="A1564" s="37" t="n">
        <v>1001382</v>
      </c>
      <c r="B1564" s="38" t="n">
        <v>46280</v>
      </c>
      <c r="C1564" s="39" t="n">
        <v>1</v>
      </c>
      <c r="D1564" s="39" t="s">
        <v>26</v>
      </c>
      <c r="E1564" s="39"/>
      <c r="F1564" s="41" t="n">
        <f aca="false">IF(A1564="","",MATCH(A1564,P_ID,1))</f>
        <v>1382</v>
      </c>
      <c r="G1564" s="41" t="str">
        <f aca="false">IF(A1564="","",INDEX(P_Svc,F1564))</f>
        <v>Economy</v>
      </c>
      <c r="H1564" s="41" t="str">
        <f aca="false">IF(A1564="","",INDEX(P_Zone,F1564))</f>
        <v>South</v>
      </c>
      <c r="I1564" s="41" t="n">
        <f aca="false">IF(A1564="","",IF(D1564="Delivered",IF(B1564&lt;=INDEX(P_Due,F1564),1,0),0))</f>
        <v>1</v>
      </c>
    </row>
    <row r="1565" customFormat="false" ht="15" hidden="false" customHeight="false" outlineLevel="0" collapsed="false">
      <c r="A1565" s="37" t="n">
        <v>1001383</v>
      </c>
      <c r="B1565" s="38" t="n">
        <v>46280</v>
      </c>
      <c r="C1565" s="39" t="n">
        <v>1</v>
      </c>
      <c r="D1565" s="39" t="s">
        <v>26</v>
      </c>
      <c r="E1565" s="39"/>
      <c r="F1565" s="41" t="n">
        <f aca="false">IF(A1565="","",MATCH(A1565,P_ID,1))</f>
        <v>1383</v>
      </c>
      <c r="G1565" s="41" t="str">
        <f aca="false">IF(A1565="","",INDEX(P_Svc,F1565))</f>
        <v>Standard</v>
      </c>
      <c r="H1565" s="41" t="str">
        <f aca="false">IF(A1565="","",INDEX(P_Zone,F1565))</f>
        <v>South</v>
      </c>
      <c r="I1565" s="41" t="n">
        <f aca="false">IF(A1565="","",IF(D1565="Delivered",IF(B1565&lt;=INDEX(P_Due,F1565),1,0),0))</f>
        <v>1</v>
      </c>
    </row>
    <row r="1566" customFormat="false" ht="15" hidden="false" customHeight="false" outlineLevel="0" collapsed="false">
      <c r="A1566" s="37" t="n">
        <v>1001384</v>
      </c>
      <c r="B1566" s="38" t="n">
        <v>46280</v>
      </c>
      <c r="C1566" s="39" t="n">
        <v>1</v>
      </c>
      <c r="D1566" s="39" t="s">
        <v>79</v>
      </c>
      <c r="E1566" s="39" t="s">
        <v>32</v>
      </c>
      <c r="F1566" s="41" t="n">
        <f aca="false">IF(A1566="","",MATCH(A1566,P_ID,1))</f>
        <v>1384</v>
      </c>
      <c r="G1566" s="41" t="str">
        <f aca="false">IF(A1566="","",INDEX(P_Svc,F1566))</f>
        <v>Standard</v>
      </c>
      <c r="H1566" s="41" t="str">
        <f aca="false">IF(A1566="","",INDEX(P_Zone,F1566))</f>
        <v>South</v>
      </c>
      <c r="I1566" s="41" t="n">
        <f aca="false">IF(A1566="","",IF(D1566="Delivered",IF(B1566&lt;=INDEX(P_Due,F1566),1,0),0))</f>
        <v>0</v>
      </c>
    </row>
    <row r="1567" customFormat="false" ht="15" hidden="false" customHeight="false" outlineLevel="0" collapsed="false">
      <c r="A1567" s="37" t="n">
        <v>1001385</v>
      </c>
      <c r="B1567" s="38" t="n">
        <v>46280</v>
      </c>
      <c r="C1567" s="39" t="n">
        <v>1</v>
      </c>
      <c r="D1567" s="39" t="s">
        <v>26</v>
      </c>
      <c r="E1567" s="39"/>
      <c r="F1567" s="41" t="n">
        <f aca="false">IF(A1567="","",MATCH(A1567,P_ID,1))</f>
        <v>1385</v>
      </c>
      <c r="G1567" s="41" t="str">
        <f aca="false">IF(A1567="","",INDEX(P_Svc,F1567))</f>
        <v>Standard</v>
      </c>
      <c r="H1567" s="41" t="str">
        <f aca="false">IF(A1567="","",INDEX(P_Zone,F1567))</f>
        <v>East</v>
      </c>
      <c r="I1567" s="41" t="n">
        <f aca="false">IF(A1567="","",IF(D1567="Delivered",IF(B1567&lt;=INDEX(P_Due,F1567),1,0),0))</f>
        <v>1</v>
      </c>
    </row>
    <row r="1568" customFormat="false" ht="15" hidden="false" customHeight="false" outlineLevel="0" collapsed="false">
      <c r="A1568" s="37" t="n">
        <v>1001387</v>
      </c>
      <c r="B1568" s="38" t="n">
        <v>46280</v>
      </c>
      <c r="C1568" s="39" t="n">
        <v>1</v>
      </c>
      <c r="D1568" s="39" t="s">
        <v>26</v>
      </c>
      <c r="E1568" s="39"/>
      <c r="F1568" s="41" t="n">
        <f aca="false">IF(A1568="","",MATCH(A1568,P_ID,1))</f>
        <v>1387</v>
      </c>
      <c r="G1568" s="41" t="str">
        <f aca="false">IF(A1568="","",INDEX(P_Svc,F1568))</f>
        <v>Economy</v>
      </c>
      <c r="H1568" s="41" t="str">
        <f aca="false">IF(A1568="","",INDEX(P_Zone,F1568))</f>
        <v>Central</v>
      </c>
      <c r="I1568" s="41" t="n">
        <f aca="false">IF(A1568="","",IF(D1568="Delivered",IF(B1568&lt;=INDEX(P_Due,F1568),1,0),0))</f>
        <v>1</v>
      </c>
    </row>
    <row r="1569" customFormat="false" ht="15" hidden="false" customHeight="false" outlineLevel="0" collapsed="false">
      <c r="A1569" s="37" t="n">
        <v>1001388</v>
      </c>
      <c r="B1569" s="38" t="n">
        <v>46280</v>
      </c>
      <c r="C1569" s="39" t="n">
        <v>1</v>
      </c>
      <c r="D1569" s="39" t="s">
        <v>26</v>
      </c>
      <c r="E1569" s="39"/>
      <c r="F1569" s="41" t="n">
        <f aca="false">IF(A1569="","",MATCH(A1569,P_ID,1))</f>
        <v>1388</v>
      </c>
      <c r="G1569" s="41" t="str">
        <f aca="false">IF(A1569="","",INDEX(P_Svc,F1569))</f>
        <v>Standard</v>
      </c>
      <c r="H1569" s="41" t="str">
        <f aca="false">IF(A1569="","",INDEX(P_Zone,F1569))</f>
        <v>North</v>
      </c>
      <c r="I1569" s="41" t="n">
        <f aca="false">IF(A1569="","",IF(D1569="Delivered",IF(B1569&lt;=INDEX(P_Due,F1569),1,0),0))</f>
        <v>1</v>
      </c>
    </row>
    <row r="1570" customFormat="false" ht="15" hidden="false" customHeight="false" outlineLevel="0" collapsed="false">
      <c r="A1570" s="37" t="n">
        <v>1001389</v>
      </c>
      <c r="B1570" s="38" t="n">
        <v>46280</v>
      </c>
      <c r="C1570" s="39" t="n">
        <v>1</v>
      </c>
      <c r="D1570" s="39" t="s">
        <v>26</v>
      </c>
      <c r="E1570" s="39"/>
      <c r="F1570" s="41" t="n">
        <f aca="false">IF(A1570="","",MATCH(A1570,P_ID,1))</f>
        <v>1389</v>
      </c>
      <c r="G1570" s="41" t="str">
        <f aca="false">IF(A1570="","",INDEX(P_Svc,F1570))</f>
        <v>Standard</v>
      </c>
      <c r="H1570" s="41" t="str">
        <f aca="false">IF(A1570="","",INDEX(P_Zone,F1570))</f>
        <v>South</v>
      </c>
      <c r="I1570" s="41" t="n">
        <f aca="false">IF(A1570="","",IF(D1570="Delivered",IF(B1570&lt;=INDEX(P_Due,F1570),1,0),0))</f>
        <v>1</v>
      </c>
    </row>
    <row r="1571" customFormat="false" ht="15" hidden="false" customHeight="false" outlineLevel="0" collapsed="false">
      <c r="A1571" s="37" t="n">
        <v>1001390</v>
      </c>
      <c r="B1571" s="38" t="n">
        <v>46280</v>
      </c>
      <c r="C1571" s="39" t="n">
        <v>1</v>
      </c>
      <c r="D1571" s="39" t="s">
        <v>26</v>
      </c>
      <c r="E1571" s="39"/>
      <c r="F1571" s="41" t="n">
        <f aca="false">IF(A1571="","",MATCH(A1571,P_ID,1))</f>
        <v>1390</v>
      </c>
      <c r="G1571" s="41" t="str">
        <f aca="false">IF(A1571="","",INDEX(P_Svc,F1571))</f>
        <v>Standard</v>
      </c>
      <c r="H1571" s="41" t="str">
        <f aca="false">IF(A1571="","",INDEX(P_Zone,F1571))</f>
        <v>West</v>
      </c>
      <c r="I1571" s="41" t="n">
        <f aca="false">IF(A1571="","",IF(D1571="Delivered",IF(B1571&lt;=INDEX(P_Due,F1571),1,0),0))</f>
        <v>1</v>
      </c>
    </row>
    <row r="1572" customFormat="false" ht="15" hidden="false" customHeight="false" outlineLevel="0" collapsed="false">
      <c r="A1572" s="37" t="n">
        <v>1001392</v>
      </c>
      <c r="B1572" s="38" t="n">
        <v>46280</v>
      </c>
      <c r="C1572" s="39" t="n">
        <v>1</v>
      </c>
      <c r="D1572" s="39" t="s">
        <v>79</v>
      </c>
      <c r="E1572" s="39" t="s">
        <v>34</v>
      </c>
      <c r="F1572" s="41" t="n">
        <f aca="false">IF(A1572="","",MATCH(A1572,P_ID,1))</f>
        <v>1392</v>
      </c>
      <c r="G1572" s="41" t="str">
        <f aca="false">IF(A1572="","",INDEX(P_Svc,F1572))</f>
        <v>Standard</v>
      </c>
      <c r="H1572" s="41" t="str">
        <f aca="false">IF(A1572="","",INDEX(P_Zone,F1572))</f>
        <v>Central</v>
      </c>
      <c r="I1572" s="41" t="n">
        <f aca="false">IF(A1572="","",IF(D1572="Delivered",IF(B1572&lt;=INDEX(P_Due,F1572),1,0),0))</f>
        <v>0</v>
      </c>
    </row>
    <row r="1573" customFormat="false" ht="15" hidden="false" customHeight="false" outlineLevel="0" collapsed="false">
      <c r="A1573" s="37" t="n">
        <v>1001393</v>
      </c>
      <c r="B1573" s="38" t="n">
        <v>46280</v>
      </c>
      <c r="C1573" s="39" t="n">
        <v>1</v>
      </c>
      <c r="D1573" s="39" t="s">
        <v>26</v>
      </c>
      <c r="E1573" s="39"/>
      <c r="F1573" s="41" t="n">
        <f aca="false">IF(A1573="","",MATCH(A1573,P_ID,1))</f>
        <v>1393</v>
      </c>
      <c r="G1573" s="41" t="str">
        <f aca="false">IF(A1573="","",INDEX(P_Svc,F1573))</f>
        <v>Standard</v>
      </c>
      <c r="H1573" s="41" t="str">
        <f aca="false">IF(A1573="","",INDEX(P_Zone,F1573))</f>
        <v>North</v>
      </c>
      <c r="I1573" s="41" t="n">
        <f aca="false">IF(A1573="","",IF(D1573="Delivered",IF(B1573&lt;=INDEX(P_Due,F1573),1,0),0))</f>
        <v>1</v>
      </c>
    </row>
    <row r="1574" customFormat="false" ht="15" hidden="false" customHeight="false" outlineLevel="0" collapsed="false">
      <c r="A1574" s="37" t="n">
        <v>1001394</v>
      </c>
      <c r="B1574" s="38" t="n">
        <v>46280</v>
      </c>
      <c r="C1574" s="39" t="n">
        <v>1</v>
      </c>
      <c r="D1574" s="39" t="s">
        <v>26</v>
      </c>
      <c r="E1574" s="39"/>
      <c r="F1574" s="41" t="n">
        <f aca="false">IF(A1574="","",MATCH(A1574,P_ID,1))</f>
        <v>1394</v>
      </c>
      <c r="G1574" s="41" t="str">
        <f aca="false">IF(A1574="","",INDEX(P_Svc,F1574))</f>
        <v>Standard</v>
      </c>
      <c r="H1574" s="41" t="str">
        <f aca="false">IF(A1574="","",INDEX(P_Zone,F1574))</f>
        <v>North</v>
      </c>
      <c r="I1574" s="41" t="n">
        <f aca="false">IF(A1574="","",IF(D1574="Delivered",IF(B1574&lt;=INDEX(P_Due,F1574),1,0),0))</f>
        <v>1</v>
      </c>
    </row>
    <row r="1575" customFormat="false" ht="15" hidden="false" customHeight="false" outlineLevel="0" collapsed="false">
      <c r="A1575" s="37" t="n">
        <v>1001395</v>
      </c>
      <c r="B1575" s="38" t="n">
        <v>46280</v>
      </c>
      <c r="C1575" s="39" t="n">
        <v>1</v>
      </c>
      <c r="D1575" s="39" t="s">
        <v>26</v>
      </c>
      <c r="E1575" s="39"/>
      <c r="F1575" s="41" t="n">
        <f aca="false">IF(A1575="","",MATCH(A1575,P_ID,1))</f>
        <v>1395</v>
      </c>
      <c r="G1575" s="41" t="str">
        <f aca="false">IF(A1575="","",INDEX(P_Svc,F1575))</f>
        <v>Economy</v>
      </c>
      <c r="H1575" s="41" t="str">
        <f aca="false">IF(A1575="","",INDEX(P_Zone,F1575))</f>
        <v>South</v>
      </c>
      <c r="I1575" s="41" t="n">
        <f aca="false">IF(A1575="","",IF(D1575="Delivered",IF(B1575&lt;=INDEX(P_Due,F1575),1,0),0))</f>
        <v>1</v>
      </c>
    </row>
    <row r="1576" customFormat="false" ht="15" hidden="false" customHeight="false" outlineLevel="0" collapsed="false">
      <c r="A1576" s="37" t="n">
        <v>1001396</v>
      </c>
      <c r="B1576" s="38" t="n">
        <v>46280</v>
      </c>
      <c r="C1576" s="39" t="n">
        <v>1</v>
      </c>
      <c r="D1576" s="39" t="s">
        <v>26</v>
      </c>
      <c r="E1576" s="39"/>
      <c r="F1576" s="41" t="n">
        <f aca="false">IF(A1576="","",MATCH(A1576,P_ID,1))</f>
        <v>1396</v>
      </c>
      <c r="G1576" s="41" t="str">
        <f aca="false">IF(A1576="","",INDEX(P_Svc,F1576))</f>
        <v>Standard</v>
      </c>
      <c r="H1576" s="41" t="str">
        <f aca="false">IF(A1576="","",INDEX(P_Zone,F1576))</f>
        <v>East</v>
      </c>
      <c r="I1576" s="41" t="n">
        <f aca="false">IF(A1576="","",IF(D1576="Delivered",IF(B1576&lt;=INDEX(P_Due,F1576),1,0),0))</f>
        <v>1</v>
      </c>
    </row>
    <row r="1577" customFormat="false" ht="15" hidden="false" customHeight="false" outlineLevel="0" collapsed="false">
      <c r="A1577" s="37" t="n">
        <v>1001397</v>
      </c>
      <c r="B1577" s="38" t="n">
        <v>46280</v>
      </c>
      <c r="C1577" s="39" t="n">
        <v>1</v>
      </c>
      <c r="D1577" s="39" t="s">
        <v>26</v>
      </c>
      <c r="E1577" s="39"/>
      <c r="F1577" s="41" t="n">
        <f aca="false">IF(A1577="","",MATCH(A1577,P_ID,1))</f>
        <v>1397</v>
      </c>
      <c r="G1577" s="41" t="str">
        <f aca="false">IF(A1577="","",INDEX(P_Svc,F1577))</f>
        <v>Economy</v>
      </c>
      <c r="H1577" s="41" t="str">
        <f aca="false">IF(A1577="","",INDEX(P_Zone,F1577))</f>
        <v>South</v>
      </c>
      <c r="I1577" s="41" t="n">
        <f aca="false">IF(A1577="","",IF(D1577="Delivered",IF(B1577&lt;=INDEX(P_Due,F1577),1,0),0))</f>
        <v>1</v>
      </c>
    </row>
    <row r="1578" customFormat="false" ht="15" hidden="false" customHeight="false" outlineLevel="0" collapsed="false">
      <c r="A1578" s="37" t="n">
        <v>1001398</v>
      </c>
      <c r="B1578" s="38" t="n">
        <v>46280</v>
      </c>
      <c r="C1578" s="39" t="n">
        <v>1</v>
      </c>
      <c r="D1578" s="39" t="s">
        <v>26</v>
      </c>
      <c r="E1578" s="39"/>
      <c r="F1578" s="41" t="n">
        <f aca="false">IF(A1578="","",MATCH(A1578,P_ID,1))</f>
        <v>1398</v>
      </c>
      <c r="G1578" s="41" t="str">
        <f aca="false">IF(A1578="","",INDEX(P_Svc,F1578))</f>
        <v>Standard</v>
      </c>
      <c r="H1578" s="41" t="str">
        <f aca="false">IF(A1578="","",INDEX(P_Zone,F1578))</f>
        <v>North</v>
      </c>
      <c r="I1578" s="41" t="n">
        <f aca="false">IF(A1578="","",IF(D1578="Delivered",IF(B1578&lt;=INDEX(P_Due,F1578),1,0),0))</f>
        <v>1</v>
      </c>
    </row>
    <row r="1579" customFormat="false" ht="15" hidden="false" customHeight="false" outlineLevel="0" collapsed="false">
      <c r="A1579" s="37" t="n">
        <v>1001399</v>
      </c>
      <c r="B1579" s="38" t="n">
        <v>46280</v>
      </c>
      <c r="C1579" s="39" t="n">
        <v>1</v>
      </c>
      <c r="D1579" s="39" t="s">
        <v>26</v>
      </c>
      <c r="E1579" s="39"/>
      <c r="F1579" s="41" t="n">
        <f aca="false">IF(A1579="","",MATCH(A1579,P_ID,1))</f>
        <v>1399</v>
      </c>
      <c r="G1579" s="41" t="str">
        <f aca="false">IF(A1579="","",INDEX(P_Svc,F1579))</f>
        <v>Standard</v>
      </c>
      <c r="H1579" s="41" t="str">
        <f aca="false">IF(A1579="","",INDEX(P_Zone,F1579))</f>
        <v>Central</v>
      </c>
      <c r="I1579" s="41" t="n">
        <f aca="false">IF(A1579="","",IF(D1579="Delivered",IF(B1579&lt;=INDEX(P_Due,F1579),1,0),0))</f>
        <v>1</v>
      </c>
    </row>
    <row r="1580" customFormat="false" ht="15" hidden="false" customHeight="false" outlineLevel="0" collapsed="false">
      <c r="A1580" s="37" t="n">
        <v>1001401</v>
      </c>
      <c r="B1580" s="38" t="n">
        <v>46280</v>
      </c>
      <c r="C1580" s="39" t="n">
        <v>1</v>
      </c>
      <c r="D1580" s="39" t="s">
        <v>26</v>
      </c>
      <c r="E1580" s="39"/>
      <c r="F1580" s="41" t="n">
        <f aca="false">IF(A1580="","",MATCH(A1580,P_ID,1))</f>
        <v>1401</v>
      </c>
      <c r="G1580" s="41" t="str">
        <f aca="false">IF(A1580="","",INDEX(P_Svc,F1580))</f>
        <v>Standard</v>
      </c>
      <c r="H1580" s="41" t="str">
        <f aca="false">IF(A1580="","",INDEX(P_Zone,F1580))</f>
        <v>North</v>
      </c>
      <c r="I1580" s="41" t="n">
        <f aca="false">IF(A1580="","",IF(D1580="Delivered",IF(B1580&lt;=INDEX(P_Due,F1580),1,0),0))</f>
        <v>1</v>
      </c>
    </row>
    <row r="1581" customFormat="false" ht="15" hidden="false" customHeight="false" outlineLevel="0" collapsed="false">
      <c r="A1581" s="37" t="n">
        <v>1001402</v>
      </c>
      <c r="B1581" s="38" t="n">
        <v>46280</v>
      </c>
      <c r="C1581" s="39" t="n">
        <v>1</v>
      </c>
      <c r="D1581" s="39" t="s">
        <v>26</v>
      </c>
      <c r="E1581" s="39"/>
      <c r="F1581" s="41" t="n">
        <f aca="false">IF(A1581="","",MATCH(A1581,P_ID,1))</f>
        <v>1402</v>
      </c>
      <c r="G1581" s="41" t="str">
        <f aca="false">IF(A1581="","",INDEX(P_Svc,F1581))</f>
        <v>Standard</v>
      </c>
      <c r="H1581" s="41" t="str">
        <f aca="false">IF(A1581="","",INDEX(P_Zone,F1581))</f>
        <v>East</v>
      </c>
      <c r="I1581" s="41" t="n">
        <f aca="false">IF(A1581="","",IF(D1581="Delivered",IF(B1581&lt;=INDEX(P_Due,F1581),1,0),0))</f>
        <v>1</v>
      </c>
    </row>
    <row r="1582" customFormat="false" ht="15" hidden="false" customHeight="false" outlineLevel="0" collapsed="false">
      <c r="A1582" s="37" t="n">
        <v>1001403</v>
      </c>
      <c r="B1582" s="38" t="n">
        <v>46280</v>
      </c>
      <c r="C1582" s="39" t="n">
        <v>1</v>
      </c>
      <c r="D1582" s="39" t="s">
        <v>26</v>
      </c>
      <c r="E1582" s="39"/>
      <c r="F1582" s="41" t="n">
        <f aca="false">IF(A1582="","",MATCH(A1582,P_ID,1))</f>
        <v>1403</v>
      </c>
      <c r="G1582" s="41" t="str">
        <f aca="false">IF(A1582="","",INDEX(P_Svc,F1582))</f>
        <v>Standard</v>
      </c>
      <c r="H1582" s="41" t="str">
        <f aca="false">IF(A1582="","",INDEX(P_Zone,F1582))</f>
        <v>South</v>
      </c>
      <c r="I1582" s="41" t="n">
        <f aca="false">IF(A1582="","",IF(D1582="Delivered",IF(B1582&lt;=INDEX(P_Due,F1582),1,0),0))</f>
        <v>1</v>
      </c>
    </row>
    <row r="1583" customFormat="false" ht="15" hidden="false" customHeight="false" outlineLevel="0" collapsed="false">
      <c r="A1583" s="37" t="n">
        <v>1001404</v>
      </c>
      <c r="B1583" s="38" t="n">
        <v>46280</v>
      </c>
      <c r="C1583" s="39" t="n">
        <v>1</v>
      </c>
      <c r="D1583" s="39" t="s">
        <v>26</v>
      </c>
      <c r="E1583" s="39"/>
      <c r="F1583" s="41" t="n">
        <f aca="false">IF(A1583="","",MATCH(A1583,P_ID,1))</f>
        <v>1404</v>
      </c>
      <c r="G1583" s="41" t="str">
        <f aca="false">IF(A1583="","",INDEX(P_Svc,F1583))</f>
        <v>Standard</v>
      </c>
      <c r="H1583" s="41" t="str">
        <f aca="false">IF(A1583="","",INDEX(P_Zone,F1583))</f>
        <v>East</v>
      </c>
      <c r="I1583" s="41" t="n">
        <f aca="false">IF(A1583="","",IF(D1583="Delivered",IF(B1583&lt;=INDEX(P_Due,F1583),1,0),0))</f>
        <v>1</v>
      </c>
    </row>
    <row r="1584" customFormat="false" ht="15" hidden="false" customHeight="false" outlineLevel="0" collapsed="false">
      <c r="A1584" s="37" t="n">
        <v>1001405</v>
      </c>
      <c r="B1584" s="38" t="n">
        <v>46280</v>
      </c>
      <c r="C1584" s="39" t="n">
        <v>1</v>
      </c>
      <c r="D1584" s="39" t="s">
        <v>26</v>
      </c>
      <c r="E1584" s="39"/>
      <c r="F1584" s="41" t="n">
        <f aca="false">IF(A1584="","",MATCH(A1584,P_ID,1))</f>
        <v>1405</v>
      </c>
      <c r="G1584" s="41" t="str">
        <f aca="false">IF(A1584="","",INDEX(P_Svc,F1584))</f>
        <v>Economy</v>
      </c>
      <c r="H1584" s="41" t="str">
        <f aca="false">IF(A1584="","",INDEX(P_Zone,F1584))</f>
        <v>South</v>
      </c>
      <c r="I1584" s="41" t="n">
        <f aca="false">IF(A1584="","",IF(D1584="Delivered",IF(B1584&lt;=INDEX(P_Due,F1584),1,0),0))</f>
        <v>1</v>
      </c>
    </row>
    <row r="1585" customFormat="false" ht="15" hidden="false" customHeight="false" outlineLevel="0" collapsed="false">
      <c r="A1585" s="37" t="n">
        <v>1001407</v>
      </c>
      <c r="B1585" s="38" t="n">
        <v>46280</v>
      </c>
      <c r="C1585" s="39" t="n">
        <v>1</v>
      </c>
      <c r="D1585" s="39" t="s">
        <v>26</v>
      </c>
      <c r="E1585" s="39"/>
      <c r="F1585" s="41" t="n">
        <f aca="false">IF(A1585="","",MATCH(A1585,P_ID,1))</f>
        <v>1407</v>
      </c>
      <c r="G1585" s="41" t="str">
        <f aca="false">IF(A1585="","",INDEX(P_Svc,F1585))</f>
        <v>Economy</v>
      </c>
      <c r="H1585" s="41" t="str">
        <f aca="false">IF(A1585="","",INDEX(P_Zone,F1585))</f>
        <v>Central</v>
      </c>
      <c r="I1585" s="41" t="n">
        <f aca="false">IF(A1585="","",IF(D1585="Delivered",IF(B1585&lt;=INDEX(P_Due,F1585),1,0),0))</f>
        <v>1</v>
      </c>
    </row>
    <row r="1586" customFormat="false" ht="15" hidden="false" customHeight="false" outlineLevel="0" collapsed="false">
      <c r="A1586" s="37" t="n">
        <v>1001408</v>
      </c>
      <c r="B1586" s="38" t="n">
        <v>46280</v>
      </c>
      <c r="C1586" s="39" t="n">
        <v>1</v>
      </c>
      <c r="D1586" s="39" t="s">
        <v>26</v>
      </c>
      <c r="E1586" s="39"/>
      <c r="F1586" s="41" t="n">
        <f aca="false">IF(A1586="","",MATCH(A1586,P_ID,1))</f>
        <v>1408</v>
      </c>
      <c r="G1586" s="41" t="str">
        <f aca="false">IF(A1586="","",INDEX(P_Svc,F1586))</f>
        <v>Standard</v>
      </c>
      <c r="H1586" s="41" t="str">
        <f aca="false">IF(A1586="","",INDEX(P_Zone,F1586))</f>
        <v>Central</v>
      </c>
      <c r="I1586" s="41" t="n">
        <f aca="false">IF(A1586="","",IF(D1586="Delivered",IF(B1586&lt;=INDEX(P_Due,F1586),1,0),0))</f>
        <v>1</v>
      </c>
    </row>
    <row r="1587" customFormat="false" ht="15" hidden="false" customHeight="false" outlineLevel="0" collapsed="false">
      <c r="A1587" s="37" t="n">
        <v>1001409</v>
      </c>
      <c r="B1587" s="38" t="n">
        <v>46280</v>
      </c>
      <c r="C1587" s="39" t="n">
        <v>1</v>
      </c>
      <c r="D1587" s="39" t="s">
        <v>26</v>
      </c>
      <c r="E1587" s="39"/>
      <c r="F1587" s="41" t="n">
        <f aca="false">IF(A1587="","",MATCH(A1587,P_ID,1))</f>
        <v>1409</v>
      </c>
      <c r="G1587" s="41" t="str">
        <f aca="false">IF(A1587="","",INDEX(P_Svc,F1587))</f>
        <v>Standard</v>
      </c>
      <c r="H1587" s="41" t="str">
        <f aca="false">IF(A1587="","",INDEX(P_Zone,F1587))</f>
        <v>North</v>
      </c>
      <c r="I1587" s="41" t="n">
        <f aca="false">IF(A1587="","",IF(D1587="Delivered",IF(B1587&lt;=INDEX(P_Due,F1587),1,0),0))</f>
        <v>1</v>
      </c>
    </row>
    <row r="1588" customFormat="false" ht="15" hidden="false" customHeight="false" outlineLevel="0" collapsed="false">
      <c r="A1588" s="37" t="n">
        <v>1001410</v>
      </c>
      <c r="B1588" s="38" t="n">
        <v>46280</v>
      </c>
      <c r="C1588" s="39" t="n">
        <v>1</v>
      </c>
      <c r="D1588" s="39" t="s">
        <v>26</v>
      </c>
      <c r="E1588" s="39"/>
      <c r="F1588" s="41" t="n">
        <f aca="false">IF(A1588="","",MATCH(A1588,P_ID,1))</f>
        <v>1410</v>
      </c>
      <c r="G1588" s="41" t="str">
        <f aca="false">IF(A1588="","",INDEX(P_Svc,F1588))</f>
        <v>Economy</v>
      </c>
      <c r="H1588" s="41" t="str">
        <f aca="false">IF(A1588="","",INDEX(P_Zone,F1588))</f>
        <v>West</v>
      </c>
      <c r="I1588" s="41" t="n">
        <f aca="false">IF(A1588="","",IF(D1588="Delivered",IF(B1588&lt;=INDEX(P_Due,F1588),1,0),0))</f>
        <v>1</v>
      </c>
    </row>
    <row r="1589" customFormat="false" ht="15" hidden="false" customHeight="false" outlineLevel="0" collapsed="false">
      <c r="A1589" s="37" t="n">
        <v>1001411</v>
      </c>
      <c r="B1589" s="38" t="n">
        <v>46280</v>
      </c>
      <c r="C1589" s="39" t="n">
        <v>1</v>
      </c>
      <c r="D1589" s="39" t="s">
        <v>26</v>
      </c>
      <c r="E1589" s="39"/>
      <c r="F1589" s="41" t="n">
        <f aca="false">IF(A1589="","",MATCH(A1589,P_ID,1))</f>
        <v>1411</v>
      </c>
      <c r="G1589" s="41" t="str">
        <f aca="false">IF(A1589="","",INDEX(P_Svc,F1589))</f>
        <v>Standard</v>
      </c>
      <c r="H1589" s="41" t="str">
        <f aca="false">IF(A1589="","",INDEX(P_Zone,F1589))</f>
        <v>South</v>
      </c>
      <c r="I1589" s="41" t="n">
        <f aca="false">IF(A1589="","",IF(D1589="Delivered",IF(B1589&lt;=INDEX(P_Due,F1589),1,0),0))</f>
        <v>1</v>
      </c>
    </row>
    <row r="1590" customFormat="false" ht="15" hidden="false" customHeight="false" outlineLevel="0" collapsed="false">
      <c r="A1590" s="37" t="n">
        <v>1001412</v>
      </c>
      <c r="B1590" s="38" t="n">
        <v>46280</v>
      </c>
      <c r="C1590" s="39" t="n">
        <v>1</v>
      </c>
      <c r="D1590" s="39" t="s">
        <v>26</v>
      </c>
      <c r="E1590" s="39"/>
      <c r="F1590" s="41" t="n">
        <f aca="false">IF(A1590="","",MATCH(A1590,P_ID,1))</f>
        <v>1412</v>
      </c>
      <c r="G1590" s="41" t="str">
        <f aca="false">IF(A1590="","",INDEX(P_Svc,F1590))</f>
        <v>Economy</v>
      </c>
      <c r="H1590" s="41" t="str">
        <f aca="false">IF(A1590="","",INDEX(P_Zone,F1590))</f>
        <v>South</v>
      </c>
      <c r="I1590" s="41" t="n">
        <f aca="false">IF(A1590="","",IF(D1590="Delivered",IF(B1590&lt;=INDEX(P_Due,F1590),1,0),0))</f>
        <v>1</v>
      </c>
    </row>
    <row r="1591" customFormat="false" ht="15" hidden="false" customHeight="false" outlineLevel="0" collapsed="false">
      <c r="A1591" s="37" t="n">
        <v>1001413</v>
      </c>
      <c r="B1591" s="38" t="n">
        <v>46280</v>
      </c>
      <c r="C1591" s="39" t="n">
        <v>1</v>
      </c>
      <c r="D1591" s="39" t="s">
        <v>26</v>
      </c>
      <c r="E1591" s="39"/>
      <c r="F1591" s="41" t="n">
        <f aca="false">IF(A1591="","",MATCH(A1591,P_ID,1))</f>
        <v>1413</v>
      </c>
      <c r="G1591" s="41" t="str">
        <f aca="false">IF(A1591="","",INDEX(P_Svc,F1591))</f>
        <v>Economy</v>
      </c>
      <c r="H1591" s="41" t="str">
        <f aca="false">IF(A1591="","",INDEX(P_Zone,F1591))</f>
        <v>East</v>
      </c>
      <c r="I1591" s="41" t="n">
        <f aca="false">IF(A1591="","",IF(D1591="Delivered",IF(B1591&lt;=INDEX(P_Due,F1591),1,0),0))</f>
        <v>1</v>
      </c>
    </row>
    <row r="1592" customFormat="false" ht="15" hidden="false" customHeight="false" outlineLevel="0" collapsed="false">
      <c r="A1592" s="37" t="n">
        <v>1001415</v>
      </c>
      <c r="B1592" s="38" t="n">
        <v>46280</v>
      </c>
      <c r="C1592" s="39" t="n">
        <v>1</v>
      </c>
      <c r="D1592" s="39" t="s">
        <v>26</v>
      </c>
      <c r="E1592" s="39"/>
      <c r="F1592" s="41" t="n">
        <f aca="false">IF(A1592="","",MATCH(A1592,P_ID,1))</f>
        <v>1415</v>
      </c>
      <c r="G1592" s="41" t="str">
        <f aca="false">IF(A1592="","",INDEX(P_Svc,F1592))</f>
        <v>Standard</v>
      </c>
      <c r="H1592" s="41" t="str">
        <f aca="false">IF(A1592="","",INDEX(P_Zone,F1592))</f>
        <v>East</v>
      </c>
      <c r="I1592" s="41" t="n">
        <f aca="false">IF(A1592="","",IF(D1592="Delivered",IF(B1592&lt;=INDEX(P_Due,F1592),1,0),0))</f>
        <v>1</v>
      </c>
    </row>
    <row r="1593" customFormat="false" ht="15" hidden="false" customHeight="false" outlineLevel="0" collapsed="false">
      <c r="A1593" s="37" t="n">
        <v>1001416</v>
      </c>
      <c r="B1593" s="38" t="n">
        <v>46280</v>
      </c>
      <c r="C1593" s="39" t="n">
        <v>1</v>
      </c>
      <c r="D1593" s="39" t="s">
        <v>26</v>
      </c>
      <c r="E1593" s="39"/>
      <c r="F1593" s="41" t="n">
        <f aca="false">IF(A1593="","",MATCH(A1593,P_ID,1))</f>
        <v>1416</v>
      </c>
      <c r="G1593" s="41" t="str">
        <f aca="false">IF(A1593="","",INDEX(P_Svc,F1593))</f>
        <v>Standard</v>
      </c>
      <c r="H1593" s="41" t="str">
        <f aca="false">IF(A1593="","",INDEX(P_Zone,F1593))</f>
        <v>East</v>
      </c>
      <c r="I1593" s="41" t="n">
        <f aca="false">IF(A1593="","",IF(D1593="Delivered",IF(B1593&lt;=INDEX(P_Due,F1593),1,0),0))</f>
        <v>1</v>
      </c>
    </row>
    <row r="1594" customFormat="false" ht="15" hidden="false" customHeight="false" outlineLevel="0" collapsed="false">
      <c r="A1594" s="37" t="n">
        <v>1001417</v>
      </c>
      <c r="B1594" s="38" t="n">
        <v>46280</v>
      </c>
      <c r="C1594" s="39" t="n">
        <v>1</v>
      </c>
      <c r="D1594" s="39" t="s">
        <v>26</v>
      </c>
      <c r="E1594" s="39"/>
      <c r="F1594" s="41" t="n">
        <f aca="false">IF(A1594="","",MATCH(A1594,P_ID,1))</f>
        <v>1417</v>
      </c>
      <c r="G1594" s="41" t="str">
        <f aca="false">IF(A1594="","",INDEX(P_Svc,F1594))</f>
        <v>Economy</v>
      </c>
      <c r="H1594" s="41" t="str">
        <f aca="false">IF(A1594="","",INDEX(P_Zone,F1594))</f>
        <v>South</v>
      </c>
      <c r="I1594" s="41" t="n">
        <f aca="false">IF(A1594="","",IF(D1594="Delivered",IF(B1594&lt;=INDEX(P_Due,F1594),1,0),0))</f>
        <v>1</v>
      </c>
    </row>
    <row r="1595" customFormat="false" ht="15" hidden="false" customHeight="false" outlineLevel="0" collapsed="false">
      <c r="A1595" s="37" t="n">
        <v>1001418</v>
      </c>
      <c r="B1595" s="38" t="n">
        <v>46280</v>
      </c>
      <c r="C1595" s="39" t="n">
        <v>1</v>
      </c>
      <c r="D1595" s="39" t="s">
        <v>26</v>
      </c>
      <c r="E1595" s="39"/>
      <c r="F1595" s="41" t="n">
        <f aca="false">IF(A1595="","",MATCH(A1595,P_ID,1))</f>
        <v>1418</v>
      </c>
      <c r="G1595" s="41" t="str">
        <f aca="false">IF(A1595="","",INDEX(P_Svc,F1595))</f>
        <v>Economy</v>
      </c>
      <c r="H1595" s="41" t="str">
        <f aca="false">IF(A1595="","",INDEX(P_Zone,F1595))</f>
        <v>Central</v>
      </c>
      <c r="I1595" s="41" t="n">
        <f aca="false">IF(A1595="","",IF(D1595="Delivered",IF(B1595&lt;=INDEX(P_Due,F1595),1,0),0))</f>
        <v>1</v>
      </c>
    </row>
    <row r="1596" customFormat="false" ht="15" hidden="false" customHeight="false" outlineLevel="0" collapsed="false">
      <c r="A1596" s="37" t="n">
        <v>1001419</v>
      </c>
      <c r="B1596" s="38" t="n">
        <v>46280</v>
      </c>
      <c r="C1596" s="39" t="n">
        <v>1</v>
      </c>
      <c r="D1596" s="39" t="s">
        <v>26</v>
      </c>
      <c r="E1596" s="39"/>
      <c r="F1596" s="41" t="n">
        <f aca="false">IF(A1596="","",MATCH(A1596,P_ID,1))</f>
        <v>1419</v>
      </c>
      <c r="G1596" s="41" t="str">
        <f aca="false">IF(A1596="","",INDEX(P_Svc,F1596))</f>
        <v>Standard</v>
      </c>
      <c r="H1596" s="41" t="str">
        <f aca="false">IF(A1596="","",INDEX(P_Zone,F1596))</f>
        <v>Central</v>
      </c>
      <c r="I1596" s="41" t="n">
        <f aca="false">IF(A1596="","",IF(D1596="Delivered",IF(B1596&lt;=INDEX(P_Due,F1596),1,0),0))</f>
        <v>1</v>
      </c>
    </row>
    <row r="1597" customFormat="false" ht="15" hidden="false" customHeight="false" outlineLevel="0" collapsed="false">
      <c r="A1597" s="37" t="n">
        <v>1001420</v>
      </c>
      <c r="B1597" s="38" t="n">
        <v>46280</v>
      </c>
      <c r="C1597" s="39" t="n">
        <v>1</v>
      </c>
      <c r="D1597" s="39" t="s">
        <v>26</v>
      </c>
      <c r="E1597" s="39"/>
      <c r="F1597" s="41" t="n">
        <f aca="false">IF(A1597="","",MATCH(A1597,P_ID,1))</f>
        <v>1420</v>
      </c>
      <c r="G1597" s="41" t="str">
        <f aca="false">IF(A1597="","",INDEX(P_Svc,F1597))</f>
        <v>Standard</v>
      </c>
      <c r="H1597" s="41" t="str">
        <f aca="false">IF(A1597="","",INDEX(P_Zone,F1597))</f>
        <v>West</v>
      </c>
      <c r="I1597" s="41" t="n">
        <f aca="false">IF(A1597="","",IF(D1597="Delivered",IF(B1597&lt;=INDEX(P_Due,F1597),1,0),0))</f>
        <v>1</v>
      </c>
    </row>
    <row r="1598" customFormat="false" ht="15" hidden="false" customHeight="false" outlineLevel="0" collapsed="false">
      <c r="A1598" s="37" t="n">
        <v>1001421</v>
      </c>
      <c r="B1598" s="38" t="n">
        <v>46280</v>
      </c>
      <c r="C1598" s="39" t="n">
        <v>1</v>
      </c>
      <c r="D1598" s="39" t="s">
        <v>26</v>
      </c>
      <c r="E1598" s="39"/>
      <c r="F1598" s="41" t="n">
        <f aca="false">IF(A1598="","",MATCH(A1598,P_ID,1))</f>
        <v>1421</v>
      </c>
      <c r="G1598" s="41" t="str">
        <f aca="false">IF(A1598="","",INDEX(P_Svc,F1598))</f>
        <v>Standard</v>
      </c>
      <c r="H1598" s="41" t="str">
        <f aca="false">IF(A1598="","",INDEX(P_Zone,F1598))</f>
        <v>Central</v>
      </c>
      <c r="I1598" s="41" t="n">
        <f aca="false">IF(A1598="","",IF(D1598="Delivered",IF(B1598&lt;=INDEX(P_Due,F1598),1,0),0))</f>
        <v>1</v>
      </c>
    </row>
    <row r="1599" customFormat="false" ht="15" hidden="false" customHeight="false" outlineLevel="0" collapsed="false">
      <c r="A1599" s="37" t="n">
        <v>1001422</v>
      </c>
      <c r="B1599" s="38" t="n">
        <v>46280</v>
      </c>
      <c r="C1599" s="39" t="n">
        <v>1</v>
      </c>
      <c r="D1599" s="39" t="s">
        <v>26</v>
      </c>
      <c r="E1599" s="39"/>
      <c r="F1599" s="41" t="n">
        <f aca="false">IF(A1599="","",MATCH(A1599,P_ID,1))</f>
        <v>1422</v>
      </c>
      <c r="G1599" s="41" t="str">
        <f aca="false">IF(A1599="","",INDEX(P_Svc,F1599))</f>
        <v>Economy</v>
      </c>
      <c r="H1599" s="41" t="str">
        <f aca="false">IF(A1599="","",INDEX(P_Zone,F1599))</f>
        <v>Central</v>
      </c>
      <c r="I1599" s="41" t="n">
        <f aca="false">IF(A1599="","",IF(D1599="Delivered",IF(B1599&lt;=INDEX(P_Due,F1599),1,0),0))</f>
        <v>1</v>
      </c>
    </row>
    <row r="1600" customFormat="false" ht="15" hidden="false" customHeight="false" outlineLevel="0" collapsed="false">
      <c r="A1600" s="37" t="n">
        <v>1001423</v>
      </c>
      <c r="B1600" s="38" t="n">
        <v>46280</v>
      </c>
      <c r="C1600" s="39" t="n">
        <v>1</v>
      </c>
      <c r="D1600" s="39" t="s">
        <v>26</v>
      </c>
      <c r="E1600" s="39"/>
      <c r="F1600" s="41" t="n">
        <f aca="false">IF(A1600="","",MATCH(A1600,P_ID,1))</f>
        <v>1423</v>
      </c>
      <c r="G1600" s="41" t="str">
        <f aca="false">IF(A1600="","",INDEX(P_Svc,F1600))</f>
        <v>Standard</v>
      </c>
      <c r="H1600" s="41" t="str">
        <f aca="false">IF(A1600="","",INDEX(P_Zone,F1600))</f>
        <v>South</v>
      </c>
      <c r="I1600" s="41" t="n">
        <f aca="false">IF(A1600="","",IF(D1600="Delivered",IF(B1600&lt;=INDEX(P_Due,F1600),1,0),0))</f>
        <v>1</v>
      </c>
    </row>
    <row r="1601" customFormat="false" ht="15" hidden="false" customHeight="false" outlineLevel="0" collapsed="false">
      <c r="A1601" s="37" t="n">
        <v>1001424</v>
      </c>
      <c r="B1601" s="38" t="n">
        <v>46280</v>
      </c>
      <c r="C1601" s="39" t="n">
        <v>1</v>
      </c>
      <c r="D1601" s="39" t="s">
        <v>26</v>
      </c>
      <c r="E1601" s="39"/>
      <c r="F1601" s="41" t="n">
        <f aca="false">IF(A1601="","",MATCH(A1601,P_ID,1))</f>
        <v>1424</v>
      </c>
      <c r="G1601" s="41" t="str">
        <f aca="false">IF(A1601="","",INDEX(P_Svc,F1601))</f>
        <v>Express</v>
      </c>
      <c r="H1601" s="41" t="str">
        <f aca="false">IF(A1601="","",INDEX(P_Zone,F1601))</f>
        <v>South</v>
      </c>
      <c r="I1601" s="41" t="n">
        <f aca="false">IF(A1601="","",IF(D1601="Delivered",IF(B1601&lt;=INDEX(P_Due,F1601),1,0),0))</f>
        <v>1</v>
      </c>
    </row>
    <row r="1602" customFormat="false" ht="15" hidden="false" customHeight="false" outlineLevel="0" collapsed="false">
      <c r="A1602" s="37" t="n">
        <v>1001426</v>
      </c>
      <c r="B1602" s="38" t="n">
        <v>46280</v>
      </c>
      <c r="C1602" s="39" t="n">
        <v>1</v>
      </c>
      <c r="D1602" s="39" t="s">
        <v>26</v>
      </c>
      <c r="E1602" s="39"/>
      <c r="F1602" s="41" t="n">
        <f aca="false">IF(A1602="","",MATCH(A1602,P_ID,1))</f>
        <v>1426</v>
      </c>
      <c r="G1602" s="41" t="str">
        <f aca="false">IF(A1602="","",INDEX(P_Svc,F1602))</f>
        <v>Economy</v>
      </c>
      <c r="H1602" s="41" t="str">
        <f aca="false">IF(A1602="","",INDEX(P_Zone,F1602))</f>
        <v>North</v>
      </c>
      <c r="I1602" s="41" t="n">
        <f aca="false">IF(A1602="","",IF(D1602="Delivered",IF(B1602&lt;=INDEX(P_Due,F1602),1,0),0))</f>
        <v>1</v>
      </c>
    </row>
    <row r="1603" customFormat="false" ht="15" hidden="false" customHeight="false" outlineLevel="0" collapsed="false">
      <c r="A1603" s="37" t="n">
        <v>1001427</v>
      </c>
      <c r="B1603" s="38" t="n">
        <v>46280</v>
      </c>
      <c r="C1603" s="39" t="n">
        <v>1</v>
      </c>
      <c r="D1603" s="39" t="s">
        <v>79</v>
      </c>
      <c r="E1603" s="39" t="s">
        <v>32</v>
      </c>
      <c r="F1603" s="41" t="n">
        <f aca="false">IF(A1603="","",MATCH(A1603,P_ID,1))</f>
        <v>1427</v>
      </c>
      <c r="G1603" s="41" t="str">
        <f aca="false">IF(A1603="","",INDEX(P_Svc,F1603))</f>
        <v>Standard</v>
      </c>
      <c r="H1603" s="41" t="str">
        <f aca="false">IF(A1603="","",INDEX(P_Zone,F1603))</f>
        <v>West</v>
      </c>
      <c r="I1603" s="41" t="n">
        <f aca="false">IF(A1603="","",IF(D1603="Delivered",IF(B1603&lt;=INDEX(P_Due,F1603),1,0),0))</f>
        <v>0</v>
      </c>
    </row>
    <row r="1604" customFormat="false" ht="15" hidden="false" customHeight="false" outlineLevel="0" collapsed="false">
      <c r="A1604" s="37" t="n">
        <v>1001428</v>
      </c>
      <c r="B1604" s="38" t="n">
        <v>46280</v>
      </c>
      <c r="C1604" s="39" t="n">
        <v>1</v>
      </c>
      <c r="D1604" s="39" t="s">
        <v>26</v>
      </c>
      <c r="E1604" s="39"/>
      <c r="F1604" s="41" t="n">
        <f aca="false">IF(A1604="","",MATCH(A1604,P_ID,1))</f>
        <v>1428</v>
      </c>
      <c r="G1604" s="41" t="str">
        <f aca="false">IF(A1604="","",INDEX(P_Svc,F1604))</f>
        <v>Economy</v>
      </c>
      <c r="H1604" s="41" t="str">
        <f aca="false">IF(A1604="","",INDEX(P_Zone,F1604))</f>
        <v>Central</v>
      </c>
      <c r="I1604" s="41" t="n">
        <f aca="false">IF(A1604="","",IF(D1604="Delivered",IF(B1604&lt;=INDEX(P_Due,F1604),1,0),0))</f>
        <v>1</v>
      </c>
    </row>
    <row r="1605" customFormat="false" ht="15" hidden="false" customHeight="false" outlineLevel="0" collapsed="false">
      <c r="A1605" s="37" t="n">
        <v>1001429</v>
      </c>
      <c r="B1605" s="38" t="n">
        <v>46280</v>
      </c>
      <c r="C1605" s="39" t="n">
        <v>1</v>
      </c>
      <c r="D1605" s="39" t="s">
        <v>26</v>
      </c>
      <c r="E1605" s="39"/>
      <c r="F1605" s="41" t="n">
        <f aca="false">IF(A1605="","",MATCH(A1605,P_ID,1))</f>
        <v>1429</v>
      </c>
      <c r="G1605" s="41" t="str">
        <f aca="false">IF(A1605="","",INDEX(P_Svc,F1605))</f>
        <v>Economy</v>
      </c>
      <c r="H1605" s="41" t="str">
        <f aca="false">IF(A1605="","",INDEX(P_Zone,F1605))</f>
        <v>Central</v>
      </c>
      <c r="I1605" s="41" t="n">
        <f aca="false">IF(A1605="","",IF(D1605="Delivered",IF(B1605&lt;=INDEX(P_Due,F1605),1,0),0))</f>
        <v>1</v>
      </c>
    </row>
    <row r="1606" customFormat="false" ht="15" hidden="false" customHeight="false" outlineLevel="0" collapsed="false">
      <c r="A1606" s="37" t="n">
        <v>1001430</v>
      </c>
      <c r="B1606" s="38" t="n">
        <v>46280</v>
      </c>
      <c r="C1606" s="39" t="n">
        <v>1</v>
      </c>
      <c r="D1606" s="39" t="s">
        <v>79</v>
      </c>
      <c r="E1606" s="39" t="s">
        <v>32</v>
      </c>
      <c r="F1606" s="41" t="n">
        <f aca="false">IF(A1606="","",MATCH(A1606,P_ID,1))</f>
        <v>1430</v>
      </c>
      <c r="G1606" s="41" t="str">
        <f aca="false">IF(A1606="","",INDEX(P_Svc,F1606))</f>
        <v>Standard</v>
      </c>
      <c r="H1606" s="41" t="str">
        <f aca="false">IF(A1606="","",INDEX(P_Zone,F1606))</f>
        <v>West</v>
      </c>
      <c r="I1606" s="41" t="n">
        <f aca="false">IF(A1606="","",IF(D1606="Delivered",IF(B1606&lt;=INDEX(P_Due,F1606),1,0),0))</f>
        <v>0</v>
      </c>
    </row>
    <row r="1607" customFormat="false" ht="15" hidden="false" customHeight="false" outlineLevel="0" collapsed="false">
      <c r="A1607" s="37" t="n">
        <v>1001431</v>
      </c>
      <c r="B1607" s="38" t="n">
        <v>46280</v>
      </c>
      <c r="C1607" s="39" t="n">
        <v>1</v>
      </c>
      <c r="D1607" s="39" t="s">
        <v>79</v>
      </c>
      <c r="E1607" s="39" t="s">
        <v>32</v>
      </c>
      <c r="F1607" s="41" t="n">
        <f aca="false">IF(A1607="","",MATCH(A1607,P_ID,1))</f>
        <v>1431</v>
      </c>
      <c r="G1607" s="41" t="str">
        <f aca="false">IF(A1607="","",INDEX(P_Svc,F1607))</f>
        <v>Standard</v>
      </c>
      <c r="H1607" s="41" t="str">
        <f aca="false">IF(A1607="","",INDEX(P_Zone,F1607))</f>
        <v>North</v>
      </c>
      <c r="I1607" s="41" t="n">
        <f aca="false">IF(A1607="","",IF(D1607="Delivered",IF(B1607&lt;=INDEX(P_Due,F1607),1,0),0))</f>
        <v>0</v>
      </c>
    </row>
    <row r="1608" customFormat="false" ht="15" hidden="false" customHeight="false" outlineLevel="0" collapsed="false">
      <c r="A1608" s="37" t="n">
        <v>1001434</v>
      </c>
      <c r="B1608" s="38" t="n">
        <v>46280</v>
      </c>
      <c r="C1608" s="39" t="n">
        <v>1</v>
      </c>
      <c r="D1608" s="39" t="s">
        <v>26</v>
      </c>
      <c r="E1608" s="39"/>
      <c r="F1608" s="41" t="n">
        <f aca="false">IF(A1608="","",MATCH(A1608,P_ID,1))</f>
        <v>1434</v>
      </c>
      <c r="G1608" s="41" t="str">
        <f aca="false">IF(A1608="","",INDEX(P_Svc,F1608))</f>
        <v>Economy</v>
      </c>
      <c r="H1608" s="41" t="str">
        <f aca="false">IF(A1608="","",INDEX(P_Zone,F1608))</f>
        <v>West</v>
      </c>
      <c r="I1608" s="41" t="n">
        <f aca="false">IF(A1608="","",IF(D1608="Delivered",IF(B1608&lt;=INDEX(P_Due,F1608),1,0),0))</f>
        <v>1</v>
      </c>
    </row>
    <row r="1609" customFormat="false" ht="15" hidden="false" customHeight="false" outlineLevel="0" collapsed="false">
      <c r="A1609" s="37" t="n">
        <v>1001435</v>
      </c>
      <c r="B1609" s="38" t="n">
        <v>46280</v>
      </c>
      <c r="C1609" s="39" t="n">
        <v>1</v>
      </c>
      <c r="D1609" s="39" t="s">
        <v>26</v>
      </c>
      <c r="E1609" s="39"/>
      <c r="F1609" s="41" t="n">
        <f aca="false">IF(A1609="","",MATCH(A1609,P_ID,1))</f>
        <v>1435</v>
      </c>
      <c r="G1609" s="41" t="str">
        <f aca="false">IF(A1609="","",INDEX(P_Svc,F1609))</f>
        <v>Economy</v>
      </c>
      <c r="H1609" s="41" t="str">
        <f aca="false">IF(A1609="","",INDEX(P_Zone,F1609))</f>
        <v>North</v>
      </c>
      <c r="I1609" s="41" t="n">
        <f aca="false">IF(A1609="","",IF(D1609="Delivered",IF(B1609&lt;=INDEX(P_Due,F1609),1,0),0))</f>
        <v>1</v>
      </c>
    </row>
    <row r="1610" customFormat="false" ht="15" hidden="false" customHeight="false" outlineLevel="0" collapsed="false">
      <c r="A1610" s="37" t="n">
        <v>1001436</v>
      </c>
      <c r="B1610" s="38" t="n">
        <v>46280</v>
      </c>
      <c r="C1610" s="39" t="n">
        <v>1</v>
      </c>
      <c r="D1610" s="39" t="s">
        <v>79</v>
      </c>
      <c r="E1610" s="39" t="s">
        <v>36</v>
      </c>
      <c r="F1610" s="41" t="n">
        <f aca="false">IF(A1610="","",MATCH(A1610,P_ID,1))</f>
        <v>1436</v>
      </c>
      <c r="G1610" s="41" t="str">
        <f aca="false">IF(A1610="","",INDEX(P_Svc,F1610))</f>
        <v>Standard</v>
      </c>
      <c r="H1610" s="41" t="str">
        <f aca="false">IF(A1610="","",INDEX(P_Zone,F1610))</f>
        <v>North</v>
      </c>
      <c r="I1610" s="41" t="n">
        <f aca="false">IF(A1610="","",IF(D1610="Delivered",IF(B1610&lt;=INDEX(P_Due,F1610),1,0),0))</f>
        <v>0</v>
      </c>
    </row>
    <row r="1611" customFormat="false" ht="15" hidden="false" customHeight="false" outlineLevel="0" collapsed="false">
      <c r="A1611" s="37" t="n">
        <v>1001437</v>
      </c>
      <c r="B1611" s="38" t="n">
        <v>46280</v>
      </c>
      <c r="C1611" s="39" t="n">
        <v>1</v>
      </c>
      <c r="D1611" s="39" t="s">
        <v>26</v>
      </c>
      <c r="E1611" s="39"/>
      <c r="F1611" s="41" t="n">
        <f aca="false">IF(A1611="","",MATCH(A1611,P_ID,1))</f>
        <v>1437</v>
      </c>
      <c r="G1611" s="41" t="str">
        <f aca="false">IF(A1611="","",INDEX(P_Svc,F1611))</f>
        <v>Standard</v>
      </c>
      <c r="H1611" s="41" t="str">
        <f aca="false">IF(A1611="","",INDEX(P_Zone,F1611))</f>
        <v>North</v>
      </c>
      <c r="I1611" s="41" t="n">
        <f aca="false">IF(A1611="","",IF(D1611="Delivered",IF(B1611&lt;=INDEX(P_Due,F1611),1,0),0))</f>
        <v>1</v>
      </c>
    </row>
    <row r="1612" customFormat="false" ht="15" hidden="false" customHeight="false" outlineLevel="0" collapsed="false">
      <c r="A1612" s="37" t="n">
        <v>1001438</v>
      </c>
      <c r="B1612" s="38" t="n">
        <v>46280</v>
      </c>
      <c r="C1612" s="39" t="n">
        <v>1</v>
      </c>
      <c r="D1612" s="39" t="s">
        <v>26</v>
      </c>
      <c r="E1612" s="39"/>
      <c r="F1612" s="41" t="n">
        <f aca="false">IF(A1612="","",MATCH(A1612,P_ID,1))</f>
        <v>1438</v>
      </c>
      <c r="G1612" s="41" t="str">
        <f aca="false">IF(A1612="","",INDEX(P_Svc,F1612))</f>
        <v>Standard</v>
      </c>
      <c r="H1612" s="41" t="str">
        <f aca="false">IF(A1612="","",INDEX(P_Zone,F1612))</f>
        <v>North</v>
      </c>
      <c r="I1612" s="41" t="n">
        <f aca="false">IF(A1612="","",IF(D1612="Delivered",IF(B1612&lt;=INDEX(P_Due,F1612),1,0),0))</f>
        <v>1</v>
      </c>
    </row>
    <row r="1613" customFormat="false" ht="15" hidden="false" customHeight="false" outlineLevel="0" collapsed="false">
      <c r="A1613" s="37" t="n">
        <v>1001441</v>
      </c>
      <c r="B1613" s="38" t="n">
        <v>46280</v>
      </c>
      <c r="C1613" s="39" t="n">
        <v>1</v>
      </c>
      <c r="D1613" s="39" t="s">
        <v>26</v>
      </c>
      <c r="E1613" s="39"/>
      <c r="F1613" s="41" t="n">
        <f aca="false">IF(A1613="","",MATCH(A1613,P_ID,1))</f>
        <v>1441</v>
      </c>
      <c r="G1613" s="41" t="str">
        <f aca="false">IF(A1613="","",INDEX(P_Svc,F1613))</f>
        <v>Standard</v>
      </c>
      <c r="H1613" s="41" t="str">
        <f aca="false">IF(A1613="","",INDEX(P_Zone,F1613))</f>
        <v>South</v>
      </c>
      <c r="I1613" s="41" t="n">
        <f aca="false">IF(A1613="","",IF(D1613="Delivered",IF(B1613&lt;=INDEX(P_Due,F1613),1,0),0))</f>
        <v>1</v>
      </c>
    </row>
    <row r="1614" customFormat="false" ht="15" hidden="false" customHeight="false" outlineLevel="0" collapsed="false">
      <c r="A1614" s="37" t="n">
        <v>1001443</v>
      </c>
      <c r="B1614" s="38" t="n">
        <v>46280</v>
      </c>
      <c r="C1614" s="39" t="n">
        <v>1</v>
      </c>
      <c r="D1614" s="39" t="s">
        <v>26</v>
      </c>
      <c r="E1614" s="39"/>
      <c r="F1614" s="41" t="n">
        <f aca="false">IF(A1614="","",MATCH(A1614,P_ID,1))</f>
        <v>1443</v>
      </c>
      <c r="G1614" s="41" t="str">
        <f aca="false">IF(A1614="","",INDEX(P_Svc,F1614))</f>
        <v>Standard</v>
      </c>
      <c r="H1614" s="41" t="str">
        <f aca="false">IF(A1614="","",INDEX(P_Zone,F1614))</f>
        <v>South</v>
      </c>
      <c r="I1614" s="41" t="n">
        <f aca="false">IF(A1614="","",IF(D1614="Delivered",IF(B1614&lt;=INDEX(P_Due,F1614),1,0),0))</f>
        <v>1</v>
      </c>
    </row>
    <row r="1615" customFormat="false" ht="15" hidden="false" customHeight="false" outlineLevel="0" collapsed="false">
      <c r="A1615" s="37" t="n">
        <v>1001444</v>
      </c>
      <c r="B1615" s="38" t="n">
        <v>46280</v>
      </c>
      <c r="C1615" s="39" t="n">
        <v>1</v>
      </c>
      <c r="D1615" s="39" t="s">
        <v>26</v>
      </c>
      <c r="E1615" s="39"/>
      <c r="F1615" s="41" t="n">
        <f aca="false">IF(A1615="","",MATCH(A1615,P_ID,1))</f>
        <v>1444</v>
      </c>
      <c r="G1615" s="41" t="str">
        <f aca="false">IF(A1615="","",INDEX(P_Svc,F1615))</f>
        <v>Economy</v>
      </c>
      <c r="H1615" s="41" t="str">
        <f aca="false">IF(A1615="","",INDEX(P_Zone,F1615))</f>
        <v>North</v>
      </c>
      <c r="I1615" s="41" t="n">
        <f aca="false">IF(A1615="","",IF(D1615="Delivered",IF(B1615&lt;=INDEX(P_Due,F1615),1,0),0))</f>
        <v>1</v>
      </c>
    </row>
    <row r="1616" customFormat="false" ht="15" hidden="false" customHeight="false" outlineLevel="0" collapsed="false">
      <c r="A1616" s="37" t="n">
        <v>1001447</v>
      </c>
      <c r="B1616" s="38" t="n">
        <v>46280</v>
      </c>
      <c r="C1616" s="39" t="n">
        <v>1</v>
      </c>
      <c r="D1616" s="39" t="s">
        <v>26</v>
      </c>
      <c r="E1616" s="39"/>
      <c r="F1616" s="41" t="n">
        <f aca="false">IF(A1616="","",MATCH(A1616,P_ID,1))</f>
        <v>1447</v>
      </c>
      <c r="G1616" s="41" t="str">
        <f aca="false">IF(A1616="","",INDEX(P_Svc,F1616))</f>
        <v>Standard</v>
      </c>
      <c r="H1616" s="41" t="str">
        <f aca="false">IF(A1616="","",INDEX(P_Zone,F1616))</f>
        <v>Central</v>
      </c>
      <c r="I1616" s="41" t="n">
        <f aca="false">IF(A1616="","",IF(D1616="Delivered",IF(B1616&lt;=INDEX(P_Due,F1616),1,0),0))</f>
        <v>1</v>
      </c>
    </row>
    <row r="1617" customFormat="false" ht="15" hidden="false" customHeight="false" outlineLevel="0" collapsed="false">
      <c r="A1617" s="37" t="n">
        <v>1001448</v>
      </c>
      <c r="B1617" s="38" t="n">
        <v>46280</v>
      </c>
      <c r="C1617" s="39" t="n">
        <v>1</v>
      </c>
      <c r="D1617" s="39" t="s">
        <v>26</v>
      </c>
      <c r="E1617" s="39"/>
      <c r="F1617" s="41" t="n">
        <f aca="false">IF(A1617="","",MATCH(A1617,P_ID,1))</f>
        <v>1448</v>
      </c>
      <c r="G1617" s="41" t="str">
        <f aca="false">IF(A1617="","",INDEX(P_Svc,F1617))</f>
        <v>Standard</v>
      </c>
      <c r="H1617" s="41" t="str">
        <f aca="false">IF(A1617="","",INDEX(P_Zone,F1617))</f>
        <v>Central</v>
      </c>
      <c r="I1617" s="41" t="n">
        <f aca="false">IF(A1617="","",IF(D1617="Delivered",IF(B1617&lt;=INDEX(P_Due,F1617),1,0),0))</f>
        <v>1</v>
      </c>
    </row>
    <row r="1618" customFormat="false" ht="15" hidden="false" customHeight="false" outlineLevel="0" collapsed="false">
      <c r="A1618" s="37" t="n">
        <v>1001449</v>
      </c>
      <c r="B1618" s="38" t="n">
        <v>46280</v>
      </c>
      <c r="C1618" s="39" t="n">
        <v>1</v>
      </c>
      <c r="D1618" s="39" t="s">
        <v>26</v>
      </c>
      <c r="E1618" s="39"/>
      <c r="F1618" s="41" t="n">
        <f aca="false">IF(A1618="","",MATCH(A1618,P_ID,1))</f>
        <v>1449</v>
      </c>
      <c r="G1618" s="41" t="str">
        <f aca="false">IF(A1618="","",INDEX(P_Svc,F1618))</f>
        <v>Standard</v>
      </c>
      <c r="H1618" s="41" t="str">
        <f aca="false">IF(A1618="","",INDEX(P_Zone,F1618))</f>
        <v>East</v>
      </c>
      <c r="I1618" s="41" t="n">
        <f aca="false">IF(A1618="","",IF(D1618="Delivered",IF(B1618&lt;=INDEX(P_Due,F1618),1,0),0))</f>
        <v>1</v>
      </c>
    </row>
    <row r="1619" customFormat="false" ht="15" hidden="false" customHeight="false" outlineLevel="0" collapsed="false">
      <c r="A1619" s="37" t="n">
        <v>1001450</v>
      </c>
      <c r="B1619" s="38" t="n">
        <v>46280</v>
      </c>
      <c r="C1619" s="39" t="n">
        <v>1</v>
      </c>
      <c r="D1619" s="39" t="s">
        <v>26</v>
      </c>
      <c r="E1619" s="39"/>
      <c r="F1619" s="41" t="n">
        <f aca="false">IF(A1619="","",MATCH(A1619,P_ID,1))</f>
        <v>1450</v>
      </c>
      <c r="G1619" s="41" t="str">
        <f aca="false">IF(A1619="","",INDEX(P_Svc,F1619))</f>
        <v>Standard</v>
      </c>
      <c r="H1619" s="41" t="str">
        <f aca="false">IF(A1619="","",INDEX(P_Zone,F1619))</f>
        <v>North</v>
      </c>
      <c r="I1619" s="41" t="n">
        <f aca="false">IF(A1619="","",IF(D1619="Delivered",IF(B1619&lt;=INDEX(P_Due,F1619),1,0),0))</f>
        <v>1</v>
      </c>
    </row>
    <row r="1620" customFormat="false" ht="15" hidden="false" customHeight="false" outlineLevel="0" collapsed="false">
      <c r="A1620" s="37" t="n">
        <v>1001451</v>
      </c>
      <c r="B1620" s="38" t="n">
        <v>46280</v>
      </c>
      <c r="C1620" s="39" t="n">
        <v>1</v>
      </c>
      <c r="D1620" s="39" t="s">
        <v>26</v>
      </c>
      <c r="E1620" s="39"/>
      <c r="F1620" s="41" t="n">
        <f aca="false">IF(A1620="","",MATCH(A1620,P_ID,1))</f>
        <v>1451</v>
      </c>
      <c r="G1620" s="41" t="str">
        <f aca="false">IF(A1620="","",INDEX(P_Svc,F1620))</f>
        <v>Standard</v>
      </c>
      <c r="H1620" s="41" t="str">
        <f aca="false">IF(A1620="","",INDEX(P_Zone,F1620))</f>
        <v>Central</v>
      </c>
      <c r="I1620" s="41" t="n">
        <f aca="false">IF(A1620="","",IF(D1620="Delivered",IF(B1620&lt;=INDEX(P_Due,F1620),1,0),0))</f>
        <v>1</v>
      </c>
    </row>
    <row r="1621" customFormat="false" ht="15" hidden="false" customHeight="false" outlineLevel="0" collapsed="false">
      <c r="A1621" s="37" t="n">
        <v>1001452</v>
      </c>
      <c r="B1621" s="38" t="n">
        <v>46280</v>
      </c>
      <c r="C1621" s="39" t="n">
        <v>1</v>
      </c>
      <c r="D1621" s="39" t="s">
        <v>79</v>
      </c>
      <c r="E1621" s="39" t="s">
        <v>34</v>
      </c>
      <c r="F1621" s="41" t="n">
        <f aca="false">IF(A1621="","",MATCH(A1621,P_ID,1))</f>
        <v>1452</v>
      </c>
      <c r="G1621" s="41" t="str">
        <f aca="false">IF(A1621="","",INDEX(P_Svc,F1621))</f>
        <v>Standard</v>
      </c>
      <c r="H1621" s="41" t="str">
        <f aca="false">IF(A1621="","",INDEX(P_Zone,F1621))</f>
        <v>South</v>
      </c>
      <c r="I1621" s="41" t="n">
        <f aca="false">IF(A1621="","",IF(D1621="Delivered",IF(B1621&lt;=INDEX(P_Due,F1621),1,0),0))</f>
        <v>0</v>
      </c>
    </row>
    <row r="1622" customFormat="false" ht="15" hidden="false" customHeight="false" outlineLevel="0" collapsed="false">
      <c r="A1622" s="37" t="n">
        <v>1001453</v>
      </c>
      <c r="B1622" s="38" t="n">
        <v>46280</v>
      </c>
      <c r="C1622" s="39" t="n">
        <v>1</v>
      </c>
      <c r="D1622" s="39" t="s">
        <v>26</v>
      </c>
      <c r="E1622" s="39"/>
      <c r="F1622" s="41" t="n">
        <f aca="false">IF(A1622="","",MATCH(A1622,P_ID,1))</f>
        <v>1453</v>
      </c>
      <c r="G1622" s="41" t="str">
        <f aca="false">IF(A1622="","",INDEX(P_Svc,F1622))</f>
        <v>Standard</v>
      </c>
      <c r="H1622" s="41" t="str">
        <f aca="false">IF(A1622="","",INDEX(P_Zone,F1622))</f>
        <v>South</v>
      </c>
      <c r="I1622" s="41" t="n">
        <f aca="false">IF(A1622="","",IF(D1622="Delivered",IF(B1622&lt;=INDEX(P_Due,F1622),1,0),0))</f>
        <v>1</v>
      </c>
    </row>
    <row r="1623" customFormat="false" ht="15" hidden="false" customHeight="false" outlineLevel="0" collapsed="false">
      <c r="A1623" s="37" t="n">
        <v>1001454</v>
      </c>
      <c r="B1623" s="38" t="n">
        <v>46280</v>
      </c>
      <c r="C1623" s="39" t="n">
        <v>1</v>
      </c>
      <c r="D1623" s="39" t="s">
        <v>26</v>
      </c>
      <c r="E1623" s="39"/>
      <c r="F1623" s="41" t="n">
        <f aca="false">IF(A1623="","",MATCH(A1623,P_ID,1))</f>
        <v>1454</v>
      </c>
      <c r="G1623" s="41" t="str">
        <f aca="false">IF(A1623="","",INDEX(P_Svc,F1623))</f>
        <v>Economy</v>
      </c>
      <c r="H1623" s="41" t="str">
        <f aca="false">IF(A1623="","",INDEX(P_Zone,F1623))</f>
        <v>Central</v>
      </c>
      <c r="I1623" s="41" t="n">
        <f aca="false">IF(A1623="","",IF(D1623="Delivered",IF(B1623&lt;=INDEX(P_Due,F1623),1,0),0))</f>
        <v>1</v>
      </c>
    </row>
    <row r="1624" customFormat="false" ht="15" hidden="false" customHeight="false" outlineLevel="0" collapsed="false">
      <c r="A1624" s="37" t="n">
        <v>1001455</v>
      </c>
      <c r="B1624" s="38" t="n">
        <v>46280</v>
      </c>
      <c r="C1624" s="39" t="n">
        <v>1</v>
      </c>
      <c r="D1624" s="39" t="s">
        <v>26</v>
      </c>
      <c r="E1624" s="39"/>
      <c r="F1624" s="41" t="n">
        <f aca="false">IF(A1624="","",MATCH(A1624,P_ID,1))</f>
        <v>1455</v>
      </c>
      <c r="G1624" s="41" t="str">
        <f aca="false">IF(A1624="","",INDEX(P_Svc,F1624))</f>
        <v>Economy</v>
      </c>
      <c r="H1624" s="41" t="str">
        <f aca="false">IF(A1624="","",INDEX(P_Zone,F1624))</f>
        <v>West</v>
      </c>
      <c r="I1624" s="41" t="n">
        <f aca="false">IF(A1624="","",IF(D1624="Delivered",IF(B1624&lt;=INDEX(P_Due,F1624),1,0),0))</f>
        <v>1</v>
      </c>
    </row>
    <row r="1625" customFormat="false" ht="15" hidden="false" customHeight="false" outlineLevel="0" collapsed="false">
      <c r="A1625" s="37" t="n">
        <v>1001456</v>
      </c>
      <c r="B1625" s="38" t="n">
        <v>46280</v>
      </c>
      <c r="C1625" s="39" t="n">
        <v>1</v>
      </c>
      <c r="D1625" s="39" t="s">
        <v>26</v>
      </c>
      <c r="E1625" s="39"/>
      <c r="F1625" s="41" t="n">
        <f aca="false">IF(A1625="","",MATCH(A1625,P_ID,1))</f>
        <v>1456</v>
      </c>
      <c r="G1625" s="41" t="str">
        <f aca="false">IF(A1625="","",INDEX(P_Svc,F1625))</f>
        <v>Standard</v>
      </c>
      <c r="H1625" s="41" t="str">
        <f aca="false">IF(A1625="","",INDEX(P_Zone,F1625))</f>
        <v>Central</v>
      </c>
      <c r="I1625" s="41" t="n">
        <f aca="false">IF(A1625="","",IF(D1625="Delivered",IF(B1625&lt;=INDEX(P_Due,F1625),1,0),0))</f>
        <v>1</v>
      </c>
    </row>
    <row r="1626" customFormat="false" ht="15" hidden="false" customHeight="false" outlineLevel="0" collapsed="false">
      <c r="A1626" s="37" t="n">
        <v>1001457</v>
      </c>
      <c r="B1626" s="38" t="n">
        <v>46280</v>
      </c>
      <c r="C1626" s="39" t="n">
        <v>1</v>
      </c>
      <c r="D1626" s="39" t="s">
        <v>26</v>
      </c>
      <c r="E1626" s="39"/>
      <c r="F1626" s="41" t="n">
        <f aca="false">IF(A1626="","",MATCH(A1626,P_ID,1))</f>
        <v>1457</v>
      </c>
      <c r="G1626" s="41" t="str">
        <f aca="false">IF(A1626="","",INDEX(P_Svc,F1626))</f>
        <v>Standard</v>
      </c>
      <c r="H1626" s="41" t="str">
        <f aca="false">IF(A1626="","",INDEX(P_Zone,F1626))</f>
        <v>South</v>
      </c>
      <c r="I1626" s="41" t="n">
        <f aca="false">IF(A1626="","",IF(D1626="Delivered",IF(B1626&lt;=INDEX(P_Due,F1626),1,0),0))</f>
        <v>1</v>
      </c>
    </row>
    <row r="1627" customFormat="false" ht="15" hidden="false" customHeight="false" outlineLevel="0" collapsed="false">
      <c r="A1627" s="37" t="n">
        <v>1001458</v>
      </c>
      <c r="B1627" s="38" t="n">
        <v>46280</v>
      </c>
      <c r="C1627" s="39" t="n">
        <v>1</v>
      </c>
      <c r="D1627" s="39" t="s">
        <v>26</v>
      </c>
      <c r="E1627" s="39"/>
      <c r="F1627" s="41" t="n">
        <f aca="false">IF(A1627="","",MATCH(A1627,P_ID,1))</f>
        <v>1458</v>
      </c>
      <c r="G1627" s="41" t="str">
        <f aca="false">IF(A1627="","",INDEX(P_Svc,F1627))</f>
        <v>Standard</v>
      </c>
      <c r="H1627" s="41" t="str">
        <f aca="false">IF(A1627="","",INDEX(P_Zone,F1627))</f>
        <v>West</v>
      </c>
      <c r="I1627" s="41" t="n">
        <f aca="false">IF(A1627="","",IF(D1627="Delivered",IF(B1627&lt;=INDEX(P_Due,F1627),1,0),0))</f>
        <v>1</v>
      </c>
    </row>
    <row r="1628" customFormat="false" ht="15" hidden="false" customHeight="false" outlineLevel="0" collapsed="false">
      <c r="A1628" s="37" t="n">
        <v>1001459</v>
      </c>
      <c r="B1628" s="38" t="n">
        <v>46280</v>
      </c>
      <c r="C1628" s="39" t="n">
        <v>1</v>
      </c>
      <c r="D1628" s="39" t="s">
        <v>26</v>
      </c>
      <c r="E1628" s="39"/>
      <c r="F1628" s="41" t="n">
        <f aca="false">IF(A1628="","",MATCH(A1628,P_ID,1))</f>
        <v>1459</v>
      </c>
      <c r="G1628" s="41" t="str">
        <f aca="false">IF(A1628="","",INDEX(P_Svc,F1628))</f>
        <v>Standard</v>
      </c>
      <c r="H1628" s="41" t="str">
        <f aca="false">IF(A1628="","",INDEX(P_Zone,F1628))</f>
        <v>East</v>
      </c>
      <c r="I1628" s="41" t="n">
        <f aca="false">IF(A1628="","",IF(D1628="Delivered",IF(B1628&lt;=INDEX(P_Due,F1628),1,0),0))</f>
        <v>1</v>
      </c>
    </row>
    <row r="1629" customFormat="false" ht="15" hidden="false" customHeight="false" outlineLevel="0" collapsed="false">
      <c r="A1629" s="37" t="n">
        <v>1001460</v>
      </c>
      <c r="B1629" s="38" t="n">
        <v>46280</v>
      </c>
      <c r="C1629" s="39" t="n">
        <v>1</v>
      </c>
      <c r="D1629" s="39" t="s">
        <v>26</v>
      </c>
      <c r="E1629" s="39"/>
      <c r="F1629" s="41" t="n">
        <f aca="false">IF(A1629="","",MATCH(A1629,P_ID,1))</f>
        <v>1460</v>
      </c>
      <c r="G1629" s="41" t="str">
        <f aca="false">IF(A1629="","",INDEX(P_Svc,F1629))</f>
        <v>Standard</v>
      </c>
      <c r="H1629" s="41" t="str">
        <f aca="false">IF(A1629="","",INDEX(P_Zone,F1629))</f>
        <v>South</v>
      </c>
      <c r="I1629" s="41" t="n">
        <f aca="false">IF(A1629="","",IF(D1629="Delivered",IF(B1629&lt;=INDEX(P_Due,F1629),1,0),0))</f>
        <v>1</v>
      </c>
    </row>
    <row r="1630" customFormat="false" ht="15" hidden="false" customHeight="false" outlineLevel="0" collapsed="false">
      <c r="A1630" s="37" t="n">
        <v>1001461</v>
      </c>
      <c r="B1630" s="38" t="n">
        <v>46280</v>
      </c>
      <c r="C1630" s="39" t="n">
        <v>1</v>
      </c>
      <c r="D1630" s="39" t="s">
        <v>79</v>
      </c>
      <c r="E1630" s="39" t="s">
        <v>32</v>
      </c>
      <c r="F1630" s="41" t="n">
        <f aca="false">IF(A1630="","",MATCH(A1630,P_ID,1))</f>
        <v>1461</v>
      </c>
      <c r="G1630" s="41" t="str">
        <f aca="false">IF(A1630="","",INDEX(P_Svc,F1630))</f>
        <v>Standard</v>
      </c>
      <c r="H1630" s="41" t="str">
        <f aca="false">IF(A1630="","",INDEX(P_Zone,F1630))</f>
        <v>West</v>
      </c>
      <c r="I1630" s="41" t="n">
        <f aca="false">IF(A1630="","",IF(D1630="Delivered",IF(B1630&lt;=INDEX(P_Due,F1630),1,0),0))</f>
        <v>0</v>
      </c>
    </row>
    <row r="1631" customFormat="false" ht="15" hidden="false" customHeight="false" outlineLevel="0" collapsed="false">
      <c r="A1631" s="37" t="n">
        <v>1001462</v>
      </c>
      <c r="B1631" s="38" t="n">
        <v>46280</v>
      </c>
      <c r="C1631" s="39" t="n">
        <v>1</v>
      </c>
      <c r="D1631" s="39" t="s">
        <v>26</v>
      </c>
      <c r="E1631" s="39"/>
      <c r="F1631" s="41" t="n">
        <f aca="false">IF(A1631="","",MATCH(A1631,P_ID,1))</f>
        <v>1462</v>
      </c>
      <c r="G1631" s="41" t="str">
        <f aca="false">IF(A1631="","",INDEX(P_Svc,F1631))</f>
        <v>Standard</v>
      </c>
      <c r="H1631" s="41" t="str">
        <f aca="false">IF(A1631="","",INDEX(P_Zone,F1631))</f>
        <v>South</v>
      </c>
      <c r="I1631" s="41" t="n">
        <f aca="false">IF(A1631="","",IF(D1631="Delivered",IF(B1631&lt;=INDEX(P_Due,F1631),1,0),0))</f>
        <v>1</v>
      </c>
    </row>
    <row r="1632" customFormat="false" ht="15" hidden="false" customHeight="false" outlineLevel="0" collapsed="false">
      <c r="A1632" s="37" t="n">
        <v>1001463</v>
      </c>
      <c r="B1632" s="38" t="n">
        <v>46280</v>
      </c>
      <c r="C1632" s="39" t="n">
        <v>1</v>
      </c>
      <c r="D1632" s="39" t="s">
        <v>26</v>
      </c>
      <c r="E1632" s="39"/>
      <c r="F1632" s="41" t="n">
        <f aca="false">IF(A1632="","",MATCH(A1632,P_ID,1))</f>
        <v>1463</v>
      </c>
      <c r="G1632" s="41" t="str">
        <f aca="false">IF(A1632="","",INDEX(P_Svc,F1632))</f>
        <v>Standard</v>
      </c>
      <c r="H1632" s="41" t="str">
        <f aca="false">IF(A1632="","",INDEX(P_Zone,F1632))</f>
        <v>North</v>
      </c>
      <c r="I1632" s="41" t="n">
        <f aca="false">IF(A1632="","",IF(D1632="Delivered",IF(B1632&lt;=INDEX(P_Due,F1632),1,0),0))</f>
        <v>1</v>
      </c>
    </row>
    <row r="1633" customFormat="false" ht="15" hidden="false" customHeight="false" outlineLevel="0" collapsed="false">
      <c r="A1633" s="37" t="n">
        <v>1001464</v>
      </c>
      <c r="B1633" s="38" t="n">
        <v>46280</v>
      </c>
      <c r="C1633" s="39" t="n">
        <v>1</v>
      </c>
      <c r="D1633" s="39" t="s">
        <v>26</v>
      </c>
      <c r="E1633" s="39"/>
      <c r="F1633" s="41" t="n">
        <f aca="false">IF(A1633="","",MATCH(A1633,P_ID,1))</f>
        <v>1464</v>
      </c>
      <c r="G1633" s="41" t="str">
        <f aca="false">IF(A1633="","",INDEX(P_Svc,F1633))</f>
        <v>Standard</v>
      </c>
      <c r="H1633" s="41" t="str">
        <f aca="false">IF(A1633="","",INDEX(P_Zone,F1633))</f>
        <v>South</v>
      </c>
      <c r="I1633" s="41" t="n">
        <f aca="false">IF(A1633="","",IF(D1633="Delivered",IF(B1633&lt;=INDEX(P_Due,F1633),1,0),0))</f>
        <v>1</v>
      </c>
    </row>
    <row r="1634" customFormat="false" ht="15" hidden="false" customHeight="false" outlineLevel="0" collapsed="false">
      <c r="A1634" s="37" t="n">
        <v>1001465</v>
      </c>
      <c r="B1634" s="38" t="n">
        <v>46280</v>
      </c>
      <c r="C1634" s="39" t="n">
        <v>1</v>
      </c>
      <c r="D1634" s="39" t="s">
        <v>26</v>
      </c>
      <c r="E1634" s="39"/>
      <c r="F1634" s="41" t="n">
        <f aca="false">IF(A1634="","",MATCH(A1634,P_ID,1))</f>
        <v>1465</v>
      </c>
      <c r="G1634" s="41" t="str">
        <f aca="false">IF(A1634="","",INDEX(P_Svc,F1634))</f>
        <v>Standard</v>
      </c>
      <c r="H1634" s="41" t="str">
        <f aca="false">IF(A1634="","",INDEX(P_Zone,F1634))</f>
        <v>Central</v>
      </c>
      <c r="I1634" s="41" t="n">
        <f aca="false">IF(A1634="","",IF(D1634="Delivered",IF(B1634&lt;=INDEX(P_Due,F1634),1,0),0))</f>
        <v>1</v>
      </c>
    </row>
    <row r="1635" customFormat="false" ht="15" hidden="false" customHeight="false" outlineLevel="0" collapsed="false">
      <c r="A1635" s="37" t="n">
        <v>1001483</v>
      </c>
      <c r="B1635" s="38" t="n">
        <v>46281</v>
      </c>
      <c r="C1635" s="39" t="n">
        <v>1</v>
      </c>
      <c r="D1635" s="39" t="s">
        <v>26</v>
      </c>
      <c r="E1635" s="39"/>
      <c r="F1635" s="41" t="n">
        <f aca="false">IF(A1635="","",MATCH(A1635,P_ID,1))</f>
        <v>1483</v>
      </c>
      <c r="G1635" s="41" t="str">
        <f aca="false">IF(A1635="","",INDEX(P_Svc,F1635))</f>
        <v>Express</v>
      </c>
      <c r="H1635" s="41" t="str">
        <f aca="false">IF(A1635="","",INDEX(P_Zone,F1635))</f>
        <v>East</v>
      </c>
      <c r="I1635" s="41" t="n">
        <f aca="false">IF(A1635="","",IF(D1635="Delivered",IF(B1635&lt;=INDEX(P_Due,F1635),1,0),0))</f>
        <v>0</v>
      </c>
    </row>
    <row r="1636" customFormat="false" ht="15" hidden="false" customHeight="false" outlineLevel="0" collapsed="false">
      <c r="A1636" s="37" t="n">
        <v>1001537</v>
      </c>
      <c r="B1636" s="38" t="n">
        <v>46281</v>
      </c>
      <c r="C1636" s="39" t="n">
        <v>1</v>
      </c>
      <c r="D1636" s="39" t="s">
        <v>79</v>
      </c>
      <c r="E1636" s="39" t="s">
        <v>36</v>
      </c>
      <c r="F1636" s="41" t="n">
        <f aca="false">IF(A1636="","",MATCH(A1636,P_ID,1))</f>
        <v>1537</v>
      </c>
      <c r="G1636" s="41" t="str">
        <f aca="false">IF(A1636="","",INDEX(P_Svc,F1636))</f>
        <v>Express</v>
      </c>
      <c r="H1636" s="41" t="str">
        <f aca="false">IF(A1636="","",INDEX(P_Zone,F1636))</f>
        <v>East</v>
      </c>
      <c r="I1636" s="41" t="n">
        <f aca="false">IF(A1636="","",IF(D1636="Delivered",IF(B1636&lt;=INDEX(P_Due,F1636),1,0),0))</f>
        <v>0</v>
      </c>
    </row>
    <row r="1637" customFormat="false" ht="15" hidden="false" customHeight="false" outlineLevel="0" collapsed="false">
      <c r="A1637" s="37" t="n">
        <v>1001552</v>
      </c>
      <c r="B1637" s="38" t="n">
        <v>46281</v>
      </c>
      <c r="C1637" s="39" t="n">
        <v>1</v>
      </c>
      <c r="D1637" s="39" t="s">
        <v>26</v>
      </c>
      <c r="E1637" s="39"/>
      <c r="F1637" s="41" t="n">
        <f aca="false">IF(A1637="","",MATCH(A1637,P_ID,1))</f>
        <v>1552</v>
      </c>
      <c r="G1637" s="41" t="str">
        <f aca="false">IF(A1637="","",INDEX(P_Svc,F1637))</f>
        <v>Express</v>
      </c>
      <c r="H1637" s="41" t="str">
        <f aca="false">IF(A1637="","",INDEX(P_Zone,F1637))</f>
        <v>South</v>
      </c>
      <c r="I1637" s="41" t="n">
        <f aca="false">IF(A1637="","",IF(D1637="Delivered",IF(B1637&lt;=INDEX(P_Due,F1637),1,0),0))</f>
        <v>1</v>
      </c>
    </row>
    <row r="1638" customFormat="false" ht="15" hidden="false" customHeight="false" outlineLevel="0" collapsed="false">
      <c r="A1638" s="37" t="n">
        <v>1001556</v>
      </c>
      <c r="B1638" s="38" t="n">
        <v>46281</v>
      </c>
      <c r="C1638" s="39" t="n">
        <v>1</v>
      </c>
      <c r="D1638" s="39" t="s">
        <v>26</v>
      </c>
      <c r="E1638" s="39"/>
      <c r="F1638" s="41" t="n">
        <f aca="false">IF(A1638="","",MATCH(A1638,P_ID,1))</f>
        <v>1556</v>
      </c>
      <c r="G1638" s="41" t="str">
        <f aca="false">IF(A1638="","",INDEX(P_Svc,F1638))</f>
        <v>Express</v>
      </c>
      <c r="H1638" s="41" t="str">
        <f aca="false">IF(A1638="","",INDEX(P_Zone,F1638))</f>
        <v>South</v>
      </c>
      <c r="I1638" s="41" t="n">
        <f aca="false">IF(A1638="","",IF(D1638="Delivered",IF(B1638&lt;=INDEX(P_Due,F1638),1,0),0))</f>
        <v>1</v>
      </c>
    </row>
    <row r="1639" customFormat="false" ht="15" hidden="false" customHeight="false" outlineLevel="0" collapsed="false">
      <c r="A1639" s="37" t="n">
        <v>1001599</v>
      </c>
      <c r="B1639" s="38" t="n">
        <v>46281</v>
      </c>
      <c r="C1639" s="39" t="n">
        <v>1</v>
      </c>
      <c r="D1639" s="39" t="s">
        <v>26</v>
      </c>
      <c r="E1639" s="39"/>
      <c r="F1639" s="41" t="n">
        <f aca="false">IF(A1639="","",MATCH(A1639,P_ID,1))</f>
        <v>1599</v>
      </c>
      <c r="G1639" s="41" t="str">
        <f aca="false">IF(A1639="","",INDEX(P_Svc,F1639))</f>
        <v>Express</v>
      </c>
      <c r="H1639" s="41" t="str">
        <f aca="false">IF(A1639="","",INDEX(P_Zone,F1639))</f>
        <v>North</v>
      </c>
      <c r="I1639" s="41" t="n">
        <f aca="false">IF(A1639="","",IF(D1639="Delivered",IF(B1639&lt;=INDEX(P_Due,F1639),1,0),0))</f>
        <v>1</v>
      </c>
    </row>
    <row r="1640" customFormat="false" ht="15" hidden="false" customHeight="false" outlineLevel="0" collapsed="false">
      <c r="A1640" s="37" t="n">
        <v>1001626</v>
      </c>
      <c r="B1640" s="38" t="n">
        <v>46281</v>
      </c>
      <c r="C1640" s="39" t="n">
        <v>1</v>
      </c>
      <c r="D1640" s="39" t="s">
        <v>26</v>
      </c>
      <c r="E1640" s="39"/>
      <c r="F1640" s="41" t="n">
        <f aca="false">IF(A1640="","",MATCH(A1640,P_ID,1))</f>
        <v>1626</v>
      </c>
      <c r="G1640" s="41" t="str">
        <f aca="false">IF(A1640="","",INDEX(P_Svc,F1640))</f>
        <v>Express</v>
      </c>
      <c r="H1640" s="41" t="str">
        <f aca="false">IF(A1640="","",INDEX(P_Zone,F1640))</f>
        <v>North</v>
      </c>
      <c r="I1640" s="41" t="n">
        <f aca="false">IF(A1640="","",IF(D1640="Delivered",IF(B1640&lt;=INDEX(P_Due,F1640),1,0),0))</f>
        <v>1</v>
      </c>
    </row>
    <row r="1641" customFormat="false" ht="15" hidden="false" customHeight="false" outlineLevel="0" collapsed="false">
      <c r="A1641" s="37" t="n">
        <v>1001183</v>
      </c>
      <c r="B1641" s="38" t="n">
        <v>46281</v>
      </c>
      <c r="C1641" s="39" t="n">
        <v>2</v>
      </c>
      <c r="D1641" s="39" t="s">
        <v>26</v>
      </c>
      <c r="E1641" s="39"/>
      <c r="F1641" s="41" t="n">
        <f aca="false">IF(A1641="","",MATCH(A1641,P_ID,1))</f>
        <v>1183</v>
      </c>
      <c r="G1641" s="41" t="str">
        <f aca="false">IF(A1641="","",INDEX(P_Svc,F1641))</f>
        <v>Express</v>
      </c>
      <c r="H1641" s="41" t="str">
        <f aca="false">IF(A1641="","",INDEX(P_Zone,F1641))</f>
        <v>South</v>
      </c>
      <c r="I1641" s="41" t="n">
        <f aca="false">IF(A1641="","",IF(D1641="Delivered",IF(B1641&lt;=INDEX(P_Due,F1641),1,0),0))</f>
        <v>0</v>
      </c>
    </row>
    <row r="1642" customFormat="false" ht="15" hidden="false" customHeight="false" outlineLevel="0" collapsed="false">
      <c r="A1642" s="37" t="n">
        <v>1001242</v>
      </c>
      <c r="B1642" s="38" t="n">
        <v>46281</v>
      </c>
      <c r="C1642" s="39" t="n">
        <v>2</v>
      </c>
      <c r="D1642" s="39" t="s">
        <v>79</v>
      </c>
      <c r="E1642" s="39" t="s">
        <v>32</v>
      </c>
      <c r="F1642" s="41" t="n">
        <f aca="false">IF(A1642="","",MATCH(A1642,P_ID,1))</f>
        <v>1242</v>
      </c>
      <c r="G1642" s="41" t="str">
        <f aca="false">IF(A1642="","",INDEX(P_Svc,F1642))</f>
        <v>Express</v>
      </c>
      <c r="H1642" s="41" t="str">
        <f aca="false">IF(A1642="","",INDEX(P_Zone,F1642))</f>
        <v>North</v>
      </c>
      <c r="I1642" s="41" t="n">
        <f aca="false">IF(A1642="","",IF(D1642="Delivered",IF(B1642&lt;=INDEX(P_Due,F1642),1,0),0))</f>
        <v>0</v>
      </c>
    </row>
    <row r="1643" customFormat="false" ht="15" hidden="false" customHeight="false" outlineLevel="0" collapsed="false">
      <c r="A1643" s="37" t="n">
        <v>1001271</v>
      </c>
      <c r="B1643" s="38" t="n">
        <v>46281</v>
      </c>
      <c r="C1643" s="39" t="n">
        <v>1</v>
      </c>
      <c r="D1643" s="39" t="s">
        <v>26</v>
      </c>
      <c r="E1643" s="39"/>
      <c r="F1643" s="41" t="n">
        <f aca="false">IF(A1643="","",MATCH(A1643,P_ID,1))</f>
        <v>1271</v>
      </c>
      <c r="G1643" s="41" t="str">
        <f aca="false">IF(A1643="","",INDEX(P_Svc,F1643))</f>
        <v>Express</v>
      </c>
      <c r="H1643" s="41" t="str">
        <f aca="false">IF(A1643="","",INDEX(P_Zone,F1643))</f>
        <v>North</v>
      </c>
      <c r="I1643" s="41" t="n">
        <f aca="false">IF(A1643="","",IF(D1643="Delivered",IF(B1643&lt;=INDEX(P_Due,F1643),1,0),0))</f>
        <v>0</v>
      </c>
    </row>
    <row r="1644" customFormat="false" ht="15" hidden="false" customHeight="false" outlineLevel="0" collapsed="false">
      <c r="A1644" s="37" t="n">
        <v>1001400</v>
      </c>
      <c r="B1644" s="38" t="n">
        <v>46281</v>
      </c>
      <c r="C1644" s="39" t="n">
        <v>1</v>
      </c>
      <c r="D1644" s="39" t="s">
        <v>26</v>
      </c>
      <c r="E1644" s="39"/>
      <c r="F1644" s="41" t="n">
        <f aca="false">IF(A1644="","",MATCH(A1644,P_ID,1))</f>
        <v>1400</v>
      </c>
      <c r="G1644" s="41" t="str">
        <f aca="false">IF(A1644="","",INDEX(P_Svc,F1644))</f>
        <v>Express</v>
      </c>
      <c r="H1644" s="41" t="str">
        <f aca="false">IF(A1644="","",INDEX(P_Zone,F1644))</f>
        <v>West</v>
      </c>
      <c r="I1644" s="41" t="n">
        <f aca="false">IF(A1644="","",IF(D1644="Delivered",IF(B1644&lt;=INDEX(P_Due,F1644),1,0),0))</f>
        <v>0</v>
      </c>
    </row>
    <row r="1645" customFormat="false" ht="15" hidden="false" customHeight="false" outlineLevel="0" collapsed="false">
      <c r="A1645" s="37" t="n">
        <v>1001539</v>
      </c>
      <c r="B1645" s="38" t="n">
        <v>46281</v>
      </c>
      <c r="C1645" s="39" t="n">
        <v>1</v>
      </c>
      <c r="D1645" s="39" t="s">
        <v>26</v>
      </c>
      <c r="E1645" s="39"/>
      <c r="F1645" s="41" t="n">
        <f aca="false">IF(A1645="","",MATCH(A1645,P_ID,1))</f>
        <v>1539</v>
      </c>
      <c r="G1645" s="41" t="str">
        <f aca="false">IF(A1645="","",INDEX(P_Svc,F1645))</f>
        <v>Express</v>
      </c>
      <c r="H1645" s="41" t="str">
        <f aca="false">IF(A1645="","",INDEX(P_Zone,F1645))</f>
        <v>Central</v>
      </c>
      <c r="I1645" s="41" t="n">
        <f aca="false">IF(A1645="","",IF(D1645="Delivered",IF(B1645&lt;=INDEX(P_Due,F1645),1,0),0))</f>
        <v>1</v>
      </c>
    </row>
    <row r="1646" customFormat="false" ht="15" hidden="false" customHeight="false" outlineLevel="0" collapsed="false">
      <c r="A1646" s="37" t="n">
        <v>1001541</v>
      </c>
      <c r="B1646" s="38" t="n">
        <v>46281</v>
      </c>
      <c r="C1646" s="39" t="n">
        <v>1</v>
      </c>
      <c r="D1646" s="39" t="s">
        <v>26</v>
      </c>
      <c r="E1646" s="39"/>
      <c r="F1646" s="41" t="n">
        <f aca="false">IF(A1646="","",MATCH(A1646,P_ID,1))</f>
        <v>1541</v>
      </c>
      <c r="G1646" s="41" t="str">
        <f aca="false">IF(A1646="","",INDEX(P_Svc,F1646))</f>
        <v>Express</v>
      </c>
      <c r="H1646" s="41" t="str">
        <f aca="false">IF(A1646="","",INDEX(P_Zone,F1646))</f>
        <v>North</v>
      </c>
      <c r="I1646" s="41" t="n">
        <f aca="false">IF(A1646="","",IF(D1646="Delivered",IF(B1646&lt;=INDEX(P_Due,F1646),1,0),0))</f>
        <v>1</v>
      </c>
    </row>
    <row r="1647" customFormat="false" ht="15" hidden="false" customHeight="false" outlineLevel="0" collapsed="false">
      <c r="A1647" s="37" t="n">
        <v>1001559</v>
      </c>
      <c r="B1647" s="38" t="n">
        <v>46281</v>
      </c>
      <c r="C1647" s="39" t="n">
        <v>1</v>
      </c>
      <c r="D1647" s="39" t="s">
        <v>26</v>
      </c>
      <c r="E1647" s="39"/>
      <c r="F1647" s="41" t="n">
        <f aca="false">IF(A1647="","",MATCH(A1647,P_ID,1))</f>
        <v>1559</v>
      </c>
      <c r="G1647" s="41" t="str">
        <f aca="false">IF(A1647="","",INDEX(P_Svc,F1647))</f>
        <v>Express</v>
      </c>
      <c r="H1647" s="41" t="str">
        <f aca="false">IF(A1647="","",INDEX(P_Zone,F1647))</f>
        <v>North</v>
      </c>
      <c r="I1647" s="41" t="n">
        <f aca="false">IF(A1647="","",IF(D1647="Delivered",IF(B1647&lt;=INDEX(P_Due,F1647),1,0),0))</f>
        <v>1</v>
      </c>
    </row>
    <row r="1648" customFormat="false" ht="15" hidden="false" customHeight="false" outlineLevel="0" collapsed="false">
      <c r="A1648" s="37" t="n">
        <v>1001600</v>
      </c>
      <c r="B1648" s="38" t="n">
        <v>46281</v>
      </c>
      <c r="C1648" s="39" t="n">
        <v>2</v>
      </c>
      <c r="D1648" s="39" t="s">
        <v>26</v>
      </c>
      <c r="E1648" s="39"/>
      <c r="F1648" s="41" t="n">
        <f aca="false">IF(A1648="","",MATCH(A1648,P_ID,1))</f>
        <v>1600</v>
      </c>
      <c r="G1648" s="41" t="str">
        <f aca="false">IF(A1648="","",INDEX(P_Svc,F1648))</f>
        <v>Express</v>
      </c>
      <c r="H1648" s="41" t="str">
        <f aca="false">IF(A1648="","",INDEX(P_Zone,F1648))</f>
        <v>North</v>
      </c>
      <c r="I1648" s="41" t="n">
        <f aca="false">IF(A1648="","",IF(D1648="Delivered",IF(B1648&lt;=INDEX(P_Due,F1648),1,0),0))</f>
        <v>1</v>
      </c>
    </row>
    <row r="1649" customFormat="false" ht="15" hidden="false" customHeight="false" outlineLevel="0" collapsed="false">
      <c r="A1649" s="37" t="n">
        <v>1001605</v>
      </c>
      <c r="B1649" s="38" t="n">
        <v>46281</v>
      </c>
      <c r="C1649" s="39" t="n">
        <v>1</v>
      </c>
      <c r="D1649" s="39" t="s">
        <v>26</v>
      </c>
      <c r="E1649" s="39"/>
      <c r="F1649" s="41" t="n">
        <f aca="false">IF(A1649="","",MATCH(A1649,P_ID,1))</f>
        <v>1605</v>
      </c>
      <c r="G1649" s="41" t="str">
        <f aca="false">IF(A1649="","",INDEX(P_Svc,F1649))</f>
        <v>Express</v>
      </c>
      <c r="H1649" s="41" t="str">
        <f aca="false">IF(A1649="","",INDEX(P_Zone,F1649))</f>
        <v>North</v>
      </c>
      <c r="I1649" s="41" t="n">
        <f aca="false">IF(A1649="","",IF(D1649="Delivered",IF(B1649&lt;=INDEX(P_Due,F1649),1,0),0))</f>
        <v>1</v>
      </c>
    </row>
    <row r="1650" customFormat="false" ht="15" hidden="false" customHeight="false" outlineLevel="0" collapsed="false">
      <c r="A1650" s="37" t="n">
        <v>1001613</v>
      </c>
      <c r="B1650" s="38" t="n">
        <v>46281</v>
      </c>
      <c r="C1650" s="39" t="n">
        <v>1</v>
      </c>
      <c r="D1650" s="39" t="s">
        <v>26</v>
      </c>
      <c r="E1650" s="39"/>
      <c r="F1650" s="41" t="n">
        <f aca="false">IF(A1650="","",MATCH(A1650,P_ID,1))</f>
        <v>1613</v>
      </c>
      <c r="G1650" s="41" t="str">
        <f aca="false">IF(A1650="","",INDEX(P_Svc,F1650))</f>
        <v>Express</v>
      </c>
      <c r="H1650" s="41" t="str">
        <f aca="false">IF(A1650="","",INDEX(P_Zone,F1650))</f>
        <v>North</v>
      </c>
      <c r="I1650" s="41" t="n">
        <f aca="false">IF(A1650="","",IF(D1650="Delivered",IF(B1650&lt;=INDEX(P_Due,F1650),1,0),0))</f>
        <v>1</v>
      </c>
    </row>
    <row r="1651" customFormat="false" ht="15" hidden="false" customHeight="false" outlineLevel="0" collapsed="false">
      <c r="A1651" s="37" t="n">
        <v>1001637</v>
      </c>
      <c r="B1651" s="38" t="n">
        <v>46281</v>
      </c>
      <c r="C1651" s="39" t="n">
        <v>1</v>
      </c>
      <c r="D1651" s="39" t="s">
        <v>26</v>
      </c>
      <c r="E1651" s="39"/>
      <c r="F1651" s="41" t="n">
        <f aca="false">IF(A1651="","",MATCH(A1651,P_ID,1))</f>
        <v>1637</v>
      </c>
      <c r="G1651" s="41" t="str">
        <f aca="false">IF(A1651="","",INDEX(P_Svc,F1651))</f>
        <v>Express</v>
      </c>
      <c r="H1651" s="41" t="str">
        <f aca="false">IF(A1651="","",INDEX(P_Zone,F1651))</f>
        <v>West</v>
      </c>
      <c r="I1651" s="41" t="n">
        <f aca="false">IF(A1651="","",IF(D1651="Delivered",IF(B1651&lt;=INDEX(P_Due,F1651),1,0),0))</f>
        <v>1</v>
      </c>
    </row>
    <row r="1652" customFormat="false" ht="15" hidden="false" customHeight="false" outlineLevel="0" collapsed="false">
      <c r="A1652" s="37" t="n">
        <v>1001638</v>
      </c>
      <c r="B1652" s="38" t="n">
        <v>46281</v>
      </c>
      <c r="C1652" s="39" t="n">
        <v>1</v>
      </c>
      <c r="D1652" s="39" t="s">
        <v>26</v>
      </c>
      <c r="E1652" s="39"/>
      <c r="F1652" s="41" t="n">
        <f aca="false">IF(A1652="","",MATCH(A1652,P_ID,1))</f>
        <v>1638</v>
      </c>
      <c r="G1652" s="41" t="str">
        <f aca="false">IF(A1652="","",INDEX(P_Svc,F1652))</f>
        <v>Express</v>
      </c>
      <c r="H1652" s="41" t="str">
        <f aca="false">IF(A1652="","",INDEX(P_Zone,F1652))</f>
        <v>Central</v>
      </c>
      <c r="I1652" s="41" t="n">
        <f aca="false">IF(A1652="","",IF(D1652="Delivered",IF(B1652&lt;=INDEX(P_Due,F1652),1,0),0))</f>
        <v>1</v>
      </c>
    </row>
    <row r="1653" customFormat="false" ht="15" hidden="false" customHeight="false" outlineLevel="0" collapsed="false">
      <c r="A1653" s="37" t="n">
        <v>1001695</v>
      </c>
      <c r="B1653" s="38" t="n">
        <v>46281</v>
      </c>
      <c r="C1653" s="39" t="n">
        <v>1</v>
      </c>
      <c r="D1653" s="39" t="s">
        <v>26</v>
      </c>
      <c r="E1653" s="39"/>
      <c r="F1653" s="41" t="n">
        <f aca="false">IF(A1653="","",MATCH(A1653,P_ID,1))</f>
        <v>1695</v>
      </c>
      <c r="G1653" s="41" t="str">
        <f aca="false">IF(A1653="","",INDEX(P_Svc,F1653))</f>
        <v>Express</v>
      </c>
      <c r="H1653" s="41" t="str">
        <f aca="false">IF(A1653="","",INDEX(P_Zone,F1653))</f>
        <v>North</v>
      </c>
      <c r="I1653" s="41" t="n">
        <f aca="false">IF(A1653="","",IF(D1653="Delivered",IF(B1653&lt;=INDEX(P_Due,F1653),1,0),0))</f>
        <v>1</v>
      </c>
    </row>
    <row r="1654" customFormat="false" ht="15" hidden="false" customHeight="false" outlineLevel="0" collapsed="false">
      <c r="A1654" s="37" t="n">
        <v>1001718</v>
      </c>
      <c r="B1654" s="38" t="n">
        <v>46281</v>
      </c>
      <c r="C1654" s="39" t="n">
        <v>2</v>
      </c>
      <c r="D1654" s="39" t="s">
        <v>26</v>
      </c>
      <c r="E1654" s="39"/>
      <c r="F1654" s="41" t="n">
        <f aca="false">IF(A1654="","",MATCH(A1654,P_ID,1))</f>
        <v>1718</v>
      </c>
      <c r="G1654" s="41" t="str">
        <f aca="false">IF(A1654="","",INDEX(P_Svc,F1654))</f>
        <v>Express</v>
      </c>
      <c r="H1654" s="41" t="str">
        <f aca="false">IF(A1654="","",INDEX(P_Zone,F1654))</f>
        <v>Central</v>
      </c>
      <c r="I1654" s="41" t="n">
        <f aca="false">IF(A1654="","",IF(D1654="Delivered",IF(B1654&lt;=INDEX(P_Due,F1654),1,0),0))</f>
        <v>1</v>
      </c>
    </row>
    <row r="1655" customFormat="false" ht="15" hidden="false" customHeight="false" outlineLevel="0" collapsed="false">
      <c r="A1655" s="37" t="n">
        <v>1001746</v>
      </c>
      <c r="B1655" s="38" t="n">
        <v>46281</v>
      </c>
      <c r="C1655" s="39" t="n">
        <v>1</v>
      </c>
      <c r="D1655" s="39" t="s">
        <v>26</v>
      </c>
      <c r="E1655" s="39"/>
      <c r="F1655" s="41" t="n">
        <f aca="false">IF(A1655="","",MATCH(A1655,P_ID,1))</f>
        <v>1746</v>
      </c>
      <c r="G1655" s="41" t="str">
        <f aca="false">IF(A1655="","",INDEX(P_Svc,F1655))</f>
        <v>Express</v>
      </c>
      <c r="H1655" s="41" t="str">
        <f aca="false">IF(A1655="","",INDEX(P_Zone,F1655))</f>
        <v>East</v>
      </c>
      <c r="I1655" s="41" t="n">
        <f aca="false">IF(A1655="","",IF(D1655="Delivered",IF(B1655&lt;=INDEX(P_Due,F1655),1,0),0))</f>
        <v>1</v>
      </c>
    </row>
    <row r="1656" customFormat="false" ht="15" hidden="false" customHeight="false" outlineLevel="0" collapsed="false">
      <c r="A1656" s="37" t="n">
        <v>1001750</v>
      </c>
      <c r="B1656" s="38" t="n">
        <v>46281</v>
      </c>
      <c r="C1656" s="39" t="n">
        <v>1</v>
      </c>
      <c r="D1656" s="39" t="s">
        <v>26</v>
      </c>
      <c r="E1656" s="39"/>
      <c r="F1656" s="41" t="n">
        <f aca="false">IF(A1656="","",MATCH(A1656,P_ID,1))</f>
        <v>1750</v>
      </c>
      <c r="G1656" s="41" t="str">
        <f aca="false">IF(A1656="","",INDEX(P_Svc,F1656))</f>
        <v>Express</v>
      </c>
      <c r="H1656" s="41" t="str">
        <f aca="false">IF(A1656="","",INDEX(P_Zone,F1656))</f>
        <v>South</v>
      </c>
      <c r="I1656" s="41" t="n">
        <f aca="false">IF(A1656="","",IF(D1656="Delivered",IF(B1656&lt;=INDEX(P_Due,F1656),1,0),0))</f>
        <v>1</v>
      </c>
    </row>
    <row r="1657" customFormat="false" ht="15" hidden="false" customHeight="false" outlineLevel="0" collapsed="false">
      <c r="A1657" s="37" t="n">
        <v>1001760</v>
      </c>
      <c r="B1657" s="38" t="n">
        <v>46281</v>
      </c>
      <c r="C1657" s="39" t="n">
        <v>1</v>
      </c>
      <c r="D1657" s="39" t="s">
        <v>26</v>
      </c>
      <c r="E1657" s="39"/>
      <c r="F1657" s="41" t="n">
        <f aca="false">IF(A1657="","",MATCH(A1657,P_ID,1))</f>
        <v>1760</v>
      </c>
      <c r="G1657" s="41" t="str">
        <f aca="false">IF(A1657="","",INDEX(P_Svc,F1657))</f>
        <v>Express</v>
      </c>
      <c r="H1657" s="41" t="str">
        <f aca="false">IF(A1657="","",INDEX(P_Zone,F1657))</f>
        <v>West</v>
      </c>
      <c r="I1657" s="41" t="n">
        <f aca="false">IF(A1657="","",IF(D1657="Delivered",IF(B1657&lt;=INDEX(P_Due,F1657),1,0),0))</f>
        <v>1</v>
      </c>
    </row>
    <row r="1658" customFormat="false" ht="15" hidden="false" customHeight="false" outlineLevel="0" collapsed="false">
      <c r="A1658" s="37" t="n">
        <v>1001779</v>
      </c>
      <c r="B1658" s="38" t="n">
        <v>46281</v>
      </c>
      <c r="C1658" s="39" t="n">
        <v>1</v>
      </c>
      <c r="D1658" s="39" t="s">
        <v>26</v>
      </c>
      <c r="E1658" s="39"/>
      <c r="F1658" s="41" t="n">
        <f aca="false">IF(A1658="","",MATCH(A1658,P_ID,1))</f>
        <v>1779</v>
      </c>
      <c r="G1658" s="41" t="str">
        <f aca="false">IF(A1658="","",INDEX(P_Svc,F1658))</f>
        <v>Express</v>
      </c>
      <c r="H1658" s="41" t="str">
        <f aca="false">IF(A1658="","",INDEX(P_Zone,F1658))</f>
        <v>West</v>
      </c>
      <c r="I1658" s="41" t="n">
        <f aca="false">IF(A1658="","",IF(D1658="Delivered",IF(B1658&lt;=INDEX(P_Due,F1658),1,0),0))</f>
        <v>1</v>
      </c>
    </row>
    <row r="1659" customFormat="false" ht="15" hidden="false" customHeight="false" outlineLevel="0" collapsed="false">
      <c r="A1659" s="37" t="n">
        <v>1001788</v>
      </c>
      <c r="B1659" s="38" t="n">
        <v>46281</v>
      </c>
      <c r="C1659" s="39" t="n">
        <v>1</v>
      </c>
      <c r="D1659" s="39" t="s">
        <v>26</v>
      </c>
      <c r="E1659" s="39"/>
      <c r="F1659" s="41" t="n">
        <f aca="false">IF(A1659="","",MATCH(A1659,P_ID,1))</f>
        <v>1788</v>
      </c>
      <c r="G1659" s="41" t="str">
        <f aca="false">IF(A1659="","",INDEX(P_Svc,F1659))</f>
        <v>Express</v>
      </c>
      <c r="H1659" s="41" t="str">
        <f aca="false">IF(A1659="","",INDEX(P_Zone,F1659))</f>
        <v>South</v>
      </c>
      <c r="I1659" s="41" t="n">
        <f aca="false">IF(A1659="","",IF(D1659="Delivered",IF(B1659&lt;=INDEX(P_Due,F1659),1,0),0))</f>
        <v>1</v>
      </c>
    </row>
    <row r="1660" customFormat="false" ht="15" hidden="false" customHeight="false" outlineLevel="0" collapsed="false">
      <c r="A1660" s="37" t="n">
        <v>1001790</v>
      </c>
      <c r="B1660" s="38" t="n">
        <v>46281</v>
      </c>
      <c r="C1660" s="39" t="n">
        <v>1</v>
      </c>
      <c r="D1660" s="39" t="s">
        <v>26</v>
      </c>
      <c r="E1660" s="39"/>
      <c r="F1660" s="41" t="n">
        <f aca="false">IF(A1660="","",MATCH(A1660,P_ID,1))</f>
        <v>1790</v>
      </c>
      <c r="G1660" s="41" t="str">
        <f aca="false">IF(A1660="","",INDEX(P_Svc,F1660))</f>
        <v>Express</v>
      </c>
      <c r="H1660" s="41" t="str">
        <f aca="false">IF(A1660="","",INDEX(P_Zone,F1660))</f>
        <v>North</v>
      </c>
      <c r="I1660" s="41" t="n">
        <f aca="false">IF(A1660="","",IF(D1660="Delivered",IF(B1660&lt;=INDEX(P_Due,F1660),1,0),0))</f>
        <v>1</v>
      </c>
    </row>
    <row r="1661" customFormat="false" ht="15" hidden="false" customHeight="false" outlineLevel="0" collapsed="false">
      <c r="A1661" s="37" t="n">
        <v>1001795</v>
      </c>
      <c r="B1661" s="38" t="n">
        <v>46281</v>
      </c>
      <c r="C1661" s="39" t="n">
        <v>1</v>
      </c>
      <c r="D1661" s="39" t="s">
        <v>26</v>
      </c>
      <c r="E1661" s="39"/>
      <c r="F1661" s="41" t="n">
        <f aca="false">IF(A1661="","",MATCH(A1661,P_ID,1))</f>
        <v>1795</v>
      </c>
      <c r="G1661" s="41" t="str">
        <f aca="false">IF(A1661="","",INDEX(P_Svc,F1661))</f>
        <v>Express</v>
      </c>
      <c r="H1661" s="41" t="str">
        <f aca="false">IF(A1661="","",INDEX(P_Zone,F1661))</f>
        <v>East</v>
      </c>
      <c r="I1661" s="41" t="n">
        <f aca="false">IF(A1661="","",IF(D1661="Delivered",IF(B1661&lt;=INDEX(P_Due,F1661),1,0),0))</f>
        <v>1</v>
      </c>
    </row>
    <row r="1662" customFormat="false" ht="15" hidden="false" customHeight="false" outlineLevel="0" collapsed="false">
      <c r="A1662" s="37" t="n">
        <v>1001796</v>
      </c>
      <c r="B1662" s="38" t="n">
        <v>46281</v>
      </c>
      <c r="C1662" s="39" t="n">
        <v>1</v>
      </c>
      <c r="D1662" s="39" t="s">
        <v>26</v>
      </c>
      <c r="E1662" s="39"/>
      <c r="F1662" s="41" t="n">
        <f aca="false">IF(A1662="","",MATCH(A1662,P_ID,1))</f>
        <v>1796</v>
      </c>
      <c r="G1662" s="41" t="str">
        <f aca="false">IF(A1662="","",INDEX(P_Svc,F1662))</f>
        <v>Express</v>
      </c>
      <c r="H1662" s="41" t="str">
        <f aca="false">IF(A1662="","",INDEX(P_Zone,F1662))</f>
        <v>South</v>
      </c>
      <c r="I1662" s="41" t="n">
        <f aca="false">IF(A1662="","",IF(D1662="Delivered",IF(B1662&lt;=INDEX(P_Due,F1662),1,0),0))</f>
        <v>1</v>
      </c>
    </row>
    <row r="1663" customFormat="false" ht="15" hidden="false" customHeight="false" outlineLevel="0" collapsed="false">
      <c r="A1663" s="37" t="n">
        <v>1001798</v>
      </c>
      <c r="B1663" s="38" t="n">
        <v>46281</v>
      </c>
      <c r="C1663" s="39" t="n">
        <v>1</v>
      </c>
      <c r="D1663" s="39" t="s">
        <v>26</v>
      </c>
      <c r="E1663" s="39"/>
      <c r="F1663" s="41" t="n">
        <f aca="false">IF(A1663="","",MATCH(A1663,P_ID,1))</f>
        <v>1798</v>
      </c>
      <c r="G1663" s="41" t="str">
        <f aca="false">IF(A1663="","",INDEX(P_Svc,F1663))</f>
        <v>Express</v>
      </c>
      <c r="H1663" s="41" t="str">
        <f aca="false">IF(A1663="","",INDEX(P_Zone,F1663))</f>
        <v>East</v>
      </c>
      <c r="I1663" s="41" t="n">
        <f aca="false">IF(A1663="","",IF(D1663="Delivered",IF(B1663&lt;=INDEX(P_Due,F1663),1,0),0))</f>
        <v>1</v>
      </c>
    </row>
    <row r="1664" customFormat="false" ht="15" hidden="false" customHeight="false" outlineLevel="0" collapsed="false">
      <c r="A1664" s="37" t="n">
        <v>1001817</v>
      </c>
      <c r="B1664" s="38" t="n">
        <v>46281</v>
      </c>
      <c r="C1664" s="39" t="n">
        <v>1</v>
      </c>
      <c r="D1664" s="39" t="s">
        <v>26</v>
      </c>
      <c r="E1664" s="39"/>
      <c r="F1664" s="41" t="n">
        <f aca="false">IF(A1664="","",MATCH(A1664,P_ID,1))</f>
        <v>1817</v>
      </c>
      <c r="G1664" s="41" t="str">
        <f aca="false">IF(A1664="","",INDEX(P_Svc,F1664))</f>
        <v>Express</v>
      </c>
      <c r="H1664" s="41" t="str">
        <f aca="false">IF(A1664="","",INDEX(P_Zone,F1664))</f>
        <v>East</v>
      </c>
      <c r="I1664" s="41" t="n">
        <f aca="false">IF(A1664="","",IF(D1664="Delivered",IF(B1664&lt;=INDEX(P_Due,F1664),1,0),0))</f>
        <v>1</v>
      </c>
    </row>
    <row r="1665" customFormat="false" ht="15" hidden="false" customHeight="false" outlineLevel="0" collapsed="false">
      <c r="A1665" s="37" t="n">
        <v>1001833</v>
      </c>
      <c r="B1665" s="38" t="n">
        <v>46281</v>
      </c>
      <c r="C1665" s="39" t="n">
        <v>1</v>
      </c>
      <c r="D1665" s="39" t="s">
        <v>26</v>
      </c>
      <c r="E1665" s="39"/>
      <c r="F1665" s="41" t="n">
        <f aca="false">IF(A1665="","",MATCH(A1665,P_ID,1))</f>
        <v>1833</v>
      </c>
      <c r="G1665" s="41" t="str">
        <f aca="false">IF(A1665="","",INDEX(P_Svc,F1665))</f>
        <v>Express</v>
      </c>
      <c r="H1665" s="41" t="str">
        <f aca="false">IF(A1665="","",INDEX(P_Zone,F1665))</f>
        <v>East</v>
      </c>
      <c r="I1665" s="41" t="n">
        <f aca="false">IF(A1665="","",IF(D1665="Delivered",IF(B1665&lt;=INDEX(P_Due,F1665),1,0),0))</f>
        <v>1</v>
      </c>
    </row>
    <row r="1666" customFormat="false" ht="15" hidden="false" customHeight="false" outlineLevel="0" collapsed="false">
      <c r="A1666" s="37" t="n">
        <v>1001872</v>
      </c>
      <c r="B1666" s="38" t="n">
        <v>46281</v>
      </c>
      <c r="C1666" s="39" t="n">
        <v>1</v>
      </c>
      <c r="D1666" s="39" t="s">
        <v>26</v>
      </c>
      <c r="E1666" s="39"/>
      <c r="F1666" s="41" t="n">
        <f aca="false">IF(A1666="","",MATCH(A1666,P_ID,1))</f>
        <v>1872</v>
      </c>
      <c r="G1666" s="41" t="str">
        <f aca="false">IF(A1666="","",INDEX(P_Svc,F1666))</f>
        <v>Express</v>
      </c>
      <c r="H1666" s="41" t="str">
        <f aca="false">IF(A1666="","",INDEX(P_Zone,F1666))</f>
        <v>East</v>
      </c>
      <c r="I1666" s="41" t="n">
        <f aca="false">IF(A1666="","",IF(D1666="Delivered",IF(B1666&lt;=INDEX(P_Due,F1666),1,0),0))</f>
        <v>1</v>
      </c>
    </row>
    <row r="1667" customFormat="false" ht="15" hidden="false" customHeight="false" outlineLevel="0" collapsed="false">
      <c r="A1667" s="37" t="n">
        <v>1001899</v>
      </c>
      <c r="B1667" s="38" t="n">
        <v>46281</v>
      </c>
      <c r="C1667" s="39" t="n">
        <v>1</v>
      </c>
      <c r="D1667" s="39" t="s">
        <v>26</v>
      </c>
      <c r="E1667" s="39"/>
      <c r="F1667" s="41" t="n">
        <f aca="false">IF(A1667="","",MATCH(A1667,P_ID,1))</f>
        <v>1899</v>
      </c>
      <c r="G1667" s="41" t="str">
        <f aca="false">IF(A1667="","",INDEX(P_Svc,F1667))</f>
        <v>Express</v>
      </c>
      <c r="H1667" s="41" t="str">
        <f aca="false">IF(A1667="","",INDEX(P_Zone,F1667))</f>
        <v>West</v>
      </c>
      <c r="I1667" s="41" t="n">
        <f aca="false">IF(A1667="","",IF(D1667="Delivered",IF(B1667&lt;=INDEX(P_Due,F1667),1,0),0))</f>
        <v>1</v>
      </c>
    </row>
    <row r="1668" customFormat="false" ht="15" hidden="false" customHeight="false" outlineLevel="0" collapsed="false">
      <c r="A1668" s="37" t="n">
        <v>1001901</v>
      </c>
      <c r="B1668" s="38" t="n">
        <v>46281</v>
      </c>
      <c r="C1668" s="39" t="n">
        <v>1</v>
      </c>
      <c r="D1668" s="39" t="s">
        <v>26</v>
      </c>
      <c r="E1668" s="39"/>
      <c r="F1668" s="41" t="n">
        <f aca="false">IF(A1668="","",MATCH(A1668,P_ID,1))</f>
        <v>1901</v>
      </c>
      <c r="G1668" s="41" t="str">
        <f aca="false">IF(A1668="","",INDEX(P_Svc,F1668))</f>
        <v>Express</v>
      </c>
      <c r="H1668" s="41" t="str">
        <f aca="false">IF(A1668="","",INDEX(P_Zone,F1668))</f>
        <v>North</v>
      </c>
      <c r="I1668" s="41" t="n">
        <f aca="false">IF(A1668="","",IF(D1668="Delivered",IF(B1668&lt;=INDEX(P_Due,F1668),1,0),0))</f>
        <v>1</v>
      </c>
    </row>
    <row r="1669" customFormat="false" ht="15" hidden="false" customHeight="false" outlineLevel="0" collapsed="false">
      <c r="A1669" s="37" t="n">
        <v>1001903</v>
      </c>
      <c r="B1669" s="38" t="n">
        <v>46281</v>
      </c>
      <c r="C1669" s="39" t="n">
        <v>1</v>
      </c>
      <c r="D1669" s="39" t="s">
        <v>26</v>
      </c>
      <c r="E1669" s="39"/>
      <c r="F1669" s="41" t="n">
        <f aca="false">IF(A1669="","",MATCH(A1669,P_ID,1))</f>
        <v>1903</v>
      </c>
      <c r="G1669" s="41" t="str">
        <f aca="false">IF(A1669="","",INDEX(P_Svc,F1669))</f>
        <v>Express</v>
      </c>
      <c r="H1669" s="41" t="str">
        <f aca="false">IF(A1669="","",INDEX(P_Zone,F1669))</f>
        <v>South</v>
      </c>
      <c r="I1669" s="41" t="n">
        <f aca="false">IF(A1669="","",IF(D1669="Delivered",IF(B1669&lt;=INDEX(P_Due,F1669),1,0),0))</f>
        <v>1</v>
      </c>
    </row>
    <row r="1670" customFormat="false" ht="15" hidden="false" customHeight="false" outlineLevel="0" collapsed="false">
      <c r="A1670" s="37" t="n">
        <v>1001921</v>
      </c>
      <c r="B1670" s="38" t="n">
        <v>46281</v>
      </c>
      <c r="C1670" s="39" t="n">
        <v>1</v>
      </c>
      <c r="D1670" s="39" t="s">
        <v>26</v>
      </c>
      <c r="E1670" s="39"/>
      <c r="F1670" s="41" t="n">
        <f aca="false">IF(A1670="","",MATCH(A1670,P_ID,1))</f>
        <v>1921</v>
      </c>
      <c r="G1670" s="41" t="str">
        <f aca="false">IF(A1670="","",INDEX(P_Svc,F1670))</f>
        <v>Express</v>
      </c>
      <c r="H1670" s="41" t="str">
        <f aca="false">IF(A1670="","",INDEX(P_Zone,F1670))</f>
        <v>Central</v>
      </c>
      <c r="I1670" s="41" t="n">
        <f aca="false">IF(A1670="","",IF(D1670="Delivered",IF(B1670&lt;=INDEX(P_Due,F1670),1,0),0))</f>
        <v>1</v>
      </c>
    </row>
    <row r="1671" customFormat="false" ht="15" hidden="false" customHeight="false" outlineLevel="0" collapsed="false">
      <c r="A1671" s="37" t="n">
        <v>1001931</v>
      </c>
      <c r="B1671" s="38" t="n">
        <v>46281</v>
      </c>
      <c r="C1671" s="39" t="n">
        <v>1</v>
      </c>
      <c r="D1671" s="39" t="s">
        <v>26</v>
      </c>
      <c r="E1671" s="39"/>
      <c r="F1671" s="41" t="n">
        <f aca="false">IF(A1671="","",MATCH(A1671,P_ID,1))</f>
        <v>1931</v>
      </c>
      <c r="G1671" s="41" t="str">
        <f aca="false">IF(A1671="","",INDEX(P_Svc,F1671))</f>
        <v>Express</v>
      </c>
      <c r="H1671" s="41" t="str">
        <f aca="false">IF(A1671="","",INDEX(P_Zone,F1671))</f>
        <v>South</v>
      </c>
      <c r="I1671" s="41" t="n">
        <f aca="false">IF(A1671="","",IF(D1671="Delivered",IF(B1671&lt;=INDEX(P_Due,F1671),1,0),0))</f>
        <v>1</v>
      </c>
    </row>
    <row r="1672" customFormat="false" ht="15" hidden="false" customHeight="false" outlineLevel="0" collapsed="false">
      <c r="A1672" s="37" t="n">
        <v>1001933</v>
      </c>
      <c r="B1672" s="38" t="n">
        <v>46281</v>
      </c>
      <c r="C1672" s="39" t="n">
        <v>1</v>
      </c>
      <c r="D1672" s="39" t="s">
        <v>26</v>
      </c>
      <c r="E1672" s="39"/>
      <c r="F1672" s="41" t="n">
        <f aca="false">IF(A1672="","",MATCH(A1672,P_ID,1))</f>
        <v>1933</v>
      </c>
      <c r="G1672" s="41" t="str">
        <f aca="false">IF(A1672="","",INDEX(P_Svc,F1672))</f>
        <v>Express</v>
      </c>
      <c r="H1672" s="41" t="str">
        <f aca="false">IF(A1672="","",INDEX(P_Zone,F1672))</f>
        <v>South</v>
      </c>
      <c r="I1672" s="41" t="n">
        <f aca="false">IF(A1672="","",IF(D1672="Delivered",IF(B1672&lt;=INDEX(P_Due,F1672),1,0),0))</f>
        <v>1</v>
      </c>
    </row>
    <row r="1673" customFormat="false" ht="15" hidden="false" customHeight="false" outlineLevel="0" collapsed="false">
      <c r="A1673" s="37" t="n">
        <v>1001964</v>
      </c>
      <c r="B1673" s="38" t="n">
        <v>46281</v>
      </c>
      <c r="C1673" s="39" t="n">
        <v>1</v>
      </c>
      <c r="D1673" s="39" t="s">
        <v>26</v>
      </c>
      <c r="E1673" s="39"/>
      <c r="F1673" s="41" t="n">
        <f aca="false">IF(A1673="","",MATCH(A1673,P_ID,1))</f>
        <v>1964</v>
      </c>
      <c r="G1673" s="41" t="str">
        <f aca="false">IF(A1673="","",INDEX(P_Svc,F1673))</f>
        <v>Express</v>
      </c>
      <c r="H1673" s="41" t="str">
        <f aca="false">IF(A1673="","",INDEX(P_Zone,F1673))</f>
        <v>West</v>
      </c>
      <c r="I1673" s="41" t="n">
        <f aca="false">IF(A1673="","",IF(D1673="Delivered",IF(B1673&lt;=INDEX(P_Due,F1673),1,0),0))</f>
        <v>1</v>
      </c>
    </row>
    <row r="1674" customFormat="false" ht="15" hidden="false" customHeight="false" outlineLevel="0" collapsed="false">
      <c r="A1674" s="37" t="n">
        <v>1001969</v>
      </c>
      <c r="B1674" s="38" t="n">
        <v>46281</v>
      </c>
      <c r="C1674" s="39" t="n">
        <v>1</v>
      </c>
      <c r="D1674" s="39" t="s">
        <v>26</v>
      </c>
      <c r="E1674" s="39"/>
      <c r="F1674" s="41" t="n">
        <f aca="false">IF(A1674="","",MATCH(A1674,P_ID,1))</f>
        <v>1969</v>
      </c>
      <c r="G1674" s="41" t="str">
        <f aca="false">IF(A1674="","",INDEX(P_Svc,F1674))</f>
        <v>Express</v>
      </c>
      <c r="H1674" s="41" t="str">
        <f aca="false">IF(A1674="","",INDEX(P_Zone,F1674))</f>
        <v>East</v>
      </c>
      <c r="I1674" s="41" t="n">
        <f aca="false">IF(A1674="","",IF(D1674="Delivered",IF(B1674&lt;=INDEX(P_Due,F1674),1,0),0))</f>
        <v>1</v>
      </c>
    </row>
    <row r="1675" customFormat="false" ht="15" hidden="false" customHeight="false" outlineLevel="0" collapsed="false">
      <c r="A1675" s="37" t="n">
        <v>1001977</v>
      </c>
      <c r="B1675" s="38" t="n">
        <v>46281</v>
      </c>
      <c r="C1675" s="39" t="n">
        <v>1</v>
      </c>
      <c r="D1675" s="39" t="s">
        <v>26</v>
      </c>
      <c r="E1675" s="39"/>
      <c r="F1675" s="41" t="n">
        <f aca="false">IF(A1675="","",MATCH(A1675,P_ID,1))</f>
        <v>1977</v>
      </c>
      <c r="G1675" s="41" t="str">
        <f aca="false">IF(A1675="","",INDEX(P_Svc,F1675))</f>
        <v>Express</v>
      </c>
      <c r="H1675" s="41" t="str">
        <f aca="false">IF(A1675="","",INDEX(P_Zone,F1675))</f>
        <v>South</v>
      </c>
      <c r="I1675" s="41" t="n">
        <f aca="false">IF(A1675="","",IF(D1675="Delivered",IF(B1675&lt;=INDEX(P_Due,F1675),1,0),0))</f>
        <v>1</v>
      </c>
    </row>
    <row r="1676" customFormat="false" ht="15" hidden="false" customHeight="false" outlineLevel="0" collapsed="false">
      <c r="A1676" s="37" t="n">
        <v>1001982</v>
      </c>
      <c r="B1676" s="38" t="n">
        <v>46281</v>
      </c>
      <c r="C1676" s="39" t="n">
        <v>1</v>
      </c>
      <c r="D1676" s="39" t="s">
        <v>79</v>
      </c>
      <c r="E1676" s="39" t="s">
        <v>32</v>
      </c>
      <c r="F1676" s="41" t="n">
        <f aca="false">IF(A1676="","",MATCH(A1676,P_ID,1))</f>
        <v>1982</v>
      </c>
      <c r="G1676" s="41" t="str">
        <f aca="false">IF(A1676="","",INDEX(P_Svc,F1676))</f>
        <v>Express</v>
      </c>
      <c r="H1676" s="41" t="str">
        <f aca="false">IF(A1676="","",INDEX(P_Zone,F1676))</f>
        <v>South</v>
      </c>
      <c r="I1676" s="41" t="n">
        <f aca="false">IF(A1676="","",IF(D1676="Delivered",IF(B1676&lt;=INDEX(P_Due,F1676),1,0),0))</f>
        <v>0</v>
      </c>
    </row>
    <row r="1677" customFormat="false" ht="15" hidden="false" customHeight="false" outlineLevel="0" collapsed="false">
      <c r="A1677" s="37" t="n">
        <v>1001990</v>
      </c>
      <c r="B1677" s="38" t="n">
        <v>46281</v>
      </c>
      <c r="C1677" s="39" t="n">
        <v>1</v>
      </c>
      <c r="D1677" s="39" t="s">
        <v>26</v>
      </c>
      <c r="E1677" s="39"/>
      <c r="F1677" s="41" t="n">
        <f aca="false">IF(A1677="","",MATCH(A1677,P_ID,1))</f>
        <v>1990</v>
      </c>
      <c r="G1677" s="41" t="str">
        <f aca="false">IF(A1677="","",INDEX(P_Svc,F1677))</f>
        <v>Express</v>
      </c>
      <c r="H1677" s="41" t="str">
        <f aca="false">IF(A1677="","",INDEX(P_Zone,F1677))</f>
        <v>North</v>
      </c>
      <c r="I1677" s="41" t="n">
        <f aca="false">IF(A1677="","",IF(D1677="Delivered",IF(B1677&lt;=INDEX(P_Due,F1677),1,0),0))</f>
        <v>1</v>
      </c>
    </row>
    <row r="1678" customFormat="false" ht="15" hidden="false" customHeight="false" outlineLevel="0" collapsed="false">
      <c r="A1678" s="37" t="n">
        <v>1002013</v>
      </c>
      <c r="B1678" s="38" t="n">
        <v>46281</v>
      </c>
      <c r="C1678" s="39" t="n">
        <v>1</v>
      </c>
      <c r="D1678" s="39" t="s">
        <v>26</v>
      </c>
      <c r="E1678" s="39"/>
      <c r="F1678" s="41" t="n">
        <f aca="false">IF(A1678="","",MATCH(A1678,P_ID,1))</f>
        <v>2013</v>
      </c>
      <c r="G1678" s="41" t="str">
        <f aca="false">IF(A1678="","",INDEX(P_Svc,F1678))</f>
        <v>Express</v>
      </c>
      <c r="H1678" s="41" t="str">
        <f aca="false">IF(A1678="","",INDEX(P_Zone,F1678))</f>
        <v>Central</v>
      </c>
      <c r="I1678" s="41" t="n">
        <f aca="false">IF(A1678="","",IF(D1678="Delivered",IF(B1678&lt;=INDEX(P_Due,F1678),1,0),0))</f>
        <v>1</v>
      </c>
    </row>
    <row r="1679" customFormat="false" ht="15" hidden="false" customHeight="false" outlineLevel="0" collapsed="false">
      <c r="A1679" s="37" t="n">
        <v>1002015</v>
      </c>
      <c r="B1679" s="38" t="n">
        <v>46281</v>
      </c>
      <c r="C1679" s="39" t="n">
        <v>1</v>
      </c>
      <c r="D1679" s="39" t="s">
        <v>26</v>
      </c>
      <c r="E1679" s="39"/>
      <c r="F1679" s="41" t="n">
        <f aca="false">IF(A1679="","",MATCH(A1679,P_ID,1))</f>
        <v>2015</v>
      </c>
      <c r="G1679" s="41" t="str">
        <f aca="false">IF(A1679="","",INDEX(P_Svc,F1679))</f>
        <v>Express</v>
      </c>
      <c r="H1679" s="41" t="str">
        <f aca="false">IF(A1679="","",INDEX(P_Zone,F1679))</f>
        <v>Central</v>
      </c>
      <c r="I1679" s="41" t="n">
        <f aca="false">IF(A1679="","",IF(D1679="Delivered",IF(B1679&lt;=INDEX(P_Due,F1679),1,0),0))</f>
        <v>1</v>
      </c>
    </row>
    <row r="1680" customFormat="false" ht="15" hidden="false" customHeight="false" outlineLevel="0" collapsed="false">
      <c r="A1680" s="37" t="n">
        <v>1001466</v>
      </c>
      <c r="B1680" s="38" t="n">
        <v>46281</v>
      </c>
      <c r="C1680" s="39" t="n">
        <v>1</v>
      </c>
      <c r="D1680" s="39" t="s">
        <v>26</v>
      </c>
      <c r="E1680" s="39"/>
      <c r="F1680" s="41" t="n">
        <f aca="false">IF(A1680="","",MATCH(A1680,P_ID,1))</f>
        <v>1466</v>
      </c>
      <c r="G1680" s="41" t="str">
        <f aca="false">IF(A1680="","",INDEX(P_Svc,F1680))</f>
        <v>Standard</v>
      </c>
      <c r="H1680" s="41" t="str">
        <f aca="false">IF(A1680="","",INDEX(P_Zone,F1680))</f>
        <v>South</v>
      </c>
      <c r="I1680" s="41" t="n">
        <f aca="false">IF(A1680="","",IF(D1680="Delivered",IF(B1680&lt;=INDEX(P_Due,F1680),1,0),0))</f>
        <v>1</v>
      </c>
    </row>
    <row r="1681" customFormat="false" ht="15" hidden="false" customHeight="false" outlineLevel="0" collapsed="false">
      <c r="A1681" s="37" t="n">
        <v>1001467</v>
      </c>
      <c r="B1681" s="38" t="n">
        <v>46281</v>
      </c>
      <c r="C1681" s="39" t="n">
        <v>1</v>
      </c>
      <c r="D1681" s="39" t="s">
        <v>26</v>
      </c>
      <c r="E1681" s="39"/>
      <c r="F1681" s="41" t="n">
        <f aca="false">IF(A1681="","",MATCH(A1681,P_ID,1))</f>
        <v>1467</v>
      </c>
      <c r="G1681" s="41" t="str">
        <f aca="false">IF(A1681="","",INDEX(P_Svc,F1681))</f>
        <v>Standard</v>
      </c>
      <c r="H1681" s="41" t="str">
        <f aca="false">IF(A1681="","",INDEX(P_Zone,F1681))</f>
        <v>North</v>
      </c>
      <c r="I1681" s="41" t="n">
        <f aca="false">IF(A1681="","",IF(D1681="Delivered",IF(B1681&lt;=INDEX(P_Due,F1681),1,0),0))</f>
        <v>1</v>
      </c>
    </row>
    <row r="1682" customFormat="false" ht="15" hidden="false" customHeight="false" outlineLevel="0" collapsed="false">
      <c r="A1682" s="37" t="n">
        <v>1001468</v>
      </c>
      <c r="B1682" s="38" t="n">
        <v>46281</v>
      </c>
      <c r="C1682" s="39" t="n">
        <v>1</v>
      </c>
      <c r="D1682" s="39" t="s">
        <v>26</v>
      </c>
      <c r="E1682" s="39"/>
      <c r="F1682" s="41" t="n">
        <f aca="false">IF(A1682="","",MATCH(A1682,P_ID,1))</f>
        <v>1468</v>
      </c>
      <c r="G1682" s="41" t="str">
        <f aca="false">IF(A1682="","",INDEX(P_Svc,F1682))</f>
        <v>Standard</v>
      </c>
      <c r="H1682" s="41" t="str">
        <f aca="false">IF(A1682="","",INDEX(P_Zone,F1682))</f>
        <v>South</v>
      </c>
      <c r="I1682" s="41" t="n">
        <f aca="false">IF(A1682="","",IF(D1682="Delivered",IF(B1682&lt;=INDEX(P_Due,F1682),1,0),0))</f>
        <v>1</v>
      </c>
    </row>
    <row r="1683" customFormat="false" ht="15" hidden="false" customHeight="false" outlineLevel="0" collapsed="false">
      <c r="A1683" s="37" t="n">
        <v>1001469</v>
      </c>
      <c r="B1683" s="38" t="n">
        <v>46281</v>
      </c>
      <c r="C1683" s="39" t="n">
        <v>1</v>
      </c>
      <c r="D1683" s="39" t="s">
        <v>26</v>
      </c>
      <c r="E1683" s="39"/>
      <c r="F1683" s="41" t="n">
        <f aca="false">IF(A1683="","",MATCH(A1683,P_ID,1))</f>
        <v>1469</v>
      </c>
      <c r="G1683" s="41" t="str">
        <f aca="false">IF(A1683="","",INDEX(P_Svc,F1683))</f>
        <v>Economy</v>
      </c>
      <c r="H1683" s="41" t="str">
        <f aca="false">IF(A1683="","",INDEX(P_Zone,F1683))</f>
        <v>North</v>
      </c>
      <c r="I1683" s="41" t="n">
        <f aca="false">IF(A1683="","",IF(D1683="Delivered",IF(B1683&lt;=INDEX(P_Due,F1683),1,0),0))</f>
        <v>1</v>
      </c>
    </row>
    <row r="1684" customFormat="false" ht="15" hidden="false" customHeight="false" outlineLevel="0" collapsed="false">
      <c r="A1684" s="37" t="n">
        <v>1001470</v>
      </c>
      <c r="B1684" s="38" t="n">
        <v>46281</v>
      </c>
      <c r="C1684" s="39" t="n">
        <v>1</v>
      </c>
      <c r="D1684" s="39" t="s">
        <v>26</v>
      </c>
      <c r="E1684" s="39"/>
      <c r="F1684" s="41" t="n">
        <f aca="false">IF(A1684="","",MATCH(A1684,P_ID,1))</f>
        <v>1470</v>
      </c>
      <c r="G1684" s="41" t="str">
        <f aca="false">IF(A1684="","",INDEX(P_Svc,F1684))</f>
        <v>Economy</v>
      </c>
      <c r="H1684" s="41" t="str">
        <f aca="false">IF(A1684="","",INDEX(P_Zone,F1684))</f>
        <v>East</v>
      </c>
      <c r="I1684" s="41" t="n">
        <f aca="false">IF(A1684="","",IF(D1684="Delivered",IF(B1684&lt;=INDEX(P_Due,F1684),1,0),0))</f>
        <v>1</v>
      </c>
    </row>
    <row r="1685" customFormat="false" ht="15" hidden="false" customHeight="false" outlineLevel="0" collapsed="false">
      <c r="A1685" s="37" t="n">
        <v>1001472</v>
      </c>
      <c r="B1685" s="38" t="n">
        <v>46281</v>
      </c>
      <c r="C1685" s="39" t="n">
        <v>1</v>
      </c>
      <c r="D1685" s="39" t="s">
        <v>26</v>
      </c>
      <c r="E1685" s="39"/>
      <c r="F1685" s="41" t="n">
        <f aca="false">IF(A1685="","",MATCH(A1685,P_ID,1))</f>
        <v>1472</v>
      </c>
      <c r="G1685" s="41" t="str">
        <f aca="false">IF(A1685="","",INDEX(P_Svc,F1685))</f>
        <v>Standard</v>
      </c>
      <c r="H1685" s="41" t="str">
        <f aca="false">IF(A1685="","",INDEX(P_Zone,F1685))</f>
        <v>West</v>
      </c>
      <c r="I1685" s="41" t="n">
        <f aca="false">IF(A1685="","",IF(D1685="Delivered",IF(B1685&lt;=INDEX(P_Due,F1685),1,0),0))</f>
        <v>1</v>
      </c>
    </row>
    <row r="1686" customFormat="false" ht="15" hidden="false" customHeight="false" outlineLevel="0" collapsed="false">
      <c r="A1686" s="37" t="n">
        <v>1001473</v>
      </c>
      <c r="B1686" s="38" t="n">
        <v>46281</v>
      </c>
      <c r="C1686" s="39" t="n">
        <v>1</v>
      </c>
      <c r="D1686" s="39" t="s">
        <v>26</v>
      </c>
      <c r="E1686" s="39"/>
      <c r="F1686" s="41" t="n">
        <f aca="false">IF(A1686="","",MATCH(A1686,P_ID,1))</f>
        <v>1473</v>
      </c>
      <c r="G1686" s="41" t="str">
        <f aca="false">IF(A1686="","",INDEX(P_Svc,F1686))</f>
        <v>Economy</v>
      </c>
      <c r="H1686" s="41" t="str">
        <f aca="false">IF(A1686="","",INDEX(P_Zone,F1686))</f>
        <v>South</v>
      </c>
      <c r="I1686" s="41" t="n">
        <f aca="false">IF(A1686="","",IF(D1686="Delivered",IF(B1686&lt;=INDEX(P_Due,F1686),1,0),0))</f>
        <v>1</v>
      </c>
    </row>
    <row r="1687" customFormat="false" ht="15" hidden="false" customHeight="false" outlineLevel="0" collapsed="false">
      <c r="A1687" s="37" t="n">
        <v>1001474</v>
      </c>
      <c r="B1687" s="38" t="n">
        <v>46281</v>
      </c>
      <c r="C1687" s="39" t="n">
        <v>1</v>
      </c>
      <c r="D1687" s="39" t="s">
        <v>26</v>
      </c>
      <c r="E1687" s="39"/>
      <c r="F1687" s="41" t="n">
        <f aca="false">IF(A1687="","",MATCH(A1687,P_ID,1))</f>
        <v>1474</v>
      </c>
      <c r="G1687" s="41" t="str">
        <f aca="false">IF(A1687="","",INDEX(P_Svc,F1687))</f>
        <v>Standard</v>
      </c>
      <c r="H1687" s="41" t="str">
        <f aca="false">IF(A1687="","",INDEX(P_Zone,F1687))</f>
        <v>North</v>
      </c>
      <c r="I1687" s="41" t="n">
        <f aca="false">IF(A1687="","",IF(D1687="Delivered",IF(B1687&lt;=INDEX(P_Due,F1687),1,0),0))</f>
        <v>1</v>
      </c>
    </row>
    <row r="1688" customFormat="false" ht="15" hidden="false" customHeight="false" outlineLevel="0" collapsed="false">
      <c r="A1688" s="37" t="n">
        <v>1001475</v>
      </c>
      <c r="B1688" s="38" t="n">
        <v>46281</v>
      </c>
      <c r="C1688" s="39" t="n">
        <v>1</v>
      </c>
      <c r="D1688" s="39" t="s">
        <v>26</v>
      </c>
      <c r="E1688" s="39"/>
      <c r="F1688" s="41" t="n">
        <f aca="false">IF(A1688="","",MATCH(A1688,P_ID,1))</f>
        <v>1475</v>
      </c>
      <c r="G1688" s="41" t="str">
        <f aca="false">IF(A1688="","",INDEX(P_Svc,F1688))</f>
        <v>Standard</v>
      </c>
      <c r="H1688" s="41" t="str">
        <f aca="false">IF(A1688="","",INDEX(P_Zone,F1688))</f>
        <v>Central</v>
      </c>
      <c r="I1688" s="41" t="n">
        <f aca="false">IF(A1688="","",IF(D1688="Delivered",IF(B1688&lt;=INDEX(P_Due,F1688),1,0),0))</f>
        <v>1</v>
      </c>
    </row>
    <row r="1689" customFormat="false" ht="15" hidden="false" customHeight="false" outlineLevel="0" collapsed="false">
      <c r="A1689" s="37" t="n">
        <v>1001476</v>
      </c>
      <c r="B1689" s="38" t="n">
        <v>46281</v>
      </c>
      <c r="C1689" s="39" t="n">
        <v>1</v>
      </c>
      <c r="D1689" s="39" t="s">
        <v>26</v>
      </c>
      <c r="E1689" s="39"/>
      <c r="F1689" s="41" t="n">
        <f aca="false">IF(A1689="","",MATCH(A1689,P_ID,1))</f>
        <v>1476</v>
      </c>
      <c r="G1689" s="41" t="str">
        <f aca="false">IF(A1689="","",INDEX(P_Svc,F1689))</f>
        <v>Economy</v>
      </c>
      <c r="H1689" s="41" t="str">
        <f aca="false">IF(A1689="","",INDEX(P_Zone,F1689))</f>
        <v>North</v>
      </c>
      <c r="I1689" s="41" t="n">
        <f aca="false">IF(A1689="","",IF(D1689="Delivered",IF(B1689&lt;=INDEX(P_Due,F1689),1,0),0))</f>
        <v>1</v>
      </c>
    </row>
    <row r="1690" customFormat="false" ht="15" hidden="false" customHeight="false" outlineLevel="0" collapsed="false">
      <c r="A1690" s="37" t="n">
        <v>1001477</v>
      </c>
      <c r="B1690" s="38" t="n">
        <v>46281</v>
      </c>
      <c r="C1690" s="39" t="n">
        <v>1</v>
      </c>
      <c r="D1690" s="39" t="s">
        <v>26</v>
      </c>
      <c r="E1690" s="39"/>
      <c r="F1690" s="41" t="n">
        <f aca="false">IF(A1690="","",MATCH(A1690,P_ID,1))</f>
        <v>1477</v>
      </c>
      <c r="G1690" s="41" t="str">
        <f aca="false">IF(A1690="","",INDEX(P_Svc,F1690))</f>
        <v>Standard</v>
      </c>
      <c r="H1690" s="41" t="str">
        <f aca="false">IF(A1690="","",INDEX(P_Zone,F1690))</f>
        <v>Central</v>
      </c>
      <c r="I1690" s="41" t="n">
        <f aca="false">IF(A1690="","",IF(D1690="Delivered",IF(B1690&lt;=INDEX(P_Due,F1690),1,0),0))</f>
        <v>1</v>
      </c>
    </row>
    <row r="1691" customFormat="false" ht="15" hidden="false" customHeight="false" outlineLevel="0" collapsed="false">
      <c r="A1691" s="37" t="n">
        <v>1001478</v>
      </c>
      <c r="B1691" s="38" t="n">
        <v>46281</v>
      </c>
      <c r="C1691" s="39" t="n">
        <v>1</v>
      </c>
      <c r="D1691" s="39" t="s">
        <v>79</v>
      </c>
      <c r="E1691" s="39" t="s">
        <v>38</v>
      </c>
      <c r="F1691" s="41" t="n">
        <f aca="false">IF(A1691="","",MATCH(A1691,P_ID,1))</f>
        <v>1478</v>
      </c>
      <c r="G1691" s="41" t="str">
        <f aca="false">IF(A1691="","",INDEX(P_Svc,F1691))</f>
        <v>Standard</v>
      </c>
      <c r="H1691" s="41" t="str">
        <f aca="false">IF(A1691="","",INDEX(P_Zone,F1691))</f>
        <v>South</v>
      </c>
      <c r="I1691" s="41" t="n">
        <f aca="false">IF(A1691="","",IF(D1691="Delivered",IF(B1691&lt;=INDEX(P_Due,F1691),1,0),0))</f>
        <v>0</v>
      </c>
    </row>
    <row r="1692" customFormat="false" ht="15" hidden="false" customHeight="false" outlineLevel="0" collapsed="false">
      <c r="A1692" s="37" t="n">
        <v>1001479</v>
      </c>
      <c r="B1692" s="38" t="n">
        <v>46281</v>
      </c>
      <c r="C1692" s="39" t="n">
        <v>1</v>
      </c>
      <c r="D1692" s="39" t="s">
        <v>26</v>
      </c>
      <c r="E1692" s="39"/>
      <c r="F1692" s="41" t="n">
        <f aca="false">IF(A1692="","",MATCH(A1692,P_ID,1))</f>
        <v>1479</v>
      </c>
      <c r="G1692" s="41" t="str">
        <f aca="false">IF(A1692="","",INDEX(P_Svc,F1692))</f>
        <v>Standard</v>
      </c>
      <c r="H1692" s="41" t="str">
        <f aca="false">IF(A1692="","",INDEX(P_Zone,F1692))</f>
        <v>West</v>
      </c>
      <c r="I1692" s="41" t="n">
        <f aca="false">IF(A1692="","",IF(D1692="Delivered",IF(B1692&lt;=INDEX(P_Due,F1692),1,0),0))</f>
        <v>1</v>
      </c>
    </row>
    <row r="1693" customFormat="false" ht="15" hidden="false" customHeight="false" outlineLevel="0" collapsed="false">
      <c r="A1693" s="37" t="n">
        <v>1001480</v>
      </c>
      <c r="B1693" s="38" t="n">
        <v>46281</v>
      </c>
      <c r="C1693" s="39" t="n">
        <v>1</v>
      </c>
      <c r="D1693" s="39" t="s">
        <v>79</v>
      </c>
      <c r="E1693" s="39" t="s">
        <v>32</v>
      </c>
      <c r="F1693" s="41" t="n">
        <f aca="false">IF(A1693="","",MATCH(A1693,P_ID,1))</f>
        <v>1480</v>
      </c>
      <c r="G1693" s="41" t="str">
        <f aca="false">IF(A1693="","",INDEX(P_Svc,F1693))</f>
        <v>Economy</v>
      </c>
      <c r="H1693" s="41" t="str">
        <f aca="false">IF(A1693="","",INDEX(P_Zone,F1693))</f>
        <v>North</v>
      </c>
      <c r="I1693" s="41" t="n">
        <f aca="false">IF(A1693="","",IF(D1693="Delivered",IF(B1693&lt;=INDEX(P_Due,F1693),1,0),0))</f>
        <v>0</v>
      </c>
    </row>
    <row r="1694" customFormat="false" ht="15" hidden="false" customHeight="false" outlineLevel="0" collapsed="false">
      <c r="A1694" s="37" t="n">
        <v>1001481</v>
      </c>
      <c r="B1694" s="38" t="n">
        <v>46281</v>
      </c>
      <c r="C1694" s="39" t="n">
        <v>1</v>
      </c>
      <c r="D1694" s="39" t="s">
        <v>26</v>
      </c>
      <c r="E1694" s="39"/>
      <c r="F1694" s="41" t="n">
        <f aca="false">IF(A1694="","",MATCH(A1694,P_ID,1))</f>
        <v>1481</v>
      </c>
      <c r="G1694" s="41" t="str">
        <f aca="false">IF(A1694="","",INDEX(P_Svc,F1694))</f>
        <v>Standard</v>
      </c>
      <c r="H1694" s="41" t="str">
        <f aca="false">IF(A1694="","",INDEX(P_Zone,F1694))</f>
        <v>East</v>
      </c>
      <c r="I1694" s="41" t="n">
        <f aca="false">IF(A1694="","",IF(D1694="Delivered",IF(B1694&lt;=INDEX(P_Due,F1694),1,0),0))</f>
        <v>1</v>
      </c>
    </row>
    <row r="1695" customFormat="false" ht="15" hidden="false" customHeight="false" outlineLevel="0" collapsed="false">
      <c r="A1695" s="37" t="n">
        <v>1001482</v>
      </c>
      <c r="B1695" s="38" t="n">
        <v>46281</v>
      </c>
      <c r="C1695" s="39" t="n">
        <v>1</v>
      </c>
      <c r="D1695" s="39" t="s">
        <v>79</v>
      </c>
      <c r="E1695" s="39" t="s">
        <v>32</v>
      </c>
      <c r="F1695" s="41" t="n">
        <f aca="false">IF(A1695="","",MATCH(A1695,P_ID,1))</f>
        <v>1482</v>
      </c>
      <c r="G1695" s="41" t="str">
        <f aca="false">IF(A1695="","",INDEX(P_Svc,F1695))</f>
        <v>Standard</v>
      </c>
      <c r="H1695" s="41" t="str">
        <f aca="false">IF(A1695="","",INDEX(P_Zone,F1695))</f>
        <v>South</v>
      </c>
      <c r="I1695" s="41" t="n">
        <f aca="false">IF(A1695="","",IF(D1695="Delivered",IF(B1695&lt;=INDEX(P_Due,F1695),1,0),0))</f>
        <v>0</v>
      </c>
    </row>
    <row r="1696" customFormat="false" ht="15" hidden="false" customHeight="false" outlineLevel="0" collapsed="false">
      <c r="A1696" s="37" t="n">
        <v>1001484</v>
      </c>
      <c r="B1696" s="38" t="n">
        <v>46281</v>
      </c>
      <c r="C1696" s="39" t="n">
        <v>1</v>
      </c>
      <c r="D1696" s="39" t="s">
        <v>26</v>
      </c>
      <c r="E1696" s="39"/>
      <c r="F1696" s="41" t="n">
        <f aca="false">IF(A1696="","",MATCH(A1696,P_ID,1))</f>
        <v>1484</v>
      </c>
      <c r="G1696" s="41" t="str">
        <f aca="false">IF(A1696="","",INDEX(P_Svc,F1696))</f>
        <v>Standard</v>
      </c>
      <c r="H1696" s="41" t="str">
        <f aca="false">IF(A1696="","",INDEX(P_Zone,F1696))</f>
        <v>South</v>
      </c>
      <c r="I1696" s="41" t="n">
        <f aca="false">IF(A1696="","",IF(D1696="Delivered",IF(B1696&lt;=INDEX(P_Due,F1696),1,0),0))</f>
        <v>1</v>
      </c>
    </row>
    <row r="1697" customFormat="false" ht="15" hidden="false" customHeight="false" outlineLevel="0" collapsed="false">
      <c r="A1697" s="37" t="n">
        <v>1001486</v>
      </c>
      <c r="B1697" s="38" t="n">
        <v>46281</v>
      </c>
      <c r="C1697" s="39" t="n">
        <v>1</v>
      </c>
      <c r="D1697" s="39" t="s">
        <v>26</v>
      </c>
      <c r="E1697" s="39"/>
      <c r="F1697" s="41" t="n">
        <f aca="false">IF(A1697="","",MATCH(A1697,P_ID,1))</f>
        <v>1486</v>
      </c>
      <c r="G1697" s="41" t="str">
        <f aca="false">IF(A1697="","",INDEX(P_Svc,F1697))</f>
        <v>Standard</v>
      </c>
      <c r="H1697" s="41" t="str">
        <f aca="false">IF(A1697="","",INDEX(P_Zone,F1697))</f>
        <v>East</v>
      </c>
      <c r="I1697" s="41" t="n">
        <f aca="false">IF(A1697="","",IF(D1697="Delivered",IF(B1697&lt;=INDEX(P_Due,F1697),1,0),0))</f>
        <v>1</v>
      </c>
    </row>
    <row r="1698" customFormat="false" ht="15" hidden="false" customHeight="false" outlineLevel="0" collapsed="false">
      <c r="A1698" s="37" t="n">
        <v>1001487</v>
      </c>
      <c r="B1698" s="38" t="n">
        <v>46281</v>
      </c>
      <c r="C1698" s="39" t="n">
        <v>1</v>
      </c>
      <c r="D1698" s="39" t="s">
        <v>26</v>
      </c>
      <c r="E1698" s="39"/>
      <c r="F1698" s="41" t="n">
        <f aca="false">IF(A1698="","",MATCH(A1698,P_ID,1))</f>
        <v>1487</v>
      </c>
      <c r="G1698" s="41" t="str">
        <f aca="false">IF(A1698="","",INDEX(P_Svc,F1698))</f>
        <v>Standard</v>
      </c>
      <c r="H1698" s="41" t="str">
        <f aca="false">IF(A1698="","",INDEX(P_Zone,F1698))</f>
        <v>South</v>
      </c>
      <c r="I1698" s="41" t="n">
        <f aca="false">IF(A1698="","",IF(D1698="Delivered",IF(B1698&lt;=INDEX(P_Due,F1698),1,0),0))</f>
        <v>1</v>
      </c>
    </row>
    <row r="1699" customFormat="false" ht="15" hidden="false" customHeight="false" outlineLevel="0" collapsed="false">
      <c r="A1699" s="37" t="n">
        <v>1001488</v>
      </c>
      <c r="B1699" s="38" t="n">
        <v>46281</v>
      </c>
      <c r="C1699" s="39" t="n">
        <v>1</v>
      </c>
      <c r="D1699" s="39" t="s">
        <v>26</v>
      </c>
      <c r="E1699" s="39"/>
      <c r="F1699" s="41" t="n">
        <f aca="false">IF(A1699="","",MATCH(A1699,P_ID,1))</f>
        <v>1488</v>
      </c>
      <c r="G1699" s="41" t="str">
        <f aca="false">IF(A1699="","",INDEX(P_Svc,F1699))</f>
        <v>Economy</v>
      </c>
      <c r="H1699" s="41" t="str">
        <f aca="false">IF(A1699="","",INDEX(P_Zone,F1699))</f>
        <v>South</v>
      </c>
      <c r="I1699" s="41" t="n">
        <f aca="false">IF(A1699="","",IF(D1699="Delivered",IF(B1699&lt;=INDEX(P_Due,F1699),1,0),0))</f>
        <v>1</v>
      </c>
    </row>
    <row r="1700" customFormat="false" ht="15" hidden="false" customHeight="false" outlineLevel="0" collapsed="false">
      <c r="A1700" s="37" t="n">
        <v>1001489</v>
      </c>
      <c r="B1700" s="38" t="n">
        <v>46281</v>
      </c>
      <c r="C1700" s="39" t="n">
        <v>1</v>
      </c>
      <c r="D1700" s="39" t="s">
        <v>26</v>
      </c>
      <c r="E1700" s="39"/>
      <c r="F1700" s="41" t="n">
        <f aca="false">IF(A1700="","",MATCH(A1700,P_ID,1))</f>
        <v>1489</v>
      </c>
      <c r="G1700" s="41" t="str">
        <f aca="false">IF(A1700="","",INDEX(P_Svc,F1700))</f>
        <v>Standard</v>
      </c>
      <c r="H1700" s="41" t="str">
        <f aca="false">IF(A1700="","",INDEX(P_Zone,F1700))</f>
        <v>South</v>
      </c>
      <c r="I1700" s="41" t="n">
        <f aca="false">IF(A1700="","",IF(D1700="Delivered",IF(B1700&lt;=INDEX(P_Due,F1700),1,0),0))</f>
        <v>1</v>
      </c>
    </row>
    <row r="1701" customFormat="false" ht="15" hidden="false" customHeight="false" outlineLevel="0" collapsed="false">
      <c r="A1701" s="37" t="n">
        <v>1001490</v>
      </c>
      <c r="B1701" s="38" t="n">
        <v>46281</v>
      </c>
      <c r="C1701" s="39" t="n">
        <v>1</v>
      </c>
      <c r="D1701" s="39" t="s">
        <v>26</v>
      </c>
      <c r="E1701" s="39"/>
      <c r="F1701" s="41" t="n">
        <f aca="false">IF(A1701="","",MATCH(A1701,P_ID,1))</f>
        <v>1490</v>
      </c>
      <c r="G1701" s="41" t="str">
        <f aca="false">IF(A1701="","",INDEX(P_Svc,F1701))</f>
        <v>Economy</v>
      </c>
      <c r="H1701" s="41" t="str">
        <f aca="false">IF(A1701="","",INDEX(P_Zone,F1701))</f>
        <v>East</v>
      </c>
      <c r="I1701" s="41" t="n">
        <f aca="false">IF(A1701="","",IF(D1701="Delivered",IF(B1701&lt;=INDEX(P_Due,F1701),1,0),0))</f>
        <v>1</v>
      </c>
    </row>
    <row r="1702" customFormat="false" ht="15" hidden="false" customHeight="false" outlineLevel="0" collapsed="false">
      <c r="A1702" s="37" t="n">
        <v>1001491</v>
      </c>
      <c r="B1702" s="38" t="n">
        <v>46281</v>
      </c>
      <c r="C1702" s="39" t="n">
        <v>1</v>
      </c>
      <c r="D1702" s="39" t="s">
        <v>26</v>
      </c>
      <c r="E1702" s="39"/>
      <c r="F1702" s="41" t="n">
        <f aca="false">IF(A1702="","",MATCH(A1702,P_ID,1))</f>
        <v>1491</v>
      </c>
      <c r="G1702" s="41" t="str">
        <f aca="false">IF(A1702="","",INDEX(P_Svc,F1702))</f>
        <v>Economy</v>
      </c>
      <c r="H1702" s="41" t="str">
        <f aca="false">IF(A1702="","",INDEX(P_Zone,F1702))</f>
        <v>West</v>
      </c>
      <c r="I1702" s="41" t="n">
        <f aca="false">IF(A1702="","",IF(D1702="Delivered",IF(B1702&lt;=INDEX(P_Due,F1702),1,0),0))</f>
        <v>1</v>
      </c>
    </row>
    <row r="1703" customFormat="false" ht="15" hidden="false" customHeight="false" outlineLevel="0" collapsed="false">
      <c r="A1703" s="37" t="n">
        <v>1001577</v>
      </c>
      <c r="B1703" s="38" t="n">
        <v>46281</v>
      </c>
      <c r="C1703" s="39" t="n">
        <v>1</v>
      </c>
      <c r="D1703" s="39" t="s">
        <v>26</v>
      </c>
      <c r="E1703" s="39"/>
      <c r="F1703" s="41" t="n">
        <f aca="false">IF(A1703="","",MATCH(A1703,P_ID,1))</f>
        <v>1577</v>
      </c>
      <c r="G1703" s="41" t="str">
        <f aca="false">IF(A1703="","",INDEX(P_Svc,F1703))</f>
        <v>Express</v>
      </c>
      <c r="H1703" s="41" t="str">
        <f aca="false">IF(A1703="","",INDEX(P_Zone,F1703))</f>
        <v>North</v>
      </c>
      <c r="I1703" s="41" t="n">
        <f aca="false">IF(A1703="","",IF(D1703="Delivered",IF(B1703&lt;=INDEX(P_Due,F1703),1,0),0))</f>
        <v>1</v>
      </c>
    </row>
    <row r="1704" customFormat="false" ht="15" hidden="false" customHeight="false" outlineLevel="0" collapsed="false">
      <c r="A1704" s="37" t="n">
        <v>1001671</v>
      </c>
      <c r="B1704" s="38" t="n">
        <v>46281</v>
      </c>
      <c r="C1704" s="39" t="n">
        <v>1</v>
      </c>
      <c r="D1704" s="39" t="s">
        <v>26</v>
      </c>
      <c r="E1704" s="39"/>
      <c r="F1704" s="41" t="n">
        <f aca="false">IF(A1704="","",MATCH(A1704,P_ID,1))</f>
        <v>1671</v>
      </c>
      <c r="G1704" s="41" t="str">
        <f aca="false">IF(A1704="","",INDEX(P_Svc,F1704))</f>
        <v>Express</v>
      </c>
      <c r="H1704" s="41" t="str">
        <f aca="false">IF(A1704="","",INDEX(P_Zone,F1704))</f>
        <v>West</v>
      </c>
      <c r="I1704" s="41" t="n">
        <f aca="false">IF(A1704="","",IF(D1704="Delivered",IF(B1704&lt;=INDEX(P_Due,F1704),1,0),0))</f>
        <v>1</v>
      </c>
    </row>
    <row r="1705" customFormat="false" ht="15" hidden="false" customHeight="false" outlineLevel="0" collapsed="false">
      <c r="A1705" s="37" t="n">
        <v>1000765</v>
      </c>
      <c r="B1705" s="38" t="n">
        <v>46281</v>
      </c>
      <c r="C1705" s="39" t="n">
        <v>3</v>
      </c>
      <c r="D1705" s="39" t="s">
        <v>26</v>
      </c>
      <c r="E1705" s="39"/>
      <c r="F1705" s="41" t="n">
        <f aca="false">IF(A1705="","",MATCH(A1705,P_ID,1))</f>
        <v>765</v>
      </c>
      <c r="G1705" s="41" t="str">
        <f aca="false">IF(A1705="","",INDEX(P_Svc,F1705))</f>
        <v>Standard</v>
      </c>
      <c r="H1705" s="41" t="str">
        <f aca="false">IF(A1705="","",INDEX(P_Zone,F1705))</f>
        <v>North</v>
      </c>
      <c r="I1705" s="41" t="n">
        <f aca="false">IF(A1705="","",IF(D1705="Delivered",IF(B1705&lt;=INDEX(P_Due,F1705),1,0),0))</f>
        <v>1</v>
      </c>
    </row>
    <row r="1706" customFormat="false" ht="15" hidden="false" customHeight="false" outlineLevel="0" collapsed="false">
      <c r="A1706" s="37" t="n">
        <v>1000975</v>
      </c>
      <c r="B1706" s="38" t="n">
        <v>46281</v>
      </c>
      <c r="C1706" s="39" t="n">
        <v>3</v>
      </c>
      <c r="D1706" s="39" t="s">
        <v>26</v>
      </c>
      <c r="E1706" s="39"/>
      <c r="F1706" s="41" t="n">
        <f aca="false">IF(A1706="","",MATCH(A1706,P_ID,1))</f>
        <v>975</v>
      </c>
      <c r="G1706" s="41" t="str">
        <f aca="false">IF(A1706="","",INDEX(P_Svc,F1706))</f>
        <v>Economy</v>
      </c>
      <c r="H1706" s="41" t="str">
        <f aca="false">IF(A1706="","",INDEX(P_Zone,F1706))</f>
        <v>Central</v>
      </c>
      <c r="I1706" s="41" t="n">
        <f aca="false">IF(A1706="","",IF(D1706="Delivered",IF(B1706&lt;=INDEX(P_Due,F1706),1,0),0))</f>
        <v>1</v>
      </c>
    </row>
    <row r="1707" customFormat="false" ht="15" hidden="false" customHeight="false" outlineLevel="0" collapsed="false">
      <c r="A1707" s="37" t="n">
        <v>1001172</v>
      </c>
      <c r="B1707" s="38" t="n">
        <v>46281</v>
      </c>
      <c r="C1707" s="39" t="n">
        <v>2</v>
      </c>
      <c r="D1707" s="39" t="s">
        <v>26</v>
      </c>
      <c r="E1707" s="39"/>
      <c r="F1707" s="41" t="n">
        <f aca="false">IF(A1707="","",MATCH(A1707,P_ID,1))</f>
        <v>1172</v>
      </c>
      <c r="G1707" s="41" t="str">
        <f aca="false">IF(A1707="","",INDEX(P_Svc,F1707))</f>
        <v>Standard</v>
      </c>
      <c r="H1707" s="41" t="str">
        <f aca="false">IF(A1707="","",INDEX(P_Zone,F1707))</f>
        <v>West</v>
      </c>
      <c r="I1707" s="41" t="n">
        <f aca="false">IF(A1707="","",IF(D1707="Delivered",IF(B1707&lt;=INDEX(P_Due,F1707),1,0),0))</f>
        <v>1</v>
      </c>
    </row>
    <row r="1708" customFormat="false" ht="15" hidden="false" customHeight="false" outlineLevel="0" collapsed="false">
      <c r="A1708" s="37" t="n">
        <v>1001212</v>
      </c>
      <c r="B1708" s="38" t="n">
        <v>46281</v>
      </c>
      <c r="C1708" s="39" t="n">
        <v>2</v>
      </c>
      <c r="D1708" s="39" t="s">
        <v>26</v>
      </c>
      <c r="E1708" s="39"/>
      <c r="F1708" s="41" t="n">
        <f aca="false">IF(A1708="","",MATCH(A1708,P_ID,1))</f>
        <v>1212</v>
      </c>
      <c r="G1708" s="41" t="str">
        <f aca="false">IF(A1708="","",INDEX(P_Svc,F1708))</f>
        <v>Standard</v>
      </c>
      <c r="H1708" s="41" t="str">
        <f aca="false">IF(A1708="","",INDEX(P_Zone,F1708))</f>
        <v>North</v>
      </c>
      <c r="I1708" s="41" t="n">
        <f aca="false">IF(A1708="","",IF(D1708="Delivered",IF(B1708&lt;=INDEX(P_Due,F1708),1,0),0))</f>
        <v>1</v>
      </c>
    </row>
    <row r="1709" customFormat="false" ht="15" hidden="false" customHeight="false" outlineLevel="0" collapsed="false">
      <c r="A1709" s="37" t="n">
        <v>1001232</v>
      </c>
      <c r="B1709" s="38" t="n">
        <v>46281</v>
      </c>
      <c r="C1709" s="39" t="n">
        <v>2</v>
      </c>
      <c r="D1709" s="39" t="s">
        <v>26</v>
      </c>
      <c r="E1709" s="39"/>
      <c r="F1709" s="41" t="n">
        <f aca="false">IF(A1709="","",MATCH(A1709,P_ID,1))</f>
        <v>1232</v>
      </c>
      <c r="G1709" s="41" t="str">
        <f aca="false">IF(A1709="","",INDEX(P_Svc,F1709))</f>
        <v>Standard</v>
      </c>
      <c r="H1709" s="41" t="str">
        <f aca="false">IF(A1709="","",INDEX(P_Zone,F1709))</f>
        <v>Central</v>
      </c>
      <c r="I1709" s="41" t="n">
        <f aca="false">IF(A1709="","",IF(D1709="Delivered",IF(B1709&lt;=INDEX(P_Due,F1709),1,0),0))</f>
        <v>1</v>
      </c>
    </row>
    <row r="1710" customFormat="false" ht="15" hidden="false" customHeight="false" outlineLevel="0" collapsed="false">
      <c r="A1710" s="37" t="n">
        <v>1001237</v>
      </c>
      <c r="B1710" s="38" t="n">
        <v>46281</v>
      </c>
      <c r="C1710" s="39" t="n">
        <v>2</v>
      </c>
      <c r="D1710" s="39" t="s">
        <v>26</v>
      </c>
      <c r="E1710" s="39"/>
      <c r="F1710" s="41" t="n">
        <f aca="false">IF(A1710="","",MATCH(A1710,P_ID,1))</f>
        <v>1237</v>
      </c>
      <c r="G1710" s="41" t="str">
        <f aca="false">IF(A1710="","",INDEX(P_Svc,F1710))</f>
        <v>Standard</v>
      </c>
      <c r="H1710" s="41" t="str">
        <f aca="false">IF(A1710="","",INDEX(P_Zone,F1710))</f>
        <v>Central</v>
      </c>
      <c r="I1710" s="41" t="n">
        <f aca="false">IF(A1710="","",IF(D1710="Delivered",IF(B1710&lt;=INDEX(P_Due,F1710),1,0),0))</f>
        <v>1</v>
      </c>
    </row>
    <row r="1711" customFormat="false" ht="15" hidden="false" customHeight="false" outlineLevel="0" collapsed="false">
      <c r="A1711" s="37" t="n">
        <v>1001250</v>
      </c>
      <c r="B1711" s="38" t="n">
        <v>46281</v>
      </c>
      <c r="C1711" s="39" t="n">
        <v>2</v>
      </c>
      <c r="D1711" s="39" t="s">
        <v>26</v>
      </c>
      <c r="E1711" s="39"/>
      <c r="F1711" s="41" t="n">
        <f aca="false">IF(A1711="","",MATCH(A1711,P_ID,1))</f>
        <v>1250</v>
      </c>
      <c r="G1711" s="41" t="str">
        <f aca="false">IF(A1711="","",INDEX(P_Svc,F1711))</f>
        <v>Standard</v>
      </c>
      <c r="H1711" s="41" t="str">
        <f aca="false">IF(A1711="","",INDEX(P_Zone,F1711))</f>
        <v>Central</v>
      </c>
      <c r="I1711" s="41" t="n">
        <f aca="false">IF(A1711="","",IF(D1711="Delivered",IF(B1711&lt;=INDEX(P_Due,F1711),1,0),0))</f>
        <v>1</v>
      </c>
    </row>
    <row r="1712" customFormat="false" ht="15" hidden="false" customHeight="false" outlineLevel="0" collapsed="false">
      <c r="A1712" s="37" t="n">
        <v>1001251</v>
      </c>
      <c r="B1712" s="38" t="n">
        <v>46281</v>
      </c>
      <c r="C1712" s="39" t="n">
        <v>2</v>
      </c>
      <c r="D1712" s="39" t="s">
        <v>26</v>
      </c>
      <c r="E1712" s="39"/>
      <c r="F1712" s="41" t="n">
        <f aca="false">IF(A1712="","",MATCH(A1712,P_ID,1))</f>
        <v>1251</v>
      </c>
      <c r="G1712" s="41" t="str">
        <f aca="false">IF(A1712="","",INDEX(P_Svc,F1712))</f>
        <v>Standard</v>
      </c>
      <c r="H1712" s="41" t="str">
        <f aca="false">IF(A1712="","",INDEX(P_Zone,F1712))</f>
        <v>North</v>
      </c>
      <c r="I1712" s="41" t="n">
        <f aca="false">IF(A1712="","",IF(D1712="Delivered",IF(B1712&lt;=INDEX(P_Due,F1712),1,0),0))</f>
        <v>1</v>
      </c>
    </row>
    <row r="1713" customFormat="false" ht="15" hidden="false" customHeight="false" outlineLevel="0" collapsed="false">
      <c r="A1713" s="37" t="n">
        <v>1001269</v>
      </c>
      <c r="B1713" s="38" t="n">
        <v>46281</v>
      </c>
      <c r="C1713" s="39" t="n">
        <v>2</v>
      </c>
      <c r="D1713" s="39" t="s">
        <v>26</v>
      </c>
      <c r="E1713" s="39"/>
      <c r="F1713" s="41" t="n">
        <f aca="false">IF(A1713="","",MATCH(A1713,P_ID,1))</f>
        <v>1269</v>
      </c>
      <c r="G1713" s="41" t="str">
        <f aca="false">IF(A1713="","",INDEX(P_Svc,F1713))</f>
        <v>Economy</v>
      </c>
      <c r="H1713" s="41" t="str">
        <f aca="false">IF(A1713="","",INDEX(P_Zone,F1713))</f>
        <v>West</v>
      </c>
      <c r="I1713" s="41" t="n">
        <f aca="false">IF(A1713="","",IF(D1713="Delivered",IF(B1713&lt;=INDEX(P_Due,F1713),1,0),0))</f>
        <v>1</v>
      </c>
    </row>
    <row r="1714" customFormat="false" ht="15" hidden="false" customHeight="false" outlineLevel="0" collapsed="false">
      <c r="A1714" s="37" t="n">
        <v>1001280</v>
      </c>
      <c r="B1714" s="38" t="n">
        <v>46281</v>
      </c>
      <c r="C1714" s="39" t="n">
        <v>1</v>
      </c>
      <c r="D1714" s="39" t="s">
        <v>26</v>
      </c>
      <c r="E1714" s="39"/>
      <c r="F1714" s="41" t="n">
        <f aca="false">IF(A1714="","",MATCH(A1714,P_ID,1))</f>
        <v>1280</v>
      </c>
      <c r="G1714" s="41" t="str">
        <f aca="false">IF(A1714="","",INDEX(P_Svc,F1714))</f>
        <v>Standard</v>
      </c>
      <c r="H1714" s="41" t="str">
        <f aca="false">IF(A1714="","",INDEX(P_Zone,F1714))</f>
        <v>North</v>
      </c>
      <c r="I1714" s="41" t="n">
        <f aca="false">IF(A1714="","",IF(D1714="Delivered",IF(B1714&lt;=INDEX(P_Due,F1714),1,0),0))</f>
        <v>1</v>
      </c>
    </row>
    <row r="1715" customFormat="false" ht="15" hidden="false" customHeight="false" outlineLevel="0" collapsed="false">
      <c r="A1715" s="37" t="n">
        <v>1001283</v>
      </c>
      <c r="B1715" s="38" t="n">
        <v>46281</v>
      </c>
      <c r="C1715" s="39" t="n">
        <v>2</v>
      </c>
      <c r="D1715" s="39" t="s">
        <v>26</v>
      </c>
      <c r="E1715" s="39"/>
      <c r="F1715" s="41" t="n">
        <f aca="false">IF(A1715="","",MATCH(A1715,P_ID,1))</f>
        <v>1283</v>
      </c>
      <c r="G1715" s="41" t="str">
        <f aca="false">IF(A1715="","",INDEX(P_Svc,F1715))</f>
        <v>Standard</v>
      </c>
      <c r="H1715" s="41" t="str">
        <f aca="false">IF(A1715="","",INDEX(P_Zone,F1715))</f>
        <v>East</v>
      </c>
      <c r="I1715" s="41" t="n">
        <f aca="false">IF(A1715="","",IF(D1715="Delivered",IF(B1715&lt;=INDEX(P_Due,F1715),1,0),0))</f>
        <v>1</v>
      </c>
    </row>
    <row r="1716" customFormat="false" ht="15" hidden="false" customHeight="false" outlineLevel="0" collapsed="false">
      <c r="A1716" s="37" t="n">
        <v>1001289</v>
      </c>
      <c r="B1716" s="38" t="n">
        <v>46281</v>
      </c>
      <c r="C1716" s="39" t="n">
        <v>1</v>
      </c>
      <c r="D1716" s="39" t="s">
        <v>26</v>
      </c>
      <c r="E1716" s="39"/>
      <c r="F1716" s="41" t="n">
        <f aca="false">IF(A1716="","",MATCH(A1716,P_ID,1))</f>
        <v>1289</v>
      </c>
      <c r="G1716" s="41" t="str">
        <f aca="false">IF(A1716="","",INDEX(P_Svc,F1716))</f>
        <v>Economy</v>
      </c>
      <c r="H1716" s="41" t="str">
        <f aca="false">IF(A1716="","",INDEX(P_Zone,F1716))</f>
        <v>North</v>
      </c>
      <c r="I1716" s="41" t="n">
        <f aca="false">IF(A1716="","",IF(D1716="Delivered",IF(B1716&lt;=INDEX(P_Due,F1716),1,0),0))</f>
        <v>1</v>
      </c>
    </row>
    <row r="1717" customFormat="false" ht="15" hidden="false" customHeight="false" outlineLevel="0" collapsed="false">
      <c r="A1717" s="37" t="n">
        <v>1001292</v>
      </c>
      <c r="B1717" s="38" t="n">
        <v>46281</v>
      </c>
      <c r="C1717" s="39" t="n">
        <v>2</v>
      </c>
      <c r="D1717" s="39" t="s">
        <v>26</v>
      </c>
      <c r="E1717" s="39"/>
      <c r="F1717" s="41" t="n">
        <f aca="false">IF(A1717="","",MATCH(A1717,P_ID,1))</f>
        <v>1292</v>
      </c>
      <c r="G1717" s="41" t="str">
        <f aca="false">IF(A1717="","",INDEX(P_Svc,F1717))</f>
        <v>Economy</v>
      </c>
      <c r="H1717" s="41" t="str">
        <f aca="false">IF(A1717="","",INDEX(P_Zone,F1717))</f>
        <v>North</v>
      </c>
      <c r="I1717" s="41" t="n">
        <f aca="false">IF(A1717="","",IF(D1717="Delivered",IF(B1717&lt;=INDEX(P_Due,F1717),1,0),0))</f>
        <v>1</v>
      </c>
    </row>
    <row r="1718" customFormat="false" ht="15" hidden="false" customHeight="false" outlineLevel="0" collapsed="false">
      <c r="A1718" s="37" t="n">
        <v>1001309</v>
      </c>
      <c r="B1718" s="38" t="n">
        <v>46281</v>
      </c>
      <c r="C1718" s="39" t="n">
        <v>1</v>
      </c>
      <c r="D1718" s="39" t="s">
        <v>26</v>
      </c>
      <c r="E1718" s="39"/>
      <c r="F1718" s="41" t="n">
        <f aca="false">IF(A1718="","",MATCH(A1718,P_ID,1))</f>
        <v>1309</v>
      </c>
      <c r="G1718" s="41" t="str">
        <f aca="false">IF(A1718="","",INDEX(P_Svc,F1718))</f>
        <v>Standard</v>
      </c>
      <c r="H1718" s="41" t="str">
        <f aca="false">IF(A1718="","",INDEX(P_Zone,F1718))</f>
        <v>West</v>
      </c>
      <c r="I1718" s="41" t="n">
        <f aca="false">IF(A1718="","",IF(D1718="Delivered",IF(B1718&lt;=INDEX(P_Due,F1718),1,0),0))</f>
        <v>1</v>
      </c>
    </row>
    <row r="1719" customFormat="false" ht="15" hidden="false" customHeight="false" outlineLevel="0" collapsed="false">
      <c r="A1719" s="37" t="n">
        <v>1001344</v>
      </c>
      <c r="B1719" s="38" t="n">
        <v>46281</v>
      </c>
      <c r="C1719" s="39" t="n">
        <v>2</v>
      </c>
      <c r="D1719" s="39" t="s">
        <v>26</v>
      </c>
      <c r="E1719" s="39"/>
      <c r="F1719" s="41" t="n">
        <f aca="false">IF(A1719="","",MATCH(A1719,P_ID,1))</f>
        <v>1344</v>
      </c>
      <c r="G1719" s="41" t="str">
        <f aca="false">IF(A1719="","",INDEX(P_Svc,F1719))</f>
        <v>Economy</v>
      </c>
      <c r="H1719" s="41" t="str">
        <f aca="false">IF(A1719="","",INDEX(P_Zone,F1719))</f>
        <v>West</v>
      </c>
      <c r="I1719" s="41" t="n">
        <f aca="false">IF(A1719="","",IF(D1719="Delivered",IF(B1719&lt;=INDEX(P_Due,F1719),1,0),0))</f>
        <v>1</v>
      </c>
    </row>
    <row r="1720" customFormat="false" ht="15" hidden="false" customHeight="false" outlineLevel="0" collapsed="false">
      <c r="A1720" s="37" t="n">
        <v>1001346</v>
      </c>
      <c r="B1720" s="38" t="n">
        <v>46281</v>
      </c>
      <c r="C1720" s="39" t="n">
        <v>2</v>
      </c>
      <c r="D1720" s="39" t="s">
        <v>79</v>
      </c>
      <c r="E1720" s="39" t="s">
        <v>34</v>
      </c>
      <c r="F1720" s="41" t="n">
        <f aca="false">IF(A1720="","",MATCH(A1720,P_ID,1))</f>
        <v>1346</v>
      </c>
      <c r="G1720" s="41" t="str">
        <f aca="false">IF(A1720="","",INDEX(P_Svc,F1720))</f>
        <v>Standard</v>
      </c>
      <c r="H1720" s="41" t="str">
        <f aca="false">IF(A1720="","",INDEX(P_Zone,F1720))</f>
        <v>East</v>
      </c>
      <c r="I1720" s="41" t="n">
        <f aca="false">IF(A1720="","",IF(D1720="Delivered",IF(B1720&lt;=INDEX(P_Due,F1720),1,0),0))</f>
        <v>0</v>
      </c>
    </row>
    <row r="1721" customFormat="false" ht="15" hidden="false" customHeight="false" outlineLevel="0" collapsed="false">
      <c r="A1721" s="37" t="n">
        <v>1001353</v>
      </c>
      <c r="B1721" s="38" t="n">
        <v>46281</v>
      </c>
      <c r="C1721" s="39" t="n">
        <v>2</v>
      </c>
      <c r="D1721" s="39" t="s">
        <v>26</v>
      </c>
      <c r="E1721" s="39"/>
      <c r="F1721" s="41" t="n">
        <f aca="false">IF(A1721="","",MATCH(A1721,P_ID,1))</f>
        <v>1353</v>
      </c>
      <c r="G1721" s="41" t="str">
        <f aca="false">IF(A1721="","",INDEX(P_Svc,F1721))</f>
        <v>Economy</v>
      </c>
      <c r="H1721" s="41" t="str">
        <f aca="false">IF(A1721="","",INDEX(P_Zone,F1721))</f>
        <v>North</v>
      </c>
      <c r="I1721" s="41" t="n">
        <f aca="false">IF(A1721="","",IF(D1721="Delivered",IF(B1721&lt;=INDEX(P_Due,F1721),1,0),0))</f>
        <v>1</v>
      </c>
    </row>
    <row r="1722" customFormat="false" ht="15" hidden="false" customHeight="false" outlineLevel="0" collapsed="false">
      <c r="A1722" s="37" t="n">
        <v>1001357</v>
      </c>
      <c r="B1722" s="38" t="n">
        <v>46281</v>
      </c>
      <c r="C1722" s="39" t="n">
        <v>2</v>
      </c>
      <c r="D1722" s="39" t="s">
        <v>26</v>
      </c>
      <c r="E1722" s="39"/>
      <c r="F1722" s="41" t="n">
        <f aca="false">IF(A1722="","",MATCH(A1722,P_ID,1))</f>
        <v>1357</v>
      </c>
      <c r="G1722" s="41" t="str">
        <f aca="false">IF(A1722="","",INDEX(P_Svc,F1722))</f>
        <v>Standard</v>
      </c>
      <c r="H1722" s="41" t="str">
        <f aca="false">IF(A1722="","",INDEX(P_Zone,F1722))</f>
        <v>Central</v>
      </c>
      <c r="I1722" s="41" t="n">
        <f aca="false">IF(A1722="","",IF(D1722="Delivered",IF(B1722&lt;=INDEX(P_Due,F1722),1,0),0))</f>
        <v>1</v>
      </c>
    </row>
    <row r="1723" customFormat="false" ht="15" hidden="false" customHeight="false" outlineLevel="0" collapsed="false">
      <c r="A1723" s="37" t="n">
        <v>1001384</v>
      </c>
      <c r="B1723" s="38" t="n">
        <v>46281</v>
      </c>
      <c r="C1723" s="39" t="n">
        <v>2</v>
      </c>
      <c r="D1723" s="39" t="s">
        <v>26</v>
      </c>
      <c r="E1723" s="39"/>
      <c r="F1723" s="41" t="n">
        <f aca="false">IF(A1723="","",MATCH(A1723,P_ID,1))</f>
        <v>1384</v>
      </c>
      <c r="G1723" s="41" t="str">
        <f aca="false">IF(A1723="","",INDEX(P_Svc,F1723))</f>
        <v>Standard</v>
      </c>
      <c r="H1723" s="41" t="str">
        <f aca="false">IF(A1723="","",INDEX(P_Zone,F1723))</f>
        <v>South</v>
      </c>
      <c r="I1723" s="41" t="n">
        <f aca="false">IF(A1723="","",IF(D1723="Delivered",IF(B1723&lt;=INDEX(P_Due,F1723),1,0),0))</f>
        <v>1</v>
      </c>
    </row>
    <row r="1724" customFormat="false" ht="15" hidden="false" customHeight="false" outlineLevel="0" collapsed="false">
      <c r="A1724" s="37" t="n">
        <v>1001392</v>
      </c>
      <c r="B1724" s="38" t="n">
        <v>46281</v>
      </c>
      <c r="C1724" s="39" t="n">
        <v>2</v>
      </c>
      <c r="D1724" s="39" t="s">
        <v>26</v>
      </c>
      <c r="E1724" s="39"/>
      <c r="F1724" s="41" t="n">
        <f aca="false">IF(A1724="","",MATCH(A1724,P_ID,1))</f>
        <v>1392</v>
      </c>
      <c r="G1724" s="41" t="str">
        <f aca="false">IF(A1724="","",INDEX(P_Svc,F1724))</f>
        <v>Standard</v>
      </c>
      <c r="H1724" s="41" t="str">
        <f aca="false">IF(A1724="","",INDEX(P_Zone,F1724))</f>
        <v>Central</v>
      </c>
      <c r="I1724" s="41" t="n">
        <f aca="false">IF(A1724="","",IF(D1724="Delivered",IF(B1724&lt;=INDEX(P_Due,F1724),1,0),0))</f>
        <v>1</v>
      </c>
    </row>
    <row r="1725" customFormat="false" ht="15" hidden="false" customHeight="false" outlineLevel="0" collapsed="false">
      <c r="A1725" s="37" t="n">
        <v>1001427</v>
      </c>
      <c r="B1725" s="38" t="n">
        <v>46281</v>
      </c>
      <c r="C1725" s="39" t="n">
        <v>2</v>
      </c>
      <c r="D1725" s="39" t="s">
        <v>26</v>
      </c>
      <c r="E1725" s="39"/>
      <c r="F1725" s="41" t="n">
        <f aca="false">IF(A1725="","",MATCH(A1725,P_ID,1))</f>
        <v>1427</v>
      </c>
      <c r="G1725" s="41" t="str">
        <f aca="false">IF(A1725="","",INDEX(P_Svc,F1725))</f>
        <v>Standard</v>
      </c>
      <c r="H1725" s="41" t="str">
        <f aca="false">IF(A1725="","",INDEX(P_Zone,F1725))</f>
        <v>West</v>
      </c>
      <c r="I1725" s="41" t="n">
        <f aca="false">IF(A1725="","",IF(D1725="Delivered",IF(B1725&lt;=INDEX(P_Due,F1725),1,0),0))</f>
        <v>1</v>
      </c>
    </row>
    <row r="1726" customFormat="false" ht="15" hidden="false" customHeight="false" outlineLevel="0" collapsed="false">
      <c r="A1726" s="37" t="n">
        <v>1001430</v>
      </c>
      <c r="B1726" s="38" t="n">
        <v>46281</v>
      </c>
      <c r="C1726" s="39" t="n">
        <v>2</v>
      </c>
      <c r="D1726" s="39" t="s">
        <v>79</v>
      </c>
      <c r="E1726" s="39" t="s">
        <v>32</v>
      </c>
      <c r="F1726" s="41" t="n">
        <f aca="false">IF(A1726="","",MATCH(A1726,P_ID,1))</f>
        <v>1430</v>
      </c>
      <c r="G1726" s="41" t="str">
        <f aca="false">IF(A1726="","",INDEX(P_Svc,F1726))</f>
        <v>Standard</v>
      </c>
      <c r="H1726" s="41" t="str">
        <f aca="false">IF(A1726="","",INDEX(P_Zone,F1726))</f>
        <v>West</v>
      </c>
      <c r="I1726" s="41" t="n">
        <f aca="false">IF(A1726="","",IF(D1726="Delivered",IF(B1726&lt;=INDEX(P_Due,F1726),1,0),0))</f>
        <v>0</v>
      </c>
    </row>
    <row r="1727" customFormat="false" ht="15" hidden="false" customHeight="false" outlineLevel="0" collapsed="false">
      <c r="A1727" s="37" t="n">
        <v>1001431</v>
      </c>
      <c r="B1727" s="38" t="n">
        <v>46281</v>
      </c>
      <c r="C1727" s="39" t="n">
        <v>2</v>
      </c>
      <c r="D1727" s="39" t="s">
        <v>26</v>
      </c>
      <c r="E1727" s="39"/>
      <c r="F1727" s="41" t="n">
        <f aca="false">IF(A1727="","",MATCH(A1727,P_ID,1))</f>
        <v>1431</v>
      </c>
      <c r="G1727" s="41" t="str">
        <f aca="false">IF(A1727="","",INDEX(P_Svc,F1727))</f>
        <v>Standard</v>
      </c>
      <c r="H1727" s="41" t="str">
        <f aca="false">IF(A1727="","",INDEX(P_Zone,F1727))</f>
        <v>North</v>
      </c>
      <c r="I1727" s="41" t="n">
        <f aca="false">IF(A1727="","",IF(D1727="Delivered",IF(B1727&lt;=INDEX(P_Due,F1727),1,0),0))</f>
        <v>1</v>
      </c>
    </row>
    <row r="1728" customFormat="false" ht="15" hidden="false" customHeight="false" outlineLevel="0" collapsed="false">
      <c r="A1728" s="37" t="n">
        <v>1001436</v>
      </c>
      <c r="B1728" s="38" t="n">
        <v>46281</v>
      </c>
      <c r="C1728" s="39" t="n">
        <v>2</v>
      </c>
      <c r="D1728" s="39" t="s">
        <v>26</v>
      </c>
      <c r="E1728" s="39"/>
      <c r="F1728" s="41" t="n">
        <f aca="false">IF(A1728="","",MATCH(A1728,P_ID,1))</f>
        <v>1436</v>
      </c>
      <c r="G1728" s="41" t="str">
        <f aca="false">IF(A1728="","",INDEX(P_Svc,F1728))</f>
        <v>Standard</v>
      </c>
      <c r="H1728" s="41" t="str">
        <f aca="false">IF(A1728="","",INDEX(P_Zone,F1728))</f>
        <v>North</v>
      </c>
      <c r="I1728" s="41" t="n">
        <f aca="false">IF(A1728="","",IF(D1728="Delivered",IF(B1728&lt;=INDEX(P_Due,F1728),1,0),0))</f>
        <v>1</v>
      </c>
    </row>
    <row r="1729" customFormat="false" ht="15" hidden="false" customHeight="false" outlineLevel="0" collapsed="false">
      <c r="A1729" s="37" t="n">
        <v>1001452</v>
      </c>
      <c r="B1729" s="38" t="n">
        <v>46281</v>
      </c>
      <c r="C1729" s="39" t="n">
        <v>2</v>
      </c>
      <c r="D1729" s="39" t="s">
        <v>79</v>
      </c>
      <c r="E1729" s="39" t="s">
        <v>34</v>
      </c>
      <c r="F1729" s="41" t="n">
        <f aca="false">IF(A1729="","",MATCH(A1729,P_ID,1))</f>
        <v>1452</v>
      </c>
      <c r="G1729" s="41" t="str">
        <f aca="false">IF(A1729="","",INDEX(P_Svc,F1729))</f>
        <v>Standard</v>
      </c>
      <c r="H1729" s="41" t="str">
        <f aca="false">IF(A1729="","",INDEX(P_Zone,F1729))</f>
        <v>South</v>
      </c>
      <c r="I1729" s="41" t="n">
        <f aca="false">IF(A1729="","",IF(D1729="Delivered",IF(B1729&lt;=INDEX(P_Due,F1729),1,0),0))</f>
        <v>0</v>
      </c>
    </row>
    <row r="1730" customFormat="false" ht="15" hidden="false" customHeight="false" outlineLevel="0" collapsed="false">
      <c r="A1730" s="37" t="n">
        <v>1001461</v>
      </c>
      <c r="B1730" s="38" t="n">
        <v>46281</v>
      </c>
      <c r="C1730" s="39" t="n">
        <v>2</v>
      </c>
      <c r="D1730" s="39" t="s">
        <v>26</v>
      </c>
      <c r="E1730" s="39"/>
      <c r="F1730" s="41" t="n">
        <f aca="false">IF(A1730="","",MATCH(A1730,P_ID,1))</f>
        <v>1461</v>
      </c>
      <c r="G1730" s="41" t="str">
        <f aca="false">IF(A1730="","",INDEX(P_Svc,F1730))</f>
        <v>Standard</v>
      </c>
      <c r="H1730" s="41" t="str">
        <f aca="false">IF(A1730="","",INDEX(P_Zone,F1730))</f>
        <v>West</v>
      </c>
      <c r="I1730" s="41" t="n">
        <f aca="false">IF(A1730="","",IF(D1730="Delivered",IF(B1730&lt;=INDEX(P_Due,F1730),1,0),0))</f>
        <v>1</v>
      </c>
    </row>
    <row r="1731" customFormat="false" ht="15" hidden="false" customHeight="false" outlineLevel="0" collapsed="false">
      <c r="A1731" s="37" t="n">
        <v>1001492</v>
      </c>
      <c r="B1731" s="38" t="n">
        <v>46281</v>
      </c>
      <c r="C1731" s="39" t="n">
        <v>1</v>
      </c>
      <c r="D1731" s="39" t="s">
        <v>26</v>
      </c>
      <c r="E1731" s="39"/>
      <c r="F1731" s="41" t="n">
        <f aca="false">IF(A1731="","",MATCH(A1731,P_ID,1))</f>
        <v>1492</v>
      </c>
      <c r="G1731" s="41" t="str">
        <f aca="false">IF(A1731="","",INDEX(P_Svc,F1731))</f>
        <v>Standard</v>
      </c>
      <c r="H1731" s="41" t="str">
        <f aca="false">IF(A1731="","",INDEX(P_Zone,F1731))</f>
        <v>North</v>
      </c>
      <c r="I1731" s="41" t="n">
        <f aca="false">IF(A1731="","",IF(D1731="Delivered",IF(B1731&lt;=INDEX(P_Due,F1731),1,0),0))</f>
        <v>1</v>
      </c>
    </row>
    <row r="1732" customFormat="false" ht="15" hidden="false" customHeight="false" outlineLevel="0" collapsed="false">
      <c r="A1732" s="37" t="n">
        <v>1001493</v>
      </c>
      <c r="B1732" s="38" t="n">
        <v>46281</v>
      </c>
      <c r="C1732" s="39" t="n">
        <v>1</v>
      </c>
      <c r="D1732" s="39" t="s">
        <v>26</v>
      </c>
      <c r="E1732" s="39"/>
      <c r="F1732" s="41" t="n">
        <f aca="false">IF(A1732="","",MATCH(A1732,P_ID,1))</f>
        <v>1493</v>
      </c>
      <c r="G1732" s="41" t="str">
        <f aca="false">IF(A1732="","",INDEX(P_Svc,F1732))</f>
        <v>Standard</v>
      </c>
      <c r="H1732" s="41" t="str">
        <f aca="false">IF(A1732="","",INDEX(P_Zone,F1732))</f>
        <v>South</v>
      </c>
      <c r="I1732" s="41" t="n">
        <f aca="false">IF(A1732="","",IF(D1732="Delivered",IF(B1732&lt;=INDEX(P_Due,F1732),1,0),0))</f>
        <v>1</v>
      </c>
    </row>
    <row r="1733" customFormat="false" ht="15" hidden="false" customHeight="false" outlineLevel="0" collapsed="false">
      <c r="A1733" s="37" t="n">
        <v>1001494</v>
      </c>
      <c r="B1733" s="38" t="n">
        <v>46281</v>
      </c>
      <c r="C1733" s="39" t="n">
        <v>1</v>
      </c>
      <c r="D1733" s="39" t="s">
        <v>26</v>
      </c>
      <c r="E1733" s="39"/>
      <c r="F1733" s="41" t="n">
        <f aca="false">IF(A1733="","",MATCH(A1733,P_ID,1))</f>
        <v>1494</v>
      </c>
      <c r="G1733" s="41" t="str">
        <f aca="false">IF(A1733="","",INDEX(P_Svc,F1733))</f>
        <v>Standard</v>
      </c>
      <c r="H1733" s="41" t="str">
        <f aca="false">IF(A1733="","",INDEX(P_Zone,F1733))</f>
        <v>South</v>
      </c>
      <c r="I1733" s="41" t="n">
        <f aca="false">IF(A1733="","",IF(D1733="Delivered",IF(B1733&lt;=INDEX(P_Due,F1733),1,0),0))</f>
        <v>1</v>
      </c>
    </row>
    <row r="1734" customFormat="false" ht="15" hidden="false" customHeight="false" outlineLevel="0" collapsed="false">
      <c r="A1734" s="37" t="n">
        <v>1001495</v>
      </c>
      <c r="B1734" s="38" t="n">
        <v>46281</v>
      </c>
      <c r="C1734" s="39" t="n">
        <v>1</v>
      </c>
      <c r="D1734" s="39" t="s">
        <v>26</v>
      </c>
      <c r="E1734" s="39"/>
      <c r="F1734" s="41" t="n">
        <f aca="false">IF(A1734="","",MATCH(A1734,P_ID,1))</f>
        <v>1495</v>
      </c>
      <c r="G1734" s="41" t="str">
        <f aca="false">IF(A1734="","",INDEX(P_Svc,F1734))</f>
        <v>Standard</v>
      </c>
      <c r="H1734" s="41" t="str">
        <f aca="false">IF(A1734="","",INDEX(P_Zone,F1734))</f>
        <v>East</v>
      </c>
      <c r="I1734" s="41" t="n">
        <f aca="false">IF(A1734="","",IF(D1734="Delivered",IF(B1734&lt;=INDEX(P_Due,F1734),1,0),0))</f>
        <v>1</v>
      </c>
    </row>
    <row r="1735" customFormat="false" ht="15" hidden="false" customHeight="false" outlineLevel="0" collapsed="false">
      <c r="A1735" s="37" t="n">
        <v>1001496</v>
      </c>
      <c r="B1735" s="38" t="n">
        <v>46281</v>
      </c>
      <c r="C1735" s="39" t="n">
        <v>1</v>
      </c>
      <c r="D1735" s="39" t="s">
        <v>26</v>
      </c>
      <c r="E1735" s="39"/>
      <c r="F1735" s="41" t="n">
        <f aca="false">IF(A1735="","",MATCH(A1735,P_ID,1))</f>
        <v>1496</v>
      </c>
      <c r="G1735" s="41" t="str">
        <f aca="false">IF(A1735="","",INDEX(P_Svc,F1735))</f>
        <v>Standard</v>
      </c>
      <c r="H1735" s="41" t="str">
        <f aca="false">IF(A1735="","",INDEX(P_Zone,F1735))</f>
        <v>North</v>
      </c>
      <c r="I1735" s="41" t="n">
        <f aca="false">IF(A1735="","",IF(D1735="Delivered",IF(B1735&lt;=INDEX(P_Due,F1735),1,0),0))</f>
        <v>1</v>
      </c>
    </row>
    <row r="1736" customFormat="false" ht="15" hidden="false" customHeight="false" outlineLevel="0" collapsed="false">
      <c r="A1736" s="37" t="n">
        <v>1001497</v>
      </c>
      <c r="B1736" s="38" t="n">
        <v>46281</v>
      </c>
      <c r="C1736" s="39" t="n">
        <v>1</v>
      </c>
      <c r="D1736" s="39" t="s">
        <v>26</v>
      </c>
      <c r="E1736" s="39"/>
      <c r="F1736" s="41" t="n">
        <f aca="false">IF(A1736="","",MATCH(A1736,P_ID,1))</f>
        <v>1497</v>
      </c>
      <c r="G1736" s="41" t="str">
        <f aca="false">IF(A1736="","",INDEX(P_Svc,F1736))</f>
        <v>Standard</v>
      </c>
      <c r="H1736" s="41" t="str">
        <f aca="false">IF(A1736="","",INDEX(P_Zone,F1736))</f>
        <v>East</v>
      </c>
      <c r="I1736" s="41" t="n">
        <f aca="false">IF(A1736="","",IF(D1736="Delivered",IF(B1736&lt;=INDEX(P_Due,F1736),1,0),0))</f>
        <v>1</v>
      </c>
    </row>
    <row r="1737" customFormat="false" ht="15" hidden="false" customHeight="false" outlineLevel="0" collapsed="false">
      <c r="A1737" s="37" t="n">
        <v>1001498</v>
      </c>
      <c r="B1737" s="38" t="n">
        <v>46281</v>
      </c>
      <c r="C1737" s="39" t="n">
        <v>1</v>
      </c>
      <c r="D1737" s="39" t="s">
        <v>26</v>
      </c>
      <c r="E1737" s="39"/>
      <c r="F1737" s="41" t="n">
        <f aca="false">IF(A1737="","",MATCH(A1737,P_ID,1))</f>
        <v>1498</v>
      </c>
      <c r="G1737" s="41" t="str">
        <f aca="false">IF(A1737="","",INDEX(P_Svc,F1737))</f>
        <v>Standard</v>
      </c>
      <c r="H1737" s="41" t="str">
        <f aca="false">IF(A1737="","",INDEX(P_Zone,F1737))</f>
        <v>Central</v>
      </c>
      <c r="I1737" s="41" t="n">
        <f aca="false">IF(A1737="","",IF(D1737="Delivered",IF(B1737&lt;=INDEX(P_Due,F1737),1,0),0))</f>
        <v>1</v>
      </c>
    </row>
    <row r="1738" customFormat="false" ht="15" hidden="false" customHeight="false" outlineLevel="0" collapsed="false">
      <c r="A1738" s="37" t="n">
        <v>1001499</v>
      </c>
      <c r="B1738" s="38" t="n">
        <v>46281</v>
      </c>
      <c r="C1738" s="39" t="n">
        <v>1</v>
      </c>
      <c r="D1738" s="39" t="s">
        <v>26</v>
      </c>
      <c r="E1738" s="39"/>
      <c r="F1738" s="41" t="n">
        <f aca="false">IF(A1738="","",MATCH(A1738,P_ID,1))</f>
        <v>1499</v>
      </c>
      <c r="G1738" s="41" t="str">
        <f aca="false">IF(A1738="","",INDEX(P_Svc,F1738))</f>
        <v>Standard</v>
      </c>
      <c r="H1738" s="41" t="str">
        <f aca="false">IF(A1738="","",INDEX(P_Zone,F1738))</f>
        <v>South</v>
      </c>
      <c r="I1738" s="41" t="n">
        <f aca="false">IF(A1738="","",IF(D1738="Delivered",IF(B1738&lt;=INDEX(P_Due,F1738),1,0),0))</f>
        <v>1</v>
      </c>
    </row>
    <row r="1739" customFormat="false" ht="15" hidden="false" customHeight="false" outlineLevel="0" collapsed="false">
      <c r="A1739" s="37" t="n">
        <v>1001500</v>
      </c>
      <c r="B1739" s="38" t="n">
        <v>46281</v>
      </c>
      <c r="C1739" s="39" t="n">
        <v>1</v>
      </c>
      <c r="D1739" s="39" t="s">
        <v>26</v>
      </c>
      <c r="E1739" s="39"/>
      <c r="F1739" s="41" t="n">
        <f aca="false">IF(A1739="","",MATCH(A1739,P_ID,1))</f>
        <v>1500</v>
      </c>
      <c r="G1739" s="41" t="str">
        <f aca="false">IF(A1739="","",INDEX(P_Svc,F1739))</f>
        <v>Standard</v>
      </c>
      <c r="H1739" s="41" t="str">
        <f aca="false">IF(A1739="","",INDEX(P_Zone,F1739))</f>
        <v>North</v>
      </c>
      <c r="I1739" s="41" t="n">
        <f aca="false">IF(A1739="","",IF(D1739="Delivered",IF(B1739&lt;=INDEX(P_Due,F1739),1,0),0))</f>
        <v>1</v>
      </c>
    </row>
    <row r="1740" customFormat="false" ht="15" hidden="false" customHeight="false" outlineLevel="0" collapsed="false">
      <c r="A1740" s="37" t="n">
        <v>1001501</v>
      </c>
      <c r="B1740" s="38" t="n">
        <v>46281</v>
      </c>
      <c r="C1740" s="39" t="n">
        <v>1</v>
      </c>
      <c r="D1740" s="39" t="s">
        <v>26</v>
      </c>
      <c r="E1740" s="39"/>
      <c r="F1740" s="41" t="n">
        <f aca="false">IF(A1740="","",MATCH(A1740,P_ID,1))</f>
        <v>1501</v>
      </c>
      <c r="G1740" s="41" t="str">
        <f aca="false">IF(A1740="","",INDEX(P_Svc,F1740))</f>
        <v>Standard</v>
      </c>
      <c r="H1740" s="41" t="str">
        <f aca="false">IF(A1740="","",INDEX(P_Zone,F1740))</f>
        <v>West</v>
      </c>
      <c r="I1740" s="41" t="n">
        <f aca="false">IF(A1740="","",IF(D1740="Delivered",IF(B1740&lt;=INDEX(P_Due,F1740),1,0),0))</f>
        <v>1</v>
      </c>
    </row>
    <row r="1741" customFormat="false" ht="15" hidden="false" customHeight="false" outlineLevel="0" collapsed="false">
      <c r="A1741" s="37" t="n">
        <v>1001502</v>
      </c>
      <c r="B1741" s="38" t="n">
        <v>46281</v>
      </c>
      <c r="C1741" s="39" t="n">
        <v>1</v>
      </c>
      <c r="D1741" s="39" t="s">
        <v>26</v>
      </c>
      <c r="E1741" s="39"/>
      <c r="F1741" s="41" t="n">
        <f aca="false">IF(A1741="","",MATCH(A1741,P_ID,1))</f>
        <v>1502</v>
      </c>
      <c r="G1741" s="41" t="str">
        <f aca="false">IF(A1741="","",INDEX(P_Svc,F1741))</f>
        <v>Standard</v>
      </c>
      <c r="H1741" s="41" t="str">
        <f aca="false">IF(A1741="","",INDEX(P_Zone,F1741))</f>
        <v>North</v>
      </c>
      <c r="I1741" s="41" t="n">
        <f aca="false">IF(A1741="","",IF(D1741="Delivered",IF(B1741&lt;=INDEX(P_Due,F1741),1,0),0))</f>
        <v>1</v>
      </c>
    </row>
    <row r="1742" customFormat="false" ht="15" hidden="false" customHeight="false" outlineLevel="0" collapsed="false">
      <c r="A1742" s="37" t="n">
        <v>1001503</v>
      </c>
      <c r="B1742" s="38" t="n">
        <v>46281</v>
      </c>
      <c r="C1742" s="39" t="n">
        <v>1</v>
      </c>
      <c r="D1742" s="39" t="s">
        <v>26</v>
      </c>
      <c r="E1742" s="39"/>
      <c r="F1742" s="41" t="n">
        <f aca="false">IF(A1742="","",MATCH(A1742,P_ID,1))</f>
        <v>1503</v>
      </c>
      <c r="G1742" s="41" t="str">
        <f aca="false">IF(A1742="","",INDEX(P_Svc,F1742))</f>
        <v>Economy</v>
      </c>
      <c r="H1742" s="41" t="str">
        <f aca="false">IF(A1742="","",INDEX(P_Zone,F1742))</f>
        <v>North</v>
      </c>
      <c r="I1742" s="41" t="n">
        <f aca="false">IF(A1742="","",IF(D1742="Delivered",IF(B1742&lt;=INDEX(P_Due,F1742),1,0),0))</f>
        <v>1</v>
      </c>
    </row>
    <row r="1743" customFormat="false" ht="15" hidden="false" customHeight="false" outlineLevel="0" collapsed="false">
      <c r="A1743" s="37" t="n">
        <v>1001504</v>
      </c>
      <c r="B1743" s="38" t="n">
        <v>46281</v>
      </c>
      <c r="C1743" s="39" t="n">
        <v>1</v>
      </c>
      <c r="D1743" s="39" t="s">
        <v>26</v>
      </c>
      <c r="E1743" s="39"/>
      <c r="F1743" s="41" t="n">
        <f aca="false">IF(A1743="","",MATCH(A1743,P_ID,1))</f>
        <v>1504</v>
      </c>
      <c r="G1743" s="41" t="str">
        <f aca="false">IF(A1743="","",INDEX(P_Svc,F1743))</f>
        <v>Standard</v>
      </c>
      <c r="H1743" s="41" t="str">
        <f aca="false">IF(A1743="","",INDEX(P_Zone,F1743))</f>
        <v>North</v>
      </c>
      <c r="I1743" s="41" t="n">
        <f aca="false">IF(A1743="","",IF(D1743="Delivered",IF(B1743&lt;=INDEX(P_Due,F1743),1,0),0))</f>
        <v>1</v>
      </c>
    </row>
    <row r="1744" customFormat="false" ht="15" hidden="false" customHeight="false" outlineLevel="0" collapsed="false">
      <c r="A1744" s="37" t="n">
        <v>1001505</v>
      </c>
      <c r="B1744" s="38" t="n">
        <v>46281</v>
      </c>
      <c r="C1744" s="39" t="n">
        <v>1</v>
      </c>
      <c r="D1744" s="39" t="s">
        <v>26</v>
      </c>
      <c r="E1744" s="39"/>
      <c r="F1744" s="41" t="n">
        <f aca="false">IF(A1744="","",MATCH(A1744,P_ID,1))</f>
        <v>1505</v>
      </c>
      <c r="G1744" s="41" t="str">
        <f aca="false">IF(A1744="","",INDEX(P_Svc,F1744))</f>
        <v>Standard</v>
      </c>
      <c r="H1744" s="41" t="str">
        <f aca="false">IF(A1744="","",INDEX(P_Zone,F1744))</f>
        <v>East</v>
      </c>
      <c r="I1744" s="41" t="n">
        <f aca="false">IF(A1744="","",IF(D1744="Delivered",IF(B1744&lt;=INDEX(P_Due,F1744),1,0),0))</f>
        <v>1</v>
      </c>
    </row>
    <row r="1745" customFormat="false" ht="15" hidden="false" customHeight="false" outlineLevel="0" collapsed="false">
      <c r="A1745" s="37" t="n">
        <v>1001506</v>
      </c>
      <c r="B1745" s="38" t="n">
        <v>46281</v>
      </c>
      <c r="C1745" s="39" t="n">
        <v>1</v>
      </c>
      <c r="D1745" s="39" t="s">
        <v>26</v>
      </c>
      <c r="E1745" s="39"/>
      <c r="F1745" s="41" t="n">
        <f aca="false">IF(A1745="","",MATCH(A1745,P_ID,1))</f>
        <v>1506</v>
      </c>
      <c r="G1745" s="41" t="str">
        <f aca="false">IF(A1745="","",INDEX(P_Svc,F1745))</f>
        <v>Standard</v>
      </c>
      <c r="H1745" s="41" t="str">
        <f aca="false">IF(A1745="","",INDEX(P_Zone,F1745))</f>
        <v>West</v>
      </c>
      <c r="I1745" s="41" t="n">
        <f aca="false">IF(A1745="","",IF(D1745="Delivered",IF(B1745&lt;=INDEX(P_Due,F1745),1,0),0))</f>
        <v>1</v>
      </c>
    </row>
    <row r="1746" customFormat="false" ht="15" hidden="false" customHeight="false" outlineLevel="0" collapsed="false">
      <c r="A1746" s="37" t="n">
        <v>1001507</v>
      </c>
      <c r="B1746" s="38" t="n">
        <v>46281</v>
      </c>
      <c r="C1746" s="39" t="n">
        <v>1</v>
      </c>
      <c r="D1746" s="39" t="s">
        <v>26</v>
      </c>
      <c r="E1746" s="39"/>
      <c r="F1746" s="41" t="n">
        <f aca="false">IF(A1746="","",MATCH(A1746,P_ID,1))</f>
        <v>1507</v>
      </c>
      <c r="G1746" s="41" t="str">
        <f aca="false">IF(A1746="","",INDEX(P_Svc,F1746))</f>
        <v>Standard</v>
      </c>
      <c r="H1746" s="41" t="str">
        <f aca="false">IF(A1746="","",INDEX(P_Zone,F1746))</f>
        <v>West</v>
      </c>
      <c r="I1746" s="41" t="n">
        <f aca="false">IF(A1746="","",IF(D1746="Delivered",IF(B1746&lt;=INDEX(P_Due,F1746),1,0),0))</f>
        <v>1</v>
      </c>
    </row>
    <row r="1747" customFormat="false" ht="15" hidden="false" customHeight="false" outlineLevel="0" collapsed="false">
      <c r="A1747" s="37" t="n">
        <v>1001508</v>
      </c>
      <c r="B1747" s="38" t="n">
        <v>46281</v>
      </c>
      <c r="C1747" s="39" t="n">
        <v>1</v>
      </c>
      <c r="D1747" s="39" t="s">
        <v>26</v>
      </c>
      <c r="E1747" s="39"/>
      <c r="F1747" s="41" t="n">
        <f aca="false">IF(A1747="","",MATCH(A1747,P_ID,1))</f>
        <v>1508</v>
      </c>
      <c r="G1747" s="41" t="str">
        <f aca="false">IF(A1747="","",INDEX(P_Svc,F1747))</f>
        <v>Standard</v>
      </c>
      <c r="H1747" s="41" t="str">
        <f aca="false">IF(A1747="","",INDEX(P_Zone,F1747))</f>
        <v>East</v>
      </c>
      <c r="I1747" s="41" t="n">
        <f aca="false">IF(A1747="","",IF(D1747="Delivered",IF(B1747&lt;=INDEX(P_Due,F1747),1,0),0))</f>
        <v>1</v>
      </c>
    </row>
    <row r="1748" customFormat="false" ht="15" hidden="false" customHeight="false" outlineLevel="0" collapsed="false">
      <c r="A1748" s="37" t="n">
        <v>1001509</v>
      </c>
      <c r="B1748" s="38" t="n">
        <v>46281</v>
      </c>
      <c r="C1748" s="39" t="n">
        <v>1</v>
      </c>
      <c r="D1748" s="39" t="s">
        <v>26</v>
      </c>
      <c r="E1748" s="39"/>
      <c r="F1748" s="41" t="n">
        <f aca="false">IF(A1748="","",MATCH(A1748,P_ID,1))</f>
        <v>1509</v>
      </c>
      <c r="G1748" s="41" t="str">
        <f aca="false">IF(A1748="","",INDEX(P_Svc,F1748))</f>
        <v>Standard</v>
      </c>
      <c r="H1748" s="41" t="str">
        <f aca="false">IF(A1748="","",INDEX(P_Zone,F1748))</f>
        <v>West</v>
      </c>
      <c r="I1748" s="41" t="n">
        <f aca="false">IF(A1748="","",IF(D1748="Delivered",IF(B1748&lt;=INDEX(P_Due,F1748),1,0),0))</f>
        <v>1</v>
      </c>
    </row>
    <row r="1749" customFormat="false" ht="15" hidden="false" customHeight="false" outlineLevel="0" collapsed="false">
      <c r="A1749" s="37" t="n">
        <v>1001510</v>
      </c>
      <c r="B1749" s="38" t="n">
        <v>46281</v>
      </c>
      <c r="C1749" s="39" t="n">
        <v>1</v>
      </c>
      <c r="D1749" s="39" t="s">
        <v>26</v>
      </c>
      <c r="E1749" s="39"/>
      <c r="F1749" s="41" t="n">
        <f aca="false">IF(A1749="","",MATCH(A1749,P_ID,1))</f>
        <v>1510</v>
      </c>
      <c r="G1749" s="41" t="str">
        <f aca="false">IF(A1749="","",INDEX(P_Svc,F1749))</f>
        <v>Economy</v>
      </c>
      <c r="H1749" s="41" t="str">
        <f aca="false">IF(A1749="","",INDEX(P_Zone,F1749))</f>
        <v>Central</v>
      </c>
      <c r="I1749" s="41" t="n">
        <f aca="false">IF(A1749="","",IF(D1749="Delivered",IF(B1749&lt;=INDEX(P_Due,F1749),1,0),0))</f>
        <v>1</v>
      </c>
    </row>
    <row r="1750" customFormat="false" ht="15" hidden="false" customHeight="false" outlineLevel="0" collapsed="false">
      <c r="A1750" s="37" t="n">
        <v>1001511</v>
      </c>
      <c r="B1750" s="38" t="n">
        <v>46281</v>
      </c>
      <c r="C1750" s="39" t="n">
        <v>1</v>
      </c>
      <c r="D1750" s="39" t="s">
        <v>26</v>
      </c>
      <c r="E1750" s="39"/>
      <c r="F1750" s="41" t="n">
        <f aca="false">IF(A1750="","",MATCH(A1750,P_ID,1))</f>
        <v>1511</v>
      </c>
      <c r="G1750" s="41" t="str">
        <f aca="false">IF(A1750="","",INDEX(P_Svc,F1750))</f>
        <v>Standard</v>
      </c>
      <c r="H1750" s="41" t="str">
        <f aca="false">IF(A1750="","",INDEX(P_Zone,F1750))</f>
        <v>South</v>
      </c>
      <c r="I1750" s="41" t="n">
        <f aca="false">IF(A1750="","",IF(D1750="Delivered",IF(B1750&lt;=INDEX(P_Due,F1750),1,0),0))</f>
        <v>1</v>
      </c>
    </row>
    <row r="1751" customFormat="false" ht="15" hidden="false" customHeight="false" outlineLevel="0" collapsed="false">
      <c r="A1751" s="37" t="n">
        <v>1001512</v>
      </c>
      <c r="B1751" s="38" t="n">
        <v>46281</v>
      </c>
      <c r="C1751" s="39" t="n">
        <v>1</v>
      </c>
      <c r="D1751" s="39" t="s">
        <v>79</v>
      </c>
      <c r="E1751" s="39" t="s">
        <v>32</v>
      </c>
      <c r="F1751" s="41" t="n">
        <f aca="false">IF(A1751="","",MATCH(A1751,P_ID,1))</f>
        <v>1512</v>
      </c>
      <c r="G1751" s="41" t="str">
        <f aca="false">IF(A1751="","",INDEX(P_Svc,F1751))</f>
        <v>Standard</v>
      </c>
      <c r="H1751" s="41" t="str">
        <f aca="false">IF(A1751="","",INDEX(P_Zone,F1751))</f>
        <v>East</v>
      </c>
      <c r="I1751" s="41" t="n">
        <f aca="false">IF(A1751="","",IF(D1751="Delivered",IF(B1751&lt;=INDEX(P_Due,F1751),1,0),0))</f>
        <v>0</v>
      </c>
    </row>
    <row r="1752" customFormat="false" ht="15" hidden="false" customHeight="false" outlineLevel="0" collapsed="false">
      <c r="A1752" s="37" t="n">
        <v>1001514</v>
      </c>
      <c r="B1752" s="38" t="n">
        <v>46281</v>
      </c>
      <c r="C1752" s="39" t="n">
        <v>1</v>
      </c>
      <c r="D1752" s="39" t="s">
        <v>26</v>
      </c>
      <c r="E1752" s="39"/>
      <c r="F1752" s="41" t="n">
        <f aca="false">IF(A1752="","",MATCH(A1752,P_ID,1))</f>
        <v>1514</v>
      </c>
      <c r="G1752" s="41" t="str">
        <f aca="false">IF(A1752="","",INDEX(P_Svc,F1752))</f>
        <v>Standard</v>
      </c>
      <c r="H1752" s="41" t="str">
        <f aca="false">IF(A1752="","",INDEX(P_Zone,F1752))</f>
        <v>West</v>
      </c>
      <c r="I1752" s="41" t="n">
        <f aca="false">IF(A1752="","",IF(D1752="Delivered",IF(B1752&lt;=INDEX(P_Due,F1752),1,0),0))</f>
        <v>1</v>
      </c>
    </row>
    <row r="1753" customFormat="false" ht="15" hidden="false" customHeight="false" outlineLevel="0" collapsed="false">
      <c r="A1753" s="37" t="n">
        <v>1001515</v>
      </c>
      <c r="B1753" s="38" t="n">
        <v>46281</v>
      </c>
      <c r="C1753" s="39" t="n">
        <v>1</v>
      </c>
      <c r="D1753" s="39" t="s">
        <v>26</v>
      </c>
      <c r="E1753" s="39"/>
      <c r="F1753" s="41" t="n">
        <f aca="false">IF(A1753="","",MATCH(A1753,P_ID,1))</f>
        <v>1515</v>
      </c>
      <c r="G1753" s="41" t="str">
        <f aca="false">IF(A1753="","",INDEX(P_Svc,F1753))</f>
        <v>Standard</v>
      </c>
      <c r="H1753" s="41" t="str">
        <f aca="false">IF(A1753="","",INDEX(P_Zone,F1753))</f>
        <v>North</v>
      </c>
      <c r="I1753" s="41" t="n">
        <f aca="false">IF(A1753="","",IF(D1753="Delivered",IF(B1753&lt;=INDEX(P_Due,F1753),1,0),0))</f>
        <v>1</v>
      </c>
    </row>
    <row r="1754" customFormat="false" ht="15" hidden="false" customHeight="false" outlineLevel="0" collapsed="false">
      <c r="A1754" s="37" t="n">
        <v>1001516</v>
      </c>
      <c r="B1754" s="38" t="n">
        <v>46281</v>
      </c>
      <c r="C1754" s="39" t="n">
        <v>1</v>
      </c>
      <c r="D1754" s="39" t="s">
        <v>26</v>
      </c>
      <c r="E1754" s="39"/>
      <c r="F1754" s="41" t="n">
        <f aca="false">IF(A1754="","",MATCH(A1754,P_ID,1))</f>
        <v>1516</v>
      </c>
      <c r="G1754" s="41" t="str">
        <f aca="false">IF(A1754="","",INDEX(P_Svc,F1754))</f>
        <v>Economy</v>
      </c>
      <c r="H1754" s="41" t="str">
        <f aca="false">IF(A1754="","",INDEX(P_Zone,F1754))</f>
        <v>West</v>
      </c>
      <c r="I1754" s="41" t="n">
        <f aca="false">IF(A1754="","",IF(D1754="Delivered",IF(B1754&lt;=INDEX(P_Due,F1754),1,0),0))</f>
        <v>1</v>
      </c>
    </row>
    <row r="1755" customFormat="false" ht="15" hidden="false" customHeight="false" outlineLevel="0" collapsed="false">
      <c r="A1755" s="37" t="n">
        <v>1001517</v>
      </c>
      <c r="B1755" s="38" t="n">
        <v>46281</v>
      </c>
      <c r="C1755" s="39" t="n">
        <v>1</v>
      </c>
      <c r="D1755" s="39" t="s">
        <v>26</v>
      </c>
      <c r="E1755" s="39"/>
      <c r="F1755" s="41" t="n">
        <f aca="false">IF(A1755="","",MATCH(A1755,P_ID,1))</f>
        <v>1517</v>
      </c>
      <c r="G1755" s="41" t="str">
        <f aca="false">IF(A1755="","",INDEX(P_Svc,F1755))</f>
        <v>Standard</v>
      </c>
      <c r="H1755" s="41" t="str">
        <f aca="false">IF(A1755="","",INDEX(P_Zone,F1755))</f>
        <v>West</v>
      </c>
      <c r="I1755" s="41" t="n">
        <f aca="false">IF(A1755="","",IF(D1755="Delivered",IF(B1755&lt;=INDEX(P_Due,F1755),1,0),0))</f>
        <v>1</v>
      </c>
    </row>
    <row r="1756" customFormat="false" ht="15" hidden="false" customHeight="false" outlineLevel="0" collapsed="false">
      <c r="A1756" s="37" t="n">
        <v>1001518</v>
      </c>
      <c r="B1756" s="38" t="n">
        <v>46281</v>
      </c>
      <c r="C1756" s="39" t="n">
        <v>1</v>
      </c>
      <c r="D1756" s="39" t="s">
        <v>26</v>
      </c>
      <c r="E1756" s="39"/>
      <c r="F1756" s="41" t="n">
        <f aca="false">IF(A1756="","",MATCH(A1756,P_ID,1))</f>
        <v>1518</v>
      </c>
      <c r="G1756" s="41" t="str">
        <f aca="false">IF(A1756="","",INDEX(P_Svc,F1756))</f>
        <v>Standard</v>
      </c>
      <c r="H1756" s="41" t="str">
        <f aca="false">IF(A1756="","",INDEX(P_Zone,F1756))</f>
        <v>South</v>
      </c>
      <c r="I1756" s="41" t="n">
        <f aca="false">IF(A1756="","",IF(D1756="Delivered",IF(B1756&lt;=INDEX(P_Due,F1756),1,0),0))</f>
        <v>1</v>
      </c>
    </row>
    <row r="1757" customFormat="false" ht="15" hidden="false" customHeight="false" outlineLevel="0" collapsed="false">
      <c r="A1757" s="37" t="n">
        <v>1001519</v>
      </c>
      <c r="B1757" s="38" t="n">
        <v>46281</v>
      </c>
      <c r="C1757" s="39" t="n">
        <v>1</v>
      </c>
      <c r="D1757" s="39" t="s">
        <v>26</v>
      </c>
      <c r="E1757" s="39"/>
      <c r="F1757" s="41" t="n">
        <f aca="false">IF(A1757="","",MATCH(A1757,P_ID,1))</f>
        <v>1519</v>
      </c>
      <c r="G1757" s="41" t="str">
        <f aca="false">IF(A1757="","",INDEX(P_Svc,F1757))</f>
        <v>Standard</v>
      </c>
      <c r="H1757" s="41" t="str">
        <f aca="false">IF(A1757="","",INDEX(P_Zone,F1757))</f>
        <v>Central</v>
      </c>
      <c r="I1757" s="41" t="n">
        <f aca="false">IF(A1757="","",IF(D1757="Delivered",IF(B1757&lt;=INDEX(P_Due,F1757),1,0),0))</f>
        <v>1</v>
      </c>
    </row>
    <row r="1758" customFormat="false" ht="15" hidden="false" customHeight="false" outlineLevel="0" collapsed="false">
      <c r="A1758" s="37" t="n">
        <v>1001520</v>
      </c>
      <c r="B1758" s="38" t="n">
        <v>46281</v>
      </c>
      <c r="C1758" s="39" t="n">
        <v>1</v>
      </c>
      <c r="D1758" s="39" t="s">
        <v>26</v>
      </c>
      <c r="E1758" s="39"/>
      <c r="F1758" s="41" t="n">
        <f aca="false">IF(A1758="","",MATCH(A1758,P_ID,1))</f>
        <v>1520</v>
      </c>
      <c r="G1758" s="41" t="str">
        <f aca="false">IF(A1758="","",INDEX(P_Svc,F1758))</f>
        <v>Standard</v>
      </c>
      <c r="H1758" s="41" t="str">
        <f aca="false">IF(A1758="","",INDEX(P_Zone,F1758))</f>
        <v>Central</v>
      </c>
      <c r="I1758" s="41" t="n">
        <f aca="false">IF(A1758="","",IF(D1758="Delivered",IF(B1758&lt;=INDEX(P_Due,F1758),1,0),0))</f>
        <v>1</v>
      </c>
    </row>
    <row r="1759" customFormat="false" ht="15" hidden="false" customHeight="false" outlineLevel="0" collapsed="false">
      <c r="A1759" s="37" t="n">
        <v>1001521</v>
      </c>
      <c r="B1759" s="38" t="n">
        <v>46281</v>
      </c>
      <c r="C1759" s="39" t="n">
        <v>1</v>
      </c>
      <c r="D1759" s="39" t="s">
        <v>26</v>
      </c>
      <c r="E1759" s="39"/>
      <c r="F1759" s="41" t="n">
        <f aca="false">IF(A1759="","",MATCH(A1759,P_ID,1))</f>
        <v>1521</v>
      </c>
      <c r="G1759" s="41" t="str">
        <f aca="false">IF(A1759="","",INDEX(P_Svc,F1759))</f>
        <v>Standard</v>
      </c>
      <c r="H1759" s="41" t="str">
        <f aca="false">IF(A1759="","",INDEX(P_Zone,F1759))</f>
        <v>South</v>
      </c>
      <c r="I1759" s="41" t="n">
        <f aca="false">IF(A1759="","",IF(D1759="Delivered",IF(B1759&lt;=INDEX(P_Due,F1759),1,0),0))</f>
        <v>1</v>
      </c>
    </row>
    <row r="1760" customFormat="false" ht="15" hidden="false" customHeight="false" outlineLevel="0" collapsed="false">
      <c r="A1760" s="37" t="n">
        <v>1001522</v>
      </c>
      <c r="B1760" s="38" t="n">
        <v>46281</v>
      </c>
      <c r="C1760" s="39" t="n">
        <v>1</v>
      </c>
      <c r="D1760" s="39" t="s">
        <v>26</v>
      </c>
      <c r="E1760" s="39"/>
      <c r="F1760" s="41" t="n">
        <f aca="false">IF(A1760="","",MATCH(A1760,P_ID,1))</f>
        <v>1522</v>
      </c>
      <c r="G1760" s="41" t="str">
        <f aca="false">IF(A1760="","",INDEX(P_Svc,F1760))</f>
        <v>Economy</v>
      </c>
      <c r="H1760" s="41" t="str">
        <f aca="false">IF(A1760="","",INDEX(P_Zone,F1760))</f>
        <v>East</v>
      </c>
      <c r="I1760" s="41" t="n">
        <f aca="false">IF(A1760="","",IF(D1760="Delivered",IF(B1760&lt;=INDEX(P_Due,F1760),1,0),0))</f>
        <v>1</v>
      </c>
    </row>
    <row r="1761" customFormat="false" ht="15" hidden="false" customHeight="false" outlineLevel="0" collapsed="false">
      <c r="A1761" s="37" t="n">
        <v>1001524</v>
      </c>
      <c r="B1761" s="38" t="n">
        <v>46281</v>
      </c>
      <c r="C1761" s="39" t="n">
        <v>1</v>
      </c>
      <c r="D1761" s="39" t="s">
        <v>26</v>
      </c>
      <c r="E1761" s="39"/>
      <c r="F1761" s="41" t="n">
        <f aca="false">IF(A1761="","",MATCH(A1761,P_ID,1))</f>
        <v>1524</v>
      </c>
      <c r="G1761" s="41" t="str">
        <f aca="false">IF(A1761="","",INDEX(P_Svc,F1761))</f>
        <v>Standard</v>
      </c>
      <c r="H1761" s="41" t="str">
        <f aca="false">IF(A1761="","",INDEX(P_Zone,F1761))</f>
        <v>East</v>
      </c>
      <c r="I1761" s="41" t="n">
        <f aca="false">IF(A1761="","",IF(D1761="Delivered",IF(B1761&lt;=INDEX(P_Due,F1761),1,0),0))</f>
        <v>1</v>
      </c>
    </row>
    <row r="1762" customFormat="false" ht="15" hidden="false" customHeight="false" outlineLevel="0" collapsed="false">
      <c r="A1762" s="37" t="n">
        <v>1001525</v>
      </c>
      <c r="B1762" s="38" t="n">
        <v>46281</v>
      </c>
      <c r="C1762" s="39" t="n">
        <v>1</v>
      </c>
      <c r="D1762" s="39" t="s">
        <v>26</v>
      </c>
      <c r="E1762" s="39"/>
      <c r="F1762" s="41" t="n">
        <f aca="false">IF(A1762="","",MATCH(A1762,P_ID,1))</f>
        <v>1525</v>
      </c>
      <c r="G1762" s="41" t="str">
        <f aca="false">IF(A1762="","",INDEX(P_Svc,F1762))</f>
        <v>Standard</v>
      </c>
      <c r="H1762" s="41" t="str">
        <f aca="false">IF(A1762="","",INDEX(P_Zone,F1762))</f>
        <v>Central</v>
      </c>
      <c r="I1762" s="41" t="n">
        <f aca="false">IF(A1762="","",IF(D1762="Delivered",IF(B1762&lt;=INDEX(P_Due,F1762),1,0),0))</f>
        <v>1</v>
      </c>
    </row>
    <row r="1763" customFormat="false" ht="15" hidden="false" customHeight="false" outlineLevel="0" collapsed="false">
      <c r="A1763" s="37" t="n">
        <v>1001526</v>
      </c>
      <c r="B1763" s="38" t="n">
        <v>46281</v>
      </c>
      <c r="C1763" s="39" t="n">
        <v>1</v>
      </c>
      <c r="D1763" s="39" t="s">
        <v>79</v>
      </c>
      <c r="E1763" s="39" t="s">
        <v>32</v>
      </c>
      <c r="F1763" s="41" t="n">
        <f aca="false">IF(A1763="","",MATCH(A1763,P_ID,1))</f>
        <v>1526</v>
      </c>
      <c r="G1763" s="41" t="str">
        <f aca="false">IF(A1763="","",INDEX(P_Svc,F1763))</f>
        <v>Standard</v>
      </c>
      <c r="H1763" s="41" t="str">
        <f aca="false">IF(A1763="","",INDEX(P_Zone,F1763))</f>
        <v>Central</v>
      </c>
      <c r="I1763" s="41" t="n">
        <f aca="false">IF(A1763="","",IF(D1763="Delivered",IF(B1763&lt;=INDEX(P_Due,F1763),1,0),0))</f>
        <v>0</v>
      </c>
    </row>
    <row r="1764" customFormat="false" ht="15" hidden="false" customHeight="false" outlineLevel="0" collapsed="false">
      <c r="A1764" s="37" t="n">
        <v>1001527</v>
      </c>
      <c r="B1764" s="38" t="n">
        <v>46281</v>
      </c>
      <c r="C1764" s="39" t="n">
        <v>1</v>
      </c>
      <c r="D1764" s="39" t="s">
        <v>26</v>
      </c>
      <c r="E1764" s="39"/>
      <c r="F1764" s="41" t="n">
        <f aca="false">IF(A1764="","",MATCH(A1764,P_ID,1))</f>
        <v>1527</v>
      </c>
      <c r="G1764" s="41" t="str">
        <f aca="false">IF(A1764="","",INDEX(P_Svc,F1764))</f>
        <v>Standard</v>
      </c>
      <c r="H1764" s="41" t="str">
        <f aca="false">IF(A1764="","",INDEX(P_Zone,F1764))</f>
        <v>Central</v>
      </c>
      <c r="I1764" s="41" t="n">
        <f aca="false">IF(A1764="","",IF(D1764="Delivered",IF(B1764&lt;=INDEX(P_Due,F1764),1,0),0))</f>
        <v>1</v>
      </c>
    </row>
    <row r="1765" customFormat="false" ht="15" hidden="false" customHeight="false" outlineLevel="0" collapsed="false">
      <c r="A1765" s="37" t="n">
        <v>1001528</v>
      </c>
      <c r="B1765" s="38" t="n">
        <v>46281</v>
      </c>
      <c r="C1765" s="39" t="n">
        <v>1</v>
      </c>
      <c r="D1765" s="39" t="s">
        <v>26</v>
      </c>
      <c r="E1765" s="39"/>
      <c r="F1765" s="41" t="n">
        <f aca="false">IF(A1765="","",MATCH(A1765,P_ID,1))</f>
        <v>1528</v>
      </c>
      <c r="G1765" s="41" t="str">
        <f aca="false">IF(A1765="","",INDEX(P_Svc,F1765))</f>
        <v>Standard</v>
      </c>
      <c r="H1765" s="41" t="str">
        <f aca="false">IF(A1765="","",INDEX(P_Zone,F1765))</f>
        <v>South</v>
      </c>
      <c r="I1765" s="41" t="n">
        <f aca="false">IF(A1765="","",IF(D1765="Delivered",IF(B1765&lt;=INDEX(P_Due,F1765),1,0),0))</f>
        <v>1</v>
      </c>
    </row>
    <row r="1766" customFormat="false" ht="15" hidden="false" customHeight="false" outlineLevel="0" collapsed="false">
      <c r="A1766" s="37" t="n">
        <v>1001529</v>
      </c>
      <c r="B1766" s="38" t="n">
        <v>46281</v>
      </c>
      <c r="C1766" s="39" t="n">
        <v>1</v>
      </c>
      <c r="D1766" s="39" t="s">
        <v>26</v>
      </c>
      <c r="E1766" s="39"/>
      <c r="F1766" s="41" t="n">
        <f aca="false">IF(A1766="","",MATCH(A1766,P_ID,1))</f>
        <v>1529</v>
      </c>
      <c r="G1766" s="41" t="str">
        <f aca="false">IF(A1766="","",INDEX(P_Svc,F1766))</f>
        <v>Economy</v>
      </c>
      <c r="H1766" s="41" t="str">
        <f aca="false">IF(A1766="","",INDEX(P_Zone,F1766))</f>
        <v>East</v>
      </c>
      <c r="I1766" s="41" t="n">
        <f aca="false">IF(A1766="","",IF(D1766="Delivered",IF(B1766&lt;=INDEX(P_Due,F1766),1,0),0))</f>
        <v>1</v>
      </c>
    </row>
    <row r="1767" customFormat="false" ht="15" hidden="false" customHeight="false" outlineLevel="0" collapsed="false">
      <c r="A1767" s="37" t="n">
        <v>1001531</v>
      </c>
      <c r="B1767" s="38" t="n">
        <v>46281</v>
      </c>
      <c r="C1767" s="39" t="n">
        <v>1</v>
      </c>
      <c r="D1767" s="39" t="s">
        <v>26</v>
      </c>
      <c r="E1767" s="39"/>
      <c r="F1767" s="41" t="n">
        <f aca="false">IF(A1767="","",MATCH(A1767,P_ID,1))</f>
        <v>1531</v>
      </c>
      <c r="G1767" s="41" t="str">
        <f aca="false">IF(A1767="","",INDEX(P_Svc,F1767))</f>
        <v>Economy</v>
      </c>
      <c r="H1767" s="41" t="str">
        <f aca="false">IF(A1767="","",INDEX(P_Zone,F1767))</f>
        <v>Central</v>
      </c>
      <c r="I1767" s="41" t="n">
        <f aca="false">IF(A1767="","",IF(D1767="Delivered",IF(B1767&lt;=INDEX(P_Due,F1767),1,0),0))</f>
        <v>1</v>
      </c>
    </row>
    <row r="1768" customFormat="false" ht="15" hidden="false" customHeight="false" outlineLevel="0" collapsed="false">
      <c r="A1768" s="37" t="n">
        <v>1001533</v>
      </c>
      <c r="B1768" s="38" t="n">
        <v>46281</v>
      </c>
      <c r="C1768" s="39" t="n">
        <v>1</v>
      </c>
      <c r="D1768" s="39" t="s">
        <v>26</v>
      </c>
      <c r="E1768" s="39"/>
      <c r="F1768" s="41" t="n">
        <f aca="false">IF(A1768="","",MATCH(A1768,P_ID,1))</f>
        <v>1533</v>
      </c>
      <c r="G1768" s="41" t="str">
        <f aca="false">IF(A1768="","",INDEX(P_Svc,F1768))</f>
        <v>Standard</v>
      </c>
      <c r="H1768" s="41" t="str">
        <f aca="false">IF(A1768="","",INDEX(P_Zone,F1768))</f>
        <v>South</v>
      </c>
      <c r="I1768" s="41" t="n">
        <f aca="false">IF(A1768="","",IF(D1768="Delivered",IF(B1768&lt;=INDEX(P_Due,F1768),1,0),0))</f>
        <v>1</v>
      </c>
    </row>
    <row r="1769" customFormat="false" ht="15" hidden="false" customHeight="false" outlineLevel="0" collapsed="false">
      <c r="A1769" s="37" t="n">
        <v>1001534</v>
      </c>
      <c r="B1769" s="38" t="n">
        <v>46281</v>
      </c>
      <c r="C1769" s="39" t="n">
        <v>1</v>
      </c>
      <c r="D1769" s="39" t="s">
        <v>26</v>
      </c>
      <c r="E1769" s="39"/>
      <c r="F1769" s="41" t="n">
        <f aca="false">IF(A1769="","",MATCH(A1769,P_ID,1))</f>
        <v>1534</v>
      </c>
      <c r="G1769" s="41" t="str">
        <f aca="false">IF(A1769="","",INDEX(P_Svc,F1769))</f>
        <v>Standard</v>
      </c>
      <c r="H1769" s="41" t="str">
        <f aca="false">IF(A1769="","",INDEX(P_Zone,F1769))</f>
        <v>South</v>
      </c>
      <c r="I1769" s="41" t="n">
        <f aca="false">IF(A1769="","",IF(D1769="Delivered",IF(B1769&lt;=INDEX(P_Due,F1769),1,0),0))</f>
        <v>1</v>
      </c>
    </row>
    <row r="1770" customFormat="false" ht="15" hidden="false" customHeight="false" outlineLevel="0" collapsed="false">
      <c r="A1770" s="37" t="n">
        <v>1001535</v>
      </c>
      <c r="B1770" s="38" t="n">
        <v>46281</v>
      </c>
      <c r="C1770" s="39" t="n">
        <v>1</v>
      </c>
      <c r="D1770" s="39" t="s">
        <v>26</v>
      </c>
      <c r="E1770" s="39"/>
      <c r="F1770" s="41" t="n">
        <f aca="false">IF(A1770="","",MATCH(A1770,P_ID,1))</f>
        <v>1535</v>
      </c>
      <c r="G1770" s="41" t="str">
        <f aca="false">IF(A1770="","",INDEX(P_Svc,F1770))</f>
        <v>Economy</v>
      </c>
      <c r="H1770" s="41" t="str">
        <f aca="false">IF(A1770="","",INDEX(P_Zone,F1770))</f>
        <v>Central</v>
      </c>
      <c r="I1770" s="41" t="n">
        <f aca="false">IF(A1770="","",IF(D1770="Delivered",IF(B1770&lt;=INDEX(P_Due,F1770),1,0),0))</f>
        <v>1</v>
      </c>
    </row>
    <row r="1771" customFormat="false" ht="15" hidden="false" customHeight="false" outlineLevel="0" collapsed="false">
      <c r="A1771" s="37" t="n">
        <v>1001536</v>
      </c>
      <c r="B1771" s="38" t="n">
        <v>46281</v>
      </c>
      <c r="C1771" s="39" t="n">
        <v>1</v>
      </c>
      <c r="D1771" s="39" t="s">
        <v>26</v>
      </c>
      <c r="E1771" s="39"/>
      <c r="F1771" s="41" t="n">
        <f aca="false">IF(A1771="","",MATCH(A1771,P_ID,1))</f>
        <v>1536</v>
      </c>
      <c r="G1771" s="41" t="str">
        <f aca="false">IF(A1771="","",INDEX(P_Svc,F1771))</f>
        <v>Standard</v>
      </c>
      <c r="H1771" s="41" t="str">
        <f aca="false">IF(A1771="","",INDEX(P_Zone,F1771))</f>
        <v>North</v>
      </c>
      <c r="I1771" s="41" t="n">
        <f aca="false">IF(A1771="","",IF(D1771="Delivered",IF(B1771&lt;=INDEX(P_Due,F1771),1,0),0))</f>
        <v>1</v>
      </c>
    </row>
    <row r="1772" customFormat="false" ht="15" hidden="false" customHeight="false" outlineLevel="0" collapsed="false">
      <c r="A1772" s="37" t="n">
        <v>1001538</v>
      </c>
      <c r="B1772" s="38" t="n">
        <v>46281</v>
      </c>
      <c r="C1772" s="39" t="n">
        <v>1</v>
      </c>
      <c r="D1772" s="39" t="s">
        <v>26</v>
      </c>
      <c r="E1772" s="39"/>
      <c r="F1772" s="41" t="n">
        <f aca="false">IF(A1772="","",MATCH(A1772,P_ID,1))</f>
        <v>1538</v>
      </c>
      <c r="G1772" s="41" t="str">
        <f aca="false">IF(A1772="","",INDEX(P_Svc,F1772))</f>
        <v>Standard</v>
      </c>
      <c r="H1772" s="41" t="str">
        <f aca="false">IF(A1772="","",INDEX(P_Zone,F1772))</f>
        <v>West</v>
      </c>
      <c r="I1772" s="41" t="n">
        <f aca="false">IF(A1772="","",IF(D1772="Delivered",IF(B1772&lt;=INDEX(P_Due,F1772),1,0),0))</f>
        <v>1</v>
      </c>
    </row>
    <row r="1773" customFormat="false" ht="15" hidden="false" customHeight="false" outlineLevel="0" collapsed="false">
      <c r="A1773" s="37" t="n">
        <v>1001540</v>
      </c>
      <c r="B1773" s="38" t="n">
        <v>46281</v>
      </c>
      <c r="C1773" s="39" t="n">
        <v>1</v>
      </c>
      <c r="D1773" s="39" t="s">
        <v>26</v>
      </c>
      <c r="E1773" s="39"/>
      <c r="F1773" s="41" t="n">
        <f aca="false">IF(A1773="","",MATCH(A1773,P_ID,1))</f>
        <v>1540</v>
      </c>
      <c r="G1773" s="41" t="str">
        <f aca="false">IF(A1773="","",INDEX(P_Svc,F1773))</f>
        <v>Standard</v>
      </c>
      <c r="H1773" s="41" t="str">
        <f aca="false">IF(A1773="","",INDEX(P_Zone,F1773))</f>
        <v>Central</v>
      </c>
      <c r="I1773" s="41" t="n">
        <f aca="false">IF(A1773="","",IF(D1773="Delivered",IF(B1773&lt;=INDEX(P_Due,F1773),1,0),0))</f>
        <v>1</v>
      </c>
    </row>
    <row r="1774" customFormat="false" ht="15" hidden="false" customHeight="false" outlineLevel="0" collapsed="false">
      <c r="A1774" s="37" t="n">
        <v>1001542</v>
      </c>
      <c r="B1774" s="38" t="n">
        <v>46281</v>
      </c>
      <c r="C1774" s="39" t="n">
        <v>1</v>
      </c>
      <c r="D1774" s="39" t="s">
        <v>26</v>
      </c>
      <c r="E1774" s="39"/>
      <c r="F1774" s="41" t="n">
        <f aca="false">IF(A1774="","",MATCH(A1774,P_ID,1))</f>
        <v>1542</v>
      </c>
      <c r="G1774" s="41" t="str">
        <f aca="false">IF(A1774="","",INDEX(P_Svc,F1774))</f>
        <v>Standard</v>
      </c>
      <c r="H1774" s="41" t="str">
        <f aca="false">IF(A1774="","",INDEX(P_Zone,F1774))</f>
        <v>South</v>
      </c>
      <c r="I1774" s="41" t="n">
        <f aca="false">IF(A1774="","",IF(D1774="Delivered",IF(B1774&lt;=INDEX(P_Due,F1774),1,0),0))</f>
        <v>1</v>
      </c>
    </row>
    <row r="1775" customFormat="false" ht="15" hidden="false" customHeight="false" outlineLevel="0" collapsed="false">
      <c r="A1775" s="37" t="n">
        <v>1001543</v>
      </c>
      <c r="B1775" s="38" t="n">
        <v>46281</v>
      </c>
      <c r="C1775" s="39" t="n">
        <v>1</v>
      </c>
      <c r="D1775" s="39" t="s">
        <v>26</v>
      </c>
      <c r="E1775" s="39"/>
      <c r="F1775" s="41" t="n">
        <f aca="false">IF(A1775="","",MATCH(A1775,P_ID,1))</f>
        <v>1543</v>
      </c>
      <c r="G1775" s="41" t="str">
        <f aca="false">IF(A1775="","",INDEX(P_Svc,F1775))</f>
        <v>Express</v>
      </c>
      <c r="H1775" s="41" t="str">
        <f aca="false">IF(A1775="","",INDEX(P_Zone,F1775))</f>
        <v>South</v>
      </c>
      <c r="I1775" s="41" t="n">
        <f aca="false">IF(A1775="","",IF(D1775="Delivered",IF(B1775&lt;=INDEX(P_Due,F1775),1,0),0))</f>
        <v>1</v>
      </c>
    </row>
    <row r="1776" customFormat="false" ht="15" hidden="false" customHeight="false" outlineLevel="0" collapsed="false">
      <c r="A1776" s="37" t="n">
        <v>1001544</v>
      </c>
      <c r="B1776" s="38" t="n">
        <v>46281</v>
      </c>
      <c r="C1776" s="39" t="n">
        <v>1</v>
      </c>
      <c r="D1776" s="39" t="s">
        <v>26</v>
      </c>
      <c r="E1776" s="39"/>
      <c r="F1776" s="41" t="n">
        <f aca="false">IF(A1776="","",MATCH(A1776,P_ID,1))</f>
        <v>1544</v>
      </c>
      <c r="G1776" s="41" t="str">
        <f aca="false">IF(A1776="","",INDEX(P_Svc,F1776))</f>
        <v>Standard</v>
      </c>
      <c r="H1776" s="41" t="str">
        <f aca="false">IF(A1776="","",INDEX(P_Zone,F1776))</f>
        <v>West</v>
      </c>
      <c r="I1776" s="41" t="n">
        <f aca="false">IF(A1776="","",IF(D1776="Delivered",IF(B1776&lt;=INDEX(P_Due,F1776),1,0),0))</f>
        <v>1</v>
      </c>
    </row>
    <row r="1777" customFormat="false" ht="15" hidden="false" customHeight="false" outlineLevel="0" collapsed="false">
      <c r="A1777" s="37" t="n">
        <v>1001545</v>
      </c>
      <c r="B1777" s="38" t="n">
        <v>46281</v>
      </c>
      <c r="C1777" s="39" t="n">
        <v>1</v>
      </c>
      <c r="D1777" s="39" t="s">
        <v>26</v>
      </c>
      <c r="E1777" s="39"/>
      <c r="F1777" s="41" t="n">
        <f aca="false">IF(A1777="","",MATCH(A1777,P_ID,1))</f>
        <v>1545</v>
      </c>
      <c r="G1777" s="41" t="str">
        <f aca="false">IF(A1777="","",INDEX(P_Svc,F1777))</f>
        <v>Standard</v>
      </c>
      <c r="H1777" s="41" t="str">
        <f aca="false">IF(A1777="","",INDEX(P_Zone,F1777))</f>
        <v>East</v>
      </c>
      <c r="I1777" s="41" t="n">
        <f aca="false">IF(A1777="","",IF(D1777="Delivered",IF(B1777&lt;=INDEX(P_Due,F1777),1,0),0))</f>
        <v>1</v>
      </c>
    </row>
    <row r="1778" customFormat="false" ht="15" hidden="false" customHeight="false" outlineLevel="0" collapsed="false">
      <c r="A1778" s="37" t="n">
        <v>1001546</v>
      </c>
      <c r="B1778" s="38" t="n">
        <v>46281</v>
      </c>
      <c r="C1778" s="39" t="n">
        <v>1</v>
      </c>
      <c r="D1778" s="39" t="s">
        <v>26</v>
      </c>
      <c r="E1778" s="39"/>
      <c r="F1778" s="41" t="n">
        <f aca="false">IF(A1778="","",MATCH(A1778,P_ID,1))</f>
        <v>1546</v>
      </c>
      <c r="G1778" s="41" t="str">
        <f aca="false">IF(A1778="","",INDEX(P_Svc,F1778))</f>
        <v>Economy</v>
      </c>
      <c r="H1778" s="41" t="str">
        <f aca="false">IF(A1778="","",INDEX(P_Zone,F1778))</f>
        <v>Central</v>
      </c>
      <c r="I1778" s="41" t="n">
        <f aca="false">IF(A1778="","",IF(D1778="Delivered",IF(B1778&lt;=INDEX(P_Due,F1778),1,0),0))</f>
        <v>1</v>
      </c>
    </row>
    <row r="1779" customFormat="false" ht="15" hidden="false" customHeight="false" outlineLevel="0" collapsed="false">
      <c r="A1779" s="37" t="n">
        <v>1001549</v>
      </c>
      <c r="B1779" s="38" t="n">
        <v>46281</v>
      </c>
      <c r="C1779" s="39" t="n">
        <v>1</v>
      </c>
      <c r="D1779" s="39" t="s">
        <v>26</v>
      </c>
      <c r="E1779" s="39"/>
      <c r="F1779" s="41" t="n">
        <f aca="false">IF(A1779="","",MATCH(A1779,P_ID,1))</f>
        <v>1549</v>
      </c>
      <c r="G1779" s="41" t="str">
        <f aca="false">IF(A1779="","",INDEX(P_Svc,F1779))</f>
        <v>Economy</v>
      </c>
      <c r="H1779" s="41" t="str">
        <f aca="false">IF(A1779="","",INDEX(P_Zone,F1779))</f>
        <v>South</v>
      </c>
      <c r="I1779" s="41" t="n">
        <f aca="false">IF(A1779="","",IF(D1779="Delivered",IF(B1779&lt;=INDEX(P_Due,F1779),1,0),0))</f>
        <v>1</v>
      </c>
    </row>
    <row r="1780" customFormat="false" ht="15" hidden="false" customHeight="false" outlineLevel="0" collapsed="false">
      <c r="A1780" s="37" t="n">
        <v>1001551</v>
      </c>
      <c r="B1780" s="38" t="n">
        <v>46281</v>
      </c>
      <c r="C1780" s="39" t="n">
        <v>1</v>
      </c>
      <c r="D1780" s="39" t="s">
        <v>26</v>
      </c>
      <c r="E1780" s="39"/>
      <c r="F1780" s="41" t="n">
        <f aca="false">IF(A1780="","",MATCH(A1780,P_ID,1))</f>
        <v>1551</v>
      </c>
      <c r="G1780" s="41" t="str">
        <f aca="false">IF(A1780="","",INDEX(P_Svc,F1780))</f>
        <v>Economy</v>
      </c>
      <c r="H1780" s="41" t="str">
        <f aca="false">IF(A1780="","",INDEX(P_Zone,F1780))</f>
        <v>East</v>
      </c>
      <c r="I1780" s="41" t="n">
        <f aca="false">IF(A1780="","",IF(D1780="Delivered",IF(B1780&lt;=INDEX(P_Due,F1780),1,0),0))</f>
        <v>1</v>
      </c>
    </row>
    <row r="1781" customFormat="false" ht="15" hidden="false" customHeight="false" outlineLevel="0" collapsed="false">
      <c r="A1781" s="37" t="n">
        <v>1001553</v>
      </c>
      <c r="B1781" s="38" t="n">
        <v>46281</v>
      </c>
      <c r="C1781" s="39" t="n">
        <v>1</v>
      </c>
      <c r="D1781" s="39" t="s">
        <v>26</v>
      </c>
      <c r="E1781" s="39"/>
      <c r="F1781" s="41" t="n">
        <f aca="false">IF(A1781="","",MATCH(A1781,P_ID,1))</f>
        <v>1553</v>
      </c>
      <c r="G1781" s="41" t="str">
        <f aca="false">IF(A1781="","",INDEX(P_Svc,F1781))</f>
        <v>Economy</v>
      </c>
      <c r="H1781" s="41" t="str">
        <f aca="false">IF(A1781="","",INDEX(P_Zone,F1781))</f>
        <v>East</v>
      </c>
      <c r="I1781" s="41" t="n">
        <f aca="false">IF(A1781="","",IF(D1781="Delivered",IF(B1781&lt;=INDEX(P_Due,F1781),1,0),0))</f>
        <v>1</v>
      </c>
    </row>
    <row r="1782" customFormat="false" ht="15" hidden="false" customHeight="false" outlineLevel="0" collapsed="false">
      <c r="A1782" s="37" t="n">
        <v>1001554</v>
      </c>
      <c r="B1782" s="38" t="n">
        <v>46281</v>
      </c>
      <c r="C1782" s="39" t="n">
        <v>1</v>
      </c>
      <c r="D1782" s="39" t="s">
        <v>26</v>
      </c>
      <c r="E1782" s="39"/>
      <c r="F1782" s="41" t="n">
        <f aca="false">IF(A1782="","",MATCH(A1782,P_ID,1))</f>
        <v>1554</v>
      </c>
      <c r="G1782" s="41" t="str">
        <f aca="false">IF(A1782="","",INDEX(P_Svc,F1782))</f>
        <v>Standard</v>
      </c>
      <c r="H1782" s="41" t="str">
        <f aca="false">IF(A1782="","",INDEX(P_Zone,F1782))</f>
        <v>South</v>
      </c>
      <c r="I1782" s="41" t="n">
        <f aca="false">IF(A1782="","",IF(D1782="Delivered",IF(B1782&lt;=INDEX(P_Due,F1782),1,0),0))</f>
        <v>1</v>
      </c>
    </row>
    <row r="1783" customFormat="false" ht="15" hidden="false" customHeight="false" outlineLevel="0" collapsed="false">
      <c r="A1783" s="37" t="n">
        <v>1001555</v>
      </c>
      <c r="B1783" s="38" t="n">
        <v>46281</v>
      </c>
      <c r="C1783" s="39" t="n">
        <v>1</v>
      </c>
      <c r="D1783" s="39" t="s">
        <v>79</v>
      </c>
      <c r="E1783" s="39" t="s">
        <v>32</v>
      </c>
      <c r="F1783" s="41" t="n">
        <f aca="false">IF(A1783="","",MATCH(A1783,P_ID,1))</f>
        <v>1555</v>
      </c>
      <c r="G1783" s="41" t="str">
        <f aca="false">IF(A1783="","",INDEX(P_Svc,F1783))</f>
        <v>Standard</v>
      </c>
      <c r="H1783" s="41" t="str">
        <f aca="false">IF(A1783="","",INDEX(P_Zone,F1783))</f>
        <v>South</v>
      </c>
      <c r="I1783" s="41" t="n">
        <f aca="false">IF(A1783="","",IF(D1783="Delivered",IF(B1783&lt;=INDEX(P_Due,F1783),1,0),0))</f>
        <v>0</v>
      </c>
    </row>
    <row r="1784" customFormat="false" ht="15" hidden="false" customHeight="false" outlineLevel="0" collapsed="false">
      <c r="A1784" s="37" t="n">
        <v>1001557</v>
      </c>
      <c r="B1784" s="38" t="n">
        <v>46281</v>
      </c>
      <c r="C1784" s="39" t="n">
        <v>1</v>
      </c>
      <c r="D1784" s="39" t="s">
        <v>26</v>
      </c>
      <c r="E1784" s="39"/>
      <c r="F1784" s="41" t="n">
        <f aca="false">IF(A1784="","",MATCH(A1784,P_ID,1))</f>
        <v>1557</v>
      </c>
      <c r="G1784" s="41" t="str">
        <f aca="false">IF(A1784="","",INDEX(P_Svc,F1784))</f>
        <v>Economy</v>
      </c>
      <c r="H1784" s="41" t="str">
        <f aca="false">IF(A1784="","",INDEX(P_Zone,F1784))</f>
        <v>South</v>
      </c>
      <c r="I1784" s="41" t="n">
        <f aca="false">IF(A1784="","",IF(D1784="Delivered",IF(B1784&lt;=INDEX(P_Due,F1784),1,0),0))</f>
        <v>1</v>
      </c>
    </row>
    <row r="1785" customFormat="false" ht="15" hidden="false" customHeight="false" outlineLevel="0" collapsed="false">
      <c r="A1785" s="37" t="n">
        <v>1001558</v>
      </c>
      <c r="B1785" s="38" t="n">
        <v>46281</v>
      </c>
      <c r="C1785" s="39" t="n">
        <v>1</v>
      </c>
      <c r="D1785" s="39" t="s">
        <v>26</v>
      </c>
      <c r="E1785" s="39"/>
      <c r="F1785" s="41" t="n">
        <f aca="false">IF(A1785="","",MATCH(A1785,P_ID,1))</f>
        <v>1558</v>
      </c>
      <c r="G1785" s="41" t="str">
        <f aca="false">IF(A1785="","",INDEX(P_Svc,F1785))</f>
        <v>Standard</v>
      </c>
      <c r="H1785" s="41" t="str">
        <f aca="false">IF(A1785="","",INDEX(P_Zone,F1785))</f>
        <v>South</v>
      </c>
      <c r="I1785" s="41" t="n">
        <f aca="false">IF(A1785="","",IF(D1785="Delivered",IF(B1785&lt;=INDEX(P_Due,F1785),1,0),0))</f>
        <v>1</v>
      </c>
    </row>
    <row r="1786" customFormat="false" ht="15" hidden="false" customHeight="false" outlineLevel="0" collapsed="false">
      <c r="A1786" s="37" t="n">
        <v>1001560</v>
      </c>
      <c r="B1786" s="38" t="n">
        <v>46281</v>
      </c>
      <c r="C1786" s="39" t="n">
        <v>1</v>
      </c>
      <c r="D1786" s="39" t="s">
        <v>26</v>
      </c>
      <c r="E1786" s="39"/>
      <c r="F1786" s="41" t="n">
        <f aca="false">IF(A1786="","",MATCH(A1786,P_ID,1))</f>
        <v>1560</v>
      </c>
      <c r="G1786" s="41" t="str">
        <f aca="false">IF(A1786="","",INDEX(P_Svc,F1786))</f>
        <v>Standard</v>
      </c>
      <c r="H1786" s="41" t="str">
        <f aca="false">IF(A1786="","",INDEX(P_Zone,F1786))</f>
        <v>West</v>
      </c>
      <c r="I1786" s="41" t="n">
        <f aca="false">IF(A1786="","",IF(D1786="Delivered",IF(B1786&lt;=INDEX(P_Due,F1786),1,0),0))</f>
        <v>1</v>
      </c>
    </row>
    <row r="1787" customFormat="false" ht="15" hidden="false" customHeight="false" outlineLevel="0" collapsed="false">
      <c r="A1787" s="37" t="n">
        <v>1001561</v>
      </c>
      <c r="B1787" s="38" t="n">
        <v>46281</v>
      </c>
      <c r="C1787" s="39" t="n">
        <v>1</v>
      </c>
      <c r="D1787" s="39" t="s">
        <v>26</v>
      </c>
      <c r="E1787" s="39"/>
      <c r="F1787" s="41" t="n">
        <f aca="false">IF(A1787="","",MATCH(A1787,P_ID,1))</f>
        <v>1561</v>
      </c>
      <c r="G1787" s="41" t="str">
        <f aca="false">IF(A1787="","",INDEX(P_Svc,F1787))</f>
        <v>Standard</v>
      </c>
      <c r="H1787" s="41" t="str">
        <f aca="false">IF(A1787="","",INDEX(P_Zone,F1787))</f>
        <v>North</v>
      </c>
      <c r="I1787" s="41" t="n">
        <f aca="false">IF(A1787="","",IF(D1787="Delivered",IF(B1787&lt;=INDEX(P_Due,F1787),1,0),0))</f>
        <v>1</v>
      </c>
    </row>
    <row r="1788" customFormat="false" ht="15" hidden="false" customHeight="false" outlineLevel="0" collapsed="false">
      <c r="A1788" s="37" t="n">
        <v>1001562</v>
      </c>
      <c r="B1788" s="38" t="n">
        <v>46281</v>
      </c>
      <c r="C1788" s="39" t="n">
        <v>1</v>
      </c>
      <c r="D1788" s="39" t="s">
        <v>26</v>
      </c>
      <c r="E1788" s="39"/>
      <c r="F1788" s="41" t="n">
        <f aca="false">IF(A1788="","",MATCH(A1788,P_ID,1))</f>
        <v>1562</v>
      </c>
      <c r="G1788" s="41" t="str">
        <f aca="false">IF(A1788="","",INDEX(P_Svc,F1788))</f>
        <v>Economy</v>
      </c>
      <c r="H1788" s="41" t="str">
        <f aca="false">IF(A1788="","",INDEX(P_Zone,F1788))</f>
        <v>North</v>
      </c>
      <c r="I1788" s="41" t="n">
        <f aca="false">IF(A1788="","",IF(D1788="Delivered",IF(B1788&lt;=INDEX(P_Due,F1788),1,0),0))</f>
        <v>1</v>
      </c>
    </row>
    <row r="1789" customFormat="false" ht="15" hidden="false" customHeight="false" outlineLevel="0" collapsed="false">
      <c r="A1789" s="37" t="n">
        <v>1001564</v>
      </c>
      <c r="B1789" s="38" t="n">
        <v>46281</v>
      </c>
      <c r="C1789" s="39" t="n">
        <v>1</v>
      </c>
      <c r="D1789" s="39" t="s">
        <v>26</v>
      </c>
      <c r="E1789" s="39"/>
      <c r="F1789" s="41" t="n">
        <f aca="false">IF(A1789="","",MATCH(A1789,P_ID,1))</f>
        <v>1564</v>
      </c>
      <c r="G1789" s="41" t="str">
        <f aca="false">IF(A1789="","",INDEX(P_Svc,F1789))</f>
        <v>Standard</v>
      </c>
      <c r="H1789" s="41" t="str">
        <f aca="false">IF(A1789="","",INDEX(P_Zone,F1789))</f>
        <v>East</v>
      </c>
      <c r="I1789" s="41" t="n">
        <f aca="false">IF(A1789="","",IF(D1789="Delivered",IF(B1789&lt;=INDEX(P_Due,F1789),1,0),0))</f>
        <v>1</v>
      </c>
    </row>
    <row r="1790" customFormat="false" ht="15" hidden="false" customHeight="false" outlineLevel="0" collapsed="false">
      <c r="A1790" s="37" t="n">
        <v>1001565</v>
      </c>
      <c r="B1790" s="38" t="n">
        <v>46281</v>
      </c>
      <c r="C1790" s="39" t="n">
        <v>1</v>
      </c>
      <c r="D1790" s="39" t="s">
        <v>79</v>
      </c>
      <c r="E1790" s="39" t="s">
        <v>36</v>
      </c>
      <c r="F1790" s="41" t="n">
        <f aca="false">IF(A1790="","",MATCH(A1790,P_ID,1))</f>
        <v>1565</v>
      </c>
      <c r="G1790" s="41" t="str">
        <f aca="false">IF(A1790="","",INDEX(P_Svc,F1790))</f>
        <v>Standard</v>
      </c>
      <c r="H1790" s="41" t="str">
        <f aca="false">IF(A1790="","",INDEX(P_Zone,F1790))</f>
        <v>North</v>
      </c>
      <c r="I1790" s="41" t="n">
        <f aca="false">IF(A1790="","",IF(D1790="Delivered",IF(B1790&lt;=INDEX(P_Due,F1790),1,0),0))</f>
        <v>0</v>
      </c>
    </row>
    <row r="1791" customFormat="false" ht="15" hidden="false" customHeight="false" outlineLevel="0" collapsed="false">
      <c r="A1791" s="37" t="n">
        <v>1001566</v>
      </c>
      <c r="B1791" s="38" t="n">
        <v>46281</v>
      </c>
      <c r="C1791" s="39" t="n">
        <v>1</v>
      </c>
      <c r="D1791" s="39" t="s">
        <v>26</v>
      </c>
      <c r="E1791" s="39"/>
      <c r="F1791" s="41" t="n">
        <f aca="false">IF(A1791="","",MATCH(A1791,P_ID,1))</f>
        <v>1566</v>
      </c>
      <c r="G1791" s="41" t="str">
        <f aca="false">IF(A1791="","",INDEX(P_Svc,F1791))</f>
        <v>Standard</v>
      </c>
      <c r="H1791" s="41" t="str">
        <f aca="false">IF(A1791="","",INDEX(P_Zone,F1791))</f>
        <v>East</v>
      </c>
      <c r="I1791" s="41" t="n">
        <f aca="false">IF(A1791="","",IF(D1791="Delivered",IF(B1791&lt;=INDEX(P_Due,F1791),1,0),0))</f>
        <v>1</v>
      </c>
    </row>
    <row r="1792" customFormat="false" ht="15" hidden="false" customHeight="false" outlineLevel="0" collapsed="false">
      <c r="A1792" s="37" t="n">
        <v>1001567</v>
      </c>
      <c r="B1792" s="38" t="n">
        <v>46281</v>
      </c>
      <c r="C1792" s="39" t="n">
        <v>1</v>
      </c>
      <c r="D1792" s="39" t="s">
        <v>26</v>
      </c>
      <c r="E1792" s="39"/>
      <c r="F1792" s="41" t="n">
        <f aca="false">IF(A1792="","",MATCH(A1792,P_ID,1))</f>
        <v>1567</v>
      </c>
      <c r="G1792" s="41" t="str">
        <f aca="false">IF(A1792="","",INDEX(P_Svc,F1792))</f>
        <v>Economy</v>
      </c>
      <c r="H1792" s="41" t="str">
        <f aca="false">IF(A1792="","",INDEX(P_Zone,F1792))</f>
        <v>North</v>
      </c>
      <c r="I1792" s="41" t="n">
        <f aca="false">IF(A1792="","",IF(D1792="Delivered",IF(B1792&lt;=INDEX(P_Due,F1792),1,0),0))</f>
        <v>1</v>
      </c>
    </row>
    <row r="1793" customFormat="false" ht="15" hidden="false" customHeight="false" outlineLevel="0" collapsed="false">
      <c r="A1793" s="37" t="n">
        <v>1001568</v>
      </c>
      <c r="B1793" s="38" t="n">
        <v>46281</v>
      </c>
      <c r="C1793" s="39" t="n">
        <v>1</v>
      </c>
      <c r="D1793" s="39" t="s">
        <v>26</v>
      </c>
      <c r="E1793" s="39"/>
      <c r="F1793" s="41" t="n">
        <f aca="false">IF(A1793="","",MATCH(A1793,P_ID,1))</f>
        <v>1568</v>
      </c>
      <c r="G1793" s="41" t="str">
        <f aca="false">IF(A1793="","",INDEX(P_Svc,F1793))</f>
        <v>Standard</v>
      </c>
      <c r="H1793" s="41" t="str">
        <f aca="false">IF(A1793="","",INDEX(P_Zone,F1793))</f>
        <v>South</v>
      </c>
      <c r="I1793" s="41" t="n">
        <f aca="false">IF(A1793="","",IF(D1793="Delivered",IF(B1793&lt;=INDEX(P_Due,F1793),1,0),0))</f>
        <v>1</v>
      </c>
    </row>
    <row r="1794" customFormat="false" ht="15" hidden="false" customHeight="false" outlineLevel="0" collapsed="false">
      <c r="A1794" s="37" t="n">
        <v>1001569</v>
      </c>
      <c r="B1794" s="38" t="n">
        <v>46281</v>
      </c>
      <c r="C1794" s="39" t="n">
        <v>1</v>
      </c>
      <c r="D1794" s="39" t="s">
        <v>26</v>
      </c>
      <c r="E1794" s="39"/>
      <c r="F1794" s="41" t="n">
        <f aca="false">IF(A1794="","",MATCH(A1794,P_ID,1))</f>
        <v>1569</v>
      </c>
      <c r="G1794" s="41" t="str">
        <f aca="false">IF(A1794="","",INDEX(P_Svc,F1794))</f>
        <v>Economy</v>
      </c>
      <c r="H1794" s="41" t="str">
        <f aca="false">IF(A1794="","",INDEX(P_Zone,F1794))</f>
        <v>South</v>
      </c>
      <c r="I1794" s="41" t="n">
        <f aca="false">IF(A1794="","",IF(D1794="Delivered",IF(B1794&lt;=INDEX(P_Due,F1794),1,0),0))</f>
        <v>1</v>
      </c>
    </row>
    <row r="1795" customFormat="false" ht="15" hidden="false" customHeight="false" outlineLevel="0" collapsed="false">
      <c r="A1795" s="37" t="n">
        <v>1001570</v>
      </c>
      <c r="B1795" s="38" t="n">
        <v>46281</v>
      </c>
      <c r="C1795" s="39" t="n">
        <v>1</v>
      </c>
      <c r="D1795" s="39" t="s">
        <v>79</v>
      </c>
      <c r="E1795" s="39" t="s">
        <v>32</v>
      </c>
      <c r="F1795" s="41" t="n">
        <f aca="false">IF(A1795="","",MATCH(A1795,P_ID,1))</f>
        <v>1570</v>
      </c>
      <c r="G1795" s="41" t="str">
        <f aca="false">IF(A1795="","",INDEX(P_Svc,F1795))</f>
        <v>Standard</v>
      </c>
      <c r="H1795" s="41" t="str">
        <f aca="false">IF(A1795="","",INDEX(P_Zone,F1795))</f>
        <v>West</v>
      </c>
      <c r="I1795" s="41" t="n">
        <f aca="false">IF(A1795="","",IF(D1795="Delivered",IF(B1795&lt;=INDEX(P_Due,F1795),1,0),0))</f>
        <v>0</v>
      </c>
    </row>
    <row r="1796" customFormat="false" ht="15" hidden="false" customHeight="false" outlineLevel="0" collapsed="false">
      <c r="A1796" s="37" t="n">
        <v>1001571</v>
      </c>
      <c r="B1796" s="38" t="n">
        <v>46281</v>
      </c>
      <c r="C1796" s="39" t="n">
        <v>1</v>
      </c>
      <c r="D1796" s="39" t="s">
        <v>26</v>
      </c>
      <c r="E1796" s="39"/>
      <c r="F1796" s="41" t="n">
        <f aca="false">IF(A1796="","",MATCH(A1796,P_ID,1))</f>
        <v>1571</v>
      </c>
      <c r="G1796" s="41" t="str">
        <f aca="false">IF(A1796="","",INDEX(P_Svc,F1796))</f>
        <v>Economy</v>
      </c>
      <c r="H1796" s="41" t="str">
        <f aca="false">IF(A1796="","",INDEX(P_Zone,F1796))</f>
        <v>North</v>
      </c>
      <c r="I1796" s="41" t="n">
        <f aca="false">IF(A1796="","",IF(D1796="Delivered",IF(B1796&lt;=INDEX(P_Due,F1796),1,0),0))</f>
        <v>1</v>
      </c>
    </row>
    <row r="1797" customFormat="false" ht="15" hidden="false" customHeight="false" outlineLevel="0" collapsed="false">
      <c r="A1797" s="37" t="n">
        <v>1001572</v>
      </c>
      <c r="B1797" s="38" t="n">
        <v>46281</v>
      </c>
      <c r="C1797" s="39" t="n">
        <v>1</v>
      </c>
      <c r="D1797" s="39" t="s">
        <v>26</v>
      </c>
      <c r="E1797" s="39"/>
      <c r="F1797" s="41" t="n">
        <f aca="false">IF(A1797="","",MATCH(A1797,P_ID,1))</f>
        <v>1572</v>
      </c>
      <c r="G1797" s="41" t="str">
        <f aca="false">IF(A1797="","",INDEX(P_Svc,F1797))</f>
        <v>Express</v>
      </c>
      <c r="H1797" s="41" t="str">
        <f aca="false">IF(A1797="","",INDEX(P_Zone,F1797))</f>
        <v>North</v>
      </c>
      <c r="I1797" s="41" t="n">
        <f aca="false">IF(A1797="","",IF(D1797="Delivered",IF(B1797&lt;=INDEX(P_Due,F1797),1,0),0))</f>
        <v>1</v>
      </c>
    </row>
    <row r="1798" customFormat="false" ht="15" hidden="false" customHeight="false" outlineLevel="0" collapsed="false">
      <c r="A1798" s="37" t="n">
        <v>1001574</v>
      </c>
      <c r="B1798" s="38" t="n">
        <v>46281</v>
      </c>
      <c r="C1798" s="39" t="n">
        <v>1</v>
      </c>
      <c r="D1798" s="39" t="s">
        <v>26</v>
      </c>
      <c r="E1798" s="39"/>
      <c r="F1798" s="41" t="n">
        <f aca="false">IF(A1798="","",MATCH(A1798,P_ID,1))</f>
        <v>1574</v>
      </c>
      <c r="G1798" s="41" t="str">
        <f aca="false">IF(A1798="","",INDEX(P_Svc,F1798))</f>
        <v>Standard</v>
      </c>
      <c r="H1798" s="41" t="str">
        <f aca="false">IF(A1798="","",INDEX(P_Zone,F1798))</f>
        <v>South</v>
      </c>
      <c r="I1798" s="41" t="n">
        <f aca="false">IF(A1798="","",IF(D1798="Delivered",IF(B1798&lt;=INDEX(P_Due,F1798),1,0),0))</f>
        <v>1</v>
      </c>
    </row>
    <row r="1799" customFormat="false" ht="15" hidden="false" customHeight="false" outlineLevel="0" collapsed="false">
      <c r="A1799" s="37" t="n">
        <v>1001575</v>
      </c>
      <c r="B1799" s="38" t="n">
        <v>46281</v>
      </c>
      <c r="C1799" s="39" t="n">
        <v>1</v>
      </c>
      <c r="D1799" s="39" t="s">
        <v>26</v>
      </c>
      <c r="E1799" s="39"/>
      <c r="F1799" s="41" t="n">
        <f aca="false">IF(A1799="","",MATCH(A1799,P_ID,1))</f>
        <v>1575</v>
      </c>
      <c r="G1799" s="41" t="str">
        <f aca="false">IF(A1799="","",INDEX(P_Svc,F1799))</f>
        <v>Standard</v>
      </c>
      <c r="H1799" s="41" t="str">
        <f aca="false">IF(A1799="","",INDEX(P_Zone,F1799))</f>
        <v>Central</v>
      </c>
      <c r="I1799" s="41" t="n">
        <f aca="false">IF(A1799="","",IF(D1799="Delivered",IF(B1799&lt;=INDEX(P_Due,F1799),1,0),0))</f>
        <v>1</v>
      </c>
    </row>
    <row r="1800" customFormat="false" ht="15" hidden="false" customHeight="false" outlineLevel="0" collapsed="false">
      <c r="A1800" s="37" t="n">
        <v>1001576</v>
      </c>
      <c r="B1800" s="38" t="n">
        <v>46281</v>
      </c>
      <c r="C1800" s="39" t="n">
        <v>1</v>
      </c>
      <c r="D1800" s="39" t="s">
        <v>26</v>
      </c>
      <c r="E1800" s="39"/>
      <c r="F1800" s="41" t="n">
        <f aca="false">IF(A1800="","",MATCH(A1800,P_ID,1))</f>
        <v>1576</v>
      </c>
      <c r="G1800" s="41" t="str">
        <f aca="false">IF(A1800="","",INDEX(P_Svc,F1800))</f>
        <v>Economy</v>
      </c>
      <c r="H1800" s="41" t="str">
        <f aca="false">IF(A1800="","",INDEX(P_Zone,F1800))</f>
        <v>West</v>
      </c>
      <c r="I1800" s="41" t="n">
        <f aca="false">IF(A1800="","",IF(D1800="Delivered",IF(B1800&lt;=INDEX(P_Due,F1800),1,0),0))</f>
        <v>1</v>
      </c>
    </row>
    <row r="1801" customFormat="false" ht="15" hidden="false" customHeight="false" outlineLevel="0" collapsed="false">
      <c r="A1801" s="37" t="n">
        <v>1001578</v>
      </c>
      <c r="B1801" s="38" t="n">
        <v>46281</v>
      </c>
      <c r="C1801" s="39" t="n">
        <v>1</v>
      </c>
      <c r="D1801" s="39" t="s">
        <v>26</v>
      </c>
      <c r="E1801" s="39"/>
      <c r="F1801" s="41" t="n">
        <f aca="false">IF(A1801="","",MATCH(A1801,P_ID,1))</f>
        <v>1578</v>
      </c>
      <c r="G1801" s="41" t="str">
        <f aca="false">IF(A1801="","",INDEX(P_Svc,F1801))</f>
        <v>Economy</v>
      </c>
      <c r="H1801" s="41" t="str">
        <f aca="false">IF(A1801="","",INDEX(P_Zone,F1801))</f>
        <v>Central</v>
      </c>
      <c r="I1801" s="41" t="n">
        <f aca="false">IF(A1801="","",IF(D1801="Delivered",IF(B1801&lt;=INDEX(P_Due,F1801),1,0),0))</f>
        <v>1</v>
      </c>
    </row>
    <row r="1802" customFormat="false" ht="15" hidden="false" customHeight="false" outlineLevel="0" collapsed="false">
      <c r="A1802" s="37" t="n">
        <v>1001579</v>
      </c>
      <c r="B1802" s="38" t="n">
        <v>46281</v>
      </c>
      <c r="C1802" s="39" t="n">
        <v>1</v>
      </c>
      <c r="D1802" s="39" t="s">
        <v>26</v>
      </c>
      <c r="E1802" s="39"/>
      <c r="F1802" s="41" t="n">
        <f aca="false">IF(A1802="","",MATCH(A1802,P_ID,1))</f>
        <v>1579</v>
      </c>
      <c r="G1802" s="41" t="str">
        <f aca="false">IF(A1802="","",INDEX(P_Svc,F1802))</f>
        <v>Standard</v>
      </c>
      <c r="H1802" s="41" t="str">
        <f aca="false">IF(A1802="","",INDEX(P_Zone,F1802))</f>
        <v>Central</v>
      </c>
      <c r="I1802" s="41" t="n">
        <f aca="false">IF(A1802="","",IF(D1802="Delivered",IF(B1802&lt;=INDEX(P_Due,F1802),1,0),0))</f>
        <v>1</v>
      </c>
    </row>
    <row r="1803" customFormat="false" ht="15" hidden="false" customHeight="false" outlineLevel="0" collapsed="false">
      <c r="A1803" s="37" t="n">
        <v>1001580</v>
      </c>
      <c r="B1803" s="38" t="n">
        <v>46281</v>
      </c>
      <c r="C1803" s="39" t="n">
        <v>1</v>
      </c>
      <c r="D1803" s="39" t="s">
        <v>26</v>
      </c>
      <c r="E1803" s="39"/>
      <c r="F1803" s="41" t="n">
        <f aca="false">IF(A1803="","",MATCH(A1803,P_ID,1))</f>
        <v>1580</v>
      </c>
      <c r="G1803" s="41" t="str">
        <f aca="false">IF(A1803="","",INDEX(P_Svc,F1803))</f>
        <v>Standard</v>
      </c>
      <c r="H1803" s="41" t="str">
        <f aca="false">IF(A1803="","",INDEX(P_Zone,F1803))</f>
        <v>North</v>
      </c>
      <c r="I1803" s="41" t="n">
        <f aca="false">IF(A1803="","",IF(D1803="Delivered",IF(B1803&lt;=INDEX(P_Due,F1803),1,0),0))</f>
        <v>1</v>
      </c>
    </row>
    <row r="1804" customFormat="false" ht="15" hidden="false" customHeight="false" outlineLevel="0" collapsed="false">
      <c r="A1804" s="37" t="n">
        <v>1001581</v>
      </c>
      <c r="B1804" s="38" t="n">
        <v>46281</v>
      </c>
      <c r="C1804" s="39" t="n">
        <v>1</v>
      </c>
      <c r="D1804" s="39" t="s">
        <v>26</v>
      </c>
      <c r="E1804" s="39"/>
      <c r="F1804" s="41" t="n">
        <f aca="false">IF(A1804="","",MATCH(A1804,P_ID,1))</f>
        <v>1581</v>
      </c>
      <c r="G1804" s="41" t="str">
        <f aca="false">IF(A1804="","",INDEX(P_Svc,F1804))</f>
        <v>Standard</v>
      </c>
      <c r="H1804" s="41" t="str">
        <f aca="false">IF(A1804="","",INDEX(P_Zone,F1804))</f>
        <v>South</v>
      </c>
      <c r="I1804" s="41" t="n">
        <f aca="false">IF(A1804="","",IF(D1804="Delivered",IF(B1804&lt;=INDEX(P_Due,F1804),1,0),0))</f>
        <v>1</v>
      </c>
    </row>
    <row r="1805" customFormat="false" ht="15" hidden="false" customHeight="false" outlineLevel="0" collapsed="false">
      <c r="A1805" s="37" t="n">
        <v>1001582</v>
      </c>
      <c r="B1805" s="38" t="n">
        <v>46281</v>
      </c>
      <c r="C1805" s="39" t="n">
        <v>1</v>
      </c>
      <c r="D1805" s="39" t="s">
        <v>26</v>
      </c>
      <c r="E1805" s="39"/>
      <c r="F1805" s="41" t="n">
        <f aca="false">IF(A1805="","",MATCH(A1805,P_ID,1))</f>
        <v>1582</v>
      </c>
      <c r="G1805" s="41" t="str">
        <f aca="false">IF(A1805="","",INDEX(P_Svc,F1805))</f>
        <v>Standard</v>
      </c>
      <c r="H1805" s="41" t="str">
        <f aca="false">IF(A1805="","",INDEX(P_Zone,F1805))</f>
        <v>South</v>
      </c>
      <c r="I1805" s="41" t="n">
        <f aca="false">IF(A1805="","",IF(D1805="Delivered",IF(B1805&lt;=INDEX(P_Due,F1805),1,0),0))</f>
        <v>1</v>
      </c>
    </row>
    <row r="1806" customFormat="false" ht="15" hidden="false" customHeight="false" outlineLevel="0" collapsed="false">
      <c r="A1806" s="37" t="n">
        <v>1001583</v>
      </c>
      <c r="B1806" s="38" t="n">
        <v>46281</v>
      </c>
      <c r="C1806" s="39" t="n">
        <v>1</v>
      </c>
      <c r="D1806" s="39" t="s">
        <v>26</v>
      </c>
      <c r="E1806" s="39"/>
      <c r="F1806" s="41" t="n">
        <f aca="false">IF(A1806="","",MATCH(A1806,P_ID,1))</f>
        <v>1583</v>
      </c>
      <c r="G1806" s="41" t="str">
        <f aca="false">IF(A1806="","",INDEX(P_Svc,F1806))</f>
        <v>Standard</v>
      </c>
      <c r="H1806" s="41" t="str">
        <f aca="false">IF(A1806="","",INDEX(P_Zone,F1806))</f>
        <v>East</v>
      </c>
      <c r="I1806" s="41" t="n">
        <f aca="false">IF(A1806="","",IF(D1806="Delivered",IF(B1806&lt;=INDEX(P_Due,F1806),1,0),0))</f>
        <v>1</v>
      </c>
    </row>
    <row r="1807" customFormat="false" ht="15" hidden="false" customHeight="false" outlineLevel="0" collapsed="false">
      <c r="A1807" s="37" t="n">
        <v>1001584</v>
      </c>
      <c r="B1807" s="38" t="n">
        <v>46281</v>
      </c>
      <c r="C1807" s="39" t="n">
        <v>1</v>
      </c>
      <c r="D1807" s="39" t="s">
        <v>26</v>
      </c>
      <c r="E1807" s="39"/>
      <c r="F1807" s="41" t="n">
        <f aca="false">IF(A1807="","",MATCH(A1807,P_ID,1))</f>
        <v>1584</v>
      </c>
      <c r="G1807" s="41" t="str">
        <f aca="false">IF(A1807="","",INDEX(P_Svc,F1807))</f>
        <v>Standard</v>
      </c>
      <c r="H1807" s="41" t="str">
        <f aca="false">IF(A1807="","",INDEX(P_Zone,F1807))</f>
        <v>North</v>
      </c>
      <c r="I1807" s="41" t="n">
        <f aca="false">IF(A1807="","",IF(D1807="Delivered",IF(B1807&lt;=INDEX(P_Due,F1807),1,0),0))</f>
        <v>1</v>
      </c>
    </row>
    <row r="1808" customFormat="false" ht="15" hidden="false" customHeight="false" outlineLevel="0" collapsed="false">
      <c r="A1808" s="37" t="n">
        <v>1001585</v>
      </c>
      <c r="B1808" s="38" t="n">
        <v>46281</v>
      </c>
      <c r="C1808" s="39" t="n">
        <v>1</v>
      </c>
      <c r="D1808" s="39" t="s">
        <v>26</v>
      </c>
      <c r="E1808" s="39"/>
      <c r="F1808" s="41" t="n">
        <f aca="false">IF(A1808="","",MATCH(A1808,P_ID,1))</f>
        <v>1585</v>
      </c>
      <c r="G1808" s="41" t="str">
        <f aca="false">IF(A1808="","",INDEX(P_Svc,F1808))</f>
        <v>Standard</v>
      </c>
      <c r="H1808" s="41" t="str">
        <f aca="false">IF(A1808="","",INDEX(P_Zone,F1808))</f>
        <v>North</v>
      </c>
      <c r="I1808" s="41" t="n">
        <f aca="false">IF(A1808="","",IF(D1808="Delivered",IF(B1808&lt;=INDEX(P_Due,F1808),1,0),0))</f>
        <v>1</v>
      </c>
    </row>
    <row r="1809" customFormat="false" ht="15" hidden="false" customHeight="false" outlineLevel="0" collapsed="false">
      <c r="A1809" s="37" t="n">
        <v>1001586</v>
      </c>
      <c r="B1809" s="38" t="n">
        <v>46281</v>
      </c>
      <c r="C1809" s="39" t="n">
        <v>1</v>
      </c>
      <c r="D1809" s="39" t="s">
        <v>26</v>
      </c>
      <c r="E1809" s="39"/>
      <c r="F1809" s="41" t="n">
        <f aca="false">IF(A1809="","",MATCH(A1809,P_ID,1))</f>
        <v>1586</v>
      </c>
      <c r="G1809" s="41" t="str">
        <f aca="false">IF(A1809="","",INDEX(P_Svc,F1809))</f>
        <v>Standard</v>
      </c>
      <c r="H1809" s="41" t="str">
        <f aca="false">IF(A1809="","",INDEX(P_Zone,F1809))</f>
        <v>North</v>
      </c>
      <c r="I1809" s="41" t="n">
        <f aca="false">IF(A1809="","",IF(D1809="Delivered",IF(B1809&lt;=INDEX(P_Due,F1809),1,0),0))</f>
        <v>1</v>
      </c>
    </row>
    <row r="1810" customFormat="false" ht="15" hidden="false" customHeight="false" outlineLevel="0" collapsed="false">
      <c r="A1810" s="37" t="n">
        <v>1001587</v>
      </c>
      <c r="B1810" s="38" t="n">
        <v>46281</v>
      </c>
      <c r="C1810" s="39" t="n">
        <v>1</v>
      </c>
      <c r="D1810" s="39" t="s">
        <v>26</v>
      </c>
      <c r="E1810" s="39"/>
      <c r="F1810" s="41" t="n">
        <f aca="false">IF(A1810="","",MATCH(A1810,P_ID,1))</f>
        <v>1587</v>
      </c>
      <c r="G1810" s="41" t="str">
        <f aca="false">IF(A1810="","",INDEX(P_Svc,F1810))</f>
        <v>Standard</v>
      </c>
      <c r="H1810" s="41" t="str">
        <f aca="false">IF(A1810="","",INDEX(P_Zone,F1810))</f>
        <v>West</v>
      </c>
      <c r="I1810" s="41" t="n">
        <f aca="false">IF(A1810="","",IF(D1810="Delivered",IF(B1810&lt;=INDEX(P_Due,F1810),1,0),0))</f>
        <v>1</v>
      </c>
    </row>
    <row r="1811" customFormat="false" ht="15" hidden="false" customHeight="false" outlineLevel="0" collapsed="false">
      <c r="A1811" s="37" t="n">
        <v>1001588</v>
      </c>
      <c r="B1811" s="38" t="n">
        <v>46281</v>
      </c>
      <c r="C1811" s="39" t="n">
        <v>1</v>
      </c>
      <c r="D1811" s="39" t="s">
        <v>26</v>
      </c>
      <c r="E1811" s="39"/>
      <c r="F1811" s="41" t="n">
        <f aca="false">IF(A1811="","",MATCH(A1811,P_ID,1))</f>
        <v>1588</v>
      </c>
      <c r="G1811" s="41" t="str">
        <f aca="false">IF(A1811="","",INDEX(P_Svc,F1811))</f>
        <v>Standard</v>
      </c>
      <c r="H1811" s="41" t="str">
        <f aca="false">IF(A1811="","",INDEX(P_Zone,F1811))</f>
        <v>East</v>
      </c>
      <c r="I1811" s="41" t="n">
        <f aca="false">IF(A1811="","",IF(D1811="Delivered",IF(B1811&lt;=INDEX(P_Due,F1811),1,0),0))</f>
        <v>1</v>
      </c>
    </row>
    <row r="1812" customFormat="false" ht="15" hidden="false" customHeight="false" outlineLevel="0" collapsed="false">
      <c r="A1812" s="37" t="n">
        <v>1001589</v>
      </c>
      <c r="B1812" s="38" t="n">
        <v>46281</v>
      </c>
      <c r="C1812" s="39" t="n">
        <v>1</v>
      </c>
      <c r="D1812" s="39" t="s">
        <v>26</v>
      </c>
      <c r="E1812" s="39"/>
      <c r="F1812" s="41" t="n">
        <f aca="false">IF(A1812="","",MATCH(A1812,P_ID,1))</f>
        <v>1589</v>
      </c>
      <c r="G1812" s="41" t="str">
        <f aca="false">IF(A1812="","",INDEX(P_Svc,F1812))</f>
        <v>Standard</v>
      </c>
      <c r="H1812" s="41" t="str">
        <f aca="false">IF(A1812="","",INDEX(P_Zone,F1812))</f>
        <v>Central</v>
      </c>
      <c r="I1812" s="41" t="n">
        <f aca="false">IF(A1812="","",IF(D1812="Delivered",IF(B1812&lt;=INDEX(P_Due,F1812),1,0),0))</f>
        <v>1</v>
      </c>
    </row>
    <row r="1813" customFormat="false" ht="15" hidden="false" customHeight="false" outlineLevel="0" collapsed="false">
      <c r="A1813" s="37" t="n">
        <v>1001590</v>
      </c>
      <c r="B1813" s="38" t="n">
        <v>46281</v>
      </c>
      <c r="C1813" s="39" t="n">
        <v>1</v>
      </c>
      <c r="D1813" s="39" t="s">
        <v>26</v>
      </c>
      <c r="E1813" s="39"/>
      <c r="F1813" s="41" t="n">
        <f aca="false">IF(A1813="","",MATCH(A1813,P_ID,1))</f>
        <v>1590</v>
      </c>
      <c r="G1813" s="41" t="str">
        <f aca="false">IF(A1813="","",INDEX(P_Svc,F1813))</f>
        <v>Standard</v>
      </c>
      <c r="H1813" s="41" t="str">
        <f aca="false">IF(A1813="","",INDEX(P_Zone,F1813))</f>
        <v>East</v>
      </c>
      <c r="I1813" s="41" t="n">
        <f aca="false">IF(A1813="","",IF(D1813="Delivered",IF(B1813&lt;=INDEX(P_Due,F1813),1,0),0))</f>
        <v>1</v>
      </c>
    </row>
    <row r="1814" customFormat="false" ht="15" hidden="false" customHeight="false" outlineLevel="0" collapsed="false">
      <c r="A1814" s="37" t="n">
        <v>1001592</v>
      </c>
      <c r="B1814" s="38" t="n">
        <v>46281</v>
      </c>
      <c r="C1814" s="39" t="n">
        <v>1</v>
      </c>
      <c r="D1814" s="39" t="s">
        <v>26</v>
      </c>
      <c r="E1814" s="39"/>
      <c r="F1814" s="41" t="n">
        <f aca="false">IF(A1814="","",MATCH(A1814,P_ID,1))</f>
        <v>1592</v>
      </c>
      <c r="G1814" s="41" t="str">
        <f aca="false">IF(A1814="","",INDEX(P_Svc,F1814))</f>
        <v>Standard</v>
      </c>
      <c r="H1814" s="41" t="str">
        <f aca="false">IF(A1814="","",INDEX(P_Zone,F1814))</f>
        <v>South</v>
      </c>
      <c r="I1814" s="41" t="n">
        <f aca="false">IF(A1814="","",IF(D1814="Delivered",IF(B1814&lt;=INDEX(P_Due,F1814),1,0),0))</f>
        <v>1</v>
      </c>
    </row>
    <row r="1815" customFormat="false" ht="15" hidden="false" customHeight="false" outlineLevel="0" collapsed="false">
      <c r="A1815" s="37" t="n">
        <v>1001593</v>
      </c>
      <c r="B1815" s="38" t="n">
        <v>46281</v>
      </c>
      <c r="C1815" s="39" t="n">
        <v>1</v>
      </c>
      <c r="D1815" s="39" t="s">
        <v>26</v>
      </c>
      <c r="E1815" s="39"/>
      <c r="F1815" s="41" t="n">
        <f aca="false">IF(A1815="","",MATCH(A1815,P_ID,1))</f>
        <v>1593</v>
      </c>
      <c r="G1815" s="41" t="str">
        <f aca="false">IF(A1815="","",INDEX(P_Svc,F1815))</f>
        <v>Standard</v>
      </c>
      <c r="H1815" s="41" t="str">
        <f aca="false">IF(A1815="","",INDEX(P_Zone,F1815))</f>
        <v>West</v>
      </c>
      <c r="I1815" s="41" t="n">
        <f aca="false">IF(A1815="","",IF(D1815="Delivered",IF(B1815&lt;=INDEX(P_Due,F1815),1,0),0))</f>
        <v>1</v>
      </c>
    </row>
    <row r="1816" customFormat="false" ht="15" hidden="false" customHeight="false" outlineLevel="0" collapsed="false">
      <c r="A1816" s="37" t="n">
        <v>1001594</v>
      </c>
      <c r="B1816" s="38" t="n">
        <v>46281</v>
      </c>
      <c r="C1816" s="39" t="n">
        <v>1</v>
      </c>
      <c r="D1816" s="39" t="s">
        <v>26</v>
      </c>
      <c r="E1816" s="39"/>
      <c r="F1816" s="41" t="n">
        <f aca="false">IF(A1816="","",MATCH(A1816,P_ID,1))</f>
        <v>1594</v>
      </c>
      <c r="G1816" s="41" t="str">
        <f aca="false">IF(A1816="","",INDEX(P_Svc,F1816))</f>
        <v>Standard</v>
      </c>
      <c r="H1816" s="41" t="str">
        <f aca="false">IF(A1816="","",INDEX(P_Zone,F1816))</f>
        <v>West</v>
      </c>
      <c r="I1816" s="41" t="n">
        <f aca="false">IF(A1816="","",IF(D1816="Delivered",IF(B1816&lt;=INDEX(P_Due,F1816),1,0),0))</f>
        <v>1</v>
      </c>
    </row>
    <row r="1817" customFormat="false" ht="15" hidden="false" customHeight="false" outlineLevel="0" collapsed="false">
      <c r="A1817" s="37" t="n">
        <v>1001595</v>
      </c>
      <c r="B1817" s="38" t="n">
        <v>46281</v>
      </c>
      <c r="C1817" s="39" t="n">
        <v>1</v>
      </c>
      <c r="D1817" s="39" t="s">
        <v>26</v>
      </c>
      <c r="E1817" s="39"/>
      <c r="F1817" s="41" t="n">
        <f aca="false">IF(A1817="","",MATCH(A1817,P_ID,1))</f>
        <v>1595</v>
      </c>
      <c r="G1817" s="41" t="str">
        <f aca="false">IF(A1817="","",INDEX(P_Svc,F1817))</f>
        <v>Standard</v>
      </c>
      <c r="H1817" s="41" t="str">
        <f aca="false">IF(A1817="","",INDEX(P_Zone,F1817))</f>
        <v>North</v>
      </c>
      <c r="I1817" s="41" t="n">
        <f aca="false">IF(A1817="","",IF(D1817="Delivered",IF(B1817&lt;=INDEX(P_Due,F1817),1,0),0))</f>
        <v>1</v>
      </c>
    </row>
    <row r="1818" customFormat="false" ht="15" hidden="false" customHeight="false" outlineLevel="0" collapsed="false">
      <c r="A1818" s="37" t="n">
        <v>1001596</v>
      </c>
      <c r="B1818" s="38" t="n">
        <v>46281</v>
      </c>
      <c r="C1818" s="39" t="n">
        <v>1</v>
      </c>
      <c r="D1818" s="39" t="s">
        <v>26</v>
      </c>
      <c r="E1818" s="39"/>
      <c r="F1818" s="41" t="n">
        <f aca="false">IF(A1818="","",MATCH(A1818,P_ID,1))</f>
        <v>1596</v>
      </c>
      <c r="G1818" s="41" t="str">
        <f aca="false">IF(A1818="","",INDEX(P_Svc,F1818))</f>
        <v>Express</v>
      </c>
      <c r="H1818" s="41" t="str">
        <f aca="false">IF(A1818="","",INDEX(P_Zone,F1818))</f>
        <v>North</v>
      </c>
      <c r="I1818" s="41" t="n">
        <f aca="false">IF(A1818="","",IF(D1818="Delivered",IF(B1818&lt;=INDEX(P_Due,F1818),1,0),0))</f>
        <v>1</v>
      </c>
    </row>
    <row r="1819" customFormat="false" ht="15" hidden="false" customHeight="false" outlineLevel="0" collapsed="false">
      <c r="A1819" s="37" t="n">
        <v>1001597</v>
      </c>
      <c r="B1819" s="38" t="n">
        <v>46281</v>
      </c>
      <c r="C1819" s="39" t="n">
        <v>1</v>
      </c>
      <c r="D1819" s="39" t="s">
        <v>26</v>
      </c>
      <c r="E1819" s="39"/>
      <c r="F1819" s="41" t="n">
        <f aca="false">IF(A1819="","",MATCH(A1819,P_ID,1))</f>
        <v>1597</v>
      </c>
      <c r="G1819" s="41" t="str">
        <f aca="false">IF(A1819="","",INDEX(P_Svc,F1819))</f>
        <v>Standard</v>
      </c>
      <c r="H1819" s="41" t="str">
        <f aca="false">IF(A1819="","",INDEX(P_Zone,F1819))</f>
        <v>East</v>
      </c>
      <c r="I1819" s="41" t="n">
        <f aca="false">IF(A1819="","",IF(D1819="Delivered",IF(B1819&lt;=INDEX(P_Due,F1819),1,0),0))</f>
        <v>1</v>
      </c>
    </row>
    <row r="1820" customFormat="false" ht="15" hidden="false" customHeight="false" outlineLevel="0" collapsed="false">
      <c r="A1820" s="37" t="n">
        <v>1001598</v>
      </c>
      <c r="B1820" s="38" t="n">
        <v>46281</v>
      </c>
      <c r="C1820" s="39" t="n">
        <v>1</v>
      </c>
      <c r="D1820" s="39" t="s">
        <v>26</v>
      </c>
      <c r="E1820" s="39"/>
      <c r="F1820" s="41" t="n">
        <f aca="false">IF(A1820="","",MATCH(A1820,P_ID,1))</f>
        <v>1598</v>
      </c>
      <c r="G1820" s="41" t="str">
        <f aca="false">IF(A1820="","",INDEX(P_Svc,F1820))</f>
        <v>Standard</v>
      </c>
      <c r="H1820" s="41" t="str">
        <f aca="false">IF(A1820="","",INDEX(P_Zone,F1820))</f>
        <v>West</v>
      </c>
      <c r="I1820" s="41" t="n">
        <f aca="false">IF(A1820="","",IF(D1820="Delivered",IF(B1820&lt;=INDEX(P_Due,F1820),1,0),0))</f>
        <v>1</v>
      </c>
    </row>
    <row r="1821" customFormat="false" ht="15" hidden="false" customHeight="false" outlineLevel="0" collapsed="false">
      <c r="A1821" s="37" t="n">
        <v>1001601</v>
      </c>
      <c r="B1821" s="38" t="n">
        <v>46281</v>
      </c>
      <c r="C1821" s="39" t="n">
        <v>1</v>
      </c>
      <c r="D1821" s="39" t="s">
        <v>26</v>
      </c>
      <c r="E1821" s="39"/>
      <c r="F1821" s="41" t="n">
        <f aca="false">IF(A1821="","",MATCH(A1821,P_ID,1))</f>
        <v>1601</v>
      </c>
      <c r="G1821" s="41" t="str">
        <f aca="false">IF(A1821="","",INDEX(P_Svc,F1821))</f>
        <v>Economy</v>
      </c>
      <c r="H1821" s="41" t="str">
        <f aca="false">IF(A1821="","",INDEX(P_Zone,F1821))</f>
        <v>West</v>
      </c>
      <c r="I1821" s="41" t="n">
        <f aca="false">IF(A1821="","",IF(D1821="Delivered",IF(B1821&lt;=INDEX(P_Due,F1821),1,0),0))</f>
        <v>1</v>
      </c>
    </row>
    <row r="1822" customFormat="false" ht="15" hidden="false" customHeight="false" outlineLevel="0" collapsed="false">
      <c r="A1822" s="37" t="n">
        <v>1001602</v>
      </c>
      <c r="B1822" s="38" t="n">
        <v>46281</v>
      </c>
      <c r="C1822" s="39" t="n">
        <v>1</v>
      </c>
      <c r="D1822" s="39" t="s">
        <v>26</v>
      </c>
      <c r="E1822" s="39"/>
      <c r="F1822" s="41" t="n">
        <f aca="false">IF(A1822="","",MATCH(A1822,P_ID,1))</f>
        <v>1602</v>
      </c>
      <c r="G1822" s="41" t="str">
        <f aca="false">IF(A1822="","",INDEX(P_Svc,F1822))</f>
        <v>Standard</v>
      </c>
      <c r="H1822" s="41" t="str">
        <f aca="false">IF(A1822="","",INDEX(P_Zone,F1822))</f>
        <v>Central</v>
      </c>
      <c r="I1822" s="41" t="n">
        <f aca="false">IF(A1822="","",IF(D1822="Delivered",IF(B1822&lt;=INDEX(P_Due,F1822),1,0),0))</f>
        <v>1</v>
      </c>
    </row>
    <row r="1823" customFormat="false" ht="15" hidden="false" customHeight="false" outlineLevel="0" collapsed="false">
      <c r="A1823" s="37" t="n">
        <v>1001603</v>
      </c>
      <c r="B1823" s="38" t="n">
        <v>46281</v>
      </c>
      <c r="C1823" s="39" t="n">
        <v>1</v>
      </c>
      <c r="D1823" s="39" t="s">
        <v>26</v>
      </c>
      <c r="E1823" s="39"/>
      <c r="F1823" s="41" t="n">
        <f aca="false">IF(A1823="","",MATCH(A1823,P_ID,1))</f>
        <v>1603</v>
      </c>
      <c r="G1823" s="41" t="str">
        <f aca="false">IF(A1823="","",INDEX(P_Svc,F1823))</f>
        <v>Standard</v>
      </c>
      <c r="H1823" s="41" t="str">
        <f aca="false">IF(A1823="","",INDEX(P_Zone,F1823))</f>
        <v>East</v>
      </c>
      <c r="I1823" s="41" t="n">
        <f aca="false">IF(A1823="","",IF(D1823="Delivered",IF(B1823&lt;=INDEX(P_Due,F1823),1,0),0))</f>
        <v>1</v>
      </c>
    </row>
    <row r="1824" customFormat="false" ht="15" hidden="false" customHeight="false" outlineLevel="0" collapsed="false">
      <c r="A1824" s="37" t="n">
        <v>1001604</v>
      </c>
      <c r="B1824" s="38" t="n">
        <v>46281</v>
      </c>
      <c r="C1824" s="39" t="n">
        <v>1</v>
      </c>
      <c r="D1824" s="39" t="s">
        <v>26</v>
      </c>
      <c r="E1824" s="39"/>
      <c r="F1824" s="41" t="n">
        <f aca="false">IF(A1824="","",MATCH(A1824,P_ID,1))</f>
        <v>1604</v>
      </c>
      <c r="G1824" s="41" t="str">
        <f aca="false">IF(A1824="","",INDEX(P_Svc,F1824))</f>
        <v>Standard</v>
      </c>
      <c r="H1824" s="41" t="str">
        <f aca="false">IF(A1824="","",INDEX(P_Zone,F1824))</f>
        <v>South</v>
      </c>
      <c r="I1824" s="41" t="n">
        <f aca="false">IF(A1824="","",IF(D1824="Delivered",IF(B1824&lt;=INDEX(P_Due,F1824),1,0),0))</f>
        <v>1</v>
      </c>
    </row>
    <row r="1825" customFormat="false" ht="15" hidden="false" customHeight="false" outlineLevel="0" collapsed="false">
      <c r="A1825" s="37" t="n">
        <v>1001606</v>
      </c>
      <c r="B1825" s="38" t="n">
        <v>46281</v>
      </c>
      <c r="C1825" s="39" t="n">
        <v>1</v>
      </c>
      <c r="D1825" s="39" t="s">
        <v>26</v>
      </c>
      <c r="E1825" s="39"/>
      <c r="F1825" s="41" t="n">
        <f aca="false">IF(A1825="","",MATCH(A1825,P_ID,1))</f>
        <v>1606</v>
      </c>
      <c r="G1825" s="41" t="str">
        <f aca="false">IF(A1825="","",INDEX(P_Svc,F1825))</f>
        <v>Standard</v>
      </c>
      <c r="H1825" s="41" t="str">
        <f aca="false">IF(A1825="","",INDEX(P_Zone,F1825))</f>
        <v>Central</v>
      </c>
      <c r="I1825" s="41" t="n">
        <f aca="false">IF(A1825="","",IF(D1825="Delivered",IF(B1825&lt;=INDEX(P_Due,F1825),1,0),0))</f>
        <v>1</v>
      </c>
    </row>
    <row r="1826" customFormat="false" ht="15" hidden="false" customHeight="false" outlineLevel="0" collapsed="false">
      <c r="A1826" s="37" t="n">
        <v>1001607</v>
      </c>
      <c r="B1826" s="38" t="n">
        <v>46281</v>
      </c>
      <c r="C1826" s="39" t="n">
        <v>1</v>
      </c>
      <c r="D1826" s="39" t="s">
        <v>26</v>
      </c>
      <c r="E1826" s="39"/>
      <c r="F1826" s="41" t="n">
        <f aca="false">IF(A1826="","",MATCH(A1826,P_ID,1))</f>
        <v>1607</v>
      </c>
      <c r="G1826" s="41" t="str">
        <f aca="false">IF(A1826="","",INDEX(P_Svc,F1826))</f>
        <v>Economy</v>
      </c>
      <c r="H1826" s="41" t="str">
        <f aca="false">IF(A1826="","",INDEX(P_Zone,F1826))</f>
        <v>East</v>
      </c>
      <c r="I1826" s="41" t="n">
        <f aca="false">IF(A1826="","",IF(D1826="Delivered",IF(B1826&lt;=INDEX(P_Due,F1826),1,0),0))</f>
        <v>1</v>
      </c>
    </row>
    <row r="1827" customFormat="false" ht="15" hidden="false" customHeight="false" outlineLevel="0" collapsed="false">
      <c r="A1827" s="37" t="n">
        <v>1001608</v>
      </c>
      <c r="B1827" s="38" t="n">
        <v>46281</v>
      </c>
      <c r="C1827" s="39" t="n">
        <v>1</v>
      </c>
      <c r="D1827" s="39" t="s">
        <v>26</v>
      </c>
      <c r="E1827" s="39"/>
      <c r="F1827" s="41" t="n">
        <f aca="false">IF(A1827="","",MATCH(A1827,P_ID,1))</f>
        <v>1608</v>
      </c>
      <c r="G1827" s="41" t="str">
        <f aca="false">IF(A1827="","",INDEX(P_Svc,F1827))</f>
        <v>Standard</v>
      </c>
      <c r="H1827" s="41" t="str">
        <f aca="false">IF(A1827="","",INDEX(P_Zone,F1827))</f>
        <v>North</v>
      </c>
      <c r="I1827" s="41" t="n">
        <f aca="false">IF(A1827="","",IF(D1827="Delivered",IF(B1827&lt;=INDEX(P_Due,F1827),1,0),0))</f>
        <v>1</v>
      </c>
    </row>
    <row r="1828" customFormat="false" ht="15" hidden="false" customHeight="false" outlineLevel="0" collapsed="false">
      <c r="A1828" s="37" t="n">
        <v>1001609</v>
      </c>
      <c r="B1828" s="38" t="n">
        <v>46281</v>
      </c>
      <c r="C1828" s="39" t="n">
        <v>1</v>
      </c>
      <c r="D1828" s="39" t="s">
        <v>26</v>
      </c>
      <c r="E1828" s="39"/>
      <c r="F1828" s="41" t="n">
        <f aca="false">IF(A1828="","",MATCH(A1828,P_ID,1))</f>
        <v>1609</v>
      </c>
      <c r="G1828" s="41" t="str">
        <f aca="false">IF(A1828="","",INDEX(P_Svc,F1828))</f>
        <v>Standard</v>
      </c>
      <c r="H1828" s="41" t="str">
        <f aca="false">IF(A1828="","",INDEX(P_Zone,F1828))</f>
        <v>East</v>
      </c>
      <c r="I1828" s="41" t="n">
        <f aca="false">IF(A1828="","",IF(D1828="Delivered",IF(B1828&lt;=INDEX(P_Due,F1828),1,0),0))</f>
        <v>1</v>
      </c>
    </row>
    <row r="1829" customFormat="false" ht="15" hidden="false" customHeight="false" outlineLevel="0" collapsed="false">
      <c r="A1829" s="37" t="n">
        <v>1001610</v>
      </c>
      <c r="B1829" s="38" t="n">
        <v>46281</v>
      </c>
      <c r="C1829" s="39" t="n">
        <v>1</v>
      </c>
      <c r="D1829" s="39" t="s">
        <v>26</v>
      </c>
      <c r="E1829" s="39"/>
      <c r="F1829" s="41" t="n">
        <f aca="false">IF(A1829="","",MATCH(A1829,P_ID,1))</f>
        <v>1610</v>
      </c>
      <c r="G1829" s="41" t="str">
        <f aca="false">IF(A1829="","",INDEX(P_Svc,F1829))</f>
        <v>Standard</v>
      </c>
      <c r="H1829" s="41" t="str">
        <f aca="false">IF(A1829="","",INDEX(P_Zone,F1829))</f>
        <v>East</v>
      </c>
      <c r="I1829" s="41" t="n">
        <f aca="false">IF(A1829="","",IF(D1829="Delivered",IF(B1829&lt;=INDEX(P_Due,F1829),1,0),0))</f>
        <v>1</v>
      </c>
    </row>
    <row r="1830" customFormat="false" ht="15" hidden="false" customHeight="false" outlineLevel="0" collapsed="false">
      <c r="A1830" s="37" t="n">
        <v>1001611</v>
      </c>
      <c r="B1830" s="38" t="n">
        <v>46281</v>
      </c>
      <c r="C1830" s="39" t="n">
        <v>1</v>
      </c>
      <c r="D1830" s="39" t="s">
        <v>26</v>
      </c>
      <c r="E1830" s="39"/>
      <c r="F1830" s="41" t="n">
        <f aca="false">IF(A1830="","",MATCH(A1830,P_ID,1))</f>
        <v>1611</v>
      </c>
      <c r="G1830" s="41" t="str">
        <f aca="false">IF(A1830="","",INDEX(P_Svc,F1830))</f>
        <v>Economy</v>
      </c>
      <c r="H1830" s="41" t="str">
        <f aca="false">IF(A1830="","",INDEX(P_Zone,F1830))</f>
        <v>Central</v>
      </c>
      <c r="I1830" s="41" t="n">
        <f aca="false">IF(A1830="","",IF(D1830="Delivered",IF(B1830&lt;=INDEX(P_Due,F1830),1,0),0))</f>
        <v>1</v>
      </c>
    </row>
    <row r="1831" customFormat="false" ht="15" hidden="false" customHeight="false" outlineLevel="0" collapsed="false">
      <c r="A1831" s="37" t="n">
        <v>1001612</v>
      </c>
      <c r="B1831" s="38" t="n">
        <v>46281</v>
      </c>
      <c r="C1831" s="39" t="n">
        <v>1</v>
      </c>
      <c r="D1831" s="39" t="s">
        <v>26</v>
      </c>
      <c r="E1831" s="39"/>
      <c r="F1831" s="41" t="n">
        <f aca="false">IF(A1831="","",MATCH(A1831,P_ID,1))</f>
        <v>1612</v>
      </c>
      <c r="G1831" s="41" t="str">
        <f aca="false">IF(A1831="","",INDEX(P_Svc,F1831))</f>
        <v>Standard</v>
      </c>
      <c r="H1831" s="41" t="str">
        <f aca="false">IF(A1831="","",INDEX(P_Zone,F1831))</f>
        <v>East</v>
      </c>
      <c r="I1831" s="41" t="n">
        <f aca="false">IF(A1831="","",IF(D1831="Delivered",IF(B1831&lt;=INDEX(P_Due,F1831),1,0),0))</f>
        <v>1</v>
      </c>
    </row>
    <row r="1832" customFormat="false" ht="15" hidden="false" customHeight="false" outlineLevel="0" collapsed="false">
      <c r="A1832" s="37" t="n">
        <v>1001614</v>
      </c>
      <c r="B1832" s="38" t="n">
        <v>46281</v>
      </c>
      <c r="C1832" s="39" t="n">
        <v>1</v>
      </c>
      <c r="D1832" s="39" t="s">
        <v>26</v>
      </c>
      <c r="E1832" s="39"/>
      <c r="F1832" s="41" t="n">
        <f aca="false">IF(A1832="","",MATCH(A1832,P_ID,1))</f>
        <v>1614</v>
      </c>
      <c r="G1832" s="41" t="str">
        <f aca="false">IF(A1832="","",INDEX(P_Svc,F1832))</f>
        <v>Standard</v>
      </c>
      <c r="H1832" s="41" t="str">
        <f aca="false">IF(A1832="","",INDEX(P_Zone,F1832))</f>
        <v>Central</v>
      </c>
      <c r="I1832" s="41" t="n">
        <f aca="false">IF(A1832="","",IF(D1832="Delivered",IF(B1832&lt;=INDEX(P_Due,F1832),1,0),0))</f>
        <v>1</v>
      </c>
    </row>
    <row r="1833" customFormat="false" ht="15" hidden="false" customHeight="false" outlineLevel="0" collapsed="false">
      <c r="A1833" s="37" t="n">
        <v>1001615</v>
      </c>
      <c r="B1833" s="38" t="n">
        <v>46281</v>
      </c>
      <c r="C1833" s="39" t="n">
        <v>1</v>
      </c>
      <c r="D1833" s="39" t="s">
        <v>26</v>
      </c>
      <c r="E1833" s="39"/>
      <c r="F1833" s="41" t="n">
        <f aca="false">IF(A1833="","",MATCH(A1833,P_ID,1))</f>
        <v>1615</v>
      </c>
      <c r="G1833" s="41" t="str">
        <f aca="false">IF(A1833="","",INDEX(P_Svc,F1833))</f>
        <v>Standard</v>
      </c>
      <c r="H1833" s="41" t="str">
        <f aca="false">IF(A1833="","",INDEX(P_Zone,F1833))</f>
        <v>East</v>
      </c>
      <c r="I1833" s="41" t="n">
        <f aca="false">IF(A1833="","",IF(D1833="Delivered",IF(B1833&lt;=INDEX(P_Due,F1833),1,0),0))</f>
        <v>1</v>
      </c>
    </row>
    <row r="1834" customFormat="false" ht="15" hidden="false" customHeight="false" outlineLevel="0" collapsed="false">
      <c r="A1834" s="37" t="n">
        <v>1001616</v>
      </c>
      <c r="B1834" s="38" t="n">
        <v>46281</v>
      </c>
      <c r="C1834" s="39" t="n">
        <v>1</v>
      </c>
      <c r="D1834" s="39" t="s">
        <v>26</v>
      </c>
      <c r="E1834" s="39"/>
      <c r="F1834" s="41" t="n">
        <f aca="false">IF(A1834="","",MATCH(A1834,P_ID,1))</f>
        <v>1616</v>
      </c>
      <c r="G1834" s="41" t="str">
        <f aca="false">IF(A1834="","",INDEX(P_Svc,F1834))</f>
        <v>Economy</v>
      </c>
      <c r="H1834" s="41" t="str">
        <f aca="false">IF(A1834="","",INDEX(P_Zone,F1834))</f>
        <v>East</v>
      </c>
      <c r="I1834" s="41" t="n">
        <f aca="false">IF(A1834="","",IF(D1834="Delivered",IF(B1834&lt;=INDEX(P_Due,F1834),1,0),0))</f>
        <v>1</v>
      </c>
    </row>
    <row r="1835" customFormat="false" ht="15" hidden="false" customHeight="false" outlineLevel="0" collapsed="false">
      <c r="A1835" s="37" t="n">
        <v>1001617</v>
      </c>
      <c r="B1835" s="38" t="n">
        <v>46281</v>
      </c>
      <c r="C1835" s="39" t="n">
        <v>1</v>
      </c>
      <c r="D1835" s="39" t="s">
        <v>26</v>
      </c>
      <c r="E1835" s="39"/>
      <c r="F1835" s="41" t="n">
        <f aca="false">IF(A1835="","",MATCH(A1835,P_ID,1))</f>
        <v>1617</v>
      </c>
      <c r="G1835" s="41" t="str">
        <f aca="false">IF(A1835="","",INDEX(P_Svc,F1835))</f>
        <v>Economy</v>
      </c>
      <c r="H1835" s="41" t="str">
        <f aca="false">IF(A1835="","",INDEX(P_Zone,F1835))</f>
        <v>South</v>
      </c>
      <c r="I1835" s="41" t="n">
        <f aca="false">IF(A1835="","",IF(D1835="Delivered",IF(B1835&lt;=INDEX(P_Due,F1835),1,0),0))</f>
        <v>1</v>
      </c>
    </row>
    <row r="1836" customFormat="false" ht="15" hidden="false" customHeight="false" outlineLevel="0" collapsed="false">
      <c r="A1836" s="37" t="n">
        <v>1001618</v>
      </c>
      <c r="B1836" s="38" t="n">
        <v>46281</v>
      </c>
      <c r="C1836" s="39" t="n">
        <v>1</v>
      </c>
      <c r="D1836" s="39" t="s">
        <v>79</v>
      </c>
      <c r="E1836" s="39" t="s">
        <v>32</v>
      </c>
      <c r="F1836" s="41" t="n">
        <f aca="false">IF(A1836="","",MATCH(A1836,P_ID,1))</f>
        <v>1618</v>
      </c>
      <c r="G1836" s="41" t="str">
        <f aca="false">IF(A1836="","",INDEX(P_Svc,F1836))</f>
        <v>Standard</v>
      </c>
      <c r="H1836" s="41" t="str">
        <f aca="false">IF(A1836="","",INDEX(P_Zone,F1836))</f>
        <v>South</v>
      </c>
      <c r="I1836" s="41" t="n">
        <f aca="false">IF(A1836="","",IF(D1836="Delivered",IF(B1836&lt;=INDEX(P_Due,F1836),1,0),0))</f>
        <v>0</v>
      </c>
    </row>
    <row r="1837" customFormat="false" ht="15" hidden="false" customHeight="false" outlineLevel="0" collapsed="false">
      <c r="A1837" s="37" t="n">
        <v>1001619</v>
      </c>
      <c r="B1837" s="38" t="n">
        <v>46281</v>
      </c>
      <c r="C1837" s="39" t="n">
        <v>1</v>
      </c>
      <c r="D1837" s="39" t="s">
        <v>26</v>
      </c>
      <c r="E1837" s="39"/>
      <c r="F1837" s="41" t="n">
        <f aca="false">IF(A1837="","",MATCH(A1837,P_ID,1))</f>
        <v>1619</v>
      </c>
      <c r="G1837" s="41" t="str">
        <f aca="false">IF(A1837="","",INDEX(P_Svc,F1837))</f>
        <v>Standard</v>
      </c>
      <c r="H1837" s="41" t="str">
        <f aca="false">IF(A1837="","",INDEX(P_Zone,F1837))</f>
        <v>North</v>
      </c>
      <c r="I1837" s="41" t="n">
        <f aca="false">IF(A1837="","",IF(D1837="Delivered",IF(B1837&lt;=INDEX(P_Due,F1837),1,0),0))</f>
        <v>1</v>
      </c>
    </row>
    <row r="1838" customFormat="false" ht="15" hidden="false" customHeight="false" outlineLevel="0" collapsed="false">
      <c r="A1838" s="37" t="n">
        <v>1001620</v>
      </c>
      <c r="B1838" s="38" t="n">
        <v>46281</v>
      </c>
      <c r="C1838" s="39" t="n">
        <v>1</v>
      </c>
      <c r="D1838" s="39" t="s">
        <v>79</v>
      </c>
      <c r="E1838" s="39" t="s">
        <v>36</v>
      </c>
      <c r="F1838" s="41" t="n">
        <f aca="false">IF(A1838="","",MATCH(A1838,P_ID,1))</f>
        <v>1620</v>
      </c>
      <c r="G1838" s="41" t="str">
        <f aca="false">IF(A1838="","",INDEX(P_Svc,F1838))</f>
        <v>Standard</v>
      </c>
      <c r="H1838" s="41" t="str">
        <f aca="false">IF(A1838="","",INDEX(P_Zone,F1838))</f>
        <v>South</v>
      </c>
      <c r="I1838" s="41" t="n">
        <f aca="false">IF(A1838="","",IF(D1838="Delivered",IF(B1838&lt;=INDEX(P_Due,F1838),1,0),0))</f>
        <v>0</v>
      </c>
    </row>
    <row r="1839" customFormat="false" ht="15" hidden="false" customHeight="false" outlineLevel="0" collapsed="false">
      <c r="A1839" s="37" t="n">
        <v>1001621</v>
      </c>
      <c r="B1839" s="38" t="n">
        <v>46281</v>
      </c>
      <c r="C1839" s="39" t="n">
        <v>1</v>
      </c>
      <c r="D1839" s="39" t="s">
        <v>26</v>
      </c>
      <c r="E1839" s="39"/>
      <c r="F1839" s="41" t="n">
        <f aca="false">IF(A1839="","",MATCH(A1839,P_ID,1))</f>
        <v>1621</v>
      </c>
      <c r="G1839" s="41" t="str">
        <f aca="false">IF(A1839="","",INDEX(P_Svc,F1839))</f>
        <v>Standard</v>
      </c>
      <c r="H1839" s="41" t="str">
        <f aca="false">IF(A1839="","",INDEX(P_Zone,F1839))</f>
        <v>Central</v>
      </c>
      <c r="I1839" s="41" t="n">
        <f aca="false">IF(A1839="","",IF(D1839="Delivered",IF(B1839&lt;=INDEX(P_Due,F1839),1,0),0))</f>
        <v>1</v>
      </c>
    </row>
    <row r="1840" customFormat="false" ht="15" hidden="false" customHeight="false" outlineLevel="0" collapsed="false">
      <c r="A1840" s="37" t="n">
        <v>1001622</v>
      </c>
      <c r="B1840" s="38" t="n">
        <v>46281</v>
      </c>
      <c r="C1840" s="39" t="n">
        <v>1</v>
      </c>
      <c r="D1840" s="39" t="s">
        <v>26</v>
      </c>
      <c r="E1840" s="39"/>
      <c r="F1840" s="41" t="n">
        <f aca="false">IF(A1840="","",MATCH(A1840,P_ID,1))</f>
        <v>1622</v>
      </c>
      <c r="G1840" s="41" t="str">
        <f aca="false">IF(A1840="","",INDEX(P_Svc,F1840))</f>
        <v>Standard</v>
      </c>
      <c r="H1840" s="41" t="str">
        <f aca="false">IF(A1840="","",INDEX(P_Zone,F1840))</f>
        <v>West</v>
      </c>
      <c r="I1840" s="41" t="n">
        <f aca="false">IF(A1840="","",IF(D1840="Delivered",IF(B1840&lt;=INDEX(P_Due,F1840),1,0),0))</f>
        <v>1</v>
      </c>
    </row>
    <row r="1841" customFormat="false" ht="15" hidden="false" customHeight="false" outlineLevel="0" collapsed="false">
      <c r="A1841" s="37" t="n">
        <v>1001623</v>
      </c>
      <c r="B1841" s="38" t="n">
        <v>46281</v>
      </c>
      <c r="C1841" s="39" t="n">
        <v>1</v>
      </c>
      <c r="D1841" s="39" t="s">
        <v>26</v>
      </c>
      <c r="E1841" s="39"/>
      <c r="F1841" s="41" t="n">
        <f aca="false">IF(A1841="","",MATCH(A1841,P_ID,1))</f>
        <v>1623</v>
      </c>
      <c r="G1841" s="41" t="str">
        <f aca="false">IF(A1841="","",INDEX(P_Svc,F1841))</f>
        <v>Standard</v>
      </c>
      <c r="H1841" s="41" t="str">
        <f aca="false">IF(A1841="","",INDEX(P_Zone,F1841))</f>
        <v>East</v>
      </c>
      <c r="I1841" s="41" t="n">
        <f aca="false">IF(A1841="","",IF(D1841="Delivered",IF(B1841&lt;=INDEX(P_Due,F1841),1,0),0))</f>
        <v>1</v>
      </c>
    </row>
    <row r="1842" customFormat="false" ht="15" hidden="false" customHeight="false" outlineLevel="0" collapsed="false">
      <c r="A1842" s="37" t="n">
        <v>1001624</v>
      </c>
      <c r="B1842" s="38" t="n">
        <v>46281</v>
      </c>
      <c r="C1842" s="39" t="n">
        <v>1</v>
      </c>
      <c r="D1842" s="39" t="s">
        <v>26</v>
      </c>
      <c r="E1842" s="39"/>
      <c r="F1842" s="41" t="n">
        <f aca="false">IF(A1842="","",MATCH(A1842,P_ID,1))</f>
        <v>1624</v>
      </c>
      <c r="G1842" s="41" t="str">
        <f aca="false">IF(A1842="","",INDEX(P_Svc,F1842))</f>
        <v>Standard</v>
      </c>
      <c r="H1842" s="41" t="str">
        <f aca="false">IF(A1842="","",INDEX(P_Zone,F1842))</f>
        <v>South</v>
      </c>
      <c r="I1842" s="41" t="n">
        <f aca="false">IF(A1842="","",IF(D1842="Delivered",IF(B1842&lt;=INDEX(P_Due,F1842),1,0),0))</f>
        <v>1</v>
      </c>
    </row>
    <row r="1843" customFormat="false" ht="15" hidden="false" customHeight="false" outlineLevel="0" collapsed="false">
      <c r="A1843" s="37" t="n">
        <v>1001625</v>
      </c>
      <c r="B1843" s="38" t="n">
        <v>46281</v>
      </c>
      <c r="C1843" s="39" t="n">
        <v>1</v>
      </c>
      <c r="D1843" s="39" t="s">
        <v>26</v>
      </c>
      <c r="E1843" s="39"/>
      <c r="F1843" s="41" t="n">
        <f aca="false">IF(A1843="","",MATCH(A1843,P_ID,1))</f>
        <v>1625</v>
      </c>
      <c r="G1843" s="41" t="str">
        <f aca="false">IF(A1843="","",INDEX(P_Svc,F1843))</f>
        <v>Standard</v>
      </c>
      <c r="H1843" s="41" t="str">
        <f aca="false">IF(A1843="","",INDEX(P_Zone,F1843))</f>
        <v>Central</v>
      </c>
      <c r="I1843" s="41" t="n">
        <f aca="false">IF(A1843="","",IF(D1843="Delivered",IF(B1843&lt;=INDEX(P_Due,F1843),1,0),0))</f>
        <v>1</v>
      </c>
    </row>
    <row r="1844" customFormat="false" ht="15" hidden="false" customHeight="false" outlineLevel="0" collapsed="false">
      <c r="A1844" s="37" t="n">
        <v>1001627</v>
      </c>
      <c r="B1844" s="38" t="n">
        <v>46281</v>
      </c>
      <c r="C1844" s="39" t="n">
        <v>1</v>
      </c>
      <c r="D1844" s="39" t="s">
        <v>26</v>
      </c>
      <c r="E1844" s="39"/>
      <c r="F1844" s="41" t="n">
        <f aca="false">IF(A1844="","",MATCH(A1844,P_ID,1))</f>
        <v>1627</v>
      </c>
      <c r="G1844" s="41" t="str">
        <f aca="false">IF(A1844="","",INDEX(P_Svc,F1844))</f>
        <v>Standard</v>
      </c>
      <c r="H1844" s="41" t="str">
        <f aca="false">IF(A1844="","",INDEX(P_Zone,F1844))</f>
        <v>Central</v>
      </c>
      <c r="I1844" s="41" t="n">
        <f aca="false">IF(A1844="","",IF(D1844="Delivered",IF(B1844&lt;=INDEX(P_Due,F1844),1,0),0))</f>
        <v>1</v>
      </c>
    </row>
    <row r="1845" customFormat="false" ht="15" hidden="false" customHeight="false" outlineLevel="0" collapsed="false">
      <c r="A1845" s="37" t="n">
        <v>1001628</v>
      </c>
      <c r="B1845" s="38" t="n">
        <v>46281</v>
      </c>
      <c r="C1845" s="39" t="n">
        <v>1</v>
      </c>
      <c r="D1845" s="39" t="s">
        <v>26</v>
      </c>
      <c r="E1845" s="39"/>
      <c r="F1845" s="41" t="n">
        <f aca="false">IF(A1845="","",MATCH(A1845,P_ID,1))</f>
        <v>1628</v>
      </c>
      <c r="G1845" s="41" t="str">
        <f aca="false">IF(A1845="","",INDEX(P_Svc,F1845))</f>
        <v>Economy</v>
      </c>
      <c r="H1845" s="41" t="str">
        <f aca="false">IF(A1845="","",INDEX(P_Zone,F1845))</f>
        <v>East</v>
      </c>
      <c r="I1845" s="41" t="n">
        <f aca="false">IF(A1845="","",IF(D1845="Delivered",IF(B1845&lt;=INDEX(P_Due,F1845),1,0),0))</f>
        <v>1</v>
      </c>
    </row>
    <row r="1846" customFormat="false" ht="15" hidden="false" customHeight="false" outlineLevel="0" collapsed="false">
      <c r="A1846" s="37" t="n">
        <v>1001629</v>
      </c>
      <c r="B1846" s="38" t="n">
        <v>46281</v>
      </c>
      <c r="C1846" s="39" t="n">
        <v>1</v>
      </c>
      <c r="D1846" s="39" t="s">
        <v>26</v>
      </c>
      <c r="E1846" s="39"/>
      <c r="F1846" s="41" t="n">
        <f aca="false">IF(A1846="","",MATCH(A1846,P_ID,1))</f>
        <v>1629</v>
      </c>
      <c r="G1846" s="41" t="str">
        <f aca="false">IF(A1846="","",INDEX(P_Svc,F1846))</f>
        <v>Economy</v>
      </c>
      <c r="H1846" s="41" t="str">
        <f aca="false">IF(A1846="","",INDEX(P_Zone,F1846))</f>
        <v>West</v>
      </c>
      <c r="I1846" s="41" t="n">
        <f aca="false">IF(A1846="","",IF(D1846="Delivered",IF(B1846&lt;=INDEX(P_Due,F1846),1,0),0))</f>
        <v>1</v>
      </c>
    </row>
    <row r="1847" customFormat="false" ht="15" hidden="false" customHeight="false" outlineLevel="0" collapsed="false">
      <c r="A1847" s="37" t="n">
        <v>1001630</v>
      </c>
      <c r="B1847" s="38" t="n">
        <v>46281</v>
      </c>
      <c r="C1847" s="39" t="n">
        <v>1</v>
      </c>
      <c r="D1847" s="39" t="s">
        <v>26</v>
      </c>
      <c r="E1847" s="39"/>
      <c r="F1847" s="41" t="n">
        <f aca="false">IF(A1847="","",MATCH(A1847,P_ID,1))</f>
        <v>1630</v>
      </c>
      <c r="G1847" s="41" t="str">
        <f aca="false">IF(A1847="","",INDEX(P_Svc,F1847))</f>
        <v>Standard</v>
      </c>
      <c r="H1847" s="41" t="str">
        <f aca="false">IF(A1847="","",INDEX(P_Zone,F1847))</f>
        <v>East</v>
      </c>
      <c r="I1847" s="41" t="n">
        <f aca="false">IF(A1847="","",IF(D1847="Delivered",IF(B1847&lt;=INDEX(P_Due,F1847),1,0),0))</f>
        <v>1</v>
      </c>
    </row>
    <row r="1848" customFormat="false" ht="15" hidden="false" customHeight="false" outlineLevel="0" collapsed="false">
      <c r="A1848" s="37" t="n">
        <v>1001631</v>
      </c>
      <c r="B1848" s="38" t="n">
        <v>46281</v>
      </c>
      <c r="C1848" s="39" t="n">
        <v>1</v>
      </c>
      <c r="D1848" s="39" t="s">
        <v>79</v>
      </c>
      <c r="E1848" s="39" t="s">
        <v>38</v>
      </c>
      <c r="F1848" s="41" t="n">
        <f aca="false">IF(A1848="","",MATCH(A1848,P_ID,1))</f>
        <v>1631</v>
      </c>
      <c r="G1848" s="41" t="str">
        <f aca="false">IF(A1848="","",INDEX(P_Svc,F1848))</f>
        <v>Standard</v>
      </c>
      <c r="H1848" s="41" t="str">
        <f aca="false">IF(A1848="","",INDEX(P_Zone,F1848))</f>
        <v>North</v>
      </c>
      <c r="I1848" s="41" t="n">
        <f aca="false">IF(A1848="","",IF(D1848="Delivered",IF(B1848&lt;=INDEX(P_Due,F1848),1,0),0))</f>
        <v>0</v>
      </c>
    </row>
    <row r="1849" customFormat="false" ht="15" hidden="false" customHeight="false" outlineLevel="0" collapsed="false">
      <c r="A1849" s="37" t="n">
        <v>1001632</v>
      </c>
      <c r="B1849" s="38" t="n">
        <v>46281</v>
      </c>
      <c r="C1849" s="39" t="n">
        <v>1</v>
      </c>
      <c r="D1849" s="39" t="s">
        <v>79</v>
      </c>
      <c r="E1849" s="39" t="s">
        <v>32</v>
      </c>
      <c r="F1849" s="41" t="n">
        <f aca="false">IF(A1849="","",MATCH(A1849,P_ID,1))</f>
        <v>1632</v>
      </c>
      <c r="G1849" s="41" t="str">
        <f aca="false">IF(A1849="","",INDEX(P_Svc,F1849))</f>
        <v>Standard</v>
      </c>
      <c r="H1849" s="41" t="str">
        <f aca="false">IF(A1849="","",INDEX(P_Zone,F1849))</f>
        <v>West</v>
      </c>
      <c r="I1849" s="41" t="n">
        <f aca="false">IF(A1849="","",IF(D1849="Delivered",IF(B1849&lt;=INDEX(P_Due,F1849),1,0),0))</f>
        <v>0</v>
      </c>
    </row>
    <row r="1850" customFormat="false" ht="15" hidden="false" customHeight="false" outlineLevel="0" collapsed="false">
      <c r="A1850" s="37" t="n">
        <v>1001633</v>
      </c>
      <c r="B1850" s="38" t="n">
        <v>46281</v>
      </c>
      <c r="C1850" s="39" t="n">
        <v>1</v>
      </c>
      <c r="D1850" s="39" t="s">
        <v>26</v>
      </c>
      <c r="E1850" s="39"/>
      <c r="F1850" s="41" t="n">
        <f aca="false">IF(A1850="","",MATCH(A1850,P_ID,1))</f>
        <v>1633</v>
      </c>
      <c r="G1850" s="41" t="str">
        <f aca="false">IF(A1850="","",INDEX(P_Svc,F1850))</f>
        <v>Economy</v>
      </c>
      <c r="H1850" s="41" t="str">
        <f aca="false">IF(A1850="","",INDEX(P_Zone,F1850))</f>
        <v>Central</v>
      </c>
      <c r="I1850" s="41" t="n">
        <f aca="false">IF(A1850="","",IF(D1850="Delivered",IF(B1850&lt;=INDEX(P_Due,F1850),1,0),0))</f>
        <v>1</v>
      </c>
    </row>
    <row r="1851" customFormat="false" ht="15" hidden="false" customHeight="false" outlineLevel="0" collapsed="false">
      <c r="A1851" s="37" t="n">
        <v>1001634</v>
      </c>
      <c r="B1851" s="38" t="n">
        <v>46281</v>
      </c>
      <c r="C1851" s="39" t="n">
        <v>1</v>
      </c>
      <c r="D1851" s="39" t="s">
        <v>26</v>
      </c>
      <c r="E1851" s="39"/>
      <c r="F1851" s="41" t="n">
        <f aca="false">IF(A1851="","",MATCH(A1851,P_ID,1))</f>
        <v>1634</v>
      </c>
      <c r="G1851" s="41" t="str">
        <f aca="false">IF(A1851="","",INDEX(P_Svc,F1851))</f>
        <v>Standard</v>
      </c>
      <c r="H1851" s="41" t="str">
        <f aca="false">IF(A1851="","",INDEX(P_Zone,F1851))</f>
        <v>South</v>
      </c>
      <c r="I1851" s="41" t="n">
        <f aca="false">IF(A1851="","",IF(D1851="Delivered",IF(B1851&lt;=INDEX(P_Due,F1851),1,0),0))</f>
        <v>1</v>
      </c>
    </row>
    <row r="1852" customFormat="false" ht="15" hidden="false" customHeight="false" outlineLevel="0" collapsed="false">
      <c r="A1852" s="37" t="n">
        <v>1001635</v>
      </c>
      <c r="B1852" s="38" t="n">
        <v>46281</v>
      </c>
      <c r="C1852" s="39" t="n">
        <v>1</v>
      </c>
      <c r="D1852" s="39" t="s">
        <v>26</v>
      </c>
      <c r="E1852" s="39"/>
      <c r="F1852" s="41" t="n">
        <f aca="false">IF(A1852="","",MATCH(A1852,P_ID,1))</f>
        <v>1635</v>
      </c>
      <c r="G1852" s="41" t="str">
        <f aca="false">IF(A1852="","",INDEX(P_Svc,F1852))</f>
        <v>Economy</v>
      </c>
      <c r="H1852" s="41" t="str">
        <f aca="false">IF(A1852="","",INDEX(P_Zone,F1852))</f>
        <v>West</v>
      </c>
      <c r="I1852" s="41" t="n">
        <f aca="false">IF(A1852="","",IF(D1852="Delivered",IF(B1852&lt;=INDEX(P_Due,F1852),1,0),0))</f>
        <v>1</v>
      </c>
    </row>
    <row r="1853" customFormat="false" ht="15" hidden="false" customHeight="false" outlineLevel="0" collapsed="false">
      <c r="A1853" s="37" t="n">
        <v>1001640</v>
      </c>
      <c r="B1853" s="38" t="n">
        <v>46281</v>
      </c>
      <c r="C1853" s="39" t="n">
        <v>1</v>
      </c>
      <c r="D1853" s="39" t="s">
        <v>26</v>
      </c>
      <c r="E1853" s="39"/>
      <c r="F1853" s="41" t="n">
        <f aca="false">IF(A1853="","",MATCH(A1853,P_ID,1))</f>
        <v>1640</v>
      </c>
      <c r="G1853" s="41" t="str">
        <f aca="false">IF(A1853="","",INDEX(P_Svc,F1853))</f>
        <v>Standard</v>
      </c>
      <c r="H1853" s="41" t="str">
        <f aca="false">IF(A1853="","",INDEX(P_Zone,F1853))</f>
        <v>East</v>
      </c>
      <c r="I1853" s="41" t="n">
        <f aca="false">IF(A1853="","",IF(D1853="Delivered",IF(B1853&lt;=INDEX(P_Due,F1853),1,0),0))</f>
        <v>1</v>
      </c>
    </row>
    <row r="1854" customFormat="false" ht="15" hidden="false" customHeight="false" outlineLevel="0" collapsed="false">
      <c r="A1854" s="37" t="n">
        <v>1001641</v>
      </c>
      <c r="B1854" s="38" t="n">
        <v>46281</v>
      </c>
      <c r="C1854" s="39" t="n">
        <v>1</v>
      </c>
      <c r="D1854" s="39" t="s">
        <v>26</v>
      </c>
      <c r="E1854" s="39"/>
      <c r="F1854" s="41" t="n">
        <f aca="false">IF(A1854="","",MATCH(A1854,P_ID,1))</f>
        <v>1641</v>
      </c>
      <c r="G1854" s="41" t="str">
        <f aca="false">IF(A1854="","",INDEX(P_Svc,F1854))</f>
        <v>Standard</v>
      </c>
      <c r="H1854" s="41" t="str">
        <f aca="false">IF(A1854="","",INDEX(P_Zone,F1854))</f>
        <v>West</v>
      </c>
      <c r="I1854" s="41" t="n">
        <f aca="false">IF(A1854="","",IF(D1854="Delivered",IF(B1854&lt;=INDEX(P_Due,F1854),1,0),0))</f>
        <v>1</v>
      </c>
    </row>
    <row r="1855" customFormat="false" ht="15" hidden="false" customHeight="false" outlineLevel="0" collapsed="false">
      <c r="A1855" s="37" t="n">
        <v>1001642</v>
      </c>
      <c r="B1855" s="38" t="n">
        <v>46281</v>
      </c>
      <c r="C1855" s="39" t="n">
        <v>1</v>
      </c>
      <c r="D1855" s="39" t="s">
        <v>26</v>
      </c>
      <c r="E1855" s="39"/>
      <c r="F1855" s="41" t="n">
        <f aca="false">IF(A1855="","",MATCH(A1855,P_ID,1))</f>
        <v>1642</v>
      </c>
      <c r="G1855" s="41" t="str">
        <f aca="false">IF(A1855="","",INDEX(P_Svc,F1855))</f>
        <v>Standard</v>
      </c>
      <c r="H1855" s="41" t="str">
        <f aca="false">IF(A1855="","",INDEX(P_Zone,F1855))</f>
        <v>North</v>
      </c>
      <c r="I1855" s="41" t="n">
        <f aca="false">IF(A1855="","",IF(D1855="Delivered",IF(B1855&lt;=INDEX(P_Due,F1855),1,0),0))</f>
        <v>1</v>
      </c>
    </row>
    <row r="1856" customFormat="false" ht="15" hidden="false" customHeight="false" outlineLevel="0" collapsed="false">
      <c r="A1856" s="37" t="n">
        <v>1001643</v>
      </c>
      <c r="B1856" s="38" t="n">
        <v>46281</v>
      </c>
      <c r="C1856" s="39" t="n">
        <v>1</v>
      </c>
      <c r="D1856" s="39" t="s">
        <v>26</v>
      </c>
      <c r="E1856" s="39"/>
      <c r="F1856" s="41" t="n">
        <f aca="false">IF(A1856="","",MATCH(A1856,P_ID,1))</f>
        <v>1643</v>
      </c>
      <c r="G1856" s="41" t="str">
        <f aca="false">IF(A1856="","",INDEX(P_Svc,F1856))</f>
        <v>Standard</v>
      </c>
      <c r="H1856" s="41" t="str">
        <f aca="false">IF(A1856="","",INDEX(P_Zone,F1856))</f>
        <v>South</v>
      </c>
      <c r="I1856" s="41" t="n">
        <f aca="false">IF(A1856="","",IF(D1856="Delivered",IF(B1856&lt;=INDEX(P_Due,F1856),1,0),0))</f>
        <v>1</v>
      </c>
    </row>
    <row r="1857" customFormat="false" ht="15" hidden="false" customHeight="false" outlineLevel="0" collapsed="false">
      <c r="A1857" s="37" t="n">
        <v>1001644</v>
      </c>
      <c r="B1857" s="38" t="n">
        <v>46281</v>
      </c>
      <c r="C1857" s="39" t="n">
        <v>1</v>
      </c>
      <c r="D1857" s="39" t="s">
        <v>26</v>
      </c>
      <c r="E1857" s="39"/>
      <c r="F1857" s="41" t="n">
        <f aca="false">IF(A1857="","",MATCH(A1857,P_ID,1))</f>
        <v>1644</v>
      </c>
      <c r="G1857" s="41" t="str">
        <f aca="false">IF(A1857="","",INDEX(P_Svc,F1857))</f>
        <v>Economy</v>
      </c>
      <c r="H1857" s="41" t="str">
        <f aca="false">IF(A1857="","",INDEX(P_Zone,F1857))</f>
        <v>Central</v>
      </c>
      <c r="I1857" s="41" t="n">
        <f aca="false">IF(A1857="","",IF(D1857="Delivered",IF(B1857&lt;=INDEX(P_Due,F1857),1,0),0))</f>
        <v>1</v>
      </c>
    </row>
    <row r="1858" customFormat="false" ht="15" hidden="false" customHeight="false" outlineLevel="0" collapsed="false">
      <c r="A1858" s="37" t="n">
        <v>1001645</v>
      </c>
      <c r="B1858" s="38" t="n">
        <v>46281</v>
      </c>
      <c r="C1858" s="39" t="n">
        <v>1</v>
      </c>
      <c r="D1858" s="39" t="s">
        <v>26</v>
      </c>
      <c r="E1858" s="39"/>
      <c r="F1858" s="41" t="n">
        <f aca="false">IF(A1858="","",MATCH(A1858,P_ID,1))</f>
        <v>1645</v>
      </c>
      <c r="G1858" s="41" t="str">
        <f aca="false">IF(A1858="","",INDEX(P_Svc,F1858))</f>
        <v>Standard</v>
      </c>
      <c r="H1858" s="41" t="str">
        <f aca="false">IF(A1858="","",INDEX(P_Zone,F1858))</f>
        <v>West</v>
      </c>
      <c r="I1858" s="41" t="n">
        <f aca="false">IF(A1858="","",IF(D1858="Delivered",IF(B1858&lt;=INDEX(P_Due,F1858),1,0),0))</f>
        <v>1</v>
      </c>
    </row>
    <row r="1859" customFormat="false" ht="15" hidden="false" customHeight="false" outlineLevel="0" collapsed="false">
      <c r="A1859" s="37" t="n">
        <v>1001646</v>
      </c>
      <c r="B1859" s="38" t="n">
        <v>46281</v>
      </c>
      <c r="C1859" s="39" t="n">
        <v>1</v>
      </c>
      <c r="D1859" s="39" t="s">
        <v>26</v>
      </c>
      <c r="E1859" s="39"/>
      <c r="F1859" s="41" t="n">
        <f aca="false">IF(A1859="","",MATCH(A1859,P_ID,1))</f>
        <v>1646</v>
      </c>
      <c r="G1859" s="41" t="str">
        <f aca="false">IF(A1859="","",INDEX(P_Svc,F1859))</f>
        <v>Economy</v>
      </c>
      <c r="H1859" s="41" t="str">
        <f aca="false">IF(A1859="","",INDEX(P_Zone,F1859))</f>
        <v>South</v>
      </c>
      <c r="I1859" s="41" t="n">
        <f aca="false">IF(A1859="","",IF(D1859="Delivered",IF(B1859&lt;=INDEX(P_Due,F1859),1,0),0))</f>
        <v>1</v>
      </c>
    </row>
    <row r="1860" customFormat="false" ht="15" hidden="false" customHeight="false" outlineLevel="0" collapsed="false">
      <c r="A1860" s="37" t="n">
        <v>1001647</v>
      </c>
      <c r="B1860" s="38" t="n">
        <v>46281</v>
      </c>
      <c r="C1860" s="39" t="n">
        <v>1</v>
      </c>
      <c r="D1860" s="39" t="s">
        <v>26</v>
      </c>
      <c r="E1860" s="39"/>
      <c r="F1860" s="41" t="n">
        <f aca="false">IF(A1860="","",MATCH(A1860,P_ID,1))</f>
        <v>1647</v>
      </c>
      <c r="G1860" s="41" t="str">
        <f aca="false">IF(A1860="","",INDEX(P_Svc,F1860))</f>
        <v>Economy</v>
      </c>
      <c r="H1860" s="41" t="str">
        <f aca="false">IF(A1860="","",INDEX(P_Zone,F1860))</f>
        <v>South</v>
      </c>
      <c r="I1860" s="41" t="n">
        <f aca="false">IF(A1860="","",IF(D1860="Delivered",IF(B1860&lt;=INDEX(P_Due,F1860),1,0),0))</f>
        <v>1</v>
      </c>
    </row>
    <row r="1861" customFormat="false" ht="15" hidden="false" customHeight="false" outlineLevel="0" collapsed="false">
      <c r="A1861" s="37" t="n">
        <v>1001648</v>
      </c>
      <c r="B1861" s="38" t="n">
        <v>46281</v>
      </c>
      <c r="C1861" s="39" t="n">
        <v>1</v>
      </c>
      <c r="D1861" s="39" t="s">
        <v>26</v>
      </c>
      <c r="E1861" s="39"/>
      <c r="F1861" s="41" t="n">
        <f aca="false">IF(A1861="","",MATCH(A1861,P_ID,1))</f>
        <v>1648</v>
      </c>
      <c r="G1861" s="41" t="str">
        <f aca="false">IF(A1861="","",INDEX(P_Svc,F1861))</f>
        <v>Economy</v>
      </c>
      <c r="H1861" s="41" t="str">
        <f aca="false">IF(A1861="","",INDEX(P_Zone,F1861))</f>
        <v>South</v>
      </c>
      <c r="I1861" s="41" t="n">
        <f aca="false">IF(A1861="","",IF(D1861="Delivered",IF(B1861&lt;=INDEX(P_Due,F1861),1,0),0))</f>
        <v>1</v>
      </c>
    </row>
    <row r="1862" customFormat="false" ht="15" hidden="false" customHeight="false" outlineLevel="0" collapsed="false">
      <c r="A1862" s="37" t="n">
        <v>1001649</v>
      </c>
      <c r="B1862" s="38" t="n">
        <v>46281</v>
      </c>
      <c r="C1862" s="39" t="n">
        <v>1</v>
      </c>
      <c r="D1862" s="39" t="s">
        <v>26</v>
      </c>
      <c r="E1862" s="39"/>
      <c r="F1862" s="41" t="n">
        <f aca="false">IF(A1862="","",MATCH(A1862,P_ID,1))</f>
        <v>1649</v>
      </c>
      <c r="G1862" s="41" t="str">
        <f aca="false">IF(A1862="","",INDEX(P_Svc,F1862))</f>
        <v>Economy</v>
      </c>
      <c r="H1862" s="41" t="str">
        <f aca="false">IF(A1862="","",INDEX(P_Zone,F1862))</f>
        <v>West</v>
      </c>
      <c r="I1862" s="41" t="n">
        <f aca="false">IF(A1862="","",IF(D1862="Delivered",IF(B1862&lt;=INDEX(P_Due,F1862),1,0),0))</f>
        <v>1</v>
      </c>
    </row>
    <row r="1863" customFormat="false" ht="15" hidden="false" customHeight="false" outlineLevel="0" collapsed="false">
      <c r="A1863" s="37" t="n">
        <v>1001650</v>
      </c>
      <c r="B1863" s="38" t="n">
        <v>46281</v>
      </c>
      <c r="C1863" s="39" t="n">
        <v>1</v>
      </c>
      <c r="D1863" s="39" t="s">
        <v>26</v>
      </c>
      <c r="E1863" s="39"/>
      <c r="F1863" s="41" t="n">
        <f aca="false">IF(A1863="","",MATCH(A1863,P_ID,1))</f>
        <v>1650</v>
      </c>
      <c r="G1863" s="41" t="str">
        <f aca="false">IF(A1863="","",INDEX(P_Svc,F1863))</f>
        <v>Standard</v>
      </c>
      <c r="H1863" s="41" t="str">
        <f aca="false">IF(A1863="","",INDEX(P_Zone,F1863))</f>
        <v>North</v>
      </c>
      <c r="I1863" s="41" t="n">
        <f aca="false">IF(A1863="","",IF(D1863="Delivered",IF(B1863&lt;=INDEX(P_Due,F1863),1,0),0))</f>
        <v>1</v>
      </c>
    </row>
    <row r="1864" customFormat="false" ht="15" hidden="false" customHeight="false" outlineLevel="0" collapsed="false">
      <c r="A1864" s="37" t="n">
        <v>1001651</v>
      </c>
      <c r="B1864" s="38" t="n">
        <v>46281</v>
      </c>
      <c r="C1864" s="39" t="n">
        <v>1</v>
      </c>
      <c r="D1864" s="39" t="s">
        <v>26</v>
      </c>
      <c r="E1864" s="39"/>
      <c r="F1864" s="41" t="n">
        <f aca="false">IF(A1864="","",MATCH(A1864,P_ID,1))</f>
        <v>1651</v>
      </c>
      <c r="G1864" s="41" t="str">
        <f aca="false">IF(A1864="","",INDEX(P_Svc,F1864))</f>
        <v>Economy</v>
      </c>
      <c r="H1864" s="41" t="str">
        <f aca="false">IF(A1864="","",INDEX(P_Zone,F1864))</f>
        <v>North</v>
      </c>
      <c r="I1864" s="41" t="n">
        <f aca="false">IF(A1864="","",IF(D1864="Delivered",IF(B1864&lt;=INDEX(P_Due,F1864),1,0),0))</f>
        <v>1</v>
      </c>
    </row>
    <row r="1865" customFormat="false" ht="15" hidden="false" customHeight="false" outlineLevel="0" collapsed="false">
      <c r="A1865" s="37" t="n">
        <v>1001652</v>
      </c>
      <c r="B1865" s="38" t="n">
        <v>46281</v>
      </c>
      <c r="C1865" s="39" t="n">
        <v>1</v>
      </c>
      <c r="D1865" s="39" t="s">
        <v>26</v>
      </c>
      <c r="E1865" s="39"/>
      <c r="F1865" s="41" t="n">
        <f aca="false">IF(A1865="","",MATCH(A1865,P_ID,1))</f>
        <v>1652</v>
      </c>
      <c r="G1865" s="41" t="str">
        <f aca="false">IF(A1865="","",INDEX(P_Svc,F1865))</f>
        <v>Economy</v>
      </c>
      <c r="H1865" s="41" t="str">
        <f aca="false">IF(A1865="","",INDEX(P_Zone,F1865))</f>
        <v>North</v>
      </c>
      <c r="I1865" s="41" t="n">
        <f aca="false">IF(A1865="","",IF(D1865="Delivered",IF(B1865&lt;=INDEX(P_Due,F1865),1,0),0))</f>
        <v>1</v>
      </c>
    </row>
    <row r="1866" customFormat="false" ht="15" hidden="false" customHeight="false" outlineLevel="0" collapsed="false">
      <c r="A1866" s="37" t="n">
        <v>1001653</v>
      </c>
      <c r="B1866" s="38" t="n">
        <v>46281</v>
      </c>
      <c r="C1866" s="39" t="n">
        <v>1</v>
      </c>
      <c r="D1866" s="39" t="s">
        <v>79</v>
      </c>
      <c r="E1866" s="39" t="s">
        <v>32</v>
      </c>
      <c r="F1866" s="41" t="n">
        <f aca="false">IF(A1866="","",MATCH(A1866,P_ID,1))</f>
        <v>1653</v>
      </c>
      <c r="G1866" s="41" t="str">
        <f aca="false">IF(A1866="","",INDEX(P_Svc,F1866))</f>
        <v>Standard</v>
      </c>
      <c r="H1866" s="41" t="str">
        <f aca="false">IF(A1866="","",INDEX(P_Zone,F1866))</f>
        <v>Central</v>
      </c>
      <c r="I1866" s="41" t="n">
        <f aca="false">IF(A1866="","",IF(D1866="Delivered",IF(B1866&lt;=INDEX(P_Due,F1866),1,0),0))</f>
        <v>0</v>
      </c>
    </row>
    <row r="1867" customFormat="false" ht="15" hidden="false" customHeight="false" outlineLevel="0" collapsed="false">
      <c r="A1867" s="37" t="n">
        <v>1001654</v>
      </c>
      <c r="B1867" s="38" t="n">
        <v>46281</v>
      </c>
      <c r="C1867" s="39" t="n">
        <v>1</v>
      </c>
      <c r="D1867" s="39" t="s">
        <v>26</v>
      </c>
      <c r="E1867" s="39"/>
      <c r="F1867" s="41" t="n">
        <f aca="false">IF(A1867="","",MATCH(A1867,P_ID,1))</f>
        <v>1654</v>
      </c>
      <c r="G1867" s="41" t="str">
        <f aca="false">IF(A1867="","",INDEX(P_Svc,F1867))</f>
        <v>Standard</v>
      </c>
      <c r="H1867" s="41" t="str">
        <f aca="false">IF(A1867="","",INDEX(P_Zone,F1867))</f>
        <v>West</v>
      </c>
      <c r="I1867" s="41" t="n">
        <f aca="false">IF(A1867="","",IF(D1867="Delivered",IF(B1867&lt;=INDEX(P_Due,F1867),1,0),0))</f>
        <v>1</v>
      </c>
    </row>
    <row r="1868" customFormat="false" ht="15" hidden="false" customHeight="false" outlineLevel="0" collapsed="false">
      <c r="A1868" s="37" t="n">
        <v>1001655</v>
      </c>
      <c r="B1868" s="38" t="n">
        <v>46281</v>
      </c>
      <c r="C1868" s="39" t="n">
        <v>1</v>
      </c>
      <c r="D1868" s="39" t="s">
        <v>79</v>
      </c>
      <c r="E1868" s="39" t="s">
        <v>32</v>
      </c>
      <c r="F1868" s="41" t="n">
        <f aca="false">IF(A1868="","",MATCH(A1868,P_ID,1))</f>
        <v>1655</v>
      </c>
      <c r="G1868" s="41" t="str">
        <f aca="false">IF(A1868="","",INDEX(P_Svc,F1868))</f>
        <v>Standard</v>
      </c>
      <c r="H1868" s="41" t="str">
        <f aca="false">IF(A1868="","",INDEX(P_Zone,F1868))</f>
        <v>Central</v>
      </c>
      <c r="I1868" s="41" t="n">
        <f aca="false">IF(A1868="","",IF(D1868="Delivered",IF(B1868&lt;=INDEX(P_Due,F1868),1,0),0))</f>
        <v>0</v>
      </c>
    </row>
    <row r="1869" customFormat="false" ht="15" hidden="false" customHeight="false" outlineLevel="0" collapsed="false">
      <c r="A1869" s="37" t="n">
        <v>1001656</v>
      </c>
      <c r="B1869" s="38" t="n">
        <v>46281</v>
      </c>
      <c r="C1869" s="39" t="n">
        <v>2</v>
      </c>
      <c r="D1869" s="39" t="s">
        <v>26</v>
      </c>
      <c r="E1869" s="39"/>
      <c r="F1869" s="41" t="n">
        <f aca="false">IF(A1869="","",MATCH(A1869,P_ID,1))</f>
        <v>1656</v>
      </c>
      <c r="G1869" s="41" t="str">
        <f aca="false">IF(A1869="","",INDEX(P_Svc,F1869))</f>
        <v>Express</v>
      </c>
      <c r="H1869" s="41" t="str">
        <f aca="false">IF(A1869="","",INDEX(P_Zone,F1869))</f>
        <v>North</v>
      </c>
      <c r="I1869" s="41" t="n">
        <f aca="false">IF(A1869="","",IF(D1869="Delivered",IF(B1869&lt;=INDEX(P_Due,F1869),1,0),0))</f>
        <v>1</v>
      </c>
    </row>
    <row r="1870" customFormat="false" ht="15" hidden="false" customHeight="false" outlineLevel="0" collapsed="false">
      <c r="A1870" s="37" t="n">
        <v>1001657</v>
      </c>
      <c r="B1870" s="38" t="n">
        <v>46281</v>
      </c>
      <c r="C1870" s="39" t="n">
        <v>1</v>
      </c>
      <c r="D1870" s="39" t="s">
        <v>26</v>
      </c>
      <c r="E1870" s="39"/>
      <c r="F1870" s="41" t="n">
        <f aca="false">IF(A1870="","",MATCH(A1870,P_ID,1))</f>
        <v>1657</v>
      </c>
      <c r="G1870" s="41" t="str">
        <f aca="false">IF(A1870="","",INDEX(P_Svc,F1870))</f>
        <v>Economy</v>
      </c>
      <c r="H1870" s="41" t="str">
        <f aca="false">IF(A1870="","",INDEX(P_Zone,F1870))</f>
        <v>West</v>
      </c>
      <c r="I1870" s="41" t="n">
        <f aca="false">IF(A1870="","",IF(D1870="Delivered",IF(B1870&lt;=INDEX(P_Due,F1870),1,0),0))</f>
        <v>1</v>
      </c>
    </row>
    <row r="1871" customFormat="false" ht="15" hidden="false" customHeight="false" outlineLevel="0" collapsed="false">
      <c r="A1871" s="37" t="n">
        <v>1001659</v>
      </c>
      <c r="B1871" s="38" t="n">
        <v>46281</v>
      </c>
      <c r="C1871" s="39" t="n">
        <v>1</v>
      </c>
      <c r="D1871" s="39" t="s">
        <v>26</v>
      </c>
      <c r="E1871" s="39"/>
      <c r="F1871" s="41" t="n">
        <f aca="false">IF(A1871="","",MATCH(A1871,P_ID,1))</f>
        <v>1659</v>
      </c>
      <c r="G1871" s="41" t="str">
        <f aca="false">IF(A1871="","",INDEX(P_Svc,F1871))</f>
        <v>Economy</v>
      </c>
      <c r="H1871" s="41" t="str">
        <f aca="false">IF(A1871="","",INDEX(P_Zone,F1871))</f>
        <v>South</v>
      </c>
      <c r="I1871" s="41" t="n">
        <f aca="false">IF(A1871="","",IF(D1871="Delivered",IF(B1871&lt;=INDEX(P_Due,F1871),1,0),0))</f>
        <v>1</v>
      </c>
    </row>
    <row r="1872" customFormat="false" ht="15" hidden="false" customHeight="false" outlineLevel="0" collapsed="false">
      <c r="A1872" s="37" t="n">
        <v>1001661</v>
      </c>
      <c r="B1872" s="38" t="n">
        <v>46281</v>
      </c>
      <c r="C1872" s="39" t="n">
        <v>1</v>
      </c>
      <c r="D1872" s="39" t="s">
        <v>26</v>
      </c>
      <c r="E1872" s="39"/>
      <c r="F1872" s="41" t="n">
        <f aca="false">IF(A1872="","",MATCH(A1872,P_ID,1))</f>
        <v>1661</v>
      </c>
      <c r="G1872" s="41" t="str">
        <f aca="false">IF(A1872="","",INDEX(P_Svc,F1872))</f>
        <v>Standard</v>
      </c>
      <c r="H1872" s="41" t="str">
        <f aca="false">IF(A1872="","",INDEX(P_Zone,F1872))</f>
        <v>South</v>
      </c>
      <c r="I1872" s="41" t="n">
        <f aca="false">IF(A1872="","",IF(D1872="Delivered",IF(B1872&lt;=INDEX(P_Due,F1872),1,0),0))</f>
        <v>1</v>
      </c>
    </row>
    <row r="1873" customFormat="false" ht="15" hidden="false" customHeight="false" outlineLevel="0" collapsed="false">
      <c r="A1873" s="37" t="n">
        <v>1001662</v>
      </c>
      <c r="B1873" s="38" t="n">
        <v>46281</v>
      </c>
      <c r="C1873" s="39" t="n">
        <v>1</v>
      </c>
      <c r="D1873" s="39" t="s">
        <v>26</v>
      </c>
      <c r="E1873" s="39"/>
      <c r="F1873" s="41" t="n">
        <f aca="false">IF(A1873="","",MATCH(A1873,P_ID,1))</f>
        <v>1662</v>
      </c>
      <c r="G1873" s="41" t="str">
        <f aca="false">IF(A1873="","",INDEX(P_Svc,F1873))</f>
        <v>Standard</v>
      </c>
      <c r="H1873" s="41" t="str">
        <f aca="false">IF(A1873="","",INDEX(P_Zone,F1873))</f>
        <v>East</v>
      </c>
      <c r="I1873" s="41" t="n">
        <f aca="false">IF(A1873="","",IF(D1873="Delivered",IF(B1873&lt;=INDEX(P_Due,F1873),1,0),0))</f>
        <v>1</v>
      </c>
    </row>
    <row r="1874" customFormat="false" ht="15" hidden="false" customHeight="false" outlineLevel="0" collapsed="false">
      <c r="A1874" s="37" t="n">
        <v>1001663</v>
      </c>
      <c r="B1874" s="38" t="n">
        <v>46281</v>
      </c>
      <c r="C1874" s="39" t="n">
        <v>1</v>
      </c>
      <c r="D1874" s="39" t="s">
        <v>26</v>
      </c>
      <c r="E1874" s="39"/>
      <c r="F1874" s="41" t="n">
        <f aca="false">IF(A1874="","",MATCH(A1874,P_ID,1))</f>
        <v>1663</v>
      </c>
      <c r="G1874" s="41" t="str">
        <f aca="false">IF(A1874="","",INDEX(P_Svc,F1874))</f>
        <v>Standard</v>
      </c>
      <c r="H1874" s="41" t="str">
        <f aca="false">IF(A1874="","",INDEX(P_Zone,F1874))</f>
        <v>Central</v>
      </c>
      <c r="I1874" s="41" t="n">
        <f aca="false">IF(A1874="","",IF(D1874="Delivered",IF(B1874&lt;=INDEX(P_Due,F1874),1,0),0))</f>
        <v>1</v>
      </c>
    </row>
    <row r="1875" customFormat="false" ht="15" hidden="false" customHeight="false" outlineLevel="0" collapsed="false">
      <c r="A1875" s="37" t="n">
        <v>1001664</v>
      </c>
      <c r="B1875" s="38" t="n">
        <v>46281</v>
      </c>
      <c r="C1875" s="39" t="n">
        <v>1</v>
      </c>
      <c r="D1875" s="39" t="s">
        <v>26</v>
      </c>
      <c r="E1875" s="39"/>
      <c r="F1875" s="41" t="n">
        <f aca="false">IF(A1875="","",MATCH(A1875,P_ID,1))</f>
        <v>1664</v>
      </c>
      <c r="G1875" s="41" t="str">
        <f aca="false">IF(A1875="","",INDEX(P_Svc,F1875))</f>
        <v>Standard</v>
      </c>
      <c r="H1875" s="41" t="str">
        <f aca="false">IF(A1875="","",INDEX(P_Zone,F1875))</f>
        <v>Central</v>
      </c>
      <c r="I1875" s="41" t="n">
        <f aca="false">IF(A1875="","",IF(D1875="Delivered",IF(B1875&lt;=INDEX(P_Due,F1875),1,0),0))</f>
        <v>1</v>
      </c>
    </row>
    <row r="1876" customFormat="false" ht="15" hidden="false" customHeight="false" outlineLevel="0" collapsed="false">
      <c r="A1876" s="37" t="n">
        <v>1001665</v>
      </c>
      <c r="B1876" s="38" t="n">
        <v>46281</v>
      </c>
      <c r="C1876" s="39" t="n">
        <v>1</v>
      </c>
      <c r="D1876" s="39" t="s">
        <v>79</v>
      </c>
      <c r="E1876" s="39" t="s">
        <v>32</v>
      </c>
      <c r="F1876" s="41" t="n">
        <f aca="false">IF(A1876="","",MATCH(A1876,P_ID,1))</f>
        <v>1665</v>
      </c>
      <c r="G1876" s="41" t="str">
        <f aca="false">IF(A1876="","",INDEX(P_Svc,F1876))</f>
        <v>Economy</v>
      </c>
      <c r="H1876" s="41" t="str">
        <f aca="false">IF(A1876="","",INDEX(P_Zone,F1876))</f>
        <v>West</v>
      </c>
      <c r="I1876" s="41" t="n">
        <f aca="false">IF(A1876="","",IF(D1876="Delivered",IF(B1876&lt;=INDEX(P_Due,F1876),1,0),0))</f>
        <v>0</v>
      </c>
    </row>
    <row r="1877" customFormat="false" ht="15" hidden="false" customHeight="false" outlineLevel="0" collapsed="false">
      <c r="A1877" s="37" t="n">
        <v>1001666</v>
      </c>
      <c r="B1877" s="38" t="n">
        <v>46281</v>
      </c>
      <c r="C1877" s="39" t="n">
        <v>1</v>
      </c>
      <c r="D1877" s="39" t="s">
        <v>26</v>
      </c>
      <c r="E1877" s="39"/>
      <c r="F1877" s="41" t="n">
        <f aca="false">IF(A1877="","",MATCH(A1877,P_ID,1))</f>
        <v>1666</v>
      </c>
      <c r="G1877" s="41" t="str">
        <f aca="false">IF(A1877="","",INDEX(P_Svc,F1877))</f>
        <v>Standard</v>
      </c>
      <c r="H1877" s="41" t="str">
        <f aca="false">IF(A1877="","",INDEX(P_Zone,F1877))</f>
        <v>North</v>
      </c>
      <c r="I1877" s="41" t="n">
        <f aca="false">IF(A1877="","",IF(D1877="Delivered",IF(B1877&lt;=INDEX(P_Due,F1877),1,0),0))</f>
        <v>1</v>
      </c>
    </row>
    <row r="1878" customFormat="false" ht="15" hidden="false" customHeight="false" outlineLevel="0" collapsed="false">
      <c r="A1878" s="37" t="n">
        <v>1001668</v>
      </c>
      <c r="B1878" s="38" t="n">
        <v>46281</v>
      </c>
      <c r="C1878" s="39" t="n">
        <v>1</v>
      </c>
      <c r="D1878" s="39" t="s">
        <v>26</v>
      </c>
      <c r="E1878" s="39"/>
      <c r="F1878" s="41" t="n">
        <f aca="false">IF(A1878="","",MATCH(A1878,P_ID,1))</f>
        <v>1668</v>
      </c>
      <c r="G1878" s="41" t="str">
        <f aca="false">IF(A1878="","",INDEX(P_Svc,F1878))</f>
        <v>Economy</v>
      </c>
      <c r="H1878" s="41" t="str">
        <f aca="false">IF(A1878="","",INDEX(P_Zone,F1878))</f>
        <v>South</v>
      </c>
      <c r="I1878" s="41" t="n">
        <f aca="false">IF(A1878="","",IF(D1878="Delivered",IF(B1878&lt;=INDEX(P_Due,F1878),1,0),0))</f>
        <v>1</v>
      </c>
    </row>
    <row r="1879" customFormat="false" ht="15" hidden="false" customHeight="false" outlineLevel="0" collapsed="false">
      <c r="A1879" s="37" t="n">
        <v>1001669</v>
      </c>
      <c r="B1879" s="38" t="n">
        <v>46281</v>
      </c>
      <c r="C1879" s="39" t="n">
        <v>1</v>
      </c>
      <c r="D1879" s="39" t="s">
        <v>26</v>
      </c>
      <c r="E1879" s="39"/>
      <c r="F1879" s="41" t="n">
        <f aca="false">IF(A1879="","",MATCH(A1879,P_ID,1))</f>
        <v>1669</v>
      </c>
      <c r="G1879" s="41" t="str">
        <f aca="false">IF(A1879="","",INDEX(P_Svc,F1879))</f>
        <v>Express</v>
      </c>
      <c r="H1879" s="41" t="str">
        <f aca="false">IF(A1879="","",INDEX(P_Zone,F1879))</f>
        <v>South</v>
      </c>
      <c r="I1879" s="41" t="n">
        <f aca="false">IF(A1879="","",IF(D1879="Delivered",IF(B1879&lt;=INDEX(P_Due,F1879),1,0),0))</f>
        <v>1</v>
      </c>
    </row>
    <row r="1880" customFormat="false" ht="15" hidden="false" customHeight="false" outlineLevel="0" collapsed="false">
      <c r="A1880" s="37" t="n">
        <v>1001670</v>
      </c>
      <c r="B1880" s="38" t="n">
        <v>46281</v>
      </c>
      <c r="C1880" s="39" t="n">
        <v>1</v>
      </c>
      <c r="D1880" s="39" t="s">
        <v>26</v>
      </c>
      <c r="E1880" s="39"/>
      <c r="F1880" s="41" t="n">
        <f aca="false">IF(A1880="","",MATCH(A1880,P_ID,1))</f>
        <v>1670</v>
      </c>
      <c r="G1880" s="41" t="str">
        <f aca="false">IF(A1880="","",INDEX(P_Svc,F1880))</f>
        <v>Standard</v>
      </c>
      <c r="H1880" s="41" t="str">
        <f aca="false">IF(A1880="","",INDEX(P_Zone,F1880))</f>
        <v>North</v>
      </c>
      <c r="I1880" s="41" t="n">
        <f aca="false">IF(A1880="","",IF(D1880="Delivered",IF(B1880&lt;=INDEX(P_Due,F1880),1,0),0))</f>
        <v>1</v>
      </c>
    </row>
    <row r="1881" customFormat="false" ht="15" hidden="false" customHeight="false" outlineLevel="0" collapsed="false">
      <c r="A1881" s="37" t="n">
        <v>1001672</v>
      </c>
      <c r="B1881" s="38" t="n">
        <v>46281</v>
      </c>
      <c r="C1881" s="39" t="n">
        <v>1</v>
      </c>
      <c r="D1881" s="39" t="s">
        <v>26</v>
      </c>
      <c r="E1881" s="39"/>
      <c r="F1881" s="41" t="n">
        <f aca="false">IF(A1881="","",MATCH(A1881,P_ID,1))</f>
        <v>1672</v>
      </c>
      <c r="G1881" s="41" t="str">
        <f aca="false">IF(A1881="","",INDEX(P_Svc,F1881))</f>
        <v>Standard</v>
      </c>
      <c r="H1881" s="41" t="str">
        <f aca="false">IF(A1881="","",INDEX(P_Zone,F1881))</f>
        <v>South</v>
      </c>
      <c r="I1881" s="41" t="n">
        <f aca="false">IF(A1881="","",IF(D1881="Delivered",IF(B1881&lt;=INDEX(P_Due,F1881),1,0),0))</f>
        <v>1</v>
      </c>
    </row>
    <row r="1882" customFormat="false" ht="15" hidden="false" customHeight="false" outlineLevel="0" collapsed="false">
      <c r="A1882" s="37" t="n">
        <v>1001673</v>
      </c>
      <c r="B1882" s="38" t="n">
        <v>46281</v>
      </c>
      <c r="C1882" s="39" t="n">
        <v>1</v>
      </c>
      <c r="D1882" s="39" t="s">
        <v>26</v>
      </c>
      <c r="E1882" s="39"/>
      <c r="F1882" s="41" t="n">
        <f aca="false">IF(A1882="","",MATCH(A1882,P_ID,1))</f>
        <v>1673</v>
      </c>
      <c r="G1882" s="41" t="str">
        <f aca="false">IF(A1882="","",INDEX(P_Svc,F1882))</f>
        <v>Economy</v>
      </c>
      <c r="H1882" s="41" t="str">
        <f aca="false">IF(A1882="","",INDEX(P_Zone,F1882))</f>
        <v>North</v>
      </c>
      <c r="I1882" s="41" t="n">
        <f aca="false">IF(A1882="","",IF(D1882="Delivered",IF(B1882&lt;=INDEX(P_Due,F1882),1,0),0))</f>
        <v>1</v>
      </c>
    </row>
    <row r="1883" customFormat="false" ht="15" hidden="false" customHeight="false" outlineLevel="0" collapsed="false">
      <c r="A1883" s="37" t="n">
        <v>1001674</v>
      </c>
      <c r="B1883" s="38" t="n">
        <v>46281</v>
      </c>
      <c r="C1883" s="39" t="n">
        <v>1</v>
      </c>
      <c r="D1883" s="39" t="s">
        <v>26</v>
      </c>
      <c r="E1883" s="39"/>
      <c r="F1883" s="41" t="n">
        <f aca="false">IF(A1883="","",MATCH(A1883,P_ID,1))</f>
        <v>1674</v>
      </c>
      <c r="G1883" s="41" t="str">
        <f aca="false">IF(A1883="","",INDEX(P_Svc,F1883))</f>
        <v>Standard</v>
      </c>
      <c r="H1883" s="41" t="str">
        <f aca="false">IF(A1883="","",INDEX(P_Zone,F1883))</f>
        <v>West</v>
      </c>
      <c r="I1883" s="41" t="n">
        <f aca="false">IF(A1883="","",IF(D1883="Delivered",IF(B1883&lt;=INDEX(P_Due,F1883),1,0),0))</f>
        <v>1</v>
      </c>
    </row>
    <row r="1884" customFormat="false" ht="15" hidden="false" customHeight="false" outlineLevel="0" collapsed="false">
      <c r="A1884" s="37" t="n">
        <v>1001675</v>
      </c>
      <c r="B1884" s="38" t="n">
        <v>46281</v>
      </c>
      <c r="C1884" s="39" t="n">
        <v>1</v>
      </c>
      <c r="D1884" s="39" t="s">
        <v>26</v>
      </c>
      <c r="E1884" s="39"/>
      <c r="F1884" s="41" t="n">
        <f aca="false">IF(A1884="","",MATCH(A1884,P_ID,1))</f>
        <v>1675</v>
      </c>
      <c r="G1884" s="41" t="str">
        <f aca="false">IF(A1884="","",INDEX(P_Svc,F1884))</f>
        <v>Standard</v>
      </c>
      <c r="H1884" s="41" t="str">
        <f aca="false">IF(A1884="","",INDEX(P_Zone,F1884))</f>
        <v>West</v>
      </c>
      <c r="I1884" s="41" t="n">
        <f aca="false">IF(A1884="","",IF(D1884="Delivered",IF(B1884&lt;=INDEX(P_Due,F1884),1,0),0))</f>
        <v>1</v>
      </c>
    </row>
    <row r="1885" customFormat="false" ht="15" hidden="false" customHeight="false" outlineLevel="0" collapsed="false">
      <c r="A1885" s="37" t="n">
        <v>1001676</v>
      </c>
      <c r="B1885" s="38" t="n">
        <v>46281</v>
      </c>
      <c r="C1885" s="39" t="n">
        <v>1</v>
      </c>
      <c r="D1885" s="39" t="s">
        <v>79</v>
      </c>
      <c r="E1885" s="39" t="s">
        <v>34</v>
      </c>
      <c r="F1885" s="41" t="n">
        <f aca="false">IF(A1885="","",MATCH(A1885,P_ID,1))</f>
        <v>1676</v>
      </c>
      <c r="G1885" s="41" t="str">
        <f aca="false">IF(A1885="","",INDEX(P_Svc,F1885))</f>
        <v>Economy</v>
      </c>
      <c r="H1885" s="41" t="str">
        <f aca="false">IF(A1885="","",INDEX(P_Zone,F1885))</f>
        <v>West</v>
      </c>
      <c r="I1885" s="41" t="n">
        <f aca="false">IF(A1885="","",IF(D1885="Delivered",IF(B1885&lt;=INDEX(P_Due,F1885),1,0),0))</f>
        <v>0</v>
      </c>
    </row>
    <row r="1886" customFormat="false" ht="15" hidden="false" customHeight="false" outlineLevel="0" collapsed="false">
      <c r="A1886" s="37" t="n">
        <v>1001677</v>
      </c>
      <c r="B1886" s="38" t="n">
        <v>46281</v>
      </c>
      <c r="C1886" s="39" t="n">
        <v>1</v>
      </c>
      <c r="D1886" s="39" t="s">
        <v>26</v>
      </c>
      <c r="E1886" s="39"/>
      <c r="F1886" s="41" t="n">
        <f aca="false">IF(A1886="","",MATCH(A1886,P_ID,1))</f>
        <v>1677</v>
      </c>
      <c r="G1886" s="41" t="str">
        <f aca="false">IF(A1886="","",INDEX(P_Svc,F1886))</f>
        <v>Standard</v>
      </c>
      <c r="H1886" s="41" t="str">
        <f aca="false">IF(A1886="","",INDEX(P_Zone,F1886))</f>
        <v>South</v>
      </c>
      <c r="I1886" s="41" t="n">
        <f aca="false">IF(A1886="","",IF(D1886="Delivered",IF(B1886&lt;=INDEX(P_Due,F1886),1,0),0))</f>
        <v>1</v>
      </c>
    </row>
    <row r="1887" customFormat="false" ht="15" hidden="false" customHeight="false" outlineLevel="0" collapsed="false">
      <c r="A1887" s="37" t="n">
        <v>1001678</v>
      </c>
      <c r="B1887" s="38" t="n">
        <v>46281</v>
      </c>
      <c r="C1887" s="39" t="n">
        <v>1</v>
      </c>
      <c r="D1887" s="39" t="s">
        <v>26</v>
      </c>
      <c r="E1887" s="39"/>
      <c r="F1887" s="41" t="n">
        <f aca="false">IF(A1887="","",MATCH(A1887,P_ID,1))</f>
        <v>1678</v>
      </c>
      <c r="G1887" s="41" t="str">
        <f aca="false">IF(A1887="","",INDEX(P_Svc,F1887))</f>
        <v>Standard</v>
      </c>
      <c r="H1887" s="41" t="str">
        <f aca="false">IF(A1887="","",INDEX(P_Zone,F1887))</f>
        <v>Central</v>
      </c>
      <c r="I1887" s="41" t="n">
        <f aca="false">IF(A1887="","",IF(D1887="Delivered",IF(B1887&lt;=INDEX(P_Due,F1887),1,0),0))</f>
        <v>1</v>
      </c>
    </row>
    <row r="1888" customFormat="false" ht="15" hidden="false" customHeight="false" outlineLevel="0" collapsed="false">
      <c r="A1888" s="37" t="n">
        <v>1001679</v>
      </c>
      <c r="B1888" s="38" t="n">
        <v>46281</v>
      </c>
      <c r="C1888" s="39" t="n">
        <v>1</v>
      </c>
      <c r="D1888" s="39" t="s">
        <v>26</v>
      </c>
      <c r="E1888" s="39"/>
      <c r="F1888" s="41" t="n">
        <f aca="false">IF(A1888="","",MATCH(A1888,P_ID,1))</f>
        <v>1679</v>
      </c>
      <c r="G1888" s="41" t="str">
        <f aca="false">IF(A1888="","",INDEX(P_Svc,F1888))</f>
        <v>Standard</v>
      </c>
      <c r="H1888" s="41" t="str">
        <f aca="false">IF(A1888="","",INDEX(P_Zone,F1888))</f>
        <v>North</v>
      </c>
      <c r="I1888" s="41" t="n">
        <f aca="false">IF(A1888="","",IF(D1888="Delivered",IF(B1888&lt;=INDEX(P_Due,F1888),1,0),0))</f>
        <v>1</v>
      </c>
    </row>
    <row r="1889" customFormat="false" ht="15" hidden="false" customHeight="false" outlineLevel="0" collapsed="false">
      <c r="A1889" s="37" t="n">
        <v>1001680</v>
      </c>
      <c r="B1889" s="38" t="n">
        <v>46281</v>
      </c>
      <c r="C1889" s="39" t="n">
        <v>1</v>
      </c>
      <c r="D1889" s="39" t="s">
        <v>26</v>
      </c>
      <c r="E1889" s="39"/>
      <c r="F1889" s="41" t="n">
        <f aca="false">IF(A1889="","",MATCH(A1889,P_ID,1))</f>
        <v>1680</v>
      </c>
      <c r="G1889" s="41" t="str">
        <f aca="false">IF(A1889="","",INDEX(P_Svc,F1889))</f>
        <v>Standard</v>
      </c>
      <c r="H1889" s="41" t="str">
        <f aca="false">IF(A1889="","",INDEX(P_Zone,F1889))</f>
        <v>North</v>
      </c>
      <c r="I1889" s="41" t="n">
        <f aca="false">IF(A1889="","",IF(D1889="Delivered",IF(B1889&lt;=INDEX(P_Due,F1889),1,0),0))</f>
        <v>1</v>
      </c>
    </row>
    <row r="1890" customFormat="false" ht="15" hidden="false" customHeight="false" outlineLevel="0" collapsed="false">
      <c r="A1890" s="37" t="n">
        <v>1001681</v>
      </c>
      <c r="B1890" s="38" t="n">
        <v>46281</v>
      </c>
      <c r="C1890" s="39" t="n">
        <v>1</v>
      </c>
      <c r="D1890" s="39" t="s">
        <v>26</v>
      </c>
      <c r="E1890" s="39"/>
      <c r="F1890" s="41" t="n">
        <f aca="false">IF(A1890="","",MATCH(A1890,P_ID,1))</f>
        <v>1681</v>
      </c>
      <c r="G1890" s="41" t="str">
        <f aca="false">IF(A1890="","",INDEX(P_Svc,F1890))</f>
        <v>Standard</v>
      </c>
      <c r="H1890" s="41" t="str">
        <f aca="false">IF(A1890="","",INDEX(P_Zone,F1890))</f>
        <v>West</v>
      </c>
      <c r="I1890" s="41" t="n">
        <f aca="false">IF(A1890="","",IF(D1890="Delivered",IF(B1890&lt;=INDEX(P_Due,F1890),1,0),0))</f>
        <v>1</v>
      </c>
    </row>
    <row r="1891" customFormat="false" ht="15" hidden="false" customHeight="false" outlineLevel="0" collapsed="false">
      <c r="A1891" s="37" t="n">
        <v>1001682</v>
      </c>
      <c r="B1891" s="38" t="n">
        <v>46281</v>
      </c>
      <c r="C1891" s="39" t="n">
        <v>1</v>
      </c>
      <c r="D1891" s="39" t="s">
        <v>26</v>
      </c>
      <c r="E1891" s="39"/>
      <c r="F1891" s="41" t="n">
        <f aca="false">IF(A1891="","",MATCH(A1891,P_ID,1))</f>
        <v>1682</v>
      </c>
      <c r="G1891" s="41" t="str">
        <f aca="false">IF(A1891="","",INDEX(P_Svc,F1891))</f>
        <v>Standard</v>
      </c>
      <c r="H1891" s="41" t="str">
        <f aca="false">IF(A1891="","",INDEX(P_Zone,F1891))</f>
        <v>North</v>
      </c>
      <c r="I1891" s="41" t="n">
        <f aca="false">IF(A1891="","",IF(D1891="Delivered",IF(B1891&lt;=INDEX(P_Due,F1891),1,0),0))</f>
        <v>1</v>
      </c>
    </row>
    <row r="1892" customFormat="false" ht="15" hidden="false" customHeight="false" outlineLevel="0" collapsed="false">
      <c r="A1892" s="37" t="n">
        <v>1001683</v>
      </c>
      <c r="B1892" s="38" t="n">
        <v>46281</v>
      </c>
      <c r="C1892" s="39" t="n">
        <v>1</v>
      </c>
      <c r="D1892" s="39" t="s">
        <v>26</v>
      </c>
      <c r="E1892" s="39"/>
      <c r="F1892" s="41" t="n">
        <f aca="false">IF(A1892="","",MATCH(A1892,P_ID,1))</f>
        <v>1683</v>
      </c>
      <c r="G1892" s="41" t="str">
        <f aca="false">IF(A1892="","",INDEX(P_Svc,F1892))</f>
        <v>Standard</v>
      </c>
      <c r="H1892" s="41" t="str">
        <f aca="false">IF(A1892="","",INDEX(P_Zone,F1892))</f>
        <v>East</v>
      </c>
      <c r="I1892" s="41" t="n">
        <f aca="false">IF(A1892="","",IF(D1892="Delivered",IF(B1892&lt;=INDEX(P_Due,F1892),1,0),0))</f>
        <v>1</v>
      </c>
    </row>
    <row r="1893" customFormat="false" ht="15" hidden="false" customHeight="false" outlineLevel="0" collapsed="false">
      <c r="A1893" s="37" t="n">
        <v>1001684</v>
      </c>
      <c r="B1893" s="38" t="n">
        <v>46281</v>
      </c>
      <c r="C1893" s="39" t="n">
        <v>1</v>
      </c>
      <c r="D1893" s="39" t="s">
        <v>26</v>
      </c>
      <c r="E1893" s="39"/>
      <c r="F1893" s="41" t="n">
        <f aca="false">IF(A1893="","",MATCH(A1893,P_ID,1))</f>
        <v>1684</v>
      </c>
      <c r="G1893" s="41" t="str">
        <f aca="false">IF(A1893="","",INDEX(P_Svc,F1893))</f>
        <v>Standard</v>
      </c>
      <c r="H1893" s="41" t="str">
        <f aca="false">IF(A1893="","",INDEX(P_Zone,F1893))</f>
        <v>Central</v>
      </c>
      <c r="I1893" s="41" t="n">
        <f aca="false">IF(A1893="","",IF(D1893="Delivered",IF(B1893&lt;=INDEX(P_Due,F1893),1,0),0))</f>
        <v>1</v>
      </c>
    </row>
    <row r="1894" customFormat="false" ht="15" hidden="false" customHeight="false" outlineLevel="0" collapsed="false">
      <c r="A1894" s="37" t="n">
        <v>1001685</v>
      </c>
      <c r="B1894" s="38" t="n">
        <v>46281</v>
      </c>
      <c r="C1894" s="39" t="n">
        <v>1</v>
      </c>
      <c r="D1894" s="39" t="s">
        <v>79</v>
      </c>
      <c r="E1894" s="39" t="s">
        <v>32</v>
      </c>
      <c r="F1894" s="41" t="n">
        <f aca="false">IF(A1894="","",MATCH(A1894,P_ID,1))</f>
        <v>1685</v>
      </c>
      <c r="G1894" s="41" t="str">
        <f aca="false">IF(A1894="","",INDEX(P_Svc,F1894))</f>
        <v>Economy</v>
      </c>
      <c r="H1894" s="41" t="str">
        <f aca="false">IF(A1894="","",INDEX(P_Zone,F1894))</f>
        <v>East</v>
      </c>
      <c r="I1894" s="41" t="n">
        <f aca="false">IF(A1894="","",IF(D1894="Delivered",IF(B1894&lt;=INDEX(P_Due,F1894),1,0),0))</f>
        <v>0</v>
      </c>
    </row>
    <row r="1895" customFormat="false" ht="15" hidden="false" customHeight="false" outlineLevel="0" collapsed="false">
      <c r="A1895" s="37" t="n">
        <v>1001686</v>
      </c>
      <c r="B1895" s="38" t="n">
        <v>46281</v>
      </c>
      <c r="C1895" s="39" t="n">
        <v>1</v>
      </c>
      <c r="D1895" s="39" t="s">
        <v>26</v>
      </c>
      <c r="E1895" s="39"/>
      <c r="F1895" s="41" t="n">
        <f aca="false">IF(A1895="","",MATCH(A1895,P_ID,1))</f>
        <v>1686</v>
      </c>
      <c r="G1895" s="41" t="str">
        <f aca="false">IF(A1895="","",INDEX(P_Svc,F1895))</f>
        <v>Standard</v>
      </c>
      <c r="H1895" s="41" t="str">
        <f aca="false">IF(A1895="","",INDEX(P_Zone,F1895))</f>
        <v>Central</v>
      </c>
      <c r="I1895" s="41" t="n">
        <f aca="false">IF(A1895="","",IF(D1895="Delivered",IF(B1895&lt;=INDEX(P_Due,F1895),1,0),0))</f>
        <v>1</v>
      </c>
    </row>
    <row r="1896" customFormat="false" ht="15" hidden="false" customHeight="false" outlineLevel="0" collapsed="false">
      <c r="A1896" s="37" t="n">
        <v>1001687</v>
      </c>
      <c r="B1896" s="38" t="n">
        <v>46281</v>
      </c>
      <c r="C1896" s="39" t="n">
        <v>1</v>
      </c>
      <c r="D1896" s="39" t="s">
        <v>26</v>
      </c>
      <c r="E1896" s="39"/>
      <c r="F1896" s="41" t="n">
        <f aca="false">IF(A1896="","",MATCH(A1896,P_ID,1))</f>
        <v>1687</v>
      </c>
      <c r="G1896" s="41" t="str">
        <f aca="false">IF(A1896="","",INDEX(P_Svc,F1896))</f>
        <v>Standard</v>
      </c>
      <c r="H1896" s="41" t="str">
        <f aca="false">IF(A1896="","",INDEX(P_Zone,F1896))</f>
        <v>Central</v>
      </c>
      <c r="I1896" s="41" t="n">
        <f aca="false">IF(A1896="","",IF(D1896="Delivered",IF(B1896&lt;=INDEX(P_Due,F1896),1,0),0))</f>
        <v>1</v>
      </c>
    </row>
    <row r="1897" customFormat="false" ht="15" hidden="false" customHeight="false" outlineLevel="0" collapsed="false">
      <c r="A1897" s="37" t="n">
        <v>1001688</v>
      </c>
      <c r="B1897" s="38" t="n">
        <v>46281</v>
      </c>
      <c r="C1897" s="39" t="n">
        <v>1</v>
      </c>
      <c r="D1897" s="39" t="s">
        <v>26</v>
      </c>
      <c r="E1897" s="39"/>
      <c r="F1897" s="41" t="n">
        <f aca="false">IF(A1897="","",MATCH(A1897,P_ID,1))</f>
        <v>1688</v>
      </c>
      <c r="G1897" s="41" t="str">
        <f aca="false">IF(A1897="","",INDEX(P_Svc,F1897))</f>
        <v>Standard</v>
      </c>
      <c r="H1897" s="41" t="str">
        <f aca="false">IF(A1897="","",INDEX(P_Zone,F1897))</f>
        <v>South</v>
      </c>
      <c r="I1897" s="41" t="n">
        <f aca="false">IF(A1897="","",IF(D1897="Delivered",IF(B1897&lt;=INDEX(P_Due,F1897),1,0),0))</f>
        <v>1</v>
      </c>
    </row>
    <row r="1898" customFormat="false" ht="15" hidden="false" customHeight="false" outlineLevel="0" collapsed="false">
      <c r="A1898" s="37" t="n">
        <v>1001689</v>
      </c>
      <c r="B1898" s="38" t="n">
        <v>46281</v>
      </c>
      <c r="C1898" s="39" t="n">
        <v>1</v>
      </c>
      <c r="D1898" s="39" t="s">
        <v>26</v>
      </c>
      <c r="E1898" s="39"/>
      <c r="F1898" s="41" t="n">
        <f aca="false">IF(A1898="","",MATCH(A1898,P_ID,1))</f>
        <v>1689</v>
      </c>
      <c r="G1898" s="41" t="str">
        <f aca="false">IF(A1898="","",INDEX(P_Svc,F1898))</f>
        <v>Standard</v>
      </c>
      <c r="H1898" s="41" t="str">
        <f aca="false">IF(A1898="","",INDEX(P_Zone,F1898))</f>
        <v>East</v>
      </c>
      <c r="I1898" s="41" t="n">
        <f aca="false">IF(A1898="","",IF(D1898="Delivered",IF(B1898&lt;=INDEX(P_Due,F1898),1,0),0))</f>
        <v>1</v>
      </c>
    </row>
    <row r="1899" customFormat="false" ht="15" hidden="false" customHeight="false" outlineLevel="0" collapsed="false">
      <c r="A1899" s="37" t="n">
        <v>1001691</v>
      </c>
      <c r="B1899" s="38" t="n">
        <v>46281</v>
      </c>
      <c r="C1899" s="39" t="n">
        <v>1</v>
      </c>
      <c r="D1899" s="39" t="s">
        <v>26</v>
      </c>
      <c r="E1899" s="39"/>
      <c r="F1899" s="41" t="n">
        <f aca="false">IF(A1899="","",MATCH(A1899,P_ID,1))</f>
        <v>1691</v>
      </c>
      <c r="G1899" s="41" t="str">
        <f aca="false">IF(A1899="","",INDEX(P_Svc,F1899))</f>
        <v>Standard</v>
      </c>
      <c r="H1899" s="41" t="str">
        <f aca="false">IF(A1899="","",INDEX(P_Zone,F1899))</f>
        <v>East</v>
      </c>
      <c r="I1899" s="41" t="n">
        <f aca="false">IF(A1899="","",IF(D1899="Delivered",IF(B1899&lt;=INDEX(P_Due,F1899),1,0),0))</f>
        <v>1</v>
      </c>
    </row>
    <row r="1900" customFormat="false" ht="15" hidden="false" customHeight="false" outlineLevel="0" collapsed="false">
      <c r="A1900" s="37" t="n">
        <v>1001694</v>
      </c>
      <c r="B1900" s="38" t="n">
        <v>46281</v>
      </c>
      <c r="C1900" s="39" t="n">
        <v>1</v>
      </c>
      <c r="D1900" s="39" t="s">
        <v>26</v>
      </c>
      <c r="E1900" s="39"/>
      <c r="F1900" s="41" t="n">
        <f aca="false">IF(A1900="","",MATCH(A1900,P_ID,1))</f>
        <v>1694</v>
      </c>
      <c r="G1900" s="41" t="str">
        <f aca="false">IF(A1900="","",INDEX(P_Svc,F1900))</f>
        <v>Standard</v>
      </c>
      <c r="H1900" s="41" t="str">
        <f aca="false">IF(A1900="","",INDEX(P_Zone,F1900))</f>
        <v>Central</v>
      </c>
      <c r="I1900" s="41" t="n">
        <f aca="false">IF(A1900="","",IF(D1900="Delivered",IF(B1900&lt;=INDEX(P_Due,F1900),1,0),0))</f>
        <v>1</v>
      </c>
    </row>
    <row r="1901" customFormat="false" ht="15" hidden="false" customHeight="false" outlineLevel="0" collapsed="false">
      <c r="A1901" s="37" t="n">
        <v>1001696</v>
      </c>
      <c r="B1901" s="38" t="n">
        <v>46281</v>
      </c>
      <c r="C1901" s="39" t="n">
        <v>1</v>
      </c>
      <c r="D1901" s="39" t="s">
        <v>26</v>
      </c>
      <c r="E1901" s="39"/>
      <c r="F1901" s="41" t="n">
        <f aca="false">IF(A1901="","",MATCH(A1901,P_ID,1))</f>
        <v>1696</v>
      </c>
      <c r="G1901" s="41" t="str">
        <f aca="false">IF(A1901="","",INDEX(P_Svc,F1901))</f>
        <v>Economy</v>
      </c>
      <c r="H1901" s="41" t="str">
        <f aca="false">IF(A1901="","",INDEX(P_Zone,F1901))</f>
        <v>Central</v>
      </c>
      <c r="I1901" s="41" t="n">
        <f aca="false">IF(A1901="","",IF(D1901="Delivered",IF(B1901&lt;=INDEX(P_Due,F1901),1,0),0))</f>
        <v>1</v>
      </c>
    </row>
    <row r="1902" customFormat="false" ht="15" hidden="false" customHeight="false" outlineLevel="0" collapsed="false">
      <c r="A1902" s="37" t="n">
        <v>1001697</v>
      </c>
      <c r="B1902" s="38" t="n">
        <v>46281</v>
      </c>
      <c r="C1902" s="39" t="n">
        <v>1</v>
      </c>
      <c r="D1902" s="39" t="s">
        <v>26</v>
      </c>
      <c r="E1902" s="39"/>
      <c r="F1902" s="41" t="n">
        <f aca="false">IF(A1902="","",MATCH(A1902,P_ID,1))</f>
        <v>1697</v>
      </c>
      <c r="G1902" s="41" t="str">
        <f aca="false">IF(A1902="","",INDEX(P_Svc,F1902))</f>
        <v>Standard</v>
      </c>
      <c r="H1902" s="41" t="str">
        <f aca="false">IF(A1902="","",INDEX(P_Zone,F1902))</f>
        <v>South</v>
      </c>
      <c r="I1902" s="41" t="n">
        <f aca="false">IF(A1902="","",IF(D1902="Delivered",IF(B1902&lt;=INDEX(P_Due,F1902),1,0),0))</f>
        <v>1</v>
      </c>
    </row>
    <row r="1903" customFormat="false" ht="15" hidden="false" customHeight="false" outlineLevel="0" collapsed="false">
      <c r="A1903" s="37" t="n">
        <v>1001698</v>
      </c>
      <c r="B1903" s="38" t="n">
        <v>46281</v>
      </c>
      <c r="C1903" s="39" t="n">
        <v>1</v>
      </c>
      <c r="D1903" s="39" t="s">
        <v>26</v>
      </c>
      <c r="E1903" s="39"/>
      <c r="F1903" s="41" t="n">
        <f aca="false">IF(A1903="","",MATCH(A1903,P_ID,1))</f>
        <v>1698</v>
      </c>
      <c r="G1903" s="41" t="str">
        <f aca="false">IF(A1903="","",INDEX(P_Svc,F1903))</f>
        <v>Standard</v>
      </c>
      <c r="H1903" s="41" t="str">
        <f aca="false">IF(A1903="","",INDEX(P_Zone,F1903))</f>
        <v>Central</v>
      </c>
      <c r="I1903" s="41" t="n">
        <f aca="false">IF(A1903="","",IF(D1903="Delivered",IF(B1903&lt;=INDEX(P_Due,F1903),1,0),0))</f>
        <v>1</v>
      </c>
    </row>
    <row r="1904" customFormat="false" ht="15" hidden="false" customHeight="false" outlineLevel="0" collapsed="false">
      <c r="A1904" s="37" t="n">
        <v>1001699</v>
      </c>
      <c r="B1904" s="38" t="n">
        <v>46281</v>
      </c>
      <c r="C1904" s="39" t="n">
        <v>1</v>
      </c>
      <c r="D1904" s="39" t="s">
        <v>26</v>
      </c>
      <c r="E1904" s="39"/>
      <c r="F1904" s="41" t="n">
        <f aca="false">IF(A1904="","",MATCH(A1904,P_ID,1))</f>
        <v>1699</v>
      </c>
      <c r="G1904" s="41" t="str">
        <f aca="false">IF(A1904="","",INDEX(P_Svc,F1904))</f>
        <v>Standard</v>
      </c>
      <c r="H1904" s="41" t="str">
        <f aca="false">IF(A1904="","",INDEX(P_Zone,F1904))</f>
        <v>South</v>
      </c>
      <c r="I1904" s="41" t="n">
        <f aca="false">IF(A1904="","",IF(D1904="Delivered",IF(B1904&lt;=INDEX(P_Due,F1904),1,0),0))</f>
        <v>1</v>
      </c>
    </row>
    <row r="1905" customFormat="false" ht="15" hidden="false" customHeight="false" outlineLevel="0" collapsed="false">
      <c r="A1905" s="37" t="n">
        <v>1001700</v>
      </c>
      <c r="B1905" s="38" t="n">
        <v>46281</v>
      </c>
      <c r="C1905" s="39" t="n">
        <v>0</v>
      </c>
      <c r="D1905" s="39" t="s">
        <v>80</v>
      </c>
      <c r="E1905" s="39" t="s">
        <v>40</v>
      </c>
      <c r="F1905" s="41" t="n">
        <f aca="false">IF(A1905="","",MATCH(A1905,P_ID,1))</f>
        <v>1700</v>
      </c>
      <c r="G1905" s="41" t="str">
        <f aca="false">IF(A1905="","",INDEX(P_Svc,F1905))</f>
        <v>Standard</v>
      </c>
      <c r="H1905" s="41" t="str">
        <f aca="false">IF(A1905="","",INDEX(P_Zone,F1905))</f>
        <v>East</v>
      </c>
      <c r="I1905" s="41" t="n">
        <f aca="false">IF(A1905="","",IF(D1905="Delivered",IF(B1905&lt;=INDEX(P_Due,F1905),1,0),0))</f>
        <v>0</v>
      </c>
    </row>
    <row r="1906" customFormat="false" ht="15" hidden="false" customHeight="false" outlineLevel="0" collapsed="false">
      <c r="A1906" s="37" t="n">
        <v>1001701</v>
      </c>
      <c r="B1906" s="38" t="n">
        <v>46281</v>
      </c>
      <c r="C1906" s="39" t="n">
        <v>1</v>
      </c>
      <c r="D1906" s="39" t="s">
        <v>26</v>
      </c>
      <c r="E1906" s="39"/>
      <c r="F1906" s="41" t="n">
        <f aca="false">IF(A1906="","",MATCH(A1906,P_ID,1))</f>
        <v>1701</v>
      </c>
      <c r="G1906" s="41" t="str">
        <f aca="false">IF(A1906="","",INDEX(P_Svc,F1906))</f>
        <v>Standard</v>
      </c>
      <c r="H1906" s="41" t="str">
        <f aca="false">IF(A1906="","",INDEX(P_Zone,F1906))</f>
        <v>East</v>
      </c>
      <c r="I1906" s="41" t="n">
        <f aca="false">IF(A1906="","",IF(D1906="Delivered",IF(B1906&lt;=INDEX(P_Due,F1906),1,0),0))</f>
        <v>1</v>
      </c>
    </row>
    <row r="1907" customFormat="false" ht="15" hidden="false" customHeight="false" outlineLevel="0" collapsed="false">
      <c r="A1907" s="37" t="n">
        <v>1001702</v>
      </c>
      <c r="B1907" s="38" t="n">
        <v>46281</v>
      </c>
      <c r="C1907" s="39" t="n">
        <v>1</v>
      </c>
      <c r="D1907" s="39" t="s">
        <v>26</v>
      </c>
      <c r="E1907" s="39"/>
      <c r="F1907" s="41" t="n">
        <f aca="false">IF(A1907="","",MATCH(A1907,P_ID,1))</f>
        <v>1702</v>
      </c>
      <c r="G1907" s="41" t="str">
        <f aca="false">IF(A1907="","",INDEX(P_Svc,F1907))</f>
        <v>Standard</v>
      </c>
      <c r="H1907" s="41" t="str">
        <f aca="false">IF(A1907="","",INDEX(P_Zone,F1907))</f>
        <v>North</v>
      </c>
      <c r="I1907" s="41" t="n">
        <f aca="false">IF(A1907="","",IF(D1907="Delivered",IF(B1907&lt;=INDEX(P_Due,F1907),1,0),0))</f>
        <v>1</v>
      </c>
    </row>
    <row r="1908" customFormat="false" ht="15" hidden="false" customHeight="false" outlineLevel="0" collapsed="false">
      <c r="A1908" s="37" t="n">
        <v>1001704</v>
      </c>
      <c r="B1908" s="38" t="n">
        <v>46281</v>
      </c>
      <c r="C1908" s="39" t="n">
        <v>1</v>
      </c>
      <c r="D1908" s="39" t="s">
        <v>26</v>
      </c>
      <c r="E1908" s="39"/>
      <c r="F1908" s="41" t="n">
        <f aca="false">IF(A1908="","",MATCH(A1908,P_ID,1))</f>
        <v>1704</v>
      </c>
      <c r="G1908" s="41" t="str">
        <f aca="false">IF(A1908="","",INDEX(P_Svc,F1908))</f>
        <v>Standard</v>
      </c>
      <c r="H1908" s="41" t="str">
        <f aca="false">IF(A1908="","",INDEX(P_Zone,F1908))</f>
        <v>Central</v>
      </c>
      <c r="I1908" s="41" t="n">
        <f aca="false">IF(A1908="","",IF(D1908="Delivered",IF(B1908&lt;=INDEX(P_Due,F1908),1,0),0))</f>
        <v>1</v>
      </c>
    </row>
    <row r="1909" customFormat="false" ht="15" hidden="false" customHeight="false" outlineLevel="0" collapsed="false">
      <c r="A1909" s="37" t="n">
        <v>1001705</v>
      </c>
      <c r="B1909" s="38" t="n">
        <v>46281</v>
      </c>
      <c r="C1909" s="39" t="n">
        <v>1</v>
      </c>
      <c r="D1909" s="39" t="s">
        <v>79</v>
      </c>
      <c r="E1909" s="39" t="s">
        <v>36</v>
      </c>
      <c r="F1909" s="41" t="n">
        <f aca="false">IF(A1909="","",MATCH(A1909,P_ID,1))</f>
        <v>1705</v>
      </c>
      <c r="G1909" s="41" t="str">
        <f aca="false">IF(A1909="","",INDEX(P_Svc,F1909))</f>
        <v>Standard</v>
      </c>
      <c r="H1909" s="41" t="str">
        <f aca="false">IF(A1909="","",INDEX(P_Zone,F1909))</f>
        <v>East</v>
      </c>
      <c r="I1909" s="41" t="n">
        <f aca="false">IF(A1909="","",IF(D1909="Delivered",IF(B1909&lt;=INDEX(P_Due,F1909),1,0),0))</f>
        <v>0</v>
      </c>
    </row>
    <row r="1910" customFormat="false" ht="15" hidden="false" customHeight="false" outlineLevel="0" collapsed="false">
      <c r="A1910" s="37" t="n">
        <v>1001706</v>
      </c>
      <c r="B1910" s="38" t="n">
        <v>46281</v>
      </c>
      <c r="C1910" s="39" t="n">
        <v>1</v>
      </c>
      <c r="D1910" s="39" t="s">
        <v>26</v>
      </c>
      <c r="E1910" s="39"/>
      <c r="F1910" s="41" t="n">
        <f aca="false">IF(A1910="","",MATCH(A1910,P_ID,1))</f>
        <v>1706</v>
      </c>
      <c r="G1910" s="41" t="str">
        <f aca="false">IF(A1910="","",INDEX(P_Svc,F1910))</f>
        <v>Standard</v>
      </c>
      <c r="H1910" s="41" t="str">
        <f aca="false">IF(A1910="","",INDEX(P_Zone,F1910))</f>
        <v>South</v>
      </c>
      <c r="I1910" s="41" t="n">
        <f aca="false">IF(A1910="","",IF(D1910="Delivered",IF(B1910&lt;=INDEX(P_Due,F1910),1,0),0))</f>
        <v>1</v>
      </c>
    </row>
    <row r="1911" customFormat="false" ht="15" hidden="false" customHeight="false" outlineLevel="0" collapsed="false">
      <c r="A1911" s="37" t="n">
        <v>1001707</v>
      </c>
      <c r="B1911" s="38" t="n">
        <v>46281</v>
      </c>
      <c r="C1911" s="39" t="n">
        <v>1</v>
      </c>
      <c r="D1911" s="39" t="s">
        <v>26</v>
      </c>
      <c r="E1911" s="39"/>
      <c r="F1911" s="41" t="n">
        <f aca="false">IF(A1911="","",MATCH(A1911,P_ID,1))</f>
        <v>1707</v>
      </c>
      <c r="G1911" s="41" t="str">
        <f aca="false">IF(A1911="","",INDEX(P_Svc,F1911))</f>
        <v>Economy</v>
      </c>
      <c r="H1911" s="41" t="str">
        <f aca="false">IF(A1911="","",INDEX(P_Zone,F1911))</f>
        <v>North</v>
      </c>
      <c r="I1911" s="41" t="n">
        <f aca="false">IF(A1911="","",IF(D1911="Delivered",IF(B1911&lt;=INDEX(P_Due,F1911),1,0),0))</f>
        <v>1</v>
      </c>
    </row>
    <row r="1912" customFormat="false" ht="15" hidden="false" customHeight="false" outlineLevel="0" collapsed="false">
      <c r="A1912" s="37" t="n">
        <v>1001708</v>
      </c>
      <c r="B1912" s="38" t="n">
        <v>46281</v>
      </c>
      <c r="C1912" s="39" t="n">
        <v>1</v>
      </c>
      <c r="D1912" s="39" t="s">
        <v>26</v>
      </c>
      <c r="E1912" s="39"/>
      <c r="F1912" s="41" t="n">
        <f aca="false">IF(A1912="","",MATCH(A1912,P_ID,1))</f>
        <v>1708</v>
      </c>
      <c r="G1912" s="41" t="str">
        <f aca="false">IF(A1912="","",INDEX(P_Svc,F1912))</f>
        <v>Economy</v>
      </c>
      <c r="H1912" s="41" t="str">
        <f aca="false">IF(A1912="","",INDEX(P_Zone,F1912))</f>
        <v>South</v>
      </c>
      <c r="I1912" s="41" t="n">
        <f aca="false">IF(A1912="","",IF(D1912="Delivered",IF(B1912&lt;=INDEX(P_Due,F1912),1,0),0))</f>
        <v>1</v>
      </c>
    </row>
    <row r="1913" customFormat="false" ht="15" hidden="false" customHeight="false" outlineLevel="0" collapsed="false">
      <c r="A1913" s="37" t="n">
        <v>1001709</v>
      </c>
      <c r="B1913" s="38" t="n">
        <v>46281</v>
      </c>
      <c r="C1913" s="39" t="n">
        <v>1</v>
      </c>
      <c r="D1913" s="39" t="s">
        <v>26</v>
      </c>
      <c r="E1913" s="39"/>
      <c r="F1913" s="41" t="n">
        <f aca="false">IF(A1913="","",MATCH(A1913,P_ID,1))</f>
        <v>1709</v>
      </c>
      <c r="G1913" s="41" t="str">
        <f aca="false">IF(A1913="","",INDEX(P_Svc,F1913))</f>
        <v>Standard</v>
      </c>
      <c r="H1913" s="41" t="str">
        <f aca="false">IF(A1913="","",INDEX(P_Zone,F1913))</f>
        <v>West</v>
      </c>
      <c r="I1913" s="41" t="n">
        <f aca="false">IF(A1913="","",IF(D1913="Delivered",IF(B1913&lt;=INDEX(P_Due,F1913),1,0),0))</f>
        <v>1</v>
      </c>
    </row>
    <row r="1914" customFormat="false" ht="15" hidden="false" customHeight="false" outlineLevel="0" collapsed="false">
      <c r="A1914" s="37" t="n">
        <v>1001710</v>
      </c>
      <c r="B1914" s="38" t="n">
        <v>46281</v>
      </c>
      <c r="C1914" s="39" t="n">
        <v>1</v>
      </c>
      <c r="D1914" s="39" t="s">
        <v>26</v>
      </c>
      <c r="E1914" s="39"/>
      <c r="F1914" s="41" t="n">
        <f aca="false">IF(A1914="","",MATCH(A1914,P_ID,1))</f>
        <v>1710</v>
      </c>
      <c r="G1914" s="41" t="str">
        <f aca="false">IF(A1914="","",INDEX(P_Svc,F1914))</f>
        <v>Standard</v>
      </c>
      <c r="H1914" s="41" t="str">
        <f aca="false">IF(A1914="","",INDEX(P_Zone,F1914))</f>
        <v>Central</v>
      </c>
      <c r="I1914" s="41" t="n">
        <f aca="false">IF(A1914="","",IF(D1914="Delivered",IF(B1914&lt;=INDEX(P_Due,F1914),1,0),0))</f>
        <v>1</v>
      </c>
    </row>
    <row r="1915" customFormat="false" ht="15" hidden="false" customHeight="false" outlineLevel="0" collapsed="false">
      <c r="A1915" s="37" t="n">
        <v>1001711</v>
      </c>
      <c r="B1915" s="38" t="n">
        <v>46281</v>
      </c>
      <c r="C1915" s="39" t="n">
        <v>1</v>
      </c>
      <c r="D1915" s="39" t="s">
        <v>26</v>
      </c>
      <c r="E1915" s="39"/>
      <c r="F1915" s="41" t="n">
        <f aca="false">IF(A1915="","",MATCH(A1915,P_ID,1))</f>
        <v>1711</v>
      </c>
      <c r="G1915" s="41" t="str">
        <f aca="false">IF(A1915="","",INDEX(P_Svc,F1915))</f>
        <v>Economy</v>
      </c>
      <c r="H1915" s="41" t="str">
        <f aca="false">IF(A1915="","",INDEX(P_Zone,F1915))</f>
        <v>North</v>
      </c>
      <c r="I1915" s="41" t="n">
        <f aca="false">IF(A1915="","",IF(D1915="Delivered",IF(B1915&lt;=INDEX(P_Due,F1915),1,0),0))</f>
        <v>1</v>
      </c>
    </row>
    <row r="1916" customFormat="false" ht="15" hidden="false" customHeight="false" outlineLevel="0" collapsed="false">
      <c r="A1916" s="37" t="n">
        <v>1001712</v>
      </c>
      <c r="B1916" s="38" t="n">
        <v>46281</v>
      </c>
      <c r="C1916" s="39" t="n">
        <v>1</v>
      </c>
      <c r="D1916" s="39" t="s">
        <v>26</v>
      </c>
      <c r="E1916" s="39"/>
      <c r="F1916" s="41" t="n">
        <f aca="false">IF(A1916="","",MATCH(A1916,P_ID,1))</f>
        <v>1712</v>
      </c>
      <c r="G1916" s="41" t="str">
        <f aca="false">IF(A1916="","",INDEX(P_Svc,F1916))</f>
        <v>Standard</v>
      </c>
      <c r="H1916" s="41" t="str">
        <f aca="false">IF(A1916="","",INDEX(P_Zone,F1916))</f>
        <v>South</v>
      </c>
      <c r="I1916" s="41" t="n">
        <f aca="false">IF(A1916="","",IF(D1916="Delivered",IF(B1916&lt;=INDEX(P_Due,F1916),1,0),0))</f>
        <v>1</v>
      </c>
    </row>
    <row r="1917" customFormat="false" ht="15" hidden="false" customHeight="false" outlineLevel="0" collapsed="false">
      <c r="A1917" s="37" t="n">
        <v>1001713</v>
      </c>
      <c r="B1917" s="38" t="n">
        <v>46281</v>
      </c>
      <c r="C1917" s="39" t="n">
        <v>1</v>
      </c>
      <c r="D1917" s="39" t="s">
        <v>26</v>
      </c>
      <c r="E1917" s="39"/>
      <c r="F1917" s="41" t="n">
        <f aca="false">IF(A1917="","",MATCH(A1917,P_ID,1))</f>
        <v>1713</v>
      </c>
      <c r="G1917" s="41" t="str">
        <f aca="false">IF(A1917="","",INDEX(P_Svc,F1917))</f>
        <v>Standard</v>
      </c>
      <c r="H1917" s="41" t="str">
        <f aca="false">IF(A1917="","",INDEX(P_Zone,F1917))</f>
        <v>South</v>
      </c>
      <c r="I1917" s="41" t="n">
        <f aca="false">IF(A1917="","",IF(D1917="Delivered",IF(B1917&lt;=INDEX(P_Due,F1917),1,0),0))</f>
        <v>1</v>
      </c>
    </row>
    <row r="1918" customFormat="false" ht="15" hidden="false" customHeight="false" outlineLevel="0" collapsed="false">
      <c r="A1918" s="37" t="n">
        <v>1001714</v>
      </c>
      <c r="B1918" s="38" t="n">
        <v>46281</v>
      </c>
      <c r="C1918" s="39" t="n">
        <v>1</v>
      </c>
      <c r="D1918" s="39" t="s">
        <v>26</v>
      </c>
      <c r="E1918" s="39"/>
      <c r="F1918" s="41" t="n">
        <f aca="false">IF(A1918="","",MATCH(A1918,P_ID,1))</f>
        <v>1714</v>
      </c>
      <c r="G1918" s="41" t="str">
        <f aca="false">IF(A1918="","",INDEX(P_Svc,F1918))</f>
        <v>Standard</v>
      </c>
      <c r="H1918" s="41" t="str">
        <f aca="false">IF(A1918="","",INDEX(P_Zone,F1918))</f>
        <v>Central</v>
      </c>
      <c r="I1918" s="41" t="n">
        <f aca="false">IF(A1918="","",IF(D1918="Delivered",IF(B1918&lt;=INDEX(P_Due,F1918),1,0),0))</f>
        <v>1</v>
      </c>
    </row>
    <row r="1919" customFormat="false" ht="15" hidden="false" customHeight="false" outlineLevel="0" collapsed="false">
      <c r="A1919" s="37" t="n">
        <v>1001715</v>
      </c>
      <c r="B1919" s="38" t="n">
        <v>46281</v>
      </c>
      <c r="C1919" s="39" t="n">
        <v>1</v>
      </c>
      <c r="D1919" s="39" t="s">
        <v>26</v>
      </c>
      <c r="E1919" s="39"/>
      <c r="F1919" s="41" t="n">
        <f aca="false">IF(A1919="","",MATCH(A1919,P_ID,1))</f>
        <v>1715</v>
      </c>
      <c r="G1919" s="41" t="str">
        <f aca="false">IF(A1919="","",INDEX(P_Svc,F1919))</f>
        <v>Standard</v>
      </c>
      <c r="H1919" s="41" t="str">
        <f aca="false">IF(A1919="","",INDEX(P_Zone,F1919))</f>
        <v>North</v>
      </c>
      <c r="I1919" s="41" t="n">
        <f aca="false">IF(A1919="","",IF(D1919="Delivered",IF(B1919&lt;=INDEX(P_Due,F1919),1,0),0))</f>
        <v>1</v>
      </c>
    </row>
    <row r="1920" customFormat="false" ht="15" hidden="false" customHeight="false" outlineLevel="0" collapsed="false">
      <c r="A1920" s="37" t="n">
        <v>1001716</v>
      </c>
      <c r="B1920" s="38" t="n">
        <v>46281</v>
      </c>
      <c r="C1920" s="39" t="n">
        <v>1</v>
      </c>
      <c r="D1920" s="39" t="s">
        <v>26</v>
      </c>
      <c r="E1920" s="39"/>
      <c r="F1920" s="41" t="n">
        <f aca="false">IF(A1920="","",MATCH(A1920,P_ID,1))</f>
        <v>1716</v>
      </c>
      <c r="G1920" s="41" t="str">
        <f aca="false">IF(A1920="","",INDEX(P_Svc,F1920))</f>
        <v>Standard</v>
      </c>
      <c r="H1920" s="41" t="str">
        <f aca="false">IF(A1920="","",INDEX(P_Zone,F1920))</f>
        <v>North</v>
      </c>
      <c r="I1920" s="41" t="n">
        <f aca="false">IF(A1920="","",IF(D1920="Delivered",IF(B1920&lt;=INDEX(P_Due,F1920),1,0),0))</f>
        <v>1</v>
      </c>
    </row>
    <row r="1921" customFormat="false" ht="15" hidden="false" customHeight="false" outlineLevel="0" collapsed="false">
      <c r="A1921" s="37" t="n">
        <v>1001717</v>
      </c>
      <c r="B1921" s="38" t="n">
        <v>46281</v>
      </c>
      <c r="C1921" s="39" t="n">
        <v>1</v>
      </c>
      <c r="D1921" s="39" t="s">
        <v>26</v>
      </c>
      <c r="E1921" s="39"/>
      <c r="F1921" s="41" t="n">
        <f aca="false">IF(A1921="","",MATCH(A1921,P_ID,1))</f>
        <v>1717</v>
      </c>
      <c r="G1921" s="41" t="str">
        <f aca="false">IF(A1921="","",INDEX(P_Svc,F1921))</f>
        <v>Standard</v>
      </c>
      <c r="H1921" s="41" t="str">
        <f aca="false">IF(A1921="","",INDEX(P_Zone,F1921))</f>
        <v>North</v>
      </c>
      <c r="I1921" s="41" t="n">
        <f aca="false">IF(A1921="","",IF(D1921="Delivered",IF(B1921&lt;=INDEX(P_Due,F1921),1,0),0))</f>
        <v>1</v>
      </c>
    </row>
    <row r="1922" customFormat="false" ht="15" hidden="false" customHeight="false" outlineLevel="0" collapsed="false">
      <c r="A1922" s="37" t="n">
        <v>1001719</v>
      </c>
      <c r="B1922" s="38" t="n">
        <v>46281</v>
      </c>
      <c r="C1922" s="39" t="n">
        <v>1</v>
      </c>
      <c r="D1922" s="39" t="s">
        <v>26</v>
      </c>
      <c r="E1922" s="39"/>
      <c r="F1922" s="41" t="n">
        <f aca="false">IF(A1922="","",MATCH(A1922,P_ID,1))</f>
        <v>1719</v>
      </c>
      <c r="G1922" s="41" t="str">
        <f aca="false">IF(A1922="","",INDEX(P_Svc,F1922))</f>
        <v>Economy</v>
      </c>
      <c r="H1922" s="41" t="str">
        <f aca="false">IF(A1922="","",INDEX(P_Zone,F1922))</f>
        <v>East</v>
      </c>
      <c r="I1922" s="41" t="n">
        <f aca="false">IF(A1922="","",IF(D1922="Delivered",IF(B1922&lt;=INDEX(P_Due,F1922),1,0),0))</f>
        <v>1</v>
      </c>
    </row>
    <row r="1923" customFormat="false" ht="15" hidden="false" customHeight="false" outlineLevel="0" collapsed="false">
      <c r="A1923" s="37" t="n">
        <v>1001720</v>
      </c>
      <c r="B1923" s="38" t="n">
        <v>46281</v>
      </c>
      <c r="C1923" s="39" t="n">
        <v>1</v>
      </c>
      <c r="D1923" s="39" t="s">
        <v>26</v>
      </c>
      <c r="E1923" s="39"/>
      <c r="F1923" s="41" t="n">
        <f aca="false">IF(A1923="","",MATCH(A1923,P_ID,1))</f>
        <v>1720</v>
      </c>
      <c r="G1923" s="41" t="str">
        <f aca="false">IF(A1923="","",INDEX(P_Svc,F1923))</f>
        <v>Standard</v>
      </c>
      <c r="H1923" s="41" t="str">
        <f aca="false">IF(A1923="","",INDEX(P_Zone,F1923))</f>
        <v>North</v>
      </c>
      <c r="I1923" s="41" t="n">
        <f aca="false">IF(A1923="","",IF(D1923="Delivered",IF(B1923&lt;=INDEX(P_Due,F1923),1,0),0))</f>
        <v>1</v>
      </c>
    </row>
    <row r="1924" customFormat="false" ht="15" hidden="false" customHeight="false" outlineLevel="0" collapsed="false">
      <c r="A1924" s="37" t="n">
        <v>1001721</v>
      </c>
      <c r="B1924" s="38" t="n">
        <v>46281</v>
      </c>
      <c r="C1924" s="39" t="n">
        <v>1</v>
      </c>
      <c r="D1924" s="39" t="s">
        <v>26</v>
      </c>
      <c r="E1924" s="39"/>
      <c r="F1924" s="41" t="n">
        <f aca="false">IF(A1924="","",MATCH(A1924,P_ID,1))</f>
        <v>1721</v>
      </c>
      <c r="G1924" s="41" t="str">
        <f aca="false">IF(A1924="","",INDEX(P_Svc,F1924))</f>
        <v>Standard</v>
      </c>
      <c r="H1924" s="41" t="str">
        <f aca="false">IF(A1924="","",INDEX(P_Zone,F1924))</f>
        <v>North</v>
      </c>
      <c r="I1924" s="41" t="n">
        <f aca="false">IF(A1924="","",IF(D1924="Delivered",IF(B1924&lt;=INDEX(P_Due,F1924),1,0),0))</f>
        <v>1</v>
      </c>
    </row>
    <row r="1925" customFormat="false" ht="15" hidden="false" customHeight="false" outlineLevel="0" collapsed="false">
      <c r="A1925" s="37" t="n">
        <v>1001722</v>
      </c>
      <c r="B1925" s="38" t="n">
        <v>46281</v>
      </c>
      <c r="C1925" s="39" t="n">
        <v>1</v>
      </c>
      <c r="D1925" s="39" t="s">
        <v>26</v>
      </c>
      <c r="E1925" s="39"/>
      <c r="F1925" s="41" t="n">
        <f aca="false">IF(A1925="","",MATCH(A1925,P_ID,1))</f>
        <v>1722</v>
      </c>
      <c r="G1925" s="41" t="str">
        <f aca="false">IF(A1925="","",INDEX(P_Svc,F1925))</f>
        <v>Standard</v>
      </c>
      <c r="H1925" s="41" t="str">
        <f aca="false">IF(A1925="","",INDEX(P_Zone,F1925))</f>
        <v>Central</v>
      </c>
      <c r="I1925" s="41" t="n">
        <f aca="false">IF(A1925="","",IF(D1925="Delivered",IF(B1925&lt;=INDEX(P_Due,F1925),1,0),0))</f>
        <v>1</v>
      </c>
    </row>
    <row r="1926" customFormat="false" ht="15" hidden="false" customHeight="false" outlineLevel="0" collapsed="false">
      <c r="A1926" s="37" t="n">
        <v>1001723</v>
      </c>
      <c r="B1926" s="38" t="n">
        <v>46281</v>
      </c>
      <c r="C1926" s="39" t="n">
        <v>1</v>
      </c>
      <c r="D1926" s="39" t="s">
        <v>26</v>
      </c>
      <c r="E1926" s="39"/>
      <c r="F1926" s="41" t="n">
        <f aca="false">IF(A1926="","",MATCH(A1926,P_ID,1))</f>
        <v>1723</v>
      </c>
      <c r="G1926" s="41" t="str">
        <f aca="false">IF(A1926="","",INDEX(P_Svc,F1926))</f>
        <v>Standard</v>
      </c>
      <c r="H1926" s="41" t="str">
        <f aca="false">IF(A1926="","",INDEX(P_Zone,F1926))</f>
        <v>North</v>
      </c>
      <c r="I1926" s="41" t="n">
        <f aca="false">IF(A1926="","",IF(D1926="Delivered",IF(B1926&lt;=INDEX(P_Due,F1926),1,0),0))</f>
        <v>1</v>
      </c>
    </row>
    <row r="1927" customFormat="false" ht="15" hidden="false" customHeight="false" outlineLevel="0" collapsed="false">
      <c r="A1927" s="37" t="n">
        <v>1001724</v>
      </c>
      <c r="B1927" s="38" t="n">
        <v>46281</v>
      </c>
      <c r="C1927" s="39" t="n">
        <v>1</v>
      </c>
      <c r="D1927" s="39" t="s">
        <v>26</v>
      </c>
      <c r="E1927" s="39"/>
      <c r="F1927" s="41" t="n">
        <f aca="false">IF(A1927="","",MATCH(A1927,P_ID,1))</f>
        <v>1724</v>
      </c>
      <c r="G1927" s="41" t="str">
        <f aca="false">IF(A1927="","",INDEX(P_Svc,F1927))</f>
        <v>Standard</v>
      </c>
      <c r="H1927" s="41" t="str">
        <f aca="false">IF(A1927="","",INDEX(P_Zone,F1927))</f>
        <v>North</v>
      </c>
      <c r="I1927" s="41" t="n">
        <f aca="false">IF(A1927="","",IF(D1927="Delivered",IF(B1927&lt;=INDEX(P_Due,F1927),1,0),0))</f>
        <v>1</v>
      </c>
    </row>
    <row r="1928" customFormat="false" ht="15" hidden="false" customHeight="false" outlineLevel="0" collapsed="false">
      <c r="A1928" s="37" t="n">
        <v>1001725</v>
      </c>
      <c r="B1928" s="38" t="n">
        <v>46281</v>
      </c>
      <c r="C1928" s="39" t="n">
        <v>1</v>
      </c>
      <c r="D1928" s="39" t="s">
        <v>26</v>
      </c>
      <c r="E1928" s="39"/>
      <c r="F1928" s="41" t="n">
        <f aca="false">IF(A1928="","",MATCH(A1928,P_ID,1))</f>
        <v>1725</v>
      </c>
      <c r="G1928" s="41" t="str">
        <f aca="false">IF(A1928="","",INDEX(P_Svc,F1928))</f>
        <v>Standard</v>
      </c>
      <c r="H1928" s="41" t="str">
        <f aca="false">IF(A1928="","",INDEX(P_Zone,F1928))</f>
        <v>West</v>
      </c>
      <c r="I1928" s="41" t="n">
        <f aca="false">IF(A1928="","",IF(D1928="Delivered",IF(B1928&lt;=INDEX(P_Due,F1928),1,0),0))</f>
        <v>1</v>
      </c>
    </row>
    <row r="1929" customFormat="false" ht="15" hidden="false" customHeight="false" outlineLevel="0" collapsed="false">
      <c r="A1929" s="37" t="n">
        <v>1001726</v>
      </c>
      <c r="B1929" s="38" t="n">
        <v>46281</v>
      </c>
      <c r="C1929" s="39" t="n">
        <v>1</v>
      </c>
      <c r="D1929" s="39" t="s">
        <v>26</v>
      </c>
      <c r="E1929" s="39"/>
      <c r="F1929" s="41" t="n">
        <f aca="false">IF(A1929="","",MATCH(A1929,P_ID,1))</f>
        <v>1726</v>
      </c>
      <c r="G1929" s="41" t="str">
        <f aca="false">IF(A1929="","",INDEX(P_Svc,F1929))</f>
        <v>Standard</v>
      </c>
      <c r="H1929" s="41" t="str">
        <f aca="false">IF(A1929="","",INDEX(P_Zone,F1929))</f>
        <v>North</v>
      </c>
      <c r="I1929" s="41" t="n">
        <f aca="false">IF(A1929="","",IF(D1929="Delivered",IF(B1929&lt;=INDEX(P_Due,F1929),1,0),0))</f>
        <v>1</v>
      </c>
    </row>
    <row r="1930" customFormat="false" ht="15" hidden="false" customHeight="false" outlineLevel="0" collapsed="false">
      <c r="A1930" s="37" t="n">
        <v>1001727</v>
      </c>
      <c r="B1930" s="38" t="n">
        <v>46281</v>
      </c>
      <c r="C1930" s="39" t="n">
        <v>1</v>
      </c>
      <c r="D1930" s="39" t="s">
        <v>26</v>
      </c>
      <c r="E1930" s="39"/>
      <c r="F1930" s="41" t="n">
        <f aca="false">IF(A1930="","",MATCH(A1930,P_ID,1))</f>
        <v>1727</v>
      </c>
      <c r="G1930" s="41" t="str">
        <f aca="false">IF(A1930="","",INDEX(P_Svc,F1930))</f>
        <v>Standard</v>
      </c>
      <c r="H1930" s="41" t="str">
        <f aca="false">IF(A1930="","",INDEX(P_Zone,F1930))</f>
        <v>South</v>
      </c>
      <c r="I1930" s="41" t="n">
        <f aca="false">IF(A1930="","",IF(D1930="Delivered",IF(B1930&lt;=INDEX(P_Due,F1930),1,0),0))</f>
        <v>1</v>
      </c>
    </row>
    <row r="1931" customFormat="false" ht="15" hidden="false" customHeight="false" outlineLevel="0" collapsed="false">
      <c r="A1931" s="37" t="n">
        <v>1001728</v>
      </c>
      <c r="B1931" s="38" t="n">
        <v>46281</v>
      </c>
      <c r="C1931" s="39" t="n">
        <v>1</v>
      </c>
      <c r="D1931" s="39" t="s">
        <v>26</v>
      </c>
      <c r="E1931" s="39"/>
      <c r="F1931" s="41" t="n">
        <f aca="false">IF(A1931="","",MATCH(A1931,P_ID,1))</f>
        <v>1728</v>
      </c>
      <c r="G1931" s="41" t="str">
        <f aca="false">IF(A1931="","",INDEX(P_Svc,F1931))</f>
        <v>Standard</v>
      </c>
      <c r="H1931" s="41" t="str">
        <f aca="false">IF(A1931="","",INDEX(P_Zone,F1931))</f>
        <v>South</v>
      </c>
      <c r="I1931" s="41" t="n">
        <f aca="false">IF(A1931="","",IF(D1931="Delivered",IF(B1931&lt;=INDEX(P_Due,F1931),1,0),0))</f>
        <v>1</v>
      </c>
    </row>
    <row r="1932" customFormat="false" ht="15" hidden="false" customHeight="false" outlineLevel="0" collapsed="false">
      <c r="A1932" s="37" t="n">
        <v>1001729</v>
      </c>
      <c r="B1932" s="38" t="n">
        <v>46281</v>
      </c>
      <c r="C1932" s="39" t="n">
        <v>1</v>
      </c>
      <c r="D1932" s="39" t="s">
        <v>26</v>
      </c>
      <c r="E1932" s="39"/>
      <c r="F1932" s="41" t="n">
        <f aca="false">IF(A1932="","",MATCH(A1932,P_ID,1))</f>
        <v>1729</v>
      </c>
      <c r="G1932" s="41" t="str">
        <f aca="false">IF(A1932="","",INDEX(P_Svc,F1932))</f>
        <v>Standard</v>
      </c>
      <c r="H1932" s="41" t="str">
        <f aca="false">IF(A1932="","",INDEX(P_Zone,F1932))</f>
        <v>Central</v>
      </c>
      <c r="I1932" s="41" t="n">
        <f aca="false">IF(A1932="","",IF(D1932="Delivered",IF(B1932&lt;=INDEX(P_Due,F1932),1,0),0))</f>
        <v>1</v>
      </c>
    </row>
    <row r="1933" customFormat="false" ht="15" hidden="false" customHeight="false" outlineLevel="0" collapsed="false">
      <c r="A1933" s="37" t="n">
        <v>1001730</v>
      </c>
      <c r="B1933" s="38" t="n">
        <v>46281</v>
      </c>
      <c r="C1933" s="39" t="n">
        <v>1</v>
      </c>
      <c r="D1933" s="39" t="s">
        <v>26</v>
      </c>
      <c r="E1933" s="39"/>
      <c r="F1933" s="41" t="n">
        <f aca="false">IF(A1933="","",MATCH(A1933,P_ID,1))</f>
        <v>1730</v>
      </c>
      <c r="G1933" s="41" t="str">
        <f aca="false">IF(A1933="","",INDEX(P_Svc,F1933))</f>
        <v>Standard</v>
      </c>
      <c r="H1933" s="41" t="str">
        <f aca="false">IF(A1933="","",INDEX(P_Zone,F1933))</f>
        <v>East</v>
      </c>
      <c r="I1933" s="41" t="n">
        <f aca="false">IF(A1933="","",IF(D1933="Delivered",IF(B1933&lt;=INDEX(P_Due,F1933),1,0),0))</f>
        <v>1</v>
      </c>
    </row>
    <row r="1934" customFormat="false" ht="15" hidden="false" customHeight="false" outlineLevel="0" collapsed="false">
      <c r="A1934" s="37" t="n">
        <v>1001731</v>
      </c>
      <c r="B1934" s="38" t="n">
        <v>46281</v>
      </c>
      <c r="C1934" s="39" t="n">
        <v>1</v>
      </c>
      <c r="D1934" s="39" t="s">
        <v>26</v>
      </c>
      <c r="E1934" s="39"/>
      <c r="F1934" s="41" t="n">
        <f aca="false">IF(A1934="","",MATCH(A1934,P_ID,1))</f>
        <v>1731</v>
      </c>
      <c r="G1934" s="41" t="str">
        <f aca="false">IF(A1934="","",INDEX(P_Svc,F1934))</f>
        <v>Standard</v>
      </c>
      <c r="H1934" s="41" t="str">
        <f aca="false">IF(A1934="","",INDEX(P_Zone,F1934))</f>
        <v>North</v>
      </c>
      <c r="I1934" s="41" t="n">
        <f aca="false">IF(A1934="","",IF(D1934="Delivered",IF(B1934&lt;=INDEX(P_Due,F1934),1,0),0))</f>
        <v>1</v>
      </c>
    </row>
    <row r="1935" customFormat="false" ht="15" hidden="false" customHeight="false" outlineLevel="0" collapsed="false">
      <c r="A1935" s="37" t="n">
        <v>1001787</v>
      </c>
      <c r="B1935" s="38" t="n">
        <v>46282</v>
      </c>
      <c r="C1935" s="39" t="n">
        <v>1</v>
      </c>
      <c r="D1935" s="39" t="s">
        <v>26</v>
      </c>
      <c r="E1935" s="39"/>
      <c r="F1935" s="41" t="n">
        <f aca="false">IF(A1935="","",MATCH(A1935,P_ID,1))</f>
        <v>1787</v>
      </c>
      <c r="G1935" s="41" t="str">
        <f aca="false">IF(A1935="","",INDEX(P_Svc,F1935))</f>
        <v>Express</v>
      </c>
      <c r="H1935" s="41" t="str">
        <f aca="false">IF(A1935="","",INDEX(P_Zone,F1935))</f>
        <v>Central</v>
      </c>
      <c r="I1935" s="41" t="n">
        <f aca="false">IF(A1935="","",IF(D1935="Delivered",IF(B1935&lt;=INDEX(P_Due,F1935),1,0),0))</f>
        <v>1</v>
      </c>
    </row>
    <row r="1936" customFormat="false" ht="15" hidden="false" customHeight="false" outlineLevel="0" collapsed="false">
      <c r="A1936" s="37" t="n">
        <v>1001894</v>
      </c>
      <c r="B1936" s="38" t="n">
        <v>46282</v>
      </c>
      <c r="C1936" s="39" t="n">
        <v>1</v>
      </c>
      <c r="D1936" s="39" t="s">
        <v>26</v>
      </c>
      <c r="E1936" s="39"/>
      <c r="F1936" s="41" t="n">
        <f aca="false">IF(A1936="","",MATCH(A1936,P_ID,1))</f>
        <v>1894</v>
      </c>
      <c r="G1936" s="41" t="str">
        <f aca="false">IF(A1936="","",INDEX(P_Svc,F1936))</f>
        <v>Express</v>
      </c>
      <c r="H1936" s="41" t="str">
        <f aca="false">IF(A1936="","",INDEX(P_Zone,F1936))</f>
        <v>Central</v>
      </c>
      <c r="I1936" s="41" t="n">
        <f aca="false">IF(A1936="","",IF(D1936="Delivered",IF(B1936&lt;=INDEX(P_Due,F1936),1,0),0))</f>
        <v>1</v>
      </c>
    </row>
    <row r="1937" customFormat="false" ht="15" hidden="false" customHeight="false" outlineLevel="0" collapsed="false">
      <c r="A1937" s="37" t="n">
        <v>1001786</v>
      </c>
      <c r="B1937" s="38" t="n">
        <v>46282</v>
      </c>
      <c r="C1937" s="39" t="n">
        <v>1</v>
      </c>
      <c r="D1937" s="39" t="s">
        <v>26</v>
      </c>
      <c r="E1937" s="39"/>
      <c r="F1937" s="41" t="n">
        <f aca="false">IF(A1937="","",MATCH(A1937,P_ID,1))</f>
        <v>1786</v>
      </c>
      <c r="G1937" s="41" t="str">
        <f aca="false">IF(A1937="","",INDEX(P_Svc,F1937))</f>
        <v>Express</v>
      </c>
      <c r="H1937" s="41" t="str">
        <f aca="false">IF(A1937="","",INDEX(P_Zone,F1937))</f>
        <v>East</v>
      </c>
      <c r="I1937" s="41" t="n">
        <f aca="false">IF(A1937="","",IF(D1937="Delivered",IF(B1937&lt;=INDEX(P_Due,F1937),1,0),0))</f>
        <v>1</v>
      </c>
    </row>
    <row r="1938" customFormat="false" ht="15" hidden="false" customHeight="false" outlineLevel="0" collapsed="false">
      <c r="A1938" s="37" t="n">
        <v>1001799</v>
      </c>
      <c r="B1938" s="38" t="n">
        <v>46282</v>
      </c>
      <c r="C1938" s="39" t="n">
        <v>1</v>
      </c>
      <c r="D1938" s="39" t="s">
        <v>26</v>
      </c>
      <c r="E1938" s="39"/>
      <c r="F1938" s="41" t="n">
        <f aca="false">IF(A1938="","",MATCH(A1938,P_ID,1))</f>
        <v>1799</v>
      </c>
      <c r="G1938" s="41" t="str">
        <f aca="false">IF(A1938="","",INDEX(P_Svc,F1938))</f>
        <v>Express</v>
      </c>
      <c r="H1938" s="41" t="str">
        <f aca="false">IF(A1938="","",INDEX(P_Zone,F1938))</f>
        <v>West</v>
      </c>
      <c r="I1938" s="41" t="n">
        <f aca="false">IF(A1938="","",IF(D1938="Delivered",IF(B1938&lt;=INDEX(P_Due,F1938),1,0),0))</f>
        <v>1</v>
      </c>
    </row>
    <row r="1939" customFormat="false" ht="15" hidden="false" customHeight="false" outlineLevel="0" collapsed="false">
      <c r="A1939" s="37" t="n">
        <v>1001821</v>
      </c>
      <c r="B1939" s="38" t="n">
        <v>46282</v>
      </c>
      <c r="C1939" s="39" t="n">
        <v>1</v>
      </c>
      <c r="D1939" s="39" t="s">
        <v>26</v>
      </c>
      <c r="E1939" s="39"/>
      <c r="F1939" s="41" t="n">
        <f aca="false">IF(A1939="","",MATCH(A1939,P_ID,1))</f>
        <v>1821</v>
      </c>
      <c r="G1939" s="41" t="str">
        <f aca="false">IF(A1939="","",INDEX(P_Svc,F1939))</f>
        <v>Express</v>
      </c>
      <c r="H1939" s="41" t="str">
        <f aca="false">IF(A1939="","",INDEX(P_Zone,F1939))</f>
        <v>East</v>
      </c>
      <c r="I1939" s="41" t="n">
        <f aca="false">IF(A1939="","",IF(D1939="Delivered",IF(B1939&lt;=INDEX(P_Due,F1939),1,0),0))</f>
        <v>1</v>
      </c>
    </row>
    <row r="1940" customFormat="false" ht="15" hidden="false" customHeight="false" outlineLevel="0" collapsed="false">
      <c r="A1940" s="37" t="n">
        <v>1001842</v>
      </c>
      <c r="B1940" s="38" t="n">
        <v>46282</v>
      </c>
      <c r="C1940" s="39" t="n">
        <v>1</v>
      </c>
      <c r="D1940" s="39" t="s">
        <v>26</v>
      </c>
      <c r="E1940" s="39"/>
      <c r="F1940" s="41" t="n">
        <f aca="false">IF(A1940="","",MATCH(A1940,P_ID,1))</f>
        <v>1842</v>
      </c>
      <c r="G1940" s="41" t="str">
        <f aca="false">IF(A1940="","",INDEX(P_Svc,F1940))</f>
        <v>Express</v>
      </c>
      <c r="H1940" s="41" t="str">
        <f aca="false">IF(A1940="","",INDEX(P_Zone,F1940))</f>
        <v>Central</v>
      </c>
      <c r="I1940" s="41" t="n">
        <f aca="false">IF(A1940="","",IF(D1940="Delivered",IF(B1940&lt;=INDEX(P_Due,F1940),1,0),0))</f>
        <v>1</v>
      </c>
    </row>
    <row r="1941" customFormat="false" ht="15" hidden="false" customHeight="false" outlineLevel="0" collapsed="false">
      <c r="A1941" s="37" t="n">
        <v>1001846</v>
      </c>
      <c r="B1941" s="38" t="n">
        <v>46282</v>
      </c>
      <c r="C1941" s="39" t="n">
        <v>1</v>
      </c>
      <c r="D1941" s="39" t="s">
        <v>26</v>
      </c>
      <c r="E1941" s="39"/>
      <c r="F1941" s="41" t="n">
        <f aca="false">IF(A1941="","",MATCH(A1941,P_ID,1))</f>
        <v>1846</v>
      </c>
      <c r="G1941" s="41" t="str">
        <f aca="false">IF(A1941="","",INDEX(P_Svc,F1941))</f>
        <v>Express</v>
      </c>
      <c r="H1941" s="41" t="str">
        <f aca="false">IF(A1941="","",INDEX(P_Zone,F1941))</f>
        <v>North</v>
      </c>
      <c r="I1941" s="41" t="n">
        <f aca="false">IF(A1941="","",IF(D1941="Delivered",IF(B1941&lt;=INDEX(P_Due,F1941),1,0),0))</f>
        <v>1</v>
      </c>
    </row>
    <row r="1942" customFormat="false" ht="15" hidden="false" customHeight="false" outlineLevel="0" collapsed="false">
      <c r="A1942" s="37" t="n">
        <v>1001850</v>
      </c>
      <c r="B1942" s="38" t="n">
        <v>46282</v>
      </c>
      <c r="C1942" s="39" t="n">
        <v>1</v>
      </c>
      <c r="D1942" s="39" t="s">
        <v>26</v>
      </c>
      <c r="E1942" s="39"/>
      <c r="F1942" s="41" t="n">
        <f aca="false">IF(A1942="","",MATCH(A1942,P_ID,1))</f>
        <v>1850</v>
      </c>
      <c r="G1942" s="41" t="str">
        <f aca="false">IF(A1942="","",INDEX(P_Svc,F1942))</f>
        <v>Express</v>
      </c>
      <c r="H1942" s="41" t="str">
        <f aca="false">IF(A1942="","",INDEX(P_Zone,F1942))</f>
        <v>Central</v>
      </c>
      <c r="I1942" s="41" t="n">
        <f aca="false">IF(A1942="","",IF(D1942="Delivered",IF(B1942&lt;=INDEX(P_Due,F1942),1,0),0))</f>
        <v>1</v>
      </c>
    </row>
    <row r="1943" customFormat="false" ht="15" hidden="false" customHeight="false" outlineLevel="0" collapsed="false">
      <c r="A1943" s="37" t="n">
        <v>1001862</v>
      </c>
      <c r="B1943" s="38" t="n">
        <v>46282</v>
      </c>
      <c r="C1943" s="39" t="n">
        <v>1</v>
      </c>
      <c r="D1943" s="39" t="s">
        <v>26</v>
      </c>
      <c r="E1943" s="39"/>
      <c r="F1943" s="41" t="n">
        <f aca="false">IF(A1943="","",MATCH(A1943,P_ID,1))</f>
        <v>1862</v>
      </c>
      <c r="G1943" s="41" t="str">
        <f aca="false">IF(A1943="","",INDEX(P_Svc,F1943))</f>
        <v>Express</v>
      </c>
      <c r="H1943" s="41" t="str">
        <f aca="false">IF(A1943="","",INDEX(P_Zone,F1943))</f>
        <v>North</v>
      </c>
      <c r="I1943" s="41" t="n">
        <f aca="false">IF(A1943="","",IF(D1943="Delivered",IF(B1943&lt;=INDEX(P_Due,F1943),1,0),0))</f>
        <v>1</v>
      </c>
    </row>
    <row r="1944" customFormat="false" ht="15" hidden="false" customHeight="false" outlineLevel="0" collapsed="false">
      <c r="A1944" s="37" t="n">
        <v>1001895</v>
      </c>
      <c r="B1944" s="38" t="n">
        <v>46282</v>
      </c>
      <c r="C1944" s="39" t="n">
        <v>1</v>
      </c>
      <c r="D1944" s="39" t="s">
        <v>26</v>
      </c>
      <c r="E1944" s="39"/>
      <c r="F1944" s="41" t="n">
        <f aca="false">IF(A1944="","",MATCH(A1944,P_ID,1))</f>
        <v>1895</v>
      </c>
      <c r="G1944" s="41" t="str">
        <f aca="false">IF(A1944="","",INDEX(P_Svc,F1944))</f>
        <v>Express</v>
      </c>
      <c r="H1944" s="41" t="str">
        <f aca="false">IF(A1944="","",INDEX(P_Zone,F1944))</f>
        <v>North</v>
      </c>
      <c r="I1944" s="41" t="n">
        <f aca="false">IF(A1944="","",IF(D1944="Delivered",IF(B1944&lt;=INDEX(P_Due,F1944),1,0),0))</f>
        <v>1</v>
      </c>
    </row>
    <row r="1945" customFormat="false" ht="15" hidden="false" customHeight="false" outlineLevel="0" collapsed="false">
      <c r="A1945" s="37" t="n">
        <v>1001911</v>
      </c>
      <c r="B1945" s="38" t="n">
        <v>46282</v>
      </c>
      <c r="C1945" s="39" t="n">
        <v>1</v>
      </c>
      <c r="D1945" s="39" t="s">
        <v>26</v>
      </c>
      <c r="E1945" s="39"/>
      <c r="F1945" s="41" t="n">
        <f aca="false">IF(A1945="","",MATCH(A1945,P_ID,1))</f>
        <v>1911</v>
      </c>
      <c r="G1945" s="41" t="str">
        <f aca="false">IF(A1945="","",INDEX(P_Svc,F1945))</f>
        <v>Express</v>
      </c>
      <c r="H1945" s="41" t="str">
        <f aca="false">IF(A1945="","",INDEX(P_Zone,F1945))</f>
        <v>South</v>
      </c>
      <c r="I1945" s="41" t="n">
        <f aca="false">IF(A1945="","",IF(D1945="Delivered",IF(B1945&lt;=INDEX(P_Due,F1945),1,0),0))</f>
        <v>1</v>
      </c>
    </row>
    <row r="1946" customFormat="false" ht="15" hidden="false" customHeight="false" outlineLevel="0" collapsed="false">
      <c r="A1946" s="37" t="n">
        <v>1001951</v>
      </c>
      <c r="B1946" s="38" t="n">
        <v>46282</v>
      </c>
      <c r="C1946" s="39" t="n">
        <v>1</v>
      </c>
      <c r="D1946" s="39" t="s">
        <v>26</v>
      </c>
      <c r="E1946" s="39"/>
      <c r="F1946" s="41" t="n">
        <f aca="false">IF(A1946="","",MATCH(A1946,P_ID,1))</f>
        <v>1951</v>
      </c>
      <c r="G1946" s="41" t="str">
        <f aca="false">IF(A1946="","",INDEX(P_Svc,F1946))</f>
        <v>Express</v>
      </c>
      <c r="H1946" s="41" t="str">
        <f aca="false">IF(A1946="","",INDEX(P_Zone,F1946))</f>
        <v>North</v>
      </c>
      <c r="I1946" s="41" t="n">
        <f aca="false">IF(A1946="","",IF(D1946="Delivered",IF(B1946&lt;=INDEX(P_Due,F1946),1,0),0))</f>
        <v>1</v>
      </c>
    </row>
    <row r="1947" customFormat="false" ht="15" hidden="false" customHeight="false" outlineLevel="0" collapsed="false">
      <c r="A1947" s="37" t="n">
        <v>1001962</v>
      </c>
      <c r="B1947" s="38" t="n">
        <v>46282</v>
      </c>
      <c r="C1947" s="39" t="n">
        <v>1</v>
      </c>
      <c r="D1947" s="39" t="s">
        <v>26</v>
      </c>
      <c r="E1947" s="39"/>
      <c r="F1947" s="41" t="n">
        <f aca="false">IF(A1947="","",MATCH(A1947,P_ID,1))</f>
        <v>1962</v>
      </c>
      <c r="G1947" s="41" t="str">
        <f aca="false">IF(A1947="","",INDEX(P_Svc,F1947))</f>
        <v>Express</v>
      </c>
      <c r="H1947" s="41" t="str">
        <f aca="false">IF(A1947="","",INDEX(P_Zone,F1947))</f>
        <v>North</v>
      </c>
      <c r="I1947" s="41" t="n">
        <f aca="false">IF(A1947="","",IF(D1947="Delivered",IF(B1947&lt;=INDEX(P_Due,F1947),1,0),0))</f>
        <v>1</v>
      </c>
    </row>
    <row r="1948" customFormat="false" ht="15" hidden="false" customHeight="false" outlineLevel="0" collapsed="false">
      <c r="A1948" s="37" t="n">
        <v>1001982</v>
      </c>
      <c r="B1948" s="38" t="n">
        <v>46282</v>
      </c>
      <c r="C1948" s="39" t="n">
        <v>2</v>
      </c>
      <c r="D1948" s="39" t="s">
        <v>26</v>
      </c>
      <c r="E1948" s="39"/>
      <c r="F1948" s="41" t="n">
        <f aca="false">IF(A1948="","",MATCH(A1948,P_ID,1))</f>
        <v>1982</v>
      </c>
      <c r="G1948" s="41" t="str">
        <f aca="false">IF(A1948="","",INDEX(P_Svc,F1948))</f>
        <v>Express</v>
      </c>
      <c r="H1948" s="41" t="str">
        <f aca="false">IF(A1948="","",INDEX(P_Zone,F1948))</f>
        <v>South</v>
      </c>
      <c r="I1948" s="41" t="n">
        <f aca="false">IF(A1948="","",IF(D1948="Delivered",IF(B1948&lt;=INDEX(P_Due,F1948),1,0),0))</f>
        <v>1</v>
      </c>
    </row>
    <row r="1949" customFormat="false" ht="15" hidden="false" customHeight="false" outlineLevel="0" collapsed="false">
      <c r="A1949" s="37" t="n">
        <v>1001983</v>
      </c>
      <c r="B1949" s="38" t="n">
        <v>46282</v>
      </c>
      <c r="C1949" s="39" t="n">
        <v>1</v>
      </c>
      <c r="D1949" s="39" t="s">
        <v>26</v>
      </c>
      <c r="E1949" s="39"/>
      <c r="F1949" s="41" t="n">
        <f aca="false">IF(A1949="","",MATCH(A1949,P_ID,1))</f>
        <v>1983</v>
      </c>
      <c r="G1949" s="41" t="str">
        <f aca="false">IF(A1949="","",INDEX(P_Svc,F1949))</f>
        <v>Express</v>
      </c>
      <c r="H1949" s="41" t="str">
        <f aca="false">IF(A1949="","",INDEX(P_Zone,F1949))</f>
        <v>East</v>
      </c>
      <c r="I1949" s="41" t="n">
        <f aca="false">IF(A1949="","",IF(D1949="Delivered",IF(B1949&lt;=INDEX(P_Due,F1949),1,0),0))</f>
        <v>1</v>
      </c>
    </row>
    <row r="1950" customFormat="false" ht="15" hidden="false" customHeight="false" outlineLevel="0" collapsed="false">
      <c r="A1950" s="37" t="n">
        <v>1002027</v>
      </c>
      <c r="B1950" s="38" t="n">
        <v>46282</v>
      </c>
      <c r="C1950" s="39" t="n">
        <v>1</v>
      </c>
      <c r="D1950" s="39" t="s">
        <v>26</v>
      </c>
      <c r="E1950" s="39"/>
      <c r="F1950" s="41" t="n">
        <f aca="false">IF(A1950="","",MATCH(A1950,P_ID,1))</f>
        <v>2027</v>
      </c>
      <c r="G1950" s="41" t="str">
        <f aca="false">IF(A1950="","",INDEX(P_Svc,F1950))</f>
        <v>Express</v>
      </c>
      <c r="H1950" s="41" t="str">
        <f aca="false">IF(A1950="","",INDEX(P_Zone,F1950))</f>
        <v>South</v>
      </c>
      <c r="I1950" s="41" t="n">
        <f aca="false">IF(A1950="","",IF(D1950="Delivered",IF(B1950&lt;=INDEX(P_Due,F1950),1,0),0))</f>
        <v>1</v>
      </c>
    </row>
    <row r="1951" customFormat="false" ht="15" hidden="false" customHeight="false" outlineLevel="0" collapsed="false">
      <c r="A1951" s="37" t="n">
        <v>1002038</v>
      </c>
      <c r="B1951" s="38" t="n">
        <v>46282</v>
      </c>
      <c r="C1951" s="39" t="n">
        <v>1</v>
      </c>
      <c r="D1951" s="39" t="s">
        <v>26</v>
      </c>
      <c r="E1951" s="39"/>
      <c r="F1951" s="41" t="n">
        <f aca="false">IF(A1951="","",MATCH(A1951,P_ID,1))</f>
        <v>2038</v>
      </c>
      <c r="G1951" s="41" t="str">
        <f aca="false">IF(A1951="","",INDEX(P_Svc,F1951))</f>
        <v>Express</v>
      </c>
      <c r="H1951" s="41" t="str">
        <f aca="false">IF(A1951="","",INDEX(P_Zone,F1951))</f>
        <v>South</v>
      </c>
      <c r="I1951" s="41" t="n">
        <f aca="false">IF(A1951="","",IF(D1951="Delivered",IF(B1951&lt;=INDEX(P_Due,F1951),1,0),0))</f>
        <v>1</v>
      </c>
    </row>
    <row r="1952" customFormat="false" ht="15" hidden="false" customHeight="false" outlineLevel="0" collapsed="false">
      <c r="A1952" s="37" t="n">
        <v>1002051</v>
      </c>
      <c r="B1952" s="38" t="n">
        <v>46282</v>
      </c>
      <c r="C1952" s="39" t="n">
        <v>1</v>
      </c>
      <c r="D1952" s="39" t="s">
        <v>26</v>
      </c>
      <c r="E1952" s="39"/>
      <c r="F1952" s="41" t="n">
        <f aca="false">IF(A1952="","",MATCH(A1952,P_ID,1))</f>
        <v>2051</v>
      </c>
      <c r="G1952" s="41" t="str">
        <f aca="false">IF(A1952="","",INDEX(P_Svc,F1952))</f>
        <v>Express</v>
      </c>
      <c r="H1952" s="41" t="str">
        <f aca="false">IF(A1952="","",INDEX(P_Zone,F1952))</f>
        <v>West</v>
      </c>
      <c r="I1952" s="41" t="n">
        <f aca="false">IF(A1952="","",IF(D1952="Delivered",IF(B1952&lt;=INDEX(P_Due,F1952),1,0),0))</f>
        <v>1</v>
      </c>
    </row>
    <row r="1953" customFormat="false" ht="15" hidden="false" customHeight="false" outlineLevel="0" collapsed="false">
      <c r="A1953" s="37" t="n">
        <v>1002058</v>
      </c>
      <c r="B1953" s="38" t="n">
        <v>46282</v>
      </c>
      <c r="C1953" s="39" t="n">
        <v>1</v>
      </c>
      <c r="D1953" s="39" t="s">
        <v>26</v>
      </c>
      <c r="E1953" s="39"/>
      <c r="F1953" s="41" t="n">
        <f aca="false">IF(A1953="","",MATCH(A1953,P_ID,1))</f>
        <v>2058</v>
      </c>
      <c r="G1953" s="41" t="str">
        <f aca="false">IF(A1953="","",INDEX(P_Svc,F1953))</f>
        <v>Express</v>
      </c>
      <c r="H1953" s="41" t="str">
        <f aca="false">IF(A1953="","",INDEX(P_Zone,F1953))</f>
        <v>West</v>
      </c>
      <c r="I1953" s="41" t="n">
        <f aca="false">IF(A1953="","",IF(D1953="Delivered",IF(B1953&lt;=INDEX(P_Due,F1953),1,0),0))</f>
        <v>1</v>
      </c>
    </row>
    <row r="1954" customFormat="false" ht="15" hidden="false" customHeight="false" outlineLevel="0" collapsed="false">
      <c r="A1954" s="37" t="n">
        <v>1002107</v>
      </c>
      <c r="B1954" s="38" t="n">
        <v>46282</v>
      </c>
      <c r="C1954" s="39" t="n">
        <v>1</v>
      </c>
      <c r="D1954" s="39" t="s">
        <v>26</v>
      </c>
      <c r="E1954" s="39"/>
      <c r="F1954" s="41" t="n">
        <f aca="false">IF(A1954="","",MATCH(A1954,P_ID,1))</f>
        <v>2107</v>
      </c>
      <c r="G1954" s="41" t="str">
        <f aca="false">IF(A1954="","",INDEX(P_Svc,F1954))</f>
        <v>Express</v>
      </c>
      <c r="H1954" s="41" t="str">
        <f aca="false">IF(A1954="","",INDEX(P_Zone,F1954))</f>
        <v>Central</v>
      </c>
      <c r="I1954" s="41" t="n">
        <f aca="false">IF(A1954="","",IF(D1954="Delivered",IF(B1954&lt;=INDEX(P_Due,F1954),1,0),0))</f>
        <v>1</v>
      </c>
    </row>
    <row r="1955" customFormat="false" ht="15" hidden="false" customHeight="false" outlineLevel="0" collapsed="false">
      <c r="A1955" s="37" t="n">
        <v>1002114</v>
      </c>
      <c r="B1955" s="38" t="n">
        <v>46282</v>
      </c>
      <c r="C1955" s="39" t="n">
        <v>1</v>
      </c>
      <c r="D1955" s="39" t="s">
        <v>26</v>
      </c>
      <c r="E1955" s="39"/>
      <c r="F1955" s="41" t="n">
        <f aca="false">IF(A1955="","",MATCH(A1955,P_ID,1))</f>
        <v>2114</v>
      </c>
      <c r="G1955" s="41" t="str">
        <f aca="false">IF(A1955="","",INDEX(P_Svc,F1955))</f>
        <v>Express</v>
      </c>
      <c r="H1955" s="41" t="str">
        <f aca="false">IF(A1955="","",INDEX(P_Zone,F1955))</f>
        <v>South</v>
      </c>
      <c r="I1955" s="41" t="n">
        <f aca="false">IF(A1955="","",IF(D1955="Delivered",IF(B1955&lt;=INDEX(P_Due,F1955),1,0),0))</f>
        <v>1</v>
      </c>
    </row>
    <row r="1956" customFormat="false" ht="15" hidden="false" customHeight="false" outlineLevel="0" collapsed="false">
      <c r="A1956" s="37" t="n">
        <v>1002118</v>
      </c>
      <c r="B1956" s="38" t="n">
        <v>46282</v>
      </c>
      <c r="C1956" s="39" t="n">
        <v>1</v>
      </c>
      <c r="D1956" s="39" t="s">
        <v>26</v>
      </c>
      <c r="E1956" s="39"/>
      <c r="F1956" s="41" t="n">
        <f aca="false">IF(A1956="","",MATCH(A1956,P_ID,1))</f>
        <v>2118</v>
      </c>
      <c r="G1956" s="41" t="str">
        <f aca="false">IF(A1956="","",INDEX(P_Svc,F1956))</f>
        <v>Express</v>
      </c>
      <c r="H1956" s="41" t="str">
        <f aca="false">IF(A1956="","",INDEX(P_Zone,F1956))</f>
        <v>East</v>
      </c>
      <c r="I1956" s="41" t="n">
        <f aca="false">IF(A1956="","",IF(D1956="Delivered",IF(B1956&lt;=INDEX(P_Due,F1956),1,0),0))</f>
        <v>1</v>
      </c>
    </row>
    <row r="1957" customFormat="false" ht="15" hidden="false" customHeight="false" outlineLevel="0" collapsed="false">
      <c r="A1957" s="37" t="n">
        <v>1002152</v>
      </c>
      <c r="B1957" s="38" t="n">
        <v>46282</v>
      </c>
      <c r="C1957" s="39" t="n">
        <v>1</v>
      </c>
      <c r="D1957" s="39" t="s">
        <v>26</v>
      </c>
      <c r="E1957" s="39"/>
      <c r="F1957" s="41" t="n">
        <f aca="false">IF(A1957="","",MATCH(A1957,P_ID,1))</f>
        <v>2152</v>
      </c>
      <c r="G1957" s="41" t="str">
        <f aca="false">IF(A1957="","",INDEX(P_Svc,F1957))</f>
        <v>Express</v>
      </c>
      <c r="H1957" s="41" t="str">
        <f aca="false">IF(A1957="","",INDEX(P_Zone,F1957))</f>
        <v>Central</v>
      </c>
      <c r="I1957" s="41" t="n">
        <f aca="false">IF(A1957="","",IF(D1957="Delivered",IF(B1957&lt;=INDEX(P_Due,F1957),1,0),0))</f>
        <v>1</v>
      </c>
    </row>
    <row r="1958" customFormat="false" ht="15" hidden="false" customHeight="false" outlineLevel="0" collapsed="false">
      <c r="A1958" s="37" t="n">
        <v>1002160</v>
      </c>
      <c r="B1958" s="38" t="n">
        <v>46282</v>
      </c>
      <c r="C1958" s="39" t="n">
        <v>0</v>
      </c>
      <c r="D1958" s="39" t="s">
        <v>80</v>
      </c>
      <c r="E1958" s="39" t="s">
        <v>40</v>
      </c>
      <c r="F1958" s="41" t="n">
        <f aca="false">IF(A1958="","",MATCH(A1958,P_ID,1))</f>
        <v>2160</v>
      </c>
      <c r="G1958" s="41" t="str">
        <f aca="false">IF(A1958="","",INDEX(P_Svc,F1958))</f>
        <v>Express</v>
      </c>
      <c r="H1958" s="41" t="str">
        <f aca="false">IF(A1958="","",INDEX(P_Zone,F1958))</f>
        <v>West</v>
      </c>
      <c r="I1958" s="41" t="n">
        <f aca="false">IF(A1958="","",IF(D1958="Delivered",IF(B1958&lt;=INDEX(P_Due,F1958),1,0),0))</f>
        <v>0</v>
      </c>
    </row>
    <row r="1959" customFormat="false" ht="15" hidden="false" customHeight="false" outlineLevel="0" collapsed="false">
      <c r="A1959" s="37" t="n">
        <v>1002165</v>
      </c>
      <c r="B1959" s="38" t="n">
        <v>46282</v>
      </c>
      <c r="C1959" s="39" t="n">
        <v>1</v>
      </c>
      <c r="D1959" s="39" t="s">
        <v>26</v>
      </c>
      <c r="E1959" s="39"/>
      <c r="F1959" s="41" t="n">
        <f aca="false">IF(A1959="","",MATCH(A1959,P_ID,1))</f>
        <v>2165</v>
      </c>
      <c r="G1959" s="41" t="str">
        <f aca="false">IF(A1959="","",INDEX(P_Svc,F1959))</f>
        <v>Express</v>
      </c>
      <c r="H1959" s="41" t="str">
        <f aca="false">IF(A1959="","",INDEX(P_Zone,F1959))</f>
        <v>South</v>
      </c>
      <c r="I1959" s="41" t="n">
        <f aca="false">IF(A1959="","",IF(D1959="Delivered",IF(B1959&lt;=INDEX(P_Due,F1959),1,0),0))</f>
        <v>1</v>
      </c>
    </row>
    <row r="1960" customFormat="false" ht="15" hidden="false" customHeight="false" outlineLevel="0" collapsed="false">
      <c r="A1960" s="37" t="n">
        <v>1002168</v>
      </c>
      <c r="B1960" s="38" t="n">
        <v>46282</v>
      </c>
      <c r="C1960" s="39" t="n">
        <v>1</v>
      </c>
      <c r="D1960" s="39" t="s">
        <v>26</v>
      </c>
      <c r="E1960" s="39"/>
      <c r="F1960" s="41" t="n">
        <f aca="false">IF(A1960="","",MATCH(A1960,P_ID,1))</f>
        <v>2168</v>
      </c>
      <c r="G1960" s="41" t="str">
        <f aca="false">IF(A1960="","",INDEX(P_Svc,F1960))</f>
        <v>Express</v>
      </c>
      <c r="H1960" s="41" t="str">
        <f aca="false">IF(A1960="","",INDEX(P_Zone,F1960))</f>
        <v>South</v>
      </c>
      <c r="I1960" s="41" t="n">
        <f aca="false">IF(A1960="","",IF(D1960="Delivered",IF(B1960&lt;=INDEX(P_Due,F1960),1,0),0))</f>
        <v>1</v>
      </c>
    </row>
    <row r="1961" customFormat="false" ht="15" hidden="false" customHeight="false" outlineLevel="0" collapsed="false">
      <c r="A1961" s="37" t="n">
        <v>1002177</v>
      </c>
      <c r="B1961" s="38" t="n">
        <v>46282</v>
      </c>
      <c r="C1961" s="39" t="n">
        <v>1</v>
      </c>
      <c r="D1961" s="39" t="s">
        <v>26</v>
      </c>
      <c r="E1961" s="39"/>
      <c r="F1961" s="41" t="n">
        <f aca="false">IF(A1961="","",MATCH(A1961,P_ID,1))</f>
        <v>2177</v>
      </c>
      <c r="G1961" s="41" t="str">
        <f aca="false">IF(A1961="","",INDEX(P_Svc,F1961))</f>
        <v>Express</v>
      </c>
      <c r="H1961" s="41" t="str">
        <f aca="false">IF(A1961="","",INDEX(P_Zone,F1961))</f>
        <v>South</v>
      </c>
      <c r="I1961" s="41" t="n">
        <f aca="false">IF(A1961="","",IF(D1961="Delivered",IF(B1961&lt;=INDEX(P_Due,F1961),1,0),0))</f>
        <v>1</v>
      </c>
    </row>
    <row r="1962" customFormat="false" ht="15" hidden="false" customHeight="false" outlineLevel="0" collapsed="false">
      <c r="A1962" s="37" t="n">
        <v>1002269</v>
      </c>
      <c r="B1962" s="38" t="n">
        <v>46282</v>
      </c>
      <c r="C1962" s="39" t="n">
        <v>1</v>
      </c>
      <c r="D1962" s="39" t="s">
        <v>26</v>
      </c>
      <c r="E1962" s="39"/>
      <c r="F1962" s="41" t="n">
        <f aca="false">IF(A1962="","",MATCH(A1962,P_ID,1))</f>
        <v>2269</v>
      </c>
      <c r="G1962" s="41" t="str">
        <f aca="false">IF(A1962="","",INDEX(P_Svc,F1962))</f>
        <v>Express</v>
      </c>
      <c r="H1962" s="41" t="str">
        <f aca="false">IF(A1962="","",INDEX(P_Zone,F1962))</f>
        <v>North</v>
      </c>
      <c r="I1962" s="41" t="n">
        <f aca="false">IF(A1962="","",IF(D1962="Delivered",IF(B1962&lt;=INDEX(P_Due,F1962),1,0),0))</f>
        <v>1</v>
      </c>
    </row>
    <row r="1963" customFormat="false" ht="15" hidden="false" customHeight="false" outlineLevel="0" collapsed="false">
      <c r="A1963" s="37" t="n">
        <v>1002270</v>
      </c>
      <c r="B1963" s="38" t="n">
        <v>46282</v>
      </c>
      <c r="C1963" s="39" t="n">
        <v>1</v>
      </c>
      <c r="D1963" s="39" t="s">
        <v>26</v>
      </c>
      <c r="E1963" s="39"/>
      <c r="F1963" s="41" t="n">
        <f aca="false">IF(A1963="","",MATCH(A1963,P_ID,1))</f>
        <v>2270</v>
      </c>
      <c r="G1963" s="41" t="str">
        <f aca="false">IF(A1963="","",INDEX(P_Svc,F1963))</f>
        <v>Express</v>
      </c>
      <c r="H1963" s="41" t="str">
        <f aca="false">IF(A1963="","",INDEX(P_Zone,F1963))</f>
        <v>East</v>
      </c>
      <c r="I1963" s="41" t="n">
        <f aca="false">IF(A1963="","",IF(D1963="Delivered",IF(B1963&lt;=INDEX(P_Due,F1963),1,0),0))</f>
        <v>1</v>
      </c>
    </row>
    <row r="1964" customFormat="false" ht="15" hidden="false" customHeight="false" outlineLevel="0" collapsed="false">
      <c r="A1964" s="37" t="n">
        <v>1002278</v>
      </c>
      <c r="B1964" s="38" t="n">
        <v>46282</v>
      </c>
      <c r="C1964" s="39" t="n">
        <v>1</v>
      </c>
      <c r="D1964" s="39" t="s">
        <v>26</v>
      </c>
      <c r="E1964" s="39"/>
      <c r="F1964" s="41" t="n">
        <f aca="false">IF(A1964="","",MATCH(A1964,P_ID,1))</f>
        <v>2278</v>
      </c>
      <c r="G1964" s="41" t="str">
        <f aca="false">IF(A1964="","",INDEX(P_Svc,F1964))</f>
        <v>Express</v>
      </c>
      <c r="H1964" s="41" t="str">
        <f aca="false">IF(A1964="","",INDEX(P_Zone,F1964))</f>
        <v>East</v>
      </c>
      <c r="I1964" s="41" t="n">
        <f aca="false">IF(A1964="","",IF(D1964="Delivered",IF(B1964&lt;=INDEX(P_Due,F1964),1,0),0))</f>
        <v>1</v>
      </c>
    </row>
    <row r="1965" customFormat="false" ht="15" hidden="false" customHeight="false" outlineLevel="0" collapsed="false">
      <c r="A1965" s="37" t="n">
        <v>1002283</v>
      </c>
      <c r="B1965" s="38" t="n">
        <v>46282</v>
      </c>
      <c r="C1965" s="39" t="n">
        <v>1</v>
      </c>
      <c r="D1965" s="39" t="s">
        <v>26</v>
      </c>
      <c r="E1965" s="39"/>
      <c r="F1965" s="41" t="n">
        <f aca="false">IF(A1965="","",MATCH(A1965,P_ID,1))</f>
        <v>2283</v>
      </c>
      <c r="G1965" s="41" t="str">
        <f aca="false">IF(A1965="","",INDEX(P_Svc,F1965))</f>
        <v>Express</v>
      </c>
      <c r="H1965" s="41" t="str">
        <f aca="false">IF(A1965="","",INDEX(P_Zone,F1965))</f>
        <v>Central</v>
      </c>
      <c r="I1965" s="41" t="n">
        <f aca="false">IF(A1965="","",IF(D1965="Delivered",IF(B1965&lt;=INDEX(P_Due,F1965),1,0),0))</f>
        <v>1</v>
      </c>
    </row>
    <row r="1966" customFormat="false" ht="15" hidden="false" customHeight="false" outlineLevel="0" collapsed="false">
      <c r="A1966" s="37" t="n">
        <v>1001732</v>
      </c>
      <c r="B1966" s="38" t="n">
        <v>46282</v>
      </c>
      <c r="C1966" s="39" t="n">
        <v>0</v>
      </c>
      <c r="D1966" s="39" t="s">
        <v>80</v>
      </c>
      <c r="E1966" s="39" t="s">
        <v>40</v>
      </c>
      <c r="F1966" s="41" t="n">
        <f aca="false">IF(A1966="","",MATCH(A1966,P_ID,1))</f>
        <v>1732</v>
      </c>
      <c r="G1966" s="41" t="str">
        <f aca="false">IF(A1966="","",INDEX(P_Svc,F1966))</f>
        <v>Standard</v>
      </c>
      <c r="H1966" s="41" t="str">
        <f aca="false">IF(A1966="","",INDEX(P_Zone,F1966))</f>
        <v>West</v>
      </c>
      <c r="I1966" s="41" t="n">
        <f aca="false">IF(A1966="","",IF(D1966="Delivered",IF(B1966&lt;=INDEX(P_Due,F1966),1,0),0))</f>
        <v>0</v>
      </c>
    </row>
    <row r="1967" customFormat="false" ht="15" hidden="false" customHeight="false" outlineLevel="0" collapsed="false">
      <c r="A1967" s="37" t="n">
        <v>1001734</v>
      </c>
      <c r="B1967" s="38" t="n">
        <v>46282</v>
      </c>
      <c r="C1967" s="39" t="n">
        <v>1</v>
      </c>
      <c r="D1967" s="39" t="s">
        <v>26</v>
      </c>
      <c r="E1967" s="39"/>
      <c r="F1967" s="41" t="n">
        <f aca="false">IF(A1967="","",MATCH(A1967,P_ID,1))</f>
        <v>1734</v>
      </c>
      <c r="G1967" s="41" t="str">
        <f aca="false">IF(A1967="","",INDEX(P_Svc,F1967))</f>
        <v>Standard</v>
      </c>
      <c r="H1967" s="41" t="str">
        <f aca="false">IF(A1967="","",INDEX(P_Zone,F1967))</f>
        <v>North</v>
      </c>
      <c r="I1967" s="41" t="n">
        <f aca="false">IF(A1967="","",IF(D1967="Delivered",IF(B1967&lt;=INDEX(P_Due,F1967),1,0),0))</f>
        <v>1</v>
      </c>
    </row>
    <row r="1968" customFormat="false" ht="15" hidden="false" customHeight="false" outlineLevel="0" collapsed="false">
      <c r="A1968" s="37" t="n">
        <v>1001735</v>
      </c>
      <c r="B1968" s="38" t="n">
        <v>46282</v>
      </c>
      <c r="C1968" s="39" t="n">
        <v>1</v>
      </c>
      <c r="D1968" s="39" t="s">
        <v>79</v>
      </c>
      <c r="E1968" s="39" t="s">
        <v>34</v>
      </c>
      <c r="F1968" s="41" t="n">
        <f aca="false">IF(A1968="","",MATCH(A1968,P_ID,1))</f>
        <v>1735</v>
      </c>
      <c r="G1968" s="41" t="str">
        <f aca="false">IF(A1968="","",INDEX(P_Svc,F1968))</f>
        <v>Standard</v>
      </c>
      <c r="H1968" s="41" t="str">
        <f aca="false">IF(A1968="","",INDEX(P_Zone,F1968))</f>
        <v>North</v>
      </c>
      <c r="I1968" s="41" t="n">
        <f aca="false">IF(A1968="","",IF(D1968="Delivered",IF(B1968&lt;=INDEX(P_Due,F1968),1,0),0))</f>
        <v>0</v>
      </c>
    </row>
    <row r="1969" customFormat="false" ht="15" hidden="false" customHeight="false" outlineLevel="0" collapsed="false">
      <c r="A1969" s="37" t="n">
        <v>1001736</v>
      </c>
      <c r="B1969" s="38" t="n">
        <v>46282</v>
      </c>
      <c r="C1969" s="39" t="n">
        <v>1</v>
      </c>
      <c r="D1969" s="39" t="s">
        <v>26</v>
      </c>
      <c r="E1969" s="39"/>
      <c r="F1969" s="41" t="n">
        <f aca="false">IF(A1969="","",MATCH(A1969,P_ID,1))</f>
        <v>1736</v>
      </c>
      <c r="G1969" s="41" t="str">
        <f aca="false">IF(A1969="","",INDEX(P_Svc,F1969))</f>
        <v>Economy</v>
      </c>
      <c r="H1969" s="41" t="str">
        <f aca="false">IF(A1969="","",INDEX(P_Zone,F1969))</f>
        <v>South</v>
      </c>
      <c r="I1969" s="41" t="n">
        <f aca="false">IF(A1969="","",IF(D1969="Delivered",IF(B1969&lt;=INDEX(P_Due,F1969),1,0),0))</f>
        <v>1</v>
      </c>
    </row>
    <row r="1970" customFormat="false" ht="15" hidden="false" customHeight="false" outlineLevel="0" collapsed="false">
      <c r="A1970" s="37" t="n">
        <v>1001737</v>
      </c>
      <c r="B1970" s="38" t="n">
        <v>46282</v>
      </c>
      <c r="C1970" s="39" t="n">
        <v>1</v>
      </c>
      <c r="D1970" s="39" t="s">
        <v>26</v>
      </c>
      <c r="E1970" s="39"/>
      <c r="F1970" s="41" t="n">
        <f aca="false">IF(A1970="","",MATCH(A1970,P_ID,1))</f>
        <v>1737</v>
      </c>
      <c r="G1970" s="41" t="str">
        <f aca="false">IF(A1970="","",INDEX(P_Svc,F1970))</f>
        <v>Economy</v>
      </c>
      <c r="H1970" s="41" t="str">
        <f aca="false">IF(A1970="","",INDEX(P_Zone,F1970))</f>
        <v>East</v>
      </c>
      <c r="I1970" s="41" t="n">
        <f aca="false">IF(A1970="","",IF(D1970="Delivered",IF(B1970&lt;=INDEX(P_Due,F1970),1,0),0))</f>
        <v>1</v>
      </c>
    </row>
    <row r="1971" customFormat="false" ht="15" hidden="false" customHeight="false" outlineLevel="0" collapsed="false">
      <c r="A1971" s="37" t="n">
        <v>1001738</v>
      </c>
      <c r="B1971" s="38" t="n">
        <v>46282</v>
      </c>
      <c r="C1971" s="39" t="n">
        <v>1</v>
      </c>
      <c r="D1971" s="39" t="s">
        <v>26</v>
      </c>
      <c r="E1971" s="39"/>
      <c r="F1971" s="41" t="n">
        <f aca="false">IF(A1971="","",MATCH(A1971,P_ID,1))</f>
        <v>1738</v>
      </c>
      <c r="G1971" s="41" t="str">
        <f aca="false">IF(A1971="","",INDEX(P_Svc,F1971))</f>
        <v>Economy</v>
      </c>
      <c r="H1971" s="41" t="str">
        <f aca="false">IF(A1971="","",INDEX(P_Zone,F1971))</f>
        <v>Central</v>
      </c>
      <c r="I1971" s="41" t="n">
        <f aca="false">IF(A1971="","",IF(D1971="Delivered",IF(B1971&lt;=INDEX(P_Due,F1971),1,0),0))</f>
        <v>1</v>
      </c>
    </row>
    <row r="1972" customFormat="false" ht="15" hidden="false" customHeight="false" outlineLevel="0" collapsed="false">
      <c r="A1972" s="37" t="n">
        <v>1001739</v>
      </c>
      <c r="B1972" s="38" t="n">
        <v>46282</v>
      </c>
      <c r="C1972" s="39" t="n">
        <v>1</v>
      </c>
      <c r="D1972" s="39" t="s">
        <v>26</v>
      </c>
      <c r="E1972" s="39"/>
      <c r="F1972" s="41" t="n">
        <f aca="false">IF(A1972="","",MATCH(A1972,P_ID,1))</f>
        <v>1739</v>
      </c>
      <c r="G1972" s="41" t="str">
        <f aca="false">IF(A1972="","",INDEX(P_Svc,F1972))</f>
        <v>Standard</v>
      </c>
      <c r="H1972" s="41" t="str">
        <f aca="false">IF(A1972="","",INDEX(P_Zone,F1972))</f>
        <v>North</v>
      </c>
      <c r="I1972" s="41" t="n">
        <f aca="false">IF(A1972="","",IF(D1972="Delivered",IF(B1972&lt;=INDEX(P_Due,F1972),1,0),0))</f>
        <v>1</v>
      </c>
    </row>
    <row r="1973" customFormat="false" ht="15" hidden="false" customHeight="false" outlineLevel="0" collapsed="false">
      <c r="A1973" s="37" t="n">
        <v>1001740</v>
      </c>
      <c r="B1973" s="38" t="n">
        <v>46282</v>
      </c>
      <c r="C1973" s="39" t="n">
        <v>1</v>
      </c>
      <c r="D1973" s="39" t="s">
        <v>26</v>
      </c>
      <c r="E1973" s="39"/>
      <c r="F1973" s="41" t="n">
        <f aca="false">IF(A1973="","",MATCH(A1973,P_ID,1))</f>
        <v>1740</v>
      </c>
      <c r="G1973" s="41" t="str">
        <f aca="false">IF(A1973="","",INDEX(P_Svc,F1973))</f>
        <v>Economy</v>
      </c>
      <c r="H1973" s="41" t="str">
        <f aca="false">IF(A1973="","",INDEX(P_Zone,F1973))</f>
        <v>Central</v>
      </c>
      <c r="I1973" s="41" t="n">
        <f aca="false">IF(A1973="","",IF(D1973="Delivered",IF(B1973&lt;=INDEX(P_Due,F1973),1,0),0))</f>
        <v>1</v>
      </c>
    </row>
    <row r="1974" customFormat="false" ht="15" hidden="false" customHeight="false" outlineLevel="0" collapsed="false">
      <c r="A1974" s="37" t="n">
        <v>1001741</v>
      </c>
      <c r="B1974" s="38" t="n">
        <v>46282</v>
      </c>
      <c r="C1974" s="39" t="n">
        <v>1</v>
      </c>
      <c r="D1974" s="39" t="s">
        <v>26</v>
      </c>
      <c r="E1974" s="39"/>
      <c r="F1974" s="41" t="n">
        <f aca="false">IF(A1974="","",MATCH(A1974,P_ID,1))</f>
        <v>1741</v>
      </c>
      <c r="G1974" s="41" t="str">
        <f aca="false">IF(A1974="","",INDEX(P_Svc,F1974))</f>
        <v>Standard</v>
      </c>
      <c r="H1974" s="41" t="str">
        <f aca="false">IF(A1974="","",INDEX(P_Zone,F1974))</f>
        <v>Central</v>
      </c>
      <c r="I1974" s="41" t="n">
        <f aca="false">IF(A1974="","",IF(D1974="Delivered",IF(B1974&lt;=INDEX(P_Due,F1974),1,0),0))</f>
        <v>1</v>
      </c>
    </row>
    <row r="1975" customFormat="false" ht="15" hidden="false" customHeight="false" outlineLevel="0" collapsed="false">
      <c r="A1975" s="37" t="n">
        <v>1001742</v>
      </c>
      <c r="B1975" s="38" t="n">
        <v>46282</v>
      </c>
      <c r="C1975" s="39" t="n">
        <v>1</v>
      </c>
      <c r="D1975" s="39" t="s">
        <v>26</v>
      </c>
      <c r="E1975" s="39"/>
      <c r="F1975" s="41" t="n">
        <f aca="false">IF(A1975="","",MATCH(A1975,P_ID,1))</f>
        <v>1742</v>
      </c>
      <c r="G1975" s="41" t="str">
        <f aca="false">IF(A1975="","",INDEX(P_Svc,F1975))</f>
        <v>Standard</v>
      </c>
      <c r="H1975" s="41" t="str">
        <f aca="false">IF(A1975="","",INDEX(P_Zone,F1975))</f>
        <v>Central</v>
      </c>
      <c r="I1975" s="41" t="n">
        <f aca="false">IF(A1975="","",IF(D1975="Delivered",IF(B1975&lt;=INDEX(P_Due,F1975),1,0),0))</f>
        <v>1</v>
      </c>
    </row>
    <row r="1976" customFormat="false" ht="15" hidden="false" customHeight="false" outlineLevel="0" collapsed="false">
      <c r="A1976" s="37" t="n">
        <v>1001743</v>
      </c>
      <c r="B1976" s="38" t="n">
        <v>46282</v>
      </c>
      <c r="C1976" s="39" t="n">
        <v>1</v>
      </c>
      <c r="D1976" s="39" t="s">
        <v>26</v>
      </c>
      <c r="E1976" s="39"/>
      <c r="F1976" s="41" t="n">
        <f aca="false">IF(A1976="","",MATCH(A1976,P_ID,1))</f>
        <v>1743</v>
      </c>
      <c r="G1976" s="41" t="str">
        <f aca="false">IF(A1976="","",INDEX(P_Svc,F1976))</f>
        <v>Standard</v>
      </c>
      <c r="H1976" s="41" t="str">
        <f aca="false">IF(A1976="","",INDEX(P_Zone,F1976))</f>
        <v>Central</v>
      </c>
      <c r="I1976" s="41" t="n">
        <f aca="false">IF(A1976="","",IF(D1976="Delivered",IF(B1976&lt;=INDEX(P_Due,F1976),1,0),0))</f>
        <v>1</v>
      </c>
    </row>
    <row r="1977" customFormat="false" ht="15" hidden="false" customHeight="false" outlineLevel="0" collapsed="false">
      <c r="A1977" s="37" t="n">
        <v>1001744</v>
      </c>
      <c r="B1977" s="38" t="n">
        <v>46282</v>
      </c>
      <c r="C1977" s="39" t="n">
        <v>1</v>
      </c>
      <c r="D1977" s="39" t="s">
        <v>79</v>
      </c>
      <c r="E1977" s="39" t="s">
        <v>32</v>
      </c>
      <c r="F1977" s="41" t="n">
        <f aca="false">IF(A1977="","",MATCH(A1977,P_ID,1))</f>
        <v>1744</v>
      </c>
      <c r="G1977" s="41" t="str">
        <f aca="false">IF(A1977="","",INDEX(P_Svc,F1977))</f>
        <v>Standard</v>
      </c>
      <c r="H1977" s="41" t="str">
        <f aca="false">IF(A1977="","",INDEX(P_Zone,F1977))</f>
        <v>East</v>
      </c>
      <c r="I1977" s="41" t="n">
        <f aca="false">IF(A1977="","",IF(D1977="Delivered",IF(B1977&lt;=INDEX(P_Due,F1977),1,0),0))</f>
        <v>0</v>
      </c>
    </row>
    <row r="1978" customFormat="false" ht="15" hidden="false" customHeight="false" outlineLevel="0" collapsed="false">
      <c r="A1978" s="37" t="n">
        <v>1001745</v>
      </c>
      <c r="B1978" s="38" t="n">
        <v>46282</v>
      </c>
      <c r="C1978" s="39" t="n">
        <v>1</v>
      </c>
      <c r="D1978" s="39" t="s">
        <v>26</v>
      </c>
      <c r="E1978" s="39"/>
      <c r="F1978" s="41" t="n">
        <f aca="false">IF(A1978="","",MATCH(A1978,P_ID,1))</f>
        <v>1745</v>
      </c>
      <c r="G1978" s="41" t="str">
        <f aca="false">IF(A1978="","",INDEX(P_Svc,F1978))</f>
        <v>Economy</v>
      </c>
      <c r="H1978" s="41" t="str">
        <f aca="false">IF(A1978="","",INDEX(P_Zone,F1978))</f>
        <v>Central</v>
      </c>
      <c r="I1978" s="41" t="n">
        <f aca="false">IF(A1978="","",IF(D1978="Delivered",IF(B1978&lt;=INDEX(P_Due,F1978),1,0),0))</f>
        <v>1</v>
      </c>
    </row>
    <row r="1979" customFormat="false" ht="15" hidden="false" customHeight="false" outlineLevel="0" collapsed="false">
      <c r="A1979" s="37" t="n">
        <v>1001747</v>
      </c>
      <c r="B1979" s="38" t="n">
        <v>46282</v>
      </c>
      <c r="C1979" s="39" t="n">
        <v>1</v>
      </c>
      <c r="D1979" s="39" t="s">
        <v>26</v>
      </c>
      <c r="E1979" s="39"/>
      <c r="F1979" s="41" t="n">
        <f aca="false">IF(A1979="","",MATCH(A1979,P_ID,1))</f>
        <v>1747</v>
      </c>
      <c r="G1979" s="41" t="str">
        <f aca="false">IF(A1979="","",INDEX(P_Svc,F1979))</f>
        <v>Economy</v>
      </c>
      <c r="H1979" s="41" t="str">
        <f aca="false">IF(A1979="","",INDEX(P_Zone,F1979))</f>
        <v>South</v>
      </c>
      <c r="I1979" s="41" t="n">
        <f aca="false">IF(A1979="","",IF(D1979="Delivered",IF(B1979&lt;=INDEX(P_Due,F1979),1,0),0))</f>
        <v>1</v>
      </c>
    </row>
    <row r="1980" customFormat="false" ht="15" hidden="false" customHeight="false" outlineLevel="0" collapsed="false">
      <c r="A1980" s="37" t="n">
        <v>1001748</v>
      </c>
      <c r="B1980" s="38" t="n">
        <v>46282</v>
      </c>
      <c r="C1980" s="39" t="n">
        <v>1</v>
      </c>
      <c r="D1980" s="39" t="s">
        <v>26</v>
      </c>
      <c r="E1980" s="39"/>
      <c r="F1980" s="41" t="n">
        <f aca="false">IF(A1980="","",MATCH(A1980,P_ID,1))</f>
        <v>1748</v>
      </c>
      <c r="G1980" s="41" t="str">
        <f aca="false">IF(A1980="","",INDEX(P_Svc,F1980))</f>
        <v>Economy</v>
      </c>
      <c r="H1980" s="41" t="str">
        <f aca="false">IF(A1980="","",INDEX(P_Zone,F1980))</f>
        <v>South</v>
      </c>
      <c r="I1980" s="41" t="n">
        <f aca="false">IF(A1980="","",IF(D1980="Delivered",IF(B1980&lt;=INDEX(P_Due,F1980),1,0),0))</f>
        <v>1</v>
      </c>
    </row>
    <row r="1981" customFormat="false" ht="15" hidden="false" customHeight="false" outlineLevel="0" collapsed="false">
      <c r="A1981" s="37" t="n">
        <v>1001749</v>
      </c>
      <c r="B1981" s="38" t="n">
        <v>46282</v>
      </c>
      <c r="C1981" s="39" t="n">
        <v>1</v>
      </c>
      <c r="D1981" s="39" t="s">
        <v>26</v>
      </c>
      <c r="E1981" s="39"/>
      <c r="F1981" s="41" t="n">
        <f aca="false">IF(A1981="","",MATCH(A1981,P_ID,1))</f>
        <v>1749</v>
      </c>
      <c r="G1981" s="41" t="str">
        <f aca="false">IF(A1981="","",INDEX(P_Svc,F1981))</f>
        <v>Economy</v>
      </c>
      <c r="H1981" s="41" t="str">
        <f aca="false">IF(A1981="","",INDEX(P_Zone,F1981))</f>
        <v>West</v>
      </c>
      <c r="I1981" s="41" t="n">
        <f aca="false">IF(A1981="","",IF(D1981="Delivered",IF(B1981&lt;=INDEX(P_Due,F1981),1,0),0))</f>
        <v>1</v>
      </c>
    </row>
    <row r="1982" customFormat="false" ht="15" hidden="false" customHeight="false" outlineLevel="0" collapsed="false">
      <c r="A1982" s="37" t="n">
        <v>1001751</v>
      </c>
      <c r="B1982" s="38" t="n">
        <v>46282</v>
      </c>
      <c r="C1982" s="39" t="n">
        <v>1</v>
      </c>
      <c r="D1982" s="39" t="s">
        <v>26</v>
      </c>
      <c r="E1982" s="39"/>
      <c r="F1982" s="41" t="n">
        <f aca="false">IF(A1982="","",MATCH(A1982,P_ID,1))</f>
        <v>1751</v>
      </c>
      <c r="G1982" s="41" t="str">
        <f aca="false">IF(A1982="","",INDEX(P_Svc,F1982))</f>
        <v>Standard</v>
      </c>
      <c r="H1982" s="41" t="str">
        <f aca="false">IF(A1982="","",INDEX(P_Zone,F1982))</f>
        <v>South</v>
      </c>
      <c r="I1982" s="41" t="n">
        <f aca="false">IF(A1982="","",IF(D1982="Delivered",IF(B1982&lt;=INDEX(P_Due,F1982),1,0),0))</f>
        <v>1</v>
      </c>
    </row>
    <row r="1983" customFormat="false" ht="15" hidden="false" customHeight="false" outlineLevel="0" collapsed="false">
      <c r="A1983" s="37" t="n">
        <v>1001752</v>
      </c>
      <c r="B1983" s="38" t="n">
        <v>46282</v>
      </c>
      <c r="C1983" s="39" t="n">
        <v>1</v>
      </c>
      <c r="D1983" s="39" t="s">
        <v>26</v>
      </c>
      <c r="E1983" s="39"/>
      <c r="F1983" s="41" t="n">
        <f aca="false">IF(A1983="","",MATCH(A1983,P_ID,1))</f>
        <v>1752</v>
      </c>
      <c r="G1983" s="41" t="str">
        <f aca="false">IF(A1983="","",INDEX(P_Svc,F1983))</f>
        <v>Economy</v>
      </c>
      <c r="H1983" s="41" t="str">
        <f aca="false">IF(A1983="","",INDEX(P_Zone,F1983))</f>
        <v>South</v>
      </c>
      <c r="I1983" s="41" t="n">
        <f aca="false">IF(A1983="","",IF(D1983="Delivered",IF(B1983&lt;=INDEX(P_Due,F1983),1,0),0))</f>
        <v>1</v>
      </c>
    </row>
    <row r="1984" customFormat="false" ht="15" hidden="false" customHeight="false" outlineLevel="0" collapsed="false">
      <c r="A1984" s="37" t="n">
        <v>1001753</v>
      </c>
      <c r="B1984" s="38" t="n">
        <v>46282</v>
      </c>
      <c r="C1984" s="39" t="n">
        <v>1</v>
      </c>
      <c r="D1984" s="39" t="s">
        <v>26</v>
      </c>
      <c r="E1984" s="39"/>
      <c r="F1984" s="41" t="n">
        <f aca="false">IF(A1984="","",MATCH(A1984,P_ID,1))</f>
        <v>1753</v>
      </c>
      <c r="G1984" s="41" t="str">
        <f aca="false">IF(A1984="","",INDEX(P_Svc,F1984))</f>
        <v>Standard</v>
      </c>
      <c r="H1984" s="41" t="str">
        <f aca="false">IF(A1984="","",INDEX(P_Zone,F1984))</f>
        <v>South</v>
      </c>
      <c r="I1984" s="41" t="n">
        <f aca="false">IF(A1984="","",IF(D1984="Delivered",IF(B1984&lt;=INDEX(P_Due,F1984),1,0),0))</f>
        <v>1</v>
      </c>
    </row>
    <row r="1985" customFormat="false" ht="15" hidden="false" customHeight="false" outlineLevel="0" collapsed="false">
      <c r="A1985" s="37" t="n">
        <v>1001754</v>
      </c>
      <c r="B1985" s="38" t="n">
        <v>46282</v>
      </c>
      <c r="C1985" s="39" t="n">
        <v>1</v>
      </c>
      <c r="D1985" s="39" t="s">
        <v>26</v>
      </c>
      <c r="E1985" s="39"/>
      <c r="F1985" s="41" t="n">
        <f aca="false">IF(A1985="","",MATCH(A1985,P_ID,1))</f>
        <v>1754</v>
      </c>
      <c r="G1985" s="41" t="str">
        <f aca="false">IF(A1985="","",INDEX(P_Svc,F1985))</f>
        <v>Economy</v>
      </c>
      <c r="H1985" s="41" t="str">
        <f aca="false">IF(A1985="","",INDEX(P_Zone,F1985))</f>
        <v>North</v>
      </c>
      <c r="I1985" s="41" t="n">
        <f aca="false">IF(A1985="","",IF(D1985="Delivered",IF(B1985&lt;=INDEX(P_Due,F1985),1,0),0))</f>
        <v>1</v>
      </c>
    </row>
    <row r="1986" customFormat="false" ht="15" hidden="false" customHeight="false" outlineLevel="0" collapsed="false">
      <c r="A1986" s="37" t="n">
        <v>1001755</v>
      </c>
      <c r="B1986" s="38" t="n">
        <v>46282</v>
      </c>
      <c r="C1986" s="39" t="n">
        <v>1</v>
      </c>
      <c r="D1986" s="39" t="s">
        <v>26</v>
      </c>
      <c r="E1986" s="39"/>
      <c r="F1986" s="41" t="n">
        <f aca="false">IF(A1986="","",MATCH(A1986,P_ID,1))</f>
        <v>1755</v>
      </c>
      <c r="G1986" s="41" t="str">
        <f aca="false">IF(A1986="","",INDEX(P_Svc,F1986))</f>
        <v>Standard</v>
      </c>
      <c r="H1986" s="41" t="str">
        <f aca="false">IF(A1986="","",INDEX(P_Zone,F1986))</f>
        <v>South</v>
      </c>
      <c r="I1986" s="41" t="n">
        <f aca="false">IF(A1986="","",IF(D1986="Delivered",IF(B1986&lt;=INDEX(P_Due,F1986),1,0),0))</f>
        <v>1</v>
      </c>
    </row>
    <row r="1987" customFormat="false" ht="15" hidden="false" customHeight="false" outlineLevel="0" collapsed="false">
      <c r="A1987" s="37" t="n">
        <v>1001756</v>
      </c>
      <c r="B1987" s="38" t="n">
        <v>46282</v>
      </c>
      <c r="C1987" s="39" t="n">
        <v>1</v>
      </c>
      <c r="D1987" s="39" t="s">
        <v>26</v>
      </c>
      <c r="E1987" s="39"/>
      <c r="F1987" s="41" t="n">
        <f aca="false">IF(A1987="","",MATCH(A1987,P_ID,1))</f>
        <v>1756</v>
      </c>
      <c r="G1987" s="41" t="str">
        <f aca="false">IF(A1987="","",INDEX(P_Svc,F1987))</f>
        <v>Standard</v>
      </c>
      <c r="H1987" s="41" t="str">
        <f aca="false">IF(A1987="","",INDEX(P_Zone,F1987))</f>
        <v>North</v>
      </c>
      <c r="I1987" s="41" t="n">
        <f aca="false">IF(A1987="","",IF(D1987="Delivered",IF(B1987&lt;=INDEX(P_Due,F1987),1,0),0))</f>
        <v>1</v>
      </c>
    </row>
    <row r="1988" customFormat="false" ht="15" hidden="false" customHeight="false" outlineLevel="0" collapsed="false">
      <c r="A1988" s="37" t="n">
        <v>1001757</v>
      </c>
      <c r="B1988" s="38" t="n">
        <v>46282</v>
      </c>
      <c r="C1988" s="39" t="n">
        <v>1</v>
      </c>
      <c r="D1988" s="39" t="s">
        <v>26</v>
      </c>
      <c r="E1988" s="39"/>
      <c r="F1988" s="41" t="n">
        <f aca="false">IF(A1988="","",MATCH(A1988,P_ID,1))</f>
        <v>1757</v>
      </c>
      <c r="G1988" s="41" t="str">
        <f aca="false">IF(A1988="","",INDEX(P_Svc,F1988))</f>
        <v>Standard</v>
      </c>
      <c r="H1988" s="41" t="str">
        <f aca="false">IF(A1988="","",INDEX(P_Zone,F1988))</f>
        <v>North</v>
      </c>
      <c r="I1988" s="41" t="n">
        <f aca="false">IF(A1988="","",IF(D1988="Delivered",IF(B1988&lt;=INDEX(P_Due,F1988),1,0),0))</f>
        <v>1</v>
      </c>
    </row>
    <row r="1989" customFormat="false" ht="15" hidden="false" customHeight="false" outlineLevel="0" collapsed="false">
      <c r="A1989" s="37" t="n">
        <v>1001758</v>
      </c>
      <c r="B1989" s="38" t="n">
        <v>46282</v>
      </c>
      <c r="C1989" s="39" t="n">
        <v>1</v>
      </c>
      <c r="D1989" s="39" t="s">
        <v>26</v>
      </c>
      <c r="E1989" s="39"/>
      <c r="F1989" s="41" t="n">
        <f aca="false">IF(A1989="","",MATCH(A1989,P_ID,1))</f>
        <v>1758</v>
      </c>
      <c r="G1989" s="41" t="str">
        <f aca="false">IF(A1989="","",INDEX(P_Svc,F1989))</f>
        <v>Standard</v>
      </c>
      <c r="H1989" s="41" t="str">
        <f aca="false">IF(A1989="","",INDEX(P_Zone,F1989))</f>
        <v>South</v>
      </c>
      <c r="I1989" s="41" t="n">
        <f aca="false">IF(A1989="","",IF(D1989="Delivered",IF(B1989&lt;=INDEX(P_Due,F1989),1,0),0))</f>
        <v>1</v>
      </c>
    </row>
    <row r="1990" customFormat="false" ht="15" hidden="false" customHeight="false" outlineLevel="0" collapsed="false">
      <c r="A1990" s="37" t="n">
        <v>1001759</v>
      </c>
      <c r="B1990" s="38" t="n">
        <v>46282</v>
      </c>
      <c r="C1990" s="39" t="n">
        <v>1</v>
      </c>
      <c r="D1990" s="39" t="s">
        <v>26</v>
      </c>
      <c r="E1990" s="39"/>
      <c r="F1990" s="41" t="n">
        <f aca="false">IF(A1990="","",MATCH(A1990,P_ID,1))</f>
        <v>1759</v>
      </c>
      <c r="G1990" s="41" t="str">
        <f aca="false">IF(A1990="","",INDEX(P_Svc,F1990))</f>
        <v>Standard</v>
      </c>
      <c r="H1990" s="41" t="str">
        <f aca="false">IF(A1990="","",INDEX(P_Zone,F1990))</f>
        <v>Central</v>
      </c>
      <c r="I1990" s="41" t="n">
        <f aca="false">IF(A1990="","",IF(D1990="Delivered",IF(B1990&lt;=INDEX(P_Due,F1990),1,0),0))</f>
        <v>1</v>
      </c>
    </row>
    <row r="1991" customFormat="false" ht="15" hidden="false" customHeight="false" outlineLevel="0" collapsed="false">
      <c r="A1991" s="37" t="n">
        <v>1001761</v>
      </c>
      <c r="B1991" s="38" t="n">
        <v>46282</v>
      </c>
      <c r="C1991" s="39" t="n">
        <v>1</v>
      </c>
      <c r="D1991" s="39" t="s">
        <v>79</v>
      </c>
      <c r="E1991" s="39" t="s">
        <v>32</v>
      </c>
      <c r="F1991" s="41" t="n">
        <f aca="false">IF(A1991="","",MATCH(A1991,P_ID,1))</f>
        <v>1761</v>
      </c>
      <c r="G1991" s="41" t="str">
        <f aca="false">IF(A1991="","",INDEX(P_Svc,F1991))</f>
        <v>Standard</v>
      </c>
      <c r="H1991" s="41" t="str">
        <f aca="false">IF(A1991="","",INDEX(P_Zone,F1991))</f>
        <v>South</v>
      </c>
      <c r="I1991" s="41" t="n">
        <f aca="false">IF(A1991="","",IF(D1991="Delivered",IF(B1991&lt;=INDEX(P_Due,F1991),1,0),0))</f>
        <v>0</v>
      </c>
    </row>
    <row r="1992" customFormat="false" ht="15" hidden="false" customHeight="false" outlineLevel="0" collapsed="false">
      <c r="A1992" s="37" t="n">
        <v>1001763</v>
      </c>
      <c r="B1992" s="38" t="n">
        <v>46282</v>
      </c>
      <c r="C1992" s="39" t="n">
        <v>1</v>
      </c>
      <c r="D1992" s="39" t="s">
        <v>26</v>
      </c>
      <c r="E1992" s="39"/>
      <c r="F1992" s="41" t="n">
        <f aca="false">IF(A1992="","",MATCH(A1992,P_ID,1))</f>
        <v>1763</v>
      </c>
      <c r="G1992" s="41" t="str">
        <f aca="false">IF(A1992="","",INDEX(P_Svc,F1992))</f>
        <v>Standard</v>
      </c>
      <c r="H1992" s="41" t="str">
        <f aca="false">IF(A1992="","",INDEX(P_Zone,F1992))</f>
        <v>South</v>
      </c>
      <c r="I1992" s="41" t="n">
        <f aca="false">IF(A1992="","",IF(D1992="Delivered",IF(B1992&lt;=INDEX(P_Due,F1992),1,0),0))</f>
        <v>1</v>
      </c>
    </row>
    <row r="1993" customFormat="false" ht="15" hidden="false" customHeight="false" outlineLevel="0" collapsed="false">
      <c r="A1993" s="37" t="n">
        <v>1001764</v>
      </c>
      <c r="B1993" s="38" t="n">
        <v>46282</v>
      </c>
      <c r="C1993" s="39" t="n">
        <v>1</v>
      </c>
      <c r="D1993" s="39" t="s">
        <v>26</v>
      </c>
      <c r="E1993" s="39"/>
      <c r="F1993" s="41" t="n">
        <f aca="false">IF(A1993="","",MATCH(A1993,P_ID,1))</f>
        <v>1764</v>
      </c>
      <c r="G1993" s="41" t="str">
        <f aca="false">IF(A1993="","",INDEX(P_Svc,F1993))</f>
        <v>Standard</v>
      </c>
      <c r="H1993" s="41" t="str">
        <f aca="false">IF(A1993="","",INDEX(P_Zone,F1993))</f>
        <v>Central</v>
      </c>
      <c r="I1993" s="41" t="n">
        <f aca="false">IF(A1993="","",IF(D1993="Delivered",IF(B1993&lt;=INDEX(P_Due,F1993),1,0),0))</f>
        <v>1</v>
      </c>
    </row>
    <row r="1994" customFormat="false" ht="15" hidden="false" customHeight="false" outlineLevel="0" collapsed="false">
      <c r="A1994" s="37" t="n">
        <v>1001765</v>
      </c>
      <c r="B1994" s="38" t="n">
        <v>46282</v>
      </c>
      <c r="C1994" s="39" t="n">
        <v>1</v>
      </c>
      <c r="D1994" s="39" t="s">
        <v>26</v>
      </c>
      <c r="E1994" s="39"/>
      <c r="F1994" s="41" t="n">
        <f aca="false">IF(A1994="","",MATCH(A1994,P_ID,1))</f>
        <v>1765</v>
      </c>
      <c r="G1994" s="41" t="str">
        <f aca="false">IF(A1994="","",INDEX(P_Svc,F1994))</f>
        <v>Standard</v>
      </c>
      <c r="H1994" s="41" t="str">
        <f aca="false">IF(A1994="","",INDEX(P_Zone,F1994))</f>
        <v>North</v>
      </c>
      <c r="I1994" s="41" t="n">
        <f aca="false">IF(A1994="","",IF(D1994="Delivered",IF(B1994&lt;=INDEX(P_Due,F1994),1,0),0))</f>
        <v>1</v>
      </c>
    </row>
    <row r="1995" customFormat="false" ht="15" hidden="false" customHeight="false" outlineLevel="0" collapsed="false">
      <c r="A1995" s="37" t="n">
        <v>1001766</v>
      </c>
      <c r="B1995" s="38" t="n">
        <v>46282</v>
      </c>
      <c r="C1995" s="39" t="n">
        <v>1</v>
      </c>
      <c r="D1995" s="39" t="s">
        <v>26</v>
      </c>
      <c r="E1995" s="39"/>
      <c r="F1995" s="41" t="n">
        <f aca="false">IF(A1995="","",MATCH(A1995,P_ID,1))</f>
        <v>1766</v>
      </c>
      <c r="G1995" s="41" t="str">
        <f aca="false">IF(A1995="","",INDEX(P_Svc,F1995))</f>
        <v>Standard</v>
      </c>
      <c r="H1995" s="41" t="str">
        <f aca="false">IF(A1995="","",INDEX(P_Zone,F1995))</f>
        <v>Central</v>
      </c>
      <c r="I1995" s="41" t="n">
        <f aca="false">IF(A1995="","",IF(D1995="Delivered",IF(B1995&lt;=INDEX(P_Due,F1995),1,0),0))</f>
        <v>1</v>
      </c>
    </row>
    <row r="1996" customFormat="false" ht="15" hidden="false" customHeight="false" outlineLevel="0" collapsed="false">
      <c r="A1996" s="37" t="n">
        <v>1001767</v>
      </c>
      <c r="B1996" s="38" t="n">
        <v>46282</v>
      </c>
      <c r="C1996" s="39" t="n">
        <v>1</v>
      </c>
      <c r="D1996" s="39" t="s">
        <v>26</v>
      </c>
      <c r="E1996" s="39"/>
      <c r="F1996" s="41" t="n">
        <f aca="false">IF(A1996="","",MATCH(A1996,P_ID,1))</f>
        <v>1767</v>
      </c>
      <c r="G1996" s="41" t="str">
        <f aca="false">IF(A1996="","",INDEX(P_Svc,F1996))</f>
        <v>Standard</v>
      </c>
      <c r="H1996" s="41" t="str">
        <f aca="false">IF(A1996="","",INDEX(P_Zone,F1996))</f>
        <v>South</v>
      </c>
      <c r="I1996" s="41" t="n">
        <f aca="false">IF(A1996="","",IF(D1996="Delivered",IF(B1996&lt;=INDEX(P_Due,F1996),1,0),0))</f>
        <v>1</v>
      </c>
    </row>
    <row r="1997" customFormat="false" ht="15" hidden="false" customHeight="false" outlineLevel="0" collapsed="false">
      <c r="A1997" s="37" t="n">
        <v>1001768</v>
      </c>
      <c r="B1997" s="38" t="n">
        <v>46282</v>
      </c>
      <c r="C1997" s="39" t="n">
        <v>1</v>
      </c>
      <c r="D1997" s="39" t="s">
        <v>26</v>
      </c>
      <c r="E1997" s="39"/>
      <c r="F1997" s="41" t="n">
        <f aca="false">IF(A1997="","",MATCH(A1997,P_ID,1))</f>
        <v>1768</v>
      </c>
      <c r="G1997" s="41" t="str">
        <f aca="false">IF(A1997="","",INDEX(P_Svc,F1997))</f>
        <v>Standard</v>
      </c>
      <c r="H1997" s="41" t="str">
        <f aca="false">IF(A1997="","",INDEX(P_Zone,F1997))</f>
        <v>Central</v>
      </c>
      <c r="I1997" s="41" t="n">
        <f aca="false">IF(A1997="","",IF(D1997="Delivered",IF(B1997&lt;=INDEX(P_Due,F1997),1,0),0))</f>
        <v>1</v>
      </c>
    </row>
    <row r="1998" customFormat="false" ht="15" hidden="false" customHeight="false" outlineLevel="0" collapsed="false">
      <c r="A1998" s="37" t="n">
        <v>1001769</v>
      </c>
      <c r="B1998" s="38" t="n">
        <v>46282</v>
      </c>
      <c r="C1998" s="39" t="n">
        <v>0</v>
      </c>
      <c r="D1998" s="39" t="s">
        <v>80</v>
      </c>
      <c r="E1998" s="39" t="s">
        <v>40</v>
      </c>
      <c r="F1998" s="41" t="n">
        <f aca="false">IF(A1998="","",MATCH(A1998,P_ID,1))</f>
        <v>1769</v>
      </c>
      <c r="G1998" s="41" t="str">
        <f aca="false">IF(A1998="","",INDEX(P_Svc,F1998))</f>
        <v>Economy</v>
      </c>
      <c r="H1998" s="41" t="str">
        <f aca="false">IF(A1998="","",INDEX(P_Zone,F1998))</f>
        <v>North</v>
      </c>
      <c r="I1998" s="41" t="n">
        <f aca="false">IF(A1998="","",IF(D1998="Delivered",IF(B1998&lt;=INDEX(P_Due,F1998),1,0),0))</f>
        <v>0</v>
      </c>
    </row>
    <row r="1999" customFormat="false" ht="15" hidden="false" customHeight="false" outlineLevel="0" collapsed="false">
      <c r="A1999" s="37" t="n">
        <v>1001770</v>
      </c>
      <c r="B1999" s="38" t="n">
        <v>46282</v>
      </c>
      <c r="C1999" s="39" t="n">
        <v>1</v>
      </c>
      <c r="D1999" s="39" t="s">
        <v>79</v>
      </c>
      <c r="E1999" s="39" t="s">
        <v>32</v>
      </c>
      <c r="F1999" s="41" t="n">
        <f aca="false">IF(A1999="","",MATCH(A1999,P_ID,1))</f>
        <v>1770</v>
      </c>
      <c r="G1999" s="41" t="str">
        <f aca="false">IF(A1999="","",INDEX(P_Svc,F1999))</f>
        <v>Standard</v>
      </c>
      <c r="H1999" s="41" t="str">
        <f aca="false">IF(A1999="","",INDEX(P_Zone,F1999))</f>
        <v>West</v>
      </c>
      <c r="I1999" s="41" t="n">
        <f aca="false">IF(A1999="","",IF(D1999="Delivered",IF(B1999&lt;=INDEX(P_Due,F1999),1,0),0))</f>
        <v>0</v>
      </c>
    </row>
    <row r="2000" customFormat="false" ht="15" hidden="false" customHeight="false" outlineLevel="0" collapsed="false">
      <c r="A2000" s="37" t="n">
        <v>1001771</v>
      </c>
      <c r="B2000" s="38" t="n">
        <v>46282</v>
      </c>
      <c r="C2000" s="39" t="n">
        <v>1</v>
      </c>
      <c r="D2000" s="39" t="s">
        <v>26</v>
      </c>
      <c r="E2000" s="39"/>
      <c r="F2000" s="41" t="n">
        <f aca="false">IF(A2000="","",MATCH(A2000,P_ID,1))</f>
        <v>1771</v>
      </c>
      <c r="G2000" s="41" t="str">
        <f aca="false">IF(A2000="","",INDEX(P_Svc,F2000))</f>
        <v>Standard</v>
      </c>
      <c r="H2000" s="41" t="str">
        <f aca="false">IF(A2000="","",INDEX(P_Zone,F2000))</f>
        <v>Central</v>
      </c>
      <c r="I2000" s="41" t="n">
        <f aca="false">IF(A2000="","",IF(D2000="Delivered",IF(B2000&lt;=INDEX(P_Due,F2000),1,0),0))</f>
        <v>1</v>
      </c>
    </row>
    <row r="2001" customFormat="false" ht="15" hidden="false" customHeight="false" outlineLevel="0" collapsed="false">
      <c r="A2001" s="37" t="n">
        <v>1001827</v>
      </c>
      <c r="B2001" s="38" t="n">
        <v>46282</v>
      </c>
      <c r="C2001" s="39" t="n">
        <v>1</v>
      </c>
      <c r="D2001" s="39" t="s">
        <v>26</v>
      </c>
      <c r="E2001" s="39"/>
      <c r="F2001" s="41" t="n">
        <f aca="false">IF(A2001="","",MATCH(A2001,P_ID,1))</f>
        <v>1827</v>
      </c>
      <c r="G2001" s="41" t="str">
        <f aca="false">IF(A2001="","",INDEX(P_Svc,F2001))</f>
        <v>Express</v>
      </c>
      <c r="H2001" s="41" t="str">
        <f aca="false">IF(A2001="","",INDEX(P_Zone,F2001))</f>
        <v>North</v>
      </c>
      <c r="I2001" s="41" t="n">
        <f aca="false">IF(A2001="","",IF(D2001="Delivered",IF(B2001&lt;=INDEX(P_Due,F2001),1,0),0))</f>
        <v>1</v>
      </c>
    </row>
    <row r="2002" customFormat="false" ht="15" hidden="false" customHeight="false" outlineLevel="0" collapsed="false">
      <c r="A2002" s="37" t="n">
        <v>1001851</v>
      </c>
      <c r="B2002" s="38" t="n">
        <v>46282</v>
      </c>
      <c r="C2002" s="39" t="n">
        <v>1</v>
      </c>
      <c r="D2002" s="39" t="s">
        <v>26</v>
      </c>
      <c r="E2002" s="39"/>
      <c r="F2002" s="41" t="n">
        <f aca="false">IF(A2002="","",MATCH(A2002,P_ID,1))</f>
        <v>1851</v>
      </c>
      <c r="G2002" s="41" t="str">
        <f aca="false">IF(A2002="","",INDEX(P_Svc,F2002))</f>
        <v>Express</v>
      </c>
      <c r="H2002" s="41" t="str">
        <f aca="false">IF(A2002="","",INDEX(P_Zone,F2002))</f>
        <v>North</v>
      </c>
      <c r="I2002" s="41" t="n">
        <f aca="false">IF(A2002="","",IF(D2002="Delivered",IF(B2002&lt;=INDEX(P_Due,F2002),1,0),0))</f>
        <v>1</v>
      </c>
    </row>
    <row r="2003" customFormat="false" ht="15" hidden="false" customHeight="false" outlineLevel="0" collapsed="false">
      <c r="A2003" s="37" t="n">
        <v>1001854</v>
      </c>
      <c r="B2003" s="38" t="n">
        <v>46282</v>
      </c>
      <c r="C2003" s="39" t="n">
        <v>1</v>
      </c>
      <c r="D2003" s="39" t="s">
        <v>79</v>
      </c>
      <c r="E2003" s="39" t="s">
        <v>32</v>
      </c>
      <c r="F2003" s="41" t="n">
        <f aca="false">IF(A2003="","",MATCH(A2003,P_ID,1))</f>
        <v>1854</v>
      </c>
      <c r="G2003" s="41" t="str">
        <f aca="false">IF(A2003="","",INDEX(P_Svc,F2003))</f>
        <v>Express</v>
      </c>
      <c r="H2003" s="41" t="str">
        <f aca="false">IF(A2003="","",INDEX(P_Zone,F2003))</f>
        <v>South</v>
      </c>
      <c r="I2003" s="41" t="n">
        <f aca="false">IF(A2003="","",IF(D2003="Delivered",IF(B2003&lt;=INDEX(P_Due,F2003),1,0),0))</f>
        <v>0</v>
      </c>
    </row>
    <row r="2004" customFormat="false" ht="15" hidden="false" customHeight="false" outlineLevel="0" collapsed="false">
      <c r="A2004" s="37" t="n">
        <v>1001972</v>
      </c>
      <c r="B2004" s="38" t="n">
        <v>46282</v>
      </c>
      <c r="C2004" s="39" t="n">
        <v>1</v>
      </c>
      <c r="D2004" s="39" t="s">
        <v>26</v>
      </c>
      <c r="E2004" s="39"/>
      <c r="F2004" s="41" t="n">
        <f aca="false">IF(A2004="","",MATCH(A2004,P_ID,1))</f>
        <v>1972</v>
      </c>
      <c r="G2004" s="41" t="str">
        <f aca="false">IF(A2004="","",INDEX(P_Svc,F2004))</f>
        <v>Express</v>
      </c>
      <c r="H2004" s="41" t="str">
        <f aca="false">IF(A2004="","",INDEX(P_Zone,F2004))</f>
        <v>Central</v>
      </c>
      <c r="I2004" s="41" t="n">
        <f aca="false">IF(A2004="","",IF(D2004="Delivered",IF(B2004&lt;=INDEX(P_Due,F2004),1,0),0))</f>
        <v>1</v>
      </c>
    </row>
    <row r="2005" customFormat="false" ht="15" hidden="false" customHeight="false" outlineLevel="0" collapsed="false">
      <c r="A2005" s="37" t="n">
        <v>1001242</v>
      </c>
      <c r="B2005" s="38" t="n">
        <v>46282</v>
      </c>
      <c r="C2005" s="39" t="n">
        <v>3</v>
      </c>
      <c r="D2005" s="39" t="s">
        <v>26</v>
      </c>
      <c r="E2005" s="39"/>
      <c r="F2005" s="41" t="n">
        <f aca="false">IF(A2005="","",MATCH(A2005,P_ID,1))</f>
        <v>1242</v>
      </c>
      <c r="G2005" s="41" t="str">
        <f aca="false">IF(A2005="","",INDEX(P_Svc,F2005))</f>
        <v>Express</v>
      </c>
      <c r="H2005" s="41" t="str">
        <f aca="false">IF(A2005="","",INDEX(P_Zone,F2005))</f>
        <v>North</v>
      </c>
      <c r="I2005" s="41" t="n">
        <f aca="false">IF(A2005="","",IF(D2005="Delivered",IF(B2005&lt;=INDEX(P_Due,F2005),1,0),0))</f>
        <v>0</v>
      </c>
    </row>
    <row r="2006" customFormat="false" ht="15" hidden="false" customHeight="false" outlineLevel="0" collapsed="false">
      <c r="A2006" s="37" t="n">
        <v>1001346</v>
      </c>
      <c r="B2006" s="38" t="n">
        <v>46282</v>
      </c>
      <c r="C2006" s="39" t="n">
        <v>3</v>
      </c>
      <c r="D2006" s="39" t="s">
        <v>26</v>
      </c>
      <c r="E2006" s="39"/>
      <c r="F2006" s="41" t="n">
        <f aca="false">IF(A2006="","",MATCH(A2006,P_ID,1))</f>
        <v>1346</v>
      </c>
      <c r="G2006" s="41" t="str">
        <f aca="false">IF(A2006="","",INDEX(P_Svc,F2006))</f>
        <v>Standard</v>
      </c>
      <c r="H2006" s="41" t="str">
        <f aca="false">IF(A2006="","",INDEX(P_Zone,F2006))</f>
        <v>East</v>
      </c>
      <c r="I2006" s="41" t="n">
        <f aca="false">IF(A2006="","",IF(D2006="Delivered",IF(B2006&lt;=INDEX(P_Due,F2006),1,0),0))</f>
        <v>1</v>
      </c>
    </row>
    <row r="2007" customFormat="false" ht="15" hidden="false" customHeight="false" outlineLevel="0" collapsed="false">
      <c r="A2007" s="37" t="n">
        <v>1001430</v>
      </c>
      <c r="B2007" s="38" t="n">
        <v>46282</v>
      </c>
      <c r="C2007" s="39" t="n">
        <v>3</v>
      </c>
      <c r="D2007" s="39" t="s">
        <v>26</v>
      </c>
      <c r="E2007" s="39"/>
      <c r="F2007" s="41" t="n">
        <f aca="false">IF(A2007="","",MATCH(A2007,P_ID,1))</f>
        <v>1430</v>
      </c>
      <c r="G2007" s="41" t="str">
        <f aca="false">IF(A2007="","",INDEX(P_Svc,F2007))</f>
        <v>Standard</v>
      </c>
      <c r="H2007" s="41" t="str">
        <f aca="false">IF(A2007="","",INDEX(P_Zone,F2007))</f>
        <v>West</v>
      </c>
      <c r="I2007" s="41" t="n">
        <f aca="false">IF(A2007="","",IF(D2007="Delivered",IF(B2007&lt;=INDEX(P_Due,F2007),1,0),0))</f>
        <v>1</v>
      </c>
    </row>
    <row r="2008" customFormat="false" ht="15" hidden="false" customHeight="false" outlineLevel="0" collapsed="false">
      <c r="A2008" s="37" t="n">
        <v>1001452</v>
      </c>
      <c r="B2008" s="38" t="n">
        <v>46282</v>
      </c>
      <c r="C2008" s="39" t="n">
        <v>3</v>
      </c>
      <c r="D2008" s="39" t="s">
        <v>26</v>
      </c>
      <c r="E2008" s="39"/>
      <c r="F2008" s="41" t="n">
        <f aca="false">IF(A2008="","",MATCH(A2008,P_ID,1))</f>
        <v>1452</v>
      </c>
      <c r="G2008" s="41" t="str">
        <f aca="false">IF(A2008="","",INDEX(P_Svc,F2008))</f>
        <v>Standard</v>
      </c>
      <c r="H2008" s="41" t="str">
        <f aca="false">IF(A2008="","",INDEX(P_Zone,F2008))</f>
        <v>South</v>
      </c>
      <c r="I2008" s="41" t="n">
        <f aca="false">IF(A2008="","",IF(D2008="Delivered",IF(B2008&lt;=INDEX(P_Due,F2008),1,0),0))</f>
        <v>1</v>
      </c>
    </row>
    <row r="2009" customFormat="false" ht="15" hidden="false" customHeight="false" outlineLevel="0" collapsed="false">
      <c r="A2009" s="37" t="n">
        <v>1001478</v>
      </c>
      <c r="B2009" s="38" t="n">
        <v>46282</v>
      </c>
      <c r="C2009" s="39" t="n">
        <v>2</v>
      </c>
      <c r="D2009" s="39" t="s">
        <v>79</v>
      </c>
      <c r="E2009" s="39" t="s">
        <v>32</v>
      </c>
      <c r="F2009" s="41" t="n">
        <f aca="false">IF(A2009="","",MATCH(A2009,P_ID,1))</f>
        <v>1478</v>
      </c>
      <c r="G2009" s="41" t="str">
        <f aca="false">IF(A2009="","",INDEX(P_Svc,F2009))</f>
        <v>Standard</v>
      </c>
      <c r="H2009" s="41" t="str">
        <f aca="false">IF(A2009="","",INDEX(P_Zone,F2009))</f>
        <v>South</v>
      </c>
      <c r="I2009" s="41" t="n">
        <f aca="false">IF(A2009="","",IF(D2009="Delivered",IF(B2009&lt;=INDEX(P_Due,F2009),1,0),0))</f>
        <v>0</v>
      </c>
    </row>
    <row r="2010" customFormat="false" ht="15" hidden="false" customHeight="false" outlineLevel="0" collapsed="false">
      <c r="A2010" s="37" t="n">
        <v>1001480</v>
      </c>
      <c r="B2010" s="38" t="n">
        <v>46282</v>
      </c>
      <c r="C2010" s="39" t="n">
        <v>2</v>
      </c>
      <c r="D2010" s="39" t="s">
        <v>26</v>
      </c>
      <c r="E2010" s="39"/>
      <c r="F2010" s="41" t="n">
        <f aca="false">IF(A2010="","",MATCH(A2010,P_ID,1))</f>
        <v>1480</v>
      </c>
      <c r="G2010" s="41" t="str">
        <f aca="false">IF(A2010="","",INDEX(P_Svc,F2010))</f>
        <v>Economy</v>
      </c>
      <c r="H2010" s="41" t="str">
        <f aca="false">IF(A2010="","",INDEX(P_Zone,F2010))</f>
        <v>North</v>
      </c>
      <c r="I2010" s="41" t="n">
        <f aca="false">IF(A2010="","",IF(D2010="Delivered",IF(B2010&lt;=INDEX(P_Due,F2010),1,0),0))</f>
        <v>1</v>
      </c>
    </row>
    <row r="2011" customFormat="false" ht="15" hidden="false" customHeight="false" outlineLevel="0" collapsed="false">
      <c r="A2011" s="37" t="n">
        <v>1001482</v>
      </c>
      <c r="B2011" s="38" t="n">
        <v>46282</v>
      </c>
      <c r="C2011" s="39" t="n">
        <v>2</v>
      </c>
      <c r="D2011" s="39" t="s">
        <v>26</v>
      </c>
      <c r="E2011" s="39"/>
      <c r="F2011" s="41" t="n">
        <f aca="false">IF(A2011="","",MATCH(A2011,P_ID,1))</f>
        <v>1482</v>
      </c>
      <c r="G2011" s="41" t="str">
        <f aca="false">IF(A2011="","",INDEX(P_Svc,F2011))</f>
        <v>Standard</v>
      </c>
      <c r="H2011" s="41" t="str">
        <f aca="false">IF(A2011="","",INDEX(P_Zone,F2011))</f>
        <v>South</v>
      </c>
      <c r="I2011" s="41" t="n">
        <f aca="false">IF(A2011="","",IF(D2011="Delivered",IF(B2011&lt;=INDEX(P_Due,F2011),1,0),0))</f>
        <v>1</v>
      </c>
    </row>
    <row r="2012" customFormat="false" ht="15" hidden="false" customHeight="false" outlineLevel="0" collapsed="false">
      <c r="A2012" s="37" t="n">
        <v>1001512</v>
      </c>
      <c r="B2012" s="38" t="n">
        <v>46282</v>
      </c>
      <c r="C2012" s="39" t="n">
        <v>2</v>
      </c>
      <c r="D2012" s="39" t="s">
        <v>26</v>
      </c>
      <c r="E2012" s="39"/>
      <c r="F2012" s="41" t="n">
        <f aca="false">IF(A2012="","",MATCH(A2012,P_ID,1))</f>
        <v>1512</v>
      </c>
      <c r="G2012" s="41" t="str">
        <f aca="false">IF(A2012="","",INDEX(P_Svc,F2012))</f>
        <v>Standard</v>
      </c>
      <c r="H2012" s="41" t="str">
        <f aca="false">IF(A2012="","",INDEX(P_Zone,F2012))</f>
        <v>East</v>
      </c>
      <c r="I2012" s="41" t="n">
        <f aca="false">IF(A2012="","",IF(D2012="Delivered",IF(B2012&lt;=INDEX(P_Due,F2012),1,0),0))</f>
        <v>1</v>
      </c>
    </row>
    <row r="2013" customFormat="false" ht="15" hidden="false" customHeight="false" outlineLevel="0" collapsed="false">
      <c r="A2013" s="37" t="n">
        <v>1001526</v>
      </c>
      <c r="B2013" s="38" t="n">
        <v>46282</v>
      </c>
      <c r="C2013" s="39" t="n">
        <v>2</v>
      </c>
      <c r="D2013" s="39" t="s">
        <v>26</v>
      </c>
      <c r="E2013" s="39"/>
      <c r="F2013" s="41" t="n">
        <f aca="false">IF(A2013="","",MATCH(A2013,P_ID,1))</f>
        <v>1526</v>
      </c>
      <c r="G2013" s="41" t="str">
        <f aca="false">IF(A2013="","",INDEX(P_Svc,F2013))</f>
        <v>Standard</v>
      </c>
      <c r="H2013" s="41" t="str">
        <f aca="false">IF(A2013="","",INDEX(P_Zone,F2013))</f>
        <v>Central</v>
      </c>
      <c r="I2013" s="41" t="n">
        <f aca="false">IF(A2013="","",IF(D2013="Delivered",IF(B2013&lt;=INDEX(P_Due,F2013),1,0),0))</f>
        <v>1</v>
      </c>
    </row>
    <row r="2014" customFormat="false" ht="15" hidden="false" customHeight="false" outlineLevel="0" collapsed="false">
      <c r="A2014" s="37" t="n">
        <v>1001537</v>
      </c>
      <c r="B2014" s="38" t="n">
        <v>46282</v>
      </c>
      <c r="C2014" s="39" t="n">
        <v>2</v>
      </c>
      <c r="D2014" s="39" t="s">
        <v>26</v>
      </c>
      <c r="E2014" s="39"/>
      <c r="F2014" s="41" t="n">
        <f aca="false">IF(A2014="","",MATCH(A2014,P_ID,1))</f>
        <v>1537</v>
      </c>
      <c r="G2014" s="41" t="str">
        <f aca="false">IF(A2014="","",INDEX(P_Svc,F2014))</f>
        <v>Express</v>
      </c>
      <c r="H2014" s="41" t="str">
        <f aca="false">IF(A2014="","",INDEX(P_Zone,F2014))</f>
        <v>East</v>
      </c>
      <c r="I2014" s="41" t="n">
        <f aca="false">IF(A2014="","",IF(D2014="Delivered",IF(B2014&lt;=INDEX(P_Due,F2014),1,0),0))</f>
        <v>0</v>
      </c>
    </row>
    <row r="2015" customFormat="false" ht="15" hidden="false" customHeight="false" outlineLevel="0" collapsed="false">
      <c r="A2015" s="37" t="n">
        <v>1001555</v>
      </c>
      <c r="B2015" s="38" t="n">
        <v>46282</v>
      </c>
      <c r="C2015" s="39" t="n">
        <v>2</v>
      </c>
      <c r="D2015" s="39" t="s">
        <v>26</v>
      </c>
      <c r="E2015" s="39"/>
      <c r="F2015" s="41" t="n">
        <f aca="false">IF(A2015="","",MATCH(A2015,P_ID,1))</f>
        <v>1555</v>
      </c>
      <c r="G2015" s="41" t="str">
        <f aca="false">IF(A2015="","",INDEX(P_Svc,F2015))</f>
        <v>Standard</v>
      </c>
      <c r="H2015" s="41" t="str">
        <f aca="false">IF(A2015="","",INDEX(P_Zone,F2015))</f>
        <v>South</v>
      </c>
      <c r="I2015" s="41" t="n">
        <f aca="false">IF(A2015="","",IF(D2015="Delivered",IF(B2015&lt;=INDEX(P_Due,F2015),1,0),0))</f>
        <v>1</v>
      </c>
    </row>
    <row r="2016" customFormat="false" ht="15" hidden="false" customHeight="false" outlineLevel="0" collapsed="false">
      <c r="A2016" s="37" t="n">
        <v>1001565</v>
      </c>
      <c r="B2016" s="38" t="n">
        <v>46282</v>
      </c>
      <c r="C2016" s="39" t="n">
        <v>2</v>
      </c>
      <c r="D2016" s="39" t="s">
        <v>26</v>
      </c>
      <c r="E2016" s="39"/>
      <c r="F2016" s="41" t="n">
        <f aca="false">IF(A2016="","",MATCH(A2016,P_ID,1))</f>
        <v>1565</v>
      </c>
      <c r="G2016" s="41" t="str">
        <f aca="false">IF(A2016="","",INDEX(P_Svc,F2016))</f>
        <v>Standard</v>
      </c>
      <c r="H2016" s="41" t="str">
        <f aca="false">IF(A2016="","",INDEX(P_Zone,F2016))</f>
        <v>North</v>
      </c>
      <c r="I2016" s="41" t="n">
        <f aca="false">IF(A2016="","",IF(D2016="Delivered",IF(B2016&lt;=INDEX(P_Due,F2016),1,0),0))</f>
        <v>1</v>
      </c>
    </row>
    <row r="2017" customFormat="false" ht="15" hidden="false" customHeight="false" outlineLevel="0" collapsed="false">
      <c r="A2017" s="37" t="n">
        <v>1001570</v>
      </c>
      <c r="B2017" s="38" t="n">
        <v>46282</v>
      </c>
      <c r="C2017" s="39" t="n">
        <v>2</v>
      </c>
      <c r="D2017" s="39" t="s">
        <v>79</v>
      </c>
      <c r="E2017" s="39" t="s">
        <v>36</v>
      </c>
      <c r="F2017" s="41" t="n">
        <f aca="false">IF(A2017="","",MATCH(A2017,P_ID,1))</f>
        <v>1570</v>
      </c>
      <c r="G2017" s="41" t="str">
        <f aca="false">IF(A2017="","",INDEX(P_Svc,F2017))</f>
        <v>Standard</v>
      </c>
      <c r="H2017" s="41" t="str">
        <f aca="false">IF(A2017="","",INDEX(P_Zone,F2017))</f>
        <v>West</v>
      </c>
      <c r="I2017" s="41" t="n">
        <f aca="false">IF(A2017="","",IF(D2017="Delivered",IF(B2017&lt;=INDEX(P_Due,F2017),1,0),0))</f>
        <v>0</v>
      </c>
    </row>
    <row r="2018" customFormat="false" ht="15" hidden="false" customHeight="false" outlineLevel="0" collapsed="false">
      <c r="A2018" s="37" t="n">
        <v>1001618</v>
      </c>
      <c r="B2018" s="38" t="n">
        <v>46282</v>
      </c>
      <c r="C2018" s="39" t="n">
        <v>2</v>
      </c>
      <c r="D2018" s="39" t="s">
        <v>26</v>
      </c>
      <c r="E2018" s="39"/>
      <c r="F2018" s="41" t="n">
        <f aca="false">IF(A2018="","",MATCH(A2018,P_ID,1))</f>
        <v>1618</v>
      </c>
      <c r="G2018" s="41" t="str">
        <f aca="false">IF(A2018="","",INDEX(P_Svc,F2018))</f>
        <v>Standard</v>
      </c>
      <c r="H2018" s="41" t="str">
        <f aca="false">IF(A2018="","",INDEX(P_Zone,F2018))</f>
        <v>South</v>
      </c>
      <c r="I2018" s="41" t="n">
        <f aca="false">IF(A2018="","",IF(D2018="Delivered",IF(B2018&lt;=INDEX(P_Due,F2018),1,0),0))</f>
        <v>1</v>
      </c>
    </row>
    <row r="2019" customFormat="false" ht="15" hidden="false" customHeight="false" outlineLevel="0" collapsed="false">
      <c r="A2019" s="37" t="n">
        <v>1001620</v>
      </c>
      <c r="B2019" s="38" t="n">
        <v>46282</v>
      </c>
      <c r="C2019" s="39" t="n">
        <v>2</v>
      </c>
      <c r="D2019" s="39" t="s">
        <v>26</v>
      </c>
      <c r="E2019" s="39"/>
      <c r="F2019" s="41" t="n">
        <f aca="false">IF(A2019="","",MATCH(A2019,P_ID,1))</f>
        <v>1620</v>
      </c>
      <c r="G2019" s="41" t="str">
        <f aca="false">IF(A2019="","",INDEX(P_Svc,F2019))</f>
        <v>Standard</v>
      </c>
      <c r="H2019" s="41" t="str">
        <f aca="false">IF(A2019="","",INDEX(P_Zone,F2019))</f>
        <v>South</v>
      </c>
      <c r="I2019" s="41" t="n">
        <f aca="false">IF(A2019="","",IF(D2019="Delivered",IF(B2019&lt;=INDEX(P_Due,F2019),1,0),0))</f>
        <v>1</v>
      </c>
    </row>
    <row r="2020" customFormat="false" ht="15" hidden="false" customHeight="false" outlineLevel="0" collapsed="false">
      <c r="A2020" s="37" t="n">
        <v>1001631</v>
      </c>
      <c r="B2020" s="38" t="n">
        <v>46282</v>
      </c>
      <c r="C2020" s="39" t="n">
        <v>2</v>
      </c>
      <c r="D2020" s="39" t="s">
        <v>26</v>
      </c>
      <c r="E2020" s="39"/>
      <c r="F2020" s="41" t="n">
        <f aca="false">IF(A2020="","",MATCH(A2020,P_ID,1))</f>
        <v>1631</v>
      </c>
      <c r="G2020" s="41" t="str">
        <f aca="false">IF(A2020="","",INDEX(P_Svc,F2020))</f>
        <v>Standard</v>
      </c>
      <c r="H2020" s="41" t="str">
        <f aca="false">IF(A2020="","",INDEX(P_Zone,F2020))</f>
        <v>North</v>
      </c>
      <c r="I2020" s="41" t="n">
        <f aca="false">IF(A2020="","",IF(D2020="Delivered",IF(B2020&lt;=INDEX(P_Due,F2020),1,0),0))</f>
        <v>1</v>
      </c>
    </row>
    <row r="2021" customFormat="false" ht="15" hidden="false" customHeight="false" outlineLevel="0" collapsed="false">
      <c r="A2021" s="37" t="n">
        <v>1001632</v>
      </c>
      <c r="B2021" s="38" t="n">
        <v>46282</v>
      </c>
      <c r="C2021" s="39" t="n">
        <v>2</v>
      </c>
      <c r="D2021" s="39" t="s">
        <v>26</v>
      </c>
      <c r="E2021" s="39"/>
      <c r="F2021" s="41" t="n">
        <f aca="false">IF(A2021="","",MATCH(A2021,P_ID,1))</f>
        <v>1632</v>
      </c>
      <c r="G2021" s="41" t="str">
        <f aca="false">IF(A2021="","",INDEX(P_Svc,F2021))</f>
        <v>Standard</v>
      </c>
      <c r="H2021" s="41" t="str">
        <f aca="false">IF(A2021="","",INDEX(P_Zone,F2021))</f>
        <v>West</v>
      </c>
      <c r="I2021" s="41" t="n">
        <f aca="false">IF(A2021="","",IF(D2021="Delivered",IF(B2021&lt;=INDEX(P_Due,F2021),1,0),0))</f>
        <v>1</v>
      </c>
    </row>
    <row r="2022" customFormat="false" ht="15" hidden="false" customHeight="false" outlineLevel="0" collapsed="false">
      <c r="A2022" s="37" t="n">
        <v>1001653</v>
      </c>
      <c r="B2022" s="38" t="n">
        <v>46282</v>
      </c>
      <c r="C2022" s="39" t="n">
        <v>0</v>
      </c>
      <c r="D2022" s="39" t="s">
        <v>80</v>
      </c>
      <c r="E2022" s="39" t="s">
        <v>40</v>
      </c>
      <c r="F2022" s="41" t="n">
        <f aca="false">IF(A2022="","",MATCH(A2022,P_ID,1))</f>
        <v>1653</v>
      </c>
      <c r="G2022" s="41" t="str">
        <f aca="false">IF(A2022="","",INDEX(P_Svc,F2022))</f>
        <v>Standard</v>
      </c>
      <c r="H2022" s="41" t="str">
        <f aca="false">IF(A2022="","",INDEX(P_Zone,F2022))</f>
        <v>Central</v>
      </c>
      <c r="I2022" s="41" t="n">
        <f aca="false">IF(A2022="","",IF(D2022="Delivered",IF(B2022&lt;=INDEX(P_Due,F2022),1,0),0))</f>
        <v>0</v>
      </c>
    </row>
    <row r="2023" customFormat="false" ht="15" hidden="false" customHeight="false" outlineLevel="0" collapsed="false">
      <c r="A2023" s="37" t="n">
        <v>1001655</v>
      </c>
      <c r="B2023" s="38" t="n">
        <v>46282</v>
      </c>
      <c r="C2023" s="39" t="n">
        <v>2</v>
      </c>
      <c r="D2023" s="39" t="s">
        <v>79</v>
      </c>
      <c r="E2023" s="39" t="s">
        <v>34</v>
      </c>
      <c r="F2023" s="41" t="n">
        <f aca="false">IF(A2023="","",MATCH(A2023,P_ID,1))</f>
        <v>1655</v>
      </c>
      <c r="G2023" s="41" t="str">
        <f aca="false">IF(A2023="","",INDEX(P_Svc,F2023))</f>
        <v>Standard</v>
      </c>
      <c r="H2023" s="41" t="str">
        <f aca="false">IF(A2023="","",INDEX(P_Zone,F2023))</f>
        <v>Central</v>
      </c>
      <c r="I2023" s="41" t="n">
        <f aca="false">IF(A2023="","",IF(D2023="Delivered",IF(B2023&lt;=INDEX(P_Due,F2023),1,0),0))</f>
        <v>0</v>
      </c>
    </row>
    <row r="2024" customFormat="false" ht="15" hidden="false" customHeight="false" outlineLevel="0" collapsed="false">
      <c r="A2024" s="37" t="n">
        <v>1001665</v>
      </c>
      <c r="B2024" s="38" t="n">
        <v>46282</v>
      </c>
      <c r="C2024" s="39" t="n">
        <v>0</v>
      </c>
      <c r="D2024" s="39" t="s">
        <v>80</v>
      </c>
      <c r="E2024" s="39" t="s">
        <v>40</v>
      </c>
      <c r="F2024" s="41" t="n">
        <f aca="false">IF(A2024="","",MATCH(A2024,P_ID,1))</f>
        <v>1665</v>
      </c>
      <c r="G2024" s="41" t="str">
        <f aca="false">IF(A2024="","",INDEX(P_Svc,F2024))</f>
        <v>Economy</v>
      </c>
      <c r="H2024" s="41" t="str">
        <f aca="false">IF(A2024="","",INDEX(P_Zone,F2024))</f>
        <v>West</v>
      </c>
      <c r="I2024" s="41" t="n">
        <f aca="false">IF(A2024="","",IF(D2024="Delivered",IF(B2024&lt;=INDEX(P_Due,F2024),1,0),0))</f>
        <v>0</v>
      </c>
    </row>
    <row r="2025" customFormat="false" ht="15" hidden="false" customHeight="false" outlineLevel="0" collapsed="false">
      <c r="A2025" s="37" t="n">
        <v>1001676</v>
      </c>
      <c r="B2025" s="38" t="n">
        <v>46282</v>
      </c>
      <c r="C2025" s="39" t="n">
        <v>2</v>
      </c>
      <c r="D2025" s="39" t="s">
        <v>26</v>
      </c>
      <c r="E2025" s="39"/>
      <c r="F2025" s="41" t="n">
        <f aca="false">IF(A2025="","",MATCH(A2025,P_ID,1))</f>
        <v>1676</v>
      </c>
      <c r="G2025" s="41" t="str">
        <f aca="false">IF(A2025="","",INDEX(P_Svc,F2025))</f>
        <v>Economy</v>
      </c>
      <c r="H2025" s="41" t="str">
        <f aca="false">IF(A2025="","",INDEX(P_Zone,F2025))</f>
        <v>West</v>
      </c>
      <c r="I2025" s="41" t="n">
        <f aca="false">IF(A2025="","",IF(D2025="Delivered",IF(B2025&lt;=INDEX(P_Due,F2025),1,0),0))</f>
        <v>1</v>
      </c>
    </row>
    <row r="2026" customFormat="false" ht="15" hidden="false" customHeight="false" outlineLevel="0" collapsed="false">
      <c r="A2026" s="37" t="n">
        <v>1001685</v>
      </c>
      <c r="B2026" s="38" t="n">
        <v>46282</v>
      </c>
      <c r="C2026" s="39" t="n">
        <v>2</v>
      </c>
      <c r="D2026" s="39" t="s">
        <v>26</v>
      </c>
      <c r="E2026" s="39"/>
      <c r="F2026" s="41" t="n">
        <f aca="false">IF(A2026="","",MATCH(A2026,P_ID,1))</f>
        <v>1685</v>
      </c>
      <c r="G2026" s="41" t="str">
        <f aca="false">IF(A2026="","",INDEX(P_Svc,F2026))</f>
        <v>Economy</v>
      </c>
      <c r="H2026" s="41" t="str">
        <f aca="false">IF(A2026="","",INDEX(P_Zone,F2026))</f>
        <v>East</v>
      </c>
      <c r="I2026" s="41" t="n">
        <f aca="false">IF(A2026="","",IF(D2026="Delivered",IF(B2026&lt;=INDEX(P_Due,F2026),1,0),0))</f>
        <v>1</v>
      </c>
    </row>
    <row r="2027" customFormat="false" ht="15" hidden="false" customHeight="false" outlineLevel="0" collapsed="false">
      <c r="A2027" s="37" t="n">
        <v>1001700</v>
      </c>
      <c r="B2027" s="38" t="n">
        <v>46282</v>
      </c>
      <c r="C2027" s="39" t="n">
        <v>1</v>
      </c>
      <c r="D2027" s="39" t="s">
        <v>26</v>
      </c>
      <c r="E2027" s="39"/>
      <c r="F2027" s="41" t="n">
        <f aca="false">IF(A2027="","",MATCH(A2027,P_ID,1))</f>
        <v>1700</v>
      </c>
      <c r="G2027" s="41" t="str">
        <f aca="false">IF(A2027="","",INDEX(P_Svc,F2027))</f>
        <v>Standard</v>
      </c>
      <c r="H2027" s="41" t="str">
        <f aca="false">IF(A2027="","",INDEX(P_Zone,F2027))</f>
        <v>East</v>
      </c>
      <c r="I2027" s="41" t="n">
        <f aca="false">IF(A2027="","",IF(D2027="Delivered",IF(B2027&lt;=INDEX(P_Due,F2027),1,0),0))</f>
        <v>1</v>
      </c>
    </row>
    <row r="2028" customFormat="false" ht="15" hidden="false" customHeight="false" outlineLevel="0" collapsed="false">
      <c r="A2028" s="37" t="n">
        <v>1001705</v>
      </c>
      <c r="B2028" s="38" t="n">
        <v>46282</v>
      </c>
      <c r="C2028" s="39" t="n">
        <v>2</v>
      </c>
      <c r="D2028" s="39" t="s">
        <v>26</v>
      </c>
      <c r="E2028" s="39"/>
      <c r="F2028" s="41" t="n">
        <f aca="false">IF(A2028="","",MATCH(A2028,P_ID,1))</f>
        <v>1705</v>
      </c>
      <c r="G2028" s="41" t="str">
        <f aca="false">IF(A2028="","",INDEX(P_Svc,F2028))</f>
        <v>Standard</v>
      </c>
      <c r="H2028" s="41" t="str">
        <f aca="false">IF(A2028="","",INDEX(P_Zone,F2028))</f>
        <v>East</v>
      </c>
      <c r="I2028" s="41" t="n">
        <f aca="false">IF(A2028="","",IF(D2028="Delivered",IF(B2028&lt;=INDEX(P_Due,F2028),1,0),0))</f>
        <v>1</v>
      </c>
    </row>
    <row r="2029" customFormat="false" ht="15" hidden="false" customHeight="false" outlineLevel="0" collapsed="false">
      <c r="A2029" s="37" t="n">
        <v>1001772</v>
      </c>
      <c r="B2029" s="38" t="n">
        <v>46282</v>
      </c>
      <c r="C2029" s="39" t="n">
        <v>1</v>
      </c>
      <c r="D2029" s="39" t="s">
        <v>26</v>
      </c>
      <c r="E2029" s="39"/>
      <c r="F2029" s="41" t="n">
        <f aca="false">IF(A2029="","",MATCH(A2029,P_ID,1))</f>
        <v>1772</v>
      </c>
      <c r="G2029" s="41" t="str">
        <f aca="false">IF(A2029="","",INDEX(P_Svc,F2029))</f>
        <v>Standard</v>
      </c>
      <c r="H2029" s="41" t="str">
        <f aca="false">IF(A2029="","",INDEX(P_Zone,F2029))</f>
        <v>Central</v>
      </c>
      <c r="I2029" s="41" t="n">
        <f aca="false">IF(A2029="","",IF(D2029="Delivered",IF(B2029&lt;=INDEX(P_Due,F2029),1,0),0))</f>
        <v>1</v>
      </c>
    </row>
    <row r="2030" customFormat="false" ht="15" hidden="false" customHeight="false" outlineLevel="0" collapsed="false">
      <c r="A2030" s="37" t="n">
        <v>1001773</v>
      </c>
      <c r="B2030" s="38" t="n">
        <v>46282</v>
      </c>
      <c r="C2030" s="39" t="n">
        <v>1</v>
      </c>
      <c r="D2030" s="39" t="s">
        <v>26</v>
      </c>
      <c r="E2030" s="39"/>
      <c r="F2030" s="41" t="n">
        <f aca="false">IF(A2030="","",MATCH(A2030,P_ID,1))</f>
        <v>1773</v>
      </c>
      <c r="G2030" s="41" t="str">
        <f aca="false">IF(A2030="","",INDEX(P_Svc,F2030))</f>
        <v>Standard</v>
      </c>
      <c r="H2030" s="41" t="str">
        <f aca="false">IF(A2030="","",INDEX(P_Zone,F2030))</f>
        <v>North</v>
      </c>
      <c r="I2030" s="41" t="n">
        <f aca="false">IF(A2030="","",IF(D2030="Delivered",IF(B2030&lt;=INDEX(P_Due,F2030),1,0),0))</f>
        <v>1</v>
      </c>
    </row>
    <row r="2031" customFormat="false" ht="15" hidden="false" customHeight="false" outlineLevel="0" collapsed="false">
      <c r="A2031" s="37" t="n">
        <v>1001774</v>
      </c>
      <c r="B2031" s="38" t="n">
        <v>46282</v>
      </c>
      <c r="C2031" s="39" t="n">
        <v>1</v>
      </c>
      <c r="D2031" s="39" t="s">
        <v>26</v>
      </c>
      <c r="E2031" s="39"/>
      <c r="F2031" s="41" t="n">
        <f aca="false">IF(A2031="","",MATCH(A2031,P_ID,1))</f>
        <v>1774</v>
      </c>
      <c r="G2031" s="41" t="str">
        <f aca="false">IF(A2031="","",INDEX(P_Svc,F2031))</f>
        <v>Economy</v>
      </c>
      <c r="H2031" s="41" t="str">
        <f aca="false">IF(A2031="","",INDEX(P_Zone,F2031))</f>
        <v>South</v>
      </c>
      <c r="I2031" s="41" t="n">
        <f aca="false">IF(A2031="","",IF(D2031="Delivered",IF(B2031&lt;=INDEX(P_Due,F2031),1,0),0))</f>
        <v>1</v>
      </c>
    </row>
    <row r="2032" customFormat="false" ht="15" hidden="false" customHeight="false" outlineLevel="0" collapsed="false">
      <c r="A2032" s="37" t="n">
        <v>1001775</v>
      </c>
      <c r="B2032" s="38" t="n">
        <v>46282</v>
      </c>
      <c r="C2032" s="39" t="n">
        <v>1</v>
      </c>
      <c r="D2032" s="39" t="s">
        <v>26</v>
      </c>
      <c r="E2032" s="39"/>
      <c r="F2032" s="41" t="n">
        <f aca="false">IF(A2032="","",MATCH(A2032,P_ID,1))</f>
        <v>1775</v>
      </c>
      <c r="G2032" s="41" t="str">
        <f aca="false">IF(A2032="","",INDEX(P_Svc,F2032))</f>
        <v>Economy</v>
      </c>
      <c r="H2032" s="41" t="str">
        <f aca="false">IF(A2032="","",INDEX(P_Zone,F2032))</f>
        <v>West</v>
      </c>
      <c r="I2032" s="41" t="n">
        <f aca="false">IF(A2032="","",IF(D2032="Delivered",IF(B2032&lt;=INDEX(P_Due,F2032),1,0),0))</f>
        <v>1</v>
      </c>
    </row>
    <row r="2033" customFormat="false" ht="15" hidden="false" customHeight="false" outlineLevel="0" collapsed="false">
      <c r="A2033" s="37" t="n">
        <v>1001776</v>
      </c>
      <c r="B2033" s="38" t="n">
        <v>46282</v>
      </c>
      <c r="C2033" s="39" t="n">
        <v>1</v>
      </c>
      <c r="D2033" s="39" t="s">
        <v>26</v>
      </c>
      <c r="E2033" s="39"/>
      <c r="F2033" s="41" t="n">
        <f aca="false">IF(A2033="","",MATCH(A2033,P_ID,1))</f>
        <v>1776</v>
      </c>
      <c r="G2033" s="41" t="str">
        <f aca="false">IF(A2033="","",INDEX(P_Svc,F2033))</f>
        <v>Economy</v>
      </c>
      <c r="H2033" s="41" t="str">
        <f aca="false">IF(A2033="","",INDEX(P_Zone,F2033))</f>
        <v>East</v>
      </c>
      <c r="I2033" s="41" t="n">
        <f aca="false">IF(A2033="","",IF(D2033="Delivered",IF(B2033&lt;=INDEX(P_Due,F2033),1,0),0))</f>
        <v>1</v>
      </c>
    </row>
    <row r="2034" customFormat="false" ht="15" hidden="false" customHeight="false" outlineLevel="0" collapsed="false">
      <c r="A2034" s="37" t="n">
        <v>1001777</v>
      </c>
      <c r="B2034" s="38" t="n">
        <v>46282</v>
      </c>
      <c r="C2034" s="39" t="n">
        <v>1</v>
      </c>
      <c r="D2034" s="39" t="s">
        <v>26</v>
      </c>
      <c r="E2034" s="39"/>
      <c r="F2034" s="41" t="n">
        <f aca="false">IF(A2034="","",MATCH(A2034,P_ID,1))</f>
        <v>1777</v>
      </c>
      <c r="G2034" s="41" t="str">
        <f aca="false">IF(A2034="","",INDEX(P_Svc,F2034))</f>
        <v>Standard</v>
      </c>
      <c r="H2034" s="41" t="str">
        <f aca="false">IF(A2034="","",INDEX(P_Zone,F2034))</f>
        <v>Central</v>
      </c>
      <c r="I2034" s="41" t="n">
        <f aca="false">IF(A2034="","",IF(D2034="Delivered",IF(B2034&lt;=INDEX(P_Due,F2034),1,0),0))</f>
        <v>1</v>
      </c>
    </row>
    <row r="2035" customFormat="false" ht="15" hidden="false" customHeight="false" outlineLevel="0" collapsed="false">
      <c r="A2035" s="37" t="n">
        <v>1001778</v>
      </c>
      <c r="B2035" s="38" t="n">
        <v>46282</v>
      </c>
      <c r="C2035" s="39" t="n">
        <v>1</v>
      </c>
      <c r="D2035" s="39" t="s">
        <v>26</v>
      </c>
      <c r="E2035" s="39"/>
      <c r="F2035" s="41" t="n">
        <f aca="false">IF(A2035="","",MATCH(A2035,P_ID,1))</f>
        <v>1778</v>
      </c>
      <c r="G2035" s="41" t="str">
        <f aca="false">IF(A2035="","",INDEX(P_Svc,F2035))</f>
        <v>Standard</v>
      </c>
      <c r="H2035" s="41" t="str">
        <f aca="false">IF(A2035="","",INDEX(P_Zone,F2035))</f>
        <v>North</v>
      </c>
      <c r="I2035" s="41" t="n">
        <f aca="false">IF(A2035="","",IF(D2035="Delivered",IF(B2035&lt;=INDEX(P_Due,F2035),1,0),0))</f>
        <v>1</v>
      </c>
    </row>
    <row r="2036" customFormat="false" ht="15" hidden="false" customHeight="false" outlineLevel="0" collapsed="false">
      <c r="A2036" s="37" t="n">
        <v>1001780</v>
      </c>
      <c r="B2036" s="38" t="n">
        <v>46282</v>
      </c>
      <c r="C2036" s="39" t="n">
        <v>1</v>
      </c>
      <c r="D2036" s="39" t="s">
        <v>26</v>
      </c>
      <c r="E2036" s="39"/>
      <c r="F2036" s="41" t="n">
        <f aca="false">IF(A2036="","",MATCH(A2036,P_ID,1))</f>
        <v>1780</v>
      </c>
      <c r="G2036" s="41" t="str">
        <f aca="false">IF(A2036="","",INDEX(P_Svc,F2036))</f>
        <v>Standard</v>
      </c>
      <c r="H2036" s="41" t="str">
        <f aca="false">IF(A2036="","",INDEX(P_Zone,F2036))</f>
        <v>West</v>
      </c>
      <c r="I2036" s="41" t="n">
        <f aca="false">IF(A2036="","",IF(D2036="Delivered",IF(B2036&lt;=INDEX(P_Due,F2036),1,0),0))</f>
        <v>1</v>
      </c>
    </row>
    <row r="2037" customFormat="false" ht="15" hidden="false" customHeight="false" outlineLevel="0" collapsed="false">
      <c r="A2037" s="37" t="n">
        <v>1001781</v>
      </c>
      <c r="B2037" s="38" t="n">
        <v>46282</v>
      </c>
      <c r="C2037" s="39" t="n">
        <v>1</v>
      </c>
      <c r="D2037" s="39" t="s">
        <v>26</v>
      </c>
      <c r="E2037" s="39"/>
      <c r="F2037" s="41" t="n">
        <f aca="false">IF(A2037="","",MATCH(A2037,P_ID,1))</f>
        <v>1781</v>
      </c>
      <c r="G2037" s="41" t="str">
        <f aca="false">IF(A2037="","",INDEX(P_Svc,F2037))</f>
        <v>Standard</v>
      </c>
      <c r="H2037" s="41" t="str">
        <f aca="false">IF(A2037="","",INDEX(P_Zone,F2037))</f>
        <v>East</v>
      </c>
      <c r="I2037" s="41" t="n">
        <f aca="false">IF(A2037="","",IF(D2037="Delivered",IF(B2037&lt;=INDEX(P_Due,F2037),1,0),0))</f>
        <v>1</v>
      </c>
    </row>
    <row r="2038" customFormat="false" ht="15" hidden="false" customHeight="false" outlineLevel="0" collapsed="false">
      <c r="A2038" s="37" t="n">
        <v>1001782</v>
      </c>
      <c r="B2038" s="38" t="n">
        <v>46282</v>
      </c>
      <c r="C2038" s="39" t="n">
        <v>1</v>
      </c>
      <c r="D2038" s="39" t="s">
        <v>79</v>
      </c>
      <c r="E2038" s="39" t="s">
        <v>36</v>
      </c>
      <c r="F2038" s="41" t="n">
        <f aca="false">IF(A2038="","",MATCH(A2038,P_ID,1))</f>
        <v>1782</v>
      </c>
      <c r="G2038" s="41" t="str">
        <f aca="false">IF(A2038="","",INDEX(P_Svc,F2038))</f>
        <v>Standard</v>
      </c>
      <c r="H2038" s="41" t="str">
        <f aca="false">IF(A2038="","",INDEX(P_Zone,F2038))</f>
        <v>North</v>
      </c>
      <c r="I2038" s="41" t="n">
        <f aca="false">IF(A2038="","",IF(D2038="Delivered",IF(B2038&lt;=INDEX(P_Due,F2038),1,0),0))</f>
        <v>0</v>
      </c>
    </row>
    <row r="2039" customFormat="false" ht="15" hidden="false" customHeight="false" outlineLevel="0" collapsed="false">
      <c r="A2039" s="37" t="n">
        <v>1001783</v>
      </c>
      <c r="B2039" s="38" t="n">
        <v>46282</v>
      </c>
      <c r="C2039" s="39" t="n">
        <v>1</v>
      </c>
      <c r="D2039" s="39" t="s">
        <v>26</v>
      </c>
      <c r="E2039" s="39"/>
      <c r="F2039" s="41" t="n">
        <f aca="false">IF(A2039="","",MATCH(A2039,P_ID,1))</f>
        <v>1783</v>
      </c>
      <c r="G2039" s="41" t="str">
        <f aca="false">IF(A2039="","",INDEX(P_Svc,F2039))</f>
        <v>Standard</v>
      </c>
      <c r="H2039" s="41" t="str">
        <f aca="false">IF(A2039="","",INDEX(P_Zone,F2039))</f>
        <v>West</v>
      </c>
      <c r="I2039" s="41" t="n">
        <f aca="false">IF(A2039="","",IF(D2039="Delivered",IF(B2039&lt;=INDEX(P_Due,F2039),1,0),0))</f>
        <v>1</v>
      </c>
    </row>
    <row r="2040" customFormat="false" ht="15" hidden="false" customHeight="false" outlineLevel="0" collapsed="false">
      <c r="A2040" s="37" t="n">
        <v>1001784</v>
      </c>
      <c r="B2040" s="38" t="n">
        <v>46282</v>
      </c>
      <c r="C2040" s="39" t="n">
        <v>1</v>
      </c>
      <c r="D2040" s="39" t="s">
        <v>26</v>
      </c>
      <c r="E2040" s="39"/>
      <c r="F2040" s="41" t="n">
        <f aca="false">IF(A2040="","",MATCH(A2040,P_ID,1))</f>
        <v>1784</v>
      </c>
      <c r="G2040" s="41" t="str">
        <f aca="false">IF(A2040="","",INDEX(P_Svc,F2040))</f>
        <v>Economy</v>
      </c>
      <c r="H2040" s="41" t="str">
        <f aca="false">IF(A2040="","",INDEX(P_Zone,F2040))</f>
        <v>East</v>
      </c>
      <c r="I2040" s="41" t="n">
        <f aca="false">IF(A2040="","",IF(D2040="Delivered",IF(B2040&lt;=INDEX(P_Due,F2040),1,0),0))</f>
        <v>1</v>
      </c>
    </row>
    <row r="2041" customFormat="false" ht="15" hidden="false" customHeight="false" outlineLevel="0" collapsed="false">
      <c r="A2041" s="37" t="n">
        <v>1001785</v>
      </c>
      <c r="B2041" s="38" t="n">
        <v>46282</v>
      </c>
      <c r="C2041" s="39" t="n">
        <v>1</v>
      </c>
      <c r="D2041" s="39" t="s">
        <v>79</v>
      </c>
      <c r="E2041" s="39" t="s">
        <v>32</v>
      </c>
      <c r="F2041" s="41" t="n">
        <f aca="false">IF(A2041="","",MATCH(A2041,P_ID,1))</f>
        <v>1785</v>
      </c>
      <c r="G2041" s="41" t="str">
        <f aca="false">IF(A2041="","",INDEX(P_Svc,F2041))</f>
        <v>Standard</v>
      </c>
      <c r="H2041" s="41" t="str">
        <f aca="false">IF(A2041="","",INDEX(P_Zone,F2041))</f>
        <v>South</v>
      </c>
      <c r="I2041" s="41" t="n">
        <f aca="false">IF(A2041="","",IF(D2041="Delivered",IF(B2041&lt;=INDEX(P_Due,F2041),1,0),0))</f>
        <v>0</v>
      </c>
    </row>
    <row r="2042" customFormat="false" ht="15" hidden="false" customHeight="false" outlineLevel="0" collapsed="false">
      <c r="A2042" s="37" t="n">
        <v>1001789</v>
      </c>
      <c r="B2042" s="38" t="n">
        <v>46282</v>
      </c>
      <c r="C2042" s="39" t="n">
        <v>1</v>
      </c>
      <c r="D2042" s="39" t="s">
        <v>79</v>
      </c>
      <c r="E2042" s="39" t="s">
        <v>38</v>
      </c>
      <c r="F2042" s="41" t="n">
        <f aca="false">IF(A2042="","",MATCH(A2042,P_ID,1))</f>
        <v>1789</v>
      </c>
      <c r="G2042" s="41" t="str">
        <f aca="false">IF(A2042="","",INDEX(P_Svc,F2042))</f>
        <v>Standard</v>
      </c>
      <c r="H2042" s="41" t="str">
        <f aca="false">IF(A2042="","",INDEX(P_Zone,F2042))</f>
        <v>South</v>
      </c>
      <c r="I2042" s="41" t="n">
        <f aca="false">IF(A2042="","",IF(D2042="Delivered",IF(B2042&lt;=INDEX(P_Due,F2042),1,0),0))</f>
        <v>0</v>
      </c>
    </row>
    <row r="2043" customFormat="false" ht="15" hidden="false" customHeight="false" outlineLevel="0" collapsed="false">
      <c r="A2043" s="37" t="n">
        <v>1001791</v>
      </c>
      <c r="B2043" s="38" t="n">
        <v>46282</v>
      </c>
      <c r="C2043" s="39" t="n">
        <v>1</v>
      </c>
      <c r="D2043" s="39" t="s">
        <v>26</v>
      </c>
      <c r="E2043" s="39"/>
      <c r="F2043" s="41" t="n">
        <f aca="false">IF(A2043="","",MATCH(A2043,P_ID,1))</f>
        <v>1791</v>
      </c>
      <c r="G2043" s="41" t="str">
        <f aca="false">IF(A2043="","",INDEX(P_Svc,F2043))</f>
        <v>Economy</v>
      </c>
      <c r="H2043" s="41" t="str">
        <f aca="false">IF(A2043="","",INDEX(P_Zone,F2043))</f>
        <v>Central</v>
      </c>
      <c r="I2043" s="41" t="n">
        <f aca="false">IF(A2043="","",IF(D2043="Delivered",IF(B2043&lt;=INDEX(P_Due,F2043),1,0),0))</f>
        <v>1</v>
      </c>
    </row>
    <row r="2044" customFormat="false" ht="15" hidden="false" customHeight="false" outlineLevel="0" collapsed="false">
      <c r="A2044" s="37" t="n">
        <v>1001792</v>
      </c>
      <c r="B2044" s="38" t="n">
        <v>46282</v>
      </c>
      <c r="C2044" s="39" t="n">
        <v>1</v>
      </c>
      <c r="D2044" s="39" t="s">
        <v>26</v>
      </c>
      <c r="E2044" s="39"/>
      <c r="F2044" s="41" t="n">
        <f aca="false">IF(A2044="","",MATCH(A2044,P_ID,1))</f>
        <v>1792</v>
      </c>
      <c r="G2044" s="41" t="str">
        <f aca="false">IF(A2044="","",INDEX(P_Svc,F2044))</f>
        <v>Standard</v>
      </c>
      <c r="H2044" s="41" t="str">
        <f aca="false">IF(A2044="","",INDEX(P_Zone,F2044))</f>
        <v>East</v>
      </c>
      <c r="I2044" s="41" t="n">
        <f aca="false">IF(A2044="","",IF(D2044="Delivered",IF(B2044&lt;=INDEX(P_Due,F2044),1,0),0))</f>
        <v>1</v>
      </c>
    </row>
    <row r="2045" customFormat="false" ht="15" hidden="false" customHeight="false" outlineLevel="0" collapsed="false">
      <c r="A2045" s="37" t="n">
        <v>1001793</v>
      </c>
      <c r="B2045" s="38" t="n">
        <v>46282</v>
      </c>
      <c r="C2045" s="39" t="n">
        <v>1</v>
      </c>
      <c r="D2045" s="39" t="s">
        <v>79</v>
      </c>
      <c r="E2045" s="39" t="s">
        <v>32</v>
      </c>
      <c r="F2045" s="41" t="n">
        <f aca="false">IF(A2045="","",MATCH(A2045,P_ID,1))</f>
        <v>1793</v>
      </c>
      <c r="G2045" s="41" t="str">
        <f aca="false">IF(A2045="","",INDEX(P_Svc,F2045))</f>
        <v>Standard</v>
      </c>
      <c r="H2045" s="41" t="str">
        <f aca="false">IF(A2045="","",INDEX(P_Zone,F2045))</f>
        <v>East</v>
      </c>
      <c r="I2045" s="41" t="n">
        <f aca="false">IF(A2045="","",IF(D2045="Delivered",IF(B2045&lt;=INDEX(P_Due,F2045),1,0),0))</f>
        <v>0</v>
      </c>
    </row>
    <row r="2046" customFormat="false" ht="15" hidden="false" customHeight="false" outlineLevel="0" collapsed="false">
      <c r="A2046" s="37" t="n">
        <v>1001794</v>
      </c>
      <c r="B2046" s="38" t="n">
        <v>46282</v>
      </c>
      <c r="C2046" s="39" t="n">
        <v>1</v>
      </c>
      <c r="D2046" s="39" t="s">
        <v>26</v>
      </c>
      <c r="E2046" s="39"/>
      <c r="F2046" s="41" t="n">
        <f aca="false">IF(A2046="","",MATCH(A2046,P_ID,1))</f>
        <v>1794</v>
      </c>
      <c r="G2046" s="41" t="str">
        <f aca="false">IF(A2046="","",INDEX(P_Svc,F2046))</f>
        <v>Standard</v>
      </c>
      <c r="H2046" s="41" t="str">
        <f aca="false">IF(A2046="","",INDEX(P_Zone,F2046))</f>
        <v>North</v>
      </c>
      <c r="I2046" s="41" t="n">
        <f aca="false">IF(A2046="","",IF(D2046="Delivered",IF(B2046&lt;=INDEX(P_Due,F2046),1,0),0))</f>
        <v>1</v>
      </c>
    </row>
    <row r="2047" customFormat="false" ht="15" hidden="false" customHeight="false" outlineLevel="0" collapsed="false">
      <c r="A2047" s="37" t="n">
        <v>1001797</v>
      </c>
      <c r="B2047" s="38" t="n">
        <v>46282</v>
      </c>
      <c r="C2047" s="39" t="n">
        <v>1</v>
      </c>
      <c r="D2047" s="39" t="s">
        <v>26</v>
      </c>
      <c r="E2047" s="39"/>
      <c r="F2047" s="41" t="n">
        <f aca="false">IF(A2047="","",MATCH(A2047,P_ID,1))</f>
        <v>1797</v>
      </c>
      <c r="G2047" s="41" t="str">
        <f aca="false">IF(A2047="","",INDEX(P_Svc,F2047))</f>
        <v>Standard</v>
      </c>
      <c r="H2047" s="41" t="str">
        <f aca="false">IF(A2047="","",INDEX(P_Zone,F2047))</f>
        <v>West</v>
      </c>
      <c r="I2047" s="41" t="n">
        <f aca="false">IF(A2047="","",IF(D2047="Delivered",IF(B2047&lt;=INDEX(P_Due,F2047),1,0),0))</f>
        <v>1</v>
      </c>
    </row>
    <row r="2048" customFormat="false" ht="15" hidden="false" customHeight="false" outlineLevel="0" collapsed="false">
      <c r="A2048" s="37" t="n">
        <v>1001800</v>
      </c>
      <c r="B2048" s="38" t="n">
        <v>46282</v>
      </c>
      <c r="C2048" s="39" t="n">
        <v>1</v>
      </c>
      <c r="D2048" s="39" t="s">
        <v>26</v>
      </c>
      <c r="E2048" s="39"/>
      <c r="F2048" s="41" t="n">
        <f aca="false">IF(A2048="","",MATCH(A2048,P_ID,1))</f>
        <v>1800</v>
      </c>
      <c r="G2048" s="41" t="str">
        <f aca="false">IF(A2048="","",INDEX(P_Svc,F2048))</f>
        <v>Standard</v>
      </c>
      <c r="H2048" s="41" t="str">
        <f aca="false">IF(A2048="","",INDEX(P_Zone,F2048))</f>
        <v>South</v>
      </c>
      <c r="I2048" s="41" t="n">
        <f aca="false">IF(A2048="","",IF(D2048="Delivered",IF(B2048&lt;=INDEX(P_Due,F2048),1,0),0))</f>
        <v>1</v>
      </c>
    </row>
    <row r="2049" customFormat="false" ht="15" hidden="false" customHeight="false" outlineLevel="0" collapsed="false">
      <c r="A2049" s="37" t="n">
        <v>1001801</v>
      </c>
      <c r="B2049" s="38" t="n">
        <v>46282</v>
      </c>
      <c r="C2049" s="39" t="n">
        <v>1</v>
      </c>
      <c r="D2049" s="39" t="s">
        <v>26</v>
      </c>
      <c r="E2049" s="39"/>
      <c r="F2049" s="41" t="n">
        <f aca="false">IF(A2049="","",MATCH(A2049,P_ID,1))</f>
        <v>1801</v>
      </c>
      <c r="G2049" s="41" t="str">
        <f aca="false">IF(A2049="","",INDEX(P_Svc,F2049))</f>
        <v>Economy</v>
      </c>
      <c r="H2049" s="41" t="str">
        <f aca="false">IF(A2049="","",INDEX(P_Zone,F2049))</f>
        <v>Central</v>
      </c>
      <c r="I2049" s="41" t="n">
        <f aca="false">IF(A2049="","",IF(D2049="Delivered",IF(B2049&lt;=INDEX(P_Due,F2049),1,0),0))</f>
        <v>1</v>
      </c>
    </row>
    <row r="2050" customFormat="false" ht="15" hidden="false" customHeight="false" outlineLevel="0" collapsed="false">
      <c r="A2050" s="37" t="n">
        <v>1001802</v>
      </c>
      <c r="B2050" s="38" t="n">
        <v>46282</v>
      </c>
      <c r="C2050" s="39" t="n">
        <v>1</v>
      </c>
      <c r="D2050" s="39" t="s">
        <v>26</v>
      </c>
      <c r="E2050" s="39"/>
      <c r="F2050" s="41" t="n">
        <f aca="false">IF(A2050="","",MATCH(A2050,P_ID,1))</f>
        <v>1802</v>
      </c>
      <c r="G2050" s="41" t="str">
        <f aca="false">IF(A2050="","",INDEX(P_Svc,F2050))</f>
        <v>Standard</v>
      </c>
      <c r="H2050" s="41" t="str">
        <f aca="false">IF(A2050="","",INDEX(P_Zone,F2050))</f>
        <v>Central</v>
      </c>
      <c r="I2050" s="41" t="n">
        <f aca="false">IF(A2050="","",IF(D2050="Delivered",IF(B2050&lt;=INDEX(P_Due,F2050),1,0),0))</f>
        <v>1</v>
      </c>
    </row>
    <row r="2051" customFormat="false" ht="15" hidden="false" customHeight="false" outlineLevel="0" collapsed="false">
      <c r="A2051" s="37" t="n">
        <v>1001803</v>
      </c>
      <c r="B2051" s="38" t="n">
        <v>46282</v>
      </c>
      <c r="C2051" s="39" t="n">
        <v>1</v>
      </c>
      <c r="D2051" s="39" t="s">
        <v>79</v>
      </c>
      <c r="E2051" s="39" t="s">
        <v>32</v>
      </c>
      <c r="F2051" s="41" t="n">
        <f aca="false">IF(A2051="","",MATCH(A2051,P_ID,1))</f>
        <v>1803</v>
      </c>
      <c r="G2051" s="41" t="str">
        <f aca="false">IF(A2051="","",INDEX(P_Svc,F2051))</f>
        <v>Standard</v>
      </c>
      <c r="H2051" s="41" t="str">
        <f aca="false">IF(A2051="","",INDEX(P_Zone,F2051))</f>
        <v>North</v>
      </c>
      <c r="I2051" s="41" t="n">
        <f aca="false">IF(A2051="","",IF(D2051="Delivered",IF(B2051&lt;=INDEX(P_Due,F2051),1,0),0))</f>
        <v>0</v>
      </c>
    </row>
    <row r="2052" customFormat="false" ht="15" hidden="false" customHeight="false" outlineLevel="0" collapsed="false">
      <c r="A2052" s="37" t="n">
        <v>1001804</v>
      </c>
      <c r="B2052" s="38" t="n">
        <v>46282</v>
      </c>
      <c r="C2052" s="39" t="n">
        <v>1</v>
      </c>
      <c r="D2052" s="39" t="s">
        <v>26</v>
      </c>
      <c r="E2052" s="39"/>
      <c r="F2052" s="41" t="n">
        <f aca="false">IF(A2052="","",MATCH(A2052,P_ID,1))</f>
        <v>1804</v>
      </c>
      <c r="G2052" s="41" t="str">
        <f aca="false">IF(A2052="","",INDEX(P_Svc,F2052))</f>
        <v>Economy</v>
      </c>
      <c r="H2052" s="41" t="str">
        <f aca="false">IF(A2052="","",INDEX(P_Zone,F2052))</f>
        <v>Central</v>
      </c>
      <c r="I2052" s="41" t="n">
        <f aca="false">IF(A2052="","",IF(D2052="Delivered",IF(B2052&lt;=INDEX(P_Due,F2052),1,0),0))</f>
        <v>1</v>
      </c>
    </row>
    <row r="2053" customFormat="false" ht="15" hidden="false" customHeight="false" outlineLevel="0" collapsed="false">
      <c r="A2053" s="37" t="n">
        <v>1001805</v>
      </c>
      <c r="B2053" s="38" t="n">
        <v>46282</v>
      </c>
      <c r="C2053" s="39" t="n">
        <v>1</v>
      </c>
      <c r="D2053" s="39" t="s">
        <v>26</v>
      </c>
      <c r="E2053" s="39"/>
      <c r="F2053" s="41" t="n">
        <f aca="false">IF(A2053="","",MATCH(A2053,P_ID,1))</f>
        <v>1805</v>
      </c>
      <c r="G2053" s="41" t="str">
        <f aca="false">IF(A2053="","",INDEX(P_Svc,F2053))</f>
        <v>Economy</v>
      </c>
      <c r="H2053" s="41" t="str">
        <f aca="false">IF(A2053="","",INDEX(P_Zone,F2053))</f>
        <v>West</v>
      </c>
      <c r="I2053" s="41" t="n">
        <f aca="false">IF(A2053="","",IF(D2053="Delivered",IF(B2053&lt;=INDEX(P_Due,F2053),1,0),0))</f>
        <v>1</v>
      </c>
    </row>
    <row r="2054" customFormat="false" ht="15" hidden="false" customHeight="false" outlineLevel="0" collapsed="false">
      <c r="A2054" s="37" t="n">
        <v>1001806</v>
      </c>
      <c r="B2054" s="38" t="n">
        <v>46282</v>
      </c>
      <c r="C2054" s="39" t="n">
        <v>1</v>
      </c>
      <c r="D2054" s="39" t="s">
        <v>26</v>
      </c>
      <c r="E2054" s="39"/>
      <c r="F2054" s="41" t="n">
        <f aca="false">IF(A2054="","",MATCH(A2054,P_ID,1))</f>
        <v>1806</v>
      </c>
      <c r="G2054" s="41" t="str">
        <f aca="false">IF(A2054="","",INDEX(P_Svc,F2054))</f>
        <v>Economy</v>
      </c>
      <c r="H2054" s="41" t="str">
        <f aca="false">IF(A2054="","",INDEX(P_Zone,F2054))</f>
        <v>South</v>
      </c>
      <c r="I2054" s="41" t="n">
        <f aca="false">IF(A2054="","",IF(D2054="Delivered",IF(B2054&lt;=INDEX(P_Due,F2054),1,0),0))</f>
        <v>1</v>
      </c>
    </row>
    <row r="2055" customFormat="false" ht="15" hidden="false" customHeight="false" outlineLevel="0" collapsed="false">
      <c r="A2055" s="37" t="n">
        <v>1001807</v>
      </c>
      <c r="B2055" s="38" t="n">
        <v>46282</v>
      </c>
      <c r="C2055" s="39" t="n">
        <v>1</v>
      </c>
      <c r="D2055" s="39" t="s">
        <v>26</v>
      </c>
      <c r="E2055" s="39"/>
      <c r="F2055" s="41" t="n">
        <f aca="false">IF(A2055="","",MATCH(A2055,P_ID,1))</f>
        <v>1807</v>
      </c>
      <c r="G2055" s="41" t="str">
        <f aca="false">IF(A2055="","",INDEX(P_Svc,F2055))</f>
        <v>Standard</v>
      </c>
      <c r="H2055" s="41" t="str">
        <f aca="false">IF(A2055="","",INDEX(P_Zone,F2055))</f>
        <v>East</v>
      </c>
      <c r="I2055" s="41" t="n">
        <f aca="false">IF(A2055="","",IF(D2055="Delivered",IF(B2055&lt;=INDEX(P_Due,F2055),1,0),0))</f>
        <v>1</v>
      </c>
    </row>
    <row r="2056" customFormat="false" ht="15" hidden="false" customHeight="false" outlineLevel="0" collapsed="false">
      <c r="A2056" s="37" t="n">
        <v>1001808</v>
      </c>
      <c r="B2056" s="38" t="n">
        <v>46282</v>
      </c>
      <c r="C2056" s="39" t="n">
        <v>1</v>
      </c>
      <c r="D2056" s="39" t="s">
        <v>26</v>
      </c>
      <c r="E2056" s="39"/>
      <c r="F2056" s="41" t="n">
        <f aca="false">IF(A2056="","",MATCH(A2056,P_ID,1))</f>
        <v>1808</v>
      </c>
      <c r="G2056" s="41" t="str">
        <f aca="false">IF(A2056="","",INDEX(P_Svc,F2056))</f>
        <v>Standard</v>
      </c>
      <c r="H2056" s="41" t="str">
        <f aca="false">IF(A2056="","",INDEX(P_Zone,F2056))</f>
        <v>North</v>
      </c>
      <c r="I2056" s="41" t="n">
        <f aca="false">IF(A2056="","",IF(D2056="Delivered",IF(B2056&lt;=INDEX(P_Due,F2056),1,0),0))</f>
        <v>1</v>
      </c>
    </row>
    <row r="2057" customFormat="false" ht="15" hidden="false" customHeight="false" outlineLevel="0" collapsed="false">
      <c r="A2057" s="37" t="n">
        <v>1001809</v>
      </c>
      <c r="B2057" s="38" t="n">
        <v>46282</v>
      </c>
      <c r="C2057" s="39" t="n">
        <v>1</v>
      </c>
      <c r="D2057" s="39" t="s">
        <v>26</v>
      </c>
      <c r="E2057" s="39"/>
      <c r="F2057" s="41" t="n">
        <f aca="false">IF(A2057="","",MATCH(A2057,P_ID,1))</f>
        <v>1809</v>
      </c>
      <c r="G2057" s="41" t="str">
        <f aca="false">IF(A2057="","",INDEX(P_Svc,F2057))</f>
        <v>Express</v>
      </c>
      <c r="H2057" s="41" t="str">
        <f aca="false">IF(A2057="","",INDEX(P_Zone,F2057))</f>
        <v>North</v>
      </c>
      <c r="I2057" s="41" t="n">
        <f aca="false">IF(A2057="","",IF(D2057="Delivered",IF(B2057&lt;=INDEX(P_Due,F2057),1,0),0))</f>
        <v>1</v>
      </c>
    </row>
    <row r="2058" customFormat="false" ht="15" hidden="false" customHeight="false" outlineLevel="0" collapsed="false">
      <c r="A2058" s="37" t="n">
        <v>1001810</v>
      </c>
      <c r="B2058" s="38" t="n">
        <v>46282</v>
      </c>
      <c r="C2058" s="39" t="n">
        <v>1</v>
      </c>
      <c r="D2058" s="39" t="s">
        <v>26</v>
      </c>
      <c r="E2058" s="39"/>
      <c r="F2058" s="41" t="n">
        <f aca="false">IF(A2058="","",MATCH(A2058,P_ID,1))</f>
        <v>1810</v>
      </c>
      <c r="G2058" s="41" t="str">
        <f aca="false">IF(A2058="","",INDEX(P_Svc,F2058))</f>
        <v>Standard</v>
      </c>
      <c r="H2058" s="41" t="str">
        <f aca="false">IF(A2058="","",INDEX(P_Zone,F2058))</f>
        <v>North</v>
      </c>
      <c r="I2058" s="41" t="n">
        <f aca="false">IF(A2058="","",IF(D2058="Delivered",IF(B2058&lt;=INDEX(P_Due,F2058),1,0),0))</f>
        <v>1</v>
      </c>
    </row>
    <row r="2059" customFormat="false" ht="15" hidden="false" customHeight="false" outlineLevel="0" collapsed="false">
      <c r="A2059" s="37" t="n">
        <v>1001811</v>
      </c>
      <c r="B2059" s="38" t="n">
        <v>46282</v>
      </c>
      <c r="C2059" s="39" t="n">
        <v>1</v>
      </c>
      <c r="D2059" s="39" t="s">
        <v>26</v>
      </c>
      <c r="E2059" s="39"/>
      <c r="F2059" s="41" t="n">
        <f aca="false">IF(A2059="","",MATCH(A2059,P_ID,1))</f>
        <v>1811</v>
      </c>
      <c r="G2059" s="41" t="str">
        <f aca="false">IF(A2059="","",INDEX(P_Svc,F2059))</f>
        <v>Standard</v>
      </c>
      <c r="H2059" s="41" t="str">
        <f aca="false">IF(A2059="","",INDEX(P_Zone,F2059))</f>
        <v>West</v>
      </c>
      <c r="I2059" s="41" t="n">
        <f aca="false">IF(A2059="","",IF(D2059="Delivered",IF(B2059&lt;=INDEX(P_Due,F2059),1,0),0))</f>
        <v>1</v>
      </c>
    </row>
    <row r="2060" customFormat="false" ht="15" hidden="false" customHeight="false" outlineLevel="0" collapsed="false">
      <c r="A2060" s="37" t="n">
        <v>1001812</v>
      </c>
      <c r="B2060" s="38" t="n">
        <v>46282</v>
      </c>
      <c r="C2060" s="39" t="n">
        <v>1</v>
      </c>
      <c r="D2060" s="39" t="s">
        <v>26</v>
      </c>
      <c r="E2060" s="39"/>
      <c r="F2060" s="41" t="n">
        <f aca="false">IF(A2060="","",MATCH(A2060,P_ID,1))</f>
        <v>1812</v>
      </c>
      <c r="G2060" s="41" t="str">
        <f aca="false">IF(A2060="","",INDEX(P_Svc,F2060))</f>
        <v>Standard</v>
      </c>
      <c r="H2060" s="41" t="str">
        <f aca="false">IF(A2060="","",INDEX(P_Zone,F2060))</f>
        <v>North</v>
      </c>
      <c r="I2060" s="41" t="n">
        <f aca="false">IF(A2060="","",IF(D2060="Delivered",IF(B2060&lt;=INDEX(P_Due,F2060),1,0),0))</f>
        <v>1</v>
      </c>
    </row>
    <row r="2061" customFormat="false" ht="15" hidden="false" customHeight="false" outlineLevel="0" collapsed="false">
      <c r="A2061" s="37" t="n">
        <v>1001813</v>
      </c>
      <c r="B2061" s="38" t="n">
        <v>46282</v>
      </c>
      <c r="C2061" s="39" t="n">
        <v>1</v>
      </c>
      <c r="D2061" s="39" t="s">
        <v>26</v>
      </c>
      <c r="E2061" s="39"/>
      <c r="F2061" s="41" t="n">
        <f aca="false">IF(A2061="","",MATCH(A2061,P_ID,1))</f>
        <v>1813</v>
      </c>
      <c r="G2061" s="41" t="str">
        <f aca="false">IF(A2061="","",INDEX(P_Svc,F2061))</f>
        <v>Standard</v>
      </c>
      <c r="H2061" s="41" t="str">
        <f aca="false">IF(A2061="","",INDEX(P_Zone,F2061))</f>
        <v>Central</v>
      </c>
      <c r="I2061" s="41" t="n">
        <f aca="false">IF(A2061="","",IF(D2061="Delivered",IF(B2061&lt;=INDEX(P_Due,F2061),1,0),0))</f>
        <v>1</v>
      </c>
    </row>
    <row r="2062" customFormat="false" ht="15" hidden="false" customHeight="false" outlineLevel="0" collapsed="false">
      <c r="A2062" s="37" t="n">
        <v>1001814</v>
      </c>
      <c r="B2062" s="38" t="n">
        <v>46282</v>
      </c>
      <c r="C2062" s="39" t="n">
        <v>1</v>
      </c>
      <c r="D2062" s="39" t="s">
        <v>26</v>
      </c>
      <c r="E2062" s="39"/>
      <c r="F2062" s="41" t="n">
        <f aca="false">IF(A2062="","",MATCH(A2062,P_ID,1))</f>
        <v>1814</v>
      </c>
      <c r="G2062" s="41" t="str">
        <f aca="false">IF(A2062="","",INDEX(P_Svc,F2062))</f>
        <v>Standard</v>
      </c>
      <c r="H2062" s="41" t="str">
        <f aca="false">IF(A2062="","",INDEX(P_Zone,F2062))</f>
        <v>West</v>
      </c>
      <c r="I2062" s="41" t="n">
        <f aca="false">IF(A2062="","",IF(D2062="Delivered",IF(B2062&lt;=INDEX(P_Due,F2062),1,0),0))</f>
        <v>1</v>
      </c>
    </row>
    <row r="2063" customFormat="false" ht="15" hidden="false" customHeight="false" outlineLevel="0" collapsed="false">
      <c r="A2063" s="37" t="n">
        <v>1001815</v>
      </c>
      <c r="B2063" s="38" t="n">
        <v>46282</v>
      </c>
      <c r="C2063" s="39" t="n">
        <v>1</v>
      </c>
      <c r="D2063" s="39" t="s">
        <v>26</v>
      </c>
      <c r="E2063" s="39"/>
      <c r="F2063" s="41" t="n">
        <f aca="false">IF(A2063="","",MATCH(A2063,P_ID,1))</f>
        <v>1815</v>
      </c>
      <c r="G2063" s="41" t="str">
        <f aca="false">IF(A2063="","",INDEX(P_Svc,F2063))</f>
        <v>Economy</v>
      </c>
      <c r="H2063" s="41" t="str">
        <f aca="false">IF(A2063="","",INDEX(P_Zone,F2063))</f>
        <v>South</v>
      </c>
      <c r="I2063" s="41" t="n">
        <f aca="false">IF(A2063="","",IF(D2063="Delivered",IF(B2063&lt;=INDEX(P_Due,F2063),1,0),0))</f>
        <v>1</v>
      </c>
    </row>
    <row r="2064" customFormat="false" ht="15" hidden="false" customHeight="false" outlineLevel="0" collapsed="false">
      <c r="A2064" s="37" t="n">
        <v>1001816</v>
      </c>
      <c r="B2064" s="38" t="n">
        <v>46282</v>
      </c>
      <c r="C2064" s="39" t="n">
        <v>1</v>
      </c>
      <c r="D2064" s="39" t="s">
        <v>26</v>
      </c>
      <c r="E2064" s="39"/>
      <c r="F2064" s="41" t="n">
        <f aca="false">IF(A2064="","",MATCH(A2064,P_ID,1))</f>
        <v>1816</v>
      </c>
      <c r="G2064" s="41" t="str">
        <f aca="false">IF(A2064="","",INDEX(P_Svc,F2064))</f>
        <v>Economy</v>
      </c>
      <c r="H2064" s="41" t="str">
        <f aca="false">IF(A2064="","",INDEX(P_Zone,F2064))</f>
        <v>East</v>
      </c>
      <c r="I2064" s="41" t="n">
        <f aca="false">IF(A2064="","",IF(D2064="Delivered",IF(B2064&lt;=INDEX(P_Due,F2064),1,0),0))</f>
        <v>1</v>
      </c>
    </row>
    <row r="2065" customFormat="false" ht="15" hidden="false" customHeight="false" outlineLevel="0" collapsed="false">
      <c r="A2065" s="37" t="n">
        <v>1001818</v>
      </c>
      <c r="B2065" s="38" t="n">
        <v>46282</v>
      </c>
      <c r="C2065" s="39" t="n">
        <v>1</v>
      </c>
      <c r="D2065" s="39" t="s">
        <v>26</v>
      </c>
      <c r="E2065" s="39"/>
      <c r="F2065" s="41" t="n">
        <f aca="false">IF(A2065="","",MATCH(A2065,P_ID,1))</f>
        <v>1818</v>
      </c>
      <c r="G2065" s="41" t="str">
        <f aca="false">IF(A2065="","",INDEX(P_Svc,F2065))</f>
        <v>Standard</v>
      </c>
      <c r="H2065" s="41" t="str">
        <f aca="false">IF(A2065="","",INDEX(P_Zone,F2065))</f>
        <v>East</v>
      </c>
      <c r="I2065" s="41" t="n">
        <f aca="false">IF(A2065="","",IF(D2065="Delivered",IF(B2065&lt;=INDEX(P_Due,F2065),1,0),0))</f>
        <v>1</v>
      </c>
    </row>
    <row r="2066" customFormat="false" ht="15" hidden="false" customHeight="false" outlineLevel="0" collapsed="false">
      <c r="A2066" s="37" t="n">
        <v>1001819</v>
      </c>
      <c r="B2066" s="38" t="n">
        <v>46282</v>
      </c>
      <c r="C2066" s="39" t="n">
        <v>1</v>
      </c>
      <c r="D2066" s="39" t="s">
        <v>26</v>
      </c>
      <c r="E2066" s="39"/>
      <c r="F2066" s="41" t="n">
        <f aca="false">IF(A2066="","",MATCH(A2066,P_ID,1))</f>
        <v>1819</v>
      </c>
      <c r="G2066" s="41" t="str">
        <f aca="false">IF(A2066="","",INDEX(P_Svc,F2066))</f>
        <v>Standard</v>
      </c>
      <c r="H2066" s="41" t="str">
        <f aca="false">IF(A2066="","",INDEX(P_Zone,F2066))</f>
        <v>South</v>
      </c>
      <c r="I2066" s="41" t="n">
        <f aca="false">IF(A2066="","",IF(D2066="Delivered",IF(B2066&lt;=INDEX(P_Due,F2066),1,0),0))</f>
        <v>1</v>
      </c>
    </row>
    <row r="2067" customFormat="false" ht="15" hidden="false" customHeight="false" outlineLevel="0" collapsed="false">
      <c r="A2067" s="37" t="n">
        <v>1001820</v>
      </c>
      <c r="B2067" s="38" t="n">
        <v>46282</v>
      </c>
      <c r="C2067" s="39" t="n">
        <v>1</v>
      </c>
      <c r="D2067" s="39" t="s">
        <v>26</v>
      </c>
      <c r="E2067" s="39"/>
      <c r="F2067" s="41" t="n">
        <f aca="false">IF(A2067="","",MATCH(A2067,P_ID,1))</f>
        <v>1820</v>
      </c>
      <c r="G2067" s="41" t="str">
        <f aca="false">IF(A2067="","",INDEX(P_Svc,F2067))</f>
        <v>Standard</v>
      </c>
      <c r="H2067" s="41" t="str">
        <f aca="false">IF(A2067="","",INDEX(P_Zone,F2067))</f>
        <v>North</v>
      </c>
      <c r="I2067" s="41" t="n">
        <f aca="false">IF(A2067="","",IF(D2067="Delivered",IF(B2067&lt;=INDEX(P_Due,F2067),1,0),0))</f>
        <v>1</v>
      </c>
    </row>
    <row r="2068" customFormat="false" ht="15" hidden="false" customHeight="false" outlineLevel="0" collapsed="false">
      <c r="A2068" s="37" t="n">
        <v>1001822</v>
      </c>
      <c r="B2068" s="38" t="n">
        <v>46282</v>
      </c>
      <c r="C2068" s="39" t="n">
        <v>1</v>
      </c>
      <c r="D2068" s="39" t="s">
        <v>26</v>
      </c>
      <c r="E2068" s="39"/>
      <c r="F2068" s="41" t="n">
        <f aca="false">IF(A2068="","",MATCH(A2068,P_ID,1))</f>
        <v>1822</v>
      </c>
      <c r="G2068" s="41" t="str">
        <f aca="false">IF(A2068="","",INDEX(P_Svc,F2068))</f>
        <v>Standard</v>
      </c>
      <c r="H2068" s="41" t="str">
        <f aca="false">IF(A2068="","",INDEX(P_Zone,F2068))</f>
        <v>South</v>
      </c>
      <c r="I2068" s="41" t="n">
        <f aca="false">IF(A2068="","",IF(D2068="Delivered",IF(B2068&lt;=INDEX(P_Due,F2068),1,0),0))</f>
        <v>1</v>
      </c>
    </row>
    <row r="2069" customFormat="false" ht="15" hidden="false" customHeight="false" outlineLevel="0" collapsed="false">
      <c r="A2069" s="37" t="n">
        <v>1001823</v>
      </c>
      <c r="B2069" s="38" t="n">
        <v>46282</v>
      </c>
      <c r="C2069" s="39" t="n">
        <v>1</v>
      </c>
      <c r="D2069" s="39" t="s">
        <v>26</v>
      </c>
      <c r="E2069" s="39"/>
      <c r="F2069" s="41" t="n">
        <f aca="false">IF(A2069="","",MATCH(A2069,P_ID,1))</f>
        <v>1823</v>
      </c>
      <c r="G2069" s="41" t="str">
        <f aca="false">IF(A2069="","",INDEX(P_Svc,F2069))</f>
        <v>Economy</v>
      </c>
      <c r="H2069" s="41" t="str">
        <f aca="false">IF(A2069="","",INDEX(P_Zone,F2069))</f>
        <v>East</v>
      </c>
      <c r="I2069" s="41" t="n">
        <f aca="false">IF(A2069="","",IF(D2069="Delivered",IF(B2069&lt;=INDEX(P_Due,F2069),1,0),0))</f>
        <v>1</v>
      </c>
    </row>
    <row r="2070" customFormat="false" ht="15" hidden="false" customHeight="false" outlineLevel="0" collapsed="false">
      <c r="A2070" s="37" t="n">
        <v>1001824</v>
      </c>
      <c r="B2070" s="38" t="n">
        <v>46282</v>
      </c>
      <c r="C2070" s="39" t="n">
        <v>1</v>
      </c>
      <c r="D2070" s="39" t="s">
        <v>26</v>
      </c>
      <c r="E2070" s="39"/>
      <c r="F2070" s="41" t="n">
        <f aca="false">IF(A2070="","",MATCH(A2070,P_ID,1))</f>
        <v>1824</v>
      </c>
      <c r="G2070" s="41" t="str">
        <f aca="false">IF(A2070="","",INDEX(P_Svc,F2070))</f>
        <v>Standard</v>
      </c>
      <c r="H2070" s="41" t="str">
        <f aca="false">IF(A2070="","",INDEX(P_Zone,F2070))</f>
        <v>North</v>
      </c>
      <c r="I2070" s="41" t="n">
        <f aca="false">IF(A2070="","",IF(D2070="Delivered",IF(B2070&lt;=INDEX(P_Due,F2070),1,0),0))</f>
        <v>1</v>
      </c>
    </row>
    <row r="2071" customFormat="false" ht="15" hidden="false" customHeight="false" outlineLevel="0" collapsed="false">
      <c r="A2071" s="37" t="n">
        <v>1001825</v>
      </c>
      <c r="B2071" s="38" t="n">
        <v>46282</v>
      </c>
      <c r="C2071" s="39" t="n">
        <v>1</v>
      </c>
      <c r="D2071" s="39" t="s">
        <v>26</v>
      </c>
      <c r="E2071" s="39"/>
      <c r="F2071" s="41" t="n">
        <f aca="false">IF(A2071="","",MATCH(A2071,P_ID,1))</f>
        <v>1825</v>
      </c>
      <c r="G2071" s="41" t="str">
        <f aca="false">IF(A2071="","",INDEX(P_Svc,F2071))</f>
        <v>Standard</v>
      </c>
      <c r="H2071" s="41" t="str">
        <f aca="false">IF(A2071="","",INDEX(P_Zone,F2071))</f>
        <v>North</v>
      </c>
      <c r="I2071" s="41" t="n">
        <f aca="false">IF(A2071="","",IF(D2071="Delivered",IF(B2071&lt;=INDEX(P_Due,F2071),1,0),0))</f>
        <v>1</v>
      </c>
    </row>
    <row r="2072" customFormat="false" ht="15" hidden="false" customHeight="false" outlineLevel="0" collapsed="false">
      <c r="A2072" s="37" t="n">
        <v>1001826</v>
      </c>
      <c r="B2072" s="38" t="n">
        <v>46282</v>
      </c>
      <c r="C2072" s="39" t="n">
        <v>1</v>
      </c>
      <c r="D2072" s="39" t="s">
        <v>26</v>
      </c>
      <c r="E2072" s="39"/>
      <c r="F2072" s="41" t="n">
        <f aca="false">IF(A2072="","",MATCH(A2072,P_ID,1))</f>
        <v>1826</v>
      </c>
      <c r="G2072" s="41" t="str">
        <f aca="false">IF(A2072="","",INDEX(P_Svc,F2072))</f>
        <v>Standard</v>
      </c>
      <c r="H2072" s="41" t="str">
        <f aca="false">IF(A2072="","",INDEX(P_Zone,F2072))</f>
        <v>East</v>
      </c>
      <c r="I2072" s="41" t="n">
        <f aca="false">IF(A2072="","",IF(D2072="Delivered",IF(B2072&lt;=INDEX(P_Due,F2072),1,0),0))</f>
        <v>1</v>
      </c>
    </row>
    <row r="2073" customFormat="false" ht="15" hidden="false" customHeight="false" outlineLevel="0" collapsed="false">
      <c r="A2073" s="37" t="n">
        <v>1001828</v>
      </c>
      <c r="B2073" s="38" t="n">
        <v>46282</v>
      </c>
      <c r="C2073" s="39" t="n">
        <v>1</v>
      </c>
      <c r="D2073" s="39" t="s">
        <v>26</v>
      </c>
      <c r="E2073" s="39"/>
      <c r="F2073" s="41" t="n">
        <f aca="false">IF(A2073="","",MATCH(A2073,P_ID,1))</f>
        <v>1828</v>
      </c>
      <c r="G2073" s="41" t="str">
        <f aca="false">IF(A2073="","",INDEX(P_Svc,F2073))</f>
        <v>Standard</v>
      </c>
      <c r="H2073" s="41" t="str">
        <f aca="false">IF(A2073="","",INDEX(P_Zone,F2073))</f>
        <v>South</v>
      </c>
      <c r="I2073" s="41" t="n">
        <f aca="false">IF(A2073="","",IF(D2073="Delivered",IF(B2073&lt;=INDEX(P_Due,F2073),1,0),0))</f>
        <v>1</v>
      </c>
    </row>
    <row r="2074" customFormat="false" ht="15" hidden="false" customHeight="false" outlineLevel="0" collapsed="false">
      <c r="A2074" s="37" t="n">
        <v>1001829</v>
      </c>
      <c r="B2074" s="38" t="n">
        <v>46282</v>
      </c>
      <c r="C2074" s="39" t="n">
        <v>1</v>
      </c>
      <c r="D2074" s="39" t="s">
        <v>26</v>
      </c>
      <c r="E2074" s="39"/>
      <c r="F2074" s="41" t="n">
        <f aca="false">IF(A2074="","",MATCH(A2074,P_ID,1))</f>
        <v>1829</v>
      </c>
      <c r="G2074" s="41" t="str">
        <f aca="false">IF(A2074="","",INDEX(P_Svc,F2074))</f>
        <v>Standard</v>
      </c>
      <c r="H2074" s="41" t="str">
        <f aca="false">IF(A2074="","",INDEX(P_Zone,F2074))</f>
        <v>South</v>
      </c>
      <c r="I2074" s="41" t="n">
        <f aca="false">IF(A2074="","",IF(D2074="Delivered",IF(B2074&lt;=INDEX(P_Due,F2074),1,0),0))</f>
        <v>1</v>
      </c>
    </row>
    <row r="2075" customFormat="false" ht="15" hidden="false" customHeight="false" outlineLevel="0" collapsed="false">
      <c r="A2075" s="37" t="n">
        <v>1001830</v>
      </c>
      <c r="B2075" s="38" t="n">
        <v>46282</v>
      </c>
      <c r="C2075" s="39" t="n">
        <v>1</v>
      </c>
      <c r="D2075" s="39" t="s">
        <v>79</v>
      </c>
      <c r="E2075" s="39" t="s">
        <v>38</v>
      </c>
      <c r="F2075" s="41" t="n">
        <f aca="false">IF(A2075="","",MATCH(A2075,P_ID,1))</f>
        <v>1830</v>
      </c>
      <c r="G2075" s="41" t="str">
        <f aca="false">IF(A2075="","",INDEX(P_Svc,F2075))</f>
        <v>Economy</v>
      </c>
      <c r="H2075" s="41" t="str">
        <f aca="false">IF(A2075="","",INDEX(P_Zone,F2075))</f>
        <v>West</v>
      </c>
      <c r="I2075" s="41" t="n">
        <f aca="false">IF(A2075="","",IF(D2075="Delivered",IF(B2075&lt;=INDEX(P_Due,F2075),1,0),0))</f>
        <v>0</v>
      </c>
    </row>
    <row r="2076" customFormat="false" ht="15" hidden="false" customHeight="false" outlineLevel="0" collapsed="false">
      <c r="A2076" s="37" t="n">
        <v>1001831</v>
      </c>
      <c r="B2076" s="38" t="n">
        <v>46282</v>
      </c>
      <c r="C2076" s="39" t="n">
        <v>1</v>
      </c>
      <c r="D2076" s="39" t="s">
        <v>26</v>
      </c>
      <c r="E2076" s="39"/>
      <c r="F2076" s="41" t="n">
        <f aca="false">IF(A2076="","",MATCH(A2076,P_ID,1))</f>
        <v>1831</v>
      </c>
      <c r="G2076" s="41" t="str">
        <f aca="false">IF(A2076="","",INDEX(P_Svc,F2076))</f>
        <v>Economy</v>
      </c>
      <c r="H2076" s="41" t="str">
        <f aca="false">IF(A2076="","",INDEX(P_Zone,F2076))</f>
        <v>East</v>
      </c>
      <c r="I2076" s="41" t="n">
        <f aca="false">IF(A2076="","",IF(D2076="Delivered",IF(B2076&lt;=INDEX(P_Due,F2076),1,0),0))</f>
        <v>1</v>
      </c>
    </row>
    <row r="2077" customFormat="false" ht="15" hidden="false" customHeight="false" outlineLevel="0" collapsed="false">
      <c r="A2077" s="37" t="n">
        <v>1001832</v>
      </c>
      <c r="B2077" s="38" t="n">
        <v>46282</v>
      </c>
      <c r="C2077" s="39" t="n">
        <v>1</v>
      </c>
      <c r="D2077" s="39" t="s">
        <v>26</v>
      </c>
      <c r="E2077" s="39"/>
      <c r="F2077" s="41" t="n">
        <f aca="false">IF(A2077="","",MATCH(A2077,P_ID,1))</f>
        <v>1832</v>
      </c>
      <c r="G2077" s="41" t="str">
        <f aca="false">IF(A2077="","",INDEX(P_Svc,F2077))</f>
        <v>Economy</v>
      </c>
      <c r="H2077" s="41" t="str">
        <f aca="false">IF(A2077="","",INDEX(P_Zone,F2077))</f>
        <v>North</v>
      </c>
      <c r="I2077" s="41" t="n">
        <f aca="false">IF(A2077="","",IF(D2077="Delivered",IF(B2077&lt;=INDEX(P_Due,F2077),1,0),0))</f>
        <v>1</v>
      </c>
    </row>
    <row r="2078" customFormat="false" ht="15" hidden="false" customHeight="false" outlineLevel="0" collapsed="false">
      <c r="A2078" s="37" t="n">
        <v>1001834</v>
      </c>
      <c r="B2078" s="38" t="n">
        <v>46282</v>
      </c>
      <c r="C2078" s="39" t="n">
        <v>1</v>
      </c>
      <c r="D2078" s="39" t="s">
        <v>26</v>
      </c>
      <c r="E2078" s="39"/>
      <c r="F2078" s="41" t="n">
        <f aca="false">IF(A2078="","",MATCH(A2078,P_ID,1))</f>
        <v>1834</v>
      </c>
      <c r="G2078" s="41" t="str">
        <f aca="false">IF(A2078="","",INDEX(P_Svc,F2078))</f>
        <v>Standard</v>
      </c>
      <c r="H2078" s="41" t="str">
        <f aca="false">IF(A2078="","",INDEX(P_Zone,F2078))</f>
        <v>South</v>
      </c>
      <c r="I2078" s="41" t="n">
        <f aca="false">IF(A2078="","",IF(D2078="Delivered",IF(B2078&lt;=INDEX(P_Due,F2078),1,0),0))</f>
        <v>1</v>
      </c>
    </row>
    <row r="2079" customFormat="false" ht="15" hidden="false" customHeight="false" outlineLevel="0" collapsed="false">
      <c r="A2079" s="37" t="n">
        <v>1001835</v>
      </c>
      <c r="B2079" s="38" t="n">
        <v>46282</v>
      </c>
      <c r="C2079" s="39" t="n">
        <v>1</v>
      </c>
      <c r="D2079" s="39" t="s">
        <v>79</v>
      </c>
      <c r="E2079" s="39" t="s">
        <v>38</v>
      </c>
      <c r="F2079" s="41" t="n">
        <f aca="false">IF(A2079="","",MATCH(A2079,P_ID,1))</f>
        <v>1835</v>
      </c>
      <c r="G2079" s="41" t="str">
        <f aca="false">IF(A2079="","",INDEX(P_Svc,F2079))</f>
        <v>Economy</v>
      </c>
      <c r="H2079" s="41" t="str">
        <f aca="false">IF(A2079="","",INDEX(P_Zone,F2079))</f>
        <v>East</v>
      </c>
      <c r="I2079" s="41" t="n">
        <f aca="false">IF(A2079="","",IF(D2079="Delivered",IF(B2079&lt;=INDEX(P_Due,F2079),1,0),0))</f>
        <v>0</v>
      </c>
    </row>
    <row r="2080" customFormat="false" ht="15" hidden="false" customHeight="false" outlineLevel="0" collapsed="false">
      <c r="A2080" s="37" t="n">
        <v>1001836</v>
      </c>
      <c r="B2080" s="38" t="n">
        <v>46282</v>
      </c>
      <c r="C2080" s="39" t="n">
        <v>1</v>
      </c>
      <c r="D2080" s="39" t="s">
        <v>26</v>
      </c>
      <c r="E2080" s="39"/>
      <c r="F2080" s="41" t="n">
        <f aca="false">IF(A2080="","",MATCH(A2080,P_ID,1))</f>
        <v>1836</v>
      </c>
      <c r="G2080" s="41" t="str">
        <f aca="false">IF(A2080="","",INDEX(P_Svc,F2080))</f>
        <v>Economy</v>
      </c>
      <c r="H2080" s="41" t="str">
        <f aca="false">IF(A2080="","",INDEX(P_Zone,F2080))</f>
        <v>South</v>
      </c>
      <c r="I2080" s="41" t="n">
        <f aca="false">IF(A2080="","",IF(D2080="Delivered",IF(B2080&lt;=INDEX(P_Due,F2080),1,0),0))</f>
        <v>1</v>
      </c>
    </row>
    <row r="2081" customFormat="false" ht="15" hidden="false" customHeight="false" outlineLevel="0" collapsed="false">
      <c r="A2081" s="37" t="n">
        <v>1001837</v>
      </c>
      <c r="B2081" s="38" t="n">
        <v>46282</v>
      </c>
      <c r="C2081" s="39" t="n">
        <v>1</v>
      </c>
      <c r="D2081" s="39" t="s">
        <v>79</v>
      </c>
      <c r="E2081" s="39" t="s">
        <v>36</v>
      </c>
      <c r="F2081" s="41" t="n">
        <f aca="false">IF(A2081="","",MATCH(A2081,P_ID,1))</f>
        <v>1837</v>
      </c>
      <c r="G2081" s="41" t="str">
        <f aca="false">IF(A2081="","",INDEX(P_Svc,F2081))</f>
        <v>Standard</v>
      </c>
      <c r="H2081" s="41" t="str">
        <f aca="false">IF(A2081="","",INDEX(P_Zone,F2081))</f>
        <v>Central</v>
      </c>
      <c r="I2081" s="41" t="n">
        <f aca="false">IF(A2081="","",IF(D2081="Delivered",IF(B2081&lt;=INDEX(P_Due,F2081),1,0),0))</f>
        <v>0</v>
      </c>
    </row>
    <row r="2082" customFormat="false" ht="15" hidden="false" customHeight="false" outlineLevel="0" collapsed="false">
      <c r="A2082" s="37" t="n">
        <v>1001838</v>
      </c>
      <c r="B2082" s="38" t="n">
        <v>46282</v>
      </c>
      <c r="C2082" s="39" t="n">
        <v>1</v>
      </c>
      <c r="D2082" s="39" t="s">
        <v>26</v>
      </c>
      <c r="E2082" s="39"/>
      <c r="F2082" s="41" t="n">
        <f aca="false">IF(A2082="","",MATCH(A2082,P_ID,1))</f>
        <v>1838</v>
      </c>
      <c r="G2082" s="41" t="str">
        <f aca="false">IF(A2082="","",INDEX(P_Svc,F2082))</f>
        <v>Standard</v>
      </c>
      <c r="H2082" s="41" t="str">
        <f aca="false">IF(A2082="","",INDEX(P_Zone,F2082))</f>
        <v>Central</v>
      </c>
      <c r="I2082" s="41" t="n">
        <f aca="false">IF(A2082="","",IF(D2082="Delivered",IF(B2082&lt;=INDEX(P_Due,F2082),1,0),0))</f>
        <v>1</v>
      </c>
    </row>
    <row r="2083" customFormat="false" ht="15" hidden="false" customHeight="false" outlineLevel="0" collapsed="false">
      <c r="A2083" s="37" t="n">
        <v>1001839</v>
      </c>
      <c r="B2083" s="38" t="n">
        <v>46282</v>
      </c>
      <c r="C2083" s="39" t="n">
        <v>1</v>
      </c>
      <c r="D2083" s="39" t="s">
        <v>26</v>
      </c>
      <c r="E2083" s="39"/>
      <c r="F2083" s="41" t="n">
        <f aca="false">IF(A2083="","",MATCH(A2083,P_ID,1))</f>
        <v>1839</v>
      </c>
      <c r="G2083" s="41" t="str">
        <f aca="false">IF(A2083="","",INDEX(P_Svc,F2083))</f>
        <v>Standard</v>
      </c>
      <c r="H2083" s="41" t="str">
        <f aca="false">IF(A2083="","",INDEX(P_Zone,F2083))</f>
        <v>Central</v>
      </c>
      <c r="I2083" s="41" t="n">
        <f aca="false">IF(A2083="","",IF(D2083="Delivered",IF(B2083&lt;=INDEX(P_Due,F2083),1,0),0))</f>
        <v>1</v>
      </c>
    </row>
    <row r="2084" customFormat="false" ht="15" hidden="false" customHeight="false" outlineLevel="0" collapsed="false">
      <c r="A2084" s="37" t="n">
        <v>1001840</v>
      </c>
      <c r="B2084" s="38" t="n">
        <v>46282</v>
      </c>
      <c r="C2084" s="39" t="n">
        <v>1</v>
      </c>
      <c r="D2084" s="39" t="s">
        <v>26</v>
      </c>
      <c r="E2084" s="39"/>
      <c r="F2084" s="41" t="n">
        <f aca="false">IF(A2084="","",MATCH(A2084,P_ID,1))</f>
        <v>1840</v>
      </c>
      <c r="G2084" s="41" t="str">
        <f aca="false">IF(A2084="","",INDEX(P_Svc,F2084))</f>
        <v>Standard</v>
      </c>
      <c r="H2084" s="41" t="str">
        <f aca="false">IF(A2084="","",INDEX(P_Zone,F2084))</f>
        <v>Central</v>
      </c>
      <c r="I2084" s="41" t="n">
        <f aca="false">IF(A2084="","",IF(D2084="Delivered",IF(B2084&lt;=INDEX(P_Due,F2084),1,0),0))</f>
        <v>1</v>
      </c>
    </row>
    <row r="2085" customFormat="false" ht="15" hidden="false" customHeight="false" outlineLevel="0" collapsed="false">
      <c r="A2085" s="37" t="n">
        <v>1001841</v>
      </c>
      <c r="B2085" s="38" t="n">
        <v>46282</v>
      </c>
      <c r="C2085" s="39" t="n">
        <v>1</v>
      </c>
      <c r="D2085" s="39" t="s">
        <v>26</v>
      </c>
      <c r="E2085" s="39"/>
      <c r="F2085" s="41" t="n">
        <f aca="false">IF(A2085="","",MATCH(A2085,P_ID,1))</f>
        <v>1841</v>
      </c>
      <c r="G2085" s="41" t="str">
        <f aca="false">IF(A2085="","",INDEX(P_Svc,F2085))</f>
        <v>Standard</v>
      </c>
      <c r="H2085" s="41" t="str">
        <f aca="false">IF(A2085="","",INDEX(P_Zone,F2085))</f>
        <v>Central</v>
      </c>
      <c r="I2085" s="41" t="n">
        <f aca="false">IF(A2085="","",IF(D2085="Delivered",IF(B2085&lt;=INDEX(P_Due,F2085),1,0),0))</f>
        <v>1</v>
      </c>
    </row>
    <row r="2086" customFormat="false" ht="15" hidden="false" customHeight="false" outlineLevel="0" collapsed="false">
      <c r="A2086" s="37" t="n">
        <v>1001843</v>
      </c>
      <c r="B2086" s="38" t="n">
        <v>46282</v>
      </c>
      <c r="C2086" s="39" t="n">
        <v>1</v>
      </c>
      <c r="D2086" s="39" t="s">
        <v>26</v>
      </c>
      <c r="E2086" s="39"/>
      <c r="F2086" s="41" t="n">
        <f aca="false">IF(A2086="","",MATCH(A2086,P_ID,1))</f>
        <v>1843</v>
      </c>
      <c r="G2086" s="41" t="str">
        <f aca="false">IF(A2086="","",INDEX(P_Svc,F2086))</f>
        <v>Economy</v>
      </c>
      <c r="H2086" s="41" t="str">
        <f aca="false">IF(A2086="","",INDEX(P_Zone,F2086))</f>
        <v>East</v>
      </c>
      <c r="I2086" s="41" t="n">
        <f aca="false">IF(A2086="","",IF(D2086="Delivered",IF(B2086&lt;=INDEX(P_Due,F2086),1,0),0))</f>
        <v>1</v>
      </c>
    </row>
    <row r="2087" customFormat="false" ht="15" hidden="false" customHeight="false" outlineLevel="0" collapsed="false">
      <c r="A2087" s="37" t="n">
        <v>1001844</v>
      </c>
      <c r="B2087" s="38" t="n">
        <v>46282</v>
      </c>
      <c r="C2087" s="39" t="n">
        <v>1</v>
      </c>
      <c r="D2087" s="39" t="s">
        <v>26</v>
      </c>
      <c r="E2087" s="39"/>
      <c r="F2087" s="41" t="n">
        <f aca="false">IF(A2087="","",MATCH(A2087,P_ID,1))</f>
        <v>1844</v>
      </c>
      <c r="G2087" s="41" t="str">
        <f aca="false">IF(A2087="","",INDEX(P_Svc,F2087))</f>
        <v>Standard</v>
      </c>
      <c r="H2087" s="41" t="str">
        <f aca="false">IF(A2087="","",INDEX(P_Zone,F2087))</f>
        <v>South</v>
      </c>
      <c r="I2087" s="41" t="n">
        <f aca="false">IF(A2087="","",IF(D2087="Delivered",IF(B2087&lt;=INDEX(P_Due,F2087),1,0),0))</f>
        <v>1</v>
      </c>
    </row>
    <row r="2088" customFormat="false" ht="15" hidden="false" customHeight="false" outlineLevel="0" collapsed="false">
      <c r="A2088" s="37" t="n">
        <v>1001845</v>
      </c>
      <c r="B2088" s="38" t="n">
        <v>46282</v>
      </c>
      <c r="C2088" s="39" t="n">
        <v>1</v>
      </c>
      <c r="D2088" s="39" t="s">
        <v>26</v>
      </c>
      <c r="E2088" s="39"/>
      <c r="F2088" s="41" t="n">
        <f aca="false">IF(A2088="","",MATCH(A2088,P_ID,1))</f>
        <v>1845</v>
      </c>
      <c r="G2088" s="41" t="str">
        <f aca="false">IF(A2088="","",INDEX(P_Svc,F2088))</f>
        <v>Standard</v>
      </c>
      <c r="H2088" s="41" t="str">
        <f aca="false">IF(A2088="","",INDEX(P_Zone,F2088))</f>
        <v>North</v>
      </c>
      <c r="I2088" s="41" t="n">
        <f aca="false">IF(A2088="","",IF(D2088="Delivered",IF(B2088&lt;=INDEX(P_Due,F2088),1,0),0))</f>
        <v>1</v>
      </c>
    </row>
    <row r="2089" customFormat="false" ht="15" hidden="false" customHeight="false" outlineLevel="0" collapsed="false">
      <c r="A2089" s="37" t="n">
        <v>1001847</v>
      </c>
      <c r="B2089" s="38" t="n">
        <v>46282</v>
      </c>
      <c r="C2089" s="39" t="n">
        <v>1</v>
      </c>
      <c r="D2089" s="39" t="s">
        <v>26</v>
      </c>
      <c r="E2089" s="39"/>
      <c r="F2089" s="41" t="n">
        <f aca="false">IF(A2089="","",MATCH(A2089,P_ID,1))</f>
        <v>1847</v>
      </c>
      <c r="G2089" s="41" t="str">
        <f aca="false">IF(A2089="","",INDEX(P_Svc,F2089))</f>
        <v>Economy</v>
      </c>
      <c r="H2089" s="41" t="str">
        <f aca="false">IF(A2089="","",INDEX(P_Zone,F2089))</f>
        <v>Central</v>
      </c>
      <c r="I2089" s="41" t="n">
        <f aca="false">IF(A2089="","",IF(D2089="Delivered",IF(B2089&lt;=INDEX(P_Due,F2089),1,0),0))</f>
        <v>1</v>
      </c>
    </row>
    <row r="2090" customFormat="false" ht="15" hidden="false" customHeight="false" outlineLevel="0" collapsed="false">
      <c r="A2090" s="37" t="n">
        <v>1001848</v>
      </c>
      <c r="B2090" s="38" t="n">
        <v>46282</v>
      </c>
      <c r="C2090" s="39" t="n">
        <v>1</v>
      </c>
      <c r="D2090" s="39" t="s">
        <v>26</v>
      </c>
      <c r="E2090" s="39"/>
      <c r="F2090" s="41" t="n">
        <f aca="false">IF(A2090="","",MATCH(A2090,P_ID,1))</f>
        <v>1848</v>
      </c>
      <c r="G2090" s="41" t="str">
        <f aca="false">IF(A2090="","",INDEX(P_Svc,F2090))</f>
        <v>Standard</v>
      </c>
      <c r="H2090" s="41" t="str">
        <f aca="false">IF(A2090="","",INDEX(P_Zone,F2090))</f>
        <v>East</v>
      </c>
      <c r="I2090" s="41" t="n">
        <f aca="false">IF(A2090="","",IF(D2090="Delivered",IF(B2090&lt;=INDEX(P_Due,F2090),1,0),0))</f>
        <v>1</v>
      </c>
    </row>
    <row r="2091" customFormat="false" ht="15" hidden="false" customHeight="false" outlineLevel="0" collapsed="false">
      <c r="A2091" s="37" t="n">
        <v>1001849</v>
      </c>
      <c r="B2091" s="38" t="n">
        <v>46282</v>
      </c>
      <c r="C2091" s="39" t="n">
        <v>1</v>
      </c>
      <c r="D2091" s="39" t="s">
        <v>26</v>
      </c>
      <c r="E2091" s="39"/>
      <c r="F2091" s="41" t="n">
        <f aca="false">IF(A2091="","",MATCH(A2091,P_ID,1))</f>
        <v>1849</v>
      </c>
      <c r="G2091" s="41" t="str">
        <f aca="false">IF(A2091="","",INDEX(P_Svc,F2091))</f>
        <v>Standard</v>
      </c>
      <c r="H2091" s="41" t="str">
        <f aca="false">IF(A2091="","",INDEX(P_Zone,F2091))</f>
        <v>West</v>
      </c>
      <c r="I2091" s="41" t="n">
        <f aca="false">IF(A2091="","",IF(D2091="Delivered",IF(B2091&lt;=INDEX(P_Due,F2091),1,0),0))</f>
        <v>1</v>
      </c>
    </row>
    <row r="2092" customFormat="false" ht="15" hidden="false" customHeight="false" outlineLevel="0" collapsed="false">
      <c r="A2092" s="37" t="n">
        <v>1001852</v>
      </c>
      <c r="B2092" s="38" t="n">
        <v>46282</v>
      </c>
      <c r="C2092" s="39" t="n">
        <v>1</v>
      </c>
      <c r="D2092" s="39" t="s">
        <v>26</v>
      </c>
      <c r="E2092" s="39"/>
      <c r="F2092" s="41" t="n">
        <f aca="false">IF(A2092="","",MATCH(A2092,P_ID,1))</f>
        <v>1852</v>
      </c>
      <c r="G2092" s="41" t="str">
        <f aca="false">IF(A2092="","",INDEX(P_Svc,F2092))</f>
        <v>Standard</v>
      </c>
      <c r="H2092" s="41" t="str">
        <f aca="false">IF(A2092="","",INDEX(P_Zone,F2092))</f>
        <v>Central</v>
      </c>
      <c r="I2092" s="41" t="n">
        <f aca="false">IF(A2092="","",IF(D2092="Delivered",IF(B2092&lt;=INDEX(P_Due,F2092),1,0),0))</f>
        <v>1</v>
      </c>
    </row>
    <row r="2093" customFormat="false" ht="15" hidden="false" customHeight="false" outlineLevel="0" collapsed="false">
      <c r="A2093" s="37" t="n">
        <v>1001853</v>
      </c>
      <c r="B2093" s="38" t="n">
        <v>46282</v>
      </c>
      <c r="C2093" s="39" t="n">
        <v>1</v>
      </c>
      <c r="D2093" s="39" t="s">
        <v>26</v>
      </c>
      <c r="E2093" s="39"/>
      <c r="F2093" s="41" t="n">
        <f aca="false">IF(A2093="","",MATCH(A2093,P_ID,1))</f>
        <v>1853</v>
      </c>
      <c r="G2093" s="41" t="str">
        <f aca="false">IF(A2093="","",INDEX(P_Svc,F2093))</f>
        <v>Standard</v>
      </c>
      <c r="H2093" s="41" t="str">
        <f aca="false">IF(A2093="","",INDEX(P_Zone,F2093))</f>
        <v>Central</v>
      </c>
      <c r="I2093" s="41" t="n">
        <f aca="false">IF(A2093="","",IF(D2093="Delivered",IF(B2093&lt;=INDEX(P_Due,F2093),1,0),0))</f>
        <v>1</v>
      </c>
    </row>
    <row r="2094" customFormat="false" ht="15" hidden="false" customHeight="false" outlineLevel="0" collapsed="false">
      <c r="A2094" s="37" t="n">
        <v>1001855</v>
      </c>
      <c r="B2094" s="38" t="n">
        <v>46282</v>
      </c>
      <c r="C2094" s="39" t="n">
        <v>1</v>
      </c>
      <c r="D2094" s="39" t="s">
        <v>79</v>
      </c>
      <c r="E2094" s="39" t="s">
        <v>32</v>
      </c>
      <c r="F2094" s="41" t="n">
        <f aca="false">IF(A2094="","",MATCH(A2094,P_ID,1))</f>
        <v>1855</v>
      </c>
      <c r="G2094" s="41" t="str">
        <f aca="false">IF(A2094="","",INDEX(P_Svc,F2094))</f>
        <v>Standard</v>
      </c>
      <c r="H2094" s="41" t="str">
        <f aca="false">IF(A2094="","",INDEX(P_Zone,F2094))</f>
        <v>North</v>
      </c>
      <c r="I2094" s="41" t="n">
        <f aca="false">IF(A2094="","",IF(D2094="Delivered",IF(B2094&lt;=INDEX(P_Due,F2094),1,0),0))</f>
        <v>0</v>
      </c>
    </row>
    <row r="2095" customFormat="false" ht="15" hidden="false" customHeight="false" outlineLevel="0" collapsed="false">
      <c r="A2095" s="37" t="n">
        <v>1001856</v>
      </c>
      <c r="B2095" s="38" t="n">
        <v>46282</v>
      </c>
      <c r="C2095" s="39" t="n">
        <v>1</v>
      </c>
      <c r="D2095" s="39" t="s">
        <v>26</v>
      </c>
      <c r="E2095" s="39"/>
      <c r="F2095" s="41" t="n">
        <f aca="false">IF(A2095="","",MATCH(A2095,P_ID,1))</f>
        <v>1856</v>
      </c>
      <c r="G2095" s="41" t="str">
        <f aca="false">IF(A2095="","",INDEX(P_Svc,F2095))</f>
        <v>Economy</v>
      </c>
      <c r="H2095" s="41" t="str">
        <f aca="false">IF(A2095="","",INDEX(P_Zone,F2095))</f>
        <v>North</v>
      </c>
      <c r="I2095" s="41" t="n">
        <f aca="false">IF(A2095="","",IF(D2095="Delivered",IF(B2095&lt;=INDEX(P_Due,F2095),1,0),0))</f>
        <v>1</v>
      </c>
    </row>
    <row r="2096" customFormat="false" ht="15" hidden="false" customHeight="false" outlineLevel="0" collapsed="false">
      <c r="A2096" s="37" t="n">
        <v>1001857</v>
      </c>
      <c r="B2096" s="38" t="n">
        <v>46282</v>
      </c>
      <c r="C2096" s="39" t="n">
        <v>1</v>
      </c>
      <c r="D2096" s="39" t="s">
        <v>26</v>
      </c>
      <c r="E2096" s="39"/>
      <c r="F2096" s="41" t="n">
        <f aca="false">IF(A2096="","",MATCH(A2096,P_ID,1))</f>
        <v>1857</v>
      </c>
      <c r="G2096" s="41" t="str">
        <f aca="false">IF(A2096="","",INDEX(P_Svc,F2096))</f>
        <v>Standard</v>
      </c>
      <c r="H2096" s="41" t="str">
        <f aca="false">IF(A2096="","",INDEX(P_Zone,F2096))</f>
        <v>North</v>
      </c>
      <c r="I2096" s="41" t="n">
        <f aca="false">IF(A2096="","",IF(D2096="Delivered",IF(B2096&lt;=INDEX(P_Due,F2096),1,0),0))</f>
        <v>1</v>
      </c>
    </row>
    <row r="2097" customFormat="false" ht="15" hidden="false" customHeight="false" outlineLevel="0" collapsed="false">
      <c r="A2097" s="37" t="n">
        <v>1001858</v>
      </c>
      <c r="B2097" s="38" t="n">
        <v>46282</v>
      </c>
      <c r="C2097" s="39" t="n">
        <v>1</v>
      </c>
      <c r="D2097" s="39" t="s">
        <v>26</v>
      </c>
      <c r="E2097" s="39"/>
      <c r="F2097" s="41" t="n">
        <f aca="false">IF(A2097="","",MATCH(A2097,P_ID,1))</f>
        <v>1858</v>
      </c>
      <c r="G2097" s="41" t="str">
        <f aca="false">IF(A2097="","",INDEX(P_Svc,F2097))</f>
        <v>Standard</v>
      </c>
      <c r="H2097" s="41" t="str">
        <f aca="false">IF(A2097="","",INDEX(P_Zone,F2097))</f>
        <v>South</v>
      </c>
      <c r="I2097" s="41" t="n">
        <f aca="false">IF(A2097="","",IF(D2097="Delivered",IF(B2097&lt;=INDEX(P_Due,F2097),1,0),0))</f>
        <v>1</v>
      </c>
    </row>
    <row r="2098" customFormat="false" ht="15" hidden="false" customHeight="false" outlineLevel="0" collapsed="false">
      <c r="A2098" s="37" t="n">
        <v>1001859</v>
      </c>
      <c r="B2098" s="38" t="n">
        <v>46282</v>
      </c>
      <c r="C2098" s="39" t="n">
        <v>1</v>
      </c>
      <c r="D2098" s="39" t="s">
        <v>26</v>
      </c>
      <c r="E2098" s="39"/>
      <c r="F2098" s="41" t="n">
        <f aca="false">IF(A2098="","",MATCH(A2098,P_ID,1))</f>
        <v>1859</v>
      </c>
      <c r="G2098" s="41" t="str">
        <f aca="false">IF(A2098="","",INDEX(P_Svc,F2098))</f>
        <v>Standard</v>
      </c>
      <c r="H2098" s="41" t="str">
        <f aca="false">IF(A2098="","",INDEX(P_Zone,F2098))</f>
        <v>Central</v>
      </c>
      <c r="I2098" s="41" t="n">
        <f aca="false">IF(A2098="","",IF(D2098="Delivered",IF(B2098&lt;=INDEX(P_Due,F2098),1,0),0))</f>
        <v>1</v>
      </c>
    </row>
    <row r="2099" customFormat="false" ht="15" hidden="false" customHeight="false" outlineLevel="0" collapsed="false">
      <c r="A2099" s="37" t="n">
        <v>1001860</v>
      </c>
      <c r="B2099" s="38" t="n">
        <v>46282</v>
      </c>
      <c r="C2099" s="39" t="n">
        <v>1</v>
      </c>
      <c r="D2099" s="39" t="s">
        <v>26</v>
      </c>
      <c r="E2099" s="39"/>
      <c r="F2099" s="41" t="n">
        <f aca="false">IF(A2099="","",MATCH(A2099,P_ID,1))</f>
        <v>1860</v>
      </c>
      <c r="G2099" s="41" t="str">
        <f aca="false">IF(A2099="","",INDEX(P_Svc,F2099))</f>
        <v>Economy</v>
      </c>
      <c r="H2099" s="41" t="str">
        <f aca="false">IF(A2099="","",INDEX(P_Zone,F2099))</f>
        <v>North</v>
      </c>
      <c r="I2099" s="41" t="n">
        <f aca="false">IF(A2099="","",IF(D2099="Delivered",IF(B2099&lt;=INDEX(P_Due,F2099),1,0),0))</f>
        <v>1</v>
      </c>
    </row>
    <row r="2100" customFormat="false" ht="15" hidden="false" customHeight="false" outlineLevel="0" collapsed="false">
      <c r="A2100" s="37" t="n">
        <v>1001861</v>
      </c>
      <c r="B2100" s="38" t="n">
        <v>46282</v>
      </c>
      <c r="C2100" s="39" t="n">
        <v>1</v>
      </c>
      <c r="D2100" s="39" t="s">
        <v>26</v>
      </c>
      <c r="E2100" s="39"/>
      <c r="F2100" s="41" t="n">
        <f aca="false">IF(A2100="","",MATCH(A2100,P_ID,1))</f>
        <v>1861</v>
      </c>
      <c r="G2100" s="41" t="str">
        <f aca="false">IF(A2100="","",INDEX(P_Svc,F2100))</f>
        <v>Standard</v>
      </c>
      <c r="H2100" s="41" t="str">
        <f aca="false">IF(A2100="","",INDEX(P_Zone,F2100))</f>
        <v>North</v>
      </c>
      <c r="I2100" s="41" t="n">
        <f aca="false">IF(A2100="","",IF(D2100="Delivered",IF(B2100&lt;=INDEX(P_Due,F2100),1,0),0))</f>
        <v>1</v>
      </c>
    </row>
    <row r="2101" customFormat="false" ht="15" hidden="false" customHeight="false" outlineLevel="0" collapsed="false">
      <c r="A2101" s="37" t="n">
        <v>1001863</v>
      </c>
      <c r="B2101" s="38" t="n">
        <v>46282</v>
      </c>
      <c r="C2101" s="39" t="n">
        <v>1</v>
      </c>
      <c r="D2101" s="39" t="s">
        <v>26</v>
      </c>
      <c r="E2101" s="39"/>
      <c r="F2101" s="41" t="n">
        <f aca="false">IF(A2101="","",MATCH(A2101,P_ID,1))</f>
        <v>1863</v>
      </c>
      <c r="G2101" s="41" t="str">
        <f aca="false">IF(A2101="","",INDEX(P_Svc,F2101))</f>
        <v>Economy</v>
      </c>
      <c r="H2101" s="41" t="str">
        <f aca="false">IF(A2101="","",INDEX(P_Zone,F2101))</f>
        <v>South</v>
      </c>
      <c r="I2101" s="41" t="n">
        <f aca="false">IF(A2101="","",IF(D2101="Delivered",IF(B2101&lt;=INDEX(P_Due,F2101),1,0),0))</f>
        <v>1</v>
      </c>
    </row>
    <row r="2102" customFormat="false" ht="15" hidden="false" customHeight="false" outlineLevel="0" collapsed="false">
      <c r="A2102" s="37" t="n">
        <v>1001864</v>
      </c>
      <c r="B2102" s="38" t="n">
        <v>46282</v>
      </c>
      <c r="C2102" s="39" t="n">
        <v>1</v>
      </c>
      <c r="D2102" s="39" t="s">
        <v>26</v>
      </c>
      <c r="E2102" s="39"/>
      <c r="F2102" s="41" t="n">
        <f aca="false">IF(A2102="","",MATCH(A2102,P_ID,1))</f>
        <v>1864</v>
      </c>
      <c r="G2102" s="41" t="str">
        <f aca="false">IF(A2102="","",INDEX(P_Svc,F2102))</f>
        <v>Economy</v>
      </c>
      <c r="H2102" s="41" t="str">
        <f aca="false">IF(A2102="","",INDEX(P_Zone,F2102))</f>
        <v>Central</v>
      </c>
      <c r="I2102" s="41" t="n">
        <f aca="false">IF(A2102="","",IF(D2102="Delivered",IF(B2102&lt;=INDEX(P_Due,F2102),1,0),0))</f>
        <v>1</v>
      </c>
    </row>
    <row r="2103" customFormat="false" ht="15" hidden="false" customHeight="false" outlineLevel="0" collapsed="false">
      <c r="A2103" s="37" t="n">
        <v>1001865</v>
      </c>
      <c r="B2103" s="38" t="n">
        <v>46282</v>
      </c>
      <c r="C2103" s="39" t="n">
        <v>1</v>
      </c>
      <c r="D2103" s="39" t="s">
        <v>26</v>
      </c>
      <c r="E2103" s="39"/>
      <c r="F2103" s="41" t="n">
        <f aca="false">IF(A2103="","",MATCH(A2103,P_ID,1))</f>
        <v>1865</v>
      </c>
      <c r="G2103" s="41" t="str">
        <f aca="false">IF(A2103="","",INDEX(P_Svc,F2103))</f>
        <v>Standard</v>
      </c>
      <c r="H2103" s="41" t="str">
        <f aca="false">IF(A2103="","",INDEX(P_Zone,F2103))</f>
        <v>West</v>
      </c>
      <c r="I2103" s="41" t="n">
        <f aca="false">IF(A2103="","",IF(D2103="Delivered",IF(B2103&lt;=INDEX(P_Due,F2103),1,0),0))</f>
        <v>1</v>
      </c>
    </row>
    <row r="2104" customFormat="false" ht="15" hidden="false" customHeight="false" outlineLevel="0" collapsed="false">
      <c r="A2104" s="37" t="n">
        <v>1001866</v>
      </c>
      <c r="B2104" s="38" t="n">
        <v>46282</v>
      </c>
      <c r="C2104" s="39" t="n">
        <v>1</v>
      </c>
      <c r="D2104" s="39" t="s">
        <v>26</v>
      </c>
      <c r="E2104" s="39"/>
      <c r="F2104" s="41" t="n">
        <f aca="false">IF(A2104="","",MATCH(A2104,P_ID,1))</f>
        <v>1866</v>
      </c>
      <c r="G2104" s="41" t="str">
        <f aca="false">IF(A2104="","",INDEX(P_Svc,F2104))</f>
        <v>Economy</v>
      </c>
      <c r="H2104" s="41" t="str">
        <f aca="false">IF(A2104="","",INDEX(P_Zone,F2104))</f>
        <v>West</v>
      </c>
      <c r="I2104" s="41" t="n">
        <f aca="false">IF(A2104="","",IF(D2104="Delivered",IF(B2104&lt;=INDEX(P_Due,F2104),1,0),0))</f>
        <v>1</v>
      </c>
    </row>
    <row r="2105" customFormat="false" ht="15" hidden="false" customHeight="false" outlineLevel="0" collapsed="false">
      <c r="A2105" s="37" t="n">
        <v>1001867</v>
      </c>
      <c r="B2105" s="38" t="n">
        <v>46282</v>
      </c>
      <c r="C2105" s="39" t="n">
        <v>1</v>
      </c>
      <c r="D2105" s="39" t="s">
        <v>26</v>
      </c>
      <c r="E2105" s="39"/>
      <c r="F2105" s="41" t="n">
        <f aca="false">IF(A2105="","",MATCH(A2105,P_ID,1))</f>
        <v>1867</v>
      </c>
      <c r="G2105" s="41" t="str">
        <f aca="false">IF(A2105="","",INDEX(P_Svc,F2105))</f>
        <v>Standard</v>
      </c>
      <c r="H2105" s="41" t="str">
        <f aca="false">IF(A2105="","",INDEX(P_Zone,F2105))</f>
        <v>South</v>
      </c>
      <c r="I2105" s="41" t="n">
        <f aca="false">IF(A2105="","",IF(D2105="Delivered",IF(B2105&lt;=INDEX(P_Due,F2105),1,0),0))</f>
        <v>1</v>
      </c>
    </row>
    <row r="2106" customFormat="false" ht="15" hidden="false" customHeight="false" outlineLevel="0" collapsed="false">
      <c r="A2106" s="37" t="n">
        <v>1001868</v>
      </c>
      <c r="B2106" s="38" t="n">
        <v>46282</v>
      </c>
      <c r="C2106" s="39" t="n">
        <v>1</v>
      </c>
      <c r="D2106" s="39" t="s">
        <v>26</v>
      </c>
      <c r="E2106" s="39"/>
      <c r="F2106" s="41" t="n">
        <f aca="false">IF(A2106="","",MATCH(A2106,P_ID,1))</f>
        <v>1868</v>
      </c>
      <c r="G2106" s="41" t="str">
        <f aca="false">IF(A2106="","",INDEX(P_Svc,F2106))</f>
        <v>Standard</v>
      </c>
      <c r="H2106" s="41" t="str">
        <f aca="false">IF(A2106="","",INDEX(P_Zone,F2106))</f>
        <v>West</v>
      </c>
      <c r="I2106" s="41" t="n">
        <f aca="false">IF(A2106="","",IF(D2106="Delivered",IF(B2106&lt;=INDEX(P_Due,F2106),1,0),0))</f>
        <v>1</v>
      </c>
    </row>
    <row r="2107" customFormat="false" ht="15" hidden="false" customHeight="false" outlineLevel="0" collapsed="false">
      <c r="A2107" s="37" t="n">
        <v>1001869</v>
      </c>
      <c r="B2107" s="38" t="n">
        <v>46282</v>
      </c>
      <c r="C2107" s="39" t="n">
        <v>1</v>
      </c>
      <c r="D2107" s="39" t="s">
        <v>26</v>
      </c>
      <c r="E2107" s="39"/>
      <c r="F2107" s="41" t="n">
        <f aca="false">IF(A2107="","",MATCH(A2107,P_ID,1))</f>
        <v>1869</v>
      </c>
      <c r="G2107" s="41" t="str">
        <f aca="false">IF(A2107="","",INDEX(P_Svc,F2107))</f>
        <v>Standard</v>
      </c>
      <c r="H2107" s="41" t="str">
        <f aca="false">IF(A2107="","",INDEX(P_Zone,F2107))</f>
        <v>South</v>
      </c>
      <c r="I2107" s="41" t="n">
        <f aca="false">IF(A2107="","",IF(D2107="Delivered",IF(B2107&lt;=INDEX(P_Due,F2107),1,0),0))</f>
        <v>1</v>
      </c>
    </row>
    <row r="2108" customFormat="false" ht="15" hidden="false" customHeight="false" outlineLevel="0" collapsed="false">
      <c r="A2108" s="37" t="n">
        <v>1001870</v>
      </c>
      <c r="B2108" s="38" t="n">
        <v>46282</v>
      </c>
      <c r="C2108" s="39" t="n">
        <v>1</v>
      </c>
      <c r="D2108" s="39" t="s">
        <v>26</v>
      </c>
      <c r="E2108" s="39"/>
      <c r="F2108" s="41" t="n">
        <f aca="false">IF(A2108="","",MATCH(A2108,P_ID,1))</f>
        <v>1870</v>
      </c>
      <c r="G2108" s="41" t="str">
        <f aca="false">IF(A2108="","",INDEX(P_Svc,F2108))</f>
        <v>Economy</v>
      </c>
      <c r="H2108" s="41" t="str">
        <f aca="false">IF(A2108="","",INDEX(P_Zone,F2108))</f>
        <v>North</v>
      </c>
      <c r="I2108" s="41" t="n">
        <f aca="false">IF(A2108="","",IF(D2108="Delivered",IF(B2108&lt;=INDEX(P_Due,F2108),1,0),0))</f>
        <v>1</v>
      </c>
    </row>
    <row r="2109" customFormat="false" ht="15" hidden="false" customHeight="false" outlineLevel="0" collapsed="false">
      <c r="A2109" s="37" t="n">
        <v>1001871</v>
      </c>
      <c r="B2109" s="38" t="n">
        <v>46282</v>
      </c>
      <c r="C2109" s="39" t="n">
        <v>1</v>
      </c>
      <c r="D2109" s="39" t="s">
        <v>26</v>
      </c>
      <c r="E2109" s="39"/>
      <c r="F2109" s="41" t="n">
        <f aca="false">IF(A2109="","",MATCH(A2109,P_ID,1))</f>
        <v>1871</v>
      </c>
      <c r="G2109" s="41" t="str">
        <f aca="false">IF(A2109="","",INDEX(P_Svc,F2109))</f>
        <v>Economy</v>
      </c>
      <c r="H2109" s="41" t="str">
        <f aca="false">IF(A2109="","",INDEX(P_Zone,F2109))</f>
        <v>South</v>
      </c>
      <c r="I2109" s="41" t="n">
        <f aca="false">IF(A2109="","",IF(D2109="Delivered",IF(B2109&lt;=INDEX(P_Due,F2109),1,0),0))</f>
        <v>1</v>
      </c>
    </row>
    <row r="2110" customFormat="false" ht="15" hidden="false" customHeight="false" outlineLevel="0" collapsed="false">
      <c r="A2110" s="37" t="n">
        <v>1001873</v>
      </c>
      <c r="B2110" s="38" t="n">
        <v>46282</v>
      </c>
      <c r="C2110" s="39" t="n">
        <v>1</v>
      </c>
      <c r="D2110" s="39" t="s">
        <v>26</v>
      </c>
      <c r="E2110" s="39"/>
      <c r="F2110" s="41" t="n">
        <f aca="false">IF(A2110="","",MATCH(A2110,P_ID,1))</f>
        <v>1873</v>
      </c>
      <c r="G2110" s="41" t="str">
        <f aca="false">IF(A2110="","",INDEX(P_Svc,F2110))</f>
        <v>Standard</v>
      </c>
      <c r="H2110" s="41" t="str">
        <f aca="false">IF(A2110="","",INDEX(P_Zone,F2110))</f>
        <v>West</v>
      </c>
      <c r="I2110" s="41" t="n">
        <f aca="false">IF(A2110="","",IF(D2110="Delivered",IF(B2110&lt;=INDEX(P_Due,F2110),1,0),0))</f>
        <v>1</v>
      </c>
    </row>
    <row r="2111" customFormat="false" ht="15" hidden="false" customHeight="false" outlineLevel="0" collapsed="false">
      <c r="A2111" s="37" t="n">
        <v>1001874</v>
      </c>
      <c r="B2111" s="38" t="n">
        <v>46282</v>
      </c>
      <c r="C2111" s="39" t="n">
        <v>1</v>
      </c>
      <c r="D2111" s="39" t="s">
        <v>26</v>
      </c>
      <c r="E2111" s="39"/>
      <c r="F2111" s="41" t="n">
        <f aca="false">IF(A2111="","",MATCH(A2111,P_ID,1))</f>
        <v>1874</v>
      </c>
      <c r="G2111" s="41" t="str">
        <f aca="false">IF(A2111="","",INDEX(P_Svc,F2111))</f>
        <v>Standard</v>
      </c>
      <c r="H2111" s="41" t="str">
        <f aca="false">IF(A2111="","",INDEX(P_Zone,F2111))</f>
        <v>East</v>
      </c>
      <c r="I2111" s="41" t="n">
        <f aca="false">IF(A2111="","",IF(D2111="Delivered",IF(B2111&lt;=INDEX(P_Due,F2111),1,0),0))</f>
        <v>1</v>
      </c>
    </row>
    <row r="2112" customFormat="false" ht="15" hidden="false" customHeight="false" outlineLevel="0" collapsed="false">
      <c r="A2112" s="37" t="n">
        <v>1001875</v>
      </c>
      <c r="B2112" s="38" t="n">
        <v>46282</v>
      </c>
      <c r="C2112" s="39" t="n">
        <v>1</v>
      </c>
      <c r="D2112" s="39" t="s">
        <v>79</v>
      </c>
      <c r="E2112" s="39" t="s">
        <v>32</v>
      </c>
      <c r="F2112" s="41" t="n">
        <f aca="false">IF(A2112="","",MATCH(A2112,P_ID,1))</f>
        <v>1875</v>
      </c>
      <c r="G2112" s="41" t="str">
        <f aca="false">IF(A2112="","",INDEX(P_Svc,F2112))</f>
        <v>Standard</v>
      </c>
      <c r="H2112" s="41" t="str">
        <f aca="false">IF(A2112="","",INDEX(P_Zone,F2112))</f>
        <v>South</v>
      </c>
      <c r="I2112" s="41" t="n">
        <f aca="false">IF(A2112="","",IF(D2112="Delivered",IF(B2112&lt;=INDEX(P_Due,F2112),1,0),0))</f>
        <v>0</v>
      </c>
    </row>
    <row r="2113" customFormat="false" ht="15" hidden="false" customHeight="false" outlineLevel="0" collapsed="false">
      <c r="A2113" s="37" t="n">
        <v>1001876</v>
      </c>
      <c r="B2113" s="38" t="n">
        <v>46282</v>
      </c>
      <c r="C2113" s="39" t="n">
        <v>1</v>
      </c>
      <c r="D2113" s="39" t="s">
        <v>26</v>
      </c>
      <c r="E2113" s="39"/>
      <c r="F2113" s="41" t="n">
        <f aca="false">IF(A2113="","",MATCH(A2113,P_ID,1))</f>
        <v>1876</v>
      </c>
      <c r="G2113" s="41" t="str">
        <f aca="false">IF(A2113="","",INDEX(P_Svc,F2113))</f>
        <v>Standard</v>
      </c>
      <c r="H2113" s="41" t="str">
        <f aca="false">IF(A2113="","",INDEX(P_Zone,F2113))</f>
        <v>East</v>
      </c>
      <c r="I2113" s="41" t="n">
        <f aca="false">IF(A2113="","",IF(D2113="Delivered",IF(B2113&lt;=INDEX(P_Due,F2113),1,0),0))</f>
        <v>1</v>
      </c>
    </row>
    <row r="2114" customFormat="false" ht="15" hidden="false" customHeight="false" outlineLevel="0" collapsed="false">
      <c r="A2114" s="37" t="n">
        <v>1001877</v>
      </c>
      <c r="B2114" s="38" t="n">
        <v>46282</v>
      </c>
      <c r="C2114" s="39" t="n">
        <v>1</v>
      </c>
      <c r="D2114" s="39" t="s">
        <v>26</v>
      </c>
      <c r="E2114" s="39"/>
      <c r="F2114" s="41" t="n">
        <f aca="false">IF(A2114="","",MATCH(A2114,P_ID,1))</f>
        <v>1877</v>
      </c>
      <c r="G2114" s="41" t="str">
        <f aca="false">IF(A2114="","",INDEX(P_Svc,F2114))</f>
        <v>Standard</v>
      </c>
      <c r="H2114" s="41" t="str">
        <f aca="false">IF(A2114="","",INDEX(P_Zone,F2114))</f>
        <v>North</v>
      </c>
      <c r="I2114" s="41" t="n">
        <f aca="false">IF(A2114="","",IF(D2114="Delivered",IF(B2114&lt;=INDEX(P_Due,F2114),1,0),0))</f>
        <v>1</v>
      </c>
    </row>
    <row r="2115" customFormat="false" ht="15" hidden="false" customHeight="false" outlineLevel="0" collapsed="false">
      <c r="A2115" s="37" t="n">
        <v>1001878</v>
      </c>
      <c r="B2115" s="38" t="n">
        <v>46282</v>
      </c>
      <c r="C2115" s="39" t="n">
        <v>1</v>
      </c>
      <c r="D2115" s="39" t="s">
        <v>26</v>
      </c>
      <c r="E2115" s="39"/>
      <c r="F2115" s="41" t="n">
        <f aca="false">IF(A2115="","",MATCH(A2115,P_ID,1))</f>
        <v>1878</v>
      </c>
      <c r="G2115" s="41" t="str">
        <f aca="false">IF(A2115="","",INDEX(P_Svc,F2115))</f>
        <v>Economy</v>
      </c>
      <c r="H2115" s="41" t="str">
        <f aca="false">IF(A2115="","",INDEX(P_Zone,F2115))</f>
        <v>West</v>
      </c>
      <c r="I2115" s="41" t="n">
        <f aca="false">IF(A2115="","",IF(D2115="Delivered",IF(B2115&lt;=INDEX(P_Due,F2115),1,0),0))</f>
        <v>1</v>
      </c>
    </row>
    <row r="2116" customFormat="false" ht="15" hidden="false" customHeight="false" outlineLevel="0" collapsed="false">
      <c r="A2116" s="37" t="n">
        <v>1001879</v>
      </c>
      <c r="B2116" s="38" t="n">
        <v>46282</v>
      </c>
      <c r="C2116" s="39" t="n">
        <v>1</v>
      </c>
      <c r="D2116" s="39" t="s">
        <v>26</v>
      </c>
      <c r="E2116" s="39"/>
      <c r="F2116" s="41" t="n">
        <f aca="false">IF(A2116="","",MATCH(A2116,P_ID,1))</f>
        <v>1879</v>
      </c>
      <c r="G2116" s="41" t="str">
        <f aca="false">IF(A2116="","",INDEX(P_Svc,F2116))</f>
        <v>Standard</v>
      </c>
      <c r="H2116" s="41" t="str">
        <f aca="false">IF(A2116="","",INDEX(P_Zone,F2116))</f>
        <v>Central</v>
      </c>
      <c r="I2116" s="41" t="n">
        <f aca="false">IF(A2116="","",IF(D2116="Delivered",IF(B2116&lt;=INDEX(P_Due,F2116),1,0),0))</f>
        <v>1</v>
      </c>
    </row>
    <row r="2117" customFormat="false" ht="15" hidden="false" customHeight="false" outlineLevel="0" collapsed="false">
      <c r="A2117" s="37" t="n">
        <v>1001880</v>
      </c>
      <c r="B2117" s="38" t="n">
        <v>46282</v>
      </c>
      <c r="C2117" s="39" t="n">
        <v>1</v>
      </c>
      <c r="D2117" s="39" t="s">
        <v>26</v>
      </c>
      <c r="E2117" s="39"/>
      <c r="F2117" s="41" t="n">
        <f aca="false">IF(A2117="","",MATCH(A2117,P_ID,1))</f>
        <v>1880</v>
      </c>
      <c r="G2117" s="41" t="str">
        <f aca="false">IF(A2117="","",INDEX(P_Svc,F2117))</f>
        <v>Standard</v>
      </c>
      <c r="H2117" s="41" t="str">
        <f aca="false">IF(A2117="","",INDEX(P_Zone,F2117))</f>
        <v>Central</v>
      </c>
      <c r="I2117" s="41" t="n">
        <f aca="false">IF(A2117="","",IF(D2117="Delivered",IF(B2117&lt;=INDEX(P_Due,F2117),1,0),0))</f>
        <v>1</v>
      </c>
    </row>
    <row r="2118" customFormat="false" ht="15" hidden="false" customHeight="false" outlineLevel="0" collapsed="false">
      <c r="A2118" s="37" t="n">
        <v>1001881</v>
      </c>
      <c r="B2118" s="38" t="n">
        <v>46282</v>
      </c>
      <c r="C2118" s="39" t="n">
        <v>1</v>
      </c>
      <c r="D2118" s="39" t="s">
        <v>26</v>
      </c>
      <c r="E2118" s="39"/>
      <c r="F2118" s="41" t="n">
        <f aca="false">IF(A2118="","",MATCH(A2118,P_ID,1))</f>
        <v>1881</v>
      </c>
      <c r="G2118" s="41" t="str">
        <f aca="false">IF(A2118="","",INDEX(P_Svc,F2118))</f>
        <v>Standard</v>
      </c>
      <c r="H2118" s="41" t="str">
        <f aca="false">IF(A2118="","",INDEX(P_Zone,F2118))</f>
        <v>North</v>
      </c>
      <c r="I2118" s="41" t="n">
        <f aca="false">IF(A2118="","",IF(D2118="Delivered",IF(B2118&lt;=INDEX(P_Due,F2118),1,0),0))</f>
        <v>1</v>
      </c>
    </row>
    <row r="2119" customFormat="false" ht="15" hidden="false" customHeight="false" outlineLevel="0" collapsed="false">
      <c r="A2119" s="37" t="n">
        <v>1001882</v>
      </c>
      <c r="B2119" s="38" t="n">
        <v>46282</v>
      </c>
      <c r="C2119" s="39" t="n">
        <v>1</v>
      </c>
      <c r="D2119" s="39" t="s">
        <v>26</v>
      </c>
      <c r="E2119" s="39"/>
      <c r="F2119" s="41" t="n">
        <f aca="false">IF(A2119="","",MATCH(A2119,P_ID,1))</f>
        <v>1882</v>
      </c>
      <c r="G2119" s="41" t="str">
        <f aca="false">IF(A2119="","",INDEX(P_Svc,F2119))</f>
        <v>Standard</v>
      </c>
      <c r="H2119" s="41" t="str">
        <f aca="false">IF(A2119="","",INDEX(P_Zone,F2119))</f>
        <v>Central</v>
      </c>
      <c r="I2119" s="41" t="n">
        <f aca="false">IF(A2119="","",IF(D2119="Delivered",IF(B2119&lt;=INDEX(P_Due,F2119),1,0),0))</f>
        <v>1</v>
      </c>
    </row>
    <row r="2120" customFormat="false" ht="15" hidden="false" customHeight="false" outlineLevel="0" collapsed="false">
      <c r="A2120" s="37" t="n">
        <v>1001883</v>
      </c>
      <c r="B2120" s="38" t="n">
        <v>46282</v>
      </c>
      <c r="C2120" s="39" t="n">
        <v>1</v>
      </c>
      <c r="D2120" s="39" t="s">
        <v>26</v>
      </c>
      <c r="E2120" s="39"/>
      <c r="F2120" s="41" t="n">
        <f aca="false">IF(A2120="","",MATCH(A2120,P_ID,1))</f>
        <v>1883</v>
      </c>
      <c r="G2120" s="41" t="str">
        <f aca="false">IF(A2120="","",INDEX(P_Svc,F2120))</f>
        <v>Economy</v>
      </c>
      <c r="H2120" s="41" t="str">
        <f aca="false">IF(A2120="","",INDEX(P_Zone,F2120))</f>
        <v>North</v>
      </c>
      <c r="I2120" s="41" t="n">
        <f aca="false">IF(A2120="","",IF(D2120="Delivered",IF(B2120&lt;=INDEX(P_Due,F2120),1,0),0))</f>
        <v>1</v>
      </c>
    </row>
    <row r="2121" customFormat="false" ht="15" hidden="false" customHeight="false" outlineLevel="0" collapsed="false">
      <c r="A2121" s="37" t="n">
        <v>1001884</v>
      </c>
      <c r="B2121" s="38" t="n">
        <v>46282</v>
      </c>
      <c r="C2121" s="39" t="n">
        <v>1</v>
      </c>
      <c r="D2121" s="39" t="s">
        <v>26</v>
      </c>
      <c r="E2121" s="39"/>
      <c r="F2121" s="41" t="n">
        <f aca="false">IF(A2121="","",MATCH(A2121,P_ID,1))</f>
        <v>1884</v>
      </c>
      <c r="G2121" s="41" t="str">
        <f aca="false">IF(A2121="","",INDEX(P_Svc,F2121))</f>
        <v>Standard</v>
      </c>
      <c r="H2121" s="41" t="str">
        <f aca="false">IF(A2121="","",INDEX(P_Zone,F2121))</f>
        <v>Central</v>
      </c>
      <c r="I2121" s="41" t="n">
        <f aca="false">IF(A2121="","",IF(D2121="Delivered",IF(B2121&lt;=INDEX(P_Due,F2121),1,0),0))</f>
        <v>1</v>
      </c>
    </row>
    <row r="2122" customFormat="false" ht="15" hidden="false" customHeight="false" outlineLevel="0" collapsed="false">
      <c r="A2122" s="37" t="n">
        <v>1001885</v>
      </c>
      <c r="B2122" s="38" t="n">
        <v>46282</v>
      </c>
      <c r="C2122" s="39" t="n">
        <v>1</v>
      </c>
      <c r="D2122" s="39" t="s">
        <v>26</v>
      </c>
      <c r="E2122" s="39"/>
      <c r="F2122" s="41" t="n">
        <f aca="false">IF(A2122="","",MATCH(A2122,P_ID,1))</f>
        <v>1885</v>
      </c>
      <c r="G2122" s="41" t="str">
        <f aca="false">IF(A2122="","",INDEX(P_Svc,F2122))</f>
        <v>Economy</v>
      </c>
      <c r="H2122" s="41" t="str">
        <f aca="false">IF(A2122="","",INDEX(P_Zone,F2122))</f>
        <v>East</v>
      </c>
      <c r="I2122" s="41" t="n">
        <f aca="false">IF(A2122="","",IF(D2122="Delivered",IF(B2122&lt;=INDEX(P_Due,F2122),1,0),0))</f>
        <v>1</v>
      </c>
    </row>
    <row r="2123" customFormat="false" ht="15" hidden="false" customHeight="false" outlineLevel="0" collapsed="false">
      <c r="A2123" s="37" t="n">
        <v>1001886</v>
      </c>
      <c r="B2123" s="38" t="n">
        <v>46282</v>
      </c>
      <c r="C2123" s="39" t="n">
        <v>1</v>
      </c>
      <c r="D2123" s="39" t="s">
        <v>26</v>
      </c>
      <c r="E2123" s="39"/>
      <c r="F2123" s="41" t="n">
        <f aca="false">IF(A2123="","",MATCH(A2123,P_ID,1))</f>
        <v>1886</v>
      </c>
      <c r="G2123" s="41" t="str">
        <f aca="false">IF(A2123="","",INDEX(P_Svc,F2123))</f>
        <v>Standard</v>
      </c>
      <c r="H2123" s="41" t="str">
        <f aca="false">IF(A2123="","",INDEX(P_Zone,F2123))</f>
        <v>West</v>
      </c>
      <c r="I2123" s="41" t="n">
        <f aca="false">IF(A2123="","",IF(D2123="Delivered",IF(B2123&lt;=INDEX(P_Due,F2123),1,0),0))</f>
        <v>1</v>
      </c>
    </row>
    <row r="2124" customFormat="false" ht="15" hidden="false" customHeight="false" outlineLevel="0" collapsed="false">
      <c r="A2124" s="37" t="n">
        <v>1001887</v>
      </c>
      <c r="B2124" s="38" t="n">
        <v>46282</v>
      </c>
      <c r="C2124" s="39" t="n">
        <v>1</v>
      </c>
      <c r="D2124" s="39" t="s">
        <v>26</v>
      </c>
      <c r="E2124" s="39"/>
      <c r="F2124" s="41" t="n">
        <f aca="false">IF(A2124="","",MATCH(A2124,P_ID,1))</f>
        <v>1887</v>
      </c>
      <c r="G2124" s="41" t="str">
        <f aca="false">IF(A2124="","",INDEX(P_Svc,F2124))</f>
        <v>Standard</v>
      </c>
      <c r="H2124" s="41" t="str">
        <f aca="false">IF(A2124="","",INDEX(P_Zone,F2124))</f>
        <v>East</v>
      </c>
      <c r="I2124" s="41" t="n">
        <f aca="false">IF(A2124="","",IF(D2124="Delivered",IF(B2124&lt;=INDEX(P_Due,F2124),1,0),0))</f>
        <v>1</v>
      </c>
    </row>
    <row r="2125" customFormat="false" ht="15" hidden="false" customHeight="false" outlineLevel="0" collapsed="false">
      <c r="A2125" s="37" t="n">
        <v>1001888</v>
      </c>
      <c r="B2125" s="38" t="n">
        <v>46282</v>
      </c>
      <c r="C2125" s="39" t="n">
        <v>1</v>
      </c>
      <c r="D2125" s="39" t="s">
        <v>26</v>
      </c>
      <c r="E2125" s="39"/>
      <c r="F2125" s="41" t="n">
        <f aca="false">IF(A2125="","",MATCH(A2125,P_ID,1))</f>
        <v>1888</v>
      </c>
      <c r="G2125" s="41" t="str">
        <f aca="false">IF(A2125="","",INDEX(P_Svc,F2125))</f>
        <v>Economy</v>
      </c>
      <c r="H2125" s="41" t="str">
        <f aca="false">IF(A2125="","",INDEX(P_Zone,F2125))</f>
        <v>East</v>
      </c>
      <c r="I2125" s="41" t="n">
        <f aca="false">IF(A2125="","",IF(D2125="Delivered",IF(B2125&lt;=INDEX(P_Due,F2125),1,0),0))</f>
        <v>1</v>
      </c>
    </row>
    <row r="2126" customFormat="false" ht="15" hidden="false" customHeight="false" outlineLevel="0" collapsed="false">
      <c r="A2126" s="37" t="n">
        <v>1001889</v>
      </c>
      <c r="B2126" s="38" t="n">
        <v>46282</v>
      </c>
      <c r="C2126" s="39" t="n">
        <v>1</v>
      </c>
      <c r="D2126" s="39" t="s">
        <v>26</v>
      </c>
      <c r="E2126" s="39"/>
      <c r="F2126" s="41" t="n">
        <f aca="false">IF(A2126="","",MATCH(A2126,P_ID,1))</f>
        <v>1889</v>
      </c>
      <c r="G2126" s="41" t="str">
        <f aca="false">IF(A2126="","",INDEX(P_Svc,F2126))</f>
        <v>Express</v>
      </c>
      <c r="H2126" s="41" t="str">
        <f aca="false">IF(A2126="","",INDEX(P_Zone,F2126))</f>
        <v>East</v>
      </c>
      <c r="I2126" s="41" t="n">
        <f aca="false">IF(A2126="","",IF(D2126="Delivered",IF(B2126&lt;=INDEX(P_Due,F2126),1,0),0))</f>
        <v>1</v>
      </c>
    </row>
    <row r="2127" customFormat="false" ht="15" hidden="false" customHeight="false" outlineLevel="0" collapsed="false">
      <c r="A2127" s="37" t="n">
        <v>1001890</v>
      </c>
      <c r="B2127" s="38" t="n">
        <v>46282</v>
      </c>
      <c r="C2127" s="39" t="n">
        <v>1</v>
      </c>
      <c r="D2127" s="39" t="s">
        <v>26</v>
      </c>
      <c r="E2127" s="39"/>
      <c r="F2127" s="41" t="n">
        <f aca="false">IF(A2127="","",MATCH(A2127,P_ID,1))</f>
        <v>1890</v>
      </c>
      <c r="G2127" s="41" t="str">
        <f aca="false">IF(A2127="","",INDEX(P_Svc,F2127))</f>
        <v>Standard</v>
      </c>
      <c r="H2127" s="41" t="str">
        <f aca="false">IF(A2127="","",INDEX(P_Zone,F2127))</f>
        <v>South</v>
      </c>
      <c r="I2127" s="41" t="n">
        <f aca="false">IF(A2127="","",IF(D2127="Delivered",IF(B2127&lt;=INDEX(P_Due,F2127),1,0),0))</f>
        <v>1</v>
      </c>
    </row>
    <row r="2128" customFormat="false" ht="15" hidden="false" customHeight="false" outlineLevel="0" collapsed="false">
      <c r="A2128" s="37" t="n">
        <v>1001891</v>
      </c>
      <c r="B2128" s="38" t="n">
        <v>46282</v>
      </c>
      <c r="C2128" s="39" t="n">
        <v>1</v>
      </c>
      <c r="D2128" s="39" t="s">
        <v>26</v>
      </c>
      <c r="E2128" s="39"/>
      <c r="F2128" s="41" t="n">
        <f aca="false">IF(A2128="","",MATCH(A2128,P_ID,1))</f>
        <v>1891</v>
      </c>
      <c r="G2128" s="41" t="str">
        <f aca="false">IF(A2128="","",INDEX(P_Svc,F2128))</f>
        <v>Standard</v>
      </c>
      <c r="H2128" s="41" t="str">
        <f aca="false">IF(A2128="","",INDEX(P_Zone,F2128))</f>
        <v>North</v>
      </c>
      <c r="I2128" s="41" t="n">
        <f aca="false">IF(A2128="","",IF(D2128="Delivered",IF(B2128&lt;=INDEX(P_Due,F2128),1,0),0))</f>
        <v>1</v>
      </c>
    </row>
    <row r="2129" customFormat="false" ht="15" hidden="false" customHeight="false" outlineLevel="0" collapsed="false">
      <c r="A2129" s="37" t="n">
        <v>1001892</v>
      </c>
      <c r="B2129" s="38" t="n">
        <v>46282</v>
      </c>
      <c r="C2129" s="39" t="n">
        <v>1</v>
      </c>
      <c r="D2129" s="39" t="s">
        <v>26</v>
      </c>
      <c r="E2129" s="39"/>
      <c r="F2129" s="41" t="n">
        <f aca="false">IF(A2129="","",MATCH(A2129,P_ID,1))</f>
        <v>1892</v>
      </c>
      <c r="G2129" s="41" t="str">
        <f aca="false">IF(A2129="","",INDEX(P_Svc,F2129))</f>
        <v>Standard</v>
      </c>
      <c r="H2129" s="41" t="str">
        <f aca="false">IF(A2129="","",INDEX(P_Zone,F2129))</f>
        <v>East</v>
      </c>
      <c r="I2129" s="41" t="n">
        <f aca="false">IF(A2129="","",IF(D2129="Delivered",IF(B2129&lt;=INDEX(P_Due,F2129),1,0),0))</f>
        <v>1</v>
      </c>
    </row>
    <row r="2130" customFormat="false" ht="15" hidden="false" customHeight="false" outlineLevel="0" collapsed="false">
      <c r="A2130" s="37" t="n">
        <v>1001893</v>
      </c>
      <c r="B2130" s="38" t="n">
        <v>46282</v>
      </c>
      <c r="C2130" s="39" t="n">
        <v>1</v>
      </c>
      <c r="D2130" s="39" t="s">
        <v>26</v>
      </c>
      <c r="E2130" s="39"/>
      <c r="F2130" s="41" t="n">
        <f aca="false">IF(A2130="","",MATCH(A2130,P_ID,1))</f>
        <v>1893</v>
      </c>
      <c r="G2130" s="41" t="str">
        <f aca="false">IF(A2130="","",INDEX(P_Svc,F2130))</f>
        <v>Economy</v>
      </c>
      <c r="H2130" s="41" t="str">
        <f aca="false">IF(A2130="","",INDEX(P_Zone,F2130))</f>
        <v>West</v>
      </c>
      <c r="I2130" s="41" t="n">
        <f aca="false">IF(A2130="","",IF(D2130="Delivered",IF(B2130&lt;=INDEX(P_Due,F2130),1,0),0))</f>
        <v>1</v>
      </c>
    </row>
    <row r="2131" customFormat="false" ht="15" hidden="false" customHeight="false" outlineLevel="0" collapsed="false">
      <c r="A2131" s="37" t="n">
        <v>1001896</v>
      </c>
      <c r="B2131" s="38" t="n">
        <v>46282</v>
      </c>
      <c r="C2131" s="39" t="n">
        <v>1</v>
      </c>
      <c r="D2131" s="39" t="s">
        <v>26</v>
      </c>
      <c r="E2131" s="39"/>
      <c r="F2131" s="41" t="n">
        <f aca="false">IF(A2131="","",MATCH(A2131,P_ID,1))</f>
        <v>1896</v>
      </c>
      <c r="G2131" s="41" t="str">
        <f aca="false">IF(A2131="","",INDEX(P_Svc,F2131))</f>
        <v>Economy</v>
      </c>
      <c r="H2131" s="41" t="str">
        <f aca="false">IF(A2131="","",INDEX(P_Zone,F2131))</f>
        <v>West</v>
      </c>
      <c r="I2131" s="41" t="n">
        <f aca="false">IF(A2131="","",IF(D2131="Delivered",IF(B2131&lt;=INDEX(P_Due,F2131),1,0),0))</f>
        <v>1</v>
      </c>
    </row>
    <row r="2132" customFormat="false" ht="15" hidden="false" customHeight="false" outlineLevel="0" collapsed="false">
      <c r="A2132" s="37" t="n">
        <v>1001897</v>
      </c>
      <c r="B2132" s="38" t="n">
        <v>46282</v>
      </c>
      <c r="C2132" s="39" t="n">
        <v>1</v>
      </c>
      <c r="D2132" s="39" t="s">
        <v>26</v>
      </c>
      <c r="E2132" s="39"/>
      <c r="F2132" s="41" t="n">
        <f aca="false">IF(A2132="","",MATCH(A2132,P_ID,1))</f>
        <v>1897</v>
      </c>
      <c r="G2132" s="41" t="str">
        <f aca="false">IF(A2132="","",INDEX(P_Svc,F2132))</f>
        <v>Standard</v>
      </c>
      <c r="H2132" s="41" t="str">
        <f aca="false">IF(A2132="","",INDEX(P_Zone,F2132))</f>
        <v>South</v>
      </c>
      <c r="I2132" s="41" t="n">
        <f aca="false">IF(A2132="","",IF(D2132="Delivered",IF(B2132&lt;=INDEX(P_Due,F2132),1,0),0))</f>
        <v>1</v>
      </c>
    </row>
    <row r="2133" customFormat="false" ht="15" hidden="false" customHeight="false" outlineLevel="0" collapsed="false">
      <c r="A2133" s="37" t="n">
        <v>1001898</v>
      </c>
      <c r="B2133" s="38" t="n">
        <v>46282</v>
      </c>
      <c r="C2133" s="39" t="n">
        <v>1</v>
      </c>
      <c r="D2133" s="39" t="s">
        <v>26</v>
      </c>
      <c r="E2133" s="39"/>
      <c r="F2133" s="41" t="n">
        <f aca="false">IF(A2133="","",MATCH(A2133,P_ID,1))</f>
        <v>1898</v>
      </c>
      <c r="G2133" s="41" t="str">
        <f aca="false">IF(A2133="","",INDEX(P_Svc,F2133))</f>
        <v>Standard</v>
      </c>
      <c r="H2133" s="41" t="str">
        <f aca="false">IF(A2133="","",INDEX(P_Zone,F2133))</f>
        <v>Central</v>
      </c>
      <c r="I2133" s="41" t="n">
        <f aca="false">IF(A2133="","",IF(D2133="Delivered",IF(B2133&lt;=INDEX(P_Due,F2133),1,0),0))</f>
        <v>1</v>
      </c>
    </row>
    <row r="2134" customFormat="false" ht="15" hidden="false" customHeight="false" outlineLevel="0" collapsed="false">
      <c r="A2134" s="37" t="n">
        <v>1001900</v>
      </c>
      <c r="B2134" s="38" t="n">
        <v>46282</v>
      </c>
      <c r="C2134" s="39" t="n">
        <v>1</v>
      </c>
      <c r="D2134" s="39" t="s">
        <v>26</v>
      </c>
      <c r="E2134" s="39"/>
      <c r="F2134" s="41" t="n">
        <f aca="false">IF(A2134="","",MATCH(A2134,P_ID,1))</f>
        <v>1900</v>
      </c>
      <c r="G2134" s="41" t="str">
        <f aca="false">IF(A2134="","",INDEX(P_Svc,F2134))</f>
        <v>Standard</v>
      </c>
      <c r="H2134" s="41" t="str">
        <f aca="false">IF(A2134="","",INDEX(P_Zone,F2134))</f>
        <v>North</v>
      </c>
      <c r="I2134" s="41" t="n">
        <f aca="false">IF(A2134="","",IF(D2134="Delivered",IF(B2134&lt;=INDEX(P_Due,F2134),1,0),0))</f>
        <v>1</v>
      </c>
    </row>
    <row r="2135" customFormat="false" ht="15" hidden="false" customHeight="false" outlineLevel="0" collapsed="false">
      <c r="A2135" s="37" t="n">
        <v>1001902</v>
      </c>
      <c r="B2135" s="38" t="n">
        <v>46282</v>
      </c>
      <c r="C2135" s="39" t="n">
        <v>1</v>
      </c>
      <c r="D2135" s="39" t="s">
        <v>26</v>
      </c>
      <c r="E2135" s="39"/>
      <c r="F2135" s="41" t="n">
        <f aca="false">IF(A2135="","",MATCH(A2135,P_ID,1))</f>
        <v>1902</v>
      </c>
      <c r="G2135" s="41" t="str">
        <f aca="false">IF(A2135="","",INDEX(P_Svc,F2135))</f>
        <v>Economy</v>
      </c>
      <c r="H2135" s="41" t="str">
        <f aca="false">IF(A2135="","",INDEX(P_Zone,F2135))</f>
        <v>North</v>
      </c>
      <c r="I2135" s="41" t="n">
        <f aca="false">IF(A2135="","",IF(D2135="Delivered",IF(B2135&lt;=INDEX(P_Due,F2135),1,0),0))</f>
        <v>1</v>
      </c>
    </row>
    <row r="2136" customFormat="false" ht="15" hidden="false" customHeight="false" outlineLevel="0" collapsed="false">
      <c r="A2136" s="37" t="n">
        <v>1001904</v>
      </c>
      <c r="B2136" s="38" t="n">
        <v>46282</v>
      </c>
      <c r="C2136" s="39" t="n">
        <v>1</v>
      </c>
      <c r="D2136" s="39" t="s">
        <v>79</v>
      </c>
      <c r="E2136" s="39" t="s">
        <v>32</v>
      </c>
      <c r="F2136" s="41" t="n">
        <f aca="false">IF(A2136="","",MATCH(A2136,P_ID,1))</f>
        <v>1904</v>
      </c>
      <c r="G2136" s="41" t="str">
        <f aca="false">IF(A2136="","",INDEX(P_Svc,F2136))</f>
        <v>Standard</v>
      </c>
      <c r="H2136" s="41" t="str">
        <f aca="false">IF(A2136="","",INDEX(P_Zone,F2136))</f>
        <v>South</v>
      </c>
      <c r="I2136" s="41" t="n">
        <f aca="false">IF(A2136="","",IF(D2136="Delivered",IF(B2136&lt;=INDEX(P_Due,F2136),1,0),0))</f>
        <v>0</v>
      </c>
    </row>
    <row r="2137" customFormat="false" ht="15" hidden="false" customHeight="false" outlineLevel="0" collapsed="false">
      <c r="A2137" s="37" t="n">
        <v>1001905</v>
      </c>
      <c r="B2137" s="38" t="n">
        <v>46282</v>
      </c>
      <c r="C2137" s="39" t="n">
        <v>1</v>
      </c>
      <c r="D2137" s="39" t="s">
        <v>26</v>
      </c>
      <c r="E2137" s="39"/>
      <c r="F2137" s="41" t="n">
        <f aca="false">IF(A2137="","",MATCH(A2137,P_ID,1))</f>
        <v>1905</v>
      </c>
      <c r="G2137" s="41" t="str">
        <f aca="false">IF(A2137="","",INDEX(P_Svc,F2137))</f>
        <v>Standard</v>
      </c>
      <c r="H2137" s="41" t="str">
        <f aca="false">IF(A2137="","",INDEX(P_Zone,F2137))</f>
        <v>East</v>
      </c>
      <c r="I2137" s="41" t="n">
        <f aca="false">IF(A2137="","",IF(D2137="Delivered",IF(B2137&lt;=INDEX(P_Due,F2137),1,0),0))</f>
        <v>1</v>
      </c>
    </row>
    <row r="2138" customFormat="false" ht="15" hidden="false" customHeight="false" outlineLevel="0" collapsed="false">
      <c r="A2138" s="37" t="n">
        <v>1001906</v>
      </c>
      <c r="B2138" s="38" t="n">
        <v>46282</v>
      </c>
      <c r="C2138" s="39" t="n">
        <v>1</v>
      </c>
      <c r="D2138" s="39" t="s">
        <v>26</v>
      </c>
      <c r="E2138" s="39"/>
      <c r="F2138" s="41" t="n">
        <f aca="false">IF(A2138="","",MATCH(A2138,P_ID,1))</f>
        <v>1906</v>
      </c>
      <c r="G2138" s="41" t="str">
        <f aca="false">IF(A2138="","",INDEX(P_Svc,F2138))</f>
        <v>Standard</v>
      </c>
      <c r="H2138" s="41" t="str">
        <f aca="false">IF(A2138="","",INDEX(P_Zone,F2138))</f>
        <v>South</v>
      </c>
      <c r="I2138" s="41" t="n">
        <f aca="false">IF(A2138="","",IF(D2138="Delivered",IF(B2138&lt;=INDEX(P_Due,F2138),1,0),0))</f>
        <v>1</v>
      </c>
    </row>
    <row r="2139" customFormat="false" ht="15" hidden="false" customHeight="false" outlineLevel="0" collapsed="false">
      <c r="A2139" s="37" t="n">
        <v>1001907</v>
      </c>
      <c r="B2139" s="38" t="n">
        <v>46282</v>
      </c>
      <c r="C2139" s="39" t="n">
        <v>1</v>
      </c>
      <c r="D2139" s="39" t="s">
        <v>26</v>
      </c>
      <c r="E2139" s="39"/>
      <c r="F2139" s="41" t="n">
        <f aca="false">IF(A2139="","",MATCH(A2139,P_ID,1))</f>
        <v>1907</v>
      </c>
      <c r="G2139" s="41" t="str">
        <f aca="false">IF(A2139="","",INDEX(P_Svc,F2139))</f>
        <v>Standard</v>
      </c>
      <c r="H2139" s="41" t="str">
        <f aca="false">IF(A2139="","",INDEX(P_Zone,F2139))</f>
        <v>East</v>
      </c>
      <c r="I2139" s="41" t="n">
        <f aca="false">IF(A2139="","",IF(D2139="Delivered",IF(B2139&lt;=INDEX(P_Due,F2139),1,0),0))</f>
        <v>1</v>
      </c>
    </row>
    <row r="2140" customFormat="false" ht="15" hidden="false" customHeight="false" outlineLevel="0" collapsed="false">
      <c r="A2140" s="37" t="n">
        <v>1001908</v>
      </c>
      <c r="B2140" s="38" t="n">
        <v>46282</v>
      </c>
      <c r="C2140" s="39" t="n">
        <v>1</v>
      </c>
      <c r="D2140" s="39" t="s">
        <v>26</v>
      </c>
      <c r="E2140" s="39"/>
      <c r="F2140" s="41" t="n">
        <f aca="false">IF(A2140="","",MATCH(A2140,P_ID,1))</f>
        <v>1908</v>
      </c>
      <c r="G2140" s="41" t="str">
        <f aca="false">IF(A2140="","",INDEX(P_Svc,F2140))</f>
        <v>Standard</v>
      </c>
      <c r="H2140" s="41" t="str">
        <f aca="false">IF(A2140="","",INDEX(P_Zone,F2140))</f>
        <v>North</v>
      </c>
      <c r="I2140" s="41" t="n">
        <f aca="false">IF(A2140="","",IF(D2140="Delivered",IF(B2140&lt;=INDEX(P_Due,F2140),1,0),0))</f>
        <v>1</v>
      </c>
    </row>
    <row r="2141" customFormat="false" ht="15" hidden="false" customHeight="false" outlineLevel="0" collapsed="false">
      <c r="A2141" s="37" t="n">
        <v>1001909</v>
      </c>
      <c r="B2141" s="38" t="n">
        <v>46282</v>
      </c>
      <c r="C2141" s="39" t="n">
        <v>1</v>
      </c>
      <c r="D2141" s="39" t="s">
        <v>26</v>
      </c>
      <c r="E2141" s="39"/>
      <c r="F2141" s="41" t="n">
        <f aca="false">IF(A2141="","",MATCH(A2141,P_ID,1))</f>
        <v>1909</v>
      </c>
      <c r="G2141" s="41" t="str">
        <f aca="false">IF(A2141="","",INDEX(P_Svc,F2141))</f>
        <v>Standard</v>
      </c>
      <c r="H2141" s="41" t="str">
        <f aca="false">IF(A2141="","",INDEX(P_Zone,F2141))</f>
        <v>Central</v>
      </c>
      <c r="I2141" s="41" t="n">
        <f aca="false">IF(A2141="","",IF(D2141="Delivered",IF(B2141&lt;=INDEX(P_Due,F2141),1,0),0))</f>
        <v>1</v>
      </c>
    </row>
    <row r="2142" customFormat="false" ht="15" hidden="false" customHeight="false" outlineLevel="0" collapsed="false">
      <c r="A2142" s="37" t="n">
        <v>1001910</v>
      </c>
      <c r="B2142" s="38" t="n">
        <v>46282</v>
      </c>
      <c r="C2142" s="39" t="n">
        <v>1</v>
      </c>
      <c r="D2142" s="39" t="s">
        <v>26</v>
      </c>
      <c r="E2142" s="39"/>
      <c r="F2142" s="41" t="n">
        <f aca="false">IF(A2142="","",MATCH(A2142,P_ID,1))</f>
        <v>1910</v>
      </c>
      <c r="G2142" s="41" t="str">
        <f aca="false">IF(A2142="","",INDEX(P_Svc,F2142))</f>
        <v>Standard</v>
      </c>
      <c r="H2142" s="41" t="str">
        <f aca="false">IF(A2142="","",INDEX(P_Zone,F2142))</f>
        <v>North</v>
      </c>
      <c r="I2142" s="41" t="n">
        <f aca="false">IF(A2142="","",IF(D2142="Delivered",IF(B2142&lt;=INDEX(P_Due,F2142),1,0),0))</f>
        <v>1</v>
      </c>
    </row>
    <row r="2143" customFormat="false" ht="15" hidden="false" customHeight="false" outlineLevel="0" collapsed="false">
      <c r="A2143" s="37" t="n">
        <v>1001912</v>
      </c>
      <c r="B2143" s="38" t="n">
        <v>46282</v>
      </c>
      <c r="C2143" s="39" t="n">
        <v>1</v>
      </c>
      <c r="D2143" s="39" t="s">
        <v>26</v>
      </c>
      <c r="E2143" s="39"/>
      <c r="F2143" s="41" t="n">
        <f aca="false">IF(A2143="","",MATCH(A2143,P_ID,1))</f>
        <v>1912</v>
      </c>
      <c r="G2143" s="41" t="str">
        <f aca="false">IF(A2143="","",INDEX(P_Svc,F2143))</f>
        <v>Standard</v>
      </c>
      <c r="H2143" s="41" t="str">
        <f aca="false">IF(A2143="","",INDEX(P_Zone,F2143))</f>
        <v>North</v>
      </c>
      <c r="I2143" s="41" t="n">
        <f aca="false">IF(A2143="","",IF(D2143="Delivered",IF(B2143&lt;=INDEX(P_Due,F2143),1,0),0))</f>
        <v>1</v>
      </c>
    </row>
    <row r="2144" customFormat="false" ht="15" hidden="false" customHeight="false" outlineLevel="0" collapsed="false">
      <c r="A2144" s="37" t="n">
        <v>1001913</v>
      </c>
      <c r="B2144" s="38" t="n">
        <v>46282</v>
      </c>
      <c r="C2144" s="39" t="n">
        <v>1</v>
      </c>
      <c r="D2144" s="39" t="s">
        <v>26</v>
      </c>
      <c r="E2144" s="39"/>
      <c r="F2144" s="41" t="n">
        <f aca="false">IF(A2144="","",MATCH(A2144,P_ID,1))</f>
        <v>1913</v>
      </c>
      <c r="G2144" s="41" t="str">
        <f aca="false">IF(A2144="","",INDEX(P_Svc,F2144))</f>
        <v>Standard</v>
      </c>
      <c r="H2144" s="41" t="str">
        <f aca="false">IF(A2144="","",INDEX(P_Zone,F2144))</f>
        <v>South</v>
      </c>
      <c r="I2144" s="41" t="n">
        <f aca="false">IF(A2144="","",IF(D2144="Delivered",IF(B2144&lt;=INDEX(P_Due,F2144),1,0),0))</f>
        <v>1</v>
      </c>
    </row>
    <row r="2145" customFormat="false" ht="15" hidden="false" customHeight="false" outlineLevel="0" collapsed="false">
      <c r="A2145" s="37" t="n">
        <v>1001914</v>
      </c>
      <c r="B2145" s="38" t="n">
        <v>46282</v>
      </c>
      <c r="C2145" s="39" t="n">
        <v>1</v>
      </c>
      <c r="D2145" s="39" t="s">
        <v>26</v>
      </c>
      <c r="E2145" s="39"/>
      <c r="F2145" s="41" t="n">
        <f aca="false">IF(A2145="","",MATCH(A2145,P_ID,1))</f>
        <v>1914</v>
      </c>
      <c r="G2145" s="41" t="str">
        <f aca="false">IF(A2145="","",INDEX(P_Svc,F2145))</f>
        <v>Economy</v>
      </c>
      <c r="H2145" s="41" t="str">
        <f aca="false">IF(A2145="","",INDEX(P_Zone,F2145))</f>
        <v>Central</v>
      </c>
      <c r="I2145" s="41" t="n">
        <f aca="false">IF(A2145="","",IF(D2145="Delivered",IF(B2145&lt;=INDEX(P_Due,F2145),1,0),0))</f>
        <v>1</v>
      </c>
    </row>
    <row r="2146" customFormat="false" ht="15" hidden="false" customHeight="false" outlineLevel="0" collapsed="false">
      <c r="A2146" s="37" t="n">
        <v>1001915</v>
      </c>
      <c r="B2146" s="38" t="n">
        <v>46282</v>
      </c>
      <c r="C2146" s="39" t="n">
        <v>1</v>
      </c>
      <c r="D2146" s="39" t="s">
        <v>26</v>
      </c>
      <c r="E2146" s="39"/>
      <c r="F2146" s="41" t="n">
        <f aca="false">IF(A2146="","",MATCH(A2146,P_ID,1))</f>
        <v>1915</v>
      </c>
      <c r="G2146" s="41" t="str">
        <f aca="false">IF(A2146="","",INDEX(P_Svc,F2146))</f>
        <v>Standard</v>
      </c>
      <c r="H2146" s="41" t="str">
        <f aca="false">IF(A2146="","",INDEX(P_Zone,F2146))</f>
        <v>East</v>
      </c>
      <c r="I2146" s="41" t="n">
        <f aca="false">IF(A2146="","",IF(D2146="Delivered",IF(B2146&lt;=INDEX(P_Due,F2146),1,0),0))</f>
        <v>1</v>
      </c>
    </row>
    <row r="2147" customFormat="false" ht="15" hidden="false" customHeight="false" outlineLevel="0" collapsed="false">
      <c r="A2147" s="37" t="n">
        <v>1001916</v>
      </c>
      <c r="B2147" s="38" t="n">
        <v>46282</v>
      </c>
      <c r="C2147" s="39" t="n">
        <v>1</v>
      </c>
      <c r="D2147" s="39" t="s">
        <v>26</v>
      </c>
      <c r="E2147" s="39"/>
      <c r="F2147" s="41" t="n">
        <f aca="false">IF(A2147="","",MATCH(A2147,P_ID,1))</f>
        <v>1916</v>
      </c>
      <c r="G2147" s="41" t="str">
        <f aca="false">IF(A2147="","",INDEX(P_Svc,F2147))</f>
        <v>Economy</v>
      </c>
      <c r="H2147" s="41" t="str">
        <f aca="false">IF(A2147="","",INDEX(P_Zone,F2147))</f>
        <v>East</v>
      </c>
      <c r="I2147" s="41" t="n">
        <f aca="false">IF(A2147="","",IF(D2147="Delivered",IF(B2147&lt;=INDEX(P_Due,F2147),1,0),0))</f>
        <v>1</v>
      </c>
    </row>
    <row r="2148" customFormat="false" ht="15" hidden="false" customHeight="false" outlineLevel="0" collapsed="false">
      <c r="A2148" s="37" t="n">
        <v>1001917</v>
      </c>
      <c r="B2148" s="38" t="n">
        <v>46282</v>
      </c>
      <c r="C2148" s="39" t="n">
        <v>1</v>
      </c>
      <c r="D2148" s="39" t="s">
        <v>26</v>
      </c>
      <c r="E2148" s="39"/>
      <c r="F2148" s="41" t="n">
        <f aca="false">IF(A2148="","",MATCH(A2148,P_ID,1))</f>
        <v>1917</v>
      </c>
      <c r="G2148" s="41" t="str">
        <f aca="false">IF(A2148="","",INDEX(P_Svc,F2148))</f>
        <v>Standard</v>
      </c>
      <c r="H2148" s="41" t="str">
        <f aca="false">IF(A2148="","",INDEX(P_Zone,F2148))</f>
        <v>East</v>
      </c>
      <c r="I2148" s="41" t="n">
        <f aca="false">IF(A2148="","",IF(D2148="Delivered",IF(B2148&lt;=INDEX(P_Due,F2148),1,0),0))</f>
        <v>1</v>
      </c>
    </row>
    <row r="2149" customFormat="false" ht="15" hidden="false" customHeight="false" outlineLevel="0" collapsed="false">
      <c r="A2149" s="37" t="n">
        <v>1001918</v>
      </c>
      <c r="B2149" s="38" t="n">
        <v>46282</v>
      </c>
      <c r="C2149" s="39" t="n">
        <v>1</v>
      </c>
      <c r="D2149" s="39" t="s">
        <v>26</v>
      </c>
      <c r="E2149" s="39"/>
      <c r="F2149" s="41" t="n">
        <f aca="false">IF(A2149="","",MATCH(A2149,P_ID,1))</f>
        <v>1918</v>
      </c>
      <c r="G2149" s="41" t="str">
        <f aca="false">IF(A2149="","",INDEX(P_Svc,F2149))</f>
        <v>Standard</v>
      </c>
      <c r="H2149" s="41" t="str">
        <f aca="false">IF(A2149="","",INDEX(P_Zone,F2149))</f>
        <v>Central</v>
      </c>
      <c r="I2149" s="41" t="n">
        <f aca="false">IF(A2149="","",IF(D2149="Delivered",IF(B2149&lt;=INDEX(P_Due,F2149),1,0),0))</f>
        <v>1</v>
      </c>
    </row>
    <row r="2150" customFormat="false" ht="15" hidden="false" customHeight="false" outlineLevel="0" collapsed="false">
      <c r="A2150" s="37" t="n">
        <v>1001919</v>
      </c>
      <c r="B2150" s="38" t="n">
        <v>46282</v>
      </c>
      <c r="C2150" s="39" t="n">
        <v>1</v>
      </c>
      <c r="D2150" s="39" t="s">
        <v>26</v>
      </c>
      <c r="E2150" s="39"/>
      <c r="F2150" s="41" t="n">
        <f aca="false">IF(A2150="","",MATCH(A2150,P_ID,1))</f>
        <v>1919</v>
      </c>
      <c r="G2150" s="41" t="str">
        <f aca="false">IF(A2150="","",INDEX(P_Svc,F2150))</f>
        <v>Standard</v>
      </c>
      <c r="H2150" s="41" t="str">
        <f aca="false">IF(A2150="","",INDEX(P_Zone,F2150))</f>
        <v>East</v>
      </c>
      <c r="I2150" s="41" t="n">
        <f aca="false">IF(A2150="","",IF(D2150="Delivered",IF(B2150&lt;=INDEX(P_Due,F2150),1,0),0))</f>
        <v>1</v>
      </c>
    </row>
    <row r="2151" customFormat="false" ht="15" hidden="false" customHeight="false" outlineLevel="0" collapsed="false">
      <c r="A2151" s="37" t="n">
        <v>1001920</v>
      </c>
      <c r="B2151" s="38" t="n">
        <v>46282</v>
      </c>
      <c r="C2151" s="39" t="n">
        <v>1</v>
      </c>
      <c r="D2151" s="39" t="s">
        <v>26</v>
      </c>
      <c r="E2151" s="39"/>
      <c r="F2151" s="41" t="n">
        <f aca="false">IF(A2151="","",MATCH(A2151,P_ID,1))</f>
        <v>1920</v>
      </c>
      <c r="G2151" s="41" t="str">
        <f aca="false">IF(A2151="","",INDEX(P_Svc,F2151))</f>
        <v>Economy</v>
      </c>
      <c r="H2151" s="41" t="str">
        <f aca="false">IF(A2151="","",INDEX(P_Zone,F2151))</f>
        <v>North</v>
      </c>
      <c r="I2151" s="41" t="n">
        <f aca="false">IF(A2151="","",IF(D2151="Delivered",IF(B2151&lt;=INDEX(P_Due,F2151),1,0),0))</f>
        <v>1</v>
      </c>
    </row>
    <row r="2152" customFormat="false" ht="15" hidden="false" customHeight="false" outlineLevel="0" collapsed="false">
      <c r="A2152" s="37" t="n">
        <v>1001922</v>
      </c>
      <c r="B2152" s="38" t="n">
        <v>46282</v>
      </c>
      <c r="C2152" s="39" t="n">
        <v>1</v>
      </c>
      <c r="D2152" s="39" t="s">
        <v>79</v>
      </c>
      <c r="E2152" s="39" t="s">
        <v>38</v>
      </c>
      <c r="F2152" s="41" t="n">
        <f aca="false">IF(A2152="","",MATCH(A2152,P_ID,1))</f>
        <v>1922</v>
      </c>
      <c r="G2152" s="41" t="str">
        <f aca="false">IF(A2152="","",INDEX(P_Svc,F2152))</f>
        <v>Economy</v>
      </c>
      <c r="H2152" s="41" t="str">
        <f aca="false">IF(A2152="","",INDEX(P_Zone,F2152))</f>
        <v>East</v>
      </c>
      <c r="I2152" s="41" t="n">
        <f aca="false">IF(A2152="","",IF(D2152="Delivered",IF(B2152&lt;=INDEX(P_Due,F2152),1,0),0))</f>
        <v>0</v>
      </c>
    </row>
    <row r="2153" customFormat="false" ht="15" hidden="false" customHeight="false" outlineLevel="0" collapsed="false">
      <c r="A2153" s="37" t="n">
        <v>1001923</v>
      </c>
      <c r="B2153" s="38" t="n">
        <v>46282</v>
      </c>
      <c r="C2153" s="39" t="n">
        <v>1</v>
      </c>
      <c r="D2153" s="39" t="s">
        <v>26</v>
      </c>
      <c r="E2153" s="39"/>
      <c r="F2153" s="41" t="n">
        <f aca="false">IF(A2153="","",MATCH(A2153,P_ID,1))</f>
        <v>1923</v>
      </c>
      <c r="G2153" s="41" t="str">
        <f aca="false">IF(A2153="","",INDEX(P_Svc,F2153))</f>
        <v>Standard</v>
      </c>
      <c r="H2153" s="41" t="str">
        <f aca="false">IF(A2153="","",INDEX(P_Zone,F2153))</f>
        <v>Central</v>
      </c>
      <c r="I2153" s="41" t="n">
        <f aca="false">IF(A2153="","",IF(D2153="Delivered",IF(B2153&lt;=INDEX(P_Due,F2153),1,0),0))</f>
        <v>1</v>
      </c>
    </row>
    <row r="2154" customFormat="false" ht="15" hidden="false" customHeight="false" outlineLevel="0" collapsed="false">
      <c r="A2154" s="37" t="n">
        <v>1001924</v>
      </c>
      <c r="B2154" s="38" t="n">
        <v>46282</v>
      </c>
      <c r="C2154" s="39" t="n">
        <v>1</v>
      </c>
      <c r="D2154" s="39" t="s">
        <v>26</v>
      </c>
      <c r="E2154" s="39"/>
      <c r="F2154" s="41" t="n">
        <f aca="false">IF(A2154="","",MATCH(A2154,P_ID,1))</f>
        <v>1924</v>
      </c>
      <c r="G2154" s="41" t="str">
        <f aca="false">IF(A2154="","",INDEX(P_Svc,F2154))</f>
        <v>Standard</v>
      </c>
      <c r="H2154" s="41" t="str">
        <f aca="false">IF(A2154="","",INDEX(P_Zone,F2154))</f>
        <v>North</v>
      </c>
      <c r="I2154" s="41" t="n">
        <f aca="false">IF(A2154="","",IF(D2154="Delivered",IF(B2154&lt;=INDEX(P_Due,F2154),1,0),0))</f>
        <v>1</v>
      </c>
    </row>
    <row r="2155" customFormat="false" ht="15" hidden="false" customHeight="false" outlineLevel="0" collapsed="false">
      <c r="A2155" s="37" t="n">
        <v>1001925</v>
      </c>
      <c r="B2155" s="38" t="n">
        <v>46282</v>
      </c>
      <c r="C2155" s="39" t="n">
        <v>1</v>
      </c>
      <c r="D2155" s="39" t="s">
        <v>26</v>
      </c>
      <c r="E2155" s="39"/>
      <c r="F2155" s="41" t="n">
        <f aca="false">IF(A2155="","",MATCH(A2155,P_ID,1))</f>
        <v>1925</v>
      </c>
      <c r="G2155" s="41" t="str">
        <f aca="false">IF(A2155="","",INDEX(P_Svc,F2155))</f>
        <v>Standard</v>
      </c>
      <c r="H2155" s="41" t="str">
        <f aca="false">IF(A2155="","",INDEX(P_Zone,F2155))</f>
        <v>West</v>
      </c>
      <c r="I2155" s="41" t="n">
        <f aca="false">IF(A2155="","",IF(D2155="Delivered",IF(B2155&lt;=INDEX(P_Due,F2155),1,0),0))</f>
        <v>1</v>
      </c>
    </row>
    <row r="2156" customFormat="false" ht="15" hidden="false" customHeight="false" outlineLevel="0" collapsed="false">
      <c r="A2156" s="37" t="n">
        <v>1001926</v>
      </c>
      <c r="B2156" s="38" t="n">
        <v>46282</v>
      </c>
      <c r="C2156" s="39" t="n">
        <v>1</v>
      </c>
      <c r="D2156" s="39" t="s">
        <v>26</v>
      </c>
      <c r="E2156" s="39"/>
      <c r="F2156" s="41" t="n">
        <f aca="false">IF(A2156="","",MATCH(A2156,P_ID,1))</f>
        <v>1926</v>
      </c>
      <c r="G2156" s="41" t="str">
        <f aca="false">IF(A2156="","",INDEX(P_Svc,F2156))</f>
        <v>Standard</v>
      </c>
      <c r="H2156" s="41" t="str">
        <f aca="false">IF(A2156="","",INDEX(P_Zone,F2156))</f>
        <v>East</v>
      </c>
      <c r="I2156" s="41" t="n">
        <f aca="false">IF(A2156="","",IF(D2156="Delivered",IF(B2156&lt;=INDEX(P_Due,F2156),1,0),0))</f>
        <v>1</v>
      </c>
    </row>
    <row r="2157" customFormat="false" ht="15" hidden="false" customHeight="false" outlineLevel="0" collapsed="false">
      <c r="A2157" s="37" t="n">
        <v>1001927</v>
      </c>
      <c r="B2157" s="38" t="n">
        <v>46282</v>
      </c>
      <c r="C2157" s="39" t="n">
        <v>1</v>
      </c>
      <c r="D2157" s="39" t="s">
        <v>26</v>
      </c>
      <c r="E2157" s="39"/>
      <c r="F2157" s="41" t="n">
        <f aca="false">IF(A2157="","",MATCH(A2157,P_ID,1))</f>
        <v>1927</v>
      </c>
      <c r="G2157" s="41" t="str">
        <f aca="false">IF(A2157="","",INDEX(P_Svc,F2157))</f>
        <v>Economy</v>
      </c>
      <c r="H2157" s="41" t="str">
        <f aca="false">IF(A2157="","",INDEX(P_Zone,F2157))</f>
        <v>East</v>
      </c>
      <c r="I2157" s="41" t="n">
        <f aca="false">IF(A2157="","",IF(D2157="Delivered",IF(B2157&lt;=INDEX(P_Due,F2157),1,0),0))</f>
        <v>1</v>
      </c>
    </row>
    <row r="2158" customFormat="false" ht="15" hidden="false" customHeight="false" outlineLevel="0" collapsed="false">
      <c r="A2158" s="37" t="n">
        <v>1001928</v>
      </c>
      <c r="B2158" s="38" t="n">
        <v>46282</v>
      </c>
      <c r="C2158" s="39" t="n">
        <v>1</v>
      </c>
      <c r="D2158" s="39" t="s">
        <v>26</v>
      </c>
      <c r="E2158" s="39"/>
      <c r="F2158" s="41" t="n">
        <f aca="false">IF(A2158="","",MATCH(A2158,P_ID,1))</f>
        <v>1928</v>
      </c>
      <c r="G2158" s="41" t="str">
        <f aca="false">IF(A2158="","",INDEX(P_Svc,F2158))</f>
        <v>Standard</v>
      </c>
      <c r="H2158" s="41" t="str">
        <f aca="false">IF(A2158="","",INDEX(P_Zone,F2158))</f>
        <v>East</v>
      </c>
      <c r="I2158" s="41" t="n">
        <f aca="false">IF(A2158="","",IF(D2158="Delivered",IF(B2158&lt;=INDEX(P_Due,F2158),1,0),0))</f>
        <v>1</v>
      </c>
    </row>
    <row r="2159" customFormat="false" ht="15" hidden="false" customHeight="false" outlineLevel="0" collapsed="false">
      <c r="A2159" s="37" t="n">
        <v>1001929</v>
      </c>
      <c r="B2159" s="38" t="n">
        <v>46282</v>
      </c>
      <c r="C2159" s="39" t="n">
        <v>1</v>
      </c>
      <c r="D2159" s="39" t="s">
        <v>79</v>
      </c>
      <c r="E2159" s="39" t="s">
        <v>32</v>
      </c>
      <c r="F2159" s="41" t="n">
        <f aca="false">IF(A2159="","",MATCH(A2159,P_ID,1))</f>
        <v>1929</v>
      </c>
      <c r="G2159" s="41" t="str">
        <f aca="false">IF(A2159="","",INDEX(P_Svc,F2159))</f>
        <v>Economy</v>
      </c>
      <c r="H2159" s="41" t="str">
        <f aca="false">IF(A2159="","",INDEX(P_Zone,F2159))</f>
        <v>North</v>
      </c>
      <c r="I2159" s="41" t="n">
        <f aca="false">IF(A2159="","",IF(D2159="Delivered",IF(B2159&lt;=INDEX(P_Due,F2159),1,0),0))</f>
        <v>0</v>
      </c>
    </row>
    <row r="2160" customFormat="false" ht="15" hidden="false" customHeight="false" outlineLevel="0" collapsed="false">
      <c r="A2160" s="37" t="n">
        <v>1001930</v>
      </c>
      <c r="B2160" s="38" t="n">
        <v>46282</v>
      </c>
      <c r="C2160" s="39" t="n">
        <v>1</v>
      </c>
      <c r="D2160" s="39" t="s">
        <v>26</v>
      </c>
      <c r="E2160" s="39"/>
      <c r="F2160" s="41" t="n">
        <f aca="false">IF(A2160="","",MATCH(A2160,P_ID,1))</f>
        <v>1930</v>
      </c>
      <c r="G2160" s="41" t="str">
        <f aca="false">IF(A2160="","",INDEX(P_Svc,F2160))</f>
        <v>Economy</v>
      </c>
      <c r="H2160" s="41" t="str">
        <f aca="false">IF(A2160="","",INDEX(P_Zone,F2160))</f>
        <v>West</v>
      </c>
      <c r="I2160" s="41" t="n">
        <f aca="false">IF(A2160="","",IF(D2160="Delivered",IF(B2160&lt;=INDEX(P_Due,F2160),1,0),0))</f>
        <v>1</v>
      </c>
    </row>
    <row r="2161" customFormat="false" ht="15" hidden="false" customHeight="false" outlineLevel="0" collapsed="false">
      <c r="A2161" s="37" t="n">
        <v>1001932</v>
      </c>
      <c r="B2161" s="38" t="n">
        <v>46282</v>
      </c>
      <c r="C2161" s="39" t="n">
        <v>1</v>
      </c>
      <c r="D2161" s="39" t="s">
        <v>26</v>
      </c>
      <c r="E2161" s="39"/>
      <c r="F2161" s="41" t="n">
        <f aca="false">IF(A2161="","",MATCH(A2161,P_ID,1))</f>
        <v>1932</v>
      </c>
      <c r="G2161" s="41" t="str">
        <f aca="false">IF(A2161="","",INDEX(P_Svc,F2161))</f>
        <v>Economy</v>
      </c>
      <c r="H2161" s="41" t="str">
        <f aca="false">IF(A2161="","",INDEX(P_Zone,F2161))</f>
        <v>South</v>
      </c>
      <c r="I2161" s="41" t="n">
        <f aca="false">IF(A2161="","",IF(D2161="Delivered",IF(B2161&lt;=INDEX(P_Due,F2161),1,0),0))</f>
        <v>1</v>
      </c>
    </row>
    <row r="2162" customFormat="false" ht="15" hidden="false" customHeight="false" outlineLevel="0" collapsed="false">
      <c r="A2162" s="37" t="n">
        <v>1001934</v>
      </c>
      <c r="B2162" s="38" t="n">
        <v>46282</v>
      </c>
      <c r="C2162" s="39" t="n">
        <v>1</v>
      </c>
      <c r="D2162" s="39" t="s">
        <v>26</v>
      </c>
      <c r="E2162" s="39"/>
      <c r="F2162" s="41" t="n">
        <f aca="false">IF(A2162="","",MATCH(A2162,P_ID,1))</f>
        <v>1934</v>
      </c>
      <c r="G2162" s="41" t="str">
        <f aca="false">IF(A2162="","",INDEX(P_Svc,F2162))</f>
        <v>Standard</v>
      </c>
      <c r="H2162" s="41" t="str">
        <f aca="false">IF(A2162="","",INDEX(P_Zone,F2162))</f>
        <v>Central</v>
      </c>
      <c r="I2162" s="41" t="n">
        <f aca="false">IF(A2162="","",IF(D2162="Delivered",IF(B2162&lt;=INDEX(P_Due,F2162),1,0),0))</f>
        <v>1</v>
      </c>
    </row>
    <row r="2163" customFormat="false" ht="15" hidden="false" customHeight="false" outlineLevel="0" collapsed="false">
      <c r="A2163" s="37" t="n">
        <v>1001935</v>
      </c>
      <c r="B2163" s="38" t="n">
        <v>46282</v>
      </c>
      <c r="C2163" s="39" t="n">
        <v>1</v>
      </c>
      <c r="D2163" s="39" t="s">
        <v>26</v>
      </c>
      <c r="E2163" s="39"/>
      <c r="F2163" s="41" t="n">
        <f aca="false">IF(A2163="","",MATCH(A2163,P_ID,1))</f>
        <v>1935</v>
      </c>
      <c r="G2163" s="41" t="str">
        <f aca="false">IF(A2163="","",INDEX(P_Svc,F2163))</f>
        <v>Standard</v>
      </c>
      <c r="H2163" s="41" t="str">
        <f aca="false">IF(A2163="","",INDEX(P_Zone,F2163))</f>
        <v>East</v>
      </c>
      <c r="I2163" s="41" t="n">
        <f aca="false">IF(A2163="","",IF(D2163="Delivered",IF(B2163&lt;=INDEX(P_Due,F2163),1,0),0))</f>
        <v>1</v>
      </c>
    </row>
    <row r="2164" customFormat="false" ht="15" hidden="false" customHeight="false" outlineLevel="0" collapsed="false">
      <c r="A2164" s="37" t="n">
        <v>1001936</v>
      </c>
      <c r="B2164" s="38" t="n">
        <v>46282</v>
      </c>
      <c r="C2164" s="39" t="n">
        <v>1</v>
      </c>
      <c r="D2164" s="39" t="s">
        <v>26</v>
      </c>
      <c r="E2164" s="39"/>
      <c r="F2164" s="41" t="n">
        <f aca="false">IF(A2164="","",MATCH(A2164,P_ID,1))</f>
        <v>1936</v>
      </c>
      <c r="G2164" s="41" t="str">
        <f aca="false">IF(A2164="","",INDEX(P_Svc,F2164))</f>
        <v>Standard</v>
      </c>
      <c r="H2164" s="41" t="str">
        <f aca="false">IF(A2164="","",INDEX(P_Zone,F2164))</f>
        <v>Central</v>
      </c>
      <c r="I2164" s="41" t="n">
        <f aca="false">IF(A2164="","",IF(D2164="Delivered",IF(B2164&lt;=INDEX(P_Due,F2164),1,0),0))</f>
        <v>1</v>
      </c>
    </row>
    <row r="2165" customFormat="false" ht="15" hidden="false" customHeight="false" outlineLevel="0" collapsed="false">
      <c r="A2165" s="37" t="n">
        <v>1001937</v>
      </c>
      <c r="B2165" s="38" t="n">
        <v>46282</v>
      </c>
      <c r="C2165" s="39" t="n">
        <v>1</v>
      </c>
      <c r="D2165" s="39" t="s">
        <v>26</v>
      </c>
      <c r="E2165" s="39"/>
      <c r="F2165" s="41" t="n">
        <f aca="false">IF(A2165="","",MATCH(A2165,P_ID,1))</f>
        <v>1937</v>
      </c>
      <c r="G2165" s="41" t="str">
        <f aca="false">IF(A2165="","",INDEX(P_Svc,F2165))</f>
        <v>Economy</v>
      </c>
      <c r="H2165" s="41" t="str">
        <f aca="false">IF(A2165="","",INDEX(P_Zone,F2165))</f>
        <v>Central</v>
      </c>
      <c r="I2165" s="41" t="n">
        <f aca="false">IF(A2165="","",IF(D2165="Delivered",IF(B2165&lt;=INDEX(P_Due,F2165),1,0),0))</f>
        <v>1</v>
      </c>
    </row>
    <row r="2166" customFormat="false" ht="15" hidden="false" customHeight="false" outlineLevel="0" collapsed="false">
      <c r="A2166" s="37" t="n">
        <v>1001938</v>
      </c>
      <c r="B2166" s="38" t="n">
        <v>46282</v>
      </c>
      <c r="C2166" s="39" t="n">
        <v>1</v>
      </c>
      <c r="D2166" s="39" t="s">
        <v>26</v>
      </c>
      <c r="E2166" s="39"/>
      <c r="F2166" s="41" t="n">
        <f aca="false">IF(A2166="","",MATCH(A2166,P_ID,1))</f>
        <v>1938</v>
      </c>
      <c r="G2166" s="41" t="str">
        <f aca="false">IF(A2166="","",INDEX(P_Svc,F2166))</f>
        <v>Standard</v>
      </c>
      <c r="H2166" s="41" t="str">
        <f aca="false">IF(A2166="","",INDEX(P_Zone,F2166))</f>
        <v>West</v>
      </c>
      <c r="I2166" s="41" t="n">
        <f aca="false">IF(A2166="","",IF(D2166="Delivered",IF(B2166&lt;=INDEX(P_Due,F2166),1,0),0))</f>
        <v>1</v>
      </c>
    </row>
    <row r="2167" customFormat="false" ht="15" hidden="false" customHeight="false" outlineLevel="0" collapsed="false">
      <c r="A2167" s="37" t="n">
        <v>1001939</v>
      </c>
      <c r="B2167" s="38" t="n">
        <v>46282</v>
      </c>
      <c r="C2167" s="39" t="n">
        <v>1</v>
      </c>
      <c r="D2167" s="39" t="s">
        <v>26</v>
      </c>
      <c r="E2167" s="39"/>
      <c r="F2167" s="41" t="n">
        <f aca="false">IF(A2167="","",MATCH(A2167,P_ID,1))</f>
        <v>1939</v>
      </c>
      <c r="G2167" s="41" t="str">
        <f aca="false">IF(A2167="","",INDEX(P_Svc,F2167))</f>
        <v>Standard</v>
      </c>
      <c r="H2167" s="41" t="str">
        <f aca="false">IF(A2167="","",INDEX(P_Zone,F2167))</f>
        <v>South</v>
      </c>
      <c r="I2167" s="41" t="n">
        <f aca="false">IF(A2167="","",IF(D2167="Delivered",IF(B2167&lt;=INDEX(P_Due,F2167),1,0),0))</f>
        <v>1</v>
      </c>
    </row>
    <row r="2168" customFormat="false" ht="15" hidden="false" customHeight="false" outlineLevel="0" collapsed="false">
      <c r="A2168" s="37" t="n">
        <v>1001940</v>
      </c>
      <c r="B2168" s="38" t="n">
        <v>46282</v>
      </c>
      <c r="C2168" s="39" t="n">
        <v>1</v>
      </c>
      <c r="D2168" s="39" t="s">
        <v>26</v>
      </c>
      <c r="E2168" s="39"/>
      <c r="F2168" s="41" t="n">
        <f aca="false">IF(A2168="","",MATCH(A2168,P_ID,1))</f>
        <v>1940</v>
      </c>
      <c r="G2168" s="41" t="str">
        <f aca="false">IF(A2168="","",INDEX(P_Svc,F2168))</f>
        <v>Standard</v>
      </c>
      <c r="H2168" s="41" t="str">
        <f aca="false">IF(A2168="","",INDEX(P_Zone,F2168))</f>
        <v>East</v>
      </c>
      <c r="I2168" s="41" t="n">
        <f aca="false">IF(A2168="","",IF(D2168="Delivered",IF(B2168&lt;=INDEX(P_Due,F2168),1,0),0))</f>
        <v>1</v>
      </c>
    </row>
    <row r="2169" customFormat="false" ht="15" hidden="false" customHeight="false" outlineLevel="0" collapsed="false">
      <c r="A2169" s="37" t="n">
        <v>1001941</v>
      </c>
      <c r="B2169" s="38" t="n">
        <v>46282</v>
      </c>
      <c r="C2169" s="39" t="n">
        <v>1</v>
      </c>
      <c r="D2169" s="39" t="s">
        <v>26</v>
      </c>
      <c r="E2169" s="39"/>
      <c r="F2169" s="41" t="n">
        <f aca="false">IF(A2169="","",MATCH(A2169,P_ID,1))</f>
        <v>1941</v>
      </c>
      <c r="G2169" s="41" t="str">
        <f aca="false">IF(A2169="","",INDEX(P_Svc,F2169))</f>
        <v>Standard</v>
      </c>
      <c r="H2169" s="41" t="str">
        <f aca="false">IF(A2169="","",INDEX(P_Zone,F2169))</f>
        <v>North</v>
      </c>
      <c r="I2169" s="41" t="n">
        <f aca="false">IF(A2169="","",IF(D2169="Delivered",IF(B2169&lt;=INDEX(P_Due,F2169),1,0),0))</f>
        <v>1</v>
      </c>
    </row>
    <row r="2170" customFormat="false" ht="15" hidden="false" customHeight="false" outlineLevel="0" collapsed="false">
      <c r="A2170" s="37" t="n">
        <v>1001942</v>
      </c>
      <c r="B2170" s="38" t="n">
        <v>46282</v>
      </c>
      <c r="C2170" s="39" t="n">
        <v>1</v>
      </c>
      <c r="D2170" s="39" t="s">
        <v>26</v>
      </c>
      <c r="E2170" s="39"/>
      <c r="F2170" s="41" t="n">
        <f aca="false">IF(A2170="","",MATCH(A2170,P_ID,1))</f>
        <v>1942</v>
      </c>
      <c r="G2170" s="41" t="str">
        <f aca="false">IF(A2170="","",INDEX(P_Svc,F2170))</f>
        <v>Economy</v>
      </c>
      <c r="H2170" s="41" t="str">
        <f aca="false">IF(A2170="","",INDEX(P_Zone,F2170))</f>
        <v>Central</v>
      </c>
      <c r="I2170" s="41" t="n">
        <f aca="false">IF(A2170="","",IF(D2170="Delivered",IF(B2170&lt;=INDEX(P_Due,F2170),1,0),0))</f>
        <v>1</v>
      </c>
    </row>
    <row r="2171" customFormat="false" ht="15" hidden="false" customHeight="false" outlineLevel="0" collapsed="false">
      <c r="A2171" s="37" t="n">
        <v>1001943</v>
      </c>
      <c r="B2171" s="38" t="n">
        <v>46282</v>
      </c>
      <c r="C2171" s="39" t="n">
        <v>1</v>
      </c>
      <c r="D2171" s="39" t="s">
        <v>26</v>
      </c>
      <c r="E2171" s="39"/>
      <c r="F2171" s="41" t="n">
        <f aca="false">IF(A2171="","",MATCH(A2171,P_ID,1))</f>
        <v>1943</v>
      </c>
      <c r="G2171" s="41" t="str">
        <f aca="false">IF(A2171="","",INDEX(P_Svc,F2171))</f>
        <v>Standard</v>
      </c>
      <c r="H2171" s="41" t="str">
        <f aca="false">IF(A2171="","",INDEX(P_Zone,F2171))</f>
        <v>North</v>
      </c>
      <c r="I2171" s="41" t="n">
        <f aca="false">IF(A2171="","",IF(D2171="Delivered",IF(B2171&lt;=INDEX(P_Due,F2171),1,0),0))</f>
        <v>1</v>
      </c>
    </row>
    <row r="2172" customFormat="false" ht="15" hidden="false" customHeight="false" outlineLevel="0" collapsed="false">
      <c r="A2172" s="37" t="n">
        <v>1001944</v>
      </c>
      <c r="B2172" s="38" t="n">
        <v>46282</v>
      </c>
      <c r="C2172" s="39" t="n">
        <v>1</v>
      </c>
      <c r="D2172" s="39" t="s">
        <v>26</v>
      </c>
      <c r="E2172" s="39"/>
      <c r="F2172" s="41" t="n">
        <f aca="false">IF(A2172="","",MATCH(A2172,P_ID,1))</f>
        <v>1944</v>
      </c>
      <c r="G2172" s="41" t="str">
        <f aca="false">IF(A2172="","",INDEX(P_Svc,F2172))</f>
        <v>Standard</v>
      </c>
      <c r="H2172" s="41" t="str">
        <f aca="false">IF(A2172="","",INDEX(P_Zone,F2172))</f>
        <v>Central</v>
      </c>
      <c r="I2172" s="41" t="n">
        <f aca="false">IF(A2172="","",IF(D2172="Delivered",IF(B2172&lt;=INDEX(P_Due,F2172),1,0),0))</f>
        <v>1</v>
      </c>
    </row>
    <row r="2173" customFormat="false" ht="15" hidden="false" customHeight="false" outlineLevel="0" collapsed="false">
      <c r="A2173" s="37" t="n">
        <v>1001945</v>
      </c>
      <c r="B2173" s="38" t="n">
        <v>46282</v>
      </c>
      <c r="C2173" s="39" t="n">
        <v>1</v>
      </c>
      <c r="D2173" s="39" t="s">
        <v>26</v>
      </c>
      <c r="E2173" s="39"/>
      <c r="F2173" s="41" t="n">
        <f aca="false">IF(A2173="","",MATCH(A2173,P_ID,1))</f>
        <v>1945</v>
      </c>
      <c r="G2173" s="41" t="str">
        <f aca="false">IF(A2173="","",INDEX(P_Svc,F2173))</f>
        <v>Economy</v>
      </c>
      <c r="H2173" s="41" t="str">
        <f aca="false">IF(A2173="","",INDEX(P_Zone,F2173))</f>
        <v>North</v>
      </c>
      <c r="I2173" s="41" t="n">
        <f aca="false">IF(A2173="","",IF(D2173="Delivered",IF(B2173&lt;=INDEX(P_Due,F2173),1,0),0))</f>
        <v>1</v>
      </c>
    </row>
    <row r="2174" customFormat="false" ht="15" hidden="false" customHeight="false" outlineLevel="0" collapsed="false">
      <c r="A2174" s="37" t="n">
        <v>1001946</v>
      </c>
      <c r="B2174" s="38" t="n">
        <v>46282</v>
      </c>
      <c r="C2174" s="39" t="n">
        <v>1</v>
      </c>
      <c r="D2174" s="39" t="s">
        <v>26</v>
      </c>
      <c r="E2174" s="39"/>
      <c r="F2174" s="41" t="n">
        <f aca="false">IF(A2174="","",MATCH(A2174,P_ID,1))</f>
        <v>1946</v>
      </c>
      <c r="G2174" s="41" t="str">
        <f aca="false">IF(A2174="","",INDEX(P_Svc,F2174))</f>
        <v>Standard</v>
      </c>
      <c r="H2174" s="41" t="str">
        <f aca="false">IF(A2174="","",INDEX(P_Zone,F2174))</f>
        <v>South</v>
      </c>
      <c r="I2174" s="41" t="n">
        <f aca="false">IF(A2174="","",IF(D2174="Delivered",IF(B2174&lt;=INDEX(P_Due,F2174),1,0),0))</f>
        <v>1</v>
      </c>
    </row>
    <row r="2175" customFormat="false" ht="15" hidden="false" customHeight="false" outlineLevel="0" collapsed="false">
      <c r="A2175" s="37" t="n">
        <v>1001947</v>
      </c>
      <c r="B2175" s="38" t="n">
        <v>46282</v>
      </c>
      <c r="C2175" s="39" t="n">
        <v>1</v>
      </c>
      <c r="D2175" s="39" t="s">
        <v>26</v>
      </c>
      <c r="E2175" s="39"/>
      <c r="F2175" s="41" t="n">
        <f aca="false">IF(A2175="","",MATCH(A2175,P_ID,1))</f>
        <v>1947</v>
      </c>
      <c r="G2175" s="41" t="str">
        <f aca="false">IF(A2175="","",INDEX(P_Svc,F2175))</f>
        <v>Standard</v>
      </c>
      <c r="H2175" s="41" t="str">
        <f aca="false">IF(A2175="","",INDEX(P_Zone,F2175))</f>
        <v>North</v>
      </c>
      <c r="I2175" s="41" t="n">
        <f aca="false">IF(A2175="","",IF(D2175="Delivered",IF(B2175&lt;=INDEX(P_Due,F2175),1,0),0))</f>
        <v>1</v>
      </c>
    </row>
    <row r="2176" customFormat="false" ht="15" hidden="false" customHeight="false" outlineLevel="0" collapsed="false">
      <c r="A2176" s="37" t="n">
        <v>1001948</v>
      </c>
      <c r="B2176" s="38" t="n">
        <v>46282</v>
      </c>
      <c r="C2176" s="39" t="n">
        <v>1</v>
      </c>
      <c r="D2176" s="39" t="s">
        <v>79</v>
      </c>
      <c r="E2176" s="39" t="s">
        <v>34</v>
      </c>
      <c r="F2176" s="41" t="n">
        <f aca="false">IF(A2176="","",MATCH(A2176,P_ID,1))</f>
        <v>1948</v>
      </c>
      <c r="G2176" s="41" t="str">
        <f aca="false">IF(A2176="","",INDEX(P_Svc,F2176))</f>
        <v>Standard</v>
      </c>
      <c r="H2176" s="41" t="str">
        <f aca="false">IF(A2176="","",INDEX(P_Zone,F2176))</f>
        <v>North</v>
      </c>
      <c r="I2176" s="41" t="n">
        <f aca="false">IF(A2176="","",IF(D2176="Delivered",IF(B2176&lt;=INDEX(P_Due,F2176),1,0),0))</f>
        <v>0</v>
      </c>
    </row>
    <row r="2177" customFormat="false" ht="15" hidden="false" customHeight="false" outlineLevel="0" collapsed="false">
      <c r="A2177" s="37" t="n">
        <v>1001949</v>
      </c>
      <c r="B2177" s="38" t="n">
        <v>46282</v>
      </c>
      <c r="C2177" s="39" t="n">
        <v>1</v>
      </c>
      <c r="D2177" s="39" t="s">
        <v>26</v>
      </c>
      <c r="E2177" s="39"/>
      <c r="F2177" s="41" t="n">
        <f aca="false">IF(A2177="","",MATCH(A2177,P_ID,1))</f>
        <v>1949</v>
      </c>
      <c r="G2177" s="41" t="str">
        <f aca="false">IF(A2177="","",INDEX(P_Svc,F2177))</f>
        <v>Standard</v>
      </c>
      <c r="H2177" s="41" t="str">
        <f aca="false">IF(A2177="","",INDEX(P_Zone,F2177))</f>
        <v>South</v>
      </c>
      <c r="I2177" s="41" t="n">
        <f aca="false">IF(A2177="","",IF(D2177="Delivered",IF(B2177&lt;=INDEX(P_Due,F2177),1,0),0))</f>
        <v>1</v>
      </c>
    </row>
    <row r="2178" customFormat="false" ht="15" hidden="false" customHeight="false" outlineLevel="0" collapsed="false">
      <c r="A2178" s="37" t="n">
        <v>1001950</v>
      </c>
      <c r="B2178" s="38" t="n">
        <v>46282</v>
      </c>
      <c r="C2178" s="39" t="n">
        <v>1</v>
      </c>
      <c r="D2178" s="39" t="s">
        <v>26</v>
      </c>
      <c r="E2178" s="39"/>
      <c r="F2178" s="41" t="n">
        <f aca="false">IF(A2178="","",MATCH(A2178,P_ID,1))</f>
        <v>1950</v>
      </c>
      <c r="G2178" s="41" t="str">
        <f aca="false">IF(A2178="","",INDEX(P_Svc,F2178))</f>
        <v>Standard</v>
      </c>
      <c r="H2178" s="41" t="str">
        <f aca="false">IF(A2178="","",INDEX(P_Zone,F2178))</f>
        <v>North</v>
      </c>
      <c r="I2178" s="41" t="n">
        <f aca="false">IF(A2178="","",IF(D2178="Delivered",IF(B2178&lt;=INDEX(P_Due,F2178),1,0),0))</f>
        <v>1</v>
      </c>
    </row>
    <row r="2179" customFormat="false" ht="15" hidden="false" customHeight="false" outlineLevel="0" collapsed="false">
      <c r="A2179" s="37" t="n">
        <v>1001952</v>
      </c>
      <c r="B2179" s="38" t="n">
        <v>46282</v>
      </c>
      <c r="C2179" s="39" t="n">
        <v>1</v>
      </c>
      <c r="D2179" s="39" t="s">
        <v>26</v>
      </c>
      <c r="E2179" s="39"/>
      <c r="F2179" s="41" t="n">
        <f aca="false">IF(A2179="","",MATCH(A2179,P_ID,1))</f>
        <v>1952</v>
      </c>
      <c r="G2179" s="41" t="str">
        <f aca="false">IF(A2179="","",INDEX(P_Svc,F2179))</f>
        <v>Economy</v>
      </c>
      <c r="H2179" s="41" t="str">
        <f aca="false">IF(A2179="","",INDEX(P_Zone,F2179))</f>
        <v>East</v>
      </c>
      <c r="I2179" s="41" t="n">
        <f aca="false">IF(A2179="","",IF(D2179="Delivered",IF(B2179&lt;=INDEX(P_Due,F2179),1,0),0))</f>
        <v>1</v>
      </c>
    </row>
    <row r="2180" customFormat="false" ht="15" hidden="false" customHeight="false" outlineLevel="0" collapsed="false">
      <c r="A2180" s="37" t="n">
        <v>1001953</v>
      </c>
      <c r="B2180" s="38" t="n">
        <v>46282</v>
      </c>
      <c r="C2180" s="39" t="n">
        <v>1</v>
      </c>
      <c r="D2180" s="39" t="s">
        <v>26</v>
      </c>
      <c r="E2180" s="39"/>
      <c r="F2180" s="41" t="n">
        <f aca="false">IF(A2180="","",MATCH(A2180,P_ID,1))</f>
        <v>1953</v>
      </c>
      <c r="G2180" s="41" t="str">
        <f aca="false">IF(A2180="","",INDEX(P_Svc,F2180))</f>
        <v>Standard</v>
      </c>
      <c r="H2180" s="41" t="str">
        <f aca="false">IF(A2180="","",INDEX(P_Zone,F2180))</f>
        <v>South</v>
      </c>
      <c r="I2180" s="41" t="n">
        <f aca="false">IF(A2180="","",IF(D2180="Delivered",IF(B2180&lt;=INDEX(P_Due,F2180),1,0),0))</f>
        <v>1</v>
      </c>
    </row>
    <row r="2181" customFormat="false" ht="15" hidden="false" customHeight="false" outlineLevel="0" collapsed="false">
      <c r="A2181" s="37" t="n">
        <v>1001954</v>
      </c>
      <c r="B2181" s="38" t="n">
        <v>46282</v>
      </c>
      <c r="C2181" s="39" t="n">
        <v>1</v>
      </c>
      <c r="D2181" s="39" t="s">
        <v>26</v>
      </c>
      <c r="E2181" s="39"/>
      <c r="F2181" s="41" t="n">
        <f aca="false">IF(A2181="","",MATCH(A2181,P_ID,1))</f>
        <v>1954</v>
      </c>
      <c r="G2181" s="41" t="str">
        <f aca="false">IF(A2181="","",INDEX(P_Svc,F2181))</f>
        <v>Standard</v>
      </c>
      <c r="H2181" s="41" t="str">
        <f aca="false">IF(A2181="","",INDEX(P_Zone,F2181))</f>
        <v>North</v>
      </c>
      <c r="I2181" s="41" t="n">
        <f aca="false">IF(A2181="","",IF(D2181="Delivered",IF(B2181&lt;=INDEX(P_Due,F2181),1,0),0))</f>
        <v>1</v>
      </c>
    </row>
    <row r="2182" customFormat="false" ht="15" hidden="false" customHeight="false" outlineLevel="0" collapsed="false">
      <c r="A2182" s="37" t="n">
        <v>1001955</v>
      </c>
      <c r="B2182" s="38" t="n">
        <v>46282</v>
      </c>
      <c r="C2182" s="39" t="n">
        <v>1</v>
      </c>
      <c r="D2182" s="39" t="s">
        <v>26</v>
      </c>
      <c r="E2182" s="39"/>
      <c r="F2182" s="41" t="n">
        <f aca="false">IF(A2182="","",MATCH(A2182,P_ID,1))</f>
        <v>1955</v>
      </c>
      <c r="G2182" s="41" t="str">
        <f aca="false">IF(A2182="","",INDEX(P_Svc,F2182))</f>
        <v>Economy</v>
      </c>
      <c r="H2182" s="41" t="str">
        <f aca="false">IF(A2182="","",INDEX(P_Zone,F2182))</f>
        <v>South</v>
      </c>
      <c r="I2182" s="41" t="n">
        <f aca="false">IF(A2182="","",IF(D2182="Delivered",IF(B2182&lt;=INDEX(P_Due,F2182),1,0),0))</f>
        <v>1</v>
      </c>
    </row>
    <row r="2183" customFormat="false" ht="15" hidden="false" customHeight="false" outlineLevel="0" collapsed="false">
      <c r="A2183" s="37" t="n">
        <v>1001956</v>
      </c>
      <c r="B2183" s="38" t="n">
        <v>46282</v>
      </c>
      <c r="C2183" s="39" t="n">
        <v>1</v>
      </c>
      <c r="D2183" s="39" t="s">
        <v>26</v>
      </c>
      <c r="E2183" s="39"/>
      <c r="F2183" s="41" t="n">
        <f aca="false">IF(A2183="","",MATCH(A2183,P_ID,1))</f>
        <v>1956</v>
      </c>
      <c r="G2183" s="41" t="str">
        <f aca="false">IF(A2183="","",INDEX(P_Svc,F2183))</f>
        <v>Standard</v>
      </c>
      <c r="H2183" s="41" t="str">
        <f aca="false">IF(A2183="","",INDEX(P_Zone,F2183))</f>
        <v>Central</v>
      </c>
      <c r="I2183" s="41" t="n">
        <f aca="false">IF(A2183="","",IF(D2183="Delivered",IF(B2183&lt;=INDEX(P_Due,F2183),1,0),0))</f>
        <v>1</v>
      </c>
    </row>
    <row r="2184" customFormat="false" ht="15" hidden="false" customHeight="false" outlineLevel="0" collapsed="false">
      <c r="A2184" s="37" t="n">
        <v>1001957</v>
      </c>
      <c r="B2184" s="38" t="n">
        <v>46282</v>
      </c>
      <c r="C2184" s="39" t="n">
        <v>1</v>
      </c>
      <c r="D2184" s="39" t="s">
        <v>26</v>
      </c>
      <c r="E2184" s="39"/>
      <c r="F2184" s="41" t="n">
        <f aca="false">IF(A2184="","",MATCH(A2184,P_ID,1))</f>
        <v>1957</v>
      </c>
      <c r="G2184" s="41" t="str">
        <f aca="false">IF(A2184="","",INDEX(P_Svc,F2184))</f>
        <v>Standard</v>
      </c>
      <c r="H2184" s="41" t="str">
        <f aca="false">IF(A2184="","",INDEX(P_Zone,F2184))</f>
        <v>North</v>
      </c>
      <c r="I2184" s="41" t="n">
        <f aca="false">IF(A2184="","",IF(D2184="Delivered",IF(B2184&lt;=INDEX(P_Due,F2184),1,0),0))</f>
        <v>1</v>
      </c>
    </row>
    <row r="2185" customFormat="false" ht="15" hidden="false" customHeight="false" outlineLevel="0" collapsed="false">
      <c r="A2185" s="37" t="n">
        <v>1001958</v>
      </c>
      <c r="B2185" s="38" t="n">
        <v>46282</v>
      </c>
      <c r="C2185" s="39" t="n">
        <v>1</v>
      </c>
      <c r="D2185" s="39" t="s">
        <v>26</v>
      </c>
      <c r="E2185" s="39"/>
      <c r="F2185" s="41" t="n">
        <f aca="false">IF(A2185="","",MATCH(A2185,P_ID,1))</f>
        <v>1958</v>
      </c>
      <c r="G2185" s="41" t="str">
        <f aca="false">IF(A2185="","",INDEX(P_Svc,F2185))</f>
        <v>Standard</v>
      </c>
      <c r="H2185" s="41" t="str">
        <f aca="false">IF(A2185="","",INDEX(P_Zone,F2185))</f>
        <v>South</v>
      </c>
      <c r="I2185" s="41" t="n">
        <f aca="false">IF(A2185="","",IF(D2185="Delivered",IF(B2185&lt;=INDEX(P_Due,F2185),1,0),0))</f>
        <v>1</v>
      </c>
    </row>
    <row r="2186" customFormat="false" ht="15" hidden="false" customHeight="false" outlineLevel="0" collapsed="false">
      <c r="A2186" s="37" t="n">
        <v>1001959</v>
      </c>
      <c r="B2186" s="38" t="n">
        <v>46282</v>
      </c>
      <c r="C2186" s="39" t="n">
        <v>1</v>
      </c>
      <c r="D2186" s="39" t="s">
        <v>26</v>
      </c>
      <c r="E2186" s="39"/>
      <c r="F2186" s="41" t="n">
        <f aca="false">IF(A2186="","",MATCH(A2186,P_ID,1))</f>
        <v>1959</v>
      </c>
      <c r="G2186" s="41" t="str">
        <f aca="false">IF(A2186="","",INDEX(P_Svc,F2186))</f>
        <v>Express</v>
      </c>
      <c r="H2186" s="41" t="str">
        <f aca="false">IF(A2186="","",INDEX(P_Zone,F2186))</f>
        <v>Central</v>
      </c>
      <c r="I2186" s="41" t="n">
        <f aca="false">IF(A2186="","",IF(D2186="Delivered",IF(B2186&lt;=INDEX(P_Due,F2186),1,0),0))</f>
        <v>1</v>
      </c>
    </row>
    <row r="2187" customFormat="false" ht="15" hidden="false" customHeight="false" outlineLevel="0" collapsed="false">
      <c r="A2187" s="37" t="n">
        <v>1001960</v>
      </c>
      <c r="B2187" s="38" t="n">
        <v>46282</v>
      </c>
      <c r="C2187" s="39" t="n">
        <v>1</v>
      </c>
      <c r="D2187" s="39" t="s">
        <v>26</v>
      </c>
      <c r="E2187" s="39"/>
      <c r="F2187" s="41" t="n">
        <f aca="false">IF(A2187="","",MATCH(A2187,P_ID,1))</f>
        <v>1960</v>
      </c>
      <c r="G2187" s="41" t="str">
        <f aca="false">IF(A2187="","",INDEX(P_Svc,F2187))</f>
        <v>Standard</v>
      </c>
      <c r="H2187" s="41" t="str">
        <f aca="false">IF(A2187="","",INDEX(P_Zone,F2187))</f>
        <v>Central</v>
      </c>
      <c r="I2187" s="41" t="n">
        <f aca="false">IF(A2187="","",IF(D2187="Delivered",IF(B2187&lt;=INDEX(P_Due,F2187),1,0),0))</f>
        <v>1</v>
      </c>
    </row>
    <row r="2188" customFormat="false" ht="15" hidden="false" customHeight="false" outlineLevel="0" collapsed="false">
      <c r="A2188" s="37" t="n">
        <v>1001961</v>
      </c>
      <c r="B2188" s="38" t="n">
        <v>46282</v>
      </c>
      <c r="C2188" s="39" t="n">
        <v>1</v>
      </c>
      <c r="D2188" s="39" t="s">
        <v>26</v>
      </c>
      <c r="E2188" s="39"/>
      <c r="F2188" s="41" t="n">
        <f aca="false">IF(A2188="","",MATCH(A2188,P_ID,1))</f>
        <v>1961</v>
      </c>
      <c r="G2188" s="41" t="str">
        <f aca="false">IF(A2188="","",INDEX(P_Svc,F2188))</f>
        <v>Standard</v>
      </c>
      <c r="H2188" s="41" t="str">
        <f aca="false">IF(A2188="","",INDEX(P_Zone,F2188))</f>
        <v>South</v>
      </c>
      <c r="I2188" s="41" t="n">
        <f aca="false">IF(A2188="","",IF(D2188="Delivered",IF(B2188&lt;=INDEX(P_Due,F2188),1,0),0))</f>
        <v>1</v>
      </c>
    </row>
    <row r="2189" customFormat="false" ht="15" hidden="false" customHeight="false" outlineLevel="0" collapsed="false">
      <c r="A2189" s="37" t="n">
        <v>1001963</v>
      </c>
      <c r="B2189" s="38" t="n">
        <v>46282</v>
      </c>
      <c r="C2189" s="39" t="n">
        <v>1</v>
      </c>
      <c r="D2189" s="39" t="s">
        <v>26</v>
      </c>
      <c r="E2189" s="39"/>
      <c r="F2189" s="41" t="n">
        <f aca="false">IF(A2189="","",MATCH(A2189,P_ID,1))</f>
        <v>1963</v>
      </c>
      <c r="G2189" s="41" t="str">
        <f aca="false">IF(A2189="","",INDEX(P_Svc,F2189))</f>
        <v>Standard</v>
      </c>
      <c r="H2189" s="41" t="str">
        <f aca="false">IF(A2189="","",INDEX(P_Zone,F2189))</f>
        <v>South</v>
      </c>
      <c r="I2189" s="41" t="n">
        <f aca="false">IF(A2189="","",IF(D2189="Delivered",IF(B2189&lt;=INDEX(P_Due,F2189),1,0),0))</f>
        <v>1</v>
      </c>
    </row>
    <row r="2190" customFormat="false" ht="15" hidden="false" customHeight="false" outlineLevel="0" collapsed="false">
      <c r="A2190" s="37" t="n">
        <v>1001965</v>
      </c>
      <c r="B2190" s="38" t="n">
        <v>46282</v>
      </c>
      <c r="C2190" s="39" t="n">
        <v>1</v>
      </c>
      <c r="D2190" s="39" t="s">
        <v>26</v>
      </c>
      <c r="E2190" s="39"/>
      <c r="F2190" s="41" t="n">
        <f aca="false">IF(A2190="","",MATCH(A2190,P_ID,1))</f>
        <v>1965</v>
      </c>
      <c r="G2190" s="41" t="str">
        <f aca="false">IF(A2190="","",INDEX(P_Svc,F2190))</f>
        <v>Express</v>
      </c>
      <c r="H2190" s="41" t="str">
        <f aca="false">IF(A2190="","",INDEX(P_Zone,F2190))</f>
        <v>South</v>
      </c>
      <c r="I2190" s="41" t="n">
        <f aca="false">IF(A2190="","",IF(D2190="Delivered",IF(B2190&lt;=INDEX(P_Due,F2190),1,0),0))</f>
        <v>1</v>
      </c>
    </row>
    <row r="2191" customFormat="false" ht="15" hidden="false" customHeight="false" outlineLevel="0" collapsed="false">
      <c r="A2191" s="37" t="n">
        <v>1001966</v>
      </c>
      <c r="B2191" s="38" t="n">
        <v>46282</v>
      </c>
      <c r="C2191" s="39" t="n">
        <v>1</v>
      </c>
      <c r="D2191" s="39" t="s">
        <v>79</v>
      </c>
      <c r="E2191" s="39" t="s">
        <v>32</v>
      </c>
      <c r="F2191" s="41" t="n">
        <f aca="false">IF(A2191="","",MATCH(A2191,P_ID,1))</f>
        <v>1966</v>
      </c>
      <c r="G2191" s="41" t="str">
        <f aca="false">IF(A2191="","",INDEX(P_Svc,F2191))</f>
        <v>Standard</v>
      </c>
      <c r="H2191" s="41" t="str">
        <f aca="false">IF(A2191="","",INDEX(P_Zone,F2191))</f>
        <v>Central</v>
      </c>
      <c r="I2191" s="41" t="n">
        <f aca="false">IF(A2191="","",IF(D2191="Delivered",IF(B2191&lt;=INDEX(P_Due,F2191),1,0),0))</f>
        <v>0</v>
      </c>
    </row>
    <row r="2192" customFormat="false" ht="15" hidden="false" customHeight="false" outlineLevel="0" collapsed="false">
      <c r="A2192" s="37" t="n">
        <v>1001967</v>
      </c>
      <c r="B2192" s="38" t="n">
        <v>46282</v>
      </c>
      <c r="C2192" s="39" t="n">
        <v>1</v>
      </c>
      <c r="D2192" s="39" t="s">
        <v>26</v>
      </c>
      <c r="E2192" s="39"/>
      <c r="F2192" s="41" t="n">
        <f aca="false">IF(A2192="","",MATCH(A2192,P_ID,1))</f>
        <v>1967</v>
      </c>
      <c r="G2192" s="41" t="str">
        <f aca="false">IF(A2192="","",INDEX(P_Svc,F2192))</f>
        <v>Standard</v>
      </c>
      <c r="H2192" s="41" t="str">
        <f aca="false">IF(A2192="","",INDEX(P_Zone,F2192))</f>
        <v>North</v>
      </c>
      <c r="I2192" s="41" t="n">
        <f aca="false">IF(A2192="","",IF(D2192="Delivered",IF(B2192&lt;=INDEX(P_Due,F2192),1,0),0))</f>
        <v>1</v>
      </c>
    </row>
    <row r="2193" customFormat="false" ht="15" hidden="false" customHeight="false" outlineLevel="0" collapsed="false">
      <c r="A2193" s="37" t="n">
        <v>1001968</v>
      </c>
      <c r="B2193" s="38" t="n">
        <v>46282</v>
      </c>
      <c r="C2193" s="39" t="n">
        <v>1</v>
      </c>
      <c r="D2193" s="39" t="s">
        <v>26</v>
      </c>
      <c r="E2193" s="39"/>
      <c r="F2193" s="41" t="n">
        <f aca="false">IF(A2193="","",MATCH(A2193,P_ID,1))</f>
        <v>1968</v>
      </c>
      <c r="G2193" s="41" t="str">
        <f aca="false">IF(A2193="","",INDEX(P_Svc,F2193))</f>
        <v>Standard</v>
      </c>
      <c r="H2193" s="41" t="str">
        <f aca="false">IF(A2193="","",INDEX(P_Zone,F2193))</f>
        <v>North</v>
      </c>
      <c r="I2193" s="41" t="n">
        <f aca="false">IF(A2193="","",IF(D2193="Delivered",IF(B2193&lt;=INDEX(P_Due,F2193),1,0),0))</f>
        <v>1</v>
      </c>
    </row>
    <row r="2194" customFormat="false" ht="15" hidden="false" customHeight="false" outlineLevel="0" collapsed="false">
      <c r="A2194" s="37" t="n">
        <v>1001970</v>
      </c>
      <c r="B2194" s="38" t="n">
        <v>46282</v>
      </c>
      <c r="C2194" s="39" t="n">
        <v>1</v>
      </c>
      <c r="D2194" s="39" t="s">
        <v>26</v>
      </c>
      <c r="E2194" s="39"/>
      <c r="F2194" s="41" t="n">
        <f aca="false">IF(A2194="","",MATCH(A2194,P_ID,1))</f>
        <v>1970</v>
      </c>
      <c r="G2194" s="41" t="str">
        <f aca="false">IF(A2194="","",INDEX(P_Svc,F2194))</f>
        <v>Standard</v>
      </c>
      <c r="H2194" s="41" t="str">
        <f aca="false">IF(A2194="","",INDEX(P_Zone,F2194))</f>
        <v>South</v>
      </c>
      <c r="I2194" s="41" t="n">
        <f aca="false">IF(A2194="","",IF(D2194="Delivered",IF(B2194&lt;=INDEX(P_Due,F2194),1,0),0))</f>
        <v>1</v>
      </c>
    </row>
    <row r="2195" customFormat="false" ht="15" hidden="false" customHeight="false" outlineLevel="0" collapsed="false">
      <c r="A2195" s="37" t="n">
        <v>1001971</v>
      </c>
      <c r="B2195" s="38" t="n">
        <v>46282</v>
      </c>
      <c r="C2195" s="39" t="n">
        <v>1</v>
      </c>
      <c r="D2195" s="39" t="s">
        <v>26</v>
      </c>
      <c r="E2195" s="39"/>
      <c r="F2195" s="41" t="n">
        <f aca="false">IF(A2195="","",MATCH(A2195,P_ID,1))</f>
        <v>1971</v>
      </c>
      <c r="G2195" s="41" t="str">
        <f aca="false">IF(A2195="","",INDEX(P_Svc,F2195))</f>
        <v>Standard</v>
      </c>
      <c r="H2195" s="41" t="str">
        <f aca="false">IF(A2195="","",INDEX(P_Zone,F2195))</f>
        <v>West</v>
      </c>
      <c r="I2195" s="41" t="n">
        <f aca="false">IF(A2195="","",IF(D2195="Delivered",IF(B2195&lt;=INDEX(P_Due,F2195),1,0),0))</f>
        <v>1</v>
      </c>
    </row>
    <row r="2196" customFormat="false" ht="15" hidden="false" customHeight="false" outlineLevel="0" collapsed="false">
      <c r="A2196" s="37" t="n">
        <v>1001973</v>
      </c>
      <c r="B2196" s="38" t="n">
        <v>46282</v>
      </c>
      <c r="C2196" s="39" t="n">
        <v>1</v>
      </c>
      <c r="D2196" s="39" t="s">
        <v>26</v>
      </c>
      <c r="E2196" s="39"/>
      <c r="F2196" s="41" t="n">
        <f aca="false">IF(A2196="","",MATCH(A2196,P_ID,1))</f>
        <v>1973</v>
      </c>
      <c r="G2196" s="41" t="str">
        <f aca="false">IF(A2196="","",INDEX(P_Svc,F2196))</f>
        <v>Economy</v>
      </c>
      <c r="H2196" s="41" t="str">
        <f aca="false">IF(A2196="","",INDEX(P_Zone,F2196))</f>
        <v>South</v>
      </c>
      <c r="I2196" s="41" t="n">
        <f aca="false">IF(A2196="","",IF(D2196="Delivered",IF(B2196&lt;=INDEX(P_Due,F2196),1,0),0))</f>
        <v>1</v>
      </c>
    </row>
    <row r="2197" customFormat="false" ht="15" hidden="false" customHeight="false" outlineLevel="0" collapsed="false">
      <c r="A2197" s="37" t="n">
        <v>1001974</v>
      </c>
      <c r="B2197" s="38" t="n">
        <v>46282</v>
      </c>
      <c r="C2197" s="39" t="n">
        <v>1</v>
      </c>
      <c r="D2197" s="39" t="s">
        <v>26</v>
      </c>
      <c r="E2197" s="39"/>
      <c r="F2197" s="41" t="n">
        <f aca="false">IF(A2197="","",MATCH(A2197,P_ID,1))</f>
        <v>1974</v>
      </c>
      <c r="G2197" s="41" t="str">
        <f aca="false">IF(A2197="","",INDEX(P_Svc,F2197))</f>
        <v>Standard</v>
      </c>
      <c r="H2197" s="41" t="str">
        <f aca="false">IF(A2197="","",INDEX(P_Zone,F2197))</f>
        <v>South</v>
      </c>
      <c r="I2197" s="41" t="n">
        <f aca="false">IF(A2197="","",IF(D2197="Delivered",IF(B2197&lt;=INDEX(P_Due,F2197),1,0),0))</f>
        <v>1</v>
      </c>
    </row>
    <row r="2198" customFormat="false" ht="15" hidden="false" customHeight="false" outlineLevel="0" collapsed="false">
      <c r="A2198" s="37" t="n">
        <v>1001975</v>
      </c>
      <c r="B2198" s="38" t="n">
        <v>46282</v>
      </c>
      <c r="C2198" s="39" t="n">
        <v>1</v>
      </c>
      <c r="D2198" s="39" t="s">
        <v>26</v>
      </c>
      <c r="E2198" s="39"/>
      <c r="F2198" s="41" t="n">
        <f aca="false">IF(A2198="","",MATCH(A2198,P_ID,1))</f>
        <v>1975</v>
      </c>
      <c r="G2198" s="41" t="str">
        <f aca="false">IF(A2198="","",INDEX(P_Svc,F2198))</f>
        <v>Standard</v>
      </c>
      <c r="H2198" s="41" t="str">
        <f aca="false">IF(A2198="","",INDEX(P_Zone,F2198))</f>
        <v>East</v>
      </c>
      <c r="I2198" s="41" t="n">
        <f aca="false">IF(A2198="","",IF(D2198="Delivered",IF(B2198&lt;=INDEX(P_Due,F2198),1,0),0))</f>
        <v>1</v>
      </c>
    </row>
    <row r="2199" customFormat="false" ht="15" hidden="false" customHeight="false" outlineLevel="0" collapsed="false">
      <c r="A2199" s="37" t="n">
        <v>1001976</v>
      </c>
      <c r="B2199" s="38" t="n">
        <v>46282</v>
      </c>
      <c r="C2199" s="39" t="n">
        <v>1</v>
      </c>
      <c r="D2199" s="39" t="s">
        <v>26</v>
      </c>
      <c r="E2199" s="39"/>
      <c r="F2199" s="41" t="n">
        <f aca="false">IF(A2199="","",MATCH(A2199,P_ID,1))</f>
        <v>1976</v>
      </c>
      <c r="G2199" s="41" t="str">
        <f aca="false">IF(A2199="","",INDEX(P_Svc,F2199))</f>
        <v>Economy</v>
      </c>
      <c r="H2199" s="41" t="str">
        <f aca="false">IF(A2199="","",INDEX(P_Zone,F2199))</f>
        <v>South</v>
      </c>
      <c r="I2199" s="41" t="n">
        <f aca="false">IF(A2199="","",IF(D2199="Delivered",IF(B2199&lt;=INDEX(P_Due,F2199),1,0),0))</f>
        <v>1</v>
      </c>
    </row>
    <row r="2200" customFormat="false" ht="15" hidden="false" customHeight="false" outlineLevel="0" collapsed="false">
      <c r="A2200" s="37" t="n">
        <v>1001978</v>
      </c>
      <c r="B2200" s="38" t="n">
        <v>46282</v>
      </c>
      <c r="C2200" s="39" t="n">
        <v>1</v>
      </c>
      <c r="D2200" s="39" t="s">
        <v>26</v>
      </c>
      <c r="E2200" s="39"/>
      <c r="F2200" s="41" t="n">
        <f aca="false">IF(A2200="","",MATCH(A2200,P_ID,1))</f>
        <v>1978</v>
      </c>
      <c r="G2200" s="41" t="str">
        <f aca="false">IF(A2200="","",INDEX(P_Svc,F2200))</f>
        <v>Standard</v>
      </c>
      <c r="H2200" s="41" t="str">
        <f aca="false">IF(A2200="","",INDEX(P_Zone,F2200))</f>
        <v>Central</v>
      </c>
      <c r="I2200" s="41" t="n">
        <f aca="false">IF(A2200="","",IF(D2200="Delivered",IF(B2200&lt;=INDEX(P_Due,F2200),1,0),0))</f>
        <v>1</v>
      </c>
    </row>
    <row r="2201" customFormat="false" ht="15" hidden="false" customHeight="false" outlineLevel="0" collapsed="false">
      <c r="A2201" s="37" t="n">
        <v>1001979</v>
      </c>
      <c r="B2201" s="38" t="n">
        <v>46282</v>
      </c>
      <c r="C2201" s="39" t="n">
        <v>1</v>
      </c>
      <c r="D2201" s="39" t="s">
        <v>26</v>
      </c>
      <c r="E2201" s="39"/>
      <c r="F2201" s="41" t="n">
        <f aca="false">IF(A2201="","",MATCH(A2201,P_ID,1))</f>
        <v>1979</v>
      </c>
      <c r="G2201" s="41" t="str">
        <f aca="false">IF(A2201="","",INDEX(P_Svc,F2201))</f>
        <v>Economy</v>
      </c>
      <c r="H2201" s="41" t="str">
        <f aca="false">IF(A2201="","",INDEX(P_Zone,F2201))</f>
        <v>South</v>
      </c>
      <c r="I2201" s="41" t="n">
        <f aca="false">IF(A2201="","",IF(D2201="Delivered",IF(B2201&lt;=INDEX(P_Due,F2201),1,0),0))</f>
        <v>1</v>
      </c>
    </row>
    <row r="2202" customFormat="false" ht="15" hidden="false" customHeight="false" outlineLevel="0" collapsed="false">
      <c r="A2202" s="37" t="n">
        <v>1001980</v>
      </c>
      <c r="B2202" s="38" t="n">
        <v>46282</v>
      </c>
      <c r="C2202" s="39" t="n">
        <v>1</v>
      </c>
      <c r="D2202" s="39" t="s">
        <v>26</v>
      </c>
      <c r="E2202" s="39"/>
      <c r="F2202" s="41" t="n">
        <f aca="false">IF(A2202="","",MATCH(A2202,P_ID,1))</f>
        <v>1980</v>
      </c>
      <c r="G2202" s="41" t="str">
        <f aca="false">IF(A2202="","",INDEX(P_Svc,F2202))</f>
        <v>Standard</v>
      </c>
      <c r="H2202" s="41" t="str">
        <f aca="false">IF(A2202="","",INDEX(P_Zone,F2202))</f>
        <v>East</v>
      </c>
      <c r="I2202" s="41" t="n">
        <f aca="false">IF(A2202="","",IF(D2202="Delivered",IF(B2202&lt;=INDEX(P_Due,F2202),1,0),0))</f>
        <v>1</v>
      </c>
    </row>
    <row r="2203" customFormat="false" ht="15" hidden="false" customHeight="false" outlineLevel="0" collapsed="false">
      <c r="A2203" s="37" t="n">
        <v>1001981</v>
      </c>
      <c r="B2203" s="38" t="n">
        <v>46282</v>
      </c>
      <c r="C2203" s="39" t="n">
        <v>1</v>
      </c>
      <c r="D2203" s="39" t="s">
        <v>26</v>
      </c>
      <c r="E2203" s="39"/>
      <c r="F2203" s="41" t="n">
        <f aca="false">IF(A2203="","",MATCH(A2203,P_ID,1))</f>
        <v>1981</v>
      </c>
      <c r="G2203" s="41" t="str">
        <f aca="false">IF(A2203="","",INDEX(P_Svc,F2203))</f>
        <v>Economy</v>
      </c>
      <c r="H2203" s="41" t="str">
        <f aca="false">IF(A2203="","",INDEX(P_Zone,F2203))</f>
        <v>Central</v>
      </c>
      <c r="I2203" s="41" t="n">
        <f aca="false">IF(A2203="","",IF(D2203="Delivered",IF(B2203&lt;=INDEX(P_Due,F2203),1,0),0))</f>
        <v>1</v>
      </c>
    </row>
    <row r="2204" customFormat="false" ht="15" hidden="false" customHeight="false" outlineLevel="0" collapsed="false">
      <c r="A2204" s="37" t="n">
        <v>1001984</v>
      </c>
      <c r="B2204" s="38" t="n">
        <v>46282</v>
      </c>
      <c r="C2204" s="39" t="n">
        <v>1</v>
      </c>
      <c r="D2204" s="39" t="s">
        <v>26</v>
      </c>
      <c r="E2204" s="39"/>
      <c r="F2204" s="41" t="n">
        <f aca="false">IF(A2204="","",MATCH(A2204,P_ID,1))</f>
        <v>1984</v>
      </c>
      <c r="G2204" s="41" t="str">
        <f aca="false">IF(A2204="","",INDEX(P_Svc,F2204))</f>
        <v>Standard</v>
      </c>
      <c r="H2204" s="41" t="str">
        <f aca="false">IF(A2204="","",INDEX(P_Zone,F2204))</f>
        <v>Central</v>
      </c>
      <c r="I2204" s="41" t="n">
        <f aca="false">IF(A2204="","",IF(D2204="Delivered",IF(B2204&lt;=INDEX(P_Due,F2204),1,0),0))</f>
        <v>1</v>
      </c>
    </row>
    <row r="2205" customFormat="false" ht="15" hidden="false" customHeight="false" outlineLevel="0" collapsed="false">
      <c r="A2205" s="37" t="n">
        <v>1001985</v>
      </c>
      <c r="B2205" s="38" t="n">
        <v>46282</v>
      </c>
      <c r="C2205" s="39" t="n">
        <v>1</v>
      </c>
      <c r="D2205" s="39" t="s">
        <v>79</v>
      </c>
      <c r="E2205" s="39" t="s">
        <v>32</v>
      </c>
      <c r="F2205" s="41" t="n">
        <f aca="false">IF(A2205="","",MATCH(A2205,P_ID,1))</f>
        <v>1985</v>
      </c>
      <c r="G2205" s="41" t="str">
        <f aca="false">IF(A2205="","",INDEX(P_Svc,F2205))</f>
        <v>Standard</v>
      </c>
      <c r="H2205" s="41" t="str">
        <f aca="false">IF(A2205="","",INDEX(P_Zone,F2205))</f>
        <v>South</v>
      </c>
      <c r="I2205" s="41" t="n">
        <f aca="false">IF(A2205="","",IF(D2205="Delivered",IF(B2205&lt;=INDEX(P_Due,F2205),1,0),0))</f>
        <v>0</v>
      </c>
    </row>
    <row r="2206" customFormat="false" ht="15" hidden="false" customHeight="false" outlineLevel="0" collapsed="false">
      <c r="A2206" s="37" t="n">
        <v>1001986</v>
      </c>
      <c r="B2206" s="38" t="n">
        <v>46282</v>
      </c>
      <c r="C2206" s="39" t="n">
        <v>1</v>
      </c>
      <c r="D2206" s="39" t="s">
        <v>26</v>
      </c>
      <c r="E2206" s="39"/>
      <c r="F2206" s="41" t="n">
        <f aca="false">IF(A2206="","",MATCH(A2206,P_ID,1))</f>
        <v>1986</v>
      </c>
      <c r="G2206" s="41" t="str">
        <f aca="false">IF(A2206="","",INDEX(P_Svc,F2206))</f>
        <v>Economy</v>
      </c>
      <c r="H2206" s="41" t="str">
        <f aca="false">IF(A2206="","",INDEX(P_Zone,F2206))</f>
        <v>North</v>
      </c>
      <c r="I2206" s="41" t="n">
        <f aca="false">IF(A2206="","",IF(D2206="Delivered",IF(B2206&lt;=INDEX(P_Due,F2206),1,0),0))</f>
        <v>1</v>
      </c>
    </row>
    <row r="2207" customFormat="false" ht="15" hidden="false" customHeight="false" outlineLevel="0" collapsed="false">
      <c r="A2207" s="37" t="n">
        <v>1001987</v>
      </c>
      <c r="B2207" s="38" t="n">
        <v>46282</v>
      </c>
      <c r="C2207" s="39" t="n">
        <v>1</v>
      </c>
      <c r="D2207" s="39" t="s">
        <v>26</v>
      </c>
      <c r="E2207" s="39"/>
      <c r="F2207" s="41" t="n">
        <f aca="false">IF(A2207="","",MATCH(A2207,P_ID,1))</f>
        <v>1987</v>
      </c>
      <c r="G2207" s="41" t="str">
        <f aca="false">IF(A2207="","",INDEX(P_Svc,F2207))</f>
        <v>Standard</v>
      </c>
      <c r="H2207" s="41" t="str">
        <f aca="false">IF(A2207="","",INDEX(P_Zone,F2207))</f>
        <v>West</v>
      </c>
      <c r="I2207" s="41" t="n">
        <f aca="false">IF(A2207="","",IF(D2207="Delivered",IF(B2207&lt;=INDEX(P_Due,F2207),1,0),0))</f>
        <v>1</v>
      </c>
    </row>
    <row r="2208" customFormat="false" ht="15" hidden="false" customHeight="false" outlineLevel="0" collapsed="false">
      <c r="A2208" s="37" t="n">
        <v>1001988</v>
      </c>
      <c r="B2208" s="38" t="n">
        <v>46282</v>
      </c>
      <c r="C2208" s="39" t="n">
        <v>1</v>
      </c>
      <c r="D2208" s="39" t="s">
        <v>26</v>
      </c>
      <c r="E2208" s="39"/>
      <c r="F2208" s="41" t="n">
        <f aca="false">IF(A2208="","",MATCH(A2208,P_ID,1))</f>
        <v>1988</v>
      </c>
      <c r="G2208" s="41" t="str">
        <f aca="false">IF(A2208="","",INDEX(P_Svc,F2208))</f>
        <v>Standard</v>
      </c>
      <c r="H2208" s="41" t="str">
        <f aca="false">IF(A2208="","",INDEX(P_Zone,F2208))</f>
        <v>North</v>
      </c>
      <c r="I2208" s="41" t="n">
        <f aca="false">IF(A2208="","",IF(D2208="Delivered",IF(B2208&lt;=INDEX(P_Due,F2208),1,0),0))</f>
        <v>1</v>
      </c>
    </row>
    <row r="2209" customFormat="false" ht="15" hidden="false" customHeight="false" outlineLevel="0" collapsed="false">
      <c r="A2209" s="37" t="n">
        <v>1001989</v>
      </c>
      <c r="B2209" s="38" t="n">
        <v>46282</v>
      </c>
      <c r="C2209" s="39" t="n">
        <v>1</v>
      </c>
      <c r="D2209" s="39" t="s">
        <v>26</v>
      </c>
      <c r="E2209" s="39"/>
      <c r="F2209" s="41" t="n">
        <f aca="false">IF(A2209="","",MATCH(A2209,P_ID,1))</f>
        <v>1989</v>
      </c>
      <c r="G2209" s="41" t="str">
        <f aca="false">IF(A2209="","",INDEX(P_Svc,F2209))</f>
        <v>Standard</v>
      </c>
      <c r="H2209" s="41" t="str">
        <f aca="false">IF(A2209="","",INDEX(P_Zone,F2209))</f>
        <v>Central</v>
      </c>
      <c r="I2209" s="41" t="n">
        <f aca="false">IF(A2209="","",IF(D2209="Delivered",IF(B2209&lt;=INDEX(P_Due,F2209),1,0),0))</f>
        <v>1</v>
      </c>
    </row>
    <row r="2210" customFormat="false" ht="15" hidden="false" customHeight="false" outlineLevel="0" collapsed="false">
      <c r="A2210" s="37" t="n">
        <v>1001991</v>
      </c>
      <c r="B2210" s="38" t="n">
        <v>46282</v>
      </c>
      <c r="C2210" s="39" t="n">
        <v>1</v>
      </c>
      <c r="D2210" s="39" t="s">
        <v>26</v>
      </c>
      <c r="E2210" s="39"/>
      <c r="F2210" s="41" t="n">
        <f aca="false">IF(A2210="","",MATCH(A2210,P_ID,1))</f>
        <v>1991</v>
      </c>
      <c r="G2210" s="41" t="str">
        <f aca="false">IF(A2210="","",INDEX(P_Svc,F2210))</f>
        <v>Standard</v>
      </c>
      <c r="H2210" s="41" t="str">
        <f aca="false">IF(A2210="","",INDEX(P_Zone,F2210))</f>
        <v>North</v>
      </c>
      <c r="I2210" s="41" t="n">
        <f aca="false">IF(A2210="","",IF(D2210="Delivered",IF(B2210&lt;=INDEX(P_Due,F2210),1,0),0))</f>
        <v>1</v>
      </c>
    </row>
    <row r="2211" customFormat="false" ht="15" hidden="false" customHeight="false" outlineLevel="0" collapsed="false">
      <c r="A2211" s="37" t="n">
        <v>1001992</v>
      </c>
      <c r="B2211" s="38" t="n">
        <v>46282</v>
      </c>
      <c r="C2211" s="39" t="n">
        <v>1</v>
      </c>
      <c r="D2211" s="39" t="s">
        <v>26</v>
      </c>
      <c r="E2211" s="39"/>
      <c r="F2211" s="41" t="n">
        <f aca="false">IF(A2211="","",MATCH(A2211,P_ID,1))</f>
        <v>1992</v>
      </c>
      <c r="G2211" s="41" t="str">
        <f aca="false">IF(A2211="","",INDEX(P_Svc,F2211))</f>
        <v>Standard</v>
      </c>
      <c r="H2211" s="41" t="str">
        <f aca="false">IF(A2211="","",INDEX(P_Zone,F2211))</f>
        <v>East</v>
      </c>
      <c r="I2211" s="41" t="n">
        <f aca="false">IF(A2211="","",IF(D2211="Delivered",IF(B2211&lt;=INDEX(P_Due,F2211),1,0),0))</f>
        <v>1</v>
      </c>
    </row>
    <row r="2212" customFormat="false" ht="15" hidden="false" customHeight="false" outlineLevel="0" collapsed="false">
      <c r="A2212" s="37" t="n">
        <v>1001993</v>
      </c>
      <c r="B2212" s="38" t="n">
        <v>46282</v>
      </c>
      <c r="C2212" s="39" t="n">
        <v>1</v>
      </c>
      <c r="D2212" s="39" t="s">
        <v>26</v>
      </c>
      <c r="E2212" s="39"/>
      <c r="F2212" s="41" t="n">
        <f aca="false">IF(A2212="","",MATCH(A2212,P_ID,1))</f>
        <v>1993</v>
      </c>
      <c r="G2212" s="41" t="str">
        <f aca="false">IF(A2212="","",INDEX(P_Svc,F2212))</f>
        <v>Standard</v>
      </c>
      <c r="H2212" s="41" t="str">
        <f aca="false">IF(A2212="","",INDEX(P_Zone,F2212))</f>
        <v>Central</v>
      </c>
      <c r="I2212" s="41" t="n">
        <f aca="false">IF(A2212="","",IF(D2212="Delivered",IF(B2212&lt;=INDEX(P_Due,F2212),1,0),0))</f>
        <v>1</v>
      </c>
    </row>
    <row r="2213" customFormat="false" ht="15" hidden="false" customHeight="false" outlineLevel="0" collapsed="false">
      <c r="A2213" s="37" t="n">
        <v>1001994</v>
      </c>
      <c r="B2213" s="38" t="n">
        <v>46282</v>
      </c>
      <c r="C2213" s="39" t="n">
        <v>1</v>
      </c>
      <c r="D2213" s="39" t="s">
        <v>26</v>
      </c>
      <c r="E2213" s="39"/>
      <c r="F2213" s="41" t="n">
        <f aca="false">IF(A2213="","",MATCH(A2213,P_ID,1))</f>
        <v>1994</v>
      </c>
      <c r="G2213" s="41" t="str">
        <f aca="false">IF(A2213="","",INDEX(P_Svc,F2213))</f>
        <v>Standard</v>
      </c>
      <c r="H2213" s="41" t="str">
        <f aca="false">IF(A2213="","",INDEX(P_Zone,F2213))</f>
        <v>Central</v>
      </c>
      <c r="I2213" s="41" t="n">
        <f aca="false">IF(A2213="","",IF(D2213="Delivered",IF(B2213&lt;=INDEX(P_Due,F2213),1,0),0))</f>
        <v>1</v>
      </c>
    </row>
    <row r="2214" customFormat="false" ht="15" hidden="false" customHeight="false" outlineLevel="0" collapsed="false">
      <c r="A2214" s="37" t="n">
        <v>1001995</v>
      </c>
      <c r="B2214" s="38" t="n">
        <v>46282</v>
      </c>
      <c r="C2214" s="39" t="n">
        <v>0</v>
      </c>
      <c r="D2214" s="39" t="s">
        <v>80</v>
      </c>
      <c r="E2214" s="39" t="s">
        <v>40</v>
      </c>
      <c r="F2214" s="41" t="n">
        <f aca="false">IF(A2214="","",MATCH(A2214,P_ID,1))</f>
        <v>1995</v>
      </c>
      <c r="G2214" s="41" t="str">
        <f aca="false">IF(A2214="","",INDEX(P_Svc,F2214))</f>
        <v>Standard</v>
      </c>
      <c r="H2214" s="41" t="str">
        <f aca="false">IF(A2214="","",INDEX(P_Zone,F2214))</f>
        <v>North</v>
      </c>
      <c r="I2214" s="41" t="n">
        <f aca="false">IF(A2214="","",IF(D2214="Delivered",IF(B2214&lt;=INDEX(P_Due,F2214),1,0),0))</f>
        <v>0</v>
      </c>
    </row>
    <row r="2215" customFormat="false" ht="15" hidden="false" customHeight="false" outlineLevel="0" collapsed="false">
      <c r="A2215" s="37" t="n">
        <v>1001996</v>
      </c>
      <c r="B2215" s="38" t="n">
        <v>46282</v>
      </c>
      <c r="C2215" s="39" t="n">
        <v>1</v>
      </c>
      <c r="D2215" s="39" t="s">
        <v>26</v>
      </c>
      <c r="E2215" s="39"/>
      <c r="F2215" s="41" t="n">
        <f aca="false">IF(A2215="","",MATCH(A2215,P_ID,1))</f>
        <v>1996</v>
      </c>
      <c r="G2215" s="41" t="str">
        <f aca="false">IF(A2215="","",INDEX(P_Svc,F2215))</f>
        <v>Standard</v>
      </c>
      <c r="H2215" s="41" t="str">
        <f aca="false">IF(A2215="","",INDEX(P_Zone,F2215))</f>
        <v>North</v>
      </c>
      <c r="I2215" s="41" t="n">
        <f aca="false">IF(A2215="","",IF(D2215="Delivered",IF(B2215&lt;=INDEX(P_Due,F2215),1,0),0))</f>
        <v>1</v>
      </c>
    </row>
    <row r="2216" customFormat="false" ht="15" hidden="false" customHeight="false" outlineLevel="0" collapsed="false">
      <c r="A2216" s="37" t="n">
        <v>1001997</v>
      </c>
      <c r="B2216" s="38" t="n">
        <v>46282</v>
      </c>
      <c r="C2216" s="39" t="n">
        <v>1</v>
      </c>
      <c r="D2216" s="39" t="s">
        <v>26</v>
      </c>
      <c r="E2216" s="39"/>
      <c r="F2216" s="41" t="n">
        <f aca="false">IF(A2216="","",MATCH(A2216,P_ID,1))</f>
        <v>1997</v>
      </c>
      <c r="G2216" s="41" t="str">
        <f aca="false">IF(A2216="","",INDEX(P_Svc,F2216))</f>
        <v>Standard</v>
      </c>
      <c r="H2216" s="41" t="str">
        <f aca="false">IF(A2216="","",INDEX(P_Zone,F2216))</f>
        <v>East</v>
      </c>
      <c r="I2216" s="41" t="n">
        <f aca="false">IF(A2216="","",IF(D2216="Delivered",IF(B2216&lt;=INDEX(P_Due,F2216),1,0),0))</f>
        <v>1</v>
      </c>
    </row>
    <row r="2217" customFormat="false" ht="15" hidden="false" customHeight="false" outlineLevel="0" collapsed="false">
      <c r="A2217" s="37" t="n">
        <v>1001998</v>
      </c>
      <c r="B2217" s="38" t="n">
        <v>46282</v>
      </c>
      <c r="C2217" s="39" t="n">
        <v>1</v>
      </c>
      <c r="D2217" s="39" t="s">
        <v>26</v>
      </c>
      <c r="E2217" s="39"/>
      <c r="F2217" s="41" t="n">
        <f aca="false">IF(A2217="","",MATCH(A2217,P_ID,1))</f>
        <v>1998</v>
      </c>
      <c r="G2217" s="41" t="str">
        <f aca="false">IF(A2217="","",INDEX(P_Svc,F2217))</f>
        <v>Standard</v>
      </c>
      <c r="H2217" s="41" t="str">
        <f aca="false">IF(A2217="","",INDEX(P_Zone,F2217))</f>
        <v>North</v>
      </c>
      <c r="I2217" s="41" t="n">
        <f aca="false">IF(A2217="","",IF(D2217="Delivered",IF(B2217&lt;=INDEX(P_Due,F2217),1,0),0))</f>
        <v>1</v>
      </c>
    </row>
    <row r="2218" customFormat="false" ht="15" hidden="false" customHeight="false" outlineLevel="0" collapsed="false">
      <c r="A2218" s="37" t="n">
        <v>1001999</v>
      </c>
      <c r="B2218" s="38" t="n">
        <v>46282</v>
      </c>
      <c r="C2218" s="39" t="n">
        <v>1</v>
      </c>
      <c r="D2218" s="39" t="s">
        <v>26</v>
      </c>
      <c r="E2218" s="39"/>
      <c r="F2218" s="41" t="n">
        <f aca="false">IF(A2218="","",MATCH(A2218,P_ID,1))</f>
        <v>1999</v>
      </c>
      <c r="G2218" s="41" t="str">
        <f aca="false">IF(A2218="","",INDEX(P_Svc,F2218))</f>
        <v>Standard</v>
      </c>
      <c r="H2218" s="41" t="str">
        <f aca="false">IF(A2218="","",INDEX(P_Zone,F2218))</f>
        <v>South</v>
      </c>
      <c r="I2218" s="41" t="n">
        <f aca="false">IF(A2218="","",IF(D2218="Delivered",IF(B2218&lt;=INDEX(P_Due,F2218),1,0),0))</f>
        <v>1</v>
      </c>
    </row>
    <row r="2219" customFormat="false" ht="15" hidden="false" customHeight="false" outlineLevel="0" collapsed="false">
      <c r="A2219" s="37" t="n">
        <v>1002000</v>
      </c>
      <c r="B2219" s="38" t="n">
        <v>46282</v>
      </c>
      <c r="C2219" s="39" t="n">
        <v>1</v>
      </c>
      <c r="D2219" s="39" t="s">
        <v>26</v>
      </c>
      <c r="E2219" s="39"/>
      <c r="F2219" s="41" t="n">
        <f aca="false">IF(A2219="","",MATCH(A2219,P_ID,1))</f>
        <v>2000</v>
      </c>
      <c r="G2219" s="41" t="str">
        <f aca="false">IF(A2219="","",INDEX(P_Svc,F2219))</f>
        <v>Standard</v>
      </c>
      <c r="H2219" s="41" t="str">
        <f aca="false">IF(A2219="","",INDEX(P_Zone,F2219))</f>
        <v>North</v>
      </c>
      <c r="I2219" s="41" t="n">
        <f aca="false">IF(A2219="","",IF(D2219="Delivered",IF(B2219&lt;=INDEX(P_Due,F2219),1,0),0))</f>
        <v>1</v>
      </c>
    </row>
    <row r="2220" customFormat="false" ht="15" hidden="false" customHeight="false" outlineLevel="0" collapsed="false">
      <c r="A2220" s="37" t="n">
        <v>1002001</v>
      </c>
      <c r="B2220" s="38" t="n">
        <v>46282</v>
      </c>
      <c r="C2220" s="39" t="n">
        <v>1</v>
      </c>
      <c r="D2220" s="39" t="s">
        <v>26</v>
      </c>
      <c r="E2220" s="39"/>
      <c r="F2220" s="41" t="n">
        <f aca="false">IF(A2220="","",MATCH(A2220,P_ID,1))</f>
        <v>2001</v>
      </c>
      <c r="G2220" s="41" t="str">
        <f aca="false">IF(A2220="","",INDEX(P_Svc,F2220))</f>
        <v>Standard</v>
      </c>
      <c r="H2220" s="41" t="str">
        <f aca="false">IF(A2220="","",INDEX(P_Zone,F2220))</f>
        <v>Central</v>
      </c>
      <c r="I2220" s="41" t="n">
        <f aca="false">IF(A2220="","",IF(D2220="Delivered",IF(B2220&lt;=INDEX(P_Due,F2220),1,0),0))</f>
        <v>1</v>
      </c>
    </row>
    <row r="2221" customFormat="false" ht="15" hidden="false" customHeight="false" outlineLevel="0" collapsed="false">
      <c r="A2221" s="37" t="n">
        <v>1002002</v>
      </c>
      <c r="B2221" s="38" t="n">
        <v>46282</v>
      </c>
      <c r="C2221" s="39" t="n">
        <v>1</v>
      </c>
      <c r="D2221" s="39" t="s">
        <v>26</v>
      </c>
      <c r="E2221" s="39"/>
      <c r="F2221" s="41" t="n">
        <f aca="false">IF(A2221="","",MATCH(A2221,P_ID,1))</f>
        <v>2002</v>
      </c>
      <c r="G2221" s="41" t="str">
        <f aca="false">IF(A2221="","",INDEX(P_Svc,F2221))</f>
        <v>Economy</v>
      </c>
      <c r="H2221" s="41" t="str">
        <f aca="false">IF(A2221="","",INDEX(P_Zone,F2221))</f>
        <v>Central</v>
      </c>
      <c r="I2221" s="41" t="n">
        <f aca="false">IF(A2221="","",IF(D2221="Delivered",IF(B2221&lt;=INDEX(P_Due,F2221),1,0),0))</f>
        <v>1</v>
      </c>
    </row>
    <row r="2222" customFormat="false" ht="15" hidden="false" customHeight="false" outlineLevel="0" collapsed="false">
      <c r="A2222" s="37" t="n">
        <v>1002003</v>
      </c>
      <c r="B2222" s="38" t="n">
        <v>46282</v>
      </c>
      <c r="C2222" s="39" t="n">
        <v>1</v>
      </c>
      <c r="D2222" s="39" t="s">
        <v>79</v>
      </c>
      <c r="E2222" s="39" t="s">
        <v>38</v>
      </c>
      <c r="F2222" s="41" t="n">
        <f aca="false">IF(A2222="","",MATCH(A2222,P_ID,1))</f>
        <v>2003</v>
      </c>
      <c r="G2222" s="41" t="str">
        <f aca="false">IF(A2222="","",INDEX(P_Svc,F2222))</f>
        <v>Standard</v>
      </c>
      <c r="H2222" s="41" t="str">
        <f aca="false">IF(A2222="","",INDEX(P_Zone,F2222))</f>
        <v>East</v>
      </c>
      <c r="I2222" s="41" t="n">
        <f aca="false">IF(A2222="","",IF(D2222="Delivered",IF(B2222&lt;=INDEX(P_Due,F2222),1,0),0))</f>
        <v>0</v>
      </c>
    </row>
    <row r="2223" customFormat="false" ht="15" hidden="false" customHeight="false" outlineLevel="0" collapsed="false">
      <c r="A2223" s="37" t="n">
        <v>1002004</v>
      </c>
      <c r="B2223" s="38" t="n">
        <v>46282</v>
      </c>
      <c r="C2223" s="39" t="n">
        <v>1</v>
      </c>
      <c r="D2223" s="39" t="s">
        <v>26</v>
      </c>
      <c r="E2223" s="39"/>
      <c r="F2223" s="41" t="n">
        <f aca="false">IF(A2223="","",MATCH(A2223,P_ID,1))</f>
        <v>2004</v>
      </c>
      <c r="G2223" s="41" t="str">
        <f aca="false">IF(A2223="","",INDEX(P_Svc,F2223))</f>
        <v>Standard</v>
      </c>
      <c r="H2223" s="41" t="str">
        <f aca="false">IF(A2223="","",INDEX(P_Zone,F2223))</f>
        <v>East</v>
      </c>
      <c r="I2223" s="41" t="n">
        <f aca="false">IF(A2223="","",IF(D2223="Delivered",IF(B2223&lt;=INDEX(P_Due,F2223),1,0),0))</f>
        <v>1</v>
      </c>
    </row>
    <row r="2224" customFormat="false" ht="15" hidden="false" customHeight="false" outlineLevel="0" collapsed="false">
      <c r="A2224" s="37" t="n">
        <v>1002005</v>
      </c>
      <c r="B2224" s="38" t="n">
        <v>46282</v>
      </c>
      <c r="C2224" s="39" t="n">
        <v>1</v>
      </c>
      <c r="D2224" s="39" t="s">
        <v>26</v>
      </c>
      <c r="E2224" s="39"/>
      <c r="F2224" s="41" t="n">
        <f aca="false">IF(A2224="","",MATCH(A2224,P_ID,1))</f>
        <v>2005</v>
      </c>
      <c r="G2224" s="41" t="str">
        <f aca="false">IF(A2224="","",INDEX(P_Svc,F2224))</f>
        <v>Express</v>
      </c>
      <c r="H2224" s="41" t="str">
        <f aca="false">IF(A2224="","",INDEX(P_Zone,F2224))</f>
        <v>South</v>
      </c>
      <c r="I2224" s="41" t="n">
        <f aca="false">IF(A2224="","",IF(D2224="Delivered",IF(B2224&lt;=INDEX(P_Due,F2224),1,0),0))</f>
        <v>1</v>
      </c>
    </row>
    <row r="2225" customFormat="false" ht="15" hidden="false" customHeight="false" outlineLevel="0" collapsed="false">
      <c r="A2225" s="37" t="n">
        <v>1002006</v>
      </c>
      <c r="B2225" s="38" t="n">
        <v>46282</v>
      </c>
      <c r="C2225" s="39" t="n">
        <v>1</v>
      </c>
      <c r="D2225" s="39" t="s">
        <v>26</v>
      </c>
      <c r="E2225" s="39"/>
      <c r="F2225" s="41" t="n">
        <f aca="false">IF(A2225="","",MATCH(A2225,P_ID,1))</f>
        <v>2006</v>
      </c>
      <c r="G2225" s="41" t="str">
        <f aca="false">IF(A2225="","",INDEX(P_Svc,F2225))</f>
        <v>Standard</v>
      </c>
      <c r="H2225" s="41" t="str">
        <f aca="false">IF(A2225="","",INDEX(P_Zone,F2225))</f>
        <v>East</v>
      </c>
      <c r="I2225" s="41" t="n">
        <f aca="false">IF(A2225="","",IF(D2225="Delivered",IF(B2225&lt;=INDEX(P_Due,F2225),1,0),0))</f>
        <v>1</v>
      </c>
    </row>
    <row r="2226" customFormat="false" ht="15" hidden="false" customHeight="false" outlineLevel="0" collapsed="false">
      <c r="A2226" s="37" t="n">
        <v>1002007</v>
      </c>
      <c r="B2226" s="38" t="n">
        <v>46282</v>
      </c>
      <c r="C2226" s="39" t="n">
        <v>1</v>
      </c>
      <c r="D2226" s="39" t="s">
        <v>26</v>
      </c>
      <c r="E2226" s="39"/>
      <c r="F2226" s="41" t="n">
        <f aca="false">IF(A2226="","",MATCH(A2226,P_ID,1))</f>
        <v>2007</v>
      </c>
      <c r="G2226" s="41" t="str">
        <f aca="false">IF(A2226="","",INDEX(P_Svc,F2226))</f>
        <v>Standard</v>
      </c>
      <c r="H2226" s="41" t="str">
        <f aca="false">IF(A2226="","",INDEX(P_Zone,F2226))</f>
        <v>West</v>
      </c>
      <c r="I2226" s="41" t="n">
        <f aca="false">IF(A2226="","",IF(D2226="Delivered",IF(B2226&lt;=INDEX(P_Due,F2226),1,0),0))</f>
        <v>1</v>
      </c>
    </row>
    <row r="2227" customFormat="false" ht="15" hidden="false" customHeight="false" outlineLevel="0" collapsed="false">
      <c r="A2227" s="37" t="n">
        <v>1002008</v>
      </c>
      <c r="B2227" s="38" t="n">
        <v>46282</v>
      </c>
      <c r="C2227" s="39" t="n">
        <v>1</v>
      </c>
      <c r="D2227" s="39" t="s">
        <v>79</v>
      </c>
      <c r="E2227" s="39" t="s">
        <v>32</v>
      </c>
      <c r="F2227" s="41" t="n">
        <f aca="false">IF(A2227="","",MATCH(A2227,P_ID,1))</f>
        <v>2008</v>
      </c>
      <c r="G2227" s="41" t="str">
        <f aca="false">IF(A2227="","",INDEX(P_Svc,F2227))</f>
        <v>Standard</v>
      </c>
      <c r="H2227" s="41" t="str">
        <f aca="false">IF(A2227="","",INDEX(P_Zone,F2227))</f>
        <v>Central</v>
      </c>
      <c r="I2227" s="41" t="n">
        <f aca="false">IF(A2227="","",IF(D2227="Delivered",IF(B2227&lt;=INDEX(P_Due,F2227),1,0),0))</f>
        <v>0</v>
      </c>
    </row>
    <row r="2228" customFormat="false" ht="15" hidden="false" customHeight="false" outlineLevel="0" collapsed="false">
      <c r="A2228" s="37" t="n">
        <v>1002009</v>
      </c>
      <c r="B2228" s="38" t="n">
        <v>46282</v>
      </c>
      <c r="C2228" s="39" t="n">
        <v>1</v>
      </c>
      <c r="D2228" s="39" t="s">
        <v>26</v>
      </c>
      <c r="E2228" s="39"/>
      <c r="F2228" s="41" t="n">
        <f aca="false">IF(A2228="","",MATCH(A2228,P_ID,1))</f>
        <v>2009</v>
      </c>
      <c r="G2228" s="41" t="str">
        <f aca="false">IF(A2228="","",INDEX(P_Svc,F2228))</f>
        <v>Standard</v>
      </c>
      <c r="H2228" s="41" t="str">
        <f aca="false">IF(A2228="","",INDEX(P_Zone,F2228))</f>
        <v>North</v>
      </c>
      <c r="I2228" s="41" t="n">
        <f aca="false">IF(A2228="","",IF(D2228="Delivered",IF(B2228&lt;=INDEX(P_Due,F2228),1,0),0))</f>
        <v>1</v>
      </c>
    </row>
    <row r="2229" customFormat="false" ht="15" hidden="false" customHeight="false" outlineLevel="0" collapsed="false">
      <c r="A2229" s="37" t="n">
        <v>1002010</v>
      </c>
      <c r="B2229" s="38" t="n">
        <v>46282</v>
      </c>
      <c r="C2229" s="39" t="n">
        <v>1</v>
      </c>
      <c r="D2229" s="39" t="s">
        <v>26</v>
      </c>
      <c r="E2229" s="39"/>
      <c r="F2229" s="41" t="n">
        <f aca="false">IF(A2229="","",MATCH(A2229,P_ID,1))</f>
        <v>2010</v>
      </c>
      <c r="G2229" s="41" t="str">
        <f aca="false">IF(A2229="","",INDEX(P_Svc,F2229))</f>
        <v>Standard</v>
      </c>
      <c r="H2229" s="41" t="str">
        <f aca="false">IF(A2229="","",INDEX(P_Zone,F2229))</f>
        <v>Central</v>
      </c>
      <c r="I2229" s="41" t="n">
        <f aca="false">IF(A2229="","",IF(D2229="Delivered",IF(B2229&lt;=INDEX(P_Due,F2229),1,0),0))</f>
        <v>1</v>
      </c>
    </row>
    <row r="2230" customFormat="false" ht="15" hidden="false" customHeight="false" outlineLevel="0" collapsed="false">
      <c r="A2230" s="37" t="n">
        <v>1002011</v>
      </c>
      <c r="B2230" s="38" t="n">
        <v>46282</v>
      </c>
      <c r="C2230" s="39" t="n">
        <v>1</v>
      </c>
      <c r="D2230" s="39" t="s">
        <v>26</v>
      </c>
      <c r="E2230" s="39"/>
      <c r="F2230" s="41" t="n">
        <f aca="false">IF(A2230="","",MATCH(A2230,P_ID,1))</f>
        <v>2011</v>
      </c>
      <c r="G2230" s="41" t="str">
        <f aca="false">IF(A2230="","",INDEX(P_Svc,F2230))</f>
        <v>Economy</v>
      </c>
      <c r="H2230" s="41" t="str">
        <f aca="false">IF(A2230="","",INDEX(P_Zone,F2230))</f>
        <v>Central</v>
      </c>
      <c r="I2230" s="41" t="n">
        <f aca="false">IF(A2230="","",IF(D2230="Delivered",IF(B2230&lt;=INDEX(P_Due,F2230),1,0),0))</f>
        <v>1</v>
      </c>
    </row>
    <row r="2231" customFormat="false" ht="15" hidden="false" customHeight="false" outlineLevel="0" collapsed="false">
      <c r="A2231" s="37" t="n">
        <v>1002012</v>
      </c>
      <c r="B2231" s="38" t="n">
        <v>46282</v>
      </c>
      <c r="C2231" s="39" t="n">
        <v>1</v>
      </c>
      <c r="D2231" s="39" t="s">
        <v>26</v>
      </c>
      <c r="E2231" s="39"/>
      <c r="F2231" s="41" t="n">
        <f aca="false">IF(A2231="","",MATCH(A2231,P_ID,1))</f>
        <v>2012</v>
      </c>
      <c r="G2231" s="41" t="str">
        <f aca="false">IF(A2231="","",INDEX(P_Svc,F2231))</f>
        <v>Economy</v>
      </c>
      <c r="H2231" s="41" t="str">
        <f aca="false">IF(A2231="","",INDEX(P_Zone,F2231))</f>
        <v>South</v>
      </c>
      <c r="I2231" s="41" t="n">
        <f aca="false">IF(A2231="","",IF(D2231="Delivered",IF(B2231&lt;=INDEX(P_Due,F2231),1,0),0))</f>
        <v>1</v>
      </c>
    </row>
    <row r="2232" customFormat="false" ht="15" hidden="false" customHeight="false" outlineLevel="0" collapsed="false">
      <c r="A2232" s="37" t="n">
        <v>1002014</v>
      </c>
      <c r="B2232" s="38" t="n">
        <v>46282</v>
      </c>
      <c r="C2232" s="39" t="n">
        <v>1</v>
      </c>
      <c r="D2232" s="39" t="s">
        <v>79</v>
      </c>
      <c r="E2232" s="39" t="s">
        <v>32</v>
      </c>
      <c r="F2232" s="41" t="n">
        <f aca="false">IF(A2232="","",MATCH(A2232,P_ID,1))</f>
        <v>2014</v>
      </c>
      <c r="G2232" s="41" t="str">
        <f aca="false">IF(A2232="","",INDEX(P_Svc,F2232))</f>
        <v>Standard</v>
      </c>
      <c r="H2232" s="41" t="str">
        <f aca="false">IF(A2232="","",INDEX(P_Zone,F2232))</f>
        <v>North</v>
      </c>
      <c r="I2232" s="41" t="n">
        <f aca="false">IF(A2232="","",IF(D2232="Delivered",IF(B2232&lt;=INDEX(P_Due,F2232),1,0),0))</f>
        <v>0</v>
      </c>
    </row>
    <row r="2233" customFormat="false" ht="15" hidden="false" customHeight="false" outlineLevel="0" collapsed="false">
      <c r="A2233" s="37" t="n">
        <v>1002016</v>
      </c>
      <c r="B2233" s="38" t="n">
        <v>46282</v>
      </c>
      <c r="C2233" s="39" t="n">
        <v>1</v>
      </c>
      <c r="D2233" s="39" t="s">
        <v>26</v>
      </c>
      <c r="E2233" s="39"/>
      <c r="F2233" s="41" t="n">
        <f aca="false">IF(A2233="","",MATCH(A2233,P_ID,1))</f>
        <v>2016</v>
      </c>
      <c r="G2233" s="41" t="str">
        <f aca="false">IF(A2233="","",INDEX(P_Svc,F2233))</f>
        <v>Standard</v>
      </c>
      <c r="H2233" s="41" t="str">
        <f aca="false">IF(A2233="","",INDEX(P_Zone,F2233))</f>
        <v>South</v>
      </c>
      <c r="I2233" s="41" t="n">
        <f aca="false">IF(A2233="","",IF(D2233="Delivered",IF(B2233&lt;=INDEX(P_Due,F2233),1,0),0))</f>
        <v>1</v>
      </c>
    </row>
    <row r="2234" customFormat="false" ht="15" hidden="false" customHeight="false" outlineLevel="0" collapsed="false">
      <c r="A2234" s="37" t="n">
        <v>1002017</v>
      </c>
      <c r="B2234" s="38" t="n">
        <v>46282</v>
      </c>
      <c r="C2234" s="39" t="n">
        <v>1</v>
      </c>
      <c r="D2234" s="39" t="s">
        <v>79</v>
      </c>
      <c r="E2234" s="39" t="s">
        <v>32</v>
      </c>
      <c r="F2234" s="41" t="n">
        <f aca="false">IF(A2234="","",MATCH(A2234,P_ID,1))</f>
        <v>2017</v>
      </c>
      <c r="G2234" s="41" t="str">
        <f aca="false">IF(A2234="","",INDEX(P_Svc,F2234))</f>
        <v>Economy</v>
      </c>
      <c r="H2234" s="41" t="str">
        <f aca="false">IF(A2234="","",INDEX(P_Zone,F2234))</f>
        <v>West</v>
      </c>
      <c r="I2234" s="41" t="n">
        <f aca="false">IF(A2234="","",IF(D2234="Delivered",IF(B2234&lt;=INDEX(P_Due,F2234),1,0),0))</f>
        <v>0</v>
      </c>
    </row>
    <row r="2235" customFormat="false" ht="15" hidden="false" customHeight="false" outlineLevel="0" collapsed="false">
      <c r="A2235" s="37" t="n">
        <v>1002085</v>
      </c>
      <c r="B2235" s="38" t="n">
        <v>46283</v>
      </c>
      <c r="C2235" s="39" t="n">
        <v>1</v>
      </c>
      <c r="D2235" s="39" t="s">
        <v>26</v>
      </c>
      <c r="E2235" s="39"/>
      <c r="F2235" s="41" t="n">
        <f aca="false">IF(A2235="","",MATCH(A2235,P_ID,1))</f>
        <v>2085</v>
      </c>
      <c r="G2235" s="41" t="str">
        <f aca="false">IF(A2235="","",INDEX(P_Svc,F2235))</f>
        <v>Express</v>
      </c>
      <c r="H2235" s="41" t="str">
        <f aca="false">IF(A2235="","",INDEX(P_Zone,F2235))</f>
        <v>South</v>
      </c>
      <c r="I2235" s="41" t="n">
        <f aca="false">IF(A2235="","",IF(D2235="Delivered",IF(B2235&lt;=INDEX(P_Due,F2235),1,0),0))</f>
        <v>1</v>
      </c>
    </row>
    <row r="2236" customFormat="false" ht="15" hidden="false" customHeight="false" outlineLevel="0" collapsed="false">
      <c r="A2236" s="37" t="n">
        <v>1002120</v>
      </c>
      <c r="B2236" s="38" t="n">
        <v>46283</v>
      </c>
      <c r="C2236" s="39" t="n">
        <v>1</v>
      </c>
      <c r="D2236" s="39" t="s">
        <v>26</v>
      </c>
      <c r="E2236" s="39"/>
      <c r="F2236" s="41" t="n">
        <f aca="false">IF(A2236="","",MATCH(A2236,P_ID,1))</f>
        <v>2120</v>
      </c>
      <c r="G2236" s="41" t="str">
        <f aca="false">IF(A2236="","",INDEX(P_Svc,F2236))</f>
        <v>Express</v>
      </c>
      <c r="H2236" s="41" t="str">
        <f aca="false">IF(A2236="","",INDEX(P_Zone,F2236))</f>
        <v>West</v>
      </c>
      <c r="I2236" s="41" t="n">
        <f aca="false">IF(A2236="","",IF(D2236="Delivered",IF(B2236&lt;=INDEX(P_Due,F2236),1,0),0))</f>
        <v>1</v>
      </c>
    </row>
    <row r="2237" customFormat="false" ht="15" hidden="false" customHeight="false" outlineLevel="0" collapsed="false">
      <c r="A2237" s="37" t="n">
        <v>1002128</v>
      </c>
      <c r="B2237" s="38" t="n">
        <v>46283</v>
      </c>
      <c r="C2237" s="39" t="n">
        <v>1</v>
      </c>
      <c r="D2237" s="39" t="s">
        <v>26</v>
      </c>
      <c r="E2237" s="39"/>
      <c r="F2237" s="41" t="n">
        <f aca="false">IF(A2237="","",MATCH(A2237,P_ID,1))</f>
        <v>2128</v>
      </c>
      <c r="G2237" s="41" t="str">
        <f aca="false">IF(A2237="","",INDEX(P_Svc,F2237))</f>
        <v>Express</v>
      </c>
      <c r="H2237" s="41" t="str">
        <f aca="false">IF(A2237="","",INDEX(P_Zone,F2237))</f>
        <v>West</v>
      </c>
      <c r="I2237" s="41" t="n">
        <f aca="false">IF(A2237="","",IF(D2237="Delivered",IF(B2237&lt;=INDEX(P_Due,F2237),1,0),0))</f>
        <v>1</v>
      </c>
    </row>
    <row r="2238" customFormat="false" ht="15" hidden="false" customHeight="false" outlineLevel="0" collapsed="false">
      <c r="A2238" s="37" t="n">
        <v>1002132</v>
      </c>
      <c r="B2238" s="38" t="n">
        <v>46283</v>
      </c>
      <c r="C2238" s="39" t="n">
        <v>1</v>
      </c>
      <c r="D2238" s="39" t="s">
        <v>26</v>
      </c>
      <c r="E2238" s="39"/>
      <c r="F2238" s="41" t="n">
        <f aca="false">IF(A2238="","",MATCH(A2238,P_ID,1))</f>
        <v>2132</v>
      </c>
      <c r="G2238" s="41" t="str">
        <f aca="false">IF(A2238="","",INDEX(P_Svc,F2238))</f>
        <v>Express</v>
      </c>
      <c r="H2238" s="41" t="str">
        <f aca="false">IF(A2238="","",INDEX(P_Zone,F2238))</f>
        <v>West</v>
      </c>
      <c r="I2238" s="41" t="n">
        <f aca="false">IF(A2238="","",IF(D2238="Delivered",IF(B2238&lt;=INDEX(P_Due,F2238),1,0),0))</f>
        <v>1</v>
      </c>
    </row>
    <row r="2239" customFormat="false" ht="15" hidden="false" customHeight="false" outlineLevel="0" collapsed="false">
      <c r="A2239" s="37" t="n">
        <v>1002133</v>
      </c>
      <c r="B2239" s="38" t="n">
        <v>46283</v>
      </c>
      <c r="C2239" s="39" t="n">
        <v>1</v>
      </c>
      <c r="D2239" s="39" t="s">
        <v>79</v>
      </c>
      <c r="E2239" s="39" t="s">
        <v>32</v>
      </c>
      <c r="F2239" s="41" t="n">
        <f aca="false">IF(A2239="","",MATCH(A2239,P_ID,1))</f>
        <v>2133</v>
      </c>
      <c r="G2239" s="41" t="str">
        <f aca="false">IF(A2239="","",INDEX(P_Svc,F2239))</f>
        <v>Express</v>
      </c>
      <c r="H2239" s="41" t="str">
        <f aca="false">IF(A2239="","",INDEX(P_Zone,F2239))</f>
        <v>West</v>
      </c>
      <c r="I2239" s="41" t="n">
        <f aca="false">IF(A2239="","",IF(D2239="Delivered",IF(B2239&lt;=INDEX(P_Due,F2239),1,0),0))</f>
        <v>0</v>
      </c>
    </row>
    <row r="2240" customFormat="false" ht="15" hidden="false" customHeight="false" outlineLevel="0" collapsed="false">
      <c r="A2240" s="37" t="n">
        <v>1002155</v>
      </c>
      <c r="B2240" s="38" t="n">
        <v>46283</v>
      </c>
      <c r="C2240" s="39" t="n">
        <v>1</v>
      </c>
      <c r="D2240" s="39" t="s">
        <v>26</v>
      </c>
      <c r="E2240" s="39"/>
      <c r="F2240" s="41" t="n">
        <f aca="false">IF(A2240="","",MATCH(A2240,P_ID,1))</f>
        <v>2155</v>
      </c>
      <c r="G2240" s="41" t="str">
        <f aca="false">IF(A2240="","",INDEX(P_Svc,F2240))</f>
        <v>Express</v>
      </c>
      <c r="H2240" s="41" t="str">
        <f aca="false">IF(A2240="","",INDEX(P_Zone,F2240))</f>
        <v>West</v>
      </c>
      <c r="I2240" s="41" t="n">
        <f aca="false">IF(A2240="","",IF(D2240="Delivered",IF(B2240&lt;=INDEX(P_Due,F2240),1,0),0))</f>
        <v>1</v>
      </c>
    </row>
    <row r="2241" customFormat="false" ht="15" hidden="false" customHeight="false" outlineLevel="0" collapsed="false">
      <c r="A2241" s="37" t="n">
        <v>1002224</v>
      </c>
      <c r="B2241" s="38" t="n">
        <v>46283</v>
      </c>
      <c r="C2241" s="39" t="n">
        <v>1</v>
      </c>
      <c r="D2241" s="39" t="s">
        <v>26</v>
      </c>
      <c r="E2241" s="39"/>
      <c r="F2241" s="41" t="n">
        <f aca="false">IF(A2241="","",MATCH(A2241,P_ID,1))</f>
        <v>2224</v>
      </c>
      <c r="G2241" s="41" t="str">
        <f aca="false">IF(A2241="","",INDEX(P_Svc,F2241))</f>
        <v>Express</v>
      </c>
      <c r="H2241" s="41" t="str">
        <f aca="false">IF(A2241="","",INDEX(P_Zone,F2241))</f>
        <v>West</v>
      </c>
      <c r="I2241" s="41" t="n">
        <f aca="false">IF(A2241="","",IF(D2241="Delivered",IF(B2241&lt;=INDEX(P_Due,F2241),1,0),0))</f>
        <v>1</v>
      </c>
    </row>
    <row r="2242" customFormat="false" ht="15" hidden="false" customHeight="false" outlineLevel="0" collapsed="false">
      <c r="A2242" s="37" t="n">
        <v>1002240</v>
      </c>
      <c r="B2242" s="38" t="n">
        <v>46283</v>
      </c>
      <c r="C2242" s="39" t="n">
        <v>1</v>
      </c>
      <c r="D2242" s="39" t="s">
        <v>26</v>
      </c>
      <c r="E2242" s="39"/>
      <c r="F2242" s="41" t="n">
        <f aca="false">IF(A2242="","",MATCH(A2242,P_ID,1))</f>
        <v>2240</v>
      </c>
      <c r="G2242" s="41" t="str">
        <f aca="false">IF(A2242="","",INDEX(P_Svc,F2242))</f>
        <v>Express</v>
      </c>
      <c r="H2242" s="41" t="str">
        <f aca="false">IF(A2242="","",INDEX(P_Zone,F2242))</f>
        <v>South</v>
      </c>
      <c r="I2242" s="41" t="n">
        <f aca="false">IF(A2242="","",IF(D2242="Delivered",IF(B2242&lt;=INDEX(P_Due,F2242),1,0),0))</f>
        <v>1</v>
      </c>
    </row>
    <row r="2243" customFormat="false" ht="15" hidden="false" customHeight="false" outlineLevel="0" collapsed="false">
      <c r="A2243" s="37" t="n">
        <v>1002246</v>
      </c>
      <c r="B2243" s="38" t="n">
        <v>46283</v>
      </c>
      <c r="C2243" s="39" t="n">
        <v>1</v>
      </c>
      <c r="D2243" s="39" t="s">
        <v>26</v>
      </c>
      <c r="E2243" s="39"/>
      <c r="F2243" s="41" t="n">
        <f aca="false">IF(A2243="","",MATCH(A2243,P_ID,1))</f>
        <v>2246</v>
      </c>
      <c r="G2243" s="41" t="str">
        <f aca="false">IF(A2243="","",INDEX(P_Svc,F2243))</f>
        <v>Express</v>
      </c>
      <c r="H2243" s="41" t="str">
        <f aca="false">IF(A2243="","",INDEX(P_Zone,F2243))</f>
        <v>North</v>
      </c>
      <c r="I2243" s="41" t="n">
        <f aca="false">IF(A2243="","",IF(D2243="Delivered",IF(B2243&lt;=INDEX(P_Due,F2243),1,0),0))</f>
        <v>1</v>
      </c>
    </row>
    <row r="2244" customFormat="false" ht="15" hidden="false" customHeight="false" outlineLevel="0" collapsed="false">
      <c r="A2244" s="37" t="n">
        <v>1001854</v>
      </c>
      <c r="B2244" s="38" t="n">
        <v>46283</v>
      </c>
      <c r="C2244" s="39" t="n">
        <v>2</v>
      </c>
      <c r="D2244" s="39" t="s">
        <v>26</v>
      </c>
      <c r="E2244" s="39"/>
      <c r="F2244" s="41" t="n">
        <f aca="false">IF(A2244="","",MATCH(A2244,P_ID,1))</f>
        <v>1854</v>
      </c>
      <c r="G2244" s="41" t="str">
        <f aca="false">IF(A2244="","",INDEX(P_Svc,F2244))</f>
        <v>Express</v>
      </c>
      <c r="H2244" s="41" t="str">
        <f aca="false">IF(A2244="","",INDEX(P_Zone,F2244))</f>
        <v>South</v>
      </c>
      <c r="I2244" s="41" t="n">
        <f aca="false">IF(A2244="","",IF(D2244="Delivered",IF(B2244&lt;=INDEX(P_Due,F2244),1,0),0))</f>
        <v>0</v>
      </c>
    </row>
    <row r="2245" customFormat="false" ht="15" hidden="false" customHeight="false" outlineLevel="0" collapsed="false">
      <c r="A2245" s="37" t="n">
        <v>1002086</v>
      </c>
      <c r="B2245" s="38" t="n">
        <v>46283</v>
      </c>
      <c r="C2245" s="39" t="n">
        <v>1</v>
      </c>
      <c r="D2245" s="39" t="s">
        <v>26</v>
      </c>
      <c r="E2245" s="39"/>
      <c r="F2245" s="41" t="n">
        <f aca="false">IF(A2245="","",MATCH(A2245,P_ID,1))</f>
        <v>2086</v>
      </c>
      <c r="G2245" s="41" t="str">
        <f aca="false">IF(A2245="","",INDEX(P_Svc,F2245))</f>
        <v>Express</v>
      </c>
      <c r="H2245" s="41" t="str">
        <f aca="false">IF(A2245="","",INDEX(P_Zone,F2245))</f>
        <v>South</v>
      </c>
      <c r="I2245" s="41" t="n">
        <f aca="false">IF(A2245="","",IF(D2245="Delivered",IF(B2245&lt;=INDEX(P_Due,F2245),1,0),0))</f>
        <v>1</v>
      </c>
    </row>
    <row r="2246" customFormat="false" ht="15" hidden="false" customHeight="false" outlineLevel="0" collapsed="false">
      <c r="A2246" s="37" t="n">
        <v>1002091</v>
      </c>
      <c r="B2246" s="38" t="n">
        <v>46283</v>
      </c>
      <c r="C2246" s="39" t="n">
        <v>1</v>
      </c>
      <c r="D2246" s="39" t="s">
        <v>26</v>
      </c>
      <c r="E2246" s="39"/>
      <c r="F2246" s="41" t="n">
        <f aca="false">IF(A2246="","",MATCH(A2246,P_ID,1))</f>
        <v>2091</v>
      </c>
      <c r="G2246" s="41" t="str">
        <f aca="false">IF(A2246="","",INDEX(P_Svc,F2246))</f>
        <v>Express</v>
      </c>
      <c r="H2246" s="41" t="str">
        <f aca="false">IF(A2246="","",INDEX(P_Zone,F2246))</f>
        <v>West</v>
      </c>
      <c r="I2246" s="41" t="n">
        <f aca="false">IF(A2246="","",IF(D2246="Delivered",IF(B2246&lt;=INDEX(P_Due,F2246),1,0),0))</f>
        <v>1</v>
      </c>
    </row>
    <row r="2247" customFormat="false" ht="15" hidden="false" customHeight="false" outlineLevel="0" collapsed="false">
      <c r="A2247" s="37" t="n">
        <v>1002112</v>
      </c>
      <c r="B2247" s="38" t="n">
        <v>46283</v>
      </c>
      <c r="C2247" s="39" t="n">
        <v>1</v>
      </c>
      <c r="D2247" s="39" t="s">
        <v>26</v>
      </c>
      <c r="E2247" s="39"/>
      <c r="F2247" s="41" t="n">
        <f aca="false">IF(A2247="","",MATCH(A2247,P_ID,1))</f>
        <v>2112</v>
      </c>
      <c r="G2247" s="41" t="str">
        <f aca="false">IF(A2247="","",INDEX(P_Svc,F2247))</f>
        <v>Express</v>
      </c>
      <c r="H2247" s="41" t="str">
        <f aca="false">IF(A2247="","",INDEX(P_Zone,F2247))</f>
        <v>South</v>
      </c>
      <c r="I2247" s="41" t="n">
        <f aca="false">IF(A2247="","",IF(D2247="Delivered",IF(B2247&lt;=INDEX(P_Due,F2247),1,0),0))</f>
        <v>1</v>
      </c>
    </row>
    <row r="2248" customFormat="false" ht="15" hidden="false" customHeight="false" outlineLevel="0" collapsed="false">
      <c r="A2248" s="37" t="n">
        <v>1002150</v>
      </c>
      <c r="B2248" s="38" t="n">
        <v>46283</v>
      </c>
      <c r="C2248" s="39" t="n">
        <v>1</v>
      </c>
      <c r="D2248" s="39" t="s">
        <v>26</v>
      </c>
      <c r="E2248" s="39"/>
      <c r="F2248" s="41" t="n">
        <f aca="false">IF(A2248="","",MATCH(A2248,P_ID,1))</f>
        <v>2150</v>
      </c>
      <c r="G2248" s="41" t="str">
        <f aca="false">IF(A2248="","",INDEX(P_Svc,F2248))</f>
        <v>Express</v>
      </c>
      <c r="H2248" s="41" t="str">
        <f aca="false">IF(A2248="","",INDEX(P_Zone,F2248))</f>
        <v>South</v>
      </c>
      <c r="I2248" s="41" t="n">
        <f aca="false">IF(A2248="","",IF(D2248="Delivered",IF(B2248&lt;=INDEX(P_Due,F2248),1,0),0))</f>
        <v>1</v>
      </c>
    </row>
    <row r="2249" customFormat="false" ht="15" hidden="false" customHeight="false" outlineLevel="0" collapsed="false">
      <c r="A2249" s="37" t="n">
        <v>1002156</v>
      </c>
      <c r="B2249" s="38" t="n">
        <v>46283</v>
      </c>
      <c r="C2249" s="39" t="n">
        <v>1</v>
      </c>
      <c r="D2249" s="39" t="s">
        <v>26</v>
      </c>
      <c r="E2249" s="39"/>
      <c r="F2249" s="41" t="n">
        <f aca="false">IF(A2249="","",MATCH(A2249,P_ID,1))</f>
        <v>2156</v>
      </c>
      <c r="G2249" s="41" t="str">
        <f aca="false">IF(A2249="","",INDEX(P_Svc,F2249))</f>
        <v>Express</v>
      </c>
      <c r="H2249" s="41" t="str">
        <f aca="false">IF(A2249="","",INDEX(P_Zone,F2249))</f>
        <v>North</v>
      </c>
      <c r="I2249" s="41" t="n">
        <f aca="false">IF(A2249="","",IF(D2249="Delivered",IF(B2249&lt;=INDEX(P_Due,F2249),1,0),0))</f>
        <v>1</v>
      </c>
    </row>
    <row r="2250" customFormat="false" ht="15" hidden="false" customHeight="false" outlineLevel="0" collapsed="false">
      <c r="A2250" s="37" t="n">
        <v>1002160</v>
      </c>
      <c r="B2250" s="38" t="n">
        <v>46283</v>
      </c>
      <c r="C2250" s="39" t="n">
        <v>1</v>
      </c>
      <c r="D2250" s="39" t="s">
        <v>26</v>
      </c>
      <c r="E2250" s="39"/>
      <c r="F2250" s="41" t="n">
        <f aca="false">IF(A2250="","",MATCH(A2250,P_ID,1))</f>
        <v>2160</v>
      </c>
      <c r="G2250" s="41" t="str">
        <f aca="false">IF(A2250="","",INDEX(P_Svc,F2250))</f>
        <v>Express</v>
      </c>
      <c r="H2250" s="41" t="str">
        <f aca="false">IF(A2250="","",INDEX(P_Zone,F2250))</f>
        <v>West</v>
      </c>
      <c r="I2250" s="41" t="n">
        <f aca="false">IF(A2250="","",IF(D2250="Delivered",IF(B2250&lt;=INDEX(P_Due,F2250),1,0),0))</f>
        <v>1</v>
      </c>
    </row>
    <row r="2251" customFormat="false" ht="15" hidden="false" customHeight="false" outlineLevel="0" collapsed="false">
      <c r="A2251" s="37" t="n">
        <v>1002171</v>
      </c>
      <c r="B2251" s="38" t="n">
        <v>46283</v>
      </c>
      <c r="C2251" s="39" t="n">
        <v>1</v>
      </c>
      <c r="D2251" s="39" t="s">
        <v>26</v>
      </c>
      <c r="E2251" s="39"/>
      <c r="F2251" s="41" t="n">
        <f aca="false">IF(A2251="","",MATCH(A2251,P_ID,1))</f>
        <v>2171</v>
      </c>
      <c r="G2251" s="41" t="str">
        <f aca="false">IF(A2251="","",INDEX(P_Svc,F2251))</f>
        <v>Express</v>
      </c>
      <c r="H2251" s="41" t="str">
        <f aca="false">IF(A2251="","",INDEX(P_Zone,F2251))</f>
        <v>North</v>
      </c>
      <c r="I2251" s="41" t="n">
        <f aca="false">IF(A2251="","",IF(D2251="Delivered",IF(B2251&lt;=INDEX(P_Due,F2251),1,0),0))</f>
        <v>1</v>
      </c>
    </row>
    <row r="2252" customFormat="false" ht="15" hidden="false" customHeight="false" outlineLevel="0" collapsed="false">
      <c r="A2252" s="37" t="n">
        <v>1002189</v>
      </c>
      <c r="B2252" s="38" t="n">
        <v>46283</v>
      </c>
      <c r="C2252" s="39" t="n">
        <v>1</v>
      </c>
      <c r="D2252" s="39" t="s">
        <v>26</v>
      </c>
      <c r="E2252" s="39"/>
      <c r="F2252" s="41" t="n">
        <f aca="false">IF(A2252="","",MATCH(A2252,P_ID,1))</f>
        <v>2189</v>
      </c>
      <c r="G2252" s="41" t="str">
        <f aca="false">IF(A2252="","",INDEX(P_Svc,F2252))</f>
        <v>Express</v>
      </c>
      <c r="H2252" s="41" t="str">
        <f aca="false">IF(A2252="","",INDEX(P_Zone,F2252))</f>
        <v>North</v>
      </c>
      <c r="I2252" s="41" t="n">
        <f aca="false">IF(A2252="","",IF(D2252="Delivered",IF(B2252&lt;=INDEX(P_Due,F2252),1,0),0))</f>
        <v>1</v>
      </c>
    </row>
    <row r="2253" customFormat="false" ht="15" hidden="false" customHeight="false" outlineLevel="0" collapsed="false">
      <c r="A2253" s="37" t="n">
        <v>1002191</v>
      </c>
      <c r="B2253" s="38" t="n">
        <v>46283</v>
      </c>
      <c r="C2253" s="39" t="n">
        <v>1</v>
      </c>
      <c r="D2253" s="39" t="s">
        <v>26</v>
      </c>
      <c r="E2253" s="39"/>
      <c r="F2253" s="41" t="n">
        <f aca="false">IF(A2253="","",MATCH(A2253,P_ID,1))</f>
        <v>2191</v>
      </c>
      <c r="G2253" s="41" t="str">
        <f aca="false">IF(A2253="","",INDEX(P_Svc,F2253))</f>
        <v>Express</v>
      </c>
      <c r="H2253" s="41" t="str">
        <f aca="false">IF(A2253="","",INDEX(P_Zone,F2253))</f>
        <v>South</v>
      </c>
      <c r="I2253" s="41" t="n">
        <f aca="false">IF(A2253="","",IF(D2253="Delivered",IF(B2253&lt;=INDEX(P_Due,F2253),1,0),0))</f>
        <v>1</v>
      </c>
    </row>
    <row r="2254" customFormat="false" ht="15" hidden="false" customHeight="false" outlineLevel="0" collapsed="false">
      <c r="A2254" s="37" t="n">
        <v>1002234</v>
      </c>
      <c r="B2254" s="38" t="n">
        <v>46283</v>
      </c>
      <c r="C2254" s="39" t="n">
        <v>1</v>
      </c>
      <c r="D2254" s="39" t="s">
        <v>26</v>
      </c>
      <c r="E2254" s="39"/>
      <c r="F2254" s="41" t="n">
        <f aca="false">IF(A2254="","",MATCH(A2254,P_ID,1))</f>
        <v>2234</v>
      </c>
      <c r="G2254" s="41" t="str">
        <f aca="false">IF(A2254="","",INDEX(P_Svc,F2254))</f>
        <v>Express</v>
      </c>
      <c r="H2254" s="41" t="str">
        <f aca="false">IF(A2254="","",INDEX(P_Zone,F2254))</f>
        <v>West</v>
      </c>
      <c r="I2254" s="41" t="n">
        <f aca="false">IF(A2254="","",IF(D2254="Delivered",IF(B2254&lt;=INDEX(P_Due,F2254),1,0),0))</f>
        <v>1</v>
      </c>
    </row>
    <row r="2255" customFormat="false" ht="15" hidden="false" customHeight="false" outlineLevel="0" collapsed="false">
      <c r="A2255" s="37" t="n">
        <v>1002243</v>
      </c>
      <c r="B2255" s="38" t="n">
        <v>46283</v>
      </c>
      <c r="C2255" s="39" t="n">
        <v>1</v>
      </c>
      <c r="D2255" s="39" t="s">
        <v>26</v>
      </c>
      <c r="E2255" s="39"/>
      <c r="F2255" s="41" t="n">
        <f aca="false">IF(A2255="","",MATCH(A2255,P_ID,1))</f>
        <v>2243</v>
      </c>
      <c r="G2255" s="41" t="str">
        <f aca="false">IF(A2255="","",INDEX(P_Svc,F2255))</f>
        <v>Express</v>
      </c>
      <c r="H2255" s="41" t="str">
        <f aca="false">IF(A2255="","",INDEX(P_Zone,F2255))</f>
        <v>South</v>
      </c>
      <c r="I2255" s="41" t="n">
        <f aca="false">IF(A2255="","",IF(D2255="Delivered",IF(B2255&lt;=INDEX(P_Due,F2255),1,0),0))</f>
        <v>1</v>
      </c>
    </row>
    <row r="2256" customFormat="false" ht="15" hidden="false" customHeight="false" outlineLevel="0" collapsed="false">
      <c r="A2256" s="37" t="n">
        <v>1002254</v>
      </c>
      <c r="B2256" s="38" t="n">
        <v>46283</v>
      </c>
      <c r="C2256" s="39" t="n">
        <v>1</v>
      </c>
      <c r="D2256" s="39" t="s">
        <v>26</v>
      </c>
      <c r="E2256" s="39"/>
      <c r="F2256" s="41" t="n">
        <f aca="false">IF(A2256="","",MATCH(A2256,P_ID,1))</f>
        <v>2254</v>
      </c>
      <c r="G2256" s="41" t="str">
        <f aca="false">IF(A2256="","",INDEX(P_Svc,F2256))</f>
        <v>Express</v>
      </c>
      <c r="H2256" s="41" t="str">
        <f aca="false">IF(A2256="","",INDEX(P_Zone,F2256))</f>
        <v>Central</v>
      </c>
      <c r="I2256" s="41" t="n">
        <f aca="false">IF(A2256="","",IF(D2256="Delivered",IF(B2256&lt;=INDEX(P_Due,F2256),1,0),0))</f>
        <v>1</v>
      </c>
    </row>
    <row r="2257" customFormat="false" ht="15" hidden="false" customHeight="false" outlineLevel="0" collapsed="false">
      <c r="A2257" s="37" t="n">
        <v>1002258</v>
      </c>
      <c r="B2257" s="38" t="n">
        <v>46283</v>
      </c>
      <c r="C2257" s="39" t="n">
        <v>1</v>
      </c>
      <c r="D2257" s="39" t="s">
        <v>26</v>
      </c>
      <c r="E2257" s="39"/>
      <c r="F2257" s="41" t="n">
        <f aca="false">IF(A2257="","",MATCH(A2257,P_ID,1))</f>
        <v>2258</v>
      </c>
      <c r="G2257" s="41" t="str">
        <f aca="false">IF(A2257="","",INDEX(P_Svc,F2257))</f>
        <v>Express</v>
      </c>
      <c r="H2257" s="41" t="str">
        <f aca="false">IF(A2257="","",INDEX(P_Zone,F2257))</f>
        <v>North</v>
      </c>
      <c r="I2257" s="41" t="n">
        <f aca="false">IF(A2257="","",IF(D2257="Delivered",IF(B2257&lt;=INDEX(P_Due,F2257),1,0),0))</f>
        <v>1</v>
      </c>
    </row>
    <row r="2258" customFormat="false" ht="15" hidden="false" customHeight="false" outlineLevel="0" collapsed="false">
      <c r="A2258" s="37" t="n">
        <v>1002277</v>
      </c>
      <c r="B2258" s="38" t="n">
        <v>46283</v>
      </c>
      <c r="C2258" s="39" t="n">
        <v>1</v>
      </c>
      <c r="D2258" s="39" t="s">
        <v>26</v>
      </c>
      <c r="E2258" s="39"/>
      <c r="F2258" s="41" t="n">
        <f aca="false">IF(A2258="","",MATCH(A2258,P_ID,1))</f>
        <v>2277</v>
      </c>
      <c r="G2258" s="41" t="str">
        <f aca="false">IF(A2258="","",INDEX(P_Svc,F2258))</f>
        <v>Express</v>
      </c>
      <c r="H2258" s="41" t="str">
        <f aca="false">IF(A2258="","",INDEX(P_Zone,F2258))</f>
        <v>North</v>
      </c>
      <c r="I2258" s="41" t="n">
        <f aca="false">IF(A2258="","",IF(D2258="Delivered",IF(B2258&lt;=INDEX(P_Due,F2258),1,0),0))</f>
        <v>1</v>
      </c>
    </row>
    <row r="2259" customFormat="false" ht="15" hidden="false" customHeight="false" outlineLevel="0" collapsed="false">
      <c r="A2259" s="37" t="n">
        <v>1002312</v>
      </c>
      <c r="B2259" s="38" t="n">
        <v>46283</v>
      </c>
      <c r="C2259" s="39" t="n">
        <v>1</v>
      </c>
      <c r="D2259" s="39" t="s">
        <v>26</v>
      </c>
      <c r="E2259" s="39"/>
      <c r="F2259" s="41" t="n">
        <f aca="false">IF(A2259="","",MATCH(A2259,P_ID,1))</f>
        <v>2312</v>
      </c>
      <c r="G2259" s="41" t="str">
        <f aca="false">IF(A2259="","",INDEX(P_Svc,F2259))</f>
        <v>Express</v>
      </c>
      <c r="H2259" s="41" t="str">
        <f aca="false">IF(A2259="","",INDEX(P_Zone,F2259))</f>
        <v>South</v>
      </c>
      <c r="I2259" s="41" t="n">
        <f aca="false">IF(A2259="","",IF(D2259="Delivered",IF(B2259&lt;=INDEX(P_Due,F2259),1,0),0))</f>
        <v>1</v>
      </c>
    </row>
    <row r="2260" customFormat="false" ht="15" hidden="false" customHeight="false" outlineLevel="0" collapsed="false">
      <c r="A2260" s="37" t="n">
        <v>1002316</v>
      </c>
      <c r="B2260" s="38" t="n">
        <v>46283</v>
      </c>
      <c r="C2260" s="39" t="n">
        <v>1</v>
      </c>
      <c r="D2260" s="39" t="s">
        <v>26</v>
      </c>
      <c r="E2260" s="39"/>
      <c r="F2260" s="41" t="n">
        <f aca="false">IF(A2260="","",MATCH(A2260,P_ID,1))</f>
        <v>2316</v>
      </c>
      <c r="G2260" s="41" t="str">
        <f aca="false">IF(A2260="","",INDEX(P_Svc,F2260))</f>
        <v>Express</v>
      </c>
      <c r="H2260" s="41" t="str">
        <f aca="false">IF(A2260="","",INDEX(P_Zone,F2260))</f>
        <v>East</v>
      </c>
      <c r="I2260" s="41" t="n">
        <f aca="false">IF(A2260="","",IF(D2260="Delivered",IF(B2260&lt;=INDEX(P_Due,F2260),1,0),0))</f>
        <v>1</v>
      </c>
    </row>
    <row r="2261" customFormat="false" ht="15" hidden="false" customHeight="false" outlineLevel="0" collapsed="false">
      <c r="A2261" s="37" t="n">
        <v>1002326</v>
      </c>
      <c r="B2261" s="38" t="n">
        <v>46283</v>
      </c>
      <c r="C2261" s="39" t="n">
        <v>1</v>
      </c>
      <c r="D2261" s="39" t="s">
        <v>26</v>
      </c>
      <c r="E2261" s="39"/>
      <c r="F2261" s="41" t="n">
        <f aca="false">IF(A2261="","",MATCH(A2261,P_ID,1))</f>
        <v>2326</v>
      </c>
      <c r="G2261" s="41" t="str">
        <f aca="false">IF(A2261="","",INDEX(P_Svc,F2261))</f>
        <v>Express</v>
      </c>
      <c r="H2261" s="41" t="str">
        <f aca="false">IF(A2261="","",INDEX(P_Zone,F2261))</f>
        <v>South</v>
      </c>
      <c r="I2261" s="41" t="n">
        <f aca="false">IF(A2261="","",IF(D2261="Delivered",IF(B2261&lt;=INDEX(P_Due,F2261),1,0),0))</f>
        <v>1</v>
      </c>
    </row>
    <row r="2262" customFormat="false" ht="15" hidden="false" customHeight="false" outlineLevel="0" collapsed="false">
      <c r="A2262" s="37" t="n">
        <v>1002330</v>
      </c>
      <c r="B2262" s="38" t="n">
        <v>46283</v>
      </c>
      <c r="C2262" s="39" t="n">
        <v>1</v>
      </c>
      <c r="D2262" s="39" t="s">
        <v>26</v>
      </c>
      <c r="E2262" s="39"/>
      <c r="F2262" s="41" t="n">
        <f aca="false">IF(A2262="","",MATCH(A2262,P_ID,1))</f>
        <v>2330</v>
      </c>
      <c r="G2262" s="41" t="str">
        <f aca="false">IF(A2262="","",INDEX(P_Svc,F2262))</f>
        <v>Express</v>
      </c>
      <c r="H2262" s="41" t="str">
        <f aca="false">IF(A2262="","",INDEX(P_Zone,F2262))</f>
        <v>Central</v>
      </c>
      <c r="I2262" s="41" t="n">
        <f aca="false">IF(A2262="","",IF(D2262="Delivered",IF(B2262&lt;=INDEX(P_Due,F2262),1,0),0))</f>
        <v>1</v>
      </c>
    </row>
    <row r="2263" customFormat="false" ht="15" hidden="false" customHeight="false" outlineLevel="0" collapsed="false">
      <c r="A2263" s="37" t="n">
        <v>1002336</v>
      </c>
      <c r="B2263" s="38" t="n">
        <v>46283</v>
      </c>
      <c r="C2263" s="39" t="n">
        <v>1</v>
      </c>
      <c r="D2263" s="39" t="s">
        <v>26</v>
      </c>
      <c r="E2263" s="39"/>
      <c r="F2263" s="41" t="n">
        <f aca="false">IF(A2263="","",MATCH(A2263,P_ID,1))</f>
        <v>2336</v>
      </c>
      <c r="G2263" s="41" t="str">
        <f aca="false">IF(A2263="","",INDEX(P_Svc,F2263))</f>
        <v>Express</v>
      </c>
      <c r="H2263" s="41" t="str">
        <f aca="false">IF(A2263="","",INDEX(P_Zone,F2263))</f>
        <v>Central</v>
      </c>
      <c r="I2263" s="41" t="n">
        <f aca="false">IF(A2263="","",IF(D2263="Delivered",IF(B2263&lt;=INDEX(P_Due,F2263),1,0),0))</f>
        <v>1</v>
      </c>
    </row>
    <row r="2264" customFormat="false" ht="15" hidden="false" customHeight="false" outlineLevel="0" collapsed="false">
      <c r="A2264" s="37" t="n">
        <v>1002345</v>
      </c>
      <c r="B2264" s="38" t="n">
        <v>46283</v>
      </c>
      <c r="C2264" s="39" t="n">
        <v>1</v>
      </c>
      <c r="D2264" s="39" t="s">
        <v>26</v>
      </c>
      <c r="E2264" s="39"/>
      <c r="F2264" s="41" t="n">
        <f aca="false">IF(A2264="","",MATCH(A2264,P_ID,1))</f>
        <v>2345</v>
      </c>
      <c r="G2264" s="41" t="str">
        <f aca="false">IF(A2264="","",INDEX(P_Svc,F2264))</f>
        <v>Express</v>
      </c>
      <c r="H2264" s="41" t="str">
        <f aca="false">IF(A2264="","",INDEX(P_Zone,F2264))</f>
        <v>North</v>
      </c>
      <c r="I2264" s="41" t="n">
        <f aca="false">IF(A2264="","",IF(D2264="Delivered",IF(B2264&lt;=INDEX(P_Due,F2264),1,0),0))</f>
        <v>1</v>
      </c>
    </row>
    <row r="2265" customFormat="false" ht="15" hidden="false" customHeight="false" outlineLevel="0" collapsed="false">
      <c r="A2265" s="37" t="n">
        <v>1002397</v>
      </c>
      <c r="B2265" s="38" t="n">
        <v>46283</v>
      </c>
      <c r="C2265" s="39" t="n">
        <v>1</v>
      </c>
      <c r="D2265" s="39" t="s">
        <v>26</v>
      </c>
      <c r="E2265" s="39"/>
      <c r="F2265" s="41" t="n">
        <f aca="false">IF(A2265="","",MATCH(A2265,P_ID,1))</f>
        <v>2397</v>
      </c>
      <c r="G2265" s="41" t="str">
        <f aca="false">IF(A2265="","",INDEX(P_Svc,F2265))</f>
        <v>Express</v>
      </c>
      <c r="H2265" s="41" t="str">
        <f aca="false">IF(A2265="","",INDEX(P_Zone,F2265))</f>
        <v>South</v>
      </c>
      <c r="I2265" s="41" t="n">
        <f aca="false">IF(A2265="","",IF(D2265="Delivered",IF(B2265&lt;=INDEX(P_Due,F2265),1,0),0))</f>
        <v>1</v>
      </c>
    </row>
    <row r="2266" customFormat="false" ht="15" hidden="false" customHeight="false" outlineLevel="0" collapsed="false">
      <c r="A2266" s="37" t="n">
        <v>1002401</v>
      </c>
      <c r="B2266" s="38" t="n">
        <v>46283</v>
      </c>
      <c r="C2266" s="39" t="n">
        <v>1</v>
      </c>
      <c r="D2266" s="39" t="s">
        <v>26</v>
      </c>
      <c r="E2266" s="39"/>
      <c r="F2266" s="41" t="n">
        <f aca="false">IF(A2266="","",MATCH(A2266,P_ID,1))</f>
        <v>2401</v>
      </c>
      <c r="G2266" s="41" t="str">
        <f aca="false">IF(A2266="","",INDEX(P_Svc,F2266))</f>
        <v>Express</v>
      </c>
      <c r="H2266" s="41" t="str">
        <f aca="false">IF(A2266="","",INDEX(P_Zone,F2266))</f>
        <v>North</v>
      </c>
      <c r="I2266" s="41" t="n">
        <f aca="false">IF(A2266="","",IF(D2266="Delivered",IF(B2266&lt;=INDEX(P_Due,F2266),1,0),0))</f>
        <v>1</v>
      </c>
    </row>
    <row r="2267" customFormat="false" ht="15" hidden="false" customHeight="false" outlineLevel="0" collapsed="false">
      <c r="A2267" s="37" t="n">
        <v>1002415</v>
      </c>
      <c r="B2267" s="38" t="n">
        <v>46283</v>
      </c>
      <c r="C2267" s="39" t="n">
        <v>1</v>
      </c>
      <c r="D2267" s="39" t="s">
        <v>26</v>
      </c>
      <c r="E2267" s="39"/>
      <c r="F2267" s="41" t="n">
        <f aca="false">IF(A2267="","",MATCH(A2267,P_ID,1))</f>
        <v>2415</v>
      </c>
      <c r="G2267" s="41" t="str">
        <f aca="false">IF(A2267="","",INDEX(P_Svc,F2267))</f>
        <v>Express</v>
      </c>
      <c r="H2267" s="41" t="str">
        <f aca="false">IF(A2267="","",INDEX(P_Zone,F2267))</f>
        <v>West</v>
      </c>
      <c r="I2267" s="41" t="n">
        <f aca="false">IF(A2267="","",IF(D2267="Delivered",IF(B2267&lt;=INDEX(P_Due,F2267),1,0),0))</f>
        <v>1</v>
      </c>
    </row>
    <row r="2268" customFormat="false" ht="15" hidden="false" customHeight="false" outlineLevel="0" collapsed="false">
      <c r="A2268" s="37" t="n">
        <v>1002417</v>
      </c>
      <c r="B2268" s="38" t="n">
        <v>46283</v>
      </c>
      <c r="C2268" s="39" t="n">
        <v>1</v>
      </c>
      <c r="D2268" s="39" t="s">
        <v>79</v>
      </c>
      <c r="E2268" s="39" t="s">
        <v>32</v>
      </c>
      <c r="F2268" s="41" t="n">
        <f aca="false">IF(A2268="","",MATCH(A2268,P_ID,1))</f>
        <v>2417</v>
      </c>
      <c r="G2268" s="41" t="str">
        <f aca="false">IF(A2268="","",INDEX(P_Svc,F2268))</f>
        <v>Express</v>
      </c>
      <c r="H2268" s="41" t="str">
        <f aca="false">IF(A2268="","",INDEX(P_Zone,F2268))</f>
        <v>Central</v>
      </c>
      <c r="I2268" s="41" t="n">
        <f aca="false">IF(A2268="","",IF(D2268="Delivered",IF(B2268&lt;=INDEX(P_Due,F2268),1,0),0))</f>
        <v>0</v>
      </c>
    </row>
    <row r="2269" customFormat="false" ht="15" hidden="false" customHeight="false" outlineLevel="0" collapsed="false">
      <c r="A2269" s="37" t="n">
        <v>1002422</v>
      </c>
      <c r="B2269" s="38" t="n">
        <v>46283</v>
      </c>
      <c r="C2269" s="39" t="n">
        <v>1</v>
      </c>
      <c r="D2269" s="39" t="s">
        <v>79</v>
      </c>
      <c r="E2269" s="39" t="s">
        <v>34</v>
      </c>
      <c r="F2269" s="41" t="n">
        <f aca="false">IF(A2269="","",MATCH(A2269,P_ID,1))</f>
        <v>2422</v>
      </c>
      <c r="G2269" s="41" t="str">
        <f aca="false">IF(A2269="","",INDEX(P_Svc,F2269))</f>
        <v>Express</v>
      </c>
      <c r="H2269" s="41" t="str">
        <f aca="false">IF(A2269="","",INDEX(P_Zone,F2269))</f>
        <v>West</v>
      </c>
      <c r="I2269" s="41" t="n">
        <f aca="false">IF(A2269="","",IF(D2269="Delivered",IF(B2269&lt;=INDEX(P_Due,F2269),1,0),0))</f>
        <v>0</v>
      </c>
    </row>
    <row r="2270" customFormat="false" ht="15" hidden="false" customHeight="false" outlineLevel="0" collapsed="false">
      <c r="A2270" s="37" t="n">
        <v>1002520</v>
      </c>
      <c r="B2270" s="38" t="n">
        <v>46283</v>
      </c>
      <c r="C2270" s="39" t="n">
        <v>1</v>
      </c>
      <c r="D2270" s="39" t="s">
        <v>26</v>
      </c>
      <c r="E2270" s="39"/>
      <c r="F2270" s="41" t="n">
        <f aca="false">IF(A2270="","",MATCH(A2270,P_ID,1))</f>
        <v>2520</v>
      </c>
      <c r="G2270" s="41" t="str">
        <f aca="false">IF(A2270="","",INDEX(P_Svc,F2270))</f>
        <v>Express</v>
      </c>
      <c r="H2270" s="41" t="str">
        <f aca="false">IF(A2270="","",INDEX(P_Zone,F2270))</f>
        <v>West</v>
      </c>
      <c r="I2270" s="41" t="n">
        <f aca="false">IF(A2270="","",IF(D2270="Delivered",IF(B2270&lt;=INDEX(P_Due,F2270),1,0),0))</f>
        <v>1</v>
      </c>
    </row>
    <row r="2271" customFormat="false" ht="15" hidden="false" customHeight="false" outlineLevel="0" collapsed="false">
      <c r="A2271" s="37" t="n">
        <v>1002525</v>
      </c>
      <c r="B2271" s="38" t="n">
        <v>46283</v>
      </c>
      <c r="C2271" s="39" t="n">
        <v>1</v>
      </c>
      <c r="D2271" s="39" t="s">
        <v>26</v>
      </c>
      <c r="E2271" s="39"/>
      <c r="F2271" s="41" t="n">
        <f aca="false">IF(A2271="","",MATCH(A2271,P_ID,1))</f>
        <v>2525</v>
      </c>
      <c r="G2271" s="41" t="str">
        <f aca="false">IF(A2271="","",INDEX(P_Svc,F2271))</f>
        <v>Express</v>
      </c>
      <c r="H2271" s="41" t="str">
        <f aca="false">IF(A2271="","",INDEX(P_Zone,F2271))</f>
        <v>West</v>
      </c>
      <c r="I2271" s="41" t="n">
        <f aca="false">IF(A2271="","",IF(D2271="Delivered",IF(B2271&lt;=INDEX(P_Due,F2271),1,0),0))</f>
        <v>1</v>
      </c>
    </row>
    <row r="2272" customFormat="false" ht="15" hidden="false" customHeight="false" outlineLevel="0" collapsed="false">
      <c r="A2272" s="37" t="n">
        <v>1002537</v>
      </c>
      <c r="B2272" s="38" t="n">
        <v>46283</v>
      </c>
      <c r="C2272" s="39" t="n">
        <v>1</v>
      </c>
      <c r="D2272" s="39" t="s">
        <v>26</v>
      </c>
      <c r="E2272" s="39"/>
      <c r="F2272" s="41" t="n">
        <f aca="false">IF(A2272="","",MATCH(A2272,P_ID,1))</f>
        <v>2537</v>
      </c>
      <c r="G2272" s="41" t="str">
        <f aca="false">IF(A2272="","",INDEX(P_Svc,F2272))</f>
        <v>Express</v>
      </c>
      <c r="H2272" s="41" t="str">
        <f aca="false">IF(A2272="","",INDEX(P_Zone,F2272))</f>
        <v>South</v>
      </c>
      <c r="I2272" s="41" t="n">
        <f aca="false">IF(A2272="","",IF(D2272="Delivered",IF(B2272&lt;=INDEX(P_Due,F2272),1,0),0))</f>
        <v>1</v>
      </c>
    </row>
    <row r="2273" customFormat="false" ht="15" hidden="false" customHeight="false" outlineLevel="0" collapsed="false">
      <c r="A2273" s="37" t="n">
        <v>1002018</v>
      </c>
      <c r="B2273" s="38" t="n">
        <v>46283</v>
      </c>
      <c r="C2273" s="39" t="n">
        <v>1</v>
      </c>
      <c r="D2273" s="39" t="s">
        <v>79</v>
      </c>
      <c r="E2273" s="39" t="s">
        <v>32</v>
      </c>
      <c r="F2273" s="41" t="n">
        <f aca="false">IF(A2273="","",MATCH(A2273,P_ID,1))</f>
        <v>2018</v>
      </c>
      <c r="G2273" s="41" t="str">
        <f aca="false">IF(A2273="","",INDEX(P_Svc,F2273))</f>
        <v>Standard</v>
      </c>
      <c r="H2273" s="41" t="str">
        <f aca="false">IF(A2273="","",INDEX(P_Zone,F2273))</f>
        <v>South</v>
      </c>
      <c r="I2273" s="41" t="n">
        <f aca="false">IF(A2273="","",IF(D2273="Delivered",IF(B2273&lt;=INDEX(P_Due,F2273),1,0),0))</f>
        <v>0</v>
      </c>
    </row>
    <row r="2274" customFormat="false" ht="15" hidden="false" customHeight="false" outlineLevel="0" collapsed="false">
      <c r="A2274" s="37" t="n">
        <v>1002019</v>
      </c>
      <c r="B2274" s="38" t="n">
        <v>46283</v>
      </c>
      <c r="C2274" s="39" t="n">
        <v>1</v>
      </c>
      <c r="D2274" s="39" t="s">
        <v>26</v>
      </c>
      <c r="E2274" s="39"/>
      <c r="F2274" s="41" t="n">
        <f aca="false">IF(A2274="","",MATCH(A2274,P_ID,1))</f>
        <v>2019</v>
      </c>
      <c r="G2274" s="41" t="str">
        <f aca="false">IF(A2274="","",INDEX(P_Svc,F2274))</f>
        <v>Economy</v>
      </c>
      <c r="H2274" s="41" t="str">
        <f aca="false">IF(A2274="","",INDEX(P_Zone,F2274))</f>
        <v>North</v>
      </c>
      <c r="I2274" s="41" t="n">
        <f aca="false">IF(A2274="","",IF(D2274="Delivered",IF(B2274&lt;=INDEX(P_Due,F2274),1,0),0))</f>
        <v>1</v>
      </c>
    </row>
    <row r="2275" customFormat="false" ht="15" hidden="false" customHeight="false" outlineLevel="0" collapsed="false">
      <c r="A2275" s="37" t="n">
        <v>1002020</v>
      </c>
      <c r="B2275" s="38" t="n">
        <v>46283</v>
      </c>
      <c r="C2275" s="39" t="n">
        <v>1</v>
      </c>
      <c r="D2275" s="39" t="s">
        <v>79</v>
      </c>
      <c r="E2275" s="39" t="s">
        <v>36</v>
      </c>
      <c r="F2275" s="41" t="n">
        <f aca="false">IF(A2275="","",MATCH(A2275,P_ID,1))</f>
        <v>2020</v>
      </c>
      <c r="G2275" s="41" t="str">
        <f aca="false">IF(A2275="","",INDEX(P_Svc,F2275))</f>
        <v>Economy</v>
      </c>
      <c r="H2275" s="41" t="str">
        <f aca="false">IF(A2275="","",INDEX(P_Zone,F2275))</f>
        <v>East</v>
      </c>
      <c r="I2275" s="41" t="n">
        <f aca="false">IF(A2275="","",IF(D2275="Delivered",IF(B2275&lt;=INDEX(P_Due,F2275),1,0),0))</f>
        <v>0</v>
      </c>
    </row>
    <row r="2276" customFormat="false" ht="15" hidden="false" customHeight="false" outlineLevel="0" collapsed="false">
      <c r="A2276" s="37" t="n">
        <v>1002021</v>
      </c>
      <c r="B2276" s="38" t="n">
        <v>46283</v>
      </c>
      <c r="C2276" s="39" t="n">
        <v>1</v>
      </c>
      <c r="D2276" s="39" t="s">
        <v>26</v>
      </c>
      <c r="E2276" s="39"/>
      <c r="F2276" s="41" t="n">
        <f aca="false">IF(A2276="","",MATCH(A2276,P_ID,1))</f>
        <v>2021</v>
      </c>
      <c r="G2276" s="41" t="str">
        <f aca="false">IF(A2276="","",INDEX(P_Svc,F2276))</f>
        <v>Standard</v>
      </c>
      <c r="H2276" s="41" t="str">
        <f aca="false">IF(A2276="","",INDEX(P_Zone,F2276))</f>
        <v>South</v>
      </c>
      <c r="I2276" s="41" t="n">
        <f aca="false">IF(A2276="","",IF(D2276="Delivered",IF(B2276&lt;=INDEX(P_Due,F2276),1,0),0))</f>
        <v>1</v>
      </c>
    </row>
    <row r="2277" customFormat="false" ht="15" hidden="false" customHeight="false" outlineLevel="0" collapsed="false">
      <c r="A2277" s="37" t="n">
        <v>1002022</v>
      </c>
      <c r="B2277" s="38" t="n">
        <v>46283</v>
      </c>
      <c r="C2277" s="39" t="n">
        <v>1</v>
      </c>
      <c r="D2277" s="39" t="s">
        <v>26</v>
      </c>
      <c r="E2277" s="39"/>
      <c r="F2277" s="41" t="n">
        <f aca="false">IF(A2277="","",MATCH(A2277,P_ID,1))</f>
        <v>2022</v>
      </c>
      <c r="G2277" s="41" t="str">
        <f aca="false">IF(A2277="","",INDEX(P_Svc,F2277))</f>
        <v>Economy</v>
      </c>
      <c r="H2277" s="41" t="str">
        <f aca="false">IF(A2277="","",INDEX(P_Zone,F2277))</f>
        <v>South</v>
      </c>
      <c r="I2277" s="41" t="n">
        <f aca="false">IF(A2277="","",IF(D2277="Delivered",IF(B2277&lt;=INDEX(P_Due,F2277),1,0),0))</f>
        <v>1</v>
      </c>
    </row>
    <row r="2278" customFormat="false" ht="15" hidden="false" customHeight="false" outlineLevel="0" collapsed="false">
      <c r="A2278" s="37" t="n">
        <v>1002023</v>
      </c>
      <c r="B2278" s="38" t="n">
        <v>46283</v>
      </c>
      <c r="C2278" s="39" t="n">
        <v>1</v>
      </c>
      <c r="D2278" s="39" t="s">
        <v>26</v>
      </c>
      <c r="E2278" s="39"/>
      <c r="F2278" s="41" t="n">
        <f aca="false">IF(A2278="","",MATCH(A2278,P_ID,1))</f>
        <v>2023</v>
      </c>
      <c r="G2278" s="41" t="str">
        <f aca="false">IF(A2278="","",INDEX(P_Svc,F2278))</f>
        <v>Economy</v>
      </c>
      <c r="H2278" s="41" t="str">
        <f aca="false">IF(A2278="","",INDEX(P_Zone,F2278))</f>
        <v>West</v>
      </c>
      <c r="I2278" s="41" t="n">
        <f aca="false">IF(A2278="","",IF(D2278="Delivered",IF(B2278&lt;=INDEX(P_Due,F2278),1,0),0))</f>
        <v>1</v>
      </c>
    </row>
    <row r="2279" customFormat="false" ht="15" hidden="false" customHeight="false" outlineLevel="0" collapsed="false">
      <c r="A2279" s="37" t="n">
        <v>1002024</v>
      </c>
      <c r="B2279" s="38" t="n">
        <v>46283</v>
      </c>
      <c r="C2279" s="39" t="n">
        <v>1</v>
      </c>
      <c r="D2279" s="39" t="s">
        <v>26</v>
      </c>
      <c r="E2279" s="39"/>
      <c r="F2279" s="41" t="n">
        <f aca="false">IF(A2279="","",MATCH(A2279,P_ID,1))</f>
        <v>2024</v>
      </c>
      <c r="G2279" s="41" t="str">
        <f aca="false">IF(A2279="","",INDEX(P_Svc,F2279))</f>
        <v>Standard</v>
      </c>
      <c r="H2279" s="41" t="str">
        <f aca="false">IF(A2279="","",INDEX(P_Zone,F2279))</f>
        <v>South</v>
      </c>
      <c r="I2279" s="41" t="n">
        <f aca="false">IF(A2279="","",IF(D2279="Delivered",IF(B2279&lt;=INDEX(P_Due,F2279),1,0),0))</f>
        <v>1</v>
      </c>
    </row>
    <row r="2280" customFormat="false" ht="15" hidden="false" customHeight="false" outlineLevel="0" collapsed="false">
      <c r="A2280" s="37" t="n">
        <v>1002025</v>
      </c>
      <c r="B2280" s="38" t="n">
        <v>46283</v>
      </c>
      <c r="C2280" s="39" t="n">
        <v>1</v>
      </c>
      <c r="D2280" s="39" t="s">
        <v>79</v>
      </c>
      <c r="E2280" s="39" t="s">
        <v>38</v>
      </c>
      <c r="F2280" s="41" t="n">
        <f aca="false">IF(A2280="","",MATCH(A2280,P_ID,1))</f>
        <v>2025</v>
      </c>
      <c r="G2280" s="41" t="str">
        <f aca="false">IF(A2280="","",INDEX(P_Svc,F2280))</f>
        <v>Standard</v>
      </c>
      <c r="H2280" s="41" t="str">
        <f aca="false">IF(A2280="","",INDEX(P_Zone,F2280))</f>
        <v>West</v>
      </c>
      <c r="I2280" s="41" t="n">
        <f aca="false">IF(A2280="","",IF(D2280="Delivered",IF(B2280&lt;=INDEX(P_Due,F2280),1,0),0))</f>
        <v>0</v>
      </c>
    </row>
    <row r="2281" customFormat="false" ht="15" hidden="false" customHeight="false" outlineLevel="0" collapsed="false">
      <c r="A2281" s="37" t="n">
        <v>1002026</v>
      </c>
      <c r="B2281" s="38" t="n">
        <v>46283</v>
      </c>
      <c r="C2281" s="39" t="n">
        <v>1</v>
      </c>
      <c r="D2281" s="39" t="s">
        <v>26</v>
      </c>
      <c r="E2281" s="39"/>
      <c r="F2281" s="41" t="n">
        <f aca="false">IF(A2281="","",MATCH(A2281,P_ID,1))</f>
        <v>2026</v>
      </c>
      <c r="G2281" s="41" t="str">
        <f aca="false">IF(A2281="","",INDEX(P_Svc,F2281))</f>
        <v>Standard</v>
      </c>
      <c r="H2281" s="41" t="str">
        <f aca="false">IF(A2281="","",INDEX(P_Zone,F2281))</f>
        <v>West</v>
      </c>
      <c r="I2281" s="41" t="n">
        <f aca="false">IF(A2281="","",IF(D2281="Delivered",IF(B2281&lt;=INDEX(P_Due,F2281),1,0),0))</f>
        <v>1</v>
      </c>
    </row>
    <row r="2282" customFormat="false" ht="15" hidden="false" customHeight="false" outlineLevel="0" collapsed="false">
      <c r="A2282" s="37" t="n">
        <v>1002028</v>
      </c>
      <c r="B2282" s="38" t="n">
        <v>46283</v>
      </c>
      <c r="C2282" s="39" t="n">
        <v>1</v>
      </c>
      <c r="D2282" s="39" t="s">
        <v>26</v>
      </c>
      <c r="E2282" s="39"/>
      <c r="F2282" s="41" t="n">
        <f aca="false">IF(A2282="","",MATCH(A2282,P_ID,1))</f>
        <v>2028</v>
      </c>
      <c r="G2282" s="41" t="str">
        <f aca="false">IF(A2282="","",INDEX(P_Svc,F2282))</f>
        <v>Standard</v>
      </c>
      <c r="H2282" s="41" t="str">
        <f aca="false">IF(A2282="","",INDEX(P_Zone,F2282))</f>
        <v>North</v>
      </c>
      <c r="I2282" s="41" t="n">
        <f aca="false">IF(A2282="","",IF(D2282="Delivered",IF(B2282&lt;=INDEX(P_Due,F2282),1,0),0))</f>
        <v>1</v>
      </c>
    </row>
    <row r="2283" customFormat="false" ht="15" hidden="false" customHeight="false" outlineLevel="0" collapsed="false">
      <c r="A2283" s="37" t="n">
        <v>1002029</v>
      </c>
      <c r="B2283" s="38" t="n">
        <v>46283</v>
      </c>
      <c r="C2283" s="39" t="n">
        <v>1</v>
      </c>
      <c r="D2283" s="39" t="s">
        <v>26</v>
      </c>
      <c r="E2283" s="39"/>
      <c r="F2283" s="41" t="n">
        <f aca="false">IF(A2283="","",MATCH(A2283,P_ID,1))</f>
        <v>2029</v>
      </c>
      <c r="G2283" s="41" t="str">
        <f aca="false">IF(A2283="","",INDEX(P_Svc,F2283))</f>
        <v>Economy</v>
      </c>
      <c r="H2283" s="41" t="str">
        <f aca="false">IF(A2283="","",INDEX(P_Zone,F2283))</f>
        <v>West</v>
      </c>
      <c r="I2283" s="41" t="n">
        <f aca="false">IF(A2283="","",IF(D2283="Delivered",IF(B2283&lt;=INDEX(P_Due,F2283),1,0),0))</f>
        <v>1</v>
      </c>
    </row>
    <row r="2284" customFormat="false" ht="15" hidden="false" customHeight="false" outlineLevel="0" collapsed="false">
      <c r="A2284" s="37" t="n">
        <v>1002030</v>
      </c>
      <c r="B2284" s="38" t="n">
        <v>46283</v>
      </c>
      <c r="C2284" s="39" t="n">
        <v>1</v>
      </c>
      <c r="D2284" s="39" t="s">
        <v>26</v>
      </c>
      <c r="E2284" s="39"/>
      <c r="F2284" s="41" t="n">
        <f aca="false">IF(A2284="","",MATCH(A2284,P_ID,1))</f>
        <v>2030</v>
      </c>
      <c r="G2284" s="41" t="str">
        <f aca="false">IF(A2284="","",INDEX(P_Svc,F2284))</f>
        <v>Economy</v>
      </c>
      <c r="H2284" s="41" t="str">
        <f aca="false">IF(A2284="","",INDEX(P_Zone,F2284))</f>
        <v>Central</v>
      </c>
      <c r="I2284" s="41" t="n">
        <f aca="false">IF(A2284="","",IF(D2284="Delivered",IF(B2284&lt;=INDEX(P_Due,F2284),1,0),0))</f>
        <v>1</v>
      </c>
    </row>
    <row r="2285" customFormat="false" ht="15" hidden="false" customHeight="false" outlineLevel="0" collapsed="false">
      <c r="A2285" s="37" t="n">
        <v>1002031</v>
      </c>
      <c r="B2285" s="38" t="n">
        <v>46283</v>
      </c>
      <c r="C2285" s="39" t="n">
        <v>1</v>
      </c>
      <c r="D2285" s="39" t="s">
        <v>26</v>
      </c>
      <c r="E2285" s="39"/>
      <c r="F2285" s="41" t="n">
        <f aca="false">IF(A2285="","",MATCH(A2285,P_ID,1))</f>
        <v>2031</v>
      </c>
      <c r="G2285" s="41" t="str">
        <f aca="false">IF(A2285="","",INDEX(P_Svc,F2285))</f>
        <v>Standard</v>
      </c>
      <c r="H2285" s="41" t="str">
        <f aca="false">IF(A2285="","",INDEX(P_Zone,F2285))</f>
        <v>Central</v>
      </c>
      <c r="I2285" s="41" t="n">
        <f aca="false">IF(A2285="","",IF(D2285="Delivered",IF(B2285&lt;=INDEX(P_Due,F2285),1,0),0))</f>
        <v>1</v>
      </c>
    </row>
    <row r="2286" customFormat="false" ht="15" hidden="false" customHeight="false" outlineLevel="0" collapsed="false">
      <c r="A2286" s="37" t="n">
        <v>1002032</v>
      </c>
      <c r="B2286" s="38" t="n">
        <v>46283</v>
      </c>
      <c r="C2286" s="39" t="n">
        <v>1</v>
      </c>
      <c r="D2286" s="39" t="s">
        <v>26</v>
      </c>
      <c r="E2286" s="39"/>
      <c r="F2286" s="41" t="n">
        <f aca="false">IF(A2286="","",MATCH(A2286,P_ID,1))</f>
        <v>2032</v>
      </c>
      <c r="G2286" s="41" t="str">
        <f aca="false">IF(A2286="","",INDEX(P_Svc,F2286))</f>
        <v>Standard</v>
      </c>
      <c r="H2286" s="41" t="str">
        <f aca="false">IF(A2286="","",INDEX(P_Zone,F2286))</f>
        <v>West</v>
      </c>
      <c r="I2286" s="41" t="n">
        <f aca="false">IF(A2286="","",IF(D2286="Delivered",IF(B2286&lt;=INDEX(P_Due,F2286),1,0),0))</f>
        <v>1</v>
      </c>
    </row>
    <row r="2287" customFormat="false" ht="15" hidden="false" customHeight="false" outlineLevel="0" collapsed="false">
      <c r="A2287" s="37" t="n">
        <v>1002033</v>
      </c>
      <c r="B2287" s="38" t="n">
        <v>46283</v>
      </c>
      <c r="C2287" s="39" t="n">
        <v>1</v>
      </c>
      <c r="D2287" s="39" t="s">
        <v>26</v>
      </c>
      <c r="E2287" s="39"/>
      <c r="F2287" s="41" t="n">
        <f aca="false">IF(A2287="","",MATCH(A2287,P_ID,1))</f>
        <v>2033</v>
      </c>
      <c r="G2287" s="41" t="str">
        <f aca="false">IF(A2287="","",INDEX(P_Svc,F2287))</f>
        <v>Economy</v>
      </c>
      <c r="H2287" s="41" t="str">
        <f aca="false">IF(A2287="","",INDEX(P_Zone,F2287))</f>
        <v>North</v>
      </c>
      <c r="I2287" s="41" t="n">
        <f aca="false">IF(A2287="","",IF(D2287="Delivered",IF(B2287&lt;=INDEX(P_Due,F2287),1,0),0))</f>
        <v>1</v>
      </c>
    </row>
    <row r="2288" customFormat="false" ht="15" hidden="false" customHeight="false" outlineLevel="0" collapsed="false">
      <c r="A2288" s="37" t="n">
        <v>1002034</v>
      </c>
      <c r="B2288" s="38" t="n">
        <v>46283</v>
      </c>
      <c r="C2288" s="39" t="n">
        <v>1</v>
      </c>
      <c r="D2288" s="39" t="s">
        <v>26</v>
      </c>
      <c r="E2288" s="39"/>
      <c r="F2288" s="41" t="n">
        <f aca="false">IF(A2288="","",MATCH(A2288,P_ID,1))</f>
        <v>2034</v>
      </c>
      <c r="G2288" s="41" t="str">
        <f aca="false">IF(A2288="","",INDEX(P_Svc,F2288))</f>
        <v>Standard</v>
      </c>
      <c r="H2288" s="41" t="str">
        <f aca="false">IF(A2288="","",INDEX(P_Zone,F2288))</f>
        <v>Central</v>
      </c>
      <c r="I2288" s="41" t="n">
        <f aca="false">IF(A2288="","",IF(D2288="Delivered",IF(B2288&lt;=INDEX(P_Due,F2288),1,0),0))</f>
        <v>1</v>
      </c>
    </row>
    <row r="2289" customFormat="false" ht="15" hidden="false" customHeight="false" outlineLevel="0" collapsed="false">
      <c r="A2289" s="37" t="n">
        <v>1002035</v>
      </c>
      <c r="B2289" s="38" t="n">
        <v>46283</v>
      </c>
      <c r="C2289" s="39" t="n">
        <v>1</v>
      </c>
      <c r="D2289" s="39" t="s">
        <v>26</v>
      </c>
      <c r="E2289" s="39"/>
      <c r="F2289" s="41" t="n">
        <f aca="false">IF(A2289="","",MATCH(A2289,P_ID,1))</f>
        <v>2035</v>
      </c>
      <c r="G2289" s="41" t="str">
        <f aca="false">IF(A2289="","",INDEX(P_Svc,F2289))</f>
        <v>Standard</v>
      </c>
      <c r="H2289" s="41" t="str">
        <f aca="false">IF(A2289="","",INDEX(P_Zone,F2289))</f>
        <v>Central</v>
      </c>
      <c r="I2289" s="41" t="n">
        <f aca="false">IF(A2289="","",IF(D2289="Delivered",IF(B2289&lt;=INDEX(P_Due,F2289),1,0),0))</f>
        <v>1</v>
      </c>
    </row>
    <row r="2290" customFormat="false" ht="15" hidden="false" customHeight="false" outlineLevel="0" collapsed="false">
      <c r="A2290" s="37" t="n">
        <v>1002036</v>
      </c>
      <c r="B2290" s="38" t="n">
        <v>46283</v>
      </c>
      <c r="C2290" s="39" t="n">
        <v>1</v>
      </c>
      <c r="D2290" s="39" t="s">
        <v>26</v>
      </c>
      <c r="E2290" s="39"/>
      <c r="F2290" s="41" t="n">
        <f aca="false">IF(A2290="","",MATCH(A2290,P_ID,1))</f>
        <v>2036</v>
      </c>
      <c r="G2290" s="41" t="str">
        <f aca="false">IF(A2290="","",INDEX(P_Svc,F2290))</f>
        <v>Economy</v>
      </c>
      <c r="H2290" s="41" t="str">
        <f aca="false">IF(A2290="","",INDEX(P_Zone,F2290))</f>
        <v>East</v>
      </c>
      <c r="I2290" s="41" t="n">
        <f aca="false">IF(A2290="","",IF(D2290="Delivered",IF(B2290&lt;=INDEX(P_Due,F2290),1,0),0))</f>
        <v>1</v>
      </c>
    </row>
    <row r="2291" customFormat="false" ht="15" hidden="false" customHeight="false" outlineLevel="0" collapsed="false">
      <c r="A2291" s="37" t="n">
        <v>1002037</v>
      </c>
      <c r="B2291" s="38" t="n">
        <v>46283</v>
      </c>
      <c r="C2291" s="39" t="n">
        <v>1</v>
      </c>
      <c r="D2291" s="39" t="s">
        <v>26</v>
      </c>
      <c r="E2291" s="39"/>
      <c r="F2291" s="41" t="n">
        <f aca="false">IF(A2291="","",MATCH(A2291,P_ID,1))</f>
        <v>2037</v>
      </c>
      <c r="G2291" s="41" t="str">
        <f aca="false">IF(A2291="","",INDEX(P_Svc,F2291))</f>
        <v>Economy</v>
      </c>
      <c r="H2291" s="41" t="str">
        <f aca="false">IF(A2291="","",INDEX(P_Zone,F2291))</f>
        <v>South</v>
      </c>
      <c r="I2291" s="41" t="n">
        <f aca="false">IF(A2291="","",IF(D2291="Delivered",IF(B2291&lt;=INDEX(P_Due,F2291),1,0),0))</f>
        <v>1</v>
      </c>
    </row>
    <row r="2292" customFormat="false" ht="15" hidden="false" customHeight="false" outlineLevel="0" collapsed="false">
      <c r="A2292" s="37" t="n">
        <v>1002039</v>
      </c>
      <c r="B2292" s="38" t="n">
        <v>46283</v>
      </c>
      <c r="C2292" s="39" t="n">
        <v>1</v>
      </c>
      <c r="D2292" s="39" t="s">
        <v>26</v>
      </c>
      <c r="E2292" s="39"/>
      <c r="F2292" s="41" t="n">
        <f aca="false">IF(A2292="","",MATCH(A2292,P_ID,1))</f>
        <v>2039</v>
      </c>
      <c r="G2292" s="41" t="str">
        <f aca="false">IF(A2292="","",INDEX(P_Svc,F2292))</f>
        <v>Standard</v>
      </c>
      <c r="H2292" s="41" t="str">
        <f aca="false">IF(A2292="","",INDEX(P_Zone,F2292))</f>
        <v>West</v>
      </c>
      <c r="I2292" s="41" t="n">
        <f aca="false">IF(A2292="","",IF(D2292="Delivered",IF(B2292&lt;=INDEX(P_Due,F2292),1,0),0))</f>
        <v>1</v>
      </c>
    </row>
    <row r="2293" customFormat="false" ht="15" hidden="false" customHeight="false" outlineLevel="0" collapsed="false">
      <c r="A2293" s="37" t="n">
        <v>1002040</v>
      </c>
      <c r="B2293" s="38" t="n">
        <v>46283</v>
      </c>
      <c r="C2293" s="39" t="n">
        <v>1</v>
      </c>
      <c r="D2293" s="39" t="s">
        <v>26</v>
      </c>
      <c r="E2293" s="39"/>
      <c r="F2293" s="41" t="n">
        <f aca="false">IF(A2293="","",MATCH(A2293,P_ID,1))</f>
        <v>2040</v>
      </c>
      <c r="G2293" s="41" t="str">
        <f aca="false">IF(A2293="","",INDEX(P_Svc,F2293))</f>
        <v>Standard</v>
      </c>
      <c r="H2293" s="41" t="str">
        <f aca="false">IF(A2293="","",INDEX(P_Zone,F2293))</f>
        <v>South</v>
      </c>
      <c r="I2293" s="41" t="n">
        <f aca="false">IF(A2293="","",IF(D2293="Delivered",IF(B2293&lt;=INDEX(P_Due,F2293),1,0),0))</f>
        <v>1</v>
      </c>
    </row>
    <row r="2294" customFormat="false" ht="15" hidden="false" customHeight="false" outlineLevel="0" collapsed="false">
      <c r="A2294" s="37" t="n">
        <v>1002041</v>
      </c>
      <c r="B2294" s="38" t="n">
        <v>46283</v>
      </c>
      <c r="C2294" s="39" t="n">
        <v>1</v>
      </c>
      <c r="D2294" s="39" t="s">
        <v>26</v>
      </c>
      <c r="E2294" s="39"/>
      <c r="F2294" s="41" t="n">
        <f aca="false">IF(A2294="","",MATCH(A2294,P_ID,1))</f>
        <v>2041</v>
      </c>
      <c r="G2294" s="41" t="str">
        <f aca="false">IF(A2294="","",INDEX(P_Svc,F2294))</f>
        <v>Standard</v>
      </c>
      <c r="H2294" s="41" t="str">
        <f aca="false">IF(A2294="","",INDEX(P_Zone,F2294))</f>
        <v>South</v>
      </c>
      <c r="I2294" s="41" t="n">
        <f aca="false">IF(A2294="","",IF(D2294="Delivered",IF(B2294&lt;=INDEX(P_Due,F2294),1,0),0))</f>
        <v>1</v>
      </c>
    </row>
    <row r="2295" customFormat="false" ht="15" hidden="false" customHeight="false" outlineLevel="0" collapsed="false">
      <c r="A2295" s="37" t="n">
        <v>1002042</v>
      </c>
      <c r="B2295" s="38" t="n">
        <v>46283</v>
      </c>
      <c r="C2295" s="39" t="n">
        <v>1</v>
      </c>
      <c r="D2295" s="39" t="s">
        <v>26</v>
      </c>
      <c r="E2295" s="39"/>
      <c r="F2295" s="41" t="n">
        <f aca="false">IF(A2295="","",MATCH(A2295,P_ID,1))</f>
        <v>2042</v>
      </c>
      <c r="G2295" s="41" t="str">
        <f aca="false">IF(A2295="","",INDEX(P_Svc,F2295))</f>
        <v>Economy</v>
      </c>
      <c r="H2295" s="41" t="str">
        <f aca="false">IF(A2295="","",INDEX(P_Zone,F2295))</f>
        <v>Central</v>
      </c>
      <c r="I2295" s="41" t="n">
        <f aca="false">IF(A2295="","",IF(D2295="Delivered",IF(B2295&lt;=INDEX(P_Due,F2295),1,0),0))</f>
        <v>1</v>
      </c>
    </row>
    <row r="2296" customFormat="false" ht="15" hidden="false" customHeight="false" outlineLevel="0" collapsed="false">
      <c r="A2296" s="37" t="n">
        <v>1002043</v>
      </c>
      <c r="B2296" s="38" t="n">
        <v>46283</v>
      </c>
      <c r="C2296" s="39" t="n">
        <v>1</v>
      </c>
      <c r="D2296" s="39" t="s">
        <v>79</v>
      </c>
      <c r="E2296" s="39" t="s">
        <v>32</v>
      </c>
      <c r="F2296" s="41" t="n">
        <f aca="false">IF(A2296="","",MATCH(A2296,P_ID,1))</f>
        <v>2043</v>
      </c>
      <c r="G2296" s="41" t="str">
        <f aca="false">IF(A2296="","",INDEX(P_Svc,F2296))</f>
        <v>Standard</v>
      </c>
      <c r="H2296" s="41" t="str">
        <f aca="false">IF(A2296="","",INDEX(P_Zone,F2296))</f>
        <v>Central</v>
      </c>
      <c r="I2296" s="41" t="n">
        <f aca="false">IF(A2296="","",IF(D2296="Delivered",IF(B2296&lt;=INDEX(P_Due,F2296),1,0),0))</f>
        <v>0</v>
      </c>
    </row>
    <row r="2297" customFormat="false" ht="15" hidden="false" customHeight="false" outlineLevel="0" collapsed="false">
      <c r="A2297" s="37" t="n">
        <v>1002044</v>
      </c>
      <c r="B2297" s="38" t="n">
        <v>46283</v>
      </c>
      <c r="C2297" s="39" t="n">
        <v>1</v>
      </c>
      <c r="D2297" s="39" t="s">
        <v>26</v>
      </c>
      <c r="E2297" s="39"/>
      <c r="F2297" s="41" t="n">
        <f aca="false">IF(A2297="","",MATCH(A2297,P_ID,1))</f>
        <v>2044</v>
      </c>
      <c r="G2297" s="41" t="str">
        <f aca="false">IF(A2297="","",INDEX(P_Svc,F2297))</f>
        <v>Economy</v>
      </c>
      <c r="H2297" s="41" t="str">
        <f aca="false">IF(A2297="","",INDEX(P_Zone,F2297))</f>
        <v>South</v>
      </c>
      <c r="I2297" s="41" t="n">
        <f aca="false">IF(A2297="","",IF(D2297="Delivered",IF(B2297&lt;=INDEX(P_Due,F2297),1,0),0))</f>
        <v>1</v>
      </c>
    </row>
    <row r="2298" customFormat="false" ht="15" hidden="false" customHeight="false" outlineLevel="0" collapsed="false">
      <c r="A2298" s="37" t="n">
        <v>1002045</v>
      </c>
      <c r="B2298" s="38" t="n">
        <v>46283</v>
      </c>
      <c r="C2298" s="39" t="n">
        <v>1</v>
      </c>
      <c r="D2298" s="39" t="s">
        <v>26</v>
      </c>
      <c r="E2298" s="39"/>
      <c r="F2298" s="41" t="n">
        <f aca="false">IF(A2298="","",MATCH(A2298,P_ID,1))</f>
        <v>2045</v>
      </c>
      <c r="G2298" s="41" t="str">
        <f aca="false">IF(A2298="","",INDEX(P_Svc,F2298))</f>
        <v>Standard</v>
      </c>
      <c r="H2298" s="41" t="str">
        <f aca="false">IF(A2298="","",INDEX(P_Zone,F2298))</f>
        <v>East</v>
      </c>
      <c r="I2298" s="41" t="n">
        <f aca="false">IF(A2298="","",IF(D2298="Delivered",IF(B2298&lt;=INDEX(P_Due,F2298),1,0),0))</f>
        <v>1</v>
      </c>
    </row>
    <row r="2299" customFormat="false" ht="15" hidden="false" customHeight="false" outlineLevel="0" collapsed="false">
      <c r="A2299" s="37" t="n">
        <v>1002046</v>
      </c>
      <c r="B2299" s="38" t="n">
        <v>46283</v>
      </c>
      <c r="C2299" s="39" t="n">
        <v>1</v>
      </c>
      <c r="D2299" s="39" t="s">
        <v>26</v>
      </c>
      <c r="E2299" s="39"/>
      <c r="F2299" s="41" t="n">
        <f aca="false">IF(A2299="","",MATCH(A2299,P_ID,1))</f>
        <v>2046</v>
      </c>
      <c r="G2299" s="41" t="str">
        <f aca="false">IF(A2299="","",INDEX(P_Svc,F2299))</f>
        <v>Standard</v>
      </c>
      <c r="H2299" s="41" t="str">
        <f aca="false">IF(A2299="","",INDEX(P_Zone,F2299))</f>
        <v>West</v>
      </c>
      <c r="I2299" s="41" t="n">
        <f aca="false">IF(A2299="","",IF(D2299="Delivered",IF(B2299&lt;=INDEX(P_Due,F2299),1,0),0))</f>
        <v>1</v>
      </c>
    </row>
    <row r="2300" customFormat="false" ht="15" hidden="false" customHeight="false" outlineLevel="0" collapsed="false">
      <c r="A2300" s="37" t="n">
        <v>1002102</v>
      </c>
      <c r="B2300" s="38" t="n">
        <v>46283</v>
      </c>
      <c r="C2300" s="39" t="n">
        <v>1</v>
      </c>
      <c r="D2300" s="39" t="s">
        <v>26</v>
      </c>
      <c r="E2300" s="39"/>
      <c r="F2300" s="41" t="n">
        <f aca="false">IF(A2300="","",MATCH(A2300,P_ID,1))</f>
        <v>2102</v>
      </c>
      <c r="G2300" s="41" t="str">
        <f aca="false">IF(A2300="","",INDEX(P_Svc,F2300))</f>
        <v>Express</v>
      </c>
      <c r="H2300" s="41" t="str">
        <f aca="false">IF(A2300="","",INDEX(P_Zone,F2300))</f>
        <v>Central</v>
      </c>
      <c r="I2300" s="41" t="n">
        <f aca="false">IF(A2300="","",IF(D2300="Delivered",IF(B2300&lt;=INDEX(P_Due,F2300),1,0),0))</f>
        <v>1</v>
      </c>
    </row>
    <row r="2301" customFormat="false" ht="15" hidden="false" customHeight="false" outlineLevel="0" collapsed="false">
      <c r="A2301" s="37" t="n">
        <v>1002290</v>
      </c>
      <c r="B2301" s="38" t="n">
        <v>46283</v>
      </c>
      <c r="C2301" s="39" t="n">
        <v>1</v>
      </c>
      <c r="D2301" s="39" t="s">
        <v>26</v>
      </c>
      <c r="E2301" s="39"/>
      <c r="F2301" s="41" t="n">
        <f aca="false">IF(A2301="","",MATCH(A2301,P_ID,1))</f>
        <v>2290</v>
      </c>
      <c r="G2301" s="41" t="str">
        <f aca="false">IF(A2301="","",INDEX(P_Svc,F2301))</f>
        <v>Express</v>
      </c>
      <c r="H2301" s="41" t="str">
        <f aca="false">IF(A2301="","",INDEX(P_Zone,F2301))</f>
        <v>Central</v>
      </c>
      <c r="I2301" s="41" t="n">
        <f aca="false">IF(A2301="","",IF(D2301="Delivered",IF(B2301&lt;=INDEX(P_Due,F2301),1,0),0))</f>
        <v>1</v>
      </c>
    </row>
    <row r="2302" customFormat="false" ht="15" hidden="false" customHeight="false" outlineLevel="0" collapsed="false">
      <c r="A2302" s="37" t="n">
        <v>1001478</v>
      </c>
      <c r="B2302" s="38" t="n">
        <v>46283</v>
      </c>
      <c r="C2302" s="39" t="n">
        <v>3</v>
      </c>
      <c r="D2302" s="39" t="s">
        <v>26</v>
      </c>
      <c r="E2302" s="39"/>
      <c r="F2302" s="41" t="n">
        <f aca="false">IF(A2302="","",MATCH(A2302,P_ID,1))</f>
        <v>1478</v>
      </c>
      <c r="G2302" s="41" t="str">
        <f aca="false">IF(A2302="","",INDEX(P_Svc,F2302))</f>
        <v>Standard</v>
      </c>
      <c r="H2302" s="41" t="str">
        <f aca="false">IF(A2302="","",INDEX(P_Zone,F2302))</f>
        <v>South</v>
      </c>
      <c r="I2302" s="41" t="n">
        <f aca="false">IF(A2302="","",IF(D2302="Delivered",IF(B2302&lt;=INDEX(P_Due,F2302),1,0),0))</f>
        <v>0</v>
      </c>
    </row>
    <row r="2303" customFormat="false" ht="15" hidden="false" customHeight="false" outlineLevel="0" collapsed="false">
      <c r="A2303" s="37" t="n">
        <v>1001570</v>
      </c>
      <c r="B2303" s="38" t="n">
        <v>46283</v>
      </c>
      <c r="C2303" s="39" t="n">
        <v>3</v>
      </c>
      <c r="D2303" s="39" t="s">
        <v>26</v>
      </c>
      <c r="E2303" s="39"/>
      <c r="F2303" s="41" t="n">
        <f aca="false">IF(A2303="","",MATCH(A2303,P_ID,1))</f>
        <v>1570</v>
      </c>
      <c r="G2303" s="41" t="str">
        <f aca="false">IF(A2303="","",INDEX(P_Svc,F2303))</f>
        <v>Standard</v>
      </c>
      <c r="H2303" s="41" t="str">
        <f aca="false">IF(A2303="","",INDEX(P_Zone,F2303))</f>
        <v>West</v>
      </c>
      <c r="I2303" s="41" t="n">
        <f aca="false">IF(A2303="","",IF(D2303="Delivered",IF(B2303&lt;=INDEX(P_Due,F2303),1,0),0))</f>
        <v>1</v>
      </c>
    </row>
    <row r="2304" customFormat="false" ht="15" hidden="false" customHeight="false" outlineLevel="0" collapsed="false">
      <c r="A2304" s="37" t="n">
        <v>1001653</v>
      </c>
      <c r="B2304" s="38" t="n">
        <v>46283</v>
      </c>
      <c r="C2304" s="39" t="n">
        <v>2</v>
      </c>
      <c r="D2304" s="39" t="s">
        <v>26</v>
      </c>
      <c r="E2304" s="39"/>
      <c r="F2304" s="41" t="n">
        <f aca="false">IF(A2304="","",MATCH(A2304,P_ID,1))</f>
        <v>1653</v>
      </c>
      <c r="G2304" s="41" t="str">
        <f aca="false">IF(A2304="","",INDEX(P_Svc,F2304))</f>
        <v>Standard</v>
      </c>
      <c r="H2304" s="41" t="str">
        <f aca="false">IF(A2304="","",INDEX(P_Zone,F2304))</f>
        <v>Central</v>
      </c>
      <c r="I2304" s="41" t="n">
        <f aca="false">IF(A2304="","",IF(D2304="Delivered",IF(B2304&lt;=INDEX(P_Due,F2304),1,0),0))</f>
        <v>1</v>
      </c>
    </row>
    <row r="2305" customFormat="false" ht="15" hidden="false" customHeight="false" outlineLevel="0" collapsed="false">
      <c r="A2305" s="37" t="n">
        <v>1001655</v>
      </c>
      <c r="B2305" s="38" t="n">
        <v>46283</v>
      </c>
      <c r="C2305" s="39" t="n">
        <v>3</v>
      </c>
      <c r="D2305" s="39" t="s">
        <v>26</v>
      </c>
      <c r="E2305" s="39"/>
      <c r="F2305" s="41" t="n">
        <f aca="false">IF(A2305="","",MATCH(A2305,P_ID,1))</f>
        <v>1655</v>
      </c>
      <c r="G2305" s="41" t="str">
        <f aca="false">IF(A2305="","",INDEX(P_Svc,F2305))</f>
        <v>Standard</v>
      </c>
      <c r="H2305" s="41" t="str">
        <f aca="false">IF(A2305="","",INDEX(P_Zone,F2305))</f>
        <v>Central</v>
      </c>
      <c r="I2305" s="41" t="n">
        <f aca="false">IF(A2305="","",IF(D2305="Delivered",IF(B2305&lt;=INDEX(P_Due,F2305),1,0),0))</f>
        <v>1</v>
      </c>
    </row>
    <row r="2306" customFormat="false" ht="15" hidden="false" customHeight="false" outlineLevel="0" collapsed="false">
      <c r="A2306" s="37" t="n">
        <v>1001665</v>
      </c>
      <c r="B2306" s="38" t="n">
        <v>46283</v>
      </c>
      <c r="C2306" s="39" t="n">
        <v>2</v>
      </c>
      <c r="D2306" s="39" t="s">
        <v>26</v>
      </c>
      <c r="E2306" s="39"/>
      <c r="F2306" s="41" t="n">
        <f aca="false">IF(A2306="","",MATCH(A2306,P_ID,1))</f>
        <v>1665</v>
      </c>
      <c r="G2306" s="41" t="str">
        <f aca="false">IF(A2306="","",INDEX(P_Svc,F2306))</f>
        <v>Economy</v>
      </c>
      <c r="H2306" s="41" t="str">
        <f aca="false">IF(A2306="","",INDEX(P_Zone,F2306))</f>
        <v>West</v>
      </c>
      <c r="I2306" s="41" t="n">
        <f aca="false">IF(A2306="","",IF(D2306="Delivered",IF(B2306&lt;=INDEX(P_Due,F2306),1,0),0))</f>
        <v>1</v>
      </c>
    </row>
    <row r="2307" customFormat="false" ht="15" hidden="false" customHeight="false" outlineLevel="0" collapsed="false">
      <c r="A2307" s="37" t="n">
        <v>1001732</v>
      </c>
      <c r="B2307" s="38" t="n">
        <v>46283</v>
      </c>
      <c r="C2307" s="39" t="n">
        <v>1</v>
      </c>
      <c r="D2307" s="39" t="s">
        <v>26</v>
      </c>
      <c r="E2307" s="39"/>
      <c r="F2307" s="41" t="n">
        <f aca="false">IF(A2307="","",MATCH(A2307,P_ID,1))</f>
        <v>1732</v>
      </c>
      <c r="G2307" s="41" t="str">
        <f aca="false">IF(A2307="","",INDEX(P_Svc,F2307))</f>
        <v>Standard</v>
      </c>
      <c r="H2307" s="41" t="str">
        <f aca="false">IF(A2307="","",INDEX(P_Zone,F2307))</f>
        <v>West</v>
      </c>
      <c r="I2307" s="41" t="n">
        <f aca="false">IF(A2307="","",IF(D2307="Delivered",IF(B2307&lt;=INDEX(P_Due,F2307),1,0),0))</f>
        <v>1</v>
      </c>
    </row>
    <row r="2308" customFormat="false" ht="15" hidden="false" customHeight="false" outlineLevel="0" collapsed="false">
      <c r="A2308" s="37" t="n">
        <v>1001735</v>
      </c>
      <c r="B2308" s="38" t="n">
        <v>46283</v>
      </c>
      <c r="C2308" s="39" t="n">
        <v>2</v>
      </c>
      <c r="D2308" s="39" t="s">
        <v>26</v>
      </c>
      <c r="E2308" s="39"/>
      <c r="F2308" s="41" t="n">
        <f aca="false">IF(A2308="","",MATCH(A2308,P_ID,1))</f>
        <v>1735</v>
      </c>
      <c r="G2308" s="41" t="str">
        <f aca="false">IF(A2308="","",INDEX(P_Svc,F2308))</f>
        <v>Standard</v>
      </c>
      <c r="H2308" s="41" t="str">
        <f aca="false">IF(A2308="","",INDEX(P_Zone,F2308))</f>
        <v>North</v>
      </c>
      <c r="I2308" s="41" t="n">
        <f aca="false">IF(A2308="","",IF(D2308="Delivered",IF(B2308&lt;=INDEX(P_Due,F2308),1,0),0))</f>
        <v>1</v>
      </c>
    </row>
    <row r="2309" customFormat="false" ht="15" hidden="false" customHeight="false" outlineLevel="0" collapsed="false">
      <c r="A2309" s="37" t="n">
        <v>1001744</v>
      </c>
      <c r="B2309" s="38" t="n">
        <v>46283</v>
      </c>
      <c r="C2309" s="39" t="n">
        <v>2</v>
      </c>
      <c r="D2309" s="39" t="s">
        <v>26</v>
      </c>
      <c r="E2309" s="39"/>
      <c r="F2309" s="41" t="n">
        <f aca="false">IF(A2309="","",MATCH(A2309,P_ID,1))</f>
        <v>1744</v>
      </c>
      <c r="G2309" s="41" t="str">
        <f aca="false">IF(A2309="","",INDEX(P_Svc,F2309))</f>
        <v>Standard</v>
      </c>
      <c r="H2309" s="41" t="str">
        <f aca="false">IF(A2309="","",INDEX(P_Zone,F2309))</f>
        <v>East</v>
      </c>
      <c r="I2309" s="41" t="n">
        <f aca="false">IF(A2309="","",IF(D2309="Delivered",IF(B2309&lt;=INDEX(P_Due,F2309),1,0),0))</f>
        <v>1</v>
      </c>
    </row>
    <row r="2310" customFormat="false" ht="15" hidden="false" customHeight="false" outlineLevel="0" collapsed="false">
      <c r="A2310" s="37" t="n">
        <v>1001761</v>
      </c>
      <c r="B2310" s="38" t="n">
        <v>46283</v>
      </c>
      <c r="C2310" s="39" t="n">
        <v>2</v>
      </c>
      <c r="D2310" s="39" t="s">
        <v>26</v>
      </c>
      <c r="E2310" s="39"/>
      <c r="F2310" s="41" t="n">
        <f aca="false">IF(A2310="","",MATCH(A2310,P_ID,1))</f>
        <v>1761</v>
      </c>
      <c r="G2310" s="41" t="str">
        <f aca="false">IF(A2310="","",INDEX(P_Svc,F2310))</f>
        <v>Standard</v>
      </c>
      <c r="H2310" s="41" t="str">
        <f aca="false">IF(A2310="","",INDEX(P_Zone,F2310))</f>
        <v>South</v>
      </c>
      <c r="I2310" s="41" t="n">
        <f aca="false">IF(A2310="","",IF(D2310="Delivered",IF(B2310&lt;=INDEX(P_Due,F2310),1,0),0))</f>
        <v>1</v>
      </c>
    </row>
    <row r="2311" customFormat="false" ht="15" hidden="false" customHeight="false" outlineLevel="0" collapsed="false">
      <c r="A2311" s="37" t="n">
        <v>1001769</v>
      </c>
      <c r="B2311" s="38" t="n">
        <v>46283</v>
      </c>
      <c r="C2311" s="39" t="n">
        <v>1</v>
      </c>
      <c r="D2311" s="39" t="s">
        <v>26</v>
      </c>
      <c r="E2311" s="39"/>
      <c r="F2311" s="41" t="n">
        <f aca="false">IF(A2311="","",MATCH(A2311,P_ID,1))</f>
        <v>1769</v>
      </c>
      <c r="G2311" s="41" t="str">
        <f aca="false">IF(A2311="","",INDEX(P_Svc,F2311))</f>
        <v>Economy</v>
      </c>
      <c r="H2311" s="41" t="str">
        <f aca="false">IF(A2311="","",INDEX(P_Zone,F2311))</f>
        <v>North</v>
      </c>
      <c r="I2311" s="41" t="n">
        <f aca="false">IF(A2311="","",IF(D2311="Delivered",IF(B2311&lt;=INDEX(P_Due,F2311),1,0),0))</f>
        <v>1</v>
      </c>
    </row>
    <row r="2312" customFormat="false" ht="15" hidden="false" customHeight="false" outlineLevel="0" collapsed="false">
      <c r="A2312" s="37" t="n">
        <v>1001770</v>
      </c>
      <c r="B2312" s="38" t="n">
        <v>46283</v>
      </c>
      <c r="C2312" s="39" t="n">
        <v>2</v>
      </c>
      <c r="D2312" s="39" t="s">
        <v>26</v>
      </c>
      <c r="E2312" s="39"/>
      <c r="F2312" s="41" t="n">
        <f aca="false">IF(A2312="","",MATCH(A2312,P_ID,1))</f>
        <v>1770</v>
      </c>
      <c r="G2312" s="41" t="str">
        <f aca="false">IF(A2312="","",INDEX(P_Svc,F2312))</f>
        <v>Standard</v>
      </c>
      <c r="H2312" s="41" t="str">
        <f aca="false">IF(A2312="","",INDEX(P_Zone,F2312))</f>
        <v>West</v>
      </c>
      <c r="I2312" s="41" t="n">
        <f aca="false">IF(A2312="","",IF(D2312="Delivered",IF(B2312&lt;=INDEX(P_Due,F2312),1,0),0))</f>
        <v>1</v>
      </c>
    </row>
    <row r="2313" customFormat="false" ht="15" hidden="false" customHeight="false" outlineLevel="0" collapsed="false">
      <c r="A2313" s="37" t="n">
        <v>1001782</v>
      </c>
      <c r="B2313" s="38" t="n">
        <v>46283</v>
      </c>
      <c r="C2313" s="39" t="n">
        <v>2</v>
      </c>
      <c r="D2313" s="39" t="s">
        <v>26</v>
      </c>
      <c r="E2313" s="39"/>
      <c r="F2313" s="41" t="n">
        <f aca="false">IF(A2313="","",MATCH(A2313,P_ID,1))</f>
        <v>1782</v>
      </c>
      <c r="G2313" s="41" t="str">
        <f aca="false">IF(A2313="","",INDEX(P_Svc,F2313))</f>
        <v>Standard</v>
      </c>
      <c r="H2313" s="41" t="str">
        <f aca="false">IF(A2313="","",INDEX(P_Zone,F2313))</f>
        <v>North</v>
      </c>
      <c r="I2313" s="41" t="n">
        <f aca="false">IF(A2313="","",IF(D2313="Delivered",IF(B2313&lt;=INDEX(P_Due,F2313),1,0),0))</f>
        <v>1</v>
      </c>
    </row>
    <row r="2314" customFormat="false" ht="15" hidden="false" customHeight="false" outlineLevel="0" collapsed="false">
      <c r="A2314" s="37" t="n">
        <v>1001785</v>
      </c>
      <c r="B2314" s="38" t="n">
        <v>46283</v>
      </c>
      <c r="C2314" s="39" t="n">
        <v>2</v>
      </c>
      <c r="D2314" s="39" t="s">
        <v>26</v>
      </c>
      <c r="E2314" s="39"/>
      <c r="F2314" s="41" t="n">
        <f aca="false">IF(A2314="","",MATCH(A2314,P_ID,1))</f>
        <v>1785</v>
      </c>
      <c r="G2314" s="41" t="str">
        <f aca="false">IF(A2314="","",INDEX(P_Svc,F2314))</f>
        <v>Standard</v>
      </c>
      <c r="H2314" s="41" t="str">
        <f aca="false">IF(A2314="","",INDEX(P_Zone,F2314))</f>
        <v>South</v>
      </c>
      <c r="I2314" s="41" t="n">
        <f aca="false">IF(A2314="","",IF(D2314="Delivered",IF(B2314&lt;=INDEX(P_Due,F2314),1,0),0))</f>
        <v>1</v>
      </c>
    </row>
    <row r="2315" customFormat="false" ht="15" hidden="false" customHeight="false" outlineLevel="0" collapsed="false">
      <c r="A2315" s="37" t="n">
        <v>1001789</v>
      </c>
      <c r="B2315" s="38" t="n">
        <v>46283</v>
      </c>
      <c r="C2315" s="39" t="n">
        <v>2</v>
      </c>
      <c r="D2315" s="39" t="s">
        <v>26</v>
      </c>
      <c r="E2315" s="39"/>
      <c r="F2315" s="41" t="n">
        <f aca="false">IF(A2315="","",MATCH(A2315,P_ID,1))</f>
        <v>1789</v>
      </c>
      <c r="G2315" s="41" t="str">
        <f aca="false">IF(A2315="","",INDEX(P_Svc,F2315))</f>
        <v>Standard</v>
      </c>
      <c r="H2315" s="41" t="str">
        <f aca="false">IF(A2315="","",INDEX(P_Zone,F2315))</f>
        <v>South</v>
      </c>
      <c r="I2315" s="41" t="n">
        <f aca="false">IF(A2315="","",IF(D2315="Delivered",IF(B2315&lt;=INDEX(P_Due,F2315),1,0),0))</f>
        <v>1</v>
      </c>
    </row>
    <row r="2316" customFormat="false" ht="15" hidden="false" customHeight="false" outlineLevel="0" collapsed="false">
      <c r="A2316" s="37" t="n">
        <v>1001793</v>
      </c>
      <c r="B2316" s="38" t="n">
        <v>46283</v>
      </c>
      <c r="C2316" s="39" t="n">
        <v>2</v>
      </c>
      <c r="D2316" s="39" t="s">
        <v>26</v>
      </c>
      <c r="E2316" s="39"/>
      <c r="F2316" s="41" t="n">
        <f aca="false">IF(A2316="","",MATCH(A2316,P_ID,1))</f>
        <v>1793</v>
      </c>
      <c r="G2316" s="41" t="str">
        <f aca="false">IF(A2316="","",INDEX(P_Svc,F2316))</f>
        <v>Standard</v>
      </c>
      <c r="H2316" s="41" t="str">
        <f aca="false">IF(A2316="","",INDEX(P_Zone,F2316))</f>
        <v>East</v>
      </c>
      <c r="I2316" s="41" t="n">
        <f aca="false">IF(A2316="","",IF(D2316="Delivered",IF(B2316&lt;=INDEX(P_Due,F2316),1,0),0))</f>
        <v>1</v>
      </c>
    </row>
    <row r="2317" customFormat="false" ht="15" hidden="false" customHeight="false" outlineLevel="0" collapsed="false">
      <c r="A2317" s="37" t="n">
        <v>1001803</v>
      </c>
      <c r="B2317" s="38" t="n">
        <v>46283</v>
      </c>
      <c r="C2317" s="39" t="n">
        <v>2</v>
      </c>
      <c r="D2317" s="39" t="s">
        <v>26</v>
      </c>
      <c r="E2317" s="39"/>
      <c r="F2317" s="41" t="n">
        <f aca="false">IF(A2317="","",MATCH(A2317,P_ID,1))</f>
        <v>1803</v>
      </c>
      <c r="G2317" s="41" t="str">
        <f aca="false">IF(A2317="","",INDEX(P_Svc,F2317))</f>
        <v>Standard</v>
      </c>
      <c r="H2317" s="41" t="str">
        <f aca="false">IF(A2317="","",INDEX(P_Zone,F2317))</f>
        <v>North</v>
      </c>
      <c r="I2317" s="41" t="n">
        <f aca="false">IF(A2317="","",IF(D2317="Delivered",IF(B2317&lt;=INDEX(P_Due,F2317),1,0),0))</f>
        <v>1</v>
      </c>
    </row>
    <row r="2318" customFormat="false" ht="15" hidden="false" customHeight="false" outlineLevel="0" collapsed="false">
      <c r="A2318" s="37" t="n">
        <v>1001830</v>
      </c>
      <c r="B2318" s="38" t="n">
        <v>46283</v>
      </c>
      <c r="C2318" s="39" t="n">
        <v>2</v>
      </c>
      <c r="D2318" s="39" t="s">
        <v>26</v>
      </c>
      <c r="E2318" s="39"/>
      <c r="F2318" s="41" t="n">
        <f aca="false">IF(A2318="","",MATCH(A2318,P_ID,1))</f>
        <v>1830</v>
      </c>
      <c r="G2318" s="41" t="str">
        <f aca="false">IF(A2318="","",INDEX(P_Svc,F2318))</f>
        <v>Economy</v>
      </c>
      <c r="H2318" s="41" t="str">
        <f aca="false">IF(A2318="","",INDEX(P_Zone,F2318))</f>
        <v>West</v>
      </c>
      <c r="I2318" s="41" t="n">
        <f aca="false">IF(A2318="","",IF(D2318="Delivered",IF(B2318&lt;=INDEX(P_Due,F2318),1,0),0))</f>
        <v>1</v>
      </c>
    </row>
    <row r="2319" customFormat="false" ht="15" hidden="false" customHeight="false" outlineLevel="0" collapsed="false">
      <c r="A2319" s="37" t="n">
        <v>1001835</v>
      </c>
      <c r="B2319" s="38" t="n">
        <v>46283</v>
      </c>
      <c r="C2319" s="39" t="n">
        <v>0</v>
      </c>
      <c r="D2319" s="39" t="s">
        <v>80</v>
      </c>
      <c r="E2319" s="39" t="s">
        <v>40</v>
      </c>
      <c r="F2319" s="41" t="n">
        <f aca="false">IF(A2319="","",MATCH(A2319,P_ID,1))</f>
        <v>1835</v>
      </c>
      <c r="G2319" s="41" t="str">
        <f aca="false">IF(A2319="","",INDEX(P_Svc,F2319))</f>
        <v>Economy</v>
      </c>
      <c r="H2319" s="41" t="str">
        <f aca="false">IF(A2319="","",INDEX(P_Zone,F2319))</f>
        <v>East</v>
      </c>
      <c r="I2319" s="41" t="n">
        <f aca="false">IF(A2319="","",IF(D2319="Delivered",IF(B2319&lt;=INDEX(P_Due,F2319),1,0),0))</f>
        <v>0</v>
      </c>
    </row>
    <row r="2320" customFormat="false" ht="15" hidden="false" customHeight="false" outlineLevel="0" collapsed="false">
      <c r="A2320" s="37" t="n">
        <v>1001837</v>
      </c>
      <c r="B2320" s="38" t="n">
        <v>46283</v>
      </c>
      <c r="C2320" s="39" t="n">
        <v>2</v>
      </c>
      <c r="D2320" s="39" t="s">
        <v>26</v>
      </c>
      <c r="E2320" s="39"/>
      <c r="F2320" s="41" t="n">
        <f aca="false">IF(A2320="","",MATCH(A2320,P_ID,1))</f>
        <v>1837</v>
      </c>
      <c r="G2320" s="41" t="str">
        <f aca="false">IF(A2320="","",INDEX(P_Svc,F2320))</f>
        <v>Standard</v>
      </c>
      <c r="H2320" s="41" t="str">
        <f aca="false">IF(A2320="","",INDEX(P_Zone,F2320))</f>
        <v>Central</v>
      </c>
      <c r="I2320" s="41" t="n">
        <f aca="false">IF(A2320="","",IF(D2320="Delivered",IF(B2320&lt;=INDEX(P_Due,F2320),1,0),0))</f>
        <v>1</v>
      </c>
    </row>
    <row r="2321" customFormat="false" ht="15" hidden="false" customHeight="false" outlineLevel="0" collapsed="false">
      <c r="A2321" s="37" t="n">
        <v>1001855</v>
      </c>
      <c r="B2321" s="38" t="n">
        <v>46283</v>
      </c>
      <c r="C2321" s="39" t="n">
        <v>2</v>
      </c>
      <c r="D2321" s="39" t="s">
        <v>79</v>
      </c>
      <c r="E2321" s="39" t="s">
        <v>32</v>
      </c>
      <c r="F2321" s="41" t="n">
        <f aca="false">IF(A2321="","",MATCH(A2321,P_ID,1))</f>
        <v>1855</v>
      </c>
      <c r="G2321" s="41" t="str">
        <f aca="false">IF(A2321="","",INDEX(P_Svc,F2321))</f>
        <v>Standard</v>
      </c>
      <c r="H2321" s="41" t="str">
        <f aca="false">IF(A2321="","",INDEX(P_Zone,F2321))</f>
        <v>North</v>
      </c>
      <c r="I2321" s="41" t="n">
        <f aca="false">IF(A2321="","",IF(D2321="Delivered",IF(B2321&lt;=INDEX(P_Due,F2321),1,0),0))</f>
        <v>0</v>
      </c>
    </row>
    <row r="2322" customFormat="false" ht="15" hidden="false" customHeight="false" outlineLevel="0" collapsed="false">
      <c r="A2322" s="37" t="n">
        <v>1001875</v>
      </c>
      <c r="B2322" s="38" t="n">
        <v>46283</v>
      </c>
      <c r="C2322" s="39" t="n">
        <v>2</v>
      </c>
      <c r="D2322" s="39" t="s">
        <v>26</v>
      </c>
      <c r="E2322" s="39"/>
      <c r="F2322" s="41" t="n">
        <f aca="false">IF(A2322="","",MATCH(A2322,P_ID,1))</f>
        <v>1875</v>
      </c>
      <c r="G2322" s="41" t="str">
        <f aca="false">IF(A2322="","",INDEX(P_Svc,F2322))</f>
        <v>Standard</v>
      </c>
      <c r="H2322" s="41" t="str">
        <f aca="false">IF(A2322="","",INDEX(P_Zone,F2322))</f>
        <v>South</v>
      </c>
      <c r="I2322" s="41" t="n">
        <f aca="false">IF(A2322="","",IF(D2322="Delivered",IF(B2322&lt;=INDEX(P_Due,F2322),1,0),0))</f>
        <v>1</v>
      </c>
    </row>
    <row r="2323" customFormat="false" ht="15" hidden="false" customHeight="false" outlineLevel="0" collapsed="false">
      <c r="A2323" s="37" t="n">
        <v>1001904</v>
      </c>
      <c r="B2323" s="38" t="n">
        <v>46283</v>
      </c>
      <c r="C2323" s="39" t="n">
        <v>2</v>
      </c>
      <c r="D2323" s="39" t="s">
        <v>26</v>
      </c>
      <c r="E2323" s="39"/>
      <c r="F2323" s="41" t="n">
        <f aca="false">IF(A2323="","",MATCH(A2323,P_ID,1))</f>
        <v>1904</v>
      </c>
      <c r="G2323" s="41" t="str">
        <f aca="false">IF(A2323="","",INDEX(P_Svc,F2323))</f>
        <v>Standard</v>
      </c>
      <c r="H2323" s="41" t="str">
        <f aca="false">IF(A2323="","",INDEX(P_Zone,F2323))</f>
        <v>South</v>
      </c>
      <c r="I2323" s="41" t="n">
        <f aca="false">IF(A2323="","",IF(D2323="Delivered",IF(B2323&lt;=INDEX(P_Due,F2323),1,0),0))</f>
        <v>1</v>
      </c>
    </row>
    <row r="2324" customFormat="false" ht="15" hidden="false" customHeight="false" outlineLevel="0" collapsed="false">
      <c r="A2324" s="37" t="n">
        <v>1001922</v>
      </c>
      <c r="B2324" s="38" t="n">
        <v>46283</v>
      </c>
      <c r="C2324" s="39" t="n">
        <v>2</v>
      </c>
      <c r="D2324" s="39" t="s">
        <v>26</v>
      </c>
      <c r="E2324" s="39"/>
      <c r="F2324" s="41" t="n">
        <f aca="false">IF(A2324="","",MATCH(A2324,P_ID,1))</f>
        <v>1922</v>
      </c>
      <c r="G2324" s="41" t="str">
        <f aca="false">IF(A2324="","",INDEX(P_Svc,F2324))</f>
        <v>Economy</v>
      </c>
      <c r="H2324" s="41" t="str">
        <f aca="false">IF(A2324="","",INDEX(P_Zone,F2324))</f>
        <v>East</v>
      </c>
      <c r="I2324" s="41" t="n">
        <f aca="false">IF(A2324="","",IF(D2324="Delivered",IF(B2324&lt;=INDEX(P_Due,F2324),1,0),0))</f>
        <v>1</v>
      </c>
    </row>
    <row r="2325" customFormat="false" ht="15" hidden="false" customHeight="false" outlineLevel="0" collapsed="false">
      <c r="A2325" s="37" t="n">
        <v>1001929</v>
      </c>
      <c r="B2325" s="38" t="n">
        <v>46283</v>
      </c>
      <c r="C2325" s="39" t="n">
        <v>2</v>
      </c>
      <c r="D2325" s="39" t="s">
        <v>26</v>
      </c>
      <c r="E2325" s="39"/>
      <c r="F2325" s="41" t="n">
        <f aca="false">IF(A2325="","",MATCH(A2325,P_ID,1))</f>
        <v>1929</v>
      </c>
      <c r="G2325" s="41" t="str">
        <f aca="false">IF(A2325="","",INDEX(P_Svc,F2325))</f>
        <v>Economy</v>
      </c>
      <c r="H2325" s="41" t="str">
        <f aca="false">IF(A2325="","",INDEX(P_Zone,F2325))</f>
        <v>North</v>
      </c>
      <c r="I2325" s="41" t="n">
        <f aca="false">IF(A2325="","",IF(D2325="Delivered",IF(B2325&lt;=INDEX(P_Due,F2325),1,0),0))</f>
        <v>1</v>
      </c>
    </row>
    <row r="2326" customFormat="false" ht="15" hidden="false" customHeight="false" outlineLevel="0" collapsed="false">
      <c r="A2326" s="37" t="n">
        <v>1001948</v>
      </c>
      <c r="B2326" s="38" t="n">
        <v>46283</v>
      </c>
      <c r="C2326" s="39" t="n">
        <v>2</v>
      </c>
      <c r="D2326" s="39" t="s">
        <v>26</v>
      </c>
      <c r="E2326" s="39"/>
      <c r="F2326" s="41" t="n">
        <f aca="false">IF(A2326="","",MATCH(A2326,P_ID,1))</f>
        <v>1948</v>
      </c>
      <c r="G2326" s="41" t="str">
        <f aca="false">IF(A2326="","",INDEX(P_Svc,F2326))</f>
        <v>Standard</v>
      </c>
      <c r="H2326" s="41" t="str">
        <f aca="false">IF(A2326="","",INDEX(P_Zone,F2326))</f>
        <v>North</v>
      </c>
      <c r="I2326" s="41" t="n">
        <f aca="false">IF(A2326="","",IF(D2326="Delivered",IF(B2326&lt;=INDEX(P_Due,F2326),1,0),0))</f>
        <v>1</v>
      </c>
    </row>
    <row r="2327" customFormat="false" ht="15" hidden="false" customHeight="false" outlineLevel="0" collapsed="false">
      <c r="A2327" s="37" t="n">
        <v>1001966</v>
      </c>
      <c r="B2327" s="38" t="n">
        <v>46283</v>
      </c>
      <c r="C2327" s="39" t="n">
        <v>2</v>
      </c>
      <c r="D2327" s="39" t="s">
        <v>26</v>
      </c>
      <c r="E2327" s="39"/>
      <c r="F2327" s="41" t="n">
        <f aca="false">IF(A2327="","",MATCH(A2327,P_ID,1))</f>
        <v>1966</v>
      </c>
      <c r="G2327" s="41" t="str">
        <f aca="false">IF(A2327="","",INDEX(P_Svc,F2327))</f>
        <v>Standard</v>
      </c>
      <c r="H2327" s="41" t="str">
        <f aca="false">IF(A2327="","",INDEX(P_Zone,F2327))</f>
        <v>Central</v>
      </c>
      <c r="I2327" s="41" t="n">
        <f aca="false">IF(A2327="","",IF(D2327="Delivered",IF(B2327&lt;=INDEX(P_Due,F2327),1,0),0))</f>
        <v>1</v>
      </c>
    </row>
    <row r="2328" customFormat="false" ht="15" hidden="false" customHeight="false" outlineLevel="0" collapsed="false">
      <c r="A2328" s="37" t="n">
        <v>1001985</v>
      </c>
      <c r="B2328" s="38" t="n">
        <v>46283</v>
      </c>
      <c r="C2328" s="39" t="n">
        <v>2</v>
      </c>
      <c r="D2328" s="39" t="s">
        <v>26</v>
      </c>
      <c r="E2328" s="39"/>
      <c r="F2328" s="41" t="n">
        <f aca="false">IF(A2328="","",MATCH(A2328,P_ID,1))</f>
        <v>1985</v>
      </c>
      <c r="G2328" s="41" t="str">
        <f aca="false">IF(A2328="","",INDEX(P_Svc,F2328))</f>
        <v>Standard</v>
      </c>
      <c r="H2328" s="41" t="str">
        <f aca="false">IF(A2328="","",INDEX(P_Zone,F2328))</f>
        <v>South</v>
      </c>
      <c r="I2328" s="41" t="n">
        <f aca="false">IF(A2328="","",IF(D2328="Delivered",IF(B2328&lt;=INDEX(P_Due,F2328),1,0),0))</f>
        <v>1</v>
      </c>
    </row>
    <row r="2329" customFormat="false" ht="15" hidden="false" customHeight="false" outlineLevel="0" collapsed="false">
      <c r="A2329" s="37" t="n">
        <v>1001995</v>
      </c>
      <c r="B2329" s="38" t="n">
        <v>46283</v>
      </c>
      <c r="C2329" s="39" t="n">
        <v>1</v>
      </c>
      <c r="D2329" s="39" t="s">
        <v>26</v>
      </c>
      <c r="E2329" s="39"/>
      <c r="F2329" s="41" t="n">
        <f aca="false">IF(A2329="","",MATCH(A2329,P_ID,1))</f>
        <v>1995</v>
      </c>
      <c r="G2329" s="41" t="str">
        <f aca="false">IF(A2329="","",INDEX(P_Svc,F2329))</f>
        <v>Standard</v>
      </c>
      <c r="H2329" s="41" t="str">
        <f aca="false">IF(A2329="","",INDEX(P_Zone,F2329))</f>
        <v>North</v>
      </c>
      <c r="I2329" s="41" t="n">
        <f aca="false">IF(A2329="","",IF(D2329="Delivered",IF(B2329&lt;=INDEX(P_Due,F2329),1,0),0))</f>
        <v>1</v>
      </c>
    </row>
    <row r="2330" customFormat="false" ht="15" hidden="false" customHeight="false" outlineLevel="0" collapsed="false">
      <c r="A2330" s="37" t="n">
        <v>1002003</v>
      </c>
      <c r="B2330" s="38" t="n">
        <v>46283</v>
      </c>
      <c r="C2330" s="39" t="n">
        <v>2</v>
      </c>
      <c r="D2330" s="39" t="s">
        <v>26</v>
      </c>
      <c r="E2330" s="39"/>
      <c r="F2330" s="41" t="n">
        <f aca="false">IF(A2330="","",MATCH(A2330,P_ID,1))</f>
        <v>2003</v>
      </c>
      <c r="G2330" s="41" t="str">
        <f aca="false">IF(A2330="","",INDEX(P_Svc,F2330))</f>
        <v>Standard</v>
      </c>
      <c r="H2330" s="41" t="str">
        <f aca="false">IF(A2330="","",INDEX(P_Zone,F2330))</f>
        <v>East</v>
      </c>
      <c r="I2330" s="41" t="n">
        <f aca="false">IF(A2330="","",IF(D2330="Delivered",IF(B2330&lt;=INDEX(P_Due,F2330),1,0),0))</f>
        <v>1</v>
      </c>
    </row>
    <row r="2331" customFormat="false" ht="15" hidden="false" customHeight="false" outlineLevel="0" collapsed="false">
      <c r="A2331" s="37" t="n">
        <v>1002008</v>
      </c>
      <c r="B2331" s="38" t="n">
        <v>46283</v>
      </c>
      <c r="C2331" s="39" t="n">
        <v>2</v>
      </c>
      <c r="D2331" s="39" t="s">
        <v>26</v>
      </c>
      <c r="E2331" s="39"/>
      <c r="F2331" s="41" t="n">
        <f aca="false">IF(A2331="","",MATCH(A2331,P_ID,1))</f>
        <v>2008</v>
      </c>
      <c r="G2331" s="41" t="str">
        <f aca="false">IF(A2331="","",INDEX(P_Svc,F2331))</f>
        <v>Standard</v>
      </c>
      <c r="H2331" s="41" t="str">
        <f aca="false">IF(A2331="","",INDEX(P_Zone,F2331))</f>
        <v>Central</v>
      </c>
      <c r="I2331" s="41" t="n">
        <f aca="false">IF(A2331="","",IF(D2331="Delivered",IF(B2331&lt;=INDEX(P_Due,F2331),1,0),0))</f>
        <v>1</v>
      </c>
    </row>
    <row r="2332" customFormat="false" ht="15" hidden="false" customHeight="false" outlineLevel="0" collapsed="false">
      <c r="A2332" s="37" t="n">
        <v>1002014</v>
      </c>
      <c r="B2332" s="38" t="n">
        <v>46283</v>
      </c>
      <c r="C2332" s="39" t="n">
        <v>2</v>
      </c>
      <c r="D2332" s="39" t="s">
        <v>26</v>
      </c>
      <c r="E2332" s="39"/>
      <c r="F2332" s="41" t="n">
        <f aca="false">IF(A2332="","",MATCH(A2332,P_ID,1))</f>
        <v>2014</v>
      </c>
      <c r="G2332" s="41" t="str">
        <f aca="false">IF(A2332="","",INDEX(P_Svc,F2332))</f>
        <v>Standard</v>
      </c>
      <c r="H2332" s="41" t="str">
        <f aca="false">IF(A2332="","",INDEX(P_Zone,F2332))</f>
        <v>North</v>
      </c>
      <c r="I2332" s="41" t="n">
        <f aca="false">IF(A2332="","",IF(D2332="Delivered",IF(B2332&lt;=INDEX(P_Due,F2332),1,0),0))</f>
        <v>1</v>
      </c>
    </row>
    <row r="2333" customFormat="false" ht="15" hidden="false" customHeight="false" outlineLevel="0" collapsed="false">
      <c r="A2333" s="37" t="n">
        <v>1002017</v>
      </c>
      <c r="B2333" s="38" t="n">
        <v>46283</v>
      </c>
      <c r="C2333" s="39" t="n">
        <v>2</v>
      </c>
      <c r="D2333" s="39" t="s">
        <v>26</v>
      </c>
      <c r="E2333" s="39"/>
      <c r="F2333" s="41" t="n">
        <f aca="false">IF(A2333="","",MATCH(A2333,P_ID,1))</f>
        <v>2017</v>
      </c>
      <c r="G2333" s="41" t="str">
        <f aca="false">IF(A2333="","",INDEX(P_Svc,F2333))</f>
        <v>Economy</v>
      </c>
      <c r="H2333" s="41" t="str">
        <f aca="false">IF(A2333="","",INDEX(P_Zone,F2333))</f>
        <v>West</v>
      </c>
      <c r="I2333" s="41" t="n">
        <f aca="false">IF(A2333="","",IF(D2333="Delivered",IF(B2333&lt;=INDEX(P_Due,F2333),1,0),0))</f>
        <v>1</v>
      </c>
    </row>
    <row r="2334" customFormat="false" ht="15" hidden="false" customHeight="false" outlineLevel="0" collapsed="false">
      <c r="A2334" s="37" t="n">
        <v>1002047</v>
      </c>
      <c r="B2334" s="38" t="n">
        <v>46283</v>
      </c>
      <c r="C2334" s="39" t="n">
        <v>1</v>
      </c>
      <c r="D2334" s="39" t="s">
        <v>79</v>
      </c>
      <c r="E2334" s="39" t="s">
        <v>32</v>
      </c>
      <c r="F2334" s="41" t="n">
        <f aca="false">IF(A2334="","",MATCH(A2334,P_ID,1))</f>
        <v>2047</v>
      </c>
      <c r="G2334" s="41" t="str">
        <f aca="false">IF(A2334="","",INDEX(P_Svc,F2334))</f>
        <v>Standard</v>
      </c>
      <c r="H2334" s="41" t="str">
        <f aca="false">IF(A2334="","",INDEX(P_Zone,F2334))</f>
        <v>Central</v>
      </c>
      <c r="I2334" s="41" t="n">
        <f aca="false">IF(A2334="","",IF(D2334="Delivered",IF(B2334&lt;=INDEX(P_Due,F2334),1,0),0))</f>
        <v>0</v>
      </c>
    </row>
    <row r="2335" customFormat="false" ht="15" hidden="false" customHeight="false" outlineLevel="0" collapsed="false">
      <c r="A2335" s="37" t="n">
        <v>1002048</v>
      </c>
      <c r="B2335" s="38" t="n">
        <v>46283</v>
      </c>
      <c r="C2335" s="39" t="n">
        <v>1</v>
      </c>
      <c r="D2335" s="39" t="s">
        <v>26</v>
      </c>
      <c r="E2335" s="39"/>
      <c r="F2335" s="41" t="n">
        <f aca="false">IF(A2335="","",MATCH(A2335,P_ID,1))</f>
        <v>2048</v>
      </c>
      <c r="G2335" s="41" t="str">
        <f aca="false">IF(A2335="","",INDEX(P_Svc,F2335))</f>
        <v>Standard</v>
      </c>
      <c r="H2335" s="41" t="str">
        <f aca="false">IF(A2335="","",INDEX(P_Zone,F2335))</f>
        <v>North</v>
      </c>
      <c r="I2335" s="41" t="n">
        <f aca="false">IF(A2335="","",IF(D2335="Delivered",IF(B2335&lt;=INDEX(P_Due,F2335),1,0),0))</f>
        <v>1</v>
      </c>
    </row>
    <row r="2336" customFormat="false" ht="15" hidden="false" customHeight="false" outlineLevel="0" collapsed="false">
      <c r="A2336" s="37" t="n">
        <v>1002049</v>
      </c>
      <c r="B2336" s="38" t="n">
        <v>46283</v>
      </c>
      <c r="C2336" s="39" t="n">
        <v>1</v>
      </c>
      <c r="D2336" s="39" t="s">
        <v>26</v>
      </c>
      <c r="E2336" s="39"/>
      <c r="F2336" s="41" t="n">
        <f aca="false">IF(A2336="","",MATCH(A2336,P_ID,1))</f>
        <v>2049</v>
      </c>
      <c r="G2336" s="41" t="str">
        <f aca="false">IF(A2336="","",INDEX(P_Svc,F2336))</f>
        <v>Standard</v>
      </c>
      <c r="H2336" s="41" t="str">
        <f aca="false">IF(A2336="","",INDEX(P_Zone,F2336))</f>
        <v>West</v>
      </c>
      <c r="I2336" s="41" t="n">
        <f aca="false">IF(A2336="","",IF(D2336="Delivered",IF(B2336&lt;=INDEX(P_Due,F2336),1,0),0))</f>
        <v>1</v>
      </c>
    </row>
    <row r="2337" customFormat="false" ht="15" hidden="false" customHeight="false" outlineLevel="0" collapsed="false">
      <c r="A2337" s="37" t="n">
        <v>1002050</v>
      </c>
      <c r="B2337" s="38" t="n">
        <v>46283</v>
      </c>
      <c r="C2337" s="39" t="n">
        <v>1</v>
      </c>
      <c r="D2337" s="39" t="s">
        <v>79</v>
      </c>
      <c r="E2337" s="39" t="s">
        <v>34</v>
      </c>
      <c r="F2337" s="41" t="n">
        <f aca="false">IF(A2337="","",MATCH(A2337,P_ID,1))</f>
        <v>2050</v>
      </c>
      <c r="G2337" s="41" t="str">
        <f aca="false">IF(A2337="","",INDEX(P_Svc,F2337))</f>
        <v>Standard</v>
      </c>
      <c r="H2337" s="41" t="str">
        <f aca="false">IF(A2337="","",INDEX(P_Zone,F2337))</f>
        <v>East</v>
      </c>
      <c r="I2337" s="41" t="n">
        <f aca="false">IF(A2337="","",IF(D2337="Delivered",IF(B2337&lt;=INDEX(P_Due,F2337),1,0),0))</f>
        <v>0</v>
      </c>
    </row>
    <row r="2338" customFormat="false" ht="15" hidden="false" customHeight="false" outlineLevel="0" collapsed="false">
      <c r="A2338" s="37" t="n">
        <v>1002052</v>
      </c>
      <c r="B2338" s="38" t="n">
        <v>46283</v>
      </c>
      <c r="C2338" s="39" t="n">
        <v>1</v>
      </c>
      <c r="D2338" s="39" t="s">
        <v>26</v>
      </c>
      <c r="E2338" s="39"/>
      <c r="F2338" s="41" t="n">
        <f aca="false">IF(A2338="","",MATCH(A2338,P_ID,1))</f>
        <v>2052</v>
      </c>
      <c r="G2338" s="41" t="str">
        <f aca="false">IF(A2338="","",INDEX(P_Svc,F2338))</f>
        <v>Standard</v>
      </c>
      <c r="H2338" s="41" t="str">
        <f aca="false">IF(A2338="","",INDEX(P_Zone,F2338))</f>
        <v>South</v>
      </c>
      <c r="I2338" s="41" t="n">
        <f aca="false">IF(A2338="","",IF(D2338="Delivered",IF(B2338&lt;=INDEX(P_Due,F2338),1,0),0))</f>
        <v>1</v>
      </c>
    </row>
    <row r="2339" customFormat="false" ht="15" hidden="false" customHeight="false" outlineLevel="0" collapsed="false">
      <c r="A2339" s="37" t="n">
        <v>1002053</v>
      </c>
      <c r="B2339" s="38" t="n">
        <v>46283</v>
      </c>
      <c r="C2339" s="39" t="n">
        <v>1</v>
      </c>
      <c r="D2339" s="39" t="s">
        <v>26</v>
      </c>
      <c r="E2339" s="39"/>
      <c r="F2339" s="41" t="n">
        <f aca="false">IF(A2339="","",MATCH(A2339,P_ID,1))</f>
        <v>2053</v>
      </c>
      <c r="G2339" s="41" t="str">
        <f aca="false">IF(A2339="","",INDEX(P_Svc,F2339))</f>
        <v>Standard</v>
      </c>
      <c r="H2339" s="41" t="str">
        <f aca="false">IF(A2339="","",INDEX(P_Zone,F2339))</f>
        <v>North</v>
      </c>
      <c r="I2339" s="41" t="n">
        <f aca="false">IF(A2339="","",IF(D2339="Delivered",IF(B2339&lt;=INDEX(P_Due,F2339),1,0),0))</f>
        <v>1</v>
      </c>
    </row>
    <row r="2340" customFormat="false" ht="15" hidden="false" customHeight="false" outlineLevel="0" collapsed="false">
      <c r="A2340" s="37" t="n">
        <v>1002054</v>
      </c>
      <c r="B2340" s="38" t="n">
        <v>46283</v>
      </c>
      <c r="C2340" s="39" t="n">
        <v>1</v>
      </c>
      <c r="D2340" s="39" t="s">
        <v>26</v>
      </c>
      <c r="E2340" s="39"/>
      <c r="F2340" s="41" t="n">
        <f aca="false">IF(A2340="","",MATCH(A2340,P_ID,1))</f>
        <v>2054</v>
      </c>
      <c r="G2340" s="41" t="str">
        <f aca="false">IF(A2340="","",INDEX(P_Svc,F2340))</f>
        <v>Economy</v>
      </c>
      <c r="H2340" s="41" t="str">
        <f aca="false">IF(A2340="","",INDEX(P_Zone,F2340))</f>
        <v>North</v>
      </c>
      <c r="I2340" s="41" t="n">
        <f aca="false">IF(A2340="","",IF(D2340="Delivered",IF(B2340&lt;=INDEX(P_Due,F2340),1,0),0))</f>
        <v>1</v>
      </c>
    </row>
    <row r="2341" customFormat="false" ht="15" hidden="false" customHeight="false" outlineLevel="0" collapsed="false">
      <c r="A2341" s="37" t="n">
        <v>1002055</v>
      </c>
      <c r="B2341" s="38" t="n">
        <v>46283</v>
      </c>
      <c r="C2341" s="39" t="n">
        <v>1</v>
      </c>
      <c r="D2341" s="39" t="s">
        <v>26</v>
      </c>
      <c r="E2341" s="39"/>
      <c r="F2341" s="41" t="n">
        <f aca="false">IF(A2341="","",MATCH(A2341,P_ID,1))</f>
        <v>2055</v>
      </c>
      <c r="G2341" s="41" t="str">
        <f aca="false">IF(A2341="","",INDEX(P_Svc,F2341))</f>
        <v>Economy</v>
      </c>
      <c r="H2341" s="41" t="str">
        <f aca="false">IF(A2341="","",INDEX(P_Zone,F2341))</f>
        <v>South</v>
      </c>
      <c r="I2341" s="41" t="n">
        <f aca="false">IF(A2341="","",IF(D2341="Delivered",IF(B2341&lt;=INDEX(P_Due,F2341),1,0),0))</f>
        <v>1</v>
      </c>
    </row>
    <row r="2342" customFormat="false" ht="15" hidden="false" customHeight="false" outlineLevel="0" collapsed="false">
      <c r="A2342" s="37" t="n">
        <v>1002056</v>
      </c>
      <c r="B2342" s="38" t="n">
        <v>46283</v>
      </c>
      <c r="C2342" s="39" t="n">
        <v>1</v>
      </c>
      <c r="D2342" s="39" t="s">
        <v>26</v>
      </c>
      <c r="E2342" s="39"/>
      <c r="F2342" s="41" t="n">
        <f aca="false">IF(A2342="","",MATCH(A2342,P_ID,1))</f>
        <v>2056</v>
      </c>
      <c r="G2342" s="41" t="str">
        <f aca="false">IF(A2342="","",INDEX(P_Svc,F2342))</f>
        <v>Standard</v>
      </c>
      <c r="H2342" s="41" t="str">
        <f aca="false">IF(A2342="","",INDEX(P_Zone,F2342))</f>
        <v>West</v>
      </c>
      <c r="I2342" s="41" t="n">
        <f aca="false">IF(A2342="","",IF(D2342="Delivered",IF(B2342&lt;=INDEX(P_Due,F2342),1,0),0))</f>
        <v>1</v>
      </c>
    </row>
    <row r="2343" customFormat="false" ht="15" hidden="false" customHeight="false" outlineLevel="0" collapsed="false">
      <c r="A2343" s="37" t="n">
        <v>1002057</v>
      </c>
      <c r="B2343" s="38" t="n">
        <v>46283</v>
      </c>
      <c r="C2343" s="39" t="n">
        <v>1</v>
      </c>
      <c r="D2343" s="39" t="s">
        <v>26</v>
      </c>
      <c r="E2343" s="39"/>
      <c r="F2343" s="41" t="n">
        <f aca="false">IF(A2343="","",MATCH(A2343,P_ID,1))</f>
        <v>2057</v>
      </c>
      <c r="G2343" s="41" t="str">
        <f aca="false">IF(A2343="","",INDEX(P_Svc,F2343))</f>
        <v>Standard</v>
      </c>
      <c r="H2343" s="41" t="str">
        <f aca="false">IF(A2343="","",INDEX(P_Zone,F2343))</f>
        <v>South</v>
      </c>
      <c r="I2343" s="41" t="n">
        <f aca="false">IF(A2343="","",IF(D2343="Delivered",IF(B2343&lt;=INDEX(P_Due,F2343),1,0),0))</f>
        <v>1</v>
      </c>
    </row>
    <row r="2344" customFormat="false" ht="15" hidden="false" customHeight="false" outlineLevel="0" collapsed="false">
      <c r="A2344" s="37" t="n">
        <v>1002059</v>
      </c>
      <c r="B2344" s="38" t="n">
        <v>46283</v>
      </c>
      <c r="C2344" s="39" t="n">
        <v>1</v>
      </c>
      <c r="D2344" s="39" t="s">
        <v>26</v>
      </c>
      <c r="E2344" s="39"/>
      <c r="F2344" s="41" t="n">
        <f aca="false">IF(A2344="","",MATCH(A2344,P_ID,1))</f>
        <v>2059</v>
      </c>
      <c r="G2344" s="41" t="str">
        <f aca="false">IF(A2344="","",INDEX(P_Svc,F2344))</f>
        <v>Economy</v>
      </c>
      <c r="H2344" s="41" t="str">
        <f aca="false">IF(A2344="","",INDEX(P_Zone,F2344))</f>
        <v>South</v>
      </c>
      <c r="I2344" s="41" t="n">
        <f aca="false">IF(A2344="","",IF(D2344="Delivered",IF(B2344&lt;=INDEX(P_Due,F2344),1,0),0))</f>
        <v>1</v>
      </c>
    </row>
    <row r="2345" customFormat="false" ht="15" hidden="false" customHeight="false" outlineLevel="0" collapsed="false">
      <c r="A2345" s="37" t="n">
        <v>1002060</v>
      </c>
      <c r="B2345" s="38" t="n">
        <v>46283</v>
      </c>
      <c r="C2345" s="39" t="n">
        <v>1</v>
      </c>
      <c r="D2345" s="39" t="s">
        <v>26</v>
      </c>
      <c r="E2345" s="39"/>
      <c r="F2345" s="41" t="n">
        <f aca="false">IF(A2345="","",MATCH(A2345,P_ID,1))</f>
        <v>2060</v>
      </c>
      <c r="G2345" s="41" t="str">
        <f aca="false">IF(A2345="","",INDEX(P_Svc,F2345))</f>
        <v>Economy</v>
      </c>
      <c r="H2345" s="41" t="str">
        <f aca="false">IF(A2345="","",INDEX(P_Zone,F2345))</f>
        <v>South</v>
      </c>
      <c r="I2345" s="41" t="n">
        <f aca="false">IF(A2345="","",IF(D2345="Delivered",IF(B2345&lt;=INDEX(P_Due,F2345),1,0),0))</f>
        <v>1</v>
      </c>
    </row>
    <row r="2346" customFormat="false" ht="15" hidden="false" customHeight="false" outlineLevel="0" collapsed="false">
      <c r="A2346" s="37" t="n">
        <v>1002061</v>
      </c>
      <c r="B2346" s="38" t="n">
        <v>46283</v>
      </c>
      <c r="C2346" s="39" t="n">
        <v>1</v>
      </c>
      <c r="D2346" s="39" t="s">
        <v>26</v>
      </c>
      <c r="E2346" s="39"/>
      <c r="F2346" s="41" t="n">
        <f aca="false">IF(A2346="","",MATCH(A2346,P_ID,1))</f>
        <v>2061</v>
      </c>
      <c r="G2346" s="41" t="str">
        <f aca="false">IF(A2346="","",INDEX(P_Svc,F2346))</f>
        <v>Standard</v>
      </c>
      <c r="H2346" s="41" t="str">
        <f aca="false">IF(A2346="","",INDEX(P_Zone,F2346))</f>
        <v>North</v>
      </c>
      <c r="I2346" s="41" t="n">
        <f aca="false">IF(A2346="","",IF(D2346="Delivered",IF(B2346&lt;=INDEX(P_Due,F2346),1,0),0))</f>
        <v>1</v>
      </c>
    </row>
    <row r="2347" customFormat="false" ht="15" hidden="false" customHeight="false" outlineLevel="0" collapsed="false">
      <c r="A2347" s="37" t="n">
        <v>1002062</v>
      </c>
      <c r="B2347" s="38" t="n">
        <v>46283</v>
      </c>
      <c r="C2347" s="39" t="n">
        <v>1</v>
      </c>
      <c r="D2347" s="39" t="s">
        <v>26</v>
      </c>
      <c r="E2347" s="39"/>
      <c r="F2347" s="41" t="n">
        <f aca="false">IF(A2347="","",MATCH(A2347,P_ID,1))</f>
        <v>2062</v>
      </c>
      <c r="G2347" s="41" t="str">
        <f aca="false">IF(A2347="","",INDEX(P_Svc,F2347))</f>
        <v>Standard</v>
      </c>
      <c r="H2347" s="41" t="str">
        <f aca="false">IF(A2347="","",INDEX(P_Zone,F2347))</f>
        <v>North</v>
      </c>
      <c r="I2347" s="41" t="n">
        <f aca="false">IF(A2347="","",IF(D2347="Delivered",IF(B2347&lt;=INDEX(P_Due,F2347),1,0),0))</f>
        <v>1</v>
      </c>
    </row>
    <row r="2348" customFormat="false" ht="15" hidden="false" customHeight="false" outlineLevel="0" collapsed="false">
      <c r="A2348" s="37" t="n">
        <v>1002063</v>
      </c>
      <c r="B2348" s="38" t="n">
        <v>46283</v>
      </c>
      <c r="C2348" s="39" t="n">
        <v>1</v>
      </c>
      <c r="D2348" s="39" t="s">
        <v>26</v>
      </c>
      <c r="E2348" s="39"/>
      <c r="F2348" s="41" t="n">
        <f aca="false">IF(A2348="","",MATCH(A2348,P_ID,1))</f>
        <v>2063</v>
      </c>
      <c r="G2348" s="41" t="str">
        <f aca="false">IF(A2348="","",INDEX(P_Svc,F2348))</f>
        <v>Standard</v>
      </c>
      <c r="H2348" s="41" t="str">
        <f aca="false">IF(A2348="","",INDEX(P_Zone,F2348))</f>
        <v>North</v>
      </c>
      <c r="I2348" s="41" t="n">
        <f aca="false">IF(A2348="","",IF(D2348="Delivered",IF(B2348&lt;=INDEX(P_Due,F2348),1,0),0))</f>
        <v>1</v>
      </c>
    </row>
    <row r="2349" customFormat="false" ht="15" hidden="false" customHeight="false" outlineLevel="0" collapsed="false">
      <c r="A2349" s="37" t="n">
        <v>1002064</v>
      </c>
      <c r="B2349" s="38" t="n">
        <v>46283</v>
      </c>
      <c r="C2349" s="39" t="n">
        <v>1</v>
      </c>
      <c r="D2349" s="39" t="s">
        <v>26</v>
      </c>
      <c r="E2349" s="39"/>
      <c r="F2349" s="41" t="n">
        <f aca="false">IF(A2349="","",MATCH(A2349,P_ID,1))</f>
        <v>2064</v>
      </c>
      <c r="G2349" s="41" t="str">
        <f aca="false">IF(A2349="","",INDEX(P_Svc,F2349))</f>
        <v>Economy</v>
      </c>
      <c r="H2349" s="41" t="str">
        <f aca="false">IF(A2349="","",INDEX(P_Zone,F2349))</f>
        <v>North</v>
      </c>
      <c r="I2349" s="41" t="n">
        <f aca="false">IF(A2349="","",IF(D2349="Delivered",IF(B2349&lt;=INDEX(P_Due,F2349),1,0),0))</f>
        <v>1</v>
      </c>
    </row>
    <row r="2350" customFormat="false" ht="15" hidden="false" customHeight="false" outlineLevel="0" collapsed="false">
      <c r="A2350" s="37" t="n">
        <v>1002065</v>
      </c>
      <c r="B2350" s="38" t="n">
        <v>46283</v>
      </c>
      <c r="C2350" s="39" t="n">
        <v>1</v>
      </c>
      <c r="D2350" s="39" t="s">
        <v>26</v>
      </c>
      <c r="E2350" s="39"/>
      <c r="F2350" s="41" t="n">
        <f aca="false">IF(A2350="","",MATCH(A2350,P_ID,1))</f>
        <v>2065</v>
      </c>
      <c r="G2350" s="41" t="str">
        <f aca="false">IF(A2350="","",INDEX(P_Svc,F2350))</f>
        <v>Standard</v>
      </c>
      <c r="H2350" s="41" t="str">
        <f aca="false">IF(A2350="","",INDEX(P_Zone,F2350))</f>
        <v>North</v>
      </c>
      <c r="I2350" s="41" t="n">
        <f aca="false">IF(A2350="","",IF(D2350="Delivered",IF(B2350&lt;=INDEX(P_Due,F2350),1,0),0))</f>
        <v>1</v>
      </c>
    </row>
    <row r="2351" customFormat="false" ht="15" hidden="false" customHeight="false" outlineLevel="0" collapsed="false">
      <c r="A2351" s="37" t="n">
        <v>1002066</v>
      </c>
      <c r="B2351" s="38" t="n">
        <v>46283</v>
      </c>
      <c r="C2351" s="39" t="n">
        <v>1</v>
      </c>
      <c r="D2351" s="39" t="s">
        <v>26</v>
      </c>
      <c r="E2351" s="39"/>
      <c r="F2351" s="41" t="n">
        <f aca="false">IF(A2351="","",MATCH(A2351,P_ID,1))</f>
        <v>2066</v>
      </c>
      <c r="G2351" s="41" t="str">
        <f aca="false">IF(A2351="","",INDEX(P_Svc,F2351))</f>
        <v>Standard</v>
      </c>
      <c r="H2351" s="41" t="str">
        <f aca="false">IF(A2351="","",INDEX(P_Zone,F2351))</f>
        <v>Central</v>
      </c>
      <c r="I2351" s="41" t="n">
        <f aca="false">IF(A2351="","",IF(D2351="Delivered",IF(B2351&lt;=INDEX(P_Due,F2351),1,0),0))</f>
        <v>1</v>
      </c>
    </row>
    <row r="2352" customFormat="false" ht="15" hidden="false" customHeight="false" outlineLevel="0" collapsed="false">
      <c r="A2352" s="37" t="n">
        <v>1002067</v>
      </c>
      <c r="B2352" s="38" t="n">
        <v>46283</v>
      </c>
      <c r="C2352" s="39" t="n">
        <v>1</v>
      </c>
      <c r="D2352" s="39" t="s">
        <v>26</v>
      </c>
      <c r="E2352" s="39"/>
      <c r="F2352" s="41" t="n">
        <f aca="false">IF(A2352="","",MATCH(A2352,P_ID,1))</f>
        <v>2067</v>
      </c>
      <c r="G2352" s="41" t="str">
        <f aca="false">IF(A2352="","",INDEX(P_Svc,F2352))</f>
        <v>Standard</v>
      </c>
      <c r="H2352" s="41" t="str">
        <f aca="false">IF(A2352="","",INDEX(P_Zone,F2352))</f>
        <v>East</v>
      </c>
      <c r="I2352" s="41" t="n">
        <f aca="false">IF(A2352="","",IF(D2352="Delivered",IF(B2352&lt;=INDEX(P_Due,F2352),1,0),0))</f>
        <v>1</v>
      </c>
    </row>
    <row r="2353" customFormat="false" ht="15" hidden="false" customHeight="false" outlineLevel="0" collapsed="false">
      <c r="A2353" s="37" t="n">
        <v>1002068</v>
      </c>
      <c r="B2353" s="38" t="n">
        <v>46283</v>
      </c>
      <c r="C2353" s="39" t="n">
        <v>1</v>
      </c>
      <c r="D2353" s="39" t="s">
        <v>26</v>
      </c>
      <c r="E2353" s="39"/>
      <c r="F2353" s="41" t="n">
        <f aca="false">IF(A2353="","",MATCH(A2353,P_ID,1))</f>
        <v>2068</v>
      </c>
      <c r="G2353" s="41" t="str">
        <f aca="false">IF(A2353="","",INDEX(P_Svc,F2353))</f>
        <v>Standard</v>
      </c>
      <c r="H2353" s="41" t="str">
        <f aca="false">IF(A2353="","",INDEX(P_Zone,F2353))</f>
        <v>Central</v>
      </c>
      <c r="I2353" s="41" t="n">
        <f aca="false">IF(A2353="","",IF(D2353="Delivered",IF(B2353&lt;=INDEX(P_Due,F2353),1,0),0))</f>
        <v>1</v>
      </c>
    </row>
    <row r="2354" customFormat="false" ht="15" hidden="false" customHeight="false" outlineLevel="0" collapsed="false">
      <c r="A2354" s="37" t="n">
        <v>1002069</v>
      </c>
      <c r="B2354" s="38" t="n">
        <v>46283</v>
      </c>
      <c r="C2354" s="39" t="n">
        <v>1</v>
      </c>
      <c r="D2354" s="39" t="s">
        <v>26</v>
      </c>
      <c r="E2354" s="39"/>
      <c r="F2354" s="41" t="n">
        <f aca="false">IF(A2354="","",MATCH(A2354,P_ID,1))</f>
        <v>2069</v>
      </c>
      <c r="G2354" s="41" t="str">
        <f aca="false">IF(A2354="","",INDEX(P_Svc,F2354))</f>
        <v>Standard</v>
      </c>
      <c r="H2354" s="41" t="str">
        <f aca="false">IF(A2354="","",INDEX(P_Zone,F2354))</f>
        <v>West</v>
      </c>
      <c r="I2354" s="41" t="n">
        <f aca="false">IF(A2354="","",IF(D2354="Delivered",IF(B2354&lt;=INDEX(P_Due,F2354),1,0),0))</f>
        <v>1</v>
      </c>
    </row>
    <row r="2355" customFormat="false" ht="15" hidden="false" customHeight="false" outlineLevel="0" collapsed="false">
      <c r="A2355" s="37" t="n">
        <v>1002070</v>
      </c>
      <c r="B2355" s="38" t="n">
        <v>46283</v>
      </c>
      <c r="C2355" s="39" t="n">
        <v>1</v>
      </c>
      <c r="D2355" s="39" t="s">
        <v>26</v>
      </c>
      <c r="E2355" s="39"/>
      <c r="F2355" s="41" t="n">
        <f aca="false">IF(A2355="","",MATCH(A2355,P_ID,1))</f>
        <v>2070</v>
      </c>
      <c r="G2355" s="41" t="str">
        <f aca="false">IF(A2355="","",INDEX(P_Svc,F2355))</f>
        <v>Standard</v>
      </c>
      <c r="H2355" s="41" t="str">
        <f aca="false">IF(A2355="","",INDEX(P_Zone,F2355))</f>
        <v>West</v>
      </c>
      <c r="I2355" s="41" t="n">
        <f aca="false">IF(A2355="","",IF(D2355="Delivered",IF(B2355&lt;=INDEX(P_Due,F2355),1,0),0))</f>
        <v>1</v>
      </c>
    </row>
    <row r="2356" customFormat="false" ht="15" hidden="false" customHeight="false" outlineLevel="0" collapsed="false">
      <c r="A2356" s="37" t="n">
        <v>1002071</v>
      </c>
      <c r="B2356" s="38" t="n">
        <v>46283</v>
      </c>
      <c r="C2356" s="39" t="n">
        <v>1</v>
      </c>
      <c r="D2356" s="39" t="s">
        <v>79</v>
      </c>
      <c r="E2356" s="39" t="s">
        <v>36</v>
      </c>
      <c r="F2356" s="41" t="n">
        <f aca="false">IF(A2356="","",MATCH(A2356,P_ID,1))</f>
        <v>2071</v>
      </c>
      <c r="G2356" s="41" t="str">
        <f aca="false">IF(A2356="","",INDEX(P_Svc,F2356))</f>
        <v>Standard</v>
      </c>
      <c r="H2356" s="41" t="str">
        <f aca="false">IF(A2356="","",INDEX(P_Zone,F2356))</f>
        <v>West</v>
      </c>
      <c r="I2356" s="41" t="n">
        <f aca="false">IF(A2356="","",IF(D2356="Delivered",IF(B2356&lt;=INDEX(P_Due,F2356),1,0),0))</f>
        <v>0</v>
      </c>
    </row>
    <row r="2357" customFormat="false" ht="15" hidden="false" customHeight="false" outlineLevel="0" collapsed="false">
      <c r="A2357" s="37" t="n">
        <v>1002072</v>
      </c>
      <c r="B2357" s="38" t="n">
        <v>46283</v>
      </c>
      <c r="C2357" s="39" t="n">
        <v>1</v>
      </c>
      <c r="D2357" s="39" t="s">
        <v>26</v>
      </c>
      <c r="E2357" s="39"/>
      <c r="F2357" s="41" t="n">
        <f aca="false">IF(A2357="","",MATCH(A2357,P_ID,1))</f>
        <v>2072</v>
      </c>
      <c r="G2357" s="41" t="str">
        <f aca="false">IF(A2357="","",INDEX(P_Svc,F2357))</f>
        <v>Standard</v>
      </c>
      <c r="H2357" s="41" t="str">
        <f aca="false">IF(A2357="","",INDEX(P_Zone,F2357))</f>
        <v>North</v>
      </c>
      <c r="I2357" s="41" t="n">
        <f aca="false">IF(A2357="","",IF(D2357="Delivered",IF(B2357&lt;=INDEX(P_Due,F2357),1,0),0))</f>
        <v>1</v>
      </c>
    </row>
    <row r="2358" customFormat="false" ht="15" hidden="false" customHeight="false" outlineLevel="0" collapsed="false">
      <c r="A2358" s="37" t="n">
        <v>1002073</v>
      </c>
      <c r="B2358" s="38" t="n">
        <v>46283</v>
      </c>
      <c r="C2358" s="39" t="n">
        <v>1</v>
      </c>
      <c r="D2358" s="39" t="s">
        <v>26</v>
      </c>
      <c r="E2358" s="39"/>
      <c r="F2358" s="41" t="n">
        <f aca="false">IF(A2358="","",MATCH(A2358,P_ID,1))</f>
        <v>2073</v>
      </c>
      <c r="G2358" s="41" t="str">
        <f aca="false">IF(A2358="","",INDEX(P_Svc,F2358))</f>
        <v>Standard</v>
      </c>
      <c r="H2358" s="41" t="str">
        <f aca="false">IF(A2358="","",INDEX(P_Zone,F2358))</f>
        <v>South</v>
      </c>
      <c r="I2358" s="41" t="n">
        <f aca="false">IF(A2358="","",IF(D2358="Delivered",IF(B2358&lt;=INDEX(P_Due,F2358),1,0),0))</f>
        <v>1</v>
      </c>
    </row>
    <row r="2359" customFormat="false" ht="15" hidden="false" customHeight="false" outlineLevel="0" collapsed="false">
      <c r="A2359" s="37" t="n">
        <v>1002074</v>
      </c>
      <c r="B2359" s="38" t="n">
        <v>46283</v>
      </c>
      <c r="C2359" s="39" t="n">
        <v>1</v>
      </c>
      <c r="D2359" s="39" t="s">
        <v>26</v>
      </c>
      <c r="E2359" s="39"/>
      <c r="F2359" s="41" t="n">
        <f aca="false">IF(A2359="","",MATCH(A2359,P_ID,1))</f>
        <v>2074</v>
      </c>
      <c r="G2359" s="41" t="str">
        <f aca="false">IF(A2359="","",INDEX(P_Svc,F2359))</f>
        <v>Standard</v>
      </c>
      <c r="H2359" s="41" t="str">
        <f aca="false">IF(A2359="","",INDEX(P_Zone,F2359))</f>
        <v>West</v>
      </c>
      <c r="I2359" s="41" t="n">
        <f aca="false">IF(A2359="","",IF(D2359="Delivered",IF(B2359&lt;=INDEX(P_Due,F2359),1,0),0))</f>
        <v>1</v>
      </c>
    </row>
    <row r="2360" customFormat="false" ht="15" hidden="false" customHeight="false" outlineLevel="0" collapsed="false">
      <c r="A2360" s="37" t="n">
        <v>1002075</v>
      </c>
      <c r="B2360" s="38" t="n">
        <v>46283</v>
      </c>
      <c r="C2360" s="39" t="n">
        <v>1</v>
      </c>
      <c r="D2360" s="39" t="s">
        <v>26</v>
      </c>
      <c r="E2360" s="39"/>
      <c r="F2360" s="41" t="n">
        <f aca="false">IF(A2360="","",MATCH(A2360,P_ID,1))</f>
        <v>2075</v>
      </c>
      <c r="G2360" s="41" t="str">
        <f aca="false">IF(A2360="","",INDEX(P_Svc,F2360))</f>
        <v>Standard</v>
      </c>
      <c r="H2360" s="41" t="str">
        <f aca="false">IF(A2360="","",INDEX(P_Zone,F2360))</f>
        <v>West</v>
      </c>
      <c r="I2360" s="41" t="n">
        <f aca="false">IF(A2360="","",IF(D2360="Delivered",IF(B2360&lt;=INDEX(P_Due,F2360),1,0),0))</f>
        <v>1</v>
      </c>
    </row>
    <row r="2361" customFormat="false" ht="15" hidden="false" customHeight="false" outlineLevel="0" collapsed="false">
      <c r="A2361" s="37" t="n">
        <v>1002076</v>
      </c>
      <c r="B2361" s="38" t="n">
        <v>46283</v>
      </c>
      <c r="C2361" s="39" t="n">
        <v>1</v>
      </c>
      <c r="D2361" s="39" t="s">
        <v>26</v>
      </c>
      <c r="E2361" s="39"/>
      <c r="F2361" s="41" t="n">
        <f aca="false">IF(A2361="","",MATCH(A2361,P_ID,1))</f>
        <v>2076</v>
      </c>
      <c r="G2361" s="41" t="str">
        <f aca="false">IF(A2361="","",INDEX(P_Svc,F2361))</f>
        <v>Economy</v>
      </c>
      <c r="H2361" s="41" t="str">
        <f aca="false">IF(A2361="","",INDEX(P_Zone,F2361))</f>
        <v>East</v>
      </c>
      <c r="I2361" s="41" t="n">
        <f aca="false">IF(A2361="","",IF(D2361="Delivered",IF(B2361&lt;=INDEX(P_Due,F2361),1,0),0))</f>
        <v>1</v>
      </c>
    </row>
    <row r="2362" customFormat="false" ht="15" hidden="false" customHeight="false" outlineLevel="0" collapsed="false">
      <c r="A2362" s="37" t="n">
        <v>1002077</v>
      </c>
      <c r="B2362" s="38" t="n">
        <v>46283</v>
      </c>
      <c r="C2362" s="39" t="n">
        <v>1</v>
      </c>
      <c r="D2362" s="39" t="s">
        <v>26</v>
      </c>
      <c r="E2362" s="39"/>
      <c r="F2362" s="41" t="n">
        <f aca="false">IF(A2362="","",MATCH(A2362,P_ID,1))</f>
        <v>2077</v>
      </c>
      <c r="G2362" s="41" t="str">
        <f aca="false">IF(A2362="","",INDEX(P_Svc,F2362))</f>
        <v>Economy</v>
      </c>
      <c r="H2362" s="41" t="str">
        <f aca="false">IF(A2362="","",INDEX(P_Zone,F2362))</f>
        <v>East</v>
      </c>
      <c r="I2362" s="41" t="n">
        <f aca="false">IF(A2362="","",IF(D2362="Delivered",IF(B2362&lt;=INDEX(P_Due,F2362),1,0),0))</f>
        <v>1</v>
      </c>
    </row>
    <row r="2363" customFormat="false" ht="15" hidden="false" customHeight="false" outlineLevel="0" collapsed="false">
      <c r="A2363" s="37" t="n">
        <v>1002078</v>
      </c>
      <c r="B2363" s="38" t="n">
        <v>46283</v>
      </c>
      <c r="C2363" s="39" t="n">
        <v>1</v>
      </c>
      <c r="D2363" s="39" t="s">
        <v>26</v>
      </c>
      <c r="E2363" s="39"/>
      <c r="F2363" s="41" t="n">
        <f aca="false">IF(A2363="","",MATCH(A2363,P_ID,1))</f>
        <v>2078</v>
      </c>
      <c r="G2363" s="41" t="str">
        <f aca="false">IF(A2363="","",INDEX(P_Svc,F2363))</f>
        <v>Standard</v>
      </c>
      <c r="H2363" s="41" t="str">
        <f aca="false">IF(A2363="","",INDEX(P_Zone,F2363))</f>
        <v>North</v>
      </c>
      <c r="I2363" s="41" t="n">
        <f aca="false">IF(A2363="","",IF(D2363="Delivered",IF(B2363&lt;=INDEX(P_Due,F2363),1,0),0))</f>
        <v>1</v>
      </c>
    </row>
    <row r="2364" customFormat="false" ht="15" hidden="false" customHeight="false" outlineLevel="0" collapsed="false">
      <c r="A2364" s="37" t="n">
        <v>1002079</v>
      </c>
      <c r="B2364" s="38" t="n">
        <v>46283</v>
      </c>
      <c r="C2364" s="39" t="n">
        <v>1</v>
      </c>
      <c r="D2364" s="39" t="s">
        <v>26</v>
      </c>
      <c r="E2364" s="39"/>
      <c r="F2364" s="41" t="n">
        <f aca="false">IF(A2364="","",MATCH(A2364,P_ID,1))</f>
        <v>2079</v>
      </c>
      <c r="G2364" s="41" t="str">
        <f aca="false">IF(A2364="","",INDEX(P_Svc,F2364))</f>
        <v>Standard</v>
      </c>
      <c r="H2364" s="41" t="str">
        <f aca="false">IF(A2364="","",INDEX(P_Zone,F2364))</f>
        <v>East</v>
      </c>
      <c r="I2364" s="41" t="n">
        <f aca="false">IF(A2364="","",IF(D2364="Delivered",IF(B2364&lt;=INDEX(P_Due,F2364),1,0),0))</f>
        <v>1</v>
      </c>
    </row>
    <row r="2365" customFormat="false" ht="15" hidden="false" customHeight="false" outlineLevel="0" collapsed="false">
      <c r="A2365" s="37" t="n">
        <v>1002080</v>
      </c>
      <c r="B2365" s="38" t="n">
        <v>46283</v>
      </c>
      <c r="C2365" s="39" t="n">
        <v>1</v>
      </c>
      <c r="D2365" s="39" t="s">
        <v>26</v>
      </c>
      <c r="E2365" s="39"/>
      <c r="F2365" s="41" t="n">
        <f aca="false">IF(A2365="","",MATCH(A2365,P_ID,1))</f>
        <v>2080</v>
      </c>
      <c r="G2365" s="41" t="str">
        <f aca="false">IF(A2365="","",INDEX(P_Svc,F2365))</f>
        <v>Standard</v>
      </c>
      <c r="H2365" s="41" t="str">
        <f aca="false">IF(A2365="","",INDEX(P_Zone,F2365))</f>
        <v>South</v>
      </c>
      <c r="I2365" s="41" t="n">
        <f aca="false">IF(A2365="","",IF(D2365="Delivered",IF(B2365&lt;=INDEX(P_Due,F2365),1,0),0))</f>
        <v>1</v>
      </c>
    </row>
    <row r="2366" customFormat="false" ht="15" hidden="false" customHeight="false" outlineLevel="0" collapsed="false">
      <c r="A2366" s="37" t="n">
        <v>1002081</v>
      </c>
      <c r="B2366" s="38" t="n">
        <v>46283</v>
      </c>
      <c r="C2366" s="39" t="n">
        <v>1</v>
      </c>
      <c r="D2366" s="39" t="s">
        <v>26</v>
      </c>
      <c r="E2366" s="39"/>
      <c r="F2366" s="41" t="n">
        <f aca="false">IF(A2366="","",MATCH(A2366,P_ID,1))</f>
        <v>2081</v>
      </c>
      <c r="G2366" s="41" t="str">
        <f aca="false">IF(A2366="","",INDEX(P_Svc,F2366))</f>
        <v>Standard</v>
      </c>
      <c r="H2366" s="41" t="str">
        <f aca="false">IF(A2366="","",INDEX(P_Zone,F2366))</f>
        <v>South</v>
      </c>
      <c r="I2366" s="41" t="n">
        <f aca="false">IF(A2366="","",IF(D2366="Delivered",IF(B2366&lt;=INDEX(P_Due,F2366),1,0),0))</f>
        <v>1</v>
      </c>
    </row>
    <row r="2367" customFormat="false" ht="15" hidden="false" customHeight="false" outlineLevel="0" collapsed="false">
      <c r="A2367" s="37" t="n">
        <v>1002082</v>
      </c>
      <c r="B2367" s="38" t="n">
        <v>46283</v>
      </c>
      <c r="C2367" s="39" t="n">
        <v>1</v>
      </c>
      <c r="D2367" s="39" t="s">
        <v>26</v>
      </c>
      <c r="E2367" s="39"/>
      <c r="F2367" s="41" t="n">
        <f aca="false">IF(A2367="","",MATCH(A2367,P_ID,1))</f>
        <v>2082</v>
      </c>
      <c r="G2367" s="41" t="str">
        <f aca="false">IF(A2367="","",INDEX(P_Svc,F2367))</f>
        <v>Economy</v>
      </c>
      <c r="H2367" s="41" t="str">
        <f aca="false">IF(A2367="","",INDEX(P_Zone,F2367))</f>
        <v>East</v>
      </c>
      <c r="I2367" s="41" t="n">
        <f aca="false">IF(A2367="","",IF(D2367="Delivered",IF(B2367&lt;=INDEX(P_Due,F2367),1,0),0))</f>
        <v>1</v>
      </c>
    </row>
    <row r="2368" customFormat="false" ht="15" hidden="false" customHeight="false" outlineLevel="0" collapsed="false">
      <c r="A2368" s="37" t="n">
        <v>1002083</v>
      </c>
      <c r="B2368" s="38" t="n">
        <v>46283</v>
      </c>
      <c r="C2368" s="39" t="n">
        <v>1</v>
      </c>
      <c r="D2368" s="39" t="s">
        <v>26</v>
      </c>
      <c r="E2368" s="39"/>
      <c r="F2368" s="41" t="n">
        <f aca="false">IF(A2368="","",MATCH(A2368,P_ID,1))</f>
        <v>2083</v>
      </c>
      <c r="G2368" s="41" t="str">
        <f aca="false">IF(A2368="","",INDEX(P_Svc,F2368))</f>
        <v>Economy</v>
      </c>
      <c r="H2368" s="41" t="str">
        <f aca="false">IF(A2368="","",INDEX(P_Zone,F2368))</f>
        <v>West</v>
      </c>
      <c r="I2368" s="41" t="n">
        <f aca="false">IF(A2368="","",IF(D2368="Delivered",IF(B2368&lt;=INDEX(P_Due,F2368),1,0),0))</f>
        <v>1</v>
      </c>
    </row>
    <row r="2369" customFormat="false" ht="15" hidden="false" customHeight="false" outlineLevel="0" collapsed="false">
      <c r="A2369" s="37" t="n">
        <v>1002084</v>
      </c>
      <c r="B2369" s="38" t="n">
        <v>46283</v>
      </c>
      <c r="C2369" s="39" t="n">
        <v>1</v>
      </c>
      <c r="D2369" s="39" t="s">
        <v>26</v>
      </c>
      <c r="E2369" s="39"/>
      <c r="F2369" s="41" t="n">
        <f aca="false">IF(A2369="","",MATCH(A2369,P_ID,1))</f>
        <v>2084</v>
      </c>
      <c r="G2369" s="41" t="str">
        <f aca="false">IF(A2369="","",INDEX(P_Svc,F2369))</f>
        <v>Economy</v>
      </c>
      <c r="H2369" s="41" t="str">
        <f aca="false">IF(A2369="","",INDEX(P_Zone,F2369))</f>
        <v>South</v>
      </c>
      <c r="I2369" s="41" t="n">
        <f aca="false">IF(A2369="","",IF(D2369="Delivered",IF(B2369&lt;=INDEX(P_Due,F2369),1,0),0))</f>
        <v>1</v>
      </c>
    </row>
    <row r="2370" customFormat="false" ht="15" hidden="false" customHeight="false" outlineLevel="0" collapsed="false">
      <c r="A2370" s="37" t="n">
        <v>1002087</v>
      </c>
      <c r="B2370" s="38" t="n">
        <v>46283</v>
      </c>
      <c r="C2370" s="39" t="n">
        <v>1</v>
      </c>
      <c r="D2370" s="39" t="s">
        <v>26</v>
      </c>
      <c r="E2370" s="39"/>
      <c r="F2370" s="41" t="n">
        <f aca="false">IF(A2370="","",MATCH(A2370,P_ID,1))</f>
        <v>2087</v>
      </c>
      <c r="G2370" s="41" t="str">
        <f aca="false">IF(A2370="","",INDEX(P_Svc,F2370))</f>
        <v>Standard</v>
      </c>
      <c r="H2370" s="41" t="str">
        <f aca="false">IF(A2370="","",INDEX(P_Zone,F2370))</f>
        <v>Central</v>
      </c>
      <c r="I2370" s="41" t="n">
        <f aca="false">IF(A2370="","",IF(D2370="Delivered",IF(B2370&lt;=INDEX(P_Due,F2370),1,0),0))</f>
        <v>1</v>
      </c>
    </row>
    <row r="2371" customFormat="false" ht="15" hidden="false" customHeight="false" outlineLevel="0" collapsed="false">
      <c r="A2371" s="37" t="n">
        <v>1002088</v>
      </c>
      <c r="B2371" s="38" t="n">
        <v>46283</v>
      </c>
      <c r="C2371" s="39" t="n">
        <v>1</v>
      </c>
      <c r="D2371" s="39" t="s">
        <v>26</v>
      </c>
      <c r="E2371" s="39"/>
      <c r="F2371" s="41" t="n">
        <f aca="false">IF(A2371="","",MATCH(A2371,P_ID,1))</f>
        <v>2088</v>
      </c>
      <c r="G2371" s="41" t="str">
        <f aca="false">IF(A2371="","",INDEX(P_Svc,F2371))</f>
        <v>Standard</v>
      </c>
      <c r="H2371" s="41" t="str">
        <f aca="false">IF(A2371="","",INDEX(P_Zone,F2371))</f>
        <v>Central</v>
      </c>
      <c r="I2371" s="41" t="n">
        <f aca="false">IF(A2371="","",IF(D2371="Delivered",IF(B2371&lt;=INDEX(P_Due,F2371),1,0),0))</f>
        <v>1</v>
      </c>
    </row>
    <row r="2372" customFormat="false" ht="15" hidden="false" customHeight="false" outlineLevel="0" collapsed="false">
      <c r="A2372" s="37" t="n">
        <v>1002089</v>
      </c>
      <c r="B2372" s="38" t="n">
        <v>46283</v>
      </c>
      <c r="C2372" s="39" t="n">
        <v>1</v>
      </c>
      <c r="D2372" s="39" t="s">
        <v>26</v>
      </c>
      <c r="E2372" s="39"/>
      <c r="F2372" s="41" t="n">
        <f aca="false">IF(A2372="","",MATCH(A2372,P_ID,1))</f>
        <v>2089</v>
      </c>
      <c r="G2372" s="41" t="str">
        <f aca="false">IF(A2372="","",INDEX(P_Svc,F2372))</f>
        <v>Standard</v>
      </c>
      <c r="H2372" s="41" t="str">
        <f aca="false">IF(A2372="","",INDEX(P_Zone,F2372))</f>
        <v>Central</v>
      </c>
      <c r="I2372" s="41" t="n">
        <f aca="false">IF(A2372="","",IF(D2372="Delivered",IF(B2372&lt;=INDEX(P_Due,F2372),1,0),0))</f>
        <v>1</v>
      </c>
    </row>
    <row r="2373" customFormat="false" ht="15" hidden="false" customHeight="false" outlineLevel="0" collapsed="false">
      <c r="A2373" s="37" t="n">
        <v>1002090</v>
      </c>
      <c r="B2373" s="38" t="n">
        <v>46283</v>
      </c>
      <c r="C2373" s="39" t="n">
        <v>1</v>
      </c>
      <c r="D2373" s="39" t="s">
        <v>26</v>
      </c>
      <c r="E2373" s="39"/>
      <c r="F2373" s="41" t="n">
        <f aca="false">IF(A2373="","",MATCH(A2373,P_ID,1))</f>
        <v>2090</v>
      </c>
      <c r="G2373" s="41" t="str">
        <f aca="false">IF(A2373="","",INDEX(P_Svc,F2373))</f>
        <v>Economy</v>
      </c>
      <c r="H2373" s="41" t="str">
        <f aca="false">IF(A2373="","",INDEX(P_Zone,F2373))</f>
        <v>Central</v>
      </c>
      <c r="I2373" s="41" t="n">
        <f aca="false">IF(A2373="","",IF(D2373="Delivered",IF(B2373&lt;=INDEX(P_Due,F2373),1,0),0))</f>
        <v>1</v>
      </c>
    </row>
    <row r="2374" customFormat="false" ht="15" hidden="false" customHeight="false" outlineLevel="0" collapsed="false">
      <c r="A2374" s="37" t="n">
        <v>1002092</v>
      </c>
      <c r="B2374" s="38" t="n">
        <v>46283</v>
      </c>
      <c r="C2374" s="39" t="n">
        <v>1</v>
      </c>
      <c r="D2374" s="39" t="s">
        <v>26</v>
      </c>
      <c r="E2374" s="39"/>
      <c r="F2374" s="41" t="n">
        <f aca="false">IF(A2374="","",MATCH(A2374,P_ID,1))</f>
        <v>2092</v>
      </c>
      <c r="G2374" s="41" t="str">
        <f aca="false">IF(A2374="","",INDEX(P_Svc,F2374))</f>
        <v>Economy</v>
      </c>
      <c r="H2374" s="41" t="str">
        <f aca="false">IF(A2374="","",INDEX(P_Zone,F2374))</f>
        <v>Central</v>
      </c>
      <c r="I2374" s="41" t="n">
        <f aca="false">IF(A2374="","",IF(D2374="Delivered",IF(B2374&lt;=INDEX(P_Due,F2374),1,0),0))</f>
        <v>1</v>
      </c>
    </row>
    <row r="2375" customFormat="false" ht="15" hidden="false" customHeight="false" outlineLevel="0" collapsed="false">
      <c r="A2375" s="37" t="n">
        <v>1002093</v>
      </c>
      <c r="B2375" s="38" t="n">
        <v>46283</v>
      </c>
      <c r="C2375" s="39" t="n">
        <v>1</v>
      </c>
      <c r="D2375" s="39" t="s">
        <v>26</v>
      </c>
      <c r="E2375" s="39"/>
      <c r="F2375" s="41" t="n">
        <f aca="false">IF(A2375="","",MATCH(A2375,P_ID,1))</f>
        <v>2093</v>
      </c>
      <c r="G2375" s="41" t="str">
        <f aca="false">IF(A2375="","",INDEX(P_Svc,F2375))</f>
        <v>Economy</v>
      </c>
      <c r="H2375" s="41" t="str">
        <f aca="false">IF(A2375="","",INDEX(P_Zone,F2375))</f>
        <v>Central</v>
      </c>
      <c r="I2375" s="41" t="n">
        <f aca="false">IF(A2375="","",IF(D2375="Delivered",IF(B2375&lt;=INDEX(P_Due,F2375),1,0),0))</f>
        <v>1</v>
      </c>
    </row>
    <row r="2376" customFormat="false" ht="15" hidden="false" customHeight="false" outlineLevel="0" collapsed="false">
      <c r="A2376" s="37" t="n">
        <v>1002094</v>
      </c>
      <c r="B2376" s="38" t="n">
        <v>46283</v>
      </c>
      <c r="C2376" s="39" t="n">
        <v>1</v>
      </c>
      <c r="D2376" s="39" t="s">
        <v>26</v>
      </c>
      <c r="E2376" s="39"/>
      <c r="F2376" s="41" t="n">
        <f aca="false">IF(A2376="","",MATCH(A2376,P_ID,1))</f>
        <v>2094</v>
      </c>
      <c r="G2376" s="41" t="str">
        <f aca="false">IF(A2376="","",INDEX(P_Svc,F2376))</f>
        <v>Economy</v>
      </c>
      <c r="H2376" s="41" t="str">
        <f aca="false">IF(A2376="","",INDEX(P_Zone,F2376))</f>
        <v>East</v>
      </c>
      <c r="I2376" s="41" t="n">
        <f aca="false">IF(A2376="","",IF(D2376="Delivered",IF(B2376&lt;=INDEX(P_Due,F2376),1,0),0))</f>
        <v>1</v>
      </c>
    </row>
    <row r="2377" customFormat="false" ht="15" hidden="false" customHeight="false" outlineLevel="0" collapsed="false">
      <c r="A2377" s="37" t="n">
        <v>1002095</v>
      </c>
      <c r="B2377" s="38" t="n">
        <v>46283</v>
      </c>
      <c r="C2377" s="39" t="n">
        <v>1</v>
      </c>
      <c r="D2377" s="39" t="s">
        <v>26</v>
      </c>
      <c r="E2377" s="39"/>
      <c r="F2377" s="41" t="n">
        <f aca="false">IF(A2377="","",MATCH(A2377,P_ID,1))</f>
        <v>2095</v>
      </c>
      <c r="G2377" s="41" t="str">
        <f aca="false">IF(A2377="","",INDEX(P_Svc,F2377))</f>
        <v>Standard</v>
      </c>
      <c r="H2377" s="41" t="str">
        <f aca="false">IF(A2377="","",INDEX(P_Zone,F2377))</f>
        <v>North</v>
      </c>
      <c r="I2377" s="41" t="n">
        <f aca="false">IF(A2377="","",IF(D2377="Delivered",IF(B2377&lt;=INDEX(P_Due,F2377),1,0),0))</f>
        <v>1</v>
      </c>
    </row>
    <row r="2378" customFormat="false" ht="15" hidden="false" customHeight="false" outlineLevel="0" collapsed="false">
      <c r="A2378" s="37" t="n">
        <v>1002096</v>
      </c>
      <c r="B2378" s="38" t="n">
        <v>46283</v>
      </c>
      <c r="C2378" s="39" t="n">
        <v>1</v>
      </c>
      <c r="D2378" s="39" t="s">
        <v>26</v>
      </c>
      <c r="E2378" s="39"/>
      <c r="F2378" s="41" t="n">
        <f aca="false">IF(A2378="","",MATCH(A2378,P_ID,1))</f>
        <v>2096</v>
      </c>
      <c r="G2378" s="41" t="str">
        <f aca="false">IF(A2378="","",INDEX(P_Svc,F2378))</f>
        <v>Standard</v>
      </c>
      <c r="H2378" s="41" t="str">
        <f aca="false">IF(A2378="","",INDEX(P_Zone,F2378))</f>
        <v>Central</v>
      </c>
      <c r="I2378" s="41" t="n">
        <f aca="false">IF(A2378="","",IF(D2378="Delivered",IF(B2378&lt;=INDEX(P_Due,F2378),1,0),0))</f>
        <v>1</v>
      </c>
    </row>
    <row r="2379" customFormat="false" ht="15" hidden="false" customHeight="false" outlineLevel="0" collapsed="false">
      <c r="A2379" s="37" t="n">
        <v>1002097</v>
      </c>
      <c r="B2379" s="38" t="n">
        <v>46283</v>
      </c>
      <c r="C2379" s="39" t="n">
        <v>1</v>
      </c>
      <c r="D2379" s="39" t="s">
        <v>26</v>
      </c>
      <c r="E2379" s="39"/>
      <c r="F2379" s="41" t="n">
        <f aca="false">IF(A2379="","",MATCH(A2379,P_ID,1))</f>
        <v>2097</v>
      </c>
      <c r="G2379" s="41" t="str">
        <f aca="false">IF(A2379="","",INDEX(P_Svc,F2379))</f>
        <v>Standard</v>
      </c>
      <c r="H2379" s="41" t="str">
        <f aca="false">IF(A2379="","",INDEX(P_Zone,F2379))</f>
        <v>East</v>
      </c>
      <c r="I2379" s="41" t="n">
        <f aca="false">IF(A2379="","",IF(D2379="Delivered",IF(B2379&lt;=INDEX(P_Due,F2379),1,0),0))</f>
        <v>1</v>
      </c>
    </row>
    <row r="2380" customFormat="false" ht="15" hidden="false" customHeight="false" outlineLevel="0" collapsed="false">
      <c r="A2380" s="37" t="n">
        <v>1002098</v>
      </c>
      <c r="B2380" s="38" t="n">
        <v>46283</v>
      </c>
      <c r="C2380" s="39" t="n">
        <v>1</v>
      </c>
      <c r="D2380" s="39" t="s">
        <v>26</v>
      </c>
      <c r="E2380" s="39"/>
      <c r="F2380" s="41" t="n">
        <f aca="false">IF(A2380="","",MATCH(A2380,P_ID,1))</f>
        <v>2098</v>
      </c>
      <c r="G2380" s="41" t="str">
        <f aca="false">IF(A2380="","",INDEX(P_Svc,F2380))</f>
        <v>Standard</v>
      </c>
      <c r="H2380" s="41" t="str">
        <f aca="false">IF(A2380="","",INDEX(P_Zone,F2380))</f>
        <v>Central</v>
      </c>
      <c r="I2380" s="41" t="n">
        <f aca="false">IF(A2380="","",IF(D2380="Delivered",IF(B2380&lt;=INDEX(P_Due,F2380),1,0),0))</f>
        <v>1</v>
      </c>
    </row>
    <row r="2381" customFormat="false" ht="15" hidden="false" customHeight="false" outlineLevel="0" collapsed="false">
      <c r="A2381" s="37" t="n">
        <v>1002099</v>
      </c>
      <c r="B2381" s="38" t="n">
        <v>46283</v>
      </c>
      <c r="C2381" s="39" t="n">
        <v>1</v>
      </c>
      <c r="D2381" s="39" t="s">
        <v>26</v>
      </c>
      <c r="E2381" s="39"/>
      <c r="F2381" s="41" t="n">
        <f aca="false">IF(A2381="","",MATCH(A2381,P_ID,1))</f>
        <v>2099</v>
      </c>
      <c r="G2381" s="41" t="str">
        <f aca="false">IF(A2381="","",INDEX(P_Svc,F2381))</f>
        <v>Economy</v>
      </c>
      <c r="H2381" s="41" t="str">
        <f aca="false">IF(A2381="","",INDEX(P_Zone,F2381))</f>
        <v>West</v>
      </c>
      <c r="I2381" s="41" t="n">
        <f aca="false">IF(A2381="","",IF(D2381="Delivered",IF(B2381&lt;=INDEX(P_Due,F2381),1,0),0))</f>
        <v>1</v>
      </c>
    </row>
    <row r="2382" customFormat="false" ht="15" hidden="false" customHeight="false" outlineLevel="0" collapsed="false">
      <c r="A2382" s="37" t="n">
        <v>1002100</v>
      </c>
      <c r="B2382" s="38" t="n">
        <v>46283</v>
      </c>
      <c r="C2382" s="39" t="n">
        <v>1</v>
      </c>
      <c r="D2382" s="39" t="s">
        <v>26</v>
      </c>
      <c r="E2382" s="39"/>
      <c r="F2382" s="41" t="n">
        <f aca="false">IF(A2382="","",MATCH(A2382,P_ID,1))</f>
        <v>2100</v>
      </c>
      <c r="G2382" s="41" t="str">
        <f aca="false">IF(A2382="","",INDEX(P_Svc,F2382))</f>
        <v>Standard</v>
      </c>
      <c r="H2382" s="41" t="str">
        <f aca="false">IF(A2382="","",INDEX(P_Zone,F2382))</f>
        <v>South</v>
      </c>
      <c r="I2382" s="41" t="n">
        <f aca="false">IF(A2382="","",IF(D2382="Delivered",IF(B2382&lt;=INDEX(P_Due,F2382),1,0),0))</f>
        <v>1</v>
      </c>
    </row>
    <row r="2383" customFormat="false" ht="15" hidden="false" customHeight="false" outlineLevel="0" collapsed="false">
      <c r="A2383" s="37" t="n">
        <v>1002101</v>
      </c>
      <c r="B2383" s="38" t="n">
        <v>46283</v>
      </c>
      <c r="C2383" s="39" t="n">
        <v>1</v>
      </c>
      <c r="D2383" s="39" t="s">
        <v>26</v>
      </c>
      <c r="E2383" s="39"/>
      <c r="F2383" s="41" t="n">
        <f aca="false">IF(A2383="","",MATCH(A2383,P_ID,1))</f>
        <v>2101</v>
      </c>
      <c r="G2383" s="41" t="str">
        <f aca="false">IF(A2383="","",INDEX(P_Svc,F2383))</f>
        <v>Standard</v>
      </c>
      <c r="H2383" s="41" t="str">
        <f aca="false">IF(A2383="","",INDEX(P_Zone,F2383))</f>
        <v>West</v>
      </c>
      <c r="I2383" s="41" t="n">
        <f aca="false">IF(A2383="","",IF(D2383="Delivered",IF(B2383&lt;=INDEX(P_Due,F2383),1,0),0))</f>
        <v>1</v>
      </c>
    </row>
    <row r="2384" customFormat="false" ht="15" hidden="false" customHeight="false" outlineLevel="0" collapsed="false">
      <c r="A2384" s="37" t="n">
        <v>1002103</v>
      </c>
      <c r="B2384" s="38" t="n">
        <v>46283</v>
      </c>
      <c r="C2384" s="39" t="n">
        <v>1</v>
      </c>
      <c r="D2384" s="39" t="s">
        <v>26</v>
      </c>
      <c r="E2384" s="39"/>
      <c r="F2384" s="41" t="n">
        <f aca="false">IF(A2384="","",MATCH(A2384,P_ID,1))</f>
        <v>2103</v>
      </c>
      <c r="G2384" s="41" t="str">
        <f aca="false">IF(A2384="","",INDEX(P_Svc,F2384))</f>
        <v>Standard</v>
      </c>
      <c r="H2384" s="41" t="str">
        <f aca="false">IF(A2384="","",INDEX(P_Zone,F2384))</f>
        <v>South</v>
      </c>
      <c r="I2384" s="41" t="n">
        <f aca="false">IF(A2384="","",IF(D2384="Delivered",IF(B2384&lt;=INDEX(P_Due,F2384),1,0),0))</f>
        <v>1</v>
      </c>
    </row>
    <row r="2385" customFormat="false" ht="15" hidden="false" customHeight="false" outlineLevel="0" collapsed="false">
      <c r="A2385" s="37" t="n">
        <v>1002104</v>
      </c>
      <c r="B2385" s="38" t="n">
        <v>46283</v>
      </c>
      <c r="C2385" s="39" t="n">
        <v>1</v>
      </c>
      <c r="D2385" s="39" t="s">
        <v>26</v>
      </c>
      <c r="E2385" s="39"/>
      <c r="F2385" s="41" t="n">
        <f aca="false">IF(A2385="","",MATCH(A2385,P_ID,1))</f>
        <v>2104</v>
      </c>
      <c r="G2385" s="41" t="str">
        <f aca="false">IF(A2385="","",INDEX(P_Svc,F2385))</f>
        <v>Standard</v>
      </c>
      <c r="H2385" s="41" t="str">
        <f aca="false">IF(A2385="","",INDEX(P_Zone,F2385))</f>
        <v>West</v>
      </c>
      <c r="I2385" s="41" t="n">
        <f aca="false">IF(A2385="","",IF(D2385="Delivered",IF(B2385&lt;=INDEX(P_Due,F2385),1,0),0))</f>
        <v>1</v>
      </c>
    </row>
    <row r="2386" customFormat="false" ht="15" hidden="false" customHeight="false" outlineLevel="0" collapsed="false">
      <c r="A2386" s="37" t="n">
        <v>1002105</v>
      </c>
      <c r="B2386" s="38" t="n">
        <v>46283</v>
      </c>
      <c r="C2386" s="39" t="n">
        <v>1</v>
      </c>
      <c r="D2386" s="39" t="s">
        <v>26</v>
      </c>
      <c r="E2386" s="39"/>
      <c r="F2386" s="41" t="n">
        <f aca="false">IF(A2386="","",MATCH(A2386,P_ID,1))</f>
        <v>2105</v>
      </c>
      <c r="G2386" s="41" t="str">
        <f aca="false">IF(A2386="","",INDEX(P_Svc,F2386))</f>
        <v>Standard</v>
      </c>
      <c r="H2386" s="41" t="str">
        <f aca="false">IF(A2386="","",INDEX(P_Zone,F2386))</f>
        <v>East</v>
      </c>
      <c r="I2386" s="41" t="n">
        <f aca="false">IF(A2386="","",IF(D2386="Delivered",IF(B2386&lt;=INDEX(P_Due,F2386),1,0),0))</f>
        <v>1</v>
      </c>
    </row>
    <row r="2387" customFormat="false" ht="15" hidden="false" customHeight="false" outlineLevel="0" collapsed="false">
      <c r="A2387" s="37" t="n">
        <v>1002106</v>
      </c>
      <c r="B2387" s="38" t="n">
        <v>46283</v>
      </c>
      <c r="C2387" s="39" t="n">
        <v>1</v>
      </c>
      <c r="D2387" s="39" t="s">
        <v>26</v>
      </c>
      <c r="E2387" s="39"/>
      <c r="F2387" s="41" t="n">
        <f aca="false">IF(A2387="","",MATCH(A2387,P_ID,1))</f>
        <v>2106</v>
      </c>
      <c r="G2387" s="41" t="str">
        <f aca="false">IF(A2387="","",INDEX(P_Svc,F2387))</f>
        <v>Standard</v>
      </c>
      <c r="H2387" s="41" t="str">
        <f aca="false">IF(A2387="","",INDEX(P_Zone,F2387))</f>
        <v>East</v>
      </c>
      <c r="I2387" s="41" t="n">
        <f aca="false">IF(A2387="","",IF(D2387="Delivered",IF(B2387&lt;=INDEX(P_Due,F2387),1,0),0))</f>
        <v>1</v>
      </c>
    </row>
    <row r="2388" customFormat="false" ht="15" hidden="false" customHeight="false" outlineLevel="0" collapsed="false">
      <c r="A2388" s="37" t="n">
        <v>1002108</v>
      </c>
      <c r="B2388" s="38" t="n">
        <v>46283</v>
      </c>
      <c r="C2388" s="39" t="n">
        <v>1</v>
      </c>
      <c r="D2388" s="39" t="s">
        <v>26</v>
      </c>
      <c r="E2388" s="39"/>
      <c r="F2388" s="41" t="n">
        <f aca="false">IF(A2388="","",MATCH(A2388,P_ID,1))</f>
        <v>2108</v>
      </c>
      <c r="G2388" s="41" t="str">
        <f aca="false">IF(A2388="","",INDEX(P_Svc,F2388))</f>
        <v>Standard</v>
      </c>
      <c r="H2388" s="41" t="str">
        <f aca="false">IF(A2388="","",INDEX(P_Zone,F2388))</f>
        <v>East</v>
      </c>
      <c r="I2388" s="41" t="n">
        <f aca="false">IF(A2388="","",IF(D2388="Delivered",IF(B2388&lt;=INDEX(P_Due,F2388),1,0),0))</f>
        <v>1</v>
      </c>
    </row>
    <row r="2389" customFormat="false" ht="15" hidden="false" customHeight="false" outlineLevel="0" collapsed="false">
      <c r="A2389" s="37" t="n">
        <v>1002109</v>
      </c>
      <c r="B2389" s="38" t="n">
        <v>46283</v>
      </c>
      <c r="C2389" s="39" t="n">
        <v>1</v>
      </c>
      <c r="D2389" s="39" t="s">
        <v>26</v>
      </c>
      <c r="E2389" s="39"/>
      <c r="F2389" s="41" t="n">
        <f aca="false">IF(A2389="","",MATCH(A2389,P_ID,1))</f>
        <v>2109</v>
      </c>
      <c r="G2389" s="41" t="str">
        <f aca="false">IF(A2389="","",INDEX(P_Svc,F2389))</f>
        <v>Standard</v>
      </c>
      <c r="H2389" s="41" t="str">
        <f aca="false">IF(A2389="","",INDEX(P_Zone,F2389))</f>
        <v>Central</v>
      </c>
      <c r="I2389" s="41" t="n">
        <f aca="false">IF(A2389="","",IF(D2389="Delivered",IF(B2389&lt;=INDEX(P_Due,F2389),1,0),0))</f>
        <v>1</v>
      </c>
    </row>
    <row r="2390" customFormat="false" ht="15" hidden="false" customHeight="false" outlineLevel="0" collapsed="false">
      <c r="A2390" s="37" t="n">
        <v>1002110</v>
      </c>
      <c r="B2390" s="38" t="n">
        <v>46283</v>
      </c>
      <c r="C2390" s="39" t="n">
        <v>1</v>
      </c>
      <c r="D2390" s="39" t="s">
        <v>26</v>
      </c>
      <c r="E2390" s="39"/>
      <c r="F2390" s="41" t="n">
        <f aca="false">IF(A2390="","",MATCH(A2390,P_ID,1))</f>
        <v>2110</v>
      </c>
      <c r="G2390" s="41" t="str">
        <f aca="false">IF(A2390="","",INDEX(P_Svc,F2390))</f>
        <v>Standard</v>
      </c>
      <c r="H2390" s="41" t="str">
        <f aca="false">IF(A2390="","",INDEX(P_Zone,F2390))</f>
        <v>West</v>
      </c>
      <c r="I2390" s="41" t="n">
        <f aca="false">IF(A2390="","",IF(D2390="Delivered",IF(B2390&lt;=INDEX(P_Due,F2390),1,0),0))</f>
        <v>1</v>
      </c>
    </row>
    <row r="2391" customFormat="false" ht="15" hidden="false" customHeight="false" outlineLevel="0" collapsed="false">
      <c r="A2391" s="37" t="n">
        <v>1002111</v>
      </c>
      <c r="B2391" s="38" t="n">
        <v>46283</v>
      </c>
      <c r="C2391" s="39" t="n">
        <v>1</v>
      </c>
      <c r="D2391" s="39" t="s">
        <v>26</v>
      </c>
      <c r="E2391" s="39"/>
      <c r="F2391" s="41" t="n">
        <f aca="false">IF(A2391="","",MATCH(A2391,P_ID,1))</f>
        <v>2111</v>
      </c>
      <c r="G2391" s="41" t="str">
        <f aca="false">IF(A2391="","",INDEX(P_Svc,F2391))</f>
        <v>Standard</v>
      </c>
      <c r="H2391" s="41" t="str">
        <f aca="false">IF(A2391="","",INDEX(P_Zone,F2391))</f>
        <v>North</v>
      </c>
      <c r="I2391" s="41" t="n">
        <f aca="false">IF(A2391="","",IF(D2391="Delivered",IF(B2391&lt;=INDEX(P_Due,F2391),1,0),0))</f>
        <v>1</v>
      </c>
    </row>
    <row r="2392" customFormat="false" ht="15" hidden="false" customHeight="false" outlineLevel="0" collapsed="false">
      <c r="A2392" s="37" t="n">
        <v>1002113</v>
      </c>
      <c r="B2392" s="38" t="n">
        <v>46283</v>
      </c>
      <c r="C2392" s="39" t="n">
        <v>1</v>
      </c>
      <c r="D2392" s="39" t="s">
        <v>79</v>
      </c>
      <c r="E2392" s="39" t="s">
        <v>38</v>
      </c>
      <c r="F2392" s="41" t="n">
        <f aca="false">IF(A2392="","",MATCH(A2392,P_ID,1))</f>
        <v>2113</v>
      </c>
      <c r="G2392" s="41" t="str">
        <f aca="false">IF(A2392="","",INDEX(P_Svc,F2392))</f>
        <v>Economy</v>
      </c>
      <c r="H2392" s="41" t="str">
        <f aca="false">IF(A2392="","",INDEX(P_Zone,F2392))</f>
        <v>Central</v>
      </c>
      <c r="I2392" s="41" t="n">
        <f aca="false">IF(A2392="","",IF(D2392="Delivered",IF(B2392&lt;=INDEX(P_Due,F2392),1,0),0))</f>
        <v>0</v>
      </c>
    </row>
    <row r="2393" customFormat="false" ht="15" hidden="false" customHeight="false" outlineLevel="0" collapsed="false">
      <c r="A2393" s="37" t="n">
        <v>1002115</v>
      </c>
      <c r="B2393" s="38" t="n">
        <v>46283</v>
      </c>
      <c r="C2393" s="39" t="n">
        <v>1</v>
      </c>
      <c r="D2393" s="39" t="s">
        <v>26</v>
      </c>
      <c r="E2393" s="39"/>
      <c r="F2393" s="41" t="n">
        <f aca="false">IF(A2393="","",MATCH(A2393,P_ID,1))</f>
        <v>2115</v>
      </c>
      <c r="G2393" s="41" t="str">
        <f aca="false">IF(A2393="","",INDEX(P_Svc,F2393))</f>
        <v>Standard</v>
      </c>
      <c r="H2393" s="41" t="str">
        <f aca="false">IF(A2393="","",INDEX(P_Zone,F2393))</f>
        <v>West</v>
      </c>
      <c r="I2393" s="41" t="n">
        <f aca="false">IF(A2393="","",IF(D2393="Delivered",IF(B2393&lt;=INDEX(P_Due,F2393),1,0),0))</f>
        <v>1</v>
      </c>
    </row>
    <row r="2394" customFormat="false" ht="15" hidden="false" customHeight="false" outlineLevel="0" collapsed="false">
      <c r="A2394" s="37" t="n">
        <v>1002116</v>
      </c>
      <c r="B2394" s="38" t="n">
        <v>46283</v>
      </c>
      <c r="C2394" s="39" t="n">
        <v>1</v>
      </c>
      <c r="D2394" s="39" t="s">
        <v>26</v>
      </c>
      <c r="E2394" s="39"/>
      <c r="F2394" s="41" t="n">
        <f aca="false">IF(A2394="","",MATCH(A2394,P_ID,1))</f>
        <v>2116</v>
      </c>
      <c r="G2394" s="41" t="str">
        <f aca="false">IF(A2394="","",INDEX(P_Svc,F2394))</f>
        <v>Standard</v>
      </c>
      <c r="H2394" s="41" t="str">
        <f aca="false">IF(A2394="","",INDEX(P_Zone,F2394))</f>
        <v>West</v>
      </c>
      <c r="I2394" s="41" t="n">
        <f aca="false">IF(A2394="","",IF(D2394="Delivered",IF(B2394&lt;=INDEX(P_Due,F2394),1,0),0))</f>
        <v>1</v>
      </c>
    </row>
    <row r="2395" customFormat="false" ht="15" hidden="false" customHeight="false" outlineLevel="0" collapsed="false">
      <c r="A2395" s="37" t="n">
        <v>1002117</v>
      </c>
      <c r="B2395" s="38" t="n">
        <v>46283</v>
      </c>
      <c r="C2395" s="39" t="n">
        <v>1</v>
      </c>
      <c r="D2395" s="39" t="s">
        <v>26</v>
      </c>
      <c r="E2395" s="39"/>
      <c r="F2395" s="41" t="n">
        <f aca="false">IF(A2395="","",MATCH(A2395,P_ID,1))</f>
        <v>2117</v>
      </c>
      <c r="G2395" s="41" t="str">
        <f aca="false">IF(A2395="","",INDEX(P_Svc,F2395))</f>
        <v>Standard</v>
      </c>
      <c r="H2395" s="41" t="str">
        <f aca="false">IF(A2395="","",INDEX(P_Zone,F2395))</f>
        <v>West</v>
      </c>
      <c r="I2395" s="41" t="n">
        <f aca="false">IF(A2395="","",IF(D2395="Delivered",IF(B2395&lt;=INDEX(P_Due,F2395),1,0),0))</f>
        <v>1</v>
      </c>
    </row>
    <row r="2396" customFormat="false" ht="15" hidden="false" customHeight="false" outlineLevel="0" collapsed="false">
      <c r="A2396" s="37" t="n">
        <v>1002119</v>
      </c>
      <c r="B2396" s="38" t="n">
        <v>46283</v>
      </c>
      <c r="C2396" s="39" t="n">
        <v>1</v>
      </c>
      <c r="D2396" s="39" t="s">
        <v>26</v>
      </c>
      <c r="E2396" s="39"/>
      <c r="F2396" s="41" t="n">
        <f aca="false">IF(A2396="","",MATCH(A2396,P_ID,1))</f>
        <v>2119</v>
      </c>
      <c r="G2396" s="41" t="str">
        <f aca="false">IF(A2396="","",INDEX(P_Svc,F2396))</f>
        <v>Standard</v>
      </c>
      <c r="H2396" s="41" t="str">
        <f aca="false">IF(A2396="","",INDEX(P_Zone,F2396))</f>
        <v>Central</v>
      </c>
      <c r="I2396" s="41" t="n">
        <f aca="false">IF(A2396="","",IF(D2396="Delivered",IF(B2396&lt;=INDEX(P_Due,F2396),1,0),0))</f>
        <v>1</v>
      </c>
    </row>
    <row r="2397" customFormat="false" ht="15" hidden="false" customHeight="false" outlineLevel="0" collapsed="false">
      <c r="A2397" s="37" t="n">
        <v>1002121</v>
      </c>
      <c r="B2397" s="38" t="n">
        <v>46283</v>
      </c>
      <c r="C2397" s="39" t="n">
        <v>1</v>
      </c>
      <c r="D2397" s="39" t="s">
        <v>79</v>
      </c>
      <c r="E2397" s="39" t="s">
        <v>32</v>
      </c>
      <c r="F2397" s="41" t="n">
        <f aca="false">IF(A2397="","",MATCH(A2397,P_ID,1))</f>
        <v>2121</v>
      </c>
      <c r="G2397" s="41" t="str">
        <f aca="false">IF(A2397="","",INDEX(P_Svc,F2397))</f>
        <v>Economy</v>
      </c>
      <c r="H2397" s="41" t="str">
        <f aca="false">IF(A2397="","",INDEX(P_Zone,F2397))</f>
        <v>North</v>
      </c>
      <c r="I2397" s="41" t="n">
        <f aca="false">IF(A2397="","",IF(D2397="Delivered",IF(B2397&lt;=INDEX(P_Due,F2397),1,0),0))</f>
        <v>0</v>
      </c>
    </row>
    <row r="2398" customFormat="false" ht="15" hidden="false" customHeight="false" outlineLevel="0" collapsed="false">
      <c r="A2398" s="37" t="n">
        <v>1002122</v>
      </c>
      <c r="B2398" s="38" t="n">
        <v>46283</v>
      </c>
      <c r="C2398" s="39" t="n">
        <v>1</v>
      </c>
      <c r="D2398" s="39" t="s">
        <v>26</v>
      </c>
      <c r="E2398" s="39"/>
      <c r="F2398" s="41" t="n">
        <f aca="false">IF(A2398="","",MATCH(A2398,P_ID,1))</f>
        <v>2122</v>
      </c>
      <c r="G2398" s="41" t="str">
        <f aca="false">IF(A2398="","",INDEX(P_Svc,F2398))</f>
        <v>Economy</v>
      </c>
      <c r="H2398" s="41" t="str">
        <f aca="false">IF(A2398="","",INDEX(P_Zone,F2398))</f>
        <v>West</v>
      </c>
      <c r="I2398" s="41" t="n">
        <f aca="false">IF(A2398="","",IF(D2398="Delivered",IF(B2398&lt;=INDEX(P_Due,F2398),1,0),0))</f>
        <v>1</v>
      </c>
    </row>
    <row r="2399" customFormat="false" ht="15" hidden="false" customHeight="false" outlineLevel="0" collapsed="false">
      <c r="A2399" s="37" t="n">
        <v>1002123</v>
      </c>
      <c r="B2399" s="38" t="n">
        <v>46283</v>
      </c>
      <c r="C2399" s="39" t="n">
        <v>1</v>
      </c>
      <c r="D2399" s="39" t="s">
        <v>26</v>
      </c>
      <c r="E2399" s="39"/>
      <c r="F2399" s="41" t="n">
        <f aca="false">IF(A2399="","",MATCH(A2399,P_ID,1))</f>
        <v>2123</v>
      </c>
      <c r="G2399" s="41" t="str">
        <f aca="false">IF(A2399="","",INDEX(P_Svc,F2399))</f>
        <v>Standard</v>
      </c>
      <c r="H2399" s="41" t="str">
        <f aca="false">IF(A2399="","",INDEX(P_Zone,F2399))</f>
        <v>East</v>
      </c>
      <c r="I2399" s="41" t="n">
        <f aca="false">IF(A2399="","",IF(D2399="Delivered",IF(B2399&lt;=INDEX(P_Due,F2399),1,0),0))</f>
        <v>1</v>
      </c>
    </row>
    <row r="2400" customFormat="false" ht="15" hidden="false" customHeight="false" outlineLevel="0" collapsed="false">
      <c r="A2400" s="37" t="n">
        <v>1002124</v>
      </c>
      <c r="B2400" s="38" t="n">
        <v>46283</v>
      </c>
      <c r="C2400" s="39" t="n">
        <v>1</v>
      </c>
      <c r="D2400" s="39" t="s">
        <v>26</v>
      </c>
      <c r="E2400" s="39"/>
      <c r="F2400" s="41" t="n">
        <f aca="false">IF(A2400="","",MATCH(A2400,P_ID,1))</f>
        <v>2124</v>
      </c>
      <c r="G2400" s="41" t="str">
        <f aca="false">IF(A2400="","",INDEX(P_Svc,F2400))</f>
        <v>Standard</v>
      </c>
      <c r="H2400" s="41" t="str">
        <f aca="false">IF(A2400="","",INDEX(P_Zone,F2400))</f>
        <v>East</v>
      </c>
      <c r="I2400" s="41" t="n">
        <f aca="false">IF(A2400="","",IF(D2400="Delivered",IF(B2400&lt;=INDEX(P_Due,F2400),1,0),0))</f>
        <v>1</v>
      </c>
    </row>
    <row r="2401" customFormat="false" ht="15" hidden="false" customHeight="false" outlineLevel="0" collapsed="false">
      <c r="A2401" s="37" t="n">
        <v>1002125</v>
      </c>
      <c r="B2401" s="38" t="n">
        <v>46283</v>
      </c>
      <c r="C2401" s="39" t="n">
        <v>1</v>
      </c>
      <c r="D2401" s="39" t="s">
        <v>26</v>
      </c>
      <c r="E2401" s="39"/>
      <c r="F2401" s="41" t="n">
        <f aca="false">IF(A2401="","",MATCH(A2401,P_ID,1))</f>
        <v>2125</v>
      </c>
      <c r="G2401" s="41" t="str">
        <f aca="false">IF(A2401="","",INDEX(P_Svc,F2401))</f>
        <v>Standard</v>
      </c>
      <c r="H2401" s="41" t="str">
        <f aca="false">IF(A2401="","",INDEX(P_Zone,F2401))</f>
        <v>East</v>
      </c>
      <c r="I2401" s="41" t="n">
        <f aca="false">IF(A2401="","",IF(D2401="Delivered",IF(B2401&lt;=INDEX(P_Due,F2401),1,0),0))</f>
        <v>1</v>
      </c>
    </row>
    <row r="2402" customFormat="false" ht="15" hidden="false" customHeight="false" outlineLevel="0" collapsed="false">
      <c r="A2402" s="37" t="n">
        <v>1002126</v>
      </c>
      <c r="B2402" s="38" t="n">
        <v>46283</v>
      </c>
      <c r="C2402" s="39" t="n">
        <v>1</v>
      </c>
      <c r="D2402" s="39" t="s">
        <v>79</v>
      </c>
      <c r="E2402" s="39" t="s">
        <v>34</v>
      </c>
      <c r="F2402" s="41" t="n">
        <f aca="false">IF(A2402="","",MATCH(A2402,P_ID,1))</f>
        <v>2126</v>
      </c>
      <c r="G2402" s="41" t="str">
        <f aca="false">IF(A2402="","",INDEX(P_Svc,F2402))</f>
        <v>Standard</v>
      </c>
      <c r="H2402" s="41" t="str">
        <f aca="false">IF(A2402="","",INDEX(P_Zone,F2402))</f>
        <v>North</v>
      </c>
      <c r="I2402" s="41" t="n">
        <f aca="false">IF(A2402="","",IF(D2402="Delivered",IF(B2402&lt;=INDEX(P_Due,F2402),1,0),0))</f>
        <v>0</v>
      </c>
    </row>
    <row r="2403" customFormat="false" ht="15" hidden="false" customHeight="false" outlineLevel="0" collapsed="false">
      <c r="A2403" s="37" t="n">
        <v>1002127</v>
      </c>
      <c r="B2403" s="38" t="n">
        <v>46283</v>
      </c>
      <c r="C2403" s="39" t="n">
        <v>1</v>
      </c>
      <c r="D2403" s="39" t="s">
        <v>26</v>
      </c>
      <c r="E2403" s="39"/>
      <c r="F2403" s="41" t="n">
        <f aca="false">IF(A2403="","",MATCH(A2403,P_ID,1))</f>
        <v>2127</v>
      </c>
      <c r="G2403" s="41" t="str">
        <f aca="false">IF(A2403="","",INDEX(P_Svc,F2403))</f>
        <v>Economy</v>
      </c>
      <c r="H2403" s="41" t="str">
        <f aca="false">IF(A2403="","",INDEX(P_Zone,F2403))</f>
        <v>North</v>
      </c>
      <c r="I2403" s="41" t="n">
        <f aca="false">IF(A2403="","",IF(D2403="Delivered",IF(B2403&lt;=INDEX(P_Due,F2403),1,0),0))</f>
        <v>1</v>
      </c>
    </row>
    <row r="2404" customFormat="false" ht="15" hidden="false" customHeight="false" outlineLevel="0" collapsed="false">
      <c r="A2404" s="37" t="n">
        <v>1002129</v>
      </c>
      <c r="B2404" s="38" t="n">
        <v>46283</v>
      </c>
      <c r="C2404" s="39" t="n">
        <v>1</v>
      </c>
      <c r="D2404" s="39" t="s">
        <v>26</v>
      </c>
      <c r="E2404" s="39"/>
      <c r="F2404" s="41" t="n">
        <f aca="false">IF(A2404="","",MATCH(A2404,P_ID,1))</f>
        <v>2129</v>
      </c>
      <c r="G2404" s="41" t="str">
        <f aca="false">IF(A2404="","",INDEX(P_Svc,F2404))</f>
        <v>Standard</v>
      </c>
      <c r="H2404" s="41" t="str">
        <f aca="false">IF(A2404="","",INDEX(P_Zone,F2404))</f>
        <v>West</v>
      </c>
      <c r="I2404" s="41" t="n">
        <f aca="false">IF(A2404="","",IF(D2404="Delivered",IF(B2404&lt;=INDEX(P_Due,F2404),1,0),0))</f>
        <v>1</v>
      </c>
    </row>
    <row r="2405" customFormat="false" ht="15" hidden="false" customHeight="false" outlineLevel="0" collapsed="false">
      <c r="A2405" s="37" t="n">
        <v>1002130</v>
      </c>
      <c r="B2405" s="38" t="n">
        <v>46283</v>
      </c>
      <c r="C2405" s="39" t="n">
        <v>1</v>
      </c>
      <c r="D2405" s="39" t="s">
        <v>26</v>
      </c>
      <c r="E2405" s="39"/>
      <c r="F2405" s="41" t="n">
        <f aca="false">IF(A2405="","",MATCH(A2405,P_ID,1))</f>
        <v>2130</v>
      </c>
      <c r="G2405" s="41" t="str">
        <f aca="false">IF(A2405="","",INDEX(P_Svc,F2405))</f>
        <v>Economy</v>
      </c>
      <c r="H2405" s="41" t="str">
        <f aca="false">IF(A2405="","",INDEX(P_Zone,F2405))</f>
        <v>Central</v>
      </c>
      <c r="I2405" s="41" t="n">
        <f aca="false">IF(A2405="","",IF(D2405="Delivered",IF(B2405&lt;=INDEX(P_Due,F2405),1,0),0))</f>
        <v>1</v>
      </c>
    </row>
    <row r="2406" customFormat="false" ht="15" hidden="false" customHeight="false" outlineLevel="0" collapsed="false">
      <c r="A2406" s="37" t="n">
        <v>1002131</v>
      </c>
      <c r="B2406" s="38" t="n">
        <v>46283</v>
      </c>
      <c r="C2406" s="39" t="n">
        <v>1</v>
      </c>
      <c r="D2406" s="39" t="s">
        <v>26</v>
      </c>
      <c r="E2406" s="39"/>
      <c r="F2406" s="41" t="n">
        <f aca="false">IF(A2406="","",MATCH(A2406,P_ID,1))</f>
        <v>2131</v>
      </c>
      <c r="G2406" s="41" t="str">
        <f aca="false">IF(A2406="","",INDEX(P_Svc,F2406))</f>
        <v>Economy</v>
      </c>
      <c r="H2406" s="41" t="str">
        <f aca="false">IF(A2406="","",INDEX(P_Zone,F2406))</f>
        <v>North</v>
      </c>
      <c r="I2406" s="41" t="n">
        <f aca="false">IF(A2406="","",IF(D2406="Delivered",IF(B2406&lt;=INDEX(P_Due,F2406),1,0),0))</f>
        <v>1</v>
      </c>
    </row>
    <row r="2407" customFormat="false" ht="15" hidden="false" customHeight="false" outlineLevel="0" collapsed="false">
      <c r="A2407" s="37" t="n">
        <v>1002134</v>
      </c>
      <c r="B2407" s="38" t="n">
        <v>46283</v>
      </c>
      <c r="C2407" s="39" t="n">
        <v>1</v>
      </c>
      <c r="D2407" s="39" t="s">
        <v>79</v>
      </c>
      <c r="E2407" s="39" t="s">
        <v>38</v>
      </c>
      <c r="F2407" s="41" t="n">
        <f aca="false">IF(A2407="","",MATCH(A2407,P_ID,1))</f>
        <v>2134</v>
      </c>
      <c r="G2407" s="41" t="str">
        <f aca="false">IF(A2407="","",INDEX(P_Svc,F2407))</f>
        <v>Standard</v>
      </c>
      <c r="H2407" s="41" t="str">
        <f aca="false">IF(A2407="","",INDEX(P_Zone,F2407))</f>
        <v>North</v>
      </c>
      <c r="I2407" s="41" t="n">
        <f aca="false">IF(A2407="","",IF(D2407="Delivered",IF(B2407&lt;=INDEX(P_Due,F2407),1,0),0))</f>
        <v>0</v>
      </c>
    </row>
    <row r="2408" customFormat="false" ht="15" hidden="false" customHeight="false" outlineLevel="0" collapsed="false">
      <c r="A2408" s="37" t="n">
        <v>1002135</v>
      </c>
      <c r="B2408" s="38" t="n">
        <v>46283</v>
      </c>
      <c r="C2408" s="39" t="n">
        <v>1</v>
      </c>
      <c r="D2408" s="39" t="s">
        <v>26</v>
      </c>
      <c r="E2408" s="39"/>
      <c r="F2408" s="41" t="n">
        <f aca="false">IF(A2408="","",MATCH(A2408,P_ID,1))</f>
        <v>2135</v>
      </c>
      <c r="G2408" s="41" t="str">
        <f aca="false">IF(A2408="","",INDEX(P_Svc,F2408))</f>
        <v>Standard</v>
      </c>
      <c r="H2408" s="41" t="str">
        <f aca="false">IF(A2408="","",INDEX(P_Zone,F2408))</f>
        <v>North</v>
      </c>
      <c r="I2408" s="41" t="n">
        <f aca="false">IF(A2408="","",IF(D2408="Delivered",IF(B2408&lt;=INDEX(P_Due,F2408),1,0),0))</f>
        <v>1</v>
      </c>
    </row>
    <row r="2409" customFormat="false" ht="15" hidden="false" customHeight="false" outlineLevel="0" collapsed="false">
      <c r="A2409" s="37" t="n">
        <v>1002136</v>
      </c>
      <c r="B2409" s="38" t="n">
        <v>46283</v>
      </c>
      <c r="C2409" s="39" t="n">
        <v>1</v>
      </c>
      <c r="D2409" s="39" t="s">
        <v>26</v>
      </c>
      <c r="E2409" s="39"/>
      <c r="F2409" s="41" t="n">
        <f aca="false">IF(A2409="","",MATCH(A2409,P_ID,1))</f>
        <v>2136</v>
      </c>
      <c r="G2409" s="41" t="str">
        <f aca="false">IF(A2409="","",INDEX(P_Svc,F2409))</f>
        <v>Standard</v>
      </c>
      <c r="H2409" s="41" t="str">
        <f aca="false">IF(A2409="","",INDEX(P_Zone,F2409))</f>
        <v>South</v>
      </c>
      <c r="I2409" s="41" t="n">
        <f aca="false">IF(A2409="","",IF(D2409="Delivered",IF(B2409&lt;=INDEX(P_Due,F2409),1,0),0))</f>
        <v>1</v>
      </c>
    </row>
    <row r="2410" customFormat="false" ht="15" hidden="false" customHeight="false" outlineLevel="0" collapsed="false">
      <c r="A2410" s="37" t="n">
        <v>1002137</v>
      </c>
      <c r="B2410" s="38" t="n">
        <v>46283</v>
      </c>
      <c r="C2410" s="39" t="n">
        <v>1</v>
      </c>
      <c r="D2410" s="39" t="s">
        <v>26</v>
      </c>
      <c r="E2410" s="39"/>
      <c r="F2410" s="41" t="n">
        <f aca="false">IF(A2410="","",MATCH(A2410,P_ID,1))</f>
        <v>2137</v>
      </c>
      <c r="G2410" s="41" t="str">
        <f aca="false">IF(A2410="","",INDEX(P_Svc,F2410))</f>
        <v>Standard</v>
      </c>
      <c r="H2410" s="41" t="str">
        <f aca="false">IF(A2410="","",INDEX(P_Zone,F2410))</f>
        <v>East</v>
      </c>
      <c r="I2410" s="41" t="n">
        <f aca="false">IF(A2410="","",IF(D2410="Delivered",IF(B2410&lt;=INDEX(P_Due,F2410),1,0),0))</f>
        <v>1</v>
      </c>
    </row>
    <row r="2411" customFormat="false" ht="15" hidden="false" customHeight="false" outlineLevel="0" collapsed="false">
      <c r="A2411" s="37" t="n">
        <v>1002138</v>
      </c>
      <c r="B2411" s="38" t="n">
        <v>46283</v>
      </c>
      <c r="C2411" s="39" t="n">
        <v>1</v>
      </c>
      <c r="D2411" s="39" t="s">
        <v>26</v>
      </c>
      <c r="E2411" s="39"/>
      <c r="F2411" s="41" t="n">
        <f aca="false">IF(A2411="","",MATCH(A2411,P_ID,1))</f>
        <v>2138</v>
      </c>
      <c r="G2411" s="41" t="str">
        <f aca="false">IF(A2411="","",INDEX(P_Svc,F2411))</f>
        <v>Economy</v>
      </c>
      <c r="H2411" s="41" t="str">
        <f aca="false">IF(A2411="","",INDEX(P_Zone,F2411))</f>
        <v>North</v>
      </c>
      <c r="I2411" s="41" t="n">
        <f aca="false">IF(A2411="","",IF(D2411="Delivered",IF(B2411&lt;=INDEX(P_Due,F2411),1,0),0))</f>
        <v>1</v>
      </c>
    </row>
    <row r="2412" customFormat="false" ht="15" hidden="false" customHeight="false" outlineLevel="0" collapsed="false">
      <c r="A2412" s="37" t="n">
        <v>1002139</v>
      </c>
      <c r="B2412" s="38" t="n">
        <v>46283</v>
      </c>
      <c r="C2412" s="39" t="n">
        <v>1</v>
      </c>
      <c r="D2412" s="39" t="s">
        <v>26</v>
      </c>
      <c r="E2412" s="39"/>
      <c r="F2412" s="41" t="n">
        <f aca="false">IF(A2412="","",MATCH(A2412,P_ID,1))</f>
        <v>2139</v>
      </c>
      <c r="G2412" s="41" t="str">
        <f aca="false">IF(A2412="","",INDEX(P_Svc,F2412))</f>
        <v>Standard</v>
      </c>
      <c r="H2412" s="41" t="str">
        <f aca="false">IF(A2412="","",INDEX(P_Zone,F2412))</f>
        <v>North</v>
      </c>
      <c r="I2412" s="41" t="n">
        <f aca="false">IF(A2412="","",IF(D2412="Delivered",IF(B2412&lt;=INDEX(P_Due,F2412),1,0),0))</f>
        <v>1</v>
      </c>
    </row>
    <row r="2413" customFormat="false" ht="15" hidden="false" customHeight="false" outlineLevel="0" collapsed="false">
      <c r="A2413" s="37" t="n">
        <v>1002140</v>
      </c>
      <c r="B2413" s="38" t="n">
        <v>46283</v>
      </c>
      <c r="C2413" s="39" t="n">
        <v>1</v>
      </c>
      <c r="D2413" s="39" t="s">
        <v>26</v>
      </c>
      <c r="E2413" s="39"/>
      <c r="F2413" s="41" t="n">
        <f aca="false">IF(A2413="","",MATCH(A2413,P_ID,1))</f>
        <v>2140</v>
      </c>
      <c r="G2413" s="41" t="str">
        <f aca="false">IF(A2413="","",INDEX(P_Svc,F2413))</f>
        <v>Standard</v>
      </c>
      <c r="H2413" s="41" t="str">
        <f aca="false">IF(A2413="","",INDEX(P_Zone,F2413))</f>
        <v>East</v>
      </c>
      <c r="I2413" s="41" t="n">
        <f aca="false">IF(A2413="","",IF(D2413="Delivered",IF(B2413&lt;=INDEX(P_Due,F2413),1,0),0))</f>
        <v>1</v>
      </c>
    </row>
    <row r="2414" customFormat="false" ht="15" hidden="false" customHeight="false" outlineLevel="0" collapsed="false">
      <c r="A2414" s="37" t="n">
        <v>1002141</v>
      </c>
      <c r="B2414" s="38" t="n">
        <v>46283</v>
      </c>
      <c r="C2414" s="39" t="n">
        <v>1</v>
      </c>
      <c r="D2414" s="39" t="s">
        <v>26</v>
      </c>
      <c r="E2414" s="39"/>
      <c r="F2414" s="41" t="n">
        <f aca="false">IF(A2414="","",MATCH(A2414,P_ID,1))</f>
        <v>2141</v>
      </c>
      <c r="G2414" s="41" t="str">
        <f aca="false">IF(A2414="","",INDEX(P_Svc,F2414))</f>
        <v>Standard</v>
      </c>
      <c r="H2414" s="41" t="str">
        <f aca="false">IF(A2414="","",INDEX(P_Zone,F2414))</f>
        <v>West</v>
      </c>
      <c r="I2414" s="41" t="n">
        <f aca="false">IF(A2414="","",IF(D2414="Delivered",IF(B2414&lt;=INDEX(P_Due,F2414),1,0),0))</f>
        <v>1</v>
      </c>
    </row>
    <row r="2415" customFormat="false" ht="15" hidden="false" customHeight="false" outlineLevel="0" collapsed="false">
      <c r="A2415" s="37" t="n">
        <v>1002142</v>
      </c>
      <c r="B2415" s="38" t="n">
        <v>46283</v>
      </c>
      <c r="C2415" s="39" t="n">
        <v>1</v>
      </c>
      <c r="D2415" s="39" t="s">
        <v>26</v>
      </c>
      <c r="E2415" s="39"/>
      <c r="F2415" s="41" t="n">
        <f aca="false">IF(A2415="","",MATCH(A2415,P_ID,1))</f>
        <v>2142</v>
      </c>
      <c r="G2415" s="41" t="str">
        <f aca="false">IF(A2415="","",INDEX(P_Svc,F2415))</f>
        <v>Standard</v>
      </c>
      <c r="H2415" s="41" t="str">
        <f aca="false">IF(A2415="","",INDEX(P_Zone,F2415))</f>
        <v>West</v>
      </c>
      <c r="I2415" s="41" t="n">
        <f aca="false">IF(A2415="","",IF(D2415="Delivered",IF(B2415&lt;=INDEX(P_Due,F2415),1,0),0))</f>
        <v>1</v>
      </c>
    </row>
    <row r="2416" customFormat="false" ht="15" hidden="false" customHeight="false" outlineLevel="0" collapsed="false">
      <c r="A2416" s="37" t="n">
        <v>1002143</v>
      </c>
      <c r="B2416" s="38" t="n">
        <v>46283</v>
      </c>
      <c r="C2416" s="39" t="n">
        <v>1</v>
      </c>
      <c r="D2416" s="39" t="s">
        <v>79</v>
      </c>
      <c r="E2416" s="39" t="s">
        <v>38</v>
      </c>
      <c r="F2416" s="41" t="n">
        <f aca="false">IF(A2416="","",MATCH(A2416,P_ID,1))</f>
        <v>2143</v>
      </c>
      <c r="G2416" s="41" t="str">
        <f aca="false">IF(A2416="","",INDEX(P_Svc,F2416))</f>
        <v>Standard</v>
      </c>
      <c r="H2416" s="41" t="str">
        <f aca="false">IF(A2416="","",INDEX(P_Zone,F2416))</f>
        <v>South</v>
      </c>
      <c r="I2416" s="41" t="n">
        <f aca="false">IF(A2416="","",IF(D2416="Delivered",IF(B2416&lt;=INDEX(P_Due,F2416),1,0),0))</f>
        <v>0</v>
      </c>
    </row>
    <row r="2417" customFormat="false" ht="15" hidden="false" customHeight="false" outlineLevel="0" collapsed="false">
      <c r="A2417" s="37" t="n">
        <v>1002144</v>
      </c>
      <c r="B2417" s="38" t="n">
        <v>46283</v>
      </c>
      <c r="C2417" s="39" t="n">
        <v>1</v>
      </c>
      <c r="D2417" s="39" t="s">
        <v>26</v>
      </c>
      <c r="E2417" s="39"/>
      <c r="F2417" s="41" t="n">
        <f aca="false">IF(A2417="","",MATCH(A2417,P_ID,1))</f>
        <v>2144</v>
      </c>
      <c r="G2417" s="41" t="str">
        <f aca="false">IF(A2417="","",INDEX(P_Svc,F2417))</f>
        <v>Standard</v>
      </c>
      <c r="H2417" s="41" t="str">
        <f aca="false">IF(A2417="","",INDEX(P_Zone,F2417))</f>
        <v>Central</v>
      </c>
      <c r="I2417" s="41" t="n">
        <f aca="false">IF(A2417="","",IF(D2417="Delivered",IF(B2417&lt;=INDEX(P_Due,F2417),1,0),0))</f>
        <v>1</v>
      </c>
    </row>
    <row r="2418" customFormat="false" ht="15" hidden="false" customHeight="false" outlineLevel="0" collapsed="false">
      <c r="A2418" s="37" t="n">
        <v>1002145</v>
      </c>
      <c r="B2418" s="38" t="n">
        <v>46283</v>
      </c>
      <c r="C2418" s="39" t="n">
        <v>1</v>
      </c>
      <c r="D2418" s="39" t="s">
        <v>26</v>
      </c>
      <c r="E2418" s="39"/>
      <c r="F2418" s="41" t="n">
        <f aca="false">IF(A2418="","",MATCH(A2418,P_ID,1))</f>
        <v>2145</v>
      </c>
      <c r="G2418" s="41" t="str">
        <f aca="false">IF(A2418="","",INDEX(P_Svc,F2418))</f>
        <v>Standard</v>
      </c>
      <c r="H2418" s="41" t="str">
        <f aca="false">IF(A2418="","",INDEX(P_Zone,F2418))</f>
        <v>South</v>
      </c>
      <c r="I2418" s="41" t="n">
        <f aca="false">IF(A2418="","",IF(D2418="Delivered",IF(B2418&lt;=INDEX(P_Due,F2418),1,0),0))</f>
        <v>1</v>
      </c>
    </row>
    <row r="2419" customFormat="false" ht="15" hidden="false" customHeight="false" outlineLevel="0" collapsed="false">
      <c r="A2419" s="37" t="n">
        <v>1002146</v>
      </c>
      <c r="B2419" s="38" t="n">
        <v>46283</v>
      </c>
      <c r="C2419" s="39" t="n">
        <v>1</v>
      </c>
      <c r="D2419" s="39" t="s">
        <v>79</v>
      </c>
      <c r="E2419" s="39" t="s">
        <v>34</v>
      </c>
      <c r="F2419" s="41" t="n">
        <f aca="false">IF(A2419="","",MATCH(A2419,P_ID,1))</f>
        <v>2146</v>
      </c>
      <c r="G2419" s="41" t="str">
        <f aca="false">IF(A2419="","",INDEX(P_Svc,F2419))</f>
        <v>Standard</v>
      </c>
      <c r="H2419" s="41" t="str">
        <f aca="false">IF(A2419="","",INDEX(P_Zone,F2419))</f>
        <v>West</v>
      </c>
      <c r="I2419" s="41" t="n">
        <f aca="false">IF(A2419="","",IF(D2419="Delivered",IF(B2419&lt;=INDEX(P_Due,F2419),1,0),0))</f>
        <v>0</v>
      </c>
    </row>
    <row r="2420" customFormat="false" ht="15" hidden="false" customHeight="false" outlineLevel="0" collapsed="false">
      <c r="A2420" s="37" t="n">
        <v>1002147</v>
      </c>
      <c r="B2420" s="38" t="n">
        <v>46283</v>
      </c>
      <c r="C2420" s="39" t="n">
        <v>1</v>
      </c>
      <c r="D2420" s="39" t="s">
        <v>26</v>
      </c>
      <c r="E2420" s="39"/>
      <c r="F2420" s="41" t="n">
        <f aca="false">IF(A2420="","",MATCH(A2420,P_ID,1))</f>
        <v>2147</v>
      </c>
      <c r="G2420" s="41" t="str">
        <f aca="false">IF(A2420="","",INDEX(P_Svc,F2420))</f>
        <v>Standard</v>
      </c>
      <c r="H2420" s="41" t="str">
        <f aca="false">IF(A2420="","",INDEX(P_Zone,F2420))</f>
        <v>East</v>
      </c>
      <c r="I2420" s="41" t="n">
        <f aca="false">IF(A2420="","",IF(D2420="Delivered",IF(B2420&lt;=INDEX(P_Due,F2420),1,0),0))</f>
        <v>1</v>
      </c>
    </row>
    <row r="2421" customFormat="false" ht="15" hidden="false" customHeight="false" outlineLevel="0" collapsed="false">
      <c r="A2421" s="37" t="n">
        <v>1002148</v>
      </c>
      <c r="B2421" s="38" t="n">
        <v>46283</v>
      </c>
      <c r="C2421" s="39" t="n">
        <v>1</v>
      </c>
      <c r="D2421" s="39" t="s">
        <v>26</v>
      </c>
      <c r="E2421" s="39"/>
      <c r="F2421" s="41" t="n">
        <f aca="false">IF(A2421="","",MATCH(A2421,P_ID,1))</f>
        <v>2148</v>
      </c>
      <c r="G2421" s="41" t="str">
        <f aca="false">IF(A2421="","",INDEX(P_Svc,F2421))</f>
        <v>Economy</v>
      </c>
      <c r="H2421" s="41" t="str">
        <f aca="false">IF(A2421="","",INDEX(P_Zone,F2421))</f>
        <v>North</v>
      </c>
      <c r="I2421" s="41" t="n">
        <f aca="false">IF(A2421="","",IF(D2421="Delivered",IF(B2421&lt;=INDEX(P_Due,F2421),1,0),0))</f>
        <v>1</v>
      </c>
    </row>
    <row r="2422" customFormat="false" ht="15" hidden="false" customHeight="false" outlineLevel="0" collapsed="false">
      <c r="A2422" s="37" t="n">
        <v>1002149</v>
      </c>
      <c r="B2422" s="38" t="n">
        <v>46283</v>
      </c>
      <c r="C2422" s="39" t="n">
        <v>1</v>
      </c>
      <c r="D2422" s="39" t="s">
        <v>79</v>
      </c>
      <c r="E2422" s="39" t="s">
        <v>32</v>
      </c>
      <c r="F2422" s="41" t="n">
        <f aca="false">IF(A2422="","",MATCH(A2422,P_ID,1))</f>
        <v>2149</v>
      </c>
      <c r="G2422" s="41" t="str">
        <f aca="false">IF(A2422="","",INDEX(P_Svc,F2422))</f>
        <v>Standard</v>
      </c>
      <c r="H2422" s="41" t="str">
        <f aca="false">IF(A2422="","",INDEX(P_Zone,F2422))</f>
        <v>West</v>
      </c>
      <c r="I2422" s="41" t="n">
        <f aca="false">IF(A2422="","",IF(D2422="Delivered",IF(B2422&lt;=INDEX(P_Due,F2422),1,0),0))</f>
        <v>0</v>
      </c>
    </row>
    <row r="2423" customFormat="false" ht="15" hidden="false" customHeight="false" outlineLevel="0" collapsed="false">
      <c r="A2423" s="37" t="n">
        <v>1002151</v>
      </c>
      <c r="B2423" s="38" t="n">
        <v>46283</v>
      </c>
      <c r="C2423" s="39" t="n">
        <v>1</v>
      </c>
      <c r="D2423" s="39" t="s">
        <v>26</v>
      </c>
      <c r="E2423" s="39"/>
      <c r="F2423" s="41" t="n">
        <f aca="false">IF(A2423="","",MATCH(A2423,P_ID,1))</f>
        <v>2151</v>
      </c>
      <c r="G2423" s="41" t="str">
        <f aca="false">IF(A2423="","",INDEX(P_Svc,F2423))</f>
        <v>Standard</v>
      </c>
      <c r="H2423" s="41" t="str">
        <f aca="false">IF(A2423="","",INDEX(P_Zone,F2423))</f>
        <v>East</v>
      </c>
      <c r="I2423" s="41" t="n">
        <f aca="false">IF(A2423="","",IF(D2423="Delivered",IF(B2423&lt;=INDEX(P_Due,F2423),1,0),0))</f>
        <v>1</v>
      </c>
    </row>
    <row r="2424" customFormat="false" ht="15" hidden="false" customHeight="false" outlineLevel="0" collapsed="false">
      <c r="A2424" s="37" t="n">
        <v>1002153</v>
      </c>
      <c r="B2424" s="38" t="n">
        <v>46283</v>
      </c>
      <c r="C2424" s="39" t="n">
        <v>1</v>
      </c>
      <c r="D2424" s="39" t="s">
        <v>26</v>
      </c>
      <c r="E2424" s="39"/>
      <c r="F2424" s="41" t="n">
        <f aca="false">IF(A2424="","",MATCH(A2424,P_ID,1))</f>
        <v>2153</v>
      </c>
      <c r="G2424" s="41" t="str">
        <f aca="false">IF(A2424="","",INDEX(P_Svc,F2424))</f>
        <v>Economy</v>
      </c>
      <c r="H2424" s="41" t="str">
        <f aca="false">IF(A2424="","",INDEX(P_Zone,F2424))</f>
        <v>East</v>
      </c>
      <c r="I2424" s="41" t="n">
        <f aca="false">IF(A2424="","",IF(D2424="Delivered",IF(B2424&lt;=INDEX(P_Due,F2424),1,0),0))</f>
        <v>1</v>
      </c>
    </row>
    <row r="2425" customFormat="false" ht="15" hidden="false" customHeight="false" outlineLevel="0" collapsed="false">
      <c r="A2425" s="37" t="n">
        <v>1002154</v>
      </c>
      <c r="B2425" s="38" t="n">
        <v>46283</v>
      </c>
      <c r="C2425" s="39" t="n">
        <v>1</v>
      </c>
      <c r="D2425" s="39" t="s">
        <v>26</v>
      </c>
      <c r="E2425" s="39"/>
      <c r="F2425" s="41" t="n">
        <f aca="false">IF(A2425="","",MATCH(A2425,P_ID,1))</f>
        <v>2154</v>
      </c>
      <c r="G2425" s="41" t="str">
        <f aca="false">IF(A2425="","",INDEX(P_Svc,F2425))</f>
        <v>Standard</v>
      </c>
      <c r="H2425" s="41" t="str">
        <f aca="false">IF(A2425="","",INDEX(P_Zone,F2425))</f>
        <v>West</v>
      </c>
      <c r="I2425" s="41" t="n">
        <f aca="false">IF(A2425="","",IF(D2425="Delivered",IF(B2425&lt;=INDEX(P_Due,F2425),1,0),0))</f>
        <v>1</v>
      </c>
    </row>
    <row r="2426" customFormat="false" ht="15" hidden="false" customHeight="false" outlineLevel="0" collapsed="false">
      <c r="A2426" s="37" t="n">
        <v>1002157</v>
      </c>
      <c r="B2426" s="38" t="n">
        <v>46283</v>
      </c>
      <c r="C2426" s="39" t="n">
        <v>1</v>
      </c>
      <c r="D2426" s="39" t="s">
        <v>79</v>
      </c>
      <c r="E2426" s="39" t="s">
        <v>32</v>
      </c>
      <c r="F2426" s="41" t="n">
        <f aca="false">IF(A2426="","",MATCH(A2426,P_ID,1))</f>
        <v>2157</v>
      </c>
      <c r="G2426" s="41" t="str">
        <f aca="false">IF(A2426="","",INDEX(P_Svc,F2426))</f>
        <v>Economy</v>
      </c>
      <c r="H2426" s="41" t="str">
        <f aca="false">IF(A2426="","",INDEX(P_Zone,F2426))</f>
        <v>South</v>
      </c>
      <c r="I2426" s="41" t="n">
        <f aca="false">IF(A2426="","",IF(D2426="Delivered",IF(B2426&lt;=INDEX(P_Due,F2426),1,0),0))</f>
        <v>0</v>
      </c>
    </row>
    <row r="2427" customFormat="false" ht="15" hidden="false" customHeight="false" outlineLevel="0" collapsed="false">
      <c r="A2427" s="37" t="n">
        <v>1002158</v>
      </c>
      <c r="B2427" s="38" t="n">
        <v>46283</v>
      </c>
      <c r="C2427" s="39" t="n">
        <v>1</v>
      </c>
      <c r="D2427" s="39" t="s">
        <v>26</v>
      </c>
      <c r="E2427" s="39"/>
      <c r="F2427" s="41" t="n">
        <f aca="false">IF(A2427="","",MATCH(A2427,P_ID,1))</f>
        <v>2158</v>
      </c>
      <c r="G2427" s="41" t="str">
        <f aca="false">IF(A2427="","",INDEX(P_Svc,F2427))</f>
        <v>Standard</v>
      </c>
      <c r="H2427" s="41" t="str">
        <f aca="false">IF(A2427="","",INDEX(P_Zone,F2427))</f>
        <v>Central</v>
      </c>
      <c r="I2427" s="41" t="n">
        <f aca="false">IF(A2427="","",IF(D2427="Delivered",IF(B2427&lt;=INDEX(P_Due,F2427),1,0),0))</f>
        <v>1</v>
      </c>
    </row>
    <row r="2428" customFormat="false" ht="15" hidden="false" customHeight="false" outlineLevel="0" collapsed="false">
      <c r="A2428" s="37" t="n">
        <v>1002159</v>
      </c>
      <c r="B2428" s="38" t="n">
        <v>46283</v>
      </c>
      <c r="C2428" s="39" t="n">
        <v>1</v>
      </c>
      <c r="D2428" s="39" t="s">
        <v>26</v>
      </c>
      <c r="E2428" s="39"/>
      <c r="F2428" s="41" t="n">
        <f aca="false">IF(A2428="","",MATCH(A2428,P_ID,1))</f>
        <v>2159</v>
      </c>
      <c r="G2428" s="41" t="str">
        <f aca="false">IF(A2428="","",INDEX(P_Svc,F2428))</f>
        <v>Standard</v>
      </c>
      <c r="H2428" s="41" t="str">
        <f aca="false">IF(A2428="","",INDEX(P_Zone,F2428))</f>
        <v>North</v>
      </c>
      <c r="I2428" s="41" t="n">
        <f aca="false">IF(A2428="","",IF(D2428="Delivered",IF(B2428&lt;=INDEX(P_Due,F2428),1,0),0))</f>
        <v>1</v>
      </c>
    </row>
    <row r="2429" customFormat="false" ht="15" hidden="false" customHeight="false" outlineLevel="0" collapsed="false">
      <c r="A2429" s="37" t="n">
        <v>1002161</v>
      </c>
      <c r="B2429" s="38" t="n">
        <v>46283</v>
      </c>
      <c r="C2429" s="39" t="n">
        <v>1</v>
      </c>
      <c r="D2429" s="39" t="s">
        <v>79</v>
      </c>
      <c r="E2429" s="39" t="s">
        <v>32</v>
      </c>
      <c r="F2429" s="41" t="n">
        <f aca="false">IF(A2429="","",MATCH(A2429,P_ID,1))</f>
        <v>2161</v>
      </c>
      <c r="G2429" s="41" t="str">
        <f aca="false">IF(A2429="","",INDEX(P_Svc,F2429))</f>
        <v>Standard</v>
      </c>
      <c r="H2429" s="41" t="str">
        <f aca="false">IF(A2429="","",INDEX(P_Zone,F2429))</f>
        <v>Central</v>
      </c>
      <c r="I2429" s="41" t="n">
        <f aca="false">IF(A2429="","",IF(D2429="Delivered",IF(B2429&lt;=INDEX(P_Due,F2429),1,0),0))</f>
        <v>0</v>
      </c>
    </row>
    <row r="2430" customFormat="false" ht="15" hidden="false" customHeight="false" outlineLevel="0" collapsed="false">
      <c r="A2430" s="37" t="n">
        <v>1002162</v>
      </c>
      <c r="B2430" s="38" t="n">
        <v>46283</v>
      </c>
      <c r="C2430" s="39" t="n">
        <v>1</v>
      </c>
      <c r="D2430" s="39" t="s">
        <v>26</v>
      </c>
      <c r="E2430" s="39"/>
      <c r="F2430" s="41" t="n">
        <f aca="false">IF(A2430="","",MATCH(A2430,P_ID,1))</f>
        <v>2162</v>
      </c>
      <c r="G2430" s="41" t="str">
        <f aca="false">IF(A2430="","",INDEX(P_Svc,F2430))</f>
        <v>Standard</v>
      </c>
      <c r="H2430" s="41" t="str">
        <f aca="false">IF(A2430="","",INDEX(P_Zone,F2430))</f>
        <v>East</v>
      </c>
      <c r="I2430" s="41" t="n">
        <f aca="false">IF(A2430="","",IF(D2430="Delivered",IF(B2430&lt;=INDEX(P_Due,F2430),1,0),0))</f>
        <v>1</v>
      </c>
    </row>
    <row r="2431" customFormat="false" ht="15" hidden="false" customHeight="false" outlineLevel="0" collapsed="false">
      <c r="A2431" s="37" t="n">
        <v>1002163</v>
      </c>
      <c r="B2431" s="38" t="n">
        <v>46283</v>
      </c>
      <c r="C2431" s="39" t="n">
        <v>1</v>
      </c>
      <c r="D2431" s="39" t="s">
        <v>26</v>
      </c>
      <c r="E2431" s="39"/>
      <c r="F2431" s="41" t="n">
        <f aca="false">IF(A2431="","",MATCH(A2431,P_ID,1))</f>
        <v>2163</v>
      </c>
      <c r="G2431" s="41" t="str">
        <f aca="false">IF(A2431="","",INDEX(P_Svc,F2431))</f>
        <v>Standard</v>
      </c>
      <c r="H2431" s="41" t="str">
        <f aca="false">IF(A2431="","",INDEX(P_Zone,F2431))</f>
        <v>South</v>
      </c>
      <c r="I2431" s="41" t="n">
        <f aca="false">IF(A2431="","",IF(D2431="Delivered",IF(B2431&lt;=INDEX(P_Due,F2431),1,0),0))</f>
        <v>1</v>
      </c>
    </row>
    <row r="2432" customFormat="false" ht="15" hidden="false" customHeight="false" outlineLevel="0" collapsed="false">
      <c r="A2432" s="37" t="n">
        <v>1002164</v>
      </c>
      <c r="B2432" s="38" t="n">
        <v>46283</v>
      </c>
      <c r="C2432" s="39" t="n">
        <v>1</v>
      </c>
      <c r="D2432" s="39" t="s">
        <v>79</v>
      </c>
      <c r="E2432" s="39" t="s">
        <v>32</v>
      </c>
      <c r="F2432" s="41" t="n">
        <f aca="false">IF(A2432="","",MATCH(A2432,P_ID,1))</f>
        <v>2164</v>
      </c>
      <c r="G2432" s="41" t="str">
        <f aca="false">IF(A2432="","",INDEX(P_Svc,F2432))</f>
        <v>Economy</v>
      </c>
      <c r="H2432" s="41" t="str">
        <f aca="false">IF(A2432="","",INDEX(P_Zone,F2432))</f>
        <v>South</v>
      </c>
      <c r="I2432" s="41" t="n">
        <f aca="false">IF(A2432="","",IF(D2432="Delivered",IF(B2432&lt;=INDEX(P_Due,F2432),1,0),0))</f>
        <v>0</v>
      </c>
    </row>
    <row r="2433" customFormat="false" ht="15" hidden="false" customHeight="false" outlineLevel="0" collapsed="false">
      <c r="A2433" s="37" t="n">
        <v>1002166</v>
      </c>
      <c r="B2433" s="38" t="n">
        <v>46283</v>
      </c>
      <c r="C2433" s="39" t="n">
        <v>1</v>
      </c>
      <c r="D2433" s="39" t="s">
        <v>26</v>
      </c>
      <c r="E2433" s="39"/>
      <c r="F2433" s="41" t="n">
        <f aca="false">IF(A2433="","",MATCH(A2433,P_ID,1))</f>
        <v>2166</v>
      </c>
      <c r="G2433" s="41" t="str">
        <f aca="false">IF(A2433="","",INDEX(P_Svc,F2433))</f>
        <v>Economy</v>
      </c>
      <c r="H2433" s="41" t="str">
        <f aca="false">IF(A2433="","",INDEX(P_Zone,F2433))</f>
        <v>West</v>
      </c>
      <c r="I2433" s="41" t="n">
        <f aca="false">IF(A2433="","",IF(D2433="Delivered",IF(B2433&lt;=INDEX(P_Due,F2433),1,0),0))</f>
        <v>1</v>
      </c>
    </row>
    <row r="2434" customFormat="false" ht="15" hidden="false" customHeight="false" outlineLevel="0" collapsed="false">
      <c r="A2434" s="37" t="n">
        <v>1002167</v>
      </c>
      <c r="B2434" s="38" t="n">
        <v>46283</v>
      </c>
      <c r="C2434" s="39" t="n">
        <v>1</v>
      </c>
      <c r="D2434" s="39" t="s">
        <v>79</v>
      </c>
      <c r="E2434" s="39" t="s">
        <v>32</v>
      </c>
      <c r="F2434" s="41" t="n">
        <f aca="false">IF(A2434="","",MATCH(A2434,P_ID,1))</f>
        <v>2167</v>
      </c>
      <c r="G2434" s="41" t="str">
        <f aca="false">IF(A2434="","",INDEX(P_Svc,F2434))</f>
        <v>Standard</v>
      </c>
      <c r="H2434" s="41" t="str">
        <f aca="false">IF(A2434="","",INDEX(P_Zone,F2434))</f>
        <v>North</v>
      </c>
      <c r="I2434" s="41" t="n">
        <f aca="false">IF(A2434="","",IF(D2434="Delivered",IF(B2434&lt;=INDEX(P_Due,F2434),1,0),0))</f>
        <v>0</v>
      </c>
    </row>
    <row r="2435" customFormat="false" ht="15" hidden="false" customHeight="false" outlineLevel="0" collapsed="false">
      <c r="A2435" s="37" t="n">
        <v>1002169</v>
      </c>
      <c r="B2435" s="38" t="n">
        <v>46283</v>
      </c>
      <c r="C2435" s="39" t="n">
        <v>1</v>
      </c>
      <c r="D2435" s="39" t="s">
        <v>26</v>
      </c>
      <c r="E2435" s="39"/>
      <c r="F2435" s="41" t="n">
        <f aca="false">IF(A2435="","",MATCH(A2435,P_ID,1))</f>
        <v>2169</v>
      </c>
      <c r="G2435" s="41" t="str">
        <f aca="false">IF(A2435="","",INDEX(P_Svc,F2435))</f>
        <v>Standard</v>
      </c>
      <c r="H2435" s="41" t="str">
        <f aca="false">IF(A2435="","",INDEX(P_Zone,F2435))</f>
        <v>Central</v>
      </c>
      <c r="I2435" s="41" t="n">
        <f aca="false">IF(A2435="","",IF(D2435="Delivered",IF(B2435&lt;=INDEX(P_Due,F2435),1,0),0))</f>
        <v>1</v>
      </c>
    </row>
    <row r="2436" customFormat="false" ht="15" hidden="false" customHeight="false" outlineLevel="0" collapsed="false">
      <c r="A2436" s="37" t="n">
        <v>1002170</v>
      </c>
      <c r="B2436" s="38" t="n">
        <v>46283</v>
      </c>
      <c r="C2436" s="39" t="n">
        <v>1</v>
      </c>
      <c r="D2436" s="39" t="s">
        <v>26</v>
      </c>
      <c r="E2436" s="39"/>
      <c r="F2436" s="41" t="n">
        <f aca="false">IF(A2436="","",MATCH(A2436,P_ID,1))</f>
        <v>2170</v>
      </c>
      <c r="G2436" s="41" t="str">
        <f aca="false">IF(A2436="","",INDEX(P_Svc,F2436))</f>
        <v>Standard</v>
      </c>
      <c r="H2436" s="41" t="str">
        <f aca="false">IF(A2436="","",INDEX(P_Zone,F2436))</f>
        <v>Central</v>
      </c>
      <c r="I2436" s="41" t="n">
        <f aca="false">IF(A2436="","",IF(D2436="Delivered",IF(B2436&lt;=INDEX(P_Due,F2436),1,0),0))</f>
        <v>1</v>
      </c>
    </row>
    <row r="2437" customFormat="false" ht="15" hidden="false" customHeight="false" outlineLevel="0" collapsed="false">
      <c r="A2437" s="37" t="n">
        <v>1002172</v>
      </c>
      <c r="B2437" s="38" t="n">
        <v>46283</v>
      </c>
      <c r="C2437" s="39" t="n">
        <v>1</v>
      </c>
      <c r="D2437" s="39" t="s">
        <v>26</v>
      </c>
      <c r="E2437" s="39"/>
      <c r="F2437" s="41" t="n">
        <f aca="false">IF(A2437="","",MATCH(A2437,P_ID,1))</f>
        <v>2172</v>
      </c>
      <c r="G2437" s="41" t="str">
        <f aca="false">IF(A2437="","",INDEX(P_Svc,F2437))</f>
        <v>Express</v>
      </c>
      <c r="H2437" s="41" t="str">
        <f aca="false">IF(A2437="","",INDEX(P_Zone,F2437))</f>
        <v>Central</v>
      </c>
      <c r="I2437" s="41" t="n">
        <f aca="false">IF(A2437="","",IF(D2437="Delivered",IF(B2437&lt;=INDEX(P_Due,F2437),1,0),0))</f>
        <v>1</v>
      </c>
    </row>
    <row r="2438" customFormat="false" ht="15" hidden="false" customHeight="false" outlineLevel="0" collapsed="false">
      <c r="A2438" s="37" t="n">
        <v>1002173</v>
      </c>
      <c r="B2438" s="38" t="n">
        <v>46283</v>
      </c>
      <c r="C2438" s="39" t="n">
        <v>1</v>
      </c>
      <c r="D2438" s="39" t="s">
        <v>26</v>
      </c>
      <c r="E2438" s="39"/>
      <c r="F2438" s="41" t="n">
        <f aca="false">IF(A2438="","",MATCH(A2438,P_ID,1))</f>
        <v>2173</v>
      </c>
      <c r="G2438" s="41" t="str">
        <f aca="false">IF(A2438="","",INDEX(P_Svc,F2438))</f>
        <v>Standard</v>
      </c>
      <c r="H2438" s="41" t="str">
        <f aca="false">IF(A2438="","",INDEX(P_Zone,F2438))</f>
        <v>North</v>
      </c>
      <c r="I2438" s="41" t="n">
        <f aca="false">IF(A2438="","",IF(D2438="Delivered",IF(B2438&lt;=INDEX(P_Due,F2438),1,0),0))</f>
        <v>1</v>
      </c>
    </row>
    <row r="2439" customFormat="false" ht="15" hidden="false" customHeight="false" outlineLevel="0" collapsed="false">
      <c r="A2439" s="37" t="n">
        <v>1002174</v>
      </c>
      <c r="B2439" s="38" t="n">
        <v>46283</v>
      </c>
      <c r="C2439" s="39" t="n">
        <v>1</v>
      </c>
      <c r="D2439" s="39" t="s">
        <v>26</v>
      </c>
      <c r="E2439" s="39"/>
      <c r="F2439" s="41" t="n">
        <f aca="false">IF(A2439="","",MATCH(A2439,P_ID,1))</f>
        <v>2174</v>
      </c>
      <c r="G2439" s="41" t="str">
        <f aca="false">IF(A2439="","",INDEX(P_Svc,F2439))</f>
        <v>Economy</v>
      </c>
      <c r="H2439" s="41" t="str">
        <f aca="false">IF(A2439="","",INDEX(P_Zone,F2439))</f>
        <v>South</v>
      </c>
      <c r="I2439" s="41" t="n">
        <f aca="false">IF(A2439="","",IF(D2439="Delivered",IF(B2439&lt;=INDEX(P_Due,F2439),1,0),0))</f>
        <v>1</v>
      </c>
    </row>
    <row r="2440" customFormat="false" ht="15" hidden="false" customHeight="false" outlineLevel="0" collapsed="false">
      <c r="A2440" s="37" t="n">
        <v>1002175</v>
      </c>
      <c r="B2440" s="38" t="n">
        <v>46283</v>
      </c>
      <c r="C2440" s="39" t="n">
        <v>1</v>
      </c>
      <c r="D2440" s="39" t="s">
        <v>26</v>
      </c>
      <c r="E2440" s="39"/>
      <c r="F2440" s="41" t="n">
        <f aca="false">IF(A2440="","",MATCH(A2440,P_ID,1))</f>
        <v>2175</v>
      </c>
      <c r="G2440" s="41" t="str">
        <f aca="false">IF(A2440="","",INDEX(P_Svc,F2440))</f>
        <v>Economy</v>
      </c>
      <c r="H2440" s="41" t="str">
        <f aca="false">IF(A2440="","",INDEX(P_Zone,F2440))</f>
        <v>Central</v>
      </c>
      <c r="I2440" s="41" t="n">
        <f aca="false">IF(A2440="","",IF(D2440="Delivered",IF(B2440&lt;=INDEX(P_Due,F2440),1,0),0))</f>
        <v>1</v>
      </c>
    </row>
    <row r="2441" customFormat="false" ht="15" hidden="false" customHeight="false" outlineLevel="0" collapsed="false">
      <c r="A2441" s="37" t="n">
        <v>1002176</v>
      </c>
      <c r="B2441" s="38" t="n">
        <v>46283</v>
      </c>
      <c r="C2441" s="39" t="n">
        <v>1</v>
      </c>
      <c r="D2441" s="39" t="s">
        <v>26</v>
      </c>
      <c r="E2441" s="39"/>
      <c r="F2441" s="41" t="n">
        <f aca="false">IF(A2441="","",MATCH(A2441,P_ID,1))</f>
        <v>2176</v>
      </c>
      <c r="G2441" s="41" t="str">
        <f aca="false">IF(A2441="","",INDEX(P_Svc,F2441))</f>
        <v>Express</v>
      </c>
      <c r="H2441" s="41" t="str">
        <f aca="false">IF(A2441="","",INDEX(P_Zone,F2441))</f>
        <v>East</v>
      </c>
      <c r="I2441" s="41" t="n">
        <f aca="false">IF(A2441="","",IF(D2441="Delivered",IF(B2441&lt;=INDEX(P_Due,F2441),1,0),0))</f>
        <v>1</v>
      </c>
    </row>
    <row r="2442" customFormat="false" ht="15" hidden="false" customHeight="false" outlineLevel="0" collapsed="false">
      <c r="A2442" s="37" t="n">
        <v>1002178</v>
      </c>
      <c r="B2442" s="38" t="n">
        <v>46283</v>
      </c>
      <c r="C2442" s="39" t="n">
        <v>1</v>
      </c>
      <c r="D2442" s="39" t="s">
        <v>79</v>
      </c>
      <c r="E2442" s="39" t="s">
        <v>34</v>
      </c>
      <c r="F2442" s="41" t="n">
        <f aca="false">IF(A2442="","",MATCH(A2442,P_ID,1))</f>
        <v>2178</v>
      </c>
      <c r="G2442" s="41" t="str">
        <f aca="false">IF(A2442="","",INDEX(P_Svc,F2442))</f>
        <v>Standard</v>
      </c>
      <c r="H2442" s="41" t="str">
        <f aca="false">IF(A2442="","",INDEX(P_Zone,F2442))</f>
        <v>East</v>
      </c>
      <c r="I2442" s="41" t="n">
        <f aca="false">IF(A2442="","",IF(D2442="Delivered",IF(B2442&lt;=INDEX(P_Due,F2442),1,0),0))</f>
        <v>0</v>
      </c>
    </row>
    <row r="2443" customFormat="false" ht="15" hidden="false" customHeight="false" outlineLevel="0" collapsed="false">
      <c r="A2443" s="37" t="n">
        <v>1002179</v>
      </c>
      <c r="B2443" s="38" t="n">
        <v>46283</v>
      </c>
      <c r="C2443" s="39" t="n">
        <v>1</v>
      </c>
      <c r="D2443" s="39" t="s">
        <v>26</v>
      </c>
      <c r="E2443" s="39"/>
      <c r="F2443" s="41" t="n">
        <f aca="false">IF(A2443="","",MATCH(A2443,P_ID,1))</f>
        <v>2179</v>
      </c>
      <c r="G2443" s="41" t="str">
        <f aca="false">IF(A2443="","",INDEX(P_Svc,F2443))</f>
        <v>Standard</v>
      </c>
      <c r="H2443" s="41" t="str">
        <f aca="false">IF(A2443="","",INDEX(P_Zone,F2443))</f>
        <v>North</v>
      </c>
      <c r="I2443" s="41" t="n">
        <f aca="false">IF(A2443="","",IF(D2443="Delivered",IF(B2443&lt;=INDEX(P_Due,F2443),1,0),0))</f>
        <v>1</v>
      </c>
    </row>
    <row r="2444" customFormat="false" ht="15" hidden="false" customHeight="false" outlineLevel="0" collapsed="false">
      <c r="A2444" s="37" t="n">
        <v>1002180</v>
      </c>
      <c r="B2444" s="38" t="n">
        <v>46283</v>
      </c>
      <c r="C2444" s="39" t="n">
        <v>0</v>
      </c>
      <c r="D2444" s="39" t="s">
        <v>80</v>
      </c>
      <c r="E2444" s="39" t="s">
        <v>40</v>
      </c>
      <c r="F2444" s="41" t="n">
        <f aca="false">IF(A2444="","",MATCH(A2444,P_ID,1))</f>
        <v>2180</v>
      </c>
      <c r="G2444" s="41" t="str">
        <f aca="false">IF(A2444="","",INDEX(P_Svc,F2444))</f>
        <v>Standard</v>
      </c>
      <c r="H2444" s="41" t="str">
        <f aca="false">IF(A2444="","",INDEX(P_Zone,F2444))</f>
        <v>East</v>
      </c>
      <c r="I2444" s="41" t="n">
        <f aca="false">IF(A2444="","",IF(D2444="Delivered",IF(B2444&lt;=INDEX(P_Due,F2444),1,0),0))</f>
        <v>0</v>
      </c>
    </row>
    <row r="2445" customFormat="false" ht="15" hidden="false" customHeight="false" outlineLevel="0" collapsed="false">
      <c r="A2445" s="37" t="n">
        <v>1002181</v>
      </c>
      <c r="B2445" s="38" t="n">
        <v>46283</v>
      </c>
      <c r="C2445" s="39" t="n">
        <v>1</v>
      </c>
      <c r="D2445" s="39" t="s">
        <v>26</v>
      </c>
      <c r="E2445" s="39"/>
      <c r="F2445" s="41" t="n">
        <f aca="false">IF(A2445="","",MATCH(A2445,P_ID,1))</f>
        <v>2181</v>
      </c>
      <c r="G2445" s="41" t="str">
        <f aca="false">IF(A2445="","",INDEX(P_Svc,F2445))</f>
        <v>Standard</v>
      </c>
      <c r="H2445" s="41" t="str">
        <f aca="false">IF(A2445="","",INDEX(P_Zone,F2445))</f>
        <v>North</v>
      </c>
      <c r="I2445" s="41" t="n">
        <f aca="false">IF(A2445="","",IF(D2445="Delivered",IF(B2445&lt;=INDEX(P_Due,F2445),1,0),0))</f>
        <v>1</v>
      </c>
    </row>
    <row r="2446" customFormat="false" ht="15" hidden="false" customHeight="false" outlineLevel="0" collapsed="false">
      <c r="A2446" s="37" t="n">
        <v>1002182</v>
      </c>
      <c r="B2446" s="38" t="n">
        <v>46283</v>
      </c>
      <c r="C2446" s="39" t="n">
        <v>1</v>
      </c>
      <c r="D2446" s="39" t="s">
        <v>26</v>
      </c>
      <c r="E2446" s="39"/>
      <c r="F2446" s="41" t="n">
        <f aca="false">IF(A2446="","",MATCH(A2446,P_ID,1))</f>
        <v>2182</v>
      </c>
      <c r="G2446" s="41" t="str">
        <f aca="false">IF(A2446="","",INDEX(P_Svc,F2446))</f>
        <v>Standard</v>
      </c>
      <c r="H2446" s="41" t="str">
        <f aca="false">IF(A2446="","",INDEX(P_Zone,F2446))</f>
        <v>East</v>
      </c>
      <c r="I2446" s="41" t="n">
        <f aca="false">IF(A2446="","",IF(D2446="Delivered",IF(B2446&lt;=INDEX(P_Due,F2446),1,0),0))</f>
        <v>1</v>
      </c>
    </row>
    <row r="2447" customFormat="false" ht="15" hidden="false" customHeight="false" outlineLevel="0" collapsed="false">
      <c r="A2447" s="37" t="n">
        <v>1002183</v>
      </c>
      <c r="B2447" s="38" t="n">
        <v>46283</v>
      </c>
      <c r="C2447" s="39" t="n">
        <v>1</v>
      </c>
      <c r="D2447" s="39" t="s">
        <v>26</v>
      </c>
      <c r="E2447" s="39"/>
      <c r="F2447" s="41" t="n">
        <f aca="false">IF(A2447="","",MATCH(A2447,P_ID,1))</f>
        <v>2183</v>
      </c>
      <c r="G2447" s="41" t="str">
        <f aca="false">IF(A2447="","",INDEX(P_Svc,F2447))</f>
        <v>Standard</v>
      </c>
      <c r="H2447" s="41" t="str">
        <f aca="false">IF(A2447="","",INDEX(P_Zone,F2447))</f>
        <v>South</v>
      </c>
      <c r="I2447" s="41" t="n">
        <f aca="false">IF(A2447="","",IF(D2447="Delivered",IF(B2447&lt;=INDEX(P_Due,F2447),1,0),0))</f>
        <v>1</v>
      </c>
    </row>
    <row r="2448" customFormat="false" ht="15" hidden="false" customHeight="false" outlineLevel="0" collapsed="false">
      <c r="A2448" s="37" t="n">
        <v>1002184</v>
      </c>
      <c r="B2448" s="38" t="n">
        <v>46283</v>
      </c>
      <c r="C2448" s="39" t="n">
        <v>1</v>
      </c>
      <c r="D2448" s="39" t="s">
        <v>26</v>
      </c>
      <c r="E2448" s="39"/>
      <c r="F2448" s="41" t="n">
        <f aca="false">IF(A2448="","",MATCH(A2448,P_ID,1))</f>
        <v>2184</v>
      </c>
      <c r="G2448" s="41" t="str">
        <f aca="false">IF(A2448="","",INDEX(P_Svc,F2448))</f>
        <v>Economy</v>
      </c>
      <c r="H2448" s="41" t="str">
        <f aca="false">IF(A2448="","",INDEX(P_Zone,F2448))</f>
        <v>South</v>
      </c>
      <c r="I2448" s="41" t="n">
        <f aca="false">IF(A2448="","",IF(D2448="Delivered",IF(B2448&lt;=INDEX(P_Due,F2448),1,0),0))</f>
        <v>1</v>
      </c>
    </row>
    <row r="2449" customFormat="false" ht="15" hidden="false" customHeight="false" outlineLevel="0" collapsed="false">
      <c r="A2449" s="37" t="n">
        <v>1002185</v>
      </c>
      <c r="B2449" s="38" t="n">
        <v>46283</v>
      </c>
      <c r="C2449" s="39" t="n">
        <v>1</v>
      </c>
      <c r="D2449" s="39" t="s">
        <v>26</v>
      </c>
      <c r="E2449" s="39"/>
      <c r="F2449" s="41" t="n">
        <f aca="false">IF(A2449="","",MATCH(A2449,P_ID,1))</f>
        <v>2185</v>
      </c>
      <c r="G2449" s="41" t="str">
        <f aca="false">IF(A2449="","",INDEX(P_Svc,F2449))</f>
        <v>Standard</v>
      </c>
      <c r="H2449" s="41" t="str">
        <f aca="false">IF(A2449="","",INDEX(P_Zone,F2449))</f>
        <v>North</v>
      </c>
      <c r="I2449" s="41" t="n">
        <f aca="false">IF(A2449="","",IF(D2449="Delivered",IF(B2449&lt;=INDEX(P_Due,F2449),1,0),0))</f>
        <v>1</v>
      </c>
    </row>
    <row r="2450" customFormat="false" ht="15" hidden="false" customHeight="false" outlineLevel="0" collapsed="false">
      <c r="A2450" s="37" t="n">
        <v>1002186</v>
      </c>
      <c r="B2450" s="38" t="n">
        <v>46283</v>
      </c>
      <c r="C2450" s="39" t="n">
        <v>1</v>
      </c>
      <c r="D2450" s="39" t="s">
        <v>26</v>
      </c>
      <c r="E2450" s="39"/>
      <c r="F2450" s="41" t="n">
        <f aca="false">IF(A2450="","",MATCH(A2450,P_ID,1))</f>
        <v>2186</v>
      </c>
      <c r="G2450" s="41" t="str">
        <f aca="false">IF(A2450="","",INDEX(P_Svc,F2450))</f>
        <v>Standard</v>
      </c>
      <c r="H2450" s="41" t="str">
        <f aca="false">IF(A2450="","",INDEX(P_Zone,F2450))</f>
        <v>North</v>
      </c>
      <c r="I2450" s="41" t="n">
        <f aca="false">IF(A2450="","",IF(D2450="Delivered",IF(B2450&lt;=INDEX(P_Due,F2450),1,0),0))</f>
        <v>1</v>
      </c>
    </row>
    <row r="2451" customFormat="false" ht="15" hidden="false" customHeight="false" outlineLevel="0" collapsed="false">
      <c r="A2451" s="37" t="n">
        <v>1002187</v>
      </c>
      <c r="B2451" s="38" t="n">
        <v>46283</v>
      </c>
      <c r="C2451" s="39" t="n">
        <v>1</v>
      </c>
      <c r="D2451" s="39" t="s">
        <v>26</v>
      </c>
      <c r="E2451" s="39"/>
      <c r="F2451" s="41" t="n">
        <f aca="false">IF(A2451="","",MATCH(A2451,P_ID,1))</f>
        <v>2187</v>
      </c>
      <c r="G2451" s="41" t="str">
        <f aca="false">IF(A2451="","",INDEX(P_Svc,F2451))</f>
        <v>Standard</v>
      </c>
      <c r="H2451" s="41" t="str">
        <f aca="false">IF(A2451="","",INDEX(P_Zone,F2451))</f>
        <v>South</v>
      </c>
      <c r="I2451" s="41" t="n">
        <f aca="false">IF(A2451="","",IF(D2451="Delivered",IF(B2451&lt;=INDEX(P_Due,F2451),1,0),0))</f>
        <v>1</v>
      </c>
    </row>
    <row r="2452" customFormat="false" ht="15" hidden="false" customHeight="false" outlineLevel="0" collapsed="false">
      <c r="A2452" s="37" t="n">
        <v>1002188</v>
      </c>
      <c r="B2452" s="38" t="n">
        <v>46283</v>
      </c>
      <c r="C2452" s="39" t="n">
        <v>1</v>
      </c>
      <c r="D2452" s="39" t="s">
        <v>26</v>
      </c>
      <c r="E2452" s="39"/>
      <c r="F2452" s="41" t="n">
        <f aca="false">IF(A2452="","",MATCH(A2452,P_ID,1))</f>
        <v>2188</v>
      </c>
      <c r="G2452" s="41" t="str">
        <f aca="false">IF(A2452="","",INDEX(P_Svc,F2452))</f>
        <v>Standard</v>
      </c>
      <c r="H2452" s="41" t="str">
        <f aca="false">IF(A2452="","",INDEX(P_Zone,F2452))</f>
        <v>East</v>
      </c>
      <c r="I2452" s="41" t="n">
        <f aca="false">IF(A2452="","",IF(D2452="Delivered",IF(B2452&lt;=INDEX(P_Due,F2452),1,0),0))</f>
        <v>1</v>
      </c>
    </row>
    <row r="2453" customFormat="false" ht="15" hidden="false" customHeight="false" outlineLevel="0" collapsed="false">
      <c r="A2453" s="37" t="n">
        <v>1002190</v>
      </c>
      <c r="B2453" s="38" t="n">
        <v>46283</v>
      </c>
      <c r="C2453" s="39" t="n">
        <v>1</v>
      </c>
      <c r="D2453" s="39" t="s">
        <v>26</v>
      </c>
      <c r="E2453" s="39"/>
      <c r="F2453" s="41" t="n">
        <f aca="false">IF(A2453="","",MATCH(A2453,P_ID,1))</f>
        <v>2190</v>
      </c>
      <c r="G2453" s="41" t="str">
        <f aca="false">IF(A2453="","",INDEX(P_Svc,F2453))</f>
        <v>Standard</v>
      </c>
      <c r="H2453" s="41" t="str">
        <f aca="false">IF(A2453="","",INDEX(P_Zone,F2453))</f>
        <v>West</v>
      </c>
      <c r="I2453" s="41" t="n">
        <f aca="false">IF(A2453="","",IF(D2453="Delivered",IF(B2453&lt;=INDEX(P_Due,F2453),1,0),0))</f>
        <v>1</v>
      </c>
    </row>
    <row r="2454" customFormat="false" ht="15" hidden="false" customHeight="false" outlineLevel="0" collapsed="false">
      <c r="A2454" s="37" t="n">
        <v>1002192</v>
      </c>
      <c r="B2454" s="38" t="n">
        <v>46283</v>
      </c>
      <c r="C2454" s="39" t="n">
        <v>1</v>
      </c>
      <c r="D2454" s="39" t="s">
        <v>26</v>
      </c>
      <c r="E2454" s="39"/>
      <c r="F2454" s="41" t="n">
        <f aca="false">IF(A2454="","",MATCH(A2454,P_ID,1))</f>
        <v>2192</v>
      </c>
      <c r="G2454" s="41" t="str">
        <f aca="false">IF(A2454="","",INDEX(P_Svc,F2454))</f>
        <v>Standard</v>
      </c>
      <c r="H2454" s="41" t="str">
        <f aca="false">IF(A2454="","",INDEX(P_Zone,F2454))</f>
        <v>Central</v>
      </c>
      <c r="I2454" s="41" t="n">
        <f aca="false">IF(A2454="","",IF(D2454="Delivered",IF(B2454&lt;=INDEX(P_Due,F2454),1,0),0))</f>
        <v>1</v>
      </c>
    </row>
    <row r="2455" customFormat="false" ht="15" hidden="false" customHeight="false" outlineLevel="0" collapsed="false">
      <c r="A2455" s="37" t="n">
        <v>1002193</v>
      </c>
      <c r="B2455" s="38" t="n">
        <v>46283</v>
      </c>
      <c r="C2455" s="39" t="n">
        <v>1</v>
      </c>
      <c r="D2455" s="39" t="s">
        <v>26</v>
      </c>
      <c r="E2455" s="39"/>
      <c r="F2455" s="41" t="n">
        <f aca="false">IF(A2455="","",MATCH(A2455,P_ID,1))</f>
        <v>2193</v>
      </c>
      <c r="G2455" s="41" t="str">
        <f aca="false">IF(A2455="","",INDEX(P_Svc,F2455))</f>
        <v>Standard</v>
      </c>
      <c r="H2455" s="41" t="str">
        <f aca="false">IF(A2455="","",INDEX(P_Zone,F2455))</f>
        <v>South</v>
      </c>
      <c r="I2455" s="41" t="n">
        <f aca="false">IF(A2455="","",IF(D2455="Delivered",IF(B2455&lt;=INDEX(P_Due,F2455),1,0),0))</f>
        <v>1</v>
      </c>
    </row>
    <row r="2456" customFormat="false" ht="15" hidden="false" customHeight="false" outlineLevel="0" collapsed="false">
      <c r="A2456" s="37" t="n">
        <v>1002194</v>
      </c>
      <c r="B2456" s="38" t="n">
        <v>46283</v>
      </c>
      <c r="C2456" s="39" t="n">
        <v>1</v>
      </c>
      <c r="D2456" s="39" t="s">
        <v>26</v>
      </c>
      <c r="E2456" s="39"/>
      <c r="F2456" s="41" t="n">
        <f aca="false">IF(A2456="","",MATCH(A2456,P_ID,1))</f>
        <v>2194</v>
      </c>
      <c r="G2456" s="41" t="str">
        <f aca="false">IF(A2456="","",INDEX(P_Svc,F2456))</f>
        <v>Standard</v>
      </c>
      <c r="H2456" s="41" t="str">
        <f aca="false">IF(A2456="","",INDEX(P_Zone,F2456))</f>
        <v>South</v>
      </c>
      <c r="I2456" s="41" t="n">
        <f aca="false">IF(A2456="","",IF(D2456="Delivered",IF(B2456&lt;=INDEX(P_Due,F2456),1,0),0))</f>
        <v>1</v>
      </c>
    </row>
    <row r="2457" customFormat="false" ht="15" hidden="false" customHeight="false" outlineLevel="0" collapsed="false">
      <c r="A2457" s="37" t="n">
        <v>1002195</v>
      </c>
      <c r="B2457" s="38" t="n">
        <v>46283</v>
      </c>
      <c r="C2457" s="39" t="n">
        <v>1</v>
      </c>
      <c r="D2457" s="39" t="s">
        <v>26</v>
      </c>
      <c r="E2457" s="39"/>
      <c r="F2457" s="41" t="n">
        <f aca="false">IF(A2457="","",MATCH(A2457,P_ID,1))</f>
        <v>2195</v>
      </c>
      <c r="G2457" s="41" t="str">
        <f aca="false">IF(A2457="","",INDEX(P_Svc,F2457))</f>
        <v>Standard</v>
      </c>
      <c r="H2457" s="41" t="str">
        <f aca="false">IF(A2457="","",INDEX(P_Zone,F2457))</f>
        <v>North</v>
      </c>
      <c r="I2457" s="41" t="n">
        <f aca="false">IF(A2457="","",IF(D2457="Delivered",IF(B2457&lt;=INDEX(P_Due,F2457),1,0),0))</f>
        <v>1</v>
      </c>
    </row>
    <row r="2458" customFormat="false" ht="15" hidden="false" customHeight="false" outlineLevel="0" collapsed="false">
      <c r="A2458" s="37" t="n">
        <v>1002196</v>
      </c>
      <c r="B2458" s="38" t="n">
        <v>46283</v>
      </c>
      <c r="C2458" s="39" t="n">
        <v>1</v>
      </c>
      <c r="D2458" s="39" t="s">
        <v>26</v>
      </c>
      <c r="E2458" s="39"/>
      <c r="F2458" s="41" t="n">
        <f aca="false">IF(A2458="","",MATCH(A2458,P_ID,1))</f>
        <v>2196</v>
      </c>
      <c r="G2458" s="41" t="str">
        <f aca="false">IF(A2458="","",INDEX(P_Svc,F2458))</f>
        <v>Economy</v>
      </c>
      <c r="H2458" s="41" t="str">
        <f aca="false">IF(A2458="","",INDEX(P_Zone,F2458))</f>
        <v>East</v>
      </c>
      <c r="I2458" s="41" t="n">
        <f aca="false">IF(A2458="","",IF(D2458="Delivered",IF(B2458&lt;=INDEX(P_Due,F2458),1,0),0))</f>
        <v>1</v>
      </c>
    </row>
    <row r="2459" customFormat="false" ht="15" hidden="false" customHeight="false" outlineLevel="0" collapsed="false">
      <c r="A2459" s="37" t="n">
        <v>1002197</v>
      </c>
      <c r="B2459" s="38" t="n">
        <v>46283</v>
      </c>
      <c r="C2459" s="39" t="n">
        <v>1</v>
      </c>
      <c r="D2459" s="39" t="s">
        <v>26</v>
      </c>
      <c r="E2459" s="39"/>
      <c r="F2459" s="41" t="n">
        <f aca="false">IF(A2459="","",MATCH(A2459,P_ID,1))</f>
        <v>2197</v>
      </c>
      <c r="G2459" s="41" t="str">
        <f aca="false">IF(A2459="","",INDEX(P_Svc,F2459))</f>
        <v>Standard</v>
      </c>
      <c r="H2459" s="41" t="str">
        <f aca="false">IF(A2459="","",INDEX(P_Zone,F2459))</f>
        <v>Central</v>
      </c>
      <c r="I2459" s="41" t="n">
        <f aca="false">IF(A2459="","",IF(D2459="Delivered",IF(B2459&lt;=INDEX(P_Due,F2459),1,0),0))</f>
        <v>1</v>
      </c>
    </row>
    <row r="2460" customFormat="false" ht="15" hidden="false" customHeight="false" outlineLevel="0" collapsed="false">
      <c r="A2460" s="37" t="n">
        <v>1002198</v>
      </c>
      <c r="B2460" s="38" t="n">
        <v>46283</v>
      </c>
      <c r="C2460" s="39" t="n">
        <v>1</v>
      </c>
      <c r="D2460" s="39" t="s">
        <v>26</v>
      </c>
      <c r="E2460" s="39"/>
      <c r="F2460" s="41" t="n">
        <f aca="false">IF(A2460="","",MATCH(A2460,P_ID,1))</f>
        <v>2198</v>
      </c>
      <c r="G2460" s="41" t="str">
        <f aca="false">IF(A2460="","",INDEX(P_Svc,F2460))</f>
        <v>Economy</v>
      </c>
      <c r="H2460" s="41" t="str">
        <f aca="false">IF(A2460="","",INDEX(P_Zone,F2460))</f>
        <v>Central</v>
      </c>
      <c r="I2460" s="41" t="n">
        <f aca="false">IF(A2460="","",IF(D2460="Delivered",IF(B2460&lt;=INDEX(P_Due,F2460),1,0),0))</f>
        <v>1</v>
      </c>
    </row>
    <row r="2461" customFormat="false" ht="15" hidden="false" customHeight="false" outlineLevel="0" collapsed="false">
      <c r="A2461" s="37" t="n">
        <v>1002199</v>
      </c>
      <c r="B2461" s="38" t="n">
        <v>46283</v>
      </c>
      <c r="C2461" s="39" t="n">
        <v>1</v>
      </c>
      <c r="D2461" s="39" t="s">
        <v>26</v>
      </c>
      <c r="E2461" s="39"/>
      <c r="F2461" s="41" t="n">
        <f aca="false">IF(A2461="","",MATCH(A2461,P_ID,1))</f>
        <v>2199</v>
      </c>
      <c r="G2461" s="41" t="str">
        <f aca="false">IF(A2461="","",INDEX(P_Svc,F2461))</f>
        <v>Standard</v>
      </c>
      <c r="H2461" s="41" t="str">
        <f aca="false">IF(A2461="","",INDEX(P_Zone,F2461))</f>
        <v>North</v>
      </c>
      <c r="I2461" s="41" t="n">
        <f aca="false">IF(A2461="","",IF(D2461="Delivered",IF(B2461&lt;=INDEX(P_Due,F2461),1,0),0))</f>
        <v>1</v>
      </c>
    </row>
    <row r="2462" customFormat="false" ht="15" hidden="false" customHeight="false" outlineLevel="0" collapsed="false">
      <c r="A2462" s="37" t="n">
        <v>1002200</v>
      </c>
      <c r="B2462" s="38" t="n">
        <v>46283</v>
      </c>
      <c r="C2462" s="39" t="n">
        <v>1</v>
      </c>
      <c r="D2462" s="39" t="s">
        <v>26</v>
      </c>
      <c r="E2462" s="39"/>
      <c r="F2462" s="41" t="n">
        <f aca="false">IF(A2462="","",MATCH(A2462,P_ID,1))</f>
        <v>2200</v>
      </c>
      <c r="G2462" s="41" t="str">
        <f aca="false">IF(A2462="","",INDEX(P_Svc,F2462))</f>
        <v>Standard</v>
      </c>
      <c r="H2462" s="41" t="str">
        <f aca="false">IF(A2462="","",INDEX(P_Zone,F2462))</f>
        <v>North</v>
      </c>
      <c r="I2462" s="41" t="n">
        <f aca="false">IF(A2462="","",IF(D2462="Delivered",IF(B2462&lt;=INDEX(P_Due,F2462),1,0),0))</f>
        <v>1</v>
      </c>
    </row>
    <row r="2463" customFormat="false" ht="15" hidden="false" customHeight="false" outlineLevel="0" collapsed="false">
      <c r="A2463" s="37" t="n">
        <v>1002201</v>
      </c>
      <c r="B2463" s="38" t="n">
        <v>46283</v>
      </c>
      <c r="C2463" s="39" t="n">
        <v>1</v>
      </c>
      <c r="D2463" s="39" t="s">
        <v>26</v>
      </c>
      <c r="E2463" s="39"/>
      <c r="F2463" s="41" t="n">
        <f aca="false">IF(A2463="","",MATCH(A2463,P_ID,1))</f>
        <v>2201</v>
      </c>
      <c r="G2463" s="41" t="str">
        <f aca="false">IF(A2463="","",INDEX(P_Svc,F2463))</f>
        <v>Standard</v>
      </c>
      <c r="H2463" s="41" t="str">
        <f aca="false">IF(A2463="","",INDEX(P_Zone,F2463))</f>
        <v>East</v>
      </c>
      <c r="I2463" s="41" t="n">
        <f aca="false">IF(A2463="","",IF(D2463="Delivered",IF(B2463&lt;=INDEX(P_Due,F2463),1,0),0))</f>
        <v>1</v>
      </c>
    </row>
    <row r="2464" customFormat="false" ht="15" hidden="false" customHeight="false" outlineLevel="0" collapsed="false">
      <c r="A2464" s="37" t="n">
        <v>1002202</v>
      </c>
      <c r="B2464" s="38" t="n">
        <v>46283</v>
      </c>
      <c r="C2464" s="39" t="n">
        <v>1</v>
      </c>
      <c r="D2464" s="39" t="s">
        <v>26</v>
      </c>
      <c r="E2464" s="39"/>
      <c r="F2464" s="41" t="n">
        <f aca="false">IF(A2464="","",MATCH(A2464,P_ID,1))</f>
        <v>2202</v>
      </c>
      <c r="G2464" s="41" t="str">
        <f aca="false">IF(A2464="","",INDEX(P_Svc,F2464))</f>
        <v>Standard</v>
      </c>
      <c r="H2464" s="41" t="str">
        <f aca="false">IF(A2464="","",INDEX(P_Zone,F2464))</f>
        <v>East</v>
      </c>
      <c r="I2464" s="41" t="n">
        <f aca="false">IF(A2464="","",IF(D2464="Delivered",IF(B2464&lt;=INDEX(P_Due,F2464),1,0),0))</f>
        <v>1</v>
      </c>
    </row>
    <row r="2465" customFormat="false" ht="15" hidden="false" customHeight="false" outlineLevel="0" collapsed="false">
      <c r="A2465" s="37" t="n">
        <v>1002203</v>
      </c>
      <c r="B2465" s="38" t="n">
        <v>46283</v>
      </c>
      <c r="C2465" s="39" t="n">
        <v>1</v>
      </c>
      <c r="D2465" s="39" t="s">
        <v>26</v>
      </c>
      <c r="E2465" s="39"/>
      <c r="F2465" s="41" t="n">
        <f aca="false">IF(A2465="","",MATCH(A2465,P_ID,1))</f>
        <v>2203</v>
      </c>
      <c r="G2465" s="41" t="str">
        <f aca="false">IF(A2465="","",INDEX(P_Svc,F2465))</f>
        <v>Economy</v>
      </c>
      <c r="H2465" s="41" t="str">
        <f aca="false">IF(A2465="","",INDEX(P_Zone,F2465))</f>
        <v>East</v>
      </c>
      <c r="I2465" s="41" t="n">
        <f aca="false">IF(A2465="","",IF(D2465="Delivered",IF(B2465&lt;=INDEX(P_Due,F2465),1,0),0))</f>
        <v>1</v>
      </c>
    </row>
    <row r="2466" customFormat="false" ht="15" hidden="false" customHeight="false" outlineLevel="0" collapsed="false">
      <c r="A2466" s="37" t="n">
        <v>1002204</v>
      </c>
      <c r="B2466" s="38" t="n">
        <v>46283</v>
      </c>
      <c r="C2466" s="39" t="n">
        <v>1</v>
      </c>
      <c r="D2466" s="39" t="s">
        <v>26</v>
      </c>
      <c r="E2466" s="39"/>
      <c r="F2466" s="41" t="n">
        <f aca="false">IF(A2466="","",MATCH(A2466,P_ID,1))</f>
        <v>2204</v>
      </c>
      <c r="G2466" s="41" t="str">
        <f aca="false">IF(A2466="","",INDEX(P_Svc,F2466))</f>
        <v>Standard</v>
      </c>
      <c r="H2466" s="41" t="str">
        <f aca="false">IF(A2466="","",INDEX(P_Zone,F2466))</f>
        <v>South</v>
      </c>
      <c r="I2466" s="41" t="n">
        <f aca="false">IF(A2466="","",IF(D2466="Delivered",IF(B2466&lt;=INDEX(P_Due,F2466),1,0),0))</f>
        <v>1</v>
      </c>
    </row>
    <row r="2467" customFormat="false" ht="15" hidden="false" customHeight="false" outlineLevel="0" collapsed="false">
      <c r="A2467" s="37" t="n">
        <v>1002205</v>
      </c>
      <c r="B2467" s="38" t="n">
        <v>46283</v>
      </c>
      <c r="C2467" s="39" t="n">
        <v>1</v>
      </c>
      <c r="D2467" s="39" t="s">
        <v>26</v>
      </c>
      <c r="E2467" s="39"/>
      <c r="F2467" s="41" t="n">
        <f aca="false">IF(A2467="","",MATCH(A2467,P_ID,1))</f>
        <v>2205</v>
      </c>
      <c r="G2467" s="41" t="str">
        <f aca="false">IF(A2467="","",INDEX(P_Svc,F2467))</f>
        <v>Standard</v>
      </c>
      <c r="H2467" s="41" t="str">
        <f aca="false">IF(A2467="","",INDEX(P_Zone,F2467))</f>
        <v>North</v>
      </c>
      <c r="I2467" s="41" t="n">
        <f aca="false">IF(A2467="","",IF(D2467="Delivered",IF(B2467&lt;=INDEX(P_Due,F2467),1,0),0))</f>
        <v>1</v>
      </c>
    </row>
    <row r="2468" customFormat="false" ht="15" hidden="false" customHeight="false" outlineLevel="0" collapsed="false">
      <c r="A2468" s="37" t="n">
        <v>1002206</v>
      </c>
      <c r="B2468" s="38" t="n">
        <v>46283</v>
      </c>
      <c r="C2468" s="39" t="n">
        <v>1</v>
      </c>
      <c r="D2468" s="39" t="s">
        <v>26</v>
      </c>
      <c r="E2468" s="39"/>
      <c r="F2468" s="41" t="n">
        <f aca="false">IF(A2468="","",MATCH(A2468,P_ID,1))</f>
        <v>2206</v>
      </c>
      <c r="G2468" s="41" t="str">
        <f aca="false">IF(A2468="","",INDEX(P_Svc,F2468))</f>
        <v>Standard</v>
      </c>
      <c r="H2468" s="41" t="str">
        <f aca="false">IF(A2468="","",INDEX(P_Zone,F2468))</f>
        <v>Central</v>
      </c>
      <c r="I2468" s="41" t="n">
        <f aca="false">IF(A2468="","",IF(D2468="Delivered",IF(B2468&lt;=INDEX(P_Due,F2468),1,0),0))</f>
        <v>1</v>
      </c>
    </row>
    <row r="2469" customFormat="false" ht="15" hidden="false" customHeight="false" outlineLevel="0" collapsed="false">
      <c r="A2469" s="37" t="n">
        <v>1002207</v>
      </c>
      <c r="B2469" s="38" t="n">
        <v>46283</v>
      </c>
      <c r="C2469" s="39" t="n">
        <v>1</v>
      </c>
      <c r="D2469" s="39" t="s">
        <v>79</v>
      </c>
      <c r="E2469" s="39" t="s">
        <v>34</v>
      </c>
      <c r="F2469" s="41" t="n">
        <f aca="false">IF(A2469="","",MATCH(A2469,P_ID,1))</f>
        <v>2207</v>
      </c>
      <c r="G2469" s="41" t="str">
        <f aca="false">IF(A2469="","",INDEX(P_Svc,F2469))</f>
        <v>Standard</v>
      </c>
      <c r="H2469" s="41" t="str">
        <f aca="false">IF(A2469="","",INDEX(P_Zone,F2469))</f>
        <v>West</v>
      </c>
      <c r="I2469" s="41" t="n">
        <f aca="false">IF(A2469="","",IF(D2469="Delivered",IF(B2469&lt;=INDEX(P_Due,F2469),1,0),0))</f>
        <v>0</v>
      </c>
    </row>
    <row r="2470" customFormat="false" ht="15" hidden="false" customHeight="false" outlineLevel="0" collapsed="false">
      <c r="A2470" s="37" t="n">
        <v>1002208</v>
      </c>
      <c r="B2470" s="38" t="n">
        <v>46283</v>
      </c>
      <c r="C2470" s="39" t="n">
        <v>1</v>
      </c>
      <c r="D2470" s="39" t="s">
        <v>26</v>
      </c>
      <c r="E2470" s="39"/>
      <c r="F2470" s="41" t="n">
        <f aca="false">IF(A2470="","",MATCH(A2470,P_ID,1))</f>
        <v>2208</v>
      </c>
      <c r="G2470" s="41" t="str">
        <f aca="false">IF(A2470="","",INDEX(P_Svc,F2470))</f>
        <v>Express</v>
      </c>
      <c r="H2470" s="41" t="str">
        <f aca="false">IF(A2470="","",INDEX(P_Zone,F2470))</f>
        <v>Central</v>
      </c>
      <c r="I2470" s="41" t="n">
        <f aca="false">IF(A2470="","",IF(D2470="Delivered",IF(B2470&lt;=INDEX(P_Due,F2470),1,0),0))</f>
        <v>1</v>
      </c>
    </row>
    <row r="2471" customFormat="false" ht="15" hidden="false" customHeight="false" outlineLevel="0" collapsed="false">
      <c r="A2471" s="37" t="n">
        <v>1002209</v>
      </c>
      <c r="B2471" s="38" t="n">
        <v>46283</v>
      </c>
      <c r="C2471" s="39" t="n">
        <v>1</v>
      </c>
      <c r="D2471" s="39" t="s">
        <v>26</v>
      </c>
      <c r="E2471" s="39"/>
      <c r="F2471" s="41" t="n">
        <f aca="false">IF(A2471="","",MATCH(A2471,P_ID,1))</f>
        <v>2209</v>
      </c>
      <c r="G2471" s="41" t="str">
        <f aca="false">IF(A2471="","",INDEX(P_Svc,F2471))</f>
        <v>Economy</v>
      </c>
      <c r="H2471" s="41" t="str">
        <f aca="false">IF(A2471="","",INDEX(P_Zone,F2471))</f>
        <v>North</v>
      </c>
      <c r="I2471" s="41" t="n">
        <f aca="false">IF(A2471="","",IF(D2471="Delivered",IF(B2471&lt;=INDEX(P_Due,F2471),1,0),0))</f>
        <v>1</v>
      </c>
    </row>
    <row r="2472" customFormat="false" ht="15" hidden="false" customHeight="false" outlineLevel="0" collapsed="false">
      <c r="A2472" s="37" t="n">
        <v>1002210</v>
      </c>
      <c r="B2472" s="38" t="n">
        <v>46283</v>
      </c>
      <c r="C2472" s="39" t="n">
        <v>1</v>
      </c>
      <c r="D2472" s="39" t="s">
        <v>26</v>
      </c>
      <c r="E2472" s="39"/>
      <c r="F2472" s="41" t="n">
        <f aca="false">IF(A2472="","",MATCH(A2472,P_ID,1))</f>
        <v>2210</v>
      </c>
      <c r="G2472" s="41" t="str">
        <f aca="false">IF(A2472="","",INDEX(P_Svc,F2472))</f>
        <v>Economy</v>
      </c>
      <c r="H2472" s="41" t="str">
        <f aca="false">IF(A2472="","",INDEX(P_Zone,F2472))</f>
        <v>Central</v>
      </c>
      <c r="I2472" s="41" t="n">
        <f aca="false">IF(A2472="","",IF(D2472="Delivered",IF(B2472&lt;=INDEX(P_Due,F2472),1,0),0))</f>
        <v>1</v>
      </c>
    </row>
    <row r="2473" customFormat="false" ht="15" hidden="false" customHeight="false" outlineLevel="0" collapsed="false">
      <c r="A2473" s="37" t="n">
        <v>1002211</v>
      </c>
      <c r="B2473" s="38" t="n">
        <v>46283</v>
      </c>
      <c r="C2473" s="39" t="n">
        <v>1</v>
      </c>
      <c r="D2473" s="39" t="s">
        <v>26</v>
      </c>
      <c r="E2473" s="39"/>
      <c r="F2473" s="41" t="n">
        <f aca="false">IF(A2473="","",MATCH(A2473,P_ID,1))</f>
        <v>2211</v>
      </c>
      <c r="G2473" s="41" t="str">
        <f aca="false">IF(A2473="","",INDEX(P_Svc,F2473))</f>
        <v>Standard</v>
      </c>
      <c r="H2473" s="41" t="str">
        <f aca="false">IF(A2473="","",INDEX(P_Zone,F2473))</f>
        <v>South</v>
      </c>
      <c r="I2473" s="41" t="n">
        <f aca="false">IF(A2473="","",IF(D2473="Delivered",IF(B2473&lt;=INDEX(P_Due,F2473),1,0),0))</f>
        <v>1</v>
      </c>
    </row>
    <row r="2474" customFormat="false" ht="15" hidden="false" customHeight="false" outlineLevel="0" collapsed="false">
      <c r="A2474" s="37" t="n">
        <v>1002212</v>
      </c>
      <c r="B2474" s="38" t="n">
        <v>46283</v>
      </c>
      <c r="C2474" s="39" t="n">
        <v>1</v>
      </c>
      <c r="D2474" s="39" t="s">
        <v>26</v>
      </c>
      <c r="E2474" s="39"/>
      <c r="F2474" s="41" t="n">
        <f aca="false">IF(A2474="","",MATCH(A2474,P_ID,1))</f>
        <v>2212</v>
      </c>
      <c r="G2474" s="41" t="str">
        <f aca="false">IF(A2474="","",INDEX(P_Svc,F2474))</f>
        <v>Standard</v>
      </c>
      <c r="H2474" s="41" t="str">
        <f aca="false">IF(A2474="","",INDEX(P_Zone,F2474))</f>
        <v>West</v>
      </c>
      <c r="I2474" s="41" t="n">
        <f aca="false">IF(A2474="","",IF(D2474="Delivered",IF(B2474&lt;=INDEX(P_Due,F2474),1,0),0))</f>
        <v>1</v>
      </c>
    </row>
    <row r="2475" customFormat="false" ht="15" hidden="false" customHeight="false" outlineLevel="0" collapsed="false">
      <c r="A2475" s="37" t="n">
        <v>1002213</v>
      </c>
      <c r="B2475" s="38" t="n">
        <v>46283</v>
      </c>
      <c r="C2475" s="39" t="n">
        <v>1</v>
      </c>
      <c r="D2475" s="39" t="s">
        <v>26</v>
      </c>
      <c r="E2475" s="39"/>
      <c r="F2475" s="41" t="n">
        <f aca="false">IF(A2475="","",MATCH(A2475,P_ID,1))</f>
        <v>2213</v>
      </c>
      <c r="G2475" s="41" t="str">
        <f aca="false">IF(A2475="","",INDEX(P_Svc,F2475))</f>
        <v>Standard</v>
      </c>
      <c r="H2475" s="41" t="str">
        <f aca="false">IF(A2475="","",INDEX(P_Zone,F2475))</f>
        <v>Central</v>
      </c>
      <c r="I2475" s="41" t="n">
        <f aca="false">IF(A2475="","",IF(D2475="Delivered",IF(B2475&lt;=INDEX(P_Due,F2475),1,0),0))</f>
        <v>1</v>
      </c>
    </row>
    <row r="2476" customFormat="false" ht="15" hidden="false" customHeight="false" outlineLevel="0" collapsed="false">
      <c r="A2476" s="37" t="n">
        <v>1002214</v>
      </c>
      <c r="B2476" s="38" t="n">
        <v>46283</v>
      </c>
      <c r="C2476" s="39" t="n">
        <v>1</v>
      </c>
      <c r="D2476" s="39" t="s">
        <v>26</v>
      </c>
      <c r="E2476" s="39"/>
      <c r="F2476" s="41" t="n">
        <f aca="false">IF(A2476="","",MATCH(A2476,P_ID,1))</f>
        <v>2214</v>
      </c>
      <c r="G2476" s="41" t="str">
        <f aca="false">IF(A2476="","",INDEX(P_Svc,F2476))</f>
        <v>Economy</v>
      </c>
      <c r="H2476" s="41" t="str">
        <f aca="false">IF(A2476="","",INDEX(P_Zone,F2476))</f>
        <v>North</v>
      </c>
      <c r="I2476" s="41" t="n">
        <f aca="false">IF(A2476="","",IF(D2476="Delivered",IF(B2476&lt;=INDEX(P_Due,F2476),1,0),0))</f>
        <v>1</v>
      </c>
    </row>
    <row r="2477" customFormat="false" ht="15" hidden="false" customHeight="false" outlineLevel="0" collapsed="false">
      <c r="A2477" s="37" t="n">
        <v>1002215</v>
      </c>
      <c r="B2477" s="38" t="n">
        <v>46283</v>
      </c>
      <c r="C2477" s="39" t="n">
        <v>1</v>
      </c>
      <c r="D2477" s="39" t="s">
        <v>26</v>
      </c>
      <c r="E2477" s="39"/>
      <c r="F2477" s="41" t="n">
        <f aca="false">IF(A2477="","",MATCH(A2477,P_ID,1))</f>
        <v>2215</v>
      </c>
      <c r="G2477" s="41" t="str">
        <f aca="false">IF(A2477="","",INDEX(P_Svc,F2477))</f>
        <v>Standard</v>
      </c>
      <c r="H2477" s="41" t="str">
        <f aca="false">IF(A2477="","",INDEX(P_Zone,F2477))</f>
        <v>Central</v>
      </c>
      <c r="I2477" s="41" t="n">
        <f aca="false">IF(A2477="","",IF(D2477="Delivered",IF(B2477&lt;=INDEX(P_Due,F2477),1,0),0))</f>
        <v>1</v>
      </c>
    </row>
    <row r="2478" customFormat="false" ht="15" hidden="false" customHeight="false" outlineLevel="0" collapsed="false">
      <c r="A2478" s="37" t="n">
        <v>1002216</v>
      </c>
      <c r="B2478" s="38" t="n">
        <v>46283</v>
      </c>
      <c r="C2478" s="39" t="n">
        <v>1</v>
      </c>
      <c r="D2478" s="39" t="s">
        <v>26</v>
      </c>
      <c r="E2478" s="39"/>
      <c r="F2478" s="41" t="n">
        <f aca="false">IF(A2478="","",MATCH(A2478,P_ID,1))</f>
        <v>2216</v>
      </c>
      <c r="G2478" s="41" t="str">
        <f aca="false">IF(A2478="","",INDEX(P_Svc,F2478))</f>
        <v>Standard</v>
      </c>
      <c r="H2478" s="41" t="str">
        <f aca="false">IF(A2478="","",INDEX(P_Zone,F2478))</f>
        <v>West</v>
      </c>
      <c r="I2478" s="41" t="n">
        <f aca="false">IF(A2478="","",IF(D2478="Delivered",IF(B2478&lt;=INDEX(P_Due,F2478),1,0),0))</f>
        <v>1</v>
      </c>
    </row>
    <row r="2479" customFormat="false" ht="15" hidden="false" customHeight="false" outlineLevel="0" collapsed="false">
      <c r="A2479" s="37" t="n">
        <v>1002217</v>
      </c>
      <c r="B2479" s="38" t="n">
        <v>46283</v>
      </c>
      <c r="C2479" s="39" t="n">
        <v>1</v>
      </c>
      <c r="D2479" s="39" t="s">
        <v>26</v>
      </c>
      <c r="E2479" s="39"/>
      <c r="F2479" s="41" t="n">
        <f aca="false">IF(A2479="","",MATCH(A2479,P_ID,1))</f>
        <v>2217</v>
      </c>
      <c r="G2479" s="41" t="str">
        <f aca="false">IF(A2479="","",INDEX(P_Svc,F2479))</f>
        <v>Standard</v>
      </c>
      <c r="H2479" s="41" t="str">
        <f aca="false">IF(A2479="","",INDEX(P_Zone,F2479))</f>
        <v>North</v>
      </c>
      <c r="I2479" s="41" t="n">
        <f aca="false">IF(A2479="","",IF(D2479="Delivered",IF(B2479&lt;=INDEX(P_Due,F2479),1,0),0))</f>
        <v>1</v>
      </c>
    </row>
    <row r="2480" customFormat="false" ht="15" hidden="false" customHeight="false" outlineLevel="0" collapsed="false">
      <c r="A2480" s="37" t="n">
        <v>1002218</v>
      </c>
      <c r="B2480" s="38" t="n">
        <v>46283</v>
      </c>
      <c r="C2480" s="39" t="n">
        <v>1</v>
      </c>
      <c r="D2480" s="39" t="s">
        <v>26</v>
      </c>
      <c r="E2480" s="39"/>
      <c r="F2480" s="41" t="n">
        <f aca="false">IF(A2480="","",MATCH(A2480,P_ID,1))</f>
        <v>2218</v>
      </c>
      <c r="G2480" s="41" t="str">
        <f aca="false">IF(A2480="","",INDEX(P_Svc,F2480))</f>
        <v>Standard</v>
      </c>
      <c r="H2480" s="41" t="str">
        <f aca="false">IF(A2480="","",INDEX(P_Zone,F2480))</f>
        <v>South</v>
      </c>
      <c r="I2480" s="41" t="n">
        <f aca="false">IF(A2480="","",IF(D2480="Delivered",IF(B2480&lt;=INDEX(P_Due,F2480),1,0),0))</f>
        <v>1</v>
      </c>
    </row>
    <row r="2481" customFormat="false" ht="15" hidden="false" customHeight="false" outlineLevel="0" collapsed="false">
      <c r="A2481" s="37" t="n">
        <v>1002219</v>
      </c>
      <c r="B2481" s="38" t="n">
        <v>46283</v>
      </c>
      <c r="C2481" s="39" t="n">
        <v>1</v>
      </c>
      <c r="D2481" s="39" t="s">
        <v>26</v>
      </c>
      <c r="E2481" s="39"/>
      <c r="F2481" s="41" t="n">
        <f aca="false">IF(A2481="","",MATCH(A2481,P_ID,1))</f>
        <v>2219</v>
      </c>
      <c r="G2481" s="41" t="str">
        <f aca="false">IF(A2481="","",INDEX(P_Svc,F2481))</f>
        <v>Economy</v>
      </c>
      <c r="H2481" s="41" t="str">
        <f aca="false">IF(A2481="","",INDEX(P_Zone,F2481))</f>
        <v>West</v>
      </c>
      <c r="I2481" s="41" t="n">
        <f aca="false">IF(A2481="","",IF(D2481="Delivered",IF(B2481&lt;=INDEX(P_Due,F2481),1,0),0))</f>
        <v>1</v>
      </c>
    </row>
    <row r="2482" customFormat="false" ht="15" hidden="false" customHeight="false" outlineLevel="0" collapsed="false">
      <c r="A2482" s="37" t="n">
        <v>1002220</v>
      </c>
      <c r="B2482" s="38" t="n">
        <v>46283</v>
      </c>
      <c r="C2482" s="39" t="n">
        <v>1</v>
      </c>
      <c r="D2482" s="39" t="s">
        <v>26</v>
      </c>
      <c r="E2482" s="39"/>
      <c r="F2482" s="41" t="n">
        <f aca="false">IF(A2482="","",MATCH(A2482,P_ID,1))</f>
        <v>2220</v>
      </c>
      <c r="G2482" s="41" t="str">
        <f aca="false">IF(A2482="","",INDEX(P_Svc,F2482))</f>
        <v>Standard</v>
      </c>
      <c r="H2482" s="41" t="str">
        <f aca="false">IF(A2482="","",INDEX(P_Zone,F2482))</f>
        <v>Central</v>
      </c>
      <c r="I2482" s="41" t="n">
        <f aca="false">IF(A2482="","",IF(D2482="Delivered",IF(B2482&lt;=INDEX(P_Due,F2482),1,0),0))</f>
        <v>1</v>
      </c>
    </row>
    <row r="2483" customFormat="false" ht="15" hidden="false" customHeight="false" outlineLevel="0" collapsed="false">
      <c r="A2483" s="37" t="n">
        <v>1002221</v>
      </c>
      <c r="B2483" s="38" t="n">
        <v>46283</v>
      </c>
      <c r="C2483" s="39" t="n">
        <v>1</v>
      </c>
      <c r="D2483" s="39" t="s">
        <v>26</v>
      </c>
      <c r="E2483" s="39"/>
      <c r="F2483" s="41" t="n">
        <f aca="false">IF(A2483="","",MATCH(A2483,P_ID,1))</f>
        <v>2221</v>
      </c>
      <c r="G2483" s="41" t="str">
        <f aca="false">IF(A2483="","",INDEX(P_Svc,F2483))</f>
        <v>Standard</v>
      </c>
      <c r="H2483" s="41" t="str">
        <f aca="false">IF(A2483="","",INDEX(P_Zone,F2483))</f>
        <v>Central</v>
      </c>
      <c r="I2483" s="41" t="n">
        <f aca="false">IF(A2483="","",IF(D2483="Delivered",IF(B2483&lt;=INDEX(P_Due,F2483),1,0),0))</f>
        <v>1</v>
      </c>
    </row>
    <row r="2484" customFormat="false" ht="15" hidden="false" customHeight="false" outlineLevel="0" collapsed="false">
      <c r="A2484" s="37" t="n">
        <v>1002222</v>
      </c>
      <c r="B2484" s="38" t="n">
        <v>46283</v>
      </c>
      <c r="C2484" s="39" t="n">
        <v>1</v>
      </c>
      <c r="D2484" s="39" t="s">
        <v>26</v>
      </c>
      <c r="E2484" s="39"/>
      <c r="F2484" s="41" t="n">
        <f aca="false">IF(A2484="","",MATCH(A2484,P_ID,1))</f>
        <v>2222</v>
      </c>
      <c r="G2484" s="41" t="str">
        <f aca="false">IF(A2484="","",INDEX(P_Svc,F2484))</f>
        <v>Standard</v>
      </c>
      <c r="H2484" s="41" t="str">
        <f aca="false">IF(A2484="","",INDEX(P_Zone,F2484))</f>
        <v>East</v>
      </c>
      <c r="I2484" s="41" t="n">
        <f aca="false">IF(A2484="","",IF(D2484="Delivered",IF(B2484&lt;=INDEX(P_Due,F2484),1,0),0))</f>
        <v>1</v>
      </c>
    </row>
    <row r="2485" customFormat="false" ht="15" hidden="false" customHeight="false" outlineLevel="0" collapsed="false">
      <c r="A2485" s="37" t="n">
        <v>1002223</v>
      </c>
      <c r="B2485" s="38" t="n">
        <v>46283</v>
      </c>
      <c r="C2485" s="39" t="n">
        <v>1</v>
      </c>
      <c r="D2485" s="39" t="s">
        <v>26</v>
      </c>
      <c r="E2485" s="39"/>
      <c r="F2485" s="41" t="n">
        <f aca="false">IF(A2485="","",MATCH(A2485,P_ID,1))</f>
        <v>2223</v>
      </c>
      <c r="G2485" s="41" t="str">
        <f aca="false">IF(A2485="","",INDEX(P_Svc,F2485))</f>
        <v>Standard</v>
      </c>
      <c r="H2485" s="41" t="str">
        <f aca="false">IF(A2485="","",INDEX(P_Zone,F2485))</f>
        <v>East</v>
      </c>
      <c r="I2485" s="41" t="n">
        <f aca="false">IF(A2485="","",IF(D2485="Delivered",IF(B2485&lt;=INDEX(P_Due,F2485),1,0),0))</f>
        <v>1</v>
      </c>
    </row>
    <row r="2486" customFormat="false" ht="15" hidden="false" customHeight="false" outlineLevel="0" collapsed="false">
      <c r="A2486" s="37" t="n">
        <v>1002225</v>
      </c>
      <c r="B2486" s="38" t="n">
        <v>46283</v>
      </c>
      <c r="C2486" s="39" t="n">
        <v>1</v>
      </c>
      <c r="D2486" s="39" t="s">
        <v>26</v>
      </c>
      <c r="E2486" s="39"/>
      <c r="F2486" s="41" t="n">
        <f aca="false">IF(A2486="","",MATCH(A2486,P_ID,1))</f>
        <v>2225</v>
      </c>
      <c r="G2486" s="41" t="str">
        <f aca="false">IF(A2486="","",INDEX(P_Svc,F2486))</f>
        <v>Economy</v>
      </c>
      <c r="H2486" s="41" t="str">
        <f aca="false">IF(A2486="","",INDEX(P_Zone,F2486))</f>
        <v>South</v>
      </c>
      <c r="I2486" s="41" t="n">
        <f aca="false">IF(A2486="","",IF(D2486="Delivered",IF(B2486&lt;=INDEX(P_Due,F2486),1,0),0))</f>
        <v>1</v>
      </c>
    </row>
    <row r="2487" customFormat="false" ht="15" hidden="false" customHeight="false" outlineLevel="0" collapsed="false">
      <c r="A2487" s="37" t="n">
        <v>1002226</v>
      </c>
      <c r="B2487" s="38" t="n">
        <v>46283</v>
      </c>
      <c r="C2487" s="39" t="n">
        <v>1</v>
      </c>
      <c r="D2487" s="39" t="s">
        <v>26</v>
      </c>
      <c r="E2487" s="39"/>
      <c r="F2487" s="41" t="n">
        <f aca="false">IF(A2487="","",MATCH(A2487,P_ID,1))</f>
        <v>2226</v>
      </c>
      <c r="G2487" s="41" t="str">
        <f aca="false">IF(A2487="","",INDEX(P_Svc,F2487))</f>
        <v>Standard</v>
      </c>
      <c r="H2487" s="41" t="str">
        <f aca="false">IF(A2487="","",INDEX(P_Zone,F2487))</f>
        <v>North</v>
      </c>
      <c r="I2487" s="41" t="n">
        <f aca="false">IF(A2487="","",IF(D2487="Delivered",IF(B2487&lt;=INDEX(P_Due,F2487),1,0),0))</f>
        <v>1</v>
      </c>
    </row>
    <row r="2488" customFormat="false" ht="15" hidden="false" customHeight="false" outlineLevel="0" collapsed="false">
      <c r="A2488" s="37" t="n">
        <v>1002227</v>
      </c>
      <c r="B2488" s="38" t="n">
        <v>46283</v>
      </c>
      <c r="C2488" s="39" t="n">
        <v>1</v>
      </c>
      <c r="D2488" s="39" t="s">
        <v>26</v>
      </c>
      <c r="E2488" s="39"/>
      <c r="F2488" s="41" t="n">
        <f aca="false">IF(A2488="","",MATCH(A2488,P_ID,1))</f>
        <v>2227</v>
      </c>
      <c r="G2488" s="41" t="str">
        <f aca="false">IF(A2488="","",INDEX(P_Svc,F2488))</f>
        <v>Economy</v>
      </c>
      <c r="H2488" s="41" t="str">
        <f aca="false">IF(A2488="","",INDEX(P_Zone,F2488))</f>
        <v>North</v>
      </c>
      <c r="I2488" s="41" t="n">
        <f aca="false">IF(A2488="","",IF(D2488="Delivered",IF(B2488&lt;=INDEX(P_Due,F2488),1,0),0))</f>
        <v>1</v>
      </c>
    </row>
    <row r="2489" customFormat="false" ht="15" hidden="false" customHeight="false" outlineLevel="0" collapsed="false">
      <c r="A2489" s="37" t="n">
        <v>1002228</v>
      </c>
      <c r="B2489" s="38" t="n">
        <v>46283</v>
      </c>
      <c r="C2489" s="39" t="n">
        <v>1</v>
      </c>
      <c r="D2489" s="39" t="s">
        <v>26</v>
      </c>
      <c r="E2489" s="39"/>
      <c r="F2489" s="41" t="n">
        <f aca="false">IF(A2489="","",MATCH(A2489,P_ID,1))</f>
        <v>2228</v>
      </c>
      <c r="G2489" s="41" t="str">
        <f aca="false">IF(A2489="","",INDEX(P_Svc,F2489))</f>
        <v>Economy</v>
      </c>
      <c r="H2489" s="41" t="str">
        <f aca="false">IF(A2489="","",INDEX(P_Zone,F2489))</f>
        <v>East</v>
      </c>
      <c r="I2489" s="41" t="n">
        <f aca="false">IF(A2489="","",IF(D2489="Delivered",IF(B2489&lt;=INDEX(P_Due,F2489),1,0),0))</f>
        <v>1</v>
      </c>
    </row>
    <row r="2490" customFormat="false" ht="15" hidden="false" customHeight="false" outlineLevel="0" collapsed="false">
      <c r="A2490" s="37" t="n">
        <v>1002229</v>
      </c>
      <c r="B2490" s="38" t="n">
        <v>46283</v>
      </c>
      <c r="C2490" s="39" t="n">
        <v>1</v>
      </c>
      <c r="D2490" s="39" t="s">
        <v>26</v>
      </c>
      <c r="E2490" s="39"/>
      <c r="F2490" s="41" t="n">
        <f aca="false">IF(A2490="","",MATCH(A2490,P_ID,1))</f>
        <v>2229</v>
      </c>
      <c r="G2490" s="41" t="str">
        <f aca="false">IF(A2490="","",INDEX(P_Svc,F2490))</f>
        <v>Standard</v>
      </c>
      <c r="H2490" s="41" t="str">
        <f aca="false">IF(A2490="","",INDEX(P_Zone,F2490))</f>
        <v>South</v>
      </c>
      <c r="I2490" s="41" t="n">
        <f aca="false">IF(A2490="","",IF(D2490="Delivered",IF(B2490&lt;=INDEX(P_Due,F2490),1,0),0))</f>
        <v>1</v>
      </c>
    </row>
    <row r="2491" customFormat="false" ht="15" hidden="false" customHeight="false" outlineLevel="0" collapsed="false">
      <c r="A2491" s="37" t="n">
        <v>1002230</v>
      </c>
      <c r="B2491" s="38" t="n">
        <v>46283</v>
      </c>
      <c r="C2491" s="39" t="n">
        <v>1</v>
      </c>
      <c r="D2491" s="39" t="s">
        <v>26</v>
      </c>
      <c r="E2491" s="39"/>
      <c r="F2491" s="41" t="n">
        <f aca="false">IF(A2491="","",MATCH(A2491,P_ID,1))</f>
        <v>2230</v>
      </c>
      <c r="G2491" s="41" t="str">
        <f aca="false">IF(A2491="","",INDEX(P_Svc,F2491))</f>
        <v>Economy</v>
      </c>
      <c r="H2491" s="41" t="str">
        <f aca="false">IF(A2491="","",INDEX(P_Zone,F2491))</f>
        <v>South</v>
      </c>
      <c r="I2491" s="41" t="n">
        <f aca="false">IF(A2491="","",IF(D2491="Delivered",IF(B2491&lt;=INDEX(P_Due,F2491),1,0),0))</f>
        <v>1</v>
      </c>
    </row>
    <row r="2492" customFormat="false" ht="15" hidden="false" customHeight="false" outlineLevel="0" collapsed="false">
      <c r="A2492" s="37" t="n">
        <v>1002231</v>
      </c>
      <c r="B2492" s="38" t="n">
        <v>46283</v>
      </c>
      <c r="C2492" s="39" t="n">
        <v>1</v>
      </c>
      <c r="D2492" s="39" t="s">
        <v>26</v>
      </c>
      <c r="E2492" s="39"/>
      <c r="F2492" s="41" t="n">
        <f aca="false">IF(A2492="","",MATCH(A2492,P_ID,1))</f>
        <v>2231</v>
      </c>
      <c r="G2492" s="41" t="str">
        <f aca="false">IF(A2492="","",INDEX(P_Svc,F2492))</f>
        <v>Standard</v>
      </c>
      <c r="H2492" s="41" t="str">
        <f aca="false">IF(A2492="","",INDEX(P_Zone,F2492))</f>
        <v>North</v>
      </c>
      <c r="I2492" s="41" t="n">
        <f aca="false">IF(A2492="","",IF(D2492="Delivered",IF(B2492&lt;=INDEX(P_Due,F2492),1,0),0))</f>
        <v>1</v>
      </c>
    </row>
    <row r="2493" customFormat="false" ht="15" hidden="false" customHeight="false" outlineLevel="0" collapsed="false">
      <c r="A2493" s="37" t="n">
        <v>1002232</v>
      </c>
      <c r="B2493" s="38" t="n">
        <v>46283</v>
      </c>
      <c r="C2493" s="39" t="n">
        <v>1</v>
      </c>
      <c r="D2493" s="39" t="s">
        <v>26</v>
      </c>
      <c r="E2493" s="39"/>
      <c r="F2493" s="41" t="n">
        <f aca="false">IF(A2493="","",MATCH(A2493,P_ID,1))</f>
        <v>2232</v>
      </c>
      <c r="G2493" s="41" t="str">
        <f aca="false">IF(A2493="","",INDEX(P_Svc,F2493))</f>
        <v>Standard</v>
      </c>
      <c r="H2493" s="41" t="str">
        <f aca="false">IF(A2493="","",INDEX(P_Zone,F2493))</f>
        <v>North</v>
      </c>
      <c r="I2493" s="41" t="n">
        <f aca="false">IF(A2493="","",IF(D2493="Delivered",IF(B2493&lt;=INDEX(P_Due,F2493),1,0),0))</f>
        <v>1</v>
      </c>
    </row>
    <row r="2494" customFormat="false" ht="15" hidden="false" customHeight="false" outlineLevel="0" collapsed="false">
      <c r="A2494" s="37" t="n">
        <v>1002233</v>
      </c>
      <c r="B2494" s="38" t="n">
        <v>46283</v>
      </c>
      <c r="C2494" s="39" t="n">
        <v>1</v>
      </c>
      <c r="D2494" s="39" t="s">
        <v>26</v>
      </c>
      <c r="E2494" s="39"/>
      <c r="F2494" s="41" t="n">
        <f aca="false">IF(A2494="","",MATCH(A2494,P_ID,1))</f>
        <v>2233</v>
      </c>
      <c r="G2494" s="41" t="str">
        <f aca="false">IF(A2494="","",INDEX(P_Svc,F2494))</f>
        <v>Standard</v>
      </c>
      <c r="H2494" s="41" t="str">
        <f aca="false">IF(A2494="","",INDEX(P_Zone,F2494))</f>
        <v>Central</v>
      </c>
      <c r="I2494" s="41" t="n">
        <f aca="false">IF(A2494="","",IF(D2494="Delivered",IF(B2494&lt;=INDEX(P_Due,F2494),1,0),0))</f>
        <v>1</v>
      </c>
    </row>
    <row r="2495" customFormat="false" ht="15" hidden="false" customHeight="false" outlineLevel="0" collapsed="false">
      <c r="A2495" s="37" t="n">
        <v>1002235</v>
      </c>
      <c r="B2495" s="38" t="n">
        <v>46283</v>
      </c>
      <c r="C2495" s="39" t="n">
        <v>1</v>
      </c>
      <c r="D2495" s="39" t="s">
        <v>26</v>
      </c>
      <c r="E2495" s="39"/>
      <c r="F2495" s="41" t="n">
        <f aca="false">IF(A2495="","",MATCH(A2495,P_ID,1))</f>
        <v>2235</v>
      </c>
      <c r="G2495" s="41" t="str">
        <f aca="false">IF(A2495="","",INDEX(P_Svc,F2495))</f>
        <v>Standard</v>
      </c>
      <c r="H2495" s="41" t="str">
        <f aca="false">IF(A2495="","",INDEX(P_Zone,F2495))</f>
        <v>West</v>
      </c>
      <c r="I2495" s="41" t="n">
        <f aca="false">IF(A2495="","",IF(D2495="Delivered",IF(B2495&lt;=INDEX(P_Due,F2495),1,0),0))</f>
        <v>1</v>
      </c>
    </row>
    <row r="2496" customFormat="false" ht="15" hidden="false" customHeight="false" outlineLevel="0" collapsed="false">
      <c r="A2496" s="37" t="n">
        <v>1002236</v>
      </c>
      <c r="B2496" s="38" t="n">
        <v>46283</v>
      </c>
      <c r="C2496" s="39" t="n">
        <v>1</v>
      </c>
      <c r="D2496" s="39" t="s">
        <v>26</v>
      </c>
      <c r="E2496" s="39"/>
      <c r="F2496" s="41" t="n">
        <f aca="false">IF(A2496="","",MATCH(A2496,P_ID,1))</f>
        <v>2236</v>
      </c>
      <c r="G2496" s="41" t="str">
        <f aca="false">IF(A2496="","",INDEX(P_Svc,F2496))</f>
        <v>Standard</v>
      </c>
      <c r="H2496" s="41" t="str">
        <f aca="false">IF(A2496="","",INDEX(P_Zone,F2496))</f>
        <v>East</v>
      </c>
      <c r="I2496" s="41" t="n">
        <f aca="false">IF(A2496="","",IF(D2496="Delivered",IF(B2496&lt;=INDEX(P_Due,F2496),1,0),0))</f>
        <v>1</v>
      </c>
    </row>
    <row r="2497" customFormat="false" ht="15" hidden="false" customHeight="false" outlineLevel="0" collapsed="false">
      <c r="A2497" s="37" t="n">
        <v>1002237</v>
      </c>
      <c r="B2497" s="38" t="n">
        <v>46283</v>
      </c>
      <c r="C2497" s="39" t="n">
        <v>1</v>
      </c>
      <c r="D2497" s="39" t="s">
        <v>26</v>
      </c>
      <c r="E2497" s="39"/>
      <c r="F2497" s="41" t="n">
        <f aca="false">IF(A2497="","",MATCH(A2497,P_ID,1))</f>
        <v>2237</v>
      </c>
      <c r="G2497" s="41" t="str">
        <f aca="false">IF(A2497="","",INDEX(P_Svc,F2497))</f>
        <v>Standard</v>
      </c>
      <c r="H2497" s="41" t="str">
        <f aca="false">IF(A2497="","",INDEX(P_Zone,F2497))</f>
        <v>Central</v>
      </c>
      <c r="I2497" s="41" t="n">
        <f aca="false">IF(A2497="","",IF(D2497="Delivered",IF(B2497&lt;=INDEX(P_Due,F2497),1,0),0))</f>
        <v>1</v>
      </c>
    </row>
    <row r="2498" customFormat="false" ht="15" hidden="false" customHeight="false" outlineLevel="0" collapsed="false">
      <c r="A2498" s="37" t="n">
        <v>1002238</v>
      </c>
      <c r="B2498" s="38" t="n">
        <v>46283</v>
      </c>
      <c r="C2498" s="39" t="n">
        <v>1</v>
      </c>
      <c r="D2498" s="39" t="s">
        <v>26</v>
      </c>
      <c r="E2498" s="39"/>
      <c r="F2498" s="41" t="n">
        <f aca="false">IF(A2498="","",MATCH(A2498,P_ID,1))</f>
        <v>2238</v>
      </c>
      <c r="G2498" s="41" t="str">
        <f aca="false">IF(A2498="","",INDEX(P_Svc,F2498))</f>
        <v>Standard</v>
      </c>
      <c r="H2498" s="41" t="str">
        <f aca="false">IF(A2498="","",INDEX(P_Zone,F2498))</f>
        <v>North</v>
      </c>
      <c r="I2498" s="41" t="n">
        <f aca="false">IF(A2498="","",IF(D2498="Delivered",IF(B2498&lt;=INDEX(P_Due,F2498),1,0),0))</f>
        <v>1</v>
      </c>
    </row>
    <row r="2499" customFormat="false" ht="15" hidden="false" customHeight="false" outlineLevel="0" collapsed="false">
      <c r="A2499" s="37" t="n">
        <v>1002239</v>
      </c>
      <c r="B2499" s="38" t="n">
        <v>46283</v>
      </c>
      <c r="C2499" s="39" t="n">
        <v>1</v>
      </c>
      <c r="D2499" s="39" t="s">
        <v>26</v>
      </c>
      <c r="E2499" s="39"/>
      <c r="F2499" s="41" t="n">
        <f aca="false">IF(A2499="","",MATCH(A2499,P_ID,1))</f>
        <v>2239</v>
      </c>
      <c r="G2499" s="41" t="str">
        <f aca="false">IF(A2499="","",INDEX(P_Svc,F2499))</f>
        <v>Standard</v>
      </c>
      <c r="H2499" s="41" t="str">
        <f aca="false">IF(A2499="","",INDEX(P_Zone,F2499))</f>
        <v>South</v>
      </c>
      <c r="I2499" s="41" t="n">
        <f aca="false">IF(A2499="","",IF(D2499="Delivered",IF(B2499&lt;=INDEX(P_Due,F2499),1,0),0))</f>
        <v>1</v>
      </c>
    </row>
    <row r="2500" customFormat="false" ht="15" hidden="false" customHeight="false" outlineLevel="0" collapsed="false">
      <c r="A2500" s="37" t="n">
        <v>1002241</v>
      </c>
      <c r="B2500" s="38" t="n">
        <v>46283</v>
      </c>
      <c r="C2500" s="39" t="n">
        <v>1</v>
      </c>
      <c r="D2500" s="39" t="s">
        <v>26</v>
      </c>
      <c r="E2500" s="39"/>
      <c r="F2500" s="41" t="n">
        <f aca="false">IF(A2500="","",MATCH(A2500,P_ID,1))</f>
        <v>2241</v>
      </c>
      <c r="G2500" s="41" t="str">
        <f aca="false">IF(A2500="","",INDEX(P_Svc,F2500))</f>
        <v>Express</v>
      </c>
      <c r="H2500" s="41" t="str">
        <f aca="false">IF(A2500="","",INDEX(P_Zone,F2500))</f>
        <v>Central</v>
      </c>
      <c r="I2500" s="41" t="n">
        <f aca="false">IF(A2500="","",IF(D2500="Delivered",IF(B2500&lt;=INDEX(P_Due,F2500),1,0),0))</f>
        <v>1</v>
      </c>
    </row>
    <row r="2501" customFormat="false" ht="15" hidden="false" customHeight="false" outlineLevel="0" collapsed="false">
      <c r="A2501" s="37" t="n">
        <v>1002242</v>
      </c>
      <c r="B2501" s="38" t="n">
        <v>46283</v>
      </c>
      <c r="C2501" s="39" t="n">
        <v>1</v>
      </c>
      <c r="D2501" s="39" t="s">
        <v>26</v>
      </c>
      <c r="E2501" s="39"/>
      <c r="F2501" s="41" t="n">
        <f aca="false">IF(A2501="","",MATCH(A2501,P_ID,1))</f>
        <v>2242</v>
      </c>
      <c r="G2501" s="41" t="str">
        <f aca="false">IF(A2501="","",INDEX(P_Svc,F2501))</f>
        <v>Standard</v>
      </c>
      <c r="H2501" s="41" t="str">
        <f aca="false">IF(A2501="","",INDEX(P_Zone,F2501))</f>
        <v>South</v>
      </c>
      <c r="I2501" s="41" t="n">
        <f aca="false">IF(A2501="","",IF(D2501="Delivered",IF(B2501&lt;=INDEX(P_Due,F2501),1,0),0))</f>
        <v>1</v>
      </c>
    </row>
    <row r="2502" customFormat="false" ht="15" hidden="false" customHeight="false" outlineLevel="0" collapsed="false">
      <c r="A2502" s="37" t="n">
        <v>1002244</v>
      </c>
      <c r="B2502" s="38" t="n">
        <v>46283</v>
      </c>
      <c r="C2502" s="39" t="n">
        <v>1</v>
      </c>
      <c r="D2502" s="39" t="s">
        <v>26</v>
      </c>
      <c r="E2502" s="39"/>
      <c r="F2502" s="41" t="n">
        <f aca="false">IF(A2502="","",MATCH(A2502,P_ID,1))</f>
        <v>2244</v>
      </c>
      <c r="G2502" s="41" t="str">
        <f aca="false">IF(A2502="","",INDEX(P_Svc,F2502))</f>
        <v>Economy</v>
      </c>
      <c r="H2502" s="41" t="str">
        <f aca="false">IF(A2502="","",INDEX(P_Zone,F2502))</f>
        <v>North</v>
      </c>
      <c r="I2502" s="41" t="n">
        <f aca="false">IF(A2502="","",IF(D2502="Delivered",IF(B2502&lt;=INDEX(P_Due,F2502),1,0),0))</f>
        <v>1</v>
      </c>
    </row>
    <row r="2503" customFormat="false" ht="15" hidden="false" customHeight="false" outlineLevel="0" collapsed="false">
      <c r="A2503" s="37" t="n">
        <v>1002245</v>
      </c>
      <c r="B2503" s="38" t="n">
        <v>46283</v>
      </c>
      <c r="C2503" s="39" t="n">
        <v>0</v>
      </c>
      <c r="D2503" s="39" t="s">
        <v>80</v>
      </c>
      <c r="E2503" s="39" t="s">
        <v>40</v>
      </c>
      <c r="F2503" s="41" t="n">
        <f aca="false">IF(A2503="","",MATCH(A2503,P_ID,1))</f>
        <v>2245</v>
      </c>
      <c r="G2503" s="41" t="str">
        <f aca="false">IF(A2503="","",INDEX(P_Svc,F2503))</f>
        <v>Economy</v>
      </c>
      <c r="H2503" s="41" t="str">
        <f aca="false">IF(A2503="","",INDEX(P_Zone,F2503))</f>
        <v>Central</v>
      </c>
      <c r="I2503" s="41" t="n">
        <f aca="false">IF(A2503="","",IF(D2503="Delivered",IF(B2503&lt;=INDEX(P_Due,F2503),1,0),0))</f>
        <v>0</v>
      </c>
    </row>
    <row r="2504" customFormat="false" ht="15" hidden="false" customHeight="false" outlineLevel="0" collapsed="false">
      <c r="A2504" s="37" t="n">
        <v>1002247</v>
      </c>
      <c r="B2504" s="38" t="n">
        <v>46283</v>
      </c>
      <c r="C2504" s="39" t="n">
        <v>1</v>
      </c>
      <c r="D2504" s="39" t="s">
        <v>26</v>
      </c>
      <c r="E2504" s="39"/>
      <c r="F2504" s="41" t="n">
        <f aca="false">IF(A2504="","",MATCH(A2504,P_ID,1))</f>
        <v>2247</v>
      </c>
      <c r="G2504" s="41" t="str">
        <f aca="false">IF(A2504="","",INDEX(P_Svc,F2504))</f>
        <v>Standard</v>
      </c>
      <c r="H2504" s="41" t="str">
        <f aca="false">IF(A2504="","",INDEX(P_Zone,F2504))</f>
        <v>South</v>
      </c>
      <c r="I2504" s="41" t="n">
        <f aca="false">IF(A2504="","",IF(D2504="Delivered",IF(B2504&lt;=INDEX(P_Due,F2504),1,0),0))</f>
        <v>1</v>
      </c>
    </row>
    <row r="2505" customFormat="false" ht="15" hidden="false" customHeight="false" outlineLevel="0" collapsed="false">
      <c r="A2505" s="37" t="n">
        <v>1002248</v>
      </c>
      <c r="B2505" s="38" t="n">
        <v>46283</v>
      </c>
      <c r="C2505" s="39" t="n">
        <v>1</v>
      </c>
      <c r="D2505" s="39" t="s">
        <v>26</v>
      </c>
      <c r="E2505" s="39"/>
      <c r="F2505" s="41" t="n">
        <f aca="false">IF(A2505="","",MATCH(A2505,P_ID,1))</f>
        <v>2248</v>
      </c>
      <c r="G2505" s="41" t="str">
        <f aca="false">IF(A2505="","",INDEX(P_Svc,F2505))</f>
        <v>Economy</v>
      </c>
      <c r="H2505" s="41" t="str">
        <f aca="false">IF(A2505="","",INDEX(P_Zone,F2505))</f>
        <v>Central</v>
      </c>
      <c r="I2505" s="41" t="n">
        <f aca="false">IF(A2505="","",IF(D2505="Delivered",IF(B2505&lt;=INDEX(P_Due,F2505),1,0),0))</f>
        <v>1</v>
      </c>
    </row>
    <row r="2506" customFormat="false" ht="15" hidden="false" customHeight="false" outlineLevel="0" collapsed="false">
      <c r="A2506" s="37" t="n">
        <v>1002249</v>
      </c>
      <c r="B2506" s="38" t="n">
        <v>46283</v>
      </c>
      <c r="C2506" s="39" t="n">
        <v>1</v>
      </c>
      <c r="D2506" s="39" t="s">
        <v>26</v>
      </c>
      <c r="E2506" s="39"/>
      <c r="F2506" s="41" t="n">
        <f aca="false">IF(A2506="","",MATCH(A2506,P_ID,1))</f>
        <v>2249</v>
      </c>
      <c r="G2506" s="41" t="str">
        <f aca="false">IF(A2506="","",INDEX(P_Svc,F2506))</f>
        <v>Standard</v>
      </c>
      <c r="H2506" s="41" t="str">
        <f aca="false">IF(A2506="","",INDEX(P_Zone,F2506))</f>
        <v>South</v>
      </c>
      <c r="I2506" s="41" t="n">
        <f aca="false">IF(A2506="","",IF(D2506="Delivered",IF(B2506&lt;=INDEX(P_Due,F2506),1,0),0))</f>
        <v>1</v>
      </c>
    </row>
    <row r="2507" customFormat="false" ht="15" hidden="false" customHeight="false" outlineLevel="0" collapsed="false">
      <c r="A2507" s="37" t="n">
        <v>1002250</v>
      </c>
      <c r="B2507" s="38" t="n">
        <v>46283</v>
      </c>
      <c r="C2507" s="39" t="n">
        <v>1</v>
      </c>
      <c r="D2507" s="39" t="s">
        <v>26</v>
      </c>
      <c r="E2507" s="39"/>
      <c r="F2507" s="41" t="n">
        <f aca="false">IF(A2507="","",MATCH(A2507,P_ID,1))</f>
        <v>2250</v>
      </c>
      <c r="G2507" s="41" t="str">
        <f aca="false">IF(A2507="","",INDEX(P_Svc,F2507))</f>
        <v>Standard</v>
      </c>
      <c r="H2507" s="41" t="str">
        <f aca="false">IF(A2507="","",INDEX(P_Zone,F2507))</f>
        <v>South</v>
      </c>
      <c r="I2507" s="41" t="n">
        <f aca="false">IF(A2507="","",IF(D2507="Delivered",IF(B2507&lt;=INDEX(P_Due,F2507),1,0),0))</f>
        <v>1</v>
      </c>
    </row>
    <row r="2508" customFormat="false" ht="15" hidden="false" customHeight="false" outlineLevel="0" collapsed="false">
      <c r="A2508" s="37" t="n">
        <v>1002251</v>
      </c>
      <c r="B2508" s="38" t="n">
        <v>46283</v>
      </c>
      <c r="C2508" s="39" t="n">
        <v>1</v>
      </c>
      <c r="D2508" s="39" t="s">
        <v>26</v>
      </c>
      <c r="E2508" s="39"/>
      <c r="F2508" s="41" t="n">
        <f aca="false">IF(A2508="","",MATCH(A2508,P_ID,1))</f>
        <v>2251</v>
      </c>
      <c r="G2508" s="41" t="str">
        <f aca="false">IF(A2508="","",INDEX(P_Svc,F2508))</f>
        <v>Economy</v>
      </c>
      <c r="H2508" s="41" t="str">
        <f aca="false">IF(A2508="","",INDEX(P_Zone,F2508))</f>
        <v>North</v>
      </c>
      <c r="I2508" s="41" t="n">
        <f aca="false">IF(A2508="","",IF(D2508="Delivered",IF(B2508&lt;=INDEX(P_Due,F2508),1,0),0))</f>
        <v>1</v>
      </c>
    </row>
    <row r="2509" customFormat="false" ht="15" hidden="false" customHeight="false" outlineLevel="0" collapsed="false">
      <c r="A2509" s="37" t="n">
        <v>1002252</v>
      </c>
      <c r="B2509" s="38" t="n">
        <v>46283</v>
      </c>
      <c r="C2509" s="39" t="n">
        <v>0</v>
      </c>
      <c r="D2509" s="39" t="s">
        <v>80</v>
      </c>
      <c r="E2509" s="39" t="s">
        <v>40</v>
      </c>
      <c r="F2509" s="41" t="n">
        <f aca="false">IF(A2509="","",MATCH(A2509,P_ID,1))</f>
        <v>2252</v>
      </c>
      <c r="G2509" s="41" t="str">
        <f aca="false">IF(A2509="","",INDEX(P_Svc,F2509))</f>
        <v>Economy</v>
      </c>
      <c r="H2509" s="41" t="str">
        <f aca="false">IF(A2509="","",INDEX(P_Zone,F2509))</f>
        <v>North</v>
      </c>
      <c r="I2509" s="41" t="n">
        <f aca="false">IF(A2509="","",IF(D2509="Delivered",IF(B2509&lt;=INDEX(P_Due,F2509),1,0),0))</f>
        <v>0</v>
      </c>
    </row>
    <row r="2510" customFormat="false" ht="15" hidden="false" customHeight="false" outlineLevel="0" collapsed="false">
      <c r="A2510" s="37" t="n">
        <v>1002253</v>
      </c>
      <c r="B2510" s="38" t="n">
        <v>46283</v>
      </c>
      <c r="C2510" s="39" t="n">
        <v>1</v>
      </c>
      <c r="D2510" s="39" t="s">
        <v>79</v>
      </c>
      <c r="E2510" s="39" t="s">
        <v>36</v>
      </c>
      <c r="F2510" s="41" t="n">
        <f aca="false">IF(A2510="","",MATCH(A2510,P_ID,1))</f>
        <v>2253</v>
      </c>
      <c r="G2510" s="41" t="str">
        <f aca="false">IF(A2510="","",INDEX(P_Svc,F2510))</f>
        <v>Standard</v>
      </c>
      <c r="H2510" s="41" t="str">
        <f aca="false">IF(A2510="","",INDEX(P_Zone,F2510))</f>
        <v>East</v>
      </c>
      <c r="I2510" s="41" t="n">
        <f aca="false">IF(A2510="","",IF(D2510="Delivered",IF(B2510&lt;=INDEX(P_Due,F2510),1,0),0))</f>
        <v>0</v>
      </c>
    </row>
    <row r="2511" customFormat="false" ht="15" hidden="false" customHeight="false" outlineLevel="0" collapsed="false">
      <c r="A2511" s="37" t="n">
        <v>1002255</v>
      </c>
      <c r="B2511" s="38" t="n">
        <v>46283</v>
      </c>
      <c r="C2511" s="39" t="n">
        <v>1</v>
      </c>
      <c r="D2511" s="39" t="s">
        <v>26</v>
      </c>
      <c r="E2511" s="39"/>
      <c r="F2511" s="41" t="n">
        <f aca="false">IF(A2511="","",MATCH(A2511,P_ID,1))</f>
        <v>2255</v>
      </c>
      <c r="G2511" s="41" t="str">
        <f aca="false">IF(A2511="","",INDEX(P_Svc,F2511))</f>
        <v>Economy</v>
      </c>
      <c r="H2511" s="41" t="str">
        <f aca="false">IF(A2511="","",INDEX(P_Zone,F2511))</f>
        <v>East</v>
      </c>
      <c r="I2511" s="41" t="n">
        <f aca="false">IF(A2511="","",IF(D2511="Delivered",IF(B2511&lt;=INDEX(P_Due,F2511),1,0),0))</f>
        <v>1</v>
      </c>
    </row>
    <row r="2512" customFormat="false" ht="15" hidden="false" customHeight="false" outlineLevel="0" collapsed="false">
      <c r="A2512" s="37" t="n">
        <v>1002256</v>
      </c>
      <c r="B2512" s="38" t="n">
        <v>46283</v>
      </c>
      <c r="C2512" s="39" t="n">
        <v>1</v>
      </c>
      <c r="D2512" s="39" t="s">
        <v>26</v>
      </c>
      <c r="E2512" s="39"/>
      <c r="F2512" s="41" t="n">
        <f aca="false">IF(A2512="","",MATCH(A2512,P_ID,1))</f>
        <v>2256</v>
      </c>
      <c r="G2512" s="41" t="str">
        <f aca="false">IF(A2512="","",INDEX(P_Svc,F2512))</f>
        <v>Standard</v>
      </c>
      <c r="H2512" s="41" t="str">
        <f aca="false">IF(A2512="","",INDEX(P_Zone,F2512))</f>
        <v>East</v>
      </c>
      <c r="I2512" s="41" t="n">
        <f aca="false">IF(A2512="","",IF(D2512="Delivered",IF(B2512&lt;=INDEX(P_Due,F2512),1,0),0))</f>
        <v>1</v>
      </c>
    </row>
    <row r="2513" customFormat="false" ht="15" hidden="false" customHeight="false" outlineLevel="0" collapsed="false">
      <c r="A2513" s="37" t="n">
        <v>1002257</v>
      </c>
      <c r="B2513" s="38" t="n">
        <v>46283</v>
      </c>
      <c r="C2513" s="39" t="n">
        <v>1</v>
      </c>
      <c r="D2513" s="39" t="s">
        <v>26</v>
      </c>
      <c r="E2513" s="39"/>
      <c r="F2513" s="41" t="n">
        <f aca="false">IF(A2513="","",MATCH(A2513,P_ID,1))</f>
        <v>2257</v>
      </c>
      <c r="G2513" s="41" t="str">
        <f aca="false">IF(A2513="","",INDEX(P_Svc,F2513))</f>
        <v>Standard</v>
      </c>
      <c r="H2513" s="41" t="str">
        <f aca="false">IF(A2513="","",INDEX(P_Zone,F2513))</f>
        <v>South</v>
      </c>
      <c r="I2513" s="41" t="n">
        <f aca="false">IF(A2513="","",IF(D2513="Delivered",IF(B2513&lt;=INDEX(P_Due,F2513),1,0),0))</f>
        <v>1</v>
      </c>
    </row>
    <row r="2514" customFormat="false" ht="15" hidden="false" customHeight="false" outlineLevel="0" collapsed="false">
      <c r="A2514" s="37" t="n">
        <v>1002259</v>
      </c>
      <c r="B2514" s="38" t="n">
        <v>46283</v>
      </c>
      <c r="C2514" s="39" t="n">
        <v>1</v>
      </c>
      <c r="D2514" s="39" t="s">
        <v>79</v>
      </c>
      <c r="E2514" s="39" t="s">
        <v>32</v>
      </c>
      <c r="F2514" s="41" t="n">
        <f aca="false">IF(A2514="","",MATCH(A2514,P_ID,1))</f>
        <v>2259</v>
      </c>
      <c r="G2514" s="41" t="str">
        <f aca="false">IF(A2514="","",INDEX(P_Svc,F2514))</f>
        <v>Standard</v>
      </c>
      <c r="H2514" s="41" t="str">
        <f aca="false">IF(A2514="","",INDEX(P_Zone,F2514))</f>
        <v>West</v>
      </c>
      <c r="I2514" s="41" t="n">
        <f aca="false">IF(A2514="","",IF(D2514="Delivered",IF(B2514&lt;=INDEX(P_Due,F2514),1,0),0))</f>
        <v>0</v>
      </c>
    </row>
    <row r="2515" customFormat="false" ht="15" hidden="false" customHeight="false" outlineLevel="0" collapsed="false">
      <c r="A2515" s="37" t="n">
        <v>1002260</v>
      </c>
      <c r="B2515" s="38" t="n">
        <v>46283</v>
      </c>
      <c r="C2515" s="39" t="n">
        <v>1</v>
      </c>
      <c r="D2515" s="39" t="s">
        <v>26</v>
      </c>
      <c r="E2515" s="39"/>
      <c r="F2515" s="41" t="n">
        <f aca="false">IF(A2515="","",MATCH(A2515,P_ID,1))</f>
        <v>2260</v>
      </c>
      <c r="G2515" s="41" t="str">
        <f aca="false">IF(A2515="","",INDEX(P_Svc,F2515))</f>
        <v>Economy</v>
      </c>
      <c r="H2515" s="41" t="str">
        <f aca="false">IF(A2515="","",INDEX(P_Zone,F2515))</f>
        <v>North</v>
      </c>
      <c r="I2515" s="41" t="n">
        <f aca="false">IF(A2515="","",IF(D2515="Delivered",IF(B2515&lt;=INDEX(P_Due,F2515),1,0),0))</f>
        <v>1</v>
      </c>
    </row>
    <row r="2516" customFormat="false" ht="15" hidden="false" customHeight="false" outlineLevel="0" collapsed="false">
      <c r="A2516" s="37" t="n">
        <v>1002261</v>
      </c>
      <c r="B2516" s="38" t="n">
        <v>46283</v>
      </c>
      <c r="C2516" s="39" t="n">
        <v>1</v>
      </c>
      <c r="D2516" s="39" t="s">
        <v>26</v>
      </c>
      <c r="E2516" s="39"/>
      <c r="F2516" s="41" t="n">
        <f aca="false">IF(A2516="","",MATCH(A2516,P_ID,1))</f>
        <v>2261</v>
      </c>
      <c r="G2516" s="41" t="str">
        <f aca="false">IF(A2516="","",INDEX(P_Svc,F2516))</f>
        <v>Standard</v>
      </c>
      <c r="H2516" s="41" t="str">
        <f aca="false">IF(A2516="","",INDEX(P_Zone,F2516))</f>
        <v>East</v>
      </c>
      <c r="I2516" s="41" t="n">
        <f aca="false">IF(A2516="","",IF(D2516="Delivered",IF(B2516&lt;=INDEX(P_Due,F2516),1,0),0))</f>
        <v>1</v>
      </c>
    </row>
    <row r="2517" customFormat="false" ht="15" hidden="false" customHeight="false" outlineLevel="0" collapsed="false">
      <c r="A2517" s="37" t="n">
        <v>1002262</v>
      </c>
      <c r="B2517" s="38" t="n">
        <v>46283</v>
      </c>
      <c r="C2517" s="39" t="n">
        <v>1</v>
      </c>
      <c r="D2517" s="39" t="s">
        <v>26</v>
      </c>
      <c r="E2517" s="39"/>
      <c r="F2517" s="41" t="n">
        <f aca="false">IF(A2517="","",MATCH(A2517,P_ID,1))</f>
        <v>2262</v>
      </c>
      <c r="G2517" s="41" t="str">
        <f aca="false">IF(A2517="","",INDEX(P_Svc,F2517))</f>
        <v>Standard</v>
      </c>
      <c r="H2517" s="41" t="str">
        <f aca="false">IF(A2517="","",INDEX(P_Zone,F2517))</f>
        <v>East</v>
      </c>
      <c r="I2517" s="41" t="n">
        <f aca="false">IF(A2517="","",IF(D2517="Delivered",IF(B2517&lt;=INDEX(P_Due,F2517),1,0),0))</f>
        <v>1</v>
      </c>
    </row>
    <row r="2518" customFormat="false" ht="15" hidden="false" customHeight="false" outlineLevel="0" collapsed="false">
      <c r="A2518" s="37" t="n">
        <v>1002263</v>
      </c>
      <c r="B2518" s="38" t="n">
        <v>46283</v>
      </c>
      <c r="C2518" s="39" t="n">
        <v>1</v>
      </c>
      <c r="D2518" s="39" t="s">
        <v>79</v>
      </c>
      <c r="E2518" s="39" t="s">
        <v>34</v>
      </c>
      <c r="F2518" s="41" t="n">
        <f aca="false">IF(A2518="","",MATCH(A2518,P_ID,1))</f>
        <v>2263</v>
      </c>
      <c r="G2518" s="41" t="str">
        <f aca="false">IF(A2518="","",INDEX(P_Svc,F2518))</f>
        <v>Standard</v>
      </c>
      <c r="H2518" s="41" t="str">
        <f aca="false">IF(A2518="","",INDEX(P_Zone,F2518))</f>
        <v>Central</v>
      </c>
      <c r="I2518" s="41" t="n">
        <f aca="false">IF(A2518="","",IF(D2518="Delivered",IF(B2518&lt;=INDEX(P_Due,F2518),1,0),0))</f>
        <v>0</v>
      </c>
    </row>
    <row r="2519" customFormat="false" ht="15" hidden="false" customHeight="false" outlineLevel="0" collapsed="false">
      <c r="A2519" s="37" t="n">
        <v>1002264</v>
      </c>
      <c r="B2519" s="38" t="n">
        <v>46283</v>
      </c>
      <c r="C2519" s="39" t="n">
        <v>1</v>
      </c>
      <c r="D2519" s="39" t="s">
        <v>26</v>
      </c>
      <c r="E2519" s="39"/>
      <c r="F2519" s="41" t="n">
        <f aca="false">IF(A2519="","",MATCH(A2519,P_ID,1))</f>
        <v>2264</v>
      </c>
      <c r="G2519" s="41" t="str">
        <f aca="false">IF(A2519="","",INDEX(P_Svc,F2519))</f>
        <v>Standard</v>
      </c>
      <c r="H2519" s="41" t="str">
        <f aca="false">IF(A2519="","",INDEX(P_Zone,F2519))</f>
        <v>East</v>
      </c>
      <c r="I2519" s="41" t="n">
        <f aca="false">IF(A2519="","",IF(D2519="Delivered",IF(B2519&lt;=INDEX(P_Due,F2519),1,0),0))</f>
        <v>1</v>
      </c>
    </row>
    <row r="2520" customFormat="false" ht="15" hidden="false" customHeight="false" outlineLevel="0" collapsed="false">
      <c r="A2520" s="37" t="n">
        <v>1002265</v>
      </c>
      <c r="B2520" s="38" t="n">
        <v>46283</v>
      </c>
      <c r="C2520" s="39" t="n">
        <v>1</v>
      </c>
      <c r="D2520" s="39" t="s">
        <v>26</v>
      </c>
      <c r="E2520" s="39"/>
      <c r="F2520" s="41" t="n">
        <f aca="false">IF(A2520="","",MATCH(A2520,P_ID,1))</f>
        <v>2265</v>
      </c>
      <c r="G2520" s="41" t="str">
        <f aca="false">IF(A2520="","",INDEX(P_Svc,F2520))</f>
        <v>Standard</v>
      </c>
      <c r="H2520" s="41" t="str">
        <f aca="false">IF(A2520="","",INDEX(P_Zone,F2520))</f>
        <v>West</v>
      </c>
      <c r="I2520" s="41" t="n">
        <f aca="false">IF(A2520="","",IF(D2520="Delivered",IF(B2520&lt;=INDEX(P_Due,F2520),1,0),0))</f>
        <v>1</v>
      </c>
    </row>
    <row r="2521" customFormat="false" ht="15" hidden="false" customHeight="false" outlineLevel="0" collapsed="false">
      <c r="A2521" s="37" t="n">
        <v>1002266</v>
      </c>
      <c r="B2521" s="38" t="n">
        <v>46283</v>
      </c>
      <c r="C2521" s="39" t="n">
        <v>1</v>
      </c>
      <c r="D2521" s="39" t="s">
        <v>26</v>
      </c>
      <c r="E2521" s="39"/>
      <c r="F2521" s="41" t="n">
        <f aca="false">IF(A2521="","",MATCH(A2521,P_ID,1))</f>
        <v>2266</v>
      </c>
      <c r="G2521" s="41" t="str">
        <f aca="false">IF(A2521="","",INDEX(P_Svc,F2521))</f>
        <v>Standard</v>
      </c>
      <c r="H2521" s="41" t="str">
        <f aca="false">IF(A2521="","",INDEX(P_Zone,F2521))</f>
        <v>Central</v>
      </c>
      <c r="I2521" s="41" t="n">
        <f aca="false">IF(A2521="","",IF(D2521="Delivered",IF(B2521&lt;=INDEX(P_Due,F2521),1,0),0))</f>
        <v>1</v>
      </c>
    </row>
    <row r="2522" customFormat="false" ht="15" hidden="false" customHeight="false" outlineLevel="0" collapsed="false">
      <c r="A2522" s="37" t="n">
        <v>1002267</v>
      </c>
      <c r="B2522" s="38" t="n">
        <v>46283</v>
      </c>
      <c r="C2522" s="39" t="n">
        <v>1</v>
      </c>
      <c r="D2522" s="39" t="s">
        <v>26</v>
      </c>
      <c r="E2522" s="39"/>
      <c r="F2522" s="41" t="n">
        <f aca="false">IF(A2522="","",MATCH(A2522,P_ID,1))</f>
        <v>2267</v>
      </c>
      <c r="G2522" s="41" t="str">
        <f aca="false">IF(A2522="","",INDEX(P_Svc,F2522))</f>
        <v>Economy</v>
      </c>
      <c r="H2522" s="41" t="str">
        <f aca="false">IF(A2522="","",INDEX(P_Zone,F2522))</f>
        <v>Central</v>
      </c>
      <c r="I2522" s="41" t="n">
        <f aca="false">IF(A2522="","",IF(D2522="Delivered",IF(B2522&lt;=INDEX(P_Due,F2522),1,0),0))</f>
        <v>1</v>
      </c>
    </row>
    <row r="2523" customFormat="false" ht="15" hidden="false" customHeight="false" outlineLevel="0" collapsed="false">
      <c r="A2523" s="37" t="n">
        <v>1002268</v>
      </c>
      <c r="B2523" s="38" t="n">
        <v>46283</v>
      </c>
      <c r="C2523" s="39" t="n">
        <v>1</v>
      </c>
      <c r="D2523" s="39" t="s">
        <v>26</v>
      </c>
      <c r="E2523" s="39"/>
      <c r="F2523" s="41" t="n">
        <f aca="false">IF(A2523="","",MATCH(A2523,P_ID,1))</f>
        <v>2268</v>
      </c>
      <c r="G2523" s="41" t="str">
        <f aca="false">IF(A2523="","",INDEX(P_Svc,F2523))</f>
        <v>Standard</v>
      </c>
      <c r="H2523" s="41" t="str">
        <f aca="false">IF(A2523="","",INDEX(P_Zone,F2523))</f>
        <v>West</v>
      </c>
      <c r="I2523" s="41" t="n">
        <f aca="false">IF(A2523="","",IF(D2523="Delivered",IF(B2523&lt;=INDEX(P_Due,F2523),1,0),0))</f>
        <v>1</v>
      </c>
    </row>
    <row r="2524" customFormat="false" ht="15" hidden="false" customHeight="false" outlineLevel="0" collapsed="false">
      <c r="A2524" s="37" t="n">
        <v>1002271</v>
      </c>
      <c r="B2524" s="38" t="n">
        <v>46283</v>
      </c>
      <c r="C2524" s="39" t="n">
        <v>0</v>
      </c>
      <c r="D2524" s="39" t="s">
        <v>80</v>
      </c>
      <c r="E2524" s="39" t="s">
        <v>40</v>
      </c>
      <c r="F2524" s="41" t="n">
        <f aca="false">IF(A2524="","",MATCH(A2524,P_ID,1))</f>
        <v>2271</v>
      </c>
      <c r="G2524" s="41" t="str">
        <f aca="false">IF(A2524="","",INDEX(P_Svc,F2524))</f>
        <v>Standard</v>
      </c>
      <c r="H2524" s="41" t="str">
        <f aca="false">IF(A2524="","",INDEX(P_Zone,F2524))</f>
        <v>South</v>
      </c>
      <c r="I2524" s="41" t="n">
        <f aca="false">IF(A2524="","",IF(D2524="Delivered",IF(B2524&lt;=INDEX(P_Due,F2524),1,0),0))</f>
        <v>0</v>
      </c>
    </row>
    <row r="2525" customFormat="false" ht="15" hidden="false" customHeight="false" outlineLevel="0" collapsed="false">
      <c r="A2525" s="37" t="n">
        <v>1002272</v>
      </c>
      <c r="B2525" s="38" t="n">
        <v>46283</v>
      </c>
      <c r="C2525" s="39" t="n">
        <v>1</v>
      </c>
      <c r="D2525" s="39" t="s">
        <v>26</v>
      </c>
      <c r="E2525" s="39"/>
      <c r="F2525" s="41" t="n">
        <f aca="false">IF(A2525="","",MATCH(A2525,P_ID,1))</f>
        <v>2272</v>
      </c>
      <c r="G2525" s="41" t="str">
        <f aca="false">IF(A2525="","",INDEX(P_Svc,F2525))</f>
        <v>Standard</v>
      </c>
      <c r="H2525" s="41" t="str">
        <f aca="false">IF(A2525="","",INDEX(P_Zone,F2525))</f>
        <v>Central</v>
      </c>
      <c r="I2525" s="41" t="n">
        <f aca="false">IF(A2525="","",IF(D2525="Delivered",IF(B2525&lt;=INDEX(P_Due,F2525),1,0),0))</f>
        <v>1</v>
      </c>
    </row>
    <row r="2526" customFormat="false" ht="15" hidden="false" customHeight="false" outlineLevel="0" collapsed="false">
      <c r="A2526" s="37" t="n">
        <v>1002273</v>
      </c>
      <c r="B2526" s="38" t="n">
        <v>46283</v>
      </c>
      <c r="C2526" s="39" t="n">
        <v>1</v>
      </c>
      <c r="D2526" s="39" t="s">
        <v>26</v>
      </c>
      <c r="E2526" s="39"/>
      <c r="F2526" s="41" t="n">
        <f aca="false">IF(A2526="","",MATCH(A2526,P_ID,1))</f>
        <v>2273</v>
      </c>
      <c r="G2526" s="41" t="str">
        <f aca="false">IF(A2526="","",INDEX(P_Svc,F2526))</f>
        <v>Economy</v>
      </c>
      <c r="H2526" s="41" t="str">
        <f aca="false">IF(A2526="","",INDEX(P_Zone,F2526))</f>
        <v>West</v>
      </c>
      <c r="I2526" s="41" t="n">
        <f aca="false">IF(A2526="","",IF(D2526="Delivered",IF(B2526&lt;=INDEX(P_Due,F2526),1,0),0))</f>
        <v>1</v>
      </c>
    </row>
    <row r="2527" customFormat="false" ht="15" hidden="false" customHeight="false" outlineLevel="0" collapsed="false">
      <c r="A2527" s="37" t="n">
        <v>1002274</v>
      </c>
      <c r="B2527" s="38" t="n">
        <v>46283</v>
      </c>
      <c r="C2527" s="39" t="n">
        <v>1</v>
      </c>
      <c r="D2527" s="39" t="s">
        <v>26</v>
      </c>
      <c r="E2527" s="39"/>
      <c r="F2527" s="41" t="n">
        <f aca="false">IF(A2527="","",MATCH(A2527,P_ID,1))</f>
        <v>2274</v>
      </c>
      <c r="G2527" s="41" t="str">
        <f aca="false">IF(A2527="","",INDEX(P_Svc,F2527))</f>
        <v>Express</v>
      </c>
      <c r="H2527" s="41" t="str">
        <f aca="false">IF(A2527="","",INDEX(P_Zone,F2527))</f>
        <v>South</v>
      </c>
      <c r="I2527" s="41" t="n">
        <f aca="false">IF(A2527="","",IF(D2527="Delivered",IF(B2527&lt;=INDEX(P_Due,F2527),1,0),0))</f>
        <v>1</v>
      </c>
    </row>
    <row r="2528" customFormat="false" ht="15" hidden="false" customHeight="false" outlineLevel="0" collapsed="false">
      <c r="A2528" s="37" t="n">
        <v>1002275</v>
      </c>
      <c r="B2528" s="38" t="n">
        <v>46283</v>
      </c>
      <c r="C2528" s="39" t="n">
        <v>1</v>
      </c>
      <c r="D2528" s="39" t="s">
        <v>26</v>
      </c>
      <c r="E2528" s="39"/>
      <c r="F2528" s="41" t="n">
        <f aca="false">IF(A2528="","",MATCH(A2528,P_ID,1))</f>
        <v>2275</v>
      </c>
      <c r="G2528" s="41" t="str">
        <f aca="false">IF(A2528="","",INDEX(P_Svc,F2528))</f>
        <v>Standard</v>
      </c>
      <c r="H2528" s="41" t="str">
        <f aca="false">IF(A2528="","",INDEX(P_Zone,F2528))</f>
        <v>North</v>
      </c>
      <c r="I2528" s="41" t="n">
        <f aca="false">IF(A2528="","",IF(D2528="Delivered",IF(B2528&lt;=INDEX(P_Due,F2528),1,0),0))</f>
        <v>1</v>
      </c>
    </row>
    <row r="2529" customFormat="false" ht="15" hidden="false" customHeight="false" outlineLevel="0" collapsed="false">
      <c r="A2529" s="37" t="n">
        <v>1002276</v>
      </c>
      <c r="B2529" s="38" t="n">
        <v>46283</v>
      </c>
      <c r="C2529" s="39" t="n">
        <v>1</v>
      </c>
      <c r="D2529" s="39" t="s">
        <v>26</v>
      </c>
      <c r="E2529" s="39"/>
      <c r="F2529" s="41" t="n">
        <f aca="false">IF(A2529="","",MATCH(A2529,P_ID,1))</f>
        <v>2276</v>
      </c>
      <c r="G2529" s="41" t="str">
        <f aca="false">IF(A2529="","",INDEX(P_Svc,F2529))</f>
        <v>Express</v>
      </c>
      <c r="H2529" s="41" t="str">
        <f aca="false">IF(A2529="","",INDEX(P_Zone,F2529))</f>
        <v>East</v>
      </c>
      <c r="I2529" s="41" t="n">
        <f aca="false">IF(A2529="","",IF(D2529="Delivered",IF(B2529&lt;=INDEX(P_Due,F2529),1,0),0))</f>
        <v>1</v>
      </c>
    </row>
    <row r="2530" customFormat="false" ht="15" hidden="false" customHeight="false" outlineLevel="0" collapsed="false">
      <c r="A2530" s="37" t="n">
        <v>1002279</v>
      </c>
      <c r="B2530" s="38" t="n">
        <v>46283</v>
      </c>
      <c r="C2530" s="39" t="n">
        <v>1</v>
      </c>
      <c r="D2530" s="39" t="s">
        <v>26</v>
      </c>
      <c r="E2530" s="39"/>
      <c r="F2530" s="41" t="n">
        <f aca="false">IF(A2530="","",MATCH(A2530,P_ID,1))</f>
        <v>2279</v>
      </c>
      <c r="G2530" s="41" t="str">
        <f aca="false">IF(A2530="","",INDEX(P_Svc,F2530))</f>
        <v>Standard</v>
      </c>
      <c r="H2530" s="41" t="str">
        <f aca="false">IF(A2530="","",INDEX(P_Zone,F2530))</f>
        <v>South</v>
      </c>
      <c r="I2530" s="41" t="n">
        <f aca="false">IF(A2530="","",IF(D2530="Delivered",IF(B2530&lt;=INDEX(P_Due,F2530),1,0),0))</f>
        <v>1</v>
      </c>
    </row>
    <row r="2531" customFormat="false" ht="15" hidden="false" customHeight="false" outlineLevel="0" collapsed="false">
      <c r="A2531" s="37" t="n">
        <v>1002280</v>
      </c>
      <c r="B2531" s="38" t="n">
        <v>46283</v>
      </c>
      <c r="C2531" s="39" t="n">
        <v>1</v>
      </c>
      <c r="D2531" s="39" t="s">
        <v>79</v>
      </c>
      <c r="E2531" s="39" t="s">
        <v>34</v>
      </c>
      <c r="F2531" s="41" t="n">
        <f aca="false">IF(A2531="","",MATCH(A2531,P_ID,1))</f>
        <v>2280</v>
      </c>
      <c r="G2531" s="41" t="str">
        <f aca="false">IF(A2531="","",INDEX(P_Svc,F2531))</f>
        <v>Standard</v>
      </c>
      <c r="H2531" s="41" t="str">
        <f aca="false">IF(A2531="","",INDEX(P_Zone,F2531))</f>
        <v>South</v>
      </c>
      <c r="I2531" s="41" t="n">
        <f aca="false">IF(A2531="","",IF(D2531="Delivered",IF(B2531&lt;=INDEX(P_Due,F2531),1,0),0))</f>
        <v>0</v>
      </c>
    </row>
    <row r="2532" customFormat="false" ht="15" hidden="false" customHeight="false" outlineLevel="0" collapsed="false">
      <c r="A2532" s="37" t="n">
        <v>1002281</v>
      </c>
      <c r="B2532" s="38" t="n">
        <v>46283</v>
      </c>
      <c r="C2532" s="39" t="n">
        <v>1</v>
      </c>
      <c r="D2532" s="39" t="s">
        <v>26</v>
      </c>
      <c r="E2532" s="39"/>
      <c r="F2532" s="41" t="n">
        <f aca="false">IF(A2532="","",MATCH(A2532,P_ID,1))</f>
        <v>2281</v>
      </c>
      <c r="G2532" s="41" t="str">
        <f aca="false">IF(A2532="","",INDEX(P_Svc,F2532))</f>
        <v>Standard</v>
      </c>
      <c r="H2532" s="41" t="str">
        <f aca="false">IF(A2532="","",INDEX(P_Zone,F2532))</f>
        <v>Central</v>
      </c>
      <c r="I2532" s="41" t="n">
        <f aca="false">IF(A2532="","",IF(D2532="Delivered",IF(B2532&lt;=INDEX(P_Due,F2532),1,0),0))</f>
        <v>1</v>
      </c>
    </row>
    <row r="2533" customFormat="false" ht="15" hidden="false" customHeight="false" outlineLevel="0" collapsed="false">
      <c r="A2533" s="37" t="n">
        <v>1002282</v>
      </c>
      <c r="B2533" s="38" t="n">
        <v>46283</v>
      </c>
      <c r="C2533" s="39" t="n">
        <v>1</v>
      </c>
      <c r="D2533" s="39" t="s">
        <v>26</v>
      </c>
      <c r="E2533" s="39"/>
      <c r="F2533" s="41" t="n">
        <f aca="false">IF(A2533="","",MATCH(A2533,P_ID,1))</f>
        <v>2282</v>
      </c>
      <c r="G2533" s="41" t="str">
        <f aca="false">IF(A2533="","",INDEX(P_Svc,F2533))</f>
        <v>Standard</v>
      </c>
      <c r="H2533" s="41" t="str">
        <f aca="false">IF(A2533="","",INDEX(P_Zone,F2533))</f>
        <v>South</v>
      </c>
      <c r="I2533" s="41" t="n">
        <f aca="false">IF(A2533="","",IF(D2533="Delivered",IF(B2533&lt;=INDEX(P_Due,F2533),1,0),0))</f>
        <v>1</v>
      </c>
    </row>
    <row r="2534" customFormat="false" ht="15" hidden="false" customHeight="false" outlineLevel="0" collapsed="false">
      <c r="A2534" s="37" t="n">
        <v>1002284</v>
      </c>
      <c r="B2534" s="38" t="n">
        <v>46283</v>
      </c>
      <c r="C2534" s="39" t="n">
        <v>1</v>
      </c>
      <c r="D2534" s="39" t="s">
        <v>26</v>
      </c>
      <c r="E2534" s="39"/>
      <c r="F2534" s="41" t="n">
        <f aca="false">IF(A2534="","",MATCH(A2534,P_ID,1))</f>
        <v>2284</v>
      </c>
      <c r="G2534" s="41" t="str">
        <f aca="false">IF(A2534="","",INDEX(P_Svc,F2534))</f>
        <v>Standard</v>
      </c>
      <c r="H2534" s="41" t="str">
        <f aca="false">IF(A2534="","",INDEX(P_Zone,F2534))</f>
        <v>East</v>
      </c>
      <c r="I2534" s="41" t="n">
        <f aca="false">IF(A2534="","",IF(D2534="Delivered",IF(B2534&lt;=INDEX(P_Due,F2534),1,0),0))</f>
        <v>1</v>
      </c>
    </row>
    <row r="2535" customFormat="false" ht="15" hidden="false" customHeight="false" outlineLevel="0" collapsed="false">
      <c r="A2535" s="37" t="n">
        <v>1002285</v>
      </c>
      <c r="B2535" s="38" t="n">
        <v>46283</v>
      </c>
      <c r="C2535" s="39" t="n">
        <v>1</v>
      </c>
      <c r="D2535" s="39" t="s">
        <v>26</v>
      </c>
      <c r="E2535" s="39"/>
      <c r="F2535" s="41" t="n">
        <f aca="false">IF(A2535="","",MATCH(A2535,P_ID,1))</f>
        <v>2285</v>
      </c>
      <c r="G2535" s="41" t="str">
        <f aca="false">IF(A2535="","",INDEX(P_Svc,F2535))</f>
        <v>Standard</v>
      </c>
      <c r="H2535" s="41" t="str">
        <f aca="false">IF(A2535="","",INDEX(P_Zone,F2535))</f>
        <v>South</v>
      </c>
      <c r="I2535" s="41" t="n">
        <f aca="false">IF(A2535="","",IF(D2535="Delivered",IF(B2535&lt;=INDEX(P_Due,F2535),1,0),0))</f>
        <v>1</v>
      </c>
    </row>
    <row r="2536" customFormat="false" ht="15" hidden="false" customHeight="false" outlineLevel="0" collapsed="false">
      <c r="A2536" s="37" t="n">
        <v>1002286</v>
      </c>
      <c r="B2536" s="38" t="n">
        <v>46283</v>
      </c>
      <c r="C2536" s="39" t="n">
        <v>1</v>
      </c>
      <c r="D2536" s="39" t="s">
        <v>79</v>
      </c>
      <c r="E2536" s="39" t="s">
        <v>34</v>
      </c>
      <c r="F2536" s="41" t="n">
        <f aca="false">IF(A2536="","",MATCH(A2536,P_ID,1))</f>
        <v>2286</v>
      </c>
      <c r="G2536" s="41" t="str">
        <f aca="false">IF(A2536="","",INDEX(P_Svc,F2536))</f>
        <v>Standard</v>
      </c>
      <c r="H2536" s="41" t="str">
        <f aca="false">IF(A2536="","",INDEX(P_Zone,F2536))</f>
        <v>East</v>
      </c>
      <c r="I2536" s="41" t="n">
        <f aca="false">IF(A2536="","",IF(D2536="Delivered",IF(B2536&lt;=INDEX(P_Due,F2536),1,0),0))</f>
        <v>0</v>
      </c>
    </row>
    <row r="2537" customFormat="false" ht="15" hidden="false" customHeight="false" outlineLevel="0" collapsed="false">
      <c r="A2537" s="37" t="n">
        <v>1002287</v>
      </c>
      <c r="B2537" s="38" t="n">
        <v>46283</v>
      </c>
      <c r="C2537" s="39" t="n">
        <v>1</v>
      </c>
      <c r="D2537" s="39" t="s">
        <v>26</v>
      </c>
      <c r="E2537" s="39"/>
      <c r="F2537" s="41" t="n">
        <f aca="false">IF(A2537="","",MATCH(A2537,P_ID,1))</f>
        <v>2287</v>
      </c>
      <c r="G2537" s="41" t="str">
        <f aca="false">IF(A2537="","",INDEX(P_Svc,F2537))</f>
        <v>Economy</v>
      </c>
      <c r="H2537" s="41" t="str">
        <f aca="false">IF(A2537="","",INDEX(P_Zone,F2537))</f>
        <v>West</v>
      </c>
      <c r="I2537" s="41" t="n">
        <f aca="false">IF(A2537="","",IF(D2537="Delivered",IF(B2537&lt;=INDEX(P_Due,F2537),1,0),0))</f>
        <v>1</v>
      </c>
    </row>
    <row r="2538" customFormat="false" ht="15" hidden="false" customHeight="false" outlineLevel="0" collapsed="false">
      <c r="A2538" s="37" t="n">
        <v>1002288</v>
      </c>
      <c r="B2538" s="38" t="n">
        <v>46283</v>
      </c>
      <c r="C2538" s="39" t="n">
        <v>1</v>
      </c>
      <c r="D2538" s="39" t="s">
        <v>26</v>
      </c>
      <c r="E2538" s="39"/>
      <c r="F2538" s="41" t="n">
        <f aca="false">IF(A2538="","",MATCH(A2538,P_ID,1))</f>
        <v>2288</v>
      </c>
      <c r="G2538" s="41" t="str">
        <f aca="false">IF(A2538="","",INDEX(P_Svc,F2538))</f>
        <v>Standard</v>
      </c>
      <c r="H2538" s="41" t="str">
        <f aca="false">IF(A2538="","",INDEX(P_Zone,F2538))</f>
        <v>North</v>
      </c>
      <c r="I2538" s="41" t="n">
        <f aca="false">IF(A2538="","",IF(D2538="Delivered",IF(B2538&lt;=INDEX(P_Due,F2538),1,0),0))</f>
        <v>1</v>
      </c>
    </row>
    <row r="2539" customFormat="false" ht="15" hidden="false" customHeight="false" outlineLevel="0" collapsed="false">
      <c r="A2539" s="37" t="n">
        <v>1002289</v>
      </c>
      <c r="B2539" s="38" t="n">
        <v>46283</v>
      </c>
      <c r="C2539" s="39" t="n">
        <v>1</v>
      </c>
      <c r="D2539" s="39" t="s">
        <v>26</v>
      </c>
      <c r="E2539" s="39"/>
      <c r="F2539" s="41" t="n">
        <f aca="false">IF(A2539="","",MATCH(A2539,P_ID,1))</f>
        <v>2289</v>
      </c>
      <c r="G2539" s="41" t="str">
        <f aca="false">IF(A2539="","",INDEX(P_Svc,F2539))</f>
        <v>Economy</v>
      </c>
      <c r="H2539" s="41" t="str">
        <f aca="false">IF(A2539="","",INDEX(P_Zone,F2539))</f>
        <v>Central</v>
      </c>
      <c r="I2539" s="41" t="n">
        <f aca="false">IF(A2539="","",IF(D2539="Delivered",IF(B2539&lt;=INDEX(P_Due,F2539),1,0),0))</f>
        <v>1</v>
      </c>
    </row>
    <row r="2540" customFormat="false" ht="15" hidden="false" customHeight="false" outlineLevel="0" collapsed="false">
      <c r="A2540" s="37" t="n">
        <v>1002291</v>
      </c>
      <c r="B2540" s="38" t="n">
        <v>46283</v>
      </c>
      <c r="C2540" s="39" t="n">
        <v>1</v>
      </c>
      <c r="D2540" s="39" t="s">
        <v>26</v>
      </c>
      <c r="E2540" s="39"/>
      <c r="F2540" s="41" t="n">
        <f aca="false">IF(A2540="","",MATCH(A2540,P_ID,1))</f>
        <v>2291</v>
      </c>
      <c r="G2540" s="41" t="str">
        <f aca="false">IF(A2540="","",INDEX(P_Svc,F2540))</f>
        <v>Standard</v>
      </c>
      <c r="H2540" s="41" t="str">
        <f aca="false">IF(A2540="","",INDEX(P_Zone,F2540))</f>
        <v>South</v>
      </c>
      <c r="I2540" s="41" t="n">
        <f aca="false">IF(A2540="","",IF(D2540="Delivered",IF(B2540&lt;=INDEX(P_Due,F2540),1,0),0))</f>
        <v>1</v>
      </c>
    </row>
    <row r="2541" customFormat="false" ht="15" hidden="false" customHeight="false" outlineLevel="0" collapsed="false">
      <c r="A2541" s="37" t="n">
        <v>1002353</v>
      </c>
      <c r="B2541" s="38" t="n">
        <v>46284</v>
      </c>
      <c r="C2541" s="39" t="n">
        <v>1</v>
      </c>
      <c r="D2541" s="39" t="s">
        <v>79</v>
      </c>
      <c r="E2541" s="39" t="s">
        <v>36</v>
      </c>
      <c r="F2541" s="41" t="n">
        <f aca="false">IF(A2541="","",MATCH(A2541,P_ID,1))</f>
        <v>2353</v>
      </c>
      <c r="G2541" s="41" t="str">
        <f aca="false">IF(A2541="","",INDEX(P_Svc,F2541))</f>
        <v>Express</v>
      </c>
      <c r="H2541" s="41" t="str">
        <f aca="false">IF(A2541="","",INDEX(P_Zone,F2541))</f>
        <v>North</v>
      </c>
      <c r="I2541" s="41" t="n">
        <f aca="false">IF(A2541="","",IF(D2541="Delivered",IF(B2541&lt;=INDEX(P_Due,F2541),1,0),0))</f>
        <v>0</v>
      </c>
    </row>
    <row r="2542" customFormat="false" ht="15" hidden="false" customHeight="false" outlineLevel="0" collapsed="false">
      <c r="A2542" s="37" t="n">
        <v>1002386</v>
      </c>
      <c r="B2542" s="38" t="n">
        <v>46284</v>
      </c>
      <c r="C2542" s="39" t="n">
        <v>1</v>
      </c>
      <c r="D2542" s="39" t="s">
        <v>26</v>
      </c>
      <c r="E2542" s="39"/>
      <c r="F2542" s="41" t="n">
        <f aca="false">IF(A2542="","",MATCH(A2542,P_ID,1))</f>
        <v>2386</v>
      </c>
      <c r="G2542" s="41" t="str">
        <f aca="false">IF(A2542="","",INDEX(P_Svc,F2542))</f>
        <v>Express</v>
      </c>
      <c r="H2542" s="41" t="str">
        <f aca="false">IF(A2542="","",INDEX(P_Zone,F2542))</f>
        <v>South</v>
      </c>
      <c r="I2542" s="41" t="n">
        <f aca="false">IF(A2542="","",IF(D2542="Delivered",IF(B2542&lt;=INDEX(P_Due,F2542),1,0),0))</f>
        <v>1</v>
      </c>
    </row>
    <row r="2543" customFormat="false" ht="15" hidden="false" customHeight="false" outlineLevel="0" collapsed="false">
      <c r="A2543" s="37" t="n">
        <v>1002419</v>
      </c>
      <c r="B2543" s="38" t="n">
        <v>46284</v>
      </c>
      <c r="C2543" s="39" t="n">
        <v>1</v>
      </c>
      <c r="D2543" s="39" t="s">
        <v>26</v>
      </c>
      <c r="E2543" s="39"/>
      <c r="F2543" s="41" t="n">
        <f aca="false">IF(A2543="","",MATCH(A2543,P_ID,1))</f>
        <v>2419</v>
      </c>
      <c r="G2543" s="41" t="str">
        <f aca="false">IF(A2543="","",INDEX(P_Svc,F2543))</f>
        <v>Express</v>
      </c>
      <c r="H2543" s="41" t="str">
        <f aca="false">IF(A2543="","",INDEX(P_Zone,F2543))</f>
        <v>East</v>
      </c>
      <c r="I2543" s="41" t="n">
        <f aca="false">IF(A2543="","",IF(D2543="Delivered",IF(B2543&lt;=INDEX(P_Due,F2543),1,0),0))</f>
        <v>1</v>
      </c>
    </row>
    <row r="2544" customFormat="false" ht="15" hidden="false" customHeight="false" outlineLevel="0" collapsed="false">
      <c r="A2544" s="37" t="n">
        <v>1002441</v>
      </c>
      <c r="B2544" s="38" t="n">
        <v>46284</v>
      </c>
      <c r="C2544" s="39" t="n">
        <v>1</v>
      </c>
      <c r="D2544" s="39" t="s">
        <v>26</v>
      </c>
      <c r="E2544" s="39"/>
      <c r="F2544" s="41" t="n">
        <f aca="false">IF(A2544="","",MATCH(A2544,P_ID,1))</f>
        <v>2441</v>
      </c>
      <c r="G2544" s="41" t="str">
        <f aca="false">IF(A2544="","",INDEX(P_Svc,F2544))</f>
        <v>Express</v>
      </c>
      <c r="H2544" s="41" t="str">
        <f aca="false">IF(A2544="","",INDEX(P_Zone,F2544))</f>
        <v>Central</v>
      </c>
      <c r="I2544" s="41" t="n">
        <f aca="false">IF(A2544="","",IF(D2544="Delivered",IF(B2544&lt;=INDEX(P_Due,F2544),1,0),0))</f>
        <v>1</v>
      </c>
    </row>
    <row r="2545" customFormat="false" ht="15" hidden="false" customHeight="false" outlineLevel="0" collapsed="false">
      <c r="A2545" s="37" t="n">
        <v>1002445</v>
      </c>
      <c r="B2545" s="38" t="n">
        <v>46284</v>
      </c>
      <c r="C2545" s="39" t="n">
        <v>1</v>
      </c>
      <c r="D2545" s="39" t="s">
        <v>26</v>
      </c>
      <c r="E2545" s="39"/>
      <c r="F2545" s="41" t="n">
        <f aca="false">IF(A2545="","",MATCH(A2545,P_ID,1))</f>
        <v>2445</v>
      </c>
      <c r="G2545" s="41" t="str">
        <f aca="false">IF(A2545="","",INDEX(P_Svc,F2545))</f>
        <v>Express</v>
      </c>
      <c r="H2545" s="41" t="str">
        <f aca="false">IF(A2545="","",INDEX(P_Zone,F2545))</f>
        <v>South</v>
      </c>
      <c r="I2545" s="41" t="n">
        <f aca="false">IF(A2545="","",IF(D2545="Delivered",IF(B2545&lt;=INDEX(P_Due,F2545),1,0),0))</f>
        <v>1</v>
      </c>
    </row>
    <row r="2546" customFormat="false" ht="15" hidden="false" customHeight="false" outlineLevel="0" collapsed="false">
      <c r="A2546" s="37" t="n">
        <v>1002514</v>
      </c>
      <c r="B2546" s="38" t="n">
        <v>46284</v>
      </c>
      <c r="C2546" s="39" t="n">
        <v>1</v>
      </c>
      <c r="D2546" s="39" t="s">
        <v>26</v>
      </c>
      <c r="E2546" s="39"/>
      <c r="F2546" s="41" t="n">
        <f aca="false">IF(A2546="","",MATCH(A2546,P_ID,1))</f>
        <v>2514</v>
      </c>
      <c r="G2546" s="41" t="str">
        <f aca="false">IF(A2546="","",INDEX(P_Svc,F2546))</f>
        <v>Express</v>
      </c>
      <c r="H2546" s="41" t="str">
        <f aca="false">IF(A2546="","",INDEX(P_Zone,F2546))</f>
        <v>North</v>
      </c>
      <c r="I2546" s="41" t="n">
        <f aca="false">IF(A2546="","",IF(D2546="Delivered",IF(B2546&lt;=INDEX(P_Due,F2546),1,0),0))</f>
        <v>1</v>
      </c>
    </row>
    <row r="2547" customFormat="false" ht="15" hidden="false" customHeight="false" outlineLevel="0" collapsed="false">
      <c r="A2547" s="37" t="n">
        <v>1002133</v>
      </c>
      <c r="B2547" s="38" t="n">
        <v>46284</v>
      </c>
      <c r="C2547" s="39" t="n">
        <v>2</v>
      </c>
      <c r="D2547" s="39" t="s">
        <v>26</v>
      </c>
      <c r="E2547" s="39"/>
      <c r="F2547" s="41" t="n">
        <f aca="false">IF(A2547="","",MATCH(A2547,P_ID,1))</f>
        <v>2133</v>
      </c>
      <c r="G2547" s="41" t="str">
        <f aca="false">IF(A2547="","",INDEX(P_Svc,F2547))</f>
        <v>Express</v>
      </c>
      <c r="H2547" s="41" t="str">
        <f aca="false">IF(A2547="","",INDEX(P_Zone,F2547))</f>
        <v>West</v>
      </c>
      <c r="I2547" s="41" t="n">
        <f aca="false">IF(A2547="","",IF(D2547="Delivered",IF(B2547&lt;=INDEX(P_Due,F2547),1,0),0))</f>
        <v>0</v>
      </c>
    </row>
    <row r="2548" customFormat="false" ht="15" hidden="false" customHeight="false" outlineLevel="0" collapsed="false">
      <c r="A2548" s="37" t="n">
        <v>1002296</v>
      </c>
      <c r="B2548" s="38" t="n">
        <v>46284</v>
      </c>
      <c r="C2548" s="39" t="n">
        <v>1</v>
      </c>
      <c r="D2548" s="39" t="s">
        <v>26</v>
      </c>
      <c r="E2548" s="39"/>
      <c r="F2548" s="41" t="n">
        <f aca="false">IF(A2548="","",MATCH(A2548,P_ID,1))</f>
        <v>2296</v>
      </c>
      <c r="G2548" s="41" t="str">
        <f aca="false">IF(A2548="","",INDEX(P_Svc,F2548))</f>
        <v>Express</v>
      </c>
      <c r="H2548" s="41" t="str">
        <f aca="false">IF(A2548="","",INDEX(P_Zone,F2548))</f>
        <v>Central</v>
      </c>
      <c r="I2548" s="41" t="n">
        <f aca="false">IF(A2548="","",IF(D2548="Delivered",IF(B2548&lt;=INDEX(P_Due,F2548),1,0),0))</f>
        <v>1</v>
      </c>
    </row>
    <row r="2549" customFormat="false" ht="15" hidden="false" customHeight="false" outlineLevel="0" collapsed="false">
      <c r="A2549" s="37" t="n">
        <v>1002298</v>
      </c>
      <c r="B2549" s="38" t="n">
        <v>46284</v>
      </c>
      <c r="C2549" s="39" t="n">
        <v>1</v>
      </c>
      <c r="D2549" s="39" t="s">
        <v>26</v>
      </c>
      <c r="E2549" s="39"/>
      <c r="F2549" s="41" t="n">
        <f aca="false">IF(A2549="","",MATCH(A2549,P_ID,1))</f>
        <v>2298</v>
      </c>
      <c r="G2549" s="41" t="str">
        <f aca="false">IF(A2549="","",INDEX(P_Svc,F2549))</f>
        <v>Express</v>
      </c>
      <c r="H2549" s="41" t="str">
        <f aca="false">IF(A2549="","",INDEX(P_Zone,F2549))</f>
        <v>Central</v>
      </c>
      <c r="I2549" s="41" t="n">
        <f aca="false">IF(A2549="","",IF(D2549="Delivered",IF(B2549&lt;=INDEX(P_Due,F2549),1,0),0))</f>
        <v>1</v>
      </c>
    </row>
    <row r="2550" customFormat="false" ht="15" hidden="false" customHeight="false" outlineLevel="0" collapsed="false">
      <c r="A2550" s="37" t="n">
        <v>1002302</v>
      </c>
      <c r="B2550" s="38" t="n">
        <v>46284</v>
      </c>
      <c r="C2550" s="39" t="n">
        <v>1</v>
      </c>
      <c r="D2550" s="39" t="s">
        <v>26</v>
      </c>
      <c r="E2550" s="39"/>
      <c r="F2550" s="41" t="n">
        <f aca="false">IF(A2550="","",MATCH(A2550,P_ID,1))</f>
        <v>2302</v>
      </c>
      <c r="G2550" s="41" t="str">
        <f aca="false">IF(A2550="","",INDEX(P_Svc,F2550))</f>
        <v>Express</v>
      </c>
      <c r="H2550" s="41" t="str">
        <f aca="false">IF(A2550="","",INDEX(P_Zone,F2550))</f>
        <v>East</v>
      </c>
      <c r="I2550" s="41" t="n">
        <f aca="false">IF(A2550="","",IF(D2550="Delivered",IF(B2550&lt;=INDEX(P_Due,F2550),1,0),0))</f>
        <v>1</v>
      </c>
    </row>
    <row r="2551" customFormat="false" ht="15" hidden="false" customHeight="false" outlineLevel="0" collapsed="false">
      <c r="A2551" s="37" t="n">
        <v>1002309</v>
      </c>
      <c r="B2551" s="38" t="n">
        <v>46284</v>
      </c>
      <c r="C2551" s="39" t="n">
        <v>1</v>
      </c>
      <c r="D2551" s="39" t="s">
        <v>26</v>
      </c>
      <c r="E2551" s="39"/>
      <c r="F2551" s="41" t="n">
        <f aca="false">IF(A2551="","",MATCH(A2551,P_ID,1))</f>
        <v>2309</v>
      </c>
      <c r="G2551" s="41" t="str">
        <f aca="false">IF(A2551="","",INDEX(P_Svc,F2551))</f>
        <v>Express</v>
      </c>
      <c r="H2551" s="41" t="str">
        <f aca="false">IF(A2551="","",INDEX(P_Zone,F2551))</f>
        <v>East</v>
      </c>
      <c r="I2551" s="41" t="n">
        <f aca="false">IF(A2551="","",IF(D2551="Delivered",IF(B2551&lt;=INDEX(P_Due,F2551),1,0),0))</f>
        <v>1</v>
      </c>
    </row>
    <row r="2552" customFormat="false" ht="15" hidden="false" customHeight="false" outlineLevel="0" collapsed="false">
      <c r="A2552" s="37" t="n">
        <v>1002359</v>
      </c>
      <c r="B2552" s="38" t="n">
        <v>46284</v>
      </c>
      <c r="C2552" s="39" t="n">
        <v>1</v>
      </c>
      <c r="D2552" s="39" t="s">
        <v>26</v>
      </c>
      <c r="E2552" s="39"/>
      <c r="F2552" s="41" t="n">
        <f aca="false">IF(A2552="","",MATCH(A2552,P_ID,1))</f>
        <v>2359</v>
      </c>
      <c r="G2552" s="41" t="str">
        <f aca="false">IF(A2552="","",INDEX(P_Svc,F2552))</f>
        <v>Express</v>
      </c>
      <c r="H2552" s="41" t="str">
        <f aca="false">IF(A2552="","",INDEX(P_Zone,F2552))</f>
        <v>West</v>
      </c>
      <c r="I2552" s="41" t="n">
        <f aca="false">IF(A2552="","",IF(D2552="Delivered",IF(B2552&lt;=INDEX(P_Due,F2552),1,0),0))</f>
        <v>1</v>
      </c>
    </row>
    <row r="2553" customFormat="false" ht="15" hidden="false" customHeight="false" outlineLevel="0" collapsed="false">
      <c r="A2553" s="37" t="n">
        <v>1002361</v>
      </c>
      <c r="B2553" s="38" t="n">
        <v>46284</v>
      </c>
      <c r="C2553" s="39" t="n">
        <v>1</v>
      </c>
      <c r="D2553" s="39" t="s">
        <v>26</v>
      </c>
      <c r="E2553" s="39"/>
      <c r="F2553" s="41" t="n">
        <f aca="false">IF(A2553="","",MATCH(A2553,P_ID,1))</f>
        <v>2361</v>
      </c>
      <c r="G2553" s="41" t="str">
        <f aca="false">IF(A2553="","",INDEX(P_Svc,F2553))</f>
        <v>Express</v>
      </c>
      <c r="H2553" s="41" t="str">
        <f aca="false">IF(A2553="","",INDEX(P_Zone,F2553))</f>
        <v>West</v>
      </c>
      <c r="I2553" s="41" t="n">
        <f aca="false">IF(A2553="","",IF(D2553="Delivered",IF(B2553&lt;=INDEX(P_Due,F2553),1,0),0))</f>
        <v>1</v>
      </c>
    </row>
    <row r="2554" customFormat="false" ht="15" hidden="false" customHeight="false" outlineLevel="0" collapsed="false">
      <c r="A2554" s="37" t="n">
        <v>1002376</v>
      </c>
      <c r="B2554" s="38" t="n">
        <v>46284</v>
      </c>
      <c r="C2554" s="39" t="n">
        <v>1</v>
      </c>
      <c r="D2554" s="39" t="s">
        <v>79</v>
      </c>
      <c r="E2554" s="39" t="s">
        <v>32</v>
      </c>
      <c r="F2554" s="41" t="n">
        <f aca="false">IF(A2554="","",MATCH(A2554,P_ID,1))</f>
        <v>2376</v>
      </c>
      <c r="G2554" s="41" t="str">
        <f aca="false">IF(A2554="","",INDEX(P_Svc,F2554))</f>
        <v>Express</v>
      </c>
      <c r="H2554" s="41" t="str">
        <f aca="false">IF(A2554="","",INDEX(P_Zone,F2554))</f>
        <v>West</v>
      </c>
      <c r="I2554" s="41" t="n">
        <f aca="false">IF(A2554="","",IF(D2554="Delivered",IF(B2554&lt;=INDEX(P_Due,F2554),1,0),0))</f>
        <v>0</v>
      </c>
    </row>
    <row r="2555" customFormat="false" ht="15" hidden="false" customHeight="false" outlineLevel="0" collapsed="false">
      <c r="A2555" s="37" t="n">
        <v>1002396</v>
      </c>
      <c r="B2555" s="38" t="n">
        <v>46284</v>
      </c>
      <c r="C2555" s="39" t="n">
        <v>1</v>
      </c>
      <c r="D2555" s="39" t="s">
        <v>26</v>
      </c>
      <c r="E2555" s="39"/>
      <c r="F2555" s="41" t="n">
        <f aca="false">IF(A2555="","",MATCH(A2555,P_ID,1))</f>
        <v>2396</v>
      </c>
      <c r="G2555" s="41" t="str">
        <f aca="false">IF(A2555="","",INDEX(P_Svc,F2555))</f>
        <v>Express</v>
      </c>
      <c r="H2555" s="41" t="str">
        <f aca="false">IF(A2555="","",INDEX(P_Zone,F2555))</f>
        <v>Central</v>
      </c>
      <c r="I2555" s="41" t="n">
        <f aca="false">IF(A2555="","",IF(D2555="Delivered",IF(B2555&lt;=INDEX(P_Due,F2555),1,0),0))</f>
        <v>1</v>
      </c>
    </row>
    <row r="2556" customFormat="false" ht="15" hidden="false" customHeight="false" outlineLevel="0" collapsed="false">
      <c r="A2556" s="37" t="n">
        <v>1002405</v>
      </c>
      <c r="B2556" s="38" t="n">
        <v>46284</v>
      </c>
      <c r="C2556" s="39" t="n">
        <v>1</v>
      </c>
      <c r="D2556" s="39" t="s">
        <v>79</v>
      </c>
      <c r="E2556" s="39" t="s">
        <v>32</v>
      </c>
      <c r="F2556" s="41" t="n">
        <f aca="false">IF(A2556="","",MATCH(A2556,P_ID,1))</f>
        <v>2405</v>
      </c>
      <c r="G2556" s="41" t="str">
        <f aca="false">IF(A2556="","",INDEX(P_Svc,F2556))</f>
        <v>Express</v>
      </c>
      <c r="H2556" s="41" t="str">
        <f aca="false">IF(A2556="","",INDEX(P_Zone,F2556))</f>
        <v>East</v>
      </c>
      <c r="I2556" s="41" t="n">
        <f aca="false">IF(A2556="","",IF(D2556="Delivered",IF(B2556&lt;=INDEX(P_Due,F2556),1,0),0))</f>
        <v>0</v>
      </c>
    </row>
    <row r="2557" customFormat="false" ht="15" hidden="false" customHeight="false" outlineLevel="0" collapsed="false">
      <c r="A2557" s="37" t="n">
        <v>1002407</v>
      </c>
      <c r="B2557" s="38" t="n">
        <v>46284</v>
      </c>
      <c r="C2557" s="39" t="n">
        <v>1</v>
      </c>
      <c r="D2557" s="39" t="s">
        <v>26</v>
      </c>
      <c r="E2557" s="39"/>
      <c r="F2557" s="41" t="n">
        <f aca="false">IF(A2557="","",MATCH(A2557,P_ID,1))</f>
        <v>2407</v>
      </c>
      <c r="G2557" s="41" t="str">
        <f aca="false">IF(A2557="","",INDEX(P_Svc,F2557))</f>
        <v>Express</v>
      </c>
      <c r="H2557" s="41" t="str">
        <f aca="false">IF(A2557="","",INDEX(P_Zone,F2557))</f>
        <v>East</v>
      </c>
      <c r="I2557" s="41" t="n">
        <f aca="false">IF(A2557="","",IF(D2557="Delivered",IF(B2557&lt;=INDEX(P_Due,F2557),1,0),0))</f>
        <v>1</v>
      </c>
    </row>
    <row r="2558" customFormat="false" ht="15" hidden="false" customHeight="false" outlineLevel="0" collapsed="false">
      <c r="A2558" s="37" t="n">
        <v>1002422</v>
      </c>
      <c r="B2558" s="38" t="n">
        <v>46284</v>
      </c>
      <c r="C2558" s="39" t="n">
        <v>2</v>
      </c>
      <c r="D2558" s="39" t="s">
        <v>26</v>
      </c>
      <c r="E2558" s="39"/>
      <c r="F2558" s="41" t="n">
        <f aca="false">IF(A2558="","",MATCH(A2558,P_ID,1))</f>
        <v>2422</v>
      </c>
      <c r="G2558" s="41" t="str">
        <f aca="false">IF(A2558="","",INDEX(P_Svc,F2558))</f>
        <v>Express</v>
      </c>
      <c r="H2558" s="41" t="str">
        <f aca="false">IF(A2558="","",INDEX(P_Zone,F2558))</f>
        <v>West</v>
      </c>
      <c r="I2558" s="41" t="n">
        <f aca="false">IF(A2558="","",IF(D2558="Delivered",IF(B2558&lt;=INDEX(P_Due,F2558),1,0),0))</f>
        <v>1</v>
      </c>
    </row>
    <row r="2559" customFormat="false" ht="15" hidden="false" customHeight="false" outlineLevel="0" collapsed="false">
      <c r="A2559" s="37" t="n">
        <v>1002432</v>
      </c>
      <c r="B2559" s="38" t="n">
        <v>46284</v>
      </c>
      <c r="C2559" s="39" t="n">
        <v>1</v>
      </c>
      <c r="D2559" s="39" t="s">
        <v>26</v>
      </c>
      <c r="E2559" s="39"/>
      <c r="F2559" s="41" t="n">
        <f aca="false">IF(A2559="","",MATCH(A2559,P_ID,1))</f>
        <v>2432</v>
      </c>
      <c r="G2559" s="41" t="str">
        <f aca="false">IF(A2559="","",INDEX(P_Svc,F2559))</f>
        <v>Express</v>
      </c>
      <c r="H2559" s="41" t="str">
        <f aca="false">IF(A2559="","",INDEX(P_Zone,F2559))</f>
        <v>South</v>
      </c>
      <c r="I2559" s="41" t="n">
        <f aca="false">IF(A2559="","",IF(D2559="Delivered",IF(B2559&lt;=INDEX(P_Due,F2559),1,0),0))</f>
        <v>1</v>
      </c>
    </row>
    <row r="2560" customFormat="false" ht="15" hidden="false" customHeight="false" outlineLevel="0" collapsed="false">
      <c r="A2560" s="37" t="n">
        <v>1002457</v>
      </c>
      <c r="B2560" s="38" t="n">
        <v>46284</v>
      </c>
      <c r="C2560" s="39" t="n">
        <v>1</v>
      </c>
      <c r="D2560" s="39" t="s">
        <v>26</v>
      </c>
      <c r="E2560" s="39"/>
      <c r="F2560" s="41" t="n">
        <f aca="false">IF(A2560="","",MATCH(A2560,P_ID,1))</f>
        <v>2457</v>
      </c>
      <c r="G2560" s="41" t="str">
        <f aca="false">IF(A2560="","",INDEX(P_Svc,F2560))</f>
        <v>Express</v>
      </c>
      <c r="H2560" s="41" t="str">
        <f aca="false">IF(A2560="","",INDEX(P_Zone,F2560))</f>
        <v>North</v>
      </c>
      <c r="I2560" s="41" t="n">
        <f aca="false">IF(A2560="","",IF(D2560="Delivered",IF(B2560&lt;=INDEX(P_Due,F2560),1,0),0))</f>
        <v>1</v>
      </c>
    </row>
    <row r="2561" customFormat="false" ht="15" hidden="false" customHeight="false" outlineLevel="0" collapsed="false">
      <c r="A2561" s="37" t="n">
        <v>1002483</v>
      </c>
      <c r="B2561" s="38" t="n">
        <v>46284</v>
      </c>
      <c r="C2561" s="39" t="n">
        <v>1</v>
      </c>
      <c r="D2561" s="39" t="s">
        <v>26</v>
      </c>
      <c r="E2561" s="39"/>
      <c r="F2561" s="41" t="n">
        <f aca="false">IF(A2561="","",MATCH(A2561,P_ID,1))</f>
        <v>2483</v>
      </c>
      <c r="G2561" s="41" t="str">
        <f aca="false">IF(A2561="","",INDEX(P_Svc,F2561))</f>
        <v>Express</v>
      </c>
      <c r="H2561" s="41" t="str">
        <f aca="false">IF(A2561="","",INDEX(P_Zone,F2561))</f>
        <v>North</v>
      </c>
      <c r="I2561" s="41" t="n">
        <f aca="false">IF(A2561="","",IF(D2561="Delivered",IF(B2561&lt;=INDEX(P_Due,F2561),1,0),0))</f>
        <v>1</v>
      </c>
    </row>
    <row r="2562" customFormat="false" ht="15" hidden="false" customHeight="false" outlineLevel="0" collapsed="false">
      <c r="A2562" s="37" t="n">
        <v>1002490</v>
      </c>
      <c r="B2562" s="38" t="n">
        <v>46284</v>
      </c>
      <c r="C2562" s="39" t="n">
        <v>1</v>
      </c>
      <c r="D2562" s="39" t="s">
        <v>26</v>
      </c>
      <c r="E2562" s="39"/>
      <c r="F2562" s="41" t="n">
        <f aca="false">IF(A2562="","",MATCH(A2562,P_ID,1))</f>
        <v>2490</v>
      </c>
      <c r="G2562" s="41" t="str">
        <f aca="false">IF(A2562="","",INDEX(P_Svc,F2562))</f>
        <v>Express</v>
      </c>
      <c r="H2562" s="41" t="str">
        <f aca="false">IF(A2562="","",INDEX(P_Zone,F2562))</f>
        <v>North</v>
      </c>
      <c r="I2562" s="41" t="n">
        <f aca="false">IF(A2562="","",IF(D2562="Delivered",IF(B2562&lt;=INDEX(P_Due,F2562),1,0),0))</f>
        <v>1</v>
      </c>
    </row>
    <row r="2563" customFormat="false" ht="15" hidden="false" customHeight="false" outlineLevel="0" collapsed="false">
      <c r="A2563" s="37" t="n">
        <v>1002505</v>
      </c>
      <c r="B2563" s="38" t="n">
        <v>46284</v>
      </c>
      <c r="C2563" s="39" t="n">
        <v>1</v>
      </c>
      <c r="D2563" s="39" t="s">
        <v>26</v>
      </c>
      <c r="E2563" s="39"/>
      <c r="F2563" s="41" t="n">
        <f aca="false">IF(A2563="","",MATCH(A2563,P_ID,1))</f>
        <v>2505</v>
      </c>
      <c r="G2563" s="41" t="str">
        <f aca="false">IF(A2563="","",INDEX(P_Svc,F2563))</f>
        <v>Express</v>
      </c>
      <c r="H2563" s="41" t="str">
        <f aca="false">IF(A2563="","",INDEX(P_Zone,F2563))</f>
        <v>East</v>
      </c>
      <c r="I2563" s="41" t="n">
        <f aca="false">IF(A2563="","",IF(D2563="Delivered",IF(B2563&lt;=INDEX(P_Due,F2563),1,0),0))</f>
        <v>1</v>
      </c>
    </row>
    <row r="2564" customFormat="false" ht="15" hidden="false" customHeight="false" outlineLevel="0" collapsed="false">
      <c r="A2564" s="37" t="n">
        <v>1002509</v>
      </c>
      <c r="B2564" s="38" t="n">
        <v>46284</v>
      </c>
      <c r="C2564" s="39" t="n">
        <v>1</v>
      </c>
      <c r="D2564" s="39" t="s">
        <v>26</v>
      </c>
      <c r="E2564" s="39"/>
      <c r="F2564" s="41" t="n">
        <f aca="false">IF(A2564="","",MATCH(A2564,P_ID,1))</f>
        <v>2509</v>
      </c>
      <c r="G2564" s="41" t="str">
        <f aca="false">IF(A2564="","",INDEX(P_Svc,F2564))</f>
        <v>Express</v>
      </c>
      <c r="H2564" s="41" t="str">
        <f aca="false">IF(A2564="","",INDEX(P_Zone,F2564))</f>
        <v>West</v>
      </c>
      <c r="I2564" s="41" t="n">
        <f aca="false">IF(A2564="","",IF(D2564="Delivered",IF(B2564&lt;=INDEX(P_Due,F2564),1,0),0))</f>
        <v>1</v>
      </c>
    </row>
    <row r="2565" customFormat="false" ht="15" hidden="false" customHeight="false" outlineLevel="0" collapsed="false">
      <c r="A2565" s="37" t="n">
        <v>1002512</v>
      </c>
      <c r="B2565" s="38" t="n">
        <v>46284</v>
      </c>
      <c r="C2565" s="39" t="n">
        <v>1</v>
      </c>
      <c r="D2565" s="39" t="s">
        <v>26</v>
      </c>
      <c r="E2565" s="39"/>
      <c r="F2565" s="41" t="n">
        <f aca="false">IF(A2565="","",MATCH(A2565,P_ID,1))</f>
        <v>2512</v>
      </c>
      <c r="G2565" s="41" t="str">
        <f aca="false">IF(A2565="","",INDEX(P_Svc,F2565))</f>
        <v>Express</v>
      </c>
      <c r="H2565" s="41" t="str">
        <f aca="false">IF(A2565="","",INDEX(P_Zone,F2565))</f>
        <v>East</v>
      </c>
      <c r="I2565" s="41" t="n">
        <f aca="false">IF(A2565="","",IF(D2565="Delivered",IF(B2565&lt;=INDEX(P_Due,F2565),1,0),0))</f>
        <v>1</v>
      </c>
    </row>
    <row r="2566" customFormat="false" ht="15" hidden="false" customHeight="false" outlineLevel="0" collapsed="false">
      <c r="A2566" s="37" t="n">
        <v>1002531</v>
      </c>
      <c r="B2566" s="38" t="n">
        <v>46284</v>
      </c>
      <c r="C2566" s="39" t="n">
        <v>1</v>
      </c>
      <c r="D2566" s="39" t="s">
        <v>26</v>
      </c>
      <c r="E2566" s="39"/>
      <c r="F2566" s="41" t="n">
        <f aca="false">IF(A2566="","",MATCH(A2566,P_ID,1))</f>
        <v>2531</v>
      </c>
      <c r="G2566" s="41" t="str">
        <f aca="false">IF(A2566="","",INDEX(P_Svc,F2566))</f>
        <v>Express</v>
      </c>
      <c r="H2566" s="41" t="str">
        <f aca="false">IF(A2566="","",INDEX(P_Zone,F2566))</f>
        <v>South</v>
      </c>
      <c r="I2566" s="41" t="n">
        <f aca="false">IF(A2566="","",IF(D2566="Delivered",IF(B2566&lt;=INDEX(P_Due,F2566),1,0),0))</f>
        <v>1</v>
      </c>
    </row>
    <row r="2567" customFormat="false" ht="15" hidden="false" customHeight="false" outlineLevel="0" collapsed="false">
      <c r="A2567" s="37" t="n">
        <v>1002542</v>
      </c>
      <c r="B2567" s="38" t="n">
        <v>46284</v>
      </c>
      <c r="C2567" s="39" t="n">
        <v>1</v>
      </c>
      <c r="D2567" s="39" t="s">
        <v>26</v>
      </c>
      <c r="E2567" s="39"/>
      <c r="F2567" s="41" t="n">
        <f aca="false">IF(A2567="","",MATCH(A2567,P_ID,1))</f>
        <v>2542</v>
      </c>
      <c r="G2567" s="41" t="str">
        <f aca="false">IF(A2567="","",INDEX(P_Svc,F2567))</f>
        <v>Express</v>
      </c>
      <c r="H2567" s="41" t="str">
        <f aca="false">IF(A2567="","",INDEX(P_Zone,F2567))</f>
        <v>Central</v>
      </c>
      <c r="I2567" s="41" t="n">
        <f aca="false">IF(A2567="","",IF(D2567="Delivered",IF(B2567&lt;=INDEX(P_Due,F2567),1,0),0))</f>
        <v>1</v>
      </c>
    </row>
    <row r="2568" customFormat="false" ht="15" hidden="false" customHeight="false" outlineLevel="0" collapsed="false">
      <c r="A2568" s="37" t="n">
        <v>1002551</v>
      </c>
      <c r="B2568" s="38" t="n">
        <v>46284</v>
      </c>
      <c r="C2568" s="39" t="n">
        <v>1</v>
      </c>
      <c r="D2568" s="39" t="s">
        <v>26</v>
      </c>
      <c r="E2568" s="39"/>
      <c r="F2568" s="41" t="n">
        <f aca="false">IF(A2568="","",MATCH(A2568,P_ID,1))</f>
        <v>2551</v>
      </c>
      <c r="G2568" s="41" t="str">
        <f aca="false">IF(A2568="","",INDEX(P_Svc,F2568))</f>
        <v>Express</v>
      </c>
      <c r="H2568" s="41" t="str">
        <f aca="false">IF(A2568="","",INDEX(P_Zone,F2568))</f>
        <v>Central</v>
      </c>
      <c r="I2568" s="41" t="n">
        <f aca="false">IF(A2568="","",IF(D2568="Delivered",IF(B2568&lt;=INDEX(P_Due,F2568),1,0),0))</f>
        <v>1</v>
      </c>
    </row>
    <row r="2569" customFormat="false" ht="15" hidden="false" customHeight="false" outlineLevel="0" collapsed="false">
      <c r="A2569" s="37" t="n">
        <v>1002564</v>
      </c>
      <c r="B2569" s="38" t="n">
        <v>46284</v>
      </c>
      <c r="C2569" s="39" t="n">
        <v>1</v>
      </c>
      <c r="D2569" s="39" t="s">
        <v>26</v>
      </c>
      <c r="E2569" s="39"/>
      <c r="F2569" s="41" t="n">
        <f aca="false">IF(A2569="","",MATCH(A2569,P_ID,1))</f>
        <v>2564</v>
      </c>
      <c r="G2569" s="41" t="str">
        <f aca="false">IF(A2569="","",INDEX(P_Svc,F2569))</f>
        <v>Express</v>
      </c>
      <c r="H2569" s="41" t="str">
        <f aca="false">IF(A2569="","",INDEX(P_Zone,F2569))</f>
        <v>East</v>
      </c>
      <c r="I2569" s="41" t="n">
        <f aca="false">IF(A2569="","",IF(D2569="Delivered",IF(B2569&lt;=INDEX(P_Due,F2569),1,0),0))</f>
        <v>1</v>
      </c>
    </row>
    <row r="2570" customFormat="false" ht="15" hidden="false" customHeight="false" outlineLevel="0" collapsed="false">
      <c r="A2570" s="37" t="n">
        <v>1002583</v>
      </c>
      <c r="B2570" s="38" t="n">
        <v>46284</v>
      </c>
      <c r="C2570" s="39" t="n">
        <v>1</v>
      </c>
      <c r="D2570" s="39" t="s">
        <v>26</v>
      </c>
      <c r="E2570" s="39"/>
      <c r="F2570" s="41" t="n">
        <f aca="false">IF(A2570="","",MATCH(A2570,P_ID,1))</f>
        <v>2583</v>
      </c>
      <c r="G2570" s="41" t="str">
        <f aca="false">IF(A2570="","",INDEX(P_Svc,F2570))</f>
        <v>Express</v>
      </c>
      <c r="H2570" s="41" t="str">
        <f aca="false">IF(A2570="","",INDEX(P_Zone,F2570))</f>
        <v>Central</v>
      </c>
      <c r="I2570" s="41" t="n">
        <f aca="false">IF(A2570="","",IF(D2570="Delivered",IF(B2570&lt;=INDEX(P_Due,F2570),1,0),0))</f>
        <v>1</v>
      </c>
    </row>
    <row r="2571" customFormat="false" ht="15" hidden="false" customHeight="false" outlineLevel="0" collapsed="false">
      <c r="A2571" s="37" t="n">
        <v>1002586</v>
      </c>
      <c r="B2571" s="38" t="n">
        <v>46284</v>
      </c>
      <c r="C2571" s="39" t="n">
        <v>1</v>
      </c>
      <c r="D2571" s="39" t="s">
        <v>26</v>
      </c>
      <c r="E2571" s="39"/>
      <c r="F2571" s="41" t="n">
        <f aca="false">IF(A2571="","",MATCH(A2571,P_ID,1))</f>
        <v>2586</v>
      </c>
      <c r="G2571" s="41" t="str">
        <f aca="false">IF(A2571="","",INDEX(P_Svc,F2571))</f>
        <v>Express</v>
      </c>
      <c r="H2571" s="41" t="str">
        <f aca="false">IF(A2571="","",INDEX(P_Zone,F2571))</f>
        <v>West</v>
      </c>
      <c r="I2571" s="41" t="n">
        <f aca="false">IF(A2571="","",IF(D2571="Delivered",IF(B2571&lt;=INDEX(P_Due,F2571),1,0),0))</f>
        <v>1</v>
      </c>
    </row>
    <row r="2572" customFormat="false" ht="15" hidden="false" customHeight="false" outlineLevel="0" collapsed="false">
      <c r="A2572" s="37" t="n">
        <v>1002593</v>
      </c>
      <c r="B2572" s="38" t="n">
        <v>46284</v>
      </c>
      <c r="C2572" s="39" t="n">
        <v>1</v>
      </c>
      <c r="D2572" s="39" t="s">
        <v>26</v>
      </c>
      <c r="E2572" s="39"/>
      <c r="F2572" s="41" t="n">
        <f aca="false">IF(A2572="","",MATCH(A2572,P_ID,1))</f>
        <v>2593</v>
      </c>
      <c r="G2572" s="41" t="str">
        <f aca="false">IF(A2572="","",INDEX(P_Svc,F2572))</f>
        <v>Express</v>
      </c>
      <c r="H2572" s="41" t="str">
        <f aca="false">IF(A2572="","",INDEX(P_Zone,F2572))</f>
        <v>South</v>
      </c>
      <c r="I2572" s="41" t="n">
        <f aca="false">IF(A2572="","",IF(D2572="Delivered",IF(B2572&lt;=INDEX(P_Due,F2572),1,0),0))</f>
        <v>1</v>
      </c>
    </row>
    <row r="2573" customFormat="false" ht="15" hidden="false" customHeight="false" outlineLevel="0" collapsed="false">
      <c r="A2573" s="37" t="n">
        <v>1002605</v>
      </c>
      <c r="B2573" s="38" t="n">
        <v>46284</v>
      </c>
      <c r="C2573" s="39" t="n">
        <v>1</v>
      </c>
      <c r="D2573" s="39" t="s">
        <v>26</v>
      </c>
      <c r="E2573" s="39"/>
      <c r="F2573" s="41" t="n">
        <f aca="false">IF(A2573="","",MATCH(A2573,P_ID,1))</f>
        <v>2605</v>
      </c>
      <c r="G2573" s="41" t="str">
        <f aca="false">IF(A2573="","",INDEX(P_Svc,F2573))</f>
        <v>Express</v>
      </c>
      <c r="H2573" s="41" t="str">
        <f aca="false">IF(A2573="","",INDEX(P_Zone,F2573))</f>
        <v>South</v>
      </c>
      <c r="I2573" s="41" t="n">
        <f aca="false">IF(A2573="","",IF(D2573="Delivered",IF(B2573&lt;=INDEX(P_Due,F2573),1,0),0))</f>
        <v>1</v>
      </c>
    </row>
    <row r="2574" customFormat="false" ht="15" hidden="false" customHeight="false" outlineLevel="0" collapsed="false">
      <c r="A2574" s="37" t="n">
        <v>1002631</v>
      </c>
      <c r="B2574" s="38" t="n">
        <v>46284</v>
      </c>
      <c r="C2574" s="39" t="n">
        <v>1</v>
      </c>
      <c r="D2574" s="39" t="s">
        <v>26</v>
      </c>
      <c r="E2574" s="39"/>
      <c r="F2574" s="41" t="n">
        <f aca="false">IF(A2574="","",MATCH(A2574,P_ID,1))</f>
        <v>2631</v>
      </c>
      <c r="G2574" s="41" t="str">
        <f aca="false">IF(A2574="","",INDEX(P_Svc,F2574))</f>
        <v>Express</v>
      </c>
      <c r="H2574" s="41" t="str">
        <f aca="false">IF(A2574="","",INDEX(P_Zone,F2574))</f>
        <v>North</v>
      </c>
      <c r="I2574" s="41" t="n">
        <f aca="false">IF(A2574="","",IF(D2574="Delivered",IF(B2574&lt;=INDEX(P_Due,F2574),1,0),0))</f>
        <v>1</v>
      </c>
    </row>
    <row r="2575" customFormat="false" ht="15" hidden="false" customHeight="false" outlineLevel="0" collapsed="false">
      <c r="A2575" s="37" t="n">
        <v>1002648</v>
      </c>
      <c r="B2575" s="38" t="n">
        <v>46284</v>
      </c>
      <c r="C2575" s="39" t="n">
        <v>1</v>
      </c>
      <c r="D2575" s="39" t="s">
        <v>26</v>
      </c>
      <c r="E2575" s="39"/>
      <c r="F2575" s="41" t="n">
        <f aca="false">IF(A2575="","",MATCH(A2575,P_ID,1))</f>
        <v>2648</v>
      </c>
      <c r="G2575" s="41" t="str">
        <f aca="false">IF(A2575="","",INDEX(P_Svc,F2575))</f>
        <v>Express</v>
      </c>
      <c r="H2575" s="41" t="str">
        <f aca="false">IF(A2575="","",INDEX(P_Zone,F2575))</f>
        <v>South</v>
      </c>
      <c r="I2575" s="41" t="n">
        <f aca="false">IF(A2575="","",IF(D2575="Delivered",IF(B2575&lt;=INDEX(P_Due,F2575),1,0),0))</f>
        <v>1</v>
      </c>
    </row>
    <row r="2576" customFormat="false" ht="15" hidden="false" customHeight="false" outlineLevel="0" collapsed="false">
      <c r="A2576" s="37" t="n">
        <v>1002649</v>
      </c>
      <c r="B2576" s="38" t="n">
        <v>46284</v>
      </c>
      <c r="C2576" s="39" t="n">
        <v>1</v>
      </c>
      <c r="D2576" s="39" t="s">
        <v>79</v>
      </c>
      <c r="E2576" s="39" t="s">
        <v>32</v>
      </c>
      <c r="F2576" s="41" t="n">
        <f aca="false">IF(A2576="","",MATCH(A2576,P_ID,1))</f>
        <v>2649</v>
      </c>
      <c r="G2576" s="41" t="str">
        <f aca="false">IF(A2576="","",INDEX(P_Svc,F2576))</f>
        <v>Express</v>
      </c>
      <c r="H2576" s="41" t="str">
        <f aca="false">IF(A2576="","",INDEX(P_Zone,F2576))</f>
        <v>South</v>
      </c>
      <c r="I2576" s="41" t="n">
        <f aca="false">IF(A2576="","",IF(D2576="Delivered",IF(B2576&lt;=INDEX(P_Due,F2576),1,0),0))</f>
        <v>0</v>
      </c>
    </row>
    <row r="2577" customFormat="false" ht="15" hidden="false" customHeight="false" outlineLevel="0" collapsed="false">
      <c r="A2577" s="37" t="n">
        <v>1002660</v>
      </c>
      <c r="B2577" s="38" t="n">
        <v>46284</v>
      </c>
      <c r="C2577" s="39" t="n">
        <v>1</v>
      </c>
      <c r="D2577" s="39" t="s">
        <v>26</v>
      </c>
      <c r="E2577" s="39"/>
      <c r="F2577" s="41" t="n">
        <f aca="false">IF(A2577="","",MATCH(A2577,P_ID,1))</f>
        <v>2660</v>
      </c>
      <c r="G2577" s="41" t="str">
        <f aca="false">IF(A2577="","",INDEX(P_Svc,F2577))</f>
        <v>Express</v>
      </c>
      <c r="H2577" s="41" t="str">
        <f aca="false">IF(A2577="","",INDEX(P_Zone,F2577))</f>
        <v>South</v>
      </c>
      <c r="I2577" s="41" t="n">
        <f aca="false">IF(A2577="","",IF(D2577="Delivered",IF(B2577&lt;=INDEX(P_Due,F2577),1,0),0))</f>
        <v>1</v>
      </c>
    </row>
    <row r="2578" customFormat="false" ht="15" hidden="false" customHeight="false" outlineLevel="0" collapsed="false">
      <c r="A2578" s="37" t="n">
        <v>1002670</v>
      </c>
      <c r="B2578" s="38" t="n">
        <v>46284</v>
      </c>
      <c r="C2578" s="39" t="n">
        <v>1</v>
      </c>
      <c r="D2578" s="39" t="s">
        <v>26</v>
      </c>
      <c r="E2578" s="39"/>
      <c r="F2578" s="41" t="n">
        <f aca="false">IF(A2578="","",MATCH(A2578,P_ID,1))</f>
        <v>2670</v>
      </c>
      <c r="G2578" s="41" t="str">
        <f aca="false">IF(A2578="","",INDEX(P_Svc,F2578))</f>
        <v>Express</v>
      </c>
      <c r="H2578" s="41" t="str">
        <f aca="false">IF(A2578="","",INDEX(P_Zone,F2578))</f>
        <v>North</v>
      </c>
      <c r="I2578" s="41" t="n">
        <f aca="false">IF(A2578="","",IF(D2578="Delivered",IF(B2578&lt;=INDEX(P_Due,F2578),1,0),0))</f>
        <v>1</v>
      </c>
    </row>
    <row r="2579" customFormat="false" ht="15" hidden="false" customHeight="false" outlineLevel="0" collapsed="false">
      <c r="A2579" s="37" t="n">
        <v>1002672</v>
      </c>
      <c r="B2579" s="38" t="n">
        <v>46284</v>
      </c>
      <c r="C2579" s="39" t="n">
        <v>1</v>
      </c>
      <c r="D2579" s="39" t="s">
        <v>26</v>
      </c>
      <c r="E2579" s="39"/>
      <c r="F2579" s="41" t="n">
        <f aca="false">IF(A2579="","",MATCH(A2579,P_ID,1))</f>
        <v>2672</v>
      </c>
      <c r="G2579" s="41" t="str">
        <f aca="false">IF(A2579="","",INDEX(P_Svc,F2579))</f>
        <v>Express</v>
      </c>
      <c r="H2579" s="41" t="str">
        <f aca="false">IF(A2579="","",INDEX(P_Zone,F2579))</f>
        <v>North</v>
      </c>
      <c r="I2579" s="41" t="n">
        <f aca="false">IF(A2579="","",IF(D2579="Delivered",IF(B2579&lt;=INDEX(P_Due,F2579),1,0),0))</f>
        <v>1</v>
      </c>
    </row>
    <row r="2580" customFormat="false" ht="15" hidden="false" customHeight="false" outlineLevel="0" collapsed="false">
      <c r="A2580" s="37" t="n">
        <v>1002681</v>
      </c>
      <c r="B2580" s="38" t="n">
        <v>46284</v>
      </c>
      <c r="C2580" s="39" t="n">
        <v>1</v>
      </c>
      <c r="D2580" s="39" t="s">
        <v>26</v>
      </c>
      <c r="E2580" s="39"/>
      <c r="F2580" s="41" t="n">
        <f aca="false">IF(A2580="","",MATCH(A2580,P_ID,1))</f>
        <v>2681</v>
      </c>
      <c r="G2580" s="41" t="str">
        <f aca="false">IF(A2580="","",INDEX(P_Svc,F2580))</f>
        <v>Express</v>
      </c>
      <c r="H2580" s="41" t="str">
        <f aca="false">IF(A2580="","",INDEX(P_Zone,F2580))</f>
        <v>North</v>
      </c>
      <c r="I2580" s="41" t="n">
        <f aca="false">IF(A2580="","",IF(D2580="Delivered",IF(B2580&lt;=INDEX(P_Due,F2580),1,0),0))</f>
        <v>1</v>
      </c>
    </row>
    <row r="2581" customFormat="false" ht="15" hidden="false" customHeight="false" outlineLevel="0" collapsed="false">
      <c r="A2581" s="37" t="n">
        <v>1002684</v>
      </c>
      <c r="B2581" s="38" t="n">
        <v>46284</v>
      </c>
      <c r="C2581" s="39" t="n">
        <v>1</v>
      </c>
      <c r="D2581" s="39" t="s">
        <v>26</v>
      </c>
      <c r="E2581" s="39"/>
      <c r="F2581" s="41" t="n">
        <f aca="false">IF(A2581="","",MATCH(A2581,P_ID,1))</f>
        <v>2684</v>
      </c>
      <c r="G2581" s="41" t="str">
        <f aca="false">IF(A2581="","",INDEX(P_Svc,F2581))</f>
        <v>Express</v>
      </c>
      <c r="H2581" s="41" t="str">
        <f aca="false">IF(A2581="","",INDEX(P_Zone,F2581))</f>
        <v>Central</v>
      </c>
      <c r="I2581" s="41" t="n">
        <f aca="false">IF(A2581="","",IF(D2581="Delivered",IF(B2581&lt;=INDEX(P_Due,F2581),1,0),0))</f>
        <v>1</v>
      </c>
    </row>
    <row r="2582" customFormat="false" ht="15" hidden="false" customHeight="false" outlineLevel="0" collapsed="false">
      <c r="A2582" s="37" t="n">
        <v>1002721</v>
      </c>
      <c r="B2582" s="38" t="n">
        <v>46284</v>
      </c>
      <c r="C2582" s="39" t="n">
        <v>1</v>
      </c>
      <c r="D2582" s="39" t="s">
        <v>26</v>
      </c>
      <c r="E2582" s="39"/>
      <c r="F2582" s="41" t="n">
        <f aca="false">IF(A2582="","",MATCH(A2582,P_ID,1))</f>
        <v>2721</v>
      </c>
      <c r="G2582" s="41" t="str">
        <f aca="false">IF(A2582="","",INDEX(P_Svc,F2582))</f>
        <v>Express</v>
      </c>
      <c r="H2582" s="41" t="str">
        <f aca="false">IF(A2582="","",INDEX(P_Zone,F2582))</f>
        <v>North</v>
      </c>
      <c r="I2582" s="41" t="n">
        <f aca="false">IF(A2582="","",IF(D2582="Delivered",IF(B2582&lt;=INDEX(P_Due,F2582),1,0),0))</f>
        <v>1</v>
      </c>
    </row>
    <row r="2583" customFormat="false" ht="15" hidden="false" customHeight="false" outlineLevel="0" collapsed="false">
      <c r="A2583" s="37" t="n">
        <v>1002739</v>
      </c>
      <c r="B2583" s="38" t="n">
        <v>46284</v>
      </c>
      <c r="C2583" s="39" t="n">
        <v>1</v>
      </c>
      <c r="D2583" s="39" t="s">
        <v>79</v>
      </c>
      <c r="E2583" s="39" t="s">
        <v>32</v>
      </c>
      <c r="F2583" s="41" t="n">
        <f aca="false">IF(A2583="","",MATCH(A2583,P_ID,1))</f>
        <v>2739</v>
      </c>
      <c r="G2583" s="41" t="str">
        <f aca="false">IF(A2583="","",INDEX(P_Svc,F2583))</f>
        <v>Express</v>
      </c>
      <c r="H2583" s="41" t="str">
        <f aca="false">IF(A2583="","",INDEX(P_Zone,F2583))</f>
        <v>South</v>
      </c>
      <c r="I2583" s="41" t="n">
        <f aca="false">IF(A2583="","",IF(D2583="Delivered",IF(B2583&lt;=INDEX(P_Due,F2583),1,0),0))</f>
        <v>0</v>
      </c>
    </row>
    <row r="2584" customFormat="false" ht="15" hidden="false" customHeight="false" outlineLevel="0" collapsed="false">
      <c r="A2584" s="37" t="n">
        <v>1002744</v>
      </c>
      <c r="B2584" s="38" t="n">
        <v>46284</v>
      </c>
      <c r="C2584" s="39" t="n">
        <v>1</v>
      </c>
      <c r="D2584" s="39" t="s">
        <v>26</v>
      </c>
      <c r="E2584" s="39"/>
      <c r="F2584" s="41" t="n">
        <f aca="false">IF(A2584="","",MATCH(A2584,P_ID,1))</f>
        <v>2744</v>
      </c>
      <c r="G2584" s="41" t="str">
        <f aca="false">IF(A2584="","",INDEX(P_Svc,F2584))</f>
        <v>Express</v>
      </c>
      <c r="H2584" s="41" t="str">
        <f aca="false">IF(A2584="","",INDEX(P_Zone,F2584))</f>
        <v>East</v>
      </c>
      <c r="I2584" s="41" t="n">
        <f aca="false">IF(A2584="","",IF(D2584="Delivered",IF(B2584&lt;=INDEX(P_Due,F2584),1,0),0))</f>
        <v>1</v>
      </c>
    </row>
    <row r="2585" customFormat="false" ht="15" hidden="false" customHeight="false" outlineLevel="0" collapsed="false">
      <c r="A2585" s="37" t="n">
        <v>1002292</v>
      </c>
      <c r="B2585" s="38" t="n">
        <v>46284</v>
      </c>
      <c r="C2585" s="39" t="n">
        <v>1</v>
      </c>
      <c r="D2585" s="39" t="s">
        <v>26</v>
      </c>
      <c r="E2585" s="39"/>
      <c r="F2585" s="41" t="n">
        <f aca="false">IF(A2585="","",MATCH(A2585,P_ID,1))</f>
        <v>2292</v>
      </c>
      <c r="G2585" s="41" t="str">
        <f aca="false">IF(A2585="","",INDEX(P_Svc,F2585))</f>
        <v>Standard</v>
      </c>
      <c r="H2585" s="41" t="str">
        <f aca="false">IF(A2585="","",INDEX(P_Zone,F2585))</f>
        <v>North</v>
      </c>
      <c r="I2585" s="41" t="n">
        <f aca="false">IF(A2585="","",IF(D2585="Delivered",IF(B2585&lt;=INDEX(P_Due,F2585),1,0),0))</f>
        <v>1</v>
      </c>
    </row>
    <row r="2586" customFormat="false" ht="15" hidden="false" customHeight="false" outlineLevel="0" collapsed="false">
      <c r="A2586" s="37" t="n">
        <v>1002352</v>
      </c>
      <c r="B2586" s="38" t="n">
        <v>46284</v>
      </c>
      <c r="C2586" s="39" t="n">
        <v>1</v>
      </c>
      <c r="D2586" s="39" t="s">
        <v>26</v>
      </c>
      <c r="E2586" s="39"/>
      <c r="F2586" s="41" t="n">
        <f aca="false">IF(A2586="","",MATCH(A2586,P_ID,1))</f>
        <v>2352</v>
      </c>
      <c r="G2586" s="41" t="str">
        <f aca="false">IF(A2586="","",INDEX(P_Svc,F2586))</f>
        <v>Express</v>
      </c>
      <c r="H2586" s="41" t="str">
        <f aca="false">IF(A2586="","",INDEX(P_Zone,F2586))</f>
        <v>Central</v>
      </c>
      <c r="I2586" s="41" t="n">
        <f aca="false">IF(A2586="","",IF(D2586="Delivered",IF(B2586&lt;=INDEX(P_Due,F2586),1,0),0))</f>
        <v>1</v>
      </c>
    </row>
    <row r="2587" customFormat="false" ht="15" hidden="false" customHeight="false" outlineLevel="0" collapsed="false">
      <c r="A2587" s="37" t="n">
        <v>1002488</v>
      </c>
      <c r="B2587" s="38" t="n">
        <v>46284</v>
      </c>
      <c r="C2587" s="39" t="n">
        <v>1</v>
      </c>
      <c r="D2587" s="39" t="s">
        <v>26</v>
      </c>
      <c r="E2587" s="39"/>
      <c r="F2587" s="41" t="n">
        <f aca="false">IF(A2587="","",MATCH(A2587,P_ID,1))</f>
        <v>2488</v>
      </c>
      <c r="G2587" s="41" t="str">
        <f aca="false">IF(A2587="","",INDEX(P_Svc,F2587))</f>
        <v>Express</v>
      </c>
      <c r="H2587" s="41" t="str">
        <f aca="false">IF(A2587="","",INDEX(P_Zone,F2587))</f>
        <v>West</v>
      </c>
      <c r="I2587" s="41" t="n">
        <f aca="false">IF(A2587="","",IF(D2587="Delivered",IF(B2587&lt;=INDEX(P_Due,F2587),1,0),0))</f>
        <v>1</v>
      </c>
    </row>
    <row r="2588" customFormat="false" ht="15" hidden="false" customHeight="false" outlineLevel="0" collapsed="false">
      <c r="A2588" s="37" t="n">
        <v>1001835</v>
      </c>
      <c r="B2588" s="38" t="n">
        <v>46284</v>
      </c>
      <c r="C2588" s="39" t="n">
        <v>2</v>
      </c>
      <c r="D2588" s="39" t="s">
        <v>26</v>
      </c>
      <c r="E2588" s="39"/>
      <c r="F2588" s="41" t="n">
        <f aca="false">IF(A2588="","",MATCH(A2588,P_ID,1))</f>
        <v>1835</v>
      </c>
      <c r="G2588" s="41" t="str">
        <f aca="false">IF(A2588="","",INDEX(P_Svc,F2588))</f>
        <v>Economy</v>
      </c>
      <c r="H2588" s="41" t="str">
        <f aca="false">IF(A2588="","",INDEX(P_Zone,F2588))</f>
        <v>East</v>
      </c>
      <c r="I2588" s="41" t="n">
        <f aca="false">IF(A2588="","",IF(D2588="Delivered",IF(B2588&lt;=INDEX(P_Due,F2588),1,0),0))</f>
        <v>1</v>
      </c>
    </row>
    <row r="2589" customFormat="false" ht="15" hidden="false" customHeight="false" outlineLevel="0" collapsed="false">
      <c r="A2589" s="37" t="n">
        <v>1001855</v>
      </c>
      <c r="B2589" s="38" t="n">
        <v>46284</v>
      </c>
      <c r="C2589" s="39" t="n">
        <v>3</v>
      </c>
      <c r="D2589" s="39" t="s">
        <v>26</v>
      </c>
      <c r="E2589" s="39"/>
      <c r="F2589" s="41" t="n">
        <f aca="false">IF(A2589="","",MATCH(A2589,P_ID,1))</f>
        <v>1855</v>
      </c>
      <c r="G2589" s="41" t="str">
        <f aca="false">IF(A2589="","",INDEX(P_Svc,F2589))</f>
        <v>Standard</v>
      </c>
      <c r="H2589" s="41" t="str">
        <f aca="false">IF(A2589="","",INDEX(P_Zone,F2589))</f>
        <v>North</v>
      </c>
      <c r="I2589" s="41" t="n">
        <f aca="false">IF(A2589="","",IF(D2589="Delivered",IF(B2589&lt;=INDEX(P_Due,F2589),1,0),0))</f>
        <v>1</v>
      </c>
    </row>
    <row r="2590" customFormat="false" ht="15" hidden="false" customHeight="false" outlineLevel="0" collapsed="false">
      <c r="A2590" s="37" t="n">
        <v>1002018</v>
      </c>
      <c r="B2590" s="38" t="n">
        <v>46284</v>
      </c>
      <c r="C2590" s="39" t="n">
        <v>2</v>
      </c>
      <c r="D2590" s="39" t="s">
        <v>26</v>
      </c>
      <c r="E2590" s="39"/>
      <c r="F2590" s="41" t="n">
        <f aca="false">IF(A2590="","",MATCH(A2590,P_ID,1))</f>
        <v>2018</v>
      </c>
      <c r="G2590" s="41" t="str">
        <f aca="false">IF(A2590="","",INDEX(P_Svc,F2590))</f>
        <v>Standard</v>
      </c>
      <c r="H2590" s="41" t="str">
        <f aca="false">IF(A2590="","",INDEX(P_Zone,F2590))</f>
        <v>South</v>
      </c>
      <c r="I2590" s="41" t="n">
        <f aca="false">IF(A2590="","",IF(D2590="Delivered",IF(B2590&lt;=INDEX(P_Due,F2590),1,0),0))</f>
        <v>1</v>
      </c>
    </row>
    <row r="2591" customFormat="false" ht="15" hidden="false" customHeight="false" outlineLevel="0" collapsed="false">
      <c r="A2591" s="37" t="n">
        <v>1002020</v>
      </c>
      <c r="B2591" s="38" t="n">
        <v>46284</v>
      </c>
      <c r="C2591" s="39" t="n">
        <v>2</v>
      </c>
      <c r="D2591" s="39" t="s">
        <v>26</v>
      </c>
      <c r="E2591" s="39"/>
      <c r="F2591" s="41" t="n">
        <f aca="false">IF(A2591="","",MATCH(A2591,P_ID,1))</f>
        <v>2020</v>
      </c>
      <c r="G2591" s="41" t="str">
        <f aca="false">IF(A2591="","",INDEX(P_Svc,F2591))</f>
        <v>Economy</v>
      </c>
      <c r="H2591" s="41" t="str">
        <f aca="false">IF(A2591="","",INDEX(P_Zone,F2591))</f>
        <v>East</v>
      </c>
      <c r="I2591" s="41" t="n">
        <f aca="false">IF(A2591="","",IF(D2591="Delivered",IF(B2591&lt;=INDEX(P_Due,F2591),1,0),0))</f>
        <v>1</v>
      </c>
    </row>
    <row r="2592" customFormat="false" ht="15" hidden="false" customHeight="false" outlineLevel="0" collapsed="false">
      <c r="A2592" s="37" t="n">
        <v>1002025</v>
      </c>
      <c r="B2592" s="38" t="n">
        <v>46284</v>
      </c>
      <c r="C2592" s="39" t="n">
        <v>2</v>
      </c>
      <c r="D2592" s="39" t="s">
        <v>26</v>
      </c>
      <c r="E2592" s="39"/>
      <c r="F2592" s="41" t="n">
        <f aca="false">IF(A2592="","",MATCH(A2592,P_ID,1))</f>
        <v>2025</v>
      </c>
      <c r="G2592" s="41" t="str">
        <f aca="false">IF(A2592="","",INDEX(P_Svc,F2592))</f>
        <v>Standard</v>
      </c>
      <c r="H2592" s="41" t="str">
        <f aca="false">IF(A2592="","",INDEX(P_Zone,F2592))</f>
        <v>West</v>
      </c>
      <c r="I2592" s="41" t="n">
        <f aca="false">IF(A2592="","",IF(D2592="Delivered",IF(B2592&lt;=INDEX(P_Due,F2592),1,0),0))</f>
        <v>1</v>
      </c>
    </row>
    <row r="2593" customFormat="false" ht="15" hidden="false" customHeight="false" outlineLevel="0" collapsed="false">
      <c r="A2593" s="37" t="n">
        <v>1002043</v>
      </c>
      <c r="B2593" s="38" t="n">
        <v>46284</v>
      </c>
      <c r="C2593" s="39" t="n">
        <v>2</v>
      </c>
      <c r="D2593" s="39" t="s">
        <v>26</v>
      </c>
      <c r="E2593" s="39"/>
      <c r="F2593" s="41" t="n">
        <f aca="false">IF(A2593="","",MATCH(A2593,P_ID,1))</f>
        <v>2043</v>
      </c>
      <c r="G2593" s="41" t="str">
        <f aca="false">IF(A2593="","",INDEX(P_Svc,F2593))</f>
        <v>Standard</v>
      </c>
      <c r="H2593" s="41" t="str">
        <f aca="false">IF(A2593="","",INDEX(P_Zone,F2593))</f>
        <v>Central</v>
      </c>
      <c r="I2593" s="41" t="n">
        <f aca="false">IF(A2593="","",IF(D2593="Delivered",IF(B2593&lt;=INDEX(P_Due,F2593),1,0),0))</f>
        <v>1</v>
      </c>
    </row>
    <row r="2594" customFormat="false" ht="15" hidden="false" customHeight="false" outlineLevel="0" collapsed="false">
      <c r="A2594" s="37" t="n">
        <v>1002047</v>
      </c>
      <c r="B2594" s="38" t="n">
        <v>46284</v>
      </c>
      <c r="C2594" s="39" t="n">
        <v>2</v>
      </c>
      <c r="D2594" s="39" t="s">
        <v>79</v>
      </c>
      <c r="E2594" s="39" t="s">
        <v>36</v>
      </c>
      <c r="F2594" s="41" t="n">
        <f aca="false">IF(A2594="","",MATCH(A2594,P_ID,1))</f>
        <v>2047</v>
      </c>
      <c r="G2594" s="41" t="str">
        <f aca="false">IF(A2594="","",INDEX(P_Svc,F2594))</f>
        <v>Standard</v>
      </c>
      <c r="H2594" s="41" t="str">
        <f aca="false">IF(A2594="","",INDEX(P_Zone,F2594))</f>
        <v>Central</v>
      </c>
      <c r="I2594" s="41" t="n">
        <f aca="false">IF(A2594="","",IF(D2594="Delivered",IF(B2594&lt;=INDEX(P_Due,F2594),1,0),0))</f>
        <v>0</v>
      </c>
    </row>
    <row r="2595" customFormat="false" ht="15" hidden="false" customHeight="false" outlineLevel="0" collapsed="false">
      <c r="A2595" s="37" t="n">
        <v>1002050</v>
      </c>
      <c r="B2595" s="38" t="n">
        <v>46284</v>
      </c>
      <c r="C2595" s="39" t="n">
        <v>2</v>
      </c>
      <c r="D2595" s="39" t="s">
        <v>26</v>
      </c>
      <c r="E2595" s="39"/>
      <c r="F2595" s="41" t="n">
        <f aca="false">IF(A2595="","",MATCH(A2595,P_ID,1))</f>
        <v>2050</v>
      </c>
      <c r="G2595" s="41" t="str">
        <f aca="false">IF(A2595="","",INDEX(P_Svc,F2595))</f>
        <v>Standard</v>
      </c>
      <c r="H2595" s="41" t="str">
        <f aca="false">IF(A2595="","",INDEX(P_Zone,F2595))</f>
        <v>East</v>
      </c>
      <c r="I2595" s="41" t="n">
        <f aca="false">IF(A2595="","",IF(D2595="Delivered",IF(B2595&lt;=INDEX(P_Due,F2595),1,0),0))</f>
        <v>1</v>
      </c>
    </row>
    <row r="2596" customFormat="false" ht="15" hidden="false" customHeight="false" outlineLevel="0" collapsed="false">
      <c r="A2596" s="37" t="n">
        <v>1002071</v>
      </c>
      <c r="B2596" s="38" t="n">
        <v>46284</v>
      </c>
      <c r="C2596" s="39" t="n">
        <v>2</v>
      </c>
      <c r="D2596" s="39" t="s">
        <v>26</v>
      </c>
      <c r="E2596" s="39"/>
      <c r="F2596" s="41" t="n">
        <f aca="false">IF(A2596="","",MATCH(A2596,P_ID,1))</f>
        <v>2071</v>
      </c>
      <c r="G2596" s="41" t="str">
        <f aca="false">IF(A2596="","",INDEX(P_Svc,F2596))</f>
        <v>Standard</v>
      </c>
      <c r="H2596" s="41" t="str">
        <f aca="false">IF(A2596="","",INDEX(P_Zone,F2596))</f>
        <v>West</v>
      </c>
      <c r="I2596" s="41" t="n">
        <f aca="false">IF(A2596="","",IF(D2596="Delivered",IF(B2596&lt;=INDEX(P_Due,F2596),1,0),0))</f>
        <v>1</v>
      </c>
    </row>
    <row r="2597" customFormat="false" ht="15" hidden="false" customHeight="false" outlineLevel="0" collapsed="false">
      <c r="A2597" s="37" t="n">
        <v>1002113</v>
      </c>
      <c r="B2597" s="38" t="n">
        <v>46284</v>
      </c>
      <c r="C2597" s="39" t="n">
        <v>2</v>
      </c>
      <c r="D2597" s="39" t="s">
        <v>26</v>
      </c>
      <c r="E2597" s="39"/>
      <c r="F2597" s="41" t="n">
        <f aca="false">IF(A2597="","",MATCH(A2597,P_ID,1))</f>
        <v>2113</v>
      </c>
      <c r="G2597" s="41" t="str">
        <f aca="false">IF(A2597="","",INDEX(P_Svc,F2597))</f>
        <v>Economy</v>
      </c>
      <c r="H2597" s="41" t="str">
        <f aca="false">IF(A2597="","",INDEX(P_Zone,F2597))</f>
        <v>Central</v>
      </c>
      <c r="I2597" s="41" t="n">
        <f aca="false">IF(A2597="","",IF(D2597="Delivered",IF(B2597&lt;=INDEX(P_Due,F2597),1,0),0))</f>
        <v>1</v>
      </c>
    </row>
    <row r="2598" customFormat="false" ht="15" hidden="false" customHeight="false" outlineLevel="0" collapsed="false">
      <c r="A2598" s="37" t="n">
        <v>1002121</v>
      </c>
      <c r="B2598" s="38" t="n">
        <v>46284</v>
      </c>
      <c r="C2598" s="39" t="n">
        <v>2</v>
      </c>
      <c r="D2598" s="39" t="s">
        <v>26</v>
      </c>
      <c r="E2598" s="39"/>
      <c r="F2598" s="41" t="n">
        <f aca="false">IF(A2598="","",MATCH(A2598,P_ID,1))</f>
        <v>2121</v>
      </c>
      <c r="G2598" s="41" t="str">
        <f aca="false">IF(A2598="","",INDEX(P_Svc,F2598))</f>
        <v>Economy</v>
      </c>
      <c r="H2598" s="41" t="str">
        <f aca="false">IF(A2598="","",INDEX(P_Zone,F2598))</f>
        <v>North</v>
      </c>
      <c r="I2598" s="41" t="n">
        <f aca="false">IF(A2598="","",IF(D2598="Delivered",IF(B2598&lt;=INDEX(P_Due,F2598),1,0),0))</f>
        <v>1</v>
      </c>
    </row>
    <row r="2599" customFormat="false" ht="15" hidden="false" customHeight="false" outlineLevel="0" collapsed="false">
      <c r="A2599" s="37" t="n">
        <v>1002126</v>
      </c>
      <c r="B2599" s="38" t="n">
        <v>46284</v>
      </c>
      <c r="C2599" s="39" t="n">
        <v>2</v>
      </c>
      <c r="D2599" s="39" t="s">
        <v>26</v>
      </c>
      <c r="E2599" s="39"/>
      <c r="F2599" s="41" t="n">
        <f aca="false">IF(A2599="","",MATCH(A2599,P_ID,1))</f>
        <v>2126</v>
      </c>
      <c r="G2599" s="41" t="str">
        <f aca="false">IF(A2599="","",INDEX(P_Svc,F2599))</f>
        <v>Standard</v>
      </c>
      <c r="H2599" s="41" t="str">
        <f aca="false">IF(A2599="","",INDEX(P_Zone,F2599))</f>
        <v>North</v>
      </c>
      <c r="I2599" s="41" t="n">
        <f aca="false">IF(A2599="","",IF(D2599="Delivered",IF(B2599&lt;=INDEX(P_Due,F2599),1,0),0))</f>
        <v>1</v>
      </c>
    </row>
    <row r="2600" customFormat="false" ht="15" hidden="false" customHeight="false" outlineLevel="0" collapsed="false">
      <c r="A2600" s="37" t="n">
        <v>1002134</v>
      </c>
      <c r="B2600" s="38" t="n">
        <v>46284</v>
      </c>
      <c r="C2600" s="39" t="n">
        <v>2</v>
      </c>
      <c r="D2600" s="39" t="s">
        <v>26</v>
      </c>
      <c r="E2600" s="39"/>
      <c r="F2600" s="41" t="n">
        <f aca="false">IF(A2600="","",MATCH(A2600,P_ID,1))</f>
        <v>2134</v>
      </c>
      <c r="G2600" s="41" t="str">
        <f aca="false">IF(A2600="","",INDEX(P_Svc,F2600))</f>
        <v>Standard</v>
      </c>
      <c r="H2600" s="41" t="str">
        <f aca="false">IF(A2600="","",INDEX(P_Zone,F2600))</f>
        <v>North</v>
      </c>
      <c r="I2600" s="41" t="n">
        <f aca="false">IF(A2600="","",IF(D2600="Delivered",IF(B2600&lt;=INDEX(P_Due,F2600),1,0),0))</f>
        <v>1</v>
      </c>
    </row>
    <row r="2601" customFormat="false" ht="15" hidden="false" customHeight="false" outlineLevel="0" collapsed="false">
      <c r="A2601" s="37" t="n">
        <v>1002143</v>
      </c>
      <c r="B2601" s="38" t="n">
        <v>46284</v>
      </c>
      <c r="C2601" s="39" t="n">
        <v>2</v>
      </c>
      <c r="D2601" s="39" t="s">
        <v>26</v>
      </c>
      <c r="E2601" s="39"/>
      <c r="F2601" s="41" t="n">
        <f aca="false">IF(A2601="","",MATCH(A2601,P_ID,1))</f>
        <v>2143</v>
      </c>
      <c r="G2601" s="41" t="str">
        <f aca="false">IF(A2601="","",INDEX(P_Svc,F2601))</f>
        <v>Standard</v>
      </c>
      <c r="H2601" s="41" t="str">
        <f aca="false">IF(A2601="","",INDEX(P_Zone,F2601))</f>
        <v>South</v>
      </c>
      <c r="I2601" s="41" t="n">
        <f aca="false">IF(A2601="","",IF(D2601="Delivered",IF(B2601&lt;=INDEX(P_Due,F2601),1,0),0))</f>
        <v>1</v>
      </c>
    </row>
    <row r="2602" customFormat="false" ht="15" hidden="false" customHeight="false" outlineLevel="0" collapsed="false">
      <c r="A2602" s="37" t="n">
        <v>1002146</v>
      </c>
      <c r="B2602" s="38" t="n">
        <v>46284</v>
      </c>
      <c r="C2602" s="39" t="n">
        <v>2</v>
      </c>
      <c r="D2602" s="39" t="s">
        <v>26</v>
      </c>
      <c r="E2602" s="39"/>
      <c r="F2602" s="41" t="n">
        <f aca="false">IF(A2602="","",MATCH(A2602,P_ID,1))</f>
        <v>2146</v>
      </c>
      <c r="G2602" s="41" t="str">
        <f aca="false">IF(A2602="","",INDEX(P_Svc,F2602))</f>
        <v>Standard</v>
      </c>
      <c r="H2602" s="41" t="str">
        <f aca="false">IF(A2602="","",INDEX(P_Zone,F2602))</f>
        <v>West</v>
      </c>
      <c r="I2602" s="41" t="n">
        <f aca="false">IF(A2602="","",IF(D2602="Delivered",IF(B2602&lt;=INDEX(P_Due,F2602),1,0),0))</f>
        <v>1</v>
      </c>
    </row>
    <row r="2603" customFormat="false" ht="15" hidden="false" customHeight="false" outlineLevel="0" collapsed="false">
      <c r="A2603" s="37" t="n">
        <v>1002149</v>
      </c>
      <c r="B2603" s="38" t="n">
        <v>46284</v>
      </c>
      <c r="C2603" s="39" t="n">
        <v>2</v>
      </c>
      <c r="D2603" s="39" t="s">
        <v>26</v>
      </c>
      <c r="E2603" s="39"/>
      <c r="F2603" s="41" t="n">
        <f aca="false">IF(A2603="","",MATCH(A2603,P_ID,1))</f>
        <v>2149</v>
      </c>
      <c r="G2603" s="41" t="str">
        <f aca="false">IF(A2603="","",INDEX(P_Svc,F2603))</f>
        <v>Standard</v>
      </c>
      <c r="H2603" s="41" t="str">
        <f aca="false">IF(A2603="","",INDEX(P_Zone,F2603))</f>
        <v>West</v>
      </c>
      <c r="I2603" s="41" t="n">
        <f aca="false">IF(A2603="","",IF(D2603="Delivered",IF(B2603&lt;=INDEX(P_Due,F2603),1,0),0))</f>
        <v>1</v>
      </c>
    </row>
    <row r="2604" customFormat="false" ht="15" hidden="false" customHeight="false" outlineLevel="0" collapsed="false">
      <c r="A2604" s="37" t="n">
        <v>1002157</v>
      </c>
      <c r="B2604" s="38" t="n">
        <v>46284</v>
      </c>
      <c r="C2604" s="39" t="n">
        <v>2</v>
      </c>
      <c r="D2604" s="39" t="s">
        <v>26</v>
      </c>
      <c r="E2604" s="39"/>
      <c r="F2604" s="41" t="n">
        <f aca="false">IF(A2604="","",MATCH(A2604,P_ID,1))</f>
        <v>2157</v>
      </c>
      <c r="G2604" s="41" t="str">
        <f aca="false">IF(A2604="","",INDEX(P_Svc,F2604))</f>
        <v>Economy</v>
      </c>
      <c r="H2604" s="41" t="str">
        <f aca="false">IF(A2604="","",INDEX(P_Zone,F2604))</f>
        <v>South</v>
      </c>
      <c r="I2604" s="41" t="n">
        <f aca="false">IF(A2604="","",IF(D2604="Delivered",IF(B2604&lt;=INDEX(P_Due,F2604),1,0),0))</f>
        <v>1</v>
      </c>
    </row>
    <row r="2605" customFormat="false" ht="15" hidden="false" customHeight="false" outlineLevel="0" collapsed="false">
      <c r="A2605" s="37" t="n">
        <v>1002161</v>
      </c>
      <c r="B2605" s="38" t="n">
        <v>46284</v>
      </c>
      <c r="C2605" s="39" t="n">
        <v>2</v>
      </c>
      <c r="D2605" s="39" t="s">
        <v>26</v>
      </c>
      <c r="E2605" s="39"/>
      <c r="F2605" s="41" t="n">
        <f aca="false">IF(A2605="","",MATCH(A2605,P_ID,1))</f>
        <v>2161</v>
      </c>
      <c r="G2605" s="41" t="str">
        <f aca="false">IF(A2605="","",INDEX(P_Svc,F2605))</f>
        <v>Standard</v>
      </c>
      <c r="H2605" s="41" t="str">
        <f aca="false">IF(A2605="","",INDEX(P_Zone,F2605))</f>
        <v>Central</v>
      </c>
      <c r="I2605" s="41" t="n">
        <f aca="false">IF(A2605="","",IF(D2605="Delivered",IF(B2605&lt;=INDEX(P_Due,F2605),1,0),0))</f>
        <v>1</v>
      </c>
    </row>
    <row r="2606" customFormat="false" ht="15" hidden="false" customHeight="false" outlineLevel="0" collapsed="false">
      <c r="A2606" s="37" t="n">
        <v>1002164</v>
      </c>
      <c r="B2606" s="38" t="n">
        <v>46284</v>
      </c>
      <c r="C2606" s="39" t="n">
        <v>2</v>
      </c>
      <c r="D2606" s="39" t="s">
        <v>26</v>
      </c>
      <c r="E2606" s="39"/>
      <c r="F2606" s="41" t="n">
        <f aca="false">IF(A2606="","",MATCH(A2606,P_ID,1))</f>
        <v>2164</v>
      </c>
      <c r="G2606" s="41" t="str">
        <f aca="false">IF(A2606="","",INDEX(P_Svc,F2606))</f>
        <v>Economy</v>
      </c>
      <c r="H2606" s="41" t="str">
        <f aca="false">IF(A2606="","",INDEX(P_Zone,F2606))</f>
        <v>South</v>
      </c>
      <c r="I2606" s="41" t="n">
        <f aca="false">IF(A2606="","",IF(D2606="Delivered",IF(B2606&lt;=INDEX(P_Due,F2606),1,0),0))</f>
        <v>1</v>
      </c>
    </row>
    <row r="2607" customFormat="false" ht="15" hidden="false" customHeight="false" outlineLevel="0" collapsed="false">
      <c r="A2607" s="37" t="n">
        <v>1002167</v>
      </c>
      <c r="B2607" s="38" t="n">
        <v>46284</v>
      </c>
      <c r="C2607" s="39" t="n">
        <v>2</v>
      </c>
      <c r="D2607" s="39" t="s">
        <v>26</v>
      </c>
      <c r="E2607" s="39"/>
      <c r="F2607" s="41" t="n">
        <f aca="false">IF(A2607="","",MATCH(A2607,P_ID,1))</f>
        <v>2167</v>
      </c>
      <c r="G2607" s="41" t="str">
        <f aca="false">IF(A2607="","",INDEX(P_Svc,F2607))</f>
        <v>Standard</v>
      </c>
      <c r="H2607" s="41" t="str">
        <f aca="false">IF(A2607="","",INDEX(P_Zone,F2607))</f>
        <v>North</v>
      </c>
      <c r="I2607" s="41" t="n">
        <f aca="false">IF(A2607="","",IF(D2607="Delivered",IF(B2607&lt;=INDEX(P_Due,F2607),1,0),0))</f>
        <v>1</v>
      </c>
    </row>
    <row r="2608" customFormat="false" ht="15" hidden="false" customHeight="false" outlineLevel="0" collapsed="false">
      <c r="A2608" s="37" t="n">
        <v>1002178</v>
      </c>
      <c r="B2608" s="38" t="n">
        <v>46284</v>
      </c>
      <c r="C2608" s="39" t="n">
        <v>2</v>
      </c>
      <c r="D2608" s="39" t="s">
        <v>26</v>
      </c>
      <c r="E2608" s="39"/>
      <c r="F2608" s="41" t="n">
        <f aca="false">IF(A2608="","",MATCH(A2608,P_ID,1))</f>
        <v>2178</v>
      </c>
      <c r="G2608" s="41" t="str">
        <f aca="false">IF(A2608="","",INDEX(P_Svc,F2608))</f>
        <v>Standard</v>
      </c>
      <c r="H2608" s="41" t="str">
        <f aca="false">IF(A2608="","",INDEX(P_Zone,F2608))</f>
        <v>East</v>
      </c>
      <c r="I2608" s="41" t="n">
        <f aca="false">IF(A2608="","",IF(D2608="Delivered",IF(B2608&lt;=INDEX(P_Due,F2608),1,0),0))</f>
        <v>1</v>
      </c>
    </row>
    <row r="2609" customFormat="false" ht="15" hidden="false" customHeight="false" outlineLevel="0" collapsed="false">
      <c r="A2609" s="37" t="n">
        <v>1002180</v>
      </c>
      <c r="B2609" s="38" t="n">
        <v>46284</v>
      </c>
      <c r="C2609" s="39" t="n">
        <v>1</v>
      </c>
      <c r="D2609" s="39" t="s">
        <v>26</v>
      </c>
      <c r="E2609" s="39"/>
      <c r="F2609" s="41" t="n">
        <f aca="false">IF(A2609="","",MATCH(A2609,P_ID,1))</f>
        <v>2180</v>
      </c>
      <c r="G2609" s="41" t="str">
        <f aca="false">IF(A2609="","",INDEX(P_Svc,F2609))</f>
        <v>Standard</v>
      </c>
      <c r="H2609" s="41" t="str">
        <f aca="false">IF(A2609="","",INDEX(P_Zone,F2609))</f>
        <v>East</v>
      </c>
      <c r="I2609" s="41" t="n">
        <f aca="false">IF(A2609="","",IF(D2609="Delivered",IF(B2609&lt;=INDEX(P_Due,F2609),1,0),0))</f>
        <v>1</v>
      </c>
    </row>
    <row r="2610" customFormat="false" ht="15" hidden="false" customHeight="false" outlineLevel="0" collapsed="false">
      <c r="A2610" s="37" t="n">
        <v>1002207</v>
      </c>
      <c r="B2610" s="38" t="n">
        <v>46284</v>
      </c>
      <c r="C2610" s="39" t="n">
        <v>2</v>
      </c>
      <c r="D2610" s="39" t="s">
        <v>79</v>
      </c>
      <c r="E2610" s="39" t="s">
        <v>32</v>
      </c>
      <c r="F2610" s="41" t="n">
        <f aca="false">IF(A2610="","",MATCH(A2610,P_ID,1))</f>
        <v>2207</v>
      </c>
      <c r="G2610" s="41" t="str">
        <f aca="false">IF(A2610="","",INDEX(P_Svc,F2610))</f>
        <v>Standard</v>
      </c>
      <c r="H2610" s="41" t="str">
        <f aca="false">IF(A2610="","",INDEX(P_Zone,F2610))</f>
        <v>West</v>
      </c>
      <c r="I2610" s="41" t="n">
        <f aca="false">IF(A2610="","",IF(D2610="Delivered",IF(B2610&lt;=INDEX(P_Due,F2610),1,0),0))</f>
        <v>0</v>
      </c>
    </row>
    <row r="2611" customFormat="false" ht="15" hidden="false" customHeight="false" outlineLevel="0" collapsed="false">
      <c r="A2611" s="37" t="n">
        <v>1002245</v>
      </c>
      <c r="B2611" s="38" t="n">
        <v>46284</v>
      </c>
      <c r="C2611" s="39" t="n">
        <v>1</v>
      </c>
      <c r="D2611" s="39" t="s">
        <v>26</v>
      </c>
      <c r="E2611" s="39"/>
      <c r="F2611" s="41" t="n">
        <f aca="false">IF(A2611="","",MATCH(A2611,P_ID,1))</f>
        <v>2245</v>
      </c>
      <c r="G2611" s="41" t="str">
        <f aca="false">IF(A2611="","",INDEX(P_Svc,F2611))</f>
        <v>Economy</v>
      </c>
      <c r="H2611" s="41" t="str">
        <f aca="false">IF(A2611="","",INDEX(P_Zone,F2611))</f>
        <v>Central</v>
      </c>
      <c r="I2611" s="41" t="n">
        <f aca="false">IF(A2611="","",IF(D2611="Delivered",IF(B2611&lt;=INDEX(P_Due,F2611),1,0),0))</f>
        <v>1</v>
      </c>
    </row>
    <row r="2612" customFormat="false" ht="15" hidden="false" customHeight="false" outlineLevel="0" collapsed="false">
      <c r="A2612" s="37" t="n">
        <v>1002252</v>
      </c>
      <c r="B2612" s="38" t="n">
        <v>46284</v>
      </c>
      <c r="C2612" s="39" t="n">
        <v>1</v>
      </c>
      <c r="D2612" s="39" t="s">
        <v>26</v>
      </c>
      <c r="E2612" s="39"/>
      <c r="F2612" s="41" t="n">
        <f aca="false">IF(A2612="","",MATCH(A2612,P_ID,1))</f>
        <v>2252</v>
      </c>
      <c r="G2612" s="41" t="str">
        <f aca="false">IF(A2612="","",INDEX(P_Svc,F2612))</f>
        <v>Economy</v>
      </c>
      <c r="H2612" s="41" t="str">
        <f aca="false">IF(A2612="","",INDEX(P_Zone,F2612))</f>
        <v>North</v>
      </c>
      <c r="I2612" s="41" t="n">
        <f aca="false">IF(A2612="","",IF(D2612="Delivered",IF(B2612&lt;=INDEX(P_Due,F2612),1,0),0))</f>
        <v>1</v>
      </c>
    </row>
    <row r="2613" customFormat="false" ht="15" hidden="false" customHeight="false" outlineLevel="0" collapsed="false">
      <c r="A2613" s="37" t="n">
        <v>1002253</v>
      </c>
      <c r="B2613" s="38" t="n">
        <v>46284</v>
      </c>
      <c r="C2613" s="39" t="n">
        <v>2</v>
      </c>
      <c r="D2613" s="39" t="s">
        <v>26</v>
      </c>
      <c r="E2613" s="39"/>
      <c r="F2613" s="41" t="n">
        <f aca="false">IF(A2613="","",MATCH(A2613,P_ID,1))</f>
        <v>2253</v>
      </c>
      <c r="G2613" s="41" t="str">
        <f aca="false">IF(A2613="","",INDEX(P_Svc,F2613))</f>
        <v>Standard</v>
      </c>
      <c r="H2613" s="41" t="str">
        <f aca="false">IF(A2613="","",INDEX(P_Zone,F2613))</f>
        <v>East</v>
      </c>
      <c r="I2613" s="41" t="n">
        <f aca="false">IF(A2613="","",IF(D2613="Delivered",IF(B2613&lt;=INDEX(P_Due,F2613),1,0),0))</f>
        <v>1</v>
      </c>
    </row>
    <row r="2614" customFormat="false" ht="15" hidden="false" customHeight="false" outlineLevel="0" collapsed="false">
      <c r="A2614" s="37" t="n">
        <v>1002259</v>
      </c>
      <c r="B2614" s="38" t="n">
        <v>46284</v>
      </c>
      <c r="C2614" s="39" t="n">
        <v>2</v>
      </c>
      <c r="D2614" s="39" t="s">
        <v>26</v>
      </c>
      <c r="E2614" s="39"/>
      <c r="F2614" s="41" t="n">
        <f aca="false">IF(A2614="","",MATCH(A2614,P_ID,1))</f>
        <v>2259</v>
      </c>
      <c r="G2614" s="41" t="str">
        <f aca="false">IF(A2614="","",INDEX(P_Svc,F2614))</f>
        <v>Standard</v>
      </c>
      <c r="H2614" s="41" t="str">
        <f aca="false">IF(A2614="","",INDEX(P_Zone,F2614))</f>
        <v>West</v>
      </c>
      <c r="I2614" s="41" t="n">
        <f aca="false">IF(A2614="","",IF(D2614="Delivered",IF(B2614&lt;=INDEX(P_Due,F2614),1,0),0))</f>
        <v>1</v>
      </c>
    </row>
    <row r="2615" customFormat="false" ht="15" hidden="false" customHeight="false" outlineLevel="0" collapsed="false">
      <c r="A2615" s="37" t="n">
        <v>1002263</v>
      </c>
      <c r="B2615" s="38" t="n">
        <v>46284</v>
      </c>
      <c r="C2615" s="39" t="n">
        <v>2</v>
      </c>
      <c r="D2615" s="39" t="s">
        <v>26</v>
      </c>
      <c r="E2615" s="39"/>
      <c r="F2615" s="41" t="n">
        <f aca="false">IF(A2615="","",MATCH(A2615,P_ID,1))</f>
        <v>2263</v>
      </c>
      <c r="G2615" s="41" t="str">
        <f aca="false">IF(A2615="","",INDEX(P_Svc,F2615))</f>
        <v>Standard</v>
      </c>
      <c r="H2615" s="41" t="str">
        <f aca="false">IF(A2615="","",INDEX(P_Zone,F2615))</f>
        <v>Central</v>
      </c>
      <c r="I2615" s="41" t="n">
        <f aca="false">IF(A2615="","",IF(D2615="Delivered",IF(B2615&lt;=INDEX(P_Due,F2615),1,0),0))</f>
        <v>1</v>
      </c>
    </row>
    <row r="2616" customFormat="false" ht="15" hidden="false" customHeight="false" outlineLevel="0" collapsed="false">
      <c r="A2616" s="37" t="n">
        <v>1002271</v>
      </c>
      <c r="B2616" s="38" t="n">
        <v>46284</v>
      </c>
      <c r="C2616" s="39" t="n">
        <v>1</v>
      </c>
      <c r="D2616" s="39" t="s">
        <v>26</v>
      </c>
      <c r="E2616" s="39"/>
      <c r="F2616" s="41" t="n">
        <f aca="false">IF(A2616="","",MATCH(A2616,P_ID,1))</f>
        <v>2271</v>
      </c>
      <c r="G2616" s="41" t="str">
        <f aca="false">IF(A2616="","",INDEX(P_Svc,F2616))</f>
        <v>Standard</v>
      </c>
      <c r="H2616" s="41" t="str">
        <f aca="false">IF(A2616="","",INDEX(P_Zone,F2616))</f>
        <v>South</v>
      </c>
      <c r="I2616" s="41" t="n">
        <f aca="false">IF(A2616="","",IF(D2616="Delivered",IF(B2616&lt;=INDEX(P_Due,F2616),1,0),0))</f>
        <v>1</v>
      </c>
    </row>
    <row r="2617" customFormat="false" ht="15" hidden="false" customHeight="false" outlineLevel="0" collapsed="false">
      <c r="A2617" s="37" t="n">
        <v>1002280</v>
      </c>
      <c r="B2617" s="38" t="n">
        <v>46284</v>
      </c>
      <c r="C2617" s="39" t="n">
        <v>2</v>
      </c>
      <c r="D2617" s="39" t="s">
        <v>26</v>
      </c>
      <c r="E2617" s="39"/>
      <c r="F2617" s="41" t="n">
        <f aca="false">IF(A2617="","",MATCH(A2617,P_ID,1))</f>
        <v>2280</v>
      </c>
      <c r="G2617" s="41" t="str">
        <f aca="false">IF(A2617="","",INDEX(P_Svc,F2617))</f>
        <v>Standard</v>
      </c>
      <c r="H2617" s="41" t="str">
        <f aca="false">IF(A2617="","",INDEX(P_Zone,F2617))</f>
        <v>South</v>
      </c>
      <c r="I2617" s="41" t="n">
        <f aca="false">IF(A2617="","",IF(D2617="Delivered",IF(B2617&lt;=INDEX(P_Due,F2617),1,0),0))</f>
        <v>1</v>
      </c>
    </row>
    <row r="2618" customFormat="false" ht="15" hidden="false" customHeight="false" outlineLevel="0" collapsed="false">
      <c r="A2618" s="37" t="n">
        <v>1002286</v>
      </c>
      <c r="B2618" s="38" t="n">
        <v>46284</v>
      </c>
      <c r="C2618" s="39" t="n">
        <v>2</v>
      </c>
      <c r="D2618" s="39" t="s">
        <v>26</v>
      </c>
      <c r="E2618" s="39"/>
      <c r="F2618" s="41" t="n">
        <f aca="false">IF(A2618="","",MATCH(A2618,P_ID,1))</f>
        <v>2286</v>
      </c>
      <c r="G2618" s="41" t="str">
        <f aca="false">IF(A2618="","",INDEX(P_Svc,F2618))</f>
        <v>Standard</v>
      </c>
      <c r="H2618" s="41" t="str">
        <f aca="false">IF(A2618="","",INDEX(P_Zone,F2618))</f>
        <v>East</v>
      </c>
      <c r="I2618" s="41" t="n">
        <f aca="false">IF(A2618="","",IF(D2618="Delivered",IF(B2618&lt;=INDEX(P_Due,F2618),1,0),0))</f>
        <v>1</v>
      </c>
    </row>
    <row r="2619" customFormat="false" ht="15" hidden="false" customHeight="false" outlineLevel="0" collapsed="false">
      <c r="A2619" s="37" t="n">
        <v>1002293</v>
      </c>
      <c r="B2619" s="38" t="n">
        <v>46284</v>
      </c>
      <c r="C2619" s="39" t="n">
        <v>1</v>
      </c>
      <c r="D2619" s="39" t="s">
        <v>26</v>
      </c>
      <c r="E2619" s="39"/>
      <c r="F2619" s="41" t="n">
        <f aca="false">IF(A2619="","",MATCH(A2619,P_ID,1))</f>
        <v>2293</v>
      </c>
      <c r="G2619" s="41" t="str">
        <f aca="false">IF(A2619="","",INDEX(P_Svc,F2619))</f>
        <v>Standard</v>
      </c>
      <c r="H2619" s="41" t="str">
        <f aca="false">IF(A2619="","",INDEX(P_Zone,F2619))</f>
        <v>East</v>
      </c>
      <c r="I2619" s="41" t="n">
        <f aca="false">IF(A2619="","",IF(D2619="Delivered",IF(B2619&lt;=INDEX(P_Due,F2619),1,0),0))</f>
        <v>1</v>
      </c>
    </row>
    <row r="2620" customFormat="false" ht="15" hidden="false" customHeight="false" outlineLevel="0" collapsed="false">
      <c r="A2620" s="37" t="n">
        <v>1002294</v>
      </c>
      <c r="B2620" s="38" t="n">
        <v>46284</v>
      </c>
      <c r="C2620" s="39" t="n">
        <v>1</v>
      </c>
      <c r="D2620" s="39" t="s">
        <v>26</v>
      </c>
      <c r="E2620" s="39"/>
      <c r="F2620" s="41" t="n">
        <f aca="false">IF(A2620="","",MATCH(A2620,P_ID,1))</f>
        <v>2294</v>
      </c>
      <c r="G2620" s="41" t="str">
        <f aca="false">IF(A2620="","",INDEX(P_Svc,F2620))</f>
        <v>Economy</v>
      </c>
      <c r="H2620" s="41" t="str">
        <f aca="false">IF(A2620="","",INDEX(P_Zone,F2620))</f>
        <v>Central</v>
      </c>
      <c r="I2620" s="41" t="n">
        <f aca="false">IF(A2620="","",IF(D2620="Delivered",IF(B2620&lt;=INDEX(P_Due,F2620),1,0),0))</f>
        <v>1</v>
      </c>
    </row>
    <row r="2621" customFormat="false" ht="15" hidden="false" customHeight="false" outlineLevel="0" collapsed="false">
      <c r="A2621" s="37" t="n">
        <v>1002295</v>
      </c>
      <c r="B2621" s="38" t="n">
        <v>46284</v>
      </c>
      <c r="C2621" s="39" t="n">
        <v>1</v>
      </c>
      <c r="D2621" s="39" t="s">
        <v>26</v>
      </c>
      <c r="E2621" s="39"/>
      <c r="F2621" s="41" t="n">
        <f aca="false">IF(A2621="","",MATCH(A2621,P_ID,1))</f>
        <v>2295</v>
      </c>
      <c r="G2621" s="41" t="str">
        <f aca="false">IF(A2621="","",INDEX(P_Svc,F2621))</f>
        <v>Standard</v>
      </c>
      <c r="H2621" s="41" t="str">
        <f aca="false">IF(A2621="","",INDEX(P_Zone,F2621))</f>
        <v>Central</v>
      </c>
      <c r="I2621" s="41" t="n">
        <f aca="false">IF(A2621="","",IF(D2621="Delivered",IF(B2621&lt;=INDEX(P_Due,F2621),1,0),0))</f>
        <v>1</v>
      </c>
    </row>
    <row r="2622" customFormat="false" ht="15" hidden="false" customHeight="false" outlineLevel="0" collapsed="false">
      <c r="A2622" s="37" t="n">
        <v>1002297</v>
      </c>
      <c r="B2622" s="38" t="n">
        <v>46284</v>
      </c>
      <c r="C2622" s="39" t="n">
        <v>1</v>
      </c>
      <c r="D2622" s="39" t="s">
        <v>79</v>
      </c>
      <c r="E2622" s="39" t="s">
        <v>32</v>
      </c>
      <c r="F2622" s="41" t="n">
        <f aca="false">IF(A2622="","",MATCH(A2622,P_ID,1))</f>
        <v>2297</v>
      </c>
      <c r="G2622" s="41" t="str">
        <f aca="false">IF(A2622="","",INDEX(P_Svc,F2622))</f>
        <v>Standard</v>
      </c>
      <c r="H2622" s="41" t="str">
        <f aca="false">IF(A2622="","",INDEX(P_Zone,F2622))</f>
        <v>Central</v>
      </c>
      <c r="I2622" s="41" t="n">
        <f aca="false">IF(A2622="","",IF(D2622="Delivered",IF(B2622&lt;=INDEX(P_Due,F2622),1,0),0))</f>
        <v>0</v>
      </c>
    </row>
    <row r="2623" customFormat="false" ht="15" hidden="false" customHeight="false" outlineLevel="0" collapsed="false">
      <c r="A2623" s="37" t="n">
        <v>1002299</v>
      </c>
      <c r="B2623" s="38" t="n">
        <v>46284</v>
      </c>
      <c r="C2623" s="39" t="n">
        <v>1</v>
      </c>
      <c r="D2623" s="39" t="s">
        <v>79</v>
      </c>
      <c r="E2623" s="39" t="s">
        <v>32</v>
      </c>
      <c r="F2623" s="41" t="n">
        <f aca="false">IF(A2623="","",MATCH(A2623,P_ID,1))</f>
        <v>2299</v>
      </c>
      <c r="G2623" s="41" t="str">
        <f aca="false">IF(A2623="","",INDEX(P_Svc,F2623))</f>
        <v>Standard</v>
      </c>
      <c r="H2623" s="41" t="str">
        <f aca="false">IF(A2623="","",INDEX(P_Zone,F2623))</f>
        <v>West</v>
      </c>
      <c r="I2623" s="41" t="n">
        <f aca="false">IF(A2623="","",IF(D2623="Delivered",IF(B2623&lt;=INDEX(P_Due,F2623),1,0),0))</f>
        <v>0</v>
      </c>
    </row>
    <row r="2624" customFormat="false" ht="15" hidden="false" customHeight="false" outlineLevel="0" collapsed="false">
      <c r="A2624" s="37" t="n">
        <v>1002300</v>
      </c>
      <c r="B2624" s="38" t="n">
        <v>46284</v>
      </c>
      <c r="C2624" s="39" t="n">
        <v>1</v>
      </c>
      <c r="D2624" s="39" t="s">
        <v>79</v>
      </c>
      <c r="E2624" s="39" t="s">
        <v>36</v>
      </c>
      <c r="F2624" s="41" t="n">
        <f aca="false">IF(A2624="","",MATCH(A2624,P_ID,1))</f>
        <v>2300</v>
      </c>
      <c r="G2624" s="41" t="str">
        <f aca="false">IF(A2624="","",INDEX(P_Svc,F2624))</f>
        <v>Standard</v>
      </c>
      <c r="H2624" s="41" t="str">
        <f aca="false">IF(A2624="","",INDEX(P_Zone,F2624))</f>
        <v>North</v>
      </c>
      <c r="I2624" s="41" t="n">
        <f aca="false">IF(A2624="","",IF(D2624="Delivered",IF(B2624&lt;=INDEX(P_Due,F2624),1,0),0))</f>
        <v>0</v>
      </c>
    </row>
    <row r="2625" customFormat="false" ht="15" hidden="false" customHeight="false" outlineLevel="0" collapsed="false">
      <c r="A2625" s="37" t="n">
        <v>1002301</v>
      </c>
      <c r="B2625" s="38" t="n">
        <v>46284</v>
      </c>
      <c r="C2625" s="39" t="n">
        <v>1</v>
      </c>
      <c r="D2625" s="39" t="s">
        <v>26</v>
      </c>
      <c r="E2625" s="39"/>
      <c r="F2625" s="41" t="n">
        <f aca="false">IF(A2625="","",MATCH(A2625,P_ID,1))</f>
        <v>2301</v>
      </c>
      <c r="G2625" s="41" t="str">
        <f aca="false">IF(A2625="","",INDEX(P_Svc,F2625))</f>
        <v>Standard</v>
      </c>
      <c r="H2625" s="41" t="str">
        <f aca="false">IF(A2625="","",INDEX(P_Zone,F2625))</f>
        <v>West</v>
      </c>
      <c r="I2625" s="41" t="n">
        <f aca="false">IF(A2625="","",IF(D2625="Delivered",IF(B2625&lt;=INDEX(P_Due,F2625),1,0),0))</f>
        <v>1</v>
      </c>
    </row>
    <row r="2626" customFormat="false" ht="15" hidden="false" customHeight="false" outlineLevel="0" collapsed="false">
      <c r="A2626" s="37" t="n">
        <v>1002303</v>
      </c>
      <c r="B2626" s="38" t="n">
        <v>46284</v>
      </c>
      <c r="C2626" s="39" t="n">
        <v>1</v>
      </c>
      <c r="D2626" s="39" t="s">
        <v>26</v>
      </c>
      <c r="E2626" s="39"/>
      <c r="F2626" s="41" t="n">
        <f aca="false">IF(A2626="","",MATCH(A2626,P_ID,1))</f>
        <v>2303</v>
      </c>
      <c r="G2626" s="41" t="str">
        <f aca="false">IF(A2626="","",INDEX(P_Svc,F2626))</f>
        <v>Standard</v>
      </c>
      <c r="H2626" s="41" t="str">
        <f aca="false">IF(A2626="","",INDEX(P_Zone,F2626))</f>
        <v>West</v>
      </c>
      <c r="I2626" s="41" t="n">
        <f aca="false">IF(A2626="","",IF(D2626="Delivered",IF(B2626&lt;=INDEX(P_Due,F2626),1,0),0))</f>
        <v>1</v>
      </c>
    </row>
    <row r="2627" customFormat="false" ht="15" hidden="false" customHeight="false" outlineLevel="0" collapsed="false">
      <c r="A2627" s="37" t="n">
        <v>1002304</v>
      </c>
      <c r="B2627" s="38" t="n">
        <v>46284</v>
      </c>
      <c r="C2627" s="39" t="n">
        <v>1</v>
      </c>
      <c r="D2627" s="39" t="s">
        <v>26</v>
      </c>
      <c r="E2627" s="39"/>
      <c r="F2627" s="41" t="n">
        <f aca="false">IF(A2627="","",MATCH(A2627,P_ID,1))</f>
        <v>2304</v>
      </c>
      <c r="G2627" s="41" t="str">
        <f aca="false">IF(A2627="","",INDEX(P_Svc,F2627))</f>
        <v>Standard</v>
      </c>
      <c r="H2627" s="41" t="str">
        <f aca="false">IF(A2627="","",INDEX(P_Zone,F2627))</f>
        <v>South</v>
      </c>
      <c r="I2627" s="41" t="n">
        <f aca="false">IF(A2627="","",IF(D2627="Delivered",IF(B2627&lt;=INDEX(P_Due,F2627),1,0),0))</f>
        <v>1</v>
      </c>
    </row>
    <row r="2628" customFormat="false" ht="15" hidden="false" customHeight="false" outlineLevel="0" collapsed="false">
      <c r="A2628" s="37" t="n">
        <v>1002305</v>
      </c>
      <c r="B2628" s="38" t="n">
        <v>46284</v>
      </c>
      <c r="C2628" s="39" t="n">
        <v>1</v>
      </c>
      <c r="D2628" s="39" t="s">
        <v>79</v>
      </c>
      <c r="E2628" s="39" t="s">
        <v>34</v>
      </c>
      <c r="F2628" s="41" t="n">
        <f aca="false">IF(A2628="","",MATCH(A2628,P_ID,1))</f>
        <v>2305</v>
      </c>
      <c r="G2628" s="41" t="str">
        <f aca="false">IF(A2628="","",INDEX(P_Svc,F2628))</f>
        <v>Standard</v>
      </c>
      <c r="H2628" s="41" t="str">
        <f aca="false">IF(A2628="","",INDEX(P_Zone,F2628))</f>
        <v>North</v>
      </c>
      <c r="I2628" s="41" t="n">
        <f aca="false">IF(A2628="","",IF(D2628="Delivered",IF(B2628&lt;=INDEX(P_Due,F2628),1,0),0))</f>
        <v>0</v>
      </c>
    </row>
    <row r="2629" customFormat="false" ht="15" hidden="false" customHeight="false" outlineLevel="0" collapsed="false">
      <c r="A2629" s="37" t="n">
        <v>1002306</v>
      </c>
      <c r="B2629" s="38" t="n">
        <v>46284</v>
      </c>
      <c r="C2629" s="39" t="n">
        <v>1</v>
      </c>
      <c r="D2629" s="39" t="s">
        <v>79</v>
      </c>
      <c r="E2629" s="39" t="s">
        <v>38</v>
      </c>
      <c r="F2629" s="41" t="n">
        <f aca="false">IF(A2629="","",MATCH(A2629,P_ID,1))</f>
        <v>2306</v>
      </c>
      <c r="G2629" s="41" t="str">
        <f aca="false">IF(A2629="","",INDEX(P_Svc,F2629))</f>
        <v>Standard</v>
      </c>
      <c r="H2629" s="41" t="str">
        <f aca="false">IF(A2629="","",INDEX(P_Zone,F2629))</f>
        <v>East</v>
      </c>
      <c r="I2629" s="41" t="n">
        <f aca="false">IF(A2629="","",IF(D2629="Delivered",IF(B2629&lt;=INDEX(P_Due,F2629),1,0),0))</f>
        <v>0</v>
      </c>
    </row>
    <row r="2630" customFormat="false" ht="15" hidden="false" customHeight="false" outlineLevel="0" collapsed="false">
      <c r="A2630" s="37" t="n">
        <v>1002307</v>
      </c>
      <c r="B2630" s="38" t="n">
        <v>46284</v>
      </c>
      <c r="C2630" s="39" t="n">
        <v>1</v>
      </c>
      <c r="D2630" s="39" t="s">
        <v>26</v>
      </c>
      <c r="E2630" s="39"/>
      <c r="F2630" s="41" t="n">
        <f aca="false">IF(A2630="","",MATCH(A2630,P_ID,1))</f>
        <v>2307</v>
      </c>
      <c r="G2630" s="41" t="str">
        <f aca="false">IF(A2630="","",INDEX(P_Svc,F2630))</f>
        <v>Economy</v>
      </c>
      <c r="H2630" s="41" t="str">
        <f aca="false">IF(A2630="","",INDEX(P_Zone,F2630))</f>
        <v>East</v>
      </c>
      <c r="I2630" s="41" t="n">
        <f aca="false">IF(A2630="","",IF(D2630="Delivered",IF(B2630&lt;=INDEX(P_Due,F2630),1,0),0))</f>
        <v>1</v>
      </c>
    </row>
    <row r="2631" customFormat="false" ht="15" hidden="false" customHeight="false" outlineLevel="0" collapsed="false">
      <c r="A2631" s="37" t="n">
        <v>1002308</v>
      </c>
      <c r="B2631" s="38" t="n">
        <v>46284</v>
      </c>
      <c r="C2631" s="39" t="n">
        <v>1</v>
      </c>
      <c r="D2631" s="39" t="s">
        <v>26</v>
      </c>
      <c r="E2631" s="39"/>
      <c r="F2631" s="41" t="n">
        <f aca="false">IF(A2631="","",MATCH(A2631,P_ID,1))</f>
        <v>2308</v>
      </c>
      <c r="G2631" s="41" t="str">
        <f aca="false">IF(A2631="","",INDEX(P_Svc,F2631))</f>
        <v>Standard</v>
      </c>
      <c r="H2631" s="41" t="str">
        <f aca="false">IF(A2631="","",INDEX(P_Zone,F2631))</f>
        <v>South</v>
      </c>
      <c r="I2631" s="41" t="n">
        <f aca="false">IF(A2631="","",IF(D2631="Delivered",IF(B2631&lt;=INDEX(P_Due,F2631),1,0),0))</f>
        <v>1</v>
      </c>
    </row>
    <row r="2632" customFormat="false" ht="15" hidden="false" customHeight="false" outlineLevel="0" collapsed="false">
      <c r="A2632" s="37" t="n">
        <v>1002310</v>
      </c>
      <c r="B2632" s="38" t="n">
        <v>46284</v>
      </c>
      <c r="C2632" s="39" t="n">
        <v>1</v>
      </c>
      <c r="D2632" s="39" t="s">
        <v>26</v>
      </c>
      <c r="E2632" s="39"/>
      <c r="F2632" s="41" t="n">
        <f aca="false">IF(A2632="","",MATCH(A2632,P_ID,1))</f>
        <v>2310</v>
      </c>
      <c r="G2632" s="41" t="str">
        <f aca="false">IF(A2632="","",INDEX(P_Svc,F2632))</f>
        <v>Economy</v>
      </c>
      <c r="H2632" s="41" t="str">
        <f aca="false">IF(A2632="","",INDEX(P_Zone,F2632))</f>
        <v>East</v>
      </c>
      <c r="I2632" s="41" t="n">
        <f aca="false">IF(A2632="","",IF(D2632="Delivered",IF(B2632&lt;=INDEX(P_Due,F2632),1,0),0))</f>
        <v>1</v>
      </c>
    </row>
    <row r="2633" customFormat="false" ht="15" hidden="false" customHeight="false" outlineLevel="0" collapsed="false">
      <c r="A2633" s="37" t="n">
        <v>1002311</v>
      </c>
      <c r="B2633" s="38" t="n">
        <v>46284</v>
      </c>
      <c r="C2633" s="39" t="n">
        <v>1</v>
      </c>
      <c r="D2633" s="39" t="s">
        <v>26</v>
      </c>
      <c r="E2633" s="39"/>
      <c r="F2633" s="41" t="n">
        <f aca="false">IF(A2633="","",MATCH(A2633,P_ID,1))</f>
        <v>2311</v>
      </c>
      <c r="G2633" s="41" t="str">
        <f aca="false">IF(A2633="","",INDEX(P_Svc,F2633))</f>
        <v>Standard</v>
      </c>
      <c r="H2633" s="41" t="str">
        <f aca="false">IF(A2633="","",INDEX(P_Zone,F2633))</f>
        <v>North</v>
      </c>
      <c r="I2633" s="41" t="n">
        <f aca="false">IF(A2633="","",IF(D2633="Delivered",IF(B2633&lt;=INDEX(P_Due,F2633),1,0),0))</f>
        <v>1</v>
      </c>
    </row>
    <row r="2634" customFormat="false" ht="15" hidden="false" customHeight="false" outlineLevel="0" collapsed="false">
      <c r="A2634" s="37" t="n">
        <v>1002313</v>
      </c>
      <c r="B2634" s="38" t="n">
        <v>46284</v>
      </c>
      <c r="C2634" s="39" t="n">
        <v>1</v>
      </c>
      <c r="D2634" s="39" t="s">
        <v>26</v>
      </c>
      <c r="E2634" s="39"/>
      <c r="F2634" s="41" t="n">
        <f aca="false">IF(A2634="","",MATCH(A2634,P_ID,1))</f>
        <v>2313</v>
      </c>
      <c r="G2634" s="41" t="str">
        <f aca="false">IF(A2634="","",INDEX(P_Svc,F2634))</f>
        <v>Standard</v>
      </c>
      <c r="H2634" s="41" t="str">
        <f aca="false">IF(A2634="","",INDEX(P_Zone,F2634))</f>
        <v>Central</v>
      </c>
      <c r="I2634" s="41" t="n">
        <f aca="false">IF(A2634="","",IF(D2634="Delivered",IF(B2634&lt;=INDEX(P_Due,F2634),1,0),0))</f>
        <v>1</v>
      </c>
    </row>
    <row r="2635" customFormat="false" ht="15" hidden="false" customHeight="false" outlineLevel="0" collapsed="false">
      <c r="A2635" s="37" t="n">
        <v>1002314</v>
      </c>
      <c r="B2635" s="38" t="n">
        <v>46284</v>
      </c>
      <c r="C2635" s="39" t="n">
        <v>1</v>
      </c>
      <c r="D2635" s="39" t="s">
        <v>26</v>
      </c>
      <c r="E2635" s="39"/>
      <c r="F2635" s="41" t="n">
        <f aca="false">IF(A2635="","",MATCH(A2635,P_ID,1))</f>
        <v>2314</v>
      </c>
      <c r="G2635" s="41" t="str">
        <f aca="false">IF(A2635="","",INDEX(P_Svc,F2635))</f>
        <v>Economy</v>
      </c>
      <c r="H2635" s="41" t="str">
        <f aca="false">IF(A2635="","",INDEX(P_Zone,F2635))</f>
        <v>North</v>
      </c>
      <c r="I2635" s="41" t="n">
        <f aca="false">IF(A2635="","",IF(D2635="Delivered",IF(B2635&lt;=INDEX(P_Due,F2635),1,0),0))</f>
        <v>1</v>
      </c>
    </row>
    <row r="2636" customFormat="false" ht="15" hidden="false" customHeight="false" outlineLevel="0" collapsed="false">
      <c r="A2636" s="37" t="n">
        <v>1002315</v>
      </c>
      <c r="B2636" s="38" t="n">
        <v>46284</v>
      </c>
      <c r="C2636" s="39" t="n">
        <v>1</v>
      </c>
      <c r="D2636" s="39" t="s">
        <v>79</v>
      </c>
      <c r="E2636" s="39" t="s">
        <v>32</v>
      </c>
      <c r="F2636" s="41" t="n">
        <f aca="false">IF(A2636="","",MATCH(A2636,P_ID,1))</f>
        <v>2315</v>
      </c>
      <c r="G2636" s="41" t="str">
        <f aca="false">IF(A2636="","",INDEX(P_Svc,F2636))</f>
        <v>Standard</v>
      </c>
      <c r="H2636" s="41" t="str">
        <f aca="false">IF(A2636="","",INDEX(P_Zone,F2636))</f>
        <v>East</v>
      </c>
      <c r="I2636" s="41" t="n">
        <f aca="false">IF(A2636="","",IF(D2636="Delivered",IF(B2636&lt;=INDEX(P_Due,F2636),1,0),0))</f>
        <v>0</v>
      </c>
    </row>
    <row r="2637" customFormat="false" ht="15" hidden="false" customHeight="false" outlineLevel="0" collapsed="false">
      <c r="A2637" s="37" t="n">
        <v>1002317</v>
      </c>
      <c r="B2637" s="38" t="n">
        <v>46284</v>
      </c>
      <c r="C2637" s="39" t="n">
        <v>1</v>
      </c>
      <c r="D2637" s="39" t="s">
        <v>26</v>
      </c>
      <c r="E2637" s="39"/>
      <c r="F2637" s="41" t="n">
        <f aca="false">IF(A2637="","",MATCH(A2637,P_ID,1))</f>
        <v>2317</v>
      </c>
      <c r="G2637" s="41" t="str">
        <f aca="false">IF(A2637="","",INDEX(P_Svc,F2637))</f>
        <v>Standard</v>
      </c>
      <c r="H2637" s="41" t="str">
        <f aca="false">IF(A2637="","",INDEX(P_Zone,F2637))</f>
        <v>North</v>
      </c>
      <c r="I2637" s="41" t="n">
        <f aca="false">IF(A2637="","",IF(D2637="Delivered",IF(B2637&lt;=INDEX(P_Due,F2637),1,0),0))</f>
        <v>1</v>
      </c>
    </row>
    <row r="2638" customFormat="false" ht="15" hidden="false" customHeight="false" outlineLevel="0" collapsed="false">
      <c r="A2638" s="37" t="n">
        <v>1002318</v>
      </c>
      <c r="B2638" s="38" t="n">
        <v>46284</v>
      </c>
      <c r="C2638" s="39" t="n">
        <v>1</v>
      </c>
      <c r="D2638" s="39" t="s">
        <v>26</v>
      </c>
      <c r="E2638" s="39"/>
      <c r="F2638" s="41" t="n">
        <f aca="false">IF(A2638="","",MATCH(A2638,P_ID,1))</f>
        <v>2318</v>
      </c>
      <c r="G2638" s="41" t="str">
        <f aca="false">IF(A2638="","",INDEX(P_Svc,F2638))</f>
        <v>Standard</v>
      </c>
      <c r="H2638" s="41" t="str">
        <f aca="false">IF(A2638="","",INDEX(P_Zone,F2638))</f>
        <v>South</v>
      </c>
      <c r="I2638" s="41" t="n">
        <f aca="false">IF(A2638="","",IF(D2638="Delivered",IF(B2638&lt;=INDEX(P_Due,F2638),1,0),0))</f>
        <v>1</v>
      </c>
    </row>
    <row r="2639" customFormat="false" ht="15" hidden="false" customHeight="false" outlineLevel="0" collapsed="false">
      <c r="A2639" s="37" t="n">
        <v>1002319</v>
      </c>
      <c r="B2639" s="38" t="n">
        <v>46284</v>
      </c>
      <c r="C2639" s="39" t="n">
        <v>1</v>
      </c>
      <c r="D2639" s="39" t="s">
        <v>26</v>
      </c>
      <c r="E2639" s="39"/>
      <c r="F2639" s="41" t="n">
        <f aca="false">IF(A2639="","",MATCH(A2639,P_ID,1))</f>
        <v>2319</v>
      </c>
      <c r="G2639" s="41" t="str">
        <f aca="false">IF(A2639="","",INDEX(P_Svc,F2639))</f>
        <v>Standard</v>
      </c>
      <c r="H2639" s="41" t="str">
        <f aca="false">IF(A2639="","",INDEX(P_Zone,F2639))</f>
        <v>North</v>
      </c>
      <c r="I2639" s="41" t="n">
        <f aca="false">IF(A2639="","",IF(D2639="Delivered",IF(B2639&lt;=INDEX(P_Due,F2639),1,0),0))</f>
        <v>1</v>
      </c>
    </row>
    <row r="2640" customFormat="false" ht="15" hidden="false" customHeight="false" outlineLevel="0" collapsed="false">
      <c r="A2640" s="37" t="n">
        <v>1002320</v>
      </c>
      <c r="B2640" s="38" t="n">
        <v>46284</v>
      </c>
      <c r="C2640" s="39" t="n">
        <v>1</v>
      </c>
      <c r="D2640" s="39" t="s">
        <v>26</v>
      </c>
      <c r="E2640" s="39"/>
      <c r="F2640" s="41" t="n">
        <f aca="false">IF(A2640="","",MATCH(A2640,P_ID,1))</f>
        <v>2320</v>
      </c>
      <c r="G2640" s="41" t="str">
        <f aca="false">IF(A2640="","",INDEX(P_Svc,F2640))</f>
        <v>Standard</v>
      </c>
      <c r="H2640" s="41" t="str">
        <f aca="false">IF(A2640="","",INDEX(P_Zone,F2640))</f>
        <v>South</v>
      </c>
      <c r="I2640" s="41" t="n">
        <f aca="false">IF(A2640="","",IF(D2640="Delivered",IF(B2640&lt;=INDEX(P_Due,F2640),1,0),0))</f>
        <v>1</v>
      </c>
    </row>
    <row r="2641" customFormat="false" ht="15" hidden="false" customHeight="false" outlineLevel="0" collapsed="false">
      <c r="A2641" s="37" t="n">
        <v>1002321</v>
      </c>
      <c r="B2641" s="38" t="n">
        <v>46284</v>
      </c>
      <c r="C2641" s="39" t="n">
        <v>1</v>
      </c>
      <c r="D2641" s="39" t="s">
        <v>26</v>
      </c>
      <c r="E2641" s="39"/>
      <c r="F2641" s="41" t="n">
        <f aca="false">IF(A2641="","",MATCH(A2641,P_ID,1))</f>
        <v>2321</v>
      </c>
      <c r="G2641" s="41" t="str">
        <f aca="false">IF(A2641="","",INDEX(P_Svc,F2641))</f>
        <v>Standard</v>
      </c>
      <c r="H2641" s="41" t="str">
        <f aca="false">IF(A2641="","",INDEX(P_Zone,F2641))</f>
        <v>Central</v>
      </c>
      <c r="I2641" s="41" t="n">
        <f aca="false">IF(A2641="","",IF(D2641="Delivered",IF(B2641&lt;=INDEX(P_Due,F2641),1,0),0))</f>
        <v>1</v>
      </c>
    </row>
    <row r="2642" customFormat="false" ht="15" hidden="false" customHeight="false" outlineLevel="0" collapsed="false">
      <c r="A2642" s="37" t="n">
        <v>1002322</v>
      </c>
      <c r="B2642" s="38" t="n">
        <v>46284</v>
      </c>
      <c r="C2642" s="39" t="n">
        <v>1</v>
      </c>
      <c r="D2642" s="39" t="s">
        <v>79</v>
      </c>
      <c r="E2642" s="39" t="s">
        <v>34</v>
      </c>
      <c r="F2642" s="41" t="n">
        <f aca="false">IF(A2642="","",MATCH(A2642,P_ID,1))</f>
        <v>2322</v>
      </c>
      <c r="G2642" s="41" t="str">
        <f aca="false">IF(A2642="","",INDEX(P_Svc,F2642))</f>
        <v>Standard</v>
      </c>
      <c r="H2642" s="41" t="str">
        <f aca="false">IF(A2642="","",INDEX(P_Zone,F2642))</f>
        <v>Central</v>
      </c>
      <c r="I2642" s="41" t="n">
        <f aca="false">IF(A2642="","",IF(D2642="Delivered",IF(B2642&lt;=INDEX(P_Due,F2642),1,0),0))</f>
        <v>0</v>
      </c>
    </row>
    <row r="2643" customFormat="false" ht="15" hidden="false" customHeight="false" outlineLevel="0" collapsed="false">
      <c r="A2643" s="37" t="n">
        <v>1002323</v>
      </c>
      <c r="B2643" s="38" t="n">
        <v>46284</v>
      </c>
      <c r="C2643" s="39" t="n">
        <v>1</v>
      </c>
      <c r="D2643" s="39" t="s">
        <v>26</v>
      </c>
      <c r="E2643" s="39"/>
      <c r="F2643" s="41" t="n">
        <f aca="false">IF(A2643="","",MATCH(A2643,P_ID,1))</f>
        <v>2323</v>
      </c>
      <c r="G2643" s="41" t="str">
        <f aca="false">IF(A2643="","",INDEX(P_Svc,F2643))</f>
        <v>Economy</v>
      </c>
      <c r="H2643" s="41" t="str">
        <f aca="false">IF(A2643="","",INDEX(P_Zone,F2643))</f>
        <v>West</v>
      </c>
      <c r="I2643" s="41" t="n">
        <f aca="false">IF(A2643="","",IF(D2643="Delivered",IF(B2643&lt;=INDEX(P_Due,F2643),1,0),0))</f>
        <v>1</v>
      </c>
    </row>
    <row r="2644" customFormat="false" ht="15" hidden="false" customHeight="false" outlineLevel="0" collapsed="false">
      <c r="A2644" s="37" t="n">
        <v>1002324</v>
      </c>
      <c r="B2644" s="38" t="n">
        <v>46284</v>
      </c>
      <c r="C2644" s="39" t="n">
        <v>1</v>
      </c>
      <c r="D2644" s="39" t="s">
        <v>26</v>
      </c>
      <c r="E2644" s="39"/>
      <c r="F2644" s="41" t="n">
        <f aca="false">IF(A2644="","",MATCH(A2644,P_ID,1))</f>
        <v>2324</v>
      </c>
      <c r="G2644" s="41" t="str">
        <f aca="false">IF(A2644="","",INDEX(P_Svc,F2644))</f>
        <v>Standard</v>
      </c>
      <c r="H2644" s="41" t="str">
        <f aca="false">IF(A2644="","",INDEX(P_Zone,F2644))</f>
        <v>North</v>
      </c>
      <c r="I2644" s="41" t="n">
        <f aca="false">IF(A2644="","",IF(D2644="Delivered",IF(B2644&lt;=INDEX(P_Due,F2644),1,0),0))</f>
        <v>1</v>
      </c>
    </row>
    <row r="2645" customFormat="false" ht="15" hidden="false" customHeight="false" outlineLevel="0" collapsed="false">
      <c r="A2645" s="37" t="n">
        <v>1002325</v>
      </c>
      <c r="B2645" s="38" t="n">
        <v>46284</v>
      </c>
      <c r="C2645" s="39" t="n">
        <v>1</v>
      </c>
      <c r="D2645" s="39" t="s">
        <v>26</v>
      </c>
      <c r="E2645" s="39"/>
      <c r="F2645" s="41" t="n">
        <f aca="false">IF(A2645="","",MATCH(A2645,P_ID,1))</f>
        <v>2325</v>
      </c>
      <c r="G2645" s="41" t="str">
        <f aca="false">IF(A2645="","",INDEX(P_Svc,F2645))</f>
        <v>Economy</v>
      </c>
      <c r="H2645" s="41" t="str">
        <f aca="false">IF(A2645="","",INDEX(P_Zone,F2645))</f>
        <v>South</v>
      </c>
      <c r="I2645" s="41" t="n">
        <f aca="false">IF(A2645="","",IF(D2645="Delivered",IF(B2645&lt;=INDEX(P_Due,F2645),1,0),0))</f>
        <v>1</v>
      </c>
    </row>
    <row r="2646" customFormat="false" ht="15" hidden="false" customHeight="false" outlineLevel="0" collapsed="false">
      <c r="A2646" s="37" t="n">
        <v>1002327</v>
      </c>
      <c r="B2646" s="38" t="n">
        <v>46284</v>
      </c>
      <c r="C2646" s="39" t="n">
        <v>1</v>
      </c>
      <c r="D2646" s="39" t="s">
        <v>26</v>
      </c>
      <c r="E2646" s="39"/>
      <c r="F2646" s="41" t="n">
        <f aca="false">IF(A2646="","",MATCH(A2646,P_ID,1))</f>
        <v>2327</v>
      </c>
      <c r="G2646" s="41" t="str">
        <f aca="false">IF(A2646="","",INDEX(P_Svc,F2646))</f>
        <v>Standard</v>
      </c>
      <c r="H2646" s="41" t="str">
        <f aca="false">IF(A2646="","",INDEX(P_Zone,F2646))</f>
        <v>South</v>
      </c>
      <c r="I2646" s="41" t="n">
        <f aca="false">IF(A2646="","",IF(D2646="Delivered",IF(B2646&lt;=INDEX(P_Due,F2646),1,0),0))</f>
        <v>1</v>
      </c>
    </row>
    <row r="2647" customFormat="false" ht="15" hidden="false" customHeight="false" outlineLevel="0" collapsed="false">
      <c r="A2647" s="37" t="n">
        <v>1002328</v>
      </c>
      <c r="B2647" s="38" t="n">
        <v>46284</v>
      </c>
      <c r="C2647" s="39" t="n">
        <v>1</v>
      </c>
      <c r="D2647" s="39" t="s">
        <v>79</v>
      </c>
      <c r="E2647" s="39" t="s">
        <v>38</v>
      </c>
      <c r="F2647" s="41" t="n">
        <f aca="false">IF(A2647="","",MATCH(A2647,P_ID,1))</f>
        <v>2328</v>
      </c>
      <c r="G2647" s="41" t="str">
        <f aca="false">IF(A2647="","",INDEX(P_Svc,F2647))</f>
        <v>Standard</v>
      </c>
      <c r="H2647" s="41" t="str">
        <f aca="false">IF(A2647="","",INDEX(P_Zone,F2647))</f>
        <v>South</v>
      </c>
      <c r="I2647" s="41" t="n">
        <f aca="false">IF(A2647="","",IF(D2647="Delivered",IF(B2647&lt;=INDEX(P_Due,F2647),1,0),0))</f>
        <v>0</v>
      </c>
    </row>
    <row r="2648" customFormat="false" ht="15" hidden="false" customHeight="false" outlineLevel="0" collapsed="false">
      <c r="A2648" s="37" t="n">
        <v>1002329</v>
      </c>
      <c r="B2648" s="38" t="n">
        <v>46284</v>
      </c>
      <c r="C2648" s="39" t="n">
        <v>1</v>
      </c>
      <c r="D2648" s="39" t="s">
        <v>26</v>
      </c>
      <c r="E2648" s="39"/>
      <c r="F2648" s="41" t="n">
        <f aca="false">IF(A2648="","",MATCH(A2648,P_ID,1))</f>
        <v>2329</v>
      </c>
      <c r="G2648" s="41" t="str">
        <f aca="false">IF(A2648="","",INDEX(P_Svc,F2648))</f>
        <v>Economy</v>
      </c>
      <c r="H2648" s="41" t="str">
        <f aca="false">IF(A2648="","",INDEX(P_Zone,F2648))</f>
        <v>Central</v>
      </c>
      <c r="I2648" s="41" t="n">
        <f aca="false">IF(A2648="","",IF(D2648="Delivered",IF(B2648&lt;=INDEX(P_Due,F2648),1,0),0))</f>
        <v>1</v>
      </c>
    </row>
    <row r="2649" customFormat="false" ht="15" hidden="false" customHeight="false" outlineLevel="0" collapsed="false">
      <c r="A2649" s="37" t="n">
        <v>1002331</v>
      </c>
      <c r="B2649" s="38" t="n">
        <v>46284</v>
      </c>
      <c r="C2649" s="39" t="n">
        <v>1</v>
      </c>
      <c r="D2649" s="39" t="s">
        <v>26</v>
      </c>
      <c r="E2649" s="39"/>
      <c r="F2649" s="41" t="n">
        <f aca="false">IF(A2649="","",MATCH(A2649,P_ID,1))</f>
        <v>2331</v>
      </c>
      <c r="G2649" s="41" t="str">
        <f aca="false">IF(A2649="","",INDEX(P_Svc,F2649))</f>
        <v>Standard</v>
      </c>
      <c r="H2649" s="41" t="str">
        <f aca="false">IF(A2649="","",INDEX(P_Zone,F2649))</f>
        <v>Central</v>
      </c>
      <c r="I2649" s="41" t="n">
        <f aca="false">IF(A2649="","",IF(D2649="Delivered",IF(B2649&lt;=INDEX(P_Due,F2649),1,0),0))</f>
        <v>1</v>
      </c>
    </row>
    <row r="2650" customFormat="false" ht="15" hidden="false" customHeight="false" outlineLevel="0" collapsed="false">
      <c r="A2650" s="37" t="n">
        <v>1002332</v>
      </c>
      <c r="B2650" s="38" t="n">
        <v>46284</v>
      </c>
      <c r="C2650" s="39" t="n">
        <v>1</v>
      </c>
      <c r="D2650" s="39" t="s">
        <v>26</v>
      </c>
      <c r="E2650" s="39"/>
      <c r="F2650" s="41" t="n">
        <f aca="false">IF(A2650="","",MATCH(A2650,P_ID,1))</f>
        <v>2332</v>
      </c>
      <c r="G2650" s="41" t="str">
        <f aca="false">IF(A2650="","",INDEX(P_Svc,F2650))</f>
        <v>Express</v>
      </c>
      <c r="H2650" s="41" t="str">
        <f aca="false">IF(A2650="","",INDEX(P_Zone,F2650))</f>
        <v>South</v>
      </c>
      <c r="I2650" s="41" t="n">
        <f aca="false">IF(A2650="","",IF(D2650="Delivered",IF(B2650&lt;=INDEX(P_Due,F2650),1,0),0))</f>
        <v>1</v>
      </c>
    </row>
    <row r="2651" customFormat="false" ht="15" hidden="false" customHeight="false" outlineLevel="0" collapsed="false">
      <c r="A2651" s="37" t="n">
        <v>1002333</v>
      </c>
      <c r="B2651" s="38" t="n">
        <v>46284</v>
      </c>
      <c r="C2651" s="39" t="n">
        <v>1</v>
      </c>
      <c r="D2651" s="39" t="s">
        <v>26</v>
      </c>
      <c r="E2651" s="39"/>
      <c r="F2651" s="41" t="n">
        <f aca="false">IF(A2651="","",MATCH(A2651,P_ID,1))</f>
        <v>2333</v>
      </c>
      <c r="G2651" s="41" t="str">
        <f aca="false">IF(A2651="","",INDEX(P_Svc,F2651))</f>
        <v>Standard</v>
      </c>
      <c r="H2651" s="41" t="str">
        <f aca="false">IF(A2651="","",INDEX(P_Zone,F2651))</f>
        <v>Central</v>
      </c>
      <c r="I2651" s="41" t="n">
        <f aca="false">IF(A2651="","",IF(D2651="Delivered",IF(B2651&lt;=INDEX(P_Due,F2651),1,0),0))</f>
        <v>1</v>
      </c>
    </row>
    <row r="2652" customFormat="false" ht="15" hidden="false" customHeight="false" outlineLevel="0" collapsed="false">
      <c r="A2652" s="37" t="n">
        <v>1002334</v>
      </c>
      <c r="B2652" s="38" t="n">
        <v>46284</v>
      </c>
      <c r="C2652" s="39" t="n">
        <v>1</v>
      </c>
      <c r="D2652" s="39" t="s">
        <v>26</v>
      </c>
      <c r="E2652" s="39"/>
      <c r="F2652" s="41" t="n">
        <f aca="false">IF(A2652="","",MATCH(A2652,P_ID,1))</f>
        <v>2334</v>
      </c>
      <c r="G2652" s="41" t="str">
        <f aca="false">IF(A2652="","",INDEX(P_Svc,F2652))</f>
        <v>Standard</v>
      </c>
      <c r="H2652" s="41" t="str">
        <f aca="false">IF(A2652="","",INDEX(P_Zone,F2652))</f>
        <v>Central</v>
      </c>
      <c r="I2652" s="41" t="n">
        <f aca="false">IF(A2652="","",IF(D2652="Delivered",IF(B2652&lt;=INDEX(P_Due,F2652),1,0),0))</f>
        <v>1</v>
      </c>
    </row>
    <row r="2653" customFormat="false" ht="15" hidden="false" customHeight="false" outlineLevel="0" collapsed="false">
      <c r="A2653" s="37" t="n">
        <v>1002335</v>
      </c>
      <c r="B2653" s="38" t="n">
        <v>46284</v>
      </c>
      <c r="C2653" s="39" t="n">
        <v>1</v>
      </c>
      <c r="D2653" s="39" t="s">
        <v>26</v>
      </c>
      <c r="E2653" s="39"/>
      <c r="F2653" s="41" t="n">
        <f aca="false">IF(A2653="","",MATCH(A2653,P_ID,1))</f>
        <v>2335</v>
      </c>
      <c r="G2653" s="41" t="str">
        <f aca="false">IF(A2653="","",INDEX(P_Svc,F2653))</f>
        <v>Standard</v>
      </c>
      <c r="H2653" s="41" t="str">
        <f aca="false">IF(A2653="","",INDEX(P_Zone,F2653))</f>
        <v>North</v>
      </c>
      <c r="I2653" s="41" t="n">
        <f aca="false">IF(A2653="","",IF(D2653="Delivered",IF(B2653&lt;=INDEX(P_Due,F2653),1,0),0))</f>
        <v>1</v>
      </c>
    </row>
    <row r="2654" customFormat="false" ht="15" hidden="false" customHeight="false" outlineLevel="0" collapsed="false">
      <c r="A2654" s="37" t="n">
        <v>1002337</v>
      </c>
      <c r="B2654" s="38" t="n">
        <v>46284</v>
      </c>
      <c r="C2654" s="39" t="n">
        <v>1</v>
      </c>
      <c r="D2654" s="39" t="s">
        <v>26</v>
      </c>
      <c r="E2654" s="39"/>
      <c r="F2654" s="41" t="n">
        <f aca="false">IF(A2654="","",MATCH(A2654,P_ID,1))</f>
        <v>2337</v>
      </c>
      <c r="G2654" s="41" t="str">
        <f aca="false">IF(A2654="","",INDEX(P_Svc,F2654))</f>
        <v>Standard</v>
      </c>
      <c r="H2654" s="41" t="str">
        <f aca="false">IF(A2654="","",INDEX(P_Zone,F2654))</f>
        <v>North</v>
      </c>
      <c r="I2654" s="41" t="n">
        <f aca="false">IF(A2654="","",IF(D2654="Delivered",IF(B2654&lt;=INDEX(P_Due,F2654),1,0),0))</f>
        <v>1</v>
      </c>
    </row>
    <row r="2655" customFormat="false" ht="15" hidden="false" customHeight="false" outlineLevel="0" collapsed="false">
      <c r="A2655" s="37" t="n">
        <v>1002338</v>
      </c>
      <c r="B2655" s="38" t="n">
        <v>46284</v>
      </c>
      <c r="C2655" s="39" t="n">
        <v>1</v>
      </c>
      <c r="D2655" s="39" t="s">
        <v>26</v>
      </c>
      <c r="E2655" s="39"/>
      <c r="F2655" s="41" t="n">
        <f aca="false">IF(A2655="","",MATCH(A2655,P_ID,1))</f>
        <v>2338</v>
      </c>
      <c r="G2655" s="41" t="str">
        <f aca="false">IF(A2655="","",INDEX(P_Svc,F2655))</f>
        <v>Standard</v>
      </c>
      <c r="H2655" s="41" t="str">
        <f aca="false">IF(A2655="","",INDEX(P_Zone,F2655))</f>
        <v>Central</v>
      </c>
      <c r="I2655" s="41" t="n">
        <f aca="false">IF(A2655="","",IF(D2655="Delivered",IF(B2655&lt;=INDEX(P_Due,F2655),1,0),0))</f>
        <v>1</v>
      </c>
    </row>
    <row r="2656" customFormat="false" ht="15" hidden="false" customHeight="false" outlineLevel="0" collapsed="false">
      <c r="A2656" s="37" t="n">
        <v>1002339</v>
      </c>
      <c r="B2656" s="38" t="n">
        <v>46284</v>
      </c>
      <c r="C2656" s="39" t="n">
        <v>1</v>
      </c>
      <c r="D2656" s="39" t="s">
        <v>26</v>
      </c>
      <c r="E2656" s="39"/>
      <c r="F2656" s="41" t="n">
        <f aca="false">IF(A2656="","",MATCH(A2656,P_ID,1))</f>
        <v>2339</v>
      </c>
      <c r="G2656" s="41" t="str">
        <f aca="false">IF(A2656="","",INDEX(P_Svc,F2656))</f>
        <v>Standard</v>
      </c>
      <c r="H2656" s="41" t="str">
        <f aca="false">IF(A2656="","",INDEX(P_Zone,F2656))</f>
        <v>West</v>
      </c>
      <c r="I2656" s="41" t="n">
        <f aca="false">IF(A2656="","",IF(D2656="Delivered",IF(B2656&lt;=INDEX(P_Due,F2656),1,0),0))</f>
        <v>1</v>
      </c>
    </row>
    <row r="2657" customFormat="false" ht="15" hidden="false" customHeight="false" outlineLevel="0" collapsed="false">
      <c r="A2657" s="37" t="n">
        <v>1002340</v>
      </c>
      <c r="B2657" s="38" t="n">
        <v>46284</v>
      </c>
      <c r="C2657" s="39" t="n">
        <v>1</v>
      </c>
      <c r="D2657" s="39" t="s">
        <v>26</v>
      </c>
      <c r="E2657" s="39"/>
      <c r="F2657" s="41" t="n">
        <f aca="false">IF(A2657="","",MATCH(A2657,P_ID,1))</f>
        <v>2340</v>
      </c>
      <c r="G2657" s="41" t="str">
        <f aca="false">IF(A2657="","",INDEX(P_Svc,F2657))</f>
        <v>Standard</v>
      </c>
      <c r="H2657" s="41" t="str">
        <f aca="false">IF(A2657="","",INDEX(P_Zone,F2657))</f>
        <v>West</v>
      </c>
      <c r="I2657" s="41" t="n">
        <f aca="false">IF(A2657="","",IF(D2657="Delivered",IF(B2657&lt;=INDEX(P_Due,F2657),1,0),0))</f>
        <v>1</v>
      </c>
    </row>
    <row r="2658" customFormat="false" ht="15" hidden="false" customHeight="false" outlineLevel="0" collapsed="false">
      <c r="A2658" s="37" t="n">
        <v>1002341</v>
      </c>
      <c r="B2658" s="38" t="n">
        <v>46284</v>
      </c>
      <c r="C2658" s="39" t="n">
        <v>1</v>
      </c>
      <c r="D2658" s="39" t="s">
        <v>79</v>
      </c>
      <c r="E2658" s="39" t="s">
        <v>36</v>
      </c>
      <c r="F2658" s="41" t="n">
        <f aca="false">IF(A2658="","",MATCH(A2658,P_ID,1))</f>
        <v>2341</v>
      </c>
      <c r="G2658" s="41" t="str">
        <f aca="false">IF(A2658="","",INDEX(P_Svc,F2658))</f>
        <v>Standard</v>
      </c>
      <c r="H2658" s="41" t="str">
        <f aca="false">IF(A2658="","",INDEX(P_Zone,F2658))</f>
        <v>West</v>
      </c>
      <c r="I2658" s="41" t="n">
        <f aca="false">IF(A2658="","",IF(D2658="Delivered",IF(B2658&lt;=INDEX(P_Due,F2658),1,0),0))</f>
        <v>0</v>
      </c>
    </row>
    <row r="2659" customFormat="false" ht="15" hidden="false" customHeight="false" outlineLevel="0" collapsed="false">
      <c r="A2659" s="37" t="n">
        <v>1002342</v>
      </c>
      <c r="B2659" s="38" t="n">
        <v>46284</v>
      </c>
      <c r="C2659" s="39" t="n">
        <v>1</v>
      </c>
      <c r="D2659" s="39" t="s">
        <v>26</v>
      </c>
      <c r="E2659" s="39"/>
      <c r="F2659" s="41" t="n">
        <f aca="false">IF(A2659="","",MATCH(A2659,P_ID,1))</f>
        <v>2342</v>
      </c>
      <c r="G2659" s="41" t="str">
        <f aca="false">IF(A2659="","",INDEX(P_Svc,F2659))</f>
        <v>Standard</v>
      </c>
      <c r="H2659" s="41" t="str">
        <f aca="false">IF(A2659="","",INDEX(P_Zone,F2659))</f>
        <v>Central</v>
      </c>
      <c r="I2659" s="41" t="n">
        <f aca="false">IF(A2659="","",IF(D2659="Delivered",IF(B2659&lt;=INDEX(P_Due,F2659),1,0),0))</f>
        <v>1</v>
      </c>
    </row>
    <row r="2660" customFormat="false" ht="15" hidden="false" customHeight="false" outlineLevel="0" collapsed="false">
      <c r="A2660" s="37" t="n">
        <v>1002343</v>
      </c>
      <c r="B2660" s="38" t="n">
        <v>46284</v>
      </c>
      <c r="C2660" s="39" t="n">
        <v>1</v>
      </c>
      <c r="D2660" s="39" t="s">
        <v>26</v>
      </c>
      <c r="E2660" s="39"/>
      <c r="F2660" s="41" t="n">
        <f aca="false">IF(A2660="","",MATCH(A2660,P_ID,1))</f>
        <v>2343</v>
      </c>
      <c r="G2660" s="41" t="str">
        <f aca="false">IF(A2660="","",INDEX(P_Svc,F2660))</f>
        <v>Standard</v>
      </c>
      <c r="H2660" s="41" t="str">
        <f aca="false">IF(A2660="","",INDEX(P_Zone,F2660))</f>
        <v>South</v>
      </c>
      <c r="I2660" s="41" t="n">
        <f aca="false">IF(A2660="","",IF(D2660="Delivered",IF(B2660&lt;=INDEX(P_Due,F2660),1,0),0))</f>
        <v>1</v>
      </c>
    </row>
    <row r="2661" customFormat="false" ht="15" hidden="false" customHeight="false" outlineLevel="0" collapsed="false">
      <c r="A2661" s="37" t="n">
        <v>1002344</v>
      </c>
      <c r="B2661" s="38" t="n">
        <v>46284</v>
      </c>
      <c r="C2661" s="39" t="n">
        <v>1</v>
      </c>
      <c r="D2661" s="39" t="s">
        <v>26</v>
      </c>
      <c r="E2661" s="39"/>
      <c r="F2661" s="41" t="n">
        <f aca="false">IF(A2661="","",MATCH(A2661,P_ID,1))</f>
        <v>2344</v>
      </c>
      <c r="G2661" s="41" t="str">
        <f aca="false">IF(A2661="","",INDEX(P_Svc,F2661))</f>
        <v>Standard</v>
      </c>
      <c r="H2661" s="41" t="str">
        <f aca="false">IF(A2661="","",INDEX(P_Zone,F2661))</f>
        <v>South</v>
      </c>
      <c r="I2661" s="41" t="n">
        <f aca="false">IF(A2661="","",IF(D2661="Delivered",IF(B2661&lt;=INDEX(P_Due,F2661),1,0),0))</f>
        <v>1</v>
      </c>
    </row>
    <row r="2662" customFormat="false" ht="15" hidden="false" customHeight="false" outlineLevel="0" collapsed="false">
      <c r="A2662" s="37" t="n">
        <v>1002346</v>
      </c>
      <c r="B2662" s="38" t="n">
        <v>46284</v>
      </c>
      <c r="C2662" s="39" t="n">
        <v>1</v>
      </c>
      <c r="D2662" s="39" t="s">
        <v>26</v>
      </c>
      <c r="E2662" s="39"/>
      <c r="F2662" s="41" t="n">
        <f aca="false">IF(A2662="","",MATCH(A2662,P_ID,1))</f>
        <v>2346</v>
      </c>
      <c r="G2662" s="41" t="str">
        <f aca="false">IF(A2662="","",INDEX(P_Svc,F2662))</f>
        <v>Express</v>
      </c>
      <c r="H2662" s="41" t="str">
        <f aca="false">IF(A2662="","",INDEX(P_Zone,F2662))</f>
        <v>Central</v>
      </c>
      <c r="I2662" s="41" t="n">
        <f aca="false">IF(A2662="","",IF(D2662="Delivered",IF(B2662&lt;=INDEX(P_Due,F2662),1,0),0))</f>
        <v>1</v>
      </c>
    </row>
    <row r="2663" customFormat="false" ht="15" hidden="false" customHeight="false" outlineLevel="0" collapsed="false">
      <c r="A2663" s="37" t="n">
        <v>1002347</v>
      </c>
      <c r="B2663" s="38" t="n">
        <v>46284</v>
      </c>
      <c r="C2663" s="39" t="n">
        <v>1</v>
      </c>
      <c r="D2663" s="39" t="s">
        <v>26</v>
      </c>
      <c r="E2663" s="39"/>
      <c r="F2663" s="41" t="n">
        <f aca="false">IF(A2663="","",MATCH(A2663,P_ID,1))</f>
        <v>2347</v>
      </c>
      <c r="G2663" s="41" t="str">
        <f aca="false">IF(A2663="","",INDEX(P_Svc,F2663))</f>
        <v>Standard</v>
      </c>
      <c r="H2663" s="41" t="str">
        <f aca="false">IF(A2663="","",INDEX(P_Zone,F2663))</f>
        <v>North</v>
      </c>
      <c r="I2663" s="41" t="n">
        <f aca="false">IF(A2663="","",IF(D2663="Delivered",IF(B2663&lt;=INDEX(P_Due,F2663),1,0),0))</f>
        <v>1</v>
      </c>
    </row>
    <row r="2664" customFormat="false" ht="15" hidden="false" customHeight="false" outlineLevel="0" collapsed="false">
      <c r="A2664" s="37" t="n">
        <v>1002348</v>
      </c>
      <c r="B2664" s="38" t="n">
        <v>46284</v>
      </c>
      <c r="C2664" s="39" t="n">
        <v>1</v>
      </c>
      <c r="D2664" s="39" t="s">
        <v>26</v>
      </c>
      <c r="E2664" s="39"/>
      <c r="F2664" s="41" t="n">
        <f aca="false">IF(A2664="","",MATCH(A2664,P_ID,1))</f>
        <v>2348</v>
      </c>
      <c r="G2664" s="41" t="str">
        <f aca="false">IF(A2664="","",INDEX(P_Svc,F2664))</f>
        <v>Standard</v>
      </c>
      <c r="H2664" s="41" t="str">
        <f aca="false">IF(A2664="","",INDEX(P_Zone,F2664))</f>
        <v>West</v>
      </c>
      <c r="I2664" s="41" t="n">
        <f aca="false">IF(A2664="","",IF(D2664="Delivered",IF(B2664&lt;=INDEX(P_Due,F2664),1,0),0))</f>
        <v>1</v>
      </c>
    </row>
    <row r="2665" customFormat="false" ht="15" hidden="false" customHeight="false" outlineLevel="0" collapsed="false">
      <c r="A2665" s="37" t="n">
        <v>1002349</v>
      </c>
      <c r="B2665" s="38" t="n">
        <v>46284</v>
      </c>
      <c r="C2665" s="39" t="n">
        <v>1</v>
      </c>
      <c r="D2665" s="39" t="s">
        <v>26</v>
      </c>
      <c r="E2665" s="39"/>
      <c r="F2665" s="41" t="n">
        <f aca="false">IF(A2665="","",MATCH(A2665,P_ID,1))</f>
        <v>2349</v>
      </c>
      <c r="G2665" s="41" t="str">
        <f aca="false">IF(A2665="","",INDEX(P_Svc,F2665))</f>
        <v>Standard</v>
      </c>
      <c r="H2665" s="41" t="str">
        <f aca="false">IF(A2665="","",INDEX(P_Zone,F2665))</f>
        <v>East</v>
      </c>
      <c r="I2665" s="41" t="n">
        <f aca="false">IF(A2665="","",IF(D2665="Delivered",IF(B2665&lt;=INDEX(P_Due,F2665),1,0),0))</f>
        <v>1</v>
      </c>
    </row>
    <row r="2666" customFormat="false" ht="15" hidden="false" customHeight="false" outlineLevel="0" collapsed="false">
      <c r="A2666" s="37" t="n">
        <v>1002350</v>
      </c>
      <c r="B2666" s="38" t="n">
        <v>46284</v>
      </c>
      <c r="C2666" s="39" t="n">
        <v>1</v>
      </c>
      <c r="D2666" s="39" t="s">
        <v>26</v>
      </c>
      <c r="E2666" s="39"/>
      <c r="F2666" s="41" t="n">
        <f aca="false">IF(A2666="","",MATCH(A2666,P_ID,1))</f>
        <v>2350</v>
      </c>
      <c r="G2666" s="41" t="str">
        <f aca="false">IF(A2666="","",INDEX(P_Svc,F2666))</f>
        <v>Economy</v>
      </c>
      <c r="H2666" s="41" t="str">
        <f aca="false">IF(A2666="","",INDEX(P_Zone,F2666))</f>
        <v>Central</v>
      </c>
      <c r="I2666" s="41" t="n">
        <f aca="false">IF(A2666="","",IF(D2666="Delivered",IF(B2666&lt;=INDEX(P_Due,F2666),1,0),0))</f>
        <v>1</v>
      </c>
    </row>
    <row r="2667" customFormat="false" ht="15" hidden="false" customHeight="false" outlineLevel="0" collapsed="false">
      <c r="A2667" s="37" t="n">
        <v>1002351</v>
      </c>
      <c r="B2667" s="38" t="n">
        <v>46284</v>
      </c>
      <c r="C2667" s="39" t="n">
        <v>1</v>
      </c>
      <c r="D2667" s="39" t="s">
        <v>26</v>
      </c>
      <c r="E2667" s="39"/>
      <c r="F2667" s="41" t="n">
        <f aca="false">IF(A2667="","",MATCH(A2667,P_ID,1))</f>
        <v>2351</v>
      </c>
      <c r="G2667" s="41" t="str">
        <f aca="false">IF(A2667="","",INDEX(P_Svc,F2667))</f>
        <v>Economy</v>
      </c>
      <c r="H2667" s="41" t="str">
        <f aca="false">IF(A2667="","",INDEX(P_Zone,F2667))</f>
        <v>North</v>
      </c>
      <c r="I2667" s="41" t="n">
        <f aca="false">IF(A2667="","",IF(D2667="Delivered",IF(B2667&lt;=INDEX(P_Due,F2667),1,0),0))</f>
        <v>1</v>
      </c>
    </row>
    <row r="2668" customFormat="false" ht="15" hidden="false" customHeight="false" outlineLevel="0" collapsed="false">
      <c r="A2668" s="37" t="n">
        <v>1002354</v>
      </c>
      <c r="B2668" s="38" t="n">
        <v>46284</v>
      </c>
      <c r="C2668" s="39" t="n">
        <v>1</v>
      </c>
      <c r="D2668" s="39" t="s">
        <v>26</v>
      </c>
      <c r="E2668" s="39"/>
      <c r="F2668" s="41" t="n">
        <f aca="false">IF(A2668="","",MATCH(A2668,P_ID,1))</f>
        <v>2354</v>
      </c>
      <c r="G2668" s="41" t="str">
        <f aca="false">IF(A2668="","",INDEX(P_Svc,F2668))</f>
        <v>Economy</v>
      </c>
      <c r="H2668" s="41" t="str">
        <f aca="false">IF(A2668="","",INDEX(P_Zone,F2668))</f>
        <v>West</v>
      </c>
      <c r="I2668" s="41" t="n">
        <f aca="false">IF(A2668="","",IF(D2668="Delivered",IF(B2668&lt;=INDEX(P_Due,F2668),1,0),0))</f>
        <v>1</v>
      </c>
    </row>
    <row r="2669" customFormat="false" ht="15" hidden="false" customHeight="false" outlineLevel="0" collapsed="false">
      <c r="A2669" s="37" t="n">
        <v>1002355</v>
      </c>
      <c r="B2669" s="38" t="n">
        <v>46284</v>
      </c>
      <c r="C2669" s="39" t="n">
        <v>1</v>
      </c>
      <c r="D2669" s="39" t="s">
        <v>26</v>
      </c>
      <c r="E2669" s="39"/>
      <c r="F2669" s="41" t="n">
        <f aca="false">IF(A2669="","",MATCH(A2669,P_ID,1))</f>
        <v>2355</v>
      </c>
      <c r="G2669" s="41" t="str">
        <f aca="false">IF(A2669="","",INDEX(P_Svc,F2669))</f>
        <v>Economy</v>
      </c>
      <c r="H2669" s="41" t="str">
        <f aca="false">IF(A2669="","",INDEX(P_Zone,F2669))</f>
        <v>East</v>
      </c>
      <c r="I2669" s="41" t="n">
        <f aca="false">IF(A2669="","",IF(D2669="Delivered",IF(B2669&lt;=INDEX(P_Due,F2669),1,0),0))</f>
        <v>1</v>
      </c>
    </row>
    <row r="2670" customFormat="false" ht="15" hidden="false" customHeight="false" outlineLevel="0" collapsed="false">
      <c r="A2670" s="37" t="n">
        <v>1002356</v>
      </c>
      <c r="B2670" s="38" t="n">
        <v>46284</v>
      </c>
      <c r="C2670" s="39" t="n">
        <v>1</v>
      </c>
      <c r="D2670" s="39" t="s">
        <v>26</v>
      </c>
      <c r="E2670" s="39"/>
      <c r="F2670" s="41" t="n">
        <f aca="false">IF(A2670="","",MATCH(A2670,P_ID,1))</f>
        <v>2356</v>
      </c>
      <c r="G2670" s="41" t="str">
        <f aca="false">IF(A2670="","",INDEX(P_Svc,F2670))</f>
        <v>Standard</v>
      </c>
      <c r="H2670" s="41" t="str">
        <f aca="false">IF(A2670="","",INDEX(P_Zone,F2670))</f>
        <v>West</v>
      </c>
      <c r="I2670" s="41" t="n">
        <f aca="false">IF(A2670="","",IF(D2670="Delivered",IF(B2670&lt;=INDEX(P_Due,F2670),1,0),0))</f>
        <v>1</v>
      </c>
    </row>
    <row r="2671" customFormat="false" ht="15" hidden="false" customHeight="false" outlineLevel="0" collapsed="false">
      <c r="A2671" s="37" t="n">
        <v>1002357</v>
      </c>
      <c r="B2671" s="38" t="n">
        <v>46284</v>
      </c>
      <c r="C2671" s="39" t="n">
        <v>1</v>
      </c>
      <c r="D2671" s="39" t="s">
        <v>26</v>
      </c>
      <c r="E2671" s="39"/>
      <c r="F2671" s="41" t="n">
        <f aca="false">IF(A2671="","",MATCH(A2671,P_ID,1))</f>
        <v>2357</v>
      </c>
      <c r="G2671" s="41" t="str">
        <f aca="false">IF(A2671="","",INDEX(P_Svc,F2671))</f>
        <v>Standard</v>
      </c>
      <c r="H2671" s="41" t="str">
        <f aca="false">IF(A2671="","",INDEX(P_Zone,F2671))</f>
        <v>North</v>
      </c>
      <c r="I2671" s="41" t="n">
        <f aca="false">IF(A2671="","",IF(D2671="Delivered",IF(B2671&lt;=INDEX(P_Due,F2671),1,0),0))</f>
        <v>1</v>
      </c>
    </row>
    <row r="2672" customFormat="false" ht="15" hidden="false" customHeight="false" outlineLevel="0" collapsed="false">
      <c r="A2672" s="37" t="n">
        <v>1002358</v>
      </c>
      <c r="B2672" s="38" t="n">
        <v>46284</v>
      </c>
      <c r="C2672" s="39" t="n">
        <v>1</v>
      </c>
      <c r="D2672" s="39" t="s">
        <v>26</v>
      </c>
      <c r="E2672" s="39"/>
      <c r="F2672" s="41" t="n">
        <f aca="false">IF(A2672="","",MATCH(A2672,P_ID,1))</f>
        <v>2358</v>
      </c>
      <c r="G2672" s="41" t="str">
        <f aca="false">IF(A2672="","",INDEX(P_Svc,F2672))</f>
        <v>Standard</v>
      </c>
      <c r="H2672" s="41" t="str">
        <f aca="false">IF(A2672="","",INDEX(P_Zone,F2672))</f>
        <v>Central</v>
      </c>
      <c r="I2672" s="41" t="n">
        <f aca="false">IF(A2672="","",IF(D2672="Delivered",IF(B2672&lt;=INDEX(P_Due,F2672),1,0),0))</f>
        <v>1</v>
      </c>
    </row>
    <row r="2673" customFormat="false" ht="15" hidden="false" customHeight="false" outlineLevel="0" collapsed="false">
      <c r="A2673" s="37" t="n">
        <v>1002360</v>
      </c>
      <c r="B2673" s="38" t="n">
        <v>46284</v>
      </c>
      <c r="C2673" s="39" t="n">
        <v>1</v>
      </c>
      <c r="D2673" s="39" t="s">
        <v>26</v>
      </c>
      <c r="E2673" s="39"/>
      <c r="F2673" s="41" t="n">
        <f aca="false">IF(A2673="","",MATCH(A2673,P_ID,1))</f>
        <v>2360</v>
      </c>
      <c r="G2673" s="41" t="str">
        <f aca="false">IF(A2673="","",INDEX(P_Svc,F2673))</f>
        <v>Standard</v>
      </c>
      <c r="H2673" s="41" t="str">
        <f aca="false">IF(A2673="","",INDEX(P_Zone,F2673))</f>
        <v>South</v>
      </c>
      <c r="I2673" s="41" t="n">
        <f aca="false">IF(A2673="","",IF(D2673="Delivered",IF(B2673&lt;=INDEX(P_Due,F2673),1,0),0))</f>
        <v>1</v>
      </c>
    </row>
    <row r="2674" customFormat="false" ht="15" hidden="false" customHeight="false" outlineLevel="0" collapsed="false">
      <c r="A2674" s="37" t="n">
        <v>1002362</v>
      </c>
      <c r="B2674" s="38" t="n">
        <v>46284</v>
      </c>
      <c r="C2674" s="39" t="n">
        <v>1</v>
      </c>
      <c r="D2674" s="39" t="s">
        <v>26</v>
      </c>
      <c r="E2674" s="39"/>
      <c r="F2674" s="41" t="n">
        <f aca="false">IF(A2674="","",MATCH(A2674,P_ID,1))</f>
        <v>2362</v>
      </c>
      <c r="G2674" s="41" t="str">
        <f aca="false">IF(A2674="","",INDEX(P_Svc,F2674))</f>
        <v>Economy</v>
      </c>
      <c r="H2674" s="41" t="str">
        <f aca="false">IF(A2674="","",INDEX(P_Zone,F2674))</f>
        <v>Central</v>
      </c>
      <c r="I2674" s="41" t="n">
        <f aca="false">IF(A2674="","",IF(D2674="Delivered",IF(B2674&lt;=INDEX(P_Due,F2674),1,0),0))</f>
        <v>1</v>
      </c>
    </row>
    <row r="2675" customFormat="false" ht="15" hidden="false" customHeight="false" outlineLevel="0" collapsed="false">
      <c r="A2675" s="37" t="n">
        <v>1002363</v>
      </c>
      <c r="B2675" s="38" t="n">
        <v>46284</v>
      </c>
      <c r="C2675" s="39" t="n">
        <v>1</v>
      </c>
      <c r="D2675" s="39" t="s">
        <v>26</v>
      </c>
      <c r="E2675" s="39"/>
      <c r="F2675" s="41" t="n">
        <f aca="false">IF(A2675="","",MATCH(A2675,P_ID,1))</f>
        <v>2363</v>
      </c>
      <c r="G2675" s="41" t="str">
        <f aca="false">IF(A2675="","",INDEX(P_Svc,F2675))</f>
        <v>Standard</v>
      </c>
      <c r="H2675" s="41" t="str">
        <f aca="false">IF(A2675="","",INDEX(P_Zone,F2675))</f>
        <v>East</v>
      </c>
      <c r="I2675" s="41" t="n">
        <f aca="false">IF(A2675="","",IF(D2675="Delivered",IF(B2675&lt;=INDEX(P_Due,F2675),1,0),0))</f>
        <v>1</v>
      </c>
    </row>
    <row r="2676" customFormat="false" ht="15" hidden="false" customHeight="false" outlineLevel="0" collapsed="false">
      <c r="A2676" s="37" t="n">
        <v>1002364</v>
      </c>
      <c r="B2676" s="38" t="n">
        <v>46284</v>
      </c>
      <c r="C2676" s="39" t="n">
        <v>1</v>
      </c>
      <c r="D2676" s="39" t="s">
        <v>26</v>
      </c>
      <c r="E2676" s="39"/>
      <c r="F2676" s="41" t="n">
        <f aca="false">IF(A2676="","",MATCH(A2676,P_ID,1))</f>
        <v>2364</v>
      </c>
      <c r="G2676" s="41" t="str">
        <f aca="false">IF(A2676="","",INDEX(P_Svc,F2676))</f>
        <v>Standard</v>
      </c>
      <c r="H2676" s="41" t="str">
        <f aca="false">IF(A2676="","",INDEX(P_Zone,F2676))</f>
        <v>East</v>
      </c>
      <c r="I2676" s="41" t="n">
        <f aca="false">IF(A2676="","",IF(D2676="Delivered",IF(B2676&lt;=INDEX(P_Due,F2676),1,0),0))</f>
        <v>1</v>
      </c>
    </row>
    <row r="2677" customFormat="false" ht="15" hidden="false" customHeight="false" outlineLevel="0" collapsed="false">
      <c r="A2677" s="37" t="n">
        <v>1002365</v>
      </c>
      <c r="B2677" s="38" t="n">
        <v>46284</v>
      </c>
      <c r="C2677" s="39" t="n">
        <v>1</v>
      </c>
      <c r="D2677" s="39" t="s">
        <v>26</v>
      </c>
      <c r="E2677" s="39"/>
      <c r="F2677" s="41" t="n">
        <f aca="false">IF(A2677="","",MATCH(A2677,P_ID,1))</f>
        <v>2365</v>
      </c>
      <c r="G2677" s="41" t="str">
        <f aca="false">IF(A2677="","",INDEX(P_Svc,F2677))</f>
        <v>Standard</v>
      </c>
      <c r="H2677" s="41" t="str">
        <f aca="false">IF(A2677="","",INDEX(P_Zone,F2677))</f>
        <v>Central</v>
      </c>
      <c r="I2677" s="41" t="n">
        <f aca="false">IF(A2677="","",IF(D2677="Delivered",IF(B2677&lt;=INDEX(P_Due,F2677),1,0),0))</f>
        <v>1</v>
      </c>
    </row>
    <row r="2678" customFormat="false" ht="15" hidden="false" customHeight="false" outlineLevel="0" collapsed="false">
      <c r="A2678" s="37" t="n">
        <v>1002366</v>
      </c>
      <c r="B2678" s="38" t="n">
        <v>46284</v>
      </c>
      <c r="C2678" s="39" t="n">
        <v>1</v>
      </c>
      <c r="D2678" s="39" t="s">
        <v>26</v>
      </c>
      <c r="E2678" s="39"/>
      <c r="F2678" s="41" t="n">
        <f aca="false">IF(A2678="","",MATCH(A2678,P_ID,1))</f>
        <v>2366</v>
      </c>
      <c r="G2678" s="41" t="str">
        <f aca="false">IF(A2678="","",INDEX(P_Svc,F2678))</f>
        <v>Standard</v>
      </c>
      <c r="H2678" s="41" t="str">
        <f aca="false">IF(A2678="","",INDEX(P_Zone,F2678))</f>
        <v>Central</v>
      </c>
      <c r="I2678" s="41" t="n">
        <f aca="false">IF(A2678="","",IF(D2678="Delivered",IF(B2678&lt;=INDEX(P_Due,F2678),1,0),0))</f>
        <v>1</v>
      </c>
    </row>
    <row r="2679" customFormat="false" ht="15" hidden="false" customHeight="false" outlineLevel="0" collapsed="false">
      <c r="A2679" s="37" t="n">
        <v>1002367</v>
      </c>
      <c r="B2679" s="38" t="n">
        <v>46284</v>
      </c>
      <c r="C2679" s="39" t="n">
        <v>1</v>
      </c>
      <c r="D2679" s="39" t="s">
        <v>26</v>
      </c>
      <c r="E2679" s="39"/>
      <c r="F2679" s="41" t="n">
        <f aca="false">IF(A2679="","",MATCH(A2679,P_ID,1))</f>
        <v>2367</v>
      </c>
      <c r="G2679" s="41" t="str">
        <f aca="false">IF(A2679="","",INDEX(P_Svc,F2679))</f>
        <v>Economy</v>
      </c>
      <c r="H2679" s="41" t="str">
        <f aca="false">IF(A2679="","",INDEX(P_Zone,F2679))</f>
        <v>South</v>
      </c>
      <c r="I2679" s="41" t="n">
        <f aca="false">IF(A2679="","",IF(D2679="Delivered",IF(B2679&lt;=INDEX(P_Due,F2679),1,0),0))</f>
        <v>1</v>
      </c>
    </row>
    <row r="2680" customFormat="false" ht="15" hidden="false" customHeight="false" outlineLevel="0" collapsed="false">
      <c r="A2680" s="37" t="n">
        <v>1002368</v>
      </c>
      <c r="B2680" s="38" t="n">
        <v>46284</v>
      </c>
      <c r="C2680" s="39" t="n">
        <v>1</v>
      </c>
      <c r="D2680" s="39" t="s">
        <v>26</v>
      </c>
      <c r="E2680" s="39"/>
      <c r="F2680" s="41" t="n">
        <f aca="false">IF(A2680="","",MATCH(A2680,P_ID,1))</f>
        <v>2368</v>
      </c>
      <c r="G2680" s="41" t="str">
        <f aca="false">IF(A2680="","",INDEX(P_Svc,F2680))</f>
        <v>Standard</v>
      </c>
      <c r="H2680" s="41" t="str">
        <f aca="false">IF(A2680="","",INDEX(P_Zone,F2680))</f>
        <v>Central</v>
      </c>
      <c r="I2680" s="41" t="n">
        <f aca="false">IF(A2680="","",IF(D2680="Delivered",IF(B2680&lt;=INDEX(P_Due,F2680),1,0),0))</f>
        <v>1</v>
      </c>
    </row>
    <row r="2681" customFormat="false" ht="15" hidden="false" customHeight="false" outlineLevel="0" collapsed="false">
      <c r="A2681" s="37" t="n">
        <v>1002369</v>
      </c>
      <c r="B2681" s="38" t="n">
        <v>46284</v>
      </c>
      <c r="C2681" s="39" t="n">
        <v>1</v>
      </c>
      <c r="D2681" s="39" t="s">
        <v>26</v>
      </c>
      <c r="E2681" s="39"/>
      <c r="F2681" s="41" t="n">
        <f aca="false">IF(A2681="","",MATCH(A2681,P_ID,1))</f>
        <v>2369</v>
      </c>
      <c r="G2681" s="41" t="str">
        <f aca="false">IF(A2681="","",INDEX(P_Svc,F2681))</f>
        <v>Standard</v>
      </c>
      <c r="H2681" s="41" t="str">
        <f aca="false">IF(A2681="","",INDEX(P_Zone,F2681))</f>
        <v>Central</v>
      </c>
      <c r="I2681" s="41" t="n">
        <f aca="false">IF(A2681="","",IF(D2681="Delivered",IF(B2681&lt;=INDEX(P_Due,F2681),1,0),0))</f>
        <v>1</v>
      </c>
    </row>
    <row r="2682" customFormat="false" ht="15" hidden="false" customHeight="false" outlineLevel="0" collapsed="false">
      <c r="A2682" s="37" t="n">
        <v>1002370</v>
      </c>
      <c r="B2682" s="38" t="n">
        <v>46284</v>
      </c>
      <c r="C2682" s="39" t="n">
        <v>1</v>
      </c>
      <c r="D2682" s="39" t="s">
        <v>26</v>
      </c>
      <c r="E2682" s="39"/>
      <c r="F2682" s="41" t="n">
        <f aca="false">IF(A2682="","",MATCH(A2682,P_ID,1))</f>
        <v>2370</v>
      </c>
      <c r="G2682" s="41" t="str">
        <f aca="false">IF(A2682="","",INDEX(P_Svc,F2682))</f>
        <v>Express</v>
      </c>
      <c r="H2682" s="41" t="str">
        <f aca="false">IF(A2682="","",INDEX(P_Zone,F2682))</f>
        <v>West</v>
      </c>
      <c r="I2682" s="41" t="n">
        <f aca="false">IF(A2682="","",IF(D2682="Delivered",IF(B2682&lt;=INDEX(P_Due,F2682),1,0),0))</f>
        <v>1</v>
      </c>
    </row>
    <row r="2683" customFormat="false" ht="15" hidden="false" customHeight="false" outlineLevel="0" collapsed="false">
      <c r="A2683" s="37" t="n">
        <v>1002371</v>
      </c>
      <c r="B2683" s="38" t="n">
        <v>46284</v>
      </c>
      <c r="C2683" s="39" t="n">
        <v>1</v>
      </c>
      <c r="D2683" s="39" t="s">
        <v>79</v>
      </c>
      <c r="E2683" s="39" t="s">
        <v>32</v>
      </c>
      <c r="F2683" s="41" t="n">
        <f aca="false">IF(A2683="","",MATCH(A2683,P_ID,1))</f>
        <v>2371</v>
      </c>
      <c r="G2683" s="41" t="str">
        <f aca="false">IF(A2683="","",INDEX(P_Svc,F2683))</f>
        <v>Standard</v>
      </c>
      <c r="H2683" s="41" t="str">
        <f aca="false">IF(A2683="","",INDEX(P_Zone,F2683))</f>
        <v>East</v>
      </c>
      <c r="I2683" s="41" t="n">
        <f aca="false">IF(A2683="","",IF(D2683="Delivered",IF(B2683&lt;=INDEX(P_Due,F2683),1,0),0))</f>
        <v>0</v>
      </c>
    </row>
    <row r="2684" customFormat="false" ht="15" hidden="false" customHeight="false" outlineLevel="0" collapsed="false">
      <c r="A2684" s="37" t="n">
        <v>1002372</v>
      </c>
      <c r="B2684" s="38" t="n">
        <v>46284</v>
      </c>
      <c r="C2684" s="39" t="n">
        <v>1</v>
      </c>
      <c r="D2684" s="39" t="s">
        <v>26</v>
      </c>
      <c r="E2684" s="39"/>
      <c r="F2684" s="41" t="n">
        <f aca="false">IF(A2684="","",MATCH(A2684,P_ID,1))</f>
        <v>2372</v>
      </c>
      <c r="G2684" s="41" t="str">
        <f aca="false">IF(A2684="","",INDEX(P_Svc,F2684))</f>
        <v>Standard</v>
      </c>
      <c r="H2684" s="41" t="str">
        <f aca="false">IF(A2684="","",INDEX(P_Zone,F2684))</f>
        <v>South</v>
      </c>
      <c r="I2684" s="41" t="n">
        <f aca="false">IF(A2684="","",IF(D2684="Delivered",IF(B2684&lt;=INDEX(P_Due,F2684),1,0),0))</f>
        <v>1</v>
      </c>
    </row>
    <row r="2685" customFormat="false" ht="15" hidden="false" customHeight="false" outlineLevel="0" collapsed="false">
      <c r="A2685" s="37" t="n">
        <v>1002373</v>
      </c>
      <c r="B2685" s="38" t="n">
        <v>46284</v>
      </c>
      <c r="C2685" s="39" t="n">
        <v>1</v>
      </c>
      <c r="D2685" s="39" t="s">
        <v>26</v>
      </c>
      <c r="E2685" s="39"/>
      <c r="F2685" s="41" t="n">
        <f aca="false">IF(A2685="","",MATCH(A2685,P_ID,1))</f>
        <v>2373</v>
      </c>
      <c r="G2685" s="41" t="str">
        <f aca="false">IF(A2685="","",INDEX(P_Svc,F2685))</f>
        <v>Standard</v>
      </c>
      <c r="H2685" s="41" t="str">
        <f aca="false">IF(A2685="","",INDEX(P_Zone,F2685))</f>
        <v>South</v>
      </c>
      <c r="I2685" s="41" t="n">
        <f aca="false">IF(A2685="","",IF(D2685="Delivered",IF(B2685&lt;=INDEX(P_Due,F2685),1,0),0))</f>
        <v>1</v>
      </c>
    </row>
    <row r="2686" customFormat="false" ht="15" hidden="false" customHeight="false" outlineLevel="0" collapsed="false">
      <c r="A2686" s="37" t="n">
        <v>1002374</v>
      </c>
      <c r="B2686" s="38" t="n">
        <v>46284</v>
      </c>
      <c r="C2686" s="39" t="n">
        <v>1</v>
      </c>
      <c r="D2686" s="39" t="s">
        <v>26</v>
      </c>
      <c r="E2686" s="39"/>
      <c r="F2686" s="41" t="n">
        <f aca="false">IF(A2686="","",MATCH(A2686,P_ID,1))</f>
        <v>2374</v>
      </c>
      <c r="G2686" s="41" t="str">
        <f aca="false">IF(A2686="","",INDEX(P_Svc,F2686))</f>
        <v>Standard</v>
      </c>
      <c r="H2686" s="41" t="str">
        <f aca="false">IF(A2686="","",INDEX(P_Zone,F2686))</f>
        <v>South</v>
      </c>
      <c r="I2686" s="41" t="n">
        <f aca="false">IF(A2686="","",IF(D2686="Delivered",IF(B2686&lt;=INDEX(P_Due,F2686),1,0),0))</f>
        <v>1</v>
      </c>
    </row>
    <row r="2687" customFormat="false" ht="15" hidden="false" customHeight="false" outlineLevel="0" collapsed="false">
      <c r="A2687" s="37" t="n">
        <v>1002375</v>
      </c>
      <c r="B2687" s="38" t="n">
        <v>46284</v>
      </c>
      <c r="C2687" s="39" t="n">
        <v>1</v>
      </c>
      <c r="D2687" s="39" t="s">
        <v>26</v>
      </c>
      <c r="E2687" s="39"/>
      <c r="F2687" s="41" t="n">
        <f aca="false">IF(A2687="","",MATCH(A2687,P_ID,1))</f>
        <v>2375</v>
      </c>
      <c r="G2687" s="41" t="str">
        <f aca="false">IF(A2687="","",INDEX(P_Svc,F2687))</f>
        <v>Standard</v>
      </c>
      <c r="H2687" s="41" t="str">
        <f aca="false">IF(A2687="","",INDEX(P_Zone,F2687))</f>
        <v>Central</v>
      </c>
      <c r="I2687" s="41" t="n">
        <f aca="false">IF(A2687="","",IF(D2687="Delivered",IF(B2687&lt;=INDEX(P_Due,F2687),1,0),0))</f>
        <v>1</v>
      </c>
    </row>
    <row r="2688" customFormat="false" ht="15" hidden="false" customHeight="false" outlineLevel="0" collapsed="false">
      <c r="A2688" s="37" t="n">
        <v>1002377</v>
      </c>
      <c r="B2688" s="38" t="n">
        <v>46284</v>
      </c>
      <c r="C2688" s="39" t="n">
        <v>1</v>
      </c>
      <c r="D2688" s="39" t="s">
        <v>26</v>
      </c>
      <c r="E2688" s="39"/>
      <c r="F2688" s="41" t="n">
        <f aca="false">IF(A2688="","",MATCH(A2688,P_ID,1))</f>
        <v>2377</v>
      </c>
      <c r="G2688" s="41" t="str">
        <f aca="false">IF(A2688="","",INDEX(P_Svc,F2688))</f>
        <v>Standard</v>
      </c>
      <c r="H2688" s="41" t="str">
        <f aca="false">IF(A2688="","",INDEX(P_Zone,F2688))</f>
        <v>Central</v>
      </c>
      <c r="I2688" s="41" t="n">
        <f aca="false">IF(A2688="","",IF(D2688="Delivered",IF(B2688&lt;=INDEX(P_Due,F2688),1,0),0))</f>
        <v>1</v>
      </c>
    </row>
    <row r="2689" customFormat="false" ht="15" hidden="false" customHeight="false" outlineLevel="0" collapsed="false">
      <c r="A2689" s="37" t="n">
        <v>1002378</v>
      </c>
      <c r="B2689" s="38" t="n">
        <v>46284</v>
      </c>
      <c r="C2689" s="39" t="n">
        <v>1</v>
      </c>
      <c r="D2689" s="39" t="s">
        <v>79</v>
      </c>
      <c r="E2689" s="39" t="s">
        <v>32</v>
      </c>
      <c r="F2689" s="41" t="n">
        <f aca="false">IF(A2689="","",MATCH(A2689,P_ID,1))</f>
        <v>2378</v>
      </c>
      <c r="G2689" s="41" t="str">
        <f aca="false">IF(A2689="","",INDEX(P_Svc,F2689))</f>
        <v>Standard</v>
      </c>
      <c r="H2689" s="41" t="str">
        <f aca="false">IF(A2689="","",INDEX(P_Zone,F2689))</f>
        <v>Central</v>
      </c>
      <c r="I2689" s="41" t="n">
        <f aca="false">IF(A2689="","",IF(D2689="Delivered",IF(B2689&lt;=INDEX(P_Due,F2689),1,0),0))</f>
        <v>0</v>
      </c>
    </row>
    <row r="2690" customFormat="false" ht="15" hidden="false" customHeight="false" outlineLevel="0" collapsed="false">
      <c r="A2690" s="37" t="n">
        <v>1002379</v>
      </c>
      <c r="B2690" s="38" t="n">
        <v>46284</v>
      </c>
      <c r="C2690" s="39" t="n">
        <v>1</v>
      </c>
      <c r="D2690" s="39" t="s">
        <v>79</v>
      </c>
      <c r="E2690" s="39" t="s">
        <v>36</v>
      </c>
      <c r="F2690" s="41" t="n">
        <f aca="false">IF(A2690="","",MATCH(A2690,P_ID,1))</f>
        <v>2379</v>
      </c>
      <c r="G2690" s="41" t="str">
        <f aca="false">IF(A2690="","",INDEX(P_Svc,F2690))</f>
        <v>Standard</v>
      </c>
      <c r="H2690" s="41" t="str">
        <f aca="false">IF(A2690="","",INDEX(P_Zone,F2690))</f>
        <v>South</v>
      </c>
      <c r="I2690" s="41" t="n">
        <f aca="false">IF(A2690="","",IF(D2690="Delivered",IF(B2690&lt;=INDEX(P_Due,F2690),1,0),0))</f>
        <v>0</v>
      </c>
    </row>
    <row r="2691" customFormat="false" ht="15" hidden="false" customHeight="false" outlineLevel="0" collapsed="false">
      <c r="A2691" s="37" t="n">
        <v>1002380</v>
      </c>
      <c r="B2691" s="38" t="n">
        <v>46284</v>
      </c>
      <c r="C2691" s="39" t="n">
        <v>1</v>
      </c>
      <c r="D2691" s="39" t="s">
        <v>26</v>
      </c>
      <c r="E2691" s="39"/>
      <c r="F2691" s="41" t="n">
        <f aca="false">IF(A2691="","",MATCH(A2691,P_ID,1))</f>
        <v>2380</v>
      </c>
      <c r="G2691" s="41" t="str">
        <f aca="false">IF(A2691="","",INDEX(P_Svc,F2691))</f>
        <v>Standard</v>
      </c>
      <c r="H2691" s="41" t="str">
        <f aca="false">IF(A2691="","",INDEX(P_Zone,F2691))</f>
        <v>South</v>
      </c>
      <c r="I2691" s="41" t="n">
        <f aca="false">IF(A2691="","",IF(D2691="Delivered",IF(B2691&lt;=INDEX(P_Due,F2691),1,0),0))</f>
        <v>1</v>
      </c>
    </row>
    <row r="2692" customFormat="false" ht="15" hidden="false" customHeight="false" outlineLevel="0" collapsed="false">
      <c r="A2692" s="37" t="n">
        <v>1002381</v>
      </c>
      <c r="B2692" s="38" t="n">
        <v>46284</v>
      </c>
      <c r="C2692" s="39" t="n">
        <v>1</v>
      </c>
      <c r="D2692" s="39" t="s">
        <v>26</v>
      </c>
      <c r="E2692" s="39"/>
      <c r="F2692" s="41" t="n">
        <f aca="false">IF(A2692="","",MATCH(A2692,P_ID,1))</f>
        <v>2381</v>
      </c>
      <c r="G2692" s="41" t="str">
        <f aca="false">IF(A2692="","",INDEX(P_Svc,F2692))</f>
        <v>Standard</v>
      </c>
      <c r="H2692" s="41" t="str">
        <f aca="false">IF(A2692="","",INDEX(P_Zone,F2692))</f>
        <v>South</v>
      </c>
      <c r="I2692" s="41" t="n">
        <f aca="false">IF(A2692="","",IF(D2692="Delivered",IF(B2692&lt;=INDEX(P_Due,F2692),1,0),0))</f>
        <v>1</v>
      </c>
    </row>
    <row r="2693" customFormat="false" ht="15" hidden="false" customHeight="false" outlineLevel="0" collapsed="false">
      <c r="A2693" s="37" t="n">
        <v>1002382</v>
      </c>
      <c r="B2693" s="38" t="n">
        <v>46284</v>
      </c>
      <c r="C2693" s="39" t="n">
        <v>1</v>
      </c>
      <c r="D2693" s="39" t="s">
        <v>79</v>
      </c>
      <c r="E2693" s="39" t="s">
        <v>34</v>
      </c>
      <c r="F2693" s="41" t="n">
        <f aca="false">IF(A2693="","",MATCH(A2693,P_ID,1))</f>
        <v>2382</v>
      </c>
      <c r="G2693" s="41" t="str">
        <f aca="false">IF(A2693="","",INDEX(P_Svc,F2693))</f>
        <v>Economy</v>
      </c>
      <c r="H2693" s="41" t="str">
        <f aca="false">IF(A2693="","",INDEX(P_Zone,F2693))</f>
        <v>East</v>
      </c>
      <c r="I2693" s="41" t="n">
        <f aca="false">IF(A2693="","",IF(D2693="Delivered",IF(B2693&lt;=INDEX(P_Due,F2693),1,0),0))</f>
        <v>0</v>
      </c>
    </row>
    <row r="2694" customFormat="false" ht="15" hidden="false" customHeight="false" outlineLevel="0" collapsed="false">
      <c r="A2694" s="37" t="n">
        <v>1002383</v>
      </c>
      <c r="B2694" s="38" t="n">
        <v>46284</v>
      </c>
      <c r="C2694" s="39" t="n">
        <v>1</v>
      </c>
      <c r="D2694" s="39" t="s">
        <v>26</v>
      </c>
      <c r="E2694" s="39"/>
      <c r="F2694" s="41" t="n">
        <f aca="false">IF(A2694="","",MATCH(A2694,P_ID,1))</f>
        <v>2383</v>
      </c>
      <c r="G2694" s="41" t="str">
        <f aca="false">IF(A2694="","",INDEX(P_Svc,F2694))</f>
        <v>Standard</v>
      </c>
      <c r="H2694" s="41" t="str">
        <f aca="false">IF(A2694="","",INDEX(P_Zone,F2694))</f>
        <v>West</v>
      </c>
      <c r="I2694" s="41" t="n">
        <f aca="false">IF(A2694="","",IF(D2694="Delivered",IF(B2694&lt;=INDEX(P_Due,F2694),1,0),0))</f>
        <v>1</v>
      </c>
    </row>
    <row r="2695" customFormat="false" ht="15" hidden="false" customHeight="false" outlineLevel="0" collapsed="false">
      <c r="A2695" s="37" t="n">
        <v>1002384</v>
      </c>
      <c r="B2695" s="38" t="n">
        <v>46284</v>
      </c>
      <c r="C2695" s="39" t="n">
        <v>1</v>
      </c>
      <c r="D2695" s="39" t="s">
        <v>26</v>
      </c>
      <c r="E2695" s="39"/>
      <c r="F2695" s="41" t="n">
        <f aca="false">IF(A2695="","",MATCH(A2695,P_ID,1))</f>
        <v>2384</v>
      </c>
      <c r="G2695" s="41" t="str">
        <f aca="false">IF(A2695="","",INDEX(P_Svc,F2695))</f>
        <v>Standard</v>
      </c>
      <c r="H2695" s="41" t="str">
        <f aca="false">IF(A2695="","",INDEX(P_Zone,F2695))</f>
        <v>West</v>
      </c>
      <c r="I2695" s="41" t="n">
        <f aca="false">IF(A2695="","",IF(D2695="Delivered",IF(B2695&lt;=INDEX(P_Due,F2695),1,0),0))</f>
        <v>1</v>
      </c>
    </row>
    <row r="2696" customFormat="false" ht="15" hidden="false" customHeight="false" outlineLevel="0" collapsed="false">
      <c r="A2696" s="37" t="n">
        <v>1002385</v>
      </c>
      <c r="B2696" s="38" t="n">
        <v>46284</v>
      </c>
      <c r="C2696" s="39" t="n">
        <v>1</v>
      </c>
      <c r="D2696" s="39" t="s">
        <v>26</v>
      </c>
      <c r="E2696" s="39"/>
      <c r="F2696" s="41" t="n">
        <f aca="false">IF(A2696="","",MATCH(A2696,P_ID,1))</f>
        <v>2385</v>
      </c>
      <c r="G2696" s="41" t="str">
        <f aca="false">IF(A2696="","",INDEX(P_Svc,F2696))</f>
        <v>Standard</v>
      </c>
      <c r="H2696" s="41" t="str">
        <f aca="false">IF(A2696="","",INDEX(P_Zone,F2696))</f>
        <v>West</v>
      </c>
      <c r="I2696" s="41" t="n">
        <f aca="false">IF(A2696="","",IF(D2696="Delivered",IF(B2696&lt;=INDEX(P_Due,F2696),1,0),0))</f>
        <v>1</v>
      </c>
    </row>
    <row r="2697" customFormat="false" ht="15" hidden="false" customHeight="false" outlineLevel="0" collapsed="false">
      <c r="A2697" s="37" t="n">
        <v>1002387</v>
      </c>
      <c r="B2697" s="38" t="n">
        <v>46284</v>
      </c>
      <c r="C2697" s="39" t="n">
        <v>1</v>
      </c>
      <c r="D2697" s="39" t="s">
        <v>79</v>
      </c>
      <c r="E2697" s="39" t="s">
        <v>32</v>
      </c>
      <c r="F2697" s="41" t="n">
        <f aca="false">IF(A2697="","",MATCH(A2697,P_ID,1))</f>
        <v>2387</v>
      </c>
      <c r="G2697" s="41" t="str">
        <f aca="false">IF(A2697="","",INDEX(P_Svc,F2697))</f>
        <v>Standard</v>
      </c>
      <c r="H2697" s="41" t="str">
        <f aca="false">IF(A2697="","",INDEX(P_Zone,F2697))</f>
        <v>Central</v>
      </c>
      <c r="I2697" s="41" t="n">
        <f aca="false">IF(A2697="","",IF(D2697="Delivered",IF(B2697&lt;=INDEX(P_Due,F2697),1,0),0))</f>
        <v>0</v>
      </c>
    </row>
    <row r="2698" customFormat="false" ht="15" hidden="false" customHeight="false" outlineLevel="0" collapsed="false">
      <c r="A2698" s="37" t="n">
        <v>1002388</v>
      </c>
      <c r="B2698" s="38" t="n">
        <v>46284</v>
      </c>
      <c r="C2698" s="39" t="n">
        <v>1</v>
      </c>
      <c r="D2698" s="39" t="s">
        <v>26</v>
      </c>
      <c r="E2698" s="39"/>
      <c r="F2698" s="41" t="n">
        <f aca="false">IF(A2698="","",MATCH(A2698,P_ID,1))</f>
        <v>2388</v>
      </c>
      <c r="G2698" s="41" t="str">
        <f aca="false">IF(A2698="","",INDEX(P_Svc,F2698))</f>
        <v>Standard</v>
      </c>
      <c r="H2698" s="41" t="str">
        <f aca="false">IF(A2698="","",INDEX(P_Zone,F2698))</f>
        <v>North</v>
      </c>
      <c r="I2698" s="41" t="n">
        <f aca="false">IF(A2698="","",IF(D2698="Delivered",IF(B2698&lt;=INDEX(P_Due,F2698),1,0),0))</f>
        <v>1</v>
      </c>
    </row>
    <row r="2699" customFormat="false" ht="15" hidden="false" customHeight="false" outlineLevel="0" collapsed="false">
      <c r="A2699" s="37" t="n">
        <v>1002389</v>
      </c>
      <c r="B2699" s="38" t="n">
        <v>46284</v>
      </c>
      <c r="C2699" s="39" t="n">
        <v>1</v>
      </c>
      <c r="D2699" s="39" t="s">
        <v>26</v>
      </c>
      <c r="E2699" s="39"/>
      <c r="F2699" s="41" t="n">
        <f aca="false">IF(A2699="","",MATCH(A2699,P_ID,1))</f>
        <v>2389</v>
      </c>
      <c r="G2699" s="41" t="str">
        <f aca="false">IF(A2699="","",INDEX(P_Svc,F2699))</f>
        <v>Economy</v>
      </c>
      <c r="H2699" s="41" t="str">
        <f aca="false">IF(A2699="","",INDEX(P_Zone,F2699))</f>
        <v>South</v>
      </c>
      <c r="I2699" s="41" t="n">
        <f aca="false">IF(A2699="","",IF(D2699="Delivered",IF(B2699&lt;=INDEX(P_Due,F2699),1,0),0))</f>
        <v>1</v>
      </c>
    </row>
    <row r="2700" customFormat="false" ht="15" hidden="false" customHeight="false" outlineLevel="0" collapsed="false">
      <c r="A2700" s="37" t="n">
        <v>1002390</v>
      </c>
      <c r="B2700" s="38" t="n">
        <v>46284</v>
      </c>
      <c r="C2700" s="39" t="n">
        <v>1</v>
      </c>
      <c r="D2700" s="39" t="s">
        <v>26</v>
      </c>
      <c r="E2700" s="39"/>
      <c r="F2700" s="41" t="n">
        <f aca="false">IF(A2700="","",MATCH(A2700,P_ID,1))</f>
        <v>2390</v>
      </c>
      <c r="G2700" s="41" t="str">
        <f aca="false">IF(A2700="","",INDEX(P_Svc,F2700))</f>
        <v>Standard</v>
      </c>
      <c r="H2700" s="41" t="str">
        <f aca="false">IF(A2700="","",INDEX(P_Zone,F2700))</f>
        <v>North</v>
      </c>
      <c r="I2700" s="41" t="n">
        <f aca="false">IF(A2700="","",IF(D2700="Delivered",IF(B2700&lt;=INDEX(P_Due,F2700),1,0),0))</f>
        <v>1</v>
      </c>
    </row>
    <row r="2701" customFormat="false" ht="15" hidden="false" customHeight="false" outlineLevel="0" collapsed="false">
      <c r="A2701" s="37" t="n">
        <v>1002391</v>
      </c>
      <c r="B2701" s="38" t="n">
        <v>46284</v>
      </c>
      <c r="C2701" s="39" t="n">
        <v>1</v>
      </c>
      <c r="D2701" s="39" t="s">
        <v>26</v>
      </c>
      <c r="E2701" s="39"/>
      <c r="F2701" s="41" t="n">
        <f aca="false">IF(A2701="","",MATCH(A2701,P_ID,1))</f>
        <v>2391</v>
      </c>
      <c r="G2701" s="41" t="str">
        <f aca="false">IF(A2701="","",INDEX(P_Svc,F2701))</f>
        <v>Standard</v>
      </c>
      <c r="H2701" s="41" t="str">
        <f aca="false">IF(A2701="","",INDEX(P_Zone,F2701))</f>
        <v>North</v>
      </c>
      <c r="I2701" s="41" t="n">
        <f aca="false">IF(A2701="","",IF(D2701="Delivered",IF(B2701&lt;=INDEX(P_Due,F2701),1,0),0))</f>
        <v>1</v>
      </c>
    </row>
    <row r="2702" customFormat="false" ht="15" hidden="false" customHeight="false" outlineLevel="0" collapsed="false">
      <c r="A2702" s="37" t="n">
        <v>1002392</v>
      </c>
      <c r="B2702" s="38" t="n">
        <v>46284</v>
      </c>
      <c r="C2702" s="39" t="n">
        <v>1</v>
      </c>
      <c r="D2702" s="39" t="s">
        <v>26</v>
      </c>
      <c r="E2702" s="39"/>
      <c r="F2702" s="41" t="n">
        <f aca="false">IF(A2702="","",MATCH(A2702,P_ID,1))</f>
        <v>2392</v>
      </c>
      <c r="G2702" s="41" t="str">
        <f aca="false">IF(A2702="","",INDEX(P_Svc,F2702))</f>
        <v>Economy</v>
      </c>
      <c r="H2702" s="41" t="str">
        <f aca="false">IF(A2702="","",INDEX(P_Zone,F2702))</f>
        <v>Central</v>
      </c>
      <c r="I2702" s="41" t="n">
        <f aca="false">IF(A2702="","",IF(D2702="Delivered",IF(B2702&lt;=INDEX(P_Due,F2702),1,0),0))</f>
        <v>1</v>
      </c>
    </row>
    <row r="2703" customFormat="false" ht="15" hidden="false" customHeight="false" outlineLevel="0" collapsed="false">
      <c r="A2703" s="37" t="n">
        <v>1002393</v>
      </c>
      <c r="B2703" s="38" t="n">
        <v>46284</v>
      </c>
      <c r="C2703" s="39" t="n">
        <v>1</v>
      </c>
      <c r="D2703" s="39" t="s">
        <v>26</v>
      </c>
      <c r="E2703" s="39"/>
      <c r="F2703" s="41" t="n">
        <f aca="false">IF(A2703="","",MATCH(A2703,P_ID,1))</f>
        <v>2393</v>
      </c>
      <c r="G2703" s="41" t="str">
        <f aca="false">IF(A2703="","",INDEX(P_Svc,F2703))</f>
        <v>Standard</v>
      </c>
      <c r="H2703" s="41" t="str">
        <f aca="false">IF(A2703="","",INDEX(P_Zone,F2703))</f>
        <v>South</v>
      </c>
      <c r="I2703" s="41" t="n">
        <f aca="false">IF(A2703="","",IF(D2703="Delivered",IF(B2703&lt;=INDEX(P_Due,F2703),1,0),0))</f>
        <v>1</v>
      </c>
    </row>
    <row r="2704" customFormat="false" ht="15" hidden="false" customHeight="false" outlineLevel="0" collapsed="false">
      <c r="A2704" s="37" t="n">
        <v>1002394</v>
      </c>
      <c r="B2704" s="38" t="n">
        <v>46284</v>
      </c>
      <c r="C2704" s="39" t="n">
        <v>1</v>
      </c>
      <c r="D2704" s="39" t="s">
        <v>26</v>
      </c>
      <c r="E2704" s="39"/>
      <c r="F2704" s="41" t="n">
        <f aca="false">IF(A2704="","",MATCH(A2704,P_ID,1))</f>
        <v>2394</v>
      </c>
      <c r="G2704" s="41" t="str">
        <f aca="false">IF(A2704="","",INDEX(P_Svc,F2704))</f>
        <v>Economy</v>
      </c>
      <c r="H2704" s="41" t="str">
        <f aca="false">IF(A2704="","",INDEX(P_Zone,F2704))</f>
        <v>East</v>
      </c>
      <c r="I2704" s="41" t="n">
        <f aca="false">IF(A2704="","",IF(D2704="Delivered",IF(B2704&lt;=INDEX(P_Due,F2704),1,0),0))</f>
        <v>1</v>
      </c>
    </row>
    <row r="2705" customFormat="false" ht="15" hidden="false" customHeight="false" outlineLevel="0" collapsed="false">
      <c r="A2705" s="37" t="n">
        <v>1002395</v>
      </c>
      <c r="B2705" s="38" t="n">
        <v>46284</v>
      </c>
      <c r="C2705" s="39" t="n">
        <v>1</v>
      </c>
      <c r="D2705" s="39" t="s">
        <v>26</v>
      </c>
      <c r="E2705" s="39"/>
      <c r="F2705" s="41" t="n">
        <f aca="false">IF(A2705="","",MATCH(A2705,P_ID,1))</f>
        <v>2395</v>
      </c>
      <c r="G2705" s="41" t="str">
        <f aca="false">IF(A2705="","",INDEX(P_Svc,F2705))</f>
        <v>Economy</v>
      </c>
      <c r="H2705" s="41" t="str">
        <f aca="false">IF(A2705="","",INDEX(P_Zone,F2705))</f>
        <v>Central</v>
      </c>
      <c r="I2705" s="41" t="n">
        <f aca="false">IF(A2705="","",IF(D2705="Delivered",IF(B2705&lt;=INDEX(P_Due,F2705),1,0),0))</f>
        <v>1</v>
      </c>
    </row>
    <row r="2706" customFormat="false" ht="15" hidden="false" customHeight="false" outlineLevel="0" collapsed="false">
      <c r="A2706" s="37" t="n">
        <v>1002398</v>
      </c>
      <c r="B2706" s="38" t="n">
        <v>46284</v>
      </c>
      <c r="C2706" s="39" t="n">
        <v>1</v>
      </c>
      <c r="D2706" s="39" t="s">
        <v>26</v>
      </c>
      <c r="E2706" s="39"/>
      <c r="F2706" s="41" t="n">
        <f aca="false">IF(A2706="","",MATCH(A2706,P_ID,1))</f>
        <v>2398</v>
      </c>
      <c r="G2706" s="41" t="str">
        <f aca="false">IF(A2706="","",INDEX(P_Svc,F2706))</f>
        <v>Standard</v>
      </c>
      <c r="H2706" s="41" t="str">
        <f aca="false">IF(A2706="","",INDEX(P_Zone,F2706))</f>
        <v>South</v>
      </c>
      <c r="I2706" s="41" t="n">
        <f aca="false">IF(A2706="","",IF(D2706="Delivered",IF(B2706&lt;=INDEX(P_Due,F2706),1,0),0))</f>
        <v>1</v>
      </c>
    </row>
    <row r="2707" customFormat="false" ht="15" hidden="false" customHeight="false" outlineLevel="0" collapsed="false">
      <c r="A2707" s="37" t="n">
        <v>1002399</v>
      </c>
      <c r="B2707" s="38" t="n">
        <v>46284</v>
      </c>
      <c r="C2707" s="39" t="n">
        <v>1</v>
      </c>
      <c r="D2707" s="39" t="s">
        <v>26</v>
      </c>
      <c r="E2707" s="39"/>
      <c r="F2707" s="41" t="n">
        <f aca="false">IF(A2707="","",MATCH(A2707,P_ID,1))</f>
        <v>2399</v>
      </c>
      <c r="G2707" s="41" t="str">
        <f aca="false">IF(A2707="","",INDEX(P_Svc,F2707))</f>
        <v>Standard</v>
      </c>
      <c r="H2707" s="41" t="str">
        <f aca="false">IF(A2707="","",INDEX(P_Zone,F2707))</f>
        <v>North</v>
      </c>
      <c r="I2707" s="41" t="n">
        <f aca="false">IF(A2707="","",IF(D2707="Delivered",IF(B2707&lt;=INDEX(P_Due,F2707),1,0),0))</f>
        <v>1</v>
      </c>
    </row>
    <row r="2708" customFormat="false" ht="15" hidden="false" customHeight="false" outlineLevel="0" collapsed="false">
      <c r="A2708" s="37" t="n">
        <v>1002400</v>
      </c>
      <c r="B2708" s="38" t="n">
        <v>46284</v>
      </c>
      <c r="C2708" s="39" t="n">
        <v>1</v>
      </c>
      <c r="D2708" s="39" t="s">
        <v>26</v>
      </c>
      <c r="E2708" s="39"/>
      <c r="F2708" s="41" t="n">
        <f aca="false">IF(A2708="","",MATCH(A2708,P_ID,1))</f>
        <v>2400</v>
      </c>
      <c r="G2708" s="41" t="str">
        <f aca="false">IF(A2708="","",INDEX(P_Svc,F2708))</f>
        <v>Standard</v>
      </c>
      <c r="H2708" s="41" t="str">
        <f aca="false">IF(A2708="","",INDEX(P_Zone,F2708))</f>
        <v>North</v>
      </c>
      <c r="I2708" s="41" t="n">
        <f aca="false">IF(A2708="","",IF(D2708="Delivered",IF(B2708&lt;=INDEX(P_Due,F2708),1,0),0))</f>
        <v>1</v>
      </c>
    </row>
    <row r="2709" customFormat="false" ht="15" hidden="false" customHeight="false" outlineLevel="0" collapsed="false">
      <c r="A2709" s="37" t="n">
        <v>1002402</v>
      </c>
      <c r="B2709" s="38" t="n">
        <v>46284</v>
      </c>
      <c r="C2709" s="39" t="n">
        <v>1</v>
      </c>
      <c r="D2709" s="39" t="s">
        <v>26</v>
      </c>
      <c r="E2709" s="39"/>
      <c r="F2709" s="41" t="n">
        <f aca="false">IF(A2709="","",MATCH(A2709,P_ID,1))</f>
        <v>2402</v>
      </c>
      <c r="G2709" s="41" t="str">
        <f aca="false">IF(A2709="","",INDEX(P_Svc,F2709))</f>
        <v>Economy</v>
      </c>
      <c r="H2709" s="41" t="str">
        <f aca="false">IF(A2709="","",INDEX(P_Zone,F2709))</f>
        <v>Central</v>
      </c>
      <c r="I2709" s="41" t="n">
        <f aca="false">IF(A2709="","",IF(D2709="Delivered",IF(B2709&lt;=INDEX(P_Due,F2709),1,0),0))</f>
        <v>1</v>
      </c>
    </row>
    <row r="2710" customFormat="false" ht="15" hidden="false" customHeight="false" outlineLevel="0" collapsed="false">
      <c r="A2710" s="37" t="n">
        <v>1002403</v>
      </c>
      <c r="B2710" s="38" t="n">
        <v>46284</v>
      </c>
      <c r="C2710" s="39" t="n">
        <v>1</v>
      </c>
      <c r="D2710" s="39" t="s">
        <v>79</v>
      </c>
      <c r="E2710" s="39" t="s">
        <v>34</v>
      </c>
      <c r="F2710" s="41" t="n">
        <f aca="false">IF(A2710="","",MATCH(A2710,P_ID,1))</f>
        <v>2403</v>
      </c>
      <c r="G2710" s="41" t="str">
        <f aca="false">IF(A2710="","",INDEX(P_Svc,F2710))</f>
        <v>Standard</v>
      </c>
      <c r="H2710" s="41" t="str">
        <f aca="false">IF(A2710="","",INDEX(P_Zone,F2710))</f>
        <v>West</v>
      </c>
      <c r="I2710" s="41" t="n">
        <f aca="false">IF(A2710="","",IF(D2710="Delivered",IF(B2710&lt;=INDEX(P_Due,F2710),1,0),0))</f>
        <v>0</v>
      </c>
    </row>
    <row r="2711" customFormat="false" ht="15" hidden="false" customHeight="false" outlineLevel="0" collapsed="false">
      <c r="A2711" s="37" t="n">
        <v>1002404</v>
      </c>
      <c r="B2711" s="38" t="n">
        <v>46284</v>
      </c>
      <c r="C2711" s="39" t="n">
        <v>1</v>
      </c>
      <c r="D2711" s="39" t="s">
        <v>26</v>
      </c>
      <c r="E2711" s="39"/>
      <c r="F2711" s="41" t="n">
        <f aca="false">IF(A2711="","",MATCH(A2711,P_ID,1))</f>
        <v>2404</v>
      </c>
      <c r="G2711" s="41" t="str">
        <f aca="false">IF(A2711="","",INDEX(P_Svc,F2711))</f>
        <v>Standard</v>
      </c>
      <c r="H2711" s="41" t="str">
        <f aca="false">IF(A2711="","",INDEX(P_Zone,F2711))</f>
        <v>Central</v>
      </c>
      <c r="I2711" s="41" t="n">
        <f aca="false">IF(A2711="","",IF(D2711="Delivered",IF(B2711&lt;=INDEX(P_Due,F2711),1,0),0))</f>
        <v>1</v>
      </c>
    </row>
    <row r="2712" customFormat="false" ht="15" hidden="false" customHeight="false" outlineLevel="0" collapsed="false">
      <c r="A2712" s="37" t="n">
        <v>1002406</v>
      </c>
      <c r="B2712" s="38" t="n">
        <v>46284</v>
      </c>
      <c r="C2712" s="39" t="n">
        <v>1</v>
      </c>
      <c r="D2712" s="39" t="s">
        <v>26</v>
      </c>
      <c r="E2712" s="39"/>
      <c r="F2712" s="41" t="n">
        <f aca="false">IF(A2712="","",MATCH(A2712,P_ID,1))</f>
        <v>2406</v>
      </c>
      <c r="G2712" s="41" t="str">
        <f aca="false">IF(A2712="","",INDEX(P_Svc,F2712))</f>
        <v>Standard</v>
      </c>
      <c r="H2712" s="41" t="str">
        <f aca="false">IF(A2712="","",INDEX(P_Zone,F2712))</f>
        <v>East</v>
      </c>
      <c r="I2712" s="41" t="n">
        <f aca="false">IF(A2712="","",IF(D2712="Delivered",IF(B2712&lt;=INDEX(P_Due,F2712),1,0),0))</f>
        <v>1</v>
      </c>
    </row>
    <row r="2713" customFormat="false" ht="15" hidden="false" customHeight="false" outlineLevel="0" collapsed="false">
      <c r="A2713" s="37" t="n">
        <v>1002408</v>
      </c>
      <c r="B2713" s="38" t="n">
        <v>46284</v>
      </c>
      <c r="C2713" s="39" t="n">
        <v>1</v>
      </c>
      <c r="D2713" s="39" t="s">
        <v>26</v>
      </c>
      <c r="E2713" s="39"/>
      <c r="F2713" s="41" t="n">
        <f aca="false">IF(A2713="","",MATCH(A2713,P_ID,1))</f>
        <v>2408</v>
      </c>
      <c r="G2713" s="41" t="str">
        <f aca="false">IF(A2713="","",INDEX(P_Svc,F2713))</f>
        <v>Economy</v>
      </c>
      <c r="H2713" s="41" t="str">
        <f aca="false">IF(A2713="","",INDEX(P_Zone,F2713))</f>
        <v>North</v>
      </c>
      <c r="I2713" s="41" t="n">
        <f aca="false">IF(A2713="","",IF(D2713="Delivered",IF(B2713&lt;=INDEX(P_Due,F2713),1,0),0))</f>
        <v>1</v>
      </c>
    </row>
    <row r="2714" customFormat="false" ht="15" hidden="false" customHeight="false" outlineLevel="0" collapsed="false">
      <c r="A2714" s="37" t="n">
        <v>1002409</v>
      </c>
      <c r="B2714" s="38" t="n">
        <v>46284</v>
      </c>
      <c r="C2714" s="39" t="n">
        <v>1</v>
      </c>
      <c r="D2714" s="39" t="s">
        <v>26</v>
      </c>
      <c r="E2714" s="39"/>
      <c r="F2714" s="41" t="n">
        <f aca="false">IF(A2714="","",MATCH(A2714,P_ID,1))</f>
        <v>2409</v>
      </c>
      <c r="G2714" s="41" t="str">
        <f aca="false">IF(A2714="","",INDEX(P_Svc,F2714))</f>
        <v>Standard</v>
      </c>
      <c r="H2714" s="41" t="str">
        <f aca="false">IF(A2714="","",INDEX(P_Zone,F2714))</f>
        <v>West</v>
      </c>
      <c r="I2714" s="41" t="n">
        <f aca="false">IF(A2714="","",IF(D2714="Delivered",IF(B2714&lt;=INDEX(P_Due,F2714),1,0),0))</f>
        <v>1</v>
      </c>
    </row>
    <row r="2715" customFormat="false" ht="15" hidden="false" customHeight="false" outlineLevel="0" collapsed="false">
      <c r="A2715" s="37" t="n">
        <v>1002410</v>
      </c>
      <c r="B2715" s="38" t="n">
        <v>46284</v>
      </c>
      <c r="C2715" s="39" t="n">
        <v>1</v>
      </c>
      <c r="D2715" s="39" t="s">
        <v>26</v>
      </c>
      <c r="E2715" s="39"/>
      <c r="F2715" s="41" t="n">
        <f aca="false">IF(A2715="","",MATCH(A2715,P_ID,1))</f>
        <v>2410</v>
      </c>
      <c r="G2715" s="41" t="str">
        <f aca="false">IF(A2715="","",INDEX(P_Svc,F2715))</f>
        <v>Standard</v>
      </c>
      <c r="H2715" s="41" t="str">
        <f aca="false">IF(A2715="","",INDEX(P_Zone,F2715))</f>
        <v>East</v>
      </c>
      <c r="I2715" s="41" t="n">
        <f aca="false">IF(A2715="","",IF(D2715="Delivered",IF(B2715&lt;=INDEX(P_Due,F2715),1,0),0))</f>
        <v>1</v>
      </c>
    </row>
    <row r="2716" customFormat="false" ht="15" hidden="false" customHeight="false" outlineLevel="0" collapsed="false">
      <c r="A2716" s="37" t="n">
        <v>1002411</v>
      </c>
      <c r="B2716" s="38" t="n">
        <v>46284</v>
      </c>
      <c r="C2716" s="39" t="n">
        <v>1</v>
      </c>
      <c r="D2716" s="39" t="s">
        <v>26</v>
      </c>
      <c r="E2716" s="39"/>
      <c r="F2716" s="41" t="n">
        <f aca="false">IF(A2716="","",MATCH(A2716,P_ID,1))</f>
        <v>2411</v>
      </c>
      <c r="G2716" s="41" t="str">
        <f aca="false">IF(A2716="","",INDEX(P_Svc,F2716))</f>
        <v>Standard</v>
      </c>
      <c r="H2716" s="41" t="str">
        <f aca="false">IF(A2716="","",INDEX(P_Zone,F2716))</f>
        <v>North</v>
      </c>
      <c r="I2716" s="41" t="n">
        <f aca="false">IF(A2716="","",IF(D2716="Delivered",IF(B2716&lt;=INDEX(P_Due,F2716),1,0),0))</f>
        <v>1</v>
      </c>
    </row>
    <row r="2717" customFormat="false" ht="15" hidden="false" customHeight="false" outlineLevel="0" collapsed="false">
      <c r="A2717" s="37" t="n">
        <v>1002412</v>
      </c>
      <c r="B2717" s="38" t="n">
        <v>46284</v>
      </c>
      <c r="C2717" s="39" t="n">
        <v>1</v>
      </c>
      <c r="D2717" s="39" t="s">
        <v>26</v>
      </c>
      <c r="E2717" s="39"/>
      <c r="F2717" s="41" t="n">
        <f aca="false">IF(A2717="","",MATCH(A2717,P_ID,1))</f>
        <v>2412</v>
      </c>
      <c r="G2717" s="41" t="str">
        <f aca="false">IF(A2717="","",INDEX(P_Svc,F2717))</f>
        <v>Standard</v>
      </c>
      <c r="H2717" s="41" t="str">
        <f aca="false">IF(A2717="","",INDEX(P_Zone,F2717))</f>
        <v>Central</v>
      </c>
      <c r="I2717" s="41" t="n">
        <f aca="false">IF(A2717="","",IF(D2717="Delivered",IF(B2717&lt;=INDEX(P_Due,F2717),1,0),0))</f>
        <v>1</v>
      </c>
    </row>
    <row r="2718" customFormat="false" ht="15" hidden="false" customHeight="false" outlineLevel="0" collapsed="false">
      <c r="A2718" s="37" t="n">
        <v>1002413</v>
      </c>
      <c r="B2718" s="38" t="n">
        <v>46284</v>
      </c>
      <c r="C2718" s="39" t="n">
        <v>1</v>
      </c>
      <c r="D2718" s="39" t="s">
        <v>26</v>
      </c>
      <c r="E2718" s="39"/>
      <c r="F2718" s="41" t="n">
        <f aca="false">IF(A2718="","",MATCH(A2718,P_ID,1))</f>
        <v>2413</v>
      </c>
      <c r="G2718" s="41" t="str">
        <f aca="false">IF(A2718="","",INDEX(P_Svc,F2718))</f>
        <v>Economy</v>
      </c>
      <c r="H2718" s="41" t="str">
        <f aca="false">IF(A2718="","",INDEX(P_Zone,F2718))</f>
        <v>South</v>
      </c>
      <c r="I2718" s="41" t="n">
        <f aca="false">IF(A2718="","",IF(D2718="Delivered",IF(B2718&lt;=INDEX(P_Due,F2718),1,0),0))</f>
        <v>1</v>
      </c>
    </row>
    <row r="2719" customFormat="false" ht="15" hidden="false" customHeight="false" outlineLevel="0" collapsed="false">
      <c r="A2719" s="37" t="n">
        <v>1002414</v>
      </c>
      <c r="B2719" s="38" t="n">
        <v>46284</v>
      </c>
      <c r="C2719" s="39" t="n">
        <v>1</v>
      </c>
      <c r="D2719" s="39" t="s">
        <v>26</v>
      </c>
      <c r="E2719" s="39"/>
      <c r="F2719" s="41" t="n">
        <f aca="false">IF(A2719="","",MATCH(A2719,P_ID,1))</f>
        <v>2414</v>
      </c>
      <c r="G2719" s="41" t="str">
        <f aca="false">IF(A2719="","",INDEX(P_Svc,F2719))</f>
        <v>Standard</v>
      </c>
      <c r="H2719" s="41" t="str">
        <f aca="false">IF(A2719="","",INDEX(P_Zone,F2719))</f>
        <v>North</v>
      </c>
      <c r="I2719" s="41" t="n">
        <f aca="false">IF(A2719="","",IF(D2719="Delivered",IF(B2719&lt;=INDEX(P_Due,F2719),1,0),0))</f>
        <v>1</v>
      </c>
    </row>
    <row r="2720" customFormat="false" ht="15" hidden="false" customHeight="false" outlineLevel="0" collapsed="false">
      <c r="A2720" s="37" t="n">
        <v>1002416</v>
      </c>
      <c r="B2720" s="38" t="n">
        <v>46284</v>
      </c>
      <c r="C2720" s="39" t="n">
        <v>1</v>
      </c>
      <c r="D2720" s="39" t="s">
        <v>26</v>
      </c>
      <c r="E2720" s="39"/>
      <c r="F2720" s="41" t="n">
        <f aca="false">IF(A2720="","",MATCH(A2720,P_ID,1))</f>
        <v>2416</v>
      </c>
      <c r="G2720" s="41" t="str">
        <f aca="false">IF(A2720="","",INDEX(P_Svc,F2720))</f>
        <v>Standard</v>
      </c>
      <c r="H2720" s="41" t="str">
        <f aca="false">IF(A2720="","",INDEX(P_Zone,F2720))</f>
        <v>East</v>
      </c>
      <c r="I2720" s="41" t="n">
        <f aca="false">IF(A2720="","",IF(D2720="Delivered",IF(B2720&lt;=INDEX(P_Due,F2720),1,0),0))</f>
        <v>1</v>
      </c>
    </row>
    <row r="2721" customFormat="false" ht="15" hidden="false" customHeight="false" outlineLevel="0" collapsed="false">
      <c r="A2721" s="37" t="n">
        <v>1002417</v>
      </c>
      <c r="B2721" s="38" t="n">
        <v>46284</v>
      </c>
      <c r="C2721" s="39" t="n">
        <v>2</v>
      </c>
      <c r="D2721" s="39" t="s">
        <v>79</v>
      </c>
      <c r="E2721" s="39" t="s">
        <v>34</v>
      </c>
      <c r="F2721" s="41" t="n">
        <f aca="false">IF(A2721="","",MATCH(A2721,P_ID,1))</f>
        <v>2417</v>
      </c>
      <c r="G2721" s="41" t="str">
        <f aca="false">IF(A2721="","",INDEX(P_Svc,F2721))</f>
        <v>Express</v>
      </c>
      <c r="H2721" s="41" t="str">
        <f aca="false">IF(A2721="","",INDEX(P_Zone,F2721))</f>
        <v>Central</v>
      </c>
      <c r="I2721" s="41" t="n">
        <f aca="false">IF(A2721="","",IF(D2721="Delivered",IF(B2721&lt;=INDEX(P_Due,F2721),1,0),0))</f>
        <v>0</v>
      </c>
    </row>
    <row r="2722" customFormat="false" ht="15" hidden="false" customHeight="false" outlineLevel="0" collapsed="false">
      <c r="A2722" s="37" t="n">
        <v>1002418</v>
      </c>
      <c r="B2722" s="38" t="n">
        <v>46284</v>
      </c>
      <c r="C2722" s="39" t="n">
        <v>1</v>
      </c>
      <c r="D2722" s="39" t="s">
        <v>26</v>
      </c>
      <c r="E2722" s="39"/>
      <c r="F2722" s="41" t="n">
        <f aca="false">IF(A2722="","",MATCH(A2722,P_ID,1))</f>
        <v>2418</v>
      </c>
      <c r="G2722" s="41" t="str">
        <f aca="false">IF(A2722="","",INDEX(P_Svc,F2722))</f>
        <v>Economy</v>
      </c>
      <c r="H2722" s="41" t="str">
        <f aca="false">IF(A2722="","",INDEX(P_Zone,F2722))</f>
        <v>North</v>
      </c>
      <c r="I2722" s="41" t="n">
        <f aca="false">IF(A2722="","",IF(D2722="Delivered",IF(B2722&lt;=INDEX(P_Due,F2722),1,0),0))</f>
        <v>1</v>
      </c>
    </row>
    <row r="2723" customFormat="false" ht="15" hidden="false" customHeight="false" outlineLevel="0" collapsed="false">
      <c r="A2723" s="37" t="n">
        <v>1002420</v>
      </c>
      <c r="B2723" s="38" t="n">
        <v>46284</v>
      </c>
      <c r="C2723" s="39" t="n">
        <v>1</v>
      </c>
      <c r="D2723" s="39" t="s">
        <v>26</v>
      </c>
      <c r="E2723" s="39"/>
      <c r="F2723" s="41" t="n">
        <f aca="false">IF(A2723="","",MATCH(A2723,P_ID,1))</f>
        <v>2420</v>
      </c>
      <c r="G2723" s="41" t="str">
        <f aca="false">IF(A2723="","",INDEX(P_Svc,F2723))</f>
        <v>Standard</v>
      </c>
      <c r="H2723" s="41" t="str">
        <f aca="false">IF(A2723="","",INDEX(P_Zone,F2723))</f>
        <v>West</v>
      </c>
      <c r="I2723" s="41" t="n">
        <f aca="false">IF(A2723="","",IF(D2723="Delivered",IF(B2723&lt;=INDEX(P_Due,F2723),1,0),0))</f>
        <v>1</v>
      </c>
    </row>
    <row r="2724" customFormat="false" ht="15" hidden="false" customHeight="false" outlineLevel="0" collapsed="false">
      <c r="A2724" s="37" t="n">
        <v>1002421</v>
      </c>
      <c r="B2724" s="38" t="n">
        <v>46284</v>
      </c>
      <c r="C2724" s="39" t="n">
        <v>1</v>
      </c>
      <c r="D2724" s="39" t="s">
        <v>26</v>
      </c>
      <c r="E2724" s="39"/>
      <c r="F2724" s="41" t="n">
        <f aca="false">IF(A2724="","",MATCH(A2724,P_ID,1))</f>
        <v>2421</v>
      </c>
      <c r="G2724" s="41" t="str">
        <f aca="false">IF(A2724="","",INDEX(P_Svc,F2724))</f>
        <v>Standard</v>
      </c>
      <c r="H2724" s="41" t="str">
        <f aca="false">IF(A2724="","",INDEX(P_Zone,F2724))</f>
        <v>West</v>
      </c>
      <c r="I2724" s="41" t="n">
        <f aca="false">IF(A2724="","",IF(D2724="Delivered",IF(B2724&lt;=INDEX(P_Due,F2724),1,0),0))</f>
        <v>1</v>
      </c>
    </row>
    <row r="2725" customFormat="false" ht="15" hidden="false" customHeight="false" outlineLevel="0" collapsed="false">
      <c r="A2725" s="37" t="n">
        <v>1002423</v>
      </c>
      <c r="B2725" s="38" t="n">
        <v>46284</v>
      </c>
      <c r="C2725" s="39" t="n">
        <v>1</v>
      </c>
      <c r="D2725" s="39" t="s">
        <v>26</v>
      </c>
      <c r="E2725" s="39"/>
      <c r="F2725" s="41" t="n">
        <f aca="false">IF(A2725="","",MATCH(A2725,P_ID,1))</f>
        <v>2423</v>
      </c>
      <c r="G2725" s="41" t="str">
        <f aca="false">IF(A2725="","",INDEX(P_Svc,F2725))</f>
        <v>Economy</v>
      </c>
      <c r="H2725" s="41" t="str">
        <f aca="false">IF(A2725="","",INDEX(P_Zone,F2725))</f>
        <v>West</v>
      </c>
      <c r="I2725" s="41" t="n">
        <f aca="false">IF(A2725="","",IF(D2725="Delivered",IF(B2725&lt;=INDEX(P_Due,F2725),1,0),0))</f>
        <v>1</v>
      </c>
    </row>
    <row r="2726" customFormat="false" ht="15" hidden="false" customHeight="false" outlineLevel="0" collapsed="false">
      <c r="A2726" s="37" t="n">
        <v>1002424</v>
      </c>
      <c r="B2726" s="38" t="n">
        <v>46284</v>
      </c>
      <c r="C2726" s="39" t="n">
        <v>1</v>
      </c>
      <c r="D2726" s="39" t="s">
        <v>26</v>
      </c>
      <c r="E2726" s="39"/>
      <c r="F2726" s="41" t="n">
        <f aca="false">IF(A2726="","",MATCH(A2726,P_ID,1))</f>
        <v>2424</v>
      </c>
      <c r="G2726" s="41" t="str">
        <f aca="false">IF(A2726="","",INDEX(P_Svc,F2726))</f>
        <v>Express</v>
      </c>
      <c r="H2726" s="41" t="str">
        <f aca="false">IF(A2726="","",INDEX(P_Zone,F2726))</f>
        <v>Central</v>
      </c>
      <c r="I2726" s="41" t="n">
        <f aca="false">IF(A2726="","",IF(D2726="Delivered",IF(B2726&lt;=INDEX(P_Due,F2726),1,0),0))</f>
        <v>1</v>
      </c>
    </row>
    <row r="2727" customFormat="false" ht="15" hidden="false" customHeight="false" outlineLevel="0" collapsed="false">
      <c r="A2727" s="37" t="n">
        <v>1002425</v>
      </c>
      <c r="B2727" s="38" t="n">
        <v>46284</v>
      </c>
      <c r="C2727" s="39" t="n">
        <v>1</v>
      </c>
      <c r="D2727" s="39" t="s">
        <v>26</v>
      </c>
      <c r="E2727" s="39"/>
      <c r="F2727" s="41" t="n">
        <f aca="false">IF(A2727="","",MATCH(A2727,P_ID,1))</f>
        <v>2425</v>
      </c>
      <c r="G2727" s="41" t="str">
        <f aca="false">IF(A2727="","",INDEX(P_Svc,F2727))</f>
        <v>Economy</v>
      </c>
      <c r="H2727" s="41" t="str">
        <f aca="false">IF(A2727="","",INDEX(P_Zone,F2727))</f>
        <v>South</v>
      </c>
      <c r="I2727" s="41" t="n">
        <f aca="false">IF(A2727="","",IF(D2727="Delivered",IF(B2727&lt;=INDEX(P_Due,F2727),1,0),0))</f>
        <v>1</v>
      </c>
    </row>
    <row r="2728" customFormat="false" ht="15" hidden="false" customHeight="false" outlineLevel="0" collapsed="false">
      <c r="A2728" s="37" t="n">
        <v>1002426</v>
      </c>
      <c r="B2728" s="38" t="n">
        <v>46284</v>
      </c>
      <c r="C2728" s="39" t="n">
        <v>1</v>
      </c>
      <c r="D2728" s="39" t="s">
        <v>26</v>
      </c>
      <c r="E2728" s="39"/>
      <c r="F2728" s="41" t="n">
        <f aca="false">IF(A2728="","",MATCH(A2728,P_ID,1))</f>
        <v>2426</v>
      </c>
      <c r="G2728" s="41" t="str">
        <f aca="false">IF(A2728="","",INDEX(P_Svc,F2728))</f>
        <v>Standard</v>
      </c>
      <c r="H2728" s="41" t="str">
        <f aca="false">IF(A2728="","",INDEX(P_Zone,F2728))</f>
        <v>South</v>
      </c>
      <c r="I2728" s="41" t="n">
        <f aca="false">IF(A2728="","",IF(D2728="Delivered",IF(B2728&lt;=INDEX(P_Due,F2728),1,0),0))</f>
        <v>1</v>
      </c>
    </row>
    <row r="2729" customFormat="false" ht="15" hidden="false" customHeight="false" outlineLevel="0" collapsed="false">
      <c r="A2729" s="37" t="n">
        <v>1002427</v>
      </c>
      <c r="B2729" s="38" t="n">
        <v>46284</v>
      </c>
      <c r="C2729" s="39" t="n">
        <v>1</v>
      </c>
      <c r="D2729" s="39" t="s">
        <v>26</v>
      </c>
      <c r="E2729" s="39"/>
      <c r="F2729" s="41" t="n">
        <f aca="false">IF(A2729="","",MATCH(A2729,P_ID,1))</f>
        <v>2427</v>
      </c>
      <c r="G2729" s="41" t="str">
        <f aca="false">IF(A2729="","",INDEX(P_Svc,F2729))</f>
        <v>Economy</v>
      </c>
      <c r="H2729" s="41" t="str">
        <f aca="false">IF(A2729="","",INDEX(P_Zone,F2729))</f>
        <v>West</v>
      </c>
      <c r="I2729" s="41" t="n">
        <f aca="false">IF(A2729="","",IF(D2729="Delivered",IF(B2729&lt;=INDEX(P_Due,F2729),1,0),0))</f>
        <v>1</v>
      </c>
    </row>
    <row r="2730" customFormat="false" ht="15" hidden="false" customHeight="false" outlineLevel="0" collapsed="false">
      <c r="A2730" s="37" t="n">
        <v>1002428</v>
      </c>
      <c r="B2730" s="38" t="n">
        <v>46284</v>
      </c>
      <c r="C2730" s="39" t="n">
        <v>1</v>
      </c>
      <c r="D2730" s="39" t="s">
        <v>26</v>
      </c>
      <c r="E2730" s="39"/>
      <c r="F2730" s="41" t="n">
        <f aca="false">IF(A2730="","",MATCH(A2730,P_ID,1))</f>
        <v>2428</v>
      </c>
      <c r="G2730" s="41" t="str">
        <f aca="false">IF(A2730="","",INDEX(P_Svc,F2730))</f>
        <v>Standard</v>
      </c>
      <c r="H2730" s="41" t="str">
        <f aca="false">IF(A2730="","",INDEX(P_Zone,F2730))</f>
        <v>North</v>
      </c>
      <c r="I2730" s="41" t="n">
        <f aca="false">IF(A2730="","",IF(D2730="Delivered",IF(B2730&lt;=INDEX(P_Due,F2730),1,0),0))</f>
        <v>1</v>
      </c>
    </row>
    <row r="2731" customFormat="false" ht="15" hidden="false" customHeight="false" outlineLevel="0" collapsed="false">
      <c r="A2731" s="37" t="n">
        <v>1002429</v>
      </c>
      <c r="B2731" s="38" t="n">
        <v>46284</v>
      </c>
      <c r="C2731" s="39" t="n">
        <v>1</v>
      </c>
      <c r="D2731" s="39" t="s">
        <v>26</v>
      </c>
      <c r="E2731" s="39"/>
      <c r="F2731" s="41" t="n">
        <f aca="false">IF(A2731="","",MATCH(A2731,P_ID,1))</f>
        <v>2429</v>
      </c>
      <c r="G2731" s="41" t="str">
        <f aca="false">IF(A2731="","",INDEX(P_Svc,F2731))</f>
        <v>Standard</v>
      </c>
      <c r="H2731" s="41" t="str">
        <f aca="false">IF(A2731="","",INDEX(P_Zone,F2731))</f>
        <v>West</v>
      </c>
      <c r="I2731" s="41" t="n">
        <f aca="false">IF(A2731="","",IF(D2731="Delivered",IF(B2731&lt;=INDEX(P_Due,F2731),1,0),0))</f>
        <v>1</v>
      </c>
    </row>
    <row r="2732" customFormat="false" ht="15" hidden="false" customHeight="false" outlineLevel="0" collapsed="false">
      <c r="A2732" s="37" t="n">
        <v>1002430</v>
      </c>
      <c r="B2732" s="38" t="n">
        <v>46284</v>
      </c>
      <c r="C2732" s="39" t="n">
        <v>0</v>
      </c>
      <c r="D2732" s="39" t="s">
        <v>80</v>
      </c>
      <c r="E2732" s="39" t="s">
        <v>40</v>
      </c>
      <c r="F2732" s="41" t="n">
        <f aca="false">IF(A2732="","",MATCH(A2732,P_ID,1))</f>
        <v>2430</v>
      </c>
      <c r="G2732" s="41" t="str">
        <f aca="false">IF(A2732="","",INDEX(P_Svc,F2732))</f>
        <v>Standard</v>
      </c>
      <c r="H2732" s="41" t="str">
        <f aca="false">IF(A2732="","",INDEX(P_Zone,F2732))</f>
        <v>North</v>
      </c>
      <c r="I2732" s="41" t="n">
        <f aca="false">IF(A2732="","",IF(D2732="Delivered",IF(B2732&lt;=INDEX(P_Due,F2732),1,0),0))</f>
        <v>0</v>
      </c>
    </row>
    <row r="2733" customFormat="false" ht="15" hidden="false" customHeight="false" outlineLevel="0" collapsed="false">
      <c r="A2733" s="37" t="n">
        <v>1002431</v>
      </c>
      <c r="B2733" s="38" t="n">
        <v>46284</v>
      </c>
      <c r="C2733" s="39" t="n">
        <v>1</v>
      </c>
      <c r="D2733" s="39" t="s">
        <v>26</v>
      </c>
      <c r="E2733" s="39"/>
      <c r="F2733" s="41" t="n">
        <f aca="false">IF(A2733="","",MATCH(A2733,P_ID,1))</f>
        <v>2431</v>
      </c>
      <c r="G2733" s="41" t="str">
        <f aca="false">IF(A2733="","",INDEX(P_Svc,F2733))</f>
        <v>Economy</v>
      </c>
      <c r="H2733" s="41" t="str">
        <f aca="false">IF(A2733="","",INDEX(P_Zone,F2733))</f>
        <v>South</v>
      </c>
      <c r="I2733" s="41" t="n">
        <f aca="false">IF(A2733="","",IF(D2733="Delivered",IF(B2733&lt;=INDEX(P_Due,F2733),1,0),0))</f>
        <v>1</v>
      </c>
    </row>
    <row r="2734" customFormat="false" ht="15" hidden="false" customHeight="false" outlineLevel="0" collapsed="false">
      <c r="A2734" s="37" t="n">
        <v>1002433</v>
      </c>
      <c r="B2734" s="38" t="n">
        <v>46284</v>
      </c>
      <c r="C2734" s="39" t="n">
        <v>1</v>
      </c>
      <c r="D2734" s="39" t="s">
        <v>26</v>
      </c>
      <c r="E2734" s="39"/>
      <c r="F2734" s="41" t="n">
        <f aca="false">IF(A2734="","",MATCH(A2734,P_ID,1))</f>
        <v>2433</v>
      </c>
      <c r="G2734" s="41" t="str">
        <f aca="false">IF(A2734="","",INDEX(P_Svc,F2734))</f>
        <v>Standard</v>
      </c>
      <c r="H2734" s="41" t="str">
        <f aca="false">IF(A2734="","",INDEX(P_Zone,F2734))</f>
        <v>South</v>
      </c>
      <c r="I2734" s="41" t="n">
        <f aca="false">IF(A2734="","",IF(D2734="Delivered",IF(B2734&lt;=INDEX(P_Due,F2734),1,0),0))</f>
        <v>1</v>
      </c>
    </row>
    <row r="2735" customFormat="false" ht="15" hidden="false" customHeight="false" outlineLevel="0" collapsed="false">
      <c r="A2735" s="37" t="n">
        <v>1002434</v>
      </c>
      <c r="B2735" s="38" t="n">
        <v>46284</v>
      </c>
      <c r="C2735" s="39" t="n">
        <v>1</v>
      </c>
      <c r="D2735" s="39" t="s">
        <v>26</v>
      </c>
      <c r="E2735" s="39"/>
      <c r="F2735" s="41" t="n">
        <f aca="false">IF(A2735="","",MATCH(A2735,P_ID,1))</f>
        <v>2434</v>
      </c>
      <c r="G2735" s="41" t="str">
        <f aca="false">IF(A2735="","",INDEX(P_Svc,F2735))</f>
        <v>Standard</v>
      </c>
      <c r="H2735" s="41" t="str">
        <f aca="false">IF(A2735="","",INDEX(P_Zone,F2735))</f>
        <v>Central</v>
      </c>
      <c r="I2735" s="41" t="n">
        <f aca="false">IF(A2735="","",IF(D2735="Delivered",IF(B2735&lt;=INDEX(P_Due,F2735),1,0),0))</f>
        <v>1</v>
      </c>
    </row>
    <row r="2736" customFormat="false" ht="15" hidden="false" customHeight="false" outlineLevel="0" collapsed="false">
      <c r="A2736" s="37" t="n">
        <v>1002435</v>
      </c>
      <c r="B2736" s="38" t="n">
        <v>46284</v>
      </c>
      <c r="C2736" s="39" t="n">
        <v>1</v>
      </c>
      <c r="D2736" s="39" t="s">
        <v>26</v>
      </c>
      <c r="E2736" s="39"/>
      <c r="F2736" s="41" t="n">
        <f aca="false">IF(A2736="","",MATCH(A2736,P_ID,1))</f>
        <v>2435</v>
      </c>
      <c r="G2736" s="41" t="str">
        <f aca="false">IF(A2736="","",INDEX(P_Svc,F2736))</f>
        <v>Standard</v>
      </c>
      <c r="H2736" s="41" t="str">
        <f aca="false">IF(A2736="","",INDEX(P_Zone,F2736))</f>
        <v>Central</v>
      </c>
      <c r="I2736" s="41" t="n">
        <f aca="false">IF(A2736="","",IF(D2736="Delivered",IF(B2736&lt;=INDEX(P_Due,F2736),1,0),0))</f>
        <v>1</v>
      </c>
    </row>
    <row r="2737" customFormat="false" ht="15" hidden="false" customHeight="false" outlineLevel="0" collapsed="false">
      <c r="A2737" s="37" t="n">
        <v>1002436</v>
      </c>
      <c r="B2737" s="38" t="n">
        <v>46284</v>
      </c>
      <c r="C2737" s="39" t="n">
        <v>1</v>
      </c>
      <c r="D2737" s="39" t="s">
        <v>26</v>
      </c>
      <c r="E2737" s="39"/>
      <c r="F2737" s="41" t="n">
        <f aca="false">IF(A2737="","",MATCH(A2737,P_ID,1))</f>
        <v>2436</v>
      </c>
      <c r="G2737" s="41" t="str">
        <f aca="false">IF(A2737="","",INDEX(P_Svc,F2737))</f>
        <v>Economy</v>
      </c>
      <c r="H2737" s="41" t="str">
        <f aca="false">IF(A2737="","",INDEX(P_Zone,F2737))</f>
        <v>South</v>
      </c>
      <c r="I2737" s="41" t="n">
        <f aca="false">IF(A2737="","",IF(D2737="Delivered",IF(B2737&lt;=INDEX(P_Due,F2737),1,0),0))</f>
        <v>1</v>
      </c>
    </row>
    <row r="2738" customFormat="false" ht="15" hidden="false" customHeight="false" outlineLevel="0" collapsed="false">
      <c r="A2738" s="37" t="n">
        <v>1002437</v>
      </c>
      <c r="B2738" s="38" t="n">
        <v>46284</v>
      </c>
      <c r="C2738" s="39" t="n">
        <v>1</v>
      </c>
      <c r="D2738" s="39" t="s">
        <v>26</v>
      </c>
      <c r="E2738" s="39"/>
      <c r="F2738" s="41" t="n">
        <f aca="false">IF(A2738="","",MATCH(A2738,P_ID,1))</f>
        <v>2437</v>
      </c>
      <c r="G2738" s="41" t="str">
        <f aca="false">IF(A2738="","",INDEX(P_Svc,F2738))</f>
        <v>Economy</v>
      </c>
      <c r="H2738" s="41" t="str">
        <f aca="false">IF(A2738="","",INDEX(P_Zone,F2738))</f>
        <v>North</v>
      </c>
      <c r="I2738" s="41" t="n">
        <f aca="false">IF(A2738="","",IF(D2738="Delivered",IF(B2738&lt;=INDEX(P_Due,F2738),1,0),0))</f>
        <v>1</v>
      </c>
    </row>
    <row r="2739" customFormat="false" ht="15" hidden="false" customHeight="false" outlineLevel="0" collapsed="false">
      <c r="A2739" s="37" t="n">
        <v>1002438</v>
      </c>
      <c r="B2739" s="38" t="n">
        <v>46284</v>
      </c>
      <c r="C2739" s="39" t="n">
        <v>1</v>
      </c>
      <c r="D2739" s="39" t="s">
        <v>26</v>
      </c>
      <c r="E2739" s="39"/>
      <c r="F2739" s="41" t="n">
        <f aca="false">IF(A2739="","",MATCH(A2739,P_ID,1))</f>
        <v>2438</v>
      </c>
      <c r="G2739" s="41" t="str">
        <f aca="false">IF(A2739="","",INDEX(P_Svc,F2739))</f>
        <v>Standard</v>
      </c>
      <c r="H2739" s="41" t="str">
        <f aca="false">IF(A2739="","",INDEX(P_Zone,F2739))</f>
        <v>East</v>
      </c>
      <c r="I2739" s="41" t="n">
        <f aca="false">IF(A2739="","",IF(D2739="Delivered",IF(B2739&lt;=INDEX(P_Due,F2739),1,0),0))</f>
        <v>1</v>
      </c>
    </row>
    <row r="2740" customFormat="false" ht="15" hidden="false" customHeight="false" outlineLevel="0" collapsed="false">
      <c r="A2740" s="37" t="n">
        <v>1002439</v>
      </c>
      <c r="B2740" s="38" t="n">
        <v>46284</v>
      </c>
      <c r="C2740" s="39" t="n">
        <v>1</v>
      </c>
      <c r="D2740" s="39" t="s">
        <v>79</v>
      </c>
      <c r="E2740" s="39" t="s">
        <v>38</v>
      </c>
      <c r="F2740" s="41" t="n">
        <f aca="false">IF(A2740="","",MATCH(A2740,P_ID,1))</f>
        <v>2439</v>
      </c>
      <c r="G2740" s="41" t="str">
        <f aca="false">IF(A2740="","",INDEX(P_Svc,F2740))</f>
        <v>Standard</v>
      </c>
      <c r="H2740" s="41" t="str">
        <f aca="false">IF(A2740="","",INDEX(P_Zone,F2740))</f>
        <v>West</v>
      </c>
      <c r="I2740" s="41" t="n">
        <f aca="false">IF(A2740="","",IF(D2740="Delivered",IF(B2740&lt;=INDEX(P_Due,F2740),1,0),0))</f>
        <v>0</v>
      </c>
    </row>
    <row r="2741" customFormat="false" ht="15" hidden="false" customHeight="false" outlineLevel="0" collapsed="false">
      <c r="A2741" s="37" t="n">
        <v>1002440</v>
      </c>
      <c r="B2741" s="38" t="n">
        <v>46284</v>
      </c>
      <c r="C2741" s="39" t="n">
        <v>1</v>
      </c>
      <c r="D2741" s="39" t="s">
        <v>26</v>
      </c>
      <c r="E2741" s="39"/>
      <c r="F2741" s="41" t="n">
        <f aca="false">IF(A2741="","",MATCH(A2741,P_ID,1))</f>
        <v>2440</v>
      </c>
      <c r="G2741" s="41" t="str">
        <f aca="false">IF(A2741="","",INDEX(P_Svc,F2741))</f>
        <v>Standard</v>
      </c>
      <c r="H2741" s="41" t="str">
        <f aca="false">IF(A2741="","",INDEX(P_Zone,F2741))</f>
        <v>West</v>
      </c>
      <c r="I2741" s="41" t="n">
        <f aca="false">IF(A2741="","",IF(D2741="Delivered",IF(B2741&lt;=INDEX(P_Due,F2741),1,0),0))</f>
        <v>1</v>
      </c>
    </row>
    <row r="2742" customFormat="false" ht="15" hidden="false" customHeight="false" outlineLevel="0" collapsed="false">
      <c r="A2742" s="37" t="n">
        <v>1002442</v>
      </c>
      <c r="B2742" s="38" t="n">
        <v>46284</v>
      </c>
      <c r="C2742" s="39" t="n">
        <v>1</v>
      </c>
      <c r="D2742" s="39" t="s">
        <v>26</v>
      </c>
      <c r="E2742" s="39"/>
      <c r="F2742" s="41" t="n">
        <f aca="false">IF(A2742="","",MATCH(A2742,P_ID,1))</f>
        <v>2442</v>
      </c>
      <c r="G2742" s="41" t="str">
        <f aca="false">IF(A2742="","",INDEX(P_Svc,F2742))</f>
        <v>Economy</v>
      </c>
      <c r="H2742" s="41" t="str">
        <f aca="false">IF(A2742="","",INDEX(P_Zone,F2742))</f>
        <v>Central</v>
      </c>
      <c r="I2742" s="41" t="n">
        <f aca="false">IF(A2742="","",IF(D2742="Delivered",IF(B2742&lt;=INDEX(P_Due,F2742),1,0),0))</f>
        <v>1</v>
      </c>
    </row>
    <row r="2743" customFormat="false" ht="15" hidden="false" customHeight="false" outlineLevel="0" collapsed="false">
      <c r="A2743" s="37" t="n">
        <v>1002443</v>
      </c>
      <c r="B2743" s="38" t="n">
        <v>46284</v>
      </c>
      <c r="C2743" s="39" t="n">
        <v>1</v>
      </c>
      <c r="D2743" s="39" t="s">
        <v>26</v>
      </c>
      <c r="E2743" s="39"/>
      <c r="F2743" s="41" t="n">
        <f aca="false">IF(A2743="","",MATCH(A2743,P_ID,1))</f>
        <v>2443</v>
      </c>
      <c r="G2743" s="41" t="str">
        <f aca="false">IF(A2743="","",INDEX(P_Svc,F2743))</f>
        <v>Standard</v>
      </c>
      <c r="H2743" s="41" t="str">
        <f aca="false">IF(A2743="","",INDEX(P_Zone,F2743))</f>
        <v>North</v>
      </c>
      <c r="I2743" s="41" t="n">
        <f aca="false">IF(A2743="","",IF(D2743="Delivered",IF(B2743&lt;=INDEX(P_Due,F2743),1,0),0))</f>
        <v>1</v>
      </c>
    </row>
    <row r="2744" customFormat="false" ht="15" hidden="false" customHeight="false" outlineLevel="0" collapsed="false">
      <c r="A2744" s="37" t="n">
        <v>1002444</v>
      </c>
      <c r="B2744" s="38" t="n">
        <v>46284</v>
      </c>
      <c r="C2744" s="39" t="n">
        <v>1</v>
      </c>
      <c r="D2744" s="39" t="s">
        <v>26</v>
      </c>
      <c r="E2744" s="39"/>
      <c r="F2744" s="41" t="n">
        <f aca="false">IF(A2744="","",MATCH(A2744,P_ID,1))</f>
        <v>2444</v>
      </c>
      <c r="G2744" s="41" t="str">
        <f aca="false">IF(A2744="","",INDEX(P_Svc,F2744))</f>
        <v>Standard</v>
      </c>
      <c r="H2744" s="41" t="str">
        <f aca="false">IF(A2744="","",INDEX(P_Zone,F2744))</f>
        <v>Central</v>
      </c>
      <c r="I2744" s="41" t="n">
        <f aca="false">IF(A2744="","",IF(D2744="Delivered",IF(B2744&lt;=INDEX(P_Due,F2744),1,0),0))</f>
        <v>1</v>
      </c>
    </row>
    <row r="2745" customFormat="false" ht="15" hidden="false" customHeight="false" outlineLevel="0" collapsed="false">
      <c r="A2745" s="37" t="n">
        <v>1002446</v>
      </c>
      <c r="B2745" s="38" t="n">
        <v>46284</v>
      </c>
      <c r="C2745" s="39" t="n">
        <v>1</v>
      </c>
      <c r="D2745" s="39" t="s">
        <v>26</v>
      </c>
      <c r="E2745" s="39"/>
      <c r="F2745" s="41" t="n">
        <f aca="false">IF(A2745="","",MATCH(A2745,P_ID,1))</f>
        <v>2446</v>
      </c>
      <c r="G2745" s="41" t="str">
        <f aca="false">IF(A2745="","",INDEX(P_Svc,F2745))</f>
        <v>Economy</v>
      </c>
      <c r="H2745" s="41" t="str">
        <f aca="false">IF(A2745="","",INDEX(P_Zone,F2745))</f>
        <v>Central</v>
      </c>
      <c r="I2745" s="41" t="n">
        <f aca="false">IF(A2745="","",IF(D2745="Delivered",IF(B2745&lt;=INDEX(P_Due,F2745),1,0),0))</f>
        <v>1</v>
      </c>
    </row>
    <row r="2746" customFormat="false" ht="15" hidden="false" customHeight="false" outlineLevel="0" collapsed="false">
      <c r="A2746" s="37" t="n">
        <v>1002447</v>
      </c>
      <c r="B2746" s="38" t="n">
        <v>46284</v>
      </c>
      <c r="C2746" s="39" t="n">
        <v>1</v>
      </c>
      <c r="D2746" s="39" t="s">
        <v>26</v>
      </c>
      <c r="E2746" s="39"/>
      <c r="F2746" s="41" t="n">
        <f aca="false">IF(A2746="","",MATCH(A2746,P_ID,1))</f>
        <v>2447</v>
      </c>
      <c r="G2746" s="41" t="str">
        <f aca="false">IF(A2746="","",INDEX(P_Svc,F2746))</f>
        <v>Standard</v>
      </c>
      <c r="H2746" s="41" t="str">
        <f aca="false">IF(A2746="","",INDEX(P_Zone,F2746))</f>
        <v>West</v>
      </c>
      <c r="I2746" s="41" t="n">
        <f aca="false">IF(A2746="","",IF(D2746="Delivered",IF(B2746&lt;=INDEX(P_Due,F2746),1,0),0))</f>
        <v>1</v>
      </c>
    </row>
    <row r="2747" customFormat="false" ht="15" hidden="false" customHeight="false" outlineLevel="0" collapsed="false">
      <c r="A2747" s="37" t="n">
        <v>1002448</v>
      </c>
      <c r="B2747" s="38" t="n">
        <v>46284</v>
      </c>
      <c r="C2747" s="39" t="n">
        <v>1</v>
      </c>
      <c r="D2747" s="39" t="s">
        <v>26</v>
      </c>
      <c r="E2747" s="39"/>
      <c r="F2747" s="41" t="n">
        <f aca="false">IF(A2747="","",MATCH(A2747,P_ID,1))</f>
        <v>2448</v>
      </c>
      <c r="G2747" s="41" t="str">
        <f aca="false">IF(A2747="","",INDEX(P_Svc,F2747))</f>
        <v>Standard</v>
      </c>
      <c r="H2747" s="41" t="str">
        <f aca="false">IF(A2747="","",INDEX(P_Zone,F2747))</f>
        <v>Central</v>
      </c>
      <c r="I2747" s="41" t="n">
        <f aca="false">IF(A2747="","",IF(D2747="Delivered",IF(B2747&lt;=INDEX(P_Due,F2747),1,0),0))</f>
        <v>1</v>
      </c>
    </row>
    <row r="2748" customFormat="false" ht="15" hidden="false" customHeight="false" outlineLevel="0" collapsed="false">
      <c r="A2748" s="37" t="n">
        <v>1002449</v>
      </c>
      <c r="B2748" s="38" t="n">
        <v>46284</v>
      </c>
      <c r="C2748" s="39" t="n">
        <v>1</v>
      </c>
      <c r="D2748" s="39" t="s">
        <v>26</v>
      </c>
      <c r="E2748" s="39"/>
      <c r="F2748" s="41" t="n">
        <f aca="false">IF(A2748="","",MATCH(A2748,P_ID,1))</f>
        <v>2449</v>
      </c>
      <c r="G2748" s="41" t="str">
        <f aca="false">IF(A2748="","",INDEX(P_Svc,F2748))</f>
        <v>Express</v>
      </c>
      <c r="H2748" s="41" t="str">
        <f aca="false">IF(A2748="","",INDEX(P_Zone,F2748))</f>
        <v>North</v>
      </c>
      <c r="I2748" s="41" t="n">
        <f aca="false">IF(A2748="","",IF(D2748="Delivered",IF(B2748&lt;=INDEX(P_Due,F2748),1,0),0))</f>
        <v>1</v>
      </c>
    </row>
    <row r="2749" customFormat="false" ht="15" hidden="false" customHeight="false" outlineLevel="0" collapsed="false">
      <c r="A2749" s="37" t="n">
        <v>1002450</v>
      </c>
      <c r="B2749" s="38" t="n">
        <v>46284</v>
      </c>
      <c r="C2749" s="39" t="n">
        <v>1</v>
      </c>
      <c r="D2749" s="39" t="s">
        <v>26</v>
      </c>
      <c r="E2749" s="39"/>
      <c r="F2749" s="41" t="n">
        <f aca="false">IF(A2749="","",MATCH(A2749,P_ID,1))</f>
        <v>2450</v>
      </c>
      <c r="G2749" s="41" t="str">
        <f aca="false">IF(A2749="","",INDEX(P_Svc,F2749))</f>
        <v>Standard</v>
      </c>
      <c r="H2749" s="41" t="str">
        <f aca="false">IF(A2749="","",INDEX(P_Zone,F2749))</f>
        <v>West</v>
      </c>
      <c r="I2749" s="41" t="n">
        <f aca="false">IF(A2749="","",IF(D2749="Delivered",IF(B2749&lt;=INDEX(P_Due,F2749),1,0),0))</f>
        <v>1</v>
      </c>
    </row>
    <row r="2750" customFormat="false" ht="15" hidden="false" customHeight="false" outlineLevel="0" collapsed="false">
      <c r="A2750" s="37" t="n">
        <v>1002451</v>
      </c>
      <c r="B2750" s="38" t="n">
        <v>46284</v>
      </c>
      <c r="C2750" s="39" t="n">
        <v>1</v>
      </c>
      <c r="D2750" s="39" t="s">
        <v>26</v>
      </c>
      <c r="E2750" s="39"/>
      <c r="F2750" s="41" t="n">
        <f aca="false">IF(A2750="","",MATCH(A2750,P_ID,1))</f>
        <v>2451</v>
      </c>
      <c r="G2750" s="41" t="str">
        <f aca="false">IF(A2750="","",INDEX(P_Svc,F2750))</f>
        <v>Standard</v>
      </c>
      <c r="H2750" s="41" t="str">
        <f aca="false">IF(A2750="","",INDEX(P_Zone,F2750))</f>
        <v>North</v>
      </c>
      <c r="I2750" s="41" t="n">
        <f aca="false">IF(A2750="","",IF(D2750="Delivered",IF(B2750&lt;=INDEX(P_Due,F2750),1,0),0))</f>
        <v>1</v>
      </c>
    </row>
    <row r="2751" customFormat="false" ht="15" hidden="false" customHeight="false" outlineLevel="0" collapsed="false">
      <c r="A2751" s="37" t="n">
        <v>1002452</v>
      </c>
      <c r="B2751" s="38" t="n">
        <v>46284</v>
      </c>
      <c r="C2751" s="39" t="n">
        <v>1</v>
      </c>
      <c r="D2751" s="39" t="s">
        <v>79</v>
      </c>
      <c r="E2751" s="39" t="s">
        <v>32</v>
      </c>
      <c r="F2751" s="41" t="n">
        <f aca="false">IF(A2751="","",MATCH(A2751,P_ID,1))</f>
        <v>2452</v>
      </c>
      <c r="G2751" s="41" t="str">
        <f aca="false">IF(A2751="","",INDEX(P_Svc,F2751))</f>
        <v>Economy</v>
      </c>
      <c r="H2751" s="41" t="str">
        <f aca="false">IF(A2751="","",INDEX(P_Zone,F2751))</f>
        <v>East</v>
      </c>
      <c r="I2751" s="41" t="n">
        <f aca="false">IF(A2751="","",IF(D2751="Delivered",IF(B2751&lt;=INDEX(P_Due,F2751),1,0),0))</f>
        <v>0</v>
      </c>
    </row>
    <row r="2752" customFormat="false" ht="15" hidden="false" customHeight="false" outlineLevel="0" collapsed="false">
      <c r="A2752" s="37" t="n">
        <v>1002453</v>
      </c>
      <c r="B2752" s="38" t="n">
        <v>46284</v>
      </c>
      <c r="C2752" s="39" t="n">
        <v>1</v>
      </c>
      <c r="D2752" s="39" t="s">
        <v>26</v>
      </c>
      <c r="E2752" s="39"/>
      <c r="F2752" s="41" t="n">
        <f aca="false">IF(A2752="","",MATCH(A2752,P_ID,1))</f>
        <v>2453</v>
      </c>
      <c r="G2752" s="41" t="str">
        <f aca="false">IF(A2752="","",INDEX(P_Svc,F2752))</f>
        <v>Standard</v>
      </c>
      <c r="H2752" s="41" t="str">
        <f aca="false">IF(A2752="","",INDEX(P_Zone,F2752))</f>
        <v>South</v>
      </c>
      <c r="I2752" s="41" t="n">
        <f aca="false">IF(A2752="","",IF(D2752="Delivered",IF(B2752&lt;=INDEX(P_Due,F2752),1,0),0))</f>
        <v>1</v>
      </c>
    </row>
    <row r="2753" customFormat="false" ht="15" hidden="false" customHeight="false" outlineLevel="0" collapsed="false">
      <c r="A2753" s="37" t="n">
        <v>1002454</v>
      </c>
      <c r="B2753" s="38" t="n">
        <v>46284</v>
      </c>
      <c r="C2753" s="39" t="n">
        <v>1</v>
      </c>
      <c r="D2753" s="39" t="s">
        <v>26</v>
      </c>
      <c r="E2753" s="39"/>
      <c r="F2753" s="41" t="n">
        <f aca="false">IF(A2753="","",MATCH(A2753,P_ID,1))</f>
        <v>2454</v>
      </c>
      <c r="G2753" s="41" t="str">
        <f aca="false">IF(A2753="","",INDEX(P_Svc,F2753))</f>
        <v>Standard</v>
      </c>
      <c r="H2753" s="41" t="str">
        <f aca="false">IF(A2753="","",INDEX(P_Zone,F2753))</f>
        <v>South</v>
      </c>
      <c r="I2753" s="41" t="n">
        <f aca="false">IF(A2753="","",IF(D2753="Delivered",IF(B2753&lt;=INDEX(P_Due,F2753),1,0),0))</f>
        <v>1</v>
      </c>
    </row>
    <row r="2754" customFormat="false" ht="15" hidden="false" customHeight="false" outlineLevel="0" collapsed="false">
      <c r="A2754" s="37" t="n">
        <v>1002455</v>
      </c>
      <c r="B2754" s="38" t="n">
        <v>46284</v>
      </c>
      <c r="C2754" s="39" t="n">
        <v>1</v>
      </c>
      <c r="D2754" s="39" t="s">
        <v>26</v>
      </c>
      <c r="E2754" s="39"/>
      <c r="F2754" s="41" t="n">
        <f aca="false">IF(A2754="","",MATCH(A2754,P_ID,1))</f>
        <v>2455</v>
      </c>
      <c r="G2754" s="41" t="str">
        <f aca="false">IF(A2754="","",INDEX(P_Svc,F2754))</f>
        <v>Standard</v>
      </c>
      <c r="H2754" s="41" t="str">
        <f aca="false">IF(A2754="","",INDEX(P_Zone,F2754))</f>
        <v>South</v>
      </c>
      <c r="I2754" s="41" t="n">
        <f aca="false">IF(A2754="","",IF(D2754="Delivered",IF(B2754&lt;=INDEX(P_Due,F2754),1,0),0))</f>
        <v>1</v>
      </c>
    </row>
    <row r="2755" customFormat="false" ht="15" hidden="false" customHeight="false" outlineLevel="0" collapsed="false">
      <c r="A2755" s="37" t="n">
        <v>1002456</v>
      </c>
      <c r="B2755" s="38" t="n">
        <v>46284</v>
      </c>
      <c r="C2755" s="39" t="n">
        <v>1</v>
      </c>
      <c r="D2755" s="39" t="s">
        <v>26</v>
      </c>
      <c r="E2755" s="39"/>
      <c r="F2755" s="41" t="n">
        <f aca="false">IF(A2755="","",MATCH(A2755,P_ID,1))</f>
        <v>2456</v>
      </c>
      <c r="G2755" s="41" t="str">
        <f aca="false">IF(A2755="","",INDEX(P_Svc,F2755))</f>
        <v>Standard</v>
      </c>
      <c r="H2755" s="41" t="str">
        <f aca="false">IF(A2755="","",INDEX(P_Zone,F2755))</f>
        <v>Central</v>
      </c>
      <c r="I2755" s="41" t="n">
        <f aca="false">IF(A2755="","",IF(D2755="Delivered",IF(B2755&lt;=INDEX(P_Due,F2755),1,0),0))</f>
        <v>1</v>
      </c>
    </row>
    <row r="2756" customFormat="false" ht="15" hidden="false" customHeight="false" outlineLevel="0" collapsed="false">
      <c r="A2756" s="37" t="n">
        <v>1002458</v>
      </c>
      <c r="B2756" s="38" t="n">
        <v>46284</v>
      </c>
      <c r="C2756" s="39" t="n">
        <v>1</v>
      </c>
      <c r="D2756" s="39" t="s">
        <v>26</v>
      </c>
      <c r="E2756" s="39"/>
      <c r="F2756" s="41" t="n">
        <f aca="false">IF(A2756="","",MATCH(A2756,P_ID,1))</f>
        <v>2458</v>
      </c>
      <c r="G2756" s="41" t="str">
        <f aca="false">IF(A2756="","",INDEX(P_Svc,F2756))</f>
        <v>Standard</v>
      </c>
      <c r="H2756" s="41" t="str">
        <f aca="false">IF(A2756="","",INDEX(P_Zone,F2756))</f>
        <v>East</v>
      </c>
      <c r="I2756" s="41" t="n">
        <f aca="false">IF(A2756="","",IF(D2756="Delivered",IF(B2756&lt;=INDEX(P_Due,F2756),1,0),0))</f>
        <v>1</v>
      </c>
    </row>
    <row r="2757" customFormat="false" ht="15" hidden="false" customHeight="false" outlineLevel="0" collapsed="false">
      <c r="A2757" s="37" t="n">
        <v>1002459</v>
      </c>
      <c r="B2757" s="38" t="n">
        <v>46284</v>
      </c>
      <c r="C2757" s="39" t="n">
        <v>1</v>
      </c>
      <c r="D2757" s="39" t="s">
        <v>26</v>
      </c>
      <c r="E2757" s="39"/>
      <c r="F2757" s="41" t="n">
        <f aca="false">IF(A2757="","",MATCH(A2757,P_ID,1))</f>
        <v>2459</v>
      </c>
      <c r="G2757" s="41" t="str">
        <f aca="false">IF(A2757="","",INDEX(P_Svc,F2757))</f>
        <v>Standard</v>
      </c>
      <c r="H2757" s="41" t="str">
        <f aca="false">IF(A2757="","",INDEX(P_Zone,F2757))</f>
        <v>North</v>
      </c>
      <c r="I2757" s="41" t="n">
        <f aca="false">IF(A2757="","",IF(D2757="Delivered",IF(B2757&lt;=INDEX(P_Due,F2757),1,0),0))</f>
        <v>1</v>
      </c>
    </row>
    <row r="2758" customFormat="false" ht="15" hidden="false" customHeight="false" outlineLevel="0" collapsed="false">
      <c r="A2758" s="37" t="n">
        <v>1002460</v>
      </c>
      <c r="B2758" s="38" t="n">
        <v>46284</v>
      </c>
      <c r="C2758" s="39" t="n">
        <v>1</v>
      </c>
      <c r="D2758" s="39" t="s">
        <v>79</v>
      </c>
      <c r="E2758" s="39" t="s">
        <v>32</v>
      </c>
      <c r="F2758" s="41" t="n">
        <f aca="false">IF(A2758="","",MATCH(A2758,P_ID,1))</f>
        <v>2460</v>
      </c>
      <c r="G2758" s="41" t="str">
        <f aca="false">IF(A2758="","",INDEX(P_Svc,F2758))</f>
        <v>Standard</v>
      </c>
      <c r="H2758" s="41" t="str">
        <f aca="false">IF(A2758="","",INDEX(P_Zone,F2758))</f>
        <v>West</v>
      </c>
      <c r="I2758" s="41" t="n">
        <f aca="false">IF(A2758="","",IF(D2758="Delivered",IF(B2758&lt;=INDEX(P_Due,F2758),1,0),0))</f>
        <v>0</v>
      </c>
    </row>
    <row r="2759" customFormat="false" ht="15" hidden="false" customHeight="false" outlineLevel="0" collapsed="false">
      <c r="A2759" s="37" t="n">
        <v>1002461</v>
      </c>
      <c r="B2759" s="38" t="n">
        <v>46284</v>
      </c>
      <c r="C2759" s="39" t="n">
        <v>1</v>
      </c>
      <c r="D2759" s="39" t="s">
        <v>26</v>
      </c>
      <c r="E2759" s="39"/>
      <c r="F2759" s="41" t="n">
        <f aca="false">IF(A2759="","",MATCH(A2759,P_ID,1))</f>
        <v>2461</v>
      </c>
      <c r="G2759" s="41" t="str">
        <f aca="false">IF(A2759="","",INDEX(P_Svc,F2759))</f>
        <v>Standard</v>
      </c>
      <c r="H2759" s="41" t="str">
        <f aca="false">IF(A2759="","",INDEX(P_Zone,F2759))</f>
        <v>Central</v>
      </c>
      <c r="I2759" s="41" t="n">
        <f aca="false">IF(A2759="","",IF(D2759="Delivered",IF(B2759&lt;=INDEX(P_Due,F2759),1,0),0))</f>
        <v>1</v>
      </c>
    </row>
    <row r="2760" customFormat="false" ht="15" hidden="false" customHeight="false" outlineLevel="0" collapsed="false">
      <c r="A2760" s="37" t="n">
        <v>1002462</v>
      </c>
      <c r="B2760" s="38" t="n">
        <v>46284</v>
      </c>
      <c r="C2760" s="39" t="n">
        <v>1</v>
      </c>
      <c r="D2760" s="39" t="s">
        <v>26</v>
      </c>
      <c r="E2760" s="39"/>
      <c r="F2760" s="41" t="n">
        <f aca="false">IF(A2760="","",MATCH(A2760,P_ID,1))</f>
        <v>2462</v>
      </c>
      <c r="G2760" s="41" t="str">
        <f aca="false">IF(A2760="","",INDEX(P_Svc,F2760))</f>
        <v>Standard</v>
      </c>
      <c r="H2760" s="41" t="str">
        <f aca="false">IF(A2760="","",INDEX(P_Zone,F2760))</f>
        <v>East</v>
      </c>
      <c r="I2760" s="41" t="n">
        <f aca="false">IF(A2760="","",IF(D2760="Delivered",IF(B2760&lt;=INDEX(P_Due,F2760),1,0),0))</f>
        <v>1</v>
      </c>
    </row>
    <row r="2761" customFormat="false" ht="15" hidden="false" customHeight="false" outlineLevel="0" collapsed="false">
      <c r="A2761" s="37" t="n">
        <v>1002463</v>
      </c>
      <c r="B2761" s="38" t="n">
        <v>46284</v>
      </c>
      <c r="C2761" s="39" t="n">
        <v>1</v>
      </c>
      <c r="D2761" s="39" t="s">
        <v>26</v>
      </c>
      <c r="E2761" s="39"/>
      <c r="F2761" s="41" t="n">
        <f aca="false">IF(A2761="","",MATCH(A2761,P_ID,1))</f>
        <v>2463</v>
      </c>
      <c r="G2761" s="41" t="str">
        <f aca="false">IF(A2761="","",INDEX(P_Svc,F2761))</f>
        <v>Standard</v>
      </c>
      <c r="H2761" s="41" t="str">
        <f aca="false">IF(A2761="","",INDEX(P_Zone,F2761))</f>
        <v>South</v>
      </c>
      <c r="I2761" s="41" t="n">
        <f aca="false">IF(A2761="","",IF(D2761="Delivered",IF(B2761&lt;=INDEX(P_Due,F2761),1,0),0))</f>
        <v>1</v>
      </c>
    </row>
    <row r="2762" customFormat="false" ht="15" hidden="false" customHeight="false" outlineLevel="0" collapsed="false">
      <c r="A2762" s="37" t="n">
        <v>1002464</v>
      </c>
      <c r="B2762" s="38" t="n">
        <v>46284</v>
      </c>
      <c r="C2762" s="39" t="n">
        <v>1</v>
      </c>
      <c r="D2762" s="39" t="s">
        <v>26</v>
      </c>
      <c r="E2762" s="39"/>
      <c r="F2762" s="41" t="n">
        <f aca="false">IF(A2762="","",MATCH(A2762,P_ID,1))</f>
        <v>2464</v>
      </c>
      <c r="G2762" s="41" t="str">
        <f aca="false">IF(A2762="","",INDEX(P_Svc,F2762))</f>
        <v>Economy</v>
      </c>
      <c r="H2762" s="41" t="str">
        <f aca="false">IF(A2762="","",INDEX(P_Zone,F2762))</f>
        <v>East</v>
      </c>
      <c r="I2762" s="41" t="n">
        <f aca="false">IF(A2762="","",IF(D2762="Delivered",IF(B2762&lt;=INDEX(P_Due,F2762),1,0),0))</f>
        <v>1</v>
      </c>
    </row>
    <row r="2763" customFormat="false" ht="15" hidden="false" customHeight="false" outlineLevel="0" collapsed="false">
      <c r="A2763" s="37" t="n">
        <v>1002465</v>
      </c>
      <c r="B2763" s="38" t="n">
        <v>46284</v>
      </c>
      <c r="C2763" s="39" t="n">
        <v>1</v>
      </c>
      <c r="D2763" s="39" t="s">
        <v>26</v>
      </c>
      <c r="E2763" s="39"/>
      <c r="F2763" s="41" t="n">
        <f aca="false">IF(A2763="","",MATCH(A2763,P_ID,1))</f>
        <v>2465</v>
      </c>
      <c r="G2763" s="41" t="str">
        <f aca="false">IF(A2763="","",INDEX(P_Svc,F2763))</f>
        <v>Standard</v>
      </c>
      <c r="H2763" s="41" t="str">
        <f aca="false">IF(A2763="","",INDEX(P_Zone,F2763))</f>
        <v>North</v>
      </c>
      <c r="I2763" s="41" t="n">
        <f aca="false">IF(A2763="","",IF(D2763="Delivered",IF(B2763&lt;=INDEX(P_Due,F2763),1,0),0))</f>
        <v>1</v>
      </c>
    </row>
    <row r="2764" customFormat="false" ht="15" hidden="false" customHeight="false" outlineLevel="0" collapsed="false">
      <c r="A2764" s="37" t="n">
        <v>1002466</v>
      </c>
      <c r="B2764" s="38" t="n">
        <v>46284</v>
      </c>
      <c r="C2764" s="39" t="n">
        <v>1</v>
      </c>
      <c r="D2764" s="39" t="s">
        <v>26</v>
      </c>
      <c r="E2764" s="39"/>
      <c r="F2764" s="41" t="n">
        <f aca="false">IF(A2764="","",MATCH(A2764,P_ID,1))</f>
        <v>2466</v>
      </c>
      <c r="G2764" s="41" t="str">
        <f aca="false">IF(A2764="","",INDEX(P_Svc,F2764))</f>
        <v>Standard</v>
      </c>
      <c r="H2764" s="41" t="str">
        <f aca="false">IF(A2764="","",INDEX(P_Zone,F2764))</f>
        <v>East</v>
      </c>
      <c r="I2764" s="41" t="n">
        <f aca="false">IF(A2764="","",IF(D2764="Delivered",IF(B2764&lt;=INDEX(P_Due,F2764),1,0),0))</f>
        <v>1</v>
      </c>
    </row>
    <row r="2765" customFormat="false" ht="15" hidden="false" customHeight="false" outlineLevel="0" collapsed="false">
      <c r="A2765" s="37" t="n">
        <v>1002467</v>
      </c>
      <c r="B2765" s="38" t="n">
        <v>46284</v>
      </c>
      <c r="C2765" s="39" t="n">
        <v>1</v>
      </c>
      <c r="D2765" s="39" t="s">
        <v>26</v>
      </c>
      <c r="E2765" s="39"/>
      <c r="F2765" s="41" t="n">
        <f aca="false">IF(A2765="","",MATCH(A2765,P_ID,1))</f>
        <v>2467</v>
      </c>
      <c r="G2765" s="41" t="str">
        <f aca="false">IF(A2765="","",INDEX(P_Svc,F2765))</f>
        <v>Standard</v>
      </c>
      <c r="H2765" s="41" t="str">
        <f aca="false">IF(A2765="","",INDEX(P_Zone,F2765))</f>
        <v>Central</v>
      </c>
      <c r="I2765" s="41" t="n">
        <f aca="false">IF(A2765="","",IF(D2765="Delivered",IF(B2765&lt;=INDEX(P_Due,F2765),1,0),0))</f>
        <v>1</v>
      </c>
    </row>
    <row r="2766" customFormat="false" ht="15" hidden="false" customHeight="false" outlineLevel="0" collapsed="false">
      <c r="A2766" s="37" t="n">
        <v>1002541</v>
      </c>
      <c r="B2766" s="38" t="n">
        <v>46286</v>
      </c>
      <c r="C2766" s="39" t="n">
        <v>1</v>
      </c>
      <c r="D2766" s="39" t="s">
        <v>26</v>
      </c>
      <c r="E2766" s="39"/>
      <c r="F2766" s="41" t="n">
        <f aca="false">IF(A2766="","",MATCH(A2766,P_ID,1))</f>
        <v>2541</v>
      </c>
      <c r="G2766" s="41" t="str">
        <f aca="false">IF(A2766="","",INDEX(P_Svc,F2766))</f>
        <v>Express</v>
      </c>
      <c r="H2766" s="41" t="str">
        <f aca="false">IF(A2766="","",INDEX(P_Zone,F2766))</f>
        <v>West</v>
      </c>
      <c r="I2766" s="41" t="n">
        <f aca="false">IF(A2766="","",IF(D2766="Delivered",IF(B2766&lt;=INDEX(P_Due,F2766),1,0),0))</f>
        <v>1</v>
      </c>
    </row>
    <row r="2767" customFormat="false" ht="15" hidden="false" customHeight="false" outlineLevel="0" collapsed="false">
      <c r="A2767" s="37" t="n">
        <v>1002595</v>
      </c>
      <c r="B2767" s="38" t="n">
        <v>46286</v>
      </c>
      <c r="C2767" s="39" t="n">
        <v>1</v>
      </c>
      <c r="D2767" s="39" t="s">
        <v>26</v>
      </c>
      <c r="E2767" s="39"/>
      <c r="F2767" s="41" t="n">
        <f aca="false">IF(A2767="","",MATCH(A2767,P_ID,1))</f>
        <v>2595</v>
      </c>
      <c r="G2767" s="41" t="str">
        <f aca="false">IF(A2767="","",INDEX(P_Svc,F2767))</f>
        <v>Express</v>
      </c>
      <c r="H2767" s="41" t="str">
        <f aca="false">IF(A2767="","",INDEX(P_Zone,F2767))</f>
        <v>Central</v>
      </c>
      <c r="I2767" s="41" t="n">
        <f aca="false">IF(A2767="","",IF(D2767="Delivered",IF(B2767&lt;=INDEX(P_Due,F2767),1,0),0))</f>
        <v>1</v>
      </c>
    </row>
    <row r="2768" customFormat="false" ht="15" hidden="false" customHeight="false" outlineLevel="0" collapsed="false">
      <c r="A2768" s="37" t="n">
        <v>1002626</v>
      </c>
      <c r="B2768" s="38" t="n">
        <v>46286</v>
      </c>
      <c r="C2768" s="39" t="n">
        <v>1</v>
      </c>
      <c r="D2768" s="39" t="s">
        <v>26</v>
      </c>
      <c r="E2768" s="39"/>
      <c r="F2768" s="41" t="n">
        <f aca="false">IF(A2768="","",MATCH(A2768,P_ID,1))</f>
        <v>2626</v>
      </c>
      <c r="G2768" s="41" t="str">
        <f aca="false">IF(A2768="","",INDEX(P_Svc,F2768))</f>
        <v>Express</v>
      </c>
      <c r="H2768" s="41" t="str">
        <f aca="false">IF(A2768="","",INDEX(P_Zone,F2768))</f>
        <v>East</v>
      </c>
      <c r="I2768" s="41" t="n">
        <f aca="false">IF(A2768="","",IF(D2768="Delivered",IF(B2768&lt;=INDEX(P_Due,F2768),1,0),0))</f>
        <v>1</v>
      </c>
    </row>
    <row r="2769" customFormat="false" ht="15" hidden="false" customHeight="false" outlineLevel="0" collapsed="false">
      <c r="A2769" s="37" t="n">
        <v>1002627</v>
      </c>
      <c r="B2769" s="38" t="n">
        <v>46286</v>
      </c>
      <c r="C2769" s="39" t="n">
        <v>1</v>
      </c>
      <c r="D2769" s="39" t="s">
        <v>26</v>
      </c>
      <c r="E2769" s="39"/>
      <c r="F2769" s="41" t="n">
        <f aca="false">IF(A2769="","",MATCH(A2769,P_ID,1))</f>
        <v>2627</v>
      </c>
      <c r="G2769" s="41" t="str">
        <f aca="false">IF(A2769="","",INDEX(P_Svc,F2769))</f>
        <v>Express</v>
      </c>
      <c r="H2769" s="41" t="str">
        <f aca="false">IF(A2769="","",INDEX(P_Zone,F2769))</f>
        <v>Central</v>
      </c>
      <c r="I2769" s="41" t="n">
        <f aca="false">IF(A2769="","",IF(D2769="Delivered",IF(B2769&lt;=INDEX(P_Due,F2769),1,0),0))</f>
        <v>1</v>
      </c>
    </row>
    <row r="2770" customFormat="false" ht="15" hidden="false" customHeight="false" outlineLevel="0" collapsed="false">
      <c r="A2770" s="37" t="n">
        <v>1002636</v>
      </c>
      <c r="B2770" s="38" t="n">
        <v>46286</v>
      </c>
      <c r="C2770" s="39" t="n">
        <v>1</v>
      </c>
      <c r="D2770" s="39" t="s">
        <v>26</v>
      </c>
      <c r="E2770" s="39"/>
      <c r="F2770" s="41" t="n">
        <f aca="false">IF(A2770="","",MATCH(A2770,P_ID,1))</f>
        <v>2636</v>
      </c>
      <c r="G2770" s="41" t="str">
        <f aca="false">IF(A2770="","",INDEX(P_Svc,F2770))</f>
        <v>Express</v>
      </c>
      <c r="H2770" s="41" t="str">
        <f aca="false">IF(A2770="","",INDEX(P_Zone,F2770))</f>
        <v>South</v>
      </c>
      <c r="I2770" s="41" t="n">
        <f aca="false">IF(A2770="","",IF(D2770="Delivered",IF(B2770&lt;=INDEX(P_Due,F2770),1,0),0))</f>
        <v>1</v>
      </c>
    </row>
    <row r="2771" customFormat="false" ht="15" hidden="false" customHeight="false" outlineLevel="0" collapsed="false">
      <c r="A2771" s="37" t="n">
        <v>1002644</v>
      </c>
      <c r="B2771" s="38" t="n">
        <v>46286</v>
      </c>
      <c r="C2771" s="39" t="n">
        <v>1</v>
      </c>
      <c r="D2771" s="39" t="s">
        <v>79</v>
      </c>
      <c r="E2771" s="39" t="s">
        <v>32</v>
      </c>
      <c r="F2771" s="41" t="n">
        <f aca="false">IF(A2771="","",MATCH(A2771,P_ID,1))</f>
        <v>2644</v>
      </c>
      <c r="G2771" s="41" t="str">
        <f aca="false">IF(A2771="","",INDEX(P_Svc,F2771))</f>
        <v>Express</v>
      </c>
      <c r="H2771" s="41" t="str">
        <f aca="false">IF(A2771="","",INDEX(P_Zone,F2771))</f>
        <v>Central</v>
      </c>
      <c r="I2771" s="41" t="n">
        <f aca="false">IF(A2771="","",IF(D2771="Delivered",IF(B2771&lt;=INDEX(P_Due,F2771),1,0),0))</f>
        <v>0</v>
      </c>
    </row>
    <row r="2772" customFormat="false" ht="15" hidden="false" customHeight="false" outlineLevel="0" collapsed="false">
      <c r="A2772" s="37" t="n">
        <v>1002655</v>
      </c>
      <c r="B2772" s="38" t="n">
        <v>46286</v>
      </c>
      <c r="C2772" s="39" t="n">
        <v>1</v>
      </c>
      <c r="D2772" s="39" t="s">
        <v>26</v>
      </c>
      <c r="E2772" s="39"/>
      <c r="F2772" s="41" t="n">
        <f aca="false">IF(A2772="","",MATCH(A2772,P_ID,1))</f>
        <v>2655</v>
      </c>
      <c r="G2772" s="41" t="str">
        <f aca="false">IF(A2772="","",INDEX(P_Svc,F2772))</f>
        <v>Express</v>
      </c>
      <c r="H2772" s="41" t="str">
        <f aca="false">IF(A2772="","",INDEX(P_Zone,F2772))</f>
        <v>Central</v>
      </c>
      <c r="I2772" s="41" t="n">
        <f aca="false">IF(A2772="","",IF(D2772="Delivered",IF(B2772&lt;=INDEX(P_Due,F2772),1,0),0))</f>
        <v>1</v>
      </c>
    </row>
    <row r="2773" customFormat="false" ht="15" hidden="false" customHeight="false" outlineLevel="0" collapsed="false">
      <c r="A2773" s="37" t="n">
        <v>1002674</v>
      </c>
      <c r="B2773" s="38" t="n">
        <v>46286</v>
      </c>
      <c r="C2773" s="39" t="n">
        <v>1</v>
      </c>
      <c r="D2773" s="39" t="s">
        <v>26</v>
      </c>
      <c r="E2773" s="39"/>
      <c r="F2773" s="41" t="n">
        <f aca="false">IF(A2773="","",MATCH(A2773,P_ID,1))</f>
        <v>2674</v>
      </c>
      <c r="G2773" s="41" t="str">
        <f aca="false">IF(A2773="","",INDEX(P_Svc,F2773))</f>
        <v>Express</v>
      </c>
      <c r="H2773" s="41" t="str">
        <f aca="false">IF(A2773="","",INDEX(P_Zone,F2773))</f>
        <v>East</v>
      </c>
      <c r="I2773" s="41" t="n">
        <f aca="false">IF(A2773="","",IF(D2773="Delivered",IF(B2773&lt;=INDEX(P_Due,F2773),1,0),0))</f>
        <v>1</v>
      </c>
    </row>
    <row r="2774" customFormat="false" ht="15" hidden="false" customHeight="false" outlineLevel="0" collapsed="false">
      <c r="A2774" s="37" t="n">
        <v>1002678</v>
      </c>
      <c r="B2774" s="38" t="n">
        <v>46286</v>
      </c>
      <c r="C2774" s="39" t="n">
        <v>1</v>
      </c>
      <c r="D2774" s="39" t="s">
        <v>26</v>
      </c>
      <c r="E2774" s="39"/>
      <c r="F2774" s="41" t="n">
        <f aca="false">IF(A2774="","",MATCH(A2774,P_ID,1))</f>
        <v>2678</v>
      </c>
      <c r="G2774" s="41" t="str">
        <f aca="false">IF(A2774="","",INDEX(P_Svc,F2774))</f>
        <v>Express</v>
      </c>
      <c r="H2774" s="41" t="str">
        <f aca="false">IF(A2774="","",INDEX(P_Zone,F2774))</f>
        <v>East</v>
      </c>
      <c r="I2774" s="41" t="n">
        <f aca="false">IF(A2774="","",IF(D2774="Delivered",IF(B2774&lt;=INDEX(P_Due,F2774),1,0),0))</f>
        <v>1</v>
      </c>
    </row>
    <row r="2775" customFormat="false" ht="15" hidden="false" customHeight="false" outlineLevel="0" collapsed="false">
      <c r="A2775" s="37" t="n">
        <v>1002571</v>
      </c>
      <c r="B2775" s="38" t="n">
        <v>46286</v>
      </c>
      <c r="C2775" s="39" t="n">
        <v>1</v>
      </c>
      <c r="D2775" s="39" t="s">
        <v>26</v>
      </c>
      <c r="E2775" s="39"/>
      <c r="F2775" s="41" t="n">
        <f aca="false">IF(A2775="","",MATCH(A2775,P_ID,1))</f>
        <v>2571</v>
      </c>
      <c r="G2775" s="41" t="str">
        <f aca="false">IF(A2775="","",INDEX(P_Svc,F2775))</f>
        <v>Express</v>
      </c>
      <c r="H2775" s="41" t="str">
        <f aca="false">IF(A2775="","",INDEX(P_Zone,F2775))</f>
        <v>Central</v>
      </c>
      <c r="I2775" s="41" t="n">
        <f aca="false">IF(A2775="","",IF(D2775="Delivered",IF(B2775&lt;=INDEX(P_Due,F2775),1,0),0))</f>
        <v>1</v>
      </c>
    </row>
    <row r="2776" customFormat="false" ht="15" hidden="false" customHeight="false" outlineLevel="0" collapsed="false">
      <c r="A2776" s="37" t="n">
        <v>1002574</v>
      </c>
      <c r="B2776" s="38" t="n">
        <v>46286</v>
      </c>
      <c r="C2776" s="39" t="n">
        <v>1</v>
      </c>
      <c r="D2776" s="39" t="s">
        <v>26</v>
      </c>
      <c r="E2776" s="39"/>
      <c r="F2776" s="41" t="n">
        <f aca="false">IF(A2776="","",MATCH(A2776,P_ID,1))</f>
        <v>2574</v>
      </c>
      <c r="G2776" s="41" t="str">
        <f aca="false">IF(A2776="","",INDEX(P_Svc,F2776))</f>
        <v>Express</v>
      </c>
      <c r="H2776" s="41" t="str">
        <f aca="false">IF(A2776="","",INDEX(P_Zone,F2776))</f>
        <v>South</v>
      </c>
      <c r="I2776" s="41" t="n">
        <f aca="false">IF(A2776="","",IF(D2776="Delivered",IF(B2776&lt;=INDEX(P_Due,F2776),1,0),0))</f>
        <v>1</v>
      </c>
    </row>
    <row r="2777" customFormat="false" ht="15" hidden="false" customHeight="false" outlineLevel="0" collapsed="false">
      <c r="A2777" s="37" t="n">
        <v>1002585</v>
      </c>
      <c r="B2777" s="38" t="n">
        <v>46286</v>
      </c>
      <c r="C2777" s="39" t="n">
        <v>1</v>
      </c>
      <c r="D2777" s="39" t="s">
        <v>26</v>
      </c>
      <c r="E2777" s="39"/>
      <c r="F2777" s="41" t="n">
        <f aca="false">IF(A2777="","",MATCH(A2777,P_ID,1))</f>
        <v>2585</v>
      </c>
      <c r="G2777" s="41" t="str">
        <f aca="false">IF(A2777="","",INDEX(P_Svc,F2777))</f>
        <v>Express</v>
      </c>
      <c r="H2777" s="41" t="str">
        <f aca="false">IF(A2777="","",INDEX(P_Zone,F2777))</f>
        <v>East</v>
      </c>
      <c r="I2777" s="41" t="n">
        <f aca="false">IF(A2777="","",IF(D2777="Delivered",IF(B2777&lt;=INDEX(P_Due,F2777),1,0),0))</f>
        <v>1</v>
      </c>
    </row>
    <row r="2778" customFormat="false" ht="15" hidden="false" customHeight="false" outlineLevel="0" collapsed="false">
      <c r="A2778" s="37" t="n">
        <v>1002588</v>
      </c>
      <c r="B2778" s="38" t="n">
        <v>46286</v>
      </c>
      <c r="C2778" s="39" t="n">
        <v>1</v>
      </c>
      <c r="D2778" s="39" t="s">
        <v>26</v>
      </c>
      <c r="E2778" s="39"/>
      <c r="F2778" s="41" t="n">
        <f aca="false">IF(A2778="","",MATCH(A2778,P_ID,1))</f>
        <v>2588</v>
      </c>
      <c r="G2778" s="41" t="str">
        <f aca="false">IF(A2778="","",INDEX(P_Svc,F2778))</f>
        <v>Express</v>
      </c>
      <c r="H2778" s="41" t="str">
        <f aca="false">IF(A2778="","",INDEX(P_Zone,F2778))</f>
        <v>Central</v>
      </c>
      <c r="I2778" s="41" t="n">
        <f aca="false">IF(A2778="","",IF(D2778="Delivered",IF(B2778&lt;=INDEX(P_Due,F2778),1,0),0))</f>
        <v>1</v>
      </c>
    </row>
    <row r="2779" customFormat="false" ht="15" hidden="false" customHeight="false" outlineLevel="0" collapsed="false">
      <c r="A2779" s="37" t="n">
        <v>1002607</v>
      </c>
      <c r="B2779" s="38" t="n">
        <v>46286</v>
      </c>
      <c r="C2779" s="39" t="n">
        <v>1</v>
      </c>
      <c r="D2779" s="39" t="s">
        <v>26</v>
      </c>
      <c r="E2779" s="39"/>
      <c r="F2779" s="41" t="n">
        <f aca="false">IF(A2779="","",MATCH(A2779,P_ID,1))</f>
        <v>2607</v>
      </c>
      <c r="G2779" s="41" t="str">
        <f aca="false">IF(A2779="","",INDEX(P_Svc,F2779))</f>
        <v>Express</v>
      </c>
      <c r="H2779" s="41" t="str">
        <f aca="false">IF(A2779="","",INDEX(P_Zone,F2779))</f>
        <v>South</v>
      </c>
      <c r="I2779" s="41" t="n">
        <f aca="false">IF(A2779="","",IF(D2779="Delivered",IF(B2779&lt;=INDEX(P_Due,F2779),1,0),0))</f>
        <v>1</v>
      </c>
    </row>
    <row r="2780" customFormat="false" ht="15" hidden="false" customHeight="false" outlineLevel="0" collapsed="false">
      <c r="A2780" s="37" t="n">
        <v>1002629</v>
      </c>
      <c r="B2780" s="38" t="n">
        <v>46286</v>
      </c>
      <c r="C2780" s="39" t="n">
        <v>1</v>
      </c>
      <c r="D2780" s="39" t="s">
        <v>26</v>
      </c>
      <c r="E2780" s="39"/>
      <c r="F2780" s="41" t="n">
        <f aca="false">IF(A2780="","",MATCH(A2780,P_ID,1))</f>
        <v>2629</v>
      </c>
      <c r="G2780" s="41" t="str">
        <f aca="false">IF(A2780="","",INDEX(P_Svc,F2780))</f>
        <v>Express</v>
      </c>
      <c r="H2780" s="41" t="str">
        <f aca="false">IF(A2780="","",INDEX(P_Zone,F2780))</f>
        <v>East</v>
      </c>
      <c r="I2780" s="41" t="n">
        <f aca="false">IF(A2780="","",IF(D2780="Delivered",IF(B2780&lt;=INDEX(P_Due,F2780),1,0),0))</f>
        <v>1</v>
      </c>
    </row>
    <row r="2781" customFormat="false" ht="15" hidden="false" customHeight="false" outlineLevel="0" collapsed="false">
      <c r="A2781" s="37" t="n">
        <v>1002641</v>
      </c>
      <c r="B2781" s="38" t="n">
        <v>46286</v>
      </c>
      <c r="C2781" s="39" t="n">
        <v>1</v>
      </c>
      <c r="D2781" s="39" t="s">
        <v>26</v>
      </c>
      <c r="E2781" s="39"/>
      <c r="F2781" s="41" t="n">
        <f aca="false">IF(A2781="","",MATCH(A2781,P_ID,1))</f>
        <v>2641</v>
      </c>
      <c r="G2781" s="41" t="str">
        <f aca="false">IF(A2781="","",INDEX(P_Svc,F2781))</f>
        <v>Express</v>
      </c>
      <c r="H2781" s="41" t="str">
        <f aca="false">IF(A2781="","",INDEX(P_Zone,F2781))</f>
        <v>North</v>
      </c>
      <c r="I2781" s="41" t="n">
        <f aca="false">IF(A2781="","",IF(D2781="Delivered",IF(B2781&lt;=INDEX(P_Due,F2781),1,0),0))</f>
        <v>1</v>
      </c>
    </row>
    <row r="2782" customFormat="false" ht="15" hidden="false" customHeight="false" outlineLevel="0" collapsed="false">
      <c r="A2782" s="37" t="n">
        <v>1002649</v>
      </c>
      <c r="B2782" s="38" t="n">
        <v>46286</v>
      </c>
      <c r="C2782" s="39" t="n">
        <v>2</v>
      </c>
      <c r="D2782" s="39" t="s">
        <v>26</v>
      </c>
      <c r="E2782" s="39"/>
      <c r="F2782" s="41" t="n">
        <f aca="false">IF(A2782="","",MATCH(A2782,P_ID,1))</f>
        <v>2649</v>
      </c>
      <c r="G2782" s="41" t="str">
        <f aca="false">IF(A2782="","",INDEX(P_Svc,F2782))</f>
        <v>Express</v>
      </c>
      <c r="H2782" s="41" t="str">
        <f aca="false">IF(A2782="","",INDEX(P_Zone,F2782))</f>
        <v>South</v>
      </c>
      <c r="I2782" s="41" t="n">
        <f aca="false">IF(A2782="","",IF(D2782="Delivered",IF(B2782&lt;=INDEX(P_Due,F2782),1,0),0))</f>
        <v>1</v>
      </c>
    </row>
    <row r="2783" customFormat="false" ht="15" hidden="false" customHeight="false" outlineLevel="0" collapsed="false">
      <c r="A2783" s="37" t="n">
        <v>1002664</v>
      </c>
      <c r="B2783" s="38" t="n">
        <v>46286</v>
      </c>
      <c r="C2783" s="39" t="n">
        <v>1</v>
      </c>
      <c r="D2783" s="39" t="s">
        <v>26</v>
      </c>
      <c r="E2783" s="39"/>
      <c r="F2783" s="41" t="n">
        <f aca="false">IF(A2783="","",MATCH(A2783,P_ID,1))</f>
        <v>2664</v>
      </c>
      <c r="G2783" s="41" t="str">
        <f aca="false">IF(A2783="","",INDEX(P_Svc,F2783))</f>
        <v>Express</v>
      </c>
      <c r="H2783" s="41" t="str">
        <f aca="false">IF(A2783="","",INDEX(P_Zone,F2783))</f>
        <v>North</v>
      </c>
      <c r="I2783" s="41" t="n">
        <f aca="false">IF(A2783="","",IF(D2783="Delivered",IF(B2783&lt;=INDEX(P_Due,F2783),1,0),0))</f>
        <v>1</v>
      </c>
    </row>
    <row r="2784" customFormat="false" ht="15" hidden="false" customHeight="false" outlineLevel="0" collapsed="false">
      <c r="A2784" s="37" t="n">
        <v>1002705</v>
      </c>
      <c r="B2784" s="38" t="n">
        <v>46286</v>
      </c>
      <c r="C2784" s="39" t="n">
        <v>1</v>
      </c>
      <c r="D2784" s="39" t="s">
        <v>26</v>
      </c>
      <c r="E2784" s="39"/>
      <c r="F2784" s="41" t="n">
        <f aca="false">IF(A2784="","",MATCH(A2784,P_ID,1))</f>
        <v>2705</v>
      </c>
      <c r="G2784" s="41" t="str">
        <f aca="false">IF(A2784="","",INDEX(P_Svc,F2784))</f>
        <v>Express</v>
      </c>
      <c r="H2784" s="41" t="str">
        <f aca="false">IF(A2784="","",INDEX(P_Zone,F2784))</f>
        <v>East</v>
      </c>
      <c r="I2784" s="41" t="n">
        <f aca="false">IF(A2784="","",IF(D2784="Delivered",IF(B2784&lt;=INDEX(P_Due,F2784),1,0),0))</f>
        <v>1</v>
      </c>
    </row>
    <row r="2785" customFormat="false" ht="15" hidden="false" customHeight="false" outlineLevel="0" collapsed="false">
      <c r="A2785" s="37" t="n">
        <v>1002737</v>
      </c>
      <c r="B2785" s="38" t="n">
        <v>46286</v>
      </c>
      <c r="C2785" s="39" t="n">
        <v>1</v>
      </c>
      <c r="D2785" s="39" t="s">
        <v>79</v>
      </c>
      <c r="E2785" s="39" t="s">
        <v>32</v>
      </c>
      <c r="F2785" s="41" t="n">
        <f aca="false">IF(A2785="","",MATCH(A2785,P_ID,1))</f>
        <v>2737</v>
      </c>
      <c r="G2785" s="41" t="str">
        <f aca="false">IF(A2785="","",INDEX(P_Svc,F2785))</f>
        <v>Express</v>
      </c>
      <c r="H2785" s="41" t="str">
        <f aca="false">IF(A2785="","",INDEX(P_Zone,F2785))</f>
        <v>North</v>
      </c>
      <c r="I2785" s="41" t="n">
        <f aca="false">IF(A2785="","",IF(D2785="Delivered",IF(B2785&lt;=INDEX(P_Due,F2785),1,0),0))</f>
        <v>0</v>
      </c>
    </row>
    <row r="2786" customFormat="false" ht="15" hidden="false" customHeight="false" outlineLevel="0" collapsed="false">
      <c r="A2786" s="37" t="n">
        <v>1002739</v>
      </c>
      <c r="B2786" s="38" t="n">
        <v>46286</v>
      </c>
      <c r="C2786" s="39" t="n">
        <v>2</v>
      </c>
      <c r="D2786" s="39" t="s">
        <v>26</v>
      </c>
      <c r="E2786" s="39"/>
      <c r="F2786" s="41" t="n">
        <f aca="false">IF(A2786="","",MATCH(A2786,P_ID,1))</f>
        <v>2739</v>
      </c>
      <c r="G2786" s="41" t="str">
        <f aca="false">IF(A2786="","",INDEX(P_Svc,F2786))</f>
        <v>Express</v>
      </c>
      <c r="H2786" s="41" t="str">
        <f aca="false">IF(A2786="","",INDEX(P_Zone,F2786))</f>
        <v>South</v>
      </c>
      <c r="I2786" s="41" t="n">
        <f aca="false">IF(A2786="","",IF(D2786="Delivered",IF(B2786&lt;=INDEX(P_Due,F2786),1,0),0))</f>
        <v>1</v>
      </c>
    </row>
    <row r="2787" customFormat="false" ht="15" hidden="false" customHeight="false" outlineLevel="0" collapsed="false">
      <c r="A2787" s="37" t="n">
        <v>1002758</v>
      </c>
      <c r="B2787" s="38" t="n">
        <v>46286</v>
      </c>
      <c r="C2787" s="39" t="n">
        <v>1</v>
      </c>
      <c r="D2787" s="39" t="s">
        <v>26</v>
      </c>
      <c r="E2787" s="39"/>
      <c r="F2787" s="41" t="n">
        <f aca="false">IF(A2787="","",MATCH(A2787,P_ID,1))</f>
        <v>2758</v>
      </c>
      <c r="G2787" s="41" t="str">
        <f aca="false">IF(A2787="","",INDEX(P_Svc,F2787))</f>
        <v>Express</v>
      </c>
      <c r="H2787" s="41" t="str">
        <f aca="false">IF(A2787="","",INDEX(P_Zone,F2787))</f>
        <v>East</v>
      </c>
      <c r="I2787" s="41" t="n">
        <f aca="false">IF(A2787="","",IF(D2787="Delivered",IF(B2787&lt;=INDEX(P_Due,F2787),1,0),0))</f>
        <v>1</v>
      </c>
    </row>
    <row r="2788" customFormat="false" ht="15" hidden="false" customHeight="false" outlineLevel="0" collapsed="false">
      <c r="A2788" s="37" t="n">
        <v>1002769</v>
      </c>
      <c r="B2788" s="38" t="n">
        <v>46286</v>
      </c>
      <c r="C2788" s="39" t="n">
        <v>1</v>
      </c>
      <c r="D2788" s="39" t="s">
        <v>26</v>
      </c>
      <c r="E2788" s="39"/>
      <c r="F2788" s="41" t="n">
        <f aca="false">IF(A2788="","",MATCH(A2788,P_ID,1))</f>
        <v>2769</v>
      </c>
      <c r="G2788" s="41" t="str">
        <f aca="false">IF(A2788="","",INDEX(P_Svc,F2788))</f>
        <v>Express</v>
      </c>
      <c r="H2788" s="41" t="str">
        <f aca="false">IF(A2788="","",INDEX(P_Zone,F2788))</f>
        <v>North</v>
      </c>
      <c r="I2788" s="41" t="n">
        <f aca="false">IF(A2788="","",IF(D2788="Delivered",IF(B2788&lt;=INDEX(P_Due,F2788),1,0),0))</f>
        <v>1</v>
      </c>
    </row>
    <row r="2789" customFormat="false" ht="15" hidden="false" customHeight="false" outlineLevel="0" collapsed="false">
      <c r="A2789" s="37" t="n">
        <v>1002771</v>
      </c>
      <c r="B2789" s="38" t="n">
        <v>46286</v>
      </c>
      <c r="C2789" s="39" t="n">
        <v>1</v>
      </c>
      <c r="D2789" s="39" t="s">
        <v>26</v>
      </c>
      <c r="E2789" s="39"/>
      <c r="F2789" s="41" t="n">
        <f aca="false">IF(A2789="","",MATCH(A2789,P_ID,1))</f>
        <v>2771</v>
      </c>
      <c r="G2789" s="41" t="str">
        <f aca="false">IF(A2789="","",INDEX(P_Svc,F2789))</f>
        <v>Express</v>
      </c>
      <c r="H2789" s="41" t="str">
        <f aca="false">IF(A2789="","",INDEX(P_Zone,F2789))</f>
        <v>East</v>
      </c>
      <c r="I2789" s="41" t="n">
        <f aca="false">IF(A2789="","",IF(D2789="Delivered",IF(B2789&lt;=INDEX(P_Due,F2789),1,0),0))</f>
        <v>1</v>
      </c>
    </row>
    <row r="2790" customFormat="false" ht="15" hidden="false" customHeight="false" outlineLevel="0" collapsed="false">
      <c r="A2790" s="37" t="n">
        <v>1002782</v>
      </c>
      <c r="B2790" s="38" t="n">
        <v>46286</v>
      </c>
      <c r="C2790" s="39" t="n">
        <v>1</v>
      </c>
      <c r="D2790" s="39" t="s">
        <v>26</v>
      </c>
      <c r="E2790" s="39"/>
      <c r="F2790" s="41" t="n">
        <f aca="false">IF(A2790="","",MATCH(A2790,P_ID,1))</f>
        <v>2782</v>
      </c>
      <c r="G2790" s="41" t="str">
        <f aca="false">IF(A2790="","",INDEX(P_Svc,F2790))</f>
        <v>Express</v>
      </c>
      <c r="H2790" s="41" t="str">
        <f aca="false">IF(A2790="","",INDEX(P_Zone,F2790))</f>
        <v>West</v>
      </c>
      <c r="I2790" s="41" t="n">
        <f aca="false">IF(A2790="","",IF(D2790="Delivered",IF(B2790&lt;=INDEX(P_Due,F2790),1,0),0))</f>
        <v>1</v>
      </c>
    </row>
    <row r="2791" customFormat="false" ht="15" hidden="false" customHeight="false" outlineLevel="0" collapsed="false">
      <c r="A2791" s="37" t="n">
        <v>1002783</v>
      </c>
      <c r="B2791" s="38" t="n">
        <v>46286</v>
      </c>
      <c r="C2791" s="39" t="n">
        <v>1</v>
      </c>
      <c r="D2791" s="39" t="s">
        <v>26</v>
      </c>
      <c r="E2791" s="39"/>
      <c r="F2791" s="41" t="n">
        <f aca="false">IF(A2791="","",MATCH(A2791,P_ID,1))</f>
        <v>2783</v>
      </c>
      <c r="G2791" s="41" t="str">
        <f aca="false">IF(A2791="","",INDEX(P_Svc,F2791))</f>
        <v>Express</v>
      </c>
      <c r="H2791" s="41" t="str">
        <f aca="false">IF(A2791="","",INDEX(P_Zone,F2791))</f>
        <v>East</v>
      </c>
      <c r="I2791" s="41" t="n">
        <f aca="false">IF(A2791="","",IF(D2791="Delivered",IF(B2791&lt;=INDEX(P_Due,F2791),1,0),0))</f>
        <v>1</v>
      </c>
    </row>
    <row r="2792" customFormat="false" ht="15" hidden="false" customHeight="false" outlineLevel="0" collapsed="false">
      <c r="A2792" s="37" t="n">
        <v>1002804</v>
      </c>
      <c r="B2792" s="38" t="n">
        <v>46286</v>
      </c>
      <c r="C2792" s="39" t="n">
        <v>1</v>
      </c>
      <c r="D2792" s="39" t="s">
        <v>26</v>
      </c>
      <c r="E2792" s="39"/>
      <c r="F2792" s="41" t="n">
        <f aca="false">IF(A2792="","",MATCH(A2792,P_ID,1))</f>
        <v>2804</v>
      </c>
      <c r="G2792" s="41" t="str">
        <f aca="false">IF(A2792="","",INDEX(P_Svc,F2792))</f>
        <v>Express</v>
      </c>
      <c r="H2792" s="41" t="str">
        <f aca="false">IF(A2792="","",INDEX(P_Zone,F2792))</f>
        <v>South</v>
      </c>
      <c r="I2792" s="41" t="n">
        <f aca="false">IF(A2792="","",IF(D2792="Delivered",IF(B2792&lt;=INDEX(P_Due,F2792),1,0),0))</f>
        <v>1</v>
      </c>
    </row>
    <row r="2793" customFormat="false" ht="15" hidden="false" customHeight="false" outlineLevel="0" collapsed="false">
      <c r="A2793" s="37" t="n">
        <v>1002805</v>
      </c>
      <c r="B2793" s="38" t="n">
        <v>46286</v>
      </c>
      <c r="C2793" s="39" t="n">
        <v>1</v>
      </c>
      <c r="D2793" s="39" t="s">
        <v>26</v>
      </c>
      <c r="E2793" s="39"/>
      <c r="F2793" s="41" t="n">
        <f aca="false">IF(A2793="","",MATCH(A2793,P_ID,1))</f>
        <v>2805</v>
      </c>
      <c r="G2793" s="41" t="str">
        <f aca="false">IF(A2793="","",INDEX(P_Svc,F2793))</f>
        <v>Express</v>
      </c>
      <c r="H2793" s="41" t="str">
        <f aca="false">IF(A2793="","",INDEX(P_Zone,F2793))</f>
        <v>North</v>
      </c>
      <c r="I2793" s="41" t="n">
        <f aca="false">IF(A2793="","",IF(D2793="Delivered",IF(B2793&lt;=INDEX(P_Due,F2793),1,0),0))</f>
        <v>1</v>
      </c>
    </row>
    <row r="2794" customFormat="false" ht="15" hidden="false" customHeight="false" outlineLevel="0" collapsed="false">
      <c r="A2794" s="37" t="n">
        <v>1002806</v>
      </c>
      <c r="B2794" s="38" t="n">
        <v>46286</v>
      </c>
      <c r="C2794" s="39" t="n">
        <v>1</v>
      </c>
      <c r="D2794" s="39" t="s">
        <v>79</v>
      </c>
      <c r="E2794" s="39" t="s">
        <v>36</v>
      </c>
      <c r="F2794" s="41" t="n">
        <f aca="false">IF(A2794="","",MATCH(A2794,P_ID,1))</f>
        <v>2806</v>
      </c>
      <c r="G2794" s="41" t="str">
        <f aca="false">IF(A2794="","",INDEX(P_Svc,F2794))</f>
        <v>Express</v>
      </c>
      <c r="H2794" s="41" t="str">
        <f aca="false">IF(A2794="","",INDEX(P_Zone,F2794))</f>
        <v>South</v>
      </c>
      <c r="I2794" s="41" t="n">
        <f aca="false">IF(A2794="","",IF(D2794="Delivered",IF(B2794&lt;=INDEX(P_Due,F2794),1,0),0))</f>
        <v>0</v>
      </c>
    </row>
    <row r="2795" customFormat="false" ht="15" hidden="false" customHeight="false" outlineLevel="0" collapsed="false">
      <c r="A2795" s="37" t="n">
        <v>1002808</v>
      </c>
      <c r="B2795" s="38" t="n">
        <v>46286</v>
      </c>
      <c r="C2795" s="39" t="n">
        <v>1</v>
      </c>
      <c r="D2795" s="39" t="s">
        <v>26</v>
      </c>
      <c r="E2795" s="39"/>
      <c r="F2795" s="41" t="n">
        <f aca="false">IF(A2795="","",MATCH(A2795,P_ID,1))</f>
        <v>2808</v>
      </c>
      <c r="G2795" s="41" t="str">
        <f aca="false">IF(A2795="","",INDEX(P_Svc,F2795))</f>
        <v>Express</v>
      </c>
      <c r="H2795" s="41" t="str">
        <f aca="false">IF(A2795="","",INDEX(P_Zone,F2795))</f>
        <v>South</v>
      </c>
      <c r="I2795" s="41" t="n">
        <f aca="false">IF(A2795="","",IF(D2795="Delivered",IF(B2795&lt;=INDEX(P_Due,F2795),1,0),0))</f>
        <v>1</v>
      </c>
    </row>
    <row r="2796" customFormat="false" ht="15" hidden="false" customHeight="false" outlineLevel="0" collapsed="false">
      <c r="A2796" s="37" t="n">
        <v>1002851</v>
      </c>
      <c r="B2796" s="38" t="n">
        <v>46286</v>
      </c>
      <c r="C2796" s="39" t="n">
        <v>1</v>
      </c>
      <c r="D2796" s="39" t="s">
        <v>26</v>
      </c>
      <c r="E2796" s="39"/>
      <c r="F2796" s="41" t="n">
        <f aca="false">IF(A2796="","",MATCH(A2796,P_ID,1))</f>
        <v>2851</v>
      </c>
      <c r="G2796" s="41" t="str">
        <f aca="false">IF(A2796="","",INDEX(P_Svc,F2796))</f>
        <v>Express</v>
      </c>
      <c r="H2796" s="41" t="str">
        <f aca="false">IF(A2796="","",INDEX(P_Zone,F2796))</f>
        <v>Central</v>
      </c>
      <c r="I2796" s="41" t="n">
        <f aca="false">IF(A2796="","",IF(D2796="Delivered",IF(B2796&lt;=INDEX(P_Due,F2796),1,0),0))</f>
        <v>1</v>
      </c>
    </row>
    <row r="2797" customFormat="false" ht="15" hidden="false" customHeight="false" outlineLevel="0" collapsed="false">
      <c r="A2797" s="37" t="n">
        <v>1002855</v>
      </c>
      <c r="B2797" s="38" t="n">
        <v>46286</v>
      </c>
      <c r="C2797" s="39" t="n">
        <v>1</v>
      </c>
      <c r="D2797" s="39" t="s">
        <v>26</v>
      </c>
      <c r="E2797" s="39"/>
      <c r="F2797" s="41" t="n">
        <f aca="false">IF(A2797="","",MATCH(A2797,P_ID,1))</f>
        <v>2855</v>
      </c>
      <c r="G2797" s="41" t="str">
        <f aca="false">IF(A2797="","",INDEX(P_Svc,F2797))</f>
        <v>Express</v>
      </c>
      <c r="H2797" s="41" t="str">
        <f aca="false">IF(A2797="","",INDEX(P_Zone,F2797))</f>
        <v>North</v>
      </c>
      <c r="I2797" s="41" t="n">
        <f aca="false">IF(A2797="","",IF(D2797="Delivered",IF(B2797&lt;=INDEX(P_Due,F2797),1,0),0))</f>
        <v>1</v>
      </c>
    </row>
    <row r="2798" customFormat="false" ht="15" hidden="false" customHeight="false" outlineLevel="0" collapsed="false">
      <c r="A2798" s="37" t="n">
        <v>1002877</v>
      </c>
      <c r="B2798" s="38" t="n">
        <v>46286</v>
      </c>
      <c r="C2798" s="39" t="n">
        <v>1</v>
      </c>
      <c r="D2798" s="39" t="s">
        <v>26</v>
      </c>
      <c r="E2798" s="39"/>
      <c r="F2798" s="41" t="n">
        <f aca="false">IF(A2798="","",MATCH(A2798,P_ID,1))</f>
        <v>2877</v>
      </c>
      <c r="G2798" s="41" t="str">
        <f aca="false">IF(A2798="","",INDEX(P_Svc,F2798))</f>
        <v>Express</v>
      </c>
      <c r="H2798" s="41" t="str">
        <f aca="false">IF(A2798="","",INDEX(P_Zone,F2798))</f>
        <v>Central</v>
      </c>
      <c r="I2798" s="41" t="n">
        <f aca="false">IF(A2798="","",IF(D2798="Delivered",IF(B2798&lt;=INDEX(P_Due,F2798),1,0),0))</f>
        <v>1</v>
      </c>
    </row>
    <row r="2799" customFormat="false" ht="15" hidden="false" customHeight="false" outlineLevel="0" collapsed="false">
      <c r="A2799" s="37" t="n">
        <v>1002879</v>
      </c>
      <c r="B2799" s="38" t="n">
        <v>46286</v>
      </c>
      <c r="C2799" s="39" t="n">
        <v>1</v>
      </c>
      <c r="D2799" s="39" t="s">
        <v>26</v>
      </c>
      <c r="E2799" s="39"/>
      <c r="F2799" s="41" t="n">
        <f aca="false">IF(A2799="","",MATCH(A2799,P_ID,1))</f>
        <v>2879</v>
      </c>
      <c r="G2799" s="41" t="str">
        <f aca="false">IF(A2799="","",INDEX(P_Svc,F2799))</f>
        <v>Express</v>
      </c>
      <c r="H2799" s="41" t="str">
        <f aca="false">IF(A2799="","",INDEX(P_Zone,F2799))</f>
        <v>West</v>
      </c>
      <c r="I2799" s="41" t="n">
        <f aca="false">IF(A2799="","",IF(D2799="Delivered",IF(B2799&lt;=INDEX(P_Due,F2799),1,0),0))</f>
        <v>1</v>
      </c>
    </row>
    <row r="2800" customFormat="false" ht="15" hidden="false" customHeight="false" outlineLevel="0" collapsed="false">
      <c r="A2800" s="37" t="n">
        <v>1002901</v>
      </c>
      <c r="B2800" s="38" t="n">
        <v>46286</v>
      </c>
      <c r="C2800" s="39" t="n">
        <v>1</v>
      </c>
      <c r="D2800" s="39" t="s">
        <v>26</v>
      </c>
      <c r="E2800" s="39"/>
      <c r="F2800" s="41" t="n">
        <f aca="false">IF(A2800="","",MATCH(A2800,P_ID,1))</f>
        <v>2901</v>
      </c>
      <c r="G2800" s="41" t="str">
        <f aca="false">IF(A2800="","",INDEX(P_Svc,F2800))</f>
        <v>Express</v>
      </c>
      <c r="H2800" s="41" t="str">
        <f aca="false">IF(A2800="","",INDEX(P_Zone,F2800))</f>
        <v>Central</v>
      </c>
      <c r="I2800" s="41" t="n">
        <f aca="false">IF(A2800="","",IF(D2800="Delivered",IF(B2800&lt;=INDEX(P_Due,F2800),1,0),0))</f>
        <v>1</v>
      </c>
    </row>
    <row r="2801" customFormat="false" ht="15" hidden="false" customHeight="false" outlineLevel="0" collapsed="false">
      <c r="A2801" s="37" t="n">
        <v>1002923</v>
      </c>
      <c r="B2801" s="38" t="n">
        <v>46286</v>
      </c>
      <c r="C2801" s="39" t="n">
        <v>1</v>
      </c>
      <c r="D2801" s="39" t="s">
        <v>26</v>
      </c>
      <c r="E2801" s="39"/>
      <c r="F2801" s="41" t="n">
        <f aca="false">IF(A2801="","",MATCH(A2801,P_ID,1))</f>
        <v>2923</v>
      </c>
      <c r="G2801" s="41" t="str">
        <f aca="false">IF(A2801="","",INDEX(P_Svc,F2801))</f>
        <v>Express</v>
      </c>
      <c r="H2801" s="41" t="str">
        <f aca="false">IF(A2801="","",INDEX(P_Zone,F2801))</f>
        <v>North</v>
      </c>
      <c r="I2801" s="41" t="n">
        <f aca="false">IF(A2801="","",IF(D2801="Delivered",IF(B2801&lt;=INDEX(P_Due,F2801),1,0),0))</f>
        <v>1</v>
      </c>
    </row>
    <row r="2802" customFormat="false" ht="15" hidden="false" customHeight="false" outlineLevel="0" collapsed="false">
      <c r="A2802" s="37" t="n">
        <v>1002940</v>
      </c>
      <c r="B2802" s="38" t="n">
        <v>46286</v>
      </c>
      <c r="C2802" s="39" t="n">
        <v>1</v>
      </c>
      <c r="D2802" s="39" t="s">
        <v>26</v>
      </c>
      <c r="E2802" s="39"/>
      <c r="F2802" s="41" t="n">
        <f aca="false">IF(A2802="","",MATCH(A2802,P_ID,1))</f>
        <v>2940</v>
      </c>
      <c r="G2802" s="41" t="str">
        <f aca="false">IF(A2802="","",INDEX(P_Svc,F2802))</f>
        <v>Express</v>
      </c>
      <c r="H2802" s="41" t="str">
        <f aca="false">IF(A2802="","",INDEX(P_Zone,F2802))</f>
        <v>North</v>
      </c>
      <c r="I2802" s="41" t="n">
        <f aca="false">IF(A2802="","",IF(D2802="Delivered",IF(B2802&lt;=INDEX(P_Due,F2802),1,0),0))</f>
        <v>1</v>
      </c>
    </row>
    <row r="2803" customFormat="false" ht="15" hidden="false" customHeight="false" outlineLevel="0" collapsed="false">
      <c r="A2803" s="37" t="n">
        <v>1002951</v>
      </c>
      <c r="B2803" s="38" t="n">
        <v>46286</v>
      </c>
      <c r="C2803" s="39" t="n">
        <v>1</v>
      </c>
      <c r="D2803" s="39" t="s">
        <v>26</v>
      </c>
      <c r="E2803" s="39"/>
      <c r="F2803" s="41" t="n">
        <f aca="false">IF(A2803="","",MATCH(A2803,P_ID,1))</f>
        <v>2951</v>
      </c>
      <c r="G2803" s="41" t="str">
        <f aca="false">IF(A2803="","",INDEX(P_Svc,F2803))</f>
        <v>Express</v>
      </c>
      <c r="H2803" s="41" t="str">
        <f aca="false">IF(A2803="","",INDEX(P_Zone,F2803))</f>
        <v>East</v>
      </c>
      <c r="I2803" s="41" t="n">
        <f aca="false">IF(A2803="","",IF(D2803="Delivered",IF(B2803&lt;=INDEX(P_Due,F2803),1,0),0))</f>
        <v>1</v>
      </c>
    </row>
    <row r="2804" customFormat="false" ht="15" hidden="false" customHeight="false" outlineLevel="0" collapsed="false">
      <c r="A2804" s="37" t="n">
        <v>1002955</v>
      </c>
      <c r="B2804" s="38" t="n">
        <v>46286</v>
      </c>
      <c r="C2804" s="39" t="n">
        <v>1</v>
      </c>
      <c r="D2804" s="39" t="s">
        <v>26</v>
      </c>
      <c r="E2804" s="39"/>
      <c r="F2804" s="41" t="n">
        <f aca="false">IF(A2804="","",MATCH(A2804,P_ID,1))</f>
        <v>2955</v>
      </c>
      <c r="G2804" s="41" t="str">
        <f aca="false">IF(A2804="","",INDEX(P_Svc,F2804))</f>
        <v>Express</v>
      </c>
      <c r="H2804" s="41" t="str">
        <f aca="false">IF(A2804="","",INDEX(P_Zone,F2804))</f>
        <v>West</v>
      </c>
      <c r="I2804" s="41" t="n">
        <f aca="false">IF(A2804="","",IF(D2804="Delivered",IF(B2804&lt;=INDEX(P_Due,F2804),1,0),0))</f>
        <v>1</v>
      </c>
    </row>
    <row r="2805" customFormat="false" ht="15" hidden="false" customHeight="false" outlineLevel="0" collapsed="false">
      <c r="A2805" s="37" t="n">
        <v>1002977</v>
      </c>
      <c r="B2805" s="38" t="n">
        <v>46286</v>
      </c>
      <c r="C2805" s="39" t="n">
        <v>1</v>
      </c>
      <c r="D2805" s="39" t="s">
        <v>26</v>
      </c>
      <c r="E2805" s="39"/>
      <c r="F2805" s="41" t="n">
        <f aca="false">IF(A2805="","",MATCH(A2805,P_ID,1))</f>
        <v>2977</v>
      </c>
      <c r="G2805" s="41" t="str">
        <f aca="false">IF(A2805="","",INDEX(P_Svc,F2805))</f>
        <v>Express</v>
      </c>
      <c r="H2805" s="41" t="str">
        <f aca="false">IF(A2805="","",INDEX(P_Zone,F2805))</f>
        <v>South</v>
      </c>
      <c r="I2805" s="41" t="n">
        <f aca="false">IF(A2805="","",IF(D2805="Delivered",IF(B2805&lt;=INDEX(P_Due,F2805),1,0),0))</f>
        <v>1</v>
      </c>
    </row>
    <row r="2806" customFormat="false" ht="15" hidden="false" customHeight="false" outlineLevel="0" collapsed="false">
      <c r="A2806" s="37" t="n">
        <v>1003031</v>
      </c>
      <c r="B2806" s="38" t="n">
        <v>46286</v>
      </c>
      <c r="C2806" s="39" t="n">
        <v>1</v>
      </c>
      <c r="D2806" s="39" t="s">
        <v>26</v>
      </c>
      <c r="E2806" s="39"/>
      <c r="F2806" s="41" t="n">
        <f aca="false">IF(A2806="","",MATCH(A2806,P_ID,1))</f>
        <v>3031</v>
      </c>
      <c r="G2806" s="41" t="str">
        <f aca="false">IF(A2806="","",INDEX(P_Svc,F2806))</f>
        <v>Express</v>
      </c>
      <c r="H2806" s="41" t="str">
        <f aca="false">IF(A2806="","",INDEX(P_Zone,F2806))</f>
        <v>Central</v>
      </c>
      <c r="I2806" s="41" t="n">
        <f aca="false">IF(A2806="","",IF(D2806="Delivered",IF(B2806&lt;=INDEX(P_Due,F2806),1,0),0))</f>
        <v>1</v>
      </c>
    </row>
    <row r="2807" customFormat="false" ht="15" hidden="false" customHeight="false" outlineLevel="0" collapsed="false">
      <c r="A2807" s="37" t="n">
        <v>1003037</v>
      </c>
      <c r="B2807" s="38" t="n">
        <v>46286</v>
      </c>
      <c r="C2807" s="39" t="n">
        <v>1</v>
      </c>
      <c r="D2807" s="39" t="s">
        <v>26</v>
      </c>
      <c r="E2807" s="39"/>
      <c r="F2807" s="41" t="n">
        <f aca="false">IF(A2807="","",MATCH(A2807,P_ID,1))</f>
        <v>3037</v>
      </c>
      <c r="G2807" s="41" t="str">
        <f aca="false">IF(A2807="","",INDEX(P_Svc,F2807))</f>
        <v>Express</v>
      </c>
      <c r="H2807" s="41" t="str">
        <f aca="false">IF(A2807="","",INDEX(P_Zone,F2807))</f>
        <v>East</v>
      </c>
      <c r="I2807" s="41" t="n">
        <f aca="false">IF(A2807="","",IF(D2807="Delivered",IF(B2807&lt;=INDEX(P_Due,F2807),1,0),0))</f>
        <v>1</v>
      </c>
    </row>
    <row r="2808" customFormat="false" ht="15" hidden="false" customHeight="false" outlineLevel="0" collapsed="false">
      <c r="A2808" s="37" t="n">
        <v>1003039</v>
      </c>
      <c r="B2808" s="38" t="n">
        <v>46286</v>
      </c>
      <c r="C2808" s="39" t="n">
        <v>1</v>
      </c>
      <c r="D2808" s="39" t="s">
        <v>26</v>
      </c>
      <c r="E2808" s="39"/>
      <c r="F2808" s="41" t="n">
        <f aca="false">IF(A2808="","",MATCH(A2808,P_ID,1))</f>
        <v>3039</v>
      </c>
      <c r="G2808" s="41" t="str">
        <f aca="false">IF(A2808="","",INDEX(P_Svc,F2808))</f>
        <v>Express</v>
      </c>
      <c r="H2808" s="41" t="str">
        <f aca="false">IF(A2808="","",INDEX(P_Zone,F2808))</f>
        <v>North</v>
      </c>
      <c r="I2808" s="41" t="n">
        <f aca="false">IF(A2808="","",IF(D2808="Delivered",IF(B2808&lt;=INDEX(P_Due,F2808),1,0),0))</f>
        <v>1</v>
      </c>
    </row>
    <row r="2809" customFormat="false" ht="15" hidden="false" customHeight="false" outlineLevel="0" collapsed="false">
      <c r="A2809" s="37" t="n">
        <v>1002468</v>
      </c>
      <c r="B2809" s="38" t="n">
        <v>46286</v>
      </c>
      <c r="C2809" s="39" t="n">
        <v>1</v>
      </c>
      <c r="D2809" s="39" t="s">
        <v>26</v>
      </c>
      <c r="E2809" s="39"/>
      <c r="F2809" s="41" t="n">
        <f aca="false">IF(A2809="","",MATCH(A2809,P_ID,1))</f>
        <v>2468</v>
      </c>
      <c r="G2809" s="41" t="str">
        <f aca="false">IF(A2809="","",INDEX(P_Svc,F2809))</f>
        <v>Economy</v>
      </c>
      <c r="H2809" s="41" t="str">
        <f aca="false">IF(A2809="","",INDEX(P_Zone,F2809))</f>
        <v>West</v>
      </c>
      <c r="I2809" s="41" t="n">
        <f aca="false">IF(A2809="","",IF(D2809="Delivered",IF(B2809&lt;=INDEX(P_Due,F2809),1,0),0))</f>
        <v>1</v>
      </c>
    </row>
    <row r="2810" customFormat="false" ht="15" hidden="false" customHeight="false" outlineLevel="0" collapsed="false">
      <c r="A2810" s="37" t="n">
        <v>1002469</v>
      </c>
      <c r="B2810" s="38" t="n">
        <v>46286</v>
      </c>
      <c r="C2810" s="39" t="n">
        <v>1</v>
      </c>
      <c r="D2810" s="39" t="s">
        <v>26</v>
      </c>
      <c r="E2810" s="39"/>
      <c r="F2810" s="41" t="n">
        <f aca="false">IF(A2810="","",MATCH(A2810,P_ID,1))</f>
        <v>2469</v>
      </c>
      <c r="G2810" s="41" t="str">
        <f aca="false">IF(A2810="","",INDEX(P_Svc,F2810))</f>
        <v>Standard</v>
      </c>
      <c r="H2810" s="41" t="str">
        <f aca="false">IF(A2810="","",INDEX(P_Zone,F2810))</f>
        <v>Central</v>
      </c>
      <c r="I2810" s="41" t="n">
        <f aca="false">IF(A2810="","",IF(D2810="Delivered",IF(B2810&lt;=INDEX(P_Due,F2810),1,0),0))</f>
        <v>1</v>
      </c>
    </row>
    <row r="2811" customFormat="false" ht="15" hidden="false" customHeight="false" outlineLevel="0" collapsed="false">
      <c r="A2811" s="37" t="n">
        <v>1002470</v>
      </c>
      <c r="B2811" s="38" t="n">
        <v>46286</v>
      </c>
      <c r="C2811" s="39" t="n">
        <v>1</v>
      </c>
      <c r="D2811" s="39" t="s">
        <v>26</v>
      </c>
      <c r="E2811" s="39"/>
      <c r="F2811" s="41" t="n">
        <f aca="false">IF(A2811="","",MATCH(A2811,P_ID,1))</f>
        <v>2470</v>
      </c>
      <c r="G2811" s="41" t="str">
        <f aca="false">IF(A2811="","",INDEX(P_Svc,F2811))</f>
        <v>Standard</v>
      </c>
      <c r="H2811" s="41" t="str">
        <f aca="false">IF(A2811="","",INDEX(P_Zone,F2811))</f>
        <v>Central</v>
      </c>
      <c r="I2811" s="41" t="n">
        <f aca="false">IF(A2811="","",IF(D2811="Delivered",IF(B2811&lt;=INDEX(P_Due,F2811),1,0),0))</f>
        <v>1</v>
      </c>
    </row>
    <row r="2812" customFormat="false" ht="15" hidden="false" customHeight="false" outlineLevel="0" collapsed="false">
      <c r="A2812" s="37" t="n">
        <v>1002471</v>
      </c>
      <c r="B2812" s="38" t="n">
        <v>46286</v>
      </c>
      <c r="C2812" s="39" t="n">
        <v>1</v>
      </c>
      <c r="D2812" s="39" t="s">
        <v>26</v>
      </c>
      <c r="E2812" s="39"/>
      <c r="F2812" s="41" t="n">
        <f aca="false">IF(A2812="","",MATCH(A2812,P_ID,1))</f>
        <v>2471</v>
      </c>
      <c r="G2812" s="41" t="str">
        <f aca="false">IF(A2812="","",INDEX(P_Svc,F2812))</f>
        <v>Standard</v>
      </c>
      <c r="H2812" s="41" t="str">
        <f aca="false">IF(A2812="","",INDEX(P_Zone,F2812))</f>
        <v>West</v>
      </c>
      <c r="I2812" s="41" t="n">
        <f aca="false">IF(A2812="","",IF(D2812="Delivered",IF(B2812&lt;=INDEX(P_Due,F2812),1,0),0))</f>
        <v>1</v>
      </c>
    </row>
    <row r="2813" customFormat="false" ht="15" hidden="false" customHeight="false" outlineLevel="0" collapsed="false">
      <c r="A2813" s="37" t="n">
        <v>1002472</v>
      </c>
      <c r="B2813" s="38" t="n">
        <v>46286</v>
      </c>
      <c r="C2813" s="39" t="n">
        <v>1</v>
      </c>
      <c r="D2813" s="39" t="s">
        <v>26</v>
      </c>
      <c r="E2813" s="39"/>
      <c r="F2813" s="41" t="n">
        <f aca="false">IF(A2813="","",MATCH(A2813,P_ID,1))</f>
        <v>2472</v>
      </c>
      <c r="G2813" s="41" t="str">
        <f aca="false">IF(A2813="","",INDEX(P_Svc,F2813))</f>
        <v>Standard</v>
      </c>
      <c r="H2813" s="41" t="str">
        <f aca="false">IF(A2813="","",INDEX(P_Zone,F2813))</f>
        <v>North</v>
      </c>
      <c r="I2813" s="41" t="n">
        <f aca="false">IF(A2813="","",IF(D2813="Delivered",IF(B2813&lt;=INDEX(P_Due,F2813),1,0),0))</f>
        <v>1</v>
      </c>
    </row>
    <row r="2814" customFormat="false" ht="15" hidden="false" customHeight="false" outlineLevel="0" collapsed="false">
      <c r="A2814" s="37" t="n">
        <v>1002473</v>
      </c>
      <c r="B2814" s="38" t="n">
        <v>46286</v>
      </c>
      <c r="C2814" s="39" t="n">
        <v>1</v>
      </c>
      <c r="D2814" s="39" t="s">
        <v>26</v>
      </c>
      <c r="E2814" s="39"/>
      <c r="F2814" s="41" t="n">
        <f aca="false">IF(A2814="","",MATCH(A2814,P_ID,1))</f>
        <v>2473</v>
      </c>
      <c r="G2814" s="41" t="str">
        <f aca="false">IF(A2814="","",INDEX(P_Svc,F2814))</f>
        <v>Economy</v>
      </c>
      <c r="H2814" s="41" t="str">
        <f aca="false">IF(A2814="","",INDEX(P_Zone,F2814))</f>
        <v>Central</v>
      </c>
      <c r="I2814" s="41" t="n">
        <f aca="false">IF(A2814="","",IF(D2814="Delivered",IF(B2814&lt;=INDEX(P_Due,F2814),1,0),0))</f>
        <v>1</v>
      </c>
    </row>
    <row r="2815" customFormat="false" ht="15" hidden="false" customHeight="false" outlineLevel="0" collapsed="false">
      <c r="A2815" s="37" t="n">
        <v>1002474</v>
      </c>
      <c r="B2815" s="38" t="n">
        <v>46286</v>
      </c>
      <c r="C2815" s="39" t="n">
        <v>1</v>
      </c>
      <c r="D2815" s="39" t="s">
        <v>26</v>
      </c>
      <c r="E2815" s="39"/>
      <c r="F2815" s="41" t="n">
        <f aca="false">IF(A2815="","",MATCH(A2815,P_ID,1))</f>
        <v>2474</v>
      </c>
      <c r="G2815" s="41" t="str">
        <f aca="false">IF(A2815="","",INDEX(P_Svc,F2815))</f>
        <v>Standard</v>
      </c>
      <c r="H2815" s="41" t="str">
        <f aca="false">IF(A2815="","",INDEX(P_Zone,F2815))</f>
        <v>East</v>
      </c>
      <c r="I2815" s="41" t="n">
        <f aca="false">IF(A2815="","",IF(D2815="Delivered",IF(B2815&lt;=INDEX(P_Due,F2815),1,0),0))</f>
        <v>1</v>
      </c>
    </row>
    <row r="2816" customFormat="false" ht="15" hidden="false" customHeight="false" outlineLevel="0" collapsed="false">
      <c r="A2816" s="37" t="n">
        <v>1002475</v>
      </c>
      <c r="B2816" s="38" t="n">
        <v>46286</v>
      </c>
      <c r="C2816" s="39" t="n">
        <v>1</v>
      </c>
      <c r="D2816" s="39" t="s">
        <v>26</v>
      </c>
      <c r="E2816" s="39"/>
      <c r="F2816" s="41" t="n">
        <f aca="false">IF(A2816="","",MATCH(A2816,P_ID,1))</f>
        <v>2475</v>
      </c>
      <c r="G2816" s="41" t="str">
        <f aca="false">IF(A2816="","",INDEX(P_Svc,F2816))</f>
        <v>Standard</v>
      </c>
      <c r="H2816" s="41" t="str">
        <f aca="false">IF(A2816="","",INDEX(P_Zone,F2816))</f>
        <v>South</v>
      </c>
      <c r="I2816" s="41" t="n">
        <f aca="false">IF(A2816="","",IF(D2816="Delivered",IF(B2816&lt;=INDEX(P_Due,F2816),1,0),0))</f>
        <v>1</v>
      </c>
    </row>
    <row r="2817" customFormat="false" ht="15" hidden="false" customHeight="false" outlineLevel="0" collapsed="false">
      <c r="A2817" s="37" t="n">
        <v>1002476</v>
      </c>
      <c r="B2817" s="38" t="n">
        <v>46286</v>
      </c>
      <c r="C2817" s="39" t="n">
        <v>1</v>
      </c>
      <c r="D2817" s="39" t="s">
        <v>26</v>
      </c>
      <c r="E2817" s="39"/>
      <c r="F2817" s="41" t="n">
        <f aca="false">IF(A2817="","",MATCH(A2817,P_ID,1))</f>
        <v>2476</v>
      </c>
      <c r="G2817" s="41" t="str">
        <f aca="false">IF(A2817="","",INDEX(P_Svc,F2817))</f>
        <v>Economy</v>
      </c>
      <c r="H2817" s="41" t="str">
        <f aca="false">IF(A2817="","",INDEX(P_Zone,F2817))</f>
        <v>North</v>
      </c>
      <c r="I2817" s="41" t="n">
        <f aca="false">IF(A2817="","",IF(D2817="Delivered",IF(B2817&lt;=INDEX(P_Due,F2817),1,0),0))</f>
        <v>1</v>
      </c>
    </row>
    <row r="2818" customFormat="false" ht="15" hidden="false" customHeight="false" outlineLevel="0" collapsed="false">
      <c r="A2818" s="37" t="n">
        <v>1002477</v>
      </c>
      <c r="B2818" s="38" t="n">
        <v>46286</v>
      </c>
      <c r="C2818" s="39" t="n">
        <v>1</v>
      </c>
      <c r="D2818" s="39" t="s">
        <v>26</v>
      </c>
      <c r="E2818" s="39"/>
      <c r="F2818" s="41" t="n">
        <f aca="false">IF(A2818="","",MATCH(A2818,P_ID,1))</f>
        <v>2477</v>
      </c>
      <c r="G2818" s="41" t="str">
        <f aca="false">IF(A2818="","",INDEX(P_Svc,F2818))</f>
        <v>Standard</v>
      </c>
      <c r="H2818" s="41" t="str">
        <f aca="false">IF(A2818="","",INDEX(P_Zone,F2818))</f>
        <v>West</v>
      </c>
      <c r="I2818" s="41" t="n">
        <f aca="false">IF(A2818="","",IF(D2818="Delivered",IF(B2818&lt;=INDEX(P_Due,F2818),1,0),0))</f>
        <v>1</v>
      </c>
    </row>
    <row r="2819" customFormat="false" ht="15" hidden="false" customHeight="false" outlineLevel="0" collapsed="false">
      <c r="A2819" s="37" t="n">
        <v>1002478</v>
      </c>
      <c r="B2819" s="38" t="n">
        <v>46286</v>
      </c>
      <c r="C2819" s="39" t="n">
        <v>1</v>
      </c>
      <c r="D2819" s="39" t="s">
        <v>26</v>
      </c>
      <c r="E2819" s="39"/>
      <c r="F2819" s="41" t="n">
        <f aca="false">IF(A2819="","",MATCH(A2819,P_ID,1))</f>
        <v>2478</v>
      </c>
      <c r="G2819" s="41" t="str">
        <f aca="false">IF(A2819="","",INDEX(P_Svc,F2819))</f>
        <v>Economy</v>
      </c>
      <c r="H2819" s="41" t="str">
        <f aca="false">IF(A2819="","",INDEX(P_Zone,F2819))</f>
        <v>North</v>
      </c>
      <c r="I2819" s="41" t="n">
        <f aca="false">IF(A2819="","",IF(D2819="Delivered",IF(B2819&lt;=INDEX(P_Due,F2819),1,0),0))</f>
        <v>1</v>
      </c>
    </row>
    <row r="2820" customFormat="false" ht="15" hidden="false" customHeight="false" outlineLevel="0" collapsed="false">
      <c r="A2820" s="37" t="n">
        <v>1002479</v>
      </c>
      <c r="B2820" s="38" t="n">
        <v>46286</v>
      </c>
      <c r="C2820" s="39" t="n">
        <v>1</v>
      </c>
      <c r="D2820" s="39" t="s">
        <v>26</v>
      </c>
      <c r="E2820" s="39"/>
      <c r="F2820" s="41" t="n">
        <f aca="false">IF(A2820="","",MATCH(A2820,P_ID,1))</f>
        <v>2479</v>
      </c>
      <c r="G2820" s="41" t="str">
        <f aca="false">IF(A2820="","",INDEX(P_Svc,F2820))</f>
        <v>Standard</v>
      </c>
      <c r="H2820" s="41" t="str">
        <f aca="false">IF(A2820="","",INDEX(P_Zone,F2820))</f>
        <v>West</v>
      </c>
      <c r="I2820" s="41" t="n">
        <f aca="false">IF(A2820="","",IF(D2820="Delivered",IF(B2820&lt;=INDEX(P_Due,F2820),1,0),0))</f>
        <v>1</v>
      </c>
    </row>
    <row r="2821" customFormat="false" ht="15" hidden="false" customHeight="false" outlineLevel="0" collapsed="false">
      <c r="A2821" s="37" t="n">
        <v>1002480</v>
      </c>
      <c r="B2821" s="38" t="n">
        <v>46286</v>
      </c>
      <c r="C2821" s="39" t="n">
        <v>1</v>
      </c>
      <c r="D2821" s="39" t="s">
        <v>79</v>
      </c>
      <c r="E2821" s="39" t="s">
        <v>34</v>
      </c>
      <c r="F2821" s="41" t="n">
        <f aca="false">IF(A2821="","",MATCH(A2821,P_ID,1))</f>
        <v>2480</v>
      </c>
      <c r="G2821" s="41" t="str">
        <f aca="false">IF(A2821="","",INDEX(P_Svc,F2821))</f>
        <v>Standard</v>
      </c>
      <c r="H2821" s="41" t="str">
        <f aca="false">IF(A2821="","",INDEX(P_Zone,F2821))</f>
        <v>West</v>
      </c>
      <c r="I2821" s="41" t="n">
        <f aca="false">IF(A2821="","",IF(D2821="Delivered",IF(B2821&lt;=INDEX(P_Due,F2821),1,0),0))</f>
        <v>0</v>
      </c>
    </row>
    <row r="2822" customFormat="false" ht="15" hidden="false" customHeight="false" outlineLevel="0" collapsed="false">
      <c r="A2822" s="37" t="n">
        <v>1002481</v>
      </c>
      <c r="B2822" s="38" t="n">
        <v>46286</v>
      </c>
      <c r="C2822" s="39" t="n">
        <v>1</v>
      </c>
      <c r="D2822" s="39" t="s">
        <v>26</v>
      </c>
      <c r="E2822" s="39"/>
      <c r="F2822" s="41" t="n">
        <f aca="false">IF(A2822="","",MATCH(A2822,P_ID,1))</f>
        <v>2481</v>
      </c>
      <c r="G2822" s="41" t="str">
        <f aca="false">IF(A2822="","",INDEX(P_Svc,F2822))</f>
        <v>Standard</v>
      </c>
      <c r="H2822" s="41" t="str">
        <f aca="false">IF(A2822="","",INDEX(P_Zone,F2822))</f>
        <v>East</v>
      </c>
      <c r="I2822" s="41" t="n">
        <f aca="false">IF(A2822="","",IF(D2822="Delivered",IF(B2822&lt;=INDEX(P_Due,F2822),1,0),0))</f>
        <v>1</v>
      </c>
    </row>
    <row r="2823" customFormat="false" ht="15" hidden="false" customHeight="false" outlineLevel="0" collapsed="false">
      <c r="A2823" s="37" t="n">
        <v>1002482</v>
      </c>
      <c r="B2823" s="38" t="n">
        <v>46286</v>
      </c>
      <c r="C2823" s="39" t="n">
        <v>1</v>
      </c>
      <c r="D2823" s="39" t="s">
        <v>26</v>
      </c>
      <c r="E2823" s="39"/>
      <c r="F2823" s="41" t="n">
        <f aca="false">IF(A2823="","",MATCH(A2823,P_ID,1))</f>
        <v>2482</v>
      </c>
      <c r="G2823" s="41" t="str">
        <f aca="false">IF(A2823="","",INDEX(P_Svc,F2823))</f>
        <v>Standard</v>
      </c>
      <c r="H2823" s="41" t="str">
        <f aca="false">IF(A2823="","",INDEX(P_Zone,F2823))</f>
        <v>South</v>
      </c>
      <c r="I2823" s="41" t="n">
        <f aca="false">IF(A2823="","",IF(D2823="Delivered",IF(B2823&lt;=INDEX(P_Due,F2823),1,0),0))</f>
        <v>1</v>
      </c>
    </row>
    <row r="2824" customFormat="false" ht="15" hidden="false" customHeight="false" outlineLevel="0" collapsed="false">
      <c r="A2824" s="37" t="n">
        <v>1002484</v>
      </c>
      <c r="B2824" s="38" t="n">
        <v>46286</v>
      </c>
      <c r="C2824" s="39" t="n">
        <v>1</v>
      </c>
      <c r="D2824" s="39" t="s">
        <v>26</v>
      </c>
      <c r="E2824" s="39"/>
      <c r="F2824" s="41" t="n">
        <f aca="false">IF(A2824="","",MATCH(A2824,P_ID,1))</f>
        <v>2484</v>
      </c>
      <c r="G2824" s="41" t="str">
        <f aca="false">IF(A2824="","",INDEX(P_Svc,F2824))</f>
        <v>Economy</v>
      </c>
      <c r="H2824" s="41" t="str">
        <f aca="false">IF(A2824="","",INDEX(P_Zone,F2824))</f>
        <v>Central</v>
      </c>
      <c r="I2824" s="41" t="n">
        <f aca="false">IF(A2824="","",IF(D2824="Delivered",IF(B2824&lt;=INDEX(P_Due,F2824),1,0),0))</f>
        <v>1</v>
      </c>
    </row>
    <row r="2825" customFormat="false" ht="15" hidden="false" customHeight="false" outlineLevel="0" collapsed="false">
      <c r="A2825" s="37" t="n">
        <v>1002485</v>
      </c>
      <c r="B2825" s="38" t="n">
        <v>46286</v>
      </c>
      <c r="C2825" s="39" t="n">
        <v>1</v>
      </c>
      <c r="D2825" s="39" t="s">
        <v>26</v>
      </c>
      <c r="E2825" s="39"/>
      <c r="F2825" s="41" t="n">
        <f aca="false">IF(A2825="","",MATCH(A2825,P_ID,1))</f>
        <v>2485</v>
      </c>
      <c r="G2825" s="41" t="str">
        <f aca="false">IF(A2825="","",INDEX(P_Svc,F2825))</f>
        <v>Standard</v>
      </c>
      <c r="H2825" s="41" t="str">
        <f aca="false">IF(A2825="","",INDEX(P_Zone,F2825))</f>
        <v>East</v>
      </c>
      <c r="I2825" s="41" t="n">
        <f aca="false">IF(A2825="","",IF(D2825="Delivered",IF(B2825&lt;=INDEX(P_Due,F2825),1,0),0))</f>
        <v>1</v>
      </c>
    </row>
    <row r="2826" customFormat="false" ht="15" hidden="false" customHeight="false" outlineLevel="0" collapsed="false">
      <c r="A2826" s="37" t="n">
        <v>1002486</v>
      </c>
      <c r="B2826" s="38" t="n">
        <v>46286</v>
      </c>
      <c r="C2826" s="39" t="n">
        <v>1</v>
      </c>
      <c r="D2826" s="39" t="s">
        <v>79</v>
      </c>
      <c r="E2826" s="39" t="s">
        <v>32</v>
      </c>
      <c r="F2826" s="41" t="n">
        <f aca="false">IF(A2826="","",MATCH(A2826,P_ID,1))</f>
        <v>2486</v>
      </c>
      <c r="G2826" s="41" t="str">
        <f aca="false">IF(A2826="","",INDEX(P_Svc,F2826))</f>
        <v>Economy</v>
      </c>
      <c r="H2826" s="41" t="str">
        <f aca="false">IF(A2826="","",INDEX(P_Zone,F2826))</f>
        <v>North</v>
      </c>
      <c r="I2826" s="41" t="n">
        <f aca="false">IF(A2826="","",IF(D2826="Delivered",IF(B2826&lt;=INDEX(P_Due,F2826),1,0),0))</f>
        <v>0</v>
      </c>
    </row>
    <row r="2827" customFormat="false" ht="15" hidden="false" customHeight="false" outlineLevel="0" collapsed="false">
      <c r="A2827" s="37" t="n">
        <v>1002487</v>
      </c>
      <c r="B2827" s="38" t="n">
        <v>46286</v>
      </c>
      <c r="C2827" s="39" t="n">
        <v>1</v>
      </c>
      <c r="D2827" s="39" t="s">
        <v>26</v>
      </c>
      <c r="E2827" s="39"/>
      <c r="F2827" s="41" t="n">
        <f aca="false">IF(A2827="","",MATCH(A2827,P_ID,1))</f>
        <v>2487</v>
      </c>
      <c r="G2827" s="41" t="str">
        <f aca="false">IF(A2827="","",INDEX(P_Svc,F2827))</f>
        <v>Standard</v>
      </c>
      <c r="H2827" s="41" t="str">
        <f aca="false">IF(A2827="","",INDEX(P_Zone,F2827))</f>
        <v>Central</v>
      </c>
      <c r="I2827" s="41" t="n">
        <f aca="false">IF(A2827="","",IF(D2827="Delivered",IF(B2827&lt;=INDEX(P_Due,F2827),1,0),0))</f>
        <v>1</v>
      </c>
    </row>
    <row r="2828" customFormat="false" ht="15" hidden="false" customHeight="false" outlineLevel="0" collapsed="false">
      <c r="A2828" s="37" t="n">
        <v>1002489</v>
      </c>
      <c r="B2828" s="38" t="n">
        <v>46286</v>
      </c>
      <c r="C2828" s="39" t="n">
        <v>1</v>
      </c>
      <c r="D2828" s="39" t="s">
        <v>26</v>
      </c>
      <c r="E2828" s="39"/>
      <c r="F2828" s="41" t="n">
        <f aca="false">IF(A2828="","",MATCH(A2828,P_ID,1))</f>
        <v>2489</v>
      </c>
      <c r="G2828" s="41" t="str">
        <f aca="false">IF(A2828="","",INDEX(P_Svc,F2828))</f>
        <v>Standard</v>
      </c>
      <c r="H2828" s="41" t="str">
        <f aca="false">IF(A2828="","",INDEX(P_Zone,F2828))</f>
        <v>West</v>
      </c>
      <c r="I2828" s="41" t="n">
        <f aca="false">IF(A2828="","",IF(D2828="Delivered",IF(B2828&lt;=INDEX(P_Due,F2828),1,0),0))</f>
        <v>1</v>
      </c>
    </row>
    <row r="2829" customFormat="false" ht="15" hidden="false" customHeight="false" outlineLevel="0" collapsed="false">
      <c r="A2829" s="37" t="n">
        <v>1002491</v>
      </c>
      <c r="B2829" s="38" t="n">
        <v>46286</v>
      </c>
      <c r="C2829" s="39" t="n">
        <v>1</v>
      </c>
      <c r="D2829" s="39" t="s">
        <v>26</v>
      </c>
      <c r="E2829" s="39"/>
      <c r="F2829" s="41" t="n">
        <f aca="false">IF(A2829="","",MATCH(A2829,P_ID,1))</f>
        <v>2491</v>
      </c>
      <c r="G2829" s="41" t="str">
        <f aca="false">IF(A2829="","",INDEX(P_Svc,F2829))</f>
        <v>Standard</v>
      </c>
      <c r="H2829" s="41" t="str">
        <f aca="false">IF(A2829="","",INDEX(P_Zone,F2829))</f>
        <v>North</v>
      </c>
      <c r="I2829" s="41" t="n">
        <f aca="false">IF(A2829="","",IF(D2829="Delivered",IF(B2829&lt;=INDEX(P_Due,F2829),1,0),0))</f>
        <v>1</v>
      </c>
    </row>
    <row r="2830" customFormat="false" ht="15" hidden="false" customHeight="false" outlineLevel="0" collapsed="false">
      <c r="A2830" s="37" t="n">
        <v>1002492</v>
      </c>
      <c r="B2830" s="38" t="n">
        <v>46286</v>
      </c>
      <c r="C2830" s="39" t="n">
        <v>1</v>
      </c>
      <c r="D2830" s="39" t="s">
        <v>26</v>
      </c>
      <c r="E2830" s="39"/>
      <c r="F2830" s="41" t="n">
        <f aca="false">IF(A2830="","",MATCH(A2830,P_ID,1))</f>
        <v>2492</v>
      </c>
      <c r="G2830" s="41" t="str">
        <f aca="false">IF(A2830="","",INDEX(P_Svc,F2830))</f>
        <v>Standard</v>
      </c>
      <c r="H2830" s="41" t="str">
        <f aca="false">IF(A2830="","",INDEX(P_Zone,F2830))</f>
        <v>North</v>
      </c>
      <c r="I2830" s="41" t="n">
        <f aca="false">IF(A2830="","",IF(D2830="Delivered",IF(B2830&lt;=INDEX(P_Due,F2830),1,0),0))</f>
        <v>1</v>
      </c>
    </row>
    <row r="2831" customFormat="false" ht="15" hidden="false" customHeight="false" outlineLevel="0" collapsed="false">
      <c r="A2831" s="37" t="n">
        <v>1002493</v>
      </c>
      <c r="B2831" s="38" t="n">
        <v>46286</v>
      </c>
      <c r="C2831" s="39" t="n">
        <v>1</v>
      </c>
      <c r="D2831" s="39" t="s">
        <v>26</v>
      </c>
      <c r="E2831" s="39"/>
      <c r="F2831" s="41" t="n">
        <f aca="false">IF(A2831="","",MATCH(A2831,P_ID,1))</f>
        <v>2493</v>
      </c>
      <c r="G2831" s="41" t="str">
        <f aca="false">IF(A2831="","",INDEX(P_Svc,F2831))</f>
        <v>Standard</v>
      </c>
      <c r="H2831" s="41" t="str">
        <f aca="false">IF(A2831="","",INDEX(P_Zone,F2831))</f>
        <v>North</v>
      </c>
      <c r="I2831" s="41" t="n">
        <f aca="false">IF(A2831="","",IF(D2831="Delivered",IF(B2831&lt;=INDEX(P_Due,F2831),1,0),0))</f>
        <v>1</v>
      </c>
    </row>
    <row r="2832" customFormat="false" ht="15" hidden="false" customHeight="false" outlineLevel="0" collapsed="false">
      <c r="A2832" s="37" t="n">
        <v>1002494</v>
      </c>
      <c r="B2832" s="38" t="n">
        <v>46286</v>
      </c>
      <c r="C2832" s="39" t="n">
        <v>1</v>
      </c>
      <c r="D2832" s="39" t="s">
        <v>26</v>
      </c>
      <c r="E2832" s="39"/>
      <c r="F2832" s="41" t="n">
        <f aca="false">IF(A2832="","",MATCH(A2832,P_ID,1))</f>
        <v>2494</v>
      </c>
      <c r="G2832" s="41" t="str">
        <f aca="false">IF(A2832="","",INDEX(P_Svc,F2832))</f>
        <v>Standard</v>
      </c>
      <c r="H2832" s="41" t="str">
        <f aca="false">IF(A2832="","",INDEX(P_Zone,F2832))</f>
        <v>East</v>
      </c>
      <c r="I2832" s="41" t="n">
        <f aca="false">IF(A2832="","",IF(D2832="Delivered",IF(B2832&lt;=INDEX(P_Due,F2832),1,0),0))</f>
        <v>1</v>
      </c>
    </row>
    <row r="2833" customFormat="false" ht="15" hidden="false" customHeight="false" outlineLevel="0" collapsed="false">
      <c r="A2833" s="37" t="n">
        <v>1002495</v>
      </c>
      <c r="B2833" s="38" t="n">
        <v>46286</v>
      </c>
      <c r="C2833" s="39" t="n">
        <v>1</v>
      </c>
      <c r="D2833" s="39" t="s">
        <v>26</v>
      </c>
      <c r="E2833" s="39"/>
      <c r="F2833" s="41" t="n">
        <f aca="false">IF(A2833="","",MATCH(A2833,P_ID,1))</f>
        <v>2495</v>
      </c>
      <c r="G2833" s="41" t="str">
        <f aca="false">IF(A2833="","",INDEX(P_Svc,F2833))</f>
        <v>Standard</v>
      </c>
      <c r="H2833" s="41" t="str">
        <f aca="false">IF(A2833="","",INDEX(P_Zone,F2833))</f>
        <v>North</v>
      </c>
      <c r="I2833" s="41" t="n">
        <f aca="false">IF(A2833="","",IF(D2833="Delivered",IF(B2833&lt;=INDEX(P_Due,F2833),1,0),0))</f>
        <v>1</v>
      </c>
    </row>
    <row r="2834" customFormat="false" ht="15" hidden="false" customHeight="false" outlineLevel="0" collapsed="false">
      <c r="A2834" s="37" t="n">
        <v>1002496</v>
      </c>
      <c r="B2834" s="38" t="n">
        <v>46286</v>
      </c>
      <c r="C2834" s="39" t="n">
        <v>1</v>
      </c>
      <c r="D2834" s="39" t="s">
        <v>26</v>
      </c>
      <c r="E2834" s="39"/>
      <c r="F2834" s="41" t="n">
        <f aca="false">IF(A2834="","",MATCH(A2834,P_ID,1))</f>
        <v>2496</v>
      </c>
      <c r="G2834" s="41" t="str">
        <f aca="false">IF(A2834="","",INDEX(P_Svc,F2834))</f>
        <v>Economy</v>
      </c>
      <c r="H2834" s="41" t="str">
        <f aca="false">IF(A2834="","",INDEX(P_Zone,F2834))</f>
        <v>East</v>
      </c>
      <c r="I2834" s="41" t="n">
        <f aca="false">IF(A2834="","",IF(D2834="Delivered",IF(B2834&lt;=INDEX(P_Due,F2834),1,0),0))</f>
        <v>1</v>
      </c>
    </row>
    <row r="2835" customFormat="false" ht="15" hidden="false" customHeight="false" outlineLevel="0" collapsed="false">
      <c r="A2835" s="37" t="n">
        <v>1002497</v>
      </c>
      <c r="B2835" s="38" t="n">
        <v>46286</v>
      </c>
      <c r="C2835" s="39" t="n">
        <v>1</v>
      </c>
      <c r="D2835" s="39" t="s">
        <v>26</v>
      </c>
      <c r="E2835" s="39"/>
      <c r="F2835" s="41" t="n">
        <f aca="false">IF(A2835="","",MATCH(A2835,P_ID,1))</f>
        <v>2497</v>
      </c>
      <c r="G2835" s="41" t="str">
        <f aca="false">IF(A2835="","",INDEX(P_Svc,F2835))</f>
        <v>Economy</v>
      </c>
      <c r="H2835" s="41" t="str">
        <f aca="false">IF(A2835="","",INDEX(P_Zone,F2835))</f>
        <v>South</v>
      </c>
      <c r="I2835" s="41" t="n">
        <f aca="false">IF(A2835="","",IF(D2835="Delivered",IF(B2835&lt;=INDEX(P_Due,F2835),1,0),0))</f>
        <v>1</v>
      </c>
    </row>
    <row r="2836" customFormat="false" ht="15" hidden="false" customHeight="false" outlineLevel="0" collapsed="false">
      <c r="A2836" s="37" t="n">
        <v>1002498</v>
      </c>
      <c r="B2836" s="38" t="n">
        <v>46286</v>
      </c>
      <c r="C2836" s="39" t="n">
        <v>1</v>
      </c>
      <c r="D2836" s="39" t="s">
        <v>26</v>
      </c>
      <c r="E2836" s="39"/>
      <c r="F2836" s="41" t="n">
        <f aca="false">IF(A2836="","",MATCH(A2836,P_ID,1))</f>
        <v>2498</v>
      </c>
      <c r="G2836" s="41" t="str">
        <f aca="false">IF(A2836="","",INDEX(P_Svc,F2836))</f>
        <v>Standard</v>
      </c>
      <c r="H2836" s="41" t="str">
        <f aca="false">IF(A2836="","",INDEX(P_Zone,F2836))</f>
        <v>South</v>
      </c>
      <c r="I2836" s="41" t="n">
        <f aca="false">IF(A2836="","",IF(D2836="Delivered",IF(B2836&lt;=INDEX(P_Due,F2836),1,0),0))</f>
        <v>1</v>
      </c>
    </row>
    <row r="2837" customFormat="false" ht="15" hidden="false" customHeight="false" outlineLevel="0" collapsed="false">
      <c r="A2837" s="37" t="n">
        <v>1002499</v>
      </c>
      <c r="B2837" s="38" t="n">
        <v>46286</v>
      </c>
      <c r="C2837" s="39" t="n">
        <v>1</v>
      </c>
      <c r="D2837" s="39" t="s">
        <v>26</v>
      </c>
      <c r="E2837" s="39"/>
      <c r="F2837" s="41" t="n">
        <f aca="false">IF(A2837="","",MATCH(A2837,P_ID,1))</f>
        <v>2499</v>
      </c>
      <c r="G2837" s="41" t="str">
        <f aca="false">IF(A2837="","",INDEX(P_Svc,F2837))</f>
        <v>Standard</v>
      </c>
      <c r="H2837" s="41" t="str">
        <f aca="false">IF(A2837="","",INDEX(P_Zone,F2837))</f>
        <v>South</v>
      </c>
      <c r="I2837" s="41" t="n">
        <f aca="false">IF(A2837="","",IF(D2837="Delivered",IF(B2837&lt;=INDEX(P_Due,F2837),1,0),0))</f>
        <v>1</v>
      </c>
    </row>
    <row r="2838" customFormat="false" ht="15" hidden="false" customHeight="false" outlineLevel="0" collapsed="false">
      <c r="A2838" s="37" t="n">
        <v>1002500</v>
      </c>
      <c r="B2838" s="38" t="n">
        <v>46286</v>
      </c>
      <c r="C2838" s="39" t="n">
        <v>1</v>
      </c>
      <c r="D2838" s="39" t="s">
        <v>26</v>
      </c>
      <c r="E2838" s="39"/>
      <c r="F2838" s="41" t="n">
        <f aca="false">IF(A2838="","",MATCH(A2838,P_ID,1))</f>
        <v>2500</v>
      </c>
      <c r="G2838" s="41" t="str">
        <f aca="false">IF(A2838="","",INDEX(P_Svc,F2838))</f>
        <v>Standard</v>
      </c>
      <c r="H2838" s="41" t="str">
        <f aca="false">IF(A2838="","",INDEX(P_Zone,F2838))</f>
        <v>West</v>
      </c>
      <c r="I2838" s="41" t="n">
        <f aca="false">IF(A2838="","",IF(D2838="Delivered",IF(B2838&lt;=INDEX(P_Due,F2838),1,0),0))</f>
        <v>1</v>
      </c>
    </row>
    <row r="2839" customFormat="false" ht="15" hidden="false" customHeight="false" outlineLevel="0" collapsed="false">
      <c r="A2839" s="37" t="n">
        <v>1002501</v>
      </c>
      <c r="B2839" s="38" t="n">
        <v>46286</v>
      </c>
      <c r="C2839" s="39" t="n">
        <v>1</v>
      </c>
      <c r="D2839" s="39" t="s">
        <v>26</v>
      </c>
      <c r="E2839" s="39"/>
      <c r="F2839" s="41" t="n">
        <f aca="false">IF(A2839="","",MATCH(A2839,P_ID,1))</f>
        <v>2501</v>
      </c>
      <c r="G2839" s="41" t="str">
        <f aca="false">IF(A2839="","",INDEX(P_Svc,F2839))</f>
        <v>Standard</v>
      </c>
      <c r="H2839" s="41" t="str">
        <f aca="false">IF(A2839="","",INDEX(P_Zone,F2839))</f>
        <v>Central</v>
      </c>
      <c r="I2839" s="41" t="n">
        <f aca="false">IF(A2839="","",IF(D2839="Delivered",IF(B2839&lt;=INDEX(P_Due,F2839),1,0),0))</f>
        <v>1</v>
      </c>
    </row>
    <row r="2840" customFormat="false" ht="15" hidden="false" customHeight="false" outlineLevel="0" collapsed="false">
      <c r="A2840" s="37" t="n">
        <v>1002502</v>
      </c>
      <c r="B2840" s="38" t="n">
        <v>46286</v>
      </c>
      <c r="C2840" s="39" t="n">
        <v>1</v>
      </c>
      <c r="D2840" s="39" t="s">
        <v>79</v>
      </c>
      <c r="E2840" s="39" t="s">
        <v>34</v>
      </c>
      <c r="F2840" s="41" t="n">
        <f aca="false">IF(A2840="","",MATCH(A2840,P_ID,1))</f>
        <v>2502</v>
      </c>
      <c r="G2840" s="41" t="str">
        <f aca="false">IF(A2840="","",INDEX(P_Svc,F2840))</f>
        <v>Economy</v>
      </c>
      <c r="H2840" s="41" t="str">
        <f aca="false">IF(A2840="","",INDEX(P_Zone,F2840))</f>
        <v>Central</v>
      </c>
      <c r="I2840" s="41" t="n">
        <f aca="false">IF(A2840="","",IF(D2840="Delivered",IF(B2840&lt;=INDEX(P_Due,F2840),1,0),0))</f>
        <v>0</v>
      </c>
    </row>
    <row r="2841" customFormat="false" ht="15" hidden="false" customHeight="false" outlineLevel="0" collapsed="false">
      <c r="A2841" s="37" t="n">
        <v>1002503</v>
      </c>
      <c r="B2841" s="38" t="n">
        <v>46286</v>
      </c>
      <c r="C2841" s="39" t="n">
        <v>1</v>
      </c>
      <c r="D2841" s="39" t="s">
        <v>26</v>
      </c>
      <c r="E2841" s="39"/>
      <c r="F2841" s="41" t="n">
        <f aca="false">IF(A2841="","",MATCH(A2841,P_ID,1))</f>
        <v>2503</v>
      </c>
      <c r="G2841" s="41" t="str">
        <f aca="false">IF(A2841="","",INDEX(P_Svc,F2841))</f>
        <v>Standard</v>
      </c>
      <c r="H2841" s="41" t="str">
        <f aca="false">IF(A2841="","",INDEX(P_Zone,F2841))</f>
        <v>East</v>
      </c>
      <c r="I2841" s="41" t="n">
        <f aca="false">IF(A2841="","",IF(D2841="Delivered",IF(B2841&lt;=INDEX(P_Due,F2841),1,0),0))</f>
        <v>1</v>
      </c>
    </row>
    <row r="2842" customFormat="false" ht="15" hidden="false" customHeight="false" outlineLevel="0" collapsed="false">
      <c r="A2842" s="37" t="n">
        <v>1002504</v>
      </c>
      <c r="B2842" s="38" t="n">
        <v>46286</v>
      </c>
      <c r="C2842" s="39" t="n">
        <v>1</v>
      </c>
      <c r="D2842" s="39" t="s">
        <v>26</v>
      </c>
      <c r="E2842" s="39"/>
      <c r="F2842" s="41" t="n">
        <f aca="false">IF(A2842="","",MATCH(A2842,P_ID,1))</f>
        <v>2504</v>
      </c>
      <c r="G2842" s="41" t="str">
        <f aca="false">IF(A2842="","",INDEX(P_Svc,F2842))</f>
        <v>Economy</v>
      </c>
      <c r="H2842" s="41" t="str">
        <f aca="false">IF(A2842="","",INDEX(P_Zone,F2842))</f>
        <v>East</v>
      </c>
      <c r="I2842" s="41" t="n">
        <f aca="false">IF(A2842="","",IF(D2842="Delivered",IF(B2842&lt;=INDEX(P_Due,F2842),1,0),0))</f>
        <v>1</v>
      </c>
    </row>
    <row r="2843" customFormat="false" ht="15" hidden="false" customHeight="false" outlineLevel="0" collapsed="false">
      <c r="A2843" s="37" t="n">
        <v>1002506</v>
      </c>
      <c r="B2843" s="38" t="n">
        <v>46286</v>
      </c>
      <c r="C2843" s="39" t="n">
        <v>1</v>
      </c>
      <c r="D2843" s="39" t="s">
        <v>26</v>
      </c>
      <c r="E2843" s="39"/>
      <c r="F2843" s="41" t="n">
        <f aca="false">IF(A2843="","",MATCH(A2843,P_ID,1))</f>
        <v>2506</v>
      </c>
      <c r="G2843" s="41" t="str">
        <f aca="false">IF(A2843="","",INDEX(P_Svc,F2843))</f>
        <v>Standard</v>
      </c>
      <c r="H2843" s="41" t="str">
        <f aca="false">IF(A2843="","",INDEX(P_Zone,F2843))</f>
        <v>South</v>
      </c>
      <c r="I2843" s="41" t="n">
        <f aca="false">IF(A2843="","",IF(D2843="Delivered",IF(B2843&lt;=INDEX(P_Due,F2843),1,0),0))</f>
        <v>1</v>
      </c>
    </row>
    <row r="2844" customFormat="false" ht="15" hidden="false" customHeight="false" outlineLevel="0" collapsed="false">
      <c r="A2844" s="37" t="n">
        <v>1002507</v>
      </c>
      <c r="B2844" s="38" t="n">
        <v>46286</v>
      </c>
      <c r="C2844" s="39" t="n">
        <v>1</v>
      </c>
      <c r="D2844" s="39" t="s">
        <v>26</v>
      </c>
      <c r="E2844" s="39"/>
      <c r="F2844" s="41" t="n">
        <f aca="false">IF(A2844="","",MATCH(A2844,P_ID,1))</f>
        <v>2507</v>
      </c>
      <c r="G2844" s="41" t="str">
        <f aca="false">IF(A2844="","",INDEX(P_Svc,F2844))</f>
        <v>Standard</v>
      </c>
      <c r="H2844" s="41" t="str">
        <f aca="false">IF(A2844="","",INDEX(P_Zone,F2844))</f>
        <v>South</v>
      </c>
      <c r="I2844" s="41" t="n">
        <f aca="false">IF(A2844="","",IF(D2844="Delivered",IF(B2844&lt;=INDEX(P_Due,F2844),1,0),0))</f>
        <v>1</v>
      </c>
    </row>
    <row r="2845" customFormat="false" ht="15" hidden="false" customHeight="false" outlineLevel="0" collapsed="false">
      <c r="A2845" s="37" t="n">
        <v>1002508</v>
      </c>
      <c r="B2845" s="38" t="n">
        <v>46286</v>
      </c>
      <c r="C2845" s="39" t="n">
        <v>1</v>
      </c>
      <c r="D2845" s="39" t="s">
        <v>26</v>
      </c>
      <c r="E2845" s="39"/>
      <c r="F2845" s="41" t="n">
        <f aca="false">IF(A2845="","",MATCH(A2845,P_ID,1))</f>
        <v>2508</v>
      </c>
      <c r="G2845" s="41" t="str">
        <f aca="false">IF(A2845="","",INDEX(P_Svc,F2845))</f>
        <v>Standard</v>
      </c>
      <c r="H2845" s="41" t="str">
        <f aca="false">IF(A2845="","",INDEX(P_Zone,F2845))</f>
        <v>Central</v>
      </c>
      <c r="I2845" s="41" t="n">
        <f aca="false">IF(A2845="","",IF(D2845="Delivered",IF(B2845&lt;=INDEX(P_Due,F2845),1,0),0))</f>
        <v>1</v>
      </c>
    </row>
    <row r="2846" customFormat="false" ht="15" hidden="false" customHeight="false" outlineLevel="0" collapsed="false">
      <c r="A2846" s="37" t="n">
        <v>1002510</v>
      </c>
      <c r="B2846" s="38" t="n">
        <v>46286</v>
      </c>
      <c r="C2846" s="39" t="n">
        <v>1</v>
      </c>
      <c r="D2846" s="39" t="s">
        <v>26</v>
      </c>
      <c r="E2846" s="39"/>
      <c r="F2846" s="41" t="n">
        <f aca="false">IF(A2846="","",MATCH(A2846,P_ID,1))</f>
        <v>2510</v>
      </c>
      <c r="G2846" s="41" t="str">
        <f aca="false">IF(A2846="","",INDEX(P_Svc,F2846))</f>
        <v>Economy</v>
      </c>
      <c r="H2846" s="41" t="str">
        <f aca="false">IF(A2846="","",INDEX(P_Zone,F2846))</f>
        <v>North</v>
      </c>
      <c r="I2846" s="41" t="n">
        <f aca="false">IF(A2846="","",IF(D2846="Delivered",IF(B2846&lt;=INDEX(P_Due,F2846),1,0),0))</f>
        <v>1</v>
      </c>
    </row>
    <row r="2847" customFormat="false" ht="15" hidden="false" customHeight="false" outlineLevel="0" collapsed="false">
      <c r="A2847" s="37" t="n">
        <v>1002511</v>
      </c>
      <c r="B2847" s="38" t="n">
        <v>46286</v>
      </c>
      <c r="C2847" s="39" t="n">
        <v>1</v>
      </c>
      <c r="D2847" s="39" t="s">
        <v>26</v>
      </c>
      <c r="E2847" s="39"/>
      <c r="F2847" s="41" t="n">
        <f aca="false">IF(A2847="","",MATCH(A2847,P_ID,1))</f>
        <v>2511</v>
      </c>
      <c r="G2847" s="41" t="str">
        <f aca="false">IF(A2847="","",INDEX(P_Svc,F2847))</f>
        <v>Economy</v>
      </c>
      <c r="H2847" s="41" t="str">
        <f aca="false">IF(A2847="","",INDEX(P_Zone,F2847))</f>
        <v>North</v>
      </c>
      <c r="I2847" s="41" t="n">
        <f aca="false">IF(A2847="","",IF(D2847="Delivered",IF(B2847&lt;=INDEX(P_Due,F2847),1,0),0))</f>
        <v>1</v>
      </c>
    </row>
    <row r="2848" customFormat="false" ht="15" hidden="false" customHeight="false" outlineLevel="0" collapsed="false">
      <c r="A2848" s="37" t="n">
        <v>1002513</v>
      </c>
      <c r="B2848" s="38" t="n">
        <v>46286</v>
      </c>
      <c r="C2848" s="39" t="n">
        <v>1</v>
      </c>
      <c r="D2848" s="39" t="s">
        <v>26</v>
      </c>
      <c r="E2848" s="39"/>
      <c r="F2848" s="41" t="n">
        <f aca="false">IF(A2848="","",MATCH(A2848,P_ID,1))</f>
        <v>2513</v>
      </c>
      <c r="G2848" s="41" t="str">
        <f aca="false">IF(A2848="","",INDEX(P_Svc,F2848))</f>
        <v>Economy</v>
      </c>
      <c r="H2848" s="41" t="str">
        <f aca="false">IF(A2848="","",INDEX(P_Zone,F2848))</f>
        <v>East</v>
      </c>
      <c r="I2848" s="41" t="n">
        <f aca="false">IF(A2848="","",IF(D2848="Delivered",IF(B2848&lt;=INDEX(P_Due,F2848),1,0),0))</f>
        <v>1</v>
      </c>
    </row>
    <row r="2849" customFormat="false" ht="15" hidden="false" customHeight="false" outlineLevel="0" collapsed="false">
      <c r="A2849" s="37" t="n">
        <v>1002515</v>
      </c>
      <c r="B2849" s="38" t="n">
        <v>46286</v>
      </c>
      <c r="C2849" s="39" t="n">
        <v>1</v>
      </c>
      <c r="D2849" s="39" t="s">
        <v>26</v>
      </c>
      <c r="E2849" s="39"/>
      <c r="F2849" s="41" t="n">
        <f aca="false">IF(A2849="","",MATCH(A2849,P_ID,1))</f>
        <v>2515</v>
      </c>
      <c r="G2849" s="41" t="str">
        <f aca="false">IF(A2849="","",INDEX(P_Svc,F2849))</f>
        <v>Standard</v>
      </c>
      <c r="H2849" s="41" t="str">
        <f aca="false">IF(A2849="","",INDEX(P_Zone,F2849))</f>
        <v>South</v>
      </c>
      <c r="I2849" s="41" t="n">
        <f aca="false">IF(A2849="","",IF(D2849="Delivered",IF(B2849&lt;=INDEX(P_Due,F2849),1,0),0))</f>
        <v>1</v>
      </c>
    </row>
    <row r="2850" customFormat="false" ht="15" hidden="false" customHeight="false" outlineLevel="0" collapsed="false">
      <c r="A2850" s="37" t="n">
        <v>1002516</v>
      </c>
      <c r="B2850" s="38" t="n">
        <v>46286</v>
      </c>
      <c r="C2850" s="39" t="n">
        <v>1</v>
      </c>
      <c r="D2850" s="39" t="s">
        <v>26</v>
      </c>
      <c r="E2850" s="39"/>
      <c r="F2850" s="41" t="n">
        <f aca="false">IF(A2850="","",MATCH(A2850,P_ID,1))</f>
        <v>2516</v>
      </c>
      <c r="G2850" s="41" t="str">
        <f aca="false">IF(A2850="","",INDEX(P_Svc,F2850))</f>
        <v>Economy</v>
      </c>
      <c r="H2850" s="41" t="str">
        <f aca="false">IF(A2850="","",INDEX(P_Zone,F2850))</f>
        <v>Central</v>
      </c>
      <c r="I2850" s="41" t="n">
        <f aca="false">IF(A2850="","",IF(D2850="Delivered",IF(B2850&lt;=INDEX(P_Due,F2850),1,0),0))</f>
        <v>1</v>
      </c>
    </row>
    <row r="2851" customFormat="false" ht="15" hidden="false" customHeight="false" outlineLevel="0" collapsed="false">
      <c r="A2851" s="37" t="n">
        <v>1002517</v>
      </c>
      <c r="B2851" s="38" t="n">
        <v>46286</v>
      </c>
      <c r="C2851" s="39" t="n">
        <v>1</v>
      </c>
      <c r="D2851" s="39" t="s">
        <v>26</v>
      </c>
      <c r="E2851" s="39"/>
      <c r="F2851" s="41" t="n">
        <f aca="false">IF(A2851="","",MATCH(A2851,P_ID,1))</f>
        <v>2517</v>
      </c>
      <c r="G2851" s="41" t="str">
        <f aca="false">IF(A2851="","",INDEX(P_Svc,F2851))</f>
        <v>Standard</v>
      </c>
      <c r="H2851" s="41" t="str">
        <f aca="false">IF(A2851="","",INDEX(P_Zone,F2851))</f>
        <v>North</v>
      </c>
      <c r="I2851" s="41" t="n">
        <f aca="false">IF(A2851="","",IF(D2851="Delivered",IF(B2851&lt;=INDEX(P_Due,F2851),1,0),0))</f>
        <v>1</v>
      </c>
    </row>
    <row r="2852" customFormat="false" ht="15" hidden="false" customHeight="false" outlineLevel="0" collapsed="false">
      <c r="A2852" s="37" t="n">
        <v>1002518</v>
      </c>
      <c r="B2852" s="38" t="n">
        <v>46286</v>
      </c>
      <c r="C2852" s="39" t="n">
        <v>1</v>
      </c>
      <c r="D2852" s="39" t="s">
        <v>26</v>
      </c>
      <c r="E2852" s="39"/>
      <c r="F2852" s="41" t="n">
        <f aca="false">IF(A2852="","",MATCH(A2852,P_ID,1))</f>
        <v>2518</v>
      </c>
      <c r="G2852" s="41" t="str">
        <f aca="false">IF(A2852="","",INDEX(P_Svc,F2852))</f>
        <v>Standard</v>
      </c>
      <c r="H2852" s="41" t="str">
        <f aca="false">IF(A2852="","",INDEX(P_Zone,F2852))</f>
        <v>North</v>
      </c>
      <c r="I2852" s="41" t="n">
        <f aca="false">IF(A2852="","",IF(D2852="Delivered",IF(B2852&lt;=INDEX(P_Due,F2852),1,0),0))</f>
        <v>1</v>
      </c>
    </row>
    <row r="2853" customFormat="false" ht="15" hidden="false" customHeight="false" outlineLevel="0" collapsed="false">
      <c r="A2853" s="37" t="n">
        <v>1002519</v>
      </c>
      <c r="B2853" s="38" t="n">
        <v>46286</v>
      </c>
      <c r="C2853" s="39" t="n">
        <v>1</v>
      </c>
      <c r="D2853" s="39" t="s">
        <v>26</v>
      </c>
      <c r="E2853" s="39"/>
      <c r="F2853" s="41" t="n">
        <f aca="false">IF(A2853="","",MATCH(A2853,P_ID,1))</f>
        <v>2519</v>
      </c>
      <c r="G2853" s="41" t="str">
        <f aca="false">IF(A2853="","",INDEX(P_Svc,F2853))</f>
        <v>Economy</v>
      </c>
      <c r="H2853" s="41" t="str">
        <f aca="false">IF(A2853="","",INDEX(P_Zone,F2853))</f>
        <v>East</v>
      </c>
      <c r="I2853" s="41" t="n">
        <f aca="false">IF(A2853="","",IF(D2853="Delivered",IF(B2853&lt;=INDEX(P_Due,F2853),1,0),0))</f>
        <v>1</v>
      </c>
    </row>
    <row r="2854" customFormat="false" ht="15" hidden="false" customHeight="false" outlineLevel="0" collapsed="false">
      <c r="A2854" s="37" t="n">
        <v>1002521</v>
      </c>
      <c r="B2854" s="38" t="n">
        <v>46286</v>
      </c>
      <c r="C2854" s="39" t="n">
        <v>1</v>
      </c>
      <c r="D2854" s="39" t="s">
        <v>26</v>
      </c>
      <c r="E2854" s="39"/>
      <c r="F2854" s="41" t="n">
        <f aca="false">IF(A2854="","",MATCH(A2854,P_ID,1))</f>
        <v>2521</v>
      </c>
      <c r="G2854" s="41" t="str">
        <f aca="false">IF(A2854="","",INDEX(P_Svc,F2854))</f>
        <v>Standard</v>
      </c>
      <c r="H2854" s="41" t="str">
        <f aca="false">IF(A2854="","",INDEX(P_Zone,F2854))</f>
        <v>Central</v>
      </c>
      <c r="I2854" s="41" t="n">
        <f aca="false">IF(A2854="","",IF(D2854="Delivered",IF(B2854&lt;=INDEX(P_Due,F2854),1,0),0))</f>
        <v>1</v>
      </c>
    </row>
    <row r="2855" customFormat="false" ht="15" hidden="false" customHeight="false" outlineLevel="0" collapsed="false">
      <c r="A2855" s="37" t="n">
        <v>1002522</v>
      </c>
      <c r="B2855" s="38" t="n">
        <v>46286</v>
      </c>
      <c r="C2855" s="39" t="n">
        <v>1</v>
      </c>
      <c r="D2855" s="39" t="s">
        <v>26</v>
      </c>
      <c r="E2855" s="39"/>
      <c r="F2855" s="41" t="n">
        <f aca="false">IF(A2855="","",MATCH(A2855,P_ID,1))</f>
        <v>2522</v>
      </c>
      <c r="G2855" s="41" t="str">
        <f aca="false">IF(A2855="","",INDEX(P_Svc,F2855))</f>
        <v>Economy</v>
      </c>
      <c r="H2855" s="41" t="str">
        <f aca="false">IF(A2855="","",INDEX(P_Zone,F2855))</f>
        <v>East</v>
      </c>
      <c r="I2855" s="41" t="n">
        <f aca="false">IF(A2855="","",IF(D2855="Delivered",IF(B2855&lt;=INDEX(P_Due,F2855),1,0),0))</f>
        <v>1</v>
      </c>
    </row>
    <row r="2856" customFormat="false" ht="15" hidden="false" customHeight="false" outlineLevel="0" collapsed="false">
      <c r="A2856" s="37" t="n">
        <v>1002523</v>
      </c>
      <c r="B2856" s="38" t="n">
        <v>46286</v>
      </c>
      <c r="C2856" s="39" t="n">
        <v>1</v>
      </c>
      <c r="D2856" s="39" t="s">
        <v>26</v>
      </c>
      <c r="E2856" s="39"/>
      <c r="F2856" s="41" t="n">
        <f aca="false">IF(A2856="","",MATCH(A2856,P_ID,1))</f>
        <v>2523</v>
      </c>
      <c r="G2856" s="41" t="str">
        <f aca="false">IF(A2856="","",INDEX(P_Svc,F2856))</f>
        <v>Standard</v>
      </c>
      <c r="H2856" s="41" t="str">
        <f aca="false">IF(A2856="","",INDEX(P_Zone,F2856))</f>
        <v>Central</v>
      </c>
      <c r="I2856" s="41" t="n">
        <f aca="false">IF(A2856="","",IF(D2856="Delivered",IF(B2856&lt;=INDEX(P_Due,F2856),1,0),0))</f>
        <v>1</v>
      </c>
    </row>
    <row r="2857" customFormat="false" ht="15" hidden="false" customHeight="false" outlineLevel="0" collapsed="false">
      <c r="A2857" s="37" t="n">
        <v>1002524</v>
      </c>
      <c r="B2857" s="38" t="n">
        <v>46286</v>
      </c>
      <c r="C2857" s="39" t="n">
        <v>1</v>
      </c>
      <c r="D2857" s="39" t="s">
        <v>26</v>
      </c>
      <c r="E2857" s="39"/>
      <c r="F2857" s="41" t="n">
        <f aca="false">IF(A2857="","",MATCH(A2857,P_ID,1))</f>
        <v>2524</v>
      </c>
      <c r="G2857" s="41" t="str">
        <f aca="false">IF(A2857="","",INDEX(P_Svc,F2857))</f>
        <v>Standard</v>
      </c>
      <c r="H2857" s="41" t="str">
        <f aca="false">IF(A2857="","",INDEX(P_Zone,F2857))</f>
        <v>South</v>
      </c>
      <c r="I2857" s="41" t="n">
        <f aca="false">IF(A2857="","",IF(D2857="Delivered",IF(B2857&lt;=INDEX(P_Due,F2857),1,0),0))</f>
        <v>1</v>
      </c>
    </row>
    <row r="2858" customFormat="false" ht="15" hidden="false" customHeight="false" outlineLevel="0" collapsed="false">
      <c r="A2858" s="37" t="n">
        <v>1002526</v>
      </c>
      <c r="B2858" s="38" t="n">
        <v>46286</v>
      </c>
      <c r="C2858" s="39" t="n">
        <v>1</v>
      </c>
      <c r="D2858" s="39" t="s">
        <v>26</v>
      </c>
      <c r="E2858" s="39"/>
      <c r="F2858" s="41" t="n">
        <f aca="false">IF(A2858="","",MATCH(A2858,P_ID,1))</f>
        <v>2526</v>
      </c>
      <c r="G2858" s="41" t="str">
        <f aca="false">IF(A2858="","",INDEX(P_Svc,F2858))</f>
        <v>Standard</v>
      </c>
      <c r="H2858" s="41" t="str">
        <f aca="false">IF(A2858="","",INDEX(P_Zone,F2858))</f>
        <v>North</v>
      </c>
      <c r="I2858" s="41" t="n">
        <f aca="false">IF(A2858="","",IF(D2858="Delivered",IF(B2858&lt;=INDEX(P_Due,F2858),1,0),0))</f>
        <v>1</v>
      </c>
    </row>
    <row r="2859" customFormat="false" ht="15" hidden="false" customHeight="false" outlineLevel="0" collapsed="false">
      <c r="A2859" s="37" t="n">
        <v>1002527</v>
      </c>
      <c r="B2859" s="38" t="n">
        <v>46286</v>
      </c>
      <c r="C2859" s="39" t="n">
        <v>1</v>
      </c>
      <c r="D2859" s="39" t="s">
        <v>26</v>
      </c>
      <c r="E2859" s="39"/>
      <c r="F2859" s="41" t="n">
        <f aca="false">IF(A2859="","",MATCH(A2859,P_ID,1))</f>
        <v>2527</v>
      </c>
      <c r="G2859" s="41" t="str">
        <f aca="false">IF(A2859="","",INDEX(P_Svc,F2859))</f>
        <v>Standard</v>
      </c>
      <c r="H2859" s="41" t="str">
        <f aca="false">IF(A2859="","",INDEX(P_Zone,F2859))</f>
        <v>West</v>
      </c>
      <c r="I2859" s="41" t="n">
        <f aca="false">IF(A2859="","",IF(D2859="Delivered",IF(B2859&lt;=INDEX(P_Due,F2859),1,0),0))</f>
        <v>1</v>
      </c>
    </row>
    <row r="2860" customFormat="false" ht="15" hidden="false" customHeight="false" outlineLevel="0" collapsed="false">
      <c r="A2860" s="37" t="n">
        <v>1002528</v>
      </c>
      <c r="B2860" s="38" t="n">
        <v>46286</v>
      </c>
      <c r="C2860" s="39" t="n">
        <v>1</v>
      </c>
      <c r="D2860" s="39" t="s">
        <v>79</v>
      </c>
      <c r="E2860" s="39" t="s">
        <v>36</v>
      </c>
      <c r="F2860" s="41" t="n">
        <f aca="false">IF(A2860="","",MATCH(A2860,P_ID,1))</f>
        <v>2528</v>
      </c>
      <c r="G2860" s="41" t="str">
        <f aca="false">IF(A2860="","",INDEX(P_Svc,F2860))</f>
        <v>Standard</v>
      </c>
      <c r="H2860" s="41" t="str">
        <f aca="false">IF(A2860="","",INDEX(P_Zone,F2860))</f>
        <v>West</v>
      </c>
      <c r="I2860" s="41" t="n">
        <f aca="false">IF(A2860="","",IF(D2860="Delivered",IF(B2860&lt;=INDEX(P_Due,F2860),1,0),0))</f>
        <v>0</v>
      </c>
    </row>
    <row r="2861" customFormat="false" ht="15" hidden="false" customHeight="false" outlineLevel="0" collapsed="false">
      <c r="A2861" s="37" t="n">
        <v>1002529</v>
      </c>
      <c r="B2861" s="38" t="n">
        <v>46286</v>
      </c>
      <c r="C2861" s="39" t="n">
        <v>1</v>
      </c>
      <c r="D2861" s="39" t="s">
        <v>26</v>
      </c>
      <c r="E2861" s="39"/>
      <c r="F2861" s="41" t="n">
        <f aca="false">IF(A2861="","",MATCH(A2861,P_ID,1))</f>
        <v>2529</v>
      </c>
      <c r="G2861" s="41" t="str">
        <f aca="false">IF(A2861="","",INDEX(P_Svc,F2861))</f>
        <v>Standard</v>
      </c>
      <c r="H2861" s="41" t="str">
        <f aca="false">IF(A2861="","",INDEX(P_Zone,F2861))</f>
        <v>North</v>
      </c>
      <c r="I2861" s="41" t="n">
        <f aca="false">IF(A2861="","",IF(D2861="Delivered",IF(B2861&lt;=INDEX(P_Due,F2861),1,0),0))</f>
        <v>1</v>
      </c>
    </row>
    <row r="2862" customFormat="false" ht="15" hidden="false" customHeight="false" outlineLevel="0" collapsed="false">
      <c r="A2862" s="37" t="n">
        <v>1002530</v>
      </c>
      <c r="B2862" s="38" t="n">
        <v>46286</v>
      </c>
      <c r="C2862" s="39" t="n">
        <v>1</v>
      </c>
      <c r="D2862" s="39" t="s">
        <v>26</v>
      </c>
      <c r="E2862" s="39"/>
      <c r="F2862" s="41" t="n">
        <f aca="false">IF(A2862="","",MATCH(A2862,P_ID,1))</f>
        <v>2530</v>
      </c>
      <c r="G2862" s="41" t="str">
        <f aca="false">IF(A2862="","",INDEX(P_Svc,F2862))</f>
        <v>Standard</v>
      </c>
      <c r="H2862" s="41" t="str">
        <f aca="false">IF(A2862="","",INDEX(P_Zone,F2862))</f>
        <v>South</v>
      </c>
      <c r="I2862" s="41" t="n">
        <f aca="false">IF(A2862="","",IF(D2862="Delivered",IF(B2862&lt;=INDEX(P_Due,F2862),1,0),0))</f>
        <v>1</v>
      </c>
    </row>
    <row r="2863" customFormat="false" ht="15" hidden="false" customHeight="false" outlineLevel="0" collapsed="false">
      <c r="A2863" s="37" t="n">
        <v>1002532</v>
      </c>
      <c r="B2863" s="38" t="n">
        <v>46286</v>
      </c>
      <c r="C2863" s="39" t="n">
        <v>1</v>
      </c>
      <c r="D2863" s="39" t="s">
        <v>26</v>
      </c>
      <c r="E2863" s="39"/>
      <c r="F2863" s="41" t="n">
        <f aca="false">IF(A2863="","",MATCH(A2863,P_ID,1))</f>
        <v>2532</v>
      </c>
      <c r="G2863" s="41" t="str">
        <f aca="false">IF(A2863="","",INDEX(P_Svc,F2863))</f>
        <v>Standard</v>
      </c>
      <c r="H2863" s="41" t="str">
        <f aca="false">IF(A2863="","",INDEX(P_Zone,F2863))</f>
        <v>South</v>
      </c>
      <c r="I2863" s="41" t="n">
        <f aca="false">IF(A2863="","",IF(D2863="Delivered",IF(B2863&lt;=INDEX(P_Due,F2863),1,0),0))</f>
        <v>1</v>
      </c>
    </row>
    <row r="2864" customFormat="false" ht="15" hidden="false" customHeight="false" outlineLevel="0" collapsed="false">
      <c r="A2864" s="37" t="n">
        <v>1002533</v>
      </c>
      <c r="B2864" s="38" t="n">
        <v>46286</v>
      </c>
      <c r="C2864" s="39" t="n">
        <v>1</v>
      </c>
      <c r="D2864" s="39" t="s">
        <v>26</v>
      </c>
      <c r="E2864" s="39"/>
      <c r="F2864" s="41" t="n">
        <f aca="false">IF(A2864="","",MATCH(A2864,P_ID,1))</f>
        <v>2533</v>
      </c>
      <c r="G2864" s="41" t="str">
        <f aca="false">IF(A2864="","",INDEX(P_Svc,F2864))</f>
        <v>Economy</v>
      </c>
      <c r="H2864" s="41" t="str">
        <f aca="false">IF(A2864="","",INDEX(P_Zone,F2864))</f>
        <v>North</v>
      </c>
      <c r="I2864" s="41" t="n">
        <f aca="false">IF(A2864="","",IF(D2864="Delivered",IF(B2864&lt;=INDEX(P_Due,F2864),1,0),0))</f>
        <v>1</v>
      </c>
    </row>
    <row r="2865" customFormat="false" ht="15" hidden="false" customHeight="false" outlineLevel="0" collapsed="false">
      <c r="A2865" s="37" t="n">
        <v>1002534</v>
      </c>
      <c r="B2865" s="38" t="n">
        <v>46286</v>
      </c>
      <c r="C2865" s="39" t="n">
        <v>1</v>
      </c>
      <c r="D2865" s="39" t="s">
        <v>79</v>
      </c>
      <c r="E2865" s="39" t="s">
        <v>32</v>
      </c>
      <c r="F2865" s="41" t="n">
        <f aca="false">IF(A2865="","",MATCH(A2865,P_ID,1))</f>
        <v>2534</v>
      </c>
      <c r="G2865" s="41" t="str">
        <f aca="false">IF(A2865="","",INDEX(P_Svc,F2865))</f>
        <v>Economy</v>
      </c>
      <c r="H2865" s="41" t="str">
        <f aca="false">IF(A2865="","",INDEX(P_Zone,F2865))</f>
        <v>South</v>
      </c>
      <c r="I2865" s="41" t="n">
        <f aca="false">IF(A2865="","",IF(D2865="Delivered",IF(B2865&lt;=INDEX(P_Due,F2865),1,0),0))</f>
        <v>0</v>
      </c>
    </row>
    <row r="2866" customFormat="false" ht="15" hidden="false" customHeight="false" outlineLevel="0" collapsed="false">
      <c r="A2866" s="37" t="n">
        <v>1002535</v>
      </c>
      <c r="B2866" s="38" t="n">
        <v>46286</v>
      </c>
      <c r="C2866" s="39" t="n">
        <v>1</v>
      </c>
      <c r="D2866" s="39" t="s">
        <v>26</v>
      </c>
      <c r="E2866" s="39"/>
      <c r="F2866" s="41" t="n">
        <f aca="false">IF(A2866="","",MATCH(A2866,P_ID,1))</f>
        <v>2535</v>
      </c>
      <c r="G2866" s="41" t="str">
        <f aca="false">IF(A2866="","",INDEX(P_Svc,F2866))</f>
        <v>Standard</v>
      </c>
      <c r="H2866" s="41" t="str">
        <f aca="false">IF(A2866="","",INDEX(P_Zone,F2866))</f>
        <v>South</v>
      </c>
      <c r="I2866" s="41" t="n">
        <f aca="false">IF(A2866="","",IF(D2866="Delivered",IF(B2866&lt;=INDEX(P_Due,F2866),1,0),0))</f>
        <v>1</v>
      </c>
    </row>
    <row r="2867" customFormat="false" ht="15" hidden="false" customHeight="false" outlineLevel="0" collapsed="false">
      <c r="A2867" s="37" t="n">
        <v>1002536</v>
      </c>
      <c r="B2867" s="38" t="n">
        <v>46286</v>
      </c>
      <c r="C2867" s="39" t="n">
        <v>1</v>
      </c>
      <c r="D2867" s="39" t="s">
        <v>26</v>
      </c>
      <c r="E2867" s="39"/>
      <c r="F2867" s="41" t="n">
        <f aca="false">IF(A2867="","",MATCH(A2867,P_ID,1))</f>
        <v>2536</v>
      </c>
      <c r="G2867" s="41" t="str">
        <f aca="false">IF(A2867="","",INDEX(P_Svc,F2867))</f>
        <v>Standard</v>
      </c>
      <c r="H2867" s="41" t="str">
        <f aca="false">IF(A2867="","",INDEX(P_Zone,F2867))</f>
        <v>South</v>
      </c>
      <c r="I2867" s="41" t="n">
        <f aca="false">IF(A2867="","",IF(D2867="Delivered",IF(B2867&lt;=INDEX(P_Due,F2867),1,0),0))</f>
        <v>1</v>
      </c>
    </row>
    <row r="2868" customFormat="false" ht="15" hidden="false" customHeight="false" outlineLevel="0" collapsed="false">
      <c r="A2868" s="37" t="n">
        <v>1002538</v>
      </c>
      <c r="B2868" s="38" t="n">
        <v>46286</v>
      </c>
      <c r="C2868" s="39" t="n">
        <v>1</v>
      </c>
      <c r="D2868" s="39" t="s">
        <v>26</v>
      </c>
      <c r="E2868" s="39"/>
      <c r="F2868" s="41" t="n">
        <f aca="false">IF(A2868="","",MATCH(A2868,P_ID,1))</f>
        <v>2538</v>
      </c>
      <c r="G2868" s="41" t="str">
        <f aca="false">IF(A2868="","",INDEX(P_Svc,F2868))</f>
        <v>Standard</v>
      </c>
      <c r="H2868" s="41" t="str">
        <f aca="false">IF(A2868="","",INDEX(P_Zone,F2868))</f>
        <v>South</v>
      </c>
      <c r="I2868" s="41" t="n">
        <f aca="false">IF(A2868="","",IF(D2868="Delivered",IF(B2868&lt;=INDEX(P_Due,F2868),1,0),0))</f>
        <v>1</v>
      </c>
    </row>
    <row r="2869" customFormat="false" ht="15" hidden="false" customHeight="false" outlineLevel="0" collapsed="false">
      <c r="A2869" s="37" t="n">
        <v>1002539</v>
      </c>
      <c r="B2869" s="38" t="n">
        <v>46286</v>
      </c>
      <c r="C2869" s="39" t="n">
        <v>1</v>
      </c>
      <c r="D2869" s="39" t="s">
        <v>26</v>
      </c>
      <c r="E2869" s="39"/>
      <c r="F2869" s="41" t="n">
        <f aca="false">IF(A2869="","",MATCH(A2869,P_ID,1))</f>
        <v>2539</v>
      </c>
      <c r="G2869" s="41" t="str">
        <f aca="false">IF(A2869="","",INDEX(P_Svc,F2869))</f>
        <v>Standard</v>
      </c>
      <c r="H2869" s="41" t="str">
        <f aca="false">IF(A2869="","",INDEX(P_Zone,F2869))</f>
        <v>South</v>
      </c>
      <c r="I2869" s="41" t="n">
        <f aca="false">IF(A2869="","",IF(D2869="Delivered",IF(B2869&lt;=INDEX(P_Due,F2869),1,0),0))</f>
        <v>1</v>
      </c>
    </row>
    <row r="2870" customFormat="false" ht="15" hidden="false" customHeight="false" outlineLevel="0" collapsed="false">
      <c r="A2870" s="37" t="n">
        <v>1002540</v>
      </c>
      <c r="B2870" s="38" t="n">
        <v>46286</v>
      </c>
      <c r="C2870" s="39" t="n">
        <v>1</v>
      </c>
      <c r="D2870" s="39" t="s">
        <v>26</v>
      </c>
      <c r="E2870" s="39"/>
      <c r="F2870" s="41" t="n">
        <f aca="false">IF(A2870="","",MATCH(A2870,P_ID,1))</f>
        <v>2540</v>
      </c>
      <c r="G2870" s="41" t="str">
        <f aca="false">IF(A2870="","",INDEX(P_Svc,F2870))</f>
        <v>Standard</v>
      </c>
      <c r="H2870" s="41" t="str">
        <f aca="false">IF(A2870="","",INDEX(P_Zone,F2870))</f>
        <v>South</v>
      </c>
      <c r="I2870" s="41" t="n">
        <f aca="false">IF(A2870="","",IF(D2870="Delivered",IF(B2870&lt;=INDEX(P_Due,F2870),1,0),0))</f>
        <v>1</v>
      </c>
    </row>
    <row r="2871" customFormat="false" ht="15" hidden="false" customHeight="false" outlineLevel="0" collapsed="false">
      <c r="A2871" s="37" t="n">
        <v>1002543</v>
      </c>
      <c r="B2871" s="38" t="n">
        <v>46286</v>
      </c>
      <c r="C2871" s="39" t="n">
        <v>1</v>
      </c>
      <c r="D2871" s="39" t="s">
        <v>79</v>
      </c>
      <c r="E2871" s="39" t="s">
        <v>32</v>
      </c>
      <c r="F2871" s="41" t="n">
        <f aca="false">IF(A2871="","",MATCH(A2871,P_ID,1))</f>
        <v>2543</v>
      </c>
      <c r="G2871" s="41" t="str">
        <f aca="false">IF(A2871="","",INDEX(P_Svc,F2871))</f>
        <v>Standard</v>
      </c>
      <c r="H2871" s="41" t="str">
        <f aca="false">IF(A2871="","",INDEX(P_Zone,F2871))</f>
        <v>East</v>
      </c>
      <c r="I2871" s="41" t="n">
        <f aca="false">IF(A2871="","",IF(D2871="Delivered",IF(B2871&lt;=INDEX(P_Due,F2871),1,0),0))</f>
        <v>0</v>
      </c>
    </row>
    <row r="2872" customFormat="false" ht="15" hidden="false" customHeight="false" outlineLevel="0" collapsed="false">
      <c r="A2872" s="37" t="n">
        <v>1002544</v>
      </c>
      <c r="B2872" s="38" t="n">
        <v>46286</v>
      </c>
      <c r="C2872" s="39" t="n">
        <v>1</v>
      </c>
      <c r="D2872" s="39" t="s">
        <v>79</v>
      </c>
      <c r="E2872" s="39" t="s">
        <v>36</v>
      </c>
      <c r="F2872" s="41" t="n">
        <f aca="false">IF(A2872="","",MATCH(A2872,P_ID,1))</f>
        <v>2544</v>
      </c>
      <c r="G2872" s="41" t="str">
        <f aca="false">IF(A2872="","",INDEX(P_Svc,F2872))</f>
        <v>Standard</v>
      </c>
      <c r="H2872" s="41" t="str">
        <f aca="false">IF(A2872="","",INDEX(P_Zone,F2872))</f>
        <v>Central</v>
      </c>
      <c r="I2872" s="41" t="n">
        <f aca="false">IF(A2872="","",IF(D2872="Delivered",IF(B2872&lt;=INDEX(P_Due,F2872),1,0),0))</f>
        <v>0</v>
      </c>
    </row>
    <row r="2873" customFormat="false" ht="15" hidden="false" customHeight="false" outlineLevel="0" collapsed="false">
      <c r="A2873" s="37" t="n">
        <v>1002545</v>
      </c>
      <c r="B2873" s="38" t="n">
        <v>46286</v>
      </c>
      <c r="C2873" s="39" t="n">
        <v>1</v>
      </c>
      <c r="D2873" s="39" t="s">
        <v>26</v>
      </c>
      <c r="E2873" s="39"/>
      <c r="F2873" s="41" t="n">
        <f aca="false">IF(A2873="","",MATCH(A2873,P_ID,1))</f>
        <v>2545</v>
      </c>
      <c r="G2873" s="41" t="str">
        <f aca="false">IF(A2873="","",INDEX(P_Svc,F2873))</f>
        <v>Standard</v>
      </c>
      <c r="H2873" s="41" t="str">
        <f aca="false">IF(A2873="","",INDEX(P_Zone,F2873))</f>
        <v>North</v>
      </c>
      <c r="I2873" s="41" t="n">
        <f aca="false">IF(A2873="","",IF(D2873="Delivered",IF(B2873&lt;=INDEX(P_Due,F2873),1,0),0))</f>
        <v>1</v>
      </c>
    </row>
    <row r="2874" customFormat="false" ht="15" hidden="false" customHeight="false" outlineLevel="0" collapsed="false">
      <c r="A2874" s="37" t="n">
        <v>1002546</v>
      </c>
      <c r="B2874" s="38" t="n">
        <v>46286</v>
      </c>
      <c r="C2874" s="39" t="n">
        <v>1</v>
      </c>
      <c r="D2874" s="39" t="s">
        <v>26</v>
      </c>
      <c r="E2874" s="39"/>
      <c r="F2874" s="41" t="n">
        <f aca="false">IF(A2874="","",MATCH(A2874,P_ID,1))</f>
        <v>2546</v>
      </c>
      <c r="G2874" s="41" t="str">
        <f aca="false">IF(A2874="","",INDEX(P_Svc,F2874))</f>
        <v>Economy</v>
      </c>
      <c r="H2874" s="41" t="str">
        <f aca="false">IF(A2874="","",INDEX(P_Zone,F2874))</f>
        <v>South</v>
      </c>
      <c r="I2874" s="41" t="n">
        <f aca="false">IF(A2874="","",IF(D2874="Delivered",IF(B2874&lt;=INDEX(P_Due,F2874),1,0),0))</f>
        <v>1</v>
      </c>
    </row>
    <row r="2875" customFormat="false" ht="15" hidden="false" customHeight="false" outlineLevel="0" collapsed="false">
      <c r="A2875" s="37" t="n">
        <v>1002547</v>
      </c>
      <c r="B2875" s="38" t="n">
        <v>46286</v>
      </c>
      <c r="C2875" s="39" t="n">
        <v>1</v>
      </c>
      <c r="D2875" s="39" t="s">
        <v>26</v>
      </c>
      <c r="E2875" s="39"/>
      <c r="F2875" s="41" t="n">
        <f aca="false">IF(A2875="","",MATCH(A2875,P_ID,1))</f>
        <v>2547</v>
      </c>
      <c r="G2875" s="41" t="str">
        <f aca="false">IF(A2875="","",INDEX(P_Svc,F2875))</f>
        <v>Standard</v>
      </c>
      <c r="H2875" s="41" t="str">
        <f aca="false">IF(A2875="","",INDEX(P_Zone,F2875))</f>
        <v>Central</v>
      </c>
      <c r="I2875" s="41" t="n">
        <f aca="false">IF(A2875="","",IF(D2875="Delivered",IF(B2875&lt;=INDEX(P_Due,F2875),1,0),0))</f>
        <v>1</v>
      </c>
    </row>
    <row r="2876" customFormat="false" ht="15" hidden="false" customHeight="false" outlineLevel="0" collapsed="false">
      <c r="A2876" s="37" t="n">
        <v>1002548</v>
      </c>
      <c r="B2876" s="38" t="n">
        <v>46286</v>
      </c>
      <c r="C2876" s="39" t="n">
        <v>1</v>
      </c>
      <c r="D2876" s="39" t="s">
        <v>26</v>
      </c>
      <c r="E2876" s="39"/>
      <c r="F2876" s="41" t="n">
        <f aca="false">IF(A2876="","",MATCH(A2876,P_ID,1))</f>
        <v>2548</v>
      </c>
      <c r="G2876" s="41" t="str">
        <f aca="false">IF(A2876="","",INDEX(P_Svc,F2876))</f>
        <v>Standard</v>
      </c>
      <c r="H2876" s="41" t="str">
        <f aca="false">IF(A2876="","",INDEX(P_Zone,F2876))</f>
        <v>South</v>
      </c>
      <c r="I2876" s="41" t="n">
        <f aca="false">IF(A2876="","",IF(D2876="Delivered",IF(B2876&lt;=INDEX(P_Due,F2876),1,0),0))</f>
        <v>1</v>
      </c>
    </row>
    <row r="2877" customFormat="false" ht="15" hidden="false" customHeight="false" outlineLevel="0" collapsed="false">
      <c r="A2877" s="37" t="n">
        <v>1002549</v>
      </c>
      <c r="B2877" s="38" t="n">
        <v>46286</v>
      </c>
      <c r="C2877" s="39" t="n">
        <v>1</v>
      </c>
      <c r="D2877" s="39" t="s">
        <v>26</v>
      </c>
      <c r="E2877" s="39"/>
      <c r="F2877" s="41" t="n">
        <f aca="false">IF(A2877="","",MATCH(A2877,P_ID,1))</f>
        <v>2549</v>
      </c>
      <c r="G2877" s="41" t="str">
        <f aca="false">IF(A2877="","",INDEX(P_Svc,F2877))</f>
        <v>Standard</v>
      </c>
      <c r="H2877" s="41" t="str">
        <f aca="false">IF(A2877="","",INDEX(P_Zone,F2877))</f>
        <v>South</v>
      </c>
      <c r="I2877" s="41" t="n">
        <f aca="false">IF(A2877="","",IF(D2877="Delivered",IF(B2877&lt;=INDEX(P_Due,F2877),1,0),0))</f>
        <v>1</v>
      </c>
    </row>
    <row r="2878" customFormat="false" ht="15" hidden="false" customHeight="false" outlineLevel="0" collapsed="false">
      <c r="A2878" s="37" t="n">
        <v>1002550</v>
      </c>
      <c r="B2878" s="38" t="n">
        <v>46286</v>
      </c>
      <c r="C2878" s="39" t="n">
        <v>1</v>
      </c>
      <c r="D2878" s="39" t="s">
        <v>26</v>
      </c>
      <c r="E2878" s="39"/>
      <c r="F2878" s="41" t="n">
        <f aca="false">IF(A2878="","",MATCH(A2878,P_ID,1))</f>
        <v>2550</v>
      </c>
      <c r="G2878" s="41" t="str">
        <f aca="false">IF(A2878="","",INDEX(P_Svc,F2878))</f>
        <v>Economy</v>
      </c>
      <c r="H2878" s="41" t="str">
        <f aca="false">IF(A2878="","",INDEX(P_Zone,F2878))</f>
        <v>South</v>
      </c>
      <c r="I2878" s="41" t="n">
        <f aca="false">IF(A2878="","",IF(D2878="Delivered",IF(B2878&lt;=INDEX(P_Due,F2878),1,0),0))</f>
        <v>1</v>
      </c>
    </row>
    <row r="2879" customFormat="false" ht="15" hidden="false" customHeight="false" outlineLevel="0" collapsed="false">
      <c r="A2879" s="37" t="n">
        <v>1002552</v>
      </c>
      <c r="B2879" s="38" t="n">
        <v>46286</v>
      </c>
      <c r="C2879" s="39" t="n">
        <v>1</v>
      </c>
      <c r="D2879" s="39" t="s">
        <v>79</v>
      </c>
      <c r="E2879" s="39" t="s">
        <v>36</v>
      </c>
      <c r="F2879" s="41" t="n">
        <f aca="false">IF(A2879="","",MATCH(A2879,P_ID,1))</f>
        <v>2552</v>
      </c>
      <c r="G2879" s="41" t="str">
        <f aca="false">IF(A2879="","",INDEX(P_Svc,F2879))</f>
        <v>Economy</v>
      </c>
      <c r="H2879" s="41" t="str">
        <f aca="false">IF(A2879="","",INDEX(P_Zone,F2879))</f>
        <v>East</v>
      </c>
      <c r="I2879" s="41" t="n">
        <f aca="false">IF(A2879="","",IF(D2879="Delivered",IF(B2879&lt;=INDEX(P_Due,F2879),1,0),0))</f>
        <v>0</v>
      </c>
    </row>
    <row r="2880" customFormat="false" ht="15" hidden="false" customHeight="false" outlineLevel="0" collapsed="false">
      <c r="A2880" s="37" t="n">
        <v>1002553</v>
      </c>
      <c r="B2880" s="38" t="n">
        <v>46286</v>
      </c>
      <c r="C2880" s="39" t="n">
        <v>1</v>
      </c>
      <c r="D2880" s="39" t="s">
        <v>26</v>
      </c>
      <c r="E2880" s="39"/>
      <c r="F2880" s="41" t="n">
        <f aca="false">IF(A2880="","",MATCH(A2880,P_ID,1))</f>
        <v>2553</v>
      </c>
      <c r="G2880" s="41" t="str">
        <f aca="false">IF(A2880="","",INDEX(P_Svc,F2880))</f>
        <v>Standard</v>
      </c>
      <c r="H2880" s="41" t="str">
        <f aca="false">IF(A2880="","",INDEX(P_Zone,F2880))</f>
        <v>North</v>
      </c>
      <c r="I2880" s="41" t="n">
        <f aca="false">IF(A2880="","",IF(D2880="Delivered",IF(B2880&lt;=INDEX(P_Due,F2880),1,0),0))</f>
        <v>1</v>
      </c>
    </row>
    <row r="2881" customFormat="false" ht="15" hidden="false" customHeight="false" outlineLevel="0" collapsed="false">
      <c r="A2881" s="37" t="n">
        <v>1002554</v>
      </c>
      <c r="B2881" s="38" t="n">
        <v>46286</v>
      </c>
      <c r="C2881" s="39" t="n">
        <v>1</v>
      </c>
      <c r="D2881" s="39" t="s">
        <v>26</v>
      </c>
      <c r="E2881" s="39"/>
      <c r="F2881" s="41" t="n">
        <f aca="false">IF(A2881="","",MATCH(A2881,P_ID,1))</f>
        <v>2554</v>
      </c>
      <c r="G2881" s="41" t="str">
        <f aca="false">IF(A2881="","",INDEX(P_Svc,F2881))</f>
        <v>Standard</v>
      </c>
      <c r="H2881" s="41" t="str">
        <f aca="false">IF(A2881="","",INDEX(P_Zone,F2881))</f>
        <v>North</v>
      </c>
      <c r="I2881" s="41" t="n">
        <f aca="false">IF(A2881="","",IF(D2881="Delivered",IF(B2881&lt;=INDEX(P_Due,F2881),1,0),0))</f>
        <v>1</v>
      </c>
    </row>
    <row r="2882" customFormat="false" ht="15" hidden="false" customHeight="false" outlineLevel="0" collapsed="false">
      <c r="A2882" s="37" t="n">
        <v>1002555</v>
      </c>
      <c r="B2882" s="38" t="n">
        <v>46286</v>
      </c>
      <c r="C2882" s="39" t="n">
        <v>1</v>
      </c>
      <c r="D2882" s="39" t="s">
        <v>26</v>
      </c>
      <c r="E2882" s="39"/>
      <c r="F2882" s="41" t="n">
        <f aca="false">IF(A2882="","",MATCH(A2882,P_ID,1))</f>
        <v>2555</v>
      </c>
      <c r="G2882" s="41" t="str">
        <f aca="false">IF(A2882="","",INDEX(P_Svc,F2882))</f>
        <v>Standard</v>
      </c>
      <c r="H2882" s="41" t="str">
        <f aca="false">IF(A2882="","",INDEX(P_Zone,F2882))</f>
        <v>East</v>
      </c>
      <c r="I2882" s="41" t="n">
        <f aca="false">IF(A2882="","",IF(D2882="Delivered",IF(B2882&lt;=INDEX(P_Due,F2882),1,0),0))</f>
        <v>1</v>
      </c>
    </row>
    <row r="2883" customFormat="false" ht="15" hidden="false" customHeight="false" outlineLevel="0" collapsed="false">
      <c r="A2883" s="37" t="n">
        <v>1002556</v>
      </c>
      <c r="B2883" s="38" t="n">
        <v>46286</v>
      </c>
      <c r="C2883" s="39" t="n">
        <v>1</v>
      </c>
      <c r="D2883" s="39" t="s">
        <v>26</v>
      </c>
      <c r="E2883" s="39"/>
      <c r="F2883" s="41" t="n">
        <f aca="false">IF(A2883="","",MATCH(A2883,P_ID,1))</f>
        <v>2556</v>
      </c>
      <c r="G2883" s="41" t="str">
        <f aca="false">IF(A2883="","",INDEX(P_Svc,F2883))</f>
        <v>Standard</v>
      </c>
      <c r="H2883" s="41" t="str">
        <f aca="false">IF(A2883="","",INDEX(P_Zone,F2883))</f>
        <v>West</v>
      </c>
      <c r="I2883" s="41" t="n">
        <f aca="false">IF(A2883="","",IF(D2883="Delivered",IF(B2883&lt;=INDEX(P_Due,F2883),1,0),0))</f>
        <v>1</v>
      </c>
    </row>
    <row r="2884" customFormat="false" ht="15" hidden="false" customHeight="false" outlineLevel="0" collapsed="false">
      <c r="A2884" s="37" t="n">
        <v>1002597</v>
      </c>
      <c r="B2884" s="38" t="n">
        <v>46286</v>
      </c>
      <c r="C2884" s="39" t="n">
        <v>1</v>
      </c>
      <c r="D2884" s="39" t="s">
        <v>26</v>
      </c>
      <c r="E2884" s="39"/>
      <c r="F2884" s="41" t="n">
        <f aca="false">IF(A2884="","",MATCH(A2884,P_ID,1))</f>
        <v>2597</v>
      </c>
      <c r="G2884" s="41" t="str">
        <f aca="false">IF(A2884="","",INDEX(P_Svc,F2884))</f>
        <v>Express</v>
      </c>
      <c r="H2884" s="41" t="str">
        <f aca="false">IF(A2884="","",INDEX(P_Zone,F2884))</f>
        <v>East</v>
      </c>
      <c r="I2884" s="41" t="n">
        <f aca="false">IF(A2884="","",IF(D2884="Delivered",IF(B2884&lt;=INDEX(P_Due,F2884),1,0),0))</f>
        <v>1</v>
      </c>
    </row>
    <row r="2885" customFormat="false" ht="15" hidden="false" customHeight="false" outlineLevel="0" collapsed="false">
      <c r="A2885" s="37" t="n">
        <v>1002683</v>
      </c>
      <c r="B2885" s="38" t="n">
        <v>46286</v>
      </c>
      <c r="C2885" s="39" t="n">
        <v>1</v>
      </c>
      <c r="D2885" s="39" t="s">
        <v>26</v>
      </c>
      <c r="E2885" s="39"/>
      <c r="F2885" s="41" t="n">
        <f aca="false">IF(A2885="","",MATCH(A2885,P_ID,1))</f>
        <v>2683</v>
      </c>
      <c r="G2885" s="41" t="str">
        <f aca="false">IF(A2885="","",INDEX(P_Svc,F2885))</f>
        <v>Express</v>
      </c>
      <c r="H2885" s="41" t="str">
        <f aca="false">IF(A2885="","",INDEX(P_Zone,F2885))</f>
        <v>West</v>
      </c>
      <c r="I2885" s="41" t="n">
        <f aca="false">IF(A2885="","",IF(D2885="Delivered",IF(B2885&lt;=INDEX(P_Due,F2885),1,0),0))</f>
        <v>1</v>
      </c>
    </row>
    <row r="2886" customFormat="false" ht="15" hidden="false" customHeight="false" outlineLevel="0" collapsed="false">
      <c r="A2886" s="37" t="n">
        <v>1002685</v>
      </c>
      <c r="B2886" s="38" t="n">
        <v>46286</v>
      </c>
      <c r="C2886" s="39" t="n">
        <v>1</v>
      </c>
      <c r="D2886" s="39" t="s">
        <v>26</v>
      </c>
      <c r="E2886" s="39"/>
      <c r="F2886" s="41" t="n">
        <f aca="false">IF(A2886="","",MATCH(A2886,P_ID,1))</f>
        <v>2685</v>
      </c>
      <c r="G2886" s="41" t="str">
        <f aca="false">IF(A2886="","",INDEX(P_Svc,F2886))</f>
        <v>Express</v>
      </c>
      <c r="H2886" s="41" t="str">
        <f aca="false">IF(A2886="","",INDEX(P_Zone,F2886))</f>
        <v>Central</v>
      </c>
      <c r="I2886" s="41" t="n">
        <f aca="false">IF(A2886="","",IF(D2886="Delivered",IF(B2886&lt;=INDEX(P_Due,F2886),1,0),0))</f>
        <v>1</v>
      </c>
    </row>
    <row r="2887" customFormat="false" ht="15" hidden="false" customHeight="false" outlineLevel="0" collapsed="false">
      <c r="A2887" s="37" t="n">
        <v>1002047</v>
      </c>
      <c r="B2887" s="38" t="n">
        <v>46286</v>
      </c>
      <c r="C2887" s="39" t="n">
        <v>3</v>
      </c>
      <c r="D2887" s="39" t="s">
        <v>26</v>
      </c>
      <c r="E2887" s="39"/>
      <c r="F2887" s="41" t="n">
        <f aca="false">IF(A2887="","",MATCH(A2887,P_ID,1))</f>
        <v>2047</v>
      </c>
      <c r="G2887" s="41" t="str">
        <f aca="false">IF(A2887="","",INDEX(P_Svc,F2887))</f>
        <v>Standard</v>
      </c>
      <c r="H2887" s="41" t="str">
        <f aca="false">IF(A2887="","",INDEX(P_Zone,F2887))</f>
        <v>Central</v>
      </c>
      <c r="I2887" s="41" t="n">
        <f aca="false">IF(A2887="","",IF(D2887="Delivered",IF(B2887&lt;=INDEX(P_Due,F2887),1,0),0))</f>
        <v>1</v>
      </c>
    </row>
    <row r="2888" customFormat="false" ht="15" hidden="false" customHeight="false" outlineLevel="0" collapsed="false">
      <c r="A2888" s="37" t="n">
        <v>1002207</v>
      </c>
      <c r="B2888" s="38" t="n">
        <v>46286</v>
      </c>
      <c r="C2888" s="39" t="n">
        <v>3</v>
      </c>
      <c r="D2888" s="39" t="s">
        <v>26</v>
      </c>
      <c r="E2888" s="39"/>
      <c r="F2888" s="41" t="n">
        <f aca="false">IF(A2888="","",MATCH(A2888,P_ID,1))</f>
        <v>2207</v>
      </c>
      <c r="G2888" s="41" t="str">
        <f aca="false">IF(A2888="","",INDEX(P_Svc,F2888))</f>
        <v>Standard</v>
      </c>
      <c r="H2888" s="41" t="str">
        <f aca="false">IF(A2888="","",INDEX(P_Zone,F2888))</f>
        <v>West</v>
      </c>
      <c r="I2888" s="41" t="n">
        <f aca="false">IF(A2888="","",IF(D2888="Delivered",IF(B2888&lt;=INDEX(P_Due,F2888),1,0),0))</f>
        <v>1</v>
      </c>
    </row>
    <row r="2889" customFormat="false" ht="15" hidden="false" customHeight="false" outlineLevel="0" collapsed="false">
      <c r="A2889" s="37" t="n">
        <v>1002297</v>
      </c>
      <c r="B2889" s="38" t="n">
        <v>46286</v>
      </c>
      <c r="C2889" s="39" t="n">
        <v>2</v>
      </c>
      <c r="D2889" s="39" t="s">
        <v>79</v>
      </c>
      <c r="E2889" s="39" t="s">
        <v>32</v>
      </c>
      <c r="F2889" s="41" t="n">
        <f aca="false">IF(A2889="","",MATCH(A2889,P_ID,1))</f>
        <v>2297</v>
      </c>
      <c r="G2889" s="41" t="str">
        <f aca="false">IF(A2889="","",INDEX(P_Svc,F2889))</f>
        <v>Standard</v>
      </c>
      <c r="H2889" s="41" t="str">
        <f aca="false">IF(A2889="","",INDEX(P_Zone,F2889))</f>
        <v>Central</v>
      </c>
      <c r="I2889" s="41" t="n">
        <f aca="false">IF(A2889="","",IF(D2889="Delivered",IF(B2889&lt;=INDEX(P_Due,F2889),1,0),0))</f>
        <v>0</v>
      </c>
    </row>
    <row r="2890" customFormat="false" ht="15" hidden="false" customHeight="false" outlineLevel="0" collapsed="false">
      <c r="A2890" s="37" t="n">
        <v>1002299</v>
      </c>
      <c r="B2890" s="38" t="n">
        <v>46286</v>
      </c>
      <c r="C2890" s="39" t="n">
        <v>2</v>
      </c>
      <c r="D2890" s="39" t="s">
        <v>26</v>
      </c>
      <c r="E2890" s="39"/>
      <c r="F2890" s="41" t="n">
        <f aca="false">IF(A2890="","",MATCH(A2890,P_ID,1))</f>
        <v>2299</v>
      </c>
      <c r="G2890" s="41" t="str">
        <f aca="false">IF(A2890="","",INDEX(P_Svc,F2890))</f>
        <v>Standard</v>
      </c>
      <c r="H2890" s="41" t="str">
        <f aca="false">IF(A2890="","",INDEX(P_Zone,F2890))</f>
        <v>West</v>
      </c>
      <c r="I2890" s="41" t="n">
        <f aca="false">IF(A2890="","",IF(D2890="Delivered",IF(B2890&lt;=INDEX(P_Due,F2890),1,0),0))</f>
        <v>1</v>
      </c>
    </row>
    <row r="2891" customFormat="false" ht="15" hidden="false" customHeight="false" outlineLevel="0" collapsed="false">
      <c r="A2891" s="37" t="n">
        <v>1002300</v>
      </c>
      <c r="B2891" s="38" t="n">
        <v>46286</v>
      </c>
      <c r="C2891" s="39" t="n">
        <v>2</v>
      </c>
      <c r="D2891" s="39" t="s">
        <v>26</v>
      </c>
      <c r="E2891" s="39"/>
      <c r="F2891" s="41" t="n">
        <f aca="false">IF(A2891="","",MATCH(A2891,P_ID,1))</f>
        <v>2300</v>
      </c>
      <c r="G2891" s="41" t="str">
        <f aca="false">IF(A2891="","",INDEX(P_Svc,F2891))</f>
        <v>Standard</v>
      </c>
      <c r="H2891" s="41" t="str">
        <f aca="false">IF(A2891="","",INDEX(P_Zone,F2891))</f>
        <v>North</v>
      </c>
      <c r="I2891" s="41" t="n">
        <f aca="false">IF(A2891="","",IF(D2891="Delivered",IF(B2891&lt;=INDEX(P_Due,F2891),1,0),0))</f>
        <v>1</v>
      </c>
    </row>
    <row r="2892" customFormat="false" ht="15" hidden="false" customHeight="false" outlineLevel="0" collapsed="false">
      <c r="A2892" s="37" t="n">
        <v>1002305</v>
      </c>
      <c r="B2892" s="38" t="n">
        <v>46286</v>
      </c>
      <c r="C2892" s="39" t="n">
        <v>2</v>
      </c>
      <c r="D2892" s="39" t="s">
        <v>26</v>
      </c>
      <c r="E2892" s="39"/>
      <c r="F2892" s="41" t="n">
        <f aca="false">IF(A2892="","",MATCH(A2892,P_ID,1))</f>
        <v>2305</v>
      </c>
      <c r="G2892" s="41" t="str">
        <f aca="false">IF(A2892="","",INDEX(P_Svc,F2892))</f>
        <v>Standard</v>
      </c>
      <c r="H2892" s="41" t="str">
        <f aca="false">IF(A2892="","",INDEX(P_Zone,F2892))</f>
        <v>North</v>
      </c>
      <c r="I2892" s="41" t="n">
        <f aca="false">IF(A2892="","",IF(D2892="Delivered",IF(B2892&lt;=INDEX(P_Due,F2892),1,0),0))</f>
        <v>1</v>
      </c>
    </row>
    <row r="2893" customFormat="false" ht="15" hidden="false" customHeight="false" outlineLevel="0" collapsed="false">
      <c r="A2893" s="37" t="n">
        <v>1002306</v>
      </c>
      <c r="B2893" s="38" t="n">
        <v>46286</v>
      </c>
      <c r="C2893" s="39" t="n">
        <v>2</v>
      </c>
      <c r="D2893" s="39" t="s">
        <v>26</v>
      </c>
      <c r="E2893" s="39"/>
      <c r="F2893" s="41" t="n">
        <f aca="false">IF(A2893="","",MATCH(A2893,P_ID,1))</f>
        <v>2306</v>
      </c>
      <c r="G2893" s="41" t="str">
        <f aca="false">IF(A2893="","",INDEX(P_Svc,F2893))</f>
        <v>Standard</v>
      </c>
      <c r="H2893" s="41" t="str">
        <f aca="false">IF(A2893="","",INDEX(P_Zone,F2893))</f>
        <v>East</v>
      </c>
      <c r="I2893" s="41" t="n">
        <f aca="false">IF(A2893="","",IF(D2893="Delivered",IF(B2893&lt;=INDEX(P_Due,F2893),1,0),0))</f>
        <v>1</v>
      </c>
    </row>
    <row r="2894" customFormat="false" ht="15" hidden="false" customHeight="false" outlineLevel="0" collapsed="false">
      <c r="A2894" s="37" t="n">
        <v>1002315</v>
      </c>
      <c r="B2894" s="38" t="n">
        <v>46286</v>
      </c>
      <c r="C2894" s="39" t="n">
        <v>2</v>
      </c>
      <c r="D2894" s="39" t="s">
        <v>79</v>
      </c>
      <c r="E2894" s="39" t="s">
        <v>36</v>
      </c>
      <c r="F2894" s="41" t="n">
        <f aca="false">IF(A2894="","",MATCH(A2894,P_ID,1))</f>
        <v>2315</v>
      </c>
      <c r="G2894" s="41" t="str">
        <f aca="false">IF(A2894="","",INDEX(P_Svc,F2894))</f>
        <v>Standard</v>
      </c>
      <c r="H2894" s="41" t="str">
        <f aca="false">IF(A2894="","",INDEX(P_Zone,F2894))</f>
        <v>East</v>
      </c>
      <c r="I2894" s="41" t="n">
        <f aca="false">IF(A2894="","",IF(D2894="Delivered",IF(B2894&lt;=INDEX(P_Due,F2894),1,0),0))</f>
        <v>0</v>
      </c>
    </row>
    <row r="2895" customFormat="false" ht="15" hidden="false" customHeight="false" outlineLevel="0" collapsed="false">
      <c r="A2895" s="37" t="n">
        <v>1002322</v>
      </c>
      <c r="B2895" s="38" t="n">
        <v>46286</v>
      </c>
      <c r="C2895" s="39" t="n">
        <v>2</v>
      </c>
      <c r="D2895" s="39" t="s">
        <v>26</v>
      </c>
      <c r="E2895" s="39"/>
      <c r="F2895" s="41" t="n">
        <f aca="false">IF(A2895="","",MATCH(A2895,P_ID,1))</f>
        <v>2322</v>
      </c>
      <c r="G2895" s="41" t="str">
        <f aca="false">IF(A2895="","",INDEX(P_Svc,F2895))</f>
        <v>Standard</v>
      </c>
      <c r="H2895" s="41" t="str">
        <f aca="false">IF(A2895="","",INDEX(P_Zone,F2895))</f>
        <v>Central</v>
      </c>
      <c r="I2895" s="41" t="n">
        <f aca="false">IF(A2895="","",IF(D2895="Delivered",IF(B2895&lt;=INDEX(P_Due,F2895),1,0),0))</f>
        <v>1</v>
      </c>
    </row>
    <row r="2896" customFormat="false" ht="15" hidden="false" customHeight="false" outlineLevel="0" collapsed="false">
      <c r="A2896" s="37" t="n">
        <v>1002328</v>
      </c>
      <c r="B2896" s="38" t="n">
        <v>46286</v>
      </c>
      <c r="C2896" s="39" t="n">
        <v>2</v>
      </c>
      <c r="D2896" s="39" t="s">
        <v>26</v>
      </c>
      <c r="E2896" s="39"/>
      <c r="F2896" s="41" t="n">
        <f aca="false">IF(A2896="","",MATCH(A2896,P_ID,1))</f>
        <v>2328</v>
      </c>
      <c r="G2896" s="41" t="str">
        <f aca="false">IF(A2896="","",INDEX(P_Svc,F2896))</f>
        <v>Standard</v>
      </c>
      <c r="H2896" s="41" t="str">
        <f aca="false">IF(A2896="","",INDEX(P_Zone,F2896))</f>
        <v>South</v>
      </c>
      <c r="I2896" s="41" t="n">
        <f aca="false">IF(A2896="","",IF(D2896="Delivered",IF(B2896&lt;=INDEX(P_Due,F2896),1,0),0))</f>
        <v>1</v>
      </c>
    </row>
    <row r="2897" customFormat="false" ht="15" hidden="false" customHeight="false" outlineLevel="0" collapsed="false">
      <c r="A2897" s="37" t="n">
        <v>1002341</v>
      </c>
      <c r="B2897" s="38" t="n">
        <v>46286</v>
      </c>
      <c r="C2897" s="39" t="n">
        <v>2</v>
      </c>
      <c r="D2897" s="39" t="s">
        <v>79</v>
      </c>
      <c r="E2897" s="39" t="s">
        <v>34</v>
      </c>
      <c r="F2897" s="41" t="n">
        <f aca="false">IF(A2897="","",MATCH(A2897,P_ID,1))</f>
        <v>2341</v>
      </c>
      <c r="G2897" s="41" t="str">
        <f aca="false">IF(A2897="","",INDEX(P_Svc,F2897))</f>
        <v>Standard</v>
      </c>
      <c r="H2897" s="41" t="str">
        <f aca="false">IF(A2897="","",INDEX(P_Zone,F2897))</f>
        <v>West</v>
      </c>
      <c r="I2897" s="41" t="n">
        <f aca="false">IF(A2897="","",IF(D2897="Delivered",IF(B2897&lt;=INDEX(P_Due,F2897),1,0),0))</f>
        <v>0</v>
      </c>
    </row>
    <row r="2898" customFormat="false" ht="15" hidden="false" customHeight="false" outlineLevel="0" collapsed="false">
      <c r="A2898" s="37" t="n">
        <v>1002353</v>
      </c>
      <c r="B2898" s="38" t="n">
        <v>46286</v>
      </c>
      <c r="C2898" s="39" t="n">
        <v>2</v>
      </c>
      <c r="D2898" s="39" t="s">
        <v>26</v>
      </c>
      <c r="E2898" s="39"/>
      <c r="F2898" s="41" t="n">
        <f aca="false">IF(A2898="","",MATCH(A2898,P_ID,1))</f>
        <v>2353</v>
      </c>
      <c r="G2898" s="41" t="str">
        <f aca="false">IF(A2898="","",INDEX(P_Svc,F2898))</f>
        <v>Express</v>
      </c>
      <c r="H2898" s="41" t="str">
        <f aca="false">IF(A2898="","",INDEX(P_Zone,F2898))</f>
        <v>North</v>
      </c>
      <c r="I2898" s="41" t="n">
        <f aca="false">IF(A2898="","",IF(D2898="Delivered",IF(B2898&lt;=INDEX(P_Due,F2898),1,0),0))</f>
        <v>1</v>
      </c>
    </row>
    <row r="2899" customFormat="false" ht="15" hidden="false" customHeight="false" outlineLevel="0" collapsed="false">
      <c r="A2899" s="37" t="n">
        <v>1002371</v>
      </c>
      <c r="B2899" s="38" t="n">
        <v>46286</v>
      </c>
      <c r="C2899" s="39" t="n">
        <v>2</v>
      </c>
      <c r="D2899" s="39" t="s">
        <v>26</v>
      </c>
      <c r="E2899" s="39"/>
      <c r="F2899" s="41" t="n">
        <f aca="false">IF(A2899="","",MATCH(A2899,P_ID,1))</f>
        <v>2371</v>
      </c>
      <c r="G2899" s="41" t="str">
        <f aca="false">IF(A2899="","",INDEX(P_Svc,F2899))</f>
        <v>Standard</v>
      </c>
      <c r="H2899" s="41" t="str">
        <f aca="false">IF(A2899="","",INDEX(P_Zone,F2899))</f>
        <v>East</v>
      </c>
      <c r="I2899" s="41" t="n">
        <f aca="false">IF(A2899="","",IF(D2899="Delivered",IF(B2899&lt;=INDEX(P_Due,F2899),1,0),0))</f>
        <v>1</v>
      </c>
    </row>
    <row r="2900" customFormat="false" ht="15" hidden="false" customHeight="false" outlineLevel="0" collapsed="false">
      <c r="A2900" s="37" t="n">
        <v>1002376</v>
      </c>
      <c r="B2900" s="38" t="n">
        <v>46286</v>
      </c>
      <c r="C2900" s="39" t="n">
        <v>2</v>
      </c>
      <c r="D2900" s="39" t="s">
        <v>26</v>
      </c>
      <c r="E2900" s="39"/>
      <c r="F2900" s="41" t="n">
        <f aca="false">IF(A2900="","",MATCH(A2900,P_ID,1))</f>
        <v>2376</v>
      </c>
      <c r="G2900" s="41" t="str">
        <f aca="false">IF(A2900="","",INDEX(P_Svc,F2900))</f>
        <v>Express</v>
      </c>
      <c r="H2900" s="41" t="str">
        <f aca="false">IF(A2900="","",INDEX(P_Zone,F2900))</f>
        <v>West</v>
      </c>
      <c r="I2900" s="41" t="n">
        <f aca="false">IF(A2900="","",IF(D2900="Delivered",IF(B2900&lt;=INDEX(P_Due,F2900),1,0),0))</f>
        <v>1</v>
      </c>
    </row>
    <row r="2901" customFormat="false" ht="15" hidden="false" customHeight="false" outlineLevel="0" collapsed="false">
      <c r="A2901" s="37" t="n">
        <v>1002378</v>
      </c>
      <c r="B2901" s="38" t="n">
        <v>46286</v>
      </c>
      <c r="C2901" s="39" t="n">
        <v>2</v>
      </c>
      <c r="D2901" s="39" t="s">
        <v>26</v>
      </c>
      <c r="E2901" s="39"/>
      <c r="F2901" s="41" t="n">
        <f aca="false">IF(A2901="","",MATCH(A2901,P_ID,1))</f>
        <v>2378</v>
      </c>
      <c r="G2901" s="41" t="str">
        <f aca="false">IF(A2901="","",INDEX(P_Svc,F2901))</f>
        <v>Standard</v>
      </c>
      <c r="H2901" s="41" t="str">
        <f aca="false">IF(A2901="","",INDEX(P_Zone,F2901))</f>
        <v>Central</v>
      </c>
      <c r="I2901" s="41" t="n">
        <f aca="false">IF(A2901="","",IF(D2901="Delivered",IF(B2901&lt;=INDEX(P_Due,F2901),1,0),0))</f>
        <v>1</v>
      </c>
    </row>
    <row r="2902" customFormat="false" ht="15" hidden="false" customHeight="false" outlineLevel="0" collapsed="false">
      <c r="A2902" s="37" t="n">
        <v>1002379</v>
      </c>
      <c r="B2902" s="38" t="n">
        <v>46286</v>
      </c>
      <c r="C2902" s="39" t="n">
        <v>2</v>
      </c>
      <c r="D2902" s="39" t="s">
        <v>26</v>
      </c>
      <c r="E2902" s="39"/>
      <c r="F2902" s="41" t="n">
        <f aca="false">IF(A2902="","",MATCH(A2902,P_ID,1))</f>
        <v>2379</v>
      </c>
      <c r="G2902" s="41" t="str">
        <f aca="false">IF(A2902="","",INDEX(P_Svc,F2902))</f>
        <v>Standard</v>
      </c>
      <c r="H2902" s="41" t="str">
        <f aca="false">IF(A2902="","",INDEX(P_Zone,F2902))</f>
        <v>South</v>
      </c>
      <c r="I2902" s="41" t="n">
        <f aca="false">IF(A2902="","",IF(D2902="Delivered",IF(B2902&lt;=INDEX(P_Due,F2902),1,0),0))</f>
        <v>1</v>
      </c>
    </row>
    <row r="2903" customFormat="false" ht="15" hidden="false" customHeight="false" outlineLevel="0" collapsed="false">
      <c r="A2903" s="37" t="n">
        <v>1002382</v>
      </c>
      <c r="B2903" s="38" t="n">
        <v>46286</v>
      </c>
      <c r="C2903" s="39" t="n">
        <v>2</v>
      </c>
      <c r="D2903" s="39" t="s">
        <v>26</v>
      </c>
      <c r="E2903" s="39"/>
      <c r="F2903" s="41" t="n">
        <f aca="false">IF(A2903="","",MATCH(A2903,P_ID,1))</f>
        <v>2382</v>
      </c>
      <c r="G2903" s="41" t="str">
        <f aca="false">IF(A2903="","",INDEX(P_Svc,F2903))</f>
        <v>Economy</v>
      </c>
      <c r="H2903" s="41" t="str">
        <f aca="false">IF(A2903="","",INDEX(P_Zone,F2903))</f>
        <v>East</v>
      </c>
      <c r="I2903" s="41" t="n">
        <f aca="false">IF(A2903="","",IF(D2903="Delivered",IF(B2903&lt;=INDEX(P_Due,F2903),1,0),0))</f>
        <v>1</v>
      </c>
    </row>
    <row r="2904" customFormat="false" ht="15" hidden="false" customHeight="false" outlineLevel="0" collapsed="false">
      <c r="A2904" s="37" t="n">
        <v>1002387</v>
      </c>
      <c r="B2904" s="38" t="n">
        <v>46286</v>
      </c>
      <c r="C2904" s="39" t="n">
        <v>2</v>
      </c>
      <c r="D2904" s="39" t="s">
        <v>26</v>
      </c>
      <c r="E2904" s="39"/>
      <c r="F2904" s="41" t="n">
        <f aca="false">IF(A2904="","",MATCH(A2904,P_ID,1))</f>
        <v>2387</v>
      </c>
      <c r="G2904" s="41" t="str">
        <f aca="false">IF(A2904="","",INDEX(P_Svc,F2904))</f>
        <v>Standard</v>
      </c>
      <c r="H2904" s="41" t="str">
        <f aca="false">IF(A2904="","",INDEX(P_Zone,F2904))</f>
        <v>Central</v>
      </c>
      <c r="I2904" s="41" t="n">
        <f aca="false">IF(A2904="","",IF(D2904="Delivered",IF(B2904&lt;=INDEX(P_Due,F2904),1,0),0))</f>
        <v>1</v>
      </c>
    </row>
    <row r="2905" customFormat="false" ht="15" hidden="false" customHeight="false" outlineLevel="0" collapsed="false">
      <c r="A2905" s="37" t="n">
        <v>1002403</v>
      </c>
      <c r="B2905" s="38" t="n">
        <v>46286</v>
      </c>
      <c r="C2905" s="39" t="n">
        <v>2</v>
      </c>
      <c r="D2905" s="39" t="s">
        <v>26</v>
      </c>
      <c r="E2905" s="39"/>
      <c r="F2905" s="41" t="n">
        <f aca="false">IF(A2905="","",MATCH(A2905,P_ID,1))</f>
        <v>2403</v>
      </c>
      <c r="G2905" s="41" t="str">
        <f aca="false">IF(A2905="","",INDEX(P_Svc,F2905))</f>
        <v>Standard</v>
      </c>
      <c r="H2905" s="41" t="str">
        <f aca="false">IF(A2905="","",INDEX(P_Zone,F2905))</f>
        <v>West</v>
      </c>
      <c r="I2905" s="41" t="n">
        <f aca="false">IF(A2905="","",IF(D2905="Delivered",IF(B2905&lt;=INDEX(P_Due,F2905),1,0),0))</f>
        <v>1</v>
      </c>
    </row>
    <row r="2906" customFormat="false" ht="15" hidden="false" customHeight="false" outlineLevel="0" collapsed="false">
      <c r="A2906" s="37" t="n">
        <v>1002405</v>
      </c>
      <c r="B2906" s="38" t="n">
        <v>46286</v>
      </c>
      <c r="C2906" s="39" t="n">
        <v>2</v>
      </c>
      <c r="D2906" s="39" t="s">
        <v>26</v>
      </c>
      <c r="E2906" s="39"/>
      <c r="F2906" s="41" t="n">
        <f aca="false">IF(A2906="","",MATCH(A2906,P_ID,1))</f>
        <v>2405</v>
      </c>
      <c r="G2906" s="41" t="str">
        <f aca="false">IF(A2906="","",INDEX(P_Svc,F2906))</f>
        <v>Express</v>
      </c>
      <c r="H2906" s="41" t="str">
        <f aca="false">IF(A2906="","",INDEX(P_Zone,F2906))</f>
        <v>East</v>
      </c>
      <c r="I2906" s="41" t="n">
        <f aca="false">IF(A2906="","",IF(D2906="Delivered",IF(B2906&lt;=INDEX(P_Due,F2906),1,0),0))</f>
        <v>1</v>
      </c>
    </row>
    <row r="2907" customFormat="false" ht="15" hidden="false" customHeight="false" outlineLevel="0" collapsed="false">
      <c r="A2907" s="37" t="n">
        <v>1002417</v>
      </c>
      <c r="B2907" s="38" t="n">
        <v>46286</v>
      </c>
      <c r="C2907" s="39" t="n">
        <v>3</v>
      </c>
      <c r="D2907" s="39" t="s">
        <v>26</v>
      </c>
      <c r="E2907" s="39"/>
      <c r="F2907" s="41" t="n">
        <f aca="false">IF(A2907="","",MATCH(A2907,P_ID,1))</f>
        <v>2417</v>
      </c>
      <c r="G2907" s="41" t="str">
        <f aca="false">IF(A2907="","",INDEX(P_Svc,F2907))</f>
        <v>Express</v>
      </c>
      <c r="H2907" s="41" t="str">
        <f aca="false">IF(A2907="","",INDEX(P_Zone,F2907))</f>
        <v>Central</v>
      </c>
      <c r="I2907" s="41" t="n">
        <f aca="false">IF(A2907="","",IF(D2907="Delivered",IF(B2907&lt;=INDEX(P_Due,F2907),1,0),0))</f>
        <v>1</v>
      </c>
    </row>
    <row r="2908" customFormat="false" ht="15" hidden="false" customHeight="false" outlineLevel="0" collapsed="false">
      <c r="A2908" s="37" t="n">
        <v>1002430</v>
      </c>
      <c r="B2908" s="38" t="n">
        <v>46286</v>
      </c>
      <c r="C2908" s="39" t="n">
        <v>1</v>
      </c>
      <c r="D2908" s="39" t="s">
        <v>26</v>
      </c>
      <c r="E2908" s="39"/>
      <c r="F2908" s="41" t="n">
        <f aca="false">IF(A2908="","",MATCH(A2908,P_ID,1))</f>
        <v>2430</v>
      </c>
      <c r="G2908" s="41" t="str">
        <f aca="false">IF(A2908="","",INDEX(P_Svc,F2908))</f>
        <v>Standard</v>
      </c>
      <c r="H2908" s="41" t="str">
        <f aca="false">IF(A2908="","",INDEX(P_Zone,F2908))</f>
        <v>North</v>
      </c>
      <c r="I2908" s="41" t="n">
        <f aca="false">IF(A2908="","",IF(D2908="Delivered",IF(B2908&lt;=INDEX(P_Due,F2908),1,0),0))</f>
        <v>1</v>
      </c>
    </row>
    <row r="2909" customFormat="false" ht="15" hidden="false" customHeight="false" outlineLevel="0" collapsed="false">
      <c r="A2909" s="37" t="n">
        <v>1002439</v>
      </c>
      <c r="B2909" s="38" t="n">
        <v>46286</v>
      </c>
      <c r="C2909" s="39" t="n">
        <v>2</v>
      </c>
      <c r="D2909" s="39" t="s">
        <v>26</v>
      </c>
      <c r="E2909" s="39"/>
      <c r="F2909" s="41" t="n">
        <f aca="false">IF(A2909="","",MATCH(A2909,P_ID,1))</f>
        <v>2439</v>
      </c>
      <c r="G2909" s="41" t="str">
        <f aca="false">IF(A2909="","",INDEX(P_Svc,F2909))</f>
        <v>Standard</v>
      </c>
      <c r="H2909" s="41" t="str">
        <f aca="false">IF(A2909="","",INDEX(P_Zone,F2909))</f>
        <v>West</v>
      </c>
      <c r="I2909" s="41" t="n">
        <f aca="false">IF(A2909="","",IF(D2909="Delivered",IF(B2909&lt;=INDEX(P_Due,F2909),1,0),0))</f>
        <v>1</v>
      </c>
    </row>
    <row r="2910" customFormat="false" ht="15" hidden="false" customHeight="false" outlineLevel="0" collapsed="false">
      <c r="A2910" s="37" t="n">
        <v>1002452</v>
      </c>
      <c r="B2910" s="38" t="n">
        <v>46286</v>
      </c>
      <c r="C2910" s="39" t="n">
        <v>2</v>
      </c>
      <c r="D2910" s="39" t="s">
        <v>26</v>
      </c>
      <c r="E2910" s="39"/>
      <c r="F2910" s="41" t="n">
        <f aca="false">IF(A2910="","",MATCH(A2910,P_ID,1))</f>
        <v>2452</v>
      </c>
      <c r="G2910" s="41" t="str">
        <f aca="false">IF(A2910="","",INDEX(P_Svc,F2910))</f>
        <v>Economy</v>
      </c>
      <c r="H2910" s="41" t="str">
        <f aca="false">IF(A2910="","",INDEX(P_Zone,F2910))</f>
        <v>East</v>
      </c>
      <c r="I2910" s="41" t="n">
        <f aca="false">IF(A2910="","",IF(D2910="Delivered",IF(B2910&lt;=INDEX(P_Due,F2910),1,0),0))</f>
        <v>1</v>
      </c>
    </row>
    <row r="2911" customFormat="false" ht="15" hidden="false" customHeight="false" outlineLevel="0" collapsed="false">
      <c r="A2911" s="37" t="n">
        <v>1002460</v>
      </c>
      <c r="B2911" s="38" t="n">
        <v>46286</v>
      </c>
      <c r="C2911" s="39" t="n">
        <v>2</v>
      </c>
      <c r="D2911" s="39" t="s">
        <v>26</v>
      </c>
      <c r="E2911" s="39"/>
      <c r="F2911" s="41" t="n">
        <f aca="false">IF(A2911="","",MATCH(A2911,P_ID,1))</f>
        <v>2460</v>
      </c>
      <c r="G2911" s="41" t="str">
        <f aca="false">IF(A2911="","",INDEX(P_Svc,F2911))</f>
        <v>Standard</v>
      </c>
      <c r="H2911" s="41" t="str">
        <f aca="false">IF(A2911="","",INDEX(P_Zone,F2911))</f>
        <v>West</v>
      </c>
      <c r="I2911" s="41" t="n">
        <f aca="false">IF(A2911="","",IF(D2911="Delivered",IF(B2911&lt;=INDEX(P_Due,F2911),1,0),0))</f>
        <v>1</v>
      </c>
    </row>
    <row r="2912" customFormat="false" ht="15" hidden="false" customHeight="false" outlineLevel="0" collapsed="false">
      <c r="A2912" s="37" t="n">
        <v>1002557</v>
      </c>
      <c r="B2912" s="38" t="n">
        <v>46286</v>
      </c>
      <c r="C2912" s="39" t="n">
        <v>1</v>
      </c>
      <c r="D2912" s="39" t="s">
        <v>79</v>
      </c>
      <c r="E2912" s="39" t="s">
        <v>36</v>
      </c>
      <c r="F2912" s="41" t="n">
        <f aca="false">IF(A2912="","",MATCH(A2912,P_ID,1))</f>
        <v>2557</v>
      </c>
      <c r="G2912" s="41" t="str">
        <f aca="false">IF(A2912="","",INDEX(P_Svc,F2912))</f>
        <v>Economy</v>
      </c>
      <c r="H2912" s="41" t="str">
        <f aca="false">IF(A2912="","",INDEX(P_Zone,F2912))</f>
        <v>East</v>
      </c>
      <c r="I2912" s="41" t="n">
        <f aca="false">IF(A2912="","",IF(D2912="Delivered",IF(B2912&lt;=INDEX(P_Due,F2912),1,0),0))</f>
        <v>0</v>
      </c>
    </row>
    <row r="2913" customFormat="false" ht="15" hidden="false" customHeight="false" outlineLevel="0" collapsed="false">
      <c r="A2913" s="37" t="n">
        <v>1002558</v>
      </c>
      <c r="B2913" s="38" t="n">
        <v>46286</v>
      </c>
      <c r="C2913" s="39" t="n">
        <v>1</v>
      </c>
      <c r="D2913" s="39" t="s">
        <v>26</v>
      </c>
      <c r="E2913" s="39"/>
      <c r="F2913" s="41" t="n">
        <f aca="false">IF(A2913="","",MATCH(A2913,P_ID,1))</f>
        <v>2558</v>
      </c>
      <c r="G2913" s="41" t="str">
        <f aca="false">IF(A2913="","",INDEX(P_Svc,F2913))</f>
        <v>Standard</v>
      </c>
      <c r="H2913" s="41" t="str">
        <f aca="false">IF(A2913="","",INDEX(P_Zone,F2913))</f>
        <v>East</v>
      </c>
      <c r="I2913" s="41" t="n">
        <f aca="false">IF(A2913="","",IF(D2913="Delivered",IF(B2913&lt;=INDEX(P_Due,F2913),1,0),0))</f>
        <v>1</v>
      </c>
    </row>
    <row r="2914" customFormat="false" ht="15" hidden="false" customHeight="false" outlineLevel="0" collapsed="false">
      <c r="A2914" s="37" t="n">
        <v>1002559</v>
      </c>
      <c r="B2914" s="38" t="n">
        <v>46286</v>
      </c>
      <c r="C2914" s="39" t="n">
        <v>1</v>
      </c>
      <c r="D2914" s="39" t="s">
        <v>26</v>
      </c>
      <c r="E2914" s="39"/>
      <c r="F2914" s="41" t="n">
        <f aca="false">IF(A2914="","",MATCH(A2914,P_ID,1))</f>
        <v>2559</v>
      </c>
      <c r="G2914" s="41" t="str">
        <f aca="false">IF(A2914="","",INDEX(P_Svc,F2914))</f>
        <v>Economy</v>
      </c>
      <c r="H2914" s="41" t="str">
        <f aca="false">IF(A2914="","",INDEX(P_Zone,F2914))</f>
        <v>East</v>
      </c>
      <c r="I2914" s="41" t="n">
        <f aca="false">IF(A2914="","",IF(D2914="Delivered",IF(B2914&lt;=INDEX(P_Due,F2914),1,0),0))</f>
        <v>1</v>
      </c>
    </row>
    <row r="2915" customFormat="false" ht="15" hidden="false" customHeight="false" outlineLevel="0" collapsed="false">
      <c r="A2915" s="37" t="n">
        <v>1002560</v>
      </c>
      <c r="B2915" s="38" t="n">
        <v>46286</v>
      </c>
      <c r="C2915" s="39" t="n">
        <v>1</v>
      </c>
      <c r="D2915" s="39" t="s">
        <v>26</v>
      </c>
      <c r="E2915" s="39"/>
      <c r="F2915" s="41" t="n">
        <f aca="false">IF(A2915="","",MATCH(A2915,P_ID,1))</f>
        <v>2560</v>
      </c>
      <c r="G2915" s="41" t="str">
        <f aca="false">IF(A2915="","",INDEX(P_Svc,F2915))</f>
        <v>Economy</v>
      </c>
      <c r="H2915" s="41" t="str">
        <f aca="false">IF(A2915="","",INDEX(P_Zone,F2915))</f>
        <v>North</v>
      </c>
      <c r="I2915" s="41" t="n">
        <f aca="false">IF(A2915="","",IF(D2915="Delivered",IF(B2915&lt;=INDEX(P_Due,F2915),1,0),0))</f>
        <v>1</v>
      </c>
    </row>
    <row r="2916" customFormat="false" ht="15" hidden="false" customHeight="false" outlineLevel="0" collapsed="false">
      <c r="A2916" s="37" t="n">
        <v>1002561</v>
      </c>
      <c r="B2916" s="38" t="n">
        <v>46286</v>
      </c>
      <c r="C2916" s="39" t="n">
        <v>1</v>
      </c>
      <c r="D2916" s="39" t="s">
        <v>26</v>
      </c>
      <c r="E2916" s="39"/>
      <c r="F2916" s="41" t="n">
        <f aca="false">IF(A2916="","",MATCH(A2916,P_ID,1))</f>
        <v>2561</v>
      </c>
      <c r="G2916" s="41" t="str">
        <f aca="false">IF(A2916="","",INDEX(P_Svc,F2916))</f>
        <v>Standard</v>
      </c>
      <c r="H2916" s="41" t="str">
        <f aca="false">IF(A2916="","",INDEX(P_Zone,F2916))</f>
        <v>West</v>
      </c>
      <c r="I2916" s="41" t="n">
        <f aca="false">IF(A2916="","",IF(D2916="Delivered",IF(B2916&lt;=INDEX(P_Due,F2916),1,0),0))</f>
        <v>1</v>
      </c>
    </row>
    <row r="2917" customFormat="false" ht="15" hidden="false" customHeight="false" outlineLevel="0" collapsed="false">
      <c r="A2917" s="37" t="n">
        <v>1002562</v>
      </c>
      <c r="B2917" s="38" t="n">
        <v>46286</v>
      </c>
      <c r="C2917" s="39" t="n">
        <v>1</v>
      </c>
      <c r="D2917" s="39" t="s">
        <v>26</v>
      </c>
      <c r="E2917" s="39"/>
      <c r="F2917" s="41" t="n">
        <f aca="false">IF(A2917="","",MATCH(A2917,P_ID,1))</f>
        <v>2562</v>
      </c>
      <c r="G2917" s="41" t="str">
        <f aca="false">IF(A2917="","",INDEX(P_Svc,F2917))</f>
        <v>Standard</v>
      </c>
      <c r="H2917" s="41" t="str">
        <f aca="false">IF(A2917="","",INDEX(P_Zone,F2917))</f>
        <v>West</v>
      </c>
      <c r="I2917" s="41" t="n">
        <f aca="false">IF(A2917="","",IF(D2917="Delivered",IF(B2917&lt;=INDEX(P_Due,F2917),1,0),0))</f>
        <v>1</v>
      </c>
    </row>
    <row r="2918" customFormat="false" ht="15" hidden="false" customHeight="false" outlineLevel="0" collapsed="false">
      <c r="A2918" s="37" t="n">
        <v>1002563</v>
      </c>
      <c r="B2918" s="38" t="n">
        <v>46286</v>
      </c>
      <c r="C2918" s="39" t="n">
        <v>1</v>
      </c>
      <c r="D2918" s="39" t="s">
        <v>26</v>
      </c>
      <c r="E2918" s="39"/>
      <c r="F2918" s="41" t="n">
        <f aca="false">IF(A2918="","",MATCH(A2918,P_ID,1))</f>
        <v>2563</v>
      </c>
      <c r="G2918" s="41" t="str">
        <f aca="false">IF(A2918="","",INDEX(P_Svc,F2918))</f>
        <v>Economy</v>
      </c>
      <c r="H2918" s="41" t="str">
        <f aca="false">IF(A2918="","",INDEX(P_Zone,F2918))</f>
        <v>East</v>
      </c>
      <c r="I2918" s="41" t="n">
        <f aca="false">IF(A2918="","",IF(D2918="Delivered",IF(B2918&lt;=INDEX(P_Due,F2918),1,0),0))</f>
        <v>1</v>
      </c>
    </row>
    <row r="2919" customFormat="false" ht="15" hidden="false" customHeight="false" outlineLevel="0" collapsed="false">
      <c r="A2919" s="37" t="n">
        <v>1002565</v>
      </c>
      <c r="B2919" s="38" t="n">
        <v>46286</v>
      </c>
      <c r="C2919" s="39" t="n">
        <v>1</v>
      </c>
      <c r="D2919" s="39" t="s">
        <v>26</v>
      </c>
      <c r="E2919" s="39"/>
      <c r="F2919" s="41" t="n">
        <f aca="false">IF(A2919="","",MATCH(A2919,P_ID,1))</f>
        <v>2565</v>
      </c>
      <c r="G2919" s="41" t="str">
        <f aca="false">IF(A2919="","",INDEX(P_Svc,F2919))</f>
        <v>Standard</v>
      </c>
      <c r="H2919" s="41" t="str">
        <f aca="false">IF(A2919="","",INDEX(P_Zone,F2919))</f>
        <v>North</v>
      </c>
      <c r="I2919" s="41" t="n">
        <f aca="false">IF(A2919="","",IF(D2919="Delivered",IF(B2919&lt;=INDEX(P_Due,F2919),1,0),0))</f>
        <v>1</v>
      </c>
    </row>
    <row r="2920" customFormat="false" ht="15" hidden="false" customHeight="false" outlineLevel="0" collapsed="false">
      <c r="A2920" s="37" t="n">
        <v>1002566</v>
      </c>
      <c r="B2920" s="38" t="n">
        <v>46286</v>
      </c>
      <c r="C2920" s="39" t="n">
        <v>1</v>
      </c>
      <c r="D2920" s="39" t="s">
        <v>26</v>
      </c>
      <c r="E2920" s="39"/>
      <c r="F2920" s="41" t="n">
        <f aca="false">IF(A2920="","",MATCH(A2920,P_ID,1))</f>
        <v>2566</v>
      </c>
      <c r="G2920" s="41" t="str">
        <f aca="false">IF(A2920="","",INDEX(P_Svc,F2920))</f>
        <v>Economy</v>
      </c>
      <c r="H2920" s="41" t="str">
        <f aca="false">IF(A2920="","",INDEX(P_Zone,F2920))</f>
        <v>South</v>
      </c>
      <c r="I2920" s="41" t="n">
        <f aca="false">IF(A2920="","",IF(D2920="Delivered",IF(B2920&lt;=INDEX(P_Due,F2920),1,0),0))</f>
        <v>1</v>
      </c>
    </row>
    <row r="2921" customFormat="false" ht="15" hidden="false" customHeight="false" outlineLevel="0" collapsed="false">
      <c r="A2921" s="37" t="n">
        <v>1002567</v>
      </c>
      <c r="B2921" s="38" t="n">
        <v>46286</v>
      </c>
      <c r="C2921" s="39" t="n">
        <v>1</v>
      </c>
      <c r="D2921" s="39" t="s">
        <v>26</v>
      </c>
      <c r="E2921" s="39"/>
      <c r="F2921" s="41" t="n">
        <f aca="false">IF(A2921="","",MATCH(A2921,P_ID,1))</f>
        <v>2567</v>
      </c>
      <c r="G2921" s="41" t="str">
        <f aca="false">IF(A2921="","",INDEX(P_Svc,F2921))</f>
        <v>Standard</v>
      </c>
      <c r="H2921" s="41" t="str">
        <f aca="false">IF(A2921="","",INDEX(P_Zone,F2921))</f>
        <v>West</v>
      </c>
      <c r="I2921" s="41" t="n">
        <f aca="false">IF(A2921="","",IF(D2921="Delivered",IF(B2921&lt;=INDEX(P_Due,F2921),1,0),0))</f>
        <v>1</v>
      </c>
    </row>
    <row r="2922" customFormat="false" ht="15" hidden="false" customHeight="false" outlineLevel="0" collapsed="false">
      <c r="A2922" s="37" t="n">
        <v>1002568</v>
      </c>
      <c r="B2922" s="38" t="n">
        <v>46286</v>
      </c>
      <c r="C2922" s="39" t="n">
        <v>1</v>
      </c>
      <c r="D2922" s="39" t="s">
        <v>26</v>
      </c>
      <c r="E2922" s="39"/>
      <c r="F2922" s="41" t="n">
        <f aca="false">IF(A2922="","",MATCH(A2922,P_ID,1))</f>
        <v>2568</v>
      </c>
      <c r="G2922" s="41" t="str">
        <f aca="false">IF(A2922="","",INDEX(P_Svc,F2922))</f>
        <v>Standard</v>
      </c>
      <c r="H2922" s="41" t="str">
        <f aca="false">IF(A2922="","",INDEX(P_Zone,F2922))</f>
        <v>West</v>
      </c>
      <c r="I2922" s="41" t="n">
        <f aca="false">IF(A2922="","",IF(D2922="Delivered",IF(B2922&lt;=INDEX(P_Due,F2922),1,0),0))</f>
        <v>1</v>
      </c>
    </row>
    <row r="2923" customFormat="false" ht="15" hidden="false" customHeight="false" outlineLevel="0" collapsed="false">
      <c r="A2923" s="37" t="n">
        <v>1002569</v>
      </c>
      <c r="B2923" s="38" t="n">
        <v>46286</v>
      </c>
      <c r="C2923" s="39" t="n">
        <v>1</v>
      </c>
      <c r="D2923" s="39" t="s">
        <v>26</v>
      </c>
      <c r="E2923" s="39"/>
      <c r="F2923" s="41" t="n">
        <f aca="false">IF(A2923="","",MATCH(A2923,P_ID,1))</f>
        <v>2569</v>
      </c>
      <c r="G2923" s="41" t="str">
        <f aca="false">IF(A2923="","",INDEX(P_Svc,F2923))</f>
        <v>Economy</v>
      </c>
      <c r="H2923" s="41" t="str">
        <f aca="false">IF(A2923="","",INDEX(P_Zone,F2923))</f>
        <v>East</v>
      </c>
      <c r="I2923" s="41" t="n">
        <f aca="false">IF(A2923="","",IF(D2923="Delivered",IF(B2923&lt;=INDEX(P_Due,F2923),1,0),0))</f>
        <v>1</v>
      </c>
    </row>
    <row r="2924" customFormat="false" ht="15" hidden="false" customHeight="false" outlineLevel="0" collapsed="false">
      <c r="A2924" s="37" t="n">
        <v>1002570</v>
      </c>
      <c r="B2924" s="38" t="n">
        <v>46286</v>
      </c>
      <c r="C2924" s="39" t="n">
        <v>1</v>
      </c>
      <c r="D2924" s="39" t="s">
        <v>26</v>
      </c>
      <c r="E2924" s="39"/>
      <c r="F2924" s="41" t="n">
        <f aca="false">IF(A2924="","",MATCH(A2924,P_ID,1))</f>
        <v>2570</v>
      </c>
      <c r="G2924" s="41" t="str">
        <f aca="false">IF(A2924="","",INDEX(P_Svc,F2924))</f>
        <v>Standard</v>
      </c>
      <c r="H2924" s="41" t="str">
        <f aca="false">IF(A2924="","",INDEX(P_Zone,F2924))</f>
        <v>North</v>
      </c>
      <c r="I2924" s="41" t="n">
        <f aca="false">IF(A2924="","",IF(D2924="Delivered",IF(B2924&lt;=INDEX(P_Due,F2924),1,0),0))</f>
        <v>1</v>
      </c>
    </row>
    <row r="2925" customFormat="false" ht="15" hidden="false" customHeight="false" outlineLevel="0" collapsed="false">
      <c r="A2925" s="37" t="n">
        <v>1002572</v>
      </c>
      <c r="B2925" s="38" t="n">
        <v>46286</v>
      </c>
      <c r="C2925" s="39" t="n">
        <v>1</v>
      </c>
      <c r="D2925" s="39" t="s">
        <v>26</v>
      </c>
      <c r="E2925" s="39"/>
      <c r="F2925" s="41" t="n">
        <f aca="false">IF(A2925="","",MATCH(A2925,P_ID,1))</f>
        <v>2572</v>
      </c>
      <c r="G2925" s="41" t="str">
        <f aca="false">IF(A2925="","",INDEX(P_Svc,F2925))</f>
        <v>Economy</v>
      </c>
      <c r="H2925" s="41" t="str">
        <f aca="false">IF(A2925="","",INDEX(P_Zone,F2925))</f>
        <v>Central</v>
      </c>
      <c r="I2925" s="41" t="n">
        <f aca="false">IF(A2925="","",IF(D2925="Delivered",IF(B2925&lt;=INDEX(P_Due,F2925),1,0),0))</f>
        <v>1</v>
      </c>
    </row>
    <row r="2926" customFormat="false" ht="15" hidden="false" customHeight="false" outlineLevel="0" collapsed="false">
      <c r="A2926" s="37" t="n">
        <v>1002573</v>
      </c>
      <c r="B2926" s="38" t="n">
        <v>46286</v>
      </c>
      <c r="C2926" s="39" t="n">
        <v>1</v>
      </c>
      <c r="D2926" s="39" t="s">
        <v>79</v>
      </c>
      <c r="E2926" s="39" t="s">
        <v>38</v>
      </c>
      <c r="F2926" s="41" t="n">
        <f aca="false">IF(A2926="","",MATCH(A2926,P_ID,1))</f>
        <v>2573</v>
      </c>
      <c r="G2926" s="41" t="str">
        <f aca="false">IF(A2926="","",INDEX(P_Svc,F2926))</f>
        <v>Standard</v>
      </c>
      <c r="H2926" s="41" t="str">
        <f aca="false">IF(A2926="","",INDEX(P_Zone,F2926))</f>
        <v>East</v>
      </c>
      <c r="I2926" s="41" t="n">
        <f aca="false">IF(A2926="","",IF(D2926="Delivered",IF(B2926&lt;=INDEX(P_Due,F2926),1,0),0))</f>
        <v>0</v>
      </c>
    </row>
    <row r="2927" customFormat="false" ht="15" hidden="false" customHeight="false" outlineLevel="0" collapsed="false">
      <c r="A2927" s="37" t="n">
        <v>1002575</v>
      </c>
      <c r="B2927" s="38" t="n">
        <v>46286</v>
      </c>
      <c r="C2927" s="39" t="n">
        <v>1</v>
      </c>
      <c r="D2927" s="39" t="s">
        <v>26</v>
      </c>
      <c r="E2927" s="39"/>
      <c r="F2927" s="41" t="n">
        <f aca="false">IF(A2927="","",MATCH(A2927,P_ID,1))</f>
        <v>2575</v>
      </c>
      <c r="G2927" s="41" t="str">
        <f aca="false">IF(A2927="","",INDEX(P_Svc,F2927))</f>
        <v>Standard</v>
      </c>
      <c r="H2927" s="41" t="str">
        <f aca="false">IF(A2927="","",INDEX(P_Zone,F2927))</f>
        <v>South</v>
      </c>
      <c r="I2927" s="41" t="n">
        <f aca="false">IF(A2927="","",IF(D2927="Delivered",IF(B2927&lt;=INDEX(P_Due,F2927),1,0),0))</f>
        <v>1</v>
      </c>
    </row>
    <row r="2928" customFormat="false" ht="15" hidden="false" customHeight="false" outlineLevel="0" collapsed="false">
      <c r="A2928" s="37" t="n">
        <v>1002576</v>
      </c>
      <c r="B2928" s="38" t="n">
        <v>46286</v>
      </c>
      <c r="C2928" s="39" t="n">
        <v>1</v>
      </c>
      <c r="D2928" s="39" t="s">
        <v>26</v>
      </c>
      <c r="E2928" s="39"/>
      <c r="F2928" s="41" t="n">
        <f aca="false">IF(A2928="","",MATCH(A2928,P_ID,1))</f>
        <v>2576</v>
      </c>
      <c r="G2928" s="41" t="str">
        <f aca="false">IF(A2928="","",INDEX(P_Svc,F2928))</f>
        <v>Standard</v>
      </c>
      <c r="H2928" s="41" t="str">
        <f aca="false">IF(A2928="","",INDEX(P_Zone,F2928))</f>
        <v>North</v>
      </c>
      <c r="I2928" s="41" t="n">
        <f aca="false">IF(A2928="","",IF(D2928="Delivered",IF(B2928&lt;=INDEX(P_Due,F2928),1,0),0))</f>
        <v>1</v>
      </c>
    </row>
    <row r="2929" customFormat="false" ht="15" hidden="false" customHeight="false" outlineLevel="0" collapsed="false">
      <c r="A2929" s="37" t="n">
        <v>1002577</v>
      </c>
      <c r="B2929" s="38" t="n">
        <v>46286</v>
      </c>
      <c r="C2929" s="39" t="n">
        <v>1</v>
      </c>
      <c r="D2929" s="39" t="s">
        <v>79</v>
      </c>
      <c r="E2929" s="39" t="s">
        <v>34</v>
      </c>
      <c r="F2929" s="41" t="n">
        <f aca="false">IF(A2929="","",MATCH(A2929,P_ID,1))</f>
        <v>2577</v>
      </c>
      <c r="G2929" s="41" t="str">
        <f aca="false">IF(A2929="","",INDEX(P_Svc,F2929))</f>
        <v>Standard</v>
      </c>
      <c r="H2929" s="41" t="str">
        <f aca="false">IF(A2929="","",INDEX(P_Zone,F2929))</f>
        <v>East</v>
      </c>
      <c r="I2929" s="41" t="n">
        <f aca="false">IF(A2929="","",IF(D2929="Delivered",IF(B2929&lt;=INDEX(P_Due,F2929),1,0),0))</f>
        <v>0</v>
      </c>
    </row>
    <row r="2930" customFormat="false" ht="15" hidden="false" customHeight="false" outlineLevel="0" collapsed="false">
      <c r="A2930" s="37" t="n">
        <v>1002578</v>
      </c>
      <c r="B2930" s="38" t="n">
        <v>46286</v>
      </c>
      <c r="C2930" s="39" t="n">
        <v>1</v>
      </c>
      <c r="D2930" s="39" t="s">
        <v>26</v>
      </c>
      <c r="E2930" s="39"/>
      <c r="F2930" s="41" t="n">
        <f aca="false">IF(A2930="","",MATCH(A2930,P_ID,1))</f>
        <v>2578</v>
      </c>
      <c r="G2930" s="41" t="str">
        <f aca="false">IF(A2930="","",INDEX(P_Svc,F2930))</f>
        <v>Standard</v>
      </c>
      <c r="H2930" s="41" t="str">
        <f aca="false">IF(A2930="","",INDEX(P_Zone,F2930))</f>
        <v>West</v>
      </c>
      <c r="I2930" s="41" t="n">
        <f aca="false">IF(A2930="","",IF(D2930="Delivered",IF(B2930&lt;=INDEX(P_Due,F2930),1,0),0))</f>
        <v>1</v>
      </c>
    </row>
    <row r="2931" customFormat="false" ht="15" hidden="false" customHeight="false" outlineLevel="0" collapsed="false">
      <c r="A2931" s="37" t="n">
        <v>1002579</v>
      </c>
      <c r="B2931" s="38" t="n">
        <v>46286</v>
      </c>
      <c r="C2931" s="39" t="n">
        <v>1</v>
      </c>
      <c r="D2931" s="39" t="s">
        <v>26</v>
      </c>
      <c r="E2931" s="39"/>
      <c r="F2931" s="41" t="n">
        <f aca="false">IF(A2931="","",MATCH(A2931,P_ID,1))</f>
        <v>2579</v>
      </c>
      <c r="G2931" s="41" t="str">
        <f aca="false">IF(A2931="","",INDEX(P_Svc,F2931))</f>
        <v>Standard</v>
      </c>
      <c r="H2931" s="41" t="str">
        <f aca="false">IF(A2931="","",INDEX(P_Zone,F2931))</f>
        <v>South</v>
      </c>
      <c r="I2931" s="41" t="n">
        <f aca="false">IF(A2931="","",IF(D2931="Delivered",IF(B2931&lt;=INDEX(P_Due,F2931),1,0),0))</f>
        <v>1</v>
      </c>
    </row>
    <row r="2932" customFormat="false" ht="15" hidden="false" customHeight="false" outlineLevel="0" collapsed="false">
      <c r="A2932" s="37" t="n">
        <v>1002580</v>
      </c>
      <c r="B2932" s="38" t="n">
        <v>46286</v>
      </c>
      <c r="C2932" s="39" t="n">
        <v>1</v>
      </c>
      <c r="D2932" s="39" t="s">
        <v>79</v>
      </c>
      <c r="E2932" s="39" t="s">
        <v>32</v>
      </c>
      <c r="F2932" s="41" t="n">
        <f aca="false">IF(A2932="","",MATCH(A2932,P_ID,1))</f>
        <v>2580</v>
      </c>
      <c r="G2932" s="41" t="str">
        <f aca="false">IF(A2932="","",INDEX(P_Svc,F2932))</f>
        <v>Standard</v>
      </c>
      <c r="H2932" s="41" t="str">
        <f aca="false">IF(A2932="","",INDEX(P_Zone,F2932))</f>
        <v>East</v>
      </c>
      <c r="I2932" s="41" t="n">
        <f aca="false">IF(A2932="","",IF(D2932="Delivered",IF(B2932&lt;=INDEX(P_Due,F2932),1,0),0))</f>
        <v>0</v>
      </c>
    </row>
    <row r="2933" customFormat="false" ht="15" hidden="false" customHeight="false" outlineLevel="0" collapsed="false">
      <c r="A2933" s="37" t="n">
        <v>1002581</v>
      </c>
      <c r="B2933" s="38" t="n">
        <v>46286</v>
      </c>
      <c r="C2933" s="39" t="n">
        <v>1</v>
      </c>
      <c r="D2933" s="39" t="s">
        <v>26</v>
      </c>
      <c r="E2933" s="39"/>
      <c r="F2933" s="41" t="n">
        <f aca="false">IF(A2933="","",MATCH(A2933,P_ID,1))</f>
        <v>2581</v>
      </c>
      <c r="G2933" s="41" t="str">
        <f aca="false">IF(A2933="","",INDEX(P_Svc,F2933))</f>
        <v>Economy</v>
      </c>
      <c r="H2933" s="41" t="str">
        <f aca="false">IF(A2933="","",INDEX(P_Zone,F2933))</f>
        <v>West</v>
      </c>
      <c r="I2933" s="41" t="n">
        <f aca="false">IF(A2933="","",IF(D2933="Delivered",IF(B2933&lt;=INDEX(P_Due,F2933),1,0),0))</f>
        <v>1</v>
      </c>
    </row>
    <row r="2934" customFormat="false" ht="15" hidden="false" customHeight="false" outlineLevel="0" collapsed="false">
      <c r="A2934" s="37" t="n">
        <v>1002582</v>
      </c>
      <c r="B2934" s="38" t="n">
        <v>46286</v>
      </c>
      <c r="C2934" s="39" t="n">
        <v>1</v>
      </c>
      <c r="D2934" s="39" t="s">
        <v>26</v>
      </c>
      <c r="E2934" s="39"/>
      <c r="F2934" s="41" t="n">
        <f aca="false">IF(A2934="","",MATCH(A2934,P_ID,1))</f>
        <v>2582</v>
      </c>
      <c r="G2934" s="41" t="str">
        <f aca="false">IF(A2934="","",INDEX(P_Svc,F2934))</f>
        <v>Standard</v>
      </c>
      <c r="H2934" s="41" t="str">
        <f aca="false">IF(A2934="","",INDEX(P_Zone,F2934))</f>
        <v>Central</v>
      </c>
      <c r="I2934" s="41" t="n">
        <f aca="false">IF(A2934="","",IF(D2934="Delivered",IF(B2934&lt;=INDEX(P_Due,F2934),1,0),0))</f>
        <v>1</v>
      </c>
    </row>
    <row r="2935" customFormat="false" ht="15" hidden="false" customHeight="false" outlineLevel="0" collapsed="false">
      <c r="A2935" s="37" t="n">
        <v>1002584</v>
      </c>
      <c r="B2935" s="38" t="n">
        <v>46286</v>
      </c>
      <c r="C2935" s="39" t="n">
        <v>1</v>
      </c>
      <c r="D2935" s="39" t="s">
        <v>26</v>
      </c>
      <c r="E2935" s="39"/>
      <c r="F2935" s="41" t="n">
        <f aca="false">IF(A2935="","",MATCH(A2935,P_ID,1))</f>
        <v>2584</v>
      </c>
      <c r="G2935" s="41" t="str">
        <f aca="false">IF(A2935="","",INDEX(P_Svc,F2935))</f>
        <v>Standard</v>
      </c>
      <c r="H2935" s="41" t="str">
        <f aca="false">IF(A2935="","",INDEX(P_Zone,F2935))</f>
        <v>Central</v>
      </c>
      <c r="I2935" s="41" t="n">
        <f aca="false">IF(A2935="","",IF(D2935="Delivered",IF(B2935&lt;=INDEX(P_Due,F2935),1,0),0))</f>
        <v>1</v>
      </c>
    </row>
    <row r="2936" customFormat="false" ht="15" hidden="false" customHeight="false" outlineLevel="0" collapsed="false">
      <c r="A2936" s="37" t="n">
        <v>1002587</v>
      </c>
      <c r="B2936" s="38" t="n">
        <v>46286</v>
      </c>
      <c r="C2936" s="39" t="n">
        <v>1</v>
      </c>
      <c r="D2936" s="39" t="s">
        <v>26</v>
      </c>
      <c r="E2936" s="39"/>
      <c r="F2936" s="41" t="n">
        <f aca="false">IF(A2936="","",MATCH(A2936,P_ID,1))</f>
        <v>2587</v>
      </c>
      <c r="G2936" s="41" t="str">
        <f aca="false">IF(A2936="","",INDEX(P_Svc,F2936))</f>
        <v>Economy</v>
      </c>
      <c r="H2936" s="41" t="str">
        <f aca="false">IF(A2936="","",INDEX(P_Zone,F2936))</f>
        <v>East</v>
      </c>
      <c r="I2936" s="41" t="n">
        <f aca="false">IF(A2936="","",IF(D2936="Delivered",IF(B2936&lt;=INDEX(P_Due,F2936),1,0),0))</f>
        <v>1</v>
      </c>
    </row>
    <row r="2937" customFormat="false" ht="15" hidden="false" customHeight="false" outlineLevel="0" collapsed="false">
      <c r="A2937" s="37" t="n">
        <v>1002589</v>
      </c>
      <c r="B2937" s="38" t="n">
        <v>46286</v>
      </c>
      <c r="C2937" s="39" t="n">
        <v>1</v>
      </c>
      <c r="D2937" s="39" t="s">
        <v>26</v>
      </c>
      <c r="E2937" s="39"/>
      <c r="F2937" s="41" t="n">
        <f aca="false">IF(A2937="","",MATCH(A2937,P_ID,1))</f>
        <v>2589</v>
      </c>
      <c r="G2937" s="41" t="str">
        <f aca="false">IF(A2937="","",INDEX(P_Svc,F2937))</f>
        <v>Standard</v>
      </c>
      <c r="H2937" s="41" t="str">
        <f aca="false">IF(A2937="","",INDEX(P_Zone,F2937))</f>
        <v>South</v>
      </c>
      <c r="I2937" s="41" t="n">
        <f aca="false">IF(A2937="","",IF(D2937="Delivered",IF(B2937&lt;=INDEX(P_Due,F2937),1,0),0))</f>
        <v>1</v>
      </c>
    </row>
    <row r="2938" customFormat="false" ht="15" hidden="false" customHeight="false" outlineLevel="0" collapsed="false">
      <c r="A2938" s="37" t="n">
        <v>1002590</v>
      </c>
      <c r="B2938" s="38" t="n">
        <v>46286</v>
      </c>
      <c r="C2938" s="39" t="n">
        <v>1</v>
      </c>
      <c r="D2938" s="39" t="s">
        <v>26</v>
      </c>
      <c r="E2938" s="39"/>
      <c r="F2938" s="41" t="n">
        <f aca="false">IF(A2938="","",MATCH(A2938,P_ID,1))</f>
        <v>2590</v>
      </c>
      <c r="G2938" s="41" t="str">
        <f aca="false">IF(A2938="","",INDEX(P_Svc,F2938))</f>
        <v>Standard</v>
      </c>
      <c r="H2938" s="41" t="str">
        <f aca="false">IF(A2938="","",INDEX(P_Zone,F2938))</f>
        <v>West</v>
      </c>
      <c r="I2938" s="41" t="n">
        <f aca="false">IF(A2938="","",IF(D2938="Delivered",IF(B2938&lt;=INDEX(P_Due,F2938),1,0),0))</f>
        <v>1</v>
      </c>
    </row>
    <row r="2939" customFormat="false" ht="15" hidden="false" customHeight="false" outlineLevel="0" collapsed="false">
      <c r="A2939" s="37" t="n">
        <v>1002591</v>
      </c>
      <c r="B2939" s="38" t="n">
        <v>46286</v>
      </c>
      <c r="C2939" s="39" t="n">
        <v>1</v>
      </c>
      <c r="D2939" s="39" t="s">
        <v>26</v>
      </c>
      <c r="E2939" s="39"/>
      <c r="F2939" s="41" t="n">
        <f aca="false">IF(A2939="","",MATCH(A2939,P_ID,1))</f>
        <v>2591</v>
      </c>
      <c r="G2939" s="41" t="str">
        <f aca="false">IF(A2939="","",INDEX(P_Svc,F2939))</f>
        <v>Economy</v>
      </c>
      <c r="H2939" s="41" t="str">
        <f aca="false">IF(A2939="","",INDEX(P_Zone,F2939))</f>
        <v>North</v>
      </c>
      <c r="I2939" s="41" t="n">
        <f aca="false">IF(A2939="","",IF(D2939="Delivered",IF(B2939&lt;=INDEX(P_Due,F2939),1,0),0))</f>
        <v>1</v>
      </c>
    </row>
    <row r="2940" customFormat="false" ht="15" hidden="false" customHeight="false" outlineLevel="0" collapsed="false">
      <c r="A2940" s="37" t="n">
        <v>1002592</v>
      </c>
      <c r="B2940" s="38" t="n">
        <v>46286</v>
      </c>
      <c r="C2940" s="39" t="n">
        <v>1</v>
      </c>
      <c r="D2940" s="39" t="s">
        <v>26</v>
      </c>
      <c r="E2940" s="39"/>
      <c r="F2940" s="41" t="n">
        <f aca="false">IF(A2940="","",MATCH(A2940,P_ID,1))</f>
        <v>2592</v>
      </c>
      <c r="G2940" s="41" t="str">
        <f aca="false">IF(A2940="","",INDEX(P_Svc,F2940))</f>
        <v>Standard</v>
      </c>
      <c r="H2940" s="41" t="str">
        <f aca="false">IF(A2940="","",INDEX(P_Zone,F2940))</f>
        <v>South</v>
      </c>
      <c r="I2940" s="41" t="n">
        <f aca="false">IF(A2940="","",IF(D2940="Delivered",IF(B2940&lt;=INDEX(P_Due,F2940),1,0),0))</f>
        <v>1</v>
      </c>
    </row>
    <row r="2941" customFormat="false" ht="15" hidden="false" customHeight="false" outlineLevel="0" collapsed="false">
      <c r="A2941" s="37" t="n">
        <v>1002594</v>
      </c>
      <c r="B2941" s="38" t="n">
        <v>46286</v>
      </c>
      <c r="C2941" s="39" t="n">
        <v>1</v>
      </c>
      <c r="D2941" s="39" t="s">
        <v>26</v>
      </c>
      <c r="E2941" s="39"/>
      <c r="F2941" s="41" t="n">
        <f aca="false">IF(A2941="","",MATCH(A2941,P_ID,1))</f>
        <v>2594</v>
      </c>
      <c r="G2941" s="41" t="str">
        <f aca="false">IF(A2941="","",INDEX(P_Svc,F2941))</f>
        <v>Standard</v>
      </c>
      <c r="H2941" s="41" t="str">
        <f aca="false">IF(A2941="","",INDEX(P_Zone,F2941))</f>
        <v>North</v>
      </c>
      <c r="I2941" s="41" t="n">
        <f aca="false">IF(A2941="","",IF(D2941="Delivered",IF(B2941&lt;=INDEX(P_Due,F2941),1,0),0))</f>
        <v>1</v>
      </c>
    </row>
    <row r="2942" customFormat="false" ht="15" hidden="false" customHeight="false" outlineLevel="0" collapsed="false">
      <c r="A2942" s="37" t="n">
        <v>1002596</v>
      </c>
      <c r="B2942" s="38" t="n">
        <v>46286</v>
      </c>
      <c r="C2942" s="39" t="n">
        <v>1</v>
      </c>
      <c r="D2942" s="39" t="s">
        <v>26</v>
      </c>
      <c r="E2942" s="39"/>
      <c r="F2942" s="41" t="n">
        <f aca="false">IF(A2942="","",MATCH(A2942,P_ID,1))</f>
        <v>2596</v>
      </c>
      <c r="G2942" s="41" t="str">
        <f aca="false">IF(A2942="","",INDEX(P_Svc,F2942))</f>
        <v>Standard</v>
      </c>
      <c r="H2942" s="41" t="str">
        <f aca="false">IF(A2942="","",INDEX(P_Zone,F2942))</f>
        <v>Central</v>
      </c>
      <c r="I2942" s="41" t="n">
        <f aca="false">IF(A2942="","",IF(D2942="Delivered",IF(B2942&lt;=INDEX(P_Due,F2942),1,0),0))</f>
        <v>1</v>
      </c>
    </row>
    <row r="2943" customFormat="false" ht="15" hidden="false" customHeight="false" outlineLevel="0" collapsed="false">
      <c r="A2943" s="37" t="n">
        <v>1002598</v>
      </c>
      <c r="B2943" s="38" t="n">
        <v>46286</v>
      </c>
      <c r="C2943" s="39" t="n">
        <v>1</v>
      </c>
      <c r="D2943" s="39" t="s">
        <v>26</v>
      </c>
      <c r="E2943" s="39"/>
      <c r="F2943" s="41" t="n">
        <f aca="false">IF(A2943="","",MATCH(A2943,P_ID,1))</f>
        <v>2598</v>
      </c>
      <c r="G2943" s="41" t="str">
        <f aca="false">IF(A2943="","",INDEX(P_Svc,F2943))</f>
        <v>Standard</v>
      </c>
      <c r="H2943" s="41" t="str">
        <f aca="false">IF(A2943="","",INDEX(P_Zone,F2943))</f>
        <v>South</v>
      </c>
      <c r="I2943" s="41" t="n">
        <f aca="false">IF(A2943="","",IF(D2943="Delivered",IF(B2943&lt;=INDEX(P_Due,F2943),1,0),0))</f>
        <v>1</v>
      </c>
    </row>
    <row r="2944" customFormat="false" ht="15" hidden="false" customHeight="false" outlineLevel="0" collapsed="false">
      <c r="A2944" s="37" t="n">
        <v>1002599</v>
      </c>
      <c r="B2944" s="38" t="n">
        <v>46286</v>
      </c>
      <c r="C2944" s="39" t="n">
        <v>1</v>
      </c>
      <c r="D2944" s="39" t="s">
        <v>79</v>
      </c>
      <c r="E2944" s="39" t="s">
        <v>36</v>
      </c>
      <c r="F2944" s="41" t="n">
        <f aca="false">IF(A2944="","",MATCH(A2944,P_ID,1))</f>
        <v>2599</v>
      </c>
      <c r="G2944" s="41" t="str">
        <f aca="false">IF(A2944="","",INDEX(P_Svc,F2944))</f>
        <v>Economy</v>
      </c>
      <c r="H2944" s="41" t="str">
        <f aca="false">IF(A2944="","",INDEX(P_Zone,F2944))</f>
        <v>East</v>
      </c>
      <c r="I2944" s="41" t="n">
        <f aca="false">IF(A2944="","",IF(D2944="Delivered",IF(B2944&lt;=INDEX(P_Due,F2944),1,0),0))</f>
        <v>0</v>
      </c>
    </row>
    <row r="2945" customFormat="false" ht="15" hidden="false" customHeight="false" outlineLevel="0" collapsed="false">
      <c r="A2945" s="37" t="n">
        <v>1002600</v>
      </c>
      <c r="B2945" s="38" t="n">
        <v>46286</v>
      </c>
      <c r="C2945" s="39" t="n">
        <v>1</v>
      </c>
      <c r="D2945" s="39" t="s">
        <v>26</v>
      </c>
      <c r="E2945" s="39"/>
      <c r="F2945" s="41" t="n">
        <f aca="false">IF(A2945="","",MATCH(A2945,P_ID,1))</f>
        <v>2600</v>
      </c>
      <c r="G2945" s="41" t="str">
        <f aca="false">IF(A2945="","",INDEX(P_Svc,F2945))</f>
        <v>Economy</v>
      </c>
      <c r="H2945" s="41" t="str">
        <f aca="false">IF(A2945="","",INDEX(P_Zone,F2945))</f>
        <v>South</v>
      </c>
      <c r="I2945" s="41" t="n">
        <f aca="false">IF(A2945="","",IF(D2945="Delivered",IF(B2945&lt;=INDEX(P_Due,F2945),1,0),0))</f>
        <v>1</v>
      </c>
    </row>
    <row r="2946" customFormat="false" ht="15" hidden="false" customHeight="false" outlineLevel="0" collapsed="false">
      <c r="A2946" s="37" t="n">
        <v>1002601</v>
      </c>
      <c r="B2946" s="38" t="n">
        <v>46286</v>
      </c>
      <c r="C2946" s="39" t="n">
        <v>1</v>
      </c>
      <c r="D2946" s="39" t="s">
        <v>26</v>
      </c>
      <c r="E2946" s="39"/>
      <c r="F2946" s="41" t="n">
        <f aca="false">IF(A2946="","",MATCH(A2946,P_ID,1))</f>
        <v>2601</v>
      </c>
      <c r="G2946" s="41" t="str">
        <f aca="false">IF(A2946="","",INDEX(P_Svc,F2946))</f>
        <v>Standard</v>
      </c>
      <c r="H2946" s="41" t="str">
        <f aca="false">IF(A2946="","",INDEX(P_Zone,F2946))</f>
        <v>South</v>
      </c>
      <c r="I2946" s="41" t="n">
        <f aca="false">IF(A2946="","",IF(D2946="Delivered",IF(B2946&lt;=INDEX(P_Due,F2946),1,0),0))</f>
        <v>1</v>
      </c>
    </row>
    <row r="2947" customFormat="false" ht="15" hidden="false" customHeight="false" outlineLevel="0" collapsed="false">
      <c r="A2947" s="37" t="n">
        <v>1002602</v>
      </c>
      <c r="B2947" s="38" t="n">
        <v>46286</v>
      </c>
      <c r="C2947" s="39" t="n">
        <v>1</v>
      </c>
      <c r="D2947" s="39" t="s">
        <v>26</v>
      </c>
      <c r="E2947" s="39"/>
      <c r="F2947" s="41" t="n">
        <f aca="false">IF(A2947="","",MATCH(A2947,P_ID,1))</f>
        <v>2602</v>
      </c>
      <c r="G2947" s="41" t="str">
        <f aca="false">IF(A2947="","",INDEX(P_Svc,F2947))</f>
        <v>Standard</v>
      </c>
      <c r="H2947" s="41" t="str">
        <f aca="false">IF(A2947="","",INDEX(P_Zone,F2947))</f>
        <v>Central</v>
      </c>
      <c r="I2947" s="41" t="n">
        <f aca="false">IF(A2947="","",IF(D2947="Delivered",IF(B2947&lt;=INDEX(P_Due,F2947),1,0),0))</f>
        <v>1</v>
      </c>
    </row>
    <row r="2948" customFormat="false" ht="15" hidden="false" customHeight="false" outlineLevel="0" collapsed="false">
      <c r="A2948" s="37" t="n">
        <v>1002603</v>
      </c>
      <c r="B2948" s="38" t="n">
        <v>46286</v>
      </c>
      <c r="C2948" s="39" t="n">
        <v>1</v>
      </c>
      <c r="D2948" s="39" t="s">
        <v>26</v>
      </c>
      <c r="E2948" s="39"/>
      <c r="F2948" s="41" t="n">
        <f aca="false">IF(A2948="","",MATCH(A2948,P_ID,1))</f>
        <v>2603</v>
      </c>
      <c r="G2948" s="41" t="str">
        <f aca="false">IF(A2948="","",INDEX(P_Svc,F2948))</f>
        <v>Standard</v>
      </c>
      <c r="H2948" s="41" t="str">
        <f aca="false">IF(A2948="","",INDEX(P_Zone,F2948))</f>
        <v>East</v>
      </c>
      <c r="I2948" s="41" t="n">
        <f aca="false">IF(A2948="","",IF(D2948="Delivered",IF(B2948&lt;=INDEX(P_Due,F2948),1,0),0))</f>
        <v>1</v>
      </c>
    </row>
    <row r="2949" customFormat="false" ht="15" hidden="false" customHeight="false" outlineLevel="0" collapsed="false">
      <c r="A2949" s="37" t="n">
        <v>1002604</v>
      </c>
      <c r="B2949" s="38" t="n">
        <v>46286</v>
      </c>
      <c r="C2949" s="39" t="n">
        <v>1</v>
      </c>
      <c r="D2949" s="39" t="s">
        <v>26</v>
      </c>
      <c r="E2949" s="39"/>
      <c r="F2949" s="41" t="n">
        <f aca="false">IF(A2949="","",MATCH(A2949,P_ID,1))</f>
        <v>2604</v>
      </c>
      <c r="G2949" s="41" t="str">
        <f aca="false">IF(A2949="","",INDEX(P_Svc,F2949))</f>
        <v>Standard</v>
      </c>
      <c r="H2949" s="41" t="str">
        <f aca="false">IF(A2949="","",INDEX(P_Zone,F2949))</f>
        <v>Central</v>
      </c>
      <c r="I2949" s="41" t="n">
        <f aca="false">IF(A2949="","",IF(D2949="Delivered",IF(B2949&lt;=INDEX(P_Due,F2949),1,0),0))</f>
        <v>1</v>
      </c>
    </row>
    <row r="2950" customFormat="false" ht="15" hidden="false" customHeight="false" outlineLevel="0" collapsed="false">
      <c r="A2950" s="37" t="n">
        <v>1002606</v>
      </c>
      <c r="B2950" s="38" t="n">
        <v>46286</v>
      </c>
      <c r="C2950" s="39" t="n">
        <v>1</v>
      </c>
      <c r="D2950" s="39" t="s">
        <v>26</v>
      </c>
      <c r="E2950" s="39"/>
      <c r="F2950" s="41" t="n">
        <f aca="false">IF(A2950="","",MATCH(A2950,P_ID,1))</f>
        <v>2606</v>
      </c>
      <c r="G2950" s="41" t="str">
        <f aca="false">IF(A2950="","",INDEX(P_Svc,F2950))</f>
        <v>Economy</v>
      </c>
      <c r="H2950" s="41" t="str">
        <f aca="false">IF(A2950="","",INDEX(P_Zone,F2950))</f>
        <v>West</v>
      </c>
      <c r="I2950" s="41" t="n">
        <f aca="false">IF(A2950="","",IF(D2950="Delivered",IF(B2950&lt;=INDEX(P_Due,F2950),1,0),0))</f>
        <v>1</v>
      </c>
    </row>
    <row r="2951" customFormat="false" ht="15" hidden="false" customHeight="false" outlineLevel="0" collapsed="false">
      <c r="A2951" s="37" t="n">
        <v>1002608</v>
      </c>
      <c r="B2951" s="38" t="n">
        <v>46286</v>
      </c>
      <c r="C2951" s="39" t="n">
        <v>1</v>
      </c>
      <c r="D2951" s="39" t="s">
        <v>26</v>
      </c>
      <c r="E2951" s="39"/>
      <c r="F2951" s="41" t="n">
        <f aca="false">IF(A2951="","",MATCH(A2951,P_ID,1))</f>
        <v>2608</v>
      </c>
      <c r="G2951" s="41" t="str">
        <f aca="false">IF(A2951="","",INDEX(P_Svc,F2951))</f>
        <v>Standard</v>
      </c>
      <c r="H2951" s="41" t="str">
        <f aca="false">IF(A2951="","",INDEX(P_Zone,F2951))</f>
        <v>North</v>
      </c>
      <c r="I2951" s="41" t="n">
        <f aca="false">IF(A2951="","",IF(D2951="Delivered",IF(B2951&lt;=INDEX(P_Due,F2951),1,0),0))</f>
        <v>1</v>
      </c>
    </row>
    <row r="2952" customFormat="false" ht="15" hidden="false" customHeight="false" outlineLevel="0" collapsed="false">
      <c r="A2952" s="37" t="n">
        <v>1002609</v>
      </c>
      <c r="B2952" s="38" t="n">
        <v>46286</v>
      </c>
      <c r="C2952" s="39" t="n">
        <v>1</v>
      </c>
      <c r="D2952" s="39" t="s">
        <v>26</v>
      </c>
      <c r="E2952" s="39"/>
      <c r="F2952" s="41" t="n">
        <f aca="false">IF(A2952="","",MATCH(A2952,P_ID,1))</f>
        <v>2609</v>
      </c>
      <c r="G2952" s="41" t="str">
        <f aca="false">IF(A2952="","",INDEX(P_Svc,F2952))</f>
        <v>Standard</v>
      </c>
      <c r="H2952" s="41" t="str">
        <f aca="false">IF(A2952="","",INDEX(P_Zone,F2952))</f>
        <v>Central</v>
      </c>
      <c r="I2952" s="41" t="n">
        <f aca="false">IF(A2952="","",IF(D2952="Delivered",IF(B2952&lt;=INDEX(P_Due,F2952),1,0),0))</f>
        <v>1</v>
      </c>
    </row>
    <row r="2953" customFormat="false" ht="15" hidden="false" customHeight="false" outlineLevel="0" collapsed="false">
      <c r="A2953" s="37" t="n">
        <v>1002610</v>
      </c>
      <c r="B2953" s="38" t="n">
        <v>46286</v>
      </c>
      <c r="C2953" s="39" t="n">
        <v>1</v>
      </c>
      <c r="D2953" s="39" t="s">
        <v>26</v>
      </c>
      <c r="E2953" s="39"/>
      <c r="F2953" s="41" t="n">
        <f aca="false">IF(A2953="","",MATCH(A2953,P_ID,1))</f>
        <v>2610</v>
      </c>
      <c r="G2953" s="41" t="str">
        <f aca="false">IF(A2953="","",INDEX(P_Svc,F2953))</f>
        <v>Standard</v>
      </c>
      <c r="H2953" s="41" t="str">
        <f aca="false">IF(A2953="","",INDEX(P_Zone,F2953))</f>
        <v>East</v>
      </c>
      <c r="I2953" s="41" t="n">
        <f aca="false">IF(A2953="","",IF(D2953="Delivered",IF(B2953&lt;=INDEX(P_Due,F2953),1,0),0))</f>
        <v>1</v>
      </c>
    </row>
    <row r="2954" customFormat="false" ht="15" hidden="false" customHeight="false" outlineLevel="0" collapsed="false">
      <c r="A2954" s="37" t="n">
        <v>1002611</v>
      </c>
      <c r="B2954" s="38" t="n">
        <v>46286</v>
      </c>
      <c r="C2954" s="39" t="n">
        <v>0</v>
      </c>
      <c r="D2954" s="39" t="s">
        <v>80</v>
      </c>
      <c r="E2954" s="39" t="s">
        <v>40</v>
      </c>
      <c r="F2954" s="41" t="n">
        <f aca="false">IF(A2954="","",MATCH(A2954,P_ID,1))</f>
        <v>2611</v>
      </c>
      <c r="G2954" s="41" t="str">
        <f aca="false">IF(A2954="","",INDEX(P_Svc,F2954))</f>
        <v>Standard</v>
      </c>
      <c r="H2954" s="41" t="str">
        <f aca="false">IF(A2954="","",INDEX(P_Zone,F2954))</f>
        <v>North</v>
      </c>
      <c r="I2954" s="41" t="n">
        <f aca="false">IF(A2954="","",IF(D2954="Delivered",IF(B2954&lt;=INDEX(P_Due,F2954),1,0),0))</f>
        <v>0</v>
      </c>
    </row>
    <row r="2955" customFormat="false" ht="15" hidden="false" customHeight="false" outlineLevel="0" collapsed="false">
      <c r="A2955" s="37" t="n">
        <v>1002612</v>
      </c>
      <c r="B2955" s="38" t="n">
        <v>46286</v>
      </c>
      <c r="C2955" s="39" t="n">
        <v>1</v>
      </c>
      <c r="D2955" s="39" t="s">
        <v>26</v>
      </c>
      <c r="E2955" s="39"/>
      <c r="F2955" s="41" t="n">
        <f aca="false">IF(A2955="","",MATCH(A2955,P_ID,1))</f>
        <v>2612</v>
      </c>
      <c r="G2955" s="41" t="str">
        <f aca="false">IF(A2955="","",INDEX(P_Svc,F2955))</f>
        <v>Economy</v>
      </c>
      <c r="H2955" s="41" t="str">
        <f aca="false">IF(A2955="","",INDEX(P_Zone,F2955))</f>
        <v>South</v>
      </c>
      <c r="I2955" s="41" t="n">
        <f aca="false">IF(A2955="","",IF(D2955="Delivered",IF(B2955&lt;=INDEX(P_Due,F2955),1,0),0))</f>
        <v>1</v>
      </c>
    </row>
    <row r="2956" customFormat="false" ht="15" hidden="false" customHeight="false" outlineLevel="0" collapsed="false">
      <c r="A2956" s="37" t="n">
        <v>1002613</v>
      </c>
      <c r="B2956" s="38" t="n">
        <v>46286</v>
      </c>
      <c r="C2956" s="39" t="n">
        <v>1</v>
      </c>
      <c r="D2956" s="39" t="s">
        <v>26</v>
      </c>
      <c r="E2956" s="39"/>
      <c r="F2956" s="41" t="n">
        <f aca="false">IF(A2956="","",MATCH(A2956,P_ID,1))</f>
        <v>2613</v>
      </c>
      <c r="G2956" s="41" t="str">
        <f aca="false">IF(A2956="","",INDEX(P_Svc,F2956))</f>
        <v>Standard</v>
      </c>
      <c r="H2956" s="41" t="str">
        <f aca="false">IF(A2956="","",INDEX(P_Zone,F2956))</f>
        <v>South</v>
      </c>
      <c r="I2956" s="41" t="n">
        <f aca="false">IF(A2956="","",IF(D2956="Delivered",IF(B2956&lt;=INDEX(P_Due,F2956),1,0),0))</f>
        <v>1</v>
      </c>
    </row>
    <row r="2957" customFormat="false" ht="15" hidden="false" customHeight="false" outlineLevel="0" collapsed="false">
      <c r="A2957" s="37" t="n">
        <v>1002614</v>
      </c>
      <c r="B2957" s="38" t="n">
        <v>46286</v>
      </c>
      <c r="C2957" s="39" t="n">
        <v>1</v>
      </c>
      <c r="D2957" s="39" t="s">
        <v>26</v>
      </c>
      <c r="E2957" s="39"/>
      <c r="F2957" s="41" t="n">
        <f aca="false">IF(A2957="","",MATCH(A2957,P_ID,1))</f>
        <v>2614</v>
      </c>
      <c r="G2957" s="41" t="str">
        <f aca="false">IF(A2957="","",INDEX(P_Svc,F2957))</f>
        <v>Standard</v>
      </c>
      <c r="H2957" s="41" t="str">
        <f aca="false">IF(A2957="","",INDEX(P_Zone,F2957))</f>
        <v>South</v>
      </c>
      <c r="I2957" s="41" t="n">
        <f aca="false">IF(A2957="","",IF(D2957="Delivered",IF(B2957&lt;=INDEX(P_Due,F2957),1,0),0))</f>
        <v>1</v>
      </c>
    </row>
    <row r="2958" customFormat="false" ht="15" hidden="false" customHeight="false" outlineLevel="0" collapsed="false">
      <c r="A2958" s="37" t="n">
        <v>1002615</v>
      </c>
      <c r="B2958" s="38" t="n">
        <v>46286</v>
      </c>
      <c r="C2958" s="39" t="n">
        <v>1</v>
      </c>
      <c r="D2958" s="39" t="s">
        <v>26</v>
      </c>
      <c r="E2958" s="39"/>
      <c r="F2958" s="41" t="n">
        <f aca="false">IF(A2958="","",MATCH(A2958,P_ID,1))</f>
        <v>2615</v>
      </c>
      <c r="G2958" s="41" t="str">
        <f aca="false">IF(A2958="","",INDEX(P_Svc,F2958))</f>
        <v>Standard</v>
      </c>
      <c r="H2958" s="41" t="str">
        <f aca="false">IF(A2958="","",INDEX(P_Zone,F2958))</f>
        <v>South</v>
      </c>
      <c r="I2958" s="41" t="n">
        <f aca="false">IF(A2958="","",IF(D2958="Delivered",IF(B2958&lt;=INDEX(P_Due,F2958),1,0),0))</f>
        <v>1</v>
      </c>
    </row>
    <row r="2959" customFormat="false" ht="15" hidden="false" customHeight="false" outlineLevel="0" collapsed="false">
      <c r="A2959" s="37" t="n">
        <v>1002616</v>
      </c>
      <c r="B2959" s="38" t="n">
        <v>46286</v>
      </c>
      <c r="C2959" s="39" t="n">
        <v>1</v>
      </c>
      <c r="D2959" s="39" t="s">
        <v>26</v>
      </c>
      <c r="E2959" s="39"/>
      <c r="F2959" s="41" t="n">
        <f aca="false">IF(A2959="","",MATCH(A2959,P_ID,1))</f>
        <v>2616</v>
      </c>
      <c r="G2959" s="41" t="str">
        <f aca="false">IF(A2959="","",INDEX(P_Svc,F2959))</f>
        <v>Standard</v>
      </c>
      <c r="H2959" s="41" t="str">
        <f aca="false">IF(A2959="","",INDEX(P_Zone,F2959))</f>
        <v>Central</v>
      </c>
      <c r="I2959" s="41" t="n">
        <f aca="false">IF(A2959="","",IF(D2959="Delivered",IF(B2959&lt;=INDEX(P_Due,F2959),1,0),0))</f>
        <v>1</v>
      </c>
    </row>
    <row r="2960" customFormat="false" ht="15" hidden="false" customHeight="false" outlineLevel="0" collapsed="false">
      <c r="A2960" s="37" t="n">
        <v>1002617</v>
      </c>
      <c r="B2960" s="38" t="n">
        <v>46286</v>
      </c>
      <c r="C2960" s="39" t="n">
        <v>1</v>
      </c>
      <c r="D2960" s="39" t="s">
        <v>26</v>
      </c>
      <c r="E2960" s="39"/>
      <c r="F2960" s="41" t="n">
        <f aca="false">IF(A2960="","",MATCH(A2960,P_ID,1))</f>
        <v>2617</v>
      </c>
      <c r="G2960" s="41" t="str">
        <f aca="false">IF(A2960="","",INDEX(P_Svc,F2960))</f>
        <v>Economy</v>
      </c>
      <c r="H2960" s="41" t="str">
        <f aca="false">IF(A2960="","",INDEX(P_Zone,F2960))</f>
        <v>South</v>
      </c>
      <c r="I2960" s="41" t="n">
        <f aca="false">IF(A2960="","",IF(D2960="Delivered",IF(B2960&lt;=INDEX(P_Due,F2960),1,0),0))</f>
        <v>1</v>
      </c>
    </row>
    <row r="2961" customFormat="false" ht="15" hidden="false" customHeight="false" outlineLevel="0" collapsed="false">
      <c r="A2961" s="37" t="n">
        <v>1002618</v>
      </c>
      <c r="B2961" s="38" t="n">
        <v>46286</v>
      </c>
      <c r="C2961" s="39" t="n">
        <v>1</v>
      </c>
      <c r="D2961" s="39" t="s">
        <v>26</v>
      </c>
      <c r="E2961" s="39"/>
      <c r="F2961" s="41" t="n">
        <f aca="false">IF(A2961="","",MATCH(A2961,P_ID,1))</f>
        <v>2618</v>
      </c>
      <c r="G2961" s="41" t="str">
        <f aca="false">IF(A2961="","",INDEX(P_Svc,F2961))</f>
        <v>Economy</v>
      </c>
      <c r="H2961" s="41" t="str">
        <f aca="false">IF(A2961="","",INDEX(P_Zone,F2961))</f>
        <v>Central</v>
      </c>
      <c r="I2961" s="41" t="n">
        <f aca="false">IF(A2961="","",IF(D2961="Delivered",IF(B2961&lt;=INDEX(P_Due,F2961),1,0),0))</f>
        <v>1</v>
      </c>
    </row>
    <row r="2962" customFormat="false" ht="15" hidden="false" customHeight="false" outlineLevel="0" collapsed="false">
      <c r="A2962" s="37" t="n">
        <v>1002619</v>
      </c>
      <c r="B2962" s="38" t="n">
        <v>46286</v>
      </c>
      <c r="C2962" s="39" t="n">
        <v>1</v>
      </c>
      <c r="D2962" s="39" t="s">
        <v>26</v>
      </c>
      <c r="E2962" s="39"/>
      <c r="F2962" s="41" t="n">
        <f aca="false">IF(A2962="","",MATCH(A2962,P_ID,1))</f>
        <v>2619</v>
      </c>
      <c r="G2962" s="41" t="str">
        <f aca="false">IF(A2962="","",INDEX(P_Svc,F2962))</f>
        <v>Standard</v>
      </c>
      <c r="H2962" s="41" t="str">
        <f aca="false">IF(A2962="","",INDEX(P_Zone,F2962))</f>
        <v>South</v>
      </c>
      <c r="I2962" s="41" t="n">
        <f aca="false">IF(A2962="","",IF(D2962="Delivered",IF(B2962&lt;=INDEX(P_Due,F2962),1,0),0))</f>
        <v>1</v>
      </c>
    </row>
    <row r="2963" customFormat="false" ht="15" hidden="false" customHeight="false" outlineLevel="0" collapsed="false">
      <c r="A2963" s="37" t="n">
        <v>1002620</v>
      </c>
      <c r="B2963" s="38" t="n">
        <v>46286</v>
      </c>
      <c r="C2963" s="39" t="n">
        <v>1</v>
      </c>
      <c r="D2963" s="39" t="s">
        <v>26</v>
      </c>
      <c r="E2963" s="39"/>
      <c r="F2963" s="41" t="n">
        <f aca="false">IF(A2963="","",MATCH(A2963,P_ID,1))</f>
        <v>2620</v>
      </c>
      <c r="G2963" s="41" t="str">
        <f aca="false">IF(A2963="","",INDEX(P_Svc,F2963))</f>
        <v>Standard</v>
      </c>
      <c r="H2963" s="41" t="str">
        <f aca="false">IF(A2963="","",INDEX(P_Zone,F2963))</f>
        <v>East</v>
      </c>
      <c r="I2963" s="41" t="n">
        <f aca="false">IF(A2963="","",IF(D2963="Delivered",IF(B2963&lt;=INDEX(P_Due,F2963),1,0),0))</f>
        <v>1</v>
      </c>
    </row>
    <row r="2964" customFormat="false" ht="15" hidden="false" customHeight="false" outlineLevel="0" collapsed="false">
      <c r="A2964" s="37" t="n">
        <v>1002621</v>
      </c>
      <c r="B2964" s="38" t="n">
        <v>46286</v>
      </c>
      <c r="C2964" s="39" t="n">
        <v>1</v>
      </c>
      <c r="D2964" s="39" t="s">
        <v>26</v>
      </c>
      <c r="E2964" s="39"/>
      <c r="F2964" s="41" t="n">
        <f aca="false">IF(A2964="","",MATCH(A2964,P_ID,1))</f>
        <v>2621</v>
      </c>
      <c r="G2964" s="41" t="str">
        <f aca="false">IF(A2964="","",INDEX(P_Svc,F2964))</f>
        <v>Economy</v>
      </c>
      <c r="H2964" s="41" t="str">
        <f aca="false">IF(A2964="","",INDEX(P_Zone,F2964))</f>
        <v>West</v>
      </c>
      <c r="I2964" s="41" t="n">
        <f aca="false">IF(A2964="","",IF(D2964="Delivered",IF(B2964&lt;=INDEX(P_Due,F2964),1,0),0))</f>
        <v>1</v>
      </c>
    </row>
    <row r="2965" customFormat="false" ht="15" hidden="false" customHeight="false" outlineLevel="0" collapsed="false">
      <c r="A2965" s="37" t="n">
        <v>1002622</v>
      </c>
      <c r="B2965" s="38" t="n">
        <v>46286</v>
      </c>
      <c r="C2965" s="39" t="n">
        <v>1</v>
      </c>
      <c r="D2965" s="39" t="s">
        <v>26</v>
      </c>
      <c r="E2965" s="39"/>
      <c r="F2965" s="41" t="n">
        <f aca="false">IF(A2965="","",MATCH(A2965,P_ID,1))</f>
        <v>2622</v>
      </c>
      <c r="G2965" s="41" t="str">
        <f aca="false">IF(A2965="","",INDEX(P_Svc,F2965))</f>
        <v>Standard</v>
      </c>
      <c r="H2965" s="41" t="str">
        <f aca="false">IF(A2965="","",INDEX(P_Zone,F2965))</f>
        <v>North</v>
      </c>
      <c r="I2965" s="41" t="n">
        <f aca="false">IF(A2965="","",IF(D2965="Delivered",IF(B2965&lt;=INDEX(P_Due,F2965),1,0),0))</f>
        <v>1</v>
      </c>
    </row>
    <row r="2966" customFormat="false" ht="15" hidden="false" customHeight="false" outlineLevel="0" collapsed="false">
      <c r="A2966" s="37" t="n">
        <v>1002623</v>
      </c>
      <c r="B2966" s="38" t="n">
        <v>46286</v>
      </c>
      <c r="C2966" s="39" t="n">
        <v>1</v>
      </c>
      <c r="D2966" s="39" t="s">
        <v>26</v>
      </c>
      <c r="E2966" s="39"/>
      <c r="F2966" s="41" t="n">
        <f aca="false">IF(A2966="","",MATCH(A2966,P_ID,1))</f>
        <v>2623</v>
      </c>
      <c r="G2966" s="41" t="str">
        <f aca="false">IF(A2966="","",INDEX(P_Svc,F2966))</f>
        <v>Standard</v>
      </c>
      <c r="H2966" s="41" t="str">
        <f aca="false">IF(A2966="","",INDEX(P_Zone,F2966))</f>
        <v>Central</v>
      </c>
      <c r="I2966" s="41" t="n">
        <f aca="false">IF(A2966="","",IF(D2966="Delivered",IF(B2966&lt;=INDEX(P_Due,F2966),1,0),0))</f>
        <v>1</v>
      </c>
    </row>
    <row r="2967" customFormat="false" ht="15" hidden="false" customHeight="false" outlineLevel="0" collapsed="false">
      <c r="A2967" s="37" t="n">
        <v>1002624</v>
      </c>
      <c r="B2967" s="38" t="n">
        <v>46286</v>
      </c>
      <c r="C2967" s="39" t="n">
        <v>1</v>
      </c>
      <c r="D2967" s="39" t="s">
        <v>26</v>
      </c>
      <c r="E2967" s="39"/>
      <c r="F2967" s="41" t="n">
        <f aca="false">IF(A2967="","",MATCH(A2967,P_ID,1))</f>
        <v>2624</v>
      </c>
      <c r="G2967" s="41" t="str">
        <f aca="false">IF(A2967="","",INDEX(P_Svc,F2967))</f>
        <v>Standard</v>
      </c>
      <c r="H2967" s="41" t="str">
        <f aca="false">IF(A2967="","",INDEX(P_Zone,F2967))</f>
        <v>West</v>
      </c>
      <c r="I2967" s="41" t="n">
        <f aca="false">IF(A2967="","",IF(D2967="Delivered",IF(B2967&lt;=INDEX(P_Due,F2967),1,0),0))</f>
        <v>1</v>
      </c>
    </row>
    <row r="2968" customFormat="false" ht="15" hidden="false" customHeight="false" outlineLevel="0" collapsed="false">
      <c r="A2968" s="37" t="n">
        <v>1002625</v>
      </c>
      <c r="B2968" s="38" t="n">
        <v>46286</v>
      </c>
      <c r="C2968" s="39" t="n">
        <v>1</v>
      </c>
      <c r="D2968" s="39" t="s">
        <v>26</v>
      </c>
      <c r="E2968" s="39"/>
      <c r="F2968" s="41" t="n">
        <f aca="false">IF(A2968="","",MATCH(A2968,P_ID,1))</f>
        <v>2625</v>
      </c>
      <c r="G2968" s="41" t="str">
        <f aca="false">IF(A2968="","",INDEX(P_Svc,F2968))</f>
        <v>Standard</v>
      </c>
      <c r="H2968" s="41" t="str">
        <f aca="false">IF(A2968="","",INDEX(P_Zone,F2968))</f>
        <v>South</v>
      </c>
      <c r="I2968" s="41" t="n">
        <f aca="false">IF(A2968="","",IF(D2968="Delivered",IF(B2968&lt;=INDEX(P_Due,F2968),1,0),0))</f>
        <v>1</v>
      </c>
    </row>
    <row r="2969" customFormat="false" ht="15" hidden="false" customHeight="false" outlineLevel="0" collapsed="false">
      <c r="A2969" s="37" t="n">
        <v>1002628</v>
      </c>
      <c r="B2969" s="38" t="n">
        <v>46286</v>
      </c>
      <c r="C2969" s="39" t="n">
        <v>1</v>
      </c>
      <c r="D2969" s="39" t="s">
        <v>26</v>
      </c>
      <c r="E2969" s="39"/>
      <c r="F2969" s="41" t="n">
        <f aca="false">IF(A2969="","",MATCH(A2969,P_ID,1))</f>
        <v>2628</v>
      </c>
      <c r="G2969" s="41" t="str">
        <f aca="false">IF(A2969="","",INDEX(P_Svc,F2969))</f>
        <v>Standard</v>
      </c>
      <c r="H2969" s="41" t="str">
        <f aca="false">IF(A2969="","",INDEX(P_Zone,F2969))</f>
        <v>North</v>
      </c>
      <c r="I2969" s="41" t="n">
        <f aca="false">IF(A2969="","",IF(D2969="Delivered",IF(B2969&lt;=INDEX(P_Due,F2969),1,0),0))</f>
        <v>1</v>
      </c>
    </row>
    <row r="2970" customFormat="false" ht="15" hidden="false" customHeight="false" outlineLevel="0" collapsed="false">
      <c r="A2970" s="37" t="n">
        <v>1002630</v>
      </c>
      <c r="B2970" s="38" t="n">
        <v>46286</v>
      </c>
      <c r="C2970" s="39" t="n">
        <v>1</v>
      </c>
      <c r="D2970" s="39" t="s">
        <v>26</v>
      </c>
      <c r="E2970" s="39"/>
      <c r="F2970" s="41" t="n">
        <f aca="false">IF(A2970="","",MATCH(A2970,P_ID,1))</f>
        <v>2630</v>
      </c>
      <c r="G2970" s="41" t="str">
        <f aca="false">IF(A2970="","",INDEX(P_Svc,F2970))</f>
        <v>Standard</v>
      </c>
      <c r="H2970" s="41" t="str">
        <f aca="false">IF(A2970="","",INDEX(P_Zone,F2970))</f>
        <v>South</v>
      </c>
      <c r="I2970" s="41" t="n">
        <f aca="false">IF(A2970="","",IF(D2970="Delivered",IF(B2970&lt;=INDEX(P_Due,F2970),1,0),0))</f>
        <v>1</v>
      </c>
    </row>
    <row r="2971" customFormat="false" ht="15" hidden="false" customHeight="false" outlineLevel="0" collapsed="false">
      <c r="A2971" s="37" t="n">
        <v>1002632</v>
      </c>
      <c r="B2971" s="38" t="n">
        <v>46286</v>
      </c>
      <c r="C2971" s="39" t="n">
        <v>1</v>
      </c>
      <c r="D2971" s="39" t="s">
        <v>26</v>
      </c>
      <c r="E2971" s="39"/>
      <c r="F2971" s="41" t="n">
        <f aca="false">IF(A2971="","",MATCH(A2971,P_ID,1))</f>
        <v>2632</v>
      </c>
      <c r="G2971" s="41" t="str">
        <f aca="false">IF(A2971="","",INDEX(P_Svc,F2971))</f>
        <v>Standard</v>
      </c>
      <c r="H2971" s="41" t="str">
        <f aca="false">IF(A2971="","",INDEX(P_Zone,F2971))</f>
        <v>South</v>
      </c>
      <c r="I2971" s="41" t="n">
        <f aca="false">IF(A2971="","",IF(D2971="Delivered",IF(B2971&lt;=INDEX(P_Due,F2971),1,0),0))</f>
        <v>1</v>
      </c>
    </row>
    <row r="2972" customFormat="false" ht="15" hidden="false" customHeight="false" outlineLevel="0" collapsed="false">
      <c r="A2972" s="37" t="n">
        <v>1002633</v>
      </c>
      <c r="B2972" s="38" t="n">
        <v>46286</v>
      </c>
      <c r="C2972" s="39" t="n">
        <v>1</v>
      </c>
      <c r="D2972" s="39" t="s">
        <v>26</v>
      </c>
      <c r="E2972" s="39"/>
      <c r="F2972" s="41" t="n">
        <f aca="false">IF(A2972="","",MATCH(A2972,P_ID,1))</f>
        <v>2633</v>
      </c>
      <c r="G2972" s="41" t="str">
        <f aca="false">IF(A2972="","",INDEX(P_Svc,F2972))</f>
        <v>Standard</v>
      </c>
      <c r="H2972" s="41" t="str">
        <f aca="false">IF(A2972="","",INDEX(P_Zone,F2972))</f>
        <v>North</v>
      </c>
      <c r="I2972" s="41" t="n">
        <f aca="false">IF(A2972="","",IF(D2972="Delivered",IF(B2972&lt;=INDEX(P_Due,F2972),1,0),0))</f>
        <v>1</v>
      </c>
    </row>
    <row r="2973" customFormat="false" ht="15" hidden="false" customHeight="false" outlineLevel="0" collapsed="false">
      <c r="A2973" s="37" t="n">
        <v>1002634</v>
      </c>
      <c r="B2973" s="38" t="n">
        <v>46286</v>
      </c>
      <c r="C2973" s="39" t="n">
        <v>1</v>
      </c>
      <c r="D2973" s="39" t="s">
        <v>26</v>
      </c>
      <c r="E2973" s="39"/>
      <c r="F2973" s="41" t="n">
        <f aca="false">IF(A2973="","",MATCH(A2973,P_ID,1))</f>
        <v>2634</v>
      </c>
      <c r="G2973" s="41" t="str">
        <f aca="false">IF(A2973="","",INDEX(P_Svc,F2973))</f>
        <v>Standard</v>
      </c>
      <c r="H2973" s="41" t="str">
        <f aca="false">IF(A2973="","",INDEX(P_Zone,F2973))</f>
        <v>Central</v>
      </c>
      <c r="I2973" s="41" t="n">
        <f aca="false">IF(A2973="","",IF(D2973="Delivered",IF(B2973&lt;=INDEX(P_Due,F2973),1,0),0))</f>
        <v>1</v>
      </c>
    </row>
    <row r="2974" customFormat="false" ht="15" hidden="false" customHeight="false" outlineLevel="0" collapsed="false">
      <c r="A2974" s="37" t="n">
        <v>1002635</v>
      </c>
      <c r="B2974" s="38" t="n">
        <v>46286</v>
      </c>
      <c r="C2974" s="39" t="n">
        <v>1</v>
      </c>
      <c r="D2974" s="39" t="s">
        <v>26</v>
      </c>
      <c r="E2974" s="39"/>
      <c r="F2974" s="41" t="n">
        <f aca="false">IF(A2974="","",MATCH(A2974,P_ID,1))</f>
        <v>2635</v>
      </c>
      <c r="G2974" s="41" t="str">
        <f aca="false">IF(A2974="","",INDEX(P_Svc,F2974))</f>
        <v>Standard</v>
      </c>
      <c r="H2974" s="41" t="str">
        <f aca="false">IF(A2974="","",INDEX(P_Zone,F2974))</f>
        <v>Central</v>
      </c>
      <c r="I2974" s="41" t="n">
        <f aca="false">IF(A2974="","",IF(D2974="Delivered",IF(B2974&lt;=INDEX(P_Due,F2974),1,0),0))</f>
        <v>1</v>
      </c>
    </row>
    <row r="2975" customFormat="false" ht="15" hidden="false" customHeight="false" outlineLevel="0" collapsed="false">
      <c r="A2975" s="37" t="n">
        <v>1002637</v>
      </c>
      <c r="B2975" s="38" t="n">
        <v>46286</v>
      </c>
      <c r="C2975" s="39" t="n">
        <v>1</v>
      </c>
      <c r="D2975" s="39" t="s">
        <v>26</v>
      </c>
      <c r="E2975" s="39"/>
      <c r="F2975" s="41" t="n">
        <f aca="false">IF(A2975="","",MATCH(A2975,P_ID,1))</f>
        <v>2637</v>
      </c>
      <c r="G2975" s="41" t="str">
        <f aca="false">IF(A2975="","",INDEX(P_Svc,F2975))</f>
        <v>Standard</v>
      </c>
      <c r="H2975" s="41" t="str">
        <f aca="false">IF(A2975="","",INDEX(P_Zone,F2975))</f>
        <v>West</v>
      </c>
      <c r="I2975" s="41" t="n">
        <f aca="false">IF(A2975="","",IF(D2975="Delivered",IF(B2975&lt;=INDEX(P_Due,F2975),1,0),0))</f>
        <v>1</v>
      </c>
    </row>
    <row r="2976" customFormat="false" ht="15" hidden="false" customHeight="false" outlineLevel="0" collapsed="false">
      <c r="A2976" s="37" t="n">
        <v>1002638</v>
      </c>
      <c r="B2976" s="38" t="n">
        <v>46286</v>
      </c>
      <c r="C2976" s="39" t="n">
        <v>1</v>
      </c>
      <c r="D2976" s="39" t="s">
        <v>26</v>
      </c>
      <c r="E2976" s="39"/>
      <c r="F2976" s="41" t="n">
        <f aca="false">IF(A2976="","",MATCH(A2976,P_ID,1))</f>
        <v>2638</v>
      </c>
      <c r="G2976" s="41" t="str">
        <f aca="false">IF(A2976="","",INDEX(P_Svc,F2976))</f>
        <v>Standard</v>
      </c>
      <c r="H2976" s="41" t="str">
        <f aca="false">IF(A2976="","",INDEX(P_Zone,F2976))</f>
        <v>North</v>
      </c>
      <c r="I2976" s="41" t="n">
        <f aca="false">IF(A2976="","",IF(D2976="Delivered",IF(B2976&lt;=INDEX(P_Due,F2976),1,0),0))</f>
        <v>1</v>
      </c>
    </row>
    <row r="2977" customFormat="false" ht="15" hidden="false" customHeight="false" outlineLevel="0" collapsed="false">
      <c r="A2977" s="37" t="n">
        <v>1002639</v>
      </c>
      <c r="B2977" s="38" t="n">
        <v>46286</v>
      </c>
      <c r="C2977" s="39" t="n">
        <v>1</v>
      </c>
      <c r="D2977" s="39" t="s">
        <v>26</v>
      </c>
      <c r="E2977" s="39"/>
      <c r="F2977" s="41" t="n">
        <f aca="false">IF(A2977="","",MATCH(A2977,P_ID,1))</f>
        <v>2639</v>
      </c>
      <c r="G2977" s="41" t="str">
        <f aca="false">IF(A2977="","",INDEX(P_Svc,F2977))</f>
        <v>Economy</v>
      </c>
      <c r="H2977" s="41" t="str">
        <f aca="false">IF(A2977="","",INDEX(P_Zone,F2977))</f>
        <v>North</v>
      </c>
      <c r="I2977" s="41" t="n">
        <f aca="false">IF(A2977="","",IF(D2977="Delivered",IF(B2977&lt;=INDEX(P_Due,F2977),1,0),0))</f>
        <v>1</v>
      </c>
    </row>
    <row r="2978" customFormat="false" ht="15" hidden="false" customHeight="false" outlineLevel="0" collapsed="false">
      <c r="A2978" s="37" t="n">
        <v>1002640</v>
      </c>
      <c r="B2978" s="38" t="n">
        <v>46286</v>
      </c>
      <c r="C2978" s="39" t="n">
        <v>1</v>
      </c>
      <c r="D2978" s="39" t="s">
        <v>26</v>
      </c>
      <c r="E2978" s="39"/>
      <c r="F2978" s="41" t="n">
        <f aca="false">IF(A2978="","",MATCH(A2978,P_ID,1))</f>
        <v>2640</v>
      </c>
      <c r="G2978" s="41" t="str">
        <f aca="false">IF(A2978="","",INDEX(P_Svc,F2978))</f>
        <v>Economy</v>
      </c>
      <c r="H2978" s="41" t="str">
        <f aca="false">IF(A2978="","",INDEX(P_Zone,F2978))</f>
        <v>South</v>
      </c>
      <c r="I2978" s="41" t="n">
        <f aca="false">IF(A2978="","",IF(D2978="Delivered",IF(B2978&lt;=INDEX(P_Due,F2978),1,0),0))</f>
        <v>1</v>
      </c>
    </row>
    <row r="2979" customFormat="false" ht="15" hidden="false" customHeight="false" outlineLevel="0" collapsed="false">
      <c r="A2979" s="37" t="n">
        <v>1002642</v>
      </c>
      <c r="B2979" s="38" t="n">
        <v>46286</v>
      </c>
      <c r="C2979" s="39" t="n">
        <v>1</v>
      </c>
      <c r="D2979" s="39" t="s">
        <v>26</v>
      </c>
      <c r="E2979" s="39"/>
      <c r="F2979" s="41" t="n">
        <f aca="false">IF(A2979="","",MATCH(A2979,P_ID,1))</f>
        <v>2642</v>
      </c>
      <c r="G2979" s="41" t="str">
        <f aca="false">IF(A2979="","",INDEX(P_Svc,F2979))</f>
        <v>Standard</v>
      </c>
      <c r="H2979" s="41" t="str">
        <f aca="false">IF(A2979="","",INDEX(P_Zone,F2979))</f>
        <v>North</v>
      </c>
      <c r="I2979" s="41" t="n">
        <f aca="false">IF(A2979="","",IF(D2979="Delivered",IF(B2979&lt;=INDEX(P_Due,F2979),1,0),0))</f>
        <v>1</v>
      </c>
    </row>
    <row r="2980" customFormat="false" ht="15" hidden="false" customHeight="false" outlineLevel="0" collapsed="false">
      <c r="A2980" s="37" t="n">
        <v>1002643</v>
      </c>
      <c r="B2980" s="38" t="n">
        <v>46286</v>
      </c>
      <c r="C2980" s="39" t="n">
        <v>1</v>
      </c>
      <c r="D2980" s="39" t="s">
        <v>26</v>
      </c>
      <c r="E2980" s="39"/>
      <c r="F2980" s="41" t="n">
        <f aca="false">IF(A2980="","",MATCH(A2980,P_ID,1))</f>
        <v>2643</v>
      </c>
      <c r="G2980" s="41" t="str">
        <f aca="false">IF(A2980="","",INDEX(P_Svc,F2980))</f>
        <v>Standard</v>
      </c>
      <c r="H2980" s="41" t="str">
        <f aca="false">IF(A2980="","",INDEX(P_Zone,F2980))</f>
        <v>South</v>
      </c>
      <c r="I2980" s="41" t="n">
        <f aca="false">IF(A2980="","",IF(D2980="Delivered",IF(B2980&lt;=INDEX(P_Due,F2980),1,0),0))</f>
        <v>1</v>
      </c>
    </row>
    <row r="2981" customFormat="false" ht="15" hidden="false" customHeight="false" outlineLevel="0" collapsed="false">
      <c r="A2981" s="37" t="n">
        <v>1002645</v>
      </c>
      <c r="B2981" s="38" t="n">
        <v>46286</v>
      </c>
      <c r="C2981" s="39" t="n">
        <v>1</v>
      </c>
      <c r="D2981" s="39" t="s">
        <v>26</v>
      </c>
      <c r="E2981" s="39"/>
      <c r="F2981" s="41" t="n">
        <f aca="false">IF(A2981="","",MATCH(A2981,P_ID,1))</f>
        <v>2645</v>
      </c>
      <c r="G2981" s="41" t="str">
        <f aca="false">IF(A2981="","",INDEX(P_Svc,F2981))</f>
        <v>Economy</v>
      </c>
      <c r="H2981" s="41" t="str">
        <f aca="false">IF(A2981="","",INDEX(P_Zone,F2981))</f>
        <v>Central</v>
      </c>
      <c r="I2981" s="41" t="n">
        <f aca="false">IF(A2981="","",IF(D2981="Delivered",IF(B2981&lt;=INDEX(P_Due,F2981),1,0),0))</f>
        <v>1</v>
      </c>
    </row>
    <row r="2982" customFormat="false" ht="15" hidden="false" customHeight="false" outlineLevel="0" collapsed="false">
      <c r="A2982" s="37" t="n">
        <v>1002646</v>
      </c>
      <c r="B2982" s="38" t="n">
        <v>46286</v>
      </c>
      <c r="C2982" s="39" t="n">
        <v>1</v>
      </c>
      <c r="D2982" s="39" t="s">
        <v>26</v>
      </c>
      <c r="E2982" s="39"/>
      <c r="F2982" s="41" t="n">
        <f aca="false">IF(A2982="","",MATCH(A2982,P_ID,1))</f>
        <v>2646</v>
      </c>
      <c r="G2982" s="41" t="str">
        <f aca="false">IF(A2982="","",INDEX(P_Svc,F2982))</f>
        <v>Standard</v>
      </c>
      <c r="H2982" s="41" t="str">
        <f aca="false">IF(A2982="","",INDEX(P_Zone,F2982))</f>
        <v>North</v>
      </c>
      <c r="I2982" s="41" t="n">
        <f aca="false">IF(A2982="","",IF(D2982="Delivered",IF(B2982&lt;=INDEX(P_Due,F2982),1,0),0))</f>
        <v>1</v>
      </c>
    </row>
    <row r="2983" customFormat="false" ht="15" hidden="false" customHeight="false" outlineLevel="0" collapsed="false">
      <c r="A2983" s="37" t="n">
        <v>1002647</v>
      </c>
      <c r="B2983" s="38" t="n">
        <v>46286</v>
      </c>
      <c r="C2983" s="39" t="n">
        <v>1</v>
      </c>
      <c r="D2983" s="39" t="s">
        <v>26</v>
      </c>
      <c r="E2983" s="39"/>
      <c r="F2983" s="41" t="n">
        <f aca="false">IF(A2983="","",MATCH(A2983,P_ID,1))</f>
        <v>2647</v>
      </c>
      <c r="G2983" s="41" t="str">
        <f aca="false">IF(A2983="","",INDEX(P_Svc,F2983))</f>
        <v>Express</v>
      </c>
      <c r="H2983" s="41" t="str">
        <f aca="false">IF(A2983="","",INDEX(P_Zone,F2983))</f>
        <v>East</v>
      </c>
      <c r="I2983" s="41" t="n">
        <f aca="false">IF(A2983="","",IF(D2983="Delivered",IF(B2983&lt;=INDEX(P_Due,F2983),1,0),0))</f>
        <v>1</v>
      </c>
    </row>
    <row r="2984" customFormat="false" ht="15" hidden="false" customHeight="false" outlineLevel="0" collapsed="false">
      <c r="A2984" s="37" t="n">
        <v>1002650</v>
      </c>
      <c r="B2984" s="38" t="n">
        <v>46286</v>
      </c>
      <c r="C2984" s="39" t="n">
        <v>1</v>
      </c>
      <c r="D2984" s="39" t="s">
        <v>26</v>
      </c>
      <c r="E2984" s="39"/>
      <c r="F2984" s="41" t="n">
        <f aca="false">IF(A2984="","",MATCH(A2984,P_ID,1))</f>
        <v>2650</v>
      </c>
      <c r="G2984" s="41" t="str">
        <f aca="false">IF(A2984="","",INDEX(P_Svc,F2984))</f>
        <v>Standard</v>
      </c>
      <c r="H2984" s="41" t="str">
        <f aca="false">IF(A2984="","",INDEX(P_Zone,F2984))</f>
        <v>Central</v>
      </c>
      <c r="I2984" s="41" t="n">
        <f aca="false">IF(A2984="","",IF(D2984="Delivered",IF(B2984&lt;=INDEX(P_Due,F2984),1,0),0))</f>
        <v>1</v>
      </c>
    </row>
    <row r="2985" customFormat="false" ht="15" hidden="false" customHeight="false" outlineLevel="0" collapsed="false">
      <c r="A2985" s="37" t="n">
        <v>1002651</v>
      </c>
      <c r="B2985" s="38" t="n">
        <v>46286</v>
      </c>
      <c r="C2985" s="39" t="n">
        <v>1</v>
      </c>
      <c r="D2985" s="39" t="s">
        <v>26</v>
      </c>
      <c r="E2985" s="39"/>
      <c r="F2985" s="41" t="n">
        <f aca="false">IF(A2985="","",MATCH(A2985,P_ID,1))</f>
        <v>2651</v>
      </c>
      <c r="G2985" s="41" t="str">
        <f aca="false">IF(A2985="","",INDEX(P_Svc,F2985))</f>
        <v>Standard</v>
      </c>
      <c r="H2985" s="41" t="str">
        <f aca="false">IF(A2985="","",INDEX(P_Zone,F2985))</f>
        <v>North</v>
      </c>
      <c r="I2985" s="41" t="n">
        <f aca="false">IF(A2985="","",IF(D2985="Delivered",IF(B2985&lt;=INDEX(P_Due,F2985),1,0),0))</f>
        <v>1</v>
      </c>
    </row>
    <row r="2986" customFormat="false" ht="15" hidden="false" customHeight="false" outlineLevel="0" collapsed="false">
      <c r="A2986" s="37" t="n">
        <v>1002652</v>
      </c>
      <c r="B2986" s="38" t="n">
        <v>46286</v>
      </c>
      <c r="C2986" s="39" t="n">
        <v>1</v>
      </c>
      <c r="D2986" s="39" t="s">
        <v>26</v>
      </c>
      <c r="E2986" s="39"/>
      <c r="F2986" s="41" t="n">
        <f aca="false">IF(A2986="","",MATCH(A2986,P_ID,1))</f>
        <v>2652</v>
      </c>
      <c r="G2986" s="41" t="str">
        <f aca="false">IF(A2986="","",INDEX(P_Svc,F2986))</f>
        <v>Standard</v>
      </c>
      <c r="H2986" s="41" t="str">
        <f aca="false">IF(A2986="","",INDEX(P_Zone,F2986))</f>
        <v>Central</v>
      </c>
      <c r="I2986" s="41" t="n">
        <f aca="false">IF(A2986="","",IF(D2986="Delivered",IF(B2986&lt;=INDEX(P_Due,F2986),1,0),0))</f>
        <v>1</v>
      </c>
    </row>
    <row r="2987" customFormat="false" ht="15" hidden="false" customHeight="false" outlineLevel="0" collapsed="false">
      <c r="A2987" s="37" t="n">
        <v>1002653</v>
      </c>
      <c r="B2987" s="38" t="n">
        <v>46286</v>
      </c>
      <c r="C2987" s="39" t="n">
        <v>1</v>
      </c>
      <c r="D2987" s="39" t="s">
        <v>26</v>
      </c>
      <c r="E2987" s="39"/>
      <c r="F2987" s="41" t="n">
        <f aca="false">IF(A2987="","",MATCH(A2987,P_ID,1))</f>
        <v>2653</v>
      </c>
      <c r="G2987" s="41" t="str">
        <f aca="false">IF(A2987="","",INDEX(P_Svc,F2987))</f>
        <v>Economy</v>
      </c>
      <c r="H2987" s="41" t="str">
        <f aca="false">IF(A2987="","",INDEX(P_Zone,F2987))</f>
        <v>East</v>
      </c>
      <c r="I2987" s="41" t="n">
        <f aca="false">IF(A2987="","",IF(D2987="Delivered",IF(B2987&lt;=INDEX(P_Due,F2987),1,0),0))</f>
        <v>1</v>
      </c>
    </row>
    <row r="2988" customFormat="false" ht="15" hidden="false" customHeight="false" outlineLevel="0" collapsed="false">
      <c r="A2988" s="37" t="n">
        <v>1002654</v>
      </c>
      <c r="B2988" s="38" t="n">
        <v>46286</v>
      </c>
      <c r="C2988" s="39" t="n">
        <v>1</v>
      </c>
      <c r="D2988" s="39" t="s">
        <v>26</v>
      </c>
      <c r="E2988" s="39"/>
      <c r="F2988" s="41" t="n">
        <f aca="false">IF(A2988="","",MATCH(A2988,P_ID,1))</f>
        <v>2654</v>
      </c>
      <c r="G2988" s="41" t="str">
        <f aca="false">IF(A2988="","",INDEX(P_Svc,F2988))</f>
        <v>Standard</v>
      </c>
      <c r="H2988" s="41" t="str">
        <f aca="false">IF(A2988="","",INDEX(P_Zone,F2988))</f>
        <v>South</v>
      </c>
      <c r="I2988" s="41" t="n">
        <f aca="false">IF(A2988="","",IF(D2988="Delivered",IF(B2988&lt;=INDEX(P_Due,F2988),1,0),0))</f>
        <v>1</v>
      </c>
    </row>
    <row r="2989" customFormat="false" ht="15" hidden="false" customHeight="false" outlineLevel="0" collapsed="false">
      <c r="A2989" s="37" t="n">
        <v>1002656</v>
      </c>
      <c r="B2989" s="38" t="n">
        <v>46286</v>
      </c>
      <c r="C2989" s="39" t="n">
        <v>1</v>
      </c>
      <c r="D2989" s="39" t="s">
        <v>26</v>
      </c>
      <c r="E2989" s="39"/>
      <c r="F2989" s="41" t="n">
        <f aca="false">IF(A2989="","",MATCH(A2989,P_ID,1))</f>
        <v>2656</v>
      </c>
      <c r="G2989" s="41" t="str">
        <f aca="false">IF(A2989="","",INDEX(P_Svc,F2989))</f>
        <v>Economy</v>
      </c>
      <c r="H2989" s="41" t="str">
        <f aca="false">IF(A2989="","",INDEX(P_Zone,F2989))</f>
        <v>South</v>
      </c>
      <c r="I2989" s="41" t="n">
        <f aca="false">IF(A2989="","",IF(D2989="Delivered",IF(B2989&lt;=INDEX(P_Due,F2989),1,0),0))</f>
        <v>1</v>
      </c>
    </row>
    <row r="2990" customFormat="false" ht="15" hidden="false" customHeight="false" outlineLevel="0" collapsed="false">
      <c r="A2990" s="37" t="n">
        <v>1002657</v>
      </c>
      <c r="B2990" s="38" t="n">
        <v>46286</v>
      </c>
      <c r="C2990" s="39" t="n">
        <v>1</v>
      </c>
      <c r="D2990" s="39" t="s">
        <v>26</v>
      </c>
      <c r="E2990" s="39"/>
      <c r="F2990" s="41" t="n">
        <f aca="false">IF(A2990="","",MATCH(A2990,P_ID,1))</f>
        <v>2657</v>
      </c>
      <c r="G2990" s="41" t="str">
        <f aca="false">IF(A2990="","",INDEX(P_Svc,F2990))</f>
        <v>Standard</v>
      </c>
      <c r="H2990" s="41" t="str">
        <f aca="false">IF(A2990="","",INDEX(P_Zone,F2990))</f>
        <v>South</v>
      </c>
      <c r="I2990" s="41" t="n">
        <f aca="false">IF(A2990="","",IF(D2990="Delivered",IF(B2990&lt;=INDEX(P_Due,F2990),1,0),0))</f>
        <v>1</v>
      </c>
    </row>
    <row r="2991" customFormat="false" ht="15" hidden="false" customHeight="false" outlineLevel="0" collapsed="false">
      <c r="A2991" s="37" t="n">
        <v>1002658</v>
      </c>
      <c r="B2991" s="38" t="n">
        <v>46286</v>
      </c>
      <c r="C2991" s="39" t="n">
        <v>1</v>
      </c>
      <c r="D2991" s="39" t="s">
        <v>26</v>
      </c>
      <c r="E2991" s="39"/>
      <c r="F2991" s="41" t="n">
        <f aca="false">IF(A2991="","",MATCH(A2991,P_ID,1))</f>
        <v>2658</v>
      </c>
      <c r="G2991" s="41" t="str">
        <f aca="false">IF(A2991="","",INDEX(P_Svc,F2991))</f>
        <v>Economy</v>
      </c>
      <c r="H2991" s="41" t="str">
        <f aca="false">IF(A2991="","",INDEX(P_Zone,F2991))</f>
        <v>Central</v>
      </c>
      <c r="I2991" s="41" t="n">
        <f aca="false">IF(A2991="","",IF(D2991="Delivered",IF(B2991&lt;=INDEX(P_Due,F2991),1,0),0))</f>
        <v>1</v>
      </c>
    </row>
    <row r="2992" customFormat="false" ht="15" hidden="false" customHeight="false" outlineLevel="0" collapsed="false">
      <c r="A2992" s="37" t="n">
        <v>1002659</v>
      </c>
      <c r="B2992" s="38" t="n">
        <v>46286</v>
      </c>
      <c r="C2992" s="39" t="n">
        <v>1</v>
      </c>
      <c r="D2992" s="39" t="s">
        <v>26</v>
      </c>
      <c r="E2992" s="39"/>
      <c r="F2992" s="41" t="n">
        <f aca="false">IF(A2992="","",MATCH(A2992,P_ID,1))</f>
        <v>2659</v>
      </c>
      <c r="G2992" s="41" t="str">
        <f aca="false">IF(A2992="","",INDEX(P_Svc,F2992))</f>
        <v>Standard</v>
      </c>
      <c r="H2992" s="41" t="str">
        <f aca="false">IF(A2992="","",INDEX(P_Zone,F2992))</f>
        <v>North</v>
      </c>
      <c r="I2992" s="41" t="n">
        <f aca="false">IF(A2992="","",IF(D2992="Delivered",IF(B2992&lt;=INDEX(P_Due,F2992),1,0),0))</f>
        <v>1</v>
      </c>
    </row>
    <row r="2993" customFormat="false" ht="15" hidden="false" customHeight="false" outlineLevel="0" collapsed="false">
      <c r="A2993" s="37" t="n">
        <v>1002661</v>
      </c>
      <c r="B2993" s="38" t="n">
        <v>46286</v>
      </c>
      <c r="C2993" s="39" t="n">
        <v>1</v>
      </c>
      <c r="D2993" s="39" t="s">
        <v>26</v>
      </c>
      <c r="E2993" s="39"/>
      <c r="F2993" s="41" t="n">
        <f aca="false">IF(A2993="","",MATCH(A2993,P_ID,1))</f>
        <v>2661</v>
      </c>
      <c r="G2993" s="41" t="str">
        <f aca="false">IF(A2993="","",INDEX(P_Svc,F2993))</f>
        <v>Economy</v>
      </c>
      <c r="H2993" s="41" t="str">
        <f aca="false">IF(A2993="","",INDEX(P_Zone,F2993))</f>
        <v>North</v>
      </c>
      <c r="I2993" s="41" t="n">
        <f aca="false">IF(A2993="","",IF(D2993="Delivered",IF(B2993&lt;=INDEX(P_Due,F2993),1,0),0))</f>
        <v>1</v>
      </c>
    </row>
    <row r="2994" customFormat="false" ht="15" hidden="false" customHeight="false" outlineLevel="0" collapsed="false">
      <c r="A2994" s="37" t="n">
        <v>1002662</v>
      </c>
      <c r="B2994" s="38" t="n">
        <v>46286</v>
      </c>
      <c r="C2994" s="39" t="n">
        <v>0</v>
      </c>
      <c r="D2994" s="39" t="s">
        <v>80</v>
      </c>
      <c r="E2994" s="39" t="s">
        <v>40</v>
      </c>
      <c r="F2994" s="41" t="n">
        <f aca="false">IF(A2994="","",MATCH(A2994,P_ID,1))</f>
        <v>2662</v>
      </c>
      <c r="G2994" s="41" t="str">
        <f aca="false">IF(A2994="","",INDEX(P_Svc,F2994))</f>
        <v>Standard</v>
      </c>
      <c r="H2994" s="41" t="str">
        <f aca="false">IF(A2994="","",INDEX(P_Zone,F2994))</f>
        <v>Central</v>
      </c>
      <c r="I2994" s="41" t="n">
        <f aca="false">IF(A2994="","",IF(D2994="Delivered",IF(B2994&lt;=INDEX(P_Due,F2994),1,0),0))</f>
        <v>0</v>
      </c>
    </row>
    <row r="2995" customFormat="false" ht="15" hidden="false" customHeight="false" outlineLevel="0" collapsed="false">
      <c r="A2995" s="37" t="n">
        <v>1002663</v>
      </c>
      <c r="B2995" s="38" t="n">
        <v>46286</v>
      </c>
      <c r="C2995" s="39" t="n">
        <v>1</v>
      </c>
      <c r="D2995" s="39" t="s">
        <v>26</v>
      </c>
      <c r="E2995" s="39"/>
      <c r="F2995" s="41" t="n">
        <f aca="false">IF(A2995="","",MATCH(A2995,P_ID,1))</f>
        <v>2663</v>
      </c>
      <c r="G2995" s="41" t="str">
        <f aca="false">IF(A2995="","",INDEX(P_Svc,F2995))</f>
        <v>Economy</v>
      </c>
      <c r="H2995" s="41" t="str">
        <f aca="false">IF(A2995="","",INDEX(P_Zone,F2995))</f>
        <v>Central</v>
      </c>
      <c r="I2995" s="41" t="n">
        <f aca="false">IF(A2995="","",IF(D2995="Delivered",IF(B2995&lt;=INDEX(P_Due,F2995),1,0),0))</f>
        <v>1</v>
      </c>
    </row>
    <row r="2996" customFormat="false" ht="15" hidden="false" customHeight="false" outlineLevel="0" collapsed="false">
      <c r="A2996" s="37" t="n">
        <v>1002665</v>
      </c>
      <c r="B2996" s="38" t="n">
        <v>46286</v>
      </c>
      <c r="C2996" s="39" t="n">
        <v>1</v>
      </c>
      <c r="D2996" s="39" t="s">
        <v>26</v>
      </c>
      <c r="E2996" s="39"/>
      <c r="F2996" s="41" t="n">
        <f aca="false">IF(A2996="","",MATCH(A2996,P_ID,1))</f>
        <v>2665</v>
      </c>
      <c r="G2996" s="41" t="str">
        <f aca="false">IF(A2996="","",INDEX(P_Svc,F2996))</f>
        <v>Express</v>
      </c>
      <c r="H2996" s="41" t="str">
        <f aca="false">IF(A2996="","",INDEX(P_Zone,F2996))</f>
        <v>Central</v>
      </c>
      <c r="I2996" s="41" t="n">
        <f aca="false">IF(A2996="","",IF(D2996="Delivered",IF(B2996&lt;=INDEX(P_Due,F2996),1,0),0))</f>
        <v>1</v>
      </c>
    </row>
    <row r="2997" customFormat="false" ht="15" hidden="false" customHeight="false" outlineLevel="0" collapsed="false">
      <c r="A2997" s="37" t="n">
        <v>1002666</v>
      </c>
      <c r="B2997" s="38" t="n">
        <v>46286</v>
      </c>
      <c r="C2997" s="39" t="n">
        <v>1</v>
      </c>
      <c r="D2997" s="39" t="s">
        <v>26</v>
      </c>
      <c r="E2997" s="39"/>
      <c r="F2997" s="41" t="n">
        <f aca="false">IF(A2997="","",MATCH(A2997,P_ID,1))</f>
        <v>2666</v>
      </c>
      <c r="G2997" s="41" t="str">
        <f aca="false">IF(A2997="","",INDEX(P_Svc,F2997))</f>
        <v>Standard</v>
      </c>
      <c r="H2997" s="41" t="str">
        <f aca="false">IF(A2997="","",INDEX(P_Zone,F2997))</f>
        <v>West</v>
      </c>
      <c r="I2997" s="41" t="n">
        <f aca="false">IF(A2997="","",IF(D2997="Delivered",IF(B2997&lt;=INDEX(P_Due,F2997),1,0),0))</f>
        <v>1</v>
      </c>
    </row>
    <row r="2998" customFormat="false" ht="15" hidden="false" customHeight="false" outlineLevel="0" collapsed="false">
      <c r="A2998" s="37" t="n">
        <v>1002667</v>
      </c>
      <c r="B2998" s="38" t="n">
        <v>46286</v>
      </c>
      <c r="C2998" s="39" t="n">
        <v>1</v>
      </c>
      <c r="D2998" s="39" t="s">
        <v>26</v>
      </c>
      <c r="E2998" s="39"/>
      <c r="F2998" s="41" t="n">
        <f aca="false">IF(A2998="","",MATCH(A2998,P_ID,1))</f>
        <v>2667</v>
      </c>
      <c r="G2998" s="41" t="str">
        <f aca="false">IF(A2998="","",INDEX(P_Svc,F2998))</f>
        <v>Standard</v>
      </c>
      <c r="H2998" s="41" t="str">
        <f aca="false">IF(A2998="","",INDEX(P_Zone,F2998))</f>
        <v>Central</v>
      </c>
      <c r="I2998" s="41" t="n">
        <f aca="false">IF(A2998="","",IF(D2998="Delivered",IF(B2998&lt;=INDEX(P_Due,F2998),1,0),0))</f>
        <v>1</v>
      </c>
    </row>
    <row r="2999" customFormat="false" ht="15" hidden="false" customHeight="false" outlineLevel="0" collapsed="false">
      <c r="A2999" s="37" t="n">
        <v>1002668</v>
      </c>
      <c r="B2999" s="38" t="n">
        <v>46286</v>
      </c>
      <c r="C2999" s="39" t="n">
        <v>1</v>
      </c>
      <c r="D2999" s="39" t="s">
        <v>26</v>
      </c>
      <c r="E2999" s="39"/>
      <c r="F2999" s="41" t="n">
        <f aca="false">IF(A2999="","",MATCH(A2999,P_ID,1))</f>
        <v>2668</v>
      </c>
      <c r="G2999" s="41" t="str">
        <f aca="false">IF(A2999="","",INDEX(P_Svc,F2999))</f>
        <v>Standard</v>
      </c>
      <c r="H2999" s="41" t="str">
        <f aca="false">IF(A2999="","",INDEX(P_Zone,F2999))</f>
        <v>North</v>
      </c>
      <c r="I2999" s="41" t="n">
        <f aca="false">IF(A2999="","",IF(D2999="Delivered",IF(B2999&lt;=INDEX(P_Due,F2999),1,0),0))</f>
        <v>1</v>
      </c>
    </row>
    <row r="3000" customFormat="false" ht="15" hidden="false" customHeight="false" outlineLevel="0" collapsed="false">
      <c r="A3000" s="37" t="n">
        <v>1002669</v>
      </c>
      <c r="B3000" s="38" t="n">
        <v>46286</v>
      </c>
      <c r="C3000" s="39" t="n">
        <v>1</v>
      </c>
      <c r="D3000" s="39" t="s">
        <v>79</v>
      </c>
      <c r="E3000" s="39" t="s">
        <v>32</v>
      </c>
      <c r="F3000" s="41" t="n">
        <f aca="false">IF(A3000="","",MATCH(A3000,P_ID,1))</f>
        <v>2669</v>
      </c>
      <c r="G3000" s="41" t="str">
        <f aca="false">IF(A3000="","",INDEX(P_Svc,F3000))</f>
        <v>Standard</v>
      </c>
      <c r="H3000" s="41" t="str">
        <f aca="false">IF(A3000="","",INDEX(P_Zone,F3000))</f>
        <v>North</v>
      </c>
      <c r="I3000" s="41" t="n">
        <f aca="false">IF(A3000="","",IF(D3000="Delivered",IF(B3000&lt;=INDEX(P_Due,F3000),1,0),0))</f>
        <v>0</v>
      </c>
    </row>
    <row r="3001" customFormat="false" ht="15" hidden="false" customHeight="false" outlineLevel="0" collapsed="false">
      <c r="A3001" s="37" t="n">
        <v>1002671</v>
      </c>
      <c r="B3001" s="38" t="n">
        <v>46286</v>
      </c>
      <c r="C3001" s="39" t="n">
        <v>1</v>
      </c>
      <c r="D3001" s="39" t="s">
        <v>26</v>
      </c>
      <c r="E3001" s="39"/>
      <c r="F3001" s="41" t="n">
        <f aca="false">IF(A3001="","",MATCH(A3001,P_ID,1))</f>
        <v>2671</v>
      </c>
      <c r="G3001" s="41" t="str">
        <f aca="false">IF(A3001="","",INDEX(P_Svc,F3001))</f>
        <v>Economy</v>
      </c>
      <c r="H3001" s="41" t="str">
        <f aca="false">IF(A3001="","",INDEX(P_Zone,F3001))</f>
        <v>West</v>
      </c>
      <c r="I3001" s="41" t="n">
        <f aca="false">IF(A3001="","",IF(D3001="Delivered",IF(B3001&lt;=INDEX(P_Due,F3001),1,0),0))</f>
        <v>1</v>
      </c>
    </row>
    <row r="3002" customFormat="false" ht="15" hidden="false" customHeight="false" outlineLevel="0" collapsed="false">
      <c r="A3002" s="37" t="n">
        <v>1002673</v>
      </c>
      <c r="B3002" s="38" t="n">
        <v>46286</v>
      </c>
      <c r="C3002" s="39" t="n">
        <v>1</v>
      </c>
      <c r="D3002" s="39" t="s">
        <v>26</v>
      </c>
      <c r="E3002" s="39"/>
      <c r="F3002" s="41" t="n">
        <f aca="false">IF(A3002="","",MATCH(A3002,P_ID,1))</f>
        <v>2673</v>
      </c>
      <c r="G3002" s="41" t="str">
        <f aca="false">IF(A3002="","",INDEX(P_Svc,F3002))</f>
        <v>Economy</v>
      </c>
      <c r="H3002" s="41" t="str">
        <f aca="false">IF(A3002="","",INDEX(P_Zone,F3002))</f>
        <v>South</v>
      </c>
      <c r="I3002" s="41" t="n">
        <f aca="false">IF(A3002="","",IF(D3002="Delivered",IF(B3002&lt;=INDEX(P_Due,F3002),1,0),0))</f>
        <v>1</v>
      </c>
    </row>
    <row r="3003" customFormat="false" ht="15" hidden="false" customHeight="false" outlineLevel="0" collapsed="false">
      <c r="A3003" s="37" t="n">
        <v>1002675</v>
      </c>
      <c r="B3003" s="38" t="n">
        <v>46286</v>
      </c>
      <c r="C3003" s="39" t="n">
        <v>1</v>
      </c>
      <c r="D3003" s="39" t="s">
        <v>26</v>
      </c>
      <c r="E3003" s="39"/>
      <c r="F3003" s="41" t="n">
        <f aca="false">IF(A3003="","",MATCH(A3003,P_ID,1))</f>
        <v>2675</v>
      </c>
      <c r="G3003" s="41" t="str">
        <f aca="false">IF(A3003="","",INDEX(P_Svc,F3003))</f>
        <v>Standard</v>
      </c>
      <c r="H3003" s="41" t="str">
        <f aca="false">IF(A3003="","",INDEX(P_Zone,F3003))</f>
        <v>North</v>
      </c>
      <c r="I3003" s="41" t="n">
        <f aca="false">IF(A3003="","",IF(D3003="Delivered",IF(B3003&lt;=INDEX(P_Due,F3003),1,0),0))</f>
        <v>1</v>
      </c>
    </row>
    <row r="3004" customFormat="false" ht="15" hidden="false" customHeight="false" outlineLevel="0" collapsed="false">
      <c r="A3004" s="37" t="n">
        <v>1002676</v>
      </c>
      <c r="B3004" s="38" t="n">
        <v>46286</v>
      </c>
      <c r="C3004" s="39" t="n">
        <v>1</v>
      </c>
      <c r="D3004" s="39" t="s">
        <v>26</v>
      </c>
      <c r="E3004" s="39"/>
      <c r="F3004" s="41" t="n">
        <f aca="false">IF(A3004="","",MATCH(A3004,P_ID,1))</f>
        <v>2676</v>
      </c>
      <c r="G3004" s="41" t="str">
        <f aca="false">IF(A3004="","",INDEX(P_Svc,F3004))</f>
        <v>Standard</v>
      </c>
      <c r="H3004" s="41" t="str">
        <f aca="false">IF(A3004="","",INDEX(P_Zone,F3004))</f>
        <v>West</v>
      </c>
      <c r="I3004" s="41" t="n">
        <f aca="false">IF(A3004="","",IF(D3004="Delivered",IF(B3004&lt;=INDEX(P_Due,F3004),1,0),0))</f>
        <v>1</v>
      </c>
    </row>
    <row r="3005" customFormat="false" ht="15" hidden="false" customHeight="false" outlineLevel="0" collapsed="false">
      <c r="A3005" s="37" t="n">
        <v>1002677</v>
      </c>
      <c r="B3005" s="38" t="n">
        <v>46286</v>
      </c>
      <c r="C3005" s="39" t="n">
        <v>1</v>
      </c>
      <c r="D3005" s="39" t="s">
        <v>26</v>
      </c>
      <c r="E3005" s="39"/>
      <c r="F3005" s="41" t="n">
        <f aca="false">IF(A3005="","",MATCH(A3005,P_ID,1))</f>
        <v>2677</v>
      </c>
      <c r="G3005" s="41" t="str">
        <f aca="false">IF(A3005="","",INDEX(P_Svc,F3005))</f>
        <v>Standard</v>
      </c>
      <c r="H3005" s="41" t="str">
        <f aca="false">IF(A3005="","",INDEX(P_Zone,F3005))</f>
        <v>South</v>
      </c>
      <c r="I3005" s="41" t="n">
        <f aca="false">IF(A3005="","",IF(D3005="Delivered",IF(B3005&lt;=INDEX(P_Due,F3005),1,0),0))</f>
        <v>1</v>
      </c>
    </row>
    <row r="3006" customFormat="false" ht="15" hidden="false" customHeight="false" outlineLevel="0" collapsed="false">
      <c r="A3006" s="37" t="n">
        <v>1002679</v>
      </c>
      <c r="B3006" s="38" t="n">
        <v>46286</v>
      </c>
      <c r="C3006" s="39" t="n">
        <v>1</v>
      </c>
      <c r="D3006" s="39" t="s">
        <v>26</v>
      </c>
      <c r="E3006" s="39"/>
      <c r="F3006" s="41" t="n">
        <f aca="false">IF(A3006="","",MATCH(A3006,P_ID,1))</f>
        <v>2679</v>
      </c>
      <c r="G3006" s="41" t="str">
        <f aca="false">IF(A3006="","",INDEX(P_Svc,F3006))</f>
        <v>Economy</v>
      </c>
      <c r="H3006" s="41" t="str">
        <f aca="false">IF(A3006="","",INDEX(P_Zone,F3006))</f>
        <v>Central</v>
      </c>
      <c r="I3006" s="41" t="n">
        <f aca="false">IF(A3006="","",IF(D3006="Delivered",IF(B3006&lt;=INDEX(P_Due,F3006),1,0),0))</f>
        <v>1</v>
      </c>
    </row>
    <row r="3007" customFormat="false" ht="15" hidden="false" customHeight="false" outlineLevel="0" collapsed="false">
      <c r="A3007" s="37" t="n">
        <v>1002680</v>
      </c>
      <c r="B3007" s="38" t="n">
        <v>46286</v>
      </c>
      <c r="C3007" s="39" t="n">
        <v>1</v>
      </c>
      <c r="D3007" s="39" t="s">
        <v>26</v>
      </c>
      <c r="E3007" s="39"/>
      <c r="F3007" s="41" t="n">
        <f aca="false">IF(A3007="","",MATCH(A3007,P_ID,1))</f>
        <v>2680</v>
      </c>
      <c r="G3007" s="41" t="str">
        <f aca="false">IF(A3007="","",INDEX(P_Svc,F3007))</f>
        <v>Standard</v>
      </c>
      <c r="H3007" s="41" t="str">
        <f aca="false">IF(A3007="","",INDEX(P_Zone,F3007))</f>
        <v>North</v>
      </c>
      <c r="I3007" s="41" t="n">
        <f aca="false">IF(A3007="","",IF(D3007="Delivered",IF(B3007&lt;=INDEX(P_Due,F3007),1,0),0))</f>
        <v>1</v>
      </c>
    </row>
    <row r="3008" customFormat="false" ht="15" hidden="false" customHeight="false" outlineLevel="0" collapsed="false">
      <c r="A3008" s="37" t="n">
        <v>1002682</v>
      </c>
      <c r="B3008" s="38" t="n">
        <v>46286</v>
      </c>
      <c r="C3008" s="39" t="n">
        <v>1</v>
      </c>
      <c r="D3008" s="39" t="s">
        <v>26</v>
      </c>
      <c r="E3008" s="39"/>
      <c r="F3008" s="41" t="n">
        <f aca="false">IF(A3008="","",MATCH(A3008,P_ID,1))</f>
        <v>2682</v>
      </c>
      <c r="G3008" s="41" t="str">
        <f aca="false">IF(A3008="","",INDEX(P_Svc,F3008))</f>
        <v>Standard</v>
      </c>
      <c r="H3008" s="41" t="str">
        <f aca="false">IF(A3008="","",INDEX(P_Zone,F3008))</f>
        <v>South</v>
      </c>
      <c r="I3008" s="41" t="n">
        <f aca="false">IF(A3008="","",IF(D3008="Delivered",IF(B3008&lt;=INDEX(P_Due,F3008),1,0),0))</f>
        <v>1</v>
      </c>
    </row>
    <row r="3009" customFormat="false" ht="15" hidden="false" customHeight="false" outlineLevel="0" collapsed="false">
      <c r="A3009" s="37" t="n">
        <v>1002686</v>
      </c>
      <c r="B3009" s="38" t="n">
        <v>46286</v>
      </c>
      <c r="C3009" s="39" t="n">
        <v>1</v>
      </c>
      <c r="D3009" s="39" t="s">
        <v>26</v>
      </c>
      <c r="E3009" s="39"/>
      <c r="F3009" s="41" t="n">
        <f aca="false">IF(A3009="","",MATCH(A3009,P_ID,1))</f>
        <v>2686</v>
      </c>
      <c r="G3009" s="41" t="str">
        <f aca="false">IF(A3009="","",INDEX(P_Svc,F3009))</f>
        <v>Standard</v>
      </c>
      <c r="H3009" s="41" t="str">
        <f aca="false">IF(A3009="","",INDEX(P_Zone,F3009))</f>
        <v>North</v>
      </c>
      <c r="I3009" s="41" t="n">
        <f aca="false">IF(A3009="","",IF(D3009="Delivered",IF(B3009&lt;=INDEX(P_Due,F3009),1,0),0))</f>
        <v>1</v>
      </c>
    </row>
    <row r="3010" customFormat="false" ht="15" hidden="false" customHeight="false" outlineLevel="0" collapsed="false">
      <c r="A3010" s="37" t="n">
        <v>1002687</v>
      </c>
      <c r="B3010" s="38" t="n">
        <v>46286</v>
      </c>
      <c r="C3010" s="39" t="n">
        <v>1</v>
      </c>
      <c r="D3010" s="39" t="s">
        <v>26</v>
      </c>
      <c r="E3010" s="39"/>
      <c r="F3010" s="41" t="n">
        <f aca="false">IF(A3010="","",MATCH(A3010,P_ID,1))</f>
        <v>2687</v>
      </c>
      <c r="G3010" s="41" t="str">
        <f aca="false">IF(A3010="","",INDEX(P_Svc,F3010))</f>
        <v>Economy</v>
      </c>
      <c r="H3010" s="41" t="str">
        <f aca="false">IF(A3010="","",INDEX(P_Zone,F3010))</f>
        <v>Central</v>
      </c>
      <c r="I3010" s="41" t="n">
        <f aca="false">IF(A3010="","",IF(D3010="Delivered",IF(B3010&lt;=INDEX(P_Due,F3010),1,0),0))</f>
        <v>1</v>
      </c>
    </row>
    <row r="3011" customFormat="false" ht="15" hidden="false" customHeight="false" outlineLevel="0" collapsed="false">
      <c r="A3011" s="37" t="n">
        <v>1002688</v>
      </c>
      <c r="B3011" s="38" t="n">
        <v>46286</v>
      </c>
      <c r="C3011" s="39" t="n">
        <v>1</v>
      </c>
      <c r="D3011" s="39" t="s">
        <v>26</v>
      </c>
      <c r="E3011" s="39"/>
      <c r="F3011" s="41" t="n">
        <f aca="false">IF(A3011="","",MATCH(A3011,P_ID,1))</f>
        <v>2688</v>
      </c>
      <c r="G3011" s="41" t="str">
        <f aca="false">IF(A3011="","",INDEX(P_Svc,F3011))</f>
        <v>Economy</v>
      </c>
      <c r="H3011" s="41" t="str">
        <f aca="false">IF(A3011="","",INDEX(P_Zone,F3011))</f>
        <v>Central</v>
      </c>
      <c r="I3011" s="41" t="n">
        <f aca="false">IF(A3011="","",IF(D3011="Delivered",IF(B3011&lt;=INDEX(P_Due,F3011),1,0),0))</f>
        <v>1</v>
      </c>
    </row>
    <row r="3012" customFormat="false" ht="15" hidden="false" customHeight="false" outlineLevel="0" collapsed="false">
      <c r="A3012" s="37" t="n">
        <v>1002689</v>
      </c>
      <c r="B3012" s="38" t="n">
        <v>46286</v>
      </c>
      <c r="C3012" s="39" t="n">
        <v>1</v>
      </c>
      <c r="D3012" s="39" t="s">
        <v>26</v>
      </c>
      <c r="E3012" s="39"/>
      <c r="F3012" s="41" t="n">
        <f aca="false">IF(A3012="","",MATCH(A3012,P_ID,1))</f>
        <v>2689</v>
      </c>
      <c r="G3012" s="41" t="str">
        <f aca="false">IF(A3012="","",INDEX(P_Svc,F3012))</f>
        <v>Standard</v>
      </c>
      <c r="H3012" s="41" t="str">
        <f aca="false">IF(A3012="","",INDEX(P_Zone,F3012))</f>
        <v>North</v>
      </c>
      <c r="I3012" s="41" t="n">
        <f aca="false">IF(A3012="","",IF(D3012="Delivered",IF(B3012&lt;=INDEX(P_Due,F3012),1,0),0))</f>
        <v>1</v>
      </c>
    </row>
    <row r="3013" customFormat="false" ht="15" hidden="false" customHeight="false" outlineLevel="0" collapsed="false">
      <c r="A3013" s="37" t="n">
        <v>1002690</v>
      </c>
      <c r="B3013" s="38" t="n">
        <v>46286</v>
      </c>
      <c r="C3013" s="39" t="n">
        <v>1</v>
      </c>
      <c r="D3013" s="39" t="s">
        <v>26</v>
      </c>
      <c r="E3013" s="39"/>
      <c r="F3013" s="41" t="n">
        <f aca="false">IF(A3013="","",MATCH(A3013,P_ID,1))</f>
        <v>2690</v>
      </c>
      <c r="G3013" s="41" t="str">
        <f aca="false">IF(A3013="","",INDEX(P_Svc,F3013))</f>
        <v>Standard</v>
      </c>
      <c r="H3013" s="41" t="str">
        <f aca="false">IF(A3013="","",INDEX(P_Zone,F3013))</f>
        <v>Central</v>
      </c>
      <c r="I3013" s="41" t="n">
        <f aca="false">IF(A3013="","",IF(D3013="Delivered",IF(B3013&lt;=INDEX(P_Due,F3013),1,0),0))</f>
        <v>1</v>
      </c>
    </row>
    <row r="3014" customFormat="false" ht="15" hidden="false" customHeight="false" outlineLevel="0" collapsed="false">
      <c r="A3014" s="37" t="n">
        <v>1002691</v>
      </c>
      <c r="B3014" s="38" t="n">
        <v>46286</v>
      </c>
      <c r="C3014" s="39" t="n">
        <v>1</v>
      </c>
      <c r="D3014" s="39" t="s">
        <v>26</v>
      </c>
      <c r="E3014" s="39"/>
      <c r="F3014" s="41" t="n">
        <f aca="false">IF(A3014="","",MATCH(A3014,P_ID,1))</f>
        <v>2691</v>
      </c>
      <c r="G3014" s="41" t="str">
        <f aca="false">IF(A3014="","",INDEX(P_Svc,F3014))</f>
        <v>Standard</v>
      </c>
      <c r="H3014" s="41" t="str">
        <f aca="false">IF(A3014="","",INDEX(P_Zone,F3014))</f>
        <v>North</v>
      </c>
      <c r="I3014" s="41" t="n">
        <f aca="false">IF(A3014="","",IF(D3014="Delivered",IF(B3014&lt;=INDEX(P_Due,F3014),1,0),0))</f>
        <v>1</v>
      </c>
    </row>
    <row r="3015" customFormat="false" ht="15" hidden="false" customHeight="false" outlineLevel="0" collapsed="false">
      <c r="A3015" s="37" t="n">
        <v>1002692</v>
      </c>
      <c r="B3015" s="38" t="n">
        <v>46286</v>
      </c>
      <c r="C3015" s="39" t="n">
        <v>1</v>
      </c>
      <c r="D3015" s="39" t="s">
        <v>79</v>
      </c>
      <c r="E3015" s="39" t="s">
        <v>32</v>
      </c>
      <c r="F3015" s="41" t="n">
        <f aca="false">IF(A3015="","",MATCH(A3015,P_ID,1))</f>
        <v>2692</v>
      </c>
      <c r="G3015" s="41" t="str">
        <f aca="false">IF(A3015="","",INDEX(P_Svc,F3015))</f>
        <v>Express</v>
      </c>
      <c r="H3015" s="41" t="str">
        <f aca="false">IF(A3015="","",INDEX(P_Zone,F3015))</f>
        <v>East</v>
      </c>
      <c r="I3015" s="41" t="n">
        <f aca="false">IF(A3015="","",IF(D3015="Delivered",IF(B3015&lt;=INDEX(P_Due,F3015),1,0),0))</f>
        <v>0</v>
      </c>
    </row>
    <row r="3016" customFormat="false" ht="15" hidden="false" customHeight="false" outlineLevel="0" collapsed="false">
      <c r="A3016" s="37" t="n">
        <v>1002693</v>
      </c>
      <c r="B3016" s="38" t="n">
        <v>46286</v>
      </c>
      <c r="C3016" s="39" t="n">
        <v>1</v>
      </c>
      <c r="D3016" s="39" t="s">
        <v>26</v>
      </c>
      <c r="E3016" s="39"/>
      <c r="F3016" s="41" t="n">
        <f aca="false">IF(A3016="","",MATCH(A3016,P_ID,1))</f>
        <v>2693</v>
      </c>
      <c r="G3016" s="41" t="str">
        <f aca="false">IF(A3016="","",INDEX(P_Svc,F3016))</f>
        <v>Standard</v>
      </c>
      <c r="H3016" s="41" t="str">
        <f aca="false">IF(A3016="","",INDEX(P_Zone,F3016))</f>
        <v>West</v>
      </c>
      <c r="I3016" s="41" t="n">
        <f aca="false">IF(A3016="","",IF(D3016="Delivered",IF(B3016&lt;=INDEX(P_Due,F3016),1,0),0))</f>
        <v>1</v>
      </c>
    </row>
    <row r="3017" customFormat="false" ht="15" hidden="false" customHeight="false" outlineLevel="0" collapsed="false">
      <c r="A3017" s="37" t="n">
        <v>1002694</v>
      </c>
      <c r="B3017" s="38" t="n">
        <v>46286</v>
      </c>
      <c r="C3017" s="39" t="n">
        <v>1</v>
      </c>
      <c r="D3017" s="39" t="s">
        <v>26</v>
      </c>
      <c r="E3017" s="39"/>
      <c r="F3017" s="41" t="n">
        <f aca="false">IF(A3017="","",MATCH(A3017,P_ID,1))</f>
        <v>2694</v>
      </c>
      <c r="G3017" s="41" t="str">
        <f aca="false">IF(A3017="","",INDEX(P_Svc,F3017))</f>
        <v>Standard</v>
      </c>
      <c r="H3017" s="41" t="str">
        <f aca="false">IF(A3017="","",INDEX(P_Zone,F3017))</f>
        <v>South</v>
      </c>
      <c r="I3017" s="41" t="n">
        <f aca="false">IF(A3017="","",IF(D3017="Delivered",IF(B3017&lt;=INDEX(P_Due,F3017),1,0),0))</f>
        <v>1</v>
      </c>
    </row>
    <row r="3018" customFormat="false" ht="15" hidden="false" customHeight="false" outlineLevel="0" collapsed="false">
      <c r="A3018" s="37" t="n">
        <v>1002695</v>
      </c>
      <c r="B3018" s="38" t="n">
        <v>46286</v>
      </c>
      <c r="C3018" s="39" t="n">
        <v>1</v>
      </c>
      <c r="D3018" s="39" t="s">
        <v>26</v>
      </c>
      <c r="E3018" s="39"/>
      <c r="F3018" s="41" t="n">
        <f aca="false">IF(A3018="","",MATCH(A3018,P_ID,1))</f>
        <v>2695</v>
      </c>
      <c r="G3018" s="41" t="str">
        <f aca="false">IF(A3018="","",INDEX(P_Svc,F3018))</f>
        <v>Economy</v>
      </c>
      <c r="H3018" s="41" t="str">
        <f aca="false">IF(A3018="","",INDEX(P_Zone,F3018))</f>
        <v>West</v>
      </c>
      <c r="I3018" s="41" t="n">
        <f aca="false">IF(A3018="","",IF(D3018="Delivered",IF(B3018&lt;=INDEX(P_Due,F3018),1,0),0))</f>
        <v>1</v>
      </c>
    </row>
    <row r="3019" customFormat="false" ht="15" hidden="false" customHeight="false" outlineLevel="0" collapsed="false">
      <c r="A3019" s="37" t="n">
        <v>1002696</v>
      </c>
      <c r="B3019" s="38" t="n">
        <v>46286</v>
      </c>
      <c r="C3019" s="39" t="n">
        <v>1</v>
      </c>
      <c r="D3019" s="39" t="s">
        <v>26</v>
      </c>
      <c r="E3019" s="39"/>
      <c r="F3019" s="41" t="n">
        <f aca="false">IF(A3019="","",MATCH(A3019,P_ID,1))</f>
        <v>2696</v>
      </c>
      <c r="G3019" s="41" t="str">
        <f aca="false">IF(A3019="","",INDEX(P_Svc,F3019))</f>
        <v>Standard</v>
      </c>
      <c r="H3019" s="41" t="str">
        <f aca="false">IF(A3019="","",INDEX(P_Zone,F3019))</f>
        <v>North</v>
      </c>
      <c r="I3019" s="41" t="n">
        <f aca="false">IF(A3019="","",IF(D3019="Delivered",IF(B3019&lt;=INDEX(P_Due,F3019),1,0),0))</f>
        <v>1</v>
      </c>
    </row>
    <row r="3020" customFormat="false" ht="15" hidden="false" customHeight="false" outlineLevel="0" collapsed="false">
      <c r="A3020" s="37" t="n">
        <v>1002697</v>
      </c>
      <c r="B3020" s="38" t="n">
        <v>46286</v>
      </c>
      <c r="C3020" s="39" t="n">
        <v>1</v>
      </c>
      <c r="D3020" s="39" t="s">
        <v>79</v>
      </c>
      <c r="E3020" s="39" t="s">
        <v>36</v>
      </c>
      <c r="F3020" s="41" t="n">
        <f aca="false">IF(A3020="","",MATCH(A3020,P_ID,1))</f>
        <v>2697</v>
      </c>
      <c r="G3020" s="41" t="str">
        <f aca="false">IF(A3020="","",INDEX(P_Svc,F3020))</f>
        <v>Express</v>
      </c>
      <c r="H3020" s="41" t="str">
        <f aca="false">IF(A3020="","",INDEX(P_Zone,F3020))</f>
        <v>South</v>
      </c>
      <c r="I3020" s="41" t="n">
        <f aca="false">IF(A3020="","",IF(D3020="Delivered",IF(B3020&lt;=INDEX(P_Due,F3020),1,0),0))</f>
        <v>0</v>
      </c>
    </row>
    <row r="3021" customFormat="false" ht="15" hidden="false" customHeight="false" outlineLevel="0" collapsed="false">
      <c r="A3021" s="37" t="n">
        <v>1002698</v>
      </c>
      <c r="B3021" s="38" t="n">
        <v>46286</v>
      </c>
      <c r="C3021" s="39" t="n">
        <v>1</v>
      </c>
      <c r="D3021" s="39" t="s">
        <v>26</v>
      </c>
      <c r="E3021" s="39"/>
      <c r="F3021" s="41" t="n">
        <f aca="false">IF(A3021="","",MATCH(A3021,P_ID,1))</f>
        <v>2698</v>
      </c>
      <c r="G3021" s="41" t="str">
        <f aca="false">IF(A3021="","",INDEX(P_Svc,F3021))</f>
        <v>Standard</v>
      </c>
      <c r="H3021" s="41" t="str">
        <f aca="false">IF(A3021="","",INDEX(P_Zone,F3021))</f>
        <v>West</v>
      </c>
      <c r="I3021" s="41" t="n">
        <f aca="false">IF(A3021="","",IF(D3021="Delivered",IF(B3021&lt;=INDEX(P_Due,F3021),1,0),0))</f>
        <v>1</v>
      </c>
    </row>
    <row r="3022" customFormat="false" ht="15" hidden="false" customHeight="false" outlineLevel="0" collapsed="false">
      <c r="A3022" s="37" t="n">
        <v>1002699</v>
      </c>
      <c r="B3022" s="38" t="n">
        <v>46286</v>
      </c>
      <c r="C3022" s="39" t="n">
        <v>1</v>
      </c>
      <c r="D3022" s="39" t="s">
        <v>26</v>
      </c>
      <c r="E3022" s="39"/>
      <c r="F3022" s="41" t="n">
        <f aca="false">IF(A3022="","",MATCH(A3022,P_ID,1))</f>
        <v>2699</v>
      </c>
      <c r="G3022" s="41" t="str">
        <f aca="false">IF(A3022="","",INDEX(P_Svc,F3022))</f>
        <v>Economy</v>
      </c>
      <c r="H3022" s="41" t="str">
        <f aca="false">IF(A3022="","",INDEX(P_Zone,F3022))</f>
        <v>North</v>
      </c>
      <c r="I3022" s="41" t="n">
        <f aca="false">IF(A3022="","",IF(D3022="Delivered",IF(B3022&lt;=INDEX(P_Due,F3022),1,0),0))</f>
        <v>1</v>
      </c>
    </row>
    <row r="3023" customFormat="false" ht="15" hidden="false" customHeight="false" outlineLevel="0" collapsed="false">
      <c r="A3023" s="37" t="n">
        <v>1002700</v>
      </c>
      <c r="B3023" s="38" t="n">
        <v>46286</v>
      </c>
      <c r="C3023" s="39" t="n">
        <v>1</v>
      </c>
      <c r="D3023" s="39" t="s">
        <v>79</v>
      </c>
      <c r="E3023" s="39" t="s">
        <v>34</v>
      </c>
      <c r="F3023" s="41" t="n">
        <f aca="false">IF(A3023="","",MATCH(A3023,P_ID,1))</f>
        <v>2700</v>
      </c>
      <c r="G3023" s="41" t="str">
        <f aca="false">IF(A3023="","",INDEX(P_Svc,F3023))</f>
        <v>Standard</v>
      </c>
      <c r="H3023" s="41" t="str">
        <f aca="false">IF(A3023="","",INDEX(P_Zone,F3023))</f>
        <v>West</v>
      </c>
      <c r="I3023" s="41" t="n">
        <f aca="false">IF(A3023="","",IF(D3023="Delivered",IF(B3023&lt;=INDEX(P_Due,F3023),1,0),0))</f>
        <v>0</v>
      </c>
    </row>
    <row r="3024" customFormat="false" ht="15" hidden="false" customHeight="false" outlineLevel="0" collapsed="false">
      <c r="A3024" s="37" t="n">
        <v>1002701</v>
      </c>
      <c r="B3024" s="38" t="n">
        <v>46286</v>
      </c>
      <c r="C3024" s="39" t="n">
        <v>1</v>
      </c>
      <c r="D3024" s="39" t="s">
        <v>26</v>
      </c>
      <c r="E3024" s="39"/>
      <c r="F3024" s="41" t="n">
        <f aca="false">IF(A3024="","",MATCH(A3024,P_ID,1))</f>
        <v>2701</v>
      </c>
      <c r="G3024" s="41" t="str">
        <f aca="false">IF(A3024="","",INDEX(P_Svc,F3024))</f>
        <v>Standard</v>
      </c>
      <c r="H3024" s="41" t="str">
        <f aca="false">IF(A3024="","",INDEX(P_Zone,F3024))</f>
        <v>East</v>
      </c>
      <c r="I3024" s="41" t="n">
        <f aca="false">IF(A3024="","",IF(D3024="Delivered",IF(B3024&lt;=INDEX(P_Due,F3024),1,0),0))</f>
        <v>1</v>
      </c>
    </row>
    <row r="3025" customFormat="false" ht="15" hidden="false" customHeight="false" outlineLevel="0" collapsed="false">
      <c r="A3025" s="37" t="n">
        <v>1002702</v>
      </c>
      <c r="B3025" s="38" t="n">
        <v>46286</v>
      </c>
      <c r="C3025" s="39" t="n">
        <v>1</v>
      </c>
      <c r="D3025" s="39" t="s">
        <v>26</v>
      </c>
      <c r="E3025" s="39"/>
      <c r="F3025" s="41" t="n">
        <f aca="false">IF(A3025="","",MATCH(A3025,P_ID,1))</f>
        <v>2702</v>
      </c>
      <c r="G3025" s="41" t="str">
        <f aca="false">IF(A3025="","",INDEX(P_Svc,F3025))</f>
        <v>Standard</v>
      </c>
      <c r="H3025" s="41" t="str">
        <f aca="false">IF(A3025="","",INDEX(P_Zone,F3025))</f>
        <v>South</v>
      </c>
      <c r="I3025" s="41" t="n">
        <f aca="false">IF(A3025="","",IF(D3025="Delivered",IF(B3025&lt;=INDEX(P_Due,F3025),1,0),0))</f>
        <v>1</v>
      </c>
    </row>
    <row r="3026" customFormat="false" ht="15" hidden="false" customHeight="false" outlineLevel="0" collapsed="false">
      <c r="A3026" s="37" t="n">
        <v>1002703</v>
      </c>
      <c r="B3026" s="38" t="n">
        <v>46286</v>
      </c>
      <c r="C3026" s="39" t="n">
        <v>1</v>
      </c>
      <c r="D3026" s="39" t="s">
        <v>26</v>
      </c>
      <c r="E3026" s="39"/>
      <c r="F3026" s="41" t="n">
        <f aca="false">IF(A3026="","",MATCH(A3026,P_ID,1))</f>
        <v>2703</v>
      </c>
      <c r="G3026" s="41" t="str">
        <f aca="false">IF(A3026="","",INDEX(P_Svc,F3026))</f>
        <v>Standard</v>
      </c>
      <c r="H3026" s="41" t="str">
        <f aca="false">IF(A3026="","",INDEX(P_Zone,F3026))</f>
        <v>West</v>
      </c>
      <c r="I3026" s="41" t="n">
        <f aca="false">IF(A3026="","",IF(D3026="Delivered",IF(B3026&lt;=INDEX(P_Due,F3026),1,0),0))</f>
        <v>1</v>
      </c>
    </row>
    <row r="3027" customFormat="false" ht="15" hidden="false" customHeight="false" outlineLevel="0" collapsed="false">
      <c r="A3027" s="37" t="n">
        <v>1002704</v>
      </c>
      <c r="B3027" s="38" t="n">
        <v>46286</v>
      </c>
      <c r="C3027" s="39" t="n">
        <v>1</v>
      </c>
      <c r="D3027" s="39" t="s">
        <v>26</v>
      </c>
      <c r="E3027" s="39"/>
      <c r="F3027" s="41" t="n">
        <f aca="false">IF(A3027="","",MATCH(A3027,P_ID,1))</f>
        <v>2704</v>
      </c>
      <c r="G3027" s="41" t="str">
        <f aca="false">IF(A3027="","",INDEX(P_Svc,F3027))</f>
        <v>Standard</v>
      </c>
      <c r="H3027" s="41" t="str">
        <f aca="false">IF(A3027="","",INDEX(P_Zone,F3027))</f>
        <v>Central</v>
      </c>
      <c r="I3027" s="41" t="n">
        <f aca="false">IF(A3027="","",IF(D3027="Delivered",IF(B3027&lt;=INDEX(P_Due,F3027),1,0),0))</f>
        <v>1</v>
      </c>
    </row>
    <row r="3028" customFormat="false" ht="15" hidden="false" customHeight="false" outlineLevel="0" collapsed="false">
      <c r="A3028" s="37" t="n">
        <v>1002706</v>
      </c>
      <c r="B3028" s="38" t="n">
        <v>46286</v>
      </c>
      <c r="C3028" s="39" t="n">
        <v>1</v>
      </c>
      <c r="D3028" s="39" t="s">
        <v>26</v>
      </c>
      <c r="E3028" s="39"/>
      <c r="F3028" s="41" t="n">
        <f aca="false">IF(A3028="","",MATCH(A3028,P_ID,1))</f>
        <v>2706</v>
      </c>
      <c r="G3028" s="41" t="str">
        <f aca="false">IF(A3028="","",INDEX(P_Svc,F3028))</f>
        <v>Economy</v>
      </c>
      <c r="H3028" s="41" t="str">
        <f aca="false">IF(A3028="","",INDEX(P_Zone,F3028))</f>
        <v>Central</v>
      </c>
      <c r="I3028" s="41" t="n">
        <f aca="false">IF(A3028="","",IF(D3028="Delivered",IF(B3028&lt;=INDEX(P_Due,F3028),1,0),0))</f>
        <v>1</v>
      </c>
    </row>
    <row r="3029" customFormat="false" ht="15" hidden="false" customHeight="false" outlineLevel="0" collapsed="false">
      <c r="A3029" s="37" t="n">
        <v>1002707</v>
      </c>
      <c r="B3029" s="38" t="n">
        <v>46286</v>
      </c>
      <c r="C3029" s="39" t="n">
        <v>1</v>
      </c>
      <c r="D3029" s="39" t="s">
        <v>26</v>
      </c>
      <c r="E3029" s="39"/>
      <c r="F3029" s="41" t="n">
        <f aca="false">IF(A3029="","",MATCH(A3029,P_ID,1))</f>
        <v>2707</v>
      </c>
      <c r="G3029" s="41" t="str">
        <f aca="false">IF(A3029="","",INDEX(P_Svc,F3029))</f>
        <v>Economy</v>
      </c>
      <c r="H3029" s="41" t="str">
        <f aca="false">IF(A3029="","",INDEX(P_Zone,F3029))</f>
        <v>North</v>
      </c>
      <c r="I3029" s="41" t="n">
        <f aca="false">IF(A3029="","",IF(D3029="Delivered",IF(B3029&lt;=INDEX(P_Due,F3029),1,0),0))</f>
        <v>1</v>
      </c>
    </row>
    <row r="3030" customFormat="false" ht="15" hidden="false" customHeight="false" outlineLevel="0" collapsed="false">
      <c r="A3030" s="37" t="n">
        <v>1002708</v>
      </c>
      <c r="B3030" s="38" t="n">
        <v>46286</v>
      </c>
      <c r="C3030" s="39" t="n">
        <v>1</v>
      </c>
      <c r="D3030" s="39" t="s">
        <v>26</v>
      </c>
      <c r="E3030" s="39"/>
      <c r="F3030" s="41" t="n">
        <f aca="false">IF(A3030="","",MATCH(A3030,P_ID,1))</f>
        <v>2708</v>
      </c>
      <c r="G3030" s="41" t="str">
        <f aca="false">IF(A3030="","",INDEX(P_Svc,F3030))</f>
        <v>Standard</v>
      </c>
      <c r="H3030" s="41" t="str">
        <f aca="false">IF(A3030="","",INDEX(P_Zone,F3030))</f>
        <v>Central</v>
      </c>
      <c r="I3030" s="41" t="n">
        <f aca="false">IF(A3030="","",IF(D3030="Delivered",IF(B3030&lt;=INDEX(P_Due,F3030),1,0),0))</f>
        <v>1</v>
      </c>
    </row>
    <row r="3031" customFormat="false" ht="15" hidden="false" customHeight="false" outlineLevel="0" collapsed="false">
      <c r="A3031" s="37" t="n">
        <v>1002709</v>
      </c>
      <c r="B3031" s="38" t="n">
        <v>46286</v>
      </c>
      <c r="C3031" s="39" t="n">
        <v>1</v>
      </c>
      <c r="D3031" s="39" t="s">
        <v>26</v>
      </c>
      <c r="E3031" s="39"/>
      <c r="F3031" s="41" t="n">
        <f aca="false">IF(A3031="","",MATCH(A3031,P_ID,1))</f>
        <v>2709</v>
      </c>
      <c r="G3031" s="41" t="str">
        <f aca="false">IF(A3031="","",INDEX(P_Svc,F3031))</f>
        <v>Economy</v>
      </c>
      <c r="H3031" s="41" t="str">
        <f aca="false">IF(A3031="","",INDEX(P_Zone,F3031))</f>
        <v>North</v>
      </c>
      <c r="I3031" s="41" t="n">
        <f aca="false">IF(A3031="","",IF(D3031="Delivered",IF(B3031&lt;=INDEX(P_Due,F3031),1,0),0))</f>
        <v>1</v>
      </c>
    </row>
    <row r="3032" customFormat="false" ht="15" hidden="false" customHeight="false" outlineLevel="0" collapsed="false">
      <c r="A3032" s="37" t="n">
        <v>1002710</v>
      </c>
      <c r="B3032" s="38" t="n">
        <v>46286</v>
      </c>
      <c r="C3032" s="39" t="n">
        <v>0</v>
      </c>
      <c r="D3032" s="39" t="s">
        <v>80</v>
      </c>
      <c r="E3032" s="39" t="s">
        <v>40</v>
      </c>
      <c r="F3032" s="41" t="n">
        <f aca="false">IF(A3032="","",MATCH(A3032,P_ID,1))</f>
        <v>2710</v>
      </c>
      <c r="G3032" s="41" t="str">
        <f aca="false">IF(A3032="","",INDEX(P_Svc,F3032))</f>
        <v>Standard</v>
      </c>
      <c r="H3032" s="41" t="str">
        <f aca="false">IF(A3032="","",INDEX(P_Zone,F3032))</f>
        <v>East</v>
      </c>
      <c r="I3032" s="41" t="n">
        <f aca="false">IF(A3032="","",IF(D3032="Delivered",IF(B3032&lt;=INDEX(P_Due,F3032),1,0),0))</f>
        <v>0</v>
      </c>
    </row>
    <row r="3033" customFormat="false" ht="15" hidden="false" customHeight="false" outlineLevel="0" collapsed="false">
      <c r="A3033" s="37" t="n">
        <v>1002711</v>
      </c>
      <c r="B3033" s="38" t="n">
        <v>46286</v>
      </c>
      <c r="C3033" s="39" t="n">
        <v>1</v>
      </c>
      <c r="D3033" s="39" t="s">
        <v>26</v>
      </c>
      <c r="E3033" s="39"/>
      <c r="F3033" s="41" t="n">
        <f aca="false">IF(A3033="","",MATCH(A3033,P_ID,1))</f>
        <v>2711</v>
      </c>
      <c r="G3033" s="41" t="str">
        <f aca="false">IF(A3033="","",INDEX(P_Svc,F3033))</f>
        <v>Standard</v>
      </c>
      <c r="H3033" s="41" t="str">
        <f aca="false">IF(A3033="","",INDEX(P_Zone,F3033))</f>
        <v>Central</v>
      </c>
      <c r="I3033" s="41" t="n">
        <f aca="false">IF(A3033="","",IF(D3033="Delivered",IF(B3033&lt;=INDEX(P_Due,F3033),1,0),0))</f>
        <v>1</v>
      </c>
    </row>
    <row r="3034" customFormat="false" ht="15" hidden="false" customHeight="false" outlineLevel="0" collapsed="false">
      <c r="A3034" s="37" t="n">
        <v>1002712</v>
      </c>
      <c r="B3034" s="38" t="n">
        <v>46286</v>
      </c>
      <c r="C3034" s="39" t="n">
        <v>1</v>
      </c>
      <c r="D3034" s="39" t="s">
        <v>79</v>
      </c>
      <c r="E3034" s="39" t="s">
        <v>32</v>
      </c>
      <c r="F3034" s="41" t="n">
        <f aca="false">IF(A3034="","",MATCH(A3034,P_ID,1))</f>
        <v>2712</v>
      </c>
      <c r="G3034" s="41" t="str">
        <f aca="false">IF(A3034="","",INDEX(P_Svc,F3034))</f>
        <v>Standard</v>
      </c>
      <c r="H3034" s="41" t="str">
        <f aca="false">IF(A3034="","",INDEX(P_Zone,F3034))</f>
        <v>Central</v>
      </c>
      <c r="I3034" s="41" t="n">
        <f aca="false">IF(A3034="","",IF(D3034="Delivered",IF(B3034&lt;=INDEX(P_Due,F3034),1,0),0))</f>
        <v>0</v>
      </c>
    </row>
    <row r="3035" customFormat="false" ht="15" hidden="false" customHeight="false" outlineLevel="0" collapsed="false">
      <c r="A3035" s="37" t="n">
        <v>1002713</v>
      </c>
      <c r="B3035" s="38" t="n">
        <v>46286</v>
      </c>
      <c r="C3035" s="39" t="n">
        <v>1</v>
      </c>
      <c r="D3035" s="39" t="s">
        <v>26</v>
      </c>
      <c r="E3035" s="39"/>
      <c r="F3035" s="41" t="n">
        <f aca="false">IF(A3035="","",MATCH(A3035,P_ID,1))</f>
        <v>2713</v>
      </c>
      <c r="G3035" s="41" t="str">
        <f aca="false">IF(A3035="","",INDEX(P_Svc,F3035))</f>
        <v>Standard</v>
      </c>
      <c r="H3035" s="41" t="str">
        <f aca="false">IF(A3035="","",INDEX(P_Zone,F3035))</f>
        <v>North</v>
      </c>
      <c r="I3035" s="41" t="n">
        <f aca="false">IF(A3035="","",IF(D3035="Delivered",IF(B3035&lt;=INDEX(P_Due,F3035),1,0),0))</f>
        <v>1</v>
      </c>
    </row>
    <row r="3036" customFormat="false" ht="15" hidden="false" customHeight="false" outlineLevel="0" collapsed="false">
      <c r="A3036" s="37" t="n">
        <v>1002714</v>
      </c>
      <c r="B3036" s="38" t="n">
        <v>46286</v>
      </c>
      <c r="C3036" s="39" t="n">
        <v>1</v>
      </c>
      <c r="D3036" s="39" t="s">
        <v>26</v>
      </c>
      <c r="E3036" s="39"/>
      <c r="F3036" s="41" t="n">
        <f aca="false">IF(A3036="","",MATCH(A3036,P_ID,1))</f>
        <v>2714</v>
      </c>
      <c r="G3036" s="41" t="str">
        <f aca="false">IF(A3036="","",INDEX(P_Svc,F3036))</f>
        <v>Standard</v>
      </c>
      <c r="H3036" s="41" t="str">
        <f aca="false">IF(A3036="","",INDEX(P_Zone,F3036))</f>
        <v>South</v>
      </c>
      <c r="I3036" s="41" t="n">
        <f aca="false">IF(A3036="","",IF(D3036="Delivered",IF(B3036&lt;=INDEX(P_Due,F3036),1,0),0))</f>
        <v>1</v>
      </c>
    </row>
    <row r="3037" customFormat="false" ht="15" hidden="false" customHeight="false" outlineLevel="0" collapsed="false">
      <c r="A3037" s="37" t="n">
        <v>1002715</v>
      </c>
      <c r="B3037" s="38" t="n">
        <v>46286</v>
      </c>
      <c r="C3037" s="39" t="n">
        <v>1</v>
      </c>
      <c r="D3037" s="39" t="s">
        <v>26</v>
      </c>
      <c r="E3037" s="39"/>
      <c r="F3037" s="41" t="n">
        <f aca="false">IF(A3037="","",MATCH(A3037,P_ID,1))</f>
        <v>2715</v>
      </c>
      <c r="G3037" s="41" t="str">
        <f aca="false">IF(A3037="","",INDEX(P_Svc,F3037))</f>
        <v>Standard</v>
      </c>
      <c r="H3037" s="41" t="str">
        <f aca="false">IF(A3037="","",INDEX(P_Zone,F3037))</f>
        <v>East</v>
      </c>
      <c r="I3037" s="41" t="n">
        <f aca="false">IF(A3037="","",IF(D3037="Delivered",IF(B3037&lt;=INDEX(P_Due,F3037),1,0),0))</f>
        <v>1</v>
      </c>
    </row>
    <row r="3038" customFormat="false" ht="15" hidden="false" customHeight="false" outlineLevel="0" collapsed="false">
      <c r="A3038" s="37" t="n">
        <v>1002716</v>
      </c>
      <c r="B3038" s="38" t="n">
        <v>46286</v>
      </c>
      <c r="C3038" s="39" t="n">
        <v>1</v>
      </c>
      <c r="D3038" s="39" t="s">
        <v>26</v>
      </c>
      <c r="E3038" s="39"/>
      <c r="F3038" s="41" t="n">
        <f aca="false">IF(A3038="","",MATCH(A3038,P_ID,1))</f>
        <v>2716</v>
      </c>
      <c r="G3038" s="41" t="str">
        <f aca="false">IF(A3038="","",INDEX(P_Svc,F3038))</f>
        <v>Standard</v>
      </c>
      <c r="H3038" s="41" t="str">
        <f aca="false">IF(A3038="","",INDEX(P_Zone,F3038))</f>
        <v>South</v>
      </c>
      <c r="I3038" s="41" t="n">
        <f aca="false">IF(A3038="","",IF(D3038="Delivered",IF(B3038&lt;=INDEX(P_Due,F3038),1,0),0))</f>
        <v>1</v>
      </c>
    </row>
    <row r="3039" customFormat="false" ht="15" hidden="false" customHeight="false" outlineLevel="0" collapsed="false">
      <c r="A3039" s="37" t="n">
        <v>1002717</v>
      </c>
      <c r="B3039" s="38" t="n">
        <v>46286</v>
      </c>
      <c r="C3039" s="39" t="n">
        <v>1</v>
      </c>
      <c r="D3039" s="39" t="s">
        <v>26</v>
      </c>
      <c r="E3039" s="39"/>
      <c r="F3039" s="41" t="n">
        <f aca="false">IF(A3039="","",MATCH(A3039,P_ID,1))</f>
        <v>2717</v>
      </c>
      <c r="G3039" s="41" t="str">
        <f aca="false">IF(A3039="","",INDEX(P_Svc,F3039))</f>
        <v>Economy</v>
      </c>
      <c r="H3039" s="41" t="str">
        <f aca="false">IF(A3039="","",INDEX(P_Zone,F3039))</f>
        <v>East</v>
      </c>
      <c r="I3039" s="41" t="n">
        <f aca="false">IF(A3039="","",IF(D3039="Delivered",IF(B3039&lt;=INDEX(P_Due,F3039),1,0),0))</f>
        <v>1</v>
      </c>
    </row>
    <row r="3040" customFormat="false" ht="15" hidden="false" customHeight="false" outlineLevel="0" collapsed="false">
      <c r="A3040" s="37" t="n">
        <v>1002718</v>
      </c>
      <c r="B3040" s="38" t="n">
        <v>46286</v>
      </c>
      <c r="C3040" s="39" t="n">
        <v>1</v>
      </c>
      <c r="D3040" s="39" t="s">
        <v>26</v>
      </c>
      <c r="E3040" s="39"/>
      <c r="F3040" s="41" t="n">
        <f aca="false">IF(A3040="","",MATCH(A3040,P_ID,1))</f>
        <v>2718</v>
      </c>
      <c r="G3040" s="41" t="str">
        <f aca="false">IF(A3040="","",INDEX(P_Svc,F3040))</f>
        <v>Economy</v>
      </c>
      <c r="H3040" s="41" t="str">
        <f aca="false">IF(A3040="","",INDEX(P_Zone,F3040))</f>
        <v>Central</v>
      </c>
      <c r="I3040" s="41" t="n">
        <f aca="false">IF(A3040="","",IF(D3040="Delivered",IF(B3040&lt;=INDEX(P_Due,F3040),1,0),0))</f>
        <v>1</v>
      </c>
    </row>
    <row r="3041" customFormat="false" ht="15" hidden="false" customHeight="false" outlineLevel="0" collapsed="false">
      <c r="A3041" s="37" t="n">
        <v>1002719</v>
      </c>
      <c r="B3041" s="38" t="n">
        <v>46286</v>
      </c>
      <c r="C3041" s="39" t="n">
        <v>1</v>
      </c>
      <c r="D3041" s="39" t="s">
        <v>26</v>
      </c>
      <c r="E3041" s="39"/>
      <c r="F3041" s="41" t="n">
        <f aca="false">IF(A3041="","",MATCH(A3041,P_ID,1))</f>
        <v>2719</v>
      </c>
      <c r="G3041" s="41" t="str">
        <f aca="false">IF(A3041="","",INDEX(P_Svc,F3041))</f>
        <v>Standard</v>
      </c>
      <c r="H3041" s="41" t="str">
        <f aca="false">IF(A3041="","",INDEX(P_Zone,F3041))</f>
        <v>South</v>
      </c>
      <c r="I3041" s="41" t="n">
        <f aca="false">IF(A3041="","",IF(D3041="Delivered",IF(B3041&lt;=INDEX(P_Due,F3041),1,0),0))</f>
        <v>1</v>
      </c>
    </row>
    <row r="3042" customFormat="false" ht="15" hidden="false" customHeight="false" outlineLevel="0" collapsed="false">
      <c r="A3042" s="37" t="n">
        <v>1002720</v>
      </c>
      <c r="B3042" s="38" t="n">
        <v>46286</v>
      </c>
      <c r="C3042" s="39" t="n">
        <v>1</v>
      </c>
      <c r="D3042" s="39" t="s">
        <v>26</v>
      </c>
      <c r="E3042" s="39"/>
      <c r="F3042" s="41" t="n">
        <f aca="false">IF(A3042="","",MATCH(A3042,P_ID,1))</f>
        <v>2720</v>
      </c>
      <c r="G3042" s="41" t="str">
        <f aca="false">IF(A3042="","",INDEX(P_Svc,F3042))</f>
        <v>Standard</v>
      </c>
      <c r="H3042" s="41" t="str">
        <f aca="false">IF(A3042="","",INDEX(P_Zone,F3042))</f>
        <v>South</v>
      </c>
      <c r="I3042" s="41" t="n">
        <f aca="false">IF(A3042="","",IF(D3042="Delivered",IF(B3042&lt;=INDEX(P_Due,F3042),1,0),0))</f>
        <v>1</v>
      </c>
    </row>
    <row r="3043" customFormat="false" ht="15" hidden="false" customHeight="false" outlineLevel="0" collapsed="false">
      <c r="A3043" s="37" t="n">
        <v>1002722</v>
      </c>
      <c r="B3043" s="38" t="n">
        <v>46286</v>
      </c>
      <c r="C3043" s="39" t="n">
        <v>1</v>
      </c>
      <c r="D3043" s="39" t="s">
        <v>26</v>
      </c>
      <c r="E3043" s="39"/>
      <c r="F3043" s="41" t="n">
        <f aca="false">IF(A3043="","",MATCH(A3043,P_ID,1))</f>
        <v>2722</v>
      </c>
      <c r="G3043" s="41" t="str">
        <f aca="false">IF(A3043="","",INDEX(P_Svc,F3043))</f>
        <v>Standard</v>
      </c>
      <c r="H3043" s="41" t="str">
        <f aca="false">IF(A3043="","",INDEX(P_Zone,F3043))</f>
        <v>Central</v>
      </c>
      <c r="I3043" s="41" t="n">
        <f aca="false">IF(A3043="","",IF(D3043="Delivered",IF(B3043&lt;=INDEX(P_Due,F3043),1,0),0))</f>
        <v>1</v>
      </c>
    </row>
    <row r="3044" customFormat="false" ht="15" hidden="false" customHeight="false" outlineLevel="0" collapsed="false">
      <c r="A3044" s="37" t="n">
        <v>1002723</v>
      </c>
      <c r="B3044" s="38" t="n">
        <v>46286</v>
      </c>
      <c r="C3044" s="39" t="n">
        <v>1</v>
      </c>
      <c r="D3044" s="39" t="s">
        <v>26</v>
      </c>
      <c r="E3044" s="39"/>
      <c r="F3044" s="41" t="n">
        <f aca="false">IF(A3044="","",MATCH(A3044,P_ID,1))</f>
        <v>2723</v>
      </c>
      <c r="G3044" s="41" t="str">
        <f aca="false">IF(A3044="","",INDEX(P_Svc,F3044))</f>
        <v>Standard</v>
      </c>
      <c r="H3044" s="41" t="str">
        <f aca="false">IF(A3044="","",INDEX(P_Zone,F3044))</f>
        <v>North</v>
      </c>
      <c r="I3044" s="41" t="n">
        <f aca="false">IF(A3044="","",IF(D3044="Delivered",IF(B3044&lt;=INDEX(P_Due,F3044),1,0),0))</f>
        <v>1</v>
      </c>
    </row>
    <row r="3045" customFormat="false" ht="15" hidden="false" customHeight="false" outlineLevel="0" collapsed="false">
      <c r="A3045" s="37" t="n">
        <v>1002724</v>
      </c>
      <c r="B3045" s="38" t="n">
        <v>46286</v>
      </c>
      <c r="C3045" s="39" t="n">
        <v>1</v>
      </c>
      <c r="D3045" s="39" t="s">
        <v>26</v>
      </c>
      <c r="E3045" s="39"/>
      <c r="F3045" s="41" t="n">
        <f aca="false">IF(A3045="","",MATCH(A3045,P_ID,1))</f>
        <v>2724</v>
      </c>
      <c r="G3045" s="41" t="str">
        <f aca="false">IF(A3045="","",INDEX(P_Svc,F3045))</f>
        <v>Standard</v>
      </c>
      <c r="H3045" s="41" t="str">
        <f aca="false">IF(A3045="","",INDEX(P_Zone,F3045))</f>
        <v>East</v>
      </c>
      <c r="I3045" s="41" t="n">
        <f aca="false">IF(A3045="","",IF(D3045="Delivered",IF(B3045&lt;=INDEX(P_Due,F3045),1,0),0))</f>
        <v>1</v>
      </c>
    </row>
    <row r="3046" customFormat="false" ht="15" hidden="false" customHeight="false" outlineLevel="0" collapsed="false">
      <c r="A3046" s="37" t="n">
        <v>1002725</v>
      </c>
      <c r="B3046" s="38" t="n">
        <v>46286</v>
      </c>
      <c r="C3046" s="39" t="n">
        <v>1</v>
      </c>
      <c r="D3046" s="39" t="s">
        <v>26</v>
      </c>
      <c r="E3046" s="39"/>
      <c r="F3046" s="41" t="n">
        <f aca="false">IF(A3046="","",MATCH(A3046,P_ID,1))</f>
        <v>2725</v>
      </c>
      <c r="G3046" s="41" t="str">
        <f aca="false">IF(A3046="","",INDEX(P_Svc,F3046))</f>
        <v>Standard</v>
      </c>
      <c r="H3046" s="41" t="str">
        <f aca="false">IF(A3046="","",INDEX(P_Zone,F3046))</f>
        <v>North</v>
      </c>
      <c r="I3046" s="41" t="n">
        <f aca="false">IF(A3046="","",IF(D3046="Delivered",IF(B3046&lt;=INDEX(P_Due,F3046),1,0),0))</f>
        <v>1</v>
      </c>
    </row>
    <row r="3047" customFormat="false" ht="15" hidden="false" customHeight="false" outlineLevel="0" collapsed="false">
      <c r="A3047" s="37" t="n">
        <v>1002726</v>
      </c>
      <c r="B3047" s="38" t="n">
        <v>46286</v>
      </c>
      <c r="C3047" s="39" t="n">
        <v>1</v>
      </c>
      <c r="D3047" s="39" t="s">
        <v>26</v>
      </c>
      <c r="E3047" s="39"/>
      <c r="F3047" s="41" t="n">
        <f aca="false">IF(A3047="","",MATCH(A3047,P_ID,1))</f>
        <v>2726</v>
      </c>
      <c r="G3047" s="41" t="str">
        <f aca="false">IF(A3047="","",INDEX(P_Svc,F3047))</f>
        <v>Economy</v>
      </c>
      <c r="H3047" s="41" t="str">
        <f aca="false">IF(A3047="","",INDEX(P_Zone,F3047))</f>
        <v>North</v>
      </c>
      <c r="I3047" s="41" t="n">
        <f aca="false">IF(A3047="","",IF(D3047="Delivered",IF(B3047&lt;=INDEX(P_Due,F3047),1,0),0))</f>
        <v>1</v>
      </c>
    </row>
    <row r="3048" customFormat="false" ht="15" hidden="false" customHeight="false" outlineLevel="0" collapsed="false">
      <c r="A3048" s="37" t="n">
        <v>1002727</v>
      </c>
      <c r="B3048" s="38" t="n">
        <v>46286</v>
      </c>
      <c r="C3048" s="39" t="n">
        <v>1</v>
      </c>
      <c r="D3048" s="39" t="s">
        <v>26</v>
      </c>
      <c r="E3048" s="39"/>
      <c r="F3048" s="41" t="n">
        <f aca="false">IF(A3048="","",MATCH(A3048,P_ID,1))</f>
        <v>2727</v>
      </c>
      <c r="G3048" s="41" t="str">
        <f aca="false">IF(A3048="","",INDEX(P_Svc,F3048))</f>
        <v>Standard</v>
      </c>
      <c r="H3048" s="41" t="str">
        <f aca="false">IF(A3048="","",INDEX(P_Zone,F3048))</f>
        <v>Central</v>
      </c>
      <c r="I3048" s="41" t="n">
        <f aca="false">IF(A3048="","",IF(D3048="Delivered",IF(B3048&lt;=INDEX(P_Due,F3048),1,0),0))</f>
        <v>1</v>
      </c>
    </row>
    <row r="3049" customFormat="false" ht="15" hidden="false" customHeight="false" outlineLevel="0" collapsed="false">
      <c r="A3049" s="37" t="n">
        <v>1002728</v>
      </c>
      <c r="B3049" s="38" t="n">
        <v>46286</v>
      </c>
      <c r="C3049" s="39" t="n">
        <v>1</v>
      </c>
      <c r="D3049" s="39" t="s">
        <v>26</v>
      </c>
      <c r="E3049" s="39"/>
      <c r="F3049" s="41" t="n">
        <f aca="false">IF(A3049="","",MATCH(A3049,P_ID,1))</f>
        <v>2728</v>
      </c>
      <c r="G3049" s="41" t="str">
        <f aca="false">IF(A3049="","",INDEX(P_Svc,F3049))</f>
        <v>Standard</v>
      </c>
      <c r="H3049" s="41" t="str">
        <f aca="false">IF(A3049="","",INDEX(P_Zone,F3049))</f>
        <v>West</v>
      </c>
      <c r="I3049" s="41" t="n">
        <f aca="false">IF(A3049="","",IF(D3049="Delivered",IF(B3049&lt;=INDEX(P_Due,F3049),1,0),0))</f>
        <v>1</v>
      </c>
    </row>
    <row r="3050" customFormat="false" ht="15" hidden="false" customHeight="false" outlineLevel="0" collapsed="false">
      <c r="A3050" s="37" t="n">
        <v>1002729</v>
      </c>
      <c r="B3050" s="38" t="n">
        <v>46286</v>
      </c>
      <c r="C3050" s="39" t="n">
        <v>1</v>
      </c>
      <c r="D3050" s="39" t="s">
        <v>79</v>
      </c>
      <c r="E3050" s="39" t="s">
        <v>32</v>
      </c>
      <c r="F3050" s="41" t="n">
        <f aca="false">IF(A3050="","",MATCH(A3050,P_ID,1))</f>
        <v>2729</v>
      </c>
      <c r="G3050" s="41" t="str">
        <f aca="false">IF(A3050="","",INDEX(P_Svc,F3050))</f>
        <v>Standard</v>
      </c>
      <c r="H3050" s="41" t="str">
        <f aca="false">IF(A3050="","",INDEX(P_Zone,F3050))</f>
        <v>South</v>
      </c>
      <c r="I3050" s="41" t="n">
        <f aca="false">IF(A3050="","",IF(D3050="Delivered",IF(B3050&lt;=INDEX(P_Due,F3050),1,0),0))</f>
        <v>0</v>
      </c>
    </row>
    <row r="3051" customFormat="false" ht="15" hidden="false" customHeight="false" outlineLevel="0" collapsed="false">
      <c r="A3051" s="37" t="n">
        <v>1002730</v>
      </c>
      <c r="B3051" s="38" t="n">
        <v>46286</v>
      </c>
      <c r="C3051" s="39" t="n">
        <v>1</v>
      </c>
      <c r="D3051" s="39" t="s">
        <v>26</v>
      </c>
      <c r="E3051" s="39"/>
      <c r="F3051" s="41" t="n">
        <f aca="false">IF(A3051="","",MATCH(A3051,P_ID,1))</f>
        <v>2730</v>
      </c>
      <c r="G3051" s="41" t="str">
        <f aca="false">IF(A3051="","",INDEX(P_Svc,F3051))</f>
        <v>Standard</v>
      </c>
      <c r="H3051" s="41" t="str">
        <f aca="false">IF(A3051="","",INDEX(P_Zone,F3051))</f>
        <v>Central</v>
      </c>
      <c r="I3051" s="41" t="n">
        <f aca="false">IF(A3051="","",IF(D3051="Delivered",IF(B3051&lt;=INDEX(P_Due,F3051),1,0),0))</f>
        <v>1</v>
      </c>
    </row>
    <row r="3052" customFormat="false" ht="15" hidden="false" customHeight="false" outlineLevel="0" collapsed="false">
      <c r="A3052" s="37" t="n">
        <v>1002731</v>
      </c>
      <c r="B3052" s="38" t="n">
        <v>46286</v>
      </c>
      <c r="C3052" s="39" t="n">
        <v>1</v>
      </c>
      <c r="D3052" s="39" t="s">
        <v>26</v>
      </c>
      <c r="E3052" s="39"/>
      <c r="F3052" s="41" t="n">
        <f aca="false">IF(A3052="","",MATCH(A3052,P_ID,1))</f>
        <v>2731</v>
      </c>
      <c r="G3052" s="41" t="str">
        <f aca="false">IF(A3052="","",INDEX(P_Svc,F3052))</f>
        <v>Standard</v>
      </c>
      <c r="H3052" s="41" t="str">
        <f aca="false">IF(A3052="","",INDEX(P_Zone,F3052))</f>
        <v>East</v>
      </c>
      <c r="I3052" s="41" t="n">
        <f aca="false">IF(A3052="","",IF(D3052="Delivered",IF(B3052&lt;=INDEX(P_Due,F3052),1,0),0))</f>
        <v>1</v>
      </c>
    </row>
    <row r="3053" customFormat="false" ht="15" hidden="false" customHeight="false" outlineLevel="0" collapsed="false">
      <c r="A3053" s="37" t="n">
        <v>1002732</v>
      </c>
      <c r="B3053" s="38" t="n">
        <v>46286</v>
      </c>
      <c r="C3053" s="39" t="n">
        <v>1</v>
      </c>
      <c r="D3053" s="39" t="s">
        <v>26</v>
      </c>
      <c r="E3053" s="39"/>
      <c r="F3053" s="41" t="n">
        <f aca="false">IF(A3053="","",MATCH(A3053,P_ID,1))</f>
        <v>2732</v>
      </c>
      <c r="G3053" s="41" t="str">
        <f aca="false">IF(A3053="","",INDEX(P_Svc,F3053))</f>
        <v>Standard</v>
      </c>
      <c r="H3053" s="41" t="str">
        <f aca="false">IF(A3053="","",INDEX(P_Zone,F3053))</f>
        <v>West</v>
      </c>
      <c r="I3053" s="41" t="n">
        <f aca="false">IF(A3053="","",IF(D3053="Delivered",IF(B3053&lt;=INDEX(P_Due,F3053),1,0),0))</f>
        <v>1</v>
      </c>
    </row>
    <row r="3054" customFormat="false" ht="15" hidden="false" customHeight="false" outlineLevel="0" collapsed="false">
      <c r="A3054" s="37" t="n">
        <v>1002733</v>
      </c>
      <c r="B3054" s="38" t="n">
        <v>46286</v>
      </c>
      <c r="C3054" s="39" t="n">
        <v>1</v>
      </c>
      <c r="D3054" s="39" t="s">
        <v>26</v>
      </c>
      <c r="E3054" s="39"/>
      <c r="F3054" s="41" t="n">
        <f aca="false">IF(A3054="","",MATCH(A3054,P_ID,1))</f>
        <v>2733</v>
      </c>
      <c r="G3054" s="41" t="str">
        <f aca="false">IF(A3054="","",INDEX(P_Svc,F3054))</f>
        <v>Standard</v>
      </c>
      <c r="H3054" s="41" t="str">
        <f aca="false">IF(A3054="","",INDEX(P_Zone,F3054))</f>
        <v>South</v>
      </c>
      <c r="I3054" s="41" t="n">
        <f aca="false">IF(A3054="","",IF(D3054="Delivered",IF(B3054&lt;=INDEX(P_Due,F3054),1,0),0))</f>
        <v>1</v>
      </c>
    </row>
    <row r="3055" customFormat="false" ht="15" hidden="false" customHeight="false" outlineLevel="0" collapsed="false">
      <c r="A3055" s="37" t="n">
        <v>1002734</v>
      </c>
      <c r="B3055" s="38" t="n">
        <v>46286</v>
      </c>
      <c r="C3055" s="39" t="n">
        <v>1</v>
      </c>
      <c r="D3055" s="39" t="s">
        <v>26</v>
      </c>
      <c r="E3055" s="39"/>
      <c r="F3055" s="41" t="n">
        <f aca="false">IF(A3055="","",MATCH(A3055,P_ID,1))</f>
        <v>2734</v>
      </c>
      <c r="G3055" s="41" t="str">
        <f aca="false">IF(A3055="","",INDEX(P_Svc,F3055))</f>
        <v>Economy</v>
      </c>
      <c r="H3055" s="41" t="str">
        <f aca="false">IF(A3055="","",INDEX(P_Zone,F3055))</f>
        <v>South</v>
      </c>
      <c r="I3055" s="41" t="n">
        <f aca="false">IF(A3055="","",IF(D3055="Delivered",IF(B3055&lt;=INDEX(P_Due,F3055),1,0),0))</f>
        <v>1</v>
      </c>
    </row>
    <row r="3056" customFormat="false" ht="15" hidden="false" customHeight="false" outlineLevel="0" collapsed="false">
      <c r="A3056" s="37" t="n">
        <v>1002735</v>
      </c>
      <c r="B3056" s="38" t="n">
        <v>46286</v>
      </c>
      <c r="C3056" s="39" t="n">
        <v>1</v>
      </c>
      <c r="D3056" s="39" t="s">
        <v>26</v>
      </c>
      <c r="E3056" s="39"/>
      <c r="F3056" s="41" t="n">
        <f aca="false">IF(A3056="","",MATCH(A3056,P_ID,1))</f>
        <v>2735</v>
      </c>
      <c r="G3056" s="41" t="str">
        <f aca="false">IF(A3056="","",INDEX(P_Svc,F3056))</f>
        <v>Economy</v>
      </c>
      <c r="H3056" s="41" t="str">
        <f aca="false">IF(A3056="","",INDEX(P_Zone,F3056))</f>
        <v>West</v>
      </c>
      <c r="I3056" s="41" t="n">
        <f aca="false">IF(A3056="","",IF(D3056="Delivered",IF(B3056&lt;=INDEX(P_Due,F3056),1,0),0))</f>
        <v>1</v>
      </c>
    </row>
    <row r="3057" customFormat="false" ht="15" hidden="false" customHeight="false" outlineLevel="0" collapsed="false">
      <c r="A3057" s="37" t="n">
        <v>1002736</v>
      </c>
      <c r="B3057" s="38" t="n">
        <v>46286</v>
      </c>
      <c r="C3057" s="39" t="n">
        <v>1</v>
      </c>
      <c r="D3057" s="39" t="s">
        <v>79</v>
      </c>
      <c r="E3057" s="39" t="s">
        <v>34</v>
      </c>
      <c r="F3057" s="41" t="n">
        <f aca="false">IF(A3057="","",MATCH(A3057,P_ID,1))</f>
        <v>2736</v>
      </c>
      <c r="G3057" s="41" t="str">
        <f aca="false">IF(A3057="","",INDEX(P_Svc,F3057))</f>
        <v>Standard</v>
      </c>
      <c r="H3057" s="41" t="str">
        <f aca="false">IF(A3057="","",INDEX(P_Zone,F3057))</f>
        <v>North</v>
      </c>
      <c r="I3057" s="41" t="n">
        <f aca="false">IF(A3057="","",IF(D3057="Delivered",IF(B3057&lt;=INDEX(P_Due,F3057),1,0),0))</f>
        <v>0</v>
      </c>
    </row>
    <row r="3058" customFormat="false" ht="15" hidden="false" customHeight="false" outlineLevel="0" collapsed="false">
      <c r="A3058" s="37" t="n">
        <v>1002738</v>
      </c>
      <c r="B3058" s="38" t="n">
        <v>46286</v>
      </c>
      <c r="C3058" s="39" t="n">
        <v>1</v>
      </c>
      <c r="D3058" s="39" t="s">
        <v>26</v>
      </c>
      <c r="E3058" s="39"/>
      <c r="F3058" s="41" t="n">
        <f aca="false">IF(A3058="","",MATCH(A3058,P_ID,1))</f>
        <v>2738</v>
      </c>
      <c r="G3058" s="41" t="str">
        <f aca="false">IF(A3058="","",INDEX(P_Svc,F3058))</f>
        <v>Standard</v>
      </c>
      <c r="H3058" s="41" t="str">
        <f aca="false">IF(A3058="","",INDEX(P_Zone,F3058))</f>
        <v>North</v>
      </c>
      <c r="I3058" s="41" t="n">
        <f aca="false">IF(A3058="","",IF(D3058="Delivered",IF(B3058&lt;=INDEX(P_Due,F3058),1,0),0))</f>
        <v>1</v>
      </c>
    </row>
    <row r="3059" customFormat="false" ht="15" hidden="false" customHeight="false" outlineLevel="0" collapsed="false">
      <c r="A3059" s="37" t="n">
        <v>1002740</v>
      </c>
      <c r="B3059" s="38" t="n">
        <v>46286</v>
      </c>
      <c r="C3059" s="39" t="n">
        <v>1</v>
      </c>
      <c r="D3059" s="39" t="s">
        <v>26</v>
      </c>
      <c r="E3059" s="39"/>
      <c r="F3059" s="41" t="n">
        <f aca="false">IF(A3059="","",MATCH(A3059,P_ID,1))</f>
        <v>2740</v>
      </c>
      <c r="G3059" s="41" t="str">
        <f aca="false">IF(A3059="","",INDEX(P_Svc,F3059))</f>
        <v>Standard</v>
      </c>
      <c r="H3059" s="41" t="str">
        <f aca="false">IF(A3059="","",INDEX(P_Zone,F3059))</f>
        <v>North</v>
      </c>
      <c r="I3059" s="41" t="n">
        <f aca="false">IF(A3059="","",IF(D3059="Delivered",IF(B3059&lt;=INDEX(P_Due,F3059),1,0),0))</f>
        <v>1</v>
      </c>
    </row>
    <row r="3060" customFormat="false" ht="15" hidden="false" customHeight="false" outlineLevel="0" collapsed="false">
      <c r="A3060" s="37" t="n">
        <v>1002741</v>
      </c>
      <c r="B3060" s="38" t="n">
        <v>46286</v>
      </c>
      <c r="C3060" s="39" t="n">
        <v>1</v>
      </c>
      <c r="D3060" s="39" t="s">
        <v>26</v>
      </c>
      <c r="E3060" s="39"/>
      <c r="F3060" s="41" t="n">
        <f aca="false">IF(A3060="","",MATCH(A3060,P_ID,1))</f>
        <v>2741</v>
      </c>
      <c r="G3060" s="41" t="str">
        <f aca="false">IF(A3060="","",INDEX(P_Svc,F3060))</f>
        <v>Economy</v>
      </c>
      <c r="H3060" s="41" t="str">
        <f aca="false">IF(A3060="","",INDEX(P_Zone,F3060))</f>
        <v>East</v>
      </c>
      <c r="I3060" s="41" t="n">
        <f aca="false">IF(A3060="","",IF(D3060="Delivered",IF(B3060&lt;=INDEX(P_Due,F3060),1,0),0))</f>
        <v>1</v>
      </c>
    </row>
    <row r="3061" customFormat="false" ht="15" hidden="false" customHeight="false" outlineLevel="0" collapsed="false">
      <c r="A3061" s="37" t="n">
        <v>1002742</v>
      </c>
      <c r="B3061" s="38" t="n">
        <v>46286</v>
      </c>
      <c r="C3061" s="39" t="n">
        <v>1</v>
      </c>
      <c r="D3061" s="39" t="s">
        <v>26</v>
      </c>
      <c r="E3061" s="39"/>
      <c r="F3061" s="41" t="n">
        <f aca="false">IF(A3061="","",MATCH(A3061,P_ID,1))</f>
        <v>2742</v>
      </c>
      <c r="G3061" s="41" t="str">
        <f aca="false">IF(A3061="","",INDEX(P_Svc,F3061))</f>
        <v>Standard</v>
      </c>
      <c r="H3061" s="41" t="str">
        <f aca="false">IF(A3061="","",INDEX(P_Zone,F3061))</f>
        <v>Central</v>
      </c>
      <c r="I3061" s="41" t="n">
        <f aca="false">IF(A3061="","",IF(D3061="Delivered",IF(B3061&lt;=INDEX(P_Due,F3061),1,0),0))</f>
        <v>1</v>
      </c>
    </row>
    <row r="3062" customFormat="false" ht="15" hidden="false" customHeight="false" outlineLevel="0" collapsed="false">
      <c r="A3062" s="37" t="n">
        <v>1002743</v>
      </c>
      <c r="B3062" s="38" t="n">
        <v>46286</v>
      </c>
      <c r="C3062" s="39" t="n">
        <v>1</v>
      </c>
      <c r="D3062" s="39" t="s">
        <v>26</v>
      </c>
      <c r="E3062" s="39"/>
      <c r="F3062" s="41" t="n">
        <f aca="false">IF(A3062="","",MATCH(A3062,P_ID,1))</f>
        <v>2743</v>
      </c>
      <c r="G3062" s="41" t="str">
        <f aca="false">IF(A3062="","",INDEX(P_Svc,F3062))</f>
        <v>Standard</v>
      </c>
      <c r="H3062" s="41" t="str">
        <f aca="false">IF(A3062="","",INDEX(P_Zone,F3062))</f>
        <v>East</v>
      </c>
      <c r="I3062" s="41" t="n">
        <f aca="false">IF(A3062="","",IF(D3062="Delivered",IF(B3062&lt;=INDEX(P_Due,F3062),1,0),0))</f>
        <v>1</v>
      </c>
    </row>
    <row r="3063" customFormat="false" ht="15" hidden="false" customHeight="false" outlineLevel="0" collapsed="false">
      <c r="A3063" s="37" t="n">
        <v>1002745</v>
      </c>
      <c r="B3063" s="38" t="n">
        <v>46286</v>
      </c>
      <c r="C3063" s="39" t="n">
        <v>1</v>
      </c>
      <c r="D3063" s="39" t="s">
        <v>26</v>
      </c>
      <c r="E3063" s="39"/>
      <c r="F3063" s="41" t="n">
        <f aca="false">IF(A3063="","",MATCH(A3063,P_ID,1))</f>
        <v>2745</v>
      </c>
      <c r="G3063" s="41" t="str">
        <f aca="false">IF(A3063="","",INDEX(P_Svc,F3063))</f>
        <v>Standard</v>
      </c>
      <c r="H3063" s="41" t="str">
        <f aca="false">IF(A3063="","",INDEX(P_Zone,F3063))</f>
        <v>South</v>
      </c>
      <c r="I3063" s="41" t="n">
        <f aca="false">IF(A3063="","",IF(D3063="Delivered",IF(B3063&lt;=INDEX(P_Due,F3063),1,0),0))</f>
        <v>1</v>
      </c>
    </row>
    <row r="3064" customFormat="false" ht="15" hidden="false" customHeight="false" outlineLevel="0" collapsed="false">
      <c r="A3064" s="37" t="n">
        <v>1002746</v>
      </c>
      <c r="B3064" s="38" t="n">
        <v>46286</v>
      </c>
      <c r="C3064" s="39" t="n">
        <v>1</v>
      </c>
      <c r="D3064" s="39" t="s">
        <v>26</v>
      </c>
      <c r="E3064" s="39"/>
      <c r="F3064" s="41" t="n">
        <f aca="false">IF(A3064="","",MATCH(A3064,P_ID,1))</f>
        <v>2746</v>
      </c>
      <c r="G3064" s="41" t="str">
        <f aca="false">IF(A3064="","",INDEX(P_Svc,F3064))</f>
        <v>Economy</v>
      </c>
      <c r="H3064" s="41" t="str">
        <f aca="false">IF(A3064="","",INDEX(P_Zone,F3064))</f>
        <v>South</v>
      </c>
      <c r="I3064" s="41" t="n">
        <f aca="false">IF(A3064="","",IF(D3064="Delivered",IF(B3064&lt;=INDEX(P_Due,F3064),1,0),0))</f>
        <v>1</v>
      </c>
    </row>
    <row r="3065" customFormat="false" ht="15" hidden="false" customHeight="false" outlineLevel="0" collapsed="false">
      <c r="A3065" s="37" t="n">
        <v>1002747</v>
      </c>
      <c r="B3065" s="38" t="n">
        <v>46286</v>
      </c>
      <c r="C3065" s="39" t="n">
        <v>1</v>
      </c>
      <c r="D3065" s="39" t="s">
        <v>26</v>
      </c>
      <c r="E3065" s="39"/>
      <c r="F3065" s="41" t="n">
        <f aca="false">IF(A3065="","",MATCH(A3065,P_ID,1))</f>
        <v>2747</v>
      </c>
      <c r="G3065" s="41" t="str">
        <f aca="false">IF(A3065="","",INDEX(P_Svc,F3065))</f>
        <v>Standard</v>
      </c>
      <c r="H3065" s="41" t="str">
        <f aca="false">IF(A3065="","",INDEX(P_Zone,F3065))</f>
        <v>North</v>
      </c>
      <c r="I3065" s="41" t="n">
        <f aca="false">IF(A3065="","",IF(D3065="Delivered",IF(B3065&lt;=INDEX(P_Due,F3065),1,0),0))</f>
        <v>1</v>
      </c>
    </row>
    <row r="3066" customFormat="false" ht="15" hidden="false" customHeight="false" outlineLevel="0" collapsed="false">
      <c r="A3066" s="37" t="n">
        <v>1002748</v>
      </c>
      <c r="B3066" s="38" t="n">
        <v>46286</v>
      </c>
      <c r="C3066" s="39" t="n">
        <v>1</v>
      </c>
      <c r="D3066" s="39" t="s">
        <v>26</v>
      </c>
      <c r="E3066" s="39"/>
      <c r="F3066" s="41" t="n">
        <f aca="false">IF(A3066="","",MATCH(A3066,P_ID,1))</f>
        <v>2748</v>
      </c>
      <c r="G3066" s="41" t="str">
        <f aca="false">IF(A3066="","",INDEX(P_Svc,F3066))</f>
        <v>Standard</v>
      </c>
      <c r="H3066" s="41" t="str">
        <f aca="false">IF(A3066="","",INDEX(P_Zone,F3066))</f>
        <v>North</v>
      </c>
      <c r="I3066" s="41" t="n">
        <f aca="false">IF(A3066="","",IF(D3066="Delivered",IF(B3066&lt;=INDEX(P_Due,F3066),1,0),0))</f>
        <v>1</v>
      </c>
    </row>
    <row r="3067" customFormat="false" ht="15" hidden="false" customHeight="false" outlineLevel="0" collapsed="false">
      <c r="A3067" s="37" t="n">
        <v>1002749</v>
      </c>
      <c r="B3067" s="38" t="n">
        <v>46286</v>
      </c>
      <c r="C3067" s="39" t="n">
        <v>1</v>
      </c>
      <c r="D3067" s="39" t="s">
        <v>26</v>
      </c>
      <c r="E3067" s="39"/>
      <c r="F3067" s="41" t="n">
        <f aca="false">IF(A3067="","",MATCH(A3067,P_ID,1))</f>
        <v>2749</v>
      </c>
      <c r="G3067" s="41" t="str">
        <f aca="false">IF(A3067="","",INDEX(P_Svc,F3067))</f>
        <v>Economy</v>
      </c>
      <c r="H3067" s="41" t="str">
        <f aca="false">IF(A3067="","",INDEX(P_Zone,F3067))</f>
        <v>West</v>
      </c>
      <c r="I3067" s="41" t="n">
        <f aca="false">IF(A3067="","",IF(D3067="Delivered",IF(B3067&lt;=INDEX(P_Due,F3067),1,0),0))</f>
        <v>1</v>
      </c>
    </row>
    <row r="3068" customFormat="false" ht="15" hidden="false" customHeight="false" outlineLevel="0" collapsed="false">
      <c r="A3068" s="37" t="n">
        <v>1002750</v>
      </c>
      <c r="B3068" s="38" t="n">
        <v>46286</v>
      </c>
      <c r="C3068" s="39" t="n">
        <v>1</v>
      </c>
      <c r="D3068" s="39" t="s">
        <v>26</v>
      </c>
      <c r="E3068" s="39"/>
      <c r="F3068" s="41" t="n">
        <f aca="false">IF(A3068="","",MATCH(A3068,P_ID,1))</f>
        <v>2750</v>
      </c>
      <c r="G3068" s="41" t="str">
        <f aca="false">IF(A3068="","",INDEX(P_Svc,F3068))</f>
        <v>Standard</v>
      </c>
      <c r="H3068" s="41" t="str">
        <f aca="false">IF(A3068="","",INDEX(P_Zone,F3068))</f>
        <v>West</v>
      </c>
      <c r="I3068" s="41" t="n">
        <f aca="false">IF(A3068="","",IF(D3068="Delivered",IF(B3068&lt;=INDEX(P_Due,F3068),1,0),0))</f>
        <v>1</v>
      </c>
    </row>
    <row r="3069" customFormat="false" ht="15" hidden="false" customHeight="false" outlineLevel="0" collapsed="false">
      <c r="A3069" s="37" t="n">
        <v>1002751</v>
      </c>
      <c r="B3069" s="38" t="n">
        <v>46286</v>
      </c>
      <c r="C3069" s="39" t="n">
        <v>1</v>
      </c>
      <c r="D3069" s="39" t="s">
        <v>26</v>
      </c>
      <c r="E3069" s="39"/>
      <c r="F3069" s="41" t="n">
        <f aca="false">IF(A3069="","",MATCH(A3069,P_ID,1))</f>
        <v>2751</v>
      </c>
      <c r="G3069" s="41" t="str">
        <f aca="false">IF(A3069="","",INDEX(P_Svc,F3069))</f>
        <v>Standard</v>
      </c>
      <c r="H3069" s="41" t="str">
        <f aca="false">IF(A3069="","",INDEX(P_Zone,F3069))</f>
        <v>North</v>
      </c>
      <c r="I3069" s="41" t="n">
        <f aca="false">IF(A3069="","",IF(D3069="Delivered",IF(B3069&lt;=INDEX(P_Due,F3069),1,0),0))</f>
        <v>1</v>
      </c>
    </row>
    <row r="3070" customFormat="false" ht="15" hidden="false" customHeight="false" outlineLevel="0" collapsed="false">
      <c r="A3070" s="37" t="n">
        <v>1002752</v>
      </c>
      <c r="B3070" s="38" t="n">
        <v>46286</v>
      </c>
      <c r="C3070" s="39" t="n">
        <v>1</v>
      </c>
      <c r="D3070" s="39" t="s">
        <v>26</v>
      </c>
      <c r="E3070" s="39"/>
      <c r="F3070" s="41" t="n">
        <f aca="false">IF(A3070="","",MATCH(A3070,P_ID,1))</f>
        <v>2752</v>
      </c>
      <c r="G3070" s="41" t="str">
        <f aca="false">IF(A3070="","",INDEX(P_Svc,F3070))</f>
        <v>Standard</v>
      </c>
      <c r="H3070" s="41" t="str">
        <f aca="false">IF(A3070="","",INDEX(P_Zone,F3070))</f>
        <v>West</v>
      </c>
      <c r="I3070" s="41" t="n">
        <f aca="false">IF(A3070="","",IF(D3070="Delivered",IF(B3070&lt;=INDEX(P_Due,F3070),1,0),0))</f>
        <v>1</v>
      </c>
    </row>
    <row r="3071" customFormat="false" ht="15" hidden="false" customHeight="false" outlineLevel="0" collapsed="false">
      <c r="A3071" s="37" t="n">
        <v>1002753</v>
      </c>
      <c r="B3071" s="38" t="n">
        <v>46286</v>
      </c>
      <c r="C3071" s="39" t="n">
        <v>1</v>
      </c>
      <c r="D3071" s="39" t="s">
        <v>26</v>
      </c>
      <c r="E3071" s="39"/>
      <c r="F3071" s="41" t="n">
        <f aca="false">IF(A3071="","",MATCH(A3071,P_ID,1))</f>
        <v>2753</v>
      </c>
      <c r="G3071" s="41" t="str">
        <f aca="false">IF(A3071="","",INDEX(P_Svc,F3071))</f>
        <v>Standard</v>
      </c>
      <c r="H3071" s="41" t="str">
        <f aca="false">IF(A3071="","",INDEX(P_Zone,F3071))</f>
        <v>North</v>
      </c>
      <c r="I3071" s="41" t="n">
        <f aca="false">IF(A3071="","",IF(D3071="Delivered",IF(B3071&lt;=INDEX(P_Due,F3071),1,0),0))</f>
        <v>1</v>
      </c>
    </row>
    <row r="3072" customFormat="false" ht="15" hidden="false" customHeight="false" outlineLevel="0" collapsed="false">
      <c r="A3072" s="37" t="n">
        <v>1002754</v>
      </c>
      <c r="B3072" s="38" t="n">
        <v>46286</v>
      </c>
      <c r="C3072" s="39" t="n">
        <v>1</v>
      </c>
      <c r="D3072" s="39" t="s">
        <v>26</v>
      </c>
      <c r="E3072" s="39"/>
      <c r="F3072" s="41" t="n">
        <f aca="false">IF(A3072="","",MATCH(A3072,P_ID,1))</f>
        <v>2754</v>
      </c>
      <c r="G3072" s="41" t="str">
        <f aca="false">IF(A3072="","",INDEX(P_Svc,F3072))</f>
        <v>Standard</v>
      </c>
      <c r="H3072" s="41" t="str">
        <f aca="false">IF(A3072="","",INDEX(P_Zone,F3072))</f>
        <v>Central</v>
      </c>
      <c r="I3072" s="41" t="n">
        <f aca="false">IF(A3072="","",IF(D3072="Delivered",IF(B3072&lt;=INDEX(P_Due,F3072),1,0),0))</f>
        <v>1</v>
      </c>
    </row>
    <row r="3073" customFormat="false" ht="15" hidden="false" customHeight="false" outlineLevel="0" collapsed="false">
      <c r="A3073" s="37" t="n">
        <v>1002755</v>
      </c>
      <c r="B3073" s="38" t="n">
        <v>46286</v>
      </c>
      <c r="C3073" s="39" t="n">
        <v>1</v>
      </c>
      <c r="D3073" s="39" t="s">
        <v>26</v>
      </c>
      <c r="E3073" s="39"/>
      <c r="F3073" s="41" t="n">
        <f aca="false">IF(A3073="","",MATCH(A3073,P_ID,1))</f>
        <v>2755</v>
      </c>
      <c r="G3073" s="41" t="str">
        <f aca="false">IF(A3073="","",INDEX(P_Svc,F3073))</f>
        <v>Standard</v>
      </c>
      <c r="H3073" s="41" t="str">
        <f aca="false">IF(A3073="","",INDEX(P_Zone,F3073))</f>
        <v>East</v>
      </c>
      <c r="I3073" s="41" t="n">
        <f aca="false">IF(A3073="","",IF(D3073="Delivered",IF(B3073&lt;=INDEX(P_Due,F3073),1,0),0))</f>
        <v>1</v>
      </c>
    </row>
    <row r="3074" customFormat="false" ht="15" hidden="false" customHeight="false" outlineLevel="0" collapsed="false">
      <c r="A3074" s="37" t="n">
        <v>1002810</v>
      </c>
      <c r="B3074" s="38" t="n">
        <v>46286</v>
      </c>
      <c r="C3074" s="39" t="n">
        <v>1</v>
      </c>
      <c r="D3074" s="39" t="s">
        <v>26</v>
      </c>
      <c r="E3074" s="39"/>
      <c r="F3074" s="41" t="n">
        <f aca="false">IF(A3074="","",MATCH(A3074,P_ID,1))</f>
        <v>2810</v>
      </c>
      <c r="G3074" s="41" t="str">
        <f aca="false">IF(A3074="","",INDEX(P_Svc,F3074))</f>
        <v>Express</v>
      </c>
      <c r="H3074" s="41" t="str">
        <f aca="false">IF(A3074="","",INDEX(P_Zone,F3074))</f>
        <v>West</v>
      </c>
      <c r="I3074" s="41" t="n">
        <f aca="false">IF(A3074="","",IF(D3074="Delivered",IF(B3074&lt;=INDEX(P_Due,F3074),1,0),0))</f>
        <v>1</v>
      </c>
    </row>
    <row r="3075" customFormat="false" ht="15" hidden="false" customHeight="false" outlineLevel="0" collapsed="false">
      <c r="A3075" s="37" t="n">
        <v>1002842</v>
      </c>
      <c r="B3075" s="38" t="n">
        <v>46286</v>
      </c>
      <c r="C3075" s="39" t="n">
        <v>1</v>
      </c>
      <c r="D3075" s="39" t="s">
        <v>26</v>
      </c>
      <c r="E3075" s="39"/>
      <c r="F3075" s="41" t="n">
        <f aca="false">IF(A3075="","",MATCH(A3075,P_ID,1))</f>
        <v>2842</v>
      </c>
      <c r="G3075" s="41" t="str">
        <f aca="false">IF(A3075="","",INDEX(P_Svc,F3075))</f>
        <v>Express</v>
      </c>
      <c r="H3075" s="41" t="str">
        <f aca="false">IF(A3075="","",INDEX(P_Zone,F3075))</f>
        <v>North</v>
      </c>
      <c r="I3075" s="41" t="n">
        <f aca="false">IF(A3075="","",IF(D3075="Delivered",IF(B3075&lt;=INDEX(P_Due,F3075),1,0),0))</f>
        <v>1</v>
      </c>
    </row>
    <row r="3076" customFormat="false" ht="15" hidden="false" customHeight="false" outlineLevel="0" collapsed="false">
      <c r="A3076" s="37" t="n">
        <v>1002856</v>
      </c>
      <c r="B3076" s="38" t="n">
        <v>46286</v>
      </c>
      <c r="C3076" s="39" t="n">
        <v>1</v>
      </c>
      <c r="D3076" s="39" t="s">
        <v>26</v>
      </c>
      <c r="E3076" s="39"/>
      <c r="F3076" s="41" t="n">
        <f aca="false">IF(A3076="","",MATCH(A3076,P_ID,1))</f>
        <v>2856</v>
      </c>
      <c r="G3076" s="41" t="str">
        <f aca="false">IF(A3076="","",INDEX(P_Svc,F3076))</f>
        <v>Express</v>
      </c>
      <c r="H3076" s="41" t="str">
        <f aca="false">IF(A3076="","",INDEX(P_Zone,F3076))</f>
        <v>Central</v>
      </c>
      <c r="I3076" s="41" t="n">
        <f aca="false">IF(A3076="","",IF(D3076="Delivered",IF(B3076&lt;=INDEX(P_Due,F3076),1,0),0))</f>
        <v>1</v>
      </c>
    </row>
    <row r="3077" customFormat="false" ht="15" hidden="false" customHeight="false" outlineLevel="0" collapsed="false">
      <c r="A3077" s="37" t="n">
        <v>1002871</v>
      </c>
      <c r="B3077" s="38" t="n">
        <v>46286</v>
      </c>
      <c r="C3077" s="39" t="n">
        <v>1</v>
      </c>
      <c r="D3077" s="39" t="s">
        <v>26</v>
      </c>
      <c r="E3077" s="39"/>
      <c r="F3077" s="41" t="n">
        <f aca="false">IF(A3077="","",MATCH(A3077,P_ID,1))</f>
        <v>2871</v>
      </c>
      <c r="G3077" s="41" t="str">
        <f aca="false">IF(A3077="","",INDEX(P_Svc,F3077))</f>
        <v>Express</v>
      </c>
      <c r="H3077" s="41" t="str">
        <f aca="false">IF(A3077="","",INDEX(P_Zone,F3077))</f>
        <v>East</v>
      </c>
      <c r="I3077" s="41" t="n">
        <f aca="false">IF(A3077="","",IF(D3077="Delivered",IF(B3077&lt;=INDEX(P_Due,F3077),1,0),0))</f>
        <v>1</v>
      </c>
    </row>
    <row r="3078" customFormat="false" ht="15" hidden="false" customHeight="false" outlineLevel="0" collapsed="false">
      <c r="A3078" s="37" t="n">
        <v>1002916</v>
      </c>
      <c r="B3078" s="38" t="n">
        <v>46286</v>
      </c>
      <c r="C3078" s="39" t="n">
        <v>1</v>
      </c>
      <c r="D3078" s="39" t="s">
        <v>26</v>
      </c>
      <c r="E3078" s="39"/>
      <c r="F3078" s="41" t="n">
        <f aca="false">IF(A3078="","",MATCH(A3078,P_ID,1))</f>
        <v>2916</v>
      </c>
      <c r="G3078" s="41" t="str">
        <f aca="false">IF(A3078="","",INDEX(P_Svc,F3078))</f>
        <v>Express</v>
      </c>
      <c r="H3078" s="41" t="str">
        <f aca="false">IF(A3078="","",INDEX(P_Zone,F3078))</f>
        <v>West</v>
      </c>
      <c r="I3078" s="41" t="n">
        <f aca="false">IF(A3078="","",IF(D3078="Delivered",IF(B3078&lt;=INDEX(P_Due,F3078),1,0),0))</f>
        <v>1</v>
      </c>
    </row>
    <row r="3079" customFormat="false" ht="15" hidden="false" customHeight="false" outlineLevel="0" collapsed="false">
      <c r="A3079" s="37" t="n">
        <v>1002941</v>
      </c>
      <c r="B3079" s="38" t="n">
        <v>46286</v>
      </c>
      <c r="C3079" s="39" t="n">
        <v>1</v>
      </c>
      <c r="D3079" s="39" t="s">
        <v>26</v>
      </c>
      <c r="E3079" s="39"/>
      <c r="F3079" s="41" t="n">
        <f aca="false">IF(A3079="","",MATCH(A3079,P_ID,1))</f>
        <v>2941</v>
      </c>
      <c r="G3079" s="41" t="str">
        <f aca="false">IF(A3079="","",INDEX(P_Svc,F3079))</f>
        <v>Express</v>
      </c>
      <c r="H3079" s="41" t="str">
        <f aca="false">IF(A3079="","",INDEX(P_Zone,F3079))</f>
        <v>West</v>
      </c>
      <c r="I3079" s="41" t="n">
        <f aca="false">IF(A3079="","",IF(D3079="Delivered",IF(B3079&lt;=INDEX(P_Due,F3079),1,0),0))</f>
        <v>1</v>
      </c>
    </row>
    <row r="3080" customFormat="false" ht="15" hidden="false" customHeight="false" outlineLevel="0" collapsed="false">
      <c r="A3080" s="37" t="n">
        <v>1002946</v>
      </c>
      <c r="B3080" s="38" t="n">
        <v>46286</v>
      </c>
      <c r="C3080" s="39" t="n">
        <v>1</v>
      </c>
      <c r="D3080" s="39" t="s">
        <v>26</v>
      </c>
      <c r="E3080" s="39"/>
      <c r="F3080" s="41" t="n">
        <f aca="false">IF(A3080="","",MATCH(A3080,P_ID,1))</f>
        <v>2946</v>
      </c>
      <c r="G3080" s="41" t="str">
        <f aca="false">IF(A3080="","",INDEX(P_Svc,F3080))</f>
        <v>Express</v>
      </c>
      <c r="H3080" s="41" t="str">
        <f aca="false">IF(A3080="","",INDEX(P_Zone,F3080))</f>
        <v>Central</v>
      </c>
      <c r="I3080" s="41" t="n">
        <f aca="false">IF(A3080="","",IF(D3080="Delivered",IF(B3080&lt;=INDEX(P_Due,F3080),1,0),0))</f>
        <v>1</v>
      </c>
    </row>
    <row r="3081" customFormat="false" ht="15" hidden="false" customHeight="false" outlineLevel="0" collapsed="false">
      <c r="A3081" s="37" t="n">
        <v>1002982</v>
      </c>
      <c r="B3081" s="38" t="n">
        <v>46286</v>
      </c>
      <c r="C3081" s="39" t="n">
        <v>1</v>
      </c>
      <c r="D3081" s="39" t="s">
        <v>79</v>
      </c>
      <c r="E3081" s="39" t="s">
        <v>34</v>
      </c>
      <c r="F3081" s="41" t="n">
        <f aca="false">IF(A3081="","",MATCH(A3081,P_ID,1))</f>
        <v>2982</v>
      </c>
      <c r="G3081" s="41" t="str">
        <f aca="false">IF(A3081="","",INDEX(P_Svc,F3081))</f>
        <v>Express</v>
      </c>
      <c r="H3081" s="41" t="str">
        <f aca="false">IF(A3081="","",INDEX(P_Zone,F3081))</f>
        <v>West</v>
      </c>
      <c r="I3081" s="41" t="n">
        <f aca="false">IF(A3081="","",IF(D3081="Delivered",IF(B3081&lt;=INDEX(P_Due,F3081),1,0),0))</f>
        <v>0</v>
      </c>
    </row>
    <row r="3082" customFormat="false" ht="15" hidden="false" customHeight="false" outlineLevel="0" collapsed="false">
      <c r="A3082" s="37" t="n">
        <v>1003023</v>
      </c>
      <c r="B3082" s="38" t="n">
        <v>46286</v>
      </c>
      <c r="C3082" s="39" t="n">
        <v>1</v>
      </c>
      <c r="D3082" s="39" t="s">
        <v>26</v>
      </c>
      <c r="E3082" s="39"/>
      <c r="F3082" s="41" t="n">
        <f aca="false">IF(A3082="","",MATCH(A3082,P_ID,1))</f>
        <v>3023</v>
      </c>
      <c r="G3082" s="41" t="str">
        <f aca="false">IF(A3082="","",INDEX(P_Svc,F3082))</f>
        <v>Express</v>
      </c>
      <c r="H3082" s="41" t="str">
        <f aca="false">IF(A3082="","",INDEX(P_Zone,F3082))</f>
        <v>South</v>
      </c>
      <c r="I3082" s="41" t="n">
        <f aca="false">IF(A3082="","",IF(D3082="Delivered",IF(B3082&lt;=INDEX(P_Due,F3082),1,0),0))</f>
        <v>1</v>
      </c>
    </row>
    <row r="3083" customFormat="false" ht="15" hidden="false" customHeight="false" outlineLevel="0" collapsed="false">
      <c r="A3083" s="37" t="n">
        <v>1003029</v>
      </c>
      <c r="B3083" s="38" t="n">
        <v>46286</v>
      </c>
      <c r="C3083" s="39" t="n">
        <v>1</v>
      </c>
      <c r="D3083" s="39" t="s">
        <v>26</v>
      </c>
      <c r="E3083" s="39"/>
      <c r="F3083" s="41" t="n">
        <f aca="false">IF(A3083="","",MATCH(A3083,P_ID,1))</f>
        <v>3029</v>
      </c>
      <c r="G3083" s="41" t="str">
        <f aca="false">IF(A3083="","",INDEX(P_Svc,F3083))</f>
        <v>Express</v>
      </c>
      <c r="H3083" s="41" t="str">
        <f aca="false">IF(A3083="","",INDEX(P_Zone,F3083))</f>
        <v>North</v>
      </c>
      <c r="I3083" s="41" t="n">
        <f aca="false">IF(A3083="","",IF(D3083="Delivered",IF(B3083&lt;=INDEX(P_Due,F3083),1,0),0))</f>
        <v>1</v>
      </c>
    </row>
    <row r="3084" customFormat="false" ht="15" hidden="false" customHeight="false" outlineLevel="0" collapsed="false">
      <c r="A3084" s="37" t="n">
        <v>1002644</v>
      </c>
      <c r="B3084" s="38" t="n">
        <v>46287</v>
      </c>
      <c r="C3084" s="39" t="n">
        <v>2</v>
      </c>
      <c r="D3084" s="39" t="s">
        <v>26</v>
      </c>
      <c r="E3084" s="39"/>
      <c r="F3084" s="41" t="n">
        <f aca="false">IF(A3084="","",MATCH(A3084,P_ID,1))</f>
        <v>2644</v>
      </c>
      <c r="G3084" s="41" t="str">
        <f aca="false">IF(A3084="","",INDEX(P_Svc,F3084))</f>
        <v>Express</v>
      </c>
      <c r="H3084" s="41" t="str">
        <f aca="false">IF(A3084="","",INDEX(P_Zone,F3084))</f>
        <v>Central</v>
      </c>
      <c r="I3084" s="41" t="n">
        <f aca="false">IF(A3084="","",IF(D3084="Delivered",IF(B3084&lt;=INDEX(P_Due,F3084),1,0),0))</f>
        <v>0</v>
      </c>
    </row>
    <row r="3085" customFormat="false" ht="15" hidden="false" customHeight="false" outlineLevel="0" collapsed="false">
      <c r="A3085" s="37" t="n">
        <v>1002692</v>
      </c>
      <c r="B3085" s="38" t="n">
        <v>46287</v>
      </c>
      <c r="C3085" s="39" t="n">
        <v>2</v>
      </c>
      <c r="D3085" s="39" t="s">
        <v>26</v>
      </c>
      <c r="E3085" s="39"/>
      <c r="F3085" s="41" t="n">
        <f aca="false">IF(A3085="","",MATCH(A3085,P_ID,1))</f>
        <v>2692</v>
      </c>
      <c r="G3085" s="41" t="str">
        <f aca="false">IF(A3085="","",INDEX(P_Svc,F3085))</f>
        <v>Express</v>
      </c>
      <c r="H3085" s="41" t="str">
        <f aca="false">IF(A3085="","",INDEX(P_Zone,F3085))</f>
        <v>East</v>
      </c>
      <c r="I3085" s="41" t="n">
        <f aca="false">IF(A3085="","",IF(D3085="Delivered",IF(B3085&lt;=INDEX(P_Due,F3085),1,0),0))</f>
        <v>0</v>
      </c>
    </row>
    <row r="3086" customFormat="false" ht="15" hidden="false" customHeight="false" outlineLevel="0" collapsed="false">
      <c r="A3086" s="37" t="n">
        <v>1002737</v>
      </c>
      <c r="B3086" s="38" t="n">
        <v>46287</v>
      </c>
      <c r="C3086" s="39" t="n">
        <v>2</v>
      </c>
      <c r="D3086" s="39" t="s">
        <v>26</v>
      </c>
      <c r="E3086" s="39"/>
      <c r="F3086" s="41" t="n">
        <f aca="false">IF(A3086="","",MATCH(A3086,P_ID,1))</f>
        <v>2737</v>
      </c>
      <c r="G3086" s="41" t="str">
        <f aca="false">IF(A3086="","",INDEX(P_Svc,F3086))</f>
        <v>Express</v>
      </c>
      <c r="H3086" s="41" t="str">
        <f aca="false">IF(A3086="","",INDEX(P_Zone,F3086))</f>
        <v>North</v>
      </c>
      <c r="I3086" s="41" t="n">
        <f aca="false">IF(A3086="","",IF(D3086="Delivered",IF(B3086&lt;=INDEX(P_Due,F3086),1,0),0))</f>
        <v>0</v>
      </c>
    </row>
    <row r="3087" customFormat="false" ht="15" hidden="false" customHeight="false" outlineLevel="0" collapsed="false">
      <c r="A3087" s="37" t="n">
        <v>1002761</v>
      </c>
      <c r="B3087" s="38" t="n">
        <v>46287</v>
      </c>
      <c r="C3087" s="39" t="n">
        <v>1</v>
      </c>
      <c r="D3087" s="39" t="s">
        <v>26</v>
      </c>
      <c r="E3087" s="39"/>
      <c r="F3087" s="41" t="n">
        <f aca="false">IF(A3087="","",MATCH(A3087,P_ID,1))</f>
        <v>2761</v>
      </c>
      <c r="G3087" s="41" t="str">
        <f aca="false">IF(A3087="","",INDEX(P_Svc,F3087))</f>
        <v>Express</v>
      </c>
      <c r="H3087" s="41" t="str">
        <f aca="false">IF(A3087="","",INDEX(P_Zone,F3087))</f>
        <v>West</v>
      </c>
      <c r="I3087" s="41" t="n">
        <f aca="false">IF(A3087="","",IF(D3087="Delivered",IF(B3087&lt;=INDEX(P_Due,F3087),1,0),0))</f>
        <v>1</v>
      </c>
    </row>
    <row r="3088" customFormat="false" ht="15" hidden="false" customHeight="false" outlineLevel="0" collapsed="false">
      <c r="A3088" s="37" t="n">
        <v>1002787</v>
      </c>
      <c r="B3088" s="38" t="n">
        <v>46287</v>
      </c>
      <c r="C3088" s="39" t="n">
        <v>1</v>
      </c>
      <c r="D3088" s="39" t="s">
        <v>26</v>
      </c>
      <c r="E3088" s="39"/>
      <c r="F3088" s="41" t="n">
        <f aca="false">IF(A3088="","",MATCH(A3088,P_ID,1))</f>
        <v>2787</v>
      </c>
      <c r="G3088" s="41" t="str">
        <f aca="false">IF(A3088="","",INDEX(P_Svc,F3088))</f>
        <v>Express</v>
      </c>
      <c r="H3088" s="41" t="str">
        <f aca="false">IF(A3088="","",INDEX(P_Zone,F3088))</f>
        <v>North</v>
      </c>
      <c r="I3088" s="41" t="n">
        <f aca="false">IF(A3088="","",IF(D3088="Delivered",IF(B3088&lt;=INDEX(P_Due,F3088),1,0),0))</f>
        <v>1</v>
      </c>
    </row>
    <row r="3089" customFormat="false" ht="15" hidden="false" customHeight="false" outlineLevel="0" collapsed="false">
      <c r="A3089" s="37" t="n">
        <v>1002796</v>
      </c>
      <c r="B3089" s="38" t="n">
        <v>46287</v>
      </c>
      <c r="C3089" s="39" t="n">
        <v>1</v>
      </c>
      <c r="D3089" s="39" t="s">
        <v>26</v>
      </c>
      <c r="E3089" s="39"/>
      <c r="F3089" s="41" t="n">
        <f aca="false">IF(A3089="","",MATCH(A3089,P_ID,1))</f>
        <v>2796</v>
      </c>
      <c r="G3089" s="41" t="str">
        <f aca="false">IF(A3089="","",INDEX(P_Svc,F3089))</f>
        <v>Express</v>
      </c>
      <c r="H3089" s="41" t="str">
        <f aca="false">IF(A3089="","",INDEX(P_Zone,F3089))</f>
        <v>South</v>
      </c>
      <c r="I3089" s="41" t="n">
        <f aca="false">IF(A3089="","",IF(D3089="Delivered",IF(B3089&lt;=INDEX(P_Due,F3089),1,0),0))</f>
        <v>1</v>
      </c>
    </row>
    <row r="3090" customFormat="false" ht="15" hidden="false" customHeight="false" outlineLevel="0" collapsed="false">
      <c r="A3090" s="37" t="n">
        <v>1002806</v>
      </c>
      <c r="B3090" s="38" t="n">
        <v>46287</v>
      </c>
      <c r="C3090" s="39" t="n">
        <v>2</v>
      </c>
      <c r="D3090" s="39" t="s">
        <v>26</v>
      </c>
      <c r="E3090" s="39"/>
      <c r="F3090" s="41" t="n">
        <f aca="false">IF(A3090="","",MATCH(A3090,P_ID,1))</f>
        <v>2806</v>
      </c>
      <c r="G3090" s="41" t="str">
        <f aca="false">IF(A3090="","",INDEX(P_Svc,F3090))</f>
        <v>Express</v>
      </c>
      <c r="H3090" s="41" t="str">
        <f aca="false">IF(A3090="","",INDEX(P_Zone,F3090))</f>
        <v>South</v>
      </c>
      <c r="I3090" s="41" t="n">
        <f aca="false">IF(A3090="","",IF(D3090="Delivered",IF(B3090&lt;=INDEX(P_Due,F3090),1,0),0))</f>
        <v>1</v>
      </c>
    </row>
    <row r="3091" customFormat="false" ht="15" hidden="false" customHeight="false" outlineLevel="0" collapsed="false">
      <c r="A3091" s="37" t="n">
        <v>1002823</v>
      </c>
      <c r="B3091" s="38" t="n">
        <v>46287</v>
      </c>
      <c r="C3091" s="39" t="n">
        <v>1</v>
      </c>
      <c r="D3091" s="39" t="s">
        <v>26</v>
      </c>
      <c r="E3091" s="39"/>
      <c r="F3091" s="41" t="n">
        <f aca="false">IF(A3091="","",MATCH(A3091,P_ID,1))</f>
        <v>2823</v>
      </c>
      <c r="G3091" s="41" t="str">
        <f aca="false">IF(A3091="","",INDEX(P_Svc,F3091))</f>
        <v>Express</v>
      </c>
      <c r="H3091" s="41" t="str">
        <f aca="false">IF(A3091="","",INDEX(P_Zone,F3091))</f>
        <v>Central</v>
      </c>
      <c r="I3091" s="41" t="n">
        <f aca="false">IF(A3091="","",IF(D3091="Delivered",IF(B3091&lt;=INDEX(P_Due,F3091),1,0),0))</f>
        <v>1</v>
      </c>
    </row>
    <row r="3092" customFormat="false" ht="15" hidden="false" customHeight="false" outlineLevel="0" collapsed="false">
      <c r="A3092" s="37" t="n">
        <v>1002826</v>
      </c>
      <c r="B3092" s="38" t="n">
        <v>46287</v>
      </c>
      <c r="C3092" s="39" t="n">
        <v>1</v>
      </c>
      <c r="D3092" s="39" t="s">
        <v>26</v>
      </c>
      <c r="E3092" s="39"/>
      <c r="F3092" s="41" t="n">
        <f aca="false">IF(A3092="","",MATCH(A3092,P_ID,1))</f>
        <v>2826</v>
      </c>
      <c r="G3092" s="41" t="str">
        <f aca="false">IF(A3092="","",INDEX(P_Svc,F3092))</f>
        <v>Express</v>
      </c>
      <c r="H3092" s="41" t="str">
        <f aca="false">IF(A3092="","",INDEX(P_Zone,F3092))</f>
        <v>Central</v>
      </c>
      <c r="I3092" s="41" t="n">
        <f aca="false">IF(A3092="","",IF(D3092="Delivered",IF(B3092&lt;=INDEX(P_Due,F3092),1,0),0))</f>
        <v>1</v>
      </c>
    </row>
    <row r="3093" customFormat="false" ht="15" hidden="false" customHeight="false" outlineLevel="0" collapsed="false">
      <c r="A3093" s="37" t="n">
        <v>1002863</v>
      </c>
      <c r="B3093" s="38" t="n">
        <v>46287</v>
      </c>
      <c r="C3093" s="39" t="n">
        <v>1</v>
      </c>
      <c r="D3093" s="39" t="s">
        <v>79</v>
      </c>
      <c r="E3093" s="39" t="s">
        <v>36</v>
      </c>
      <c r="F3093" s="41" t="n">
        <f aca="false">IF(A3093="","",MATCH(A3093,P_ID,1))</f>
        <v>2863</v>
      </c>
      <c r="G3093" s="41" t="str">
        <f aca="false">IF(A3093="","",INDEX(P_Svc,F3093))</f>
        <v>Express</v>
      </c>
      <c r="H3093" s="41" t="str">
        <f aca="false">IF(A3093="","",INDEX(P_Zone,F3093))</f>
        <v>East</v>
      </c>
      <c r="I3093" s="41" t="n">
        <f aca="false">IF(A3093="","",IF(D3093="Delivered",IF(B3093&lt;=INDEX(P_Due,F3093),1,0),0))</f>
        <v>0</v>
      </c>
    </row>
    <row r="3094" customFormat="false" ht="15" hidden="false" customHeight="false" outlineLevel="0" collapsed="false">
      <c r="A3094" s="37" t="n">
        <v>1002868</v>
      </c>
      <c r="B3094" s="38" t="n">
        <v>46287</v>
      </c>
      <c r="C3094" s="39" t="n">
        <v>1</v>
      </c>
      <c r="D3094" s="39" t="s">
        <v>26</v>
      </c>
      <c r="E3094" s="39"/>
      <c r="F3094" s="41" t="n">
        <f aca="false">IF(A3094="","",MATCH(A3094,P_ID,1))</f>
        <v>2868</v>
      </c>
      <c r="G3094" s="41" t="str">
        <f aca="false">IF(A3094="","",INDEX(P_Svc,F3094))</f>
        <v>Express</v>
      </c>
      <c r="H3094" s="41" t="str">
        <f aca="false">IF(A3094="","",INDEX(P_Zone,F3094))</f>
        <v>East</v>
      </c>
      <c r="I3094" s="41" t="n">
        <f aca="false">IF(A3094="","",IF(D3094="Delivered",IF(B3094&lt;=INDEX(P_Due,F3094),1,0),0))</f>
        <v>1</v>
      </c>
    </row>
    <row r="3095" customFormat="false" ht="15" hidden="false" customHeight="false" outlineLevel="0" collapsed="false">
      <c r="A3095" s="37" t="n">
        <v>1002874</v>
      </c>
      <c r="B3095" s="38" t="n">
        <v>46287</v>
      </c>
      <c r="C3095" s="39" t="n">
        <v>1</v>
      </c>
      <c r="D3095" s="39" t="s">
        <v>26</v>
      </c>
      <c r="E3095" s="39"/>
      <c r="F3095" s="41" t="n">
        <f aca="false">IF(A3095="","",MATCH(A3095,P_ID,1))</f>
        <v>2874</v>
      </c>
      <c r="G3095" s="41" t="str">
        <f aca="false">IF(A3095="","",INDEX(P_Svc,F3095))</f>
        <v>Express</v>
      </c>
      <c r="H3095" s="41" t="str">
        <f aca="false">IF(A3095="","",INDEX(P_Zone,F3095))</f>
        <v>North</v>
      </c>
      <c r="I3095" s="41" t="n">
        <f aca="false">IF(A3095="","",IF(D3095="Delivered",IF(B3095&lt;=INDEX(P_Due,F3095),1,0),0))</f>
        <v>1</v>
      </c>
    </row>
    <row r="3096" customFormat="false" ht="15" hidden="false" customHeight="false" outlineLevel="0" collapsed="false">
      <c r="A3096" s="37" t="n">
        <v>1002875</v>
      </c>
      <c r="B3096" s="38" t="n">
        <v>46287</v>
      </c>
      <c r="C3096" s="39" t="n">
        <v>1</v>
      </c>
      <c r="D3096" s="39" t="s">
        <v>26</v>
      </c>
      <c r="E3096" s="39"/>
      <c r="F3096" s="41" t="n">
        <f aca="false">IF(A3096="","",MATCH(A3096,P_ID,1))</f>
        <v>2875</v>
      </c>
      <c r="G3096" s="41" t="str">
        <f aca="false">IF(A3096="","",INDEX(P_Svc,F3096))</f>
        <v>Express</v>
      </c>
      <c r="H3096" s="41" t="str">
        <f aca="false">IF(A3096="","",INDEX(P_Zone,F3096))</f>
        <v>South</v>
      </c>
      <c r="I3096" s="41" t="n">
        <f aca="false">IF(A3096="","",IF(D3096="Delivered",IF(B3096&lt;=INDEX(P_Due,F3096),1,0),0))</f>
        <v>1</v>
      </c>
    </row>
    <row r="3097" customFormat="false" ht="15" hidden="false" customHeight="false" outlineLevel="0" collapsed="false">
      <c r="A3097" s="37" t="n">
        <v>1002905</v>
      </c>
      <c r="B3097" s="38" t="n">
        <v>46287</v>
      </c>
      <c r="C3097" s="39" t="n">
        <v>1</v>
      </c>
      <c r="D3097" s="39" t="s">
        <v>26</v>
      </c>
      <c r="E3097" s="39"/>
      <c r="F3097" s="41" t="n">
        <f aca="false">IF(A3097="","",MATCH(A3097,P_ID,1))</f>
        <v>2905</v>
      </c>
      <c r="G3097" s="41" t="str">
        <f aca="false">IF(A3097="","",INDEX(P_Svc,F3097))</f>
        <v>Express</v>
      </c>
      <c r="H3097" s="41" t="str">
        <f aca="false">IF(A3097="","",INDEX(P_Zone,F3097))</f>
        <v>South</v>
      </c>
      <c r="I3097" s="41" t="n">
        <f aca="false">IF(A3097="","",IF(D3097="Delivered",IF(B3097&lt;=INDEX(P_Due,F3097),1,0),0))</f>
        <v>1</v>
      </c>
    </row>
    <row r="3098" customFormat="false" ht="15" hidden="false" customHeight="false" outlineLevel="0" collapsed="false">
      <c r="A3098" s="37" t="n">
        <v>1002908</v>
      </c>
      <c r="B3098" s="38" t="n">
        <v>46287</v>
      </c>
      <c r="C3098" s="39" t="n">
        <v>1</v>
      </c>
      <c r="D3098" s="39" t="s">
        <v>26</v>
      </c>
      <c r="E3098" s="39"/>
      <c r="F3098" s="41" t="n">
        <f aca="false">IF(A3098="","",MATCH(A3098,P_ID,1))</f>
        <v>2908</v>
      </c>
      <c r="G3098" s="41" t="str">
        <f aca="false">IF(A3098="","",INDEX(P_Svc,F3098))</f>
        <v>Express</v>
      </c>
      <c r="H3098" s="41" t="str">
        <f aca="false">IF(A3098="","",INDEX(P_Zone,F3098))</f>
        <v>West</v>
      </c>
      <c r="I3098" s="41" t="n">
        <f aca="false">IF(A3098="","",IF(D3098="Delivered",IF(B3098&lt;=INDEX(P_Due,F3098),1,0),0))</f>
        <v>1</v>
      </c>
    </row>
    <row r="3099" customFormat="false" ht="15" hidden="false" customHeight="false" outlineLevel="0" collapsed="false">
      <c r="A3099" s="37" t="n">
        <v>1002932</v>
      </c>
      <c r="B3099" s="38" t="n">
        <v>46287</v>
      </c>
      <c r="C3099" s="39" t="n">
        <v>1</v>
      </c>
      <c r="D3099" s="39" t="s">
        <v>26</v>
      </c>
      <c r="E3099" s="39"/>
      <c r="F3099" s="41" t="n">
        <f aca="false">IF(A3099="","",MATCH(A3099,P_ID,1))</f>
        <v>2932</v>
      </c>
      <c r="G3099" s="41" t="str">
        <f aca="false">IF(A3099="","",INDEX(P_Svc,F3099))</f>
        <v>Express</v>
      </c>
      <c r="H3099" s="41" t="str">
        <f aca="false">IF(A3099="","",INDEX(P_Zone,F3099))</f>
        <v>West</v>
      </c>
      <c r="I3099" s="41" t="n">
        <f aca="false">IF(A3099="","",IF(D3099="Delivered",IF(B3099&lt;=INDEX(P_Due,F3099),1,0),0))</f>
        <v>1</v>
      </c>
    </row>
    <row r="3100" customFormat="false" ht="15" hidden="false" customHeight="false" outlineLevel="0" collapsed="false">
      <c r="A3100" s="37" t="n">
        <v>1002964</v>
      </c>
      <c r="B3100" s="38" t="n">
        <v>46287</v>
      </c>
      <c r="C3100" s="39" t="n">
        <v>1</v>
      </c>
      <c r="D3100" s="39" t="s">
        <v>26</v>
      </c>
      <c r="E3100" s="39"/>
      <c r="F3100" s="41" t="n">
        <f aca="false">IF(A3100="","",MATCH(A3100,P_ID,1))</f>
        <v>2964</v>
      </c>
      <c r="G3100" s="41" t="str">
        <f aca="false">IF(A3100="","",INDEX(P_Svc,F3100))</f>
        <v>Express</v>
      </c>
      <c r="H3100" s="41" t="str">
        <f aca="false">IF(A3100="","",INDEX(P_Zone,F3100))</f>
        <v>South</v>
      </c>
      <c r="I3100" s="41" t="n">
        <f aca="false">IF(A3100="","",IF(D3100="Delivered",IF(B3100&lt;=INDEX(P_Due,F3100),1,0),0))</f>
        <v>1</v>
      </c>
    </row>
    <row r="3101" customFormat="false" ht="15" hidden="false" customHeight="false" outlineLevel="0" collapsed="false">
      <c r="A3101" s="37" t="n">
        <v>1002991</v>
      </c>
      <c r="B3101" s="38" t="n">
        <v>46287</v>
      </c>
      <c r="C3101" s="39" t="n">
        <v>1</v>
      </c>
      <c r="D3101" s="39" t="s">
        <v>26</v>
      </c>
      <c r="E3101" s="39"/>
      <c r="F3101" s="41" t="n">
        <f aca="false">IF(A3101="","",MATCH(A3101,P_ID,1))</f>
        <v>2991</v>
      </c>
      <c r="G3101" s="41" t="str">
        <f aca="false">IF(A3101="","",INDEX(P_Svc,F3101))</f>
        <v>Express</v>
      </c>
      <c r="H3101" s="41" t="str">
        <f aca="false">IF(A3101="","",INDEX(P_Zone,F3101))</f>
        <v>South</v>
      </c>
      <c r="I3101" s="41" t="n">
        <f aca="false">IF(A3101="","",IF(D3101="Delivered",IF(B3101&lt;=INDEX(P_Due,F3101),1,0),0))</f>
        <v>1</v>
      </c>
    </row>
    <row r="3102" customFormat="false" ht="15" hidden="false" customHeight="false" outlineLevel="0" collapsed="false">
      <c r="A3102" s="37" t="n">
        <v>1003040</v>
      </c>
      <c r="B3102" s="38" t="n">
        <v>46287</v>
      </c>
      <c r="C3102" s="39" t="n">
        <v>1</v>
      </c>
      <c r="D3102" s="39" t="s">
        <v>26</v>
      </c>
      <c r="E3102" s="39"/>
      <c r="F3102" s="41" t="n">
        <f aca="false">IF(A3102="","",MATCH(A3102,P_ID,1))</f>
        <v>3040</v>
      </c>
      <c r="G3102" s="41" t="str">
        <f aca="false">IF(A3102="","",INDEX(P_Svc,F3102))</f>
        <v>Express</v>
      </c>
      <c r="H3102" s="41" t="str">
        <f aca="false">IF(A3102="","",INDEX(P_Zone,F3102))</f>
        <v>Central</v>
      </c>
      <c r="I3102" s="41" t="n">
        <f aca="false">IF(A3102="","",IF(D3102="Delivered",IF(B3102&lt;=INDEX(P_Due,F3102),1,0),0))</f>
        <v>1</v>
      </c>
    </row>
    <row r="3103" customFormat="false" ht="15" hidden="false" customHeight="false" outlineLevel="0" collapsed="false">
      <c r="A3103" s="37" t="n">
        <v>1003050</v>
      </c>
      <c r="B3103" s="38" t="n">
        <v>46287</v>
      </c>
      <c r="C3103" s="39" t="n">
        <v>1</v>
      </c>
      <c r="D3103" s="39" t="s">
        <v>26</v>
      </c>
      <c r="E3103" s="39"/>
      <c r="F3103" s="41" t="n">
        <f aca="false">IF(A3103="","",MATCH(A3103,P_ID,1))</f>
        <v>3050</v>
      </c>
      <c r="G3103" s="41" t="str">
        <f aca="false">IF(A3103="","",INDEX(P_Svc,F3103))</f>
        <v>Express</v>
      </c>
      <c r="H3103" s="41" t="str">
        <f aca="false">IF(A3103="","",INDEX(P_Zone,F3103))</f>
        <v>South</v>
      </c>
      <c r="I3103" s="41" t="n">
        <f aca="false">IF(A3103="","",IF(D3103="Delivered",IF(B3103&lt;=INDEX(P_Due,F3103),1,0),0))</f>
        <v>1</v>
      </c>
    </row>
    <row r="3104" customFormat="false" ht="15" hidden="false" customHeight="false" outlineLevel="0" collapsed="false">
      <c r="A3104" s="37" t="n">
        <v>1003057</v>
      </c>
      <c r="B3104" s="38" t="n">
        <v>46287</v>
      </c>
      <c r="C3104" s="39" t="n">
        <v>1</v>
      </c>
      <c r="D3104" s="39" t="s">
        <v>26</v>
      </c>
      <c r="E3104" s="39"/>
      <c r="F3104" s="41" t="n">
        <f aca="false">IF(A3104="","",MATCH(A3104,P_ID,1))</f>
        <v>3057</v>
      </c>
      <c r="G3104" s="41" t="str">
        <f aca="false">IF(A3104="","",INDEX(P_Svc,F3104))</f>
        <v>Express</v>
      </c>
      <c r="H3104" s="41" t="str">
        <f aca="false">IF(A3104="","",INDEX(P_Zone,F3104))</f>
        <v>Central</v>
      </c>
      <c r="I3104" s="41" t="n">
        <f aca="false">IF(A3104="","",IF(D3104="Delivered",IF(B3104&lt;=INDEX(P_Due,F3104),1,0),0))</f>
        <v>1</v>
      </c>
    </row>
    <row r="3105" customFormat="false" ht="15" hidden="false" customHeight="false" outlineLevel="0" collapsed="false">
      <c r="A3105" s="37" t="n">
        <v>1003070</v>
      </c>
      <c r="B3105" s="38" t="n">
        <v>46287</v>
      </c>
      <c r="C3105" s="39" t="n">
        <v>1</v>
      </c>
      <c r="D3105" s="39" t="s">
        <v>79</v>
      </c>
      <c r="E3105" s="39" t="s">
        <v>36</v>
      </c>
      <c r="F3105" s="41" t="n">
        <f aca="false">IF(A3105="","",MATCH(A3105,P_ID,1))</f>
        <v>3070</v>
      </c>
      <c r="G3105" s="41" t="str">
        <f aca="false">IF(A3105="","",INDEX(P_Svc,F3105))</f>
        <v>Express</v>
      </c>
      <c r="H3105" s="41" t="str">
        <f aca="false">IF(A3105="","",INDEX(P_Zone,F3105))</f>
        <v>West</v>
      </c>
      <c r="I3105" s="41" t="n">
        <f aca="false">IF(A3105="","",IF(D3105="Delivered",IF(B3105&lt;=INDEX(P_Due,F3105),1,0),0))</f>
        <v>0</v>
      </c>
    </row>
    <row r="3106" customFormat="false" ht="15" hidden="false" customHeight="false" outlineLevel="0" collapsed="false">
      <c r="A3106" s="37" t="n">
        <v>1003076</v>
      </c>
      <c r="B3106" s="38" t="n">
        <v>46287</v>
      </c>
      <c r="C3106" s="39" t="n">
        <v>1</v>
      </c>
      <c r="D3106" s="39" t="s">
        <v>26</v>
      </c>
      <c r="E3106" s="39"/>
      <c r="F3106" s="41" t="n">
        <f aca="false">IF(A3106="","",MATCH(A3106,P_ID,1))</f>
        <v>3076</v>
      </c>
      <c r="G3106" s="41" t="str">
        <f aca="false">IF(A3106="","",INDEX(P_Svc,F3106))</f>
        <v>Express</v>
      </c>
      <c r="H3106" s="41" t="str">
        <f aca="false">IF(A3106="","",INDEX(P_Zone,F3106))</f>
        <v>South</v>
      </c>
      <c r="I3106" s="41" t="n">
        <f aca="false">IF(A3106="","",IF(D3106="Delivered",IF(B3106&lt;=INDEX(P_Due,F3106),1,0),0))</f>
        <v>1</v>
      </c>
    </row>
    <row r="3107" customFormat="false" ht="15" hidden="false" customHeight="false" outlineLevel="0" collapsed="false">
      <c r="A3107" s="37" t="n">
        <v>1003099</v>
      </c>
      <c r="B3107" s="38" t="n">
        <v>46287</v>
      </c>
      <c r="C3107" s="39" t="n">
        <v>1</v>
      </c>
      <c r="D3107" s="39" t="s">
        <v>26</v>
      </c>
      <c r="E3107" s="39"/>
      <c r="F3107" s="41" t="n">
        <f aca="false">IF(A3107="","",MATCH(A3107,P_ID,1))</f>
        <v>3099</v>
      </c>
      <c r="G3107" s="41" t="str">
        <f aca="false">IF(A3107="","",INDEX(P_Svc,F3107))</f>
        <v>Express</v>
      </c>
      <c r="H3107" s="41" t="str">
        <f aca="false">IF(A3107="","",INDEX(P_Zone,F3107))</f>
        <v>West</v>
      </c>
      <c r="I3107" s="41" t="n">
        <f aca="false">IF(A3107="","",IF(D3107="Delivered",IF(B3107&lt;=INDEX(P_Due,F3107),1,0),0))</f>
        <v>1</v>
      </c>
    </row>
    <row r="3108" customFormat="false" ht="15" hidden="false" customHeight="false" outlineLevel="0" collapsed="false">
      <c r="A3108" s="37" t="n">
        <v>1003122</v>
      </c>
      <c r="B3108" s="38" t="n">
        <v>46287</v>
      </c>
      <c r="C3108" s="39" t="n">
        <v>1</v>
      </c>
      <c r="D3108" s="39" t="s">
        <v>26</v>
      </c>
      <c r="E3108" s="39"/>
      <c r="F3108" s="41" t="n">
        <f aca="false">IF(A3108="","",MATCH(A3108,P_ID,1))</f>
        <v>3122</v>
      </c>
      <c r="G3108" s="41" t="str">
        <f aca="false">IF(A3108="","",INDEX(P_Svc,F3108))</f>
        <v>Express</v>
      </c>
      <c r="H3108" s="41" t="str">
        <f aca="false">IF(A3108="","",INDEX(P_Zone,F3108))</f>
        <v>North</v>
      </c>
      <c r="I3108" s="41" t="n">
        <f aca="false">IF(A3108="","",IF(D3108="Delivered",IF(B3108&lt;=INDEX(P_Due,F3108),1,0),0))</f>
        <v>1</v>
      </c>
    </row>
    <row r="3109" customFormat="false" ht="15" hidden="false" customHeight="false" outlineLevel="0" collapsed="false">
      <c r="A3109" s="37" t="n">
        <v>1003141</v>
      </c>
      <c r="B3109" s="38" t="n">
        <v>46287</v>
      </c>
      <c r="C3109" s="39" t="n">
        <v>1</v>
      </c>
      <c r="D3109" s="39" t="s">
        <v>26</v>
      </c>
      <c r="E3109" s="39"/>
      <c r="F3109" s="41" t="n">
        <f aca="false">IF(A3109="","",MATCH(A3109,P_ID,1))</f>
        <v>3141</v>
      </c>
      <c r="G3109" s="41" t="str">
        <f aca="false">IF(A3109="","",INDEX(P_Svc,F3109))</f>
        <v>Express</v>
      </c>
      <c r="H3109" s="41" t="str">
        <f aca="false">IF(A3109="","",INDEX(P_Zone,F3109))</f>
        <v>North</v>
      </c>
      <c r="I3109" s="41" t="n">
        <f aca="false">IF(A3109="","",IF(D3109="Delivered",IF(B3109&lt;=INDEX(P_Due,F3109),1,0),0))</f>
        <v>1</v>
      </c>
    </row>
    <row r="3110" customFormat="false" ht="15" hidden="false" customHeight="false" outlineLevel="0" collapsed="false">
      <c r="A3110" s="37" t="n">
        <v>1003149</v>
      </c>
      <c r="B3110" s="38" t="n">
        <v>46287</v>
      </c>
      <c r="C3110" s="39" t="n">
        <v>1</v>
      </c>
      <c r="D3110" s="39" t="s">
        <v>26</v>
      </c>
      <c r="E3110" s="39"/>
      <c r="F3110" s="41" t="n">
        <f aca="false">IF(A3110="","",MATCH(A3110,P_ID,1))</f>
        <v>3149</v>
      </c>
      <c r="G3110" s="41" t="str">
        <f aca="false">IF(A3110="","",INDEX(P_Svc,F3110))</f>
        <v>Express</v>
      </c>
      <c r="H3110" s="41" t="str">
        <f aca="false">IF(A3110="","",INDEX(P_Zone,F3110))</f>
        <v>East</v>
      </c>
      <c r="I3110" s="41" t="n">
        <f aca="false">IF(A3110="","",IF(D3110="Delivered",IF(B3110&lt;=INDEX(P_Due,F3110),1,0),0))</f>
        <v>1</v>
      </c>
    </row>
    <row r="3111" customFormat="false" ht="15" hidden="false" customHeight="false" outlineLevel="0" collapsed="false">
      <c r="A3111" s="37" t="n">
        <v>1003151</v>
      </c>
      <c r="B3111" s="38" t="n">
        <v>46287</v>
      </c>
      <c r="C3111" s="39" t="n">
        <v>1</v>
      </c>
      <c r="D3111" s="39" t="s">
        <v>26</v>
      </c>
      <c r="E3111" s="39"/>
      <c r="F3111" s="41" t="n">
        <f aca="false">IF(A3111="","",MATCH(A3111,P_ID,1))</f>
        <v>3151</v>
      </c>
      <c r="G3111" s="41" t="str">
        <f aca="false">IF(A3111="","",INDEX(P_Svc,F3111))</f>
        <v>Express</v>
      </c>
      <c r="H3111" s="41" t="str">
        <f aca="false">IF(A3111="","",INDEX(P_Zone,F3111))</f>
        <v>North</v>
      </c>
      <c r="I3111" s="41" t="n">
        <f aca="false">IF(A3111="","",IF(D3111="Delivered",IF(B3111&lt;=INDEX(P_Due,F3111),1,0),0))</f>
        <v>1</v>
      </c>
    </row>
    <row r="3112" customFormat="false" ht="15" hidden="false" customHeight="false" outlineLevel="0" collapsed="false">
      <c r="A3112" s="37" t="n">
        <v>1003168</v>
      </c>
      <c r="B3112" s="38" t="n">
        <v>46287</v>
      </c>
      <c r="C3112" s="39" t="n">
        <v>1</v>
      </c>
      <c r="D3112" s="39" t="s">
        <v>26</v>
      </c>
      <c r="E3112" s="39"/>
      <c r="F3112" s="41" t="n">
        <f aca="false">IF(A3112="","",MATCH(A3112,P_ID,1))</f>
        <v>3168</v>
      </c>
      <c r="G3112" s="41" t="str">
        <f aca="false">IF(A3112="","",INDEX(P_Svc,F3112))</f>
        <v>Express</v>
      </c>
      <c r="H3112" s="41" t="str">
        <f aca="false">IF(A3112="","",INDEX(P_Zone,F3112))</f>
        <v>North</v>
      </c>
      <c r="I3112" s="41" t="n">
        <f aca="false">IF(A3112="","",IF(D3112="Delivered",IF(B3112&lt;=INDEX(P_Due,F3112),1,0),0))</f>
        <v>1</v>
      </c>
    </row>
    <row r="3113" customFormat="false" ht="15" hidden="false" customHeight="false" outlineLevel="0" collapsed="false">
      <c r="A3113" s="37" t="n">
        <v>1003184</v>
      </c>
      <c r="B3113" s="38" t="n">
        <v>46287</v>
      </c>
      <c r="C3113" s="39" t="n">
        <v>1</v>
      </c>
      <c r="D3113" s="39" t="s">
        <v>26</v>
      </c>
      <c r="E3113" s="39"/>
      <c r="F3113" s="41" t="n">
        <f aca="false">IF(A3113="","",MATCH(A3113,P_ID,1))</f>
        <v>3184</v>
      </c>
      <c r="G3113" s="41" t="str">
        <f aca="false">IF(A3113="","",INDEX(P_Svc,F3113))</f>
        <v>Express</v>
      </c>
      <c r="H3113" s="41" t="str">
        <f aca="false">IF(A3113="","",INDEX(P_Zone,F3113))</f>
        <v>Central</v>
      </c>
      <c r="I3113" s="41" t="n">
        <f aca="false">IF(A3113="","",IF(D3113="Delivered",IF(B3113&lt;=INDEX(P_Due,F3113),1,0),0))</f>
        <v>1</v>
      </c>
    </row>
    <row r="3114" customFormat="false" ht="15" hidden="false" customHeight="false" outlineLevel="0" collapsed="false">
      <c r="A3114" s="37" t="n">
        <v>1003206</v>
      </c>
      <c r="B3114" s="38" t="n">
        <v>46287</v>
      </c>
      <c r="C3114" s="39" t="n">
        <v>1</v>
      </c>
      <c r="D3114" s="39" t="s">
        <v>26</v>
      </c>
      <c r="E3114" s="39"/>
      <c r="F3114" s="41" t="n">
        <f aca="false">IF(A3114="","",MATCH(A3114,P_ID,1))</f>
        <v>3206</v>
      </c>
      <c r="G3114" s="41" t="str">
        <f aca="false">IF(A3114="","",INDEX(P_Svc,F3114))</f>
        <v>Express</v>
      </c>
      <c r="H3114" s="41" t="str">
        <f aca="false">IF(A3114="","",INDEX(P_Zone,F3114))</f>
        <v>North</v>
      </c>
      <c r="I3114" s="41" t="n">
        <f aca="false">IF(A3114="","",IF(D3114="Delivered",IF(B3114&lt;=INDEX(P_Due,F3114),1,0),0))</f>
        <v>1</v>
      </c>
    </row>
    <row r="3115" customFormat="false" ht="15" hidden="false" customHeight="false" outlineLevel="0" collapsed="false">
      <c r="A3115" s="37" t="n">
        <v>1003208</v>
      </c>
      <c r="B3115" s="38" t="n">
        <v>46287</v>
      </c>
      <c r="C3115" s="39" t="n">
        <v>1</v>
      </c>
      <c r="D3115" s="39" t="s">
        <v>26</v>
      </c>
      <c r="E3115" s="39"/>
      <c r="F3115" s="41" t="n">
        <f aca="false">IF(A3115="","",MATCH(A3115,P_ID,1))</f>
        <v>3208</v>
      </c>
      <c r="G3115" s="41" t="str">
        <f aca="false">IF(A3115="","",INDEX(P_Svc,F3115))</f>
        <v>Express</v>
      </c>
      <c r="H3115" s="41" t="str">
        <f aca="false">IF(A3115="","",INDEX(P_Zone,F3115))</f>
        <v>East</v>
      </c>
      <c r="I3115" s="41" t="n">
        <f aca="false">IF(A3115="","",IF(D3115="Delivered",IF(B3115&lt;=INDEX(P_Due,F3115),1,0),0))</f>
        <v>1</v>
      </c>
    </row>
    <row r="3116" customFormat="false" ht="15" hidden="false" customHeight="false" outlineLevel="0" collapsed="false">
      <c r="A3116" s="37" t="n">
        <v>1003211</v>
      </c>
      <c r="B3116" s="38" t="n">
        <v>46287</v>
      </c>
      <c r="C3116" s="39" t="n">
        <v>1</v>
      </c>
      <c r="D3116" s="39" t="s">
        <v>26</v>
      </c>
      <c r="E3116" s="39"/>
      <c r="F3116" s="41" t="n">
        <f aca="false">IF(A3116="","",MATCH(A3116,P_ID,1))</f>
        <v>3211</v>
      </c>
      <c r="G3116" s="41" t="str">
        <f aca="false">IF(A3116="","",INDEX(P_Svc,F3116))</f>
        <v>Express</v>
      </c>
      <c r="H3116" s="41" t="str">
        <f aca="false">IF(A3116="","",INDEX(P_Zone,F3116))</f>
        <v>Central</v>
      </c>
      <c r="I3116" s="41" t="n">
        <f aca="false">IF(A3116="","",IF(D3116="Delivered",IF(B3116&lt;=INDEX(P_Due,F3116),1,0),0))</f>
        <v>1</v>
      </c>
    </row>
    <row r="3117" customFormat="false" ht="15" hidden="false" customHeight="false" outlineLevel="0" collapsed="false">
      <c r="A3117" s="37" t="n">
        <v>1003223</v>
      </c>
      <c r="B3117" s="38" t="n">
        <v>46287</v>
      </c>
      <c r="C3117" s="39" t="n">
        <v>1</v>
      </c>
      <c r="D3117" s="39" t="s">
        <v>26</v>
      </c>
      <c r="E3117" s="39"/>
      <c r="F3117" s="41" t="n">
        <f aca="false">IF(A3117="","",MATCH(A3117,P_ID,1))</f>
        <v>3223</v>
      </c>
      <c r="G3117" s="41" t="str">
        <f aca="false">IF(A3117="","",INDEX(P_Svc,F3117))</f>
        <v>Express</v>
      </c>
      <c r="H3117" s="41" t="str">
        <f aca="false">IF(A3117="","",INDEX(P_Zone,F3117))</f>
        <v>North</v>
      </c>
      <c r="I3117" s="41" t="n">
        <f aca="false">IF(A3117="","",IF(D3117="Delivered",IF(B3117&lt;=INDEX(P_Due,F3117),1,0),0))</f>
        <v>1</v>
      </c>
    </row>
    <row r="3118" customFormat="false" ht="15" hidden="false" customHeight="false" outlineLevel="0" collapsed="false">
      <c r="A3118" s="37" t="n">
        <v>1003241</v>
      </c>
      <c r="B3118" s="38" t="n">
        <v>46287</v>
      </c>
      <c r="C3118" s="39" t="n">
        <v>1</v>
      </c>
      <c r="D3118" s="39" t="s">
        <v>26</v>
      </c>
      <c r="E3118" s="39"/>
      <c r="F3118" s="41" t="n">
        <f aca="false">IF(A3118="","",MATCH(A3118,P_ID,1))</f>
        <v>3241</v>
      </c>
      <c r="G3118" s="41" t="str">
        <f aca="false">IF(A3118="","",INDEX(P_Svc,F3118))</f>
        <v>Express</v>
      </c>
      <c r="H3118" s="41" t="str">
        <f aca="false">IF(A3118="","",INDEX(P_Zone,F3118))</f>
        <v>West</v>
      </c>
      <c r="I3118" s="41" t="n">
        <f aca="false">IF(A3118="","",IF(D3118="Delivered",IF(B3118&lt;=INDEX(P_Due,F3118),1,0),0))</f>
        <v>1</v>
      </c>
    </row>
    <row r="3119" customFormat="false" ht="15" hidden="false" customHeight="false" outlineLevel="0" collapsed="false">
      <c r="A3119" s="37" t="n">
        <v>1003256</v>
      </c>
      <c r="B3119" s="38" t="n">
        <v>46287</v>
      </c>
      <c r="C3119" s="39" t="n">
        <v>1</v>
      </c>
      <c r="D3119" s="39" t="s">
        <v>26</v>
      </c>
      <c r="E3119" s="39"/>
      <c r="F3119" s="41" t="n">
        <f aca="false">IF(A3119="","",MATCH(A3119,P_ID,1))</f>
        <v>3256</v>
      </c>
      <c r="G3119" s="41" t="str">
        <f aca="false">IF(A3119="","",INDEX(P_Svc,F3119))</f>
        <v>Express</v>
      </c>
      <c r="H3119" s="41" t="str">
        <f aca="false">IF(A3119="","",INDEX(P_Zone,F3119))</f>
        <v>West</v>
      </c>
      <c r="I3119" s="41" t="n">
        <f aca="false">IF(A3119="","",IF(D3119="Delivered",IF(B3119&lt;=INDEX(P_Due,F3119),1,0),0))</f>
        <v>1</v>
      </c>
    </row>
    <row r="3120" customFormat="false" ht="15" hidden="false" customHeight="false" outlineLevel="0" collapsed="false">
      <c r="A3120" s="37" t="n">
        <v>1003271</v>
      </c>
      <c r="B3120" s="38" t="n">
        <v>46287</v>
      </c>
      <c r="C3120" s="39" t="n">
        <v>1</v>
      </c>
      <c r="D3120" s="39" t="s">
        <v>26</v>
      </c>
      <c r="E3120" s="39"/>
      <c r="F3120" s="41" t="n">
        <f aca="false">IF(A3120="","",MATCH(A3120,P_ID,1))</f>
        <v>3271</v>
      </c>
      <c r="G3120" s="41" t="str">
        <f aca="false">IF(A3120="","",INDEX(P_Svc,F3120))</f>
        <v>Express</v>
      </c>
      <c r="H3120" s="41" t="str">
        <f aca="false">IF(A3120="","",INDEX(P_Zone,F3120))</f>
        <v>West</v>
      </c>
      <c r="I3120" s="41" t="n">
        <f aca="false">IF(A3120="","",IF(D3120="Delivered",IF(B3120&lt;=INDEX(P_Due,F3120),1,0),0))</f>
        <v>1</v>
      </c>
    </row>
    <row r="3121" customFormat="false" ht="15" hidden="false" customHeight="false" outlineLevel="0" collapsed="false">
      <c r="A3121" s="37" t="n">
        <v>1003285</v>
      </c>
      <c r="B3121" s="38" t="n">
        <v>46287</v>
      </c>
      <c r="C3121" s="39" t="n">
        <v>1</v>
      </c>
      <c r="D3121" s="39" t="s">
        <v>26</v>
      </c>
      <c r="E3121" s="39"/>
      <c r="F3121" s="41" t="n">
        <f aca="false">IF(A3121="","",MATCH(A3121,P_ID,1))</f>
        <v>3285</v>
      </c>
      <c r="G3121" s="41" t="str">
        <f aca="false">IF(A3121="","",INDEX(P_Svc,F3121))</f>
        <v>Express</v>
      </c>
      <c r="H3121" s="41" t="str">
        <f aca="false">IF(A3121="","",INDEX(P_Zone,F3121))</f>
        <v>East</v>
      </c>
      <c r="I3121" s="41" t="n">
        <f aca="false">IF(A3121="","",IF(D3121="Delivered",IF(B3121&lt;=INDEX(P_Due,F3121),1,0),0))</f>
        <v>1</v>
      </c>
    </row>
    <row r="3122" customFormat="false" ht="15" hidden="false" customHeight="false" outlineLevel="0" collapsed="false">
      <c r="A3122" s="37" t="n">
        <v>1003292</v>
      </c>
      <c r="B3122" s="38" t="n">
        <v>46287</v>
      </c>
      <c r="C3122" s="39" t="n">
        <v>1</v>
      </c>
      <c r="D3122" s="39" t="s">
        <v>26</v>
      </c>
      <c r="E3122" s="39"/>
      <c r="F3122" s="41" t="n">
        <f aca="false">IF(A3122="","",MATCH(A3122,P_ID,1))</f>
        <v>3292</v>
      </c>
      <c r="G3122" s="41" t="str">
        <f aca="false">IF(A3122="","",INDEX(P_Svc,F3122))</f>
        <v>Express</v>
      </c>
      <c r="H3122" s="41" t="str">
        <f aca="false">IF(A3122="","",INDEX(P_Zone,F3122))</f>
        <v>Central</v>
      </c>
      <c r="I3122" s="41" t="n">
        <f aca="false">IF(A3122="","",IF(D3122="Delivered",IF(B3122&lt;=INDEX(P_Due,F3122),1,0),0))</f>
        <v>1</v>
      </c>
    </row>
    <row r="3123" customFormat="false" ht="15" hidden="false" customHeight="false" outlineLevel="0" collapsed="false">
      <c r="A3123" s="37" t="n">
        <v>1003293</v>
      </c>
      <c r="B3123" s="38" t="n">
        <v>46287</v>
      </c>
      <c r="C3123" s="39" t="n">
        <v>1</v>
      </c>
      <c r="D3123" s="39" t="s">
        <v>26</v>
      </c>
      <c r="E3123" s="39"/>
      <c r="F3123" s="41" t="n">
        <f aca="false">IF(A3123="","",MATCH(A3123,P_ID,1))</f>
        <v>3293</v>
      </c>
      <c r="G3123" s="41" t="str">
        <f aca="false">IF(A3123="","",INDEX(P_Svc,F3123))</f>
        <v>Express</v>
      </c>
      <c r="H3123" s="41" t="str">
        <f aca="false">IF(A3123="","",INDEX(P_Zone,F3123))</f>
        <v>East</v>
      </c>
      <c r="I3123" s="41" t="n">
        <f aca="false">IF(A3123="","",IF(D3123="Delivered",IF(B3123&lt;=INDEX(P_Due,F3123),1,0),0))</f>
        <v>1</v>
      </c>
    </row>
    <row r="3124" customFormat="false" ht="15" hidden="false" customHeight="false" outlineLevel="0" collapsed="false">
      <c r="A3124" s="37" t="n">
        <v>1002297</v>
      </c>
      <c r="B3124" s="38" t="n">
        <v>46287</v>
      </c>
      <c r="C3124" s="39" t="n">
        <v>3</v>
      </c>
      <c r="D3124" s="39" t="s">
        <v>26</v>
      </c>
      <c r="E3124" s="39"/>
      <c r="F3124" s="41" t="n">
        <f aca="false">IF(A3124="","",MATCH(A3124,P_ID,1))</f>
        <v>2297</v>
      </c>
      <c r="G3124" s="41" t="str">
        <f aca="false">IF(A3124="","",INDEX(P_Svc,F3124))</f>
        <v>Standard</v>
      </c>
      <c r="H3124" s="41" t="str">
        <f aca="false">IF(A3124="","",INDEX(P_Zone,F3124))</f>
        <v>Central</v>
      </c>
      <c r="I3124" s="41" t="n">
        <f aca="false">IF(A3124="","",IF(D3124="Delivered",IF(B3124&lt;=INDEX(P_Due,F3124),1,0),0))</f>
        <v>1</v>
      </c>
    </row>
    <row r="3125" customFormat="false" ht="15" hidden="false" customHeight="false" outlineLevel="0" collapsed="false">
      <c r="A3125" s="37" t="n">
        <v>1002315</v>
      </c>
      <c r="B3125" s="38" t="n">
        <v>46287</v>
      </c>
      <c r="C3125" s="39" t="n">
        <v>3</v>
      </c>
      <c r="D3125" s="39" t="s">
        <v>26</v>
      </c>
      <c r="E3125" s="39"/>
      <c r="F3125" s="41" t="n">
        <f aca="false">IF(A3125="","",MATCH(A3125,P_ID,1))</f>
        <v>2315</v>
      </c>
      <c r="G3125" s="41" t="str">
        <f aca="false">IF(A3125="","",INDEX(P_Svc,F3125))</f>
        <v>Standard</v>
      </c>
      <c r="H3125" s="41" t="str">
        <f aca="false">IF(A3125="","",INDEX(P_Zone,F3125))</f>
        <v>East</v>
      </c>
      <c r="I3125" s="41" t="n">
        <f aca="false">IF(A3125="","",IF(D3125="Delivered",IF(B3125&lt;=INDEX(P_Due,F3125),1,0),0))</f>
        <v>1</v>
      </c>
    </row>
    <row r="3126" customFormat="false" ht="15" hidden="false" customHeight="false" outlineLevel="0" collapsed="false">
      <c r="A3126" s="37" t="n">
        <v>1002341</v>
      </c>
      <c r="B3126" s="38" t="n">
        <v>46287</v>
      </c>
      <c r="C3126" s="39" t="n">
        <v>3</v>
      </c>
      <c r="D3126" s="39" t="s">
        <v>26</v>
      </c>
      <c r="E3126" s="39"/>
      <c r="F3126" s="41" t="n">
        <f aca="false">IF(A3126="","",MATCH(A3126,P_ID,1))</f>
        <v>2341</v>
      </c>
      <c r="G3126" s="41" t="str">
        <f aca="false">IF(A3126="","",INDEX(P_Svc,F3126))</f>
        <v>Standard</v>
      </c>
      <c r="H3126" s="41" t="str">
        <f aca="false">IF(A3126="","",INDEX(P_Zone,F3126))</f>
        <v>West</v>
      </c>
      <c r="I3126" s="41" t="n">
        <f aca="false">IF(A3126="","",IF(D3126="Delivered",IF(B3126&lt;=INDEX(P_Due,F3126),1,0),0))</f>
        <v>1</v>
      </c>
    </row>
    <row r="3127" customFormat="false" ht="15" hidden="false" customHeight="false" outlineLevel="0" collapsed="false">
      <c r="A3127" s="37" t="n">
        <v>1002480</v>
      </c>
      <c r="B3127" s="38" t="n">
        <v>46287</v>
      </c>
      <c r="C3127" s="39" t="n">
        <v>2</v>
      </c>
      <c r="D3127" s="39" t="s">
        <v>26</v>
      </c>
      <c r="E3127" s="39"/>
      <c r="F3127" s="41" t="n">
        <f aca="false">IF(A3127="","",MATCH(A3127,P_ID,1))</f>
        <v>2480</v>
      </c>
      <c r="G3127" s="41" t="str">
        <f aca="false">IF(A3127="","",INDEX(P_Svc,F3127))</f>
        <v>Standard</v>
      </c>
      <c r="H3127" s="41" t="str">
        <f aca="false">IF(A3127="","",INDEX(P_Zone,F3127))</f>
        <v>West</v>
      </c>
      <c r="I3127" s="41" t="n">
        <f aca="false">IF(A3127="","",IF(D3127="Delivered",IF(B3127&lt;=INDEX(P_Due,F3127),1,0),0))</f>
        <v>1</v>
      </c>
    </row>
    <row r="3128" customFormat="false" ht="15" hidden="false" customHeight="false" outlineLevel="0" collapsed="false">
      <c r="A3128" s="37" t="n">
        <v>1002486</v>
      </c>
      <c r="B3128" s="38" t="n">
        <v>46287</v>
      </c>
      <c r="C3128" s="39" t="n">
        <v>2</v>
      </c>
      <c r="D3128" s="39" t="s">
        <v>26</v>
      </c>
      <c r="E3128" s="39"/>
      <c r="F3128" s="41" t="n">
        <f aca="false">IF(A3128="","",MATCH(A3128,P_ID,1))</f>
        <v>2486</v>
      </c>
      <c r="G3128" s="41" t="str">
        <f aca="false">IF(A3128="","",INDEX(P_Svc,F3128))</f>
        <v>Economy</v>
      </c>
      <c r="H3128" s="41" t="str">
        <f aca="false">IF(A3128="","",INDEX(P_Zone,F3128))</f>
        <v>North</v>
      </c>
      <c r="I3128" s="41" t="n">
        <f aca="false">IF(A3128="","",IF(D3128="Delivered",IF(B3128&lt;=INDEX(P_Due,F3128),1,0),0))</f>
        <v>1</v>
      </c>
    </row>
    <row r="3129" customFormat="false" ht="15" hidden="false" customHeight="false" outlineLevel="0" collapsed="false">
      <c r="A3129" s="37" t="n">
        <v>1002502</v>
      </c>
      <c r="B3129" s="38" t="n">
        <v>46287</v>
      </c>
      <c r="C3129" s="39" t="n">
        <v>2</v>
      </c>
      <c r="D3129" s="39" t="s">
        <v>26</v>
      </c>
      <c r="E3129" s="39"/>
      <c r="F3129" s="41" t="n">
        <f aca="false">IF(A3129="","",MATCH(A3129,P_ID,1))</f>
        <v>2502</v>
      </c>
      <c r="G3129" s="41" t="str">
        <f aca="false">IF(A3129="","",INDEX(P_Svc,F3129))</f>
        <v>Economy</v>
      </c>
      <c r="H3129" s="41" t="str">
        <f aca="false">IF(A3129="","",INDEX(P_Zone,F3129))</f>
        <v>Central</v>
      </c>
      <c r="I3129" s="41" t="n">
        <f aca="false">IF(A3129="","",IF(D3129="Delivered",IF(B3129&lt;=INDEX(P_Due,F3129),1,0),0))</f>
        <v>1</v>
      </c>
    </row>
    <row r="3130" customFormat="false" ht="15" hidden="false" customHeight="false" outlineLevel="0" collapsed="false">
      <c r="A3130" s="37" t="n">
        <v>1002528</v>
      </c>
      <c r="B3130" s="38" t="n">
        <v>46287</v>
      </c>
      <c r="C3130" s="39" t="n">
        <v>2</v>
      </c>
      <c r="D3130" s="39" t="s">
        <v>26</v>
      </c>
      <c r="E3130" s="39"/>
      <c r="F3130" s="41" t="n">
        <f aca="false">IF(A3130="","",MATCH(A3130,P_ID,1))</f>
        <v>2528</v>
      </c>
      <c r="G3130" s="41" t="str">
        <f aca="false">IF(A3130="","",INDEX(P_Svc,F3130))</f>
        <v>Standard</v>
      </c>
      <c r="H3130" s="41" t="str">
        <f aca="false">IF(A3130="","",INDEX(P_Zone,F3130))</f>
        <v>West</v>
      </c>
      <c r="I3130" s="41" t="n">
        <f aca="false">IF(A3130="","",IF(D3130="Delivered",IF(B3130&lt;=INDEX(P_Due,F3130),1,0),0))</f>
        <v>1</v>
      </c>
    </row>
    <row r="3131" customFormat="false" ht="15" hidden="false" customHeight="false" outlineLevel="0" collapsed="false">
      <c r="A3131" s="37" t="n">
        <v>1002534</v>
      </c>
      <c r="B3131" s="38" t="n">
        <v>46287</v>
      </c>
      <c r="C3131" s="39" t="n">
        <v>2</v>
      </c>
      <c r="D3131" s="39" t="s">
        <v>26</v>
      </c>
      <c r="E3131" s="39"/>
      <c r="F3131" s="41" t="n">
        <f aca="false">IF(A3131="","",MATCH(A3131,P_ID,1))</f>
        <v>2534</v>
      </c>
      <c r="G3131" s="41" t="str">
        <f aca="false">IF(A3131="","",INDEX(P_Svc,F3131))</f>
        <v>Economy</v>
      </c>
      <c r="H3131" s="41" t="str">
        <f aca="false">IF(A3131="","",INDEX(P_Zone,F3131))</f>
        <v>South</v>
      </c>
      <c r="I3131" s="41" t="n">
        <f aca="false">IF(A3131="","",IF(D3131="Delivered",IF(B3131&lt;=INDEX(P_Due,F3131),1,0),0))</f>
        <v>1</v>
      </c>
    </row>
    <row r="3132" customFormat="false" ht="15" hidden="false" customHeight="false" outlineLevel="0" collapsed="false">
      <c r="A3132" s="37" t="n">
        <v>1002543</v>
      </c>
      <c r="B3132" s="38" t="n">
        <v>46287</v>
      </c>
      <c r="C3132" s="39" t="n">
        <v>2</v>
      </c>
      <c r="D3132" s="39" t="s">
        <v>26</v>
      </c>
      <c r="E3132" s="39"/>
      <c r="F3132" s="41" t="n">
        <f aca="false">IF(A3132="","",MATCH(A3132,P_ID,1))</f>
        <v>2543</v>
      </c>
      <c r="G3132" s="41" t="str">
        <f aca="false">IF(A3132="","",INDEX(P_Svc,F3132))</f>
        <v>Standard</v>
      </c>
      <c r="H3132" s="41" t="str">
        <f aca="false">IF(A3132="","",INDEX(P_Zone,F3132))</f>
        <v>East</v>
      </c>
      <c r="I3132" s="41" t="n">
        <f aca="false">IF(A3132="","",IF(D3132="Delivered",IF(B3132&lt;=INDEX(P_Due,F3132),1,0),0))</f>
        <v>1</v>
      </c>
    </row>
    <row r="3133" customFormat="false" ht="15" hidden="false" customHeight="false" outlineLevel="0" collapsed="false">
      <c r="A3133" s="37" t="n">
        <v>1002544</v>
      </c>
      <c r="B3133" s="38" t="n">
        <v>46287</v>
      </c>
      <c r="C3133" s="39" t="n">
        <v>2</v>
      </c>
      <c r="D3133" s="39" t="s">
        <v>26</v>
      </c>
      <c r="E3133" s="39"/>
      <c r="F3133" s="41" t="n">
        <f aca="false">IF(A3133="","",MATCH(A3133,P_ID,1))</f>
        <v>2544</v>
      </c>
      <c r="G3133" s="41" t="str">
        <f aca="false">IF(A3133="","",INDEX(P_Svc,F3133))</f>
        <v>Standard</v>
      </c>
      <c r="H3133" s="41" t="str">
        <f aca="false">IF(A3133="","",INDEX(P_Zone,F3133))</f>
        <v>Central</v>
      </c>
      <c r="I3133" s="41" t="n">
        <f aca="false">IF(A3133="","",IF(D3133="Delivered",IF(B3133&lt;=INDEX(P_Due,F3133),1,0),0))</f>
        <v>1</v>
      </c>
    </row>
    <row r="3134" customFormat="false" ht="15" hidden="false" customHeight="false" outlineLevel="0" collapsed="false">
      <c r="A3134" s="37" t="n">
        <v>1002552</v>
      </c>
      <c r="B3134" s="38" t="n">
        <v>46287</v>
      </c>
      <c r="C3134" s="39" t="n">
        <v>2</v>
      </c>
      <c r="D3134" s="39" t="s">
        <v>26</v>
      </c>
      <c r="E3134" s="39"/>
      <c r="F3134" s="41" t="n">
        <f aca="false">IF(A3134="","",MATCH(A3134,P_ID,1))</f>
        <v>2552</v>
      </c>
      <c r="G3134" s="41" t="str">
        <f aca="false">IF(A3134="","",INDEX(P_Svc,F3134))</f>
        <v>Economy</v>
      </c>
      <c r="H3134" s="41" t="str">
        <f aca="false">IF(A3134="","",INDEX(P_Zone,F3134))</f>
        <v>East</v>
      </c>
      <c r="I3134" s="41" t="n">
        <f aca="false">IF(A3134="","",IF(D3134="Delivered",IF(B3134&lt;=INDEX(P_Due,F3134),1,0),0))</f>
        <v>1</v>
      </c>
    </row>
    <row r="3135" customFormat="false" ht="15" hidden="false" customHeight="false" outlineLevel="0" collapsed="false">
      <c r="A3135" s="37" t="n">
        <v>1002557</v>
      </c>
      <c r="B3135" s="38" t="n">
        <v>46287</v>
      </c>
      <c r="C3135" s="39" t="n">
        <v>2</v>
      </c>
      <c r="D3135" s="39" t="s">
        <v>26</v>
      </c>
      <c r="E3135" s="39"/>
      <c r="F3135" s="41" t="n">
        <f aca="false">IF(A3135="","",MATCH(A3135,P_ID,1))</f>
        <v>2557</v>
      </c>
      <c r="G3135" s="41" t="str">
        <f aca="false">IF(A3135="","",INDEX(P_Svc,F3135))</f>
        <v>Economy</v>
      </c>
      <c r="H3135" s="41" t="str">
        <f aca="false">IF(A3135="","",INDEX(P_Zone,F3135))</f>
        <v>East</v>
      </c>
      <c r="I3135" s="41" t="n">
        <f aca="false">IF(A3135="","",IF(D3135="Delivered",IF(B3135&lt;=INDEX(P_Due,F3135),1,0),0))</f>
        <v>1</v>
      </c>
    </row>
    <row r="3136" customFormat="false" ht="15" hidden="false" customHeight="false" outlineLevel="0" collapsed="false">
      <c r="A3136" s="37" t="n">
        <v>1002573</v>
      </c>
      <c r="B3136" s="38" t="n">
        <v>46287</v>
      </c>
      <c r="C3136" s="39" t="n">
        <v>2</v>
      </c>
      <c r="D3136" s="39" t="s">
        <v>26</v>
      </c>
      <c r="E3136" s="39"/>
      <c r="F3136" s="41" t="n">
        <f aca="false">IF(A3136="","",MATCH(A3136,P_ID,1))</f>
        <v>2573</v>
      </c>
      <c r="G3136" s="41" t="str">
        <f aca="false">IF(A3136="","",INDEX(P_Svc,F3136))</f>
        <v>Standard</v>
      </c>
      <c r="H3136" s="41" t="str">
        <f aca="false">IF(A3136="","",INDEX(P_Zone,F3136))</f>
        <v>East</v>
      </c>
      <c r="I3136" s="41" t="n">
        <f aca="false">IF(A3136="","",IF(D3136="Delivered",IF(B3136&lt;=INDEX(P_Due,F3136),1,0),0))</f>
        <v>1</v>
      </c>
    </row>
    <row r="3137" customFormat="false" ht="15" hidden="false" customHeight="false" outlineLevel="0" collapsed="false">
      <c r="A3137" s="37" t="n">
        <v>1002577</v>
      </c>
      <c r="B3137" s="38" t="n">
        <v>46287</v>
      </c>
      <c r="C3137" s="39" t="n">
        <v>2</v>
      </c>
      <c r="D3137" s="39" t="s">
        <v>26</v>
      </c>
      <c r="E3137" s="39"/>
      <c r="F3137" s="41" t="n">
        <f aca="false">IF(A3137="","",MATCH(A3137,P_ID,1))</f>
        <v>2577</v>
      </c>
      <c r="G3137" s="41" t="str">
        <f aca="false">IF(A3137="","",INDEX(P_Svc,F3137))</f>
        <v>Standard</v>
      </c>
      <c r="H3137" s="41" t="str">
        <f aca="false">IF(A3137="","",INDEX(P_Zone,F3137))</f>
        <v>East</v>
      </c>
      <c r="I3137" s="41" t="n">
        <f aca="false">IF(A3137="","",IF(D3137="Delivered",IF(B3137&lt;=INDEX(P_Due,F3137),1,0),0))</f>
        <v>1</v>
      </c>
    </row>
    <row r="3138" customFormat="false" ht="15" hidden="false" customHeight="false" outlineLevel="0" collapsed="false">
      <c r="A3138" s="37" t="n">
        <v>1002580</v>
      </c>
      <c r="B3138" s="38" t="n">
        <v>46287</v>
      </c>
      <c r="C3138" s="39" t="n">
        <v>2</v>
      </c>
      <c r="D3138" s="39" t="s">
        <v>26</v>
      </c>
      <c r="E3138" s="39"/>
      <c r="F3138" s="41" t="n">
        <f aca="false">IF(A3138="","",MATCH(A3138,P_ID,1))</f>
        <v>2580</v>
      </c>
      <c r="G3138" s="41" t="str">
        <f aca="false">IF(A3138="","",INDEX(P_Svc,F3138))</f>
        <v>Standard</v>
      </c>
      <c r="H3138" s="41" t="str">
        <f aca="false">IF(A3138="","",INDEX(P_Zone,F3138))</f>
        <v>East</v>
      </c>
      <c r="I3138" s="41" t="n">
        <f aca="false">IF(A3138="","",IF(D3138="Delivered",IF(B3138&lt;=INDEX(P_Due,F3138),1,0),0))</f>
        <v>1</v>
      </c>
    </row>
    <row r="3139" customFormat="false" ht="15" hidden="false" customHeight="false" outlineLevel="0" collapsed="false">
      <c r="A3139" s="37" t="n">
        <v>1002599</v>
      </c>
      <c r="B3139" s="38" t="n">
        <v>46287</v>
      </c>
      <c r="C3139" s="39" t="n">
        <v>2</v>
      </c>
      <c r="D3139" s="39" t="s">
        <v>26</v>
      </c>
      <c r="E3139" s="39"/>
      <c r="F3139" s="41" t="n">
        <f aca="false">IF(A3139="","",MATCH(A3139,P_ID,1))</f>
        <v>2599</v>
      </c>
      <c r="G3139" s="41" t="str">
        <f aca="false">IF(A3139="","",INDEX(P_Svc,F3139))</f>
        <v>Economy</v>
      </c>
      <c r="H3139" s="41" t="str">
        <f aca="false">IF(A3139="","",INDEX(P_Zone,F3139))</f>
        <v>East</v>
      </c>
      <c r="I3139" s="41" t="n">
        <f aca="false">IF(A3139="","",IF(D3139="Delivered",IF(B3139&lt;=INDEX(P_Due,F3139),1,0),0))</f>
        <v>1</v>
      </c>
    </row>
    <row r="3140" customFormat="false" ht="15" hidden="false" customHeight="false" outlineLevel="0" collapsed="false">
      <c r="A3140" s="37" t="n">
        <v>1002611</v>
      </c>
      <c r="B3140" s="38" t="n">
        <v>46287</v>
      </c>
      <c r="C3140" s="39" t="n">
        <v>1</v>
      </c>
      <c r="D3140" s="39" t="s">
        <v>26</v>
      </c>
      <c r="E3140" s="39"/>
      <c r="F3140" s="41" t="n">
        <f aca="false">IF(A3140="","",MATCH(A3140,P_ID,1))</f>
        <v>2611</v>
      </c>
      <c r="G3140" s="41" t="str">
        <f aca="false">IF(A3140="","",INDEX(P_Svc,F3140))</f>
        <v>Standard</v>
      </c>
      <c r="H3140" s="41" t="str">
        <f aca="false">IF(A3140="","",INDEX(P_Zone,F3140))</f>
        <v>North</v>
      </c>
      <c r="I3140" s="41" t="n">
        <f aca="false">IF(A3140="","",IF(D3140="Delivered",IF(B3140&lt;=INDEX(P_Due,F3140),1,0),0))</f>
        <v>1</v>
      </c>
    </row>
    <row r="3141" customFormat="false" ht="15" hidden="false" customHeight="false" outlineLevel="0" collapsed="false">
      <c r="A3141" s="37" t="n">
        <v>1002662</v>
      </c>
      <c r="B3141" s="38" t="n">
        <v>46287</v>
      </c>
      <c r="C3141" s="39" t="n">
        <v>1</v>
      </c>
      <c r="D3141" s="39" t="s">
        <v>26</v>
      </c>
      <c r="E3141" s="39"/>
      <c r="F3141" s="41" t="n">
        <f aca="false">IF(A3141="","",MATCH(A3141,P_ID,1))</f>
        <v>2662</v>
      </c>
      <c r="G3141" s="41" t="str">
        <f aca="false">IF(A3141="","",INDEX(P_Svc,F3141))</f>
        <v>Standard</v>
      </c>
      <c r="H3141" s="41" t="str">
        <f aca="false">IF(A3141="","",INDEX(P_Zone,F3141))</f>
        <v>Central</v>
      </c>
      <c r="I3141" s="41" t="n">
        <f aca="false">IF(A3141="","",IF(D3141="Delivered",IF(B3141&lt;=INDEX(P_Due,F3141),1,0),0))</f>
        <v>1</v>
      </c>
    </row>
    <row r="3142" customFormat="false" ht="15" hidden="false" customHeight="false" outlineLevel="0" collapsed="false">
      <c r="A3142" s="37" t="n">
        <v>1002669</v>
      </c>
      <c r="B3142" s="38" t="n">
        <v>46287</v>
      </c>
      <c r="C3142" s="39" t="n">
        <v>2</v>
      </c>
      <c r="D3142" s="39" t="s">
        <v>26</v>
      </c>
      <c r="E3142" s="39"/>
      <c r="F3142" s="41" t="n">
        <f aca="false">IF(A3142="","",MATCH(A3142,P_ID,1))</f>
        <v>2669</v>
      </c>
      <c r="G3142" s="41" t="str">
        <f aca="false">IF(A3142="","",INDEX(P_Svc,F3142))</f>
        <v>Standard</v>
      </c>
      <c r="H3142" s="41" t="str">
        <f aca="false">IF(A3142="","",INDEX(P_Zone,F3142))</f>
        <v>North</v>
      </c>
      <c r="I3142" s="41" t="n">
        <f aca="false">IF(A3142="","",IF(D3142="Delivered",IF(B3142&lt;=INDEX(P_Due,F3142),1,0),0))</f>
        <v>1</v>
      </c>
    </row>
    <row r="3143" customFormat="false" ht="15" hidden="false" customHeight="false" outlineLevel="0" collapsed="false">
      <c r="A3143" s="37" t="n">
        <v>1002697</v>
      </c>
      <c r="B3143" s="38" t="n">
        <v>46287</v>
      </c>
      <c r="C3143" s="39" t="n">
        <v>2</v>
      </c>
      <c r="D3143" s="39" t="s">
        <v>26</v>
      </c>
      <c r="E3143" s="39"/>
      <c r="F3143" s="41" t="n">
        <f aca="false">IF(A3143="","",MATCH(A3143,P_ID,1))</f>
        <v>2697</v>
      </c>
      <c r="G3143" s="41" t="str">
        <f aca="false">IF(A3143="","",INDEX(P_Svc,F3143))</f>
        <v>Express</v>
      </c>
      <c r="H3143" s="41" t="str">
        <f aca="false">IF(A3143="","",INDEX(P_Zone,F3143))</f>
        <v>South</v>
      </c>
      <c r="I3143" s="41" t="n">
        <f aca="false">IF(A3143="","",IF(D3143="Delivered",IF(B3143&lt;=INDEX(P_Due,F3143),1,0),0))</f>
        <v>0</v>
      </c>
    </row>
    <row r="3144" customFormat="false" ht="15" hidden="false" customHeight="false" outlineLevel="0" collapsed="false">
      <c r="A3144" s="37" t="n">
        <v>1002700</v>
      </c>
      <c r="B3144" s="38" t="n">
        <v>46287</v>
      </c>
      <c r="C3144" s="39" t="n">
        <v>2</v>
      </c>
      <c r="D3144" s="39" t="s">
        <v>26</v>
      </c>
      <c r="E3144" s="39"/>
      <c r="F3144" s="41" t="n">
        <f aca="false">IF(A3144="","",MATCH(A3144,P_ID,1))</f>
        <v>2700</v>
      </c>
      <c r="G3144" s="41" t="str">
        <f aca="false">IF(A3144="","",INDEX(P_Svc,F3144))</f>
        <v>Standard</v>
      </c>
      <c r="H3144" s="41" t="str">
        <f aca="false">IF(A3144="","",INDEX(P_Zone,F3144))</f>
        <v>West</v>
      </c>
      <c r="I3144" s="41" t="n">
        <f aca="false">IF(A3144="","",IF(D3144="Delivered",IF(B3144&lt;=INDEX(P_Due,F3144),1,0),0))</f>
        <v>1</v>
      </c>
    </row>
    <row r="3145" customFormat="false" ht="15" hidden="false" customHeight="false" outlineLevel="0" collapsed="false">
      <c r="A3145" s="37" t="n">
        <v>1002710</v>
      </c>
      <c r="B3145" s="38" t="n">
        <v>46287</v>
      </c>
      <c r="C3145" s="39" t="n">
        <v>1</v>
      </c>
      <c r="D3145" s="39" t="s">
        <v>26</v>
      </c>
      <c r="E3145" s="39"/>
      <c r="F3145" s="41" t="n">
        <f aca="false">IF(A3145="","",MATCH(A3145,P_ID,1))</f>
        <v>2710</v>
      </c>
      <c r="G3145" s="41" t="str">
        <f aca="false">IF(A3145="","",INDEX(P_Svc,F3145))</f>
        <v>Standard</v>
      </c>
      <c r="H3145" s="41" t="str">
        <f aca="false">IF(A3145="","",INDEX(P_Zone,F3145))</f>
        <v>East</v>
      </c>
      <c r="I3145" s="41" t="n">
        <f aca="false">IF(A3145="","",IF(D3145="Delivered",IF(B3145&lt;=INDEX(P_Due,F3145),1,0),0))</f>
        <v>1</v>
      </c>
    </row>
    <row r="3146" customFormat="false" ht="15" hidden="false" customHeight="false" outlineLevel="0" collapsed="false">
      <c r="A3146" s="37" t="n">
        <v>1002712</v>
      </c>
      <c r="B3146" s="38" t="n">
        <v>46287</v>
      </c>
      <c r="C3146" s="39" t="n">
        <v>2</v>
      </c>
      <c r="D3146" s="39" t="s">
        <v>26</v>
      </c>
      <c r="E3146" s="39"/>
      <c r="F3146" s="41" t="n">
        <f aca="false">IF(A3146="","",MATCH(A3146,P_ID,1))</f>
        <v>2712</v>
      </c>
      <c r="G3146" s="41" t="str">
        <f aca="false">IF(A3146="","",INDEX(P_Svc,F3146))</f>
        <v>Standard</v>
      </c>
      <c r="H3146" s="41" t="str">
        <f aca="false">IF(A3146="","",INDEX(P_Zone,F3146))</f>
        <v>Central</v>
      </c>
      <c r="I3146" s="41" t="n">
        <f aca="false">IF(A3146="","",IF(D3146="Delivered",IF(B3146&lt;=INDEX(P_Due,F3146),1,0),0))</f>
        <v>1</v>
      </c>
    </row>
    <row r="3147" customFormat="false" ht="15" hidden="false" customHeight="false" outlineLevel="0" collapsed="false">
      <c r="A3147" s="37" t="n">
        <v>1002729</v>
      </c>
      <c r="B3147" s="38" t="n">
        <v>46287</v>
      </c>
      <c r="C3147" s="39" t="n">
        <v>2</v>
      </c>
      <c r="D3147" s="39" t="s">
        <v>26</v>
      </c>
      <c r="E3147" s="39"/>
      <c r="F3147" s="41" t="n">
        <f aca="false">IF(A3147="","",MATCH(A3147,P_ID,1))</f>
        <v>2729</v>
      </c>
      <c r="G3147" s="41" t="str">
        <f aca="false">IF(A3147="","",INDEX(P_Svc,F3147))</f>
        <v>Standard</v>
      </c>
      <c r="H3147" s="41" t="str">
        <f aca="false">IF(A3147="","",INDEX(P_Zone,F3147))</f>
        <v>South</v>
      </c>
      <c r="I3147" s="41" t="n">
        <f aca="false">IF(A3147="","",IF(D3147="Delivered",IF(B3147&lt;=INDEX(P_Due,F3147),1,0),0))</f>
        <v>1</v>
      </c>
    </row>
    <row r="3148" customFormat="false" ht="15" hidden="false" customHeight="false" outlineLevel="0" collapsed="false">
      <c r="A3148" s="37" t="n">
        <v>1002736</v>
      </c>
      <c r="B3148" s="38" t="n">
        <v>46287</v>
      </c>
      <c r="C3148" s="39" t="n">
        <v>2</v>
      </c>
      <c r="D3148" s="39" t="s">
        <v>26</v>
      </c>
      <c r="E3148" s="39"/>
      <c r="F3148" s="41" t="n">
        <f aca="false">IF(A3148="","",MATCH(A3148,P_ID,1))</f>
        <v>2736</v>
      </c>
      <c r="G3148" s="41" t="str">
        <f aca="false">IF(A3148="","",INDEX(P_Svc,F3148))</f>
        <v>Standard</v>
      </c>
      <c r="H3148" s="41" t="str">
        <f aca="false">IF(A3148="","",INDEX(P_Zone,F3148))</f>
        <v>North</v>
      </c>
      <c r="I3148" s="41" t="n">
        <f aca="false">IF(A3148="","",IF(D3148="Delivered",IF(B3148&lt;=INDEX(P_Due,F3148),1,0),0))</f>
        <v>1</v>
      </c>
    </row>
    <row r="3149" customFormat="false" ht="15" hidden="false" customHeight="false" outlineLevel="0" collapsed="false">
      <c r="A3149" s="37" t="n">
        <v>1002756</v>
      </c>
      <c r="B3149" s="38" t="n">
        <v>46287</v>
      </c>
      <c r="C3149" s="39" t="n">
        <v>1</v>
      </c>
      <c r="D3149" s="39" t="s">
        <v>26</v>
      </c>
      <c r="E3149" s="39"/>
      <c r="F3149" s="41" t="n">
        <f aca="false">IF(A3149="","",MATCH(A3149,P_ID,1))</f>
        <v>2756</v>
      </c>
      <c r="G3149" s="41" t="str">
        <f aca="false">IF(A3149="","",INDEX(P_Svc,F3149))</f>
        <v>Standard</v>
      </c>
      <c r="H3149" s="41" t="str">
        <f aca="false">IF(A3149="","",INDEX(P_Zone,F3149))</f>
        <v>West</v>
      </c>
      <c r="I3149" s="41" t="n">
        <f aca="false">IF(A3149="","",IF(D3149="Delivered",IF(B3149&lt;=INDEX(P_Due,F3149),1,0),0))</f>
        <v>1</v>
      </c>
    </row>
    <row r="3150" customFormat="false" ht="15" hidden="false" customHeight="false" outlineLevel="0" collapsed="false">
      <c r="A3150" s="37" t="n">
        <v>1002757</v>
      </c>
      <c r="B3150" s="38" t="n">
        <v>46287</v>
      </c>
      <c r="C3150" s="39" t="n">
        <v>1</v>
      </c>
      <c r="D3150" s="39" t="s">
        <v>26</v>
      </c>
      <c r="E3150" s="39"/>
      <c r="F3150" s="41" t="n">
        <f aca="false">IF(A3150="","",MATCH(A3150,P_ID,1))</f>
        <v>2757</v>
      </c>
      <c r="G3150" s="41" t="str">
        <f aca="false">IF(A3150="","",INDEX(P_Svc,F3150))</f>
        <v>Standard</v>
      </c>
      <c r="H3150" s="41" t="str">
        <f aca="false">IF(A3150="","",INDEX(P_Zone,F3150))</f>
        <v>West</v>
      </c>
      <c r="I3150" s="41" t="n">
        <f aca="false">IF(A3150="","",IF(D3150="Delivered",IF(B3150&lt;=INDEX(P_Due,F3150),1,0),0))</f>
        <v>1</v>
      </c>
    </row>
    <row r="3151" customFormat="false" ht="15" hidden="false" customHeight="false" outlineLevel="0" collapsed="false">
      <c r="A3151" s="37" t="n">
        <v>1002759</v>
      </c>
      <c r="B3151" s="38" t="n">
        <v>46287</v>
      </c>
      <c r="C3151" s="39" t="n">
        <v>1</v>
      </c>
      <c r="D3151" s="39" t="s">
        <v>26</v>
      </c>
      <c r="E3151" s="39"/>
      <c r="F3151" s="41" t="n">
        <f aca="false">IF(A3151="","",MATCH(A3151,P_ID,1))</f>
        <v>2759</v>
      </c>
      <c r="G3151" s="41" t="str">
        <f aca="false">IF(A3151="","",INDEX(P_Svc,F3151))</f>
        <v>Standard</v>
      </c>
      <c r="H3151" s="41" t="str">
        <f aca="false">IF(A3151="","",INDEX(P_Zone,F3151))</f>
        <v>South</v>
      </c>
      <c r="I3151" s="41" t="n">
        <f aca="false">IF(A3151="","",IF(D3151="Delivered",IF(B3151&lt;=INDEX(P_Due,F3151),1,0),0))</f>
        <v>1</v>
      </c>
    </row>
    <row r="3152" customFormat="false" ht="15" hidden="false" customHeight="false" outlineLevel="0" collapsed="false">
      <c r="A3152" s="37" t="n">
        <v>1002760</v>
      </c>
      <c r="B3152" s="38" t="n">
        <v>46287</v>
      </c>
      <c r="C3152" s="39" t="n">
        <v>0</v>
      </c>
      <c r="D3152" s="39" t="s">
        <v>80</v>
      </c>
      <c r="E3152" s="39" t="s">
        <v>40</v>
      </c>
      <c r="F3152" s="41" t="n">
        <f aca="false">IF(A3152="","",MATCH(A3152,P_ID,1))</f>
        <v>2760</v>
      </c>
      <c r="G3152" s="41" t="str">
        <f aca="false">IF(A3152="","",INDEX(P_Svc,F3152))</f>
        <v>Economy</v>
      </c>
      <c r="H3152" s="41" t="str">
        <f aca="false">IF(A3152="","",INDEX(P_Zone,F3152))</f>
        <v>West</v>
      </c>
      <c r="I3152" s="41" t="n">
        <f aca="false">IF(A3152="","",IF(D3152="Delivered",IF(B3152&lt;=INDEX(P_Due,F3152),1,0),0))</f>
        <v>0</v>
      </c>
    </row>
    <row r="3153" customFormat="false" ht="15" hidden="false" customHeight="false" outlineLevel="0" collapsed="false">
      <c r="A3153" s="37" t="n">
        <v>1002762</v>
      </c>
      <c r="B3153" s="38" t="n">
        <v>46287</v>
      </c>
      <c r="C3153" s="39" t="n">
        <v>1</v>
      </c>
      <c r="D3153" s="39" t="s">
        <v>26</v>
      </c>
      <c r="E3153" s="39"/>
      <c r="F3153" s="41" t="n">
        <f aca="false">IF(A3153="","",MATCH(A3153,P_ID,1))</f>
        <v>2762</v>
      </c>
      <c r="G3153" s="41" t="str">
        <f aca="false">IF(A3153="","",INDEX(P_Svc,F3153))</f>
        <v>Standard</v>
      </c>
      <c r="H3153" s="41" t="str">
        <f aca="false">IF(A3153="","",INDEX(P_Zone,F3153))</f>
        <v>West</v>
      </c>
      <c r="I3153" s="41" t="n">
        <f aca="false">IF(A3153="","",IF(D3153="Delivered",IF(B3153&lt;=INDEX(P_Due,F3153),1,0),0))</f>
        <v>1</v>
      </c>
    </row>
    <row r="3154" customFormat="false" ht="15" hidden="false" customHeight="false" outlineLevel="0" collapsed="false">
      <c r="A3154" s="37" t="n">
        <v>1002763</v>
      </c>
      <c r="B3154" s="38" t="n">
        <v>46287</v>
      </c>
      <c r="C3154" s="39" t="n">
        <v>1</v>
      </c>
      <c r="D3154" s="39" t="s">
        <v>26</v>
      </c>
      <c r="E3154" s="39"/>
      <c r="F3154" s="41" t="n">
        <f aca="false">IF(A3154="","",MATCH(A3154,P_ID,1))</f>
        <v>2763</v>
      </c>
      <c r="G3154" s="41" t="str">
        <f aca="false">IF(A3154="","",INDEX(P_Svc,F3154))</f>
        <v>Standard</v>
      </c>
      <c r="H3154" s="41" t="str">
        <f aca="false">IF(A3154="","",INDEX(P_Zone,F3154))</f>
        <v>Central</v>
      </c>
      <c r="I3154" s="41" t="n">
        <f aca="false">IF(A3154="","",IF(D3154="Delivered",IF(B3154&lt;=INDEX(P_Due,F3154),1,0),0))</f>
        <v>1</v>
      </c>
    </row>
    <row r="3155" customFormat="false" ht="15" hidden="false" customHeight="false" outlineLevel="0" collapsed="false">
      <c r="A3155" s="37" t="n">
        <v>1002764</v>
      </c>
      <c r="B3155" s="38" t="n">
        <v>46287</v>
      </c>
      <c r="C3155" s="39" t="n">
        <v>1</v>
      </c>
      <c r="D3155" s="39" t="s">
        <v>26</v>
      </c>
      <c r="E3155" s="39"/>
      <c r="F3155" s="41" t="n">
        <f aca="false">IF(A3155="","",MATCH(A3155,P_ID,1))</f>
        <v>2764</v>
      </c>
      <c r="G3155" s="41" t="str">
        <f aca="false">IF(A3155="","",INDEX(P_Svc,F3155))</f>
        <v>Standard</v>
      </c>
      <c r="H3155" s="41" t="str">
        <f aca="false">IF(A3155="","",INDEX(P_Zone,F3155))</f>
        <v>South</v>
      </c>
      <c r="I3155" s="41" t="n">
        <f aca="false">IF(A3155="","",IF(D3155="Delivered",IF(B3155&lt;=INDEX(P_Due,F3155),1,0),0))</f>
        <v>1</v>
      </c>
    </row>
    <row r="3156" customFormat="false" ht="15" hidden="false" customHeight="false" outlineLevel="0" collapsed="false">
      <c r="A3156" s="37" t="n">
        <v>1002765</v>
      </c>
      <c r="B3156" s="38" t="n">
        <v>46287</v>
      </c>
      <c r="C3156" s="39" t="n">
        <v>1</v>
      </c>
      <c r="D3156" s="39" t="s">
        <v>26</v>
      </c>
      <c r="E3156" s="39"/>
      <c r="F3156" s="41" t="n">
        <f aca="false">IF(A3156="","",MATCH(A3156,P_ID,1))</f>
        <v>2765</v>
      </c>
      <c r="G3156" s="41" t="str">
        <f aca="false">IF(A3156="","",INDEX(P_Svc,F3156))</f>
        <v>Standard</v>
      </c>
      <c r="H3156" s="41" t="str">
        <f aca="false">IF(A3156="","",INDEX(P_Zone,F3156))</f>
        <v>West</v>
      </c>
      <c r="I3156" s="41" t="n">
        <f aca="false">IF(A3156="","",IF(D3156="Delivered",IF(B3156&lt;=INDEX(P_Due,F3156),1,0),0))</f>
        <v>1</v>
      </c>
    </row>
    <row r="3157" customFormat="false" ht="15" hidden="false" customHeight="false" outlineLevel="0" collapsed="false">
      <c r="A3157" s="37" t="n">
        <v>1002766</v>
      </c>
      <c r="B3157" s="38" t="n">
        <v>46287</v>
      </c>
      <c r="C3157" s="39" t="n">
        <v>1</v>
      </c>
      <c r="D3157" s="39" t="s">
        <v>79</v>
      </c>
      <c r="E3157" s="39" t="s">
        <v>32</v>
      </c>
      <c r="F3157" s="41" t="n">
        <f aca="false">IF(A3157="","",MATCH(A3157,P_ID,1))</f>
        <v>2766</v>
      </c>
      <c r="G3157" s="41" t="str">
        <f aca="false">IF(A3157="","",INDEX(P_Svc,F3157))</f>
        <v>Standard</v>
      </c>
      <c r="H3157" s="41" t="str">
        <f aca="false">IF(A3157="","",INDEX(P_Zone,F3157))</f>
        <v>Central</v>
      </c>
      <c r="I3157" s="41" t="n">
        <f aca="false">IF(A3157="","",IF(D3157="Delivered",IF(B3157&lt;=INDEX(P_Due,F3157),1,0),0))</f>
        <v>0</v>
      </c>
    </row>
    <row r="3158" customFormat="false" ht="15" hidden="false" customHeight="false" outlineLevel="0" collapsed="false">
      <c r="A3158" s="37" t="n">
        <v>1002767</v>
      </c>
      <c r="B3158" s="38" t="n">
        <v>46287</v>
      </c>
      <c r="C3158" s="39" t="n">
        <v>1</v>
      </c>
      <c r="D3158" s="39" t="s">
        <v>79</v>
      </c>
      <c r="E3158" s="39" t="s">
        <v>32</v>
      </c>
      <c r="F3158" s="41" t="n">
        <f aca="false">IF(A3158="","",MATCH(A3158,P_ID,1))</f>
        <v>2767</v>
      </c>
      <c r="G3158" s="41" t="str">
        <f aca="false">IF(A3158="","",INDEX(P_Svc,F3158))</f>
        <v>Economy</v>
      </c>
      <c r="H3158" s="41" t="str">
        <f aca="false">IF(A3158="","",INDEX(P_Zone,F3158))</f>
        <v>South</v>
      </c>
      <c r="I3158" s="41" t="n">
        <f aca="false">IF(A3158="","",IF(D3158="Delivered",IF(B3158&lt;=INDEX(P_Due,F3158),1,0),0))</f>
        <v>0</v>
      </c>
    </row>
    <row r="3159" customFormat="false" ht="15" hidden="false" customHeight="false" outlineLevel="0" collapsed="false">
      <c r="A3159" s="37" t="n">
        <v>1002768</v>
      </c>
      <c r="B3159" s="38" t="n">
        <v>46287</v>
      </c>
      <c r="C3159" s="39" t="n">
        <v>1</v>
      </c>
      <c r="D3159" s="39" t="s">
        <v>79</v>
      </c>
      <c r="E3159" s="39" t="s">
        <v>32</v>
      </c>
      <c r="F3159" s="41" t="n">
        <f aca="false">IF(A3159="","",MATCH(A3159,P_ID,1))</f>
        <v>2768</v>
      </c>
      <c r="G3159" s="41" t="str">
        <f aca="false">IF(A3159="","",INDEX(P_Svc,F3159))</f>
        <v>Economy</v>
      </c>
      <c r="H3159" s="41" t="str">
        <f aca="false">IF(A3159="","",INDEX(P_Zone,F3159))</f>
        <v>West</v>
      </c>
      <c r="I3159" s="41" t="n">
        <f aca="false">IF(A3159="","",IF(D3159="Delivered",IF(B3159&lt;=INDEX(P_Due,F3159),1,0),0))</f>
        <v>0</v>
      </c>
    </row>
    <row r="3160" customFormat="false" ht="15" hidden="false" customHeight="false" outlineLevel="0" collapsed="false">
      <c r="A3160" s="37" t="n">
        <v>1002770</v>
      </c>
      <c r="B3160" s="38" t="n">
        <v>46287</v>
      </c>
      <c r="C3160" s="39" t="n">
        <v>1</v>
      </c>
      <c r="D3160" s="39" t="s">
        <v>26</v>
      </c>
      <c r="E3160" s="39"/>
      <c r="F3160" s="41" t="n">
        <f aca="false">IF(A3160="","",MATCH(A3160,P_ID,1))</f>
        <v>2770</v>
      </c>
      <c r="G3160" s="41" t="str">
        <f aca="false">IF(A3160="","",INDEX(P_Svc,F3160))</f>
        <v>Standard</v>
      </c>
      <c r="H3160" s="41" t="str">
        <f aca="false">IF(A3160="","",INDEX(P_Zone,F3160))</f>
        <v>South</v>
      </c>
      <c r="I3160" s="41" t="n">
        <f aca="false">IF(A3160="","",IF(D3160="Delivered",IF(B3160&lt;=INDEX(P_Due,F3160),1,0),0))</f>
        <v>1</v>
      </c>
    </row>
    <row r="3161" customFormat="false" ht="15" hidden="false" customHeight="false" outlineLevel="0" collapsed="false">
      <c r="A3161" s="37" t="n">
        <v>1002772</v>
      </c>
      <c r="B3161" s="38" t="n">
        <v>46287</v>
      </c>
      <c r="C3161" s="39" t="n">
        <v>1</v>
      </c>
      <c r="D3161" s="39" t="s">
        <v>26</v>
      </c>
      <c r="E3161" s="39"/>
      <c r="F3161" s="41" t="n">
        <f aca="false">IF(A3161="","",MATCH(A3161,P_ID,1))</f>
        <v>2772</v>
      </c>
      <c r="G3161" s="41" t="str">
        <f aca="false">IF(A3161="","",INDEX(P_Svc,F3161))</f>
        <v>Standard</v>
      </c>
      <c r="H3161" s="41" t="str">
        <f aca="false">IF(A3161="","",INDEX(P_Zone,F3161))</f>
        <v>East</v>
      </c>
      <c r="I3161" s="41" t="n">
        <f aca="false">IF(A3161="","",IF(D3161="Delivered",IF(B3161&lt;=INDEX(P_Due,F3161),1,0),0))</f>
        <v>1</v>
      </c>
    </row>
    <row r="3162" customFormat="false" ht="15" hidden="false" customHeight="false" outlineLevel="0" collapsed="false">
      <c r="A3162" s="37" t="n">
        <v>1002773</v>
      </c>
      <c r="B3162" s="38" t="n">
        <v>46287</v>
      </c>
      <c r="C3162" s="39" t="n">
        <v>1</v>
      </c>
      <c r="D3162" s="39" t="s">
        <v>26</v>
      </c>
      <c r="E3162" s="39"/>
      <c r="F3162" s="41" t="n">
        <f aca="false">IF(A3162="","",MATCH(A3162,P_ID,1))</f>
        <v>2773</v>
      </c>
      <c r="G3162" s="41" t="str">
        <f aca="false">IF(A3162="","",INDEX(P_Svc,F3162))</f>
        <v>Economy</v>
      </c>
      <c r="H3162" s="41" t="str">
        <f aca="false">IF(A3162="","",INDEX(P_Zone,F3162))</f>
        <v>Central</v>
      </c>
      <c r="I3162" s="41" t="n">
        <f aca="false">IF(A3162="","",IF(D3162="Delivered",IF(B3162&lt;=INDEX(P_Due,F3162),1,0),0))</f>
        <v>1</v>
      </c>
    </row>
    <row r="3163" customFormat="false" ht="15" hidden="false" customHeight="false" outlineLevel="0" collapsed="false">
      <c r="A3163" s="37" t="n">
        <v>1002774</v>
      </c>
      <c r="B3163" s="38" t="n">
        <v>46287</v>
      </c>
      <c r="C3163" s="39" t="n">
        <v>1</v>
      </c>
      <c r="D3163" s="39" t="s">
        <v>26</v>
      </c>
      <c r="E3163" s="39"/>
      <c r="F3163" s="41" t="n">
        <f aca="false">IF(A3163="","",MATCH(A3163,P_ID,1))</f>
        <v>2774</v>
      </c>
      <c r="G3163" s="41" t="str">
        <f aca="false">IF(A3163="","",INDEX(P_Svc,F3163))</f>
        <v>Standard</v>
      </c>
      <c r="H3163" s="41" t="str">
        <f aca="false">IF(A3163="","",INDEX(P_Zone,F3163))</f>
        <v>South</v>
      </c>
      <c r="I3163" s="41" t="n">
        <f aca="false">IF(A3163="","",IF(D3163="Delivered",IF(B3163&lt;=INDEX(P_Due,F3163),1,0),0))</f>
        <v>1</v>
      </c>
    </row>
    <row r="3164" customFormat="false" ht="15" hidden="false" customHeight="false" outlineLevel="0" collapsed="false">
      <c r="A3164" s="37" t="n">
        <v>1002775</v>
      </c>
      <c r="B3164" s="38" t="n">
        <v>46287</v>
      </c>
      <c r="C3164" s="39" t="n">
        <v>1</v>
      </c>
      <c r="D3164" s="39" t="s">
        <v>26</v>
      </c>
      <c r="E3164" s="39"/>
      <c r="F3164" s="41" t="n">
        <f aca="false">IF(A3164="","",MATCH(A3164,P_ID,1))</f>
        <v>2775</v>
      </c>
      <c r="G3164" s="41" t="str">
        <f aca="false">IF(A3164="","",INDEX(P_Svc,F3164))</f>
        <v>Standard</v>
      </c>
      <c r="H3164" s="41" t="str">
        <f aca="false">IF(A3164="","",INDEX(P_Zone,F3164))</f>
        <v>South</v>
      </c>
      <c r="I3164" s="41" t="n">
        <f aca="false">IF(A3164="","",IF(D3164="Delivered",IF(B3164&lt;=INDEX(P_Due,F3164),1,0),0))</f>
        <v>1</v>
      </c>
    </row>
    <row r="3165" customFormat="false" ht="15" hidden="false" customHeight="false" outlineLevel="0" collapsed="false">
      <c r="A3165" s="37" t="n">
        <v>1002776</v>
      </c>
      <c r="B3165" s="38" t="n">
        <v>46287</v>
      </c>
      <c r="C3165" s="39" t="n">
        <v>1</v>
      </c>
      <c r="D3165" s="39" t="s">
        <v>26</v>
      </c>
      <c r="E3165" s="39"/>
      <c r="F3165" s="41" t="n">
        <f aca="false">IF(A3165="","",MATCH(A3165,P_ID,1))</f>
        <v>2776</v>
      </c>
      <c r="G3165" s="41" t="str">
        <f aca="false">IF(A3165="","",INDEX(P_Svc,F3165))</f>
        <v>Standard</v>
      </c>
      <c r="H3165" s="41" t="str">
        <f aca="false">IF(A3165="","",INDEX(P_Zone,F3165))</f>
        <v>North</v>
      </c>
      <c r="I3165" s="41" t="n">
        <f aca="false">IF(A3165="","",IF(D3165="Delivered",IF(B3165&lt;=INDEX(P_Due,F3165),1,0),0))</f>
        <v>1</v>
      </c>
    </row>
    <row r="3166" customFormat="false" ht="15" hidden="false" customHeight="false" outlineLevel="0" collapsed="false">
      <c r="A3166" s="37" t="n">
        <v>1002777</v>
      </c>
      <c r="B3166" s="38" t="n">
        <v>46287</v>
      </c>
      <c r="C3166" s="39" t="n">
        <v>1</v>
      </c>
      <c r="D3166" s="39" t="s">
        <v>26</v>
      </c>
      <c r="E3166" s="39"/>
      <c r="F3166" s="41" t="n">
        <f aca="false">IF(A3166="","",MATCH(A3166,P_ID,1))</f>
        <v>2777</v>
      </c>
      <c r="G3166" s="41" t="str">
        <f aca="false">IF(A3166="","",INDEX(P_Svc,F3166))</f>
        <v>Standard</v>
      </c>
      <c r="H3166" s="41" t="str">
        <f aca="false">IF(A3166="","",INDEX(P_Zone,F3166))</f>
        <v>West</v>
      </c>
      <c r="I3166" s="41" t="n">
        <f aca="false">IF(A3166="","",IF(D3166="Delivered",IF(B3166&lt;=INDEX(P_Due,F3166),1,0),0))</f>
        <v>1</v>
      </c>
    </row>
    <row r="3167" customFormat="false" ht="15" hidden="false" customHeight="false" outlineLevel="0" collapsed="false">
      <c r="A3167" s="37" t="n">
        <v>1002778</v>
      </c>
      <c r="B3167" s="38" t="n">
        <v>46287</v>
      </c>
      <c r="C3167" s="39" t="n">
        <v>1</v>
      </c>
      <c r="D3167" s="39" t="s">
        <v>26</v>
      </c>
      <c r="E3167" s="39"/>
      <c r="F3167" s="41" t="n">
        <f aca="false">IF(A3167="","",MATCH(A3167,P_ID,1))</f>
        <v>2778</v>
      </c>
      <c r="G3167" s="41" t="str">
        <f aca="false">IF(A3167="","",INDEX(P_Svc,F3167))</f>
        <v>Standard</v>
      </c>
      <c r="H3167" s="41" t="str">
        <f aca="false">IF(A3167="","",INDEX(P_Zone,F3167))</f>
        <v>North</v>
      </c>
      <c r="I3167" s="41" t="n">
        <f aca="false">IF(A3167="","",IF(D3167="Delivered",IF(B3167&lt;=INDEX(P_Due,F3167),1,0),0))</f>
        <v>1</v>
      </c>
    </row>
    <row r="3168" customFormat="false" ht="15" hidden="false" customHeight="false" outlineLevel="0" collapsed="false">
      <c r="A3168" s="37" t="n">
        <v>1002779</v>
      </c>
      <c r="B3168" s="38" t="n">
        <v>46287</v>
      </c>
      <c r="C3168" s="39" t="n">
        <v>1</v>
      </c>
      <c r="D3168" s="39" t="s">
        <v>26</v>
      </c>
      <c r="E3168" s="39"/>
      <c r="F3168" s="41" t="n">
        <f aca="false">IF(A3168="","",MATCH(A3168,P_ID,1))</f>
        <v>2779</v>
      </c>
      <c r="G3168" s="41" t="str">
        <f aca="false">IF(A3168="","",INDEX(P_Svc,F3168))</f>
        <v>Standard</v>
      </c>
      <c r="H3168" s="41" t="str">
        <f aca="false">IF(A3168="","",INDEX(P_Zone,F3168))</f>
        <v>Central</v>
      </c>
      <c r="I3168" s="41" t="n">
        <f aca="false">IF(A3168="","",IF(D3168="Delivered",IF(B3168&lt;=INDEX(P_Due,F3168),1,0),0))</f>
        <v>1</v>
      </c>
    </row>
    <row r="3169" customFormat="false" ht="15" hidden="false" customHeight="false" outlineLevel="0" collapsed="false">
      <c r="A3169" s="37" t="n">
        <v>1002780</v>
      </c>
      <c r="B3169" s="38" t="n">
        <v>46287</v>
      </c>
      <c r="C3169" s="39" t="n">
        <v>1</v>
      </c>
      <c r="D3169" s="39" t="s">
        <v>26</v>
      </c>
      <c r="E3169" s="39"/>
      <c r="F3169" s="41" t="n">
        <f aca="false">IF(A3169="","",MATCH(A3169,P_ID,1))</f>
        <v>2780</v>
      </c>
      <c r="G3169" s="41" t="str">
        <f aca="false">IF(A3169="","",INDEX(P_Svc,F3169))</f>
        <v>Standard</v>
      </c>
      <c r="H3169" s="41" t="str">
        <f aca="false">IF(A3169="","",INDEX(P_Zone,F3169))</f>
        <v>North</v>
      </c>
      <c r="I3169" s="41" t="n">
        <f aca="false">IF(A3169="","",IF(D3169="Delivered",IF(B3169&lt;=INDEX(P_Due,F3169),1,0),0))</f>
        <v>1</v>
      </c>
    </row>
    <row r="3170" customFormat="false" ht="15" hidden="false" customHeight="false" outlineLevel="0" collapsed="false">
      <c r="A3170" s="37" t="n">
        <v>1002781</v>
      </c>
      <c r="B3170" s="38" t="n">
        <v>46287</v>
      </c>
      <c r="C3170" s="39" t="n">
        <v>1</v>
      </c>
      <c r="D3170" s="39" t="s">
        <v>26</v>
      </c>
      <c r="E3170" s="39"/>
      <c r="F3170" s="41" t="n">
        <f aca="false">IF(A3170="","",MATCH(A3170,P_ID,1))</f>
        <v>2781</v>
      </c>
      <c r="G3170" s="41" t="str">
        <f aca="false">IF(A3170="","",INDEX(P_Svc,F3170))</f>
        <v>Economy</v>
      </c>
      <c r="H3170" s="41" t="str">
        <f aca="false">IF(A3170="","",INDEX(P_Zone,F3170))</f>
        <v>Central</v>
      </c>
      <c r="I3170" s="41" t="n">
        <f aca="false">IF(A3170="","",IF(D3170="Delivered",IF(B3170&lt;=INDEX(P_Due,F3170),1,0),0))</f>
        <v>1</v>
      </c>
    </row>
    <row r="3171" customFormat="false" ht="15" hidden="false" customHeight="false" outlineLevel="0" collapsed="false">
      <c r="A3171" s="37" t="n">
        <v>1002784</v>
      </c>
      <c r="B3171" s="38" t="n">
        <v>46287</v>
      </c>
      <c r="C3171" s="39" t="n">
        <v>1</v>
      </c>
      <c r="D3171" s="39" t="s">
        <v>26</v>
      </c>
      <c r="E3171" s="39"/>
      <c r="F3171" s="41" t="n">
        <f aca="false">IF(A3171="","",MATCH(A3171,P_ID,1))</f>
        <v>2784</v>
      </c>
      <c r="G3171" s="41" t="str">
        <f aca="false">IF(A3171="","",INDEX(P_Svc,F3171))</f>
        <v>Standard</v>
      </c>
      <c r="H3171" s="41" t="str">
        <f aca="false">IF(A3171="","",INDEX(P_Zone,F3171))</f>
        <v>North</v>
      </c>
      <c r="I3171" s="41" t="n">
        <f aca="false">IF(A3171="","",IF(D3171="Delivered",IF(B3171&lt;=INDEX(P_Due,F3171),1,0),0))</f>
        <v>1</v>
      </c>
    </row>
    <row r="3172" customFormat="false" ht="15" hidden="false" customHeight="false" outlineLevel="0" collapsed="false">
      <c r="A3172" s="37" t="n">
        <v>1002785</v>
      </c>
      <c r="B3172" s="38" t="n">
        <v>46287</v>
      </c>
      <c r="C3172" s="39" t="n">
        <v>1</v>
      </c>
      <c r="D3172" s="39" t="s">
        <v>26</v>
      </c>
      <c r="E3172" s="39"/>
      <c r="F3172" s="41" t="n">
        <f aca="false">IF(A3172="","",MATCH(A3172,P_ID,1))</f>
        <v>2785</v>
      </c>
      <c r="G3172" s="41" t="str">
        <f aca="false">IF(A3172="","",INDEX(P_Svc,F3172))</f>
        <v>Standard</v>
      </c>
      <c r="H3172" s="41" t="str">
        <f aca="false">IF(A3172="","",INDEX(P_Zone,F3172))</f>
        <v>West</v>
      </c>
      <c r="I3172" s="41" t="n">
        <f aca="false">IF(A3172="","",IF(D3172="Delivered",IF(B3172&lt;=INDEX(P_Due,F3172),1,0),0))</f>
        <v>1</v>
      </c>
    </row>
    <row r="3173" customFormat="false" ht="15" hidden="false" customHeight="false" outlineLevel="0" collapsed="false">
      <c r="A3173" s="37" t="n">
        <v>1002786</v>
      </c>
      <c r="B3173" s="38" t="n">
        <v>46287</v>
      </c>
      <c r="C3173" s="39" t="n">
        <v>1</v>
      </c>
      <c r="D3173" s="39" t="s">
        <v>26</v>
      </c>
      <c r="E3173" s="39"/>
      <c r="F3173" s="41" t="n">
        <f aca="false">IF(A3173="","",MATCH(A3173,P_ID,1))</f>
        <v>2786</v>
      </c>
      <c r="G3173" s="41" t="str">
        <f aca="false">IF(A3173="","",INDEX(P_Svc,F3173))</f>
        <v>Standard</v>
      </c>
      <c r="H3173" s="41" t="str">
        <f aca="false">IF(A3173="","",INDEX(P_Zone,F3173))</f>
        <v>West</v>
      </c>
      <c r="I3173" s="41" t="n">
        <f aca="false">IF(A3173="","",IF(D3173="Delivered",IF(B3173&lt;=INDEX(P_Due,F3173),1,0),0))</f>
        <v>1</v>
      </c>
    </row>
    <row r="3174" customFormat="false" ht="15" hidden="false" customHeight="false" outlineLevel="0" collapsed="false">
      <c r="A3174" s="37" t="n">
        <v>1002788</v>
      </c>
      <c r="B3174" s="38" t="n">
        <v>46287</v>
      </c>
      <c r="C3174" s="39" t="n">
        <v>1</v>
      </c>
      <c r="D3174" s="39" t="s">
        <v>26</v>
      </c>
      <c r="E3174" s="39"/>
      <c r="F3174" s="41" t="n">
        <f aca="false">IF(A3174="","",MATCH(A3174,P_ID,1))</f>
        <v>2788</v>
      </c>
      <c r="G3174" s="41" t="str">
        <f aca="false">IF(A3174="","",INDEX(P_Svc,F3174))</f>
        <v>Standard</v>
      </c>
      <c r="H3174" s="41" t="str">
        <f aca="false">IF(A3174="","",INDEX(P_Zone,F3174))</f>
        <v>West</v>
      </c>
      <c r="I3174" s="41" t="n">
        <f aca="false">IF(A3174="","",IF(D3174="Delivered",IF(B3174&lt;=INDEX(P_Due,F3174),1,0),0))</f>
        <v>1</v>
      </c>
    </row>
    <row r="3175" customFormat="false" ht="15" hidden="false" customHeight="false" outlineLevel="0" collapsed="false">
      <c r="A3175" s="37" t="n">
        <v>1002789</v>
      </c>
      <c r="B3175" s="38" t="n">
        <v>46287</v>
      </c>
      <c r="C3175" s="39" t="n">
        <v>1</v>
      </c>
      <c r="D3175" s="39" t="s">
        <v>26</v>
      </c>
      <c r="E3175" s="39"/>
      <c r="F3175" s="41" t="n">
        <f aca="false">IF(A3175="","",MATCH(A3175,P_ID,1))</f>
        <v>2789</v>
      </c>
      <c r="G3175" s="41" t="str">
        <f aca="false">IF(A3175="","",INDEX(P_Svc,F3175))</f>
        <v>Standard</v>
      </c>
      <c r="H3175" s="41" t="str">
        <f aca="false">IF(A3175="","",INDEX(P_Zone,F3175))</f>
        <v>South</v>
      </c>
      <c r="I3175" s="41" t="n">
        <f aca="false">IF(A3175="","",IF(D3175="Delivered",IF(B3175&lt;=INDEX(P_Due,F3175),1,0),0))</f>
        <v>1</v>
      </c>
    </row>
    <row r="3176" customFormat="false" ht="15" hidden="false" customHeight="false" outlineLevel="0" collapsed="false">
      <c r="A3176" s="37" t="n">
        <v>1002790</v>
      </c>
      <c r="B3176" s="38" t="n">
        <v>46287</v>
      </c>
      <c r="C3176" s="39" t="n">
        <v>1</v>
      </c>
      <c r="D3176" s="39" t="s">
        <v>26</v>
      </c>
      <c r="E3176" s="39"/>
      <c r="F3176" s="41" t="n">
        <f aca="false">IF(A3176="","",MATCH(A3176,P_ID,1))</f>
        <v>2790</v>
      </c>
      <c r="G3176" s="41" t="str">
        <f aca="false">IF(A3176="","",INDEX(P_Svc,F3176))</f>
        <v>Standard</v>
      </c>
      <c r="H3176" s="41" t="str">
        <f aca="false">IF(A3176="","",INDEX(P_Zone,F3176))</f>
        <v>North</v>
      </c>
      <c r="I3176" s="41" t="n">
        <f aca="false">IF(A3176="","",IF(D3176="Delivered",IF(B3176&lt;=INDEX(P_Due,F3176),1,0),0))</f>
        <v>1</v>
      </c>
    </row>
    <row r="3177" customFormat="false" ht="15" hidden="false" customHeight="false" outlineLevel="0" collapsed="false">
      <c r="A3177" s="37" t="n">
        <v>1002791</v>
      </c>
      <c r="B3177" s="38" t="n">
        <v>46287</v>
      </c>
      <c r="C3177" s="39" t="n">
        <v>1</v>
      </c>
      <c r="D3177" s="39" t="s">
        <v>26</v>
      </c>
      <c r="E3177" s="39"/>
      <c r="F3177" s="41" t="n">
        <f aca="false">IF(A3177="","",MATCH(A3177,P_ID,1))</f>
        <v>2791</v>
      </c>
      <c r="G3177" s="41" t="str">
        <f aca="false">IF(A3177="","",INDEX(P_Svc,F3177))</f>
        <v>Standard</v>
      </c>
      <c r="H3177" s="41" t="str">
        <f aca="false">IF(A3177="","",INDEX(P_Zone,F3177))</f>
        <v>West</v>
      </c>
      <c r="I3177" s="41" t="n">
        <f aca="false">IF(A3177="","",IF(D3177="Delivered",IF(B3177&lt;=INDEX(P_Due,F3177),1,0),0))</f>
        <v>1</v>
      </c>
    </row>
    <row r="3178" customFormat="false" ht="15" hidden="false" customHeight="false" outlineLevel="0" collapsed="false">
      <c r="A3178" s="37" t="n">
        <v>1002792</v>
      </c>
      <c r="B3178" s="38" t="n">
        <v>46287</v>
      </c>
      <c r="C3178" s="39" t="n">
        <v>1</v>
      </c>
      <c r="D3178" s="39" t="s">
        <v>26</v>
      </c>
      <c r="E3178" s="39"/>
      <c r="F3178" s="41" t="n">
        <f aca="false">IF(A3178="","",MATCH(A3178,P_ID,1))</f>
        <v>2792</v>
      </c>
      <c r="G3178" s="41" t="str">
        <f aca="false">IF(A3178="","",INDEX(P_Svc,F3178))</f>
        <v>Standard</v>
      </c>
      <c r="H3178" s="41" t="str">
        <f aca="false">IF(A3178="","",INDEX(P_Zone,F3178))</f>
        <v>North</v>
      </c>
      <c r="I3178" s="41" t="n">
        <f aca="false">IF(A3178="","",IF(D3178="Delivered",IF(B3178&lt;=INDEX(P_Due,F3178),1,0),0))</f>
        <v>1</v>
      </c>
    </row>
    <row r="3179" customFormat="false" ht="15" hidden="false" customHeight="false" outlineLevel="0" collapsed="false">
      <c r="A3179" s="37" t="n">
        <v>1002793</v>
      </c>
      <c r="B3179" s="38" t="n">
        <v>46287</v>
      </c>
      <c r="C3179" s="39" t="n">
        <v>1</v>
      </c>
      <c r="D3179" s="39" t="s">
        <v>79</v>
      </c>
      <c r="E3179" s="39" t="s">
        <v>32</v>
      </c>
      <c r="F3179" s="41" t="n">
        <f aca="false">IF(A3179="","",MATCH(A3179,P_ID,1))</f>
        <v>2793</v>
      </c>
      <c r="G3179" s="41" t="str">
        <f aca="false">IF(A3179="","",INDEX(P_Svc,F3179))</f>
        <v>Standard</v>
      </c>
      <c r="H3179" s="41" t="str">
        <f aca="false">IF(A3179="","",INDEX(P_Zone,F3179))</f>
        <v>South</v>
      </c>
      <c r="I3179" s="41" t="n">
        <f aca="false">IF(A3179="","",IF(D3179="Delivered",IF(B3179&lt;=INDEX(P_Due,F3179),1,0),0))</f>
        <v>0</v>
      </c>
    </row>
    <row r="3180" customFormat="false" ht="15" hidden="false" customHeight="false" outlineLevel="0" collapsed="false">
      <c r="A3180" s="37" t="n">
        <v>1002794</v>
      </c>
      <c r="B3180" s="38" t="n">
        <v>46287</v>
      </c>
      <c r="C3180" s="39" t="n">
        <v>1</v>
      </c>
      <c r="D3180" s="39" t="s">
        <v>26</v>
      </c>
      <c r="E3180" s="39"/>
      <c r="F3180" s="41" t="n">
        <f aca="false">IF(A3180="","",MATCH(A3180,P_ID,1))</f>
        <v>2794</v>
      </c>
      <c r="G3180" s="41" t="str">
        <f aca="false">IF(A3180="","",INDEX(P_Svc,F3180))</f>
        <v>Standard</v>
      </c>
      <c r="H3180" s="41" t="str">
        <f aca="false">IF(A3180="","",INDEX(P_Zone,F3180))</f>
        <v>West</v>
      </c>
      <c r="I3180" s="41" t="n">
        <f aca="false">IF(A3180="","",IF(D3180="Delivered",IF(B3180&lt;=INDEX(P_Due,F3180),1,0),0))</f>
        <v>1</v>
      </c>
    </row>
    <row r="3181" customFormat="false" ht="15" hidden="false" customHeight="false" outlineLevel="0" collapsed="false">
      <c r="A3181" s="37" t="n">
        <v>1002795</v>
      </c>
      <c r="B3181" s="38" t="n">
        <v>46287</v>
      </c>
      <c r="C3181" s="39" t="n">
        <v>1</v>
      </c>
      <c r="D3181" s="39" t="s">
        <v>26</v>
      </c>
      <c r="E3181" s="39"/>
      <c r="F3181" s="41" t="n">
        <f aca="false">IF(A3181="","",MATCH(A3181,P_ID,1))</f>
        <v>2795</v>
      </c>
      <c r="G3181" s="41" t="str">
        <f aca="false">IF(A3181="","",INDEX(P_Svc,F3181))</f>
        <v>Standard</v>
      </c>
      <c r="H3181" s="41" t="str">
        <f aca="false">IF(A3181="","",INDEX(P_Zone,F3181))</f>
        <v>South</v>
      </c>
      <c r="I3181" s="41" t="n">
        <f aca="false">IF(A3181="","",IF(D3181="Delivered",IF(B3181&lt;=INDEX(P_Due,F3181),1,0),0))</f>
        <v>1</v>
      </c>
    </row>
    <row r="3182" customFormat="false" ht="15" hidden="false" customHeight="false" outlineLevel="0" collapsed="false">
      <c r="A3182" s="37" t="n">
        <v>1002797</v>
      </c>
      <c r="B3182" s="38" t="n">
        <v>46287</v>
      </c>
      <c r="C3182" s="39" t="n">
        <v>1</v>
      </c>
      <c r="D3182" s="39" t="s">
        <v>26</v>
      </c>
      <c r="E3182" s="39"/>
      <c r="F3182" s="41" t="n">
        <f aca="false">IF(A3182="","",MATCH(A3182,P_ID,1))</f>
        <v>2797</v>
      </c>
      <c r="G3182" s="41" t="str">
        <f aca="false">IF(A3182="","",INDEX(P_Svc,F3182))</f>
        <v>Standard</v>
      </c>
      <c r="H3182" s="41" t="str">
        <f aca="false">IF(A3182="","",INDEX(P_Zone,F3182))</f>
        <v>East</v>
      </c>
      <c r="I3182" s="41" t="n">
        <f aca="false">IF(A3182="","",IF(D3182="Delivered",IF(B3182&lt;=INDEX(P_Due,F3182),1,0),0))</f>
        <v>1</v>
      </c>
    </row>
    <row r="3183" customFormat="false" ht="15" hidden="false" customHeight="false" outlineLevel="0" collapsed="false">
      <c r="A3183" s="37" t="n">
        <v>1002798</v>
      </c>
      <c r="B3183" s="38" t="n">
        <v>46287</v>
      </c>
      <c r="C3183" s="39" t="n">
        <v>1</v>
      </c>
      <c r="D3183" s="39" t="s">
        <v>26</v>
      </c>
      <c r="E3183" s="39"/>
      <c r="F3183" s="41" t="n">
        <f aca="false">IF(A3183="","",MATCH(A3183,P_ID,1))</f>
        <v>2798</v>
      </c>
      <c r="G3183" s="41" t="str">
        <f aca="false">IF(A3183="","",INDEX(P_Svc,F3183))</f>
        <v>Standard</v>
      </c>
      <c r="H3183" s="41" t="str">
        <f aca="false">IF(A3183="","",INDEX(P_Zone,F3183))</f>
        <v>North</v>
      </c>
      <c r="I3183" s="41" t="n">
        <f aca="false">IF(A3183="","",IF(D3183="Delivered",IF(B3183&lt;=INDEX(P_Due,F3183),1,0),0))</f>
        <v>1</v>
      </c>
    </row>
    <row r="3184" customFormat="false" ht="15" hidden="false" customHeight="false" outlineLevel="0" collapsed="false">
      <c r="A3184" s="37" t="n">
        <v>1002799</v>
      </c>
      <c r="B3184" s="38" t="n">
        <v>46287</v>
      </c>
      <c r="C3184" s="39" t="n">
        <v>1</v>
      </c>
      <c r="D3184" s="39" t="s">
        <v>26</v>
      </c>
      <c r="E3184" s="39"/>
      <c r="F3184" s="41" t="n">
        <f aca="false">IF(A3184="","",MATCH(A3184,P_ID,1))</f>
        <v>2799</v>
      </c>
      <c r="G3184" s="41" t="str">
        <f aca="false">IF(A3184="","",INDEX(P_Svc,F3184))</f>
        <v>Economy</v>
      </c>
      <c r="H3184" s="41" t="str">
        <f aca="false">IF(A3184="","",INDEX(P_Zone,F3184))</f>
        <v>Central</v>
      </c>
      <c r="I3184" s="41" t="n">
        <f aca="false">IF(A3184="","",IF(D3184="Delivered",IF(B3184&lt;=INDEX(P_Due,F3184),1,0),0))</f>
        <v>1</v>
      </c>
    </row>
    <row r="3185" customFormat="false" ht="15" hidden="false" customHeight="false" outlineLevel="0" collapsed="false">
      <c r="A3185" s="37" t="n">
        <v>1002800</v>
      </c>
      <c r="B3185" s="38" t="n">
        <v>46287</v>
      </c>
      <c r="C3185" s="39" t="n">
        <v>1</v>
      </c>
      <c r="D3185" s="39" t="s">
        <v>26</v>
      </c>
      <c r="E3185" s="39"/>
      <c r="F3185" s="41" t="n">
        <f aca="false">IF(A3185="","",MATCH(A3185,P_ID,1))</f>
        <v>2800</v>
      </c>
      <c r="G3185" s="41" t="str">
        <f aca="false">IF(A3185="","",INDEX(P_Svc,F3185))</f>
        <v>Standard</v>
      </c>
      <c r="H3185" s="41" t="str">
        <f aca="false">IF(A3185="","",INDEX(P_Zone,F3185))</f>
        <v>North</v>
      </c>
      <c r="I3185" s="41" t="n">
        <f aca="false">IF(A3185="","",IF(D3185="Delivered",IF(B3185&lt;=INDEX(P_Due,F3185),1,0),0))</f>
        <v>1</v>
      </c>
    </row>
    <row r="3186" customFormat="false" ht="15" hidden="false" customHeight="false" outlineLevel="0" collapsed="false">
      <c r="A3186" s="37" t="n">
        <v>1002801</v>
      </c>
      <c r="B3186" s="38" t="n">
        <v>46287</v>
      </c>
      <c r="C3186" s="39" t="n">
        <v>1</v>
      </c>
      <c r="D3186" s="39" t="s">
        <v>26</v>
      </c>
      <c r="E3186" s="39"/>
      <c r="F3186" s="41" t="n">
        <f aca="false">IF(A3186="","",MATCH(A3186,P_ID,1))</f>
        <v>2801</v>
      </c>
      <c r="G3186" s="41" t="str">
        <f aca="false">IF(A3186="","",INDEX(P_Svc,F3186))</f>
        <v>Standard</v>
      </c>
      <c r="H3186" s="41" t="str">
        <f aca="false">IF(A3186="","",INDEX(P_Zone,F3186))</f>
        <v>East</v>
      </c>
      <c r="I3186" s="41" t="n">
        <f aca="false">IF(A3186="","",IF(D3186="Delivered",IF(B3186&lt;=INDEX(P_Due,F3186),1,0),0))</f>
        <v>1</v>
      </c>
    </row>
    <row r="3187" customFormat="false" ht="15" hidden="false" customHeight="false" outlineLevel="0" collapsed="false">
      <c r="A3187" s="37" t="n">
        <v>1002802</v>
      </c>
      <c r="B3187" s="38" t="n">
        <v>46287</v>
      </c>
      <c r="C3187" s="39" t="n">
        <v>1</v>
      </c>
      <c r="D3187" s="39" t="s">
        <v>26</v>
      </c>
      <c r="E3187" s="39"/>
      <c r="F3187" s="41" t="n">
        <f aca="false">IF(A3187="","",MATCH(A3187,P_ID,1))</f>
        <v>2802</v>
      </c>
      <c r="G3187" s="41" t="str">
        <f aca="false">IF(A3187="","",INDEX(P_Svc,F3187))</f>
        <v>Economy</v>
      </c>
      <c r="H3187" s="41" t="str">
        <f aca="false">IF(A3187="","",INDEX(P_Zone,F3187))</f>
        <v>East</v>
      </c>
      <c r="I3187" s="41" t="n">
        <f aca="false">IF(A3187="","",IF(D3187="Delivered",IF(B3187&lt;=INDEX(P_Due,F3187),1,0),0))</f>
        <v>1</v>
      </c>
    </row>
    <row r="3188" customFormat="false" ht="15" hidden="false" customHeight="false" outlineLevel="0" collapsed="false">
      <c r="A3188" s="37" t="n">
        <v>1002803</v>
      </c>
      <c r="B3188" s="38" t="n">
        <v>46287</v>
      </c>
      <c r="C3188" s="39" t="n">
        <v>1</v>
      </c>
      <c r="D3188" s="39" t="s">
        <v>26</v>
      </c>
      <c r="E3188" s="39"/>
      <c r="F3188" s="41" t="n">
        <f aca="false">IF(A3188="","",MATCH(A3188,P_ID,1))</f>
        <v>2803</v>
      </c>
      <c r="G3188" s="41" t="str">
        <f aca="false">IF(A3188="","",INDEX(P_Svc,F3188))</f>
        <v>Standard</v>
      </c>
      <c r="H3188" s="41" t="str">
        <f aca="false">IF(A3188="","",INDEX(P_Zone,F3188))</f>
        <v>East</v>
      </c>
      <c r="I3188" s="41" t="n">
        <f aca="false">IF(A3188="","",IF(D3188="Delivered",IF(B3188&lt;=INDEX(P_Due,F3188),1,0),0))</f>
        <v>1</v>
      </c>
    </row>
    <row r="3189" customFormat="false" ht="15" hidden="false" customHeight="false" outlineLevel="0" collapsed="false">
      <c r="A3189" s="37" t="n">
        <v>1002807</v>
      </c>
      <c r="B3189" s="38" t="n">
        <v>46287</v>
      </c>
      <c r="C3189" s="39" t="n">
        <v>1</v>
      </c>
      <c r="D3189" s="39" t="s">
        <v>26</v>
      </c>
      <c r="E3189" s="39"/>
      <c r="F3189" s="41" t="n">
        <f aca="false">IF(A3189="","",MATCH(A3189,P_ID,1))</f>
        <v>2807</v>
      </c>
      <c r="G3189" s="41" t="str">
        <f aca="false">IF(A3189="","",INDEX(P_Svc,F3189))</f>
        <v>Standard</v>
      </c>
      <c r="H3189" s="41" t="str">
        <f aca="false">IF(A3189="","",INDEX(P_Zone,F3189))</f>
        <v>East</v>
      </c>
      <c r="I3189" s="41" t="n">
        <f aca="false">IF(A3189="","",IF(D3189="Delivered",IF(B3189&lt;=INDEX(P_Due,F3189),1,0),0))</f>
        <v>1</v>
      </c>
    </row>
    <row r="3190" customFormat="false" ht="15" hidden="false" customHeight="false" outlineLevel="0" collapsed="false">
      <c r="A3190" s="37" t="n">
        <v>1002809</v>
      </c>
      <c r="B3190" s="38" t="n">
        <v>46287</v>
      </c>
      <c r="C3190" s="39" t="n">
        <v>1</v>
      </c>
      <c r="D3190" s="39" t="s">
        <v>26</v>
      </c>
      <c r="E3190" s="39"/>
      <c r="F3190" s="41" t="n">
        <f aca="false">IF(A3190="","",MATCH(A3190,P_ID,1))</f>
        <v>2809</v>
      </c>
      <c r="G3190" s="41" t="str">
        <f aca="false">IF(A3190="","",INDEX(P_Svc,F3190))</f>
        <v>Express</v>
      </c>
      <c r="H3190" s="41" t="str">
        <f aca="false">IF(A3190="","",INDEX(P_Zone,F3190))</f>
        <v>East</v>
      </c>
      <c r="I3190" s="41" t="n">
        <f aca="false">IF(A3190="","",IF(D3190="Delivered",IF(B3190&lt;=INDEX(P_Due,F3190),1,0),0))</f>
        <v>1</v>
      </c>
    </row>
    <row r="3191" customFormat="false" ht="15" hidden="false" customHeight="false" outlineLevel="0" collapsed="false">
      <c r="A3191" s="37" t="n">
        <v>1002811</v>
      </c>
      <c r="B3191" s="38" t="n">
        <v>46287</v>
      </c>
      <c r="C3191" s="39" t="n">
        <v>1</v>
      </c>
      <c r="D3191" s="39" t="s">
        <v>26</v>
      </c>
      <c r="E3191" s="39"/>
      <c r="F3191" s="41" t="n">
        <f aca="false">IF(A3191="","",MATCH(A3191,P_ID,1))</f>
        <v>2811</v>
      </c>
      <c r="G3191" s="41" t="str">
        <f aca="false">IF(A3191="","",INDEX(P_Svc,F3191))</f>
        <v>Standard</v>
      </c>
      <c r="H3191" s="41" t="str">
        <f aca="false">IF(A3191="","",INDEX(P_Zone,F3191))</f>
        <v>Central</v>
      </c>
      <c r="I3191" s="41" t="n">
        <f aca="false">IF(A3191="","",IF(D3191="Delivered",IF(B3191&lt;=INDEX(P_Due,F3191),1,0),0))</f>
        <v>1</v>
      </c>
    </row>
    <row r="3192" customFormat="false" ht="15" hidden="false" customHeight="false" outlineLevel="0" collapsed="false">
      <c r="A3192" s="37" t="n">
        <v>1002812</v>
      </c>
      <c r="B3192" s="38" t="n">
        <v>46287</v>
      </c>
      <c r="C3192" s="39" t="n">
        <v>1</v>
      </c>
      <c r="D3192" s="39" t="s">
        <v>26</v>
      </c>
      <c r="E3192" s="39"/>
      <c r="F3192" s="41" t="n">
        <f aca="false">IF(A3192="","",MATCH(A3192,P_ID,1))</f>
        <v>2812</v>
      </c>
      <c r="G3192" s="41" t="str">
        <f aca="false">IF(A3192="","",INDEX(P_Svc,F3192))</f>
        <v>Standard</v>
      </c>
      <c r="H3192" s="41" t="str">
        <f aca="false">IF(A3192="","",INDEX(P_Zone,F3192))</f>
        <v>North</v>
      </c>
      <c r="I3192" s="41" t="n">
        <f aca="false">IF(A3192="","",IF(D3192="Delivered",IF(B3192&lt;=INDEX(P_Due,F3192),1,0),0))</f>
        <v>1</v>
      </c>
    </row>
    <row r="3193" customFormat="false" ht="15" hidden="false" customHeight="false" outlineLevel="0" collapsed="false">
      <c r="A3193" s="37" t="n">
        <v>1002813</v>
      </c>
      <c r="B3193" s="38" t="n">
        <v>46287</v>
      </c>
      <c r="C3193" s="39" t="n">
        <v>1</v>
      </c>
      <c r="D3193" s="39" t="s">
        <v>26</v>
      </c>
      <c r="E3193" s="39"/>
      <c r="F3193" s="41" t="n">
        <f aca="false">IF(A3193="","",MATCH(A3193,P_ID,1))</f>
        <v>2813</v>
      </c>
      <c r="G3193" s="41" t="str">
        <f aca="false">IF(A3193="","",INDEX(P_Svc,F3193))</f>
        <v>Economy</v>
      </c>
      <c r="H3193" s="41" t="str">
        <f aca="false">IF(A3193="","",INDEX(P_Zone,F3193))</f>
        <v>North</v>
      </c>
      <c r="I3193" s="41" t="n">
        <f aca="false">IF(A3193="","",IF(D3193="Delivered",IF(B3193&lt;=INDEX(P_Due,F3193),1,0),0))</f>
        <v>1</v>
      </c>
    </row>
    <row r="3194" customFormat="false" ht="15" hidden="false" customHeight="false" outlineLevel="0" collapsed="false">
      <c r="A3194" s="37" t="n">
        <v>1002814</v>
      </c>
      <c r="B3194" s="38" t="n">
        <v>46287</v>
      </c>
      <c r="C3194" s="39" t="n">
        <v>1</v>
      </c>
      <c r="D3194" s="39" t="s">
        <v>26</v>
      </c>
      <c r="E3194" s="39"/>
      <c r="F3194" s="41" t="n">
        <f aca="false">IF(A3194="","",MATCH(A3194,P_ID,1))</f>
        <v>2814</v>
      </c>
      <c r="G3194" s="41" t="str">
        <f aca="false">IF(A3194="","",INDEX(P_Svc,F3194))</f>
        <v>Standard</v>
      </c>
      <c r="H3194" s="41" t="str">
        <f aca="false">IF(A3194="","",INDEX(P_Zone,F3194))</f>
        <v>South</v>
      </c>
      <c r="I3194" s="41" t="n">
        <f aca="false">IF(A3194="","",IF(D3194="Delivered",IF(B3194&lt;=INDEX(P_Due,F3194),1,0),0))</f>
        <v>1</v>
      </c>
    </row>
    <row r="3195" customFormat="false" ht="15" hidden="false" customHeight="false" outlineLevel="0" collapsed="false">
      <c r="A3195" s="37" t="n">
        <v>1002815</v>
      </c>
      <c r="B3195" s="38" t="n">
        <v>46287</v>
      </c>
      <c r="C3195" s="39" t="n">
        <v>1</v>
      </c>
      <c r="D3195" s="39" t="s">
        <v>26</v>
      </c>
      <c r="E3195" s="39"/>
      <c r="F3195" s="41" t="n">
        <f aca="false">IF(A3195="","",MATCH(A3195,P_ID,1))</f>
        <v>2815</v>
      </c>
      <c r="G3195" s="41" t="str">
        <f aca="false">IF(A3195="","",INDEX(P_Svc,F3195))</f>
        <v>Standard</v>
      </c>
      <c r="H3195" s="41" t="str">
        <f aca="false">IF(A3195="","",INDEX(P_Zone,F3195))</f>
        <v>East</v>
      </c>
      <c r="I3195" s="41" t="n">
        <f aca="false">IF(A3195="","",IF(D3195="Delivered",IF(B3195&lt;=INDEX(P_Due,F3195),1,0),0))</f>
        <v>1</v>
      </c>
    </row>
    <row r="3196" customFormat="false" ht="15" hidden="false" customHeight="false" outlineLevel="0" collapsed="false">
      <c r="A3196" s="37" t="n">
        <v>1002816</v>
      </c>
      <c r="B3196" s="38" t="n">
        <v>46287</v>
      </c>
      <c r="C3196" s="39" t="n">
        <v>1</v>
      </c>
      <c r="D3196" s="39" t="s">
        <v>26</v>
      </c>
      <c r="E3196" s="39"/>
      <c r="F3196" s="41" t="n">
        <f aca="false">IF(A3196="","",MATCH(A3196,P_ID,1))</f>
        <v>2816</v>
      </c>
      <c r="G3196" s="41" t="str">
        <f aca="false">IF(A3196="","",INDEX(P_Svc,F3196))</f>
        <v>Standard</v>
      </c>
      <c r="H3196" s="41" t="str">
        <f aca="false">IF(A3196="","",INDEX(P_Zone,F3196))</f>
        <v>East</v>
      </c>
      <c r="I3196" s="41" t="n">
        <f aca="false">IF(A3196="","",IF(D3196="Delivered",IF(B3196&lt;=INDEX(P_Due,F3196),1,0),0))</f>
        <v>1</v>
      </c>
    </row>
    <row r="3197" customFormat="false" ht="15" hidden="false" customHeight="false" outlineLevel="0" collapsed="false">
      <c r="A3197" s="37" t="n">
        <v>1002817</v>
      </c>
      <c r="B3197" s="38" t="n">
        <v>46287</v>
      </c>
      <c r="C3197" s="39" t="n">
        <v>1</v>
      </c>
      <c r="D3197" s="39" t="s">
        <v>26</v>
      </c>
      <c r="E3197" s="39"/>
      <c r="F3197" s="41" t="n">
        <f aca="false">IF(A3197="","",MATCH(A3197,P_ID,1))</f>
        <v>2817</v>
      </c>
      <c r="G3197" s="41" t="str">
        <f aca="false">IF(A3197="","",INDEX(P_Svc,F3197))</f>
        <v>Standard</v>
      </c>
      <c r="H3197" s="41" t="str">
        <f aca="false">IF(A3197="","",INDEX(P_Zone,F3197))</f>
        <v>Central</v>
      </c>
      <c r="I3197" s="41" t="n">
        <f aca="false">IF(A3197="","",IF(D3197="Delivered",IF(B3197&lt;=INDEX(P_Due,F3197),1,0),0))</f>
        <v>1</v>
      </c>
    </row>
    <row r="3198" customFormat="false" ht="15" hidden="false" customHeight="false" outlineLevel="0" collapsed="false">
      <c r="A3198" s="37" t="n">
        <v>1002818</v>
      </c>
      <c r="B3198" s="38" t="n">
        <v>46287</v>
      </c>
      <c r="C3198" s="39" t="n">
        <v>1</v>
      </c>
      <c r="D3198" s="39" t="s">
        <v>26</v>
      </c>
      <c r="E3198" s="39"/>
      <c r="F3198" s="41" t="n">
        <f aca="false">IF(A3198="","",MATCH(A3198,P_ID,1))</f>
        <v>2818</v>
      </c>
      <c r="G3198" s="41" t="str">
        <f aca="false">IF(A3198="","",INDEX(P_Svc,F3198))</f>
        <v>Standard</v>
      </c>
      <c r="H3198" s="41" t="str">
        <f aca="false">IF(A3198="","",INDEX(P_Zone,F3198))</f>
        <v>West</v>
      </c>
      <c r="I3198" s="41" t="n">
        <f aca="false">IF(A3198="","",IF(D3198="Delivered",IF(B3198&lt;=INDEX(P_Due,F3198),1,0),0))</f>
        <v>1</v>
      </c>
    </row>
    <row r="3199" customFormat="false" ht="15" hidden="false" customHeight="false" outlineLevel="0" collapsed="false">
      <c r="A3199" s="37" t="n">
        <v>1002819</v>
      </c>
      <c r="B3199" s="38" t="n">
        <v>46287</v>
      </c>
      <c r="C3199" s="39" t="n">
        <v>1</v>
      </c>
      <c r="D3199" s="39" t="s">
        <v>26</v>
      </c>
      <c r="E3199" s="39"/>
      <c r="F3199" s="41" t="n">
        <f aca="false">IF(A3199="","",MATCH(A3199,P_ID,1))</f>
        <v>2819</v>
      </c>
      <c r="G3199" s="41" t="str">
        <f aca="false">IF(A3199="","",INDEX(P_Svc,F3199))</f>
        <v>Standard</v>
      </c>
      <c r="H3199" s="41" t="str">
        <f aca="false">IF(A3199="","",INDEX(P_Zone,F3199))</f>
        <v>East</v>
      </c>
      <c r="I3199" s="41" t="n">
        <f aca="false">IF(A3199="","",IF(D3199="Delivered",IF(B3199&lt;=INDEX(P_Due,F3199),1,0),0))</f>
        <v>1</v>
      </c>
    </row>
    <row r="3200" customFormat="false" ht="15" hidden="false" customHeight="false" outlineLevel="0" collapsed="false">
      <c r="A3200" s="37" t="n">
        <v>1002820</v>
      </c>
      <c r="B3200" s="38" t="n">
        <v>46287</v>
      </c>
      <c r="C3200" s="39" t="n">
        <v>1</v>
      </c>
      <c r="D3200" s="39" t="s">
        <v>26</v>
      </c>
      <c r="E3200" s="39"/>
      <c r="F3200" s="41" t="n">
        <f aca="false">IF(A3200="","",MATCH(A3200,P_ID,1))</f>
        <v>2820</v>
      </c>
      <c r="G3200" s="41" t="str">
        <f aca="false">IF(A3200="","",INDEX(P_Svc,F3200))</f>
        <v>Standard</v>
      </c>
      <c r="H3200" s="41" t="str">
        <f aca="false">IF(A3200="","",INDEX(P_Zone,F3200))</f>
        <v>East</v>
      </c>
      <c r="I3200" s="41" t="n">
        <f aca="false">IF(A3200="","",IF(D3200="Delivered",IF(B3200&lt;=INDEX(P_Due,F3200),1,0),0))</f>
        <v>1</v>
      </c>
    </row>
    <row r="3201" customFormat="false" ht="15" hidden="false" customHeight="false" outlineLevel="0" collapsed="false">
      <c r="A3201" s="37" t="n">
        <v>1002821</v>
      </c>
      <c r="B3201" s="38" t="n">
        <v>46287</v>
      </c>
      <c r="C3201" s="39" t="n">
        <v>1</v>
      </c>
      <c r="D3201" s="39" t="s">
        <v>26</v>
      </c>
      <c r="E3201" s="39"/>
      <c r="F3201" s="41" t="n">
        <f aca="false">IF(A3201="","",MATCH(A3201,P_ID,1))</f>
        <v>2821</v>
      </c>
      <c r="G3201" s="41" t="str">
        <f aca="false">IF(A3201="","",INDEX(P_Svc,F3201))</f>
        <v>Standard</v>
      </c>
      <c r="H3201" s="41" t="str">
        <f aca="false">IF(A3201="","",INDEX(P_Zone,F3201))</f>
        <v>North</v>
      </c>
      <c r="I3201" s="41" t="n">
        <f aca="false">IF(A3201="","",IF(D3201="Delivered",IF(B3201&lt;=INDEX(P_Due,F3201),1,0),0))</f>
        <v>1</v>
      </c>
    </row>
    <row r="3202" customFormat="false" ht="15" hidden="false" customHeight="false" outlineLevel="0" collapsed="false">
      <c r="A3202" s="37" t="n">
        <v>1002822</v>
      </c>
      <c r="B3202" s="38" t="n">
        <v>46287</v>
      </c>
      <c r="C3202" s="39" t="n">
        <v>1</v>
      </c>
      <c r="D3202" s="39" t="s">
        <v>26</v>
      </c>
      <c r="E3202" s="39"/>
      <c r="F3202" s="41" t="n">
        <f aca="false">IF(A3202="","",MATCH(A3202,P_ID,1))</f>
        <v>2822</v>
      </c>
      <c r="G3202" s="41" t="str">
        <f aca="false">IF(A3202="","",INDEX(P_Svc,F3202))</f>
        <v>Economy</v>
      </c>
      <c r="H3202" s="41" t="str">
        <f aca="false">IF(A3202="","",INDEX(P_Zone,F3202))</f>
        <v>East</v>
      </c>
      <c r="I3202" s="41" t="n">
        <f aca="false">IF(A3202="","",IF(D3202="Delivered",IF(B3202&lt;=INDEX(P_Due,F3202),1,0),0))</f>
        <v>1</v>
      </c>
    </row>
    <row r="3203" customFormat="false" ht="15" hidden="false" customHeight="false" outlineLevel="0" collapsed="false">
      <c r="A3203" s="37" t="n">
        <v>1002824</v>
      </c>
      <c r="B3203" s="38" t="n">
        <v>46287</v>
      </c>
      <c r="C3203" s="39" t="n">
        <v>1</v>
      </c>
      <c r="D3203" s="39" t="s">
        <v>26</v>
      </c>
      <c r="E3203" s="39"/>
      <c r="F3203" s="41" t="n">
        <f aca="false">IF(A3203="","",MATCH(A3203,P_ID,1))</f>
        <v>2824</v>
      </c>
      <c r="G3203" s="41" t="str">
        <f aca="false">IF(A3203="","",INDEX(P_Svc,F3203))</f>
        <v>Standard</v>
      </c>
      <c r="H3203" s="41" t="str">
        <f aca="false">IF(A3203="","",INDEX(P_Zone,F3203))</f>
        <v>South</v>
      </c>
      <c r="I3203" s="41" t="n">
        <f aca="false">IF(A3203="","",IF(D3203="Delivered",IF(B3203&lt;=INDEX(P_Due,F3203),1,0),0))</f>
        <v>1</v>
      </c>
    </row>
    <row r="3204" customFormat="false" ht="15" hidden="false" customHeight="false" outlineLevel="0" collapsed="false">
      <c r="A3204" s="37" t="n">
        <v>1002825</v>
      </c>
      <c r="B3204" s="38" t="n">
        <v>46287</v>
      </c>
      <c r="C3204" s="39" t="n">
        <v>1</v>
      </c>
      <c r="D3204" s="39" t="s">
        <v>79</v>
      </c>
      <c r="E3204" s="39" t="s">
        <v>34</v>
      </c>
      <c r="F3204" s="41" t="n">
        <f aca="false">IF(A3204="","",MATCH(A3204,P_ID,1))</f>
        <v>2825</v>
      </c>
      <c r="G3204" s="41" t="str">
        <f aca="false">IF(A3204="","",INDEX(P_Svc,F3204))</f>
        <v>Economy</v>
      </c>
      <c r="H3204" s="41" t="str">
        <f aca="false">IF(A3204="","",INDEX(P_Zone,F3204))</f>
        <v>East</v>
      </c>
      <c r="I3204" s="41" t="n">
        <f aca="false">IF(A3204="","",IF(D3204="Delivered",IF(B3204&lt;=INDEX(P_Due,F3204),1,0),0))</f>
        <v>0</v>
      </c>
    </row>
    <row r="3205" customFormat="false" ht="15" hidden="false" customHeight="false" outlineLevel="0" collapsed="false">
      <c r="A3205" s="37" t="n">
        <v>1002827</v>
      </c>
      <c r="B3205" s="38" t="n">
        <v>46287</v>
      </c>
      <c r="C3205" s="39" t="n">
        <v>1</v>
      </c>
      <c r="D3205" s="39" t="s">
        <v>26</v>
      </c>
      <c r="E3205" s="39"/>
      <c r="F3205" s="41" t="n">
        <f aca="false">IF(A3205="","",MATCH(A3205,P_ID,1))</f>
        <v>2827</v>
      </c>
      <c r="G3205" s="41" t="str">
        <f aca="false">IF(A3205="","",INDEX(P_Svc,F3205))</f>
        <v>Economy</v>
      </c>
      <c r="H3205" s="41" t="str">
        <f aca="false">IF(A3205="","",INDEX(P_Zone,F3205))</f>
        <v>West</v>
      </c>
      <c r="I3205" s="41" t="n">
        <f aca="false">IF(A3205="","",IF(D3205="Delivered",IF(B3205&lt;=INDEX(P_Due,F3205),1,0),0))</f>
        <v>1</v>
      </c>
    </row>
    <row r="3206" customFormat="false" ht="15" hidden="false" customHeight="false" outlineLevel="0" collapsed="false">
      <c r="A3206" s="37" t="n">
        <v>1002828</v>
      </c>
      <c r="B3206" s="38" t="n">
        <v>46287</v>
      </c>
      <c r="C3206" s="39" t="n">
        <v>1</v>
      </c>
      <c r="D3206" s="39" t="s">
        <v>26</v>
      </c>
      <c r="E3206" s="39"/>
      <c r="F3206" s="41" t="n">
        <f aca="false">IF(A3206="","",MATCH(A3206,P_ID,1))</f>
        <v>2828</v>
      </c>
      <c r="G3206" s="41" t="str">
        <f aca="false">IF(A3206="","",INDEX(P_Svc,F3206))</f>
        <v>Standard</v>
      </c>
      <c r="H3206" s="41" t="str">
        <f aca="false">IF(A3206="","",INDEX(P_Zone,F3206))</f>
        <v>North</v>
      </c>
      <c r="I3206" s="41" t="n">
        <f aca="false">IF(A3206="","",IF(D3206="Delivered",IF(B3206&lt;=INDEX(P_Due,F3206),1,0),0))</f>
        <v>1</v>
      </c>
    </row>
    <row r="3207" customFormat="false" ht="15" hidden="false" customHeight="false" outlineLevel="0" collapsed="false">
      <c r="A3207" s="37" t="n">
        <v>1002829</v>
      </c>
      <c r="B3207" s="38" t="n">
        <v>46287</v>
      </c>
      <c r="C3207" s="39" t="n">
        <v>1</v>
      </c>
      <c r="D3207" s="39" t="s">
        <v>26</v>
      </c>
      <c r="E3207" s="39"/>
      <c r="F3207" s="41" t="n">
        <f aca="false">IF(A3207="","",MATCH(A3207,P_ID,1))</f>
        <v>2829</v>
      </c>
      <c r="G3207" s="41" t="str">
        <f aca="false">IF(A3207="","",INDEX(P_Svc,F3207))</f>
        <v>Standard</v>
      </c>
      <c r="H3207" s="41" t="str">
        <f aca="false">IF(A3207="","",INDEX(P_Zone,F3207))</f>
        <v>West</v>
      </c>
      <c r="I3207" s="41" t="n">
        <f aca="false">IF(A3207="","",IF(D3207="Delivered",IF(B3207&lt;=INDEX(P_Due,F3207),1,0),0))</f>
        <v>1</v>
      </c>
    </row>
    <row r="3208" customFormat="false" ht="15" hidden="false" customHeight="false" outlineLevel="0" collapsed="false">
      <c r="A3208" s="37" t="n">
        <v>1002830</v>
      </c>
      <c r="B3208" s="38" t="n">
        <v>46287</v>
      </c>
      <c r="C3208" s="39" t="n">
        <v>1</v>
      </c>
      <c r="D3208" s="39" t="s">
        <v>26</v>
      </c>
      <c r="E3208" s="39"/>
      <c r="F3208" s="41" t="n">
        <f aca="false">IF(A3208="","",MATCH(A3208,P_ID,1))</f>
        <v>2830</v>
      </c>
      <c r="G3208" s="41" t="str">
        <f aca="false">IF(A3208="","",INDEX(P_Svc,F3208))</f>
        <v>Standard</v>
      </c>
      <c r="H3208" s="41" t="str">
        <f aca="false">IF(A3208="","",INDEX(P_Zone,F3208))</f>
        <v>South</v>
      </c>
      <c r="I3208" s="41" t="n">
        <f aca="false">IF(A3208="","",IF(D3208="Delivered",IF(B3208&lt;=INDEX(P_Due,F3208),1,0),0))</f>
        <v>1</v>
      </c>
    </row>
    <row r="3209" customFormat="false" ht="15" hidden="false" customHeight="false" outlineLevel="0" collapsed="false">
      <c r="A3209" s="37" t="n">
        <v>1002831</v>
      </c>
      <c r="B3209" s="38" t="n">
        <v>46287</v>
      </c>
      <c r="C3209" s="39" t="n">
        <v>1</v>
      </c>
      <c r="D3209" s="39" t="s">
        <v>26</v>
      </c>
      <c r="E3209" s="39"/>
      <c r="F3209" s="41" t="n">
        <f aca="false">IF(A3209="","",MATCH(A3209,P_ID,1))</f>
        <v>2831</v>
      </c>
      <c r="G3209" s="41" t="str">
        <f aca="false">IF(A3209="","",INDEX(P_Svc,F3209))</f>
        <v>Standard</v>
      </c>
      <c r="H3209" s="41" t="str">
        <f aca="false">IF(A3209="","",INDEX(P_Zone,F3209))</f>
        <v>Central</v>
      </c>
      <c r="I3209" s="41" t="n">
        <f aca="false">IF(A3209="","",IF(D3209="Delivered",IF(B3209&lt;=INDEX(P_Due,F3209),1,0),0))</f>
        <v>1</v>
      </c>
    </row>
    <row r="3210" customFormat="false" ht="15" hidden="false" customHeight="false" outlineLevel="0" collapsed="false">
      <c r="A3210" s="37" t="n">
        <v>1002832</v>
      </c>
      <c r="B3210" s="38" t="n">
        <v>46287</v>
      </c>
      <c r="C3210" s="39" t="n">
        <v>1</v>
      </c>
      <c r="D3210" s="39" t="s">
        <v>26</v>
      </c>
      <c r="E3210" s="39"/>
      <c r="F3210" s="41" t="n">
        <f aca="false">IF(A3210="","",MATCH(A3210,P_ID,1))</f>
        <v>2832</v>
      </c>
      <c r="G3210" s="41" t="str">
        <f aca="false">IF(A3210="","",INDEX(P_Svc,F3210))</f>
        <v>Standard</v>
      </c>
      <c r="H3210" s="41" t="str">
        <f aca="false">IF(A3210="","",INDEX(P_Zone,F3210))</f>
        <v>East</v>
      </c>
      <c r="I3210" s="41" t="n">
        <f aca="false">IF(A3210="","",IF(D3210="Delivered",IF(B3210&lt;=INDEX(P_Due,F3210),1,0),0))</f>
        <v>1</v>
      </c>
    </row>
    <row r="3211" customFormat="false" ht="15" hidden="false" customHeight="false" outlineLevel="0" collapsed="false">
      <c r="A3211" s="37" t="n">
        <v>1002833</v>
      </c>
      <c r="B3211" s="38" t="n">
        <v>46287</v>
      </c>
      <c r="C3211" s="39" t="n">
        <v>1</v>
      </c>
      <c r="D3211" s="39" t="s">
        <v>26</v>
      </c>
      <c r="E3211" s="39"/>
      <c r="F3211" s="41" t="n">
        <f aca="false">IF(A3211="","",MATCH(A3211,P_ID,1))</f>
        <v>2833</v>
      </c>
      <c r="G3211" s="41" t="str">
        <f aca="false">IF(A3211="","",INDEX(P_Svc,F3211))</f>
        <v>Standard</v>
      </c>
      <c r="H3211" s="41" t="str">
        <f aca="false">IF(A3211="","",INDEX(P_Zone,F3211))</f>
        <v>West</v>
      </c>
      <c r="I3211" s="41" t="n">
        <f aca="false">IF(A3211="","",IF(D3211="Delivered",IF(B3211&lt;=INDEX(P_Due,F3211),1,0),0))</f>
        <v>1</v>
      </c>
    </row>
    <row r="3212" customFormat="false" ht="15" hidden="false" customHeight="false" outlineLevel="0" collapsed="false">
      <c r="A3212" s="37" t="n">
        <v>1002834</v>
      </c>
      <c r="B3212" s="38" t="n">
        <v>46287</v>
      </c>
      <c r="C3212" s="39" t="n">
        <v>1</v>
      </c>
      <c r="D3212" s="39" t="s">
        <v>26</v>
      </c>
      <c r="E3212" s="39"/>
      <c r="F3212" s="41" t="n">
        <f aca="false">IF(A3212="","",MATCH(A3212,P_ID,1))</f>
        <v>2834</v>
      </c>
      <c r="G3212" s="41" t="str">
        <f aca="false">IF(A3212="","",INDEX(P_Svc,F3212))</f>
        <v>Standard</v>
      </c>
      <c r="H3212" s="41" t="str">
        <f aca="false">IF(A3212="","",INDEX(P_Zone,F3212))</f>
        <v>Central</v>
      </c>
      <c r="I3212" s="41" t="n">
        <f aca="false">IF(A3212="","",IF(D3212="Delivered",IF(B3212&lt;=INDEX(P_Due,F3212),1,0),0))</f>
        <v>1</v>
      </c>
    </row>
    <row r="3213" customFormat="false" ht="15" hidden="false" customHeight="false" outlineLevel="0" collapsed="false">
      <c r="A3213" s="37" t="n">
        <v>1002835</v>
      </c>
      <c r="B3213" s="38" t="n">
        <v>46287</v>
      </c>
      <c r="C3213" s="39" t="n">
        <v>1</v>
      </c>
      <c r="D3213" s="39" t="s">
        <v>26</v>
      </c>
      <c r="E3213" s="39"/>
      <c r="F3213" s="41" t="n">
        <f aca="false">IF(A3213="","",MATCH(A3213,P_ID,1))</f>
        <v>2835</v>
      </c>
      <c r="G3213" s="41" t="str">
        <f aca="false">IF(A3213="","",INDEX(P_Svc,F3213))</f>
        <v>Standard</v>
      </c>
      <c r="H3213" s="41" t="str">
        <f aca="false">IF(A3213="","",INDEX(P_Zone,F3213))</f>
        <v>North</v>
      </c>
      <c r="I3213" s="41" t="n">
        <f aca="false">IF(A3213="","",IF(D3213="Delivered",IF(B3213&lt;=INDEX(P_Due,F3213),1,0),0))</f>
        <v>1</v>
      </c>
    </row>
    <row r="3214" customFormat="false" ht="15" hidden="false" customHeight="false" outlineLevel="0" collapsed="false">
      <c r="A3214" s="37" t="n">
        <v>1002836</v>
      </c>
      <c r="B3214" s="38" t="n">
        <v>46287</v>
      </c>
      <c r="C3214" s="39" t="n">
        <v>1</v>
      </c>
      <c r="D3214" s="39" t="s">
        <v>26</v>
      </c>
      <c r="E3214" s="39"/>
      <c r="F3214" s="41" t="n">
        <f aca="false">IF(A3214="","",MATCH(A3214,P_ID,1))</f>
        <v>2836</v>
      </c>
      <c r="G3214" s="41" t="str">
        <f aca="false">IF(A3214="","",INDEX(P_Svc,F3214))</f>
        <v>Standard</v>
      </c>
      <c r="H3214" s="41" t="str">
        <f aca="false">IF(A3214="","",INDEX(P_Zone,F3214))</f>
        <v>North</v>
      </c>
      <c r="I3214" s="41" t="n">
        <f aca="false">IF(A3214="","",IF(D3214="Delivered",IF(B3214&lt;=INDEX(P_Due,F3214),1,0),0))</f>
        <v>1</v>
      </c>
    </row>
    <row r="3215" customFormat="false" ht="15" hidden="false" customHeight="false" outlineLevel="0" collapsed="false">
      <c r="A3215" s="37" t="n">
        <v>1002837</v>
      </c>
      <c r="B3215" s="38" t="n">
        <v>46287</v>
      </c>
      <c r="C3215" s="39" t="n">
        <v>1</v>
      </c>
      <c r="D3215" s="39" t="s">
        <v>26</v>
      </c>
      <c r="E3215" s="39"/>
      <c r="F3215" s="41" t="n">
        <f aca="false">IF(A3215="","",MATCH(A3215,P_ID,1))</f>
        <v>2837</v>
      </c>
      <c r="G3215" s="41" t="str">
        <f aca="false">IF(A3215="","",INDEX(P_Svc,F3215))</f>
        <v>Standard</v>
      </c>
      <c r="H3215" s="41" t="str">
        <f aca="false">IF(A3215="","",INDEX(P_Zone,F3215))</f>
        <v>Central</v>
      </c>
      <c r="I3215" s="41" t="n">
        <f aca="false">IF(A3215="","",IF(D3215="Delivered",IF(B3215&lt;=INDEX(P_Due,F3215),1,0),0))</f>
        <v>1</v>
      </c>
    </row>
    <row r="3216" customFormat="false" ht="15" hidden="false" customHeight="false" outlineLevel="0" collapsed="false">
      <c r="A3216" s="37" t="n">
        <v>1002838</v>
      </c>
      <c r="B3216" s="38" t="n">
        <v>46287</v>
      </c>
      <c r="C3216" s="39" t="n">
        <v>1</v>
      </c>
      <c r="D3216" s="39" t="s">
        <v>26</v>
      </c>
      <c r="E3216" s="39"/>
      <c r="F3216" s="41" t="n">
        <f aca="false">IF(A3216="","",MATCH(A3216,P_ID,1))</f>
        <v>2838</v>
      </c>
      <c r="G3216" s="41" t="str">
        <f aca="false">IF(A3216="","",INDEX(P_Svc,F3216))</f>
        <v>Standard</v>
      </c>
      <c r="H3216" s="41" t="str">
        <f aca="false">IF(A3216="","",INDEX(P_Zone,F3216))</f>
        <v>West</v>
      </c>
      <c r="I3216" s="41" t="n">
        <f aca="false">IF(A3216="","",IF(D3216="Delivered",IF(B3216&lt;=INDEX(P_Due,F3216),1,0),0))</f>
        <v>1</v>
      </c>
    </row>
    <row r="3217" customFormat="false" ht="15" hidden="false" customHeight="false" outlineLevel="0" collapsed="false">
      <c r="A3217" s="37" t="n">
        <v>1002839</v>
      </c>
      <c r="B3217" s="38" t="n">
        <v>46287</v>
      </c>
      <c r="C3217" s="39" t="n">
        <v>1</v>
      </c>
      <c r="D3217" s="39" t="s">
        <v>79</v>
      </c>
      <c r="E3217" s="39" t="s">
        <v>32</v>
      </c>
      <c r="F3217" s="41" t="n">
        <f aca="false">IF(A3217="","",MATCH(A3217,P_ID,1))</f>
        <v>2839</v>
      </c>
      <c r="G3217" s="41" t="str">
        <f aca="false">IF(A3217="","",INDEX(P_Svc,F3217))</f>
        <v>Economy</v>
      </c>
      <c r="H3217" s="41" t="str">
        <f aca="false">IF(A3217="","",INDEX(P_Zone,F3217))</f>
        <v>South</v>
      </c>
      <c r="I3217" s="41" t="n">
        <f aca="false">IF(A3217="","",IF(D3217="Delivered",IF(B3217&lt;=INDEX(P_Due,F3217),1,0),0))</f>
        <v>0</v>
      </c>
    </row>
    <row r="3218" customFormat="false" ht="15" hidden="false" customHeight="false" outlineLevel="0" collapsed="false">
      <c r="A3218" s="37" t="n">
        <v>1002840</v>
      </c>
      <c r="B3218" s="38" t="n">
        <v>46287</v>
      </c>
      <c r="C3218" s="39" t="n">
        <v>1</v>
      </c>
      <c r="D3218" s="39" t="s">
        <v>26</v>
      </c>
      <c r="E3218" s="39"/>
      <c r="F3218" s="41" t="n">
        <f aca="false">IF(A3218="","",MATCH(A3218,P_ID,1))</f>
        <v>2840</v>
      </c>
      <c r="G3218" s="41" t="str">
        <f aca="false">IF(A3218="","",INDEX(P_Svc,F3218))</f>
        <v>Standard</v>
      </c>
      <c r="H3218" s="41" t="str">
        <f aca="false">IF(A3218="","",INDEX(P_Zone,F3218))</f>
        <v>East</v>
      </c>
      <c r="I3218" s="41" t="n">
        <f aca="false">IF(A3218="","",IF(D3218="Delivered",IF(B3218&lt;=INDEX(P_Due,F3218),1,0),0))</f>
        <v>1</v>
      </c>
    </row>
    <row r="3219" customFormat="false" ht="15" hidden="false" customHeight="false" outlineLevel="0" collapsed="false">
      <c r="A3219" s="37" t="n">
        <v>1002841</v>
      </c>
      <c r="B3219" s="38" t="n">
        <v>46287</v>
      </c>
      <c r="C3219" s="39" t="n">
        <v>1</v>
      </c>
      <c r="D3219" s="39" t="s">
        <v>26</v>
      </c>
      <c r="E3219" s="39"/>
      <c r="F3219" s="41" t="n">
        <f aca="false">IF(A3219="","",MATCH(A3219,P_ID,1))</f>
        <v>2841</v>
      </c>
      <c r="G3219" s="41" t="str">
        <f aca="false">IF(A3219="","",INDEX(P_Svc,F3219))</f>
        <v>Standard</v>
      </c>
      <c r="H3219" s="41" t="str">
        <f aca="false">IF(A3219="","",INDEX(P_Zone,F3219))</f>
        <v>North</v>
      </c>
      <c r="I3219" s="41" t="n">
        <f aca="false">IF(A3219="","",IF(D3219="Delivered",IF(B3219&lt;=INDEX(P_Due,F3219),1,0),0))</f>
        <v>1</v>
      </c>
    </row>
    <row r="3220" customFormat="false" ht="15" hidden="false" customHeight="false" outlineLevel="0" collapsed="false">
      <c r="A3220" s="37" t="n">
        <v>1002843</v>
      </c>
      <c r="B3220" s="38" t="n">
        <v>46287</v>
      </c>
      <c r="C3220" s="39" t="n">
        <v>1</v>
      </c>
      <c r="D3220" s="39" t="s">
        <v>79</v>
      </c>
      <c r="E3220" s="39" t="s">
        <v>34</v>
      </c>
      <c r="F3220" s="41" t="n">
        <f aca="false">IF(A3220="","",MATCH(A3220,P_ID,1))</f>
        <v>2843</v>
      </c>
      <c r="G3220" s="41" t="str">
        <f aca="false">IF(A3220="","",INDEX(P_Svc,F3220))</f>
        <v>Standard</v>
      </c>
      <c r="H3220" s="41" t="str">
        <f aca="false">IF(A3220="","",INDEX(P_Zone,F3220))</f>
        <v>North</v>
      </c>
      <c r="I3220" s="41" t="n">
        <f aca="false">IF(A3220="","",IF(D3220="Delivered",IF(B3220&lt;=INDEX(P_Due,F3220),1,0),0))</f>
        <v>0</v>
      </c>
    </row>
    <row r="3221" customFormat="false" ht="15" hidden="false" customHeight="false" outlineLevel="0" collapsed="false">
      <c r="A3221" s="37" t="n">
        <v>1002844</v>
      </c>
      <c r="B3221" s="38" t="n">
        <v>46287</v>
      </c>
      <c r="C3221" s="39" t="n">
        <v>1</v>
      </c>
      <c r="D3221" s="39" t="s">
        <v>26</v>
      </c>
      <c r="E3221" s="39"/>
      <c r="F3221" s="41" t="n">
        <f aca="false">IF(A3221="","",MATCH(A3221,P_ID,1))</f>
        <v>2844</v>
      </c>
      <c r="G3221" s="41" t="str">
        <f aca="false">IF(A3221="","",INDEX(P_Svc,F3221))</f>
        <v>Economy</v>
      </c>
      <c r="H3221" s="41" t="str">
        <f aca="false">IF(A3221="","",INDEX(P_Zone,F3221))</f>
        <v>West</v>
      </c>
      <c r="I3221" s="41" t="n">
        <f aca="false">IF(A3221="","",IF(D3221="Delivered",IF(B3221&lt;=INDEX(P_Due,F3221),1,0),0))</f>
        <v>1</v>
      </c>
    </row>
    <row r="3222" customFormat="false" ht="15" hidden="false" customHeight="false" outlineLevel="0" collapsed="false">
      <c r="A3222" s="37" t="n">
        <v>1002845</v>
      </c>
      <c r="B3222" s="38" t="n">
        <v>46287</v>
      </c>
      <c r="C3222" s="39" t="n">
        <v>1</v>
      </c>
      <c r="D3222" s="39" t="s">
        <v>26</v>
      </c>
      <c r="E3222" s="39"/>
      <c r="F3222" s="41" t="n">
        <f aca="false">IF(A3222="","",MATCH(A3222,P_ID,1))</f>
        <v>2845</v>
      </c>
      <c r="G3222" s="41" t="str">
        <f aca="false">IF(A3222="","",INDEX(P_Svc,F3222))</f>
        <v>Standard</v>
      </c>
      <c r="H3222" s="41" t="str">
        <f aca="false">IF(A3222="","",INDEX(P_Zone,F3222))</f>
        <v>South</v>
      </c>
      <c r="I3222" s="41" t="n">
        <f aca="false">IF(A3222="","",IF(D3222="Delivered",IF(B3222&lt;=INDEX(P_Due,F3222),1,0),0))</f>
        <v>1</v>
      </c>
    </row>
    <row r="3223" customFormat="false" ht="15" hidden="false" customHeight="false" outlineLevel="0" collapsed="false">
      <c r="A3223" s="37" t="n">
        <v>1002846</v>
      </c>
      <c r="B3223" s="38" t="n">
        <v>46287</v>
      </c>
      <c r="C3223" s="39" t="n">
        <v>1</v>
      </c>
      <c r="D3223" s="39" t="s">
        <v>26</v>
      </c>
      <c r="E3223" s="39"/>
      <c r="F3223" s="41" t="n">
        <f aca="false">IF(A3223="","",MATCH(A3223,P_ID,1))</f>
        <v>2846</v>
      </c>
      <c r="G3223" s="41" t="str">
        <f aca="false">IF(A3223="","",INDEX(P_Svc,F3223))</f>
        <v>Standard</v>
      </c>
      <c r="H3223" s="41" t="str">
        <f aca="false">IF(A3223="","",INDEX(P_Zone,F3223))</f>
        <v>North</v>
      </c>
      <c r="I3223" s="41" t="n">
        <f aca="false">IF(A3223="","",IF(D3223="Delivered",IF(B3223&lt;=INDEX(P_Due,F3223),1,0),0))</f>
        <v>1</v>
      </c>
    </row>
    <row r="3224" customFormat="false" ht="15" hidden="false" customHeight="false" outlineLevel="0" collapsed="false">
      <c r="A3224" s="37" t="n">
        <v>1002847</v>
      </c>
      <c r="B3224" s="38" t="n">
        <v>46287</v>
      </c>
      <c r="C3224" s="39" t="n">
        <v>1</v>
      </c>
      <c r="D3224" s="39" t="s">
        <v>26</v>
      </c>
      <c r="E3224" s="39"/>
      <c r="F3224" s="41" t="n">
        <f aca="false">IF(A3224="","",MATCH(A3224,P_ID,1))</f>
        <v>2847</v>
      </c>
      <c r="G3224" s="41" t="str">
        <f aca="false">IF(A3224="","",INDEX(P_Svc,F3224))</f>
        <v>Standard</v>
      </c>
      <c r="H3224" s="41" t="str">
        <f aca="false">IF(A3224="","",INDEX(P_Zone,F3224))</f>
        <v>Central</v>
      </c>
      <c r="I3224" s="41" t="n">
        <f aca="false">IF(A3224="","",IF(D3224="Delivered",IF(B3224&lt;=INDEX(P_Due,F3224),1,0),0))</f>
        <v>1</v>
      </c>
    </row>
    <row r="3225" customFormat="false" ht="15" hidden="false" customHeight="false" outlineLevel="0" collapsed="false">
      <c r="A3225" s="37" t="n">
        <v>1002848</v>
      </c>
      <c r="B3225" s="38" t="n">
        <v>46287</v>
      </c>
      <c r="C3225" s="39" t="n">
        <v>1</v>
      </c>
      <c r="D3225" s="39" t="s">
        <v>26</v>
      </c>
      <c r="E3225" s="39"/>
      <c r="F3225" s="41" t="n">
        <f aca="false">IF(A3225="","",MATCH(A3225,P_ID,1))</f>
        <v>2848</v>
      </c>
      <c r="G3225" s="41" t="str">
        <f aca="false">IF(A3225="","",INDEX(P_Svc,F3225))</f>
        <v>Standard</v>
      </c>
      <c r="H3225" s="41" t="str">
        <f aca="false">IF(A3225="","",INDEX(P_Zone,F3225))</f>
        <v>Central</v>
      </c>
      <c r="I3225" s="41" t="n">
        <f aca="false">IF(A3225="","",IF(D3225="Delivered",IF(B3225&lt;=INDEX(P_Due,F3225),1,0),0))</f>
        <v>1</v>
      </c>
    </row>
    <row r="3226" customFormat="false" ht="15" hidden="false" customHeight="false" outlineLevel="0" collapsed="false">
      <c r="A3226" s="37" t="n">
        <v>1002849</v>
      </c>
      <c r="B3226" s="38" t="n">
        <v>46287</v>
      </c>
      <c r="C3226" s="39" t="n">
        <v>1</v>
      </c>
      <c r="D3226" s="39" t="s">
        <v>26</v>
      </c>
      <c r="E3226" s="39"/>
      <c r="F3226" s="41" t="n">
        <f aca="false">IF(A3226="","",MATCH(A3226,P_ID,1))</f>
        <v>2849</v>
      </c>
      <c r="G3226" s="41" t="str">
        <f aca="false">IF(A3226="","",INDEX(P_Svc,F3226))</f>
        <v>Express</v>
      </c>
      <c r="H3226" s="41" t="str">
        <f aca="false">IF(A3226="","",INDEX(P_Zone,F3226))</f>
        <v>West</v>
      </c>
      <c r="I3226" s="41" t="n">
        <f aca="false">IF(A3226="","",IF(D3226="Delivered",IF(B3226&lt;=INDEX(P_Due,F3226),1,0),0))</f>
        <v>1</v>
      </c>
    </row>
    <row r="3227" customFormat="false" ht="15" hidden="false" customHeight="false" outlineLevel="0" collapsed="false">
      <c r="A3227" s="37" t="n">
        <v>1002850</v>
      </c>
      <c r="B3227" s="38" t="n">
        <v>46287</v>
      </c>
      <c r="C3227" s="39" t="n">
        <v>1</v>
      </c>
      <c r="D3227" s="39" t="s">
        <v>26</v>
      </c>
      <c r="E3227" s="39"/>
      <c r="F3227" s="41" t="n">
        <f aca="false">IF(A3227="","",MATCH(A3227,P_ID,1))</f>
        <v>2850</v>
      </c>
      <c r="G3227" s="41" t="str">
        <f aca="false">IF(A3227="","",INDEX(P_Svc,F3227))</f>
        <v>Standard</v>
      </c>
      <c r="H3227" s="41" t="str">
        <f aca="false">IF(A3227="","",INDEX(P_Zone,F3227))</f>
        <v>West</v>
      </c>
      <c r="I3227" s="41" t="n">
        <f aca="false">IF(A3227="","",IF(D3227="Delivered",IF(B3227&lt;=INDEX(P_Due,F3227),1,0),0))</f>
        <v>1</v>
      </c>
    </row>
    <row r="3228" customFormat="false" ht="15" hidden="false" customHeight="false" outlineLevel="0" collapsed="false">
      <c r="A3228" s="37" t="n">
        <v>1002852</v>
      </c>
      <c r="B3228" s="38" t="n">
        <v>46287</v>
      </c>
      <c r="C3228" s="39" t="n">
        <v>1</v>
      </c>
      <c r="D3228" s="39" t="s">
        <v>26</v>
      </c>
      <c r="E3228" s="39"/>
      <c r="F3228" s="41" t="n">
        <f aca="false">IF(A3228="","",MATCH(A3228,P_ID,1))</f>
        <v>2852</v>
      </c>
      <c r="G3228" s="41" t="str">
        <f aca="false">IF(A3228="","",INDEX(P_Svc,F3228))</f>
        <v>Standard</v>
      </c>
      <c r="H3228" s="41" t="str">
        <f aca="false">IF(A3228="","",INDEX(P_Zone,F3228))</f>
        <v>Central</v>
      </c>
      <c r="I3228" s="41" t="n">
        <f aca="false">IF(A3228="","",IF(D3228="Delivered",IF(B3228&lt;=INDEX(P_Due,F3228),1,0),0))</f>
        <v>1</v>
      </c>
    </row>
    <row r="3229" customFormat="false" ht="15" hidden="false" customHeight="false" outlineLevel="0" collapsed="false">
      <c r="A3229" s="37" t="n">
        <v>1002853</v>
      </c>
      <c r="B3229" s="38" t="n">
        <v>46287</v>
      </c>
      <c r="C3229" s="39" t="n">
        <v>1</v>
      </c>
      <c r="D3229" s="39" t="s">
        <v>26</v>
      </c>
      <c r="E3229" s="39"/>
      <c r="F3229" s="41" t="n">
        <f aca="false">IF(A3229="","",MATCH(A3229,P_ID,1))</f>
        <v>2853</v>
      </c>
      <c r="G3229" s="41" t="str">
        <f aca="false">IF(A3229="","",INDEX(P_Svc,F3229))</f>
        <v>Standard</v>
      </c>
      <c r="H3229" s="41" t="str">
        <f aca="false">IF(A3229="","",INDEX(P_Zone,F3229))</f>
        <v>North</v>
      </c>
      <c r="I3229" s="41" t="n">
        <f aca="false">IF(A3229="","",IF(D3229="Delivered",IF(B3229&lt;=INDEX(P_Due,F3229),1,0),0))</f>
        <v>1</v>
      </c>
    </row>
    <row r="3230" customFormat="false" ht="15" hidden="false" customHeight="false" outlineLevel="0" collapsed="false">
      <c r="A3230" s="37" t="n">
        <v>1002854</v>
      </c>
      <c r="B3230" s="38" t="n">
        <v>46287</v>
      </c>
      <c r="C3230" s="39" t="n">
        <v>1</v>
      </c>
      <c r="D3230" s="39" t="s">
        <v>26</v>
      </c>
      <c r="E3230" s="39"/>
      <c r="F3230" s="41" t="n">
        <f aca="false">IF(A3230="","",MATCH(A3230,P_ID,1))</f>
        <v>2854</v>
      </c>
      <c r="G3230" s="41" t="str">
        <f aca="false">IF(A3230="","",INDEX(P_Svc,F3230))</f>
        <v>Standard</v>
      </c>
      <c r="H3230" s="41" t="str">
        <f aca="false">IF(A3230="","",INDEX(P_Zone,F3230))</f>
        <v>North</v>
      </c>
      <c r="I3230" s="41" t="n">
        <f aca="false">IF(A3230="","",IF(D3230="Delivered",IF(B3230&lt;=INDEX(P_Due,F3230),1,0),0))</f>
        <v>1</v>
      </c>
    </row>
    <row r="3231" customFormat="false" ht="15" hidden="false" customHeight="false" outlineLevel="0" collapsed="false">
      <c r="A3231" s="37" t="n">
        <v>1002857</v>
      </c>
      <c r="B3231" s="38" t="n">
        <v>46287</v>
      </c>
      <c r="C3231" s="39" t="n">
        <v>1</v>
      </c>
      <c r="D3231" s="39" t="s">
        <v>26</v>
      </c>
      <c r="E3231" s="39"/>
      <c r="F3231" s="41" t="n">
        <f aca="false">IF(A3231="","",MATCH(A3231,P_ID,1))</f>
        <v>2857</v>
      </c>
      <c r="G3231" s="41" t="str">
        <f aca="false">IF(A3231="","",INDEX(P_Svc,F3231))</f>
        <v>Standard</v>
      </c>
      <c r="H3231" s="41" t="str">
        <f aca="false">IF(A3231="","",INDEX(P_Zone,F3231))</f>
        <v>North</v>
      </c>
      <c r="I3231" s="41" t="n">
        <f aca="false">IF(A3231="","",IF(D3231="Delivered",IF(B3231&lt;=INDEX(P_Due,F3231),1,0),0))</f>
        <v>1</v>
      </c>
    </row>
    <row r="3232" customFormat="false" ht="15" hidden="false" customHeight="false" outlineLevel="0" collapsed="false">
      <c r="A3232" s="37" t="n">
        <v>1002858</v>
      </c>
      <c r="B3232" s="38" t="n">
        <v>46287</v>
      </c>
      <c r="C3232" s="39" t="n">
        <v>1</v>
      </c>
      <c r="D3232" s="39" t="s">
        <v>26</v>
      </c>
      <c r="E3232" s="39"/>
      <c r="F3232" s="41" t="n">
        <f aca="false">IF(A3232="","",MATCH(A3232,P_ID,1))</f>
        <v>2858</v>
      </c>
      <c r="G3232" s="41" t="str">
        <f aca="false">IF(A3232="","",INDEX(P_Svc,F3232))</f>
        <v>Standard</v>
      </c>
      <c r="H3232" s="41" t="str">
        <f aca="false">IF(A3232="","",INDEX(P_Zone,F3232))</f>
        <v>South</v>
      </c>
      <c r="I3232" s="41" t="n">
        <f aca="false">IF(A3232="","",IF(D3232="Delivered",IF(B3232&lt;=INDEX(P_Due,F3232),1,0),0))</f>
        <v>1</v>
      </c>
    </row>
    <row r="3233" customFormat="false" ht="15" hidden="false" customHeight="false" outlineLevel="0" collapsed="false">
      <c r="A3233" s="37" t="n">
        <v>1002859</v>
      </c>
      <c r="B3233" s="38" t="n">
        <v>46287</v>
      </c>
      <c r="C3233" s="39" t="n">
        <v>1</v>
      </c>
      <c r="D3233" s="39" t="s">
        <v>26</v>
      </c>
      <c r="E3233" s="39"/>
      <c r="F3233" s="41" t="n">
        <f aca="false">IF(A3233="","",MATCH(A3233,P_ID,1))</f>
        <v>2859</v>
      </c>
      <c r="G3233" s="41" t="str">
        <f aca="false">IF(A3233="","",INDEX(P_Svc,F3233))</f>
        <v>Economy</v>
      </c>
      <c r="H3233" s="41" t="str">
        <f aca="false">IF(A3233="","",INDEX(P_Zone,F3233))</f>
        <v>West</v>
      </c>
      <c r="I3233" s="41" t="n">
        <f aca="false">IF(A3233="","",IF(D3233="Delivered",IF(B3233&lt;=INDEX(P_Due,F3233),1,0),0))</f>
        <v>1</v>
      </c>
    </row>
    <row r="3234" customFormat="false" ht="15" hidden="false" customHeight="false" outlineLevel="0" collapsed="false">
      <c r="A3234" s="37" t="n">
        <v>1002860</v>
      </c>
      <c r="B3234" s="38" t="n">
        <v>46287</v>
      </c>
      <c r="C3234" s="39" t="n">
        <v>1</v>
      </c>
      <c r="D3234" s="39" t="s">
        <v>26</v>
      </c>
      <c r="E3234" s="39"/>
      <c r="F3234" s="41" t="n">
        <f aca="false">IF(A3234="","",MATCH(A3234,P_ID,1))</f>
        <v>2860</v>
      </c>
      <c r="G3234" s="41" t="str">
        <f aca="false">IF(A3234="","",INDEX(P_Svc,F3234))</f>
        <v>Standard</v>
      </c>
      <c r="H3234" s="41" t="str">
        <f aca="false">IF(A3234="","",INDEX(P_Zone,F3234))</f>
        <v>West</v>
      </c>
      <c r="I3234" s="41" t="n">
        <f aca="false">IF(A3234="","",IF(D3234="Delivered",IF(B3234&lt;=INDEX(P_Due,F3234),1,0),0))</f>
        <v>1</v>
      </c>
    </row>
    <row r="3235" customFormat="false" ht="15" hidden="false" customHeight="false" outlineLevel="0" collapsed="false">
      <c r="A3235" s="37" t="n">
        <v>1002861</v>
      </c>
      <c r="B3235" s="38" t="n">
        <v>46287</v>
      </c>
      <c r="C3235" s="39" t="n">
        <v>1</v>
      </c>
      <c r="D3235" s="39" t="s">
        <v>26</v>
      </c>
      <c r="E3235" s="39"/>
      <c r="F3235" s="41" t="n">
        <f aca="false">IF(A3235="","",MATCH(A3235,P_ID,1))</f>
        <v>2861</v>
      </c>
      <c r="G3235" s="41" t="str">
        <f aca="false">IF(A3235="","",INDEX(P_Svc,F3235))</f>
        <v>Standard</v>
      </c>
      <c r="H3235" s="41" t="str">
        <f aca="false">IF(A3235="","",INDEX(P_Zone,F3235))</f>
        <v>Central</v>
      </c>
      <c r="I3235" s="41" t="n">
        <f aca="false">IF(A3235="","",IF(D3235="Delivered",IF(B3235&lt;=INDEX(P_Due,F3235),1,0),0))</f>
        <v>1</v>
      </c>
    </row>
    <row r="3236" customFormat="false" ht="15" hidden="false" customHeight="false" outlineLevel="0" collapsed="false">
      <c r="A3236" s="37" t="n">
        <v>1002862</v>
      </c>
      <c r="B3236" s="38" t="n">
        <v>46287</v>
      </c>
      <c r="C3236" s="39" t="n">
        <v>1</v>
      </c>
      <c r="D3236" s="39" t="s">
        <v>26</v>
      </c>
      <c r="E3236" s="39"/>
      <c r="F3236" s="41" t="n">
        <f aca="false">IF(A3236="","",MATCH(A3236,P_ID,1))</f>
        <v>2862</v>
      </c>
      <c r="G3236" s="41" t="str">
        <f aca="false">IF(A3236="","",INDEX(P_Svc,F3236))</f>
        <v>Standard</v>
      </c>
      <c r="H3236" s="41" t="str">
        <f aca="false">IF(A3236="","",INDEX(P_Zone,F3236))</f>
        <v>North</v>
      </c>
      <c r="I3236" s="41" t="n">
        <f aca="false">IF(A3236="","",IF(D3236="Delivered",IF(B3236&lt;=INDEX(P_Due,F3236),1,0),0))</f>
        <v>1</v>
      </c>
    </row>
    <row r="3237" customFormat="false" ht="15" hidden="false" customHeight="false" outlineLevel="0" collapsed="false">
      <c r="A3237" s="37" t="n">
        <v>1002864</v>
      </c>
      <c r="B3237" s="38" t="n">
        <v>46287</v>
      </c>
      <c r="C3237" s="39" t="n">
        <v>1</v>
      </c>
      <c r="D3237" s="39" t="s">
        <v>26</v>
      </c>
      <c r="E3237" s="39"/>
      <c r="F3237" s="41" t="n">
        <f aca="false">IF(A3237="","",MATCH(A3237,P_ID,1))</f>
        <v>2864</v>
      </c>
      <c r="G3237" s="41" t="str">
        <f aca="false">IF(A3237="","",INDEX(P_Svc,F3237))</f>
        <v>Standard</v>
      </c>
      <c r="H3237" s="41" t="str">
        <f aca="false">IF(A3237="","",INDEX(P_Zone,F3237))</f>
        <v>Central</v>
      </c>
      <c r="I3237" s="41" t="n">
        <f aca="false">IF(A3237="","",IF(D3237="Delivered",IF(B3237&lt;=INDEX(P_Due,F3237),1,0),0))</f>
        <v>1</v>
      </c>
    </row>
    <row r="3238" customFormat="false" ht="15" hidden="false" customHeight="false" outlineLevel="0" collapsed="false">
      <c r="A3238" s="37" t="n">
        <v>1002865</v>
      </c>
      <c r="B3238" s="38" t="n">
        <v>46287</v>
      </c>
      <c r="C3238" s="39" t="n">
        <v>1</v>
      </c>
      <c r="D3238" s="39" t="s">
        <v>26</v>
      </c>
      <c r="E3238" s="39"/>
      <c r="F3238" s="41" t="n">
        <f aca="false">IF(A3238="","",MATCH(A3238,P_ID,1))</f>
        <v>2865</v>
      </c>
      <c r="G3238" s="41" t="str">
        <f aca="false">IF(A3238="","",INDEX(P_Svc,F3238))</f>
        <v>Economy</v>
      </c>
      <c r="H3238" s="41" t="str">
        <f aca="false">IF(A3238="","",INDEX(P_Zone,F3238))</f>
        <v>West</v>
      </c>
      <c r="I3238" s="41" t="n">
        <f aca="false">IF(A3238="","",IF(D3238="Delivered",IF(B3238&lt;=INDEX(P_Due,F3238),1,0),0))</f>
        <v>1</v>
      </c>
    </row>
    <row r="3239" customFormat="false" ht="15" hidden="false" customHeight="false" outlineLevel="0" collapsed="false">
      <c r="A3239" s="37" t="n">
        <v>1002866</v>
      </c>
      <c r="B3239" s="38" t="n">
        <v>46287</v>
      </c>
      <c r="C3239" s="39" t="n">
        <v>1</v>
      </c>
      <c r="D3239" s="39" t="s">
        <v>26</v>
      </c>
      <c r="E3239" s="39"/>
      <c r="F3239" s="41" t="n">
        <f aca="false">IF(A3239="","",MATCH(A3239,P_ID,1))</f>
        <v>2866</v>
      </c>
      <c r="G3239" s="41" t="str">
        <f aca="false">IF(A3239="","",INDEX(P_Svc,F3239))</f>
        <v>Standard</v>
      </c>
      <c r="H3239" s="41" t="str">
        <f aca="false">IF(A3239="","",INDEX(P_Zone,F3239))</f>
        <v>South</v>
      </c>
      <c r="I3239" s="41" t="n">
        <f aca="false">IF(A3239="","",IF(D3239="Delivered",IF(B3239&lt;=INDEX(P_Due,F3239),1,0),0))</f>
        <v>1</v>
      </c>
    </row>
    <row r="3240" customFormat="false" ht="15" hidden="false" customHeight="false" outlineLevel="0" collapsed="false">
      <c r="A3240" s="37" t="n">
        <v>1002867</v>
      </c>
      <c r="B3240" s="38" t="n">
        <v>46287</v>
      </c>
      <c r="C3240" s="39" t="n">
        <v>1</v>
      </c>
      <c r="D3240" s="39" t="s">
        <v>26</v>
      </c>
      <c r="E3240" s="39"/>
      <c r="F3240" s="41" t="n">
        <f aca="false">IF(A3240="","",MATCH(A3240,P_ID,1))</f>
        <v>2867</v>
      </c>
      <c r="G3240" s="41" t="str">
        <f aca="false">IF(A3240="","",INDEX(P_Svc,F3240))</f>
        <v>Standard</v>
      </c>
      <c r="H3240" s="41" t="str">
        <f aca="false">IF(A3240="","",INDEX(P_Zone,F3240))</f>
        <v>South</v>
      </c>
      <c r="I3240" s="41" t="n">
        <f aca="false">IF(A3240="","",IF(D3240="Delivered",IF(B3240&lt;=INDEX(P_Due,F3240),1,0),0))</f>
        <v>1</v>
      </c>
    </row>
    <row r="3241" customFormat="false" ht="15" hidden="false" customHeight="false" outlineLevel="0" collapsed="false">
      <c r="A3241" s="37" t="n">
        <v>1002869</v>
      </c>
      <c r="B3241" s="38" t="n">
        <v>46287</v>
      </c>
      <c r="C3241" s="39" t="n">
        <v>1</v>
      </c>
      <c r="D3241" s="39" t="s">
        <v>26</v>
      </c>
      <c r="E3241" s="39"/>
      <c r="F3241" s="41" t="n">
        <f aca="false">IF(A3241="","",MATCH(A3241,P_ID,1))</f>
        <v>2869</v>
      </c>
      <c r="G3241" s="41" t="str">
        <f aca="false">IF(A3241="","",INDEX(P_Svc,F3241))</f>
        <v>Standard</v>
      </c>
      <c r="H3241" s="41" t="str">
        <f aca="false">IF(A3241="","",INDEX(P_Zone,F3241))</f>
        <v>South</v>
      </c>
      <c r="I3241" s="41" t="n">
        <f aca="false">IF(A3241="","",IF(D3241="Delivered",IF(B3241&lt;=INDEX(P_Due,F3241),1,0),0))</f>
        <v>1</v>
      </c>
    </row>
    <row r="3242" customFormat="false" ht="15" hidden="false" customHeight="false" outlineLevel="0" collapsed="false">
      <c r="A3242" s="37" t="n">
        <v>1002870</v>
      </c>
      <c r="B3242" s="38" t="n">
        <v>46287</v>
      </c>
      <c r="C3242" s="39" t="n">
        <v>1</v>
      </c>
      <c r="D3242" s="39" t="s">
        <v>26</v>
      </c>
      <c r="E3242" s="39"/>
      <c r="F3242" s="41" t="n">
        <f aca="false">IF(A3242="","",MATCH(A3242,P_ID,1))</f>
        <v>2870</v>
      </c>
      <c r="G3242" s="41" t="str">
        <f aca="false">IF(A3242="","",INDEX(P_Svc,F3242))</f>
        <v>Economy</v>
      </c>
      <c r="H3242" s="41" t="str">
        <f aca="false">IF(A3242="","",INDEX(P_Zone,F3242))</f>
        <v>South</v>
      </c>
      <c r="I3242" s="41" t="n">
        <f aca="false">IF(A3242="","",IF(D3242="Delivered",IF(B3242&lt;=INDEX(P_Due,F3242),1,0),0))</f>
        <v>1</v>
      </c>
    </row>
    <row r="3243" customFormat="false" ht="15" hidden="false" customHeight="false" outlineLevel="0" collapsed="false">
      <c r="A3243" s="37" t="n">
        <v>1002872</v>
      </c>
      <c r="B3243" s="38" t="n">
        <v>46287</v>
      </c>
      <c r="C3243" s="39" t="n">
        <v>1</v>
      </c>
      <c r="D3243" s="39" t="s">
        <v>26</v>
      </c>
      <c r="E3243" s="39"/>
      <c r="F3243" s="41" t="n">
        <f aca="false">IF(A3243="","",MATCH(A3243,P_ID,1))</f>
        <v>2872</v>
      </c>
      <c r="G3243" s="41" t="str">
        <f aca="false">IF(A3243="","",INDEX(P_Svc,F3243))</f>
        <v>Standard</v>
      </c>
      <c r="H3243" s="41" t="str">
        <f aca="false">IF(A3243="","",INDEX(P_Zone,F3243))</f>
        <v>Central</v>
      </c>
      <c r="I3243" s="41" t="n">
        <f aca="false">IF(A3243="","",IF(D3243="Delivered",IF(B3243&lt;=INDEX(P_Due,F3243),1,0),0))</f>
        <v>1</v>
      </c>
    </row>
    <row r="3244" customFormat="false" ht="15" hidden="false" customHeight="false" outlineLevel="0" collapsed="false">
      <c r="A3244" s="37" t="n">
        <v>1002873</v>
      </c>
      <c r="B3244" s="38" t="n">
        <v>46287</v>
      </c>
      <c r="C3244" s="39" t="n">
        <v>1</v>
      </c>
      <c r="D3244" s="39" t="s">
        <v>26</v>
      </c>
      <c r="E3244" s="39"/>
      <c r="F3244" s="41" t="n">
        <f aca="false">IF(A3244="","",MATCH(A3244,P_ID,1))</f>
        <v>2873</v>
      </c>
      <c r="G3244" s="41" t="str">
        <f aca="false">IF(A3244="","",INDEX(P_Svc,F3244))</f>
        <v>Economy</v>
      </c>
      <c r="H3244" s="41" t="str">
        <f aca="false">IF(A3244="","",INDEX(P_Zone,F3244))</f>
        <v>East</v>
      </c>
      <c r="I3244" s="41" t="n">
        <f aca="false">IF(A3244="","",IF(D3244="Delivered",IF(B3244&lt;=INDEX(P_Due,F3244),1,0),0))</f>
        <v>1</v>
      </c>
    </row>
    <row r="3245" customFormat="false" ht="15" hidden="false" customHeight="false" outlineLevel="0" collapsed="false">
      <c r="A3245" s="37" t="n">
        <v>1002876</v>
      </c>
      <c r="B3245" s="38" t="n">
        <v>46287</v>
      </c>
      <c r="C3245" s="39" t="n">
        <v>1</v>
      </c>
      <c r="D3245" s="39" t="s">
        <v>26</v>
      </c>
      <c r="E3245" s="39"/>
      <c r="F3245" s="41" t="n">
        <f aca="false">IF(A3245="","",MATCH(A3245,P_ID,1))</f>
        <v>2876</v>
      </c>
      <c r="G3245" s="41" t="str">
        <f aca="false">IF(A3245="","",INDEX(P_Svc,F3245))</f>
        <v>Standard</v>
      </c>
      <c r="H3245" s="41" t="str">
        <f aca="false">IF(A3245="","",INDEX(P_Zone,F3245))</f>
        <v>East</v>
      </c>
      <c r="I3245" s="41" t="n">
        <f aca="false">IF(A3245="","",IF(D3245="Delivered",IF(B3245&lt;=INDEX(P_Due,F3245),1,0),0))</f>
        <v>1</v>
      </c>
    </row>
    <row r="3246" customFormat="false" ht="15" hidden="false" customHeight="false" outlineLevel="0" collapsed="false">
      <c r="A3246" s="37" t="n">
        <v>1002878</v>
      </c>
      <c r="B3246" s="38" t="n">
        <v>46287</v>
      </c>
      <c r="C3246" s="39" t="n">
        <v>1</v>
      </c>
      <c r="D3246" s="39" t="s">
        <v>26</v>
      </c>
      <c r="E3246" s="39"/>
      <c r="F3246" s="41" t="n">
        <f aca="false">IF(A3246="","",MATCH(A3246,P_ID,1))</f>
        <v>2878</v>
      </c>
      <c r="G3246" s="41" t="str">
        <f aca="false">IF(A3246="","",INDEX(P_Svc,F3246))</f>
        <v>Economy</v>
      </c>
      <c r="H3246" s="41" t="str">
        <f aca="false">IF(A3246="","",INDEX(P_Zone,F3246))</f>
        <v>Central</v>
      </c>
      <c r="I3246" s="41" t="n">
        <f aca="false">IF(A3246="","",IF(D3246="Delivered",IF(B3246&lt;=INDEX(P_Due,F3246),1,0),0))</f>
        <v>1</v>
      </c>
    </row>
    <row r="3247" customFormat="false" ht="15" hidden="false" customHeight="false" outlineLevel="0" collapsed="false">
      <c r="A3247" s="37" t="n">
        <v>1002880</v>
      </c>
      <c r="B3247" s="38" t="n">
        <v>46287</v>
      </c>
      <c r="C3247" s="39" t="n">
        <v>1</v>
      </c>
      <c r="D3247" s="39" t="s">
        <v>26</v>
      </c>
      <c r="E3247" s="39"/>
      <c r="F3247" s="41" t="n">
        <f aca="false">IF(A3247="","",MATCH(A3247,P_ID,1))</f>
        <v>2880</v>
      </c>
      <c r="G3247" s="41" t="str">
        <f aca="false">IF(A3247="","",INDEX(P_Svc,F3247))</f>
        <v>Standard</v>
      </c>
      <c r="H3247" s="41" t="str">
        <f aca="false">IF(A3247="","",INDEX(P_Zone,F3247))</f>
        <v>North</v>
      </c>
      <c r="I3247" s="41" t="n">
        <f aca="false">IF(A3247="","",IF(D3247="Delivered",IF(B3247&lt;=INDEX(P_Due,F3247),1,0),0))</f>
        <v>1</v>
      </c>
    </row>
    <row r="3248" customFormat="false" ht="15" hidden="false" customHeight="false" outlineLevel="0" collapsed="false">
      <c r="A3248" s="37" t="n">
        <v>1002881</v>
      </c>
      <c r="B3248" s="38" t="n">
        <v>46287</v>
      </c>
      <c r="C3248" s="39" t="n">
        <v>1</v>
      </c>
      <c r="D3248" s="39" t="s">
        <v>26</v>
      </c>
      <c r="E3248" s="39"/>
      <c r="F3248" s="41" t="n">
        <f aca="false">IF(A3248="","",MATCH(A3248,P_ID,1))</f>
        <v>2881</v>
      </c>
      <c r="G3248" s="41" t="str">
        <f aca="false">IF(A3248="","",INDEX(P_Svc,F3248))</f>
        <v>Standard</v>
      </c>
      <c r="H3248" s="41" t="str">
        <f aca="false">IF(A3248="","",INDEX(P_Zone,F3248))</f>
        <v>East</v>
      </c>
      <c r="I3248" s="41" t="n">
        <f aca="false">IF(A3248="","",IF(D3248="Delivered",IF(B3248&lt;=INDEX(P_Due,F3248),1,0),0))</f>
        <v>1</v>
      </c>
    </row>
    <row r="3249" customFormat="false" ht="15" hidden="false" customHeight="false" outlineLevel="0" collapsed="false">
      <c r="A3249" s="37" t="n">
        <v>1002882</v>
      </c>
      <c r="B3249" s="38" t="n">
        <v>46287</v>
      </c>
      <c r="C3249" s="39" t="n">
        <v>1</v>
      </c>
      <c r="D3249" s="39" t="s">
        <v>26</v>
      </c>
      <c r="E3249" s="39"/>
      <c r="F3249" s="41" t="n">
        <f aca="false">IF(A3249="","",MATCH(A3249,P_ID,1))</f>
        <v>2882</v>
      </c>
      <c r="G3249" s="41" t="str">
        <f aca="false">IF(A3249="","",INDEX(P_Svc,F3249))</f>
        <v>Standard</v>
      </c>
      <c r="H3249" s="41" t="str">
        <f aca="false">IF(A3249="","",INDEX(P_Zone,F3249))</f>
        <v>West</v>
      </c>
      <c r="I3249" s="41" t="n">
        <f aca="false">IF(A3249="","",IF(D3249="Delivered",IF(B3249&lt;=INDEX(P_Due,F3249),1,0),0))</f>
        <v>1</v>
      </c>
    </row>
    <row r="3250" customFormat="false" ht="15" hidden="false" customHeight="false" outlineLevel="0" collapsed="false">
      <c r="A3250" s="37" t="n">
        <v>1002883</v>
      </c>
      <c r="B3250" s="38" t="n">
        <v>46287</v>
      </c>
      <c r="C3250" s="39" t="n">
        <v>1</v>
      </c>
      <c r="D3250" s="39" t="s">
        <v>26</v>
      </c>
      <c r="E3250" s="39"/>
      <c r="F3250" s="41" t="n">
        <f aca="false">IF(A3250="","",MATCH(A3250,P_ID,1))</f>
        <v>2883</v>
      </c>
      <c r="G3250" s="41" t="str">
        <f aca="false">IF(A3250="","",INDEX(P_Svc,F3250))</f>
        <v>Economy</v>
      </c>
      <c r="H3250" s="41" t="str">
        <f aca="false">IF(A3250="","",INDEX(P_Zone,F3250))</f>
        <v>South</v>
      </c>
      <c r="I3250" s="41" t="n">
        <f aca="false">IF(A3250="","",IF(D3250="Delivered",IF(B3250&lt;=INDEX(P_Due,F3250),1,0),0))</f>
        <v>1</v>
      </c>
    </row>
    <row r="3251" customFormat="false" ht="15" hidden="false" customHeight="false" outlineLevel="0" collapsed="false">
      <c r="A3251" s="37" t="n">
        <v>1002884</v>
      </c>
      <c r="B3251" s="38" t="n">
        <v>46287</v>
      </c>
      <c r="C3251" s="39" t="n">
        <v>1</v>
      </c>
      <c r="D3251" s="39" t="s">
        <v>26</v>
      </c>
      <c r="E3251" s="39"/>
      <c r="F3251" s="41" t="n">
        <f aca="false">IF(A3251="","",MATCH(A3251,P_ID,1))</f>
        <v>2884</v>
      </c>
      <c r="G3251" s="41" t="str">
        <f aca="false">IF(A3251="","",INDEX(P_Svc,F3251))</f>
        <v>Economy</v>
      </c>
      <c r="H3251" s="41" t="str">
        <f aca="false">IF(A3251="","",INDEX(P_Zone,F3251))</f>
        <v>West</v>
      </c>
      <c r="I3251" s="41" t="n">
        <f aca="false">IF(A3251="","",IF(D3251="Delivered",IF(B3251&lt;=INDEX(P_Due,F3251),1,0),0))</f>
        <v>1</v>
      </c>
    </row>
    <row r="3252" customFormat="false" ht="15" hidden="false" customHeight="false" outlineLevel="0" collapsed="false">
      <c r="A3252" s="37" t="n">
        <v>1002885</v>
      </c>
      <c r="B3252" s="38" t="n">
        <v>46287</v>
      </c>
      <c r="C3252" s="39" t="n">
        <v>1</v>
      </c>
      <c r="D3252" s="39" t="s">
        <v>26</v>
      </c>
      <c r="E3252" s="39"/>
      <c r="F3252" s="41" t="n">
        <f aca="false">IF(A3252="","",MATCH(A3252,P_ID,1))</f>
        <v>2885</v>
      </c>
      <c r="G3252" s="41" t="str">
        <f aca="false">IF(A3252="","",INDEX(P_Svc,F3252))</f>
        <v>Standard</v>
      </c>
      <c r="H3252" s="41" t="str">
        <f aca="false">IF(A3252="","",INDEX(P_Zone,F3252))</f>
        <v>Central</v>
      </c>
      <c r="I3252" s="41" t="n">
        <f aca="false">IF(A3252="","",IF(D3252="Delivered",IF(B3252&lt;=INDEX(P_Due,F3252),1,0),0))</f>
        <v>1</v>
      </c>
    </row>
    <row r="3253" customFormat="false" ht="15" hidden="false" customHeight="false" outlineLevel="0" collapsed="false">
      <c r="A3253" s="37" t="n">
        <v>1002886</v>
      </c>
      <c r="B3253" s="38" t="n">
        <v>46287</v>
      </c>
      <c r="C3253" s="39" t="n">
        <v>1</v>
      </c>
      <c r="D3253" s="39" t="s">
        <v>26</v>
      </c>
      <c r="E3253" s="39"/>
      <c r="F3253" s="41" t="n">
        <f aca="false">IF(A3253="","",MATCH(A3253,P_ID,1))</f>
        <v>2886</v>
      </c>
      <c r="G3253" s="41" t="str">
        <f aca="false">IF(A3253="","",INDEX(P_Svc,F3253))</f>
        <v>Standard</v>
      </c>
      <c r="H3253" s="41" t="str">
        <f aca="false">IF(A3253="","",INDEX(P_Zone,F3253))</f>
        <v>Central</v>
      </c>
      <c r="I3253" s="41" t="n">
        <f aca="false">IF(A3253="","",IF(D3253="Delivered",IF(B3253&lt;=INDEX(P_Due,F3253),1,0),0))</f>
        <v>1</v>
      </c>
    </row>
    <row r="3254" customFormat="false" ht="15" hidden="false" customHeight="false" outlineLevel="0" collapsed="false">
      <c r="A3254" s="37" t="n">
        <v>1002887</v>
      </c>
      <c r="B3254" s="38" t="n">
        <v>46287</v>
      </c>
      <c r="C3254" s="39" t="n">
        <v>1</v>
      </c>
      <c r="D3254" s="39" t="s">
        <v>26</v>
      </c>
      <c r="E3254" s="39"/>
      <c r="F3254" s="41" t="n">
        <f aca="false">IF(A3254="","",MATCH(A3254,P_ID,1))</f>
        <v>2887</v>
      </c>
      <c r="G3254" s="41" t="str">
        <f aca="false">IF(A3254="","",INDEX(P_Svc,F3254))</f>
        <v>Standard</v>
      </c>
      <c r="H3254" s="41" t="str">
        <f aca="false">IF(A3254="","",INDEX(P_Zone,F3254))</f>
        <v>East</v>
      </c>
      <c r="I3254" s="41" t="n">
        <f aca="false">IF(A3254="","",IF(D3254="Delivered",IF(B3254&lt;=INDEX(P_Due,F3254),1,0),0))</f>
        <v>1</v>
      </c>
    </row>
    <row r="3255" customFormat="false" ht="15" hidden="false" customHeight="false" outlineLevel="0" collapsed="false">
      <c r="A3255" s="37" t="n">
        <v>1002888</v>
      </c>
      <c r="B3255" s="38" t="n">
        <v>46287</v>
      </c>
      <c r="C3255" s="39" t="n">
        <v>1</v>
      </c>
      <c r="D3255" s="39" t="s">
        <v>26</v>
      </c>
      <c r="E3255" s="39"/>
      <c r="F3255" s="41" t="n">
        <f aca="false">IF(A3255="","",MATCH(A3255,P_ID,1))</f>
        <v>2888</v>
      </c>
      <c r="G3255" s="41" t="str">
        <f aca="false">IF(A3255="","",INDEX(P_Svc,F3255))</f>
        <v>Economy</v>
      </c>
      <c r="H3255" s="41" t="str">
        <f aca="false">IF(A3255="","",INDEX(P_Zone,F3255))</f>
        <v>East</v>
      </c>
      <c r="I3255" s="41" t="n">
        <f aca="false">IF(A3255="","",IF(D3255="Delivered",IF(B3255&lt;=INDEX(P_Due,F3255),1,0),0))</f>
        <v>1</v>
      </c>
    </row>
    <row r="3256" customFormat="false" ht="15" hidden="false" customHeight="false" outlineLevel="0" collapsed="false">
      <c r="A3256" s="37" t="n">
        <v>1002889</v>
      </c>
      <c r="B3256" s="38" t="n">
        <v>46287</v>
      </c>
      <c r="C3256" s="39" t="n">
        <v>1</v>
      </c>
      <c r="D3256" s="39" t="s">
        <v>26</v>
      </c>
      <c r="E3256" s="39"/>
      <c r="F3256" s="41" t="n">
        <f aca="false">IF(A3256="","",MATCH(A3256,P_ID,1))</f>
        <v>2889</v>
      </c>
      <c r="G3256" s="41" t="str">
        <f aca="false">IF(A3256="","",INDEX(P_Svc,F3256))</f>
        <v>Standard</v>
      </c>
      <c r="H3256" s="41" t="str">
        <f aca="false">IF(A3256="","",INDEX(P_Zone,F3256))</f>
        <v>West</v>
      </c>
      <c r="I3256" s="41" t="n">
        <f aca="false">IF(A3256="","",IF(D3256="Delivered",IF(B3256&lt;=INDEX(P_Due,F3256),1,0),0))</f>
        <v>1</v>
      </c>
    </row>
    <row r="3257" customFormat="false" ht="15" hidden="false" customHeight="false" outlineLevel="0" collapsed="false">
      <c r="A3257" s="37" t="n">
        <v>1002890</v>
      </c>
      <c r="B3257" s="38" t="n">
        <v>46287</v>
      </c>
      <c r="C3257" s="39" t="n">
        <v>1</v>
      </c>
      <c r="D3257" s="39" t="s">
        <v>26</v>
      </c>
      <c r="E3257" s="39"/>
      <c r="F3257" s="41" t="n">
        <f aca="false">IF(A3257="","",MATCH(A3257,P_ID,1))</f>
        <v>2890</v>
      </c>
      <c r="G3257" s="41" t="str">
        <f aca="false">IF(A3257="","",INDEX(P_Svc,F3257))</f>
        <v>Standard</v>
      </c>
      <c r="H3257" s="41" t="str">
        <f aca="false">IF(A3257="","",INDEX(P_Zone,F3257))</f>
        <v>South</v>
      </c>
      <c r="I3257" s="41" t="n">
        <f aca="false">IF(A3257="","",IF(D3257="Delivered",IF(B3257&lt;=INDEX(P_Due,F3257),1,0),0))</f>
        <v>1</v>
      </c>
    </row>
    <row r="3258" customFormat="false" ht="15" hidden="false" customHeight="false" outlineLevel="0" collapsed="false">
      <c r="A3258" s="37" t="n">
        <v>1002891</v>
      </c>
      <c r="B3258" s="38" t="n">
        <v>46287</v>
      </c>
      <c r="C3258" s="39" t="n">
        <v>1</v>
      </c>
      <c r="D3258" s="39" t="s">
        <v>26</v>
      </c>
      <c r="E3258" s="39"/>
      <c r="F3258" s="41" t="n">
        <f aca="false">IF(A3258="","",MATCH(A3258,P_ID,1))</f>
        <v>2891</v>
      </c>
      <c r="G3258" s="41" t="str">
        <f aca="false">IF(A3258="","",INDEX(P_Svc,F3258))</f>
        <v>Standard</v>
      </c>
      <c r="H3258" s="41" t="str">
        <f aca="false">IF(A3258="","",INDEX(P_Zone,F3258))</f>
        <v>North</v>
      </c>
      <c r="I3258" s="41" t="n">
        <f aca="false">IF(A3258="","",IF(D3258="Delivered",IF(B3258&lt;=INDEX(P_Due,F3258),1,0),0))</f>
        <v>1</v>
      </c>
    </row>
    <row r="3259" customFormat="false" ht="15" hidden="false" customHeight="false" outlineLevel="0" collapsed="false">
      <c r="A3259" s="37" t="n">
        <v>1002892</v>
      </c>
      <c r="B3259" s="38" t="n">
        <v>46287</v>
      </c>
      <c r="C3259" s="39" t="n">
        <v>1</v>
      </c>
      <c r="D3259" s="39" t="s">
        <v>79</v>
      </c>
      <c r="E3259" s="39" t="s">
        <v>32</v>
      </c>
      <c r="F3259" s="41" t="n">
        <f aca="false">IF(A3259="","",MATCH(A3259,P_ID,1))</f>
        <v>2892</v>
      </c>
      <c r="G3259" s="41" t="str">
        <f aca="false">IF(A3259="","",INDEX(P_Svc,F3259))</f>
        <v>Standard</v>
      </c>
      <c r="H3259" s="41" t="str">
        <f aca="false">IF(A3259="","",INDEX(P_Zone,F3259))</f>
        <v>South</v>
      </c>
      <c r="I3259" s="41" t="n">
        <f aca="false">IF(A3259="","",IF(D3259="Delivered",IF(B3259&lt;=INDEX(P_Due,F3259),1,0),0))</f>
        <v>0</v>
      </c>
    </row>
    <row r="3260" customFormat="false" ht="15" hidden="false" customHeight="false" outlineLevel="0" collapsed="false">
      <c r="A3260" s="37" t="n">
        <v>1002893</v>
      </c>
      <c r="B3260" s="38" t="n">
        <v>46287</v>
      </c>
      <c r="C3260" s="39" t="n">
        <v>1</v>
      </c>
      <c r="D3260" s="39" t="s">
        <v>26</v>
      </c>
      <c r="E3260" s="39"/>
      <c r="F3260" s="41" t="n">
        <f aca="false">IF(A3260="","",MATCH(A3260,P_ID,1))</f>
        <v>2893</v>
      </c>
      <c r="G3260" s="41" t="str">
        <f aca="false">IF(A3260="","",INDEX(P_Svc,F3260))</f>
        <v>Economy</v>
      </c>
      <c r="H3260" s="41" t="str">
        <f aca="false">IF(A3260="","",INDEX(P_Zone,F3260))</f>
        <v>North</v>
      </c>
      <c r="I3260" s="41" t="n">
        <f aca="false">IF(A3260="","",IF(D3260="Delivered",IF(B3260&lt;=INDEX(P_Due,F3260),1,0),0))</f>
        <v>1</v>
      </c>
    </row>
    <row r="3261" customFormat="false" ht="15" hidden="false" customHeight="false" outlineLevel="0" collapsed="false">
      <c r="A3261" s="37" t="n">
        <v>1002894</v>
      </c>
      <c r="B3261" s="38" t="n">
        <v>46287</v>
      </c>
      <c r="C3261" s="39" t="n">
        <v>1</v>
      </c>
      <c r="D3261" s="39" t="s">
        <v>26</v>
      </c>
      <c r="E3261" s="39"/>
      <c r="F3261" s="41" t="n">
        <f aca="false">IF(A3261="","",MATCH(A3261,P_ID,1))</f>
        <v>2894</v>
      </c>
      <c r="G3261" s="41" t="str">
        <f aca="false">IF(A3261="","",INDEX(P_Svc,F3261))</f>
        <v>Standard</v>
      </c>
      <c r="H3261" s="41" t="str">
        <f aca="false">IF(A3261="","",INDEX(P_Zone,F3261))</f>
        <v>East</v>
      </c>
      <c r="I3261" s="41" t="n">
        <f aca="false">IF(A3261="","",IF(D3261="Delivered",IF(B3261&lt;=INDEX(P_Due,F3261),1,0),0))</f>
        <v>1</v>
      </c>
    </row>
    <row r="3262" customFormat="false" ht="15" hidden="false" customHeight="false" outlineLevel="0" collapsed="false">
      <c r="A3262" s="37" t="n">
        <v>1002895</v>
      </c>
      <c r="B3262" s="38" t="n">
        <v>46287</v>
      </c>
      <c r="C3262" s="39" t="n">
        <v>1</v>
      </c>
      <c r="D3262" s="39" t="s">
        <v>26</v>
      </c>
      <c r="E3262" s="39"/>
      <c r="F3262" s="41" t="n">
        <f aca="false">IF(A3262="","",MATCH(A3262,P_ID,1))</f>
        <v>2895</v>
      </c>
      <c r="G3262" s="41" t="str">
        <f aca="false">IF(A3262="","",INDEX(P_Svc,F3262))</f>
        <v>Standard</v>
      </c>
      <c r="H3262" s="41" t="str">
        <f aca="false">IF(A3262="","",INDEX(P_Zone,F3262))</f>
        <v>North</v>
      </c>
      <c r="I3262" s="41" t="n">
        <f aca="false">IF(A3262="","",IF(D3262="Delivered",IF(B3262&lt;=INDEX(P_Due,F3262),1,0),0))</f>
        <v>1</v>
      </c>
    </row>
    <row r="3263" customFormat="false" ht="15" hidden="false" customHeight="false" outlineLevel="0" collapsed="false">
      <c r="A3263" s="37" t="n">
        <v>1002896</v>
      </c>
      <c r="B3263" s="38" t="n">
        <v>46287</v>
      </c>
      <c r="C3263" s="39" t="n">
        <v>1</v>
      </c>
      <c r="D3263" s="39" t="s">
        <v>26</v>
      </c>
      <c r="E3263" s="39"/>
      <c r="F3263" s="41" t="n">
        <f aca="false">IF(A3263="","",MATCH(A3263,P_ID,1))</f>
        <v>2896</v>
      </c>
      <c r="G3263" s="41" t="str">
        <f aca="false">IF(A3263="","",INDEX(P_Svc,F3263))</f>
        <v>Standard</v>
      </c>
      <c r="H3263" s="41" t="str">
        <f aca="false">IF(A3263="","",INDEX(P_Zone,F3263))</f>
        <v>Central</v>
      </c>
      <c r="I3263" s="41" t="n">
        <f aca="false">IF(A3263="","",IF(D3263="Delivered",IF(B3263&lt;=INDEX(P_Due,F3263),1,0),0))</f>
        <v>1</v>
      </c>
    </row>
    <row r="3264" customFormat="false" ht="15" hidden="false" customHeight="false" outlineLevel="0" collapsed="false">
      <c r="A3264" s="37" t="n">
        <v>1002897</v>
      </c>
      <c r="B3264" s="38" t="n">
        <v>46287</v>
      </c>
      <c r="C3264" s="39" t="n">
        <v>1</v>
      </c>
      <c r="D3264" s="39" t="s">
        <v>26</v>
      </c>
      <c r="E3264" s="39"/>
      <c r="F3264" s="41" t="n">
        <f aca="false">IF(A3264="","",MATCH(A3264,P_ID,1))</f>
        <v>2897</v>
      </c>
      <c r="G3264" s="41" t="str">
        <f aca="false">IF(A3264="","",INDEX(P_Svc,F3264))</f>
        <v>Standard</v>
      </c>
      <c r="H3264" s="41" t="str">
        <f aca="false">IF(A3264="","",INDEX(P_Zone,F3264))</f>
        <v>North</v>
      </c>
      <c r="I3264" s="41" t="n">
        <f aca="false">IF(A3264="","",IF(D3264="Delivered",IF(B3264&lt;=INDEX(P_Due,F3264),1,0),0))</f>
        <v>1</v>
      </c>
    </row>
    <row r="3265" customFormat="false" ht="15" hidden="false" customHeight="false" outlineLevel="0" collapsed="false">
      <c r="A3265" s="37" t="n">
        <v>1002898</v>
      </c>
      <c r="B3265" s="38" t="n">
        <v>46287</v>
      </c>
      <c r="C3265" s="39" t="n">
        <v>1</v>
      </c>
      <c r="D3265" s="39" t="s">
        <v>26</v>
      </c>
      <c r="E3265" s="39"/>
      <c r="F3265" s="41" t="n">
        <f aca="false">IF(A3265="","",MATCH(A3265,P_ID,1))</f>
        <v>2898</v>
      </c>
      <c r="G3265" s="41" t="str">
        <f aca="false">IF(A3265="","",INDEX(P_Svc,F3265))</f>
        <v>Standard</v>
      </c>
      <c r="H3265" s="41" t="str">
        <f aca="false">IF(A3265="","",INDEX(P_Zone,F3265))</f>
        <v>South</v>
      </c>
      <c r="I3265" s="41" t="n">
        <f aca="false">IF(A3265="","",IF(D3265="Delivered",IF(B3265&lt;=INDEX(P_Due,F3265),1,0),0))</f>
        <v>1</v>
      </c>
    </row>
    <row r="3266" customFormat="false" ht="15" hidden="false" customHeight="false" outlineLevel="0" collapsed="false">
      <c r="A3266" s="37" t="n">
        <v>1002899</v>
      </c>
      <c r="B3266" s="38" t="n">
        <v>46287</v>
      </c>
      <c r="C3266" s="39" t="n">
        <v>1</v>
      </c>
      <c r="D3266" s="39" t="s">
        <v>26</v>
      </c>
      <c r="E3266" s="39"/>
      <c r="F3266" s="41" t="n">
        <f aca="false">IF(A3266="","",MATCH(A3266,P_ID,1))</f>
        <v>2899</v>
      </c>
      <c r="G3266" s="41" t="str">
        <f aca="false">IF(A3266="","",INDEX(P_Svc,F3266))</f>
        <v>Standard</v>
      </c>
      <c r="H3266" s="41" t="str">
        <f aca="false">IF(A3266="","",INDEX(P_Zone,F3266))</f>
        <v>Central</v>
      </c>
      <c r="I3266" s="41" t="n">
        <f aca="false">IF(A3266="","",IF(D3266="Delivered",IF(B3266&lt;=INDEX(P_Due,F3266),1,0),0))</f>
        <v>1</v>
      </c>
    </row>
    <row r="3267" customFormat="false" ht="15" hidden="false" customHeight="false" outlineLevel="0" collapsed="false">
      <c r="A3267" s="37" t="n">
        <v>1002900</v>
      </c>
      <c r="B3267" s="38" t="n">
        <v>46287</v>
      </c>
      <c r="C3267" s="39" t="n">
        <v>1</v>
      </c>
      <c r="D3267" s="39" t="s">
        <v>79</v>
      </c>
      <c r="E3267" s="39" t="s">
        <v>32</v>
      </c>
      <c r="F3267" s="41" t="n">
        <f aca="false">IF(A3267="","",MATCH(A3267,P_ID,1))</f>
        <v>2900</v>
      </c>
      <c r="G3267" s="41" t="str">
        <f aca="false">IF(A3267="","",INDEX(P_Svc,F3267))</f>
        <v>Standard</v>
      </c>
      <c r="H3267" s="41" t="str">
        <f aca="false">IF(A3267="","",INDEX(P_Zone,F3267))</f>
        <v>East</v>
      </c>
      <c r="I3267" s="41" t="n">
        <f aca="false">IF(A3267="","",IF(D3267="Delivered",IF(B3267&lt;=INDEX(P_Due,F3267),1,0),0))</f>
        <v>0</v>
      </c>
    </row>
    <row r="3268" customFormat="false" ht="15" hidden="false" customHeight="false" outlineLevel="0" collapsed="false">
      <c r="A3268" s="37" t="n">
        <v>1002902</v>
      </c>
      <c r="B3268" s="38" t="n">
        <v>46287</v>
      </c>
      <c r="C3268" s="39" t="n">
        <v>1</v>
      </c>
      <c r="D3268" s="39" t="s">
        <v>26</v>
      </c>
      <c r="E3268" s="39"/>
      <c r="F3268" s="41" t="n">
        <f aca="false">IF(A3268="","",MATCH(A3268,P_ID,1))</f>
        <v>2902</v>
      </c>
      <c r="G3268" s="41" t="str">
        <f aca="false">IF(A3268="","",INDEX(P_Svc,F3268))</f>
        <v>Standard</v>
      </c>
      <c r="H3268" s="41" t="str">
        <f aca="false">IF(A3268="","",INDEX(P_Zone,F3268))</f>
        <v>Central</v>
      </c>
      <c r="I3268" s="41" t="n">
        <f aca="false">IF(A3268="","",IF(D3268="Delivered",IF(B3268&lt;=INDEX(P_Due,F3268),1,0),0))</f>
        <v>1</v>
      </c>
    </row>
    <row r="3269" customFormat="false" ht="15" hidden="false" customHeight="false" outlineLevel="0" collapsed="false">
      <c r="A3269" s="37" t="n">
        <v>1002903</v>
      </c>
      <c r="B3269" s="38" t="n">
        <v>46287</v>
      </c>
      <c r="C3269" s="39" t="n">
        <v>1</v>
      </c>
      <c r="D3269" s="39" t="s">
        <v>26</v>
      </c>
      <c r="E3269" s="39"/>
      <c r="F3269" s="41" t="n">
        <f aca="false">IF(A3269="","",MATCH(A3269,P_ID,1))</f>
        <v>2903</v>
      </c>
      <c r="G3269" s="41" t="str">
        <f aca="false">IF(A3269="","",INDEX(P_Svc,F3269))</f>
        <v>Standard</v>
      </c>
      <c r="H3269" s="41" t="str">
        <f aca="false">IF(A3269="","",INDEX(P_Zone,F3269))</f>
        <v>Central</v>
      </c>
      <c r="I3269" s="41" t="n">
        <f aca="false">IF(A3269="","",IF(D3269="Delivered",IF(B3269&lt;=INDEX(P_Due,F3269),1,0),0))</f>
        <v>1</v>
      </c>
    </row>
    <row r="3270" customFormat="false" ht="15" hidden="false" customHeight="false" outlineLevel="0" collapsed="false">
      <c r="A3270" s="37" t="n">
        <v>1002904</v>
      </c>
      <c r="B3270" s="38" t="n">
        <v>46287</v>
      </c>
      <c r="C3270" s="39" t="n">
        <v>0</v>
      </c>
      <c r="D3270" s="39" t="s">
        <v>80</v>
      </c>
      <c r="E3270" s="39" t="s">
        <v>40</v>
      </c>
      <c r="F3270" s="41" t="n">
        <f aca="false">IF(A3270="","",MATCH(A3270,P_ID,1))</f>
        <v>2904</v>
      </c>
      <c r="G3270" s="41" t="str">
        <f aca="false">IF(A3270="","",INDEX(P_Svc,F3270))</f>
        <v>Standard</v>
      </c>
      <c r="H3270" s="41" t="str">
        <f aca="false">IF(A3270="","",INDEX(P_Zone,F3270))</f>
        <v>South</v>
      </c>
      <c r="I3270" s="41" t="n">
        <f aca="false">IF(A3270="","",IF(D3270="Delivered",IF(B3270&lt;=INDEX(P_Due,F3270),1,0),0))</f>
        <v>0</v>
      </c>
    </row>
    <row r="3271" customFormat="false" ht="15" hidden="false" customHeight="false" outlineLevel="0" collapsed="false">
      <c r="A3271" s="37" t="n">
        <v>1002906</v>
      </c>
      <c r="B3271" s="38" t="n">
        <v>46287</v>
      </c>
      <c r="C3271" s="39" t="n">
        <v>1</v>
      </c>
      <c r="D3271" s="39" t="s">
        <v>26</v>
      </c>
      <c r="E3271" s="39"/>
      <c r="F3271" s="41" t="n">
        <f aca="false">IF(A3271="","",MATCH(A3271,P_ID,1))</f>
        <v>2906</v>
      </c>
      <c r="G3271" s="41" t="str">
        <f aca="false">IF(A3271="","",INDEX(P_Svc,F3271))</f>
        <v>Standard</v>
      </c>
      <c r="H3271" s="41" t="str">
        <f aca="false">IF(A3271="","",INDEX(P_Zone,F3271))</f>
        <v>Central</v>
      </c>
      <c r="I3271" s="41" t="n">
        <f aca="false">IF(A3271="","",IF(D3271="Delivered",IF(B3271&lt;=INDEX(P_Due,F3271),1,0),0))</f>
        <v>1</v>
      </c>
    </row>
    <row r="3272" customFormat="false" ht="15" hidden="false" customHeight="false" outlineLevel="0" collapsed="false">
      <c r="A3272" s="37" t="n">
        <v>1002907</v>
      </c>
      <c r="B3272" s="38" t="n">
        <v>46287</v>
      </c>
      <c r="C3272" s="39" t="n">
        <v>1</v>
      </c>
      <c r="D3272" s="39" t="s">
        <v>26</v>
      </c>
      <c r="E3272" s="39"/>
      <c r="F3272" s="41" t="n">
        <f aca="false">IF(A3272="","",MATCH(A3272,P_ID,1))</f>
        <v>2907</v>
      </c>
      <c r="G3272" s="41" t="str">
        <f aca="false">IF(A3272="","",INDEX(P_Svc,F3272))</f>
        <v>Standard</v>
      </c>
      <c r="H3272" s="41" t="str">
        <f aca="false">IF(A3272="","",INDEX(P_Zone,F3272))</f>
        <v>North</v>
      </c>
      <c r="I3272" s="41" t="n">
        <f aca="false">IF(A3272="","",IF(D3272="Delivered",IF(B3272&lt;=INDEX(P_Due,F3272),1,0),0))</f>
        <v>1</v>
      </c>
    </row>
    <row r="3273" customFormat="false" ht="15" hidden="false" customHeight="false" outlineLevel="0" collapsed="false">
      <c r="A3273" s="37" t="n">
        <v>1002909</v>
      </c>
      <c r="B3273" s="38" t="n">
        <v>46287</v>
      </c>
      <c r="C3273" s="39" t="n">
        <v>1</v>
      </c>
      <c r="D3273" s="39" t="s">
        <v>26</v>
      </c>
      <c r="E3273" s="39"/>
      <c r="F3273" s="41" t="n">
        <f aca="false">IF(A3273="","",MATCH(A3273,P_ID,1))</f>
        <v>2909</v>
      </c>
      <c r="G3273" s="41" t="str">
        <f aca="false">IF(A3273="","",INDEX(P_Svc,F3273))</f>
        <v>Economy</v>
      </c>
      <c r="H3273" s="41" t="str">
        <f aca="false">IF(A3273="","",INDEX(P_Zone,F3273))</f>
        <v>South</v>
      </c>
      <c r="I3273" s="41" t="n">
        <f aca="false">IF(A3273="","",IF(D3273="Delivered",IF(B3273&lt;=INDEX(P_Due,F3273),1,0),0))</f>
        <v>1</v>
      </c>
    </row>
    <row r="3274" customFormat="false" ht="15" hidden="false" customHeight="false" outlineLevel="0" collapsed="false">
      <c r="A3274" s="37" t="n">
        <v>1002910</v>
      </c>
      <c r="B3274" s="38" t="n">
        <v>46287</v>
      </c>
      <c r="C3274" s="39" t="n">
        <v>1</v>
      </c>
      <c r="D3274" s="39" t="s">
        <v>26</v>
      </c>
      <c r="E3274" s="39"/>
      <c r="F3274" s="41" t="n">
        <f aca="false">IF(A3274="","",MATCH(A3274,P_ID,1))</f>
        <v>2910</v>
      </c>
      <c r="G3274" s="41" t="str">
        <f aca="false">IF(A3274="","",INDEX(P_Svc,F3274))</f>
        <v>Standard</v>
      </c>
      <c r="H3274" s="41" t="str">
        <f aca="false">IF(A3274="","",INDEX(P_Zone,F3274))</f>
        <v>West</v>
      </c>
      <c r="I3274" s="41" t="n">
        <f aca="false">IF(A3274="","",IF(D3274="Delivered",IF(B3274&lt;=INDEX(P_Due,F3274),1,0),0))</f>
        <v>1</v>
      </c>
    </row>
    <row r="3275" customFormat="false" ht="15" hidden="false" customHeight="false" outlineLevel="0" collapsed="false">
      <c r="A3275" s="37" t="n">
        <v>1002911</v>
      </c>
      <c r="B3275" s="38" t="n">
        <v>46287</v>
      </c>
      <c r="C3275" s="39" t="n">
        <v>1</v>
      </c>
      <c r="D3275" s="39" t="s">
        <v>26</v>
      </c>
      <c r="E3275" s="39"/>
      <c r="F3275" s="41" t="n">
        <f aca="false">IF(A3275="","",MATCH(A3275,P_ID,1))</f>
        <v>2911</v>
      </c>
      <c r="G3275" s="41" t="str">
        <f aca="false">IF(A3275="","",INDEX(P_Svc,F3275))</f>
        <v>Economy</v>
      </c>
      <c r="H3275" s="41" t="str">
        <f aca="false">IF(A3275="","",INDEX(P_Zone,F3275))</f>
        <v>North</v>
      </c>
      <c r="I3275" s="41" t="n">
        <f aca="false">IF(A3275="","",IF(D3275="Delivered",IF(B3275&lt;=INDEX(P_Due,F3275),1,0),0))</f>
        <v>1</v>
      </c>
    </row>
    <row r="3276" customFormat="false" ht="15" hidden="false" customHeight="false" outlineLevel="0" collapsed="false">
      <c r="A3276" s="37" t="n">
        <v>1002912</v>
      </c>
      <c r="B3276" s="38" t="n">
        <v>46287</v>
      </c>
      <c r="C3276" s="39" t="n">
        <v>1</v>
      </c>
      <c r="D3276" s="39" t="s">
        <v>26</v>
      </c>
      <c r="E3276" s="39"/>
      <c r="F3276" s="41" t="n">
        <f aca="false">IF(A3276="","",MATCH(A3276,P_ID,1))</f>
        <v>2912</v>
      </c>
      <c r="G3276" s="41" t="str">
        <f aca="false">IF(A3276="","",INDEX(P_Svc,F3276))</f>
        <v>Standard</v>
      </c>
      <c r="H3276" s="41" t="str">
        <f aca="false">IF(A3276="","",INDEX(P_Zone,F3276))</f>
        <v>Central</v>
      </c>
      <c r="I3276" s="41" t="n">
        <f aca="false">IF(A3276="","",IF(D3276="Delivered",IF(B3276&lt;=INDEX(P_Due,F3276),1,0),0))</f>
        <v>1</v>
      </c>
    </row>
    <row r="3277" customFormat="false" ht="15" hidden="false" customHeight="false" outlineLevel="0" collapsed="false">
      <c r="A3277" s="37" t="n">
        <v>1002913</v>
      </c>
      <c r="B3277" s="38" t="n">
        <v>46287</v>
      </c>
      <c r="C3277" s="39" t="n">
        <v>1</v>
      </c>
      <c r="D3277" s="39" t="s">
        <v>26</v>
      </c>
      <c r="E3277" s="39"/>
      <c r="F3277" s="41" t="n">
        <f aca="false">IF(A3277="","",MATCH(A3277,P_ID,1))</f>
        <v>2913</v>
      </c>
      <c r="G3277" s="41" t="str">
        <f aca="false">IF(A3277="","",INDEX(P_Svc,F3277))</f>
        <v>Express</v>
      </c>
      <c r="H3277" s="41" t="str">
        <f aca="false">IF(A3277="","",INDEX(P_Zone,F3277))</f>
        <v>East</v>
      </c>
      <c r="I3277" s="41" t="n">
        <f aca="false">IF(A3277="","",IF(D3277="Delivered",IF(B3277&lt;=INDEX(P_Due,F3277),1,0),0))</f>
        <v>1</v>
      </c>
    </row>
    <row r="3278" customFormat="false" ht="15" hidden="false" customHeight="false" outlineLevel="0" collapsed="false">
      <c r="A3278" s="37" t="n">
        <v>1002914</v>
      </c>
      <c r="B3278" s="38" t="n">
        <v>46287</v>
      </c>
      <c r="C3278" s="39" t="n">
        <v>1</v>
      </c>
      <c r="D3278" s="39" t="s">
        <v>26</v>
      </c>
      <c r="E3278" s="39"/>
      <c r="F3278" s="41" t="n">
        <f aca="false">IF(A3278="","",MATCH(A3278,P_ID,1))</f>
        <v>2914</v>
      </c>
      <c r="G3278" s="41" t="str">
        <f aca="false">IF(A3278="","",INDEX(P_Svc,F3278))</f>
        <v>Standard</v>
      </c>
      <c r="H3278" s="41" t="str">
        <f aca="false">IF(A3278="","",INDEX(P_Zone,F3278))</f>
        <v>East</v>
      </c>
      <c r="I3278" s="41" t="n">
        <f aca="false">IF(A3278="","",IF(D3278="Delivered",IF(B3278&lt;=INDEX(P_Due,F3278),1,0),0))</f>
        <v>1</v>
      </c>
    </row>
    <row r="3279" customFormat="false" ht="15" hidden="false" customHeight="false" outlineLevel="0" collapsed="false">
      <c r="A3279" s="37" t="n">
        <v>1002915</v>
      </c>
      <c r="B3279" s="38" t="n">
        <v>46287</v>
      </c>
      <c r="C3279" s="39" t="n">
        <v>1</v>
      </c>
      <c r="D3279" s="39" t="s">
        <v>26</v>
      </c>
      <c r="E3279" s="39"/>
      <c r="F3279" s="41" t="n">
        <f aca="false">IF(A3279="","",MATCH(A3279,P_ID,1))</f>
        <v>2915</v>
      </c>
      <c r="G3279" s="41" t="str">
        <f aca="false">IF(A3279="","",INDEX(P_Svc,F3279))</f>
        <v>Standard</v>
      </c>
      <c r="H3279" s="41" t="str">
        <f aca="false">IF(A3279="","",INDEX(P_Zone,F3279))</f>
        <v>West</v>
      </c>
      <c r="I3279" s="41" t="n">
        <f aca="false">IF(A3279="","",IF(D3279="Delivered",IF(B3279&lt;=INDEX(P_Due,F3279),1,0),0))</f>
        <v>1</v>
      </c>
    </row>
    <row r="3280" customFormat="false" ht="15" hidden="false" customHeight="false" outlineLevel="0" collapsed="false">
      <c r="A3280" s="37" t="n">
        <v>1002917</v>
      </c>
      <c r="B3280" s="38" t="n">
        <v>46287</v>
      </c>
      <c r="C3280" s="39" t="n">
        <v>1</v>
      </c>
      <c r="D3280" s="39" t="s">
        <v>26</v>
      </c>
      <c r="E3280" s="39"/>
      <c r="F3280" s="41" t="n">
        <f aca="false">IF(A3280="","",MATCH(A3280,P_ID,1))</f>
        <v>2917</v>
      </c>
      <c r="G3280" s="41" t="str">
        <f aca="false">IF(A3280="","",INDEX(P_Svc,F3280))</f>
        <v>Economy</v>
      </c>
      <c r="H3280" s="41" t="str">
        <f aca="false">IF(A3280="","",INDEX(P_Zone,F3280))</f>
        <v>South</v>
      </c>
      <c r="I3280" s="41" t="n">
        <f aca="false">IF(A3280="","",IF(D3280="Delivered",IF(B3280&lt;=INDEX(P_Due,F3280),1,0),0))</f>
        <v>1</v>
      </c>
    </row>
    <row r="3281" customFormat="false" ht="15" hidden="false" customHeight="false" outlineLevel="0" collapsed="false">
      <c r="A3281" s="37" t="n">
        <v>1002918</v>
      </c>
      <c r="B3281" s="38" t="n">
        <v>46287</v>
      </c>
      <c r="C3281" s="39" t="n">
        <v>1</v>
      </c>
      <c r="D3281" s="39" t="s">
        <v>26</v>
      </c>
      <c r="E3281" s="39"/>
      <c r="F3281" s="41" t="n">
        <f aca="false">IF(A3281="","",MATCH(A3281,P_ID,1))</f>
        <v>2918</v>
      </c>
      <c r="G3281" s="41" t="str">
        <f aca="false">IF(A3281="","",INDEX(P_Svc,F3281))</f>
        <v>Standard</v>
      </c>
      <c r="H3281" s="41" t="str">
        <f aca="false">IF(A3281="","",INDEX(P_Zone,F3281))</f>
        <v>Central</v>
      </c>
      <c r="I3281" s="41" t="n">
        <f aca="false">IF(A3281="","",IF(D3281="Delivered",IF(B3281&lt;=INDEX(P_Due,F3281),1,0),0))</f>
        <v>1</v>
      </c>
    </row>
    <row r="3282" customFormat="false" ht="15" hidden="false" customHeight="false" outlineLevel="0" collapsed="false">
      <c r="A3282" s="37" t="n">
        <v>1002919</v>
      </c>
      <c r="B3282" s="38" t="n">
        <v>46287</v>
      </c>
      <c r="C3282" s="39" t="n">
        <v>1</v>
      </c>
      <c r="D3282" s="39" t="s">
        <v>26</v>
      </c>
      <c r="E3282" s="39"/>
      <c r="F3282" s="41" t="n">
        <f aca="false">IF(A3282="","",MATCH(A3282,P_ID,1))</f>
        <v>2919</v>
      </c>
      <c r="G3282" s="41" t="str">
        <f aca="false">IF(A3282="","",INDEX(P_Svc,F3282))</f>
        <v>Standard</v>
      </c>
      <c r="H3282" s="41" t="str">
        <f aca="false">IF(A3282="","",INDEX(P_Zone,F3282))</f>
        <v>Central</v>
      </c>
      <c r="I3282" s="41" t="n">
        <f aca="false">IF(A3282="","",IF(D3282="Delivered",IF(B3282&lt;=INDEX(P_Due,F3282),1,0),0))</f>
        <v>1</v>
      </c>
    </row>
    <row r="3283" customFormat="false" ht="15" hidden="false" customHeight="false" outlineLevel="0" collapsed="false">
      <c r="A3283" s="37" t="n">
        <v>1002920</v>
      </c>
      <c r="B3283" s="38" t="n">
        <v>46287</v>
      </c>
      <c r="C3283" s="39" t="n">
        <v>1</v>
      </c>
      <c r="D3283" s="39" t="s">
        <v>26</v>
      </c>
      <c r="E3283" s="39"/>
      <c r="F3283" s="41" t="n">
        <f aca="false">IF(A3283="","",MATCH(A3283,P_ID,1))</f>
        <v>2920</v>
      </c>
      <c r="G3283" s="41" t="str">
        <f aca="false">IF(A3283="","",INDEX(P_Svc,F3283))</f>
        <v>Standard</v>
      </c>
      <c r="H3283" s="41" t="str">
        <f aca="false">IF(A3283="","",INDEX(P_Zone,F3283))</f>
        <v>North</v>
      </c>
      <c r="I3283" s="41" t="n">
        <f aca="false">IF(A3283="","",IF(D3283="Delivered",IF(B3283&lt;=INDEX(P_Due,F3283),1,0),0))</f>
        <v>1</v>
      </c>
    </row>
    <row r="3284" customFormat="false" ht="15" hidden="false" customHeight="false" outlineLevel="0" collapsed="false">
      <c r="A3284" s="37" t="n">
        <v>1002921</v>
      </c>
      <c r="B3284" s="38" t="n">
        <v>46287</v>
      </c>
      <c r="C3284" s="39" t="n">
        <v>1</v>
      </c>
      <c r="D3284" s="39" t="s">
        <v>26</v>
      </c>
      <c r="E3284" s="39"/>
      <c r="F3284" s="41" t="n">
        <f aca="false">IF(A3284="","",MATCH(A3284,P_ID,1))</f>
        <v>2921</v>
      </c>
      <c r="G3284" s="41" t="str">
        <f aca="false">IF(A3284="","",INDEX(P_Svc,F3284))</f>
        <v>Standard</v>
      </c>
      <c r="H3284" s="41" t="str">
        <f aca="false">IF(A3284="","",INDEX(P_Zone,F3284))</f>
        <v>South</v>
      </c>
      <c r="I3284" s="41" t="n">
        <f aca="false">IF(A3284="","",IF(D3284="Delivered",IF(B3284&lt;=INDEX(P_Due,F3284),1,0),0))</f>
        <v>1</v>
      </c>
    </row>
    <row r="3285" customFormat="false" ht="15" hidden="false" customHeight="false" outlineLevel="0" collapsed="false">
      <c r="A3285" s="37" t="n">
        <v>1002922</v>
      </c>
      <c r="B3285" s="38" t="n">
        <v>46287</v>
      </c>
      <c r="C3285" s="39" t="n">
        <v>1</v>
      </c>
      <c r="D3285" s="39" t="s">
        <v>26</v>
      </c>
      <c r="E3285" s="39"/>
      <c r="F3285" s="41" t="n">
        <f aca="false">IF(A3285="","",MATCH(A3285,P_ID,1))</f>
        <v>2922</v>
      </c>
      <c r="G3285" s="41" t="str">
        <f aca="false">IF(A3285="","",INDEX(P_Svc,F3285))</f>
        <v>Economy</v>
      </c>
      <c r="H3285" s="41" t="str">
        <f aca="false">IF(A3285="","",INDEX(P_Zone,F3285))</f>
        <v>South</v>
      </c>
      <c r="I3285" s="41" t="n">
        <f aca="false">IF(A3285="","",IF(D3285="Delivered",IF(B3285&lt;=INDEX(P_Due,F3285),1,0),0))</f>
        <v>1</v>
      </c>
    </row>
    <row r="3286" customFormat="false" ht="15" hidden="false" customHeight="false" outlineLevel="0" collapsed="false">
      <c r="A3286" s="37" t="n">
        <v>1002924</v>
      </c>
      <c r="B3286" s="38" t="n">
        <v>46287</v>
      </c>
      <c r="C3286" s="39" t="n">
        <v>1</v>
      </c>
      <c r="D3286" s="39" t="s">
        <v>79</v>
      </c>
      <c r="E3286" s="39" t="s">
        <v>32</v>
      </c>
      <c r="F3286" s="41" t="n">
        <f aca="false">IF(A3286="","",MATCH(A3286,P_ID,1))</f>
        <v>2924</v>
      </c>
      <c r="G3286" s="41" t="str">
        <f aca="false">IF(A3286="","",INDEX(P_Svc,F3286))</f>
        <v>Economy</v>
      </c>
      <c r="H3286" s="41" t="str">
        <f aca="false">IF(A3286="","",INDEX(P_Zone,F3286))</f>
        <v>East</v>
      </c>
      <c r="I3286" s="41" t="n">
        <f aca="false">IF(A3286="","",IF(D3286="Delivered",IF(B3286&lt;=INDEX(P_Due,F3286),1,0),0))</f>
        <v>0</v>
      </c>
    </row>
    <row r="3287" customFormat="false" ht="15" hidden="false" customHeight="false" outlineLevel="0" collapsed="false">
      <c r="A3287" s="37" t="n">
        <v>1002925</v>
      </c>
      <c r="B3287" s="38" t="n">
        <v>46287</v>
      </c>
      <c r="C3287" s="39" t="n">
        <v>1</v>
      </c>
      <c r="D3287" s="39" t="s">
        <v>26</v>
      </c>
      <c r="E3287" s="39"/>
      <c r="F3287" s="41" t="n">
        <f aca="false">IF(A3287="","",MATCH(A3287,P_ID,1))</f>
        <v>2925</v>
      </c>
      <c r="G3287" s="41" t="str">
        <f aca="false">IF(A3287="","",INDEX(P_Svc,F3287))</f>
        <v>Standard</v>
      </c>
      <c r="H3287" s="41" t="str">
        <f aca="false">IF(A3287="","",INDEX(P_Zone,F3287))</f>
        <v>South</v>
      </c>
      <c r="I3287" s="41" t="n">
        <f aca="false">IF(A3287="","",IF(D3287="Delivered",IF(B3287&lt;=INDEX(P_Due,F3287),1,0),0))</f>
        <v>1</v>
      </c>
    </row>
    <row r="3288" customFormat="false" ht="15" hidden="false" customHeight="false" outlineLevel="0" collapsed="false">
      <c r="A3288" s="37" t="n">
        <v>1002926</v>
      </c>
      <c r="B3288" s="38" t="n">
        <v>46287</v>
      </c>
      <c r="C3288" s="39" t="n">
        <v>1</v>
      </c>
      <c r="D3288" s="39" t="s">
        <v>26</v>
      </c>
      <c r="E3288" s="39"/>
      <c r="F3288" s="41" t="n">
        <f aca="false">IF(A3288="","",MATCH(A3288,P_ID,1))</f>
        <v>2926</v>
      </c>
      <c r="G3288" s="41" t="str">
        <f aca="false">IF(A3288="","",INDEX(P_Svc,F3288))</f>
        <v>Standard</v>
      </c>
      <c r="H3288" s="41" t="str">
        <f aca="false">IF(A3288="","",INDEX(P_Zone,F3288))</f>
        <v>South</v>
      </c>
      <c r="I3288" s="41" t="n">
        <f aca="false">IF(A3288="","",IF(D3288="Delivered",IF(B3288&lt;=INDEX(P_Due,F3288),1,0),0))</f>
        <v>1</v>
      </c>
    </row>
    <row r="3289" customFormat="false" ht="15" hidden="false" customHeight="false" outlineLevel="0" collapsed="false">
      <c r="A3289" s="37" t="n">
        <v>1002927</v>
      </c>
      <c r="B3289" s="38" t="n">
        <v>46287</v>
      </c>
      <c r="C3289" s="39" t="n">
        <v>1</v>
      </c>
      <c r="D3289" s="39" t="s">
        <v>26</v>
      </c>
      <c r="E3289" s="39"/>
      <c r="F3289" s="41" t="n">
        <f aca="false">IF(A3289="","",MATCH(A3289,P_ID,1))</f>
        <v>2927</v>
      </c>
      <c r="G3289" s="41" t="str">
        <f aca="false">IF(A3289="","",INDEX(P_Svc,F3289))</f>
        <v>Economy</v>
      </c>
      <c r="H3289" s="41" t="str">
        <f aca="false">IF(A3289="","",INDEX(P_Zone,F3289))</f>
        <v>North</v>
      </c>
      <c r="I3289" s="41" t="n">
        <f aca="false">IF(A3289="","",IF(D3289="Delivered",IF(B3289&lt;=INDEX(P_Due,F3289),1,0),0))</f>
        <v>1</v>
      </c>
    </row>
    <row r="3290" customFormat="false" ht="15" hidden="false" customHeight="false" outlineLevel="0" collapsed="false">
      <c r="A3290" s="37" t="n">
        <v>1002928</v>
      </c>
      <c r="B3290" s="38" t="n">
        <v>46287</v>
      </c>
      <c r="C3290" s="39" t="n">
        <v>1</v>
      </c>
      <c r="D3290" s="39" t="s">
        <v>26</v>
      </c>
      <c r="E3290" s="39"/>
      <c r="F3290" s="41" t="n">
        <f aca="false">IF(A3290="","",MATCH(A3290,P_ID,1))</f>
        <v>2928</v>
      </c>
      <c r="G3290" s="41" t="str">
        <f aca="false">IF(A3290="","",INDEX(P_Svc,F3290))</f>
        <v>Standard</v>
      </c>
      <c r="H3290" s="41" t="str">
        <f aca="false">IF(A3290="","",INDEX(P_Zone,F3290))</f>
        <v>North</v>
      </c>
      <c r="I3290" s="41" t="n">
        <f aca="false">IF(A3290="","",IF(D3290="Delivered",IF(B3290&lt;=INDEX(P_Due,F3290),1,0),0))</f>
        <v>1</v>
      </c>
    </row>
    <row r="3291" customFormat="false" ht="15" hidden="false" customHeight="false" outlineLevel="0" collapsed="false">
      <c r="A3291" s="37" t="n">
        <v>1002929</v>
      </c>
      <c r="B3291" s="38" t="n">
        <v>46287</v>
      </c>
      <c r="C3291" s="39" t="n">
        <v>1</v>
      </c>
      <c r="D3291" s="39" t="s">
        <v>26</v>
      </c>
      <c r="E3291" s="39"/>
      <c r="F3291" s="41" t="n">
        <f aca="false">IF(A3291="","",MATCH(A3291,P_ID,1))</f>
        <v>2929</v>
      </c>
      <c r="G3291" s="41" t="str">
        <f aca="false">IF(A3291="","",INDEX(P_Svc,F3291))</f>
        <v>Standard</v>
      </c>
      <c r="H3291" s="41" t="str">
        <f aca="false">IF(A3291="","",INDEX(P_Zone,F3291))</f>
        <v>West</v>
      </c>
      <c r="I3291" s="41" t="n">
        <f aca="false">IF(A3291="","",IF(D3291="Delivered",IF(B3291&lt;=INDEX(P_Due,F3291),1,0),0))</f>
        <v>1</v>
      </c>
    </row>
    <row r="3292" customFormat="false" ht="15" hidden="false" customHeight="false" outlineLevel="0" collapsed="false">
      <c r="A3292" s="37" t="n">
        <v>1002930</v>
      </c>
      <c r="B3292" s="38" t="n">
        <v>46287</v>
      </c>
      <c r="C3292" s="39" t="n">
        <v>1</v>
      </c>
      <c r="D3292" s="39" t="s">
        <v>79</v>
      </c>
      <c r="E3292" s="39" t="s">
        <v>36</v>
      </c>
      <c r="F3292" s="41" t="n">
        <f aca="false">IF(A3292="","",MATCH(A3292,P_ID,1))</f>
        <v>2930</v>
      </c>
      <c r="G3292" s="41" t="str">
        <f aca="false">IF(A3292="","",INDEX(P_Svc,F3292))</f>
        <v>Standard</v>
      </c>
      <c r="H3292" s="41" t="str">
        <f aca="false">IF(A3292="","",INDEX(P_Zone,F3292))</f>
        <v>East</v>
      </c>
      <c r="I3292" s="41" t="n">
        <f aca="false">IF(A3292="","",IF(D3292="Delivered",IF(B3292&lt;=INDEX(P_Due,F3292),1,0),0))</f>
        <v>0</v>
      </c>
    </row>
    <row r="3293" customFormat="false" ht="15" hidden="false" customHeight="false" outlineLevel="0" collapsed="false">
      <c r="A3293" s="37" t="n">
        <v>1002931</v>
      </c>
      <c r="B3293" s="38" t="n">
        <v>46287</v>
      </c>
      <c r="C3293" s="39" t="n">
        <v>1</v>
      </c>
      <c r="D3293" s="39" t="s">
        <v>26</v>
      </c>
      <c r="E3293" s="39"/>
      <c r="F3293" s="41" t="n">
        <f aca="false">IF(A3293="","",MATCH(A3293,P_ID,1))</f>
        <v>2931</v>
      </c>
      <c r="G3293" s="41" t="str">
        <f aca="false">IF(A3293="","",INDEX(P_Svc,F3293))</f>
        <v>Standard</v>
      </c>
      <c r="H3293" s="41" t="str">
        <f aca="false">IF(A3293="","",INDEX(P_Zone,F3293))</f>
        <v>South</v>
      </c>
      <c r="I3293" s="41" t="n">
        <f aca="false">IF(A3293="","",IF(D3293="Delivered",IF(B3293&lt;=INDEX(P_Due,F3293),1,0),0))</f>
        <v>1</v>
      </c>
    </row>
    <row r="3294" customFormat="false" ht="15" hidden="false" customHeight="false" outlineLevel="0" collapsed="false">
      <c r="A3294" s="37" t="n">
        <v>1002933</v>
      </c>
      <c r="B3294" s="38" t="n">
        <v>46287</v>
      </c>
      <c r="C3294" s="39" t="n">
        <v>1</v>
      </c>
      <c r="D3294" s="39" t="s">
        <v>26</v>
      </c>
      <c r="E3294" s="39"/>
      <c r="F3294" s="41" t="n">
        <f aca="false">IF(A3294="","",MATCH(A3294,P_ID,1))</f>
        <v>2933</v>
      </c>
      <c r="G3294" s="41" t="str">
        <f aca="false">IF(A3294="","",INDEX(P_Svc,F3294))</f>
        <v>Economy</v>
      </c>
      <c r="H3294" s="41" t="str">
        <f aca="false">IF(A3294="","",INDEX(P_Zone,F3294))</f>
        <v>East</v>
      </c>
      <c r="I3294" s="41" t="n">
        <f aca="false">IF(A3294="","",IF(D3294="Delivered",IF(B3294&lt;=INDEX(P_Due,F3294),1,0),0))</f>
        <v>1</v>
      </c>
    </row>
    <row r="3295" customFormat="false" ht="15" hidden="false" customHeight="false" outlineLevel="0" collapsed="false">
      <c r="A3295" s="37" t="n">
        <v>1002934</v>
      </c>
      <c r="B3295" s="38" t="n">
        <v>46287</v>
      </c>
      <c r="C3295" s="39" t="n">
        <v>1</v>
      </c>
      <c r="D3295" s="39" t="s">
        <v>26</v>
      </c>
      <c r="E3295" s="39"/>
      <c r="F3295" s="41" t="n">
        <f aca="false">IF(A3295="","",MATCH(A3295,P_ID,1))</f>
        <v>2934</v>
      </c>
      <c r="G3295" s="41" t="str">
        <f aca="false">IF(A3295="","",INDEX(P_Svc,F3295))</f>
        <v>Standard</v>
      </c>
      <c r="H3295" s="41" t="str">
        <f aca="false">IF(A3295="","",INDEX(P_Zone,F3295))</f>
        <v>South</v>
      </c>
      <c r="I3295" s="41" t="n">
        <f aca="false">IF(A3295="","",IF(D3295="Delivered",IF(B3295&lt;=INDEX(P_Due,F3295),1,0),0))</f>
        <v>1</v>
      </c>
    </row>
    <row r="3296" customFormat="false" ht="15" hidden="false" customHeight="false" outlineLevel="0" collapsed="false">
      <c r="A3296" s="37" t="n">
        <v>1002935</v>
      </c>
      <c r="B3296" s="38" t="n">
        <v>46287</v>
      </c>
      <c r="C3296" s="39" t="n">
        <v>1</v>
      </c>
      <c r="D3296" s="39" t="s">
        <v>26</v>
      </c>
      <c r="E3296" s="39"/>
      <c r="F3296" s="41" t="n">
        <f aca="false">IF(A3296="","",MATCH(A3296,P_ID,1))</f>
        <v>2935</v>
      </c>
      <c r="G3296" s="41" t="str">
        <f aca="false">IF(A3296="","",INDEX(P_Svc,F3296))</f>
        <v>Standard</v>
      </c>
      <c r="H3296" s="41" t="str">
        <f aca="false">IF(A3296="","",INDEX(P_Zone,F3296))</f>
        <v>Central</v>
      </c>
      <c r="I3296" s="41" t="n">
        <f aca="false">IF(A3296="","",IF(D3296="Delivered",IF(B3296&lt;=INDEX(P_Due,F3296),1,0),0))</f>
        <v>1</v>
      </c>
    </row>
    <row r="3297" customFormat="false" ht="15" hidden="false" customHeight="false" outlineLevel="0" collapsed="false">
      <c r="A3297" s="37" t="n">
        <v>1002936</v>
      </c>
      <c r="B3297" s="38" t="n">
        <v>46287</v>
      </c>
      <c r="C3297" s="39" t="n">
        <v>1</v>
      </c>
      <c r="D3297" s="39" t="s">
        <v>26</v>
      </c>
      <c r="E3297" s="39"/>
      <c r="F3297" s="41" t="n">
        <f aca="false">IF(A3297="","",MATCH(A3297,P_ID,1))</f>
        <v>2936</v>
      </c>
      <c r="G3297" s="41" t="str">
        <f aca="false">IF(A3297="","",INDEX(P_Svc,F3297))</f>
        <v>Economy</v>
      </c>
      <c r="H3297" s="41" t="str">
        <f aca="false">IF(A3297="","",INDEX(P_Zone,F3297))</f>
        <v>South</v>
      </c>
      <c r="I3297" s="41" t="n">
        <f aca="false">IF(A3297="","",IF(D3297="Delivered",IF(B3297&lt;=INDEX(P_Due,F3297),1,0),0))</f>
        <v>1</v>
      </c>
    </row>
    <row r="3298" customFormat="false" ht="15" hidden="false" customHeight="false" outlineLevel="0" collapsed="false">
      <c r="A3298" s="37" t="n">
        <v>1002937</v>
      </c>
      <c r="B3298" s="38" t="n">
        <v>46287</v>
      </c>
      <c r="C3298" s="39" t="n">
        <v>1</v>
      </c>
      <c r="D3298" s="39" t="s">
        <v>26</v>
      </c>
      <c r="E3298" s="39"/>
      <c r="F3298" s="41" t="n">
        <f aca="false">IF(A3298="","",MATCH(A3298,P_ID,1))</f>
        <v>2937</v>
      </c>
      <c r="G3298" s="41" t="str">
        <f aca="false">IF(A3298="","",INDEX(P_Svc,F3298))</f>
        <v>Economy</v>
      </c>
      <c r="H3298" s="41" t="str">
        <f aca="false">IF(A3298="","",INDEX(P_Zone,F3298))</f>
        <v>East</v>
      </c>
      <c r="I3298" s="41" t="n">
        <f aca="false">IF(A3298="","",IF(D3298="Delivered",IF(B3298&lt;=INDEX(P_Due,F3298),1,0),0))</f>
        <v>1</v>
      </c>
    </row>
    <row r="3299" customFormat="false" ht="15" hidden="false" customHeight="false" outlineLevel="0" collapsed="false">
      <c r="A3299" s="37" t="n">
        <v>1002938</v>
      </c>
      <c r="B3299" s="38" t="n">
        <v>46287</v>
      </c>
      <c r="C3299" s="39" t="n">
        <v>1</v>
      </c>
      <c r="D3299" s="39" t="s">
        <v>26</v>
      </c>
      <c r="E3299" s="39"/>
      <c r="F3299" s="41" t="n">
        <f aca="false">IF(A3299="","",MATCH(A3299,P_ID,1))</f>
        <v>2938</v>
      </c>
      <c r="G3299" s="41" t="str">
        <f aca="false">IF(A3299="","",INDEX(P_Svc,F3299))</f>
        <v>Standard</v>
      </c>
      <c r="H3299" s="41" t="str">
        <f aca="false">IF(A3299="","",INDEX(P_Zone,F3299))</f>
        <v>East</v>
      </c>
      <c r="I3299" s="41" t="n">
        <f aca="false">IF(A3299="","",IF(D3299="Delivered",IF(B3299&lt;=INDEX(P_Due,F3299),1,0),0))</f>
        <v>1</v>
      </c>
    </row>
    <row r="3300" customFormat="false" ht="15" hidden="false" customHeight="false" outlineLevel="0" collapsed="false">
      <c r="A3300" s="37" t="n">
        <v>1002939</v>
      </c>
      <c r="B3300" s="38" t="n">
        <v>46287</v>
      </c>
      <c r="C3300" s="39" t="n">
        <v>1</v>
      </c>
      <c r="D3300" s="39" t="s">
        <v>26</v>
      </c>
      <c r="E3300" s="39"/>
      <c r="F3300" s="41" t="n">
        <f aca="false">IF(A3300="","",MATCH(A3300,P_ID,1))</f>
        <v>2939</v>
      </c>
      <c r="G3300" s="41" t="str">
        <f aca="false">IF(A3300="","",INDEX(P_Svc,F3300))</f>
        <v>Standard</v>
      </c>
      <c r="H3300" s="41" t="str">
        <f aca="false">IF(A3300="","",INDEX(P_Zone,F3300))</f>
        <v>East</v>
      </c>
      <c r="I3300" s="41" t="n">
        <f aca="false">IF(A3300="","",IF(D3300="Delivered",IF(B3300&lt;=INDEX(P_Due,F3300),1,0),0))</f>
        <v>1</v>
      </c>
    </row>
    <row r="3301" customFormat="false" ht="15" hidden="false" customHeight="false" outlineLevel="0" collapsed="false">
      <c r="A3301" s="37" t="n">
        <v>1002942</v>
      </c>
      <c r="B3301" s="38" t="n">
        <v>46287</v>
      </c>
      <c r="C3301" s="39" t="n">
        <v>1</v>
      </c>
      <c r="D3301" s="39" t="s">
        <v>26</v>
      </c>
      <c r="E3301" s="39"/>
      <c r="F3301" s="41" t="n">
        <f aca="false">IF(A3301="","",MATCH(A3301,P_ID,1))</f>
        <v>2942</v>
      </c>
      <c r="G3301" s="41" t="str">
        <f aca="false">IF(A3301="","",INDEX(P_Svc,F3301))</f>
        <v>Economy</v>
      </c>
      <c r="H3301" s="41" t="str">
        <f aca="false">IF(A3301="","",INDEX(P_Zone,F3301))</f>
        <v>South</v>
      </c>
      <c r="I3301" s="41" t="n">
        <f aca="false">IF(A3301="","",IF(D3301="Delivered",IF(B3301&lt;=INDEX(P_Due,F3301),1,0),0))</f>
        <v>1</v>
      </c>
    </row>
    <row r="3302" customFormat="false" ht="15" hidden="false" customHeight="false" outlineLevel="0" collapsed="false">
      <c r="A3302" s="37" t="n">
        <v>1002943</v>
      </c>
      <c r="B3302" s="38" t="n">
        <v>46287</v>
      </c>
      <c r="C3302" s="39" t="n">
        <v>1</v>
      </c>
      <c r="D3302" s="39" t="s">
        <v>26</v>
      </c>
      <c r="E3302" s="39"/>
      <c r="F3302" s="41" t="n">
        <f aca="false">IF(A3302="","",MATCH(A3302,P_ID,1))</f>
        <v>2943</v>
      </c>
      <c r="G3302" s="41" t="str">
        <f aca="false">IF(A3302="","",INDEX(P_Svc,F3302))</f>
        <v>Standard</v>
      </c>
      <c r="H3302" s="41" t="str">
        <f aca="false">IF(A3302="","",INDEX(P_Zone,F3302))</f>
        <v>North</v>
      </c>
      <c r="I3302" s="41" t="n">
        <f aca="false">IF(A3302="","",IF(D3302="Delivered",IF(B3302&lt;=INDEX(P_Due,F3302),1,0),0))</f>
        <v>1</v>
      </c>
    </row>
    <row r="3303" customFormat="false" ht="15" hidden="false" customHeight="false" outlineLevel="0" collapsed="false">
      <c r="A3303" s="37" t="n">
        <v>1002944</v>
      </c>
      <c r="B3303" s="38" t="n">
        <v>46287</v>
      </c>
      <c r="C3303" s="39" t="n">
        <v>1</v>
      </c>
      <c r="D3303" s="39" t="s">
        <v>26</v>
      </c>
      <c r="E3303" s="39"/>
      <c r="F3303" s="41" t="n">
        <f aca="false">IF(A3303="","",MATCH(A3303,P_ID,1))</f>
        <v>2944</v>
      </c>
      <c r="G3303" s="41" t="str">
        <f aca="false">IF(A3303="","",INDEX(P_Svc,F3303))</f>
        <v>Standard</v>
      </c>
      <c r="H3303" s="41" t="str">
        <f aca="false">IF(A3303="","",INDEX(P_Zone,F3303))</f>
        <v>East</v>
      </c>
      <c r="I3303" s="41" t="n">
        <f aca="false">IF(A3303="","",IF(D3303="Delivered",IF(B3303&lt;=INDEX(P_Due,F3303),1,0),0))</f>
        <v>1</v>
      </c>
    </row>
    <row r="3304" customFormat="false" ht="15" hidden="false" customHeight="false" outlineLevel="0" collapsed="false">
      <c r="A3304" s="37" t="n">
        <v>1002945</v>
      </c>
      <c r="B3304" s="38" t="n">
        <v>46287</v>
      </c>
      <c r="C3304" s="39" t="n">
        <v>1</v>
      </c>
      <c r="D3304" s="39" t="s">
        <v>26</v>
      </c>
      <c r="E3304" s="39"/>
      <c r="F3304" s="41" t="n">
        <f aca="false">IF(A3304="","",MATCH(A3304,P_ID,1))</f>
        <v>2945</v>
      </c>
      <c r="G3304" s="41" t="str">
        <f aca="false">IF(A3304="","",INDEX(P_Svc,F3304))</f>
        <v>Standard</v>
      </c>
      <c r="H3304" s="41" t="str">
        <f aca="false">IF(A3304="","",INDEX(P_Zone,F3304))</f>
        <v>South</v>
      </c>
      <c r="I3304" s="41" t="n">
        <f aca="false">IF(A3304="","",IF(D3304="Delivered",IF(B3304&lt;=INDEX(P_Due,F3304),1,0),0))</f>
        <v>1</v>
      </c>
    </row>
    <row r="3305" customFormat="false" ht="15" hidden="false" customHeight="false" outlineLevel="0" collapsed="false">
      <c r="A3305" s="37" t="n">
        <v>1002947</v>
      </c>
      <c r="B3305" s="38" t="n">
        <v>46287</v>
      </c>
      <c r="C3305" s="39" t="n">
        <v>1</v>
      </c>
      <c r="D3305" s="39" t="s">
        <v>26</v>
      </c>
      <c r="E3305" s="39"/>
      <c r="F3305" s="41" t="n">
        <f aca="false">IF(A3305="","",MATCH(A3305,P_ID,1))</f>
        <v>2947</v>
      </c>
      <c r="G3305" s="41" t="str">
        <f aca="false">IF(A3305="","",INDEX(P_Svc,F3305))</f>
        <v>Standard</v>
      </c>
      <c r="H3305" s="41" t="str">
        <f aca="false">IF(A3305="","",INDEX(P_Zone,F3305))</f>
        <v>West</v>
      </c>
      <c r="I3305" s="41" t="n">
        <f aca="false">IF(A3305="","",IF(D3305="Delivered",IF(B3305&lt;=INDEX(P_Due,F3305),1,0),0))</f>
        <v>1</v>
      </c>
    </row>
    <row r="3306" customFormat="false" ht="15" hidden="false" customHeight="false" outlineLevel="0" collapsed="false">
      <c r="A3306" s="37" t="n">
        <v>1002948</v>
      </c>
      <c r="B3306" s="38" t="n">
        <v>46287</v>
      </c>
      <c r="C3306" s="39" t="n">
        <v>1</v>
      </c>
      <c r="D3306" s="39" t="s">
        <v>26</v>
      </c>
      <c r="E3306" s="39"/>
      <c r="F3306" s="41" t="n">
        <f aca="false">IF(A3306="","",MATCH(A3306,P_ID,1))</f>
        <v>2948</v>
      </c>
      <c r="G3306" s="41" t="str">
        <f aca="false">IF(A3306="","",INDEX(P_Svc,F3306))</f>
        <v>Standard</v>
      </c>
      <c r="H3306" s="41" t="str">
        <f aca="false">IF(A3306="","",INDEX(P_Zone,F3306))</f>
        <v>Central</v>
      </c>
      <c r="I3306" s="41" t="n">
        <f aca="false">IF(A3306="","",IF(D3306="Delivered",IF(B3306&lt;=INDEX(P_Due,F3306),1,0),0))</f>
        <v>1</v>
      </c>
    </row>
    <row r="3307" customFormat="false" ht="15" hidden="false" customHeight="false" outlineLevel="0" collapsed="false">
      <c r="A3307" s="37" t="n">
        <v>1002949</v>
      </c>
      <c r="B3307" s="38" t="n">
        <v>46287</v>
      </c>
      <c r="C3307" s="39" t="n">
        <v>1</v>
      </c>
      <c r="D3307" s="39" t="s">
        <v>26</v>
      </c>
      <c r="E3307" s="39"/>
      <c r="F3307" s="41" t="n">
        <f aca="false">IF(A3307="","",MATCH(A3307,P_ID,1))</f>
        <v>2949</v>
      </c>
      <c r="G3307" s="41" t="str">
        <f aca="false">IF(A3307="","",INDEX(P_Svc,F3307))</f>
        <v>Economy</v>
      </c>
      <c r="H3307" s="41" t="str">
        <f aca="false">IF(A3307="","",INDEX(P_Zone,F3307))</f>
        <v>North</v>
      </c>
      <c r="I3307" s="41" t="n">
        <f aca="false">IF(A3307="","",IF(D3307="Delivered",IF(B3307&lt;=INDEX(P_Due,F3307),1,0),0))</f>
        <v>1</v>
      </c>
    </row>
    <row r="3308" customFormat="false" ht="15" hidden="false" customHeight="false" outlineLevel="0" collapsed="false">
      <c r="A3308" s="37" t="n">
        <v>1002950</v>
      </c>
      <c r="B3308" s="38" t="n">
        <v>46287</v>
      </c>
      <c r="C3308" s="39" t="n">
        <v>1</v>
      </c>
      <c r="D3308" s="39" t="s">
        <v>79</v>
      </c>
      <c r="E3308" s="39" t="s">
        <v>32</v>
      </c>
      <c r="F3308" s="41" t="n">
        <f aca="false">IF(A3308="","",MATCH(A3308,P_ID,1))</f>
        <v>2950</v>
      </c>
      <c r="G3308" s="41" t="str">
        <f aca="false">IF(A3308="","",INDEX(P_Svc,F3308))</f>
        <v>Standard</v>
      </c>
      <c r="H3308" s="41" t="str">
        <f aca="false">IF(A3308="","",INDEX(P_Zone,F3308))</f>
        <v>South</v>
      </c>
      <c r="I3308" s="41" t="n">
        <f aca="false">IF(A3308="","",IF(D3308="Delivered",IF(B3308&lt;=INDEX(P_Due,F3308),1,0),0))</f>
        <v>0</v>
      </c>
    </row>
    <row r="3309" customFormat="false" ht="15" hidden="false" customHeight="false" outlineLevel="0" collapsed="false">
      <c r="A3309" s="37" t="n">
        <v>1002952</v>
      </c>
      <c r="B3309" s="38" t="n">
        <v>46287</v>
      </c>
      <c r="C3309" s="39" t="n">
        <v>1</v>
      </c>
      <c r="D3309" s="39" t="s">
        <v>26</v>
      </c>
      <c r="E3309" s="39"/>
      <c r="F3309" s="41" t="n">
        <f aca="false">IF(A3309="","",MATCH(A3309,P_ID,1))</f>
        <v>2952</v>
      </c>
      <c r="G3309" s="41" t="str">
        <f aca="false">IF(A3309="","",INDEX(P_Svc,F3309))</f>
        <v>Economy</v>
      </c>
      <c r="H3309" s="41" t="str">
        <f aca="false">IF(A3309="","",INDEX(P_Zone,F3309))</f>
        <v>West</v>
      </c>
      <c r="I3309" s="41" t="n">
        <f aca="false">IF(A3309="","",IF(D3309="Delivered",IF(B3309&lt;=INDEX(P_Due,F3309),1,0),0))</f>
        <v>1</v>
      </c>
    </row>
    <row r="3310" customFormat="false" ht="15" hidden="false" customHeight="false" outlineLevel="0" collapsed="false">
      <c r="A3310" s="37" t="n">
        <v>1002953</v>
      </c>
      <c r="B3310" s="38" t="n">
        <v>46287</v>
      </c>
      <c r="C3310" s="39" t="n">
        <v>1</v>
      </c>
      <c r="D3310" s="39" t="s">
        <v>26</v>
      </c>
      <c r="E3310" s="39"/>
      <c r="F3310" s="41" t="n">
        <f aca="false">IF(A3310="","",MATCH(A3310,P_ID,1))</f>
        <v>2953</v>
      </c>
      <c r="G3310" s="41" t="str">
        <f aca="false">IF(A3310="","",INDEX(P_Svc,F3310))</f>
        <v>Standard</v>
      </c>
      <c r="H3310" s="41" t="str">
        <f aca="false">IF(A3310="","",INDEX(P_Zone,F3310))</f>
        <v>North</v>
      </c>
      <c r="I3310" s="41" t="n">
        <f aca="false">IF(A3310="","",IF(D3310="Delivered",IF(B3310&lt;=INDEX(P_Due,F3310),1,0),0))</f>
        <v>1</v>
      </c>
    </row>
    <row r="3311" customFormat="false" ht="15" hidden="false" customHeight="false" outlineLevel="0" collapsed="false">
      <c r="A3311" s="37" t="n">
        <v>1002954</v>
      </c>
      <c r="B3311" s="38" t="n">
        <v>46287</v>
      </c>
      <c r="C3311" s="39" t="n">
        <v>1</v>
      </c>
      <c r="D3311" s="39" t="s">
        <v>26</v>
      </c>
      <c r="E3311" s="39"/>
      <c r="F3311" s="41" t="n">
        <f aca="false">IF(A3311="","",MATCH(A3311,P_ID,1))</f>
        <v>2954</v>
      </c>
      <c r="G3311" s="41" t="str">
        <f aca="false">IF(A3311="","",INDEX(P_Svc,F3311))</f>
        <v>Standard</v>
      </c>
      <c r="H3311" s="41" t="str">
        <f aca="false">IF(A3311="","",INDEX(P_Zone,F3311))</f>
        <v>Central</v>
      </c>
      <c r="I3311" s="41" t="n">
        <f aca="false">IF(A3311="","",IF(D3311="Delivered",IF(B3311&lt;=INDEX(P_Due,F3311),1,0),0))</f>
        <v>1</v>
      </c>
    </row>
    <row r="3312" customFormat="false" ht="15" hidden="false" customHeight="false" outlineLevel="0" collapsed="false">
      <c r="A3312" s="37" t="n">
        <v>1002956</v>
      </c>
      <c r="B3312" s="38" t="n">
        <v>46287</v>
      </c>
      <c r="C3312" s="39" t="n">
        <v>1</v>
      </c>
      <c r="D3312" s="39" t="s">
        <v>26</v>
      </c>
      <c r="E3312" s="39"/>
      <c r="F3312" s="41" t="n">
        <f aca="false">IF(A3312="","",MATCH(A3312,P_ID,1))</f>
        <v>2956</v>
      </c>
      <c r="G3312" s="41" t="str">
        <f aca="false">IF(A3312="","",INDEX(P_Svc,F3312))</f>
        <v>Standard</v>
      </c>
      <c r="H3312" s="41" t="str">
        <f aca="false">IF(A3312="","",INDEX(P_Zone,F3312))</f>
        <v>Central</v>
      </c>
      <c r="I3312" s="41" t="n">
        <f aca="false">IF(A3312="","",IF(D3312="Delivered",IF(B3312&lt;=INDEX(P_Due,F3312),1,0),0))</f>
        <v>1</v>
      </c>
    </row>
    <row r="3313" customFormat="false" ht="15" hidden="false" customHeight="false" outlineLevel="0" collapsed="false">
      <c r="A3313" s="37" t="n">
        <v>1002957</v>
      </c>
      <c r="B3313" s="38" t="n">
        <v>46287</v>
      </c>
      <c r="C3313" s="39" t="n">
        <v>1</v>
      </c>
      <c r="D3313" s="39" t="s">
        <v>26</v>
      </c>
      <c r="E3313" s="39"/>
      <c r="F3313" s="41" t="n">
        <f aca="false">IF(A3313="","",MATCH(A3313,P_ID,1))</f>
        <v>2957</v>
      </c>
      <c r="G3313" s="41" t="str">
        <f aca="false">IF(A3313="","",INDEX(P_Svc,F3313))</f>
        <v>Standard</v>
      </c>
      <c r="H3313" s="41" t="str">
        <f aca="false">IF(A3313="","",INDEX(P_Zone,F3313))</f>
        <v>South</v>
      </c>
      <c r="I3313" s="41" t="n">
        <f aca="false">IF(A3313="","",IF(D3313="Delivered",IF(B3313&lt;=INDEX(P_Due,F3313),1,0),0))</f>
        <v>1</v>
      </c>
    </row>
    <row r="3314" customFormat="false" ht="15" hidden="false" customHeight="false" outlineLevel="0" collapsed="false">
      <c r="A3314" s="37" t="n">
        <v>1002958</v>
      </c>
      <c r="B3314" s="38" t="n">
        <v>46287</v>
      </c>
      <c r="C3314" s="39" t="n">
        <v>0</v>
      </c>
      <c r="D3314" s="39" t="s">
        <v>80</v>
      </c>
      <c r="E3314" s="39" t="s">
        <v>40</v>
      </c>
      <c r="F3314" s="41" t="n">
        <f aca="false">IF(A3314="","",MATCH(A3314,P_ID,1))</f>
        <v>2958</v>
      </c>
      <c r="G3314" s="41" t="str">
        <f aca="false">IF(A3314="","",INDEX(P_Svc,F3314))</f>
        <v>Economy</v>
      </c>
      <c r="H3314" s="41" t="str">
        <f aca="false">IF(A3314="","",INDEX(P_Zone,F3314))</f>
        <v>West</v>
      </c>
      <c r="I3314" s="41" t="n">
        <f aca="false">IF(A3314="","",IF(D3314="Delivered",IF(B3314&lt;=INDEX(P_Due,F3314),1,0),0))</f>
        <v>0</v>
      </c>
    </row>
    <row r="3315" customFormat="false" ht="15" hidden="false" customHeight="false" outlineLevel="0" collapsed="false">
      <c r="A3315" s="37" t="n">
        <v>1002959</v>
      </c>
      <c r="B3315" s="38" t="n">
        <v>46287</v>
      </c>
      <c r="C3315" s="39" t="n">
        <v>1</v>
      </c>
      <c r="D3315" s="39" t="s">
        <v>26</v>
      </c>
      <c r="E3315" s="39"/>
      <c r="F3315" s="41" t="n">
        <f aca="false">IF(A3315="","",MATCH(A3315,P_ID,1))</f>
        <v>2959</v>
      </c>
      <c r="G3315" s="41" t="str">
        <f aca="false">IF(A3315="","",INDEX(P_Svc,F3315))</f>
        <v>Standard</v>
      </c>
      <c r="H3315" s="41" t="str">
        <f aca="false">IF(A3315="","",INDEX(P_Zone,F3315))</f>
        <v>West</v>
      </c>
      <c r="I3315" s="41" t="n">
        <f aca="false">IF(A3315="","",IF(D3315="Delivered",IF(B3315&lt;=INDEX(P_Due,F3315),1,0),0))</f>
        <v>1</v>
      </c>
    </row>
    <row r="3316" customFormat="false" ht="15" hidden="false" customHeight="false" outlineLevel="0" collapsed="false">
      <c r="A3316" s="37" t="n">
        <v>1002960</v>
      </c>
      <c r="B3316" s="38" t="n">
        <v>46287</v>
      </c>
      <c r="C3316" s="39" t="n">
        <v>1</v>
      </c>
      <c r="D3316" s="39" t="s">
        <v>26</v>
      </c>
      <c r="E3316" s="39"/>
      <c r="F3316" s="41" t="n">
        <f aca="false">IF(A3316="","",MATCH(A3316,P_ID,1))</f>
        <v>2960</v>
      </c>
      <c r="G3316" s="41" t="str">
        <f aca="false">IF(A3316="","",INDEX(P_Svc,F3316))</f>
        <v>Standard</v>
      </c>
      <c r="H3316" s="41" t="str">
        <f aca="false">IF(A3316="","",INDEX(P_Zone,F3316))</f>
        <v>East</v>
      </c>
      <c r="I3316" s="41" t="n">
        <f aca="false">IF(A3316="","",IF(D3316="Delivered",IF(B3316&lt;=INDEX(P_Due,F3316),1,0),0))</f>
        <v>1</v>
      </c>
    </row>
    <row r="3317" customFormat="false" ht="15" hidden="false" customHeight="false" outlineLevel="0" collapsed="false">
      <c r="A3317" s="37" t="n">
        <v>1002961</v>
      </c>
      <c r="B3317" s="38" t="n">
        <v>46287</v>
      </c>
      <c r="C3317" s="39" t="n">
        <v>1</v>
      </c>
      <c r="D3317" s="39" t="s">
        <v>26</v>
      </c>
      <c r="E3317" s="39"/>
      <c r="F3317" s="41" t="n">
        <f aca="false">IF(A3317="","",MATCH(A3317,P_ID,1))</f>
        <v>2961</v>
      </c>
      <c r="G3317" s="41" t="str">
        <f aca="false">IF(A3317="","",INDEX(P_Svc,F3317))</f>
        <v>Standard</v>
      </c>
      <c r="H3317" s="41" t="str">
        <f aca="false">IF(A3317="","",INDEX(P_Zone,F3317))</f>
        <v>East</v>
      </c>
      <c r="I3317" s="41" t="n">
        <f aca="false">IF(A3317="","",IF(D3317="Delivered",IF(B3317&lt;=INDEX(P_Due,F3317),1,0),0))</f>
        <v>1</v>
      </c>
    </row>
    <row r="3318" customFormat="false" ht="15" hidden="false" customHeight="false" outlineLevel="0" collapsed="false">
      <c r="A3318" s="37" t="n">
        <v>1002962</v>
      </c>
      <c r="B3318" s="38" t="n">
        <v>46287</v>
      </c>
      <c r="C3318" s="39" t="n">
        <v>1</v>
      </c>
      <c r="D3318" s="39" t="s">
        <v>26</v>
      </c>
      <c r="E3318" s="39"/>
      <c r="F3318" s="41" t="n">
        <f aca="false">IF(A3318="","",MATCH(A3318,P_ID,1))</f>
        <v>2962</v>
      </c>
      <c r="G3318" s="41" t="str">
        <f aca="false">IF(A3318="","",INDEX(P_Svc,F3318))</f>
        <v>Standard</v>
      </c>
      <c r="H3318" s="41" t="str">
        <f aca="false">IF(A3318="","",INDEX(P_Zone,F3318))</f>
        <v>Central</v>
      </c>
      <c r="I3318" s="41" t="n">
        <f aca="false">IF(A3318="","",IF(D3318="Delivered",IF(B3318&lt;=INDEX(P_Due,F3318),1,0),0))</f>
        <v>1</v>
      </c>
    </row>
    <row r="3319" customFormat="false" ht="15" hidden="false" customHeight="false" outlineLevel="0" collapsed="false">
      <c r="A3319" s="37" t="n">
        <v>1002963</v>
      </c>
      <c r="B3319" s="38" t="n">
        <v>46287</v>
      </c>
      <c r="C3319" s="39" t="n">
        <v>1</v>
      </c>
      <c r="D3319" s="39" t="s">
        <v>26</v>
      </c>
      <c r="E3319" s="39"/>
      <c r="F3319" s="41" t="n">
        <f aca="false">IF(A3319="","",MATCH(A3319,P_ID,1))</f>
        <v>2963</v>
      </c>
      <c r="G3319" s="41" t="str">
        <f aca="false">IF(A3319="","",INDEX(P_Svc,F3319))</f>
        <v>Standard</v>
      </c>
      <c r="H3319" s="41" t="str">
        <f aca="false">IF(A3319="","",INDEX(P_Zone,F3319))</f>
        <v>Central</v>
      </c>
      <c r="I3319" s="41" t="n">
        <f aca="false">IF(A3319="","",IF(D3319="Delivered",IF(B3319&lt;=INDEX(P_Due,F3319),1,0),0))</f>
        <v>1</v>
      </c>
    </row>
    <row r="3320" customFormat="false" ht="15" hidden="false" customHeight="false" outlineLevel="0" collapsed="false">
      <c r="A3320" s="37" t="n">
        <v>1002965</v>
      </c>
      <c r="B3320" s="38" t="n">
        <v>46287</v>
      </c>
      <c r="C3320" s="39" t="n">
        <v>1</v>
      </c>
      <c r="D3320" s="39" t="s">
        <v>26</v>
      </c>
      <c r="E3320" s="39"/>
      <c r="F3320" s="41" t="n">
        <f aca="false">IF(A3320="","",MATCH(A3320,P_ID,1))</f>
        <v>2965</v>
      </c>
      <c r="G3320" s="41" t="str">
        <f aca="false">IF(A3320="","",INDEX(P_Svc,F3320))</f>
        <v>Standard</v>
      </c>
      <c r="H3320" s="41" t="str">
        <f aca="false">IF(A3320="","",INDEX(P_Zone,F3320))</f>
        <v>North</v>
      </c>
      <c r="I3320" s="41" t="n">
        <f aca="false">IF(A3320="","",IF(D3320="Delivered",IF(B3320&lt;=INDEX(P_Due,F3320),1,0),0))</f>
        <v>1</v>
      </c>
    </row>
    <row r="3321" customFormat="false" ht="15" hidden="false" customHeight="false" outlineLevel="0" collapsed="false">
      <c r="A3321" s="37" t="n">
        <v>1002966</v>
      </c>
      <c r="B3321" s="38" t="n">
        <v>46287</v>
      </c>
      <c r="C3321" s="39" t="n">
        <v>1</v>
      </c>
      <c r="D3321" s="39" t="s">
        <v>26</v>
      </c>
      <c r="E3321" s="39"/>
      <c r="F3321" s="41" t="n">
        <f aca="false">IF(A3321="","",MATCH(A3321,P_ID,1))</f>
        <v>2966</v>
      </c>
      <c r="G3321" s="41" t="str">
        <f aca="false">IF(A3321="","",INDEX(P_Svc,F3321))</f>
        <v>Standard</v>
      </c>
      <c r="H3321" s="41" t="str">
        <f aca="false">IF(A3321="","",INDEX(P_Zone,F3321))</f>
        <v>North</v>
      </c>
      <c r="I3321" s="41" t="n">
        <f aca="false">IF(A3321="","",IF(D3321="Delivered",IF(B3321&lt;=INDEX(P_Due,F3321),1,0),0))</f>
        <v>1</v>
      </c>
    </row>
    <row r="3322" customFormat="false" ht="15" hidden="false" customHeight="false" outlineLevel="0" collapsed="false">
      <c r="A3322" s="37" t="n">
        <v>1002967</v>
      </c>
      <c r="B3322" s="38" t="n">
        <v>46287</v>
      </c>
      <c r="C3322" s="39" t="n">
        <v>1</v>
      </c>
      <c r="D3322" s="39" t="s">
        <v>26</v>
      </c>
      <c r="E3322" s="39"/>
      <c r="F3322" s="41" t="n">
        <f aca="false">IF(A3322="","",MATCH(A3322,P_ID,1))</f>
        <v>2967</v>
      </c>
      <c r="G3322" s="41" t="str">
        <f aca="false">IF(A3322="","",INDEX(P_Svc,F3322))</f>
        <v>Standard</v>
      </c>
      <c r="H3322" s="41" t="str">
        <f aca="false">IF(A3322="","",INDEX(P_Zone,F3322))</f>
        <v>East</v>
      </c>
      <c r="I3322" s="41" t="n">
        <f aca="false">IF(A3322="","",IF(D3322="Delivered",IF(B3322&lt;=INDEX(P_Due,F3322),1,0),0))</f>
        <v>1</v>
      </c>
    </row>
    <row r="3323" customFormat="false" ht="15" hidden="false" customHeight="false" outlineLevel="0" collapsed="false">
      <c r="A3323" s="37" t="n">
        <v>1002968</v>
      </c>
      <c r="B3323" s="38" t="n">
        <v>46287</v>
      </c>
      <c r="C3323" s="39" t="n">
        <v>1</v>
      </c>
      <c r="D3323" s="39" t="s">
        <v>26</v>
      </c>
      <c r="E3323" s="39"/>
      <c r="F3323" s="41" t="n">
        <f aca="false">IF(A3323="","",MATCH(A3323,P_ID,1))</f>
        <v>2968</v>
      </c>
      <c r="G3323" s="41" t="str">
        <f aca="false">IF(A3323="","",INDEX(P_Svc,F3323))</f>
        <v>Standard</v>
      </c>
      <c r="H3323" s="41" t="str">
        <f aca="false">IF(A3323="","",INDEX(P_Zone,F3323))</f>
        <v>West</v>
      </c>
      <c r="I3323" s="41" t="n">
        <f aca="false">IF(A3323="","",IF(D3323="Delivered",IF(B3323&lt;=INDEX(P_Due,F3323),1,0),0))</f>
        <v>1</v>
      </c>
    </row>
    <row r="3324" customFormat="false" ht="15" hidden="false" customHeight="false" outlineLevel="0" collapsed="false">
      <c r="A3324" s="37" t="n">
        <v>1002969</v>
      </c>
      <c r="B3324" s="38" t="n">
        <v>46287</v>
      </c>
      <c r="C3324" s="39" t="n">
        <v>1</v>
      </c>
      <c r="D3324" s="39" t="s">
        <v>26</v>
      </c>
      <c r="E3324" s="39"/>
      <c r="F3324" s="41" t="n">
        <f aca="false">IF(A3324="","",MATCH(A3324,P_ID,1))</f>
        <v>2969</v>
      </c>
      <c r="G3324" s="41" t="str">
        <f aca="false">IF(A3324="","",INDEX(P_Svc,F3324))</f>
        <v>Standard</v>
      </c>
      <c r="H3324" s="41" t="str">
        <f aca="false">IF(A3324="","",INDEX(P_Zone,F3324))</f>
        <v>North</v>
      </c>
      <c r="I3324" s="41" t="n">
        <f aca="false">IF(A3324="","",IF(D3324="Delivered",IF(B3324&lt;=INDEX(P_Due,F3324),1,0),0))</f>
        <v>1</v>
      </c>
    </row>
    <row r="3325" customFormat="false" ht="15" hidden="false" customHeight="false" outlineLevel="0" collapsed="false">
      <c r="A3325" s="37" t="n">
        <v>1002970</v>
      </c>
      <c r="B3325" s="38" t="n">
        <v>46287</v>
      </c>
      <c r="C3325" s="39" t="n">
        <v>1</v>
      </c>
      <c r="D3325" s="39" t="s">
        <v>26</v>
      </c>
      <c r="E3325" s="39"/>
      <c r="F3325" s="41" t="n">
        <f aca="false">IF(A3325="","",MATCH(A3325,P_ID,1))</f>
        <v>2970</v>
      </c>
      <c r="G3325" s="41" t="str">
        <f aca="false">IF(A3325="","",INDEX(P_Svc,F3325))</f>
        <v>Standard</v>
      </c>
      <c r="H3325" s="41" t="str">
        <f aca="false">IF(A3325="","",INDEX(P_Zone,F3325))</f>
        <v>North</v>
      </c>
      <c r="I3325" s="41" t="n">
        <f aca="false">IF(A3325="","",IF(D3325="Delivered",IF(B3325&lt;=INDEX(P_Due,F3325),1,0),0))</f>
        <v>1</v>
      </c>
    </row>
    <row r="3326" customFormat="false" ht="15" hidden="false" customHeight="false" outlineLevel="0" collapsed="false">
      <c r="A3326" s="37" t="n">
        <v>1002971</v>
      </c>
      <c r="B3326" s="38" t="n">
        <v>46287</v>
      </c>
      <c r="C3326" s="39" t="n">
        <v>1</v>
      </c>
      <c r="D3326" s="39" t="s">
        <v>26</v>
      </c>
      <c r="E3326" s="39"/>
      <c r="F3326" s="41" t="n">
        <f aca="false">IF(A3326="","",MATCH(A3326,P_ID,1))</f>
        <v>2971</v>
      </c>
      <c r="G3326" s="41" t="str">
        <f aca="false">IF(A3326="","",INDEX(P_Svc,F3326))</f>
        <v>Economy</v>
      </c>
      <c r="H3326" s="41" t="str">
        <f aca="false">IF(A3326="","",INDEX(P_Zone,F3326))</f>
        <v>Central</v>
      </c>
      <c r="I3326" s="41" t="n">
        <f aca="false">IF(A3326="","",IF(D3326="Delivered",IF(B3326&lt;=INDEX(P_Due,F3326),1,0),0))</f>
        <v>1</v>
      </c>
    </row>
    <row r="3327" customFormat="false" ht="15" hidden="false" customHeight="false" outlineLevel="0" collapsed="false">
      <c r="A3327" s="37" t="n">
        <v>1002972</v>
      </c>
      <c r="B3327" s="38" t="n">
        <v>46287</v>
      </c>
      <c r="C3327" s="39" t="n">
        <v>1</v>
      </c>
      <c r="D3327" s="39" t="s">
        <v>26</v>
      </c>
      <c r="E3327" s="39"/>
      <c r="F3327" s="41" t="n">
        <f aca="false">IF(A3327="","",MATCH(A3327,P_ID,1))</f>
        <v>2972</v>
      </c>
      <c r="G3327" s="41" t="str">
        <f aca="false">IF(A3327="","",INDEX(P_Svc,F3327))</f>
        <v>Standard</v>
      </c>
      <c r="H3327" s="41" t="str">
        <f aca="false">IF(A3327="","",INDEX(P_Zone,F3327))</f>
        <v>North</v>
      </c>
      <c r="I3327" s="41" t="n">
        <f aca="false">IF(A3327="","",IF(D3327="Delivered",IF(B3327&lt;=INDEX(P_Due,F3327),1,0),0))</f>
        <v>1</v>
      </c>
    </row>
    <row r="3328" customFormat="false" ht="15" hidden="false" customHeight="false" outlineLevel="0" collapsed="false">
      <c r="A3328" s="37" t="n">
        <v>1002973</v>
      </c>
      <c r="B3328" s="38" t="n">
        <v>46287</v>
      </c>
      <c r="C3328" s="39" t="n">
        <v>1</v>
      </c>
      <c r="D3328" s="39" t="s">
        <v>26</v>
      </c>
      <c r="E3328" s="39"/>
      <c r="F3328" s="41" t="n">
        <f aca="false">IF(A3328="","",MATCH(A3328,P_ID,1))</f>
        <v>2973</v>
      </c>
      <c r="G3328" s="41" t="str">
        <f aca="false">IF(A3328="","",INDEX(P_Svc,F3328))</f>
        <v>Standard</v>
      </c>
      <c r="H3328" s="41" t="str">
        <f aca="false">IF(A3328="","",INDEX(P_Zone,F3328))</f>
        <v>Central</v>
      </c>
      <c r="I3328" s="41" t="n">
        <f aca="false">IF(A3328="","",IF(D3328="Delivered",IF(B3328&lt;=INDEX(P_Due,F3328),1,0),0))</f>
        <v>1</v>
      </c>
    </row>
    <row r="3329" customFormat="false" ht="15" hidden="false" customHeight="false" outlineLevel="0" collapsed="false">
      <c r="A3329" s="37" t="n">
        <v>1002974</v>
      </c>
      <c r="B3329" s="38" t="n">
        <v>46287</v>
      </c>
      <c r="C3329" s="39" t="n">
        <v>1</v>
      </c>
      <c r="D3329" s="39" t="s">
        <v>26</v>
      </c>
      <c r="E3329" s="39"/>
      <c r="F3329" s="41" t="n">
        <f aca="false">IF(A3329="","",MATCH(A3329,P_ID,1))</f>
        <v>2974</v>
      </c>
      <c r="G3329" s="41" t="str">
        <f aca="false">IF(A3329="","",INDEX(P_Svc,F3329))</f>
        <v>Standard</v>
      </c>
      <c r="H3329" s="41" t="str">
        <f aca="false">IF(A3329="","",INDEX(P_Zone,F3329))</f>
        <v>North</v>
      </c>
      <c r="I3329" s="41" t="n">
        <f aca="false">IF(A3329="","",IF(D3329="Delivered",IF(B3329&lt;=INDEX(P_Due,F3329),1,0),0))</f>
        <v>1</v>
      </c>
    </row>
    <row r="3330" customFormat="false" ht="15" hidden="false" customHeight="false" outlineLevel="0" collapsed="false">
      <c r="A3330" s="37" t="n">
        <v>1002975</v>
      </c>
      <c r="B3330" s="38" t="n">
        <v>46287</v>
      </c>
      <c r="C3330" s="39" t="n">
        <v>1</v>
      </c>
      <c r="D3330" s="39" t="s">
        <v>79</v>
      </c>
      <c r="E3330" s="39" t="s">
        <v>38</v>
      </c>
      <c r="F3330" s="41" t="n">
        <f aca="false">IF(A3330="","",MATCH(A3330,P_ID,1))</f>
        <v>2975</v>
      </c>
      <c r="G3330" s="41" t="str">
        <f aca="false">IF(A3330="","",INDEX(P_Svc,F3330))</f>
        <v>Standard</v>
      </c>
      <c r="H3330" s="41" t="str">
        <f aca="false">IF(A3330="","",INDEX(P_Zone,F3330))</f>
        <v>West</v>
      </c>
      <c r="I3330" s="41" t="n">
        <f aca="false">IF(A3330="","",IF(D3330="Delivered",IF(B3330&lt;=INDEX(P_Due,F3330),1,0),0))</f>
        <v>0</v>
      </c>
    </row>
    <row r="3331" customFormat="false" ht="15" hidden="false" customHeight="false" outlineLevel="0" collapsed="false">
      <c r="A3331" s="37" t="n">
        <v>1002976</v>
      </c>
      <c r="B3331" s="38" t="n">
        <v>46287</v>
      </c>
      <c r="C3331" s="39" t="n">
        <v>1</v>
      </c>
      <c r="D3331" s="39" t="s">
        <v>26</v>
      </c>
      <c r="E3331" s="39"/>
      <c r="F3331" s="41" t="n">
        <f aca="false">IF(A3331="","",MATCH(A3331,P_ID,1))</f>
        <v>2976</v>
      </c>
      <c r="G3331" s="41" t="str">
        <f aca="false">IF(A3331="","",INDEX(P_Svc,F3331))</f>
        <v>Economy</v>
      </c>
      <c r="H3331" s="41" t="str">
        <f aca="false">IF(A3331="","",INDEX(P_Zone,F3331))</f>
        <v>Central</v>
      </c>
      <c r="I3331" s="41" t="n">
        <f aca="false">IF(A3331="","",IF(D3331="Delivered",IF(B3331&lt;=INDEX(P_Due,F3331),1,0),0))</f>
        <v>1</v>
      </c>
    </row>
    <row r="3332" customFormat="false" ht="15" hidden="false" customHeight="false" outlineLevel="0" collapsed="false">
      <c r="A3332" s="37" t="n">
        <v>1002978</v>
      </c>
      <c r="B3332" s="38" t="n">
        <v>46287</v>
      </c>
      <c r="C3332" s="39" t="n">
        <v>1</v>
      </c>
      <c r="D3332" s="39" t="s">
        <v>26</v>
      </c>
      <c r="E3332" s="39"/>
      <c r="F3332" s="41" t="n">
        <f aca="false">IF(A3332="","",MATCH(A3332,P_ID,1))</f>
        <v>2978</v>
      </c>
      <c r="G3332" s="41" t="str">
        <f aca="false">IF(A3332="","",INDEX(P_Svc,F3332))</f>
        <v>Economy</v>
      </c>
      <c r="H3332" s="41" t="str">
        <f aca="false">IF(A3332="","",INDEX(P_Zone,F3332))</f>
        <v>South</v>
      </c>
      <c r="I3332" s="41" t="n">
        <f aca="false">IF(A3332="","",IF(D3332="Delivered",IF(B3332&lt;=INDEX(P_Due,F3332),1,0),0))</f>
        <v>1</v>
      </c>
    </row>
    <row r="3333" customFormat="false" ht="15" hidden="false" customHeight="false" outlineLevel="0" collapsed="false">
      <c r="A3333" s="37" t="n">
        <v>1002979</v>
      </c>
      <c r="B3333" s="38" t="n">
        <v>46287</v>
      </c>
      <c r="C3333" s="39" t="n">
        <v>1</v>
      </c>
      <c r="D3333" s="39" t="s">
        <v>26</v>
      </c>
      <c r="E3333" s="39"/>
      <c r="F3333" s="41" t="n">
        <f aca="false">IF(A3333="","",MATCH(A3333,P_ID,1))</f>
        <v>2979</v>
      </c>
      <c r="G3333" s="41" t="str">
        <f aca="false">IF(A3333="","",INDEX(P_Svc,F3333))</f>
        <v>Standard</v>
      </c>
      <c r="H3333" s="41" t="str">
        <f aca="false">IF(A3333="","",INDEX(P_Zone,F3333))</f>
        <v>East</v>
      </c>
      <c r="I3333" s="41" t="n">
        <f aca="false">IF(A3333="","",IF(D3333="Delivered",IF(B3333&lt;=INDEX(P_Due,F3333),1,0),0))</f>
        <v>1</v>
      </c>
    </row>
    <row r="3334" customFormat="false" ht="15" hidden="false" customHeight="false" outlineLevel="0" collapsed="false">
      <c r="A3334" s="37" t="n">
        <v>1002980</v>
      </c>
      <c r="B3334" s="38" t="n">
        <v>46287</v>
      </c>
      <c r="C3334" s="39" t="n">
        <v>1</v>
      </c>
      <c r="D3334" s="39" t="s">
        <v>26</v>
      </c>
      <c r="E3334" s="39"/>
      <c r="F3334" s="41" t="n">
        <f aca="false">IF(A3334="","",MATCH(A3334,P_ID,1))</f>
        <v>2980</v>
      </c>
      <c r="G3334" s="41" t="str">
        <f aca="false">IF(A3334="","",INDEX(P_Svc,F3334))</f>
        <v>Standard</v>
      </c>
      <c r="H3334" s="41" t="str">
        <f aca="false">IF(A3334="","",INDEX(P_Zone,F3334))</f>
        <v>West</v>
      </c>
      <c r="I3334" s="41" t="n">
        <f aca="false">IF(A3334="","",IF(D3334="Delivered",IF(B3334&lt;=INDEX(P_Due,F3334),1,0),0))</f>
        <v>1</v>
      </c>
    </row>
    <row r="3335" customFormat="false" ht="15" hidden="false" customHeight="false" outlineLevel="0" collapsed="false">
      <c r="A3335" s="37" t="n">
        <v>1002981</v>
      </c>
      <c r="B3335" s="38" t="n">
        <v>46287</v>
      </c>
      <c r="C3335" s="39" t="n">
        <v>1</v>
      </c>
      <c r="D3335" s="39" t="s">
        <v>26</v>
      </c>
      <c r="E3335" s="39"/>
      <c r="F3335" s="41" t="n">
        <f aca="false">IF(A3335="","",MATCH(A3335,P_ID,1))</f>
        <v>2981</v>
      </c>
      <c r="G3335" s="41" t="str">
        <f aca="false">IF(A3335="","",INDEX(P_Svc,F3335))</f>
        <v>Standard</v>
      </c>
      <c r="H3335" s="41" t="str">
        <f aca="false">IF(A3335="","",INDEX(P_Zone,F3335))</f>
        <v>East</v>
      </c>
      <c r="I3335" s="41" t="n">
        <f aca="false">IF(A3335="","",IF(D3335="Delivered",IF(B3335&lt;=INDEX(P_Due,F3335),1,0),0))</f>
        <v>1</v>
      </c>
    </row>
    <row r="3336" customFormat="false" ht="15" hidden="false" customHeight="false" outlineLevel="0" collapsed="false">
      <c r="A3336" s="37" t="n">
        <v>1002982</v>
      </c>
      <c r="B3336" s="38" t="n">
        <v>46287</v>
      </c>
      <c r="C3336" s="39" t="n">
        <v>2</v>
      </c>
      <c r="D3336" s="39" t="s">
        <v>26</v>
      </c>
      <c r="E3336" s="39"/>
      <c r="F3336" s="41" t="n">
        <f aca="false">IF(A3336="","",MATCH(A3336,P_ID,1))</f>
        <v>2982</v>
      </c>
      <c r="G3336" s="41" t="str">
        <f aca="false">IF(A3336="","",INDEX(P_Svc,F3336))</f>
        <v>Express</v>
      </c>
      <c r="H3336" s="41" t="str">
        <f aca="false">IF(A3336="","",INDEX(P_Zone,F3336))</f>
        <v>West</v>
      </c>
      <c r="I3336" s="41" t="n">
        <f aca="false">IF(A3336="","",IF(D3336="Delivered",IF(B3336&lt;=INDEX(P_Due,F3336),1,0),0))</f>
        <v>1</v>
      </c>
    </row>
    <row r="3337" customFormat="false" ht="15" hidden="false" customHeight="false" outlineLevel="0" collapsed="false">
      <c r="A3337" s="37" t="n">
        <v>1002983</v>
      </c>
      <c r="B3337" s="38" t="n">
        <v>46287</v>
      </c>
      <c r="C3337" s="39" t="n">
        <v>1</v>
      </c>
      <c r="D3337" s="39" t="s">
        <v>26</v>
      </c>
      <c r="E3337" s="39"/>
      <c r="F3337" s="41" t="n">
        <f aca="false">IF(A3337="","",MATCH(A3337,P_ID,1))</f>
        <v>2983</v>
      </c>
      <c r="G3337" s="41" t="str">
        <f aca="false">IF(A3337="","",INDEX(P_Svc,F3337))</f>
        <v>Standard</v>
      </c>
      <c r="H3337" s="41" t="str">
        <f aca="false">IF(A3337="","",INDEX(P_Zone,F3337))</f>
        <v>Central</v>
      </c>
      <c r="I3337" s="41" t="n">
        <f aca="false">IF(A3337="","",IF(D3337="Delivered",IF(B3337&lt;=INDEX(P_Due,F3337),1,0),0))</f>
        <v>1</v>
      </c>
    </row>
    <row r="3338" customFormat="false" ht="15" hidden="false" customHeight="false" outlineLevel="0" collapsed="false">
      <c r="A3338" s="37" t="n">
        <v>1002984</v>
      </c>
      <c r="B3338" s="38" t="n">
        <v>46287</v>
      </c>
      <c r="C3338" s="39" t="n">
        <v>1</v>
      </c>
      <c r="D3338" s="39" t="s">
        <v>26</v>
      </c>
      <c r="E3338" s="39"/>
      <c r="F3338" s="41" t="n">
        <f aca="false">IF(A3338="","",MATCH(A3338,P_ID,1))</f>
        <v>2984</v>
      </c>
      <c r="G3338" s="41" t="str">
        <f aca="false">IF(A3338="","",INDEX(P_Svc,F3338))</f>
        <v>Standard</v>
      </c>
      <c r="H3338" s="41" t="str">
        <f aca="false">IF(A3338="","",INDEX(P_Zone,F3338))</f>
        <v>West</v>
      </c>
      <c r="I3338" s="41" t="n">
        <f aca="false">IF(A3338="","",IF(D3338="Delivered",IF(B3338&lt;=INDEX(P_Due,F3338),1,0),0))</f>
        <v>1</v>
      </c>
    </row>
    <row r="3339" customFormat="false" ht="15" hidden="false" customHeight="false" outlineLevel="0" collapsed="false">
      <c r="A3339" s="37" t="n">
        <v>1002985</v>
      </c>
      <c r="B3339" s="38" t="n">
        <v>46287</v>
      </c>
      <c r="C3339" s="39" t="n">
        <v>1</v>
      </c>
      <c r="D3339" s="39" t="s">
        <v>26</v>
      </c>
      <c r="E3339" s="39"/>
      <c r="F3339" s="41" t="n">
        <f aca="false">IF(A3339="","",MATCH(A3339,P_ID,1))</f>
        <v>2985</v>
      </c>
      <c r="G3339" s="41" t="str">
        <f aca="false">IF(A3339="","",INDEX(P_Svc,F3339))</f>
        <v>Standard</v>
      </c>
      <c r="H3339" s="41" t="str">
        <f aca="false">IF(A3339="","",INDEX(P_Zone,F3339))</f>
        <v>North</v>
      </c>
      <c r="I3339" s="41" t="n">
        <f aca="false">IF(A3339="","",IF(D3339="Delivered",IF(B3339&lt;=INDEX(P_Due,F3339),1,0),0))</f>
        <v>1</v>
      </c>
    </row>
    <row r="3340" customFormat="false" ht="15" hidden="false" customHeight="false" outlineLevel="0" collapsed="false">
      <c r="A3340" s="37" t="n">
        <v>1002986</v>
      </c>
      <c r="B3340" s="38" t="n">
        <v>46287</v>
      </c>
      <c r="C3340" s="39" t="n">
        <v>1</v>
      </c>
      <c r="D3340" s="39" t="s">
        <v>26</v>
      </c>
      <c r="E3340" s="39"/>
      <c r="F3340" s="41" t="n">
        <f aca="false">IF(A3340="","",MATCH(A3340,P_ID,1))</f>
        <v>2986</v>
      </c>
      <c r="G3340" s="41" t="str">
        <f aca="false">IF(A3340="","",INDEX(P_Svc,F3340))</f>
        <v>Economy</v>
      </c>
      <c r="H3340" s="41" t="str">
        <f aca="false">IF(A3340="","",INDEX(P_Zone,F3340))</f>
        <v>Central</v>
      </c>
      <c r="I3340" s="41" t="n">
        <f aca="false">IF(A3340="","",IF(D3340="Delivered",IF(B3340&lt;=INDEX(P_Due,F3340),1,0),0))</f>
        <v>1</v>
      </c>
    </row>
    <row r="3341" customFormat="false" ht="15" hidden="false" customHeight="false" outlineLevel="0" collapsed="false">
      <c r="A3341" s="37" t="n">
        <v>1002987</v>
      </c>
      <c r="B3341" s="38" t="n">
        <v>46287</v>
      </c>
      <c r="C3341" s="39" t="n">
        <v>1</v>
      </c>
      <c r="D3341" s="39" t="s">
        <v>26</v>
      </c>
      <c r="E3341" s="39"/>
      <c r="F3341" s="41" t="n">
        <f aca="false">IF(A3341="","",MATCH(A3341,P_ID,1))</f>
        <v>2987</v>
      </c>
      <c r="G3341" s="41" t="str">
        <f aca="false">IF(A3341="","",INDEX(P_Svc,F3341))</f>
        <v>Standard</v>
      </c>
      <c r="H3341" s="41" t="str">
        <f aca="false">IF(A3341="","",INDEX(P_Zone,F3341))</f>
        <v>North</v>
      </c>
      <c r="I3341" s="41" t="n">
        <f aca="false">IF(A3341="","",IF(D3341="Delivered",IF(B3341&lt;=INDEX(P_Due,F3341),1,0),0))</f>
        <v>1</v>
      </c>
    </row>
    <row r="3342" customFormat="false" ht="15" hidden="false" customHeight="false" outlineLevel="0" collapsed="false">
      <c r="A3342" s="37" t="n">
        <v>1002988</v>
      </c>
      <c r="B3342" s="38" t="n">
        <v>46287</v>
      </c>
      <c r="C3342" s="39" t="n">
        <v>1</v>
      </c>
      <c r="D3342" s="39" t="s">
        <v>26</v>
      </c>
      <c r="E3342" s="39"/>
      <c r="F3342" s="41" t="n">
        <f aca="false">IF(A3342="","",MATCH(A3342,P_ID,1))</f>
        <v>2988</v>
      </c>
      <c r="G3342" s="41" t="str">
        <f aca="false">IF(A3342="","",INDEX(P_Svc,F3342))</f>
        <v>Standard</v>
      </c>
      <c r="H3342" s="41" t="str">
        <f aca="false">IF(A3342="","",INDEX(P_Zone,F3342))</f>
        <v>West</v>
      </c>
      <c r="I3342" s="41" t="n">
        <f aca="false">IF(A3342="","",IF(D3342="Delivered",IF(B3342&lt;=INDEX(P_Due,F3342),1,0),0))</f>
        <v>1</v>
      </c>
    </row>
    <row r="3343" customFormat="false" ht="15" hidden="false" customHeight="false" outlineLevel="0" collapsed="false">
      <c r="A3343" s="37" t="n">
        <v>1002989</v>
      </c>
      <c r="B3343" s="38" t="n">
        <v>46287</v>
      </c>
      <c r="C3343" s="39" t="n">
        <v>1</v>
      </c>
      <c r="D3343" s="39" t="s">
        <v>26</v>
      </c>
      <c r="E3343" s="39"/>
      <c r="F3343" s="41" t="n">
        <f aca="false">IF(A3343="","",MATCH(A3343,P_ID,1))</f>
        <v>2989</v>
      </c>
      <c r="G3343" s="41" t="str">
        <f aca="false">IF(A3343="","",INDEX(P_Svc,F3343))</f>
        <v>Standard</v>
      </c>
      <c r="H3343" s="41" t="str">
        <f aca="false">IF(A3343="","",INDEX(P_Zone,F3343))</f>
        <v>North</v>
      </c>
      <c r="I3343" s="41" t="n">
        <f aca="false">IF(A3343="","",IF(D3343="Delivered",IF(B3343&lt;=INDEX(P_Due,F3343),1,0),0))</f>
        <v>1</v>
      </c>
    </row>
    <row r="3344" customFormat="false" ht="15" hidden="false" customHeight="false" outlineLevel="0" collapsed="false">
      <c r="A3344" s="37" t="n">
        <v>1002990</v>
      </c>
      <c r="B3344" s="38" t="n">
        <v>46287</v>
      </c>
      <c r="C3344" s="39" t="n">
        <v>0</v>
      </c>
      <c r="D3344" s="39" t="s">
        <v>80</v>
      </c>
      <c r="E3344" s="39" t="s">
        <v>40</v>
      </c>
      <c r="F3344" s="41" t="n">
        <f aca="false">IF(A3344="","",MATCH(A3344,P_ID,1))</f>
        <v>2990</v>
      </c>
      <c r="G3344" s="41" t="str">
        <f aca="false">IF(A3344="","",INDEX(P_Svc,F3344))</f>
        <v>Standard</v>
      </c>
      <c r="H3344" s="41" t="str">
        <f aca="false">IF(A3344="","",INDEX(P_Zone,F3344))</f>
        <v>Central</v>
      </c>
      <c r="I3344" s="41" t="n">
        <f aca="false">IF(A3344="","",IF(D3344="Delivered",IF(B3344&lt;=INDEX(P_Due,F3344),1,0),0))</f>
        <v>0</v>
      </c>
    </row>
    <row r="3345" customFormat="false" ht="15" hidden="false" customHeight="false" outlineLevel="0" collapsed="false">
      <c r="A3345" s="37" t="n">
        <v>1002992</v>
      </c>
      <c r="B3345" s="38" t="n">
        <v>46287</v>
      </c>
      <c r="C3345" s="39" t="n">
        <v>1</v>
      </c>
      <c r="D3345" s="39" t="s">
        <v>26</v>
      </c>
      <c r="E3345" s="39"/>
      <c r="F3345" s="41" t="n">
        <f aca="false">IF(A3345="","",MATCH(A3345,P_ID,1))</f>
        <v>2992</v>
      </c>
      <c r="G3345" s="41" t="str">
        <f aca="false">IF(A3345="","",INDEX(P_Svc,F3345))</f>
        <v>Standard</v>
      </c>
      <c r="H3345" s="41" t="str">
        <f aca="false">IF(A3345="","",INDEX(P_Zone,F3345))</f>
        <v>West</v>
      </c>
      <c r="I3345" s="41" t="n">
        <f aca="false">IF(A3345="","",IF(D3345="Delivered",IF(B3345&lt;=INDEX(P_Due,F3345),1,0),0))</f>
        <v>1</v>
      </c>
    </row>
    <row r="3346" customFormat="false" ht="15" hidden="false" customHeight="false" outlineLevel="0" collapsed="false">
      <c r="A3346" s="37" t="n">
        <v>1002993</v>
      </c>
      <c r="B3346" s="38" t="n">
        <v>46287</v>
      </c>
      <c r="C3346" s="39" t="n">
        <v>1</v>
      </c>
      <c r="D3346" s="39" t="s">
        <v>26</v>
      </c>
      <c r="E3346" s="39"/>
      <c r="F3346" s="41" t="n">
        <f aca="false">IF(A3346="","",MATCH(A3346,P_ID,1))</f>
        <v>2993</v>
      </c>
      <c r="G3346" s="41" t="str">
        <f aca="false">IF(A3346="","",INDEX(P_Svc,F3346))</f>
        <v>Standard</v>
      </c>
      <c r="H3346" s="41" t="str">
        <f aca="false">IF(A3346="","",INDEX(P_Zone,F3346))</f>
        <v>North</v>
      </c>
      <c r="I3346" s="41" t="n">
        <f aca="false">IF(A3346="","",IF(D3346="Delivered",IF(B3346&lt;=INDEX(P_Due,F3346),1,0),0))</f>
        <v>1</v>
      </c>
    </row>
    <row r="3347" customFormat="false" ht="15" hidden="false" customHeight="false" outlineLevel="0" collapsed="false">
      <c r="A3347" s="37" t="n">
        <v>1002994</v>
      </c>
      <c r="B3347" s="38" t="n">
        <v>46287</v>
      </c>
      <c r="C3347" s="39" t="n">
        <v>1</v>
      </c>
      <c r="D3347" s="39" t="s">
        <v>26</v>
      </c>
      <c r="E3347" s="39"/>
      <c r="F3347" s="41" t="n">
        <f aca="false">IF(A3347="","",MATCH(A3347,P_ID,1))</f>
        <v>2994</v>
      </c>
      <c r="G3347" s="41" t="str">
        <f aca="false">IF(A3347="","",INDEX(P_Svc,F3347))</f>
        <v>Standard</v>
      </c>
      <c r="H3347" s="41" t="str">
        <f aca="false">IF(A3347="","",INDEX(P_Zone,F3347))</f>
        <v>South</v>
      </c>
      <c r="I3347" s="41" t="n">
        <f aca="false">IF(A3347="","",IF(D3347="Delivered",IF(B3347&lt;=INDEX(P_Due,F3347),1,0),0))</f>
        <v>1</v>
      </c>
    </row>
    <row r="3348" customFormat="false" ht="15" hidden="false" customHeight="false" outlineLevel="0" collapsed="false">
      <c r="A3348" s="37" t="n">
        <v>1002995</v>
      </c>
      <c r="B3348" s="38" t="n">
        <v>46287</v>
      </c>
      <c r="C3348" s="39" t="n">
        <v>1</v>
      </c>
      <c r="D3348" s="39" t="s">
        <v>26</v>
      </c>
      <c r="E3348" s="39"/>
      <c r="F3348" s="41" t="n">
        <f aca="false">IF(A3348="","",MATCH(A3348,P_ID,1))</f>
        <v>2995</v>
      </c>
      <c r="G3348" s="41" t="str">
        <f aca="false">IF(A3348="","",INDEX(P_Svc,F3348))</f>
        <v>Standard</v>
      </c>
      <c r="H3348" s="41" t="str">
        <f aca="false">IF(A3348="","",INDEX(P_Zone,F3348))</f>
        <v>East</v>
      </c>
      <c r="I3348" s="41" t="n">
        <f aca="false">IF(A3348="","",IF(D3348="Delivered",IF(B3348&lt;=INDEX(P_Due,F3348),1,0),0))</f>
        <v>1</v>
      </c>
    </row>
    <row r="3349" customFormat="false" ht="15" hidden="false" customHeight="false" outlineLevel="0" collapsed="false">
      <c r="A3349" s="37" t="n">
        <v>1002996</v>
      </c>
      <c r="B3349" s="38" t="n">
        <v>46287</v>
      </c>
      <c r="C3349" s="39" t="n">
        <v>1</v>
      </c>
      <c r="D3349" s="39" t="s">
        <v>26</v>
      </c>
      <c r="E3349" s="39"/>
      <c r="F3349" s="41" t="n">
        <f aca="false">IF(A3349="","",MATCH(A3349,P_ID,1))</f>
        <v>2996</v>
      </c>
      <c r="G3349" s="41" t="str">
        <f aca="false">IF(A3349="","",INDEX(P_Svc,F3349))</f>
        <v>Standard</v>
      </c>
      <c r="H3349" s="41" t="str">
        <f aca="false">IF(A3349="","",INDEX(P_Zone,F3349))</f>
        <v>East</v>
      </c>
      <c r="I3349" s="41" t="n">
        <f aca="false">IF(A3349="","",IF(D3349="Delivered",IF(B3349&lt;=INDEX(P_Due,F3349),1,0),0))</f>
        <v>1</v>
      </c>
    </row>
    <row r="3350" customFormat="false" ht="15" hidden="false" customHeight="false" outlineLevel="0" collapsed="false">
      <c r="A3350" s="37" t="n">
        <v>1002997</v>
      </c>
      <c r="B3350" s="38" t="n">
        <v>46287</v>
      </c>
      <c r="C3350" s="39" t="n">
        <v>1</v>
      </c>
      <c r="D3350" s="39" t="s">
        <v>26</v>
      </c>
      <c r="E3350" s="39"/>
      <c r="F3350" s="41" t="n">
        <f aca="false">IF(A3350="","",MATCH(A3350,P_ID,1))</f>
        <v>2997</v>
      </c>
      <c r="G3350" s="41" t="str">
        <f aca="false">IF(A3350="","",INDEX(P_Svc,F3350))</f>
        <v>Standard</v>
      </c>
      <c r="H3350" s="41" t="str">
        <f aca="false">IF(A3350="","",INDEX(P_Zone,F3350))</f>
        <v>West</v>
      </c>
      <c r="I3350" s="41" t="n">
        <f aca="false">IF(A3350="","",IF(D3350="Delivered",IF(B3350&lt;=INDEX(P_Due,F3350),1,0),0))</f>
        <v>1</v>
      </c>
    </row>
    <row r="3351" customFormat="false" ht="15" hidden="false" customHeight="false" outlineLevel="0" collapsed="false">
      <c r="A3351" s="37" t="n">
        <v>1002998</v>
      </c>
      <c r="B3351" s="38" t="n">
        <v>46287</v>
      </c>
      <c r="C3351" s="39" t="n">
        <v>1</v>
      </c>
      <c r="D3351" s="39" t="s">
        <v>79</v>
      </c>
      <c r="E3351" s="39" t="s">
        <v>32</v>
      </c>
      <c r="F3351" s="41" t="n">
        <f aca="false">IF(A3351="","",MATCH(A3351,P_ID,1))</f>
        <v>2998</v>
      </c>
      <c r="G3351" s="41" t="str">
        <f aca="false">IF(A3351="","",INDEX(P_Svc,F3351))</f>
        <v>Standard</v>
      </c>
      <c r="H3351" s="41" t="str">
        <f aca="false">IF(A3351="","",INDEX(P_Zone,F3351))</f>
        <v>West</v>
      </c>
      <c r="I3351" s="41" t="n">
        <f aca="false">IF(A3351="","",IF(D3351="Delivered",IF(B3351&lt;=INDEX(P_Due,F3351),1,0),0))</f>
        <v>0</v>
      </c>
    </row>
    <row r="3352" customFormat="false" ht="15" hidden="false" customHeight="false" outlineLevel="0" collapsed="false">
      <c r="A3352" s="37" t="n">
        <v>1002999</v>
      </c>
      <c r="B3352" s="38" t="n">
        <v>46287</v>
      </c>
      <c r="C3352" s="39" t="n">
        <v>1</v>
      </c>
      <c r="D3352" s="39" t="s">
        <v>26</v>
      </c>
      <c r="E3352" s="39"/>
      <c r="F3352" s="41" t="n">
        <f aca="false">IF(A3352="","",MATCH(A3352,P_ID,1))</f>
        <v>2999</v>
      </c>
      <c r="G3352" s="41" t="str">
        <f aca="false">IF(A3352="","",INDEX(P_Svc,F3352))</f>
        <v>Economy</v>
      </c>
      <c r="H3352" s="41" t="str">
        <f aca="false">IF(A3352="","",INDEX(P_Zone,F3352))</f>
        <v>Central</v>
      </c>
      <c r="I3352" s="41" t="n">
        <f aca="false">IF(A3352="","",IF(D3352="Delivered",IF(B3352&lt;=INDEX(P_Due,F3352),1,0),0))</f>
        <v>1</v>
      </c>
    </row>
    <row r="3353" customFormat="false" ht="15" hidden="false" customHeight="false" outlineLevel="0" collapsed="false">
      <c r="A3353" s="37" t="n">
        <v>1003000</v>
      </c>
      <c r="B3353" s="38" t="n">
        <v>46287</v>
      </c>
      <c r="C3353" s="39" t="n">
        <v>1</v>
      </c>
      <c r="D3353" s="39" t="s">
        <v>26</v>
      </c>
      <c r="E3353" s="39"/>
      <c r="F3353" s="41" t="n">
        <f aca="false">IF(A3353="","",MATCH(A3353,P_ID,1))</f>
        <v>3000</v>
      </c>
      <c r="G3353" s="41" t="str">
        <f aca="false">IF(A3353="","",INDEX(P_Svc,F3353))</f>
        <v>Standard</v>
      </c>
      <c r="H3353" s="41" t="str">
        <f aca="false">IF(A3353="","",INDEX(P_Zone,F3353))</f>
        <v>East</v>
      </c>
      <c r="I3353" s="41" t="n">
        <f aca="false">IF(A3353="","",IF(D3353="Delivered",IF(B3353&lt;=INDEX(P_Due,F3353),1,0),0))</f>
        <v>1</v>
      </c>
    </row>
    <row r="3354" customFormat="false" ht="15" hidden="false" customHeight="false" outlineLevel="0" collapsed="false">
      <c r="A3354" s="37" t="n">
        <v>1003001</v>
      </c>
      <c r="B3354" s="38" t="n">
        <v>46287</v>
      </c>
      <c r="C3354" s="39" t="n">
        <v>1</v>
      </c>
      <c r="D3354" s="39" t="s">
        <v>26</v>
      </c>
      <c r="E3354" s="39"/>
      <c r="F3354" s="41" t="n">
        <f aca="false">IF(A3354="","",MATCH(A3354,P_ID,1))</f>
        <v>3001</v>
      </c>
      <c r="G3354" s="41" t="str">
        <f aca="false">IF(A3354="","",INDEX(P_Svc,F3354))</f>
        <v>Standard</v>
      </c>
      <c r="H3354" s="41" t="str">
        <f aca="false">IF(A3354="","",INDEX(P_Zone,F3354))</f>
        <v>West</v>
      </c>
      <c r="I3354" s="41" t="n">
        <f aca="false">IF(A3354="","",IF(D3354="Delivered",IF(B3354&lt;=INDEX(P_Due,F3354),1,0),0))</f>
        <v>1</v>
      </c>
    </row>
    <row r="3355" customFormat="false" ht="15" hidden="false" customHeight="false" outlineLevel="0" collapsed="false">
      <c r="A3355" s="37" t="n">
        <v>1003002</v>
      </c>
      <c r="B3355" s="38" t="n">
        <v>46287</v>
      </c>
      <c r="C3355" s="39" t="n">
        <v>1</v>
      </c>
      <c r="D3355" s="39" t="s">
        <v>26</v>
      </c>
      <c r="E3355" s="39"/>
      <c r="F3355" s="41" t="n">
        <f aca="false">IF(A3355="","",MATCH(A3355,P_ID,1))</f>
        <v>3002</v>
      </c>
      <c r="G3355" s="41" t="str">
        <f aca="false">IF(A3355="","",INDEX(P_Svc,F3355))</f>
        <v>Standard</v>
      </c>
      <c r="H3355" s="41" t="str">
        <f aca="false">IF(A3355="","",INDEX(P_Zone,F3355))</f>
        <v>East</v>
      </c>
      <c r="I3355" s="41" t="n">
        <f aca="false">IF(A3355="","",IF(D3355="Delivered",IF(B3355&lt;=INDEX(P_Due,F3355),1,0),0))</f>
        <v>1</v>
      </c>
    </row>
    <row r="3356" customFormat="false" ht="15" hidden="false" customHeight="false" outlineLevel="0" collapsed="false">
      <c r="A3356" s="37" t="n">
        <v>1003003</v>
      </c>
      <c r="B3356" s="38" t="n">
        <v>46287</v>
      </c>
      <c r="C3356" s="39" t="n">
        <v>1</v>
      </c>
      <c r="D3356" s="39" t="s">
        <v>26</v>
      </c>
      <c r="E3356" s="39"/>
      <c r="F3356" s="41" t="n">
        <f aca="false">IF(A3356="","",MATCH(A3356,P_ID,1))</f>
        <v>3003</v>
      </c>
      <c r="G3356" s="41" t="str">
        <f aca="false">IF(A3356="","",INDEX(P_Svc,F3356))</f>
        <v>Standard</v>
      </c>
      <c r="H3356" s="41" t="str">
        <f aca="false">IF(A3356="","",INDEX(P_Zone,F3356))</f>
        <v>Central</v>
      </c>
      <c r="I3356" s="41" t="n">
        <f aca="false">IF(A3356="","",IF(D3356="Delivered",IF(B3356&lt;=INDEX(P_Due,F3356),1,0),0))</f>
        <v>1</v>
      </c>
    </row>
    <row r="3357" customFormat="false" ht="15" hidden="false" customHeight="false" outlineLevel="0" collapsed="false">
      <c r="A3357" s="37" t="n">
        <v>1003004</v>
      </c>
      <c r="B3357" s="38" t="n">
        <v>46287</v>
      </c>
      <c r="C3357" s="39" t="n">
        <v>1</v>
      </c>
      <c r="D3357" s="39" t="s">
        <v>79</v>
      </c>
      <c r="E3357" s="39" t="s">
        <v>36</v>
      </c>
      <c r="F3357" s="41" t="n">
        <f aca="false">IF(A3357="","",MATCH(A3357,P_ID,1))</f>
        <v>3004</v>
      </c>
      <c r="G3357" s="41" t="str">
        <f aca="false">IF(A3357="","",INDEX(P_Svc,F3357))</f>
        <v>Standard</v>
      </c>
      <c r="H3357" s="41" t="str">
        <f aca="false">IF(A3357="","",INDEX(P_Zone,F3357))</f>
        <v>West</v>
      </c>
      <c r="I3357" s="41" t="n">
        <f aca="false">IF(A3357="","",IF(D3357="Delivered",IF(B3357&lt;=INDEX(P_Due,F3357),1,0),0))</f>
        <v>0</v>
      </c>
    </row>
    <row r="3358" customFormat="false" ht="15" hidden="false" customHeight="false" outlineLevel="0" collapsed="false">
      <c r="A3358" s="37" t="n">
        <v>1003005</v>
      </c>
      <c r="B3358" s="38" t="n">
        <v>46287</v>
      </c>
      <c r="C3358" s="39" t="n">
        <v>1</v>
      </c>
      <c r="D3358" s="39" t="s">
        <v>26</v>
      </c>
      <c r="E3358" s="39"/>
      <c r="F3358" s="41" t="n">
        <f aca="false">IF(A3358="","",MATCH(A3358,P_ID,1))</f>
        <v>3005</v>
      </c>
      <c r="G3358" s="41" t="str">
        <f aca="false">IF(A3358="","",INDEX(P_Svc,F3358))</f>
        <v>Standard</v>
      </c>
      <c r="H3358" s="41" t="str">
        <f aca="false">IF(A3358="","",INDEX(P_Zone,F3358))</f>
        <v>East</v>
      </c>
      <c r="I3358" s="41" t="n">
        <f aca="false">IF(A3358="","",IF(D3358="Delivered",IF(B3358&lt;=INDEX(P_Due,F3358),1,0),0))</f>
        <v>1</v>
      </c>
    </row>
    <row r="3359" customFormat="false" ht="15" hidden="false" customHeight="false" outlineLevel="0" collapsed="false">
      <c r="A3359" s="37" t="n">
        <v>1003006</v>
      </c>
      <c r="B3359" s="38" t="n">
        <v>46287</v>
      </c>
      <c r="C3359" s="39" t="n">
        <v>1</v>
      </c>
      <c r="D3359" s="39" t="s">
        <v>26</v>
      </c>
      <c r="E3359" s="39"/>
      <c r="F3359" s="41" t="n">
        <f aca="false">IF(A3359="","",MATCH(A3359,P_ID,1))</f>
        <v>3006</v>
      </c>
      <c r="G3359" s="41" t="str">
        <f aca="false">IF(A3359="","",INDEX(P_Svc,F3359))</f>
        <v>Standard</v>
      </c>
      <c r="H3359" s="41" t="str">
        <f aca="false">IF(A3359="","",INDEX(P_Zone,F3359))</f>
        <v>Central</v>
      </c>
      <c r="I3359" s="41" t="n">
        <f aca="false">IF(A3359="","",IF(D3359="Delivered",IF(B3359&lt;=INDEX(P_Due,F3359),1,0),0))</f>
        <v>1</v>
      </c>
    </row>
    <row r="3360" customFormat="false" ht="15" hidden="false" customHeight="false" outlineLevel="0" collapsed="false">
      <c r="A3360" s="37" t="n">
        <v>1003007</v>
      </c>
      <c r="B3360" s="38" t="n">
        <v>46287</v>
      </c>
      <c r="C3360" s="39" t="n">
        <v>1</v>
      </c>
      <c r="D3360" s="39" t="s">
        <v>26</v>
      </c>
      <c r="E3360" s="39"/>
      <c r="F3360" s="41" t="n">
        <f aca="false">IF(A3360="","",MATCH(A3360,P_ID,1))</f>
        <v>3007</v>
      </c>
      <c r="G3360" s="41" t="str">
        <f aca="false">IF(A3360="","",INDEX(P_Svc,F3360))</f>
        <v>Economy</v>
      </c>
      <c r="H3360" s="41" t="str">
        <f aca="false">IF(A3360="","",INDEX(P_Zone,F3360))</f>
        <v>North</v>
      </c>
      <c r="I3360" s="41" t="n">
        <f aca="false">IF(A3360="","",IF(D3360="Delivered",IF(B3360&lt;=INDEX(P_Due,F3360),1,0),0))</f>
        <v>1</v>
      </c>
    </row>
    <row r="3361" customFormat="false" ht="15" hidden="false" customHeight="false" outlineLevel="0" collapsed="false">
      <c r="A3361" s="37" t="n">
        <v>1003008</v>
      </c>
      <c r="B3361" s="38" t="n">
        <v>46287</v>
      </c>
      <c r="C3361" s="39" t="n">
        <v>1</v>
      </c>
      <c r="D3361" s="39" t="s">
        <v>26</v>
      </c>
      <c r="E3361" s="39"/>
      <c r="F3361" s="41" t="n">
        <f aca="false">IF(A3361="","",MATCH(A3361,P_ID,1))</f>
        <v>3008</v>
      </c>
      <c r="G3361" s="41" t="str">
        <f aca="false">IF(A3361="","",INDEX(P_Svc,F3361))</f>
        <v>Economy</v>
      </c>
      <c r="H3361" s="41" t="str">
        <f aca="false">IF(A3361="","",INDEX(P_Zone,F3361))</f>
        <v>Central</v>
      </c>
      <c r="I3361" s="41" t="n">
        <f aca="false">IF(A3361="","",IF(D3361="Delivered",IF(B3361&lt;=INDEX(P_Due,F3361),1,0),0))</f>
        <v>1</v>
      </c>
    </row>
    <row r="3362" customFormat="false" ht="15" hidden="false" customHeight="false" outlineLevel="0" collapsed="false">
      <c r="A3362" s="37" t="n">
        <v>1003009</v>
      </c>
      <c r="B3362" s="38" t="n">
        <v>46287</v>
      </c>
      <c r="C3362" s="39" t="n">
        <v>1</v>
      </c>
      <c r="D3362" s="39" t="s">
        <v>26</v>
      </c>
      <c r="E3362" s="39"/>
      <c r="F3362" s="41" t="n">
        <f aca="false">IF(A3362="","",MATCH(A3362,P_ID,1))</f>
        <v>3009</v>
      </c>
      <c r="G3362" s="41" t="str">
        <f aca="false">IF(A3362="","",INDEX(P_Svc,F3362))</f>
        <v>Economy</v>
      </c>
      <c r="H3362" s="41" t="str">
        <f aca="false">IF(A3362="","",INDEX(P_Zone,F3362))</f>
        <v>West</v>
      </c>
      <c r="I3362" s="41" t="n">
        <f aca="false">IF(A3362="","",IF(D3362="Delivered",IF(B3362&lt;=INDEX(P_Due,F3362),1,0),0))</f>
        <v>1</v>
      </c>
    </row>
    <row r="3363" customFormat="false" ht="15" hidden="false" customHeight="false" outlineLevel="0" collapsed="false">
      <c r="A3363" s="37" t="n">
        <v>1003010</v>
      </c>
      <c r="B3363" s="38" t="n">
        <v>46287</v>
      </c>
      <c r="C3363" s="39" t="n">
        <v>1</v>
      </c>
      <c r="D3363" s="39" t="s">
        <v>26</v>
      </c>
      <c r="E3363" s="39"/>
      <c r="F3363" s="41" t="n">
        <f aca="false">IF(A3363="","",MATCH(A3363,P_ID,1))</f>
        <v>3010</v>
      </c>
      <c r="G3363" s="41" t="str">
        <f aca="false">IF(A3363="","",INDEX(P_Svc,F3363))</f>
        <v>Standard</v>
      </c>
      <c r="H3363" s="41" t="str">
        <f aca="false">IF(A3363="","",INDEX(P_Zone,F3363))</f>
        <v>Central</v>
      </c>
      <c r="I3363" s="41" t="n">
        <f aca="false">IF(A3363="","",IF(D3363="Delivered",IF(B3363&lt;=INDEX(P_Due,F3363),1,0),0))</f>
        <v>1</v>
      </c>
    </row>
    <row r="3364" customFormat="false" ht="15" hidden="false" customHeight="false" outlineLevel="0" collapsed="false">
      <c r="A3364" s="37" t="n">
        <v>1003011</v>
      </c>
      <c r="B3364" s="38" t="n">
        <v>46287</v>
      </c>
      <c r="C3364" s="39" t="n">
        <v>1</v>
      </c>
      <c r="D3364" s="39" t="s">
        <v>26</v>
      </c>
      <c r="E3364" s="39"/>
      <c r="F3364" s="41" t="n">
        <f aca="false">IF(A3364="","",MATCH(A3364,P_ID,1))</f>
        <v>3011</v>
      </c>
      <c r="G3364" s="41" t="str">
        <f aca="false">IF(A3364="","",INDEX(P_Svc,F3364))</f>
        <v>Standard</v>
      </c>
      <c r="H3364" s="41" t="str">
        <f aca="false">IF(A3364="","",INDEX(P_Zone,F3364))</f>
        <v>East</v>
      </c>
      <c r="I3364" s="41" t="n">
        <f aca="false">IF(A3364="","",IF(D3364="Delivered",IF(B3364&lt;=INDEX(P_Due,F3364),1,0),0))</f>
        <v>1</v>
      </c>
    </row>
    <row r="3365" customFormat="false" ht="15" hidden="false" customHeight="false" outlineLevel="0" collapsed="false">
      <c r="A3365" s="37" t="n">
        <v>1003012</v>
      </c>
      <c r="B3365" s="38" t="n">
        <v>46287</v>
      </c>
      <c r="C3365" s="39" t="n">
        <v>1</v>
      </c>
      <c r="D3365" s="39" t="s">
        <v>79</v>
      </c>
      <c r="E3365" s="39" t="s">
        <v>38</v>
      </c>
      <c r="F3365" s="41" t="n">
        <f aca="false">IF(A3365="","",MATCH(A3365,P_ID,1))</f>
        <v>3012</v>
      </c>
      <c r="G3365" s="41" t="str">
        <f aca="false">IF(A3365="","",INDEX(P_Svc,F3365))</f>
        <v>Economy</v>
      </c>
      <c r="H3365" s="41" t="str">
        <f aca="false">IF(A3365="","",INDEX(P_Zone,F3365))</f>
        <v>West</v>
      </c>
      <c r="I3365" s="41" t="n">
        <f aca="false">IF(A3365="","",IF(D3365="Delivered",IF(B3365&lt;=INDEX(P_Due,F3365),1,0),0))</f>
        <v>0</v>
      </c>
    </row>
    <row r="3366" customFormat="false" ht="15" hidden="false" customHeight="false" outlineLevel="0" collapsed="false">
      <c r="A3366" s="37" t="n">
        <v>1003013</v>
      </c>
      <c r="B3366" s="38" t="n">
        <v>46287</v>
      </c>
      <c r="C3366" s="39" t="n">
        <v>1</v>
      </c>
      <c r="D3366" s="39" t="s">
        <v>26</v>
      </c>
      <c r="E3366" s="39"/>
      <c r="F3366" s="41" t="n">
        <f aca="false">IF(A3366="","",MATCH(A3366,P_ID,1))</f>
        <v>3013</v>
      </c>
      <c r="G3366" s="41" t="str">
        <f aca="false">IF(A3366="","",INDEX(P_Svc,F3366))</f>
        <v>Economy</v>
      </c>
      <c r="H3366" s="41" t="str">
        <f aca="false">IF(A3366="","",INDEX(P_Zone,F3366))</f>
        <v>North</v>
      </c>
      <c r="I3366" s="41" t="n">
        <f aca="false">IF(A3366="","",IF(D3366="Delivered",IF(B3366&lt;=INDEX(P_Due,F3366),1,0),0))</f>
        <v>1</v>
      </c>
    </row>
    <row r="3367" customFormat="false" ht="15" hidden="false" customHeight="false" outlineLevel="0" collapsed="false">
      <c r="A3367" s="37" t="n">
        <v>1003014</v>
      </c>
      <c r="B3367" s="38" t="n">
        <v>46287</v>
      </c>
      <c r="C3367" s="39" t="n">
        <v>1</v>
      </c>
      <c r="D3367" s="39" t="s">
        <v>26</v>
      </c>
      <c r="E3367" s="39"/>
      <c r="F3367" s="41" t="n">
        <f aca="false">IF(A3367="","",MATCH(A3367,P_ID,1))</f>
        <v>3014</v>
      </c>
      <c r="G3367" s="41" t="str">
        <f aca="false">IF(A3367="","",INDEX(P_Svc,F3367))</f>
        <v>Standard</v>
      </c>
      <c r="H3367" s="41" t="str">
        <f aca="false">IF(A3367="","",INDEX(P_Zone,F3367))</f>
        <v>Central</v>
      </c>
      <c r="I3367" s="41" t="n">
        <f aca="false">IF(A3367="","",IF(D3367="Delivered",IF(B3367&lt;=INDEX(P_Due,F3367),1,0),0))</f>
        <v>1</v>
      </c>
    </row>
    <row r="3368" customFormat="false" ht="15" hidden="false" customHeight="false" outlineLevel="0" collapsed="false">
      <c r="A3368" s="37" t="n">
        <v>1003015</v>
      </c>
      <c r="B3368" s="38" t="n">
        <v>46287</v>
      </c>
      <c r="C3368" s="39" t="n">
        <v>1</v>
      </c>
      <c r="D3368" s="39" t="s">
        <v>26</v>
      </c>
      <c r="E3368" s="39"/>
      <c r="F3368" s="41" t="n">
        <f aca="false">IF(A3368="","",MATCH(A3368,P_ID,1))</f>
        <v>3015</v>
      </c>
      <c r="G3368" s="41" t="str">
        <f aca="false">IF(A3368="","",INDEX(P_Svc,F3368))</f>
        <v>Economy</v>
      </c>
      <c r="H3368" s="41" t="str">
        <f aca="false">IF(A3368="","",INDEX(P_Zone,F3368))</f>
        <v>West</v>
      </c>
      <c r="I3368" s="41" t="n">
        <f aca="false">IF(A3368="","",IF(D3368="Delivered",IF(B3368&lt;=INDEX(P_Due,F3368),1,0),0))</f>
        <v>1</v>
      </c>
    </row>
    <row r="3369" customFormat="false" ht="15" hidden="false" customHeight="false" outlineLevel="0" collapsed="false">
      <c r="A3369" s="37" t="n">
        <v>1003016</v>
      </c>
      <c r="B3369" s="38" t="n">
        <v>46287</v>
      </c>
      <c r="C3369" s="39" t="n">
        <v>1</v>
      </c>
      <c r="D3369" s="39" t="s">
        <v>26</v>
      </c>
      <c r="E3369" s="39"/>
      <c r="F3369" s="41" t="n">
        <f aca="false">IF(A3369="","",MATCH(A3369,P_ID,1))</f>
        <v>3016</v>
      </c>
      <c r="G3369" s="41" t="str">
        <f aca="false">IF(A3369="","",INDEX(P_Svc,F3369))</f>
        <v>Economy</v>
      </c>
      <c r="H3369" s="41" t="str">
        <f aca="false">IF(A3369="","",INDEX(P_Zone,F3369))</f>
        <v>West</v>
      </c>
      <c r="I3369" s="41" t="n">
        <f aca="false">IF(A3369="","",IF(D3369="Delivered",IF(B3369&lt;=INDEX(P_Due,F3369),1,0),0))</f>
        <v>1</v>
      </c>
    </row>
    <row r="3370" customFormat="false" ht="15" hidden="false" customHeight="false" outlineLevel="0" collapsed="false">
      <c r="A3370" s="37" t="n">
        <v>1003017</v>
      </c>
      <c r="B3370" s="38" t="n">
        <v>46287</v>
      </c>
      <c r="C3370" s="39" t="n">
        <v>1</v>
      </c>
      <c r="D3370" s="39" t="s">
        <v>26</v>
      </c>
      <c r="E3370" s="39"/>
      <c r="F3370" s="41" t="n">
        <f aca="false">IF(A3370="","",MATCH(A3370,P_ID,1))</f>
        <v>3017</v>
      </c>
      <c r="G3370" s="41" t="str">
        <f aca="false">IF(A3370="","",INDEX(P_Svc,F3370))</f>
        <v>Standard</v>
      </c>
      <c r="H3370" s="41" t="str">
        <f aca="false">IF(A3370="","",INDEX(P_Zone,F3370))</f>
        <v>South</v>
      </c>
      <c r="I3370" s="41" t="n">
        <f aca="false">IF(A3370="","",IF(D3370="Delivered",IF(B3370&lt;=INDEX(P_Due,F3370),1,0),0))</f>
        <v>1</v>
      </c>
    </row>
    <row r="3371" customFormat="false" ht="15" hidden="false" customHeight="false" outlineLevel="0" collapsed="false">
      <c r="A3371" s="37" t="n">
        <v>1003018</v>
      </c>
      <c r="B3371" s="38" t="n">
        <v>46287</v>
      </c>
      <c r="C3371" s="39" t="n">
        <v>1</v>
      </c>
      <c r="D3371" s="39" t="s">
        <v>26</v>
      </c>
      <c r="E3371" s="39"/>
      <c r="F3371" s="41" t="n">
        <f aca="false">IF(A3371="","",MATCH(A3371,P_ID,1))</f>
        <v>3018</v>
      </c>
      <c r="G3371" s="41" t="str">
        <f aca="false">IF(A3371="","",INDEX(P_Svc,F3371))</f>
        <v>Standard</v>
      </c>
      <c r="H3371" s="41" t="str">
        <f aca="false">IF(A3371="","",INDEX(P_Zone,F3371))</f>
        <v>South</v>
      </c>
      <c r="I3371" s="41" t="n">
        <f aca="false">IF(A3371="","",IF(D3371="Delivered",IF(B3371&lt;=INDEX(P_Due,F3371),1,0),0))</f>
        <v>1</v>
      </c>
    </row>
    <row r="3372" customFormat="false" ht="15" hidden="false" customHeight="false" outlineLevel="0" collapsed="false">
      <c r="A3372" s="37" t="n">
        <v>1003019</v>
      </c>
      <c r="B3372" s="38" t="n">
        <v>46287</v>
      </c>
      <c r="C3372" s="39" t="n">
        <v>1</v>
      </c>
      <c r="D3372" s="39" t="s">
        <v>26</v>
      </c>
      <c r="E3372" s="39"/>
      <c r="F3372" s="41" t="n">
        <f aca="false">IF(A3372="","",MATCH(A3372,P_ID,1))</f>
        <v>3019</v>
      </c>
      <c r="G3372" s="41" t="str">
        <f aca="false">IF(A3372="","",INDEX(P_Svc,F3372))</f>
        <v>Standard</v>
      </c>
      <c r="H3372" s="41" t="str">
        <f aca="false">IF(A3372="","",INDEX(P_Zone,F3372))</f>
        <v>Central</v>
      </c>
      <c r="I3372" s="41" t="n">
        <f aca="false">IF(A3372="","",IF(D3372="Delivered",IF(B3372&lt;=INDEX(P_Due,F3372),1,0),0))</f>
        <v>1</v>
      </c>
    </row>
    <row r="3373" customFormat="false" ht="15" hidden="false" customHeight="false" outlineLevel="0" collapsed="false">
      <c r="A3373" s="37" t="n">
        <v>1003020</v>
      </c>
      <c r="B3373" s="38" t="n">
        <v>46287</v>
      </c>
      <c r="C3373" s="39" t="n">
        <v>1</v>
      </c>
      <c r="D3373" s="39" t="s">
        <v>26</v>
      </c>
      <c r="E3373" s="39"/>
      <c r="F3373" s="41" t="n">
        <f aca="false">IF(A3373="","",MATCH(A3373,P_ID,1))</f>
        <v>3020</v>
      </c>
      <c r="G3373" s="41" t="str">
        <f aca="false">IF(A3373="","",INDEX(P_Svc,F3373))</f>
        <v>Economy</v>
      </c>
      <c r="H3373" s="41" t="str">
        <f aca="false">IF(A3373="","",INDEX(P_Zone,F3373))</f>
        <v>East</v>
      </c>
      <c r="I3373" s="41" t="n">
        <f aca="false">IF(A3373="","",IF(D3373="Delivered",IF(B3373&lt;=INDEX(P_Due,F3373),1,0),0))</f>
        <v>1</v>
      </c>
    </row>
    <row r="3374" customFormat="false" ht="15" hidden="false" customHeight="false" outlineLevel="0" collapsed="false">
      <c r="A3374" s="37" t="n">
        <v>1003021</v>
      </c>
      <c r="B3374" s="38" t="n">
        <v>46287</v>
      </c>
      <c r="C3374" s="39" t="n">
        <v>1</v>
      </c>
      <c r="D3374" s="39" t="s">
        <v>26</v>
      </c>
      <c r="E3374" s="39"/>
      <c r="F3374" s="41" t="n">
        <f aca="false">IF(A3374="","",MATCH(A3374,P_ID,1))</f>
        <v>3021</v>
      </c>
      <c r="G3374" s="41" t="str">
        <f aca="false">IF(A3374="","",INDEX(P_Svc,F3374))</f>
        <v>Standard</v>
      </c>
      <c r="H3374" s="41" t="str">
        <f aca="false">IF(A3374="","",INDEX(P_Zone,F3374))</f>
        <v>North</v>
      </c>
      <c r="I3374" s="41" t="n">
        <f aca="false">IF(A3374="","",IF(D3374="Delivered",IF(B3374&lt;=INDEX(P_Due,F3374),1,0),0))</f>
        <v>1</v>
      </c>
    </row>
    <row r="3375" customFormat="false" ht="15" hidden="false" customHeight="false" outlineLevel="0" collapsed="false">
      <c r="A3375" s="37" t="n">
        <v>1003022</v>
      </c>
      <c r="B3375" s="38" t="n">
        <v>46287</v>
      </c>
      <c r="C3375" s="39" t="n">
        <v>1</v>
      </c>
      <c r="D3375" s="39" t="s">
        <v>26</v>
      </c>
      <c r="E3375" s="39"/>
      <c r="F3375" s="41" t="n">
        <f aca="false">IF(A3375="","",MATCH(A3375,P_ID,1))</f>
        <v>3022</v>
      </c>
      <c r="G3375" s="41" t="str">
        <f aca="false">IF(A3375="","",INDEX(P_Svc,F3375))</f>
        <v>Standard</v>
      </c>
      <c r="H3375" s="41" t="str">
        <f aca="false">IF(A3375="","",INDEX(P_Zone,F3375))</f>
        <v>Central</v>
      </c>
      <c r="I3375" s="41" t="n">
        <f aca="false">IF(A3375="","",IF(D3375="Delivered",IF(B3375&lt;=INDEX(P_Due,F3375),1,0),0))</f>
        <v>1</v>
      </c>
    </row>
    <row r="3376" customFormat="false" ht="15" hidden="false" customHeight="false" outlineLevel="0" collapsed="false">
      <c r="A3376" s="37" t="n">
        <v>1003024</v>
      </c>
      <c r="B3376" s="38" t="n">
        <v>46287</v>
      </c>
      <c r="C3376" s="39" t="n">
        <v>1</v>
      </c>
      <c r="D3376" s="39" t="s">
        <v>26</v>
      </c>
      <c r="E3376" s="39"/>
      <c r="F3376" s="41" t="n">
        <f aca="false">IF(A3376="","",MATCH(A3376,P_ID,1))</f>
        <v>3024</v>
      </c>
      <c r="G3376" s="41" t="str">
        <f aca="false">IF(A3376="","",INDEX(P_Svc,F3376))</f>
        <v>Standard</v>
      </c>
      <c r="H3376" s="41" t="str">
        <f aca="false">IF(A3376="","",INDEX(P_Zone,F3376))</f>
        <v>North</v>
      </c>
      <c r="I3376" s="41" t="n">
        <f aca="false">IF(A3376="","",IF(D3376="Delivered",IF(B3376&lt;=INDEX(P_Due,F3376),1,0),0))</f>
        <v>1</v>
      </c>
    </row>
    <row r="3377" customFormat="false" ht="15" hidden="false" customHeight="false" outlineLevel="0" collapsed="false">
      <c r="A3377" s="37" t="n">
        <v>1003025</v>
      </c>
      <c r="B3377" s="38" t="n">
        <v>46287</v>
      </c>
      <c r="C3377" s="39" t="n">
        <v>1</v>
      </c>
      <c r="D3377" s="39" t="s">
        <v>26</v>
      </c>
      <c r="E3377" s="39"/>
      <c r="F3377" s="41" t="n">
        <f aca="false">IF(A3377="","",MATCH(A3377,P_ID,1))</f>
        <v>3025</v>
      </c>
      <c r="G3377" s="41" t="str">
        <f aca="false">IF(A3377="","",INDEX(P_Svc,F3377))</f>
        <v>Economy</v>
      </c>
      <c r="H3377" s="41" t="str">
        <f aca="false">IF(A3377="","",INDEX(P_Zone,F3377))</f>
        <v>Central</v>
      </c>
      <c r="I3377" s="41" t="n">
        <f aca="false">IF(A3377="","",IF(D3377="Delivered",IF(B3377&lt;=INDEX(P_Due,F3377),1,0),0))</f>
        <v>1</v>
      </c>
    </row>
    <row r="3378" customFormat="false" ht="15" hidden="false" customHeight="false" outlineLevel="0" collapsed="false">
      <c r="A3378" s="37" t="n">
        <v>1003026</v>
      </c>
      <c r="B3378" s="38" t="n">
        <v>46287</v>
      </c>
      <c r="C3378" s="39" t="n">
        <v>1</v>
      </c>
      <c r="D3378" s="39" t="s">
        <v>26</v>
      </c>
      <c r="E3378" s="39"/>
      <c r="F3378" s="41" t="n">
        <f aca="false">IF(A3378="","",MATCH(A3378,P_ID,1))</f>
        <v>3026</v>
      </c>
      <c r="G3378" s="41" t="str">
        <f aca="false">IF(A3378="","",INDEX(P_Svc,F3378))</f>
        <v>Standard</v>
      </c>
      <c r="H3378" s="41" t="str">
        <f aca="false">IF(A3378="","",INDEX(P_Zone,F3378))</f>
        <v>West</v>
      </c>
      <c r="I3378" s="41" t="n">
        <f aca="false">IF(A3378="","",IF(D3378="Delivered",IF(B3378&lt;=INDEX(P_Due,F3378),1,0),0))</f>
        <v>1</v>
      </c>
    </row>
    <row r="3379" customFormat="false" ht="15" hidden="false" customHeight="false" outlineLevel="0" collapsed="false">
      <c r="A3379" s="37" t="n">
        <v>1003027</v>
      </c>
      <c r="B3379" s="38" t="n">
        <v>46287</v>
      </c>
      <c r="C3379" s="39" t="n">
        <v>1</v>
      </c>
      <c r="D3379" s="39" t="s">
        <v>26</v>
      </c>
      <c r="E3379" s="39"/>
      <c r="F3379" s="41" t="n">
        <f aca="false">IF(A3379="","",MATCH(A3379,P_ID,1))</f>
        <v>3027</v>
      </c>
      <c r="G3379" s="41" t="str">
        <f aca="false">IF(A3379="","",INDEX(P_Svc,F3379))</f>
        <v>Standard</v>
      </c>
      <c r="H3379" s="41" t="str">
        <f aca="false">IF(A3379="","",INDEX(P_Zone,F3379))</f>
        <v>East</v>
      </c>
      <c r="I3379" s="41" t="n">
        <f aca="false">IF(A3379="","",IF(D3379="Delivered",IF(B3379&lt;=INDEX(P_Due,F3379),1,0),0))</f>
        <v>1</v>
      </c>
    </row>
    <row r="3380" customFormat="false" ht="15" hidden="false" customHeight="false" outlineLevel="0" collapsed="false">
      <c r="A3380" s="37" t="n">
        <v>1003028</v>
      </c>
      <c r="B3380" s="38" t="n">
        <v>46287</v>
      </c>
      <c r="C3380" s="39" t="n">
        <v>1</v>
      </c>
      <c r="D3380" s="39" t="s">
        <v>26</v>
      </c>
      <c r="E3380" s="39"/>
      <c r="F3380" s="41" t="n">
        <f aca="false">IF(A3380="","",MATCH(A3380,P_ID,1))</f>
        <v>3028</v>
      </c>
      <c r="G3380" s="41" t="str">
        <f aca="false">IF(A3380="","",INDEX(P_Svc,F3380))</f>
        <v>Economy</v>
      </c>
      <c r="H3380" s="41" t="str">
        <f aca="false">IF(A3380="","",INDEX(P_Zone,F3380))</f>
        <v>Central</v>
      </c>
      <c r="I3380" s="41" t="n">
        <f aca="false">IF(A3380="","",IF(D3380="Delivered",IF(B3380&lt;=INDEX(P_Due,F3380),1,0),0))</f>
        <v>1</v>
      </c>
    </row>
    <row r="3381" customFormat="false" ht="15" hidden="false" customHeight="false" outlineLevel="0" collapsed="false">
      <c r="A3381" s="37" t="n">
        <v>1003030</v>
      </c>
      <c r="B3381" s="38" t="n">
        <v>46287</v>
      </c>
      <c r="C3381" s="39" t="n">
        <v>1</v>
      </c>
      <c r="D3381" s="39" t="s">
        <v>26</v>
      </c>
      <c r="E3381" s="39"/>
      <c r="F3381" s="41" t="n">
        <f aca="false">IF(A3381="","",MATCH(A3381,P_ID,1))</f>
        <v>3030</v>
      </c>
      <c r="G3381" s="41" t="str">
        <f aca="false">IF(A3381="","",INDEX(P_Svc,F3381))</f>
        <v>Standard</v>
      </c>
      <c r="H3381" s="41" t="str">
        <f aca="false">IF(A3381="","",INDEX(P_Zone,F3381))</f>
        <v>Central</v>
      </c>
      <c r="I3381" s="41" t="n">
        <f aca="false">IF(A3381="","",IF(D3381="Delivered",IF(B3381&lt;=INDEX(P_Due,F3381),1,0),0))</f>
        <v>1</v>
      </c>
    </row>
    <row r="3382" customFormat="false" ht="15" hidden="false" customHeight="false" outlineLevel="0" collapsed="false">
      <c r="A3382" s="37" t="n">
        <v>1003032</v>
      </c>
      <c r="B3382" s="38" t="n">
        <v>46287</v>
      </c>
      <c r="C3382" s="39" t="n">
        <v>1</v>
      </c>
      <c r="D3382" s="39" t="s">
        <v>26</v>
      </c>
      <c r="E3382" s="39"/>
      <c r="F3382" s="41" t="n">
        <f aca="false">IF(A3382="","",MATCH(A3382,P_ID,1))</f>
        <v>3032</v>
      </c>
      <c r="G3382" s="41" t="str">
        <f aca="false">IF(A3382="","",INDEX(P_Svc,F3382))</f>
        <v>Standard</v>
      </c>
      <c r="H3382" s="41" t="str">
        <f aca="false">IF(A3382="","",INDEX(P_Zone,F3382))</f>
        <v>North</v>
      </c>
      <c r="I3382" s="41" t="n">
        <f aca="false">IF(A3382="","",IF(D3382="Delivered",IF(B3382&lt;=INDEX(P_Due,F3382),1,0),0))</f>
        <v>1</v>
      </c>
    </row>
    <row r="3383" customFormat="false" ht="15" hidden="false" customHeight="false" outlineLevel="0" collapsed="false">
      <c r="A3383" s="37" t="n">
        <v>1003033</v>
      </c>
      <c r="B3383" s="38" t="n">
        <v>46287</v>
      </c>
      <c r="C3383" s="39" t="n">
        <v>1</v>
      </c>
      <c r="D3383" s="39" t="s">
        <v>26</v>
      </c>
      <c r="E3383" s="39"/>
      <c r="F3383" s="41" t="n">
        <f aca="false">IF(A3383="","",MATCH(A3383,P_ID,1))</f>
        <v>3033</v>
      </c>
      <c r="G3383" s="41" t="str">
        <f aca="false">IF(A3383="","",INDEX(P_Svc,F3383))</f>
        <v>Economy</v>
      </c>
      <c r="H3383" s="41" t="str">
        <f aca="false">IF(A3383="","",INDEX(P_Zone,F3383))</f>
        <v>South</v>
      </c>
      <c r="I3383" s="41" t="n">
        <f aca="false">IF(A3383="","",IF(D3383="Delivered",IF(B3383&lt;=INDEX(P_Due,F3383),1,0),0))</f>
        <v>1</v>
      </c>
    </row>
    <row r="3384" customFormat="false" ht="15" hidden="false" customHeight="false" outlineLevel="0" collapsed="false">
      <c r="A3384" s="37" t="n">
        <v>1003034</v>
      </c>
      <c r="B3384" s="38" t="n">
        <v>46287</v>
      </c>
      <c r="C3384" s="39" t="n">
        <v>1</v>
      </c>
      <c r="D3384" s="39" t="s">
        <v>26</v>
      </c>
      <c r="E3384" s="39"/>
      <c r="F3384" s="41" t="n">
        <f aca="false">IF(A3384="","",MATCH(A3384,P_ID,1))</f>
        <v>3034</v>
      </c>
      <c r="G3384" s="41" t="str">
        <f aca="false">IF(A3384="","",INDEX(P_Svc,F3384))</f>
        <v>Express</v>
      </c>
      <c r="H3384" s="41" t="str">
        <f aca="false">IF(A3384="","",INDEX(P_Zone,F3384))</f>
        <v>East</v>
      </c>
      <c r="I3384" s="41" t="n">
        <f aca="false">IF(A3384="","",IF(D3384="Delivered",IF(B3384&lt;=INDEX(P_Due,F3384),1,0),0))</f>
        <v>1</v>
      </c>
    </row>
    <row r="3385" customFormat="false" ht="15" hidden="false" customHeight="false" outlineLevel="0" collapsed="false">
      <c r="A3385" s="37" t="n">
        <v>1003035</v>
      </c>
      <c r="B3385" s="38" t="n">
        <v>46287</v>
      </c>
      <c r="C3385" s="39" t="n">
        <v>1</v>
      </c>
      <c r="D3385" s="39" t="s">
        <v>79</v>
      </c>
      <c r="E3385" s="39" t="s">
        <v>36</v>
      </c>
      <c r="F3385" s="41" t="n">
        <f aca="false">IF(A3385="","",MATCH(A3385,P_ID,1))</f>
        <v>3035</v>
      </c>
      <c r="G3385" s="41" t="str">
        <f aca="false">IF(A3385="","",INDEX(P_Svc,F3385))</f>
        <v>Standard</v>
      </c>
      <c r="H3385" s="41" t="str">
        <f aca="false">IF(A3385="","",INDEX(P_Zone,F3385))</f>
        <v>West</v>
      </c>
      <c r="I3385" s="41" t="n">
        <f aca="false">IF(A3385="","",IF(D3385="Delivered",IF(B3385&lt;=INDEX(P_Due,F3385),1,0),0))</f>
        <v>0</v>
      </c>
    </row>
    <row r="3386" customFormat="false" ht="15" hidden="false" customHeight="false" outlineLevel="0" collapsed="false">
      <c r="A3386" s="37" t="n">
        <v>1003036</v>
      </c>
      <c r="B3386" s="38" t="n">
        <v>46287</v>
      </c>
      <c r="C3386" s="39" t="n">
        <v>1</v>
      </c>
      <c r="D3386" s="39" t="s">
        <v>26</v>
      </c>
      <c r="E3386" s="39"/>
      <c r="F3386" s="41" t="n">
        <f aca="false">IF(A3386="","",MATCH(A3386,P_ID,1))</f>
        <v>3036</v>
      </c>
      <c r="G3386" s="41" t="str">
        <f aca="false">IF(A3386="","",INDEX(P_Svc,F3386))</f>
        <v>Standard</v>
      </c>
      <c r="H3386" s="41" t="str">
        <f aca="false">IF(A3386="","",INDEX(P_Zone,F3386))</f>
        <v>East</v>
      </c>
      <c r="I3386" s="41" t="n">
        <f aca="false">IF(A3386="","",IF(D3386="Delivered",IF(B3386&lt;=INDEX(P_Due,F3386),1,0),0))</f>
        <v>1</v>
      </c>
    </row>
    <row r="3387" customFormat="false" ht="15" hidden="false" customHeight="false" outlineLevel="0" collapsed="false">
      <c r="A3387" s="37" t="n">
        <v>1003038</v>
      </c>
      <c r="B3387" s="38" t="n">
        <v>46287</v>
      </c>
      <c r="C3387" s="39" t="n">
        <v>1</v>
      </c>
      <c r="D3387" s="39" t="s">
        <v>26</v>
      </c>
      <c r="E3387" s="39"/>
      <c r="F3387" s="41" t="n">
        <f aca="false">IF(A3387="","",MATCH(A3387,P_ID,1))</f>
        <v>3038</v>
      </c>
      <c r="G3387" s="41" t="str">
        <f aca="false">IF(A3387="","",INDEX(P_Svc,F3387))</f>
        <v>Standard</v>
      </c>
      <c r="H3387" s="41" t="str">
        <f aca="false">IF(A3387="","",INDEX(P_Zone,F3387))</f>
        <v>West</v>
      </c>
      <c r="I3387" s="41" t="n">
        <f aca="false">IF(A3387="","",IF(D3387="Delivered",IF(B3387&lt;=INDEX(P_Due,F3387),1,0),0))</f>
        <v>1</v>
      </c>
    </row>
    <row r="3388" customFormat="false" ht="15" hidden="false" customHeight="false" outlineLevel="0" collapsed="false">
      <c r="A3388" s="37" t="n">
        <v>1003041</v>
      </c>
      <c r="B3388" s="38" t="n">
        <v>46287</v>
      </c>
      <c r="C3388" s="39" t="n">
        <v>1</v>
      </c>
      <c r="D3388" s="39" t="s">
        <v>26</v>
      </c>
      <c r="E3388" s="39"/>
      <c r="F3388" s="41" t="n">
        <f aca="false">IF(A3388="","",MATCH(A3388,P_ID,1))</f>
        <v>3041</v>
      </c>
      <c r="G3388" s="41" t="str">
        <f aca="false">IF(A3388="","",INDEX(P_Svc,F3388))</f>
        <v>Standard</v>
      </c>
      <c r="H3388" s="41" t="str">
        <f aca="false">IF(A3388="","",INDEX(P_Zone,F3388))</f>
        <v>Central</v>
      </c>
      <c r="I3388" s="41" t="n">
        <f aca="false">IF(A3388="","",IF(D3388="Delivered",IF(B3388&lt;=INDEX(P_Due,F3388),1,0),0))</f>
        <v>1</v>
      </c>
    </row>
    <row r="3389" customFormat="false" ht="15" hidden="false" customHeight="false" outlineLevel="0" collapsed="false">
      <c r="A3389" s="37" t="n">
        <v>1003042</v>
      </c>
      <c r="B3389" s="38" t="n">
        <v>46287</v>
      </c>
      <c r="C3389" s="39" t="n">
        <v>1</v>
      </c>
      <c r="D3389" s="39" t="s">
        <v>26</v>
      </c>
      <c r="E3389" s="39"/>
      <c r="F3389" s="41" t="n">
        <f aca="false">IF(A3389="","",MATCH(A3389,P_ID,1))</f>
        <v>3042</v>
      </c>
      <c r="G3389" s="41" t="str">
        <f aca="false">IF(A3389="","",INDEX(P_Svc,F3389))</f>
        <v>Express</v>
      </c>
      <c r="H3389" s="41" t="str">
        <f aca="false">IF(A3389="","",INDEX(P_Zone,F3389))</f>
        <v>West</v>
      </c>
      <c r="I3389" s="41" t="n">
        <f aca="false">IF(A3389="","",IF(D3389="Delivered",IF(B3389&lt;=INDEX(P_Due,F3389),1,0),0))</f>
        <v>1</v>
      </c>
    </row>
    <row r="3390" customFormat="false" ht="15" hidden="false" customHeight="false" outlineLevel="0" collapsed="false">
      <c r="A3390" s="37" t="n">
        <v>1003053</v>
      </c>
      <c r="B3390" s="38" t="n">
        <v>46288</v>
      </c>
      <c r="C3390" s="39" t="n">
        <v>1</v>
      </c>
      <c r="D3390" s="39" t="s">
        <v>26</v>
      </c>
      <c r="E3390" s="39"/>
      <c r="F3390" s="41" t="n">
        <f aca="false">IF(A3390="","",MATCH(A3390,P_ID,1))</f>
        <v>3053</v>
      </c>
      <c r="G3390" s="41" t="str">
        <f aca="false">IF(A3390="","",INDEX(P_Svc,F3390))</f>
        <v>Express</v>
      </c>
      <c r="H3390" s="41" t="str">
        <f aca="false">IF(A3390="","",INDEX(P_Zone,F3390))</f>
        <v>North</v>
      </c>
      <c r="I3390" s="41" t="n">
        <f aca="false">IF(A3390="","",IF(D3390="Delivered",IF(B3390&lt;=INDEX(P_Due,F3390),1,0),0))</f>
        <v>1</v>
      </c>
    </row>
    <row r="3391" customFormat="false" ht="15" hidden="false" customHeight="false" outlineLevel="0" collapsed="false">
      <c r="A3391" s="37" t="n">
        <v>1003061</v>
      </c>
      <c r="B3391" s="38" t="n">
        <v>46288</v>
      </c>
      <c r="C3391" s="39" t="n">
        <v>1</v>
      </c>
      <c r="D3391" s="39" t="s">
        <v>26</v>
      </c>
      <c r="E3391" s="39"/>
      <c r="F3391" s="41" t="n">
        <f aca="false">IF(A3391="","",MATCH(A3391,P_ID,1))</f>
        <v>3061</v>
      </c>
      <c r="G3391" s="41" t="str">
        <f aca="false">IF(A3391="","",INDEX(P_Svc,F3391))</f>
        <v>Express</v>
      </c>
      <c r="H3391" s="41" t="str">
        <f aca="false">IF(A3391="","",INDEX(P_Zone,F3391))</f>
        <v>South</v>
      </c>
      <c r="I3391" s="41" t="n">
        <f aca="false">IF(A3391="","",IF(D3391="Delivered",IF(B3391&lt;=INDEX(P_Due,F3391),1,0),0))</f>
        <v>1</v>
      </c>
    </row>
    <row r="3392" customFormat="false" ht="15" hidden="false" customHeight="false" outlineLevel="0" collapsed="false">
      <c r="A3392" s="37" t="n">
        <v>1003066</v>
      </c>
      <c r="B3392" s="38" t="n">
        <v>46288</v>
      </c>
      <c r="C3392" s="39" t="n">
        <v>1</v>
      </c>
      <c r="D3392" s="39" t="s">
        <v>26</v>
      </c>
      <c r="E3392" s="39"/>
      <c r="F3392" s="41" t="n">
        <f aca="false">IF(A3392="","",MATCH(A3392,P_ID,1))</f>
        <v>3066</v>
      </c>
      <c r="G3392" s="41" t="str">
        <f aca="false">IF(A3392="","",INDEX(P_Svc,F3392))</f>
        <v>Express</v>
      </c>
      <c r="H3392" s="41" t="str">
        <f aca="false">IF(A3392="","",INDEX(P_Zone,F3392))</f>
        <v>South</v>
      </c>
      <c r="I3392" s="41" t="n">
        <f aca="false">IF(A3392="","",IF(D3392="Delivered",IF(B3392&lt;=INDEX(P_Due,F3392),1,0),0))</f>
        <v>1</v>
      </c>
    </row>
    <row r="3393" customFormat="false" ht="15" hidden="false" customHeight="false" outlineLevel="0" collapsed="false">
      <c r="A3393" s="37" t="n">
        <v>1003080</v>
      </c>
      <c r="B3393" s="38" t="n">
        <v>46288</v>
      </c>
      <c r="C3393" s="39" t="n">
        <v>1</v>
      </c>
      <c r="D3393" s="39" t="s">
        <v>26</v>
      </c>
      <c r="E3393" s="39"/>
      <c r="F3393" s="41" t="n">
        <f aca="false">IF(A3393="","",MATCH(A3393,P_ID,1))</f>
        <v>3080</v>
      </c>
      <c r="G3393" s="41" t="str">
        <f aca="false">IF(A3393="","",INDEX(P_Svc,F3393))</f>
        <v>Express</v>
      </c>
      <c r="H3393" s="41" t="str">
        <f aca="false">IF(A3393="","",INDEX(P_Zone,F3393))</f>
        <v>East</v>
      </c>
      <c r="I3393" s="41" t="n">
        <f aca="false">IF(A3393="","",IF(D3393="Delivered",IF(B3393&lt;=INDEX(P_Due,F3393),1,0),0))</f>
        <v>1</v>
      </c>
    </row>
    <row r="3394" customFormat="false" ht="15" hidden="false" customHeight="false" outlineLevel="0" collapsed="false">
      <c r="A3394" s="37" t="n">
        <v>1002863</v>
      </c>
      <c r="B3394" s="38" t="n">
        <v>46288</v>
      </c>
      <c r="C3394" s="39" t="n">
        <v>0</v>
      </c>
      <c r="D3394" s="39" t="s">
        <v>80</v>
      </c>
      <c r="E3394" s="39" t="s">
        <v>40</v>
      </c>
      <c r="F3394" s="41" t="n">
        <f aca="false">IF(A3394="","",MATCH(A3394,P_ID,1))</f>
        <v>2863</v>
      </c>
      <c r="G3394" s="41" t="str">
        <f aca="false">IF(A3394="","",INDEX(P_Svc,F3394))</f>
        <v>Express</v>
      </c>
      <c r="H3394" s="41" t="str">
        <f aca="false">IF(A3394="","",INDEX(P_Zone,F3394))</f>
        <v>East</v>
      </c>
      <c r="I3394" s="41" t="n">
        <f aca="false">IF(A3394="","",IF(D3394="Delivered",IF(B3394&lt;=INDEX(P_Due,F3394),1,0),0))</f>
        <v>0</v>
      </c>
    </row>
    <row r="3395" customFormat="false" ht="15" hidden="false" customHeight="false" outlineLevel="0" collapsed="false">
      <c r="A3395" s="37" t="n">
        <v>1003062</v>
      </c>
      <c r="B3395" s="38" t="n">
        <v>46288</v>
      </c>
      <c r="C3395" s="39" t="n">
        <v>1</v>
      </c>
      <c r="D3395" s="39" t="s">
        <v>79</v>
      </c>
      <c r="E3395" s="39" t="s">
        <v>34</v>
      </c>
      <c r="F3395" s="41" t="n">
        <f aca="false">IF(A3395="","",MATCH(A3395,P_ID,1))</f>
        <v>3062</v>
      </c>
      <c r="G3395" s="41" t="str">
        <f aca="false">IF(A3395="","",INDEX(P_Svc,F3395))</f>
        <v>Express</v>
      </c>
      <c r="H3395" s="41" t="str">
        <f aca="false">IF(A3395="","",INDEX(P_Zone,F3395))</f>
        <v>North</v>
      </c>
      <c r="I3395" s="41" t="n">
        <f aca="false">IF(A3395="","",IF(D3395="Delivered",IF(B3395&lt;=INDEX(P_Due,F3395),1,0),0))</f>
        <v>0</v>
      </c>
    </row>
    <row r="3396" customFormat="false" ht="15" hidden="false" customHeight="false" outlineLevel="0" collapsed="false">
      <c r="A3396" s="37" t="n">
        <v>1003070</v>
      </c>
      <c r="B3396" s="38" t="n">
        <v>46288</v>
      </c>
      <c r="C3396" s="39" t="n">
        <v>2</v>
      </c>
      <c r="D3396" s="39" t="s">
        <v>26</v>
      </c>
      <c r="E3396" s="39"/>
      <c r="F3396" s="41" t="n">
        <f aca="false">IF(A3396="","",MATCH(A3396,P_ID,1))</f>
        <v>3070</v>
      </c>
      <c r="G3396" s="41" t="str">
        <f aca="false">IF(A3396="","",INDEX(P_Svc,F3396))</f>
        <v>Express</v>
      </c>
      <c r="H3396" s="41" t="str">
        <f aca="false">IF(A3396="","",INDEX(P_Zone,F3396))</f>
        <v>West</v>
      </c>
      <c r="I3396" s="41" t="n">
        <f aca="false">IF(A3396="","",IF(D3396="Delivered",IF(B3396&lt;=INDEX(P_Due,F3396),1,0),0))</f>
        <v>1</v>
      </c>
    </row>
    <row r="3397" customFormat="false" ht="15" hidden="false" customHeight="false" outlineLevel="0" collapsed="false">
      <c r="A3397" s="37" t="n">
        <v>1003105</v>
      </c>
      <c r="B3397" s="38" t="n">
        <v>46288</v>
      </c>
      <c r="C3397" s="39" t="n">
        <v>1</v>
      </c>
      <c r="D3397" s="39" t="s">
        <v>26</v>
      </c>
      <c r="E3397" s="39"/>
      <c r="F3397" s="41" t="n">
        <f aca="false">IF(A3397="","",MATCH(A3397,P_ID,1))</f>
        <v>3105</v>
      </c>
      <c r="G3397" s="41" t="str">
        <f aca="false">IF(A3397="","",INDEX(P_Svc,F3397))</f>
        <v>Express</v>
      </c>
      <c r="H3397" s="41" t="str">
        <f aca="false">IF(A3397="","",INDEX(P_Zone,F3397))</f>
        <v>East</v>
      </c>
      <c r="I3397" s="41" t="n">
        <f aca="false">IF(A3397="","",IF(D3397="Delivered",IF(B3397&lt;=INDEX(P_Due,F3397),1,0),0))</f>
        <v>1</v>
      </c>
    </row>
    <row r="3398" customFormat="false" ht="15" hidden="false" customHeight="false" outlineLevel="0" collapsed="false">
      <c r="A3398" s="37" t="n">
        <v>1003146</v>
      </c>
      <c r="B3398" s="38" t="n">
        <v>46288</v>
      </c>
      <c r="C3398" s="39" t="n">
        <v>1</v>
      </c>
      <c r="D3398" s="39" t="s">
        <v>26</v>
      </c>
      <c r="E3398" s="39"/>
      <c r="F3398" s="41" t="n">
        <f aca="false">IF(A3398="","",MATCH(A3398,P_ID,1))</f>
        <v>3146</v>
      </c>
      <c r="G3398" s="41" t="str">
        <f aca="false">IF(A3398="","",INDEX(P_Svc,F3398))</f>
        <v>Express</v>
      </c>
      <c r="H3398" s="41" t="str">
        <f aca="false">IF(A3398="","",INDEX(P_Zone,F3398))</f>
        <v>Central</v>
      </c>
      <c r="I3398" s="41" t="n">
        <f aca="false">IF(A3398="","",IF(D3398="Delivered",IF(B3398&lt;=INDEX(P_Due,F3398),1,0),0))</f>
        <v>1</v>
      </c>
    </row>
    <row r="3399" customFormat="false" ht="15" hidden="false" customHeight="false" outlineLevel="0" collapsed="false">
      <c r="A3399" s="37" t="n">
        <v>1003164</v>
      </c>
      <c r="B3399" s="38" t="n">
        <v>46288</v>
      </c>
      <c r="C3399" s="39" t="n">
        <v>1</v>
      </c>
      <c r="D3399" s="39" t="s">
        <v>26</v>
      </c>
      <c r="E3399" s="39"/>
      <c r="F3399" s="41" t="n">
        <f aca="false">IF(A3399="","",MATCH(A3399,P_ID,1))</f>
        <v>3164</v>
      </c>
      <c r="G3399" s="41" t="str">
        <f aca="false">IF(A3399="","",INDEX(P_Svc,F3399))</f>
        <v>Express</v>
      </c>
      <c r="H3399" s="41" t="str">
        <f aca="false">IF(A3399="","",INDEX(P_Zone,F3399))</f>
        <v>South</v>
      </c>
      <c r="I3399" s="41" t="n">
        <f aca="false">IF(A3399="","",IF(D3399="Delivered",IF(B3399&lt;=INDEX(P_Due,F3399),1,0),0))</f>
        <v>1</v>
      </c>
    </row>
    <row r="3400" customFormat="false" ht="15" hidden="false" customHeight="false" outlineLevel="0" collapsed="false">
      <c r="A3400" s="37" t="n">
        <v>1003207</v>
      </c>
      <c r="B3400" s="38" t="n">
        <v>46288</v>
      </c>
      <c r="C3400" s="39" t="n">
        <v>1</v>
      </c>
      <c r="D3400" s="39" t="s">
        <v>26</v>
      </c>
      <c r="E3400" s="39"/>
      <c r="F3400" s="41" t="n">
        <f aca="false">IF(A3400="","",MATCH(A3400,P_ID,1))</f>
        <v>3207</v>
      </c>
      <c r="G3400" s="41" t="str">
        <f aca="false">IF(A3400="","",INDEX(P_Svc,F3400))</f>
        <v>Express</v>
      </c>
      <c r="H3400" s="41" t="str">
        <f aca="false">IF(A3400="","",INDEX(P_Zone,F3400))</f>
        <v>Central</v>
      </c>
      <c r="I3400" s="41" t="n">
        <f aca="false">IF(A3400="","",IF(D3400="Delivered",IF(B3400&lt;=INDEX(P_Due,F3400),1,0),0))</f>
        <v>1</v>
      </c>
    </row>
    <row r="3401" customFormat="false" ht="15" hidden="false" customHeight="false" outlineLevel="0" collapsed="false">
      <c r="A3401" s="37" t="n">
        <v>1003217</v>
      </c>
      <c r="B3401" s="38" t="n">
        <v>46288</v>
      </c>
      <c r="C3401" s="39" t="n">
        <v>1</v>
      </c>
      <c r="D3401" s="39" t="s">
        <v>26</v>
      </c>
      <c r="E3401" s="39"/>
      <c r="F3401" s="41" t="n">
        <f aca="false">IF(A3401="","",MATCH(A3401,P_ID,1))</f>
        <v>3217</v>
      </c>
      <c r="G3401" s="41" t="str">
        <f aca="false">IF(A3401="","",INDEX(P_Svc,F3401))</f>
        <v>Express</v>
      </c>
      <c r="H3401" s="41" t="str">
        <f aca="false">IF(A3401="","",INDEX(P_Zone,F3401))</f>
        <v>North</v>
      </c>
      <c r="I3401" s="41" t="n">
        <f aca="false">IF(A3401="","",IF(D3401="Delivered",IF(B3401&lt;=INDEX(P_Due,F3401),1,0),0))</f>
        <v>1</v>
      </c>
    </row>
    <row r="3402" customFormat="false" ht="15" hidden="false" customHeight="false" outlineLevel="0" collapsed="false">
      <c r="A3402" s="37" t="n">
        <v>1003225</v>
      </c>
      <c r="B3402" s="38" t="n">
        <v>46288</v>
      </c>
      <c r="C3402" s="39" t="n">
        <v>1</v>
      </c>
      <c r="D3402" s="39" t="s">
        <v>26</v>
      </c>
      <c r="E3402" s="39"/>
      <c r="F3402" s="41" t="n">
        <f aca="false">IF(A3402="","",MATCH(A3402,P_ID,1))</f>
        <v>3225</v>
      </c>
      <c r="G3402" s="41" t="str">
        <f aca="false">IF(A3402="","",INDEX(P_Svc,F3402))</f>
        <v>Express</v>
      </c>
      <c r="H3402" s="41" t="str">
        <f aca="false">IF(A3402="","",INDEX(P_Zone,F3402))</f>
        <v>South</v>
      </c>
      <c r="I3402" s="41" t="n">
        <f aca="false">IF(A3402="","",IF(D3402="Delivered",IF(B3402&lt;=INDEX(P_Due,F3402),1,0),0))</f>
        <v>1</v>
      </c>
    </row>
    <row r="3403" customFormat="false" ht="15" hidden="false" customHeight="false" outlineLevel="0" collapsed="false">
      <c r="A3403" s="37" t="n">
        <v>1003238</v>
      </c>
      <c r="B3403" s="38" t="n">
        <v>46288</v>
      </c>
      <c r="C3403" s="39" t="n">
        <v>1</v>
      </c>
      <c r="D3403" s="39" t="s">
        <v>26</v>
      </c>
      <c r="E3403" s="39"/>
      <c r="F3403" s="41" t="n">
        <f aca="false">IF(A3403="","",MATCH(A3403,P_ID,1))</f>
        <v>3238</v>
      </c>
      <c r="G3403" s="41" t="str">
        <f aca="false">IF(A3403="","",INDEX(P_Svc,F3403))</f>
        <v>Express</v>
      </c>
      <c r="H3403" s="41" t="str">
        <f aca="false">IF(A3403="","",INDEX(P_Zone,F3403))</f>
        <v>North</v>
      </c>
      <c r="I3403" s="41" t="n">
        <f aca="false">IF(A3403="","",IF(D3403="Delivered",IF(B3403&lt;=INDEX(P_Due,F3403),1,0),0))</f>
        <v>1</v>
      </c>
    </row>
    <row r="3404" customFormat="false" ht="15" hidden="false" customHeight="false" outlineLevel="0" collapsed="false">
      <c r="A3404" s="37" t="n">
        <v>1003274</v>
      </c>
      <c r="B3404" s="38" t="n">
        <v>46288</v>
      </c>
      <c r="C3404" s="39" t="n">
        <v>1</v>
      </c>
      <c r="D3404" s="39" t="s">
        <v>26</v>
      </c>
      <c r="E3404" s="39"/>
      <c r="F3404" s="41" t="n">
        <f aca="false">IF(A3404="","",MATCH(A3404,P_ID,1))</f>
        <v>3274</v>
      </c>
      <c r="G3404" s="41" t="str">
        <f aca="false">IF(A3404="","",INDEX(P_Svc,F3404))</f>
        <v>Express</v>
      </c>
      <c r="H3404" s="41" t="str">
        <f aca="false">IF(A3404="","",INDEX(P_Zone,F3404))</f>
        <v>Central</v>
      </c>
      <c r="I3404" s="41" t="n">
        <f aca="false">IF(A3404="","",IF(D3404="Delivered",IF(B3404&lt;=INDEX(P_Due,F3404),1,0),0))</f>
        <v>1</v>
      </c>
    </row>
    <row r="3405" customFormat="false" ht="15" hidden="false" customHeight="false" outlineLevel="0" collapsed="false">
      <c r="A3405" s="37" t="n">
        <v>1003305</v>
      </c>
      <c r="B3405" s="38" t="n">
        <v>46288</v>
      </c>
      <c r="C3405" s="39" t="n">
        <v>1</v>
      </c>
      <c r="D3405" s="39" t="s">
        <v>26</v>
      </c>
      <c r="E3405" s="39"/>
      <c r="F3405" s="41" t="n">
        <f aca="false">IF(A3405="","",MATCH(A3405,P_ID,1))</f>
        <v>3305</v>
      </c>
      <c r="G3405" s="41" t="str">
        <f aca="false">IF(A3405="","",INDEX(P_Svc,F3405))</f>
        <v>Express</v>
      </c>
      <c r="H3405" s="41" t="str">
        <f aca="false">IF(A3405="","",INDEX(P_Zone,F3405))</f>
        <v>Central</v>
      </c>
      <c r="I3405" s="41" t="n">
        <f aca="false">IF(A3405="","",IF(D3405="Delivered",IF(B3405&lt;=INDEX(P_Due,F3405),1,0),0))</f>
        <v>1</v>
      </c>
    </row>
    <row r="3406" customFormat="false" ht="15" hidden="false" customHeight="false" outlineLevel="0" collapsed="false">
      <c r="A3406" s="37" t="n">
        <v>1003313</v>
      </c>
      <c r="B3406" s="38" t="n">
        <v>46288</v>
      </c>
      <c r="C3406" s="39" t="n">
        <v>1</v>
      </c>
      <c r="D3406" s="39" t="s">
        <v>26</v>
      </c>
      <c r="E3406" s="39"/>
      <c r="F3406" s="41" t="n">
        <f aca="false">IF(A3406="","",MATCH(A3406,P_ID,1))</f>
        <v>3313</v>
      </c>
      <c r="G3406" s="41" t="str">
        <f aca="false">IF(A3406="","",INDEX(P_Svc,F3406))</f>
        <v>Express</v>
      </c>
      <c r="H3406" s="41" t="str">
        <f aca="false">IF(A3406="","",INDEX(P_Zone,F3406))</f>
        <v>North</v>
      </c>
      <c r="I3406" s="41" t="n">
        <f aca="false">IF(A3406="","",IF(D3406="Delivered",IF(B3406&lt;=INDEX(P_Due,F3406),1,0),0))</f>
        <v>1</v>
      </c>
    </row>
    <row r="3407" customFormat="false" ht="15" hidden="false" customHeight="false" outlineLevel="0" collapsed="false">
      <c r="A3407" s="37" t="n">
        <v>1003349</v>
      </c>
      <c r="B3407" s="38" t="n">
        <v>46288</v>
      </c>
      <c r="C3407" s="39" t="n">
        <v>1</v>
      </c>
      <c r="D3407" s="39" t="s">
        <v>26</v>
      </c>
      <c r="E3407" s="39"/>
      <c r="F3407" s="41" t="n">
        <f aca="false">IF(A3407="","",MATCH(A3407,P_ID,1))</f>
        <v>3349</v>
      </c>
      <c r="G3407" s="41" t="str">
        <f aca="false">IF(A3407="","",INDEX(P_Svc,F3407))</f>
        <v>Express</v>
      </c>
      <c r="H3407" s="41" t="str">
        <f aca="false">IF(A3407="","",INDEX(P_Zone,F3407))</f>
        <v>Central</v>
      </c>
      <c r="I3407" s="41" t="n">
        <f aca="false">IF(A3407="","",IF(D3407="Delivered",IF(B3407&lt;=INDEX(P_Due,F3407),1,0),0))</f>
        <v>1</v>
      </c>
    </row>
    <row r="3408" customFormat="false" ht="15" hidden="false" customHeight="false" outlineLevel="0" collapsed="false">
      <c r="A3408" s="37" t="n">
        <v>1003351</v>
      </c>
      <c r="B3408" s="38" t="n">
        <v>46288</v>
      </c>
      <c r="C3408" s="39" t="n">
        <v>1</v>
      </c>
      <c r="D3408" s="39" t="s">
        <v>26</v>
      </c>
      <c r="E3408" s="39"/>
      <c r="F3408" s="41" t="n">
        <f aca="false">IF(A3408="","",MATCH(A3408,P_ID,1))</f>
        <v>3351</v>
      </c>
      <c r="G3408" s="41" t="str">
        <f aca="false">IF(A3408="","",INDEX(P_Svc,F3408))</f>
        <v>Express</v>
      </c>
      <c r="H3408" s="41" t="str">
        <f aca="false">IF(A3408="","",INDEX(P_Zone,F3408))</f>
        <v>South</v>
      </c>
      <c r="I3408" s="41" t="n">
        <f aca="false">IF(A3408="","",IF(D3408="Delivered",IF(B3408&lt;=INDEX(P_Due,F3408),1,0),0))</f>
        <v>1</v>
      </c>
    </row>
    <row r="3409" customFormat="false" ht="15" hidden="false" customHeight="false" outlineLevel="0" collapsed="false">
      <c r="A3409" s="37" t="n">
        <v>1003355</v>
      </c>
      <c r="B3409" s="38" t="n">
        <v>46288</v>
      </c>
      <c r="C3409" s="39" t="n">
        <v>1</v>
      </c>
      <c r="D3409" s="39" t="s">
        <v>26</v>
      </c>
      <c r="E3409" s="39"/>
      <c r="F3409" s="41" t="n">
        <f aca="false">IF(A3409="","",MATCH(A3409,P_ID,1))</f>
        <v>3355</v>
      </c>
      <c r="G3409" s="41" t="str">
        <f aca="false">IF(A3409="","",INDEX(P_Svc,F3409))</f>
        <v>Express</v>
      </c>
      <c r="H3409" s="41" t="str">
        <f aca="false">IF(A3409="","",INDEX(P_Zone,F3409))</f>
        <v>North</v>
      </c>
      <c r="I3409" s="41" t="n">
        <f aca="false">IF(A3409="","",IF(D3409="Delivered",IF(B3409&lt;=INDEX(P_Due,F3409),1,0),0))</f>
        <v>1</v>
      </c>
    </row>
    <row r="3410" customFormat="false" ht="15" hidden="false" customHeight="false" outlineLevel="0" collapsed="false">
      <c r="A3410" s="37" t="n">
        <v>1003361</v>
      </c>
      <c r="B3410" s="38" t="n">
        <v>46288</v>
      </c>
      <c r="C3410" s="39" t="n">
        <v>1</v>
      </c>
      <c r="D3410" s="39" t="s">
        <v>26</v>
      </c>
      <c r="E3410" s="39"/>
      <c r="F3410" s="41" t="n">
        <f aca="false">IF(A3410="","",MATCH(A3410,P_ID,1))</f>
        <v>3361</v>
      </c>
      <c r="G3410" s="41" t="str">
        <f aca="false">IF(A3410="","",INDEX(P_Svc,F3410))</f>
        <v>Express</v>
      </c>
      <c r="H3410" s="41" t="str">
        <f aca="false">IF(A3410="","",INDEX(P_Zone,F3410))</f>
        <v>North</v>
      </c>
      <c r="I3410" s="41" t="n">
        <f aca="false">IF(A3410="","",IF(D3410="Delivered",IF(B3410&lt;=INDEX(P_Due,F3410),1,0),0))</f>
        <v>1</v>
      </c>
    </row>
    <row r="3411" customFormat="false" ht="15" hidden="false" customHeight="false" outlineLevel="0" collapsed="false">
      <c r="A3411" s="37" t="n">
        <v>1003364</v>
      </c>
      <c r="B3411" s="38" t="n">
        <v>46288</v>
      </c>
      <c r="C3411" s="39" t="n">
        <v>1</v>
      </c>
      <c r="D3411" s="39" t="s">
        <v>26</v>
      </c>
      <c r="E3411" s="39"/>
      <c r="F3411" s="41" t="n">
        <f aca="false">IF(A3411="","",MATCH(A3411,P_ID,1))</f>
        <v>3364</v>
      </c>
      <c r="G3411" s="41" t="str">
        <f aca="false">IF(A3411="","",INDEX(P_Svc,F3411))</f>
        <v>Express</v>
      </c>
      <c r="H3411" s="41" t="str">
        <f aca="false">IF(A3411="","",INDEX(P_Zone,F3411))</f>
        <v>South</v>
      </c>
      <c r="I3411" s="41" t="n">
        <f aca="false">IF(A3411="","",IF(D3411="Delivered",IF(B3411&lt;=INDEX(P_Due,F3411),1,0),0))</f>
        <v>1</v>
      </c>
    </row>
    <row r="3412" customFormat="false" ht="15" hidden="false" customHeight="false" outlineLevel="0" collapsed="false">
      <c r="A3412" s="37" t="n">
        <v>1003377</v>
      </c>
      <c r="B3412" s="38" t="n">
        <v>46288</v>
      </c>
      <c r="C3412" s="39" t="n">
        <v>1</v>
      </c>
      <c r="D3412" s="39" t="s">
        <v>26</v>
      </c>
      <c r="E3412" s="39"/>
      <c r="F3412" s="41" t="n">
        <f aca="false">IF(A3412="","",MATCH(A3412,P_ID,1))</f>
        <v>3377</v>
      </c>
      <c r="G3412" s="41" t="str">
        <f aca="false">IF(A3412="","",INDEX(P_Svc,F3412))</f>
        <v>Express</v>
      </c>
      <c r="H3412" s="41" t="str">
        <f aca="false">IF(A3412="","",INDEX(P_Zone,F3412))</f>
        <v>South</v>
      </c>
      <c r="I3412" s="41" t="n">
        <f aca="false">IF(A3412="","",IF(D3412="Delivered",IF(B3412&lt;=INDEX(P_Due,F3412),1,0),0))</f>
        <v>1</v>
      </c>
    </row>
    <row r="3413" customFormat="false" ht="15" hidden="false" customHeight="false" outlineLevel="0" collapsed="false">
      <c r="A3413" s="37" t="n">
        <v>1003397</v>
      </c>
      <c r="B3413" s="38" t="n">
        <v>46288</v>
      </c>
      <c r="C3413" s="39" t="n">
        <v>1</v>
      </c>
      <c r="D3413" s="39" t="s">
        <v>26</v>
      </c>
      <c r="E3413" s="39"/>
      <c r="F3413" s="41" t="n">
        <f aca="false">IF(A3413="","",MATCH(A3413,P_ID,1))</f>
        <v>3397</v>
      </c>
      <c r="G3413" s="41" t="str">
        <f aca="false">IF(A3413="","",INDEX(P_Svc,F3413))</f>
        <v>Express</v>
      </c>
      <c r="H3413" s="41" t="str">
        <f aca="false">IF(A3413="","",INDEX(P_Zone,F3413))</f>
        <v>North</v>
      </c>
      <c r="I3413" s="41" t="n">
        <f aca="false">IF(A3413="","",IF(D3413="Delivered",IF(B3413&lt;=INDEX(P_Due,F3413),1,0),0))</f>
        <v>1</v>
      </c>
    </row>
    <row r="3414" customFormat="false" ht="15" hidden="false" customHeight="false" outlineLevel="0" collapsed="false">
      <c r="A3414" s="37" t="n">
        <v>1003405</v>
      </c>
      <c r="B3414" s="38" t="n">
        <v>46288</v>
      </c>
      <c r="C3414" s="39" t="n">
        <v>1</v>
      </c>
      <c r="D3414" s="39" t="s">
        <v>26</v>
      </c>
      <c r="E3414" s="39"/>
      <c r="F3414" s="41" t="n">
        <f aca="false">IF(A3414="","",MATCH(A3414,P_ID,1))</f>
        <v>3405</v>
      </c>
      <c r="G3414" s="41" t="str">
        <f aca="false">IF(A3414="","",INDEX(P_Svc,F3414))</f>
        <v>Express</v>
      </c>
      <c r="H3414" s="41" t="str">
        <f aca="false">IF(A3414="","",INDEX(P_Zone,F3414))</f>
        <v>South</v>
      </c>
      <c r="I3414" s="41" t="n">
        <f aca="false">IF(A3414="","",IF(D3414="Delivered",IF(B3414&lt;=INDEX(P_Due,F3414),1,0),0))</f>
        <v>1</v>
      </c>
    </row>
    <row r="3415" customFormat="false" ht="15" hidden="false" customHeight="false" outlineLevel="0" collapsed="false">
      <c r="A3415" s="37" t="n">
        <v>1003409</v>
      </c>
      <c r="B3415" s="38" t="n">
        <v>46288</v>
      </c>
      <c r="C3415" s="39" t="n">
        <v>1</v>
      </c>
      <c r="D3415" s="39" t="s">
        <v>26</v>
      </c>
      <c r="E3415" s="39"/>
      <c r="F3415" s="41" t="n">
        <f aca="false">IF(A3415="","",MATCH(A3415,P_ID,1))</f>
        <v>3409</v>
      </c>
      <c r="G3415" s="41" t="str">
        <f aca="false">IF(A3415="","",INDEX(P_Svc,F3415))</f>
        <v>Express</v>
      </c>
      <c r="H3415" s="41" t="str">
        <f aca="false">IF(A3415="","",INDEX(P_Zone,F3415))</f>
        <v>Central</v>
      </c>
      <c r="I3415" s="41" t="n">
        <f aca="false">IF(A3415="","",IF(D3415="Delivered",IF(B3415&lt;=INDEX(P_Due,F3415),1,0),0))</f>
        <v>1</v>
      </c>
    </row>
    <row r="3416" customFormat="false" ht="15" hidden="false" customHeight="false" outlineLevel="0" collapsed="false">
      <c r="A3416" s="37" t="n">
        <v>1003418</v>
      </c>
      <c r="B3416" s="38" t="n">
        <v>46288</v>
      </c>
      <c r="C3416" s="39" t="n">
        <v>1</v>
      </c>
      <c r="D3416" s="39" t="s">
        <v>26</v>
      </c>
      <c r="E3416" s="39"/>
      <c r="F3416" s="41" t="n">
        <f aca="false">IF(A3416="","",MATCH(A3416,P_ID,1))</f>
        <v>3418</v>
      </c>
      <c r="G3416" s="41" t="str">
        <f aca="false">IF(A3416="","",INDEX(P_Svc,F3416))</f>
        <v>Express</v>
      </c>
      <c r="H3416" s="41" t="str">
        <f aca="false">IF(A3416="","",INDEX(P_Zone,F3416))</f>
        <v>East</v>
      </c>
      <c r="I3416" s="41" t="n">
        <f aca="false">IF(A3416="","",IF(D3416="Delivered",IF(B3416&lt;=INDEX(P_Due,F3416),1,0),0))</f>
        <v>1</v>
      </c>
    </row>
    <row r="3417" customFormat="false" ht="15" hidden="false" customHeight="false" outlineLevel="0" collapsed="false">
      <c r="A3417" s="37" t="n">
        <v>1003439</v>
      </c>
      <c r="B3417" s="38" t="n">
        <v>46288</v>
      </c>
      <c r="C3417" s="39" t="n">
        <v>1</v>
      </c>
      <c r="D3417" s="39" t="s">
        <v>26</v>
      </c>
      <c r="E3417" s="39"/>
      <c r="F3417" s="41" t="n">
        <f aca="false">IF(A3417="","",MATCH(A3417,P_ID,1))</f>
        <v>3439</v>
      </c>
      <c r="G3417" s="41" t="str">
        <f aca="false">IF(A3417="","",INDEX(P_Svc,F3417))</f>
        <v>Express</v>
      </c>
      <c r="H3417" s="41" t="str">
        <f aca="false">IF(A3417="","",INDEX(P_Zone,F3417))</f>
        <v>North</v>
      </c>
      <c r="I3417" s="41" t="n">
        <f aca="false">IF(A3417="","",IF(D3417="Delivered",IF(B3417&lt;=INDEX(P_Due,F3417),1,0),0))</f>
        <v>1</v>
      </c>
    </row>
    <row r="3418" customFormat="false" ht="15" hidden="false" customHeight="false" outlineLevel="0" collapsed="false">
      <c r="A3418" s="37" t="n">
        <v>1003455</v>
      </c>
      <c r="B3418" s="38" t="n">
        <v>46288</v>
      </c>
      <c r="C3418" s="39" t="n">
        <v>1</v>
      </c>
      <c r="D3418" s="39" t="s">
        <v>26</v>
      </c>
      <c r="E3418" s="39"/>
      <c r="F3418" s="41" t="n">
        <f aca="false">IF(A3418="","",MATCH(A3418,P_ID,1))</f>
        <v>3455</v>
      </c>
      <c r="G3418" s="41" t="str">
        <f aca="false">IF(A3418="","",INDEX(P_Svc,F3418))</f>
        <v>Express</v>
      </c>
      <c r="H3418" s="41" t="str">
        <f aca="false">IF(A3418="","",INDEX(P_Zone,F3418))</f>
        <v>North</v>
      </c>
      <c r="I3418" s="41" t="n">
        <f aca="false">IF(A3418="","",IF(D3418="Delivered",IF(B3418&lt;=INDEX(P_Due,F3418),1,0),0))</f>
        <v>1</v>
      </c>
    </row>
    <row r="3419" customFormat="false" ht="15" hidden="false" customHeight="false" outlineLevel="0" collapsed="false">
      <c r="A3419" s="37" t="n">
        <v>1003457</v>
      </c>
      <c r="B3419" s="38" t="n">
        <v>46288</v>
      </c>
      <c r="C3419" s="39" t="n">
        <v>1</v>
      </c>
      <c r="D3419" s="39" t="s">
        <v>26</v>
      </c>
      <c r="E3419" s="39"/>
      <c r="F3419" s="41" t="n">
        <f aca="false">IF(A3419="","",MATCH(A3419,P_ID,1))</f>
        <v>3457</v>
      </c>
      <c r="G3419" s="41" t="str">
        <f aca="false">IF(A3419="","",INDEX(P_Svc,F3419))</f>
        <v>Express</v>
      </c>
      <c r="H3419" s="41" t="str">
        <f aca="false">IF(A3419="","",INDEX(P_Zone,F3419))</f>
        <v>West</v>
      </c>
      <c r="I3419" s="41" t="n">
        <f aca="false">IF(A3419="","",IF(D3419="Delivered",IF(B3419&lt;=INDEX(P_Due,F3419),1,0),0))</f>
        <v>1</v>
      </c>
    </row>
    <row r="3420" customFormat="false" ht="15" hidden="false" customHeight="false" outlineLevel="0" collapsed="false">
      <c r="A3420" s="37" t="n">
        <v>1003473</v>
      </c>
      <c r="B3420" s="38" t="n">
        <v>46288</v>
      </c>
      <c r="C3420" s="39" t="n">
        <v>1</v>
      </c>
      <c r="D3420" s="39" t="s">
        <v>26</v>
      </c>
      <c r="E3420" s="39"/>
      <c r="F3420" s="41" t="n">
        <f aca="false">IF(A3420="","",MATCH(A3420,P_ID,1))</f>
        <v>3473</v>
      </c>
      <c r="G3420" s="41" t="str">
        <f aca="false">IF(A3420="","",INDEX(P_Svc,F3420))</f>
        <v>Express</v>
      </c>
      <c r="H3420" s="41" t="str">
        <f aca="false">IF(A3420="","",INDEX(P_Zone,F3420))</f>
        <v>Central</v>
      </c>
      <c r="I3420" s="41" t="n">
        <f aca="false">IF(A3420="","",IF(D3420="Delivered",IF(B3420&lt;=INDEX(P_Due,F3420),1,0),0))</f>
        <v>1</v>
      </c>
    </row>
    <row r="3421" customFormat="false" ht="15" hidden="false" customHeight="false" outlineLevel="0" collapsed="false">
      <c r="A3421" s="37" t="n">
        <v>1003474</v>
      </c>
      <c r="B3421" s="38" t="n">
        <v>46288</v>
      </c>
      <c r="C3421" s="39" t="n">
        <v>1</v>
      </c>
      <c r="D3421" s="39" t="s">
        <v>26</v>
      </c>
      <c r="E3421" s="39"/>
      <c r="F3421" s="41" t="n">
        <f aca="false">IF(A3421="","",MATCH(A3421,P_ID,1))</f>
        <v>3474</v>
      </c>
      <c r="G3421" s="41" t="str">
        <f aca="false">IF(A3421="","",INDEX(P_Svc,F3421))</f>
        <v>Express</v>
      </c>
      <c r="H3421" s="41" t="str">
        <f aca="false">IF(A3421="","",INDEX(P_Zone,F3421))</f>
        <v>East</v>
      </c>
      <c r="I3421" s="41" t="n">
        <f aca="false">IF(A3421="","",IF(D3421="Delivered",IF(B3421&lt;=INDEX(P_Due,F3421),1,0),0))</f>
        <v>1</v>
      </c>
    </row>
    <row r="3422" customFormat="false" ht="15" hidden="false" customHeight="false" outlineLevel="0" collapsed="false">
      <c r="A3422" s="37" t="n">
        <v>1003508</v>
      </c>
      <c r="B3422" s="38" t="n">
        <v>46288</v>
      </c>
      <c r="C3422" s="39" t="n">
        <v>1</v>
      </c>
      <c r="D3422" s="39" t="s">
        <v>26</v>
      </c>
      <c r="E3422" s="39"/>
      <c r="F3422" s="41" t="n">
        <f aca="false">IF(A3422="","",MATCH(A3422,P_ID,1))</f>
        <v>3508</v>
      </c>
      <c r="G3422" s="41" t="str">
        <f aca="false">IF(A3422="","",INDEX(P_Svc,F3422))</f>
        <v>Express</v>
      </c>
      <c r="H3422" s="41" t="str">
        <f aca="false">IF(A3422="","",INDEX(P_Zone,F3422))</f>
        <v>Central</v>
      </c>
      <c r="I3422" s="41" t="n">
        <f aca="false">IF(A3422="","",IF(D3422="Delivered",IF(B3422&lt;=INDEX(P_Due,F3422),1,0),0))</f>
        <v>1</v>
      </c>
    </row>
    <row r="3423" customFormat="false" ht="15" hidden="false" customHeight="false" outlineLevel="0" collapsed="false">
      <c r="A3423" s="37" t="n">
        <v>1003514</v>
      </c>
      <c r="B3423" s="38" t="n">
        <v>46288</v>
      </c>
      <c r="C3423" s="39" t="n">
        <v>1</v>
      </c>
      <c r="D3423" s="39" t="s">
        <v>26</v>
      </c>
      <c r="E3423" s="39"/>
      <c r="F3423" s="41" t="n">
        <f aca="false">IF(A3423="","",MATCH(A3423,P_ID,1))</f>
        <v>3514</v>
      </c>
      <c r="G3423" s="41" t="str">
        <f aca="false">IF(A3423="","",INDEX(P_Svc,F3423))</f>
        <v>Express</v>
      </c>
      <c r="H3423" s="41" t="str">
        <f aca="false">IF(A3423="","",INDEX(P_Zone,F3423))</f>
        <v>North</v>
      </c>
      <c r="I3423" s="41" t="n">
        <f aca="false">IF(A3423="","",IF(D3423="Delivered",IF(B3423&lt;=INDEX(P_Due,F3423),1,0),0))</f>
        <v>1</v>
      </c>
    </row>
    <row r="3424" customFormat="false" ht="15" hidden="false" customHeight="false" outlineLevel="0" collapsed="false">
      <c r="A3424" s="37" t="n">
        <v>1003516</v>
      </c>
      <c r="B3424" s="38" t="n">
        <v>46288</v>
      </c>
      <c r="C3424" s="39" t="n">
        <v>1</v>
      </c>
      <c r="D3424" s="39" t="s">
        <v>26</v>
      </c>
      <c r="E3424" s="39"/>
      <c r="F3424" s="41" t="n">
        <f aca="false">IF(A3424="","",MATCH(A3424,P_ID,1))</f>
        <v>3516</v>
      </c>
      <c r="G3424" s="41" t="str">
        <f aca="false">IF(A3424="","",INDEX(P_Svc,F3424))</f>
        <v>Express</v>
      </c>
      <c r="H3424" s="41" t="str">
        <f aca="false">IF(A3424="","",INDEX(P_Zone,F3424))</f>
        <v>Central</v>
      </c>
      <c r="I3424" s="41" t="n">
        <f aca="false">IF(A3424="","",IF(D3424="Delivered",IF(B3424&lt;=INDEX(P_Due,F3424),1,0),0))</f>
        <v>1</v>
      </c>
    </row>
    <row r="3425" customFormat="false" ht="15" hidden="false" customHeight="false" outlineLevel="0" collapsed="false">
      <c r="A3425" s="37" t="n">
        <v>1003517</v>
      </c>
      <c r="B3425" s="38" t="n">
        <v>46288</v>
      </c>
      <c r="C3425" s="39" t="n">
        <v>1</v>
      </c>
      <c r="D3425" s="39" t="s">
        <v>26</v>
      </c>
      <c r="E3425" s="39"/>
      <c r="F3425" s="41" t="n">
        <f aca="false">IF(A3425="","",MATCH(A3425,P_ID,1))</f>
        <v>3517</v>
      </c>
      <c r="G3425" s="41" t="str">
        <f aca="false">IF(A3425="","",INDEX(P_Svc,F3425))</f>
        <v>Express</v>
      </c>
      <c r="H3425" s="41" t="str">
        <f aca="false">IF(A3425="","",INDEX(P_Zone,F3425))</f>
        <v>West</v>
      </c>
      <c r="I3425" s="41" t="n">
        <f aca="false">IF(A3425="","",IF(D3425="Delivered",IF(B3425&lt;=INDEX(P_Due,F3425),1,0),0))</f>
        <v>1</v>
      </c>
    </row>
    <row r="3426" customFormat="false" ht="15" hidden="false" customHeight="false" outlineLevel="0" collapsed="false">
      <c r="A3426" s="37" t="n">
        <v>1003522</v>
      </c>
      <c r="B3426" s="38" t="n">
        <v>46288</v>
      </c>
      <c r="C3426" s="39" t="n">
        <v>1</v>
      </c>
      <c r="D3426" s="39" t="s">
        <v>26</v>
      </c>
      <c r="E3426" s="39"/>
      <c r="F3426" s="41" t="n">
        <f aca="false">IF(A3426="","",MATCH(A3426,P_ID,1))</f>
        <v>3522</v>
      </c>
      <c r="G3426" s="41" t="str">
        <f aca="false">IF(A3426="","",INDEX(P_Svc,F3426))</f>
        <v>Express</v>
      </c>
      <c r="H3426" s="41" t="str">
        <f aca="false">IF(A3426="","",INDEX(P_Zone,F3426))</f>
        <v>North</v>
      </c>
      <c r="I3426" s="41" t="n">
        <f aca="false">IF(A3426="","",IF(D3426="Delivered",IF(B3426&lt;=INDEX(P_Due,F3426),1,0),0))</f>
        <v>1</v>
      </c>
    </row>
    <row r="3427" customFormat="false" ht="15" hidden="false" customHeight="false" outlineLevel="0" collapsed="false">
      <c r="A3427" s="37" t="n">
        <v>1003527</v>
      </c>
      <c r="B3427" s="38" t="n">
        <v>46288</v>
      </c>
      <c r="C3427" s="39" t="n">
        <v>1</v>
      </c>
      <c r="D3427" s="39" t="s">
        <v>26</v>
      </c>
      <c r="E3427" s="39"/>
      <c r="F3427" s="41" t="n">
        <f aca="false">IF(A3427="","",MATCH(A3427,P_ID,1))</f>
        <v>3527</v>
      </c>
      <c r="G3427" s="41" t="str">
        <f aca="false">IF(A3427="","",INDEX(P_Svc,F3427))</f>
        <v>Express</v>
      </c>
      <c r="H3427" s="41" t="str">
        <f aca="false">IF(A3427="","",INDEX(P_Zone,F3427))</f>
        <v>North</v>
      </c>
      <c r="I3427" s="41" t="n">
        <f aca="false">IF(A3427="","",IF(D3427="Delivered",IF(B3427&lt;=INDEX(P_Due,F3427),1,0),0))</f>
        <v>1</v>
      </c>
    </row>
    <row r="3428" customFormat="false" ht="15" hidden="false" customHeight="false" outlineLevel="0" collapsed="false">
      <c r="A3428" s="37" t="n">
        <v>1003043</v>
      </c>
      <c r="B3428" s="38" t="n">
        <v>46288</v>
      </c>
      <c r="C3428" s="39" t="n">
        <v>1</v>
      </c>
      <c r="D3428" s="39" t="s">
        <v>26</v>
      </c>
      <c r="E3428" s="39"/>
      <c r="F3428" s="41" t="n">
        <f aca="false">IF(A3428="","",MATCH(A3428,P_ID,1))</f>
        <v>3043</v>
      </c>
      <c r="G3428" s="41" t="str">
        <f aca="false">IF(A3428="","",INDEX(P_Svc,F3428))</f>
        <v>Economy</v>
      </c>
      <c r="H3428" s="41" t="str">
        <f aca="false">IF(A3428="","",INDEX(P_Zone,F3428))</f>
        <v>West</v>
      </c>
      <c r="I3428" s="41" t="n">
        <f aca="false">IF(A3428="","",IF(D3428="Delivered",IF(B3428&lt;=INDEX(P_Due,F3428),1,0),0))</f>
        <v>1</v>
      </c>
    </row>
    <row r="3429" customFormat="false" ht="15" hidden="false" customHeight="false" outlineLevel="0" collapsed="false">
      <c r="A3429" s="37" t="n">
        <v>1003044</v>
      </c>
      <c r="B3429" s="38" t="n">
        <v>46288</v>
      </c>
      <c r="C3429" s="39" t="n">
        <v>1</v>
      </c>
      <c r="D3429" s="39" t="s">
        <v>26</v>
      </c>
      <c r="E3429" s="39"/>
      <c r="F3429" s="41" t="n">
        <f aca="false">IF(A3429="","",MATCH(A3429,P_ID,1))</f>
        <v>3044</v>
      </c>
      <c r="G3429" s="41" t="str">
        <f aca="false">IF(A3429="","",INDEX(P_Svc,F3429))</f>
        <v>Standard</v>
      </c>
      <c r="H3429" s="41" t="str">
        <f aca="false">IF(A3429="","",INDEX(P_Zone,F3429))</f>
        <v>South</v>
      </c>
      <c r="I3429" s="41" t="n">
        <f aca="false">IF(A3429="","",IF(D3429="Delivered",IF(B3429&lt;=INDEX(P_Due,F3429),1,0),0))</f>
        <v>1</v>
      </c>
    </row>
    <row r="3430" customFormat="false" ht="15" hidden="false" customHeight="false" outlineLevel="0" collapsed="false">
      <c r="A3430" s="37" t="n">
        <v>1003045</v>
      </c>
      <c r="B3430" s="38" t="n">
        <v>46288</v>
      </c>
      <c r="C3430" s="39" t="n">
        <v>1</v>
      </c>
      <c r="D3430" s="39" t="s">
        <v>26</v>
      </c>
      <c r="E3430" s="39"/>
      <c r="F3430" s="41" t="n">
        <f aca="false">IF(A3430="","",MATCH(A3430,P_ID,1))</f>
        <v>3045</v>
      </c>
      <c r="G3430" s="41" t="str">
        <f aca="false">IF(A3430="","",INDEX(P_Svc,F3430))</f>
        <v>Economy</v>
      </c>
      <c r="H3430" s="41" t="str">
        <f aca="false">IF(A3430="","",INDEX(P_Zone,F3430))</f>
        <v>North</v>
      </c>
      <c r="I3430" s="41" t="n">
        <f aca="false">IF(A3430="","",IF(D3430="Delivered",IF(B3430&lt;=INDEX(P_Due,F3430),1,0),0))</f>
        <v>1</v>
      </c>
    </row>
    <row r="3431" customFormat="false" ht="15" hidden="false" customHeight="false" outlineLevel="0" collapsed="false">
      <c r="A3431" s="37" t="n">
        <v>1003046</v>
      </c>
      <c r="B3431" s="38" t="n">
        <v>46288</v>
      </c>
      <c r="C3431" s="39" t="n">
        <v>1</v>
      </c>
      <c r="D3431" s="39" t="s">
        <v>79</v>
      </c>
      <c r="E3431" s="39" t="s">
        <v>36</v>
      </c>
      <c r="F3431" s="41" t="n">
        <f aca="false">IF(A3431="","",MATCH(A3431,P_ID,1))</f>
        <v>3046</v>
      </c>
      <c r="G3431" s="41" t="str">
        <f aca="false">IF(A3431="","",INDEX(P_Svc,F3431))</f>
        <v>Standard</v>
      </c>
      <c r="H3431" s="41" t="str">
        <f aca="false">IF(A3431="","",INDEX(P_Zone,F3431))</f>
        <v>West</v>
      </c>
      <c r="I3431" s="41" t="n">
        <f aca="false">IF(A3431="","",IF(D3431="Delivered",IF(B3431&lt;=INDEX(P_Due,F3431),1,0),0))</f>
        <v>0</v>
      </c>
    </row>
    <row r="3432" customFormat="false" ht="15" hidden="false" customHeight="false" outlineLevel="0" collapsed="false">
      <c r="A3432" s="37" t="n">
        <v>1003180</v>
      </c>
      <c r="B3432" s="38" t="n">
        <v>46288</v>
      </c>
      <c r="C3432" s="39" t="n">
        <v>1</v>
      </c>
      <c r="D3432" s="39" t="s">
        <v>26</v>
      </c>
      <c r="E3432" s="39"/>
      <c r="F3432" s="41" t="n">
        <f aca="false">IF(A3432="","",MATCH(A3432,P_ID,1))</f>
        <v>3180</v>
      </c>
      <c r="G3432" s="41" t="str">
        <f aca="false">IF(A3432="","",INDEX(P_Svc,F3432))</f>
        <v>Express</v>
      </c>
      <c r="H3432" s="41" t="str">
        <f aca="false">IF(A3432="","",INDEX(P_Zone,F3432))</f>
        <v>North</v>
      </c>
      <c r="I3432" s="41" t="n">
        <f aca="false">IF(A3432="","",IF(D3432="Delivered",IF(B3432&lt;=INDEX(P_Due,F3432),1,0),0))</f>
        <v>1</v>
      </c>
    </row>
    <row r="3433" customFormat="false" ht="15" hidden="false" customHeight="false" outlineLevel="0" collapsed="false">
      <c r="A3433" s="37" t="n">
        <v>1003233</v>
      </c>
      <c r="B3433" s="38" t="n">
        <v>46288</v>
      </c>
      <c r="C3433" s="39" t="n">
        <v>1</v>
      </c>
      <c r="D3433" s="39" t="s">
        <v>26</v>
      </c>
      <c r="E3433" s="39"/>
      <c r="F3433" s="41" t="n">
        <f aca="false">IF(A3433="","",MATCH(A3433,P_ID,1))</f>
        <v>3233</v>
      </c>
      <c r="G3433" s="41" t="str">
        <f aca="false">IF(A3433="","",INDEX(P_Svc,F3433))</f>
        <v>Express</v>
      </c>
      <c r="H3433" s="41" t="str">
        <f aca="false">IF(A3433="","",INDEX(P_Zone,F3433))</f>
        <v>West</v>
      </c>
      <c r="I3433" s="41" t="n">
        <f aca="false">IF(A3433="","",IF(D3433="Delivered",IF(B3433&lt;=INDEX(P_Due,F3433),1,0),0))</f>
        <v>1</v>
      </c>
    </row>
    <row r="3434" customFormat="false" ht="15" hidden="false" customHeight="false" outlineLevel="0" collapsed="false">
      <c r="A3434" s="37" t="n">
        <v>1002760</v>
      </c>
      <c r="B3434" s="38" t="n">
        <v>46288</v>
      </c>
      <c r="C3434" s="39" t="n">
        <v>1</v>
      </c>
      <c r="D3434" s="39" t="s">
        <v>79</v>
      </c>
      <c r="E3434" s="39" t="s">
        <v>32</v>
      </c>
      <c r="F3434" s="41" t="n">
        <f aca="false">IF(A3434="","",MATCH(A3434,P_ID,1))</f>
        <v>2760</v>
      </c>
      <c r="G3434" s="41" t="str">
        <f aca="false">IF(A3434="","",INDEX(P_Svc,F3434))</f>
        <v>Economy</v>
      </c>
      <c r="H3434" s="41" t="str">
        <f aca="false">IF(A3434="","",INDEX(P_Zone,F3434))</f>
        <v>West</v>
      </c>
      <c r="I3434" s="41" t="n">
        <f aca="false">IF(A3434="","",IF(D3434="Delivered",IF(B3434&lt;=INDEX(P_Due,F3434),1,0),0))</f>
        <v>0</v>
      </c>
    </row>
    <row r="3435" customFormat="false" ht="15" hidden="false" customHeight="false" outlineLevel="0" collapsed="false">
      <c r="A3435" s="37" t="n">
        <v>1002766</v>
      </c>
      <c r="B3435" s="38" t="n">
        <v>46288</v>
      </c>
      <c r="C3435" s="39" t="n">
        <v>2</v>
      </c>
      <c r="D3435" s="39" t="s">
        <v>26</v>
      </c>
      <c r="E3435" s="39"/>
      <c r="F3435" s="41" t="n">
        <f aca="false">IF(A3435="","",MATCH(A3435,P_ID,1))</f>
        <v>2766</v>
      </c>
      <c r="G3435" s="41" t="str">
        <f aca="false">IF(A3435="","",INDEX(P_Svc,F3435))</f>
        <v>Standard</v>
      </c>
      <c r="H3435" s="41" t="str">
        <f aca="false">IF(A3435="","",INDEX(P_Zone,F3435))</f>
        <v>Central</v>
      </c>
      <c r="I3435" s="41" t="n">
        <f aca="false">IF(A3435="","",IF(D3435="Delivered",IF(B3435&lt;=INDEX(P_Due,F3435),1,0),0))</f>
        <v>1</v>
      </c>
    </row>
    <row r="3436" customFormat="false" ht="15" hidden="false" customHeight="false" outlineLevel="0" collapsed="false">
      <c r="A3436" s="37" t="n">
        <v>1002767</v>
      </c>
      <c r="B3436" s="38" t="n">
        <v>46288</v>
      </c>
      <c r="C3436" s="39" t="n">
        <v>2</v>
      </c>
      <c r="D3436" s="39" t="s">
        <v>26</v>
      </c>
      <c r="E3436" s="39"/>
      <c r="F3436" s="41" t="n">
        <f aca="false">IF(A3436="","",MATCH(A3436,P_ID,1))</f>
        <v>2767</v>
      </c>
      <c r="G3436" s="41" t="str">
        <f aca="false">IF(A3436="","",INDEX(P_Svc,F3436))</f>
        <v>Economy</v>
      </c>
      <c r="H3436" s="41" t="str">
        <f aca="false">IF(A3436="","",INDEX(P_Zone,F3436))</f>
        <v>South</v>
      </c>
      <c r="I3436" s="41" t="n">
        <f aca="false">IF(A3436="","",IF(D3436="Delivered",IF(B3436&lt;=INDEX(P_Due,F3436),1,0),0))</f>
        <v>1</v>
      </c>
    </row>
    <row r="3437" customFormat="false" ht="15" hidden="false" customHeight="false" outlineLevel="0" collapsed="false">
      <c r="A3437" s="37" t="n">
        <v>1002768</v>
      </c>
      <c r="B3437" s="38" t="n">
        <v>46288</v>
      </c>
      <c r="C3437" s="39" t="n">
        <v>2</v>
      </c>
      <c r="D3437" s="39" t="s">
        <v>26</v>
      </c>
      <c r="E3437" s="39"/>
      <c r="F3437" s="41" t="n">
        <f aca="false">IF(A3437="","",MATCH(A3437,P_ID,1))</f>
        <v>2768</v>
      </c>
      <c r="G3437" s="41" t="str">
        <f aca="false">IF(A3437="","",INDEX(P_Svc,F3437))</f>
        <v>Economy</v>
      </c>
      <c r="H3437" s="41" t="str">
        <f aca="false">IF(A3437="","",INDEX(P_Zone,F3437))</f>
        <v>West</v>
      </c>
      <c r="I3437" s="41" t="n">
        <f aca="false">IF(A3437="","",IF(D3437="Delivered",IF(B3437&lt;=INDEX(P_Due,F3437),1,0),0))</f>
        <v>1</v>
      </c>
    </row>
    <row r="3438" customFormat="false" ht="15" hidden="false" customHeight="false" outlineLevel="0" collapsed="false">
      <c r="A3438" s="37" t="n">
        <v>1002793</v>
      </c>
      <c r="B3438" s="38" t="n">
        <v>46288</v>
      </c>
      <c r="C3438" s="39" t="n">
        <v>2</v>
      </c>
      <c r="D3438" s="39" t="s">
        <v>26</v>
      </c>
      <c r="E3438" s="39"/>
      <c r="F3438" s="41" t="n">
        <f aca="false">IF(A3438="","",MATCH(A3438,P_ID,1))</f>
        <v>2793</v>
      </c>
      <c r="G3438" s="41" t="str">
        <f aca="false">IF(A3438="","",INDEX(P_Svc,F3438))</f>
        <v>Standard</v>
      </c>
      <c r="H3438" s="41" t="str">
        <f aca="false">IF(A3438="","",INDEX(P_Zone,F3438))</f>
        <v>South</v>
      </c>
      <c r="I3438" s="41" t="n">
        <f aca="false">IF(A3438="","",IF(D3438="Delivered",IF(B3438&lt;=INDEX(P_Due,F3438),1,0),0))</f>
        <v>1</v>
      </c>
    </row>
    <row r="3439" customFormat="false" ht="15" hidden="false" customHeight="false" outlineLevel="0" collapsed="false">
      <c r="A3439" s="37" t="n">
        <v>1002825</v>
      </c>
      <c r="B3439" s="38" t="n">
        <v>46288</v>
      </c>
      <c r="C3439" s="39" t="n">
        <v>2</v>
      </c>
      <c r="D3439" s="39" t="s">
        <v>26</v>
      </c>
      <c r="E3439" s="39"/>
      <c r="F3439" s="41" t="n">
        <f aca="false">IF(A3439="","",MATCH(A3439,P_ID,1))</f>
        <v>2825</v>
      </c>
      <c r="G3439" s="41" t="str">
        <f aca="false">IF(A3439="","",INDEX(P_Svc,F3439))</f>
        <v>Economy</v>
      </c>
      <c r="H3439" s="41" t="str">
        <f aca="false">IF(A3439="","",INDEX(P_Zone,F3439))</f>
        <v>East</v>
      </c>
      <c r="I3439" s="41" t="n">
        <f aca="false">IF(A3439="","",IF(D3439="Delivered",IF(B3439&lt;=INDEX(P_Due,F3439),1,0),0))</f>
        <v>1</v>
      </c>
    </row>
    <row r="3440" customFormat="false" ht="15" hidden="false" customHeight="false" outlineLevel="0" collapsed="false">
      <c r="A3440" s="37" t="n">
        <v>1002839</v>
      </c>
      <c r="B3440" s="38" t="n">
        <v>46288</v>
      </c>
      <c r="C3440" s="39" t="n">
        <v>2</v>
      </c>
      <c r="D3440" s="39" t="s">
        <v>26</v>
      </c>
      <c r="E3440" s="39"/>
      <c r="F3440" s="41" t="n">
        <f aca="false">IF(A3440="","",MATCH(A3440,P_ID,1))</f>
        <v>2839</v>
      </c>
      <c r="G3440" s="41" t="str">
        <f aca="false">IF(A3440="","",INDEX(P_Svc,F3440))</f>
        <v>Economy</v>
      </c>
      <c r="H3440" s="41" t="str">
        <f aca="false">IF(A3440="","",INDEX(P_Zone,F3440))</f>
        <v>South</v>
      </c>
      <c r="I3440" s="41" t="n">
        <f aca="false">IF(A3440="","",IF(D3440="Delivered",IF(B3440&lt;=INDEX(P_Due,F3440),1,0),0))</f>
        <v>1</v>
      </c>
    </row>
    <row r="3441" customFormat="false" ht="15" hidden="false" customHeight="false" outlineLevel="0" collapsed="false">
      <c r="A3441" s="37" t="n">
        <v>1002843</v>
      </c>
      <c r="B3441" s="38" t="n">
        <v>46288</v>
      </c>
      <c r="C3441" s="39" t="n">
        <v>2</v>
      </c>
      <c r="D3441" s="39" t="s">
        <v>26</v>
      </c>
      <c r="E3441" s="39"/>
      <c r="F3441" s="41" t="n">
        <f aca="false">IF(A3441="","",MATCH(A3441,P_ID,1))</f>
        <v>2843</v>
      </c>
      <c r="G3441" s="41" t="str">
        <f aca="false">IF(A3441="","",INDEX(P_Svc,F3441))</f>
        <v>Standard</v>
      </c>
      <c r="H3441" s="41" t="str">
        <f aca="false">IF(A3441="","",INDEX(P_Zone,F3441))</f>
        <v>North</v>
      </c>
      <c r="I3441" s="41" t="n">
        <f aca="false">IF(A3441="","",IF(D3441="Delivered",IF(B3441&lt;=INDEX(P_Due,F3441),1,0),0))</f>
        <v>1</v>
      </c>
    </row>
    <row r="3442" customFormat="false" ht="15" hidden="false" customHeight="false" outlineLevel="0" collapsed="false">
      <c r="A3442" s="37" t="n">
        <v>1002892</v>
      </c>
      <c r="B3442" s="38" t="n">
        <v>46288</v>
      </c>
      <c r="C3442" s="39" t="n">
        <v>2</v>
      </c>
      <c r="D3442" s="39" t="s">
        <v>26</v>
      </c>
      <c r="E3442" s="39"/>
      <c r="F3442" s="41" t="n">
        <f aca="false">IF(A3442="","",MATCH(A3442,P_ID,1))</f>
        <v>2892</v>
      </c>
      <c r="G3442" s="41" t="str">
        <f aca="false">IF(A3442="","",INDEX(P_Svc,F3442))</f>
        <v>Standard</v>
      </c>
      <c r="H3442" s="41" t="str">
        <f aca="false">IF(A3442="","",INDEX(P_Zone,F3442))</f>
        <v>South</v>
      </c>
      <c r="I3442" s="41" t="n">
        <f aca="false">IF(A3442="","",IF(D3442="Delivered",IF(B3442&lt;=INDEX(P_Due,F3442),1,0),0))</f>
        <v>1</v>
      </c>
    </row>
    <row r="3443" customFormat="false" ht="15" hidden="false" customHeight="false" outlineLevel="0" collapsed="false">
      <c r="A3443" s="37" t="n">
        <v>1002900</v>
      </c>
      <c r="B3443" s="38" t="n">
        <v>46288</v>
      </c>
      <c r="C3443" s="39" t="n">
        <v>2</v>
      </c>
      <c r="D3443" s="39" t="s">
        <v>79</v>
      </c>
      <c r="E3443" s="39" t="s">
        <v>36</v>
      </c>
      <c r="F3443" s="41" t="n">
        <f aca="false">IF(A3443="","",MATCH(A3443,P_ID,1))</f>
        <v>2900</v>
      </c>
      <c r="G3443" s="41" t="str">
        <f aca="false">IF(A3443="","",INDEX(P_Svc,F3443))</f>
        <v>Standard</v>
      </c>
      <c r="H3443" s="41" t="str">
        <f aca="false">IF(A3443="","",INDEX(P_Zone,F3443))</f>
        <v>East</v>
      </c>
      <c r="I3443" s="41" t="n">
        <f aca="false">IF(A3443="","",IF(D3443="Delivered",IF(B3443&lt;=INDEX(P_Due,F3443),1,0),0))</f>
        <v>0</v>
      </c>
    </row>
    <row r="3444" customFormat="false" ht="15" hidden="false" customHeight="false" outlineLevel="0" collapsed="false">
      <c r="A3444" s="37" t="n">
        <v>1002904</v>
      </c>
      <c r="B3444" s="38" t="n">
        <v>46288</v>
      </c>
      <c r="C3444" s="39" t="n">
        <v>1</v>
      </c>
      <c r="D3444" s="39" t="s">
        <v>26</v>
      </c>
      <c r="E3444" s="39"/>
      <c r="F3444" s="41" t="n">
        <f aca="false">IF(A3444="","",MATCH(A3444,P_ID,1))</f>
        <v>2904</v>
      </c>
      <c r="G3444" s="41" t="str">
        <f aca="false">IF(A3444="","",INDEX(P_Svc,F3444))</f>
        <v>Standard</v>
      </c>
      <c r="H3444" s="41" t="str">
        <f aca="false">IF(A3444="","",INDEX(P_Zone,F3444))</f>
        <v>South</v>
      </c>
      <c r="I3444" s="41" t="n">
        <f aca="false">IF(A3444="","",IF(D3444="Delivered",IF(B3444&lt;=INDEX(P_Due,F3444),1,0),0))</f>
        <v>1</v>
      </c>
    </row>
    <row r="3445" customFormat="false" ht="15" hidden="false" customHeight="false" outlineLevel="0" collapsed="false">
      <c r="A3445" s="37" t="n">
        <v>1002924</v>
      </c>
      <c r="B3445" s="38" t="n">
        <v>46288</v>
      </c>
      <c r="C3445" s="39" t="n">
        <v>2</v>
      </c>
      <c r="D3445" s="39" t="s">
        <v>26</v>
      </c>
      <c r="E3445" s="39"/>
      <c r="F3445" s="41" t="n">
        <f aca="false">IF(A3445="","",MATCH(A3445,P_ID,1))</f>
        <v>2924</v>
      </c>
      <c r="G3445" s="41" t="str">
        <f aca="false">IF(A3445="","",INDEX(P_Svc,F3445))</f>
        <v>Economy</v>
      </c>
      <c r="H3445" s="41" t="str">
        <f aca="false">IF(A3445="","",INDEX(P_Zone,F3445))</f>
        <v>East</v>
      </c>
      <c r="I3445" s="41" t="n">
        <f aca="false">IF(A3445="","",IF(D3445="Delivered",IF(B3445&lt;=INDEX(P_Due,F3445),1,0),0))</f>
        <v>1</v>
      </c>
    </row>
    <row r="3446" customFormat="false" ht="15" hidden="false" customHeight="false" outlineLevel="0" collapsed="false">
      <c r="A3446" s="37" t="n">
        <v>1002930</v>
      </c>
      <c r="B3446" s="38" t="n">
        <v>46288</v>
      </c>
      <c r="C3446" s="39" t="n">
        <v>2</v>
      </c>
      <c r="D3446" s="39" t="s">
        <v>26</v>
      </c>
      <c r="E3446" s="39"/>
      <c r="F3446" s="41" t="n">
        <f aca="false">IF(A3446="","",MATCH(A3446,P_ID,1))</f>
        <v>2930</v>
      </c>
      <c r="G3446" s="41" t="str">
        <f aca="false">IF(A3446="","",INDEX(P_Svc,F3446))</f>
        <v>Standard</v>
      </c>
      <c r="H3446" s="41" t="str">
        <f aca="false">IF(A3446="","",INDEX(P_Zone,F3446))</f>
        <v>East</v>
      </c>
      <c r="I3446" s="41" t="n">
        <f aca="false">IF(A3446="","",IF(D3446="Delivered",IF(B3446&lt;=INDEX(P_Due,F3446),1,0),0))</f>
        <v>1</v>
      </c>
    </row>
    <row r="3447" customFormat="false" ht="15" hidden="false" customHeight="false" outlineLevel="0" collapsed="false">
      <c r="A3447" s="37" t="n">
        <v>1002950</v>
      </c>
      <c r="B3447" s="38" t="n">
        <v>46288</v>
      </c>
      <c r="C3447" s="39" t="n">
        <v>2</v>
      </c>
      <c r="D3447" s="39" t="s">
        <v>26</v>
      </c>
      <c r="E3447" s="39"/>
      <c r="F3447" s="41" t="n">
        <f aca="false">IF(A3447="","",MATCH(A3447,P_ID,1))</f>
        <v>2950</v>
      </c>
      <c r="G3447" s="41" t="str">
        <f aca="false">IF(A3447="","",INDEX(P_Svc,F3447))</f>
        <v>Standard</v>
      </c>
      <c r="H3447" s="41" t="str">
        <f aca="false">IF(A3447="","",INDEX(P_Zone,F3447))</f>
        <v>South</v>
      </c>
      <c r="I3447" s="41" t="n">
        <f aca="false">IF(A3447="","",IF(D3447="Delivered",IF(B3447&lt;=INDEX(P_Due,F3447),1,0),0))</f>
        <v>1</v>
      </c>
    </row>
    <row r="3448" customFormat="false" ht="15" hidden="false" customHeight="false" outlineLevel="0" collapsed="false">
      <c r="A3448" s="37" t="n">
        <v>1002958</v>
      </c>
      <c r="B3448" s="38" t="n">
        <v>46288</v>
      </c>
      <c r="C3448" s="39" t="n">
        <v>1</v>
      </c>
      <c r="D3448" s="39" t="s">
        <v>26</v>
      </c>
      <c r="E3448" s="39"/>
      <c r="F3448" s="41" t="n">
        <f aca="false">IF(A3448="","",MATCH(A3448,P_ID,1))</f>
        <v>2958</v>
      </c>
      <c r="G3448" s="41" t="str">
        <f aca="false">IF(A3448="","",INDEX(P_Svc,F3448))</f>
        <v>Economy</v>
      </c>
      <c r="H3448" s="41" t="str">
        <f aca="false">IF(A3448="","",INDEX(P_Zone,F3448))</f>
        <v>West</v>
      </c>
      <c r="I3448" s="41" t="n">
        <f aca="false">IF(A3448="","",IF(D3448="Delivered",IF(B3448&lt;=INDEX(P_Due,F3448),1,0),0))</f>
        <v>1</v>
      </c>
    </row>
    <row r="3449" customFormat="false" ht="15" hidden="false" customHeight="false" outlineLevel="0" collapsed="false">
      <c r="A3449" s="37" t="n">
        <v>1002975</v>
      </c>
      <c r="B3449" s="38" t="n">
        <v>46288</v>
      </c>
      <c r="C3449" s="39" t="n">
        <v>2</v>
      </c>
      <c r="D3449" s="39" t="s">
        <v>79</v>
      </c>
      <c r="E3449" s="39" t="s">
        <v>32</v>
      </c>
      <c r="F3449" s="41" t="n">
        <f aca="false">IF(A3449="","",MATCH(A3449,P_ID,1))</f>
        <v>2975</v>
      </c>
      <c r="G3449" s="41" t="str">
        <f aca="false">IF(A3449="","",INDEX(P_Svc,F3449))</f>
        <v>Standard</v>
      </c>
      <c r="H3449" s="41" t="str">
        <f aca="false">IF(A3449="","",INDEX(P_Zone,F3449))</f>
        <v>West</v>
      </c>
      <c r="I3449" s="41" t="n">
        <f aca="false">IF(A3449="","",IF(D3449="Delivered",IF(B3449&lt;=INDEX(P_Due,F3449),1,0),0))</f>
        <v>0</v>
      </c>
    </row>
    <row r="3450" customFormat="false" ht="15" hidden="false" customHeight="false" outlineLevel="0" collapsed="false">
      <c r="A3450" s="37" t="n">
        <v>1002990</v>
      </c>
      <c r="B3450" s="38" t="n">
        <v>46288</v>
      </c>
      <c r="C3450" s="39" t="n">
        <v>1</v>
      </c>
      <c r="D3450" s="39" t="s">
        <v>26</v>
      </c>
      <c r="E3450" s="39"/>
      <c r="F3450" s="41" t="n">
        <f aca="false">IF(A3450="","",MATCH(A3450,P_ID,1))</f>
        <v>2990</v>
      </c>
      <c r="G3450" s="41" t="str">
        <f aca="false">IF(A3450="","",INDEX(P_Svc,F3450))</f>
        <v>Standard</v>
      </c>
      <c r="H3450" s="41" t="str">
        <f aca="false">IF(A3450="","",INDEX(P_Zone,F3450))</f>
        <v>Central</v>
      </c>
      <c r="I3450" s="41" t="n">
        <f aca="false">IF(A3450="","",IF(D3450="Delivered",IF(B3450&lt;=INDEX(P_Due,F3450),1,0),0))</f>
        <v>1</v>
      </c>
    </row>
    <row r="3451" customFormat="false" ht="15" hidden="false" customHeight="false" outlineLevel="0" collapsed="false">
      <c r="A3451" s="37" t="n">
        <v>1002998</v>
      </c>
      <c r="B3451" s="38" t="n">
        <v>46288</v>
      </c>
      <c r="C3451" s="39" t="n">
        <v>2</v>
      </c>
      <c r="D3451" s="39" t="s">
        <v>26</v>
      </c>
      <c r="E3451" s="39"/>
      <c r="F3451" s="41" t="n">
        <f aca="false">IF(A3451="","",MATCH(A3451,P_ID,1))</f>
        <v>2998</v>
      </c>
      <c r="G3451" s="41" t="str">
        <f aca="false">IF(A3451="","",INDEX(P_Svc,F3451))</f>
        <v>Standard</v>
      </c>
      <c r="H3451" s="41" t="str">
        <f aca="false">IF(A3451="","",INDEX(P_Zone,F3451))</f>
        <v>West</v>
      </c>
      <c r="I3451" s="41" t="n">
        <f aca="false">IF(A3451="","",IF(D3451="Delivered",IF(B3451&lt;=INDEX(P_Due,F3451),1,0),0))</f>
        <v>1</v>
      </c>
    </row>
    <row r="3452" customFormat="false" ht="15" hidden="false" customHeight="false" outlineLevel="0" collapsed="false">
      <c r="A3452" s="37" t="n">
        <v>1003004</v>
      </c>
      <c r="B3452" s="38" t="n">
        <v>46288</v>
      </c>
      <c r="C3452" s="39" t="n">
        <v>2</v>
      </c>
      <c r="D3452" s="39" t="s">
        <v>26</v>
      </c>
      <c r="E3452" s="39"/>
      <c r="F3452" s="41" t="n">
        <f aca="false">IF(A3452="","",MATCH(A3452,P_ID,1))</f>
        <v>3004</v>
      </c>
      <c r="G3452" s="41" t="str">
        <f aca="false">IF(A3452="","",INDEX(P_Svc,F3452))</f>
        <v>Standard</v>
      </c>
      <c r="H3452" s="41" t="str">
        <f aca="false">IF(A3452="","",INDEX(P_Zone,F3452))</f>
        <v>West</v>
      </c>
      <c r="I3452" s="41" t="n">
        <f aca="false">IF(A3452="","",IF(D3452="Delivered",IF(B3452&lt;=INDEX(P_Due,F3452),1,0),0))</f>
        <v>1</v>
      </c>
    </row>
    <row r="3453" customFormat="false" ht="15" hidden="false" customHeight="false" outlineLevel="0" collapsed="false">
      <c r="A3453" s="37" t="n">
        <v>1003012</v>
      </c>
      <c r="B3453" s="38" t="n">
        <v>46288</v>
      </c>
      <c r="C3453" s="39" t="n">
        <v>2</v>
      </c>
      <c r="D3453" s="39" t="s">
        <v>26</v>
      </c>
      <c r="E3453" s="39"/>
      <c r="F3453" s="41" t="n">
        <f aca="false">IF(A3453="","",MATCH(A3453,P_ID,1))</f>
        <v>3012</v>
      </c>
      <c r="G3453" s="41" t="str">
        <f aca="false">IF(A3453="","",INDEX(P_Svc,F3453))</f>
        <v>Economy</v>
      </c>
      <c r="H3453" s="41" t="str">
        <f aca="false">IF(A3453="","",INDEX(P_Zone,F3453))</f>
        <v>West</v>
      </c>
      <c r="I3453" s="41" t="n">
        <f aca="false">IF(A3453="","",IF(D3453="Delivered",IF(B3453&lt;=INDEX(P_Due,F3453),1,0),0))</f>
        <v>1</v>
      </c>
    </row>
    <row r="3454" customFormat="false" ht="15" hidden="false" customHeight="false" outlineLevel="0" collapsed="false">
      <c r="A3454" s="37" t="n">
        <v>1003035</v>
      </c>
      <c r="B3454" s="38" t="n">
        <v>46288</v>
      </c>
      <c r="C3454" s="39" t="n">
        <v>2</v>
      </c>
      <c r="D3454" s="39" t="s">
        <v>79</v>
      </c>
      <c r="E3454" s="39" t="s">
        <v>32</v>
      </c>
      <c r="F3454" s="41" t="n">
        <f aca="false">IF(A3454="","",MATCH(A3454,P_ID,1))</f>
        <v>3035</v>
      </c>
      <c r="G3454" s="41" t="str">
        <f aca="false">IF(A3454="","",INDEX(P_Svc,F3454))</f>
        <v>Standard</v>
      </c>
      <c r="H3454" s="41" t="str">
        <f aca="false">IF(A3454="","",INDEX(P_Zone,F3454))</f>
        <v>West</v>
      </c>
      <c r="I3454" s="41" t="n">
        <f aca="false">IF(A3454="","",IF(D3454="Delivered",IF(B3454&lt;=INDEX(P_Due,F3454),1,0),0))</f>
        <v>0</v>
      </c>
    </row>
    <row r="3455" customFormat="false" ht="15" hidden="false" customHeight="false" outlineLevel="0" collapsed="false">
      <c r="A3455" s="37" t="n">
        <v>1003047</v>
      </c>
      <c r="B3455" s="38" t="n">
        <v>46288</v>
      </c>
      <c r="C3455" s="39" t="n">
        <v>1</v>
      </c>
      <c r="D3455" s="39" t="s">
        <v>79</v>
      </c>
      <c r="E3455" s="39" t="s">
        <v>32</v>
      </c>
      <c r="F3455" s="41" t="n">
        <f aca="false">IF(A3455="","",MATCH(A3455,P_ID,1))</f>
        <v>3047</v>
      </c>
      <c r="G3455" s="41" t="str">
        <f aca="false">IF(A3455="","",INDEX(P_Svc,F3455))</f>
        <v>Standard</v>
      </c>
      <c r="H3455" s="41" t="str">
        <f aca="false">IF(A3455="","",INDEX(P_Zone,F3455))</f>
        <v>South</v>
      </c>
      <c r="I3455" s="41" t="n">
        <f aca="false">IF(A3455="","",IF(D3455="Delivered",IF(B3455&lt;=INDEX(P_Due,F3455),1,0),0))</f>
        <v>0</v>
      </c>
    </row>
    <row r="3456" customFormat="false" ht="15" hidden="false" customHeight="false" outlineLevel="0" collapsed="false">
      <c r="A3456" s="37" t="n">
        <v>1003048</v>
      </c>
      <c r="B3456" s="38" t="n">
        <v>46288</v>
      </c>
      <c r="C3456" s="39" t="n">
        <v>1</v>
      </c>
      <c r="D3456" s="39" t="s">
        <v>26</v>
      </c>
      <c r="E3456" s="39"/>
      <c r="F3456" s="41" t="n">
        <f aca="false">IF(A3456="","",MATCH(A3456,P_ID,1))</f>
        <v>3048</v>
      </c>
      <c r="G3456" s="41" t="str">
        <f aca="false">IF(A3456="","",INDEX(P_Svc,F3456))</f>
        <v>Standard</v>
      </c>
      <c r="H3456" s="41" t="str">
        <f aca="false">IF(A3456="","",INDEX(P_Zone,F3456))</f>
        <v>Central</v>
      </c>
      <c r="I3456" s="41" t="n">
        <f aca="false">IF(A3456="","",IF(D3456="Delivered",IF(B3456&lt;=INDEX(P_Due,F3456),1,0),0))</f>
        <v>1</v>
      </c>
    </row>
    <row r="3457" customFormat="false" ht="15" hidden="false" customHeight="false" outlineLevel="0" collapsed="false">
      <c r="A3457" s="37" t="n">
        <v>1003049</v>
      </c>
      <c r="B3457" s="38" t="n">
        <v>46288</v>
      </c>
      <c r="C3457" s="39" t="n">
        <v>1</v>
      </c>
      <c r="D3457" s="39" t="s">
        <v>79</v>
      </c>
      <c r="E3457" s="39" t="s">
        <v>36</v>
      </c>
      <c r="F3457" s="41" t="n">
        <f aca="false">IF(A3457="","",MATCH(A3457,P_ID,1))</f>
        <v>3049</v>
      </c>
      <c r="G3457" s="41" t="str">
        <f aca="false">IF(A3457="","",INDEX(P_Svc,F3457))</f>
        <v>Standard</v>
      </c>
      <c r="H3457" s="41" t="str">
        <f aca="false">IF(A3457="","",INDEX(P_Zone,F3457))</f>
        <v>East</v>
      </c>
      <c r="I3457" s="41" t="n">
        <f aca="false">IF(A3457="","",IF(D3457="Delivered",IF(B3457&lt;=INDEX(P_Due,F3457),1,0),0))</f>
        <v>0</v>
      </c>
    </row>
    <row r="3458" customFormat="false" ht="15" hidden="false" customHeight="false" outlineLevel="0" collapsed="false">
      <c r="A3458" s="37" t="n">
        <v>1003051</v>
      </c>
      <c r="B3458" s="38" t="n">
        <v>46288</v>
      </c>
      <c r="C3458" s="39" t="n">
        <v>1</v>
      </c>
      <c r="D3458" s="39" t="s">
        <v>26</v>
      </c>
      <c r="E3458" s="39"/>
      <c r="F3458" s="41" t="n">
        <f aca="false">IF(A3458="","",MATCH(A3458,P_ID,1))</f>
        <v>3051</v>
      </c>
      <c r="G3458" s="41" t="str">
        <f aca="false">IF(A3458="","",INDEX(P_Svc,F3458))</f>
        <v>Standard</v>
      </c>
      <c r="H3458" s="41" t="str">
        <f aca="false">IF(A3458="","",INDEX(P_Zone,F3458))</f>
        <v>South</v>
      </c>
      <c r="I3458" s="41" t="n">
        <f aca="false">IF(A3458="","",IF(D3458="Delivered",IF(B3458&lt;=INDEX(P_Due,F3458),1,0),0))</f>
        <v>1</v>
      </c>
    </row>
    <row r="3459" customFormat="false" ht="15" hidden="false" customHeight="false" outlineLevel="0" collapsed="false">
      <c r="A3459" s="37" t="n">
        <v>1003052</v>
      </c>
      <c r="B3459" s="38" t="n">
        <v>46288</v>
      </c>
      <c r="C3459" s="39" t="n">
        <v>1</v>
      </c>
      <c r="D3459" s="39" t="s">
        <v>26</v>
      </c>
      <c r="E3459" s="39"/>
      <c r="F3459" s="41" t="n">
        <f aca="false">IF(A3459="","",MATCH(A3459,P_ID,1))</f>
        <v>3052</v>
      </c>
      <c r="G3459" s="41" t="str">
        <f aca="false">IF(A3459="","",INDEX(P_Svc,F3459))</f>
        <v>Standard</v>
      </c>
      <c r="H3459" s="41" t="str">
        <f aca="false">IF(A3459="","",INDEX(P_Zone,F3459))</f>
        <v>West</v>
      </c>
      <c r="I3459" s="41" t="n">
        <f aca="false">IF(A3459="","",IF(D3459="Delivered",IF(B3459&lt;=INDEX(P_Due,F3459),1,0),0))</f>
        <v>1</v>
      </c>
    </row>
    <row r="3460" customFormat="false" ht="15" hidden="false" customHeight="false" outlineLevel="0" collapsed="false">
      <c r="A3460" s="37" t="n">
        <v>1003054</v>
      </c>
      <c r="B3460" s="38" t="n">
        <v>46288</v>
      </c>
      <c r="C3460" s="39" t="n">
        <v>1</v>
      </c>
      <c r="D3460" s="39" t="s">
        <v>26</v>
      </c>
      <c r="E3460" s="39"/>
      <c r="F3460" s="41" t="n">
        <f aca="false">IF(A3460="","",MATCH(A3460,P_ID,1))</f>
        <v>3054</v>
      </c>
      <c r="G3460" s="41" t="str">
        <f aca="false">IF(A3460="","",INDEX(P_Svc,F3460))</f>
        <v>Standard</v>
      </c>
      <c r="H3460" s="41" t="str">
        <f aca="false">IF(A3460="","",INDEX(P_Zone,F3460))</f>
        <v>West</v>
      </c>
      <c r="I3460" s="41" t="n">
        <f aca="false">IF(A3460="","",IF(D3460="Delivered",IF(B3460&lt;=INDEX(P_Due,F3460),1,0),0))</f>
        <v>1</v>
      </c>
    </row>
    <row r="3461" customFormat="false" ht="15" hidden="false" customHeight="false" outlineLevel="0" collapsed="false">
      <c r="A3461" s="37" t="n">
        <v>1003055</v>
      </c>
      <c r="B3461" s="38" t="n">
        <v>46288</v>
      </c>
      <c r="C3461" s="39" t="n">
        <v>1</v>
      </c>
      <c r="D3461" s="39" t="s">
        <v>26</v>
      </c>
      <c r="E3461" s="39"/>
      <c r="F3461" s="41" t="n">
        <f aca="false">IF(A3461="","",MATCH(A3461,P_ID,1))</f>
        <v>3055</v>
      </c>
      <c r="G3461" s="41" t="str">
        <f aca="false">IF(A3461="","",INDEX(P_Svc,F3461))</f>
        <v>Standard</v>
      </c>
      <c r="H3461" s="41" t="str">
        <f aca="false">IF(A3461="","",INDEX(P_Zone,F3461))</f>
        <v>South</v>
      </c>
      <c r="I3461" s="41" t="n">
        <f aca="false">IF(A3461="","",IF(D3461="Delivered",IF(B3461&lt;=INDEX(P_Due,F3461),1,0),0))</f>
        <v>1</v>
      </c>
    </row>
    <row r="3462" customFormat="false" ht="15" hidden="false" customHeight="false" outlineLevel="0" collapsed="false">
      <c r="A3462" s="37" t="n">
        <v>1003056</v>
      </c>
      <c r="B3462" s="38" t="n">
        <v>46288</v>
      </c>
      <c r="C3462" s="39" t="n">
        <v>1</v>
      </c>
      <c r="D3462" s="39" t="s">
        <v>79</v>
      </c>
      <c r="E3462" s="39" t="s">
        <v>36</v>
      </c>
      <c r="F3462" s="41" t="n">
        <f aca="false">IF(A3462="","",MATCH(A3462,P_ID,1))</f>
        <v>3056</v>
      </c>
      <c r="G3462" s="41" t="str">
        <f aca="false">IF(A3462="","",INDEX(P_Svc,F3462))</f>
        <v>Economy</v>
      </c>
      <c r="H3462" s="41" t="str">
        <f aca="false">IF(A3462="","",INDEX(P_Zone,F3462))</f>
        <v>Central</v>
      </c>
      <c r="I3462" s="41" t="n">
        <f aca="false">IF(A3462="","",IF(D3462="Delivered",IF(B3462&lt;=INDEX(P_Due,F3462),1,0),0))</f>
        <v>0</v>
      </c>
    </row>
    <row r="3463" customFormat="false" ht="15" hidden="false" customHeight="false" outlineLevel="0" collapsed="false">
      <c r="A3463" s="37" t="n">
        <v>1003058</v>
      </c>
      <c r="B3463" s="38" t="n">
        <v>46288</v>
      </c>
      <c r="C3463" s="39" t="n">
        <v>1</v>
      </c>
      <c r="D3463" s="39" t="s">
        <v>26</v>
      </c>
      <c r="E3463" s="39"/>
      <c r="F3463" s="41" t="n">
        <f aca="false">IF(A3463="","",MATCH(A3463,P_ID,1))</f>
        <v>3058</v>
      </c>
      <c r="G3463" s="41" t="str">
        <f aca="false">IF(A3463="","",INDEX(P_Svc,F3463))</f>
        <v>Economy</v>
      </c>
      <c r="H3463" s="41" t="str">
        <f aca="false">IF(A3463="","",INDEX(P_Zone,F3463))</f>
        <v>East</v>
      </c>
      <c r="I3463" s="41" t="n">
        <f aca="false">IF(A3463="","",IF(D3463="Delivered",IF(B3463&lt;=INDEX(P_Due,F3463),1,0),0))</f>
        <v>1</v>
      </c>
    </row>
    <row r="3464" customFormat="false" ht="15" hidden="false" customHeight="false" outlineLevel="0" collapsed="false">
      <c r="A3464" s="37" t="n">
        <v>1003059</v>
      </c>
      <c r="B3464" s="38" t="n">
        <v>46288</v>
      </c>
      <c r="C3464" s="39" t="n">
        <v>1</v>
      </c>
      <c r="D3464" s="39" t="s">
        <v>26</v>
      </c>
      <c r="E3464" s="39"/>
      <c r="F3464" s="41" t="n">
        <f aca="false">IF(A3464="","",MATCH(A3464,P_ID,1))</f>
        <v>3059</v>
      </c>
      <c r="G3464" s="41" t="str">
        <f aca="false">IF(A3464="","",INDEX(P_Svc,F3464))</f>
        <v>Standard</v>
      </c>
      <c r="H3464" s="41" t="str">
        <f aca="false">IF(A3464="","",INDEX(P_Zone,F3464))</f>
        <v>North</v>
      </c>
      <c r="I3464" s="41" t="n">
        <f aca="false">IF(A3464="","",IF(D3464="Delivered",IF(B3464&lt;=INDEX(P_Due,F3464),1,0),0))</f>
        <v>1</v>
      </c>
    </row>
    <row r="3465" customFormat="false" ht="15" hidden="false" customHeight="false" outlineLevel="0" collapsed="false">
      <c r="A3465" s="37" t="n">
        <v>1003060</v>
      </c>
      <c r="B3465" s="38" t="n">
        <v>46288</v>
      </c>
      <c r="C3465" s="39" t="n">
        <v>1</v>
      </c>
      <c r="D3465" s="39" t="s">
        <v>26</v>
      </c>
      <c r="E3465" s="39"/>
      <c r="F3465" s="41" t="n">
        <f aca="false">IF(A3465="","",MATCH(A3465,P_ID,1))</f>
        <v>3060</v>
      </c>
      <c r="G3465" s="41" t="str">
        <f aca="false">IF(A3465="","",INDEX(P_Svc,F3465))</f>
        <v>Economy</v>
      </c>
      <c r="H3465" s="41" t="str">
        <f aca="false">IF(A3465="","",INDEX(P_Zone,F3465))</f>
        <v>East</v>
      </c>
      <c r="I3465" s="41" t="n">
        <f aca="false">IF(A3465="","",IF(D3465="Delivered",IF(B3465&lt;=INDEX(P_Due,F3465),1,0),0))</f>
        <v>1</v>
      </c>
    </row>
    <row r="3466" customFormat="false" ht="15" hidden="false" customHeight="false" outlineLevel="0" collapsed="false">
      <c r="A3466" s="37" t="n">
        <v>1003063</v>
      </c>
      <c r="B3466" s="38" t="n">
        <v>46288</v>
      </c>
      <c r="C3466" s="39" t="n">
        <v>1</v>
      </c>
      <c r="D3466" s="39" t="s">
        <v>26</v>
      </c>
      <c r="E3466" s="39"/>
      <c r="F3466" s="41" t="n">
        <f aca="false">IF(A3466="","",MATCH(A3466,P_ID,1))</f>
        <v>3063</v>
      </c>
      <c r="G3466" s="41" t="str">
        <f aca="false">IF(A3466="","",INDEX(P_Svc,F3466))</f>
        <v>Standard</v>
      </c>
      <c r="H3466" s="41" t="str">
        <f aca="false">IF(A3466="","",INDEX(P_Zone,F3466))</f>
        <v>North</v>
      </c>
      <c r="I3466" s="41" t="n">
        <f aca="false">IF(A3466="","",IF(D3466="Delivered",IF(B3466&lt;=INDEX(P_Due,F3466),1,0),0))</f>
        <v>1</v>
      </c>
    </row>
    <row r="3467" customFormat="false" ht="15" hidden="false" customHeight="false" outlineLevel="0" collapsed="false">
      <c r="A3467" s="37" t="n">
        <v>1003064</v>
      </c>
      <c r="B3467" s="38" t="n">
        <v>46288</v>
      </c>
      <c r="C3467" s="39" t="n">
        <v>1</v>
      </c>
      <c r="D3467" s="39" t="s">
        <v>26</v>
      </c>
      <c r="E3467" s="39"/>
      <c r="F3467" s="41" t="n">
        <f aca="false">IF(A3467="","",MATCH(A3467,P_ID,1))</f>
        <v>3064</v>
      </c>
      <c r="G3467" s="41" t="str">
        <f aca="false">IF(A3467="","",INDEX(P_Svc,F3467))</f>
        <v>Economy</v>
      </c>
      <c r="H3467" s="41" t="str">
        <f aca="false">IF(A3467="","",INDEX(P_Zone,F3467))</f>
        <v>East</v>
      </c>
      <c r="I3467" s="41" t="n">
        <f aca="false">IF(A3467="","",IF(D3467="Delivered",IF(B3467&lt;=INDEX(P_Due,F3467),1,0),0))</f>
        <v>1</v>
      </c>
    </row>
    <row r="3468" customFormat="false" ht="15" hidden="false" customHeight="false" outlineLevel="0" collapsed="false">
      <c r="A3468" s="37" t="n">
        <v>1003065</v>
      </c>
      <c r="B3468" s="38" t="n">
        <v>46288</v>
      </c>
      <c r="C3468" s="39" t="n">
        <v>1</v>
      </c>
      <c r="D3468" s="39" t="s">
        <v>79</v>
      </c>
      <c r="E3468" s="39" t="s">
        <v>36</v>
      </c>
      <c r="F3468" s="41" t="n">
        <f aca="false">IF(A3468="","",MATCH(A3468,P_ID,1))</f>
        <v>3065</v>
      </c>
      <c r="G3468" s="41" t="str">
        <f aca="false">IF(A3468="","",INDEX(P_Svc,F3468))</f>
        <v>Standard</v>
      </c>
      <c r="H3468" s="41" t="str">
        <f aca="false">IF(A3468="","",INDEX(P_Zone,F3468))</f>
        <v>West</v>
      </c>
      <c r="I3468" s="41" t="n">
        <f aca="false">IF(A3468="","",IF(D3468="Delivered",IF(B3468&lt;=INDEX(P_Due,F3468),1,0),0))</f>
        <v>0</v>
      </c>
    </row>
    <row r="3469" customFormat="false" ht="15" hidden="false" customHeight="false" outlineLevel="0" collapsed="false">
      <c r="A3469" s="37" t="n">
        <v>1003067</v>
      </c>
      <c r="B3469" s="38" t="n">
        <v>46288</v>
      </c>
      <c r="C3469" s="39" t="n">
        <v>1</v>
      </c>
      <c r="D3469" s="39" t="s">
        <v>79</v>
      </c>
      <c r="E3469" s="39" t="s">
        <v>38</v>
      </c>
      <c r="F3469" s="41" t="n">
        <f aca="false">IF(A3469="","",MATCH(A3469,P_ID,1))</f>
        <v>3067</v>
      </c>
      <c r="G3469" s="41" t="str">
        <f aca="false">IF(A3469="","",INDEX(P_Svc,F3469))</f>
        <v>Standard</v>
      </c>
      <c r="H3469" s="41" t="str">
        <f aca="false">IF(A3469="","",INDEX(P_Zone,F3469))</f>
        <v>South</v>
      </c>
      <c r="I3469" s="41" t="n">
        <f aca="false">IF(A3469="","",IF(D3469="Delivered",IF(B3469&lt;=INDEX(P_Due,F3469),1,0),0))</f>
        <v>0</v>
      </c>
    </row>
    <row r="3470" customFormat="false" ht="15" hidden="false" customHeight="false" outlineLevel="0" collapsed="false">
      <c r="A3470" s="37" t="n">
        <v>1003068</v>
      </c>
      <c r="B3470" s="38" t="n">
        <v>46288</v>
      </c>
      <c r="C3470" s="39" t="n">
        <v>1</v>
      </c>
      <c r="D3470" s="39" t="s">
        <v>26</v>
      </c>
      <c r="E3470" s="39"/>
      <c r="F3470" s="41" t="n">
        <f aca="false">IF(A3470="","",MATCH(A3470,P_ID,1))</f>
        <v>3068</v>
      </c>
      <c r="G3470" s="41" t="str">
        <f aca="false">IF(A3470="","",INDEX(P_Svc,F3470))</f>
        <v>Standard</v>
      </c>
      <c r="H3470" s="41" t="str">
        <f aca="false">IF(A3470="","",INDEX(P_Zone,F3470))</f>
        <v>North</v>
      </c>
      <c r="I3470" s="41" t="n">
        <f aca="false">IF(A3470="","",IF(D3470="Delivered",IF(B3470&lt;=INDEX(P_Due,F3470),1,0),0))</f>
        <v>1</v>
      </c>
    </row>
    <row r="3471" customFormat="false" ht="15" hidden="false" customHeight="false" outlineLevel="0" collapsed="false">
      <c r="A3471" s="37" t="n">
        <v>1003069</v>
      </c>
      <c r="B3471" s="38" t="n">
        <v>46288</v>
      </c>
      <c r="C3471" s="39" t="n">
        <v>1</v>
      </c>
      <c r="D3471" s="39" t="s">
        <v>26</v>
      </c>
      <c r="E3471" s="39"/>
      <c r="F3471" s="41" t="n">
        <f aca="false">IF(A3471="","",MATCH(A3471,P_ID,1))</f>
        <v>3069</v>
      </c>
      <c r="G3471" s="41" t="str">
        <f aca="false">IF(A3471="","",INDEX(P_Svc,F3471))</f>
        <v>Economy</v>
      </c>
      <c r="H3471" s="41" t="str">
        <f aca="false">IF(A3471="","",INDEX(P_Zone,F3471))</f>
        <v>South</v>
      </c>
      <c r="I3471" s="41" t="n">
        <f aca="false">IF(A3471="","",IF(D3471="Delivered",IF(B3471&lt;=INDEX(P_Due,F3471),1,0),0))</f>
        <v>1</v>
      </c>
    </row>
    <row r="3472" customFormat="false" ht="15" hidden="false" customHeight="false" outlineLevel="0" collapsed="false">
      <c r="A3472" s="37" t="n">
        <v>1003071</v>
      </c>
      <c r="B3472" s="38" t="n">
        <v>46288</v>
      </c>
      <c r="C3472" s="39" t="n">
        <v>1</v>
      </c>
      <c r="D3472" s="39" t="s">
        <v>26</v>
      </c>
      <c r="E3472" s="39"/>
      <c r="F3472" s="41" t="n">
        <f aca="false">IF(A3472="","",MATCH(A3472,P_ID,1))</f>
        <v>3071</v>
      </c>
      <c r="G3472" s="41" t="str">
        <f aca="false">IF(A3472="","",INDEX(P_Svc,F3472))</f>
        <v>Standard</v>
      </c>
      <c r="H3472" s="41" t="str">
        <f aca="false">IF(A3472="","",INDEX(P_Zone,F3472))</f>
        <v>South</v>
      </c>
      <c r="I3472" s="41" t="n">
        <f aca="false">IF(A3472="","",IF(D3472="Delivered",IF(B3472&lt;=INDEX(P_Due,F3472),1,0),0))</f>
        <v>1</v>
      </c>
    </row>
    <row r="3473" customFormat="false" ht="15" hidden="false" customHeight="false" outlineLevel="0" collapsed="false">
      <c r="A3473" s="37" t="n">
        <v>1003072</v>
      </c>
      <c r="B3473" s="38" t="n">
        <v>46288</v>
      </c>
      <c r="C3473" s="39" t="n">
        <v>1</v>
      </c>
      <c r="D3473" s="39" t="s">
        <v>26</v>
      </c>
      <c r="E3473" s="39"/>
      <c r="F3473" s="41" t="n">
        <f aca="false">IF(A3473="","",MATCH(A3473,P_ID,1))</f>
        <v>3072</v>
      </c>
      <c r="G3473" s="41" t="str">
        <f aca="false">IF(A3473="","",INDEX(P_Svc,F3473))</f>
        <v>Standard</v>
      </c>
      <c r="H3473" s="41" t="str">
        <f aca="false">IF(A3473="","",INDEX(P_Zone,F3473))</f>
        <v>South</v>
      </c>
      <c r="I3473" s="41" t="n">
        <f aca="false">IF(A3473="","",IF(D3473="Delivered",IF(B3473&lt;=INDEX(P_Due,F3473),1,0),0))</f>
        <v>1</v>
      </c>
    </row>
    <row r="3474" customFormat="false" ht="15" hidden="false" customHeight="false" outlineLevel="0" collapsed="false">
      <c r="A3474" s="37" t="n">
        <v>1003073</v>
      </c>
      <c r="B3474" s="38" t="n">
        <v>46288</v>
      </c>
      <c r="C3474" s="39" t="n">
        <v>1</v>
      </c>
      <c r="D3474" s="39" t="s">
        <v>26</v>
      </c>
      <c r="E3474" s="39"/>
      <c r="F3474" s="41" t="n">
        <f aca="false">IF(A3474="","",MATCH(A3474,P_ID,1))</f>
        <v>3073</v>
      </c>
      <c r="G3474" s="41" t="str">
        <f aca="false">IF(A3474="","",INDEX(P_Svc,F3474))</f>
        <v>Standard</v>
      </c>
      <c r="H3474" s="41" t="str">
        <f aca="false">IF(A3474="","",INDEX(P_Zone,F3474))</f>
        <v>Central</v>
      </c>
      <c r="I3474" s="41" t="n">
        <f aca="false">IF(A3474="","",IF(D3474="Delivered",IF(B3474&lt;=INDEX(P_Due,F3474),1,0),0))</f>
        <v>1</v>
      </c>
    </row>
    <row r="3475" customFormat="false" ht="15" hidden="false" customHeight="false" outlineLevel="0" collapsed="false">
      <c r="A3475" s="37" t="n">
        <v>1003074</v>
      </c>
      <c r="B3475" s="38" t="n">
        <v>46288</v>
      </c>
      <c r="C3475" s="39" t="n">
        <v>1</v>
      </c>
      <c r="D3475" s="39" t="s">
        <v>26</v>
      </c>
      <c r="E3475" s="39"/>
      <c r="F3475" s="41" t="n">
        <f aca="false">IF(A3475="","",MATCH(A3475,P_ID,1))</f>
        <v>3074</v>
      </c>
      <c r="G3475" s="41" t="str">
        <f aca="false">IF(A3475="","",INDEX(P_Svc,F3475))</f>
        <v>Standard</v>
      </c>
      <c r="H3475" s="41" t="str">
        <f aca="false">IF(A3475="","",INDEX(P_Zone,F3475))</f>
        <v>North</v>
      </c>
      <c r="I3475" s="41" t="n">
        <f aca="false">IF(A3475="","",IF(D3475="Delivered",IF(B3475&lt;=INDEX(P_Due,F3475),1,0),0))</f>
        <v>1</v>
      </c>
    </row>
    <row r="3476" customFormat="false" ht="15" hidden="false" customHeight="false" outlineLevel="0" collapsed="false">
      <c r="A3476" s="37" t="n">
        <v>1003075</v>
      </c>
      <c r="B3476" s="38" t="n">
        <v>46288</v>
      </c>
      <c r="C3476" s="39" t="n">
        <v>1</v>
      </c>
      <c r="D3476" s="39" t="s">
        <v>79</v>
      </c>
      <c r="E3476" s="39" t="s">
        <v>34</v>
      </c>
      <c r="F3476" s="41" t="n">
        <f aca="false">IF(A3476="","",MATCH(A3476,P_ID,1))</f>
        <v>3075</v>
      </c>
      <c r="G3476" s="41" t="str">
        <f aca="false">IF(A3476="","",INDEX(P_Svc,F3476))</f>
        <v>Standard</v>
      </c>
      <c r="H3476" s="41" t="str">
        <f aca="false">IF(A3476="","",INDEX(P_Zone,F3476))</f>
        <v>South</v>
      </c>
      <c r="I3476" s="41" t="n">
        <f aca="false">IF(A3476="","",IF(D3476="Delivered",IF(B3476&lt;=INDEX(P_Due,F3476),1,0),0))</f>
        <v>0</v>
      </c>
    </row>
    <row r="3477" customFormat="false" ht="15" hidden="false" customHeight="false" outlineLevel="0" collapsed="false">
      <c r="A3477" s="37" t="n">
        <v>1003077</v>
      </c>
      <c r="B3477" s="38" t="n">
        <v>46288</v>
      </c>
      <c r="C3477" s="39" t="n">
        <v>1</v>
      </c>
      <c r="D3477" s="39" t="s">
        <v>26</v>
      </c>
      <c r="E3477" s="39"/>
      <c r="F3477" s="41" t="n">
        <f aca="false">IF(A3477="","",MATCH(A3477,P_ID,1))</f>
        <v>3077</v>
      </c>
      <c r="G3477" s="41" t="str">
        <f aca="false">IF(A3477="","",INDEX(P_Svc,F3477))</f>
        <v>Economy</v>
      </c>
      <c r="H3477" s="41" t="str">
        <f aca="false">IF(A3477="","",INDEX(P_Zone,F3477))</f>
        <v>East</v>
      </c>
      <c r="I3477" s="41" t="n">
        <f aca="false">IF(A3477="","",IF(D3477="Delivered",IF(B3477&lt;=INDEX(P_Due,F3477),1,0),0))</f>
        <v>1</v>
      </c>
    </row>
    <row r="3478" customFormat="false" ht="15" hidden="false" customHeight="false" outlineLevel="0" collapsed="false">
      <c r="A3478" s="37" t="n">
        <v>1003078</v>
      </c>
      <c r="B3478" s="38" t="n">
        <v>46288</v>
      </c>
      <c r="C3478" s="39" t="n">
        <v>1</v>
      </c>
      <c r="D3478" s="39" t="s">
        <v>26</v>
      </c>
      <c r="E3478" s="39"/>
      <c r="F3478" s="41" t="n">
        <f aca="false">IF(A3478="","",MATCH(A3478,P_ID,1))</f>
        <v>3078</v>
      </c>
      <c r="G3478" s="41" t="str">
        <f aca="false">IF(A3478="","",INDEX(P_Svc,F3478))</f>
        <v>Standard</v>
      </c>
      <c r="H3478" s="41" t="str">
        <f aca="false">IF(A3478="","",INDEX(P_Zone,F3478))</f>
        <v>Central</v>
      </c>
      <c r="I3478" s="41" t="n">
        <f aca="false">IF(A3478="","",IF(D3478="Delivered",IF(B3478&lt;=INDEX(P_Due,F3478),1,0),0))</f>
        <v>1</v>
      </c>
    </row>
    <row r="3479" customFormat="false" ht="15" hidden="false" customHeight="false" outlineLevel="0" collapsed="false">
      <c r="A3479" s="37" t="n">
        <v>1003079</v>
      </c>
      <c r="B3479" s="38" t="n">
        <v>46288</v>
      </c>
      <c r="C3479" s="39" t="n">
        <v>1</v>
      </c>
      <c r="D3479" s="39" t="s">
        <v>79</v>
      </c>
      <c r="E3479" s="39" t="s">
        <v>32</v>
      </c>
      <c r="F3479" s="41" t="n">
        <f aca="false">IF(A3479="","",MATCH(A3479,P_ID,1))</f>
        <v>3079</v>
      </c>
      <c r="G3479" s="41" t="str">
        <f aca="false">IF(A3479="","",INDEX(P_Svc,F3479))</f>
        <v>Standard</v>
      </c>
      <c r="H3479" s="41" t="str">
        <f aca="false">IF(A3479="","",INDEX(P_Zone,F3479))</f>
        <v>South</v>
      </c>
      <c r="I3479" s="41" t="n">
        <f aca="false">IF(A3479="","",IF(D3479="Delivered",IF(B3479&lt;=INDEX(P_Due,F3479),1,0),0))</f>
        <v>0</v>
      </c>
    </row>
    <row r="3480" customFormat="false" ht="15" hidden="false" customHeight="false" outlineLevel="0" collapsed="false">
      <c r="A3480" s="37" t="n">
        <v>1003081</v>
      </c>
      <c r="B3480" s="38" t="n">
        <v>46288</v>
      </c>
      <c r="C3480" s="39" t="n">
        <v>1</v>
      </c>
      <c r="D3480" s="39" t="s">
        <v>26</v>
      </c>
      <c r="E3480" s="39"/>
      <c r="F3480" s="41" t="n">
        <f aca="false">IF(A3480="","",MATCH(A3480,P_ID,1))</f>
        <v>3081</v>
      </c>
      <c r="G3480" s="41" t="str">
        <f aca="false">IF(A3480="","",INDEX(P_Svc,F3480))</f>
        <v>Economy</v>
      </c>
      <c r="H3480" s="41" t="str">
        <f aca="false">IF(A3480="","",INDEX(P_Zone,F3480))</f>
        <v>North</v>
      </c>
      <c r="I3480" s="41" t="n">
        <f aca="false">IF(A3480="","",IF(D3480="Delivered",IF(B3480&lt;=INDEX(P_Due,F3480),1,0),0))</f>
        <v>1</v>
      </c>
    </row>
    <row r="3481" customFormat="false" ht="15" hidden="false" customHeight="false" outlineLevel="0" collapsed="false">
      <c r="A3481" s="37" t="n">
        <v>1003082</v>
      </c>
      <c r="B3481" s="38" t="n">
        <v>46288</v>
      </c>
      <c r="C3481" s="39" t="n">
        <v>1</v>
      </c>
      <c r="D3481" s="39" t="s">
        <v>26</v>
      </c>
      <c r="E3481" s="39"/>
      <c r="F3481" s="41" t="n">
        <f aca="false">IF(A3481="","",MATCH(A3481,P_ID,1))</f>
        <v>3082</v>
      </c>
      <c r="G3481" s="41" t="str">
        <f aca="false">IF(A3481="","",INDEX(P_Svc,F3481))</f>
        <v>Economy</v>
      </c>
      <c r="H3481" s="41" t="str">
        <f aca="false">IF(A3481="","",INDEX(P_Zone,F3481))</f>
        <v>North</v>
      </c>
      <c r="I3481" s="41" t="n">
        <f aca="false">IF(A3481="","",IF(D3481="Delivered",IF(B3481&lt;=INDEX(P_Due,F3481),1,0),0))</f>
        <v>1</v>
      </c>
    </row>
    <row r="3482" customFormat="false" ht="15" hidden="false" customHeight="false" outlineLevel="0" collapsed="false">
      <c r="A3482" s="37" t="n">
        <v>1003083</v>
      </c>
      <c r="B3482" s="38" t="n">
        <v>46288</v>
      </c>
      <c r="C3482" s="39" t="n">
        <v>1</v>
      </c>
      <c r="D3482" s="39" t="s">
        <v>79</v>
      </c>
      <c r="E3482" s="39" t="s">
        <v>32</v>
      </c>
      <c r="F3482" s="41" t="n">
        <f aca="false">IF(A3482="","",MATCH(A3482,P_ID,1))</f>
        <v>3083</v>
      </c>
      <c r="G3482" s="41" t="str">
        <f aca="false">IF(A3482="","",INDEX(P_Svc,F3482))</f>
        <v>Standard</v>
      </c>
      <c r="H3482" s="41" t="str">
        <f aca="false">IF(A3482="","",INDEX(P_Zone,F3482))</f>
        <v>West</v>
      </c>
      <c r="I3482" s="41" t="n">
        <f aca="false">IF(A3482="","",IF(D3482="Delivered",IF(B3482&lt;=INDEX(P_Due,F3482),1,0),0))</f>
        <v>0</v>
      </c>
    </row>
    <row r="3483" customFormat="false" ht="15" hidden="false" customHeight="false" outlineLevel="0" collapsed="false">
      <c r="A3483" s="37" t="n">
        <v>1003084</v>
      </c>
      <c r="B3483" s="38" t="n">
        <v>46288</v>
      </c>
      <c r="C3483" s="39" t="n">
        <v>1</v>
      </c>
      <c r="D3483" s="39" t="s">
        <v>26</v>
      </c>
      <c r="E3483" s="39"/>
      <c r="F3483" s="41" t="n">
        <f aca="false">IF(A3483="","",MATCH(A3483,P_ID,1))</f>
        <v>3084</v>
      </c>
      <c r="G3483" s="41" t="str">
        <f aca="false">IF(A3483="","",INDEX(P_Svc,F3483))</f>
        <v>Standard</v>
      </c>
      <c r="H3483" s="41" t="str">
        <f aca="false">IF(A3483="","",INDEX(P_Zone,F3483))</f>
        <v>Central</v>
      </c>
      <c r="I3483" s="41" t="n">
        <f aca="false">IF(A3483="","",IF(D3483="Delivered",IF(B3483&lt;=INDEX(P_Due,F3483),1,0),0))</f>
        <v>1</v>
      </c>
    </row>
    <row r="3484" customFormat="false" ht="15" hidden="false" customHeight="false" outlineLevel="0" collapsed="false">
      <c r="A3484" s="37" t="n">
        <v>1003085</v>
      </c>
      <c r="B3484" s="38" t="n">
        <v>46288</v>
      </c>
      <c r="C3484" s="39" t="n">
        <v>1</v>
      </c>
      <c r="D3484" s="39" t="s">
        <v>26</v>
      </c>
      <c r="E3484" s="39"/>
      <c r="F3484" s="41" t="n">
        <f aca="false">IF(A3484="","",MATCH(A3484,P_ID,1))</f>
        <v>3085</v>
      </c>
      <c r="G3484" s="41" t="str">
        <f aca="false">IF(A3484="","",INDEX(P_Svc,F3484))</f>
        <v>Standard</v>
      </c>
      <c r="H3484" s="41" t="str">
        <f aca="false">IF(A3484="","",INDEX(P_Zone,F3484))</f>
        <v>North</v>
      </c>
      <c r="I3484" s="41" t="n">
        <f aca="false">IF(A3484="","",IF(D3484="Delivered",IF(B3484&lt;=INDEX(P_Due,F3484),1,0),0))</f>
        <v>1</v>
      </c>
    </row>
    <row r="3485" customFormat="false" ht="15" hidden="false" customHeight="false" outlineLevel="0" collapsed="false">
      <c r="A3485" s="37" t="n">
        <v>1003086</v>
      </c>
      <c r="B3485" s="38" t="n">
        <v>46288</v>
      </c>
      <c r="C3485" s="39" t="n">
        <v>1</v>
      </c>
      <c r="D3485" s="39" t="s">
        <v>26</v>
      </c>
      <c r="E3485" s="39"/>
      <c r="F3485" s="41" t="n">
        <f aca="false">IF(A3485="","",MATCH(A3485,P_ID,1))</f>
        <v>3086</v>
      </c>
      <c r="G3485" s="41" t="str">
        <f aca="false">IF(A3485="","",INDEX(P_Svc,F3485))</f>
        <v>Standard</v>
      </c>
      <c r="H3485" s="41" t="str">
        <f aca="false">IF(A3485="","",INDEX(P_Zone,F3485))</f>
        <v>West</v>
      </c>
      <c r="I3485" s="41" t="n">
        <f aca="false">IF(A3485="","",IF(D3485="Delivered",IF(B3485&lt;=INDEX(P_Due,F3485),1,0),0))</f>
        <v>1</v>
      </c>
    </row>
    <row r="3486" customFormat="false" ht="15" hidden="false" customHeight="false" outlineLevel="0" collapsed="false">
      <c r="A3486" s="37" t="n">
        <v>1003087</v>
      </c>
      <c r="B3486" s="38" t="n">
        <v>46288</v>
      </c>
      <c r="C3486" s="39" t="n">
        <v>1</v>
      </c>
      <c r="D3486" s="39" t="s">
        <v>26</v>
      </c>
      <c r="E3486" s="39"/>
      <c r="F3486" s="41" t="n">
        <f aca="false">IF(A3486="","",MATCH(A3486,P_ID,1))</f>
        <v>3087</v>
      </c>
      <c r="G3486" s="41" t="str">
        <f aca="false">IF(A3486="","",INDEX(P_Svc,F3486))</f>
        <v>Economy</v>
      </c>
      <c r="H3486" s="41" t="str">
        <f aca="false">IF(A3486="","",INDEX(P_Zone,F3486))</f>
        <v>West</v>
      </c>
      <c r="I3486" s="41" t="n">
        <f aca="false">IF(A3486="","",IF(D3486="Delivered",IF(B3486&lt;=INDEX(P_Due,F3486),1,0),0))</f>
        <v>1</v>
      </c>
    </row>
    <row r="3487" customFormat="false" ht="15" hidden="false" customHeight="false" outlineLevel="0" collapsed="false">
      <c r="A3487" s="37" t="n">
        <v>1003088</v>
      </c>
      <c r="B3487" s="38" t="n">
        <v>46288</v>
      </c>
      <c r="C3487" s="39" t="n">
        <v>1</v>
      </c>
      <c r="D3487" s="39" t="s">
        <v>26</v>
      </c>
      <c r="E3487" s="39"/>
      <c r="F3487" s="41" t="n">
        <f aca="false">IF(A3487="","",MATCH(A3487,P_ID,1))</f>
        <v>3088</v>
      </c>
      <c r="G3487" s="41" t="str">
        <f aca="false">IF(A3487="","",INDEX(P_Svc,F3487))</f>
        <v>Economy</v>
      </c>
      <c r="H3487" s="41" t="str">
        <f aca="false">IF(A3487="","",INDEX(P_Zone,F3487))</f>
        <v>South</v>
      </c>
      <c r="I3487" s="41" t="n">
        <f aca="false">IF(A3487="","",IF(D3487="Delivered",IF(B3487&lt;=INDEX(P_Due,F3487),1,0),0))</f>
        <v>1</v>
      </c>
    </row>
    <row r="3488" customFormat="false" ht="15" hidden="false" customHeight="false" outlineLevel="0" collapsed="false">
      <c r="A3488" s="37" t="n">
        <v>1003089</v>
      </c>
      <c r="B3488" s="38" t="n">
        <v>46288</v>
      </c>
      <c r="C3488" s="39" t="n">
        <v>1</v>
      </c>
      <c r="D3488" s="39" t="s">
        <v>26</v>
      </c>
      <c r="E3488" s="39"/>
      <c r="F3488" s="41" t="n">
        <f aca="false">IF(A3488="","",MATCH(A3488,P_ID,1))</f>
        <v>3089</v>
      </c>
      <c r="G3488" s="41" t="str">
        <f aca="false">IF(A3488="","",INDEX(P_Svc,F3488))</f>
        <v>Standard</v>
      </c>
      <c r="H3488" s="41" t="str">
        <f aca="false">IF(A3488="","",INDEX(P_Zone,F3488))</f>
        <v>Central</v>
      </c>
      <c r="I3488" s="41" t="n">
        <f aca="false">IF(A3488="","",IF(D3488="Delivered",IF(B3488&lt;=INDEX(P_Due,F3488),1,0),0))</f>
        <v>1</v>
      </c>
    </row>
    <row r="3489" customFormat="false" ht="15" hidden="false" customHeight="false" outlineLevel="0" collapsed="false">
      <c r="A3489" s="37" t="n">
        <v>1003090</v>
      </c>
      <c r="B3489" s="38" t="n">
        <v>46288</v>
      </c>
      <c r="C3489" s="39" t="n">
        <v>1</v>
      </c>
      <c r="D3489" s="39" t="s">
        <v>26</v>
      </c>
      <c r="E3489" s="39"/>
      <c r="F3489" s="41" t="n">
        <f aca="false">IF(A3489="","",MATCH(A3489,P_ID,1))</f>
        <v>3090</v>
      </c>
      <c r="G3489" s="41" t="str">
        <f aca="false">IF(A3489="","",INDEX(P_Svc,F3489))</f>
        <v>Economy</v>
      </c>
      <c r="H3489" s="41" t="str">
        <f aca="false">IF(A3489="","",INDEX(P_Zone,F3489))</f>
        <v>West</v>
      </c>
      <c r="I3489" s="41" t="n">
        <f aca="false">IF(A3489="","",IF(D3489="Delivered",IF(B3489&lt;=INDEX(P_Due,F3489),1,0),0))</f>
        <v>1</v>
      </c>
    </row>
    <row r="3490" customFormat="false" ht="15" hidden="false" customHeight="false" outlineLevel="0" collapsed="false">
      <c r="A3490" s="37" t="n">
        <v>1003091</v>
      </c>
      <c r="B3490" s="38" t="n">
        <v>46288</v>
      </c>
      <c r="C3490" s="39" t="n">
        <v>1</v>
      </c>
      <c r="D3490" s="39" t="s">
        <v>26</v>
      </c>
      <c r="E3490" s="39"/>
      <c r="F3490" s="41" t="n">
        <f aca="false">IF(A3490="","",MATCH(A3490,P_ID,1))</f>
        <v>3091</v>
      </c>
      <c r="G3490" s="41" t="str">
        <f aca="false">IF(A3490="","",INDEX(P_Svc,F3490))</f>
        <v>Standard</v>
      </c>
      <c r="H3490" s="41" t="str">
        <f aca="false">IF(A3490="","",INDEX(P_Zone,F3490))</f>
        <v>South</v>
      </c>
      <c r="I3490" s="41" t="n">
        <f aca="false">IF(A3490="","",IF(D3490="Delivered",IF(B3490&lt;=INDEX(P_Due,F3490),1,0),0))</f>
        <v>1</v>
      </c>
    </row>
    <row r="3491" customFormat="false" ht="15" hidden="false" customHeight="false" outlineLevel="0" collapsed="false">
      <c r="A3491" s="37" t="n">
        <v>1003092</v>
      </c>
      <c r="B3491" s="38" t="n">
        <v>46288</v>
      </c>
      <c r="C3491" s="39" t="n">
        <v>1</v>
      </c>
      <c r="D3491" s="39" t="s">
        <v>26</v>
      </c>
      <c r="E3491" s="39"/>
      <c r="F3491" s="41" t="n">
        <f aca="false">IF(A3491="","",MATCH(A3491,P_ID,1))</f>
        <v>3092</v>
      </c>
      <c r="G3491" s="41" t="str">
        <f aca="false">IF(A3491="","",INDEX(P_Svc,F3491))</f>
        <v>Standard</v>
      </c>
      <c r="H3491" s="41" t="str">
        <f aca="false">IF(A3491="","",INDEX(P_Zone,F3491))</f>
        <v>East</v>
      </c>
      <c r="I3491" s="41" t="n">
        <f aca="false">IF(A3491="","",IF(D3491="Delivered",IF(B3491&lt;=INDEX(P_Due,F3491),1,0),0))</f>
        <v>1</v>
      </c>
    </row>
    <row r="3492" customFormat="false" ht="15" hidden="false" customHeight="false" outlineLevel="0" collapsed="false">
      <c r="A3492" s="37" t="n">
        <v>1003093</v>
      </c>
      <c r="B3492" s="38" t="n">
        <v>46288</v>
      </c>
      <c r="C3492" s="39" t="n">
        <v>0</v>
      </c>
      <c r="D3492" s="39" t="s">
        <v>80</v>
      </c>
      <c r="E3492" s="39" t="s">
        <v>40</v>
      </c>
      <c r="F3492" s="41" t="n">
        <f aca="false">IF(A3492="","",MATCH(A3492,P_ID,1))</f>
        <v>3093</v>
      </c>
      <c r="G3492" s="41" t="str">
        <f aca="false">IF(A3492="","",INDEX(P_Svc,F3492))</f>
        <v>Standard</v>
      </c>
      <c r="H3492" s="41" t="str">
        <f aca="false">IF(A3492="","",INDEX(P_Zone,F3492))</f>
        <v>Central</v>
      </c>
      <c r="I3492" s="41" t="n">
        <f aca="false">IF(A3492="","",IF(D3492="Delivered",IF(B3492&lt;=INDEX(P_Due,F3492),1,0),0))</f>
        <v>0</v>
      </c>
    </row>
    <row r="3493" customFormat="false" ht="15" hidden="false" customHeight="false" outlineLevel="0" collapsed="false">
      <c r="A3493" s="37" t="n">
        <v>1003094</v>
      </c>
      <c r="B3493" s="38" t="n">
        <v>46288</v>
      </c>
      <c r="C3493" s="39" t="n">
        <v>1</v>
      </c>
      <c r="D3493" s="39" t="s">
        <v>26</v>
      </c>
      <c r="E3493" s="39"/>
      <c r="F3493" s="41" t="n">
        <f aca="false">IF(A3493="","",MATCH(A3493,P_ID,1))</f>
        <v>3094</v>
      </c>
      <c r="G3493" s="41" t="str">
        <f aca="false">IF(A3493="","",INDEX(P_Svc,F3493))</f>
        <v>Standard</v>
      </c>
      <c r="H3493" s="41" t="str">
        <f aca="false">IF(A3493="","",INDEX(P_Zone,F3493))</f>
        <v>East</v>
      </c>
      <c r="I3493" s="41" t="n">
        <f aca="false">IF(A3493="","",IF(D3493="Delivered",IF(B3493&lt;=INDEX(P_Due,F3493),1,0),0))</f>
        <v>1</v>
      </c>
    </row>
    <row r="3494" customFormat="false" ht="15" hidden="false" customHeight="false" outlineLevel="0" collapsed="false">
      <c r="A3494" s="37" t="n">
        <v>1003095</v>
      </c>
      <c r="B3494" s="38" t="n">
        <v>46288</v>
      </c>
      <c r="C3494" s="39" t="n">
        <v>1</v>
      </c>
      <c r="D3494" s="39" t="s">
        <v>79</v>
      </c>
      <c r="E3494" s="39" t="s">
        <v>36</v>
      </c>
      <c r="F3494" s="41" t="n">
        <f aca="false">IF(A3494="","",MATCH(A3494,P_ID,1))</f>
        <v>3095</v>
      </c>
      <c r="G3494" s="41" t="str">
        <f aca="false">IF(A3494="","",INDEX(P_Svc,F3494))</f>
        <v>Standard</v>
      </c>
      <c r="H3494" s="41" t="str">
        <f aca="false">IF(A3494="","",INDEX(P_Zone,F3494))</f>
        <v>East</v>
      </c>
      <c r="I3494" s="41" t="n">
        <f aca="false">IF(A3494="","",IF(D3494="Delivered",IF(B3494&lt;=INDEX(P_Due,F3494),1,0),0))</f>
        <v>0</v>
      </c>
    </row>
    <row r="3495" customFormat="false" ht="15" hidden="false" customHeight="false" outlineLevel="0" collapsed="false">
      <c r="A3495" s="37" t="n">
        <v>1003096</v>
      </c>
      <c r="B3495" s="38" t="n">
        <v>46288</v>
      </c>
      <c r="C3495" s="39" t="n">
        <v>1</v>
      </c>
      <c r="D3495" s="39" t="s">
        <v>26</v>
      </c>
      <c r="E3495" s="39"/>
      <c r="F3495" s="41" t="n">
        <f aca="false">IF(A3495="","",MATCH(A3495,P_ID,1))</f>
        <v>3096</v>
      </c>
      <c r="G3495" s="41" t="str">
        <f aca="false">IF(A3495="","",INDEX(P_Svc,F3495))</f>
        <v>Economy</v>
      </c>
      <c r="H3495" s="41" t="str">
        <f aca="false">IF(A3495="","",INDEX(P_Zone,F3495))</f>
        <v>Central</v>
      </c>
      <c r="I3495" s="41" t="n">
        <f aca="false">IF(A3495="","",IF(D3495="Delivered",IF(B3495&lt;=INDEX(P_Due,F3495),1,0),0))</f>
        <v>1</v>
      </c>
    </row>
    <row r="3496" customFormat="false" ht="15" hidden="false" customHeight="false" outlineLevel="0" collapsed="false">
      <c r="A3496" s="37" t="n">
        <v>1003097</v>
      </c>
      <c r="B3496" s="38" t="n">
        <v>46288</v>
      </c>
      <c r="C3496" s="39" t="n">
        <v>1</v>
      </c>
      <c r="D3496" s="39" t="s">
        <v>26</v>
      </c>
      <c r="E3496" s="39"/>
      <c r="F3496" s="41" t="n">
        <f aca="false">IF(A3496="","",MATCH(A3496,P_ID,1))</f>
        <v>3097</v>
      </c>
      <c r="G3496" s="41" t="str">
        <f aca="false">IF(A3496="","",INDEX(P_Svc,F3496))</f>
        <v>Economy</v>
      </c>
      <c r="H3496" s="41" t="str">
        <f aca="false">IF(A3496="","",INDEX(P_Zone,F3496))</f>
        <v>East</v>
      </c>
      <c r="I3496" s="41" t="n">
        <f aca="false">IF(A3496="","",IF(D3496="Delivered",IF(B3496&lt;=INDEX(P_Due,F3496),1,0),0))</f>
        <v>1</v>
      </c>
    </row>
    <row r="3497" customFormat="false" ht="15" hidden="false" customHeight="false" outlineLevel="0" collapsed="false">
      <c r="A3497" s="37" t="n">
        <v>1003098</v>
      </c>
      <c r="B3497" s="38" t="n">
        <v>46288</v>
      </c>
      <c r="C3497" s="39" t="n">
        <v>1</v>
      </c>
      <c r="D3497" s="39" t="s">
        <v>26</v>
      </c>
      <c r="E3497" s="39"/>
      <c r="F3497" s="41" t="n">
        <f aca="false">IF(A3497="","",MATCH(A3497,P_ID,1))</f>
        <v>3098</v>
      </c>
      <c r="G3497" s="41" t="str">
        <f aca="false">IF(A3497="","",INDEX(P_Svc,F3497))</f>
        <v>Standard</v>
      </c>
      <c r="H3497" s="41" t="str">
        <f aca="false">IF(A3497="","",INDEX(P_Zone,F3497))</f>
        <v>East</v>
      </c>
      <c r="I3497" s="41" t="n">
        <f aca="false">IF(A3497="","",IF(D3497="Delivered",IF(B3497&lt;=INDEX(P_Due,F3497),1,0),0))</f>
        <v>1</v>
      </c>
    </row>
    <row r="3498" customFormat="false" ht="15" hidden="false" customHeight="false" outlineLevel="0" collapsed="false">
      <c r="A3498" s="37" t="n">
        <v>1003100</v>
      </c>
      <c r="B3498" s="38" t="n">
        <v>46288</v>
      </c>
      <c r="C3498" s="39" t="n">
        <v>1</v>
      </c>
      <c r="D3498" s="39" t="s">
        <v>26</v>
      </c>
      <c r="E3498" s="39"/>
      <c r="F3498" s="41" t="n">
        <f aca="false">IF(A3498="","",MATCH(A3498,P_ID,1))</f>
        <v>3100</v>
      </c>
      <c r="G3498" s="41" t="str">
        <f aca="false">IF(A3498="","",INDEX(P_Svc,F3498))</f>
        <v>Standard</v>
      </c>
      <c r="H3498" s="41" t="str">
        <f aca="false">IF(A3498="","",INDEX(P_Zone,F3498))</f>
        <v>North</v>
      </c>
      <c r="I3498" s="41" t="n">
        <f aca="false">IF(A3498="","",IF(D3498="Delivered",IF(B3498&lt;=INDEX(P_Due,F3498),1,0),0))</f>
        <v>1</v>
      </c>
    </row>
    <row r="3499" customFormat="false" ht="15" hidden="false" customHeight="false" outlineLevel="0" collapsed="false">
      <c r="A3499" s="37" t="n">
        <v>1003101</v>
      </c>
      <c r="B3499" s="38" t="n">
        <v>46288</v>
      </c>
      <c r="C3499" s="39" t="n">
        <v>1</v>
      </c>
      <c r="D3499" s="39" t="s">
        <v>26</v>
      </c>
      <c r="E3499" s="39"/>
      <c r="F3499" s="41" t="n">
        <f aca="false">IF(A3499="","",MATCH(A3499,P_ID,1))</f>
        <v>3101</v>
      </c>
      <c r="G3499" s="41" t="str">
        <f aca="false">IF(A3499="","",INDEX(P_Svc,F3499))</f>
        <v>Standard</v>
      </c>
      <c r="H3499" s="41" t="str">
        <f aca="false">IF(A3499="","",INDEX(P_Zone,F3499))</f>
        <v>East</v>
      </c>
      <c r="I3499" s="41" t="n">
        <f aca="false">IF(A3499="","",IF(D3499="Delivered",IF(B3499&lt;=INDEX(P_Due,F3499),1,0),0))</f>
        <v>1</v>
      </c>
    </row>
    <row r="3500" customFormat="false" ht="15" hidden="false" customHeight="false" outlineLevel="0" collapsed="false">
      <c r="A3500" s="37" t="n">
        <v>1003102</v>
      </c>
      <c r="B3500" s="38" t="n">
        <v>46288</v>
      </c>
      <c r="C3500" s="39" t="n">
        <v>1</v>
      </c>
      <c r="D3500" s="39" t="s">
        <v>26</v>
      </c>
      <c r="E3500" s="39"/>
      <c r="F3500" s="41" t="n">
        <f aca="false">IF(A3500="","",MATCH(A3500,P_ID,1))</f>
        <v>3102</v>
      </c>
      <c r="G3500" s="41" t="str">
        <f aca="false">IF(A3500="","",INDEX(P_Svc,F3500))</f>
        <v>Standard</v>
      </c>
      <c r="H3500" s="41" t="str">
        <f aca="false">IF(A3500="","",INDEX(P_Zone,F3500))</f>
        <v>South</v>
      </c>
      <c r="I3500" s="41" t="n">
        <f aca="false">IF(A3500="","",IF(D3500="Delivered",IF(B3500&lt;=INDEX(P_Due,F3500),1,0),0))</f>
        <v>1</v>
      </c>
    </row>
    <row r="3501" customFormat="false" ht="15" hidden="false" customHeight="false" outlineLevel="0" collapsed="false">
      <c r="A3501" s="37" t="n">
        <v>1003103</v>
      </c>
      <c r="B3501" s="38" t="n">
        <v>46288</v>
      </c>
      <c r="C3501" s="39" t="n">
        <v>1</v>
      </c>
      <c r="D3501" s="39" t="s">
        <v>26</v>
      </c>
      <c r="E3501" s="39"/>
      <c r="F3501" s="41" t="n">
        <f aca="false">IF(A3501="","",MATCH(A3501,P_ID,1))</f>
        <v>3103</v>
      </c>
      <c r="G3501" s="41" t="str">
        <f aca="false">IF(A3501="","",INDEX(P_Svc,F3501))</f>
        <v>Standard</v>
      </c>
      <c r="H3501" s="41" t="str">
        <f aca="false">IF(A3501="","",INDEX(P_Zone,F3501))</f>
        <v>North</v>
      </c>
      <c r="I3501" s="41" t="n">
        <f aca="false">IF(A3501="","",IF(D3501="Delivered",IF(B3501&lt;=INDEX(P_Due,F3501),1,0),0))</f>
        <v>1</v>
      </c>
    </row>
    <row r="3502" customFormat="false" ht="15" hidden="false" customHeight="false" outlineLevel="0" collapsed="false">
      <c r="A3502" s="37" t="n">
        <v>1003104</v>
      </c>
      <c r="B3502" s="38" t="n">
        <v>46288</v>
      </c>
      <c r="C3502" s="39" t="n">
        <v>1</v>
      </c>
      <c r="D3502" s="39" t="s">
        <v>26</v>
      </c>
      <c r="E3502" s="39"/>
      <c r="F3502" s="41" t="n">
        <f aca="false">IF(A3502="","",MATCH(A3502,P_ID,1))</f>
        <v>3104</v>
      </c>
      <c r="G3502" s="41" t="str">
        <f aca="false">IF(A3502="","",INDEX(P_Svc,F3502))</f>
        <v>Economy</v>
      </c>
      <c r="H3502" s="41" t="str">
        <f aca="false">IF(A3502="","",INDEX(P_Zone,F3502))</f>
        <v>East</v>
      </c>
      <c r="I3502" s="41" t="n">
        <f aca="false">IF(A3502="","",IF(D3502="Delivered",IF(B3502&lt;=INDEX(P_Due,F3502),1,0),0))</f>
        <v>1</v>
      </c>
    </row>
    <row r="3503" customFormat="false" ht="15" hidden="false" customHeight="false" outlineLevel="0" collapsed="false">
      <c r="A3503" s="37" t="n">
        <v>1003106</v>
      </c>
      <c r="B3503" s="38" t="n">
        <v>46288</v>
      </c>
      <c r="C3503" s="39" t="n">
        <v>1</v>
      </c>
      <c r="D3503" s="39" t="s">
        <v>26</v>
      </c>
      <c r="E3503" s="39"/>
      <c r="F3503" s="41" t="n">
        <f aca="false">IF(A3503="","",MATCH(A3503,P_ID,1))</f>
        <v>3106</v>
      </c>
      <c r="G3503" s="41" t="str">
        <f aca="false">IF(A3503="","",INDEX(P_Svc,F3503))</f>
        <v>Standard</v>
      </c>
      <c r="H3503" s="41" t="str">
        <f aca="false">IF(A3503="","",INDEX(P_Zone,F3503))</f>
        <v>East</v>
      </c>
      <c r="I3503" s="41" t="n">
        <f aca="false">IF(A3503="","",IF(D3503="Delivered",IF(B3503&lt;=INDEX(P_Due,F3503),1,0),0))</f>
        <v>1</v>
      </c>
    </row>
    <row r="3504" customFormat="false" ht="15" hidden="false" customHeight="false" outlineLevel="0" collapsed="false">
      <c r="A3504" s="37" t="n">
        <v>1003107</v>
      </c>
      <c r="B3504" s="38" t="n">
        <v>46288</v>
      </c>
      <c r="C3504" s="39" t="n">
        <v>1</v>
      </c>
      <c r="D3504" s="39" t="s">
        <v>26</v>
      </c>
      <c r="E3504" s="39"/>
      <c r="F3504" s="41" t="n">
        <f aca="false">IF(A3504="","",MATCH(A3504,P_ID,1))</f>
        <v>3107</v>
      </c>
      <c r="G3504" s="41" t="str">
        <f aca="false">IF(A3504="","",INDEX(P_Svc,F3504))</f>
        <v>Standard</v>
      </c>
      <c r="H3504" s="41" t="str">
        <f aca="false">IF(A3504="","",INDEX(P_Zone,F3504))</f>
        <v>South</v>
      </c>
      <c r="I3504" s="41" t="n">
        <f aca="false">IF(A3504="","",IF(D3504="Delivered",IF(B3504&lt;=INDEX(P_Due,F3504),1,0),0))</f>
        <v>1</v>
      </c>
    </row>
    <row r="3505" customFormat="false" ht="15" hidden="false" customHeight="false" outlineLevel="0" collapsed="false">
      <c r="A3505" s="37" t="n">
        <v>1003108</v>
      </c>
      <c r="B3505" s="38" t="n">
        <v>46288</v>
      </c>
      <c r="C3505" s="39" t="n">
        <v>1</v>
      </c>
      <c r="D3505" s="39" t="s">
        <v>79</v>
      </c>
      <c r="E3505" s="39" t="s">
        <v>32</v>
      </c>
      <c r="F3505" s="41" t="n">
        <f aca="false">IF(A3505="","",MATCH(A3505,P_ID,1))</f>
        <v>3108</v>
      </c>
      <c r="G3505" s="41" t="str">
        <f aca="false">IF(A3505="","",INDEX(P_Svc,F3505))</f>
        <v>Economy</v>
      </c>
      <c r="H3505" s="41" t="str">
        <f aca="false">IF(A3505="","",INDEX(P_Zone,F3505))</f>
        <v>West</v>
      </c>
      <c r="I3505" s="41" t="n">
        <f aca="false">IF(A3505="","",IF(D3505="Delivered",IF(B3505&lt;=INDEX(P_Due,F3505),1,0),0))</f>
        <v>0</v>
      </c>
    </row>
    <row r="3506" customFormat="false" ht="15" hidden="false" customHeight="false" outlineLevel="0" collapsed="false">
      <c r="A3506" s="37" t="n">
        <v>1003109</v>
      </c>
      <c r="B3506" s="38" t="n">
        <v>46288</v>
      </c>
      <c r="C3506" s="39" t="n">
        <v>1</v>
      </c>
      <c r="D3506" s="39" t="s">
        <v>26</v>
      </c>
      <c r="E3506" s="39"/>
      <c r="F3506" s="41" t="n">
        <f aca="false">IF(A3506="","",MATCH(A3506,P_ID,1))</f>
        <v>3109</v>
      </c>
      <c r="G3506" s="41" t="str">
        <f aca="false">IF(A3506="","",INDEX(P_Svc,F3506))</f>
        <v>Standard</v>
      </c>
      <c r="H3506" s="41" t="str">
        <f aca="false">IF(A3506="","",INDEX(P_Zone,F3506))</f>
        <v>Central</v>
      </c>
      <c r="I3506" s="41" t="n">
        <f aca="false">IF(A3506="","",IF(D3506="Delivered",IF(B3506&lt;=INDEX(P_Due,F3506),1,0),0))</f>
        <v>1</v>
      </c>
    </row>
    <row r="3507" customFormat="false" ht="15" hidden="false" customHeight="false" outlineLevel="0" collapsed="false">
      <c r="A3507" s="37" t="n">
        <v>1003110</v>
      </c>
      <c r="B3507" s="38" t="n">
        <v>46288</v>
      </c>
      <c r="C3507" s="39" t="n">
        <v>1</v>
      </c>
      <c r="D3507" s="39" t="s">
        <v>79</v>
      </c>
      <c r="E3507" s="39" t="s">
        <v>34</v>
      </c>
      <c r="F3507" s="41" t="n">
        <f aca="false">IF(A3507="","",MATCH(A3507,P_ID,1))</f>
        <v>3110</v>
      </c>
      <c r="G3507" s="41" t="str">
        <f aca="false">IF(A3507="","",INDEX(P_Svc,F3507))</f>
        <v>Economy</v>
      </c>
      <c r="H3507" s="41" t="str">
        <f aca="false">IF(A3507="","",INDEX(P_Zone,F3507))</f>
        <v>West</v>
      </c>
      <c r="I3507" s="41" t="n">
        <f aca="false">IF(A3507="","",IF(D3507="Delivered",IF(B3507&lt;=INDEX(P_Due,F3507),1,0),0))</f>
        <v>0</v>
      </c>
    </row>
    <row r="3508" customFormat="false" ht="15" hidden="false" customHeight="false" outlineLevel="0" collapsed="false">
      <c r="A3508" s="37" t="n">
        <v>1003111</v>
      </c>
      <c r="B3508" s="38" t="n">
        <v>46288</v>
      </c>
      <c r="C3508" s="39" t="n">
        <v>1</v>
      </c>
      <c r="D3508" s="39" t="s">
        <v>26</v>
      </c>
      <c r="E3508" s="39"/>
      <c r="F3508" s="41" t="n">
        <f aca="false">IF(A3508="","",MATCH(A3508,P_ID,1))</f>
        <v>3111</v>
      </c>
      <c r="G3508" s="41" t="str">
        <f aca="false">IF(A3508="","",INDEX(P_Svc,F3508))</f>
        <v>Standard</v>
      </c>
      <c r="H3508" s="41" t="str">
        <f aca="false">IF(A3508="","",INDEX(P_Zone,F3508))</f>
        <v>North</v>
      </c>
      <c r="I3508" s="41" t="n">
        <f aca="false">IF(A3508="","",IF(D3508="Delivered",IF(B3508&lt;=INDEX(P_Due,F3508),1,0),0))</f>
        <v>1</v>
      </c>
    </row>
    <row r="3509" customFormat="false" ht="15" hidden="false" customHeight="false" outlineLevel="0" collapsed="false">
      <c r="A3509" s="37" t="n">
        <v>1003112</v>
      </c>
      <c r="B3509" s="38" t="n">
        <v>46288</v>
      </c>
      <c r="C3509" s="39" t="n">
        <v>1</v>
      </c>
      <c r="D3509" s="39" t="s">
        <v>26</v>
      </c>
      <c r="E3509" s="39"/>
      <c r="F3509" s="41" t="n">
        <f aca="false">IF(A3509="","",MATCH(A3509,P_ID,1))</f>
        <v>3112</v>
      </c>
      <c r="G3509" s="41" t="str">
        <f aca="false">IF(A3509="","",INDEX(P_Svc,F3509))</f>
        <v>Standard</v>
      </c>
      <c r="H3509" s="41" t="str">
        <f aca="false">IF(A3509="","",INDEX(P_Zone,F3509))</f>
        <v>Central</v>
      </c>
      <c r="I3509" s="41" t="n">
        <f aca="false">IF(A3509="","",IF(D3509="Delivered",IF(B3509&lt;=INDEX(P_Due,F3509),1,0),0))</f>
        <v>1</v>
      </c>
    </row>
    <row r="3510" customFormat="false" ht="15" hidden="false" customHeight="false" outlineLevel="0" collapsed="false">
      <c r="A3510" s="37" t="n">
        <v>1003113</v>
      </c>
      <c r="B3510" s="38" t="n">
        <v>46288</v>
      </c>
      <c r="C3510" s="39" t="n">
        <v>1</v>
      </c>
      <c r="D3510" s="39" t="s">
        <v>26</v>
      </c>
      <c r="E3510" s="39"/>
      <c r="F3510" s="41" t="n">
        <f aca="false">IF(A3510="","",MATCH(A3510,P_ID,1))</f>
        <v>3113</v>
      </c>
      <c r="G3510" s="41" t="str">
        <f aca="false">IF(A3510="","",INDEX(P_Svc,F3510))</f>
        <v>Standard</v>
      </c>
      <c r="H3510" s="41" t="str">
        <f aca="false">IF(A3510="","",INDEX(P_Zone,F3510))</f>
        <v>South</v>
      </c>
      <c r="I3510" s="41" t="n">
        <f aca="false">IF(A3510="","",IF(D3510="Delivered",IF(B3510&lt;=INDEX(P_Due,F3510),1,0),0))</f>
        <v>1</v>
      </c>
    </row>
    <row r="3511" customFormat="false" ht="15" hidden="false" customHeight="false" outlineLevel="0" collapsed="false">
      <c r="A3511" s="37" t="n">
        <v>1003114</v>
      </c>
      <c r="B3511" s="38" t="n">
        <v>46288</v>
      </c>
      <c r="C3511" s="39" t="n">
        <v>1</v>
      </c>
      <c r="D3511" s="39" t="s">
        <v>26</v>
      </c>
      <c r="E3511" s="39"/>
      <c r="F3511" s="41" t="n">
        <f aca="false">IF(A3511="","",MATCH(A3511,P_ID,1))</f>
        <v>3114</v>
      </c>
      <c r="G3511" s="41" t="str">
        <f aca="false">IF(A3511="","",INDEX(P_Svc,F3511))</f>
        <v>Standard</v>
      </c>
      <c r="H3511" s="41" t="str">
        <f aca="false">IF(A3511="","",INDEX(P_Zone,F3511))</f>
        <v>North</v>
      </c>
      <c r="I3511" s="41" t="n">
        <f aca="false">IF(A3511="","",IF(D3511="Delivered",IF(B3511&lt;=INDEX(P_Due,F3511),1,0),0))</f>
        <v>1</v>
      </c>
    </row>
    <row r="3512" customFormat="false" ht="15" hidden="false" customHeight="false" outlineLevel="0" collapsed="false">
      <c r="A3512" s="37" t="n">
        <v>1003115</v>
      </c>
      <c r="B3512" s="38" t="n">
        <v>46288</v>
      </c>
      <c r="C3512" s="39" t="n">
        <v>1</v>
      </c>
      <c r="D3512" s="39" t="s">
        <v>26</v>
      </c>
      <c r="E3512" s="39"/>
      <c r="F3512" s="41" t="n">
        <f aca="false">IF(A3512="","",MATCH(A3512,P_ID,1))</f>
        <v>3115</v>
      </c>
      <c r="G3512" s="41" t="str">
        <f aca="false">IF(A3512="","",INDEX(P_Svc,F3512))</f>
        <v>Standard</v>
      </c>
      <c r="H3512" s="41" t="str">
        <f aca="false">IF(A3512="","",INDEX(P_Zone,F3512))</f>
        <v>East</v>
      </c>
      <c r="I3512" s="41" t="n">
        <f aca="false">IF(A3512="","",IF(D3512="Delivered",IF(B3512&lt;=INDEX(P_Due,F3512),1,0),0))</f>
        <v>1</v>
      </c>
    </row>
    <row r="3513" customFormat="false" ht="15" hidden="false" customHeight="false" outlineLevel="0" collapsed="false">
      <c r="A3513" s="37" t="n">
        <v>1003116</v>
      </c>
      <c r="B3513" s="38" t="n">
        <v>46288</v>
      </c>
      <c r="C3513" s="39" t="n">
        <v>1</v>
      </c>
      <c r="D3513" s="39" t="s">
        <v>26</v>
      </c>
      <c r="E3513" s="39"/>
      <c r="F3513" s="41" t="n">
        <f aca="false">IF(A3513="","",MATCH(A3513,P_ID,1))</f>
        <v>3116</v>
      </c>
      <c r="G3513" s="41" t="str">
        <f aca="false">IF(A3513="","",INDEX(P_Svc,F3513))</f>
        <v>Economy</v>
      </c>
      <c r="H3513" s="41" t="str">
        <f aca="false">IF(A3513="","",INDEX(P_Zone,F3513))</f>
        <v>North</v>
      </c>
      <c r="I3513" s="41" t="n">
        <f aca="false">IF(A3513="","",IF(D3513="Delivered",IF(B3513&lt;=INDEX(P_Due,F3513),1,0),0))</f>
        <v>1</v>
      </c>
    </row>
    <row r="3514" customFormat="false" ht="15" hidden="false" customHeight="false" outlineLevel="0" collapsed="false">
      <c r="A3514" s="37" t="n">
        <v>1003117</v>
      </c>
      <c r="B3514" s="38" t="n">
        <v>46288</v>
      </c>
      <c r="C3514" s="39" t="n">
        <v>1</v>
      </c>
      <c r="D3514" s="39" t="s">
        <v>26</v>
      </c>
      <c r="E3514" s="39"/>
      <c r="F3514" s="41" t="n">
        <f aca="false">IF(A3514="","",MATCH(A3514,P_ID,1))</f>
        <v>3117</v>
      </c>
      <c r="G3514" s="41" t="str">
        <f aca="false">IF(A3514="","",INDEX(P_Svc,F3514))</f>
        <v>Economy</v>
      </c>
      <c r="H3514" s="41" t="str">
        <f aca="false">IF(A3514="","",INDEX(P_Zone,F3514))</f>
        <v>North</v>
      </c>
      <c r="I3514" s="41" t="n">
        <f aca="false">IF(A3514="","",IF(D3514="Delivered",IF(B3514&lt;=INDEX(P_Due,F3514),1,0),0))</f>
        <v>1</v>
      </c>
    </row>
    <row r="3515" customFormat="false" ht="15" hidden="false" customHeight="false" outlineLevel="0" collapsed="false">
      <c r="A3515" s="37" t="n">
        <v>1003118</v>
      </c>
      <c r="B3515" s="38" t="n">
        <v>46288</v>
      </c>
      <c r="C3515" s="39" t="n">
        <v>1</v>
      </c>
      <c r="D3515" s="39" t="s">
        <v>26</v>
      </c>
      <c r="E3515" s="39"/>
      <c r="F3515" s="41" t="n">
        <f aca="false">IF(A3515="","",MATCH(A3515,P_ID,1))</f>
        <v>3118</v>
      </c>
      <c r="G3515" s="41" t="str">
        <f aca="false">IF(A3515="","",INDEX(P_Svc,F3515))</f>
        <v>Standard</v>
      </c>
      <c r="H3515" s="41" t="str">
        <f aca="false">IF(A3515="","",INDEX(P_Zone,F3515))</f>
        <v>South</v>
      </c>
      <c r="I3515" s="41" t="n">
        <f aca="false">IF(A3515="","",IF(D3515="Delivered",IF(B3515&lt;=INDEX(P_Due,F3515),1,0),0))</f>
        <v>1</v>
      </c>
    </row>
    <row r="3516" customFormat="false" ht="15" hidden="false" customHeight="false" outlineLevel="0" collapsed="false">
      <c r="A3516" s="37" t="n">
        <v>1003119</v>
      </c>
      <c r="B3516" s="38" t="n">
        <v>46288</v>
      </c>
      <c r="C3516" s="39" t="n">
        <v>1</v>
      </c>
      <c r="D3516" s="39" t="s">
        <v>79</v>
      </c>
      <c r="E3516" s="39" t="s">
        <v>32</v>
      </c>
      <c r="F3516" s="41" t="n">
        <f aca="false">IF(A3516="","",MATCH(A3516,P_ID,1))</f>
        <v>3119</v>
      </c>
      <c r="G3516" s="41" t="str">
        <f aca="false">IF(A3516="","",INDEX(P_Svc,F3516))</f>
        <v>Standard</v>
      </c>
      <c r="H3516" s="41" t="str">
        <f aca="false">IF(A3516="","",INDEX(P_Zone,F3516))</f>
        <v>South</v>
      </c>
      <c r="I3516" s="41" t="n">
        <f aca="false">IF(A3516="","",IF(D3516="Delivered",IF(B3516&lt;=INDEX(P_Due,F3516),1,0),0))</f>
        <v>0</v>
      </c>
    </row>
    <row r="3517" customFormat="false" ht="15" hidden="false" customHeight="false" outlineLevel="0" collapsed="false">
      <c r="A3517" s="37" t="n">
        <v>1003120</v>
      </c>
      <c r="B3517" s="38" t="n">
        <v>46288</v>
      </c>
      <c r="C3517" s="39" t="n">
        <v>1</v>
      </c>
      <c r="D3517" s="39" t="s">
        <v>79</v>
      </c>
      <c r="E3517" s="39" t="s">
        <v>36</v>
      </c>
      <c r="F3517" s="41" t="n">
        <f aca="false">IF(A3517="","",MATCH(A3517,P_ID,1))</f>
        <v>3120</v>
      </c>
      <c r="G3517" s="41" t="str">
        <f aca="false">IF(A3517="","",INDEX(P_Svc,F3517))</f>
        <v>Economy</v>
      </c>
      <c r="H3517" s="41" t="str">
        <f aca="false">IF(A3517="","",INDEX(P_Zone,F3517))</f>
        <v>East</v>
      </c>
      <c r="I3517" s="41" t="n">
        <f aca="false">IF(A3517="","",IF(D3517="Delivered",IF(B3517&lt;=INDEX(P_Due,F3517),1,0),0))</f>
        <v>0</v>
      </c>
    </row>
    <row r="3518" customFormat="false" ht="15" hidden="false" customHeight="false" outlineLevel="0" collapsed="false">
      <c r="A3518" s="37" t="n">
        <v>1003121</v>
      </c>
      <c r="B3518" s="38" t="n">
        <v>46288</v>
      </c>
      <c r="C3518" s="39" t="n">
        <v>1</v>
      </c>
      <c r="D3518" s="39" t="s">
        <v>26</v>
      </c>
      <c r="E3518" s="39"/>
      <c r="F3518" s="41" t="n">
        <f aca="false">IF(A3518="","",MATCH(A3518,P_ID,1))</f>
        <v>3121</v>
      </c>
      <c r="G3518" s="41" t="str">
        <f aca="false">IF(A3518="","",INDEX(P_Svc,F3518))</f>
        <v>Standard</v>
      </c>
      <c r="H3518" s="41" t="str">
        <f aca="false">IF(A3518="","",INDEX(P_Zone,F3518))</f>
        <v>Central</v>
      </c>
      <c r="I3518" s="41" t="n">
        <f aca="false">IF(A3518="","",IF(D3518="Delivered",IF(B3518&lt;=INDEX(P_Due,F3518),1,0),0))</f>
        <v>1</v>
      </c>
    </row>
    <row r="3519" customFormat="false" ht="15" hidden="false" customHeight="false" outlineLevel="0" collapsed="false">
      <c r="A3519" s="37" t="n">
        <v>1003123</v>
      </c>
      <c r="B3519" s="38" t="n">
        <v>46288</v>
      </c>
      <c r="C3519" s="39" t="n">
        <v>1</v>
      </c>
      <c r="D3519" s="39" t="s">
        <v>26</v>
      </c>
      <c r="E3519" s="39"/>
      <c r="F3519" s="41" t="n">
        <f aca="false">IF(A3519="","",MATCH(A3519,P_ID,1))</f>
        <v>3123</v>
      </c>
      <c r="G3519" s="41" t="str">
        <f aca="false">IF(A3519="","",INDEX(P_Svc,F3519))</f>
        <v>Standard</v>
      </c>
      <c r="H3519" s="41" t="str">
        <f aca="false">IF(A3519="","",INDEX(P_Zone,F3519))</f>
        <v>Central</v>
      </c>
      <c r="I3519" s="41" t="n">
        <f aca="false">IF(A3519="","",IF(D3519="Delivered",IF(B3519&lt;=INDEX(P_Due,F3519),1,0),0))</f>
        <v>1</v>
      </c>
    </row>
    <row r="3520" customFormat="false" ht="15" hidden="false" customHeight="false" outlineLevel="0" collapsed="false">
      <c r="A3520" s="37" t="n">
        <v>1003124</v>
      </c>
      <c r="B3520" s="38" t="n">
        <v>46288</v>
      </c>
      <c r="C3520" s="39" t="n">
        <v>1</v>
      </c>
      <c r="D3520" s="39" t="s">
        <v>26</v>
      </c>
      <c r="E3520" s="39"/>
      <c r="F3520" s="41" t="n">
        <f aca="false">IF(A3520="","",MATCH(A3520,P_ID,1))</f>
        <v>3124</v>
      </c>
      <c r="G3520" s="41" t="str">
        <f aca="false">IF(A3520="","",INDEX(P_Svc,F3520))</f>
        <v>Standard</v>
      </c>
      <c r="H3520" s="41" t="str">
        <f aca="false">IF(A3520="","",INDEX(P_Zone,F3520))</f>
        <v>East</v>
      </c>
      <c r="I3520" s="41" t="n">
        <f aca="false">IF(A3520="","",IF(D3520="Delivered",IF(B3520&lt;=INDEX(P_Due,F3520),1,0),0))</f>
        <v>1</v>
      </c>
    </row>
    <row r="3521" customFormat="false" ht="15" hidden="false" customHeight="false" outlineLevel="0" collapsed="false">
      <c r="A3521" s="37" t="n">
        <v>1003125</v>
      </c>
      <c r="B3521" s="38" t="n">
        <v>46288</v>
      </c>
      <c r="C3521" s="39" t="n">
        <v>1</v>
      </c>
      <c r="D3521" s="39" t="s">
        <v>79</v>
      </c>
      <c r="E3521" s="39" t="s">
        <v>36</v>
      </c>
      <c r="F3521" s="41" t="n">
        <f aca="false">IF(A3521="","",MATCH(A3521,P_ID,1))</f>
        <v>3125</v>
      </c>
      <c r="G3521" s="41" t="str">
        <f aca="false">IF(A3521="","",INDEX(P_Svc,F3521))</f>
        <v>Standard</v>
      </c>
      <c r="H3521" s="41" t="str">
        <f aca="false">IF(A3521="","",INDEX(P_Zone,F3521))</f>
        <v>East</v>
      </c>
      <c r="I3521" s="41" t="n">
        <f aca="false">IF(A3521="","",IF(D3521="Delivered",IF(B3521&lt;=INDEX(P_Due,F3521),1,0),0))</f>
        <v>0</v>
      </c>
    </row>
    <row r="3522" customFormat="false" ht="15" hidden="false" customHeight="false" outlineLevel="0" collapsed="false">
      <c r="A3522" s="37" t="n">
        <v>1003126</v>
      </c>
      <c r="B3522" s="38" t="n">
        <v>46288</v>
      </c>
      <c r="C3522" s="39" t="n">
        <v>1</v>
      </c>
      <c r="D3522" s="39" t="s">
        <v>26</v>
      </c>
      <c r="E3522" s="39"/>
      <c r="F3522" s="41" t="n">
        <f aca="false">IF(A3522="","",MATCH(A3522,P_ID,1))</f>
        <v>3126</v>
      </c>
      <c r="G3522" s="41" t="str">
        <f aca="false">IF(A3522="","",INDEX(P_Svc,F3522))</f>
        <v>Economy</v>
      </c>
      <c r="H3522" s="41" t="str">
        <f aca="false">IF(A3522="","",INDEX(P_Zone,F3522))</f>
        <v>West</v>
      </c>
      <c r="I3522" s="41" t="n">
        <f aca="false">IF(A3522="","",IF(D3522="Delivered",IF(B3522&lt;=INDEX(P_Due,F3522),1,0),0))</f>
        <v>1</v>
      </c>
    </row>
    <row r="3523" customFormat="false" ht="15" hidden="false" customHeight="false" outlineLevel="0" collapsed="false">
      <c r="A3523" s="37" t="n">
        <v>1003127</v>
      </c>
      <c r="B3523" s="38" t="n">
        <v>46288</v>
      </c>
      <c r="C3523" s="39" t="n">
        <v>1</v>
      </c>
      <c r="D3523" s="39" t="s">
        <v>26</v>
      </c>
      <c r="E3523" s="39"/>
      <c r="F3523" s="41" t="n">
        <f aca="false">IF(A3523="","",MATCH(A3523,P_ID,1))</f>
        <v>3127</v>
      </c>
      <c r="G3523" s="41" t="str">
        <f aca="false">IF(A3523="","",INDEX(P_Svc,F3523))</f>
        <v>Standard</v>
      </c>
      <c r="H3523" s="41" t="str">
        <f aca="false">IF(A3523="","",INDEX(P_Zone,F3523))</f>
        <v>South</v>
      </c>
      <c r="I3523" s="41" t="n">
        <f aca="false">IF(A3523="","",IF(D3523="Delivered",IF(B3523&lt;=INDEX(P_Due,F3523),1,0),0))</f>
        <v>1</v>
      </c>
    </row>
    <row r="3524" customFormat="false" ht="15" hidden="false" customHeight="false" outlineLevel="0" collapsed="false">
      <c r="A3524" s="37" t="n">
        <v>1003128</v>
      </c>
      <c r="B3524" s="38" t="n">
        <v>46288</v>
      </c>
      <c r="C3524" s="39" t="n">
        <v>1</v>
      </c>
      <c r="D3524" s="39" t="s">
        <v>26</v>
      </c>
      <c r="E3524" s="39"/>
      <c r="F3524" s="41" t="n">
        <f aca="false">IF(A3524="","",MATCH(A3524,P_ID,1))</f>
        <v>3128</v>
      </c>
      <c r="G3524" s="41" t="str">
        <f aca="false">IF(A3524="","",INDEX(P_Svc,F3524))</f>
        <v>Economy</v>
      </c>
      <c r="H3524" s="41" t="str">
        <f aca="false">IF(A3524="","",INDEX(P_Zone,F3524))</f>
        <v>Central</v>
      </c>
      <c r="I3524" s="41" t="n">
        <f aca="false">IF(A3524="","",IF(D3524="Delivered",IF(B3524&lt;=INDEX(P_Due,F3524),1,0),0))</f>
        <v>1</v>
      </c>
    </row>
    <row r="3525" customFormat="false" ht="15" hidden="false" customHeight="false" outlineLevel="0" collapsed="false">
      <c r="A3525" s="37" t="n">
        <v>1003129</v>
      </c>
      <c r="B3525" s="38" t="n">
        <v>46288</v>
      </c>
      <c r="C3525" s="39" t="n">
        <v>1</v>
      </c>
      <c r="D3525" s="39" t="s">
        <v>26</v>
      </c>
      <c r="E3525" s="39"/>
      <c r="F3525" s="41" t="n">
        <f aca="false">IF(A3525="","",MATCH(A3525,P_ID,1))</f>
        <v>3129</v>
      </c>
      <c r="G3525" s="41" t="str">
        <f aca="false">IF(A3525="","",INDEX(P_Svc,F3525))</f>
        <v>Economy</v>
      </c>
      <c r="H3525" s="41" t="str">
        <f aca="false">IF(A3525="","",INDEX(P_Zone,F3525))</f>
        <v>East</v>
      </c>
      <c r="I3525" s="41" t="n">
        <f aca="false">IF(A3525="","",IF(D3525="Delivered",IF(B3525&lt;=INDEX(P_Due,F3525),1,0),0))</f>
        <v>1</v>
      </c>
    </row>
    <row r="3526" customFormat="false" ht="15" hidden="false" customHeight="false" outlineLevel="0" collapsed="false">
      <c r="A3526" s="37" t="n">
        <v>1003130</v>
      </c>
      <c r="B3526" s="38" t="n">
        <v>46288</v>
      </c>
      <c r="C3526" s="39" t="n">
        <v>1</v>
      </c>
      <c r="D3526" s="39" t="s">
        <v>26</v>
      </c>
      <c r="E3526" s="39"/>
      <c r="F3526" s="41" t="n">
        <f aca="false">IF(A3526="","",MATCH(A3526,P_ID,1))</f>
        <v>3130</v>
      </c>
      <c r="G3526" s="41" t="str">
        <f aca="false">IF(A3526="","",INDEX(P_Svc,F3526))</f>
        <v>Standard</v>
      </c>
      <c r="H3526" s="41" t="str">
        <f aca="false">IF(A3526="","",INDEX(P_Zone,F3526))</f>
        <v>Central</v>
      </c>
      <c r="I3526" s="41" t="n">
        <f aca="false">IF(A3526="","",IF(D3526="Delivered",IF(B3526&lt;=INDEX(P_Due,F3526),1,0),0))</f>
        <v>1</v>
      </c>
    </row>
    <row r="3527" customFormat="false" ht="15" hidden="false" customHeight="false" outlineLevel="0" collapsed="false">
      <c r="A3527" s="37" t="n">
        <v>1003131</v>
      </c>
      <c r="B3527" s="38" t="n">
        <v>46288</v>
      </c>
      <c r="C3527" s="39" t="n">
        <v>1</v>
      </c>
      <c r="D3527" s="39" t="s">
        <v>26</v>
      </c>
      <c r="E3527" s="39"/>
      <c r="F3527" s="41" t="n">
        <f aca="false">IF(A3527="","",MATCH(A3527,P_ID,1))</f>
        <v>3131</v>
      </c>
      <c r="G3527" s="41" t="str">
        <f aca="false">IF(A3527="","",INDEX(P_Svc,F3527))</f>
        <v>Standard</v>
      </c>
      <c r="H3527" s="41" t="str">
        <f aca="false">IF(A3527="","",INDEX(P_Zone,F3527))</f>
        <v>South</v>
      </c>
      <c r="I3527" s="41" t="n">
        <f aca="false">IF(A3527="","",IF(D3527="Delivered",IF(B3527&lt;=INDEX(P_Due,F3527),1,0),0))</f>
        <v>1</v>
      </c>
    </row>
    <row r="3528" customFormat="false" ht="15" hidden="false" customHeight="false" outlineLevel="0" collapsed="false">
      <c r="A3528" s="37" t="n">
        <v>1003132</v>
      </c>
      <c r="B3528" s="38" t="n">
        <v>46288</v>
      </c>
      <c r="C3528" s="39" t="n">
        <v>1</v>
      </c>
      <c r="D3528" s="39" t="s">
        <v>26</v>
      </c>
      <c r="E3528" s="39"/>
      <c r="F3528" s="41" t="n">
        <f aca="false">IF(A3528="","",MATCH(A3528,P_ID,1))</f>
        <v>3132</v>
      </c>
      <c r="G3528" s="41" t="str">
        <f aca="false">IF(A3528="","",INDEX(P_Svc,F3528))</f>
        <v>Standard</v>
      </c>
      <c r="H3528" s="41" t="str">
        <f aca="false">IF(A3528="","",INDEX(P_Zone,F3528))</f>
        <v>East</v>
      </c>
      <c r="I3528" s="41" t="n">
        <f aca="false">IF(A3528="","",IF(D3528="Delivered",IF(B3528&lt;=INDEX(P_Due,F3528),1,0),0))</f>
        <v>1</v>
      </c>
    </row>
    <row r="3529" customFormat="false" ht="15" hidden="false" customHeight="false" outlineLevel="0" collapsed="false">
      <c r="A3529" s="37" t="n">
        <v>1003133</v>
      </c>
      <c r="B3529" s="38" t="n">
        <v>46288</v>
      </c>
      <c r="C3529" s="39" t="n">
        <v>1</v>
      </c>
      <c r="D3529" s="39" t="s">
        <v>26</v>
      </c>
      <c r="E3529" s="39"/>
      <c r="F3529" s="41" t="n">
        <f aca="false">IF(A3529="","",MATCH(A3529,P_ID,1))</f>
        <v>3133</v>
      </c>
      <c r="G3529" s="41" t="str">
        <f aca="false">IF(A3529="","",INDEX(P_Svc,F3529))</f>
        <v>Standard</v>
      </c>
      <c r="H3529" s="41" t="str">
        <f aca="false">IF(A3529="","",INDEX(P_Zone,F3529))</f>
        <v>East</v>
      </c>
      <c r="I3529" s="41" t="n">
        <f aca="false">IF(A3529="","",IF(D3529="Delivered",IF(B3529&lt;=INDEX(P_Due,F3529),1,0),0))</f>
        <v>1</v>
      </c>
    </row>
    <row r="3530" customFormat="false" ht="15" hidden="false" customHeight="false" outlineLevel="0" collapsed="false">
      <c r="A3530" s="37" t="n">
        <v>1003134</v>
      </c>
      <c r="B3530" s="38" t="n">
        <v>46288</v>
      </c>
      <c r="C3530" s="39" t="n">
        <v>1</v>
      </c>
      <c r="D3530" s="39" t="s">
        <v>26</v>
      </c>
      <c r="E3530" s="39"/>
      <c r="F3530" s="41" t="n">
        <f aca="false">IF(A3530="","",MATCH(A3530,P_ID,1))</f>
        <v>3134</v>
      </c>
      <c r="G3530" s="41" t="str">
        <f aca="false">IF(A3530="","",INDEX(P_Svc,F3530))</f>
        <v>Standard</v>
      </c>
      <c r="H3530" s="41" t="str">
        <f aca="false">IF(A3530="","",INDEX(P_Zone,F3530))</f>
        <v>East</v>
      </c>
      <c r="I3530" s="41" t="n">
        <f aca="false">IF(A3530="","",IF(D3530="Delivered",IF(B3530&lt;=INDEX(P_Due,F3530),1,0),0))</f>
        <v>1</v>
      </c>
    </row>
    <row r="3531" customFormat="false" ht="15" hidden="false" customHeight="false" outlineLevel="0" collapsed="false">
      <c r="A3531" s="37" t="n">
        <v>1003135</v>
      </c>
      <c r="B3531" s="38" t="n">
        <v>46288</v>
      </c>
      <c r="C3531" s="39" t="n">
        <v>1</v>
      </c>
      <c r="D3531" s="39" t="s">
        <v>79</v>
      </c>
      <c r="E3531" s="39" t="s">
        <v>32</v>
      </c>
      <c r="F3531" s="41" t="n">
        <f aca="false">IF(A3531="","",MATCH(A3531,P_ID,1))</f>
        <v>3135</v>
      </c>
      <c r="G3531" s="41" t="str">
        <f aca="false">IF(A3531="","",INDEX(P_Svc,F3531))</f>
        <v>Standard</v>
      </c>
      <c r="H3531" s="41" t="str">
        <f aca="false">IF(A3531="","",INDEX(P_Zone,F3531))</f>
        <v>East</v>
      </c>
      <c r="I3531" s="41" t="n">
        <f aca="false">IF(A3531="","",IF(D3531="Delivered",IF(B3531&lt;=INDEX(P_Due,F3531),1,0),0))</f>
        <v>0</v>
      </c>
    </row>
    <row r="3532" customFormat="false" ht="15" hidden="false" customHeight="false" outlineLevel="0" collapsed="false">
      <c r="A3532" s="37" t="n">
        <v>1003136</v>
      </c>
      <c r="B3532" s="38" t="n">
        <v>46288</v>
      </c>
      <c r="C3532" s="39" t="n">
        <v>1</v>
      </c>
      <c r="D3532" s="39" t="s">
        <v>26</v>
      </c>
      <c r="E3532" s="39"/>
      <c r="F3532" s="41" t="n">
        <f aca="false">IF(A3532="","",MATCH(A3532,P_ID,1))</f>
        <v>3136</v>
      </c>
      <c r="G3532" s="41" t="str">
        <f aca="false">IF(A3532="","",INDEX(P_Svc,F3532))</f>
        <v>Standard</v>
      </c>
      <c r="H3532" s="41" t="str">
        <f aca="false">IF(A3532="","",INDEX(P_Zone,F3532))</f>
        <v>South</v>
      </c>
      <c r="I3532" s="41" t="n">
        <f aca="false">IF(A3532="","",IF(D3532="Delivered",IF(B3532&lt;=INDEX(P_Due,F3532),1,0),0))</f>
        <v>1</v>
      </c>
    </row>
    <row r="3533" customFormat="false" ht="15" hidden="false" customHeight="false" outlineLevel="0" collapsed="false">
      <c r="A3533" s="37" t="n">
        <v>1003137</v>
      </c>
      <c r="B3533" s="38" t="n">
        <v>46288</v>
      </c>
      <c r="C3533" s="39" t="n">
        <v>1</v>
      </c>
      <c r="D3533" s="39" t="s">
        <v>26</v>
      </c>
      <c r="E3533" s="39"/>
      <c r="F3533" s="41" t="n">
        <f aca="false">IF(A3533="","",MATCH(A3533,P_ID,1))</f>
        <v>3137</v>
      </c>
      <c r="G3533" s="41" t="str">
        <f aca="false">IF(A3533="","",INDEX(P_Svc,F3533))</f>
        <v>Standard</v>
      </c>
      <c r="H3533" s="41" t="str">
        <f aca="false">IF(A3533="","",INDEX(P_Zone,F3533))</f>
        <v>Central</v>
      </c>
      <c r="I3533" s="41" t="n">
        <f aca="false">IF(A3533="","",IF(D3533="Delivered",IF(B3533&lt;=INDEX(P_Due,F3533),1,0),0))</f>
        <v>1</v>
      </c>
    </row>
    <row r="3534" customFormat="false" ht="15" hidden="false" customHeight="false" outlineLevel="0" collapsed="false">
      <c r="A3534" s="37" t="n">
        <v>1003138</v>
      </c>
      <c r="B3534" s="38" t="n">
        <v>46288</v>
      </c>
      <c r="C3534" s="39" t="n">
        <v>1</v>
      </c>
      <c r="D3534" s="39" t="s">
        <v>26</v>
      </c>
      <c r="E3534" s="39"/>
      <c r="F3534" s="41" t="n">
        <f aca="false">IF(A3534="","",MATCH(A3534,P_ID,1))</f>
        <v>3138</v>
      </c>
      <c r="G3534" s="41" t="str">
        <f aca="false">IF(A3534="","",INDEX(P_Svc,F3534))</f>
        <v>Standard</v>
      </c>
      <c r="H3534" s="41" t="str">
        <f aca="false">IF(A3534="","",INDEX(P_Zone,F3534))</f>
        <v>North</v>
      </c>
      <c r="I3534" s="41" t="n">
        <f aca="false">IF(A3534="","",IF(D3534="Delivered",IF(B3534&lt;=INDEX(P_Due,F3534),1,0),0))</f>
        <v>1</v>
      </c>
    </row>
    <row r="3535" customFormat="false" ht="15" hidden="false" customHeight="false" outlineLevel="0" collapsed="false">
      <c r="A3535" s="37" t="n">
        <v>1003139</v>
      </c>
      <c r="B3535" s="38" t="n">
        <v>46288</v>
      </c>
      <c r="C3535" s="39" t="n">
        <v>1</v>
      </c>
      <c r="D3535" s="39" t="s">
        <v>26</v>
      </c>
      <c r="E3535" s="39"/>
      <c r="F3535" s="41" t="n">
        <f aca="false">IF(A3535="","",MATCH(A3535,P_ID,1))</f>
        <v>3139</v>
      </c>
      <c r="G3535" s="41" t="str">
        <f aca="false">IF(A3535="","",INDEX(P_Svc,F3535))</f>
        <v>Standard</v>
      </c>
      <c r="H3535" s="41" t="str">
        <f aca="false">IF(A3535="","",INDEX(P_Zone,F3535))</f>
        <v>East</v>
      </c>
      <c r="I3535" s="41" t="n">
        <f aca="false">IF(A3535="","",IF(D3535="Delivered",IF(B3535&lt;=INDEX(P_Due,F3535),1,0),0))</f>
        <v>1</v>
      </c>
    </row>
    <row r="3536" customFormat="false" ht="15" hidden="false" customHeight="false" outlineLevel="0" collapsed="false">
      <c r="A3536" s="37" t="n">
        <v>1003140</v>
      </c>
      <c r="B3536" s="38" t="n">
        <v>46288</v>
      </c>
      <c r="C3536" s="39" t="n">
        <v>1</v>
      </c>
      <c r="D3536" s="39" t="s">
        <v>26</v>
      </c>
      <c r="E3536" s="39"/>
      <c r="F3536" s="41" t="n">
        <f aca="false">IF(A3536="","",MATCH(A3536,P_ID,1))</f>
        <v>3140</v>
      </c>
      <c r="G3536" s="41" t="str">
        <f aca="false">IF(A3536="","",INDEX(P_Svc,F3536))</f>
        <v>Standard</v>
      </c>
      <c r="H3536" s="41" t="str">
        <f aca="false">IF(A3536="","",INDEX(P_Zone,F3536))</f>
        <v>Central</v>
      </c>
      <c r="I3536" s="41" t="n">
        <f aca="false">IF(A3536="","",IF(D3536="Delivered",IF(B3536&lt;=INDEX(P_Due,F3536),1,0),0))</f>
        <v>1</v>
      </c>
    </row>
    <row r="3537" customFormat="false" ht="15" hidden="false" customHeight="false" outlineLevel="0" collapsed="false">
      <c r="A3537" s="37" t="n">
        <v>1003142</v>
      </c>
      <c r="B3537" s="38" t="n">
        <v>46288</v>
      </c>
      <c r="C3537" s="39" t="n">
        <v>1</v>
      </c>
      <c r="D3537" s="39" t="s">
        <v>26</v>
      </c>
      <c r="E3537" s="39"/>
      <c r="F3537" s="41" t="n">
        <f aca="false">IF(A3537="","",MATCH(A3537,P_ID,1))</f>
        <v>3142</v>
      </c>
      <c r="G3537" s="41" t="str">
        <f aca="false">IF(A3537="","",INDEX(P_Svc,F3537))</f>
        <v>Economy</v>
      </c>
      <c r="H3537" s="41" t="str">
        <f aca="false">IF(A3537="","",INDEX(P_Zone,F3537))</f>
        <v>East</v>
      </c>
      <c r="I3537" s="41" t="n">
        <f aca="false">IF(A3537="","",IF(D3537="Delivered",IF(B3537&lt;=INDEX(P_Due,F3537),1,0),0))</f>
        <v>1</v>
      </c>
    </row>
    <row r="3538" customFormat="false" ht="15" hidden="false" customHeight="false" outlineLevel="0" collapsed="false">
      <c r="A3538" s="37" t="n">
        <v>1003143</v>
      </c>
      <c r="B3538" s="38" t="n">
        <v>46288</v>
      </c>
      <c r="C3538" s="39" t="n">
        <v>1</v>
      </c>
      <c r="D3538" s="39" t="s">
        <v>79</v>
      </c>
      <c r="E3538" s="39" t="s">
        <v>34</v>
      </c>
      <c r="F3538" s="41" t="n">
        <f aca="false">IF(A3538="","",MATCH(A3538,P_ID,1))</f>
        <v>3143</v>
      </c>
      <c r="G3538" s="41" t="str">
        <f aca="false">IF(A3538="","",INDEX(P_Svc,F3538))</f>
        <v>Economy</v>
      </c>
      <c r="H3538" s="41" t="str">
        <f aca="false">IF(A3538="","",INDEX(P_Zone,F3538))</f>
        <v>East</v>
      </c>
      <c r="I3538" s="41" t="n">
        <f aca="false">IF(A3538="","",IF(D3538="Delivered",IF(B3538&lt;=INDEX(P_Due,F3538),1,0),0))</f>
        <v>0</v>
      </c>
    </row>
    <row r="3539" customFormat="false" ht="15" hidden="false" customHeight="false" outlineLevel="0" collapsed="false">
      <c r="A3539" s="37" t="n">
        <v>1003144</v>
      </c>
      <c r="B3539" s="38" t="n">
        <v>46288</v>
      </c>
      <c r="C3539" s="39" t="n">
        <v>1</v>
      </c>
      <c r="D3539" s="39" t="s">
        <v>26</v>
      </c>
      <c r="E3539" s="39"/>
      <c r="F3539" s="41" t="n">
        <f aca="false">IF(A3539="","",MATCH(A3539,P_ID,1))</f>
        <v>3144</v>
      </c>
      <c r="G3539" s="41" t="str">
        <f aca="false">IF(A3539="","",INDEX(P_Svc,F3539))</f>
        <v>Standard</v>
      </c>
      <c r="H3539" s="41" t="str">
        <f aca="false">IF(A3539="","",INDEX(P_Zone,F3539))</f>
        <v>South</v>
      </c>
      <c r="I3539" s="41" t="n">
        <f aca="false">IF(A3539="","",IF(D3539="Delivered",IF(B3539&lt;=INDEX(P_Due,F3539),1,0),0))</f>
        <v>1</v>
      </c>
    </row>
    <row r="3540" customFormat="false" ht="15" hidden="false" customHeight="false" outlineLevel="0" collapsed="false">
      <c r="A3540" s="37" t="n">
        <v>1003145</v>
      </c>
      <c r="B3540" s="38" t="n">
        <v>46288</v>
      </c>
      <c r="C3540" s="39" t="n">
        <v>1</v>
      </c>
      <c r="D3540" s="39" t="s">
        <v>26</v>
      </c>
      <c r="E3540" s="39"/>
      <c r="F3540" s="41" t="n">
        <f aca="false">IF(A3540="","",MATCH(A3540,P_ID,1))</f>
        <v>3145</v>
      </c>
      <c r="G3540" s="41" t="str">
        <f aca="false">IF(A3540="","",INDEX(P_Svc,F3540))</f>
        <v>Economy</v>
      </c>
      <c r="H3540" s="41" t="str">
        <f aca="false">IF(A3540="","",INDEX(P_Zone,F3540))</f>
        <v>South</v>
      </c>
      <c r="I3540" s="41" t="n">
        <f aca="false">IF(A3540="","",IF(D3540="Delivered",IF(B3540&lt;=INDEX(P_Due,F3540),1,0),0))</f>
        <v>1</v>
      </c>
    </row>
    <row r="3541" customFormat="false" ht="15" hidden="false" customHeight="false" outlineLevel="0" collapsed="false">
      <c r="A3541" s="37" t="n">
        <v>1003147</v>
      </c>
      <c r="B3541" s="38" t="n">
        <v>46288</v>
      </c>
      <c r="C3541" s="39" t="n">
        <v>1</v>
      </c>
      <c r="D3541" s="39" t="s">
        <v>26</v>
      </c>
      <c r="E3541" s="39"/>
      <c r="F3541" s="41" t="n">
        <f aca="false">IF(A3541="","",MATCH(A3541,P_ID,1))</f>
        <v>3147</v>
      </c>
      <c r="G3541" s="41" t="str">
        <f aca="false">IF(A3541="","",INDEX(P_Svc,F3541))</f>
        <v>Economy</v>
      </c>
      <c r="H3541" s="41" t="str">
        <f aca="false">IF(A3541="","",INDEX(P_Zone,F3541))</f>
        <v>North</v>
      </c>
      <c r="I3541" s="41" t="n">
        <f aca="false">IF(A3541="","",IF(D3541="Delivered",IF(B3541&lt;=INDEX(P_Due,F3541),1,0),0))</f>
        <v>1</v>
      </c>
    </row>
    <row r="3542" customFormat="false" ht="15" hidden="false" customHeight="false" outlineLevel="0" collapsed="false">
      <c r="A3542" s="37" t="n">
        <v>1003148</v>
      </c>
      <c r="B3542" s="38" t="n">
        <v>46288</v>
      </c>
      <c r="C3542" s="39" t="n">
        <v>1</v>
      </c>
      <c r="D3542" s="39" t="s">
        <v>26</v>
      </c>
      <c r="E3542" s="39"/>
      <c r="F3542" s="41" t="n">
        <f aca="false">IF(A3542="","",MATCH(A3542,P_ID,1))</f>
        <v>3148</v>
      </c>
      <c r="G3542" s="41" t="str">
        <f aca="false">IF(A3542="","",INDEX(P_Svc,F3542))</f>
        <v>Standard</v>
      </c>
      <c r="H3542" s="41" t="str">
        <f aca="false">IF(A3542="","",INDEX(P_Zone,F3542))</f>
        <v>East</v>
      </c>
      <c r="I3542" s="41" t="n">
        <f aca="false">IF(A3542="","",IF(D3542="Delivered",IF(B3542&lt;=INDEX(P_Due,F3542),1,0),0))</f>
        <v>1</v>
      </c>
    </row>
    <row r="3543" customFormat="false" ht="15" hidden="false" customHeight="false" outlineLevel="0" collapsed="false">
      <c r="A3543" s="37" t="n">
        <v>1003150</v>
      </c>
      <c r="B3543" s="38" t="n">
        <v>46288</v>
      </c>
      <c r="C3543" s="39" t="n">
        <v>1</v>
      </c>
      <c r="D3543" s="39" t="s">
        <v>26</v>
      </c>
      <c r="E3543" s="39"/>
      <c r="F3543" s="41" t="n">
        <f aca="false">IF(A3543="","",MATCH(A3543,P_ID,1))</f>
        <v>3150</v>
      </c>
      <c r="G3543" s="41" t="str">
        <f aca="false">IF(A3543="","",INDEX(P_Svc,F3543))</f>
        <v>Standard</v>
      </c>
      <c r="H3543" s="41" t="str">
        <f aca="false">IF(A3543="","",INDEX(P_Zone,F3543))</f>
        <v>Central</v>
      </c>
      <c r="I3543" s="41" t="n">
        <f aca="false">IF(A3543="","",IF(D3543="Delivered",IF(B3543&lt;=INDEX(P_Due,F3543),1,0),0))</f>
        <v>1</v>
      </c>
    </row>
    <row r="3544" customFormat="false" ht="15" hidden="false" customHeight="false" outlineLevel="0" collapsed="false">
      <c r="A3544" s="37" t="n">
        <v>1003152</v>
      </c>
      <c r="B3544" s="38" t="n">
        <v>46288</v>
      </c>
      <c r="C3544" s="39" t="n">
        <v>1</v>
      </c>
      <c r="D3544" s="39" t="s">
        <v>26</v>
      </c>
      <c r="E3544" s="39"/>
      <c r="F3544" s="41" t="n">
        <f aca="false">IF(A3544="","",MATCH(A3544,P_ID,1))</f>
        <v>3152</v>
      </c>
      <c r="G3544" s="41" t="str">
        <f aca="false">IF(A3544="","",INDEX(P_Svc,F3544))</f>
        <v>Standard</v>
      </c>
      <c r="H3544" s="41" t="str">
        <f aca="false">IF(A3544="","",INDEX(P_Zone,F3544))</f>
        <v>West</v>
      </c>
      <c r="I3544" s="41" t="n">
        <f aca="false">IF(A3544="","",IF(D3544="Delivered",IF(B3544&lt;=INDEX(P_Due,F3544),1,0),0))</f>
        <v>1</v>
      </c>
    </row>
    <row r="3545" customFormat="false" ht="15" hidden="false" customHeight="false" outlineLevel="0" collapsed="false">
      <c r="A3545" s="37" t="n">
        <v>1003153</v>
      </c>
      <c r="B3545" s="38" t="n">
        <v>46288</v>
      </c>
      <c r="C3545" s="39" t="n">
        <v>1</v>
      </c>
      <c r="D3545" s="39" t="s">
        <v>26</v>
      </c>
      <c r="E3545" s="39"/>
      <c r="F3545" s="41" t="n">
        <f aca="false">IF(A3545="","",MATCH(A3545,P_ID,1))</f>
        <v>3153</v>
      </c>
      <c r="G3545" s="41" t="str">
        <f aca="false">IF(A3545="","",INDEX(P_Svc,F3545))</f>
        <v>Standard</v>
      </c>
      <c r="H3545" s="41" t="str">
        <f aca="false">IF(A3545="","",INDEX(P_Zone,F3545))</f>
        <v>Central</v>
      </c>
      <c r="I3545" s="41" t="n">
        <f aca="false">IF(A3545="","",IF(D3545="Delivered",IF(B3545&lt;=INDEX(P_Due,F3545),1,0),0))</f>
        <v>1</v>
      </c>
    </row>
    <row r="3546" customFormat="false" ht="15" hidden="false" customHeight="false" outlineLevel="0" collapsed="false">
      <c r="A3546" s="37" t="n">
        <v>1003154</v>
      </c>
      <c r="B3546" s="38" t="n">
        <v>46288</v>
      </c>
      <c r="C3546" s="39" t="n">
        <v>1</v>
      </c>
      <c r="D3546" s="39" t="s">
        <v>26</v>
      </c>
      <c r="E3546" s="39"/>
      <c r="F3546" s="41" t="n">
        <f aca="false">IF(A3546="","",MATCH(A3546,P_ID,1))</f>
        <v>3154</v>
      </c>
      <c r="G3546" s="41" t="str">
        <f aca="false">IF(A3546="","",INDEX(P_Svc,F3546))</f>
        <v>Standard</v>
      </c>
      <c r="H3546" s="41" t="str">
        <f aca="false">IF(A3546="","",INDEX(P_Zone,F3546))</f>
        <v>Central</v>
      </c>
      <c r="I3546" s="41" t="n">
        <f aca="false">IF(A3546="","",IF(D3546="Delivered",IF(B3546&lt;=INDEX(P_Due,F3546),1,0),0))</f>
        <v>1</v>
      </c>
    </row>
    <row r="3547" customFormat="false" ht="15" hidden="false" customHeight="false" outlineLevel="0" collapsed="false">
      <c r="A3547" s="37" t="n">
        <v>1003155</v>
      </c>
      <c r="B3547" s="38" t="n">
        <v>46288</v>
      </c>
      <c r="C3547" s="39" t="n">
        <v>1</v>
      </c>
      <c r="D3547" s="39" t="s">
        <v>26</v>
      </c>
      <c r="E3547" s="39"/>
      <c r="F3547" s="41" t="n">
        <f aca="false">IF(A3547="","",MATCH(A3547,P_ID,1))</f>
        <v>3155</v>
      </c>
      <c r="G3547" s="41" t="str">
        <f aca="false">IF(A3547="","",INDEX(P_Svc,F3547))</f>
        <v>Standard</v>
      </c>
      <c r="H3547" s="41" t="str">
        <f aca="false">IF(A3547="","",INDEX(P_Zone,F3547))</f>
        <v>Central</v>
      </c>
      <c r="I3547" s="41" t="n">
        <f aca="false">IF(A3547="","",IF(D3547="Delivered",IF(B3547&lt;=INDEX(P_Due,F3547),1,0),0))</f>
        <v>1</v>
      </c>
    </row>
    <row r="3548" customFormat="false" ht="15" hidden="false" customHeight="false" outlineLevel="0" collapsed="false">
      <c r="A3548" s="37" t="n">
        <v>1003156</v>
      </c>
      <c r="B3548" s="38" t="n">
        <v>46288</v>
      </c>
      <c r="C3548" s="39" t="n">
        <v>1</v>
      </c>
      <c r="D3548" s="39" t="s">
        <v>26</v>
      </c>
      <c r="E3548" s="39"/>
      <c r="F3548" s="41" t="n">
        <f aca="false">IF(A3548="","",MATCH(A3548,P_ID,1))</f>
        <v>3156</v>
      </c>
      <c r="G3548" s="41" t="str">
        <f aca="false">IF(A3548="","",INDEX(P_Svc,F3548))</f>
        <v>Economy</v>
      </c>
      <c r="H3548" s="41" t="str">
        <f aca="false">IF(A3548="","",INDEX(P_Zone,F3548))</f>
        <v>Central</v>
      </c>
      <c r="I3548" s="41" t="n">
        <f aca="false">IF(A3548="","",IF(D3548="Delivered",IF(B3548&lt;=INDEX(P_Due,F3548),1,0),0))</f>
        <v>1</v>
      </c>
    </row>
    <row r="3549" customFormat="false" ht="15" hidden="false" customHeight="false" outlineLevel="0" collapsed="false">
      <c r="A3549" s="37" t="n">
        <v>1003157</v>
      </c>
      <c r="B3549" s="38" t="n">
        <v>46288</v>
      </c>
      <c r="C3549" s="39" t="n">
        <v>1</v>
      </c>
      <c r="D3549" s="39" t="s">
        <v>26</v>
      </c>
      <c r="E3549" s="39"/>
      <c r="F3549" s="41" t="n">
        <f aca="false">IF(A3549="","",MATCH(A3549,P_ID,1))</f>
        <v>3157</v>
      </c>
      <c r="G3549" s="41" t="str">
        <f aca="false">IF(A3549="","",INDEX(P_Svc,F3549))</f>
        <v>Economy</v>
      </c>
      <c r="H3549" s="41" t="str">
        <f aca="false">IF(A3549="","",INDEX(P_Zone,F3549))</f>
        <v>North</v>
      </c>
      <c r="I3549" s="41" t="n">
        <f aca="false">IF(A3549="","",IF(D3549="Delivered",IF(B3549&lt;=INDEX(P_Due,F3549),1,0),0))</f>
        <v>1</v>
      </c>
    </row>
    <row r="3550" customFormat="false" ht="15" hidden="false" customHeight="false" outlineLevel="0" collapsed="false">
      <c r="A3550" s="37" t="n">
        <v>1003158</v>
      </c>
      <c r="B3550" s="38" t="n">
        <v>46288</v>
      </c>
      <c r="C3550" s="39" t="n">
        <v>1</v>
      </c>
      <c r="D3550" s="39" t="s">
        <v>26</v>
      </c>
      <c r="E3550" s="39"/>
      <c r="F3550" s="41" t="n">
        <f aca="false">IF(A3550="","",MATCH(A3550,P_ID,1))</f>
        <v>3158</v>
      </c>
      <c r="G3550" s="41" t="str">
        <f aca="false">IF(A3550="","",INDEX(P_Svc,F3550))</f>
        <v>Standard</v>
      </c>
      <c r="H3550" s="41" t="str">
        <f aca="false">IF(A3550="","",INDEX(P_Zone,F3550))</f>
        <v>South</v>
      </c>
      <c r="I3550" s="41" t="n">
        <f aca="false">IF(A3550="","",IF(D3550="Delivered",IF(B3550&lt;=INDEX(P_Due,F3550),1,0),0))</f>
        <v>1</v>
      </c>
    </row>
    <row r="3551" customFormat="false" ht="15" hidden="false" customHeight="false" outlineLevel="0" collapsed="false">
      <c r="A3551" s="37" t="n">
        <v>1003159</v>
      </c>
      <c r="B3551" s="38" t="n">
        <v>46288</v>
      </c>
      <c r="C3551" s="39" t="n">
        <v>1</v>
      </c>
      <c r="D3551" s="39" t="s">
        <v>26</v>
      </c>
      <c r="E3551" s="39"/>
      <c r="F3551" s="41" t="n">
        <f aca="false">IF(A3551="","",MATCH(A3551,P_ID,1))</f>
        <v>3159</v>
      </c>
      <c r="G3551" s="41" t="str">
        <f aca="false">IF(A3551="","",INDEX(P_Svc,F3551))</f>
        <v>Standard</v>
      </c>
      <c r="H3551" s="41" t="str">
        <f aca="false">IF(A3551="","",INDEX(P_Zone,F3551))</f>
        <v>Central</v>
      </c>
      <c r="I3551" s="41" t="n">
        <f aca="false">IF(A3551="","",IF(D3551="Delivered",IF(B3551&lt;=INDEX(P_Due,F3551),1,0),0))</f>
        <v>1</v>
      </c>
    </row>
    <row r="3552" customFormat="false" ht="15" hidden="false" customHeight="false" outlineLevel="0" collapsed="false">
      <c r="A3552" s="37" t="n">
        <v>1003160</v>
      </c>
      <c r="B3552" s="38" t="n">
        <v>46288</v>
      </c>
      <c r="C3552" s="39" t="n">
        <v>1</v>
      </c>
      <c r="D3552" s="39" t="s">
        <v>26</v>
      </c>
      <c r="E3552" s="39"/>
      <c r="F3552" s="41" t="n">
        <f aca="false">IF(A3552="","",MATCH(A3552,P_ID,1))</f>
        <v>3160</v>
      </c>
      <c r="G3552" s="41" t="str">
        <f aca="false">IF(A3552="","",INDEX(P_Svc,F3552))</f>
        <v>Standard</v>
      </c>
      <c r="H3552" s="41" t="str">
        <f aca="false">IF(A3552="","",INDEX(P_Zone,F3552))</f>
        <v>Central</v>
      </c>
      <c r="I3552" s="41" t="n">
        <f aca="false">IF(A3552="","",IF(D3552="Delivered",IF(B3552&lt;=INDEX(P_Due,F3552),1,0),0))</f>
        <v>1</v>
      </c>
    </row>
    <row r="3553" customFormat="false" ht="15" hidden="false" customHeight="false" outlineLevel="0" collapsed="false">
      <c r="A3553" s="37" t="n">
        <v>1003161</v>
      </c>
      <c r="B3553" s="38" t="n">
        <v>46288</v>
      </c>
      <c r="C3553" s="39" t="n">
        <v>1</v>
      </c>
      <c r="D3553" s="39" t="s">
        <v>79</v>
      </c>
      <c r="E3553" s="39" t="s">
        <v>32</v>
      </c>
      <c r="F3553" s="41" t="n">
        <f aca="false">IF(A3553="","",MATCH(A3553,P_ID,1))</f>
        <v>3161</v>
      </c>
      <c r="G3553" s="41" t="str">
        <f aca="false">IF(A3553="","",INDEX(P_Svc,F3553))</f>
        <v>Standard</v>
      </c>
      <c r="H3553" s="41" t="str">
        <f aca="false">IF(A3553="","",INDEX(P_Zone,F3553))</f>
        <v>North</v>
      </c>
      <c r="I3553" s="41" t="n">
        <f aca="false">IF(A3553="","",IF(D3553="Delivered",IF(B3553&lt;=INDEX(P_Due,F3553),1,0),0))</f>
        <v>0</v>
      </c>
    </row>
    <row r="3554" customFormat="false" ht="15" hidden="false" customHeight="false" outlineLevel="0" collapsed="false">
      <c r="A3554" s="37" t="n">
        <v>1003162</v>
      </c>
      <c r="B3554" s="38" t="n">
        <v>46288</v>
      </c>
      <c r="C3554" s="39" t="n">
        <v>1</v>
      </c>
      <c r="D3554" s="39" t="s">
        <v>26</v>
      </c>
      <c r="E3554" s="39"/>
      <c r="F3554" s="41" t="n">
        <f aca="false">IF(A3554="","",MATCH(A3554,P_ID,1))</f>
        <v>3162</v>
      </c>
      <c r="G3554" s="41" t="str">
        <f aca="false">IF(A3554="","",INDEX(P_Svc,F3554))</f>
        <v>Standard</v>
      </c>
      <c r="H3554" s="41" t="str">
        <f aca="false">IF(A3554="","",INDEX(P_Zone,F3554))</f>
        <v>North</v>
      </c>
      <c r="I3554" s="41" t="n">
        <f aca="false">IF(A3554="","",IF(D3554="Delivered",IF(B3554&lt;=INDEX(P_Due,F3554),1,0),0))</f>
        <v>1</v>
      </c>
    </row>
    <row r="3555" customFormat="false" ht="15" hidden="false" customHeight="false" outlineLevel="0" collapsed="false">
      <c r="A3555" s="37" t="n">
        <v>1003163</v>
      </c>
      <c r="B3555" s="38" t="n">
        <v>46288</v>
      </c>
      <c r="C3555" s="39" t="n">
        <v>1</v>
      </c>
      <c r="D3555" s="39" t="s">
        <v>26</v>
      </c>
      <c r="E3555" s="39"/>
      <c r="F3555" s="41" t="n">
        <f aca="false">IF(A3555="","",MATCH(A3555,P_ID,1))</f>
        <v>3163</v>
      </c>
      <c r="G3555" s="41" t="str">
        <f aca="false">IF(A3555="","",INDEX(P_Svc,F3555))</f>
        <v>Standard</v>
      </c>
      <c r="H3555" s="41" t="str">
        <f aca="false">IF(A3555="","",INDEX(P_Zone,F3555))</f>
        <v>South</v>
      </c>
      <c r="I3555" s="41" t="n">
        <f aca="false">IF(A3555="","",IF(D3555="Delivered",IF(B3555&lt;=INDEX(P_Due,F3555),1,0),0))</f>
        <v>1</v>
      </c>
    </row>
    <row r="3556" customFormat="false" ht="15" hidden="false" customHeight="false" outlineLevel="0" collapsed="false">
      <c r="A3556" s="37" t="n">
        <v>1003165</v>
      </c>
      <c r="B3556" s="38" t="n">
        <v>46288</v>
      </c>
      <c r="C3556" s="39" t="n">
        <v>1</v>
      </c>
      <c r="D3556" s="39" t="s">
        <v>26</v>
      </c>
      <c r="E3556" s="39"/>
      <c r="F3556" s="41" t="n">
        <f aca="false">IF(A3556="","",MATCH(A3556,P_ID,1))</f>
        <v>3165</v>
      </c>
      <c r="G3556" s="41" t="str">
        <f aca="false">IF(A3556="","",INDEX(P_Svc,F3556))</f>
        <v>Standard</v>
      </c>
      <c r="H3556" s="41" t="str">
        <f aca="false">IF(A3556="","",INDEX(P_Zone,F3556))</f>
        <v>East</v>
      </c>
      <c r="I3556" s="41" t="n">
        <f aca="false">IF(A3556="","",IF(D3556="Delivered",IF(B3556&lt;=INDEX(P_Due,F3556),1,0),0))</f>
        <v>1</v>
      </c>
    </row>
    <row r="3557" customFormat="false" ht="15" hidden="false" customHeight="false" outlineLevel="0" collapsed="false">
      <c r="A3557" s="37" t="n">
        <v>1003166</v>
      </c>
      <c r="B3557" s="38" t="n">
        <v>46288</v>
      </c>
      <c r="C3557" s="39" t="n">
        <v>1</v>
      </c>
      <c r="D3557" s="39" t="s">
        <v>26</v>
      </c>
      <c r="E3557" s="39"/>
      <c r="F3557" s="41" t="n">
        <f aca="false">IF(A3557="","",MATCH(A3557,P_ID,1))</f>
        <v>3166</v>
      </c>
      <c r="G3557" s="41" t="str">
        <f aca="false">IF(A3557="","",INDEX(P_Svc,F3557))</f>
        <v>Standard</v>
      </c>
      <c r="H3557" s="41" t="str">
        <f aca="false">IF(A3557="","",INDEX(P_Zone,F3557))</f>
        <v>Central</v>
      </c>
      <c r="I3557" s="41" t="n">
        <f aca="false">IF(A3557="","",IF(D3557="Delivered",IF(B3557&lt;=INDEX(P_Due,F3557),1,0),0))</f>
        <v>1</v>
      </c>
    </row>
    <row r="3558" customFormat="false" ht="15" hidden="false" customHeight="false" outlineLevel="0" collapsed="false">
      <c r="A3558" s="37" t="n">
        <v>1003167</v>
      </c>
      <c r="B3558" s="38" t="n">
        <v>46288</v>
      </c>
      <c r="C3558" s="39" t="n">
        <v>1</v>
      </c>
      <c r="D3558" s="39" t="s">
        <v>26</v>
      </c>
      <c r="E3558" s="39"/>
      <c r="F3558" s="41" t="n">
        <f aca="false">IF(A3558="","",MATCH(A3558,P_ID,1))</f>
        <v>3167</v>
      </c>
      <c r="G3558" s="41" t="str">
        <f aca="false">IF(A3558="","",INDEX(P_Svc,F3558))</f>
        <v>Economy</v>
      </c>
      <c r="H3558" s="41" t="str">
        <f aca="false">IF(A3558="","",INDEX(P_Zone,F3558))</f>
        <v>West</v>
      </c>
      <c r="I3558" s="41" t="n">
        <f aca="false">IF(A3558="","",IF(D3558="Delivered",IF(B3558&lt;=INDEX(P_Due,F3558),1,0),0))</f>
        <v>1</v>
      </c>
    </row>
    <row r="3559" customFormat="false" ht="15" hidden="false" customHeight="false" outlineLevel="0" collapsed="false">
      <c r="A3559" s="37" t="n">
        <v>1003169</v>
      </c>
      <c r="B3559" s="38" t="n">
        <v>46288</v>
      </c>
      <c r="C3559" s="39" t="n">
        <v>1</v>
      </c>
      <c r="D3559" s="39" t="s">
        <v>26</v>
      </c>
      <c r="E3559" s="39"/>
      <c r="F3559" s="41" t="n">
        <f aca="false">IF(A3559="","",MATCH(A3559,P_ID,1))</f>
        <v>3169</v>
      </c>
      <c r="G3559" s="41" t="str">
        <f aca="false">IF(A3559="","",INDEX(P_Svc,F3559))</f>
        <v>Economy</v>
      </c>
      <c r="H3559" s="41" t="str">
        <f aca="false">IF(A3559="","",INDEX(P_Zone,F3559))</f>
        <v>North</v>
      </c>
      <c r="I3559" s="41" t="n">
        <f aca="false">IF(A3559="","",IF(D3559="Delivered",IF(B3559&lt;=INDEX(P_Due,F3559),1,0),0))</f>
        <v>1</v>
      </c>
    </row>
    <row r="3560" customFormat="false" ht="15" hidden="false" customHeight="false" outlineLevel="0" collapsed="false">
      <c r="A3560" s="37" t="n">
        <v>1003170</v>
      </c>
      <c r="B3560" s="38" t="n">
        <v>46288</v>
      </c>
      <c r="C3560" s="39" t="n">
        <v>1</v>
      </c>
      <c r="D3560" s="39" t="s">
        <v>26</v>
      </c>
      <c r="E3560" s="39"/>
      <c r="F3560" s="41" t="n">
        <f aca="false">IF(A3560="","",MATCH(A3560,P_ID,1))</f>
        <v>3170</v>
      </c>
      <c r="G3560" s="41" t="str">
        <f aca="false">IF(A3560="","",INDEX(P_Svc,F3560))</f>
        <v>Standard</v>
      </c>
      <c r="H3560" s="41" t="str">
        <f aca="false">IF(A3560="","",INDEX(P_Zone,F3560))</f>
        <v>Central</v>
      </c>
      <c r="I3560" s="41" t="n">
        <f aca="false">IF(A3560="","",IF(D3560="Delivered",IF(B3560&lt;=INDEX(P_Due,F3560),1,0),0))</f>
        <v>1</v>
      </c>
    </row>
    <row r="3561" customFormat="false" ht="15" hidden="false" customHeight="false" outlineLevel="0" collapsed="false">
      <c r="A3561" s="37" t="n">
        <v>1003171</v>
      </c>
      <c r="B3561" s="38" t="n">
        <v>46288</v>
      </c>
      <c r="C3561" s="39" t="n">
        <v>1</v>
      </c>
      <c r="D3561" s="39" t="s">
        <v>26</v>
      </c>
      <c r="E3561" s="39"/>
      <c r="F3561" s="41" t="n">
        <f aca="false">IF(A3561="","",MATCH(A3561,P_ID,1))</f>
        <v>3171</v>
      </c>
      <c r="G3561" s="41" t="str">
        <f aca="false">IF(A3561="","",INDEX(P_Svc,F3561))</f>
        <v>Standard</v>
      </c>
      <c r="H3561" s="41" t="str">
        <f aca="false">IF(A3561="","",INDEX(P_Zone,F3561))</f>
        <v>North</v>
      </c>
      <c r="I3561" s="41" t="n">
        <f aca="false">IF(A3561="","",IF(D3561="Delivered",IF(B3561&lt;=INDEX(P_Due,F3561),1,0),0))</f>
        <v>1</v>
      </c>
    </row>
    <row r="3562" customFormat="false" ht="15" hidden="false" customHeight="false" outlineLevel="0" collapsed="false">
      <c r="A3562" s="37" t="n">
        <v>1003172</v>
      </c>
      <c r="B3562" s="38" t="n">
        <v>46288</v>
      </c>
      <c r="C3562" s="39" t="n">
        <v>1</v>
      </c>
      <c r="D3562" s="39" t="s">
        <v>26</v>
      </c>
      <c r="E3562" s="39"/>
      <c r="F3562" s="41" t="n">
        <f aca="false">IF(A3562="","",MATCH(A3562,P_ID,1))</f>
        <v>3172</v>
      </c>
      <c r="G3562" s="41" t="str">
        <f aca="false">IF(A3562="","",INDEX(P_Svc,F3562))</f>
        <v>Standard</v>
      </c>
      <c r="H3562" s="41" t="str">
        <f aca="false">IF(A3562="","",INDEX(P_Zone,F3562))</f>
        <v>West</v>
      </c>
      <c r="I3562" s="41" t="n">
        <f aca="false">IF(A3562="","",IF(D3562="Delivered",IF(B3562&lt;=INDEX(P_Due,F3562),1,0),0))</f>
        <v>1</v>
      </c>
    </row>
    <row r="3563" customFormat="false" ht="15" hidden="false" customHeight="false" outlineLevel="0" collapsed="false">
      <c r="A3563" s="37" t="n">
        <v>1003173</v>
      </c>
      <c r="B3563" s="38" t="n">
        <v>46288</v>
      </c>
      <c r="C3563" s="39" t="n">
        <v>1</v>
      </c>
      <c r="D3563" s="39" t="s">
        <v>26</v>
      </c>
      <c r="E3563" s="39"/>
      <c r="F3563" s="41" t="n">
        <f aca="false">IF(A3563="","",MATCH(A3563,P_ID,1))</f>
        <v>3173</v>
      </c>
      <c r="G3563" s="41" t="str">
        <f aca="false">IF(A3563="","",INDEX(P_Svc,F3563))</f>
        <v>Express</v>
      </c>
      <c r="H3563" s="41" t="str">
        <f aca="false">IF(A3563="","",INDEX(P_Zone,F3563))</f>
        <v>East</v>
      </c>
      <c r="I3563" s="41" t="n">
        <f aca="false">IF(A3563="","",IF(D3563="Delivered",IF(B3563&lt;=INDEX(P_Due,F3563),1,0),0))</f>
        <v>1</v>
      </c>
    </row>
    <row r="3564" customFormat="false" ht="15" hidden="false" customHeight="false" outlineLevel="0" collapsed="false">
      <c r="A3564" s="37" t="n">
        <v>1003174</v>
      </c>
      <c r="B3564" s="38" t="n">
        <v>46288</v>
      </c>
      <c r="C3564" s="39" t="n">
        <v>1</v>
      </c>
      <c r="D3564" s="39" t="s">
        <v>26</v>
      </c>
      <c r="E3564" s="39"/>
      <c r="F3564" s="41" t="n">
        <f aca="false">IF(A3564="","",MATCH(A3564,P_ID,1))</f>
        <v>3174</v>
      </c>
      <c r="G3564" s="41" t="str">
        <f aca="false">IF(A3564="","",INDEX(P_Svc,F3564))</f>
        <v>Standard</v>
      </c>
      <c r="H3564" s="41" t="str">
        <f aca="false">IF(A3564="","",INDEX(P_Zone,F3564))</f>
        <v>South</v>
      </c>
      <c r="I3564" s="41" t="n">
        <f aca="false">IF(A3564="","",IF(D3564="Delivered",IF(B3564&lt;=INDEX(P_Due,F3564),1,0),0))</f>
        <v>1</v>
      </c>
    </row>
    <row r="3565" customFormat="false" ht="15" hidden="false" customHeight="false" outlineLevel="0" collapsed="false">
      <c r="A3565" s="37" t="n">
        <v>1003175</v>
      </c>
      <c r="B3565" s="38" t="n">
        <v>46288</v>
      </c>
      <c r="C3565" s="39" t="n">
        <v>1</v>
      </c>
      <c r="D3565" s="39" t="s">
        <v>26</v>
      </c>
      <c r="E3565" s="39"/>
      <c r="F3565" s="41" t="n">
        <f aca="false">IF(A3565="","",MATCH(A3565,P_ID,1))</f>
        <v>3175</v>
      </c>
      <c r="G3565" s="41" t="str">
        <f aca="false">IF(A3565="","",INDEX(P_Svc,F3565))</f>
        <v>Standard</v>
      </c>
      <c r="H3565" s="41" t="str">
        <f aca="false">IF(A3565="","",INDEX(P_Zone,F3565))</f>
        <v>Central</v>
      </c>
      <c r="I3565" s="41" t="n">
        <f aca="false">IF(A3565="","",IF(D3565="Delivered",IF(B3565&lt;=INDEX(P_Due,F3565),1,0),0))</f>
        <v>1</v>
      </c>
    </row>
    <row r="3566" customFormat="false" ht="15" hidden="false" customHeight="false" outlineLevel="0" collapsed="false">
      <c r="A3566" s="37" t="n">
        <v>1003176</v>
      </c>
      <c r="B3566" s="38" t="n">
        <v>46288</v>
      </c>
      <c r="C3566" s="39" t="n">
        <v>1</v>
      </c>
      <c r="D3566" s="39" t="s">
        <v>26</v>
      </c>
      <c r="E3566" s="39"/>
      <c r="F3566" s="41" t="n">
        <f aca="false">IF(A3566="","",MATCH(A3566,P_ID,1))</f>
        <v>3176</v>
      </c>
      <c r="G3566" s="41" t="str">
        <f aca="false">IF(A3566="","",INDEX(P_Svc,F3566))</f>
        <v>Economy</v>
      </c>
      <c r="H3566" s="41" t="str">
        <f aca="false">IF(A3566="","",INDEX(P_Zone,F3566))</f>
        <v>South</v>
      </c>
      <c r="I3566" s="41" t="n">
        <f aca="false">IF(A3566="","",IF(D3566="Delivered",IF(B3566&lt;=INDEX(P_Due,F3566),1,0),0))</f>
        <v>1</v>
      </c>
    </row>
    <row r="3567" customFormat="false" ht="15" hidden="false" customHeight="false" outlineLevel="0" collapsed="false">
      <c r="A3567" s="37" t="n">
        <v>1003177</v>
      </c>
      <c r="B3567" s="38" t="n">
        <v>46288</v>
      </c>
      <c r="C3567" s="39" t="n">
        <v>1</v>
      </c>
      <c r="D3567" s="39" t="s">
        <v>26</v>
      </c>
      <c r="E3567" s="39"/>
      <c r="F3567" s="41" t="n">
        <f aca="false">IF(A3567="","",MATCH(A3567,P_ID,1))</f>
        <v>3177</v>
      </c>
      <c r="G3567" s="41" t="str">
        <f aca="false">IF(A3567="","",INDEX(P_Svc,F3567))</f>
        <v>Economy</v>
      </c>
      <c r="H3567" s="41" t="str">
        <f aca="false">IF(A3567="","",INDEX(P_Zone,F3567))</f>
        <v>East</v>
      </c>
      <c r="I3567" s="41" t="n">
        <f aca="false">IF(A3567="","",IF(D3567="Delivered",IF(B3567&lt;=INDEX(P_Due,F3567),1,0),0))</f>
        <v>1</v>
      </c>
    </row>
    <row r="3568" customFormat="false" ht="15" hidden="false" customHeight="false" outlineLevel="0" collapsed="false">
      <c r="A3568" s="37" t="n">
        <v>1003178</v>
      </c>
      <c r="B3568" s="38" t="n">
        <v>46288</v>
      </c>
      <c r="C3568" s="39" t="n">
        <v>1</v>
      </c>
      <c r="D3568" s="39" t="s">
        <v>26</v>
      </c>
      <c r="E3568" s="39"/>
      <c r="F3568" s="41" t="n">
        <f aca="false">IF(A3568="","",MATCH(A3568,P_ID,1))</f>
        <v>3178</v>
      </c>
      <c r="G3568" s="41" t="str">
        <f aca="false">IF(A3568="","",INDEX(P_Svc,F3568))</f>
        <v>Standard</v>
      </c>
      <c r="H3568" s="41" t="str">
        <f aca="false">IF(A3568="","",INDEX(P_Zone,F3568))</f>
        <v>South</v>
      </c>
      <c r="I3568" s="41" t="n">
        <f aca="false">IF(A3568="","",IF(D3568="Delivered",IF(B3568&lt;=INDEX(P_Due,F3568),1,0),0))</f>
        <v>1</v>
      </c>
    </row>
    <row r="3569" customFormat="false" ht="15" hidden="false" customHeight="false" outlineLevel="0" collapsed="false">
      <c r="A3569" s="37" t="n">
        <v>1003179</v>
      </c>
      <c r="B3569" s="38" t="n">
        <v>46288</v>
      </c>
      <c r="C3569" s="39" t="n">
        <v>1</v>
      </c>
      <c r="D3569" s="39" t="s">
        <v>26</v>
      </c>
      <c r="E3569" s="39"/>
      <c r="F3569" s="41" t="n">
        <f aca="false">IF(A3569="","",MATCH(A3569,P_ID,1))</f>
        <v>3179</v>
      </c>
      <c r="G3569" s="41" t="str">
        <f aca="false">IF(A3569="","",INDEX(P_Svc,F3569))</f>
        <v>Standard</v>
      </c>
      <c r="H3569" s="41" t="str">
        <f aca="false">IF(A3569="","",INDEX(P_Zone,F3569))</f>
        <v>East</v>
      </c>
      <c r="I3569" s="41" t="n">
        <f aca="false">IF(A3569="","",IF(D3569="Delivered",IF(B3569&lt;=INDEX(P_Due,F3569),1,0),0))</f>
        <v>1</v>
      </c>
    </row>
    <row r="3570" customFormat="false" ht="15" hidden="false" customHeight="false" outlineLevel="0" collapsed="false">
      <c r="A3570" s="37" t="n">
        <v>1003181</v>
      </c>
      <c r="B3570" s="38" t="n">
        <v>46288</v>
      </c>
      <c r="C3570" s="39" t="n">
        <v>1</v>
      </c>
      <c r="D3570" s="39" t="s">
        <v>26</v>
      </c>
      <c r="E3570" s="39"/>
      <c r="F3570" s="41" t="n">
        <f aca="false">IF(A3570="","",MATCH(A3570,P_ID,1))</f>
        <v>3181</v>
      </c>
      <c r="G3570" s="41" t="str">
        <f aca="false">IF(A3570="","",INDEX(P_Svc,F3570))</f>
        <v>Standard</v>
      </c>
      <c r="H3570" s="41" t="str">
        <f aca="false">IF(A3570="","",INDEX(P_Zone,F3570))</f>
        <v>North</v>
      </c>
      <c r="I3570" s="41" t="n">
        <f aca="false">IF(A3570="","",IF(D3570="Delivered",IF(B3570&lt;=INDEX(P_Due,F3570),1,0),0))</f>
        <v>1</v>
      </c>
    </row>
    <row r="3571" customFormat="false" ht="15" hidden="false" customHeight="false" outlineLevel="0" collapsed="false">
      <c r="A3571" s="37" t="n">
        <v>1003182</v>
      </c>
      <c r="B3571" s="38" t="n">
        <v>46288</v>
      </c>
      <c r="C3571" s="39" t="n">
        <v>1</v>
      </c>
      <c r="D3571" s="39" t="s">
        <v>26</v>
      </c>
      <c r="E3571" s="39"/>
      <c r="F3571" s="41" t="n">
        <f aca="false">IF(A3571="","",MATCH(A3571,P_ID,1))</f>
        <v>3182</v>
      </c>
      <c r="G3571" s="41" t="str">
        <f aca="false">IF(A3571="","",INDEX(P_Svc,F3571))</f>
        <v>Standard</v>
      </c>
      <c r="H3571" s="41" t="str">
        <f aca="false">IF(A3571="","",INDEX(P_Zone,F3571))</f>
        <v>North</v>
      </c>
      <c r="I3571" s="41" t="n">
        <f aca="false">IF(A3571="","",IF(D3571="Delivered",IF(B3571&lt;=INDEX(P_Due,F3571),1,0),0))</f>
        <v>1</v>
      </c>
    </row>
    <row r="3572" customFormat="false" ht="15" hidden="false" customHeight="false" outlineLevel="0" collapsed="false">
      <c r="A3572" s="37" t="n">
        <v>1003183</v>
      </c>
      <c r="B3572" s="38" t="n">
        <v>46288</v>
      </c>
      <c r="C3572" s="39" t="n">
        <v>1</v>
      </c>
      <c r="D3572" s="39" t="s">
        <v>26</v>
      </c>
      <c r="E3572" s="39"/>
      <c r="F3572" s="41" t="n">
        <f aca="false">IF(A3572="","",MATCH(A3572,P_ID,1))</f>
        <v>3183</v>
      </c>
      <c r="G3572" s="41" t="str">
        <f aca="false">IF(A3572="","",INDEX(P_Svc,F3572))</f>
        <v>Standard</v>
      </c>
      <c r="H3572" s="41" t="str">
        <f aca="false">IF(A3572="","",INDEX(P_Zone,F3572))</f>
        <v>East</v>
      </c>
      <c r="I3572" s="41" t="n">
        <f aca="false">IF(A3572="","",IF(D3572="Delivered",IF(B3572&lt;=INDEX(P_Due,F3572),1,0),0))</f>
        <v>1</v>
      </c>
    </row>
    <row r="3573" customFormat="false" ht="15" hidden="false" customHeight="false" outlineLevel="0" collapsed="false">
      <c r="A3573" s="37" t="n">
        <v>1003185</v>
      </c>
      <c r="B3573" s="38" t="n">
        <v>46288</v>
      </c>
      <c r="C3573" s="39" t="n">
        <v>1</v>
      </c>
      <c r="D3573" s="39" t="s">
        <v>26</v>
      </c>
      <c r="E3573" s="39"/>
      <c r="F3573" s="41" t="n">
        <f aca="false">IF(A3573="","",MATCH(A3573,P_ID,1))</f>
        <v>3185</v>
      </c>
      <c r="G3573" s="41" t="str">
        <f aca="false">IF(A3573="","",INDEX(P_Svc,F3573))</f>
        <v>Standard</v>
      </c>
      <c r="H3573" s="41" t="str">
        <f aca="false">IF(A3573="","",INDEX(P_Zone,F3573))</f>
        <v>North</v>
      </c>
      <c r="I3573" s="41" t="n">
        <f aca="false">IF(A3573="","",IF(D3573="Delivered",IF(B3573&lt;=INDEX(P_Due,F3573),1,0),0))</f>
        <v>1</v>
      </c>
    </row>
    <row r="3574" customFormat="false" ht="15" hidden="false" customHeight="false" outlineLevel="0" collapsed="false">
      <c r="A3574" s="37" t="n">
        <v>1003186</v>
      </c>
      <c r="B3574" s="38" t="n">
        <v>46288</v>
      </c>
      <c r="C3574" s="39" t="n">
        <v>0</v>
      </c>
      <c r="D3574" s="39" t="s">
        <v>80</v>
      </c>
      <c r="E3574" s="39" t="s">
        <v>40</v>
      </c>
      <c r="F3574" s="41" t="n">
        <f aca="false">IF(A3574="","",MATCH(A3574,P_ID,1))</f>
        <v>3186</v>
      </c>
      <c r="G3574" s="41" t="str">
        <f aca="false">IF(A3574="","",INDEX(P_Svc,F3574))</f>
        <v>Standard</v>
      </c>
      <c r="H3574" s="41" t="str">
        <f aca="false">IF(A3574="","",INDEX(P_Zone,F3574))</f>
        <v>Central</v>
      </c>
      <c r="I3574" s="41" t="n">
        <f aca="false">IF(A3574="","",IF(D3574="Delivered",IF(B3574&lt;=INDEX(P_Due,F3574),1,0),0))</f>
        <v>0</v>
      </c>
    </row>
    <row r="3575" customFormat="false" ht="15" hidden="false" customHeight="false" outlineLevel="0" collapsed="false">
      <c r="A3575" s="37" t="n">
        <v>1003187</v>
      </c>
      <c r="B3575" s="38" t="n">
        <v>46288</v>
      </c>
      <c r="C3575" s="39" t="n">
        <v>1</v>
      </c>
      <c r="D3575" s="39" t="s">
        <v>26</v>
      </c>
      <c r="E3575" s="39"/>
      <c r="F3575" s="41" t="n">
        <f aca="false">IF(A3575="","",MATCH(A3575,P_ID,1))</f>
        <v>3187</v>
      </c>
      <c r="G3575" s="41" t="str">
        <f aca="false">IF(A3575="","",INDEX(P_Svc,F3575))</f>
        <v>Standard</v>
      </c>
      <c r="H3575" s="41" t="str">
        <f aca="false">IF(A3575="","",INDEX(P_Zone,F3575))</f>
        <v>North</v>
      </c>
      <c r="I3575" s="41" t="n">
        <f aca="false">IF(A3575="","",IF(D3575="Delivered",IF(B3575&lt;=INDEX(P_Due,F3575),1,0),0))</f>
        <v>1</v>
      </c>
    </row>
    <row r="3576" customFormat="false" ht="15" hidden="false" customHeight="false" outlineLevel="0" collapsed="false">
      <c r="A3576" s="37" t="n">
        <v>1003188</v>
      </c>
      <c r="B3576" s="38" t="n">
        <v>46288</v>
      </c>
      <c r="C3576" s="39" t="n">
        <v>1</v>
      </c>
      <c r="D3576" s="39" t="s">
        <v>26</v>
      </c>
      <c r="E3576" s="39"/>
      <c r="F3576" s="41" t="n">
        <f aca="false">IF(A3576="","",MATCH(A3576,P_ID,1))</f>
        <v>3188</v>
      </c>
      <c r="G3576" s="41" t="str">
        <f aca="false">IF(A3576="","",INDEX(P_Svc,F3576))</f>
        <v>Standard</v>
      </c>
      <c r="H3576" s="41" t="str">
        <f aca="false">IF(A3576="","",INDEX(P_Zone,F3576))</f>
        <v>East</v>
      </c>
      <c r="I3576" s="41" t="n">
        <f aca="false">IF(A3576="","",IF(D3576="Delivered",IF(B3576&lt;=INDEX(P_Due,F3576),1,0),0))</f>
        <v>1</v>
      </c>
    </row>
    <row r="3577" customFormat="false" ht="15" hidden="false" customHeight="false" outlineLevel="0" collapsed="false">
      <c r="A3577" s="37" t="n">
        <v>1003189</v>
      </c>
      <c r="B3577" s="38" t="n">
        <v>46288</v>
      </c>
      <c r="C3577" s="39" t="n">
        <v>1</v>
      </c>
      <c r="D3577" s="39" t="s">
        <v>26</v>
      </c>
      <c r="E3577" s="39"/>
      <c r="F3577" s="41" t="n">
        <f aca="false">IF(A3577="","",MATCH(A3577,P_ID,1))</f>
        <v>3189</v>
      </c>
      <c r="G3577" s="41" t="str">
        <f aca="false">IF(A3577="","",INDEX(P_Svc,F3577))</f>
        <v>Economy</v>
      </c>
      <c r="H3577" s="41" t="str">
        <f aca="false">IF(A3577="","",INDEX(P_Zone,F3577))</f>
        <v>Central</v>
      </c>
      <c r="I3577" s="41" t="n">
        <f aca="false">IF(A3577="","",IF(D3577="Delivered",IF(B3577&lt;=INDEX(P_Due,F3577),1,0),0))</f>
        <v>1</v>
      </c>
    </row>
    <row r="3578" customFormat="false" ht="15" hidden="false" customHeight="false" outlineLevel="0" collapsed="false">
      <c r="A3578" s="37" t="n">
        <v>1003190</v>
      </c>
      <c r="B3578" s="38" t="n">
        <v>46288</v>
      </c>
      <c r="C3578" s="39" t="n">
        <v>1</v>
      </c>
      <c r="D3578" s="39" t="s">
        <v>26</v>
      </c>
      <c r="E3578" s="39"/>
      <c r="F3578" s="41" t="n">
        <f aca="false">IF(A3578="","",MATCH(A3578,P_ID,1))</f>
        <v>3190</v>
      </c>
      <c r="G3578" s="41" t="str">
        <f aca="false">IF(A3578="","",INDEX(P_Svc,F3578))</f>
        <v>Standard</v>
      </c>
      <c r="H3578" s="41" t="str">
        <f aca="false">IF(A3578="","",INDEX(P_Zone,F3578))</f>
        <v>West</v>
      </c>
      <c r="I3578" s="41" t="n">
        <f aca="false">IF(A3578="","",IF(D3578="Delivered",IF(B3578&lt;=INDEX(P_Due,F3578),1,0),0))</f>
        <v>1</v>
      </c>
    </row>
    <row r="3579" customFormat="false" ht="15" hidden="false" customHeight="false" outlineLevel="0" collapsed="false">
      <c r="A3579" s="37" t="n">
        <v>1003191</v>
      </c>
      <c r="B3579" s="38" t="n">
        <v>46288</v>
      </c>
      <c r="C3579" s="39" t="n">
        <v>1</v>
      </c>
      <c r="D3579" s="39" t="s">
        <v>26</v>
      </c>
      <c r="E3579" s="39"/>
      <c r="F3579" s="41" t="n">
        <f aca="false">IF(A3579="","",MATCH(A3579,P_ID,1))</f>
        <v>3191</v>
      </c>
      <c r="G3579" s="41" t="str">
        <f aca="false">IF(A3579="","",INDEX(P_Svc,F3579))</f>
        <v>Standard</v>
      </c>
      <c r="H3579" s="41" t="str">
        <f aca="false">IF(A3579="","",INDEX(P_Zone,F3579))</f>
        <v>North</v>
      </c>
      <c r="I3579" s="41" t="n">
        <f aca="false">IF(A3579="","",IF(D3579="Delivered",IF(B3579&lt;=INDEX(P_Due,F3579),1,0),0))</f>
        <v>1</v>
      </c>
    </row>
    <row r="3580" customFormat="false" ht="15" hidden="false" customHeight="false" outlineLevel="0" collapsed="false">
      <c r="A3580" s="37" t="n">
        <v>1003192</v>
      </c>
      <c r="B3580" s="38" t="n">
        <v>46288</v>
      </c>
      <c r="C3580" s="39" t="n">
        <v>1</v>
      </c>
      <c r="D3580" s="39" t="s">
        <v>26</v>
      </c>
      <c r="E3580" s="39"/>
      <c r="F3580" s="41" t="n">
        <f aca="false">IF(A3580="","",MATCH(A3580,P_ID,1))</f>
        <v>3192</v>
      </c>
      <c r="G3580" s="41" t="str">
        <f aca="false">IF(A3580="","",INDEX(P_Svc,F3580))</f>
        <v>Standard</v>
      </c>
      <c r="H3580" s="41" t="str">
        <f aca="false">IF(A3580="","",INDEX(P_Zone,F3580))</f>
        <v>West</v>
      </c>
      <c r="I3580" s="41" t="n">
        <f aca="false">IF(A3580="","",IF(D3580="Delivered",IF(B3580&lt;=INDEX(P_Due,F3580),1,0),0))</f>
        <v>1</v>
      </c>
    </row>
    <row r="3581" customFormat="false" ht="15" hidden="false" customHeight="false" outlineLevel="0" collapsed="false">
      <c r="A3581" s="37" t="n">
        <v>1003193</v>
      </c>
      <c r="B3581" s="38" t="n">
        <v>46288</v>
      </c>
      <c r="C3581" s="39" t="n">
        <v>1</v>
      </c>
      <c r="D3581" s="39" t="s">
        <v>26</v>
      </c>
      <c r="E3581" s="39"/>
      <c r="F3581" s="41" t="n">
        <f aca="false">IF(A3581="","",MATCH(A3581,P_ID,1))</f>
        <v>3193</v>
      </c>
      <c r="G3581" s="41" t="str">
        <f aca="false">IF(A3581="","",INDEX(P_Svc,F3581))</f>
        <v>Standard</v>
      </c>
      <c r="H3581" s="41" t="str">
        <f aca="false">IF(A3581="","",INDEX(P_Zone,F3581))</f>
        <v>East</v>
      </c>
      <c r="I3581" s="41" t="n">
        <f aca="false">IF(A3581="","",IF(D3581="Delivered",IF(B3581&lt;=INDEX(P_Due,F3581),1,0),0))</f>
        <v>1</v>
      </c>
    </row>
    <row r="3582" customFormat="false" ht="15" hidden="false" customHeight="false" outlineLevel="0" collapsed="false">
      <c r="A3582" s="37" t="n">
        <v>1003194</v>
      </c>
      <c r="B3582" s="38" t="n">
        <v>46288</v>
      </c>
      <c r="C3582" s="39" t="n">
        <v>1</v>
      </c>
      <c r="D3582" s="39" t="s">
        <v>26</v>
      </c>
      <c r="E3582" s="39"/>
      <c r="F3582" s="41" t="n">
        <f aca="false">IF(A3582="","",MATCH(A3582,P_ID,1))</f>
        <v>3194</v>
      </c>
      <c r="G3582" s="41" t="str">
        <f aca="false">IF(A3582="","",INDEX(P_Svc,F3582))</f>
        <v>Standard</v>
      </c>
      <c r="H3582" s="41" t="str">
        <f aca="false">IF(A3582="","",INDEX(P_Zone,F3582))</f>
        <v>West</v>
      </c>
      <c r="I3582" s="41" t="n">
        <f aca="false">IF(A3582="","",IF(D3582="Delivered",IF(B3582&lt;=INDEX(P_Due,F3582),1,0),0))</f>
        <v>1</v>
      </c>
    </row>
    <row r="3583" customFormat="false" ht="15" hidden="false" customHeight="false" outlineLevel="0" collapsed="false">
      <c r="A3583" s="37" t="n">
        <v>1003195</v>
      </c>
      <c r="B3583" s="38" t="n">
        <v>46288</v>
      </c>
      <c r="C3583" s="39" t="n">
        <v>1</v>
      </c>
      <c r="D3583" s="39" t="s">
        <v>26</v>
      </c>
      <c r="E3583" s="39"/>
      <c r="F3583" s="41" t="n">
        <f aca="false">IF(A3583="","",MATCH(A3583,P_ID,1))</f>
        <v>3195</v>
      </c>
      <c r="G3583" s="41" t="str">
        <f aca="false">IF(A3583="","",INDEX(P_Svc,F3583))</f>
        <v>Standard</v>
      </c>
      <c r="H3583" s="41" t="str">
        <f aca="false">IF(A3583="","",INDEX(P_Zone,F3583))</f>
        <v>Central</v>
      </c>
      <c r="I3583" s="41" t="n">
        <f aca="false">IF(A3583="","",IF(D3583="Delivered",IF(B3583&lt;=INDEX(P_Due,F3583),1,0),0))</f>
        <v>1</v>
      </c>
    </row>
    <row r="3584" customFormat="false" ht="15" hidden="false" customHeight="false" outlineLevel="0" collapsed="false">
      <c r="A3584" s="37" t="n">
        <v>1003196</v>
      </c>
      <c r="B3584" s="38" t="n">
        <v>46288</v>
      </c>
      <c r="C3584" s="39" t="n">
        <v>1</v>
      </c>
      <c r="D3584" s="39" t="s">
        <v>26</v>
      </c>
      <c r="E3584" s="39"/>
      <c r="F3584" s="41" t="n">
        <f aca="false">IF(A3584="","",MATCH(A3584,P_ID,1))</f>
        <v>3196</v>
      </c>
      <c r="G3584" s="41" t="str">
        <f aca="false">IF(A3584="","",INDEX(P_Svc,F3584))</f>
        <v>Standard</v>
      </c>
      <c r="H3584" s="41" t="str">
        <f aca="false">IF(A3584="","",INDEX(P_Zone,F3584))</f>
        <v>West</v>
      </c>
      <c r="I3584" s="41" t="n">
        <f aca="false">IF(A3584="","",IF(D3584="Delivered",IF(B3584&lt;=INDEX(P_Due,F3584),1,0),0))</f>
        <v>1</v>
      </c>
    </row>
    <row r="3585" customFormat="false" ht="15" hidden="false" customHeight="false" outlineLevel="0" collapsed="false">
      <c r="A3585" s="37" t="n">
        <v>1003197</v>
      </c>
      <c r="B3585" s="38" t="n">
        <v>46288</v>
      </c>
      <c r="C3585" s="39" t="n">
        <v>1</v>
      </c>
      <c r="D3585" s="39" t="s">
        <v>26</v>
      </c>
      <c r="E3585" s="39"/>
      <c r="F3585" s="41" t="n">
        <f aca="false">IF(A3585="","",MATCH(A3585,P_ID,1))</f>
        <v>3197</v>
      </c>
      <c r="G3585" s="41" t="str">
        <f aca="false">IF(A3585="","",INDEX(P_Svc,F3585))</f>
        <v>Economy</v>
      </c>
      <c r="H3585" s="41" t="str">
        <f aca="false">IF(A3585="","",INDEX(P_Zone,F3585))</f>
        <v>West</v>
      </c>
      <c r="I3585" s="41" t="n">
        <f aca="false">IF(A3585="","",IF(D3585="Delivered",IF(B3585&lt;=INDEX(P_Due,F3585),1,0),0))</f>
        <v>1</v>
      </c>
    </row>
    <row r="3586" customFormat="false" ht="15" hidden="false" customHeight="false" outlineLevel="0" collapsed="false">
      <c r="A3586" s="37" t="n">
        <v>1003198</v>
      </c>
      <c r="B3586" s="38" t="n">
        <v>46288</v>
      </c>
      <c r="C3586" s="39" t="n">
        <v>1</v>
      </c>
      <c r="D3586" s="39" t="s">
        <v>26</v>
      </c>
      <c r="E3586" s="39"/>
      <c r="F3586" s="41" t="n">
        <f aca="false">IF(A3586="","",MATCH(A3586,P_ID,1))</f>
        <v>3198</v>
      </c>
      <c r="G3586" s="41" t="str">
        <f aca="false">IF(A3586="","",INDEX(P_Svc,F3586))</f>
        <v>Standard</v>
      </c>
      <c r="H3586" s="41" t="str">
        <f aca="false">IF(A3586="","",INDEX(P_Zone,F3586))</f>
        <v>South</v>
      </c>
      <c r="I3586" s="41" t="n">
        <f aca="false">IF(A3586="","",IF(D3586="Delivered",IF(B3586&lt;=INDEX(P_Due,F3586),1,0),0))</f>
        <v>1</v>
      </c>
    </row>
    <row r="3587" customFormat="false" ht="15" hidden="false" customHeight="false" outlineLevel="0" collapsed="false">
      <c r="A3587" s="37" t="n">
        <v>1003199</v>
      </c>
      <c r="B3587" s="38" t="n">
        <v>46288</v>
      </c>
      <c r="C3587" s="39" t="n">
        <v>1</v>
      </c>
      <c r="D3587" s="39" t="s">
        <v>26</v>
      </c>
      <c r="E3587" s="39"/>
      <c r="F3587" s="41" t="n">
        <f aca="false">IF(A3587="","",MATCH(A3587,P_ID,1))</f>
        <v>3199</v>
      </c>
      <c r="G3587" s="41" t="str">
        <f aca="false">IF(A3587="","",INDEX(P_Svc,F3587))</f>
        <v>Standard</v>
      </c>
      <c r="H3587" s="41" t="str">
        <f aca="false">IF(A3587="","",INDEX(P_Zone,F3587))</f>
        <v>North</v>
      </c>
      <c r="I3587" s="41" t="n">
        <f aca="false">IF(A3587="","",IF(D3587="Delivered",IF(B3587&lt;=INDEX(P_Due,F3587),1,0),0))</f>
        <v>1</v>
      </c>
    </row>
    <row r="3588" customFormat="false" ht="15" hidden="false" customHeight="false" outlineLevel="0" collapsed="false">
      <c r="A3588" s="37" t="n">
        <v>1003200</v>
      </c>
      <c r="B3588" s="38" t="n">
        <v>46288</v>
      </c>
      <c r="C3588" s="39" t="n">
        <v>0</v>
      </c>
      <c r="D3588" s="39" t="s">
        <v>80</v>
      </c>
      <c r="E3588" s="39" t="s">
        <v>40</v>
      </c>
      <c r="F3588" s="41" t="n">
        <f aca="false">IF(A3588="","",MATCH(A3588,P_ID,1))</f>
        <v>3200</v>
      </c>
      <c r="G3588" s="41" t="str">
        <f aca="false">IF(A3588="","",INDEX(P_Svc,F3588))</f>
        <v>Standard</v>
      </c>
      <c r="H3588" s="41" t="str">
        <f aca="false">IF(A3588="","",INDEX(P_Zone,F3588))</f>
        <v>West</v>
      </c>
      <c r="I3588" s="41" t="n">
        <f aca="false">IF(A3588="","",IF(D3588="Delivered",IF(B3588&lt;=INDEX(P_Due,F3588),1,0),0))</f>
        <v>0</v>
      </c>
    </row>
    <row r="3589" customFormat="false" ht="15" hidden="false" customHeight="false" outlineLevel="0" collapsed="false">
      <c r="A3589" s="37" t="n">
        <v>1003201</v>
      </c>
      <c r="B3589" s="38" t="n">
        <v>46288</v>
      </c>
      <c r="C3589" s="39" t="n">
        <v>1</v>
      </c>
      <c r="D3589" s="39" t="s">
        <v>26</v>
      </c>
      <c r="E3589" s="39"/>
      <c r="F3589" s="41" t="n">
        <f aca="false">IF(A3589="","",MATCH(A3589,P_ID,1))</f>
        <v>3201</v>
      </c>
      <c r="G3589" s="41" t="str">
        <f aca="false">IF(A3589="","",INDEX(P_Svc,F3589))</f>
        <v>Standard</v>
      </c>
      <c r="H3589" s="41" t="str">
        <f aca="false">IF(A3589="","",INDEX(P_Zone,F3589))</f>
        <v>West</v>
      </c>
      <c r="I3589" s="41" t="n">
        <f aca="false">IF(A3589="","",IF(D3589="Delivered",IF(B3589&lt;=INDEX(P_Due,F3589),1,0),0))</f>
        <v>1</v>
      </c>
    </row>
    <row r="3590" customFormat="false" ht="15" hidden="false" customHeight="false" outlineLevel="0" collapsed="false">
      <c r="A3590" s="37" t="n">
        <v>1003202</v>
      </c>
      <c r="B3590" s="38" t="n">
        <v>46288</v>
      </c>
      <c r="C3590" s="39" t="n">
        <v>1</v>
      </c>
      <c r="D3590" s="39" t="s">
        <v>26</v>
      </c>
      <c r="E3590" s="39"/>
      <c r="F3590" s="41" t="n">
        <f aca="false">IF(A3590="","",MATCH(A3590,P_ID,1))</f>
        <v>3202</v>
      </c>
      <c r="G3590" s="41" t="str">
        <f aca="false">IF(A3590="","",INDEX(P_Svc,F3590))</f>
        <v>Standard</v>
      </c>
      <c r="H3590" s="41" t="str">
        <f aca="false">IF(A3590="","",INDEX(P_Zone,F3590))</f>
        <v>South</v>
      </c>
      <c r="I3590" s="41" t="n">
        <f aca="false">IF(A3590="","",IF(D3590="Delivered",IF(B3590&lt;=INDEX(P_Due,F3590),1,0),0))</f>
        <v>1</v>
      </c>
    </row>
    <row r="3591" customFormat="false" ht="15" hidden="false" customHeight="false" outlineLevel="0" collapsed="false">
      <c r="A3591" s="37" t="n">
        <v>1003203</v>
      </c>
      <c r="B3591" s="38" t="n">
        <v>46288</v>
      </c>
      <c r="C3591" s="39" t="n">
        <v>1</v>
      </c>
      <c r="D3591" s="39" t="s">
        <v>26</v>
      </c>
      <c r="E3591" s="39"/>
      <c r="F3591" s="41" t="n">
        <f aca="false">IF(A3591="","",MATCH(A3591,P_ID,1))</f>
        <v>3203</v>
      </c>
      <c r="G3591" s="41" t="str">
        <f aca="false">IF(A3591="","",INDEX(P_Svc,F3591))</f>
        <v>Standard</v>
      </c>
      <c r="H3591" s="41" t="str">
        <f aca="false">IF(A3591="","",INDEX(P_Zone,F3591))</f>
        <v>East</v>
      </c>
      <c r="I3591" s="41" t="n">
        <f aca="false">IF(A3591="","",IF(D3591="Delivered",IF(B3591&lt;=INDEX(P_Due,F3591),1,0),0))</f>
        <v>1</v>
      </c>
    </row>
    <row r="3592" customFormat="false" ht="15" hidden="false" customHeight="false" outlineLevel="0" collapsed="false">
      <c r="A3592" s="37" t="n">
        <v>1003204</v>
      </c>
      <c r="B3592" s="38" t="n">
        <v>46288</v>
      </c>
      <c r="C3592" s="39" t="n">
        <v>1</v>
      </c>
      <c r="D3592" s="39" t="s">
        <v>26</v>
      </c>
      <c r="E3592" s="39"/>
      <c r="F3592" s="41" t="n">
        <f aca="false">IF(A3592="","",MATCH(A3592,P_ID,1))</f>
        <v>3204</v>
      </c>
      <c r="G3592" s="41" t="str">
        <f aca="false">IF(A3592="","",INDEX(P_Svc,F3592))</f>
        <v>Economy</v>
      </c>
      <c r="H3592" s="41" t="str">
        <f aca="false">IF(A3592="","",INDEX(P_Zone,F3592))</f>
        <v>East</v>
      </c>
      <c r="I3592" s="41" t="n">
        <f aca="false">IF(A3592="","",IF(D3592="Delivered",IF(B3592&lt;=INDEX(P_Due,F3592),1,0),0))</f>
        <v>1</v>
      </c>
    </row>
    <row r="3593" customFormat="false" ht="15" hidden="false" customHeight="false" outlineLevel="0" collapsed="false">
      <c r="A3593" s="37" t="n">
        <v>1003205</v>
      </c>
      <c r="B3593" s="38" t="n">
        <v>46288</v>
      </c>
      <c r="C3593" s="39" t="n">
        <v>1</v>
      </c>
      <c r="D3593" s="39" t="s">
        <v>26</v>
      </c>
      <c r="E3593" s="39"/>
      <c r="F3593" s="41" t="n">
        <f aca="false">IF(A3593="","",MATCH(A3593,P_ID,1))</f>
        <v>3205</v>
      </c>
      <c r="G3593" s="41" t="str">
        <f aca="false">IF(A3593="","",INDEX(P_Svc,F3593))</f>
        <v>Standard</v>
      </c>
      <c r="H3593" s="41" t="str">
        <f aca="false">IF(A3593="","",INDEX(P_Zone,F3593))</f>
        <v>West</v>
      </c>
      <c r="I3593" s="41" t="n">
        <f aca="false">IF(A3593="","",IF(D3593="Delivered",IF(B3593&lt;=INDEX(P_Due,F3593),1,0),0))</f>
        <v>1</v>
      </c>
    </row>
    <row r="3594" customFormat="false" ht="15" hidden="false" customHeight="false" outlineLevel="0" collapsed="false">
      <c r="A3594" s="37" t="n">
        <v>1003209</v>
      </c>
      <c r="B3594" s="38" t="n">
        <v>46288</v>
      </c>
      <c r="C3594" s="39" t="n">
        <v>1</v>
      </c>
      <c r="D3594" s="39" t="s">
        <v>26</v>
      </c>
      <c r="E3594" s="39"/>
      <c r="F3594" s="41" t="n">
        <f aca="false">IF(A3594="","",MATCH(A3594,P_ID,1))</f>
        <v>3209</v>
      </c>
      <c r="G3594" s="41" t="str">
        <f aca="false">IF(A3594="","",INDEX(P_Svc,F3594))</f>
        <v>Standard</v>
      </c>
      <c r="H3594" s="41" t="str">
        <f aca="false">IF(A3594="","",INDEX(P_Zone,F3594))</f>
        <v>North</v>
      </c>
      <c r="I3594" s="41" t="n">
        <f aca="false">IF(A3594="","",IF(D3594="Delivered",IF(B3594&lt;=INDEX(P_Due,F3594),1,0),0))</f>
        <v>1</v>
      </c>
    </row>
    <row r="3595" customFormat="false" ht="15" hidden="false" customHeight="false" outlineLevel="0" collapsed="false">
      <c r="A3595" s="37" t="n">
        <v>1003210</v>
      </c>
      <c r="B3595" s="38" t="n">
        <v>46288</v>
      </c>
      <c r="C3595" s="39" t="n">
        <v>1</v>
      </c>
      <c r="D3595" s="39" t="s">
        <v>26</v>
      </c>
      <c r="E3595" s="39"/>
      <c r="F3595" s="41" t="n">
        <f aca="false">IF(A3595="","",MATCH(A3595,P_ID,1))</f>
        <v>3210</v>
      </c>
      <c r="G3595" s="41" t="str">
        <f aca="false">IF(A3595="","",INDEX(P_Svc,F3595))</f>
        <v>Economy</v>
      </c>
      <c r="H3595" s="41" t="str">
        <f aca="false">IF(A3595="","",INDEX(P_Zone,F3595))</f>
        <v>East</v>
      </c>
      <c r="I3595" s="41" t="n">
        <f aca="false">IF(A3595="","",IF(D3595="Delivered",IF(B3595&lt;=INDEX(P_Due,F3595),1,0),0))</f>
        <v>1</v>
      </c>
    </row>
    <row r="3596" customFormat="false" ht="15" hidden="false" customHeight="false" outlineLevel="0" collapsed="false">
      <c r="A3596" s="37" t="n">
        <v>1003212</v>
      </c>
      <c r="B3596" s="38" t="n">
        <v>46288</v>
      </c>
      <c r="C3596" s="39" t="n">
        <v>1</v>
      </c>
      <c r="D3596" s="39" t="s">
        <v>26</v>
      </c>
      <c r="E3596" s="39"/>
      <c r="F3596" s="41" t="n">
        <f aca="false">IF(A3596="","",MATCH(A3596,P_ID,1))</f>
        <v>3212</v>
      </c>
      <c r="G3596" s="41" t="str">
        <f aca="false">IF(A3596="","",INDEX(P_Svc,F3596))</f>
        <v>Standard</v>
      </c>
      <c r="H3596" s="41" t="str">
        <f aca="false">IF(A3596="","",INDEX(P_Zone,F3596))</f>
        <v>South</v>
      </c>
      <c r="I3596" s="41" t="n">
        <f aca="false">IF(A3596="","",IF(D3596="Delivered",IF(B3596&lt;=INDEX(P_Due,F3596),1,0),0))</f>
        <v>1</v>
      </c>
    </row>
    <row r="3597" customFormat="false" ht="15" hidden="false" customHeight="false" outlineLevel="0" collapsed="false">
      <c r="A3597" s="37" t="n">
        <v>1003213</v>
      </c>
      <c r="B3597" s="38" t="n">
        <v>46288</v>
      </c>
      <c r="C3597" s="39" t="n">
        <v>1</v>
      </c>
      <c r="D3597" s="39" t="s">
        <v>26</v>
      </c>
      <c r="E3597" s="39"/>
      <c r="F3597" s="41" t="n">
        <f aca="false">IF(A3597="","",MATCH(A3597,P_ID,1))</f>
        <v>3213</v>
      </c>
      <c r="G3597" s="41" t="str">
        <f aca="false">IF(A3597="","",INDEX(P_Svc,F3597))</f>
        <v>Standard</v>
      </c>
      <c r="H3597" s="41" t="str">
        <f aca="false">IF(A3597="","",INDEX(P_Zone,F3597))</f>
        <v>North</v>
      </c>
      <c r="I3597" s="41" t="n">
        <f aca="false">IF(A3597="","",IF(D3597="Delivered",IF(B3597&lt;=INDEX(P_Due,F3597),1,0),0))</f>
        <v>1</v>
      </c>
    </row>
    <row r="3598" customFormat="false" ht="15" hidden="false" customHeight="false" outlineLevel="0" collapsed="false">
      <c r="A3598" s="37" t="n">
        <v>1003214</v>
      </c>
      <c r="B3598" s="38" t="n">
        <v>46288</v>
      </c>
      <c r="C3598" s="39" t="n">
        <v>1</v>
      </c>
      <c r="D3598" s="39" t="s">
        <v>26</v>
      </c>
      <c r="E3598" s="39"/>
      <c r="F3598" s="41" t="n">
        <f aca="false">IF(A3598="","",MATCH(A3598,P_ID,1))</f>
        <v>3214</v>
      </c>
      <c r="G3598" s="41" t="str">
        <f aca="false">IF(A3598="","",INDEX(P_Svc,F3598))</f>
        <v>Standard</v>
      </c>
      <c r="H3598" s="41" t="str">
        <f aca="false">IF(A3598="","",INDEX(P_Zone,F3598))</f>
        <v>South</v>
      </c>
      <c r="I3598" s="41" t="n">
        <f aca="false">IF(A3598="","",IF(D3598="Delivered",IF(B3598&lt;=INDEX(P_Due,F3598),1,0),0))</f>
        <v>1</v>
      </c>
    </row>
    <row r="3599" customFormat="false" ht="15" hidden="false" customHeight="false" outlineLevel="0" collapsed="false">
      <c r="A3599" s="37" t="n">
        <v>1003215</v>
      </c>
      <c r="B3599" s="38" t="n">
        <v>46288</v>
      </c>
      <c r="C3599" s="39" t="n">
        <v>1</v>
      </c>
      <c r="D3599" s="39" t="s">
        <v>26</v>
      </c>
      <c r="E3599" s="39"/>
      <c r="F3599" s="41" t="n">
        <f aca="false">IF(A3599="","",MATCH(A3599,P_ID,1))</f>
        <v>3215</v>
      </c>
      <c r="G3599" s="41" t="str">
        <f aca="false">IF(A3599="","",INDEX(P_Svc,F3599))</f>
        <v>Standard</v>
      </c>
      <c r="H3599" s="41" t="str">
        <f aca="false">IF(A3599="","",INDEX(P_Zone,F3599))</f>
        <v>East</v>
      </c>
      <c r="I3599" s="41" t="n">
        <f aca="false">IF(A3599="","",IF(D3599="Delivered",IF(B3599&lt;=INDEX(P_Due,F3599),1,0),0))</f>
        <v>1</v>
      </c>
    </row>
    <row r="3600" customFormat="false" ht="15" hidden="false" customHeight="false" outlineLevel="0" collapsed="false">
      <c r="A3600" s="37" t="n">
        <v>1003216</v>
      </c>
      <c r="B3600" s="38" t="n">
        <v>46288</v>
      </c>
      <c r="C3600" s="39" t="n">
        <v>1</v>
      </c>
      <c r="D3600" s="39" t="s">
        <v>26</v>
      </c>
      <c r="E3600" s="39"/>
      <c r="F3600" s="41" t="n">
        <f aca="false">IF(A3600="","",MATCH(A3600,P_ID,1))</f>
        <v>3216</v>
      </c>
      <c r="G3600" s="41" t="str">
        <f aca="false">IF(A3600="","",INDEX(P_Svc,F3600))</f>
        <v>Standard</v>
      </c>
      <c r="H3600" s="41" t="str">
        <f aca="false">IF(A3600="","",INDEX(P_Zone,F3600))</f>
        <v>East</v>
      </c>
      <c r="I3600" s="41" t="n">
        <f aca="false">IF(A3600="","",IF(D3600="Delivered",IF(B3600&lt;=INDEX(P_Due,F3600),1,0),0))</f>
        <v>1</v>
      </c>
    </row>
    <row r="3601" customFormat="false" ht="15" hidden="false" customHeight="false" outlineLevel="0" collapsed="false">
      <c r="A3601" s="37" t="n">
        <v>1003218</v>
      </c>
      <c r="B3601" s="38" t="n">
        <v>46288</v>
      </c>
      <c r="C3601" s="39" t="n">
        <v>1</v>
      </c>
      <c r="D3601" s="39" t="s">
        <v>26</v>
      </c>
      <c r="E3601" s="39"/>
      <c r="F3601" s="41" t="n">
        <f aca="false">IF(A3601="","",MATCH(A3601,P_ID,1))</f>
        <v>3218</v>
      </c>
      <c r="G3601" s="41" t="str">
        <f aca="false">IF(A3601="","",INDEX(P_Svc,F3601))</f>
        <v>Standard</v>
      </c>
      <c r="H3601" s="41" t="str">
        <f aca="false">IF(A3601="","",INDEX(P_Zone,F3601))</f>
        <v>South</v>
      </c>
      <c r="I3601" s="41" t="n">
        <f aca="false">IF(A3601="","",IF(D3601="Delivered",IF(B3601&lt;=INDEX(P_Due,F3601),1,0),0))</f>
        <v>1</v>
      </c>
    </row>
    <row r="3602" customFormat="false" ht="15" hidden="false" customHeight="false" outlineLevel="0" collapsed="false">
      <c r="A3602" s="37" t="n">
        <v>1003219</v>
      </c>
      <c r="B3602" s="38" t="n">
        <v>46288</v>
      </c>
      <c r="C3602" s="39" t="n">
        <v>1</v>
      </c>
      <c r="D3602" s="39" t="s">
        <v>26</v>
      </c>
      <c r="E3602" s="39"/>
      <c r="F3602" s="41" t="n">
        <f aca="false">IF(A3602="","",MATCH(A3602,P_ID,1))</f>
        <v>3219</v>
      </c>
      <c r="G3602" s="41" t="str">
        <f aca="false">IF(A3602="","",INDEX(P_Svc,F3602))</f>
        <v>Standard</v>
      </c>
      <c r="H3602" s="41" t="str">
        <f aca="false">IF(A3602="","",INDEX(P_Zone,F3602))</f>
        <v>West</v>
      </c>
      <c r="I3602" s="41" t="n">
        <f aca="false">IF(A3602="","",IF(D3602="Delivered",IF(B3602&lt;=INDEX(P_Due,F3602),1,0),0))</f>
        <v>1</v>
      </c>
    </row>
    <row r="3603" customFormat="false" ht="15" hidden="false" customHeight="false" outlineLevel="0" collapsed="false">
      <c r="A3603" s="37" t="n">
        <v>1003220</v>
      </c>
      <c r="B3603" s="38" t="n">
        <v>46288</v>
      </c>
      <c r="C3603" s="39" t="n">
        <v>1</v>
      </c>
      <c r="D3603" s="39" t="s">
        <v>26</v>
      </c>
      <c r="E3603" s="39"/>
      <c r="F3603" s="41" t="n">
        <f aca="false">IF(A3603="","",MATCH(A3603,P_ID,1))</f>
        <v>3220</v>
      </c>
      <c r="G3603" s="41" t="str">
        <f aca="false">IF(A3603="","",INDEX(P_Svc,F3603))</f>
        <v>Economy</v>
      </c>
      <c r="H3603" s="41" t="str">
        <f aca="false">IF(A3603="","",INDEX(P_Zone,F3603))</f>
        <v>East</v>
      </c>
      <c r="I3603" s="41" t="n">
        <f aca="false">IF(A3603="","",IF(D3603="Delivered",IF(B3603&lt;=INDEX(P_Due,F3603),1,0),0))</f>
        <v>1</v>
      </c>
    </row>
    <row r="3604" customFormat="false" ht="15" hidden="false" customHeight="false" outlineLevel="0" collapsed="false">
      <c r="A3604" s="37" t="n">
        <v>1003221</v>
      </c>
      <c r="B3604" s="38" t="n">
        <v>46288</v>
      </c>
      <c r="C3604" s="39" t="n">
        <v>1</v>
      </c>
      <c r="D3604" s="39" t="s">
        <v>26</v>
      </c>
      <c r="E3604" s="39"/>
      <c r="F3604" s="41" t="n">
        <f aca="false">IF(A3604="","",MATCH(A3604,P_ID,1))</f>
        <v>3221</v>
      </c>
      <c r="G3604" s="41" t="str">
        <f aca="false">IF(A3604="","",INDEX(P_Svc,F3604))</f>
        <v>Standard</v>
      </c>
      <c r="H3604" s="41" t="str">
        <f aca="false">IF(A3604="","",INDEX(P_Zone,F3604))</f>
        <v>Central</v>
      </c>
      <c r="I3604" s="41" t="n">
        <f aca="false">IF(A3604="","",IF(D3604="Delivered",IF(B3604&lt;=INDEX(P_Due,F3604),1,0),0))</f>
        <v>1</v>
      </c>
    </row>
    <row r="3605" customFormat="false" ht="15" hidden="false" customHeight="false" outlineLevel="0" collapsed="false">
      <c r="A3605" s="37" t="n">
        <v>1003222</v>
      </c>
      <c r="B3605" s="38" t="n">
        <v>46288</v>
      </c>
      <c r="C3605" s="39" t="n">
        <v>1</v>
      </c>
      <c r="D3605" s="39" t="s">
        <v>26</v>
      </c>
      <c r="E3605" s="39"/>
      <c r="F3605" s="41" t="n">
        <f aca="false">IF(A3605="","",MATCH(A3605,P_ID,1))</f>
        <v>3222</v>
      </c>
      <c r="G3605" s="41" t="str">
        <f aca="false">IF(A3605="","",INDEX(P_Svc,F3605))</f>
        <v>Standard</v>
      </c>
      <c r="H3605" s="41" t="str">
        <f aca="false">IF(A3605="","",INDEX(P_Zone,F3605))</f>
        <v>East</v>
      </c>
      <c r="I3605" s="41" t="n">
        <f aca="false">IF(A3605="","",IF(D3605="Delivered",IF(B3605&lt;=INDEX(P_Due,F3605),1,0),0))</f>
        <v>1</v>
      </c>
    </row>
    <row r="3606" customFormat="false" ht="15" hidden="false" customHeight="false" outlineLevel="0" collapsed="false">
      <c r="A3606" s="37" t="n">
        <v>1003224</v>
      </c>
      <c r="B3606" s="38" t="n">
        <v>46288</v>
      </c>
      <c r="C3606" s="39" t="n">
        <v>1</v>
      </c>
      <c r="D3606" s="39" t="s">
        <v>26</v>
      </c>
      <c r="E3606" s="39"/>
      <c r="F3606" s="41" t="n">
        <f aca="false">IF(A3606="","",MATCH(A3606,P_ID,1))</f>
        <v>3224</v>
      </c>
      <c r="G3606" s="41" t="str">
        <f aca="false">IF(A3606="","",INDEX(P_Svc,F3606))</f>
        <v>Standard</v>
      </c>
      <c r="H3606" s="41" t="str">
        <f aca="false">IF(A3606="","",INDEX(P_Zone,F3606))</f>
        <v>South</v>
      </c>
      <c r="I3606" s="41" t="n">
        <f aca="false">IF(A3606="","",IF(D3606="Delivered",IF(B3606&lt;=INDEX(P_Due,F3606),1,0),0))</f>
        <v>1</v>
      </c>
    </row>
    <row r="3607" customFormat="false" ht="15" hidden="false" customHeight="false" outlineLevel="0" collapsed="false">
      <c r="A3607" s="37" t="n">
        <v>1003226</v>
      </c>
      <c r="B3607" s="38" t="n">
        <v>46288</v>
      </c>
      <c r="C3607" s="39" t="n">
        <v>1</v>
      </c>
      <c r="D3607" s="39" t="s">
        <v>26</v>
      </c>
      <c r="E3607" s="39"/>
      <c r="F3607" s="41" t="n">
        <f aca="false">IF(A3607="","",MATCH(A3607,P_ID,1))</f>
        <v>3226</v>
      </c>
      <c r="G3607" s="41" t="str">
        <f aca="false">IF(A3607="","",INDEX(P_Svc,F3607))</f>
        <v>Economy</v>
      </c>
      <c r="H3607" s="41" t="str">
        <f aca="false">IF(A3607="","",INDEX(P_Zone,F3607))</f>
        <v>West</v>
      </c>
      <c r="I3607" s="41" t="n">
        <f aca="false">IF(A3607="","",IF(D3607="Delivered",IF(B3607&lt;=INDEX(P_Due,F3607),1,0),0))</f>
        <v>1</v>
      </c>
    </row>
    <row r="3608" customFormat="false" ht="15" hidden="false" customHeight="false" outlineLevel="0" collapsed="false">
      <c r="A3608" s="37" t="n">
        <v>1003227</v>
      </c>
      <c r="B3608" s="38" t="n">
        <v>46288</v>
      </c>
      <c r="C3608" s="39" t="n">
        <v>1</v>
      </c>
      <c r="D3608" s="39" t="s">
        <v>26</v>
      </c>
      <c r="E3608" s="39"/>
      <c r="F3608" s="41" t="n">
        <f aca="false">IF(A3608="","",MATCH(A3608,P_ID,1))</f>
        <v>3227</v>
      </c>
      <c r="G3608" s="41" t="str">
        <f aca="false">IF(A3608="","",INDEX(P_Svc,F3608))</f>
        <v>Economy</v>
      </c>
      <c r="H3608" s="41" t="str">
        <f aca="false">IF(A3608="","",INDEX(P_Zone,F3608))</f>
        <v>North</v>
      </c>
      <c r="I3608" s="41" t="n">
        <f aca="false">IF(A3608="","",IF(D3608="Delivered",IF(B3608&lt;=INDEX(P_Due,F3608),1,0),0))</f>
        <v>1</v>
      </c>
    </row>
    <row r="3609" customFormat="false" ht="15" hidden="false" customHeight="false" outlineLevel="0" collapsed="false">
      <c r="A3609" s="37" t="n">
        <v>1003228</v>
      </c>
      <c r="B3609" s="38" t="n">
        <v>46288</v>
      </c>
      <c r="C3609" s="39" t="n">
        <v>1</v>
      </c>
      <c r="D3609" s="39" t="s">
        <v>26</v>
      </c>
      <c r="E3609" s="39"/>
      <c r="F3609" s="41" t="n">
        <f aca="false">IF(A3609="","",MATCH(A3609,P_ID,1))</f>
        <v>3228</v>
      </c>
      <c r="G3609" s="41" t="str">
        <f aca="false">IF(A3609="","",INDEX(P_Svc,F3609))</f>
        <v>Economy</v>
      </c>
      <c r="H3609" s="41" t="str">
        <f aca="false">IF(A3609="","",INDEX(P_Zone,F3609))</f>
        <v>West</v>
      </c>
      <c r="I3609" s="41" t="n">
        <f aca="false">IF(A3609="","",IF(D3609="Delivered",IF(B3609&lt;=INDEX(P_Due,F3609),1,0),0))</f>
        <v>1</v>
      </c>
    </row>
    <row r="3610" customFormat="false" ht="15" hidden="false" customHeight="false" outlineLevel="0" collapsed="false">
      <c r="A3610" s="37" t="n">
        <v>1003229</v>
      </c>
      <c r="B3610" s="38" t="n">
        <v>46288</v>
      </c>
      <c r="C3610" s="39" t="n">
        <v>1</v>
      </c>
      <c r="D3610" s="39" t="s">
        <v>26</v>
      </c>
      <c r="E3610" s="39"/>
      <c r="F3610" s="41" t="n">
        <f aca="false">IF(A3610="","",MATCH(A3610,P_ID,1))</f>
        <v>3229</v>
      </c>
      <c r="G3610" s="41" t="str">
        <f aca="false">IF(A3610="","",INDEX(P_Svc,F3610))</f>
        <v>Standard</v>
      </c>
      <c r="H3610" s="41" t="str">
        <f aca="false">IF(A3610="","",INDEX(P_Zone,F3610))</f>
        <v>South</v>
      </c>
      <c r="I3610" s="41" t="n">
        <f aca="false">IF(A3610="","",IF(D3610="Delivered",IF(B3610&lt;=INDEX(P_Due,F3610),1,0),0))</f>
        <v>1</v>
      </c>
    </row>
    <row r="3611" customFormat="false" ht="15" hidden="false" customHeight="false" outlineLevel="0" collapsed="false">
      <c r="A3611" s="37" t="n">
        <v>1003230</v>
      </c>
      <c r="B3611" s="38" t="n">
        <v>46288</v>
      </c>
      <c r="C3611" s="39" t="n">
        <v>1</v>
      </c>
      <c r="D3611" s="39" t="s">
        <v>26</v>
      </c>
      <c r="E3611" s="39"/>
      <c r="F3611" s="41" t="n">
        <f aca="false">IF(A3611="","",MATCH(A3611,P_ID,1))</f>
        <v>3230</v>
      </c>
      <c r="G3611" s="41" t="str">
        <f aca="false">IF(A3611="","",INDEX(P_Svc,F3611))</f>
        <v>Standard</v>
      </c>
      <c r="H3611" s="41" t="str">
        <f aca="false">IF(A3611="","",INDEX(P_Zone,F3611))</f>
        <v>East</v>
      </c>
      <c r="I3611" s="41" t="n">
        <f aca="false">IF(A3611="","",IF(D3611="Delivered",IF(B3611&lt;=INDEX(P_Due,F3611),1,0),0))</f>
        <v>1</v>
      </c>
    </row>
    <row r="3612" customFormat="false" ht="15" hidden="false" customHeight="false" outlineLevel="0" collapsed="false">
      <c r="A3612" s="37" t="n">
        <v>1003231</v>
      </c>
      <c r="B3612" s="38" t="n">
        <v>46288</v>
      </c>
      <c r="C3612" s="39" t="n">
        <v>1</v>
      </c>
      <c r="D3612" s="39" t="s">
        <v>26</v>
      </c>
      <c r="E3612" s="39"/>
      <c r="F3612" s="41" t="n">
        <f aca="false">IF(A3612="","",MATCH(A3612,P_ID,1))</f>
        <v>3231</v>
      </c>
      <c r="G3612" s="41" t="str">
        <f aca="false">IF(A3612="","",INDEX(P_Svc,F3612))</f>
        <v>Standard</v>
      </c>
      <c r="H3612" s="41" t="str">
        <f aca="false">IF(A3612="","",INDEX(P_Zone,F3612))</f>
        <v>Central</v>
      </c>
      <c r="I3612" s="41" t="n">
        <f aca="false">IF(A3612="","",IF(D3612="Delivered",IF(B3612&lt;=INDEX(P_Due,F3612),1,0),0))</f>
        <v>1</v>
      </c>
    </row>
    <row r="3613" customFormat="false" ht="15" hidden="false" customHeight="false" outlineLevel="0" collapsed="false">
      <c r="A3613" s="37" t="n">
        <v>1003232</v>
      </c>
      <c r="B3613" s="38" t="n">
        <v>46288</v>
      </c>
      <c r="C3613" s="39" t="n">
        <v>1</v>
      </c>
      <c r="D3613" s="39" t="s">
        <v>26</v>
      </c>
      <c r="E3613" s="39"/>
      <c r="F3613" s="41" t="n">
        <f aca="false">IF(A3613="","",MATCH(A3613,P_ID,1))</f>
        <v>3232</v>
      </c>
      <c r="G3613" s="41" t="str">
        <f aca="false">IF(A3613="","",INDEX(P_Svc,F3613))</f>
        <v>Economy</v>
      </c>
      <c r="H3613" s="41" t="str">
        <f aca="false">IF(A3613="","",INDEX(P_Zone,F3613))</f>
        <v>North</v>
      </c>
      <c r="I3613" s="41" t="n">
        <f aca="false">IF(A3613="","",IF(D3613="Delivered",IF(B3613&lt;=INDEX(P_Due,F3613),1,0),0))</f>
        <v>1</v>
      </c>
    </row>
    <row r="3614" customFormat="false" ht="15" hidden="false" customHeight="false" outlineLevel="0" collapsed="false">
      <c r="A3614" s="37" t="n">
        <v>1003234</v>
      </c>
      <c r="B3614" s="38" t="n">
        <v>46288</v>
      </c>
      <c r="C3614" s="39" t="n">
        <v>1</v>
      </c>
      <c r="D3614" s="39" t="s">
        <v>26</v>
      </c>
      <c r="E3614" s="39"/>
      <c r="F3614" s="41" t="n">
        <f aca="false">IF(A3614="","",MATCH(A3614,P_ID,1))</f>
        <v>3234</v>
      </c>
      <c r="G3614" s="41" t="str">
        <f aca="false">IF(A3614="","",INDEX(P_Svc,F3614))</f>
        <v>Standard</v>
      </c>
      <c r="H3614" s="41" t="str">
        <f aca="false">IF(A3614="","",INDEX(P_Zone,F3614))</f>
        <v>North</v>
      </c>
      <c r="I3614" s="41" t="n">
        <f aca="false">IF(A3614="","",IF(D3614="Delivered",IF(B3614&lt;=INDEX(P_Due,F3614),1,0),0))</f>
        <v>1</v>
      </c>
    </row>
    <row r="3615" customFormat="false" ht="15" hidden="false" customHeight="false" outlineLevel="0" collapsed="false">
      <c r="A3615" s="37" t="n">
        <v>1003235</v>
      </c>
      <c r="B3615" s="38" t="n">
        <v>46288</v>
      </c>
      <c r="C3615" s="39" t="n">
        <v>1</v>
      </c>
      <c r="D3615" s="39" t="s">
        <v>26</v>
      </c>
      <c r="E3615" s="39"/>
      <c r="F3615" s="41" t="n">
        <f aca="false">IF(A3615="","",MATCH(A3615,P_ID,1))</f>
        <v>3235</v>
      </c>
      <c r="G3615" s="41" t="str">
        <f aca="false">IF(A3615="","",INDEX(P_Svc,F3615))</f>
        <v>Standard</v>
      </c>
      <c r="H3615" s="41" t="str">
        <f aca="false">IF(A3615="","",INDEX(P_Zone,F3615))</f>
        <v>East</v>
      </c>
      <c r="I3615" s="41" t="n">
        <f aca="false">IF(A3615="","",IF(D3615="Delivered",IF(B3615&lt;=INDEX(P_Due,F3615),1,0),0))</f>
        <v>1</v>
      </c>
    </row>
    <row r="3616" customFormat="false" ht="15" hidden="false" customHeight="false" outlineLevel="0" collapsed="false">
      <c r="A3616" s="37" t="n">
        <v>1003236</v>
      </c>
      <c r="B3616" s="38" t="n">
        <v>46288</v>
      </c>
      <c r="C3616" s="39" t="n">
        <v>1</v>
      </c>
      <c r="D3616" s="39" t="s">
        <v>26</v>
      </c>
      <c r="E3616" s="39"/>
      <c r="F3616" s="41" t="n">
        <f aca="false">IF(A3616="","",MATCH(A3616,P_ID,1))</f>
        <v>3236</v>
      </c>
      <c r="G3616" s="41" t="str">
        <f aca="false">IF(A3616="","",INDEX(P_Svc,F3616))</f>
        <v>Standard</v>
      </c>
      <c r="H3616" s="41" t="str">
        <f aca="false">IF(A3616="","",INDEX(P_Zone,F3616))</f>
        <v>South</v>
      </c>
      <c r="I3616" s="41" t="n">
        <f aca="false">IF(A3616="","",IF(D3616="Delivered",IF(B3616&lt;=INDEX(P_Due,F3616),1,0),0))</f>
        <v>1</v>
      </c>
    </row>
    <row r="3617" customFormat="false" ht="15" hidden="false" customHeight="false" outlineLevel="0" collapsed="false">
      <c r="A3617" s="37" t="n">
        <v>1003237</v>
      </c>
      <c r="B3617" s="38" t="n">
        <v>46288</v>
      </c>
      <c r="C3617" s="39" t="n">
        <v>1</v>
      </c>
      <c r="D3617" s="39" t="s">
        <v>26</v>
      </c>
      <c r="E3617" s="39"/>
      <c r="F3617" s="41" t="n">
        <f aca="false">IF(A3617="","",MATCH(A3617,P_ID,1))</f>
        <v>3237</v>
      </c>
      <c r="G3617" s="41" t="str">
        <f aca="false">IF(A3617="","",INDEX(P_Svc,F3617))</f>
        <v>Standard</v>
      </c>
      <c r="H3617" s="41" t="str">
        <f aca="false">IF(A3617="","",INDEX(P_Zone,F3617))</f>
        <v>East</v>
      </c>
      <c r="I3617" s="41" t="n">
        <f aca="false">IF(A3617="","",IF(D3617="Delivered",IF(B3617&lt;=INDEX(P_Due,F3617),1,0),0))</f>
        <v>1</v>
      </c>
    </row>
    <row r="3618" customFormat="false" ht="15" hidden="false" customHeight="false" outlineLevel="0" collapsed="false">
      <c r="A3618" s="37" t="n">
        <v>1003239</v>
      </c>
      <c r="B3618" s="38" t="n">
        <v>46288</v>
      </c>
      <c r="C3618" s="39" t="n">
        <v>1</v>
      </c>
      <c r="D3618" s="39" t="s">
        <v>26</v>
      </c>
      <c r="E3618" s="39"/>
      <c r="F3618" s="41" t="n">
        <f aca="false">IF(A3618="","",MATCH(A3618,P_ID,1))</f>
        <v>3239</v>
      </c>
      <c r="G3618" s="41" t="str">
        <f aca="false">IF(A3618="","",INDEX(P_Svc,F3618))</f>
        <v>Standard</v>
      </c>
      <c r="H3618" s="41" t="str">
        <f aca="false">IF(A3618="","",INDEX(P_Zone,F3618))</f>
        <v>East</v>
      </c>
      <c r="I3618" s="41" t="n">
        <f aca="false">IF(A3618="","",IF(D3618="Delivered",IF(B3618&lt;=INDEX(P_Due,F3618),1,0),0))</f>
        <v>1</v>
      </c>
    </row>
    <row r="3619" customFormat="false" ht="15" hidden="false" customHeight="false" outlineLevel="0" collapsed="false">
      <c r="A3619" s="37" t="n">
        <v>1003240</v>
      </c>
      <c r="B3619" s="38" t="n">
        <v>46288</v>
      </c>
      <c r="C3619" s="39" t="n">
        <v>1</v>
      </c>
      <c r="D3619" s="39" t="s">
        <v>26</v>
      </c>
      <c r="E3619" s="39"/>
      <c r="F3619" s="41" t="n">
        <f aca="false">IF(A3619="","",MATCH(A3619,P_ID,1))</f>
        <v>3240</v>
      </c>
      <c r="G3619" s="41" t="str">
        <f aca="false">IF(A3619="","",INDEX(P_Svc,F3619))</f>
        <v>Express</v>
      </c>
      <c r="H3619" s="41" t="str">
        <f aca="false">IF(A3619="","",INDEX(P_Zone,F3619))</f>
        <v>West</v>
      </c>
      <c r="I3619" s="41" t="n">
        <f aca="false">IF(A3619="","",IF(D3619="Delivered",IF(B3619&lt;=INDEX(P_Due,F3619),1,0),0))</f>
        <v>1</v>
      </c>
    </row>
    <row r="3620" customFormat="false" ht="15" hidden="false" customHeight="false" outlineLevel="0" collapsed="false">
      <c r="A3620" s="37" t="n">
        <v>1003242</v>
      </c>
      <c r="B3620" s="38" t="n">
        <v>46288</v>
      </c>
      <c r="C3620" s="39" t="n">
        <v>1</v>
      </c>
      <c r="D3620" s="39" t="s">
        <v>26</v>
      </c>
      <c r="E3620" s="39"/>
      <c r="F3620" s="41" t="n">
        <f aca="false">IF(A3620="","",MATCH(A3620,P_ID,1))</f>
        <v>3242</v>
      </c>
      <c r="G3620" s="41" t="str">
        <f aca="false">IF(A3620="","",INDEX(P_Svc,F3620))</f>
        <v>Economy</v>
      </c>
      <c r="H3620" s="41" t="str">
        <f aca="false">IF(A3620="","",INDEX(P_Zone,F3620))</f>
        <v>South</v>
      </c>
      <c r="I3620" s="41" t="n">
        <f aca="false">IF(A3620="","",IF(D3620="Delivered",IF(B3620&lt;=INDEX(P_Due,F3620),1,0),0))</f>
        <v>1</v>
      </c>
    </row>
    <row r="3621" customFormat="false" ht="15" hidden="false" customHeight="false" outlineLevel="0" collapsed="false">
      <c r="A3621" s="37" t="n">
        <v>1003243</v>
      </c>
      <c r="B3621" s="38" t="n">
        <v>46288</v>
      </c>
      <c r="C3621" s="39" t="n">
        <v>1</v>
      </c>
      <c r="D3621" s="39" t="s">
        <v>26</v>
      </c>
      <c r="E3621" s="39"/>
      <c r="F3621" s="41" t="n">
        <f aca="false">IF(A3621="","",MATCH(A3621,P_ID,1))</f>
        <v>3243</v>
      </c>
      <c r="G3621" s="41" t="str">
        <f aca="false">IF(A3621="","",INDEX(P_Svc,F3621))</f>
        <v>Standard</v>
      </c>
      <c r="H3621" s="41" t="str">
        <f aca="false">IF(A3621="","",INDEX(P_Zone,F3621))</f>
        <v>South</v>
      </c>
      <c r="I3621" s="41" t="n">
        <f aca="false">IF(A3621="","",IF(D3621="Delivered",IF(B3621&lt;=INDEX(P_Due,F3621),1,0),0))</f>
        <v>1</v>
      </c>
    </row>
    <row r="3622" customFormat="false" ht="15" hidden="false" customHeight="false" outlineLevel="0" collapsed="false">
      <c r="A3622" s="37" t="n">
        <v>1003244</v>
      </c>
      <c r="B3622" s="38" t="n">
        <v>46288</v>
      </c>
      <c r="C3622" s="39" t="n">
        <v>1</v>
      </c>
      <c r="D3622" s="39" t="s">
        <v>79</v>
      </c>
      <c r="E3622" s="39" t="s">
        <v>38</v>
      </c>
      <c r="F3622" s="41" t="n">
        <f aca="false">IF(A3622="","",MATCH(A3622,P_ID,1))</f>
        <v>3244</v>
      </c>
      <c r="G3622" s="41" t="str">
        <f aca="false">IF(A3622="","",INDEX(P_Svc,F3622))</f>
        <v>Economy</v>
      </c>
      <c r="H3622" s="41" t="str">
        <f aca="false">IF(A3622="","",INDEX(P_Zone,F3622))</f>
        <v>East</v>
      </c>
      <c r="I3622" s="41" t="n">
        <f aca="false">IF(A3622="","",IF(D3622="Delivered",IF(B3622&lt;=INDEX(P_Due,F3622),1,0),0))</f>
        <v>0</v>
      </c>
    </row>
    <row r="3623" customFormat="false" ht="15" hidden="false" customHeight="false" outlineLevel="0" collapsed="false">
      <c r="A3623" s="37" t="n">
        <v>1003245</v>
      </c>
      <c r="B3623" s="38" t="n">
        <v>46288</v>
      </c>
      <c r="C3623" s="39" t="n">
        <v>1</v>
      </c>
      <c r="D3623" s="39" t="s">
        <v>26</v>
      </c>
      <c r="E3623" s="39"/>
      <c r="F3623" s="41" t="n">
        <f aca="false">IF(A3623="","",MATCH(A3623,P_ID,1))</f>
        <v>3245</v>
      </c>
      <c r="G3623" s="41" t="str">
        <f aca="false">IF(A3623="","",INDEX(P_Svc,F3623))</f>
        <v>Standard</v>
      </c>
      <c r="H3623" s="41" t="str">
        <f aca="false">IF(A3623="","",INDEX(P_Zone,F3623))</f>
        <v>North</v>
      </c>
      <c r="I3623" s="41" t="n">
        <f aca="false">IF(A3623="","",IF(D3623="Delivered",IF(B3623&lt;=INDEX(P_Due,F3623),1,0),0))</f>
        <v>1</v>
      </c>
    </row>
    <row r="3624" customFormat="false" ht="15" hidden="false" customHeight="false" outlineLevel="0" collapsed="false">
      <c r="A3624" s="37" t="n">
        <v>1003246</v>
      </c>
      <c r="B3624" s="38" t="n">
        <v>46288</v>
      </c>
      <c r="C3624" s="39" t="n">
        <v>1</v>
      </c>
      <c r="D3624" s="39" t="s">
        <v>79</v>
      </c>
      <c r="E3624" s="39" t="s">
        <v>32</v>
      </c>
      <c r="F3624" s="41" t="n">
        <f aca="false">IF(A3624="","",MATCH(A3624,P_ID,1))</f>
        <v>3246</v>
      </c>
      <c r="G3624" s="41" t="str">
        <f aca="false">IF(A3624="","",INDEX(P_Svc,F3624))</f>
        <v>Economy</v>
      </c>
      <c r="H3624" s="41" t="str">
        <f aca="false">IF(A3624="","",INDEX(P_Zone,F3624))</f>
        <v>West</v>
      </c>
      <c r="I3624" s="41" t="n">
        <f aca="false">IF(A3624="","",IF(D3624="Delivered",IF(B3624&lt;=INDEX(P_Due,F3624),1,0),0))</f>
        <v>0</v>
      </c>
    </row>
    <row r="3625" customFormat="false" ht="15" hidden="false" customHeight="false" outlineLevel="0" collapsed="false">
      <c r="A3625" s="37" t="n">
        <v>1003247</v>
      </c>
      <c r="B3625" s="38" t="n">
        <v>46288</v>
      </c>
      <c r="C3625" s="39" t="n">
        <v>1</v>
      </c>
      <c r="D3625" s="39" t="s">
        <v>26</v>
      </c>
      <c r="E3625" s="39"/>
      <c r="F3625" s="41" t="n">
        <f aca="false">IF(A3625="","",MATCH(A3625,P_ID,1))</f>
        <v>3247</v>
      </c>
      <c r="G3625" s="41" t="str">
        <f aca="false">IF(A3625="","",INDEX(P_Svc,F3625))</f>
        <v>Economy</v>
      </c>
      <c r="H3625" s="41" t="str">
        <f aca="false">IF(A3625="","",INDEX(P_Zone,F3625))</f>
        <v>North</v>
      </c>
      <c r="I3625" s="41" t="n">
        <f aca="false">IF(A3625="","",IF(D3625="Delivered",IF(B3625&lt;=INDEX(P_Due,F3625),1,0),0))</f>
        <v>1</v>
      </c>
    </row>
    <row r="3626" customFormat="false" ht="15" hidden="false" customHeight="false" outlineLevel="0" collapsed="false">
      <c r="A3626" s="37" t="n">
        <v>1003248</v>
      </c>
      <c r="B3626" s="38" t="n">
        <v>46288</v>
      </c>
      <c r="C3626" s="39" t="n">
        <v>1</v>
      </c>
      <c r="D3626" s="39" t="s">
        <v>26</v>
      </c>
      <c r="E3626" s="39"/>
      <c r="F3626" s="41" t="n">
        <f aca="false">IF(A3626="","",MATCH(A3626,P_ID,1))</f>
        <v>3248</v>
      </c>
      <c r="G3626" s="41" t="str">
        <f aca="false">IF(A3626="","",INDEX(P_Svc,F3626))</f>
        <v>Standard</v>
      </c>
      <c r="H3626" s="41" t="str">
        <f aca="false">IF(A3626="","",INDEX(P_Zone,F3626))</f>
        <v>North</v>
      </c>
      <c r="I3626" s="41" t="n">
        <f aca="false">IF(A3626="","",IF(D3626="Delivered",IF(B3626&lt;=INDEX(P_Due,F3626),1,0),0))</f>
        <v>1</v>
      </c>
    </row>
    <row r="3627" customFormat="false" ht="15" hidden="false" customHeight="false" outlineLevel="0" collapsed="false">
      <c r="A3627" s="37" t="n">
        <v>1003249</v>
      </c>
      <c r="B3627" s="38" t="n">
        <v>46288</v>
      </c>
      <c r="C3627" s="39" t="n">
        <v>1</v>
      </c>
      <c r="D3627" s="39" t="s">
        <v>26</v>
      </c>
      <c r="E3627" s="39"/>
      <c r="F3627" s="41" t="n">
        <f aca="false">IF(A3627="","",MATCH(A3627,P_ID,1))</f>
        <v>3249</v>
      </c>
      <c r="G3627" s="41" t="str">
        <f aca="false">IF(A3627="","",INDEX(P_Svc,F3627))</f>
        <v>Standard</v>
      </c>
      <c r="H3627" s="41" t="str">
        <f aca="false">IF(A3627="","",INDEX(P_Zone,F3627))</f>
        <v>West</v>
      </c>
      <c r="I3627" s="41" t="n">
        <f aca="false">IF(A3627="","",IF(D3627="Delivered",IF(B3627&lt;=INDEX(P_Due,F3627),1,0),0))</f>
        <v>1</v>
      </c>
    </row>
    <row r="3628" customFormat="false" ht="15" hidden="false" customHeight="false" outlineLevel="0" collapsed="false">
      <c r="A3628" s="37" t="n">
        <v>1003250</v>
      </c>
      <c r="B3628" s="38" t="n">
        <v>46288</v>
      </c>
      <c r="C3628" s="39" t="n">
        <v>1</v>
      </c>
      <c r="D3628" s="39" t="s">
        <v>26</v>
      </c>
      <c r="E3628" s="39"/>
      <c r="F3628" s="41" t="n">
        <f aca="false">IF(A3628="","",MATCH(A3628,P_ID,1))</f>
        <v>3250</v>
      </c>
      <c r="G3628" s="41" t="str">
        <f aca="false">IF(A3628="","",INDEX(P_Svc,F3628))</f>
        <v>Standard</v>
      </c>
      <c r="H3628" s="41" t="str">
        <f aca="false">IF(A3628="","",INDEX(P_Zone,F3628))</f>
        <v>East</v>
      </c>
      <c r="I3628" s="41" t="n">
        <f aca="false">IF(A3628="","",IF(D3628="Delivered",IF(B3628&lt;=INDEX(P_Due,F3628),1,0),0))</f>
        <v>1</v>
      </c>
    </row>
    <row r="3629" customFormat="false" ht="15" hidden="false" customHeight="false" outlineLevel="0" collapsed="false">
      <c r="A3629" s="37" t="n">
        <v>1003251</v>
      </c>
      <c r="B3629" s="38" t="n">
        <v>46288</v>
      </c>
      <c r="C3629" s="39" t="n">
        <v>1</v>
      </c>
      <c r="D3629" s="39" t="s">
        <v>26</v>
      </c>
      <c r="E3629" s="39"/>
      <c r="F3629" s="41" t="n">
        <f aca="false">IF(A3629="","",MATCH(A3629,P_ID,1))</f>
        <v>3251</v>
      </c>
      <c r="G3629" s="41" t="str">
        <f aca="false">IF(A3629="","",INDEX(P_Svc,F3629))</f>
        <v>Standard</v>
      </c>
      <c r="H3629" s="41" t="str">
        <f aca="false">IF(A3629="","",INDEX(P_Zone,F3629))</f>
        <v>East</v>
      </c>
      <c r="I3629" s="41" t="n">
        <f aca="false">IF(A3629="","",IF(D3629="Delivered",IF(B3629&lt;=INDEX(P_Due,F3629),1,0),0))</f>
        <v>1</v>
      </c>
    </row>
    <row r="3630" customFormat="false" ht="15" hidden="false" customHeight="false" outlineLevel="0" collapsed="false">
      <c r="A3630" s="37" t="n">
        <v>1003252</v>
      </c>
      <c r="B3630" s="38" t="n">
        <v>46288</v>
      </c>
      <c r="C3630" s="39" t="n">
        <v>1</v>
      </c>
      <c r="D3630" s="39" t="s">
        <v>26</v>
      </c>
      <c r="E3630" s="39"/>
      <c r="F3630" s="41" t="n">
        <f aca="false">IF(A3630="","",MATCH(A3630,P_ID,1))</f>
        <v>3252</v>
      </c>
      <c r="G3630" s="41" t="str">
        <f aca="false">IF(A3630="","",INDEX(P_Svc,F3630))</f>
        <v>Standard</v>
      </c>
      <c r="H3630" s="41" t="str">
        <f aca="false">IF(A3630="","",INDEX(P_Zone,F3630))</f>
        <v>East</v>
      </c>
      <c r="I3630" s="41" t="n">
        <f aca="false">IF(A3630="","",IF(D3630="Delivered",IF(B3630&lt;=INDEX(P_Due,F3630),1,0),0))</f>
        <v>1</v>
      </c>
    </row>
    <row r="3631" customFormat="false" ht="15" hidden="false" customHeight="false" outlineLevel="0" collapsed="false">
      <c r="A3631" s="37" t="n">
        <v>1003253</v>
      </c>
      <c r="B3631" s="38" t="n">
        <v>46288</v>
      </c>
      <c r="C3631" s="39" t="n">
        <v>1</v>
      </c>
      <c r="D3631" s="39" t="s">
        <v>26</v>
      </c>
      <c r="E3631" s="39"/>
      <c r="F3631" s="41" t="n">
        <f aca="false">IF(A3631="","",MATCH(A3631,P_ID,1))</f>
        <v>3253</v>
      </c>
      <c r="G3631" s="41" t="str">
        <f aca="false">IF(A3631="","",INDEX(P_Svc,F3631))</f>
        <v>Standard</v>
      </c>
      <c r="H3631" s="41" t="str">
        <f aca="false">IF(A3631="","",INDEX(P_Zone,F3631))</f>
        <v>West</v>
      </c>
      <c r="I3631" s="41" t="n">
        <f aca="false">IF(A3631="","",IF(D3631="Delivered",IF(B3631&lt;=INDEX(P_Due,F3631),1,0),0))</f>
        <v>1</v>
      </c>
    </row>
    <row r="3632" customFormat="false" ht="15" hidden="false" customHeight="false" outlineLevel="0" collapsed="false">
      <c r="A3632" s="37" t="n">
        <v>1003254</v>
      </c>
      <c r="B3632" s="38" t="n">
        <v>46288</v>
      </c>
      <c r="C3632" s="39" t="n">
        <v>1</v>
      </c>
      <c r="D3632" s="39" t="s">
        <v>26</v>
      </c>
      <c r="E3632" s="39"/>
      <c r="F3632" s="41" t="n">
        <f aca="false">IF(A3632="","",MATCH(A3632,P_ID,1))</f>
        <v>3254</v>
      </c>
      <c r="G3632" s="41" t="str">
        <f aca="false">IF(A3632="","",INDEX(P_Svc,F3632))</f>
        <v>Standard</v>
      </c>
      <c r="H3632" s="41" t="str">
        <f aca="false">IF(A3632="","",INDEX(P_Zone,F3632))</f>
        <v>East</v>
      </c>
      <c r="I3632" s="41" t="n">
        <f aca="false">IF(A3632="","",IF(D3632="Delivered",IF(B3632&lt;=INDEX(P_Due,F3632),1,0),0))</f>
        <v>1</v>
      </c>
    </row>
    <row r="3633" customFormat="false" ht="15" hidden="false" customHeight="false" outlineLevel="0" collapsed="false">
      <c r="A3633" s="37" t="n">
        <v>1003255</v>
      </c>
      <c r="B3633" s="38" t="n">
        <v>46288</v>
      </c>
      <c r="C3633" s="39" t="n">
        <v>1</v>
      </c>
      <c r="D3633" s="39" t="s">
        <v>26</v>
      </c>
      <c r="E3633" s="39"/>
      <c r="F3633" s="41" t="n">
        <f aca="false">IF(A3633="","",MATCH(A3633,P_ID,1))</f>
        <v>3255</v>
      </c>
      <c r="G3633" s="41" t="str">
        <f aca="false">IF(A3633="","",INDEX(P_Svc,F3633))</f>
        <v>Standard</v>
      </c>
      <c r="H3633" s="41" t="str">
        <f aca="false">IF(A3633="","",INDEX(P_Zone,F3633))</f>
        <v>North</v>
      </c>
      <c r="I3633" s="41" t="n">
        <f aca="false">IF(A3633="","",IF(D3633="Delivered",IF(B3633&lt;=INDEX(P_Due,F3633),1,0),0))</f>
        <v>1</v>
      </c>
    </row>
    <row r="3634" customFormat="false" ht="15" hidden="false" customHeight="false" outlineLevel="0" collapsed="false">
      <c r="A3634" s="37" t="n">
        <v>1003257</v>
      </c>
      <c r="B3634" s="38" t="n">
        <v>46288</v>
      </c>
      <c r="C3634" s="39" t="n">
        <v>1</v>
      </c>
      <c r="D3634" s="39" t="s">
        <v>26</v>
      </c>
      <c r="E3634" s="39"/>
      <c r="F3634" s="41" t="n">
        <f aca="false">IF(A3634="","",MATCH(A3634,P_ID,1))</f>
        <v>3257</v>
      </c>
      <c r="G3634" s="41" t="str">
        <f aca="false">IF(A3634="","",INDEX(P_Svc,F3634))</f>
        <v>Standard</v>
      </c>
      <c r="H3634" s="41" t="str">
        <f aca="false">IF(A3634="","",INDEX(P_Zone,F3634))</f>
        <v>West</v>
      </c>
      <c r="I3634" s="41" t="n">
        <f aca="false">IF(A3634="","",IF(D3634="Delivered",IF(B3634&lt;=INDEX(P_Due,F3634),1,0),0))</f>
        <v>1</v>
      </c>
    </row>
    <row r="3635" customFormat="false" ht="15" hidden="false" customHeight="false" outlineLevel="0" collapsed="false">
      <c r="A3635" s="37" t="n">
        <v>1003258</v>
      </c>
      <c r="B3635" s="38" t="n">
        <v>46288</v>
      </c>
      <c r="C3635" s="39" t="n">
        <v>1</v>
      </c>
      <c r="D3635" s="39" t="s">
        <v>26</v>
      </c>
      <c r="E3635" s="39"/>
      <c r="F3635" s="41" t="n">
        <f aca="false">IF(A3635="","",MATCH(A3635,P_ID,1))</f>
        <v>3258</v>
      </c>
      <c r="G3635" s="41" t="str">
        <f aca="false">IF(A3635="","",INDEX(P_Svc,F3635))</f>
        <v>Standard</v>
      </c>
      <c r="H3635" s="41" t="str">
        <f aca="false">IF(A3635="","",INDEX(P_Zone,F3635))</f>
        <v>East</v>
      </c>
      <c r="I3635" s="41" t="n">
        <f aca="false">IF(A3635="","",IF(D3635="Delivered",IF(B3635&lt;=INDEX(P_Due,F3635),1,0),0))</f>
        <v>1</v>
      </c>
    </row>
    <row r="3636" customFormat="false" ht="15" hidden="false" customHeight="false" outlineLevel="0" collapsed="false">
      <c r="A3636" s="37" t="n">
        <v>1003259</v>
      </c>
      <c r="B3636" s="38" t="n">
        <v>46288</v>
      </c>
      <c r="C3636" s="39" t="n">
        <v>1</v>
      </c>
      <c r="D3636" s="39" t="s">
        <v>26</v>
      </c>
      <c r="E3636" s="39"/>
      <c r="F3636" s="41" t="n">
        <f aca="false">IF(A3636="","",MATCH(A3636,P_ID,1))</f>
        <v>3259</v>
      </c>
      <c r="G3636" s="41" t="str">
        <f aca="false">IF(A3636="","",INDEX(P_Svc,F3636))</f>
        <v>Standard</v>
      </c>
      <c r="H3636" s="41" t="str">
        <f aca="false">IF(A3636="","",INDEX(P_Zone,F3636))</f>
        <v>East</v>
      </c>
      <c r="I3636" s="41" t="n">
        <f aca="false">IF(A3636="","",IF(D3636="Delivered",IF(B3636&lt;=INDEX(P_Due,F3636),1,0),0))</f>
        <v>1</v>
      </c>
    </row>
    <row r="3637" customFormat="false" ht="15" hidden="false" customHeight="false" outlineLevel="0" collapsed="false">
      <c r="A3637" s="37" t="n">
        <v>1003260</v>
      </c>
      <c r="B3637" s="38" t="n">
        <v>46288</v>
      </c>
      <c r="C3637" s="39" t="n">
        <v>1</v>
      </c>
      <c r="D3637" s="39" t="s">
        <v>79</v>
      </c>
      <c r="E3637" s="39" t="s">
        <v>36</v>
      </c>
      <c r="F3637" s="41" t="n">
        <f aca="false">IF(A3637="","",MATCH(A3637,P_ID,1))</f>
        <v>3260</v>
      </c>
      <c r="G3637" s="41" t="str">
        <f aca="false">IF(A3637="","",INDEX(P_Svc,F3637))</f>
        <v>Standard</v>
      </c>
      <c r="H3637" s="41" t="str">
        <f aca="false">IF(A3637="","",INDEX(P_Zone,F3637))</f>
        <v>East</v>
      </c>
      <c r="I3637" s="41" t="n">
        <f aca="false">IF(A3637="","",IF(D3637="Delivered",IF(B3637&lt;=INDEX(P_Due,F3637),1,0),0))</f>
        <v>0</v>
      </c>
    </row>
    <row r="3638" customFormat="false" ht="15" hidden="false" customHeight="false" outlineLevel="0" collapsed="false">
      <c r="A3638" s="37" t="n">
        <v>1003261</v>
      </c>
      <c r="B3638" s="38" t="n">
        <v>46288</v>
      </c>
      <c r="C3638" s="39" t="n">
        <v>1</v>
      </c>
      <c r="D3638" s="39" t="s">
        <v>26</v>
      </c>
      <c r="E3638" s="39"/>
      <c r="F3638" s="41" t="n">
        <f aca="false">IF(A3638="","",MATCH(A3638,P_ID,1))</f>
        <v>3261</v>
      </c>
      <c r="G3638" s="41" t="str">
        <f aca="false">IF(A3638="","",INDEX(P_Svc,F3638))</f>
        <v>Economy</v>
      </c>
      <c r="H3638" s="41" t="str">
        <f aca="false">IF(A3638="","",INDEX(P_Zone,F3638))</f>
        <v>East</v>
      </c>
      <c r="I3638" s="41" t="n">
        <f aca="false">IF(A3638="","",IF(D3638="Delivered",IF(B3638&lt;=INDEX(P_Due,F3638),1,0),0))</f>
        <v>1</v>
      </c>
    </row>
    <row r="3639" customFormat="false" ht="15" hidden="false" customHeight="false" outlineLevel="0" collapsed="false">
      <c r="A3639" s="37" t="n">
        <v>1003262</v>
      </c>
      <c r="B3639" s="38" t="n">
        <v>46288</v>
      </c>
      <c r="C3639" s="39" t="n">
        <v>1</v>
      </c>
      <c r="D3639" s="39" t="s">
        <v>26</v>
      </c>
      <c r="E3639" s="39"/>
      <c r="F3639" s="41" t="n">
        <f aca="false">IF(A3639="","",MATCH(A3639,P_ID,1))</f>
        <v>3262</v>
      </c>
      <c r="G3639" s="41" t="str">
        <f aca="false">IF(A3639="","",INDEX(P_Svc,F3639))</f>
        <v>Standard</v>
      </c>
      <c r="H3639" s="41" t="str">
        <f aca="false">IF(A3639="","",INDEX(P_Zone,F3639))</f>
        <v>South</v>
      </c>
      <c r="I3639" s="41" t="n">
        <f aca="false">IF(A3639="","",IF(D3639="Delivered",IF(B3639&lt;=INDEX(P_Due,F3639),1,0),0))</f>
        <v>1</v>
      </c>
    </row>
    <row r="3640" customFormat="false" ht="15" hidden="false" customHeight="false" outlineLevel="0" collapsed="false">
      <c r="A3640" s="37" t="n">
        <v>1003263</v>
      </c>
      <c r="B3640" s="38" t="n">
        <v>46288</v>
      </c>
      <c r="C3640" s="39" t="n">
        <v>1</v>
      </c>
      <c r="D3640" s="39" t="s">
        <v>26</v>
      </c>
      <c r="E3640" s="39"/>
      <c r="F3640" s="41" t="n">
        <f aca="false">IF(A3640="","",MATCH(A3640,P_ID,1))</f>
        <v>3263</v>
      </c>
      <c r="G3640" s="41" t="str">
        <f aca="false">IF(A3640="","",INDEX(P_Svc,F3640))</f>
        <v>Standard</v>
      </c>
      <c r="H3640" s="41" t="str">
        <f aca="false">IF(A3640="","",INDEX(P_Zone,F3640))</f>
        <v>South</v>
      </c>
      <c r="I3640" s="41" t="n">
        <f aca="false">IF(A3640="","",IF(D3640="Delivered",IF(B3640&lt;=INDEX(P_Due,F3640),1,0),0))</f>
        <v>1</v>
      </c>
    </row>
    <row r="3641" customFormat="false" ht="15" hidden="false" customHeight="false" outlineLevel="0" collapsed="false">
      <c r="A3641" s="37" t="n">
        <v>1003264</v>
      </c>
      <c r="B3641" s="38" t="n">
        <v>46288</v>
      </c>
      <c r="C3641" s="39" t="n">
        <v>1</v>
      </c>
      <c r="D3641" s="39" t="s">
        <v>26</v>
      </c>
      <c r="E3641" s="39"/>
      <c r="F3641" s="41" t="n">
        <f aca="false">IF(A3641="","",MATCH(A3641,P_ID,1))</f>
        <v>3264</v>
      </c>
      <c r="G3641" s="41" t="str">
        <f aca="false">IF(A3641="","",INDEX(P_Svc,F3641))</f>
        <v>Standard</v>
      </c>
      <c r="H3641" s="41" t="str">
        <f aca="false">IF(A3641="","",INDEX(P_Zone,F3641))</f>
        <v>East</v>
      </c>
      <c r="I3641" s="41" t="n">
        <f aca="false">IF(A3641="","",IF(D3641="Delivered",IF(B3641&lt;=INDEX(P_Due,F3641),1,0),0))</f>
        <v>1</v>
      </c>
    </row>
    <row r="3642" customFormat="false" ht="15" hidden="false" customHeight="false" outlineLevel="0" collapsed="false">
      <c r="A3642" s="37" t="n">
        <v>1003265</v>
      </c>
      <c r="B3642" s="38" t="n">
        <v>46288</v>
      </c>
      <c r="C3642" s="39" t="n">
        <v>1</v>
      </c>
      <c r="D3642" s="39" t="s">
        <v>26</v>
      </c>
      <c r="E3642" s="39"/>
      <c r="F3642" s="41" t="n">
        <f aca="false">IF(A3642="","",MATCH(A3642,P_ID,1))</f>
        <v>3265</v>
      </c>
      <c r="G3642" s="41" t="str">
        <f aca="false">IF(A3642="","",INDEX(P_Svc,F3642))</f>
        <v>Standard</v>
      </c>
      <c r="H3642" s="41" t="str">
        <f aca="false">IF(A3642="","",INDEX(P_Zone,F3642))</f>
        <v>Central</v>
      </c>
      <c r="I3642" s="41" t="n">
        <f aca="false">IF(A3642="","",IF(D3642="Delivered",IF(B3642&lt;=INDEX(P_Due,F3642),1,0),0))</f>
        <v>1</v>
      </c>
    </row>
    <row r="3643" customFormat="false" ht="15" hidden="false" customHeight="false" outlineLevel="0" collapsed="false">
      <c r="A3643" s="37" t="n">
        <v>1003266</v>
      </c>
      <c r="B3643" s="38" t="n">
        <v>46288</v>
      </c>
      <c r="C3643" s="39" t="n">
        <v>1</v>
      </c>
      <c r="D3643" s="39" t="s">
        <v>26</v>
      </c>
      <c r="E3643" s="39"/>
      <c r="F3643" s="41" t="n">
        <f aca="false">IF(A3643="","",MATCH(A3643,P_ID,1))</f>
        <v>3266</v>
      </c>
      <c r="G3643" s="41" t="str">
        <f aca="false">IF(A3643="","",INDEX(P_Svc,F3643))</f>
        <v>Standard</v>
      </c>
      <c r="H3643" s="41" t="str">
        <f aca="false">IF(A3643="","",INDEX(P_Zone,F3643))</f>
        <v>North</v>
      </c>
      <c r="I3643" s="41" t="n">
        <f aca="false">IF(A3643="","",IF(D3643="Delivered",IF(B3643&lt;=INDEX(P_Due,F3643),1,0),0))</f>
        <v>1</v>
      </c>
    </row>
    <row r="3644" customFormat="false" ht="15" hidden="false" customHeight="false" outlineLevel="0" collapsed="false">
      <c r="A3644" s="37" t="n">
        <v>1003267</v>
      </c>
      <c r="B3644" s="38" t="n">
        <v>46288</v>
      </c>
      <c r="C3644" s="39" t="n">
        <v>1</v>
      </c>
      <c r="D3644" s="39" t="s">
        <v>26</v>
      </c>
      <c r="E3644" s="39"/>
      <c r="F3644" s="41" t="n">
        <f aca="false">IF(A3644="","",MATCH(A3644,P_ID,1))</f>
        <v>3267</v>
      </c>
      <c r="G3644" s="41" t="str">
        <f aca="false">IF(A3644="","",INDEX(P_Svc,F3644))</f>
        <v>Standard</v>
      </c>
      <c r="H3644" s="41" t="str">
        <f aca="false">IF(A3644="","",INDEX(P_Zone,F3644))</f>
        <v>North</v>
      </c>
      <c r="I3644" s="41" t="n">
        <f aca="false">IF(A3644="","",IF(D3644="Delivered",IF(B3644&lt;=INDEX(P_Due,F3644),1,0),0))</f>
        <v>1</v>
      </c>
    </row>
    <row r="3645" customFormat="false" ht="15" hidden="false" customHeight="false" outlineLevel="0" collapsed="false">
      <c r="A3645" s="37" t="n">
        <v>1003268</v>
      </c>
      <c r="B3645" s="38" t="n">
        <v>46288</v>
      </c>
      <c r="C3645" s="39" t="n">
        <v>1</v>
      </c>
      <c r="D3645" s="39" t="s">
        <v>26</v>
      </c>
      <c r="E3645" s="39"/>
      <c r="F3645" s="41" t="n">
        <f aca="false">IF(A3645="","",MATCH(A3645,P_ID,1))</f>
        <v>3268</v>
      </c>
      <c r="G3645" s="41" t="str">
        <f aca="false">IF(A3645="","",INDEX(P_Svc,F3645))</f>
        <v>Standard</v>
      </c>
      <c r="H3645" s="41" t="str">
        <f aca="false">IF(A3645="","",INDEX(P_Zone,F3645))</f>
        <v>Central</v>
      </c>
      <c r="I3645" s="41" t="n">
        <f aca="false">IF(A3645="","",IF(D3645="Delivered",IF(B3645&lt;=INDEX(P_Due,F3645),1,0),0))</f>
        <v>1</v>
      </c>
    </row>
    <row r="3646" customFormat="false" ht="15" hidden="false" customHeight="false" outlineLevel="0" collapsed="false">
      <c r="A3646" s="37" t="n">
        <v>1003269</v>
      </c>
      <c r="B3646" s="38" t="n">
        <v>46288</v>
      </c>
      <c r="C3646" s="39" t="n">
        <v>1</v>
      </c>
      <c r="D3646" s="39" t="s">
        <v>26</v>
      </c>
      <c r="E3646" s="39"/>
      <c r="F3646" s="41" t="n">
        <f aca="false">IF(A3646="","",MATCH(A3646,P_ID,1))</f>
        <v>3269</v>
      </c>
      <c r="G3646" s="41" t="str">
        <f aca="false">IF(A3646="","",INDEX(P_Svc,F3646))</f>
        <v>Economy</v>
      </c>
      <c r="H3646" s="41" t="str">
        <f aca="false">IF(A3646="","",INDEX(P_Zone,F3646))</f>
        <v>South</v>
      </c>
      <c r="I3646" s="41" t="n">
        <f aca="false">IF(A3646="","",IF(D3646="Delivered",IF(B3646&lt;=INDEX(P_Due,F3646),1,0),0))</f>
        <v>1</v>
      </c>
    </row>
    <row r="3647" customFormat="false" ht="15" hidden="false" customHeight="false" outlineLevel="0" collapsed="false">
      <c r="A3647" s="37" t="n">
        <v>1003270</v>
      </c>
      <c r="B3647" s="38" t="n">
        <v>46288</v>
      </c>
      <c r="C3647" s="39" t="n">
        <v>1</v>
      </c>
      <c r="D3647" s="39" t="s">
        <v>26</v>
      </c>
      <c r="E3647" s="39"/>
      <c r="F3647" s="41" t="n">
        <f aca="false">IF(A3647="","",MATCH(A3647,P_ID,1))</f>
        <v>3270</v>
      </c>
      <c r="G3647" s="41" t="str">
        <f aca="false">IF(A3647="","",INDEX(P_Svc,F3647))</f>
        <v>Economy</v>
      </c>
      <c r="H3647" s="41" t="str">
        <f aca="false">IF(A3647="","",INDEX(P_Zone,F3647))</f>
        <v>West</v>
      </c>
      <c r="I3647" s="41" t="n">
        <f aca="false">IF(A3647="","",IF(D3647="Delivered",IF(B3647&lt;=INDEX(P_Due,F3647),1,0),0))</f>
        <v>1</v>
      </c>
    </row>
    <row r="3648" customFormat="false" ht="15" hidden="false" customHeight="false" outlineLevel="0" collapsed="false">
      <c r="A3648" s="37" t="n">
        <v>1003272</v>
      </c>
      <c r="B3648" s="38" t="n">
        <v>46288</v>
      </c>
      <c r="C3648" s="39" t="n">
        <v>1</v>
      </c>
      <c r="D3648" s="39" t="s">
        <v>26</v>
      </c>
      <c r="E3648" s="39"/>
      <c r="F3648" s="41" t="n">
        <f aca="false">IF(A3648="","",MATCH(A3648,P_ID,1))</f>
        <v>3272</v>
      </c>
      <c r="G3648" s="41" t="str">
        <f aca="false">IF(A3648="","",INDEX(P_Svc,F3648))</f>
        <v>Standard</v>
      </c>
      <c r="H3648" s="41" t="str">
        <f aca="false">IF(A3648="","",INDEX(P_Zone,F3648))</f>
        <v>West</v>
      </c>
      <c r="I3648" s="41" t="n">
        <f aca="false">IF(A3648="","",IF(D3648="Delivered",IF(B3648&lt;=INDEX(P_Due,F3648),1,0),0))</f>
        <v>1</v>
      </c>
    </row>
    <row r="3649" customFormat="false" ht="15" hidden="false" customHeight="false" outlineLevel="0" collapsed="false">
      <c r="A3649" s="37" t="n">
        <v>1003273</v>
      </c>
      <c r="B3649" s="38" t="n">
        <v>46288</v>
      </c>
      <c r="C3649" s="39" t="n">
        <v>1</v>
      </c>
      <c r="D3649" s="39" t="s">
        <v>26</v>
      </c>
      <c r="E3649" s="39"/>
      <c r="F3649" s="41" t="n">
        <f aca="false">IF(A3649="","",MATCH(A3649,P_ID,1))</f>
        <v>3273</v>
      </c>
      <c r="G3649" s="41" t="str">
        <f aca="false">IF(A3649="","",INDEX(P_Svc,F3649))</f>
        <v>Economy</v>
      </c>
      <c r="H3649" s="41" t="str">
        <f aca="false">IF(A3649="","",INDEX(P_Zone,F3649))</f>
        <v>West</v>
      </c>
      <c r="I3649" s="41" t="n">
        <f aca="false">IF(A3649="","",IF(D3649="Delivered",IF(B3649&lt;=INDEX(P_Due,F3649),1,0),0))</f>
        <v>1</v>
      </c>
    </row>
    <row r="3650" customFormat="false" ht="15" hidden="false" customHeight="false" outlineLevel="0" collapsed="false">
      <c r="A3650" s="37" t="n">
        <v>1003275</v>
      </c>
      <c r="B3650" s="38" t="n">
        <v>46288</v>
      </c>
      <c r="C3650" s="39" t="n">
        <v>1</v>
      </c>
      <c r="D3650" s="39" t="s">
        <v>79</v>
      </c>
      <c r="E3650" s="39" t="s">
        <v>34</v>
      </c>
      <c r="F3650" s="41" t="n">
        <f aca="false">IF(A3650="","",MATCH(A3650,P_ID,1))</f>
        <v>3275</v>
      </c>
      <c r="G3650" s="41" t="str">
        <f aca="false">IF(A3650="","",INDEX(P_Svc,F3650))</f>
        <v>Standard</v>
      </c>
      <c r="H3650" s="41" t="str">
        <f aca="false">IF(A3650="","",INDEX(P_Zone,F3650))</f>
        <v>East</v>
      </c>
      <c r="I3650" s="41" t="n">
        <f aca="false">IF(A3650="","",IF(D3650="Delivered",IF(B3650&lt;=INDEX(P_Due,F3650),1,0),0))</f>
        <v>0</v>
      </c>
    </row>
    <row r="3651" customFormat="false" ht="15" hidden="false" customHeight="false" outlineLevel="0" collapsed="false">
      <c r="A3651" s="37" t="n">
        <v>1003276</v>
      </c>
      <c r="B3651" s="38" t="n">
        <v>46288</v>
      </c>
      <c r="C3651" s="39" t="n">
        <v>1</v>
      </c>
      <c r="D3651" s="39" t="s">
        <v>26</v>
      </c>
      <c r="E3651" s="39"/>
      <c r="F3651" s="41" t="n">
        <f aca="false">IF(A3651="","",MATCH(A3651,P_ID,1))</f>
        <v>3276</v>
      </c>
      <c r="G3651" s="41" t="str">
        <f aca="false">IF(A3651="","",INDEX(P_Svc,F3651))</f>
        <v>Economy</v>
      </c>
      <c r="H3651" s="41" t="str">
        <f aca="false">IF(A3651="","",INDEX(P_Zone,F3651))</f>
        <v>East</v>
      </c>
      <c r="I3651" s="41" t="n">
        <f aca="false">IF(A3651="","",IF(D3651="Delivered",IF(B3651&lt;=INDEX(P_Due,F3651),1,0),0))</f>
        <v>1</v>
      </c>
    </row>
    <row r="3652" customFormat="false" ht="15" hidden="false" customHeight="false" outlineLevel="0" collapsed="false">
      <c r="A3652" s="37" t="n">
        <v>1003277</v>
      </c>
      <c r="B3652" s="38" t="n">
        <v>46288</v>
      </c>
      <c r="C3652" s="39" t="n">
        <v>1</v>
      </c>
      <c r="D3652" s="39" t="s">
        <v>26</v>
      </c>
      <c r="E3652" s="39"/>
      <c r="F3652" s="41" t="n">
        <f aca="false">IF(A3652="","",MATCH(A3652,P_ID,1))</f>
        <v>3277</v>
      </c>
      <c r="G3652" s="41" t="str">
        <f aca="false">IF(A3652="","",INDEX(P_Svc,F3652))</f>
        <v>Economy</v>
      </c>
      <c r="H3652" s="41" t="str">
        <f aca="false">IF(A3652="","",INDEX(P_Zone,F3652))</f>
        <v>West</v>
      </c>
      <c r="I3652" s="41" t="n">
        <f aca="false">IF(A3652="","",IF(D3652="Delivered",IF(B3652&lt;=INDEX(P_Due,F3652),1,0),0))</f>
        <v>1</v>
      </c>
    </row>
    <row r="3653" customFormat="false" ht="15" hidden="false" customHeight="false" outlineLevel="0" collapsed="false">
      <c r="A3653" s="37" t="n">
        <v>1003278</v>
      </c>
      <c r="B3653" s="38" t="n">
        <v>46288</v>
      </c>
      <c r="C3653" s="39" t="n">
        <v>1</v>
      </c>
      <c r="D3653" s="39" t="s">
        <v>79</v>
      </c>
      <c r="E3653" s="39" t="s">
        <v>36</v>
      </c>
      <c r="F3653" s="41" t="n">
        <f aca="false">IF(A3653="","",MATCH(A3653,P_ID,1))</f>
        <v>3278</v>
      </c>
      <c r="G3653" s="41" t="str">
        <f aca="false">IF(A3653="","",INDEX(P_Svc,F3653))</f>
        <v>Economy</v>
      </c>
      <c r="H3653" s="41" t="str">
        <f aca="false">IF(A3653="","",INDEX(P_Zone,F3653))</f>
        <v>South</v>
      </c>
      <c r="I3653" s="41" t="n">
        <f aca="false">IF(A3653="","",IF(D3653="Delivered",IF(B3653&lt;=INDEX(P_Due,F3653),1,0),0))</f>
        <v>0</v>
      </c>
    </row>
    <row r="3654" customFormat="false" ht="15" hidden="false" customHeight="false" outlineLevel="0" collapsed="false">
      <c r="A3654" s="37" t="n">
        <v>1003279</v>
      </c>
      <c r="B3654" s="38" t="n">
        <v>46288</v>
      </c>
      <c r="C3654" s="39" t="n">
        <v>1</v>
      </c>
      <c r="D3654" s="39" t="s">
        <v>26</v>
      </c>
      <c r="E3654" s="39"/>
      <c r="F3654" s="41" t="n">
        <f aca="false">IF(A3654="","",MATCH(A3654,P_ID,1))</f>
        <v>3279</v>
      </c>
      <c r="G3654" s="41" t="str">
        <f aca="false">IF(A3654="","",INDEX(P_Svc,F3654))</f>
        <v>Standard</v>
      </c>
      <c r="H3654" s="41" t="str">
        <f aca="false">IF(A3654="","",INDEX(P_Zone,F3654))</f>
        <v>Central</v>
      </c>
      <c r="I3654" s="41" t="n">
        <f aca="false">IF(A3654="","",IF(D3654="Delivered",IF(B3654&lt;=INDEX(P_Due,F3654),1,0),0))</f>
        <v>1</v>
      </c>
    </row>
    <row r="3655" customFormat="false" ht="15" hidden="false" customHeight="false" outlineLevel="0" collapsed="false">
      <c r="A3655" s="37" t="n">
        <v>1003280</v>
      </c>
      <c r="B3655" s="38" t="n">
        <v>46288</v>
      </c>
      <c r="C3655" s="39" t="n">
        <v>1</v>
      </c>
      <c r="D3655" s="39" t="s">
        <v>26</v>
      </c>
      <c r="E3655" s="39"/>
      <c r="F3655" s="41" t="n">
        <f aca="false">IF(A3655="","",MATCH(A3655,P_ID,1))</f>
        <v>3280</v>
      </c>
      <c r="G3655" s="41" t="str">
        <f aca="false">IF(A3655="","",INDEX(P_Svc,F3655))</f>
        <v>Standard</v>
      </c>
      <c r="H3655" s="41" t="str">
        <f aca="false">IF(A3655="","",INDEX(P_Zone,F3655))</f>
        <v>West</v>
      </c>
      <c r="I3655" s="41" t="n">
        <f aca="false">IF(A3655="","",IF(D3655="Delivered",IF(B3655&lt;=INDEX(P_Due,F3655),1,0),0))</f>
        <v>1</v>
      </c>
    </row>
    <row r="3656" customFormat="false" ht="15" hidden="false" customHeight="false" outlineLevel="0" collapsed="false">
      <c r="A3656" s="37" t="n">
        <v>1003281</v>
      </c>
      <c r="B3656" s="38" t="n">
        <v>46288</v>
      </c>
      <c r="C3656" s="39" t="n">
        <v>1</v>
      </c>
      <c r="D3656" s="39" t="s">
        <v>26</v>
      </c>
      <c r="E3656" s="39"/>
      <c r="F3656" s="41" t="n">
        <f aca="false">IF(A3656="","",MATCH(A3656,P_ID,1))</f>
        <v>3281</v>
      </c>
      <c r="G3656" s="41" t="str">
        <f aca="false">IF(A3656="","",INDEX(P_Svc,F3656))</f>
        <v>Express</v>
      </c>
      <c r="H3656" s="41" t="str">
        <f aca="false">IF(A3656="","",INDEX(P_Zone,F3656))</f>
        <v>North</v>
      </c>
      <c r="I3656" s="41" t="n">
        <f aca="false">IF(A3656="","",IF(D3656="Delivered",IF(B3656&lt;=INDEX(P_Due,F3656),1,0),0))</f>
        <v>1</v>
      </c>
    </row>
    <row r="3657" customFormat="false" ht="15" hidden="false" customHeight="false" outlineLevel="0" collapsed="false">
      <c r="A3657" s="37" t="n">
        <v>1003282</v>
      </c>
      <c r="B3657" s="38" t="n">
        <v>46288</v>
      </c>
      <c r="C3657" s="39" t="n">
        <v>1</v>
      </c>
      <c r="D3657" s="39" t="s">
        <v>26</v>
      </c>
      <c r="E3657" s="39"/>
      <c r="F3657" s="41" t="n">
        <f aca="false">IF(A3657="","",MATCH(A3657,P_ID,1))</f>
        <v>3282</v>
      </c>
      <c r="G3657" s="41" t="str">
        <f aca="false">IF(A3657="","",INDEX(P_Svc,F3657))</f>
        <v>Standard</v>
      </c>
      <c r="H3657" s="41" t="str">
        <f aca="false">IF(A3657="","",INDEX(P_Zone,F3657))</f>
        <v>Central</v>
      </c>
      <c r="I3657" s="41" t="n">
        <f aca="false">IF(A3657="","",IF(D3657="Delivered",IF(B3657&lt;=INDEX(P_Due,F3657),1,0),0))</f>
        <v>1</v>
      </c>
    </row>
    <row r="3658" customFormat="false" ht="15" hidden="false" customHeight="false" outlineLevel="0" collapsed="false">
      <c r="A3658" s="37" t="n">
        <v>1003283</v>
      </c>
      <c r="B3658" s="38" t="n">
        <v>46288</v>
      </c>
      <c r="C3658" s="39" t="n">
        <v>1</v>
      </c>
      <c r="D3658" s="39" t="s">
        <v>26</v>
      </c>
      <c r="E3658" s="39"/>
      <c r="F3658" s="41" t="n">
        <f aca="false">IF(A3658="","",MATCH(A3658,P_ID,1))</f>
        <v>3283</v>
      </c>
      <c r="G3658" s="41" t="str">
        <f aca="false">IF(A3658="","",INDEX(P_Svc,F3658))</f>
        <v>Economy</v>
      </c>
      <c r="H3658" s="41" t="str">
        <f aca="false">IF(A3658="","",INDEX(P_Zone,F3658))</f>
        <v>West</v>
      </c>
      <c r="I3658" s="41" t="n">
        <f aca="false">IF(A3658="","",IF(D3658="Delivered",IF(B3658&lt;=INDEX(P_Due,F3658),1,0),0))</f>
        <v>1</v>
      </c>
    </row>
    <row r="3659" customFormat="false" ht="15" hidden="false" customHeight="false" outlineLevel="0" collapsed="false">
      <c r="A3659" s="37" t="n">
        <v>1003284</v>
      </c>
      <c r="B3659" s="38" t="n">
        <v>46288</v>
      </c>
      <c r="C3659" s="39" t="n">
        <v>1</v>
      </c>
      <c r="D3659" s="39" t="s">
        <v>26</v>
      </c>
      <c r="E3659" s="39"/>
      <c r="F3659" s="41" t="n">
        <f aca="false">IF(A3659="","",MATCH(A3659,P_ID,1))</f>
        <v>3284</v>
      </c>
      <c r="G3659" s="41" t="str">
        <f aca="false">IF(A3659="","",INDEX(P_Svc,F3659))</f>
        <v>Standard</v>
      </c>
      <c r="H3659" s="41" t="str">
        <f aca="false">IF(A3659="","",INDEX(P_Zone,F3659))</f>
        <v>South</v>
      </c>
      <c r="I3659" s="41" t="n">
        <f aca="false">IF(A3659="","",IF(D3659="Delivered",IF(B3659&lt;=INDEX(P_Due,F3659),1,0),0))</f>
        <v>1</v>
      </c>
    </row>
    <row r="3660" customFormat="false" ht="15" hidden="false" customHeight="false" outlineLevel="0" collapsed="false">
      <c r="A3660" s="37" t="n">
        <v>1003286</v>
      </c>
      <c r="B3660" s="38" t="n">
        <v>46288</v>
      </c>
      <c r="C3660" s="39" t="n">
        <v>1</v>
      </c>
      <c r="D3660" s="39" t="s">
        <v>26</v>
      </c>
      <c r="E3660" s="39"/>
      <c r="F3660" s="41" t="n">
        <f aca="false">IF(A3660="","",MATCH(A3660,P_ID,1))</f>
        <v>3286</v>
      </c>
      <c r="G3660" s="41" t="str">
        <f aca="false">IF(A3660="","",INDEX(P_Svc,F3660))</f>
        <v>Standard</v>
      </c>
      <c r="H3660" s="41" t="str">
        <f aca="false">IF(A3660="","",INDEX(P_Zone,F3660))</f>
        <v>East</v>
      </c>
      <c r="I3660" s="41" t="n">
        <f aca="false">IF(A3660="","",IF(D3660="Delivered",IF(B3660&lt;=INDEX(P_Due,F3660),1,0),0))</f>
        <v>1</v>
      </c>
    </row>
    <row r="3661" customFormat="false" ht="15" hidden="false" customHeight="false" outlineLevel="0" collapsed="false">
      <c r="A3661" s="37" t="n">
        <v>1003287</v>
      </c>
      <c r="B3661" s="38" t="n">
        <v>46288</v>
      </c>
      <c r="C3661" s="39" t="n">
        <v>1</v>
      </c>
      <c r="D3661" s="39" t="s">
        <v>26</v>
      </c>
      <c r="E3661" s="39"/>
      <c r="F3661" s="41" t="n">
        <f aca="false">IF(A3661="","",MATCH(A3661,P_ID,1))</f>
        <v>3287</v>
      </c>
      <c r="G3661" s="41" t="str">
        <f aca="false">IF(A3661="","",INDEX(P_Svc,F3661))</f>
        <v>Standard</v>
      </c>
      <c r="H3661" s="41" t="str">
        <f aca="false">IF(A3661="","",INDEX(P_Zone,F3661))</f>
        <v>East</v>
      </c>
      <c r="I3661" s="41" t="n">
        <f aca="false">IF(A3661="","",IF(D3661="Delivered",IF(B3661&lt;=INDEX(P_Due,F3661),1,0),0))</f>
        <v>1</v>
      </c>
    </row>
    <row r="3662" customFormat="false" ht="15" hidden="false" customHeight="false" outlineLevel="0" collapsed="false">
      <c r="A3662" s="37" t="n">
        <v>1003288</v>
      </c>
      <c r="B3662" s="38" t="n">
        <v>46288</v>
      </c>
      <c r="C3662" s="39" t="n">
        <v>0</v>
      </c>
      <c r="D3662" s="39" t="s">
        <v>80</v>
      </c>
      <c r="E3662" s="39" t="s">
        <v>40</v>
      </c>
      <c r="F3662" s="41" t="n">
        <f aca="false">IF(A3662="","",MATCH(A3662,P_ID,1))</f>
        <v>3288</v>
      </c>
      <c r="G3662" s="41" t="str">
        <f aca="false">IF(A3662="","",INDEX(P_Svc,F3662))</f>
        <v>Standard</v>
      </c>
      <c r="H3662" s="41" t="str">
        <f aca="false">IF(A3662="","",INDEX(P_Zone,F3662))</f>
        <v>South</v>
      </c>
      <c r="I3662" s="41" t="n">
        <f aca="false">IF(A3662="","",IF(D3662="Delivered",IF(B3662&lt;=INDEX(P_Due,F3662),1,0),0))</f>
        <v>0</v>
      </c>
    </row>
    <row r="3663" customFormat="false" ht="15" hidden="false" customHeight="false" outlineLevel="0" collapsed="false">
      <c r="A3663" s="37" t="n">
        <v>1003289</v>
      </c>
      <c r="B3663" s="38" t="n">
        <v>46288</v>
      </c>
      <c r="C3663" s="39" t="n">
        <v>1</v>
      </c>
      <c r="D3663" s="39" t="s">
        <v>26</v>
      </c>
      <c r="E3663" s="39"/>
      <c r="F3663" s="41" t="n">
        <f aca="false">IF(A3663="","",MATCH(A3663,P_ID,1))</f>
        <v>3289</v>
      </c>
      <c r="G3663" s="41" t="str">
        <f aca="false">IF(A3663="","",INDEX(P_Svc,F3663))</f>
        <v>Economy</v>
      </c>
      <c r="H3663" s="41" t="str">
        <f aca="false">IF(A3663="","",INDEX(P_Zone,F3663))</f>
        <v>North</v>
      </c>
      <c r="I3663" s="41" t="n">
        <f aca="false">IF(A3663="","",IF(D3663="Delivered",IF(B3663&lt;=INDEX(P_Due,F3663),1,0),0))</f>
        <v>1</v>
      </c>
    </row>
    <row r="3664" customFormat="false" ht="15" hidden="false" customHeight="false" outlineLevel="0" collapsed="false">
      <c r="A3664" s="37" t="n">
        <v>1003290</v>
      </c>
      <c r="B3664" s="38" t="n">
        <v>46288</v>
      </c>
      <c r="C3664" s="39" t="n">
        <v>1</v>
      </c>
      <c r="D3664" s="39" t="s">
        <v>79</v>
      </c>
      <c r="E3664" s="39" t="s">
        <v>32</v>
      </c>
      <c r="F3664" s="41" t="n">
        <f aca="false">IF(A3664="","",MATCH(A3664,P_ID,1))</f>
        <v>3290</v>
      </c>
      <c r="G3664" s="41" t="str">
        <f aca="false">IF(A3664="","",INDEX(P_Svc,F3664))</f>
        <v>Standard</v>
      </c>
      <c r="H3664" s="41" t="str">
        <f aca="false">IF(A3664="","",INDEX(P_Zone,F3664))</f>
        <v>West</v>
      </c>
      <c r="I3664" s="41" t="n">
        <f aca="false">IF(A3664="","",IF(D3664="Delivered",IF(B3664&lt;=INDEX(P_Due,F3664),1,0),0))</f>
        <v>0</v>
      </c>
    </row>
    <row r="3665" customFormat="false" ht="15" hidden="false" customHeight="false" outlineLevel="0" collapsed="false">
      <c r="A3665" s="37" t="n">
        <v>1003291</v>
      </c>
      <c r="B3665" s="38" t="n">
        <v>46288</v>
      </c>
      <c r="C3665" s="39" t="n">
        <v>1</v>
      </c>
      <c r="D3665" s="39" t="s">
        <v>79</v>
      </c>
      <c r="E3665" s="39" t="s">
        <v>34</v>
      </c>
      <c r="F3665" s="41" t="n">
        <f aca="false">IF(A3665="","",MATCH(A3665,P_ID,1))</f>
        <v>3291</v>
      </c>
      <c r="G3665" s="41" t="str">
        <f aca="false">IF(A3665="","",INDEX(P_Svc,F3665))</f>
        <v>Economy</v>
      </c>
      <c r="H3665" s="41" t="str">
        <f aca="false">IF(A3665="","",INDEX(P_Zone,F3665))</f>
        <v>Central</v>
      </c>
      <c r="I3665" s="41" t="n">
        <f aca="false">IF(A3665="","",IF(D3665="Delivered",IF(B3665&lt;=INDEX(P_Due,F3665),1,0),0))</f>
        <v>0</v>
      </c>
    </row>
    <row r="3666" customFormat="false" ht="15" hidden="false" customHeight="false" outlineLevel="0" collapsed="false">
      <c r="A3666" s="37" t="n">
        <v>1003294</v>
      </c>
      <c r="B3666" s="38" t="n">
        <v>46288</v>
      </c>
      <c r="C3666" s="39" t="n">
        <v>1</v>
      </c>
      <c r="D3666" s="39" t="s">
        <v>26</v>
      </c>
      <c r="E3666" s="39"/>
      <c r="F3666" s="41" t="n">
        <f aca="false">IF(A3666="","",MATCH(A3666,P_ID,1))</f>
        <v>3294</v>
      </c>
      <c r="G3666" s="41" t="str">
        <f aca="false">IF(A3666="","",INDEX(P_Svc,F3666))</f>
        <v>Standard</v>
      </c>
      <c r="H3666" s="41" t="str">
        <f aca="false">IF(A3666="","",INDEX(P_Zone,F3666))</f>
        <v>North</v>
      </c>
      <c r="I3666" s="41" t="n">
        <f aca="false">IF(A3666="","",IF(D3666="Delivered",IF(B3666&lt;=INDEX(P_Due,F3666),1,0),0))</f>
        <v>1</v>
      </c>
    </row>
    <row r="3667" customFormat="false" ht="15" hidden="false" customHeight="false" outlineLevel="0" collapsed="false">
      <c r="A3667" s="37" t="n">
        <v>1003295</v>
      </c>
      <c r="B3667" s="38" t="n">
        <v>46288</v>
      </c>
      <c r="C3667" s="39" t="n">
        <v>1</v>
      </c>
      <c r="D3667" s="39" t="s">
        <v>26</v>
      </c>
      <c r="E3667" s="39"/>
      <c r="F3667" s="41" t="n">
        <f aca="false">IF(A3667="","",MATCH(A3667,P_ID,1))</f>
        <v>3295</v>
      </c>
      <c r="G3667" s="41" t="str">
        <f aca="false">IF(A3667="","",INDEX(P_Svc,F3667))</f>
        <v>Standard</v>
      </c>
      <c r="H3667" s="41" t="str">
        <f aca="false">IF(A3667="","",INDEX(P_Zone,F3667))</f>
        <v>East</v>
      </c>
      <c r="I3667" s="41" t="n">
        <f aca="false">IF(A3667="","",IF(D3667="Delivered",IF(B3667&lt;=INDEX(P_Due,F3667),1,0),0))</f>
        <v>1</v>
      </c>
    </row>
    <row r="3668" customFormat="false" ht="15" hidden="false" customHeight="false" outlineLevel="0" collapsed="false">
      <c r="A3668" s="37" t="n">
        <v>1003296</v>
      </c>
      <c r="B3668" s="38" t="n">
        <v>46288</v>
      </c>
      <c r="C3668" s="39" t="n">
        <v>1</v>
      </c>
      <c r="D3668" s="39" t="s">
        <v>26</v>
      </c>
      <c r="E3668" s="39"/>
      <c r="F3668" s="41" t="n">
        <f aca="false">IF(A3668="","",MATCH(A3668,P_ID,1))</f>
        <v>3296</v>
      </c>
      <c r="G3668" s="41" t="str">
        <f aca="false">IF(A3668="","",INDEX(P_Svc,F3668))</f>
        <v>Economy</v>
      </c>
      <c r="H3668" s="41" t="str">
        <f aca="false">IF(A3668="","",INDEX(P_Zone,F3668))</f>
        <v>Central</v>
      </c>
      <c r="I3668" s="41" t="n">
        <f aca="false">IF(A3668="","",IF(D3668="Delivered",IF(B3668&lt;=INDEX(P_Due,F3668),1,0),0))</f>
        <v>1</v>
      </c>
    </row>
    <row r="3669" customFormat="false" ht="15" hidden="false" customHeight="false" outlineLevel="0" collapsed="false">
      <c r="A3669" s="37" t="n">
        <v>1003297</v>
      </c>
      <c r="B3669" s="38" t="n">
        <v>46288</v>
      </c>
      <c r="C3669" s="39" t="n">
        <v>1</v>
      </c>
      <c r="D3669" s="39" t="s">
        <v>26</v>
      </c>
      <c r="E3669" s="39"/>
      <c r="F3669" s="41" t="n">
        <f aca="false">IF(A3669="","",MATCH(A3669,P_ID,1))</f>
        <v>3297</v>
      </c>
      <c r="G3669" s="41" t="str">
        <f aca="false">IF(A3669="","",INDEX(P_Svc,F3669))</f>
        <v>Standard</v>
      </c>
      <c r="H3669" s="41" t="str">
        <f aca="false">IF(A3669="","",INDEX(P_Zone,F3669))</f>
        <v>West</v>
      </c>
      <c r="I3669" s="41" t="n">
        <f aca="false">IF(A3669="","",IF(D3669="Delivered",IF(B3669&lt;=INDEX(P_Due,F3669),1,0),0))</f>
        <v>1</v>
      </c>
    </row>
    <row r="3670" customFormat="false" ht="15" hidden="false" customHeight="false" outlineLevel="0" collapsed="false">
      <c r="A3670" s="37" t="n">
        <v>1003298</v>
      </c>
      <c r="B3670" s="38" t="n">
        <v>46288</v>
      </c>
      <c r="C3670" s="39" t="n">
        <v>1</v>
      </c>
      <c r="D3670" s="39" t="s">
        <v>79</v>
      </c>
      <c r="E3670" s="39" t="s">
        <v>32</v>
      </c>
      <c r="F3670" s="41" t="n">
        <f aca="false">IF(A3670="","",MATCH(A3670,P_ID,1))</f>
        <v>3298</v>
      </c>
      <c r="G3670" s="41" t="str">
        <f aca="false">IF(A3670="","",INDEX(P_Svc,F3670))</f>
        <v>Standard</v>
      </c>
      <c r="H3670" s="41" t="str">
        <f aca="false">IF(A3670="","",INDEX(P_Zone,F3670))</f>
        <v>Central</v>
      </c>
      <c r="I3670" s="41" t="n">
        <f aca="false">IF(A3670="","",IF(D3670="Delivered",IF(B3670&lt;=INDEX(P_Due,F3670),1,0),0))</f>
        <v>0</v>
      </c>
    </row>
    <row r="3671" customFormat="false" ht="15" hidden="false" customHeight="false" outlineLevel="0" collapsed="false">
      <c r="A3671" s="37" t="n">
        <v>1003337</v>
      </c>
      <c r="B3671" s="38" t="n">
        <v>46288</v>
      </c>
      <c r="C3671" s="39" t="n">
        <v>1</v>
      </c>
      <c r="D3671" s="39" t="s">
        <v>26</v>
      </c>
      <c r="E3671" s="39"/>
      <c r="F3671" s="41" t="n">
        <f aca="false">IF(A3671="","",MATCH(A3671,P_ID,1))</f>
        <v>3337</v>
      </c>
      <c r="G3671" s="41" t="str">
        <f aca="false">IF(A3671="","",INDEX(P_Svc,F3671))</f>
        <v>Express</v>
      </c>
      <c r="H3671" s="41" t="str">
        <f aca="false">IF(A3671="","",INDEX(P_Zone,F3671))</f>
        <v>South</v>
      </c>
      <c r="I3671" s="41" t="n">
        <f aca="false">IF(A3671="","",IF(D3671="Delivered",IF(B3671&lt;=INDEX(P_Due,F3671),1,0),0))</f>
        <v>1</v>
      </c>
    </row>
    <row r="3672" customFormat="false" ht="15" hidden="false" customHeight="false" outlineLevel="0" collapsed="false">
      <c r="A3672" s="37" t="n">
        <v>1003362</v>
      </c>
      <c r="B3672" s="38" t="n">
        <v>46288</v>
      </c>
      <c r="C3672" s="39" t="n">
        <v>1</v>
      </c>
      <c r="D3672" s="39" t="s">
        <v>26</v>
      </c>
      <c r="E3672" s="39"/>
      <c r="F3672" s="41" t="n">
        <f aca="false">IF(A3672="","",MATCH(A3672,P_ID,1))</f>
        <v>3362</v>
      </c>
      <c r="G3672" s="41" t="str">
        <f aca="false">IF(A3672="","",INDEX(P_Svc,F3672))</f>
        <v>Express</v>
      </c>
      <c r="H3672" s="41" t="str">
        <f aca="false">IF(A3672="","",INDEX(P_Zone,F3672))</f>
        <v>South</v>
      </c>
      <c r="I3672" s="41" t="n">
        <f aca="false">IF(A3672="","",IF(D3672="Delivered",IF(B3672&lt;=INDEX(P_Due,F3672),1,0),0))</f>
        <v>1</v>
      </c>
    </row>
    <row r="3673" customFormat="false" ht="15" hidden="false" customHeight="false" outlineLevel="0" collapsed="false">
      <c r="A3673" s="37" t="n">
        <v>1003391</v>
      </c>
      <c r="B3673" s="38" t="n">
        <v>46288</v>
      </c>
      <c r="C3673" s="39" t="n">
        <v>1</v>
      </c>
      <c r="D3673" s="39" t="s">
        <v>26</v>
      </c>
      <c r="E3673" s="39"/>
      <c r="F3673" s="41" t="n">
        <f aca="false">IF(A3673="","",MATCH(A3673,P_ID,1))</f>
        <v>3391</v>
      </c>
      <c r="G3673" s="41" t="str">
        <f aca="false">IF(A3673="","",INDEX(P_Svc,F3673))</f>
        <v>Express</v>
      </c>
      <c r="H3673" s="41" t="str">
        <f aca="false">IF(A3673="","",INDEX(P_Zone,F3673))</f>
        <v>East</v>
      </c>
      <c r="I3673" s="41" t="n">
        <f aca="false">IF(A3673="","",IF(D3673="Delivered",IF(B3673&lt;=INDEX(P_Due,F3673),1,0),0))</f>
        <v>1</v>
      </c>
    </row>
    <row r="3674" customFormat="false" ht="15" hidden="false" customHeight="false" outlineLevel="0" collapsed="false">
      <c r="A3674" s="37" t="n">
        <v>1003400</v>
      </c>
      <c r="B3674" s="38" t="n">
        <v>46288</v>
      </c>
      <c r="C3674" s="39" t="n">
        <v>1</v>
      </c>
      <c r="D3674" s="39" t="s">
        <v>26</v>
      </c>
      <c r="E3674" s="39"/>
      <c r="F3674" s="41" t="n">
        <f aca="false">IF(A3674="","",MATCH(A3674,P_ID,1))</f>
        <v>3400</v>
      </c>
      <c r="G3674" s="41" t="str">
        <f aca="false">IF(A3674="","",INDEX(P_Svc,F3674))</f>
        <v>Express</v>
      </c>
      <c r="H3674" s="41" t="str">
        <f aca="false">IF(A3674="","",INDEX(P_Zone,F3674))</f>
        <v>East</v>
      </c>
      <c r="I3674" s="41" t="n">
        <f aca="false">IF(A3674="","",IF(D3674="Delivered",IF(B3674&lt;=INDEX(P_Due,F3674),1,0),0))</f>
        <v>1</v>
      </c>
    </row>
    <row r="3675" customFormat="false" ht="15" hidden="false" customHeight="false" outlineLevel="0" collapsed="false">
      <c r="A3675" s="37" t="n">
        <v>1003449</v>
      </c>
      <c r="B3675" s="38" t="n">
        <v>46288</v>
      </c>
      <c r="C3675" s="39" t="n">
        <v>1</v>
      </c>
      <c r="D3675" s="39" t="s">
        <v>26</v>
      </c>
      <c r="E3675" s="39"/>
      <c r="F3675" s="41" t="n">
        <f aca="false">IF(A3675="","",MATCH(A3675,P_ID,1))</f>
        <v>3449</v>
      </c>
      <c r="G3675" s="41" t="str">
        <f aca="false">IF(A3675="","",INDEX(P_Svc,F3675))</f>
        <v>Express</v>
      </c>
      <c r="H3675" s="41" t="str">
        <f aca="false">IF(A3675="","",INDEX(P_Zone,F3675))</f>
        <v>East</v>
      </c>
      <c r="I3675" s="41" t="n">
        <f aca="false">IF(A3675="","",IF(D3675="Delivered",IF(B3675&lt;=INDEX(P_Due,F3675),1,0),0))</f>
        <v>1</v>
      </c>
    </row>
    <row r="3676" customFormat="false" ht="15" hidden="false" customHeight="false" outlineLevel="0" collapsed="false">
      <c r="A3676" s="37" t="n">
        <v>1003504</v>
      </c>
      <c r="B3676" s="38" t="n">
        <v>46288</v>
      </c>
      <c r="C3676" s="39" t="n">
        <v>1</v>
      </c>
      <c r="D3676" s="39" t="s">
        <v>26</v>
      </c>
      <c r="E3676" s="39"/>
      <c r="F3676" s="41" t="n">
        <f aca="false">IF(A3676="","",MATCH(A3676,P_ID,1))</f>
        <v>3504</v>
      </c>
      <c r="G3676" s="41" t="str">
        <f aca="false">IF(A3676="","",INDEX(P_Svc,F3676))</f>
        <v>Express</v>
      </c>
      <c r="H3676" s="41" t="str">
        <f aca="false">IF(A3676="","",INDEX(P_Zone,F3676))</f>
        <v>West</v>
      </c>
      <c r="I3676" s="41" t="n">
        <f aca="false">IF(A3676="","",IF(D3676="Delivered",IF(B3676&lt;=INDEX(P_Due,F3676),1,0),0))</f>
        <v>1</v>
      </c>
    </row>
    <row r="3677" customFormat="false" ht="15" hidden="false" customHeight="false" outlineLevel="0" collapsed="false">
      <c r="A3677" s="37" t="n">
        <v>1003507</v>
      </c>
      <c r="B3677" s="38" t="n">
        <v>46288</v>
      </c>
      <c r="C3677" s="39" t="n">
        <v>1</v>
      </c>
      <c r="D3677" s="39" t="s">
        <v>26</v>
      </c>
      <c r="E3677" s="39"/>
      <c r="F3677" s="41" t="n">
        <f aca="false">IF(A3677="","",MATCH(A3677,P_ID,1))</f>
        <v>3507</v>
      </c>
      <c r="G3677" s="41" t="str">
        <f aca="false">IF(A3677="","",INDEX(P_Svc,F3677))</f>
        <v>Express</v>
      </c>
      <c r="H3677" s="41" t="str">
        <f aca="false">IF(A3677="","",INDEX(P_Zone,F3677))</f>
        <v>West</v>
      </c>
      <c r="I3677" s="41" t="n">
        <f aca="false">IF(A3677="","",IF(D3677="Delivered",IF(B3677&lt;=INDEX(P_Due,F3677),1,0),0))</f>
        <v>1</v>
      </c>
    </row>
    <row r="3678" customFormat="false" ht="15" hidden="false" customHeight="false" outlineLevel="0" collapsed="false">
      <c r="A3678" s="37" t="n">
        <v>1002863</v>
      </c>
      <c r="B3678" s="38" t="n">
        <v>46289</v>
      </c>
      <c r="C3678" s="39" t="n">
        <v>2</v>
      </c>
      <c r="D3678" s="39" t="s">
        <v>26</v>
      </c>
      <c r="E3678" s="39"/>
      <c r="F3678" s="41" t="n">
        <f aca="false">IF(A3678="","",MATCH(A3678,P_ID,1))</f>
        <v>2863</v>
      </c>
      <c r="G3678" s="41" t="str">
        <f aca="false">IF(A3678="","",INDEX(P_Svc,F3678))</f>
        <v>Express</v>
      </c>
      <c r="H3678" s="41" t="str">
        <f aca="false">IF(A3678="","",INDEX(P_Zone,F3678))</f>
        <v>East</v>
      </c>
      <c r="I3678" s="41" t="n">
        <f aca="false">IF(A3678="","",IF(D3678="Delivered",IF(B3678&lt;=INDEX(P_Due,F3678),1,0),0))</f>
        <v>0</v>
      </c>
    </row>
    <row r="3679" customFormat="false" ht="15" hidden="false" customHeight="false" outlineLevel="0" collapsed="false">
      <c r="A3679" s="37" t="n">
        <v>1003062</v>
      </c>
      <c r="B3679" s="38" t="n">
        <v>46289</v>
      </c>
      <c r="C3679" s="39" t="n">
        <v>2</v>
      </c>
      <c r="D3679" s="39" t="s">
        <v>26</v>
      </c>
      <c r="E3679" s="39"/>
      <c r="F3679" s="41" t="n">
        <f aca="false">IF(A3679="","",MATCH(A3679,P_ID,1))</f>
        <v>3062</v>
      </c>
      <c r="G3679" s="41" t="str">
        <f aca="false">IF(A3679="","",INDEX(P_Svc,F3679))</f>
        <v>Express</v>
      </c>
      <c r="H3679" s="41" t="str">
        <f aca="false">IF(A3679="","",INDEX(P_Zone,F3679))</f>
        <v>North</v>
      </c>
      <c r="I3679" s="41" t="n">
        <f aca="false">IF(A3679="","",IF(D3679="Delivered",IF(B3679&lt;=INDEX(P_Due,F3679),1,0),0))</f>
        <v>0</v>
      </c>
    </row>
    <row r="3680" customFormat="false" ht="15" hidden="false" customHeight="false" outlineLevel="0" collapsed="false">
      <c r="A3680" s="37" t="n">
        <v>1003373</v>
      </c>
      <c r="B3680" s="38" t="n">
        <v>46289</v>
      </c>
      <c r="C3680" s="39" t="n">
        <v>1</v>
      </c>
      <c r="D3680" s="39" t="s">
        <v>26</v>
      </c>
      <c r="E3680" s="39"/>
      <c r="F3680" s="41" t="n">
        <f aca="false">IF(A3680="","",MATCH(A3680,P_ID,1))</f>
        <v>3373</v>
      </c>
      <c r="G3680" s="41" t="str">
        <f aca="false">IF(A3680="","",INDEX(P_Svc,F3680))</f>
        <v>Express</v>
      </c>
      <c r="H3680" s="41" t="str">
        <f aca="false">IF(A3680="","",INDEX(P_Zone,F3680))</f>
        <v>Central</v>
      </c>
      <c r="I3680" s="41" t="n">
        <f aca="false">IF(A3680="","",IF(D3680="Delivered",IF(B3680&lt;=INDEX(P_Due,F3680),1,0),0))</f>
        <v>1</v>
      </c>
    </row>
    <row r="3681" customFormat="false" ht="15" hidden="false" customHeight="false" outlineLevel="0" collapsed="false">
      <c r="A3681" s="37" t="n">
        <v>1003382</v>
      </c>
      <c r="B3681" s="38" t="n">
        <v>46289</v>
      </c>
      <c r="C3681" s="39" t="n">
        <v>1</v>
      </c>
      <c r="D3681" s="39" t="s">
        <v>26</v>
      </c>
      <c r="E3681" s="39"/>
      <c r="F3681" s="41" t="n">
        <f aca="false">IF(A3681="","",MATCH(A3681,P_ID,1))</f>
        <v>3382</v>
      </c>
      <c r="G3681" s="41" t="str">
        <f aca="false">IF(A3681="","",INDEX(P_Svc,F3681))</f>
        <v>Express</v>
      </c>
      <c r="H3681" s="41" t="str">
        <f aca="false">IF(A3681="","",INDEX(P_Zone,F3681))</f>
        <v>West</v>
      </c>
      <c r="I3681" s="41" t="n">
        <f aca="false">IF(A3681="","",IF(D3681="Delivered",IF(B3681&lt;=INDEX(P_Due,F3681),1,0),0))</f>
        <v>1</v>
      </c>
    </row>
    <row r="3682" customFormat="false" ht="15" hidden="false" customHeight="false" outlineLevel="0" collapsed="false">
      <c r="A3682" s="37" t="n">
        <v>1003424</v>
      </c>
      <c r="B3682" s="38" t="n">
        <v>46289</v>
      </c>
      <c r="C3682" s="39" t="n">
        <v>1</v>
      </c>
      <c r="D3682" s="39" t="s">
        <v>26</v>
      </c>
      <c r="E3682" s="39"/>
      <c r="F3682" s="41" t="n">
        <f aca="false">IF(A3682="","",MATCH(A3682,P_ID,1))</f>
        <v>3424</v>
      </c>
      <c r="G3682" s="41" t="str">
        <f aca="false">IF(A3682="","",INDEX(P_Svc,F3682))</f>
        <v>Express</v>
      </c>
      <c r="H3682" s="41" t="str">
        <f aca="false">IF(A3682="","",INDEX(P_Zone,F3682))</f>
        <v>Central</v>
      </c>
      <c r="I3682" s="41" t="n">
        <f aca="false">IF(A3682="","",IF(D3682="Delivered",IF(B3682&lt;=INDEX(P_Due,F3682),1,0),0))</f>
        <v>1</v>
      </c>
    </row>
    <row r="3683" customFormat="false" ht="15" hidden="false" customHeight="false" outlineLevel="0" collapsed="false">
      <c r="A3683" s="37" t="n">
        <v>1003438</v>
      </c>
      <c r="B3683" s="38" t="n">
        <v>46289</v>
      </c>
      <c r="C3683" s="39" t="n">
        <v>1</v>
      </c>
      <c r="D3683" s="39" t="s">
        <v>26</v>
      </c>
      <c r="E3683" s="39"/>
      <c r="F3683" s="41" t="n">
        <f aca="false">IF(A3683="","",MATCH(A3683,P_ID,1))</f>
        <v>3438</v>
      </c>
      <c r="G3683" s="41" t="str">
        <f aca="false">IF(A3683="","",INDEX(P_Svc,F3683))</f>
        <v>Express</v>
      </c>
      <c r="H3683" s="41" t="str">
        <f aca="false">IF(A3683="","",INDEX(P_Zone,F3683))</f>
        <v>Central</v>
      </c>
      <c r="I3683" s="41" t="n">
        <f aca="false">IF(A3683="","",IF(D3683="Delivered",IF(B3683&lt;=INDEX(P_Due,F3683),1,0),0))</f>
        <v>1</v>
      </c>
    </row>
    <row r="3684" customFormat="false" ht="15" hidden="false" customHeight="false" outlineLevel="0" collapsed="false">
      <c r="A3684" s="37" t="n">
        <v>1003451</v>
      </c>
      <c r="B3684" s="38" t="n">
        <v>46289</v>
      </c>
      <c r="C3684" s="39" t="n">
        <v>1</v>
      </c>
      <c r="D3684" s="39" t="s">
        <v>26</v>
      </c>
      <c r="E3684" s="39"/>
      <c r="F3684" s="41" t="n">
        <f aca="false">IF(A3684="","",MATCH(A3684,P_ID,1))</f>
        <v>3451</v>
      </c>
      <c r="G3684" s="41" t="str">
        <f aca="false">IF(A3684="","",INDEX(P_Svc,F3684))</f>
        <v>Express</v>
      </c>
      <c r="H3684" s="41" t="str">
        <f aca="false">IF(A3684="","",INDEX(P_Zone,F3684))</f>
        <v>Central</v>
      </c>
      <c r="I3684" s="41" t="n">
        <f aca="false">IF(A3684="","",IF(D3684="Delivered",IF(B3684&lt;=INDEX(P_Due,F3684),1,0),0))</f>
        <v>1</v>
      </c>
    </row>
    <row r="3685" customFormat="false" ht="15" hidden="false" customHeight="false" outlineLevel="0" collapsed="false">
      <c r="A3685" s="37" t="n">
        <v>1003500</v>
      </c>
      <c r="B3685" s="38" t="n">
        <v>46289</v>
      </c>
      <c r="C3685" s="39" t="n">
        <v>1</v>
      </c>
      <c r="D3685" s="39" t="s">
        <v>26</v>
      </c>
      <c r="E3685" s="39"/>
      <c r="F3685" s="41" t="n">
        <f aca="false">IF(A3685="","",MATCH(A3685,P_ID,1))</f>
        <v>3500</v>
      </c>
      <c r="G3685" s="41" t="str">
        <f aca="false">IF(A3685="","",INDEX(P_Svc,F3685))</f>
        <v>Express</v>
      </c>
      <c r="H3685" s="41" t="str">
        <f aca="false">IF(A3685="","",INDEX(P_Zone,F3685))</f>
        <v>North</v>
      </c>
      <c r="I3685" s="41" t="n">
        <f aca="false">IF(A3685="","",IF(D3685="Delivered",IF(B3685&lt;=INDEX(P_Due,F3685),1,0),0))</f>
        <v>1</v>
      </c>
    </row>
    <row r="3686" customFormat="false" ht="15" hidden="false" customHeight="false" outlineLevel="0" collapsed="false">
      <c r="A3686" s="37" t="n">
        <v>1003505</v>
      </c>
      <c r="B3686" s="38" t="n">
        <v>46289</v>
      </c>
      <c r="C3686" s="39" t="n">
        <v>1</v>
      </c>
      <c r="D3686" s="39" t="s">
        <v>26</v>
      </c>
      <c r="E3686" s="39"/>
      <c r="F3686" s="41" t="n">
        <f aca="false">IF(A3686="","",MATCH(A3686,P_ID,1))</f>
        <v>3505</v>
      </c>
      <c r="G3686" s="41" t="str">
        <f aca="false">IF(A3686="","",INDEX(P_Svc,F3686))</f>
        <v>Express</v>
      </c>
      <c r="H3686" s="41" t="str">
        <f aca="false">IF(A3686="","",INDEX(P_Zone,F3686))</f>
        <v>North</v>
      </c>
      <c r="I3686" s="41" t="n">
        <f aca="false">IF(A3686="","",IF(D3686="Delivered",IF(B3686&lt;=INDEX(P_Due,F3686),1,0),0))</f>
        <v>1</v>
      </c>
    </row>
    <row r="3687" customFormat="false" ht="15" hidden="false" customHeight="false" outlineLevel="0" collapsed="false">
      <c r="A3687" s="37" t="n">
        <v>1003539</v>
      </c>
      <c r="B3687" s="38" t="n">
        <v>46289</v>
      </c>
      <c r="C3687" s="39" t="n">
        <v>1</v>
      </c>
      <c r="D3687" s="39" t="s">
        <v>26</v>
      </c>
      <c r="E3687" s="39"/>
      <c r="F3687" s="41" t="n">
        <f aca="false">IF(A3687="","",MATCH(A3687,P_ID,1))</f>
        <v>3539</v>
      </c>
      <c r="G3687" s="41" t="str">
        <f aca="false">IF(A3687="","",INDEX(P_Svc,F3687))</f>
        <v>Express</v>
      </c>
      <c r="H3687" s="41" t="str">
        <f aca="false">IF(A3687="","",INDEX(P_Zone,F3687))</f>
        <v>South</v>
      </c>
      <c r="I3687" s="41" t="n">
        <f aca="false">IF(A3687="","",IF(D3687="Delivered",IF(B3687&lt;=INDEX(P_Due,F3687),1,0),0))</f>
        <v>1</v>
      </c>
    </row>
    <row r="3688" customFormat="false" ht="15" hidden="false" customHeight="false" outlineLevel="0" collapsed="false">
      <c r="A3688" s="37" t="n">
        <v>1003565</v>
      </c>
      <c r="B3688" s="38" t="n">
        <v>46289</v>
      </c>
      <c r="C3688" s="39" t="n">
        <v>1</v>
      </c>
      <c r="D3688" s="39" t="s">
        <v>26</v>
      </c>
      <c r="E3688" s="39"/>
      <c r="F3688" s="41" t="n">
        <f aca="false">IF(A3688="","",MATCH(A3688,P_ID,1))</f>
        <v>3565</v>
      </c>
      <c r="G3688" s="41" t="str">
        <f aca="false">IF(A3688="","",INDEX(P_Svc,F3688))</f>
        <v>Express</v>
      </c>
      <c r="H3688" s="41" t="str">
        <f aca="false">IF(A3688="","",INDEX(P_Zone,F3688))</f>
        <v>East</v>
      </c>
      <c r="I3688" s="41" t="n">
        <f aca="false">IF(A3688="","",IF(D3688="Delivered",IF(B3688&lt;=INDEX(P_Due,F3688),1,0),0))</f>
        <v>1</v>
      </c>
    </row>
    <row r="3689" customFormat="false" ht="15" hidden="false" customHeight="false" outlineLevel="0" collapsed="false">
      <c r="A3689" s="37" t="n">
        <v>1003587</v>
      </c>
      <c r="B3689" s="38" t="n">
        <v>46289</v>
      </c>
      <c r="C3689" s="39" t="n">
        <v>1</v>
      </c>
      <c r="D3689" s="39" t="s">
        <v>26</v>
      </c>
      <c r="E3689" s="39"/>
      <c r="F3689" s="41" t="n">
        <f aca="false">IF(A3689="","",MATCH(A3689,P_ID,1))</f>
        <v>3587</v>
      </c>
      <c r="G3689" s="41" t="str">
        <f aca="false">IF(A3689="","",INDEX(P_Svc,F3689))</f>
        <v>Express</v>
      </c>
      <c r="H3689" s="41" t="str">
        <f aca="false">IF(A3689="","",INDEX(P_Zone,F3689))</f>
        <v>North</v>
      </c>
      <c r="I3689" s="41" t="n">
        <f aca="false">IF(A3689="","",IF(D3689="Delivered",IF(B3689&lt;=INDEX(P_Due,F3689),1,0),0))</f>
        <v>1</v>
      </c>
    </row>
    <row r="3690" customFormat="false" ht="15" hidden="false" customHeight="false" outlineLevel="0" collapsed="false">
      <c r="A3690" s="37" t="n">
        <v>1003588</v>
      </c>
      <c r="B3690" s="38" t="n">
        <v>46289</v>
      </c>
      <c r="C3690" s="39" t="n">
        <v>0</v>
      </c>
      <c r="D3690" s="39" t="s">
        <v>80</v>
      </c>
      <c r="E3690" s="39" t="s">
        <v>40</v>
      </c>
      <c r="F3690" s="41" t="n">
        <f aca="false">IF(A3690="","",MATCH(A3690,P_ID,1))</f>
        <v>3588</v>
      </c>
      <c r="G3690" s="41" t="str">
        <f aca="false">IF(A3690="","",INDEX(P_Svc,F3690))</f>
        <v>Express</v>
      </c>
      <c r="H3690" s="41" t="str">
        <f aca="false">IF(A3690="","",INDEX(P_Zone,F3690))</f>
        <v>Central</v>
      </c>
      <c r="I3690" s="41" t="n">
        <f aca="false">IF(A3690="","",IF(D3690="Delivered",IF(B3690&lt;=INDEX(P_Due,F3690),1,0),0))</f>
        <v>0</v>
      </c>
    </row>
    <row r="3691" customFormat="false" ht="15" hidden="false" customHeight="false" outlineLevel="0" collapsed="false">
      <c r="A3691" s="37" t="n">
        <v>1003605</v>
      </c>
      <c r="B3691" s="38" t="n">
        <v>46289</v>
      </c>
      <c r="C3691" s="39" t="n">
        <v>1</v>
      </c>
      <c r="D3691" s="39" t="s">
        <v>26</v>
      </c>
      <c r="E3691" s="39"/>
      <c r="F3691" s="41" t="n">
        <f aca="false">IF(A3691="","",MATCH(A3691,P_ID,1))</f>
        <v>3605</v>
      </c>
      <c r="G3691" s="41" t="str">
        <f aca="false">IF(A3691="","",INDEX(P_Svc,F3691))</f>
        <v>Express</v>
      </c>
      <c r="H3691" s="41" t="str">
        <f aca="false">IF(A3691="","",INDEX(P_Zone,F3691))</f>
        <v>Central</v>
      </c>
      <c r="I3691" s="41" t="n">
        <f aca="false">IF(A3691="","",IF(D3691="Delivered",IF(B3691&lt;=INDEX(P_Due,F3691),1,0),0))</f>
        <v>1</v>
      </c>
    </row>
    <row r="3692" customFormat="false" ht="15" hidden="false" customHeight="false" outlineLevel="0" collapsed="false">
      <c r="A3692" s="37" t="n">
        <v>1003617</v>
      </c>
      <c r="B3692" s="38" t="n">
        <v>46289</v>
      </c>
      <c r="C3692" s="39" t="n">
        <v>1</v>
      </c>
      <c r="D3692" s="39" t="s">
        <v>26</v>
      </c>
      <c r="E3692" s="39"/>
      <c r="F3692" s="41" t="n">
        <f aca="false">IF(A3692="","",MATCH(A3692,P_ID,1))</f>
        <v>3617</v>
      </c>
      <c r="G3692" s="41" t="str">
        <f aca="false">IF(A3692="","",INDEX(P_Svc,F3692))</f>
        <v>Express</v>
      </c>
      <c r="H3692" s="41" t="str">
        <f aca="false">IF(A3692="","",INDEX(P_Zone,F3692))</f>
        <v>South</v>
      </c>
      <c r="I3692" s="41" t="n">
        <f aca="false">IF(A3692="","",IF(D3692="Delivered",IF(B3692&lt;=INDEX(P_Due,F3692),1,0),0))</f>
        <v>1</v>
      </c>
    </row>
    <row r="3693" customFormat="false" ht="15" hidden="false" customHeight="false" outlineLevel="0" collapsed="false">
      <c r="A3693" s="37" t="n">
        <v>1003635</v>
      </c>
      <c r="B3693" s="38" t="n">
        <v>46289</v>
      </c>
      <c r="C3693" s="39" t="n">
        <v>1</v>
      </c>
      <c r="D3693" s="39" t="s">
        <v>26</v>
      </c>
      <c r="E3693" s="39"/>
      <c r="F3693" s="41" t="n">
        <f aca="false">IF(A3693="","",MATCH(A3693,P_ID,1))</f>
        <v>3635</v>
      </c>
      <c r="G3693" s="41" t="str">
        <f aca="false">IF(A3693="","",INDEX(P_Svc,F3693))</f>
        <v>Express</v>
      </c>
      <c r="H3693" s="41" t="str">
        <f aca="false">IF(A3693="","",INDEX(P_Zone,F3693))</f>
        <v>North</v>
      </c>
      <c r="I3693" s="41" t="n">
        <f aca="false">IF(A3693="","",IF(D3693="Delivered",IF(B3693&lt;=INDEX(P_Due,F3693),1,0),0))</f>
        <v>1</v>
      </c>
    </row>
    <row r="3694" customFormat="false" ht="15" hidden="false" customHeight="false" outlineLevel="0" collapsed="false">
      <c r="A3694" s="37" t="n">
        <v>1003639</v>
      </c>
      <c r="B3694" s="38" t="n">
        <v>46289</v>
      </c>
      <c r="C3694" s="39" t="n">
        <v>1</v>
      </c>
      <c r="D3694" s="39" t="s">
        <v>26</v>
      </c>
      <c r="E3694" s="39"/>
      <c r="F3694" s="41" t="n">
        <f aca="false">IF(A3694="","",MATCH(A3694,P_ID,1))</f>
        <v>3639</v>
      </c>
      <c r="G3694" s="41" t="str">
        <f aca="false">IF(A3694="","",INDEX(P_Svc,F3694))</f>
        <v>Express</v>
      </c>
      <c r="H3694" s="41" t="str">
        <f aca="false">IF(A3694="","",INDEX(P_Zone,F3694))</f>
        <v>North</v>
      </c>
      <c r="I3694" s="41" t="n">
        <f aca="false">IF(A3694="","",IF(D3694="Delivered",IF(B3694&lt;=INDEX(P_Due,F3694),1,0),0))</f>
        <v>1</v>
      </c>
    </row>
    <row r="3695" customFormat="false" ht="15" hidden="false" customHeight="false" outlineLevel="0" collapsed="false">
      <c r="A3695" s="37" t="n">
        <v>1003656</v>
      </c>
      <c r="B3695" s="38" t="n">
        <v>46289</v>
      </c>
      <c r="C3695" s="39" t="n">
        <v>1</v>
      </c>
      <c r="D3695" s="39" t="s">
        <v>26</v>
      </c>
      <c r="E3695" s="39"/>
      <c r="F3695" s="41" t="n">
        <f aca="false">IF(A3695="","",MATCH(A3695,P_ID,1))</f>
        <v>3656</v>
      </c>
      <c r="G3695" s="41" t="str">
        <f aca="false">IF(A3695="","",INDEX(P_Svc,F3695))</f>
        <v>Express</v>
      </c>
      <c r="H3695" s="41" t="str">
        <f aca="false">IF(A3695="","",INDEX(P_Zone,F3695))</f>
        <v>West</v>
      </c>
      <c r="I3695" s="41" t="n">
        <f aca="false">IF(A3695="","",IF(D3695="Delivered",IF(B3695&lt;=INDEX(P_Due,F3695),1,0),0))</f>
        <v>1</v>
      </c>
    </row>
    <row r="3696" customFormat="false" ht="15" hidden="false" customHeight="false" outlineLevel="0" collapsed="false">
      <c r="A3696" s="37" t="n">
        <v>1003663</v>
      </c>
      <c r="B3696" s="38" t="n">
        <v>46289</v>
      </c>
      <c r="C3696" s="39" t="n">
        <v>1</v>
      </c>
      <c r="D3696" s="39" t="s">
        <v>26</v>
      </c>
      <c r="E3696" s="39"/>
      <c r="F3696" s="41" t="n">
        <f aca="false">IF(A3696="","",MATCH(A3696,P_ID,1))</f>
        <v>3663</v>
      </c>
      <c r="G3696" s="41" t="str">
        <f aca="false">IF(A3696="","",INDEX(P_Svc,F3696))</f>
        <v>Express</v>
      </c>
      <c r="H3696" s="41" t="str">
        <f aca="false">IF(A3696="","",INDEX(P_Zone,F3696))</f>
        <v>North</v>
      </c>
      <c r="I3696" s="41" t="n">
        <f aca="false">IF(A3696="","",IF(D3696="Delivered",IF(B3696&lt;=INDEX(P_Due,F3696),1,0),0))</f>
        <v>1</v>
      </c>
    </row>
    <row r="3697" customFormat="false" ht="15" hidden="false" customHeight="false" outlineLevel="0" collapsed="false">
      <c r="A3697" s="37" t="n">
        <v>1003677</v>
      </c>
      <c r="B3697" s="38" t="n">
        <v>46289</v>
      </c>
      <c r="C3697" s="39" t="n">
        <v>1</v>
      </c>
      <c r="D3697" s="39" t="s">
        <v>26</v>
      </c>
      <c r="E3697" s="39"/>
      <c r="F3697" s="41" t="n">
        <f aca="false">IF(A3697="","",MATCH(A3697,P_ID,1))</f>
        <v>3677</v>
      </c>
      <c r="G3697" s="41" t="str">
        <f aca="false">IF(A3697="","",INDEX(P_Svc,F3697))</f>
        <v>Express</v>
      </c>
      <c r="H3697" s="41" t="str">
        <f aca="false">IF(A3697="","",INDEX(P_Zone,F3697))</f>
        <v>Central</v>
      </c>
      <c r="I3697" s="41" t="n">
        <f aca="false">IF(A3697="","",IF(D3697="Delivered",IF(B3697&lt;=INDEX(P_Due,F3697),1,0),0))</f>
        <v>1</v>
      </c>
    </row>
    <row r="3698" customFormat="false" ht="15" hidden="false" customHeight="false" outlineLevel="0" collapsed="false">
      <c r="A3698" s="37" t="n">
        <v>1003689</v>
      </c>
      <c r="B3698" s="38" t="n">
        <v>46289</v>
      </c>
      <c r="C3698" s="39" t="n">
        <v>1</v>
      </c>
      <c r="D3698" s="39" t="s">
        <v>26</v>
      </c>
      <c r="E3698" s="39"/>
      <c r="F3698" s="41" t="n">
        <f aca="false">IF(A3698="","",MATCH(A3698,P_ID,1))</f>
        <v>3689</v>
      </c>
      <c r="G3698" s="41" t="str">
        <f aca="false">IF(A3698="","",INDEX(P_Svc,F3698))</f>
        <v>Express</v>
      </c>
      <c r="H3698" s="41" t="str">
        <f aca="false">IF(A3698="","",INDEX(P_Zone,F3698))</f>
        <v>Central</v>
      </c>
      <c r="I3698" s="41" t="n">
        <f aca="false">IF(A3698="","",IF(D3698="Delivered",IF(B3698&lt;=INDEX(P_Due,F3698),1,0),0))</f>
        <v>1</v>
      </c>
    </row>
    <row r="3699" customFormat="false" ht="15" hidden="false" customHeight="false" outlineLevel="0" collapsed="false">
      <c r="A3699" s="37" t="n">
        <v>1003692</v>
      </c>
      <c r="B3699" s="38" t="n">
        <v>46289</v>
      </c>
      <c r="C3699" s="39" t="n">
        <v>1</v>
      </c>
      <c r="D3699" s="39" t="s">
        <v>26</v>
      </c>
      <c r="E3699" s="39"/>
      <c r="F3699" s="41" t="n">
        <f aca="false">IF(A3699="","",MATCH(A3699,P_ID,1))</f>
        <v>3692</v>
      </c>
      <c r="G3699" s="41" t="str">
        <f aca="false">IF(A3699="","",INDEX(P_Svc,F3699))</f>
        <v>Express</v>
      </c>
      <c r="H3699" s="41" t="str">
        <f aca="false">IF(A3699="","",INDEX(P_Zone,F3699))</f>
        <v>South</v>
      </c>
      <c r="I3699" s="41" t="n">
        <f aca="false">IF(A3699="","",IF(D3699="Delivered",IF(B3699&lt;=INDEX(P_Due,F3699),1,0),0))</f>
        <v>1</v>
      </c>
    </row>
    <row r="3700" customFormat="false" ht="15" hidden="false" customHeight="false" outlineLevel="0" collapsed="false">
      <c r="A3700" s="37" t="n">
        <v>1003695</v>
      </c>
      <c r="B3700" s="38" t="n">
        <v>46289</v>
      </c>
      <c r="C3700" s="39" t="n">
        <v>1</v>
      </c>
      <c r="D3700" s="39" t="s">
        <v>26</v>
      </c>
      <c r="E3700" s="39"/>
      <c r="F3700" s="41" t="n">
        <f aca="false">IF(A3700="","",MATCH(A3700,P_ID,1))</f>
        <v>3695</v>
      </c>
      <c r="G3700" s="41" t="str">
        <f aca="false">IF(A3700="","",INDEX(P_Svc,F3700))</f>
        <v>Express</v>
      </c>
      <c r="H3700" s="41" t="str">
        <f aca="false">IF(A3700="","",INDEX(P_Zone,F3700))</f>
        <v>Central</v>
      </c>
      <c r="I3700" s="41" t="n">
        <f aca="false">IF(A3700="","",IF(D3700="Delivered",IF(B3700&lt;=INDEX(P_Due,F3700),1,0),0))</f>
        <v>1</v>
      </c>
    </row>
    <row r="3701" customFormat="false" ht="15" hidden="false" customHeight="false" outlineLevel="0" collapsed="false">
      <c r="A3701" s="37" t="n">
        <v>1003712</v>
      </c>
      <c r="B3701" s="38" t="n">
        <v>46289</v>
      </c>
      <c r="C3701" s="39" t="n">
        <v>1</v>
      </c>
      <c r="D3701" s="39" t="s">
        <v>26</v>
      </c>
      <c r="E3701" s="39"/>
      <c r="F3701" s="41" t="n">
        <f aca="false">IF(A3701="","",MATCH(A3701,P_ID,1))</f>
        <v>3712</v>
      </c>
      <c r="G3701" s="41" t="str">
        <f aca="false">IF(A3701="","",INDEX(P_Svc,F3701))</f>
        <v>Express</v>
      </c>
      <c r="H3701" s="41" t="str">
        <f aca="false">IF(A3701="","",INDEX(P_Zone,F3701))</f>
        <v>North</v>
      </c>
      <c r="I3701" s="41" t="n">
        <f aca="false">IF(A3701="","",IF(D3701="Delivered",IF(B3701&lt;=INDEX(P_Due,F3701),1,0),0))</f>
        <v>1</v>
      </c>
    </row>
    <row r="3702" customFormat="false" ht="15" hidden="false" customHeight="false" outlineLevel="0" collapsed="false">
      <c r="A3702" s="37" t="n">
        <v>1003724</v>
      </c>
      <c r="B3702" s="38" t="n">
        <v>46289</v>
      </c>
      <c r="C3702" s="39" t="n">
        <v>1</v>
      </c>
      <c r="D3702" s="39" t="s">
        <v>26</v>
      </c>
      <c r="E3702" s="39"/>
      <c r="F3702" s="41" t="n">
        <f aca="false">IF(A3702="","",MATCH(A3702,P_ID,1))</f>
        <v>3724</v>
      </c>
      <c r="G3702" s="41" t="str">
        <f aca="false">IF(A3702="","",INDEX(P_Svc,F3702))</f>
        <v>Express</v>
      </c>
      <c r="H3702" s="41" t="str">
        <f aca="false">IF(A3702="","",INDEX(P_Zone,F3702))</f>
        <v>West</v>
      </c>
      <c r="I3702" s="41" t="n">
        <f aca="false">IF(A3702="","",IF(D3702="Delivered",IF(B3702&lt;=INDEX(P_Due,F3702),1,0),0))</f>
        <v>1</v>
      </c>
    </row>
    <row r="3703" customFormat="false" ht="15" hidden="false" customHeight="false" outlineLevel="0" collapsed="false">
      <c r="A3703" s="37" t="n">
        <v>1003745</v>
      </c>
      <c r="B3703" s="38" t="n">
        <v>46289</v>
      </c>
      <c r="C3703" s="39" t="n">
        <v>1</v>
      </c>
      <c r="D3703" s="39" t="s">
        <v>26</v>
      </c>
      <c r="E3703" s="39"/>
      <c r="F3703" s="41" t="n">
        <f aca="false">IF(A3703="","",MATCH(A3703,P_ID,1))</f>
        <v>3745</v>
      </c>
      <c r="G3703" s="41" t="str">
        <f aca="false">IF(A3703="","",INDEX(P_Svc,F3703))</f>
        <v>Express</v>
      </c>
      <c r="H3703" s="41" t="str">
        <f aca="false">IF(A3703="","",INDEX(P_Zone,F3703))</f>
        <v>East</v>
      </c>
      <c r="I3703" s="41" t="n">
        <f aca="false">IF(A3703="","",IF(D3703="Delivered",IF(B3703&lt;=INDEX(P_Due,F3703),1,0),0))</f>
        <v>1</v>
      </c>
    </row>
    <row r="3704" customFormat="false" ht="15" hidden="false" customHeight="false" outlineLevel="0" collapsed="false">
      <c r="A3704" s="37" t="n">
        <v>1003765</v>
      </c>
      <c r="B3704" s="38" t="n">
        <v>46289</v>
      </c>
      <c r="C3704" s="39" t="n">
        <v>1</v>
      </c>
      <c r="D3704" s="39" t="s">
        <v>26</v>
      </c>
      <c r="E3704" s="39"/>
      <c r="F3704" s="41" t="n">
        <f aca="false">IF(A3704="","",MATCH(A3704,P_ID,1))</f>
        <v>3765</v>
      </c>
      <c r="G3704" s="41" t="str">
        <f aca="false">IF(A3704="","",INDEX(P_Svc,F3704))</f>
        <v>Express</v>
      </c>
      <c r="H3704" s="41" t="str">
        <f aca="false">IF(A3704="","",INDEX(P_Zone,F3704))</f>
        <v>West</v>
      </c>
      <c r="I3704" s="41" t="n">
        <f aca="false">IF(A3704="","",IF(D3704="Delivered",IF(B3704&lt;=INDEX(P_Due,F3704),1,0),0))</f>
        <v>1</v>
      </c>
    </row>
    <row r="3705" customFormat="false" ht="15" hidden="false" customHeight="false" outlineLevel="0" collapsed="false">
      <c r="A3705" s="37" t="n">
        <v>1003768</v>
      </c>
      <c r="B3705" s="38" t="n">
        <v>46289</v>
      </c>
      <c r="C3705" s="39" t="n">
        <v>1</v>
      </c>
      <c r="D3705" s="39" t="s">
        <v>26</v>
      </c>
      <c r="E3705" s="39"/>
      <c r="F3705" s="41" t="n">
        <f aca="false">IF(A3705="","",MATCH(A3705,P_ID,1))</f>
        <v>3768</v>
      </c>
      <c r="G3705" s="41" t="str">
        <f aca="false">IF(A3705="","",INDEX(P_Svc,F3705))</f>
        <v>Express</v>
      </c>
      <c r="H3705" s="41" t="str">
        <f aca="false">IF(A3705="","",INDEX(P_Zone,F3705))</f>
        <v>Central</v>
      </c>
      <c r="I3705" s="41" t="n">
        <f aca="false">IF(A3705="","",IF(D3705="Delivered",IF(B3705&lt;=INDEX(P_Due,F3705),1,0),0))</f>
        <v>1</v>
      </c>
    </row>
    <row r="3706" customFormat="false" ht="15" hidden="false" customHeight="false" outlineLevel="0" collapsed="false">
      <c r="A3706" s="37" t="n">
        <v>1003790</v>
      </c>
      <c r="B3706" s="38" t="n">
        <v>46289</v>
      </c>
      <c r="C3706" s="39" t="n">
        <v>1</v>
      </c>
      <c r="D3706" s="39" t="s">
        <v>26</v>
      </c>
      <c r="E3706" s="39"/>
      <c r="F3706" s="41" t="n">
        <f aca="false">IF(A3706="","",MATCH(A3706,P_ID,1))</f>
        <v>3790</v>
      </c>
      <c r="G3706" s="41" t="str">
        <f aca="false">IF(A3706="","",INDEX(P_Svc,F3706))</f>
        <v>Express</v>
      </c>
      <c r="H3706" s="41" t="str">
        <f aca="false">IF(A3706="","",INDEX(P_Zone,F3706))</f>
        <v>North</v>
      </c>
      <c r="I3706" s="41" t="n">
        <f aca="false">IF(A3706="","",IF(D3706="Delivered",IF(B3706&lt;=INDEX(P_Due,F3706),1,0),0))</f>
        <v>1</v>
      </c>
    </row>
    <row r="3707" customFormat="false" ht="15" hidden="false" customHeight="false" outlineLevel="0" collapsed="false">
      <c r="A3707" s="37" t="n">
        <v>1003800</v>
      </c>
      <c r="B3707" s="38" t="n">
        <v>46289</v>
      </c>
      <c r="C3707" s="39" t="n">
        <v>1</v>
      </c>
      <c r="D3707" s="39" t="s">
        <v>26</v>
      </c>
      <c r="E3707" s="39"/>
      <c r="F3707" s="41" t="n">
        <f aca="false">IF(A3707="","",MATCH(A3707,P_ID,1))</f>
        <v>3800</v>
      </c>
      <c r="G3707" s="41" t="str">
        <f aca="false">IF(A3707="","",INDEX(P_Svc,F3707))</f>
        <v>Express</v>
      </c>
      <c r="H3707" s="41" t="str">
        <f aca="false">IF(A3707="","",INDEX(P_Zone,F3707))</f>
        <v>North</v>
      </c>
      <c r="I3707" s="41" t="n">
        <f aca="false">IF(A3707="","",IF(D3707="Delivered",IF(B3707&lt;=INDEX(P_Due,F3707),1,0),0))</f>
        <v>1</v>
      </c>
    </row>
    <row r="3708" customFormat="false" ht="15" hidden="false" customHeight="false" outlineLevel="0" collapsed="false">
      <c r="A3708" s="37" t="n">
        <v>1003805</v>
      </c>
      <c r="B3708" s="38" t="n">
        <v>46289</v>
      </c>
      <c r="C3708" s="39" t="n">
        <v>1</v>
      </c>
      <c r="D3708" s="39" t="s">
        <v>26</v>
      </c>
      <c r="E3708" s="39"/>
      <c r="F3708" s="41" t="n">
        <f aca="false">IF(A3708="","",MATCH(A3708,P_ID,1))</f>
        <v>3805</v>
      </c>
      <c r="G3708" s="41" t="str">
        <f aca="false">IF(A3708="","",INDEX(P_Svc,F3708))</f>
        <v>Express</v>
      </c>
      <c r="H3708" s="41" t="str">
        <f aca="false">IF(A3708="","",INDEX(P_Zone,F3708))</f>
        <v>Central</v>
      </c>
      <c r="I3708" s="41" t="n">
        <f aca="false">IF(A3708="","",IF(D3708="Delivered",IF(B3708&lt;=INDEX(P_Due,F3708),1,0),0))</f>
        <v>1</v>
      </c>
    </row>
    <row r="3709" customFormat="false" ht="15" hidden="false" customHeight="false" outlineLevel="0" collapsed="false">
      <c r="A3709" s="37" t="n">
        <v>1003806</v>
      </c>
      <c r="B3709" s="38" t="n">
        <v>46289</v>
      </c>
      <c r="C3709" s="39" t="n">
        <v>1</v>
      </c>
      <c r="D3709" s="39" t="s">
        <v>26</v>
      </c>
      <c r="E3709" s="39"/>
      <c r="F3709" s="41" t="n">
        <f aca="false">IF(A3709="","",MATCH(A3709,P_ID,1))</f>
        <v>3806</v>
      </c>
      <c r="G3709" s="41" t="str">
        <f aca="false">IF(A3709="","",INDEX(P_Svc,F3709))</f>
        <v>Express</v>
      </c>
      <c r="H3709" s="41" t="str">
        <f aca="false">IF(A3709="","",INDEX(P_Zone,F3709))</f>
        <v>East</v>
      </c>
      <c r="I3709" s="41" t="n">
        <f aca="false">IF(A3709="","",IF(D3709="Delivered",IF(B3709&lt;=INDEX(P_Due,F3709),1,0),0))</f>
        <v>1</v>
      </c>
    </row>
    <row r="3710" customFormat="false" ht="15" hidden="false" customHeight="false" outlineLevel="0" collapsed="false">
      <c r="A3710" s="37" t="n">
        <v>1002760</v>
      </c>
      <c r="B3710" s="38" t="n">
        <v>46289</v>
      </c>
      <c r="C3710" s="39" t="n">
        <v>2</v>
      </c>
      <c r="D3710" s="39" t="s">
        <v>26</v>
      </c>
      <c r="E3710" s="39"/>
      <c r="F3710" s="41" t="n">
        <f aca="false">IF(A3710="","",MATCH(A3710,P_ID,1))</f>
        <v>2760</v>
      </c>
      <c r="G3710" s="41" t="str">
        <f aca="false">IF(A3710="","",INDEX(P_Svc,F3710))</f>
        <v>Economy</v>
      </c>
      <c r="H3710" s="41" t="str">
        <f aca="false">IF(A3710="","",INDEX(P_Zone,F3710))</f>
        <v>West</v>
      </c>
      <c r="I3710" s="41" t="n">
        <f aca="false">IF(A3710="","",IF(D3710="Delivered",IF(B3710&lt;=INDEX(P_Due,F3710),1,0),0))</f>
        <v>1</v>
      </c>
    </row>
    <row r="3711" customFormat="false" ht="15" hidden="false" customHeight="false" outlineLevel="0" collapsed="false">
      <c r="A3711" s="37" t="n">
        <v>1002900</v>
      </c>
      <c r="B3711" s="38" t="n">
        <v>46289</v>
      </c>
      <c r="C3711" s="39" t="n">
        <v>3</v>
      </c>
      <c r="D3711" s="39" t="s">
        <v>26</v>
      </c>
      <c r="E3711" s="39"/>
      <c r="F3711" s="41" t="n">
        <f aca="false">IF(A3711="","",MATCH(A3711,P_ID,1))</f>
        <v>2900</v>
      </c>
      <c r="G3711" s="41" t="str">
        <f aca="false">IF(A3711="","",INDEX(P_Svc,F3711))</f>
        <v>Standard</v>
      </c>
      <c r="H3711" s="41" t="str">
        <f aca="false">IF(A3711="","",INDEX(P_Zone,F3711))</f>
        <v>East</v>
      </c>
      <c r="I3711" s="41" t="n">
        <f aca="false">IF(A3711="","",IF(D3711="Delivered",IF(B3711&lt;=INDEX(P_Due,F3711),1,0),0))</f>
        <v>1</v>
      </c>
    </row>
    <row r="3712" customFormat="false" ht="15" hidden="false" customHeight="false" outlineLevel="0" collapsed="false">
      <c r="A3712" s="37" t="n">
        <v>1002975</v>
      </c>
      <c r="B3712" s="38" t="n">
        <v>46289</v>
      </c>
      <c r="C3712" s="39" t="n">
        <v>0</v>
      </c>
      <c r="D3712" s="39" t="s">
        <v>80</v>
      </c>
      <c r="E3712" s="39" t="s">
        <v>40</v>
      </c>
      <c r="F3712" s="41" t="n">
        <f aca="false">IF(A3712="","",MATCH(A3712,P_ID,1))</f>
        <v>2975</v>
      </c>
      <c r="G3712" s="41" t="str">
        <f aca="false">IF(A3712="","",INDEX(P_Svc,F3712))</f>
        <v>Standard</v>
      </c>
      <c r="H3712" s="41" t="str">
        <f aca="false">IF(A3712="","",INDEX(P_Zone,F3712))</f>
        <v>West</v>
      </c>
      <c r="I3712" s="41" t="n">
        <f aca="false">IF(A3712="","",IF(D3712="Delivered",IF(B3712&lt;=INDEX(P_Due,F3712),1,0),0))</f>
        <v>0</v>
      </c>
    </row>
    <row r="3713" customFormat="false" ht="15" hidden="false" customHeight="false" outlineLevel="0" collapsed="false">
      <c r="A3713" s="37" t="n">
        <v>1003035</v>
      </c>
      <c r="B3713" s="38" t="n">
        <v>46289</v>
      </c>
      <c r="C3713" s="39" t="n">
        <v>3</v>
      </c>
      <c r="D3713" s="39" t="s">
        <v>26</v>
      </c>
      <c r="E3713" s="39"/>
      <c r="F3713" s="41" t="n">
        <f aca="false">IF(A3713="","",MATCH(A3713,P_ID,1))</f>
        <v>3035</v>
      </c>
      <c r="G3713" s="41" t="str">
        <f aca="false">IF(A3713="","",INDEX(P_Svc,F3713))</f>
        <v>Standard</v>
      </c>
      <c r="H3713" s="41" t="str">
        <f aca="false">IF(A3713="","",INDEX(P_Zone,F3713))</f>
        <v>West</v>
      </c>
      <c r="I3713" s="41" t="n">
        <f aca="false">IF(A3713="","",IF(D3713="Delivered",IF(B3713&lt;=INDEX(P_Due,F3713),1,0),0))</f>
        <v>1</v>
      </c>
    </row>
    <row r="3714" customFormat="false" ht="15" hidden="false" customHeight="false" outlineLevel="0" collapsed="false">
      <c r="A3714" s="37" t="n">
        <v>1003046</v>
      </c>
      <c r="B3714" s="38" t="n">
        <v>46289</v>
      </c>
      <c r="C3714" s="39" t="n">
        <v>2</v>
      </c>
      <c r="D3714" s="39" t="s">
        <v>26</v>
      </c>
      <c r="E3714" s="39"/>
      <c r="F3714" s="41" t="n">
        <f aca="false">IF(A3714="","",MATCH(A3714,P_ID,1))</f>
        <v>3046</v>
      </c>
      <c r="G3714" s="41" t="str">
        <f aca="false">IF(A3714="","",INDEX(P_Svc,F3714))</f>
        <v>Standard</v>
      </c>
      <c r="H3714" s="41" t="str">
        <f aca="false">IF(A3714="","",INDEX(P_Zone,F3714))</f>
        <v>West</v>
      </c>
      <c r="I3714" s="41" t="n">
        <f aca="false">IF(A3714="","",IF(D3714="Delivered",IF(B3714&lt;=INDEX(P_Due,F3714),1,0),0))</f>
        <v>1</v>
      </c>
    </row>
    <row r="3715" customFormat="false" ht="15" hidden="false" customHeight="false" outlineLevel="0" collapsed="false">
      <c r="A3715" s="37" t="n">
        <v>1003047</v>
      </c>
      <c r="B3715" s="38" t="n">
        <v>46289</v>
      </c>
      <c r="C3715" s="39" t="n">
        <v>2</v>
      </c>
      <c r="D3715" s="39" t="s">
        <v>26</v>
      </c>
      <c r="E3715" s="39"/>
      <c r="F3715" s="41" t="n">
        <f aca="false">IF(A3715="","",MATCH(A3715,P_ID,1))</f>
        <v>3047</v>
      </c>
      <c r="G3715" s="41" t="str">
        <f aca="false">IF(A3715="","",INDEX(P_Svc,F3715))</f>
        <v>Standard</v>
      </c>
      <c r="H3715" s="41" t="str">
        <f aca="false">IF(A3715="","",INDEX(P_Zone,F3715))</f>
        <v>South</v>
      </c>
      <c r="I3715" s="41" t="n">
        <f aca="false">IF(A3715="","",IF(D3715="Delivered",IF(B3715&lt;=INDEX(P_Due,F3715),1,0),0))</f>
        <v>1</v>
      </c>
    </row>
    <row r="3716" customFormat="false" ht="15" hidden="false" customHeight="false" outlineLevel="0" collapsed="false">
      <c r="A3716" s="37" t="n">
        <v>1003049</v>
      </c>
      <c r="B3716" s="38" t="n">
        <v>46289</v>
      </c>
      <c r="C3716" s="39" t="n">
        <v>2</v>
      </c>
      <c r="D3716" s="39" t="s">
        <v>79</v>
      </c>
      <c r="E3716" s="39" t="s">
        <v>32</v>
      </c>
      <c r="F3716" s="41" t="n">
        <f aca="false">IF(A3716="","",MATCH(A3716,P_ID,1))</f>
        <v>3049</v>
      </c>
      <c r="G3716" s="41" t="str">
        <f aca="false">IF(A3716="","",INDEX(P_Svc,F3716))</f>
        <v>Standard</v>
      </c>
      <c r="H3716" s="41" t="str">
        <f aca="false">IF(A3716="","",INDEX(P_Zone,F3716))</f>
        <v>East</v>
      </c>
      <c r="I3716" s="41" t="n">
        <f aca="false">IF(A3716="","",IF(D3716="Delivered",IF(B3716&lt;=INDEX(P_Due,F3716),1,0),0))</f>
        <v>0</v>
      </c>
    </row>
    <row r="3717" customFormat="false" ht="15" hidden="false" customHeight="false" outlineLevel="0" collapsed="false">
      <c r="A3717" s="37" t="n">
        <v>1003056</v>
      </c>
      <c r="B3717" s="38" t="n">
        <v>46289</v>
      </c>
      <c r="C3717" s="39" t="n">
        <v>2</v>
      </c>
      <c r="D3717" s="39" t="s">
        <v>26</v>
      </c>
      <c r="E3717" s="39"/>
      <c r="F3717" s="41" t="n">
        <f aca="false">IF(A3717="","",MATCH(A3717,P_ID,1))</f>
        <v>3056</v>
      </c>
      <c r="G3717" s="41" t="str">
        <f aca="false">IF(A3717="","",INDEX(P_Svc,F3717))</f>
        <v>Economy</v>
      </c>
      <c r="H3717" s="41" t="str">
        <f aca="false">IF(A3717="","",INDEX(P_Zone,F3717))</f>
        <v>Central</v>
      </c>
      <c r="I3717" s="41" t="n">
        <f aca="false">IF(A3717="","",IF(D3717="Delivered",IF(B3717&lt;=INDEX(P_Due,F3717),1,0),0))</f>
        <v>1</v>
      </c>
    </row>
    <row r="3718" customFormat="false" ht="15" hidden="false" customHeight="false" outlineLevel="0" collapsed="false">
      <c r="A3718" s="37" t="n">
        <v>1003065</v>
      </c>
      <c r="B3718" s="38" t="n">
        <v>46289</v>
      </c>
      <c r="C3718" s="39" t="n">
        <v>2</v>
      </c>
      <c r="D3718" s="39" t="s">
        <v>26</v>
      </c>
      <c r="E3718" s="39"/>
      <c r="F3718" s="41" t="n">
        <f aca="false">IF(A3718="","",MATCH(A3718,P_ID,1))</f>
        <v>3065</v>
      </c>
      <c r="G3718" s="41" t="str">
        <f aca="false">IF(A3718="","",INDEX(P_Svc,F3718))</f>
        <v>Standard</v>
      </c>
      <c r="H3718" s="41" t="str">
        <f aca="false">IF(A3718="","",INDEX(P_Zone,F3718))</f>
        <v>West</v>
      </c>
      <c r="I3718" s="41" t="n">
        <f aca="false">IF(A3718="","",IF(D3718="Delivered",IF(B3718&lt;=INDEX(P_Due,F3718),1,0),0))</f>
        <v>1</v>
      </c>
    </row>
    <row r="3719" customFormat="false" ht="15" hidden="false" customHeight="false" outlineLevel="0" collapsed="false">
      <c r="A3719" s="37" t="n">
        <v>1003067</v>
      </c>
      <c r="B3719" s="38" t="n">
        <v>46289</v>
      </c>
      <c r="C3719" s="39" t="n">
        <v>2</v>
      </c>
      <c r="D3719" s="39" t="s">
        <v>26</v>
      </c>
      <c r="E3719" s="39"/>
      <c r="F3719" s="41" t="n">
        <f aca="false">IF(A3719="","",MATCH(A3719,P_ID,1))</f>
        <v>3067</v>
      </c>
      <c r="G3719" s="41" t="str">
        <f aca="false">IF(A3719="","",INDEX(P_Svc,F3719))</f>
        <v>Standard</v>
      </c>
      <c r="H3719" s="41" t="str">
        <f aca="false">IF(A3719="","",INDEX(P_Zone,F3719))</f>
        <v>South</v>
      </c>
      <c r="I3719" s="41" t="n">
        <f aca="false">IF(A3719="","",IF(D3719="Delivered",IF(B3719&lt;=INDEX(P_Due,F3719),1,0),0))</f>
        <v>1</v>
      </c>
    </row>
    <row r="3720" customFormat="false" ht="15" hidden="false" customHeight="false" outlineLevel="0" collapsed="false">
      <c r="A3720" s="37" t="n">
        <v>1003075</v>
      </c>
      <c r="B3720" s="38" t="n">
        <v>46289</v>
      </c>
      <c r="C3720" s="39" t="n">
        <v>2</v>
      </c>
      <c r="D3720" s="39" t="s">
        <v>26</v>
      </c>
      <c r="E3720" s="39"/>
      <c r="F3720" s="41" t="n">
        <f aca="false">IF(A3720="","",MATCH(A3720,P_ID,1))</f>
        <v>3075</v>
      </c>
      <c r="G3720" s="41" t="str">
        <f aca="false">IF(A3720="","",INDEX(P_Svc,F3720))</f>
        <v>Standard</v>
      </c>
      <c r="H3720" s="41" t="str">
        <f aca="false">IF(A3720="","",INDEX(P_Zone,F3720))</f>
        <v>South</v>
      </c>
      <c r="I3720" s="41" t="n">
        <f aca="false">IF(A3720="","",IF(D3720="Delivered",IF(B3720&lt;=INDEX(P_Due,F3720),1,0),0))</f>
        <v>1</v>
      </c>
    </row>
    <row r="3721" customFormat="false" ht="15" hidden="false" customHeight="false" outlineLevel="0" collapsed="false">
      <c r="A3721" s="37" t="n">
        <v>1003079</v>
      </c>
      <c r="B3721" s="38" t="n">
        <v>46289</v>
      </c>
      <c r="C3721" s="39" t="n">
        <v>2</v>
      </c>
      <c r="D3721" s="39" t="s">
        <v>79</v>
      </c>
      <c r="E3721" s="39" t="s">
        <v>32</v>
      </c>
      <c r="F3721" s="41" t="n">
        <f aca="false">IF(A3721="","",MATCH(A3721,P_ID,1))</f>
        <v>3079</v>
      </c>
      <c r="G3721" s="41" t="str">
        <f aca="false">IF(A3721="","",INDEX(P_Svc,F3721))</f>
        <v>Standard</v>
      </c>
      <c r="H3721" s="41" t="str">
        <f aca="false">IF(A3721="","",INDEX(P_Zone,F3721))</f>
        <v>South</v>
      </c>
      <c r="I3721" s="41" t="n">
        <f aca="false">IF(A3721="","",IF(D3721="Delivered",IF(B3721&lt;=INDEX(P_Due,F3721),1,0),0))</f>
        <v>0</v>
      </c>
    </row>
    <row r="3722" customFormat="false" ht="15" hidden="false" customHeight="false" outlineLevel="0" collapsed="false">
      <c r="A3722" s="37" t="n">
        <v>1003083</v>
      </c>
      <c r="B3722" s="38" t="n">
        <v>46289</v>
      </c>
      <c r="C3722" s="39" t="n">
        <v>2</v>
      </c>
      <c r="D3722" s="39" t="s">
        <v>26</v>
      </c>
      <c r="E3722" s="39"/>
      <c r="F3722" s="41" t="n">
        <f aca="false">IF(A3722="","",MATCH(A3722,P_ID,1))</f>
        <v>3083</v>
      </c>
      <c r="G3722" s="41" t="str">
        <f aca="false">IF(A3722="","",INDEX(P_Svc,F3722))</f>
        <v>Standard</v>
      </c>
      <c r="H3722" s="41" t="str">
        <f aca="false">IF(A3722="","",INDEX(P_Zone,F3722))</f>
        <v>West</v>
      </c>
      <c r="I3722" s="41" t="n">
        <f aca="false">IF(A3722="","",IF(D3722="Delivered",IF(B3722&lt;=INDEX(P_Due,F3722),1,0),0))</f>
        <v>1</v>
      </c>
    </row>
    <row r="3723" customFormat="false" ht="15" hidden="false" customHeight="false" outlineLevel="0" collapsed="false">
      <c r="A3723" s="37" t="n">
        <v>1003093</v>
      </c>
      <c r="B3723" s="38" t="n">
        <v>46289</v>
      </c>
      <c r="C3723" s="39" t="n">
        <v>1</v>
      </c>
      <c r="D3723" s="39" t="s">
        <v>26</v>
      </c>
      <c r="E3723" s="39"/>
      <c r="F3723" s="41" t="n">
        <f aca="false">IF(A3723="","",MATCH(A3723,P_ID,1))</f>
        <v>3093</v>
      </c>
      <c r="G3723" s="41" t="str">
        <f aca="false">IF(A3723="","",INDEX(P_Svc,F3723))</f>
        <v>Standard</v>
      </c>
      <c r="H3723" s="41" t="str">
        <f aca="false">IF(A3723="","",INDEX(P_Zone,F3723))</f>
        <v>Central</v>
      </c>
      <c r="I3723" s="41" t="n">
        <f aca="false">IF(A3723="","",IF(D3723="Delivered",IF(B3723&lt;=INDEX(P_Due,F3723),1,0),0))</f>
        <v>1</v>
      </c>
    </row>
    <row r="3724" customFormat="false" ht="15" hidden="false" customHeight="false" outlineLevel="0" collapsed="false">
      <c r="A3724" s="37" t="n">
        <v>1003095</v>
      </c>
      <c r="B3724" s="38" t="n">
        <v>46289</v>
      </c>
      <c r="C3724" s="39" t="n">
        <v>2</v>
      </c>
      <c r="D3724" s="39" t="s">
        <v>79</v>
      </c>
      <c r="E3724" s="39" t="s">
        <v>32</v>
      </c>
      <c r="F3724" s="41" t="n">
        <f aca="false">IF(A3724="","",MATCH(A3724,P_ID,1))</f>
        <v>3095</v>
      </c>
      <c r="G3724" s="41" t="str">
        <f aca="false">IF(A3724="","",INDEX(P_Svc,F3724))</f>
        <v>Standard</v>
      </c>
      <c r="H3724" s="41" t="str">
        <f aca="false">IF(A3724="","",INDEX(P_Zone,F3724))</f>
        <v>East</v>
      </c>
      <c r="I3724" s="41" t="n">
        <f aca="false">IF(A3724="","",IF(D3724="Delivered",IF(B3724&lt;=INDEX(P_Due,F3724),1,0),0))</f>
        <v>0</v>
      </c>
    </row>
    <row r="3725" customFormat="false" ht="15" hidden="false" customHeight="false" outlineLevel="0" collapsed="false">
      <c r="A3725" s="37" t="n">
        <v>1003108</v>
      </c>
      <c r="B3725" s="38" t="n">
        <v>46289</v>
      </c>
      <c r="C3725" s="39" t="n">
        <v>2</v>
      </c>
      <c r="D3725" s="39" t="s">
        <v>26</v>
      </c>
      <c r="E3725" s="39"/>
      <c r="F3725" s="41" t="n">
        <f aca="false">IF(A3725="","",MATCH(A3725,P_ID,1))</f>
        <v>3108</v>
      </c>
      <c r="G3725" s="41" t="str">
        <f aca="false">IF(A3725="","",INDEX(P_Svc,F3725))</f>
        <v>Economy</v>
      </c>
      <c r="H3725" s="41" t="str">
        <f aca="false">IF(A3725="","",INDEX(P_Zone,F3725))</f>
        <v>West</v>
      </c>
      <c r="I3725" s="41" t="n">
        <f aca="false">IF(A3725="","",IF(D3725="Delivered",IF(B3725&lt;=INDEX(P_Due,F3725),1,0),0))</f>
        <v>1</v>
      </c>
    </row>
    <row r="3726" customFormat="false" ht="15" hidden="false" customHeight="false" outlineLevel="0" collapsed="false">
      <c r="A3726" s="37" t="n">
        <v>1003110</v>
      </c>
      <c r="B3726" s="38" t="n">
        <v>46289</v>
      </c>
      <c r="C3726" s="39" t="n">
        <v>2</v>
      </c>
      <c r="D3726" s="39" t="s">
        <v>26</v>
      </c>
      <c r="E3726" s="39"/>
      <c r="F3726" s="41" t="n">
        <f aca="false">IF(A3726="","",MATCH(A3726,P_ID,1))</f>
        <v>3110</v>
      </c>
      <c r="G3726" s="41" t="str">
        <f aca="false">IF(A3726="","",INDEX(P_Svc,F3726))</f>
        <v>Economy</v>
      </c>
      <c r="H3726" s="41" t="str">
        <f aca="false">IF(A3726="","",INDEX(P_Zone,F3726))</f>
        <v>West</v>
      </c>
      <c r="I3726" s="41" t="n">
        <f aca="false">IF(A3726="","",IF(D3726="Delivered",IF(B3726&lt;=INDEX(P_Due,F3726),1,0),0))</f>
        <v>1</v>
      </c>
    </row>
    <row r="3727" customFormat="false" ht="15" hidden="false" customHeight="false" outlineLevel="0" collapsed="false">
      <c r="A3727" s="37" t="n">
        <v>1003119</v>
      </c>
      <c r="B3727" s="38" t="n">
        <v>46289</v>
      </c>
      <c r="C3727" s="39" t="n">
        <v>2</v>
      </c>
      <c r="D3727" s="39" t="s">
        <v>26</v>
      </c>
      <c r="E3727" s="39"/>
      <c r="F3727" s="41" t="n">
        <f aca="false">IF(A3727="","",MATCH(A3727,P_ID,1))</f>
        <v>3119</v>
      </c>
      <c r="G3727" s="41" t="str">
        <f aca="false">IF(A3727="","",INDEX(P_Svc,F3727))</f>
        <v>Standard</v>
      </c>
      <c r="H3727" s="41" t="str">
        <f aca="false">IF(A3727="","",INDEX(P_Zone,F3727))</f>
        <v>South</v>
      </c>
      <c r="I3727" s="41" t="n">
        <f aca="false">IF(A3727="","",IF(D3727="Delivered",IF(B3727&lt;=INDEX(P_Due,F3727),1,0),0))</f>
        <v>1</v>
      </c>
    </row>
    <row r="3728" customFormat="false" ht="15" hidden="false" customHeight="false" outlineLevel="0" collapsed="false">
      <c r="A3728" s="37" t="n">
        <v>1003120</v>
      </c>
      <c r="B3728" s="38" t="n">
        <v>46289</v>
      </c>
      <c r="C3728" s="39" t="n">
        <v>2</v>
      </c>
      <c r="D3728" s="39" t="s">
        <v>26</v>
      </c>
      <c r="E3728" s="39"/>
      <c r="F3728" s="41" t="n">
        <f aca="false">IF(A3728="","",MATCH(A3728,P_ID,1))</f>
        <v>3120</v>
      </c>
      <c r="G3728" s="41" t="str">
        <f aca="false">IF(A3728="","",INDEX(P_Svc,F3728))</f>
        <v>Economy</v>
      </c>
      <c r="H3728" s="41" t="str">
        <f aca="false">IF(A3728="","",INDEX(P_Zone,F3728))</f>
        <v>East</v>
      </c>
      <c r="I3728" s="41" t="n">
        <f aca="false">IF(A3728="","",IF(D3728="Delivered",IF(B3728&lt;=INDEX(P_Due,F3728),1,0),0))</f>
        <v>1</v>
      </c>
    </row>
    <row r="3729" customFormat="false" ht="15" hidden="false" customHeight="false" outlineLevel="0" collapsed="false">
      <c r="A3729" s="37" t="n">
        <v>1003125</v>
      </c>
      <c r="B3729" s="38" t="n">
        <v>46289</v>
      </c>
      <c r="C3729" s="39" t="n">
        <v>2</v>
      </c>
      <c r="D3729" s="39" t="s">
        <v>26</v>
      </c>
      <c r="E3729" s="39"/>
      <c r="F3729" s="41" t="n">
        <f aca="false">IF(A3729="","",MATCH(A3729,P_ID,1))</f>
        <v>3125</v>
      </c>
      <c r="G3729" s="41" t="str">
        <f aca="false">IF(A3729="","",INDEX(P_Svc,F3729))</f>
        <v>Standard</v>
      </c>
      <c r="H3729" s="41" t="str">
        <f aca="false">IF(A3729="","",INDEX(P_Zone,F3729))</f>
        <v>East</v>
      </c>
      <c r="I3729" s="41" t="n">
        <f aca="false">IF(A3729="","",IF(D3729="Delivered",IF(B3729&lt;=INDEX(P_Due,F3729),1,0),0))</f>
        <v>1</v>
      </c>
    </row>
    <row r="3730" customFormat="false" ht="15" hidden="false" customHeight="false" outlineLevel="0" collapsed="false">
      <c r="A3730" s="37" t="n">
        <v>1003135</v>
      </c>
      <c r="B3730" s="38" t="n">
        <v>46289</v>
      </c>
      <c r="C3730" s="39" t="n">
        <v>2</v>
      </c>
      <c r="D3730" s="39" t="s">
        <v>26</v>
      </c>
      <c r="E3730" s="39"/>
      <c r="F3730" s="41" t="n">
        <f aca="false">IF(A3730="","",MATCH(A3730,P_ID,1))</f>
        <v>3135</v>
      </c>
      <c r="G3730" s="41" t="str">
        <f aca="false">IF(A3730="","",INDEX(P_Svc,F3730))</f>
        <v>Standard</v>
      </c>
      <c r="H3730" s="41" t="str">
        <f aca="false">IF(A3730="","",INDEX(P_Zone,F3730))</f>
        <v>East</v>
      </c>
      <c r="I3730" s="41" t="n">
        <f aca="false">IF(A3730="","",IF(D3730="Delivered",IF(B3730&lt;=INDEX(P_Due,F3730),1,0),0))</f>
        <v>1</v>
      </c>
    </row>
    <row r="3731" customFormat="false" ht="15" hidden="false" customHeight="false" outlineLevel="0" collapsed="false">
      <c r="A3731" s="37" t="n">
        <v>1003143</v>
      </c>
      <c r="B3731" s="38" t="n">
        <v>46289</v>
      </c>
      <c r="C3731" s="39" t="n">
        <v>2</v>
      </c>
      <c r="D3731" s="39" t="s">
        <v>26</v>
      </c>
      <c r="E3731" s="39"/>
      <c r="F3731" s="41" t="n">
        <f aca="false">IF(A3731="","",MATCH(A3731,P_ID,1))</f>
        <v>3143</v>
      </c>
      <c r="G3731" s="41" t="str">
        <f aca="false">IF(A3731="","",INDEX(P_Svc,F3731))</f>
        <v>Economy</v>
      </c>
      <c r="H3731" s="41" t="str">
        <f aca="false">IF(A3731="","",INDEX(P_Zone,F3731))</f>
        <v>East</v>
      </c>
      <c r="I3731" s="41" t="n">
        <f aca="false">IF(A3731="","",IF(D3731="Delivered",IF(B3731&lt;=INDEX(P_Due,F3731),1,0),0))</f>
        <v>1</v>
      </c>
    </row>
    <row r="3732" customFormat="false" ht="15" hidden="false" customHeight="false" outlineLevel="0" collapsed="false">
      <c r="A3732" s="37" t="n">
        <v>1003161</v>
      </c>
      <c r="B3732" s="38" t="n">
        <v>46289</v>
      </c>
      <c r="C3732" s="39" t="n">
        <v>2</v>
      </c>
      <c r="D3732" s="39" t="s">
        <v>26</v>
      </c>
      <c r="E3732" s="39"/>
      <c r="F3732" s="41" t="n">
        <f aca="false">IF(A3732="","",MATCH(A3732,P_ID,1))</f>
        <v>3161</v>
      </c>
      <c r="G3732" s="41" t="str">
        <f aca="false">IF(A3732="","",INDEX(P_Svc,F3732))</f>
        <v>Standard</v>
      </c>
      <c r="H3732" s="41" t="str">
        <f aca="false">IF(A3732="","",INDEX(P_Zone,F3732))</f>
        <v>North</v>
      </c>
      <c r="I3732" s="41" t="n">
        <f aca="false">IF(A3732="","",IF(D3732="Delivered",IF(B3732&lt;=INDEX(P_Due,F3732),1,0),0))</f>
        <v>1</v>
      </c>
    </row>
    <row r="3733" customFormat="false" ht="15" hidden="false" customHeight="false" outlineLevel="0" collapsed="false">
      <c r="A3733" s="37" t="n">
        <v>1003186</v>
      </c>
      <c r="B3733" s="38" t="n">
        <v>46289</v>
      </c>
      <c r="C3733" s="39" t="n">
        <v>1</v>
      </c>
      <c r="D3733" s="39" t="s">
        <v>26</v>
      </c>
      <c r="E3733" s="39"/>
      <c r="F3733" s="41" t="n">
        <f aca="false">IF(A3733="","",MATCH(A3733,P_ID,1))</f>
        <v>3186</v>
      </c>
      <c r="G3733" s="41" t="str">
        <f aca="false">IF(A3733="","",INDEX(P_Svc,F3733))</f>
        <v>Standard</v>
      </c>
      <c r="H3733" s="41" t="str">
        <f aca="false">IF(A3733="","",INDEX(P_Zone,F3733))</f>
        <v>Central</v>
      </c>
      <c r="I3733" s="41" t="n">
        <f aca="false">IF(A3733="","",IF(D3733="Delivered",IF(B3733&lt;=INDEX(P_Due,F3733),1,0),0))</f>
        <v>1</v>
      </c>
    </row>
    <row r="3734" customFormat="false" ht="15" hidden="false" customHeight="false" outlineLevel="0" collapsed="false">
      <c r="A3734" s="37" t="n">
        <v>1003200</v>
      </c>
      <c r="B3734" s="38" t="n">
        <v>46289</v>
      </c>
      <c r="C3734" s="39" t="n">
        <v>1</v>
      </c>
      <c r="D3734" s="39" t="s">
        <v>26</v>
      </c>
      <c r="E3734" s="39"/>
      <c r="F3734" s="41" t="n">
        <f aca="false">IF(A3734="","",MATCH(A3734,P_ID,1))</f>
        <v>3200</v>
      </c>
      <c r="G3734" s="41" t="str">
        <f aca="false">IF(A3734="","",INDEX(P_Svc,F3734))</f>
        <v>Standard</v>
      </c>
      <c r="H3734" s="41" t="str">
        <f aca="false">IF(A3734="","",INDEX(P_Zone,F3734))</f>
        <v>West</v>
      </c>
      <c r="I3734" s="41" t="n">
        <f aca="false">IF(A3734="","",IF(D3734="Delivered",IF(B3734&lt;=INDEX(P_Due,F3734),1,0),0))</f>
        <v>1</v>
      </c>
    </row>
    <row r="3735" customFormat="false" ht="15" hidden="false" customHeight="false" outlineLevel="0" collapsed="false">
      <c r="A3735" s="37" t="n">
        <v>1003244</v>
      </c>
      <c r="B3735" s="38" t="n">
        <v>46289</v>
      </c>
      <c r="C3735" s="39" t="n">
        <v>2</v>
      </c>
      <c r="D3735" s="39" t="s">
        <v>26</v>
      </c>
      <c r="E3735" s="39"/>
      <c r="F3735" s="41" t="n">
        <f aca="false">IF(A3735="","",MATCH(A3735,P_ID,1))</f>
        <v>3244</v>
      </c>
      <c r="G3735" s="41" t="str">
        <f aca="false">IF(A3735="","",INDEX(P_Svc,F3735))</f>
        <v>Economy</v>
      </c>
      <c r="H3735" s="41" t="str">
        <f aca="false">IF(A3735="","",INDEX(P_Zone,F3735))</f>
        <v>East</v>
      </c>
      <c r="I3735" s="41" t="n">
        <f aca="false">IF(A3735="","",IF(D3735="Delivered",IF(B3735&lt;=INDEX(P_Due,F3735),1,0),0))</f>
        <v>1</v>
      </c>
    </row>
    <row r="3736" customFormat="false" ht="15" hidden="false" customHeight="false" outlineLevel="0" collapsed="false">
      <c r="A3736" s="37" t="n">
        <v>1003246</v>
      </c>
      <c r="B3736" s="38" t="n">
        <v>46289</v>
      </c>
      <c r="C3736" s="39" t="n">
        <v>2</v>
      </c>
      <c r="D3736" s="39" t="s">
        <v>26</v>
      </c>
      <c r="E3736" s="39"/>
      <c r="F3736" s="41" t="n">
        <f aca="false">IF(A3736="","",MATCH(A3736,P_ID,1))</f>
        <v>3246</v>
      </c>
      <c r="G3736" s="41" t="str">
        <f aca="false">IF(A3736="","",INDEX(P_Svc,F3736))</f>
        <v>Economy</v>
      </c>
      <c r="H3736" s="41" t="str">
        <f aca="false">IF(A3736="","",INDEX(P_Zone,F3736))</f>
        <v>West</v>
      </c>
      <c r="I3736" s="41" t="n">
        <f aca="false">IF(A3736="","",IF(D3736="Delivered",IF(B3736&lt;=INDEX(P_Due,F3736),1,0),0))</f>
        <v>1</v>
      </c>
    </row>
    <row r="3737" customFormat="false" ht="15" hidden="false" customHeight="false" outlineLevel="0" collapsed="false">
      <c r="A3737" s="37" t="n">
        <v>1003260</v>
      </c>
      <c r="B3737" s="38" t="n">
        <v>46289</v>
      </c>
      <c r="C3737" s="39" t="n">
        <v>2</v>
      </c>
      <c r="D3737" s="39" t="s">
        <v>26</v>
      </c>
      <c r="E3737" s="39"/>
      <c r="F3737" s="41" t="n">
        <f aca="false">IF(A3737="","",MATCH(A3737,P_ID,1))</f>
        <v>3260</v>
      </c>
      <c r="G3737" s="41" t="str">
        <f aca="false">IF(A3737="","",INDEX(P_Svc,F3737))</f>
        <v>Standard</v>
      </c>
      <c r="H3737" s="41" t="str">
        <f aca="false">IF(A3737="","",INDEX(P_Zone,F3737))</f>
        <v>East</v>
      </c>
      <c r="I3737" s="41" t="n">
        <f aca="false">IF(A3737="","",IF(D3737="Delivered",IF(B3737&lt;=INDEX(P_Due,F3737),1,0),0))</f>
        <v>1</v>
      </c>
    </row>
    <row r="3738" customFormat="false" ht="15" hidden="false" customHeight="false" outlineLevel="0" collapsed="false">
      <c r="A3738" s="37" t="n">
        <v>1003275</v>
      </c>
      <c r="B3738" s="38" t="n">
        <v>46289</v>
      </c>
      <c r="C3738" s="39" t="n">
        <v>2</v>
      </c>
      <c r="D3738" s="39" t="s">
        <v>26</v>
      </c>
      <c r="E3738" s="39"/>
      <c r="F3738" s="41" t="n">
        <f aca="false">IF(A3738="","",MATCH(A3738,P_ID,1))</f>
        <v>3275</v>
      </c>
      <c r="G3738" s="41" t="str">
        <f aca="false">IF(A3738="","",INDEX(P_Svc,F3738))</f>
        <v>Standard</v>
      </c>
      <c r="H3738" s="41" t="str">
        <f aca="false">IF(A3738="","",INDEX(P_Zone,F3738))</f>
        <v>East</v>
      </c>
      <c r="I3738" s="41" t="n">
        <f aca="false">IF(A3738="","",IF(D3738="Delivered",IF(B3738&lt;=INDEX(P_Due,F3738),1,0),0))</f>
        <v>1</v>
      </c>
    </row>
    <row r="3739" customFormat="false" ht="15" hidden="false" customHeight="false" outlineLevel="0" collapsed="false">
      <c r="A3739" s="37" t="n">
        <v>1003278</v>
      </c>
      <c r="B3739" s="38" t="n">
        <v>46289</v>
      </c>
      <c r="C3739" s="39" t="n">
        <v>2</v>
      </c>
      <c r="D3739" s="39" t="s">
        <v>79</v>
      </c>
      <c r="E3739" s="39" t="s">
        <v>34</v>
      </c>
      <c r="F3739" s="41" t="n">
        <f aca="false">IF(A3739="","",MATCH(A3739,P_ID,1))</f>
        <v>3278</v>
      </c>
      <c r="G3739" s="41" t="str">
        <f aca="false">IF(A3739="","",INDEX(P_Svc,F3739))</f>
        <v>Economy</v>
      </c>
      <c r="H3739" s="41" t="str">
        <f aca="false">IF(A3739="","",INDEX(P_Zone,F3739))</f>
        <v>South</v>
      </c>
      <c r="I3739" s="41" t="n">
        <f aca="false">IF(A3739="","",IF(D3739="Delivered",IF(B3739&lt;=INDEX(P_Due,F3739),1,0),0))</f>
        <v>0</v>
      </c>
    </row>
    <row r="3740" customFormat="false" ht="15" hidden="false" customHeight="false" outlineLevel="0" collapsed="false">
      <c r="A3740" s="37" t="n">
        <v>1003288</v>
      </c>
      <c r="B3740" s="38" t="n">
        <v>46289</v>
      </c>
      <c r="C3740" s="39" t="n">
        <v>1</v>
      </c>
      <c r="D3740" s="39" t="s">
        <v>26</v>
      </c>
      <c r="E3740" s="39"/>
      <c r="F3740" s="41" t="n">
        <f aca="false">IF(A3740="","",MATCH(A3740,P_ID,1))</f>
        <v>3288</v>
      </c>
      <c r="G3740" s="41" t="str">
        <f aca="false">IF(A3740="","",INDEX(P_Svc,F3740))</f>
        <v>Standard</v>
      </c>
      <c r="H3740" s="41" t="str">
        <f aca="false">IF(A3740="","",INDEX(P_Zone,F3740))</f>
        <v>South</v>
      </c>
      <c r="I3740" s="41" t="n">
        <f aca="false">IF(A3740="","",IF(D3740="Delivered",IF(B3740&lt;=INDEX(P_Due,F3740),1,0),0))</f>
        <v>1</v>
      </c>
    </row>
    <row r="3741" customFormat="false" ht="15" hidden="false" customHeight="false" outlineLevel="0" collapsed="false">
      <c r="A3741" s="37" t="n">
        <v>1003290</v>
      </c>
      <c r="B3741" s="38" t="n">
        <v>46289</v>
      </c>
      <c r="C3741" s="39" t="n">
        <v>2</v>
      </c>
      <c r="D3741" s="39" t="s">
        <v>79</v>
      </c>
      <c r="E3741" s="39" t="s">
        <v>32</v>
      </c>
      <c r="F3741" s="41" t="n">
        <f aca="false">IF(A3741="","",MATCH(A3741,P_ID,1))</f>
        <v>3290</v>
      </c>
      <c r="G3741" s="41" t="str">
        <f aca="false">IF(A3741="","",INDEX(P_Svc,F3741))</f>
        <v>Standard</v>
      </c>
      <c r="H3741" s="41" t="str">
        <f aca="false">IF(A3741="","",INDEX(P_Zone,F3741))</f>
        <v>West</v>
      </c>
      <c r="I3741" s="41" t="n">
        <f aca="false">IF(A3741="","",IF(D3741="Delivered",IF(B3741&lt;=INDEX(P_Due,F3741),1,0),0))</f>
        <v>0</v>
      </c>
    </row>
    <row r="3742" customFormat="false" ht="15" hidden="false" customHeight="false" outlineLevel="0" collapsed="false">
      <c r="A3742" s="37" t="n">
        <v>1003291</v>
      </c>
      <c r="B3742" s="38" t="n">
        <v>46289</v>
      </c>
      <c r="C3742" s="39" t="n">
        <v>2</v>
      </c>
      <c r="D3742" s="39" t="s">
        <v>26</v>
      </c>
      <c r="E3742" s="39"/>
      <c r="F3742" s="41" t="n">
        <f aca="false">IF(A3742="","",MATCH(A3742,P_ID,1))</f>
        <v>3291</v>
      </c>
      <c r="G3742" s="41" t="str">
        <f aca="false">IF(A3742="","",INDEX(P_Svc,F3742))</f>
        <v>Economy</v>
      </c>
      <c r="H3742" s="41" t="str">
        <f aca="false">IF(A3742="","",INDEX(P_Zone,F3742))</f>
        <v>Central</v>
      </c>
      <c r="I3742" s="41" t="n">
        <f aca="false">IF(A3742="","",IF(D3742="Delivered",IF(B3742&lt;=INDEX(P_Due,F3742),1,0),0))</f>
        <v>1</v>
      </c>
    </row>
    <row r="3743" customFormat="false" ht="15" hidden="false" customHeight="false" outlineLevel="0" collapsed="false">
      <c r="A3743" s="37" t="n">
        <v>1003298</v>
      </c>
      <c r="B3743" s="38" t="n">
        <v>46289</v>
      </c>
      <c r="C3743" s="39" t="n">
        <v>2</v>
      </c>
      <c r="D3743" s="39" t="s">
        <v>79</v>
      </c>
      <c r="E3743" s="39" t="s">
        <v>32</v>
      </c>
      <c r="F3743" s="41" t="n">
        <f aca="false">IF(A3743="","",MATCH(A3743,P_ID,1))</f>
        <v>3298</v>
      </c>
      <c r="G3743" s="41" t="str">
        <f aca="false">IF(A3743="","",INDEX(P_Svc,F3743))</f>
        <v>Standard</v>
      </c>
      <c r="H3743" s="41" t="str">
        <f aca="false">IF(A3743="","",INDEX(P_Zone,F3743))</f>
        <v>Central</v>
      </c>
      <c r="I3743" s="41" t="n">
        <f aca="false">IF(A3743="","",IF(D3743="Delivered",IF(B3743&lt;=INDEX(P_Due,F3743),1,0),0))</f>
        <v>0</v>
      </c>
    </row>
    <row r="3744" customFormat="false" ht="15" hidden="false" customHeight="false" outlineLevel="0" collapsed="false">
      <c r="A3744" s="37" t="n">
        <v>1003299</v>
      </c>
      <c r="B3744" s="38" t="n">
        <v>46289</v>
      </c>
      <c r="C3744" s="39" t="n">
        <v>1</v>
      </c>
      <c r="D3744" s="39" t="s">
        <v>26</v>
      </c>
      <c r="E3744" s="39"/>
      <c r="F3744" s="41" t="n">
        <f aca="false">IF(A3744="","",MATCH(A3744,P_ID,1))</f>
        <v>3299</v>
      </c>
      <c r="G3744" s="41" t="str">
        <f aca="false">IF(A3744="","",INDEX(P_Svc,F3744))</f>
        <v>Standard</v>
      </c>
      <c r="H3744" s="41" t="str">
        <f aca="false">IF(A3744="","",INDEX(P_Zone,F3744))</f>
        <v>North</v>
      </c>
      <c r="I3744" s="41" t="n">
        <f aca="false">IF(A3744="","",IF(D3744="Delivered",IF(B3744&lt;=INDEX(P_Due,F3744),1,0),0))</f>
        <v>1</v>
      </c>
    </row>
    <row r="3745" customFormat="false" ht="15" hidden="false" customHeight="false" outlineLevel="0" collapsed="false">
      <c r="A3745" s="37" t="n">
        <v>1003300</v>
      </c>
      <c r="B3745" s="38" t="n">
        <v>46289</v>
      </c>
      <c r="C3745" s="39" t="n">
        <v>1</v>
      </c>
      <c r="D3745" s="39" t="s">
        <v>26</v>
      </c>
      <c r="E3745" s="39"/>
      <c r="F3745" s="41" t="n">
        <f aca="false">IF(A3745="","",MATCH(A3745,P_ID,1))</f>
        <v>3300</v>
      </c>
      <c r="G3745" s="41" t="str">
        <f aca="false">IF(A3745="","",INDEX(P_Svc,F3745))</f>
        <v>Economy</v>
      </c>
      <c r="H3745" s="41" t="str">
        <f aca="false">IF(A3745="","",INDEX(P_Zone,F3745))</f>
        <v>West</v>
      </c>
      <c r="I3745" s="41" t="n">
        <f aca="false">IF(A3745="","",IF(D3745="Delivered",IF(B3745&lt;=INDEX(P_Due,F3745),1,0),0))</f>
        <v>1</v>
      </c>
    </row>
    <row r="3746" customFormat="false" ht="15" hidden="false" customHeight="false" outlineLevel="0" collapsed="false">
      <c r="A3746" s="37" t="n">
        <v>1003301</v>
      </c>
      <c r="B3746" s="38" t="n">
        <v>46289</v>
      </c>
      <c r="C3746" s="39" t="n">
        <v>1</v>
      </c>
      <c r="D3746" s="39" t="s">
        <v>26</v>
      </c>
      <c r="E3746" s="39"/>
      <c r="F3746" s="41" t="n">
        <f aca="false">IF(A3746="","",MATCH(A3746,P_ID,1))</f>
        <v>3301</v>
      </c>
      <c r="G3746" s="41" t="str">
        <f aca="false">IF(A3746="","",INDEX(P_Svc,F3746))</f>
        <v>Economy</v>
      </c>
      <c r="H3746" s="41" t="str">
        <f aca="false">IF(A3746="","",INDEX(P_Zone,F3746))</f>
        <v>North</v>
      </c>
      <c r="I3746" s="41" t="n">
        <f aca="false">IF(A3746="","",IF(D3746="Delivered",IF(B3746&lt;=INDEX(P_Due,F3746),1,0),0))</f>
        <v>1</v>
      </c>
    </row>
    <row r="3747" customFormat="false" ht="15" hidden="false" customHeight="false" outlineLevel="0" collapsed="false">
      <c r="A3747" s="37" t="n">
        <v>1003302</v>
      </c>
      <c r="B3747" s="38" t="n">
        <v>46289</v>
      </c>
      <c r="C3747" s="39" t="n">
        <v>1</v>
      </c>
      <c r="D3747" s="39" t="s">
        <v>26</v>
      </c>
      <c r="E3747" s="39"/>
      <c r="F3747" s="41" t="n">
        <f aca="false">IF(A3747="","",MATCH(A3747,P_ID,1))</f>
        <v>3302</v>
      </c>
      <c r="G3747" s="41" t="str">
        <f aca="false">IF(A3747="","",INDEX(P_Svc,F3747))</f>
        <v>Standard</v>
      </c>
      <c r="H3747" s="41" t="str">
        <f aca="false">IF(A3747="","",INDEX(P_Zone,F3747))</f>
        <v>West</v>
      </c>
      <c r="I3747" s="41" t="n">
        <f aca="false">IF(A3747="","",IF(D3747="Delivered",IF(B3747&lt;=INDEX(P_Due,F3747),1,0),0))</f>
        <v>1</v>
      </c>
    </row>
    <row r="3748" customFormat="false" ht="15" hidden="false" customHeight="false" outlineLevel="0" collapsed="false">
      <c r="A3748" s="37" t="n">
        <v>1003303</v>
      </c>
      <c r="B3748" s="38" t="n">
        <v>46289</v>
      </c>
      <c r="C3748" s="39" t="n">
        <v>1</v>
      </c>
      <c r="D3748" s="39" t="s">
        <v>79</v>
      </c>
      <c r="E3748" s="39" t="s">
        <v>36</v>
      </c>
      <c r="F3748" s="41" t="n">
        <f aca="false">IF(A3748="","",MATCH(A3748,P_ID,1))</f>
        <v>3303</v>
      </c>
      <c r="G3748" s="41" t="str">
        <f aca="false">IF(A3748="","",INDEX(P_Svc,F3748))</f>
        <v>Standard</v>
      </c>
      <c r="H3748" s="41" t="str">
        <f aca="false">IF(A3748="","",INDEX(P_Zone,F3748))</f>
        <v>East</v>
      </c>
      <c r="I3748" s="41" t="n">
        <f aca="false">IF(A3748="","",IF(D3748="Delivered",IF(B3748&lt;=INDEX(P_Due,F3748),1,0),0))</f>
        <v>0</v>
      </c>
    </row>
    <row r="3749" customFormat="false" ht="15" hidden="false" customHeight="false" outlineLevel="0" collapsed="false">
      <c r="A3749" s="37" t="n">
        <v>1003304</v>
      </c>
      <c r="B3749" s="38" t="n">
        <v>46289</v>
      </c>
      <c r="C3749" s="39" t="n">
        <v>1</v>
      </c>
      <c r="D3749" s="39" t="s">
        <v>79</v>
      </c>
      <c r="E3749" s="39" t="s">
        <v>32</v>
      </c>
      <c r="F3749" s="41" t="n">
        <f aca="false">IF(A3749="","",MATCH(A3749,P_ID,1))</f>
        <v>3304</v>
      </c>
      <c r="G3749" s="41" t="str">
        <f aca="false">IF(A3749="","",INDEX(P_Svc,F3749))</f>
        <v>Standard</v>
      </c>
      <c r="H3749" s="41" t="str">
        <f aca="false">IF(A3749="","",INDEX(P_Zone,F3749))</f>
        <v>East</v>
      </c>
      <c r="I3749" s="41" t="n">
        <f aca="false">IF(A3749="","",IF(D3749="Delivered",IF(B3749&lt;=INDEX(P_Due,F3749),1,0),0))</f>
        <v>0</v>
      </c>
    </row>
    <row r="3750" customFormat="false" ht="15" hidden="false" customHeight="false" outlineLevel="0" collapsed="false">
      <c r="A3750" s="37" t="n">
        <v>1003306</v>
      </c>
      <c r="B3750" s="38" t="n">
        <v>46289</v>
      </c>
      <c r="C3750" s="39" t="n">
        <v>1</v>
      </c>
      <c r="D3750" s="39" t="s">
        <v>26</v>
      </c>
      <c r="E3750" s="39"/>
      <c r="F3750" s="41" t="n">
        <f aca="false">IF(A3750="","",MATCH(A3750,P_ID,1))</f>
        <v>3306</v>
      </c>
      <c r="G3750" s="41" t="str">
        <f aca="false">IF(A3750="","",INDEX(P_Svc,F3750))</f>
        <v>Standard</v>
      </c>
      <c r="H3750" s="41" t="str">
        <f aca="false">IF(A3750="","",INDEX(P_Zone,F3750))</f>
        <v>North</v>
      </c>
      <c r="I3750" s="41" t="n">
        <f aca="false">IF(A3750="","",IF(D3750="Delivered",IF(B3750&lt;=INDEX(P_Due,F3750),1,0),0))</f>
        <v>1</v>
      </c>
    </row>
    <row r="3751" customFormat="false" ht="15" hidden="false" customHeight="false" outlineLevel="0" collapsed="false">
      <c r="A3751" s="37" t="n">
        <v>1003307</v>
      </c>
      <c r="B3751" s="38" t="n">
        <v>46289</v>
      </c>
      <c r="C3751" s="39" t="n">
        <v>1</v>
      </c>
      <c r="D3751" s="39" t="s">
        <v>26</v>
      </c>
      <c r="E3751" s="39"/>
      <c r="F3751" s="41" t="n">
        <f aca="false">IF(A3751="","",MATCH(A3751,P_ID,1))</f>
        <v>3307</v>
      </c>
      <c r="G3751" s="41" t="str">
        <f aca="false">IF(A3751="","",INDEX(P_Svc,F3751))</f>
        <v>Standard</v>
      </c>
      <c r="H3751" s="41" t="str">
        <f aca="false">IF(A3751="","",INDEX(P_Zone,F3751))</f>
        <v>West</v>
      </c>
      <c r="I3751" s="41" t="n">
        <f aca="false">IF(A3751="","",IF(D3751="Delivered",IF(B3751&lt;=INDEX(P_Due,F3751),1,0),0))</f>
        <v>1</v>
      </c>
    </row>
    <row r="3752" customFormat="false" ht="15" hidden="false" customHeight="false" outlineLevel="0" collapsed="false">
      <c r="A3752" s="37" t="n">
        <v>1003308</v>
      </c>
      <c r="B3752" s="38" t="n">
        <v>46289</v>
      </c>
      <c r="C3752" s="39" t="n">
        <v>1</v>
      </c>
      <c r="D3752" s="39" t="s">
        <v>26</v>
      </c>
      <c r="E3752" s="39"/>
      <c r="F3752" s="41" t="n">
        <f aca="false">IF(A3752="","",MATCH(A3752,P_ID,1))</f>
        <v>3308</v>
      </c>
      <c r="G3752" s="41" t="str">
        <f aca="false">IF(A3752="","",INDEX(P_Svc,F3752))</f>
        <v>Express</v>
      </c>
      <c r="H3752" s="41" t="str">
        <f aca="false">IF(A3752="","",INDEX(P_Zone,F3752))</f>
        <v>West</v>
      </c>
      <c r="I3752" s="41" t="n">
        <f aca="false">IF(A3752="","",IF(D3752="Delivered",IF(B3752&lt;=INDEX(P_Due,F3752),1,0),0))</f>
        <v>1</v>
      </c>
    </row>
    <row r="3753" customFormat="false" ht="15" hidden="false" customHeight="false" outlineLevel="0" collapsed="false">
      <c r="A3753" s="37" t="n">
        <v>1003309</v>
      </c>
      <c r="B3753" s="38" t="n">
        <v>46289</v>
      </c>
      <c r="C3753" s="39" t="n">
        <v>1</v>
      </c>
      <c r="D3753" s="39" t="s">
        <v>26</v>
      </c>
      <c r="E3753" s="39"/>
      <c r="F3753" s="41" t="n">
        <f aca="false">IF(A3753="","",MATCH(A3753,P_ID,1))</f>
        <v>3309</v>
      </c>
      <c r="G3753" s="41" t="str">
        <f aca="false">IF(A3753="","",INDEX(P_Svc,F3753))</f>
        <v>Standard</v>
      </c>
      <c r="H3753" s="41" t="str">
        <f aca="false">IF(A3753="","",INDEX(P_Zone,F3753))</f>
        <v>West</v>
      </c>
      <c r="I3753" s="41" t="n">
        <f aca="false">IF(A3753="","",IF(D3753="Delivered",IF(B3753&lt;=INDEX(P_Due,F3753),1,0),0))</f>
        <v>1</v>
      </c>
    </row>
    <row r="3754" customFormat="false" ht="15" hidden="false" customHeight="false" outlineLevel="0" collapsed="false">
      <c r="A3754" s="37" t="n">
        <v>1003310</v>
      </c>
      <c r="B3754" s="38" t="n">
        <v>46289</v>
      </c>
      <c r="C3754" s="39" t="n">
        <v>1</v>
      </c>
      <c r="D3754" s="39" t="s">
        <v>26</v>
      </c>
      <c r="E3754" s="39"/>
      <c r="F3754" s="41" t="n">
        <f aca="false">IF(A3754="","",MATCH(A3754,P_ID,1))</f>
        <v>3310</v>
      </c>
      <c r="G3754" s="41" t="str">
        <f aca="false">IF(A3754="","",INDEX(P_Svc,F3754))</f>
        <v>Standard</v>
      </c>
      <c r="H3754" s="41" t="str">
        <f aca="false">IF(A3754="","",INDEX(P_Zone,F3754))</f>
        <v>Central</v>
      </c>
      <c r="I3754" s="41" t="n">
        <f aca="false">IF(A3754="","",IF(D3754="Delivered",IF(B3754&lt;=INDEX(P_Due,F3754),1,0),0))</f>
        <v>1</v>
      </c>
    </row>
    <row r="3755" customFormat="false" ht="15" hidden="false" customHeight="false" outlineLevel="0" collapsed="false">
      <c r="A3755" s="37" t="n">
        <v>1003311</v>
      </c>
      <c r="B3755" s="38" t="n">
        <v>46289</v>
      </c>
      <c r="C3755" s="39" t="n">
        <v>1</v>
      </c>
      <c r="D3755" s="39" t="s">
        <v>26</v>
      </c>
      <c r="E3755" s="39"/>
      <c r="F3755" s="41" t="n">
        <f aca="false">IF(A3755="","",MATCH(A3755,P_ID,1))</f>
        <v>3311</v>
      </c>
      <c r="G3755" s="41" t="str">
        <f aca="false">IF(A3755="","",INDEX(P_Svc,F3755))</f>
        <v>Standard</v>
      </c>
      <c r="H3755" s="41" t="str">
        <f aca="false">IF(A3755="","",INDEX(P_Zone,F3755))</f>
        <v>South</v>
      </c>
      <c r="I3755" s="41" t="n">
        <f aca="false">IF(A3755="","",IF(D3755="Delivered",IF(B3755&lt;=INDEX(P_Due,F3755),1,0),0))</f>
        <v>1</v>
      </c>
    </row>
    <row r="3756" customFormat="false" ht="15" hidden="false" customHeight="false" outlineLevel="0" collapsed="false">
      <c r="A3756" s="37" t="n">
        <v>1003312</v>
      </c>
      <c r="B3756" s="38" t="n">
        <v>46289</v>
      </c>
      <c r="C3756" s="39" t="n">
        <v>1</v>
      </c>
      <c r="D3756" s="39" t="s">
        <v>26</v>
      </c>
      <c r="E3756" s="39"/>
      <c r="F3756" s="41" t="n">
        <f aca="false">IF(A3756="","",MATCH(A3756,P_ID,1))</f>
        <v>3312</v>
      </c>
      <c r="G3756" s="41" t="str">
        <f aca="false">IF(A3756="","",INDEX(P_Svc,F3756))</f>
        <v>Standard</v>
      </c>
      <c r="H3756" s="41" t="str">
        <f aca="false">IF(A3756="","",INDEX(P_Zone,F3756))</f>
        <v>South</v>
      </c>
      <c r="I3756" s="41" t="n">
        <f aca="false">IF(A3756="","",IF(D3756="Delivered",IF(B3756&lt;=INDEX(P_Due,F3756),1,0),0))</f>
        <v>1</v>
      </c>
    </row>
    <row r="3757" customFormat="false" ht="15" hidden="false" customHeight="false" outlineLevel="0" collapsed="false">
      <c r="A3757" s="37" t="n">
        <v>1003314</v>
      </c>
      <c r="B3757" s="38" t="n">
        <v>46289</v>
      </c>
      <c r="C3757" s="39" t="n">
        <v>1</v>
      </c>
      <c r="D3757" s="39" t="s">
        <v>26</v>
      </c>
      <c r="E3757" s="39"/>
      <c r="F3757" s="41" t="n">
        <f aca="false">IF(A3757="","",MATCH(A3757,P_ID,1))</f>
        <v>3314</v>
      </c>
      <c r="G3757" s="41" t="str">
        <f aca="false">IF(A3757="","",INDEX(P_Svc,F3757))</f>
        <v>Standard</v>
      </c>
      <c r="H3757" s="41" t="str">
        <f aca="false">IF(A3757="","",INDEX(P_Zone,F3757))</f>
        <v>Central</v>
      </c>
      <c r="I3757" s="41" t="n">
        <f aca="false">IF(A3757="","",IF(D3757="Delivered",IF(B3757&lt;=INDEX(P_Due,F3757),1,0),0))</f>
        <v>1</v>
      </c>
    </row>
    <row r="3758" customFormat="false" ht="15" hidden="false" customHeight="false" outlineLevel="0" collapsed="false">
      <c r="A3758" s="37" t="n">
        <v>1003315</v>
      </c>
      <c r="B3758" s="38" t="n">
        <v>46289</v>
      </c>
      <c r="C3758" s="39" t="n">
        <v>1</v>
      </c>
      <c r="D3758" s="39" t="s">
        <v>26</v>
      </c>
      <c r="E3758" s="39"/>
      <c r="F3758" s="41" t="n">
        <f aca="false">IF(A3758="","",MATCH(A3758,P_ID,1))</f>
        <v>3315</v>
      </c>
      <c r="G3758" s="41" t="str">
        <f aca="false">IF(A3758="","",INDEX(P_Svc,F3758))</f>
        <v>Standard</v>
      </c>
      <c r="H3758" s="41" t="str">
        <f aca="false">IF(A3758="","",INDEX(P_Zone,F3758))</f>
        <v>West</v>
      </c>
      <c r="I3758" s="41" t="n">
        <f aca="false">IF(A3758="","",IF(D3758="Delivered",IF(B3758&lt;=INDEX(P_Due,F3758),1,0),0))</f>
        <v>1</v>
      </c>
    </row>
    <row r="3759" customFormat="false" ht="15" hidden="false" customHeight="false" outlineLevel="0" collapsed="false">
      <c r="A3759" s="37" t="n">
        <v>1003316</v>
      </c>
      <c r="B3759" s="38" t="n">
        <v>46289</v>
      </c>
      <c r="C3759" s="39" t="n">
        <v>1</v>
      </c>
      <c r="D3759" s="39" t="s">
        <v>26</v>
      </c>
      <c r="E3759" s="39"/>
      <c r="F3759" s="41" t="n">
        <f aca="false">IF(A3759="","",MATCH(A3759,P_ID,1))</f>
        <v>3316</v>
      </c>
      <c r="G3759" s="41" t="str">
        <f aca="false">IF(A3759="","",INDEX(P_Svc,F3759))</f>
        <v>Standard</v>
      </c>
      <c r="H3759" s="41" t="str">
        <f aca="false">IF(A3759="","",INDEX(P_Zone,F3759))</f>
        <v>North</v>
      </c>
      <c r="I3759" s="41" t="n">
        <f aca="false">IF(A3759="","",IF(D3759="Delivered",IF(B3759&lt;=INDEX(P_Due,F3759),1,0),0))</f>
        <v>1</v>
      </c>
    </row>
    <row r="3760" customFormat="false" ht="15" hidden="false" customHeight="false" outlineLevel="0" collapsed="false">
      <c r="A3760" s="37" t="n">
        <v>1003317</v>
      </c>
      <c r="B3760" s="38" t="n">
        <v>46289</v>
      </c>
      <c r="C3760" s="39" t="n">
        <v>1</v>
      </c>
      <c r="D3760" s="39" t="s">
        <v>26</v>
      </c>
      <c r="E3760" s="39"/>
      <c r="F3760" s="41" t="n">
        <f aca="false">IF(A3760="","",MATCH(A3760,P_ID,1))</f>
        <v>3317</v>
      </c>
      <c r="G3760" s="41" t="str">
        <f aca="false">IF(A3760="","",INDEX(P_Svc,F3760))</f>
        <v>Standard</v>
      </c>
      <c r="H3760" s="41" t="str">
        <f aca="false">IF(A3760="","",INDEX(P_Zone,F3760))</f>
        <v>East</v>
      </c>
      <c r="I3760" s="41" t="n">
        <f aca="false">IF(A3760="","",IF(D3760="Delivered",IF(B3760&lt;=INDEX(P_Due,F3760),1,0),0))</f>
        <v>1</v>
      </c>
    </row>
    <row r="3761" customFormat="false" ht="15" hidden="false" customHeight="false" outlineLevel="0" collapsed="false">
      <c r="A3761" s="37" t="n">
        <v>1003318</v>
      </c>
      <c r="B3761" s="38" t="n">
        <v>46289</v>
      </c>
      <c r="C3761" s="39" t="n">
        <v>1</v>
      </c>
      <c r="D3761" s="39" t="s">
        <v>26</v>
      </c>
      <c r="E3761" s="39"/>
      <c r="F3761" s="41" t="n">
        <f aca="false">IF(A3761="","",MATCH(A3761,P_ID,1))</f>
        <v>3318</v>
      </c>
      <c r="G3761" s="41" t="str">
        <f aca="false">IF(A3761="","",INDEX(P_Svc,F3761))</f>
        <v>Standard</v>
      </c>
      <c r="H3761" s="41" t="str">
        <f aca="false">IF(A3761="","",INDEX(P_Zone,F3761))</f>
        <v>Central</v>
      </c>
      <c r="I3761" s="41" t="n">
        <f aca="false">IF(A3761="","",IF(D3761="Delivered",IF(B3761&lt;=INDEX(P_Due,F3761),1,0),0))</f>
        <v>1</v>
      </c>
    </row>
    <row r="3762" customFormat="false" ht="15" hidden="false" customHeight="false" outlineLevel="0" collapsed="false">
      <c r="A3762" s="37" t="n">
        <v>1003319</v>
      </c>
      <c r="B3762" s="38" t="n">
        <v>46289</v>
      </c>
      <c r="C3762" s="39" t="n">
        <v>1</v>
      </c>
      <c r="D3762" s="39" t="s">
        <v>26</v>
      </c>
      <c r="E3762" s="39"/>
      <c r="F3762" s="41" t="n">
        <f aca="false">IF(A3762="","",MATCH(A3762,P_ID,1))</f>
        <v>3319</v>
      </c>
      <c r="G3762" s="41" t="str">
        <f aca="false">IF(A3762="","",INDEX(P_Svc,F3762))</f>
        <v>Economy</v>
      </c>
      <c r="H3762" s="41" t="str">
        <f aca="false">IF(A3762="","",INDEX(P_Zone,F3762))</f>
        <v>North</v>
      </c>
      <c r="I3762" s="41" t="n">
        <f aca="false">IF(A3762="","",IF(D3762="Delivered",IF(B3762&lt;=INDEX(P_Due,F3762),1,0),0))</f>
        <v>1</v>
      </c>
    </row>
    <row r="3763" customFormat="false" ht="15" hidden="false" customHeight="false" outlineLevel="0" collapsed="false">
      <c r="A3763" s="37" t="n">
        <v>1003320</v>
      </c>
      <c r="B3763" s="38" t="n">
        <v>46289</v>
      </c>
      <c r="C3763" s="39" t="n">
        <v>0</v>
      </c>
      <c r="D3763" s="39" t="s">
        <v>80</v>
      </c>
      <c r="E3763" s="39" t="s">
        <v>40</v>
      </c>
      <c r="F3763" s="41" t="n">
        <f aca="false">IF(A3763="","",MATCH(A3763,P_ID,1))</f>
        <v>3320</v>
      </c>
      <c r="G3763" s="41" t="str">
        <f aca="false">IF(A3763="","",INDEX(P_Svc,F3763))</f>
        <v>Standard</v>
      </c>
      <c r="H3763" s="41" t="str">
        <f aca="false">IF(A3763="","",INDEX(P_Zone,F3763))</f>
        <v>Central</v>
      </c>
      <c r="I3763" s="41" t="n">
        <f aca="false">IF(A3763="","",IF(D3763="Delivered",IF(B3763&lt;=INDEX(P_Due,F3763),1,0),0))</f>
        <v>0</v>
      </c>
    </row>
    <row r="3764" customFormat="false" ht="15" hidden="false" customHeight="false" outlineLevel="0" collapsed="false">
      <c r="A3764" s="37" t="n">
        <v>1003321</v>
      </c>
      <c r="B3764" s="38" t="n">
        <v>46289</v>
      </c>
      <c r="C3764" s="39" t="n">
        <v>1</v>
      </c>
      <c r="D3764" s="39" t="s">
        <v>26</v>
      </c>
      <c r="E3764" s="39"/>
      <c r="F3764" s="41" t="n">
        <f aca="false">IF(A3764="","",MATCH(A3764,P_ID,1))</f>
        <v>3321</v>
      </c>
      <c r="G3764" s="41" t="str">
        <f aca="false">IF(A3764="","",INDEX(P_Svc,F3764))</f>
        <v>Standard</v>
      </c>
      <c r="H3764" s="41" t="str">
        <f aca="false">IF(A3764="","",INDEX(P_Zone,F3764))</f>
        <v>West</v>
      </c>
      <c r="I3764" s="41" t="n">
        <f aca="false">IF(A3764="","",IF(D3764="Delivered",IF(B3764&lt;=INDEX(P_Due,F3764),1,0),0))</f>
        <v>1</v>
      </c>
    </row>
    <row r="3765" customFormat="false" ht="15" hidden="false" customHeight="false" outlineLevel="0" collapsed="false">
      <c r="A3765" s="37" t="n">
        <v>1003322</v>
      </c>
      <c r="B3765" s="38" t="n">
        <v>46289</v>
      </c>
      <c r="C3765" s="39" t="n">
        <v>1</v>
      </c>
      <c r="D3765" s="39" t="s">
        <v>26</v>
      </c>
      <c r="E3765" s="39"/>
      <c r="F3765" s="41" t="n">
        <f aca="false">IF(A3765="","",MATCH(A3765,P_ID,1))</f>
        <v>3322</v>
      </c>
      <c r="G3765" s="41" t="str">
        <f aca="false">IF(A3765="","",INDEX(P_Svc,F3765))</f>
        <v>Economy</v>
      </c>
      <c r="H3765" s="41" t="str">
        <f aca="false">IF(A3765="","",INDEX(P_Zone,F3765))</f>
        <v>North</v>
      </c>
      <c r="I3765" s="41" t="n">
        <f aca="false">IF(A3765="","",IF(D3765="Delivered",IF(B3765&lt;=INDEX(P_Due,F3765),1,0),0))</f>
        <v>1</v>
      </c>
    </row>
    <row r="3766" customFormat="false" ht="15" hidden="false" customHeight="false" outlineLevel="0" collapsed="false">
      <c r="A3766" s="37" t="n">
        <v>1003323</v>
      </c>
      <c r="B3766" s="38" t="n">
        <v>46289</v>
      </c>
      <c r="C3766" s="39" t="n">
        <v>1</v>
      </c>
      <c r="D3766" s="39" t="s">
        <v>26</v>
      </c>
      <c r="E3766" s="39"/>
      <c r="F3766" s="41" t="n">
        <f aca="false">IF(A3766="","",MATCH(A3766,P_ID,1))</f>
        <v>3323</v>
      </c>
      <c r="G3766" s="41" t="str">
        <f aca="false">IF(A3766="","",INDEX(P_Svc,F3766))</f>
        <v>Standard</v>
      </c>
      <c r="H3766" s="41" t="str">
        <f aca="false">IF(A3766="","",INDEX(P_Zone,F3766))</f>
        <v>North</v>
      </c>
      <c r="I3766" s="41" t="n">
        <f aca="false">IF(A3766="","",IF(D3766="Delivered",IF(B3766&lt;=INDEX(P_Due,F3766),1,0),0))</f>
        <v>1</v>
      </c>
    </row>
    <row r="3767" customFormat="false" ht="15" hidden="false" customHeight="false" outlineLevel="0" collapsed="false">
      <c r="A3767" s="37" t="n">
        <v>1003324</v>
      </c>
      <c r="B3767" s="38" t="n">
        <v>46289</v>
      </c>
      <c r="C3767" s="39" t="n">
        <v>1</v>
      </c>
      <c r="D3767" s="39" t="s">
        <v>26</v>
      </c>
      <c r="E3767" s="39"/>
      <c r="F3767" s="41" t="n">
        <f aca="false">IF(A3767="","",MATCH(A3767,P_ID,1))</f>
        <v>3324</v>
      </c>
      <c r="G3767" s="41" t="str">
        <f aca="false">IF(A3767="","",INDEX(P_Svc,F3767))</f>
        <v>Economy</v>
      </c>
      <c r="H3767" s="41" t="str">
        <f aca="false">IF(A3767="","",INDEX(P_Zone,F3767))</f>
        <v>South</v>
      </c>
      <c r="I3767" s="41" t="n">
        <f aca="false">IF(A3767="","",IF(D3767="Delivered",IF(B3767&lt;=INDEX(P_Due,F3767),1,0),0))</f>
        <v>1</v>
      </c>
    </row>
    <row r="3768" customFormat="false" ht="15" hidden="false" customHeight="false" outlineLevel="0" collapsed="false">
      <c r="A3768" s="37" t="n">
        <v>1003325</v>
      </c>
      <c r="B3768" s="38" t="n">
        <v>46289</v>
      </c>
      <c r="C3768" s="39" t="n">
        <v>1</v>
      </c>
      <c r="D3768" s="39" t="s">
        <v>26</v>
      </c>
      <c r="E3768" s="39"/>
      <c r="F3768" s="41" t="n">
        <f aca="false">IF(A3768="","",MATCH(A3768,P_ID,1))</f>
        <v>3325</v>
      </c>
      <c r="G3768" s="41" t="str">
        <f aca="false">IF(A3768="","",INDEX(P_Svc,F3768))</f>
        <v>Standard</v>
      </c>
      <c r="H3768" s="41" t="str">
        <f aca="false">IF(A3768="","",INDEX(P_Zone,F3768))</f>
        <v>North</v>
      </c>
      <c r="I3768" s="41" t="n">
        <f aca="false">IF(A3768="","",IF(D3768="Delivered",IF(B3768&lt;=INDEX(P_Due,F3768),1,0),0))</f>
        <v>1</v>
      </c>
    </row>
    <row r="3769" customFormat="false" ht="15" hidden="false" customHeight="false" outlineLevel="0" collapsed="false">
      <c r="A3769" s="37" t="n">
        <v>1003326</v>
      </c>
      <c r="B3769" s="38" t="n">
        <v>46289</v>
      </c>
      <c r="C3769" s="39" t="n">
        <v>1</v>
      </c>
      <c r="D3769" s="39" t="s">
        <v>26</v>
      </c>
      <c r="E3769" s="39"/>
      <c r="F3769" s="41" t="n">
        <f aca="false">IF(A3769="","",MATCH(A3769,P_ID,1))</f>
        <v>3326</v>
      </c>
      <c r="G3769" s="41" t="str">
        <f aca="false">IF(A3769="","",INDEX(P_Svc,F3769))</f>
        <v>Economy</v>
      </c>
      <c r="H3769" s="41" t="str">
        <f aca="false">IF(A3769="","",INDEX(P_Zone,F3769))</f>
        <v>West</v>
      </c>
      <c r="I3769" s="41" t="n">
        <f aca="false">IF(A3769="","",IF(D3769="Delivered",IF(B3769&lt;=INDEX(P_Due,F3769),1,0),0))</f>
        <v>1</v>
      </c>
    </row>
    <row r="3770" customFormat="false" ht="15" hidden="false" customHeight="false" outlineLevel="0" collapsed="false">
      <c r="A3770" s="37" t="n">
        <v>1003327</v>
      </c>
      <c r="B3770" s="38" t="n">
        <v>46289</v>
      </c>
      <c r="C3770" s="39" t="n">
        <v>1</v>
      </c>
      <c r="D3770" s="39" t="s">
        <v>26</v>
      </c>
      <c r="E3770" s="39"/>
      <c r="F3770" s="41" t="n">
        <f aca="false">IF(A3770="","",MATCH(A3770,P_ID,1))</f>
        <v>3327</v>
      </c>
      <c r="G3770" s="41" t="str">
        <f aca="false">IF(A3770="","",INDEX(P_Svc,F3770))</f>
        <v>Economy</v>
      </c>
      <c r="H3770" s="41" t="str">
        <f aca="false">IF(A3770="","",INDEX(P_Zone,F3770))</f>
        <v>South</v>
      </c>
      <c r="I3770" s="41" t="n">
        <f aca="false">IF(A3770="","",IF(D3770="Delivered",IF(B3770&lt;=INDEX(P_Due,F3770),1,0),0))</f>
        <v>1</v>
      </c>
    </row>
    <row r="3771" customFormat="false" ht="15" hidden="false" customHeight="false" outlineLevel="0" collapsed="false">
      <c r="A3771" s="37" t="n">
        <v>1003328</v>
      </c>
      <c r="B3771" s="38" t="n">
        <v>46289</v>
      </c>
      <c r="C3771" s="39" t="n">
        <v>1</v>
      </c>
      <c r="D3771" s="39" t="s">
        <v>26</v>
      </c>
      <c r="E3771" s="39"/>
      <c r="F3771" s="41" t="n">
        <f aca="false">IF(A3771="","",MATCH(A3771,P_ID,1))</f>
        <v>3328</v>
      </c>
      <c r="G3771" s="41" t="str">
        <f aca="false">IF(A3771="","",INDEX(P_Svc,F3771))</f>
        <v>Standard</v>
      </c>
      <c r="H3771" s="41" t="str">
        <f aca="false">IF(A3771="","",INDEX(P_Zone,F3771))</f>
        <v>East</v>
      </c>
      <c r="I3771" s="41" t="n">
        <f aca="false">IF(A3771="","",IF(D3771="Delivered",IF(B3771&lt;=INDEX(P_Due,F3771),1,0),0))</f>
        <v>1</v>
      </c>
    </row>
    <row r="3772" customFormat="false" ht="15" hidden="false" customHeight="false" outlineLevel="0" collapsed="false">
      <c r="A3772" s="37" t="n">
        <v>1003329</v>
      </c>
      <c r="B3772" s="38" t="n">
        <v>46289</v>
      </c>
      <c r="C3772" s="39" t="n">
        <v>1</v>
      </c>
      <c r="D3772" s="39" t="s">
        <v>79</v>
      </c>
      <c r="E3772" s="39" t="s">
        <v>36</v>
      </c>
      <c r="F3772" s="41" t="n">
        <f aca="false">IF(A3772="","",MATCH(A3772,P_ID,1))</f>
        <v>3329</v>
      </c>
      <c r="G3772" s="41" t="str">
        <f aca="false">IF(A3772="","",INDEX(P_Svc,F3772))</f>
        <v>Standard</v>
      </c>
      <c r="H3772" s="41" t="str">
        <f aca="false">IF(A3772="","",INDEX(P_Zone,F3772))</f>
        <v>North</v>
      </c>
      <c r="I3772" s="41" t="n">
        <f aca="false">IF(A3772="","",IF(D3772="Delivered",IF(B3772&lt;=INDEX(P_Due,F3772),1,0),0))</f>
        <v>0</v>
      </c>
    </row>
    <row r="3773" customFormat="false" ht="15" hidden="false" customHeight="false" outlineLevel="0" collapsed="false">
      <c r="A3773" s="37" t="n">
        <v>1003330</v>
      </c>
      <c r="B3773" s="38" t="n">
        <v>46289</v>
      </c>
      <c r="C3773" s="39" t="n">
        <v>1</v>
      </c>
      <c r="D3773" s="39" t="s">
        <v>26</v>
      </c>
      <c r="E3773" s="39"/>
      <c r="F3773" s="41" t="n">
        <f aca="false">IF(A3773="","",MATCH(A3773,P_ID,1))</f>
        <v>3330</v>
      </c>
      <c r="G3773" s="41" t="str">
        <f aca="false">IF(A3773="","",INDEX(P_Svc,F3773))</f>
        <v>Standard</v>
      </c>
      <c r="H3773" s="41" t="str">
        <f aca="false">IF(A3773="","",INDEX(P_Zone,F3773))</f>
        <v>South</v>
      </c>
      <c r="I3773" s="41" t="n">
        <f aca="false">IF(A3773="","",IF(D3773="Delivered",IF(B3773&lt;=INDEX(P_Due,F3773),1,0),0))</f>
        <v>1</v>
      </c>
    </row>
    <row r="3774" customFormat="false" ht="15" hidden="false" customHeight="false" outlineLevel="0" collapsed="false">
      <c r="A3774" s="37" t="n">
        <v>1003331</v>
      </c>
      <c r="B3774" s="38" t="n">
        <v>46289</v>
      </c>
      <c r="C3774" s="39" t="n">
        <v>1</v>
      </c>
      <c r="D3774" s="39" t="s">
        <v>26</v>
      </c>
      <c r="E3774" s="39"/>
      <c r="F3774" s="41" t="n">
        <f aca="false">IF(A3774="","",MATCH(A3774,P_ID,1))</f>
        <v>3331</v>
      </c>
      <c r="G3774" s="41" t="str">
        <f aca="false">IF(A3774="","",INDEX(P_Svc,F3774))</f>
        <v>Standard</v>
      </c>
      <c r="H3774" s="41" t="str">
        <f aca="false">IF(A3774="","",INDEX(P_Zone,F3774))</f>
        <v>West</v>
      </c>
      <c r="I3774" s="41" t="n">
        <f aca="false">IF(A3774="","",IF(D3774="Delivered",IF(B3774&lt;=INDEX(P_Due,F3774),1,0),0))</f>
        <v>1</v>
      </c>
    </row>
    <row r="3775" customFormat="false" ht="15" hidden="false" customHeight="false" outlineLevel="0" collapsed="false">
      <c r="A3775" s="37" t="n">
        <v>1003332</v>
      </c>
      <c r="B3775" s="38" t="n">
        <v>46289</v>
      </c>
      <c r="C3775" s="39" t="n">
        <v>1</v>
      </c>
      <c r="D3775" s="39" t="s">
        <v>26</v>
      </c>
      <c r="E3775" s="39"/>
      <c r="F3775" s="41" t="n">
        <f aca="false">IF(A3775="","",MATCH(A3775,P_ID,1))</f>
        <v>3332</v>
      </c>
      <c r="G3775" s="41" t="str">
        <f aca="false">IF(A3775="","",INDEX(P_Svc,F3775))</f>
        <v>Economy</v>
      </c>
      <c r="H3775" s="41" t="str">
        <f aca="false">IF(A3775="","",INDEX(P_Zone,F3775))</f>
        <v>West</v>
      </c>
      <c r="I3775" s="41" t="n">
        <f aca="false">IF(A3775="","",IF(D3775="Delivered",IF(B3775&lt;=INDEX(P_Due,F3775),1,0),0))</f>
        <v>1</v>
      </c>
    </row>
    <row r="3776" customFormat="false" ht="15" hidden="false" customHeight="false" outlineLevel="0" collapsed="false">
      <c r="A3776" s="37" t="n">
        <v>1003333</v>
      </c>
      <c r="B3776" s="38" t="n">
        <v>46289</v>
      </c>
      <c r="C3776" s="39" t="n">
        <v>1</v>
      </c>
      <c r="D3776" s="39" t="s">
        <v>79</v>
      </c>
      <c r="E3776" s="39" t="s">
        <v>34</v>
      </c>
      <c r="F3776" s="41" t="n">
        <f aca="false">IF(A3776="","",MATCH(A3776,P_ID,1))</f>
        <v>3333</v>
      </c>
      <c r="G3776" s="41" t="str">
        <f aca="false">IF(A3776="","",INDEX(P_Svc,F3776))</f>
        <v>Standard</v>
      </c>
      <c r="H3776" s="41" t="str">
        <f aca="false">IF(A3776="","",INDEX(P_Zone,F3776))</f>
        <v>East</v>
      </c>
      <c r="I3776" s="41" t="n">
        <f aca="false">IF(A3776="","",IF(D3776="Delivered",IF(B3776&lt;=INDEX(P_Due,F3776),1,0),0))</f>
        <v>0</v>
      </c>
    </row>
    <row r="3777" customFormat="false" ht="15" hidden="false" customHeight="false" outlineLevel="0" collapsed="false">
      <c r="A3777" s="37" t="n">
        <v>1003334</v>
      </c>
      <c r="B3777" s="38" t="n">
        <v>46289</v>
      </c>
      <c r="C3777" s="39" t="n">
        <v>1</v>
      </c>
      <c r="D3777" s="39" t="s">
        <v>26</v>
      </c>
      <c r="E3777" s="39"/>
      <c r="F3777" s="41" t="n">
        <f aca="false">IF(A3777="","",MATCH(A3777,P_ID,1))</f>
        <v>3334</v>
      </c>
      <c r="G3777" s="41" t="str">
        <f aca="false">IF(A3777="","",INDEX(P_Svc,F3777))</f>
        <v>Standard</v>
      </c>
      <c r="H3777" s="41" t="str">
        <f aca="false">IF(A3777="","",INDEX(P_Zone,F3777))</f>
        <v>Central</v>
      </c>
      <c r="I3777" s="41" t="n">
        <f aca="false">IF(A3777="","",IF(D3777="Delivered",IF(B3777&lt;=INDEX(P_Due,F3777),1,0),0))</f>
        <v>1</v>
      </c>
    </row>
    <row r="3778" customFormat="false" ht="15" hidden="false" customHeight="false" outlineLevel="0" collapsed="false">
      <c r="A3778" s="37" t="n">
        <v>1003335</v>
      </c>
      <c r="B3778" s="38" t="n">
        <v>46289</v>
      </c>
      <c r="C3778" s="39" t="n">
        <v>1</v>
      </c>
      <c r="D3778" s="39" t="s">
        <v>26</v>
      </c>
      <c r="E3778" s="39"/>
      <c r="F3778" s="41" t="n">
        <f aca="false">IF(A3778="","",MATCH(A3778,P_ID,1))</f>
        <v>3335</v>
      </c>
      <c r="G3778" s="41" t="str">
        <f aca="false">IF(A3778="","",INDEX(P_Svc,F3778))</f>
        <v>Standard</v>
      </c>
      <c r="H3778" s="41" t="str">
        <f aca="false">IF(A3778="","",INDEX(P_Zone,F3778))</f>
        <v>North</v>
      </c>
      <c r="I3778" s="41" t="n">
        <f aca="false">IF(A3778="","",IF(D3778="Delivered",IF(B3778&lt;=INDEX(P_Due,F3778),1,0),0))</f>
        <v>1</v>
      </c>
    </row>
    <row r="3779" customFormat="false" ht="15" hidden="false" customHeight="false" outlineLevel="0" collapsed="false">
      <c r="A3779" s="37" t="n">
        <v>1003336</v>
      </c>
      <c r="B3779" s="38" t="n">
        <v>46289</v>
      </c>
      <c r="C3779" s="39" t="n">
        <v>1</v>
      </c>
      <c r="D3779" s="39" t="s">
        <v>26</v>
      </c>
      <c r="E3779" s="39"/>
      <c r="F3779" s="41" t="n">
        <f aca="false">IF(A3779="","",MATCH(A3779,P_ID,1))</f>
        <v>3336</v>
      </c>
      <c r="G3779" s="41" t="str">
        <f aca="false">IF(A3779="","",INDEX(P_Svc,F3779))</f>
        <v>Standard</v>
      </c>
      <c r="H3779" s="41" t="str">
        <f aca="false">IF(A3779="","",INDEX(P_Zone,F3779))</f>
        <v>North</v>
      </c>
      <c r="I3779" s="41" t="n">
        <f aca="false">IF(A3779="","",IF(D3779="Delivered",IF(B3779&lt;=INDEX(P_Due,F3779),1,0),0))</f>
        <v>1</v>
      </c>
    </row>
    <row r="3780" customFormat="false" ht="15" hidden="false" customHeight="false" outlineLevel="0" collapsed="false">
      <c r="A3780" s="37" t="n">
        <v>1003338</v>
      </c>
      <c r="B3780" s="38" t="n">
        <v>46289</v>
      </c>
      <c r="C3780" s="39" t="n">
        <v>1</v>
      </c>
      <c r="D3780" s="39" t="s">
        <v>26</v>
      </c>
      <c r="E3780" s="39"/>
      <c r="F3780" s="41" t="n">
        <f aca="false">IF(A3780="","",MATCH(A3780,P_ID,1))</f>
        <v>3338</v>
      </c>
      <c r="G3780" s="41" t="str">
        <f aca="false">IF(A3780="","",INDEX(P_Svc,F3780))</f>
        <v>Standard</v>
      </c>
      <c r="H3780" s="41" t="str">
        <f aca="false">IF(A3780="","",INDEX(P_Zone,F3780))</f>
        <v>South</v>
      </c>
      <c r="I3780" s="41" t="n">
        <f aca="false">IF(A3780="","",IF(D3780="Delivered",IF(B3780&lt;=INDEX(P_Due,F3780),1,0),0))</f>
        <v>1</v>
      </c>
    </row>
    <row r="3781" customFormat="false" ht="15" hidden="false" customHeight="false" outlineLevel="0" collapsed="false">
      <c r="A3781" s="37" t="n">
        <v>1003339</v>
      </c>
      <c r="B3781" s="38" t="n">
        <v>46289</v>
      </c>
      <c r="C3781" s="39" t="n">
        <v>1</v>
      </c>
      <c r="D3781" s="39" t="s">
        <v>26</v>
      </c>
      <c r="E3781" s="39"/>
      <c r="F3781" s="41" t="n">
        <f aca="false">IF(A3781="","",MATCH(A3781,P_ID,1))</f>
        <v>3339</v>
      </c>
      <c r="G3781" s="41" t="str">
        <f aca="false">IF(A3781="","",INDEX(P_Svc,F3781))</f>
        <v>Standard</v>
      </c>
      <c r="H3781" s="41" t="str">
        <f aca="false">IF(A3781="","",INDEX(P_Zone,F3781))</f>
        <v>North</v>
      </c>
      <c r="I3781" s="41" t="n">
        <f aca="false">IF(A3781="","",IF(D3781="Delivered",IF(B3781&lt;=INDEX(P_Due,F3781),1,0),0))</f>
        <v>1</v>
      </c>
    </row>
    <row r="3782" customFormat="false" ht="15" hidden="false" customHeight="false" outlineLevel="0" collapsed="false">
      <c r="A3782" s="37" t="n">
        <v>1003340</v>
      </c>
      <c r="B3782" s="38" t="n">
        <v>46289</v>
      </c>
      <c r="C3782" s="39" t="n">
        <v>1</v>
      </c>
      <c r="D3782" s="39" t="s">
        <v>26</v>
      </c>
      <c r="E3782" s="39"/>
      <c r="F3782" s="41" t="n">
        <f aca="false">IF(A3782="","",MATCH(A3782,P_ID,1))</f>
        <v>3340</v>
      </c>
      <c r="G3782" s="41" t="str">
        <f aca="false">IF(A3782="","",INDEX(P_Svc,F3782))</f>
        <v>Standard</v>
      </c>
      <c r="H3782" s="41" t="str">
        <f aca="false">IF(A3782="","",INDEX(P_Zone,F3782))</f>
        <v>East</v>
      </c>
      <c r="I3782" s="41" t="n">
        <f aca="false">IF(A3782="","",IF(D3782="Delivered",IF(B3782&lt;=INDEX(P_Due,F3782),1,0),0))</f>
        <v>1</v>
      </c>
    </row>
    <row r="3783" customFormat="false" ht="15" hidden="false" customHeight="false" outlineLevel="0" collapsed="false">
      <c r="A3783" s="37" t="n">
        <v>1003341</v>
      </c>
      <c r="B3783" s="38" t="n">
        <v>46289</v>
      </c>
      <c r="C3783" s="39" t="n">
        <v>1</v>
      </c>
      <c r="D3783" s="39" t="s">
        <v>26</v>
      </c>
      <c r="E3783" s="39"/>
      <c r="F3783" s="41" t="n">
        <f aca="false">IF(A3783="","",MATCH(A3783,P_ID,1))</f>
        <v>3341</v>
      </c>
      <c r="G3783" s="41" t="str">
        <f aca="false">IF(A3783="","",INDEX(P_Svc,F3783))</f>
        <v>Standard</v>
      </c>
      <c r="H3783" s="41" t="str">
        <f aca="false">IF(A3783="","",INDEX(P_Zone,F3783))</f>
        <v>North</v>
      </c>
      <c r="I3783" s="41" t="n">
        <f aca="false">IF(A3783="","",IF(D3783="Delivered",IF(B3783&lt;=INDEX(P_Due,F3783),1,0),0))</f>
        <v>1</v>
      </c>
    </row>
    <row r="3784" customFormat="false" ht="15" hidden="false" customHeight="false" outlineLevel="0" collapsed="false">
      <c r="A3784" s="37" t="n">
        <v>1003342</v>
      </c>
      <c r="B3784" s="38" t="n">
        <v>46289</v>
      </c>
      <c r="C3784" s="39" t="n">
        <v>1</v>
      </c>
      <c r="D3784" s="39" t="s">
        <v>26</v>
      </c>
      <c r="E3784" s="39"/>
      <c r="F3784" s="41" t="n">
        <f aca="false">IF(A3784="","",MATCH(A3784,P_ID,1))</f>
        <v>3342</v>
      </c>
      <c r="G3784" s="41" t="str">
        <f aca="false">IF(A3784="","",INDEX(P_Svc,F3784))</f>
        <v>Standard</v>
      </c>
      <c r="H3784" s="41" t="str">
        <f aca="false">IF(A3784="","",INDEX(P_Zone,F3784))</f>
        <v>Central</v>
      </c>
      <c r="I3784" s="41" t="n">
        <f aca="false">IF(A3784="","",IF(D3784="Delivered",IF(B3784&lt;=INDEX(P_Due,F3784),1,0),0))</f>
        <v>1</v>
      </c>
    </row>
    <row r="3785" customFormat="false" ht="15" hidden="false" customHeight="false" outlineLevel="0" collapsed="false">
      <c r="A3785" s="37" t="n">
        <v>1003343</v>
      </c>
      <c r="B3785" s="38" t="n">
        <v>46289</v>
      </c>
      <c r="C3785" s="39" t="n">
        <v>1</v>
      </c>
      <c r="D3785" s="39" t="s">
        <v>26</v>
      </c>
      <c r="E3785" s="39"/>
      <c r="F3785" s="41" t="n">
        <f aca="false">IF(A3785="","",MATCH(A3785,P_ID,1))</f>
        <v>3343</v>
      </c>
      <c r="G3785" s="41" t="str">
        <f aca="false">IF(A3785="","",INDEX(P_Svc,F3785))</f>
        <v>Economy</v>
      </c>
      <c r="H3785" s="41" t="str">
        <f aca="false">IF(A3785="","",INDEX(P_Zone,F3785))</f>
        <v>South</v>
      </c>
      <c r="I3785" s="41" t="n">
        <f aca="false">IF(A3785="","",IF(D3785="Delivered",IF(B3785&lt;=INDEX(P_Due,F3785),1,0),0))</f>
        <v>1</v>
      </c>
    </row>
    <row r="3786" customFormat="false" ht="15" hidden="false" customHeight="false" outlineLevel="0" collapsed="false">
      <c r="A3786" s="37" t="n">
        <v>1003344</v>
      </c>
      <c r="B3786" s="38" t="n">
        <v>46289</v>
      </c>
      <c r="C3786" s="39" t="n">
        <v>1</v>
      </c>
      <c r="D3786" s="39" t="s">
        <v>26</v>
      </c>
      <c r="E3786" s="39"/>
      <c r="F3786" s="41" t="n">
        <f aca="false">IF(A3786="","",MATCH(A3786,P_ID,1))</f>
        <v>3344</v>
      </c>
      <c r="G3786" s="41" t="str">
        <f aca="false">IF(A3786="","",INDEX(P_Svc,F3786))</f>
        <v>Standard</v>
      </c>
      <c r="H3786" s="41" t="str">
        <f aca="false">IF(A3786="","",INDEX(P_Zone,F3786))</f>
        <v>Central</v>
      </c>
      <c r="I3786" s="41" t="n">
        <f aca="false">IF(A3786="","",IF(D3786="Delivered",IF(B3786&lt;=INDEX(P_Due,F3786),1,0),0))</f>
        <v>1</v>
      </c>
    </row>
    <row r="3787" customFormat="false" ht="15" hidden="false" customHeight="false" outlineLevel="0" collapsed="false">
      <c r="A3787" s="37" t="n">
        <v>1003345</v>
      </c>
      <c r="B3787" s="38" t="n">
        <v>46289</v>
      </c>
      <c r="C3787" s="39" t="n">
        <v>1</v>
      </c>
      <c r="D3787" s="39" t="s">
        <v>79</v>
      </c>
      <c r="E3787" s="39" t="s">
        <v>34</v>
      </c>
      <c r="F3787" s="41" t="n">
        <f aca="false">IF(A3787="","",MATCH(A3787,P_ID,1))</f>
        <v>3345</v>
      </c>
      <c r="G3787" s="41" t="str">
        <f aca="false">IF(A3787="","",INDEX(P_Svc,F3787))</f>
        <v>Standard</v>
      </c>
      <c r="H3787" s="41" t="str">
        <f aca="false">IF(A3787="","",INDEX(P_Zone,F3787))</f>
        <v>Central</v>
      </c>
      <c r="I3787" s="41" t="n">
        <f aca="false">IF(A3787="","",IF(D3787="Delivered",IF(B3787&lt;=INDEX(P_Due,F3787),1,0),0))</f>
        <v>0</v>
      </c>
    </row>
    <row r="3788" customFormat="false" ht="15" hidden="false" customHeight="false" outlineLevel="0" collapsed="false">
      <c r="A3788" s="37" t="n">
        <v>1003346</v>
      </c>
      <c r="B3788" s="38" t="n">
        <v>46289</v>
      </c>
      <c r="C3788" s="39" t="n">
        <v>1</v>
      </c>
      <c r="D3788" s="39" t="s">
        <v>26</v>
      </c>
      <c r="E3788" s="39"/>
      <c r="F3788" s="41" t="n">
        <f aca="false">IF(A3788="","",MATCH(A3788,P_ID,1))</f>
        <v>3346</v>
      </c>
      <c r="G3788" s="41" t="str">
        <f aca="false">IF(A3788="","",INDEX(P_Svc,F3788))</f>
        <v>Standard</v>
      </c>
      <c r="H3788" s="41" t="str">
        <f aca="false">IF(A3788="","",INDEX(P_Zone,F3788))</f>
        <v>North</v>
      </c>
      <c r="I3788" s="41" t="n">
        <f aca="false">IF(A3788="","",IF(D3788="Delivered",IF(B3788&lt;=INDEX(P_Due,F3788),1,0),0))</f>
        <v>1</v>
      </c>
    </row>
    <row r="3789" customFormat="false" ht="15" hidden="false" customHeight="false" outlineLevel="0" collapsed="false">
      <c r="A3789" s="37" t="n">
        <v>1003347</v>
      </c>
      <c r="B3789" s="38" t="n">
        <v>46289</v>
      </c>
      <c r="C3789" s="39" t="n">
        <v>1</v>
      </c>
      <c r="D3789" s="39" t="s">
        <v>26</v>
      </c>
      <c r="E3789" s="39"/>
      <c r="F3789" s="41" t="n">
        <f aca="false">IF(A3789="","",MATCH(A3789,P_ID,1))</f>
        <v>3347</v>
      </c>
      <c r="G3789" s="41" t="str">
        <f aca="false">IF(A3789="","",INDEX(P_Svc,F3789))</f>
        <v>Standard</v>
      </c>
      <c r="H3789" s="41" t="str">
        <f aca="false">IF(A3789="","",INDEX(P_Zone,F3789))</f>
        <v>South</v>
      </c>
      <c r="I3789" s="41" t="n">
        <f aca="false">IF(A3789="","",IF(D3789="Delivered",IF(B3789&lt;=INDEX(P_Due,F3789),1,0),0))</f>
        <v>1</v>
      </c>
    </row>
    <row r="3790" customFormat="false" ht="15" hidden="false" customHeight="false" outlineLevel="0" collapsed="false">
      <c r="A3790" s="37" t="n">
        <v>1003348</v>
      </c>
      <c r="B3790" s="38" t="n">
        <v>46289</v>
      </c>
      <c r="C3790" s="39" t="n">
        <v>1</v>
      </c>
      <c r="D3790" s="39" t="s">
        <v>26</v>
      </c>
      <c r="E3790" s="39"/>
      <c r="F3790" s="41" t="n">
        <f aca="false">IF(A3790="","",MATCH(A3790,P_ID,1))</f>
        <v>3348</v>
      </c>
      <c r="G3790" s="41" t="str">
        <f aca="false">IF(A3790="","",INDEX(P_Svc,F3790))</f>
        <v>Standard</v>
      </c>
      <c r="H3790" s="41" t="str">
        <f aca="false">IF(A3790="","",INDEX(P_Zone,F3790))</f>
        <v>South</v>
      </c>
      <c r="I3790" s="41" t="n">
        <f aca="false">IF(A3790="","",IF(D3790="Delivered",IF(B3790&lt;=INDEX(P_Due,F3790),1,0),0))</f>
        <v>1</v>
      </c>
    </row>
    <row r="3791" customFormat="false" ht="15" hidden="false" customHeight="false" outlineLevel="0" collapsed="false">
      <c r="A3791" s="37" t="n">
        <v>1003350</v>
      </c>
      <c r="B3791" s="38" t="n">
        <v>46289</v>
      </c>
      <c r="C3791" s="39" t="n">
        <v>1</v>
      </c>
      <c r="D3791" s="39" t="s">
        <v>26</v>
      </c>
      <c r="E3791" s="39"/>
      <c r="F3791" s="41" t="n">
        <f aca="false">IF(A3791="","",MATCH(A3791,P_ID,1))</f>
        <v>3350</v>
      </c>
      <c r="G3791" s="41" t="str">
        <f aca="false">IF(A3791="","",INDEX(P_Svc,F3791))</f>
        <v>Standard</v>
      </c>
      <c r="H3791" s="41" t="str">
        <f aca="false">IF(A3791="","",INDEX(P_Zone,F3791))</f>
        <v>Central</v>
      </c>
      <c r="I3791" s="41" t="n">
        <f aca="false">IF(A3791="","",IF(D3791="Delivered",IF(B3791&lt;=INDEX(P_Due,F3791),1,0),0))</f>
        <v>1</v>
      </c>
    </row>
    <row r="3792" customFormat="false" ht="15" hidden="false" customHeight="false" outlineLevel="0" collapsed="false">
      <c r="A3792" s="37" t="n">
        <v>1003352</v>
      </c>
      <c r="B3792" s="38" t="n">
        <v>46289</v>
      </c>
      <c r="C3792" s="39" t="n">
        <v>1</v>
      </c>
      <c r="D3792" s="39" t="s">
        <v>26</v>
      </c>
      <c r="E3792" s="39"/>
      <c r="F3792" s="41" t="n">
        <f aca="false">IF(A3792="","",MATCH(A3792,P_ID,1))</f>
        <v>3352</v>
      </c>
      <c r="G3792" s="41" t="str">
        <f aca="false">IF(A3792="","",INDEX(P_Svc,F3792))</f>
        <v>Standard</v>
      </c>
      <c r="H3792" s="41" t="str">
        <f aca="false">IF(A3792="","",INDEX(P_Zone,F3792))</f>
        <v>Central</v>
      </c>
      <c r="I3792" s="41" t="n">
        <f aca="false">IF(A3792="","",IF(D3792="Delivered",IF(B3792&lt;=INDEX(P_Due,F3792),1,0),0))</f>
        <v>1</v>
      </c>
    </row>
    <row r="3793" customFormat="false" ht="15" hidden="false" customHeight="false" outlineLevel="0" collapsed="false">
      <c r="A3793" s="37" t="n">
        <v>1003353</v>
      </c>
      <c r="B3793" s="38" t="n">
        <v>46289</v>
      </c>
      <c r="C3793" s="39" t="n">
        <v>1</v>
      </c>
      <c r="D3793" s="39" t="s">
        <v>26</v>
      </c>
      <c r="E3793" s="39"/>
      <c r="F3793" s="41" t="n">
        <f aca="false">IF(A3793="","",MATCH(A3793,P_ID,1))</f>
        <v>3353</v>
      </c>
      <c r="G3793" s="41" t="str">
        <f aca="false">IF(A3793="","",INDEX(P_Svc,F3793))</f>
        <v>Standard</v>
      </c>
      <c r="H3793" s="41" t="str">
        <f aca="false">IF(A3793="","",INDEX(P_Zone,F3793))</f>
        <v>North</v>
      </c>
      <c r="I3793" s="41" t="n">
        <f aca="false">IF(A3793="","",IF(D3793="Delivered",IF(B3793&lt;=INDEX(P_Due,F3793),1,0),0))</f>
        <v>1</v>
      </c>
    </row>
    <row r="3794" customFormat="false" ht="15" hidden="false" customHeight="false" outlineLevel="0" collapsed="false">
      <c r="A3794" s="37" t="n">
        <v>1003354</v>
      </c>
      <c r="B3794" s="38" t="n">
        <v>46289</v>
      </c>
      <c r="C3794" s="39" t="n">
        <v>1</v>
      </c>
      <c r="D3794" s="39" t="s">
        <v>79</v>
      </c>
      <c r="E3794" s="39" t="s">
        <v>32</v>
      </c>
      <c r="F3794" s="41" t="n">
        <f aca="false">IF(A3794="","",MATCH(A3794,P_ID,1))</f>
        <v>3354</v>
      </c>
      <c r="G3794" s="41" t="str">
        <f aca="false">IF(A3794="","",INDEX(P_Svc,F3794))</f>
        <v>Standard</v>
      </c>
      <c r="H3794" s="41" t="str">
        <f aca="false">IF(A3794="","",INDEX(P_Zone,F3794))</f>
        <v>West</v>
      </c>
      <c r="I3794" s="41" t="n">
        <f aca="false">IF(A3794="","",IF(D3794="Delivered",IF(B3794&lt;=INDEX(P_Due,F3794),1,0),0))</f>
        <v>0</v>
      </c>
    </row>
    <row r="3795" customFormat="false" ht="15" hidden="false" customHeight="false" outlineLevel="0" collapsed="false">
      <c r="A3795" s="37" t="n">
        <v>1003356</v>
      </c>
      <c r="B3795" s="38" t="n">
        <v>46289</v>
      </c>
      <c r="C3795" s="39" t="n">
        <v>1</v>
      </c>
      <c r="D3795" s="39" t="s">
        <v>26</v>
      </c>
      <c r="E3795" s="39"/>
      <c r="F3795" s="41" t="n">
        <f aca="false">IF(A3795="","",MATCH(A3795,P_ID,1))</f>
        <v>3356</v>
      </c>
      <c r="G3795" s="41" t="str">
        <f aca="false">IF(A3795="","",INDEX(P_Svc,F3795))</f>
        <v>Standard</v>
      </c>
      <c r="H3795" s="41" t="str">
        <f aca="false">IF(A3795="","",INDEX(P_Zone,F3795))</f>
        <v>East</v>
      </c>
      <c r="I3795" s="41" t="n">
        <f aca="false">IF(A3795="","",IF(D3795="Delivered",IF(B3795&lt;=INDEX(P_Due,F3795),1,0),0))</f>
        <v>1</v>
      </c>
    </row>
    <row r="3796" customFormat="false" ht="15" hidden="false" customHeight="false" outlineLevel="0" collapsed="false">
      <c r="A3796" s="37" t="n">
        <v>1003357</v>
      </c>
      <c r="B3796" s="38" t="n">
        <v>46289</v>
      </c>
      <c r="C3796" s="39" t="n">
        <v>1</v>
      </c>
      <c r="D3796" s="39" t="s">
        <v>26</v>
      </c>
      <c r="E3796" s="39"/>
      <c r="F3796" s="41" t="n">
        <f aca="false">IF(A3796="","",MATCH(A3796,P_ID,1))</f>
        <v>3357</v>
      </c>
      <c r="G3796" s="41" t="str">
        <f aca="false">IF(A3796="","",INDEX(P_Svc,F3796))</f>
        <v>Economy</v>
      </c>
      <c r="H3796" s="41" t="str">
        <f aca="false">IF(A3796="","",INDEX(P_Zone,F3796))</f>
        <v>North</v>
      </c>
      <c r="I3796" s="41" t="n">
        <f aca="false">IF(A3796="","",IF(D3796="Delivered",IF(B3796&lt;=INDEX(P_Due,F3796),1,0),0))</f>
        <v>1</v>
      </c>
    </row>
    <row r="3797" customFormat="false" ht="15" hidden="false" customHeight="false" outlineLevel="0" collapsed="false">
      <c r="A3797" s="37" t="n">
        <v>1003358</v>
      </c>
      <c r="B3797" s="38" t="n">
        <v>46289</v>
      </c>
      <c r="C3797" s="39" t="n">
        <v>1</v>
      </c>
      <c r="D3797" s="39" t="s">
        <v>26</v>
      </c>
      <c r="E3797" s="39"/>
      <c r="F3797" s="41" t="n">
        <f aca="false">IF(A3797="","",MATCH(A3797,P_ID,1))</f>
        <v>3358</v>
      </c>
      <c r="G3797" s="41" t="str">
        <f aca="false">IF(A3797="","",INDEX(P_Svc,F3797))</f>
        <v>Economy</v>
      </c>
      <c r="H3797" s="41" t="str">
        <f aca="false">IF(A3797="","",INDEX(P_Zone,F3797))</f>
        <v>West</v>
      </c>
      <c r="I3797" s="41" t="n">
        <f aca="false">IF(A3797="","",IF(D3797="Delivered",IF(B3797&lt;=INDEX(P_Due,F3797),1,0),0))</f>
        <v>1</v>
      </c>
    </row>
    <row r="3798" customFormat="false" ht="15" hidden="false" customHeight="false" outlineLevel="0" collapsed="false">
      <c r="A3798" s="37" t="n">
        <v>1003359</v>
      </c>
      <c r="B3798" s="38" t="n">
        <v>46289</v>
      </c>
      <c r="C3798" s="39" t="n">
        <v>1</v>
      </c>
      <c r="D3798" s="39" t="s">
        <v>26</v>
      </c>
      <c r="E3798" s="39"/>
      <c r="F3798" s="41" t="n">
        <f aca="false">IF(A3798="","",MATCH(A3798,P_ID,1))</f>
        <v>3359</v>
      </c>
      <c r="G3798" s="41" t="str">
        <f aca="false">IF(A3798="","",INDEX(P_Svc,F3798))</f>
        <v>Economy</v>
      </c>
      <c r="H3798" s="41" t="str">
        <f aca="false">IF(A3798="","",INDEX(P_Zone,F3798))</f>
        <v>West</v>
      </c>
      <c r="I3798" s="41" t="n">
        <f aca="false">IF(A3798="","",IF(D3798="Delivered",IF(B3798&lt;=INDEX(P_Due,F3798),1,0),0))</f>
        <v>1</v>
      </c>
    </row>
    <row r="3799" customFormat="false" ht="15" hidden="false" customHeight="false" outlineLevel="0" collapsed="false">
      <c r="A3799" s="37" t="n">
        <v>1003360</v>
      </c>
      <c r="B3799" s="38" t="n">
        <v>46289</v>
      </c>
      <c r="C3799" s="39" t="n">
        <v>1</v>
      </c>
      <c r="D3799" s="39" t="s">
        <v>26</v>
      </c>
      <c r="E3799" s="39"/>
      <c r="F3799" s="41" t="n">
        <f aca="false">IF(A3799="","",MATCH(A3799,P_ID,1))</f>
        <v>3360</v>
      </c>
      <c r="G3799" s="41" t="str">
        <f aca="false">IF(A3799="","",INDEX(P_Svc,F3799))</f>
        <v>Standard</v>
      </c>
      <c r="H3799" s="41" t="str">
        <f aca="false">IF(A3799="","",INDEX(P_Zone,F3799))</f>
        <v>East</v>
      </c>
      <c r="I3799" s="41" t="n">
        <f aca="false">IF(A3799="","",IF(D3799="Delivered",IF(B3799&lt;=INDEX(P_Due,F3799),1,0),0))</f>
        <v>1</v>
      </c>
    </row>
    <row r="3800" customFormat="false" ht="15" hidden="false" customHeight="false" outlineLevel="0" collapsed="false">
      <c r="A3800" s="37" t="n">
        <v>1003363</v>
      </c>
      <c r="B3800" s="38" t="n">
        <v>46289</v>
      </c>
      <c r="C3800" s="39" t="n">
        <v>1</v>
      </c>
      <c r="D3800" s="39" t="s">
        <v>26</v>
      </c>
      <c r="E3800" s="39"/>
      <c r="F3800" s="41" t="n">
        <f aca="false">IF(A3800="","",MATCH(A3800,P_ID,1))</f>
        <v>3363</v>
      </c>
      <c r="G3800" s="41" t="str">
        <f aca="false">IF(A3800="","",INDEX(P_Svc,F3800))</f>
        <v>Economy</v>
      </c>
      <c r="H3800" s="41" t="str">
        <f aca="false">IF(A3800="","",INDEX(P_Zone,F3800))</f>
        <v>North</v>
      </c>
      <c r="I3800" s="41" t="n">
        <f aca="false">IF(A3800="","",IF(D3800="Delivered",IF(B3800&lt;=INDEX(P_Due,F3800),1,0),0))</f>
        <v>1</v>
      </c>
    </row>
    <row r="3801" customFormat="false" ht="15" hidden="false" customHeight="false" outlineLevel="0" collapsed="false">
      <c r="A3801" s="37" t="n">
        <v>1003365</v>
      </c>
      <c r="B3801" s="38" t="n">
        <v>46289</v>
      </c>
      <c r="C3801" s="39" t="n">
        <v>1</v>
      </c>
      <c r="D3801" s="39" t="s">
        <v>79</v>
      </c>
      <c r="E3801" s="39" t="s">
        <v>32</v>
      </c>
      <c r="F3801" s="41" t="n">
        <f aca="false">IF(A3801="","",MATCH(A3801,P_ID,1))</f>
        <v>3365</v>
      </c>
      <c r="G3801" s="41" t="str">
        <f aca="false">IF(A3801="","",INDEX(P_Svc,F3801))</f>
        <v>Standard</v>
      </c>
      <c r="H3801" s="41" t="str">
        <f aca="false">IF(A3801="","",INDEX(P_Zone,F3801))</f>
        <v>North</v>
      </c>
      <c r="I3801" s="41" t="n">
        <f aca="false">IF(A3801="","",IF(D3801="Delivered",IF(B3801&lt;=INDEX(P_Due,F3801),1,0),0))</f>
        <v>0</v>
      </c>
    </row>
    <row r="3802" customFormat="false" ht="15" hidden="false" customHeight="false" outlineLevel="0" collapsed="false">
      <c r="A3802" s="37" t="n">
        <v>1003366</v>
      </c>
      <c r="B3802" s="38" t="n">
        <v>46289</v>
      </c>
      <c r="C3802" s="39" t="n">
        <v>1</v>
      </c>
      <c r="D3802" s="39" t="s">
        <v>26</v>
      </c>
      <c r="E3802" s="39"/>
      <c r="F3802" s="41" t="n">
        <f aca="false">IF(A3802="","",MATCH(A3802,P_ID,1))</f>
        <v>3366</v>
      </c>
      <c r="G3802" s="41" t="str">
        <f aca="false">IF(A3802="","",INDEX(P_Svc,F3802))</f>
        <v>Standard</v>
      </c>
      <c r="H3802" s="41" t="str">
        <f aca="false">IF(A3802="","",INDEX(P_Zone,F3802))</f>
        <v>South</v>
      </c>
      <c r="I3802" s="41" t="n">
        <f aca="false">IF(A3802="","",IF(D3802="Delivered",IF(B3802&lt;=INDEX(P_Due,F3802),1,0),0))</f>
        <v>1</v>
      </c>
    </row>
    <row r="3803" customFormat="false" ht="15" hidden="false" customHeight="false" outlineLevel="0" collapsed="false">
      <c r="A3803" s="37" t="n">
        <v>1003367</v>
      </c>
      <c r="B3803" s="38" t="n">
        <v>46289</v>
      </c>
      <c r="C3803" s="39" t="n">
        <v>1</v>
      </c>
      <c r="D3803" s="39" t="s">
        <v>26</v>
      </c>
      <c r="E3803" s="39"/>
      <c r="F3803" s="41" t="n">
        <f aca="false">IF(A3803="","",MATCH(A3803,P_ID,1))</f>
        <v>3367</v>
      </c>
      <c r="G3803" s="41" t="str">
        <f aca="false">IF(A3803="","",INDEX(P_Svc,F3803))</f>
        <v>Standard</v>
      </c>
      <c r="H3803" s="41" t="str">
        <f aca="false">IF(A3803="","",INDEX(P_Zone,F3803))</f>
        <v>West</v>
      </c>
      <c r="I3803" s="41" t="n">
        <f aca="false">IF(A3803="","",IF(D3803="Delivered",IF(B3803&lt;=INDEX(P_Due,F3803),1,0),0))</f>
        <v>1</v>
      </c>
    </row>
    <row r="3804" customFormat="false" ht="15" hidden="false" customHeight="false" outlineLevel="0" collapsed="false">
      <c r="A3804" s="37" t="n">
        <v>1003368</v>
      </c>
      <c r="B3804" s="38" t="n">
        <v>46289</v>
      </c>
      <c r="C3804" s="39" t="n">
        <v>1</v>
      </c>
      <c r="D3804" s="39" t="s">
        <v>26</v>
      </c>
      <c r="E3804" s="39"/>
      <c r="F3804" s="41" t="n">
        <f aca="false">IF(A3804="","",MATCH(A3804,P_ID,1))</f>
        <v>3368</v>
      </c>
      <c r="G3804" s="41" t="str">
        <f aca="false">IF(A3804="","",INDEX(P_Svc,F3804))</f>
        <v>Standard</v>
      </c>
      <c r="H3804" s="41" t="str">
        <f aca="false">IF(A3804="","",INDEX(P_Zone,F3804))</f>
        <v>West</v>
      </c>
      <c r="I3804" s="41" t="n">
        <f aca="false">IF(A3804="","",IF(D3804="Delivered",IF(B3804&lt;=INDEX(P_Due,F3804),1,0),0))</f>
        <v>1</v>
      </c>
    </row>
    <row r="3805" customFormat="false" ht="15" hidden="false" customHeight="false" outlineLevel="0" collapsed="false">
      <c r="A3805" s="37" t="n">
        <v>1003369</v>
      </c>
      <c r="B3805" s="38" t="n">
        <v>46289</v>
      </c>
      <c r="C3805" s="39" t="n">
        <v>0</v>
      </c>
      <c r="D3805" s="39" t="s">
        <v>80</v>
      </c>
      <c r="E3805" s="39" t="s">
        <v>40</v>
      </c>
      <c r="F3805" s="41" t="n">
        <f aca="false">IF(A3805="","",MATCH(A3805,P_ID,1))</f>
        <v>3369</v>
      </c>
      <c r="G3805" s="41" t="str">
        <f aca="false">IF(A3805="","",INDEX(P_Svc,F3805))</f>
        <v>Standard</v>
      </c>
      <c r="H3805" s="41" t="str">
        <f aca="false">IF(A3805="","",INDEX(P_Zone,F3805))</f>
        <v>Central</v>
      </c>
      <c r="I3805" s="41" t="n">
        <f aca="false">IF(A3805="","",IF(D3805="Delivered",IF(B3805&lt;=INDEX(P_Due,F3805),1,0),0))</f>
        <v>0</v>
      </c>
    </row>
    <row r="3806" customFormat="false" ht="15" hidden="false" customHeight="false" outlineLevel="0" collapsed="false">
      <c r="A3806" s="37" t="n">
        <v>1003370</v>
      </c>
      <c r="B3806" s="38" t="n">
        <v>46289</v>
      </c>
      <c r="C3806" s="39" t="n">
        <v>1</v>
      </c>
      <c r="D3806" s="39" t="s">
        <v>26</v>
      </c>
      <c r="E3806" s="39"/>
      <c r="F3806" s="41" t="n">
        <f aca="false">IF(A3806="","",MATCH(A3806,P_ID,1))</f>
        <v>3370</v>
      </c>
      <c r="G3806" s="41" t="str">
        <f aca="false">IF(A3806="","",INDEX(P_Svc,F3806))</f>
        <v>Standard</v>
      </c>
      <c r="H3806" s="41" t="str">
        <f aca="false">IF(A3806="","",INDEX(P_Zone,F3806))</f>
        <v>Central</v>
      </c>
      <c r="I3806" s="41" t="n">
        <f aca="false">IF(A3806="","",IF(D3806="Delivered",IF(B3806&lt;=INDEX(P_Due,F3806),1,0),0))</f>
        <v>1</v>
      </c>
    </row>
    <row r="3807" customFormat="false" ht="15" hidden="false" customHeight="false" outlineLevel="0" collapsed="false">
      <c r="A3807" s="37" t="n">
        <v>1003371</v>
      </c>
      <c r="B3807" s="38" t="n">
        <v>46289</v>
      </c>
      <c r="C3807" s="39" t="n">
        <v>1</v>
      </c>
      <c r="D3807" s="39" t="s">
        <v>26</v>
      </c>
      <c r="E3807" s="39"/>
      <c r="F3807" s="41" t="n">
        <f aca="false">IF(A3807="","",MATCH(A3807,P_ID,1))</f>
        <v>3371</v>
      </c>
      <c r="G3807" s="41" t="str">
        <f aca="false">IF(A3807="","",INDEX(P_Svc,F3807))</f>
        <v>Standard</v>
      </c>
      <c r="H3807" s="41" t="str">
        <f aca="false">IF(A3807="","",INDEX(P_Zone,F3807))</f>
        <v>Central</v>
      </c>
      <c r="I3807" s="41" t="n">
        <f aca="false">IF(A3807="","",IF(D3807="Delivered",IF(B3807&lt;=INDEX(P_Due,F3807),1,0),0))</f>
        <v>1</v>
      </c>
    </row>
    <row r="3808" customFormat="false" ht="15" hidden="false" customHeight="false" outlineLevel="0" collapsed="false">
      <c r="A3808" s="37" t="n">
        <v>1003372</v>
      </c>
      <c r="B3808" s="38" t="n">
        <v>46289</v>
      </c>
      <c r="C3808" s="39" t="n">
        <v>1</v>
      </c>
      <c r="D3808" s="39" t="s">
        <v>26</v>
      </c>
      <c r="E3808" s="39"/>
      <c r="F3808" s="41" t="n">
        <f aca="false">IF(A3808="","",MATCH(A3808,P_ID,1))</f>
        <v>3372</v>
      </c>
      <c r="G3808" s="41" t="str">
        <f aca="false">IF(A3808="","",INDEX(P_Svc,F3808))</f>
        <v>Economy</v>
      </c>
      <c r="H3808" s="41" t="str">
        <f aca="false">IF(A3808="","",INDEX(P_Zone,F3808))</f>
        <v>West</v>
      </c>
      <c r="I3808" s="41" t="n">
        <f aca="false">IF(A3808="","",IF(D3808="Delivered",IF(B3808&lt;=INDEX(P_Due,F3808),1,0),0))</f>
        <v>1</v>
      </c>
    </row>
    <row r="3809" customFormat="false" ht="15" hidden="false" customHeight="false" outlineLevel="0" collapsed="false">
      <c r="A3809" s="37" t="n">
        <v>1003374</v>
      </c>
      <c r="B3809" s="38" t="n">
        <v>46289</v>
      </c>
      <c r="C3809" s="39" t="n">
        <v>1</v>
      </c>
      <c r="D3809" s="39" t="s">
        <v>26</v>
      </c>
      <c r="E3809" s="39"/>
      <c r="F3809" s="41" t="n">
        <f aca="false">IF(A3809="","",MATCH(A3809,P_ID,1))</f>
        <v>3374</v>
      </c>
      <c r="G3809" s="41" t="str">
        <f aca="false">IF(A3809="","",INDEX(P_Svc,F3809))</f>
        <v>Economy</v>
      </c>
      <c r="H3809" s="41" t="str">
        <f aca="false">IF(A3809="","",INDEX(P_Zone,F3809))</f>
        <v>North</v>
      </c>
      <c r="I3809" s="41" t="n">
        <f aca="false">IF(A3809="","",IF(D3809="Delivered",IF(B3809&lt;=INDEX(P_Due,F3809),1,0),0))</f>
        <v>1</v>
      </c>
    </row>
    <row r="3810" customFormat="false" ht="15" hidden="false" customHeight="false" outlineLevel="0" collapsed="false">
      <c r="A3810" s="37" t="n">
        <v>1003375</v>
      </c>
      <c r="B3810" s="38" t="n">
        <v>46289</v>
      </c>
      <c r="C3810" s="39" t="n">
        <v>1</v>
      </c>
      <c r="D3810" s="39" t="s">
        <v>26</v>
      </c>
      <c r="E3810" s="39"/>
      <c r="F3810" s="41" t="n">
        <f aca="false">IF(A3810="","",MATCH(A3810,P_ID,1))</f>
        <v>3375</v>
      </c>
      <c r="G3810" s="41" t="str">
        <f aca="false">IF(A3810="","",INDEX(P_Svc,F3810))</f>
        <v>Economy</v>
      </c>
      <c r="H3810" s="41" t="str">
        <f aca="false">IF(A3810="","",INDEX(P_Zone,F3810))</f>
        <v>South</v>
      </c>
      <c r="I3810" s="41" t="n">
        <f aca="false">IF(A3810="","",IF(D3810="Delivered",IF(B3810&lt;=INDEX(P_Due,F3810),1,0),0))</f>
        <v>1</v>
      </c>
    </row>
    <row r="3811" customFormat="false" ht="15" hidden="false" customHeight="false" outlineLevel="0" collapsed="false">
      <c r="A3811" s="37" t="n">
        <v>1003376</v>
      </c>
      <c r="B3811" s="38" t="n">
        <v>46289</v>
      </c>
      <c r="C3811" s="39" t="n">
        <v>1</v>
      </c>
      <c r="D3811" s="39" t="s">
        <v>26</v>
      </c>
      <c r="E3811" s="39"/>
      <c r="F3811" s="41" t="n">
        <f aca="false">IF(A3811="","",MATCH(A3811,P_ID,1))</f>
        <v>3376</v>
      </c>
      <c r="G3811" s="41" t="str">
        <f aca="false">IF(A3811="","",INDEX(P_Svc,F3811))</f>
        <v>Standard</v>
      </c>
      <c r="H3811" s="41" t="str">
        <f aca="false">IF(A3811="","",INDEX(P_Zone,F3811))</f>
        <v>Central</v>
      </c>
      <c r="I3811" s="41" t="n">
        <f aca="false">IF(A3811="","",IF(D3811="Delivered",IF(B3811&lt;=INDEX(P_Due,F3811),1,0),0))</f>
        <v>1</v>
      </c>
    </row>
    <row r="3812" customFormat="false" ht="15" hidden="false" customHeight="false" outlineLevel="0" collapsed="false">
      <c r="A3812" s="37" t="n">
        <v>1003378</v>
      </c>
      <c r="B3812" s="38" t="n">
        <v>46289</v>
      </c>
      <c r="C3812" s="39" t="n">
        <v>1</v>
      </c>
      <c r="D3812" s="39" t="s">
        <v>26</v>
      </c>
      <c r="E3812" s="39"/>
      <c r="F3812" s="41" t="n">
        <f aca="false">IF(A3812="","",MATCH(A3812,P_ID,1))</f>
        <v>3378</v>
      </c>
      <c r="G3812" s="41" t="str">
        <f aca="false">IF(A3812="","",INDEX(P_Svc,F3812))</f>
        <v>Standard</v>
      </c>
      <c r="H3812" s="41" t="str">
        <f aca="false">IF(A3812="","",INDEX(P_Zone,F3812))</f>
        <v>Central</v>
      </c>
      <c r="I3812" s="41" t="n">
        <f aca="false">IF(A3812="","",IF(D3812="Delivered",IF(B3812&lt;=INDEX(P_Due,F3812),1,0),0))</f>
        <v>1</v>
      </c>
    </row>
    <row r="3813" customFormat="false" ht="15" hidden="false" customHeight="false" outlineLevel="0" collapsed="false">
      <c r="A3813" s="37" t="n">
        <v>1003379</v>
      </c>
      <c r="B3813" s="38" t="n">
        <v>46289</v>
      </c>
      <c r="C3813" s="39" t="n">
        <v>1</v>
      </c>
      <c r="D3813" s="39" t="s">
        <v>26</v>
      </c>
      <c r="E3813" s="39"/>
      <c r="F3813" s="41" t="n">
        <f aca="false">IF(A3813="","",MATCH(A3813,P_ID,1))</f>
        <v>3379</v>
      </c>
      <c r="G3813" s="41" t="str">
        <f aca="false">IF(A3813="","",INDEX(P_Svc,F3813))</f>
        <v>Standard</v>
      </c>
      <c r="H3813" s="41" t="str">
        <f aca="false">IF(A3813="","",INDEX(P_Zone,F3813))</f>
        <v>East</v>
      </c>
      <c r="I3813" s="41" t="n">
        <f aca="false">IF(A3813="","",IF(D3813="Delivered",IF(B3813&lt;=INDEX(P_Due,F3813),1,0),0))</f>
        <v>1</v>
      </c>
    </row>
    <row r="3814" customFormat="false" ht="15" hidden="false" customHeight="false" outlineLevel="0" collapsed="false">
      <c r="A3814" s="37" t="n">
        <v>1003380</v>
      </c>
      <c r="B3814" s="38" t="n">
        <v>46289</v>
      </c>
      <c r="C3814" s="39" t="n">
        <v>1</v>
      </c>
      <c r="D3814" s="39" t="s">
        <v>26</v>
      </c>
      <c r="E3814" s="39"/>
      <c r="F3814" s="41" t="n">
        <f aca="false">IF(A3814="","",MATCH(A3814,P_ID,1))</f>
        <v>3380</v>
      </c>
      <c r="G3814" s="41" t="str">
        <f aca="false">IF(A3814="","",INDEX(P_Svc,F3814))</f>
        <v>Standard</v>
      </c>
      <c r="H3814" s="41" t="str">
        <f aca="false">IF(A3814="","",INDEX(P_Zone,F3814))</f>
        <v>Central</v>
      </c>
      <c r="I3814" s="41" t="n">
        <f aca="false">IF(A3814="","",IF(D3814="Delivered",IF(B3814&lt;=INDEX(P_Due,F3814),1,0),0))</f>
        <v>1</v>
      </c>
    </row>
    <row r="3815" customFormat="false" ht="15" hidden="false" customHeight="false" outlineLevel="0" collapsed="false">
      <c r="A3815" s="37" t="n">
        <v>1003381</v>
      </c>
      <c r="B3815" s="38" t="n">
        <v>46289</v>
      </c>
      <c r="C3815" s="39" t="n">
        <v>1</v>
      </c>
      <c r="D3815" s="39" t="s">
        <v>26</v>
      </c>
      <c r="E3815" s="39"/>
      <c r="F3815" s="41" t="n">
        <f aca="false">IF(A3815="","",MATCH(A3815,P_ID,1))</f>
        <v>3381</v>
      </c>
      <c r="G3815" s="41" t="str">
        <f aca="false">IF(A3815="","",INDEX(P_Svc,F3815))</f>
        <v>Economy</v>
      </c>
      <c r="H3815" s="41" t="str">
        <f aca="false">IF(A3815="","",INDEX(P_Zone,F3815))</f>
        <v>West</v>
      </c>
      <c r="I3815" s="41" t="n">
        <f aca="false">IF(A3815="","",IF(D3815="Delivered",IF(B3815&lt;=INDEX(P_Due,F3815),1,0),0))</f>
        <v>1</v>
      </c>
    </row>
    <row r="3816" customFormat="false" ht="15" hidden="false" customHeight="false" outlineLevel="0" collapsed="false">
      <c r="A3816" s="37" t="n">
        <v>1003383</v>
      </c>
      <c r="B3816" s="38" t="n">
        <v>46289</v>
      </c>
      <c r="C3816" s="39" t="n">
        <v>1</v>
      </c>
      <c r="D3816" s="39" t="s">
        <v>26</v>
      </c>
      <c r="E3816" s="39"/>
      <c r="F3816" s="41" t="n">
        <f aca="false">IF(A3816="","",MATCH(A3816,P_ID,1))</f>
        <v>3383</v>
      </c>
      <c r="G3816" s="41" t="str">
        <f aca="false">IF(A3816="","",INDEX(P_Svc,F3816))</f>
        <v>Economy</v>
      </c>
      <c r="H3816" s="41" t="str">
        <f aca="false">IF(A3816="","",INDEX(P_Zone,F3816))</f>
        <v>South</v>
      </c>
      <c r="I3816" s="41" t="n">
        <f aca="false">IF(A3816="","",IF(D3816="Delivered",IF(B3816&lt;=INDEX(P_Due,F3816),1,0),0))</f>
        <v>1</v>
      </c>
    </row>
    <row r="3817" customFormat="false" ht="15" hidden="false" customHeight="false" outlineLevel="0" collapsed="false">
      <c r="A3817" s="37" t="n">
        <v>1003384</v>
      </c>
      <c r="B3817" s="38" t="n">
        <v>46289</v>
      </c>
      <c r="C3817" s="39" t="n">
        <v>1</v>
      </c>
      <c r="D3817" s="39" t="s">
        <v>26</v>
      </c>
      <c r="E3817" s="39"/>
      <c r="F3817" s="41" t="n">
        <f aca="false">IF(A3817="","",MATCH(A3817,P_ID,1))</f>
        <v>3384</v>
      </c>
      <c r="G3817" s="41" t="str">
        <f aca="false">IF(A3817="","",INDEX(P_Svc,F3817))</f>
        <v>Standard</v>
      </c>
      <c r="H3817" s="41" t="str">
        <f aca="false">IF(A3817="","",INDEX(P_Zone,F3817))</f>
        <v>Central</v>
      </c>
      <c r="I3817" s="41" t="n">
        <f aca="false">IF(A3817="","",IF(D3817="Delivered",IF(B3817&lt;=INDEX(P_Due,F3817),1,0),0))</f>
        <v>1</v>
      </c>
    </row>
    <row r="3818" customFormat="false" ht="15" hidden="false" customHeight="false" outlineLevel="0" collapsed="false">
      <c r="A3818" s="37" t="n">
        <v>1003385</v>
      </c>
      <c r="B3818" s="38" t="n">
        <v>46289</v>
      </c>
      <c r="C3818" s="39" t="n">
        <v>1</v>
      </c>
      <c r="D3818" s="39" t="s">
        <v>26</v>
      </c>
      <c r="E3818" s="39"/>
      <c r="F3818" s="41" t="n">
        <f aca="false">IF(A3818="","",MATCH(A3818,P_ID,1))</f>
        <v>3385</v>
      </c>
      <c r="G3818" s="41" t="str">
        <f aca="false">IF(A3818="","",INDEX(P_Svc,F3818))</f>
        <v>Standard</v>
      </c>
      <c r="H3818" s="41" t="str">
        <f aca="false">IF(A3818="","",INDEX(P_Zone,F3818))</f>
        <v>Central</v>
      </c>
      <c r="I3818" s="41" t="n">
        <f aca="false">IF(A3818="","",IF(D3818="Delivered",IF(B3818&lt;=INDEX(P_Due,F3818),1,0),0))</f>
        <v>1</v>
      </c>
    </row>
    <row r="3819" customFormat="false" ht="15" hidden="false" customHeight="false" outlineLevel="0" collapsed="false">
      <c r="A3819" s="37" t="n">
        <v>1003386</v>
      </c>
      <c r="B3819" s="38" t="n">
        <v>46289</v>
      </c>
      <c r="C3819" s="39" t="n">
        <v>1</v>
      </c>
      <c r="D3819" s="39" t="s">
        <v>26</v>
      </c>
      <c r="E3819" s="39"/>
      <c r="F3819" s="41" t="n">
        <f aca="false">IF(A3819="","",MATCH(A3819,P_ID,1))</f>
        <v>3386</v>
      </c>
      <c r="G3819" s="41" t="str">
        <f aca="false">IF(A3819="","",INDEX(P_Svc,F3819))</f>
        <v>Standard</v>
      </c>
      <c r="H3819" s="41" t="str">
        <f aca="false">IF(A3819="","",INDEX(P_Zone,F3819))</f>
        <v>Central</v>
      </c>
      <c r="I3819" s="41" t="n">
        <f aca="false">IF(A3819="","",IF(D3819="Delivered",IF(B3819&lt;=INDEX(P_Due,F3819),1,0),0))</f>
        <v>1</v>
      </c>
    </row>
    <row r="3820" customFormat="false" ht="15" hidden="false" customHeight="false" outlineLevel="0" collapsed="false">
      <c r="A3820" s="37" t="n">
        <v>1003387</v>
      </c>
      <c r="B3820" s="38" t="n">
        <v>46289</v>
      </c>
      <c r="C3820" s="39" t="n">
        <v>1</v>
      </c>
      <c r="D3820" s="39" t="s">
        <v>26</v>
      </c>
      <c r="E3820" s="39"/>
      <c r="F3820" s="41" t="n">
        <f aca="false">IF(A3820="","",MATCH(A3820,P_ID,1))</f>
        <v>3387</v>
      </c>
      <c r="G3820" s="41" t="str">
        <f aca="false">IF(A3820="","",INDEX(P_Svc,F3820))</f>
        <v>Standard</v>
      </c>
      <c r="H3820" s="41" t="str">
        <f aca="false">IF(A3820="","",INDEX(P_Zone,F3820))</f>
        <v>Central</v>
      </c>
      <c r="I3820" s="41" t="n">
        <f aca="false">IF(A3820="","",IF(D3820="Delivered",IF(B3820&lt;=INDEX(P_Due,F3820),1,0),0))</f>
        <v>1</v>
      </c>
    </row>
    <row r="3821" customFormat="false" ht="15" hidden="false" customHeight="false" outlineLevel="0" collapsed="false">
      <c r="A3821" s="37" t="n">
        <v>1003388</v>
      </c>
      <c r="B3821" s="38" t="n">
        <v>46289</v>
      </c>
      <c r="C3821" s="39" t="n">
        <v>1</v>
      </c>
      <c r="D3821" s="39" t="s">
        <v>26</v>
      </c>
      <c r="E3821" s="39"/>
      <c r="F3821" s="41" t="n">
        <f aca="false">IF(A3821="","",MATCH(A3821,P_ID,1))</f>
        <v>3388</v>
      </c>
      <c r="G3821" s="41" t="str">
        <f aca="false">IF(A3821="","",INDEX(P_Svc,F3821))</f>
        <v>Standard</v>
      </c>
      <c r="H3821" s="41" t="str">
        <f aca="false">IF(A3821="","",INDEX(P_Zone,F3821))</f>
        <v>South</v>
      </c>
      <c r="I3821" s="41" t="n">
        <f aca="false">IF(A3821="","",IF(D3821="Delivered",IF(B3821&lt;=INDEX(P_Due,F3821),1,0),0))</f>
        <v>1</v>
      </c>
    </row>
    <row r="3822" customFormat="false" ht="15" hidden="false" customHeight="false" outlineLevel="0" collapsed="false">
      <c r="A3822" s="37" t="n">
        <v>1003389</v>
      </c>
      <c r="B3822" s="38" t="n">
        <v>46289</v>
      </c>
      <c r="C3822" s="39" t="n">
        <v>1</v>
      </c>
      <c r="D3822" s="39" t="s">
        <v>26</v>
      </c>
      <c r="E3822" s="39"/>
      <c r="F3822" s="41" t="n">
        <f aca="false">IF(A3822="","",MATCH(A3822,P_ID,1))</f>
        <v>3389</v>
      </c>
      <c r="G3822" s="41" t="str">
        <f aca="false">IF(A3822="","",INDEX(P_Svc,F3822))</f>
        <v>Standard</v>
      </c>
      <c r="H3822" s="41" t="str">
        <f aca="false">IF(A3822="","",INDEX(P_Zone,F3822))</f>
        <v>North</v>
      </c>
      <c r="I3822" s="41" t="n">
        <f aca="false">IF(A3822="","",IF(D3822="Delivered",IF(B3822&lt;=INDEX(P_Due,F3822),1,0),0))</f>
        <v>1</v>
      </c>
    </row>
    <row r="3823" customFormat="false" ht="15" hidden="false" customHeight="false" outlineLevel="0" collapsed="false">
      <c r="A3823" s="37" t="n">
        <v>1003390</v>
      </c>
      <c r="B3823" s="38" t="n">
        <v>46289</v>
      </c>
      <c r="C3823" s="39" t="n">
        <v>1</v>
      </c>
      <c r="D3823" s="39" t="s">
        <v>26</v>
      </c>
      <c r="E3823" s="39"/>
      <c r="F3823" s="41" t="n">
        <f aca="false">IF(A3823="","",MATCH(A3823,P_ID,1))</f>
        <v>3390</v>
      </c>
      <c r="G3823" s="41" t="str">
        <f aca="false">IF(A3823="","",INDEX(P_Svc,F3823))</f>
        <v>Standard</v>
      </c>
      <c r="H3823" s="41" t="str">
        <f aca="false">IF(A3823="","",INDEX(P_Zone,F3823))</f>
        <v>South</v>
      </c>
      <c r="I3823" s="41" t="n">
        <f aca="false">IF(A3823="","",IF(D3823="Delivered",IF(B3823&lt;=INDEX(P_Due,F3823),1,0),0))</f>
        <v>1</v>
      </c>
    </row>
    <row r="3824" customFormat="false" ht="15" hidden="false" customHeight="false" outlineLevel="0" collapsed="false">
      <c r="A3824" s="37" t="n">
        <v>1003392</v>
      </c>
      <c r="B3824" s="38" t="n">
        <v>46289</v>
      </c>
      <c r="C3824" s="39" t="n">
        <v>0</v>
      </c>
      <c r="D3824" s="39" t="s">
        <v>80</v>
      </c>
      <c r="E3824" s="39" t="s">
        <v>40</v>
      </c>
      <c r="F3824" s="41" t="n">
        <f aca="false">IF(A3824="","",MATCH(A3824,P_ID,1))</f>
        <v>3392</v>
      </c>
      <c r="G3824" s="41" t="str">
        <f aca="false">IF(A3824="","",INDEX(P_Svc,F3824))</f>
        <v>Standard</v>
      </c>
      <c r="H3824" s="41" t="str">
        <f aca="false">IF(A3824="","",INDEX(P_Zone,F3824))</f>
        <v>South</v>
      </c>
      <c r="I3824" s="41" t="n">
        <f aca="false">IF(A3824="","",IF(D3824="Delivered",IF(B3824&lt;=INDEX(P_Due,F3824),1,0),0))</f>
        <v>0</v>
      </c>
    </row>
    <row r="3825" customFormat="false" ht="15" hidden="false" customHeight="false" outlineLevel="0" collapsed="false">
      <c r="A3825" s="37" t="n">
        <v>1003393</v>
      </c>
      <c r="B3825" s="38" t="n">
        <v>46289</v>
      </c>
      <c r="C3825" s="39" t="n">
        <v>1</v>
      </c>
      <c r="D3825" s="39" t="s">
        <v>26</v>
      </c>
      <c r="E3825" s="39"/>
      <c r="F3825" s="41" t="n">
        <f aca="false">IF(A3825="","",MATCH(A3825,P_ID,1))</f>
        <v>3393</v>
      </c>
      <c r="G3825" s="41" t="str">
        <f aca="false">IF(A3825="","",INDEX(P_Svc,F3825))</f>
        <v>Standard</v>
      </c>
      <c r="H3825" s="41" t="str">
        <f aca="false">IF(A3825="","",INDEX(P_Zone,F3825))</f>
        <v>South</v>
      </c>
      <c r="I3825" s="41" t="n">
        <f aca="false">IF(A3825="","",IF(D3825="Delivered",IF(B3825&lt;=INDEX(P_Due,F3825),1,0),0))</f>
        <v>1</v>
      </c>
    </row>
    <row r="3826" customFormat="false" ht="15" hidden="false" customHeight="false" outlineLevel="0" collapsed="false">
      <c r="A3826" s="37" t="n">
        <v>1003394</v>
      </c>
      <c r="B3826" s="38" t="n">
        <v>46289</v>
      </c>
      <c r="C3826" s="39" t="n">
        <v>1</v>
      </c>
      <c r="D3826" s="39" t="s">
        <v>79</v>
      </c>
      <c r="E3826" s="39" t="s">
        <v>32</v>
      </c>
      <c r="F3826" s="41" t="n">
        <f aca="false">IF(A3826="","",MATCH(A3826,P_ID,1))</f>
        <v>3394</v>
      </c>
      <c r="G3826" s="41" t="str">
        <f aca="false">IF(A3826="","",INDEX(P_Svc,F3826))</f>
        <v>Standard</v>
      </c>
      <c r="H3826" s="41" t="str">
        <f aca="false">IF(A3826="","",INDEX(P_Zone,F3826))</f>
        <v>North</v>
      </c>
      <c r="I3826" s="41" t="n">
        <f aca="false">IF(A3826="","",IF(D3826="Delivered",IF(B3826&lt;=INDEX(P_Due,F3826),1,0),0))</f>
        <v>0</v>
      </c>
    </row>
    <row r="3827" customFormat="false" ht="15" hidden="false" customHeight="false" outlineLevel="0" collapsed="false">
      <c r="A3827" s="37" t="n">
        <v>1003395</v>
      </c>
      <c r="B3827" s="38" t="n">
        <v>46289</v>
      </c>
      <c r="C3827" s="39" t="n">
        <v>1</v>
      </c>
      <c r="D3827" s="39" t="s">
        <v>79</v>
      </c>
      <c r="E3827" s="39" t="s">
        <v>32</v>
      </c>
      <c r="F3827" s="41" t="n">
        <f aca="false">IF(A3827="","",MATCH(A3827,P_ID,1))</f>
        <v>3395</v>
      </c>
      <c r="G3827" s="41" t="str">
        <f aca="false">IF(A3827="","",INDEX(P_Svc,F3827))</f>
        <v>Standard</v>
      </c>
      <c r="H3827" s="41" t="str">
        <f aca="false">IF(A3827="","",INDEX(P_Zone,F3827))</f>
        <v>North</v>
      </c>
      <c r="I3827" s="41" t="n">
        <f aca="false">IF(A3827="","",IF(D3827="Delivered",IF(B3827&lt;=INDEX(P_Due,F3827),1,0),0))</f>
        <v>0</v>
      </c>
    </row>
    <row r="3828" customFormat="false" ht="15" hidden="false" customHeight="false" outlineLevel="0" collapsed="false">
      <c r="A3828" s="37" t="n">
        <v>1003396</v>
      </c>
      <c r="B3828" s="38" t="n">
        <v>46289</v>
      </c>
      <c r="C3828" s="39" t="n">
        <v>1</v>
      </c>
      <c r="D3828" s="39" t="s">
        <v>26</v>
      </c>
      <c r="E3828" s="39"/>
      <c r="F3828" s="41" t="n">
        <f aca="false">IF(A3828="","",MATCH(A3828,P_ID,1))</f>
        <v>3396</v>
      </c>
      <c r="G3828" s="41" t="str">
        <f aca="false">IF(A3828="","",INDEX(P_Svc,F3828))</f>
        <v>Standard</v>
      </c>
      <c r="H3828" s="41" t="str">
        <f aca="false">IF(A3828="","",INDEX(P_Zone,F3828))</f>
        <v>East</v>
      </c>
      <c r="I3828" s="41" t="n">
        <f aca="false">IF(A3828="","",IF(D3828="Delivered",IF(B3828&lt;=INDEX(P_Due,F3828),1,0),0))</f>
        <v>1</v>
      </c>
    </row>
    <row r="3829" customFormat="false" ht="15" hidden="false" customHeight="false" outlineLevel="0" collapsed="false">
      <c r="A3829" s="37" t="n">
        <v>1003398</v>
      </c>
      <c r="B3829" s="38" t="n">
        <v>46289</v>
      </c>
      <c r="C3829" s="39" t="n">
        <v>1</v>
      </c>
      <c r="D3829" s="39" t="s">
        <v>26</v>
      </c>
      <c r="E3829" s="39"/>
      <c r="F3829" s="41" t="n">
        <f aca="false">IF(A3829="","",MATCH(A3829,P_ID,1))</f>
        <v>3398</v>
      </c>
      <c r="G3829" s="41" t="str">
        <f aca="false">IF(A3829="","",INDEX(P_Svc,F3829))</f>
        <v>Standard</v>
      </c>
      <c r="H3829" s="41" t="str">
        <f aca="false">IF(A3829="","",INDEX(P_Zone,F3829))</f>
        <v>Central</v>
      </c>
      <c r="I3829" s="41" t="n">
        <f aca="false">IF(A3829="","",IF(D3829="Delivered",IF(B3829&lt;=INDEX(P_Due,F3829),1,0),0))</f>
        <v>1</v>
      </c>
    </row>
    <row r="3830" customFormat="false" ht="15" hidden="false" customHeight="false" outlineLevel="0" collapsed="false">
      <c r="A3830" s="37" t="n">
        <v>1003399</v>
      </c>
      <c r="B3830" s="38" t="n">
        <v>46289</v>
      </c>
      <c r="C3830" s="39" t="n">
        <v>1</v>
      </c>
      <c r="D3830" s="39" t="s">
        <v>26</v>
      </c>
      <c r="E3830" s="39"/>
      <c r="F3830" s="41" t="n">
        <f aca="false">IF(A3830="","",MATCH(A3830,P_ID,1))</f>
        <v>3399</v>
      </c>
      <c r="G3830" s="41" t="str">
        <f aca="false">IF(A3830="","",INDEX(P_Svc,F3830))</f>
        <v>Standard</v>
      </c>
      <c r="H3830" s="41" t="str">
        <f aca="false">IF(A3830="","",INDEX(P_Zone,F3830))</f>
        <v>South</v>
      </c>
      <c r="I3830" s="41" t="n">
        <f aca="false">IF(A3830="","",IF(D3830="Delivered",IF(B3830&lt;=INDEX(P_Due,F3830),1,0),0))</f>
        <v>1</v>
      </c>
    </row>
    <row r="3831" customFormat="false" ht="15" hidden="false" customHeight="false" outlineLevel="0" collapsed="false">
      <c r="A3831" s="37" t="n">
        <v>1003401</v>
      </c>
      <c r="B3831" s="38" t="n">
        <v>46289</v>
      </c>
      <c r="C3831" s="39" t="n">
        <v>1</v>
      </c>
      <c r="D3831" s="39" t="s">
        <v>26</v>
      </c>
      <c r="E3831" s="39"/>
      <c r="F3831" s="41" t="n">
        <f aca="false">IF(A3831="","",MATCH(A3831,P_ID,1))</f>
        <v>3401</v>
      </c>
      <c r="G3831" s="41" t="str">
        <f aca="false">IF(A3831="","",INDEX(P_Svc,F3831))</f>
        <v>Standard</v>
      </c>
      <c r="H3831" s="41" t="str">
        <f aca="false">IF(A3831="","",INDEX(P_Zone,F3831))</f>
        <v>West</v>
      </c>
      <c r="I3831" s="41" t="n">
        <f aca="false">IF(A3831="","",IF(D3831="Delivered",IF(B3831&lt;=INDEX(P_Due,F3831),1,0),0))</f>
        <v>1</v>
      </c>
    </row>
    <row r="3832" customFormat="false" ht="15" hidden="false" customHeight="false" outlineLevel="0" collapsed="false">
      <c r="A3832" s="37" t="n">
        <v>1003402</v>
      </c>
      <c r="B3832" s="38" t="n">
        <v>46289</v>
      </c>
      <c r="C3832" s="39" t="n">
        <v>1</v>
      </c>
      <c r="D3832" s="39" t="s">
        <v>26</v>
      </c>
      <c r="E3832" s="39"/>
      <c r="F3832" s="41" t="n">
        <f aca="false">IF(A3832="","",MATCH(A3832,P_ID,1))</f>
        <v>3402</v>
      </c>
      <c r="G3832" s="41" t="str">
        <f aca="false">IF(A3832="","",INDEX(P_Svc,F3832))</f>
        <v>Economy</v>
      </c>
      <c r="H3832" s="41" t="str">
        <f aca="false">IF(A3832="","",INDEX(P_Zone,F3832))</f>
        <v>Central</v>
      </c>
      <c r="I3832" s="41" t="n">
        <f aca="false">IF(A3832="","",IF(D3832="Delivered",IF(B3832&lt;=INDEX(P_Due,F3832),1,0),0))</f>
        <v>1</v>
      </c>
    </row>
    <row r="3833" customFormat="false" ht="15" hidden="false" customHeight="false" outlineLevel="0" collapsed="false">
      <c r="A3833" s="37" t="n">
        <v>1003403</v>
      </c>
      <c r="B3833" s="38" t="n">
        <v>46289</v>
      </c>
      <c r="C3833" s="39" t="n">
        <v>1</v>
      </c>
      <c r="D3833" s="39" t="s">
        <v>79</v>
      </c>
      <c r="E3833" s="39" t="s">
        <v>32</v>
      </c>
      <c r="F3833" s="41" t="n">
        <f aca="false">IF(A3833="","",MATCH(A3833,P_ID,1))</f>
        <v>3403</v>
      </c>
      <c r="G3833" s="41" t="str">
        <f aca="false">IF(A3833="","",INDEX(P_Svc,F3833))</f>
        <v>Standard</v>
      </c>
      <c r="H3833" s="41" t="str">
        <f aca="false">IF(A3833="","",INDEX(P_Zone,F3833))</f>
        <v>South</v>
      </c>
      <c r="I3833" s="41" t="n">
        <f aca="false">IF(A3833="","",IF(D3833="Delivered",IF(B3833&lt;=INDEX(P_Due,F3833),1,0),0))</f>
        <v>0</v>
      </c>
    </row>
    <row r="3834" customFormat="false" ht="15" hidden="false" customHeight="false" outlineLevel="0" collapsed="false">
      <c r="A3834" s="37" t="n">
        <v>1003404</v>
      </c>
      <c r="B3834" s="38" t="n">
        <v>46289</v>
      </c>
      <c r="C3834" s="39" t="n">
        <v>1</v>
      </c>
      <c r="D3834" s="39" t="s">
        <v>26</v>
      </c>
      <c r="E3834" s="39"/>
      <c r="F3834" s="41" t="n">
        <f aca="false">IF(A3834="","",MATCH(A3834,P_ID,1))</f>
        <v>3404</v>
      </c>
      <c r="G3834" s="41" t="str">
        <f aca="false">IF(A3834="","",INDEX(P_Svc,F3834))</f>
        <v>Standard</v>
      </c>
      <c r="H3834" s="41" t="str">
        <f aca="false">IF(A3834="","",INDEX(P_Zone,F3834))</f>
        <v>West</v>
      </c>
      <c r="I3834" s="41" t="n">
        <f aca="false">IF(A3834="","",IF(D3834="Delivered",IF(B3834&lt;=INDEX(P_Due,F3834),1,0),0))</f>
        <v>1</v>
      </c>
    </row>
    <row r="3835" customFormat="false" ht="15" hidden="false" customHeight="false" outlineLevel="0" collapsed="false">
      <c r="A3835" s="37" t="n">
        <v>1003406</v>
      </c>
      <c r="B3835" s="38" t="n">
        <v>46289</v>
      </c>
      <c r="C3835" s="39" t="n">
        <v>1</v>
      </c>
      <c r="D3835" s="39" t="s">
        <v>26</v>
      </c>
      <c r="E3835" s="39"/>
      <c r="F3835" s="41" t="n">
        <f aca="false">IF(A3835="","",MATCH(A3835,P_ID,1))</f>
        <v>3406</v>
      </c>
      <c r="G3835" s="41" t="str">
        <f aca="false">IF(A3835="","",INDEX(P_Svc,F3835))</f>
        <v>Standard</v>
      </c>
      <c r="H3835" s="41" t="str">
        <f aca="false">IF(A3835="","",INDEX(P_Zone,F3835))</f>
        <v>East</v>
      </c>
      <c r="I3835" s="41" t="n">
        <f aca="false">IF(A3835="","",IF(D3835="Delivered",IF(B3835&lt;=INDEX(P_Due,F3835),1,0),0))</f>
        <v>1</v>
      </c>
    </row>
    <row r="3836" customFormat="false" ht="15" hidden="false" customHeight="false" outlineLevel="0" collapsed="false">
      <c r="A3836" s="37" t="n">
        <v>1003407</v>
      </c>
      <c r="B3836" s="38" t="n">
        <v>46289</v>
      </c>
      <c r="C3836" s="39" t="n">
        <v>1</v>
      </c>
      <c r="D3836" s="39" t="s">
        <v>26</v>
      </c>
      <c r="E3836" s="39"/>
      <c r="F3836" s="41" t="n">
        <f aca="false">IF(A3836="","",MATCH(A3836,P_ID,1))</f>
        <v>3407</v>
      </c>
      <c r="G3836" s="41" t="str">
        <f aca="false">IF(A3836="","",INDEX(P_Svc,F3836))</f>
        <v>Standard</v>
      </c>
      <c r="H3836" s="41" t="str">
        <f aca="false">IF(A3836="","",INDEX(P_Zone,F3836))</f>
        <v>East</v>
      </c>
      <c r="I3836" s="41" t="n">
        <f aca="false">IF(A3836="","",IF(D3836="Delivered",IF(B3836&lt;=INDEX(P_Due,F3836),1,0),0))</f>
        <v>1</v>
      </c>
    </row>
    <row r="3837" customFormat="false" ht="15" hidden="false" customHeight="false" outlineLevel="0" collapsed="false">
      <c r="A3837" s="37" t="n">
        <v>1003408</v>
      </c>
      <c r="B3837" s="38" t="n">
        <v>46289</v>
      </c>
      <c r="C3837" s="39" t="n">
        <v>1</v>
      </c>
      <c r="D3837" s="39" t="s">
        <v>26</v>
      </c>
      <c r="E3837" s="39"/>
      <c r="F3837" s="41" t="n">
        <f aca="false">IF(A3837="","",MATCH(A3837,P_ID,1))</f>
        <v>3408</v>
      </c>
      <c r="G3837" s="41" t="str">
        <f aca="false">IF(A3837="","",INDEX(P_Svc,F3837))</f>
        <v>Economy</v>
      </c>
      <c r="H3837" s="41" t="str">
        <f aca="false">IF(A3837="","",INDEX(P_Zone,F3837))</f>
        <v>South</v>
      </c>
      <c r="I3837" s="41" t="n">
        <f aca="false">IF(A3837="","",IF(D3837="Delivered",IF(B3837&lt;=INDEX(P_Due,F3837),1,0),0))</f>
        <v>1</v>
      </c>
    </row>
    <row r="3838" customFormat="false" ht="15" hidden="false" customHeight="false" outlineLevel="0" collapsed="false">
      <c r="A3838" s="37" t="n">
        <v>1003410</v>
      </c>
      <c r="B3838" s="38" t="n">
        <v>46289</v>
      </c>
      <c r="C3838" s="39" t="n">
        <v>1</v>
      </c>
      <c r="D3838" s="39" t="s">
        <v>26</v>
      </c>
      <c r="E3838" s="39"/>
      <c r="F3838" s="41" t="n">
        <f aca="false">IF(A3838="","",MATCH(A3838,P_ID,1))</f>
        <v>3410</v>
      </c>
      <c r="G3838" s="41" t="str">
        <f aca="false">IF(A3838="","",INDEX(P_Svc,F3838))</f>
        <v>Standard</v>
      </c>
      <c r="H3838" s="41" t="str">
        <f aca="false">IF(A3838="","",INDEX(P_Zone,F3838))</f>
        <v>East</v>
      </c>
      <c r="I3838" s="41" t="n">
        <f aca="false">IF(A3838="","",IF(D3838="Delivered",IF(B3838&lt;=INDEX(P_Due,F3838),1,0),0))</f>
        <v>1</v>
      </c>
    </row>
    <row r="3839" customFormat="false" ht="15" hidden="false" customHeight="false" outlineLevel="0" collapsed="false">
      <c r="A3839" s="37" t="n">
        <v>1003411</v>
      </c>
      <c r="B3839" s="38" t="n">
        <v>46289</v>
      </c>
      <c r="C3839" s="39" t="n">
        <v>1</v>
      </c>
      <c r="D3839" s="39" t="s">
        <v>26</v>
      </c>
      <c r="E3839" s="39"/>
      <c r="F3839" s="41" t="n">
        <f aca="false">IF(A3839="","",MATCH(A3839,P_ID,1))</f>
        <v>3411</v>
      </c>
      <c r="G3839" s="41" t="str">
        <f aca="false">IF(A3839="","",INDEX(P_Svc,F3839))</f>
        <v>Economy</v>
      </c>
      <c r="H3839" s="41" t="str">
        <f aca="false">IF(A3839="","",INDEX(P_Zone,F3839))</f>
        <v>West</v>
      </c>
      <c r="I3839" s="41" t="n">
        <f aca="false">IF(A3839="","",IF(D3839="Delivered",IF(B3839&lt;=INDEX(P_Due,F3839),1,0),0))</f>
        <v>1</v>
      </c>
    </row>
    <row r="3840" customFormat="false" ht="15" hidden="false" customHeight="false" outlineLevel="0" collapsed="false">
      <c r="A3840" s="37" t="n">
        <v>1003412</v>
      </c>
      <c r="B3840" s="38" t="n">
        <v>46289</v>
      </c>
      <c r="C3840" s="39" t="n">
        <v>1</v>
      </c>
      <c r="D3840" s="39" t="s">
        <v>26</v>
      </c>
      <c r="E3840" s="39"/>
      <c r="F3840" s="41" t="n">
        <f aca="false">IF(A3840="","",MATCH(A3840,P_ID,1))</f>
        <v>3412</v>
      </c>
      <c r="G3840" s="41" t="str">
        <f aca="false">IF(A3840="","",INDEX(P_Svc,F3840))</f>
        <v>Standard</v>
      </c>
      <c r="H3840" s="41" t="str">
        <f aca="false">IF(A3840="","",INDEX(P_Zone,F3840))</f>
        <v>Central</v>
      </c>
      <c r="I3840" s="41" t="n">
        <f aca="false">IF(A3840="","",IF(D3840="Delivered",IF(B3840&lt;=INDEX(P_Due,F3840),1,0),0))</f>
        <v>1</v>
      </c>
    </row>
    <row r="3841" customFormat="false" ht="15" hidden="false" customHeight="false" outlineLevel="0" collapsed="false">
      <c r="A3841" s="37" t="n">
        <v>1003413</v>
      </c>
      <c r="B3841" s="38" t="n">
        <v>46289</v>
      </c>
      <c r="C3841" s="39" t="n">
        <v>1</v>
      </c>
      <c r="D3841" s="39" t="s">
        <v>26</v>
      </c>
      <c r="E3841" s="39"/>
      <c r="F3841" s="41" t="n">
        <f aca="false">IF(A3841="","",MATCH(A3841,P_ID,1))</f>
        <v>3413</v>
      </c>
      <c r="G3841" s="41" t="str">
        <f aca="false">IF(A3841="","",INDEX(P_Svc,F3841))</f>
        <v>Standard</v>
      </c>
      <c r="H3841" s="41" t="str">
        <f aca="false">IF(A3841="","",INDEX(P_Zone,F3841))</f>
        <v>South</v>
      </c>
      <c r="I3841" s="41" t="n">
        <f aca="false">IF(A3841="","",IF(D3841="Delivered",IF(B3841&lt;=INDEX(P_Due,F3841),1,0),0))</f>
        <v>1</v>
      </c>
    </row>
    <row r="3842" customFormat="false" ht="15" hidden="false" customHeight="false" outlineLevel="0" collapsed="false">
      <c r="A3842" s="37" t="n">
        <v>1003414</v>
      </c>
      <c r="B3842" s="38" t="n">
        <v>46289</v>
      </c>
      <c r="C3842" s="39" t="n">
        <v>1</v>
      </c>
      <c r="D3842" s="39" t="s">
        <v>26</v>
      </c>
      <c r="E3842" s="39"/>
      <c r="F3842" s="41" t="n">
        <f aca="false">IF(A3842="","",MATCH(A3842,P_ID,1))</f>
        <v>3414</v>
      </c>
      <c r="G3842" s="41" t="str">
        <f aca="false">IF(A3842="","",INDEX(P_Svc,F3842))</f>
        <v>Standard</v>
      </c>
      <c r="H3842" s="41" t="str">
        <f aca="false">IF(A3842="","",INDEX(P_Zone,F3842))</f>
        <v>South</v>
      </c>
      <c r="I3842" s="41" t="n">
        <f aca="false">IF(A3842="","",IF(D3842="Delivered",IF(B3842&lt;=INDEX(P_Due,F3842),1,0),0))</f>
        <v>1</v>
      </c>
    </row>
    <row r="3843" customFormat="false" ht="15" hidden="false" customHeight="false" outlineLevel="0" collapsed="false">
      <c r="A3843" s="37" t="n">
        <v>1003415</v>
      </c>
      <c r="B3843" s="38" t="n">
        <v>46289</v>
      </c>
      <c r="C3843" s="39" t="n">
        <v>1</v>
      </c>
      <c r="D3843" s="39" t="s">
        <v>26</v>
      </c>
      <c r="E3843" s="39"/>
      <c r="F3843" s="41" t="n">
        <f aca="false">IF(A3843="","",MATCH(A3843,P_ID,1))</f>
        <v>3415</v>
      </c>
      <c r="G3843" s="41" t="str">
        <f aca="false">IF(A3843="","",INDEX(P_Svc,F3843))</f>
        <v>Economy</v>
      </c>
      <c r="H3843" s="41" t="str">
        <f aca="false">IF(A3843="","",INDEX(P_Zone,F3843))</f>
        <v>Central</v>
      </c>
      <c r="I3843" s="41" t="n">
        <f aca="false">IF(A3843="","",IF(D3843="Delivered",IF(B3843&lt;=INDEX(P_Due,F3843),1,0),0))</f>
        <v>1</v>
      </c>
    </row>
    <row r="3844" customFormat="false" ht="15" hidden="false" customHeight="false" outlineLevel="0" collapsed="false">
      <c r="A3844" s="37" t="n">
        <v>1003416</v>
      </c>
      <c r="B3844" s="38" t="n">
        <v>46289</v>
      </c>
      <c r="C3844" s="39" t="n">
        <v>1</v>
      </c>
      <c r="D3844" s="39" t="s">
        <v>26</v>
      </c>
      <c r="E3844" s="39"/>
      <c r="F3844" s="41" t="n">
        <f aca="false">IF(A3844="","",MATCH(A3844,P_ID,1))</f>
        <v>3416</v>
      </c>
      <c r="G3844" s="41" t="str">
        <f aca="false">IF(A3844="","",INDEX(P_Svc,F3844))</f>
        <v>Standard</v>
      </c>
      <c r="H3844" s="41" t="str">
        <f aca="false">IF(A3844="","",INDEX(P_Zone,F3844))</f>
        <v>Central</v>
      </c>
      <c r="I3844" s="41" t="n">
        <f aca="false">IF(A3844="","",IF(D3844="Delivered",IF(B3844&lt;=INDEX(P_Due,F3844),1,0),0))</f>
        <v>1</v>
      </c>
    </row>
    <row r="3845" customFormat="false" ht="15" hidden="false" customHeight="false" outlineLevel="0" collapsed="false">
      <c r="A3845" s="37" t="n">
        <v>1003417</v>
      </c>
      <c r="B3845" s="38" t="n">
        <v>46289</v>
      </c>
      <c r="C3845" s="39" t="n">
        <v>1</v>
      </c>
      <c r="D3845" s="39" t="s">
        <v>26</v>
      </c>
      <c r="E3845" s="39"/>
      <c r="F3845" s="41" t="n">
        <f aca="false">IF(A3845="","",MATCH(A3845,P_ID,1))</f>
        <v>3417</v>
      </c>
      <c r="G3845" s="41" t="str">
        <f aca="false">IF(A3845="","",INDEX(P_Svc,F3845))</f>
        <v>Standard</v>
      </c>
      <c r="H3845" s="41" t="str">
        <f aca="false">IF(A3845="","",INDEX(P_Zone,F3845))</f>
        <v>Central</v>
      </c>
      <c r="I3845" s="41" t="n">
        <f aca="false">IF(A3845="","",IF(D3845="Delivered",IF(B3845&lt;=INDEX(P_Due,F3845),1,0),0))</f>
        <v>1</v>
      </c>
    </row>
    <row r="3846" customFormat="false" ht="15" hidden="false" customHeight="false" outlineLevel="0" collapsed="false">
      <c r="A3846" s="37" t="n">
        <v>1003419</v>
      </c>
      <c r="B3846" s="38" t="n">
        <v>46289</v>
      </c>
      <c r="C3846" s="39" t="n">
        <v>1</v>
      </c>
      <c r="D3846" s="39" t="s">
        <v>26</v>
      </c>
      <c r="E3846" s="39"/>
      <c r="F3846" s="41" t="n">
        <f aca="false">IF(A3846="","",MATCH(A3846,P_ID,1))</f>
        <v>3419</v>
      </c>
      <c r="G3846" s="41" t="str">
        <f aca="false">IF(A3846="","",INDEX(P_Svc,F3846))</f>
        <v>Economy</v>
      </c>
      <c r="H3846" s="41" t="str">
        <f aca="false">IF(A3846="","",INDEX(P_Zone,F3846))</f>
        <v>East</v>
      </c>
      <c r="I3846" s="41" t="n">
        <f aca="false">IF(A3846="","",IF(D3846="Delivered",IF(B3846&lt;=INDEX(P_Due,F3846),1,0),0))</f>
        <v>1</v>
      </c>
    </row>
    <row r="3847" customFormat="false" ht="15" hidden="false" customHeight="false" outlineLevel="0" collapsed="false">
      <c r="A3847" s="37" t="n">
        <v>1003420</v>
      </c>
      <c r="B3847" s="38" t="n">
        <v>46289</v>
      </c>
      <c r="C3847" s="39" t="n">
        <v>1</v>
      </c>
      <c r="D3847" s="39" t="s">
        <v>79</v>
      </c>
      <c r="E3847" s="39" t="s">
        <v>32</v>
      </c>
      <c r="F3847" s="41" t="n">
        <f aca="false">IF(A3847="","",MATCH(A3847,P_ID,1))</f>
        <v>3420</v>
      </c>
      <c r="G3847" s="41" t="str">
        <f aca="false">IF(A3847="","",INDEX(P_Svc,F3847))</f>
        <v>Standard</v>
      </c>
      <c r="H3847" s="41" t="str">
        <f aca="false">IF(A3847="","",INDEX(P_Zone,F3847))</f>
        <v>North</v>
      </c>
      <c r="I3847" s="41" t="n">
        <f aca="false">IF(A3847="","",IF(D3847="Delivered",IF(B3847&lt;=INDEX(P_Due,F3847),1,0),0))</f>
        <v>0</v>
      </c>
    </row>
    <row r="3848" customFormat="false" ht="15" hidden="false" customHeight="false" outlineLevel="0" collapsed="false">
      <c r="A3848" s="37" t="n">
        <v>1003421</v>
      </c>
      <c r="B3848" s="38" t="n">
        <v>46289</v>
      </c>
      <c r="C3848" s="39" t="n">
        <v>1</v>
      </c>
      <c r="D3848" s="39" t="s">
        <v>26</v>
      </c>
      <c r="E3848" s="39"/>
      <c r="F3848" s="41" t="n">
        <f aca="false">IF(A3848="","",MATCH(A3848,P_ID,1))</f>
        <v>3421</v>
      </c>
      <c r="G3848" s="41" t="str">
        <f aca="false">IF(A3848="","",INDEX(P_Svc,F3848))</f>
        <v>Standard</v>
      </c>
      <c r="H3848" s="41" t="str">
        <f aca="false">IF(A3848="","",INDEX(P_Zone,F3848))</f>
        <v>North</v>
      </c>
      <c r="I3848" s="41" t="n">
        <f aca="false">IF(A3848="","",IF(D3848="Delivered",IF(B3848&lt;=INDEX(P_Due,F3848),1,0),0))</f>
        <v>1</v>
      </c>
    </row>
    <row r="3849" customFormat="false" ht="15" hidden="false" customHeight="false" outlineLevel="0" collapsed="false">
      <c r="A3849" s="37" t="n">
        <v>1003422</v>
      </c>
      <c r="B3849" s="38" t="n">
        <v>46289</v>
      </c>
      <c r="C3849" s="39" t="n">
        <v>1</v>
      </c>
      <c r="D3849" s="39" t="s">
        <v>26</v>
      </c>
      <c r="E3849" s="39"/>
      <c r="F3849" s="41" t="n">
        <f aca="false">IF(A3849="","",MATCH(A3849,P_ID,1))</f>
        <v>3422</v>
      </c>
      <c r="G3849" s="41" t="str">
        <f aca="false">IF(A3849="","",INDEX(P_Svc,F3849))</f>
        <v>Standard</v>
      </c>
      <c r="H3849" s="41" t="str">
        <f aca="false">IF(A3849="","",INDEX(P_Zone,F3849))</f>
        <v>Central</v>
      </c>
      <c r="I3849" s="41" t="n">
        <f aca="false">IF(A3849="","",IF(D3849="Delivered",IF(B3849&lt;=INDEX(P_Due,F3849),1,0),0))</f>
        <v>1</v>
      </c>
    </row>
    <row r="3850" customFormat="false" ht="15" hidden="false" customHeight="false" outlineLevel="0" collapsed="false">
      <c r="A3850" s="37" t="n">
        <v>1003423</v>
      </c>
      <c r="B3850" s="38" t="n">
        <v>46289</v>
      </c>
      <c r="C3850" s="39" t="n">
        <v>1</v>
      </c>
      <c r="D3850" s="39" t="s">
        <v>26</v>
      </c>
      <c r="E3850" s="39"/>
      <c r="F3850" s="41" t="n">
        <f aca="false">IF(A3850="","",MATCH(A3850,P_ID,1))</f>
        <v>3423</v>
      </c>
      <c r="G3850" s="41" t="str">
        <f aca="false">IF(A3850="","",INDEX(P_Svc,F3850))</f>
        <v>Standard</v>
      </c>
      <c r="H3850" s="41" t="str">
        <f aca="false">IF(A3850="","",INDEX(P_Zone,F3850))</f>
        <v>East</v>
      </c>
      <c r="I3850" s="41" t="n">
        <f aca="false">IF(A3850="","",IF(D3850="Delivered",IF(B3850&lt;=INDEX(P_Due,F3850),1,0),0))</f>
        <v>1</v>
      </c>
    </row>
    <row r="3851" customFormat="false" ht="15" hidden="false" customHeight="false" outlineLevel="0" collapsed="false">
      <c r="A3851" s="37" t="n">
        <v>1003425</v>
      </c>
      <c r="B3851" s="38" t="n">
        <v>46289</v>
      </c>
      <c r="C3851" s="39" t="n">
        <v>1</v>
      </c>
      <c r="D3851" s="39" t="s">
        <v>26</v>
      </c>
      <c r="E3851" s="39"/>
      <c r="F3851" s="41" t="n">
        <f aca="false">IF(A3851="","",MATCH(A3851,P_ID,1))</f>
        <v>3425</v>
      </c>
      <c r="G3851" s="41" t="str">
        <f aca="false">IF(A3851="","",INDEX(P_Svc,F3851))</f>
        <v>Standard</v>
      </c>
      <c r="H3851" s="41" t="str">
        <f aca="false">IF(A3851="","",INDEX(P_Zone,F3851))</f>
        <v>Central</v>
      </c>
      <c r="I3851" s="41" t="n">
        <f aca="false">IF(A3851="","",IF(D3851="Delivered",IF(B3851&lt;=INDEX(P_Due,F3851),1,0),0))</f>
        <v>1</v>
      </c>
    </row>
    <row r="3852" customFormat="false" ht="15" hidden="false" customHeight="false" outlineLevel="0" collapsed="false">
      <c r="A3852" s="37" t="n">
        <v>1003426</v>
      </c>
      <c r="B3852" s="38" t="n">
        <v>46289</v>
      </c>
      <c r="C3852" s="39" t="n">
        <v>1</v>
      </c>
      <c r="D3852" s="39" t="s">
        <v>26</v>
      </c>
      <c r="E3852" s="39"/>
      <c r="F3852" s="41" t="n">
        <f aca="false">IF(A3852="","",MATCH(A3852,P_ID,1))</f>
        <v>3426</v>
      </c>
      <c r="G3852" s="41" t="str">
        <f aca="false">IF(A3852="","",INDEX(P_Svc,F3852))</f>
        <v>Standard</v>
      </c>
      <c r="H3852" s="41" t="str">
        <f aca="false">IF(A3852="","",INDEX(P_Zone,F3852))</f>
        <v>West</v>
      </c>
      <c r="I3852" s="41" t="n">
        <f aca="false">IF(A3852="","",IF(D3852="Delivered",IF(B3852&lt;=INDEX(P_Due,F3852),1,0),0))</f>
        <v>1</v>
      </c>
    </row>
    <row r="3853" customFormat="false" ht="15" hidden="false" customHeight="false" outlineLevel="0" collapsed="false">
      <c r="A3853" s="37" t="n">
        <v>1003427</v>
      </c>
      <c r="B3853" s="38" t="n">
        <v>46289</v>
      </c>
      <c r="C3853" s="39" t="n">
        <v>1</v>
      </c>
      <c r="D3853" s="39" t="s">
        <v>26</v>
      </c>
      <c r="E3853" s="39"/>
      <c r="F3853" s="41" t="n">
        <f aca="false">IF(A3853="","",MATCH(A3853,P_ID,1))</f>
        <v>3427</v>
      </c>
      <c r="G3853" s="41" t="str">
        <f aca="false">IF(A3853="","",INDEX(P_Svc,F3853))</f>
        <v>Express</v>
      </c>
      <c r="H3853" s="41" t="str">
        <f aca="false">IF(A3853="","",INDEX(P_Zone,F3853))</f>
        <v>North</v>
      </c>
      <c r="I3853" s="41" t="n">
        <f aca="false">IF(A3853="","",IF(D3853="Delivered",IF(B3853&lt;=INDEX(P_Due,F3853),1,0),0))</f>
        <v>1</v>
      </c>
    </row>
    <row r="3854" customFormat="false" ht="15" hidden="false" customHeight="false" outlineLevel="0" collapsed="false">
      <c r="A3854" s="37" t="n">
        <v>1003428</v>
      </c>
      <c r="B3854" s="38" t="n">
        <v>46289</v>
      </c>
      <c r="C3854" s="39" t="n">
        <v>1</v>
      </c>
      <c r="D3854" s="39" t="s">
        <v>26</v>
      </c>
      <c r="E3854" s="39"/>
      <c r="F3854" s="41" t="n">
        <f aca="false">IF(A3854="","",MATCH(A3854,P_ID,1))</f>
        <v>3428</v>
      </c>
      <c r="G3854" s="41" t="str">
        <f aca="false">IF(A3854="","",INDEX(P_Svc,F3854))</f>
        <v>Standard</v>
      </c>
      <c r="H3854" s="41" t="str">
        <f aca="false">IF(A3854="","",INDEX(P_Zone,F3854))</f>
        <v>East</v>
      </c>
      <c r="I3854" s="41" t="n">
        <f aca="false">IF(A3854="","",IF(D3854="Delivered",IF(B3854&lt;=INDEX(P_Due,F3854),1,0),0))</f>
        <v>1</v>
      </c>
    </row>
    <row r="3855" customFormat="false" ht="15" hidden="false" customHeight="false" outlineLevel="0" collapsed="false">
      <c r="A3855" s="37" t="n">
        <v>1003429</v>
      </c>
      <c r="B3855" s="38" t="n">
        <v>46289</v>
      </c>
      <c r="C3855" s="39" t="n">
        <v>0</v>
      </c>
      <c r="D3855" s="39" t="s">
        <v>80</v>
      </c>
      <c r="E3855" s="39" t="s">
        <v>40</v>
      </c>
      <c r="F3855" s="41" t="n">
        <f aca="false">IF(A3855="","",MATCH(A3855,P_ID,1))</f>
        <v>3429</v>
      </c>
      <c r="G3855" s="41" t="str">
        <f aca="false">IF(A3855="","",INDEX(P_Svc,F3855))</f>
        <v>Economy</v>
      </c>
      <c r="H3855" s="41" t="str">
        <f aca="false">IF(A3855="","",INDEX(P_Zone,F3855))</f>
        <v>Central</v>
      </c>
      <c r="I3855" s="41" t="n">
        <f aca="false">IF(A3855="","",IF(D3855="Delivered",IF(B3855&lt;=INDEX(P_Due,F3855),1,0),0))</f>
        <v>0</v>
      </c>
    </row>
    <row r="3856" customFormat="false" ht="15" hidden="false" customHeight="false" outlineLevel="0" collapsed="false">
      <c r="A3856" s="37" t="n">
        <v>1003430</v>
      </c>
      <c r="B3856" s="38" t="n">
        <v>46289</v>
      </c>
      <c r="C3856" s="39" t="n">
        <v>1</v>
      </c>
      <c r="D3856" s="39" t="s">
        <v>26</v>
      </c>
      <c r="E3856" s="39"/>
      <c r="F3856" s="41" t="n">
        <f aca="false">IF(A3856="","",MATCH(A3856,P_ID,1))</f>
        <v>3430</v>
      </c>
      <c r="G3856" s="41" t="str">
        <f aca="false">IF(A3856="","",INDEX(P_Svc,F3856))</f>
        <v>Economy</v>
      </c>
      <c r="H3856" s="41" t="str">
        <f aca="false">IF(A3856="","",INDEX(P_Zone,F3856))</f>
        <v>Central</v>
      </c>
      <c r="I3856" s="41" t="n">
        <f aca="false">IF(A3856="","",IF(D3856="Delivered",IF(B3856&lt;=INDEX(P_Due,F3856),1,0),0))</f>
        <v>1</v>
      </c>
    </row>
    <row r="3857" customFormat="false" ht="15" hidden="false" customHeight="false" outlineLevel="0" collapsed="false">
      <c r="A3857" s="37" t="n">
        <v>1003431</v>
      </c>
      <c r="B3857" s="38" t="n">
        <v>46289</v>
      </c>
      <c r="C3857" s="39" t="n">
        <v>1</v>
      </c>
      <c r="D3857" s="39" t="s">
        <v>26</v>
      </c>
      <c r="E3857" s="39"/>
      <c r="F3857" s="41" t="n">
        <f aca="false">IF(A3857="","",MATCH(A3857,P_ID,1))</f>
        <v>3431</v>
      </c>
      <c r="G3857" s="41" t="str">
        <f aca="false">IF(A3857="","",INDEX(P_Svc,F3857))</f>
        <v>Standard</v>
      </c>
      <c r="H3857" s="41" t="str">
        <f aca="false">IF(A3857="","",INDEX(P_Zone,F3857))</f>
        <v>Central</v>
      </c>
      <c r="I3857" s="41" t="n">
        <f aca="false">IF(A3857="","",IF(D3857="Delivered",IF(B3857&lt;=INDEX(P_Due,F3857),1,0),0))</f>
        <v>1</v>
      </c>
    </row>
    <row r="3858" customFormat="false" ht="15" hidden="false" customHeight="false" outlineLevel="0" collapsed="false">
      <c r="A3858" s="37" t="n">
        <v>1003432</v>
      </c>
      <c r="B3858" s="38" t="n">
        <v>46289</v>
      </c>
      <c r="C3858" s="39" t="n">
        <v>1</v>
      </c>
      <c r="D3858" s="39" t="s">
        <v>26</v>
      </c>
      <c r="E3858" s="39"/>
      <c r="F3858" s="41" t="n">
        <f aca="false">IF(A3858="","",MATCH(A3858,P_ID,1))</f>
        <v>3432</v>
      </c>
      <c r="G3858" s="41" t="str">
        <f aca="false">IF(A3858="","",INDEX(P_Svc,F3858))</f>
        <v>Standard</v>
      </c>
      <c r="H3858" s="41" t="str">
        <f aca="false">IF(A3858="","",INDEX(P_Zone,F3858))</f>
        <v>South</v>
      </c>
      <c r="I3858" s="41" t="n">
        <f aca="false">IF(A3858="","",IF(D3858="Delivered",IF(B3858&lt;=INDEX(P_Due,F3858),1,0),0))</f>
        <v>1</v>
      </c>
    </row>
    <row r="3859" customFormat="false" ht="15" hidden="false" customHeight="false" outlineLevel="0" collapsed="false">
      <c r="A3859" s="37" t="n">
        <v>1003433</v>
      </c>
      <c r="B3859" s="38" t="n">
        <v>46289</v>
      </c>
      <c r="C3859" s="39" t="n">
        <v>1</v>
      </c>
      <c r="D3859" s="39" t="s">
        <v>26</v>
      </c>
      <c r="E3859" s="39"/>
      <c r="F3859" s="41" t="n">
        <f aca="false">IF(A3859="","",MATCH(A3859,P_ID,1))</f>
        <v>3433</v>
      </c>
      <c r="G3859" s="41" t="str">
        <f aca="false">IF(A3859="","",INDEX(P_Svc,F3859))</f>
        <v>Economy</v>
      </c>
      <c r="H3859" s="41" t="str">
        <f aca="false">IF(A3859="","",INDEX(P_Zone,F3859))</f>
        <v>East</v>
      </c>
      <c r="I3859" s="41" t="n">
        <f aca="false">IF(A3859="","",IF(D3859="Delivered",IF(B3859&lt;=INDEX(P_Due,F3859),1,0),0))</f>
        <v>1</v>
      </c>
    </row>
    <row r="3860" customFormat="false" ht="15" hidden="false" customHeight="false" outlineLevel="0" collapsed="false">
      <c r="A3860" s="37" t="n">
        <v>1003434</v>
      </c>
      <c r="B3860" s="38" t="n">
        <v>46289</v>
      </c>
      <c r="C3860" s="39" t="n">
        <v>1</v>
      </c>
      <c r="D3860" s="39" t="s">
        <v>26</v>
      </c>
      <c r="E3860" s="39"/>
      <c r="F3860" s="41" t="n">
        <f aca="false">IF(A3860="","",MATCH(A3860,P_ID,1))</f>
        <v>3434</v>
      </c>
      <c r="G3860" s="41" t="str">
        <f aca="false">IF(A3860="","",INDEX(P_Svc,F3860))</f>
        <v>Standard</v>
      </c>
      <c r="H3860" s="41" t="str">
        <f aca="false">IF(A3860="","",INDEX(P_Zone,F3860))</f>
        <v>South</v>
      </c>
      <c r="I3860" s="41" t="n">
        <f aca="false">IF(A3860="","",IF(D3860="Delivered",IF(B3860&lt;=INDEX(P_Due,F3860),1,0),0))</f>
        <v>1</v>
      </c>
    </row>
    <row r="3861" customFormat="false" ht="15" hidden="false" customHeight="false" outlineLevel="0" collapsed="false">
      <c r="A3861" s="37" t="n">
        <v>1003435</v>
      </c>
      <c r="B3861" s="38" t="n">
        <v>46289</v>
      </c>
      <c r="C3861" s="39" t="n">
        <v>1</v>
      </c>
      <c r="D3861" s="39" t="s">
        <v>26</v>
      </c>
      <c r="E3861" s="39"/>
      <c r="F3861" s="41" t="n">
        <f aca="false">IF(A3861="","",MATCH(A3861,P_ID,1))</f>
        <v>3435</v>
      </c>
      <c r="G3861" s="41" t="str">
        <f aca="false">IF(A3861="","",INDEX(P_Svc,F3861))</f>
        <v>Standard</v>
      </c>
      <c r="H3861" s="41" t="str">
        <f aca="false">IF(A3861="","",INDEX(P_Zone,F3861))</f>
        <v>East</v>
      </c>
      <c r="I3861" s="41" t="n">
        <f aca="false">IF(A3861="","",IF(D3861="Delivered",IF(B3861&lt;=INDEX(P_Due,F3861),1,0),0))</f>
        <v>1</v>
      </c>
    </row>
    <row r="3862" customFormat="false" ht="15" hidden="false" customHeight="false" outlineLevel="0" collapsed="false">
      <c r="A3862" s="37" t="n">
        <v>1003436</v>
      </c>
      <c r="B3862" s="38" t="n">
        <v>46289</v>
      </c>
      <c r="C3862" s="39" t="n">
        <v>1</v>
      </c>
      <c r="D3862" s="39" t="s">
        <v>26</v>
      </c>
      <c r="E3862" s="39"/>
      <c r="F3862" s="41" t="n">
        <f aca="false">IF(A3862="","",MATCH(A3862,P_ID,1))</f>
        <v>3436</v>
      </c>
      <c r="G3862" s="41" t="str">
        <f aca="false">IF(A3862="","",INDEX(P_Svc,F3862))</f>
        <v>Standard</v>
      </c>
      <c r="H3862" s="41" t="str">
        <f aca="false">IF(A3862="","",INDEX(P_Zone,F3862))</f>
        <v>Central</v>
      </c>
      <c r="I3862" s="41" t="n">
        <f aca="false">IF(A3862="","",IF(D3862="Delivered",IF(B3862&lt;=INDEX(P_Due,F3862),1,0),0))</f>
        <v>1</v>
      </c>
    </row>
    <row r="3863" customFormat="false" ht="15" hidden="false" customHeight="false" outlineLevel="0" collapsed="false">
      <c r="A3863" s="37" t="n">
        <v>1003437</v>
      </c>
      <c r="B3863" s="38" t="n">
        <v>46289</v>
      </c>
      <c r="C3863" s="39" t="n">
        <v>1</v>
      </c>
      <c r="D3863" s="39" t="s">
        <v>26</v>
      </c>
      <c r="E3863" s="39"/>
      <c r="F3863" s="41" t="n">
        <f aca="false">IF(A3863="","",MATCH(A3863,P_ID,1))</f>
        <v>3437</v>
      </c>
      <c r="G3863" s="41" t="str">
        <f aca="false">IF(A3863="","",INDEX(P_Svc,F3863))</f>
        <v>Standard</v>
      </c>
      <c r="H3863" s="41" t="str">
        <f aca="false">IF(A3863="","",INDEX(P_Zone,F3863))</f>
        <v>Central</v>
      </c>
      <c r="I3863" s="41" t="n">
        <f aca="false">IF(A3863="","",IF(D3863="Delivered",IF(B3863&lt;=INDEX(P_Due,F3863),1,0),0))</f>
        <v>1</v>
      </c>
    </row>
    <row r="3864" customFormat="false" ht="15" hidden="false" customHeight="false" outlineLevel="0" collapsed="false">
      <c r="A3864" s="37" t="n">
        <v>1003440</v>
      </c>
      <c r="B3864" s="38" t="n">
        <v>46289</v>
      </c>
      <c r="C3864" s="39" t="n">
        <v>1</v>
      </c>
      <c r="D3864" s="39" t="s">
        <v>26</v>
      </c>
      <c r="E3864" s="39"/>
      <c r="F3864" s="41" t="n">
        <f aca="false">IF(A3864="","",MATCH(A3864,P_ID,1))</f>
        <v>3440</v>
      </c>
      <c r="G3864" s="41" t="str">
        <f aca="false">IF(A3864="","",INDEX(P_Svc,F3864))</f>
        <v>Standard</v>
      </c>
      <c r="H3864" s="41" t="str">
        <f aca="false">IF(A3864="","",INDEX(P_Zone,F3864))</f>
        <v>West</v>
      </c>
      <c r="I3864" s="41" t="n">
        <f aca="false">IF(A3864="","",IF(D3864="Delivered",IF(B3864&lt;=INDEX(P_Due,F3864),1,0),0))</f>
        <v>1</v>
      </c>
    </row>
    <row r="3865" customFormat="false" ht="15" hidden="false" customHeight="false" outlineLevel="0" collapsed="false">
      <c r="A3865" s="37" t="n">
        <v>1003441</v>
      </c>
      <c r="B3865" s="38" t="n">
        <v>46289</v>
      </c>
      <c r="C3865" s="39" t="n">
        <v>1</v>
      </c>
      <c r="D3865" s="39" t="s">
        <v>26</v>
      </c>
      <c r="E3865" s="39"/>
      <c r="F3865" s="41" t="n">
        <f aca="false">IF(A3865="","",MATCH(A3865,P_ID,1))</f>
        <v>3441</v>
      </c>
      <c r="G3865" s="41" t="str">
        <f aca="false">IF(A3865="","",INDEX(P_Svc,F3865))</f>
        <v>Standard</v>
      </c>
      <c r="H3865" s="41" t="str">
        <f aca="false">IF(A3865="","",INDEX(P_Zone,F3865))</f>
        <v>North</v>
      </c>
      <c r="I3865" s="41" t="n">
        <f aca="false">IF(A3865="","",IF(D3865="Delivered",IF(B3865&lt;=INDEX(P_Due,F3865),1,0),0))</f>
        <v>1</v>
      </c>
    </row>
    <row r="3866" customFormat="false" ht="15" hidden="false" customHeight="false" outlineLevel="0" collapsed="false">
      <c r="A3866" s="37" t="n">
        <v>1003442</v>
      </c>
      <c r="B3866" s="38" t="n">
        <v>46289</v>
      </c>
      <c r="C3866" s="39" t="n">
        <v>1</v>
      </c>
      <c r="D3866" s="39" t="s">
        <v>26</v>
      </c>
      <c r="E3866" s="39"/>
      <c r="F3866" s="41" t="n">
        <f aca="false">IF(A3866="","",MATCH(A3866,P_ID,1))</f>
        <v>3442</v>
      </c>
      <c r="G3866" s="41" t="str">
        <f aca="false">IF(A3866="","",INDEX(P_Svc,F3866))</f>
        <v>Standard</v>
      </c>
      <c r="H3866" s="41" t="str">
        <f aca="false">IF(A3866="","",INDEX(P_Zone,F3866))</f>
        <v>South</v>
      </c>
      <c r="I3866" s="41" t="n">
        <f aca="false">IF(A3866="","",IF(D3866="Delivered",IF(B3866&lt;=INDEX(P_Due,F3866),1,0),0))</f>
        <v>1</v>
      </c>
    </row>
    <row r="3867" customFormat="false" ht="15" hidden="false" customHeight="false" outlineLevel="0" collapsed="false">
      <c r="A3867" s="37" t="n">
        <v>1003443</v>
      </c>
      <c r="B3867" s="38" t="n">
        <v>46289</v>
      </c>
      <c r="C3867" s="39" t="n">
        <v>1</v>
      </c>
      <c r="D3867" s="39" t="s">
        <v>26</v>
      </c>
      <c r="E3867" s="39"/>
      <c r="F3867" s="41" t="n">
        <f aca="false">IF(A3867="","",MATCH(A3867,P_ID,1))</f>
        <v>3443</v>
      </c>
      <c r="G3867" s="41" t="str">
        <f aca="false">IF(A3867="","",INDEX(P_Svc,F3867))</f>
        <v>Economy</v>
      </c>
      <c r="H3867" s="41" t="str">
        <f aca="false">IF(A3867="","",INDEX(P_Zone,F3867))</f>
        <v>Central</v>
      </c>
      <c r="I3867" s="41" t="n">
        <f aca="false">IF(A3867="","",IF(D3867="Delivered",IF(B3867&lt;=INDEX(P_Due,F3867),1,0),0))</f>
        <v>1</v>
      </c>
    </row>
    <row r="3868" customFormat="false" ht="15" hidden="false" customHeight="false" outlineLevel="0" collapsed="false">
      <c r="A3868" s="37" t="n">
        <v>1003444</v>
      </c>
      <c r="B3868" s="38" t="n">
        <v>46289</v>
      </c>
      <c r="C3868" s="39" t="n">
        <v>1</v>
      </c>
      <c r="D3868" s="39" t="s">
        <v>26</v>
      </c>
      <c r="E3868" s="39"/>
      <c r="F3868" s="41" t="n">
        <f aca="false">IF(A3868="","",MATCH(A3868,P_ID,1))</f>
        <v>3444</v>
      </c>
      <c r="G3868" s="41" t="str">
        <f aca="false">IF(A3868="","",INDEX(P_Svc,F3868))</f>
        <v>Standard</v>
      </c>
      <c r="H3868" s="41" t="str">
        <f aca="false">IF(A3868="","",INDEX(P_Zone,F3868))</f>
        <v>South</v>
      </c>
      <c r="I3868" s="41" t="n">
        <f aca="false">IF(A3868="","",IF(D3868="Delivered",IF(B3868&lt;=INDEX(P_Due,F3868),1,0),0))</f>
        <v>1</v>
      </c>
    </row>
    <row r="3869" customFormat="false" ht="15" hidden="false" customHeight="false" outlineLevel="0" collapsed="false">
      <c r="A3869" s="37" t="n">
        <v>1003445</v>
      </c>
      <c r="B3869" s="38" t="n">
        <v>46289</v>
      </c>
      <c r="C3869" s="39" t="n">
        <v>1</v>
      </c>
      <c r="D3869" s="39" t="s">
        <v>26</v>
      </c>
      <c r="E3869" s="39"/>
      <c r="F3869" s="41" t="n">
        <f aca="false">IF(A3869="","",MATCH(A3869,P_ID,1))</f>
        <v>3445</v>
      </c>
      <c r="G3869" s="41" t="str">
        <f aca="false">IF(A3869="","",INDEX(P_Svc,F3869))</f>
        <v>Standard</v>
      </c>
      <c r="H3869" s="41" t="str">
        <f aca="false">IF(A3869="","",INDEX(P_Zone,F3869))</f>
        <v>Central</v>
      </c>
      <c r="I3869" s="41" t="n">
        <f aca="false">IF(A3869="","",IF(D3869="Delivered",IF(B3869&lt;=INDEX(P_Due,F3869),1,0),0))</f>
        <v>1</v>
      </c>
    </row>
    <row r="3870" customFormat="false" ht="15" hidden="false" customHeight="false" outlineLevel="0" collapsed="false">
      <c r="A3870" s="37" t="n">
        <v>1003446</v>
      </c>
      <c r="B3870" s="38" t="n">
        <v>46289</v>
      </c>
      <c r="C3870" s="39" t="n">
        <v>1</v>
      </c>
      <c r="D3870" s="39" t="s">
        <v>26</v>
      </c>
      <c r="E3870" s="39"/>
      <c r="F3870" s="41" t="n">
        <f aca="false">IF(A3870="","",MATCH(A3870,P_ID,1))</f>
        <v>3446</v>
      </c>
      <c r="G3870" s="41" t="str">
        <f aca="false">IF(A3870="","",INDEX(P_Svc,F3870))</f>
        <v>Standard</v>
      </c>
      <c r="H3870" s="41" t="str">
        <f aca="false">IF(A3870="","",INDEX(P_Zone,F3870))</f>
        <v>Central</v>
      </c>
      <c r="I3870" s="41" t="n">
        <f aca="false">IF(A3870="","",IF(D3870="Delivered",IF(B3870&lt;=INDEX(P_Due,F3870),1,0),0))</f>
        <v>1</v>
      </c>
    </row>
    <row r="3871" customFormat="false" ht="15" hidden="false" customHeight="false" outlineLevel="0" collapsed="false">
      <c r="A3871" s="37" t="n">
        <v>1003447</v>
      </c>
      <c r="B3871" s="38" t="n">
        <v>46289</v>
      </c>
      <c r="C3871" s="39" t="n">
        <v>1</v>
      </c>
      <c r="D3871" s="39" t="s">
        <v>79</v>
      </c>
      <c r="E3871" s="39" t="s">
        <v>36</v>
      </c>
      <c r="F3871" s="41" t="n">
        <f aca="false">IF(A3871="","",MATCH(A3871,P_ID,1))</f>
        <v>3447</v>
      </c>
      <c r="G3871" s="41" t="str">
        <f aca="false">IF(A3871="","",INDEX(P_Svc,F3871))</f>
        <v>Standard</v>
      </c>
      <c r="H3871" s="41" t="str">
        <f aca="false">IF(A3871="","",INDEX(P_Zone,F3871))</f>
        <v>North</v>
      </c>
      <c r="I3871" s="41" t="n">
        <f aca="false">IF(A3871="","",IF(D3871="Delivered",IF(B3871&lt;=INDEX(P_Due,F3871),1,0),0))</f>
        <v>0</v>
      </c>
    </row>
    <row r="3872" customFormat="false" ht="15" hidden="false" customHeight="false" outlineLevel="0" collapsed="false">
      <c r="A3872" s="37" t="n">
        <v>1003448</v>
      </c>
      <c r="B3872" s="38" t="n">
        <v>46289</v>
      </c>
      <c r="C3872" s="39" t="n">
        <v>1</v>
      </c>
      <c r="D3872" s="39" t="s">
        <v>26</v>
      </c>
      <c r="E3872" s="39"/>
      <c r="F3872" s="41" t="n">
        <f aca="false">IF(A3872="","",MATCH(A3872,P_ID,1))</f>
        <v>3448</v>
      </c>
      <c r="G3872" s="41" t="str">
        <f aca="false">IF(A3872="","",INDEX(P_Svc,F3872))</f>
        <v>Standard</v>
      </c>
      <c r="H3872" s="41" t="str">
        <f aca="false">IF(A3872="","",INDEX(P_Zone,F3872))</f>
        <v>East</v>
      </c>
      <c r="I3872" s="41" t="n">
        <f aca="false">IF(A3872="","",IF(D3872="Delivered",IF(B3872&lt;=INDEX(P_Due,F3872),1,0),0))</f>
        <v>1</v>
      </c>
    </row>
    <row r="3873" customFormat="false" ht="15" hidden="false" customHeight="false" outlineLevel="0" collapsed="false">
      <c r="A3873" s="37" t="n">
        <v>1003450</v>
      </c>
      <c r="B3873" s="38" t="n">
        <v>46289</v>
      </c>
      <c r="C3873" s="39" t="n">
        <v>1</v>
      </c>
      <c r="D3873" s="39" t="s">
        <v>26</v>
      </c>
      <c r="E3873" s="39"/>
      <c r="F3873" s="41" t="n">
        <f aca="false">IF(A3873="","",MATCH(A3873,P_ID,1))</f>
        <v>3450</v>
      </c>
      <c r="G3873" s="41" t="str">
        <f aca="false">IF(A3873="","",INDEX(P_Svc,F3873))</f>
        <v>Standard</v>
      </c>
      <c r="H3873" s="41" t="str">
        <f aca="false">IF(A3873="","",INDEX(P_Zone,F3873))</f>
        <v>West</v>
      </c>
      <c r="I3873" s="41" t="n">
        <f aca="false">IF(A3873="","",IF(D3873="Delivered",IF(B3873&lt;=INDEX(P_Due,F3873),1,0),0))</f>
        <v>1</v>
      </c>
    </row>
    <row r="3874" customFormat="false" ht="15" hidden="false" customHeight="false" outlineLevel="0" collapsed="false">
      <c r="A3874" s="37" t="n">
        <v>1003452</v>
      </c>
      <c r="B3874" s="38" t="n">
        <v>46289</v>
      </c>
      <c r="C3874" s="39" t="n">
        <v>1</v>
      </c>
      <c r="D3874" s="39" t="s">
        <v>26</v>
      </c>
      <c r="E3874" s="39"/>
      <c r="F3874" s="41" t="n">
        <f aca="false">IF(A3874="","",MATCH(A3874,P_ID,1))</f>
        <v>3452</v>
      </c>
      <c r="G3874" s="41" t="str">
        <f aca="false">IF(A3874="","",INDEX(P_Svc,F3874))</f>
        <v>Economy</v>
      </c>
      <c r="H3874" s="41" t="str">
        <f aca="false">IF(A3874="","",INDEX(P_Zone,F3874))</f>
        <v>West</v>
      </c>
      <c r="I3874" s="41" t="n">
        <f aca="false">IF(A3874="","",IF(D3874="Delivered",IF(B3874&lt;=INDEX(P_Due,F3874),1,0),0))</f>
        <v>1</v>
      </c>
    </row>
    <row r="3875" customFormat="false" ht="15" hidden="false" customHeight="false" outlineLevel="0" collapsed="false">
      <c r="A3875" s="37" t="n">
        <v>1003453</v>
      </c>
      <c r="B3875" s="38" t="n">
        <v>46289</v>
      </c>
      <c r="C3875" s="39" t="n">
        <v>1</v>
      </c>
      <c r="D3875" s="39" t="s">
        <v>79</v>
      </c>
      <c r="E3875" s="39" t="s">
        <v>32</v>
      </c>
      <c r="F3875" s="41" t="n">
        <f aca="false">IF(A3875="","",MATCH(A3875,P_ID,1))</f>
        <v>3453</v>
      </c>
      <c r="G3875" s="41" t="str">
        <f aca="false">IF(A3875="","",INDEX(P_Svc,F3875))</f>
        <v>Economy</v>
      </c>
      <c r="H3875" s="41" t="str">
        <f aca="false">IF(A3875="","",INDEX(P_Zone,F3875))</f>
        <v>East</v>
      </c>
      <c r="I3875" s="41" t="n">
        <f aca="false">IF(A3875="","",IF(D3875="Delivered",IF(B3875&lt;=INDEX(P_Due,F3875),1,0),0))</f>
        <v>0</v>
      </c>
    </row>
    <row r="3876" customFormat="false" ht="15" hidden="false" customHeight="false" outlineLevel="0" collapsed="false">
      <c r="A3876" s="37" t="n">
        <v>1003454</v>
      </c>
      <c r="B3876" s="38" t="n">
        <v>46289</v>
      </c>
      <c r="C3876" s="39" t="n">
        <v>1</v>
      </c>
      <c r="D3876" s="39" t="s">
        <v>26</v>
      </c>
      <c r="E3876" s="39"/>
      <c r="F3876" s="41" t="n">
        <f aca="false">IF(A3876="","",MATCH(A3876,P_ID,1))</f>
        <v>3454</v>
      </c>
      <c r="G3876" s="41" t="str">
        <f aca="false">IF(A3876="","",INDEX(P_Svc,F3876))</f>
        <v>Standard</v>
      </c>
      <c r="H3876" s="41" t="str">
        <f aca="false">IF(A3876="","",INDEX(P_Zone,F3876))</f>
        <v>East</v>
      </c>
      <c r="I3876" s="41" t="n">
        <f aca="false">IF(A3876="","",IF(D3876="Delivered",IF(B3876&lt;=INDEX(P_Due,F3876),1,0),0))</f>
        <v>1</v>
      </c>
    </row>
    <row r="3877" customFormat="false" ht="15" hidden="false" customHeight="false" outlineLevel="0" collapsed="false">
      <c r="A3877" s="37" t="n">
        <v>1003456</v>
      </c>
      <c r="B3877" s="38" t="n">
        <v>46289</v>
      </c>
      <c r="C3877" s="39" t="n">
        <v>1</v>
      </c>
      <c r="D3877" s="39" t="s">
        <v>26</v>
      </c>
      <c r="E3877" s="39"/>
      <c r="F3877" s="41" t="n">
        <f aca="false">IF(A3877="","",MATCH(A3877,P_ID,1))</f>
        <v>3456</v>
      </c>
      <c r="G3877" s="41" t="str">
        <f aca="false">IF(A3877="","",INDEX(P_Svc,F3877))</f>
        <v>Standard</v>
      </c>
      <c r="H3877" s="41" t="str">
        <f aca="false">IF(A3877="","",INDEX(P_Zone,F3877))</f>
        <v>East</v>
      </c>
      <c r="I3877" s="41" t="n">
        <f aca="false">IF(A3877="","",IF(D3877="Delivered",IF(B3877&lt;=INDEX(P_Due,F3877),1,0),0))</f>
        <v>1</v>
      </c>
    </row>
    <row r="3878" customFormat="false" ht="15" hidden="false" customHeight="false" outlineLevel="0" collapsed="false">
      <c r="A3878" s="37" t="n">
        <v>1003458</v>
      </c>
      <c r="B3878" s="38" t="n">
        <v>46289</v>
      </c>
      <c r="C3878" s="39" t="n">
        <v>1</v>
      </c>
      <c r="D3878" s="39" t="s">
        <v>26</v>
      </c>
      <c r="E3878" s="39"/>
      <c r="F3878" s="41" t="n">
        <f aca="false">IF(A3878="","",MATCH(A3878,P_ID,1))</f>
        <v>3458</v>
      </c>
      <c r="G3878" s="41" t="str">
        <f aca="false">IF(A3878="","",INDEX(P_Svc,F3878))</f>
        <v>Standard</v>
      </c>
      <c r="H3878" s="41" t="str">
        <f aca="false">IF(A3878="","",INDEX(P_Zone,F3878))</f>
        <v>South</v>
      </c>
      <c r="I3878" s="41" t="n">
        <f aca="false">IF(A3878="","",IF(D3878="Delivered",IF(B3878&lt;=INDEX(P_Due,F3878),1,0),0))</f>
        <v>1</v>
      </c>
    </row>
    <row r="3879" customFormat="false" ht="15" hidden="false" customHeight="false" outlineLevel="0" collapsed="false">
      <c r="A3879" s="37" t="n">
        <v>1003459</v>
      </c>
      <c r="B3879" s="38" t="n">
        <v>46289</v>
      </c>
      <c r="C3879" s="39" t="n">
        <v>1</v>
      </c>
      <c r="D3879" s="39" t="s">
        <v>26</v>
      </c>
      <c r="E3879" s="39"/>
      <c r="F3879" s="41" t="n">
        <f aca="false">IF(A3879="","",MATCH(A3879,P_ID,1))</f>
        <v>3459</v>
      </c>
      <c r="G3879" s="41" t="str">
        <f aca="false">IF(A3879="","",INDEX(P_Svc,F3879))</f>
        <v>Economy</v>
      </c>
      <c r="H3879" s="41" t="str">
        <f aca="false">IF(A3879="","",INDEX(P_Zone,F3879))</f>
        <v>North</v>
      </c>
      <c r="I3879" s="41" t="n">
        <f aca="false">IF(A3879="","",IF(D3879="Delivered",IF(B3879&lt;=INDEX(P_Due,F3879),1,0),0))</f>
        <v>1</v>
      </c>
    </row>
    <row r="3880" customFormat="false" ht="15" hidden="false" customHeight="false" outlineLevel="0" collapsed="false">
      <c r="A3880" s="37" t="n">
        <v>1003460</v>
      </c>
      <c r="B3880" s="38" t="n">
        <v>46289</v>
      </c>
      <c r="C3880" s="39" t="n">
        <v>1</v>
      </c>
      <c r="D3880" s="39" t="s">
        <v>79</v>
      </c>
      <c r="E3880" s="39" t="s">
        <v>32</v>
      </c>
      <c r="F3880" s="41" t="n">
        <f aca="false">IF(A3880="","",MATCH(A3880,P_ID,1))</f>
        <v>3460</v>
      </c>
      <c r="G3880" s="41" t="str">
        <f aca="false">IF(A3880="","",INDEX(P_Svc,F3880))</f>
        <v>Economy</v>
      </c>
      <c r="H3880" s="41" t="str">
        <f aca="false">IF(A3880="","",INDEX(P_Zone,F3880))</f>
        <v>Central</v>
      </c>
      <c r="I3880" s="41" t="n">
        <f aca="false">IF(A3880="","",IF(D3880="Delivered",IF(B3880&lt;=INDEX(P_Due,F3880),1,0),0))</f>
        <v>0</v>
      </c>
    </row>
    <row r="3881" customFormat="false" ht="15" hidden="false" customHeight="false" outlineLevel="0" collapsed="false">
      <c r="A3881" s="37" t="n">
        <v>1003461</v>
      </c>
      <c r="B3881" s="38" t="n">
        <v>46289</v>
      </c>
      <c r="C3881" s="39" t="n">
        <v>1</v>
      </c>
      <c r="D3881" s="39" t="s">
        <v>26</v>
      </c>
      <c r="E3881" s="39"/>
      <c r="F3881" s="41" t="n">
        <f aca="false">IF(A3881="","",MATCH(A3881,P_ID,1))</f>
        <v>3461</v>
      </c>
      <c r="G3881" s="41" t="str">
        <f aca="false">IF(A3881="","",INDEX(P_Svc,F3881))</f>
        <v>Standard</v>
      </c>
      <c r="H3881" s="41" t="str">
        <f aca="false">IF(A3881="","",INDEX(P_Zone,F3881))</f>
        <v>West</v>
      </c>
      <c r="I3881" s="41" t="n">
        <f aca="false">IF(A3881="","",IF(D3881="Delivered",IF(B3881&lt;=INDEX(P_Due,F3881),1,0),0))</f>
        <v>1</v>
      </c>
    </row>
    <row r="3882" customFormat="false" ht="15" hidden="false" customHeight="false" outlineLevel="0" collapsed="false">
      <c r="A3882" s="37" t="n">
        <v>1003462</v>
      </c>
      <c r="B3882" s="38" t="n">
        <v>46289</v>
      </c>
      <c r="C3882" s="39" t="n">
        <v>1</v>
      </c>
      <c r="D3882" s="39" t="s">
        <v>26</v>
      </c>
      <c r="E3882" s="39"/>
      <c r="F3882" s="41" t="n">
        <f aca="false">IF(A3882="","",MATCH(A3882,P_ID,1))</f>
        <v>3462</v>
      </c>
      <c r="G3882" s="41" t="str">
        <f aca="false">IF(A3882="","",INDEX(P_Svc,F3882))</f>
        <v>Standard</v>
      </c>
      <c r="H3882" s="41" t="str">
        <f aca="false">IF(A3882="","",INDEX(P_Zone,F3882))</f>
        <v>East</v>
      </c>
      <c r="I3882" s="41" t="n">
        <f aca="false">IF(A3882="","",IF(D3882="Delivered",IF(B3882&lt;=INDEX(P_Due,F3882),1,0),0))</f>
        <v>1</v>
      </c>
    </row>
    <row r="3883" customFormat="false" ht="15" hidden="false" customHeight="false" outlineLevel="0" collapsed="false">
      <c r="A3883" s="37" t="n">
        <v>1003463</v>
      </c>
      <c r="B3883" s="38" t="n">
        <v>46289</v>
      </c>
      <c r="C3883" s="39" t="n">
        <v>1</v>
      </c>
      <c r="D3883" s="39" t="s">
        <v>26</v>
      </c>
      <c r="E3883" s="39"/>
      <c r="F3883" s="41" t="n">
        <f aca="false">IF(A3883="","",MATCH(A3883,P_ID,1))</f>
        <v>3463</v>
      </c>
      <c r="G3883" s="41" t="str">
        <f aca="false">IF(A3883="","",INDEX(P_Svc,F3883))</f>
        <v>Economy</v>
      </c>
      <c r="H3883" s="41" t="str">
        <f aca="false">IF(A3883="","",INDEX(P_Zone,F3883))</f>
        <v>East</v>
      </c>
      <c r="I3883" s="41" t="n">
        <f aca="false">IF(A3883="","",IF(D3883="Delivered",IF(B3883&lt;=INDEX(P_Due,F3883),1,0),0))</f>
        <v>1</v>
      </c>
    </row>
    <row r="3884" customFormat="false" ht="15" hidden="false" customHeight="false" outlineLevel="0" collapsed="false">
      <c r="A3884" s="37" t="n">
        <v>1003464</v>
      </c>
      <c r="B3884" s="38" t="n">
        <v>46289</v>
      </c>
      <c r="C3884" s="39" t="n">
        <v>1</v>
      </c>
      <c r="D3884" s="39" t="s">
        <v>26</v>
      </c>
      <c r="E3884" s="39"/>
      <c r="F3884" s="41" t="n">
        <f aca="false">IF(A3884="","",MATCH(A3884,P_ID,1))</f>
        <v>3464</v>
      </c>
      <c r="G3884" s="41" t="str">
        <f aca="false">IF(A3884="","",INDEX(P_Svc,F3884))</f>
        <v>Economy</v>
      </c>
      <c r="H3884" s="41" t="str">
        <f aca="false">IF(A3884="","",INDEX(P_Zone,F3884))</f>
        <v>Central</v>
      </c>
      <c r="I3884" s="41" t="n">
        <f aca="false">IF(A3884="","",IF(D3884="Delivered",IF(B3884&lt;=INDEX(P_Due,F3884),1,0),0))</f>
        <v>1</v>
      </c>
    </row>
    <row r="3885" customFormat="false" ht="15" hidden="false" customHeight="false" outlineLevel="0" collapsed="false">
      <c r="A3885" s="37" t="n">
        <v>1003465</v>
      </c>
      <c r="B3885" s="38" t="n">
        <v>46289</v>
      </c>
      <c r="C3885" s="39" t="n">
        <v>1</v>
      </c>
      <c r="D3885" s="39" t="s">
        <v>26</v>
      </c>
      <c r="E3885" s="39"/>
      <c r="F3885" s="41" t="n">
        <f aca="false">IF(A3885="","",MATCH(A3885,P_ID,1))</f>
        <v>3465</v>
      </c>
      <c r="G3885" s="41" t="str">
        <f aca="false">IF(A3885="","",INDEX(P_Svc,F3885))</f>
        <v>Standard</v>
      </c>
      <c r="H3885" s="41" t="str">
        <f aca="false">IF(A3885="","",INDEX(P_Zone,F3885))</f>
        <v>Central</v>
      </c>
      <c r="I3885" s="41" t="n">
        <f aca="false">IF(A3885="","",IF(D3885="Delivered",IF(B3885&lt;=INDEX(P_Due,F3885),1,0),0))</f>
        <v>1</v>
      </c>
    </row>
    <row r="3886" customFormat="false" ht="15" hidden="false" customHeight="false" outlineLevel="0" collapsed="false">
      <c r="A3886" s="37" t="n">
        <v>1003466</v>
      </c>
      <c r="B3886" s="38" t="n">
        <v>46289</v>
      </c>
      <c r="C3886" s="39" t="n">
        <v>1</v>
      </c>
      <c r="D3886" s="39" t="s">
        <v>26</v>
      </c>
      <c r="E3886" s="39"/>
      <c r="F3886" s="41" t="n">
        <f aca="false">IF(A3886="","",MATCH(A3886,P_ID,1))</f>
        <v>3466</v>
      </c>
      <c r="G3886" s="41" t="str">
        <f aca="false">IF(A3886="","",INDEX(P_Svc,F3886))</f>
        <v>Standard</v>
      </c>
      <c r="H3886" s="41" t="str">
        <f aca="false">IF(A3886="","",INDEX(P_Zone,F3886))</f>
        <v>Central</v>
      </c>
      <c r="I3886" s="41" t="n">
        <f aca="false">IF(A3886="","",IF(D3886="Delivered",IF(B3886&lt;=INDEX(P_Due,F3886),1,0),0))</f>
        <v>1</v>
      </c>
    </row>
    <row r="3887" customFormat="false" ht="15" hidden="false" customHeight="false" outlineLevel="0" collapsed="false">
      <c r="A3887" s="37" t="n">
        <v>1003467</v>
      </c>
      <c r="B3887" s="38" t="n">
        <v>46289</v>
      </c>
      <c r="C3887" s="39" t="n">
        <v>1</v>
      </c>
      <c r="D3887" s="39" t="s">
        <v>26</v>
      </c>
      <c r="E3887" s="39"/>
      <c r="F3887" s="41" t="n">
        <f aca="false">IF(A3887="","",MATCH(A3887,P_ID,1))</f>
        <v>3467</v>
      </c>
      <c r="G3887" s="41" t="str">
        <f aca="false">IF(A3887="","",INDEX(P_Svc,F3887))</f>
        <v>Standard</v>
      </c>
      <c r="H3887" s="41" t="str">
        <f aca="false">IF(A3887="","",INDEX(P_Zone,F3887))</f>
        <v>East</v>
      </c>
      <c r="I3887" s="41" t="n">
        <f aca="false">IF(A3887="","",IF(D3887="Delivered",IF(B3887&lt;=INDEX(P_Due,F3887),1,0),0))</f>
        <v>1</v>
      </c>
    </row>
    <row r="3888" customFormat="false" ht="15" hidden="false" customHeight="false" outlineLevel="0" collapsed="false">
      <c r="A3888" s="37" t="n">
        <v>1003468</v>
      </c>
      <c r="B3888" s="38" t="n">
        <v>46289</v>
      </c>
      <c r="C3888" s="39" t="n">
        <v>1</v>
      </c>
      <c r="D3888" s="39" t="s">
        <v>26</v>
      </c>
      <c r="E3888" s="39"/>
      <c r="F3888" s="41" t="n">
        <f aca="false">IF(A3888="","",MATCH(A3888,P_ID,1))</f>
        <v>3468</v>
      </c>
      <c r="G3888" s="41" t="str">
        <f aca="false">IF(A3888="","",INDEX(P_Svc,F3888))</f>
        <v>Standard</v>
      </c>
      <c r="H3888" s="41" t="str">
        <f aca="false">IF(A3888="","",INDEX(P_Zone,F3888))</f>
        <v>Central</v>
      </c>
      <c r="I3888" s="41" t="n">
        <f aca="false">IF(A3888="","",IF(D3888="Delivered",IF(B3888&lt;=INDEX(P_Due,F3888),1,0),0))</f>
        <v>1</v>
      </c>
    </row>
    <row r="3889" customFormat="false" ht="15" hidden="false" customHeight="false" outlineLevel="0" collapsed="false">
      <c r="A3889" s="37" t="n">
        <v>1003469</v>
      </c>
      <c r="B3889" s="38" t="n">
        <v>46289</v>
      </c>
      <c r="C3889" s="39" t="n">
        <v>1</v>
      </c>
      <c r="D3889" s="39" t="s">
        <v>26</v>
      </c>
      <c r="E3889" s="39"/>
      <c r="F3889" s="41" t="n">
        <f aca="false">IF(A3889="","",MATCH(A3889,P_ID,1))</f>
        <v>3469</v>
      </c>
      <c r="G3889" s="41" t="str">
        <f aca="false">IF(A3889="","",INDEX(P_Svc,F3889))</f>
        <v>Standard</v>
      </c>
      <c r="H3889" s="41" t="str">
        <f aca="false">IF(A3889="","",INDEX(P_Zone,F3889))</f>
        <v>Central</v>
      </c>
      <c r="I3889" s="41" t="n">
        <f aca="false">IF(A3889="","",IF(D3889="Delivered",IF(B3889&lt;=INDEX(P_Due,F3889),1,0),0))</f>
        <v>1</v>
      </c>
    </row>
    <row r="3890" customFormat="false" ht="15" hidden="false" customHeight="false" outlineLevel="0" collapsed="false">
      <c r="A3890" s="37" t="n">
        <v>1003470</v>
      </c>
      <c r="B3890" s="38" t="n">
        <v>46289</v>
      </c>
      <c r="C3890" s="39" t="n">
        <v>1</v>
      </c>
      <c r="D3890" s="39" t="s">
        <v>79</v>
      </c>
      <c r="E3890" s="39" t="s">
        <v>34</v>
      </c>
      <c r="F3890" s="41" t="n">
        <f aca="false">IF(A3890="","",MATCH(A3890,P_ID,1))</f>
        <v>3470</v>
      </c>
      <c r="G3890" s="41" t="str">
        <f aca="false">IF(A3890="","",INDEX(P_Svc,F3890))</f>
        <v>Standard</v>
      </c>
      <c r="H3890" s="41" t="str">
        <f aca="false">IF(A3890="","",INDEX(P_Zone,F3890))</f>
        <v>North</v>
      </c>
      <c r="I3890" s="41" t="n">
        <f aca="false">IF(A3890="","",IF(D3890="Delivered",IF(B3890&lt;=INDEX(P_Due,F3890),1,0),0))</f>
        <v>0</v>
      </c>
    </row>
    <row r="3891" customFormat="false" ht="15" hidden="false" customHeight="false" outlineLevel="0" collapsed="false">
      <c r="A3891" s="37" t="n">
        <v>1003471</v>
      </c>
      <c r="B3891" s="38" t="n">
        <v>46289</v>
      </c>
      <c r="C3891" s="39" t="n">
        <v>1</v>
      </c>
      <c r="D3891" s="39" t="s">
        <v>26</v>
      </c>
      <c r="E3891" s="39"/>
      <c r="F3891" s="41" t="n">
        <f aca="false">IF(A3891="","",MATCH(A3891,P_ID,1))</f>
        <v>3471</v>
      </c>
      <c r="G3891" s="41" t="str">
        <f aca="false">IF(A3891="","",INDEX(P_Svc,F3891))</f>
        <v>Standard</v>
      </c>
      <c r="H3891" s="41" t="str">
        <f aca="false">IF(A3891="","",INDEX(P_Zone,F3891))</f>
        <v>West</v>
      </c>
      <c r="I3891" s="41" t="n">
        <f aca="false">IF(A3891="","",IF(D3891="Delivered",IF(B3891&lt;=INDEX(P_Due,F3891),1,0),0))</f>
        <v>1</v>
      </c>
    </row>
    <row r="3892" customFormat="false" ht="15" hidden="false" customHeight="false" outlineLevel="0" collapsed="false">
      <c r="A3892" s="37" t="n">
        <v>1003472</v>
      </c>
      <c r="B3892" s="38" t="n">
        <v>46289</v>
      </c>
      <c r="C3892" s="39" t="n">
        <v>1</v>
      </c>
      <c r="D3892" s="39" t="s">
        <v>26</v>
      </c>
      <c r="E3892" s="39"/>
      <c r="F3892" s="41" t="n">
        <f aca="false">IF(A3892="","",MATCH(A3892,P_ID,1))</f>
        <v>3472</v>
      </c>
      <c r="G3892" s="41" t="str">
        <f aca="false">IF(A3892="","",INDEX(P_Svc,F3892))</f>
        <v>Economy</v>
      </c>
      <c r="H3892" s="41" t="str">
        <f aca="false">IF(A3892="","",INDEX(P_Zone,F3892))</f>
        <v>East</v>
      </c>
      <c r="I3892" s="41" t="n">
        <f aca="false">IF(A3892="","",IF(D3892="Delivered",IF(B3892&lt;=INDEX(P_Due,F3892),1,0),0))</f>
        <v>1</v>
      </c>
    </row>
    <row r="3893" customFormat="false" ht="15" hidden="false" customHeight="false" outlineLevel="0" collapsed="false">
      <c r="A3893" s="37" t="n">
        <v>1003475</v>
      </c>
      <c r="B3893" s="38" t="n">
        <v>46289</v>
      </c>
      <c r="C3893" s="39" t="n">
        <v>1</v>
      </c>
      <c r="D3893" s="39" t="s">
        <v>26</v>
      </c>
      <c r="E3893" s="39"/>
      <c r="F3893" s="41" t="n">
        <f aca="false">IF(A3893="","",MATCH(A3893,P_ID,1))</f>
        <v>3475</v>
      </c>
      <c r="G3893" s="41" t="str">
        <f aca="false">IF(A3893="","",INDEX(P_Svc,F3893))</f>
        <v>Standard</v>
      </c>
      <c r="H3893" s="41" t="str">
        <f aca="false">IF(A3893="","",INDEX(P_Zone,F3893))</f>
        <v>East</v>
      </c>
      <c r="I3893" s="41" t="n">
        <f aca="false">IF(A3893="","",IF(D3893="Delivered",IF(B3893&lt;=INDEX(P_Due,F3893),1,0),0))</f>
        <v>1</v>
      </c>
    </row>
    <row r="3894" customFormat="false" ht="15" hidden="false" customHeight="false" outlineLevel="0" collapsed="false">
      <c r="A3894" s="37" t="n">
        <v>1003476</v>
      </c>
      <c r="B3894" s="38" t="n">
        <v>46289</v>
      </c>
      <c r="C3894" s="39" t="n">
        <v>1</v>
      </c>
      <c r="D3894" s="39" t="s">
        <v>79</v>
      </c>
      <c r="E3894" s="39" t="s">
        <v>36</v>
      </c>
      <c r="F3894" s="41" t="n">
        <f aca="false">IF(A3894="","",MATCH(A3894,P_ID,1))</f>
        <v>3476</v>
      </c>
      <c r="G3894" s="41" t="str">
        <f aca="false">IF(A3894="","",INDEX(P_Svc,F3894))</f>
        <v>Standard</v>
      </c>
      <c r="H3894" s="41" t="str">
        <f aca="false">IF(A3894="","",INDEX(P_Zone,F3894))</f>
        <v>North</v>
      </c>
      <c r="I3894" s="41" t="n">
        <f aca="false">IF(A3894="","",IF(D3894="Delivered",IF(B3894&lt;=INDEX(P_Due,F3894),1,0),0))</f>
        <v>0</v>
      </c>
    </row>
    <row r="3895" customFormat="false" ht="15" hidden="false" customHeight="false" outlineLevel="0" collapsed="false">
      <c r="A3895" s="37" t="n">
        <v>1003477</v>
      </c>
      <c r="B3895" s="38" t="n">
        <v>46289</v>
      </c>
      <c r="C3895" s="39" t="n">
        <v>1</v>
      </c>
      <c r="D3895" s="39" t="s">
        <v>26</v>
      </c>
      <c r="E3895" s="39"/>
      <c r="F3895" s="41" t="n">
        <f aca="false">IF(A3895="","",MATCH(A3895,P_ID,1))</f>
        <v>3477</v>
      </c>
      <c r="G3895" s="41" t="str">
        <f aca="false">IF(A3895="","",INDEX(P_Svc,F3895))</f>
        <v>Standard</v>
      </c>
      <c r="H3895" s="41" t="str">
        <f aca="false">IF(A3895="","",INDEX(P_Zone,F3895))</f>
        <v>West</v>
      </c>
      <c r="I3895" s="41" t="n">
        <f aca="false">IF(A3895="","",IF(D3895="Delivered",IF(B3895&lt;=INDEX(P_Due,F3895),1,0),0))</f>
        <v>1</v>
      </c>
    </row>
    <row r="3896" customFormat="false" ht="15" hidden="false" customHeight="false" outlineLevel="0" collapsed="false">
      <c r="A3896" s="37" t="n">
        <v>1003478</v>
      </c>
      <c r="B3896" s="38" t="n">
        <v>46289</v>
      </c>
      <c r="C3896" s="39" t="n">
        <v>1</v>
      </c>
      <c r="D3896" s="39" t="s">
        <v>26</v>
      </c>
      <c r="E3896" s="39"/>
      <c r="F3896" s="41" t="n">
        <f aca="false">IF(A3896="","",MATCH(A3896,P_ID,1))</f>
        <v>3478</v>
      </c>
      <c r="G3896" s="41" t="str">
        <f aca="false">IF(A3896="","",INDEX(P_Svc,F3896))</f>
        <v>Standard</v>
      </c>
      <c r="H3896" s="41" t="str">
        <f aca="false">IF(A3896="","",INDEX(P_Zone,F3896))</f>
        <v>South</v>
      </c>
      <c r="I3896" s="41" t="n">
        <f aca="false">IF(A3896="","",IF(D3896="Delivered",IF(B3896&lt;=INDEX(P_Due,F3896),1,0),0))</f>
        <v>1</v>
      </c>
    </row>
    <row r="3897" customFormat="false" ht="15" hidden="false" customHeight="false" outlineLevel="0" collapsed="false">
      <c r="A3897" s="37" t="n">
        <v>1003479</v>
      </c>
      <c r="B3897" s="38" t="n">
        <v>46289</v>
      </c>
      <c r="C3897" s="39" t="n">
        <v>1</v>
      </c>
      <c r="D3897" s="39" t="s">
        <v>26</v>
      </c>
      <c r="E3897" s="39"/>
      <c r="F3897" s="41" t="n">
        <f aca="false">IF(A3897="","",MATCH(A3897,P_ID,1))</f>
        <v>3479</v>
      </c>
      <c r="G3897" s="41" t="str">
        <f aca="false">IF(A3897="","",INDEX(P_Svc,F3897))</f>
        <v>Standard</v>
      </c>
      <c r="H3897" s="41" t="str">
        <f aca="false">IF(A3897="","",INDEX(P_Zone,F3897))</f>
        <v>East</v>
      </c>
      <c r="I3897" s="41" t="n">
        <f aca="false">IF(A3897="","",IF(D3897="Delivered",IF(B3897&lt;=INDEX(P_Due,F3897),1,0),0))</f>
        <v>1</v>
      </c>
    </row>
    <row r="3898" customFormat="false" ht="15" hidden="false" customHeight="false" outlineLevel="0" collapsed="false">
      <c r="A3898" s="37" t="n">
        <v>1003480</v>
      </c>
      <c r="B3898" s="38" t="n">
        <v>46289</v>
      </c>
      <c r="C3898" s="39" t="n">
        <v>1</v>
      </c>
      <c r="D3898" s="39" t="s">
        <v>26</v>
      </c>
      <c r="E3898" s="39"/>
      <c r="F3898" s="41" t="n">
        <f aca="false">IF(A3898="","",MATCH(A3898,P_ID,1))</f>
        <v>3480</v>
      </c>
      <c r="G3898" s="41" t="str">
        <f aca="false">IF(A3898="","",INDEX(P_Svc,F3898))</f>
        <v>Standard</v>
      </c>
      <c r="H3898" s="41" t="str">
        <f aca="false">IF(A3898="","",INDEX(P_Zone,F3898))</f>
        <v>North</v>
      </c>
      <c r="I3898" s="41" t="n">
        <f aca="false">IF(A3898="","",IF(D3898="Delivered",IF(B3898&lt;=INDEX(P_Due,F3898),1,0),0))</f>
        <v>1</v>
      </c>
    </row>
    <row r="3899" customFormat="false" ht="15" hidden="false" customHeight="false" outlineLevel="0" collapsed="false">
      <c r="A3899" s="37" t="n">
        <v>1003481</v>
      </c>
      <c r="B3899" s="38" t="n">
        <v>46289</v>
      </c>
      <c r="C3899" s="39" t="n">
        <v>1</v>
      </c>
      <c r="D3899" s="39" t="s">
        <v>26</v>
      </c>
      <c r="E3899" s="39"/>
      <c r="F3899" s="41" t="n">
        <f aca="false">IF(A3899="","",MATCH(A3899,P_ID,1))</f>
        <v>3481</v>
      </c>
      <c r="G3899" s="41" t="str">
        <f aca="false">IF(A3899="","",INDEX(P_Svc,F3899))</f>
        <v>Economy</v>
      </c>
      <c r="H3899" s="41" t="str">
        <f aca="false">IF(A3899="","",INDEX(P_Zone,F3899))</f>
        <v>North</v>
      </c>
      <c r="I3899" s="41" t="n">
        <f aca="false">IF(A3899="","",IF(D3899="Delivered",IF(B3899&lt;=INDEX(P_Due,F3899),1,0),0))</f>
        <v>1</v>
      </c>
    </row>
    <row r="3900" customFormat="false" ht="15" hidden="false" customHeight="false" outlineLevel="0" collapsed="false">
      <c r="A3900" s="37" t="n">
        <v>1003482</v>
      </c>
      <c r="B3900" s="38" t="n">
        <v>46289</v>
      </c>
      <c r="C3900" s="39" t="n">
        <v>1</v>
      </c>
      <c r="D3900" s="39" t="s">
        <v>26</v>
      </c>
      <c r="E3900" s="39"/>
      <c r="F3900" s="41" t="n">
        <f aca="false">IF(A3900="","",MATCH(A3900,P_ID,1))</f>
        <v>3482</v>
      </c>
      <c r="G3900" s="41" t="str">
        <f aca="false">IF(A3900="","",INDEX(P_Svc,F3900))</f>
        <v>Standard</v>
      </c>
      <c r="H3900" s="41" t="str">
        <f aca="false">IF(A3900="","",INDEX(P_Zone,F3900))</f>
        <v>South</v>
      </c>
      <c r="I3900" s="41" t="n">
        <f aca="false">IF(A3900="","",IF(D3900="Delivered",IF(B3900&lt;=INDEX(P_Due,F3900),1,0),0))</f>
        <v>1</v>
      </c>
    </row>
    <row r="3901" customFormat="false" ht="15" hidden="false" customHeight="false" outlineLevel="0" collapsed="false">
      <c r="A3901" s="37" t="n">
        <v>1003483</v>
      </c>
      <c r="B3901" s="38" t="n">
        <v>46289</v>
      </c>
      <c r="C3901" s="39" t="n">
        <v>1</v>
      </c>
      <c r="D3901" s="39" t="s">
        <v>26</v>
      </c>
      <c r="E3901" s="39"/>
      <c r="F3901" s="41" t="n">
        <f aca="false">IF(A3901="","",MATCH(A3901,P_ID,1))</f>
        <v>3483</v>
      </c>
      <c r="G3901" s="41" t="str">
        <f aca="false">IF(A3901="","",INDEX(P_Svc,F3901))</f>
        <v>Economy</v>
      </c>
      <c r="H3901" s="41" t="str">
        <f aca="false">IF(A3901="","",INDEX(P_Zone,F3901))</f>
        <v>South</v>
      </c>
      <c r="I3901" s="41" t="n">
        <f aca="false">IF(A3901="","",IF(D3901="Delivered",IF(B3901&lt;=INDEX(P_Due,F3901),1,0),0))</f>
        <v>1</v>
      </c>
    </row>
    <row r="3902" customFormat="false" ht="15" hidden="false" customHeight="false" outlineLevel="0" collapsed="false">
      <c r="A3902" s="37" t="n">
        <v>1003484</v>
      </c>
      <c r="B3902" s="38" t="n">
        <v>46289</v>
      </c>
      <c r="C3902" s="39" t="n">
        <v>1</v>
      </c>
      <c r="D3902" s="39" t="s">
        <v>26</v>
      </c>
      <c r="E3902" s="39"/>
      <c r="F3902" s="41" t="n">
        <f aca="false">IF(A3902="","",MATCH(A3902,P_ID,1))</f>
        <v>3484</v>
      </c>
      <c r="G3902" s="41" t="str">
        <f aca="false">IF(A3902="","",INDEX(P_Svc,F3902))</f>
        <v>Standard</v>
      </c>
      <c r="H3902" s="41" t="str">
        <f aca="false">IF(A3902="","",INDEX(P_Zone,F3902))</f>
        <v>West</v>
      </c>
      <c r="I3902" s="41" t="n">
        <f aca="false">IF(A3902="","",IF(D3902="Delivered",IF(B3902&lt;=INDEX(P_Due,F3902),1,0),0))</f>
        <v>1</v>
      </c>
    </row>
    <row r="3903" customFormat="false" ht="15" hidden="false" customHeight="false" outlineLevel="0" collapsed="false">
      <c r="A3903" s="37" t="n">
        <v>1003485</v>
      </c>
      <c r="B3903" s="38" t="n">
        <v>46289</v>
      </c>
      <c r="C3903" s="39" t="n">
        <v>1</v>
      </c>
      <c r="D3903" s="39" t="s">
        <v>26</v>
      </c>
      <c r="E3903" s="39"/>
      <c r="F3903" s="41" t="n">
        <f aca="false">IF(A3903="","",MATCH(A3903,P_ID,1))</f>
        <v>3485</v>
      </c>
      <c r="G3903" s="41" t="str">
        <f aca="false">IF(A3903="","",INDEX(P_Svc,F3903))</f>
        <v>Standard</v>
      </c>
      <c r="H3903" s="41" t="str">
        <f aca="false">IF(A3903="","",INDEX(P_Zone,F3903))</f>
        <v>North</v>
      </c>
      <c r="I3903" s="41" t="n">
        <f aca="false">IF(A3903="","",IF(D3903="Delivered",IF(B3903&lt;=INDEX(P_Due,F3903),1,0),0))</f>
        <v>1</v>
      </c>
    </row>
    <row r="3904" customFormat="false" ht="15" hidden="false" customHeight="false" outlineLevel="0" collapsed="false">
      <c r="A3904" s="37" t="n">
        <v>1003486</v>
      </c>
      <c r="B3904" s="38" t="n">
        <v>46289</v>
      </c>
      <c r="C3904" s="39" t="n">
        <v>1</v>
      </c>
      <c r="D3904" s="39" t="s">
        <v>26</v>
      </c>
      <c r="E3904" s="39"/>
      <c r="F3904" s="41" t="n">
        <f aca="false">IF(A3904="","",MATCH(A3904,P_ID,1))</f>
        <v>3486</v>
      </c>
      <c r="G3904" s="41" t="str">
        <f aca="false">IF(A3904="","",INDEX(P_Svc,F3904))</f>
        <v>Standard</v>
      </c>
      <c r="H3904" s="41" t="str">
        <f aca="false">IF(A3904="","",INDEX(P_Zone,F3904))</f>
        <v>Central</v>
      </c>
      <c r="I3904" s="41" t="n">
        <f aca="false">IF(A3904="","",IF(D3904="Delivered",IF(B3904&lt;=INDEX(P_Due,F3904),1,0),0))</f>
        <v>1</v>
      </c>
    </row>
    <row r="3905" customFormat="false" ht="15" hidden="false" customHeight="false" outlineLevel="0" collapsed="false">
      <c r="A3905" s="37" t="n">
        <v>1003487</v>
      </c>
      <c r="B3905" s="38" t="n">
        <v>46289</v>
      </c>
      <c r="C3905" s="39" t="n">
        <v>1</v>
      </c>
      <c r="D3905" s="39" t="s">
        <v>26</v>
      </c>
      <c r="E3905" s="39"/>
      <c r="F3905" s="41" t="n">
        <f aca="false">IF(A3905="","",MATCH(A3905,P_ID,1))</f>
        <v>3487</v>
      </c>
      <c r="G3905" s="41" t="str">
        <f aca="false">IF(A3905="","",INDEX(P_Svc,F3905))</f>
        <v>Standard</v>
      </c>
      <c r="H3905" s="41" t="str">
        <f aca="false">IF(A3905="","",INDEX(P_Zone,F3905))</f>
        <v>North</v>
      </c>
      <c r="I3905" s="41" t="n">
        <f aca="false">IF(A3905="","",IF(D3905="Delivered",IF(B3905&lt;=INDEX(P_Due,F3905),1,0),0))</f>
        <v>1</v>
      </c>
    </row>
    <row r="3906" customFormat="false" ht="15" hidden="false" customHeight="false" outlineLevel="0" collapsed="false">
      <c r="A3906" s="37" t="n">
        <v>1003488</v>
      </c>
      <c r="B3906" s="38" t="n">
        <v>46289</v>
      </c>
      <c r="C3906" s="39" t="n">
        <v>1</v>
      </c>
      <c r="D3906" s="39" t="s">
        <v>26</v>
      </c>
      <c r="E3906" s="39"/>
      <c r="F3906" s="41" t="n">
        <f aca="false">IF(A3906="","",MATCH(A3906,P_ID,1))</f>
        <v>3488</v>
      </c>
      <c r="G3906" s="41" t="str">
        <f aca="false">IF(A3906="","",INDEX(P_Svc,F3906))</f>
        <v>Standard</v>
      </c>
      <c r="H3906" s="41" t="str">
        <f aca="false">IF(A3906="","",INDEX(P_Zone,F3906))</f>
        <v>Central</v>
      </c>
      <c r="I3906" s="41" t="n">
        <f aca="false">IF(A3906="","",IF(D3906="Delivered",IF(B3906&lt;=INDEX(P_Due,F3906),1,0),0))</f>
        <v>1</v>
      </c>
    </row>
    <row r="3907" customFormat="false" ht="15" hidden="false" customHeight="false" outlineLevel="0" collapsed="false">
      <c r="A3907" s="37" t="n">
        <v>1003489</v>
      </c>
      <c r="B3907" s="38" t="n">
        <v>46289</v>
      </c>
      <c r="C3907" s="39" t="n">
        <v>1</v>
      </c>
      <c r="D3907" s="39" t="s">
        <v>26</v>
      </c>
      <c r="E3907" s="39"/>
      <c r="F3907" s="41" t="n">
        <f aca="false">IF(A3907="","",MATCH(A3907,P_ID,1))</f>
        <v>3489</v>
      </c>
      <c r="G3907" s="41" t="str">
        <f aca="false">IF(A3907="","",INDEX(P_Svc,F3907))</f>
        <v>Standard</v>
      </c>
      <c r="H3907" s="41" t="str">
        <f aca="false">IF(A3907="","",INDEX(P_Zone,F3907))</f>
        <v>East</v>
      </c>
      <c r="I3907" s="41" t="n">
        <f aca="false">IF(A3907="","",IF(D3907="Delivered",IF(B3907&lt;=INDEX(P_Due,F3907),1,0),0))</f>
        <v>1</v>
      </c>
    </row>
    <row r="3908" customFormat="false" ht="15" hidden="false" customHeight="false" outlineLevel="0" collapsed="false">
      <c r="A3908" s="37" t="n">
        <v>1003490</v>
      </c>
      <c r="B3908" s="38" t="n">
        <v>46289</v>
      </c>
      <c r="C3908" s="39" t="n">
        <v>1</v>
      </c>
      <c r="D3908" s="39" t="s">
        <v>26</v>
      </c>
      <c r="E3908" s="39"/>
      <c r="F3908" s="41" t="n">
        <f aca="false">IF(A3908="","",MATCH(A3908,P_ID,1))</f>
        <v>3490</v>
      </c>
      <c r="G3908" s="41" t="str">
        <f aca="false">IF(A3908="","",INDEX(P_Svc,F3908))</f>
        <v>Standard</v>
      </c>
      <c r="H3908" s="41" t="str">
        <f aca="false">IF(A3908="","",INDEX(P_Zone,F3908))</f>
        <v>South</v>
      </c>
      <c r="I3908" s="41" t="n">
        <f aca="false">IF(A3908="","",IF(D3908="Delivered",IF(B3908&lt;=INDEX(P_Due,F3908),1,0),0))</f>
        <v>1</v>
      </c>
    </row>
    <row r="3909" customFormat="false" ht="15" hidden="false" customHeight="false" outlineLevel="0" collapsed="false">
      <c r="A3909" s="37" t="n">
        <v>1003491</v>
      </c>
      <c r="B3909" s="38" t="n">
        <v>46289</v>
      </c>
      <c r="C3909" s="39" t="n">
        <v>1</v>
      </c>
      <c r="D3909" s="39" t="s">
        <v>26</v>
      </c>
      <c r="E3909" s="39"/>
      <c r="F3909" s="41" t="n">
        <f aca="false">IF(A3909="","",MATCH(A3909,P_ID,1))</f>
        <v>3491</v>
      </c>
      <c r="G3909" s="41" t="str">
        <f aca="false">IF(A3909="","",INDEX(P_Svc,F3909))</f>
        <v>Standard</v>
      </c>
      <c r="H3909" s="41" t="str">
        <f aca="false">IF(A3909="","",INDEX(P_Zone,F3909))</f>
        <v>East</v>
      </c>
      <c r="I3909" s="41" t="n">
        <f aca="false">IF(A3909="","",IF(D3909="Delivered",IF(B3909&lt;=INDEX(P_Due,F3909),1,0),0))</f>
        <v>1</v>
      </c>
    </row>
    <row r="3910" customFormat="false" ht="15" hidden="false" customHeight="false" outlineLevel="0" collapsed="false">
      <c r="A3910" s="37" t="n">
        <v>1003492</v>
      </c>
      <c r="B3910" s="38" t="n">
        <v>46289</v>
      </c>
      <c r="C3910" s="39" t="n">
        <v>1</v>
      </c>
      <c r="D3910" s="39" t="s">
        <v>26</v>
      </c>
      <c r="E3910" s="39"/>
      <c r="F3910" s="41" t="n">
        <f aca="false">IF(A3910="","",MATCH(A3910,P_ID,1))</f>
        <v>3492</v>
      </c>
      <c r="G3910" s="41" t="str">
        <f aca="false">IF(A3910="","",INDEX(P_Svc,F3910))</f>
        <v>Economy</v>
      </c>
      <c r="H3910" s="41" t="str">
        <f aca="false">IF(A3910="","",INDEX(P_Zone,F3910))</f>
        <v>East</v>
      </c>
      <c r="I3910" s="41" t="n">
        <f aca="false">IF(A3910="","",IF(D3910="Delivered",IF(B3910&lt;=INDEX(P_Due,F3910),1,0),0))</f>
        <v>1</v>
      </c>
    </row>
    <row r="3911" customFormat="false" ht="15" hidden="false" customHeight="false" outlineLevel="0" collapsed="false">
      <c r="A3911" s="37" t="n">
        <v>1003493</v>
      </c>
      <c r="B3911" s="38" t="n">
        <v>46289</v>
      </c>
      <c r="C3911" s="39" t="n">
        <v>1</v>
      </c>
      <c r="D3911" s="39" t="s">
        <v>26</v>
      </c>
      <c r="E3911" s="39"/>
      <c r="F3911" s="41" t="n">
        <f aca="false">IF(A3911="","",MATCH(A3911,P_ID,1))</f>
        <v>3493</v>
      </c>
      <c r="G3911" s="41" t="str">
        <f aca="false">IF(A3911="","",INDEX(P_Svc,F3911))</f>
        <v>Economy</v>
      </c>
      <c r="H3911" s="41" t="str">
        <f aca="false">IF(A3911="","",INDEX(P_Zone,F3911))</f>
        <v>Central</v>
      </c>
      <c r="I3911" s="41" t="n">
        <f aca="false">IF(A3911="","",IF(D3911="Delivered",IF(B3911&lt;=INDEX(P_Due,F3911),1,0),0))</f>
        <v>1</v>
      </c>
    </row>
    <row r="3912" customFormat="false" ht="15" hidden="false" customHeight="false" outlineLevel="0" collapsed="false">
      <c r="A3912" s="37" t="n">
        <v>1003494</v>
      </c>
      <c r="B3912" s="38" t="n">
        <v>46289</v>
      </c>
      <c r="C3912" s="39" t="n">
        <v>1</v>
      </c>
      <c r="D3912" s="39" t="s">
        <v>26</v>
      </c>
      <c r="E3912" s="39"/>
      <c r="F3912" s="41" t="n">
        <f aca="false">IF(A3912="","",MATCH(A3912,P_ID,1))</f>
        <v>3494</v>
      </c>
      <c r="G3912" s="41" t="str">
        <f aca="false">IF(A3912="","",INDEX(P_Svc,F3912))</f>
        <v>Standard</v>
      </c>
      <c r="H3912" s="41" t="str">
        <f aca="false">IF(A3912="","",INDEX(P_Zone,F3912))</f>
        <v>North</v>
      </c>
      <c r="I3912" s="41" t="n">
        <f aca="false">IF(A3912="","",IF(D3912="Delivered",IF(B3912&lt;=INDEX(P_Due,F3912),1,0),0))</f>
        <v>1</v>
      </c>
    </row>
    <row r="3913" customFormat="false" ht="15" hidden="false" customHeight="false" outlineLevel="0" collapsed="false">
      <c r="A3913" s="37" t="n">
        <v>1003495</v>
      </c>
      <c r="B3913" s="38" t="n">
        <v>46289</v>
      </c>
      <c r="C3913" s="39" t="n">
        <v>1</v>
      </c>
      <c r="D3913" s="39" t="s">
        <v>26</v>
      </c>
      <c r="E3913" s="39"/>
      <c r="F3913" s="41" t="n">
        <f aca="false">IF(A3913="","",MATCH(A3913,P_ID,1))</f>
        <v>3495</v>
      </c>
      <c r="G3913" s="41" t="str">
        <f aca="false">IF(A3913="","",INDEX(P_Svc,F3913))</f>
        <v>Standard</v>
      </c>
      <c r="H3913" s="41" t="str">
        <f aca="false">IF(A3913="","",INDEX(P_Zone,F3913))</f>
        <v>East</v>
      </c>
      <c r="I3913" s="41" t="n">
        <f aca="false">IF(A3913="","",IF(D3913="Delivered",IF(B3913&lt;=INDEX(P_Due,F3913),1,0),0))</f>
        <v>1</v>
      </c>
    </row>
    <row r="3914" customFormat="false" ht="15" hidden="false" customHeight="false" outlineLevel="0" collapsed="false">
      <c r="A3914" s="37" t="n">
        <v>1003496</v>
      </c>
      <c r="B3914" s="38" t="n">
        <v>46289</v>
      </c>
      <c r="C3914" s="39" t="n">
        <v>1</v>
      </c>
      <c r="D3914" s="39" t="s">
        <v>26</v>
      </c>
      <c r="E3914" s="39"/>
      <c r="F3914" s="41" t="n">
        <f aca="false">IF(A3914="","",MATCH(A3914,P_ID,1))</f>
        <v>3496</v>
      </c>
      <c r="G3914" s="41" t="str">
        <f aca="false">IF(A3914="","",INDEX(P_Svc,F3914))</f>
        <v>Standard</v>
      </c>
      <c r="H3914" s="41" t="str">
        <f aca="false">IF(A3914="","",INDEX(P_Zone,F3914))</f>
        <v>North</v>
      </c>
      <c r="I3914" s="41" t="n">
        <f aca="false">IF(A3914="","",IF(D3914="Delivered",IF(B3914&lt;=INDEX(P_Due,F3914),1,0),0))</f>
        <v>1</v>
      </c>
    </row>
    <row r="3915" customFormat="false" ht="15" hidden="false" customHeight="false" outlineLevel="0" collapsed="false">
      <c r="A3915" s="37" t="n">
        <v>1003497</v>
      </c>
      <c r="B3915" s="38" t="n">
        <v>46289</v>
      </c>
      <c r="C3915" s="39" t="n">
        <v>1</v>
      </c>
      <c r="D3915" s="39" t="s">
        <v>26</v>
      </c>
      <c r="E3915" s="39"/>
      <c r="F3915" s="41" t="n">
        <f aca="false">IF(A3915="","",MATCH(A3915,P_ID,1))</f>
        <v>3497</v>
      </c>
      <c r="G3915" s="41" t="str">
        <f aca="false">IF(A3915="","",INDEX(P_Svc,F3915))</f>
        <v>Standard</v>
      </c>
      <c r="H3915" s="41" t="str">
        <f aca="false">IF(A3915="","",INDEX(P_Zone,F3915))</f>
        <v>Central</v>
      </c>
      <c r="I3915" s="41" t="n">
        <f aca="false">IF(A3915="","",IF(D3915="Delivered",IF(B3915&lt;=INDEX(P_Due,F3915),1,0),0))</f>
        <v>1</v>
      </c>
    </row>
    <row r="3916" customFormat="false" ht="15" hidden="false" customHeight="false" outlineLevel="0" collapsed="false">
      <c r="A3916" s="37" t="n">
        <v>1003498</v>
      </c>
      <c r="B3916" s="38" t="n">
        <v>46289</v>
      </c>
      <c r="C3916" s="39" t="n">
        <v>1</v>
      </c>
      <c r="D3916" s="39" t="s">
        <v>26</v>
      </c>
      <c r="E3916" s="39"/>
      <c r="F3916" s="41" t="n">
        <f aca="false">IF(A3916="","",MATCH(A3916,P_ID,1))</f>
        <v>3498</v>
      </c>
      <c r="G3916" s="41" t="str">
        <f aca="false">IF(A3916="","",INDEX(P_Svc,F3916))</f>
        <v>Express</v>
      </c>
      <c r="H3916" s="41" t="str">
        <f aca="false">IF(A3916="","",INDEX(P_Zone,F3916))</f>
        <v>West</v>
      </c>
      <c r="I3916" s="41" t="n">
        <f aca="false">IF(A3916="","",IF(D3916="Delivered",IF(B3916&lt;=INDEX(P_Due,F3916),1,0),0))</f>
        <v>1</v>
      </c>
    </row>
    <row r="3917" customFormat="false" ht="15" hidden="false" customHeight="false" outlineLevel="0" collapsed="false">
      <c r="A3917" s="37" t="n">
        <v>1003499</v>
      </c>
      <c r="B3917" s="38" t="n">
        <v>46289</v>
      </c>
      <c r="C3917" s="39" t="n">
        <v>1</v>
      </c>
      <c r="D3917" s="39" t="s">
        <v>26</v>
      </c>
      <c r="E3917" s="39"/>
      <c r="F3917" s="41" t="n">
        <f aca="false">IF(A3917="","",MATCH(A3917,P_ID,1))</f>
        <v>3499</v>
      </c>
      <c r="G3917" s="41" t="str">
        <f aca="false">IF(A3917="","",INDEX(P_Svc,F3917))</f>
        <v>Standard</v>
      </c>
      <c r="H3917" s="41" t="str">
        <f aca="false">IF(A3917="","",INDEX(P_Zone,F3917))</f>
        <v>East</v>
      </c>
      <c r="I3917" s="41" t="n">
        <f aca="false">IF(A3917="","",IF(D3917="Delivered",IF(B3917&lt;=INDEX(P_Due,F3917),1,0),0))</f>
        <v>1</v>
      </c>
    </row>
    <row r="3918" customFormat="false" ht="15" hidden="false" customHeight="false" outlineLevel="0" collapsed="false">
      <c r="A3918" s="37" t="n">
        <v>1003501</v>
      </c>
      <c r="B3918" s="38" t="n">
        <v>46289</v>
      </c>
      <c r="C3918" s="39" t="n">
        <v>1</v>
      </c>
      <c r="D3918" s="39" t="s">
        <v>26</v>
      </c>
      <c r="E3918" s="39"/>
      <c r="F3918" s="41" t="n">
        <f aca="false">IF(A3918="","",MATCH(A3918,P_ID,1))</f>
        <v>3501</v>
      </c>
      <c r="G3918" s="41" t="str">
        <f aca="false">IF(A3918="","",INDEX(P_Svc,F3918))</f>
        <v>Standard</v>
      </c>
      <c r="H3918" s="41" t="str">
        <f aca="false">IF(A3918="","",INDEX(P_Zone,F3918))</f>
        <v>Central</v>
      </c>
      <c r="I3918" s="41" t="n">
        <f aca="false">IF(A3918="","",IF(D3918="Delivered",IF(B3918&lt;=INDEX(P_Due,F3918),1,0),0))</f>
        <v>1</v>
      </c>
    </row>
    <row r="3919" customFormat="false" ht="15" hidden="false" customHeight="false" outlineLevel="0" collapsed="false">
      <c r="A3919" s="37" t="n">
        <v>1003502</v>
      </c>
      <c r="B3919" s="38" t="n">
        <v>46289</v>
      </c>
      <c r="C3919" s="39" t="n">
        <v>1</v>
      </c>
      <c r="D3919" s="39" t="s">
        <v>26</v>
      </c>
      <c r="E3919" s="39"/>
      <c r="F3919" s="41" t="n">
        <f aca="false">IF(A3919="","",MATCH(A3919,P_ID,1))</f>
        <v>3502</v>
      </c>
      <c r="G3919" s="41" t="str">
        <f aca="false">IF(A3919="","",INDEX(P_Svc,F3919))</f>
        <v>Standard</v>
      </c>
      <c r="H3919" s="41" t="str">
        <f aca="false">IF(A3919="","",INDEX(P_Zone,F3919))</f>
        <v>South</v>
      </c>
      <c r="I3919" s="41" t="n">
        <f aca="false">IF(A3919="","",IF(D3919="Delivered",IF(B3919&lt;=INDEX(P_Due,F3919),1,0),0))</f>
        <v>1</v>
      </c>
    </row>
    <row r="3920" customFormat="false" ht="15" hidden="false" customHeight="false" outlineLevel="0" collapsed="false">
      <c r="A3920" s="37" t="n">
        <v>1003503</v>
      </c>
      <c r="B3920" s="38" t="n">
        <v>46289</v>
      </c>
      <c r="C3920" s="39" t="n">
        <v>1</v>
      </c>
      <c r="D3920" s="39" t="s">
        <v>26</v>
      </c>
      <c r="E3920" s="39"/>
      <c r="F3920" s="41" t="n">
        <f aca="false">IF(A3920="","",MATCH(A3920,P_ID,1))</f>
        <v>3503</v>
      </c>
      <c r="G3920" s="41" t="str">
        <f aca="false">IF(A3920="","",INDEX(P_Svc,F3920))</f>
        <v>Standard</v>
      </c>
      <c r="H3920" s="41" t="str">
        <f aca="false">IF(A3920="","",INDEX(P_Zone,F3920))</f>
        <v>East</v>
      </c>
      <c r="I3920" s="41" t="n">
        <f aca="false">IF(A3920="","",IF(D3920="Delivered",IF(B3920&lt;=INDEX(P_Due,F3920),1,0),0))</f>
        <v>1</v>
      </c>
    </row>
    <row r="3921" customFormat="false" ht="15" hidden="false" customHeight="false" outlineLevel="0" collapsed="false">
      <c r="A3921" s="37" t="n">
        <v>1003506</v>
      </c>
      <c r="B3921" s="38" t="n">
        <v>46289</v>
      </c>
      <c r="C3921" s="39" t="n">
        <v>1</v>
      </c>
      <c r="D3921" s="39" t="s">
        <v>26</v>
      </c>
      <c r="E3921" s="39"/>
      <c r="F3921" s="41" t="n">
        <f aca="false">IF(A3921="","",MATCH(A3921,P_ID,1))</f>
        <v>3506</v>
      </c>
      <c r="G3921" s="41" t="str">
        <f aca="false">IF(A3921="","",INDEX(P_Svc,F3921))</f>
        <v>Standard</v>
      </c>
      <c r="H3921" s="41" t="str">
        <f aca="false">IF(A3921="","",INDEX(P_Zone,F3921))</f>
        <v>East</v>
      </c>
      <c r="I3921" s="41" t="n">
        <f aca="false">IF(A3921="","",IF(D3921="Delivered",IF(B3921&lt;=INDEX(P_Due,F3921),1,0),0))</f>
        <v>1</v>
      </c>
    </row>
    <row r="3922" customFormat="false" ht="15" hidden="false" customHeight="false" outlineLevel="0" collapsed="false">
      <c r="A3922" s="37" t="n">
        <v>1003509</v>
      </c>
      <c r="B3922" s="38" t="n">
        <v>46289</v>
      </c>
      <c r="C3922" s="39" t="n">
        <v>1</v>
      </c>
      <c r="D3922" s="39" t="s">
        <v>26</v>
      </c>
      <c r="E3922" s="39"/>
      <c r="F3922" s="41" t="n">
        <f aca="false">IF(A3922="","",MATCH(A3922,P_ID,1))</f>
        <v>3509</v>
      </c>
      <c r="G3922" s="41" t="str">
        <f aca="false">IF(A3922="","",INDEX(P_Svc,F3922))</f>
        <v>Economy</v>
      </c>
      <c r="H3922" s="41" t="str">
        <f aca="false">IF(A3922="","",INDEX(P_Zone,F3922))</f>
        <v>West</v>
      </c>
      <c r="I3922" s="41" t="n">
        <f aca="false">IF(A3922="","",IF(D3922="Delivered",IF(B3922&lt;=INDEX(P_Due,F3922),1,0),0))</f>
        <v>1</v>
      </c>
    </row>
    <row r="3923" customFormat="false" ht="15" hidden="false" customHeight="false" outlineLevel="0" collapsed="false">
      <c r="A3923" s="37" t="n">
        <v>1003510</v>
      </c>
      <c r="B3923" s="38" t="n">
        <v>46289</v>
      </c>
      <c r="C3923" s="39" t="n">
        <v>1</v>
      </c>
      <c r="D3923" s="39" t="s">
        <v>79</v>
      </c>
      <c r="E3923" s="39" t="s">
        <v>32</v>
      </c>
      <c r="F3923" s="41" t="n">
        <f aca="false">IF(A3923="","",MATCH(A3923,P_ID,1))</f>
        <v>3510</v>
      </c>
      <c r="G3923" s="41" t="str">
        <f aca="false">IF(A3923="","",INDEX(P_Svc,F3923))</f>
        <v>Economy</v>
      </c>
      <c r="H3923" s="41" t="str">
        <f aca="false">IF(A3923="","",INDEX(P_Zone,F3923))</f>
        <v>North</v>
      </c>
      <c r="I3923" s="41" t="n">
        <f aca="false">IF(A3923="","",IF(D3923="Delivered",IF(B3923&lt;=INDEX(P_Due,F3923),1,0),0))</f>
        <v>0</v>
      </c>
    </row>
    <row r="3924" customFormat="false" ht="15" hidden="false" customHeight="false" outlineLevel="0" collapsed="false">
      <c r="A3924" s="37" t="n">
        <v>1003511</v>
      </c>
      <c r="B3924" s="38" t="n">
        <v>46289</v>
      </c>
      <c r="C3924" s="39" t="n">
        <v>1</v>
      </c>
      <c r="D3924" s="39" t="s">
        <v>26</v>
      </c>
      <c r="E3924" s="39"/>
      <c r="F3924" s="41" t="n">
        <f aca="false">IF(A3924="","",MATCH(A3924,P_ID,1))</f>
        <v>3511</v>
      </c>
      <c r="G3924" s="41" t="str">
        <f aca="false">IF(A3924="","",INDEX(P_Svc,F3924))</f>
        <v>Standard</v>
      </c>
      <c r="H3924" s="41" t="str">
        <f aca="false">IF(A3924="","",INDEX(P_Zone,F3924))</f>
        <v>Central</v>
      </c>
      <c r="I3924" s="41" t="n">
        <f aca="false">IF(A3924="","",IF(D3924="Delivered",IF(B3924&lt;=INDEX(P_Due,F3924),1,0),0))</f>
        <v>1</v>
      </c>
    </row>
    <row r="3925" customFormat="false" ht="15" hidden="false" customHeight="false" outlineLevel="0" collapsed="false">
      <c r="A3925" s="37" t="n">
        <v>1003512</v>
      </c>
      <c r="B3925" s="38" t="n">
        <v>46289</v>
      </c>
      <c r="C3925" s="39" t="n">
        <v>1</v>
      </c>
      <c r="D3925" s="39" t="s">
        <v>26</v>
      </c>
      <c r="E3925" s="39"/>
      <c r="F3925" s="41" t="n">
        <f aca="false">IF(A3925="","",MATCH(A3925,P_ID,1))</f>
        <v>3512</v>
      </c>
      <c r="G3925" s="41" t="str">
        <f aca="false">IF(A3925="","",INDEX(P_Svc,F3925))</f>
        <v>Standard</v>
      </c>
      <c r="H3925" s="41" t="str">
        <f aca="false">IF(A3925="","",INDEX(P_Zone,F3925))</f>
        <v>West</v>
      </c>
      <c r="I3925" s="41" t="n">
        <f aca="false">IF(A3925="","",IF(D3925="Delivered",IF(B3925&lt;=INDEX(P_Due,F3925),1,0),0))</f>
        <v>1</v>
      </c>
    </row>
    <row r="3926" customFormat="false" ht="15" hidden="false" customHeight="false" outlineLevel="0" collapsed="false">
      <c r="A3926" s="37" t="n">
        <v>1003513</v>
      </c>
      <c r="B3926" s="38" t="n">
        <v>46289</v>
      </c>
      <c r="C3926" s="39" t="n">
        <v>1</v>
      </c>
      <c r="D3926" s="39" t="s">
        <v>79</v>
      </c>
      <c r="E3926" s="39" t="s">
        <v>32</v>
      </c>
      <c r="F3926" s="41" t="n">
        <f aca="false">IF(A3926="","",MATCH(A3926,P_ID,1))</f>
        <v>3513</v>
      </c>
      <c r="G3926" s="41" t="str">
        <f aca="false">IF(A3926="","",INDEX(P_Svc,F3926))</f>
        <v>Standard</v>
      </c>
      <c r="H3926" s="41" t="str">
        <f aca="false">IF(A3926="","",INDEX(P_Zone,F3926))</f>
        <v>Central</v>
      </c>
      <c r="I3926" s="41" t="n">
        <f aca="false">IF(A3926="","",IF(D3926="Delivered",IF(B3926&lt;=INDEX(P_Due,F3926),1,0),0))</f>
        <v>0</v>
      </c>
    </row>
    <row r="3927" customFormat="false" ht="15" hidden="false" customHeight="false" outlineLevel="0" collapsed="false">
      <c r="A3927" s="37" t="n">
        <v>1003515</v>
      </c>
      <c r="B3927" s="38" t="n">
        <v>46289</v>
      </c>
      <c r="C3927" s="39" t="n">
        <v>1</v>
      </c>
      <c r="D3927" s="39" t="s">
        <v>26</v>
      </c>
      <c r="E3927" s="39"/>
      <c r="F3927" s="41" t="n">
        <f aca="false">IF(A3927="","",MATCH(A3927,P_ID,1))</f>
        <v>3515</v>
      </c>
      <c r="G3927" s="41" t="str">
        <f aca="false">IF(A3927="","",INDEX(P_Svc,F3927))</f>
        <v>Standard</v>
      </c>
      <c r="H3927" s="41" t="str">
        <f aca="false">IF(A3927="","",INDEX(P_Zone,F3927))</f>
        <v>West</v>
      </c>
      <c r="I3927" s="41" t="n">
        <f aca="false">IF(A3927="","",IF(D3927="Delivered",IF(B3927&lt;=INDEX(P_Due,F3927),1,0),0))</f>
        <v>1</v>
      </c>
    </row>
    <row r="3928" customFormat="false" ht="15" hidden="false" customHeight="false" outlineLevel="0" collapsed="false">
      <c r="A3928" s="37" t="n">
        <v>1003518</v>
      </c>
      <c r="B3928" s="38" t="n">
        <v>46289</v>
      </c>
      <c r="C3928" s="39" t="n">
        <v>1</v>
      </c>
      <c r="D3928" s="39" t="s">
        <v>26</v>
      </c>
      <c r="E3928" s="39"/>
      <c r="F3928" s="41" t="n">
        <f aca="false">IF(A3928="","",MATCH(A3928,P_ID,1))</f>
        <v>3518</v>
      </c>
      <c r="G3928" s="41" t="str">
        <f aca="false">IF(A3928="","",INDEX(P_Svc,F3928))</f>
        <v>Standard</v>
      </c>
      <c r="H3928" s="41" t="str">
        <f aca="false">IF(A3928="","",INDEX(P_Zone,F3928))</f>
        <v>West</v>
      </c>
      <c r="I3928" s="41" t="n">
        <f aca="false">IF(A3928="","",IF(D3928="Delivered",IF(B3928&lt;=INDEX(P_Due,F3928),1,0),0))</f>
        <v>1</v>
      </c>
    </row>
    <row r="3929" customFormat="false" ht="15" hidden="false" customHeight="false" outlineLevel="0" collapsed="false">
      <c r="A3929" s="37" t="n">
        <v>1003519</v>
      </c>
      <c r="B3929" s="38" t="n">
        <v>46289</v>
      </c>
      <c r="C3929" s="39" t="n">
        <v>1</v>
      </c>
      <c r="D3929" s="39" t="s">
        <v>26</v>
      </c>
      <c r="E3929" s="39"/>
      <c r="F3929" s="41" t="n">
        <f aca="false">IF(A3929="","",MATCH(A3929,P_ID,1))</f>
        <v>3519</v>
      </c>
      <c r="G3929" s="41" t="str">
        <f aca="false">IF(A3929="","",INDEX(P_Svc,F3929))</f>
        <v>Standard</v>
      </c>
      <c r="H3929" s="41" t="str">
        <f aca="false">IF(A3929="","",INDEX(P_Zone,F3929))</f>
        <v>South</v>
      </c>
      <c r="I3929" s="41" t="n">
        <f aca="false">IF(A3929="","",IF(D3929="Delivered",IF(B3929&lt;=INDEX(P_Due,F3929),1,0),0))</f>
        <v>1</v>
      </c>
    </row>
    <row r="3930" customFormat="false" ht="15" hidden="false" customHeight="false" outlineLevel="0" collapsed="false">
      <c r="A3930" s="37" t="n">
        <v>1003520</v>
      </c>
      <c r="B3930" s="38" t="n">
        <v>46289</v>
      </c>
      <c r="C3930" s="39" t="n">
        <v>1</v>
      </c>
      <c r="D3930" s="39" t="s">
        <v>26</v>
      </c>
      <c r="E3930" s="39"/>
      <c r="F3930" s="41" t="n">
        <f aca="false">IF(A3930="","",MATCH(A3930,P_ID,1))</f>
        <v>3520</v>
      </c>
      <c r="G3930" s="41" t="str">
        <f aca="false">IF(A3930="","",INDEX(P_Svc,F3930))</f>
        <v>Standard</v>
      </c>
      <c r="H3930" s="41" t="str">
        <f aca="false">IF(A3930="","",INDEX(P_Zone,F3930))</f>
        <v>Central</v>
      </c>
      <c r="I3930" s="41" t="n">
        <f aca="false">IF(A3930="","",IF(D3930="Delivered",IF(B3930&lt;=INDEX(P_Due,F3930),1,0),0))</f>
        <v>1</v>
      </c>
    </row>
    <row r="3931" customFormat="false" ht="15" hidden="false" customHeight="false" outlineLevel="0" collapsed="false">
      <c r="A3931" s="37" t="n">
        <v>1003521</v>
      </c>
      <c r="B3931" s="38" t="n">
        <v>46289</v>
      </c>
      <c r="C3931" s="39" t="n">
        <v>1</v>
      </c>
      <c r="D3931" s="39" t="s">
        <v>26</v>
      </c>
      <c r="E3931" s="39"/>
      <c r="F3931" s="41" t="n">
        <f aca="false">IF(A3931="","",MATCH(A3931,P_ID,1))</f>
        <v>3521</v>
      </c>
      <c r="G3931" s="41" t="str">
        <f aca="false">IF(A3931="","",INDEX(P_Svc,F3931))</f>
        <v>Standard</v>
      </c>
      <c r="H3931" s="41" t="str">
        <f aca="false">IF(A3931="","",INDEX(P_Zone,F3931))</f>
        <v>East</v>
      </c>
      <c r="I3931" s="41" t="n">
        <f aca="false">IF(A3931="","",IF(D3931="Delivered",IF(B3931&lt;=INDEX(P_Due,F3931),1,0),0))</f>
        <v>1</v>
      </c>
    </row>
    <row r="3932" customFormat="false" ht="15" hidden="false" customHeight="false" outlineLevel="0" collapsed="false">
      <c r="A3932" s="37" t="n">
        <v>1003523</v>
      </c>
      <c r="B3932" s="38" t="n">
        <v>46289</v>
      </c>
      <c r="C3932" s="39" t="n">
        <v>1</v>
      </c>
      <c r="D3932" s="39" t="s">
        <v>26</v>
      </c>
      <c r="E3932" s="39"/>
      <c r="F3932" s="41" t="n">
        <f aca="false">IF(A3932="","",MATCH(A3932,P_ID,1))</f>
        <v>3523</v>
      </c>
      <c r="G3932" s="41" t="str">
        <f aca="false">IF(A3932="","",INDEX(P_Svc,F3932))</f>
        <v>Standard</v>
      </c>
      <c r="H3932" s="41" t="str">
        <f aca="false">IF(A3932="","",INDEX(P_Zone,F3932))</f>
        <v>East</v>
      </c>
      <c r="I3932" s="41" t="n">
        <f aca="false">IF(A3932="","",IF(D3932="Delivered",IF(B3932&lt;=INDEX(P_Due,F3932),1,0),0))</f>
        <v>1</v>
      </c>
    </row>
    <row r="3933" customFormat="false" ht="15" hidden="false" customHeight="false" outlineLevel="0" collapsed="false">
      <c r="A3933" s="37" t="n">
        <v>1003524</v>
      </c>
      <c r="B3933" s="38" t="n">
        <v>46289</v>
      </c>
      <c r="C3933" s="39" t="n">
        <v>1</v>
      </c>
      <c r="D3933" s="39" t="s">
        <v>26</v>
      </c>
      <c r="E3933" s="39"/>
      <c r="F3933" s="41" t="n">
        <f aca="false">IF(A3933="","",MATCH(A3933,P_ID,1))</f>
        <v>3524</v>
      </c>
      <c r="G3933" s="41" t="str">
        <f aca="false">IF(A3933="","",INDEX(P_Svc,F3933))</f>
        <v>Economy</v>
      </c>
      <c r="H3933" s="41" t="str">
        <f aca="false">IF(A3933="","",INDEX(P_Zone,F3933))</f>
        <v>North</v>
      </c>
      <c r="I3933" s="41" t="n">
        <f aca="false">IF(A3933="","",IF(D3933="Delivered",IF(B3933&lt;=INDEX(P_Due,F3933),1,0),0))</f>
        <v>1</v>
      </c>
    </row>
    <row r="3934" customFormat="false" ht="15" hidden="false" customHeight="false" outlineLevel="0" collapsed="false">
      <c r="A3934" s="37" t="n">
        <v>1003525</v>
      </c>
      <c r="B3934" s="38" t="n">
        <v>46289</v>
      </c>
      <c r="C3934" s="39" t="n">
        <v>1</v>
      </c>
      <c r="D3934" s="39" t="s">
        <v>79</v>
      </c>
      <c r="E3934" s="39" t="s">
        <v>34</v>
      </c>
      <c r="F3934" s="41" t="n">
        <f aca="false">IF(A3934="","",MATCH(A3934,P_ID,1))</f>
        <v>3525</v>
      </c>
      <c r="G3934" s="41" t="str">
        <f aca="false">IF(A3934="","",INDEX(P_Svc,F3934))</f>
        <v>Standard</v>
      </c>
      <c r="H3934" s="41" t="str">
        <f aca="false">IF(A3934="","",INDEX(P_Zone,F3934))</f>
        <v>Central</v>
      </c>
      <c r="I3934" s="41" t="n">
        <f aca="false">IF(A3934="","",IF(D3934="Delivered",IF(B3934&lt;=INDEX(P_Due,F3934),1,0),0))</f>
        <v>0</v>
      </c>
    </row>
    <row r="3935" customFormat="false" ht="15" hidden="false" customHeight="false" outlineLevel="0" collapsed="false">
      <c r="A3935" s="37" t="n">
        <v>1003526</v>
      </c>
      <c r="B3935" s="38" t="n">
        <v>46289</v>
      </c>
      <c r="C3935" s="39" t="n">
        <v>1</v>
      </c>
      <c r="D3935" s="39" t="s">
        <v>26</v>
      </c>
      <c r="E3935" s="39"/>
      <c r="F3935" s="41" t="n">
        <f aca="false">IF(A3935="","",MATCH(A3935,P_ID,1))</f>
        <v>3526</v>
      </c>
      <c r="G3935" s="41" t="str">
        <f aca="false">IF(A3935="","",INDEX(P_Svc,F3935))</f>
        <v>Standard</v>
      </c>
      <c r="H3935" s="41" t="str">
        <f aca="false">IF(A3935="","",INDEX(P_Zone,F3935))</f>
        <v>North</v>
      </c>
      <c r="I3935" s="41" t="n">
        <f aca="false">IF(A3935="","",IF(D3935="Delivered",IF(B3935&lt;=INDEX(P_Due,F3935),1,0),0))</f>
        <v>1</v>
      </c>
    </row>
    <row r="3936" customFormat="false" ht="15" hidden="false" customHeight="false" outlineLevel="0" collapsed="false">
      <c r="A3936" s="37" t="n">
        <v>1003528</v>
      </c>
      <c r="B3936" s="38" t="n">
        <v>46289</v>
      </c>
      <c r="C3936" s="39" t="n">
        <v>1</v>
      </c>
      <c r="D3936" s="39" t="s">
        <v>26</v>
      </c>
      <c r="E3936" s="39"/>
      <c r="F3936" s="41" t="n">
        <f aca="false">IF(A3936="","",MATCH(A3936,P_ID,1))</f>
        <v>3528</v>
      </c>
      <c r="G3936" s="41" t="str">
        <f aca="false">IF(A3936="","",INDEX(P_Svc,F3936))</f>
        <v>Standard</v>
      </c>
      <c r="H3936" s="41" t="str">
        <f aca="false">IF(A3936="","",INDEX(P_Zone,F3936))</f>
        <v>East</v>
      </c>
      <c r="I3936" s="41" t="n">
        <f aca="false">IF(A3936="","",IF(D3936="Delivered",IF(B3936&lt;=INDEX(P_Due,F3936),1,0),0))</f>
        <v>1</v>
      </c>
    </row>
    <row r="3937" customFormat="false" ht="15" hidden="false" customHeight="false" outlineLevel="0" collapsed="false">
      <c r="A3937" s="37" t="n">
        <v>1003529</v>
      </c>
      <c r="B3937" s="38" t="n">
        <v>46289</v>
      </c>
      <c r="C3937" s="39" t="n">
        <v>1</v>
      </c>
      <c r="D3937" s="39" t="s">
        <v>26</v>
      </c>
      <c r="E3937" s="39"/>
      <c r="F3937" s="41" t="n">
        <f aca="false">IF(A3937="","",MATCH(A3937,P_ID,1))</f>
        <v>3529</v>
      </c>
      <c r="G3937" s="41" t="str">
        <f aca="false">IF(A3937="","",INDEX(P_Svc,F3937))</f>
        <v>Standard</v>
      </c>
      <c r="H3937" s="41" t="str">
        <f aca="false">IF(A3937="","",INDEX(P_Zone,F3937))</f>
        <v>North</v>
      </c>
      <c r="I3937" s="41" t="n">
        <f aca="false">IF(A3937="","",IF(D3937="Delivered",IF(B3937&lt;=INDEX(P_Due,F3937),1,0),0))</f>
        <v>1</v>
      </c>
    </row>
    <row r="3938" customFormat="false" ht="15" hidden="false" customHeight="false" outlineLevel="0" collapsed="false">
      <c r="A3938" s="37" t="n">
        <v>1003530</v>
      </c>
      <c r="B3938" s="38" t="n">
        <v>46289</v>
      </c>
      <c r="C3938" s="39" t="n">
        <v>1</v>
      </c>
      <c r="D3938" s="39" t="s">
        <v>26</v>
      </c>
      <c r="E3938" s="39"/>
      <c r="F3938" s="41" t="n">
        <f aca="false">IF(A3938="","",MATCH(A3938,P_ID,1))</f>
        <v>3530</v>
      </c>
      <c r="G3938" s="41" t="str">
        <f aca="false">IF(A3938="","",INDEX(P_Svc,F3938))</f>
        <v>Standard</v>
      </c>
      <c r="H3938" s="41" t="str">
        <f aca="false">IF(A3938="","",INDEX(P_Zone,F3938))</f>
        <v>East</v>
      </c>
      <c r="I3938" s="41" t="n">
        <f aca="false">IF(A3938="","",IF(D3938="Delivered",IF(B3938&lt;=INDEX(P_Due,F3938),1,0),0))</f>
        <v>1</v>
      </c>
    </row>
    <row r="3939" customFormat="false" ht="15" hidden="false" customHeight="false" outlineLevel="0" collapsed="false">
      <c r="A3939" s="37" t="n">
        <v>1003531</v>
      </c>
      <c r="B3939" s="38" t="n">
        <v>46289</v>
      </c>
      <c r="C3939" s="39" t="n">
        <v>1</v>
      </c>
      <c r="D3939" s="39" t="s">
        <v>26</v>
      </c>
      <c r="E3939" s="39"/>
      <c r="F3939" s="41" t="n">
        <f aca="false">IF(A3939="","",MATCH(A3939,P_ID,1))</f>
        <v>3531</v>
      </c>
      <c r="G3939" s="41" t="str">
        <f aca="false">IF(A3939="","",INDEX(P_Svc,F3939))</f>
        <v>Economy</v>
      </c>
      <c r="H3939" s="41" t="str">
        <f aca="false">IF(A3939="","",INDEX(P_Zone,F3939))</f>
        <v>East</v>
      </c>
      <c r="I3939" s="41" t="n">
        <f aca="false">IF(A3939="","",IF(D3939="Delivered",IF(B3939&lt;=INDEX(P_Due,F3939),1,0),0))</f>
        <v>1</v>
      </c>
    </row>
    <row r="3940" customFormat="false" ht="15" hidden="false" customHeight="false" outlineLevel="0" collapsed="false">
      <c r="A3940" s="37" t="n">
        <v>1003532</v>
      </c>
      <c r="B3940" s="38" t="n">
        <v>46289</v>
      </c>
      <c r="C3940" s="39" t="n">
        <v>1</v>
      </c>
      <c r="D3940" s="39" t="s">
        <v>26</v>
      </c>
      <c r="E3940" s="39"/>
      <c r="F3940" s="41" t="n">
        <f aca="false">IF(A3940="","",MATCH(A3940,P_ID,1))</f>
        <v>3532</v>
      </c>
      <c r="G3940" s="41" t="str">
        <f aca="false">IF(A3940="","",INDEX(P_Svc,F3940))</f>
        <v>Standard</v>
      </c>
      <c r="H3940" s="41" t="str">
        <f aca="false">IF(A3940="","",INDEX(P_Zone,F3940))</f>
        <v>South</v>
      </c>
      <c r="I3940" s="41" t="n">
        <f aca="false">IF(A3940="","",IF(D3940="Delivered",IF(B3940&lt;=INDEX(P_Due,F3940),1,0),0))</f>
        <v>1</v>
      </c>
    </row>
    <row r="3941" customFormat="false" ht="15" hidden="false" customHeight="false" outlineLevel="0" collapsed="false">
      <c r="A3941" s="37" t="n">
        <v>1003533</v>
      </c>
      <c r="B3941" s="38" t="n">
        <v>46289</v>
      </c>
      <c r="C3941" s="39" t="n">
        <v>1</v>
      </c>
      <c r="D3941" s="39" t="s">
        <v>26</v>
      </c>
      <c r="E3941" s="39"/>
      <c r="F3941" s="41" t="n">
        <f aca="false">IF(A3941="","",MATCH(A3941,P_ID,1))</f>
        <v>3533</v>
      </c>
      <c r="G3941" s="41" t="str">
        <f aca="false">IF(A3941="","",INDEX(P_Svc,F3941))</f>
        <v>Standard</v>
      </c>
      <c r="H3941" s="41" t="str">
        <f aca="false">IF(A3941="","",INDEX(P_Zone,F3941))</f>
        <v>East</v>
      </c>
      <c r="I3941" s="41" t="n">
        <f aca="false">IF(A3941="","",IF(D3941="Delivered",IF(B3941&lt;=INDEX(P_Due,F3941),1,0),0))</f>
        <v>1</v>
      </c>
    </row>
    <row r="3942" customFormat="false" ht="15" hidden="false" customHeight="false" outlineLevel="0" collapsed="false">
      <c r="A3942" s="37" t="n">
        <v>1003534</v>
      </c>
      <c r="B3942" s="38" t="n">
        <v>46289</v>
      </c>
      <c r="C3942" s="39" t="n">
        <v>1</v>
      </c>
      <c r="D3942" s="39" t="s">
        <v>26</v>
      </c>
      <c r="E3942" s="39"/>
      <c r="F3942" s="41" t="n">
        <f aca="false">IF(A3942="","",MATCH(A3942,P_ID,1))</f>
        <v>3534</v>
      </c>
      <c r="G3942" s="41" t="str">
        <f aca="false">IF(A3942="","",INDEX(P_Svc,F3942))</f>
        <v>Standard</v>
      </c>
      <c r="H3942" s="41" t="str">
        <f aca="false">IF(A3942="","",INDEX(P_Zone,F3942))</f>
        <v>East</v>
      </c>
      <c r="I3942" s="41" t="n">
        <f aca="false">IF(A3942="","",IF(D3942="Delivered",IF(B3942&lt;=INDEX(P_Due,F3942),1,0),0))</f>
        <v>1</v>
      </c>
    </row>
    <row r="3943" customFormat="false" ht="15" hidden="false" customHeight="false" outlineLevel="0" collapsed="false">
      <c r="A3943" s="37" t="n">
        <v>1003535</v>
      </c>
      <c r="B3943" s="38" t="n">
        <v>46289</v>
      </c>
      <c r="C3943" s="39" t="n">
        <v>1</v>
      </c>
      <c r="D3943" s="39" t="s">
        <v>26</v>
      </c>
      <c r="E3943" s="39"/>
      <c r="F3943" s="41" t="n">
        <f aca="false">IF(A3943="","",MATCH(A3943,P_ID,1))</f>
        <v>3535</v>
      </c>
      <c r="G3943" s="41" t="str">
        <f aca="false">IF(A3943="","",INDEX(P_Svc,F3943))</f>
        <v>Standard</v>
      </c>
      <c r="H3943" s="41" t="str">
        <f aca="false">IF(A3943="","",INDEX(P_Zone,F3943))</f>
        <v>South</v>
      </c>
      <c r="I3943" s="41" t="n">
        <f aca="false">IF(A3943="","",IF(D3943="Delivered",IF(B3943&lt;=INDEX(P_Due,F3943),1,0),0))</f>
        <v>1</v>
      </c>
    </row>
    <row r="3944" customFormat="false" ht="15" hidden="false" customHeight="false" outlineLevel="0" collapsed="false">
      <c r="A3944" s="37" t="n">
        <v>1003536</v>
      </c>
      <c r="B3944" s="38" t="n">
        <v>46289</v>
      </c>
      <c r="C3944" s="39" t="n">
        <v>1</v>
      </c>
      <c r="D3944" s="39" t="s">
        <v>26</v>
      </c>
      <c r="E3944" s="39"/>
      <c r="F3944" s="41" t="n">
        <f aca="false">IF(A3944="","",MATCH(A3944,P_ID,1))</f>
        <v>3536</v>
      </c>
      <c r="G3944" s="41" t="str">
        <f aca="false">IF(A3944="","",INDEX(P_Svc,F3944))</f>
        <v>Standard</v>
      </c>
      <c r="H3944" s="41" t="str">
        <f aca="false">IF(A3944="","",INDEX(P_Zone,F3944))</f>
        <v>Central</v>
      </c>
      <c r="I3944" s="41" t="n">
        <f aca="false">IF(A3944="","",IF(D3944="Delivered",IF(B3944&lt;=INDEX(P_Due,F3944),1,0),0))</f>
        <v>1</v>
      </c>
    </row>
    <row r="3945" customFormat="false" ht="15" hidden="false" customHeight="false" outlineLevel="0" collapsed="false">
      <c r="A3945" s="37" t="n">
        <v>1003537</v>
      </c>
      <c r="B3945" s="38" t="n">
        <v>46289</v>
      </c>
      <c r="C3945" s="39" t="n">
        <v>1</v>
      </c>
      <c r="D3945" s="39" t="s">
        <v>26</v>
      </c>
      <c r="E3945" s="39"/>
      <c r="F3945" s="41" t="n">
        <f aca="false">IF(A3945="","",MATCH(A3945,P_ID,1))</f>
        <v>3537</v>
      </c>
      <c r="G3945" s="41" t="str">
        <f aca="false">IF(A3945="","",INDEX(P_Svc,F3945))</f>
        <v>Standard</v>
      </c>
      <c r="H3945" s="41" t="str">
        <f aca="false">IF(A3945="","",INDEX(P_Zone,F3945))</f>
        <v>South</v>
      </c>
      <c r="I3945" s="41" t="n">
        <f aca="false">IF(A3945="","",IF(D3945="Delivered",IF(B3945&lt;=INDEX(P_Due,F3945),1,0),0))</f>
        <v>1</v>
      </c>
    </row>
    <row r="3946" customFormat="false" ht="15" hidden="false" customHeight="false" outlineLevel="0" collapsed="false">
      <c r="A3946" s="37" t="n">
        <v>1003538</v>
      </c>
      <c r="B3946" s="38" t="n">
        <v>46289</v>
      </c>
      <c r="C3946" s="39" t="n">
        <v>1</v>
      </c>
      <c r="D3946" s="39" t="s">
        <v>26</v>
      </c>
      <c r="E3946" s="39"/>
      <c r="F3946" s="41" t="n">
        <f aca="false">IF(A3946="","",MATCH(A3946,P_ID,1))</f>
        <v>3538</v>
      </c>
      <c r="G3946" s="41" t="str">
        <f aca="false">IF(A3946="","",INDEX(P_Svc,F3946))</f>
        <v>Economy</v>
      </c>
      <c r="H3946" s="41" t="str">
        <f aca="false">IF(A3946="","",INDEX(P_Zone,F3946))</f>
        <v>South</v>
      </c>
      <c r="I3946" s="41" t="n">
        <f aca="false">IF(A3946="","",IF(D3946="Delivered",IF(B3946&lt;=INDEX(P_Due,F3946),1,0),0))</f>
        <v>1</v>
      </c>
    </row>
    <row r="3947" customFormat="false" ht="15" hidden="false" customHeight="false" outlineLevel="0" collapsed="false">
      <c r="A3947" s="37" t="n">
        <v>1003540</v>
      </c>
      <c r="B3947" s="38" t="n">
        <v>46289</v>
      </c>
      <c r="C3947" s="39" t="n">
        <v>1</v>
      </c>
      <c r="D3947" s="39" t="s">
        <v>26</v>
      </c>
      <c r="E3947" s="39"/>
      <c r="F3947" s="41" t="n">
        <f aca="false">IF(A3947="","",MATCH(A3947,P_ID,1))</f>
        <v>3540</v>
      </c>
      <c r="G3947" s="41" t="str">
        <f aca="false">IF(A3947="","",INDEX(P_Svc,F3947))</f>
        <v>Economy</v>
      </c>
      <c r="H3947" s="41" t="str">
        <f aca="false">IF(A3947="","",INDEX(P_Zone,F3947))</f>
        <v>North</v>
      </c>
      <c r="I3947" s="41" t="n">
        <f aca="false">IF(A3947="","",IF(D3947="Delivered",IF(B3947&lt;=INDEX(P_Due,F3947),1,0),0))</f>
        <v>1</v>
      </c>
    </row>
    <row r="3948" customFormat="false" ht="15" hidden="false" customHeight="false" outlineLevel="0" collapsed="false">
      <c r="A3948" s="37" t="n">
        <v>1003541</v>
      </c>
      <c r="B3948" s="38" t="n">
        <v>46289</v>
      </c>
      <c r="C3948" s="39" t="n">
        <v>1</v>
      </c>
      <c r="D3948" s="39" t="s">
        <v>26</v>
      </c>
      <c r="E3948" s="39"/>
      <c r="F3948" s="41" t="n">
        <f aca="false">IF(A3948="","",MATCH(A3948,P_ID,1))</f>
        <v>3541</v>
      </c>
      <c r="G3948" s="41" t="str">
        <f aca="false">IF(A3948="","",INDEX(P_Svc,F3948))</f>
        <v>Standard</v>
      </c>
      <c r="H3948" s="41" t="str">
        <f aca="false">IF(A3948="","",INDEX(P_Zone,F3948))</f>
        <v>South</v>
      </c>
      <c r="I3948" s="41" t="n">
        <f aca="false">IF(A3948="","",IF(D3948="Delivered",IF(B3948&lt;=INDEX(P_Due,F3948),1,0),0))</f>
        <v>1</v>
      </c>
    </row>
    <row r="3949" customFormat="false" ht="15" hidden="false" customHeight="false" outlineLevel="0" collapsed="false">
      <c r="A3949" s="37" t="n">
        <v>1003542</v>
      </c>
      <c r="B3949" s="38" t="n">
        <v>46289</v>
      </c>
      <c r="C3949" s="39" t="n">
        <v>1</v>
      </c>
      <c r="D3949" s="39" t="s">
        <v>26</v>
      </c>
      <c r="E3949" s="39"/>
      <c r="F3949" s="41" t="n">
        <f aca="false">IF(A3949="","",MATCH(A3949,P_ID,1))</f>
        <v>3542</v>
      </c>
      <c r="G3949" s="41" t="str">
        <f aca="false">IF(A3949="","",INDEX(P_Svc,F3949))</f>
        <v>Standard</v>
      </c>
      <c r="H3949" s="41" t="str">
        <f aca="false">IF(A3949="","",INDEX(P_Zone,F3949))</f>
        <v>East</v>
      </c>
      <c r="I3949" s="41" t="n">
        <f aca="false">IF(A3949="","",IF(D3949="Delivered",IF(B3949&lt;=INDEX(P_Due,F3949),1,0),0))</f>
        <v>1</v>
      </c>
    </row>
    <row r="3950" customFormat="false" ht="15" hidden="false" customHeight="false" outlineLevel="0" collapsed="false">
      <c r="A3950" s="37" t="n">
        <v>1003543</v>
      </c>
      <c r="B3950" s="38" t="n">
        <v>46289</v>
      </c>
      <c r="C3950" s="39" t="n">
        <v>1</v>
      </c>
      <c r="D3950" s="39" t="s">
        <v>26</v>
      </c>
      <c r="E3950" s="39"/>
      <c r="F3950" s="41" t="n">
        <f aca="false">IF(A3950="","",MATCH(A3950,P_ID,1))</f>
        <v>3543</v>
      </c>
      <c r="G3950" s="41" t="str">
        <f aca="false">IF(A3950="","",INDEX(P_Svc,F3950))</f>
        <v>Standard</v>
      </c>
      <c r="H3950" s="41" t="str">
        <f aca="false">IF(A3950="","",INDEX(P_Zone,F3950))</f>
        <v>East</v>
      </c>
      <c r="I3950" s="41" t="n">
        <f aca="false">IF(A3950="","",IF(D3950="Delivered",IF(B3950&lt;=INDEX(P_Due,F3950),1,0),0))</f>
        <v>1</v>
      </c>
    </row>
    <row r="3951" customFormat="false" ht="15" hidden="false" customHeight="false" outlineLevel="0" collapsed="false">
      <c r="A3951" s="37" t="n">
        <v>1003544</v>
      </c>
      <c r="B3951" s="38" t="n">
        <v>46289</v>
      </c>
      <c r="C3951" s="39" t="n">
        <v>1</v>
      </c>
      <c r="D3951" s="39" t="s">
        <v>26</v>
      </c>
      <c r="E3951" s="39"/>
      <c r="F3951" s="41" t="n">
        <f aca="false">IF(A3951="","",MATCH(A3951,P_ID,1))</f>
        <v>3544</v>
      </c>
      <c r="G3951" s="41" t="str">
        <f aca="false">IF(A3951="","",INDEX(P_Svc,F3951))</f>
        <v>Express</v>
      </c>
      <c r="H3951" s="41" t="str">
        <f aca="false">IF(A3951="","",INDEX(P_Zone,F3951))</f>
        <v>Central</v>
      </c>
      <c r="I3951" s="41" t="n">
        <f aca="false">IF(A3951="","",IF(D3951="Delivered",IF(B3951&lt;=INDEX(P_Due,F3951),1,0),0))</f>
        <v>1</v>
      </c>
    </row>
    <row r="3952" customFormat="false" ht="15" hidden="false" customHeight="false" outlineLevel="0" collapsed="false">
      <c r="A3952" s="37" t="n">
        <v>1003545</v>
      </c>
      <c r="B3952" s="38" t="n">
        <v>46289</v>
      </c>
      <c r="C3952" s="39" t="n">
        <v>1</v>
      </c>
      <c r="D3952" s="39" t="s">
        <v>79</v>
      </c>
      <c r="E3952" s="39" t="s">
        <v>32</v>
      </c>
      <c r="F3952" s="41" t="n">
        <f aca="false">IF(A3952="","",MATCH(A3952,P_ID,1))</f>
        <v>3545</v>
      </c>
      <c r="G3952" s="41" t="str">
        <f aca="false">IF(A3952="","",INDEX(P_Svc,F3952))</f>
        <v>Standard</v>
      </c>
      <c r="H3952" s="41" t="str">
        <f aca="false">IF(A3952="","",INDEX(P_Zone,F3952))</f>
        <v>East</v>
      </c>
      <c r="I3952" s="41" t="n">
        <f aca="false">IF(A3952="","",IF(D3952="Delivered",IF(B3952&lt;=INDEX(P_Due,F3952),1,0),0))</f>
        <v>0</v>
      </c>
    </row>
    <row r="3953" customFormat="false" ht="15" hidden="false" customHeight="false" outlineLevel="0" collapsed="false">
      <c r="A3953" s="37" t="n">
        <v>1003546</v>
      </c>
      <c r="B3953" s="38" t="n">
        <v>46289</v>
      </c>
      <c r="C3953" s="39" t="n">
        <v>1</v>
      </c>
      <c r="D3953" s="39" t="s">
        <v>26</v>
      </c>
      <c r="E3953" s="39"/>
      <c r="F3953" s="41" t="n">
        <f aca="false">IF(A3953="","",MATCH(A3953,P_ID,1))</f>
        <v>3546</v>
      </c>
      <c r="G3953" s="41" t="str">
        <f aca="false">IF(A3953="","",INDEX(P_Svc,F3953))</f>
        <v>Standard</v>
      </c>
      <c r="H3953" s="41" t="str">
        <f aca="false">IF(A3953="","",INDEX(P_Zone,F3953))</f>
        <v>Central</v>
      </c>
      <c r="I3953" s="41" t="n">
        <f aca="false">IF(A3953="","",IF(D3953="Delivered",IF(B3953&lt;=INDEX(P_Due,F3953),1,0),0))</f>
        <v>1</v>
      </c>
    </row>
    <row r="3954" customFormat="false" ht="15" hidden="false" customHeight="false" outlineLevel="0" collapsed="false">
      <c r="A3954" s="37" t="n">
        <v>1003609</v>
      </c>
      <c r="B3954" s="38" t="n">
        <v>46289</v>
      </c>
      <c r="C3954" s="39" t="n">
        <v>1</v>
      </c>
      <c r="D3954" s="39" t="s">
        <v>26</v>
      </c>
      <c r="E3954" s="39"/>
      <c r="F3954" s="41" t="n">
        <f aca="false">IF(A3954="","",MATCH(A3954,P_ID,1))</f>
        <v>3609</v>
      </c>
      <c r="G3954" s="41" t="str">
        <f aca="false">IF(A3954="","",INDEX(P_Svc,F3954))</f>
        <v>Express</v>
      </c>
      <c r="H3954" s="41" t="str">
        <f aca="false">IF(A3954="","",INDEX(P_Zone,F3954))</f>
        <v>Central</v>
      </c>
      <c r="I3954" s="41" t="n">
        <f aca="false">IF(A3954="","",IF(D3954="Delivered",IF(B3954&lt;=INDEX(P_Due,F3954),1,0),0))</f>
        <v>1</v>
      </c>
    </row>
    <row r="3955" customFormat="false" ht="15" hidden="false" customHeight="false" outlineLevel="0" collapsed="false">
      <c r="A3955" s="37" t="n">
        <v>1003615</v>
      </c>
      <c r="B3955" s="38" t="n">
        <v>46289</v>
      </c>
      <c r="C3955" s="39" t="n">
        <v>1</v>
      </c>
      <c r="D3955" s="39" t="s">
        <v>26</v>
      </c>
      <c r="E3955" s="39"/>
      <c r="F3955" s="41" t="n">
        <f aca="false">IF(A3955="","",MATCH(A3955,P_ID,1))</f>
        <v>3615</v>
      </c>
      <c r="G3955" s="41" t="str">
        <f aca="false">IF(A3955="","",INDEX(P_Svc,F3955))</f>
        <v>Express</v>
      </c>
      <c r="H3955" s="41" t="str">
        <f aca="false">IF(A3955="","",INDEX(P_Zone,F3955))</f>
        <v>North</v>
      </c>
      <c r="I3955" s="41" t="n">
        <f aca="false">IF(A3955="","",IF(D3955="Delivered",IF(B3955&lt;=INDEX(P_Due,F3955),1,0),0))</f>
        <v>1</v>
      </c>
    </row>
    <row r="3956" customFormat="false" ht="15" hidden="false" customHeight="false" outlineLevel="0" collapsed="false">
      <c r="A3956" s="37" t="n">
        <v>1003629</v>
      </c>
      <c r="B3956" s="38" t="n">
        <v>46289</v>
      </c>
      <c r="C3956" s="39" t="n">
        <v>1</v>
      </c>
      <c r="D3956" s="39" t="s">
        <v>26</v>
      </c>
      <c r="E3956" s="39"/>
      <c r="F3956" s="41" t="n">
        <f aca="false">IF(A3956="","",MATCH(A3956,P_ID,1))</f>
        <v>3629</v>
      </c>
      <c r="G3956" s="41" t="str">
        <f aca="false">IF(A3956="","",INDEX(P_Svc,F3956))</f>
        <v>Express</v>
      </c>
      <c r="H3956" s="41" t="str">
        <f aca="false">IF(A3956="","",INDEX(P_Zone,F3956))</f>
        <v>East</v>
      </c>
      <c r="I3956" s="41" t="n">
        <f aca="false">IF(A3956="","",IF(D3956="Delivered",IF(B3956&lt;=INDEX(P_Due,F3956),1,0),0))</f>
        <v>1</v>
      </c>
    </row>
    <row r="3957" customFormat="false" ht="15" hidden="false" customHeight="false" outlineLevel="0" collapsed="false">
      <c r="A3957" s="37" t="n">
        <v>1003721</v>
      </c>
      <c r="B3957" s="38" t="n">
        <v>46289</v>
      </c>
      <c r="C3957" s="39" t="n">
        <v>1</v>
      </c>
      <c r="D3957" s="39" t="s">
        <v>79</v>
      </c>
      <c r="E3957" s="39" t="s">
        <v>32</v>
      </c>
      <c r="F3957" s="41" t="n">
        <f aca="false">IF(A3957="","",MATCH(A3957,P_ID,1))</f>
        <v>3721</v>
      </c>
      <c r="G3957" s="41" t="str">
        <f aca="false">IF(A3957="","",INDEX(P_Svc,F3957))</f>
        <v>Express</v>
      </c>
      <c r="H3957" s="41" t="str">
        <f aca="false">IF(A3957="","",INDEX(P_Zone,F3957))</f>
        <v>East</v>
      </c>
      <c r="I3957" s="41" t="n">
        <f aca="false">IF(A3957="","",IF(D3957="Delivered",IF(B3957&lt;=INDEX(P_Due,F3957),1,0),0))</f>
        <v>0</v>
      </c>
    </row>
    <row r="3958" customFormat="false" ht="15" hidden="false" customHeight="false" outlineLevel="0" collapsed="false">
      <c r="A3958" s="37" t="n">
        <v>1003727</v>
      </c>
      <c r="B3958" s="38" t="n">
        <v>46289</v>
      </c>
      <c r="C3958" s="39" t="n">
        <v>1</v>
      </c>
      <c r="D3958" s="39" t="s">
        <v>26</v>
      </c>
      <c r="E3958" s="39"/>
      <c r="F3958" s="41" t="n">
        <f aca="false">IF(A3958="","",MATCH(A3958,P_ID,1))</f>
        <v>3727</v>
      </c>
      <c r="G3958" s="41" t="str">
        <f aca="false">IF(A3958="","",INDEX(P_Svc,F3958))</f>
        <v>Express</v>
      </c>
      <c r="H3958" s="41" t="str">
        <f aca="false">IF(A3958="","",INDEX(P_Zone,F3958))</f>
        <v>North</v>
      </c>
      <c r="I3958" s="41" t="n">
        <f aca="false">IF(A3958="","",IF(D3958="Delivered",IF(B3958&lt;=INDEX(P_Due,F3958),1,0),0))</f>
        <v>1</v>
      </c>
    </row>
    <row r="3959" customFormat="false" ht="15" hidden="false" customHeight="false" outlineLevel="0" collapsed="false">
      <c r="A3959" s="37" t="n">
        <v>1003769</v>
      </c>
      <c r="B3959" s="38" t="n">
        <v>46289</v>
      </c>
      <c r="C3959" s="39" t="n">
        <v>1</v>
      </c>
      <c r="D3959" s="39" t="s">
        <v>26</v>
      </c>
      <c r="E3959" s="39"/>
      <c r="F3959" s="41" t="n">
        <f aca="false">IF(A3959="","",MATCH(A3959,P_ID,1))</f>
        <v>3769</v>
      </c>
      <c r="G3959" s="41" t="str">
        <f aca="false">IF(A3959="","",INDEX(P_Svc,F3959))</f>
        <v>Express</v>
      </c>
      <c r="H3959" s="41" t="str">
        <f aca="false">IF(A3959="","",INDEX(P_Zone,F3959))</f>
        <v>South</v>
      </c>
      <c r="I3959" s="41" t="n">
        <f aca="false">IF(A3959="","",IF(D3959="Delivered",IF(B3959&lt;=INDEX(P_Due,F3959),1,0),0))</f>
        <v>1</v>
      </c>
    </row>
    <row r="3960" customFormat="false" ht="15" hidden="false" customHeight="false" outlineLevel="0" collapsed="false">
      <c r="A3960" s="37" t="n">
        <v>1003563</v>
      </c>
      <c r="B3960" s="38" t="n">
        <v>46290</v>
      </c>
      <c r="C3960" s="39" t="n">
        <v>1</v>
      </c>
      <c r="D3960" s="39" t="s">
        <v>26</v>
      </c>
      <c r="E3960" s="39"/>
      <c r="F3960" s="41" t="n">
        <f aca="false">IF(A3960="","",MATCH(A3960,P_ID,1))</f>
        <v>3563</v>
      </c>
      <c r="G3960" s="41" t="str">
        <f aca="false">IF(A3960="","",INDEX(P_Svc,F3960))</f>
        <v>Express</v>
      </c>
      <c r="H3960" s="41" t="str">
        <f aca="false">IF(A3960="","",INDEX(P_Zone,F3960))</f>
        <v>North</v>
      </c>
      <c r="I3960" s="41" t="n">
        <f aca="false">IF(A3960="","",IF(D3960="Delivered",IF(B3960&lt;=INDEX(P_Due,F3960),1,0),0))</f>
        <v>1</v>
      </c>
    </row>
    <row r="3961" customFormat="false" ht="15" hidden="false" customHeight="false" outlineLevel="0" collapsed="false">
      <c r="A3961" s="37" t="n">
        <v>1003572</v>
      </c>
      <c r="B3961" s="38" t="n">
        <v>46290</v>
      </c>
      <c r="C3961" s="39" t="n">
        <v>1</v>
      </c>
      <c r="D3961" s="39" t="s">
        <v>26</v>
      </c>
      <c r="E3961" s="39"/>
      <c r="F3961" s="41" t="n">
        <f aca="false">IF(A3961="","",MATCH(A3961,P_ID,1))</f>
        <v>3572</v>
      </c>
      <c r="G3961" s="41" t="str">
        <f aca="false">IF(A3961="","",INDEX(P_Svc,F3961))</f>
        <v>Express</v>
      </c>
      <c r="H3961" s="41" t="str">
        <f aca="false">IF(A3961="","",INDEX(P_Zone,F3961))</f>
        <v>East</v>
      </c>
      <c r="I3961" s="41" t="n">
        <f aca="false">IF(A3961="","",IF(D3961="Delivered",IF(B3961&lt;=INDEX(P_Due,F3961),1,0),0))</f>
        <v>1</v>
      </c>
    </row>
    <row r="3962" customFormat="false" ht="15" hidden="false" customHeight="false" outlineLevel="0" collapsed="false">
      <c r="A3962" s="37" t="n">
        <v>1003591</v>
      </c>
      <c r="B3962" s="38" t="n">
        <v>46290</v>
      </c>
      <c r="C3962" s="39" t="n">
        <v>1</v>
      </c>
      <c r="D3962" s="39" t="s">
        <v>79</v>
      </c>
      <c r="E3962" s="39" t="s">
        <v>34</v>
      </c>
      <c r="F3962" s="41" t="n">
        <f aca="false">IF(A3962="","",MATCH(A3962,P_ID,1))</f>
        <v>3591</v>
      </c>
      <c r="G3962" s="41" t="str">
        <f aca="false">IF(A3962="","",INDEX(P_Svc,F3962))</f>
        <v>Express</v>
      </c>
      <c r="H3962" s="41" t="str">
        <f aca="false">IF(A3962="","",INDEX(P_Zone,F3962))</f>
        <v>West</v>
      </c>
      <c r="I3962" s="41" t="n">
        <f aca="false">IF(A3962="","",IF(D3962="Delivered",IF(B3962&lt;=INDEX(P_Due,F3962),1,0),0))</f>
        <v>0</v>
      </c>
    </row>
    <row r="3963" customFormat="false" ht="15" hidden="false" customHeight="false" outlineLevel="0" collapsed="false">
      <c r="A3963" s="37" t="n">
        <v>1003650</v>
      </c>
      <c r="B3963" s="38" t="n">
        <v>46290</v>
      </c>
      <c r="C3963" s="39" t="n">
        <v>1</v>
      </c>
      <c r="D3963" s="39" t="s">
        <v>26</v>
      </c>
      <c r="E3963" s="39"/>
      <c r="F3963" s="41" t="n">
        <f aca="false">IF(A3963="","",MATCH(A3963,P_ID,1))</f>
        <v>3650</v>
      </c>
      <c r="G3963" s="41" t="str">
        <f aca="false">IF(A3963="","",INDEX(P_Svc,F3963))</f>
        <v>Express</v>
      </c>
      <c r="H3963" s="41" t="str">
        <f aca="false">IF(A3963="","",INDEX(P_Zone,F3963))</f>
        <v>West</v>
      </c>
      <c r="I3963" s="41" t="n">
        <f aca="false">IF(A3963="","",IF(D3963="Delivered",IF(B3963&lt;=INDEX(P_Due,F3963),1,0),0))</f>
        <v>1</v>
      </c>
    </row>
    <row r="3964" customFormat="false" ht="15" hidden="false" customHeight="false" outlineLevel="0" collapsed="false">
      <c r="A3964" s="37" t="n">
        <v>1003658</v>
      </c>
      <c r="B3964" s="38" t="n">
        <v>46290</v>
      </c>
      <c r="C3964" s="39" t="n">
        <v>1</v>
      </c>
      <c r="D3964" s="39" t="s">
        <v>26</v>
      </c>
      <c r="E3964" s="39"/>
      <c r="F3964" s="41" t="n">
        <f aca="false">IF(A3964="","",MATCH(A3964,P_ID,1))</f>
        <v>3658</v>
      </c>
      <c r="G3964" s="41" t="str">
        <f aca="false">IF(A3964="","",INDEX(P_Svc,F3964))</f>
        <v>Express</v>
      </c>
      <c r="H3964" s="41" t="str">
        <f aca="false">IF(A3964="","",INDEX(P_Zone,F3964))</f>
        <v>East</v>
      </c>
      <c r="I3964" s="41" t="n">
        <f aca="false">IF(A3964="","",IF(D3964="Delivered",IF(B3964&lt;=INDEX(P_Due,F3964),1,0),0))</f>
        <v>1</v>
      </c>
    </row>
    <row r="3965" customFormat="false" ht="15" hidden="false" customHeight="false" outlineLevel="0" collapsed="false">
      <c r="A3965" s="37" t="n">
        <v>1003680</v>
      </c>
      <c r="B3965" s="38" t="n">
        <v>46290</v>
      </c>
      <c r="C3965" s="39" t="n">
        <v>1</v>
      </c>
      <c r="D3965" s="39" t="s">
        <v>26</v>
      </c>
      <c r="E3965" s="39"/>
      <c r="F3965" s="41" t="n">
        <f aca="false">IF(A3965="","",MATCH(A3965,P_ID,1))</f>
        <v>3680</v>
      </c>
      <c r="G3965" s="41" t="str">
        <f aca="false">IF(A3965="","",INDEX(P_Svc,F3965))</f>
        <v>Express</v>
      </c>
      <c r="H3965" s="41" t="str">
        <f aca="false">IF(A3965="","",INDEX(P_Zone,F3965))</f>
        <v>Central</v>
      </c>
      <c r="I3965" s="41" t="n">
        <f aca="false">IF(A3965="","",IF(D3965="Delivered",IF(B3965&lt;=INDEX(P_Due,F3965),1,0),0))</f>
        <v>1</v>
      </c>
    </row>
    <row r="3966" customFormat="false" ht="15" hidden="false" customHeight="false" outlineLevel="0" collapsed="false">
      <c r="A3966" s="37" t="n">
        <v>1003711</v>
      </c>
      <c r="B3966" s="38" t="n">
        <v>46290</v>
      </c>
      <c r="C3966" s="39" t="n">
        <v>1</v>
      </c>
      <c r="D3966" s="39" t="s">
        <v>26</v>
      </c>
      <c r="E3966" s="39"/>
      <c r="F3966" s="41" t="n">
        <f aca="false">IF(A3966="","",MATCH(A3966,P_ID,1))</f>
        <v>3711</v>
      </c>
      <c r="G3966" s="41" t="str">
        <f aca="false">IF(A3966="","",INDEX(P_Svc,F3966))</f>
        <v>Express</v>
      </c>
      <c r="H3966" s="41" t="str">
        <f aca="false">IF(A3966="","",INDEX(P_Zone,F3966))</f>
        <v>South</v>
      </c>
      <c r="I3966" s="41" t="n">
        <f aca="false">IF(A3966="","",IF(D3966="Delivered",IF(B3966&lt;=INDEX(P_Due,F3966),1,0),0))</f>
        <v>1</v>
      </c>
    </row>
    <row r="3967" customFormat="false" ht="15" hidden="false" customHeight="false" outlineLevel="0" collapsed="false">
      <c r="A3967" s="37" t="n">
        <v>1003721</v>
      </c>
      <c r="B3967" s="38" t="n">
        <v>46290</v>
      </c>
      <c r="C3967" s="39" t="n">
        <v>2</v>
      </c>
      <c r="D3967" s="39" t="s">
        <v>26</v>
      </c>
      <c r="E3967" s="39"/>
      <c r="F3967" s="41" t="n">
        <f aca="false">IF(A3967="","",MATCH(A3967,P_ID,1))</f>
        <v>3721</v>
      </c>
      <c r="G3967" s="41" t="str">
        <f aca="false">IF(A3967="","",INDEX(P_Svc,F3967))</f>
        <v>Express</v>
      </c>
      <c r="H3967" s="41" t="str">
        <f aca="false">IF(A3967="","",INDEX(P_Zone,F3967))</f>
        <v>East</v>
      </c>
      <c r="I3967" s="41" t="n">
        <f aca="false">IF(A3967="","",IF(D3967="Delivered",IF(B3967&lt;=INDEX(P_Due,F3967),1,0),0))</f>
        <v>1</v>
      </c>
    </row>
    <row r="3968" customFormat="false" ht="15" hidden="false" customHeight="false" outlineLevel="0" collapsed="false">
      <c r="A3968" s="37" t="n">
        <v>1003767</v>
      </c>
      <c r="B3968" s="38" t="n">
        <v>46290</v>
      </c>
      <c r="C3968" s="39" t="n">
        <v>1</v>
      </c>
      <c r="D3968" s="39" t="s">
        <v>26</v>
      </c>
      <c r="E3968" s="39"/>
      <c r="F3968" s="41" t="n">
        <f aca="false">IF(A3968="","",MATCH(A3968,P_ID,1))</f>
        <v>3767</v>
      </c>
      <c r="G3968" s="41" t="str">
        <f aca="false">IF(A3968="","",INDEX(P_Svc,F3968))</f>
        <v>Express</v>
      </c>
      <c r="H3968" s="41" t="str">
        <f aca="false">IF(A3968="","",INDEX(P_Zone,F3968))</f>
        <v>Central</v>
      </c>
      <c r="I3968" s="41" t="n">
        <f aca="false">IF(A3968="","",IF(D3968="Delivered",IF(B3968&lt;=INDEX(P_Due,F3968),1,0),0))</f>
        <v>1</v>
      </c>
    </row>
    <row r="3969" customFormat="false" ht="15" hidden="false" customHeight="false" outlineLevel="0" collapsed="false">
      <c r="A3969" s="37" t="n">
        <v>1003771</v>
      </c>
      <c r="B3969" s="38" t="n">
        <v>46290</v>
      </c>
      <c r="C3969" s="39" t="n">
        <v>1</v>
      </c>
      <c r="D3969" s="39" t="s">
        <v>26</v>
      </c>
      <c r="E3969" s="39"/>
      <c r="F3969" s="41" t="n">
        <f aca="false">IF(A3969="","",MATCH(A3969,P_ID,1))</f>
        <v>3771</v>
      </c>
      <c r="G3969" s="41" t="str">
        <f aca="false">IF(A3969="","",INDEX(P_Svc,F3969))</f>
        <v>Express</v>
      </c>
      <c r="H3969" s="41" t="str">
        <f aca="false">IF(A3969="","",INDEX(P_Zone,F3969))</f>
        <v>East</v>
      </c>
      <c r="I3969" s="41" t="n">
        <f aca="false">IF(A3969="","",IF(D3969="Delivered",IF(B3969&lt;=INDEX(P_Due,F3969),1,0),0))</f>
        <v>1</v>
      </c>
    </row>
    <row r="3970" customFormat="false" ht="15" hidden="false" customHeight="false" outlineLevel="0" collapsed="false">
      <c r="A3970" s="37" t="n">
        <v>1003795</v>
      </c>
      <c r="B3970" s="38" t="n">
        <v>46290</v>
      </c>
      <c r="C3970" s="39" t="n">
        <v>1</v>
      </c>
      <c r="D3970" s="39" t="s">
        <v>79</v>
      </c>
      <c r="E3970" s="39" t="s">
        <v>32</v>
      </c>
      <c r="F3970" s="41" t="n">
        <f aca="false">IF(A3970="","",MATCH(A3970,P_ID,1))</f>
        <v>3795</v>
      </c>
      <c r="G3970" s="41" t="str">
        <f aca="false">IF(A3970="","",INDEX(P_Svc,F3970))</f>
        <v>Express</v>
      </c>
      <c r="H3970" s="41" t="str">
        <f aca="false">IF(A3970="","",INDEX(P_Zone,F3970))</f>
        <v>West</v>
      </c>
      <c r="I3970" s="41" t="n">
        <f aca="false">IF(A3970="","",IF(D3970="Delivered",IF(B3970&lt;=INDEX(P_Due,F3970),1,0),0))</f>
        <v>0</v>
      </c>
    </row>
    <row r="3971" customFormat="false" ht="15" hidden="false" customHeight="false" outlineLevel="0" collapsed="false">
      <c r="A3971" s="37" t="n">
        <v>1003823</v>
      </c>
      <c r="B3971" s="38" t="n">
        <v>46290</v>
      </c>
      <c r="C3971" s="39" t="n">
        <v>1</v>
      </c>
      <c r="D3971" s="39" t="s">
        <v>26</v>
      </c>
      <c r="E3971" s="39"/>
      <c r="F3971" s="41" t="n">
        <f aca="false">IF(A3971="","",MATCH(A3971,P_ID,1))</f>
        <v>3823</v>
      </c>
      <c r="G3971" s="41" t="str">
        <f aca="false">IF(A3971="","",INDEX(P_Svc,F3971))</f>
        <v>Express</v>
      </c>
      <c r="H3971" s="41" t="str">
        <f aca="false">IF(A3971="","",INDEX(P_Zone,F3971))</f>
        <v>Central</v>
      </c>
      <c r="I3971" s="41" t="n">
        <f aca="false">IF(A3971="","",IF(D3971="Delivered",IF(B3971&lt;=INDEX(P_Due,F3971),1,0),0))</f>
        <v>1</v>
      </c>
    </row>
    <row r="3972" customFormat="false" ht="15" hidden="false" customHeight="false" outlineLevel="0" collapsed="false">
      <c r="A3972" s="37" t="n">
        <v>1003825</v>
      </c>
      <c r="B3972" s="38" t="n">
        <v>46290</v>
      </c>
      <c r="C3972" s="39" t="n">
        <v>1</v>
      </c>
      <c r="D3972" s="39" t="s">
        <v>26</v>
      </c>
      <c r="E3972" s="39"/>
      <c r="F3972" s="41" t="n">
        <f aca="false">IF(A3972="","",MATCH(A3972,P_ID,1))</f>
        <v>3825</v>
      </c>
      <c r="G3972" s="41" t="str">
        <f aca="false">IF(A3972="","",INDEX(P_Svc,F3972))</f>
        <v>Express</v>
      </c>
      <c r="H3972" s="41" t="str">
        <f aca="false">IF(A3972="","",INDEX(P_Zone,F3972))</f>
        <v>West</v>
      </c>
      <c r="I3972" s="41" t="n">
        <f aca="false">IF(A3972="","",IF(D3972="Delivered",IF(B3972&lt;=INDEX(P_Due,F3972),1,0),0))</f>
        <v>1</v>
      </c>
    </row>
    <row r="3973" customFormat="false" ht="15" hidden="false" customHeight="false" outlineLevel="0" collapsed="false">
      <c r="A3973" s="37" t="n">
        <v>1003832</v>
      </c>
      <c r="B3973" s="38" t="n">
        <v>46290</v>
      </c>
      <c r="C3973" s="39" t="n">
        <v>1</v>
      </c>
      <c r="D3973" s="39" t="s">
        <v>26</v>
      </c>
      <c r="E3973" s="39"/>
      <c r="F3973" s="41" t="n">
        <f aca="false">IF(A3973="","",MATCH(A3973,P_ID,1))</f>
        <v>3832</v>
      </c>
      <c r="G3973" s="41" t="str">
        <f aca="false">IF(A3973="","",INDEX(P_Svc,F3973))</f>
        <v>Express</v>
      </c>
      <c r="H3973" s="41" t="str">
        <f aca="false">IF(A3973="","",INDEX(P_Zone,F3973))</f>
        <v>Central</v>
      </c>
      <c r="I3973" s="41" t="n">
        <f aca="false">IF(A3973="","",IF(D3973="Delivered",IF(B3973&lt;=INDEX(P_Due,F3973),1,0),0))</f>
        <v>1</v>
      </c>
    </row>
    <row r="3974" customFormat="false" ht="15" hidden="false" customHeight="false" outlineLevel="0" collapsed="false">
      <c r="A3974" s="37" t="n">
        <v>1003841</v>
      </c>
      <c r="B3974" s="38" t="n">
        <v>46290</v>
      </c>
      <c r="C3974" s="39" t="n">
        <v>1</v>
      </c>
      <c r="D3974" s="39" t="s">
        <v>26</v>
      </c>
      <c r="E3974" s="39"/>
      <c r="F3974" s="41" t="n">
        <f aca="false">IF(A3974="","",MATCH(A3974,P_ID,1))</f>
        <v>3841</v>
      </c>
      <c r="G3974" s="41" t="str">
        <f aca="false">IF(A3974="","",INDEX(P_Svc,F3974))</f>
        <v>Express</v>
      </c>
      <c r="H3974" s="41" t="str">
        <f aca="false">IF(A3974="","",INDEX(P_Zone,F3974))</f>
        <v>South</v>
      </c>
      <c r="I3974" s="41" t="n">
        <f aca="false">IF(A3974="","",IF(D3974="Delivered",IF(B3974&lt;=INDEX(P_Due,F3974),1,0),0))</f>
        <v>1</v>
      </c>
    </row>
    <row r="3975" customFormat="false" ht="15" hidden="false" customHeight="false" outlineLevel="0" collapsed="false">
      <c r="A3975" s="37" t="n">
        <v>1003852</v>
      </c>
      <c r="B3975" s="38" t="n">
        <v>46290</v>
      </c>
      <c r="C3975" s="39" t="n">
        <v>1</v>
      </c>
      <c r="D3975" s="39" t="s">
        <v>26</v>
      </c>
      <c r="E3975" s="39"/>
      <c r="F3975" s="41" t="n">
        <f aca="false">IF(A3975="","",MATCH(A3975,P_ID,1))</f>
        <v>3852</v>
      </c>
      <c r="G3975" s="41" t="str">
        <f aca="false">IF(A3975="","",INDEX(P_Svc,F3975))</f>
        <v>Express</v>
      </c>
      <c r="H3975" s="41" t="str">
        <f aca="false">IF(A3975="","",INDEX(P_Zone,F3975))</f>
        <v>South</v>
      </c>
      <c r="I3975" s="41" t="n">
        <f aca="false">IF(A3975="","",IF(D3975="Delivered",IF(B3975&lt;=INDEX(P_Due,F3975),1,0),0))</f>
        <v>1</v>
      </c>
    </row>
    <row r="3976" customFormat="false" ht="15" hidden="false" customHeight="false" outlineLevel="0" collapsed="false">
      <c r="A3976" s="37" t="n">
        <v>1003858</v>
      </c>
      <c r="B3976" s="38" t="n">
        <v>46290</v>
      </c>
      <c r="C3976" s="39" t="n">
        <v>1</v>
      </c>
      <c r="D3976" s="39" t="s">
        <v>26</v>
      </c>
      <c r="E3976" s="39"/>
      <c r="F3976" s="41" t="n">
        <f aca="false">IF(A3976="","",MATCH(A3976,P_ID,1))</f>
        <v>3858</v>
      </c>
      <c r="G3976" s="41" t="str">
        <f aca="false">IF(A3976="","",INDEX(P_Svc,F3976))</f>
        <v>Express</v>
      </c>
      <c r="H3976" s="41" t="str">
        <f aca="false">IF(A3976="","",INDEX(P_Zone,F3976))</f>
        <v>North</v>
      </c>
      <c r="I3976" s="41" t="n">
        <f aca="false">IF(A3976="","",IF(D3976="Delivered",IF(B3976&lt;=INDEX(P_Due,F3976),1,0),0))</f>
        <v>1</v>
      </c>
    </row>
    <row r="3977" customFormat="false" ht="15" hidden="false" customHeight="false" outlineLevel="0" collapsed="false">
      <c r="A3977" s="37" t="n">
        <v>1003869</v>
      </c>
      <c r="B3977" s="38" t="n">
        <v>46290</v>
      </c>
      <c r="C3977" s="39" t="n">
        <v>1</v>
      </c>
      <c r="D3977" s="39" t="s">
        <v>79</v>
      </c>
      <c r="E3977" s="39" t="s">
        <v>36</v>
      </c>
      <c r="F3977" s="41" t="n">
        <f aca="false">IF(A3977="","",MATCH(A3977,P_ID,1))</f>
        <v>3869</v>
      </c>
      <c r="G3977" s="41" t="str">
        <f aca="false">IF(A3977="","",INDEX(P_Svc,F3977))</f>
        <v>Express</v>
      </c>
      <c r="H3977" s="41" t="str">
        <f aca="false">IF(A3977="","",INDEX(P_Zone,F3977))</f>
        <v>West</v>
      </c>
      <c r="I3977" s="41" t="n">
        <f aca="false">IF(A3977="","",IF(D3977="Delivered",IF(B3977&lt;=INDEX(P_Due,F3977),1,0),0))</f>
        <v>0</v>
      </c>
    </row>
    <row r="3978" customFormat="false" ht="15" hidden="false" customHeight="false" outlineLevel="0" collapsed="false">
      <c r="A3978" s="37" t="n">
        <v>1003893</v>
      </c>
      <c r="B3978" s="38" t="n">
        <v>46290</v>
      </c>
      <c r="C3978" s="39" t="n">
        <v>1</v>
      </c>
      <c r="D3978" s="39" t="s">
        <v>26</v>
      </c>
      <c r="E3978" s="39"/>
      <c r="F3978" s="41" t="n">
        <f aca="false">IF(A3978="","",MATCH(A3978,P_ID,1))</f>
        <v>3893</v>
      </c>
      <c r="G3978" s="41" t="str">
        <f aca="false">IF(A3978="","",INDEX(P_Svc,F3978))</f>
        <v>Express</v>
      </c>
      <c r="H3978" s="41" t="str">
        <f aca="false">IF(A3978="","",INDEX(P_Zone,F3978))</f>
        <v>South</v>
      </c>
      <c r="I3978" s="41" t="n">
        <f aca="false">IF(A3978="","",IF(D3978="Delivered",IF(B3978&lt;=INDEX(P_Due,F3978),1,0),0))</f>
        <v>1</v>
      </c>
    </row>
    <row r="3979" customFormat="false" ht="15" hidden="false" customHeight="false" outlineLevel="0" collapsed="false">
      <c r="A3979" s="37" t="n">
        <v>1003901</v>
      </c>
      <c r="B3979" s="38" t="n">
        <v>46290</v>
      </c>
      <c r="C3979" s="39" t="n">
        <v>1</v>
      </c>
      <c r="D3979" s="39" t="s">
        <v>26</v>
      </c>
      <c r="E3979" s="39"/>
      <c r="F3979" s="41" t="n">
        <f aca="false">IF(A3979="","",MATCH(A3979,P_ID,1))</f>
        <v>3901</v>
      </c>
      <c r="G3979" s="41" t="str">
        <f aca="false">IF(A3979="","",INDEX(P_Svc,F3979))</f>
        <v>Express</v>
      </c>
      <c r="H3979" s="41" t="str">
        <f aca="false">IF(A3979="","",INDEX(P_Zone,F3979))</f>
        <v>Central</v>
      </c>
      <c r="I3979" s="41" t="n">
        <f aca="false">IF(A3979="","",IF(D3979="Delivered",IF(B3979&lt;=INDEX(P_Due,F3979),1,0),0))</f>
        <v>1</v>
      </c>
    </row>
    <row r="3980" customFormat="false" ht="15" hidden="false" customHeight="false" outlineLevel="0" collapsed="false">
      <c r="A3980" s="37" t="n">
        <v>1003917</v>
      </c>
      <c r="B3980" s="38" t="n">
        <v>46290</v>
      </c>
      <c r="C3980" s="39" t="n">
        <v>1</v>
      </c>
      <c r="D3980" s="39" t="s">
        <v>26</v>
      </c>
      <c r="E3980" s="39"/>
      <c r="F3980" s="41" t="n">
        <f aca="false">IF(A3980="","",MATCH(A3980,P_ID,1))</f>
        <v>3917</v>
      </c>
      <c r="G3980" s="41" t="str">
        <f aca="false">IF(A3980="","",INDEX(P_Svc,F3980))</f>
        <v>Express</v>
      </c>
      <c r="H3980" s="41" t="str">
        <f aca="false">IF(A3980="","",INDEX(P_Zone,F3980))</f>
        <v>Central</v>
      </c>
      <c r="I3980" s="41" t="n">
        <f aca="false">IF(A3980="","",IF(D3980="Delivered",IF(B3980&lt;=INDEX(P_Due,F3980),1,0),0))</f>
        <v>1</v>
      </c>
    </row>
    <row r="3981" customFormat="false" ht="15" hidden="false" customHeight="false" outlineLevel="0" collapsed="false">
      <c r="A3981" s="37" t="n">
        <v>1003925</v>
      </c>
      <c r="B3981" s="38" t="n">
        <v>46290</v>
      </c>
      <c r="C3981" s="39" t="n">
        <v>1</v>
      </c>
      <c r="D3981" s="39" t="s">
        <v>26</v>
      </c>
      <c r="E3981" s="39"/>
      <c r="F3981" s="41" t="n">
        <f aca="false">IF(A3981="","",MATCH(A3981,P_ID,1))</f>
        <v>3925</v>
      </c>
      <c r="G3981" s="41" t="str">
        <f aca="false">IF(A3981="","",INDEX(P_Svc,F3981))</f>
        <v>Express</v>
      </c>
      <c r="H3981" s="41" t="str">
        <f aca="false">IF(A3981="","",INDEX(P_Zone,F3981))</f>
        <v>West</v>
      </c>
      <c r="I3981" s="41" t="n">
        <f aca="false">IF(A3981="","",IF(D3981="Delivered",IF(B3981&lt;=INDEX(P_Due,F3981),1,0),0))</f>
        <v>1</v>
      </c>
    </row>
    <row r="3982" customFormat="false" ht="15" hidden="false" customHeight="false" outlineLevel="0" collapsed="false">
      <c r="A3982" s="37" t="n">
        <v>1003931</v>
      </c>
      <c r="B3982" s="38" t="n">
        <v>46290</v>
      </c>
      <c r="C3982" s="39" t="n">
        <v>1</v>
      </c>
      <c r="D3982" s="39" t="s">
        <v>26</v>
      </c>
      <c r="E3982" s="39"/>
      <c r="F3982" s="41" t="n">
        <f aca="false">IF(A3982="","",MATCH(A3982,P_ID,1))</f>
        <v>3931</v>
      </c>
      <c r="G3982" s="41" t="str">
        <f aca="false">IF(A3982="","",INDEX(P_Svc,F3982))</f>
        <v>Express</v>
      </c>
      <c r="H3982" s="41" t="str">
        <f aca="false">IF(A3982="","",INDEX(P_Zone,F3982))</f>
        <v>East</v>
      </c>
      <c r="I3982" s="41" t="n">
        <f aca="false">IF(A3982="","",IF(D3982="Delivered",IF(B3982&lt;=INDEX(P_Due,F3982),1,0),0))</f>
        <v>1</v>
      </c>
    </row>
    <row r="3983" customFormat="false" ht="15" hidden="false" customHeight="false" outlineLevel="0" collapsed="false">
      <c r="A3983" s="37" t="n">
        <v>1003970</v>
      </c>
      <c r="B3983" s="38" t="n">
        <v>46290</v>
      </c>
      <c r="C3983" s="39" t="n">
        <v>1</v>
      </c>
      <c r="D3983" s="39" t="s">
        <v>26</v>
      </c>
      <c r="E3983" s="39"/>
      <c r="F3983" s="41" t="n">
        <f aca="false">IF(A3983="","",MATCH(A3983,P_ID,1))</f>
        <v>3970</v>
      </c>
      <c r="G3983" s="41" t="str">
        <f aca="false">IF(A3983="","",INDEX(P_Svc,F3983))</f>
        <v>Express</v>
      </c>
      <c r="H3983" s="41" t="str">
        <f aca="false">IF(A3983="","",INDEX(P_Zone,F3983))</f>
        <v>Central</v>
      </c>
      <c r="I3983" s="41" t="n">
        <f aca="false">IF(A3983="","",IF(D3983="Delivered",IF(B3983&lt;=INDEX(P_Due,F3983),1,0),0))</f>
        <v>1</v>
      </c>
    </row>
    <row r="3984" customFormat="false" ht="15" hidden="false" customHeight="false" outlineLevel="0" collapsed="false">
      <c r="A3984" s="37" t="n">
        <v>1004001</v>
      </c>
      <c r="B3984" s="38" t="n">
        <v>46290</v>
      </c>
      <c r="C3984" s="39" t="n">
        <v>1</v>
      </c>
      <c r="D3984" s="39" t="s">
        <v>26</v>
      </c>
      <c r="E3984" s="39"/>
      <c r="F3984" s="41" t="n">
        <f aca="false">IF(A3984="","",MATCH(A3984,P_ID,1))</f>
        <v>4001</v>
      </c>
      <c r="G3984" s="41" t="str">
        <f aca="false">IF(A3984="","",INDEX(P_Svc,F3984))</f>
        <v>Express</v>
      </c>
      <c r="H3984" s="41" t="str">
        <f aca="false">IF(A3984="","",INDEX(P_Zone,F3984))</f>
        <v>East</v>
      </c>
      <c r="I3984" s="41" t="n">
        <f aca="false">IF(A3984="","",IF(D3984="Delivered",IF(B3984&lt;=INDEX(P_Due,F3984),1,0),0))</f>
        <v>1</v>
      </c>
    </row>
    <row r="3985" customFormat="false" ht="15" hidden="false" customHeight="false" outlineLevel="0" collapsed="false">
      <c r="A3985" s="37" t="n">
        <v>1004016</v>
      </c>
      <c r="B3985" s="38" t="n">
        <v>46290</v>
      </c>
      <c r="C3985" s="39" t="n">
        <v>1</v>
      </c>
      <c r="D3985" s="39" t="s">
        <v>26</v>
      </c>
      <c r="E3985" s="39"/>
      <c r="F3985" s="41" t="n">
        <f aca="false">IF(A3985="","",MATCH(A3985,P_ID,1))</f>
        <v>4016</v>
      </c>
      <c r="G3985" s="41" t="str">
        <f aca="false">IF(A3985="","",INDEX(P_Svc,F3985))</f>
        <v>Express</v>
      </c>
      <c r="H3985" s="41" t="str">
        <f aca="false">IF(A3985="","",INDEX(P_Zone,F3985))</f>
        <v>South</v>
      </c>
      <c r="I3985" s="41" t="n">
        <f aca="false">IF(A3985="","",IF(D3985="Delivered",IF(B3985&lt;=INDEX(P_Due,F3985),1,0),0))</f>
        <v>1</v>
      </c>
    </row>
    <row r="3986" customFormat="false" ht="15" hidden="false" customHeight="false" outlineLevel="0" collapsed="false">
      <c r="A3986" s="37" t="n">
        <v>1004034</v>
      </c>
      <c r="B3986" s="38" t="n">
        <v>46290</v>
      </c>
      <c r="C3986" s="39" t="n">
        <v>1</v>
      </c>
      <c r="D3986" s="39" t="s">
        <v>79</v>
      </c>
      <c r="E3986" s="39" t="s">
        <v>34</v>
      </c>
      <c r="F3986" s="41" t="n">
        <f aca="false">IF(A3986="","",MATCH(A3986,P_ID,1))</f>
        <v>4034</v>
      </c>
      <c r="G3986" s="41" t="str">
        <f aca="false">IF(A3986="","",INDEX(P_Svc,F3986))</f>
        <v>Express</v>
      </c>
      <c r="H3986" s="41" t="str">
        <f aca="false">IF(A3986="","",INDEX(P_Zone,F3986))</f>
        <v>East</v>
      </c>
      <c r="I3986" s="41" t="n">
        <f aca="false">IF(A3986="","",IF(D3986="Delivered",IF(B3986&lt;=INDEX(P_Due,F3986),1,0),0))</f>
        <v>0</v>
      </c>
    </row>
    <row r="3987" customFormat="false" ht="15" hidden="false" customHeight="false" outlineLevel="0" collapsed="false">
      <c r="A3987" s="37" t="n">
        <v>1004040</v>
      </c>
      <c r="B3987" s="38" t="n">
        <v>46290</v>
      </c>
      <c r="C3987" s="39" t="n">
        <v>1</v>
      </c>
      <c r="D3987" s="39" t="s">
        <v>26</v>
      </c>
      <c r="E3987" s="39"/>
      <c r="F3987" s="41" t="n">
        <f aca="false">IF(A3987="","",MATCH(A3987,P_ID,1))</f>
        <v>4040</v>
      </c>
      <c r="G3987" s="41" t="str">
        <f aca="false">IF(A3987="","",INDEX(P_Svc,F3987))</f>
        <v>Express</v>
      </c>
      <c r="H3987" s="41" t="str">
        <f aca="false">IF(A3987="","",INDEX(P_Zone,F3987))</f>
        <v>North</v>
      </c>
      <c r="I3987" s="41" t="n">
        <f aca="false">IF(A3987="","",IF(D3987="Delivered",IF(B3987&lt;=INDEX(P_Due,F3987),1,0),0))</f>
        <v>1</v>
      </c>
    </row>
    <row r="3988" customFormat="false" ht="15" hidden="false" customHeight="false" outlineLevel="0" collapsed="false">
      <c r="A3988" s="37" t="n">
        <v>1004044</v>
      </c>
      <c r="B3988" s="38" t="n">
        <v>46290</v>
      </c>
      <c r="C3988" s="39" t="n">
        <v>1</v>
      </c>
      <c r="D3988" s="39" t="s">
        <v>26</v>
      </c>
      <c r="E3988" s="39"/>
      <c r="F3988" s="41" t="n">
        <f aca="false">IF(A3988="","",MATCH(A3988,P_ID,1))</f>
        <v>4044</v>
      </c>
      <c r="G3988" s="41" t="str">
        <f aca="false">IF(A3988="","",INDEX(P_Svc,F3988))</f>
        <v>Express</v>
      </c>
      <c r="H3988" s="41" t="str">
        <f aca="false">IF(A3988="","",INDEX(P_Zone,F3988))</f>
        <v>West</v>
      </c>
      <c r="I3988" s="41" t="n">
        <f aca="false">IF(A3988="","",IF(D3988="Delivered",IF(B3988&lt;=INDEX(P_Due,F3988),1,0),0))</f>
        <v>1</v>
      </c>
    </row>
    <row r="3989" customFormat="false" ht="15" hidden="false" customHeight="false" outlineLevel="0" collapsed="false">
      <c r="A3989" s="37" t="n">
        <v>1004050</v>
      </c>
      <c r="B3989" s="38" t="n">
        <v>46290</v>
      </c>
      <c r="C3989" s="39" t="n">
        <v>1</v>
      </c>
      <c r="D3989" s="39" t="s">
        <v>26</v>
      </c>
      <c r="E3989" s="39"/>
      <c r="F3989" s="41" t="n">
        <f aca="false">IF(A3989="","",MATCH(A3989,P_ID,1))</f>
        <v>4050</v>
      </c>
      <c r="G3989" s="41" t="str">
        <f aca="false">IF(A3989="","",INDEX(P_Svc,F3989))</f>
        <v>Express</v>
      </c>
      <c r="H3989" s="41" t="str">
        <f aca="false">IF(A3989="","",INDEX(P_Zone,F3989))</f>
        <v>South</v>
      </c>
      <c r="I3989" s="41" t="n">
        <f aca="false">IF(A3989="","",IF(D3989="Delivered",IF(B3989&lt;=INDEX(P_Due,F3989),1,0),0))</f>
        <v>1</v>
      </c>
    </row>
    <row r="3990" customFormat="false" ht="15" hidden="false" customHeight="false" outlineLevel="0" collapsed="false">
      <c r="A3990" s="37" t="n">
        <v>1004066</v>
      </c>
      <c r="B3990" s="38" t="n">
        <v>46290</v>
      </c>
      <c r="C3990" s="39" t="n">
        <v>1</v>
      </c>
      <c r="D3990" s="39" t="s">
        <v>26</v>
      </c>
      <c r="E3990" s="39"/>
      <c r="F3990" s="41" t="n">
        <f aca="false">IF(A3990="","",MATCH(A3990,P_ID,1))</f>
        <v>4066</v>
      </c>
      <c r="G3990" s="41" t="str">
        <f aca="false">IF(A3990="","",INDEX(P_Svc,F3990))</f>
        <v>Express</v>
      </c>
      <c r="H3990" s="41" t="str">
        <f aca="false">IF(A3990="","",INDEX(P_Zone,F3990))</f>
        <v>Central</v>
      </c>
      <c r="I3990" s="41" t="n">
        <f aca="false">IF(A3990="","",IF(D3990="Delivered",IF(B3990&lt;=INDEX(P_Due,F3990),1,0),0))</f>
        <v>1</v>
      </c>
    </row>
    <row r="3991" customFormat="false" ht="15" hidden="false" customHeight="false" outlineLevel="0" collapsed="false">
      <c r="A3991" s="37" t="n">
        <v>1004108</v>
      </c>
      <c r="B3991" s="38" t="n">
        <v>46290</v>
      </c>
      <c r="C3991" s="39" t="n">
        <v>1</v>
      </c>
      <c r="D3991" s="39" t="s">
        <v>79</v>
      </c>
      <c r="E3991" s="39" t="s">
        <v>34</v>
      </c>
      <c r="F3991" s="41" t="n">
        <f aca="false">IF(A3991="","",MATCH(A3991,P_ID,1))</f>
        <v>4108</v>
      </c>
      <c r="G3991" s="41" t="str">
        <f aca="false">IF(A3991="","",INDEX(P_Svc,F3991))</f>
        <v>Express</v>
      </c>
      <c r="H3991" s="41" t="str">
        <f aca="false">IF(A3991="","",INDEX(P_Zone,F3991))</f>
        <v>South</v>
      </c>
      <c r="I3991" s="41" t="n">
        <f aca="false">IF(A3991="","",IF(D3991="Delivered",IF(B3991&lt;=INDEX(P_Due,F3991),1,0),0))</f>
        <v>0</v>
      </c>
    </row>
    <row r="3992" customFormat="false" ht="15" hidden="false" customHeight="false" outlineLevel="0" collapsed="false">
      <c r="A3992" s="37" t="n">
        <v>1002975</v>
      </c>
      <c r="B3992" s="38" t="n">
        <v>46290</v>
      </c>
      <c r="C3992" s="39" t="n">
        <v>3</v>
      </c>
      <c r="D3992" s="39" t="s">
        <v>26</v>
      </c>
      <c r="E3992" s="39"/>
      <c r="F3992" s="41" t="n">
        <f aca="false">IF(A3992="","",MATCH(A3992,P_ID,1))</f>
        <v>2975</v>
      </c>
      <c r="G3992" s="41" t="str">
        <f aca="false">IF(A3992="","",INDEX(P_Svc,F3992))</f>
        <v>Standard</v>
      </c>
      <c r="H3992" s="41" t="str">
        <f aca="false">IF(A3992="","",INDEX(P_Zone,F3992))</f>
        <v>West</v>
      </c>
      <c r="I3992" s="41" t="n">
        <f aca="false">IF(A3992="","",IF(D3992="Delivered",IF(B3992&lt;=INDEX(P_Due,F3992),1,0),0))</f>
        <v>0</v>
      </c>
    </row>
    <row r="3993" customFormat="false" ht="15" hidden="false" customHeight="false" outlineLevel="0" collapsed="false">
      <c r="A3993" s="37" t="n">
        <v>1003049</v>
      </c>
      <c r="B3993" s="38" t="n">
        <v>46290</v>
      </c>
      <c r="C3993" s="39" t="n">
        <v>3</v>
      </c>
      <c r="D3993" s="39" t="s">
        <v>26</v>
      </c>
      <c r="E3993" s="39"/>
      <c r="F3993" s="41" t="n">
        <f aca="false">IF(A3993="","",MATCH(A3993,P_ID,1))</f>
        <v>3049</v>
      </c>
      <c r="G3993" s="41" t="str">
        <f aca="false">IF(A3993="","",INDEX(P_Svc,F3993))</f>
        <v>Standard</v>
      </c>
      <c r="H3993" s="41" t="str">
        <f aca="false">IF(A3993="","",INDEX(P_Zone,F3993))</f>
        <v>East</v>
      </c>
      <c r="I3993" s="41" t="n">
        <f aca="false">IF(A3993="","",IF(D3993="Delivered",IF(B3993&lt;=INDEX(P_Due,F3993),1,0),0))</f>
        <v>1</v>
      </c>
    </row>
    <row r="3994" customFormat="false" ht="15" hidden="false" customHeight="false" outlineLevel="0" collapsed="false">
      <c r="A3994" s="37" t="n">
        <v>1003079</v>
      </c>
      <c r="B3994" s="38" t="n">
        <v>46290</v>
      </c>
      <c r="C3994" s="39" t="n">
        <v>3</v>
      </c>
      <c r="D3994" s="39" t="s">
        <v>26</v>
      </c>
      <c r="E3994" s="39"/>
      <c r="F3994" s="41" t="n">
        <f aca="false">IF(A3994="","",MATCH(A3994,P_ID,1))</f>
        <v>3079</v>
      </c>
      <c r="G3994" s="41" t="str">
        <f aca="false">IF(A3994="","",INDEX(P_Svc,F3994))</f>
        <v>Standard</v>
      </c>
      <c r="H3994" s="41" t="str">
        <f aca="false">IF(A3994="","",INDEX(P_Zone,F3994))</f>
        <v>South</v>
      </c>
      <c r="I3994" s="41" t="n">
        <f aca="false">IF(A3994="","",IF(D3994="Delivered",IF(B3994&lt;=INDEX(P_Due,F3994),1,0),0))</f>
        <v>1</v>
      </c>
    </row>
    <row r="3995" customFormat="false" ht="15" hidden="false" customHeight="false" outlineLevel="0" collapsed="false">
      <c r="A3995" s="37" t="n">
        <v>1003095</v>
      </c>
      <c r="B3995" s="38" t="n">
        <v>46290</v>
      </c>
      <c r="C3995" s="39" t="n">
        <v>3</v>
      </c>
      <c r="D3995" s="39" t="s">
        <v>26</v>
      </c>
      <c r="E3995" s="39"/>
      <c r="F3995" s="41" t="n">
        <f aca="false">IF(A3995="","",MATCH(A3995,P_ID,1))</f>
        <v>3095</v>
      </c>
      <c r="G3995" s="41" t="str">
        <f aca="false">IF(A3995="","",INDEX(P_Svc,F3995))</f>
        <v>Standard</v>
      </c>
      <c r="H3995" s="41" t="str">
        <f aca="false">IF(A3995="","",INDEX(P_Zone,F3995))</f>
        <v>East</v>
      </c>
      <c r="I3995" s="41" t="n">
        <f aca="false">IF(A3995="","",IF(D3995="Delivered",IF(B3995&lt;=INDEX(P_Due,F3995),1,0),0))</f>
        <v>1</v>
      </c>
    </row>
    <row r="3996" customFormat="false" ht="15" hidden="false" customHeight="false" outlineLevel="0" collapsed="false">
      <c r="A3996" s="37" t="n">
        <v>1003278</v>
      </c>
      <c r="B3996" s="38" t="n">
        <v>46290</v>
      </c>
      <c r="C3996" s="39" t="n">
        <v>3</v>
      </c>
      <c r="D3996" s="39" t="s">
        <v>26</v>
      </c>
      <c r="E3996" s="39"/>
      <c r="F3996" s="41" t="n">
        <f aca="false">IF(A3996="","",MATCH(A3996,P_ID,1))</f>
        <v>3278</v>
      </c>
      <c r="G3996" s="41" t="str">
        <f aca="false">IF(A3996="","",INDEX(P_Svc,F3996))</f>
        <v>Economy</v>
      </c>
      <c r="H3996" s="41" t="str">
        <f aca="false">IF(A3996="","",INDEX(P_Zone,F3996))</f>
        <v>South</v>
      </c>
      <c r="I3996" s="41" t="n">
        <f aca="false">IF(A3996="","",IF(D3996="Delivered",IF(B3996&lt;=INDEX(P_Due,F3996),1,0),0))</f>
        <v>1</v>
      </c>
    </row>
    <row r="3997" customFormat="false" ht="15" hidden="false" customHeight="false" outlineLevel="0" collapsed="false">
      <c r="A3997" s="37" t="n">
        <v>1003290</v>
      </c>
      <c r="B3997" s="38" t="n">
        <v>46290</v>
      </c>
      <c r="C3997" s="39" t="n">
        <v>3</v>
      </c>
      <c r="D3997" s="39" t="s">
        <v>26</v>
      </c>
      <c r="E3997" s="39"/>
      <c r="F3997" s="41" t="n">
        <f aca="false">IF(A3997="","",MATCH(A3997,P_ID,1))</f>
        <v>3290</v>
      </c>
      <c r="G3997" s="41" t="str">
        <f aca="false">IF(A3997="","",INDEX(P_Svc,F3997))</f>
        <v>Standard</v>
      </c>
      <c r="H3997" s="41" t="str">
        <f aca="false">IF(A3997="","",INDEX(P_Zone,F3997))</f>
        <v>West</v>
      </c>
      <c r="I3997" s="41" t="n">
        <f aca="false">IF(A3997="","",IF(D3997="Delivered",IF(B3997&lt;=INDEX(P_Due,F3997),1,0),0))</f>
        <v>1</v>
      </c>
    </row>
    <row r="3998" customFormat="false" ht="15" hidden="false" customHeight="false" outlineLevel="0" collapsed="false">
      <c r="A3998" s="37" t="n">
        <v>1003298</v>
      </c>
      <c r="B3998" s="38" t="n">
        <v>46290</v>
      </c>
      <c r="C3998" s="39" t="n">
        <v>3</v>
      </c>
      <c r="D3998" s="39" t="s">
        <v>26</v>
      </c>
      <c r="E3998" s="39"/>
      <c r="F3998" s="41" t="n">
        <f aca="false">IF(A3998="","",MATCH(A3998,P_ID,1))</f>
        <v>3298</v>
      </c>
      <c r="G3998" s="41" t="str">
        <f aca="false">IF(A3998="","",INDEX(P_Svc,F3998))</f>
        <v>Standard</v>
      </c>
      <c r="H3998" s="41" t="str">
        <f aca="false">IF(A3998="","",INDEX(P_Zone,F3998))</f>
        <v>Central</v>
      </c>
      <c r="I3998" s="41" t="n">
        <f aca="false">IF(A3998="","",IF(D3998="Delivered",IF(B3998&lt;=INDEX(P_Due,F3998),1,0),0))</f>
        <v>1</v>
      </c>
    </row>
    <row r="3999" customFormat="false" ht="15" hidden="false" customHeight="false" outlineLevel="0" collapsed="false">
      <c r="A3999" s="37" t="n">
        <v>1003303</v>
      </c>
      <c r="B3999" s="38" t="n">
        <v>46290</v>
      </c>
      <c r="C3999" s="39" t="n">
        <v>2</v>
      </c>
      <c r="D3999" s="39" t="s">
        <v>26</v>
      </c>
      <c r="E3999" s="39"/>
      <c r="F3999" s="41" t="n">
        <f aca="false">IF(A3999="","",MATCH(A3999,P_ID,1))</f>
        <v>3303</v>
      </c>
      <c r="G3999" s="41" t="str">
        <f aca="false">IF(A3999="","",INDEX(P_Svc,F3999))</f>
        <v>Standard</v>
      </c>
      <c r="H3999" s="41" t="str">
        <f aca="false">IF(A3999="","",INDEX(P_Zone,F3999))</f>
        <v>East</v>
      </c>
      <c r="I3999" s="41" t="n">
        <f aca="false">IF(A3999="","",IF(D3999="Delivered",IF(B3999&lt;=INDEX(P_Due,F3999),1,0),0))</f>
        <v>1</v>
      </c>
    </row>
    <row r="4000" customFormat="false" ht="15" hidden="false" customHeight="false" outlineLevel="0" collapsed="false">
      <c r="A4000" s="37" t="n">
        <v>1003304</v>
      </c>
      <c r="B4000" s="38" t="n">
        <v>46290</v>
      </c>
      <c r="C4000" s="39" t="n">
        <v>2</v>
      </c>
      <c r="D4000" s="39" t="s">
        <v>26</v>
      </c>
      <c r="E4000" s="39"/>
      <c r="F4000" s="41" t="n">
        <f aca="false">IF(A4000="","",MATCH(A4000,P_ID,1))</f>
        <v>3304</v>
      </c>
      <c r="G4000" s="41" t="str">
        <f aca="false">IF(A4000="","",INDEX(P_Svc,F4000))</f>
        <v>Standard</v>
      </c>
      <c r="H4000" s="41" t="str">
        <f aca="false">IF(A4000="","",INDEX(P_Zone,F4000))</f>
        <v>East</v>
      </c>
      <c r="I4000" s="41" t="n">
        <f aca="false">IF(A4000="","",IF(D4000="Delivered",IF(B4000&lt;=INDEX(P_Due,F4000),1,0),0))</f>
        <v>1</v>
      </c>
    </row>
    <row r="4001" customFormat="false" ht="15" hidden="false" customHeight="false" outlineLevel="0" collapsed="false">
      <c r="A4001" s="37" t="n">
        <v>1003320</v>
      </c>
      <c r="B4001" s="38" t="n">
        <v>46290</v>
      </c>
      <c r="C4001" s="39" t="n">
        <v>1</v>
      </c>
      <c r="D4001" s="39" t="s">
        <v>26</v>
      </c>
      <c r="E4001" s="39"/>
      <c r="F4001" s="41" t="n">
        <f aca="false">IF(A4001="","",MATCH(A4001,P_ID,1))</f>
        <v>3320</v>
      </c>
      <c r="G4001" s="41" t="str">
        <f aca="false">IF(A4001="","",INDEX(P_Svc,F4001))</f>
        <v>Standard</v>
      </c>
      <c r="H4001" s="41" t="str">
        <f aca="false">IF(A4001="","",INDEX(P_Zone,F4001))</f>
        <v>Central</v>
      </c>
      <c r="I4001" s="41" t="n">
        <f aca="false">IF(A4001="","",IF(D4001="Delivered",IF(B4001&lt;=INDEX(P_Due,F4001),1,0),0))</f>
        <v>1</v>
      </c>
    </row>
    <row r="4002" customFormat="false" ht="15" hidden="false" customHeight="false" outlineLevel="0" collapsed="false">
      <c r="A4002" s="37" t="n">
        <v>1003329</v>
      </c>
      <c r="B4002" s="38" t="n">
        <v>46290</v>
      </c>
      <c r="C4002" s="39" t="n">
        <v>2</v>
      </c>
      <c r="D4002" s="39" t="s">
        <v>26</v>
      </c>
      <c r="E4002" s="39"/>
      <c r="F4002" s="41" t="n">
        <f aca="false">IF(A4002="","",MATCH(A4002,P_ID,1))</f>
        <v>3329</v>
      </c>
      <c r="G4002" s="41" t="str">
        <f aca="false">IF(A4002="","",INDEX(P_Svc,F4002))</f>
        <v>Standard</v>
      </c>
      <c r="H4002" s="41" t="str">
        <f aca="false">IF(A4002="","",INDEX(P_Zone,F4002))</f>
        <v>North</v>
      </c>
      <c r="I4002" s="41" t="n">
        <f aca="false">IF(A4002="","",IF(D4002="Delivered",IF(B4002&lt;=INDEX(P_Due,F4002),1,0),0))</f>
        <v>1</v>
      </c>
    </row>
    <row r="4003" customFormat="false" ht="15" hidden="false" customHeight="false" outlineLevel="0" collapsed="false">
      <c r="A4003" s="37" t="n">
        <v>1003333</v>
      </c>
      <c r="B4003" s="38" t="n">
        <v>46290</v>
      </c>
      <c r="C4003" s="39" t="n">
        <v>2</v>
      </c>
      <c r="D4003" s="39" t="s">
        <v>26</v>
      </c>
      <c r="E4003" s="39"/>
      <c r="F4003" s="41" t="n">
        <f aca="false">IF(A4003="","",MATCH(A4003,P_ID,1))</f>
        <v>3333</v>
      </c>
      <c r="G4003" s="41" t="str">
        <f aca="false">IF(A4003="","",INDEX(P_Svc,F4003))</f>
        <v>Standard</v>
      </c>
      <c r="H4003" s="41" t="str">
        <f aca="false">IF(A4003="","",INDEX(P_Zone,F4003))</f>
        <v>East</v>
      </c>
      <c r="I4003" s="41" t="n">
        <f aca="false">IF(A4003="","",IF(D4003="Delivered",IF(B4003&lt;=INDEX(P_Due,F4003),1,0),0))</f>
        <v>1</v>
      </c>
    </row>
    <row r="4004" customFormat="false" ht="15" hidden="false" customHeight="false" outlineLevel="0" collapsed="false">
      <c r="A4004" s="37" t="n">
        <v>1003345</v>
      </c>
      <c r="B4004" s="38" t="n">
        <v>46290</v>
      </c>
      <c r="C4004" s="39" t="n">
        <v>2</v>
      </c>
      <c r="D4004" s="39" t="s">
        <v>26</v>
      </c>
      <c r="E4004" s="39"/>
      <c r="F4004" s="41" t="n">
        <f aca="false">IF(A4004="","",MATCH(A4004,P_ID,1))</f>
        <v>3345</v>
      </c>
      <c r="G4004" s="41" t="str">
        <f aca="false">IF(A4004="","",INDEX(P_Svc,F4004))</f>
        <v>Standard</v>
      </c>
      <c r="H4004" s="41" t="str">
        <f aca="false">IF(A4004="","",INDEX(P_Zone,F4004))</f>
        <v>Central</v>
      </c>
      <c r="I4004" s="41" t="n">
        <f aca="false">IF(A4004="","",IF(D4004="Delivered",IF(B4004&lt;=INDEX(P_Due,F4004),1,0),0))</f>
        <v>1</v>
      </c>
    </row>
    <row r="4005" customFormat="false" ht="15" hidden="false" customHeight="false" outlineLevel="0" collapsed="false">
      <c r="A4005" s="37" t="n">
        <v>1003354</v>
      </c>
      <c r="B4005" s="38" t="n">
        <v>46290</v>
      </c>
      <c r="C4005" s="39" t="n">
        <v>2</v>
      </c>
      <c r="D4005" s="39" t="s">
        <v>26</v>
      </c>
      <c r="E4005" s="39"/>
      <c r="F4005" s="41" t="n">
        <f aca="false">IF(A4005="","",MATCH(A4005,P_ID,1))</f>
        <v>3354</v>
      </c>
      <c r="G4005" s="41" t="str">
        <f aca="false">IF(A4005="","",INDEX(P_Svc,F4005))</f>
        <v>Standard</v>
      </c>
      <c r="H4005" s="41" t="str">
        <f aca="false">IF(A4005="","",INDEX(P_Zone,F4005))</f>
        <v>West</v>
      </c>
      <c r="I4005" s="41" t="n">
        <f aca="false">IF(A4005="","",IF(D4005="Delivered",IF(B4005&lt;=INDEX(P_Due,F4005),1,0),0))</f>
        <v>1</v>
      </c>
    </row>
    <row r="4006" customFormat="false" ht="15" hidden="false" customHeight="false" outlineLevel="0" collapsed="false">
      <c r="A4006" s="37" t="n">
        <v>1003365</v>
      </c>
      <c r="B4006" s="38" t="n">
        <v>46290</v>
      </c>
      <c r="C4006" s="39" t="n">
        <v>2</v>
      </c>
      <c r="D4006" s="39" t="s">
        <v>26</v>
      </c>
      <c r="E4006" s="39"/>
      <c r="F4006" s="41" t="n">
        <f aca="false">IF(A4006="","",MATCH(A4006,P_ID,1))</f>
        <v>3365</v>
      </c>
      <c r="G4006" s="41" t="str">
        <f aca="false">IF(A4006="","",INDEX(P_Svc,F4006))</f>
        <v>Standard</v>
      </c>
      <c r="H4006" s="41" t="str">
        <f aca="false">IF(A4006="","",INDEX(P_Zone,F4006))</f>
        <v>North</v>
      </c>
      <c r="I4006" s="41" t="n">
        <f aca="false">IF(A4006="","",IF(D4006="Delivered",IF(B4006&lt;=INDEX(P_Due,F4006),1,0),0))</f>
        <v>1</v>
      </c>
    </row>
    <row r="4007" customFormat="false" ht="15" hidden="false" customHeight="false" outlineLevel="0" collapsed="false">
      <c r="A4007" s="37" t="n">
        <v>1003369</v>
      </c>
      <c r="B4007" s="38" t="n">
        <v>46290</v>
      </c>
      <c r="C4007" s="39" t="n">
        <v>1</v>
      </c>
      <c r="D4007" s="39" t="s">
        <v>26</v>
      </c>
      <c r="E4007" s="39"/>
      <c r="F4007" s="41" t="n">
        <f aca="false">IF(A4007="","",MATCH(A4007,P_ID,1))</f>
        <v>3369</v>
      </c>
      <c r="G4007" s="41" t="str">
        <f aca="false">IF(A4007="","",INDEX(P_Svc,F4007))</f>
        <v>Standard</v>
      </c>
      <c r="H4007" s="41" t="str">
        <f aca="false">IF(A4007="","",INDEX(P_Zone,F4007))</f>
        <v>Central</v>
      </c>
      <c r="I4007" s="41" t="n">
        <f aca="false">IF(A4007="","",IF(D4007="Delivered",IF(B4007&lt;=INDEX(P_Due,F4007),1,0),0))</f>
        <v>1</v>
      </c>
    </row>
    <row r="4008" customFormat="false" ht="15" hidden="false" customHeight="false" outlineLevel="0" collapsed="false">
      <c r="A4008" s="37" t="n">
        <v>1003392</v>
      </c>
      <c r="B4008" s="38" t="n">
        <v>46290</v>
      </c>
      <c r="C4008" s="39" t="n">
        <v>1</v>
      </c>
      <c r="D4008" s="39" t="s">
        <v>26</v>
      </c>
      <c r="E4008" s="39"/>
      <c r="F4008" s="41" t="n">
        <f aca="false">IF(A4008="","",MATCH(A4008,P_ID,1))</f>
        <v>3392</v>
      </c>
      <c r="G4008" s="41" t="str">
        <f aca="false">IF(A4008="","",INDEX(P_Svc,F4008))</f>
        <v>Standard</v>
      </c>
      <c r="H4008" s="41" t="str">
        <f aca="false">IF(A4008="","",INDEX(P_Zone,F4008))</f>
        <v>South</v>
      </c>
      <c r="I4008" s="41" t="n">
        <f aca="false">IF(A4008="","",IF(D4008="Delivered",IF(B4008&lt;=INDEX(P_Due,F4008),1,0),0))</f>
        <v>1</v>
      </c>
    </row>
    <row r="4009" customFormat="false" ht="15" hidden="false" customHeight="false" outlineLevel="0" collapsed="false">
      <c r="A4009" s="37" t="n">
        <v>1003394</v>
      </c>
      <c r="B4009" s="38" t="n">
        <v>46290</v>
      </c>
      <c r="C4009" s="39" t="n">
        <v>2</v>
      </c>
      <c r="D4009" s="39" t="s">
        <v>26</v>
      </c>
      <c r="E4009" s="39"/>
      <c r="F4009" s="41" t="n">
        <f aca="false">IF(A4009="","",MATCH(A4009,P_ID,1))</f>
        <v>3394</v>
      </c>
      <c r="G4009" s="41" t="str">
        <f aca="false">IF(A4009="","",INDEX(P_Svc,F4009))</f>
        <v>Standard</v>
      </c>
      <c r="H4009" s="41" t="str">
        <f aca="false">IF(A4009="","",INDEX(P_Zone,F4009))</f>
        <v>North</v>
      </c>
      <c r="I4009" s="41" t="n">
        <f aca="false">IF(A4009="","",IF(D4009="Delivered",IF(B4009&lt;=INDEX(P_Due,F4009),1,0),0))</f>
        <v>1</v>
      </c>
    </row>
    <row r="4010" customFormat="false" ht="15" hidden="false" customHeight="false" outlineLevel="0" collapsed="false">
      <c r="A4010" s="37" t="n">
        <v>1003395</v>
      </c>
      <c r="B4010" s="38" t="n">
        <v>46290</v>
      </c>
      <c r="C4010" s="39" t="n">
        <v>2</v>
      </c>
      <c r="D4010" s="39" t="s">
        <v>26</v>
      </c>
      <c r="E4010" s="39"/>
      <c r="F4010" s="41" t="n">
        <f aca="false">IF(A4010="","",MATCH(A4010,P_ID,1))</f>
        <v>3395</v>
      </c>
      <c r="G4010" s="41" t="str">
        <f aca="false">IF(A4010="","",INDEX(P_Svc,F4010))</f>
        <v>Standard</v>
      </c>
      <c r="H4010" s="41" t="str">
        <f aca="false">IF(A4010="","",INDEX(P_Zone,F4010))</f>
        <v>North</v>
      </c>
      <c r="I4010" s="41" t="n">
        <f aca="false">IF(A4010="","",IF(D4010="Delivered",IF(B4010&lt;=INDEX(P_Due,F4010),1,0),0))</f>
        <v>1</v>
      </c>
    </row>
    <row r="4011" customFormat="false" ht="15" hidden="false" customHeight="false" outlineLevel="0" collapsed="false">
      <c r="A4011" s="37" t="n">
        <v>1003403</v>
      </c>
      <c r="B4011" s="38" t="n">
        <v>46290</v>
      </c>
      <c r="C4011" s="39" t="n">
        <v>2</v>
      </c>
      <c r="D4011" s="39" t="s">
        <v>26</v>
      </c>
      <c r="E4011" s="39"/>
      <c r="F4011" s="41" t="n">
        <f aca="false">IF(A4011="","",MATCH(A4011,P_ID,1))</f>
        <v>3403</v>
      </c>
      <c r="G4011" s="41" t="str">
        <f aca="false">IF(A4011="","",INDEX(P_Svc,F4011))</f>
        <v>Standard</v>
      </c>
      <c r="H4011" s="41" t="str">
        <f aca="false">IF(A4011="","",INDEX(P_Zone,F4011))</f>
        <v>South</v>
      </c>
      <c r="I4011" s="41" t="n">
        <f aca="false">IF(A4011="","",IF(D4011="Delivered",IF(B4011&lt;=INDEX(P_Due,F4011),1,0),0))</f>
        <v>1</v>
      </c>
    </row>
    <row r="4012" customFormat="false" ht="15" hidden="false" customHeight="false" outlineLevel="0" collapsed="false">
      <c r="A4012" s="37" t="n">
        <v>1003420</v>
      </c>
      <c r="B4012" s="38" t="n">
        <v>46290</v>
      </c>
      <c r="C4012" s="39" t="n">
        <v>2</v>
      </c>
      <c r="D4012" s="39" t="s">
        <v>26</v>
      </c>
      <c r="E4012" s="39"/>
      <c r="F4012" s="41" t="n">
        <f aca="false">IF(A4012="","",MATCH(A4012,P_ID,1))</f>
        <v>3420</v>
      </c>
      <c r="G4012" s="41" t="str">
        <f aca="false">IF(A4012="","",INDEX(P_Svc,F4012))</f>
        <v>Standard</v>
      </c>
      <c r="H4012" s="41" t="str">
        <f aca="false">IF(A4012="","",INDEX(P_Zone,F4012))</f>
        <v>North</v>
      </c>
      <c r="I4012" s="41" t="n">
        <f aca="false">IF(A4012="","",IF(D4012="Delivered",IF(B4012&lt;=INDEX(P_Due,F4012),1,0),0))</f>
        <v>1</v>
      </c>
    </row>
    <row r="4013" customFormat="false" ht="15" hidden="false" customHeight="false" outlineLevel="0" collapsed="false">
      <c r="A4013" s="37" t="n">
        <v>1003429</v>
      </c>
      <c r="B4013" s="38" t="n">
        <v>46290</v>
      </c>
      <c r="C4013" s="39" t="n">
        <v>1</v>
      </c>
      <c r="D4013" s="39" t="s">
        <v>26</v>
      </c>
      <c r="E4013" s="39"/>
      <c r="F4013" s="41" t="n">
        <f aca="false">IF(A4013="","",MATCH(A4013,P_ID,1))</f>
        <v>3429</v>
      </c>
      <c r="G4013" s="41" t="str">
        <f aca="false">IF(A4013="","",INDEX(P_Svc,F4013))</f>
        <v>Economy</v>
      </c>
      <c r="H4013" s="41" t="str">
        <f aca="false">IF(A4013="","",INDEX(P_Zone,F4013))</f>
        <v>Central</v>
      </c>
      <c r="I4013" s="41" t="n">
        <f aca="false">IF(A4013="","",IF(D4013="Delivered",IF(B4013&lt;=INDEX(P_Due,F4013),1,0),0))</f>
        <v>1</v>
      </c>
    </row>
    <row r="4014" customFormat="false" ht="15" hidden="false" customHeight="false" outlineLevel="0" collapsed="false">
      <c r="A4014" s="37" t="n">
        <v>1003447</v>
      </c>
      <c r="B4014" s="38" t="n">
        <v>46290</v>
      </c>
      <c r="C4014" s="39" t="n">
        <v>2</v>
      </c>
      <c r="D4014" s="39" t="s">
        <v>26</v>
      </c>
      <c r="E4014" s="39"/>
      <c r="F4014" s="41" t="n">
        <f aca="false">IF(A4014="","",MATCH(A4014,P_ID,1))</f>
        <v>3447</v>
      </c>
      <c r="G4014" s="41" t="str">
        <f aca="false">IF(A4014="","",INDEX(P_Svc,F4014))</f>
        <v>Standard</v>
      </c>
      <c r="H4014" s="41" t="str">
        <f aca="false">IF(A4014="","",INDEX(P_Zone,F4014))</f>
        <v>North</v>
      </c>
      <c r="I4014" s="41" t="n">
        <f aca="false">IF(A4014="","",IF(D4014="Delivered",IF(B4014&lt;=INDEX(P_Due,F4014),1,0),0))</f>
        <v>1</v>
      </c>
    </row>
    <row r="4015" customFormat="false" ht="15" hidden="false" customHeight="false" outlineLevel="0" collapsed="false">
      <c r="A4015" s="37" t="n">
        <v>1003453</v>
      </c>
      <c r="B4015" s="38" t="n">
        <v>46290</v>
      </c>
      <c r="C4015" s="39" t="n">
        <v>2</v>
      </c>
      <c r="D4015" s="39" t="s">
        <v>26</v>
      </c>
      <c r="E4015" s="39"/>
      <c r="F4015" s="41" t="n">
        <f aca="false">IF(A4015="","",MATCH(A4015,P_ID,1))</f>
        <v>3453</v>
      </c>
      <c r="G4015" s="41" t="str">
        <f aca="false">IF(A4015="","",INDEX(P_Svc,F4015))</f>
        <v>Economy</v>
      </c>
      <c r="H4015" s="41" t="str">
        <f aca="false">IF(A4015="","",INDEX(P_Zone,F4015))</f>
        <v>East</v>
      </c>
      <c r="I4015" s="41" t="n">
        <f aca="false">IF(A4015="","",IF(D4015="Delivered",IF(B4015&lt;=INDEX(P_Due,F4015),1,0),0))</f>
        <v>1</v>
      </c>
    </row>
    <row r="4016" customFormat="false" ht="15" hidden="false" customHeight="false" outlineLevel="0" collapsed="false">
      <c r="A4016" s="37" t="n">
        <v>1003460</v>
      </c>
      <c r="B4016" s="38" t="n">
        <v>46290</v>
      </c>
      <c r="C4016" s="39" t="n">
        <v>2</v>
      </c>
      <c r="D4016" s="39" t="s">
        <v>26</v>
      </c>
      <c r="E4016" s="39"/>
      <c r="F4016" s="41" t="n">
        <f aca="false">IF(A4016="","",MATCH(A4016,P_ID,1))</f>
        <v>3460</v>
      </c>
      <c r="G4016" s="41" t="str">
        <f aca="false">IF(A4016="","",INDEX(P_Svc,F4016))</f>
        <v>Economy</v>
      </c>
      <c r="H4016" s="41" t="str">
        <f aca="false">IF(A4016="","",INDEX(P_Zone,F4016))</f>
        <v>Central</v>
      </c>
      <c r="I4016" s="41" t="n">
        <f aca="false">IF(A4016="","",IF(D4016="Delivered",IF(B4016&lt;=INDEX(P_Due,F4016),1,0),0))</f>
        <v>1</v>
      </c>
    </row>
    <row r="4017" customFormat="false" ht="15" hidden="false" customHeight="false" outlineLevel="0" collapsed="false">
      <c r="A4017" s="37" t="n">
        <v>1003470</v>
      </c>
      <c r="B4017" s="38" t="n">
        <v>46290</v>
      </c>
      <c r="C4017" s="39" t="n">
        <v>2</v>
      </c>
      <c r="D4017" s="39" t="s">
        <v>26</v>
      </c>
      <c r="E4017" s="39"/>
      <c r="F4017" s="41" t="n">
        <f aca="false">IF(A4017="","",MATCH(A4017,P_ID,1))</f>
        <v>3470</v>
      </c>
      <c r="G4017" s="41" t="str">
        <f aca="false">IF(A4017="","",INDEX(P_Svc,F4017))</f>
        <v>Standard</v>
      </c>
      <c r="H4017" s="41" t="str">
        <f aca="false">IF(A4017="","",INDEX(P_Zone,F4017))</f>
        <v>North</v>
      </c>
      <c r="I4017" s="41" t="n">
        <f aca="false">IF(A4017="","",IF(D4017="Delivered",IF(B4017&lt;=INDEX(P_Due,F4017),1,0),0))</f>
        <v>1</v>
      </c>
    </row>
    <row r="4018" customFormat="false" ht="15" hidden="false" customHeight="false" outlineLevel="0" collapsed="false">
      <c r="A4018" s="37" t="n">
        <v>1003476</v>
      </c>
      <c r="B4018" s="38" t="n">
        <v>46290</v>
      </c>
      <c r="C4018" s="39" t="n">
        <v>2</v>
      </c>
      <c r="D4018" s="39" t="s">
        <v>79</v>
      </c>
      <c r="E4018" s="39" t="s">
        <v>32</v>
      </c>
      <c r="F4018" s="41" t="n">
        <f aca="false">IF(A4018="","",MATCH(A4018,P_ID,1))</f>
        <v>3476</v>
      </c>
      <c r="G4018" s="41" t="str">
        <f aca="false">IF(A4018="","",INDEX(P_Svc,F4018))</f>
        <v>Standard</v>
      </c>
      <c r="H4018" s="41" t="str">
        <f aca="false">IF(A4018="","",INDEX(P_Zone,F4018))</f>
        <v>North</v>
      </c>
      <c r="I4018" s="41" t="n">
        <f aca="false">IF(A4018="","",IF(D4018="Delivered",IF(B4018&lt;=INDEX(P_Due,F4018),1,0),0))</f>
        <v>0</v>
      </c>
    </row>
    <row r="4019" customFormat="false" ht="15" hidden="false" customHeight="false" outlineLevel="0" collapsed="false">
      <c r="A4019" s="37" t="n">
        <v>1003510</v>
      </c>
      <c r="B4019" s="38" t="n">
        <v>46290</v>
      </c>
      <c r="C4019" s="39" t="n">
        <v>2</v>
      </c>
      <c r="D4019" s="39" t="s">
        <v>79</v>
      </c>
      <c r="E4019" s="39" t="s">
        <v>32</v>
      </c>
      <c r="F4019" s="41" t="n">
        <f aca="false">IF(A4019="","",MATCH(A4019,P_ID,1))</f>
        <v>3510</v>
      </c>
      <c r="G4019" s="41" t="str">
        <f aca="false">IF(A4019="","",INDEX(P_Svc,F4019))</f>
        <v>Economy</v>
      </c>
      <c r="H4019" s="41" t="str">
        <f aca="false">IF(A4019="","",INDEX(P_Zone,F4019))</f>
        <v>North</v>
      </c>
      <c r="I4019" s="41" t="n">
        <f aca="false">IF(A4019="","",IF(D4019="Delivered",IF(B4019&lt;=INDEX(P_Due,F4019),1,0),0))</f>
        <v>0</v>
      </c>
    </row>
    <row r="4020" customFormat="false" ht="15" hidden="false" customHeight="false" outlineLevel="0" collapsed="false">
      <c r="A4020" s="37" t="n">
        <v>1003513</v>
      </c>
      <c r="B4020" s="38" t="n">
        <v>46290</v>
      </c>
      <c r="C4020" s="39" t="n">
        <v>2</v>
      </c>
      <c r="D4020" s="39" t="s">
        <v>79</v>
      </c>
      <c r="E4020" s="39" t="s">
        <v>32</v>
      </c>
      <c r="F4020" s="41" t="n">
        <f aca="false">IF(A4020="","",MATCH(A4020,P_ID,1))</f>
        <v>3513</v>
      </c>
      <c r="G4020" s="41" t="str">
        <f aca="false">IF(A4020="","",INDEX(P_Svc,F4020))</f>
        <v>Standard</v>
      </c>
      <c r="H4020" s="41" t="str">
        <f aca="false">IF(A4020="","",INDEX(P_Zone,F4020))</f>
        <v>Central</v>
      </c>
      <c r="I4020" s="41" t="n">
        <f aca="false">IF(A4020="","",IF(D4020="Delivered",IF(B4020&lt;=INDEX(P_Due,F4020),1,0),0))</f>
        <v>0</v>
      </c>
    </row>
    <row r="4021" customFormat="false" ht="15" hidden="false" customHeight="false" outlineLevel="0" collapsed="false">
      <c r="A4021" s="37" t="n">
        <v>1003525</v>
      </c>
      <c r="B4021" s="38" t="n">
        <v>46290</v>
      </c>
      <c r="C4021" s="39" t="n">
        <v>2</v>
      </c>
      <c r="D4021" s="39" t="s">
        <v>26</v>
      </c>
      <c r="E4021" s="39"/>
      <c r="F4021" s="41" t="n">
        <f aca="false">IF(A4021="","",MATCH(A4021,P_ID,1))</f>
        <v>3525</v>
      </c>
      <c r="G4021" s="41" t="str">
        <f aca="false">IF(A4021="","",INDEX(P_Svc,F4021))</f>
        <v>Standard</v>
      </c>
      <c r="H4021" s="41" t="str">
        <f aca="false">IF(A4021="","",INDEX(P_Zone,F4021))</f>
        <v>Central</v>
      </c>
      <c r="I4021" s="41" t="n">
        <f aca="false">IF(A4021="","",IF(D4021="Delivered",IF(B4021&lt;=INDEX(P_Due,F4021),1,0),0))</f>
        <v>1</v>
      </c>
    </row>
    <row r="4022" customFormat="false" ht="15" hidden="false" customHeight="false" outlineLevel="0" collapsed="false">
      <c r="A4022" s="37" t="n">
        <v>1003545</v>
      </c>
      <c r="B4022" s="38" t="n">
        <v>46290</v>
      </c>
      <c r="C4022" s="39" t="n">
        <v>2</v>
      </c>
      <c r="D4022" s="39" t="s">
        <v>26</v>
      </c>
      <c r="E4022" s="39"/>
      <c r="F4022" s="41" t="n">
        <f aca="false">IF(A4022="","",MATCH(A4022,P_ID,1))</f>
        <v>3545</v>
      </c>
      <c r="G4022" s="41" t="str">
        <f aca="false">IF(A4022="","",INDEX(P_Svc,F4022))</f>
        <v>Standard</v>
      </c>
      <c r="H4022" s="41" t="str">
        <f aca="false">IF(A4022="","",INDEX(P_Zone,F4022))</f>
        <v>East</v>
      </c>
      <c r="I4022" s="41" t="n">
        <f aca="false">IF(A4022="","",IF(D4022="Delivered",IF(B4022&lt;=INDEX(P_Due,F4022),1,0),0))</f>
        <v>1</v>
      </c>
    </row>
    <row r="4023" customFormat="false" ht="15" hidden="false" customHeight="false" outlineLevel="0" collapsed="false">
      <c r="A4023" s="37" t="n">
        <v>1003547</v>
      </c>
      <c r="B4023" s="38" t="n">
        <v>46290</v>
      </c>
      <c r="C4023" s="39" t="n">
        <v>1</v>
      </c>
      <c r="D4023" s="39" t="s">
        <v>26</v>
      </c>
      <c r="E4023" s="39"/>
      <c r="F4023" s="41" t="n">
        <f aca="false">IF(A4023="","",MATCH(A4023,P_ID,1))</f>
        <v>3547</v>
      </c>
      <c r="G4023" s="41" t="str">
        <f aca="false">IF(A4023="","",INDEX(P_Svc,F4023))</f>
        <v>Standard</v>
      </c>
      <c r="H4023" s="41" t="str">
        <f aca="false">IF(A4023="","",INDEX(P_Zone,F4023))</f>
        <v>East</v>
      </c>
      <c r="I4023" s="41" t="n">
        <f aca="false">IF(A4023="","",IF(D4023="Delivered",IF(B4023&lt;=INDEX(P_Due,F4023),1,0),0))</f>
        <v>1</v>
      </c>
    </row>
    <row r="4024" customFormat="false" ht="15" hidden="false" customHeight="false" outlineLevel="0" collapsed="false">
      <c r="A4024" s="37" t="n">
        <v>1003548</v>
      </c>
      <c r="B4024" s="38" t="n">
        <v>46290</v>
      </c>
      <c r="C4024" s="39" t="n">
        <v>1</v>
      </c>
      <c r="D4024" s="39" t="s">
        <v>26</v>
      </c>
      <c r="E4024" s="39"/>
      <c r="F4024" s="41" t="n">
        <f aca="false">IF(A4024="","",MATCH(A4024,P_ID,1))</f>
        <v>3548</v>
      </c>
      <c r="G4024" s="41" t="str">
        <f aca="false">IF(A4024="","",INDEX(P_Svc,F4024))</f>
        <v>Economy</v>
      </c>
      <c r="H4024" s="41" t="str">
        <f aca="false">IF(A4024="","",INDEX(P_Zone,F4024))</f>
        <v>North</v>
      </c>
      <c r="I4024" s="41" t="n">
        <f aca="false">IF(A4024="","",IF(D4024="Delivered",IF(B4024&lt;=INDEX(P_Due,F4024),1,0),0))</f>
        <v>1</v>
      </c>
    </row>
    <row r="4025" customFormat="false" ht="15" hidden="false" customHeight="false" outlineLevel="0" collapsed="false">
      <c r="A4025" s="37" t="n">
        <v>1003549</v>
      </c>
      <c r="B4025" s="38" t="n">
        <v>46290</v>
      </c>
      <c r="C4025" s="39" t="n">
        <v>1</v>
      </c>
      <c r="D4025" s="39" t="s">
        <v>26</v>
      </c>
      <c r="E4025" s="39"/>
      <c r="F4025" s="41" t="n">
        <f aca="false">IF(A4025="","",MATCH(A4025,P_ID,1))</f>
        <v>3549</v>
      </c>
      <c r="G4025" s="41" t="str">
        <f aca="false">IF(A4025="","",INDEX(P_Svc,F4025))</f>
        <v>Economy</v>
      </c>
      <c r="H4025" s="41" t="str">
        <f aca="false">IF(A4025="","",INDEX(P_Zone,F4025))</f>
        <v>West</v>
      </c>
      <c r="I4025" s="41" t="n">
        <f aca="false">IF(A4025="","",IF(D4025="Delivered",IF(B4025&lt;=INDEX(P_Due,F4025),1,0),0))</f>
        <v>1</v>
      </c>
    </row>
    <row r="4026" customFormat="false" ht="15" hidden="false" customHeight="false" outlineLevel="0" collapsed="false">
      <c r="A4026" s="37" t="n">
        <v>1003550</v>
      </c>
      <c r="B4026" s="38" t="n">
        <v>46290</v>
      </c>
      <c r="C4026" s="39" t="n">
        <v>1</v>
      </c>
      <c r="D4026" s="39" t="s">
        <v>26</v>
      </c>
      <c r="E4026" s="39"/>
      <c r="F4026" s="41" t="n">
        <f aca="false">IF(A4026="","",MATCH(A4026,P_ID,1))</f>
        <v>3550</v>
      </c>
      <c r="G4026" s="41" t="str">
        <f aca="false">IF(A4026="","",INDEX(P_Svc,F4026))</f>
        <v>Economy</v>
      </c>
      <c r="H4026" s="41" t="str">
        <f aca="false">IF(A4026="","",INDEX(P_Zone,F4026))</f>
        <v>West</v>
      </c>
      <c r="I4026" s="41" t="n">
        <f aca="false">IF(A4026="","",IF(D4026="Delivered",IF(B4026&lt;=INDEX(P_Due,F4026),1,0),0))</f>
        <v>1</v>
      </c>
    </row>
    <row r="4027" customFormat="false" ht="15" hidden="false" customHeight="false" outlineLevel="0" collapsed="false">
      <c r="A4027" s="37" t="n">
        <v>1003551</v>
      </c>
      <c r="B4027" s="38" t="n">
        <v>46290</v>
      </c>
      <c r="C4027" s="39" t="n">
        <v>1</v>
      </c>
      <c r="D4027" s="39" t="s">
        <v>26</v>
      </c>
      <c r="E4027" s="39"/>
      <c r="F4027" s="41" t="n">
        <f aca="false">IF(A4027="","",MATCH(A4027,P_ID,1))</f>
        <v>3551</v>
      </c>
      <c r="G4027" s="41" t="str">
        <f aca="false">IF(A4027="","",INDEX(P_Svc,F4027))</f>
        <v>Standard</v>
      </c>
      <c r="H4027" s="41" t="str">
        <f aca="false">IF(A4027="","",INDEX(P_Zone,F4027))</f>
        <v>Central</v>
      </c>
      <c r="I4027" s="41" t="n">
        <f aca="false">IF(A4027="","",IF(D4027="Delivered",IF(B4027&lt;=INDEX(P_Due,F4027),1,0),0))</f>
        <v>1</v>
      </c>
    </row>
    <row r="4028" customFormat="false" ht="15" hidden="false" customHeight="false" outlineLevel="0" collapsed="false">
      <c r="A4028" s="37" t="n">
        <v>1003552</v>
      </c>
      <c r="B4028" s="38" t="n">
        <v>46290</v>
      </c>
      <c r="C4028" s="39" t="n">
        <v>1</v>
      </c>
      <c r="D4028" s="39" t="s">
        <v>79</v>
      </c>
      <c r="E4028" s="39" t="s">
        <v>38</v>
      </c>
      <c r="F4028" s="41" t="n">
        <f aca="false">IF(A4028="","",MATCH(A4028,P_ID,1))</f>
        <v>3552</v>
      </c>
      <c r="G4028" s="41" t="str">
        <f aca="false">IF(A4028="","",INDEX(P_Svc,F4028))</f>
        <v>Economy</v>
      </c>
      <c r="H4028" s="41" t="str">
        <f aca="false">IF(A4028="","",INDEX(P_Zone,F4028))</f>
        <v>West</v>
      </c>
      <c r="I4028" s="41" t="n">
        <f aca="false">IF(A4028="","",IF(D4028="Delivered",IF(B4028&lt;=INDEX(P_Due,F4028),1,0),0))</f>
        <v>0</v>
      </c>
    </row>
    <row r="4029" customFormat="false" ht="15" hidden="false" customHeight="false" outlineLevel="0" collapsed="false">
      <c r="A4029" s="37" t="n">
        <v>1003553</v>
      </c>
      <c r="B4029" s="38" t="n">
        <v>46290</v>
      </c>
      <c r="C4029" s="39" t="n">
        <v>1</v>
      </c>
      <c r="D4029" s="39" t="s">
        <v>26</v>
      </c>
      <c r="E4029" s="39"/>
      <c r="F4029" s="41" t="n">
        <f aca="false">IF(A4029="","",MATCH(A4029,P_ID,1))</f>
        <v>3553</v>
      </c>
      <c r="G4029" s="41" t="str">
        <f aca="false">IF(A4029="","",INDEX(P_Svc,F4029))</f>
        <v>Standard</v>
      </c>
      <c r="H4029" s="41" t="str">
        <f aca="false">IF(A4029="","",INDEX(P_Zone,F4029))</f>
        <v>Central</v>
      </c>
      <c r="I4029" s="41" t="n">
        <f aca="false">IF(A4029="","",IF(D4029="Delivered",IF(B4029&lt;=INDEX(P_Due,F4029),1,0),0))</f>
        <v>1</v>
      </c>
    </row>
    <row r="4030" customFormat="false" ht="15" hidden="false" customHeight="false" outlineLevel="0" collapsed="false">
      <c r="A4030" s="37" t="n">
        <v>1003554</v>
      </c>
      <c r="B4030" s="38" t="n">
        <v>46290</v>
      </c>
      <c r="C4030" s="39" t="n">
        <v>1</v>
      </c>
      <c r="D4030" s="39" t="s">
        <v>26</v>
      </c>
      <c r="E4030" s="39"/>
      <c r="F4030" s="41" t="n">
        <f aca="false">IF(A4030="","",MATCH(A4030,P_ID,1))</f>
        <v>3554</v>
      </c>
      <c r="G4030" s="41" t="str">
        <f aca="false">IF(A4030="","",INDEX(P_Svc,F4030))</f>
        <v>Standard</v>
      </c>
      <c r="H4030" s="41" t="str">
        <f aca="false">IF(A4030="","",INDEX(P_Zone,F4030))</f>
        <v>South</v>
      </c>
      <c r="I4030" s="41" t="n">
        <f aca="false">IF(A4030="","",IF(D4030="Delivered",IF(B4030&lt;=INDEX(P_Due,F4030),1,0),0))</f>
        <v>1</v>
      </c>
    </row>
    <row r="4031" customFormat="false" ht="15" hidden="false" customHeight="false" outlineLevel="0" collapsed="false">
      <c r="A4031" s="37" t="n">
        <v>1003555</v>
      </c>
      <c r="B4031" s="38" t="n">
        <v>46290</v>
      </c>
      <c r="C4031" s="39" t="n">
        <v>1</v>
      </c>
      <c r="D4031" s="39" t="s">
        <v>26</v>
      </c>
      <c r="E4031" s="39"/>
      <c r="F4031" s="41" t="n">
        <f aca="false">IF(A4031="","",MATCH(A4031,P_ID,1))</f>
        <v>3555</v>
      </c>
      <c r="G4031" s="41" t="str">
        <f aca="false">IF(A4031="","",INDEX(P_Svc,F4031))</f>
        <v>Standard</v>
      </c>
      <c r="H4031" s="41" t="str">
        <f aca="false">IF(A4031="","",INDEX(P_Zone,F4031))</f>
        <v>East</v>
      </c>
      <c r="I4031" s="41" t="n">
        <f aca="false">IF(A4031="","",IF(D4031="Delivered",IF(B4031&lt;=INDEX(P_Due,F4031),1,0),0))</f>
        <v>1</v>
      </c>
    </row>
    <row r="4032" customFormat="false" ht="15" hidden="false" customHeight="false" outlineLevel="0" collapsed="false">
      <c r="A4032" s="37" t="n">
        <v>1003556</v>
      </c>
      <c r="B4032" s="38" t="n">
        <v>46290</v>
      </c>
      <c r="C4032" s="39" t="n">
        <v>1</v>
      </c>
      <c r="D4032" s="39" t="s">
        <v>26</v>
      </c>
      <c r="E4032" s="39"/>
      <c r="F4032" s="41" t="n">
        <f aca="false">IF(A4032="","",MATCH(A4032,P_ID,1))</f>
        <v>3556</v>
      </c>
      <c r="G4032" s="41" t="str">
        <f aca="false">IF(A4032="","",INDEX(P_Svc,F4032))</f>
        <v>Standard</v>
      </c>
      <c r="H4032" s="41" t="str">
        <f aca="false">IF(A4032="","",INDEX(P_Zone,F4032))</f>
        <v>North</v>
      </c>
      <c r="I4032" s="41" t="n">
        <f aca="false">IF(A4032="","",IF(D4032="Delivered",IF(B4032&lt;=INDEX(P_Due,F4032),1,0),0))</f>
        <v>1</v>
      </c>
    </row>
    <row r="4033" customFormat="false" ht="15" hidden="false" customHeight="false" outlineLevel="0" collapsed="false">
      <c r="A4033" s="37" t="n">
        <v>1003557</v>
      </c>
      <c r="B4033" s="38" t="n">
        <v>46290</v>
      </c>
      <c r="C4033" s="39" t="n">
        <v>1</v>
      </c>
      <c r="D4033" s="39" t="s">
        <v>26</v>
      </c>
      <c r="E4033" s="39"/>
      <c r="F4033" s="41" t="n">
        <f aca="false">IF(A4033="","",MATCH(A4033,P_ID,1))</f>
        <v>3557</v>
      </c>
      <c r="G4033" s="41" t="str">
        <f aca="false">IF(A4033="","",INDEX(P_Svc,F4033))</f>
        <v>Standard</v>
      </c>
      <c r="H4033" s="41" t="str">
        <f aca="false">IF(A4033="","",INDEX(P_Zone,F4033))</f>
        <v>North</v>
      </c>
      <c r="I4033" s="41" t="n">
        <f aca="false">IF(A4033="","",IF(D4033="Delivered",IF(B4033&lt;=INDEX(P_Due,F4033),1,0),0))</f>
        <v>1</v>
      </c>
    </row>
    <row r="4034" customFormat="false" ht="15" hidden="false" customHeight="false" outlineLevel="0" collapsed="false">
      <c r="A4034" s="37" t="n">
        <v>1003558</v>
      </c>
      <c r="B4034" s="38" t="n">
        <v>46290</v>
      </c>
      <c r="C4034" s="39" t="n">
        <v>1</v>
      </c>
      <c r="D4034" s="39" t="s">
        <v>26</v>
      </c>
      <c r="E4034" s="39"/>
      <c r="F4034" s="41" t="n">
        <f aca="false">IF(A4034="","",MATCH(A4034,P_ID,1))</f>
        <v>3558</v>
      </c>
      <c r="G4034" s="41" t="str">
        <f aca="false">IF(A4034="","",INDEX(P_Svc,F4034))</f>
        <v>Standard</v>
      </c>
      <c r="H4034" s="41" t="str">
        <f aca="false">IF(A4034="","",INDEX(P_Zone,F4034))</f>
        <v>East</v>
      </c>
      <c r="I4034" s="41" t="n">
        <f aca="false">IF(A4034="","",IF(D4034="Delivered",IF(B4034&lt;=INDEX(P_Due,F4034),1,0),0))</f>
        <v>1</v>
      </c>
    </row>
    <row r="4035" customFormat="false" ht="15" hidden="false" customHeight="false" outlineLevel="0" collapsed="false">
      <c r="A4035" s="37" t="n">
        <v>1003559</v>
      </c>
      <c r="B4035" s="38" t="n">
        <v>46290</v>
      </c>
      <c r="C4035" s="39" t="n">
        <v>0</v>
      </c>
      <c r="D4035" s="39" t="s">
        <v>80</v>
      </c>
      <c r="E4035" s="39" t="s">
        <v>40</v>
      </c>
      <c r="F4035" s="41" t="n">
        <f aca="false">IF(A4035="","",MATCH(A4035,P_ID,1))</f>
        <v>3559</v>
      </c>
      <c r="G4035" s="41" t="str">
        <f aca="false">IF(A4035="","",INDEX(P_Svc,F4035))</f>
        <v>Standard</v>
      </c>
      <c r="H4035" s="41" t="str">
        <f aca="false">IF(A4035="","",INDEX(P_Zone,F4035))</f>
        <v>North</v>
      </c>
      <c r="I4035" s="41" t="n">
        <f aca="false">IF(A4035="","",IF(D4035="Delivered",IF(B4035&lt;=INDEX(P_Due,F4035),1,0),0))</f>
        <v>0</v>
      </c>
    </row>
    <row r="4036" customFormat="false" ht="15" hidden="false" customHeight="false" outlineLevel="0" collapsed="false">
      <c r="A4036" s="37" t="n">
        <v>1003560</v>
      </c>
      <c r="B4036" s="38" t="n">
        <v>46290</v>
      </c>
      <c r="C4036" s="39" t="n">
        <v>1</v>
      </c>
      <c r="D4036" s="39" t="s">
        <v>26</v>
      </c>
      <c r="E4036" s="39"/>
      <c r="F4036" s="41" t="n">
        <f aca="false">IF(A4036="","",MATCH(A4036,P_ID,1))</f>
        <v>3560</v>
      </c>
      <c r="G4036" s="41" t="str">
        <f aca="false">IF(A4036="","",INDEX(P_Svc,F4036))</f>
        <v>Economy</v>
      </c>
      <c r="H4036" s="41" t="str">
        <f aca="false">IF(A4036="","",INDEX(P_Zone,F4036))</f>
        <v>South</v>
      </c>
      <c r="I4036" s="41" t="n">
        <f aca="false">IF(A4036="","",IF(D4036="Delivered",IF(B4036&lt;=INDEX(P_Due,F4036),1,0),0))</f>
        <v>1</v>
      </c>
    </row>
    <row r="4037" customFormat="false" ht="15" hidden="false" customHeight="false" outlineLevel="0" collapsed="false">
      <c r="A4037" s="37" t="n">
        <v>1003561</v>
      </c>
      <c r="B4037" s="38" t="n">
        <v>46290</v>
      </c>
      <c r="C4037" s="39" t="n">
        <v>1</v>
      </c>
      <c r="D4037" s="39" t="s">
        <v>26</v>
      </c>
      <c r="E4037" s="39"/>
      <c r="F4037" s="41" t="n">
        <f aca="false">IF(A4037="","",MATCH(A4037,P_ID,1))</f>
        <v>3561</v>
      </c>
      <c r="G4037" s="41" t="str">
        <f aca="false">IF(A4037="","",INDEX(P_Svc,F4037))</f>
        <v>Economy</v>
      </c>
      <c r="H4037" s="41" t="str">
        <f aca="false">IF(A4037="","",INDEX(P_Zone,F4037))</f>
        <v>East</v>
      </c>
      <c r="I4037" s="41" t="n">
        <f aca="false">IF(A4037="","",IF(D4037="Delivered",IF(B4037&lt;=INDEX(P_Due,F4037),1,0),0))</f>
        <v>1</v>
      </c>
    </row>
    <row r="4038" customFormat="false" ht="15" hidden="false" customHeight="false" outlineLevel="0" collapsed="false">
      <c r="A4038" s="37" t="n">
        <v>1003562</v>
      </c>
      <c r="B4038" s="38" t="n">
        <v>46290</v>
      </c>
      <c r="C4038" s="39" t="n">
        <v>1</v>
      </c>
      <c r="D4038" s="39" t="s">
        <v>26</v>
      </c>
      <c r="E4038" s="39"/>
      <c r="F4038" s="41" t="n">
        <f aca="false">IF(A4038="","",MATCH(A4038,P_ID,1))</f>
        <v>3562</v>
      </c>
      <c r="G4038" s="41" t="str">
        <f aca="false">IF(A4038="","",INDEX(P_Svc,F4038))</f>
        <v>Standard</v>
      </c>
      <c r="H4038" s="41" t="str">
        <f aca="false">IF(A4038="","",INDEX(P_Zone,F4038))</f>
        <v>Central</v>
      </c>
      <c r="I4038" s="41" t="n">
        <f aca="false">IF(A4038="","",IF(D4038="Delivered",IF(B4038&lt;=INDEX(P_Due,F4038),1,0),0))</f>
        <v>1</v>
      </c>
    </row>
    <row r="4039" customFormat="false" ht="15" hidden="false" customHeight="false" outlineLevel="0" collapsed="false">
      <c r="A4039" s="37" t="n">
        <v>1003564</v>
      </c>
      <c r="B4039" s="38" t="n">
        <v>46290</v>
      </c>
      <c r="C4039" s="39" t="n">
        <v>1</v>
      </c>
      <c r="D4039" s="39" t="s">
        <v>26</v>
      </c>
      <c r="E4039" s="39"/>
      <c r="F4039" s="41" t="n">
        <f aca="false">IF(A4039="","",MATCH(A4039,P_ID,1))</f>
        <v>3564</v>
      </c>
      <c r="G4039" s="41" t="str">
        <f aca="false">IF(A4039="","",INDEX(P_Svc,F4039))</f>
        <v>Standard</v>
      </c>
      <c r="H4039" s="41" t="str">
        <f aca="false">IF(A4039="","",INDEX(P_Zone,F4039))</f>
        <v>South</v>
      </c>
      <c r="I4039" s="41" t="n">
        <f aca="false">IF(A4039="","",IF(D4039="Delivered",IF(B4039&lt;=INDEX(P_Due,F4039),1,0),0))</f>
        <v>1</v>
      </c>
    </row>
    <row r="4040" customFormat="false" ht="15" hidden="false" customHeight="false" outlineLevel="0" collapsed="false">
      <c r="A4040" s="37" t="n">
        <v>1003566</v>
      </c>
      <c r="B4040" s="38" t="n">
        <v>46290</v>
      </c>
      <c r="C4040" s="39" t="n">
        <v>1</v>
      </c>
      <c r="D4040" s="39" t="s">
        <v>26</v>
      </c>
      <c r="E4040" s="39"/>
      <c r="F4040" s="41" t="n">
        <f aca="false">IF(A4040="","",MATCH(A4040,P_ID,1))</f>
        <v>3566</v>
      </c>
      <c r="G4040" s="41" t="str">
        <f aca="false">IF(A4040="","",INDEX(P_Svc,F4040))</f>
        <v>Standard</v>
      </c>
      <c r="H4040" s="41" t="str">
        <f aca="false">IF(A4040="","",INDEX(P_Zone,F4040))</f>
        <v>Central</v>
      </c>
      <c r="I4040" s="41" t="n">
        <f aca="false">IF(A4040="","",IF(D4040="Delivered",IF(B4040&lt;=INDEX(P_Due,F4040),1,0),0))</f>
        <v>1</v>
      </c>
    </row>
    <row r="4041" customFormat="false" ht="15" hidden="false" customHeight="false" outlineLevel="0" collapsed="false">
      <c r="A4041" s="37" t="n">
        <v>1003567</v>
      </c>
      <c r="B4041" s="38" t="n">
        <v>46290</v>
      </c>
      <c r="C4041" s="39" t="n">
        <v>1</v>
      </c>
      <c r="D4041" s="39" t="s">
        <v>26</v>
      </c>
      <c r="E4041" s="39"/>
      <c r="F4041" s="41" t="n">
        <f aca="false">IF(A4041="","",MATCH(A4041,P_ID,1))</f>
        <v>3567</v>
      </c>
      <c r="G4041" s="41" t="str">
        <f aca="false">IF(A4041="","",INDEX(P_Svc,F4041))</f>
        <v>Economy</v>
      </c>
      <c r="H4041" s="41" t="str">
        <f aca="false">IF(A4041="","",INDEX(P_Zone,F4041))</f>
        <v>North</v>
      </c>
      <c r="I4041" s="41" t="n">
        <f aca="false">IF(A4041="","",IF(D4041="Delivered",IF(B4041&lt;=INDEX(P_Due,F4041),1,0),0))</f>
        <v>1</v>
      </c>
    </row>
    <row r="4042" customFormat="false" ht="15" hidden="false" customHeight="false" outlineLevel="0" collapsed="false">
      <c r="A4042" s="37" t="n">
        <v>1003568</v>
      </c>
      <c r="B4042" s="38" t="n">
        <v>46290</v>
      </c>
      <c r="C4042" s="39" t="n">
        <v>1</v>
      </c>
      <c r="D4042" s="39" t="s">
        <v>26</v>
      </c>
      <c r="E4042" s="39"/>
      <c r="F4042" s="41" t="n">
        <f aca="false">IF(A4042="","",MATCH(A4042,P_ID,1))</f>
        <v>3568</v>
      </c>
      <c r="G4042" s="41" t="str">
        <f aca="false">IF(A4042="","",INDEX(P_Svc,F4042))</f>
        <v>Standard</v>
      </c>
      <c r="H4042" s="41" t="str">
        <f aca="false">IF(A4042="","",INDEX(P_Zone,F4042))</f>
        <v>Central</v>
      </c>
      <c r="I4042" s="41" t="n">
        <f aca="false">IF(A4042="","",IF(D4042="Delivered",IF(B4042&lt;=INDEX(P_Due,F4042),1,0),0))</f>
        <v>1</v>
      </c>
    </row>
    <row r="4043" customFormat="false" ht="15" hidden="false" customHeight="false" outlineLevel="0" collapsed="false">
      <c r="A4043" s="37" t="n">
        <v>1003569</v>
      </c>
      <c r="B4043" s="38" t="n">
        <v>46290</v>
      </c>
      <c r="C4043" s="39" t="n">
        <v>1</v>
      </c>
      <c r="D4043" s="39" t="s">
        <v>26</v>
      </c>
      <c r="E4043" s="39"/>
      <c r="F4043" s="41" t="n">
        <f aca="false">IF(A4043="","",MATCH(A4043,P_ID,1))</f>
        <v>3569</v>
      </c>
      <c r="G4043" s="41" t="str">
        <f aca="false">IF(A4043="","",INDEX(P_Svc,F4043))</f>
        <v>Standard</v>
      </c>
      <c r="H4043" s="41" t="str">
        <f aca="false">IF(A4043="","",INDEX(P_Zone,F4043))</f>
        <v>South</v>
      </c>
      <c r="I4043" s="41" t="n">
        <f aca="false">IF(A4043="","",IF(D4043="Delivered",IF(B4043&lt;=INDEX(P_Due,F4043),1,0),0))</f>
        <v>1</v>
      </c>
    </row>
    <row r="4044" customFormat="false" ht="15" hidden="false" customHeight="false" outlineLevel="0" collapsed="false">
      <c r="A4044" s="37" t="n">
        <v>1003570</v>
      </c>
      <c r="B4044" s="38" t="n">
        <v>46290</v>
      </c>
      <c r="C4044" s="39" t="n">
        <v>1</v>
      </c>
      <c r="D4044" s="39" t="s">
        <v>26</v>
      </c>
      <c r="E4044" s="39"/>
      <c r="F4044" s="41" t="n">
        <f aca="false">IF(A4044="","",MATCH(A4044,P_ID,1))</f>
        <v>3570</v>
      </c>
      <c r="G4044" s="41" t="str">
        <f aca="false">IF(A4044="","",INDEX(P_Svc,F4044))</f>
        <v>Economy</v>
      </c>
      <c r="H4044" s="41" t="str">
        <f aca="false">IF(A4044="","",INDEX(P_Zone,F4044))</f>
        <v>Central</v>
      </c>
      <c r="I4044" s="41" t="n">
        <f aca="false">IF(A4044="","",IF(D4044="Delivered",IF(B4044&lt;=INDEX(P_Due,F4044),1,0),0))</f>
        <v>1</v>
      </c>
    </row>
    <row r="4045" customFormat="false" ht="15" hidden="false" customHeight="false" outlineLevel="0" collapsed="false">
      <c r="A4045" s="37" t="n">
        <v>1003571</v>
      </c>
      <c r="B4045" s="38" t="n">
        <v>46290</v>
      </c>
      <c r="C4045" s="39" t="n">
        <v>1</v>
      </c>
      <c r="D4045" s="39" t="s">
        <v>26</v>
      </c>
      <c r="E4045" s="39"/>
      <c r="F4045" s="41" t="n">
        <f aca="false">IF(A4045="","",MATCH(A4045,P_ID,1))</f>
        <v>3571</v>
      </c>
      <c r="G4045" s="41" t="str">
        <f aca="false">IF(A4045="","",INDEX(P_Svc,F4045))</f>
        <v>Economy</v>
      </c>
      <c r="H4045" s="41" t="str">
        <f aca="false">IF(A4045="","",INDEX(P_Zone,F4045))</f>
        <v>North</v>
      </c>
      <c r="I4045" s="41" t="n">
        <f aca="false">IF(A4045="","",IF(D4045="Delivered",IF(B4045&lt;=INDEX(P_Due,F4045),1,0),0))</f>
        <v>1</v>
      </c>
    </row>
    <row r="4046" customFormat="false" ht="15" hidden="false" customHeight="false" outlineLevel="0" collapsed="false">
      <c r="A4046" s="37" t="n">
        <v>1003573</v>
      </c>
      <c r="B4046" s="38" t="n">
        <v>46290</v>
      </c>
      <c r="C4046" s="39" t="n">
        <v>1</v>
      </c>
      <c r="D4046" s="39" t="s">
        <v>26</v>
      </c>
      <c r="E4046" s="39"/>
      <c r="F4046" s="41" t="n">
        <f aca="false">IF(A4046="","",MATCH(A4046,P_ID,1))</f>
        <v>3573</v>
      </c>
      <c r="G4046" s="41" t="str">
        <f aca="false">IF(A4046="","",INDEX(P_Svc,F4046))</f>
        <v>Standard</v>
      </c>
      <c r="H4046" s="41" t="str">
        <f aca="false">IF(A4046="","",INDEX(P_Zone,F4046))</f>
        <v>South</v>
      </c>
      <c r="I4046" s="41" t="n">
        <f aca="false">IF(A4046="","",IF(D4046="Delivered",IF(B4046&lt;=INDEX(P_Due,F4046),1,0),0))</f>
        <v>1</v>
      </c>
    </row>
    <row r="4047" customFormat="false" ht="15" hidden="false" customHeight="false" outlineLevel="0" collapsed="false">
      <c r="A4047" s="37" t="n">
        <v>1003574</v>
      </c>
      <c r="B4047" s="38" t="n">
        <v>46290</v>
      </c>
      <c r="C4047" s="39" t="n">
        <v>1</v>
      </c>
      <c r="D4047" s="39" t="s">
        <v>26</v>
      </c>
      <c r="E4047" s="39"/>
      <c r="F4047" s="41" t="n">
        <f aca="false">IF(A4047="","",MATCH(A4047,P_ID,1))</f>
        <v>3574</v>
      </c>
      <c r="G4047" s="41" t="str">
        <f aca="false">IF(A4047="","",INDEX(P_Svc,F4047))</f>
        <v>Economy</v>
      </c>
      <c r="H4047" s="41" t="str">
        <f aca="false">IF(A4047="","",INDEX(P_Zone,F4047))</f>
        <v>South</v>
      </c>
      <c r="I4047" s="41" t="n">
        <f aca="false">IF(A4047="","",IF(D4047="Delivered",IF(B4047&lt;=INDEX(P_Due,F4047),1,0),0))</f>
        <v>1</v>
      </c>
    </row>
    <row r="4048" customFormat="false" ht="15" hidden="false" customHeight="false" outlineLevel="0" collapsed="false">
      <c r="A4048" s="37" t="n">
        <v>1003575</v>
      </c>
      <c r="B4048" s="38" t="n">
        <v>46290</v>
      </c>
      <c r="C4048" s="39" t="n">
        <v>1</v>
      </c>
      <c r="D4048" s="39" t="s">
        <v>26</v>
      </c>
      <c r="E4048" s="39"/>
      <c r="F4048" s="41" t="n">
        <f aca="false">IF(A4048="","",MATCH(A4048,P_ID,1))</f>
        <v>3575</v>
      </c>
      <c r="G4048" s="41" t="str">
        <f aca="false">IF(A4048="","",INDEX(P_Svc,F4048))</f>
        <v>Standard</v>
      </c>
      <c r="H4048" s="41" t="str">
        <f aca="false">IF(A4048="","",INDEX(P_Zone,F4048))</f>
        <v>Central</v>
      </c>
      <c r="I4048" s="41" t="n">
        <f aca="false">IF(A4048="","",IF(D4048="Delivered",IF(B4048&lt;=INDEX(P_Due,F4048),1,0),0))</f>
        <v>1</v>
      </c>
    </row>
    <row r="4049" customFormat="false" ht="15" hidden="false" customHeight="false" outlineLevel="0" collapsed="false">
      <c r="A4049" s="37" t="n">
        <v>1003576</v>
      </c>
      <c r="B4049" s="38" t="n">
        <v>46290</v>
      </c>
      <c r="C4049" s="39" t="n">
        <v>1</v>
      </c>
      <c r="D4049" s="39" t="s">
        <v>26</v>
      </c>
      <c r="E4049" s="39"/>
      <c r="F4049" s="41" t="n">
        <f aca="false">IF(A4049="","",MATCH(A4049,P_ID,1))</f>
        <v>3576</v>
      </c>
      <c r="G4049" s="41" t="str">
        <f aca="false">IF(A4049="","",INDEX(P_Svc,F4049))</f>
        <v>Standard</v>
      </c>
      <c r="H4049" s="41" t="str">
        <f aca="false">IF(A4049="","",INDEX(P_Zone,F4049))</f>
        <v>Central</v>
      </c>
      <c r="I4049" s="41" t="n">
        <f aca="false">IF(A4049="","",IF(D4049="Delivered",IF(B4049&lt;=INDEX(P_Due,F4049),1,0),0))</f>
        <v>1</v>
      </c>
    </row>
    <row r="4050" customFormat="false" ht="15" hidden="false" customHeight="false" outlineLevel="0" collapsed="false">
      <c r="A4050" s="37" t="n">
        <v>1003577</v>
      </c>
      <c r="B4050" s="38" t="n">
        <v>46290</v>
      </c>
      <c r="C4050" s="39" t="n">
        <v>1</v>
      </c>
      <c r="D4050" s="39" t="s">
        <v>26</v>
      </c>
      <c r="E4050" s="39"/>
      <c r="F4050" s="41" t="n">
        <f aca="false">IF(A4050="","",MATCH(A4050,P_ID,1))</f>
        <v>3577</v>
      </c>
      <c r="G4050" s="41" t="str">
        <f aca="false">IF(A4050="","",INDEX(P_Svc,F4050))</f>
        <v>Standard</v>
      </c>
      <c r="H4050" s="41" t="str">
        <f aca="false">IF(A4050="","",INDEX(P_Zone,F4050))</f>
        <v>West</v>
      </c>
      <c r="I4050" s="41" t="n">
        <f aca="false">IF(A4050="","",IF(D4050="Delivered",IF(B4050&lt;=INDEX(P_Due,F4050),1,0),0))</f>
        <v>1</v>
      </c>
    </row>
    <row r="4051" customFormat="false" ht="15" hidden="false" customHeight="false" outlineLevel="0" collapsed="false">
      <c r="A4051" s="37" t="n">
        <v>1003578</v>
      </c>
      <c r="B4051" s="38" t="n">
        <v>46290</v>
      </c>
      <c r="C4051" s="39" t="n">
        <v>0</v>
      </c>
      <c r="D4051" s="39" t="s">
        <v>80</v>
      </c>
      <c r="E4051" s="39" t="s">
        <v>40</v>
      </c>
      <c r="F4051" s="41" t="n">
        <f aca="false">IF(A4051="","",MATCH(A4051,P_ID,1))</f>
        <v>3578</v>
      </c>
      <c r="G4051" s="41" t="str">
        <f aca="false">IF(A4051="","",INDEX(P_Svc,F4051))</f>
        <v>Standard</v>
      </c>
      <c r="H4051" s="41" t="str">
        <f aca="false">IF(A4051="","",INDEX(P_Zone,F4051))</f>
        <v>East</v>
      </c>
      <c r="I4051" s="41" t="n">
        <f aca="false">IF(A4051="","",IF(D4051="Delivered",IF(B4051&lt;=INDEX(P_Due,F4051),1,0),0))</f>
        <v>0</v>
      </c>
    </row>
    <row r="4052" customFormat="false" ht="15" hidden="false" customHeight="false" outlineLevel="0" collapsed="false">
      <c r="A4052" s="37" t="n">
        <v>1003579</v>
      </c>
      <c r="B4052" s="38" t="n">
        <v>46290</v>
      </c>
      <c r="C4052" s="39" t="n">
        <v>1</v>
      </c>
      <c r="D4052" s="39" t="s">
        <v>26</v>
      </c>
      <c r="E4052" s="39"/>
      <c r="F4052" s="41" t="n">
        <f aca="false">IF(A4052="","",MATCH(A4052,P_ID,1))</f>
        <v>3579</v>
      </c>
      <c r="G4052" s="41" t="str">
        <f aca="false">IF(A4052="","",INDEX(P_Svc,F4052))</f>
        <v>Standard</v>
      </c>
      <c r="H4052" s="41" t="str">
        <f aca="false">IF(A4052="","",INDEX(P_Zone,F4052))</f>
        <v>East</v>
      </c>
      <c r="I4052" s="41" t="n">
        <f aca="false">IF(A4052="","",IF(D4052="Delivered",IF(B4052&lt;=INDEX(P_Due,F4052),1,0),0))</f>
        <v>1</v>
      </c>
    </row>
    <row r="4053" customFormat="false" ht="15" hidden="false" customHeight="false" outlineLevel="0" collapsed="false">
      <c r="A4053" s="37" t="n">
        <v>1003580</v>
      </c>
      <c r="B4053" s="38" t="n">
        <v>46290</v>
      </c>
      <c r="C4053" s="39" t="n">
        <v>1</v>
      </c>
      <c r="D4053" s="39" t="s">
        <v>26</v>
      </c>
      <c r="E4053" s="39"/>
      <c r="F4053" s="41" t="n">
        <f aca="false">IF(A4053="","",MATCH(A4053,P_ID,1))</f>
        <v>3580</v>
      </c>
      <c r="G4053" s="41" t="str">
        <f aca="false">IF(A4053="","",INDEX(P_Svc,F4053))</f>
        <v>Standard</v>
      </c>
      <c r="H4053" s="41" t="str">
        <f aca="false">IF(A4053="","",INDEX(P_Zone,F4053))</f>
        <v>Central</v>
      </c>
      <c r="I4053" s="41" t="n">
        <f aca="false">IF(A4053="","",IF(D4053="Delivered",IF(B4053&lt;=INDEX(P_Due,F4053),1,0),0))</f>
        <v>1</v>
      </c>
    </row>
    <row r="4054" customFormat="false" ht="15" hidden="false" customHeight="false" outlineLevel="0" collapsed="false">
      <c r="A4054" s="37" t="n">
        <v>1003581</v>
      </c>
      <c r="B4054" s="38" t="n">
        <v>46290</v>
      </c>
      <c r="C4054" s="39" t="n">
        <v>1</v>
      </c>
      <c r="D4054" s="39" t="s">
        <v>26</v>
      </c>
      <c r="E4054" s="39"/>
      <c r="F4054" s="41" t="n">
        <f aca="false">IF(A4054="","",MATCH(A4054,P_ID,1))</f>
        <v>3581</v>
      </c>
      <c r="G4054" s="41" t="str">
        <f aca="false">IF(A4054="","",INDEX(P_Svc,F4054))</f>
        <v>Standard</v>
      </c>
      <c r="H4054" s="41" t="str">
        <f aca="false">IF(A4054="","",INDEX(P_Zone,F4054))</f>
        <v>West</v>
      </c>
      <c r="I4054" s="41" t="n">
        <f aca="false">IF(A4054="","",IF(D4054="Delivered",IF(B4054&lt;=INDEX(P_Due,F4054),1,0),0))</f>
        <v>1</v>
      </c>
    </row>
    <row r="4055" customFormat="false" ht="15" hidden="false" customHeight="false" outlineLevel="0" collapsed="false">
      <c r="A4055" s="37" t="n">
        <v>1003582</v>
      </c>
      <c r="B4055" s="38" t="n">
        <v>46290</v>
      </c>
      <c r="C4055" s="39" t="n">
        <v>1</v>
      </c>
      <c r="D4055" s="39" t="s">
        <v>26</v>
      </c>
      <c r="E4055" s="39"/>
      <c r="F4055" s="41" t="n">
        <f aca="false">IF(A4055="","",MATCH(A4055,P_ID,1))</f>
        <v>3582</v>
      </c>
      <c r="G4055" s="41" t="str">
        <f aca="false">IF(A4055="","",INDEX(P_Svc,F4055))</f>
        <v>Standard</v>
      </c>
      <c r="H4055" s="41" t="str">
        <f aca="false">IF(A4055="","",INDEX(P_Zone,F4055))</f>
        <v>Central</v>
      </c>
      <c r="I4055" s="41" t="n">
        <f aca="false">IF(A4055="","",IF(D4055="Delivered",IF(B4055&lt;=INDEX(P_Due,F4055),1,0),0))</f>
        <v>1</v>
      </c>
    </row>
    <row r="4056" customFormat="false" ht="15" hidden="false" customHeight="false" outlineLevel="0" collapsed="false">
      <c r="A4056" s="37" t="n">
        <v>1003583</v>
      </c>
      <c r="B4056" s="38" t="n">
        <v>46290</v>
      </c>
      <c r="C4056" s="39" t="n">
        <v>1</v>
      </c>
      <c r="D4056" s="39" t="s">
        <v>26</v>
      </c>
      <c r="E4056" s="39"/>
      <c r="F4056" s="41" t="n">
        <f aca="false">IF(A4056="","",MATCH(A4056,P_ID,1))</f>
        <v>3583</v>
      </c>
      <c r="G4056" s="41" t="str">
        <f aca="false">IF(A4056="","",INDEX(P_Svc,F4056))</f>
        <v>Standard</v>
      </c>
      <c r="H4056" s="41" t="str">
        <f aca="false">IF(A4056="","",INDEX(P_Zone,F4056))</f>
        <v>North</v>
      </c>
      <c r="I4056" s="41" t="n">
        <f aca="false">IF(A4056="","",IF(D4056="Delivered",IF(B4056&lt;=INDEX(P_Due,F4056),1,0),0))</f>
        <v>1</v>
      </c>
    </row>
    <row r="4057" customFormat="false" ht="15" hidden="false" customHeight="false" outlineLevel="0" collapsed="false">
      <c r="A4057" s="37" t="n">
        <v>1003584</v>
      </c>
      <c r="B4057" s="38" t="n">
        <v>46290</v>
      </c>
      <c r="C4057" s="39" t="n">
        <v>1</v>
      </c>
      <c r="D4057" s="39" t="s">
        <v>26</v>
      </c>
      <c r="E4057" s="39"/>
      <c r="F4057" s="41" t="n">
        <f aca="false">IF(A4057="","",MATCH(A4057,P_ID,1))</f>
        <v>3584</v>
      </c>
      <c r="G4057" s="41" t="str">
        <f aca="false">IF(A4057="","",INDEX(P_Svc,F4057))</f>
        <v>Economy</v>
      </c>
      <c r="H4057" s="41" t="str">
        <f aca="false">IF(A4057="","",INDEX(P_Zone,F4057))</f>
        <v>South</v>
      </c>
      <c r="I4057" s="41" t="n">
        <f aca="false">IF(A4057="","",IF(D4057="Delivered",IF(B4057&lt;=INDEX(P_Due,F4057),1,0),0))</f>
        <v>1</v>
      </c>
    </row>
    <row r="4058" customFormat="false" ht="15" hidden="false" customHeight="false" outlineLevel="0" collapsed="false">
      <c r="A4058" s="37" t="n">
        <v>1003585</v>
      </c>
      <c r="B4058" s="38" t="n">
        <v>46290</v>
      </c>
      <c r="C4058" s="39" t="n">
        <v>1</v>
      </c>
      <c r="D4058" s="39" t="s">
        <v>26</v>
      </c>
      <c r="E4058" s="39"/>
      <c r="F4058" s="41" t="n">
        <f aca="false">IF(A4058="","",MATCH(A4058,P_ID,1))</f>
        <v>3585</v>
      </c>
      <c r="G4058" s="41" t="str">
        <f aca="false">IF(A4058="","",INDEX(P_Svc,F4058))</f>
        <v>Standard</v>
      </c>
      <c r="H4058" s="41" t="str">
        <f aca="false">IF(A4058="","",INDEX(P_Zone,F4058))</f>
        <v>Central</v>
      </c>
      <c r="I4058" s="41" t="n">
        <f aca="false">IF(A4058="","",IF(D4058="Delivered",IF(B4058&lt;=INDEX(P_Due,F4058),1,0),0))</f>
        <v>1</v>
      </c>
    </row>
    <row r="4059" customFormat="false" ht="15" hidden="false" customHeight="false" outlineLevel="0" collapsed="false">
      <c r="A4059" s="37" t="n">
        <v>1003586</v>
      </c>
      <c r="B4059" s="38" t="n">
        <v>46290</v>
      </c>
      <c r="C4059" s="39" t="n">
        <v>1</v>
      </c>
      <c r="D4059" s="39" t="s">
        <v>26</v>
      </c>
      <c r="E4059" s="39"/>
      <c r="F4059" s="41" t="n">
        <f aca="false">IF(A4059="","",MATCH(A4059,P_ID,1))</f>
        <v>3586</v>
      </c>
      <c r="G4059" s="41" t="str">
        <f aca="false">IF(A4059="","",INDEX(P_Svc,F4059))</f>
        <v>Standard</v>
      </c>
      <c r="H4059" s="41" t="str">
        <f aca="false">IF(A4059="","",INDEX(P_Zone,F4059))</f>
        <v>North</v>
      </c>
      <c r="I4059" s="41" t="n">
        <f aca="false">IF(A4059="","",IF(D4059="Delivered",IF(B4059&lt;=INDEX(P_Due,F4059),1,0),0))</f>
        <v>1</v>
      </c>
    </row>
    <row r="4060" customFormat="false" ht="15" hidden="false" customHeight="false" outlineLevel="0" collapsed="false">
      <c r="A4060" s="37" t="n">
        <v>1003588</v>
      </c>
      <c r="B4060" s="38" t="n">
        <v>46290</v>
      </c>
      <c r="C4060" s="39" t="n">
        <v>1</v>
      </c>
      <c r="D4060" s="39" t="s">
        <v>26</v>
      </c>
      <c r="E4060" s="39"/>
      <c r="F4060" s="41" t="n">
        <f aca="false">IF(A4060="","",MATCH(A4060,P_ID,1))</f>
        <v>3588</v>
      </c>
      <c r="G4060" s="41" t="str">
        <f aca="false">IF(A4060="","",INDEX(P_Svc,F4060))</f>
        <v>Express</v>
      </c>
      <c r="H4060" s="41" t="str">
        <f aca="false">IF(A4060="","",INDEX(P_Zone,F4060))</f>
        <v>Central</v>
      </c>
      <c r="I4060" s="41" t="n">
        <f aca="false">IF(A4060="","",IF(D4060="Delivered",IF(B4060&lt;=INDEX(P_Due,F4060),1,0),0))</f>
        <v>1</v>
      </c>
    </row>
    <row r="4061" customFormat="false" ht="15" hidden="false" customHeight="false" outlineLevel="0" collapsed="false">
      <c r="A4061" s="37" t="n">
        <v>1003589</v>
      </c>
      <c r="B4061" s="38" t="n">
        <v>46290</v>
      </c>
      <c r="C4061" s="39" t="n">
        <v>1</v>
      </c>
      <c r="D4061" s="39" t="s">
        <v>26</v>
      </c>
      <c r="E4061" s="39"/>
      <c r="F4061" s="41" t="n">
        <f aca="false">IF(A4061="","",MATCH(A4061,P_ID,1))</f>
        <v>3589</v>
      </c>
      <c r="G4061" s="41" t="str">
        <f aca="false">IF(A4061="","",INDEX(P_Svc,F4061))</f>
        <v>Economy</v>
      </c>
      <c r="H4061" s="41" t="str">
        <f aca="false">IF(A4061="","",INDEX(P_Zone,F4061))</f>
        <v>North</v>
      </c>
      <c r="I4061" s="41" t="n">
        <f aca="false">IF(A4061="","",IF(D4061="Delivered",IF(B4061&lt;=INDEX(P_Due,F4061),1,0),0))</f>
        <v>1</v>
      </c>
    </row>
    <row r="4062" customFormat="false" ht="15" hidden="false" customHeight="false" outlineLevel="0" collapsed="false">
      <c r="A4062" s="37" t="n">
        <v>1003590</v>
      </c>
      <c r="B4062" s="38" t="n">
        <v>46290</v>
      </c>
      <c r="C4062" s="39" t="n">
        <v>1</v>
      </c>
      <c r="D4062" s="39" t="s">
        <v>79</v>
      </c>
      <c r="E4062" s="39" t="s">
        <v>32</v>
      </c>
      <c r="F4062" s="41" t="n">
        <f aca="false">IF(A4062="","",MATCH(A4062,P_ID,1))</f>
        <v>3590</v>
      </c>
      <c r="G4062" s="41" t="str">
        <f aca="false">IF(A4062="","",INDEX(P_Svc,F4062))</f>
        <v>Economy</v>
      </c>
      <c r="H4062" s="41" t="str">
        <f aca="false">IF(A4062="","",INDEX(P_Zone,F4062))</f>
        <v>East</v>
      </c>
      <c r="I4062" s="41" t="n">
        <f aca="false">IF(A4062="","",IF(D4062="Delivered",IF(B4062&lt;=INDEX(P_Due,F4062),1,0),0))</f>
        <v>0</v>
      </c>
    </row>
    <row r="4063" customFormat="false" ht="15" hidden="false" customHeight="false" outlineLevel="0" collapsed="false">
      <c r="A4063" s="37" t="n">
        <v>1003592</v>
      </c>
      <c r="B4063" s="38" t="n">
        <v>46290</v>
      </c>
      <c r="C4063" s="39" t="n">
        <v>1</v>
      </c>
      <c r="D4063" s="39" t="s">
        <v>26</v>
      </c>
      <c r="E4063" s="39"/>
      <c r="F4063" s="41" t="n">
        <f aca="false">IF(A4063="","",MATCH(A4063,P_ID,1))</f>
        <v>3592</v>
      </c>
      <c r="G4063" s="41" t="str">
        <f aca="false">IF(A4063="","",INDEX(P_Svc,F4063))</f>
        <v>Standard</v>
      </c>
      <c r="H4063" s="41" t="str">
        <f aca="false">IF(A4063="","",INDEX(P_Zone,F4063))</f>
        <v>North</v>
      </c>
      <c r="I4063" s="41" t="n">
        <f aca="false">IF(A4063="","",IF(D4063="Delivered",IF(B4063&lt;=INDEX(P_Due,F4063),1,0),0))</f>
        <v>1</v>
      </c>
    </row>
    <row r="4064" customFormat="false" ht="15" hidden="false" customHeight="false" outlineLevel="0" collapsed="false">
      <c r="A4064" s="37" t="n">
        <v>1003593</v>
      </c>
      <c r="B4064" s="38" t="n">
        <v>46290</v>
      </c>
      <c r="C4064" s="39" t="n">
        <v>1</v>
      </c>
      <c r="D4064" s="39" t="s">
        <v>26</v>
      </c>
      <c r="E4064" s="39"/>
      <c r="F4064" s="41" t="n">
        <f aca="false">IF(A4064="","",MATCH(A4064,P_ID,1))</f>
        <v>3593</v>
      </c>
      <c r="G4064" s="41" t="str">
        <f aca="false">IF(A4064="","",INDEX(P_Svc,F4064))</f>
        <v>Standard</v>
      </c>
      <c r="H4064" s="41" t="str">
        <f aca="false">IF(A4064="","",INDEX(P_Zone,F4064))</f>
        <v>Central</v>
      </c>
      <c r="I4064" s="41" t="n">
        <f aca="false">IF(A4064="","",IF(D4064="Delivered",IF(B4064&lt;=INDEX(P_Due,F4064),1,0),0))</f>
        <v>1</v>
      </c>
    </row>
    <row r="4065" customFormat="false" ht="15" hidden="false" customHeight="false" outlineLevel="0" collapsed="false">
      <c r="A4065" s="37" t="n">
        <v>1003594</v>
      </c>
      <c r="B4065" s="38" t="n">
        <v>46290</v>
      </c>
      <c r="C4065" s="39" t="n">
        <v>1</v>
      </c>
      <c r="D4065" s="39" t="s">
        <v>26</v>
      </c>
      <c r="E4065" s="39"/>
      <c r="F4065" s="41" t="n">
        <f aca="false">IF(A4065="","",MATCH(A4065,P_ID,1))</f>
        <v>3594</v>
      </c>
      <c r="G4065" s="41" t="str">
        <f aca="false">IF(A4065="","",INDEX(P_Svc,F4065))</f>
        <v>Economy</v>
      </c>
      <c r="H4065" s="41" t="str">
        <f aca="false">IF(A4065="","",INDEX(P_Zone,F4065))</f>
        <v>Central</v>
      </c>
      <c r="I4065" s="41" t="n">
        <f aca="false">IF(A4065="","",IF(D4065="Delivered",IF(B4065&lt;=INDEX(P_Due,F4065),1,0),0))</f>
        <v>1</v>
      </c>
    </row>
    <row r="4066" customFormat="false" ht="15" hidden="false" customHeight="false" outlineLevel="0" collapsed="false">
      <c r="A4066" s="37" t="n">
        <v>1003595</v>
      </c>
      <c r="B4066" s="38" t="n">
        <v>46290</v>
      </c>
      <c r="C4066" s="39" t="n">
        <v>1</v>
      </c>
      <c r="D4066" s="39" t="s">
        <v>26</v>
      </c>
      <c r="E4066" s="39"/>
      <c r="F4066" s="41" t="n">
        <f aca="false">IF(A4066="","",MATCH(A4066,P_ID,1))</f>
        <v>3595</v>
      </c>
      <c r="G4066" s="41" t="str">
        <f aca="false">IF(A4066="","",INDEX(P_Svc,F4066))</f>
        <v>Standard</v>
      </c>
      <c r="H4066" s="41" t="str">
        <f aca="false">IF(A4066="","",INDEX(P_Zone,F4066))</f>
        <v>West</v>
      </c>
      <c r="I4066" s="41" t="n">
        <f aca="false">IF(A4066="","",IF(D4066="Delivered",IF(B4066&lt;=INDEX(P_Due,F4066),1,0),0))</f>
        <v>1</v>
      </c>
    </row>
    <row r="4067" customFormat="false" ht="15" hidden="false" customHeight="false" outlineLevel="0" collapsed="false">
      <c r="A4067" s="37" t="n">
        <v>1003596</v>
      </c>
      <c r="B4067" s="38" t="n">
        <v>46290</v>
      </c>
      <c r="C4067" s="39" t="n">
        <v>1</v>
      </c>
      <c r="D4067" s="39" t="s">
        <v>26</v>
      </c>
      <c r="E4067" s="39"/>
      <c r="F4067" s="41" t="n">
        <f aca="false">IF(A4067="","",MATCH(A4067,P_ID,1))</f>
        <v>3596</v>
      </c>
      <c r="G4067" s="41" t="str">
        <f aca="false">IF(A4067="","",INDEX(P_Svc,F4067))</f>
        <v>Standard</v>
      </c>
      <c r="H4067" s="41" t="str">
        <f aca="false">IF(A4067="","",INDEX(P_Zone,F4067))</f>
        <v>Central</v>
      </c>
      <c r="I4067" s="41" t="n">
        <f aca="false">IF(A4067="","",IF(D4067="Delivered",IF(B4067&lt;=INDEX(P_Due,F4067),1,0),0))</f>
        <v>1</v>
      </c>
    </row>
    <row r="4068" customFormat="false" ht="15" hidden="false" customHeight="false" outlineLevel="0" collapsed="false">
      <c r="A4068" s="37" t="n">
        <v>1003597</v>
      </c>
      <c r="B4068" s="38" t="n">
        <v>46290</v>
      </c>
      <c r="C4068" s="39" t="n">
        <v>1</v>
      </c>
      <c r="D4068" s="39" t="s">
        <v>26</v>
      </c>
      <c r="E4068" s="39"/>
      <c r="F4068" s="41" t="n">
        <f aca="false">IF(A4068="","",MATCH(A4068,P_ID,1))</f>
        <v>3597</v>
      </c>
      <c r="G4068" s="41" t="str">
        <f aca="false">IF(A4068="","",INDEX(P_Svc,F4068))</f>
        <v>Standard</v>
      </c>
      <c r="H4068" s="41" t="str">
        <f aca="false">IF(A4068="","",INDEX(P_Zone,F4068))</f>
        <v>South</v>
      </c>
      <c r="I4068" s="41" t="n">
        <f aca="false">IF(A4068="","",IF(D4068="Delivered",IF(B4068&lt;=INDEX(P_Due,F4068),1,0),0))</f>
        <v>1</v>
      </c>
    </row>
    <row r="4069" customFormat="false" ht="15" hidden="false" customHeight="false" outlineLevel="0" collapsed="false">
      <c r="A4069" s="37" t="n">
        <v>1003598</v>
      </c>
      <c r="B4069" s="38" t="n">
        <v>46290</v>
      </c>
      <c r="C4069" s="39" t="n">
        <v>1</v>
      </c>
      <c r="D4069" s="39" t="s">
        <v>26</v>
      </c>
      <c r="E4069" s="39"/>
      <c r="F4069" s="41" t="n">
        <f aca="false">IF(A4069="","",MATCH(A4069,P_ID,1))</f>
        <v>3598</v>
      </c>
      <c r="G4069" s="41" t="str">
        <f aca="false">IF(A4069="","",INDEX(P_Svc,F4069))</f>
        <v>Standard</v>
      </c>
      <c r="H4069" s="41" t="str">
        <f aca="false">IF(A4069="","",INDEX(P_Zone,F4069))</f>
        <v>Central</v>
      </c>
      <c r="I4069" s="41" t="n">
        <f aca="false">IF(A4069="","",IF(D4069="Delivered",IF(B4069&lt;=INDEX(P_Due,F4069),1,0),0))</f>
        <v>1</v>
      </c>
    </row>
    <row r="4070" customFormat="false" ht="15" hidden="false" customHeight="false" outlineLevel="0" collapsed="false">
      <c r="A4070" s="37" t="n">
        <v>1003599</v>
      </c>
      <c r="B4070" s="38" t="n">
        <v>46290</v>
      </c>
      <c r="C4070" s="39" t="n">
        <v>1</v>
      </c>
      <c r="D4070" s="39" t="s">
        <v>79</v>
      </c>
      <c r="E4070" s="39" t="s">
        <v>32</v>
      </c>
      <c r="F4070" s="41" t="n">
        <f aca="false">IF(A4070="","",MATCH(A4070,P_ID,1))</f>
        <v>3599</v>
      </c>
      <c r="G4070" s="41" t="str">
        <f aca="false">IF(A4070="","",INDEX(P_Svc,F4070))</f>
        <v>Standard</v>
      </c>
      <c r="H4070" s="41" t="str">
        <f aca="false">IF(A4070="","",INDEX(P_Zone,F4070))</f>
        <v>North</v>
      </c>
      <c r="I4070" s="41" t="n">
        <f aca="false">IF(A4070="","",IF(D4070="Delivered",IF(B4070&lt;=INDEX(P_Due,F4070),1,0),0))</f>
        <v>0</v>
      </c>
    </row>
    <row r="4071" customFormat="false" ht="15" hidden="false" customHeight="false" outlineLevel="0" collapsed="false">
      <c r="A4071" s="37" t="n">
        <v>1003600</v>
      </c>
      <c r="B4071" s="38" t="n">
        <v>46290</v>
      </c>
      <c r="C4071" s="39" t="n">
        <v>1</v>
      </c>
      <c r="D4071" s="39" t="s">
        <v>26</v>
      </c>
      <c r="E4071" s="39"/>
      <c r="F4071" s="41" t="n">
        <f aca="false">IF(A4071="","",MATCH(A4071,P_ID,1))</f>
        <v>3600</v>
      </c>
      <c r="G4071" s="41" t="str">
        <f aca="false">IF(A4071="","",INDEX(P_Svc,F4071))</f>
        <v>Standard</v>
      </c>
      <c r="H4071" s="41" t="str">
        <f aca="false">IF(A4071="","",INDEX(P_Zone,F4071))</f>
        <v>West</v>
      </c>
      <c r="I4071" s="41" t="n">
        <f aca="false">IF(A4071="","",IF(D4071="Delivered",IF(B4071&lt;=INDEX(P_Due,F4071),1,0),0))</f>
        <v>1</v>
      </c>
    </row>
    <row r="4072" customFormat="false" ht="15" hidden="false" customHeight="false" outlineLevel="0" collapsed="false">
      <c r="A4072" s="37" t="n">
        <v>1003601</v>
      </c>
      <c r="B4072" s="38" t="n">
        <v>46290</v>
      </c>
      <c r="C4072" s="39" t="n">
        <v>1</v>
      </c>
      <c r="D4072" s="39" t="s">
        <v>26</v>
      </c>
      <c r="E4072" s="39"/>
      <c r="F4072" s="41" t="n">
        <f aca="false">IF(A4072="","",MATCH(A4072,P_ID,1))</f>
        <v>3601</v>
      </c>
      <c r="G4072" s="41" t="str">
        <f aca="false">IF(A4072="","",INDEX(P_Svc,F4072))</f>
        <v>Standard</v>
      </c>
      <c r="H4072" s="41" t="str">
        <f aca="false">IF(A4072="","",INDEX(P_Zone,F4072))</f>
        <v>South</v>
      </c>
      <c r="I4072" s="41" t="n">
        <f aca="false">IF(A4072="","",IF(D4072="Delivered",IF(B4072&lt;=INDEX(P_Due,F4072),1,0),0))</f>
        <v>1</v>
      </c>
    </row>
    <row r="4073" customFormat="false" ht="15" hidden="false" customHeight="false" outlineLevel="0" collapsed="false">
      <c r="A4073" s="37" t="n">
        <v>1003602</v>
      </c>
      <c r="B4073" s="38" t="n">
        <v>46290</v>
      </c>
      <c r="C4073" s="39" t="n">
        <v>1</v>
      </c>
      <c r="D4073" s="39" t="s">
        <v>26</v>
      </c>
      <c r="E4073" s="39"/>
      <c r="F4073" s="41" t="n">
        <f aca="false">IF(A4073="","",MATCH(A4073,P_ID,1))</f>
        <v>3602</v>
      </c>
      <c r="G4073" s="41" t="str">
        <f aca="false">IF(A4073="","",INDEX(P_Svc,F4073))</f>
        <v>Standard</v>
      </c>
      <c r="H4073" s="41" t="str">
        <f aca="false">IF(A4073="","",INDEX(P_Zone,F4073))</f>
        <v>West</v>
      </c>
      <c r="I4073" s="41" t="n">
        <f aca="false">IF(A4073="","",IF(D4073="Delivered",IF(B4073&lt;=INDEX(P_Due,F4073),1,0),0))</f>
        <v>1</v>
      </c>
    </row>
    <row r="4074" customFormat="false" ht="15" hidden="false" customHeight="false" outlineLevel="0" collapsed="false">
      <c r="A4074" s="37" t="n">
        <v>1003603</v>
      </c>
      <c r="B4074" s="38" t="n">
        <v>46290</v>
      </c>
      <c r="C4074" s="39" t="n">
        <v>1</v>
      </c>
      <c r="D4074" s="39" t="s">
        <v>26</v>
      </c>
      <c r="E4074" s="39"/>
      <c r="F4074" s="41" t="n">
        <f aca="false">IF(A4074="","",MATCH(A4074,P_ID,1))</f>
        <v>3603</v>
      </c>
      <c r="G4074" s="41" t="str">
        <f aca="false">IF(A4074="","",INDEX(P_Svc,F4074))</f>
        <v>Economy</v>
      </c>
      <c r="H4074" s="41" t="str">
        <f aca="false">IF(A4074="","",INDEX(P_Zone,F4074))</f>
        <v>West</v>
      </c>
      <c r="I4074" s="41" t="n">
        <f aca="false">IF(A4074="","",IF(D4074="Delivered",IF(B4074&lt;=INDEX(P_Due,F4074),1,0),0))</f>
        <v>1</v>
      </c>
    </row>
    <row r="4075" customFormat="false" ht="15" hidden="false" customHeight="false" outlineLevel="0" collapsed="false">
      <c r="A4075" s="37" t="n">
        <v>1003604</v>
      </c>
      <c r="B4075" s="38" t="n">
        <v>46290</v>
      </c>
      <c r="C4075" s="39" t="n">
        <v>1</v>
      </c>
      <c r="D4075" s="39" t="s">
        <v>26</v>
      </c>
      <c r="E4075" s="39"/>
      <c r="F4075" s="41" t="n">
        <f aca="false">IF(A4075="","",MATCH(A4075,P_ID,1))</f>
        <v>3604</v>
      </c>
      <c r="G4075" s="41" t="str">
        <f aca="false">IF(A4075="","",INDEX(P_Svc,F4075))</f>
        <v>Standard</v>
      </c>
      <c r="H4075" s="41" t="str">
        <f aca="false">IF(A4075="","",INDEX(P_Zone,F4075))</f>
        <v>Central</v>
      </c>
      <c r="I4075" s="41" t="n">
        <f aca="false">IF(A4075="","",IF(D4075="Delivered",IF(B4075&lt;=INDEX(P_Due,F4075),1,0),0))</f>
        <v>1</v>
      </c>
    </row>
    <row r="4076" customFormat="false" ht="15" hidden="false" customHeight="false" outlineLevel="0" collapsed="false">
      <c r="A4076" s="37" t="n">
        <v>1003606</v>
      </c>
      <c r="B4076" s="38" t="n">
        <v>46290</v>
      </c>
      <c r="C4076" s="39" t="n">
        <v>1</v>
      </c>
      <c r="D4076" s="39" t="s">
        <v>26</v>
      </c>
      <c r="E4076" s="39"/>
      <c r="F4076" s="41" t="n">
        <f aca="false">IF(A4076="","",MATCH(A4076,P_ID,1))</f>
        <v>3606</v>
      </c>
      <c r="G4076" s="41" t="str">
        <f aca="false">IF(A4076="","",INDEX(P_Svc,F4076))</f>
        <v>Standard</v>
      </c>
      <c r="H4076" s="41" t="str">
        <f aca="false">IF(A4076="","",INDEX(P_Zone,F4076))</f>
        <v>East</v>
      </c>
      <c r="I4076" s="41" t="n">
        <f aca="false">IF(A4076="","",IF(D4076="Delivered",IF(B4076&lt;=INDEX(P_Due,F4076),1,0),0))</f>
        <v>1</v>
      </c>
    </row>
    <row r="4077" customFormat="false" ht="15" hidden="false" customHeight="false" outlineLevel="0" collapsed="false">
      <c r="A4077" s="37" t="n">
        <v>1003607</v>
      </c>
      <c r="B4077" s="38" t="n">
        <v>46290</v>
      </c>
      <c r="C4077" s="39" t="n">
        <v>1</v>
      </c>
      <c r="D4077" s="39" t="s">
        <v>26</v>
      </c>
      <c r="E4077" s="39"/>
      <c r="F4077" s="41" t="n">
        <f aca="false">IF(A4077="","",MATCH(A4077,P_ID,1))</f>
        <v>3607</v>
      </c>
      <c r="G4077" s="41" t="str">
        <f aca="false">IF(A4077="","",INDEX(P_Svc,F4077))</f>
        <v>Standard</v>
      </c>
      <c r="H4077" s="41" t="str">
        <f aca="false">IF(A4077="","",INDEX(P_Zone,F4077))</f>
        <v>North</v>
      </c>
      <c r="I4077" s="41" t="n">
        <f aca="false">IF(A4077="","",IF(D4077="Delivered",IF(B4077&lt;=INDEX(P_Due,F4077),1,0),0))</f>
        <v>1</v>
      </c>
    </row>
    <row r="4078" customFormat="false" ht="15" hidden="false" customHeight="false" outlineLevel="0" collapsed="false">
      <c r="A4078" s="37" t="n">
        <v>1003608</v>
      </c>
      <c r="B4078" s="38" t="n">
        <v>46290</v>
      </c>
      <c r="C4078" s="39" t="n">
        <v>1</v>
      </c>
      <c r="D4078" s="39" t="s">
        <v>26</v>
      </c>
      <c r="E4078" s="39"/>
      <c r="F4078" s="41" t="n">
        <f aca="false">IF(A4078="","",MATCH(A4078,P_ID,1))</f>
        <v>3608</v>
      </c>
      <c r="G4078" s="41" t="str">
        <f aca="false">IF(A4078="","",INDEX(P_Svc,F4078))</f>
        <v>Standard</v>
      </c>
      <c r="H4078" s="41" t="str">
        <f aca="false">IF(A4078="","",INDEX(P_Zone,F4078))</f>
        <v>East</v>
      </c>
      <c r="I4078" s="41" t="n">
        <f aca="false">IF(A4078="","",IF(D4078="Delivered",IF(B4078&lt;=INDEX(P_Due,F4078),1,0),0))</f>
        <v>1</v>
      </c>
    </row>
    <row r="4079" customFormat="false" ht="15" hidden="false" customHeight="false" outlineLevel="0" collapsed="false">
      <c r="A4079" s="37" t="n">
        <v>1003610</v>
      </c>
      <c r="B4079" s="38" t="n">
        <v>46290</v>
      </c>
      <c r="C4079" s="39" t="n">
        <v>1</v>
      </c>
      <c r="D4079" s="39" t="s">
        <v>26</v>
      </c>
      <c r="E4079" s="39"/>
      <c r="F4079" s="41" t="n">
        <f aca="false">IF(A4079="","",MATCH(A4079,P_ID,1))</f>
        <v>3610</v>
      </c>
      <c r="G4079" s="41" t="str">
        <f aca="false">IF(A4079="","",INDEX(P_Svc,F4079))</f>
        <v>Standard</v>
      </c>
      <c r="H4079" s="41" t="str">
        <f aca="false">IF(A4079="","",INDEX(P_Zone,F4079))</f>
        <v>South</v>
      </c>
      <c r="I4079" s="41" t="n">
        <f aca="false">IF(A4079="","",IF(D4079="Delivered",IF(B4079&lt;=INDEX(P_Due,F4079),1,0),0))</f>
        <v>1</v>
      </c>
    </row>
    <row r="4080" customFormat="false" ht="15" hidden="false" customHeight="false" outlineLevel="0" collapsed="false">
      <c r="A4080" s="37" t="n">
        <v>1003611</v>
      </c>
      <c r="B4080" s="38" t="n">
        <v>46290</v>
      </c>
      <c r="C4080" s="39" t="n">
        <v>1</v>
      </c>
      <c r="D4080" s="39" t="s">
        <v>79</v>
      </c>
      <c r="E4080" s="39" t="s">
        <v>32</v>
      </c>
      <c r="F4080" s="41" t="n">
        <f aca="false">IF(A4080="","",MATCH(A4080,P_ID,1))</f>
        <v>3611</v>
      </c>
      <c r="G4080" s="41" t="str">
        <f aca="false">IF(A4080="","",INDEX(P_Svc,F4080))</f>
        <v>Standard</v>
      </c>
      <c r="H4080" s="41" t="str">
        <f aca="false">IF(A4080="","",INDEX(P_Zone,F4080))</f>
        <v>North</v>
      </c>
      <c r="I4080" s="41" t="n">
        <f aca="false">IF(A4080="","",IF(D4080="Delivered",IF(B4080&lt;=INDEX(P_Due,F4080),1,0),0))</f>
        <v>0</v>
      </c>
    </row>
    <row r="4081" customFormat="false" ht="15" hidden="false" customHeight="false" outlineLevel="0" collapsed="false">
      <c r="A4081" s="37" t="n">
        <v>1003612</v>
      </c>
      <c r="B4081" s="38" t="n">
        <v>46290</v>
      </c>
      <c r="C4081" s="39" t="n">
        <v>1</v>
      </c>
      <c r="D4081" s="39" t="s">
        <v>26</v>
      </c>
      <c r="E4081" s="39"/>
      <c r="F4081" s="41" t="n">
        <f aca="false">IF(A4081="","",MATCH(A4081,P_ID,1))</f>
        <v>3612</v>
      </c>
      <c r="G4081" s="41" t="str">
        <f aca="false">IF(A4081="","",INDEX(P_Svc,F4081))</f>
        <v>Standard</v>
      </c>
      <c r="H4081" s="41" t="str">
        <f aca="false">IF(A4081="","",INDEX(P_Zone,F4081))</f>
        <v>South</v>
      </c>
      <c r="I4081" s="41" t="n">
        <f aca="false">IF(A4081="","",IF(D4081="Delivered",IF(B4081&lt;=INDEX(P_Due,F4081),1,0),0))</f>
        <v>1</v>
      </c>
    </row>
    <row r="4082" customFormat="false" ht="15" hidden="false" customHeight="false" outlineLevel="0" collapsed="false">
      <c r="A4082" s="37" t="n">
        <v>1003613</v>
      </c>
      <c r="B4082" s="38" t="n">
        <v>46290</v>
      </c>
      <c r="C4082" s="39" t="n">
        <v>1</v>
      </c>
      <c r="D4082" s="39" t="s">
        <v>26</v>
      </c>
      <c r="E4082" s="39"/>
      <c r="F4082" s="41" t="n">
        <f aca="false">IF(A4082="","",MATCH(A4082,P_ID,1))</f>
        <v>3613</v>
      </c>
      <c r="G4082" s="41" t="str">
        <f aca="false">IF(A4082="","",INDEX(P_Svc,F4082))</f>
        <v>Economy</v>
      </c>
      <c r="H4082" s="41" t="str">
        <f aca="false">IF(A4082="","",INDEX(P_Zone,F4082))</f>
        <v>South</v>
      </c>
      <c r="I4082" s="41" t="n">
        <f aca="false">IF(A4082="","",IF(D4082="Delivered",IF(B4082&lt;=INDEX(P_Due,F4082),1,0),0))</f>
        <v>1</v>
      </c>
    </row>
    <row r="4083" customFormat="false" ht="15" hidden="false" customHeight="false" outlineLevel="0" collapsed="false">
      <c r="A4083" s="37" t="n">
        <v>1003614</v>
      </c>
      <c r="B4083" s="38" t="n">
        <v>46290</v>
      </c>
      <c r="C4083" s="39" t="n">
        <v>1</v>
      </c>
      <c r="D4083" s="39" t="s">
        <v>79</v>
      </c>
      <c r="E4083" s="39" t="s">
        <v>32</v>
      </c>
      <c r="F4083" s="41" t="n">
        <f aca="false">IF(A4083="","",MATCH(A4083,P_ID,1))</f>
        <v>3614</v>
      </c>
      <c r="G4083" s="41" t="str">
        <f aca="false">IF(A4083="","",INDEX(P_Svc,F4083))</f>
        <v>Standard</v>
      </c>
      <c r="H4083" s="41" t="str">
        <f aca="false">IF(A4083="","",INDEX(P_Zone,F4083))</f>
        <v>Central</v>
      </c>
      <c r="I4083" s="41" t="n">
        <f aca="false">IF(A4083="","",IF(D4083="Delivered",IF(B4083&lt;=INDEX(P_Due,F4083),1,0),0))</f>
        <v>0</v>
      </c>
    </row>
    <row r="4084" customFormat="false" ht="15" hidden="false" customHeight="false" outlineLevel="0" collapsed="false">
      <c r="A4084" s="37" t="n">
        <v>1003616</v>
      </c>
      <c r="B4084" s="38" t="n">
        <v>46290</v>
      </c>
      <c r="C4084" s="39" t="n">
        <v>1</v>
      </c>
      <c r="D4084" s="39" t="s">
        <v>26</v>
      </c>
      <c r="E4084" s="39"/>
      <c r="F4084" s="41" t="n">
        <f aca="false">IF(A4084="","",MATCH(A4084,P_ID,1))</f>
        <v>3616</v>
      </c>
      <c r="G4084" s="41" t="str">
        <f aca="false">IF(A4084="","",INDEX(P_Svc,F4084))</f>
        <v>Standard</v>
      </c>
      <c r="H4084" s="41" t="str">
        <f aca="false">IF(A4084="","",INDEX(P_Zone,F4084))</f>
        <v>Central</v>
      </c>
      <c r="I4084" s="41" t="n">
        <f aca="false">IF(A4084="","",IF(D4084="Delivered",IF(B4084&lt;=INDEX(P_Due,F4084),1,0),0))</f>
        <v>1</v>
      </c>
    </row>
    <row r="4085" customFormat="false" ht="15" hidden="false" customHeight="false" outlineLevel="0" collapsed="false">
      <c r="A4085" s="37" t="n">
        <v>1003618</v>
      </c>
      <c r="B4085" s="38" t="n">
        <v>46290</v>
      </c>
      <c r="C4085" s="39" t="n">
        <v>1</v>
      </c>
      <c r="D4085" s="39" t="s">
        <v>26</v>
      </c>
      <c r="E4085" s="39"/>
      <c r="F4085" s="41" t="n">
        <f aca="false">IF(A4085="","",MATCH(A4085,P_ID,1))</f>
        <v>3618</v>
      </c>
      <c r="G4085" s="41" t="str">
        <f aca="false">IF(A4085="","",INDEX(P_Svc,F4085))</f>
        <v>Standard</v>
      </c>
      <c r="H4085" s="41" t="str">
        <f aca="false">IF(A4085="","",INDEX(P_Zone,F4085))</f>
        <v>East</v>
      </c>
      <c r="I4085" s="41" t="n">
        <f aca="false">IF(A4085="","",IF(D4085="Delivered",IF(B4085&lt;=INDEX(P_Due,F4085),1,0),0))</f>
        <v>1</v>
      </c>
    </row>
    <row r="4086" customFormat="false" ht="15" hidden="false" customHeight="false" outlineLevel="0" collapsed="false">
      <c r="A4086" s="37" t="n">
        <v>1003619</v>
      </c>
      <c r="B4086" s="38" t="n">
        <v>46290</v>
      </c>
      <c r="C4086" s="39" t="n">
        <v>1</v>
      </c>
      <c r="D4086" s="39" t="s">
        <v>26</v>
      </c>
      <c r="E4086" s="39"/>
      <c r="F4086" s="41" t="n">
        <f aca="false">IF(A4086="","",MATCH(A4086,P_ID,1))</f>
        <v>3619</v>
      </c>
      <c r="G4086" s="41" t="str">
        <f aca="false">IF(A4086="","",INDEX(P_Svc,F4086))</f>
        <v>Standard</v>
      </c>
      <c r="H4086" s="41" t="str">
        <f aca="false">IF(A4086="","",INDEX(P_Zone,F4086))</f>
        <v>Central</v>
      </c>
      <c r="I4086" s="41" t="n">
        <f aca="false">IF(A4086="","",IF(D4086="Delivered",IF(B4086&lt;=INDEX(P_Due,F4086),1,0),0))</f>
        <v>1</v>
      </c>
    </row>
    <row r="4087" customFormat="false" ht="15" hidden="false" customHeight="false" outlineLevel="0" collapsed="false">
      <c r="A4087" s="37" t="n">
        <v>1003620</v>
      </c>
      <c r="B4087" s="38" t="n">
        <v>46290</v>
      </c>
      <c r="C4087" s="39" t="n">
        <v>1</v>
      </c>
      <c r="D4087" s="39" t="s">
        <v>26</v>
      </c>
      <c r="E4087" s="39"/>
      <c r="F4087" s="41" t="n">
        <f aca="false">IF(A4087="","",MATCH(A4087,P_ID,1))</f>
        <v>3620</v>
      </c>
      <c r="G4087" s="41" t="str">
        <f aca="false">IF(A4087="","",INDEX(P_Svc,F4087))</f>
        <v>Standard</v>
      </c>
      <c r="H4087" s="41" t="str">
        <f aca="false">IF(A4087="","",INDEX(P_Zone,F4087))</f>
        <v>North</v>
      </c>
      <c r="I4087" s="41" t="n">
        <f aca="false">IF(A4087="","",IF(D4087="Delivered",IF(B4087&lt;=INDEX(P_Due,F4087),1,0),0))</f>
        <v>1</v>
      </c>
    </row>
    <row r="4088" customFormat="false" ht="15" hidden="false" customHeight="false" outlineLevel="0" collapsed="false">
      <c r="A4088" s="37" t="n">
        <v>1003621</v>
      </c>
      <c r="B4088" s="38" t="n">
        <v>46290</v>
      </c>
      <c r="C4088" s="39" t="n">
        <v>1</v>
      </c>
      <c r="D4088" s="39" t="s">
        <v>26</v>
      </c>
      <c r="E4088" s="39"/>
      <c r="F4088" s="41" t="n">
        <f aca="false">IF(A4088="","",MATCH(A4088,P_ID,1))</f>
        <v>3621</v>
      </c>
      <c r="G4088" s="41" t="str">
        <f aca="false">IF(A4088="","",INDEX(P_Svc,F4088))</f>
        <v>Standard</v>
      </c>
      <c r="H4088" s="41" t="str">
        <f aca="false">IF(A4088="","",INDEX(P_Zone,F4088))</f>
        <v>North</v>
      </c>
      <c r="I4088" s="41" t="n">
        <f aca="false">IF(A4088="","",IF(D4088="Delivered",IF(B4088&lt;=INDEX(P_Due,F4088),1,0),0))</f>
        <v>1</v>
      </c>
    </row>
    <row r="4089" customFormat="false" ht="15" hidden="false" customHeight="false" outlineLevel="0" collapsed="false">
      <c r="A4089" s="37" t="n">
        <v>1003622</v>
      </c>
      <c r="B4089" s="38" t="n">
        <v>46290</v>
      </c>
      <c r="C4089" s="39" t="n">
        <v>1</v>
      </c>
      <c r="D4089" s="39" t="s">
        <v>26</v>
      </c>
      <c r="E4089" s="39"/>
      <c r="F4089" s="41" t="n">
        <f aca="false">IF(A4089="","",MATCH(A4089,P_ID,1))</f>
        <v>3622</v>
      </c>
      <c r="G4089" s="41" t="str">
        <f aca="false">IF(A4089="","",INDEX(P_Svc,F4089))</f>
        <v>Economy</v>
      </c>
      <c r="H4089" s="41" t="str">
        <f aca="false">IF(A4089="","",INDEX(P_Zone,F4089))</f>
        <v>North</v>
      </c>
      <c r="I4089" s="41" t="n">
        <f aca="false">IF(A4089="","",IF(D4089="Delivered",IF(B4089&lt;=INDEX(P_Due,F4089),1,0),0))</f>
        <v>1</v>
      </c>
    </row>
    <row r="4090" customFormat="false" ht="15" hidden="false" customHeight="false" outlineLevel="0" collapsed="false">
      <c r="A4090" s="37" t="n">
        <v>1003623</v>
      </c>
      <c r="B4090" s="38" t="n">
        <v>46290</v>
      </c>
      <c r="C4090" s="39" t="n">
        <v>1</v>
      </c>
      <c r="D4090" s="39" t="s">
        <v>26</v>
      </c>
      <c r="E4090" s="39"/>
      <c r="F4090" s="41" t="n">
        <f aca="false">IF(A4090="","",MATCH(A4090,P_ID,1))</f>
        <v>3623</v>
      </c>
      <c r="G4090" s="41" t="str">
        <f aca="false">IF(A4090="","",INDEX(P_Svc,F4090))</f>
        <v>Economy</v>
      </c>
      <c r="H4090" s="41" t="str">
        <f aca="false">IF(A4090="","",INDEX(P_Zone,F4090))</f>
        <v>Central</v>
      </c>
      <c r="I4090" s="41" t="n">
        <f aca="false">IF(A4090="","",IF(D4090="Delivered",IF(B4090&lt;=INDEX(P_Due,F4090),1,0),0))</f>
        <v>1</v>
      </c>
    </row>
    <row r="4091" customFormat="false" ht="15" hidden="false" customHeight="false" outlineLevel="0" collapsed="false">
      <c r="A4091" s="37" t="n">
        <v>1003624</v>
      </c>
      <c r="B4091" s="38" t="n">
        <v>46290</v>
      </c>
      <c r="C4091" s="39" t="n">
        <v>1</v>
      </c>
      <c r="D4091" s="39" t="s">
        <v>26</v>
      </c>
      <c r="E4091" s="39"/>
      <c r="F4091" s="41" t="n">
        <f aca="false">IF(A4091="","",MATCH(A4091,P_ID,1))</f>
        <v>3624</v>
      </c>
      <c r="G4091" s="41" t="str">
        <f aca="false">IF(A4091="","",INDEX(P_Svc,F4091))</f>
        <v>Standard</v>
      </c>
      <c r="H4091" s="41" t="str">
        <f aca="false">IF(A4091="","",INDEX(P_Zone,F4091))</f>
        <v>North</v>
      </c>
      <c r="I4091" s="41" t="n">
        <f aca="false">IF(A4091="","",IF(D4091="Delivered",IF(B4091&lt;=INDEX(P_Due,F4091),1,0),0))</f>
        <v>1</v>
      </c>
    </row>
    <row r="4092" customFormat="false" ht="15" hidden="false" customHeight="false" outlineLevel="0" collapsed="false">
      <c r="A4092" s="37" t="n">
        <v>1003625</v>
      </c>
      <c r="B4092" s="38" t="n">
        <v>46290</v>
      </c>
      <c r="C4092" s="39" t="n">
        <v>1</v>
      </c>
      <c r="D4092" s="39" t="s">
        <v>26</v>
      </c>
      <c r="E4092" s="39"/>
      <c r="F4092" s="41" t="n">
        <f aca="false">IF(A4092="","",MATCH(A4092,P_ID,1))</f>
        <v>3625</v>
      </c>
      <c r="G4092" s="41" t="str">
        <f aca="false">IF(A4092="","",INDEX(P_Svc,F4092))</f>
        <v>Standard</v>
      </c>
      <c r="H4092" s="41" t="str">
        <f aca="false">IF(A4092="","",INDEX(P_Zone,F4092))</f>
        <v>Central</v>
      </c>
      <c r="I4092" s="41" t="n">
        <f aca="false">IF(A4092="","",IF(D4092="Delivered",IF(B4092&lt;=INDEX(P_Due,F4092),1,0),0))</f>
        <v>1</v>
      </c>
    </row>
    <row r="4093" customFormat="false" ht="15" hidden="false" customHeight="false" outlineLevel="0" collapsed="false">
      <c r="A4093" s="37" t="n">
        <v>1003626</v>
      </c>
      <c r="B4093" s="38" t="n">
        <v>46290</v>
      </c>
      <c r="C4093" s="39" t="n">
        <v>1</v>
      </c>
      <c r="D4093" s="39" t="s">
        <v>26</v>
      </c>
      <c r="E4093" s="39"/>
      <c r="F4093" s="41" t="n">
        <f aca="false">IF(A4093="","",MATCH(A4093,P_ID,1))</f>
        <v>3626</v>
      </c>
      <c r="G4093" s="41" t="str">
        <f aca="false">IF(A4093="","",INDEX(P_Svc,F4093))</f>
        <v>Standard</v>
      </c>
      <c r="H4093" s="41" t="str">
        <f aca="false">IF(A4093="","",INDEX(P_Zone,F4093))</f>
        <v>East</v>
      </c>
      <c r="I4093" s="41" t="n">
        <f aca="false">IF(A4093="","",IF(D4093="Delivered",IF(B4093&lt;=INDEX(P_Due,F4093),1,0),0))</f>
        <v>1</v>
      </c>
    </row>
    <row r="4094" customFormat="false" ht="15" hidden="false" customHeight="false" outlineLevel="0" collapsed="false">
      <c r="A4094" s="37" t="n">
        <v>1003627</v>
      </c>
      <c r="B4094" s="38" t="n">
        <v>46290</v>
      </c>
      <c r="C4094" s="39" t="n">
        <v>1</v>
      </c>
      <c r="D4094" s="39" t="s">
        <v>26</v>
      </c>
      <c r="E4094" s="39"/>
      <c r="F4094" s="41" t="n">
        <f aca="false">IF(A4094="","",MATCH(A4094,P_ID,1))</f>
        <v>3627</v>
      </c>
      <c r="G4094" s="41" t="str">
        <f aca="false">IF(A4094="","",INDEX(P_Svc,F4094))</f>
        <v>Standard</v>
      </c>
      <c r="H4094" s="41" t="str">
        <f aca="false">IF(A4094="","",INDEX(P_Zone,F4094))</f>
        <v>South</v>
      </c>
      <c r="I4094" s="41" t="n">
        <f aca="false">IF(A4094="","",IF(D4094="Delivered",IF(B4094&lt;=INDEX(P_Due,F4094),1,0),0))</f>
        <v>1</v>
      </c>
    </row>
    <row r="4095" customFormat="false" ht="15" hidden="false" customHeight="false" outlineLevel="0" collapsed="false">
      <c r="A4095" s="37" t="n">
        <v>1003628</v>
      </c>
      <c r="B4095" s="38" t="n">
        <v>46290</v>
      </c>
      <c r="C4095" s="39" t="n">
        <v>1</v>
      </c>
      <c r="D4095" s="39" t="s">
        <v>26</v>
      </c>
      <c r="E4095" s="39"/>
      <c r="F4095" s="41" t="n">
        <f aca="false">IF(A4095="","",MATCH(A4095,P_ID,1))</f>
        <v>3628</v>
      </c>
      <c r="G4095" s="41" t="str">
        <f aca="false">IF(A4095="","",INDEX(P_Svc,F4095))</f>
        <v>Economy</v>
      </c>
      <c r="H4095" s="41" t="str">
        <f aca="false">IF(A4095="","",INDEX(P_Zone,F4095))</f>
        <v>East</v>
      </c>
      <c r="I4095" s="41" t="n">
        <f aca="false">IF(A4095="","",IF(D4095="Delivered",IF(B4095&lt;=INDEX(P_Due,F4095),1,0),0))</f>
        <v>1</v>
      </c>
    </row>
    <row r="4096" customFormat="false" ht="15" hidden="false" customHeight="false" outlineLevel="0" collapsed="false">
      <c r="A4096" s="37" t="n">
        <v>1003630</v>
      </c>
      <c r="B4096" s="38" t="n">
        <v>46290</v>
      </c>
      <c r="C4096" s="39" t="n">
        <v>1</v>
      </c>
      <c r="D4096" s="39" t="s">
        <v>26</v>
      </c>
      <c r="E4096" s="39"/>
      <c r="F4096" s="41" t="n">
        <f aca="false">IF(A4096="","",MATCH(A4096,P_ID,1))</f>
        <v>3630</v>
      </c>
      <c r="G4096" s="41" t="str">
        <f aca="false">IF(A4096="","",INDEX(P_Svc,F4096))</f>
        <v>Standard</v>
      </c>
      <c r="H4096" s="41" t="str">
        <f aca="false">IF(A4096="","",INDEX(P_Zone,F4096))</f>
        <v>Central</v>
      </c>
      <c r="I4096" s="41" t="n">
        <f aca="false">IF(A4096="","",IF(D4096="Delivered",IF(B4096&lt;=INDEX(P_Due,F4096),1,0),0))</f>
        <v>1</v>
      </c>
    </row>
    <row r="4097" customFormat="false" ht="15" hidden="false" customHeight="false" outlineLevel="0" collapsed="false">
      <c r="A4097" s="37" t="n">
        <v>1003631</v>
      </c>
      <c r="B4097" s="38" t="n">
        <v>46290</v>
      </c>
      <c r="C4097" s="39" t="n">
        <v>1</v>
      </c>
      <c r="D4097" s="39" t="s">
        <v>26</v>
      </c>
      <c r="E4097" s="39"/>
      <c r="F4097" s="41" t="n">
        <f aca="false">IF(A4097="","",MATCH(A4097,P_ID,1))</f>
        <v>3631</v>
      </c>
      <c r="G4097" s="41" t="str">
        <f aca="false">IF(A4097="","",INDEX(P_Svc,F4097))</f>
        <v>Standard</v>
      </c>
      <c r="H4097" s="41" t="str">
        <f aca="false">IF(A4097="","",INDEX(P_Zone,F4097))</f>
        <v>Central</v>
      </c>
      <c r="I4097" s="41" t="n">
        <f aca="false">IF(A4097="","",IF(D4097="Delivered",IF(B4097&lt;=INDEX(P_Due,F4097),1,0),0))</f>
        <v>1</v>
      </c>
    </row>
    <row r="4098" customFormat="false" ht="15" hidden="false" customHeight="false" outlineLevel="0" collapsed="false">
      <c r="A4098" s="37" t="n">
        <v>1003632</v>
      </c>
      <c r="B4098" s="38" t="n">
        <v>46290</v>
      </c>
      <c r="C4098" s="39" t="n">
        <v>1</v>
      </c>
      <c r="D4098" s="39" t="s">
        <v>26</v>
      </c>
      <c r="E4098" s="39"/>
      <c r="F4098" s="41" t="n">
        <f aca="false">IF(A4098="","",MATCH(A4098,P_ID,1))</f>
        <v>3632</v>
      </c>
      <c r="G4098" s="41" t="str">
        <f aca="false">IF(A4098="","",INDEX(P_Svc,F4098))</f>
        <v>Economy</v>
      </c>
      <c r="H4098" s="41" t="str">
        <f aca="false">IF(A4098="","",INDEX(P_Zone,F4098))</f>
        <v>West</v>
      </c>
      <c r="I4098" s="41" t="n">
        <f aca="false">IF(A4098="","",IF(D4098="Delivered",IF(B4098&lt;=INDEX(P_Due,F4098),1,0),0))</f>
        <v>1</v>
      </c>
    </row>
    <row r="4099" customFormat="false" ht="15" hidden="false" customHeight="false" outlineLevel="0" collapsed="false">
      <c r="A4099" s="37" t="n">
        <v>1003633</v>
      </c>
      <c r="B4099" s="38" t="n">
        <v>46290</v>
      </c>
      <c r="C4099" s="39" t="n">
        <v>1</v>
      </c>
      <c r="D4099" s="39" t="s">
        <v>26</v>
      </c>
      <c r="E4099" s="39"/>
      <c r="F4099" s="41" t="n">
        <f aca="false">IF(A4099="","",MATCH(A4099,P_ID,1))</f>
        <v>3633</v>
      </c>
      <c r="G4099" s="41" t="str">
        <f aca="false">IF(A4099="","",INDEX(P_Svc,F4099))</f>
        <v>Standard</v>
      </c>
      <c r="H4099" s="41" t="str">
        <f aca="false">IF(A4099="","",INDEX(P_Zone,F4099))</f>
        <v>North</v>
      </c>
      <c r="I4099" s="41" t="n">
        <f aca="false">IF(A4099="","",IF(D4099="Delivered",IF(B4099&lt;=INDEX(P_Due,F4099),1,0),0))</f>
        <v>1</v>
      </c>
    </row>
    <row r="4100" customFormat="false" ht="15" hidden="false" customHeight="false" outlineLevel="0" collapsed="false">
      <c r="A4100" s="37" t="n">
        <v>1003634</v>
      </c>
      <c r="B4100" s="38" t="n">
        <v>46290</v>
      </c>
      <c r="C4100" s="39" t="n">
        <v>1</v>
      </c>
      <c r="D4100" s="39" t="s">
        <v>26</v>
      </c>
      <c r="E4100" s="39"/>
      <c r="F4100" s="41" t="n">
        <f aca="false">IF(A4100="","",MATCH(A4100,P_ID,1))</f>
        <v>3634</v>
      </c>
      <c r="G4100" s="41" t="str">
        <f aca="false">IF(A4100="","",INDEX(P_Svc,F4100))</f>
        <v>Standard</v>
      </c>
      <c r="H4100" s="41" t="str">
        <f aca="false">IF(A4100="","",INDEX(P_Zone,F4100))</f>
        <v>West</v>
      </c>
      <c r="I4100" s="41" t="n">
        <f aca="false">IF(A4100="","",IF(D4100="Delivered",IF(B4100&lt;=INDEX(P_Due,F4100),1,0),0))</f>
        <v>1</v>
      </c>
    </row>
    <row r="4101" customFormat="false" ht="15" hidden="false" customHeight="false" outlineLevel="0" collapsed="false">
      <c r="A4101" s="37" t="n">
        <v>1003636</v>
      </c>
      <c r="B4101" s="38" t="n">
        <v>46290</v>
      </c>
      <c r="C4101" s="39" t="n">
        <v>1</v>
      </c>
      <c r="D4101" s="39" t="s">
        <v>26</v>
      </c>
      <c r="E4101" s="39"/>
      <c r="F4101" s="41" t="n">
        <f aca="false">IF(A4101="","",MATCH(A4101,P_ID,1))</f>
        <v>3636</v>
      </c>
      <c r="G4101" s="41" t="str">
        <f aca="false">IF(A4101="","",INDEX(P_Svc,F4101))</f>
        <v>Standard</v>
      </c>
      <c r="H4101" s="41" t="str">
        <f aca="false">IF(A4101="","",INDEX(P_Zone,F4101))</f>
        <v>West</v>
      </c>
      <c r="I4101" s="41" t="n">
        <f aca="false">IF(A4101="","",IF(D4101="Delivered",IF(B4101&lt;=INDEX(P_Due,F4101),1,0),0))</f>
        <v>1</v>
      </c>
    </row>
    <row r="4102" customFormat="false" ht="15" hidden="false" customHeight="false" outlineLevel="0" collapsed="false">
      <c r="A4102" s="37" t="n">
        <v>1003637</v>
      </c>
      <c r="B4102" s="38" t="n">
        <v>46290</v>
      </c>
      <c r="C4102" s="39" t="n">
        <v>1</v>
      </c>
      <c r="D4102" s="39" t="s">
        <v>26</v>
      </c>
      <c r="E4102" s="39"/>
      <c r="F4102" s="41" t="n">
        <f aca="false">IF(A4102="","",MATCH(A4102,P_ID,1))</f>
        <v>3637</v>
      </c>
      <c r="G4102" s="41" t="str">
        <f aca="false">IF(A4102="","",INDEX(P_Svc,F4102))</f>
        <v>Standard</v>
      </c>
      <c r="H4102" s="41" t="str">
        <f aca="false">IF(A4102="","",INDEX(P_Zone,F4102))</f>
        <v>West</v>
      </c>
      <c r="I4102" s="41" t="n">
        <f aca="false">IF(A4102="","",IF(D4102="Delivered",IF(B4102&lt;=INDEX(P_Due,F4102),1,0),0))</f>
        <v>1</v>
      </c>
    </row>
    <row r="4103" customFormat="false" ht="15" hidden="false" customHeight="false" outlineLevel="0" collapsed="false">
      <c r="A4103" s="37" t="n">
        <v>1003638</v>
      </c>
      <c r="B4103" s="38" t="n">
        <v>46290</v>
      </c>
      <c r="C4103" s="39" t="n">
        <v>1</v>
      </c>
      <c r="D4103" s="39" t="s">
        <v>26</v>
      </c>
      <c r="E4103" s="39"/>
      <c r="F4103" s="41" t="n">
        <f aca="false">IF(A4103="","",MATCH(A4103,P_ID,1))</f>
        <v>3638</v>
      </c>
      <c r="G4103" s="41" t="str">
        <f aca="false">IF(A4103="","",INDEX(P_Svc,F4103))</f>
        <v>Standard</v>
      </c>
      <c r="H4103" s="41" t="str">
        <f aca="false">IF(A4103="","",INDEX(P_Zone,F4103))</f>
        <v>Central</v>
      </c>
      <c r="I4103" s="41" t="n">
        <f aca="false">IF(A4103="","",IF(D4103="Delivered",IF(B4103&lt;=INDEX(P_Due,F4103),1,0),0))</f>
        <v>1</v>
      </c>
    </row>
    <row r="4104" customFormat="false" ht="15" hidden="false" customHeight="false" outlineLevel="0" collapsed="false">
      <c r="A4104" s="37" t="n">
        <v>1003640</v>
      </c>
      <c r="B4104" s="38" t="n">
        <v>46290</v>
      </c>
      <c r="C4104" s="39" t="n">
        <v>1</v>
      </c>
      <c r="D4104" s="39" t="s">
        <v>26</v>
      </c>
      <c r="E4104" s="39"/>
      <c r="F4104" s="41" t="n">
        <f aca="false">IF(A4104="","",MATCH(A4104,P_ID,1))</f>
        <v>3640</v>
      </c>
      <c r="G4104" s="41" t="str">
        <f aca="false">IF(A4104="","",INDEX(P_Svc,F4104))</f>
        <v>Standard</v>
      </c>
      <c r="H4104" s="41" t="str">
        <f aca="false">IF(A4104="","",INDEX(P_Zone,F4104))</f>
        <v>West</v>
      </c>
      <c r="I4104" s="41" t="n">
        <f aca="false">IF(A4104="","",IF(D4104="Delivered",IF(B4104&lt;=INDEX(P_Due,F4104),1,0),0))</f>
        <v>1</v>
      </c>
    </row>
    <row r="4105" customFormat="false" ht="15" hidden="false" customHeight="false" outlineLevel="0" collapsed="false">
      <c r="A4105" s="37" t="n">
        <v>1003641</v>
      </c>
      <c r="B4105" s="38" t="n">
        <v>46290</v>
      </c>
      <c r="C4105" s="39" t="n">
        <v>1</v>
      </c>
      <c r="D4105" s="39" t="s">
        <v>26</v>
      </c>
      <c r="E4105" s="39"/>
      <c r="F4105" s="41" t="n">
        <f aca="false">IF(A4105="","",MATCH(A4105,P_ID,1))</f>
        <v>3641</v>
      </c>
      <c r="G4105" s="41" t="str">
        <f aca="false">IF(A4105="","",INDEX(P_Svc,F4105))</f>
        <v>Standard</v>
      </c>
      <c r="H4105" s="41" t="str">
        <f aca="false">IF(A4105="","",INDEX(P_Zone,F4105))</f>
        <v>South</v>
      </c>
      <c r="I4105" s="41" t="n">
        <f aca="false">IF(A4105="","",IF(D4105="Delivered",IF(B4105&lt;=INDEX(P_Due,F4105),1,0),0))</f>
        <v>1</v>
      </c>
    </row>
    <row r="4106" customFormat="false" ht="15" hidden="false" customHeight="false" outlineLevel="0" collapsed="false">
      <c r="A4106" s="37" t="n">
        <v>1003642</v>
      </c>
      <c r="B4106" s="38" t="n">
        <v>46290</v>
      </c>
      <c r="C4106" s="39" t="n">
        <v>1</v>
      </c>
      <c r="D4106" s="39" t="s">
        <v>26</v>
      </c>
      <c r="E4106" s="39"/>
      <c r="F4106" s="41" t="n">
        <f aca="false">IF(A4106="","",MATCH(A4106,P_ID,1))</f>
        <v>3642</v>
      </c>
      <c r="G4106" s="41" t="str">
        <f aca="false">IF(A4106="","",INDEX(P_Svc,F4106))</f>
        <v>Standard</v>
      </c>
      <c r="H4106" s="41" t="str">
        <f aca="false">IF(A4106="","",INDEX(P_Zone,F4106))</f>
        <v>Central</v>
      </c>
      <c r="I4106" s="41" t="n">
        <f aca="false">IF(A4106="","",IF(D4106="Delivered",IF(B4106&lt;=INDEX(P_Due,F4106),1,0),0))</f>
        <v>1</v>
      </c>
    </row>
    <row r="4107" customFormat="false" ht="15" hidden="false" customHeight="false" outlineLevel="0" collapsed="false">
      <c r="A4107" s="37" t="n">
        <v>1003643</v>
      </c>
      <c r="B4107" s="38" t="n">
        <v>46290</v>
      </c>
      <c r="C4107" s="39" t="n">
        <v>1</v>
      </c>
      <c r="D4107" s="39" t="s">
        <v>26</v>
      </c>
      <c r="E4107" s="39"/>
      <c r="F4107" s="41" t="n">
        <f aca="false">IF(A4107="","",MATCH(A4107,P_ID,1))</f>
        <v>3643</v>
      </c>
      <c r="G4107" s="41" t="str">
        <f aca="false">IF(A4107="","",INDEX(P_Svc,F4107))</f>
        <v>Standard</v>
      </c>
      <c r="H4107" s="41" t="str">
        <f aca="false">IF(A4107="","",INDEX(P_Zone,F4107))</f>
        <v>East</v>
      </c>
      <c r="I4107" s="41" t="n">
        <f aca="false">IF(A4107="","",IF(D4107="Delivered",IF(B4107&lt;=INDEX(P_Due,F4107),1,0),0))</f>
        <v>1</v>
      </c>
    </row>
    <row r="4108" customFormat="false" ht="15" hidden="false" customHeight="false" outlineLevel="0" collapsed="false">
      <c r="A4108" s="37" t="n">
        <v>1003644</v>
      </c>
      <c r="B4108" s="38" t="n">
        <v>46290</v>
      </c>
      <c r="C4108" s="39" t="n">
        <v>1</v>
      </c>
      <c r="D4108" s="39" t="s">
        <v>26</v>
      </c>
      <c r="E4108" s="39"/>
      <c r="F4108" s="41" t="n">
        <f aca="false">IF(A4108="","",MATCH(A4108,P_ID,1))</f>
        <v>3644</v>
      </c>
      <c r="G4108" s="41" t="str">
        <f aca="false">IF(A4108="","",INDEX(P_Svc,F4108))</f>
        <v>Standard</v>
      </c>
      <c r="H4108" s="41" t="str">
        <f aca="false">IF(A4108="","",INDEX(P_Zone,F4108))</f>
        <v>East</v>
      </c>
      <c r="I4108" s="41" t="n">
        <f aca="false">IF(A4108="","",IF(D4108="Delivered",IF(B4108&lt;=INDEX(P_Due,F4108),1,0),0))</f>
        <v>1</v>
      </c>
    </row>
    <row r="4109" customFormat="false" ht="15" hidden="false" customHeight="false" outlineLevel="0" collapsed="false">
      <c r="A4109" s="37" t="n">
        <v>1003645</v>
      </c>
      <c r="B4109" s="38" t="n">
        <v>46290</v>
      </c>
      <c r="C4109" s="39" t="n">
        <v>1</v>
      </c>
      <c r="D4109" s="39" t="s">
        <v>26</v>
      </c>
      <c r="E4109" s="39"/>
      <c r="F4109" s="41" t="n">
        <f aca="false">IF(A4109="","",MATCH(A4109,P_ID,1))</f>
        <v>3645</v>
      </c>
      <c r="G4109" s="41" t="str">
        <f aca="false">IF(A4109="","",INDEX(P_Svc,F4109))</f>
        <v>Standard</v>
      </c>
      <c r="H4109" s="41" t="str">
        <f aca="false">IF(A4109="","",INDEX(P_Zone,F4109))</f>
        <v>West</v>
      </c>
      <c r="I4109" s="41" t="n">
        <f aca="false">IF(A4109="","",IF(D4109="Delivered",IF(B4109&lt;=INDEX(P_Due,F4109),1,0),0))</f>
        <v>1</v>
      </c>
    </row>
    <row r="4110" customFormat="false" ht="15" hidden="false" customHeight="false" outlineLevel="0" collapsed="false">
      <c r="A4110" s="37" t="n">
        <v>1003646</v>
      </c>
      <c r="B4110" s="38" t="n">
        <v>46290</v>
      </c>
      <c r="C4110" s="39" t="n">
        <v>1</v>
      </c>
      <c r="D4110" s="39" t="s">
        <v>26</v>
      </c>
      <c r="E4110" s="39"/>
      <c r="F4110" s="41" t="n">
        <f aca="false">IF(A4110="","",MATCH(A4110,P_ID,1))</f>
        <v>3646</v>
      </c>
      <c r="G4110" s="41" t="str">
        <f aca="false">IF(A4110="","",INDEX(P_Svc,F4110))</f>
        <v>Economy</v>
      </c>
      <c r="H4110" s="41" t="str">
        <f aca="false">IF(A4110="","",INDEX(P_Zone,F4110))</f>
        <v>West</v>
      </c>
      <c r="I4110" s="41" t="n">
        <f aca="false">IF(A4110="","",IF(D4110="Delivered",IF(B4110&lt;=INDEX(P_Due,F4110),1,0),0))</f>
        <v>1</v>
      </c>
    </row>
    <row r="4111" customFormat="false" ht="15" hidden="false" customHeight="false" outlineLevel="0" collapsed="false">
      <c r="A4111" s="37" t="n">
        <v>1003647</v>
      </c>
      <c r="B4111" s="38" t="n">
        <v>46290</v>
      </c>
      <c r="C4111" s="39" t="n">
        <v>1</v>
      </c>
      <c r="D4111" s="39" t="s">
        <v>26</v>
      </c>
      <c r="E4111" s="39"/>
      <c r="F4111" s="41" t="n">
        <f aca="false">IF(A4111="","",MATCH(A4111,P_ID,1))</f>
        <v>3647</v>
      </c>
      <c r="G4111" s="41" t="str">
        <f aca="false">IF(A4111="","",INDEX(P_Svc,F4111))</f>
        <v>Standard</v>
      </c>
      <c r="H4111" s="41" t="str">
        <f aca="false">IF(A4111="","",INDEX(P_Zone,F4111))</f>
        <v>West</v>
      </c>
      <c r="I4111" s="41" t="n">
        <f aca="false">IF(A4111="","",IF(D4111="Delivered",IF(B4111&lt;=INDEX(P_Due,F4111),1,0),0))</f>
        <v>1</v>
      </c>
    </row>
    <row r="4112" customFormat="false" ht="15" hidden="false" customHeight="false" outlineLevel="0" collapsed="false">
      <c r="A4112" s="37" t="n">
        <v>1003648</v>
      </c>
      <c r="B4112" s="38" t="n">
        <v>46290</v>
      </c>
      <c r="C4112" s="39" t="n">
        <v>1</v>
      </c>
      <c r="D4112" s="39" t="s">
        <v>26</v>
      </c>
      <c r="E4112" s="39"/>
      <c r="F4112" s="41" t="n">
        <f aca="false">IF(A4112="","",MATCH(A4112,P_ID,1))</f>
        <v>3648</v>
      </c>
      <c r="G4112" s="41" t="str">
        <f aca="false">IF(A4112="","",INDEX(P_Svc,F4112))</f>
        <v>Standard</v>
      </c>
      <c r="H4112" s="41" t="str">
        <f aca="false">IF(A4112="","",INDEX(P_Zone,F4112))</f>
        <v>Central</v>
      </c>
      <c r="I4112" s="41" t="n">
        <f aca="false">IF(A4112="","",IF(D4112="Delivered",IF(B4112&lt;=INDEX(P_Due,F4112),1,0),0))</f>
        <v>1</v>
      </c>
    </row>
    <row r="4113" customFormat="false" ht="15" hidden="false" customHeight="false" outlineLevel="0" collapsed="false">
      <c r="A4113" s="37" t="n">
        <v>1003649</v>
      </c>
      <c r="B4113" s="38" t="n">
        <v>46290</v>
      </c>
      <c r="C4113" s="39" t="n">
        <v>1</v>
      </c>
      <c r="D4113" s="39" t="s">
        <v>26</v>
      </c>
      <c r="E4113" s="39"/>
      <c r="F4113" s="41" t="n">
        <f aca="false">IF(A4113="","",MATCH(A4113,P_ID,1))</f>
        <v>3649</v>
      </c>
      <c r="G4113" s="41" t="str">
        <f aca="false">IF(A4113="","",INDEX(P_Svc,F4113))</f>
        <v>Standard</v>
      </c>
      <c r="H4113" s="41" t="str">
        <f aca="false">IF(A4113="","",INDEX(P_Zone,F4113))</f>
        <v>Central</v>
      </c>
      <c r="I4113" s="41" t="n">
        <f aca="false">IF(A4113="","",IF(D4113="Delivered",IF(B4113&lt;=INDEX(P_Due,F4113),1,0),0))</f>
        <v>1</v>
      </c>
    </row>
    <row r="4114" customFormat="false" ht="15" hidden="false" customHeight="false" outlineLevel="0" collapsed="false">
      <c r="A4114" s="37" t="n">
        <v>1003651</v>
      </c>
      <c r="B4114" s="38" t="n">
        <v>46290</v>
      </c>
      <c r="C4114" s="39" t="n">
        <v>1</v>
      </c>
      <c r="D4114" s="39" t="s">
        <v>79</v>
      </c>
      <c r="E4114" s="39" t="s">
        <v>32</v>
      </c>
      <c r="F4114" s="41" t="n">
        <f aca="false">IF(A4114="","",MATCH(A4114,P_ID,1))</f>
        <v>3651</v>
      </c>
      <c r="G4114" s="41" t="str">
        <f aca="false">IF(A4114="","",INDEX(P_Svc,F4114))</f>
        <v>Standard</v>
      </c>
      <c r="H4114" s="41" t="str">
        <f aca="false">IF(A4114="","",INDEX(P_Zone,F4114))</f>
        <v>West</v>
      </c>
      <c r="I4114" s="41" t="n">
        <f aca="false">IF(A4114="","",IF(D4114="Delivered",IF(B4114&lt;=INDEX(P_Due,F4114),1,0),0))</f>
        <v>0</v>
      </c>
    </row>
    <row r="4115" customFormat="false" ht="15" hidden="false" customHeight="false" outlineLevel="0" collapsed="false">
      <c r="A4115" s="37" t="n">
        <v>1003652</v>
      </c>
      <c r="B4115" s="38" t="n">
        <v>46290</v>
      </c>
      <c r="C4115" s="39" t="n">
        <v>1</v>
      </c>
      <c r="D4115" s="39" t="s">
        <v>26</v>
      </c>
      <c r="E4115" s="39"/>
      <c r="F4115" s="41" t="n">
        <f aca="false">IF(A4115="","",MATCH(A4115,P_ID,1))</f>
        <v>3652</v>
      </c>
      <c r="G4115" s="41" t="str">
        <f aca="false">IF(A4115="","",INDEX(P_Svc,F4115))</f>
        <v>Economy</v>
      </c>
      <c r="H4115" s="41" t="str">
        <f aca="false">IF(A4115="","",INDEX(P_Zone,F4115))</f>
        <v>South</v>
      </c>
      <c r="I4115" s="41" t="n">
        <f aca="false">IF(A4115="","",IF(D4115="Delivered",IF(B4115&lt;=INDEX(P_Due,F4115),1,0),0))</f>
        <v>1</v>
      </c>
    </row>
    <row r="4116" customFormat="false" ht="15" hidden="false" customHeight="false" outlineLevel="0" collapsed="false">
      <c r="A4116" s="37" t="n">
        <v>1003653</v>
      </c>
      <c r="B4116" s="38" t="n">
        <v>46290</v>
      </c>
      <c r="C4116" s="39" t="n">
        <v>1</v>
      </c>
      <c r="D4116" s="39" t="s">
        <v>26</v>
      </c>
      <c r="E4116" s="39"/>
      <c r="F4116" s="41" t="n">
        <f aca="false">IF(A4116="","",MATCH(A4116,P_ID,1))</f>
        <v>3653</v>
      </c>
      <c r="G4116" s="41" t="str">
        <f aca="false">IF(A4116="","",INDEX(P_Svc,F4116))</f>
        <v>Economy</v>
      </c>
      <c r="H4116" s="41" t="str">
        <f aca="false">IF(A4116="","",INDEX(P_Zone,F4116))</f>
        <v>Central</v>
      </c>
      <c r="I4116" s="41" t="n">
        <f aca="false">IF(A4116="","",IF(D4116="Delivered",IF(B4116&lt;=INDEX(P_Due,F4116),1,0),0))</f>
        <v>1</v>
      </c>
    </row>
    <row r="4117" customFormat="false" ht="15" hidden="false" customHeight="false" outlineLevel="0" collapsed="false">
      <c r="A4117" s="37" t="n">
        <v>1003654</v>
      </c>
      <c r="B4117" s="38" t="n">
        <v>46290</v>
      </c>
      <c r="C4117" s="39" t="n">
        <v>1</v>
      </c>
      <c r="D4117" s="39" t="s">
        <v>26</v>
      </c>
      <c r="E4117" s="39"/>
      <c r="F4117" s="41" t="n">
        <f aca="false">IF(A4117="","",MATCH(A4117,P_ID,1))</f>
        <v>3654</v>
      </c>
      <c r="G4117" s="41" t="str">
        <f aca="false">IF(A4117="","",INDEX(P_Svc,F4117))</f>
        <v>Standard</v>
      </c>
      <c r="H4117" s="41" t="str">
        <f aca="false">IF(A4117="","",INDEX(P_Zone,F4117))</f>
        <v>South</v>
      </c>
      <c r="I4117" s="41" t="n">
        <f aca="false">IF(A4117="","",IF(D4117="Delivered",IF(B4117&lt;=INDEX(P_Due,F4117),1,0),0))</f>
        <v>1</v>
      </c>
    </row>
    <row r="4118" customFormat="false" ht="15" hidden="false" customHeight="false" outlineLevel="0" collapsed="false">
      <c r="A4118" s="37" t="n">
        <v>1003655</v>
      </c>
      <c r="B4118" s="38" t="n">
        <v>46290</v>
      </c>
      <c r="C4118" s="39" t="n">
        <v>1</v>
      </c>
      <c r="D4118" s="39" t="s">
        <v>26</v>
      </c>
      <c r="E4118" s="39"/>
      <c r="F4118" s="41" t="n">
        <f aca="false">IF(A4118="","",MATCH(A4118,P_ID,1))</f>
        <v>3655</v>
      </c>
      <c r="G4118" s="41" t="str">
        <f aca="false">IF(A4118="","",INDEX(P_Svc,F4118))</f>
        <v>Standard</v>
      </c>
      <c r="H4118" s="41" t="str">
        <f aca="false">IF(A4118="","",INDEX(P_Zone,F4118))</f>
        <v>South</v>
      </c>
      <c r="I4118" s="41" t="n">
        <f aca="false">IF(A4118="","",IF(D4118="Delivered",IF(B4118&lt;=INDEX(P_Due,F4118),1,0),0))</f>
        <v>1</v>
      </c>
    </row>
    <row r="4119" customFormat="false" ht="15" hidden="false" customHeight="false" outlineLevel="0" collapsed="false">
      <c r="A4119" s="37" t="n">
        <v>1003657</v>
      </c>
      <c r="B4119" s="38" t="n">
        <v>46290</v>
      </c>
      <c r="C4119" s="39" t="n">
        <v>1</v>
      </c>
      <c r="D4119" s="39" t="s">
        <v>26</v>
      </c>
      <c r="E4119" s="39"/>
      <c r="F4119" s="41" t="n">
        <f aca="false">IF(A4119="","",MATCH(A4119,P_ID,1))</f>
        <v>3657</v>
      </c>
      <c r="G4119" s="41" t="str">
        <f aca="false">IF(A4119="","",INDEX(P_Svc,F4119))</f>
        <v>Express</v>
      </c>
      <c r="H4119" s="41" t="str">
        <f aca="false">IF(A4119="","",INDEX(P_Zone,F4119))</f>
        <v>Central</v>
      </c>
      <c r="I4119" s="41" t="n">
        <f aca="false">IF(A4119="","",IF(D4119="Delivered",IF(B4119&lt;=INDEX(P_Due,F4119),1,0),0))</f>
        <v>1</v>
      </c>
    </row>
    <row r="4120" customFormat="false" ht="15" hidden="false" customHeight="false" outlineLevel="0" collapsed="false">
      <c r="A4120" s="37" t="n">
        <v>1003659</v>
      </c>
      <c r="B4120" s="38" t="n">
        <v>46290</v>
      </c>
      <c r="C4120" s="39" t="n">
        <v>1</v>
      </c>
      <c r="D4120" s="39" t="s">
        <v>26</v>
      </c>
      <c r="E4120" s="39"/>
      <c r="F4120" s="41" t="n">
        <f aca="false">IF(A4120="","",MATCH(A4120,P_ID,1))</f>
        <v>3659</v>
      </c>
      <c r="G4120" s="41" t="str">
        <f aca="false">IF(A4120="","",INDEX(P_Svc,F4120))</f>
        <v>Economy</v>
      </c>
      <c r="H4120" s="41" t="str">
        <f aca="false">IF(A4120="","",INDEX(P_Zone,F4120))</f>
        <v>South</v>
      </c>
      <c r="I4120" s="41" t="n">
        <f aca="false">IF(A4120="","",IF(D4120="Delivered",IF(B4120&lt;=INDEX(P_Due,F4120),1,0),0))</f>
        <v>1</v>
      </c>
    </row>
    <row r="4121" customFormat="false" ht="15" hidden="false" customHeight="false" outlineLevel="0" collapsed="false">
      <c r="A4121" s="37" t="n">
        <v>1003660</v>
      </c>
      <c r="B4121" s="38" t="n">
        <v>46290</v>
      </c>
      <c r="C4121" s="39" t="n">
        <v>1</v>
      </c>
      <c r="D4121" s="39" t="s">
        <v>26</v>
      </c>
      <c r="E4121" s="39"/>
      <c r="F4121" s="41" t="n">
        <f aca="false">IF(A4121="","",MATCH(A4121,P_ID,1))</f>
        <v>3660</v>
      </c>
      <c r="G4121" s="41" t="str">
        <f aca="false">IF(A4121="","",INDEX(P_Svc,F4121))</f>
        <v>Standard</v>
      </c>
      <c r="H4121" s="41" t="str">
        <f aca="false">IF(A4121="","",INDEX(P_Zone,F4121))</f>
        <v>Central</v>
      </c>
      <c r="I4121" s="41" t="n">
        <f aca="false">IF(A4121="","",IF(D4121="Delivered",IF(B4121&lt;=INDEX(P_Due,F4121),1,0),0))</f>
        <v>1</v>
      </c>
    </row>
    <row r="4122" customFormat="false" ht="15" hidden="false" customHeight="false" outlineLevel="0" collapsed="false">
      <c r="A4122" s="37" t="n">
        <v>1003661</v>
      </c>
      <c r="B4122" s="38" t="n">
        <v>46290</v>
      </c>
      <c r="C4122" s="39" t="n">
        <v>1</v>
      </c>
      <c r="D4122" s="39" t="s">
        <v>26</v>
      </c>
      <c r="E4122" s="39"/>
      <c r="F4122" s="41" t="n">
        <f aca="false">IF(A4122="","",MATCH(A4122,P_ID,1))</f>
        <v>3661</v>
      </c>
      <c r="G4122" s="41" t="str">
        <f aca="false">IF(A4122="","",INDEX(P_Svc,F4122))</f>
        <v>Standard</v>
      </c>
      <c r="H4122" s="41" t="str">
        <f aca="false">IF(A4122="","",INDEX(P_Zone,F4122))</f>
        <v>South</v>
      </c>
      <c r="I4122" s="41" t="n">
        <f aca="false">IF(A4122="","",IF(D4122="Delivered",IF(B4122&lt;=INDEX(P_Due,F4122),1,0),0))</f>
        <v>1</v>
      </c>
    </row>
    <row r="4123" customFormat="false" ht="15" hidden="false" customHeight="false" outlineLevel="0" collapsed="false">
      <c r="A4123" s="37" t="n">
        <v>1003662</v>
      </c>
      <c r="B4123" s="38" t="n">
        <v>46290</v>
      </c>
      <c r="C4123" s="39" t="n">
        <v>1</v>
      </c>
      <c r="D4123" s="39" t="s">
        <v>26</v>
      </c>
      <c r="E4123" s="39"/>
      <c r="F4123" s="41" t="n">
        <f aca="false">IF(A4123="","",MATCH(A4123,P_ID,1))</f>
        <v>3662</v>
      </c>
      <c r="G4123" s="41" t="str">
        <f aca="false">IF(A4123="","",INDEX(P_Svc,F4123))</f>
        <v>Express</v>
      </c>
      <c r="H4123" s="41" t="str">
        <f aca="false">IF(A4123="","",INDEX(P_Zone,F4123))</f>
        <v>East</v>
      </c>
      <c r="I4123" s="41" t="n">
        <f aca="false">IF(A4123="","",IF(D4123="Delivered",IF(B4123&lt;=INDEX(P_Due,F4123),1,0),0))</f>
        <v>1</v>
      </c>
    </row>
    <row r="4124" customFormat="false" ht="15" hidden="false" customHeight="false" outlineLevel="0" collapsed="false">
      <c r="A4124" s="37" t="n">
        <v>1003664</v>
      </c>
      <c r="B4124" s="38" t="n">
        <v>46290</v>
      </c>
      <c r="C4124" s="39" t="n">
        <v>1</v>
      </c>
      <c r="D4124" s="39" t="s">
        <v>26</v>
      </c>
      <c r="E4124" s="39"/>
      <c r="F4124" s="41" t="n">
        <f aca="false">IF(A4124="","",MATCH(A4124,P_ID,1))</f>
        <v>3664</v>
      </c>
      <c r="G4124" s="41" t="str">
        <f aca="false">IF(A4124="","",INDEX(P_Svc,F4124))</f>
        <v>Standard</v>
      </c>
      <c r="H4124" s="41" t="str">
        <f aca="false">IF(A4124="","",INDEX(P_Zone,F4124))</f>
        <v>Central</v>
      </c>
      <c r="I4124" s="41" t="n">
        <f aca="false">IF(A4124="","",IF(D4124="Delivered",IF(B4124&lt;=INDEX(P_Due,F4124),1,0),0))</f>
        <v>1</v>
      </c>
    </row>
    <row r="4125" customFormat="false" ht="15" hidden="false" customHeight="false" outlineLevel="0" collapsed="false">
      <c r="A4125" s="37" t="n">
        <v>1003665</v>
      </c>
      <c r="B4125" s="38" t="n">
        <v>46290</v>
      </c>
      <c r="C4125" s="39" t="n">
        <v>1</v>
      </c>
      <c r="D4125" s="39" t="s">
        <v>79</v>
      </c>
      <c r="E4125" s="39" t="s">
        <v>36</v>
      </c>
      <c r="F4125" s="41" t="n">
        <f aca="false">IF(A4125="","",MATCH(A4125,P_ID,1))</f>
        <v>3665</v>
      </c>
      <c r="G4125" s="41" t="str">
        <f aca="false">IF(A4125="","",INDEX(P_Svc,F4125))</f>
        <v>Standard</v>
      </c>
      <c r="H4125" s="41" t="str">
        <f aca="false">IF(A4125="","",INDEX(P_Zone,F4125))</f>
        <v>East</v>
      </c>
      <c r="I4125" s="41" t="n">
        <f aca="false">IF(A4125="","",IF(D4125="Delivered",IF(B4125&lt;=INDEX(P_Due,F4125),1,0),0))</f>
        <v>0</v>
      </c>
    </row>
    <row r="4126" customFormat="false" ht="15" hidden="false" customHeight="false" outlineLevel="0" collapsed="false">
      <c r="A4126" s="37" t="n">
        <v>1003666</v>
      </c>
      <c r="B4126" s="38" t="n">
        <v>46290</v>
      </c>
      <c r="C4126" s="39" t="n">
        <v>1</v>
      </c>
      <c r="D4126" s="39" t="s">
        <v>26</v>
      </c>
      <c r="E4126" s="39"/>
      <c r="F4126" s="41" t="n">
        <f aca="false">IF(A4126="","",MATCH(A4126,P_ID,1))</f>
        <v>3666</v>
      </c>
      <c r="G4126" s="41" t="str">
        <f aca="false">IF(A4126="","",INDEX(P_Svc,F4126))</f>
        <v>Standard</v>
      </c>
      <c r="H4126" s="41" t="str">
        <f aca="false">IF(A4126="","",INDEX(P_Zone,F4126))</f>
        <v>West</v>
      </c>
      <c r="I4126" s="41" t="n">
        <f aca="false">IF(A4126="","",IF(D4126="Delivered",IF(B4126&lt;=INDEX(P_Due,F4126),1,0),0))</f>
        <v>1</v>
      </c>
    </row>
    <row r="4127" customFormat="false" ht="15" hidden="false" customHeight="false" outlineLevel="0" collapsed="false">
      <c r="A4127" s="37" t="n">
        <v>1003667</v>
      </c>
      <c r="B4127" s="38" t="n">
        <v>46290</v>
      </c>
      <c r="C4127" s="39" t="n">
        <v>1</v>
      </c>
      <c r="D4127" s="39" t="s">
        <v>26</v>
      </c>
      <c r="E4127" s="39"/>
      <c r="F4127" s="41" t="n">
        <f aca="false">IF(A4127="","",MATCH(A4127,P_ID,1))</f>
        <v>3667</v>
      </c>
      <c r="G4127" s="41" t="str">
        <f aca="false">IF(A4127="","",INDEX(P_Svc,F4127))</f>
        <v>Standard</v>
      </c>
      <c r="H4127" s="41" t="str">
        <f aca="false">IF(A4127="","",INDEX(P_Zone,F4127))</f>
        <v>South</v>
      </c>
      <c r="I4127" s="41" t="n">
        <f aca="false">IF(A4127="","",IF(D4127="Delivered",IF(B4127&lt;=INDEX(P_Due,F4127),1,0),0))</f>
        <v>1</v>
      </c>
    </row>
    <row r="4128" customFormat="false" ht="15" hidden="false" customHeight="false" outlineLevel="0" collapsed="false">
      <c r="A4128" s="37" t="n">
        <v>1003668</v>
      </c>
      <c r="B4128" s="38" t="n">
        <v>46290</v>
      </c>
      <c r="C4128" s="39" t="n">
        <v>1</v>
      </c>
      <c r="D4128" s="39" t="s">
        <v>26</v>
      </c>
      <c r="E4128" s="39"/>
      <c r="F4128" s="41" t="n">
        <f aca="false">IF(A4128="","",MATCH(A4128,P_ID,1))</f>
        <v>3668</v>
      </c>
      <c r="G4128" s="41" t="str">
        <f aca="false">IF(A4128="","",INDEX(P_Svc,F4128))</f>
        <v>Standard</v>
      </c>
      <c r="H4128" s="41" t="str">
        <f aca="false">IF(A4128="","",INDEX(P_Zone,F4128))</f>
        <v>North</v>
      </c>
      <c r="I4128" s="41" t="n">
        <f aca="false">IF(A4128="","",IF(D4128="Delivered",IF(B4128&lt;=INDEX(P_Due,F4128),1,0),0))</f>
        <v>1</v>
      </c>
    </row>
    <row r="4129" customFormat="false" ht="15" hidden="false" customHeight="false" outlineLevel="0" collapsed="false">
      <c r="A4129" s="37" t="n">
        <v>1003669</v>
      </c>
      <c r="B4129" s="38" t="n">
        <v>46290</v>
      </c>
      <c r="C4129" s="39" t="n">
        <v>1</v>
      </c>
      <c r="D4129" s="39" t="s">
        <v>26</v>
      </c>
      <c r="E4129" s="39"/>
      <c r="F4129" s="41" t="n">
        <f aca="false">IF(A4129="","",MATCH(A4129,P_ID,1))</f>
        <v>3669</v>
      </c>
      <c r="G4129" s="41" t="str">
        <f aca="false">IF(A4129="","",INDEX(P_Svc,F4129))</f>
        <v>Standard</v>
      </c>
      <c r="H4129" s="41" t="str">
        <f aca="false">IF(A4129="","",INDEX(P_Zone,F4129))</f>
        <v>North</v>
      </c>
      <c r="I4129" s="41" t="n">
        <f aca="false">IF(A4129="","",IF(D4129="Delivered",IF(B4129&lt;=INDEX(P_Due,F4129),1,0),0))</f>
        <v>1</v>
      </c>
    </row>
    <row r="4130" customFormat="false" ht="15" hidden="false" customHeight="false" outlineLevel="0" collapsed="false">
      <c r="A4130" s="37" t="n">
        <v>1003670</v>
      </c>
      <c r="B4130" s="38" t="n">
        <v>46290</v>
      </c>
      <c r="C4130" s="39" t="n">
        <v>1</v>
      </c>
      <c r="D4130" s="39" t="s">
        <v>26</v>
      </c>
      <c r="E4130" s="39"/>
      <c r="F4130" s="41" t="n">
        <f aca="false">IF(A4130="","",MATCH(A4130,P_ID,1))</f>
        <v>3670</v>
      </c>
      <c r="G4130" s="41" t="str">
        <f aca="false">IF(A4130="","",INDEX(P_Svc,F4130))</f>
        <v>Standard</v>
      </c>
      <c r="H4130" s="41" t="str">
        <f aca="false">IF(A4130="","",INDEX(P_Zone,F4130))</f>
        <v>Central</v>
      </c>
      <c r="I4130" s="41" t="n">
        <f aca="false">IF(A4130="","",IF(D4130="Delivered",IF(B4130&lt;=INDEX(P_Due,F4130),1,0),0))</f>
        <v>1</v>
      </c>
    </row>
    <row r="4131" customFormat="false" ht="15" hidden="false" customHeight="false" outlineLevel="0" collapsed="false">
      <c r="A4131" s="37" t="n">
        <v>1003671</v>
      </c>
      <c r="B4131" s="38" t="n">
        <v>46290</v>
      </c>
      <c r="C4131" s="39" t="n">
        <v>1</v>
      </c>
      <c r="D4131" s="39" t="s">
        <v>26</v>
      </c>
      <c r="E4131" s="39"/>
      <c r="F4131" s="41" t="n">
        <f aca="false">IF(A4131="","",MATCH(A4131,P_ID,1))</f>
        <v>3671</v>
      </c>
      <c r="G4131" s="41" t="str">
        <f aca="false">IF(A4131="","",INDEX(P_Svc,F4131))</f>
        <v>Standard</v>
      </c>
      <c r="H4131" s="41" t="str">
        <f aca="false">IF(A4131="","",INDEX(P_Zone,F4131))</f>
        <v>South</v>
      </c>
      <c r="I4131" s="41" t="n">
        <f aca="false">IF(A4131="","",IF(D4131="Delivered",IF(B4131&lt;=INDEX(P_Due,F4131),1,0),0))</f>
        <v>1</v>
      </c>
    </row>
    <row r="4132" customFormat="false" ht="15" hidden="false" customHeight="false" outlineLevel="0" collapsed="false">
      <c r="A4132" s="37" t="n">
        <v>1003672</v>
      </c>
      <c r="B4132" s="38" t="n">
        <v>46290</v>
      </c>
      <c r="C4132" s="39" t="n">
        <v>1</v>
      </c>
      <c r="D4132" s="39" t="s">
        <v>26</v>
      </c>
      <c r="E4132" s="39"/>
      <c r="F4132" s="41" t="n">
        <f aca="false">IF(A4132="","",MATCH(A4132,P_ID,1))</f>
        <v>3672</v>
      </c>
      <c r="G4132" s="41" t="str">
        <f aca="false">IF(A4132="","",INDEX(P_Svc,F4132))</f>
        <v>Standard</v>
      </c>
      <c r="H4132" s="41" t="str">
        <f aca="false">IF(A4132="","",INDEX(P_Zone,F4132))</f>
        <v>South</v>
      </c>
      <c r="I4132" s="41" t="n">
        <f aca="false">IF(A4132="","",IF(D4132="Delivered",IF(B4132&lt;=INDEX(P_Due,F4132),1,0),0))</f>
        <v>1</v>
      </c>
    </row>
    <row r="4133" customFormat="false" ht="15" hidden="false" customHeight="false" outlineLevel="0" collapsed="false">
      <c r="A4133" s="37" t="n">
        <v>1003673</v>
      </c>
      <c r="B4133" s="38" t="n">
        <v>46290</v>
      </c>
      <c r="C4133" s="39" t="n">
        <v>1</v>
      </c>
      <c r="D4133" s="39" t="s">
        <v>26</v>
      </c>
      <c r="E4133" s="39"/>
      <c r="F4133" s="41" t="n">
        <f aca="false">IF(A4133="","",MATCH(A4133,P_ID,1))</f>
        <v>3673</v>
      </c>
      <c r="G4133" s="41" t="str">
        <f aca="false">IF(A4133="","",INDEX(P_Svc,F4133))</f>
        <v>Standard</v>
      </c>
      <c r="H4133" s="41" t="str">
        <f aca="false">IF(A4133="","",INDEX(P_Zone,F4133))</f>
        <v>Central</v>
      </c>
      <c r="I4133" s="41" t="n">
        <f aca="false">IF(A4133="","",IF(D4133="Delivered",IF(B4133&lt;=INDEX(P_Due,F4133),1,0),0))</f>
        <v>1</v>
      </c>
    </row>
    <row r="4134" customFormat="false" ht="15" hidden="false" customHeight="false" outlineLevel="0" collapsed="false">
      <c r="A4134" s="37" t="n">
        <v>1003674</v>
      </c>
      <c r="B4134" s="38" t="n">
        <v>46290</v>
      </c>
      <c r="C4134" s="39" t="n">
        <v>1</v>
      </c>
      <c r="D4134" s="39" t="s">
        <v>26</v>
      </c>
      <c r="E4134" s="39"/>
      <c r="F4134" s="41" t="n">
        <f aca="false">IF(A4134="","",MATCH(A4134,P_ID,1))</f>
        <v>3674</v>
      </c>
      <c r="G4134" s="41" t="str">
        <f aca="false">IF(A4134="","",INDEX(P_Svc,F4134))</f>
        <v>Express</v>
      </c>
      <c r="H4134" s="41" t="str">
        <f aca="false">IF(A4134="","",INDEX(P_Zone,F4134))</f>
        <v>West</v>
      </c>
      <c r="I4134" s="41" t="n">
        <f aca="false">IF(A4134="","",IF(D4134="Delivered",IF(B4134&lt;=INDEX(P_Due,F4134),1,0),0))</f>
        <v>1</v>
      </c>
    </row>
    <row r="4135" customFormat="false" ht="15" hidden="false" customHeight="false" outlineLevel="0" collapsed="false">
      <c r="A4135" s="37" t="n">
        <v>1003675</v>
      </c>
      <c r="B4135" s="38" t="n">
        <v>46290</v>
      </c>
      <c r="C4135" s="39" t="n">
        <v>1</v>
      </c>
      <c r="D4135" s="39" t="s">
        <v>26</v>
      </c>
      <c r="E4135" s="39"/>
      <c r="F4135" s="41" t="n">
        <f aca="false">IF(A4135="","",MATCH(A4135,P_ID,1))</f>
        <v>3675</v>
      </c>
      <c r="G4135" s="41" t="str">
        <f aca="false">IF(A4135="","",INDEX(P_Svc,F4135))</f>
        <v>Standard</v>
      </c>
      <c r="H4135" s="41" t="str">
        <f aca="false">IF(A4135="","",INDEX(P_Zone,F4135))</f>
        <v>North</v>
      </c>
      <c r="I4135" s="41" t="n">
        <f aca="false">IF(A4135="","",IF(D4135="Delivered",IF(B4135&lt;=INDEX(P_Due,F4135),1,0),0))</f>
        <v>1</v>
      </c>
    </row>
    <row r="4136" customFormat="false" ht="15" hidden="false" customHeight="false" outlineLevel="0" collapsed="false">
      <c r="A4136" s="37" t="n">
        <v>1003676</v>
      </c>
      <c r="B4136" s="38" t="n">
        <v>46290</v>
      </c>
      <c r="C4136" s="39" t="n">
        <v>1</v>
      </c>
      <c r="D4136" s="39" t="s">
        <v>79</v>
      </c>
      <c r="E4136" s="39" t="s">
        <v>38</v>
      </c>
      <c r="F4136" s="41" t="n">
        <f aca="false">IF(A4136="","",MATCH(A4136,P_ID,1))</f>
        <v>3676</v>
      </c>
      <c r="G4136" s="41" t="str">
        <f aca="false">IF(A4136="","",INDEX(P_Svc,F4136))</f>
        <v>Standard</v>
      </c>
      <c r="H4136" s="41" t="str">
        <f aca="false">IF(A4136="","",INDEX(P_Zone,F4136))</f>
        <v>East</v>
      </c>
      <c r="I4136" s="41" t="n">
        <f aca="false">IF(A4136="","",IF(D4136="Delivered",IF(B4136&lt;=INDEX(P_Due,F4136),1,0),0))</f>
        <v>0</v>
      </c>
    </row>
    <row r="4137" customFormat="false" ht="15" hidden="false" customHeight="false" outlineLevel="0" collapsed="false">
      <c r="A4137" s="37" t="n">
        <v>1003678</v>
      </c>
      <c r="B4137" s="38" t="n">
        <v>46290</v>
      </c>
      <c r="C4137" s="39" t="n">
        <v>1</v>
      </c>
      <c r="D4137" s="39" t="s">
        <v>26</v>
      </c>
      <c r="E4137" s="39"/>
      <c r="F4137" s="41" t="n">
        <f aca="false">IF(A4137="","",MATCH(A4137,P_ID,1))</f>
        <v>3678</v>
      </c>
      <c r="G4137" s="41" t="str">
        <f aca="false">IF(A4137="","",INDEX(P_Svc,F4137))</f>
        <v>Economy</v>
      </c>
      <c r="H4137" s="41" t="str">
        <f aca="false">IF(A4137="","",INDEX(P_Zone,F4137))</f>
        <v>East</v>
      </c>
      <c r="I4137" s="41" t="n">
        <f aca="false">IF(A4137="","",IF(D4137="Delivered",IF(B4137&lt;=INDEX(P_Due,F4137),1,0),0))</f>
        <v>1</v>
      </c>
    </row>
    <row r="4138" customFormat="false" ht="15" hidden="false" customHeight="false" outlineLevel="0" collapsed="false">
      <c r="A4138" s="37" t="n">
        <v>1003679</v>
      </c>
      <c r="B4138" s="38" t="n">
        <v>46290</v>
      </c>
      <c r="C4138" s="39" t="n">
        <v>1</v>
      </c>
      <c r="D4138" s="39" t="s">
        <v>26</v>
      </c>
      <c r="E4138" s="39"/>
      <c r="F4138" s="41" t="n">
        <f aca="false">IF(A4138="","",MATCH(A4138,P_ID,1))</f>
        <v>3679</v>
      </c>
      <c r="G4138" s="41" t="str">
        <f aca="false">IF(A4138="","",INDEX(P_Svc,F4138))</f>
        <v>Standard</v>
      </c>
      <c r="H4138" s="41" t="str">
        <f aca="false">IF(A4138="","",INDEX(P_Zone,F4138))</f>
        <v>Central</v>
      </c>
      <c r="I4138" s="41" t="n">
        <f aca="false">IF(A4138="","",IF(D4138="Delivered",IF(B4138&lt;=INDEX(P_Due,F4138),1,0),0))</f>
        <v>1</v>
      </c>
    </row>
    <row r="4139" customFormat="false" ht="15" hidden="false" customHeight="false" outlineLevel="0" collapsed="false">
      <c r="A4139" s="37" t="n">
        <v>1003681</v>
      </c>
      <c r="B4139" s="38" t="n">
        <v>46290</v>
      </c>
      <c r="C4139" s="39" t="n">
        <v>1</v>
      </c>
      <c r="D4139" s="39" t="s">
        <v>26</v>
      </c>
      <c r="E4139" s="39"/>
      <c r="F4139" s="41" t="n">
        <f aca="false">IF(A4139="","",MATCH(A4139,P_ID,1))</f>
        <v>3681</v>
      </c>
      <c r="G4139" s="41" t="str">
        <f aca="false">IF(A4139="","",INDEX(P_Svc,F4139))</f>
        <v>Standard</v>
      </c>
      <c r="H4139" s="41" t="str">
        <f aca="false">IF(A4139="","",INDEX(P_Zone,F4139))</f>
        <v>North</v>
      </c>
      <c r="I4139" s="41" t="n">
        <f aca="false">IF(A4139="","",IF(D4139="Delivered",IF(B4139&lt;=INDEX(P_Due,F4139),1,0),0))</f>
        <v>1</v>
      </c>
    </row>
    <row r="4140" customFormat="false" ht="15" hidden="false" customHeight="false" outlineLevel="0" collapsed="false">
      <c r="A4140" s="37" t="n">
        <v>1003682</v>
      </c>
      <c r="B4140" s="38" t="n">
        <v>46290</v>
      </c>
      <c r="C4140" s="39" t="n">
        <v>1</v>
      </c>
      <c r="D4140" s="39" t="s">
        <v>79</v>
      </c>
      <c r="E4140" s="39" t="s">
        <v>34</v>
      </c>
      <c r="F4140" s="41" t="n">
        <f aca="false">IF(A4140="","",MATCH(A4140,P_ID,1))</f>
        <v>3682</v>
      </c>
      <c r="G4140" s="41" t="str">
        <f aca="false">IF(A4140="","",INDEX(P_Svc,F4140))</f>
        <v>Economy</v>
      </c>
      <c r="H4140" s="41" t="str">
        <f aca="false">IF(A4140="","",INDEX(P_Zone,F4140))</f>
        <v>West</v>
      </c>
      <c r="I4140" s="41" t="n">
        <f aca="false">IF(A4140="","",IF(D4140="Delivered",IF(B4140&lt;=INDEX(P_Due,F4140),1,0),0))</f>
        <v>0</v>
      </c>
    </row>
    <row r="4141" customFormat="false" ht="15" hidden="false" customHeight="false" outlineLevel="0" collapsed="false">
      <c r="A4141" s="37" t="n">
        <v>1003683</v>
      </c>
      <c r="B4141" s="38" t="n">
        <v>46290</v>
      </c>
      <c r="C4141" s="39" t="n">
        <v>1</v>
      </c>
      <c r="D4141" s="39" t="s">
        <v>26</v>
      </c>
      <c r="E4141" s="39"/>
      <c r="F4141" s="41" t="n">
        <f aca="false">IF(A4141="","",MATCH(A4141,P_ID,1))</f>
        <v>3683</v>
      </c>
      <c r="G4141" s="41" t="str">
        <f aca="false">IF(A4141="","",INDEX(P_Svc,F4141))</f>
        <v>Standard</v>
      </c>
      <c r="H4141" s="41" t="str">
        <f aca="false">IF(A4141="","",INDEX(P_Zone,F4141))</f>
        <v>North</v>
      </c>
      <c r="I4141" s="41" t="n">
        <f aca="false">IF(A4141="","",IF(D4141="Delivered",IF(B4141&lt;=INDEX(P_Due,F4141),1,0),0))</f>
        <v>1</v>
      </c>
    </row>
    <row r="4142" customFormat="false" ht="15" hidden="false" customHeight="false" outlineLevel="0" collapsed="false">
      <c r="A4142" s="37" t="n">
        <v>1003684</v>
      </c>
      <c r="B4142" s="38" t="n">
        <v>46290</v>
      </c>
      <c r="C4142" s="39" t="n">
        <v>1</v>
      </c>
      <c r="D4142" s="39" t="s">
        <v>26</v>
      </c>
      <c r="E4142" s="39"/>
      <c r="F4142" s="41" t="n">
        <f aca="false">IF(A4142="","",MATCH(A4142,P_ID,1))</f>
        <v>3684</v>
      </c>
      <c r="G4142" s="41" t="str">
        <f aca="false">IF(A4142="","",INDEX(P_Svc,F4142))</f>
        <v>Standard</v>
      </c>
      <c r="H4142" s="41" t="str">
        <f aca="false">IF(A4142="","",INDEX(P_Zone,F4142))</f>
        <v>South</v>
      </c>
      <c r="I4142" s="41" t="n">
        <f aca="false">IF(A4142="","",IF(D4142="Delivered",IF(B4142&lt;=INDEX(P_Due,F4142),1,0),0))</f>
        <v>1</v>
      </c>
    </row>
    <row r="4143" customFormat="false" ht="15" hidden="false" customHeight="false" outlineLevel="0" collapsed="false">
      <c r="A4143" s="37" t="n">
        <v>1003685</v>
      </c>
      <c r="B4143" s="38" t="n">
        <v>46290</v>
      </c>
      <c r="C4143" s="39" t="n">
        <v>1</v>
      </c>
      <c r="D4143" s="39" t="s">
        <v>79</v>
      </c>
      <c r="E4143" s="39" t="s">
        <v>34</v>
      </c>
      <c r="F4143" s="41" t="n">
        <f aca="false">IF(A4143="","",MATCH(A4143,P_ID,1))</f>
        <v>3685</v>
      </c>
      <c r="G4143" s="41" t="str">
        <f aca="false">IF(A4143="","",INDEX(P_Svc,F4143))</f>
        <v>Standard</v>
      </c>
      <c r="H4143" s="41" t="str">
        <f aca="false">IF(A4143="","",INDEX(P_Zone,F4143))</f>
        <v>East</v>
      </c>
      <c r="I4143" s="41" t="n">
        <f aca="false">IF(A4143="","",IF(D4143="Delivered",IF(B4143&lt;=INDEX(P_Due,F4143),1,0),0))</f>
        <v>0</v>
      </c>
    </row>
    <row r="4144" customFormat="false" ht="15" hidden="false" customHeight="false" outlineLevel="0" collapsed="false">
      <c r="A4144" s="37" t="n">
        <v>1003686</v>
      </c>
      <c r="B4144" s="38" t="n">
        <v>46290</v>
      </c>
      <c r="C4144" s="39" t="n">
        <v>1</v>
      </c>
      <c r="D4144" s="39" t="s">
        <v>26</v>
      </c>
      <c r="E4144" s="39"/>
      <c r="F4144" s="41" t="n">
        <f aca="false">IF(A4144="","",MATCH(A4144,P_ID,1))</f>
        <v>3686</v>
      </c>
      <c r="G4144" s="41" t="str">
        <f aca="false">IF(A4144="","",INDEX(P_Svc,F4144))</f>
        <v>Standard</v>
      </c>
      <c r="H4144" s="41" t="str">
        <f aca="false">IF(A4144="","",INDEX(P_Zone,F4144))</f>
        <v>North</v>
      </c>
      <c r="I4144" s="41" t="n">
        <f aca="false">IF(A4144="","",IF(D4144="Delivered",IF(B4144&lt;=INDEX(P_Due,F4144),1,0),0))</f>
        <v>1</v>
      </c>
    </row>
    <row r="4145" customFormat="false" ht="15" hidden="false" customHeight="false" outlineLevel="0" collapsed="false">
      <c r="A4145" s="37" t="n">
        <v>1003687</v>
      </c>
      <c r="B4145" s="38" t="n">
        <v>46290</v>
      </c>
      <c r="C4145" s="39" t="n">
        <v>1</v>
      </c>
      <c r="D4145" s="39" t="s">
        <v>26</v>
      </c>
      <c r="E4145" s="39"/>
      <c r="F4145" s="41" t="n">
        <f aca="false">IF(A4145="","",MATCH(A4145,P_ID,1))</f>
        <v>3687</v>
      </c>
      <c r="G4145" s="41" t="str">
        <f aca="false">IF(A4145="","",INDEX(P_Svc,F4145))</f>
        <v>Standard</v>
      </c>
      <c r="H4145" s="41" t="str">
        <f aca="false">IF(A4145="","",INDEX(P_Zone,F4145))</f>
        <v>East</v>
      </c>
      <c r="I4145" s="41" t="n">
        <f aca="false">IF(A4145="","",IF(D4145="Delivered",IF(B4145&lt;=INDEX(P_Due,F4145),1,0),0))</f>
        <v>1</v>
      </c>
    </row>
    <row r="4146" customFormat="false" ht="15" hidden="false" customHeight="false" outlineLevel="0" collapsed="false">
      <c r="A4146" s="37" t="n">
        <v>1003688</v>
      </c>
      <c r="B4146" s="38" t="n">
        <v>46290</v>
      </c>
      <c r="C4146" s="39" t="n">
        <v>1</v>
      </c>
      <c r="D4146" s="39" t="s">
        <v>26</v>
      </c>
      <c r="E4146" s="39"/>
      <c r="F4146" s="41" t="n">
        <f aca="false">IF(A4146="","",MATCH(A4146,P_ID,1))</f>
        <v>3688</v>
      </c>
      <c r="G4146" s="41" t="str">
        <f aca="false">IF(A4146="","",INDEX(P_Svc,F4146))</f>
        <v>Economy</v>
      </c>
      <c r="H4146" s="41" t="str">
        <f aca="false">IF(A4146="","",INDEX(P_Zone,F4146))</f>
        <v>East</v>
      </c>
      <c r="I4146" s="41" t="n">
        <f aca="false">IF(A4146="","",IF(D4146="Delivered",IF(B4146&lt;=INDEX(P_Due,F4146),1,0),0))</f>
        <v>1</v>
      </c>
    </row>
    <row r="4147" customFormat="false" ht="15" hidden="false" customHeight="false" outlineLevel="0" collapsed="false">
      <c r="A4147" s="37" t="n">
        <v>1003690</v>
      </c>
      <c r="B4147" s="38" t="n">
        <v>46290</v>
      </c>
      <c r="C4147" s="39" t="n">
        <v>1</v>
      </c>
      <c r="D4147" s="39" t="s">
        <v>79</v>
      </c>
      <c r="E4147" s="39" t="s">
        <v>34</v>
      </c>
      <c r="F4147" s="41" t="n">
        <f aca="false">IF(A4147="","",MATCH(A4147,P_ID,1))</f>
        <v>3690</v>
      </c>
      <c r="G4147" s="41" t="str">
        <f aca="false">IF(A4147="","",INDEX(P_Svc,F4147))</f>
        <v>Standard</v>
      </c>
      <c r="H4147" s="41" t="str">
        <f aca="false">IF(A4147="","",INDEX(P_Zone,F4147))</f>
        <v>North</v>
      </c>
      <c r="I4147" s="41" t="n">
        <f aca="false">IF(A4147="","",IF(D4147="Delivered",IF(B4147&lt;=INDEX(P_Due,F4147),1,0),0))</f>
        <v>0</v>
      </c>
    </row>
    <row r="4148" customFormat="false" ht="15" hidden="false" customHeight="false" outlineLevel="0" collapsed="false">
      <c r="A4148" s="37" t="n">
        <v>1003691</v>
      </c>
      <c r="B4148" s="38" t="n">
        <v>46290</v>
      </c>
      <c r="C4148" s="39" t="n">
        <v>1</v>
      </c>
      <c r="D4148" s="39" t="s">
        <v>26</v>
      </c>
      <c r="E4148" s="39"/>
      <c r="F4148" s="41" t="n">
        <f aca="false">IF(A4148="","",MATCH(A4148,P_ID,1))</f>
        <v>3691</v>
      </c>
      <c r="G4148" s="41" t="str">
        <f aca="false">IF(A4148="","",INDEX(P_Svc,F4148))</f>
        <v>Standard</v>
      </c>
      <c r="H4148" s="41" t="str">
        <f aca="false">IF(A4148="","",INDEX(P_Zone,F4148))</f>
        <v>West</v>
      </c>
      <c r="I4148" s="41" t="n">
        <f aca="false">IF(A4148="","",IF(D4148="Delivered",IF(B4148&lt;=INDEX(P_Due,F4148),1,0),0))</f>
        <v>1</v>
      </c>
    </row>
    <row r="4149" customFormat="false" ht="15" hidden="false" customHeight="false" outlineLevel="0" collapsed="false">
      <c r="A4149" s="37" t="n">
        <v>1003693</v>
      </c>
      <c r="B4149" s="38" t="n">
        <v>46290</v>
      </c>
      <c r="C4149" s="39" t="n">
        <v>1</v>
      </c>
      <c r="D4149" s="39" t="s">
        <v>26</v>
      </c>
      <c r="E4149" s="39"/>
      <c r="F4149" s="41" t="n">
        <f aca="false">IF(A4149="","",MATCH(A4149,P_ID,1))</f>
        <v>3693</v>
      </c>
      <c r="G4149" s="41" t="str">
        <f aca="false">IF(A4149="","",INDEX(P_Svc,F4149))</f>
        <v>Standard</v>
      </c>
      <c r="H4149" s="41" t="str">
        <f aca="false">IF(A4149="","",INDEX(P_Zone,F4149))</f>
        <v>North</v>
      </c>
      <c r="I4149" s="41" t="n">
        <f aca="false">IF(A4149="","",IF(D4149="Delivered",IF(B4149&lt;=INDEX(P_Due,F4149),1,0),0))</f>
        <v>1</v>
      </c>
    </row>
    <row r="4150" customFormat="false" ht="15" hidden="false" customHeight="false" outlineLevel="0" collapsed="false">
      <c r="A4150" s="37" t="n">
        <v>1003694</v>
      </c>
      <c r="B4150" s="38" t="n">
        <v>46290</v>
      </c>
      <c r="C4150" s="39" t="n">
        <v>1</v>
      </c>
      <c r="D4150" s="39" t="s">
        <v>26</v>
      </c>
      <c r="E4150" s="39"/>
      <c r="F4150" s="41" t="n">
        <f aca="false">IF(A4150="","",MATCH(A4150,P_ID,1))</f>
        <v>3694</v>
      </c>
      <c r="G4150" s="41" t="str">
        <f aca="false">IF(A4150="","",INDEX(P_Svc,F4150))</f>
        <v>Standard</v>
      </c>
      <c r="H4150" s="41" t="str">
        <f aca="false">IF(A4150="","",INDEX(P_Zone,F4150))</f>
        <v>West</v>
      </c>
      <c r="I4150" s="41" t="n">
        <f aca="false">IF(A4150="","",IF(D4150="Delivered",IF(B4150&lt;=INDEX(P_Due,F4150),1,0),0))</f>
        <v>1</v>
      </c>
    </row>
    <row r="4151" customFormat="false" ht="15" hidden="false" customHeight="false" outlineLevel="0" collapsed="false">
      <c r="A4151" s="37" t="n">
        <v>1003696</v>
      </c>
      <c r="B4151" s="38" t="n">
        <v>46290</v>
      </c>
      <c r="C4151" s="39" t="n">
        <v>1</v>
      </c>
      <c r="D4151" s="39" t="s">
        <v>79</v>
      </c>
      <c r="E4151" s="39" t="s">
        <v>32</v>
      </c>
      <c r="F4151" s="41" t="n">
        <f aca="false">IF(A4151="","",MATCH(A4151,P_ID,1))</f>
        <v>3696</v>
      </c>
      <c r="G4151" s="41" t="str">
        <f aca="false">IF(A4151="","",INDEX(P_Svc,F4151))</f>
        <v>Standard</v>
      </c>
      <c r="H4151" s="41" t="str">
        <f aca="false">IF(A4151="","",INDEX(P_Zone,F4151))</f>
        <v>South</v>
      </c>
      <c r="I4151" s="41" t="n">
        <f aca="false">IF(A4151="","",IF(D4151="Delivered",IF(B4151&lt;=INDEX(P_Due,F4151),1,0),0))</f>
        <v>0</v>
      </c>
    </row>
    <row r="4152" customFormat="false" ht="15" hidden="false" customHeight="false" outlineLevel="0" collapsed="false">
      <c r="A4152" s="37" t="n">
        <v>1003697</v>
      </c>
      <c r="B4152" s="38" t="n">
        <v>46290</v>
      </c>
      <c r="C4152" s="39" t="n">
        <v>1</v>
      </c>
      <c r="D4152" s="39" t="s">
        <v>26</v>
      </c>
      <c r="E4152" s="39"/>
      <c r="F4152" s="41" t="n">
        <f aca="false">IF(A4152="","",MATCH(A4152,P_ID,1))</f>
        <v>3697</v>
      </c>
      <c r="G4152" s="41" t="str">
        <f aca="false">IF(A4152="","",INDEX(P_Svc,F4152))</f>
        <v>Economy</v>
      </c>
      <c r="H4152" s="41" t="str">
        <f aca="false">IF(A4152="","",INDEX(P_Zone,F4152))</f>
        <v>Central</v>
      </c>
      <c r="I4152" s="41" t="n">
        <f aca="false">IF(A4152="","",IF(D4152="Delivered",IF(B4152&lt;=INDEX(P_Due,F4152),1,0),0))</f>
        <v>1</v>
      </c>
    </row>
    <row r="4153" customFormat="false" ht="15" hidden="false" customHeight="false" outlineLevel="0" collapsed="false">
      <c r="A4153" s="37" t="n">
        <v>1003698</v>
      </c>
      <c r="B4153" s="38" t="n">
        <v>46290</v>
      </c>
      <c r="C4153" s="39" t="n">
        <v>1</v>
      </c>
      <c r="D4153" s="39" t="s">
        <v>79</v>
      </c>
      <c r="E4153" s="39" t="s">
        <v>38</v>
      </c>
      <c r="F4153" s="41" t="n">
        <f aca="false">IF(A4153="","",MATCH(A4153,P_ID,1))</f>
        <v>3698</v>
      </c>
      <c r="G4153" s="41" t="str">
        <f aca="false">IF(A4153="","",INDEX(P_Svc,F4153))</f>
        <v>Standard</v>
      </c>
      <c r="H4153" s="41" t="str">
        <f aca="false">IF(A4153="","",INDEX(P_Zone,F4153))</f>
        <v>South</v>
      </c>
      <c r="I4153" s="41" t="n">
        <f aca="false">IF(A4153="","",IF(D4153="Delivered",IF(B4153&lt;=INDEX(P_Due,F4153),1,0),0))</f>
        <v>0</v>
      </c>
    </row>
    <row r="4154" customFormat="false" ht="15" hidden="false" customHeight="false" outlineLevel="0" collapsed="false">
      <c r="A4154" s="37" t="n">
        <v>1003699</v>
      </c>
      <c r="B4154" s="38" t="n">
        <v>46290</v>
      </c>
      <c r="C4154" s="39" t="n">
        <v>1</v>
      </c>
      <c r="D4154" s="39" t="s">
        <v>26</v>
      </c>
      <c r="E4154" s="39"/>
      <c r="F4154" s="41" t="n">
        <f aca="false">IF(A4154="","",MATCH(A4154,P_ID,1))</f>
        <v>3699</v>
      </c>
      <c r="G4154" s="41" t="str">
        <f aca="false">IF(A4154="","",INDEX(P_Svc,F4154))</f>
        <v>Standard</v>
      </c>
      <c r="H4154" s="41" t="str">
        <f aca="false">IF(A4154="","",INDEX(P_Zone,F4154))</f>
        <v>East</v>
      </c>
      <c r="I4154" s="41" t="n">
        <f aca="false">IF(A4154="","",IF(D4154="Delivered",IF(B4154&lt;=INDEX(P_Due,F4154),1,0),0))</f>
        <v>1</v>
      </c>
    </row>
    <row r="4155" customFormat="false" ht="15" hidden="false" customHeight="false" outlineLevel="0" collapsed="false">
      <c r="A4155" s="37" t="n">
        <v>1003700</v>
      </c>
      <c r="B4155" s="38" t="n">
        <v>46290</v>
      </c>
      <c r="C4155" s="39" t="n">
        <v>1</v>
      </c>
      <c r="D4155" s="39" t="s">
        <v>26</v>
      </c>
      <c r="E4155" s="39"/>
      <c r="F4155" s="41" t="n">
        <f aca="false">IF(A4155="","",MATCH(A4155,P_ID,1))</f>
        <v>3700</v>
      </c>
      <c r="G4155" s="41" t="str">
        <f aca="false">IF(A4155="","",INDEX(P_Svc,F4155))</f>
        <v>Standard</v>
      </c>
      <c r="H4155" s="41" t="str">
        <f aca="false">IF(A4155="","",INDEX(P_Zone,F4155))</f>
        <v>West</v>
      </c>
      <c r="I4155" s="41" t="n">
        <f aca="false">IF(A4155="","",IF(D4155="Delivered",IF(B4155&lt;=INDEX(P_Due,F4155),1,0),0))</f>
        <v>1</v>
      </c>
    </row>
    <row r="4156" customFormat="false" ht="15" hidden="false" customHeight="false" outlineLevel="0" collapsed="false">
      <c r="A4156" s="37" t="n">
        <v>1003701</v>
      </c>
      <c r="B4156" s="38" t="n">
        <v>46290</v>
      </c>
      <c r="C4156" s="39" t="n">
        <v>1</v>
      </c>
      <c r="D4156" s="39" t="s">
        <v>79</v>
      </c>
      <c r="E4156" s="39" t="s">
        <v>32</v>
      </c>
      <c r="F4156" s="41" t="n">
        <f aca="false">IF(A4156="","",MATCH(A4156,P_ID,1))</f>
        <v>3701</v>
      </c>
      <c r="G4156" s="41" t="str">
        <f aca="false">IF(A4156="","",INDEX(P_Svc,F4156))</f>
        <v>Standard</v>
      </c>
      <c r="H4156" s="41" t="str">
        <f aca="false">IF(A4156="","",INDEX(P_Zone,F4156))</f>
        <v>West</v>
      </c>
      <c r="I4156" s="41" t="n">
        <f aca="false">IF(A4156="","",IF(D4156="Delivered",IF(B4156&lt;=INDEX(P_Due,F4156),1,0),0))</f>
        <v>0</v>
      </c>
    </row>
    <row r="4157" customFormat="false" ht="15" hidden="false" customHeight="false" outlineLevel="0" collapsed="false">
      <c r="A4157" s="37" t="n">
        <v>1003702</v>
      </c>
      <c r="B4157" s="38" t="n">
        <v>46290</v>
      </c>
      <c r="C4157" s="39" t="n">
        <v>1</v>
      </c>
      <c r="D4157" s="39" t="s">
        <v>26</v>
      </c>
      <c r="E4157" s="39"/>
      <c r="F4157" s="41" t="n">
        <f aca="false">IF(A4157="","",MATCH(A4157,P_ID,1))</f>
        <v>3702</v>
      </c>
      <c r="G4157" s="41" t="str">
        <f aca="false">IF(A4157="","",INDEX(P_Svc,F4157))</f>
        <v>Standard</v>
      </c>
      <c r="H4157" s="41" t="str">
        <f aca="false">IF(A4157="","",INDEX(P_Zone,F4157))</f>
        <v>South</v>
      </c>
      <c r="I4157" s="41" t="n">
        <f aca="false">IF(A4157="","",IF(D4157="Delivered",IF(B4157&lt;=INDEX(P_Due,F4157),1,0),0))</f>
        <v>1</v>
      </c>
    </row>
    <row r="4158" customFormat="false" ht="15" hidden="false" customHeight="false" outlineLevel="0" collapsed="false">
      <c r="A4158" s="37" t="n">
        <v>1003703</v>
      </c>
      <c r="B4158" s="38" t="n">
        <v>46290</v>
      </c>
      <c r="C4158" s="39" t="n">
        <v>1</v>
      </c>
      <c r="D4158" s="39" t="s">
        <v>26</v>
      </c>
      <c r="E4158" s="39"/>
      <c r="F4158" s="41" t="n">
        <f aca="false">IF(A4158="","",MATCH(A4158,P_ID,1))</f>
        <v>3703</v>
      </c>
      <c r="G4158" s="41" t="str">
        <f aca="false">IF(A4158="","",INDEX(P_Svc,F4158))</f>
        <v>Economy</v>
      </c>
      <c r="H4158" s="41" t="str">
        <f aca="false">IF(A4158="","",INDEX(P_Zone,F4158))</f>
        <v>North</v>
      </c>
      <c r="I4158" s="41" t="n">
        <f aca="false">IF(A4158="","",IF(D4158="Delivered",IF(B4158&lt;=INDEX(P_Due,F4158),1,0),0))</f>
        <v>1</v>
      </c>
    </row>
    <row r="4159" customFormat="false" ht="15" hidden="false" customHeight="false" outlineLevel="0" collapsed="false">
      <c r="A4159" s="37" t="n">
        <v>1003704</v>
      </c>
      <c r="B4159" s="38" t="n">
        <v>46290</v>
      </c>
      <c r="C4159" s="39" t="n">
        <v>1</v>
      </c>
      <c r="D4159" s="39" t="s">
        <v>26</v>
      </c>
      <c r="E4159" s="39"/>
      <c r="F4159" s="41" t="n">
        <f aca="false">IF(A4159="","",MATCH(A4159,P_ID,1))</f>
        <v>3704</v>
      </c>
      <c r="G4159" s="41" t="str">
        <f aca="false">IF(A4159="","",INDEX(P_Svc,F4159))</f>
        <v>Economy</v>
      </c>
      <c r="H4159" s="41" t="str">
        <f aca="false">IF(A4159="","",INDEX(P_Zone,F4159))</f>
        <v>Central</v>
      </c>
      <c r="I4159" s="41" t="n">
        <f aca="false">IF(A4159="","",IF(D4159="Delivered",IF(B4159&lt;=INDEX(P_Due,F4159),1,0),0))</f>
        <v>1</v>
      </c>
    </row>
    <row r="4160" customFormat="false" ht="15" hidden="false" customHeight="false" outlineLevel="0" collapsed="false">
      <c r="A4160" s="37" t="n">
        <v>1003705</v>
      </c>
      <c r="B4160" s="38" t="n">
        <v>46290</v>
      </c>
      <c r="C4160" s="39" t="n">
        <v>1</v>
      </c>
      <c r="D4160" s="39" t="s">
        <v>26</v>
      </c>
      <c r="E4160" s="39"/>
      <c r="F4160" s="41" t="n">
        <f aca="false">IF(A4160="","",MATCH(A4160,P_ID,1))</f>
        <v>3705</v>
      </c>
      <c r="G4160" s="41" t="str">
        <f aca="false">IF(A4160="","",INDEX(P_Svc,F4160))</f>
        <v>Standard</v>
      </c>
      <c r="H4160" s="41" t="str">
        <f aca="false">IF(A4160="","",INDEX(P_Zone,F4160))</f>
        <v>South</v>
      </c>
      <c r="I4160" s="41" t="n">
        <f aca="false">IF(A4160="","",IF(D4160="Delivered",IF(B4160&lt;=INDEX(P_Due,F4160),1,0),0))</f>
        <v>1</v>
      </c>
    </row>
    <row r="4161" customFormat="false" ht="15" hidden="false" customHeight="false" outlineLevel="0" collapsed="false">
      <c r="A4161" s="37" t="n">
        <v>1003706</v>
      </c>
      <c r="B4161" s="38" t="n">
        <v>46290</v>
      </c>
      <c r="C4161" s="39" t="n">
        <v>1</v>
      </c>
      <c r="D4161" s="39" t="s">
        <v>26</v>
      </c>
      <c r="E4161" s="39"/>
      <c r="F4161" s="41" t="n">
        <f aca="false">IF(A4161="","",MATCH(A4161,P_ID,1))</f>
        <v>3706</v>
      </c>
      <c r="G4161" s="41" t="str">
        <f aca="false">IF(A4161="","",INDEX(P_Svc,F4161))</f>
        <v>Economy</v>
      </c>
      <c r="H4161" s="41" t="str">
        <f aca="false">IF(A4161="","",INDEX(P_Zone,F4161))</f>
        <v>North</v>
      </c>
      <c r="I4161" s="41" t="n">
        <f aca="false">IF(A4161="","",IF(D4161="Delivered",IF(B4161&lt;=INDEX(P_Due,F4161),1,0),0))</f>
        <v>1</v>
      </c>
    </row>
    <row r="4162" customFormat="false" ht="15" hidden="false" customHeight="false" outlineLevel="0" collapsed="false">
      <c r="A4162" s="37" t="n">
        <v>1003707</v>
      </c>
      <c r="B4162" s="38" t="n">
        <v>46290</v>
      </c>
      <c r="C4162" s="39" t="n">
        <v>1</v>
      </c>
      <c r="D4162" s="39" t="s">
        <v>26</v>
      </c>
      <c r="E4162" s="39"/>
      <c r="F4162" s="41" t="n">
        <f aca="false">IF(A4162="","",MATCH(A4162,P_ID,1))</f>
        <v>3707</v>
      </c>
      <c r="G4162" s="41" t="str">
        <f aca="false">IF(A4162="","",INDEX(P_Svc,F4162))</f>
        <v>Standard</v>
      </c>
      <c r="H4162" s="41" t="str">
        <f aca="false">IF(A4162="","",INDEX(P_Zone,F4162))</f>
        <v>South</v>
      </c>
      <c r="I4162" s="41" t="n">
        <f aca="false">IF(A4162="","",IF(D4162="Delivered",IF(B4162&lt;=INDEX(P_Due,F4162),1,0),0))</f>
        <v>1</v>
      </c>
    </row>
    <row r="4163" customFormat="false" ht="15" hidden="false" customHeight="false" outlineLevel="0" collapsed="false">
      <c r="A4163" s="37" t="n">
        <v>1003708</v>
      </c>
      <c r="B4163" s="38" t="n">
        <v>46290</v>
      </c>
      <c r="C4163" s="39" t="n">
        <v>1</v>
      </c>
      <c r="D4163" s="39" t="s">
        <v>26</v>
      </c>
      <c r="E4163" s="39"/>
      <c r="F4163" s="41" t="n">
        <f aca="false">IF(A4163="","",MATCH(A4163,P_ID,1))</f>
        <v>3708</v>
      </c>
      <c r="G4163" s="41" t="str">
        <f aca="false">IF(A4163="","",INDEX(P_Svc,F4163))</f>
        <v>Express</v>
      </c>
      <c r="H4163" s="41" t="str">
        <f aca="false">IF(A4163="","",INDEX(P_Zone,F4163))</f>
        <v>South</v>
      </c>
      <c r="I4163" s="41" t="n">
        <f aca="false">IF(A4163="","",IF(D4163="Delivered",IF(B4163&lt;=INDEX(P_Due,F4163),1,0),0))</f>
        <v>1</v>
      </c>
    </row>
    <row r="4164" customFormat="false" ht="15" hidden="false" customHeight="false" outlineLevel="0" collapsed="false">
      <c r="A4164" s="37" t="n">
        <v>1003709</v>
      </c>
      <c r="B4164" s="38" t="n">
        <v>46290</v>
      </c>
      <c r="C4164" s="39" t="n">
        <v>1</v>
      </c>
      <c r="D4164" s="39" t="s">
        <v>26</v>
      </c>
      <c r="E4164" s="39"/>
      <c r="F4164" s="41" t="n">
        <f aca="false">IF(A4164="","",MATCH(A4164,P_ID,1))</f>
        <v>3709</v>
      </c>
      <c r="G4164" s="41" t="str">
        <f aca="false">IF(A4164="","",INDEX(P_Svc,F4164))</f>
        <v>Standard</v>
      </c>
      <c r="H4164" s="41" t="str">
        <f aca="false">IF(A4164="","",INDEX(P_Zone,F4164))</f>
        <v>East</v>
      </c>
      <c r="I4164" s="41" t="n">
        <f aca="false">IF(A4164="","",IF(D4164="Delivered",IF(B4164&lt;=INDEX(P_Due,F4164),1,0),0))</f>
        <v>1</v>
      </c>
    </row>
    <row r="4165" customFormat="false" ht="15" hidden="false" customHeight="false" outlineLevel="0" collapsed="false">
      <c r="A4165" s="37" t="n">
        <v>1003710</v>
      </c>
      <c r="B4165" s="38" t="n">
        <v>46290</v>
      </c>
      <c r="C4165" s="39" t="n">
        <v>1</v>
      </c>
      <c r="D4165" s="39" t="s">
        <v>26</v>
      </c>
      <c r="E4165" s="39"/>
      <c r="F4165" s="41" t="n">
        <f aca="false">IF(A4165="","",MATCH(A4165,P_ID,1))</f>
        <v>3710</v>
      </c>
      <c r="G4165" s="41" t="str">
        <f aca="false">IF(A4165="","",INDEX(P_Svc,F4165))</f>
        <v>Standard</v>
      </c>
      <c r="H4165" s="41" t="str">
        <f aca="false">IF(A4165="","",INDEX(P_Zone,F4165))</f>
        <v>South</v>
      </c>
      <c r="I4165" s="41" t="n">
        <f aca="false">IF(A4165="","",IF(D4165="Delivered",IF(B4165&lt;=INDEX(P_Due,F4165),1,0),0))</f>
        <v>1</v>
      </c>
    </row>
    <row r="4166" customFormat="false" ht="15" hidden="false" customHeight="false" outlineLevel="0" collapsed="false">
      <c r="A4166" s="37" t="n">
        <v>1003713</v>
      </c>
      <c r="B4166" s="38" t="n">
        <v>46290</v>
      </c>
      <c r="C4166" s="39" t="n">
        <v>1</v>
      </c>
      <c r="D4166" s="39" t="s">
        <v>26</v>
      </c>
      <c r="E4166" s="39"/>
      <c r="F4166" s="41" t="n">
        <f aca="false">IF(A4166="","",MATCH(A4166,P_ID,1))</f>
        <v>3713</v>
      </c>
      <c r="G4166" s="41" t="str">
        <f aca="false">IF(A4166="","",INDEX(P_Svc,F4166))</f>
        <v>Standard</v>
      </c>
      <c r="H4166" s="41" t="str">
        <f aca="false">IF(A4166="","",INDEX(P_Zone,F4166))</f>
        <v>Central</v>
      </c>
      <c r="I4166" s="41" t="n">
        <f aca="false">IF(A4166="","",IF(D4166="Delivered",IF(B4166&lt;=INDEX(P_Due,F4166),1,0),0))</f>
        <v>1</v>
      </c>
    </row>
    <row r="4167" customFormat="false" ht="15" hidden="false" customHeight="false" outlineLevel="0" collapsed="false">
      <c r="A4167" s="37" t="n">
        <v>1003714</v>
      </c>
      <c r="B4167" s="38" t="n">
        <v>46290</v>
      </c>
      <c r="C4167" s="39" t="n">
        <v>1</v>
      </c>
      <c r="D4167" s="39" t="s">
        <v>26</v>
      </c>
      <c r="E4167" s="39"/>
      <c r="F4167" s="41" t="n">
        <f aca="false">IF(A4167="","",MATCH(A4167,P_ID,1))</f>
        <v>3714</v>
      </c>
      <c r="G4167" s="41" t="str">
        <f aca="false">IF(A4167="","",INDEX(P_Svc,F4167))</f>
        <v>Economy</v>
      </c>
      <c r="H4167" s="41" t="str">
        <f aca="false">IF(A4167="","",INDEX(P_Zone,F4167))</f>
        <v>West</v>
      </c>
      <c r="I4167" s="41" t="n">
        <f aca="false">IF(A4167="","",IF(D4167="Delivered",IF(B4167&lt;=INDEX(P_Due,F4167),1,0),0))</f>
        <v>1</v>
      </c>
    </row>
    <row r="4168" customFormat="false" ht="15" hidden="false" customHeight="false" outlineLevel="0" collapsed="false">
      <c r="A4168" s="37" t="n">
        <v>1003715</v>
      </c>
      <c r="B4168" s="38" t="n">
        <v>46290</v>
      </c>
      <c r="C4168" s="39" t="n">
        <v>1</v>
      </c>
      <c r="D4168" s="39" t="s">
        <v>26</v>
      </c>
      <c r="E4168" s="39"/>
      <c r="F4168" s="41" t="n">
        <f aca="false">IF(A4168="","",MATCH(A4168,P_ID,1))</f>
        <v>3715</v>
      </c>
      <c r="G4168" s="41" t="str">
        <f aca="false">IF(A4168="","",INDEX(P_Svc,F4168))</f>
        <v>Standard</v>
      </c>
      <c r="H4168" s="41" t="str">
        <f aca="false">IF(A4168="","",INDEX(P_Zone,F4168))</f>
        <v>East</v>
      </c>
      <c r="I4168" s="41" t="n">
        <f aca="false">IF(A4168="","",IF(D4168="Delivered",IF(B4168&lt;=INDEX(P_Due,F4168),1,0),0))</f>
        <v>1</v>
      </c>
    </row>
    <row r="4169" customFormat="false" ht="15" hidden="false" customHeight="false" outlineLevel="0" collapsed="false">
      <c r="A4169" s="37" t="n">
        <v>1003716</v>
      </c>
      <c r="B4169" s="38" t="n">
        <v>46290</v>
      </c>
      <c r="C4169" s="39" t="n">
        <v>1</v>
      </c>
      <c r="D4169" s="39" t="s">
        <v>26</v>
      </c>
      <c r="E4169" s="39"/>
      <c r="F4169" s="41" t="n">
        <f aca="false">IF(A4169="","",MATCH(A4169,P_ID,1))</f>
        <v>3716</v>
      </c>
      <c r="G4169" s="41" t="str">
        <f aca="false">IF(A4169="","",INDEX(P_Svc,F4169))</f>
        <v>Standard</v>
      </c>
      <c r="H4169" s="41" t="str">
        <f aca="false">IF(A4169="","",INDEX(P_Zone,F4169))</f>
        <v>North</v>
      </c>
      <c r="I4169" s="41" t="n">
        <f aca="false">IF(A4169="","",IF(D4169="Delivered",IF(B4169&lt;=INDEX(P_Due,F4169),1,0),0))</f>
        <v>1</v>
      </c>
    </row>
    <row r="4170" customFormat="false" ht="15" hidden="false" customHeight="false" outlineLevel="0" collapsed="false">
      <c r="A4170" s="37" t="n">
        <v>1003717</v>
      </c>
      <c r="B4170" s="38" t="n">
        <v>46290</v>
      </c>
      <c r="C4170" s="39" t="n">
        <v>1</v>
      </c>
      <c r="D4170" s="39" t="s">
        <v>26</v>
      </c>
      <c r="E4170" s="39"/>
      <c r="F4170" s="41" t="n">
        <f aca="false">IF(A4170="","",MATCH(A4170,P_ID,1))</f>
        <v>3717</v>
      </c>
      <c r="G4170" s="41" t="str">
        <f aca="false">IF(A4170="","",INDEX(P_Svc,F4170))</f>
        <v>Standard</v>
      </c>
      <c r="H4170" s="41" t="str">
        <f aca="false">IF(A4170="","",INDEX(P_Zone,F4170))</f>
        <v>North</v>
      </c>
      <c r="I4170" s="41" t="n">
        <f aca="false">IF(A4170="","",IF(D4170="Delivered",IF(B4170&lt;=INDEX(P_Due,F4170),1,0),0))</f>
        <v>1</v>
      </c>
    </row>
    <row r="4171" customFormat="false" ht="15" hidden="false" customHeight="false" outlineLevel="0" collapsed="false">
      <c r="A4171" s="37" t="n">
        <v>1003718</v>
      </c>
      <c r="B4171" s="38" t="n">
        <v>46290</v>
      </c>
      <c r="C4171" s="39" t="n">
        <v>1</v>
      </c>
      <c r="D4171" s="39" t="s">
        <v>26</v>
      </c>
      <c r="E4171" s="39"/>
      <c r="F4171" s="41" t="n">
        <f aca="false">IF(A4171="","",MATCH(A4171,P_ID,1))</f>
        <v>3718</v>
      </c>
      <c r="G4171" s="41" t="str">
        <f aca="false">IF(A4171="","",INDEX(P_Svc,F4171))</f>
        <v>Standard</v>
      </c>
      <c r="H4171" s="41" t="str">
        <f aca="false">IF(A4171="","",INDEX(P_Zone,F4171))</f>
        <v>North</v>
      </c>
      <c r="I4171" s="41" t="n">
        <f aca="false">IF(A4171="","",IF(D4171="Delivered",IF(B4171&lt;=INDEX(P_Due,F4171),1,0),0))</f>
        <v>1</v>
      </c>
    </row>
    <row r="4172" customFormat="false" ht="15" hidden="false" customHeight="false" outlineLevel="0" collapsed="false">
      <c r="A4172" s="37" t="n">
        <v>1003719</v>
      </c>
      <c r="B4172" s="38" t="n">
        <v>46290</v>
      </c>
      <c r="C4172" s="39" t="n">
        <v>1</v>
      </c>
      <c r="D4172" s="39" t="s">
        <v>26</v>
      </c>
      <c r="E4172" s="39"/>
      <c r="F4172" s="41" t="n">
        <f aca="false">IF(A4172="","",MATCH(A4172,P_ID,1))</f>
        <v>3719</v>
      </c>
      <c r="G4172" s="41" t="str">
        <f aca="false">IF(A4172="","",INDEX(P_Svc,F4172))</f>
        <v>Standard</v>
      </c>
      <c r="H4172" s="41" t="str">
        <f aca="false">IF(A4172="","",INDEX(P_Zone,F4172))</f>
        <v>West</v>
      </c>
      <c r="I4172" s="41" t="n">
        <f aca="false">IF(A4172="","",IF(D4172="Delivered",IF(B4172&lt;=INDEX(P_Due,F4172),1,0),0))</f>
        <v>1</v>
      </c>
    </row>
    <row r="4173" customFormat="false" ht="15" hidden="false" customHeight="false" outlineLevel="0" collapsed="false">
      <c r="A4173" s="37" t="n">
        <v>1003720</v>
      </c>
      <c r="B4173" s="38" t="n">
        <v>46290</v>
      </c>
      <c r="C4173" s="39" t="n">
        <v>1</v>
      </c>
      <c r="D4173" s="39" t="s">
        <v>79</v>
      </c>
      <c r="E4173" s="39" t="s">
        <v>32</v>
      </c>
      <c r="F4173" s="41" t="n">
        <f aca="false">IF(A4173="","",MATCH(A4173,P_ID,1))</f>
        <v>3720</v>
      </c>
      <c r="G4173" s="41" t="str">
        <f aca="false">IF(A4173="","",INDEX(P_Svc,F4173))</f>
        <v>Standard</v>
      </c>
      <c r="H4173" s="41" t="str">
        <f aca="false">IF(A4173="","",INDEX(P_Zone,F4173))</f>
        <v>North</v>
      </c>
      <c r="I4173" s="41" t="n">
        <f aca="false">IF(A4173="","",IF(D4173="Delivered",IF(B4173&lt;=INDEX(P_Due,F4173),1,0),0))</f>
        <v>0</v>
      </c>
    </row>
    <row r="4174" customFormat="false" ht="15" hidden="false" customHeight="false" outlineLevel="0" collapsed="false">
      <c r="A4174" s="37" t="n">
        <v>1003722</v>
      </c>
      <c r="B4174" s="38" t="n">
        <v>46290</v>
      </c>
      <c r="C4174" s="39" t="n">
        <v>1</v>
      </c>
      <c r="D4174" s="39" t="s">
        <v>26</v>
      </c>
      <c r="E4174" s="39"/>
      <c r="F4174" s="41" t="n">
        <f aca="false">IF(A4174="","",MATCH(A4174,P_ID,1))</f>
        <v>3722</v>
      </c>
      <c r="G4174" s="41" t="str">
        <f aca="false">IF(A4174="","",INDEX(P_Svc,F4174))</f>
        <v>Standard</v>
      </c>
      <c r="H4174" s="41" t="str">
        <f aca="false">IF(A4174="","",INDEX(P_Zone,F4174))</f>
        <v>Central</v>
      </c>
      <c r="I4174" s="41" t="n">
        <f aca="false">IF(A4174="","",IF(D4174="Delivered",IF(B4174&lt;=INDEX(P_Due,F4174),1,0),0))</f>
        <v>1</v>
      </c>
    </row>
    <row r="4175" customFormat="false" ht="15" hidden="false" customHeight="false" outlineLevel="0" collapsed="false">
      <c r="A4175" s="37" t="n">
        <v>1003723</v>
      </c>
      <c r="B4175" s="38" t="n">
        <v>46290</v>
      </c>
      <c r="C4175" s="39" t="n">
        <v>1</v>
      </c>
      <c r="D4175" s="39" t="s">
        <v>26</v>
      </c>
      <c r="E4175" s="39"/>
      <c r="F4175" s="41" t="n">
        <f aca="false">IF(A4175="","",MATCH(A4175,P_ID,1))</f>
        <v>3723</v>
      </c>
      <c r="G4175" s="41" t="str">
        <f aca="false">IF(A4175="","",INDEX(P_Svc,F4175))</f>
        <v>Standard</v>
      </c>
      <c r="H4175" s="41" t="str">
        <f aca="false">IF(A4175="","",INDEX(P_Zone,F4175))</f>
        <v>East</v>
      </c>
      <c r="I4175" s="41" t="n">
        <f aca="false">IF(A4175="","",IF(D4175="Delivered",IF(B4175&lt;=INDEX(P_Due,F4175),1,0),0))</f>
        <v>1</v>
      </c>
    </row>
    <row r="4176" customFormat="false" ht="15" hidden="false" customHeight="false" outlineLevel="0" collapsed="false">
      <c r="A4176" s="37" t="n">
        <v>1003725</v>
      </c>
      <c r="B4176" s="38" t="n">
        <v>46290</v>
      </c>
      <c r="C4176" s="39" t="n">
        <v>1</v>
      </c>
      <c r="D4176" s="39" t="s">
        <v>26</v>
      </c>
      <c r="E4176" s="39"/>
      <c r="F4176" s="41" t="n">
        <f aca="false">IF(A4176="","",MATCH(A4176,P_ID,1))</f>
        <v>3725</v>
      </c>
      <c r="G4176" s="41" t="str">
        <f aca="false">IF(A4176="","",INDEX(P_Svc,F4176))</f>
        <v>Standard</v>
      </c>
      <c r="H4176" s="41" t="str">
        <f aca="false">IF(A4176="","",INDEX(P_Zone,F4176))</f>
        <v>South</v>
      </c>
      <c r="I4176" s="41" t="n">
        <f aca="false">IF(A4176="","",IF(D4176="Delivered",IF(B4176&lt;=INDEX(P_Due,F4176),1,0),0))</f>
        <v>1</v>
      </c>
    </row>
    <row r="4177" customFormat="false" ht="15" hidden="false" customHeight="false" outlineLevel="0" collapsed="false">
      <c r="A4177" s="37" t="n">
        <v>1003726</v>
      </c>
      <c r="B4177" s="38" t="n">
        <v>46290</v>
      </c>
      <c r="C4177" s="39" t="n">
        <v>1</v>
      </c>
      <c r="D4177" s="39" t="s">
        <v>26</v>
      </c>
      <c r="E4177" s="39"/>
      <c r="F4177" s="41" t="n">
        <f aca="false">IF(A4177="","",MATCH(A4177,P_ID,1))</f>
        <v>3726</v>
      </c>
      <c r="G4177" s="41" t="str">
        <f aca="false">IF(A4177="","",INDEX(P_Svc,F4177))</f>
        <v>Economy</v>
      </c>
      <c r="H4177" s="41" t="str">
        <f aca="false">IF(A4177="","",INDEX(P_Zone,F4177))</f>
        <v>Central</v>
      </c>
      <c r="I4177" s="41" t="n">
        <f aca="false">IF(A4177="","",IF(D4177="Delivered",IF(B4177&lt;=INDEX(P_Due,F4177),1,0),0))</f>
        <v>1</v>
      </c>
    </row>
    <row r="4178" customFormat="false" ht="15" hidden="false" customHeight="false" outlineLevel="0" collapsed="false">
      <c r="A4178" s="37" t="n">
        <v>1003728</v>
      </c>
      <c r="B4178" s="38" t="n">
        <v>46290</v>
      </c>
      <c r="C4178" s="39" t="n">
        <v>1</v>
      </c>
      <c r="D4178" s="39" t="s">
        <v>26</v>
      </c>
      <c r="E4178" s="39"/>
      <c r="F4178" s="41" t="n">
        <f aca="false">IF(A4178="","",MATCH(A4178,P_ID,1))</f>
        <v>3728</v>
      </c>
      <c r="G4178" s="41" t="str">
        <f aca="false">IF(A4178="","",INDEX(P_Svc,F4178))</f>
        <v>Standard</v>
      </c>
      <c r="H4178" s="41" t="str">
        <f aca="false">IF(A4178="","",INDEX(P_Zone,F4178))</f>
        <v>South</v>
      </c>
      <c r="I4178" s="41" t="n">
        <f aca="false">IF(A4178="","",IF(D4178="Delivered",IF(B4178&lt;=INDEX(P_Due,F4178),1,0),0))</f>
        <v>1</v>
      </c>
    </row>
    <row r="4179" customFormat="false" ht="15" hidden="false" customHeight="false" outlineLevel="0" collapsed="false">
      <c r="A4179" s="37" t="n">
        <v>1003729</v>
      </c>
      <c r="B4179" s="38" t="n">
        <v>46290</v>
      </c>
      <c r="C4179" s="39" t="n">
        <v>1</v>
      </c>
      <c r="D4179" s="39" t="s">
        <v>26</v>
      </c>
      <c r="E4179" s="39"/>
      <c r="F4179" s="41" t="n">
        <f aca="false">IF(A4179="","",MATCH(A4179,P_ID,1))</f>
        <v>3729</v>
      </c>
      <c r="G4179" s="41" t="str">
        <f aca="false">IF(A4179="","",INDEX(P_Svc,F4179))</f>
        <v>Standard</v>
      </c>
      <c r="H4179" s="41" t="str">
        <f aca="false">IF(A4179="","",INDEX(P_Zone,F4179))</f>
        <v>North</v>
      </c>
      <c r="I4179" s="41" t="n">
        <f aca="false">IF(A4179="","",IF(D4179="Delivered",IF(B4179&lt;=INDEX(P_Due,F4179),1,0),0))</f>
        <v>1</v>
      </c>
    </row>
    <row r="4180" customFormat="false" ht="15" hidden="false" customHeight="false" outlineLevel="0" collapsed="false">
      <c r="A4180" s="37" t="n">
        <v>1003730</v>
      </c>
      <c r="B4180" s="38" t="n">
        <v>46290</v>
      </c>
      <c r="C4180" s="39" t="n">
        <v>1</v>
      </c>
      <c r="D4180" s="39" t="s">
        <v>26</v>
      </c>
      <c r="E4180" s="39"/>
      <c r="F4180" s="41" t="n">
        <f aca="false">IF(A4180="","",MATCH(A4180,P_ID,1))</f>
        <v>3730</v>
      </c>
      <c r="G4180" s="41" t="str">
        <f aca="false">IF(A4180="","",INDEX(P_Svc,F4180))</f>
        <v>Standard</v>
      </c>
      <c r="H4180" s="41" t="str">
        <f aca="false">IF(A4180="","",INDEX(P_Zone,F4180))</f>
        <v>West</v>
      </c>
      <c r="I4180" s="41" t="n">
        <f aca="false">IF(A4180="","",IF(D4180="Delivered",IF(B4180&lt;=INDEX(P_Due,F4180),1,0),0))</f>
        <v>1</v>
      </c>
    </row>
    <row r="4181" customFormat="false" ht="15" hidden="false" customHeight="false" outlineLevel="0" collapsed="false">
      <c r="A4181" s="37" t="n">
        <v>1003731</v>
      </c>
      <c r="B4181" s="38" t="n">
        <v>46290</v>
      </c>
      <c r="C4181" s="39" t="n">
        <v>1</v>
      </c>
      <c r="D4181" s="39" t="s">
        <v>26</v>
      </c>
      <c r="E4181" s="39"/>
      <c r="F4181" s="41" t="n">
        <f aca="false">IF(A4181="","",MATCH(A4181,P_ID,1))</f>
        <v>3731</v>
      </c>
      <c r="G4181" s="41" t="str">
        <f aca="false">IF(A4181="","",INDEX(P_Svc,F4181))</f>
        <v>Standard</v>
      </c>
      <c r="H4181" s="41" t="str">
        <f aca="false">IF(A4181="","",INDEX(P_Zone,F4181))</f>
        <v>Central</v>
      </c>
      <c r="I4181" s="41" t="n">
        <f aca="false">IF(A4181="","",IF(D4181="Delivered",IF(B4181&lt;=INDEX(P_Due,F4181),1,0),0))</f>
        <v>1</v>
      </c>
    </row>
    <row r="4182" customFormat="false" ht="15" hidden="false" customHeight="false" outlineLevel="0" collapsed="false">
      <c r="A4182" s="37" t="n">
        <v>1003732</v>
      </c>
      <c r="B4182" s="38" t="n">
        <v>46290</v>
      </c>
      <c r="C4182" s="39" t="n">
        <v>1</v>
      </c>
      <c r="D4182" s="39" t="s">
        <v>26</v>
      </c>
      <c r="E4182" s="39"/>
      <c r="F4182" s="41" t="n">
        <f aca="false">IF(A4182="","",MATCH(A4182,P_ID,1))</f>
        <v>3732</v>
      </c>
      <c r="G4182" s="41" t="str">
        <f aca="false">IF(A4182="","",INDEX(P_Svc,F4182))</f>
        <v>Standard</v>
      </c>
      <c r="H4182" s="41" t="str">
        <f aca="false">IF(A4182="","",INDEX(P_Zone,F4182))</f>
        <v>East</v>
      </c>
      <c r="I4182" s="41" t="n">
        <f aca="false">IF(A4182="","",IF(D4182="Delivered",IF(B4182&lt;=INDEX(P_Due,F4182),1,0),0))</f>
        <v>1</v>
      </c>
    </row>
    <row r="4183" customFormat="false" ht="15" hidden="false" customHeight="false" outlineLevel="0" collapsed="false">
      <c r="A4183" s="37" t="n">
        <v>1003733</v>
      </c>
      <c r="B4183" s="38" t="n">
        <v>46290</v>
      </c>
      <c r="C4183" s="39" t="n">
        <v>1</v>
      </c>
      <c r="D4183" s="39" t="s">
        <v>26</v>
      </c>
      <c r="E4183" s="39"/>
      <c r="F4183" s="41" t="n">
        <f aca="false">IF(A4183="","",MATCH(A4183,P_ID,1))</f>
        <v>3733</v>
      </c>
      <c r="G4183" s="41" t="str">
        <f aca="false">IF(A4183="","",INDEX(P_Svc,F4183))</f>
        <v>Economy</v>
      </c>
      <c r="H4183" s="41" t="str">
        <f aca="false">IF(A4183="","",INDEX(P_Zone,F4183))</f>
        <v>East</v>
      </c>
      <c r="I4183" s="41" t="n">
        <f aca="false">IF(A4183="","",IF(D4183="Delivered",IF(B4183&lt;=INDEX(P_Due,F4183),1,0),0))</f>
        <v>1</v>
      </c>
    </row>
    <row r="4184" customFormat="false" ht="15" hidden="false" customHeight="false" outlineLevel="0" collapsed="false">
      <c r="A4184" s="37" t="n">
        <v>1003734</v>
      </c>
      <c r="B4184" s="38" t="n">
        <v>46290</v>
      </c>
      <c r="C4184" s="39" t="n">
        <v>1</v>
      </c>
      <c r="D4184" s="39" t="s">
        <v>26</v>
      </c>
      <c r="E4184" s="39"/>
      <c r="F4184" s="41" t="n">
        <f aca="false">IF(A4184="","",MATCH(A4184,P_ID,1))</f>
        <v>3734</v>
      </c>
      <c r="G4184" s="41" t="str">
        <f aca="false">IF(A4184="","",INDEX(P_Svc,F4184))</f>
        <v>Standard</v>
      </c>
      <c r="H4184" s="41" t="str">
        <f aca="false">IF(A4184="","",INDEX(P_Zone,F4184))</f>
        <v>South</v>
      </c>
      <c r="I4184" s="41" t="n">
        <f aca="false">IF(A4184="","",IF(D4184="Delivered",IF(B4184&lt;=INDEX(P_Due,F4184),1,0),0))</f>
        <v>1</v>
      </c>
    </row>
    <row r="4185" customFormat="false" ht="15" hidden="false" customHeight="false" outlineLevel="0" collapsed="false">
      <c r="A4185" s="37" t="n">
        <v>1003735</v>
      </c>
      <c r="B4185" s="38" t="n">
        <v>46290</v>
      </c>
      <c r="C4185" s="39" t="n">
        <v>0</v>
      </c>
      <c r="D4185" s="39" t="s">
        <v>80</v>
      </c>
      <c r="E4185" s="39" t="s">
        <v>40</v>
      </c>
      <c r="F4185" s="41" t="n">
        <f aca="false">IF(A4185="","",MATCH(A4185,P_ID,1))</f>
        <v>3735</v>
      </c>
      <c r="G4185" s="41" t="str">
        <f aca="false">IF(A4185="","",INDEX(P_Svc,F4185))</f>
        <v>Standard</v>
      </c>
      <c r="H4185" s="41" t="str">
        <f aca="false">IF(A4185="","",INDEX(P_Zone,F4185))</f>
        <v>East</v>
      </c>
      <c r="I4185" s="41" t="n">
        <f aca="false">IF(A4185="","",IF(D4185="Delivered",IF(B4185&lt;=INDEX(P_Due,F4185),1,0),0))</f>
        <v>0</v>
      </c>
    </row>
    <row r="4186" customFormat="false" ht="15" hidden="false" customHeight="false" outlineLevel="0" collapsed="false">
      <c r="A4186" s="37" t="n">
        <v>1003736</v>
      </c>
      <c r="B4186" s="38" t="n">
        <v>46290</v>
      </c>
      <c r="C4186" s="39" t="n">
        <v>1</v>
      </c>
      <c r="D4186" s="39" t="s">
        <v>26</v>
      </c>
      <c r="E4186" s="39"/>
      <c r="F4186" s="41" t="n">
        <f aca="false">IF(A4186="","",MATCH(A4186,P_ID,1))</f>
        <v>3736</v>
      </c>
      <c r="G4186" s="41" t="str">
        <f aca="false">IF(A4186="","",INDEX(P_Svc,F4186))</f>
        <v>Standard</v>
      </c>
      <c r="H4186" s="41" t="str">
        <f aca="false">IF(A4186="","",INDEX(P_Zone,F4186))</f>
        <v>East</v>
      </c>
      <c r="I4186" s="41" t="n">
        <f aca="false">IF(A4186="","",IF(D4186="Delivered",IF(B4186&lt;=INDEX(P_Due,F4186),1,0),0))</f>
        <v>1</v>
      </c>
    </row>
    <row r="4187" customFormat="false" ht="15" hidden="false" customHeight="false" outlineLevel="0" collapsed="false">
      <c r="A4187" s="37" t="n">
        <v>1003737</v>
      </c>
      <c r="B4187" s="38" t="n">
        <v>46290</v>
      </c>
      <c r="C4187" s="39" t="n">
        <v>1</v>
      </c>
      <c r="D4187" s="39" t="s">
        <v>26</v>
      </c>
      <c r="E4187" s="39"/>
      <c r="F4187" s="41" t="n">
        <f aca="false">IF(A4187="","",MATCH(A4187,P_ID,1))</f>
        <v>3737</v>
      </c>
      <c r="G4187" s="41" t="str">
        <f aca="false">IF(A4187="","",INDEX(P_Svc,F4187))</f>
        <v>Standard</v>
      </c>
      <c r="H4187" s="41" t="str">
        <f aca="false">IF(A4187="","",INDEX(P_Zone,F4187))</f>
        <v>North</v>
      </c>
      <c r="I4187" s="41" t="n">
        <f aca="false">IF(A4187="","",IF(D4187="Delivered",IF(B4187&lt;=INDEX(P_Due,F4187),1,0),0))</f>
        <v>1</v>
      </c>
    </row>
    <row r="4188" customFormat="false" ht="15" hidden="false" customHeight="false" outlineLevel="0" collapsed="false">
      <c r="A4188" s="37" t="n">
        <v>1003738</v>
      </c>
      <c r="B4188" s="38" t="n">
        <v>46290</v>
      </c>
      <c r="C4188" s="39" t="n">
        <v>1</v>
      </c>
      <c r="D4188" s="39" t="s">
        <v>26</v>
      </c>
      <c r="E4188" s="39"/>
      <c r="F4188" s="41" t="n">
        <f aca="false">IF(A4188="","",MATCH(A4188,P_ID,1))</f>
        <v>3738</v>
      </c>
      <c r="G4188" s="41" t="str">
        <f aca="false">IF(A4188="","",INDEX(P_Svc,F4188))</f>
        <v>Standard</v>
      </c>
      <c r="H4188" s="41" t="str">
        <f aca="false">IF(A4188="","",INDEX(P_Zone,F4188))</f>
        <v>West</v>
      </c>
      <c r="I4188" s="41" t="n">
        <f aca="false">IF(A4188="","",IF(D4188="Delivered",IF(B4188&lt;=INDEX(P_Due,F4188),1,0),0))</f>
        <v>1</v>
      </c>
    </row>
    <row r="4189" customFormat="false" ht="15" hidden="false" customHeight="false" outlineLevel="0" collapsed="false">
      <c r="A4189" s="37" t="n">
        <v>1003739</v>
      </c>
      <c r="B4189" s="38" t="n">
        <v>46290</v>
      </c>
      <c r="C4189" s="39" t="n">
        <v>1</v>
      </c>
      <c r="D4189" s="39" t="s">
        <v>26</v>
      </c>
      <c r="E4189" s="39"/>
      <c r="F4189" s="41" t="n">
        <f aca="false">IF(A4189="","",MATCH(A4189,P_ID,1))</f>
        <v>3739</v>
      </c>
      <c r="G4189" s="41" t="str">
        <f aca="false">IF(A4189="","",INDEX(P_Svc,F4189))</f>
        <v>Standard</v>
      </c>
      <c r="H4189" s="41" t="str">
        <f aca="false">IF(A4189="","",INDEX(P_Zone,F4189))</f>
        <v>South</v>
      </c>
      <c r="I4189" s="41" t="n">
        <f aca="false">IF(A4189="","",IF(D4189="Delivered",IF(B4189&lt;=INDEX(P_Due,F4189),1,0),0))</f>
        <v>1</v>
      </c>
    </row>
    <row r="4190" customFormat="false" ht="15" hidden="false" customHeight="false" outlineLevel="0" collapsed="false">
      <c r="A4190" s="37" t="n">
        <v>1003740</v>
      </c>
      <c r="B4190" s="38" t="n">
        <v>46290</v>
      </c>
      <c r="C4190" s="39" t="n">
        <v>1</v>
      </c>
      <c r="D4190" s="39" t="s">
        <v>26</v>
      </c>
      <c r="E4190" s="39"/>
      <c r="F4190" s="41" t="n">
        <f aca="false">IF(A4190="","",MATCH(A4190,P_ID,1))</f>
        <v>3740</v>
      </c>
      <c r="G4190" s="41" t="str">
        <f aca="false">IF(A4190="","",INDEX(P_Svc,F4190))</f>
        <v>Standard</v>
      </c>
      <c r="H4190" s="41" t="str">
        <f aca="false">IF(A4190="","",INDEX(P_Zone,F4190))</f>
        <v>South</v>
      </c>
      <c r="I4190" s="41" t="n">
        <f aca="false">IF(A4190="","",IF(D4190="Delivered",IF(B4190&lt;=INDEX(P_Due,F4190),1,0),0))</f>
        <v>1</v>
      </c>
    </row>
    <row r="4191" customFormat="false" ht="15" hidden="false" customHeight="false" outlineLevel="0" collapsed="false">
      <c r="A4191" s="37" t="n">
        <v>1003741</v>
      </c>
      <c r="B4191" s="38" t="n">
        <v>46290</v>
      </c>
      <c r="C4191" s="39" t="n">
        <v>1</v>
      </c>
      <c r="D4191" s="39" t="s">
        <v>26</v>
      </c>
      <c r="E4191" s="39"/>
      <c r="F4191" s="41" t="n">
        <f aca="false">IF(A4191="","",MATCH(A4191,P_ID,1))</f>
        <v>3741</v>
      </c>
      <c r="G4191" s="41" t="str">
        <f aca="false">IF(A4191="","",INDEX(P_Svc,F4191))</f>
        <v>Economy</v>
      </c>
      <c r="H4191" s="41" t="str">
        <f aca="false">IF(A4191="","",INDEX(P_Zone,F4191))</f>
        <v>Central</v>
      </c>
      <c r="I4191" s="41" t="n">
        <f aca="false">IF(A4191="","",IF(D4191="Delivered",IF(B4191&lt;=INDEX(P_Due,F4191),1,0),0))</f>
        <v>1</v>
      </c>
    </row>
    <row r="4192" customFormat="false" ht="15" hidden="false" customHeight="false" outlineLevel="0" collapsed="false">
      <c r="A4192" s="37" t="n">
        <v>1003742</v>
      </c>
      <c r="B4192" s="38" t="n">
        <v>46290</v>
      </c>
      <c r="C4192" s="39" t="n">
        <v>1</v>
      </c>
      <c r="D4192" s="39" t="s">
        <v>26</v>
      </c>
      <c r="E4192" s="39"/>
      <c r="F4192" s="41" t="n">
        <f aca="false">IF(A4192="","",MATCH(A4192,P_ID,1))</f>
        <v>3742</v>
      </c>
      <c r="G4192" s="41" t="str">
        <f aca="false">IF(A4192="","",INDEX(P_Svc,F4192))</f>
        <v>Standard</v>
      </c>
      <c r="H4192" s="41" t="str">
        <f aca="false">IF(A4192="","",INDEX(P_Zone,F4192))</f>
        <v>Central</v>
      </c>
      <c r="I4192" s="41" t="n">
        <f aca="false">IF(A4192="","",IF(D4192="Delivered",IF(B4192&lt;=INDEX(P_Due,F4192),1,0),0))</f>
        <v>1</v>
      </c>
    </row>
    <row r="4193" customFormat="false" ht="15" hidden="false" customHeight="false" outlineLevel="0" collapsed="false">
      <c r="A4193" s="37" t="n">
        <v>1003743</v>
      </c>
      <c r="B4193" s="38" t="n">
        <v>46290</v>
      </c>
      <c r="C4193" s="39" t="n">
        <v>1</v>
      </c>
      <c r="D4193" s="39" t="s">
        <v>26</v>
      </c>
      <c r="E4193" s="39"/>
      <c r="F4193" s="41" t="n">
        <f aca="false">IF(A4193="","",MATCH(A4193,P_ID,1))</f>
        <v>3743</v>
      </c>
      <c r="G4193" s="41" t="str">
        <f aca="false">IF(A4193="","",INDEX(P_Svc,F4193))</f>
        <v>Standard</v>
      </c>
      <c r="H4193" s="41" t="str">
        <f aca="false">IF(A4193="","",INDEX(P_Zone,F4193))</f>
        <v>Central</v>
      </c>
      <c r="I4193" s="41" t="n">
        <f aca="false">IF(A4193="","",IF(D4193="Delivered",IF(B4193&lt;=INDEX(P_Due,F4193),1,0),0))</f>
        <v>1</v>
      </c>
    </row>
    <row r="4194" customFormat="false" ht="15" hidden="false" customHeight="false" outlineLevel="0" collapsed="false">
      <c r="A4194" s="37" t="n">
        <v>1003744</v>
      </c>
      <c r="B4194" s="38" t="n">
        <v>46290</v>
      </c>
      <c r="C4194" s="39" t="n">
        <v>1</v>
      </c>
      <c r="D4194" s="39" t="s">
        <v>26</v>
      </c>
      <c r="E4194" s="39"/>
      <c r="F4194" s="41" t="n">
        <f aca="false">IF(A4194="","",MATCH(A4194,P_ID,1))</f>
        <v>3744</v>
      </c>
      <c r="G4194" s="41" t="str">
        <f aca="false">IF(A4194="","",INDEX(P_Svc,F4194))</f>
        <v>Economy</v>
      </c>
      <c r="H4194" s="41" t="str">
        <f aca="false">IF(A4194="","",INDEX(P_Zone,F4194))</f>
        <v>North</v>
      </c>
      <c r="I4194" s="41" t="n">
        <f aca="false">IF(A4194="","",IF(D4194="Delivered",IF(B4194&lt;=INDEX(P_Due,F4194),1,0),0))</f>
        <v>1</v>
      </c>
    </row>
    <row r="4195" customFormat="false" ht="15" hidden="false" customHeight="false" outlineLevel="0" collapsed="false">
      <c r="A4195" s="37" t="n">
        <v>1003746</v>
      </c>
      <c r="B4195" s="38" t="n">
        <v>46290</v>
      </c>
      <c r="C4195" s="39" t="n">
        <v>1</v>
      </c>
      <c r="D4195" s="39" t="s">
        <v>26</v>
      </c>
      <c r="E4195" s="39"/>
      <c r="F4195" s="41" t="n">
        <f aca="false">IF(A4195="","",MATCH(A4195,P_ID,1))</f>
        <v>3746</v>
      </c>
      <c r="G4195" s="41" t="str">
        <f aca="false">IF(A4195="","",INDEX(P_Svc,F4195))</f>
        <v>Economy</v>
      </c>
      <c r="H4195" s="41" t="str">
        <f aca="false">IF(A4195="","",INDEX(P_Zone,F4195))</f>
        <v>East</v>
      </c>
      <c r="I4195" s="41" t="n">
        <f aca="false">IF(A4195="","",IF(D4195="Delivered",IF(B4195&lt;=INDEX(P_Due,F4195),1,0),0))</f>
        <v>1</v>
      </c>
    </row>
    <row r="4196" customFormat="false" ht="15" hidden="false" customHeight="false" outlineLevel="0" collapsed="false">
      <c r="A4196" s="37" t="n">
        <v>1003747</v>
      </c>
      <c r="B4196" s="38" t="n">
        <v>46290</v>
      </c>
      <c r="C4196" s="39" t="n">
        <v>1</v>
      </c>
      <c r="D4196" s="39" t="s">
        <v>26</v>
      </c>
      <c r="E4196" s="39"/>
      <c r="F4196" s="41" t="n">
        <f aca="false">IF(A4196="","",MATCH(A4196,P_ID,1))</f>
        <v>3747</v>
      </c>
      <c r="G4196" s="41" t="str">
        <f aca="false">IF(A4196="","",INDEX(P_Svc,F4196))</f>
        <v>Standard</v>
      </c>
      <c r="H4196" s="41" t="str">
        <f aca="false">IF(A4196="","",INDEX(P_Zone,F4196))</f>
        <v>North</v>
      </c>
      <c r="I4196" s="41" t="n">
        <f aca="false">IF(A4196="","",IF(D4196="Delivered",IF(B4196&lt;=INDEX(P_Due,F4196),1,0),0))</f>
        <v>1</v>
      </c>
    </row>
    <row r="4197" customFormat="false" ht="15" hidden="false" customHeight="false" outlineLevel="0" collapsed="false">
      <c r="A4197" s="37" t="n">
        <v>1003748</v>
      </c>
      <c r="B4197" s="38" t="n">
        <v>46290</v>
      </c>
      <c r="C4197" s="39" t="n">
        <v>1</v>
      </c>
      <c r="D4197" s="39" t="s">
        <v>26</v>
      </c>
      <c r="E4197" s="39"/>
      <c r="F4197" s="41" t="n">
        <f aca="false">IF(A4197="","",MATCH(A4197,P_ID,1))</f>
        <v>3748</v>
      </c>
      <c r="G4197" s="41" t="str">
        <f aca="false">IF(A4197="","",INDEX(P_Svc,F4197))</f>
        <v>Standard</v>
      </c>
      <c r="H4197" s="41" t="str">
        <f aca="false">IF(A4197="","",INDEX(P_Zone,F4197))</f>
        <v>Central</v>
      </c>
      <c r="I4197" s="41" t="n">
        <f aca="false">IF(A4197="","",IF(D4197="Delivered",IF(B4197&lt;=INDEX(P_Due,F4197),1,0),0))</f>
        <v>1</v>
      </c>
    </row>
    <row r="4198" customFormat="false" ht="15" hidden="false" customHeight="false" outlineLevel="0" collapsed="false">
      <c r="A4198" s="37" t="n">
        <v>1003749</v>
      </c>
      <c r="B4198" s="38" t="n">
        <v>46290</v>
      </c>
      <c r="C4198" s="39" t="n">
        <v>1</v>
      </c>
      <c r="D4198" s="39" t="s">
        <v>79</v>
      </c>
      <c r="E4198" s="39" t="s">
        <v>32</v>
      </c>
      <c r="F4198" s="41" t="n">
        <f aca="false">IF(A4198="","",MATCH(A4198,P_ID,1))</f>
        <v>3749</v>
      </c>
      <c r="G4198" s="41" t="str">
        <f aca="false">IF(A4198="","",INDEX(P_Svc,F4198))</f>
        <v>Standard</v>
      </c>
      <c r="H4198" s="41" t="str">
        <f aca="false">IF(A4198="","",INDEX(P_Zone,F4198))</f>
        <v>Central</v>
      </c>
      <c r="I4198" s="41" t="n">
        <f aca="false">IF(A4198="","",IF(D4198="Delivered",IF(B4198&lt;=INDEX(P_Due,F4198),1,0),0))</f>
        <v>0</v>
      </c>
    </row>
    <row r="4199" customFormat="false" ht="15" hidden="false" customHeight="false" outlineLevel="0" collapsed="false">
      <c r="A4199" s="37" t="n">
        <v>1003750</v>
      </c>
      <c r="B4199" s="38" t="n">
        <v>46290</v>
      </c>
      <c r="C4199" s="39" t="n">
        <v>1</v>
      </c>
      <c r="D4199" s="39" t="s">
        <v>26</v>
      </c>
      <c r="E4199" s="39"/>
      <c r="F4199" s="41" t="n">
        <f aca="false">IF(A4199="","",MATCH(A4199,P_ID,1))</f>
        <v>3750</v>
      </c>
      <c r="G4199" s="41" t="str">
        <f aca="false">IF(A4199="","",INDEX(P_Svc,F4199))</f>
        <v>Standard</v>
      </c>
      <c r="H4199" s="41" t="str">
        <f aca="false">IF(A4199="","",INDEX(P_Zone,F4199))</f>
        <v>West</v>
      </c>
      <c r="I4199" s="41" t="n">
        <f aca="false">IF(A4199="","",IF(D4199="Delivered",IF(B4199&lt;=INDEX(P_Due,F4199),1,0),0))</f>
        <v>1</v>
      </c>
    </row>
    <row r="4200" customFormat="false" ht="15" hidden="false" customHeight="false" outlineLevel="0" collapsed="false">
      <c r="A4200" s="37" t="n">
        <v>1003751</v>
      </c>
      <c r="B4200" s="38" t="n">
        <v>46290</v>
      </c>
      <c r="C4200" s="39" t="n">
        <v>1</v>
      </c>
      <c r="D4200" s="39" t="s">
        <v>26</v>
      </c>
      <c r="E4200" s="39"/>
      <c r="F4200" s="41" t="n">
        <f aca="false">IF(A4200="","",MATCH(A4200,P_ID,1))</f>
        <v>3751</v>
      </c>
      <c r="G4200" s="41" t="str">
        <f aca="false">IF(A4200="","",INDEX(P_Svc,F4200))</f>
        <v>Standard</v>
      </c>
      <c r="H4200" s="41" t="str">
        <f aca="false">IF(A4200="","",INDEX(P_Zone,F4200))</f>
        <v>West</v>
      </c>
      <c r="I4200" s="41" t="n">
        <f aca="false">IF(A4200="","",IF(D4200="Delivered",IF(B4200&lt;=INDEX(P_Due,F4200),1,0),0))</f>
        <v>1</v>
      </c>
    </row>
    <row r="4201" customFormat="false" ht="15" hidden="false" customHeight="false" outlineLevel="0" collapsed="false">
      <c r="A4201" s="37" t="n">
        <v>1003752</v>
      </c>
      <c r="B4201" s="38" t="n">
        <v>46290</v>
      </c>
      <c r="C4201" s="39" t="n">
        <v>1</v>
      </c>
      <c r="D4201" s="39" t="s">
        <v>26</v>
      </c>
      <c r="E4201" s="39"/>
      <c r="F4201" s="41" t="n">
        <f aca="false">IF(A4201="","",MATCH(A4201,P_ID,1))</f>
        <v>3752</v>
      </c>
      <c r="G4201" s="41" t="str">
        <f aca="false">IF(A4201="","",INDEX(P_Svc,F4201))</f>
        <v>Standard</v>
      </c>
      <c r="H4201" s="41" t="str">
        <f aca="false">IF(A4201="","",INDEX(P_Zone,F4201))</f>
        <v>South</v>
      </c>
      <c r="I4201" s="41" t="n">
        <f aca="false">IF(A4201="","",IF(D4201="Delivered",IF(B4201&lt;=INDEX(P_Due,F4201),1,0),0))</f>
        <v>1</v>
      </c>
    </row>
    <row r="4202" customFormat="false" ht="15" hidden="false" customHeight="false" outlineLevel="0" collapsed="false">
      <c r="A4202" s="37" t="n">
        <v>1003753</v>
      </c>
      <c r="B4202" s="38" t="n">
        <v>46290</v>
      </c>
      <c r="C4202" s="39" t="n">
        <v>1</v>
      </c>
      <c r="D4202" s="39" t="s">
        <v>26</v>
      </c>
      <c r="E4202" s="39"/>
      <c r="F4202" s="41" t="n">
        <f aca="false">IF(A4202="","",MATCH(A4202,P_ID,1))</f>
        <v>3753</v>
      </c>
      <c r="G4202" s="41" t="str">
        <f aca="false">IF(A4202="","",INDEX(P_Svc,F4202))</f>
        <v>Standard</v>
      </c>
      <c r="H4202" s="41" t="str">
        <f aca="false">IF(A4202="","",INDEX(P_Zone,F4202))</f>
        <v>North</v>
      </c>
      <c r="I4202" s="41" t="n">
        <f aca="false">IF(A4202="","",IF(D4202="Delivered",IF(B4202&lt;=INDEX(P_Due,F4202),1,0),0))</f>
        <v>1</v>
      </c>
    </row>
    <row r="4203" customFormat="false" ht="15" hidden="false" customHeight="false" outlineLevel="0" collapsed="false">
      <c r="A4203" s="37" t="n">
        <v>1003754</v>
      </c>
      <c r="B4203" s="38" t="n">
        <v>46290</v>
      </c>
      <c r="C4203" s="39" t="n">
        <v>1</v>
      </c>
      <c r="D4203" s="39" t="s">
        <v>26</v>
      </c>
      <c r="E4203" s="39"/>
      <c r="F4203" s="41" t="n">
        <f aca="false">IF(A4203="","",MATCH(A4203,P_ID,1))</f>
        <v>3754</v>
      </c>
      <c r="G4203" s="41" t="str">
        <f aca="false">IF(A4203="","",INDEX(P_Svc,F4203))</f>
        <v>Standard</v>
      </c>
      <c r="H4203" s="41" t="str">
        <f aca="false">IF(A4203="","",INDEX(P_Zone,F4203))</f>
        <v>North</v>
      </c>
      <c r="I4203" s="41" t="n">
        <f aca="false">IF(A4203="","",IF(D4203="Delivered",IF(B4203&lt;=INDEX(P_Due,F4203),1,0),0))</f>
        <v>1</v>
      </c>
    </row>
    <row r="4204" customFormat="false" ht="15" hidden="false" customHeight="false" outlineLevel="0" collapsed="false">
      <c r="A4204" s="37" t="n">
        <v>1003755</v>
      </c>
      <c r="B4204" s="38" t="n">
        <v>46290</v>
      </c>
      <c r="C4204" s="39" t="n">
        <v>1</v>
      </c>
      <c r="D4204" s="39" t="s">
        <v>26</v>
      </c>
      <c r="E4204" s="39"/>
      <c r="F4204" s="41" t="n">
        <f aca="false">IF(A4204="","",MATCH(A4204,P_ID,1))</f>
        <v>3755</v>
      </c>
      <c r="G4204" s="41" t="str">
        <f aca="false">IF(A4204="","",INDEX(P_Svc,F4204))</f>
        <v>Standard</v>
      </c>
      <c r="H4204" s="41" t="str">
        <f aca="false">IF(A4204="","",INDEX(P_Zone,F4204))</f>
        <v>North</v>
      </c>
      <c r="I4204" s="41" t="n">
        <f aca="false">IF(A4204="","",IF(D4204="Delivered",IF(B4204&lt;=INDEX(P_Due,F4204),1,0),0))</f>
        <v>1</v>
      </c>
    </row>
    <row r="4205" customFormat="false" ht="15" hidden="false" customHeight="false" outlineLevel="0" collapsed="false">
      <c r="A4205" s="37" t="n">
        <v>1003756</v>
      </c>
      <c r="B4205" s="38" t="n">
        <v>46290</v>
      </c>
      <c r="C4205" s="39" t="n">
        <v>1</v>
      </c>
      <c r="D4205" s="39" t="s">
        <v>26</v>
      </c>
      <c r="E4205" s="39"/>
      <c r="F4205" s="41" t="n">
        <f aca="false">IF(A4205="","",MATCH(A4205,P_ID,1))</f>
        <v>3756</v>
      </c>
      <c r="G4205" s="41" t="str">
        <f aca="false">IF(A4205="","",INDEX(P_Svc,F4205))</f>
        <v>Standard</v>
      </c>
      <c r="H4205" s="41" t="str">
        <f aca="false">IF(A4205="","",INDEX(P_Zone,F4205))</f>
        <v>East</v>
      </c>
      <c r="I4205" s="41" t="n">
        <f aca="false">IF(A4205="","",IF(D4205="Delivered",IF(B4205&lt;=INDEX(P_Due,F4205),1,0),0))</f>
        <v>1</v>
      </c>
    </row>
    <row r="4206" customFormat="false" ht="15" hidden="false" customHeight="false" outlineLevel="0" collapsed="false">
      <c r="A4206" s="37" t="n">
        <v>1003757</v>
      </c>
      <c r="B4206" s="38" t="n">
        <v>46290</v>
      </c>
      <c r="C4206" s="39" t="n">
        <v>1</v>
      </c>
      <c r="D4206" s="39" t="s">
        <v>26</v>
      </c>
      <c r="E4206" s="39"/>
      <c r="F4206" s="41" t="n">
        <f aca="false">IF(A4206="","",MATCH(A4206,P_ID,1))</f>
        <v>3757</v>
      </c>
      <c r="G4206" s="41" t="str">
        <f aca="false">IF(A4206="","",INDEX(P_Svc,F4206))</f>
        <v>Express</v>
      </c>
      <c r="H4206" s="41" t="str">
        <f aca="false">IF(A4206="","",INDEX(P_Zone,F4206))</f>
        <v>North</v>
      </c>
      <c r="I4206" s="41" t="n">
        <f aca="false">IF(A4206="","",IF(D4206="Delivered",IF(B4206&lt;=INDEX(P_Due,F4206),1,0),0))</f>
        <v>1</v>
      </c>
    </row>
    <row r="4207" customFormat="false" ht="15" hidden="false" customHeight="false" outlineLevel="0" collapsed="false">
      <c r="A4207" s="37" t="n">
        <v>1003758</v>
      </c>
      <c r="B4207" s="38" t="n">
        <v>46290</v>
      </c>
      <c r="C4207" s="39" t="n">
        <v>1</v>
      </c>
      <c r="D4207" s="39" t="s">
        <v>26</v>
      </c>
      <c r="E4207" s="39"/>
      <c r="F4207" s="41" t="n">
        <f aca="false">IF(A4207="","",MATCH(A4207,P_ID,1))</f>
        <v>3758</v>
      </c>
      <c r="G4207" s="41" t="str">
        <f aca="false">IF(A4207="","",INDEX(P_Svc,F4207))</f>
        <v>Standard</v>
      </c>
      <c r="H4207" s="41" t="str">
        <f aca="false">IF(A4207="","",INDEX(P_Zone,F4207))</f>
        <v>East</v>
      </c>
      <c r="I4207" s="41" t="n">
        <f aca="false">IF(A4207="","",IF(D4207="Delivered",IF(B4207&lt;=INDEX(P_Due,F4207),1,0),0))</f>
        <v>1</v>
      </c>
    </row>
    <row r="4208" customFormat="false" ht="15" hidden="false" customHeight="false" outlineLevel="0" collapsed="false">
      <c r="A4208" s="37" t="n">
        <v>1003759</v>
      </c>
      <c r="B4208" s="38" t="n">
        <v>46290</v>
      </c>
      <c r="C4208" s="39" t="n">
        <v>1</v>
      </c>
      <c r="D4208" s="39" t="s">
        <v>26</v>
      </c>
      <c r="E4208" s="39"/>
      <c r="F4208" s="41" t="n">
        <f aca="false">IF(A4208="","",MATCH(A4208,P_ID,1))</f>
        <v>3759</v>
      </c>
      <c r="G4208" s="41" t="str">
        <f aca="false">IF(A4208="","",INDEX(P_Svc,F4208))</f>
        <v>Standard</v>
      </c>
      <c r="H4208" s="41" t="str">
        <f aca="false">IF(A4208="","",INDEX(P_Zone,F4208))</f>
        <v>East</v>
      </c>
      <c r="I4208" s="41" t="n">
        <f aca="false">IF(A4208="","",IF(D4208="Delivered",IF(B4208&lt;=INDEX(P_Due,F4208),1,0),0))</f>
        <v>1</v>
      </c>
    </row>
    <row r="4209" customFormat="false" ht="15" hidden="false" customHeight="false" outlineLevel="0" collapsed="false">
      <c r="A4209" s="37" t="n">
        <v>1003760</v>
      </c>
      <c r="B4209" s="38" t="n">
        <v>46290</v>
      </c>
      <c r="C4209" s="39" t="n">
        <v>1</v>
      </c>
      <c r="D4209" s="39" t="s">
        <v>26</v>
      </c>
      <c r="E4209" s="39"/>
      <c r="F4209" s="41" t="n">
        <f aca="false">IF(A4209="","",MATCH(A4209,P_ID,1))</f>
        <v>3760</v>
      </c>
      <c r="G4209" s="41" t="str">
        <f aca="false">IF(A4209="","",INDEX(P_Svc,F4209))</f>
        <v>Standard</v>
      </c>
      <c r="H4209" s="41" t="str">
        <f aca="false">IF(A4209="","",INDEX(P_Zone,F4209))</f>
        <v>West</v>
      </c>
      <c r="I4209" s="41" t="n">
        <f aca="false">IF(A4209="","",IF(D4209="Delivered",IF(B4209&lt;=INDEX(P_Due,F4209),1,0),0))</f>
        <v>1</v>
      </c>
    </row>
    <row r="4210" customFormat="false" ht="15" hidden="false" customHeight="false" outlineLevel="0" collapsed="false">
      <c r="A4210" s="37" t="n">
        <v>1003761</v>
      </c>
      <c r="B4210" s="38" t="n">
        <v>46290</v>
      </c>
      <c r="C4210" s="39" t="n">
        <v>1</v>
      </c>
      <c r="D4210" s="39" t="s">
        <v>26</v>
      </c>
      <c r="E4210" s="39"/>
      <c r="F4210" s="41" t="n">
        <f aca="false">IF(A4210="","",MATCH(A4210,P_ID,1))</f>
        <v>3761</v>
      </c>
      <c r="G4210" s="41" t="str">
        <f aca="false">IF(A4210="","",INDEX(P_Svc,F4210))</f>
        <v>Economy</v>
      </c>
      <c r="H4210" s="41" t="str">
        <f aca="false">IF(A4210="","",INDEX(P_Zone,F4210))</f>
        <v>West</v>
      </c>
      <c r="I4210" s="41" t="n">
        <f aca="false">IF(A4210="","",IF(D4210="Delivered",IF(B4210&lt;=INDEX(P_Due,F4210),1,0),0))</f>
        <v>1</v>
      </c>
    </row>
    <row r="4211" customFormat="false" ht="15" hidden="false" customHeight="false" outlineLevel="0" collapsed="false">
      <c r="A4211" s="37" t="n">
        <v>1003762</v>
      </c>
      <c r="B4211" s="38" t="n">
        <v>46290</v>
      </c>
      <c r="C4211" s="39" t="n">
        <v>1</v>
      </c>
      <c r="D4211" s="39" t="s">
        <v>26</v>
      </c>
      <c r="E4211" s="39"/>
      <c r="F4211" s="41" t="n">
        <f aca="false">IF(A4211="","",MATCH(A4211,P_ID,1))</f>
        <v>3762</v>
      </c>
      <c r="G4211" s="41" t="str">
        <f aca="false">IF(A4211="","",INDEX(P_Svc,F4211))</f>
        <v>Standard</v>
      </c>
      <c r="H4211" s="41" t="str">
        <f aca="false">IF(A4211="","",INDEX(P_Zone,F4211))</f>
        <v>East</v>
      </c>
      <c r="I4211" s="41" t="n">
        <f aca="false">IF(A4211="","",IF(D4211="Delivered",IF(B4211&lt;=INDEX(P_Due,F4211),1,0),0))</f>
        <v>1</v>
      </c>
    </row>
    <row r="4212" customFormat="false" ht="15" hidden="false" customHeight="false" outlineLevel="0" collapsed="false">
      <c r="A4212" s="37" t="n">
        <v>1003763</v>
      </c>
      <c r="B4212" s="38" t="n">
        <v>46290</v>
      </c>
      <c r="C4212" s="39" t="n">
        <v>1</v>
      </c>
      <c r="D4212" s="39" t="s">
        <v>26</v>
      </c>
      <c r="E4212" s="39"/>
      <c r="F4212" s="41" t="n">
        <f aca="false">IF(A4212="","",MATCH(A4212,P_ID,1))</f>
        <v>3763</v>
      </c>
      <c r="G4212" s="41" t="str">
        <f aca="false">IF(A4212="","",INDEX(P_Svc,F4212))</f>
        <v>Standard</v>
      </c>
      <c r="H4212" s="41" t="str">
        <f aca="false">IF(A4212="","",INDEX(P_Zone,F4212))</f>
        <v>Central</v>
      </c>
      <c r="I4212" s="41" t="n">
        <f aca="false">IF(A4212="","",IF(D4212="Delivered",IF(B4212&lt;=INDEX(P_Due,F4212),1,0),0))</f>
        <v>1</v>
      </c>
    </row>
    <row r="4213" customFormat="false" ht="15" hidden="false" customHeight="false" outlineLevel="0" collapsed="false">
      <c r="A4213" s="37" t="n">
        <v>1003764</v>
      </c>
      <c r="B4213" s="38" t="n">
        <v>46290</v>
      </c>
      <c r="C4213" s="39" t="n">
        <v>1</v>
      </c>
      <c r="D4213" s="39" t="s">
        <v>26</v>
      </c>
      <c r="E4213" s="39"/>
      <c r="F4213" s="41" t="n">
        <f aca="false">IF(A4213="","",MATCH(A4213,P_ID,1))</f>
        <v>3764</v>
      </c>
      <c r="G4213" s="41" t="str">
        <f aca="false">IF(A4213="","",INDEX(P_Svc,F4213))</f>
        <v>Standard</v>
      </c>
      <c r="H4213" s="41" t="str">
        <f aca="false">IF(A4213="","",INDEX(P_Zone,F4213))</f>
        <v>East</v>
      </c>
      <c r="I4213" s="41" t="n">
        <f aca="false">IF(A4213="","",IF(D4213="Delivered",IF(B4213&lt;=INDEX(P_Due,F4213),1,0),0))</f>
        <v>1</v>
      </c>
    </row>
    <row r="4214" customFormat="false" ht="15" hidden="false" customHeight="false" outlineLevel="0" collapsed="false">
      <c r="A4214" s="37" t="n">
        <v>1003766</v>
      </c>
      <c r="B4214" s="38" t="n">
        <v>46290</v>
      </c>
      <c r="C4214" s="39" t="n">
        <v>1</v>
      </c>
      <c r="D4214" s="39" t="s">
        <v>26</v>
      </c>
      <c r="E4214" s="39"/>
      <c r="F4214" s="41" t="n">
        <f aca="false">IF(A4214="","",MATCH(A4214,P_ID,1))</f>
        <v>3766</v>
      </c>
      <c r="G4214" s="41" t="str">
        <f aca="false">IF(A4214="","",INDEX(P_Svc,F4214))</f>
        <v>Standard</v>
      </c>
      <c r="H4214" s="41" t="str">
        <f aca="false">IF(A4214="","",INDEX(P_Zone,F4214))</f>
        <v>West</v>
      </c>
      <c r="I4214" s="41" t="n">
        <f aca="false">IF(A4214="","",IF(D4214="Delivered",IF(B4214&lt;=INDEX(P_Due,F4214),1,0),0))</f>
        <v>1</v>
      </c>
    </row>
    <row r="4215" customFormat="false" ht="15" hidden="false" customHeight="false" outlineLevel="0" collapsed="false">
      <c r="A4215" s="37" t="n">
        <v>1003770</v>
      </c>
      <c r="B4215" s="38" t="n">
        <v>46290</v>
      </c>
      <c r="C4215" s="39" t="n">
        <v>1</v>
      </c>
      <c r="D4215" s="39" t="s">
        <v>26</v>
      </c>
      <c r="E4215" s="39"/>
      <c r="F4215" s="41" t="n">
        <f aca="false">IF(A4215="","",MATCH(A4215,P_ID,1))</f>
        <v>3770</v>
      </c>
      <c r="G4215" s="41" t="str">
        <f aca="false">IF(A4215="","",INDEX(P_Svc,F4215))</f>
        <v>Standard</v>
      </c>
      <c r="H4215" s="41" t="str">
        <f aca="false">IF(A4215="","",INDEX(P_Zone,F4215))</f>
        <v>Central</v>
      </c>
      <c r="I4215" s="41" t="n">
        <f aca="false">IF(A4215="","",IF(D4215="Delivered",IF(B4215&lt;=INDEX(P_Due,F4215),1,0),0))</f>
        <v>1</v>
      </c>
    </row>
    <row r="4216" customFormat="false" ht="15" hidden="false" customHeight="false" outlineLevel="0" collapsed="false">
      <c r="A4216" s="37" t="n">
        <v>1003772</v>
      </c>
      <c r="B4216" s="38" t="n">
        <v>46290</v>
      </c>
      <c r="C4216" s="39" t="n">
        <v>1</v>
      </c>
      <c r="D4216" s="39" t="s">
        <v>26</v>
      </c>
      <c r="E4216" s="39"/>
      <c r="F4216" s="41" t="n">
        <f aca="false">IF(A4216="","",MATCH(A4216,P_ID,1))</f>
        <v>3772</v>
      </c>
      <c r="G4216" s="41" t="str">
        <f aca="false">IF(A4216="","",INDEX(P_Svc,F4216))</f>
        <v>Economy</v>
      </c>
      <c r="H4216" s="41" t="str">
        <f aca="false">IF(A4216="","",INDEX(P_Zone,F4216))</f>
        <v>North</v>
      </c>
      <c r="I4216" s="41" t="n">
        <f aca="false">IF(A4216="","",IF(D4216="Delivered",IF(B4216&lt;=INDEX(P_Due,F4216),1,0),0))</f>
        <v>1</v>
      </c>
    </row>
    <row r="4217" customFormat="false" ht="15" hidden="false" customHeight="false" outlineLevel="0" collapsed="false">
      <c r="A4217" s="37" t="n">
        <v>1003773</v>
      </c>
      <c r="B4217" s="38" t="n">
        <v>46290</v>
      </c>
      <c r="C4217" s="39" t="n">
        <v>1</v>
      </c>
      <c r="D4217" s="39" t="s">
        <v>26</v>
      </c>
      <c r="E4217" s="39"/>
      <c r="F4217" s="41" t="n">
        <f aca="false">IF(A4217="","",MATCH(A4217,P_ID,1))</f>
        <v>3773</v>
      </c>
      <c r="G4217" s="41" t="str">
        <f aca="false">IF(A4217="","",INDEX(P_Svc,F4217))</f>
        <v>Standard</v>
      </c>
      <c r="H4217" s="41" t="str">
        <f aca="false">IF(A4217="","",INDEX(P_Zone,F4217))</f>
        <v>South</v>
      </c>
      <c r="I4217" s="41" t="n">
        <f aca="false">IF(A4217="","",IF(D4217="Delivered",IF(B4217&lt;=INDEX(P_Due,F4217),1,0),0))</f>
        <v>1</v>
      </c>
    </row>
    <row r="4218" customFormat="false" ht="15" hidden="false" customHeight="false" outlineLevel="0" collapsed="false">
      <c r="A4218" s="37" t="n">
        <v>1003774</v>
      </c>
      <c r="B4218" s="38" t="n">
        <v>46290</v>
      </c>
      <c r="C4218" s="39" t="n">
        <v>1</v>
      </c>
      <c r="D4218" s="39" t="s">
        <v>26</v>
      </c>
      <c r="E4218" s="39"/>
      <c r="F4218" s="41" t="n">
        <f aca="false">IF(A4218="","",MATCH(A4218,P_ID,1))</f>
        <v>3774</v>
      </c>
      <c r="G4218" s="41" t="str">
        <f aca="false">IF(A4218="","",INDEX(P_Svc,F4218))</f>
        <v>Standard</v>
      </c>
      <c r="H4218" s="41" t="str">
        <f aca="false">IF(A4218="","",INDEX(P_Zone,F4218))</f>
        <v>South</v>
      </c>
      <c r="I4218" s="41" t="n">
        <f aca="false">IF(A4218="","",IF(D4218="Delivered",IF(B4218&lt;=INDEX(P_Due,F4218),1,0),0))</f>
        <v>1</v>
      </c>
    </row>
    <row r="4219" customFormat="false" ht="15" hidden="false" customHeight="false" outlineLevel="0" collapsed="false">
      <c r="A4219" s="37" t="n">
        <v>1003775</v>
      </c>
      <c r="B4219" s="38" t="n">
        <v>46290</v>
      </c>
      <c r="C4219" s="39" t="n">
        <v>1</v>
      </c>
      <c r="D4219" s="39" t="s">
        <v>26</v>
      </c>
      <c r="E4219" s="39"/>
      <c r="F4219" s="41" t="n">
        <f aca="false">IF(A4219="","",MATCH(A4219,P_ID,1))</f>
        <v>3775</v>
      </c>
      <c r="G4219" s="41" t="str">
        <f aca="false">IF(A4219="","",INDEX(P_Svc,F4219))</f>
        <v>Standard</v>
      </c>
      <c r="H4219" s="41" t="str">
        <f aca="false">IF(A4219="","",INDEX(P_Zone,F4219))</f>
        <v>North</v>
      </c>
      <c r="I4219" s="41" t="n">
        <f aca="false">IF(A4219="","",IF(D4219="Delivered",IF(B4219&lt;=INDEX(P_Due,F4219),1,0),0))</f>
        <v>1</v>
      </c>
    </row>
    <row r="4220" customFormat="false" ht="15" hidden="false" customHeight="false" outlineLevel="0" collapsed="false">
      <c r="A4220" s="37" t="n">
        <v>1003776</v>
      </c>
      <c r="B4220" s="38" t="n">
        <v>46290</v>
      </c>
      <c r="C4220" s="39" t="n">
        <v>1</v>
      </c>
      <c r="D4220" s="39" t="s">
        <v>26</v>
      </c>
      <c r="E4220" s="39"/>
      <c r="F4220" s="41" t="n">
        <f aca="false">IF(A4220="","",MATCH(A4220,P_ID,1))</f>
        <v>3776</v>
      </c>
      <c r="G4220" s="41" t="str">
        <f aca="false">IF(A4220="","",INDEX(P_Svc,F4220))</f>
        <v>Economy</v>
      </c>
      <c r="H4220" s="41" t="str">
        <f aca="false">IF(A4220="","",INDEX(P_Zone,F4220))</f>
        <v>West</v>
      </c>
      <c r="I4220" s="41" t="n">
        <f aca="false">IF(A4220="","",IF(D4220="Delivered",IF(B4220&lt;=INDEX(P_Due,F4220),1,0),0))</f>
        <v>1</v>
      </c>
    </row>
    <row r="4221" customFormat="false" ht="15" hidden="false" customHeight="false" outlineLevel="0" collapsed="false">
      <c r="A4221" s="37" t="n">
        <v>1003777</v>
      </c>
      <c r="B4221" s="38" t="n">
        <v>46290</v>
      </c>
      <c r="C4221" s="39" t="n">
        <v>1</v>
      </c>
      <c r="D4221" s="39" t="s">
        <v>79</v>
      </c>
      <c r="E4221" s="39" t="s">
        <v>32</v>
      </c>
      <c r="F4221" s="41" t="n">
        <f aca="false">IF(A4221="","",MATCH(A4221,P_ID,1))</f>
        <v>3777</v>
      </c>
      <c r="G4221" s="41" t="str">
        <f aca="false">IF(A4221="","",INDEX(P_Svc,F4221))</f>
        <v>Standard</v>
      </c>
      <c r="H4221" s="41" t="str">
        <f aca="false">IF(A4221="","",INDEX(P_Zone,F4221))</f>
        <v>North</v>
      </c>
      <c r="I4221" s="41" t="n">
        <f aca="false">IF(A4221="","",IF(D4221="Delivered",IF(B4221&lt;=INDEX(P_Due,F4221),1,0),0))</f>
        <v>0</v>
      </c>
    </row>
    <row r="4222" customFormat="false" ht="15" hidden="false" customHeight="false" outlineLevel="0" collapsed="false">
      <c r="A4222" s="37" t="n">
        <v>1003778</v>
      </c>
      <c r="B4222" s="38" t="n">
        <v>46290</v>
      </c>
      <c r="C4222" s="39" t="n">
        <v>1</v>
      </c>
      <c r="D4222" s="39" t="s">
        <v>26</v>
      </c>
      <c r="E4222" s="39"/>
      <c r="F4222" s="41" t="n">
        <f aca="false">IF(A4222="","",MATCH(A4222,P_ID,1))</f>
        <v>3778</v>
      </c>
      <c r="G4222" s="41" t="str">
        <f aca="false">IF(A4222="","",INDEX(P_Svc,F4222))</f>
        <v>Standard</v>
      </c>
      <c r="H4222" s="41" t="str">
        <f aca="false">IF(A4222="","",INDEX(P_Zone,F4222))</f>
        <v>North</v>
      </c>
      <c r="I4222" s="41" t="n">
        <f aca="false">IF(A4222="","",IF(D4222="Delivered",IF(B4222&lt;=INDEX(P_Due,F4222),1,0),0))</f>
        <v>1</v>
      </c>
    </row>
    <row r="4223" customFormat="false" ht="15" hidden="false" customHeight="false" outlineLevel="0" collapsed="false">
      <c r="A4223" s="37" t="n">
        <v>1003779</v>
      </c>
      <c r="B4223" s="38" t="n">
        <v>46290</v>
      </c>
      <c r="C4223" s="39" t="n">
        <v>1</v>
      </c>
      <c r="D4223" s="39" t="s">
        <v>26</v>
      </c>
      <c r="E4223" s="39"/>
      <c r="F4223" s="41" t="n">
        <f aca="false">IF(A4223="","",MATCH(A4223,P_ID,1))</f>
        <v>3779</v>
      </c>
      <c r="G4223" s="41" t="str">
        <f aca="false">IF(A4223="","",INDEX(P_Svc,F4223))</f>
        <v>Economy</v>
      </c>
      <c r="H4223" s="41" t="str">
        <f aca="false">IF(A4223="","",INDEX(P_Zone,F4223))</f>
        <v>West</v>
      </c>
      <c r="I4223" s="41" t="n">
        <f aca="false">IF(A4223="","",IF(D4223="Delivered",IF(B4223&lt;=INDEX(P_Due,F4223),1,0),0))</f>
        <v>1</v>
      </c>
    </row>
    <row r="4224" customFormat="false" ht="15" hidden="false" customHeight="false" outlineLevel="0" collapsed="false">
      <c r="A4224" s="37" t="n">
        <v>1003780</v>
      </c>
      <c r="B4224" s="38" t="n">
        <v>46290</v>
      </c>
      <c r="C4224" s="39" t="n">
        <v>1</v>
      </c>
      <c r="D4224" s="39" t="s">
        <v>26</v>
      </c>
      <c r="E4224" s="39"/>
      <c r="F4224" s="41" t="n">
        <f aca="false">IF(A4224="","",MATCH(A4224,P_ID,1))</f>
        <v>3780</v>
      </c>
      <c r="G4224" s="41" t="str">
        <f aca="false">IF(A4224="","",INDEX(P_Svc,F4224))</f>
        <v>Economy</v>
      </c>
      <c r="H4224" s="41" t="str">
        <f aca="false">IF(A4224="","",INDEX(P_Zone,F4224))</f>
        <v>West</v>
      </c>
      <c r="I4224" s="41" t="n">
        <f aca="false">IF(A4224="","",IF(D4224="Delivered",IF(B4224&lt;=INDEX(P_Due,F4224),1,0),0))</f>
        <v>1</v>
      </c>
    </row>
    <row r="4225" customFormat="false" ht="15" hidden="false" customHeight="false" outlineLevel="0" collapsed="false">
      <c r="A4225" s="37" t="n">
        <v>1003781</v>
      </c>
      <c r="B4225" s="38" t="n">
        <v>46290</v>
      </c>
      <c r="C4225" s="39" t="n">
        <v>1</v>
      </c>
      <c r="D4225" s="39" t="s">
        <v>26</v>
      </c>
      <c r="E4225" s="39"/>
      <c r="F4225" s="41" t="n">
        <f aca="false">IF(A4225="","",MATCH(A4225,P_ID,1))</f>
        <v>3781</v>
      </c>
      <c r="G4225" s="41" t="str">
        <f aca="false">IF(A4225="","",INDEX(P_Svc,F4225))</f>
        <v>Standard</v>
      </c>
      <c r="H4225" s="41" t="str">
        <f aca="false">IF(A4225="","",INDEX(P_Zone,F4225))</f>
        <v>East</v>
      </c>
      <c r="I4225" s="41" t="n">
        <f aca="false">IF(A4225="","",IF(D4225="Delivered",IF(B4225&lt;=INDEX(P_Due,F4225),1,0),0))</f>
        <v>1</v>
      </c>
    </row>
    <row r="4226" customFormat="false" ht="15" hidden="false" customHeight="false" outlineLevel="0" collapsed="false">
      <c r="A4226" s="37" t="n">
        <v>1003782</v>
      </c>
      <c r="B4226" s="38" t="n">
        <v>46290</v>
      </c>
      <c r="C4226" s="39" t="n">
        <v>1</v>
      </c>
      <c r="D4226" s="39" t="s">
        <v>26</v>
      </c>
      <c r="E4226" s="39"/>
      <c r="F4226" s="41" t="n">
        <f aca="false">IF(A4226="","",MATCH(A4226,P_ID,1))</f>
        <v>3782</v>
      </c>
      <c r="G4226" s="41" t="str">
        <f aca="false">IF(A4226="","",INDEX(P_Svc,F4226))</f>
        <v>Standard</v>
      </c>
      <c r="H4226" s="41" t="str">
        <f aca="false">IF(A4226="","",INDEX(P_Zone,F4226))</f>
        <v>South</v>
      </c>
      <c r="I4226" s="41" t="n">
        <f aca="false">IF(A4226="","",IF(D4226="Delivered",IF(B4226&lt;=INDEX(P_Due,F4226),1,0),0))</f>
        <v>1</v>
      </c>
    </row>
    <row r="4227" customFormat="false" ht="15" hidden="false" customHeight="false" outlineLevel="0" collapsed="false">
      <c r="A4227" s="37" t="n">
        <v>1003783</v>
      </c>
      <c r="B4227" s="38" t="n">
        <v>46290</v>
      </c>
      <c r="C4227" s="39" t="n">
        <v>1</v>
      </c>
      <c r="D4227" s="39" t="s">
        <v>79</v>
      </c>
      <c r="E4227" s="39" t="s">
        <v>34</v>
      </c>
      <c r="F4227" s="41" t="n">
        <f aca="false">IF(A4227="","",MATCH(A4227,P_ID,1))</f>
        <v>3783</v>
      </c>
      <c r="G4227" s="41" t="str">
        <f aca="false">IF(A4227="","",INDEX(P_Svc,F4227))</f>
        <v>Standard</v>
      </c>
      <c r="H4227" s="41" t="str">
        <f aca="false">IF(A4227="","",INDEX(P_Zone,F4227))</f>
        <v>South</v>
      </c>
      <c r="I4227" s="41" t="n">
        <f aca="false">IF(A4227="","",IF(D4227="Delivered",IF(B4227&lt;=INDEX(P_Due,F4227),1,0),0))</f>
        <v>0</v>
      </c>
    </row>
    <row r="4228" customFormat="false" ht="15" hidden="false" customHeight="false" outlineLevel="0" collapsed="false">
      <c r="A4228" s="37" t="n">
        <v>1003784</v>
      </c>
      <c r="B4228" s="38" t="n">
        <v>46290</v>
      </c>
      <c r="C4228" s="39" t="n">
        <v>1</v>
      </c>
      <c r="D4228" s="39" t="s">
        <v>26</v>
      </c>
      <c r="E4228" s="39"/>
      <c r="F4228" s="41" t="n">
        <f aca="false">IF(A4228="","",MATCH(A4228,P_ID,1))</f>
        <v>3784</v>
      </c>
      <c r="G4228" s="41" t="str">
        <f aca="false">IF(A4228="","",INDEX(P_Svc,F4228))</f>
        <v>Standard</v>
      </c>
      <c r="H4228" s="41" t="str">
        <f aca="false">IF(A4228="","",INDEX(P_Zone,F4228))</f>
        <v>North</v>
      </c>
      <c r="I4228" s="41" t="n">
        <f aca="false">IF(A4228="","",IF(D4228="Delivered",IF(B4228&lt;=INDEX(P_Due,F4228),1,0),0))</f>
        <v>1</v>
      </c>
    </row>
    <row r="4229" customFormat="false" ht="15" hidden="false" customHeight="false" outlineLevel="0" collapsed="false">
      <c r="A4229" s="37" t="n">
        <v>1003785</v>
      </c>
      <c r="B4229" s="38" t="n">
        <v>46290</v>
      </c>
      <c r="C4229" s="39" t="n">
        <v>1</v>
      </c>
      <c r="D4229" s="39" t="s">
        <v>26</v>
      </c>
      <c r="E4229" s="39"/>
      <c r="F4229" s="41" t="n">
        <f aca="false">IF(A4229="","",MATCH(A4229,P_ID,1))</f>
        <v>3785</v>
      </c>
      <c r="G4229" s="41" t="str">
        <f aca="false">IF(A4229="","",INDEX(P_Svc,F4229))</f>
        <v>Standard</v>
      </c>
      <c r="H4229" s="41" t="str">
        <f aca="false">IF(A4229="","",INDEX(P_Zone,F4229))</f>
        <v>East</v>
      </c>
      <c r="I4229" s="41" t="n">
        <f aca="false">IF(A4229="","",IF(D4229="Delivered",IF(B4229&lt;=INDEX(P_Due,F4229),1,0),0))</f>
        <v>1</v>
      </c>
    </row>
    <row r="4230" customFormat="false" ht="15" hidden="false" customHeight="false" outlineLevel="0" collapsed="false">
      <c r="A4230" s="37" t="n">
        <v>1003786</v>
      </c>
      <c r="B4230" s="38" t="n">
        <v>46290</v>
      </c>
      <c r="C4230" s="39" t="n">
        <v>1</v>
      </c>
      <c r="D4230" s="39" t="s">
        <v>26</v>
      </c>
      <c r="E4230" s="39"/>
      <c r="F4230" s="41" t="n">
        <f aca="false">IF(A4230="","",MATCH(A4230,P_ID,1))</f>
        <v>3786</v>
      </c>
      <c r="G4230" s="41" t="str">
        <f aca="false">IF(A4230="","",INDEX(P_Svc,F4230))</f>
        <v>Standard</v>
      </c>
      <c r="H4230" s="41" t="str">
        <f aca="false">IF(A4230="","",INDEX(P_Zone,F4230))</f>
        <v>Central</v>
      </c>
      <c r="I4230" s="41" t="n">
        <f aca="false">IF(A4230="","",IF(D4230="Delivered",IF(B4230&lt;=INDEX(P_Due,F4230),1,0),0))</f>
        <v>1</v>
      </c>
    </row>
    <row r="4231" customFormat="false" ht="15" hidden="false" customHeight="false" outlineLevel="0" collapsed="false">
      <c r="A4231" s="37" t="n">
        <v>1003787</v>
      </c>
      <c r="B4231" s="38" t="n">
        <v>46290</v>
      </c>
      <c r="C4231" s="39" t="n">
        <v>1</v>
      </c>
      <c r="D4231" s="39" t="s">
        <v>26</v>
      </c>
      <c r="E4231" s="39"/>
      <c r="F4231" s="41" t="n">
        <f aca="false">IF(A4231="","",MATCH(A4231,P_ID,1))</f>
        <v>3787</v>
      </c>
      <c r="G4231" s="41" t="str">
        <f aca="false">IF(A4231="","",INDEX(P_Svc,F4231))</f>
        <v>Economy</v>
      </c>
      <c r="H4231" s="41" t="str">
        <f aca="false">IF(A4231="","",INDEX(P_Zone,F4231))</f>
        <v>East</v>
      </c>
      <c r="I4231" s="41" t="n">
        <f aca="false">IF(A4231="","",IF(D4231="Delivered",IF(B4231&lt;=INDEX(P_Due,F4231),1,0),0))</f>
        <v>1</v>
      </c>
    </row>
    <row r="4232" customFormat="false" ht="15" hidden="false" customHeight="false" outlineLevel="0" collapsed="false">
      <c r="A4232" s="37" t="n">
        <v>1003788</v>
      </c>
      <c r="B4232" s="38" t="n">
        <v>46290</v>
      </c>
      <c r="C4232" s="39" t="n">
        <v>1</v>
      </c>
      <c r="D4232" s="39" t="s">
        <v>79</v>
      </c>
      <c r="E4232" s="39" t="s">
        <v>32</v>
      </c>
      <c r="F4232" s="41" t="n">
        <f aca="false">IF(A4232="","",MATCH(A4232,P_ID,1))</f>
        <v>3788</v>
      </c>
      <c r="G4232" s="41" t="str">
        <f aca="false">IF(A4232="","",INDEX(P_Svc,F4232))</f>
        <v>Standard</v>
      </c>
      <c r="H4232" s="41" t="str">
        <f aca="false">IF(A4232="","",INDEX(P_Zone,F4232))</f>
        <v>West</v>
      </c>
      <c r="I4232" s="41" t="n">
        <f aca="false">IF(A4232="","",IF(D4232="Delivered",IF(B4232&lt;=INDEX(P_Due,F4232),1,0),0))</f>
        <v>0</v>
      </c>
    </row>
    <row r="4233" customFormat="false" ht="15" hidden="false" customHeight="false" outlineLevel="0" collapsed="false">
      <c r="A4233" s="37" t="n">
        <v>1003789</v>
      </c>
      <c r="B4233" s="38" t="n">
        <v>46290</v>
      </c>
      <c r="C4233" s="39" t="n">
        <v>1</v>
      </c>
      <c r="D4233" s="39" t="s">
        <v>26</v>
      </c>
      <c r="E4233" s="39"/>
      <c r="F4233" s="41" t="n">
        <f aca="false">IF(A4233="","",MATCH(A4233,P_ID,1))</f>
        <v>3789</v>
      </c>
      <c r="G4233" s="41" t="str">
        <f aca="false">IF(A4233="","",INDEX(P_Svc,F4233))</f>
        <v>Standard</v>
      </c>
      <c r="H4233" s="41" t="str">
        <f aca="false">IF(A4233="","",INDEX(P_Zone,F4233))</f>
        <v>North</v>
      </c>
      <c r="I4233" s="41" t="n">
        <f aca="false">IF(A4233="","",IF(D4233="Delivered",IF(B4233&lt;=INDEX(P_Due,F4233),1,0),0))</f>
        <v>1</v>
      </c>
    </row>
    <row r="4234" customFormat="false" ht="15" hidden="false" customHeight="false" outlineLevel="0" collapsed="false">
      <c r="A4234" s="37" t="n">
        <v>1003791</v>
      </c>
      <c r="B4234" s="38" t="n">
        <v>46290</v>
      </c>
      <c r="C4234" s="39" t="n">
        <v>1</v>
      </c>
      <c r="D4234" s="39" t="s">
        <v>26</v>
      </c>
      <c r="E4234" s="39"/>
      <c r="F4234" s="41" t="n">
        <f aca="false">IF(A4234="","",MATCH(A4234,P_ID,1))</f>
        <v>3791</v>
      </c>
      <c r="G4234" s="41" t="str">
        <f aca="false">IF(A4234="","",INDEX(P_Svc,F4234))</f>
        <v>Standard</v>
      </c>
      <c r="H4234" s="41" t="str">
        <f aca="false">IF(A4234="","",INDEX(P_Zone,F4234))</f>
        <v>Central</v>
      </c>
      <c r="I4234" s="41" t="n">
        <f aca="false">IF(A4234="","",IF(D4234="Delivered",IF(B4234&lt;=INDEX(P_Due,F4234),1,0),0))</f>
        <v>1</v>
      </c>
    </row>
    <row r="4235" customFormat="false" ht="15" hidden="false" customHeight="false" outlineLevel="0" collapsed="false">
      <c r="A4235" s="37" t="n">
        <v>1003792</v>
      </c>
      <c r="B4235" s="38" t="n">
        <v>46290</v>
      </c>
      <c r="C4235" s="39" t="n">
        <v>1</v>
      </c>
      <c r="D4235" s="39" t="s">
        <v>26</v>
      </c>
      <c r="E4235" s="39"/>
      <c r="F4235" s="41" t="n">
        <f aca="false">IF(A4235="","",MATCH(A4235,P_ID,1))</f>
        <v>3792</v>
      </c>
      <c r="G4235" s="41" t="str">
        <f aca="false">IF(A4235="","",INDEX(P_Svc,F4235))</f>
        <v>Economy</v>
      </c>
      <c r="H4235" s="41" t="str">
        <f aca="false">IF(A4235="","",INDEX(P_Zone,F4235))</f>
        <v>East</v>
      </c>
      <c r="I4235" s="41" t="n">
        <f aca="false">IF(A4235="","",IF(D4235="Delivered",IF(B4235&lt;=INDEX(P_Due,F4235),1,0),0))</f>
        <v>1</v>
      </c>
    </row>
    <row r="4236" customFormat="false" ht="15" hidden="false" customHeight="false" outlineLevel="0" collapsed="false">
      <c r="A4236" s="37" t="n">
        <v>1003793</v>
      </c>
      <c r="B4236" s="38" t="n">
        <v>46290</v>
      </c>
      <c r="C4236" s="39" t="n">
        <v>1</v>
      </c>
      <c r="D4236" s="39" t="s">
        <v>26</v>
      </c>
      <c r="E4236" s="39"/>
      <c r="F4236" s="41" t="n">
        <f aca="false">IF(A4236="","",MATCH(A4236,P_ID,1))</f>
        <v>3793</v>
      </c>
      <c r="G4236" s="41" t="str">
        <f aca="false">IF(A4236="","",INDEX(P_Svc,F4236))</f>
        <v>Standard</v>
      </c>
      <c r="H4236" s="41" t="str">
        <f aca="false">IF(A4236="","",INDEX(P_Zone,F4236))</f>
        <v>Central</v>
      </c>
      <c r="I4236" s="41" t="n">
        <f aca="false">IF(A4236="","",IF(D4236="Delivered",IF(B4236&lt;=INDEX(P_Due,F4236),1,0),0))</f>
        <v>1</v>
      </c>
    </row>
    <row r="4237" customFormat="false" ht="15" hidden="false" customHeight="false" outlineLevel="0" collapsed="false">
      <c r="A4237" s="37" t="n">
        <v>1003794</v>
      </c>
      <c r="B4237" s="38" t="n">
        <v>46290</v>
      </c>
      <c r="C4237" s="39" t="n">
        <v>1</v>
      </c>
      <c r="D4237" s="39" t="s">
        <v>26</v>
      </c>
      <c r="E4237" s="39"/>
      <c r="F4237" s="41" t="n">
        <f aca="false">IF(A4237="","",MATCH(A4237,P_ID,1))</f>
        <v>3794</v>
      </c>
      <c r="G4237" s="41" t="str">
        <f aca="false">IF(A4237="","",INDEX(P_Svc,F4237))</f>
        <v>Standard</v>
      </c>
      <c r="H4237" s="41" t="str">
        <f aca="false">IF(A4237="","",INDEX(P_Zone,F4237))</f>
        <v>North</v>
      </c>
      <c r="I4237" s="41" t="n">
        <f aca="false">IF(A4237="","",IF(D4237="Delivered",IF(B4237&lt;=INDEX(P_Due,F4237),1,0),0))</f>
        <v>1</v>
      </c>
    </row>
    <row r="4238" customFormat="false" ht="15" hidden="false" customHeight="false" outlineLevel="0" collapsed="false">
      <c r="A4238" s="37" t="n">
        <v>1003796</v>
      </c>
      <c r="B4238" s="38" t="n">
        <v>46290</v>
      </c>
      <c r="C4238" s="39" t="n">
        <v>1</v>
      </c>
      <c r="D4238" s="39" t="s">
        <v>26</v>
      </c>
      <c r="E4238" s="39"/>
      <c r="F4238" s="41" t="n">
        <f aca="false">IF(A4238="","",MATCH(A4238,P_ID,1))</f>
        <v>3796</v>
      </c>
      <c r="G4238" s="41" t="str">
        <f aca="false">IF(A4238="","",INDEX(P_Svc,F4238))</f>
        <v>Standard</v>
      </c>
      <c r="H4238" s="41" t="str">
        <f aca="false">IF(A4238="","",INDEX(P_Zone,F4238))</f>
        <v>East</v>
      </c>
      <c r="I4238" s="41" t="n">
        <f aca="false">IF(A4238="","",IF(D4238="Delivered",IF(B4238&lt;=INDEX(P_Due,F4238),1,0),0))</f>
        <v>1</v>
      </c>
    </row>
    <row r="4239" customFormat="false" ht="15" hidden="false" customHeight="false" outlineLevel="0" collapsed="false">
      <c r="A4239" s="37" t="n">
        <v>1003797</v>
      </c>
      <c r="B4239" s="38" t="n">
        <v>46290</v>
      </c>
      <c r="C4239" s="39" t="n">
        <v>1</v>
      </c>
      <c r="D4239" s="39" t="s">
        <v>26</v>
      </c>
      <c r="E4239" s="39"/>
      <c r="F4239" s="41" t="n">
        <f aca="false">IF(A4239="","",MATCH(A4239,P_ID,1))</f>
        <v>3797</v>
      </c>
      <c r="G4239" s="41" t="str">
        <f aca="false">IF(A4239="","",INDEX(P_Svc,F4239))</f>
        <v>Standard</v>
      </c>
      <c r="H4239" s="41" t="str">
        <f aca="false">IF(A4239="","",INDEX(P_Zone,F4239))</f>
        <v>West</v>
      </c>
      <c r="I4239" s="41" t="n">
        <f aca="false">IF(A4239="","",IF(D4239="Delivered",IF(B4239&lt;=INDEX(P_Due,F4239),1,0),0))</f>
        <v>1</v>
      </c>
    </row>
    <row r="4240" customFormat="false" ht="15" hidden="false" customHeight="false" outlineLevel="0" collapsed="false">
      <c r="A4240" s="37" t="n">
        <v>1003798</v>
      </c>
      <c r="B4240" s="38" t="n">
        <v>46290</v>
      </c>
      <c r="C4240" s="39" t="n">
        <v>1</v>
      </c>
      <c r="D4240" s="39" t="s">
        <v>26</v>
      </c>
      <c r="E4240" s="39"/>
      <c r="F4240" s="41" t="n">
        <f aca="false">IF(A4240="","",MATCH(A4240,P_ID,1))</f>
        <v>3798</v>
      </c>
      <c r="G4240" s="41" t="str">
        <f aca="false">IF(A4240="","",INDEX(P_Svc,F4240))</f>
        <v>Standard</v>
      </c>
      <c r="H4240" s="41" t="str">
        <f aca="false">IF(A4240="","",INDEX(P_Zone,F4240))</f>
        <v>North</v>
      </c>
      <c r="I4240" s="41" t="n">
        <f aca="false">IF(A4240="","",IF(D4240="Delivered",IF(B4240&lt;=INDEX(P_Due,F4240),1,0),0))</f>
        <v>1</v>
      </c>
    </row>
    <row r="4241" customFormat="false" ht="15" hidden="false" customHeight="false" outlineLevel="0" collapsed="false">
      <c r="A4241" s="37" t="n">
        <v>1003799</v>
      </c>
      <c r="B4241" s="38" t="n">
        <v>46290</v>
      </c>
      <c r="C4241" s="39" t="n">
        <v>1</v>
      </c>
      <c r="D4241" s="39" t="s">
        <v>79</v>
      </c>
      <c r="E4241" s="39" t="s">
        <v>32</v>
      </c>
      <c r="F4241" s="41" t="n">
        <f aca="false">IF(A4241="","",MATCH(A4241,P_ID,1))</f>
        <v>3799</v>
      </c>
      <c r="G4241" s="41" t="str">
        <f aca="false">IF(A4241="","",INDEX(P_Svc,F4241))</f>
        <v>Standard</v>
      </c>
      <c r="H4241" s="41" t="str">
        <f aca="false">IF(A4241="","",INDEX(P_Zone,F4241))</f>
        <v>East</v>
      </c>
      <c r="I4241" s="41" t="n">
        <f aca="false">IF(A4241="","",IF(D4241="Delivered",IF(B4241&lt;=INDEX(P_Due,F4241),1,0),0))</f>
        <v>0</v>
      </c>
    </row>
    <row r="4242" customFormat="false" ht="15" hidden="false" customHeight="false" outlineLevel="0" collapsed="false">
      <c r="A4242" s="37" t="n">
        <v>1003801</v>
      </c>
      <c r="B4242" s="38" t="n">
        <v>46290</v>
      </c>
      <c r="C4242" s="39" t="n">
        <v>1</v>
      </c>
      <c r="D4242" s="39" t="s">
        <v>26</v>
      </c>
      <c r="E4242" s="39"/>
      <c r="F4242" s="41" t="n">
        <f aca="false">IF(A4242="","",MATCH(A4242,P_ID,1))</f>
        <v>3801</v>
      </c>
      <c r="G4242" s="41" t="str">
        <f aca="false">IF(A4242="","",INDEX(P_Svc,F4242))</f>
        <v>Standard</v>
      </c>
      <c r="H4242" s="41" t="str">
        <f aca="false">IF(A4242="","",INDEX(P_Zone,F4242))</f>
        <v>North</v>
      </c>
      <c r="I4242" s="41" t="n">
        <f aca="false">IF(A4242="","",IF(D4242="Delivered",IF(B4242&lt;=INDEX(P_Due,F4242),1,0),0))</f>
        <v>1</v>
      </c>
    </row>
    <row r="4243" customFormat="false" ht="15" hidden="false" customHeight="false" outlineLevel="0" collapsed="false">
      <c r="A4243" s="37" t="n">
        <v>1003802</v>
      </c>
      <c r="B4243" s="38" t="n">
        <v>46290</v>
      </c>
      <c r="C4243" s="39" t="n">
        <v>1</v>
      </c>
      <c r="D4243" s="39" t="s">
        <v>26</v>
      </c>
      <c r="E4243" s="39"/>
      <c r="F4243" s="41" t="n">
        <f aca="false">IF(A4243="","",MATCH(A4243,P_ID,1))</f>
        <v>3802</v>
      </c>
      <c r="G4243" s="41" t="str">
        <f aca="false">IF(A4243="","",INDEX(P_Svc,F4243))</f>
        <v>Standard</v>
      </c>
      <c r="H4243" s="41" t="str">
        <f aca="false">IF(A4243="","",INDEX(P_Zone,F4243))</f>
        <v>South</v>
      </c>
      <c r="I4243" s="41" t="n">
        <f aca="false">IF(A4243="","",IF(D4243="Delivered",IF(B4243&lt;=INDEX(P_Due,F4243),1,0),0))</f>
        <v>1</v>
      </c>
    </row>
    <row r="4244" customFormat="false" ht="15" hidden="false" customHeight="false" outlineLevel="0" collapsed="false">
      <c r="A4244" s="37" t="n">
        <v>1003803</v>
      </c>
      <c r="B4244" s="38" t="n">
        <v>46290</v>
      </c>
      <c r="C4244" s="39" t="n">
        <v>1</v>
      </c>
      <c r="D4244" s="39" t="s">
        <v>26</v>
      </c>
      <c r="E4244" s="39"/>
      <c r="F4244" s="41" t="n">
        <f aca="false">IF(A4244="","",MATCH(A4244,P_ID,1))</f>
        <v>3803</v>
      </c>
      <c r="G4244" s="41" t="str">
        <f aca="false">IF(A4244="","",INDEX(P_Svc,F4244))</f>
        <v>Standard</v>
      </c>
      <c r="H4244" s="41" t="str">
        <f aca="false">IF(A4244="","",INDEX(P_Zone,F4244))</f>
        <v>West</v>
      </c>
      <c r="I4244" s="41" t="n">
        <f aca="false">IF(A4244="","",IF(D4244="Delivered",IF(B4244&lt;=INDEX(P_Due,F4244),1,0),0))</f>
        <v>1</v>
      </c>
    </row>
    <row r="4245" customFormat="false" ht="15" hidden="false" customHeight="false" outlineLevel="0" collapsed="false">
      <c r="A4245" s="37" t="n">
        <v>1003804</v>
      </c>
      <c r="B4245" s="38" t="n">
        <v>46290</v>
      </c>
      <c r="C4245" s="39" t="n">
        <v>1</v>
      </c>
      <c r="D4245" s="39" t="s">
        <v>26</v>
      </c>
      <c r="E4245" s="39"/>
      <c r="F4245" s="41" t="n">
        <f aca="false">IF(A4245="","",MATCH(A4245,P_ID,1))</f>
        <v>3804</v>
      </c>
      <c r="G4245" s="41" t="str">
        <f aca="false">IF(A4245="","",INDEX(P_Svc,F4245))</f>
        <v>Standard</v>
      </c>
      <c r="H4245" s="41" t="str">
        <f aca="false">IF(A4245="","",INDEX(P_Zone,F4245))</f>
        <v>North</v>
      </c>
      <c r="I4245" s="41" t="n">
        <f aca="false">IF(A4245="","",IF(D4245="Delivered",IF(B4245&lt;=INDEX(P_Due,F4245),1,0),0))</f>
        <v>1</v>
      </c>
    </row>
    <row r="4246" customFormat="false" ht="15" hidden="false" customHeight="false" outlineLevel="0" collapsed="false">
      <c r="A4246" s="37" t="n">
        <v>1003807</v>
      </c>
      <c r="B4246" s="38" t="n">
        <v>46290</v>
      </c>
      <c r="C4246" s="39" t="n">
        <v>1</v>
      </c>
      <c r="D4246" s="39" t="s">
        <v>26</v>
      </c>
      <c r="E4246" s="39"/>
      <c r="F4246" s="41" t="n">
        <f aca="false">IF(A4246="","",MATCH(A4246,P_ID,1))</f>
        <v>3807</v>
      </c>
      <c r="G4246" s="41" t="str">
        <f aca="false">IF(A4246="","",INDEX(P_Svc,F4246))</f>
        <v>Standard</v>
      </c>
      <c r="H4246" s="41" t="str">
        <f aca="false">IF(A4246="","",INDEX(P_Zone,F4246))</f>
        <v>West</v>
      </c>
      <c r="I4246" s="41" t="n">
        <f aca="false">IF(A4246="","",IF(D4246="Delivered",IF(B4246&lt;=INDEX(P_Due,F4246),1,0),0))</f>
        <v>1</v>
      </c>
    </row>
    <row r="4247" customFormat="false" ht="15" hidden="false" customHeight="false" outlineLevel="0" collapsed="false">
      <c r="A4247" s="37" t="n">
        <v>1003808</v>
      </c>
      <c r="B4247" s="38" t="n">
        <v>46290</v>
      </c>
      <c r="C4247" s="39" t="n">
        <v>1</v>
      </c>
      <c r="D4247" s="39" t="s">
        <v>26</v>
      </c>
      <c r="E4247" s="39"/>
      <c r="F4247" s="41" t="n">
        <f aca="false">IF(A4247="","",MATCH(A4247,P_ID,1))</f>
        <v>3808</v>
      </c>
      <c r="G4247" s="41" t="str">
        <f aca="false">IF(A4247="","",INDEX(P_Svc,F4247))</f>
        <v>Standard</v>
      </c>
      <c r="H4247" s="41" t="str">
        <f aca="false">IF(A4247="","",INDEX(P_Zone,F4247))</f>
        <v>North</v>
      </c>
      <c r="I4247" s="41" t="n">
        <f aca="false">IF(A4247="","",IF(D4247="Delivered",IF(B4247&lt;=INDEX(P_Due,F4247),1,0),0))</f>
        <v>1</v>
      </c>
    </row>
    <row r="4248" customFormat="false" ht="15" hidden="false" customHeight="false" outlineLevel="0" collapsed="false">
      <c r="A4248" s="37" t="n">
        <v>1003809</v>
      </c>
      <c r="B4248" s="38" t="n">
        <v>46290</v>
      </c>
      <c r="C4248" s="39" t="n">
        <v>1</v>
      </c>
      <c r="D4248" s="39" t="s">
        <v>26</v>
      </c>
      <c r="E4248" s="39"/>
      <c r="F4248" s="41" t="n">
        <f aca="false">IF(A4248="","",MATCH(A4248,P_ID,1))</f>
        <v>3809</v>
      </c>
      <c r="G4248" s="41" t="str">
        <f aca="false">IF(A4248="","",INDEX(P_Svc,F4248))</f>
        <v>Economy</v>
      </c>
      <c r="H4248" s="41" t="str">
        <f aca="false">IF(A4248="","",INDEX(P_Zone,F4248))</f>
        <v>West</v>
      </c>
      <c r="I4248" s="41" t="n">
        <f aca="false">IF(A4248="","",IF(D4248="Delivered",IF(B4248&lt;=INDEX(P_Due,F4248),1,0),0))</f>
        <v>1</v>
      </c>
    </row>
    <row r="4249" customFormat="false" ht="15" hidden="false" customHeight="false" outlineLevel="0" collapsed="false">
      <c r="A4249" s="37" t="n">
        <v>1003810</v>
      </c>
      <c r="B4249" s="38" t="n">
        <v>46290</v>
      </c>
      <c r="C4249" s="39" t="n">
        <v>1</v>
      </c>
      <c r="D4249" s="39" t="s">
        <v>26</v>
      </c>
      <c r="E4249" s="39"/>
      <c r="F4249" s="41" t="n">
        <f aca="false">IF(A4249="","",MATCH(A4249,P_ID,1))</f>
        <v>3810</v>
      </c>
      <c r="G4249" s="41" t="str">
        <f aca="false">IF(A4249="","",INDEX(P_Svc,F4249))</f>
        <v>Standard</v>
      </c>
      <c r="H4249" s="41" t="str">
        <f aca="false">IF(A4249="","",INDEX(P_Zone,F4249))</f>
        <v>East</v>
      </c>
      <c r="I4249" s="41" t="n">
        <f aca="false">IF(A4249="","",IF(D4249="Delivered",IF(B4249&lt;=INDEX(P_Due,F4249),1,0),0))</f>
        <v>1</v>
      </c>
    </row>
    <row r="4250" customFormat="false" ht="15" hidden="false" customHeight="false" outlineLevel="0" collapsed="false">
      <c r="A4250" s="37" t="n">
        <v>1003811</v>
      </c>
      <c r="B4250" s="38" t="n">
        <v>46290</v>
      </c>
      <c r="C4250" s="39" t="n">
        <v>1</v>
      </c>
      <c r="D4250" s="39" t="s">
        <v>26</v>
      </c>
      <c r="E4250" s="39"/>
      <c r="F4250" s="41" t="n">
        <f aca="false">IF(A4250="","",MATCH(A4250,P_ID,1))</f>
        <v>3811</v>
      </c>
      <c r="G4250" s="41" t="str">
        <f aca="false">IF(A4250="","",INDEX(P_Svc,F4250))</f>
        <v>Economy</v>
      </c>
      <c r="H4250" s="41" t="str">
        <f aca="false">IF(A4250="","",INDEX(P_Zone,F4250))</f>
        <v>Central</v>
      </c>
      <c r="I4250" s="41" t="n">
        <f aca="false">IF(A4250="","",IF(D4250="Delivered",IF(B4250&lt;=INDEX(P_Due,F4250),1,0),0))</f>
        <v>1</v>
      </c>
    </row>
    <row r="4251" customFormat="false" ht="15" hidden="false" customHeight="false" outlineLevel="0" collapsed="false">
      <c r="A4251" s="37" t="n">
        <v>1003812</v>
      </c>
      <c r="B4251" s="38" t="n">
        <v>46290</v>
      </c>
      <c r="C4251" s="39" t="n">
        <v>1</v>
      </c>
      <c r="D4251" s="39" t="s">
        <v>26</v>
      </c>
      <c r="E4251" s="39"/>
      <c r="F4251" s="41" t="n">
        <f aca="false">IF(A4251="","",MATCH(A4251,P_ID,1))</f>
        <v>3812</v>
      </c>
      <c r="G4251" s="41" t="str">
        <f aca="false">IF(A4251="","",INDEX(P_Svc,F4251))</f>
        <v>Standard</v>
      </c>
      <c r="H4251" s="41" t="str">
        <f aca="false">IF(A4251="","",INDEX(P_Zone,F4251))</f>
        <v>East</v>
      </c>
      <c r="I4251" s="41" t="n">
        <f aca="false">IF(A4251="","",IF(D4251="Delivered",IF(B4251&lt;=INDEX(P_Due,F4251),1,0),0))</f>
        <v>1</v>
      </c>
    </row>
    <row r="4252" customFormat="false" ht="15" hidden="false" customHeight="false" outlineLevel="0" collapsed="false">
      <c r="A4252" s="37" t="n">
        <v>1003813</v>
      </c>
      <c r="B4252" s="38" t="n">
        <v>46290</v>
      </c>
      <c r="C4252" s="39" t="n">
        <v>1</v>
      </c>
      <c r="D4252" s="39" t="s">
        <v>26</v>
      </c>
      <c r="E4252" s="39"/>
      <c r="F4252" s="41" t="n">
        <f aca="false">IF(A4252="","",MATCH(A4252,P_ID,1))</f>
        <v>3813</v>
      </c>
      <c r="G4252" s="41" t="str">
        <f aca="false">IF(A4252="","",INDEX(P_Svc,F4252))</f>
        <v>Standard</v>
      </c>
      <c r="H4252" s="41" t="str">
        <f aca="false">IF(A4252="","",INDEX(P_Zone,F4252))</f>
        <v>East</v>
      </c>
      <c r="I4252" s="41" t="n">
        <f aca="false">IF(A4252="","",IF(D4252="Delivered",IF(B4252&lt;=INDEX(P_Due,F4252),1,0),0))</f>
        <v>1</v>
      </c>
    </row>
    <row r="4253" customFormat="false" ht="15" hidden="false" customHeight="false" outlineLevel="0" collapsed="false">
      <c r="A4253" s="37" t="n">
        <v>1003814</v>
      </c>
      <c r="B4253" s="38" t="n">
        <v>46290</v>
      </c>
      <c r="C4253" s="39" t="n">
        <v>1</v>
      </c>
      <c r="D4253" s="39" t="s">
        <v>26</v>
      </c>
      <c r="E4253" s="39"/>
      <c r="F4253" s="41" t="n">
        <f aca="false">IF(A4253="","",MATCH(A4253,P_ID,1))</f>
        <v>3814</v>
      </c>
      <c r="G4253" s="41" t="str">
        <f aca="false">IF(A4253="","",INDEX(P_Svc,F4253))</f>
        <v>Standard</v>
      </c>
      <c r="H4253" s="41" t="str">
        <f aca="false">IF(A4253="","",INDEX(P_Zone,F4253))</f>
        <v>North</v>
      </c>
      <c r="I4253" s="41" t="n">
        <f aca="false">IF(A4253="","",IF(D4253="Delivered",IF(B4253&lt;=INDEX(P_Due,F4253),1,0),0))</f>
        <v>1</v>
      </c>
    </row>
    <row r="4254" customFormat="false" ht="15" hidden="false" customHeight="false" outlineLevel="0" collapsed="false">
      <c r="A4254" s="37" t="n">
        <v>1003815</v>
      </c>
      <c r="B4254" s="38" t="n">
        <v>46290</v>
      </c>
      <c r="C4254" s="39" t="n">
        <v>1</v>
      </c>
      <c r="D4254" s="39" t="s">
        <v>26</v>
      </c>
      <c r="E4254" s="39"/>
      <c r="F4254" s="41" t="n">
        <f aca="false">IF(A4254="","",MATCH(A4254,P_ID,1))</f>
        <v>3815</v>
      </c>
      <c r="G4254" s="41" t="str">
        <f aca="false">IF(A4254="","",INDEX(P_Svc,F4254))</f>
        <v>Standard</v>
      </c>
      <c r="H4254" s="41" t="str">
        <f aca="false">IF(A4254="","",INDEX(P_Zone,F4254))</f>
        <v>Central</v>
      </c>
      <c r="I4254" s="41" t="n">
        <f aca="false">IF(A4254="","",IF(D4254="Delivered",IF(B4254&lt;=INDEX(P_Due,F4254),1,0),0))</f>
        <v>1</v>
      </c>
    </row>
    <row r="4255" customFormat="false" ht="15" hidden="false" customHeight="false" outlineLevel="0" collapsed="false">
      <c r="A4255" s="37" t="n">
        <v>1003817</v>
      </c>
      <c r="B4255" s="38" t="n">
        <v>46290</v>
      </c>
      <c r="C4255" s="39" t="n">
        <v>1</v>
      </c>
      <c r="D4255" s="39" t="s">
        <v>26</v>
      </c>
      <c r="E4255" s="39"/>
      <c r="F4255" s="41" t="n">
        <f aca="false">IF(A4255="","",MATCH(A4255,P_ID,1))</f>
        <v>3817</v>
      </c>
      <c r="G4255" s="41" t="str">
        <f aca="false">IF(A4255="","",INDEX(P_Svc,F4255))</f>
        <v>Express</v>
      </c>
      <c r="H4255" s="41" t="str">
        <f aca="false">IF(A4255="","",INDEX(P_Zone,F4255))</f>
        <v>South</v>
      </c>
      <c r="I4255" s="41" t="n">
        <f aca="false">IF(A4255="","",IF(D4255="Delivered",IF(B4255&lt;=INDEX(P_Due,F4255),1,0),0))</f>
        <v>1</v>
      </c>
    </row>
    <row r="4256" customFormat="false" ht="15" hidden="false" customHeight="false" outlineLevel="0" collapsed="false">
      <c r="A4256" s="37" t="n">
        <v>1003844</v>
      </c>
      <c r="B4256" s="38" t="n">
        <v>46290</v>
      </c>
      <c r="C4256" s="39" t="n">
        <v>1</v>
      </c>
      <c r="D4256" s="39" t="s">
        <v>26</v>
      </c>
      <c r="E4256" s="39"/>
      <c r="F4256" s="41" t="n">
        <f aca="false">IF(A4256="","",MATCH(A4256,P_ID,1))</f>
        <v>3844</v>
      </c>
      <c r="G4256" s="41" t="str">
        <f aca="false">IF(A4256="","",INDEX(P_Svc,F4256))</f>
        <v>Express</v>
      </c>
      <c r="H4256" s="41" t="str">
        <f aca="false">IF(A4256="","",INDEX(P_Zone,F4256))</f>
        <v>South</v>
      </c>
      <c r="I4256" s="41" t="n">
        <f aca="false">IF(A4256="","",IF(D4256="Delivered",IF(B4256&lt;=INDEX(P_Due,F4256),1,0),0))</f>
        <v>1</v>
      </c>
    </row>
    <row r="4257" customFormat="false" ht="15" hidden="false" customHeight="false" outlineLevel="0" collapsed="false">
      <c r="A4257" s="37" t="n">
        <v>1003878</v>
      </c>
      <c r="B4257" s="38" t="n">
        <v>46290</v>
      </c>
      <c r="C4257" s="39" t="n">
        <v>1</v>
      </c>
      <c r="D4257" s="39" t="s">
        <v>26</v>
      </c>
      <c r="E4257" s="39"/>
      <c r="F4257" s="41" t="n">
        <f aca="false">IF(A4257="","",MATCH(A4257,P_ID,1))</f>
        <v>3878</v>
      </c>
      <c r="G4257" s="41" t="str">
        <f aca="false">IF(A4257="","",INDEX(P_Svc,F4257))</f>
        <v>Express</v>
      </c>
      <c r="H4257" s="41" t="str">
        <f aca="false">IF(A4257="","",INDEX(P_Zone,F4257))</f>
        <v>Central</v>
      </c>
      <c r="I4257" s="41" t="n">
        <f aca="false">IF(A4257="","",IF(D4257="Delivered",IF(B4257&lt;=INDEX(P_Due,F4257),1,0),0))</f>
        <v>1</v>
      </c>
    </row>
    <row r="4258" customFormat="false" ht="15" hidden="false" customHeight="false" outlineLevel="0" collapsed="false">
      <c r="A4258" s="37" t="n">
        <v>1003960</v>
      </c>
      <c r="B4258" s="38" t="n">
        <v>46290</v>
      </c>
      <c r="C4258" s="39" t="n">
        <v>1</v>
      </c>
      <c r="D4258" s="39" t="s">
        <v>26</v>
      </c>
      <c r="E4258" s="39"/>
      <c r="F4258" s="41" t="n">
        <f aca="false">IF(A4258="","",MATCH(A4258,P_ID,1))</f>
        <v>3960</v>
      </c>
      <c r="G4258" s="41" t="str">
        <f aca="false">IF(A4258="","",INDEX(P_Svc,F4258))</f>
        <v>Express</v>
      </c>
      <c r="H4258" s="41" t="str">
        <f aca="false">IF(A4258="","",INDEX(P_Zone,F4258))</f>
        <v>West</v>
      </c>
      <c r="I4258" s="41" t="n">
        <f aca="false">IF(A4258="","",IF(D4258="Delivered",IF(B4258&lt;=INDEX(P_Due,F4258),1,0),0))</f>
        <v>1</v>
      </c>
    </row>
    <row r="4259" customFormat="false" ht="15" hidden="false" customHeight="false" outlineLevel="0" collapsed="false">
      <c r="A4259" s="37" t="n">
        <v>1003976</v>
      </c>
      <c r="B4259" s="38" t="n">
        <v>46290</v>
      </c>
      <c r="C4259" s="39" t="n">
        <v>1</v>
      </c>
      <c r="D4259" s="39" t="s">
        <v>26</v>
      </c>
      <c r="E4259" s="39"/>
      <c r="F4259" s="41" t="n">
        <f aca="false">IF(A4259="","",MATCH(A4259,P_ID,1))</f>
        <v>3976</v>
      </c>
      <c r="G4259" s="41" t="str">
        <f aca="false">IF(A4259="","",INDEX(P_Svc,F4259))</f>
        <v>Express</v>
      </c>
      <c r="H4259" s="41" t="str">
        <f aca="false">IF(A4259="","",INDEX(P_Zone,F4259))</f>
        <v>Central</v>
      </c>
      <c r="I4259" s="41" t="n">
        <f aca="false">IF(A4259="","",IF(D4259="Delivered",IF(B4259&lt;=INDEX(P_Due,F4259),1,0),0))</f>
        <v>1</v>
      </c>
    </row>
    <row r="4260" customFormat="false" ht="15" hidden="false" customHeight="false" outlineLevel="0" collapsed="false">
      <c r="A4260" s="37" t="n">
        <v>1004011</v>
      </c>
      <c r="B4260" s="38" t="n">
        <v>46290</v>
      </c>
      <c r="C4260" s="39" t="n">
        <v>1</v>
      </c>
      <c r="D4260" s="39" t="s">
        <v>79</v>
      </c>
      <c r="E4260" s="39" t="s">
        <v>32</v>
      </c>
      <c r="F4260" s="41" t="n">
        <f aca="false">IF(A4260="","",MATCH(A4260,P_ID,1))</f>
        <v>4011</v>
      </c>
      <c r="G4260" s="41" t="str">
        <f aca="false">IF(A4260="","",INDEX(P_Svc,F4260))</f>
        <v>Express</v>
      </c>
      <c r="H4260" s="41" t="str">
        <f aca="false">IF(A4260="","",INDEX(P_Zone,F4260))</f>
        <v>North</v>
      </c>
      <c r="I4260" s="41" t="n">
        <f aca="false">IF(A4260="","",IF(D4260="Delivered",IF(B4260&lt;=INDEX(P_Due,F4260),1,0),0))</f>
        <v>0</v>
      </c>
    </row>
    <row r="4261" customFormat="false" ht="15" hidden="false" customHeight="false" outlineLevel="0" collapsed="false">
      <c r="A4261" s="37" t="n">
        <v>1004021</v>
      </c>
      <c r="B4261" s="38" t="n">
        <v>46290</v>
      </c>
      <c r="C4261" s="39" t="n">
        <v>1</v>
      </c>
      <c r="D4261" s="39" t="s">
        <v>26</v>
      </c>
      <c r="E4261" s="39"/>
      <c r="F4261" s="41" t="n">
        <f aca="false">IF(A4261="","",MATCH(A4261,P_ID,1))</f>
        <v>4021</v>
      </c>
      <c r="G4261" s="41" t="str">
        <f aca="false">IF(A4261="","",INDEX(P_Svc,F4261))</f>
        <v>Express</v>
      </c>
      <c r="H4261" s="41" t="str">
        <f aca="false">IF(A4261="","",INDEX(P_Zone,F4261))</f>
        <v>Central</v>
      </c>
      <c r="I4261" s="41" t="n">
        <f aca="false">IF(A4261="","",IF(D4261="Delivered",IF(B4261&lt;=INDEX(P_Due,F4261),1,0),0))</f>
        <v>1</v>
      </c>
    </row>
    <row r="4262" customFormat="false" ht="15" hidden="false" customHeight="false" outlineLevel="0" collapsed="false">
      <c r="A4262" s="37" t="n">
        <v>1004038</v>
      </c>
      <c r="B4262" s="38" t="n">
        <v>46290</v>
      </c>
      <c r="C4262" s="39" t="n">
        <v>1</v>
      </c>
      <c r="D4262" s="39" t="s">
        <v>26</v>
      </c>
      <c r="E4262" s="39"/>
      <c r="F4262" s="41" t="n">
        <f aca="false">IF(A4262="","",MATCH(A4262,P_ID,1))</f>
        <v>4038</v>
      </c>
      <c r="G4262" s="41" t="str">
        <f aca="false">IF(A4262="","",INDEX(P_Svc,F4262))</f>
        <v>Express</v>
      </c>
      <c r="H4262" s="41" t="str">
        <f aca="false">IF(A4262="","",INDEX(P_Zone,F4262))</f>
        <v>South</v>
      </c>
      <c r="I4262" s="41" t="n">
        <f aca="false">IF(A4262="","",IF(D4262="Delivered",IF(B4262&lt;=INDEX(P_Due,F4262),1,0),0))</f>
        <v>1</v>
      </c>
    </row>
    <row r="4263" customFormat="false" ht="15" hidden="false" customHeight="false" outlineLevel="0" collapsed="false">
      <c r="A4263" s="37" t="n">
        <v>1004049</v>
      </c>
      <c r="B4263" s="38" t="n">
        <v>46290</v>
      </c>
      <c r="C4263" s="39" t="n">
        <v>1</v>
      </c>
      <c r="D4263" s="39" t="s">
        <v>26</v>
      </c>
      <c r="E4263" s="39"/>
      <c r="F4263" s="41" t="n">
        <f aca="false">IF(A4263="","",MATCH(A4263,P_ID,1))</f>
        <v>4049</v>
      </c>
      <c r="G4263" s="41" t="str">
        <f aca="false">IF(A4263="","",INDEX(P_Svc,F4263))</f>
        <v>Express</v>
      </c>
      <c r="H4263" s="41" t="str">
        <f aca="false">IF(A4263="","",INDEX(P_Zone,F4263))</f>
        <v>North</v>
      </c>
      <c r="I4263" s="41" t="n">
        <f aca="false">IF(A4263="","",IF(D4263="Delivered",IF(B4263&lt;=INDEX(P_Due,F4263),1,0),0))</f>
        <v>1</v>
      </c>
    </row>
    <row r="4264" customFormat="false" ht="15" hidden="false" customHeight="false" outlineLevel="0" collapsed="false">
      <c r="A4264" s="37" t="n">
        <v>1004080</v>
      </c>
      <c r="B4264" s="38" t="n">
        <v>46290</v>
      </c>
      <c r="C4264" s="39" t="n">
        <v>1</v>
      </c>
      <c r="D4264" s="39" t="s">
        <v>79</v>
      </c>
      <c r="E4264" s="39" t="s">
        <v>32</v>
      </c>
      <c r="F4264" s="41" t="n">
        <f aca="false">IF(A4264="","",MATCH(A4264,P_ID,1))</f>
        <v>4080</v>
      </c>
      <c r="G4264" s="41" t="str">
        <f aca="false">IF(A4264="","",INDEX(P_Svc,F4264))</f>
        <v>Express</v>
      </c>
      <c r="H4264" s="41" t="str">
        <f aca="false">IF(A4264="","",INDEX(P_Zone,F4264))</f>
        <v>Central</v>
      </c>
      <c r="I4264" s="41" t="n">
        <f aca="false">IF(A4264="","",IF(D4264="Delivered",IF(B4264&lt;=INDEX(P_Due,F4264),1,0),0))</f>
        <v>0</v>
      </c>
    </row>
    <row r="4265" customFormat="false" ht="15" hidden="false" customHeight="false" outlineLevel="0" collapsed="false">
      <c r="A4265" s="37" t="n">
        <v>1003795</v>
      </c>
      <c r="B4265" s="38" t="n">
        <v>46291</v>
      </c>
      <c r="C4265" s="39" t="n">
        <v>2</v>
      </c>
      <c r="D4265" s="39" t="s">
        <v>26</v>
      </c>
      <c r="E4265" s="39"/>
      <c r="F4265" s="41" t="n">
        <f aca="false">IF(A4265="","",MATCH(A4265,P_ID,1))</f>
        <v>3795</v>
      </c>
      <c r="G4265" s="41" t="str">
        <f aca="false">IF(A4265="","",INDEX(P_Svc,F4265))</f>
        <v>Express</v>
      </c>
      <c r="H4265" s="41" t="str">
        <f aca="false">IF(A4265="","",INDEX(P_Zone,F4265))</f>
        <v>West</v>
      </c>
      <c r="I4265" s="41" t="n">
        <f aca="false">IF(A4265="","",IF(D4265="Delivered",IF(B4265&lt;=INDEX(P_Due,F4265),1,0),0))</f>
        <v>0</v>
      </c>
    </row>
    <row r="4266" customFormat="false" ht="15" hidden="false" customHeight="false" outlineLevel="0" collapsed="false">
      <c r="A4266" s="37" t="n">
        <v>1003835</v>
      </c>
      <c r="B4266" s="38" t="n">
        <v>46291</v>
      </c>
      <c r="C4266" s="39" t="n">
        <v>1</v>
      </c>
      <c r="D4266" s="39" t="s">
        <v>26</v>
      </c>
      <c r="E4266" s="39"/>
      <c r="F4266" s="41" t="n">
        <f aca="false">IF(A4266="","",MATCH(A4266,P_ID,1))</f>
        <v>3835</v>
      </c>
      <c r="G4266" s="41" t="str">
        <f aca="false">IF(A4266="","",INDEX(P_Svc,F4266))</f>
        <v>Express</v>
      </c>
      <c r="H4266" s="41" t="str">
        <f aca="false">IF(A4266="","",INDEX(P_Zone,F4266))</f>
        <v>East</v>
      </c>
      <c r="I4266" s="41" t="n">
        <f aca="false">IF(A4266="","",IF(D4266="Delivered",IF(B4266&lt;=INDEX(P_Due,F4266),1,0),0))</f>
        <v>1</v>
      </c>
    </row>
    <row r="4267" customFormat="false" ht="15" hidden="false" customHeight="false" outlineLevel="0" collapsed="false">
      <c r="A4267" s="37" t="n">
        <v>1003873</v>
      </c>
      <c r="B4267" s="38" t="n">
        <v>46291</v>
      </c>
      <c r="C4267" s="39" t="n">
        <v>1</v>
      </c>
      <c r="D4267" s="39" t="s">
        <v>26</v>
      </c>
      <c r="E4267" s="39"/>
      <c r="F4267" s="41" t="n">
        <f aca="false">IF(A4267="","",MATCH(A4267,P_ID,1))</f>
        <v>3873</v>
      </c>
      <c r="G4267" s="41" t="str">
        <f aca="false">IF(A4267="","",INDEX(P_Svc,F4267))</f>
        <v>Express</v>
      </c>
      <c r="H4267" s="41" t="str">
        <f aca="false">IF(A4267="","",INDEX(P_Zone,F4267))</f>
        <v>Central</v>
      </c>
      <c r="I4267" s="41" t="n">
        <f aca="false">IF(A4267="","",IF(D4267="Delivered",IF(B4267&lt;=INDEX(P_Due,F4267),1,0),0))</f>
        <v>1</v>
      </c>
    </row>
    <row r="4268" customFormat="false" ht="15" hidden="false" customHeight="false" outlineLevel="0" collapsed="false">
      <c r="A4268" s="37" t="n">
        <v>1003897</v>
      </c>
      <c r="B4268" s="38" t="n">
        <v>46291</v>
      </c>
      <c r="C4268" s="39" t="n">
        <v>1</v>
      </c>
      <c r="D4268" s="39" t="s">
        <v>26</v>
      </c>
      <c r="E4268" s="39"/>
      <c r="F4268" s="41" t="n">
        <f aca="false">IF(A4268="","",MATCH(A4268,P_ID,1))</f>
        <v>3897</v>
      </c>
      <c r="G4268" s="41" t="str">
        <f aca="false">IF(A4268="","",INDEX(P_Svc,F4268))</f>
        <v>Express</v>
      </c>
      <c r="H4268" s="41" t="str">
        <f aca="false">IF(A4268="","",INDEX(P_Zone,F4268))</f>
        <v>East</v>
      </c>
      <c r="I4268" s="41" t="n">
        <f aca="false">IF(A4268="","",IF(D4268="Delivered",IF(B4268&lt;=INDEX(P_Due,F4268),1,0),0))</f>
        <v>1</v>
      </c>
    </row>
    <row r="4269" customFormat="false" ht="15" hidden="false" customHeight="false" outlineLevel="0" collapsed="false">
      <c r="A4269" s="37" t="n">
        <v>1003912</v>
      </c>
      <c r="B4269" s="38" t="n">
        <v>46291</v>
      </c>
      <c r="C4269" s="39" t="n">
        <v>1</v>
      </c>
      <c r="D4269" s="39" t="s">
        <v>26</v>
      </c>
      <c r="E4269" s="39"/>
      <c r="F4269" s="41" t="n">
        <f aca="false">IF(A4269="","",MATCH(A4269,P_ID,1))</f>
        <v>3912</v>
      </c>
      <c r="G4269" s="41" t="str">
        <f aca="false">IF(A4269="","",INDEX(P_Svc,F4269))</f>
        <v>Express</v>
      </c>
      <c r="H4269" s="41" t="str">
        <f aca="false">IF(A4269="","",INDEX(P_Zone,F4269))</f>
        <v>East</v>
      </c>
      <c r="I4269" s="41" t="n">
        <f aca="false">IF(A4269="","",IF(D4269="Delivered",IF(B4269&lt;=INDEX(P_Due,F4269),1,0),0))</f>
        <v>1</v>
      </c>
    </row>
    <row r="4270" customFormat="false" ht="15" hidden="false" customHeight="false" outlineLevel="0" collapsed="false">
      <c r="A4270" s="37" t="n">
        <v>1003962</v>
      </c>
      <c r="B4270" s="38" t="n">
        <v>46291</v>
      </c>
      <c r="C4270" s="39" t="n">
        <v>1</v>
      </c>
      <c r="D4270" s="39" t="s">
        <v>26</v>
      </c>
      <c r="E4270" s="39"/>
      <c r="F4270" s="41" t="n">
        <f aca="false">IF(A4270="","",MATCH(A4270,P_ID,1))</f>
        <v>3962</v>
      </c>
      <c r="G4270" s="41" t="str">
        <f aca="false">IF(A4270="","",INDEX(P_Svc,F4270))</f>
        <v>Express</v>
      </c>
      <c r="H4270" s="41" t="str">
        <f aca="false">IF(A4270="","",INDEX(P_Zone,F4270))</f>
        <v>South</v>
      </c>
      <c r="I4270" s="41" t="n">
        <f aca="false">IF(A4270="","",IF(D4270="Delivered",IF(B4270&lt;=INDEX(P_Due,F4270),1,0),0))</f>
        <v>1</v>
      </c>
    </row>
    <row r="4271" customFormat="false" ht="15" hidden="false" customHeight="false" outlineLevel="0" collapsed="false">
      <c r="A4271" s="37" t="n">
        <v>1004005</v>
      </c>
      <c r="B4271" s="38" t="n">
        <v>46291</v>
      </c>
      <c r="C4271" s="39" t="n">
        <v>1</v>
      </c>
      <c r="D4271" s="39" t="s">
        <v>79</v>
      </c>
      <c r="E4271" s="39" t="s">
        <v>32</v>
      </c>
      <c r="F4271" s="41" t="n">
        <f aca="false">IF(A4271="","",MATCH(A4271,P_ID,1))</f>
        <v>4005</v>
      </c>
      <c r="G4271" s="41" t="str">
        <f aca="false">IF(A4271="","",INDEX(P_Svc,F4271))</f>
        <v>Express</v>
      </c>
      <c r="H4271" s="41" t="str">
        <f aca="false">IF(A4271="","",INDEX(P_Zone,F4271))</f>
        <v>South</v>
      </c>
      <c r="I4271" s="41" t="n">
        <f aca="false">IF(A4271="","",IF(D4271="Delivered",IF(B4271&lt;=INDEX(P_Due,F4271),1,0),0))</f>
        <v>0</v>
      </c>
    </row>
    <row r="4272" customFormat="false" ht="15" hidden="false" customHeight="false" outlineLevel="0" collapsed="false">
      <c r="A4272" s="37" t="n">
        <v>1004011</v>
      </c>
      <c r="B4272" s="38" t="n">
        <v>46291</v>
      </c>
      <c r="C4272" s="39" t="n">
        <v>2</v>
      </c>
      <c r="D4272" s="39" t="s">
        <v>26</v>
      </c>
      <c r="E4272" s="39"/>
      <c r="F4272" s="41" t="n">
        <f aca="false">IF(A4272="","",MATCH(A4272,P_ID,1))</f>
        <v>4011</v>
      </c>
      <c r="G4272" s="41" t="str">
        <f aca="false">IF(A4272="","",INDEX(P_Svc,F4272))</f>
        <v>Express</v>
      </c>
      <c r="H4272" s="41" t="str">
        <f aca="false">IF(A4272="","",INDEX(P_Zone,F4272))</f>
        <v>North</v>
      </c>
      <c r="I4272" s="41" t="n">
        <f aca="false">IF(A4272="","",IF(D4272="Delivered",IF(B4272&lt;=INDEX(P_Due,F4272),1,0),0))</f>
        <v>1</v>
      </c>
    </row>
    <row r="4273" customFormat="false" ht="15" hidden="false" customHeight="false" outlineLevel="0" collapsed="false">
      <c r="A4273" s="37" t="n">
        <v>1004017</v>
      </c>
      <c r="B4273" s="38" t="n">
        <v>46291</v>
      </c>
      <c r="C4273" s="39" t="n">
        <v>1</v>
      </c>
      <c r="D4273" s="39" t="s">
        <v>26</v>
      </c>
      <c r="E4273" s="39"/>
      <c r="F4273" s="41" t="n">
        <f aca="false">IF(A4273="","",MATCH(A4273,P_ID,1))</f>
        <v>4017</v>
      </c>
      <c r="G4273" s="41" t="str">
        <f aca="false">IF(A4273="","",INDEX(P_Svc,F4273))</f>
        <v>Express</v>
      </c>
      <c r="H4273" s="41" t="str">
        <f aca="false">IF(A4273="","",INDEX(P_Zone,F4273))</f>
        <v>North</v>
      </c>
      <c r="I4273" s="41" t="n">
        <f aca="false">IF(A4273="","",IF(D4273="Delivered",IF(B4273&lt;=INDEX(P_Due,F4273),1,0),0))</f>
        <v>1</v>
      </c>
    </row>
    <row r="4274" customFormat="false" ht="15" hidden="false" customHeight="false" outlineLevel="0" collapsed="false">
      <c r="A4274" s="37" t="n">
        <v>1004031</v>
      </c>
      <c r="B4274" s="38" t="n">
        <v>46291</v>
      </c>
      <c r="C4274" s="39" t="n">
        <v>1</v>
      </c>
      <c r="D4274" s="39" t="s">
        <v>26</v>
      </c>
      <c r="E4274" s="39"/>
      <c r="F4274" s="41" t="n">
        <f aca="false">IF(A4274="","",MATCH(A4274,P_ID,1))</f>
        <v>4031</v>
      </c>
      <c r="G4274" s="41" t="str">
        <f aca="false">IF(A4274="","",INDEX(P_Svc,F4274))</f>
        <v>Express</v>
      </c>
      <c r="H4274" s="41" t="str">
        <f aca="false">IF(A4274="","",INDEX(P_Zone,F4274))</f>
        <v>West</v>
      </c>
      <c r="I4274" s="41" t="n">
        <f aca="false">IF(A4274="","",IF(D4274="Delivered",IF(B4274&lt;=INDEX(P_Due,F4274),1,0),0))</f>
        <v>1</v>
      </c>
    </row>
    <row r="4275" customFormat="false" ht="15" hidden="false" customHeight="false" outlineLevel="0" collapsed="false">
      <c r="A4275" s="37" t="n">
        <v>1004034</v>
      </c>
      <c r="B4275" s="38" t="n">
        <v>46291</v>
      </c>
      <c r="C4275" s="39" t="n">
        <v>2</v>
      </c>
      <c r="D4275" s="39" t="s">
        <v>26</v>
      </c>
      <c r="E4275" s="39"/>
      <c r="F4275" s="41" t="n">
        <f aca="false">IF(A4275="","",MATCH(A4275,P_ID,1))</f>
        <v>4034</v>
      </c>
      <c r="G4275" s="41" t="str">
        <f aca="false">IF(A4275="","",INDEX(P_Svc,F4275))</f>
        <v>Express</v>
      </c>
      <c r="H4275" s="41" t="str">
        <f aca="false">IF(A4275="","",INDEX(P_Zone,F4275))</f>
        <v>East</v>
      </c>
      <c r="I4275" s="41" t="n">
        <f aca="false">IF(A4275="","",IF(D4275="Delivered",IF(B4275&lt;=INDEX(P_Due,F4275),1,0),0))</f>
        <v>1</v>
      </c>
    </row>
    <row r="4276" customFormat="false" ht="15" hidden="false" customHeight="false" outlineLevel="0" collapsed="false">
      <c r="A4276" s="37" t="n">
        <v>1004080</v>
      </c>
      <c r="B4276" s="38" t="n">
        <v>46291</v>
      </c>
      <c r="C4276" s="39" t="n">
        <v>2</v>
      </c>
      <c r="D4276" s="39" t="s">
        <v>26</v>
      </c>
      <c r="E4276" s="39"/>
      <c r="F4276" s="41" t="n">
        <f aca="false">IF(A4276="","",MATCH(A4276,P_ID,1))</f>
        <v>4080</v>
      </c>
      <c r="G4276" s="41" t="str">
        <f aca="false">IF(A4276="","",INDEX(P_Svc,F4276))</f>
        <v>Express</v>
      </c>
      <c r="H4276" s="41" t="str">
        <f aca="false">IF(A4276="","",INDEX(P_Zone,F4276))</f>
        <v>Central</v>
      </c>
      <c r="I4276" s="41" t="n">
        <f aca="false">IF(A4276="","",IF(D4276="Delivered",IF(B4276&lt;=INDEX(P_Due,F4276),1,0),0))</f>
        <v>1</v>
      </c>
    </row>
    <row r="4277" customFormat="false" ht="15" hidden="false" customHeight="false" outlineLevel="0" collapsed="false">
      <c r="A4277" s="37" t="n">
        <v>1004090</v>
      </c>
      <c r="B4277" s="38" t="n">
        <v>46291</v>
      </c>
      <c r="C4277" s="39" t="n">
        <v>1</v>
      </c>
      <c r="D4277" s="39" t="s">
        <v>26</v>
      </c>
      <c r="E4277" s="39"/>
      <c r="F4277" s="41" t="n">
        <f aca="false">IF(A4277="","",MATCH(A4277,P_ID,1))</f>
        <v>4090</v>
      </c>
      <c r="G4277" s="41" t="str">
        <f aca="false">IF(A4277="","",INDEX(P_Svc,F4277))</f>
        <v>Express</v>
      </c>
      <c r="H4277" s="41" t="str">
        <f aca="false">IF(A4277="","",INDEX(P_Zone,F4277))</f>
        <v>South</v>
      </c>
      <c r="I4277" s="41" t="n">
        <f aca="false">IF(A4277="","",IF(D4277="Delivered",IF(B4277&lt;=INDEX(P_Due,F4277),1,0),0))</f>
        <v>1</v>
      </c>
    </row>
    <row r="4278" customFormat="false" ht="15" hidden="false" customHeight="false" outlineLevel="0" collapsed="false">
      <c r="A4278" s="37" t="n">
        <v>1004094</v>
      </c>
      <c r="B4278" s="38" t="n">
        <v>46291</v>
      </c>
      <c r="C4278" s="39" t="n">
        <v>1</v>
      </c>
      <c r="D4278" s="39" t="s">
        <v>26</v>
      </c>
      <c r="E4278" s="39"/>
      <c r="F4278" s="41" t="n">
        <f aca="false">IF(A4278="","",MATCH(A4278,P_ID,1))</f>
        <v>4094</v>
      </c>
      <c r="G4278" s="41" t="str">
        <f aca="false">IF(A4278="","",INDEX(P_Svc,F4278))</f>
        <v>Express</v>
      </c>
      <c r="H4278" s="41" t="str">
        <f aca="false">IF(A4278="","",INDEX(P_Zone,F4278))</f>
        <v>West</v>
      </c>
      <c r="I4278" s="41" t="n">
        <f aca="false">IF(A4278="","",IF(D4278="Delivered",IF(B4278&lt;=INDEX(P_Due,F4278),1,0),0))</f>
        <v>1</v>
      </c>
    </row>
    <row r="4279" customFormat="false" ht="15" hidden="false" customHeight="false" outlineLevel="0" collapsed="false">
      <c r="A4279" s="37" t="n">
        <v>1004108</v>
      </c>
      <c r="B4279" s="38" t="n">
        <v>46291</v>
      </c>
      <c r="C4279" s="39" t="n">
        <v>2</v>
      </c>
      <c r="D4279" s="39" t="s">
        <v>79</v>
      </c>
      <c r="E4279" s="39" t="s">
        <v>36</v>
      </c>
      <c r="F4279" s="41" t="n">
        <f aca="false">IF(A4279="","",MATCH(A4279,P_ID,1))</f>
        <v>4108</v>
      </c>
      <c r="G4279" s="41" t="str">
        <f aca="false">IF(A4279="","",INDEX(P_Svc,F4279))</f>
        <v>Express</v>
      </c>
      <c r="H4279" s="41" t="str">
        <f aca="false">IF(A4279="","",INDEX(P_Zone,F4279))</f>
        <v>South</v>
      </c>
      <c r="I4279" s="41" t="n">
        <f aca="false">IF(A4279="","",IF(D4279="Delivered",IF(B4279&lt;=INDEX(P_Due,F4279),1,0),0))</f>
        <v>0</v>
      </c>
    </row>
    <row r="4280" customFormat="false" ht="15" hidden="false" customHeight="false" outlineLevel="0" collapsed="false">
      <c r="A4280" s="37" t="n">
        <v>1004128</v>
      </c>
      <c r="B4280" s="38" t="n">
        <v>46291</v>
      </c>
      <c r="C4280" s="39" t="n">
        <v>1</v>
      </c>
      <c r="D4280" s="39" t="s">
        <v>79</v>
      </c>
      <c r="E4280" s="39" t="s">
        <v>32</v>
      </c>
      <c r="F4280" s="41" t="n">
        <f aca="false">IF(A4280="","",MATCH(A4280,P_ID,1))</f>
        <v>4128</v>
      </c>
      <c r="G4280" s="41" t="str">
        <f aca="false">IF(A4280="","",INDEX(P_Svc,F4280))</f>
        <v>Express</v>
      </c>
      <c r="H4280" s="41" t="str">
        <f aca="false">IF(A4280="","",INDEX(P_Zone,F4280))</f>
        <v>West</v>
      </c>
      <c r="I4280" s="41" t="n">
        <f aca="false">IF(A4280="","",IF(D4280="Delivered",IF(B4280&lt;=INDEX(P_Due,F4280),1,0),0))</f>
        <v>0</v>
      </c>
    </row>
    <row r="4281" customFormat="false" ht="15" hidden="false" customHeight="false" outlineLevel="0" collapsed="false">
      <c r="A4281" s="37" t="n">
        <v>1004135</v>
      </c>
      <c r="B4281" s="38" t="n">
        <v>46291</v>
      </c>
      <c r="C4281" s="39" t="n">
        <v>1</v>
      </c>
      <c r="D4281" s="39" t="s">
        <v>26</v>
      </c>
      <c r="E4281" s="39"/>
      <c r="F4281" s="41" t="n">
        <f aca="false">IF(A4281="","",MATCH(A4281,P_ID,1))</f>
        <v>4135</v>
      </c>
      <c r="G4281" s="41" t="str">
        <f aca="false">IF(A4281="","",INDEX(P_Svc,F4281))</f>
        <v>Express</v>
      </c>
      <c r="H4281" s="41" t="str">
        <f aca="false">IF(A4281="","",INDEX(P_Zone,F4281))</f>
        <v>East</v>
      </c>
      <c r="I4281" s="41" t="n">
        <f aca="false">IF(A4281="","",IF(D4281="Delivered",IF(B4281&lt;=INDEX(P_Due,F4281),1,0),0))</f>
        <v>1</v>
      </c>
    </row>
    <row r="4282" customFormat="false" ht="15" hidden="false" customHeight="false" outlineLevel="0" collapsed="false">
      <c r="A4282" s="37" t="n">
        <v>1004140</v>
      </c>
      <c r="B4282" s="38" t="n">
        <v>46291</v>
      </c>
      <c r="C4282" s="39" t="n">
        <v>1</v>
      </c>
      <c r="D4282" s="39" t="s">
        <v>26</v>
      </c>
      <c r="E4282" s="39"/>
      <c r="F4282" s="41" t="n">
        <f aca="false">IF(A4282="","",MATCH(A4282,P_ID,1))</f>
        <v>4140</v>
      </c>
      <c r="G4282" s="41" t="str">
        <f aca="false">IF(A4282="","",INDEX(P_Svc,F4282))</f>
        <v>Express</v>
      </c>
      <c r="H4282" s="41" t="str">
        <f aca="false">IF(A4282="","",INDEX(P_Zone,F4282))</f>
        <v>Central</v>
      </c>
      <c r="I4282" s="41" t="n">
        <f aca="false">IF(A4282="","",IF(D4282="Delivered",IF(B4282&lt;=INDEX(P_Due,F4282),1,0),0))</f>
        <v>1</v>
      </c>
    </row>
    <row r="4283" customFormat="false" ht="15" hidden="false" customHeight="false" outlineLevel="0" collapsed="false">
      <c r="A4283" s="37" t="n">
        <v>1004145</v>
      </c>
      <c r="B4283" s="38" t="n">
        <v>46291</v>
      </c>
      <c r="C4283" s="39" t="n">
        <v>1</v>
      </c>
      <c r="D4283" s="39" t="s">
        <v>79</v>
      </c>
      <c r="E4283" s="39" t="s">
        <v>32</v>
      </c>
      <c r="F4283" s="41" t="n">
        <f aca="false">IF(A4283="","",MATCH(A4283,P_ID,1))</f>
        <v>4145</v>
      </c>
      <c r="G4283" s="41" t="str">
        <f aca="false">IF(A4283="","",INDEX(P_Svc,F4283))</f>
        <v>Express</v>
      </c>
      <c r="H4283" s="41" t="str">
        <f aca="false">IF(A4283="","",INDEX(P_Zone,F4283))</f>
        <v>South</v>
      </c>
      <c r="I4283" s="41" t="n">
        <f aca="false">IF(A4283="","",IF(D4283="Delivered",IF(B4283&lt;=INDEX(P_Due,F4283),1,0),0))</f>
        <v>0</v>
      </c>
    </row>
    <row r="4284" customFormat="false" ht="15" hidden="false" customHeight="false" outlineLevel="0" collapsed="false">
      <c r="A4284" s="37" t="n">
        <v>1004167</v>
      </c>
      <c r="B4284" s="38" t="n">
        <v>46291</v>
      </c>
      <c r="C4284" s="39" t="n">
        <v>1</v>
      </c>
      <c r="D4284" s="39" t="s">
        <v>26</v>
      </c>
      <c r="E4284" s="39"/>
      <c r="F4284" s="41" t="n">
        <f aca="false">IF(A4284="","",MATCH(A4284,P_ID,1))</f>
        <v>4167</v>
      </c>
      <c r="G4284" s="41" t="str">
        <f aca="false">IF(A4284="","",INDEX(P_Svc,F4284))</f>
        <v>Express</v>
      </c>
      <c r="H4284" s="41" t="str">
        <f aca="false">IF(A4284="","",INDEX(P_Zone,F4284))</f>
        <v>Central</v>
      </c>
      <c r="I4284" s="41" t="n">
        <f aca="false">IF(A4284="","",IF(D4284="Delivered",IF(B4284&lt;=INDEX(P_Due,F4284),1,0),0))</f>
        <v>1</v>
      </c>
    </row>
    <row r="4285" customFormat="false" ht="15" hidden="false" customHeight="false" outlineLevel="0" collapsed="false">
      <c r="A4285" s="37" t="n">
        <v>1004174</v>
      </c>
      <c r="B4285" s="38" t="n">
        <v>46291</v>
      </c>
      <c r="C4285" s="39" t="n">
        <v>1</v>
      </c>
      <c r="D4285" s="39" t="s">
        <v>26</v>
      </c>
      <c r="E4285" s="39"/>
      <c r="F4285" s="41" t="n">
        <f aca="false">IF(A4285="","",MATCH(A4285,P_ID,1))</f>
        <v>4174</v>
      </c>
      <c r="G4285" s="41" t="str">
        <f aca="false">IF(A4285="","",INDEX(P_Svc,F4285))</f>
        <v>Express</v>
      </c>
      <c r="H4285" s="41" t="str">
        <f aca="false">IF(A4285="","",INDEX(P_Zone,F4285))</f>
        <v>North</v>
      </c>
      <c r="I4285" s="41" t="n">
        <f aca="false">IF(A4285="","",IF(D4285="Delivered",IF(B4285&lt;=INDEX(P_Due,F4285),1,0),0))</f>
        <v>1</v>
      </c>
    </row>
    <row r="4286" customFormat="false" ht="15" hidden="false" customHeight="false" outlineLevel="0" collapsed="false">
      <c r="A4286" s="37" t="n">
        <v>1004187</v>
      </c>
      <c r="B4286" s="38" t="n">
        <v>46291</v>
      </c>
      <c r="C4286" s="39" t="n">
        <v>1</v>
      </c>
      <c r="D4286" s="39" t="s">
        <v>26</v>
      </c>
      <c r="E4286" s="39"/>
      <c r="F4286" s="41" t="n">
        <f aca="false">IF(A4286="","",MATCH(A4286,P_ID,1))</f>
        <v>4187</v>
      </c>
      <c r="G4286" s="41" t="str">
        <f aca="false">IF(A4286="","",INDEX(P_Svc,F4286))</f>
        <v>Express</v>
      </c>
      <c r="H4286" s="41" t="str">
        <f aca="false">IF(A4286="","",INDEX(P_Zone,F4286))</f>
        <v>Central</v>
      </c>
      <c r="I4286" s="41" t="n">
        <f aca="false">IF(A4286="","",IF(D4286="Delivered",IF(B4286&lt;=INDEX(P_Due,F4286),1,0),0))</f>
        <v>1</v>
      </c>
    </row>
    <row r="4287" customFormat="false" ht="15" hidden="false" customHeight="false" outlineLevel="0" collapsed="false">
      <c r="A4287" s="37" t="n">
        <v>1004194</v>
      </c>
      <c r="B4287" s="38" t="n">
        <v>46291</v>
      </c>
      <c r="C4287" s="39" t="n">
        <v>1</v>
      </c>
      <c r="D4287" s="39" t="s">
        <v>79</v>
      </c>
      <c r="E4287" s="39" t="s">
        <v>32</v>
      </c>
      <c r="F4287" s="41" t="n">
        <f aca="false">IF(A4287="","",MATCH(A4287,P_ID,1))</f>
        <v>4194</v>
      </c>
      <c r="G4287" s="41" t="str">
        <f aca="false">IF(A4287="","",INDEX(P_Svc,F4287))</f>
        <v>Express</v>
      </c>
      <c r="H4287" s="41" t="str">
        <f aca="false">IF(A4287="","",INDEX(P_Zone,F4287))</f>
        <v>North</v>
      </c>
      <c r="I4287" s="41" t="n">
        <f aca="false">IF(A4287="","",IF(D4287="Delivered",IF(B4287&lt;=INDEX(P_Due,F4287),1,0),0))</f>
        <v>0</v>
      </c>
    </row>
    <row r="4288" customFormat="false" ht="15" hidden="false" customHeight="false" outlineLevel="0" collapsed="false">
      <c r="A4288" s="37" t="n">
        <v>1004198</v>
      </c>
      <c r="B4288" s="38" t="n">
        <v>46291</v>
      </c>
      <c r="C4288" s="39" t="n">
        <v>1</v>
      </c>
      <c r="D4288" s="39" t="s">
        <v>26</v>
      </c>
      <c r="E4288" s="39"/>
      <c r="F4288" s="41" t="n">
        <f aca="false">IF(A4288="","",MATCH(A4288,P_ID,1))</f>
        <v>4198</v>
      </c>
      <c r="G4288" s="41" t="str">
        <f aca="false">IF(A4288="","",INDEX(P_Svc,F4288))</f>
        <v>Express</v>
      </c>
      <c r="H4288" s="41" t="str">
        <f aca="false">IF(A4288="","",INDEX(P_Zone,F4288))</f>
        <v>West</v>
      </c>
      <c r="I4288" s="41" t="n">
        <f aca="false">IF(A4288="","",IF(D4288="Delivered",IF(B4288&lt;=INDEX(P_Due,F4288),1,0),0))</f>
        <v>1</v>
      </c>
    </row>
    <row r="4289" customFormat="false" ht="15" hidden="false" customHeight="false" outlineLevel="0" collapsed="false">
      <c r="A4289" s="37" t="n">
        <v>1004202</v>
      </c>
      <c r="B4289" s="38" t="n">
        <v>46291</v>
      </c>
      <c r="C4289" s="39" t="n">
        <v>1</v>
      </c>
      <c r="D4289" s="39" t="s">
        <v>26</v>
      </c>
      <c r="E4289" s="39"/>
      <c r="F4289" s="41" t="n">
        <f aca="false">IF(A4289="","",MATCH(A4289,P_ID,1))</f>
        <v>4202</v>
      </c>
      <c r="G4289" s="41" t="str">
        <f aca="false">IF(A4289="","",INDEX(P_Svc,F4289))</f>
        <v>Express</v>
      </c>
      <c r="H4289" s="41" t="str">
        <f aca="false">IF(A4289="","",INDEX(P_Zone,F4289))</f>
        <v>North</v>
      </c>
      <c r="I4289" s="41" t="n">
        <f aca="false">IF(A4289="","",IF(D4289="Delivered",IF(B4289&lt;=INDEX(P_Due,F4289),1,0),0))</f>
        <v>1</v>
      </c>
    </row>
    <row r="4290" customFormat="false" ht="15" hidden="false" customHeight="false" outlineLevel="0" collapsed="false">
      <c r="A4290" s="37" t="n">
        <v>1004203</v>
      </c>
      <c r="B4290" s="38" t="n">
        <v>46291</v>
      </c>
      <c r="C4290" s="39" t="n">
        <v>1</v>
      </c>
      <c r="D4290" s="39" t="s">
        <v>26</v>
      </c>
      <c r="E4290" s="39"/>
      <c r="F4290" s="41" t="n">
        <f aca="false">IF(A4290="","",MATCH(A4290,P_ID,1))</f>
        <v>4203</v>
      </c>
      <c r="G4290" s="41" t="str">
        <f aca="false">IF(A4290="","",INDEX(P_Svc,F4290))</f>
        <v>Express</v>
      </c>
      <c r="H4290" s="41" t="str">
        <f aca="false">IF(A4290="","",INDEX(P_Zone,F4290))</f>
        <v>North</v>
      </c>
      <c r="I4290" s="41" t="n">
        <f aca="false">IF(A4290="","",IF(D4290="Delivered",IF(B4290&lt;=INDEX(P_Due,F4290),1,0),0))</f>
        <v>1</v>
      </c>
    </row>
    <row r="4291" customFormat="false" ht="15" hidden="false" customHeight="false" outlineLevel="0" collapsed="false">
      <c r="A4291" s="37" t="n">
        <v>1004204</v>
      </c>
      <c r="B4291" s="38" t="n">
        <v>46291</v>
      </c>
      <c r="C4291" s="39" t="n">
        <v>1</v>
      </c>
      <c r="D4291" s="39" t="s">
        <v>26</v>
      </c>
      <c r="E4291" s="39"/>
      <c r="F4291" s="41" t="n">
        <f aca="false">IF(A4291="","",MATCH(A4291,P_ID,1))</f>
        <v>4204</v>
      </c>
      <c r="G4291" s="41" t="str">
        <f aca="false">IF(A4291="","",INDEX(P_Svc,F4291))</f>
        <v>Express</v>
      </c>
      <c r="H4291" s="41" t="str">
        <f aca="false">IF(A4291="","",INDEX(P_Zone,F4291))</f>
        <v>West</v>
      </c>
      <c r="I4291" s="41" t="n">
        <f aca="false">IF(A4291="","",IF(D4291="Delivered",IF(B4291&lt;=INDEX(P_Due,F4291),1,0),0))</f>
        <v>1</v>
      </c>
    </row>
    <row r="4292" customFormat="false" ht="15" hidden="false" customHeight="false" outlineLevel="0" collapsed="false">
      <c r="A4292" s="37" t="n">
        <v>1004214</v>
      </c>
      <c r="B4292" s="38" t="n">
        <v>46291</v>
      </c>
      <c r="C4292" s="39" t="n">
        <v>1</v>
      </c>
      <c r="D4292" s="39" t="s">
        <v>26</v>
      </c>
      <c r="E4292" s="39"/>
      <c r="F4292" s="41" t="n">
        <f aca="false">IF(A4292="","",MATCH(A4292,P_ID,1))</f>
        <v>4214</v>
      </c>
      <c r="G4292" s="41" t="str">
        <f aca="false">IF(A4292="","",INDEX(P_Svc,F4292))</f>
        <v>Express</v>
      </c>
      <c r="H4292" s="41" t="str">
        <f aca="false">IF(A4292="","",INDEX(P_Zone,F4292))</f>
        <v>West</v>
      </c>
      <c r="I4292" s="41" t="n">
        <f aca="false">IF(A4292="","",IF(D4292="Delivered",IF(B4292&lt;=INDEX(P_Due,F4292),1,0),0))</f>
        <v>1</v>
      </c>
    </row>
    <row r="4293" customFormat="false" ht="15" hidden="false" customHeight="false" outlineLevel="0" collapsed="false">
      <c r="A4293" s="37" t="n">
        <v>1004216</v>
      </c>
      <c r="B4293" s="38" t="n">
        <v>46291</v>
      </c>
      <c r="C4293" s="39" t="n">
        <v>1</v>
      </c>
      <c r="D4293" s="39" t="s">
        <v>26</v>
      </c>
      <c r="E4293" s="39"/>
      <c r="F4293" s="41" t="n">
        <f aca="false">IF(A4293="","",MATCH(A4293,P_ID,1))</f>
        <v>4216</v>
      </c>
      <c r="G4293" s="41" t="str">
        <f aca="false">IF(A4293="","",INDEX(P_Svc,F4293))</f>
        <v>Express</v>
      </c>
      <c r="H4293" s="41" t="str">
        <f aca="false">IF(A4293="","",INDEX(P_Zone,F4293))</f>
        <v>North</v>
      </c>
      <c r="I4293" s="41" t="n">
        <f aca="false">IF(A4293="","",IF(D4293="Delivered",IF(B4293&lt;=INDEX(P_Due,F4293),1,0),0))</f>
        <v>1</v>
      </c>
    </row>
    <row r="4294" customFormat="false" ht="15" hidden="false" customHeight="false" outlineLevel="0" collapsed="false">
      <c r="A4294" s="37" t="n">
        <v>1004236</v>
      </c>
      <c r="B4294" s="38" t="n">
        <v>46291</v>
      </c>
      <c r="C4294" s="39" t="n">
        <v>1</v>
      </c>
      <c r="D4294" s="39" t="s">
        <v>26</v>
      </c>
      <c r="E4294" s="39"/>
      <c r="F4294" s="41" t="n">
        <f aca="false">IF(A4294="","",MATCH(A4294,P_ID,1))</f>
        <v>4236</v>
      </c>
      <c r="G4294" s="41" t="str">
        <f aca="false">IF(A4294="","",INDEX(P_Svc,F4294))</f>
        <v>Express</v>
      </c>
      <c r="H4294" s="41" t="str">
        <f aca="false">IF(A4294="","",INDEX(P_Zone,F4294))</f>
        <v>Central</v>
      </c>
      <c r="I4294" s="41" t="n">
        <f aca="false">IF(A4294="","",IF(D4294="Delivered",IF(B4294&lt;=INDEX(P_Due,F4294),1,0),0))</f>
        <v>1</v>
      </c>
    </row>
    <row r="4295" customFormat="false" ht="15" hidden="false" customHeight="false" outlineLevel="0" collapsed="false">
      <c r="A4295" s="37" t="n">
        <v>1004244</v>
      </c>
      <c r="B4295" s="38" t="n">
        <v>46291</v>
      </c>
      <c r="C4295" s="39" t="n">
        <v>1</v>
      </c>
      <c r="D4295" s="39" t="s">
        <v>26</v>
      </c>
      <c r="E4295" s="39"/>
      <c r="F4295" s="41" t="n">
        <f aca="false">IF(A4295="","",MATCH(A4295,P_ID,1))</f>
        <v>4244</v>
      </c>
      <c r="G4295" s="41" t="str">
        <f aca="false">IF(A4295="","",INDEX(P_Svc,F4295))</f>
        <v>Express</v>
      </c>
      <c r="H4295" s="41" t="str">
        <f aca="false">IF(A4295="","",INDEX(P_Zone,F4295))</f>
        <v>East</v>
      </c>
      <c r="I4295" s="41" t="n">
        <f aca="false">IF(A4295="","",IF(D4295="Delivered",IF(B4295&lt;=INDEX(P_Due,F4295),1,0),0))</f>
        <v>1</v>
      </c>
    </row>
    <row r="4296" customFormat="false" ht="15" hidden="false" customHeight="false" outlineLevel="0" collapsed="false">
      <c r="A4296" s="37" t="n">
        <v>1004289</v>
      </c>
      <c r="B4296" s="38" t="n">
        <v>46291</v>
      </c>
      <c r="C4296" s="39" t="n">
        <v>1</v>
      </c>
      <c r="D4296" s="39" t="s">
        <v>26</v>
      </c>
      <c r="E4296" s="39"/>
      <c r="F4296" s="41" t="n">
        <f aca="false">IF(A4296="","",MATCH(A4296,P_ID,1))</f>
        <v>4289</v>
      </c>
      <c r="G4296" s="41" t="str">
        <f aca="false">IF(A4296="","",INDEX(P_Svc,F4296))</f>
        <v>Express</v>
      </c>
      <c r="H4296" s="41" t="str">
        <f aca="false">IF(A4296="","",INDEX(P_Zone,F4296))</f>
        <v>Central</v>
      </c>
      <c r="I4296" s="41" t="n">
        <f aca="false">IF(A4296="","",IF(D4296="Delivered",IF(B4296&lt;=INDEX(P_Due,F4296),1,0),0))</f>
        <v>1</v>
      </c>
    </row>
    <row r="4297" customFormat="false" ht="15" hidden="false" customHeight="false" outlineLevel="0" collapsed="false">
      <c r="A4297" s="37" t="n">
        <v>1004291</v>
      </c>
      <c r="B4297" s="38" t="n">
        <v>46291</v>
      </c>
      <c r="C4297" s="39" t="n">
        <v>1</v>
      </c>
      <c r="D4297" s="39" t="s">
        <v>79</v>
      </c>
      <c r="E4297" s="39" t="s">
        <v>36</v>
      </c>
      <c r="F4297" s="41" t="n">
        <f aca="false">IF(A4297="","",MATCH(A4297,P_ID,1))</f>
        <v>4291</v>
      </c>
      <c r="G4297" s="41" t="str">
        <f aca="false">IF(A4297="","",INDEX(P_Svc,F4297))</f>
        <v>Express</v>
      </c>
      <c r="H4297" s="41" t="str">
        <f aca="false">IF(A4297="","",INDEX(P_Zone,F4297))</f>
        <v>East</v>
      </c>
      <c r="I4297" s="41" t="n">
        <f aca="false">IF(A4297="","",IF(D4297="Delivered",IF(B4297&lt;=INDEX(P_Due,F4297),1,0),0))</f>
        <v>0</v>
      </c>
    </row>
    <row r="4298" customFormat="false" ht="15" hidden="false" customHeight="false" outlineLevel="0" collapsed="false">
      <c r="A4298" s="37" t="n">
        <v>1003476</v>
      </c>
      <c r="B4298" s="38" t="n">
        <v>46291</v>
      </c>
      <c r="C4298" s="39" t="n">
        <v>3</v>
      </c>
      <c r="D4298" s="39" t="s">
        <v>26</v>
      </c>
      <c r="E4298" s="39"/>
      <c r="F4298" s="41" t="n">
        <f aca="false">IF(A4298="","",MATCH(A4298,P_ID,1))</f>
        <v>3476</v>
      </c>
      <c r="G4298" s="41" t="str">
        <f aca="false">IF(A4298="","",INDEX(P_Svc,F4298))</f>
        <v>Standard</v>
      </c>
      <c r="H4298" s="41" t="str">
        <f aca="false">IF(A4298="","",INDEX(P_Zone,F4298))</f>
        <v>North</v>
      </c>
      <c r="I4298" s="41" t="n">
        <f aca="false">IF(A4298="","",IF(D4298="Delivered",IF(B4298&lt;=INDEX(P_Due,F4298),1,0),0))</f>
        <v>1</v>
      </c>
    </row>
    <row r="4299" customFormat="false" ht="15" hidden="false" customHeight="false" outlineLevel="0" collapsed="false">
      <c r="A4299" s="37" t="n">
        <v>1003510</v>
      </c>
      <c r="B4299" s="38" t="n">
        <v>46291</v>
      </c>
      <c r="C4299" s="39" t="n">
        <v>3</v>
      </c>
      <c r="D4299" s="39" t="s">
        <v>26</v>
      </c>
      <c r="E4299" s="39"/>
      <c r="F4299" s="41" t="n">
        <f aca="false">IF(A4299="","",MATCH(A4299,P_ID,1))</f>
        <v>3510</v>
      </c>
      <c r="G4299" s="41" t="str">
        <f aca="false">IF(A4299="","",INDEX(P_Svc,F4299))</f>
        <v>Economy</v>
      </c>
      <c r="H4299" s="41" t="str">
        <f aca="false">IF(A4299="","",INDEX(P_Zone,F4299))</f>
        <v>North</v>
      </c>
      <c r="I4299" s="41" t="n">
        <f aca="false">IF(A4299="","",IF(D4299="Delivered",IF(B4299&lt;=INDEX(P_Due,F4299),1,0),0))</f>
        <v>1</v>
      </c>
    </row>
    <row r="4300" customFormat="false" ht="15" hidden="false" customHeight="false" outlineLevel="0" collapsed="false">
      <c r="A4300" s="37" t="n">
        <v>1003513</v>
      </c>
      <c r="B4300" s="38" t="n">
        <v>46291</v>
      </c>
      <c r="C4300" s="39" t="n">
        <v>3</v>
      </c>
      <c r="D4300" s="39" t="s">
        <v>26</v>
      </c>
      <c r="E4300" s="39"/>
      <c r="F4300" s="41" t="n">
        <f aca="false">IF(A4300="","",MATCH(A4300,P_ID,1))</f>
        <v>3513</v>
      </c>
      <c r="G4300" s="41" t="str">
        <f aca="false">IF(A4300="","",INDEX(P_Svc,F4300))</f>
        <v>Standard</v>
      </c>
      <c r="H4300" s="41" t="str">
        <f aca="false">IF(A4300="","",INDEX(P_Zone,F4300))</f>
        <v>Central</v>
      </c>
      <c r="I4300" s="41" t="n">
        <f aca="false">IF(A4300="","",IF(D4300="Delivered",IF(B4300&lt;=INDEX(P_Due,F4300),1,0),0))</f>
        <v>1</v>
      </c>
    </row>
    <row r="4301" customFormat="false" ht="15" hidden="false" customHeight="false" outlineLevel="0" collapsed="false">
      <c r="A4301" s="37" t="n">
        <v>1003552</v>
      </c>
      <c r="B4301" s="38" t="n">
        <v>46291</v>
      </c>
      <c r="C4301" s="39" t="n">
        <v>2</v>
      </c>
      <c r="D4301" s="39" t="s">
        <v>79</v>
      </c>
      <c r="E4301" s="39" t="s">
        <v>32</v>
      </c>
      <c r="F4301" s="41" t="n">
        <f aca="false">IF(A4301="","",MATCH(A4301,P_ID,1))</f>
        <v>3552</v>
      </c>
      <c r="G4301" s="41" t="str">
        <f aca="false">IF(A4301="","",INDEX(P_Svc,F4301))</f>
        <v>Economy</v>
      </c>
      <c r="H4301" s="41" t="str">
        <f aca="false">IF(A4301="","",INDEX(P_Zone,F4301))</f>
        <v>West</v>
      </c>
      <c r="I4301" s="41" t="n">
        <f aca="false">IF(A4301="","",IF(D4301="Delivered",IF(B4301&lt;=INDEX(P_Due,F4301),1,0),0))</f>
        <v>0</v>
      </c>
    </row>
    <row r="4302" customFormat="false" ht="15" hidden="false" customHeight="false" outlineLevel="0" collapsed="false">
      <c r="A4302" s="37" t="n">
        <v>1003559</v>
      </c>
      <c r="B4302" s="38" t="n">
        <v>46291</v>
      </c>
      <c r="C4302" s="39" t="n">
        <v>1</v>
      </c>
      <c r="D4302" s="39" t="s">
        <v>26</v>
      </c>
      <c r="E4302" s="39"/>
      <c r="F4302" s="41" t="n">
        <f aca="false">IF(A4302="","",MATCH(A4302,P_ID,1))</f>
        <v>3559</v>
      </c>
      <c r="G4302" s="41" t="str">
        <f aca="false">IF(A4302="","",INDEX(P_Svc,F4302))</f>
        <v>Standard</v>
      </c>
      <c r="H4302" s="41" t="str">
        <f aca="false">IF(A4302="","",INDEX(P_Zone,F4302))</f>
        <v>North</v>
      </c>
      <c r="I4302" s="41" t="n">
        <f aca="false">IF(A4302="","",IF(D4302="Delivered",IF(B4302&lt;=INDEX(P_Due,F4302),1,0),0))</f>
        <v>1</v>
      </c>
    </row>
    <row r="4303" customFormat="false" ht="15" hidden="false" customHeight="false" outlineLevel="0" collapsed="false">
      <c r="A4303" s="37" t="n">
        <v>1003578</v>
      </c>
      <c r="B4303" s="38" t="n">
        <v>46291</v>
      </c>
      <c r="C4303" s="39" t="n">
        <v>1</v>
      </c>
      <c r="D4303" s="39" t="s">
        <v>26</v>
      </c>
      <c r="E4303" s="39"/>
      <c r="F4303" s="41" t="n">
        <f aca="false">IF(A4303="","",MATCH(A4303,P_ID,1))</f>
        <v>3578</v>
      </c>
      <c r="G4303" s="41" t="str">
        <f aca="false">IF(A4303="","",INDEX(P_Svc,F4303))</f>
        <v>Standard</v>
      </c>
      <c r="H4303" s="41" t="str">
        <f aca="false">IF(A4303="","",INDEX(P_Zone,F4303))</f>
        <v>East</v>
      </c>
      <c r="I4303" s="41" t="n">
        <f aca="false">IF(A4303="","",IF(D4303="Delivered",IF(B4303&lt;=INDEX(P_Due,F4303),1,0),0))</f>
        <v>1</v>
      </c>
    </row>
    <row r="4304" customFormat="false" ht="15" hidden="false" customHeight="false" outlineLevel="0" collapsed="false">
      <c r="A4304" s="37" t="n">
        <v>1003590</v>
      </c>
      <c r="B4304" s="38" t="n">
        <v>46291</v>
      </c>
      <c r="C4304" s="39" t="n">
        <v>2</v>
      </c>
      <c r="D4304" s="39" t="s">
        <v>26</v>
      </c>
      <c r="E4304" s="39"/>
      <c r="F4304" s="41" t="n">
        <f aca="false">IF(A4304="","",MATCH(A4304,P_ID,1))</f>
        <v>3590</v>
      </c>
      <c r="G4304" s="41" t="str">
        <f aca="false">IF(A4304="","",INDEX(P_Svc,F4304))</f>
        <v>Economy</v>
      </c>
      <c r="H4304" s="41" t="str">
        <f aca="false">IF(A4304="","",INDEX(P_Zone,F4304))</f>
        <v>East</v>
      </c>
      <c r="I4304" s="41" t="n">
        <f aca="false">IF(A4304="","",IF(D4304="Delivered",IF(B4304&lt;=INDEX(P_Due,F4304),1,0),0))</f>
        <v>1</v>
      </c>
    </row>
    <row r="4305" customFormat="false" ht="15" hidden="false" customHeight="false" outlineLevel="0" collapsed="false">
      <c r="A4305" s="37" t="n">
        <v>1003591</v>
      </c>
      <c r="B4305" s="38" t="n">
        <v>46291</v>
      </c>
      <c r="C4305" s="39" t="n">
        <v>2</v>
      </c>
      <c r="D4305" s="39" t="s">
        <v>26</v>
      </c>
      <c r="E4305" s="39"/>
      <c r="F4305" s="41" t="n">
        <f aca="false">IF(A4305="","",MATCH(A4305,P_ID,1))</f>
        <v>3591</v>
      </c>
      <c r="G4305" s="41" t="str">
        <f aca="false">IF(A4305="","",INDEX(P_Svc,F4305))</f>
        <v>Express</v>
      </c>
      <c r="H4305" s="41" t="str">
        <f aca="false">IF(A4305="","",INDEX(P_Zone,F4305))</f>
        <v>West</v>
      </c>
      <c r="I4305" s="41" t="n">
        <f aca="false">IF(A4305="","",IF(D4305="Delivered",IF(B4305&lt;=INDEX(P_Due,F4305),1,0),0))</f>
        <v>0</v>
      </c>
    </row>
    <row r="4306" customFormat="false" ht="15" hidden="false" customHeight="false" outlineLevel="0" collapsed="false">
      <c r="A4306" s="37" t="n">
        <v>1003599</v>
      </c>
      <c r="B4306" s="38" t="n">
        <v>46291</v>
      </c>
      <c r="C4306" s="39" t="n">
        <v>2</v>
      </c>
      <c r="D4306" s="39" t="s">
        <v>26</v>
      </c>
      <c r="E4306" s="39"/>
      <c r="F4306" s="41" t="n">
        <f aca="false">IF(A4306="","",MATCH(A4306,P_ID,1))</f>
        <v>3599</v>
      </c>
      <c r="G4306" s="41" t="str">
        <f aca="false">IF(A4306="","",INDEX(P_Svc,F4306))</f>
        <v>Standard</v>
      </c>
      <c r="H4306" s="41" t="str">
        <f aca="false">IF(A4306="","",INDEX(P_Zone,F4306))</f>
        <v>North</v>
      </c>
      <c r="I4306" s="41" t="n">
        <f aca="false">IF(A4306="","",IF(D4306="Delivered",IF(B4306&lt;=INDEX(P_Due,F4306),1,0),0))</f>
        <v>1</v>
      </c>
    </row>
    <row r="4307" customFormat="false" ht="15" hidden="false" customHeight="false" outlineLevel="0" collapsed="false">
      <c r="A4307" s="37" t="n">
        <v>1003611</v>
      </c>
      <c r="B4307" s="38" t="n">
        <v>46291</v>
      </c>
      <c r="C4307" s="39" t="n">
        <v>2</v>
      </c>
      <c r="D4307" s="39" t="s">
        <v>26</v>
      </c>
      <c r="E4307" s="39"/>
      <c r="F4307" s="41" t="n">
        <f aca="false">IF(A4307="","",MATCH(A4307,P_ID,1))</f>
        <v>3611</v>
      </c>
      <c r="G4307" s="41" t="str">
        <f aca="false">IF(A4307="","",INDEX(P_Svc,F4307))</f>
        <v>Standard</v>
      </c>
      <c r="H4307" s="41" t="str">
        <f aca="false">IF(A4307="","",INDEX(P_Zone,F4307))</f>
        <v>North</v>
      </c>
      <c r="I4307" s="41" t="n">
        <f aca="false">IF(A4307="","",IF(D4307="Delivered",IF(B4307&lt;=INDEX(P_Due,F4307),1,0),0))</f>
        <v>1</v>
      </c>
    </row>
    <row r="4308" customFormat="false" ht="15" hidden="false" customHeight="false" outlineLevel="0" collapsed="false">
      <c r="A4308" s="37" t="n">
        <v>1003614</v>
      </c>
      <c r="B4308" s="38" t="n">
        <v>46291</v>
      </c>
      <c r="C4308" s="39" t="n">
        <v>2</v>
      </c>
      <c r="D4308" s="39" t="s">
        <v>26</v>
      </c>
      <c r="E4308" s="39"/>
      <c r="F4308" s="41" t="n">
        <f aca="false">IF(A4308="","",MATCH(A4308,P_ID,1))</f>
        <v>3614</v>
      </c>
      <c r="G4308" s="41" t="str">
        <f aca="false">IF(A4308="","",INDEX(P_Svc,F4308))</f>
        <v>Standard</v>
      </c>
      <c r="H4308" s="41" t="str">
        <f aca="false">IF(A4308="","",INDEX(P_Zone,F4308))</f>
        <v>Central</v>
      </c>
      <c r="I4308" s="41" t="n">
        <f aca="false">IF(A4308="","",IF(D4308="Delivered",IF(B4308&lt;=INDEX(P_Due,F4308),1,0),0))</f>
        <v>1</v>
      </c>
    </row>
    <row r="4309" customFormat="false" ht="15" hidden="false" customHeight="false" outlineLevel="0" collapsed="false">
      <c r="A4309" s="37" t="n">
        <v>1003651</v>
      </c>
      <c r="B4309" s="38" t="n">
        <v>46291</v>
      </c>
      <c r="C4309" s="39" t="n">
        <v>2</v>
      </c>
      <c r="D4309" s="39" t="s">
        <v>26</v>
      </c>
      <c r="E4309" s="39"/>
      <c r="F4309" s="41" t="n">
        <f aca="false">IF(A4309="","",MATCH(A4309,P_ID,1))</f>
        <v>3651</v>
      </c>
      <c r="G4309" s="41" t="str">
        <f aca="false">IF(A4309="","",INDEX(P_Svc,F4309))</f>
        <v>Standard</v>
      </c>
      <c r="H4309" s="41" t="str">
        <f aca="false">IF(A4309="","",INDEX(P_Zone,F4309))</f>
        <v>West</v>
      </c>
      <c r="I4309" s="41" t="n">
        <f aca="false">IF(A4309="","",IF(D4309="Delivered",IF(B4309&lt;=INDEX(P_Due,F4309),1,0),0))</f>
        <v>1</v>
      </c>
    </row>
    <row r="4310" customFormat="false" ht="15" hidden="false" customHeight="false" outlineLevel="0" collapsed="false">
      <c r="A4310" s="37" t="n">
        <v>1003665</v>
      </c>
      <c r="B4310" s="38" t="n">
        <v>46291</v>
      </c>
      <c r="C4310" s="39" t="n">
        <v>0</v>
      </c>
      <c r="D4310" s="39" t="s">
        <v>80</v>
      </c>
      <c r="E4310" s="39" t="s">
        <v>40</v>
      </c>
      <c r="F4310" s="41" t="n">
        <f aca="false">IF(A4310="","",MATCH(A4310,P_ID,1))</f>
        <v>3665</v>
      </c>
      <c r="G4310" s="41" t="str">
        <f aca="false">IF(A4310="","",INDEX(P_Svc,F4310))</f>
        <v>Standard</v>
      </c>
      <c r="H4310" s="41" t="str">
        <f aca="false">IF(A4310="","",INDEX(P_Zone,F4310))</f>
        <v>East</v>
      </c>
      <c r="I4310" s="41" t="n">
        <f aca="false">IF(A4310="","",IF(D4310="Delivered",IF(B4310&lt;=INDEX(P_Due,F4310),1,0),0))</f>
        <v>0</v>
      </c>
    </row>
    <row r="4311" customFormat="false" ht="15" hidden="false" customHeight="false" outlineLevel="0" collapsed="false">
      <c r="A4311" s="37" t="n">
        <v>1003676</v>
      </c>
      <c r="B4311" s="38" t="n">
        <v>46291</v>
      </c>
      <c r="C4311" s="39" t="n">
        <v>2</v>
      </c>
      <c r="D4311" s="39" t="s">
        <v>26</v>
      </c>
      <c r="E4311" s="39"/>
      <c r="F4311" s="41" t="n">
        <f aca="false">IF(A4311="","",MATCH(A4311,P_ID,1))</f>
        <v>3676</v>
      </c>
      <c r="G4311" s="41" t="str">
        <f aca="false">IF(A4311="","",INDEX(P_Svc,F4311))</f>
        <v>Standard</v>
      </c>
      <c r="H4311" s="41" t="str">
        <f aca="false">IF(A4311="","",INDEX(P_Zone,F4311))</f>
        <v>East</v>
      </c>
      <c r="I4311" s="41" t="n">
        <f aca="false">IF(A4311="","",IF(D4311="Delivered",IF(B4311&lt;=INDEX(P_Due,F4311),1,0),0))</f>
        <v>1</v>
      </c>
    </row>
    <row r="4312" customFormat="false" ht="15" hidden="false" customHeight="false" outlineLevel="0" collapsed="false">
      <c r="A4312" s="37" t="n">
        <v>1003682</v>
      </c>
      <c r="B4312" s="38" t="n">
        <v>46291</v>
      </c>
      <c r="C4312" s="39" t="n">
        <v>2</v>
      </c>
      <c r="D4312" s="39" t="s">
        <v>26</v>
      </c>
      <c r="E4312" s="39"/>
      <c r="F4312" s="41" t="n">
        <f aca="false">IF(A4312="","",MATCH(A4312,P_ID,1))</f>
        <v>3682</v>
      </c>
      <c r="G4312" s="41" t="str">
        <f aca="false">IF(A4312="","",INDEX(P_Svc,F4312))</f>
        <v>Economy</v>
      </c>
      <c r="H4312" s="41" t="str">
        <f aca="false">IF(A4312="","",INDEX(P_Zone,F4312))</f>
        <v>West</v>
      </c>
      <c r="I4312" s="41" t="n">
        <f aca="false">IF(A4312="","",IF(D4312="Delivered",IF(B4312&lt;=INDEX(P_Due,F4312),1,0),0))</f>
        <v>1</v>
      </c>
    </row>
    <row r="4313" customFormat="false" ht="15" hidden="false" customHeight="false" outlineLevel="0" collapsed="false">
      <c r="A4313" s="37" t="n">
        <v>1003685</v>
      </c>
      <c r="B4313" s="38" t="n">
        <v>46291</v>
      </c>
      <c r="C4313" s="39" t="n">
        <v>2</v>
      </c>
      <c r="D4313" s="39" t="s">
        <v>79</v>
      </c>
      <c r="E4313" s="39" t="s">
        <v>34</v>
      </c>
      <c r="F4313" s="41" t="n">
        <f aca="false">IF(A4313="","",MATCH(A4313,P_ID,1))</f>
        <v>3685</v>
      </c>
      <c r="G4313" s="41" t="str">
        <f aca="false">IF(A4313="","",INDEX(P_Svc,F4313))</f>
        <v>Standard</v>
      </c>
      <c r="H4313" s="41" t="str">
        <f aca="false">IF(A4313="","",INDEX(P_Zone,F4313))</f>
        <v>East</v>
      </c>
      <c r="I4313" s="41" t="n">
        <f aca="false">IF(A4313="","",IF(D4313="Delivered",IF(B4313&lt;=INDEX(P_Due,F4313),1,0),0))</f>
        <v>0</v>
      </c>
    </row>
    <row r="4314" customFormat="false" ht="15" hidden="false" customHeight="false" outlineLevel="0" collapsed="false">
      <c r="A4314" s="37" t="n">
        <v>1003690</v>
      </c>
      <c r="B4314" s="38" t="n">
        <v>46291</v>
      </c>
      <c r="C4314" s="39" t="n">
        <v>2</v>
      </c>
      <c r="D4314" s="39" t="s">
        <v>26</v>
      </c>
      <c r="E4314" s="39"/>
      <c r="F4314" s="41" t="n">
        <f aca="false">IF(A4314="","",MATCH(A4314,P_ID,1))</f>
        <v>3690</v>
      </c>
      <c r="G4314" s="41" t="str">
        <f aca="false">IF(A4314="","",INDEX(P_Svc,F4314))</f>
        <v>Standard</v>
      </c>
      <c r="H4314" s="41" t="str">
        <f aca="false">IF(A4314="","",INDEX(P_Zone,F4314))</f>
        <v>North</v>
      </c>
      <c r="I4314" s="41" t="n">
        <f aca="false">IF(A4314="","",IF(D4314="Delivered",IF(B4314&lt;=INDEX(P_Due,F4314),1,0),0))</f>
        <v>1</v>
      </c>
    </row>
    <row r="4315" customFormat="false" ht="15" hidden="false" customHeight="false" outlineLevel="0" collapsed="false">
      <c r="A4315" s="37" t="n">
        <v>1003696</v>
      </c>
      <c r="B4315" s="38" t="n">
        <v>46291</v>
      </c>
      <c r="C4315" s="39" t="n">
        <v>2</v>
      </c>
      <c r="D4315" s="39" t="s">
        <v>26</v>
      </c>
      <c r="E4315" s="39"/>
      <c r="F4315" s="41" t="n">
        <f aca="false">IF(A4315="","",MATCH(A4315,P_ID,1))</f>
        <v>3696</v>
      </c>
      <c r="G4315" s="41" t="str">
        <f aca="false">IF(A4315="","",INDEX(P_Svc,F4315))</f>
        <v>Standard</v>
      </c>
      <c r="H4315" s="41" t="str">
        <f aca="false">IF(A4315="","",INDEX(P_Zone,F4315))</f>
        <v>South</v>
      </c>
      <c r="I4315" s="41" t="n">
        <f aca="false">IF(A4315="","",IF(D4315="Delivered",IF(B4315&lt;=INDEX(P_Due,F4315),1,0),0))</f>
        <v>1</v>
      </c>
    </row>
    <row r="4316" customFormat="false" ht="15" hidden="false" customHeight="false" outlineLevel="0" collapsed="false">
      <c r="A4316" s="37" t="n">
        <v>1003698</v>
      </c>
      <c r="B4316" s="38" t="n">
        <v>46291</v>
      </c>
      <c r="C4316" s="39" t="n">
        <v>2</v>
      </c>
      <c r="D4316" s="39" t="s">
        <v>26</v>
      </c>
      <c r="E4316" s="39"/>
      <c r="F4316" s="41" t="n">
        <f aca="false">IF(A4316="","",MATCH(A4316,P_ID,1))</f>
        <v>3698</v>
      </c>
      <c r="G4316" s="41" t="str">
        <f aca="false">IF(A4316="","",INDEX(P_Svc,F4316))</f>
        <v>Standard</v>
      </c>
      <c r="H4316" s="41" t="str">
        <f aca="false">IF(A4316="","",INDEX(P_Zone,F4316))</f>
        <v>South</v>
      </c>
      <c r="I4316" s="41" t="n">
        <f aca="false">IF(A4316="","",IF(D4316="Delivered",IF(B4316&lt;=INDEX(P_Due,F4316),1,0),0))</f>
        <v>1</v>
      </c>
    </row>
    <row r="4317" customFormat="false" ht="15" hidden="false" customHeight="false" outlineLevel="0" collapsed="false">
      <c r="A4317" s="37" t="n">
        <v>1003701</v>
      </c>
      <c r="B4317" s="38" t="n">
        <v>46291</v>
      </c>
      <c r="C4317" s="39" t="n">
        <v>2</v>
      </c>
      <c r="D4317" s="39" t="s">
        <v>26</v>
      </c>
      <c r="E4317" s="39"/>
      <c r="F4317" s="41" t="n">
        <f aca="false">IF(A4317="","",MATCH(A4317,P_ID,1))</f>
        <v>3701</v>
      </c>
      <c r="G4317" s="41" t="str">
        <f aca="false">IF(A4317="","",INDEX(P_Svc,F4317))</f>
        <v>Standard</v>
      </c>
      <c r="H4317" s="41" t="str">
        <f aca="false">IF(A4317="","",INDEX(P_Zone,F4317))</f>
        <v>West</v>
      </c>
      <c r="I4317" s="41" t="n">
        <f aca="false">IF(A4317="","",IF(D4317="Delivered",IF(B4317&lt;=INDEX(P_Due,F4317),1,0),0))</f>
        <v>1</v>
      </c>
    </row>
    <row r="4318" customFormat="false" ht="15" hidden="false" customHeight="false" outlineLevel="0" collapsed="false">
      <c r="A4318" s="37" t="n">
        <v>1003720</v>
      </c>
      <c r="B4318" s="38" t="n">
        <v>46291</v>
      </c>
      <c r="C4318" s="39" t="n">
        <v>2</v>
      </c>
      <c r="D4318" s="39" t="s">
        <v>26</v>
      </c>
      <c r="E4318" s="39"/>
      <c r="F4318" s="41" t="n">
        <f aca="false">IF(A4318="","",MATCH(A4318,P_ID,1))</f>
        <v>3720</v>
      </c>
      <c r="G4318" s="41" t="str">
        <f aca="false">IF(A4318="","",INDEX(P_Svc,F4318))</f>
        <v>Standard</v>
      </c>
      <c r="H4318" s="41" t="str">
        <f aca="false">IF(A4318="","",INDEX(P_Zone,F4318))</f>
        <v>North</v>
      </c>
      <c r="I4318" s="41" t="n">
        <f aca="false">IF(A4318="","",IF(D4318="Delivered",IF(B4318&lt;=INDEX(P_Due,F4318),1,0),0))</f>
        <v>1</v>
      </c>
    </row>
    <row r="4319" customFormat="false" ht="15" hidden="false" customHeight="false" outlineLevel="0" collapsed="false">
      <c r="A4319" s="37" t="n">
        <v>1003735</v>
      </c>
      <c r="B4319" s="38" t="n">
        <v>46291</v>
      </c>
      <c r="C4319" s="39" t="n">
        <v>1</v>
      </c>
      <c r="D4319" s="39" t="s">
        <v>26</v>
      </c>
      <c r="E4319" s="39"/>
      <c r="F4319" s="41" t="n">
        <f aca="false">IF(A4319="","",MATCH(A4319,P_ID,1))</f>
        <v>3735</v>
      </c>
      <c r="G4319" s="41" t="str">
        <f aca="false">IF(A4319="","",INDEX(P_Svc,F4319))</f>
        <v>Standard</v>
      </c>
      <c r="H4319" s="41" t="str">
        <f aca="false">IF(A4319="","",INDEX(P_Zone,F4319))</f>
        <v>East</v>
      </c>
      <c r="I4319" s="41" t="n">
        <f aca="false">IF(A4319="","",IF(D4319="Delivered",IF(B4319&lt;=INDEX(P_Due,F4319),1,0),0))</f>
        <v>1</v>
      </c>
    </row>
    <row r="4320" customFormat="false" ht="15" hidden="false" customHeight="false" outlineLevel="0" collapsed="false">
      <c r="A4320" s="37" t="n">
        <v>1003749</v>
      </c>
      <c r="B4320" s="38" t="n">
        <v>46291</v>
      </c>
      <c r="C4320" s="39" t="n">
        <v>2</v>
      </c>
      <c r="D4320" s="39" t="s">
        <v>26</v>
      </c>
      <c r="E4320" s="39"/>
      <c r="F4320" s="41" t="n">
        <f aca="false">IF(A4320="","",MATCH(A4320,P_ID,1))</f>
        <v>3749</v>
      </c>
      <c r="G4320" s="41" t="str">
        <f aca="false">IF(A4320="","",INDEX(P_Svc,F4320))</f>
        <v>Standard</v>
      </c>
      <c r="H4320" s="41" t="str">
        <f aca="false">IF(A4320="","",INDEX(P_Zone,F4320))</f>
        <v>Central</v>
      </c>
      <c r="I4320" s="41" t="n">
        <f aca="false">IF(A4320="","",IF(D4320="Delivered",IF(B4320&lt;=INDEX(P_Due,F4320),1,0),0))</f>
        <v>1</v>
      </c>
    </row>
    <row r="4321" customFormat="false" ht="15" hidden="false" customHeight="false" outlineLevel="0" collapsed="false">
      <c r="A4321" s="37" t="n">
        <v>1003777</v>
      </c>
      <c r="B4321" s="38" t="n">
        <v>46291</v>
      </c>
      <c r="C4321" s="39" t="n">
        <v>2</v>
      </c>
      <c r="D4321" s="39" t="s">
        <v>26</v>
      </c>
      <c r="E4321" s="39"/>
      <c r="F4321" s="41" t="n">
        <f aca="false">IF(A4321="","",MATCH(A4321,P_ID,1))</f>
        <v>3777</v>
      </c>
      <c r="G4321" s="41" t="str">
        <f aca="false">IF(A4321="","",INDEX(P_Svc,F4321))</f>
        <v>Standard</v>
      </c>
      <c r="H4321" s="41" t="str">
        <f aca="false">IF(A4321="","",INDEX(P_Zone,F4321))</f>
        <v>North</v>
      </c>
      <c r="I4321" s="41" t="n">
        <f aca="false">IF(A4321="","",IF(D4321="Delivered",IF(B4321&lt;=INDEX(P_Due,F4321),1,0),0))</f>
        <v>1</v>
      </c>
    </row>
    <row r="4322" customFormat="false" ht="15" hidden="false" customHeight="false" outlineLevel="0" collapsed="false">
      <c r="A4322" s="37" t="n">
        <v>1003783</v>
      </c>
      <c r="B4322" s="38" t="n">
        <v>46291</v>
      </c>
      <c r="C4322" s="39" t="n">
        <v>2</v>
      </c>
      <c r="D4322" s="39" t="s">
        <v>79</v>
      </c>
      <c r="E4322" s="39" t="s">
        <v>34</v>
      </c>
      <c r="F4322" s="41" t="n">
        <f aca="false">IF(A4322="","",MATCH(A4322,P_ID,1))</f>
        <v>3783</v>
      </c>
      <c r="G4322" s="41" t="str">
        <f aca="false">IF(A4322="","",INDEX(P_Svc,F4322))</f>
        <v>Standard</v>
      </c>
      <c r="H4322" s="41" t="str">
        <f aca="false">IF(A4322="","",INDEX(P_Zone,F4322))</f>
        <v>South</v>
      </c>
      <c r="I4322" s="41" t="n">
        <f aca="false">IF(A4322="","",IF(D4322="Delivered",IF(B4322&lt;=INDEX(P_Due,F4322),1,0),0))</f>
        <v>0</v>
      </c>
    </row>
    <row r="4323" customFormat="false" ht="15" hidden="false" customHeight="false" outlineLevel="0" collapsed="false">
      <c r="A4323" s="37" t="n">
        <v>1003788</v>
      </c>
      <c r="B4323" s="38" t="n">
        <v>46291</v>
      </c>
      <c r="C4323" s="39" t="n">
        <v>2</v>
      </c>
      <c r="D4323" s="39" t="s">
        <v>26</v>
      </c>
      <c r="E4323" s="39"/>
      <c r="F4323" s="41" t="n">
        <f aca="false">IF(A4323="","",MATCH(A4323,P_ID,1))</f>
        <v>3788</v>
      </c>
      <c r="G4323" s="41" t="str">
        <f aca="false">IF(A4323="","",INDEX(P_Svc,F4323))</f>
        <v>Standard</v>
      </c>
      <c r="H4323" s="41" t="str">
        <f aca="false">IF(A4323="","",INDEX(P_Zone,F4323))</f>
        <v>West</v>
      </c>
      <c r="I4323" s="41" t="n">
        <f aca="false">IF(A4323="","",IF(D4323="Delivered",IF(B4323&lt;=INDEX(P_Due,F4323),1,0),0))</f>
        <v>1</v>
      </c>
    </row>
    <row r="4324" customFormat="false" ht="15" hidden="false" customHeight="false" outlineLevel="0" collapsed="false">
      <c r="A4324" s="37" t="n">
        <v>1003799</v>
      </c>
      <c r="B4324" s="38" t="n">
        <v>46291</v>
      </c>
      <c r="C4324" s="39" t="n">
        <v>2</v>
      </c>
      <c r="D4324" s="39" t="s">
        <v>26</v>
      </c>
      <c r="E4324" s="39"/>
      <c r="F4324" s="41" t="n">
        <f aca="false">IF(A4324="","",MATCH(A4324,P_ID,1))</f>
        <v>3799</v>
      </c>
      <c r="G4324" s="41" t="str">
        <f aca="false">IF(A4324="","",INDEX(P_Svc,F4324))</f>
        <v>Standard</v>
      </c>
      <c r="H4324" s="41" t="str">
        <f aca="false">IF(A4324="","",INDEX(P_Zone,F4324))</f>
        <v>East</v>
      </c>
      <c r="I4324" s="41" t="n">
        <f aca="false">IF(A4324="","",IF(D4324="Delivered",IF(B4324&lt;=INDEX(P_Due,F4324),1,0),0))</f>
        <v>1</v>
      </c>
    </row>
    <row r="4325" customFormat="false" ht="15" hidden="false" customHeight="false" outlineLevel="0" collapsed="false">
      <c r="A4325" s="37" t="n">
        <v>1003816</v>
      </c>
      <c r="B4325" s="38" t="n">
        <v>46291</v>
      </c>
      <c r="C4325" s="39" t="n">
        <v>1</v>
      </c>
      <c r="D4325" s="39" t="s">
        <v>79</v>
      </c>
      <c r="E4325" s="39" t="s">
        <v>36</v>
      </c>
      <c r="F4325" s="41" t="n">
        <f aca="false">IF(A4325="","",MATCH(A4325,P_ID,1))</f>
        <v>3816</v>
      </c>
      <c r="G4325" s="41" t="str">
        <f aca="false">IF(A4325="","",INDEX(P_Svc,F4325))</f>
        <v>Economy</v>
      </c>
      <c r="H4325" s="41" t="str">
        <f aca="false">IF(A4325="","",INDEX(P_Zone,F4325))</f>
        <v>South</v>
      </c>
      <c r="I4325" s="41" t="n">
        <f aca="false">IF(A4325="","",IF(D4325="Delivered",IF(B4325&lt;=INDEX(P_Due,F4325),1,0),0))</f>
        <v>0</v>
      </c>
    </row>
    <row r="4326" customFormat="false" ht="15" hidden="false" customHeight="false" outlineLevel="0" collapsed="false">
      <c r="A4326" s="37" t="n">
        <v>1003818</v>
      </c>
      <c r="B4326" s="38" t="n">
        <v>46291</v>
      </c>
      <c r="C4326" s="39" t="n">
        <v>1</v>
      </c>
      <c r="D4326" s="39" t="s">
        <v>26</v>
      </c>
      <c r="E4326" s="39"/>
      <c r="F4326" s="41" t="n">
        <f aca="false">IF(A4326="","",MATCH(A4326,P_ID,1))</f>
        <v>3818</v>
      </c>
      <c r="G4326" s="41" t="str">
        <f aca="false">IF(A4326="","",INDEX(P_Svc,F4326))</f>
        <v>Standard</v>
      </c>
      <c r="H4326" s="41" t="str">
        <f aca="false">IF(A4326="","",INDEX(P_Zone,F4326))</f>
        <v>West</v>
      </c>
      <c r="I4326" s="41" t="n">
        <f aca="false">IF(A4326="","",IF(D4326="Delivered",IF(B4326&lt;=INDEX(P_Due,F4326),1,0),0))</f>
        <v>1</v>
      </c>
    </row>
    <row r="4327" customFormat="false" ht="15" hidden="false" customHeight="false" outlineLevel="0" collapsed="false">
      <c r="A4327" s="37" t="n">
        <v>1003819</v>
      </c>
      <c r="B4327" s="38" t="n">
        <v>46291</v>
      </c>
      <c r="C4327" s="39" t="n">
        <v>1</v>
      </c>
      <c r="D4327" s="39" t="s">
        <v>26</v>
      </c>
      <c r="E4327" s="39"/>
      <c r="F4327" s="41" t="n">
        <f aca="false">IF(A4327="","",MATCH(A4327,P_ID,1))</f>
        <v>3819</v>
      </c>
      <c r="G4327" s="41" t="str">
        <f aca="false">IF(A4327="","",INDEX(P_Svc,F4327))</f>
        <v>Economy</v>
      </c>
      <c r="H4327" s="41" t="str">
        <f aca="false">IF(A4327="","",INDEX(P_Zone,F4327))</f>
        <v>South</v>
      </c>
      <c r="I4327" s="41" t="n">
        <f aca="false">IF(A4327="","",IF(D4327="Delivered",IF(B4327&lt;=INDEX(P_Due,F4327),1,0),0))</f>
        <v>1</v>
      </c>
    </row>
    <row r="4328" customFormat="false" ht="15" hidden="false" customHeight="false" outlineLevel="0" collapsed="false">
      <c r="A4328" s="37" t="n">
        <v>1003820</v>
      </c>
      <c r="B4328" s="38" t="n">
        <v>46291</v>
      </c>
      <c r="C4328" s="39" t="n">
        <v>1</v>
      </c>
      <c r="D4328" s="39" t="s">
        <v>79</v>
      </c>
      <c r="E4328" s="39" t="s">
        <v>38</v>
      </c>
      <c r="F4328" s="41" t="n">
        <f aca="false">IF(A4328="","",MATCH(A4328,P_ID,1))</f>
        <v>3820</v>
      </c>
      <c r="G4328" s="41" t="str">
        <f aca="false">IF(A4328="","",INDEX(P_Svc,F4328))</f>
        <v>Standard</v>
      </c>
      <c r="H4328" s="41" t="str">
        <f aca="false">IF(A4328="","",INDEX(P_Zone,F4328))</f>
        <v>South</v>
      </c>
      <c r="I4328" s="41" t="n">
        <f aca="false">IF(A4328="","",IF(D4328="Delivered",IF(B4328&lt;=INDEX(P_Due,F4328),1,0),0))</f>
        <v>0</v>
      </c>
    </row>
    <row r="4329" customFormat="false" ht="15" hidden="false" customHeight="false" outlineLevel="0" collapsed="false">
      <c r="A4329" s="37" t="n">
        <v>1003821</v>
      </c>
      <c r="B4329" s="38" t="n">
        <v>46291</v>
      </c>
      <c r="C4329" s="39" t="n">
        <v>1</v>
      </c>
      <c r="D4329" s="39" t="s">
        <v>26</v>
      </c>
      <c r="E4329" s="39"/>
      <c r="F4329" s="41" t="n">
        <f aca="false">IF(A4329="","",MATCH(A4329,P_ID,1))</f>
        <v>3821</v>
      </c>
      <c r="G4329" s="41" t="str">
        <f aca="false">IF(A4329="","",INDEX(P_Svc,F4329))</f>
        <v>Standard</v>
      </c>
      <c r="H4329" s="41" t="str">
        <f aca="false">IF(A4329="","",INDEX(P_Zone,F4329))</f>
        <v>East</v>
      </c>
      <c r="I4329" s="41" t="n">
        <f aca="false">IF(A4329="","",IF(D4329="Delivered",IF(B4329&lt;=INDEX(P_Due,F4329),1,0),0))</f>
        <v>1</v>
      </c>
    </row>
    <row r="4330" customFormat="false" ht="15" hidden="false" customHeight="false" outlineLevel="0" collapsed="false">
      <c r="A4330" s="37" t="n">
        <v>1003822</v>
      </c>
      <c r="B4330" s="38" t="n">
        <v>46291</v>
      </c>
      <c r="C4330" s="39" t="n">
        <v>1</v>
      </c>
      <c r="D4330" s="39" t="s">
        <v>26</v>
      </c>
      <c r="E4330" s="39"/>
      <c r="F4330" s="41" t="n">
        <f aca="false">IF(A4330="","",MATCH(A4330,P_ID,1))</f>
        <v>3822</v>
      </c>
      <c r="G4330" s="41" t="str">
        <f aca="false">IF(A4330="","",INDEX(P_Svc,F4330))</f>
        <v>Standard</v>
      </c>
      <c r="H4330" s="41" t="str">
        <f aca="false">IF(A4330="","",INDEX(P_Zone,F4330))</f>
        <v>East</v>
      </c>
      <c r="I4330" s="41" t="n">
        <f aca="false">IF(A4330="","",IF(D4330="Delivered",IF(B4330&lt;=INDEX(P_Due,F4330),1,0),0))</f>
        <v>1</v>
      </c>
    </row>
    <row r="4331" customFormat="false" ht="15" hidden="false" customHeight="false" outlineLevel="0" collapsed="false">
      <c r="A4331" s="37" t="n">
        <v>1003824</v>
      </c>
      <c r="B4331" s="38" t="n">
        <v>46291</v>
      </c>
      <c r="C4331" s="39" t="n">
        <v>1</v>
      </c>
      <c r="D4331" s="39" t="s">
        <v>26</v>
      </c>
      <c r="E4331" s="39"/>
      <c r="F4331" s="41" t="n">
        <f aca="false">IF(A4331="","",MATCH(A4331,P_ID,1))</f>
        <v>3824</v>
      </c>
      <c r="G4331" s="41" t="str">
        <f aca="false">IF(A4331="","",INDEX(P_Svc,F4331))</f>
        <v>Standard</v>
      </c>
      <c r="H4331" s="41" t="str">
        <f aca="false">IF(A4331="","",INDEX(P_Zone,F4331))</f>
        <v>North</v>
      </c>
      <c r="I4331" s="41" t="n">
        <f aca="false">IF(A4331="","",IF(D4331="Delivered",IF(B4331&lt;=INDEX(P_Due,F4331),1,0),0))</f>
        <v>1</v>
      </c>
    </row>
    <row r="4332" customFormat="false" ht="15" hidden="false" customHeight="false" outlineLevel="0" collapsed="false">
      <c r="A4332" s="37" t="n">
        <v>1003826</v>
      </c>
      <c r="B4332" s="38" t="n">
        <v>46291</v>
      </c>
      <c r="C4332" s="39" t="n">
        <v>1</v>
      </c>
      <c r="D4332" s="39" t="s">
        <v>26</v>
      </c>
      <c r="E4332" s="39"/>
      <c r="F4332" s="41" t="n">
        <f aca="false">IF(A4332="","",MATCH(A4332,P_ID,1))</f>
        <v>3826</v>
      </c>
      <c r="G4332" s="41" t="str">
        <f aca="false">IF(A4332="","",INDEX(P_Svc,F4332))</f>
        <v>Standard</v>
      </c>
      <c r="H4332" s="41" t="str">
        <f aca="false">IF(A4332="","",INDEX(P_Zone,F4332))</f>
        <v>Central</v>
      </c>
      <c r="I4332" s="41" t="n">
        <f aca="false">IF(A4332="","",IF(D4332="Delivered",IF(B4332&lt;=INDEX(P_Due,F4332),1,0),0))</f>
        <v>1</v>
      </c>
    </row>
    <row r="4333" customFormat="false" ht="15" hidden="false" customHeight="false" outlineLevel="0" collapsed="false">
      <c r="A4333" s="37" t="n">
        <v>1003827</v>
      </c>
      <c r="B4333" s="38" t="n">
        <v>46291</v>
      </c>
      <c r="C4333" s="39" t="n">
        <v>1</v>
      </c>
      <c r="D4333" s="39" t="s">
        <v>26</v>
      </c>
      <c r="E4333" s="39"/>
      <c r="F4333" s="41" t="n">
        <f aca="false">IF(A4333="","",MATCH(A4333,P_ID,1))</f>
        <v>3827</v>
      </c>
      <c r="G4333" s="41" t="str">
        <f aca="false">IF(A4333="","",INDEX(P_Svc,F4333))</f>
        <v>Economy</v>
      </c>
      <c r="H4333" s="41" t="str">
        <f aca="false">IF(A4333="","",INDEX(P_Zone,F4333))</f>
        <v>North</v>
      </c>
      <c r="I4333" s="41" t="n">
        <f aca="false">IF(A4333="","",IF(D4333="Delivered",IF(B4333&lt;=INDEX(P_Due,F4333),1,0),0))</f>
        <v>1</v>
      </c>
    </row>
    <row r="4334" customFormat="false" ht="15" hidden="false" customHeight="false" outlineLevel="0" collapsed="false">
      <c r="A4334" s="37" t="n">
        <v>1003828</v>
      </c>
      <c r="B4334" s="38" t="n">
        <v>46291</v>
      </c>
      <c r="C4334" s="39" t="n">
        <v>1</v>
      </c>
      <c r="D4334" s="39" t="s">
        <v>26</v>
      </c>
      <c r="E4334" s="39"/>
      <c r="F4334" s="41" t="n">
        <f aca="false">IF(A4334="","",MATCH(A4334,P_ID,1))</f>
        <v>3828</v>
      </c>
      <c r="G4334" s="41" t="str">
        <f aca="false">IF(A4334="","",INDEX(P_Svc,F4334))</f>
        <v>Standard</v>
      </c>
      <c r="H4334" s="41" t="str">
        <f aca="false">IF(A4334="","",INDEX(P_Zone,F4334))</f>
        <v>Central</v>
      </c>
      <c r="I4334" s="41" t="n">
        <f aca="false">IF(A4334="","",IF(D4334="Delivered",IF(B4334&lt;=INDEX(P_Due,F4334),1,0),0))</f>
        <v>1</v>
      </c>
    </row>
    <row r="4335" customFormat="false" ht="15" hidden="false" customHeight="false" outlineLevel="0" collapsed="false">
      <c r="A4335" s="37" t="n">
        <v>1003829</v>
      </c>
      <c r="B4335" s="38" t="n">
        <v>46291</v>
      </c>
      <c r="C4335" s="39" t="n">
        <v>1</v>
      </c>
      <c r="D4335" s="39" t="s">
        <v>26</v>
      </c>
      <c r="E4335" s="39"/>
      <c r="F4335" s="41" t="n">
        <f aca="false">IF(A4335="","",MATCH(A4335,P_ID,1))</f>
        <v>3829</v>
      </c>
      <c r="G4335" s="41" t="str">
        <f aca="false">IF(A4335="","",INDEX(P_Svc,F4335))</f>
        <v>Economy</v>
      </c>
      <c r="H4335" s="41" t="str">
        <f aca="false">IF(A4335="","",INDEX(P_Zone,F4335))</f>
        <v>Central</v>
      </c>
      <c r="I4335" s="41" t="n">
        <f aca="false">IF(A4335="","",IF(D4335="Delivered",IF(B4335&lt;=INDEX(P_Due,F4335),1,0),0))</f>
        <v>1</v>
      </c>
    </row>
    <row r="4336" customFormat="false" ht="15" hidden="false" customHeight="false" outlineLevel="0" collapsed="false">
      <c r="A4336" s="37" t="n">
        <v>1003830</v>
      </c>
      <c r="B4336" s="38" t="n">
        <v>46291</v>
      </c>
      <c r="C4336" s="39" t="n">
        <v>1</v>
      </c>
      <c r="D4336" s="39" t="s">
        <v>26</v>
      </c>
      <c r="E4336" s="39"/>
      <c r="F4336" s="41" t="n">
        <f aca="false">IF(A4336="","",MATCH(A4336,P_ID,1))</f>
        <v>3830</v>
      </c>
      <c r="G4336" s="41" t="str">
        <f aca="false">IF(A4336="","",INDEX(P_Svc,F4336))</f>
        <v>Economy</v>
      </c>
      <c r="H4336" s="41" t="str">
        <f aca="false">IF(A4336="","",INDEX(P_Zone,F4336))</f>
        <v>Central</v>
      </c>
      <c r="I4336" s="41" t="n">
        <f aca="false">IF(A4336="","",IF(D4336="Delivered",IF(B4336&lt;=INDEX(P_Due,F4336),1,0),0))</f>
        <v>1</v>
      </c>
    </row>
    <row r="4337" customFormat="false" ht="15" hidden="false" customHeight="false" outlineLevel="0" collapsed="false">
      <c r="A4337" s="37" t="n">
        <v>1003831</v>
      </c>
      <c r="B4337" s="38" t="n">
        <v>46291</v>
      </c>
      <c r="C4337" s="39" t="n">
        <v>1</v>
      </c>
      <c r="D4337" s="39" t="s">
        <v>26</v>
      </c>
      <c r="E4337" s="39"/>
      <c r="F4337" s="41" t="n">
        <f aca="false">IF(A4337="","",MATCH(A4337,P_ID,1))</f>
        <v>3831</v>
      </c>
      <c r="G4337" s="41" t="str">
        <f aca="false">IF(A4337="","",INDEX(P_Svc,F4337))</f>
        <v>Standard</v>
      </c>
      <c r="H4337" s="41" t="str">
        <f aca="false">IF(A4337="","",INDEX(P_Zone,F4337))</f>
        <v>East</v>
      </c>
      <c r="I4337" s="41" t="n">
        <f aca="false">IF(A4337="","",IF(D4337="Delivered",IF(B4337&lt;=INDEX(P_Due,F4337),1,0),0))</f>
        <v>1</v>
      </c>
    </row>
    <row r="4338" customFormat="false" ht="15" hidden="false" customHeight="false" outlineLevel="0" collapsed="false">
      <c r="A4338" s="37" t="n">
        <v>1003833</v>
      </c>
      <c r="B4338" s="38" t="n">
        <v>46291</v>
      </c>
      <c r="C4338" s="39" t="n">
        <v>1</v>
      </c>
      <c r="D4338" s="39" t="s">
        <v>26</v>
      </c>
      <c r="E4338" s="39"/>
      <c r="F4338" s="41" t="n">
        <f aca="false">IF(A4338="","",MATCH(A4338,P_ID,1))</f>
        <v>3833</v>
      </c>
      <c r="G4338" s="41" t="str">
        <f aca="false">IF(A4338="","",INDEX(P_Svc,F4338))</f>
        <v>Economy</v>
      </c>
      <c r="H4338" s="41" t="str">
        <f aca="false">IF(A4338="","",INDEX(P_Zone,F4338))</f>
        <v>North</v>
      </c>
      <c r="I4338" s="41" t="n">
        <f aca="false">IF(A4338="","",IF(D4338="Delivered",IF(B4338&lt;=INDEX(P_Due,F4338),1,0),0))</f>
        <v>1</v>
      </c>
    </row>
    <row r="4339" customFormat="false" ht="15" hidden="false" customHeight="false" outlineLevel="0" collapsed="false">
      <c r="A4339" s="37" t="n">
        <v>1003834</v>
      </c>
      <c r="B4339" s="38" t="n">
        <v>46291</v>
      </c>
      <c r="C4339" s="39" t="n">
        <v>1</v>
      </c>
      <c r="D4339" s="39" t="s">
        <v>26</v>
      </c>
      <c r="E4339" s="39"/>
      <c r="F4339" s="41" t="n">
        <f aca="false">IF(A4339="","",MATCH(A4339,P_ID,1))</f>
        <v>3834</v>
      </c>
      <c r="G4339" s="41" t="str">
        <f aca="false">IF(A4339="","",INDEX(P_Svc,F4339))</f>
        <v>Economy</v>
      </c>
      <c r="H4339" s="41" t="str">
        <f aca="false">IF(A4339="","",INDEX(P_Zone,F4339))</f>
        <v>South</v>
      </c>
      <c r="I4339" s="41" t="n">
        <f aca="false">IF(A4339="","",IF(D4339="Delivered",IF(B4339&lt;=INDEX(P_Due,F4339),1,0),0))</f>
        <v>1</v>
      </c>
    </row>
    <row r="4340" customFormat="false" ht="15" hidden="false" customHeight="false" outlineLevel="0" collapsed="false">
      <c r="A4340" s="37" t="n">
        <v>1003836</v>
      </c>
      <c r="B4340" s="38" t="n">
        <v>46291</v>
      </c>
      <c r="C4340" s="39" t="n">
        <v>1</v>
      </c>
      <c r="D4340" s="39" t="s">
        <v>26</v>
      </c>
      <c r="E4340" s="39"/>
      <c r="F4340" s="41" t="n">
        <f aca="false">IF(A4340="","",MATCH(A4340,P_ID,1))</f>
        <v>3836</v>
      </c>
      <c r="G4340" s="41" t="str">
        <f aca="false">IF(A4340="","",INDEX(P_Svc,F4340))</f>
        <v>Standard</v>
      </c>
      <c r="H4340" s="41" t="str">
        <f aca="false">IF(A4340="","",INDEX(P_Zone,F4340))</f>
        <v>South</v>
      </c>
      <c r="I4340" s="41" t="n">
        <f aca="false">IF(A4340="","",IF(D4340="Delivered",IF(B4340&lt;=INDEX(P_Due,F4340),1,0),0))</f>
        <v>1</v>
      </c>
    </row>
    <row r="4341" customFormat="false" ht="15" hidden="false" customHeight="false" outlineLevel="0" collapsed="false">
      <c r="A4341" s="37" t="n">
        <v>1003837</v>
      </c>
      <c r="B4341" s="38" t="n">
        <v>46291</v>
      </c>
      <c r="C4341" s="39" t="n">
        <v>1</v>
      </c>
      <c r="D4341" s="39" t="s">
        <v>26</v>
      </c>
      <c r="E4341" s="39"/>
      <c r="F4341" s="41" t="n">
        <f aca="false">IF(A4341="","",MATCH(A4341,P_ID,1))</f>
        <v>3837</v>
      </c>
      <c r="G4341" s="41" t="str">
        <f aca="false">IF(A4341="","",INDEX(P_Svc,F4341))</f>
        <v>Standard</v>
      </c>
      <c r="H4341" s="41" t="str">
        <f aca="false">IF(A4341="","",INDEX(P_Zone,F4341))</f>
        <v>West</v>
      </c>
      <c r="I4341" s="41" t="n">
        <f aca="false">IF(A4341="","",IF(D4341="Delivered",IF(B4341&lt;=INDEX(P_Due,F4341),1,0),0))</f>
        <v>1</v>
      </c>
    </row>
    <row r="4342" customFormat="false" ht="15" hidden="false" customHeight="false" outlineLevel="0" collapsed="false">
      <c r="A4342" s="37" t="n">
        <v>1003838</v>
      </c>
      <c r="B4342" s="38" t="n">
        <v>46291</v>
      </c>
      <c r="C4342" s="39" t="n">
        <v>1</v>
      </c>
      <c r="D4342" s="39" t="s">
        <v>26</v>
      </c>
      <c r="E4342" s="39"/>
      <c r="F4342" s="41" t="n">
        <f aca="false">IF(A4342="","",MATCH(A4342,P_ID,1))</f>
        <v>3838</v>
      </c>
      <c r="G4342" s="41" t="str">
        <f aca="false">IF(A4342="","",INDEX(P_Svc,F4342))</f>
        <v>Standard</v>
      </c>
      <c r="H4342" s="41" t="str">
        <f aca="false">IF(A4342="","",INDEX(P_Zone,F4342))</f>
        <v>West</v>
      </c>
      <c r="I4342" s="41" t="n">
        <f aca="false">IF(A4342="","",IF(D4342="Delivered",IF(B4342&lt;=INDEX(P_Due,F4342),1,0),0))</f>
        <v>1</v>
      </c>
    </row>
    <row r="4343" customFormat="false" ht="15" hidden="false" customHeight="false" outlineLevel="0" collapsed="false">
      <c r="A4343" s="37" t="n">
        <v>1003839</v>
      </c>
      <c r="B4343" s="38" t="n">
        <v>46291</v>
      </c>
      <c r="C4343" s="39" t="n">
        <v>1</v>
      </c>
      <c r="D4343" s="39" t="s">
        <v>26</v>
      </c>
      <c r="E4343" s="39"/>
      <c r="F4343" s="41" t="n">
        <f aca="false">IF(A4343="","",MATCH(A4343,P_ID,1))</f>
        <v>3839</v>
      </c>
      <c r="G4343" s="41" t="str">
        <f aca="false">IF(A4343="","",INDEX(P_Svc,F4343))</f>
        <v>Standard</v>
      </c>
      <c r="H4343" s="41" t="str">
        <f aca="false">IF(A4343="","",INDEX(P_Zone,F4343))</f>
        <v>Central</v>
      </c>
      <c r="I4343" s="41" t="n">
        <f aca="false">IF(A4343="","",IF(D4343="Delivered",IF(B4343&lt;=INDEX(P_Due,F4343),1,0),0))</f>
        <v>1</v>
      </c>
    </row>
    <row r="4344" customFormat="false" ht="15" hidden="false" customHeight="false" outlineLevel="0" collapsed="false">
      <c r="A4344" s="37" t="n">
        <v>1003840</v>
      </c>
      <c r="B4344" s="38" t="n">
        <v>46291</v>
      </c>
      <c r="C4344" s="39" t="n">
        <v>1</v>
      </c>
      <c r="D4344" s="39" t="s">
        <v>26</v>
      </c>
      <c r="E4344" s="39"/>
      <c r="F4344" s="41" t="n">
        <f aca="false">IF(A4344="","",MATCH(A4344,P_ID,1))</f>
        <v>3840</v>
      </c>
      <c r="G4344" s="41" t="str">
        <f aca="false">IF(A4344="","",INDEX(P_Svc,F4344))</f>
        <v>Standard</v>
      </c>
      <c r="H4344" s="41" t="str">
        <f aca="false">IF(A4344="","",INDEX(P_Zone,F4344))</f>
        <v>Central</v>
      </c>
      <c r="I4344" s="41" t="n">
        <f aca="false">IF(A4344="","",IF(D4344="Delivered",IF(B4344&lt;=INDEX(P_Due,F4344),1,0),0))</f>
        <v>1</v>
      </c>
    </row>
    <row r="4345" customFormat="false" ht="15" hidden="false" customHeight="false" outlineLevel="0" collapsed="false">
      <c r="A4345" s="37" t="n">
        <v>1003842</v>
      </c>
      <c r="B4345" s="38" t="n">
        <v>46291</v>
      </c>
      <c r="C4345" s="39" t="n">
        <v>1</v>
      </c>
      <c r="D4345" s="39" t="s">
        <v>26</v>
      </c>
      <c r="E4345" s="39"/>
      <c r="F4345" s="41" t="n">
        <f aca="false">IF(A4345="","",MATCH(A4345,P_ID,1))</f>
        <v>3842</v>
      </c>
      <c r="G4345" s="41" t="str">
        <f aca="false">IF(A4345="","",INDEX(P_Svc,F4345))</f>
        <v>Standard</v>
      </c>
      <c r="H4345" s="41" t="str">
        <f aca="false">IF(A4345="","",INDEX(P_Zone,F4345))</f>
        <v>East</v>
      </c>
      <c r="I4345" s="41" t="n">
        <f aca="false">IF(A4345="","",IF(D4345="Delivered",IF(B4345&lt;=INDEX(P_Due,F4345),1,0),0))</f>
        <v>1</v>
      </c>
    </row>
    <row r="4346" customFormat="false" ht="15" hidden="false" customHeight="false" outlineLevel="0" collapsed="false">
      <c r="A4346" s="37" t="n">
        <v>1003843</v>
      </c>
      <c r="B4346" s="38" t="n">
        <v>46291</v>
      </c>
      <c r="C4346" s="39" t="n">
        <v>1</v>
      </c>
      <c r="D4346" s="39" t="s">
        <v>26</v>
      </c>
      <c r="E4346" s="39"/>
      <c r="F4346" s="41" t="n">
        <f aca="false">IF(A4346="","",MATCH(A4346,P_ID,1))</f>
        <v>3843</v>
      </c>
      <c r="G4346" s="41" t="str">
        <f aca="false">IF(A4346="","",INDEX(P_Svc,F4346))</f>
        <v>Standard</v>
      </c>
      <c r="H4346" s="41" t="str">
        <f aca="false">IF(A4346="","",INDEX(P_Zone,F4346))</f>
        <v>South</v>
      </c>
      <c r="I4346" s="41" t="n">
        <f aca="false">IF(A4346="","",IF(D4346="Delivered",IF(B4346&lt;=INDEX(P_Due,F4346),1,0),0))</f>
        <v>1</v>
      </c>
    </row>
    <row r="4347" customFormat="false" ht="15" hidden="false" customHeight="false" outlineLevel="0" collapsed="false">
      <c r="A4347" s="37" t="n">
        <v>1003845</v>
      </c>
      <c r="B4347" s="38" t="n">
        <v>46291</v>
      </c>
      <c r="C4347" s="39" t="n">
        <v>1</v>
      </c>
      <c r="D4347" s="39" t="s">
        <v>26</v>
      </c>
      <c r="E4347" s="39"/>
      <c r="F4347" s="41" t="n">
        <f aca="false">IF(A4347="","",MATCH(A4347,P_ID,1))</f>
        <v>3845</v>
      </c>
      <c r="G4347" s="41" t="str">
        <f aca="false">IF(A4347="","",INDEX(P_Svc,F4347))</f>
        <v>Standard</v>
      </c>
      <c r="H4347" s="41" t="str">
        <f aca="false">IF(A4347="","",INDEX(P_Zone,F4347))</f>
        <v>Central</v>
      </c>
      <c r="I4347" s="41" t="n">
        <f aca="false">IF(A4347="","",IF(D4347="Delivered",IF(B4347&lt;=INDEX(P_Due,F4347),1,0),0))</f>
        <v>1</v>
      </c>
    </row>
    <row r="4348" customFormat="false" ht="15" hidden="false" customHeight="false" outlineLevel="0" collapsed="false">
      <c r="A4348" s="37" t="n">
        <v>1003846</v>
      </c>
      <c r="B4348" s="38" t="n">
        <v>46291</v>
      </c>
      <c r="C4348" s="39" t="n">
        <v>1</v>
      </c>
      <c r="D4348" s="39" t="s">
        <v>26</v>
      </c>
      <c r="E4348" s="39"/>
      <c r="F4348" s="41" t="n">
        <f aca="false">IF(A4348="","",MATCH(A4348,P_ID,1))</f>
        <v>3846</v>
      </c>
      <c r="G4348" s="41" t="str">
        <f aca="false">IF(A4348="","",INDEX(P_Svc,F4348))</f>
        <v>Economy</v>
      </c>
      <c r="H4348" s="41" t="str">
        <f aca="false">IF(A4348="","",INDEX(P_Zone,F4348))</f>
        <v>South</v>
      </c>
      <c r="I4348" s="41" t="n">
        <f aca="false">IF(A4348="","",IF(D4348="Delivered",IF(B4348&lt;=INDEX(P_Due,F4348),1,0),0))</f>
        <v>1</v>
      </c>
    </row>
    <row r="4349" customFormat="false" ht="15" hidden="false" customHeight="false" outlineLevel="0" collapsed="false">
      <c r="A4349" s="37" t="n">
        <v>1003847</v>
      </c>
      <c r="B4349" s="38" t="n">
        <v>46291</v>
      </c>
      <c r="C4349" s="39" t="n">
        <v>1</v>
      </c>
      <c r="D4349" s="39" t="s">
        <v>26</v>
      </c>
      <c r="E4349" s="39"/>
      <c r="F4349" s="41" t="n">
        <f aca="false">IF(A4349="","",MATCH(A4349,P_ID,1))</f>
        <v>3847</v>
      </c>
      <c r="G4349" s="41" t="str">
        <f aca="false">IF(A4349="","",INDEX(P_Svc,F4349))</f>
        <v>Standard</v>
      </c>
      <c r="H4349" s="41" t="str">
        <f aca="false">IF(A4349="","",INDEX(P_Zone,F4349))</f>
        <v>East</v>
      </c>
      <c r="I4349" s="41" t="n">
        <f aca="false">IF(A4349="","",IF(D4349="Delivered",IF(B4349&lt;=INDEX(P_Due,F4349),1,0),0))</f>
        <v>1</v>
      </c>
    </row>
    <row r="4350" customFormat="false" ht="15" hidden="false" customHeight="false" outlineLevel="0" collapsed="false">
      <c r="A4350" s="37" t="n">
        <v>1003848</v>
      </c>
      <c r="B4350" s="38" t="n">
        <v>46291</v>
      </c>
      <c r="C4350" s="39" t="n">
        <v>1</v>
      </c>
      <c r="D4350" s="39" t="s">
        <v>26</v>
      </c>
      <c r="E4350" s="39"/>
      <c r="F4350" s="41" t="n">
        <f aca="false">IF(A4350="","",MATCH(A4350,P_ID,1))</f>
        <v>3848</v>
      </c>
      <c r="G4350" s="41" t="str">
        <f aca="false">IF(A4350="","",INDEX(P_Svc,F4350))</f>
        <v>Standard</v>
      </c>
      <c r="H4350" s="41" t="str">
        <f aca="false">IF(A4350="","",INDEX(P_Zone,F4350))</f>
        <v>South</v>
      </c>
      <c r="I4350" s="41" t="n">
        <f aca="false">IF(A4350="","",IF(D4350="Delivered",IF(B4350&lt;=INDEX(P_Due,F4350),1,0),0))</f>
        <v>1</v>
      </c>
    </row>
    <row r="4351" customFormat="false" ht="15" hidden="false" customHeight="false" outlineLevel="0" collapsed="false">
      <c r="A4351" s="37" t="n">
        <v>1003849</v>
      </c>
      <c r="B4351" s="38" t="n">
        <v>46291</v>
      </c>
      <c r="C4351" s="39" t="n">
        <v>1</v>
      </c>
      <c r="D4351" s="39" t="s">
        <v>26</v>
      </c>
      <c r="E4351" s="39"/>
      <c r="F4351" s="41" t="n">
        <f aca="false">IF(A4351="","",MATCH(A4351,P_ID,1))</f>
        <v>3849</v>
      </c>
      <c r="G4351" s="41" t="str">
        <f aca="false">IF(A4351="","",INDEX(P_Svc,F4351))</f>
        <v>Standard</v>
      </c>
      <c r="H4351" s="41" t="str">
        <f aca="false">IF(A4351="","",INDEX(P_Zone,F4351))</f>
        <v>Central</v>
      </c>
      <c r="I4351" s="41" t="n">
        <f aca="false">IF(A4351="","",IF(D4351="Delivered",IF(B4351&lt;=INDEX(P_Due,F4351),1,0),0))</f>
        <v>1</v>
      </c>
    </row>
    <row r="4352" customFormat="false" ht="15" hidden="false" customHeight="false" outlineLevel="0" collapsed="false">
      <c r="A4352" s="37" t="n">
        <v>1003850</v>
      </c>
      <c r="B4352" s="38" t="n">
        <v>46291</v>
      </c>
      <c r="C4352" s="39" t="n">
        <v>0</v>
      </c>
      <c r="D4352" s="39" t="s">
        <v>80</v>
      </c>
      <c r="E4352" s="39" t="s">
        <v>40</v>
      </c>
      <c r="F4352" s="41" t="n">
        <f aca="false">IF(A4352="","",MATCH(A4352,P_ID,1))</f>
        <v>3850</v>
      </c>
      <c r="G4352" s="41" t="str">
        <f aca="false">IF(A4352="","",INDEX(P_Svc,F4352))</f>
        <v>Standard</v>
      </c>
      <c r="H4352" s="41" t="str">
        <f aca="false">IF(A4352="","",INDEX(P_Zone,F4352))</f>
        <v>East</v>
      </c>
      <c r="I4352" s="41" t="n">
        <f aca="false">IF(A4352="","",IF(D4352="Delivered",IF(B4352&lt;=INDEX(P_Due,F4352),1,0),0))</f>
        <v>0</v>
      </c>
    </row>
    <row r="4353" customFormat="false" ht="15" hidden="false" customHeight="false" outlineLevel="0" collapsed="false">
      <c r="A4353" s="37" t="n">
        <v>1003851</v>
      </c>
      <c r="B4353" s="38" t="n">
        <v>46291</v>
      </c>
      <c r="C4353" s="39" t="n">
        <v>1</v>
      </c>
      <c r="D4353" s="39" t="s">
        <v>26</v>
      </c>
      <c r="E4353" s="39"/>
      <c r="F4353" s="41" t="n">
        <f aca="false">IF(A4353="","",MATCH(A4353,P_ID,1))</f>
        <v>3851</v>
      </c>
      <c r="G4353" s="41" t="str">
        <f aca="false">IF(A4353="","",INDEX(P_Svc,F4353))</f>
        <v>Express</v>
      </c>
      <c r="H4353" s="41" t="str">
        <f aca="false">IF(A4353="","",INDEX(P_Zone,F4353))</f>
        <v>East</v>
      </c>
      <c r="I4353" s="41" t="n">
        <f aca="false">IF(A4353="","",IF(D4353="Delivered",IF(B4353&lt;=INDEX(P_Due,F4353),1,0),0))</f>
        <v>1</v>
      </c>
    </row>
    <row r="4354" customFormat="false" ht="15" hidden="false" customHeight="false" outlineLevel="0" collapsed="false">
      <c r="A4354" s="37" t="n">
        <v>1003853</v>
      </c>
      <c r="B4354" s="38" t="n">
        <v>46291</v>
      </c>
      <c r="C4354" s="39" t="n">
        <v>1</v>
      </c>
      <c r="D4354" s="39" t="s">
        <v>26</v>
      </c>
      <c r="E4354" s="39"/>
      <c r="F4354" s="41" t="n">
        <f aca="false">IF(A4354="","",MATCH(A4354,P_ID,1))</f>
        <v>3853</v>
      </c>
      <c r="G4354" s="41" t="str">
        <f aca="false">IF(A4354="","",INDEX(P_Svc,F4354))</f>
        <v>Standard</v>
      </c>
      <c r="H4354" s="41" t="str">
        <f aca="false">IF(A4354="","",INDEX(P_Zone,F4354))</f>
        <v>East</v>
      </c>
      <c r="I4354" s="41" t="n">
        <f aca="false">IF(A4354="","",IF(D4354="Delivered",IF(B4354&lt;=INDEX(P_Due,F4354),1,0),0))</f>
        <v>1</v>
      </c>
    </row>
    <row r="4355" customFormat="false" ht="15" hidden="false" customHeight="false" outlineLevel="0" collapsed="false">
      <c r="A4355" s="37" t="n">
        <v>1003854</v>
      </c>
      <c r="B4355" s="38" t="n">
        <v>46291</v>
      </c>
      <c r="C4355" s="39" t="n">
        <v>1</v>
      </c>
      <c r="D4355" s="39" t="s">
        <v>26</v>
      </c>
      <c r="E4355" s="39"/>
      <c r="F4355" s="41" t="n">
        <f aca="false">IF(A4355="","",MATCH(A4355,P_ID,1))</f>
        <v>3854</v>
      </c>
      <c r="G4355" s="41" t="str">
        <f aca="false">IF(A4355="","",INDEX(P_Svc,F4355))</f>
        <v>Standard</v>
      </c>
      <c r="H4355" s="41" t="str">
        <f aca="false">IF(A4355="","",INDEX(P_Zone,F4355))</f>
        <v>North</v>
      </c>
      <c r="I4355" s="41" t="n">
        <f aca="false">IF(A4355="","",IF(D4355="Delivered",IF(B4355&lt;=INDEX(P_Due,F4355),1,0),0))</f>
        <v>1</v>
      </c>
    </row>
    <row r="4356" customFormat="false" ht="15" hidden="false" customHeight="false" outlineLevel="0" collapsed="false">
      <c r="A4356" s="37" t="n">
        <v>1003855</v>
      </c>
      <c r="B4356" s="38" t="n">
        <v>46291</v>
      </c>
      <c r="C4356" s="39" t="n">
        <v>1</v>
      </c>
      <c r="D4356" s="39" t="s">
        <v>26</v>
      </c>
      <c r="E4356" s="39"/>
      <c r="F4356" s="41" t="n">
        <f aca="false">IF(A4356="","",MATCH(A4356,P_ID,1))</f>
        <v>3855</v>
      </c>
      <c r="G4356" s="41" t="str">
        <f aca="false">IF(A4356="","",INDEX(P_Svc,F4356))</f>
        <v>Standard</v>
      </c>
      <c r="H4356" s="41" t="str">
        <f aca="false">IF(A4356="","",INDEX(P_Zone,F4356))</f>
        <v>South</v>
      </c>
      <c r="I4356" s="41" t="n">
        <f aca="false">IF(A4356="","",IF(D4356="Delivered",IF(B4356&lt;=INDEX(P_Due,F4356),1,0),0))</f>
        <v>1</v>
      </c>
    </row>
    <row r="4357" customFormat="false" ht="15" hidden="false" customHeight="false" outlineLevel="0" collapsed="false">
      <c r="A4357" s="37" t="n">
        <v>1003856</v>
      </c>
      <c r="B4357" s="38" t="n">
        <v>46291</v>
      </c>
      <c r="C4357" s="39" t="n">
        <v>1</v>
      </c>
      <c r="D4357" s="39" t="s">
        <v>26</v>
      </c>
      <c r="E4357" s="39"/>
      <c r="F4357" s="41" t="n">
        <f aca="false">IF(A4357="","",MATCH(A4357,P_ID,1))</f>
        <v>3856</v>
      </c>
      <c r="G4357" s="41" t="str">
        <f aca="false">IF(A4357="","",INDEX(P_Svc,F4357))</f>
        <v>Standard</v>
      </c>
      <c r="H4357" s="41" t="str">
        <f aca="false">IF(A4357="","",INDEX(P_Zone,F4357))</f>
        <v>South</v>
      </c>
      <c r="I4357" s="41" t="n">
        <f aca="false">IF(A4357="","",IF(D4357="Delivered",IF(B4357&lt;=INDEX(P_Due,F4357),1,0),0))</f>
        <v>1</v>
      </c>
    </row>
    <row r="4358" customFormat="false" ht="15" hidden="false" customHeight="false" outlineLevel="0" collapsed="false">
      <c r="A4358" s="37" t="n">
        <v>1003857</v>
      </c>
      <c r="B4358" s="38" t="n">
        <v>46291</v>
      </c>
      <c r="C4358" s="39" t="n">
        <v>1</v>
      </c>
      <c r="D4358" s="39" t="s">
        <v>26</v>
      </c>
      <c r="E4358" s="39"/>
      <c r="F4358" s="41" t="n">
        <f aca="false">IF(A4358="","",MATCH(A4358,P_ID,1))</f>
        <v>3857</v>
      </c>
      <c r="G4358" s="41" t="str">
        <f aca="false">IF(A4358="","",INDEX(P_Svc,F4358))</f>
        <v>Standard</v>
      </c>
      <c r="H4358" s="41" t="str">
        <f aca="false">IF(A4358="","",INDEX(P_Zone,F4358))</f>
        <v>Central</v>
      </c>
      <c r="I4358" s="41" t="n">
        <f aca="false">IF(A4358="","",IF(D4358="Delivered",IF(B4358&lt;=INDEX(P_Due,F4358),1,0),0))</f>
        <v>1</v>
      </c>
    </row>
    <row r="4359" customFormat="false" ht="15" hidden="false" customHeight="false" outlineLevel="0" collapsed="false">
      <c r="A4359" s="37" t="n">
        <v>1003859</v>
      </c>
      <c r="B4359" s="38" t="n">
        <v>46291</v>
      </c>
      <c r="C4359" s="39" t="n">
        <v>1</v>
      </c>
      <c r="D4359" s="39" t="s">
        <v>26</v>
      </c>
      <c r="E4359" s="39"/>
      <c r="F4359" s="41" t="n">
        <f aca="false">IF(A4359="","",MATCH(A4359,P_ID,1))</f>
        <v>3859</v>
      </c>
      <c r="G4359" s="41" t="str">
        <f aca="false">IF(A4359="","",INDEX(P_Svc,F4359))</f>
        <v>Standard</v>
      </c>
      <c r="H4359" s="41" t="str">
        <f aca="false">IF(A4359="","",INDEX(P_Zone,F4359))</f>
        <v>North</v>
      </c>
      <c r="I4359" s="41" t="n">
        <f aca="false">IF(A4359="","",IF(D4359="Delivered",IF(B4359&lt;=INDEX(P_Due,F4359),1,0),0))</f>
        <v>1</v>
      </c>
    </row>
    <row r="4360" customFormat="false" ht="15" hidden="false" customHeight="false" outlineLevel="0" collapsed="false">
      <c r="A4360" s="37" t="n">
        <v>1003860</v>
      </c>
      <c r="B4360" s="38" t="n">
        <v>46291</v>
      </c>
      <c r="C4360" s="39" t="n">
        <v>1</v>
      </c>
      <c r="D4360" s="39" t="s">
        <v>26</v>
      </c>
      <c r="E4360" s="39"/>
      <c r="F4360" s="41" t="n">
        <f aca="false">IF(A4360="","",MATCH(A4360,P_ID,1))</f>
        <v>3860</v>
      </c>
      <c r="G4360" s="41" t="str">
        <f aca="false">IF(A4360="","",INDEX(P_Svc,F4360))</f>
        <v>Standard</v>
      </c>
      <c r="H4360" s="41" t="str">
        <f aca="false">IF(A4360="","",INDEX(P_Zone,F4360))</f>
        <v>North</v>
      </c>
      <c r="I4360" s="41" t="n">
        <f aca="false">IF(A4360="","",IF(D4360="Delivered",IF(B4360&lt;=INDEX(P_Due,F4360),1,0),0))</f>
        <v>1</v>
      </c>
    </row>
    <row r="4361" customFormat="false" ht="15" hidden="false" customHeight="false" outlineLevel="0" collapsed="false">
      <c r="A4361" s="37" t="n">
        <v>1003861</v>
      </c>
      <c r="B4361" s="38" t="n">
        <v>46291</v>
      </c>
      <c r="C4361" s="39" t="n">
        <v>0</v>
      </c>
      <c r="D4361" s="39" t="s">
        <v>80</v>
      </c>
      <c r="E4361" s="39" t="s">
        <v>40</v>
      </c>
      <c r="F4361" s="41" t="n">
        <f aca="false">IF(A4361="","",MATCH(A4361,P_ID,1))</f>
        <v>3861</v>
      </c>
      <c r="G4361" s="41" t="str">
        <f aca="false">IF(A4361="","",INDEX(P_Svc,F4361))</f>
        <v>Express</v>
      </c>
      <c r="H4361" s="41" t="str">
        <f aca="false">IF(A4361="","",INDEX(P_Zone,F4361))</f>
        <v>East</v>
      </c>
      <c r="I4361" s="41" t="n">
        <f aca="false">IF(A4361="","",IF(D4361="Delivered",IF(B4361&lt;=INDEX(P_Due,F4361),1,0),0))</f>
        <v>0</v>
      </c>
    </row>
    <row r="4362" customFormat="false" ht="15" hidden="false" customHeight="false" outlineLevel="0" collapsed="false">
      <c r="A4362" s="37" t="n">
        <v>1003862</v>
      </c>
      <c r="B4362" s="38" t="n">
        <v>46291</v>
      </c>
      <c r="C4362" s="39" t="n">
        <v>1</v>
      </c>
      <c r="D4362" s="39" t="s">
        <v>26</v>
      </c>
      <c r="E4362" s="39"/>
      <c r="F4362" s="41" t="n">
        <f aca="false">IF(A4362="","",MATCH(A4362,P_ID,1))</f>
        <v>3862</v>
      </c>
      <c r="G4362" s="41" t="str">
        <f aca="false">IF(A4362="","",INDEX(P_Svc,F4362))</f>
        <v>Standard</v>
      </c>
      <c r="H4362" s="41" t="str">
        <f aca="false">IF(A4362="","",INDEX(P_Zone,F4362))</f>
        <v>West</v>
      </c>
      <c r="I4362" s="41" t="n">
        <f aca="false">IF(A4362="","",IF(D4362="Delivered",IF(B4362&lt;=INDEX(P_Due,F4362),1,0),0))</f>
        <v>1</v>
      </c>
    </row>
    <row r="4363" customFormat="false" ht="15" hidden="false" customHeight="false" outlineLevel="0" collapsed="false">
      <c r="A4363" s="37" t="n">
        <v>1003863</v>
      </c>
      <c r="B4363" s="38" t="n">
        <v>46291</v>
      </c>
      <c r="C4363" s="39" t="n">
        <v>1</v>
      </c>
      <c r="D4363" s="39" t="s">
        <v>26</v>
      </c>
      <c r="E4363" s="39"/>
      <c r="F4363" s="41" t="n">
        <f aca="false">IF(A4363="","",MATCH(A4363,P_ID,1))</f>
        <v>3863</v>
      </c>
      <c r="G4363" s="41" t="str">
        <f aca="false">IF(A4363="","",INDEX(P_Svc,F4363))</f>
        <v>Standard</v>
      </c>
      <c r="H4363" s="41" t="str">
        <f aca="false">IF(A4363="","",INDEX(P_Zone,F4363))</f>
        <v>South</v>
      </c>
      <c r="I4363" s="41" t="n">
        <f aca="false">IF(A4363="","",IF(D4363="Delivered",IF(B4363&lt;=INDEX(P_Due,F4363),1,0),0))</f>
        <v>1</v>
      </c>
    </row>
    <row r="4364" customFormat="false" ht="15" hidden="false" customHeight="false" outlineLevel="0" collapsed="false">
      <c r="A4364" s="37" t="n">
        <v>1003864</v>
      </c>
      <c r="B4364" s="38" t="n">
        <v>46291</v>
      </c>
      <c r="C4364" s="39" t="n">
        <v>1</v>
      </c>
      <c r="D4364" s="39" t="s">
        <v>26</v>
      </c>
      <c r="E4364" s="39"/>
      <c r="F4364" s="41" t="n">
        <f aca="false">IF(A4364="","",MATCH(A4364,P_ID,1))</f>
        <v>3864</v>
      </c>
      <c r="G4364" s="41" t="str">
        <f aca="false">IF(A4364="","",INDEX(P_Svc,F4364))</f>
        <v>Standard</v>
      </c>
      <c r="H4364" s="41" t="str">
        <f aca="false">IF(A4364="","",INDEX(P_Zone,F4364))</f>
        <v>East</v>
      </c>
      <c r="I4364" s="41" t="n">
        <f aca="false">IF(A4364="","",IF(D4364="Delivered",IF(B4364&lt;=INDEX(P_Due,F4364),1,0),0))</f>
        <v>1</v>
      </c>
    </row>
    <row r="4365" customFormat="false" ht="15" hidden="false" customHeight="false" outlineLevel="0" collapsed="false">
      <c r="A4365" s="37" t="n">
        <v>1003865</v>
      </c>
      <c r="B4365" s="38" t="n">
        <v>46291</v>
      </c>
      <c r="C4365" s="39" t="n">
        <v>1</v>
      </c>
      <c r="D4365" s="39" t="s">
        <v>26</v>
      </c>
      <c r="E4365" s="39"/>
      <c r="F4365" s="41" t="n">
        <f aca="false">IF(A4365="","",MATCH(A4365,P_ID,1))</f>
        <v>3865</v>
      </c>
      <c r="G4365" s="41" t="str">
        <f aca="false">IF(A4365="","",INDEX(P_Svc,F4365))</f>
        <v>Standard</v>
      </c>
      <c r="H4365" s="41" t="str">
        <f aca="false">IF(A4365="","",INDEX(P_Zone,F4365))</f>
        <v>West</v>
      </c>
      <c r="I4365" s="41" t="n">
        <f aca="false">IF(A4365="","",IF(D4365="Delivered",IF(B4365&lt;=INDEX(P_Due,F4365),1,0),0))</f>
        <v>1</v>
      </c>
    </row>
    <row r="4366" customFormat="false" ht="15" hidden="false" customHeight="false" outlineLevel="0" collapsed="false">
      <c r="A4366" s="37" t="n">
        <v>1003866</v>
      </c>
      <c r="B4366" s="38" t="n">
        <v>46291</v>
      </c>
      <c r="C4366" s="39" t="n">
        <v>1</v>
      </c>
      <c r="D4366" s="39" t="s">
        <v>26</v>
      </c>
      <c r="E4366" s="39"/>
      <c r="F4366" s="41" t="n">
        <f aca="false">IF(A4366="","",MATCH(A4366,P_ID,1))</f>
        <v>3866</v>
      </c>
      <c r="G4366" s="41" t="str">
        <f aca="false">IF(A4366="","",INDEX(P_Svc,F4366))</f>
        <v>Economy</v>
      </c>
      <c r="H4366" s="41" t="str">
        <f aca="false">IF(A4366="","",INDEX(P_Zone,F4366))</f>
        <v>Central</v>
      </c>
      <c r="I4366" s="41" t="n">
        <f aca="false">IF(A4366="","",IF(D4366="Delivered",IF(B4366&lt;=INDEX(P_Due,F4366),1,0),0))</f>
        <v>1</v>
      </c>
    </row>
    <row r="4367" customFormat="false" ht="15" hidden="false" customHeight="false" outlineLevel="0" collapsed="false">
      <c r="A4367" s="37" t="n">
        <v>1003867</v>
      </c>
      <c r="B4367" s="38" t="n">
        <v>46291</v>
      </c>
      <c r="C4367" s="39" t="n">
        <v>1</v>
      </c>
      <c r="D4367" s="39" t="s">
        <v>26</v>
      </c>
      <c r="E4367" s="39"/>
      <c r="F4367" s="41" t="n">
        <f aca="false">IF(A4367="","",MATCH(A4367,P_ID,1))</f>
        <v>3867</v>
      </c>
      <c r="G4367" s="41" t="str">
        <f aca="false">IF(A4367="","",INDEX(P_Svc,F4367))</f>
        <v>Standard</v>
      </c>
      <c r="H4367" s="41" t="str">
        <f aca="false">IF(A4367="","",INDEX(P_Zone,F4367))</f>
        <v>South</v>
      </c>
      <c r="I4367" s="41" t="n">
        <f aca="false">IF(A4367="","",IF(D4367="Delivered",IF(B4367&lt;=INDEX(P_Due,F4367),1,0),0))</f>
        <v>1</v>
      </c>
    </row>
    <row r="4368" customFormat="false" ht="15" hidden="false" customHeight="false" outlineLevel="0" collapsed="false">
      <c r="A4368" s="37" t="n">
        <v>1003868</v>
      </c>
      <c r="B4368" s="38" t="n">
        <v>46291</v>
      </c>
      <c r="C4368" s="39" t="n">
        <v>1</v>
      </c>
      <c r="D4368" s="39" t="s">
        <v>26</v>
      </c>
      <c r="E4368" s="39"/>
      <c r="F4368" s="41" t="n">
        <f aca="false">IF(A4368="","",MATCH(A4368,P_ID,1))</f>
        <v>3868</v>
      </c>
      <c r="G4368" s="41" t="str">
        <f aca="false">IF(A4368="","",INDEX(P_Svc,F4368))</f>
        <v>Economy</v>
      </c>
      <c r="H4368" s="41" t="str">
        <f aca="false">IF(A4368="","",INDEX(P_Zone,F4368))</f>
        <v>South</v>
      </c>
      <c r="I4368" s="41" t="n">
        <f aca="false">IF(A4368="","",IF(D4368="Delivered",IF(B4368&lt;=INDEX(P_Due,F4368),1,0),0))</f>
        <v>1</v>
      </c>
    </row>
    <row r="4369" customFormat="false" ht="15" hidden="false" customHeight="false" outlineLevel="0" collapsed="false">
      <c r="A4369" s="37" t="n">
        <v>1003869</v>
      </c>
      <c r="B4369" s="38" t="n">
        <v>46291</v>
      </c>
      <c r="C4369" s="39" t="n">
        <v>2</v>
      </c>
      <c r="D4369" s="39" t="s">
        <v>26</v>
      </c>
      <c r="E4369" s="39"/>
      <c r="F4369" s="41" t="n">
        <f aca="false">IF(A4369="","",MATCH(A4369,P_ID,1))</f>
        <v>3869</v>
      </c>
      <c r="G4369" s="41" t="str">
        <f aca="false">IF(A4369="","",INDEX(P_Svc,F4369))</f>
        <v>Express</v>
      </c>
      <c r="H4369" s="41" t="str">
        <f aca="false">IF(A4369="","",INDEX(P_Zone,F4369))</f>
        <v>West</v>
      </c>
      <c r="I4369" s="41" t="n">
        <f aca="false">IF(A4369="","",IF(D4369="Delivered",IF(B4369&lt;=INDEX(P_Due,F4369),1,0),0))</f>
        <v>1</v>
      </c>
    </row>
    <row r="4370" customFormat="false" ht="15" hidden="false" customHeight="false" outlineLevel="0" collapsed="false">
      <c r="A4370" s="37" t="n">
        <v>1003870</v>
      </c>
      <c r="B4370" s="38" t="n">
        <v>46291</v>
      </c>
      <c r="C4370" s="39" t="n">
        <v>1</v>
      </c>
      <c r="D4370" s="39" t="s">
        <v>26</v>
      </c>
      <c r="E4370" s="39"/>
      <c r="F4370" s="41" t="n">
        <f aca="false">IF(A4370="","",MATCH(A4370,P_ID,1))</f>
        <v>3870</v>
      </c>
      <c r="G4370" s="41" t="str">
        <f aca="false">IF(A4370="","",INDEX(P_Svc,F4370))</f>
        <v>Economy</v>
      </c>
      <c r="H4370" s="41" t="str">
        <f aca="false">IF(A4370="","",INDEX(P_Zone,F4370))</f>
        <v>South</v>
      </c>
      <c r="I4370" s="41" t="n">
        <f aca="false">IF(A4370="","",IF(D4370="Delivered",IF(B4370&lt;=INDEX(P_Due,F4370),1,0),0))</f>
        <v>1</v>
      </c>
    </row>
    <row r="4371" customFormat="false" ht="15" hidden="false" customHeight="false" outlineLevel="0" collapsed="false">
      <c r="A4371" s="37" t="n">
        <v>1003871</v>
      </c>
      <c r="B4371" s="38" t="n">
        <v>46291</v>
      </c>
      <c r="C4371" s="39" t="n">
        <v>1</v>
      </c>
      <c r="D4371" s="39" t="s">
        <v>26</v>
      </c>
      <c r="E4371" s="39"/>
      <c r="F4371" s="41" t="n">
        <f aca="false">IF(A4371="","",MATCH(A4371,P_ID,1))</f>
        <v>3871</v>
      </c>
      <c r="G4371" s="41" t="str">
        <f aca="false">IF(A4371="","",INDEX(P_Svc,F4371))</f>
        <v>Economy</v>
      </c>
      <c r="H4371" s="41" t="str">
        <f aca="false">IF(A4371="","",INDEX(P_Zone,F4371))</f>
        <v>West</v>
      </c>
      <c r="I4371" s="41" t="n">
        <f aca="false">IF(A4371="","",IF(D4371="Delivered",IF(B4371&lt;=INDEX(P_Due,F4371),1,0),0))</f>
        <v>1</v>
      </c>
    </row>
    <row r="4372" customFormat="false" ht="15" hidden="false" customHeight="false" outlineLevel="0" collapsed="false">
      <c r="A4372" s="37" t="n">
        <v>1003872</v>
      </c>
      <c r="B4372" s="38" t="n">
        <v>46291</v>
      </c>
      <c r="C4372" s="39" t="n">
        <v>1</v>
      </c>
      <c r="D4372" s="39" t="s">
        <v>26</v>
      </c>
      <c r="E4372" s="39"/>
      <c r="F4372" s="41" t="n">
        <f aca="false">IF(A4372="","",MATCH(A4372,P_ID,1))</f>
        <v>3872</v>
      </c>
      <c r="G4372" s="41" t="str">
        <f aca="false">IF(A4372="","",INDEX(P_Svc,F4372))</f>
        <v>Standard</v>
      </c>
      <c r="H4372" s="41" t="str">
        <f aca="false">IF(A4372="","",INDEX(P_Zone,F4372))</f>
        <v>South</v>
      </c>
      <c r="I4372" s="41" t="n">
        <f aca="false">IF(A4372="","",IF(D4372="Delivered",IF(B4372&lt;=INDEX(P_Due,F4372),1,0),0))</f>
        <v>1</v>
      </c>
    </row>
    <row r="4373" customFormat="false" ht="15" hidden="false" customHeight="false" outlineLevel="0" collapsed="false">
      <c r="A4373" s="37" t="n">
        <v>1003874</v>
      </c>
      <c r="B4373" s="38" t="n">
        <v>46291</v>
      </c>
      <c r="C4373" s="39" t="n">
        <v>1</v>
      </c>
      <c r="D4373" s="39" t="s">
        <v>26</v>
      </c>
      <c r="E4373" s="39"/>
      <c r="F4373" s="41" t="n">
        <f aca="false">IF(A4373="","",MATCH(A4373,P_ID,1))</f>
        <v>3874</v>
      </c>
      <c r="G4373" s="41" t="str">
        <f aca="false">IF(A4373="","",INDEX(P_Svc,F4373))</f>
        <v>Economy</v>
      </c>
      <c r="H4373" s="41" t="str">
        <f aca="false">IF(A4373="","",INDEX(P_Zone,F4373))</f>
        <v>West</v>
      </c>
      <c r="I4373" s="41" t="n">
        <f aca="false">IF(A4373="","",IF(D4373="Delivered",IF(B4373&lt;=INDEX(P_Due,F4373),1,0),0))</f>
        <v>1</v>
      </c>
    </row>
    <row r="4374" customFormat="false" ht="15" hidden="false" customHeight="false" outlineLevel="0" collapsed="false">
      <c r="A4374" s="37" t="n">
        <v>1003875</v>
      </c>
      <c r="B4374" s="38" t="n">
        <v>46291</v>
      </c>
      <c r="C4374" s="39" t="n">
        <v>1</v>
      </c>
      <c r="D4374" s="39" t="s">
        <v>26</v>
      </c>
      <c r="E4374" s="39"/>
      <c r="F4374" s="41" t="n">
        <f aca="false">IF(A4374="","",MATCH(A4374,P_ID,1))</f>
        <v>3875</v>
      </c>
      <c r="G4374" s="41" t="str">
        <f aca="false">IF(A4374="","",INDEX(P_Svc,F4374))</f>
        <v>Standard</v>
      </c>
      <c r="H4374" s="41" t="str">
        <f aca="false">IF(A4374="","",INDEX(P_Zone,F4374))</f>
        <v>South</v>
      </c>
      <c r="I4374" s="41" t="n">
        <f aca="false">IF(A4374="","",IF(D4374="Delivered",IF(B4374&lt;=INDEX(P_Due,F4374),1,0),0))</f>
        <v>1</v>
      </c>
    </row>
    <row r="4375" customFormat="false" ht="15" hidden="false" customHeight="false" outlineLevel="0" collapsed="false">
      <c r="A4375" s="37" t="n">
        <v>1003876</v>
      </c>
      <c r="B4375" s="38" t="n">
        <v>46291</v>
      </c>
      <c r="C4375" s="39" t="n">
        <v>1</v>
      </c>
      <c r="D4375" s="39" t="s">
        <v>79</v>
      </c>
      <c r="E4375" s="39" t="s">
        <v>32</v>
      </c>
      <c r="F4375" s="41" t="n">
        <f aca="false">IF(A4375="","",MATCH(A4375,P_ID,1))</f>
        <v>3876</v>
      </c>
      <c r="G4375" s="41" t="str">
        <f aca="false">IF(A4375="","",INDEX(P_Svc,F4375))</f>
        <v>Standard</v>
      </c>
      <c r="H4375" s="41" t="str">
        <f aca="false">IF(A4375="","",INDEX(P_Zone,F4375))</f>
        <v>South</v>
      </c>
      <c r="I4375" s="41" t="n">
        <f aca="false">IF(A4375="","",IF(D4375="Delivered",IF(B4375&lt;=INDEX(P_Due,F4375),1,0),0))</f>
        <v>0</v>
      </c>
    </row>
    <row r="4376" customFormat="false" ht="15" hidden="false" customHeight="false" outlineLevel="0" collapsed="false">
      <c r="A4376" s="37" t="n">
        <v>1003877</v>
      </c>
      <c r="B4376" s="38" t="n">
        <v>46291</v>
      </c>
      <c r="C4376" s="39" t="n">
        <v>1</v>
      </c>
      <c r="D4376" s="39" t="s">
        <v>26</v>
      </c>
      <c r="E4376" s="39"/>
      <c r="F4376" s="41" t="n">
        <f aca="false">IF(A4376="","",MATCH(A4376,P_ID,1))</f>
        <v>3877</v>
      </c>
      <c r="G4376" s="41" t="str">
        <f aca="false">IF(A4376="","",INDEX(P_Svc,F4376))</f>
        <v>Standard</v>
      </c>
      <c r="H4376" s="41" t="str">
        <f aca="false">IF(A4376="","",INDEX(P_Zone,F4376))</f>
        <v>South</v>
      </c>
      <c r="I4376" s="41" t="n">
        <f aca="false">IF(A4376="","",IF(D4376="Delivered",IF(B4376&lt;=INDEX(P_Due,F4376),1,0),0))</f>
        <v>1</v>
      </c>
    </row>
    <row r="4377" customFormat="false" ht="15" hidden="false" customHeight="false" outlineLevel="0" collapsed="false">
      <c r="A4377" s="37" t="n">
        <v>1003879</v>
      </c>
      <c r="B4377" s="38" t="n">
        <v>46291</v>
      </c>
      <c r="C4377" s="39" t="n">
        <v>1</v>
      </c>
      <c r="D4377" s="39" t="s">
        <v>26</v>
      </c>
      <c r="E4377" s="39"/>
      <c r="F4377" s="41" t="n">
        <f aca="false">IF(A4377="","",MATCH(A4377,P_ID,1))</f>
        <v>3879</v>
      </c>
      <c r="G4377" s="41" t="str">
        <f aca="false">IF(A4377="","",INDEX(P_Svc,F4377))</f>
        <v>Standard</v>
      </c>
      <c r="H4377" s="41" t="str">
        <f aca="false">IF(A4377="","",INDEX(P_Zone,F4377))</f>
        <v>Central</v>
      </c>
      <c r="I4377" s="41" t="n">
        <f aca="false">IF(A4377="","",IF(D4377="Delivered",IF(B4377&lt;=INDEX(P_Due,F4377),1,0),0))</f>
        <v>1</v>
      </c>
    </row>
    <row r="4378" customFormat="false" ht="15" hidden="false" customHeight="false" outlineLevel="0" collapsed="false">
      <c r="A4378" s="37" t="n">
        <v>1003880</v>
      </c>
      <c r="B4378" s="38" t="n">
        <v>46291</v>
      </c>
      <c r="C4378" s="39" t="n">
        <v>1</v>
      </c>
      <c r="D4378" s="39" t="s">
        <v>26</v>
      </c>
      <c r="E4378" s="39"/>
      <c r="F4378" s="41" t="n">
        <f aca="false">IF(A4378="","",MATCH(A4378,P_ID,1))</f>
        <v>3880</v>
      </c>
      <c r="G4378" s="41" t="str">
        <f aca="false">IF(A4378="","",INDEX(P_Svc,F4378))</f>
        <v>Standard</v>
      </c>
      <c r="H4378" s="41" t="str">
        <f aca="false">IF(A4378="","",INDEX(P_Zone,F4378))</f>
        <v>Central</v>
      </c>
      <c r="I4378" s="41" t="n">
        <f aca="false">IF(A4378="","",IF(D4378="Delivered",IF(B4378&lt;=INDEX(P_Due,F4378),1,0),0))</f>
        <v>1</v>
      </c>
    </row>
    <row r="4379" customFormat="false" ht="15" hidden="false" customHeight="false" outlineLevel="0" collapsed="false">
      <c r="A4379" s="37" t="n">
        <v>1003881</v>
      </c>
      <c r="B4379" s="38" t="n">
        <v>46291</v>
      </c>
      <c r="C4379" s="39" t="n">
        <v>1</v>
      </c>
      <c r="D4379" s="39" t="s">
        <v>26</v>
      </c>
      <c r="E4379" s="39"/>
      <c r="F4379" s="41" t="n">
        <f aca="false">IF(A4379="","",MATCH(A4379,P_ID,1))</f>
        <v>3881</v>
      </c>
      <c r="G4379" s="41" t="str">
        <f aca="false">IF(A4379="","",INDEX(P_Svc,F4379))</f>
        <v>Standard</v>
      </c>
      <c r="H4379" s="41" t="str">
        <f aca="false">IF(A4379="","",INDEX(P_Zone,F4379))</f>
        <v>West</v>
      </c>
      <c r="I4379" s="41" t="n">
        <f aca="false">IF(A4379="","",IF(D4379="Delivered",IF(B4379&lt;=INDEX(P_Due,F4379),1,0),0))</f>
        <v>1</v>
      </c>
    </row>
    <row r="4380" customFormat="false" ht="15" hidden="false" customHeight="false" outlineLevel="0" collapsed="false">
      <c r="A4380" s="37" t="n">
        <v>1003882</v>
      </c>
      <c r="B4380" s="38" t="n">
        <v>46291</v>
      </c>
      <c r="C4380" s="39" t="n">
        <v>1</v>
      </c>
      <c r="D4380" s="39" t="s">
        <v>26</v>
      </c>
      <c r="E4380" s="39"/>
      <c r="F4380" s="41" t="n">
        <f aca="false">IF(A4380="","",MATCH(A4380,P_ID,1))</f>
        <v>3882</v>
      </c>
      <c r="G4380" s="41" t="str">
        <f aca="false">IF(A4380="","",INDEX(P_Svc,F4380))</f>
        <v>Economy</v>
      </c>
      <c r="H4380" s="41" t="str">
        <f aca="false">IF(A4380="","",INDEX(P_Zone,F4380))</f>
        <v>North</v>
      </c>
      <c r="I4380" s="41" t="n">
        <f aca="false">IF(A4380="","",IF(D4380="Delivered",IF(B4380&lt;=INDEX(P_Due,F4380),1,0),0))</f>
        <v>1</v>
      </c>
    </row>
    <row r="4381" customFormat="false" ht="15" hidden="false" customHeight="false" outlineLevel="0" collapsed="false">
      <c r="A4381" s="37" t="n">
        <v>1003883</v>
      </c>
      <c r="B4381" s="38" t="n">
        <v>46291</v>
      </c>
      <c r="C4381" s="39" t="n">
        <v>0</v>
      </c>
      <c r="D4381" s="39" t="s">
        <v>80</v>
      </c>
      <c r="E4381" s="39" t="s">
        <v>40</v>
      </c>
      <c r="F4381" s="41" t="n">
        <f aca="false">IF(A4381="","",MATCH(A4381,P_ID,1))</f>
        <v>3883</v>
      </c>
      <c r="G4381" s="41" t="str">
        <f aca="false">IF(A4381="","",INDEX(P_Svc,F4381))</f>
        <v>Economy</v>
      </c>
      <c r="H4381" s="41" t="str">
        <f aca="false">IF(A4381="","",INDEX(P_Zone,F4381))</f>
        <v>Central</v>
      </c>
      <c r="I4381" s="41" t="n">
        <f aca="false">IF(A4381="","",IF(D4381="Delivered",IF(B4381&lt;=INDEX(P_Due,F4381),1,0),0))</f>
        <v>0</v>
      </c>
    </row>
    <row r="4382" customFormat="false" ht="15" hidden="false" customHeight="false" outlineLevel="0" collapsed="false">
      <c r="A4382" s="37" t="n">
        <v>1003884</v>
      </c>
      <c r="B4382" s="38" t="n">
        <v>46291</v>
      </c>
      <c r="C4382" s="39" t="n">
        <v>1</v>
      </c>
      <c r="D4382" s="39" t="s">
        <v>26</v>
      </c>
      <c r="E4382" s="39"/>
      <c r="F4382" s="41" t="n">
        <f aca="false">IF(A4382="","",MATCH(A4382,P_ID,1))</f>
        <v>3884</v>
      </c>
      <c r="G4382" s="41" t="str">
        <f aca="false">IF(A4382="","",INDEX(P_Svc,F4382))</f>
        <v>Standard</v>
      </c>
      <c r="H4382" s="41" t="str">
        <f aca="false">IF(A4382="","",INDEX(P_Zone,F4382))</f>
        <v>West</v>
      </c>
      <c r="I4382" s="41" t="n">
        <f aca="false">IF(A4382="","",IF(D4382="Delivered",IF(B4382&lt;=INDEX(P_Due,F4382),1,0),0))</f>
        <v>1</v>
      </c>
    </row>
    <row r="4383" customFormat="false" ht="15" hidden="false" customHeight="false" outlineLevel="0" collapsed="false">
      <c r="A4383" s="37" t="n">
        <v>1003885</v>
      </c>
      <c r="B4383" s="38" t="n">
        <v>46291</v>
      </c>
      <c r="C4383" s="39" t="n">
        <v>1</v>
      </c>
      <c r="D4383" s="39" t="s">
        <v>26</v>
      </c>
      <c r="E4383" s="39"/>
      <c r="F4383" s="41" t="n">
        <f aca="false">IF(A4383="","",MATCH(A4383,P_ID,1))</f>
        <v>3885</v>
      </c>
      <c r="G4383" s="41" t="str">
        <f aca="false">IF(A4383="","",INDEX(P_Svc,F4383))</f>
        <v>Economy</v>
      </c>
      <c r="H4383" s="41" t="str">
        <f aca="false">IF(A4383="","",INDEX(P_Zone,F4383))</f>
        <v>East</v>
      </c>
      <c r="I4383" s="41" t="n">
        <f aca="false">IF(A4383="","",IF(D4383="Delivered",IF(B4383&lt;=INDEX(P_Due,F4383),1,0),0))</f>
        <v>1</v>
      </c>
    </row>
    <row r="4384" customFormat="false" ht="15" hidden="false" customHeight="false" outlineLevel="0" collapsed="false">
      <c r="A4384" s="37" t="n">
        <v>1003886</v>
      </c>
      <c r="B4384" s="38" t="n">
        <v>46291</v>
      </c>
      <c r="C4384" s="39" t="n">
        <v>1</v>
      </c>
      <c r="D4384" s="39" t="s">
        <v>26</v>
      </c>
      <c r="E4384" s="39"/>
      <c r="F4384" s="41" t="n">
        <f aca="false">IF(A4384="","",MATCH(A4384,P_ID,1))</f>
        <v>3886</v>
      </c>
      <c r="G4384" s="41" t="str">
        <f aca="false">IF(A4384="","",INDEX(P_Svc,F4384))</f>
        <v>Economy</v>
      </c>
      <c r="H4384" s="41" t="str">
        <f aca="false">IF(A4384="","",INDEX(P_Zone,F4384))</f>
        <v>Central</v>
      </c>
      <c r="I4384" s="41" t="n">
        <f aca="false">IF(A4384="","",IF(D4384="Delivered",IF(B4384&lt;=INDEX(P_Due,F4384),1,0),0))</f>
        <v>1</v>
      </c>
    </row>
    <row r="4385" customFormat="false" ht="15" hidden="false" customHeight="false" outlineLevel="0" collapsed="false">
      <c r="A4385" s="37" t="n">
        <v>1003887</v>
      </c>
      <c r="B4385" s="38" t="n">
        <v>46291</v>
      </c>
      <c r="C4385" s="39" t="n">
        <v>1</v>
      </c>
      <c r="D4385" s="39" t="s">
        <v>79</v>
      </c>
      <c r="E4385" s="39" t="s">
        <v>34</v>
      </c>
      <c r="F4385" s="41" t="n">
        <f aca="false">IF(A4385="","",MATCH(A4385,P_ID,1))</f>
        <v>3887</v>
      </c>
      <c r="G4385" s="41" t="str">
        <f aca="false">IF(A4385="","",INDEX(P_Svc,F4385))</f>
        <v>Standard</v>
      </c>
      <c r="H4385" s="41" t="str">
        <f aca="false">IF(A4385="","",INDEX(P_Zone,F4385))</f>
        <v>North</v>
      </c>
      <c r="I4385" s="41" t="n">
        <f aca="false">IF(A4385="","",IF(D4385="Delivered",IF(B4385&lt;=INDEX(P_Due,F4385),1,0),0))</f>
        <v>0</v>
      </c>
    </row>
    <row r="4386" customFormat="false" ht="15" hidden="false" customHeight="false" outlineLevel="0" collapsed="false">
      <c r="A4386" s="37" t="n">
        <v>1003888</v>
      </c>
      <c r="B4386" s="38" t="n">
        <v>46291</v>
      </c>
      <c r="C4386" s="39" t="n">
        <v>1</v>
      </c>
      <c r="D4386" s="39" t="s">
        <v>26</v>
      </c>
      <c r="E4386" s="39"/>
      <c r="F4386" s="41" t="n">
        <f aca="false">IF(A4386="","",MATCH(A4386,P_ID,1))</f>
        <v>3888</v>
      </c>
      <c r="G4386" s="41" t="str">
        <f aca="false">IF(A4386="","",INDEX(P_Svc,F4386))</f>
        <v>Economy</v>
      </c>
      <c r="H4386" s="41" t="str">
        <f aca="false">IF(A4386="","",INDEX(P_Zone,F4386))</f>
        <v>South</v>
      </c>
      <c r="I4386" s="41" t="n">
        <f aca="false">IF(A4386="","",IF(D4386="Delivered",IF(B4386&lt;=INDEX(P_Due,F4386),1,0),0))</f>
        <v>1</v>
      </c>
    </row>
    <row r="4387" customFormat="false" ht="15" hidden="false" customHeight="false" outlineLevel="0" collapsed="false">
      <c r="A4387" s="37" t="n">
        <v>1003889</v>
      </c>
      <c r="B4387" s="38" t="n">
        <v>46291</v>
      </c>
      <c r="C4387" s="39" t="n">
        <v>1</v>
      </c>
      <c r="D4387" s="39" t="s">
        <v>26</v>
      </c>
      <c r="E4387" s="39"/>
      <c r="F4387" s="41" t="n">
        <f aca="false">IF(A4387="","",MATCH(A4387,P_ID,1))</f>
        <v>3889</v>
      </c>
      <c r="G4387" s="41" t="str">
        <f aca="false">IF(A4387="","",INDEX(P_Svc,F4387))</f>
        <v>Express</v>
      </c>
      <c r="H4387" s="41" t="str">
        <f aca="false">IF(A4387="","",INDEX(P_Zone,F4387))</f>
        <v>North</v>
      </c>
      <c r="I4387" s="41" t="n">
        <f aca="false">IF(A4387="","",IF(D4387="Delivered",IF(B4387&lt;=INDEX(P_Due,F4387),1,0),0))</f>
        <v>1</v>
      </c>
    </row>
    <row r="4388" customFormat="false" ht="15" hidden="false" customHeight="false" outlineLevel="0" collapsed="false">
      <c r="A4388" s="37" t="n">
        <v>1003890</v>
      </c>
      <c r="B4388" s="38" t="n">
        <v>46291</v>
      </c>
      <c r="C4388" s="39" t="n">
        <v>1</v>
      </c>
      <c r="D4388" s="39" t="s">
        <v>26</v>
      </c>
      <c r="E4388" s="39"/>
      <c r="F4388" s="41" t="n">
        <f aca="false">IF(A4388="","",MATCH(A4388,P_ID,1))</f>
        <v>3890</v>
      </c>
      <c r="G4388" s="41" t="str">
        <f aca="false">IF(A4388="","",INDEX(P_Svc,F4388))</f>
        <v>Standard</v>
      </c>
      <c r="H4388" s="41" t="str">
        <f aca="false">IF(A4388="","",INDEX(P_Zone,F4388))</f>
        <v>East</v>
      </c>
      <c r="I4388" s="41" t="n">
        <f aca="false">IF(A4388="","",IF(D4388="Delivered",IF(B4388&lt;=INDEX(P_Due,F4388),1,0),0))</f>
        <v>1</v>
      </c>
    </row>
    <row r="4389" customFormat="false" ht="15" hidden="false" customHeight="false" outlineLevel="0" collapsed="false">
      <c r="A4389" s="37" t="n">
        <v>1003891</v>
      </c>
      <c r="B4389" s="38" t="n">
        <v>46291</v>
      </c>
      <c r="C4389" s="39" t="n">
        <v>1</v>
      </c>
      <c r="D4389" s="39" t="s">
        <v>26</v>
      </c>
      <c r="E4389" s="39"/>
      <c r="F4389" s="41" t="n">
        <f aca="false">IF(A4389="","",MATCH(A4389,P_ID,1))</f>
        <v>3891</v>
      </c>
      <c r="G4389" s="41" t="str">
        <f aca="false">IF(A4389="","",INDEX(P_Svc,F4389))</f>
        <v>Standard</v>
      </c>
      <c r="H4389" s="41" t="str">
        <f aca="false">IF(A4389="","",INDEX(P_Zone,F4389))</f>
        <v>East</v>
      </c>
      <c r="I4389" s="41" t="n">
        <f aca="false">IF(A4389="","",IF(D4389="Delivered",IF(B4389&lt;=INDEX(P_Due,F4389),1,0),0))</f>
        <v>1</v>
      </c>
    </row>
    <row r="4390" customFormat="false" ht="15" hidden="false" customHeight="false" outlineLevel="0" collapsed="false">
      <c r="A4390" s="37" t="n">
        <v>1003892</v>
      </c>
      <c r="B4390" s="38" t="n">
        <v>46291</v>
      </c>
      <c r="C4390" s="39" t="n">
        <v>1</v>
      </c>
      <c r="D4390" s="39" t="s">
        <v>26</v>
      </c>
      <c r="E4390" s="39"/>
      <c r="F4390" s="41" t="n">
        <f aca="false">IF(A4390="","",MATCH(A4390,P_ID,1))</f>
        <v>3892</v>
      </c>
      <c r="G4390" s="41" t="str">
        <f aca="false">IF(A4390="","",INDEX(P_Svc,F4390))</f>
        <v>Economy</v>
      </c>
      <c r="H4390" s="41" t="str">
        <f aca="false">IF(A4390="","",INDEX(P_Zone,F4390))</f>
        <v>South</v>
      </c>
      <c r="I4390" s="41" t="n">
        <f aca="false">IF(A4390="","",IF(D4390="Delivered",IF(B4390&lt;=INDEX(P_Due,F4390),1,0),0))</f>
        <v>1</v>
      </c>
    </row>
    <row r="4391" customFormat="false" ht="15" hidden="false" customHeight="false" outlineLevel="0" collapsed="false">
      <c r="A4391" s="37" t="n">
        <v>1003894</v>
      </c>
      <c r="B4391" s="38" t="n">
        <v>46291</v>
      </c>
      <c r="C4391" s="39" t="n">
        <v>1</v>
      </c>
      <c r="D4391" s="39" t="s">
        <v>26</v>
      </c>
      <c r="E4391" s="39"/>
      <c r="F4391" s="41" t="n">
        <f aca="false">IF(A4391="","",MATCH(A4391,P_ID,1))</f>
        <v>3894</v>
      </c>
      <c r="G4391" s="41" t="str">
        <f aca="false">IF(A4391="","",INDEX(P_Svc,F4391))</f>
        <v>Standard</v>
      </c>
      <c r="H4391" s="41" t="str">
        <f aca="false">IF(A4391="","",INDEX(P_Zone,F4391))</f>
        <v>North</v>
      </c>
      <c r="I4391" s="41" t="n">
        <f aca="false">IF(A4391="","",IF(D4391="Delivered",IF(B4391&lt;=INDEX(P_Due,F4391),1,0),0))</f>
        <v>1</v>
      </c>
    </row>
    <row r="4392" customFormat="false" ht="15" hidden="false" customHeight="false" outlineLevel="0" collapsed="false">
      <c r="A4392" s="37" t="n">
        <v>1003895</v>
      </c>
      <c r="B4392" s="38" t="n">
        <v>46291</v>
      </c>
      <c r="C4392" s="39" t="n">
        <v>1</v>
      </c>
      <c r="D4392" s="39" t="s">
        <v>79</v>
      </c>
      <c r="E4392" s="39" t="s">
        <v>32</v>
      </c>
      <c r="F4392" s="41" t="n">
        <f aca="false">IF(A4392="","",MATCH(A4392,P_ID,1))</f>
        <v>3895</v>
      </c>
      <c r="G4392" s="41" t="str">
        <f aca="false">IF(A4392="","",INDEX(P_Svc,F4392))</f>
        <v>Standard</v>
      </c>
      <c r="H4392" s="41" t="str">
        <f aca="false">IF(A4392="","",INDEX(P_Zone,F4392))</f>
        <v>East</v>
      </c>
      <c r="I4392" s="41" t="n">
        <f aca="false">IF(A4392="","",IF(D4392="Delivered",IF(B4392&lt;=INDEX(P_Due,F4392),1,0),0))</f>
        <v>0</v>
      </c>
    </row>
    <row r="4393" customFormat="false" ht="15" hidden="false" customHeight="false" outlineLevel="0" collapsed="false">
      <c r="A4393" s="37" t="n">
        <v>1003896</v>
      </c>
      <c r="B4393" s="38" t="n">
        <v>46291</v>
      </c>
      <c r="C4393" s="39" t="n">
        <v>1</v>
      </c>
      <c r="D4393" s="39" t="s">
        <v>26</v>
      </c>
      <c r="E4393" s="39"/>
      <c r="F4393" s="41" t="n">
        <f aca="false">IF(A4393="","",MATCH(A4393,P_ID,1))</f>
        <v>3896</v>
      </c>
      <c r="G4393" s="41" t="str">
        <f aca="false">IF(A4393="","",INDEX(P_Svc,F4393))</f>
        <v>Standard</v>
      </c>
      <c r="H4393" s="41" t="str">
        <f aca="false">IF(A4393="","",INDEX(P_Zone,F4393))</f>
        <v>North</v>
      </c>
      <c r="I4393" s="41" t="n">
        <f aca="false">IF(A4393="","",IF(D4393="Delivered",IF(B4393&lt;=INDEX(P_Due,F4393),1,0),0))</f>
        <v>1</v>
      </c>
    </row>
    <row r="4394" customFormat="false" ht="15" hidden="false" customHeight="false" outlineLevel="0" collapsed="false">
      <c r="A4394" s="37" t="n">
        <v>1003898</v>
      </c>
      <c r="B4394" s="38" t="n">
        <v>46291</v>
      </c>
      <c r="C4394" s="39" t="n">
        <v>1</v>
      </c>
      <c r="D4394" s="39" t="s">
        <v>26</v>
      </c>
      <c r="E4394" s="39"/>
      <c r="F4394" s="41" t="n">
        <f aca="false">IF(A4394="","",MATCH(A4394,P_ID,1))</f>
        <v>3898</v>
      </c>
      <c r="G4394" s="41" t="str">
        <f aca="false">IF(A4394="","",INDEX(P_Svc,F4394))</f>
        <v>Economy</v>
      </c>
      <c r="H4394" s="41" t="str">
        <f aca="false">IF(A4394="","",INDEX(P_Zone,F4394))</f>
        <v>Central</v>
      </c>
      <c r="I4394" s="41" t="n">
        <f aca="false">IF(A4394="","",IF(D4394="Delivered",IF(B4394&lt;=INDEX(P_Due,F4394),1,0),0))</f>
        <v>1</v>
      </c>
    </row>
    <row r="4395" customFormat="false" ht="15" hidden="false" customHeight="false" outlineLevel="0" collapsed="false">
      <c r="A4395" s="37" t="n">
        <v>1003899</v>
      </c>
      <c r="B4395" s="38" t="n">
        <v>46291</v>
      </c>
      <c r="C4395" s="39" t="n">
        <v>1</v>
      </c>
      <c r="D4395" s="39" t="s">
        <v>26</v>
      </c>
      <c r="E4395" s="39"/>
      <c r="F4395" s="41" t="n">
        <f aca="false">IF(A4395="","",MATCH(A4395,P_ID,1))</f>
        <v>3899</v>
      </c>
      <c r="G4395" s="41" t="str">
        <f aca="false">IF(A4395="","",INDEX(P_Svc,F4395))</f>
        <v>Standard</v>
      </c>
      <c r="H4395" s="41" t="str">
        <f aca="false">IF(A4395="","",INDEX(P_Zone,F4395))</f>
        <v>Central</v>
      </c>
      <c r="I4395" s="41" t="n">
        <f aca="false">IF(A4395="","",IF(D4395="Delivered",IF(B4395&lt;=INDEX(P_Due,F4395),1,0),0))</f>
        <v>1</v>
      </c>
    </row>
    <row r="4396" customFormat="false" ht="15" hidden="false" customHeight="false" outlineLevel="0" collapsed="false">
      <c r="A4396" s="37" t="n">
        <v>1003900</v>
      </c>
      <c r="B4396" s="38" t="n">
        <v>46291</v>
      </c>
      <c r="C4396" s="39" t="n">
        <v>1</v>
      </c>
      <c r="D4396" s="39" t="s">
        <v>26</v>
      </c>
      <c r="E4396" s="39"/>
      <c r="F4396" s="41" t="n">
        <f aca="false">IF(A4396="","",MATCH(A4396,P_ID,1))</f>
        <v>3900</v>
      </c>
      <c r="G4396" s="41" t="str">
        <f aca="false">IF(A4396="","",INDEX(P_Svc,F4396))</f>
        <v>Standard</v>
      </c>
      <c r="H4396" s="41" t="str">
        <f aca="false">IF(A4396="","",INDEX(P_Zone,F4396))</f>
        <v>Central</v>
      </c>
      <c r="I4396" s="41" t="n">
        <f aca="false">IF(A4396="","",IF(D4396="Delivered",IF(B4396&lt;=INDEX(P_Due,F4396),1,0),0))</f>
        <v>1</v>
      </c>
    </row>
    <row r="4397" customFormat="false" ht="15" hidden="false" customHeight="false" outlineLevel="0" collapsed="false">
      <c r="A4397" s="37" t="n">
        <v>1003902</v>
      </c>
      <c r="B4397" s="38" t="n">
        <v>46291</v>
      </c>
      <c r="C4397" s="39" t="n">
        <v>1</v>
      </c>
      <c r="D4397" s="39" t="s">
        <v>26</v>
      </c>
      <c r="E4397" s="39"/>
      <c r="F4397" s="41" t="n">
        <f aca="false">IF(A4397="","",MATCH(A4397,P_ID,1))</f>
        <v>3902</v>
      </c>
      <c r="G4397" s="41" t="str">
        <f aca="false">IF(A4397="","",INDEX(P_Svc,F4397))</f>
        <v>Economy</v>
      </c>
      <c r="H4397" s="41" t="str">
        <f aca="false">IF(A4397="","",INDEX(P_Zone,F4397))</f>
        <v>West</v>
      </c>
      <c r="I4397" s="41" t="n">
        <f aca="false">IF(A4397="","",IF(D4397="Delivered",IF(B4397&lt;=INDEX(P_Due,F4397),1,0),0))</f>
        <v>1</v>
      </c>
    </row>
    <row r="4398" customFormat="false" ht="15" hidden="false" customHeight="false" outlineLevel="0" collapsed="false">
      <c r="A4398" s="37" t="n">
        <v>1003903</v>
      </c>
      <c r="B4398" s="38" t="n">
        <v>46291</v>
      </c>
      <c r="C4398" s="39" t="n">
        <v>1</v>
      </c>
      <c r="D4398" s="39" t="s">
        <v>79</v>
      </c>
      <c r="E4398" s="39" t="s">
        <v>34</v>
      </c>
      <c r="F4398" s="41" t="n">
        <f aca="false">IF(A4398="","",MATCH(A4398,P_ID,1))</f>
        <v>3903</v>
      </c>
      <c r="G4398" s="41" t="str">
        <f aca="false">IF(A4398="","",INDEX(P_Svc,F4398))</f>
        <v>Standard</v>
      </c>
      <c r="H4398" s="41" t="str">
        <f aca="false">IF(A4398="","",INDEX(P_Zone,F4398))</f>
        <v>East</v>
      </c>
      <c r="I4398" s="41" t="n">
        <f aca="false">IF(A4398="","",IF(D4398="Delivered",IF(B4398&lt;=INDEX(P_Due,F4398),1,0),0))</f>
        <v>0</v>
      </c>
    </row>
    <row r="4399" customFormat="false" ht="15" hidden="false" customHeight="false" outlineLevel="0" collapsed="false">
      <c r="A4399" s="37" t="n">
        <v>1003904</v>
      </c>
      <c r="B4399" s="38" t="n">
        <v>46291</v>
      </c>
      <c r="C4399" s="39" t="n">
        <v>1</v>
      </c>
      <c r="D4399" s="39" t="s">
        <v>26</v>
      </c>
      <c r="E4399" s="39"/>
      <c r="F4399" s="41" t="n">
        <f aca="false">IF(A4399="","",MATCH(A4399,P_ID,1))</f>
        <v>3904</v>
      </c>
      <c r="G4399" s="41" t="str">
        <f aca="false">IF(A4399="","",INDEX(P_Svc,F4399))</f>
        <v>Standard</v>
      </c>
      <c r="H4399" s="41" t="str">
        <f aca="false">IF(A4399="","",INDEX(P_Zone,F4399))</f>
        <v>Central</v>
      </c>
      <c r="I4399" s="41" t="n">
        <f aca="false">IF(A4399="","",IF(D4399="Delivered",IF(B4399&lt;=INDEX(P_Due,F4399),1,0),0))</f>
        <v>1</v>
      </c>
    </row>
    <row r="4400" customFormat="false" ht="15" hidden="false" customHeight="false" outlineLevel="0" collapsed="false">
      <c r="A4400" s="37" t="n">
        <v>1003905</v>
      </c>
      <c r="B4400" s="38" t="n">
        <v>46291</v>
      </c>
      <c r="C4400" s="39" t="n">
        <v>1</v>
      </c>
      <c r="D4400" s="39" t="s">
        <v>26</v>
      </c>
      <c r="E4400" s="39"/>
      <c r="F4400" s="41" t="n">
        <f aca="false">IF(A4400="","",MATCH(A4400,P_ID,1))</f>
        <v>3905</v>
      </c>
      <c r="G4400" s="41" t="str">
        <f aca="false">IF(A4400="","",INDEX(P_Svc,F4400))</f>
        <v>Standard</v>
      </c>
      <c r="H4400" s="41" t="str">
        <f aca="false">IF(A4400="","",INDEX(P_Zone,F4400))</f>
        <v>Central</v>
      </c>
      <c r="I4400" s="41" t="n">
        <f aca="false">IF(A4400="","",IF(D4400="Delivered",IF(B4400&lt;=INDEX(P_Due,F4400),1,0),0))</f>
        <v>1</v>
      </c>
    </row>
    <row r="4401" customFormat="false" ht="15" hidden="false" customHeight="false" outlineLevel="0" collapsed="false">
      <c r="A4401" s="37" t="n">
        <v>1003906</v>
      </c>
      <c r="B4401" s="38" t="n">
        <v>46291</v>
      </c>
      <c r="C4401" s="39" t="n">
        <v>1</v>
      </c>
      <c r="D4401" s="39" t="s">
        <v>26</v>
      </c>
      <c r="E4401" s="39"/>
      <c r="F4401" s="41" t="n">
        <f aca="false">IF(A4401="","",MATCH(A4401,P_ID,1))</f>
        <v>3906</v>
      </c>
      <c r="G4401" s="41" t="str">
        <f aca="false">IF(A4401="","",INDEX(P_Svc,F4401))</f>
        <v>Standard</v>
      </c>
      <c r="H4401" s="41" t="str">
        <f aca="false">IF(A4401="","",INDEX(P_Zone,F4401))</f>
        <v>West</v>
      </c>
      <c r="I4401" s="41" t="n">
        <f aca="false">IF(A4401="","",IF(D4401="Delivered",IF(B4401&lt;=INDEX(P_Due,F4401),1,0),0))</f>
        <v>1</v>
      </c>
    </row>
    <row r="4402" customFormat="false" ht="15" hidden="false" customHeight="false" outlineLevel="0" collapsed="false">
      <c r="A4402" s="37" t="n">
        <v>1003907</v>
      </c>
      <c r="B4402" s="38" t="n">
        <v>46291</v>
      </c>
      <c r="C4402" s="39" t="n">
        <v>1</v>
      </c>
      <c r="D4402" s="39" t="s">
        <v>26</v>
      </c>
      <c r="E4402" s="39"/>
      <c r="F4402" s="41" t="n">
        <f aca="false">IF(A4402="","",MATCH(A4402,P_ID,1))</f>
        <v>3907</v>
      </c>
      <c r="G4402" s="41" t="str">
        <f aca="false">IF(A4402="","",INDEX(P_Svc,F4402))</f>
        <v>Standard</v>
      </c>
      <c r="H4402" s="41" t="str">
        <f aca="false">IF(A4402="","",INDEX(P_Zone,F4402))</f>
        <v>North</v>
      </c>
      <c r="I4402" s="41" t="n">
        <f aca="false">IF(A4402="","",IF(D4402="Delivered",IF(B4402&lt;=INDEX(P_Due,F4402),1,0),0))</f>
        <v>1</v>
      </c>
    </row>
    <row r="4403" customFormat="false" ht="15" hidden="false" customHeight="false" outlineLevel="0" collapsed="false">
      <c r="A4403" s="37" t="n">
        <v>1003908</v>
      </c>
      <c r="B4403" s="38" t="n">
        <v>46291</v>
      </c>
      <c r="C4403" s="39" t="n">
        <v>1</v>
      </c>
      <c r="D4403" s="39" t="s">
        <v>26</v>
      </c>
      <c r="E4403" s="39"/>
      <c r="F4403" s="41" t="n">
        <f aca="false">IF(A4403="","",MATCH(A4403,P_ID,1))</f>
        <v>3908</v>
      </c>
      <c r="G4403" s="41" t="str">
        <f aca="false">IF(A4403="","",INDEX(P_Svc,F4403))</f>
        <v>Standard</v>
      </c>
      <c r="H4403" s="41" t="str">
        <f aca="false">IF(A4403="","",INDEX(P_Zone,F4403))</f>
        <v>Central</v>
      </c>
      <c r="I4403" s="41" t="n">
        <f aca="false">IF(A4403="","",IF(D4403="Delivered",IF(B4403&lt;=INDEX(P_Due,F4403),1,0),0))</f>
        <v>1</v>
      </c>
    </row>
    <row r="4404" customFormat="false" ht="15" hidden="false" customHeight="false" outlineLevel="0" collapsed="false">
      <c r="A4404" s="37" t="n">
        <v>1003909</v>
      </c>
      <c r="B4404" s="38" t="n">
        <v>46291</v>
      </c>
      <c r="C4404" s="39" t="n">
        <v>1</v>
      </c>
      <c r="D4404" s="39" t="s">
        <v>26</v>
      </c>
      <c r="E4404" s="39"/>
      <c r="F4404" s="41" t="n">
        <f aca="false">IF(A4404="","",MATCH(A4404,P_ID,1))</f>
        <v>3909</v>
      </c>
      <c r="G4404" s="41" t="str">
        <f aca="false">IF(A4404="","",INDEX(P_Svc,F4404))</f>
        <v>Economy</v>
      </c>
      <c r="H4404" s="41" t="str">
        <f aca="false">IF(A4404="","",INDEX(P_Zone,F4404))</f>
        <v>North</v>
      </c>
      <c r="I4404" s="41" t="n">
        <f aca="false">IF(A4404="","",IF(D4404="Delivered",IF(B4404&lt;=INDEX(P_Due,F4404),1,0),0))</f>
        <v>1</v>
      </c>
    </row>
    <row r="4405" customFormat="false" ht="15" hidden="false" customHeight="false" outlineLevel="0" collapsed="false">
      <c r="A4405" s="37" t="n">
        <v>1003910</v>
      </c>
      <c r="B4405" s="38" t="n">
        <v>46291</v>
      </c>
      <c r="C4405" s="39" t="n">
        <v>1</v>
      </c>
      <c r="D4405" s="39" t="s">
        <v>26</v>
      </c>
      <c r="E4405" s="39"/>
      <c r="F4405" s="41" t="n">
        <f aca="false">IF(A4405="","",MATCH(A4405,P_ID,1))</f>
        <v>3910</v>
      </c>
      <c r="G4405" s="41" t="str">
        <f aca="false">IF(A4405="","",INDEX(P_Svc,F4405))</f>
        <v>Standard</v>
      </c>
      <c r="H4405" s="41" t="str">
        <f aca="false">IF(A4405="","",INDEX(P_Zone,F4405))</f>
        <v>South</v>
      </c>
      <c r="I4405" s="41" t="n">
        <f aca="false">IF(A4405="","",IF(D4405="Delivered",IF(B4405&lt;=INDEX(P_Due,F4405),1,0),0))</f>
        <v>1</v>
      </c>
    </row>
    <row r="4406" customFormat="false" ht="15" hidden="false" customHeight="false" outlineLevel="0" collapsed="false">
      <c r="A4406" s="37" t="n">
        <v>1003911</v>
      </c>
      <c r="B4406" s="38" t="n">
        <v>46291</v>
      </c>
      <c r="C4406" s="39" t="n">
        <v>1</v>
      </c>
      <c r="D4406" s="39" t="s">
        <v>26</v>
      </c>
      <c r="E4406" s="39"/>
      <c r="F4406" s="41" t="n">
        <f aca="false">IF(A4406="","",MATCH(A4406,P_ID,1))</f>
        <v>3911</v>
      </c>
      <c r="G4406" s="41" t="str">
        <f aca="false">IF(A4406="","",INDEX(P_Svc,F4406))</f>
        <v>Standard</v>
      </c>
      <c r="H4406" s="41" t="str">
        <f aca="false">IF(A4406="","",INDEX(P_Zone,F4406))</f>
        <v>South</v>
      </c>
      <c r="I4406" s="41" t="n">
        <f aca="false">IF(A4406="","",IF(D4406="Delivered",IF(B4406&lt;=INDEX(P_Due,F4406),1,0),0))</f>
        <v>1</v>
      </c>
    </row>
    <row r="4407" customFormat="false" ht="15" hidden="false" customHeight="false" outlineLevel="0" collapsed="false">
      <c r="A4407" s="37" t="n">
        <v>1003913</v>
      </c>
      <c r="B4407" s="38" t="n">
        <v>46291</v>
      </c>
      <c r="C4407" s="39" t="n">
        <v>1</v>
      </c>
      <c r="D4407" s="39" t="s">
        <v>26</v>
      </c>
      <c r="E4407" s="39"/>
      <c r="F4407" s="41" t="n">
        <f aca="false">IF(A4407="","",MATCH(A4407,P_ID,1))</f>
        <v>3913</v>
      </c>
      <c r="G4407" s="41" t="str">
        <f aca="false">IF(A4407="","",INDEX(P_Svc,F4407))</f>
        <v>Standard</v>
      </c>
      <c r="H4407" s="41" t="str">
        <f aca="false">IF(A4407="","",INDEX(P_Zone,F4407))</f>
        <v>West</v>
      </c>
      <c r="I4407" s="41" t="n">
        <f aca="false">IF(A4407="","",IF(D4407="Delivered",IF(B4407&lt;=INDEX(P_Due,F4407),1,0),0))</f>
        <v>1</v>
      </c>
    </row>
    <row r="4408" customFormat="false" ht="15" hidden="false" customHeight="false" outlineLevel="0" collapsed="false">
      <c r="A4408" s="37" t="n">
        <v>1003914</v>
      </c>
      <c r="B4408" s="38" t="n">
        <v>46291</v>
      </c>
      <c r="C4408" s="39" t="n">
        <v>1</v>
      </c>
      <c r="D4408" s="39" t="s">
        <v>26</v>
      </c>
      <c r="E4408" s="39"/>
      <c r="F4408" s="41" t="n">
        <f aca="false">IF(A4408="","",MATCH(A4408,P_ID,1))</f>
        <v>3914</v>
      </c>
      <c r="G4408" s="41" t="str">
        <f aca="false">IF(A4408="","",INDEX(P_Svc,F4408))</f>
        <v>Economy</v>
      </c>
      <c r="H4408" s="41" t="str">
        <f aca="false">IF(A4408="","",INDEX(P_Zone,F4408))</f>
        <v>North</v>
      </c>
      <c r="I4408" s="41" t="n">
        <f aca="false">IF(A4408="","",IF(D4408="Delivered",IF(B4408&lt;=INDEX(P_Due,F4408),1,0),0))</f>
        <v>1</v>
      </c>
    </row>
    <row r="4409" customFormat="false" ht="15" hidden="false" customHeight="false" outlineLevel="0" collapsed="false">
      <c r="A4409" s="37" t="n">
        <v>1003915</v>
      </c>
      <c r="B4409" s="38" t="n">
        <v>46291</v>
      </c>
      <c r="C4409" s="39" t="n">
        <v>1</v>
      </c>
      <c r="D4409" s="39" t="s">
        <v>26</v>
      </c>
      <c r="E4409" s="39"/>
      <c r="F4409" s="41" t="n">
        <f aca="false">IF(A4409="","",MATCH(A4409,P_ID,1))</f>
        <v>3915</v>
      </c>
      <c r="G4409" s="41" t="str">
        <f aca="false">IF(A4409="","",INDEX(P_Svc,F4409))</f>
        <v>Standard</v>
      </c>
      <c r="H4409" s="41" t="str">
        <f aca="false">IF(A4409="","",INDEX(P_Zone,F4409))</f>
        <v>North</v>
      </c>
      <c r="I4409" s="41" t="n">
        <f aca="false">IF(A4409="","",IF(D4409="Delivered",IF(B4409&lt;=INDEX(P_Due,F4409),1,0),0))</f>
        <v>1</v>
      </c>
    </row>
    <row r="4410" customFormat="false" ht="15" hidden="false" customHeight="false" outlineLevel="0" collapsed="false">
      <c r="A4410" s="37" t="n">
        <v>1003916</v>
      </c>
      <c r="B4410" s="38" t="n">
        <v>46291</v>
      </c>
      <c r="C4410" s="39" t="n">
        <v>1</v>
      </c>
      <c r="D4410" s="39" t="s">
        <v>26</v>
      </c>
      <c r="E4410" s="39"/>
      <c r="F4410" s="41" t="n">
        <f aca="false">IF(A4410="","",MATCH(A4410,P_ID,1))</f>
        <v>3916</v>
      </c>
      <c r="G4410" s="41" t="str">
        <f aca="false">IF(A4410="","",INDEX(P_Svc,F4410))</f>
        <v>Standard</v>
      </c>
      <c r="H4410" s="41" t="str">
        <f aca="false">IF(A4410="","",INDEX(P_Zone,F4410))</f>
        <v>West</v>
      </c>
      <c r="I4410" s="41" t="n">
        <f aca="false">IF(A4410="","",IF(D4410="Delivered",IF(B4410&lt;=INDEX(P_Due,F4410),1,0),0))</f>
        <v>1</v>
      </c>
    </row>
    <row r="4411" customFormat="false" ht="15" hidden="false" customHeight="false" outlineLevel="0" collapsed="false">
      <c r="A4411" s="37" t="n">
        <v>1003918</v>
      </c>
      <c r="B4411" s="38" t="n">
        <v>46291</v>
      </c>
      <c r="C4411" s="39" t="n">
        <v>1</v>
      </c>
      <c r="D4411" s="39" t="s">
        <v>26</v>
      </c>
      <c r="E4411" s="39"/>
      <c r="F4411" s="41" t="n">
        <f aca="false">IF(A4411="","",MATCH(A4411,P_ID,1))</f>
        <v>3918</v>
      </c>
      <c r="G4411" s="41" t="str">
        <f aca="false">IF(A4411="","",INDEX(P_Svc,F4411))</f>
        <v>Economy</v>
      </c>
      <c r="H4411" s="41" t="str">
        <f aca="false">IF(A4411="","",INDEX(P_Zone,F4411))</f>
        <v>North</v>
      </c>
      <c r="I4411" s="41" t="n">
        <f aca="false">IF(A4411="","",IF(D4411="Delivered",IF(B4411&lt;=INDEX(P_Due,F4411),1,0),0))</f>
        <v>1</v>
      </c>
    </row>
    <row r="4412" customFormat="false" ht="15" hidden="false" customHeight="false" outlineLevel="0" collapsed="false">
      <c r="A4412" s="37" t="n">
        <v>1003919</v>
      </c>
      <c r="B4412" s="38" t="n">
        <v>46291</v>
      </c>
      <c r="C4412" s="39" t="n">
        <v>1</v>
      </c>
      <c r="D4412" s="39" t="s">
        <v>79</v>
      </c>
      <c r="E4412" s="39" t="s">
        <v>36</v>
      </c>
      <c r="F4412" s="41" t="n">
        <f aca="false">IF(A4412="","",MATCH(A4412,P_ID,1))</f>
        <v>3919</v>
      </c>
      <c r="G4412" s="41" t="str">
        <f aca="false">IF(A4412="","",INDEX(P_Svc,F4412))</f>
        <v>Standard</v>
      </c>
      <c r="H4412" s="41" t="str">
        <f aca="false">IF(A4412="","",INDEX(P_Zone,F4412))</f>
        <v>West</v>
      </c>
      <c r="I4412" s="41" t="n">
        <f aca="false">IF(A4412="","",IF(D4412="Delivered",IF(B4412&lt;=INDEX(P_Due,F4412),1,0),0))</f>
        <v>0</v>
      </c>
    </row>
    <row r="4413" customFormat="false" ht="15" hidden="false" customHeight="false" outlineLevel="0" collapsed="false">
      <c r="A4413" s="37" t="n">
        <v>1003920</v>
      </c>
      <c r="B4413" s="38" t="n">
        <v>46291</v>
      </c>
      <c r="C4413" s="39" t="n">
        <v>1</v>
      </c>
      <c r="D4413" s="39" t="s">
        <v>26</v>
      </c>
      <c r="E4413" s="39"/>
      <c r="F4413" s="41" t="n">
        <f aca="false">IF(A4413="","",MATCH(A4413,P_ID,1))</f>
        <v>3920</v>
      </c>
      <c r="G4413" s="41" t="str">
        <f aca="false">IF(A4413="","",INDEX(P_Svc,F4413))</f>
        <v>Economy</v>
      </c>
      <c r="H4413" s="41" t="str">
        <f aca="false">IF(A4413="","",INDEX(P_Zone,F4413))</f>
        <v>North</v>
      </c>
      <c r="I4413" s="41" t="n">
        <f aca="false">IF(A4413="","",IF(D4413="Delivered",IF(B4413&lt;=INDEX(P_Due,F4413),1,0),0))</f>
        <v>1</v>
      </c>
    </row>
    <row r="4414" customFormat="false" ht="15" hidden="false" customHeight="false" outlineLevel="0" collapsed="false">
      <c r="A4414" s="37" t="n">
        <v>1003921</v>
      </c>
      <c r="B4414" s="38" t="n">
        <v>46291</v>
      </c>
      <c r="C4414" s="39" t="n">
        <v>1</v>
      </c>
      <c r="D4414" s="39" t="s">
        <v>26</v>
      </c>
      <c r="E4414" s="39"/>
      <c r="F4414" s="41" t="n">
        <f aca="false">IF(A4414="","",MATCH(A4414,P_ID,1))</f>
        <v>3921</v>
      </c>
      <c r="G4414" s="41" t="str">
        <f aca="false">IF(A4414="","",INDEX(P_Svc,F4414))</f>
        <v>Standard</v>
      </c>
      <c r="H4414" s="41" t="str">
        <f aca="false">IF(A4414="","",INDEX(P_Zone,F4414))</f>
        <v>West</v>
      </c>
      <c r="I4414" s="41" t="n">
        <f aca="false">IF(A4414="","",IF(D4414="Delivered",IF(B4414&lt;=INDEX(P_Due,F4414),1,0),0))</f>
        <v>1</v>
      </c>
    </row>
    <row r="4415" customFormat="false" ht="15" hidden="false" customHeight="false" outlineLevel="0" collapsed="false">
      <c r="A4415" s="37" t="n">
        <v>1003922</v>
      </c>
      <c r="B4415" s="38" t="n">
        <v>46291</v>
      </c>
      <c r="C4415" s="39" t="n">
        <v>1</v>
      </c>
      <c r="D4415" s="39" t="s">
        <v>26</v>
      </c>
      <c r="E4415" s="39"/>
      <c r="F4415" s="41" t="n">
        <f aca="false">IF(A4415="","",MATCH(A4415,P_ID,1))</f>
        <v>3922</v>
      </c>
      <c r="G4415" s="41" t="str">
        <f aca="false">IF(A4415="","",INDEX(P_Svc,F4415))</f>
        <v>Standard</v>
      </c>
      <c r="H4415" s="41" t="str">
        <f aca="false">IF(A4415="","",INDEX(P_Zone,F4415))</f>
        <v>East</v>
      </c>
      <c r="I4415" s="41" t="n">
        <f aca="false">IF(A4415="","",IF(D4415="Delivered",IF(B4415&lt;=INDEX(P_Due,F4415),1,0),0))</f>
        <v>1</v>
      </c>
    </row>
    <row r="4416" customFormat="false" ht="15" hidden="false" customHeight="false" outlineLevel="0" collapsed="false">
      <c r="A4416" s="37" t="n">
        <v>1003923</v>
      </c>
      <c r="B4416" s="38" t="n">
        <v>46291</v>
      </c>
      <c r="C4416" s="39" t="n">
        <v>1</v>
      </c>
      <c r="D4416" s="39" t="s">
        <v>26</v>
      </c>
      <c r="E4416" s="39"/>
      <c r="F4416" s="41" t="n">
        <f aca="false">IF(A4416="","",MATCH(A4416,P_ID,1))</f>
        <v>3923</v>
      </c>
      <c r="G4416" s="41" t="str">
        <f aca="false">IF(A4416="","",INDEX(P_Svc,F4416))</f>
        <v>Standard</v>
      </c>
      <c r="H4416" s="41" t="str">
        <f aca="false">IF(A4416="","",INDEX(P_Zone,F4416))</f>
        <v>North</v>
      </c>
      <c r="I4416" s="41" t="n">
        <f aca="false">IF(A4416="","",IF(D4416="Delivered",IF(B4416&lt;=INDEX(P_Due,F4416),1,0),0))</f>
        <v>1</v>
      </c>
    </row>
    <row r="4417" customFormat="false" ht="15" hidden="false" customHeight="false" outlineLevel="0" collapsed="false">
      <c r="A4417" s="37" t="n">
        <v>1003924</v>
      </c>
      <c r="B4417" s="38" t="n">
        <v>46291</v>
      </c>
      <c r="C4417" s="39" t="n">
        <v>1</v>
      </c>
      <c r="D4417" s="39" t="s">
        <v>26</v>
      </c>
      <c r="E4417" s="39"/>
      <c r="F4417" s="41" t="n">
        <f aca="false">IF(A4417="","",MATCH(A4417,P_ID,1))</f>
        <v>3924</v>
      </c>
      <c r="G4417" s="41" t="str">
        <f aca="false">IF(A4417="","",INDEX(P_Svc,F4417))</f>
        <v>Economy</v>
      </c>
      <c r="H4417" s="41" t="str">
        <f aca="false">IF(A4417="","",INDEX(P_Zone,F4417))</f>
        <v>East</v>
      </c>
      <c r="I4417" s="41" t="n">
        <f aca="false">IF(A4417="","",IF(D4417="Delivered",IF(B4417&lt;=INDEX(P_Due,F4417),1,0),0))</f>
        <v>1</v>
      </c>
    </row>
    <row r="4418" customFormat="false" ht="15" hidden="false" customHeight="false" outlineLevel="0" collapsed="false">
      <c r="A4418" s="37" t="n">
        <v>1003926</v>
      </c>
      <c r="B4418" s="38" t="n">
        <v>46291</v>
      </c>
      <c r="C4418" s="39" t="n">
        <v>1</v>
      </c>
      <c r="D4418" s="39" t="s">
        <v>26</v>
      </c>
      <c r="E4418" s="39"/>
      <c r="F4418" s="41" t="n">
        <f aca="false">IF(A4418="","",MATCH(A4418,P_ID,1))</f>
        <v>3926</v>
      </c>
      <c r="G4418" s="41" t="str">
        <f aca="false">IF(A4418="","",INDEX(P_Svc,F4418))</f>
        <v>Economy</v>
      </c>
      <c r="H4418" s="41" t="str">
        <f aca="false">IF(A4418="","",INDEX(P_Zone,F4418))</f>
        <v>Central</v>
      </c>
      <c r="I4418" s="41" t="n">
        <f aca="false">IF(A4418="","",IF(D4418="Delivered",IF(B4418&lt;=INDEX(P_Due,F4418),1,0),0))</f>
        <v>1</v>
      </c>
    </row>
    <row r="4419" customFormat="false" ht="15" hidden="false" customHeight="false" outlineLevel="0" collapsed="false">
      <c r="A4419" s="37" t="n">
        <v>1003927</v>
      </c>
      <c r="B4419" s="38" t="n">
        <v>46291</v>
      </c>
      <c r="C4419" s="39" t="n">
        <v>1</v>
      </c>
      <c r="D4419" s="39" t="s">
        <v>26</v>
      </c>
      <c r="E4419" s="39"/>
      <c r="F4419" s="41" t="n">
        <f aca="false">IF(A4419="","",MATCH(A4419,P_ID,1))</f>
        <v>3927</v>
      </c>
      <c r="G4419" s="41" t="str">
        <f aca="false">IF(A4419="","",INDEX(P_Svc,F4419))</f>
        <v>Standard</v>
      </c>
      <c r="H4419" s="41" t="str">
        <f aca="false">IF(A4419="","",INDEX(P_Zone,F4419))</f>
        <v>Central</v>
      </c>
      <c r="I4419" s="41" t="n">
        <f aca="false">IF(A4419="","",IF(D4419="Delivered",IF(B4419&lt;=INDEX(P_Due,F4419),1,0),0))</f>
        <v>1</v>
      </c>
    </row>
    <row r="4420" customFormat="false" ht="15" hidden="false" customHeight="false" outlineLevel="0" collapsed="false">
      <c r="A4420" s="37" t="n">
        <v>1003928</v>
      </c>
      <c r="B4420" s="38" t="n">
        <v>46291</v>
      </c>
      <c r="C4420" s="39" t="n">
        <v>1</v>
      </c>
      <c r="D4420" s="39" t="s">
        <v>26</v>
      </c>
      <c r="E4420" s="39"/>
      <c r="F4420" s="41" t="n">
        <f aca="false">IF(A4420="","",MATCH(A4420,P_ID,1))</f>
        <v>3928</v>
      </c>
      <c r="G4420" s="41" t="str">
        <f aca="false">IF(A4420="","",INDEX(P_Svc,F4420))</f>
        <v>Standard</v>
      </c>
      <c r="H4420" s="41" t="str">
        <f aca="false">IF(A4420="","",INDEX(P_Zone,F4420))</f>
        <v>West</v>
      </c>
      <c r="I4420" s="41" t="n">
        <f aca="false">IF(A4420="","",IF(D4420="Delivered",IF(B4420&lt;=INDEX(P_Due,F4420),1,0),0))</f>
        <v>1</v>
      </c>
    </row>
    <row r="4421" customFormat="false" ht="15" hidden="false" customHeight="false" outlineLevel="0" collapsed="false">
      <c r="A4421" s="37" t="n">
        <v>1003929</v>
      </c>
      <c r="B4421" s="38" t="n">
        <v>46291</v>
      </c>
      <c r="C4421" s="39" t="n">
        <v>1</v>
      </c>
      <c r="D4421" s="39" t="s">
        <v>26</v>
      </c>
      <c r="E4421" s="39"/>
      <c r="F4421" s="41" t="n">
        <f aca="false">IF(A4421="","",MATCH(A4421,P_ID,1))</f>
        <v>3929</v>
      </c>
      <c r="G4421" s="41" t="str">
        <f aca="false">IF(A4421="","",INDEX(P_Svc,F4421))</f>
        <v>Standard</v>
      </c>
      <c r="H4421" s="41" t="str">
        <f aca="false">IF(A4421="","",INDEX(P_Zone,F4421))</f>
        <v>West</v>
      </c>
      <c r="I4421" s="41" t="n">
        <f aca="false">IF(A4421="","",IF(D4421="Delivered",IF(B4421&lt;=INDEX(P_Due,F4421),1,0),0))</f>
        <v>1</v>
      </c>
    </row>
    <row r="4422" customFormat="false" ht="15" hidden="false" customHeight="false" outlineLevel="0" collapsed="false">
      <c r="A4422" s="37" t="n">
        <v>1003930</v>
      </c>
      <c r="B4422" s="38" t="n">
        <v>46291</v>
      </c>
      <c r="C4422" s="39" t="n">
        <v>1</v>
      </c>
      <c r="D4422" s="39" t="s">
        <v>26</v>
      </c>
      <c r="E4422" s="39"/>
      <c r="F4422" s="41" t="n">
        <f aca="false">IF(A4422="","",MATCH(A4422,P_ID,1))</f>
        <v>3930</v>
      </c>
      <c r="G4422" s="41" t="str">
        <f aca="false">IF(A4422="","",INDEX(P_Svc,F4422))</f>
        <v>Economy</v>
      </c>
      <c r="H4422" s="41" t="str">
        <f aca="false">IF(A4422="","",INDEX(P_Zone,F4422))</f>
        <v>East</v>
      </c>
      <c r="I4422" s="41" t="n">
        <f aca="false">IF(A4422="","",IF(D4422="Delivered",IF(B4422&lt;=INDEX(P_Due,F4422),1,0),0))</f>
        <v>1</v>
      </c>
    </row>
    <row r="4423" customFormat="false" ht="15" hidden="false" customHeight="false" outlineLevel="0" collapsed="false">
      <c r="A4423" s="37" t="n">
        <v>1003932</v>
      </c>
      <c r="B4423" s="38" t="n">
        <v>46291</v>
      </c>
      <c r="C4423" s="39" t="n">
        <v>1</v>
      </c>
      <c r="D4423" s="39" t="s">
        <v>26</v>
      </c>
      <c r="E4423" s="39"/>
      <c r="F4423" s="41" t="n">
        <f aca="false">IF(A4423="","",MATCH(A4423,P_ID,1))</f>
        <v>3932</v>
      </c>
      <c r="G4423" s="41" t="str">
        <f aca="false">IF(A4423="","",INDEX(P_Svc,F4423))</f>
        <v>Standard</v>
      </c>
      <c r="H4423" s="41" t="str">
        <f aca="false">IF(A4423="","",INDEX(P_Zone,F4423))</f>
        <v>Central</v>
      </c>
      <c r="I4423" s="41" t="n">
        <f aca="false">IF(A4423="","",IF(D4423="Delivered",IF(B4423&lt;=INDEX(P_Due,F4423),1,0),0))</f>
        <v>1</v>
      </c>
    </row>
    <row r="4424" customFormat="false" ht="15" hidden="false" customHeight="false" outlineLevel="0" collapsed="false">
      <c r="A4424" s="37" t="n">
        <v>1003933</v>
      </c>
      <c r="B4424" s="38" t="n">
        <v>46291</v>
      </c>
      <c r="C4424" s="39" t="n">
        <v>1</v>
      </c>
      <c r="D4424" s="39" t="s">
        <v>26</v>
      </c>
      <c r="E4424" s="39"/>
      <c r="F4424" s="41" t="n">
        <f aca="false">IF(A4424="","",MATCH(A4424,P_ID,1))</f>
        <v>3933</v>
      </c>
      <c r="G4424" s="41" t="str">
        <f aca="false">IF(A4424="","",INDEX(P_Svc,F4424))</f>
        <v>Standard</v>
      </c>
      <c r="H4424" s="41" t="str">
        <f aca="false">IF(A4424="","",INDEX(P_Zone,F4424))</f>
        <v>South</v>
      </c>
      <c r="I4424" s="41" t="n">
        <f aca="false">IF(A4424="","",IF(D4424="Delivered",IF(B4424&lt;=INDEX(P_Due,F4424),1,0),0))</f>
        <v>1</v>
      </c>
    </row>
    <row r="4425" customFormat="false" ht="15" hidden="false" customHeight="false" outlineLevel="0" collapsed="false">
      <c r="A4425" s="37" t="n">
        <v>1003934</v>
      </c>
      <c r="B4425" s="38" t="n">
        <v>46291</v>
      </c>
      <c r="C4425" s="39" t="n">
        <v>1</v>
      </c>
      <c r="D4425" s="39" t="s">
        <v>26</v>
      </c>
      <c r="E4425" s="39"/>
      <c r="F4425" s="41" t="n">
        <f aca="false">IF(A4425="","",MATCH(A4425,P_ID,1))</f>
        <v>3934</v>
      </c>
      <c r="G4425" s="41" t="str">
        <f aca="false">IF(A4425="","",INDEX(P_Svc,F4425))</f>
        <v>Standard</v>
      </c>
      <c r="H4425" s="41" t="str">
        <f aca="false">IF(A4425="","",INDEX(P_Zone,F4425))</f>
        <v>West</v>
      </c>
      <c r="I4425" s="41" t="n">
        <f aca="false">IF(A4425="","",IF(D4425="Delivered",IF(B4425&lt;=INDEX(P_Due,F4425),1,0),0))</f>
        <v>1</v>
      </c>
    </row>
    <row r="4426" customFormat="false" ht="15" hidden="false" customHeight="false" outlineLevel="0" collapsed="false">
      <c r="A4426" s="37" t="n">
        <v>1003935</v>
      </c>
      <c r="B4426" s="38" t="n">
        <v>46291</v>
      </c>
      <c r="C4426" s="39" t="n">
        <v>1</v>
      </c>
      <c r="D4426" s="39" t="s">
        <v>26</v>
      </c>
      <c r="E4426" s="39"/>
      <c r="F4426" s="41" t="n">
        <f aca="false">IF(A4426="","",MATCH(A4426,P_ID,1))</f>
        <v>3935</v>
      </c>
      <c r="G4426" s="41" t="str">
        <f aca="false">IF(A4426="","",INDEX(P_Svc,F4426))</f>
        <v>Standard</v>
      </c>
      <c r="H4426" s="41" t="str">
        <f aca="false">IF(A4426="","",INDEX(P_Zone,F4426))</f>
        <v>Central</v>
      </c>
      <c r="I4426" s="41" t="n">
        <f aca="false">IF(A4426="","",IF(D4426="Delivered",IF(B4426&lt;=INDEX(P_Due,F4426),1,0),0))</f>
        <v>1</v>
      </c>
    </row>
    <row r="4427" customFormat="false" ht="15" hidden="false" customHeight="false" outlineLevel="0" collapsed="false">
      <c r="A4427" s="37" t="n">
        <v>1003936</v>
      </c>
      <c r="B4427" s="38" t="n">
        <v>46291</v>
      </c>
      <c r="C4427" s="39" t="n">
        <v>1</v>
      </c>
      <c r="D4427" s="39" t="s">
        <v>26</v>
      </c>
      <c r="E4427" s="39"/>
      <c r="F4427" s="41" t="n">
        <f aca="false">IF(A4427="","",MATCH(A4427,P_ID,1))</f>
        <v>3936</v>
      </c>
      <c r="G4427" s="41" t="str">
        <f aca="false">IF(A4427="","",INDEX(P_Svc,F4427))</f>
        <v>Standard</v>
      </c>
      <c r="H4427" s="41" t="str">
        <f aca="false">IF(A4427="","",INDEX(P_Zone,F4427))</f>
        <v>North</v>
      </c>
      <c r="I4427" s="41" t="n">
        <f aca="false">IF(A4427="","",IF(D4427="Delivered",IF(B4427&lt;=INDEX(P_Due,F4427),1,0),0))</f>
        <v>1</v>
      </c>
    </row>
    <row r="4428" customFormat="false" ht="15" hidden="false" customHeight="false" outlineLevel="0" collapsed="false">
      <c r="A4428" s="37" t="n">
        <v>1003937</v>
      </c>
      <c r="B4428" s="38" t="n">
        <v>46291</v>
      </c>
      <c r="C4428" s="39" t="n">
        <v>1</v>
      </c>
      <c r="D4428" s="39" t="s">
        <v>26</v>
      </c>
      <c r="E4428" s="39"/>
      <c r="F4428" s="41" t="n">
        <f aca="false">IF(A4428="","",MATCH(A4428,P_ID,1))</f>
        <v>3937</v>
      </c>
      <c r="G4428" s="41" t="str">
        <f aca="false">IF(A4428="","",INDEX(P_Svc,F4428))</f>
        <v>Standard</v>
      </c>
      <c r="H4428" s="41" t="str">
        <f aca="false">IF(A4428="","",INDEX(P_Zone,F4428))</f>
        <v>Central</v>
      </c>
      <c r="I4428" s="41" t="n">
        <f aca="false">IF(A4428="","",IF(D4428="Delivered",IF(B4428&lt;=INDEX(P_Due,F4428),1,0),0))</f>
        <v>1</v>
      </c>
    </row>
    <row r="4429" customFormat="false" ht="15" hidden="false" customHeight="false" outlineLevel="0" collapsed="false">
      <c r="A4429" s="37" t="n">
        <v>1003938</v>
      </c>
      <c r="B4429" s="38" t="n">
        <v>46291</v>
      </c>
      <c r="C4429" s="39" t="n">
        <v>1</v>
      </c>
      <c r="D4429" s="39" t="s">
        <v>26</v>
      </c>
      <c r="E4429" s="39"/>
      <c r="F4429" s="41" t="n">
        <f aca="false">IF(A4429="","",MATCH(A4429,P_ID,1))</f>
        <v>3938</v>
      </c>
      <c r="G4429" s="41" t="str">
        <f aca="false">IF(A4429="","",INDEX(P_Svc,F4429))</f>
        <v>Standard</v>
      </c>
      <c r="H4429" s="41" t="str">
        <f aca="false">IF(A4429="","",INDEX(P_Zone,F4429))</f>
        <v>South</v>
      </c>
      <c r="I4429" s="41" t="n">
        <f aca="false">IF(A4429="","",IF(D4429="Delivered",IF(B4429&lt;=INDEX(P_Due,F4429),1,0),0))</f>
        <v>1</v>
      </c>
    </row>
    <row r="4430" customFormat="false" ht="15" hidden="false" customHeight="false" outlineLevel="0" collapsed="false">
      <c r="A4430" s="37" t="n">
        <v>1003939</v>
      </c>
      <c r="B4430" s="38" t="n">
        <v>46291</v>
      </c>
      <c r="C4430" s="39" t="n">
        <v>1</v>
      </c>
      <c r="D4430" s="39" t="s">
        <v>79</v>
      </c>
      <c r="E4430" s="39" t="s">
        <v>36</v>
      </c>
      <c r="F4430" s="41" t="n">
        <f aca="false">IF(A4430="","",MATCH(A4430,P_ID,1))</f>
        <v>3939</v>
      </c>
      <c r="G4430" s="41" t="str">
        <f aca="false">IF(A4430="","",INDEX(P_Svc,F4430))</f>
        <v>Standard</v>
      </c>
      <c r="H4430" s="41" t="str">
        <f aca="false">IF(A4430="","",INDEX(P_Zone,F4430))</f>
        <v>Central</v>
      </c>
      <c r="I4430" s="41" t="n">
        <f aca="false">IF(A4430="","",IF(D4430="Delivered",IF(B4430&lt;=INDEX(P_Due,F4430),1,0),0))</f>
        <v>0</v>
      </c>
    </row>
    <row r="4431" customFormat="false" ht="15" hidden="false" customHeight="false" outlineLevel="0" collapsed="false">
      <c r="A4431" s="37" t="n">
        <v>1003940</v>
      </c>
      <c r="B4431" s="38" t="n">
        <v>46291</v>
      </c>
      <c r="C4431" s="39" t="n">
        <v>1</v>
      </c>
      <c r="D4431" s="39" t="s">
        <v>26</v>
      </c>
      <c r="E4431" s="39"/>
      <c r="F4431" s="41" t="n">
        <f aca="false">IF(A4431="","",MATCH(A4431,P_ID,1))</f>
        <v>3940</v>
      </c>
      <c r="G4431" s="41" t="str">
        <f aca="false">IF(A4431="","",INDEX(P_Svc,F4431))</f>
        <v>Standard</v>
      </c>
      <c r="H4431" s="41" t="str">
        <f aca="false">IF(A4431="","",INDEX(P_Zone,F4431))</f>
        <v>North</v>
      </c>
      <c r="I4431" s="41" t="n">
        <f aca="false">IF(A4431="","",IF(D4431="Delivered",IF(B4431&lt;=INDEX(P_Due,F4431),1,0),0))</f>
        <v>1</v>
      </c>
    </row>
    <row r="4432" customFormat="false" ht="15" hidden="false" customHeight="false" outlineLevel="0" collapsed="false">
      <c r="A4432" s="37" t="n">
        <v>1003941</v>
      </c>
      <c r="B4432" s="38" t="n">
        <v>46291</v>
      </c>
      <c r="C4432" s="39" t="n">
        <v>1</v>
      </c>
      <c r="D4432" s="39" t="s">
        <v>26</v>
      </c>
      <c r="E4432" s="39"/>
      <c r="F4432" s="41" t="n">
        <f aca="false">IF(A4432="","",MATCH(A4432,P_ID,1))</f>
        <v>3941</v>
      </c>
      <c r="G4432" s="41" t="str">
        <f aca="false">IF(A4432="","",INDEX(P_Svc,F4432))</f>
        <v>Standard</v>
      </c>
      <c r="H4432" s="41" t="str">
        <f aca="false">IF(A4432="","",INDEX(P_Zone,F4432))</f>
        <v>East</v>
      </c>
      <c r="I4432" s="41" t="n">
        <f aca="false">IF(A4432="","",IF(D4432="Delivered",IF(B4432&lt;=INDEX(P_Due,F4432),1,0),0))</f>
        <v>1</v>
      </c>
    </row>
    <row r="4433" customFormat="false" ht="15" hidden="false" customHeight="false" outlineLevel="0" collapsed="false">
      <c r="A4433" s="37" t="n">
        <v>1003942</v>
      </c>
      <c r="B4433" s="38" t="n">
        <v>46291</v>
      </c>
      <c r="C4433" s="39" t="n">
        <v>1</v>
      </c>
      <c r="D4433" s="39" t="s">
        <v>26</v>
      </c>
      <c r="E4433" s="39"/>
      <c r="F4433" s="41" t="n">
        <f aca="false">IF(A4433="","",MATCH(A4433,P_ID,1))</f>
        <v>3942</v>
      </c>
      <c r="G4433" s="41" t="str">
        <f aca="false">IF(A4433="","",INDEX(P_Svc,F4433))</f>
        <v>Standard</v>
      </c>
      <c r="H4433" s="41" t="str">
        <f aca="false">IF(A4433="","",INDEX(P_Zone,F4433))</f>
        <v>North</v>
      </c>
      <c r="I4433" s="41" t="n">
        <f aca="false">IF(A4433="","",IF(D4433="Delivered",IF(B4433&lt;=INDEX(P_Due,F4433),1,0),0))</f>
        <v>1</v>
      </c>
    </row>
    <row r="4434" customFormat="false" ht="15" hidden="false" customHeight="false" outlineLevel="0" collapsed="false">
      <c r="A4434" s="37" t="n">
        <v>1003943</v>
      </c>
      <c r="B4434" s="38" t="n">
        <v>46291</v>
      </c>
      <c r="C4434" s="39" t="n">
        <v>1</v>
      </c>
      <c r="D4434" s="39" t="s">
        <v>26</v>
      </c>
      <c r="E4434" s="39"/>
      <c r="F4434" s="41" t="n">
        <f aca="false">IF(A4434="","",MATCH(A4434,P_ID,1))</f>
        <v>3943</v>
      </c>
      <c r="G4434" s="41" t="str">
        <f aca="false">IF(A4434="","",INDEX(P_Svc,F4434))</f>
        <v>Economy</v>
      </c>
      <c r="H4434" s="41" t="str">
        <f aca="false">IF(A4434="","",INDEX(P_Zone,F4434))</f>
        <v>West</v>
      </c>
      <c r="I4434" s="41" t="n">
        <f aca="false">IF(A4434="","",IF(D4434="Delivered",IF(B4434&lt;=INDEX(P_Due,F4434),1,0),0))</f>
        <v>1</v>
      </c>
    </row>
    <row r="4435" customFormat="false" ht="15" hidden="false" customHeight="false" outlineLevel="0" collapsed="false">
      <c r="A4435" s="37" t="n">
        <v>1003944</v>
      </c>
      <c r="B4435" s="38" t="n">
        <v>46291</v>
      </c>
      <c r="C4435" s="39" t="n">
        <v>1</v>
      </c>
      <c r="D4435" s="39" t="s">
        <v>26</v>
      </c>
      <c r="E4435" s="39"/>
      <c r="F4435" s="41" t="n">
        <f aca="false">IF(A4435="","",MATCH(A4435,P_ID,1))</f>
        <v>3944</v>
      </c>
      <c r="G4435" s="41" t="str">
        <f aca="false">IF(A4435="","",INDEX(P_Svc,F4435))</f>
        <v>Standard</v>
      </c>
      <c r="H4435" s="41" t="str">
        <f aca="false">IF(A4435="","",INDEX(P_Zone,F4435))</f>
        <v>Central</v>
      </c>
      <c r="I4435" s="41" t="n">
        <f aca="false">IF(A4435="","",IF(D4435="Delivered",IF(B4435&lt;=INDEX(P_Due,F4435),1,0),0))</f>
        <v>1</v>
      </c>
    </row>
    <row r="4436" customFormat="false" ht="15" hidden="false" customHeight="false" outlineLevel="0" collapsed="false">
      <c r="A4436" s="37" t="n">
        <v>1003945</v>
      </c>
      <c r="B4436" s="38" t="n">
        <v>46291</v>
      </c>
      <c r="C4436" s="39" t="n">
        <v>1</v>
      </c>
      <c r="D4436" s="39" t="s">
        <v>79</v>
      </c>
      <c r="E4436" s="39" t="s">
        <v>32</v>
      </c>
      <c r="F4436" s="41" t="n">
        <f aca="false">IF(A4436="","",MATCH(A4436,P_ID,1))</f>
        <v>3945</v>
      </c>
      <c r="G4436" s="41" t="str">
        <f aca="false">IF(A4436="","",INDEX(P_Svc,F4436))</f>
        <v>Standard</v>
      </c>
      <c r="H4436" s="41" t="str">
        <f aca="false">IF(A4436="","",INDEX(P_Zone,F4436))</f>
        <v>Central</v>
      </c>
      <c r="I4436" s="41" t="n">
        <f aca="false">IF(A4436="","",IF(D4436="Delivered",IF(B4436&lt;=INDEX(P_Due,F4436),1,0),0))</f>
        <v>0</v>
      </c>
    </row>
    <row r="4437" customFormat="false" ht="15" hidden="false" customHeight="false" outlineLevel="0" collapsed="false">
      <c r="A4437" s="37" t="n">
        <v>1003946</v>
      </c>
      <c r="B4437" s="38" t="n">
        <v>46291</v>
      </c>
      <c r="C4437" s="39" t="n">
        <v>1</v>
      </c>
      <c r="D4437" s="39" t="s">
        <v>26</v>
      </c>
      <c r="E4437" s="39"/>
      <c r="F4437" s="41" t="n">
        <f aca="false">IF(A4437="","",MATCH(A4437,P_ID,1))</f>
        <v>3946</v>
      </c>
      <c r="G4437" s="41" t="str">
        <f aca="false">IF(A4437="","",INDEX(P_Svc,F4437))</f>
        <v>Standard</v>
      </c>
      <c r="H4437" s="41" t="str">
        <f aca="false">IF(A4437="","",INDEX(P_Zone,F4437))</f>
        <v>West</v>
      </c>
      <c r="I4437" s="41" t="n">
        <f aca="false">IF(A4437="","",IF(D4437="Delivered",IF(B4437&lt;=INDEX(P_Due,F4437),1,0),0))</f>
        <v>1</v>
      </c>
    </row>
    <row r="4438" customFormat="false" ht="15" hidden="false" customHeight="false" outlineLevel="0" collapsed="false">
      <c r="A4438" s="37" t="n">
        <v>1003947</v>
      </c>
      <c r="B4438" s="38" t="n">
        <v>46291</v>
      </c>
      <c r="C4438" s="39" t="n">
        <v>1</v>
      </c>
      <c r="D4438" s="39" t="s">
        <v>26</v>
      </c>
      <c r="E4438" s="39"/>
      <c r="F4438" s="41" t="n">
        <f aca="false">IF(A4438="","",MATCH(A4438,P_ID,1))</f>
        <v>3947</v>
      </c>
      <c r="G4438" s="41" t="str">
        <f aca="false">IF(A4438="","",INDEX(P_Svc,F4438))</f>
        <v>Standard</v>
      </c>
      <c r="H4438" s="41" t="str">
        <f aca="false">IF(A4438="","",INDEX(P_Zone,F4438))</f>
        <v>Central</v>
      </c>
      <c r="I4438" s="41" t="n">
        <f aca="false">IF(A4438="","",IF(D4438="Delivered",IF(B4438&lt;=INDEX(P_Due,F4438),1,0),0))</f>
        <v>1</v>
      </c>
    </row>
    <row r="4439" customFormat="false" ht="15" hidden="false" customHeight="false" outlineLevel="0" collapsed="false">
      <c r="A4439" s="37" t="n">
        <v>1003948</v>
      </c>
      <c r="B4439" s="38" t="n">
        <v>46291</v>
      </c>
      <c r="C4439" s="39" t="n">
        <v>1</v>
      </c>
      <c r="D4439" s="39" t="s">
        <v>26</v>
      </c>
      <c r="E4439" s="39"/>
      <c r="F4439" s="41" t="n">
        <f aca="false">IF(A4439="","",MATCH(A4439,P_ID,1))</f>
        <v>3948</v>
      </c>
      <c r="G4439" s="41" t="str">
        <f aca="false">IF(A4439="","",INDEX(P_Svc,F4439))</f>
        <v>Economy</v>
      </c>
      <c r="H4439" s="41" t="str">
        <f aca="false">IF(A4439="","",INDEX(P_Zone,F4439))</f>
        <v>Central</v>
      </c>
      <c r="I4439" s="41" t="n">
        <f aca="false">IF(A4439="","",IF(D4439="Delivered",IF(B4439&lt;=INDEX(P_Due,F4439),1,0),0))</f>
        <v>1</v>
      </c>
    </row>
    <row r="4440" customFormat="false" ht="15" hidden="false" customHeight="false" outlineLevel="0" collapsed="false">
      <c r="A4440" s="37" t="n">
        <v>1003949</v>
      </c>
      <c r="B4440" s="38" t="n">
        <v>46291</v>
      </c>
      <c r="C4440" s="39" t="n">
        <v>1</v>
      </c>
      <c r="D4440" s="39" t="s">
        <v>26</v>
      </c>
      <c r="E4440" s="39"/>
      <c r="F4440" s="41" t="n">
        <f aca="false">IF(A4440="","",MATCH(A4440,P_ID,1))</f>
        <v>3949</v>
      </c>
      <c r="G4440" s="41" t="str">
        <f aca="false">IF(A4440="","",INDEX(P_Svc,F4440))</f>
        <v>Economy</v>
      </c>
      <c r="H4440" s="41" t="str">
        <f aca="false">IF(A4440="","",INDEX(P_Zone,F4440))</f>
        <v>South</v>
      </c>
      <c r="I4440" s="41" t="n">
        <f aca="false">IF(A4440="","",IF(D4440="Delivered",IF(B4440&lt;=INDEX(P_Due,F4440),1,0),0))</f>
        <v>1</v>
      </c>
    </row>
    <row r="4441" customFormat="false" ht="15" hidden="false" customHeight="false" outlineLevel="0" collapsed="false">
      <c r="A4441" s="37" t="n">
        <v>1003950</v>
      </c>
      <c r="B4441" s="38" t="n">
        <v>46291</v>
      </c>
      <c r="C4441" s="39" t="n">
        <v>1</v>
      </c>
      <c r="D4441" s="39" t="s">
        <v>26</v>
      </c>
      <c r="E4441" s="39"/>
      <c r="F4441" s="41" t="n">
        <f aca="false">IF(A4441="","",MATCH(A4441,P_ID,1))</f>
        <v>3950</v>
      </c>
      <c r="G4441" s="41" t="str">
        <f aca="false">IF(A4441="","",INDEX(P_Svc,F4441))</f>
        <v>Standard</v>
      </c>
      <c r="H4441" s="41" t="str">
        <f aca="false">IF(A4441="","",INDEX(P_Zone,F4441))</f>
        <v>Central</v>
      </c>
      <c r="I4441" s="41" t="n">
        <f aca="false">IF(A4441="","",IF(D4441="Delivered",IF(B4441&lt;=INDEX(P_Due,F4441),1,0),0))</f>
        <v>1</v>
      </c>
    </row>
    <row r="4442" customFormat="false" ht="15" hidden="false" customHeight="false" outlineLevel="0" collapsed="false">
      <c r="A4442" s="37" t="n">
        <v>1003951</v>
      </c>
      <c r="B4442" s="38" t="n">
        <v>46291</v>
      </c>
      <c r="C4442" s="39" t="n">
        <v>1</v>
      </c>
      <c r="D4442" s="39" t="s">
        <v>26</v>
      </c>
      <c r="E4442" s="39"/>
      <c r="F4442" s="41" t="n">
        <f aca="false">IF(A4442="","",MATCH(A4442,P_ID,1))</f>
        <v>3951</v>
      </c>
      <c r="G4442" s="41" t="str">
        <f aca="false">IF(A4442="","",INDEX(P_Svc,F4442))</f>
        <v>Economy</v>
      </c>
      <c r="H4442" s="41" t="str">
        <f aca="false">IF(A4442="","",INDEX(P_Zone,F4442))</f>
        <v>East</v>
      </c>
      <c r="I4442" s="41" t="n">
        <f aca="false">IF(A4442="","",IF(D4442="Delivered",IF(B4442&lt;=INDEX(P_Due,F4442),1,0),0))</f>
        <v>1</v>
      </c>
    </row>
    <row r="4443" customFormat="false" ht="15" hidden="false" customHeight="false" outlineLevel="0" collapsed="false">
      <c r="A4443" s="37" t="n">
        <v>1003952</v>
      </c>
      <c r="B4443" s="38" t="n">
        <v>46291</v>
      </c>
      <c r="C4443" s="39" t="n">
        <v>1</v>
      </c>
      <c r="D4443" s="39" t="s">
        <v>26</v>
      </c>
      <c r="E4443" s="39"/>
      <c r="F4443" s="41" t="n">
        <f aca="false">IF(A4443="","",MATCH(A4443,P_ID,1))</f>
        <v>3952</v>
      </c>
      <c r="G4443" s="41" t="str">
        <f aca="false">IF(A4443="","",INDEX(P_Svc,F4443))</f>
        <v>Standard</v>
      </c>
      <c r="H4443" s="41" t="str">
        <f aca="false">IF(A4443="","",INDEX(P_Zone,F4443))</f>
        <v>East</v>
      </c>
      <c r="I4443" s="41" t="n">
        <f aca="false">IF(A4443="","",IF(D4443="Delivered",IF(B4443&lt;=INDEX(P_Due,F4443),1,0),0))</f>
        <v>1</v>
      </c>
    </row>
    <row r="4444" customFormat="false" ht="15" hidden="false" customHeight="false" outlineLevel="0" collapsed="false">
      <c r="A4444" s="37" t="n">
        <v>1003953</v>
      </c>
      <c r="B4444" s="38" t="n">
        <v>46291</v>
      </c>
      <c r="C4444" s="39" t="n">
        <v>1</v>
      </c>
      <c r="D4444" s="39" t="s">
        <v>26</v>
      </c>
      <c r="E4444" s="39"/>
      <c r="F4444" s="41" t="n">
        <f aca="false">IF(A4444="","",MATCH(A4444,P_ID,1))</f>
        <v>3953</v>
      </c>
      <c r="G4444" s="41" t="str">
        <f aca="false">IF(A4444="","",INDEX(P_Svc,F4444))</f>
        <v>Economy</v>
      </c>
      <c r="H4444" s="41" t="str">
        <f aca="false">IF(A4444="","",INDEX(P_Zone,F4444))</f>
        <v>North</v>
      </c>
      <c r="I4444" s="41" t="n">
        <f aca="false">IF(A4444="","",IF(D4444="Delivered",IF(B4444&lt;=INDEX(P_Due,F4444),1,0),0))</f>
        <v>1</v>
      </c>
    </row>
    <row r="4445" customFormat="false" ht="15" hidden="false" customHeight="false" outlineLevel="0" collapsed="false">
      <c r="A4445" s="37" t="n">
        <v>1003954</v>
      </c>
      <c r="B4445" s="38" t="n">
        <v>46291</v>
      </c>
      <c r="C4445" s="39" t="n">
        <v>1</v>
      </c>
      <c r="D4445" s="39" t="s">
        <v>26</v>
      </c>
      <c r="E4445" s="39"/>
      <c r="F4445" s="41" t="n">
        <f aca="false">IF(A4445="","",MATCH(A4445,P_ID,1))</f>
        <v>3954</v>
      </c>
      <c r="G4445" s="41" t="str">
        <f aca="false">IF(A4445="","",INDEX(P_Svc,F4445))</f>
        <v>Standard</v>
      </c>
      <c r="H4445" s="41" t="str">
        <f aca="false">IF(A4445="","",INDEX(P_Zone,F4445))</f>
        <v>East</v>
      </c>
      <c r="I4445" s="41" t="n">
        <f aca="false">IF(A4445="","",IF(D4445="Delivered",IF(B4445&lt;=INDEX(P_Due,F4445),1,0),0))</f>
        <v>1</v>
      </c>
    </row>
    <row r="4446" customFormat="false" ht="15" hidden="false" customHeight="false" outlineLevel="0" collapsed="false">
      <c r="A4446" s="37" t="n">
        <v>1003955</v>
      </c>
      <c r="B4446" s="38" t="n">
        <v>46291</v>
      </c>
      <c r="C4446" s="39" t="n">
        <v>1</v>
      </c>
      <c r="D4446" s="39" t="s">
        <v>26</v>
      </c>
      <c r="E4446" s="39"/>
      <c r="F4446" s="41" t="n">
        <f aca="false">IF(A4446="","",MATCH(A4446,P_ID,1))</f>
        <v>3955</v>
      </c>
      <c r="G4446" s="41" t="str">
        <f aca="false">IF(A4446="","",INDEX(P_Svc,F4446))</f>
        <v>Standard</v>
      </c>
      <c r="H4446" s="41" t="str">
        <f aca="false">IF(A4446="","",INDEX(P_Zone,F4446))</f>
        <v>West</v>
      </c>
      <c r="I4446" s="41" t="n">
        <f aca="false">IF(A4446="","",IF(D4446="Delivered",IF(B4446&lt;=INDEX(P_Due,F4446),1,0),0))</f>
        <v>1</v>
      </c>
    </row>
    <row r="4447" customFormat="false" ht="15" hidden="false" customHeight="false" outlineLevel="0" collapsed="false">
      <c r="A4447" s="37" t="n">
        <v>1003956</v>
      </c>
      <c r="B4447" s="38" t="n">
        <v>46291</v>
      </c>
      <c r="C4447" s="39" t="n">
        <v>1</v>
      </c>
      <c r="D4447" s="39" t="s">
        <v>26</v>
      </c>
      <c r="E4447" s="39"/>
      <c r="F4447" s="41" t="n">
        <f aca="false">IF(A4447="","",MATCH(A4447,P_ID,1))</f>
        <v>3956</v>
      </c>
      <c r="G4447" s="41" t="str">
        <f aca="false">IF(A4447="","",INDEX(P_Svc,F4447))</f>
        <v>Standard</v>
      </c>
      <c r="H4447" s="41" t="str">
        <f aca="false">IF(A4447="","",INDEX(P_Zone,F4447))</f>
        <v>South</v>
      </c>
      <c r="I4447" s="41" t="n">
        <f aca="false">IF(A4447="","",IF(D4447="Delivered",IF(B4447&lt;=INDEX(P_Due,F4447),1,0),0))</f>
        <v>1</v>
      </c>
    </row>
    <row r="4448" customFormat="false" ht="15" hidden="false" customHeight="false" outlineLevel="0" collapsed="false">
      <c r="A4448" s="37" t="n">
        <v>1003957</v>
      </c>
      <c r="B4448" s="38" t="n">
        <v>46291</v>
      </c>
      <c r="C4448" s="39" t="n">
        <v>1</v>
      </c>
      <c r="D4448" s="39" t="s">
        <v>26</v>
      </c>
      <c r="E4448" s="39"/>
      <c r="F4448" s="41" t="n">
        <f aca="false">IF(A4448="","",MATCH(A4448,P_ID,1))</f>
        <v>3957</v>
      </c>
      <c r="G4448" s="41" t="str">
        <f aca="false">IF(A4448="","",INDEX(P_Svc,F4448))</f>
        <v>Economy</v>
      </c>
      <c r="H4448" s="41" t="str">
        <f aca="false">IF(A4448="","",INDEX(P_Zone,F4448))</f>
        <v>North</v>
      </c>
      <c r="I4448" s="41" t="n">
        <f aca="false">IF(A4448="","",IF(D4448="Delivered",IF(B4448&lt;=INDEX(P_Due,F4448),1,0),0))</f>
        <v>1</v>
      </c>
    </row>
    <row r="4449" customFormat="false" ht="15" hidden="false" customHeight="false" outlineLevel="0" collapsed="false">
      <c r="A4449" s="37" t="n">
        <v>1003958</v>
      </c>
      <c r="B4449" s="38" t="n">
        <v>46291</v>
      </c>
      <c r="C4449" s="39" t="n">
        <v>1</v>
      </c>
      <c r="D4449" s="39" t="s">
        <v>26</v>
      </c>
      <c r="E4449" s="39"/>
      <c r="F4449" s="41" t="n">
        <f aca="false">IF(A4449="","",MATCH(A4449,P_ID,1))</f>
        <v>3958</v>
      </c>
      <c r="G4449" s="41" t="str">
        <f aca="false">IF(A4449="","",INDEX(P_Svc,F4449))</f>
        <v>Standard</v>
      </c>
      <c r="H4449" s="41" t="str">
        <f aca="false">IF(A4449="","",INDEX(P_Zone,F4449))</f>
        <v>South</v>
      </c>
      <c r="I4449" s="41" t="n">
        <f aca="false">IF(A4449="","",IF(D4449="Delivered",IF(B4449&lt;=INDEX(P_Due,F4449),1,0),0))</f>
        <v>1</v>
      </c>
    </row>
    <row r="4450" customFormat="false" ht="15" hidden="false" customHeight="false" outlineLevel="0" collapsed="false">
      <c r="A4450" s="37" t="n">
        <v>1003959</v>
      </c>
      <c r="B4450" s="38" t="n">
        <v>46291</v>
      </c>
      <c r="C4450" s="39" t="n">
        <v>1</v>
      </c>
      <c r="D4450" s="39" t="s">
        <v>26</v>
      </c>
      <c r="E4450" s="39"/>
      <c r="F4450" s="41" t="n">
        <f aca="false">IF(A4450="","",MATCH(A4450,P_ID,1))</f>
        <v>3959</v>
      </c>
      <c r="G4450" s="41" t="str">
        <f aca="false">IF(A4450="","",INDEX(P_Svc,F4450))</f>
        <v>Standard</v>
      </c>
      <c r="H4450" s="41" t="str">
        <f aca="false">IF(A4450="","",INDEX(P_Zone,F4450))</f>
        <v>South</v>
      </c>
      <c r="I4450" s="41" t="n">
        <f aca="false">IF(A4450="","",IF(D4450="Delivered",IF(B4450&lt;=INDEX(P_Due,F4450),1,0),0))</f>
        <v>1</v>
      </c>
    </row>
    <row r="4451" customFormat="false" ht="15" hidden="false" customHeight="false" outlineLevel="0" collapsed="false">
      <c r="A4451" s="37" t="n">
        <v>1003961</v>
      </c>
      <c r="B4451" s="38" t="n">
        <v>46291</v>
      </c>
      <c r="C4451" s="39" t="n">
        <v>1</v>
      </c>
      <c r="D4451" s="39" t="s">
        <v>26</v>
      </c>
      <c r="E4451" s="39"/>
      <c r="F4451" s="41" t="n">
        <f aca="false">IF(A4451="","",MATCH(A4451,P_ID,1))</f>
        <v>3961</v>
      </c>
      <c r="G4451" s="41" t="str">
        <f aca="false">IF(A4451="","",INDEX(P_Svc,F4451))</f>
        <v>Economy</v>
      </c>
      <c r="H4451" s="41" t="str">
        <f aca="false">IF(A4451="","",INDEX(P_Zone,F4451))</f>
        <v>West</v>
      </c>
      <c r="I4451" s="41" t="n">
        <f aca="false">IF(A4451="","",IF(D4451="Delivered",IF(B4451&lt;=INDEX(P_Due,F4451),1,0),0))</f>
        <v>1</v>
      </c>
    </row>
    <row r="4452" customFormat="false" ht="15" hidden="false" customHeight="false" outlineLevel="0" collapsed="false">
      <c r="A4452" s="37" t="n">
        <v>1003963</v>
      </c>
      <c r="B4452" s="38" t="n">
        <v>46291</v>
      </c>
      <c r="C4452" s="39" t="n">
        <v>1</v>
      </c>
      <c r="D4452" s="39" t="s">
        <v>26</v>
      </c>
      <c r="E4452" s="39"/>
      <c r="F4452" s="41" t="n">
        <f aca="false">IF(A4452="","",MATCH(A4452,P_ID,1))</f>
        <v>3963</v>
      </c>
      <c r="G4452" s="41" t="str">
        <f aca="false">IF(A4452="","",INDEX(P_Svc,F4452))</f>
        <v>Economy</v>
      </c>
      <c r="H4452" s="41" t="str">
        <f aca="false">IF(A4452="","",INDEX(P_Zone,F4452))</f>
        <v>South</v>
      </c>
      <c r="I4452" s="41" t="n">
        <f aca="false">IF(A4452="","",IF(D4452="Delivered",IF(B4452&lt;=INDEX(P_Due,F4452),1,0),0))</f>
        <v>1</v>
      </c>
    </row>
    <row r="4453" customFormat="false" ht="15" hidden="false" customHeight="false" outlineLevel="0" collapsed="false">
      <c r="A4453" s="37" t="n">
        <v>1003964</v>
      </c>
      <c r="B4453" s="38" t="n">
        <v>46291</v>
      </c>
      <c r="C4453" s="39" t="n">
        <v>1</v>
      </c>
      <c r="D4453" s="39" t="s">
        <v>26</v>
      </c>
      <c r="E4453" s="39"/>
      <c r="F4453" s="41" t="n">
        <f aca="false">IF(A4453="","",MATCH(A4453,P_ID,1))</f>
        <v>3964</v>
      </c>
      <c r="G4453" s="41" t="str">
        <f aca="false">IF(A4453="","",INDEX(P_Svc,F4453))</f>
        <v>Standard</v>
      </c>
      <c r="H4453" s="41" t="str">
        <f aca="false">IF(A4453="","",INDEX(P_Zone,F4453))</f>
        <v>East</v>
      </c>
      <c r="I4453" s="41" t="n">
        <f aca="false">IF(A4453="","",IF(D4453="Delivered",IF(B4453&lt;=INDEX(P_Due,F4453),1,0),0))</f>
        <v>1</v>
      </c>
    </row>
    <row r="4454" customFormat="false" ht="15" hidden="false" customHeight="false" outlineLevel="0" collapsed="false">
      <c r="A4454" s="37" t="n">
        <v>1003965</v>
      </c>
      <c r="B4454" s="38" t="n">
        <v>46291</v>
      </c>
      <c r="C4454" s="39" t="n">
        <v>1</v>
      </c>
      <c r="D4454" s="39" t="s">
        <v>26</v>
      </c>
      <c r="E4454" s="39"/>
      <c r="F4454" s="41" t="n">
        <f aca="false">IF(A4454="","",MATCH(A4454,P_ID,1))</f>
        <v>3965</v>
      </c>
      <c r="G4454" s="41" t="str">
        <f aca="false">IF(A4454="","",INDEX(P_Svc,F4454))</f>
        <v>Standard</v>
      </c>
      <c r="H4454" s="41" t="str">
        <f aca="false">IF(A4454="","",INDEX(P_Zone,F4454))</f>
        <v>Central</v>
      </c>
      <c r="I4454" s="41" t="n">
        <f aca="false">IF(A4454="","",IF(D4454="Delivered",IF(B4454&lt;=INDEX(P_Due,F4454),1,0),0))</f>
        <v>1</v>
      </c>
    </row>
    <row r="4455" customFormat="false" ht="15" hidden="false" customHeight="false" outlineLevel="0" collapsed="false">
      <c r="A4455" s="37" t="n">
        <v>1003966</v>
      </c>
      <c r="B4455" s="38" t="n">
        <v>46291</v>
      </c>
      <c r="C4455" s="39" t="n">
        <v>1</v>
      </c>
      <c r="D4455" s="39" t="s">
        <v>26</v>
      </c>
      <c r="E4455" s="39"/>
      <c r="F4455" s="41" t="n">
        <f aca="false">IF(A4455="","",MATCH(A4455,P_ID,1))</f>
        <v>3966</v>
      </c>
      <c r="G4455" s="41" t="str">
        <f aca="false">IF(A4455="","",INDEX(P_Svc,F4455))</f>
        <v>Standard</v>
      </c>
      <c r="H4455" s="41" t="str">
        <f aca="false">IF(A4455="","",INDEX(P_Zone,F4455))</f>
        <v>South</v>
      </c>
      <c r="I4455" s="41" t="n">
        <f aca="false">IF(A4455="","",IF(D4455="Delivered",IF(B4455&lt;=INDEX(P_Due,F4455),1,0),0))</f>
        <v>1</v>
      </c>
    </row>
    <row r="4456" customFormat="false" ht="15" hidden="false" customHeight="false" outlineLevel="0" collapsed="false">
      <c r="A4456" s="37" t="n">
        <v>1003967</v>
      </c>
      <c r="B4456" s="38" t="n">
        <v>46291</v>
      </c>
      <c r="C4456" s="39" t="n">
        <v>1</v>
      </c>
      <c r="D4456" s="39" t="s">
        <v>26</v>
      </c>
      <c r="E4456" s="39"/>
      <c r="F4456" s="41" t="n">
        <f aca="false">IF(A4456="","",MATCH(A4456,P_ID,1))</f>
        <v>3967</v>
      </c>
      <c r="G4456" s="41" t="str">
        <f aca="false">IF(A4456="","",INDEX(P_Svc,F4456))</f>
        <v>Economy</v>
      </c>
      <c r="H4456" s="41" t="str">
        <f aca="false">IF(A4456="","",INDEX(P_Zone,F4456))</f>
        <v>West</v>
      </c>
      <c r="I4456" s="41" t="n">
        <f aca="false">IF(A4456="","",IF(D4456="Delivered",IF(B4456&lt;=INDEX(P_Due,F4456),1,0),0))</f>
        <v>1</v>
      </c>
    </row>
    <row r="4457" customFormat="false" ht="15" hidden="false" customHeight="false" outlineLevel="0" collapsed="false">
      <c r="A4457" s="37" t="n">
        <v>1003968</v>
      </c>
      <c r="B4457" s="38" t="n">
        <v>46291</v>
      </c>
      <c r="C4457" s="39" t="n">
        <v>1</v>
      </c>
      <c r="D4457" s="39" t="s">
        <v>26</v>
      </c>
      <c r="E4457" s="39"/>
      <c r="F4457" s="41" t="n">
        <f aca="false">IF(A4457="","",MATCH(A4457,P_ID,1))</f>
        <v>3968</v>
      </c>
      <c r="G4457" s="41" t="str">
        <f aca="false">IF(A4457="","",INDEX(P_Svc,F4457))</f>
        <v>Standard</v>
      </c>
      <c r="H4457" s="41" t="str">
        <f aca="false">IF(A4457="","",INDEX(P_Zone,F4457))</f>
        <v>West</v>
      </c>
      <c r="I4457" s="41" t="n">
        <f aca="false">IF(A4457="","",IF(D4457="Delivered",IF(B4457&lt;=INDEX(P_Due,F4457),1,0),0))</f>
        <v>1</v>
      </c>
    </row>
    <row r="4458" customFormat="false" ht="15" hidden="false" customHeight="false" outlineLevel="0" collapsed="false">
      <c r="A4458" s="37" t="n">
        <v>1003969</v>
      </c>
      <c r="B4458" s="38" t="n">
        <v>46291</v>
      </c>
      <c r="C4458" s="39" t="n">
        <v>1</v>
      </c>
      <c r="D4458" s="39" t="s">
        <v>26</v>
      </c>
      <c r="E4458" s="39"/>
      <c r="F4458" s="41" t="n">
        <f aca="false">IF(A4458="","",MATCH(A4458,P_ID,1))</f>
        <v>3969</v>
      </c>
      <c r="G4458" s="41" t="str">
        <f aca="false">IF(A4458="","",INDEX(P_Svc,F4458))</f>
        <v>Standard</v>
      </c>
      <c r="H4458" s="41" t="str">
        <f aca="false">IF(A4458="","",INDEX(P_Zone,F4458))</f>
        <v>West</v>
      </c>
      <c r="I4458" s="41" t="n">
        <f aca="false">IF(A4458="","",IF(D4458="Delivered",IF(B4458&lt;=INDEX(P_Due,F4458),1,0),0))</f>
        <v>1</v>
      </c>
    </row>
    <row r="4459" customFormat="false" ht="15" hidden="false" customHeight="false" outlineLevel="0" collapsed="false">
      <c r="A4459" s="37" t="n">
        <v>1003971</v>
      </c>
      <c r="B4459" s="38" t="n">
        <v>46291</v>
      </c>
      <c r="C4459" s="39" t="n">
        <v>1</v>
      </c>
      <c r="D4459" s="39" t="s">
        <v>26</v>
      </c>
      <c r="E4459" s="39"/>
      <c r="F4459" s="41" t="n">
        <f aca="false">IF(A4459="","",MATCH(A4459,P_ID,1))</f>
        <v>3971</v>
      </c>
      <c r="G4459" s="41" t="str">
        <f aca="false">IF(A4459="","",INDEX(P_Svc,F4459))</f>
        <v>Standard</v>
      </c>
      <c r="H4459" s="41" t="str">
        <f aca="false">IF(A4459="","",INDEX(P_Zone,F4459))</f>
        <v>South</v>
      </c>
      <c r="I4459" s="41" t="n">
        <f aca="false">IF(A4459="","",IF(D4459="Delivered",IF(B4459&lt;=INDEX(P_Due,F4459),1,0),0))</f>
        <v>1</v>
      </c>
    </row>
    <row r="4460" customFormat="false" ht="15" hidden="false" customHeight="false" outlineLevel="0" collapsed="false">
      <c r="A4460" s="37" t="n">
        <v>1003972</v>
      </c>
      <c r="B4460" s="38" t="n">
        <v>46291</v>
      </c>
      <c r="C4460" s="39" t="n">
        <v>1</v>
      </c>
      <c r="D4460" s="39" t="s">
        <v>79</v>
      </c>
      <c r="E4460" s="39" t="s">
        <v>34</v>
      </c>
      <c r="F4460" s="41" t="n">
        <f aca="false">IF(A4460="","",MATCH(A4460,P_ID,1))</f>
        <v>3972</v>
      </c>
      <c r="G4460" s="41" t="str">
        <f aca="false">IF(A4460="","",INDEX(P_Svc,F4460))</f>
        <v>Economy</v>
      </c>
      <c r="H4460" s="41" t="str">
        <f aca="false">IF(A4460="","",INDEX(P_Zone,F4460))</f>
        <v>Central</v>
      </c>
      <c r="I4460" s="41" t="n">
        <f aca="false">IF(A4460="","",IF(D4460="Delivered",IF(B4460&lt;=INDEX(P_Due,F4460),1,0),0))</f>
        <v>0</v>
      </c>
    </row>
    <row r="4461" customFormat="false" ht="15" hidden="false" customHeight="false" outlineLevel="0" collapsed="false">
      <c r="A4461" s="37" t="n">
        <v>1003973</v>
      </c>
      <c r="B4461" s="38" t="n">
        <v>46291</v>
      </c>
      <c r="C4461" s="39" t="n">
        <v>1</v>
      </c>
      <c r="D4461" s="39" t="s">
        <v>26</v>
      </c>
      <c r="E4461" s="39"/>
      <c r="F4461" s="41" t="n">
        <f aca="false">IF(A4461="","",MATCH(A4461,P_ID,1))</f>
        <v>3973</v>
      </c>
      <c r="G4461" s="41" t="str">
        <f aca="false">IF(A4461="","",INDEX(P_Svc,F4461))</f>
        <v>Standard</v>
      </c>
      <c r="H4461" s="41" t="str">
        <f aca="false">IF(A4461="","",INDEX(P_Zone,F4461))</f>
        <v>North</v>
      </c>
      <c r="I4461" s="41" t="n">
        <f aca="false">IF(A4461="","",IF(D4461="Delivered",IF(B4461&lt;=INDEX(P_Due,F4461),1,0),0))</f>
        <v>1</v>
      </c>
    </row>
    <row r="4462" customFormat="false" ht="15" hidden="false" customHeight="false" outlineLevel="0" collapsed="false">
      <c r="A4462" s="37" t="n">
        <v>1003974</v>
      </c>
      <c r="B4462" s="38" t="n">
        <v>46291</v>
      </c>
      <c r="C4462" s="39" t="n">
        <v>1</v>
      </c>
      <c r="D4462" s="39" t="s">
        <v>26</v>
      </c>
      <c r="E4462" s="39"/>
      <c r="F4462" s="41" t="n">
        <f aca="false">IF(A4462="","",MATCH(A4462,P_ID,1))</f>
        <v>3974</v>
      </c>
      <c r="G4462" s="41" t="str">
        <f aca="false">IF(A4462="","",INDEX(P_Svc,F4462))</f>
        <v>Standard</v>
      </c>
      <c r="H4462" s="41" t="str">
        <f aca="false">IF(A4462="","",INDEX(P_Zone,F4462))</f>
        <v>North</v>
      </c>
      <c r="I4462" s="41" t="n">
        <f aca="false">IF(A4462="","",IF(D4462="Delivered",IF(B4462&lt;=INDEX(P_Due,F4462),1,0),0))</f>
        <v>1</v>
      </c>
    </row>
    <row r="4463" customFormat="false" ht="15" hidden="false" customHeight="false" outlineLevel="0" collapsed="false">
      <c r="A4463" s="37" t="n">
        <v>1003975</v>
      </c>
      <c r="B4463" s="38" t="n">
        <v>46291</v>
      </c>
      <c r="C4463" s="39" t="n">
        <v>1</v>
      </c>
      <c r="D4463" s="39" t="s">
        <v>26</v>
      </c>
      <c r="E4463" s="39"/>
      <c r="F4463" s="41" t="n">
        <f aca="false">IF(A4463="","",MATCH(A4463,P_ID,1))</f>
        <v>3975</v>
      </c>
      <c r="G4463" s="41" t="str">
        <f aca="false">IF(A4463="","",INDEX(P_Svc,F4463))</f>
        <v>Economy</v>
      </c>
      <c r="H4463" s="41" t="str">
        <f aca="false">IF(A4463="","",INDEX(P_Zone,F4463))</f>
        <v>North</v>
      </c>
      <c r="I4463" s="41" t="n">
        <f aca="false">IF(A4463="","",IF(D4463="Delivered",IF(B4463&lt;=INDEX(P_Due,F4463),1,0),0))</f>
        <v>1</v>
      </c>
    </row>
    <row r="4464" customFormat="false" ht="15" hidden="false" customHeight="false" outlineLevel="0" collapsed="false">
      <c r="A4464" s="37" t="n">
        <v>1003977</v>
      </c>
      <c r="B4464" s="38" t="n">
        <v>46291</v>
      </c>
      <c r="C4464" s="39" t="n">
        <v>0</v>
      </c>
      <c r="D4464" s="39" t="s">
        <v>80</v>
      </c>
      <c r="E4464" s="39" t="s">
        <v>40</v>
      </c>
      <c r="F4464" s="41" t="n">
        <f aca="false">IF(A4464="","",MATCH(A4464,P_ID,1))</f>
        <v>3977</v>
      </c>
      <c r="G4464" s="41" t="str">
        <f aca="false">IF(A4464="","",INDEX(P_Svc,F4464))</f>
        <v>Express</v>
      </c>
      <c r="H4464" s="41" t="str">
        <f aca="false">IF(A4464="","",INDEX(P_Zone,F4464))</f>
        <v>South</v>
      </c>
      <c r="I4464" s="41" t="n">
        <f aca="false">IF(A4464="","",IF(D4464="Delivered",IF(B4464&lt;=INDEX(P_Due,F4464),1,0),0))</f>
        <v>0</v>
      </c>
    </row>
    <row r="4465" customFormat="false" ht="15" hidden="false" customHeight="false" outlineLevel="0" collapsed="false">
      <c r="A4465" s="37" t="n">
        <v>1003978</v>
      </c>
      <c r="B4465" s="38" t="n">
        <v>46291</v>
      </c>
      <c r="C4465" s="39" t="n">
        <v>1</v>
      </c>
      <c r="D4465" s="39" t="s">
        <v>26</v>
      </c>
      <c r="E4465" s="39"/>
      <c r="F4465" s="41" t="n">
        <f aca="false">IF(A4465="","",MATCH(A4465,P_ID,1))</f>
        <v>3978</v>
      </c>
      <c r="G4465" s="41" t="str">
        <f aca="false">IF(A4465="","",INDEX(P_Svc,F4465))</f>
        <v>Standard</v>
      </c>
      <c r="H4465" s="41" t="str">
        <f aca="false">IF(A4465="","",INDEX(P_Zone,F4465))</f>
        <v>East</v>
      </c>
      <c r="I4465" s="41" t="n">
        <f aca="false">IF(A4465="","",IF(D4465="Delivered",IF(B4465&lt;=INDEX(P_Due,F4465),1,0),0))</f>
        <v>1</v>
      </c>
    </row>
    <row r="4466" customFormat="false" ht="15" hidden="false" customHeight="false" outlineLevel="0" collapsed="false">
      <c r="A4466" s="37" t="n">
        <v>1003979</v>
      </c>
      <c r="B4466" s="38" t="n">
        <v>46291</v>
      </c>
      <c r="C4466" s="39" t="n">
        <v>1</v>
      </c>
      <c r="D4466" s="39" t="s">
        <v>26</v>
      </c>
      <c r="E4466" s="39"/>
      <c r="F4466" s="41" t="n">
        <f aca="false">IF(A4466="","",MATCH(A4466,P_ID,1))</f>
        <v>3979</v>
      </c>
      <c r="G4466" s="41" t="str">
        <f aca="false">IF(A4466="","",INDEX(P_Svc,F4466))</f>
        <v>Standard</v>
      </c>
      <c r="H4466" s="41" t="str">
        <f aca="false">IF(A4466="","",INDEX(P_Zone,F4466))</f>
        <v>East</v>
      </c>
      <c r="I4466" s="41" t="n">
        <f aca="false">IF(A4466="","",IF(D4466="Delivered",IF(B4466&lt;=INDEX(P_Due,F4466),1,0),0))</f>
        <v>1</v>
      </c>
    </row>
    <row r="4467" customFormat="false" ht="15" hidden="false" customHeight="false" outlineLevel="0" collapsed="false">
      <c r="A4467" s="37" t="n">
        <v>1003980</v>
      </c>
      <c r="B4467" s="38" t="n">
        <v>46291</v>
      </c>
      <c r="C4467" s="39" t="n">
        <v>1</v>
      </c>
      <c r="D4467" s="39" t="s">
        <v>26</v>
      </c>
      <c r="E4467" s="39"/>
      <c r="F4467" s="41" t="n">
        <f aca="false">IF(A4467="","",MATCH(A4467,P_ID,1))</f>
        <v>3980</v>
      </c>
      <c r="G4467" s="41" t="str">
        <f aca="false">IF(A4467="","",INDEX(P_Svc,F4467))</f>
        <v>Standard</v>
      </c>
      <c r="H4467" s="41" t="str">
        <f aca="false">IF(A4467="","",INDEX(P_Zone,F4467))</f>
        <v>Central</v>
      </c>
      <c r="I4467" s="41" t="n">
        <f aca="false">IF(A4467="","",IF(D4467="Delivered",IF(B4467&lt;=INDEX(P_Due,F4467),1,0),0))</f>
        <v>1</v>
      </c>
    </row>
    <row r="4468" customFormat="false" ht="15" hidden="false" customHeight="false" outlineLevel="0" collapsed="false">
      <c r="A4468" s="37" t="n">
        <v>1003981</v>
      </c>
      <c r="B4468" s="38" t="n">
        <v>46291</v>
      </c>
      <c r="C4468" s="39" t="n">
        <v>1</v>
      </c>
      <c r="D4468" s="39" t="s">
        <v>26</v>
      </c>
      <c r="E4468" s="39"/>
      <c r="F4468" s="41" t="n">
        <f aca="false">IF(A4468="","",MATCH(A4468,P_ID,1))</f>
        <v>3981</v>
      </c>
      <c r="G4468" s="41" t="str">
        <f aca="false">IF(A4468="","",INDEX(P_Svc,F4468))</f>
        <v>Standard</v>
      </c>
      <c r="H4468" s="41" t="str">
        <f aca="false">IF(A4468="","",INDEX(P_Zone,F4468))</f>
        <v>South</v>
      </c>
      <c r="I4468" s="41" t="n">
        <f aca="false">IF(A4468="","",IF(D4468="Delivered",IF(B4468&lt;=INDEX(P_Due,F4468),1,0),0))</f>
        <v>1</v>
      </c>
    </row>
    <row r="4469" customFormat="false" ht="15" hidden="false" customHeight="false" outlineLevel="0" collapsed="false">
      <c r="A4469" s="37" t="n">
        <v>1003982</v>
      </c>
      <c r="B4469" s="38" t="n">
        <v>46291</v>
      </c>
      <c r="C4469" s="39" t="n">
        <v>1</v>
      </c>
      <c r="D4469" s="39" t="s">
        <v>26</v>
      </c>
      <c r="E4469" s="39"/>
      <c r="F4469" s="41" t="n">
        <f aca="false">IF(A4469="","",MATCH(A4469,P_ID,1))</f>
        <v>3982</v>
      </c>
      <c r="G4469" s="41" t="str">
        <f aca="false">IF(A4469="","",INDEX(P_Svc,F4469))</f>
        <v>Standard</v>
      </c>
      <c r="H4469" s="41" t="str">
        <f aca="false">IF(A4469="","",INDEX(P_Zone,F4469))</f>
        <v>East</v>
      </c>
      <c r="I4469" s="41" t="n">
        <f aca="false">IF(A4469="","",IF(D4469="Delivered",IF(B4469&lt;=INDEX(P_Due,F4469),1,0),0))</f>
        <v>1</v>
      </c>
    </row>
    <row r="4470" customFormat="false" ht="15" hidden="false" customHeight="false" outlineLevel="0" collapsed="false">
      <c r="A4470" s="37" t="n">
        <v>1003983</v>
      </c>
      <c r="B4470" s="38" t="n">
        <v>46291</v>
      </c>
      <c r="C4470" s="39" t="n">
        <v>1</v>
      </c>
      <c r="D4470" s="39" t="s">
        <v>26</v>
      </c>
      <c r="E4470" s="39"/>
      <c r="F4470" s="41" t="n">
        <f aca="false">IF(A4470="","",MATCH(A4470,P_ID,1))</f>
        <v>3983</v>
      </c>
      <c r="G4470" s="41" t="str">
        <f aca="false">IF(A4470="","",INDEX(P_Svc,F4470))</f>
        <v>Standard</v>
      </c>
      <c r="H4470" s="41" t="str">
        <f aca="false">IF(A4470="","",INDEX(P_Zone,F4470))</f>
        <v>North</v>
      </c>
      <c r="I4470" s="41" t="n">
        <f aca="false">IF(A4470="","",IF(D4470="Delivered",IF(B4470&lt;=INDEX(P_Due,F4470),1,0),0))</f>
        <v>1</v>
      </c>
    </row>
    <row r="4471" customFormat="false" ht="15" hidden="false" customHeight="false" outlineLevel="0" collapsed="false">
      <c r="A4471" s="37" t="n">
        <v>1003984</v>
      </c>
      <c r="B4471" s="38" t="n">
        <v>46291</v>
      </c>
      <c r="C4471" s="39" t="n">
        <v>1</v>
      </c>
      <c r="D4471" s="39" t="s">
        <v>26</v>
      </c>
      <c r="E4471" s="39"/>
      <c r="F4471" s="41" t="n">
        <f aca="false">IF(A4471="","",MATCH(A4471,P_ID,1))</f>
        <v>3984</v>
      </c>
      <c r="G4471" s="41" t="str">
        <f aca="false">IF(A4471="","",INDEX(P_Svc,F4471))</f>
        <v>Economy</v>
      </c>
      <c r="H4471" s="41" t="str">
        <f aca="false">IF(A4471="","",INDEX(P_Zone,F4471))</f>
        <v>South</v>
      </c>
      <c r="I4471" s="41" t="n">
        <f aca="false">IF(A4471="","",IF(D4471="Delivered",IF(B4471&lt;=INDEX(P_Due,F4471),1,0),0))</f>
        <v>1</v>
      </c>
    </row>
    <row r="4472" customFormat="false" ht="15" hidden="false" customHeight="false" outlineLevel="0" collapsed="false">
      <c r="A4472" s="37" t="n">
        <v>1003985</v>
      </c>
      <c r="B4472" s="38" t="n">
        <v>46291</v>
      </c>
      <c r="C4472" s="39" t="n">
        <v>1</v>
      </c>
      <c r="D4472" s="39" t="s">
        <v>26</v>
      </c>
      <c r="E4472" s="39"/>
      <c r="F4472" s="41" t="n">
        <f aca="false">IF(A4472="","",MATCH(A4472,P_ID,1))</f>
        <v>3985</v>
      </c>
      <c r="G4472" s="41" t="str">
        <f aca="false">IF(A4472="","",INDEX(P_Svc,F4472))</f>
        <v>Standard</v>
      </c>
      <c r="H4472" s="41" t="str">
        <f aca="false">IF(A4472="","",INDEX(P_Zone,F4472))</f>
        <v>South</v>
      </c>
      <c r="I4472" s="41" t="n">
        <f aca="false">IF(A4472="","",IF(D4472="Delivered",IF(B4472&lt;=INDEX(P_Due,F4472),1,0),0))</f>
        <v>1</v>
      </c>
    </row>
    <row r="4473" customFormat="false" ht="15" hidden="false" customHeight="false" outlineLevel="0" collapsed="false">
      <c r="A4473" s="37" t="n">
        <v>1003986</v>
      </c>
      <c r="B4473" s="38" t="n">
        <v>46291</v>
      </c>
      <c r="C4473" s="39" t="n">
        <v>1</v>
      </c>
      <c r="D4473" s="39" t="s">
        <v>26</v>
      </c>
      <c r="E4473" s="39"/>
      <c r="F4473" s="41" t="n">
        <f aca="false">IF(A4473="","",MATCH(A4473,P_ID,1))</f>
        <v>3986</v>
      </c>
      <c r="G4473" s="41" t="str">
        <f aca="false">IF(A4473="","",INDEX(P_Svc,F4473))</f>
        <v>Standard</v>
      </c>
      <c r="H4473" s="41" t="str">
        <f aca="false">IF(A4473="","",INDEX(P_Zone,F4473))</f>
        <v>South</v>
      </c>
      <c r="I4473" s="41" t="n">
        <f aca="false">IF(A4473="","",IF(D4473="Delivered",IF(B4473&lt;=INDEX(P_Due,F4473),1,0),0))</f>
        <v>1</v>
      </c>
    </row>
    <row r="4474" customFormat="false" ht="15" hidden="false" customHeight="false" outlineLevel="0" collapsed="false">
      <c r="A4474" s="37" t="n">
        <v>1003987</v>
      </c>
      <c r="B4474" s="38" t="n">
        <v>46291</v>
      </c>
      <c r="C4474" s="39" t="n">
        <v>1</v>
      </c>
      <c r="D4474" s="39" t="s">
        <v>26</v>
      </c>
      <c r="E4474" s="39"/>
      <c r="F4474" s="41" t="n">
        <f aca="false">IF(A4474="","",MATCH(A4474,P_ID,1))</f>
        <v>3987</v>
      </c>
      <c r="G4474" s="41" t="str">
        <f aca="false">IF(A4474="","",INDEX(P_Svc,F4474))</f>
        <v>Economy</v>
      </c>
      <c r="H4474" s="41" t="str">
        <f aca="false">IF(A4474="","",INDEX(P_Zone,F4474))</f>
        <v>West</v>
      </c>
      <c r="I4474" s="41" t="n">
        <f aca="false">IF(A4474="","",IF(D4474="Delivered",IF(B4474&lt;=INDEX(P_Due,F4474),1,0),0))</f>
        <v>1</v>
      </c>
    </row>
    <row r="4475" customFormat="false" ht="15" hidden="false" customHeight="false" outlineLevel="0" collapsed="false">
      <c r="A4475" s="37" t="n">
        <v>1003988</v>
      </c>
      <c r="B4475" s="38" t="n">
        <v>46291</v>
      </c>
      <c r="C4475" s="39" t="n">
        <v>1</v>
      </c>
      <c r="D4475" s="39" t="s">
        <v>26</v>
      </c>
      <c r="E4475" s="39"/>
      <c r="F4475" s="41" t="n">
        <f aca="false">IF(A4475="","",MATCH(A4475,P_ID,1))</f>
        <v>3988</v>
      </c>
      <c r="G4475" s="41" t="str">
        <f aca="false">IF(A4475="","",INDEX(P_Svc,F4475))</f>
        <v>Standard</v>
      </c>
      <c r="H4475" s="41" t="str">
        <f aca="false">IF(A4475="","",INDEX(P_Zone,F4475))</f>
        <v>North</v>
      </c>
      <c r="I4475" s="41" t="n">
        <f aca="false">IF(A4475="","",IF(D4475="Delivered",IF(B4475&lt;=INDEX(P_Due,F4475),1,0),0))</f>
        <v>1</v>
      </c>
    </row>
    <row r="4476" customFormat="false" ht="15" hidden="false" customHeight="false" outlineLevel="0" collapsed="false">
      <c r="A4476" s="37" t="n">
        <v>1003989</v>
      </c>
      <c r="B4476" s="38" t="n">
        <v>46291</v>
      </c>
      <c r="C4476" s="39" t="n">
        <v>1</v>
      </c>
      <c r="D4476" s="39" t="s">
        <v>26</v>
      </c>
      <c r="E4476" s="39"/>
      <c r="F4476" s="41" t="n">
        <f aca="false">IF(A4476="","",MATCH(A4476,P_ID,1))</f>
        <v>3989</v>
      </c>
      <c r="G4476" s="41" t="str">
        <f aca="false">IF(A4476="","",INDEX(P_Svc,F4476))</f>
        <v>Economy</v>
      </c>
      <c r="H4476" s="41" t="str">
        <f aca="false">IF(A4476="","",INDEX(P_Zone,F4476))</f>
        <v>North</v>
      </c>
      <c r="I4476" s="41" t="n">
        <f aca="false">IF(A4476="","",IF(D4476="Delivered",IF(B4476&lt;=INDEX(P_Due,F4476),1,0),0))</f>
        <v>1</v>
      </c>
    </row>
    <row r="4477" customFormat="false" ht="15" hidden="false" customHeight="false" outlineLevel="0" collapsed="false">
      <c r="A4477" s="37" t="n">
        <v>1003990</v>
      </c>
      <c r="B4477" s="38" t="n">
        <v>46291</v>
      </c>
      <c r="C4477" s="39" t="n">
        <v>1</v>
      </c>
      <c r="D4477" s="39" t="s">
        <v>26</v>
      </c>
      <c r="E4477" s="39"/>
      <c r="F4477" s="41" t="n">
        <f aca="false">IF(A4477="","",MATCH(A4477,P_ID,1))</f>
        <v>3990</v>
      </c>
      <c r="G4477" s="41" t="str">
        <f aca="false">IF(A4477="","",INDEX(P_Svc,F4477))</f>
        <v>Standard</v>
      </c>
      <c r="H4477" s="41" t="str">
        <f aca="false">IF(A4477="","",INDEX(P_Zone,F4477))</f>
        <v>East</v>
      </c>
      <c r="I4477" s="41" t="n">
        <f aca="false">IF(A4477="","",IF(D4477="Delivered",IF(B4477&lt;=INDEX(P_Due,F4477),1,0),0))</f>
        <v>1</v>
      </c>
    </row>
    <row r="4478" customFormat="false" ht="15" hidden="false" customHeight="false" outlineLevel="0" collapsed="false">
      <c r="A4478" s="37" t="n">
        <v>1003991</v>
      </c>
      <c r="B4478" s="38" t="n">
        <v>46291</v>
      </c>
      <c r="C4478" s="39" t="n">
        <v>1</v>
      </c>
      <c r="D4478" s="39" t="s">
        <v>26</v>
      </c>
      <c r="E4478" s="39"/>
      <c r="F4478" s="41" t="n">
        <f aca="false">IF(A4478="","",MATCH(A4478,P_ID,1))</f>
        <v>3991</v>
      </c>
      <c r="G4478" s="41" t="str">
        <f aca="false">IF(A4478="","",INDEX(P_Svc,F4478))</f>
        <v>Standard</v>
      </c>
      <c r="H4478" s="41" t="str">
        <f aca="false">IF(A4478="","",INDEX(P_Zone,F4478))</f>
        <v>North</v>
      </c>
      <c r="I4478" s="41" t="n">
        <f aca="false">IF(A4478="","",IF(D4478="Delivered",IF(B4478&lt;=INDEX(P_Due,F4478),1,0),0))</f>
        <v>1</v>
      </c>
    </row>
    <row r="4479" customFormat="false" ht="15" hidden="false" customHeight="false" outlineLevel="0" collapsed="false">
      <c r="A4479" s="37" t="n">
        <v>1003992</v>
      </c>
      <c r="B4479" s="38" t="n">
        <v>46291</v>
      </c>
      <c r="C4479" s="39" t="n">
        <v>1</v>
      </c>
      <c r="D4479" s="39" t="s">
        <v>79</v>
      </c>
      <c r="E4479" s="39" t="s">
        <v>36</v>
      </c>
      <c r="F4479" s="41" t="n">
        <f aca="false">IF(A4479="","",MATCH(A4479,P_ID,1))</f>
        <v>3992</v>
      </c>
      <c r="G4479" s="41" t="str">
        <f aca="false">IF(A4479="","",INDEX(P_Svc,F4479))</f>
        <v>Standard</v>
      </c>
      <c r="H4479" s="41" t="str">
        <f aca="false">IF(A4479="","",INDEX(P_Zone,F4479))</f>
        <v>West</v>
      </c>
      <c r="I4479" s="41" t="n">
        <f aca="false">IF(A4479="","",IF(D4479="Delivered",IF(B4479&lt;=INDEX(P_Due,F4479),1,0),0))</f>
        <v>0</v>
      </c>
    </row>
    <row r="4480" customFormat="false" ht="15" hidden="false" customHeight="false" outlineLevel="0" collapsed="false">
      <c r="A4480" s="37" t="n">
        <v>1003993</v>
      </c>
      <c r="B4480" s="38" t="n">
        <v>46291</v>
      </c>
      <c r="C4480" s="39" t="n">
        <v>1</v>
      </c>
      <c r="D4480" s="39" t="s">
        <v>26</v>
      </c>
      <c r="E4480" s="39"/>
      <c r="F4480" s="41" t="n">
        <f aca="false">IF(A4480="","",MATCH(A4480,P_ID,1))</f>
        <v>3993</v>
      </c>
      <c r="G4480" s="41" t="str">
        <f aca="false">IF(A4480="","",INDEX(P_Svc,F4480))</f>
        <v>Standard</v>
      </c>
      <c r="H4480" s="41" t="str">
        <f aca="false">IF(A4480="","",INDEX(P_Zone,F4480))</f>
        <v>Central</v>
      </c>
      <c r="I4480" s="41" t="n">
        <f aca="false">IF(A4480="","",IF(D4480="Delivered",IF(B4480&lt;=INDEX(P_Due,F4480),1,0),0))</f>
        <v>1</v>
      </c>
    </row>
    <row r="4481" customFormat="false" ht="15" hidden="false" customHeight="false" outlineLevel="0" collapsed="false">
      <c r="A4481" s="37" t="n">
        <v>1003994</v>
      </c>
      <c r="B4481" s="38" t="n">
        <v>46291</v>
      </c>
      <c r="C4481" s="39" t="n">
        <v>1</v>
      </c>
      <c r="D4481" s="39" t="s">
        <v>79</v>
      </c>
      <c r="E4481" s="39" t="s">
        <v>36</v>
      </c>
      <c r="F4481" s="41" t="n">
        <f aca="false">IF(A4481="","",MATCH(A4481,P_ID,1))</f>
        <v>3994</v>
      </c>
      <c r="G4481" s="41" t="str">
        <f aca="false">IF(A4481="","",INDEX(P_Svc,F4481))</f>
        <v>Standard</v>
      </c>
      <c r="H4481" s="41" t="str">
        <f aca="false">IF(A4481="","",INDEX(P_Zone,F4481))</f>
        <v>North</v>
      </c>
      <c r="I4481" s="41" t="n">
        <f aca="false">IF(A4481="","",IF(D4481="Delivered",IF(B4481&lt;=INDEX(P_Due,F4481),1,0),0))</f>
        <v>0</v>
      </c>
    </row>
    <row r="4482" customFormat="false" ht="15" hidden="false" customHeight="false" outlineLevel="0" collapsed="false">
      <c r="A4482" s="37" t="n">
        <v>1003995</v>
      </c>
      <c r="B4482" s="38" t="n">
        <v>46291</v>
      </c>
      <c r="C4482" s="39" t="n">
        <v>1</v>
      </c>
      <c r="D4482" s="39" t="s">
        <v>26</v>
      </c>
      <c r="E4482" s="39"/>
      <c r="F4482" s="41" t="n">
        <f aca="false">IF(A4482="","",MATCH(A4482,P_ID,1))</f>
        <v>3995</v>
      </c>
      <c r="G4482" s="41" t="str">
        <f aca="false">IF(A4482="","",INDEX(P_Svc,F4482))</f>
        <v>Standard</v>
      </c>
      <c r="H4482" s="41" t="str">
        <f aca="false">IF(A4482="","",INDEX(P_Zone,F4482))</f>
        <v>North</v>
      </c>
      <c r="I4482" s="41" t="n">
        <f aca="false">IF(A4482="","",IF(D4482="Delivered",IF(B4482&lt;=INDEX(P_Due,F4482),1,0),0))</f>
        <v>1</v>
      </c>
    </row>
    <row r="4483" customFormat="false" ht="15" hidden="false" customHeight="false" outlineLevel="0" collapsed="false">
      <c r="A4483" s="37" t="n">
        <v>1003996</v>
      </c>
      <c r="B4483" s="38" t="n">
        <v>46291</v>
      </c>
      <c r="C4483" s="39" t="n">
        <v>1</v>
      </c>
      <c r="D4483" s="39" t="s">
        <v>26</v>
      </c>
      <c r="E4483" s="39"/>
      <c r="F4483" s="41" t="n">
        <f aca="false">IF(A4483="","",MATCH(A4483,P_ID,1))</f>
        <v>3996</v>
      </c>
      <c r="G4483" s="41" t="str">
        <f aca="false">IF(A4483="","",INDEX(P_Svc,F4483))</f>
        <v>Standard</v>
      </c>
      <c r="H4483" s="41" t="str">
        <f aca="false">IF(A4483="","",INDEX(P_Zone,F4483))</f>
        <v>North</v>
      </c>
      <c r="I4483" s="41" t="n">
        <f aca="false">IF(A4483="","",IF(D4483="Delivered",IF(B4483&lt;=INDEX(P_Due,F4483),1,0),0))</f>
        <v>1</v>
      </c>
    </row>
    <row r="4484" customFormat="false" ht="15" hidden="false" customHeight="false" outlineLevel="0" collapsed="false">
      <c r="A4484" s="37" t="n">
        <v>1003997</v>
      </c>
      <c r="B4484" s="38" t="n">
        <v>46291</v>
      </c>
      <c r="C4484" s="39" t="n">
        <v>1</v>
      </c>
      <c r="D4484" s="39" t="s">
        <v>26</v>
      </c>
      <c r="E4484" s="39"/>
      <c r="F4484" s="41" t="n">
        <f aca="false">IF(A4484="","",MATCH(A4484,P_ID,1))</f>
        <v>3997</v>
      </c>
      <c r="G4484" s="41" t="str">
        <f aca="false">IF(A4484="","",INDEX(P_Svc,F4484))</f>
        <v>Standard</v>
      </c>
      <c r="H4484" s="41" t="str">
        <f aca="false">IF(A4484="","",INDEX(P_Zone,F4484))</f>
        <v>South</v>
      </c>
      <c r="I4484" s="41" t="n">
        <f aca="false">IF(A4484="","",IF(D4484="Delivered",IF(B4484&lt;=INDEX(P_Due,F4484),1,0),0))</f>
        <v>1</v>
      </c>
    </row>
    <row r="4485" customFormat="false" ht="15" hidden="false" customHeight="false" outlineLevel="0" collapsed="false">
      <c r="A4485" s="37" t="n">
        <v>1003998</v>
      </c>
      <c r="B4485" s="38" t="n">
        <v>46291</v>
      </c>
      <c r="C4485" s="39" t="n">
        <v>1</v>
      </c>
      <c r="D4485" s="39" t="s">
        <v>26</v>
      </c>
      <c r="E4485" s="39"/>
      <c r="F4485" s="41" t="n">
        <f aca="false">IF(A4485="","",MATCH(A4485,P_ID,1))</f>
        <v>3998</v>
      </c>
      <c r="G4485" s="41" t="str">
        <f aca="false">IF(A4485="","",INDEX(P_Svc,F4485))</f>
        <v>Standard</v>
      </c>
      <c r="H4485" s="41" t="str">
        <f aca="false">IF(A4485="","",INDEX(P_Zone,F4485))</f>
        <v>North</v>
      </c>
      <c r="I4485" s="41" t="n">
        <f aca="false">IF(A4485="","",IF(D4485="Delivered",IF(B4485&lt;=INDEX(P_Due,F4485),1,0),0))</f>
        <v>1</v>
      </c>
    </row>
    <row r="4486" customFormat="false" ht="15" hidden="false" customHeight="false" outlineLevel="0" collapsed="false">
      <c r="A4486" s="37" t="n">
        <v>1003999</v>
      </c>
      <c r="B4486" s="38" t="n">
        <v>46291</v>
      </c>
      <c r="C4486" s="39" t="n">
        <v>1</v>
      </c>
      <c r="D4486" s="39" t="s">
        <v>79</v>
      </c>
      <c r="E4486" s="39" t="s">
        <v>32</v>
      </c>
      <c r="F4486" s="41" t="n">
        <f aca="false">IF(A4486="","",MATCH(A4486,P_ID,1))</f>
        <v>3999</v>
      </c>
      <c r="G4486" s="41" t="str">
        <f aca="false">IF(A4486="","",INDEX(P_Svc,F4486))</f>
        <v>Standard</v>
      </c>
      <c r="H4486" s="41" t="str">
        <f aca="false">IF(A4486="","",INDEX(P_Zone,F4486))</f>
        <v>East</v>
      </c>
      <c r="I4486" s="41" t="n">
        <f aca="false">IF(A4486="","",IF(D4486="Delivered",IF(B4486&lt;=INDEX(P_Due,F4486),1,0),0))</f>
        <v>0</v>
      </c>
    </row>
    <row r="4487" customFormat="false" ht="15" hidden="false" customHeight="false" outlineLevel="0" collapsed="false">
      <c r="A4487" s="37" t="n">
        <v>1004000</v>
      </c>
      <c r="B4487" s="38" t="n">
        <v>46291</v>
      </c>
      <c r="C4487" s="39" t="n">
        <v>1</v>
      </c>
      <c r="D4487" s="39" t="s">
        <v>26</v>
      </c>
      <c r="E4487" s="39"/>
      <c r="F4487" s="41" t="n">
        <f aca="false">IF(A4487="","",MATCH(A4487,P_ID,1))</f>
        <v>4000</v>
      </c>
      <c r="G4487" s="41" t="str">
        <f aca="false">IF(A4487="","",INDEX(P_Svc,F4487))</f>
        <v>Standard</v>
      </c>
      <c r="H4487" s="41" t="str">
        <f aca="false">IF(A4487="","",INDEX(P_Zone,F4487))</f>
        <v>South</v>
      </c>
      <c r="I4487" s="41" t="n">
        <f aca="false">IF(A4487="","",IF(D4487="Delivered",IF(B4487&lt;=INDEX(P_Due,F4487),1,0),0))</f>
        <v>1</v>
      </c>
    </row>
    <row r="4488" customFormat="false" ht="15" hidden="false" customHeight="false" outlineLevel="0" collapsed="false">
      <c r="A4488" s="37" t="n">
        <v>1004002</v>
      </c>
      <c r="B4488" s="38" t="n">
        <v>46291</v>
      </c>
      <c r="C4488" s="39" t="n">
        <v>1</v>
      </c>
      <c r="D4488" s="39" t="s">
        <v>26</v>
      </c>
      <c r="E4488" s="39"/>
      <c r="F4488" s="41" t="n">
        <f aca="false">IF(A4488="","",MATCH(A4488,P_ID,1))</f>
        <v>4002</v>
      </c>
      <c r="G4488" s="41" t="str">
        <f aca="false">IF(A4488="","",INDEX(P_Svc,F4488))</f>
        <v>Standard</v>
      </c>
      <c r="H4488" s="41" t="str">
        <f aca="false">IF(A4488="","",INDEX(P_Zone,F4488))</f>
        <v>North</v>
      </c>
      <c r="I4488" s="41" t="n">
        <f aca="false">IF(A4488="","",IF(D4488="Delivered",IF(B4488&lt;=INDEX(P_Due,F4488),1,0),0))</f>
        <v>1</v>
      </c>
    </row>
    <row r="4489" customFormat="false" ht="15" hidden="false" customHeight="false" outlineLevel="0" collapsed="false">
      <c r="A4489" s="37" t="n">
        <v>1004003</v>
      </c>
      <c r="B4489" s="38" t="n">
        <v>46291</v>
      </c>
      <c r="C4489" s="39" t="n">
        <v>1</v>
      </c>
      <c r="D4489" s="39" t="s">
        <v>26</v>
      </c>
      <c r="E4489" s="39"/>
      <c r="F4489" s="41" t="n">
        <f aca="false">IF(A4489="","",MATCH(A4489,P_ID,1))</f>
        <v>4003</v>
      </c>
      <c r="G4489" s="41" t="str">
        <f aca="false">IF(A4489="","",INDEX(P_Svc,F4489))</f>
        <v>Standard</v>
      </c>
      <c r="H4489" s="41" t="str">
        <f aca="false">IF(A4489="","",INDEX(P_Zone,F4489))</f>
        <v>Central</v>
      </c>
      <c r="I4489" s="41" t="n">
        <f aca="false">IF(A4489="","",IF(D4489="Delivered",IF(B4489&lt;=INDEX(P_Due,F4489),1,0),0))</f>
        <v>1</v>
      </c>
    </row>
    <row r="4490" customFormat="false" ht="15" hidden="false" customHeight="false" outlineLevel="0" collapsed="false">
      <c r="A4490" s="37" t="n">
        <v>1004103</v>
      </c>
      <c r="B4490" s="38" t="n">
        <v>46293</v>
      </c>
      <c r="C4490" s="39" t="n">
        <v>1</v>
      </c>
      <c r="D4490" s="39" t="s">
        <v>26</v>
      </c>
      <c r="E4490" s="39"/>
      <c r="F4490" s="41" t="n">
        <f aca="false">IF(A4490="","",MATCH(A4490,P_ID,1))</f>
        <v>4103</v>
      </c>
      <c r="G4490" s="41" t="str">
        <f aca="false">IF(A4490="","",INDEX(P_Svc,F4490))</f>
        <v>Express</v>
      </c>
      <c r="H4490" s="41" t="str">
        <f aca="false">IF(A4490="","",INDEX(P_Zone,F4490))</f>
        <v>Central</v>
      </c>
      <c r="I4490" s="41" t="n">
        <f aca="false">IF(A4490="","",IF(D4490="Delivered",IF(B4490&lt;=INDEX(P_Due,F4490),1,0),0))</f>
        <v>1</v>
      </c>
    </row>
    <row r="4491" customFormat="false" ht="15" hidden="false" customHeight="false" outlineLevel="0" collapsed="false">
      <c r="A4491" s="37" t="n">
        <v>1004111</v>
      </c>
      <c r="B4491" s="38" t="n">
        <v>46293</v>
      </c>
      <c r="C4491" s="39" t="n">
        <v>1</v>
      </c>
      <c r="D4491" s="39" t="s">
        <v>26</v>
      </c>
      <c r="E4491" s="39"/>
      <c r="F4491" s="41" t="n">
        <f aca="false">IF(A4491="","",MATCH(A4491,P_ID,1))</f>
        <v>4111</v>
      </c>
      <c r="G4491" s="41" t="str">
        <f aca="false">IF(A4491="","",INDEX(P_Svc,F4491))</f>
        <v>Express</v>
      </c>
      <c r="H4491" s="41" t="str">
        <f aca="false">IF(A4491="","",INDEX(P_Zone,F4491))</f>
        <v>North</v>
      </c>
      <c r="I4491" s="41" t="n">
        <f aca="false">IF(A4491="","",IF(D4491="Delivered",IF(B4491&lt;=INDEX(P_Due,F4491),1,0),0))</f>
        <v>1</v>
      </c>
    </row>
    <row r="4492" customFormat="false" ht="15" hidden="false" customHeight="false" outlineLevel="0" collapsed="false">
      <c r="A4492" s="37" t="n">
        <v>1004131</v>
      </c>
      <c r="B4492" s="38" t="n">
        <v>46293</v>
      </c>
      <c r="C4492" s="39" t="n">
        <v>1</v>
      </c>
      <c r="D4492" s="39" t="s">
        <v>26</v>
      </c>
      <c r="E4492" s="39"/>
      <c r="F4492" s="41" t="n">
        <f aca="false">IF(A4492="","",MATCH(A4492,P_ID,1))</f>
        <v>4131</v>
      </c>
      <c r="G4492" s="41" t="str">
        <f aca="false">IF(A4492="","",INDEX(P_Svc,F4492))</f>
        <v>Express</v>
      </c>
      <c r="H4492" s="41" t="str">
        <f aca="false">IF(A4492="","",INDEX(P_Zone,F4492))</f>
        <v>North</v>
      </c>
      <c r="I4492" s="41" t="n">
        <f aca="false">IF(A4492="","",IF(D4492="Delivered",IF(B4492&lt;=INDEX(P_Due,F4492),1,0),0))</f>
        <v>1</v>
      </c>
    </row>
    <row r="4493" customFormat="false" ht="15" hidden="false" customHeight="false" outlineLevel="0" collapsed="false">
      <c r="A4493" s="37" t="n">
        <v>1004155</v>
      </c>
      <c r="B4493" s="38" t="n">
        <v>46293</v>
      </c>
      <c r="C4493" s="39" t="n">
        <v>1</v>
      </c>
      <c r="D4493" s="39" t="s">
        <v>79</v>
      </c>
      <c r="E4493" s="39" t="s">
        <v>38</v>
      </c>
      <c r="F4493" s="41" t="n">
        <f aca="false">IF(A4493="","",MATCH(A4493,P_ID,1))</f>
        <v>4155</v>
      </c>
      <c r="G4493" s="41" t="str">
        <f aca="false">IF(A4493="","",INDEX(P_Svc,F4493))</f>
        <v>Express</v>
      </c>
      <c r="H4493" s="41" t="str">
        <f aca="false">IF(A4493="","",INDEX(P_Zone,F4493))</f>
        <v>West</v>
      </c>
      <c r="I4493" s="41" t="n">
        <f aca="false">IF(A4493="","",IF(D4493="Delivered",IF(B4493&lt;=INDEX(P_Due,F4493),1,0),0))</f>
        <v>0</v>
      </c>
    </row>
    <row r="4494" customFormat="false" ht="15" hidden="false" customHeight="false" outlineLevel="0" collapsed="false">
      <c r="A4494" s="37" t="n">
        <v>1004241</v>
      </c>
      <c r="B4494" s="38" t="n">
        <v>46293</v>
      </c>
      <c r="C4494" s="39" t="n">
        <v>1</v>
      </c>
      <c r="D4494" s="39" t="s">
        <v>79</v>
      </c>
      <c r="E4494" s="39" t="s">
        <v>32</v>
      </c>
      <c r="F4494" s="41" t="n">
        <f aca="false">IF(A4494="","",MATCH(A4494,P_ID,1))</f>
        <v>4241</v>
      </c>
      <c r="G4494" s="41" t="str">
        <f aca="false">IF(A4494="","",INDEX(P_Svc,F4494))</f>
        <v>Express</v>
      </c>
      <c r="H4494" s="41" t="str">
        <f aca="false">IF(A4494="","",INDEX(P_Zone,F4494))</f>
        <v>East</v>
      </c>
      <c r="I4494" s="41" t="n">
        <f aca="false">IF(A4494="","",IF(D4494="Delivered",IF(B4494&lt;=INDEX(P_Due,F4494),1,0),0))</f>
        <v>0</v>
      </c>
    </row>
    <row r="4495" customFormat="false" ht="15" hidden="false" customHeight="false" outlineLevel="0" collapsed="false">
      <c r="A4495" s="37" t="n">
        <v>1004248</v>
      </c>
      <c r="B4495" s="38" t="n">
        <v>46293</v>
      </c>
      <c r="C4495" s="39" t="n">
        <v>1</v>
      </c>
      <c r="D4495" s="39" t="s">
        <v>26</v>
      </c>
      <c r="E4495" s="39"/>
      <c r="F4495" s="41" t="n">
        <f aca="false">IF(A4495="","",MATCH(A4495,P_ID,1))</f>
        <v>4248</v>
      </c>
      <c r="G4495" s="41" t="str">
        <f aca="false">IF(A4495="","",INDEX(P_Svc,F4495))</f>
        <v>Express</v>
      </c>
      <c r="H4495" s="41" t="str">
        <f aca="false">IF(A4495="","",INDEX(P_Zone,F4495))</f>
        <v>Central</v>
      </c>
      <c r="I4495" s="41" t="n">
        <f aca="false">IF(A4495="","",IF(D4495="Delivered",IF(B4495&lt;=INDEX(P_Due,F4495),1,0),0))</f>
        <v>1</v>
      </c>
    </row>
    <row r="4496" customFormat="false" ht="15" hidden="false" customHeight="false" outlineLevel="0" collapsed="false">
      <c r="A4496" s="37" t="n">
        <v>1004257</v>
      </c>
      <c r="B4496" s="38" t="n">
        <v>46293</v>
      </c>
      <c r="C4496" s="39" t="n">
        <v>1</v>
      </c>
      <c r="D4496" s="39" t="s">
        <v>26</v>
      </c>
      <c r="E4496" s="39"/>
      <c r="F4496" s="41" t="n">
        <f aca="false">IF(A4496="","",MATCH(A4496,P_ID,1))</f>
        <v>4257</v>
      </c>
      <c r="G4496" s="41" t="str">
        <f aca="false">IF(A4496="","",INDEX(P_Svc,F4496))</f>
        <v>Express</v>
      </c>
      <c r="H4496" s="41" t="str">
        <f aca="false">IF(A4496="","",INDEX(P_Zone,F4496))</f>
        <v>Central</v>
      </c>
      <c r="I4496" s="41" t="n">
        <f aca="false">IF(A4496="","",IF(D4496="Delivered",IF(B4496&lt;=INDEX(P_Due,F4496),1,0),0))</f>
        <v>1</v>
      </c>
    </row>
    <row r="4497" customFormat="false" ht="15" hidden="false" customHeight="false" outlineLevel="0" collapsed="false">
      <c r="A4497" s="37" t="n">
        <v>1004005</v>
      </c>
      <c r="B4497" s="38" t="n">
        <v>46293</v>
      </c>
      <c r="C4497" s="39" t="n">
        <v>2</v>
      </c>
      <c r="D4497" s="39" t="s">
        <v>26</v>
      </c>
      <c r="E4497" s="39"/>
      <c r="F4497" s="41" t="n">
        <f aca="false">IF(A4497="","",MATCH(A4497,P_ID,1))</f>
        <v>4005</v>
      </c>
      <c r="G4497" s="41" t="str">
        <f aca="false">IF(A4497="","",INDEX(P_Svc,F4497))</f>
        <v>Express</v>
      </c>
      <c r="H4497" s="41" t="str">
        <f aca="false">IF(A4497="","",INDEX(P_Zone,F4497))</f>
        <v>South</v>
      </c>
      <c r="I4497" s="41" t="n">
        <f aca="false">IF(A4497="","",IF(D4497="Delivered",IF(B4497&lt;=INDEX(P_Due,F4497),1,0),0))</f>
        <v>1</v>
      </c>
    </row>
    <row r="4498" customFormat="false" ht="15" hidden="false" customHeight="false" outlineLevel="0" collapsed="false">
      <c r="A4498" s="37" t="n">
        <v>1004108</v>
      </c>
      <c r="B4498" s="38" t="n">
        <v>46293</v>
      </c>
      <c r="C4498" s="39" t="n">
        <v>3</v>
      </c>
      <c r="D4498" s="39" t="s">
        <v>26</v>
      </c>
      <c r="E4498" s="39"/>
      <c r="F4498" s="41" t="n">
        <f aca="false">IF(A4498="","",MATCH(A4498,P_ID,1))</f>
        <v>4108</v>
      </c>
      <c r="G4498" s="41" t="str">
        <f aca="false">IF(A4498="","",INDEX(P_Svc,F4498))</f>
        <v>Express</v>
      </c>
      <c r="H4498" s="41" t="str">
        <f aca="false">IF(A4498="","",INDEX(P_Zone,F4498))</f>
        <v>South</v>
      </c>
      <c r="I4498" s="41" t="n">
        <f aca="false">IF(A4498="","",IF(D4498="Delivered",IF(B4498&lt;=INDEX(P_Due,F4498),1,0),0))</f>
        <v>1</v>
      </c>
    </row>
    <row r="4499" customFormat="false" ht="15" hidden="false" customHeight="false" outlineLevel="0" collapsed="false">
      <c r="A4499" s="37" t="n">
        <v>1004132</v>
      </c>
      <c r="B4499" s="38" t="n">
        <v>46293</v>
      </c>
      <c r="C4499" s="39" t="n">
        <v>1</v>
      </c>
      <c r="D4499" s="39" t="s">
        <v>26</v>
      </c>
      <c r="E4499" s="39"/>
      <c r="F4499" s="41" t="n">
        <f aca="false">IF(A4499="","",MATCH(A4499,P_ID,1))</f>
        <v>4132</v>
      </c>
      <c r="G4499" s="41" t="str">
        <f aca="false">IF(A4499="","",INDEX(P_Svc,F4499))</f>
        <v>Express</v>
      </c>
      <c r="H4499" s="41" t="str">
        <f aca="false">IF(A4499="","",INDEX(P_Zone,F4499))</f>
        <v>West</v>
      </c>
      <c r="I4499" s="41" t="n">
        <f aca="false">IF(A4499="","",IF(D4499="Delivered",IF(B4499&lt;=INDEX(P_Due,F4499),1,0),0))</f>
        <v>1</v>
      </c>
    </row>
    <row r="4500" customFormat="false" ht="15" hidden="false" customHeight="false" outlineLevel="0" collapsed="false">
      <c r="A4500" s="37" t="n">
        <v>1004159</v>
      </c>
      <c r="B4500" s="38" t="n">
        <v>46293</v>
      </c>
      <c r="C4500" s="39" t="n">
        <v>1</v>
      </c>
      <c r="D4500" s="39" t="s">
        <v>26</v>
      </c>
      <c r="E4500" s="39"/>
      <c r="F4500" s="41" t="n">
        <f aca="false">IF(A4500="","",MATCH(A4500,P_ID,1))</f>
        <v>4159</v>
      </c>
      <c r="G4500" s="41" t="str">
        <f aca="false">IF(A4500="","",INDEX(P_Svc,F4500))</f>
        <v>Express</v>
      </c>
      <c r="H4500" s="41" t="str">
        <f aca="false">IF(A4500="","",INDEX(P_Zone,F4500))</f>
        <v>South</v>
      </c>
      <c r="I4500" s="41" t="n">
        <f aca="false">IF(A4500="","",IF(D4500="Delivered",IF(B4500&lt;=INDEX(P_Due,F4500),1,0),0))</f>
        <v>1</v>
      </c>
    </row>
    <row r="4501" customFormat="false" ht="15" hidden="false" customHeight="false" outlineLevel="0" collapsed="false">
      <c r="A4501" s="37" t="n">
        <v>1004191</v>
      </c>
      <c r="B4501" s="38" t="n">
        <v>46293</v>
      </c>
      <c r="C4501" s="39" t="n">
        <v>1</v>
      </c>
      <c r="D4501" s="39" t="s">
        <v>26</v>
      </c>
      <c r="E4501" s="39"/>
      <c r="F4501" s="41" t="n">
        <f aca="false">IF(A4501="","",MATCH(A4501,P_ID,1))</f>
        <v>4191</v>
      </c>
      <c r="G4501" s="41" t="str">
        <f aca="false">IF(A4501="","",INDEX(P_Svc,F4501))</f>
        <v>Express</v>
      </c>
      <c r="H4501" s="41" t="str">
        <f aca="false">IF(A4501="","",INDEX(P_Zone,F4501))</f>
        <v>South</v>
      </c>
      <c r="I4501" s="41" t="n">
        <f aca="false">IF(A4501="","",IF(D4501="Delivered",IF(B4501&lt;=INDEX(P_Due,F4501),1,0),0))</f>
        <v>1</v>
      </c>
    </row>
    <row r="4502" customFormat="false" ht="15" hidden="false" customHeight="false" outlineLevel="0" collapsed="false">
      <c r="A4502" s="37" t="n">
        <v>1004212</v>
      </c>
      <c r="B4502" s="38" t="n">
        <v>46293</v>
      </c>
      <c r="C4502" s="39" t="n">
        <v>1</v>
      </c>
      <c r="D4502" s="39" t="s">
        <v>26</v>
      </c>
      <c r="E4502" s="39"/>
      <c r="F4502" s="41" t="n">
        <f aca="false">IF(A4502="","",MATCH(A4502,P_ID,1))</f>
        <v>4212</v>
      </c>
      <c r="G4502" s="41" t="str">
        <f aca="false">IF(A4502="","",INDEX(P_Svc,F4502))</f>
        <v>Express</v>
      </c>
      <c r="H4502" s="41" t="str">
        <f aca="false">IF(A4502="","",INDEX(P_Zone,F4502))</f>
        <v>East</v>
      </c>
      <c r="I4502" s="41" t="n">
        <f aca="false">IF(A4502="","",IF(D4502="Delivered",IF(B4502&lt;=INDEX(P_Due,F4502),1,0),0))</f>
        <v>1</v>
      </c>
    </row>
    <row r="4503" customFormat="false" ht="15" hidden="false" customHeight="false" outlineLevel="0" collapsed="false">
      <c r="A4503" s="37" t="n">
        <v>1004217</v>
      </c>
      <c r="B4503" s="38" t="n">
        <v>46293</v>
      </c>
      <c r="C4503" s="39" t="n">
        <v>1</v>
      </c>
      <c r="D4503" s="39" t="s">
        <v>26</v>
      </c>
      <c r="E4503" s="39"/>
      <c r="F4503" s="41" t="n">
        <f aca="false">IF(A4503="","",MATCH(A4503,P_ID,1))</f>
        <v>4217</v>
      </c>
      <c r="G4503" s="41" t="str">
        <f aca="false">IF(A4503="","",INDEX(P_Svc,F4503))</f>
        <v>Express</v>
      </c>
      <c r="H4503" s="41" t="str">
        <f aca="false">IF(A4503="","",INDEX(P_Zone,F4503))</f>
        <v>South</v>
      </c>
      <c r="I4503" s="41" t="n">
        <f aca="false">IF(A4503="","",IF(D4503="Delivered",IF(B4503&lt;=INDEX(P_Due,F4503),1,0),0))</f>
        <v>1</v>
      </c>
    </row>
    <row r="4504" customFormat="false" ht="15" hidden="false" customHeight="false" outlineLevel="0" collapsed="false">
      <c r="A4504" s="37" t="n">
        <v>1004272</v>
      </c>
      <c r="B4504" s="38" t="n">
        <v>46293</v>
      </c>
      <c r="C4504" s="39" t="n">
        <v>1</v>
      </c>
      <c r="D4504" s="39" t="s">
        <v>26</v>
      </c>
      <c r="E4504" s="39"/>
      <c r="F4504" s="41" t="n">
        <f aca="false">IF(A4504="","",MATCH(A4504,P_ID,1))</f>
        <v>4272</v>
      </c>
      <c r="G4504" s="41" t="str">
        <f aca="false">IF(A4504="","",INDEX(P_Svc,F4504))</f>
        <v>Express</v>
      </c>
      <c r="H4504" s="41" t="str">
        <f aca="false">IF(A4504="","",INDEX(P_Zone,F4504))</f>
        <v>West</v>
      </c>
      <c r="I4504" s="41" t="n">
        <f aca="false">IF(A4504="","",IF(D4504="Delivered",IF(B4504&lt;=INDEX(P_Due,F4504),1,0),0))</f>
        <v>1</v>
      </c>
    </row>
    <row r="4505" customFormat="false" ht="15" hidden="false" customHeight="false" outlineLevel="0" collapsed="false">
      <c r="A4505" s="37" t="n">
        <v>1004291</v>
      </c>
      <c r="B4505" s="38" t="n">
        <v>46293</v>
      </c>
      <c r="C4505" s="39" t="n">
        <v>2</v>
      </c>
      <c r="D4505" s="39" t="s">
        <v>26</v>
      </c>
      <c r="E4505" s="39"/>
      <c r="F4505" s="41" t="n">
        <f aca="false">IF(A4505="","",MATCH(A4505,P_ID,1))</f>
        <v>4291</v>
      </c>
      <c r="G4505" s="41" t="str">
        <f aca="false">IF(A4505="","",INDEX(P_Svc,F4505))</f>
        <v>Express</v>
      </c>
      <c r="H4505" s="41" t="str">
        <f aca="false">IF(A4505="","",INDEX(P_Zone,F4505))</f>
        <v>East</v>
      </c>
      <c r="I4505" s="41" t="n">
        <f aca="false">IF(A4505="","",IF(D4505="Delivered",IF(B4505&lt;=INDEX(P_Due,F4505),1,0),0))</f>
        <v>1</v>
      </c>
    </row>
    <row r="4506" customFormat="false" ht="15" hidden="false" customHeight="false" outlineLevel="0" collapsed="false">
      <c r="A4506" s="37" t="n">
        <v>1004332</v>
      </c>
      <c r="B4506" s="38" t="n">
        <v>46293</v>
      </c>
      <c r="C4506" s="39" t="n">
        <v>1</v>
      </c>
      <c r="D4506" s="39" t="s">
        <v>26</v>
      </c>
      <c r="E4506" s="39"/>
      <c r="F4506" s="41" t="n">
        <f aca="false">IF(A4506="","",MATCH(A4506,P_ID,1))</f>
        <v>4332</v>
      </c>
      <c r="G4506" s="41" t="str">
        <f aca="false">IF(A4506="","",INDEX(P_Svc,F4506))</f>
        <v>Express</v>
      </c>
      <c r="H4506" s="41" t="str">
        <f aca="false">IF(A4506="","",INDEX(P_Zone,F4506))</f>
        <v>Central</v>
      </c>
      <c r="I4506" s="41" t="n">
        <f aca="false">IF(A4506="","",IF(D4506="Delivered",IF(B4506&lt;=INDEX(P_Due,F4506),1,0),0))</f>
        <v>1</v>
      </c>
    </row>
    <row r="4507" customFormat="false" ht="15" hidden="false" customHeight="false" outlineLevel="0" collapsed="false">
      <c r="A4507" s="37" t="n">
        <v>1004333</v>
      </c>
      <c r="B4507" s="38" t="n">
        <v>46293</v>
      </c>
      <c r="C4507" s="39" t="n">
        <v>1</v>
      </c>
      <c r="D4507" s="39" t="s">
        <v>26</v>
      </c>
      <c r="E4507" s="39"/>
      <c r="F4507" s="41" t="n">
        <f aca="false">IF(A4507="","",MATCH(A4507,P_ID,1))</f>
        <v>4333</v>
      </c>
      <c r="G4507" s="41" t="str">
        <f aca="false">IF(A4507="","",INDEX(P_Svc,F4507))</f>
        <v>Express</v>
      </c>
      <c r="H4507" s="41" t="str">
        <f aca="false">IF(A4507="","",INDEX(P_Zone,F4507))</f>
        <v>North</v>
      </c>
      <c r="I4507" s="41" t="n">
        <f aca="false">IF(A4507="","",IF(D4507="Delivered",IF(B4507&lt;=INDEX(P_Due,F4507),1,0),0))</f>
        <v>1</v>
      </c>
    </row>
    <row r="4508" customFormat="false" ht="15" hidden="false" customHeight="false" outlineLevel="0" collapsed="false">
      <c r="A4508" s="37" t="n">
        <v>1004336</v>
      </c>
      <c r="B4508" s="38" t="n">
        <v>46293</v>
      </c>
      <c r="C4508" s="39" t="n">
        <v>1</v>
      </c>
      <c r="D4508" s="39" t="s">
        <v>26</v>
      </c>
      <c r="E4508" s="39"/>
      <c r="F4508" s="41" t="n">
        <f aca="false">IF(A4508="","",MATCH(A4508,P_ID,1))</f>
        <v>4336</v>
      </c>
      <c r="G4508" s="41" t="str">
        <f aca="false">IF(A4508="","",INDEX(P_Svc,F4508))</f>
        <v>Express</v>
      </c>
      <c r="H4508" s="41" t="str">
        <f aca="false">IF(A4508="","",INDEX(P_Zone,F4508))</f>
        <v>North</v>
      </c>
      <c r="I4508" s="41" t="n">
        <f aca="false">IF(A4508="","",IF(D4508="Delivered",IF(B4508&lt;=INDEX(P_Due,F4508),1,0),0))</f>
        <v>1</v>
      </c>
    </row>
    <row r="4509" customFormat="false" ht="15" hidden="false" customHeight="false" outlineLevel="0" collapsed="false">
      <c r="A4509" s="37" t="n">
        <v>1004344</v>
      </c>
      <c r="B4509" s="38" t="n">
        <v>46293</v>
      </c>
      <c r="C4509" s="39" t="n">
        <v>1</v>
      </c>
      <c r="D4509" s="39" t="s">
        <v>26</v>
      </c>
      <c r="E4509" s="39"/>
      <c r="F4509" s="41" t="n">
        <f aca="false">IF(A4509="","",MATCH(A4509,P_ID,1))</f>
        <v>4344</v>
      </c>
      <c r="G4509" s="41" t="str">
        <f aca="false">IF(A4509="","",INDEX(P_Svc,F4509))</f>
        <v>Express</v>
      </c>
      <c r="H4509" s="41" t="str">
        <f aca="false">IF(A4509="","",INDEX(P_Zone,F4509))</f>
        <v>West</v>
      </c>
      <c r="I4509" s="41" t="n">
        <f aca="false">IF(A4509="","",IF(D4509="Delivered",IF(B4509&lt;=INDEX(P_Due,F4509),1,0),0))</f>
        <v>1</v>
      </c>
    </row>
    <row r="4510" customFormat="false" ht="15" hidden="false" customHeight="false" outlineLevel="0" collapsed="false">
      <c r="A4510" s="37" t="n">
        <v>1004358</v>
      </c>
      <c r="B4510" s="38" t="n">
        <v>46293</v>
      </c>
      <c r="C4510" s="39" t="n">
        <v>1</v>
      </c>
      <c r="D4510" s="39" t="s">
        <v>26</v>
      </c>
      <c r="E4510" s="39"/>
      <c r="F4510" s="41" t="n">
        <f aca="false">IF(A4510="","",MATCH(A4510,P_ID,1))</f>
        <v>4358</v>
      </c>
      <c r="G4510" s="41" t="str">
        <f aca="false">IF(A4510="","",INDEX(P_Svc,F4510))</f>
        <v>Express</v>
      </c>
      <c r="H4510" s="41" t="str">
        <f aca="false">IF(A4510="","",INDEX(P_Zone,F4510))</f>
        <v>Central</v>
      </c>
      <c r="I4510" s="41" t="n">
        <f aca="false">IF(A4510="","",IF(D4510="Delivered",IF(B4510&lt;=INDEX(P_Due,F4510),1,0),0))</f>
        <v>1</v>
      </c>
    </row>
    <row r="4511" customFormat="false" ht="15" hidden="false" customHeight="false" outlineLevel="0" collapsed="false">
      <c r="A4511" s="37" t="n">
        <v>1004363</v>
      </c>
      <c r="B4511" s="38" t="n">
        <v>46293</v>
      </c>
      <c r="C4511" s="39" t="n">
        <v>1</v>
      </c>
      <c r="D4511" s="39" t="s">
        <v>26</v>
      </c>
      <c r="E4511" s="39"/>
      <c r="F4511" s="41" t="n">
        <f aca="false">IF(A4511="","",MATCH(A4511,P_ID,1))</f>
        <v>4363</v>
      </c>
      <c r="G4511" s="41" t="str">
        <f aca="false">IF(A4511="","",INDEX(P_Svc,F4511))</f>
        <v>Express</v>
      </c>
      <c r="H4511" s="41" t="str">
        <f aca="false">IF(A4511="","",INDEX(P_Zone,F4511))</f>
        <v>North</v>
      </c>
      <c r="I4511" s="41" t="n">
        <f aca="false">IF(A4511="","",IF(D4511="Delivered",IF(B4511&lt;=INDEX(P_Due,F4511),1,0),0))</f>
        <v>1</v>
      </c>
    </row>
    <row r="4512" customFormat="false" ht="15" hidden="false" customHeight="false" outlineLevel="0" collapsed="false">
      <c r="A4512" s="37" t="n">
        <v>1004369</v>
      </c>
      <c r="B4512" s="38" t="n">
        <v>46293</v>
      </c>
      <c r="C4512" s="39" t="n">
        <v>1</v>
      </c>
      <c r="D4512" s="39" t="s">
        <v>26</v>
      </c>
      <c r="E4512" s="39"/>
      <c r="F4512" s="41" t="n">
        <f aca="false">IF(A4512="","",MATCH(A4512,P_ID,1))</f>
        <v>4369</v>
      </c>
      <c r="G4512" s="41" t="str">
        <f aca="false">IF(A4512="","",INDEX(P_Svc,F4512))</f>
        <v>Express</v>
      </c>
      <c r="H4512" s="41" t="str">
        <f aca="false">IF(A4512="","",INDEX(P_Zone,F4512))</f>
        <v>Central</v>
      </c>
      <c r="I4512" s="41" t="n">
        <f aca="false">IF(A4512="","",IF(D4512="Delivered",IF(B4512&lt;=INDEX(P_Due,F4512),1,0),0))</f>
        <v>1</v>
      </c>
    </row>
    <row r="4513" customFormat="false" ht="15" hidden="false" customHeight="false" outlineLevel="0" collapsed="false">
      <c r="A4513" s="37" t="n">
        <v>1004395</v>
      </c>
      <c r="B4513" s="38" t="n">
        <v>46293</v>
      </c>
      <c r="C4513" s="39" t="n">
        <v>1</v>
      </c>
      <c r="D4513" s="39" t="s">
        <v>26</v>
      </c>
      <c r="E4513" s="39"/>
      <c r="F4513" s="41" t="n">
        <f aca="false">IF(A4513="","",MATCH(A4513,P_ID,1))</f>
        <v>4395</v>
      </c>
      <c r="G4513" s="41" t="str">
        <f aca="false">IF(A4513="","",INDEX(P_Svc,F4513))</f>
        <v>Express</v>
      </c>
      <c r="H4513" s="41" t="str">
        <f aca="false">IF(A4513="","",INDEX(P_Zone,F4513))</f>
        <v>South</v>
      </c>
      <c r="I4513" s="41" t="n">
        <f aca="false">IF(A4513="","",IF(D4513="Delivered",IF(B4513&lt;=INDEX(P_Due,F4513),1,0),0))</f>
        <v>1</v>
      </c>
    </row>
    <row r="4514" customFormat="false" ht="15" hidden="false" customHeight="false" outlineLevel="0" collapsed="false">
      <c r="A4514" s="37" t="n">
        <v>1004398</v>
      </c>
      <c r="B4514" s="38" t="n">
        <v>46293</v>
      </c>
      <c r="C4514" s="39" t="n">
        <v>1</v>
      </c>
      <c r="D4514" s="39" t="s">
        <v>26</v>
      </c>
      <c r="E4514" s="39"/>
      <c r="F4514" s="41" t="n">
        <f aca="false">IF(A4514="","",MATCH(A4514,P_ID,1))</f>
        <v>4398</v>
      </c>
      <c r="G4514" s="41" t="str">
        <f aca="false">IF(A4514="","",INDEX(P_Svc,F4514))</f>
        <v>Express</v>
      </c>
      <c r="H4514" s="41" t="str">
        <f aca="false">IF(A4514="","",INDEX(P_Zone,F4514))</f>
        <v>North</v>
      </c>
      <c r="I4514" s="41" t="n">
        <f aca="false">IF(A4514="","",IF(D4514="Delivered",IF(B4514&lt;=INDEX(P_Due,F4514),1,0),0))</f>
        <v>1</v>
      </c>
    </row>
    <row r="4515" customFormat="false" ht="15" hidden="false" customHeight="false" outlineLevel="0" collapsed="false">
      <c r="A4515" s="37" t="n">
        <v>1004403</v>
      </c>
      <c r="B4515" s="38" t="n">
        <v>46293</v>
      </c>
      <c r="C4515" s="39" t="n">
        <v>1</v>
      </c>
      <c r="D4515" s="39" t="s">
        <v>26</v>
      </c>
      <c r="E4515" s="39"/>
      <c r="F4515" s="41" t="n">
        <f aca="false">IF(A4515="","",MATCH(A4515,P_ID,1))</f>
        <v>4403</v>
      </c>
      <c r="G4515" s="41" t="str">
        <f aca="false">IF(A4515="","",INDEX(P_Svc,F4515))</f>
        <v>Express</v>
      </c>
      <c r="H4515" s="41" t="str">
        <f aca="false">IF(A4515="","",INDEX(P_Zone,F4515))</f>
        <v>South</v>
      </c>
      <c r="I4515" s="41" t="n">
        <f aca="false">IF(A4515="","",IF(D4515="Delivered",IF(B4515&lt;=INDEX(P_Due,F4515),1,0),0))</f>
        <v>1</v>
      </c>
    </row>
    <row r="4516" customFormat="false" ht="15" hidden="false" customHeight="false" outlineLevel="0" collapsed="false">
      <c r="A4516" s="37" t="n">
        <v>1004419</v>
      </c>
      <c r="B4516" s="38" t="n">
        <v>46293</v>
      </c>
      <c r="C4516" s="39" t="n">
        <v>1</v>
      </c>
      <c r="D4516" s="39" t="s">
        <v>26</v>
      </c>
      <c r="E4516" s="39"/>
      <c r="F4516" s="41" t="n">
        <f aca="false">IF(A4516="","",MATCH(A4516,P_ID,1))</f>
        <v>4419</v>
      </c>
      <c r="G4516" s="41" t="str">
        <f aca="false">IF(A4516="","",INDEX(P_Svc,F4516))</f>
        <v>Express</v>
      </c>
      <c r="H4516" s="41" t="str">
        <f aca="false">IF(A4516="","",INDEX(P_Zone,F4516))</f>
        <v>East</v>
      </c>
      <c r="I4516" s="41" t="n">
        <f aca="false">IF(A4516="","",IF(D4516="Delivered",IF(B4516&lt;=INDEX(P_Due,F4516),1,0),0))</f>
        <v>1</v>
      </c>
    </row>
    <row r="4517" customFormat="false" ht="15" hidden="false" customHeight="false" outlineLevel="0" collapsed="false">
      <c r="A4517" s="37" t="n">
        <v>1004425</v>
      </c>
      <c r="B4517" s="38" t="n">
        <v>46293</v>
      </c>
      <c r="C4517" s="39" t="n">
        <v>1</v>
      </c>
      <c r="D4517" s="39" t="s">
        <v>26</v>
      </c>
      <c r="E4517" s="39"/>
      <c r="F4517" s="41" t="n">
        <f aca="false">IF(A4517="","",MATCH(A4517,P_ID,1))</f>
        <v>4425</v>
      </c>
      <c r="G4517" s="41" t="str">
        <f aca="false">IF(A4517="","",INDEX(P_Svc,F4517))</f>
        <v>Express</v>
      </c>
      <c r="H4517" s="41" t="str">
        <f aca="false">IF(A4517="","",INDEX(P_Zone,F4517))</f>
        <v>North</v>
      </c>
      <c r="I4517" s="41" t="n">
        <f aca="false">IF(A4517="","",IF(D4517="Delivered",IF(B4517&lt;=INDEX(P_Due,F4517),1,0),0))</f>
        <v>1</v>
      </c>
    </row>
    <row r="4518" customFormat="false" ht="15" hidden="false" customHeight="false" outlineLevel="0" collapsed="false">
      <c r="A4518" s="37" t="n">
        <v>1004458</v>
      </c>
      <c r="B4518" s="38" t="n">
        <v>46293</v>
      </c>
      <c r="C4518" s="39" t="n">
        <v>1</v>
      </c>
      <c r="D4518" s="39" t="s">
        <v>26</v>
      </c>
      <c r="E4518" s="39"/>
      <c r="F4518" s="41" t="n">
        <f aca="false">IF(A4518="","",MATCH(A4518,P_ID,1))</f>
        <v>4458</v>
      </c>
      <c r="G4518" s="41" t="str">
        <f aca="false">IF(A4518="","",INDEX(P_Svc,F4518))</f>
        <v>Express</v>
      </c>
      <c r="H4518" s="41" t="str">
        <f aca="false">IF(A4518="","",INDEX(P_Zone,F4518))</f>
        <v>Central</v>
      </c>
      <c r="I4518" s="41" t="n">
        <f aca="false">IF(A4518="","",IF(D4518="Delivered",IF(B4518&lt;=INDEX(P_Due,F4518),1,0),0))</f>
        <v>1</v>
      </c>
    </row>
    <row r="4519" customFormat="false" ht="15" hidden="false" customHeight="false" outlineLevel="0" collapsed="false">
      <c r="A4519" s="37" t="n">
        <v>1004461</v>
      </c>
      <c r="B4519" s="38" t="n">
        <v>46293</v>
      </c>
      <c r="C4519" s="39" t="n">
        <v>1</v>
      </c>
      <c r="D4519" s="39" t="s">
        <v>26</v>
      </c>
      <c r="E4519" s="39"/>
      <c r="F4519" s="41" t="n">
        <f aca="false">IF(A4519="","",MATCH(A4519,P_ID,1))</f>
        <v>4461</v>
      </c>
      <c r="G4519" s="41" t="str">
        <f aca="false">IF(A4519="","",INDEX(P_Svc,F4519))</f>
        <v>Express</v>
      </c>
      <c r="H4519" s="41" t="str">
        <f aca="false">IF(A4519="","",INDEX(P_Zone,F4519))</f>
        <v>South</v>
      </c>
      <c r="I4519" s="41" t="n">
        <f aca="false">IF(A4519="","",IF(D4519="Delivered",IF(B4519&lt;=INDEX(P_Due,F4519),1,0),0))</f>
        <v>1</v>
      </c>
    </row>
    <row r="4520" customFormat="false" ht="15" hidden="false" customHeight="false" outlineLevel="0" collapsed="false">
      <c r="A4520" s="37" t="n">
        <v>1004469</v>
      </c>
      <c r="B4520" s="38" t="n">
        <v>46293</v>
      </c>
      <c r="C4520" s="39" t="n">
        <v>1</v>
      </c>
      <c r="D4520" s="39" t="s">
        <v>26</v>
      </c>
      <c r="E4520" s="39"/>
      <c r="F4520" s="41" t="n">
        <f aca="false">IF(A4520="","",MATCH(A4520,P_ID,1))</f>
        <v>4469</v>
      </c>
      <c r="G4520" s="41" t="str">
        <f aca="false">IF(A4520="","",INDEX(P_Svc,F4520))</f>
        <v>Express</v>
      </c>
      <c r="H4520" s="41" t="str">
        <f aca="false">IF(A4520="","",INDEX(P_Zone,F4520))</f>
        <v>East</v>
      </c>
      <c r="I4520" s="41" t="n">
        <f aca="false">IF(A4520="","",IF(D4520="Delivered",IF(B4520&lt;=INDEX(P_Due,F4520),1,0),0))</f>
        <v>1</v>
      </c>
    </row>
    <row r="4521" customFormat="false" ht="15" hidden="false" customHeight="false" outlineLevel="0" collapsed="false">
      <c r="A4521" s="37" t="n">
        <v>1004484</v>
      </c>
      <c r="B4521" s="38" t="n">
        <v>46293</v>
      </c>
      <c r="C4521" s="39" t="n">
        <v>1</v>
      </c>
      <c r="D4521" s="39" t="s">
        <v>26</v>
      </c>
      <c r="E4521" s="39"/>
      <c r="F4521" s="41" t="n">
        <f aca="false">IF(A4521="","",MATCH(A4521,P_ID,1))</f>
        <v>4484</v>
      </c>
      <c r="G4521" s="41" t="str">
        <f aca="false">IF(A4521="","",INDEX(P_Svc,F4521))</f>
        <v>Express</v>
      </c>
      <c r="H4521" s="41" t="str">
        <f aca="false">IF(A4521="","",INDEX(P_Zone,F4521))</f>
        <v>North</v>
      </c>
      <c r="I4521" s="41" t="n">
        <f aca="false">IF(A4521="","",IF(D4521="Delivered",IF(B4521&lt;=INDEX(P_Due,F4521),1,0),0))</f>
        <v>1</v>
      </c>
    </row>
    <row r="4522" customFormat="false" ht="15" hidden="false" customHeight="false" outlineLevel="0" collapsed="false">
      <c r="A4522" s="37" t="n">
        <v>1004488</v>
      </c>
      <c r="B4522" s="38" t="n">
        <v>46293</v>
      </c>
      <c r="C4522" s="39" t="n">
        <v>1</v>
      </c>
      <c r="D4522" s="39" t="s">
        <v>26</v>
      </c>
      <c r="E4522" s="39"/>
      <c r="F4522" s="41" t="n">
        <f aca="false">IF(A4522="","",MATCH(A4522,P_ID,1))</f>
        <v>4488</v>
      </c>
      <c r="G4522" s="41" t="str">
        <f aca="false">IF(A4522="","",INDEX(P_Svc,F4522))</f>
        <v>Express</v>
      </c>
      <c r="H4522" s="41" t="str">
        <f aca="false">IF(A4522="","",INDEX(P_Zone,F4522))</f>
        <v>South</v>
      </c>
      <c r="I4522" s="41" t="n">
        <f aca="false">IF(A4522="","",IF(D4522="Delivered",IF(B4522&lt;=INDEX(P_Due,F4522),1,0),0))</f>
        <v>1</v>
      </c>
    </row>
    <row r="4523" customFormat="false" ht="15" hidden="false" customHeight="false" outlineLevel="0" collapsed="false">
      <c r="A4523" s="37" t="n">
        <v>1004494</v>
      </c>
      <c r="B4523" s="38" t="n">
        <v>46293</v>
      </c>
      <c r="C4523" s="39" t="n">
        <v>1</v>
      </c>
      <c r="D4523" s="39" t="s">
        <v>26</v>
      </c>
      <c r="E4523" s="39"/>
      <c r="F4523" s="41" t="n">
        <f aca="false">IF(A4523="","",MATCH(A4523,P_ID,1))</f>
        <v>4494</v>
      </c>
      <c r="G4523" s="41" t="str">
        <f aca="false">IF(A4523="","",INDEX(P_Svc,F4523))</f>
        <v>Express</v>
      </c>
      <c r="H4523" s="41" t="str">
        <f aca="false">IF(A4523="","",INDEX(P_Zone,F4523))</f>
        <v>East</v>
      </c>
      <c r="I4523" s="41" t="n">
        <f aca="false">IF(A4523="","",IF(D4523="Delivered",IF(B4523&lt;=INDEX(P_Due,F4523),1,0),0))</f>
        <v>1</v>
      </c>
    </row>
    <row r="4524" customFormat="false" ht="15" hidden="false" customHeight="false" outlineLevel="0" collapsed="false">
      <c r="A4524" s="37" t="n">
        <v>1004497</v>
      </c>
      <c r="B4524" s="38" t="n">
        <v>46293</v>
      </c>
      <c r="C4524" s="39" t="n">
        <v>1</v>
      </c>
      <c r="D4524" s="39" t="s">
        <v>79</v>
      </c>
      <c r="E4524" s="39" t="s">
        <v>34</v>
      </c>
      <c r="F4524" s="41" t="n">
        <f aca="false">IF(A4524="","",MATCH(A4524,P_ID,1))</f>
        <v>4497</v>
      </c>
      <c r="G4524" s="41" t="str">
        <f aca="false">IF(A4524="","",INDEX(P_Svc,F4524))</f>
        <v>Express</v>
      </c>
      <c r="H4524" s="41" t="str">
        <f aca="false">IF(A4524="","",INDEX(P_Zone,F4524))</f>
        <v>West</v>
      </c>
      <c r="I4524" s="41" t="n">
        <f aca="false">IF(A4524="","",IF(D4524="Delivered",IF(B4524&lt;=INDEX(P_Due,F4524),1,0),0))</f>
        <v>0</v>
      </c>
    </row>
    <row r="4525" customFormat="false" ht="15" hidden="false" customHeight="false" outlineLevel="0" collapsed="false">
      <c r="A4525" s="37" t="n">
        <v>1004504</v>
      </c>
      <c r="B4525" s="38" t="n">
        <v>46293</v>
      </c>
      <c r="C4525" s="39" t="n">
        <v>1</v>
      </c>
      <c r="D4525" s="39" t="s">
        <v>26</v>
      </c>
      <c r="E4525" s="39"/>
      <c r="F4525" s="41" t="n">
        <f aca="false">IF(A4525="","",MATCH(A4525,P_ID,1))</f>
        <v>4504</v>
      </c>
      <c r="G4525" s="41" t="str">
        <f aca="false">IF(A4525="","",INDEX(P_Svc,F4525))</f>
        <v>Express</v>
      </c>
      <c r="H4525" s="41" t="str">
        <f aca="false">IF(A4525="","",INDEX(P_Zone,F4525))</f>
        <v>East</v>
      </c>
      <c r="I4525" s="41" t="n">
        <f aca="false">IF(A4525="","",IF(D4525="Delivered",IF(B4525&lt;=INDEX(P_Due,F4525),1,0),0))</f>
        <v>1</v>
      </c>
    </row>
    <row r="4526" customFormat="false" ht="15" hidden="false" customHeight="false" outlineLevel="0" collapsed="false">
      <c r="A4526" s="37" t="n">
        <v>1004507</v>
      </c>
      <c r="B4526" s="38" t="n">
        <v>46293</v>
      </c>
      <c r="C4526" s="39" t="n">
        <v>1</v>
      </c>
      <c r="D4526" s="39" t="s">
        <v>26</v>
      </c>
      <c r="E4526" s="39"/>
      <c r="F4526" s="41" t="n">
        <f aca="false">IF(A4526="","",MATCH(A4526,P_ID,1))</f>
        <v>4507</v>
      </c>
      <c r="G4526" s="41" t="str">
        <f aca="false">IF(A4526="","",INDEX(P_Svc,F4526))</f>
        <v>Express</v>
      </c>
      <c r="H4526" s="41" t="str">
        <f aca="false">IF(A4526="","",INDEX(P_Zone,F4526))</f>
        <v>West</v>
      </c>
      <c r="I4526" s="41" t="n">
        <f aca="false">IF(A4526="","",IF(D4526="Delivered",IF(B4526&lt;=INDEX(P_Due,F4526),1,0),0))</f>
        <v>1</v>
      </c>
    </row>
    <row r="4527" customFormat="false" ht="15" hidden="false" customHeight="false" outlineLevel="0" collapsed="false">
      <c r="A4527" s="37" t="n">
        <v>1004518</v>
      </c>
      <c r="B4527" s="38" t="n">
        <v>46293</v>
      </c>
      <c r="C4527" s="39" t="n">
        <v>1</v>
      </c>
      <c r="D4527" s="39" t="s">
        <v>26</v>
      </c>
      <c r="E4527" s="39"/>
      <c r="F4527" s="41" t="n">
        <f aca="false">IF(A4527="","",MATCH(A4527,P_ID,1))</f>
        <v>4518</v>
      </c>
      <c r="G4527" s="41" t="str">
        <f aca="false">IF(A4527="","",INDEX(P_Svc,F4527))</f>
        <v>Express</v>
      </c>
      <c r="H4527" s="41" t="str">
        <f aca="false">IF(A4527="","",INDEX(P_Zone,F4527))</f>
        <v>West</v>
      </c>
      <c r="I4527" s="41" t="n">
        <f aca="false">IF(A4527="","",IF(D4527="Delivered",IF(B4527&lt;=INDEX(P_Due,F4527),1,0),0))</f>
        <v>1</v>
      </c>
    </row>
    <row r="4528" customFormat="false" ht="15" hidden="false" customHeight="false" outlineLevel="0" collapsed="false">
      <c r="A4528" s="37" t="n">
        <v>1004531</v>
      </c>
      <c r="B4528" s="38" t="n">
        <v>46293</v>
      </c>
      <c r="C4528" s="39" t="n">
        <v>1</v>
      </c>
      <c r="D4528" s="39" t="s">
        <v>26</v>
      </c>
      <c r="E4528" s="39"/>
      <c r="F4528" s="41" t="n">
        <f aca="false">IF(A4528="","",MATCH(A4528,P_ID,1))</f>
        <v>4531</v>
      </c>
      <c r="G4528" s="41" t="str">
        <f aca="false">IF(A4528="","",INDEX(P_Svc,F4528))</f>
        <v>Express</v>
      </c>
      <c r="H4528" s="41" t="str">
        <f aca="false">IF(A4528="","",INDEX(P_Zone,F4528))</f>
        <v>East</v>
      </c>
      <c r="I4528" s="41" t="n">
        <f aca="false">IF(A4528="","",IF(D4528="Delivered",IF(B4528&lt;=INDEX(P_Due,F4528),1,0),0))</f>
        <v>1</v>
      </c>
    </row>
    <row r="4529" customFormat="false" ht="15" hidden="false" customHeight="false" outlineLevel="0" collapsed="false">
      <c r="A4529" s="37" t="n">
        <v>1004543</v>
      </c>
      <c r="B4529" s="38" t="n">
        <v>46293</v>
      </c>
      <c r="C4529" s="39" t="n">
        <v>1</v>
      </c>
      <c r="D4529" s="39" t="s">
        <v>26</v>
      </c>
      <c r="E4529" s="39"/>
      <c r="F4529" s="41" t="n">
        <f aca="false">IF(A4529="","",MATCH(A4529,P_ID,1))</f>
        <v>4543</v>
      </c>
      <c r="G4529" s="41" t="str">
        <f aca="false">IF(A4529="","",INDEX(P_Svc,F4529))</f>
        <v>Express</v>
      </c>
      <c r="H4529" s="41" t="str">
        <f aca="false">IF(A4529="","",INDEX(P_Zone,F4529))</f>
        <v>West</v>
      </c>
      <c r="I4529" s="41" t="n">
        <f aca="false">IF(A4529="","",IF(D4529="Delivered",IF(B4529&lt;=INDEX(P_Due,F4529),1,0),0))</f>
        <v>1</v>
      </c>
    </row>
    <row r="4530" customFormat="false" ht="15" hidden="false" customHeight="false" outlineLevel="0" collapsed="false">
      <c r="A4530" s="37" t="n">
        <v>1004552</v>
      </c>
      <c r="B4530" s="38" t="n">
        <v>46293</v>
      </c>
      <c r="C4530" s="39" t="n">
        <v>1</v>
      </c>
      <c r="D4530" s="39" t="s">
        <v>26</v>
      </c>
      <c r="E4530" s="39"/>
      <c r="F4530" s="41" t="n">
        <f aca="false">IF(A4530="","",MATCH(A4530,P_ID,1))</f>
        <v>4552</v>
      </c>
      <c r="G4530" s="41" t="str">
        <f aca="false">IF(A4530="","",INDEX(P_Svc,F4530))</f>
        <v>Express</v>
      </c>
      <c r="H4530" s="41" t="str">
        <f aca="false">IF(A4530="","",INDEX(P_Zone,F4530))</f>
        <v>West</v>
      </c>
      <c r="I4530" s="41" t="n">
        <f aca="false">IF(A4530="","",IF(D4530="Delivered",IF(B4530&lt;=INDEX(P_Due,F4530),1,0),0))</f>
        <v>1</v>
      </c>
    </row>
    <row r="4531" customFormat="false" ht="15" hidden="false" customHeight="false" outlineLevel="0" collapsed="false">
      <c r="A4531" s="37" t="n">
        <v>1004004</v>
      </c>
      <c r="B4531" s="38" t="n">
        <v>46293</v>
      </c>
      <c r="C4531" s="39" t="n">
        <v>1</v>
      </c>
      <c r="D4531" s="39" t="s">
        <v>26</v>
      </c>
      <c r="E4531" s="39"/>
      <c r="F4531" s="41" t="n">
        <f aca="false">IF(A4531="","",MATCH(A4531,P_ID,1))</f>
        <v>4004</v>
      </c>
      <c r="G4531" s="41" t="str">
        <f aca="false">IF(A4531="","",INDEX(P_Svc,F4531))</f>
        <v>Standard</v>
      </c>
      <c r="H4531" s="41" t="str">
        <f aca="false">IF(A4531="","",INDEX(P_Zone,F4531))</f>
        <v>North</v>
      </c>
      <c r="I4531" s="41" t="n">
        <f aca="false">IF(A4531="","",IF(D4531="Delivered",IF(B4531&lt;=INDEX(P_Due,F4531),1,0),0))</f>
        <v>1</v>
      </c>
    </row>
    <row r="4532" customFormat="false" ht="15" hidden="false" customHeight="false" outlineLevel="0" collapsed="false">
      <c r="A4532" s="37" t="n">
        <v>1004006</v>
      </c>
      <c r="B4532" s="38" t="n">
        <v>46293</v>
      </c>
      <c r="C4532" s="39" t="n">
        <v>1</v>
      </c>
      <c r="D4532" s="39" t="s">
        <v>26</v>
      </c>
      <c r="E4532" s="39"/>
      <c r="F4532" s="41" t="n">
        <f aca="false">IF(A4532="","",MATCH(A4532,P_ID,1))</f>
        <v>4006</v>
      </c>
      <c r="G4532" s="41" t="str">
        <f aca="false">IF(A4532="","",INDEX(P_Svc,F4532))</f>
        <v>Standard</v>
      </c>
      <c r="H4532" s="41" t="str">
        <f aca="false">IF(A4532="","",INDEX(P_Zone,F4532))</f>
        <v>Central</v>
      </c>
      <c r="I4532" s="41" t="n">
        <f aca="false">IF(A4532="","",IF(D4532="Delivered",IF(B4532&lt;=INDEX(P_Due,F4532),1,0),0))</f>
        <v>1</v>
      </c>
    </row>
    <row r="4533" customFormat="false" ht="15" hidden="false" customHeight="false" outlineLevel="0" collapsed="false">
      <c r="A4533" s="37" t="n">
        <v>1004007</v>
      </c>
      <c r="B4533" s="38" t="n">
        <v>46293</v>
      </c>
      <c r="C4533" s="39" t="n">
        <v>1</v>
      </c>
      <c r="D4533" s="39" t="s">
        <v>26</v>
      </c>
      <c r="E4533" s="39"/>
      <c r="F4533" s="41" t="n">
        <f aca="false">IF(A4533="","",MATCH(A4533,P_ID,1))</f>
        <v>4007</v>
      </c>
      <c r="G4533" s="41" t="str">
        <f aca="false">IF(A4533="","",INDEX(P_Svc,F4533))</f>
        <v>Standard</v>
      </c>
      <c r="H4533" s="41" t="str">
        <f aca="false">IF(A4533="","",INDEX(P_Zone,F4533))</f>
        <v>North</v>
      </c>
      <c r="I4533" s="41" t="n">
        <f aca="false">IF(A4533="","",IF(D4533="Delivered",IF(B4533&lt;=INDEX(P_Due,F4533),1,0),0))</f>
        <v>1</v>
      </c>
    </row>
    <row r="4534" customFormat="false" ht="15" hidden="false" customHeight="false" outlineLevel="0" collapsed="false">
      <c r="A4534" s="37" t="n">
        <v>1004008</v>
      </c>
      <c r="B4534" s="38" t="n">
        <v>46293</v>
      </c>
      <c r="C4534" s="39" t="n">
        <v>1</v>
      </c>
      <c r="D4534" s="39" t="s">
        <v>26</v>
      </c>
      <c r="E4534" s="39"/>
      <c r="F4534" s="41" t="n">
        <f aca="false">IF(A4534="","",MATCH(A4534,P_ID,1))</f>
        <v>4008</v>
      </c>
      <c r="G4534" s="41" t="str">
        <f aca="false">IF(A4534="","",INDEX(P_Svc,F4534))</f>
        <v>Standard</v>
      </c>
      <c r="H4534" s="41" t="str">
        <f aca="false">IF(A4534="","",INDEX(P_Zone,F4534))</f>
        <v>South</v>
      </c>
      <c r="I4534" s="41" t="n">
        <f aca="false">IF(A4534="","",IF(D4534="Delivered",IF(B4534&lt;=INDEX(P_Due,F4534),1,0),0))</f>
        <v>1</v>
      </c>
    </row>
    <row r="4535" customFormat="false" ht="15" hidden="false" customHeight="false" outlineLevel="0" collapsed="false">
      <c r="A4535" s="37" t="n">
        <v>1004009</v>
      </c>
      <c r="B4535" s="38" t="n">
        <v>46293</v>
      </c>
      <c r="C4535" s="39" t="n">
        <v>1</v>
      </c>
      <c r="D4535" s="39" t="s">
        <v>26</v>
      </c>
      <c r="E4535" s="39"/>
      <c r="F4535" s="41" t="n">
        <f aca="false">IF(A4535="","",MATCH(A4535,P_ID,1))</f>
        <v>4009</v>
      </c>
      <c r="G4535" s="41" t="str">
        <f aca="false">IF(A4535="","",INDEX(P_Svc,F4535))</f>
        <v>Standard</v>
      </c>
      <c r="H4535" s="41" t="str">
        <f aca="false">IF(A4535="","",INDEX(P_Zone,F4535))</f>
        <v>Central</v>
      </c>
      <c r="I4535" s="41" t="n">
        <f aca="false">IF(A4535="","",IF(D4535="Delivered",IF(B4535&lt;=INDEX(P_Due,F4535),1,0),0))</f>
        <v>1</v>
      </c>
    </row>
    <row r="4536" customFormat="false" ht="15" hidden="false" customHeight="false" outlineLevel="0" collapsed="false">
      <c r="A4536" s="37" t="n">
        <v>1004010</v>
      </c>
      <c r="B4536" s="38" t="n">
        <v>46293</v>
      </c>
      <c r="C4536" s="39" t="n">
        <v>1</v>
      </c>
      <c r="D4536" s="39" t="s">
        <v>26</v>
      </c>
      <c r="E4536" s="39"/>
      <c r="F4536" s="41" t="n">
        <f aca="false">IF(A4536="","",MATCH(A4536,P_ID,1))</f>
        <v>4010</v>
      </c>
      <c r="G4536" s="41" t="str">
        <f aca="false">IF(A4536="","",INDEX(P_Svc,F4536))</f>
        <v>Standard</v>
      </c>
      <c r="H4536" s="41" t="str">
        <f aca="false">IF(A4536="","",INDEX(P_Zone,F4536))</f>
        <v>South</v>
      </c>
      <c r="I4536" s="41" t="n">
        <f aca="false">IF(A4536="","",IF(D4536="Delivered",IF(B4536&lt;=INDEX(P_Due,F4536),1,0),0))</f>
        <v>1</v>
      </c>
    </row>
    <row r="4537" customFormat="false" ht="15" hidden="false" customHeight="false" outlineLevel="0" collapsed="false">
      <c r="A4537" s="37" t="n">
        <v>1004012</v>
      </c>
      <c r="B4537" s="38" t="n">
        <v>46293</v>
      </c>
      <c r="C4537" s="39" t="n">
        <v>1</v>
      </c>
      <c r="D4537" s="39" t="s">
        <v>26</v>
      </c>
      <c r="E4537" s="39"/>
      <c r="F4537" s="41" t="n">
        <f aca="false">IF(A4537="","",MATCH(A4537,P_ID,1))</f>
        <v>4012</v>
      </c>
      <c r="G4537" s="41" t="str">
        <f aca="false">IF(A4537="","",INDEX(P_Svc,F4537))</f>
        <v>Standard</v>
      </c>
      <c r="H4537" s="41" t="str">
        <f aca="false">IF(A4537="","",INDEX(P_Zone,F4537))</f>
        <v>South</v>
      </c>
      <c r="I4537" s="41" t="n">
        <f aca="false">IF(A4537="","",IF(D4537="Delivered",IF(B4537&lt;=INDEX(P_Due,F4537),1,0),0))</f>
        <v>1</v>
      </c>
    </row>
    <row r="4538" customFormat="false" ht="15" hidden="false" customHeight="false" outlineLevel="0" collapsed="false">
      <c r="A4538" s="37" t="n">
        <v>1004013</v>
      </c>
      <c r="B4538" s="38" t="n">
        <v>46293</v>
      </c>
      <c r="C4538" s="39" t="n">
        <v>1</v>
      </c>
      <c r="D4538" s="39" t="s">
        <v>26</v>
      </c>
      <c r="E4538" s="39"/>
      <c r="F4538" s="41" t="n">
        <f aca="false">IF(A4538="","",MATCH(A4538,P_ID,1))</f>
        <v>4013</v>
      </c>
      <c r="G4538" s="41" t="str">
        <f aca="false">IF(A4538="","",INDEX(P_Svc,F4538))</f>
        <v>Standard</v>
      </c>
      <c r="H4538" s="41" t="str">
        <f aca="false">IF(A4538="","",INDEX(P_Zone,F4538))</f>
        <v>West</v>
      </c>
      <c r="I4538" s="41" t="n">
        <f aca="false">IF(A4538="","",IF(D4538="Delivered",IF(B4538&lt;=INDEX(P_Due,F4538),1,0),0))</f>
        <v>1</v>
      </c>
    </row>
    <row r="4539" customFormat="false" ht="15" hidden="false" customHeight="false" outlineLevel="0" collapsed="false">
      <c r="A4539" s="37" t="n">
        <v>1004014</v>
      </c>
      <c r="B4539" s="38" t="n">
        <v>46293</v>
      </c>
      <c r="C4539" s="39" t="n">
        <v>1</v>
      </c>
      <c r="D4539" s="39" t="s">
        <v>26</v>
      </c>
      <c r="E4539" s="39"/>
      <c r="F4539" s="41" t="n">
        <f aca="false">IF(A4539="","",MATCH(A4539,P_ID,1))</f>
        <v>4014</v>
      </c>
      <c r="G4539" s="41" t="str">
        <f aca="false">IF(A4539="","",INDEX(P_Svc,F4539))</f>
        <v>Standard</v>
      </c>
      <c r="H4539" s="41" t="str">
        <f aca="false">IF(A4539="","",INDEX(P_Zone,F4539))</f>
        <v>North</v>
      </c>
      <c r="I4539" s="41" t="n">
        <f aca="false">IF(A4539="","",IF(D4539="Delivered",IF(B4539&lt;=INDEX(P_Due,F4539),1,0),0))</f>
        <v>1</v>
      </c>
    </row>
    <row r="4540" customFormat="false" ht="15" hidden="false" customHeight="false" outlineLevel="0" collapsed="false">
      <c r="A4540" s="37" t="n">
        <v>1004015</v>
      </c>
      <c r="B4540" s="38" t="n">
        <v>46293</v>
      </c>
      <c r="C4540" s="39" t="n">
        <v>1</v>
      </c>
      <c r="D4540" s="39" t="s">
        <v>26</v>
      </c>
      <c r="E4540" s="39"/>
      <c r="F4540" s="41" t="n">
        <f aca="false">IF(A4540="","",MATCH(A4540,P_ID,1))</f>
        <v>4015</v>
      </c>
      <c r="G4540" s="41" t="str">
        <f aca="false">IF(A4540="","",INDEX(P_Svc,F4540))</f>
        <v>Economy</v>
      </c>
      <c r="H4540" s="41" t="str">
        <f aca="false">IF(A4540="","",INDEX(P_Zone,F4540))</f>
        <v>Central</v>
      </c>
      <c r="I4540" s="41" t="n">
        <f aca="false">IF(A4540="","",IF(D4540="Delivered",IF(B4540&lt;=INDEX(P_Due,F4540),1,0),0))</f>
        <v>1</v>
      </c>
    </row>
    <row r="4541" customFormat="false" ht="15" hidden="false" customHeight="false" outlineLevel="0" collapsed="false">
      <c r="A4541" s="37" t="n">
        <v>1004018</v>
      </c>
      <c r="B4541" s="38" t="n">
        <v>46293</v>
      </c>
      <c r="C4541" s="39" t="n">
        <v>1</v>
      </c>
      <c r="D4541" s="39" t="s">
        <v>26</v>
      </c>
      <c r="E4541" s="39"/>
      <c r="F4541" s="41" t="n">
        <f aca="false">IF(A4541="","",MATCH(A4541,P_ID,1))</f>
        <v>4018</v>
      </c>
      <c r="G4541" s="41" t="str">
        <f aca="false">IF(A4541="","",INDEX(P_Svc,F4541))</f>
        <v>Standard</v>
      </c>
      <c r="H4541" s="41" t="str">
        <f aca="false">IF(A4541="","",INDEX(P_Zone,F4541))</f>
        <v>Central</v>
      </c>
      <c r="I4541" s="41" t="n">
        <f aca="false">IF(A4541="","",IF(D4541="Delivered",IF(B4541&lt;=INDEX(P_Due,F4541),1,0),0))</f>
        <v>1</v>
      </c>
    </row>
    <row r="4542" customFormat="false" ht="15" hidden="false" customHeight="false" outlineLevel="0" collapsed="false">
      <c r="A4542" s="37" t="n">
        <v>1004019</v>
      </c>
      <c r="B4542" s="38" t="n">
        <v>46293</v>
      </c>
      <c r="C4542" s="39" t="n">
        <v>1</v>
      </c>
      <c r="D4542" s="39" t="s">
        <v>79</v>
      </c>
      <c r="E4542" s="39" t="s">
        <v>34</v>
      </c>
      <c r="F4542" s="41" t="n">
        <f aca="false">IF(A4542="","",MATCH(A4542,P_ID,1))</f>
        <v>4019</v>
      </c>
      <c r="G4542" s="41" t="str">
        <f aca="false">IF(A4542="","",INDEX(P_Svc,F4542))</f>
        <v>Economy</v>
      </c>
      <c r="H4542" s="41" t="str">
        <f aca="false">IF(A4542="","",INDEX(P_Zone,F4542))</f>
        <v>North</v>
      </c>
      <c r="I4542" s="41" t="n">
        <f aca="false">IF(A4542="","",IF(D4542="Delivered",IF(B4542&lt;=INDEX(P_Due,F4542),1,0),0))</f>
        <v>0</v>
      </c>
    </row>
    <row r="4543" customFormat="false" ht="15" hidden="false" customHeight="false" outlineLevel="0" collapsed="false">
      <c r="A4543" s="37" t="n">
        <v>1004020</v>
      </c>
      <c r="B4543" s="38" t="n">
        <v>46293</v>
      </c>
      <c r="C4543" s="39" t="n">
        <v>1</v>
      </c>
      <c r="D4543" s="39" t="s">
        <v>26</v>
      </c>
      <c r="E4543" s="39"/>
      <c r="F4543" s="41" t="n">
        <f aca="false">IF(A4543="","",MATCH(A4543,P_ID,1))</f>
        <v>4020</v>
      </c>
      <c r="G4543" s="41" t="str">
        <f aca="false">IF(A4543="","",INDEX(P_Svc,F4543))</f>
        <v>Economy</v>
      </c>
      <c r="H4543" s="41" t="str">
        <f aca="false">IF(A4543="","",INDEX(P_Zone,F4543))</f>
        <v>South</v>
      </c>
      <c r="I4543" s="41" t="n">
        <f aca="false">IF(A4543="","",IF(D4543="Delivered",IF(B4543&lt;=INDEX(P_Due,F4543),1,0),0))</f>
        <v>1</v>
      </c>
    </row>
    <row r="4544" customFormat="false" ht="15" hidden="false" customHeight="false" outlineLevel="0" collapsed="false">
      <c r="A4544" s="37" t="n">
        <v>1004022</v>
      </c>
      <c r="B4544" s="38" t="n">
        <v>46293</v>
      </c>
      <c r="C4544" s="39" t="n">
        <v>1</v>
      </c>
      <c r="D4544" s="39" t="s">
        <v>79</v>
      </c>
      <c r="E4544" s="39" t="s">
        <v>38</v>
      </c>
      <c r="F4544" s="41" t="n">
        <f aca="false">IF(A4544="","",MATCH(A4544,P_ID,1))</f>
        <v>4022</v>
      </c>
      <c r="G4544" s="41" t="str">
        <f aca="false">IF(A4544="","",INDEX(P_Svc,F4544))</f>
        <v>Economy</v>
      </c>
      <c r="H4544" s="41" t="str">
        <f aca="false">IF(A4544="","",INDEX(P_Zone,F4544))</f>
        <v>East</v>
      </c>
      <c r="I4544" s="41" t="n">
        <f aca="false">IF(A4544="","",IF(D4544="Delivered",IF(B4544&lt;=INDEX(P_Due,F4544),1,0),0))</f>
        <v>0</v>
      </c>
    </row>
    <row r="4545" customFormat="false" ht="15" hidden="false" customHeight="false" outlineLevel="0" collapsed="false">
      <c r="A4545" s="37" t="n">
        <v>1004023</v>
      </c>
      <c r="B4545" s="38" t="n">
        <v>46293</v>
      </c>
      <c r="C4545" s="39" t="n">
        <v>1</v>
      </c>
      <c r="D4545" s="39" t="s">
        <v>26</v>
      </c>
      <c r="E4545" s="39"/>
      <c r="F4545" s="41" t="n">
        <f aca="false">IF(A4545="","",MATCH(A4545,P_ID,1))</f>
        <v>4023</v>
      </c>
      <c r="G4545" s="41" t="str">
        <f aca="false">IF(A4545="","",INDEX(P_Svc,F4545))</f>
        <v>Standard</v>
      </c>
      <c r="H4545" s="41" t="str">
        <f aca="false">IF(A4545="","",INDEX(P_Zone,F4545))</f>
        <v>North</v>
      </c>
      <c r="I4545" s="41" t="n">
        <f aca="false">IF(A4545="","",IF(D4545="Delivered",IF(B4545&lt;=INDEX(P_Due,F4545),1,0),0))</f>
        <v>1</v>
      </c>
    </row>
    <row r="4546" customFormat="false" ht="15" hidden="false" customHeight="false" outlineLevel="0" collapsed="false">
      <c r="A4546" s="37" t="n">
        <v>1004024</v>
      </c>
      <c r="B4546" s="38" t="n">
        <v>46293</v>
      </c>
      <c r="C4546" s="39" t="n">
        <v>1</v>
      </c>
      <c r="D4546" s="39" t="s">
        <v>26</v>
      </c>
      <c r="E4546" s="39"/>
      <c r="F4546" s="41" t="n">
        <f aca="false">IF(A4546="","",MATCH(A4546,P_ID,1))</f>
        <v>4024</v>
      </c>
      <c r="G4546" s="41" t="str">
        <f aca="false">IF(A4546="","",INDEX(P_Svc,F4546))</f>
        <v>Standard</v>
      </c>
      <c r="H4546" s="41" t="str">
        <f aca="false">IF(A4546="","",INDEX(P_Zone,F4546))</f>
        <v>Central</v>
      </c>
      <c r="I4546" s="41" t="n">
        <f aca="false">IF(A4546="","",IF(D4546="Delivered",IF(B4546&lt;=INDEX(P_Due,F4546),1,0),0))</f>
        <v>1</v>
      </c>
    </row>
    <row r="4547" customFormat="false" ht="15" hidden="false" customHeight="false" outlineLevel="0" collapsed="false">
      <c r="A4547" s="37" t="n">
        <v>1004025</v>
      </c>
      <c r="B4547" s="38" t="n">
        <v>46293</v>
      </c>
      <c r="C4547" s="39" t="n">
        <v>1</v>
      </c>
      <c r="D4547" s="39" t="s">
        <v>26</v>
      </c>
      <c r="E4547" s="39"/>
      <c r="F4547" s="41" t="n">
        <f aca="false">IF(A4547="","",MATCH(A4547,P_ID,1))</f>
        <v>4025</v>
      </c>
      <c r="G4547" s="41" t="str">
        <f aca="false">IF(A4547="","",INDEX(P_Svc,F4547))</f>
        <v>Economy</v>
      </c>
      <c r="H4547" s="41" t="str">
        <f aca="false">IF(A4547="","",INDEX(P_Zone,F4547))</f>
        <v>West</v>
      </c>
      <c r="I4547" s="41" t="n">
        <f aca="false">IF(A4547="","",IF(D4547="Delivered",IF(B4547&lt;=INDEX(P_Due,F4547),1,0),0))</f>
        <v>1</v>
      </c>
    </row>
    <row r="4548" customFormat="false" ht="15" hidden="false" customHeight="false" outlineLevel="0" collapsed="false">
      <c r="A4548" s="37" t="n">
        <v>1004026</v>
      </c>
      <c r="B4548" s="38" t="n">
        <v>46293</v>
      </c>
      <c r="C4548" s="39" t="n">
        <v>1</v>
      </c>
      <c r="D4548" s="39" t="s">
        <v>26</v>
      </c>
      <c r="E4548" s="39"/>
      <c r="F4548" s="41" t="n">
        <f aca="false">IF(A4548="","",MATCH(A4548,P_ID,1))</f>
        <v>4026</v>
      </c>
      <c r="G4548" s="41" t="str">
        <f aca="false">IF(A4548="","",INDEX(P_Svc,F4548))</f>
        <v>Standard</v>
      </c>
      <c r="H4548" s="41" t="str">
        <f aca="false">IF(A4548="","",INDEX(P_Zone,F4548))</f>
        <v>Central</v>
      </c>
      <c r="I4548" s="41" t="n">
        <f aca="false">IF(A4548="","",IF(D4548="Delivered",IF(B4548&lt;=INDEX(P_Due,F4548),1,0),0))</f>
        <v>1</v>
      </c>
    </row>
    <row r="4549" customFormat="false" ht="15" hidden="false" customHeight="false" outlineLevel="0" collapsed="false">
      <c r="A4549" s="37" t="n">
        <v>1004027</v>
      </c>
      <c r="B4549" s="38" t="n">
        <v>46293</v>
      </c>
      <c r="C4549" s="39" t="n">
        <v>1</v>
      </c>
      <c r="D4549" s="39" t="s">
        <v>26</v>
      </c>
      <c r="E4549" s="39"/>
      <c r="F4549" s="41" t="n">
        <f aca="false">IF(A4549="","",MATCH(A4549,P_ID,1))</f>
        <v>4027</v>
      </c>
      <c r="G4549" s="41" t="str">
        <f aca="false">IF(A4549="","",INDEX(P_Svc,F4549))</f>
        <v>Standard</v>
      </c>
      <c r="H4549" s="41" t="str">
        <f aca="false">IF(A4549="","",INDEX(P_Zone,F4549))</f>
        <v>South</v>
      </c>
      <c r="I4549" s="41" t="n">
        <f aca="false">IF(A4549="","",IF(D4549="Delivered",IF(B4549&lt;=INDEX(P_Due,F4549),1,0),0))</f>
        <v>1</v>
      </c>
    </row>
    <row r="4550" customFormat="false" ht="15" hidden="false" customHeight="false" outlineLevel="0" collapsed="false">
      <c r="A4550" s="37" t="n">
        <v>1004028</v>
      </c>
      <c r="B4550" s="38" t="n">
        <v>46293</v>
      </c>
      <c r="C4550" s="39" t="n">
        <v>1</v>
      </c>
      <c r="D4550" s="39" t="s">
        <v>26</v>
      </c>
      <c r="E4550" s="39"/>
      <c r="F4550" s="41" t="n">
        <f aca="false">IF(A4550="","",MATCH(A4550,P_ID,1))</f>
        <v>4028</v>
      </c>
      <c r="G4550" s="41" t="str">
        <f aca="false">IF(A4550="","",INDEX(P_Svc,F4550))</f>
        <v>Standard</v>
      </c>
      <c r="H4550" s="41" t="str">
        <f aca="false">IF(A4550="","",INDEX(P_Zone,F4550))</f>
        <v>Central</v>
      </c>
      <c r="I4550" s="41" t="n">
        <f aca="false">IF(A4550="","",IF(D4550="Delivered",IF(B4550&lt;=INDEX(P_Due,F4550),1,0),0))</f>
        <v>1</v>
      </c>
    </row>
    <row r="4551" customFormat="false" ht="15" hidden="false" customHeight="false" outlineLevel="0" collapsed="false">
      <c r="A4551" s="37" t="n">
        <v>1004029</v>
      </c>
      <c r="B4551" s="38" t="n">
        <v>46293</v>
      </c>
      <c r="C4551" s="39" t="n">
        <v>1</v>
      </c>
      <c r="D4551" s="39" t="s">
        <v>26</v>
      </c>
      <c r="E4551" s="39"/>
      <c r="F4551" s="41" t="n">
        <f aca="false">IF(A4551="","",MATCH(A4551,P_ID,1))</f>
        <v>4029</v>
      </c>
      <c r="G4551" s="41" t="str">
        <f aca="false">IF(A4551="","",INDEX(P_Svc,F4551))</f>
        <v>Economy</v>
      </c>
      <c r="H4551" s="41" t="str">
        <f aca="false">IF(A4551="","",INDEX(P_Zone,F4551))</f>
        <v>South</v>
      </c>
      <c r="I4551" s="41" t="n">
        <f aca="false">IF(A4551="","",IF(D4551="Delivered",IF(B4551&lt;=INDEX(P_Due,F4551),1,0),0))</f>
        <v>1</v>
      </c>
    </row>
    <row r="4552" customFormat="false" ht="15" hidden="false" customHeight="false" outlineLevel="0" collapsed="false">
      <c r="A4552" s="37" t="n">
        <v>1004030</v>
      </c>
      <c r="B4552" s="38" t="n">
        <v>46293</v>
      </c>
      <c r="C4552" s="39" t="n">
        <v>1</v>
      </c>
      <c r="D4552" s="39" t="s">
        <v>26</v>
      </c>
      <c r="E4552" s="39"/>
      <c r="F4552" s="41" t="n">
        <f aca="false">IF(A4552="","",MATCH(A4552,P_ID,1))</f>
        <v>4030</v>
      </c>
      <c r="G4552" s="41" t="str">
        <f aca="false">IF(A4552="","",INDEX(P_Svc,F4552))</f>
        <v>Standard</v>
      </c>
      <c r="H4552" s="41" t="str">
        <f aca="false">IF(A4552="","",INDEX(P_Zone,F4552))</f>
        <v>East</v>
      </c>
      <c r="I4552" s="41" t="n">
        <f aca="false">IF(A4552="","",IF(D4552="Delivered",IF(B4552&lt;=INDEX(P_Due,F4552),1,0),0))</f>
        <v>1</v>
      </c>
    </row>
    <row r="4553" customFormat="false" ht="15" hidden="false" customHeight="false" outlineLevel="0" collapsed="false">
      <c r="A4553" s="37" t="n">
        <v>1004032</v>
      </c>
      <c r="B4553" s="38" t="n">
        <v>46293</v>
      </c>
      <c r="C4553" s="39" t="n">
        <v>1</v>
      </c>
      <c r="D4553" s="39" t="s">
        <v>26</v>
      </c>
      <c r="E4553" s="39"/>
      <c r="F4553" s="41" t="n">
        <f aca="false">IF(A4553="","",MATCH(A4553,P_ID,1))</f>
        <v>4032</v>
      </c>
      <c r="G4553" s="41" t="str">
        <f aca="false">IF(A4553="","",INDEX(P_Svc,F4553))</f>
        <v>Standard</v>
      </c>
      <c r="H4553" s="41" t="str">
        <f aca="false">IF(A4553="","",INDEX(P_Zone,F4553))</f>
        <v>East</v>
      </c>
      <c r="I4553" s="41" t="n">
        <f aca="false">IF(A4553="","",IF(D4553="Delivered",IF(B4553&lt;=INDEX(P_Due,F4553),1,0),0))</f>
        <v>1</v>
      </c>
    </row>
    <row r="4554" customFormat="false" ht="15" hidden="false" customHeight="false" outlineLevel="0" collapsed="false">
      <c r="A4554" s="37" t="n">
        <v>1004033</v>
      </c>
      <c r="B4554" s="38" t="n">
        <v>46293</v>
      </c>
      <c r="C4554" s="39" t="n">
        <v>1</v>
      </c>
      <c r="D4554" s="39" t="s">
        <v>26</v>
      </c>
      <c r="E4554" s="39"/>
      <c r="F4554" s="41" t="n">
        <f aca="false">IF(A4554="","",MATCH(A4554,P_ID,1))</f>
        <v>4033</v>
      </c>
      <c r="G4554" s="41" t="str">
        <f aca="false">IF(A4554="","",INDEX(P_Svc,F4554))</f>
        <v>Standard</v>
      </c>
      <c r="H4554" s="41" t="str">
        <f aca="false">IF(A4554="","",INDEX(P_Zone,F4554))</f>
        <v>East</v>
      </c>
      <c r="I4554" s="41" t="n">
        <f aca="false">IF(A4554="","",IF(D4554="Delivered",IF(B4554&lt;=INDEX(P_Due,F4554),1,0),0))</f>
        <v>1</v>
      </c>
    </row>
    <row r="4555" customFormat="false" ht="15" hidden="false" customHeight="false" outlineLevel="0" collapsed="false">
      <c r="A4555" s="37" t="n">
        <v>1004035</v>
      </c>
      <c r="B4555" s="38" t="n">
        <v>46293</v>
      </c>
      <c r="C4555" s="39" t="n">
        <v>1</v>
      </c>
      <c r="D4555" s="39" t="s">
        <v>26</v>
      </c>
      <c r="E4555" s="39"/>
      <c r="F4555" s="41" t="n">
        <f aca="false">IF(A4555="","",MATCH(A4555,P_ID,1))</f>
        <v>4035</v>
      </c>
      <c r="G4555" s="41" t="str">
        <f aca="false">IF(A4555="","",INDEX(P_Svc,F4555))</f>
        <v>Economy</v>
      </c>
      <c r="H4555" s="41" t="str">
        <f aca="false">IF(A4555="","",INDEX(P_Zone,F4555))</f>
        <v>South</v>
      </c>
      <c r="I4555" s="41" t="n">
        <f aca="false">IF(A4555="","",IF(D4555="Delivered",IF(B4555&lt;=INDEX(P_Due,F4555),1,0),0))</f>
        <v>1</v>
      </c>
    </row>
    <row r="4556" customFormat="false" ht="15" hidden="false" customHeight="false" outlineLevel="0" collapsed="false">
      <c r="A4556" s="37" t="n">
        <v>1004036</v>
      </c>
      <c r="B4556" s="38" t="n">
        <v>46293</v>
      </c>
      <c r="C4556" s="39" t="n">
        <v>1</v>
      </c>
      <c r="D4556" s="39" t="s">
        <v>26</v>
      </c>
      <c r="E4556" s="39"/>
      <c r="F4556" s="41" t="n">
        <f aca="false">IF(A4556="","",MATCH(A4556,P_ID,1))</f>
        <v>4036</v>
      </c>
      <c r="G4556" s="41" t="str">
        <f aca="false">IF(A4556="","",INDEX(P_Svc,F4556))</f>
        <v>Standard</v>
      </c>
      <c r="H4556" s="41" t="str">
        <f aca="false">IF(A4556="","",INDEX(P_Zone,F4556))</f>
        <v>North</v>
      </c>
      <c r="I4556" s="41" t="n">
        <f aca="false">IF(A4556="","",IF(D4556="Delivered",IF(B4556&lt;=INDEX(P_Due,F4556),1,0),0))</f>
        <v>1</v>
      </c>
    </row>
    <row r="4557" customFormat="false" ht="15" hidden="false" customHeight="false" outlineLevel="0" collapsed="false">
      <c r="A4557" s="37" t="n">
        <v>1004037</v>
      </c>
      <c r="B4557" s="38" t="n">
        <v>46293</v>
      </c>
      <c r="C4557" s="39" t="n">
        <v>1</v>
      </c>
      <c r="D4557" s="39" t="s">
        <v>26</v>
      </c>
      <c r="E4557" s="39"/>
      <c r="F4557" s="41" t="n">
        <f aca="false">IF(A4557="","",MATCH(A4557,P_ID,1))</f>
        <v>4037</v>
      </c>
      <c r="G4557" s="41" t="str">
        <f aca="false">IF(A4557="","",INDEX(P_Svc,F4557))</f>
        <v>Standard</v>
      </c>
      <c r="H4557" s="41" t="str">
        <f aca="false">IF(A4557="","",INDEX(P_Zone,F4557))</f>
        <v>North</v>
      </c>
      <c r="I4557" s="41" t="n">
        <f aca="false">IF(A4557="","",IF(D4557="Delivered",IF(B4557&lt;=INDEX(P_Due,F4557),1,0),0))</f>
        <v>1</v>
      </c>
    </row>
    <row r="4558" customFormat="false" ht="15" hidden="false" customHeight="false" outlineLevel="0" collapsed="false">
      <c r="A4558" s="37" t="n">
        <v>1004039</v>
      </c>
      <c r="B4558" s="38" t="n">
        <v>46293</v>
      </c>
      <c r="C4558" s="39" t="n">
        <v>1</v>
      </c>
      <c r="D4558" s="39" t="s">
        <v>26</v>
      </c>
      <c r="E4558" s="39"/>
      <c r="F4558" s="41" t="n">
        <f aca="false">IF(A4558="","",MATCH(A4558,P_ID,1))</f>
        <v>4039</v>
      </c>
      <c r="G4558" s="41" t="str">
        <f aca="false">IF(A4558="","",INDEX(P_Svc,F4558))</f>
        <v>Standard</v>
      </c>
      <c r="H4558" s="41" t="str">
        <f aca="false">IF(A4558="","",INDEX(P_Zone,F4558))</f>
        <v>South</v>
      </c>
      <c r="I4558" s="41" t="n">
        <f aca="false">IF(A4558="","",IF(D4558="Delivered",IF(B4558&lt;=INDEX(P_Due,F4558),1,0),0))</f>
        <v>1</v>
      </c>
    </row>
    <row r="4559" customFormat="false" ht="15" hidden="false" customHeight="false" outlineLevel="0" collapsed="false">
      <c r="A4559" s="37" t="n">
        <v>1004041</v>
      </c>
      <c r="B4559" s="38" t="n">
        <v>46293</v>
      </c>
      <c r="C4559" s="39" t="n">
        <v>1</v>
      </c>
      <c r="D4559" s="39" t="s">
        <v>26</v>
      </c>
      <c r="E4559" s="39"/>
      <c r="F4559" s="41" t="n">
        <f aca="false">IF(A4559="","",MATCH(A4559,P_ID,1))</f>
        <v>4041</v>
      </c>
      <c r="G4559" s="41" t="str">
        <f aca="false">IF(A4559="","",INDEX(P_Svc,F4559))</f>
        <v>Standard</v>
      </c>
      <c r="H4559" s="41" t="str">
        <f aca="false">IF(A4559="","",INDEX(P_Zone,F4559))</f>
        <v>South</v>
      </c>
      <c r="I4559" s="41" t="n">
        <f aca="false">IF(A4559="","",IF(D4559="Delivered",IF(B4559&lt;=INDEX(P_Due,F4559),1,0),0))</f>
        <v>1</v>
      </c>
    </row>
    <row r="4560" customFormat="false" ht="15" hidden="false" customHeight="false" outlineLevel="0" collapsed="false">
      <c r="A4560" s="37" t="n">
        <v>1004042</v>
      </c>
      <c r="B4560" s="38" t="n">
        <v>46293</v>
      </c>
      <c r="C4560" s="39" t="n">
        <v>1</v>
      </c>
      <c r="D4560" s="39" t="s">
        <v>26</v>
      </c>
      <c r="E4560" s="39"/>
      <c r="F4560" s="41" t="n">
        <f aca="false">IF(A4560="","",MATCH(A4560,P_ID,1))</f>
        <v>4042</v>
      </c>
      <c r="G4560" s="41" t="str">
        <f aca="false">IF(A4560="","",INDEX(P_Svc,F4560))</f>
        <v>Standard</v>
      </c>
      <c r="H4560" s="41" t="str">
        <f aca="false">IF(A4560="","",INDEX(P_Zone,F4560))</f>
        <v>South</v>
      </c>
      <c r="I4560" s="41" t="n">
        <f aca="false">IF(A4560="","",IF(D4560="Delivered",IF(B4560&lt;=INDEX(P_Due,F4560),1,0),0))</f>
        <v>1</v>
      </c>
    </row>
    <row r="4561" customFormat="false" ht="15" hidden="false" customHeight="false" outlineLevel="0" collapsed="false">
      <c r="A4561" s="37" t="n">
        <v>1004043</v>
      </c>
      <c r="B4561" s="38" t="n">
        <v>46293</v>
      </c>
      <c r="C4561" s="39" t="n">
        <v>1</v>
      </c>
      <c r="D4561" s="39" t="s">
        <v>26</v>
      </c>
      <c r="E4561" s="39"/>
      <c r="F4561" s="41" t="n">
        <f aca="false">IF(A4561="","",MATCH(A4561,P_ID,1))</f>
        <v>4043</v>
      </c>
      <c r="G4561" s="41" t="str">
        <f aca="false">IF(A4561="","",INDEX(P_Svc,F4561))</f>
        <v>Standard</v>
      </c>
      <c r="H4561" s="41" t="str">
        <f aca="false">IF(A4561="","",INDEX(P_Zone,F4561))</f>
        <v>Central</v>
      </c>
      <c r="I4561" s="41" t="n">
        <f aca="false">IF(A4561="","",IF(D4561="Delivered",IF(B4561&lt;=INDEX(P_Due,F4561),1,0),0))</f>
        <v>1</v>
      </c>
    </row>
    <row r="4562" customFormat="false" ht="15" hidden="false" customHeight="false" outlineLevel="0" collapsed="false">
      <c r="A4562" s="37" t="n">
        <v>1004045</v>
      </c>
      <c r="B4562" s="38" t="n">
        <v>46293</v>
      </c>
      <c r="C4562" s="39" t="n">
        <v>1</v>
      </c>
      <c r="D4562" s="39" t="s">
        <v>26</v>
      </c>
      <c r="E4562" s="39"/>
      <c r="F4562" s="41" t="n">
        <f aca="false">IF(A4562="","",MATCH(A4562,P_ID,1))</f>
        <v>4045</v>
      </c>
      <c r="G4562" s="41" t="str">
        <f aca="false">IF(A4562="","",INDEX(P_Svc,F4562))</f>
        <v>Standard</v>
      </c>
      <c r="H4562" s="41" t="str">
        <f aca="false">IF(A4562="","",INDEX(P_Zone,F4562))</f>
        <v>West</v>
      </c>
      <c r="I4562" s="41" t="n">
        <f aca="false">IF(A4562="","",IF(D4562="Delivered",IF(B4562&lt;=INDEX(P_Due,F4562),1,0),0))</f>
        <v>1</v>
      </c>
    </row>
    <row r="4563" customFormat="false" ht="15" hidden="false" customHeight="false" outlineLevel="0" collapsed="false">
      <c r="A4563" s="37" t="n">
        <v>1004046</v>
      </c>
      <c r="B4563" s="38" t="n">
        <v>46293</v>
      </c>
      <c r="C4563" s="39" t="n">
        <v>1</v>
      </c>
      <c r="D4563" s="39" t="s">
        <v>26</v>
      </c>
      <c r="E4563" s="39"/>
      <c r="F4563" s="41" t="n">
        <f aca="false">IF(A4563="","",MATCH(A4563,P_ID,1))</f>
        <v>4046</v>
      </c>
      <c r="G4563" s="41" t="str">
        <f aca="false">IF(A4563="","",INDEX(P_Svc,F4563))</f>
        <v>Economy</v>
      </c>
      <c r="H4563" s="41" t="str">
        <f aca="false">IF(A4563="","",INDEX(P_Zone,F4563))</f>
        <v>East</v>
      </c>
      <c r="I4563" s="41" t="n">
        <f aca="false">IF(A4563="","",IF(D4563="Delivered",IF(B4563&lt;=INDEX(P_Due,F4563),1,0),0))</f>
        <v>1</v>
      </c>
    </row>
    <row r="4564" customFormat="false" ht="15" hidden="false" customHeight="false" outlineLevel="0" collapsed="false">
      <c r="A4564" s="37" t="n">
        <v>1004047</v>
      </c>
      <c r="B4564" s="38" t="n">
        <v>46293</v>
      </c>
      <c r="C4564" s="39" t="n">
        <v>1</v>
      </c>
      <c r="D4564" s="39" t="s">
        <v>26</v>
      </c>
      <c r="E4564" s="39"/>
      <c r="F4564" s="41" t="n">
        <f aca="false">IF(A4564="","",MATCH(A4564,P_ID,1))</f>
        <v>4047</v>
      </c>
      <c r="G4564" s="41" t="str">
        <f aca="false">IF(A4564="","",INDEX(P_Svc,F4564))</f>
        <v>Standard</v>
      </c>
      <c r="H4564" s="41" t="str">
        <f aca="false">IF(A4564="","",INDEX(P_Zone,F4564))</f>
        <v>North</v>
      </c>
      <c r="I4564" s="41" t="n">
        <f aca="false">IF(A4564="","",IF(D4564="Delivered",IF(B4564&lt;=INDEX(P_Due,F4564),1,0),0))</f>
        <v>1</v>
      </c>
    </row>
    <row r="4565" customFormat="false" ht="15" hidden="false" customHeight="false" outlineLevel="0" collapsed="false">
      <c r="A4565" s="37" t="n">
        <v>1004048</v>
      </c>
      <c r="B4565" s="38" t="n">
        <v>46293</v>
      </c>
      <c r="C4565" s="39" t="n">
        <v>1</v>
      </c>
      <c r="D4565" s="39" t="s">
        <v>26</v>
      </c>
      <c r="E4565" s="39"/>
      <c r="F4565" s="41" t="n">
        <f aca="false">IF(A4565="","",MATCH(A4565,P_ID,1))</f>
        <v>4048</v>
      </c>
      <c r="G4565" s="41" t="str">
        <f aca="false">IF(A4565="","",INDEX(P_Svc,F4565))</f>
        <v>Standard</v>
      </c>
      <c r="H4565" s="41" t="str">
        <f aca="false">IF(A4565="","",INDEX(P_Zone,F4565))</f>
        <v>Central</v>
      </c>
      <c r="I4565" s="41" t="n">
        <f aca="false">IF(A4565="","",IF(D4565="Delivered",IF(B4565&lt;=INDEX(P_Due,F4565),1,0),0))</f>
        <v>1</v>
      </c>
    </row>
    <row r="4566" customFormat="false" ht="15" hidden="false" customHeight="false" outlineLevel="0" collapsed="false">
      <c r="A4566" s="37" t="n">
        <v>1004051</v>
      </c>
      <c r="B4566" s="38" t="n">
        <v>46293</v>
      </c>
      <c r="C4566" s="39" t="n">
        <v>1</v>
      </c>
      <c r="D4566" s="39" t="s">
        <v>26</v>
      </c>
      <c r="E4566" s="39"/>
      <c r="F4566" s="41" t="n">
        <f aca="false">IF(A4566="","",MATCH(A4566,P_ID,1))</f>
        <v>4051</v>
      </c>
      <c r="G4566" s="41" t="str">
        <f aca="false">IF(A4566="","",INDEX(P_Svc,F4566))</f>
        <v>Economy</v>
      </c>
      <c r="H4566" s="41" t="str">
        <f aca="false">IF(A4566="","",INDEX(P_Zone,F4566))</f>
        <v>East</v>
      </c>
      <c r="I4566" s="41" t="n">
        <f aca="false">IF(A4566="","",IF(D4566="Delivered",IF(B4566&lt;=INDEX(P_Due,F4566),1,0),0))</f>
        <v>1</v>
      </c>
    </row>
    <row r="4567" customFormat="false" ht="15" hidden="false" customHeight="false" outlineLevel="0" collapsed="false">
      <c r="A4567" s="37" t="n">
        <v>1004052</v>
      </c>
      <c r="B4567" s="38" t="n">
        <v>46293</v>
      </c>
      <c r="C4567" s="39" t="n">
        <v>1</v>
      </c>
      <c r="D4567" s="39" t="s">
        <v>26</v>
      </c>
      <c r="E4567" s="39"/>
      <c r="F4567" s="41" t="n">
        <f aca="false">IF(A4567="","",MATCH(A4567,P_ID,1))</f>
        <v>4052</v>
      </c>
      <c r="G4567" s="41" t="str">
        <f aca="false">IF(A4567="","",INDEX(P_Svc,F4567))</f>
        <v>Standard</v>
      </c>
      <c r="H4567" s="41" t="str">
        <f aca="false">IF(A4567="","",INDEX(P_Zone,F4567))</f>
        <v>West</v>
      </c>
      <c r="I4567" s="41" t="n">
        <f aca="false">IF(A4567="","",IF(D4567="Delivered",IF(B4567&lt;=INDEX(P_Due,F4567),1,0),0))</f>
        <v>1</v>
      </c>
    </row>
    <row r="4568" customFormat="false" ht="15" hidden="false" customHeight="false" outlineLevel="0" collapsed="false">
      <c r="A4568" s="37" t="n">
        <v>1004053</v>
      </c>
      <c r="B4568" s="38" t="n">
        <v>46293</v>
      </c>
      <c r="C4568" s="39" t="n">
        <v>1</v>
      </c>
      <c r="D4568" s="39" t="s">
        <v>26</v>
      </c>
      <c r="E4568" s="39"/>
      <c r="F4568" s="41" t="n">
        <f aca="false">IF(A4568="","",MATCH(A4568,P_ID,1))</f>
        <v>4053</v>
      </c>
      <c r="G4568" s="41" t="str">
        <f aca="false">IF(A4568="","",INDEX(P_Svc,F4568))</f>
        <v>Standard</v>
      </c>
      <c r="H4568" s="41" t="str">
        <f aca="false">IF(A4568="","",INDEX(P_Zone,F4568))</f>
        <v>North</v>
      </c>
      <c r="I4568" s="41" t="n">
        <f aca="false">IF(A4568="","",IF(D4568="Delivered",IF(B4568&lt;=INDEX(P_Due,F4568),1,0),0))</f>
        <v>1</v>
      </c>
    </row>
    <row r="4569" customFormat="false" ht="15" hidden="false" customHeight="false" outlineLevel="0" collapsed="false">
      <c r="A4569" s="37" t="n">
        <v>1004054</v>
      </c>
      <c r="B4569" s="38" t="n">
        <v>46293</v>
      </c>
      <c r="C4569" s="39" t="n">
        <v>1</v>
      </c>
      <c r="D4569" s="39" t="s">
        <v>26</v>
      </c>
      <c r="E4569" s="39"/>
      <c r="F4569" s="41" t="n">
        <f aca="false">IF(A4569="","",MATCH(A4569,P_ID,1))</f>
        <v>4054</v>
      </c>
      <c r="G4569" s="41" t="str">
        <f aca="false">IF(A4569="","",INDEX(P_Svc,F4569))</f>
        <v>Economy</v>
      </c>
      <c r="H4569" s="41" t="str">
        <f aca="false">IF(A4569="","",INDEX(P_Zone,F4569))</f>
        <v>West</v>
      </c>
      <c r="I4569" s="41" t="n">
        <f aca="false">IF(A4569="","",IF(D4569="Delivered",IF(B4569&lt;=INDEX(P_Due,F4569),1,0),0))</f>
        <v>1</v>
      </c>
    </row>
    <row r="4570" customFormat="false" ht="15" hidden="false" customHeight="false" outlineLevel="0" collapsed="false">
      <c r="A4570" s="37" t="n">
        <v>1004055</v>
      </c>
      <c r="B4570" s="38" t="n">
        <v>46293</v>
      </c>
      <c r="C4570" s="39" t="n">
        <v>1</v>
      </c>
      <c r="D4570" s="39" t="s">
        <v>26</v>
      </c>
      <c r="E4570" s="39"/>
      <c r="F4570" s="41" t="n">
        <f aca="false">IF(A4570="","",MATCH(A4570,P_ID,1))</f>
        <v>4055</v>
      </c>
      <c r="G4570" s="41" t="str">
        <f aca="false">IF(A4570="","",INDEX(P_Svc,F4570))</f>
        <v>Standard</v>
      </c>
      <c r="H4570" s="41" t="str">
        <f aca="false">IF(A4570="","",INDEX(P_Zone,F4570))</f>
        <v>Central</v>
      </c>
      <c r="I4570" s="41" t="n">
        <f aca="false">IF(A4570="","",IF(D4570="Delivered",IF(B4570&lt;=INDEX(P_Due,F4570),1,0),0))</f>
        <v>1</v>
      </c>
    </row>
    <row r="4571" customFormat="false" ht="15" hidden="false" customHeight="false" outlineLevel="0" collapsed="false">
      <c r="A4571" s="37" t="n">
        <v>1004056</v>
      </c>
      <c r="B4571" s="38" t="n">
        <v>46293</v>
      </c>
      <c r="C4571" s="39" t="n">
        <v>1</v>
      </c>
      <c r="D4571" s="39" t="s">
        <v>26</v>
      </c>
      <c r="E4571" s="39"/>
      <c r="F4571" s="41" t="n">
        <f aca="false">IF(A4571="","",MATCH(A4571,P_ID,1))</f>
        <v>4056</v>
      </c>
      <c r="G4571" s="41" t="str">
        <f aca="false">IF(A4571="","",INDEX(P_Svc,F4571))</f>
        <v>Economy</v>
      </c>
      <c r="H4571" s="41" t="str">
        <f aca="false">IF(A4571="","",INDEX(P_Zone,F4571))</f>
        <v>East</v>
      </c>
      <c r="I4571" s="41" t="n">
        <f aca="false">IF(A4571="","",IF(D4571="Delivered",IF(B4571&lt;=INDEX(P_Due,F4571),1,0),0))</f>
        <v>1</v>
      </c>
    </row>
    <row r="4572" customFormat="false" ht="15" hidden="false" customHeight="false" outlineLevel="0" collapsed="false">
      <c r="A4572" s="37" t="n">
        <v>1004057</v>
      </c>
      <c r="B4572" s="38" t="n">
        <v>46293</v>
      </c>
      <c r="C4572" s="39" t="n">
        <v>1</v>
      </c>
      <c r="D4572" s="39" t="s">
        <v>26</v>
      </c>
      <c r="E4572" s="39"/>
      <c r="F4572" s="41" t="n">
        <f aca="false">IF(A4572="","",MATCH(A4572,P_ID,1))</f>
        <v>4057</v>
      </c>
      <c r="G4572" s="41" t="str">
        <f aca="false">IF(A4572="","",INDEX(P_Svc,F4572))</f>
        <v>Standard</v>
      </c>
      <c r="H4572" s="41" t="str">
        <f aca="false">IF(A4572="","",INDEX(P_Zone,F4572))</f>
        <v>East</v>
      </c>
      <c r="I4572" s="41" t="n">
        <f aca="false">IF(A4572="","",IF(D4572="Delivered",IF(B4572&lt;=INDEX(P_Due,F4572),1,0),0))</f>
        <v>1</v>
      </c>
    </row>
    <row r="4573" customFormat="false" ht="15" hidden="false" customHeight="false" outlineLevel="0" collapsed="false">
      <c r="A4573" s="37" t="n">
        <v>1004058</v>
      </c>
      <c r="B4573" s="38" t="n">
        <v>46293</v>
      </c>
      <c r="C4573" s="39" t="n">
        <v>1</v>
      </c>
      <c r="D4573" s="39" t="s">
        <v>26</v>
      </c>
      <c r="E4573" s="39"/>
      <c r="F4573" s="41" t="n">
        <f aca="false">IF(A4573="","",MATCH(A4573,P_ID,1))</f>
        <v>4058</v>
      </c>
      <c r="G4573" s="41" t="str">
        <f aca="false">IF(A4573="","",INDEX(P_Svc,F4573))</f>
        <v>Standard</v>
      </c>
      <c r="H4573" s="41" t="str">
        <f aca="false">IF(A4573="","",INDEX(P_Zone,F4573))</f>
        <v>South</v>
      </c>
      <c r="I4573" s="41" t="n">
        <f aca="false">IF(A4573="","",IF(D4573="Delivered",IF(B4573&lt;=INDEX(P_Due,F4573),1,0),0))</f>
        <v>1</v>
      </c>
    </row>
    <row r="4574" customFormat="false" ht="15" hidden="false" customHeight="false" outlineLevel="0" collapsed="false">
      <c r="A4574" s="37" t="n">
        <v>1004059</v>
      </c>
      <c r="B4574" s="38" t="n">
        <v>46293</v>
      </c>
      <c r="C4574" s="39" t="n">
        <v>1</v>
      </c>
      <c r="D4574" s="39" t="s">
        <v>26</v>
      </c>
      <c r="E4574" s="39"/>
      <c r="F4574" s="41" t="n">
        <f aca="false">IF(A4574="","",MATCH(A4574,P_ID,1))</f>
        <v>4059</v>
      </c>
      <c r="G4574" s="41" t="str">
        <f aca="false">IF(A4574="","",INDEX(P_Svc,F4574))</f>
        <v>Standard</v>
      </c>
      <c r="H4574" s="41" t="str">
        <f aca="false">IF(A4574="","",INDEX(P_Zone,F4574))</f>
        <v>Central</v>
      </c>
      <c r="I4574" s="41" t="n">
        <f aca="false">IF(A4574="","",IF(D4574="Delivered",IF(B4574&lt;=INDEX(P_Due,F4574),1,0),0))</f>
        <v>1</v>
      </c>
    </row>
    <row r="4575" customFormat="false" ht="15" hidden="false" customHeight="false" outlineLevel="0" collapsed="false">
      <c r="A4575" s="37" t="n">
        <v>1004060</v>
      </c>
      <c r="B4575" s="38" t="n">
        <v>46293</v>
      </c>
      <c r="C4575" s="39" t="n">
        <v>1</v>
      </c>
      <c r="D4575" s="39" t="s">
        <v>26</v>
      </c>
      <c r="E4575" s="39"/>
      <c r="F4575" s="41" t="n">
        <f aca="false">IF(A4575="","",MATCH(A4575,P_ID,1))</f>
        <v>4060</v>
      </c>
      <c r="G4575" s="41" t="str">
        <f aca="false">IF(A4575="","",INDEX(P_Svc,F4575))</f>
        <v>Economy</v>
      </c>
      <c r="H4575" s="41" t="str">
        <f aca="false">IF(A4575="","",INDEX(P_Zone,F4575))</f>
        <v>West</v>
      </c>
      <c r="I4575" s="41" t="n">
        <f aca="false">IF(A4575="","",IF(D4575="Delivered",IF(B4575&lt;=INDEX(P_Due,F4575),1,0),0))</f>
        <v>1</v>
      </c>
    </row>
    <row r="4576" customFormat="false" ht="15" hidden="false" customHeight="false" outlineLevel="0" collapsed="false">
      <c r="A4576" s="37" t="n">
        <v>1004061</v>
      </c>
      <c r="B4576" s="38" t="n">
        <v>46293</v>
      </c>
      <c r="C4576" s="39" t="n">
        <v>1</v>
      </c>
      <c r="D4576" s="39" t="s">
        <v>26</v>
      </c>
      <c r="E4576" s="39"/>
      <c r="F4576" s="41" t="n">
        <f aca="false">IF(A4576="","",MATCH(A4576,P_ID,1))</f>
        <v>4061</v>
      </c>
      <c r="G4576" s="41" t="str">
        <f aca="false">IF(A4576="","",INDEX(P_Svc,F4576))</f>
        <v>Economy</v>
      </c>
      <c r="H4576" s="41" t="str">
        <f aca="false">IF(A4576="","",INDEX(P_Zone,F4576))</f>
        <v>South</v>
      </c>
      <c r="I4576" s="41" t="n">
        <f aca="false">IF(A4576="","",IF(D4576="Delivered",IF(B4576&lt;=INDEX(P_Due,F4576),1,0),0))</f>
        <v>1</v>
      </c>
    </row>
    <row r="4577" customFormat="false" ht="15" hidden="false" customHeight="false" outlineLevel="0" collapsed="false">
      <c r="A4577" s="37" t="n">
        <v>1004062</v>
      </c>
      <c r="B4577" s="38" t="n">
        <v>46293</v>
      </c>
      <c r="C4577" s="39" t="n">
        <v>1</v>
      </c>
      <c r="D4577" s="39" t="s">
        <v>26</v>
      </c>
      <c r="E4577" s="39"/>
      <c r="F4577" s="41" t="n">
        <f aca="false">IF(A4577="","",MATCH(A4577,P_ID,1))</f>
        <v>4062</v>
      </c>
      <c r="G4577" s="41" t="str">
        <f aca="false">IF(A4577="","",INDEX(P_Svc,F4577))</f>
        <v>Standard</v>
      </c>
      <c r="H4577" s="41" t="str">
        <f aca="false">IF(A4577="","",INDEX(P_Zone,F4577))</f>
        <v>South</v>
      </c>
      <c r="I4577" s="41" t="n">
        <f aca="false">IF(A4577="","",IF(D4577="Delivered",IF(B4577&lt;=INDEX(P_Due,F4577),1,0),0))</f>
        <v>1</v>
      </c>
    </row>
    <row r="4578" customFormat="false" ht="15" hidden="false" customHeight="false" outlineLevel="0" collapsed="false">
      <c r="A4578" s="37" t="n">
        <v>1004063</v>
      </c>
      <c r="B4578" s="38" t="n">
        <v>46293</v>
      </c>
      <c r="C4578" s="39" t="n">
        <v>1</v>
      </c>
      <c r="D4578" s="39" t="s">
        <v>26</v>
      </c>
      <c r="E4578" s="39"/>
      <c r="F4578" s="41" t="n">
        <f aca="false">IF(A4578="","",MATCH(A4578,P_ID,1))</f>
        <v>4063</v>
      </c>
      <c r="G4578" s="41" t="str">
        <f aca="false">IF(A4578="","",INDEX(P_Svc,F4578))</f>
        <v>Economy</v>
      </c>
      <c r="H4578" s="41" t="str">
        <f aca="false">IF(A4578="","",INDEX(P_Zone,F4578))</f>
        <v>Central</v>
      </c>
      <c r="I4578" s="41" t="n">
        <f aca="false">IF(A4578="","",IF(D4578="Delivered",IF(B4578&lt;=INDEX(P_Due,F4578),1,0),0))</f>
        <v>1</v>
      </c>
    </row>
    <row r="4579" customFormat="false" ht="15" hidden="false" customHeight="false" outlineLevel="0" collapsed="false">
      <c r="A4579" s="37" t="n">
        <v>1004064</v>
      </c>
      <c r="B4579" s="38" t="n">
        <v>46293</v>
      </c>
      <c r="C4579" s="39" t="n">
        <v>1</v>
      </c>
      <c r="D4579" s="39" t="s">
        <v>26</v>
      </c>
      <c r="E4579" s="39"/>
      <c r="F4579" s="41" t="n">
        <f aca="false">IF(A4579="","",MATCH(A4579,P_ID,1))</f>
        <v>4064</v>
      </c>
      <c r="G4579" s="41" t="str">
        <f aca="false">IF(A4579="","",INDEX(P_Svc,F4579))</f>
        <v>Standard</v>
      </c>
      <c r="H4579" s="41" t="str">
        <f aca="false">IF(A4579="","",INDEX(P_Zone,F4579))</f>
        <v>Central</v>
      </c>
      <c r="I4579" s="41" t="n">
        <f aca="false">IF(A4579="","",IF(D4579="Delivered",IF(B4579&lt;=INDEX(P_Due,F4579),1,0),0))</f>
        <v>1</v>
      </c>
    </row>
    <row r="4580" customFormat="false" ht="15" hidden="false" customHeight="false" outlineLevel="0" collapsed="false">
      <c r="A4580" s="37" t="n">
        <v>1004065</v>
      </c>
      <c r="B4580" s="38" t="n">
        <v>46293</v>
      </c>
      <c r="C4580" s="39" t="n">
        <v>1</v>
      </c>
      <c r="D4580" s="39" t="s">
        <v>79</v>
      </c>
      <c r="E4580" s="39" t="s">
        <v>32</v>
      </c>
      <c r="F4580" s="41" t="n">
        <f aca="false">IF(A4580="","",MATCH(A4580,P_ID,1))</f>
        <v>4065</v>
      </c>
      <c r="G4580" s="41" t="str">
        <f aca="false">IF(A4580="","",INDEX(P_Svc,F4580))</f>
        <v>Standard</v>
      </c>
      <c r="H4580" s="41" t="str">
        <f aca="false">IF(A4580="","",INDEX(P_Zone,F4580))</f>
        <v>South</v>
      </c>
      <c r="I4580" s="41" t="n">
        <f aca="false">IF(A4580="","",IF(D4580="Delivered",IF(B4580&lt;=INDEX(P_Due,F4580),1,0),0))</f>
        <v>0</v>
      </c>
    </row>
    <row r="4581" customFormat="false" ht="15" hidden="false" customHeight="false" outlineLevel="0" collapsed="false">
      <c r="A4581" s="37" t="n">
        <v>1004067</v>
      </c>
      <c r="B4581" s="38" t="n">
        <v>46293</v>
      </c>
      <c r="C4581" s="39" t="n">
        <v>1</v>
      </c>
      <c r="D4581" s="39" t="s">
        <v>79</v>
      </c>
      <c r="E4581" s="39" t="s">
        <v>32</v>
      </c>
      <c r="F4581" s="41" t="n">
        <f aca="false">IF(A4581="","",MATCH(A4581,P_ID,1))</f>
        <v>4067</v>
      </c>
      <c r="G4581" s="41" t="str">
        <f aca="false">IF(A4581="","",INDEX(P_Svc,F4581))</f>
        <v>Standard</v>
      </c>
      <c r="H4581" s="41" t="str">
        <f aca="false">IF(A4581="","",INDEX(P_Zone,F4581))</f>
        <v>North</v>
      </c>
      <c r="I4581" s="41" t="n">
        <f aca="false">IF(A4581="","",IF(D4581="Delivered",IF(B4581&lt;=INDEX(P_Due,F4581),1,0),0))</f>
        <v>0</v>
      </c>
    </row>
    <row r="4582" customFormat="false" ht="15" hidden="false" customHeight="false" outlineLevel="0" collapsed="false">
      <c r="A4582" s="37" t="n">
        <v>1004068</v>
      </c>
      <c r="B4582" s="38" t="n">
        <v>46293</v>
      </c>
      <c r="C4582" s="39" t="n">
        <v>1</v>
      </c>
      <c r="D4582" s="39" t="s">
        <v>26</v>
      </c>
      <c r="E4582" s="39"/>
      <c r="F4582" s="41" t="n">
        <f aca="false">IF(A4582="","",MATCH(A4582,P_ID,1))</f>
        <v>4068</v>
      </c>
      <c r="G4582" s="41" t="str">
        <f aca="false">IF(A4582="","",INDEX(P_Svc,F4582))</f>
        <v>Standard</v>
      </c>
      <c r="H4582" s="41" t="str">
        <f aca="false">IF(A4582="","",INDEX(P_Zone,F4582))</f>
        <v>West</v>
      </c>
      <c r="I4582" s="41" t="n">
        <f aca="false">IF(A4582="","",IF(D4582="Delivered",IF(B4582&lt;=INDEX(P_Due,F4582),1,0),0))</f>
        <v>1</v>
      </c>
    </row>
    <row r="4583" customFormat="false" ht="15" hidden="false" customHeight="false" outlineLevel="0" collapsed="false">
      <c r="A4583" s="37" t="n">
        <v>1004069</v>
      </c>
      <c r="B4583" s="38" t="n">
        <v>46293</v>
      </c>
      <c r="C4583" s="39" t="n">
        <v>1</v>
      </c>
      <c r="D4583" s="39" t="s">
        <v>26</v>
      </c>
      <c r="E4583" s="39"/>
      <c r="F4583" s="41" t="n">
        <f aca="false">IF(A4583="","",MATCH(A4583,P_ID,1))</f>
        <v>4069</v>
      </c>
      <c r="G4583" s="41" t="str">
        <f aca="false">IF(A4583="","",INDEX(P_Svc,F4583))</f>
        <v>Standard</v>
      </c>
      <c r="H4583" s="41" t="str">
        <f aca="false">IF(A4583="","",INDEX(P_Zone,F4583))</f>
        <v>West</v>
      </c>
      <c r="I4583" s="41" t="n">
        <f aca="false">IF(A4583="","",IF(D4583="Delivered",IF(B4583&lt;=INDEX(P_Due,F4583),1,0),0))</f>
        <v>1</v>
      </c>
    </row>
    <row r="4584" customFormat="false" ht="15" hidden="false" customHeight="false" outlineLevel="0" collapsed="false">
      <c r="A4584" s="37" t="n">
        <v>1004070</v>
      </c>
      <c r="B4584" s="38" t="n">
        <v>46293</v>
      </c>
      <c r="C4584" s="39" t="n">
        <v>1</v>
      </c>
      <c r="D4584" s="39" t="s">
        <v>26</v>
      </c>
      <c r="E4584" s="39"/>
      <c r="F4584" s="41" t="n">
        <f aca="false">IF(A4584="","",MATCH(A4584,P_ID,1))</f>
        <v>4070</v>
      </c>
      <c r="G4584" s="41" t="str">
        <f aca="false">IF(A4584="","",INDEX(P_Svc,F4584))</f>
        <v>Economy</v>
      </c>
      <c r="H4584" s="41" t="str">
        <f aca="false">IF(A4584="","",INDEX(P_Zone,F4584))</f>
        <v>Central</v>
      </c>
      <c r="I4584" s="41" t="n">
        <f aca="false">IF(A4584="","",IF(D4584="Delivered",IF(B4584&lt;=INDEX(P_Due,F4584),1,0),0))</f>
        <v>1</v>
      </c>
    </row>
    <row r="4585" customFormat="false" ht="15" hidden="false" customHeight="false" outlineLevel="0" collapsed="false">
      <c r="A4585" s="37" t="n">
        <v>1004071</v>
      </c>
      <c r="B4585" s="38" t="n">
        <v>46293</v>
      </c>
      <c r="C4585" s="39" t="n">
        <v>1</v>
      </c>
      <c r="D4585" s="39" t="s">
        <v>26</v>
      </c>
      <c r="E4585" s="39"/>
      <c r="F4585" s="41" t="n">
        <f aca="false">IF(A4585="","",MATCH(A4585,P_ID,1))</f>
        <v>4071</v>
      </c>
      <c r="G4585" s="41" t="str">
        <f aca="false">IF(A4585="","",INDEX(P_Svc,F4585))</f>
        <v>Standard</v>
      </c>
      <c r="H4585" s="41" t="str">
        <f aca="false">IF(A4585="","",INDEX(P_Zone,F4585))</f>
        <v>North</v>
      </c>
      <c r="I4585" s="41" t="n">
        <f aca="false">IF(A4585="","",IF(D4585="Delivered",IF(B4585&lt;=INDEX(P_Due,F4585),1,0),0))</f>
        <v>1</v>
      </c>
    </row>
    <row r="4586" customFormat="false" ht="15" hidden="false" customHeight="false" outlineLevel="0" collapsed="false">
      <c r="A4586" s="37" t="n">
        <v>1004072</v>
      </c>
      <c r="B4586" s="38" t="n">
        <v>46293</v>
      </c>
      <c r="C4586" s="39" t="n">
        <v>1</v>
      </c>
      <c r="D4586" s="39" t="s">
        <v>26</v>
      </c>
      <c r="E4586" s="39"/>
      <c r="F4586" s="41" t="n">
        <f aca="false">IF(A4586="","",MATCH(A4586,P_ID,1))</f>
        <v>4072</v>
      </c>
      <c r="G4586" s="41" t="str">
        <f aca="false">IF(A4586="","",INDEX(P_Svc,F4586))</f>
        <v>Standard</v>
      </c>
      <c r="H4586" s="41" t="str">
        <f aca="false">IF(A4586="","",INDEX(P_Zone,F4586))</f>
        <v>North</v>
      </c>
      <c r="I4586" s="41" t="n">
        <f aca="false">IF(A4586="","",IF(D4586="Delivered",IF(B4586&lt;=INDEX(P_Due,F4586),1,0),0))</f>
        <v>1</v>
      </c>
    </row>
    <row r="4587" customFormat="false" ht="15" hidden="false" customHeight="false" outlineLevel="0" collapsed="false">
      <c r="A4587" s="37" t="n">
        <v>1004073</v>
      </c>
      <c r="B4587" s="38" t="n">
        <v>46293</v>
      </c>
      <c r="C4587" s="39" t="n">
        <v>1</v>
      </c>
      <c r="D4587" s="39" t="s">
        <v>26</v>
      </c>
      <c r="E4587" s="39"/>
      <c r="F4587" s="41" t="n">
        <f aca="false">IF(A4587="","",MATCH(A4587,P_ID,1))</f>
        <v>4073</v>
      </c>
      <c r="G4587" s="41" t="str">
        <f aca="false">IF(A4587="","",INDEX(P_Svc,F4587))</f>
        <v>Standard</v>
      </c>
      <c r="H4587" s="41" t="str">
        <f aca="false">IF(A4587="","",INDEX(P_Zone,F4587))</f>
        <v>West</v>
      </c>
      <c r="I4587" s="41" t="n">
        <f aca="false">IF(A4587="","",IF(D4587="Delivered",IF(B4587&lt;=INDEX(P_Due,F4587),1,0),0))</f>
        <v>1</v>
      </c>
    </row>
    <row r="4588" customFormat="false" ht="15" hidden="false" customHeight="false" outlineLevel="0" collapsed="false">
      <c r="A4588" s="37" t="n">
        <v>1004074</v>
      </c>
      <c r="B4588" s="38" t="n">
        <v>46293</v>
      </c>
      <c r="C4588" s="39" t="n">
        <v>1</v>
      </c>
      <c r="D4588" s="39" t="s">
        <v>26</v>
      </c>
      <c r="E4588" s="39"/>
      <c r="F4588" s="41" t="n">
        <f aca="false">IF(A4588="","",MATCH(A4588,P_ID,1))</f>
        <v>4074</v>
      </c>
      <c r="G4588" s="41" t="str">
        <f aca="false">IF(A4588="","",INDEX(P_Svc,F4588))</f>
        <v>Economy</v>
      </c>
      <c r="H4588" s="41" t="str">
        <f aca="false">IF(A4588="","",INDEX(P_Zone,F4588))</f>
        <v>East</v>
      </c>
      <c r="I4588" s="41" t="n">
        <f aca="false">IF(A4588="","",IF(D4588="Delivered",IF(B4588&lt;=INDEX(P_Due,F4588),1,0),0))</f>
        <v>1</v>
      </c>
    </row>
    <row r="4589" customFormat="false" ht="15" hidden="false" customHeight="false" outlineLevel="0" collapsed="false">
      <c r="A4589" s="37" t="n">
        <v>1004075</v>
      </c>
      <c r="B4589" s="38" t="n">
        <v>46293</v>
      </c>
      <c r="C4589" s="39" t="n">
        <v>1</v>
      </c>
      <c r="D4589" s="39" t="s">
        <v>79</v>
      </c>
      <c r="E4589" s="39" t="s">
        <v>32</v>
      </c>
      <c r="F4589" s="41" t="n">
        <f aca="false">IF(A4589="","",MATCH(A4589,P_ID,1))</f>
        <v>4075</v>
      </c>
      <c r="G4589" s="41" t="str">
        <f aca="false">IF(A4589="","",INDEX(P_Svc,F4589))</f>
        <v>Economy</v>
      </c>
      <c r="H4589" s="41" t="str">
        <f aca="false">IF(A4589="","",INDEX(P_Zone,F4589))</f>
        <v>West</v>
      </c>
      <c r="I4589" s="41" t="n">
        <f aca="false">IF(A4589="","",IF(D4589="Delivered",IF(B4589&lt;=INDEX(P_Due,F4589),1,0),0))</f>
        <v>0</v>
      </c>
    </row>
    <row r="4590" customFormat="false" ht="15" hidden="false" customHeight="false" outlineLevel="0" collapsed="false">
      <c r="A4590" s="37" t="n">
        <v>1004076</v>
      </c>
      <c r="B4590" s="38" t="n">
        <v>46293</v>
      </c>
      <c r="C4590" s="39" t="n">
        <v>1</v>
      </c>
      <c r="D4590" s="39" t="s">
        <v>26</v>
      </c>
      <c r="E4590" s="39"/>
      <c r="F4590" s="41" t="n">
        <f aca="false">IF(A4590="","",MATCH(A4590,P_ID,1))</f>
        <v>4076</v>
      </c>
      <c r="G4590" s="41" t="str">
        <f aca="false">IF(A4590="","",INDEX(P_Svc,F4590))</f>
        <v>Economy</v>
      </c>
      <c r="H4590" s="41" t="str">
        <f aca="false">IF(A4590="","",INDEX(P_Zone,F4590))</f>
        <v>Central</v>
      </c>
      <c r="I4590" s="41" t="n">
        <f aca="false">IF(A4590="","",IF(D4590="Delivered",IF(B4590&lt;=INDEX(P_Due,F4590),1,0),0))</f>
        <v>1</v>
      </c>
    </row>
    <row r="4591" customFormat="false" ht="15" hidden="false" customHeight="false" outlineLevel="0" collapsed="false">
      <c r="A4591" s="37" t="n">
        <v>1004077</v>
      </c>
      <c r="B4591" s="38" t="n">
        <v>46293</v>
      </c>
      <c r="C4591" s="39" t="n">
        <v>1</v>
      </c>
      <c r="D4591" s="39" t="s">
        <v>26</v>
      </c>
      <c r="E4591" s="39"/>
      <c r="F4591" s="41" t="n">
        <f aca="false">IF(A4591="","",MATCH(A4591,P_ID,1))</f>
        <v>4077</v>
      </c>
      <c r="G4591" s="41" t="str">
        <f aca="false">IF(A4591="","",INDEX(P_Svc,F4591))</f>
        <v>Standard</v>
      </c>
      <c r="H4591" s="41" t="str">
        <f aca="false">IF(A4591="","",INDEX(P_Zone,F4591))</f>
        <v>South</v>
      </c>
      <c r="I4591" s="41" t="n">
        <f aca="false">IF(A4591="","",IF(D4591="Delivered",IF(B4591&lt;=INDEX(P_Due,F4591),1,0),0))</f>
        <v>1</v>
      </c>
    </row>
    <row r="4592" customFormat="false" ht="15" hidden="false" customHeight="false" outlineLevel="0" collapsed="false">
      <c r="A4592" s="37" t="n">
        <v>1004078</v>
      </c>
      <c r="B4592" s="38" t="n">
        <v>46293</v>
      </c>
      <c r="C4592" s="39" t="n">
        <v>1</v>
      </c>
      <c r="D4592" s="39" t="s">
        <v>26</v>
      </c>
      <c r="E4592" s="39"/>
      <c r="F4592" s="41" t="n">
        <f aca="false">IF(A4592="","",MATCH(A4592,P_ID,1))</f>
        <v>4078</v>
      </c>
      <c r="G4592" s="41" t="str">
        <f aca="false">IF(A4592="","",INDEX(P_Svc,F4592))</f>
        <v>Economy</v>
      </c>
      <c r="H4592" s="41" t="str">
        <f aca="false">IF(A4592="","",INDEX(P_Zone,F4592))</f>
        <v>East</v>
      </c>
      <c r="I4592" s="41" t="n">
        <f aca="false">IF(A4592="","",IF(D4592="Delivered",IF(B4592&lt;=INDEX(P_Due,F4592),1,0),0))</f>
        <v>1</v>
      </c>
    </row>
    <row r="4593" customFormat="false" ht="15" hidden="false" customHeight="false" outlineLevel="0" collapsed="false">
      <c r="A4593" s="37" t="n">
        <v>1004079</v>
      </c>
      <c r="B4593" s="38" t="n">
        <v>46293</v>
      </c>
      <c r="C4593" s="39" t="n">
        <v>1</v>
      </c>
      <c r="D4593" s="39" t="s">
        <v>26</v>
      </c>
      <c r="E4593" s="39"/>
      <c r="F4593" s="41" t="n">
        <f aca="false">IF(A4593="","",MATCH(A4593,P_ID,1))</f>
        <v>4079</v>
      </c>
      <c r="G4593" s="41" t="str">
        <f aca="false">IF(A4593="","",INDEX(P_Svc,F4593))</f>
        <v>Economy</v>
      </c>
      <c r="H4593" s="41" t="str">
        <f aca="false">IF(A4593="","",INDEX(P_Zone,F4593))</f>
        <v>West</v>
      </c>
      <c r="I4593" s="41" t="n">
        <f aca="false">IF(A4593="","",IF(D4593="Delivered",IF(B4593&lt;=INDEX(P_Due,F4593),1,0),0))</f>
        <v>1</v>
      </c>
    </row>
    <row r="4594" customFormat="false" ht="15" hidden="false" customHeight="false" outlineLevel="0" collapsed="false">
      <c r="A4594" s="37" t="n">
        <v>1004081</v>
      </c>
      <c r="B4594" s="38" t="n">
        <v>46293</v>
      </c>
      <c r="C4594" s="39" t="n">
        <v>1</v>
      </c>
      <c r="D4594" s="39" t="s">
        <v>26</v>
      </c>
      <c r="E4594" s="39"/>
      <c r="F4594" s="41" t="n">
        <f aca="false">IF(A4594="","",MATCH(A4594,P_ID,1))</f>
        <v>4081</v>
      </c>
      <c r="G4594" s="41" t="str">
        <f aca="false">IF(A4594="","",INDEX(P_Svc,F4594))</f>
        <v>Standard</v>
      </c>
      <c r="H4594" s="41" t="str">
        <f aca="false">IF(A4594="","",INDEX(P_Zone,F4594))</f>
        <v>Central</v>
      </c>
      <c r="I4594" s="41" t="n">
        <f aca="false">IF(A4594="","",IF(D4594="Delivered",IF(B4594&lt;=INDEX(P_Due,F4594),1,0),0))</f>
        <v>1</v>
      </c>
    </row>
    <row r="4595" customFormat="false" ht="15" hidden="false" customHeight="false" outlineLevel="0" collapsed="false">
      <c r="A4595" s="37" t="n">
        <v>1004082</v>
      </c>
      <c r="B4595" s="38" t="n">
        <v>46293</v>
      </c>
      <c r="C4595" s="39" t="n">
        <v>1</v>
      </c>
      <c r="D4595" s="39" t="s">
        <v>26</v>
      </c>
      <c r="E4595" s="39"/>
      <c r="F4595" s="41" t="n">
        <f aca="false">IF(A4595="","",MATCH(A4595,P_ID,1))</f>
        <v>4082</v>
      </c>
      <c r="G4595" s="41" t="str">
        <f aca="false">IF(A4595="","",INDEX(P_Svc,F4595))</f>
        <v>Standard</v>
      </c>
      <c r="H4595" s="41" t="str">
        <f aca="false">IF(A4595="","",INDEX(P_Zone,F4595))</f>
        <v>North</v>
      </c>
      <c r="I4595" s="41" t="n">
        <f aca="false">IF(A4595="","",IF(D4595="Delivered",IF(B4595&lt;=INDEX(P_Due,F4595),1,0),0))</f>
        <v>1</v>
      </c>
    </row>
    <row r="4596" customFormat="false" ht="15" hidden="false" customHeight="false" outlineLevel="0" collapsed="false">
      <c r="A4596" s="37" t="n">
        <v>1004083</v>
      </c>
      <c r="B4596" s="38" t="n">
        <v>46293</v>
      </c>
      <c r="C4596" s="39" t="n">
        <v>1</v>
      </c>
      <c r="D4596" s="39" t="s">
        <v>26</v>
      </c>
      <c r="E4596" s="39"/>
      <c r="F4596" s="41" t="n">
        <f aca="false">IF(A4596="","",MATCH(A4596,P_ID,1))</f>
        <v>4083</v>
      </c>
      <c r="G4596" s="41" t="str">
        <f aca="false">IF(A4596="","",INDEX(P_Svc,F4596))</f>
        <v>Economy</v>
      </c>
      <c r="H4596" s="41" t="str">
        <f aca="false">IF(A4596="","",INDEX(P_Zone,F4596))</f>
        <v>West</v>
      </c>
      <c r="I4596" s="41" t="n">
        <f aca="false">IF(A4596="","",IF(D4596="Delivered",IF(B4596&lt;=INDEX(P_Due,F4596),1,0),0))</f>
        <v>1</v>
      </c>
    </row>
    <row r="4597" customFormat="false" ht="15" hidden="false" customHeight="false" outlineLevel="0" collapsed="false">
      <c r="A4597" s="37" t="n">
        <v>1004084</v>
      </c>
      <c r="B4597" s="38" t="n">
        <v>46293</v>
      </c>
      <c r="C4597" s="39" t="n">
        <v>1</v>
      </c>
      <c r="D4597" s="39" t="s">
        <v>26</v>
      </c>
      <c r="E4597" s="39"/>
      <c r="F4597" s="41" t="n">
        <f aca="false">IF(A4597="","",MATCH(A4597,P_ID,1))</f>
        <v>4084</v>
      </c>
      <c r="G4597" s="41" t="str">
        <f aca="false">IF(A4597="","",INDEX(P_Svc,F4597))</f>
        <v>Standard</v>
      </c>
      <c r="H4597" s="41" t="str">
        <f aca="false">IF(A4597="","",INDEX(P_Zone,F4597))</f>
        <v>Central</v>
      </c>
      <c r="I4597" s="41" t="n">
        <f aca="false">IF(A4597="","",IF(D4597="Delivered",IF(B4597&lt;=INDEX(P_Due,F4597),1,0),0))</f>
        <v>1</v>
      </c>
    </row>
    <row r="4598" customFormat="false" ht="15" hidden="false" customHeight="false" outlineLevel="0" collapsed="false">
      <c r="A4598" s="37" t="n">
        <v>1004085</v>
      </c>
      <c r="B4598" s="38" t="n">
        <v>46293</v>
      </c>
      <c r="C4598" s="39" t="n">
        <v>1</v>
      </c>
      <c r="D4598" s="39" t="s">
        <v>26</v>
      </c>
      <c r="E4598" s="39"/>
      <c r="F4598" s="41" t="n">
        <f aca="false">IF(A4598="","",MATCH(A4598,P_ID,1))</f>
        <v>4085</v>
      </c>
      <c r="G4598" s="41" t="str">
        <f aca="false">IF(A4598="","",INDEX(P_Svc,F4598))</f>
        <v>Standard</v>
      </c>
      <c r="H4598" s="41" t="str">
        <f aca="false">IF(A4598="","",INDEX(P_Zone,F4598))</f>
        <v>Central</v>
      </c>
      <c r="I4598" s="41" t="n">
        <f aca="false">IF(A4598="","",IF(D4598="Delivered",IF(B4598&lt;=INDEX(P_Due,F4598),1,0),0))</f>
        <v>1</v>
      </c>
    </row>
    <row r="4599" customFormat="false" ht="15" hidden="false" customHeight="false" outlineLevel="0" collapsed="false">
      <c r="A4599" s="37" t="n">
        <v>1004086</v>
      </c>
      <c r="B4599" s="38" t="n">
        <v>46293</v>
      </c>
      <c r="C4599" s="39" t="n">
        <v>1</v>
      </c>
      <c r="D4599" s="39" t="s">
        <v>26</v>
      </c>
      <c r="E4599" s="39"/>
      <c r="F4599" s="41" t="n">
        <f aca="false">IF(A4599="","",MATCH(A4599,P_ID,1))</f>
        <v>4086</v>
      </c>
      <c r="G4599" s="41" t="str">
        <f aca="false">IF(A4599="","",INDEX(P_Svc,F4599))</f>
        <v>Standard</v>
      </c>
      <c r="H4599" s="41" t="str">
        <f aca="false">IF(A4599="","",INDEX(P_Zone,F4599))</f>
        <v>North</v>
      </c>
      <c r="I4599" s="41" t="n">
        <f aca="false">IF(A4599="","",IF(D4599="Delivered",IF(B4599&lt;=INDEX(P_Due,F4599),1,0),0))</f>
        <v>1</v>
      </c>
    </row>
    <row r="4600" customFormat="false" ht="15" hidden="false" customHeight="false" outlineLevel="0" collapsed="false">
      <c r="A4600" s="37" t="n">
        <v>1004087</v>
      </c>
      <c r="B4600" s="38" t="n">
        <v>46293</v>
      </c>
      <c r="C4600" s="39" t="n">
        <v>1</v>
      </c>
      <c r="D4600" s="39" t="s">
        <v>26</v>
      </c>
      <c r="E4600" s="39"/>
      <c r="F4600" s="41" t="n">
        <f aca="false">IF(A4600="","",MATCH(A4600,P_ID,1))</f>
        <v>4087</v>
      </c>
      <c r="G4600" s="41" t="str">
        <f aca="false">IF(A4600="","",INDEX(P_Svc,F4600))</f>
        <v>Standard</v>
      </c>
      <c r="H4600" s="41" t="str">
        <f aca="false">IF(A4600="","",INDEX(P_Zone,F4600))</f>
        <v>North</v>
      </c>
      <c r="I4600" s="41" t="n">
        <f aca="false">IF(A4600="","",IF(D4600="Delivered",IF(B4600&lt;=INDEX(P_Due,F4600),1,0),0))</f>
        <v>1</v>
      </c>
    </row>
    <row r="4601" customFormat="false" ht="15" hidden="false" customHeight="false" outlineLevel="0" collapsed="false">
      <c r="A4601" s="37" t="n">
        <v>1004088</v>
      </c>
      <c r="B4601" s="38" t="n">
        <v>46293</v>
      </c>
      <c r="C4601" s="39" t="n">
        <v>1</v>
      </c>
      <c r="D4601" s="39" t="s">
        <v>79</v>
      </c>
      <c r="E4601" s="39" t="s">
        <v>32</v>
      </c>
      <c r="F4601" s="41" t="n">
        <f aca="false">IF(A4601="","",MATCH(A4601,P_ID,1))</f>
        <v>4088</v>
      </c>
      <c r="G4601" s="41" t="str">
        <f aca="false">IF(A4601="","",INDEX(P_Svc,F4601))</f>
        <v>Standard</v>
      </c>
      <c r="H4601" s="41" t="str">
        <f aca="false">IF(A4601="","",INDEX(P_Zone,F4601))</f>
        <v>West</v>
      </c>
      <c r="I4601" s="41" t="n">
        <f aca="false">IF(A4601="","",IF(D4601="Delivered",IF(B4601&lt;=INDEX(P_Due,F4601),1,0),0))</f>
        <v>0</v>
      </c>
    </row>
    <row r="4602" customFormat="false" ht="15" hidden="false" customHeight="false" outlineLevel="0" collapsed="false">
      <c r="A4602" s="37" t="n">
        <v>1004089</v>
      </c>
      <c r="B4602" s="38" t="n">
        <v>46293</v>
      </c>
      <c r="C4602" s="39" t="n">
        <v>1</v>
      </c>
      <c r="D4602" s="39" t="s">
        <v>26</v>
      </c>
      <c r="E4602" s="39"/>
      <c r="F4602" s="41" t="n">
        <f aca="false">IF(A4602="","",MATCH(A4602,P_ID,1))</f>
        <v>4089</v>
      </c>
      <c r="G4602" s="41" t="str">
        <f aca="false">IF(A4602="","",INDEX(P_Svc,F4602))</f>
        <v>Standard</v>
      </c>
      <c r="H4602" s="41" t="str">
        <f aca="false">IF(A4602="","",INDEX(P_Zone,F4602))</f>
        <v>West</v>
      </c>
      <c r="I4602" s="41" t="n">
        <f aca="false">IF(A4602="","",IF(D4602="Delivered",IF(B4602&lt;=INDEX(P_Due,F4602),1,0),0))</f>
        <v>1</v>
      </c>
    </row>
    <row r="4603" customFormat="false" ht="15" hidden="false" customHeight="false" outlineLevel="0" collapsed="false">
      <c r="A4603" s="37" t="n">
        <v>1004091</v>
      </c>
      <c r="B4603" s="38" t="n">
        <v>46293</v>
      </c>
      <c r="C4603" s="39" t="n">
        <v>1</v>
      </c>
      <c r="D4603" s="39" t="s">
        <v>26</v>
      </c>
      <c r="E4603" s="39"/>
      <c r="F4603" s="41" t="n">
        <f aca="false">IF(A4603="","",MATCH(A4603,P_ID,1))</f>
        <v>4091</v>
      </c>
      <c r="G4603" s="41" t="str">
        <f aca="false">IF(A4603="","",INDEX(P_Svc,F4603))</f>
        <v>Economy</v>
      </c>
      <c r="H4603" s="41" t="str">
        <f aca="false">IF(A4603="","",INDEX(P_Zone,F4603))</f>
        <v>North</v>
      </c>
      <c r="I4603" s="41" t="n">
        <f aca="false">IF(A4603="","",IF(D4603="Delivered",IF(B4603&lt;=INDEX(P_Due,F4603),1,0),0))</f>
        <v>1</v>
      </c>
    </row>
    <row r="4604" customFormat="false" ht="15" hidden="false" customHeight="false" outlineLevel="0" collapsed="false">
      <c r="A4604" s="37" t="n">
        <v>1004092</v>
      </c>
      <c r="B4604" s="38" t="n">
        <v>46293</v>
      </c>
      <c r="C4604" s="39" t="n">
        <v>1</v>
      </c>
      <c r="D4604" s="39" t="s">
        <v>26</v>
      </c>
      <c r="E4604" s="39"/>
      <c r="F4604" s="41" t="n">
        <f aca="false">IF(A4604="","",MATCH(A4604,P_ID,1))</f>
        <v>4092</v>
      </c>
      <c r="G4604" s="41" t="str">
        <f aca="false">IF(A4604="","",INDEX(P_Svc,F4604))</f>
        <v>Economy</v>
      </c>
      <c r="H4604" s="41" t="str">
        <f aca="false">IF(A4604="","",INDEX(P_Zone,F4604))</f>
        <v>Central</v>
      </c>
      <c r="I4604" s="41" t="n">
        <f aca="false">IF(A4604="","",IF(D4604="Delivered",IF(B4604&lt;=INDEX(P_Due,F4604),1,0),0))</f>
        <v>1</v>
      </c>
    </row>
    <row r="4605" customFormat="false" ht="15" hidden="false" customHeight="false" outlineLevel="0" collapsed="false">
      <c r="A4605" s="37" t="n">
        <v>1004093</v>
      </c>
      <c r="B4605" s="38" t="n">
        <v>46293</v>
      </c>
      <c r="C4605" s="39" t="n">
        <v>1</v>
      </c>
      <c r="D4605" s="39" t="s">
        <v>26</v>
      </c>
      <c r="E4605" s="39"/>
      <c r="F4605" s="41" t="n">
        <f aca="false">IF(A4605="","",MATCH(A4605,P_ID,1))</f>
        <v>4093</v>
      </c>
      <c r="G4605" s="41" t="str">
        <f aca="false">IF(A4605="","",INDEX(P_Svc,F4605))</f>
        <v>Standard</v>
      </c>
      <c r="H4605" s="41" t="str">
        <f aca="false">IF(A4605="","",INDEX(P_Zone,F4605))</f>
        <v>Central</v>
      </c>
      <c r="I4605" s="41" t="n">
        <f aca="false">IF(A4605="","",IF(D4605="Delivered",IF(B4605&lt;=INDEX(P_Due,F4605),1,0),0))</f>
        <v>1</v>
      </c>
    </row>
    <row r="4606" customFormat="false" ht="15" hidden="false" customHeight="false" outlineLevel="0" collapsed="false">
      <c r="A4606" s="37" t="n">
        <v>1004095</v>
      </c>
      <c r="B4606" s="38" t="n">
        <v>46293</v>
      </c>
      <c r="C4606" s="39" t="n">
        <v>1</v>
      </c>
      <c r="D4606" s="39" t="s">
        <v>79</v>
      </c>
      <c r="E4606" s="39" t="s">
        <v>32</v>
      </c>
      <c r="F4606" s="41" t="n">
        <f aca="false">IF(A4606="","",MATCH(A4606,P_ID,1))</f>
        <v>4095</v>
      </c>
      <c r="G4606" s="41" t="str">
        <f aca="false">IF(A4606="","",INDEX(P_Svc,F4606))</f>
        <v>Standard</v>
      </c>
      <c r="H4606" s="41" t="str">
        <f aca="false">IF(A4606="","",INDEX(P_Zone,F4606))</f>
        <v>West</v>
      </c>
      <c r="I4606" s="41" t="n">
        <f aca="false">IF(A4606="","",IF(D4606="Delivered",IF(B4606&lt;=INDEX(P_Due,F4606),1,0),0))</f>
        <v>0</v>
      </c>
    </row>
    <row r="4607" customFormat="false" ht="15" hidden="false" customHeight="false" outlineLevel="0" collapsed="false">
      <c r="A4607" s="37" t="n">
        <v>1004096</v>
      </c>
      <c r="B4607" s="38" t="n">
        <v>46293</v>
      </c>
      <c r="C4607" s="39" t="n">
        <v>1</v>
      </c>
      <c r="D4607" s="39" t="s">
        <v>26</v>
      </c>
      <c r="E4607" s="39"/>
      <c r="F4607" s="41" t="n">
        <f aca="false">IF(A4607="","",MATCH(A4607,P_ID,1))</f>
        <v>4096</v>
      </c>
      <c r="G4607" s="41" t="str">
        <f aca="false">IF(A4607="","",INDEX(P_Svc,F4607))</f>
        <v>Economy</v>
      </c>
      <c r="H4607" s="41" t="str">
        <f aca="false">IF(A4607="","",INDEX(P_Zone,F4607))</f>
        <v>East</v>
      </c>
      <c r="I4607" s="41" t="n">
        <f aca="false">IF(A4607="","",IF(D4607="Delivered",IF(B4607&lt;=INDEX(P_Due,F4607),1,0),0))</f>
        <v>1</v>
      </c>
    </row>
    <row r="4608" customFormat="false" ht="15" hidden="false" customHeight="false" outlineLevel="0" collapsed="false">
      <c r="A4608" s="37" t="n">
        <v>1004097</v>
      </c>
      <c r="B4608" s="38" t="n">
        <v>46293</v>
      </c>
      <c r="C4608" s="39" t="n">
        <v>1</v>
      </c>
      <c r="D4608" s="39" t="s">
        <v>26</v>
      </c>
      <c r="E4608" s="39"/>
      <c r="F4608" s="41" t="n">
        <f aca="false">IF(A4608="","",MATCH(A4608,P_ID,1))</f>
        <v>4097</v>
      </c>
      <c r="G4608" s="41" t="str">
        <f aca="false">IF(A4608="","",INDEX(P_Svc,F4608))</f>
        <v>Standard</v>
      </c>
      <c r="H4608" s="41" t="str">
        <f aca="false">IF(A4608="","",INDEX(P_Zone,F4608))</f>
        <v>North</v>
      </c>
      <c r="I4608" s="41" t="n">
        <f aca="false">IF(A4608="","",IF(D4608="Delivered",IF(B4608&lt;=INDEX(P_Due,F4608),1,0),0))</f>
        <v>1</v>
      </c>
    </row>
    <row r="4609" customFormat="false" ht="15" hidden="false" customHeight="false" outlineLevel="0" collapsed="false">
      <c r="A4609" s="37" t="n">
        <v>1004098</v>
      </c>
      <c r="B4609" s="38" t="n">
        <v>46293</v>
      </c>
      <c r="C4609" s="39" t="n">
        <v>1</v>
      </c>
      <c r="D4609" s="39" t="s">
        <v>26</v>
      </c>
      <c r="E4609" s="39"/>
      <c r="F4609" s="41" t="n">
        <f aca="false">IF(A4609="","",MATCH(A4609,P_ID,1))</f>
        <v>4098</v>
      </c>
      <c r="G4609" s="41" t="str">
        <f aca="false">IF(A4609="","",INDEX(P_Svc,F4609))</f>
        <v>Standard</v>
      </c>
      <c r="H4609" s="41" t="str">
        <f aca="false">IF(A4609="","",INDEX(P_Zone,F4609))</f>
        <v>West</v>
      </c>
      <c r="I4609" s="41" t="n">
        <f aca="false">IF(A4609="","",IF(D4609="Delivered",IF(B4609&lt;=INDEX(P_Due,F4609),1,0),0))</f>
        <v>1</v>
      </c>
    </row>
    <row r="4610" customFormat="false" ht="15" hidden="false" customHeight="false" outlineLevel="0" collapsed="false">
      <c r="A4610" s="37" t="n">
        <v>1004099</v>
      </c>
      <c r="B4610" s="38" t="n">
        <v>46293</v>
      </c>
      <c r="C4610" s="39" t="n">
        <v>1</v>
      </c>
      <c r="D4610" s="39" t="s">
        <v>79</v>
      </c>
      <c r="E4610" s="39" t="s">
        <v>32</v>
      </c>
      <c r="F4610" s="41" t="n">
        <f aca="false">IF(A4610="","",MATCH(A4610,P_ID,1))</f>
        <v>4099</v>
      </c>
      <c r="G4610" s="41" t="str">
        <f aca="false">IF(A4610="","",INDEX(P_Svc,F4610))</f>
        <v>Economy</v>
      </c>
      <c r="H4610" s="41" t="str">
        <f aca="false">IF(A4610="","",INDEX(P_Zone,F4610))</f>
        <v>West</v>
      </c>
      <c r="I4610" s="41" t="n">
        <f aca="false">IF(A4610="","",IF(D4610="Delivered",IF(B4610&lt;=INDEX(P_Due,F4610),1,0),0))</f>
        <v>0</v>
      </c>
    </row>
    <row r="4611" customFormat="false" ht="15" hidden="false" customHeight="false" outlineLevel="0" collapsed="false">
      <c r="A4611" s="37" t="n">
        <v>1004100</v>
      </c>
      <c r="B4611" s="38" t="n">
        <v>46293</v>
      </c>
      <c r="C4611" s="39" t="n">
        <v>1</v>
      </c>
      <c r="D4611" s="39" t="s">
        <v>26</v>
      </c>
      <c r="E4611" s="39"/>
      <c r="F4611" s="41" t="n">
        <f aca="false">IF(A4611="","",MATCH(A4611,P_ID,1))</f>
        <v>4100</v>
      </c>
      <c r="G4611" s="41" t="str">
        <f aca="false">IF(A4611="","",INDEX(P_Svc,F4611))</f>
        <v>Standard</v>
      </c>
      <c r="H4611" s="41" t="str">
        <f aca="false">IF(A4611="","",INDEX(P_Zone,F4611))</f>
        <v>North</v>
      </c>
      <c r="I4611" s="41" t="n">
        <f aca="false">IF(A4611="","",IF(D4611="Delivered",IF(B4611&lt;=INDEX(P_Due,F4611),1,0),0))</f>
        <v>1</v>
      </c>
    </row>
    <row r="4612" customFormat="false" ht="15" hidden="false" customHeight="false" outlineLevel="0" collapsed="false">
      <c r="A4612" s="37" t="n">
        <v>1004101</v>
      </c>
      <c r="B4612" s="38" t="n">
        <v>46293</v>
      </c>
      <c r="C4612" s="39" t="n">
        <v>1</v>
      </c>
      <c r="D4612" s="39" t="s">
        <v>26</v>
      </c>
      <c r="E4612" s="39"/>
      <c r="F4612" s="41" t="n">
        <f aca="false">IF(A4612="","",MATCH(A4612,P_ID,1))</f>
        <v>4101</v>
      </c>
      <c r="G4612" s="41" t="str">
        <f aca="false">IF(A4612="","",INDEX(P_Svc,F4612))</f>
        <v>Standard</v>
      </c>
      <c r="H4612" s="41" t="str">
        <f aca="false">IF(A4612="","",INDEX(P_Zone,F4612))</f>
        <v>East</v>
      </c>
      <c r="I4612" s="41" t="n">
        <f aca="false">IF(A4612="","",IF(D4612="Delivered",IF(B4612&lt;=INDEX(P_Due,F4612),1,0),0))</f>
        <v>1</v>
      </c>
    </row>
    <row r="4613" customFormat="false" ht="15" hidden="false" customHeight="false" outlineLevel="0" collapsed="false">
      <c r="A4613" s="37" t="n">
        <v>1004102</v>
      </c>
      <c r="B4613" s="38" t="n">
        <v>46293</v>
      </c>
      <c r="C4613" s="39" t="n">
        <v>1</v>
      </c>
      <c r="D4613" s="39" t="s">
        <v>26</v>
      </c>
      <c r="E4613" s="39"/>
      <c r="F4613" s="41" t="n">
        <f aca="false">IF(A4613="","",MATCH(A4613,P_ID,1))</f>
        <v>4102</v>
      </c>
      <c r="G4613" s="41" t="str">
        <f aca="false">IF(A4613="","",INDEX(P_Svc,F4613))</f>
        <v>Standard</v>
      </c>
      <c r="H4613" s="41" t="str">
        <f aca="false">IF(A4613="","",INDEX(P_Zone,F4613))</f>
        <v>North</v>
      </c>
      <c r="I4613" s="41" t="n">
        <f aca="false">IF(A4613="","",IF(D4613="Delivered",IF(B4613&lt;=INDEX(P_Due,F4613),1,0),0))</f>
        <v>1</v>
      </c>
    </row>
    <row r="4614" customFormat="false" ht="15" hidden="false" customHeight="false" outlineLevel="0" collapsed="false">
      <c r="A4614" s="37" t="n">
        <v>1004104</v>
      </c>
      <c r="B4614" s="38" t="n">
        <v>46293</v>
      </c>
      <c r="C4614" s="39" t="n">
        <v>1</v>
      </c>
      <c r="D4614" s="39" t="s">
        <v>79</v>
      </c>
      <c r="E4614" s="39" t="s">
        <v>32</v>
      </c>
      <c r="F4614" s="41" t="n">
        <f aca="false">IF(A4614="","",MATCH(A4614,P_ID,1))</f>
        <v>4104</v>
      </c>
      <c r="G4614" s="41" t="str">
        <f aca="false">IF(A4614="","",INDEX(P_Svc,F4614))</f>
        <v>Standard</v>
      </c>
      <c r="H4614" s="41" t="str">
        <f aca="false">IF(A4614="","",INDEX(P_Zone,F4614))</f>
        <v>West</v>
      </c>
      <c r="I4614" s="41" t="n">
        <f aca="false">IF(A4614="","",IF(D4614="Delivered",IF(B4614&lt;=INDEX(P_Due,F4614),1,0),0))</f>
        <v>0</v>
      </c>
    </row>
    <row r="4615" customFormat="false" ht="15" hidden="false" customHeight="false" outlineLevel="0" collapsed="false">
      <c r="A4615" s="37" t="n">
        <v>1004105</v>
      </c>
      <c r="B4615" s="38" t="n">
        <v>46293</v>
      </c>
      <c r="C4615" s="39" t="n">
        <v>1</v>
      </c>
      <c r="D4615" s="39" t="s">
        <v>26</v>
      </c>
      <c r="E4615" s="39"/>
      <c r="F4615" s="41" t="n">
        <f aca="false">IF(A4615="","",MATCH(A4615,P_ID,1))</f>
        <v>4105</v>
      </c>
      <c r="G4615" s="41" t="str">
        <f aca="false">IF(A4615="","",INDEX(P_Svc,F4615))</f>
        <v>Economy</v>
      </c>
      <c r="H4615" s="41" t="str">
        <f aca="false">IF(A4615="","",INDEX(P_Zone,F4615))</f>
        <v>West</v>
      </c>
      <c r="I4615" s="41" t="n">
        <f aca="false">IF(A4615="","",IF(D4615="Delivered",IF(B4615&lt;=INDEX(P_Due,F4615),1,0),0))</f>
        <v>1</v>
      </c>
    </row>
    <row r="4616" customFormat="false" ht="15" hidden="false" customHeight="false" outlineLevel="0" collapsed="false">
      <c r="A4616" s="37" t="n">
        <v>1004106</v>
      </c>
      <c r="B4616" s="38" t="n">
        <v>46293</v>
      </c>
      <c r="C4616" s="39" t="n">
        <v>1</v>
      </c>
      <c r="D4616" s="39" t="s">
        <v>26</v>
      </c>
      <c r="E4616" s="39"/>
      <c r="F4616" s="41" t="n">
        <f aca="false">IF(A4616="","",MATCH(A4616,P_ID,1))</f>
        <v>4106</v>
      </c>
      <c r="G4616" s="41" t="str">
        <f aca="false">IF(A4616="","",INDEX(P_Svc,F4616))</f>
        <v>Standard</v>
      </c>
      <c r="H4616" s="41" t="str">
        <f aca="false">IF(A4616="","",INDEX(P_Zone,F4616))</f>
        <v>West</v>
      </c>
      <c r="I4616" s="41" t="n">
        <f aca="false">IF(A4616="","",IF(D4616="Delivered",IF(B4616&lt;=INDEX(P_Due,F4616),1,0),0))</f>
        <v>1</v>
      </c>
    </row>
    <row r="4617" customFormat="false" ht="15" hidden="false" customHeight="false" outlineLevel="0" collapsed="false">
      <c r="A4617" s="37" t="n">
        <v>1004107</v>
      </c>
      <c r="B4617" s="38" t="n">
        <v>46293</v>
      </c>
      <c r="C4617" s="39" t="n">
        <v>1</v>
      </c>
      <c r="D4617" s="39" t="s">
        <v>26</v>
      </c>
      <c r="E4617" s="39"/>
      <c r="F4617" s="41" t="n">
        <f aca="false">IF(A4617="","",MATCH(A4617,P_ID,1))</f>
        <v>4107</v>
      </c>
      <c r="G4617" s="41" t="str">
        <f aca="false">IF(A4617="","",INDEX(P_Svc,F4617))</f>
        <v>Standard</v>
      </c>
      <c r="H4617" s="41" t="str">
        <f aca="false">IF(A4617="","",INDEX(P_Zone,F4617))</f>
        <v>East</v>
      </c>
      <c r="I4617" s="41" t="n">
        <f aca="false">IF(A4617="","",IF(D4617="Delivered",IF(B4617&lt;=INDEX(P_Due,F4617),1,0),0))</f>
        <v>1</v>
      </c>
    </row>
    <row r="4618" customFormat="false" ht="15" hidden="false" customHeight="false" outlineLevel="0" collapsed="false">
      <c r="A4618" s="37" t="n">
        <v>1004109</v>
      </c>
      <c r="B4618" s="38" t="n">
        <v>46293</v>
      </c>
      <c r="C4618" s="39" t="n">
        <v>1</v>
      </c>
      <c r="D4618" s="39" t="s">
        <v>26</v>
      </c>
      <c r="E4618" s="39"/>
      <c r="F4618" s="41" t="n">
        <f aca="false">IF(A4618="","",MATCH(A4618,P_ID,1))</f>
        <v>4109</v>
      </c>
      <c r="G4618" s="41" t="str">
        <f aca="false">IF(A4618="","",INDEX(P_Svc,F4618))</f>
        <v>Standard</v>
      </c>
      <c r="H4618" s="41" t="str">
        <f aca="false">IF(A4618="","",INDEX(P_Zone,F4618))</f>
        <v>East</v>
      </c>
      <c r="I4618" s="41" t="n">
        <f aca="false">IF(A4618="","",IF(D4618="Delivered",IF(B4618&lt;=INDEX(P_Due,F4618),1,0),0))</f>
        <v>1</v>
      </c>
    </row>
    <row r="4619" customFormat="false" ht="15" hidden="false" customHeight="false" outlineLevel="0" collapsed="false">
      <c r="A4619" s="37" t="n">
        <v>1004110</v>
      </c>
      <c r="B4619" s="38" t="n">
        <v>46293</v>
      </c>
      <c r="C4619" s="39" t="n">
        <v>1</v>
      </c>
      <c r="D4619" s="39" t="s">
        <v>26</v>
      </c>
      <c r="E4619" s="39"/>
      <c r="F4619" s="41" t="n">
        <f aca="false">IF(A4619="","",MATCH(A4619,P_ID,1))</f>
        <v>4110</v>
      </c>
      <c r="G4619" s="41" t="str">
        <f aca="false">IF(A4619="","",INDEX(P_Svc,F4619))</f>
        <v>Standard</v>
      </c>
      <c r="H4619" s="41" t="str">
        <f aca="false">IF(A4619="","",INDEX(P_Zone,F4619))</f>
        <v>South</v>
      </c>
      <c r="I4619" s="41" t="n">
        <f aca="false">IF(A4619="","",IF(D4619="Delivered",IF(B4619&lt;=INDEX(P_Due,F4619),1,0),0))</f>
        <v>1</v>
      </c>
    </row>
    <row r="4620" customFormat="false" ht="15" hidden="false" customHeight="false" outlineLevel="0" collapsed="false">
      <c r="A4620" s="37" t="n">
        <v>1004151</v>
      </c>
      <c r="B4620" s="38" t="n">
        <v>46293</v>
      </c>
      <c r="C4620" s="39" t="n">
        <v>0</v>
      </c>
      <c r="D4620" s="39" t="s">
        <v>80</v>
      </c>
      <c r="E4620" s="39" t="s">
        <v>40</v>
      </c>
      <c r="F4620" s="41" t="n">
        <f aca="false">IF(A4620="","",MATCH(A4620,P_ID,1))</f>
        <v>4151</v>
      </c>
      <c r="G4620" s="41" t="str">
        <f aca="false">IF(A4620="","",INDEX(P_Svc,F4620))</f>
        <v>Express</v>
      </c>
      <c r="H4620" s="41" t="str">
        <f aca="false">IF(A4620="","",INDEX(P_Zone,F4620))</f>
        <v>North</v>
      </c>
      <c r="I4620" s="41" t="n">
        <f aca="false">IF(A4620="","",IF(D4620="Delivered",IF(B4620&lt;=INDEX(P_Due,F4620),1,0),0))</f>
        <v>0</v>
      </c>
    </row>
    <row r="4621" customFormat="false" ht="15" hidden="false" customHeight="false" outlineLevel="0" collapsed="false">
      <c r="A4621" s="37" t="n">
        <v>1003552</v>
      </c>
      <c r="B4621" s="38" t="n">
        <v>46293</v>
      </c>
      <c r="C4621" s="39" t="n">
        <v>3</v>
      </c>
      <c r="D4621" s="39" t="s">
        <v>26</v>
      </c>
      <c r="E4621" s="39"/>
      <c r="F4621" s="41" t="n">
        <f aca="false">IF(A4621="","",MATCH(A4621,P_ID,1))</f>
        <v>3552</v>
      </c>
      <c r="G4621" s="41" t="str">
        <f aca="false">IF(A4621="","",INDEX(P_Svc,F4621))</f>
        <v>Economy</v>
      </c>
      <c r="H4621" s="41" t="str">
        <f aca="false">IF(A4621="","",INDEX(P_Zone,F4621))</f>
        <v>West</v>
      </c>
      <c r="I4621" s="41" t="n">
        <f aca="false">IF(A4621="","",IF(D4621="Delivered",IF(B4621&lt;=INDEX(P_Due,F4621),1,0),0))</f>
        <v>1</v>
      </c>
    </row>
    <row r="4622" customFormat="false" ht="15" hidden="false" customHeight="false" outlineLevel="0" collapsed="false">
      <c r="A4622" s="37" t="n">
        <v>1003665</v>
      </c>
      <c r="B4622" s="38" t="n">
        <v>46293</v>
      </c>
      <c r="C4622" s="39" t="n">
        <v>2</v>
      </c>
      <c r="D4622" s="39" t="s">
        <v>26</v>
      </c>
      <c r="E4622" s="39"/>
      <c r="F4622" s="41" t="n">
        <f aca="false">IF(A4622="","",MATCH(A4622,P_ID,1))</f>
        <v>3665</v>
      </c>
      <c r="G4622" s="41" t="str">
        <f aca="false">IF(A4622="","",INDEX(P_Svc,F4622))</f>
        <v>Standard</v>
      </c>
      <c r="H4622" s="41" t="str">
        <f aca="false">IF(A4622="","",INDEX(P_Zone,F4622))</f>
        <v>East</v>
      </c>
      <c r="I4622" s="41" t="n">
        <f aca="false">IF(A4622="","",IF(D4622="Delivered",IF(B4622&lt;=INDEX(P_Due,F4622),1,0),0))</f>
        <v>1</v>
      </c>
    </row>
    <row r="4623" customFormat="false" ht="15" hidden="false" customHeight="false" outlineLevel="0" collapsed="false">
      <c r="A4623" s="37" t="n">
        <v>1003685</v>
      </c>
      <c r="B4623" s="38" t="n">
        <v>46293</v>
      </c>
      <c r="C4623" s="39" t="n">
        <v>3</v>
      </c>
      <c r="D4623" s="39" t="s">
        <v>26</v>
      </c>
      <c r="E4623" s="39"/>
      <c r="F4623" s="41" t="n">
        <f aca="false">IF(A4623="","",MATCH(A4623,P_ID,1))</f>
        <v>3685</v>
      </c>
      <c r="G4623" s="41" t="str">
        <f aca="false">IF(A4623="","",INDEX(P_Svc,F4623))</f>
        <v>Standard</v>
      </c>
      <c r="H4623" s="41" t="str">
        <f aca="false">IF(A4623="","",INDEX(P_Zone,F4623))</f>
        <v>East</v>
      </c>
      <c r="I4623" s="41" t="n">
        <f aca="false">IF(A4623="","",IF(D4623="Delivered",IF(B4623&lt;=INDEX(P_Due,F4623),1,0),0))</f>
        <v>1</v>
      </c>
    </row>
    <row r="4624" customFormat="false" ht="15" hidden="false" customHeight="false" outlineLevel="0" collapsed="false">
      <c r="A4624" s="37" t="n">
        <v>1003783</v>
      </c>
      <c r="B4624" s="38" t="n">
        <v>46293</v>
      </c>
      <c r="C4624" s="39" t="n">
        <v>3</v>
      </c>
      <c r="D4624" s="39" t="s">
        <v>26</v>
      </c>
      <c r="E4624" s="39"/>
      <c r="F4624" s="41" t="n">
        <f aca="false">IF(A4624="","",MATCH(A4624,P_ID,1))</f>
        <v>3783</v>
      </c>
      <c r="G4624" s="41" t="str">
        <f aca="false">IF(A4624="","",INDEX(P_Svc,F4624))</f>
        <v>Standard</v>
      </c>
      <c r="H4624" s="41" t="str">
        <f aca="false">IF(A4624="","",INDEX(P_Zone,F4624))</f>
        <v>South</v>
      </c>
      <c r="I4624" s="41" t="n">
        <f aca="false">IF(A4624="","",IF(D4624="Delivered",IF(B4624&lt;=INDEX(P_Due,F4624),1,0),0))</f>
        <v>1</v>
      </c>
    </row>
    <row r="4625" customFormat="false" ht="15" hidden="false" customHeight="false" outlineLevel="0" collapsed="false">
      <c r="A4625" s="37" t="n">
        <v>1003816</v>
      </c>
      <c r="B4625" s="38" t="n">
        <v>46293</v>
      </c>
      <c r="C4625" s="39" t="n">
        <v>2</v>
      </c>
      <c r="D4625" s="39" t="s">
        <v>26</v>
      </c>
      <c r="E4625" s="39"/>
      <c r="F4625" s="41" t="n">
        <f aca="false">IF(A4625="","",MATCH(A4625,P_ID,1))</f>
        <v>3816</v>
      </c>
      <c r="G4625" s="41" t="str">
        <f aca="false">IF(A4625="","",INDEX(P_Svc,F4625))</f>
        <v>Economy</v>
      </c>
      <c r="H4625" s="41" t="str">
        <f aca="false">IF(A4625="","",INDEX(P_Zone,F4625))</f>
        <v>South</v>
      </c>
      <c r="I4625" s="41" t="n">
        <f aca="false">IF(A4625="","",IF(D4625="Delivered",IF(B4625&lt;=INDEX(P_Due,F4625),1,0),0))</f>
        <v>1</v>
      </c>
    </row>
    <row r="4626" customFormat="false" ht="15" hidden="false" customHeight="false" outlineLevel="0" collapsed="false">
      <c r="A4626" s="37" t="n">
        <v>1003820</v>
      </c>
      <c r="B4626" s="38" t="n">
        <v>46293</v>
      </c>
      <c r="C4626" s="39" t="n">
        <v>2</v>
      </c>
      <c r="D4626" s="39" t="s">
        <v>26</v>
      </c>
      <c r="E4626" s="39"/>
      <c r="F4626" s="41" t="n">
        <f aca="false">IF(A4626="","",MATCH(A4626,P_ID,1))</f>
        <v>3820</v>
      </c>
      <c r="G4626" s="41" t="str">
        <f aca="false">IF(A4626="","",INDEX(P_Svc,F4626))</f>
        <v>Standard</v>
      </c>
      <c r="H4626" s="41" t="str">
        <f aca="false">IF(A4626="","",INDEX(P_Zone,F4626))</f>
        <v>South</v>
      </c>
      <c r="I4626" s="41" t="n">
        <f aca="false">IF(A4626="","",IF(D4626="Delivered",IF(B4626&lt;=INDEX(P_Due,F4626),1,0),0))</f>
        <v>1</v>
      </c>
    </row>
    <row r="4627" customFormat="false" ht="15" hidden="false" customHeight="false" outlineLevel="0" collapsed="false">
      <c r="A4627" s="37" t="n">
        <v>1003850</v>
      </c>
      <c r="B4627" s="38" t="n">
        <v>46293</v>
      </c>
      <c r="C4627" s="39" t="n">
        <v>1</v>
      </c>
      <c r="D4627" s="39" t="s">
        <v>26</v>
      </c>
      <c r="E4627" s="39"/>
      <c r="F4627" s="41" t="n">
        <f aca="false">IF(A4627="","",MATCH(A4627,P_ID,1))</f>
        <v>3850</v>
      </c>
      <c r="G4627" s="41" t="str">
        <f aca="false">IF(A4627="","",INDEX(P_Svc,F4627))</f>
        <v>Standard</v>
      </c>
      <c r="H4627" s="41" t="str">
        <f aca="false">IF(A4627="","",INDEX(P_Zone,F4627))</f>
        <v>East</v>
      </c>
      <c r="I4627" s="41" t="n">
        <f aca="false">IF(A4627="","",IF(D4627="Delivered",IF(B4627&lt;=INDEX(P_Due,F4627),1,0),0))</f>
        <v>1</v>
      </c>
    </row>
    <row r="4628" customFormat="false" ht="15" hidden="false" customHeight="false" outlineLevel="0" collapsed="false">
      <c r="A4628" s="37" t="n">
        <v>1003861</v>
      </c>
      <c r="B4628" s="38" t="n">
        <v>46293</v>
      </c>
      <c r="C4628" s="39" t="n">
        <v>0</v>
      </c>
      <c r="D4628" s="39" t="s">
        <v>80</v>
      </c>
      <c r="E4628" s="39" t="s">
        <v>40</v>
      </c>
      <c r="F4628" s="41" t="n">
        <f aca="false">IF(A4628="","",MATCH(A4628,P_ID,1))</f>
        <v>3861</v>
      </c>
      <c r="G4628" s="41" t="str">
        <f aca="false">IF(A4628="","",INDEX(P_Svc,F4628))</f>
        <v>Express</v>
      </c>
      <c r="H4628" s="41" t="str">
        <f aca="false">IF(A4628="","",INDEX(P_Zone,F4628))</f>
        <v>East</v>
      </c>
      <c r="I4628" s="41" t="n">
        <f aca="false">IF(A4628="","",IF(D4628="Delivered",IF(B4628&lt;=INDEX(P_Due,F4628),1,0),0))</f>
        <v>0</v>
      </c>
    </row>
    <row r="4629" customFormat="false" ht="15" hidden="false" customHeight="false" outlineLevel="0" collapsed="false">
      <c r="A4629" s="37" t="n">
        <v>1003876</v>
      </c>
      <c r="B4629" s="38" t="n">
        <v>46293</v>
      </c>
      <c r="C4629" s="39" t="n">
        <v>2</v>
      </c>
      <c r="D4629" s="39" t="s">
        <v>26</v>
      </c>
      <c r="E4629" s="39"/>
      <c r="F4629" s="41" t="n">
        <f aca="false">IF(A4629="","",MATCH(A4629,P_ID,1))</f>
        <v>3876</v>
      </c>
      <c r="G4629" s="41" t="str">
        <f aca="false">IF(A4629="","",INDEX(P_Svc,F4629))</f>
        <v>Standard</v>
      </c>
      <c r="H4629" s="41" t="str">
        <f aca="false">IF(A4629="","",INDEX(P_Zone,F4629))</f>
        <v>South</v>
      </c>
      <c r="I4629" s="41" t="n">
        <f aca="false">IF(A4629="","",IF(D4629="Delivered",IF(B4629&lt;=INDEX(P_Due,F4629),1,0),0))</f>
        <v>1</v>
      </c>
    </row>
    <row r="4630" customFormat="false" ht="15" hidden="false" customHeight="false" outlineLevel="0" collapsed="false">
      <c r="A4630" s="37" t="n">
        <v>1003883</v>
      </c>
      <c r="B4630" s="38" t="n">
        <v>46293</v>
      </c>
      <c r="C4630" s="39" t="n">
        <v>1</v>
      </c>
      <c r="D4630" s="39" t="s">
        <v>26</v>
      </c>
      <c r="E4630" s="39"/>
      <c r="F4630" s="41" t="n">
        <f aca="false">IF(A4630="","",MATCH(A4630,P_ID,1))</f>
        <v>3883</v>
      </c>
      <c r="G4630" s="41" t="str">
        <f aca="false">IF(A4630="","",INDEX(P_Svc,F4630))</f>
        <v>Economy</v>
      </c>
      <c r="H4630" s="41" t="str">
        <f aca="false">IF(A4630="","",INDEX(P_Zone,F4630))</f>
        <v>Central</v>
      </c>
      <c r="I4630" s="41" t="n">
        <f aca="false">IF(A4630="","",IF(D4630="Delivered",IF(B4630&lt;=INDEX(P_Due,F4630),1,0),0))</f>
        <v>1</v>
      </c>
    </row>
    <row r="4631" customFormat="false" ht="15" hidden="false" customHeight="false" outlineLevel="0" collapsed="false">
      <c r="A4631" s="37" t="n">
        <v>1003887</v>
      </c>
      <c r="B4631" s="38" t="n">
        <v>46293</v>
      </c>
      <c r="C4631" s="39" t="n">
        <v>2</v>
      </c>
      <c r="D4631" s="39" t="s">
        <v>26</v>
      </c>
      <c r="E4631" s="39"/>
      <c r="F4631" s="41" t="n">
        <f aca="false">IF(A4631="","",MATCH(A4631,P_ID,1))</f>
        <v>3887</v>
      </c>
      <c r="G4631" s="41" t="str">
        <f aca="false">IF(A4631="","",INDEX(P_Svc,F4631))</f>
        <v>Standard</v>
      </c>
      <c r="H4631" s="41" t="str">
        <f aca="false">IF(A4631="","",INDEX(P_Zone,F4631))</f>
        <v>North</v>
      </c>
      <c r="I4631" s="41" t="n">
        <f aca="false">IF(A4631="","",IF(D4631="Delivered",IF(B4631&lt;=INDEX(P_Due,F4631),1,0),0))</f>
        <v>1</v>
      </c>
    </row>
    <row r="4632" customFormat="false" ht="15" hidden="false" customHeight="false" outlineLevel="0" collapsed="false">
      <c r="A4632" s="37" t="n">
        <v>1003895</v>
      </c>
      <c r="B4632" s="38" t="n">
        <v>46293</v>
      </c>
      <c r="C4632" s="39" t="n">
        <v>2</v>
      </c>
      <c r="D4632" s="39" t="s">
        <v>26</v>
      </c>
      <c r="E4632" s="39"/>
      <c r="F4632" s="41" t="n">
        <f aca="false">IF(A4632="","",MATCH(A4632,P_ID,1))</f>
        <v>3895</v>
      </c>
      <c r="G4632" s="41" t="str">
        <f aca="false">IF(A4632="","",INDEX(P_Svc,F4632))</f>
        <v>Standard</v>
      </c>
      <c r="H4632" s="41" t="str">
        <f aca="false">IF(A4632="","",INDEX(P_Zone,F4632))</f>
        <v>East</v>
      </c>
      <c r="I4632" s="41" t="n">
        <f aca="false">IF(A4632="","",IF(D4632="Delivered",IF(B4632&lt;=INDEX(P_Due,F4632),1,0),0))</f>
        <v>1</v>
      </c>
    </row>
    <row r="4633" customFormat="false" ht="15" hidden="false" customHeight="false" outlineLevel="0" collapsed="false">
      <c r="A4633" s="37" t="n">
        <v>1003903</v>
      </c>
      <c r="B4633" s="38" t="n">
        <v>46293</v>
      </c>
      <c r="C4633" s="39" t="n">
        <v>2</v>
      </c>
      <c r="D4633" s="39" t="s">
        <v>26</v>
      </c>
      <c r="E4633" s="39"/>
      <c r="F4633" s="41" t="n">
        <f aca="false">IF(A4633="","",MATCH(A4633,P_ID,1))</f>
        <v>3903</v>
      </c>
      <c r="G4633" s="41" t="str">
        <f aca="false">IF(A4633="","",INDEX(P_Svc,F4633))</f>
        <v>Standard</v>
      </c>
      <c r="H4633" s="41" t="str">
        <f aca="false">IF(A4633="","",INDEX(P_Zone,F4633))</f>
        <v>East</v>
      </c>
      <c r="I4633" s="41" t="n">
        <f aca="false">IF(A4633="","",IF(D4633="Delivered",IF(B4633&lt;=INDEX(P_Due,F4633),1,0),0))</f>
        <v>1</v>
      </c>
    </row>
    <row r="4634" customFormat="false" ht="15" hidden="false" customHeight="false" outlineLevel="0" collapsed="false">
      <c r="A4634" s="37" t="n">
        <v>1003919</v>
      </c>
      <c r="B4634" s="38" t="n">
        <v>46293</v>
      </c>
      <c r="C4634" s="39" t="n">
        <v>2</v>
      </c>
      <c r="D4634" s="39" t="s">
        <v>26</v>
      </c>
      <c r="E4634" s="39"/>
      <c r="F4634" s="41" t="n">
        <f aca="false">IF(A4634="","",MATCH(A4634,P_ID,1))</f>
        <v>3919</v>
      </c>
      <c r="G4634" s="41" t="str">
        <f aca="false">IF(A4634="","",INDEX(P_Svc,F4634))</f>
        <v>Standard</v>
      </c>
      <c r="H4634" s="41" t="str">
        <f aca="false">IF(A4634="","",INDEX(P_Zone,F4634))</f>
        <v>West</v>
      </c>
      <c r="I4634" s="41" t="n">
        <f aca="false">IF(A4634="","",IF(D4634="Delivered",IF(B4634&lt;=INDEX(P_Due,F4634),1,0),0))</f>
        <v>1</v>
      </c>
    </row>
    <row r="4635" customFormat="false" ht="15" hidden="false" customHeight="false" outlineLevel="0" collapsed="false">
      <c r="A4635" s="37" t="n">
        <v>1003939</v>
      </c>
      <c r="B4635" s="38" t="n">
        <v>46293</v>
      </c>
      <c r="C4635" s="39" t="n">
        <v>2</v>
      </c>
      <c r="D4635" s="39" t="s">
        <v>26</v>
      </c>
      <c r="E4635" s="39"/>
      <c r="F4635" s="41" t="n">
        <f aca="false">IF(A4635="","",MATCH(A4635,P_ID,1))</f>
        <v>3939</v>
      </c>
      <c r="G4635" s="41" t="str">
        <f aca="false">IF(A4635="","",INDEX(P_Svc,F4635))</f>
        <v>Standard</v>
      </c>
      <c r="H4635" s="41" t="str">
        <f aca="false">IF(A4635="","",INDEX(P_Zone,F4635))</f>
        <v>Central</v>
      </c>
      <c r="I4635" s="41" t="n">
        <f aca="false">IF(A4635="","",IF(D4635="Delivered",IF(B4635&lt;=INDEX(P_Due,F4635),1,0),0))</f>
        <v>1</v>
      </c>
    </row>
    <row r="4636" customFormat="false" ht="15" hidden="false" customHeight="false" outlineLevel="0" collapsed="false">
      <c r="A4636" s="37" t="n">
        <v>1003945</v>
      </c>
      <c r="B4636" s="38" t="n">
        <v>46293</v>
      </c>
      <c r="C4636" s="39" t="n">
        <v>2</v>
      </c>
      <c r="D4636" s="39" t="s">
        <v>79</v>
      </c>
      <c r="E4636" s="39" t="s">
        <v>32</v>
      </c>
      <c r="F4636" s="41" t="n">
        <f aca="false">IF(A4636="","",MATCH(A4636,P_ID,1))</f>
        <v>3945</v>
      </c>
      <c r="G4636" s="41" t="str">
        <f aca="false">IF(A4636="","",INDEX(P_Svc,F4636))</f>
        <v>Standard</v>
      </c>
      <c r="H4636" s="41" t="str">
        <f aca="false">IF(A4636="","",INDEX(P_Zone,F4636))</f>
        <v>Central</v>
      </c>
      <c r="I4636" s="41" t="n">
        <f aca="false">IF(A4636="","",IF(D4636="Delivered",IF(B4636&lt;=INDEX(P_Due,F4636),1,0),0))</f>
        <v>0</v>
      </c>
    </row>
    <row r="4637" customFormat="false" ht="15" hidden="false" customHeight="false" outlineLevel="0" collapsed="false">
      <c r="A4637" s="37" t="n">
        <v>1003972</v>
      </c>
      <c r="B4637" s="38" t="n">
        <v>46293</v>
      </c>
      <c r="C4637" s="39" t="n">
        <v>2</v>
      </c>
      <c r="D4637" s="39" t="s">
        <v>26</v>
      </c>
      <c r="E4637" s="39"/>
      <c r="F4637" s="41" t="n">
        <f aca="false">IF(A4637="","",MATCH(A4637,P_ID,1))</f>
        <v>3972</v>
      </c>
      <c r="G4637" s="41" t="str">
        <f aca="false">IF(A4637="","",INDEX(P_Svc,F4637))</f>
        <v>Economy</v>
      </c>
      <c r="H4637" s="41" t="str">
        <f aca="false">IF(A4637="","",INDEX(P_Zone,F4637))</f>
        <v>Central</v>
      </c>
      <c r="I4637" s="41" t="n">
        <f aca="false">IF(A4637="","",IF(D4637="Delivered",IF(B4637&lt;=INDEX(P_Due,F4637),1,0),0))</f>
        <v>1</v>
      </c>
    </row>
    <row r="4638" customFormat="false" ht="15" hidden="false" customHeight="false" outlineLevel="0" collapsed="false">
      <c r="A4638" s="37" t="n">
        <v>1003977</v>
      </c>
      <c r="B4638" s="38" t="n">
        <v>46293</v>
      </c>
      <c r="C4638" s="39" t="n">
        <v>1</v>
      </c>
      <c r="D4638" s="39" t="s">
        <v>26</v>
      </c>
      <c r="E4638" s="39"/>
      <c r="F4638" s="41" t="n">
        <f aca="false">IF(A4638="","",MATCH(A4638,P_ID,1))</f>
        <v>3977</v>
      </c>
      <c r="G4638" s="41" t="str">
        <f aca="false">IF(A4638="","",INDEX(P_Svc,F4638))</f>
        <v>Express</v>
      </c>
      <c r="H4638" s="41" t="str">
        <f aca="false">IF(A4638="","",INDEX(P_Zone,F4638))</f>
        <v>South</v>
      </c>
      <c r="I4638" s="41" t="n">
        <f aca="false">IF(A4638="","",IF(D4638="Delivered",IF(B4638&lt;=INDEX(P_Due,F4638),1,0),0))</f>
        <v>1</v>
      </c>
    </row>
    <row r="4639" customFormat="false" ht="15" hidden="false" customHeight="false" outlineLevel="0" collapsed="false">
      <c r="A4639" s="37" t="n">
        <v>1003992</v>
      </c>
      <c r="B4639" s="38" t="n">
        <v>46293</v>
      </c>
      <c r="C4639" s="39" t="n">
        <v>2</v>
      </c>
      <c r="D4639" s="39" t="s">
        <v>26</v>
      </c>
      <c r="E4639" s="39"/>
      <c r="F4639" s="41" t="n">
        <f aca="false">IF(A4639="","",MATCH(A4639,P_ID,1))</f>
        <v>3992</v>
      </c>
      <c r="G4639" s="41" t="str">
        <f aca="false">IF(A4639="","",INDEX(P_Svc,F4639))</f>
        <v>Standard</v>
      </c>
      <c r="H4639" s="41" t="str">
        <f aca="false">IF(A4639="","",INDEX(P_Zone,F4639))</f>
        <v>West</v>
      </c>
      <c r="I4639" s="41" t="n">
        <f aca="false">IF(A4639="","",IF(D4639="Delivered",IF(B4639&lt;=INDEX(P_Due,F4639),1,0),0))</f>
        <v>1</v>
      </c>
    </row>
    <row r="4640" customFormat="false" ht="15" hidden="false" customHeight="false" outlineLevel="0" collapsed="false">
      <c r="A4640" s="37" t="n">
        <v>1003994</v>
      </c>
      <c r="B4640" s="38" t="n">
        <v>46293</v>
      </c>
      <c r="C4640" s="39" t="n">
        <v>2</v>
      </c>
      <c r="D4640" s="39" t="s">
        <v>26</v>
      </c>
      <c r="E4640" s="39"/>
      <c r="F4640" s="41" t="n">
        <f aca="false">IF(A4640="","",MATCH(A4640,P_ID,1))</f>
        <v>3994</v>
      </c>
      <c r="G4640" s="41" t="str">
        <f aca="false">IF(A4640="","",INDEX(P_Svc,F4640))</f>
        <v>Standard</v>
      </c>
      <c r="H4640" s="41" t="str">
        <f aca="false">IF(A4640="","",INDEX(P_Zone,F4640))</f>
        <v>North</v>
      </c>
      <c r="I4640" s="41" t="n">
        <f aca="false">IF(A4640="","",IF(D4640="Delivered",IF(B4640&lt;=INDEX(P_Due,F4640),1,0),0))</f>
        <v>1</v>
      </c>
    </row>
    <row r="4641" customFormat="false" ht="15" hidden="false" customHeight="false" outlineLevel="0" collapsed="false">
      <c r="A4641" s="37" t="n">
        <v>1003999</v>
      </c>
      <c r="B4641" s="38" t="n">
        <v>46293</v>
      </c>
      <c r="C4641" s="39" t="n">
        <v>2</v>
      </c>
      <c r="D4641" s="39" t="s">
        <v>26</v>
      </c>
      <c r="E4641" s="39"/>
      <c r="F4641" s="41" t="n">
        <f aca="false">IF(A4641="","",MATCH(A4641,P_ID,1))</f>
        <v>3999</v>
      </c>
      <c r="G4641" s="41" t="str">
        <f aca="false">IF(A4641="","",INDEX(P_Svc,F4641))</f>
        <v>Standard</v>
      </c>
      <c r="H4641" s="41" t="str">
        <f aca="false">IF(A4641="","",INDEX(P_Zone,F4641))</f>
        <v>East</v>
      </c>
      <c r="I4641" s="41" t="n">
        <f aca="false">IF(A4641="","",IF(D4641="Delivered",IF(B4641&lt;=INDEX(P_Due,F4641),1,0),0))</f>
        <v>1</v>
      </c>
    </row>
    <row r="4642" customFormat="false" ht="15" hidden="false" customHeight="false" outlineLevel="0" collapsed="false">
      <c r="A4642" s="37" t="n">
        <v>1004112</v>
      </c>
      <c r="B4642" s="38" t="n">
        <v>46293</v>
      </c>
      <c r="C4642" s="39" t="n">
        <v>1</v>
      </c>
      <c r="D4642" s="39" t="s">
        <v>79</v>
      </c>
      <c r="E4642" s="39" t="s">
        <v>32</v>
      </c>
      <c r="F4642" s="41" t="n">
        <f aca="false">IF(A4642="","",MATCH(A4642,P_ID,1))</f>
        <v>4112</v>
      </c>
      <c r="G4642" s="41" t="str">
        <f aca="false">IF(A4642="","",INDEX(P_Svc,F4642))</f>
        <v>Standard</v>
      </c>
      <c r="H4642" s="41" t="str">
        <f aca="false">IF(A4642="","",INDEX(P_Zone,F4642))</f>
        <v>South</v>
      </c>
      <c r="I4642" s="41" t="n">
        <f aca="false">IF(A4642="","",IF(D4642="Delivered",IF(B4642&lt;=INDEX(P_Due,F4642),1,0),0))</f>
        <v>0</v>
      </c>
    </row>
    <row r="4643" customFormat="false" ht="15" hidden="false" customHeight="false" outlineLevel="0" collapsed="false">
      <c r="A4643" s="37" t="n">
        <v>1004113</v>
      </c>
      <c r="B4643" s="38" t="n">
        <v>46293</v>
      </c>
      <c r="C4643" s="39" t="n">
        <v>1</v>
      </c>
      <c r="D4643" s="39" t="s">
        <v>26</v>
      </c>
      <c r="E4643" s="39"/>
      <c r="F4643" s="41" t="n">
        <f aca="false">IF(A4643="","",MATCH(A4643,P_ID,1))</f>
        <v>4113</v>
      </c>
      <c r="G4643" s="41" t="str">
        <f aca="false">IF(A4643="","",INDEX(P_Svc,F4643))</f>
        <v>Standard</v>
      </c>
      <c r="H4643" s="41" t="str">
        <f aca="false">IF(A4643="","",INDEX(P_Zone,F4643))</f>
        <v>East</v>
      </c>
      <c r="I4643" s="41" t="n">
        <f aca="false">IF(A4643="","",IF(D4643="Delivered",IF(B4643&lt;=INDEX(P_Due,F4643),1,0),0))</f>
        <v>1</v>
      </c>
    </row>
    <row r="4644" customFormat="false" ht="15" hidden="false" customHeight="false" outlineLevel="0" collapsed="false">
      <c r="A4644" s="37" t="n">
        <v>1004114</v>
      </c>
      <c r="B4644" s="38" t="n">
        <v>46293</v>
      </c>
      <c r="C4644" s="39" t="n">
        <v>1</v>
      </c>
      <c r="D4644" s="39" t="s">
        <v>26</v>
      </c>
      <c r="E4644" s="39"/>
      <c r="F4644" s="41" t="n">
        <f aca="false">IF(A4644="","",MATCH(A4644,P_ID,1))</f>
        <v>4114</v>
      </c>
      <c r="G4644" s="41" t="str">
        <f aca="false">IF(A4644="","",INDEX(P_Svc,F4644))</f>
        <v>Standard</v>
      </c>
      <c r="H4644" s="41" t="str">
        <f aca="false">IF(A4644="","",INDEX(P_Zone,F4644))</f>
        <v>South</v>
      </c>
      <c r="I4644" s="41" t="n">
        <f aca="false">IF(A4644="","",IF(D4644="Delivered",IF(B4644&lt;=INDEX(P_Due,F4644),1,0),0))</f>
        <v>1</v>
      </c>
    </row>
    <row r="4645" customFormat="false" ht="15" hidden="false" customHeight="false" outlineLevel="0" collapsed="false">
      <c r="A4645" s="37" t="n">
        <v>1004115</v>
      </c>
      <c r="B4645" s="38" t="n">
        <v>46293</v>
      </c>
      <c r="C4645" s="39" t="n">
        <v>1</v>
      </c>
      <c r="D4645" s="39" t="s">
        <v>26</v>
      </c>
      <c r="E4645" s="39"/>
      <c r="F4645" s="41" t="n">
        <f aca="false">IF(A4645="","",MATCH(A4645,P_ID,1))</f>
        <v>4115</v>
      </c>
      <c r="G4645" s="41" t="str">
        <f aca="false">IF(A4645="","",INDEX(P_Svc,F4645))</f>
        <v>Standard</v>
      </c>
      <c r="H4645" s="41" t="str">
        <f aca="false">IF(A4645="","",INDEX(P_Zone,F4645))</f>
        <v>North</v>
      </c>
      <c r="I4645" s="41" t="n">
        <f aca="false">IF(A4645="","",IF(D4645="Delivered",IF(B4645&lt;=INDEX(P_Due,F4645),1,0),0))</f>
        <v>1</v>
      </c>
    </row>
    <row r="4646" customFormat="false" ht="15" hidden="false" customHeight="false" outlineLevel="0" collapsed="false">
      <c r="A4646" s="37" t="n">
        <v>1004116</v>
      </c>
      <c r="B4646" s="38" t="n">
        <v>46293</v>
      </c>
      <c r="C4646" s="39" t="n">
        <v>1</v>
      </c>
      <c r="D4646" s="39" t="s">
        <v>79</v>
      </c>
      <c r="E4646" s="39" t="s">
        <v>32</v>
      </c>
      <c r="F4646" s="41" t="n">
        <f aca="false">IF(A4646="","",MATCH(A4646,P_ID,1))</f>
        <v>4116</v>
      </c>
      <c r="G4646" s="41" t="str">
        <f aca="false">IF(A4646="","",INDEX(P_Svc,F4646))</f>
        <v>Standard</v>
      </c>
      <c r="H4646" s="41" t="str">
        <f aca="false">IF(A4646="","",INDEX(P_Zone,F4646))</f>
        <v>West</v>
      </c>
      <c r="I4646" s="41" t="n">
        <f aca="false">IF(A4646="","",IF(D4646="Delivered",IF(B4646&lt;=INDEX(P_Due,F4646),1,0),0))</f>
        <v>0</v>
      </c>
    </row>
    <row r="4647" customFormat="false" ht="15" hidden="false" customHeight="false" outlineLevel="0" collapsed="false">
      <c r="A4647" s="37" t="n">
        <v>1004117</v>
      </c>
      <c r="B4647" s="38" t="n">
        <v>46293</v>
      </c>
      <c r="C4647" s="39" t="n">
        <v>1</v>
      </c>
      <c r="D4647" s="39" t="s">
        <v>26</v>
      </c>
      <c r="E4647" s="39"/>
      <c r="F4647" s="41" t="n">
        <f aca="false">IF(A4647="","",MATCH(A4647,P_ID,1))</f>
        <v>4117</v>
      </c>
      <c r="G4647" s="41" t="str">
        <f aca="false">IF(A4647="","",INDEX(P_Svc,F4647))</f>
        <v>Standard</v>
      </c>
      <c r="H4647" s="41" t="str">
        <f aca="false">IF(A4647="","",INDEX(P_Zone,F4647))</f>
        <v>East</v>
      </c>
      <c r="I4647" s="41" t="n">
        <f aca="false">IF(A4647="","",IF(D4647="Delivered",IF(B4647&lt;=INDEX(P_Due,F4647),1,0),0))</f>
        <v>1</v>
      </c>
    </row>
    <row r="4648" customFormat="false" ht="15" hidden="false" customHeight="false" outlineLevel="0" collapsed="false">
      <c r="A4648" s="37" t="n">
        <v>1004118</v>
      </c>
      <c r="B4648" s="38" t="n">
        <v>46293</v>
      </c>
      <c r="C4648" s="39" t="n">
        <v>1</v>
      </c>
      <c r="D4648" s="39" t="s">
        <v>26</v>
      </c>
      <c r="E4648" s="39"/>
      <c r="F4648" s="41" t="n">
        <f aca="false">IF(A4648="","",MATCH(A4648,P_ID,1))</f>
        <v>4118</v>
      </c>
      <c r="G4648" s="41" t="str">
        <f aca="false">IF(A4648="","",INDEX(P_Svc,F4648))</f>
        <v>Standard</v>
      </c>
      <c r="H4648" s="41" t="str">
        <f aca="false">IF(A4648="","",INDEX(P_Zone,F4648))</f>
        <v>Central</v>
      </c>
      <c r="I4648" s="41" t="n">
        <f aca="false">IF(A4648="","",IF(D4648="Delivered",IF(B4648&lt;=INDEX(P_Due,F4648),1,0),0))</f>
        <v>1</v>
      </c>
    </row>
    <row r="4649" customFormat="false" ht="15" hidden="false" customHeight="false" outlineLevel="0" collapsed="false">
      <c r="A4649" s="37" t="n">
        <v>1004119</v>
      </c>
      <c r="B4649" s="38" t="n">
        <v>46293</v>
      </c>
      <c r="C4649" s="39" t="n">
        <v>1</v>
      </c>
      <c r="D4649" s="39" t="s">
        <v>26</v>
      </c>
      <c r="E4649" s="39"/>
      <c r="F4649" s="41" t="n">
        <f aca="false">IF(A4649="","",MATCH(A4649,P_ID,1))</f>
        <v>4119</v>
      </c>
      <c r="G4649" s="41" t="str">
        <f aca="false">IF(A4649="","",INDEX(P_Svc,F4649))</f>
        <v>Standard</v>
      </c>
      <c r="H4649" s="41" t="str">
        <f aca="false">IF(A4649="","",INDEX(P_Zone,F4649))</f>
        <v>North</v>
      </c>
      <c r="I4649" s="41" t="n">
        <f aca="false">IF(A4649="","",IF(D4649="Delivered",IF(B4649&lt;=INDEX(P_Due,F4649),1,0),0))</f>
        <v>1</v>
      </c>
    </row>
    <row r="4650" customFormat="false" ht="15" hidden="false" customHeight="false" outlineLevel="0" collapsed="false">
      <c r="A4650" s="37" t="n">
        <v>1004120</v>
      </c>
      <c r="B4650" s="38" t="n">
        <v>46293</v>
      </c>
      <c r="C4650" s="39" t="n">
        <v>1</v>
      </c>
      <c r="D4650" s="39" t="s">
        <v>26</v>
      </c>
      <c r="E4650" s="39"/>
      <c r="F4650" s="41" t="n">
        <f aca="false">IF(A4650="","",MATCH(A4650,P_ID,1))</f>
        <v>4120</v>
      </c>
      <c r="G4650" s="41" t="str">
        <f aca="false">IF(A4650="","",INDEX(P_Svc,F4650))</f>
        <v>Economy</v>
      </c>
      <c r="H4650" s="41" t="str">
        <f aca="false">IF(A4650="","",INDEX(P_Zone,F4650))</f>
        <v>Central</v>
      </c>
      <c r="I4650" s="41" t="n">
        <f aca="false">IF(A4650="","",IF(D4650="Delivered",IF(B4650&lt;=INDEX(P_Due,F4650),1,0),0))</f>
        <v>1</v>
      </c>
    </row>
    <row r="4651" customFormat="false" ht="15" hidden="false" customHeight="false" outlineLevel="0" collapsed="false">
      <c r="A4651" s="37" t="n">
        <v>1004121</v>
      </c>
      <c r="B4651" s="38" t="n">
        <v>46293</v>
      </c>
      <c r="C4651" s="39" t="n">
        <v>1</v>
      </c>
      <c r="D4651" s="39" t="s">
        <v>26</v>
      </c>
      <c r="E4651" s="39"/>
      <c r="F4651" s="41" t="n">
        <f aca="false">IF(A4651="","",MATCH(A4651,P_ID,1))</f>
        <v>4121</v>
      </c>
      <c r="G4651" s="41" t="str">
        <f aca="false">IF(A4651="","",INDEX(P_Svc,F4651))</f>
        <v>Express</v>
      </c>
      <c r="H4651" s="41" t="str">
        <f aca="false">IF(A4651="","",INDEX(P_Zone,F4651))</f>
        <v>North</v>
      </c>
      <c r="I4651" s="41" t="n">
        <f aca="false">IF(A4651="","",IF(D4651="Delivered",IF(B4651&lt;=INDEX(P_Due,F4651),1,0),0))</f>
        <v>1</v>
      </c>
    </row>
    <row r="4652" customFormat="false" ht="15" hidden="false" customHeight="false" outlineLevel="0" collapsed="false">
      <c r="A4652" s="37" t="n">
        <v>1004122</v>
      </c>
      <c r="B4652" s="38" t="n">
        <v>46293</v>
      </c>
      <c r="C4652" s="39" t="n">
        <v>1</v>
      </c>
      <c r="D4652" s="39" t="s">
        <v>26</v>
      </c>
      <c r="E4652" s="39"/>
      <c r="F4652" s="41" t="n">
        <f aca="false">IF(A4652="","",MATCH(A4652,P_ID,1))</f>
        <v>4122</v>
      </c>
      <c r="G4652" s="41" t="str">
        <f aca="false">IF(A4652="","",INDEX(P_Svc,F4652))</f>
        <v>Standard</v>
      </c>
      <c r="H4652" s="41" t="str">
        <f aca="false">IF(A4652="","",INDEX(P_Zone,F4652))</f>
        <v>North</v>
      </c>
      <c r="I4652" s="41" t="n">
        <f aca="false">IF(A4652="","",IF(D4652="Delivered",IF(B4652&lt;=INDEX(P_Due,F4652),1,0),0))</f>
        <v>1</v>
      </c>
    </row>
    <row r="4653" customFormat="false" ht="15" hidden="false" customHeight="false" outlineLevel="0" collapsed="false">
      <c r="A4653" s="37" t="n">
        <v>1004123</v>
      </c>
      <c r="B4653" s="38" t="n">
        <v>46293</v>
      </c>
      <c r="C4653" s="39" t="n">
        <v>1</v>
      </c>
      <c r="D4653" s="39" t="s">
        <v>26</v>
      </c>
      <c r="E4653" s="39"/>
      <c r="F4653" s="41" t="n">
        <f aca="false">IF(A4653="","",MATCH(A4653,P_ID,1))</f>
        <v>4123</v>
      </c>
      <c r="G4653" s="41" t="str">
        <f aca="false">IF(A4653="","",INDEX(P_Svc,F4653))</f>
        <v>Standard</v>
      </c>
      <c r="H4653" s="41" t="str">
        <f aca="false">IF(A4653="","",INDEX(P_Zone,F4653))</f>
        <v>East</v>
      </c>
      <c r="I4653" s="41" t="n">
        <f aca="false">IF(A4653="","",IF(D4653="Delivered",IF(B4653&lt;=INDEX(P_Due,F4653),1,0),0))</f>
        <v>1</v>
      </c>
    </row>
    <row r="4654" customFormat="false" ht="15" hidden="false" customHeight="false" outlineLevel="0" collapsed="false">
      <c r="A4654" s="37" t="n">
        <v>1004124</v>
      </c>
      <c r="B4654" s="38" t="n">
        <v>46293</v>
      </c>
      <c r="C4654" s="39" t="n">
        <v>1</v>
      </c>
      <c r="D4654" s="39" t="s">
        <v>26</v>
      </c>
      <c r="E4654" s="39"/>
      <c r="F4654" s="41" t="n">
        <f aca="false">IF(A4654="","",MATCH(A4654,P_ID,1))</f>
        <v>4124</v>
      </c>
      <c r="G4654" s="41" t="str">
        <f aca="false">IF(A4654="","",INDEX(P_Svc,F4654))</f>
        <v>Standard</v>
      </c>
      <c r="H4654" s="41" t="str">
        <f aca="false">IF(A4654="","",INDEX(P_Zone,F4654))</f>
        <v>East</v>
      </c>
      <c r="I4654" s="41" t="n">
        <f aca="false">IF(A4654="","",IF(D4654="Delivered",IF(B4654&lt;=INDEX(P_Due,F4654),1,0),0))</f>
        <v>1</v>
      </c>
    </row>
    <row r="4655" customFormat="false" ht="15" hidden="false" customHeight="false" outlineLevel="0" collapsed="false">
      <c r="A4655" s="37" t="n">
        <v>1004125</v>
      </c>
      <c r="B4655" s="38" t="n">
        <v>46293</v>
      </c>
      <c r="C4655" s="39" t="n">
        <v>1</v>
      </c>
      <c r="D4655" s="39" t="s">
        <v>26</v>
      </c>
      <c r="E4655" s="39"/>
      <c r="F4655" s="41" t="n">
        <f aca="false">IF(A4655="","",MATCH(A4655,P_ID,1))</f>
        <v>4125</v>
      </c>
      <c r="G4655" s="41" t="str">
        <f aca="false">IF(A4655="","",INDEX(P_Svc,F4655))</f>
        <v>Economy</v>
      </c>
      <c r="H4655" s="41" t="str">
        <f aca="false">IF(A4655="","",INDEX(P_Zone,F4655))</f>
        <v>South</v>
      </c>
      <c r="I4655" s="41" t="n">
        <f aca="false">IF(A4655="","",IF(D4655="Delivered",IF(B4655&lt;=INDEX(P_Due,F4655),1,0),0))</f>
        <v>1</v>
      </c>
    </row>
    <row r="4656" customFormat="false" ht="15" hidden="false" customHeight="false" outlineLevel="0" collapsed="false">
      <c r="A4656" s="37" t="n">
        <v>1004126</v>
      </c>
      <c r="B4656" s="38" t="n">
        <v>46293</v>
      </c>
      <c r="C4656" s="39" t="n">
        <v>1</v>
      </c>
      <c r="D4656" s="39" t="s">
        <v>26</v>
      </c>
      <c r="E4656" s="39"/>
      <c r="F4656" s="41" t="n">
        <f aca="false">IF(A4656="","",MATCH(A4656,P_ID,1))</f>
        <v>4126</v>
      </c>
      <c r="G4656" s="41" t="str">
        <f aca="false">IF(A4656="","",INDEX(P_Svc,F4656))</f>
        <v>Economy</v>
      </c>
      <c r="H4656" s="41" t="str">
        <f aca="false">IF(A4656="","",INDEX(P_Zone,F4656))</f>
        <v>North</v>
      </c>
      <c r="I4656" s="41" t="n">
        <f aca="false">IF(A4656="","",IF(D4656="Delivered",IF(B4656&lt;=INDEX(P_Due,F4656),1,0),0))</f>
        <v>1</v>
      </c>
    </row>
    <row r="4657" customFormat="false" ht="15" hidden="false" customHeight="false" outlineLevel="0" collapsed="false">
      <c r="A4657" s="37" t="n">
        <v>1004127</v>
      </c>
      <c r="B4657" s="38" t="n">
        <v>46293</v>
      </c>
      <c r="C4657" s="39" t="n">
        <v>1</v>
      </c>
      <c r="D4657" s="39" t="s">
        <v>26</v>
      </c>
      <c r="E4657" s="39"/>
      <c r="F4657" s="41" t="n">
        <f aca="false">IF(A4657="","",MATCH(A4657,P_ID,1))</f>
        <v>4127</v>
      </c>
      <c r="G4657" s="41" t="str">
        <f aca="false">IF(A4657="","",INDEX(P_Svc,F4657))</f>
        <v>Standard</v>
      </c>
      <c r="H4657" s="41" t="str">
        <f aca="false">IF(A4657="","",INDEX(P_Zone,F4657))</f>
        <v>Central</v>
      </c>
      <c r="I4657" s="41" t="n">
        <f aca="false">IF(A4657="","",IF(D4657="Delivered",IF(B4657&lt;=INDEX(P_Due,F4657),1,0),0))</f>
        <v>1</v>
      </c>
    </row>
    <row r="4658" customFormat="false" ht="15" hidden="false" customHeight="false" outlineLevel="0" collapsed="false">
      <c r="A4658" s="37" t="n">
        <v>1004128</v>
      </c>
      <c r="B4658" s="38" t="n">
        <v>46293</v>
      </c>
      <c r="C4658" s="39" t="n">
        <v>2</v>
      </c>
      <c r="D4658" s="39" t="s">
        <v>26</v>
      </c>
      <c r="E4658" s="39"/>
      <c r="F4658" s="41" t="n">
        <f aca="false">IF(A4658="","",MATCH(A4658,P_ID,1))</f>
        <v>4128</v>
      </c>
      <c r="G4658" s="41" t="str">
        <f aca="false">IF(A4658="","",INDEX(P_Svc,F4658))</f>
        <v>Express</v>
      </c>
      <c r="H4658" s="41" t="str">
        <f aca="false">IF(A4658="","",INDEX(P_Zone,F4658))</f>
        <v>West</v>
      </c>
      <c r="I4658" s="41" t="n">
        <f aca="false">IF(A4658="","",IF(D4658="Delivered",IF(B4658&lt;=INDEX(P_Due,F4658),1,0),0))</f>
        <v>1</v>
      </c>
    </row>
    <row r="4659" customFormat="false" ht="15" hidden="false" customHeight="false" outlineLevel="0" collapsed="false">
      <c r="A4659" s="37" t="n">
        <v>1004129</v>
      </c>
      <c r="B4659" s="38" t="n">
        <v>46293</v>
      </c>
      <c r="C4659" s="39" t="n">
        <v>1</v>
      </c>
      <c r="D4659" s="39" t="s">
        <v>26</v>
      </c>
      <c r="E4659" s="39"/>
      <c r="F4659" s="41" t="n">
        <f aca="false">IF(A4659="","",MATCH(A4659,P_ID,1))</f>
        <v>4129</v>
      </c>
      <c r="G4659" s="41" t="str">
        <f aca="false">IF(A4659="","",INDEX(P_Svc,F4659))</f>
        <v>Standard</v>
      </c>
      <c r="H4659" s="41" t="str">
        <f aca="false">IF(A4659="","",INDEX(P_Zone,F4659))</f>
        <v>Central</v>
      </c>
      <c r="I4659" s="41" t="n">
        <f aca="false">IF(A4659="","",IF(D4659="Delivered",IF(B4659&lt;=INDEX(P_Due,F4659),1,0),0))</f>
        <v>1</v>
      </c>
    </row>
    <row r="4660" customFormat="false" ht="15" hidden="false" customHeight="false" outlineLevel="0" collapsed="false">
      <c r="A4660" s="37" t="n">
        <v>1004130</v>
      </c>
      <c r="B4660" s="38" t="n">
        <v>46293</v>
      </c>
      <c r="C4660" s="39" t="n">
        <v>1</v>
      </c>
      <c r="D4660" s="39" t="s">
        <v>26</v>
      </c>
      <c r="E4660" s="39"/>
      <c r="F4660" s="41" t="n">
        <f aca="false">IF(A4660="","",MATCH(A4660,P_ID,1))</f>
        <v>4130</v>
      </c>
      <c r="G4660" s="41" t="str">
        <f aca="false">IF(A4660="","",INDEX(P_Svc,F4660))</f>
        <v>Standard</v>
      </c>
      <c r="H4660" s="41" t="str">
        <f aca="false">IF(A4660="","",INDEX(P_Zone,F4660))</f>
        <v>Central</v>
      </c>
      <c r="I4660" s="41" t="n">
        <f aca="false">IF(A4660="","",IF(D4660="Delivered",IF(B4660&lt;=INDEX(P_Due,F4660),1,0),0))</f>
        <v>1</v>
      </c>
    </row>
    <row r="4661" customFormat="false" ht="15" hidden="false" customHeight="false" outlineLevel="0" collapsed="false">
      <c r="A4661" s="37" t="n">
        <v>1004133</v>
      </c>
      <c r="B4661" s="38" t="n">
        <v>46293</v>
      </c>
      <c r="C4661" s="39" t="n">
        <v>1</v>
      </c>
      <c r="D4661" s="39" t="s">
        <v>26</v>
      </c>
      <c r="E4661" s="39"/>
      <c r="F4661" s="41" t="n">
        <f aca="false">IF(A4661="","",MATCH(A4661,P_ID,1))</f>
        <v>4133</v>
      </c>
      <c r="G4661" s="41" t="str">
        <f aca="false">IF(A4661="","",INDEX(P_Svc,F4661))</f>
        <v>Economy</v>
      </c>
      <c r="H4661" s="41" t="str">
        <f aca="false">IF(A4661="","",INDEX(P_Zone,F4661))</f>
        <v>Central</v>
      </c>
      <c r="I4661" s="41" t="n">
        <f aca="false">IF(A4661="","",IF(D4661="Delivered",IF(B4661&lt;=INDEX(P_Due,F4661),1,0),0))</f>
        <v>1</v>
      </c>
    </row>
    <row r="4662" customFormat="false" ht="15" hidden="false" customHeight="false" outlineLevel="0" collapsed="false">
      <c r="A4662" s="37" t="n">
        <v>1004134</v>
      </c>
      <c r="B4662" s="38" t="n">
        <v>46293</v>
      </c>
      <c r="C4662" s="39" t="n">
        <v>1</v>
      </c>
      <c r="D4662" s="39" t="s">
        <v>26</v>
      </c>
      <c r="E4662" s="39"/>
      <c r="F4662" s="41" t="n">
        <f aca="false">IF(A4662="","",MATCH(A4662,P_ID,1))</f>
        <v>4134</v>
      </c>
      <c r="G4662" s="41" t="str">
        <f aca="false">IF(A4662="","",INDEX(P_Svc,F4662))</f>
        <v>Standard</v>
      </c>
      <c r="H4662" s="41" t="str">
        <f aca="false">IF(A4662="","",INDEX(P_Zone,F4662))</f>
        <v>North</v>
      </c>
      <c r="I4662" s="41" t="n">
        <f aca="false">IF(A4662="","",IF(D4662="Delivered",IF(B4662&lt;=INDEX(P_Due,F4662),1,0),0))</f>
        <v>1</v>
      </c>
    </row>
    <row r="4663" customFormat="false" ht="15" hidden="false" customHeight="false" outlineLevel="0" collapsed="false">
      <c r="A4663" s="37" t="n">
        <v>1004136</v>
      </c>
      <c r="B4663" s="38" t="n">
        <v>46293</v>
      </c>
      <c r="C4663" s="39" t="n">
        <v>1</v>
      </c>
      <c r="D4663" s="39" t="s">
        <v>26</v>
      </c>
      <c r="E4663" s="39"/>
      <c r="F4663" s="41" t="n">
        <f aca="false">IF(A4663="","",MATCH(A4663,P_ID,1))</f>
        <v>4136</v>
      </c>
      <c r="G4663" s="41" t="str">
        <f aca="false">IF(A4663="","",INDEX(P_Svc,F4663))</f>
        <v>Standard</v>
      </c>
      <c r="H4663" s="41" t="str">
        <f aca="false">IF(A4663="","",INDEX(P_Zone,F4663))</f>
        <v>West</v>
      </c>
      <c r="I4663" s="41" t="n">
        <f aca="false">IF(A4663="","",IF(D4663="Delivered",IF(B4663&lt;=INDEX(P_Due,F4663),1,0),0))</f>
        <v>1</v>
      </c>
    </row>
    <row r="4664" customFormat="false" ht="15" hidden="false" customHeight="false" outlineLevel="0" collapsed="false">
      <c r="A4664" s="37" t="n">
        <v>1004137</v>
      </c>
      <c r="B4664" s="38" t="n">
        <v>46293</v>
      </c>
      <c r="C4664" s="39" t="n">
        <v>1</v>
      </c>
      <c r="D4664" s="39" t="s">
        <v>26</v>
      </c>
      <c r="E4664" s="39"/>
      <c r="F4664" s="41" t="n">
        <f aca="false">IF(A4664="","",MATCH(A4664,P_ID,1))</f>
        <v>4137</v>
      </c>
      <c r="G4664" s="41" t="str">
        <f aca="false">IF(A4664="","",INDEX(P_Svc,F4664))</f>
        <v>Standard</v>
      </c>
      <c r="H4664" s="41" t="str">
        <f aca="false">IF(A4664="","",INDEX(P_Zone,F4664))</f>
        <v>Central</v>
      </c>
      <c r="I4664" s="41" t="n">
        <f aca="false">IF(A4664="","",IF(D4664="Delivered",IF(B4664&lt;=INDEX(P_Due,F4664),1,0),0))</f>
        <v>1</v>
      </c>
    </row>
    <row r="4665" customFormat="false" ht="15" hidden="false" customHeight="false" outlineLevel="0" collapsed="false">
      <c r="A4665" s="37" t="n">
        <v>1004138</v>
      </c>
      <c r="B4665" s="38" t="n">
        <v>46293</v>
      </c>
      <c r="C4665" s="39" t="n">
        <v>1</v>
      </c>
      <c r="D4665" s="39" t="s">
        <v>26</v>
      </c>
      <c r="E4665" s="39"/>
      <c r="F4665" s="41" t="n">
        <f aca="false">IF(A4665="","",MATCH(A4665,P_ID,1))</f>
        <v>4138</v>
      </c>
      <c r="G4665" s="41" t="str">
        <f aca="false">IF(A4665="","",INDEX(P_Svc,F4665))</f>
        <v>Standard</v>
      </c>
      <c r="H4665" s="41" t="str">
        <f aca="false">IF(A4665="","",INDEX(P_Zone,F4665))</f>
        <v>East</v>
      </c>
      <c r="I4665" s="41" t="n">
        <f aca="false">IF(A4665="","",IF(D4665="Delivered",IF(B4665&lt;=INDEX(P_Due,F4665),1,0),0))</f>
        <v>1</v>
      </c>
    </row>
    <row r="4666" customFormat="false" ht="15" hidden="false" customHeight="false" outlineLevel="0" collapsed="false">
      <c r="A4666" s="37" t="n">
        <v>1004139</v>
      </c>
      <c r="B4666" s="38" t="n">
        <v>46293</v>
      </c>
      <c r="C4666" s="39" t="n">
        <v>1</v>
      </c>
      <c r="D4666" s="39" t="s">
        <v>26</v>
      </c>
      <c r="E4666" s="39"/>
      <c r="F4666" s="41" t="n">
        <f aca="false">IF(A4666="","",MATCH(A4666,P_ID,1))</f>
        <v>4139</v>
      </c>
      <c r="G4666" s="41" t="str">
        <f aca="false">IF(A4666="","",INDEX(P_Svc,F4666))</f>
        <v>Economy</v>
      </c>
      <c r="H4666" s="41" t="str">
        <f aca="false">IF(A4666="","",INDEX(P_Zone,F4666))</f>
        <v>South</v>
      </c>
      <c r="I4666" s="41" t="n">
        <f aca="false">IF(A4666="","",IF(D4666="Delivered",IF(B4666&lt;=INDEX(P_Due,F4666),1,0),0))</f>
        <v>1</v>
      </c>
    </row>
    <row r="4667" customFormat="false" ht="15" hidden="false" customHeight="false" outlineLevel="0" collapsed="false">
      <c r="A4667" s="37" t="n">
        <v>1004141</v>
      </c>
      <c r="B4667" s="38" t="n">
        <v>46293</v>
      </c>
      <c r="C4667" s="39" t="n">
        <v>1</v>
      </c>
      <c r="D4667" s="39" t="s">
        <v>26</v>
      </c>
      <c r="E4667" s="39"/>
      <c r="F4667" s="41" t="n">
        <f aca="false">IF(A4667="","",MATCH(A4667,P_ID,1))</f>
        <v>4141</v>
      </c>
      <c r="G4667" s="41" t="str">
        <f aca="false">IF(A4667="","",INDEX(P_Svc,F4667))</f>
        <v>Standard</v>
      </c>
      <c r="H4667" s="41" t="str">
        <f aca="false">IF(A4667="","",INDEX(P_Zone,F4667))</f>
        <v>Central</v>
      </c>
      <c r="I4667" s="41" t="n">
        <f aca="false">IF(A4667="","",IF(D4667="Delivered",IF(B4667&lt;=INDEX(P_Due,F4667),1,0),0))</f>
        <v>1</v>
      </c>
    </row>
    <row r="4668" customFormat="false" ht="15" hidden="false" customHeight="false" outlineLevel="0" collapsed="false">
      <c r="A4668" s="37" t="n">
        <v>1004142</v>
      </c>
      <c r="B4668" s="38" t="n">
        <v>46293</v>
      </c>
      <c r="C4668" s="39" t="n">
        <v>1</v>
      </c>
      <c r="D4668" s="39" t="s">
        <v>26</v>
      </c>
      <c r="E4668" s="39"/>
      <c r="F4668" s="41" t="n">
        <f aca="false">IF(A4668="","",MATCH(A4668,P_ID,1))</f>
        <v>4142</v>
      </c>
      <c r="G4668" s="41" t="str">
        <f aca="false">IF(A4668="","",INDEX(P_Svc,F4668))</f>
        <v>Standard</v>
      </c>
      <c r="H4668" s="41" t="str">
        <f aca="false">IF(A4668="","",INDEX(P_Zone,F4668))</f>
        <v>North</v>
      </c>
      <c r="I4668" s="41" t="n">
        <f aca="false">IF(A4668="","",IF(D4668="Delivered",IF(B4668&lt;=INDEX(P_Due,F4668),1,0),0))</f>
        <v>1</v>
      </c>
    </row>
    <row r="4669" customFormat="false" ht="15" hidden="false" customHeight="false" outlineLevel="0" collapsed="false">
      <c r="A4669" s="37" t="n">
        <v>1004143</v>
      </c>
      <c r="B4669" s="38" t="n">
        <v>46293</v>
      </c>
      <c r="C4669" s="39" t="n">
        <v>1</v>
      </c>
      <c r="D4669" s="39" t="s">
        <v>26</v>
      </c>
      <c r="E4669" s="39"/>
      <c r="F4669" s="41" t="n">
        <f aca="false">IF(A4669="","",MATCH(A4669,P_ID,1))</f>
        <v>4143</v>
      </c>
      <c r="G4669" s="41" t="str">
        <f aca="false">IF(A4669="","",INDEX(P_Svc,F4669))</f>
        <v>Standard</v>
      </c>
      <c r="H4669" s="41" t="str">
        <f aca="false">IF(A4669="","",INDEX(P_Zone,F4669))</f>
        <v>West</v>
      </c>
      <c r="I4669" s="41" t="n">
        <f aca="false">IF(A4669="","",IF(D4669="Delivered",IF(B4669&lt;=INDEX(P_Due,F4669),1,0),0))</f>
        <v>1</v>
      </c>
    </row>
    <row r="4670" customFormat="false" ht="15" hidden="false" customHeight="false" outlineLevel="0" collapsed="false">
      <c r="A4670" s="37" t="n">
        <v>1004144</v>
      </c>
      <c r="B4670" s="38" t="n">
        <v>46293</v>
      </c>
      <c r="C4670" s="39" t="n">
        <v>1</v>
      </c>
      <c r="D4670" s="39" t="s">
        <v>26</v>
      </c>
      <c r="E4670" s="39"/>
      <c r="F4670" s="41" t="n">
        <f aca="false">IF(A4670="","",MATCH(A4670,P_ID,1))</f>
        <v>4144</v>
      </c>
      <c r="G4670" s="41" t="str">
        <f aca="false">IF(A4670="","",INDEX(P_Svc,F4670))</f>
        <v>Standard</v>
      </c>
      <c r="H4670" s="41" t="str">
        <f aca="false">IF(A4670="","",INDEX(P_Zone,F4670))</f>
        <v>South</v>
      </c>
      <c r="I4670" s="41" t="n">
        <f aca="false">IF(A4670="","",IF(D4670="Delivered",IF(B4670&lt;=INDEX(P_Due,F4670),1,0),0))</f>
        <v>1</v>
      </c>
    </row>
    <row r="4671" customFormat="false" ht="15" hidden="false" customHeight="false" outlineLevel="0" collapsed="false">
      <c r="A4671" s="37" t="n">
        <v>1004145</v>
      </c>
      <c r="B4671" s="38" t="n">
        <v>46293</v>
      </c>
      <c r="C4671" s="39" t="n">
        <v>2</v>
      </c>
      <c r="D4671" s="39" t="s">
        <v>26</v>
      </c>
      <c r="E4671" s="39"/>
      <c r="F4671" s="41" t="n">
        <f aca="false">IF(A4671="","",MATCH(A4671,P_ID,1))</f>
        <v>4145</v>
      </c>
      <c r="G4671" s="41" t="str">
        <f aca="false">IF(A4671="","",INDEX(P_Svc,F4671))</f>
        <v>Express</v>
      </c>
      <c r="H4671" s="41" t="str">
        <f aca="false">IF(A4671="","",INDEX(P_Zone,F4671))</f>
        <v>South</v>
      </c>
      <c r="I4671" s="41" t="n">
        <f aca="false">IF(A4671="","",IF(D4671="Delivered",IF(B4671&lt;=INDEX(P_Due,F4671),1,0),0))</f>
        <v>1</v>
      </c>
    </row>
    <row r="4672" customFormat="false" ht="15" hidden="false" customHeight="false" outlineLevel="0" collapsed="false">
      <c r="A4672" s="37" t="n">
        <v>1004146</v>
      </c>
      <c r="B4672" s="38" t="n">
        <v>46293</v>
      </c>
      <c r="C4672" s="39" t="n">
        <v>1</v>
      </c>
      <c r="D4672" s="39" t="s">
        <v>26</v>
      </c>
      <c r="E4672" s="39"/>
      <c r="F4672" s="41" t="n">
        <f aca="false">IF(A4672="","",MATCH(A4672,P_ID,1))</f>
        <v>4146</v>
      </c>
      <c r="G4672" s="41" t="str">
        <f aca="false">IF(A4672="","",INDEX(P_Svc,F4672))</f>
        <v>Standard</v>
      </c>
      <c r="H4672" s="41" t="str">
        <f aca="false">IF(A4672="","",INDEX(P_Zone,F4672))</f>
        <v>West</v>
      </c>
      <c r="I4672" s="41" t="n">
        <f aca="false">IF(A4672="","",IF(D4672="Delivered",IF(B4672&lt;=INDEX(P_Due,F4672),1,0),0))</f>
        <v>1</v>
      </c>
    </row>
    <row r="4673" customFormat="false" ht="15" hidden="false" customHeight="false" outlineLevel="0" collapsed="false">
      <c r="A4673" s="37" t="n">
        <v>1004147</v>
      </c>
      <c r="B4673" s="38" t="n">
        <v>46293</v>
      </c>
      <c r="C4673" s="39" t="n">
        <v>1</v>
      </c>
      <c r="D4673" s="39" t="s">
        <v>26</v>
      </c>
      <c r="E4673" s="39"/>
      <c r="F4673" s="41" t="n">
        <f aca="false">IF(A4673="","",MATCH(A4673,P_ID,1))</f>
        <v>4147</v>
      </c>
      <c r="G4673" s="41" t="str">
        <f aca="false">IF(A4673="","",INDEX(P_Svc,F4673))</f>
        <v>Economy</v>
      </c>
      <c r="H4673" s="41" t="str">
        <f aca="false">IF(A4673="","",INDEX(P_Zone,F4673))</f>
        <v>East</v>
      </c>
      <c r="I4673" s="41" t="n">
        <f aca="false">IF(A4673="","",IF(D4673="Delivered",IF(B4673&lt;=INDEX(P_Due,F4673),1,0),0))</f>
        <v>1</v>
      </c>
    </row>
    <row r="4674" customFormat="false" ht="15" hidden="false" customHeight="false" outlineLevel="0" collapsed="false">
      <c r="A4674" s="37" t="n">
        <v>1004148</v>
      </c>
      <c r="B4674" s="38" t="n">
        <v>46293</v>
      </c>
      <c r="C4674" s="39" t="n">
        <v>1</v>
      </c>
      <c r="D4674" s="39" t="s">
        <v>26</v>
      </c>
      <c r="E4674" s="39"/>
      <c r="F4674" s="41" t="n">
        <f aca="false">IF(A4674="","",MATCH(A4674,P_ID,1))</f>
        <v>4148</v>
      </c>
      <c r="G4674" s="41" t="str">
        <f aca="false">IF(A4674="","",INDEX(P_Svc,F4674))</f>
        <v>Economy</v>
      </c>
      <c r="H4674" s="41" t="str">
        <f aca="false">IF(A4674="","",INDEX(P_Zone,F4674))</f>
        <v>North</v>
      </c>
      <c r="I4674" s="41" t="n">
        <f aca="false">IF(A4674="","",IF(D4674="Delivered",IF(B4674&lt;=INDEX(P_Due,F4674),1,0),0))</f>
        <v>1</v>
      </c>
    </row>
    <row r="4675" customFormat="false" ht="15" hidden="false" customHeight="false" outlineLevel="0" collapsed="false">
      <c r="A4675" s="37" t="n">
        <v>1004149</v>
      </c>
      <c r="B4675" s="38" t="n">
        <v>46293</v>
      </c>
      <c r="C4675" s="39" t="n">
        <v>1</v>
      </c>
      <c r="D4675" s="39" t="s">
        <v>26</v>
      </c>
      <c r="E4675" s="39"/>
      <c r="F4675" s="41" t="n">
        <f aca="false">IF(A4675="","",MATCH(A4675,P_ID,1))</f>
        <v>4149</v>
      </c>
      <c r="G4675" s="41" t="str">
        <f aca="false">IF(A4675="","",INDEX(P_Svc,F4675))</f>
        <v>Standard</v>
      </c>
      <c r="H4675" s="41" t="str">
        <f aca="false">IF(A4675="","",INDEX(P_Zone,F4675))</f>
        <v>North</v>
      </c>
      <c r="I4675" s="41" t="n">
        <f aca="false">IF(A4675="","",IF(D4675="Delivered",IF(B4675&lt;=INDEX(P_Due,F4675),1,0),0))</f>
        <v>1</v>
      </c>
    </row>
    <row r="4676" customFormat="false" ht="15" hidden="false" customHeight="false" outlineLevel="0" collapsed="false">
      <c r="A4676" s="37" t="n">
        <v>1004150</v>
      </c>
      <c r="B4676" s="38" t="n">
        <v>46293</v>
      </c>
      <c r="C4676" s="39" t="n">
        <v>1</v>
      </c>
      <c r="D4676" s="39" t="s">
        <v>26</v>
      </c>
      <c r="E4676" s="39"/>
      <c r="F4676" s="41" t="n">
        <f aca="false">IF(A4676="","",MATCH(A4676,P_ID,1))</f>
        <v>4150</v>
      </c>
      <c r="G4676" s="41" t="str">
        <f aca="false">IF(A4676="","",INDEX(P_Svc,F4676))</f>
        <v>Economy</v>
      </c>
      <c r="H4676" s="41" t="str">
        <f aca="false">IF(A4676="","",INDEX(P_Zone,F4676))</f>
        <v>South</v>
      </c>
      <c r="I4676" s="41" t="n">
        <f aca="false">IF(A4676="","",IF(D4676="Delivered",IF(B4676&lt;=INDEX(P_Due,F4676),1,0),0))</f>
        <v>1</v>
      </c>
    </row>
    <row r="4677" customFormat="false" ht="15" hidden="false" customHeight="false" outlineLevel="0" collapsed="false">
      <c r="A4677" s="37" t="n">
        <v>1004152</v>
      </c>
      <c r="B4677" s="38" t="n">
        <v>46293</v>
      </c>
      <c r="C4677" s="39" t="n">
        <v>1</v>
      </c>
      <c r="D4677" s="39" t="s">
        <v>26</v>
      </c>
      <c r="E4677" s="39"/>
      <c r="F4677" s="41" t="n">
        <f aca="false">IF(A4677="","",MATCH(A4677,P_ID,1))</f>
        <v>4152</v>
      </c>
      <c r="G4677" s="41" t="str">
        <f aca="false">IF(A4677="","",INDEX(P_Svc,F4677))</f>
        <v>Standard</v>
      </c>
      <c r="H4677" s="41" t="str">
        <f aca="false">IF(A4677="","",INDEX(P_Zone,F4677))</f>
        <v>South</v>
      </c>
      <c r="I4677" s="41" t="n">
        <f aca="false">IF(A4677="","",IF(D4677="Delivered",IF(B4677&lt;=INDEX(P_Due,F4677),1,0),0))</f>
        <v>1</v>
      </c>
    </row>
    <row r="4678" customFormat="false" ht="15" hidden="false" customHeight="false" outlineLevel="0" collapsed="false">
      <c r="A4678" s="37" t="n">
        <v>1004153</v>
      </c>
      <c r="B4678" s="38" t="n">
        <v>46293</v>
      </c>
      <c r="C4678" s="39" t="n">
        <v>1</v>
      </c>
      <c r="D4678" s="39" t="s">
        <v>26</v>
      </c>
      <c r="E4678" s="39"/>
      <c r="F4678" s="41" t="n">
        <f aca="false">IF(A4678="","",MATCH(A4678,P_ID,1))</f>
        <v>4153</v>
      </c>
      <c r="G4678" s="41" t="str">
        <f aca="false">IF(A4678="","",INDEX(P_Svc,F4678))</f>
        <v>Standard</v>
      </c>
      <c r="H4678" s="41" t="str">
        <f aca="false">IF(A4678="","",INDEX(P_Zone,F4678))</f>
        <v>East</v>
      </c>
      <c r="I4678" s="41" t="n">
        <f aca="false">IF(A4678="","",IF(D4678="Delivered",IF(B4678&lt;=INDEX(P_Due,F4678),1,0),0))</f>
        <v>1</v>
      </c>
    </row>
    <row r="4679" customFormat="false" ht="15" hidden="false" customHeight="false" outlineLevel="0" collapsed="false">
      <c r="A4679" s="37" t="n">
        <v>1004154</v>
      </c>
      <c r="B4679" s="38" t="n">
        <v>46293</v>
      </c>
      <c r="C4679" s="39" t="n">
        <v>1</v>
      </c>
      <c r="D4679" s="39" t="s">
        <v>26</v>
      </c>
      <c r="E4679" s="39"/>
      <c r="F4679" s="41" t="n">
        <f aca="false">IF(A4679="","",MATCH(A4679,P_ID,1))</f>
        <v>4154</v>
      </c>
      <c r="G4679" s="41" t="str">
        <f aca="false">IF(A4679="","",INDEX(P_Svc,F4679))</f>
        <v>Economy</v>
      </c>
      <c r="H4679" s="41" t="str">
        <f aca="false">IF(A4679="","",INDEX(P_Zone,F4679))</f>
        <v>North</v>
      </c>
      <c r="I4679" s="41" t="n">
        <f aca="false">IF(A4679="","",IF(D4679="Delivered",IF(B4679&lt;=INDEX(P_Due,F4679),1,0),0))</f>
        <v>1</v>
      </c>
    </row>
    <row r="4680" customFormat="false" ht="15" hidden="false" customHeight="false" outlineLevel="0" collapsed="false">
      <c r="A4680" s="37" t="n">
        <v>1004156</v>
      </c>
      <c r="B4680" s="38" t="n">
        <v>46293</v>
      </c>
      <c r="C4680" s="39" t="n">
        <v>1</v>
      </c>
      <c r="D4680" s="39" t="s">
        <v>26</v>
      </c>
      <c r="E4680" s="39"/>
      <c r="F4680" s="41" t="n">
        <f aca="false">IF(A4680="","",MATCH(A4680,P_ID,1))</f>
        <v>4156</v>
      </c>
      <c r="G4680" s="41" t="str">
        <f aca="false">IF(A4680="","",INDEX(P_Svc,F4680))</f>
        <v>Standard</v>
      </c>
      <c r="H4680" s="41" t="str">
        <f aca="false">IF(A4680="","",INDEX(P_Zone,F4680))</f>
        <v>Central</v>
      </c>
      <c r="I4680" s="41" t="n">
        <f aca="false">IF(A4680="","",IF(D4680="Delivered",IF(B4680&lt;=INDEX(P_Due,F4680),1,0),0))</f>
        <v>1</v>
      </c>
    </row>
    <row r="4681" customFormat="false" ht="15" hidden="false" customHeight="false" outlineLevel="0" collapsed="false">
      <c r="A4681" s="37" t="n">
        <v>1004157</v>
      </c>
      <c r="B4681" s="38" t="n">
        <v>46293</v>
      </c>
      <c r="C4681" s="39" t="n">
        <v>1</v>
      </c>
      <c r="D4681" s="39" t="s">
        <v>26</v>
      </c>
      <c r="E4681" s="39"/>
      <c r="F4681" s="41" t="n">
        <f aca="false">IF(A4681="","",MATCH(A4681,P_ID,1))</f>
        <v>4157</v>
      </c>
      <c r="G4681" s="41" t="str">
        <f aca="false">IF(A4681="","",INDEX(P_Svc,F4681))</f>
        <v>Economy</v>
      </c>
      <c r="H4681" s="41" t="str">
        <f aca="false">IF(A4681="","",INDEX(P_Zone,F4681))</f>
        <v>West</v>
      </c>
      <c r="I4681" s="41" t="n">
        <f aca="false">IF(A4681="","",IF(D4681="Delivered",IF(B4681&lt;=INDEX(P_Due,F4681),1,0),0))</f>
        <v>1</v>
      </c>
    </row>
    <row r="4682" customFormat="false" ht="15" hidden="false" customHeight="false" outlineLevel="0" collapsed="false">
      <c r="A4682" s="37" t="n">
        <v>1004158</v>
      </c>
      <c r="B4682" s="38" t="n">
        <v>46293</v>
      </c>
      <c r="C4682" s="39" t="n">
        <v>1</v>
      </c>
      <c r="D4682" s="39" t="s">
        <v>26</v>
      </c>
      <c r="E4682" s="39"/>
      <c r="F4682" s="41" t="n">
        <f aca="false">IF(A4682="","",MATCH(A4682,P_ID,1))</f>
        <v>4158</v>
      </c>
      <c r="G4682" s="41" t="str">
        <f aca="false">IF(A4682="","",INDEX(P_Svc,F4682))</f>
        <v>Standard</v>
      </c>
      <c r="H4682" s="41" t="str">
        <f aca="false">IF(A4682="","",INDEX(P_Zone,F4682))</f>
        <v>Central</v>
      </c>
      <c r="I4682" s="41" t="n">
        <f aca="false">IF(A4682="","",IF(D4682="Delivered",IF(B4682&lt;=INDEX(P_Due,F4682),1,0),0))</f>
        <v>1</v>
      </c>
    </row>
    <row r="4683" customFormat="false" ht="15" hidden="false" customHeight="false" outlineLevel="0" collapsed="false">
      <c r="A4683" s="37" t="n">
        <v>1004160</v>
      </c>
      <c r="B4683" s="38" t="n">
        <v>46293</v>
      </c>
      <c r="C4683" s="39" t="n">
        <v>1</v>
      </c>
      <c r="D4683" s="39" t="s">
        <v>26</v>
      </c>
      <c r="E4683" s="39"/>
      <c r="F4683" s="41" t="n">
        <f aca="false">IF(A4683="","",MATCH(A4683,P_ID,1))</f>
        <v>4160</v>
      </c>
      <c r="G4683" s="41" t="str">
        <f aca="false">IF(A4683="","",INDEX(P_Svc,F4683))</f>
        <v>Economy</v>
      </c>
      <c r="H4683" s="41" t="str">
        <f aca="false">IF(A4683="","",INDEX(P_Zone,F4683))</f>
        <v>Central</v>
      </c>
      <c r="I4683" s="41" t="n">
        <f aca="false">IF(A4683="","",IF(D4683="Delivered",IF(B4683&lt;=INDEX(P_Due,F4683),1,0),0))</f>
        <v>1</v>
      </c>
    </row>
    <row r="4684" customFormat="false" ht="15" hidden="false" customHeight="false" outlineLevel="0" collapsed="false">
      <c r="A4684" s="37" t="n">
        <v>1004161</v>
      </c>
      <c r="B4684" s="38" t="n">
        <v>46293</v>
      </c>
      <c r="C4684" s="39" t="n">
        <v>1</v>
      </c>
      <c r="D4684" s="39" t="s">
        <v>26</v>
      </c>
      <c r="E4684" s="39"/>
      <c r="F4684" s="41" t="n">
        <f aca="false">IF(A4684="","",MATCH(A4684,P_ID,1))</f>
        <v>4161</v>
      </c>
      <c r="G4684" s="41" t="str">
        <f aca="false">IF(A4684="","",INDEX(P_Svc,F4684))</f>
        <v>Standard</v>
      </c>
      <c r="H4684" s="41" t="str">
        <f aca="false">IF(A4684="","",INDEX(P_Zone,F4684))</f>
        <v>West</v>
      </c>
      <c r="I4684" s="41" t="n">
        <f aca="false">IF(A4684="","",IF(D4684="Delivered",IF(B4684&lt;=INDEX(P_Due,F4684),1,0),0))</f>
        <v>1</v>
      </c>
    </row>
    <row r="4685" customFormat="false" ht="15" hidden="false" customHeight="false" outlineLevel="0" collapsed="false">
      <c r="A4685" s="37" t="n">
        <v>1004162</v>
      </c>
      <c r="B4685" s="38" t="n">
        <v>46293</v>
      </c>
      <c r="C4685" s="39" t="n">
        <v>1</v>
      </c>
      <c r="D4685" s="39" t="s">
        <v>26</v>
      </c>
      <c r="E4685" s="39"/>
      <c r="F4685" s="41" t="n">
        <f aca="false">IF(A4685="","",MATCH(A4685,P_ID,1))</f>
        <v>4162</v>
      </c>
      <c r="G4685" s="41" t="str">
        <f aca="false">IF(A4685="","",INDEX(P_Svc,F4685))</f>
        <v>Standard</v>
      </c>
      <c r="H4685" s="41" t="str">
        <f aca="false">IF(A4685="","",INDEX(P_Zone,F4685))</f>
        <v>East</v>
      </c>
      <c r="I4685" s="41" t="n">
        <f aca="false">IF(A4685="","",IF(D4685="Delivered",IF(B4685&lt;=INDEX(P_Due,F4685),1,0),0))</f>
        <v>1</v>
      </c>
    </row>
    <row r="4686" customFormat="false" ht="15" hidden="false" customHeight="false" outlineLevel="0" collapsed="false">
      <c r="A4686" s="37" t="n">
        <v>1004163</v>
      </c>
      <c r="B4686" s="38" t="n">
        <v>46293</v>
      </c>
      <c r="C4686" s="39" t="n">
        <v>1</v>
      </c>
      <c r="D4686" s="39" t="s">
        <v>26</v>
      </c>
      <c r="E4686" s="39"/>
      <c r="F4686" s="41" t="n">
        <f aca="false">IF(A4686="","",MATCH(A4686,P_ID,1))</f>
        <v>4163</v>
      </c>
      <c r="G4686" s="41" t="str">
        <f aca="false">IF(A4686="","",INDEX(P_Svc,F4686))</f>
        <v>Standard</v>
      </c>
      <c r="H4686" s="41" t="str">
        <f aca="false">IF(A4686="","",INDEX(P_Zone,F4686))</f>
        <v>Central</v>
      </c>
      <c r="I4686" s="41" t="n">
        <f aca="false">IF(A4686="","",IF(D4686="Delivered",IF(B4686&lt;=INDEX(P_Due,F4686),1,0),0))</f>
        <v>1</v>
      </c>
    </row>
    <row r="4687" customFormat="false" ht="15" hidden="false" customHeight="false" outlineLevel="0" collapsed="false">
      <c r="A4687" s="37" t="n">
        <v>1004164</v>
      </c>
      <c r="B4687" s="38" t="n">
        <v>46293</v>
      </c>
      <c r="C4687" s="39" t="n">
        <v>1</v>
      </c>
      <c r="D4687" s="39" t="s">
        <v>26</v>
      </c>
      <c r="E4687" s="39"/>
      <c r="F4687" s="41" t="n">
        <f aca="false">IF(A4687="","",MATCH(A4687,P_ID,1))</f>
        <v>4164</v>
      </c>
      <c r="G4687" s="41" t="str">
        <f aca="false">IF(A4687="","",INDEX(P_Svc,F4687))</f>
        <v>Standard</v>
      </c>
      <c r="H4687" s="41" t="str">
        <f aca="false">IF(A4687="","",INDEX(P_Zone,F4687))</f>
        <v>South</v>
      </c>
      <c r="I4687" s="41" t="n">
        <f aca="false">IF(A4687="","",IF(D4687="Delivered",IF(B4687&lt;=INDEX(P_Due,F4687),1,0),0))</f>
        <v>1</v>
      </c>
    </row>
    <row r="4688" customFormat="false" ht="15" hidden="false" customHeight="false" outlineLevel="0" collapsed="false">
      <c r="A4688" s="37" t="n">
        <v>1004165</v>
      </c>
      <c r="B4688" s="38" t="n">
        <v>46293</v>
      </c>
      <c r="C4688" s="39" t="n">
        <v>1</v>
      </c>
      <c r="D4688" s="39" t="s">
        <v>26</v>
      </c>
      <c r="E4688" s="39"/>
      <c r="F4688" s="41" t="n">
        <f aca="false">IF(A4688="","",MATCH(A4688,P_ID,1))</f>
        <v>4165</v>
      </c>
      <c r="G4688" s="41" t="str">
        <f aca="false">IF(A4688="","",INDEX(P_Svc,F4688))</f>
        <v>Standard</v>
      </c>
      <c r="H4688" s="41" t="str">
        <f aca="false">IF(A4688="","",INDEX(P_Zone,F4688))</f>
        <v>West</v>
      </c>
      <c r="I4688" s="41" t="n">
        <f aca="false">IF(A4688="","",IF(D4688="Delivered",IF(B4688&lt;=INDEX(P_Due,F4688),1,0),0))</f>
        <v>1</v>
      </c>
    </row>
    <row r="4689" customFormat="false" ht="15" hidden="false" customHeight="false" outlineLevel="0" collapsed="false">
      <c r="A4689" s="37" t="n">
        <v>1004166</v>
      </c>
      <c r="B4689" s="38" t="n">
        <v>46293</v>
      </c>
      <c r="C4689" s="39" t="n">
        <v>1</v>
      </c>
      <c r="D4689" s="39" t="s">
        <v>26</v>
      </c>
      <c r="E4689" s="39"/>
      <c r="F4689" s="41" t="n">
        <f aca="false">IF(A4689="","",MATCH(A4689,P_ID,1))</f>
        <v>4166</v>
      </c>
      <c r="G4689" s="41" t="str">
        <f aca="false">IF(A4689="","",INDEX(P_Svc,F4689))</f>
        <v>Standard</v>
      </c>
      <c r="H4689" s="41" t="str">
        <f aca="false">IF(A4689="","",INDEX(P_Zone,F4689))</f>
        <v>Central</v>
      </c>
      <c r="I4689" s="41" t="n">
        <f aca="false">IF(A4689="","",IF(D4689="Delivered",IF(B4689&lt;=INDEX(P_Due,F4689),1,0),0))</f>
        <v>1</v>
      </c>
    </row>
    <row r="4690" customFormat="false" ht="15" hidden="false" customHeight="false" outlineLevel="0" collapsed="false">
      <c r="A4690" s="37" t="n">
        <v>1004168</v>
      </c>
      <c r="B4690" s="38" t="n">
        <v>46293</v>
      </c>
      <c r="C4690" s="39" t="n">
        <v>1</v>
      </c>
      <c r="D4690" s="39" t="s">
        <v>79</v>
      </c>
      <c r="E4690" s="39" t="s">
        <v>32</v>
      </c>
      <c r="F4690" s="41" t="n">
        <f aca="false">IF(A4690="","",MATCH(A4690,P_ID,1))</f>
        <v>4168</v>
      </c>
      <c r="G4690" s="41" t="str">
        <f aca="false">IF(A4690="","",INDEX(P_Svc,F4690))</f>
        <v>Standard</v>
      </c>
      <c r="H4690" s="41" t="str">
        <f aca="false">IF(A4690="","",INDEX(P_Zone,F4690))</f>
        <v>East</v>
      </c>
      <c r="I4690" s="41" t="n">
        <f aca="false">IF(A4690="","",IF(D4690="Delivered",IF(B4690&lt;=INDEX(P_Due,F4690),1,0),0))</f>
        <v>0</v>
      </c>
    </row>
    <row r="4691" customFormat="false" ht="15" hidden="false" customHeight="false" outlineLevel="0" collapsed="false">
      <c r="A4691" s="37" t="n">
        <v>1004169</v>
      </c>
      <c r="B4691" s="38" t="n">
        <v>46293</v>
      </c>
      <c r="C4691" s="39" t="n">
        <v>1</v>
      </c>
      <c r="D4691" s="39" t="s">
        <v>26</v>
      </c>
      <c r="E4691" s="39"/>
      <c r="F4691" s="41" t="n">
        <f aca="false">IF(A4691="","",MATCH(A4691,P_ID,1))</f>
        <v>4169</v>
      </c>
      <c r="G4691" s="41" t="str">
        <f aca="false">IF(A4691="","",INDEX(P_Svc,F4691))</f>
        <v>Economy</v>
      </c>
      <c r="H4691" s="41" t="str">
        <f aca="false">IF(A4691="","",INDEX(P_Zone,F4691))</f>
        <v>West</v>
      </c>
      <c r="I4691" s="41" t="n">
        <f aca="false">IF(A4691="","",IF(D4691="Delivered",IF(B4691&lt;=INDEX(P_Due,F4691),1,0),0))</f>
        <v>1</v>
      </c>
    </row>
    <row r="4692" customFormat="false" ht="15" hidden="false" customHeight="false" outlineLevel="0" collapsed="false">
      <c r="A4692" s="37" t="n">
        <v>1004170</v>
      </c>
      <c r="B4692" s="38" t="n">
        <v>46293</v>
      </c>
      <c r="C4692" s="39" t="n">
        <v>1</v>
      </c>
      <c r="D4692" s="39" t="s">
        <v>26</v>
      </c>
      <c r="E4692" s="39"/>
      <c r="F4692" s="41" t="n">
        <f aca="false">IF(A4692="","",MATCH(A4692,P_ID,1))</f>
        <v>4170</v>
      </c>
      <c r="G4692" s="41" t="str">
        <f aca="false">IF(A4692="","",INDEX(P_Svc,F4692))</f>
        <v>Standard</v>
      </c>
      <c r="H4692" s="41" t="str">
        <f aca="false">IF(A4692="","",INDEX(P_Zone,F4692))</f>
        <v>East</v>
      </c>
      <c r="I4692" s="41" t="n">
        <f aca="false">IF(A4692="","",IF(D4692="Delivered",IF(B4692&lt;=INDEX(P_Due,F4692),1,0),0))</f>
        <v>1</v>
      </c>
    </row>
    <row r="4693" customFormat="false" ht="15" hidden="false" customHeight="false" outlineLevel="0" collapsed="false">
      <c r="A4693" s="37" t="n">
        <v>1004171</v>
      </c>
      <c r="B4693" s="38" t="n">
        <v>46293</v>
      </c>
      <c r="C4693" s="39" t="n">
        <v>1</v>
      </c>
      <c r="D4693" s="39" t="s">
        <v>26</v>
      </c>
      <c r="E4693" s="39"/>
      <c r="F4693" s="41" t="n">
        <f aca="false">IF(A4693="","",MATCH(A4693,P_ID,1))</f>
        <v>4171</v>
      </c>
      <c r="G4693" s="41" t="str">
        <f aca="false">IF(A4693="","",INDEX(P_Svc,F4693))</f>
        <v>Standard</v>
      </c>
      <c r="H4693" s="41" t="str">
        <f aca="false">IF(A4693="","",INDEX(P_Zone,F4693))</f>
        <v>West</v>
      </c>
      <c r="I4693" s="41" t="n">
        <f aca="false">IF(A4693="","",IF(D4693="Delivered",IF(B4693&lt;=INDEX(P_Due,F4693),1,0),0))</f>
        <v>1</v>
      </c>
    </row>
    <row r="4694" customFormat="false" ht="15" hidden="false" customHeight="false" outlineLevel="0" collapsed="false">
      <c r="A4694" s="37" t="n">
        <v>1004172</v>
      </c>
      <c r="B4694" s="38" t="n">
        <v>46293</v>
      </c>
      <c r="C4694" s="39" t="n">
        <v>1</v>
      </c>
      <c r="D4694" s="39" t="s">
        <v>79</v>
      </c>
      <c r="E4694" s="39" t="s">
        <v>34</v>
      </c>
      <c r="F4694" s="41" t="n">
        <f aca="false">IF(A4694="","",MATCH(A4694,P_ID,1))</f>
        <v>4172</v>
      </c>
      <c r="G4694" s="41" t="str">
        <f aca="false">IF(A4694="","",INDEX(P_Svc,F4694))</f>
        <v>Standard</v>
      </c>
      <c r="H4694" s="41" t="str">
        <f aca="false">IF(A4694="","",INDEX(P_Zone,F4694))</f>
        <v>Central</v>
      </c>
      <c r="I4694" s="41" t="n">
        <f aca="false">IF(A4694="","",IF(D4694="Delivered",IF(B4694&lt;=INDEX(P_Due,F4694),1,0),0))</f>
        <v>0</v>
      </c>
    </row>
    <row r="4695" customFormat="false" ht="15" hidden="false" customHeight="false" outlineLevel="0" collapsed="false">
      <c r="A4695" s="37" t="n">
        <v>1004173</v>
      </c>
      <c r="B4695" s="38" t="n">
        <v>46293</v>
      </c>
      <c r="C4695" s="39" t="n">
        <v>1</v>
      </c>
      <c r="D4695" s="39" t="s">
        <v>26</v>
      </c>
      <c r="E4695" s="39"/>
      <c r="F4695" s="41" t="n">
        <f aca="false">IF(A4695="","",MATCH(A4695,P_ID,1))</f>
        <v>4173</v>
      </c>
      <c r="G4695" s="41" t="str">
        <f aca="false">IF(A4695="","",INDEX(P_Svc,F4695))</f>
        <v>Standard</v>
      </c>
      <c r="H4695" s="41" t="str">
        <f aca="false">IF(A4695="","",INDEX(P_Zone,F4695))</f>
        <v>East</v>
      </c>
      <c r="I4695" s="41" t="n">
        <f aca="false">IF(A4695="","",IF(D4695="Delivered",IF(B4695&lt;=INDEX(P_Due,F4695),1,0),0))</f>
        <v>1</v>
      </c>
    </row>
    <row r="4696" customFormat="false" ht="15" hidden="false" customHeight="false" outlineLevel="0" collapsed="false">
      <c r="A4696" s="37" t="n">
        <v>1004175</v>
      </c>
      <c r="B4696" s="38" t="n">
        <v>46293</v>
      </c>
      <c r="C4696" s="39" t="n">
        <v>1</v>
      </c>
      <c r="D4696" s="39" t="s">
        <v>26</v>
      </c>
      <c r="E4696" s="39"/>
      <c r="F4696" s="41" t="n">
        <f aca="false">IF(A4696="","",MATCH(A4696,P_ID,1))</f>
        <v>4175</v>
      </c>
      <c r="G4696" s="41" t="str">
        <f aca="false">IF(A4696="","",INDEX(P_Svc,F4696))</f>
        <v>Standard</v>
      </c>
      <c r="H4696" s="41" t="str">
        <f aca="false">IF(A4696="","",INDEX(P_Zone,F4696))</f>
        <v>East</v>
      </c>
      <c r="I4696" s="41" t="n">
        <f aca="false">IF(A4696="","",IF(D4696="Delivered",IF(B4696&lt;=INDEX(P_Due,F4696),1,0),0))</f>
        <v>1</v>
      </c>
    </row>
    <row r="4697" customFormat="false" ht="15" hidden="false" customHeight="false" outlineLevel="0" collapsed="false">
      <c r="A4697" s="37" t="n">
        <v>1004176</v>
      </c>
      <c r="B4697" s="38" t="n">
        <v>46293</v>
      </c>
      <c r="C4697" s="39" t="n">
        <v>1</v>
      </c>
      <c r="D4697" s="39" t="s">
        <v>26</v>
      </c>
      <c r="E4697" s="39"/>
      <c r="F4697" s="41" t="n">
        <f aca="false">IF(A4697="","",MATCH(A4697,P_ID,1))</f>
        <v>4176</v>
      </c>
      <c r="G4697" s="41" t="str">
        <f aca="false">IF(A4697="","",INDEX(P_Svc,F4697))</f>
        <v>Standard</v>
      </c>
      <c r="H4697" s="41" t="str">
        <f aca="false">IF(A4697="","",INDEX(P_Zone,F4697))</f>
        <v>North</v>
      </c>
      <c r="I4697" s="41" t="n">
        <f aca="false">IF(A4697="","",IF(D4697="Delivered",IF(B4697&lt;=INDEX(P_Due,F4697),1,0),0))</f>
        <v>1</v>
      </c>
    </row>
    <row r="4698" customFormat="false" ht="15" hidden="false" customHeight="false" outlineLevel="0" collapsed="false">
      <c r="A4698" s="37" t="n">
        <v>1004177</v>
      </c>
      <c r="B4698" s="38" t="n">
        <v>46293</v>
      </c>
      <c r="C4698" s="39" t="n">
        <v>1</v>
      </c>
      <c r="D4698" s="39" t="s">
        <v>26</v>
      </c>
      <c r="E4698" s="39"/>
      <c r="F4698" s="41" t="n">
        <f aca="false">IF(A4698="","",MATCH(A4698,P_ID,1))</f>
        <v>4177</v>
      </c>
      <c r="G4698" s="41" t="str">
        <f aca="false">IF(A4698="","",INDEX(P_Svc,F4698))</f>
        <v>Economy</v>
      </c>
      <c r="H4698" s="41" t="str">
        <f aca="false">IF(A4698="","",INDEX(P_Zone,F4698))</f>
        <v>South</v>
      </c>
      <c r="I4698" s="41" t="n">
        <f aca="false">IF(A4698="","",IF(D4698="Delivered",IF(B4698&lt;=INDEX(P_Due,F4698),1,0),0))</f>
        <v>1</v>
      </c>
    </row>
    <row r="4699" customFormat="false" ht="15" hidden="false" customHeight="false" outlineLevel="0" collapsed="false">
      <c r="A4699" s="37" t="n">
        <v>1004178</v>
      </c>
      <c r="B4699" s="38" t="n">
        <v>46293</v>
      </c>
      <c r="C4699" s="39" t="n">
        <v>1</v>
      </c>
      <c r="D4699" s="39" t="s">
        <v>26</v>
      </c>
      <c r="E4699" s="39"/>
      <c r="F4699" s="41" t="n">
        <f aca="false">IF(A4699="","",MATCH(A4699,P_ID,1))</f>
        <v>4178</v>
      </c>
      <c r="G4699" s="41" t="str">
        <f aca="false">IF(A4699="","",INDEX(P_Svc,F4699))</f>
        <v>Standard</v>
      </c>
      <c r="H4699" s="41" t="str">
        <f aca="false">IF(A4699="","",INDEX(P_Zone,F4699))</f>
        <v>East</v>
      </c>
      <c r="I4699" s="41" t="n">
        <f aca="false">IF(A4699="","",IF(D4699="Delivered",IF(B4699&lt;=INDEX(P_Due,F4699),1,0),0))</f>
        <v>1</v>
      </c>
    </row>
    <row r="4700" customFormat="false" ht="15" hidden="false" customHeight="false" outlineLevel="0" collapsed="false">
      <c r="A4700" s="37" t="n">
        <v>1004179</v>
      </c>
      <c r="B4700" s="38" t="n">
        <v>46293</v>
      </c>
      <c r="C4700" s="39" t="n">
        <v>1</v>
      </c>
      <c r="D4700" s="39" t="s">
        <v>79</v>
      </c>
      <c r="E4700" s="39" t="s">
        <v>32</v>
      </c>
      <c r="F4700" s="41" t="n">
        <f aca="false">IF(A4700="","",MATCH(A4700,P_ID,1))</f>
        <v>4179</v>
      </c>
      <c r="G4700" s="41" t="str">
        <f aca="false">IF(A4700="","",INDEX(P_Svc,F4700))</f>
        <v>Standard</v>
      </c>
      <c r="H4700" s="41" t="str">
        <f aca="false">IF(A4700="","",INDEX(P_Zone,F4700))</f>
        <v>North</v>
      </c>
      <c r="I4700" s="41" t="n">
        <f aca="false">IF(A4700="","",IF(D4700="Delivered",IF(B4700&lt;=INDEX(P_Due,F4700),1,0),0))</f>
        <v>0</v>
      </c>
    </row>
    <row r="4701" customFormat="false" ht="15" hidden="false" customHeight="false" outlineLevel="0" collapsed="false">
      <c r="A4701" s="37" t="n">
        <v>1004180</v>
      </c>
      <c r="B4701" s="38" t="n">
        <v>46293</v>
      </c>
      <c r="C4701" s="39" t="n">
        <v>1</v>
      </c>
      <c r="D4701" s="39" t="s">
        <v>79</v>
      </c>
      <c r="E4701" s="39" t="s">
        <v>32</v>
      </c>
      <c r="F4701" s="41" t="n">
        <f aca="false">IF(A4701="","",MATCH(A4701,P_ID,1))</f>
        <v>4180</v>
      </c>
      <c r="G4701" s="41" t="str">
        <f aca="false">IF(A4701="","",INDEX(P_Svc,F4701))</f>
        <v>Standard</v>
      </c>
      <c r="H4701" s="41" t="str">
        <f aca="false">IF(A4701="","",INDEX(P_Zone,F4701))</f>
        <v>West</v>
      </c>
      <c r="I4701" s="41" t="n">
        <f aca="false">IF(A4701="","",IF(D4701="Delivered",IF(B4701&lt;=INDEX(P_Due,F4701),1,0),0))</f>
        <v>0</v>
      </c>
    </row>
    <row r="4702" customFormat="false" ht="15" hidden="false" customHeight="false" outlineLevel="0" collapsed="false">
      <c r="A4702" s="37" t="n">
        <v>1004181</v>
      </c>
      <c r="B4702" s="38" t="n">
        <v>46293</v>
      </c>
      <c r="C4702" s="39" t="n">
        <v>1</v>
      </c>
      <c r="D4702" s="39" t="s">
        <v>26</v>
      </c>
      <c r="E4702" s="39"/>
      <c r="F4702" s="41" t="n">
        <f aca="false">IF(A4702="","",MATCH(A4702,P_ID,1))</f>
        <v>4181</v>
      </c>
      <c r="G4702" s="41" t="str">
        <f aca="false">IF(A4702="","",INDEX(P_Svc,F4702))</f>
        <v>Economy</v>
      </c>
      <c r="H4702" s="41" t="str">
        <f aca="false">IF(A4702="","",INDEX(P_Zone,F4702))</f>
        <v>North</v>
      </c>
      <c r="I4702" s="41" t="n">
        <f aca="false">IF(A4702="","",IF(D4702="Delivered",IF(B4702&lt;=INDEX(P_Due,F4702),1,0),0))</f>
        <v>1</v>
      </c>
    </row>
    <row r="4703" customFormat="false" ht="15" hidden="false" customHeight="false" outlineLevel="0" collapsed="false">
      <c r="A4703" s="37" t="n">
        <v>1004182</v>
      </c>
      <c r="B4703" s="38" t="n">
        <v>46293</v>
      </c>
      <c r="C4703" s="39" t="n">
        <v>1</v>
      </c>
      <c r="D4703" s="39" t="s">
        <v>26</v>
      </c>
      <c r="E4703" s="39"/>
      <c r="F4703" s="41" t="n">
        <f aca="false">IF(A4703="","",MATCH(A4703,P_ID,1))</f>
        <v>4182</v>
      </c>
      <c r="G4703" s="41" t="str">
        <f aca="false">IF(A4703="","",INDEX(P_Svc,F4703))</f>
        <v>Standard</v>
      </c>
      <c r="H4703" s="41" t="str">
        <f aca="false">IF(A4703="","",INDEX(P_Zone,F4703))</f>
        <v>South</v>
      </c>
      <c r="I4703" s="41" t="n">
        <f aca="false">IF(A4703="","",IF(D4703="Delivered",IF(B4703&lt;=INDEX(P_Due,F4703),1,0),0))</f>
        <v>1</v>
      </c>
    </row>
    <row r="4704" customFormat="false" ht="15" hidden="false" customHeight="false" outlineLevel="0" collapsed="false">
      <c r="A4704" s="37" t="n">
        <v>1004183</v>
      </c>
      <c r="B4704" s="38" t="n">
        <v>46293</v>
      </c>
      <c r="C4704" s="39" t="n">
        <v>1</v>
      </c>
      <c r="D4704" s="39" t="s">
        <v>26</v>
      </c>
      <c r="E4704" s="39"/>
      <c r="F4704" s="41" t="n">
        <f aca="false">IF(A4704="","",MATCH(A4704,P_ID,1))</f>
        <v>4183</v>
      </c>
      <c r="G4704" s="41" t="str">
        <f aca="false">IF(A4704="","",INDEX(P_Svc,F4704))</f>
        <v>Standard</v>
      </c>
      <c r="H4704" s="41" t="str">
        <f aca="false">IF(A4704="","",INDEX(P_Zone,F4704))</f>
        <v>East</v>
      </c>
      <c r="I4704" s="41" t="n">
        <f aca="false">IF(A4704="","",IF(D4704="Delivered",IF(B4704&lt;=INDEX(P_Due,F4704),1,0),0))</f>
        <v>1</v>
      </c>
    </row>
    <row r="4705" customFormat="false" ht="15" hidden="false" customHeight="false" outlineLevel="0" collapsed="false">
      <c r="A4705" s="37" t="n">
        <v>1004184</v>
      </c>
      <c r="B4705" s="38" t="n">
        <v>46293</v>
      </c>
      <c r="C4705" s="39" t="n">
        <v>1</v>
      </c>
      <c r="D4705" s="39" t="s">
        <v>26</v>
      </c>
      <c r="E4705" s="39"/>
      <c r="F4705" s="41" t="n">
        <f aca="false">IF(A4705="","",MATCH(A4705,P_ID,1))</f>
        <v>4184</v>
      </c>
      <c r="G4705" s="41" t="str">
        <f aca="false">IF(A4705="","",INDEX(P_Svc,F4705))</f>
        <v>Economy</v>
      </c>
      <c r="H4705" s="41" t="str">
        <f aca="false">IF(A4705="","",INDEX(P_Zone,F4705))</f>
        <v>South</v>
      </c>
      <c r="I4705" s="41" t="n">
        <f aca="false">IF(A4705="","",IF(D4705="Delivered",IF(B4705&lt;=INDEX(P_Due,F4705),1,0),0))</f>
        <v>1</v>
      </c>
    </row>
    <row r="4706" customFormat="false" ht="15" hidden="false" customHeight="false" outlineLevel="0" collapsed="false">
      <c r="A4706" s="37" t="n">
        <v>1004185</v>
      </c>
      <c r="B4706" s="38" t="n">
        <v>46293</v>
      </c>
      <c r="C4706" s="39" t="n">
        <v>1</v>
      </c>
      <c r="D4706" s="39" t="s">
        <v>26</v>
      </c>
      <c r="E4706" s="39"/>
      <c r="F4706" s="41" t="n">
        <f aca="false">IF(A4706="","",MATCH(A4706,P_ID,1))</f>
        <v>4185</v>
      </c>
      <c r="G4706" s="41" t="str">
        <f aca="false">IF(A4706="","",INDEX(P_Svc,F4706))</f>
        <v>Standard</v>
      </c>
      <c r="H4706" s="41" t="str">
        <f aca="false">IF(A4706="","",INDEX(P_Zone,F4706))</f>
        <v>West</v>
      </c>
      <c r="I4706" s="41" t="n">
        <f aca="false">IF(A4706="","",IF(D4706="Delivered",IF(B4706&lt;=INDEX(P_Due,F4706),1,0),0))</f>
        <v>1</v>
      </c>
    </row>
    <row r="4707" customFormat="false" ht="15" hidden="false" customHeight="false" outlineLevel="0" collapsed="false">
      <c r="A4707" s="37" t="n">
        <v>1004186</v>
      </c>
      <c r="B4707" s="38" t="n">
        <v>46293</v>
      </c>
      <c r="C4707" s="39" t="n">
        <v>1</v>
      </c>
      <c r="D4707" s="39" t="s">
        <v>26</v>
      </c>
      <c r="E4707" s="39"/>
      <c r="F4707" s="41" t="n">
        <f aca="false">IF(A4707="","",MATCH(A4707,P_ID,1))</f>
        <v>4186</v>
      </c>
      <c r="G4707" s="41" t="str">
        <f aca="false">IF(A4707="","",INDEX(P_Svc,F4707))</f>
        <v>Standard</v>
      </c>
      <c r="H4707" s="41" t="str">
        <f aca="false">IF(A4707="","",INDEX(P_Zone,F4707))</f>
        <v>Central</v>
      </c>
      <c r="I4707" s="41" t="n">
        <f aca="false">IF(A4707="","",IF(D4707="Delivered",IF(B4707&lt;=INDEX(P_Due,F4707),1,0),0))</f>
        <v>1</v>
      </c>
    </row>
    <row r="4708" customFormat="false" ht="15" hidden="false" customHeight="false" outlineLevel="0" collapsed="false">
      <c r="A4708" s="37" t="n">
        <v>1004188</v>
      </c>
      <c r="B4708" s="38" t="n">
        <v>46293</v>
      </c>
      <c r="C4708" s="39" t="n">
        <v>1</v>
      </c>
      <c r="D4708" s="39" t="s">
        <v>79</v>
      </c>
      <c r="E4708" s="39" t="s">
        <v>36</v>
      </c>
      <c r="F4708" s="41" t="n">
        <f aca="false">IF(A4708="","",MATCH(A4708,P_ID,1))</f>
        <v>4188</v>
      </c>
      <c r="G4708" s="41" t="str">
        <f aca="false">IF(A4708="","",INDEX(P_Svc,F4708))</f>
        <v>Standard</v>
      </c>
      <c r="H4708" s="41" t="str">
        <f aca="false">IF(A4708="","",INDEX(P_Zone,F4708))</f>
        <v>North</v>
      </c>
      <c r="I4708" s="41" t="n">
        <f aca="false">IF(A4708="","",IF(D4708="Delivered",IF(B4708&lt;=INDEX(P_Due,F4708),1,0),0))</f>
        <v>0</v>
      </c>
    </row>
    <row r="4709" customFormat="false" ht="15" hidden="false" customHeight="false" outlineLevel="0" collapsed="false">
      <c r="A4709" s="37" t="n">
        <v>1004189</v>
      </c>
      <c r="B4709" s="38" t="n">
        <v>46293</v>
      </c>
      <c r="C4709" s="39" t="n">
        <v>1</v>
      </c>
      <c r="D4709" s="39" t="s">
        <v>26</v>
      </c>
      <c r="E4709" s="39"/>
      <c r="F4709" s="41" t="n">
        <f aca="false">IF(A4709="","",MATCH(A4709,P_ID,1))</f>
        <v>4189</v>
      </c>
      <c r="G4709" s="41" t="str">
        <f aca="false">IF(A4709="","",INDEX(P_Svc,F4709))</f>
        <v>Standard</v>
      </c>
      <c r="H4709" s="41" t="str">
        <f aca="false">IF(A4709="","",INDEX(P_Zone,F4709))</f>
        <v>Central</v>
      </c>
      <c r="I4709" s="41" t="n">
        <f aca="false">IF(A4709="","",IF(D4709="Delivered",IF(B4709&lt;=INDEX(P_Due,F4709),1,0),0))</f>
        <v>1</v>
      </c>
    </row>
    <row r="4710" customFormat="false" ht="15" hidden="false" customHeight="false" outlineLevel="0" collapsed="false">
      <c r="A4710" s="37" t="n">
        <v>1004190</v>
      </c>
      <c r="B4710" s="38" t="n">
        <v>46293</v>
      </c>
      <c r="C4710" s="39" t="n">
        <v>1</v>
      </c>
      <c r="D4710" s="39" t="s">
        <v>79</v>
      </c>
      <c r="E4710" s="39" t="s">
        <v>38</v>
      </c>
      <c r="F4710" s="41" t="n">
        <f aca="false">IF(A4710="","",MATCH(A4710,P_ID,1))</f>
        <v>4190</v>
      </c>
      <c r="G4710" s="41" t="str">
        <f aca="false">IF(A4710="","",INDEX(P_Svc,F4710))</f>
        <v>Standard</v>
      </c>
      <c r="H4710" s="41" t="str">
        <f aca="false">IF(A4710="","",INDEX(P_Zone,F4710))</f>
        <v>North</v>
      </c>
      <c r="I4710" s="41" t="n">
        <f aca="false">IF(A4710="","",IF(D4710="Delivered",IF(B4710&lt;=INDEX(P_Due,F4710),1,0),0))</f>
        <v>0</v>
      </c>
    </row>
    <row r="4711" customFormat="false" ht="15" hidden="false" customHeight="false" outlineLevel="0" collapsed="false">
      <c r="A4711" s="37" t="n">
        <v>1004192</v>
      </c>
      <c r="B4711" s="38" t="n">
        <v>46293</v>
      </c>
      <c r="C4711" s="39" t="n">
        <v>1</v>
      </c>
      <c r="D4711" s="39" t="s">
        <v>26</v>
      </c>
      <c r="E4711" s="39"/>
      <c r="F4711" s="41" t="n">
        <f aca="false">IF(A4711="","",MATCH(A4711,P_ID,1))</f>
        <v>4192</v>
      </c>
      <c r="G4711" s="41" t="str">
        <f aca="false">IF(A4711="","",INDEX(P_Svc,F4711))</f>
        <v>Standard</v>
      </c>
      <c r="H4711" s="41" t="str">
        <f aca="false">IF(A4711="","",INDEX(P_Zone,F4711))</f>
        <v>West</v>
      </c>
      <c r="I4711" s="41" t="n">
        <f aca="false">IF(A4711="","",IF(D4711="Delivered",IF(B4711&lt;=INDEX(P_Due,F4711),1,0),0))</f>
        <v>1</v>
      </c>
    </row>
    <row r="4712" customFormat="false" ht="15" hidden="false" customHeight="false" outlineLevel="0" collapsed="false">
      <c r="A4712" s="37" t="n">
        <v>1004193</v>
      </c>
      <c r="B4712" s="38" t="n">
        <v>46293</v>
      </c>
      <c r="C4712" s="39" t="n">
        <v>1</v>
      </c>
      <c r="D4712" s="39" t="s">
        <v>26</v>
      </c>
      <c r="E4712" s="39"/>
      <c r="F4712" s="41" t="n">
        <f aca="false">IF(A4712="","",MATCH(A4712,P_ID,1))</f>
        <v>4193</v>
      </c>
      <c r="G4712" s="41" t="str">
        <f aca="false">IF(A4712="","",INDEX(P_Svc,F4712))</f>
        <v>Standard</v>
      </c>
      <c r="H4712" s="41" t="str">
        <f aca="false">IF(A4712="","",INDEX(P_Zone,F4712))</f>
        <v>Central</v>
      </c>
      <c r="I4712" s="41" t="n">
        <f aca="false">IF(A4712="","",IF(D4712="Delivered",IF(B4712&lt;=INDEX(P_Due,F4712),1,0),0))</f>
        <v>1</v>
      </c>
    </row>
    <row r="4713" customFormat="false" ht="15" hidden="false" customHeight="false" outlineLevel="0" collapsed="false">
      <c r="A4713" s="37" t="n">
        <v>1004194</v>
      </c>
      <c r="B4713" s="38" t="n">
        <v>46293</v>
      </c>
      <c r="C4713" s="39" t="n">
        <v>2</v>
      </c>
      <c r="D4713" s="39" t="s">
        <v>26</v>
      </c>
      <c r="E4713" s="39"/>
      <c r="F4713" s="41" t="n">
        <f aca="false">IF(A4713="","",MATCH(A4713,P_ID,1))</f>
        <v>4194</v>
      </c>
      <c r="G4713" s="41" t="str">
        <f aca="false">IF(A4713="","",INDEX(P_Svc,F4713))</f>
        <v>Express</v>
      </c>
      <c r="H4713" s="41" t="str">
        <f aca="false">IF(A4713="","",INDEX(P_Zone,F4713))</f>
        <v>North</v>
      </c>
      <c r="I4713" s="41" t="n">
        <f aca="false">IF(A4713="","",IF(D4713="Delivered",IF(B4713&lt;=INDEX(P_Due,F4713),1,0),0))</f>
        <v>1</v>
      </c>
    </row>
    <row r="4714" customFormat="false" ht="15" hidden="false" customHeight="false" outlineLevel="0" collapsed="false">
      <c r="A4714" s="37" t="n">
        <v>1004195</v>
      </c>
      <c r="B4714" s="38" t="n">
        <v>46293</v>
      </c>
      <c r="C4714" s="39" t="n">
        <v>1</v>
      </c>
      <c r="D4714" s="39" t="s">
        <v>26</v>
      </c>
      <c r="E4714" s="39"/>
      <c r="F4714" s="41" t="n">
        <f aca="false">IF(A4714="","",MATCH(A4714,P_ID,1))</f>
        <v>4195</v>
      </c>
      <c r="G4714" s="41" t="str">
        <f aca="false">IF(A4714="","",INDEX(P_Svc,F4714))</f>
        <v>Standard</v>
      </c>
      <c r="H4714" s="41" t="str">
        <f aca="false">IF(A4714="","",INDEX(P_Zone,F4714))</f>
        <v>Central</v>
      </c>
      <c r="I4714" s="41" t="n">
        <f aca="false">IF(A4714="","",IF(D4714="Delivered",IF(B4714&lt;=INDEX(P_Due,F4714),1,0),0))</f>
        <v>1</v>
      </c>
    </row>
    <row r="4715" customFormat="false" ht="15" hidden="false" customHeight="false" outlineLevel="0" collapsed="false">
      <c r="A4715" s="37" t="n">
        <v>1004196</v>
      </c>
      <c r="B4715" s="38" t="n">
        <v>46293</v>
      </c>
      <c r="C4715" s="39" t="n">
        <v>1</v>
      </c>
      <c r="D4715" s="39" t="s">
        <v>26</v>
      </c>
      <c r="E4715" s="39"/>
      <c r="F4715" s="41" t="n">
        <f aca="false">IF(A4715="","",MATCH(A4715,P_ID,1))</f>
        <v>4196</v>
      </c>
      <c r="G4715" s="41" t="str">
        <f aca="false">IF(A4715="","",INDEX(P_Svc,F4715))</f>
        <v>Economy</v>
      </c>
      <c r="H4715" s="41" t="str">
        <f aca="false">IF(A4715="","",INDEX(P_Zone,F4715))</f>
        <v>South</v>
      </c>
      <c r="I4715" s="41" t="n">
        <f aca="false">IF(A4715="","",IF(D4715="Delivered",IF(B4715&lt;=INDEX(P_Due,F4715),1,0),0))</f>
        <v>1</v>
      </c>
    </row>
    <row r="4716" customFormat="false" ht="15" hidden="false" customHeight="false" outlineLevel="0" collapsed="false">
      <c r="A4716" s="37" t="n">
        <v>1004197</v>
      </c>
      <c r="B4716" s="38" t="n">
        <v>46293</v>
      </c>
      <c r="C4716" s="39" t="n">
        <v>1</v>
      </c>
      <c r="D4716" s="39" t="s">
        <v>26</v>
      </c>
      <c r="E4716" s="39"/>
      <c r="F4716" s="41" t="n">
        <f aca="false">IF(A4716="","",MATCH(A4716,P_ID,1))</f>
        <v>4197</v>
      </c>
      <c r="G4716" s="41" t="str">
        <f aca="false">IF(A4716="","",INDEX(P_Svc,F4716))</f>
        <v>Standard</v>
      </c>
      <c r="H4716" s="41" t="str">
        <f aca="false">IF(A4716="","",INDEX(P_Zone,F4716))</f>
        <v>East</v>
      </c>
      <c r="I4716" s="41" t="n">
        <f aca="false">IF(A4716="","",IF(D4716="Delivered",IF(B4716&lt;=INDEX(P_Due,F4716),1,0),0))</f>
        <v>1</v>
      </c>
    </row>
    <row r="4717" customFormat="false" ht="15" hidden="false" customHeight="false" outlineLevel="0" collapsed="false">
      <c r="A4717" s="37" t="n">
        <v>1004199</v>
      </c>
      <c r="B4717" s="38" t="n">
        <v>46293</v>
      </c>
      <c r="C4717" s="39" t="n">
        <v>1</v>
      </c>
      <c r="D4717" s="39" t="s">
        <v>26</v>
      </c>
      <c r="E4717" s="39"/>
      <c r="F4717" s="41" t="n">
        <f aca="false">IF(A4717="","",MATCH(A4717,P_ID,1))</f>
        <v>4199</v>
      </c>
      <c r="G4717" s="41" t="str">
        <f aca="false">IF(A4717="","",INDEX(P_Svc,F4717))</f>
        <v>Standard</v>
      </c>
      <c r="H4717" s="41" t="str">
        <f aca="false">IF(A4717="","",INDEX(P_Zone,F4717))</f>
        <v>West</v>
      </c>
      <c r="I4717" s="41" t="n">
        <f aca="false">IF(A4717="","",IF(D4717="Delivered",IF(B4717&lt;=INDEX(P_Due,F4717),1,0),0))</f>
        <v>1</v>
      </c>
    </row>
    <row r="4718" customFormat="false" ht="15" hidden="false" customHeight="false" outlineLevel="0" collapsed="false">
      <c r="A4718" s="37" t="n">
        <v>1004200</v>
      </c>
      <c r="B4718" s="38" t="n">
        <v>46293</v>
      </c>
      <c r="C4718" s="39" t="n">
        <v>1</v>
      </c>
      <c r="D4718" s="39" t="s">
        <v>26</v>
      </c>
      <c r="E4718" s="39"/>
      <c r="F4718" s="41" t="n">
        <f aca="false">IF(A4718="","",MATCH(A4718,P_ID,1))</f>
        <v>4200</v>
      </c>
      <c r="G4718" s="41" t="str">
        <f aca="false">IF(A4718="","",INDEX(P_Svc,F4718))</f>
        <v>Economy</v>
      </c>
      <c r="H4718" s="41" t="str">
        <f aca="false">IF(A4718="","",INDEX(P_Zone,F4718))</f>
        <v>Central</v>
      </c>
      <c r="I4718" s="41" t="n">
        <f aca="false">IF(A4718="","",IF(D4718="Delivered",IF(B4718&lt;=INDEX(P_Due,F4718),1,0),0))</f>
        <v>1</v>
      </c>
    </row>
    <row r="4719" customFormat="false" ht="15" hidden="false" customHeight="false" outlineLevel="0" collapsed="false">
      <c r="A4719" s="37" t="n">
        <v>1004201</v>
      </c>
      <c r="B4719" s="38" t="n">
        <v>46293</v>
      </c>
      <c r="C4719" s="39" t="n">
        <v>1</v>
      </c>
      <c r="D4719" s="39" t="s">
        <v>26</v>
      </c>
      <c r="E4719" s="39"/>
      <c r="F4719" s="41" t="n">
        <f aca="false">IF(A4719="","",MATCH(A4719,P_ID,1))</f>
        <v>4201</v>
      </c>
      <c r="G4719" s="41" t="str">
        <f aca="false">IF(A4719="","",INDEX(P_Svc,F4719))</f>
        <v>Standard</v>
      </c>
      <c r="H4719" s="41" t="str">
        <f aca="false">IF(A4719="","",INDEX(P_Zone,F4719))</f>
        <v>East</v>
      </c>
      <c r="I4719" s="41" t="n">
        <f aca="false">IF(A4719="","",IF(D4719="Delivered",IF(B4719&lt;=INDEX(P_Due,F4719),1,0),0))</f>
        <v>1</v>
      </c>
    </row>
    <row r="4720" customFormat="false" ht="15" hidden="false" customHeight="false" outlineLevel="0" collapsed="false">
      <c r="A4720" s="37" t="n">
        <v>1004205</v>
      </c>
      <c r="B4720" s="38" t="n">
        <v>46293</v>
      </c>
      <c r="C4720" s="39" t="n">
        <v>1</v>
      </c>
      <c r="D4720" s="39" t="s">
        <v>26</v>
      </c>
      <c r="E4720" s="39"/>
      <c r="F4720" s="41" t="n">
        <f aca="false">IF(A4720="","",MATCH(A4720,P_ID,1))</f>
        <v>4205</v>
      </c>
      <c r="G4720" s="41" t="str">
        <f aca="false">IF(A4720="","",INDEX(P_Svc,F4720))</f>
        <v>Standard</v>
      </c>
      <c r="H4720" s="41" t="str">
        <f aca="false">IF(A4720="","",INDEX(P_Zone,F4720))</f>
        <v>West</v>
      </c>
      <c r="I4720" s="41" t="n">
        <f aca="false">IF(A4720="","",IF(D4720="Delivered",IF(B4720&lt;=INDEX(P_Due,F4720),1,0),0))</f>
        <v>1</v>
      </c>
    </row>
    <row r="4721" customFormat="false" ht="15" hidden="false" customHeight="false" outlineLevel="0" collapsed="false">
      <c r="A4721" s="37" t="n">
        <v>1004206</v>
      </c>
      <c r="B4721" s="38" t="n">
        <v>46293</v>
      </c>
      <c r="C4721" s="39" t="n">
        <v>1</v>
      </c>
      <c r="D4721" s="39" t="s">
        <v>26</v>
      </c>
      <c r="E4721" s="39"/>
      <c r="F4721" s="41" t="n">
        <f aca="false">IF(A4721="","",MATCH(A4721,P_ID,1))</f>
        <v>4206</v>
      </c>
      <c r="G4721" s="41" t="str">
        <f aca="false">IF(A4721="","",INDEX(P_Svc,F4721))</f>
        <v>Standard</v>
      </c>
      <c r="H4721" s="41" t="str">
        <f aca="false">IF(A4721="","",INDEX(P_Zone,F4721))</f>
        <v>North</v>
      </c>
      <c r="I4721" s="41" t="n">
        <f aca="false">IF(A4721="","",IF(D4721="Delivered",IF(B4721&lt;=INDEX(P_Due,F4721),1,0),0))</f>
        <v>1</v>
      </c>
    </row>
    <row r="4722" customFormat="false" ht="15" hidden="false" customHeight="false" outlineLevel="0" collapsed="false">
      <c r="A4722" s="37" t="n">
        <v>1004207</v>
      </c>
      <c r="B4722" s="38" t="n">
        <v>46293</v>
      </c>
      <c r="C4722" s="39" t="n">
        <v>1</v>
      </c>
      <c r="D4722" s="39" t="s">
        <v>26</v>
      </c>
      <c r="E4722" s="39"/>
      <c r="F4722" s="41" t="n">
        <f aca="false">IF(A4722="","",MATCH(A4722,P_ID,1))</f>
        <v>4207</v>
      </c>
      <c r="G4722" s="41" t="str">
        <f aca="false">IF(A4722="","",INDEX(P_Svc,F4722))</f>
        <v>Economy</v>
      </c>
      <c r="H4722" s="41" t="str">
        <f aca="false">IF(A4722="","",INDEX(P_Zone,F4722))</f>
        <v>East</v>
      </c>
      <c r="I4722" s="41" t="n">
        <f aca="false">IF(A4722="","",IF(D4722="Delivered",IF(B4722&lt;=INDEX(P_Due,F4722),1,0),0))</f>
        <v>1</v>
      </c>
    </row>
    <row r="4723" customFormat="false" ht="15" hidden="false" customHeight="false" outlineLevel="0" collapsed="false">
      <c r="A4723" s="37" t="n">
        <v>1004208</v>
      </c>
      <c r="B4723" s="38" t="n">
        <v>46293</v>
      </c>
      <c r="C4723" s="39" t="n">
        <v>1</v>
      </c>
      <c r="D4723" s="39" t="s">
        <v>26</v>
      </c>
      <c r="E4723" s="39"/>
      <c r="F4723" s="41" t="n">
        <f aca="false">IF(A4723="","",MATCH(A4723,P_ID,1))</f>
        <v>4208</v>
      </c>
      <c r="G4723" s="41" t="str">
        <f aca="false">IF(A4723="","",INDEX(P_Svc,F4723))</f>
        <v>Standard</v>
      </c>
      <c r="H4723" s="41" t="str">
        <f aca="false">IF(A4723="","",INDEX(P_Zone,F4723))</f>
        <v>West</v>
      </c>
      <c r="I4723" s="41" t="n">
        <f aca="false">IF(A4723="","",IF(D4723="Delivered",IF(B4723&lt;=INDEX(P_Due,F4723),1,0),0))</f>
        <v>1</v>
      </c>
    </row>
    <row r="4724" customFormat="false" ht="15" hidden="false" customHeight="false" outlineLevel="0" collapsed="false">
      <c r="A4724" s="37" t="n">
        <v>1004209</v>
      </c>
      <c r="B4724" s="38" t="n">
        <v>46293</v>
      </c>
      <c r="C4724" s="39" t="n">
        <v>1</v>
      </c>
      <c r="D4724" s="39" t="s">
        <v>26</v>
      </c>
      <c r="E4724" s="39"/>
      <c r="F4724" s="41" t="n">
        <f aca="false">IF(A4724="","",MATCH(A4724,P_ID,1))</f>
        <v>4209</v>
      </c>
      <c r="G4724" s="41" t="str">
        <f aca="false">IF(A4724="","",INDEX(P_Svc,F4724))</f>
        <v>Standard</v>
      </c>
      <c r="H4724" s="41" t="str">
        <f aca="false">IF(A4724="","",INDEX(P_Zone,F4724))</f>
        <v>South</v>
      </c>
      <c r="I4724" s="41" t="n">
        <f aca="false">IF(A4724="","",IF(D4724="Delivered",IF(B4724&lt;=INDEX(P_Due,F4724),1,0),0))</f>
        <v>1</v>
      </c>
    </row>
    <row r="4725" customFormat="false" ht="15" hidden="false" customHeight="false" outlineLevel="0" collapsed="false">
      <c r="A4725" s="37" t="n">
        <v>1004210</v>
      </c>
      <c r="B4725" s="38" t="n">
        <v>46293</v>
      </c>
      <c r="C4725" s="39" t="n">
        <v>1</v>
      </c>
      <c r="D4725" s="39" t="s">
        <v>26</v>
      </c>
      <c r="E4725" s="39"/>
      <c r="F4725" s="41" t="n">
        <f aca="false">IF(A4725="","",MATCH(A4725,P_ID,1))</f>
        <v>4210</v>
      </c>
      <c r="G4725" s="41" t="str">
        <f aca="false">IF(A4725="","",INDEX(P_Svc,F4725))</f>
        <v>Standard</v>
      </c>
      <c r="H4725" s="41" t="str">
        <f aca="false">IF(A4725="","",INDEX(P_Zone,F4725))</f>
        <v>West</v>
      </c>
      <c r="I4725" s="41" t="n">
        <f aca="false">IF(A4725="","",IF(D4725="Delivered",IF(B4725&lt;=INDEX(P_Due,F4725),1,0),0))</f>
        <v>1</v>
      </c>
    </row>
    <row r="4726" customFormat="false" ht="15" hidden="false" customHeight="false" outlineLevel="0" collapsed="false">
      <c r="A4726" s="37" t="n">
        <v>1004211</v>
      </c>
      <c r="B4726" s="38" t="n">
        <v>46293</v>
      </c>
      <c r="C4726" s="39" t="n">
        <v>1</v>
      </c>
      <c r="D4726" s="39" t="s">
        <v>26</v>
      </c>
      <c r="E4726" s="39"/>
      <c r="F4726" s="41" t="n">
        <f aca="false">IF(A4726="","",MATCH(A4726,P_ID,1))</f>
        <v>4211</v>
      </c>
      <c r="G4726" s="41" t="str">
        <f aca="false">IF(A4726="","",INDEX(P_Svc,F4726))</f>
        <v>Standard</v>
      </c>
      <c r="H4726" s="41" t="str">
        <f aca="false">IF(A4726="","",INDEX(P_Zone,F4726))</f>
        <v>East</v>
      </c>
      <c r="I4726" s="41" t="n">
        <f aca="false">IF(A4726="","",IF(D4726="Delivered",IF(B4726&lt;=INDEX(P_Due,F4726),1,0),0))</f>
        <v>1</v>
      </c>
    </row>
    <row r="4727" customFormat="false" ht="15" hidden="false" customHeight="false" outlineLevel="0" collapsed="false">
      <c r="A4727" s="37" t="n">
        <v>1004213</v>
      </c>
      <c r="B4727" s="38" t="n">
        <v>46293</v>
      </c>
      <c r="C4727" s="39" t="n">
        <v>1</v>
      </c>
      <c r="D4727" s="39" t="s">
        <v>26</v>
      </c>
      <c r="E4727" s="39"/>
      <c r="F4727" s="41" t="n">
        <f aca="false">IF(A4727="","",MATCH(A4727,P_ID,1))</f>
        <v>4213</v>
      </c>
      <c r="G4727" s="41" t="str">
        <f aca="false">IF(A4727="","",INDEX(P_Svc,F4727))</f>
        <v>Standard</v>
      </c>
      <c r="H4727" s="41" t="str">
        <f aca="false">IF(A4727="","",INDEX(P_Zone,F4727))</f>
        <v>West</v>
      </c>
      <c r="I4727" s="41" t="n">
        <f aca="false">IF(A4727="","",IF(D4727="Delivered",IF(B4727&lt;=INDEX(P_Due,F4727),1,0),0))</f>
        <v>1</v>
      </c>
    </row>
    <row r="4728" customFormat="false" ht="15" hidden="false" customHeight="false" outlineLevel="0" collapsed="false">
      <c r="A4728" s="37" t="n">
        <v>1004215</v>
      </c>
      <c r="B4728" s="38" t="n">
        <v>46293</v>
      </c>
      <c r="C4728" s="39" t="n">
        <v>1</v>
      </c>
      <c r="D4728" s="39" t="s">
        <v>26</v>
      </c>
      <c r="E4728" s="39"/>
      <c r="F4728" s="41" t="n">
        <f aca="false">IF(A4728="","",MATCH(A4728,P_ID,1))</f>
        <v>4215</v>
      </c>
      <c r="G4728" s="41" t="str">
        <f aca="false">IF(A4728="","",INDEX(P_Svc,F4728))</f>
        <v>Standard</v>
      </c>
      <c r="H4728" s="41" t="str">
        <f aca="false">IF(A4728="","",INDEX(P_Zone,F4728))</f>
        <v>North</v>
      </c>
      <c r="I4728" s="41" t="n">
        <f aca="false">IF(A4728="","",IF(D4728="Delivered",IF(B4728&lt;=INDEX(P_Due,F4728),1,0),0))</f>
        <v>1</v>
      </c>
    </row>
    <row r="4729" customFormat="false" ht="15" hidden="false" customHeight="false" outlineLevel="0" collapsed="false">
      <c r="A4729" s="37" t="n">
        <v>1004218</v>
      </c>
      <c r="B4729" s="38" t="n">
        <v>46293</v>
      </c>
      <c r="C4729" s="39" t="n">
        <v>1</v>
      </c>
      <c r="D4729" s="39" t="s">
        <v>26</v>
      </c>
      <c r="E4729" s="39"/>
      <c r="F4729" s="41" t="n">
        <f aca="false">IF(A4729="","",MATCH(A4729,P_ID,1))</f>
        <v>4218</v>
      </c>
      <c r="G4729" s="41" t="str">
        <f aca="false">IF(A4729="","",INDEX(P_Svc,F4729))</f>
        <v>Economy</v>
      </c>
      <c r="H4729" s="41" t="str">
        <f aca="false">IF(A4729="","",INDEX(P_Zone,F4729))</f>
        <v>North</v>
      </c>
      <c r="I4729" s="41" t="n">
        <f aca="false">IF(A4729="","",IF(D4729="Delivered",IF(B4729&lt;=INDEX(P_Due,F4729),1,0),0))</f>
        <v>1</v>
      </c>
    </row>
    <row r="4730" customFormat="false" ht="15" hidden="false" customHeight="false" outlineLevel="0" collapsed="false">
      <c r="A4730" s="37" t="n">
        <v>1004219</v>
      </c>
      <c r="B4730" s="38" t="n">
        <v>46293</v>
      </c>
      <c r="C4730" s="39" t="n">
        <v>1</v>
      </c>
      <c r="D4730" s="39" t="s">
        <v>26</v>
      </c>
      <c r="E4730" s="39"/>
      <c r="F4730" s="41" t="n">
        <f aca="false">IF(A4730="","",MATCH(A4730,P_ID,1))</f>
        <v>4219</v>
      </c>
      <c r="G4730" s="41" t="str">
        <f aca="false">IF(A4730="","",INDEX(P_Svc,F4730))</f>
        <v>Standard</v>
      </c>
      <c r="H4730" s="41" t="str">
        <f aca="false">IF(A4730="","",INDEX(P_Zone,F4730))</f>
        <v>South</v>
      </c>
      <c r="I4730" s="41" t="n">
        <f aca="false">IF(A4730="","",IF(D4730="Delivered",IF(B4730&lt;=INDEX(P_Due,F4730),1,0),0))</f>
        <v>1</v>
      </c>
    </row>
    <row r="4731" customFormat="false" ht="15" hidden="false" customHeight="false" outlineLevel="0" collapsed="false">
      <c r="A4731" s="37" t="n">
        <v>1004220</v>
      </c>
      <c r="B4731" s="38" t="n">
        <v>46293</v>
      </c>
      <c r="C4731" s="39" t="n">
        <v>1</v>
      </c>
      <c r="D4731" s="39" t="s">
        <v>26</v>
      </c>
      <c r="E4731" s="39"/>
      <c r="F4731" s="41" t="n">
        <f aca="false">IF(A4731="","",MATCH(A4731,P_ID,1))</f>
        <v>4220</v>
      </c>
      <c r="G4731" s="41" t="str">
        <f aca="false">IF(A4731="","",INDEX(P_Svc,F4731))</f>
        <v>Economy</v>
      </c>
      <c r="H4731" s="41" t="str">
        <f aca="false">IF(A4731="","",INDEX(P_Zone,F4731))</f>
        <v>North</v>
      </c>
      <c r="I4731" s="41" t="n">
        <f aca="false">IF(A4731="","",IF(D4731="Delivered",IF(B4731&lt;=INDEX(P_Due,F4731),1,0),0))</f>
        <v>1</v>
      </c>
    </row>
    <row r="4732" customFormat="false" ht="15" hidden="false" customHeight="false" outlineLevel="0" collapsed="false">
      <c r="A4732" s="37" t="n">
        <v>1004221</v>
      </c>
      <c r="B4732" s="38" t="n">
        <v>46293</v>
      </c>
      <c r="C4732" s="39" t="n">
        <v>1</v>
      </c>
      <c r="D4732" s="39" t="s">
        <v>26</v>
      </c>
      <c r="E4732" s="39"/>
      <c r="F4732" s="41" t="n">
        <f aca="false">IF(A4732="","",MATCH(A4732,P_ID,1))</f>
        <v>4221</v>
      </c>
      <c r="G4732" s="41" t="str">
        <f aca="false">IF(A4732="","",INDEX(P_Svc,F4732))</f>
        <v>Economy</v>
      </c>
      <c r="H4732" s="41" t="str">
        <f aca="false">IF(A4732="","",INDEX(P_Zone,F4732))</f>
        <v>South</v>
      </c>
      <c r="I4732" s="41" t="n">
        <f aca="false">IF(A4732="","",IF(D4732="Delivered",IF(B4732&lt;=INDEX(P_Due,F4732),1,0),0))</f>
        <v>1</v>
      </c>
    </row>
    <row r="4733" customFormat="false" ht="15" hidden="false" customHeight="false" outlineLevel="0" collapsed="false">
      <c r="A4733" s="37" t="n">
        <v>1004222</v>
      </c>
      <c r="B4733" s="38" t="n">
        <v>46293</v>
      </c>
      <c r="C4733" s="39" t="n">
        <v>1</v>
      </c>
      <c r="D4733" s="39" t="s">
        <v>26</v>
      </c>
      <c r="E4733" s="39"/>
      <c r="F4733" s="41" t="n">
        <f aca="false">IF(A4733="","",MATCH(A4733,P_ID,1))</f>
        <v>4222</v>
      </c>
      <c r="G4733" s="41" t="str">
        <f aca="false">IF(A4733="","",INDEX(P_Svc,F4733))</f>
        <v>Economy</v>
      </c>
      <c r="H4733" s="41" t="str">
        <f aca="false">IF(A4733="","",INDEX(P_Zone,F4733))</f>
        <v>West</v>
      </c>
      <c r="I4733" s="41" t="n">
        <f aca="false">IF(A4733="","",IF(D4733="Delivered",IF(B4733&lt;=INDEX(P_Due,F4733),1,0),0))</f>
        <v>1</v>
      </c>
    </row>
    <row r="4734" customFormat="false" ht="15" hidden="false" customHeight="false" outlineLevel="0" collapsed="false">
      <c r="A4734" s="37" t="n">
        <v>1004223</v>
      </c>
      <c r="B4734" s="38" t="n">
        <v>46293</v>
      </c>
      <c r="C4734" s="39" t="n">
        <v>1</v>
      </c>
      <c r="D4734" s="39" t="s">
        <v>79</v>
      </c>
      <c r="E4734" s="39" t="s">
        <v>32</v>
      </c>
      <c r="F4734" s="41" t="n">
        <f aca="false">IF(A4734="","",MATCH(A4734,P_ID,1))</f>
        <v>4223</v>
      </c>
      <c r="G4734" s="41" t="str">
        <f aca="false">IF(A4734="","",INDEX(P_Svc,F4734))</f>
        <v>Standard</v>
      </c>
      <c r="H4734" s="41" t="str">
        <f aca="false">IF(A4734="","",INDEX(P_Zone,F4734))</f>
        <v>East</v>
      </c>
      <c r="I4734" s="41" t="n">
        <f aca="false">IF(A4734="","",IF(D4734="Delivered",IF(B4734&lt;=INDEX(P_Due,F4734),1,0),0))</f>
        <v>0</v>
      </c>
    </row>
    <row r="4735" customFormat="false" ht="15" hidden="false" customHeight="false" outlineLevel="0" collapsed="false">
      <c r="A4735" s="37" t="n">
        <v>1004224</v>
      </c>
      <c r="B4735" s="38" t="n">
        <v>46293</v>
      </c>
      <c r="C4735" s="39" t="n">
        <v>0</v>
      </c>
      <c r="D4735" s="39" t="s">
        <v>80</v>
      </c>
      <c r="E4735" s="39" t="s">
        <v>40</v>
      </c>
      <c r="F4735" s="41" t="n">
        <f aca="false">IF(A4735="","",MATCH(A4735,P_ID,1))</f>
        <v>4224</v>
      </c>
      <c r="G4735" s="41" t="str">
        <f aca="false">IF(A4735="","",INDEX(P_Svc,F4735))</f>
        <v>Economy</v>
      </c>
      <c r="H4735" s="41" t="str">
        <f aca="false">IF(A4735="","",INDEX(P_Zone,F4735))</f>
        <v>East</v>
      </c>
      <c r="I4735" s="41" t="n">
        <f aca="false">IF(A4735="","",IF(D4735="Delivered",IF(B4735&lt;=INDEX(P_Due,F4735),1,0),0))</f>
        <v>0</v>
      </c>
    </row>
    <row r="4736" customFormat="false" ht="15" hidden="false" customHeight="false" outlineLevel="0" collapsed="false">
      <c r="A4736" s="37" t="n">
        <v>1004225</v>
      </c>
      <c r="B4736" s="38" t="n">
        <v>46293</v>
      </c>
      <c r="C4736" s="39" t="n">
        <v>1</v>
      </c>
      <c r="D4736" s="39" t="s">
        <v>26</v>
      </c>
      <c r="E4736" s="39"/>
      <c r="F4736" s="41" t="n">
        <f aca="false">IF(A4736="","",MATCH(A4736,P_ID,1))</f>
        <v>4225</v>
      </c>
      <c r="G4736" s="41" t="str">
        <f aca="false">IF(A4736="","",INDEX(P_Svc,F4736))</f>
        <v>Standard</v>
      </c>
      <c r="H4736" s="41" t="str">
        <f aca="false">IF(A4736="","",INDEX(P_Zone,F4736))</f>
        <v>East</v>
      </c>
      <c r="I4736" s="41" t="n">
        <f aca="false">IF(A4736="","",IF(D4736="Delivered",IF(B4736&lt;=INDEX(P_Due,F4736),1,0),0))</f>
        <v>1</v>
      </c>
    </row>
    <row r="4737" customFormat="false" ht="15" hidden="false" customHeight="false" outlineLevel="0" collapsed="false">
      <c r="A4737" s="37" t="n">
        <v>1004226</v>
      </c>
      <c r="B4737" s="38" t="n">
        <v>46293</v>
      </c>
      <c r="C4737" s="39" t="n">
        <v>1</v>
      </c>
      <c r="D4737" s="39" t="s">
        <v>26</v>
      </c>
      <c r="E4737" s="39"/>
      <c r="F4737" s="41" t="n">
        <f aca="false">IF(A4737="","",MATCH(A4737,P_ID,1))</f>
        <v>4226</v>
      </c>
      <c r="G4737" s="41" t="str">
        <f aca="false">IF(A4737="","",INDEX(P_Svc,F4737))</f>
        <v>Standard</v>
      </c>
      <c r="H4737" s="41" t="str">
        <f aca="false">IF(A4737="","",INDEX(P_Zone,F4737))</f>
        <v>South</v>
      </c>
      <c r="I4737" s="41" t="n">
        <f aca="false">IF(A4737="","",IF(D4737="Delivered",IF(B4737&lt;=INDEX(P_Due,F4737),1,0),0))</f>
        <v>1</v>
      </c>
    </row>
    <row r="4738" customFormat="false" ht="15" hidden="false" customHeight="false" outlineLevel="0" collapsed="false">
      <c r="A4738" s="37" t="n">
        <v>1004227</v>
      </c>
      <c r="B4738" s="38" t="n">
        <v>46293</v>
      </c>
      <c r="C4738" s="39" t="n">
        <v>1</v>
      </c>
      <c r="D4738" s="39" t="s">
        <v>26</v>
      </c>
      <c r="E4738" s="39"/>
      <c r="F4738" s="41" t="n">
        <f aca="false">IF(A4738="","",MATCH(A4738,P_ID,1))</f>
        <v>4227</v>
      </c>
      <c r="G4738" s="41" t="str">
        <f aca="false">IF(A4738="","",INDEX(P_Svc,F4738))</f>
        <v>Standard</v>
      </c>
      <c r="H4738" s="41" t="str">
        <f aca="false">IF(A4738="","",INDEX(P_Zone,F4738))</f>
        <v>East</v>
      </c>
      <c r="I4738" s="41" t="n">
        <f aca="false">IF(A4738="","",IF(D4738="Delivered",IF(B4738&lt;=INDEX(P_Due,F4738),1,0),0))</f>
        <v>1</v>
      </c>
    </row>
    <row r="4739" customFormat="false" ht="15" hidden="false" customHeight="false" outlineLevel="0" collapsed="false">
      <c r="A4739" s="37" t="n">
        <v>1004228</v>
      </c>
      <c r="B4739" s="38" t="n">
        <v>46293</v>
      </c>
      <c r="C4739" s="39" t="n">
        <v>1</v>
      </c>
      <c r="D4739" s="39" t="s">
        <v>26</v>
      </c>
      <c r="E4739" s="39"/>
      <c r="F4739" s="41" t="n">
        <f aca="false">IF(A4739="","",MATCH(A4739,P_ID,1))</f>
        <v>4228</v>
      </c>
      <c r="G4739" s="41" t="str">
        <f aca="false">IF(A4739="","",INDEX(P_Svc,F4739))</f>
        <v>Standard</v>
      </c>
      <c r="H4739" s="41" t="str">
        <f aca="false">IF(A4739="","",INDEX(P_Zone,F4739))</f>
        <v>West</v>
      </c>
      <c r="I4739" s="41" t="n">
        <f aca="false">IF(A4739="","",IF(D4739="Delivered",IF(B4739&lt;=INDEX(P_Due,F4739),1,0),0))</f>
        <v>1</v>
      </c>
    </row>
    <row r="4740" customFormat="false" ht="15" hidden="false" customHeight="false" outlineLevel="0" collapsed="false">
      <c r="A4740" s="37" t="n">
        <v>1004229</v>
      </c>
      <c r="B4740" s="38" t="n">
        <v>46293</v>
      </c>
      <c r="C4740" s="39" t="n">
        <v>1</v>
      </c>
      <c r="D4740" s="39" t="s">
        <v>26</v>
      </c>
      <c r="E4740" s="39"/>
      <c r="F4740" s="41" t="n">
        <f aca="false">IF(A4740="","",MATCH(A4740,P_ID,1))</f>
        <v>4229</v>
      </c>
      <c r="G4740" s="41" t="str">
        <f aca="false">IF(A4740="","",INDEX(P_Svc,F4740))</f>
        <v>Standard</v>
      </c>
      <c r="H4740" s="41" t="str">
        <f aca="false">IF(A4740="","",INDEX(P_Zone,F4740))</f>
        <v>Central</v>
      </c>
      <c r="I4740" s="41" t="n">
        <f aca="false">IF(A4740="","",IF(D4740="Delivered",IF(B4740&lt;=INDEX(P_Due,F4740),1,0),0))</f>
        <v>1</v>
      </c>
    </row>
    <row r="4741" customFormat="false" ht="15" hidden="false" customHeight="false" outlineLevel="0" collapsed="false">
      <c r="A4741" s="37" t="n">
        <v>1004230</v>
      </c>
      <c r="B4741" s="38" t="n">
        <v>46293</v>
      </c>
      <c r="C4741" s="39" t="n">
        <v>1</v>
      </c>
      <c r="D4741" s="39" t="s">
        <v>26</v>
      </c>
      <c r="E4741" s="39"/>
      <c r="F4741" s="41" t="n">
        <f aca="false">IF(A4741="","",MATCH(A4741,P_ID,1))</f>
        <v>4230</v>
      </c>
      <c r="G4741" s="41" t="str">
        <f aca="false">IF(A4741="","",INDEX(P_Svc,F4741))</f>
        <v>Economy</v>
      </c>
      <c r="H4741" s="41" t="str">
        <f aca="false">IF(A4741="","",INDEX(P_Zone,F4741))</f>
        <v>South</v>
      </c>
      <c r="I4741" s="41" t="n">
        <f aca="false">IF(A4741="","",IF(D4741="Delivered",IF(B4741&lt;=INDEX(P_Due,F4741),1,0),0))</f>
        <v>1</v>
      </c>
    </row>
    <row r="4742" customFormat="false" ht="15" hidden="false" customHeight="false" outlineLevel="0" collapsed="false">
      <c r="A4742" s="37" t="n">
        <v>1004231</v>
      </c>
      <c r="B4742" s="38" t="n">
        <v>46293</v>
      </c>
      <c r="C4742" s="39" t="n">
        <v>1</v>
      </c>
      <c r="D4742" s="39" t="s">
        <v>26</v>
      </c>
      <c r="E4742" s="39"/>
      <c r="F4742" s="41" t="n">
        <f aca="false">IF(A4742="","",MATCH(A4742,P_ID,1))</f>
        <v>4231</v>
      </c>
      <c r="G4742" s="41" t="str">
        <f aca="false">IF(A4742="","",INDEX(P_Svc,F4742))</f>
        <v>Standard</v>
      </c>
      <c r="H4742" s="41" t="str">
        <f aca="false">IF(A4742="","",INDEX(P_Zone,F4742))</f>
        <v>East</v>
      </c>
      <c r="I4742" s="41" t="n">
        <f aca="false">IF(A4742="","",IF(D4742="Delivered",IF(B4742&lt;=INDEX(P_Due,F4742),1,0),0))</f>
        <v>1</v>
      </c>
    </row>
    <row r="4743" customFormat="false" ht="15" hidden="false" customHeight="false" outlineLevel="0" collapsed="false">
      <c r="A4743" s="37" t="n">
        <v>1004232</v>
      </c>
      <c r="B4743" s="38" t="n">
        <v>46293</v>
      </c>
      <c r="C4743" s="39" t="n">
        <v>1</v>
      </c>
      <c r="D4743" s="39" t="s">
        <v>26</v>
      </c>
      <c r="E4743" s="39"/>
      <c r="F4743" s="41" t="n">
        <f aca="false">IF(A4743="","",MATCH(A4743,P_ID,1))</f>
        <v>4232</v>
      </c>
      <c r="G4743" s="41" t="str">
        <f aca="false">IF(A4743="","",INDEX(P_Svc,F4743))</f>
        <v>Standard</v>
      </c>
      <c r="H4743" s="41" t="str">
        <f aca="false">IF(A4743="","",INDEX(P_Zone,F4743))</f>
        <v>North</v>
      </c>
      <c r="I4743" s="41" t="n">
        <f aca="false">IF(A4743="","",IF(D4743="Delivered",IF(B4743&lt;=INDEX(P_Due,F4743),1,0),0))</f>
        <v>1</v>
      </c>
    </row>
    <row r="4744" customFormat="false" ht="15" hidden="false" customHeight="false" outlineLevel="0" collapsed="false">
      <c r="A4744" s="37" t="n">
        <v>1004233</v>
      </c>
      <c r="B4744" s="38" t="n">
        <v>46293</v>
      </c>
      <c r="C4744" s="39" t="n">
        <v>1</v>
      </c>
      <c r="D4744" s="39" t="s">
        <v>26</v>
      </c>
      <c r="E4744" s="39"/>
      <c r="F4744" s="41" t="n">
        <f aca="false">IF(A4744="","",MATCH(A4744,P_ID,1))</f>
        <v>4233</v>
      </c>
      <c r="G4744" s="41" t="str">
        <f aca="false">IF(A4744="","",INDEX(P_Svc,F4744))</f>
        <v>Standard</v>
      </c>
      <c r="H4744" s="41" t="str">
        <f aca="false">IF(A4744="","",INDEX(P_Zone,F4744))</f>
        <v>South</v>
      </c>
      <c r="I4744" s="41" t="n">
        <f aca="false">IF(A4744="","",IF(D4744="Delivered",IF(B4744&lt;=INDEX(P_Due,F4744),1,0),0))</f>
        <v>1</v>
      </c>
    </row>
    <row r="4745" customFormat="false" ht="15" hidden="false" customHeight="false" outlineLevel="0" collapsed="false">
      <c r="A4745" s="37" t="n">
        <v>1004234</v>
      </c>
      <c r="B4745" s="38" t="n">
        <v>46293</v>
      </c>
      <c r="C4745" s="39" t="n">
        <v>1</v>
      </c>
      <c r="D4745" s="39" t="s">
        <v>26</v>
      </c>
      <c r="E4745" s="39"/>
      <c r="F4745" s="41" t="n">
        <f aca="false">IF(A4745="","",MATCH(A4745,P_ID,1))</f>
        <v>4234</v>
      </c>
      <c r="G4745" s="41" t="str">
        <f aca="false">IF(A4745="","",INDEX(P_Svc,F4745))</f>
        <v>Economy</v>
      </c>
      <c r="H4745" s="41" t="str">
        <f aca="false">IF(A4745="","",INDEX(P_Zone,F4745))</f>
        <v>North</v>
      </c>
      <c r="I4745" s="41" t="n">
        <f aca="false">IF(A4745="","",IF(D4745="Delivered",IF(B4745&lt;=INDEX(P_Due,F4745),1,0),0))</f>
        <v>1</v>
      </c>
    </row>
    <row r="4746" customFormat="false" ht="15" hidden="false" customHeight="false" outlineLevel="0" collapsed="false">
      <c r="A4746" s="37" t="n">
        <v>1004235</v>
      </c>
      <c r="B4746" s="38" t="n">
        <v>46293</v>
      </c>
      <c r="C4746" s="39" t="n">
        <v>1</v>
      </c>
      <c r="D4746" s="39" t="s">
        <v>26</v>
      </c>
      <c r="E4746" s="39"/>
      <c r="F4746" s="41" t="n">
        <f aca="false">IF(A4746="","",MATCH(A4746,P_ID,1))</f>
        <v>4235</v>
      </c>
      <c r="G4746" s="41" t="str">
        <f aca="false">IF(A4746="","",INDEX(P_Svc,F4746))</f>
        <v>Standard</v>
      </c>
      <c r="H4746" s="41" t="str">
        <f aca="false">IF(A4746="","",INDEX(P_Zone,F4746))</f>
        <v>North</v>
      </c>
      <c r="I4746" s="41" t="n">
        <f aca="false">IF(A4746="","",IF(D4746="Delivered",IF(B4746&lt;=INDEX(P_Due,F4746),1,0),0))</f>
        <v>1</v>
      </c>
    </row>
    <row r="4747" customFormat="false" ht="15" hidden="false" customHeight="false" outlineLevel="0" collapsed="false">
      <c r="A4747" s="37" t="n">
        <v>1004237</v>
      </c>
      <c r="B4747" s="38" t="n">
        <v>46293</v>
      </c>
      <c r="C4747" s="39" t="n">
        <v>1</v>
      </c>
      <c r="D4747" s="39" t="s">
        <v>26</v>
      </c>
      <c r="E4747" s="39"/>
      <c r="F4747" s="41" t="n">
        <f aca="false">IF(A4747="","",MATCH(A4747,P_ID,1))</f>
        <v>4237</v>
      </c>
      <c r="G4747" s="41" t="str">
        <f aca="false">IF(A4747="","",INDEX(P_Svc,F4747))</f>
        <v>Economy</v>
      </c>
      <c r="H4747" s="41" t="str">
        <f aca="false">IF(A4747="","",INDEX(P_Zone,F4747))</f>
        <v>Central</v>
      </c>
      <c r="I4747" s="41" t="n">
        <f aca="false">IF(A4747="","",IF(D4747="Delivered",IF(B4747&lt;=INDEX(P_Due,F4747),1,0),0))</f>
        <v>1</v>
      </c>
    </row>
    <row r="4748" customFormat="false" ht="15" hidden="false" customHeight="false" outlineLevel="0" collapsed="false">
      <c r="A4748" s="37" t="n">
        <v>1004238</v>
      </c>
      <c r="B4748" s="38" t="n">
        <v>46293</v>
      </c>
      <c r="C4748" s="39" t="n">
        <v>1</v>
      </c>
      <c r="D4748" s="39" t="s">
        <v>26</v>
      </c>
      <c r="E4748" s="39"/>
      <c r="F4748" s="41" t="n">
        <f aca="false">IF(A4748="","",MATCH(A4748,P_ID,1))</f>
        <v>4238</v>
      </c>
      <c r="G4748" s="41" t="str">
        <f aca="false">IF(A4748="","",INDEX(P_Svc,F4748))</f>
        <v>Economy</v>
      </c>
      <c r="H4748" s="41" t="str">
        <f aca="false">IF(A4748="","",INDEX(P_Zone,F4748))</f>
        <v>South</v>
      </c>
      <c r="I4748" s="41" t="n">
        <f aca="false">IF(A4748="","",IF(D4748="Delivered",IF(B4748&lt;=INDEX(P_Due,F4748),1,0),0))</f>
        <v>1</v>
      </c>
    </row>
    <row r="4749" customFormat="false" ht="15" hidden="false" customHeight="false" outlineLevel="0" collapsed="false">
      <c r="A4749" s="37" t="n">
        <v>1004239</v>
      </c>
      <c r="B4749" s="38" t="n">
        <v>46293</v>
      </c>
      <c r="C4749" s="39" t="n">
        <v>1</v>
      </c>
      <c r="D4749" s="39" t="s">
        <v>26</v>
      </c>
      <c r="E4749" s="39"/>
      <c r="F4749" s="41" t="n">
        <f aca="false">IF(A4749="","",MATCH(A4749,P_ID,1))</f>
        <v>4239</v>
      </c>
      <c r="G4749" s="41" t="str">
        <f aca="false">IF(A4749="","",INDEX(P_Svc,F4749))</f>
        <v>Standard</v>
      </c>
      <c r="H4749" s="41" t="str">
        <f aca="false">IF(A4749="","",INDEX(P_Zone,F4749))</f>
        <v>North</v>
      </c>
      <c r="I4749" s="41" t="n">
        <f aca="false">IF(A4749="","",IF(D4749="Delivered",IF(B4749&lt;=INDEX(P_Due,F4749),1,0),0))</f>
        <v>1</v>
      </c>
    </row>
    <row r="4750" customFormat="false" ht="15" hidden="false" customHeight="false" outlineLevel="0" collapsed="false">
      <c r="A4750" s="37" t="n">
        <v>1004240</v>
      </c>
      <c r="B4750" s="38" t="n">
        <v>46293</v>
      </c>
      <c r="C4750" s="39" t="n">
        <v>1</v>
      </c>
      <c r="D4750" s="39" t="s">
        <v>26</v>
      </c>
      <c r="E4750" s="39"/>
      <c r="F4750" s="41" t="n">
        <f aca="false">IF(A4750="","",MATCH(A4750,P_ID,1))</f>
        <v>4240</v>
      </c>
      <c r="G4750" s="41" t="str">
        <f aca="false">IF(A4750="","",INDEX(P_Svc,F4750))</f>
        <v>Standard</v>
      </c>
      <c r="H4750" s="41" t="str">
        <f aca="false">IF(A4750="","",INDEX(P_Zone,F4750))</f>
        <v>West</v>
      </c>
      <c r="I4750" s="41" t="n">
        <f aca="false">IF(A4750="","",IF(D4750="Delivered",IF(B4750&lt;=INDEX(P_Due,F4750),1,0),0))</f>
        <v>1</v>
      </c>
    </row>
    <row r="4751" customFormat="false" ht="15" hidden="false" customHeight="false" outlineLevel="0" collapsed="false">
      <c r="A4751" s="37" t="n">
        <v>1004242</v>
      </c>
      <c r="B4751" s="38" t="n">
        <v>46293</v>
      </c>
      <c r="C4751" s="39" t="n">
        <v>1</v>
      </c>
      <c r="D4751" s="39" t="s">
        <v>26</v>
      </c>
      <c r="E4751" s="39"/>
      <c r="F4751" s="41" t="n">
        <f aca="false">IF(A4751="","",MATCH(A4751,P_ID,1))</f>
        <v>4242</v>
      </c>
      <c r="G4751" s="41" t="str">
        <f aca="false">IF(A4751="","",INDEX(P_Svc,F4751))</f>
        <v>Standard</v>
      </c>
      <c r="H4751" s="41" t="str">
        <f aca="false">IF(A4751="","",INDEX(P_Zone,F4751))</f>
        <v>North</v>
      </c>
      <c r="I4751" s="41" t="n">
        <f aca="false">IF(A4751="","",IF(D4751="Delivered",IF(B4751&lt;=INDEX(P_Due,F4751),1,0),0))</f>
        <v>1</v>
      </c>
    </row>
    <row r="4752" customFormat="false" ht="15" hidden="false" customHeight="false" outlineLevel="0" collapsed="false">
      <c r="A4752" s="37" t="n">
        <v>1004243</v>
      </c>
      <c r="B4752" s="38" t="n">
        <v>46293</v>
      </c>
      <c r="C4752" s="39" t="n">
        <v>1</v>
      </c>
      <c r="D4752" s="39" t="s">
        <v>26</v>
      </c>
      <c r="E4752" s="39"/>
      <c r="F4752" s="41" t="n">
        <f aca="false">IF(A4752="","",MATCH(A4752,P_ID,1))</f>
        <v>4243</v>
      </c>
      <c r="G4752" s="41" t="str">
        <f aca="false">IF(A4752="","",INDEX(P_Svc,F4752))</f>
        <v>Standard</v>
      </c>
      <c r="H4752" s="41" t="str">
        <f aca="false">IF(A4752="","",INDEX(P_Zone,F4752))</f>
        <v>East</v>
      </c>
      <c r="I4752" s="41" t="n">
        <f aca="false">IF(A4752="","",IF(D4752="Delivered",IF(B4752&lt;=INDEX(P_Due,F4752),1,0),0))</f>
        <v>1</v>
      </c>
    </row>
    <row r="4753" customFormat="false" ht="15" hidden="false" customHeight="false" outlineLevel="0" collapsed="false">
      <c r="A4753" s="37" t="n">
        <v>1004245</v>
      </c>
      <c r="B4753" s="38" t="n">
        <v>46293</v>
      </c>
      <c r="C4753" s="39" t="n">
        <v>1</v>
      </c>
      <c r="D4753" s="39" t="s">
        <v>26</v>
      </c>
      <c r="E4753" s="39"/>
      <c r="F4753" s="41" t="n">
        <f aca="false">IF(A4753="","",MATCH(A4753,P_ID,1))</f>
        <v>4245</v>
      </c>
      <c r="G4753" s="41" t="str">
        <f aca="false">IF(A4753="","",INDEX(P_Svc,F4753))</f>
        <v>Standard</v>
      </c>
      <c r="H4753" s="41" t="str">
        <f aca="false">IF(A4753="","",INDEX(P_Zone,F4753))</f>
        <v>East</v>
      </c>
      <c r="I4753" s="41" t="n">
        <f aca="false">IF(A4753="","",IF(D4753="Delivered",IF(B4753&lt;=INDEX(P_Due,F4753),1,0),0))</f>
        <v>1</v>
      </c>
    </row>
    <row r="4754" customFormat="false" ht="15" hidden="false" customHeight="false" outlineLevel="0" collapsed="false">
      <c r="A4754" s="37" t="n">
        <v>1004246</v>
      </c>
      <c r="B4754" s="38" t="n">
        <v>46293</v>
      </c>
      <c r="C4754" s="39" t="n">
        <v>1</v>
      </c>
      <c r="D4754" s="39" t="s">
        <v>26</v>
      </c>
      <c r="E4754" s="39"/>
      <c r="F4754" s="41" t="n">
        <f aca="false">IF(A4754="","",MATCH(A4754,P_ID,1))</f>
        <v>4246</v>
      </c>
      <c r="G4754" s="41" t="str">
        <f aca="false">IF(A4754="","",INDEX(P_Svc,F4754))</f>
        <v>Economy</v>
      </c>
      <c r="H4754" s="41" t="str">
        <f aca="false">IF(A4754="","",INDEX(P_Zone,F4754))</f>
        <v>North</v>
      </c>
      <c r="I4754" s="41" t="n">
        <f aca="false">IF(A4754="","",IF(D4754="Delivered",IF(B4754&lt;=INDEX(P_Due,F4754),1,0),0))</f>
        <v>1</v>
      </c>
    </row>
    <row r="4755" customFormat="false" ht="15" hidden="false" customHeight="false" outlineLevel="0" collapsed="false">
      <c r="A4755" s="37" t="n">
        <v>1004247</v>
      </c>
      <c r="B4755" s="38" t="n">
        <v>46293</v>
      </c>
      <c r="C4755" s="39" t="n">
        <v>1</v>
      </c>
      <c r="D4755" s="39" t="s">
        <v>26</v>
      </c>
      <c r="E4755" s="39"/>
      <c r="F4755" s="41" t="n">
        <f aca="false">IF(A4755="","",MATCH(A4755,P_ID,1))</f>
        <v>4247</v>
      </c>
      <c r="G4755" s="41" t="str">
        <f aca="false">IF(A4755="","",INDEX(P_Svc,F4755))</f>
        <v>Standard</v>
      </c>
      <c r="H4755" s="41" t="str">
        <f aca="false">IF(A4755="","",INDEX(P_Zone,F4755))</f>
        <v>North</v>
      </c>
      <c r="I4755" s="41" t="n">
        <f aca="false">IF(A4755="","",IF(D4755="Delivered",IF(B4755&lt;=INDEX(P_Due,F4755),1,0),0))</f>
        <v>1</v>
      </c>
    </row>
    <row r="4756" customFormat="false" ht="15" hidden="false" customHeight="false" outlineLevel="0" collapsed="false">
      <c r="A4756" s="37" t="n">
        <v>1004249</v>
      </c>
      <c r="B4756" s="38" t="n">
        <v>46293</v>
      </c>
      <c r="C4756" s="39" t="n">
        <v>1</v>
      </c>
      <c r="D4756" s="39" t="s">
        <v>26</v>
      </c>
      <c r="E4756" s="39"/>
      <c r="F4756" s="41" t="n">
        <f aca="false">IF(A4756="","",MATCH(A4756,P_ID,1))</f>
        <v>4249</v>
      </c>
      <c r="G4756" s="41" t="str">
        <f aca="false">IF(A4756="","",INDEX(P_Svc,F4756))</f>
        <v>Standard</v>
      </c>
      <c r="H4756" s="41" t="str">
        <f aca="false">IF(A4756="","",INDEX(P_Zone,F4756))</f>
        <v>East</v>
      </c>
      <c r="I4756" s="41" t="n">
        <f aca="false">IF(A4756="","",IF(D4756="Delivered",IF(B4756&lt;=INDEX(P_Due,F4756),1,0),0))</f>
        <v>1</v>
      </c>
    </row>
    <row r="4757" customFormat="false" ht="15" hidden="false" customHeight="false" outlineLevel="0" collapsed="false">
      <c r="A4757" s="37" t="n">
        <v>1004250</v>
      </c>
      <c r="B4757" s="38" t="n">
        <v>46293</v>
      </c>
      <c r="C4757" s="39" t="n">
        <v>1</v>
      </c>
      <c r="D4757" s="39" t="s">
        <v>26</v>
      </c>
      <c r="E4757" s="39"/>
      <c r="F4757" s="41" t="n">
        <f aca="false">IF(A4757="","",MATCH(A4757,P_ID,1))</f>
        <v>4250</v>
      </c>
      <c r="G4757" s="41" t="str">
        <f aca="false">IF(A4757="","",INDEX(P_Svc,F4757))</f>
        <v>Economy</v>
      </c>
      <c r="H4757" s="41" t="str">
        <f aca="false">IF(A4757="","",INDEX(P_Zone,F4757))</f>
        <v>Central</v>
      </c>
      <c r="I4757" s="41" t="n">
        <f aca="false">IF(A4757="","",IF(D4757="Delivered",IF(B4757&lt;=INDEX(P_Due,F4757),1,0),0))</f>
        <v>1</v>
      </c>
    </row>
    <row r="4758" customFormat="false" ht="15" hidden="false" customHeight="false" outlineLevel="0" collapsed="false">
      <c r="A4758" s="37" t="n">
        <v>1004251</v>
      </c>
      <c r="B4758" s="38" t="n">
        <v>46293</v>
      </c>
      <c r="C4758" s="39" t="n">
        <v>1</v>
      </c>
      <c r="D4758" s="39" t="s">
        <v>26</v>
      </c>
      <c r="E4758" s="39"/>
      <c r="F4758" s="41" t="n">
        <f aca="false">IF(A4758="","",MATCH(A4758,P_ID,1))</f>
        <v>4251</v>
      </c>
      <c r="G4758" s="41" t="str">
        <f aca="false">IF(A4758="","",INDEX(P_Svc,F4758))</f>
        <v>Standard</v>
      </c>
      <c r="H4758" s="41" t="str">
        <f aca="false">IF(A4758="","",INDEX(P_Zone,F4758))</f>
        <v>Central</v>
      </c>
      <c r="I4758" s="41" t="n">
        <f aca="false">IF(A4758="","",IF(D4758="Delivered",IF(B4758&lt;=INDEX(P_Due,F4758),1,0),0))</f>
        <v>1</v>
      </c>
    </row>
    <row r="4759" customFormat="false" ht="15" hidden="false" customHeight="false" outlineLevel="0" collapsed="false">
      <c r="A4759" s="37" t="n">
        <v>1004252</v>
      </c>
      <c r="B4759" s="38" t="n">
        <v>46293</v>
      </c>
      <c r="C4759" s="39" t="n">
        <v>1</v>
      </c>
      <c r="D4759" s="39" t="s">
        <v>26</v>
      </c>
      <c r="E4759" s="39"/>
      <c r="F4759" s="41" t="n">
        <f aca="false">IF(A4759="","",MATCH(A4759,P_ID,1))</f>
        <v>4252</v>
      </c>
      <c r="G4759" s="41" t="str">
        <f aca="false">IF(A4759="","",INDEX(P_Svc,F4759))</f>
        <v>Economy</v>
      </c>
      <c r="H4759" s="41" t="str">
        <f aca="false">IF(A4759="","",INDEX(P_Zone,F4759))</f>
        <v>West</v>
      </c>
      <c r="I4759" s="41" t="n">
        <f aca="false">IF(A4759="","",IF(D4759="Delivered",IF(B4759&lt;=INDEX(P_Due,F4759),1,0),0))</f>
        <v>1</v>
      </c>
    </row>
    <row r="4760" customFormat="false" ht="15" hidden="false" customHeight="false" outlineLevel="0" collapsed="false">
      <c r="A4760" s="37" t="n">
        <v>1004253</v>
      </c>
      <c r="B4760" s="38" t="n">
        <v>46293</v>
      </c>
      <c r="C4760" s="39" t="n">
        <v>1</v>
      </c>
      <c r="D4760" s="39" t="s">
        <v>26</v>
      </c>
      <c r="E4760" s="39"/>
      <c r="F4760" s="41" t="n">
        <f aca="false">IF(A4760="","",MATCH(A4760,P_ID,1))</f>
        <v>4253</v>
      </c>
      <c r="G4760" s="41" t="str">
        <f aca="false">IF(A4760="","",INDEX(P_Svc,F4760))</f>
        <v>Standard</v>
      </c>
      <c r="H4760" s="41" t="str">
        <f aca="false">IF(A4760="","",INDEX(P_Zone,F4760))</f>
        <v>South</v>
      </c>
      <c r="I4760" s="41" t="n">
        <f aca="false">IF(A4760="","",IF(D4760="Delivered",IF(B4760&lt;=INDEX(P_Due,F4760),1,0),0))</f>
        <v>1</v>
      </c>
    </row>
    <row r="4761" customFormat="false" ht="15" hidden="false" customHeight="false" outlineLevel="0" collapsed="false">
      <c r="A4761" s="37" t="n">
        <v>1004254</v>
      </c>
      <c r="B4761" s="38" t="n">
        <v>46293</v>
      </c>
      <c r="C4761" s="39" t="n">
        <v>1</v>
      </c>
      <c r="D4761" s="39" t="s">
        <v>26</v>
      </c>
      <c r="E4761" s="39"/>
      <c r="F4761" s="41" t="n">
        <f aca="false">IF(A4761="","",MATCH(A4761,P_ID,1))</f>
        <v>4254</v>
      </c>
      <c r="G4761" s="41" t="str">
        <f aca="false">IF(A4761="","",INDEX(P_Svc,F4761))</f>
        <v>Standard</v>
      </c>
      <c r="H4761" s="41" t="str">
        <f aca="false">IF(A4761="","",INDEX(P_Zone,F4761))</f>
        <v>East</v>
      </c>
      <c r="I4761" s="41" t="n">
        <f aca="false">IF(A4761="","",IF(D4761="Delivered",IF(B4761&lt;=INDEX(P_Due,F4761),1,0),0))</f>
        <v>1</v>
      </c>
    </row>
    <row r="4762" customFormat="false" ht="15" hidden="false" customHeight="false" outlineLevel="0" collapsed="false">
      <c r="A4762" s="37" t="n">
        <v>1004255</v>
      </c>
      <c r="B4762" s="38" t="n">
        <v>46293</v>
      </c>
      <c r="C4762" s="39" t="n">
        <v>1</v>
      </c>
      <c r="D4762" s="39" t="s">
        <v>26</v>
      </c>
      <c r="E4762" s="39"/>
      <c r="F4762" s="41" t="n">
        <f aca="false">IF(A4762="","",MATCH(A4762,P_ID,1))</f>
        <v>4255</v>
      </c>
      <c r="G4762" s="41" t="str">
        <f aca="false">IF(A4762="","",INDEX(P_Svc,F4762))</f>
        <v>Economy</v>
      </c>
      <c r="H4762" s="41" t="str">
        <f aca="false">IF(A4762="","",INDEX(P_Zone,F4762))</f>
        <v>East</v>
      </c>
      <c r="I4762" s="41" t="n">
        <f aca="false">IF(A4762="","",IF(D4762="Delivered",IF(B4762&lt;=INDEX(P_Due,F4762),1,0),0))</f>
        <v>1</v>
      </c>
    </row>
    <row r="4763" customFormat="false" ht="15" hidden="false" customHeight="false" outlineLevel="0" collapsed="false">
      <c r="A4763" s="37" t="n">
        <v>1004256</v>
      </c>
      <c r="B4763" s="38" t="n">
        <v>46293</v>
      </c>
      <c r="C4763" s="39" t="n">
        <v>1</v>
      </c>
      <c r="D4763" s="39" t="s">
        <v>26</v>
      </c>
      <c r="E4763" s="39"/>
      <c r="F4763" s="41" t="n">
        <f aca="false">IF(A4763="","",MATCH(A4763,P_ID,1))</f>
        <v>4256</v>
      </c>
      <c r="G4763" s="41" t="str">
        <f aca="false">IF(A4763="","",INDEX(P_Svc,F4763))</f>
        <v>Standard</v>
      </c>
      <c r="H4763" s="41" t="str">
        <f aca="false">IF(A4763="","",INDEX(P_Zone,F4763))</f>
        <v>Central</v>
      </c>
      <c r="I4763" s="41" t="n">
        <f aca="false">IF(A4763="","",IF(D4763="Delivered",IF(B4763&lt;=INDEX(P_Due,F4763),1,0),0))</f>
        <v>1</v>
      </c>
    </row>
    <row r="4764" customFormat="false" ht="15" hidden="false" customHeight="false" outlineLevel="0" collapsed="false">
      <c r="A4764" s="37" t="n">
        <v>1004258</v>
      </c>
      <c r="B4764" s="38" t="n">
        <v>46293</v>
      </c>
      <c r="C4764" s="39" t="n">
        <v>0</v>
      </c>
      <c r="D4764" s="39" t="s">
        <v>80</v>
      </c>
      <c r="E4764" s="39" t="s">
        <v>40</v>
      </c>
      <c r="F4764" s="41" t="n">
        <f aca="false">IF(A4764="","",MATCH(A4764,P_ID,1))</f>
        <v>4258</v>
      </c>
      <c r="G4764" s="41" t="str">
        <f aca="false">IF(A4764="","",INDEX(P_Svc,F4764))</f>
        <v>Standard</v>
      </c>
      <c r="H4764" s="41" t="str">
        <f aca="false">IF(A4764="","",INDEX(P_Zone,F4764))</f>
        <v>North</v>
      </c>
      <c r="I4764" s="41" t="n">
        <f aca="false">IF(A4764="","",IF(D4764="Delivered",IF(B4764&lt;=INDEX(P_Due,F4764),1,0),0))</f>
        <v>0</v>
      </c>
    </row>
    <row r="4765" customFormat="false" ht="15" hidden="false" customHeight="false" outlineLevel="0" collapsed="false">
      <c r="A4765" s="37" t="n">
        <v>1004259</v>
      </c>
      <c r="B4765" s="38" t="n">
        <v>46293</v>
      </c>
      <c r="C4765" s="39" t="n">
        <v>1</v>
      </c>
      <c r="D4765" s="39" t="s">
        <v>26</v>
      </c>
      <c r="E4765" s="39"/>
      <c r="F4765" s="41" t="n">
        <f aca="false">IF(A4765="","",MATCH(A4765,P_ID,1))</f>
        <v>4259</v>
      </c>
      <c r="G4765" s="41" t="str">
        <f aca="false">IF(A4765="","",INDEX(P_Svc,F4765))</f>
        <v>Standard</v>
      </c>
      <c r="H4765" s="41" t="str">
        <f aca="false">IF(A4765="","",INDEX(P_Zone,F4765))</f>
        <v>Central</v>
      </c>
      <c r="I4765" s="41" t="n">
        <f aca="false">IF(A4765="","",IF(D4765="Delivered",IF(B4765&lt;=INDEX(P_Due,F4765),1,0),0))</f>
        <v>1</v>
      </c>
    </row>
    <row r="4766" customFormat="false" ht="15" hidden="false" customHeight="false" outlineLevel="0" collapsed="false">
      <c r="A4766" s="37" t="n">
        <v>1004260</v>
      </c>
      <c r="B4766" s="38" t="n">
        <v>46293</v>
      </c>
      <c r="C4766" s="39" t="n">
        <v>1</v>
      </c>
      <c r="D4766" s="39" t="s">
        <v>26</v>
      </c>
      <c r="E4766" s="39"/>
      <c r="F4766" s="41" t="n">
        <f aca="false">IF(A4766="","",MATCH(A4766,P_ID,1))</f>
        <v>4260</v>
      </c>
      <c r="G4766" s="41" t="str">
        <f aca="false">IF(A4766="","",INDEX(P_Svc,F4766))</f>
        <v>Standard</v>
      </c>
      <c r="H4766" s="41" t="str">
        <f aca="false">IF(A4766="","",INDEX(P_Zone,F4766))</f>
        <v>Central</v>
      </c>
      <c r="I4766" s="41" t="n">
        <f aca="false">IF(A4766="","",IF(D4766="Delivered",IF(B4766&lt;=INDEX(P_Due,F4766),1,0),0))</f>
        <v>1</v>
      </c>
    </row>
    <row r="4767" customFormat="false" ht="15" hidden="false" customHeight="false" outlineLevel="0" collapsed="false">
      <c r="A4767" s="37" t="n">
        <v>1004261</v>
      </c>
      <c r="B4767" s="38" t="n">
        <v>46293</v>
      </c>
      <c r="C4767" s="39" t="n">
        <v>1</v>
      </c>
      <c r="D4767" s="39" t="s">
        <v>26</v>
      </c>
      <c r="E4767" s="39"/>
      <c r="F4767" s="41" t="n">
        <f aca="false">IF(A4767="","",MATCH(A4767,P_ID,1))</f>
        <v>4261</v>
      </c>
      <c r="G4767" s="41" t="str">
        <f aca="false">IF(A4767="","",INDEX(P_Svc,F4767))</f>
        <v>Standard</v>
      </c>
      <c r="H4767" s="41" t="str">
        <f aca="false">IF(A4767="","",INDEX(P_Zone,F4767))</f>
        <v>South</v>
      </c>
      <c r="I4767" s="41" t="n">
        <f aca="false">IF(A4767="","",IF(D4767="Delivered",IF(B4767&lt;=INDEX(P_Due,F4767),1,0),0))</f>
        <v>1</v>
      </c>
    </row>
    <row r="4768" customFormat="false" ht="15" hidden="false" customHeight="false" outlineLevel="0" collapsed="false">
      <c r="A4768" s="37" t="n">
        <v>1004262</v>
      </c>
      <c r="B4768" s="38" t="n">
        <v>46293</v>
      </c>
      <c r="C4768" s="39" t="n">
        <v>1</v>
      </c>
      <c r="D4768" s="39" t="s">
        <v>26</v>
      </c>
      <c r="E4768" s="39"/>
      <c r="F4768" s="41" t="n">
        <f aca="false">IF(A4768="","",MATCH(A4768,P_ID,1))</f>
        <v>4262</v>
      </c>
      <c r="G4768" s="41" t="str">
        <f aca="false">IF(A4768="","",INDEX(P_Svc,F4768))</f>
        <v>Economy</v>
      </c>
      <c r="H4768" s="41" t="str">
        <f aca="false">IF(A4768="","",INDEX(P_Zone,F4768))</f>
        <v>South</v>
      </c>
      <c r="I4768" s="41" t="n">
        <f aca="false">IF(A4768="","",IF(D4768="Delivered",IF(B4768&lt;=INDEX(P_Due,F4768),1,0),0))</f>
        <v>1</v>
      </c>
    </row>
    <row r="4769" customFormat="false" ht="15" hidden="false" customHeight="false" outlineLevel="0" collapsed="false">
      <c r="A4769" s="37" t="n">
        <v>1004263</v>
      </c>
      <c r="B4769" s="38" t="n">
        <v>46293</v>
      </c>
      <c r="C4769" s="39" t="n">
        <v>1</v>
      </c>
      <c r="D4769" s="39" t="s">
        <v>26</v>
      </c>
      <c r="E4769" s="39"/>
      <c r="F4769" s="41" t="n">
        <f aca="false">IF(A4769="","",MATCH(A4769,P_ID,1))</f>
        <v>4263</v>
      </c>
      <c r="G4769" s="41" t="str">
        <f aca="false">IF(A4769="","",INDEX(P_Svc,F4769))</f>
        <v>Standard</v>
      </c>
      <c r="H4769" s="41" t="str">
        <f aca="false">IF(A4769="","",INDEX(P_Zone,F4769))</f>
        <v>East</v>
      </c>
      <c r="I4769" s="41" t="n">
        <f aca="false">IF(A4769="","",IF(D4769="Delivered",IF(B4769&lt;=INDEX(P_Due,F4769),1,0),0))</f>
        <v>1</v>
      </c>
    </row>
    <row r="4770" customFormat="false" ht="15" hidden="false" customHeight="false" outlineLevel="0" collapsed="false">
      <c r="A4770" s="37" t="n">
        <v>1004264</v>
      </c>
      <c r="B4770" s="38" t="n">
        <v>46293</v>
      </c>
      <c r="C4770" s="39" t="n">
        <v>1</v>
      </c>
      <c r="D4770" s="39" t="s">
        <v>26</v>
      </c>
      <c r="E4770" s="39"/>
      <c r="F4770" s="41" t="n">
        <f aca="false">IF(A4770="","",MATCH(A4770,P_ID,1))</f>
        <v>4264</v>
      </c>
      <c r="G4770" s="41" t="str">
        <f aca="false">IF(A4770="","",INDEX(P_Svc,F4770))</f>
        <v>Standard</v>
      </c>
      <c r="H4770" s="41" t="str">
        <f aca="false">IF(A4770="","",INDEX(P_Zone,F4770))</f>
        <v>Central</v>
      </c>
      <c r="I4770" s="41" t="n">
        <f aca="false">IF(A4770="","",IF(D4770="Delivered",IF(B4770&lt;=INDEX(P_Due,F4770),1,0),0))</f>
        <v>1</v>
      </c>
    </row>
    <row r="4771" customFormat="false" ht="15" hidden="false" customHeight="false" outlineLevel="0" collapsed="false">
      <c r="A4771" s="37" t="n">
        <v>1004265</v>
      </c>
      <c r="B4771" s="38" t="n">
        <v>46293</v>
      </c>
      <c r="C4771" s="39" t="n">
        <v>1</v>
      </c>
      <c r="D4771" s="39" t="s">
        <v>26</v>
      </c>
      <c r="E4771" s="39"/>
      <c r="F4771" s="41" t="n">
        <f aca="false">IF(A4771="","",MATCH(A4771,P_ID,1))</f>
        <v>4265</v>
      </c>
      <c r="G4771" s="41" t="str">
        <f aca="false">IF(A4771="","",INDEX(P_Svc,F4771))</f>
        <v>Economy</v>
      </c>
      <c r="H4771" s="41" t="str">
        <f aca="false">IF(A4771="","",INDEX(P_Zone,F4771))</f>
        <v>East</v>
      </c>
      <c r="I4771" s="41" t="n">
        <f aca="false">IF(A4771="","",IF(D4771="Delivered",IF(B4771&lt;=INDEX(P_Due,F4771),1,0),0))</f>
        <v>1</v>
      </c>
    </row>
    <row r="4772" customFormat="false" ht="15" hidden="false" customHeight="false" outlineLevel="0" collapsed="false">
      <c r="A4772" s="37" t="n">
        <v>1004266</v>
      </c>
      <c r="B4772" s="38" t="n">
        <v>46293</v>
      </c>
      <c r="C4772" s="39" t="n">
        <v>1</v>
      </c>
      <c r="D4772" s="39" t="s">
        <v>26</v>
      </c>
      <c r="E4772" s="39"/>
      <c r="F4772" s="41" t="n">
        <f aca="false">IF(A4772="","",MATCH(A4772,P_ID,1))</f>
        <v>4266</v>
      </c>
      <c r="G4772" s="41" t="str">
        <f aca="false">IF(A4772="","",INDEX(P_Svc,F4772))</f>
        <v>Standard</v>
      </c>
      <c r="H4772" s="41" t="str">
        <f aca="false">IF(A4772="","",INDEX(P_Zone,F4772))</f>
        <v>East</v>
      </c>
      <c r="I4772" s="41" t="n">
        <f aca="false">IF(A4772="","",IF(D4772="Delivered",IF(B4772&lt;=INDEX(P_Due,F4772),1,0),0))</f>
        <v>1</v>
      </c>
    </row>
    <row r="4773" customFormat="false" ht="15" hidden="false" customHeight="false" outlineLevel="0" collapsed="false">
      <c r="A4773" s="37" t="n">
        <v>1004267</v>
      </c>
      <c r="B4773" s="38" t="n">
        <v>46293</v>
      </c>
      <c r="C4773" s="39" t="n">
        <v>1</v>
      </c>
      <c r="D4773" s="39" t="s">
        <v>26</v>
      </c>
      <c r="E4773" s="39"/>
      <c r="F4773" s="41" t="n">
        <f aca="false">IF(A4773="","",MATCH(A4773,P_ID,1))</f>
        <v>4267</v>
      </c>
      <c r="G4773" s="41" t="str">
        <f aca="false">IF(A4773="","",INDEX(P_Svc,F4773))</f>
        <v>Standard</v>
      </c>
      <c r="H4773" s="41" t="str">
        <f aca="false">IF(A4773="","",INDEX(P_Zone,F4773))</f>
        <v>Central</v>
      </c>
      <c r="I4773" s="41" t="n">
        <f aca="false">IF(A4773="","",IF(D4773="Delivered",IF(B4773&lt;=INDEX(P_Due,F4773),1,0),0))</f>
        <v>1</v>
      </c>
    </row>
    <row r="4774" customFormat="false" ht="15" hidden="false" customHeight="false" outlineLevel="0" collapsed="false">
      <c r="A4774" s="37" t="n">
        <v>1004268</v>
      </c>
      <c r="B4774" s="38" t="n">
        <v>46293</v>
      </c>
      <c r="C4774" s="39" t="n">
        <v>1</v>
      </c>
      <c r="D4774" s="39" t="s">
        <v>79</v>
      </c>
      <c r="E4774" s="39" t="s">
        <v>34</v>
      </c>
      <c r="F4774" s="41" t="n">
        <f aca="false">IF(A4774="","",MATCH(A4774,P_ID,1))</f>
        <v>4268</v>
      </c>
      <c r="G4774" s="41" t="str">
        <f aca="false">IF(A4774="","",INDEX(P_Svc,F4774))</f>
        <v>Standard</v>
      </c>
      <c r="H4774" s="41" t="str">
        <f aca="false">IF(A4774="","",INDEX(P_Zone,F4774))</f>
        <v>North</v>
      </c>
      <c r="I4774" s="41" t="n">
        <f aca="false">IF(A4774="","",IF(D4774="Delivered",IF(B4774&lt;=INDEX(P_Due,F4774),1,0),0))</f>
        <v>0</v>
      </c>
    </row>
    <row r="4775" customFormat="false" ht="15" hidden="false" customHeight="false" outlineLevel="0" collapsed="false">
      <c r="A4775" s="37" t="n">
        <v>1004269</v>
      </c>
      <c r="B4775" s="38" t="n">
        <v>46293</v>
      </c>
      <c r="C4775" s="39" t="n">
        <v>1</v>
      </c>
      <c r="D4775" s="39" t="s">
        <v>26</v>
      </c>
      <c r="E4775" s="39"/>
      <c r="F4775" s="41" t="n">
        <f aca="false">IF(A4775="","",MATCH(A4775,P_ID,1))</f>
        <v>4269</v>
      </c>
      <c r="G4775" s="41" t="str">
        <f aca="false">IF(A4775="","",INDEX(P_Svc,F4775))</f>
        <v>Economy</v>
      </c>
      <c r="H4775" s="41" t="str">
        <f aca="false">IF(A4775="","",INDEX(P_Zone,F4775))</f>
        <v>Central</v>
      </c>
      <c r="I4775" s="41" t="n">
        <f aca="false">IF(A4775="","",IF(D4775="Delivered",IF(B4775&lt;=INDEX(P_Due,F4775),1,0),0))</f>
        <v>1</v>
      </c>
    </row>
    <row r="4776" customFormat="false" ht="15" hidden="false" customHeight="false" outlineLevel="0" collapsed="false">
      <c r="A4776" s="37" t="n">
        <v>1004270</v>
      </c>
      <c r="B4776" s="38" t="n">
        <v>46293</v>
      </c>
      <c r="C4776" s="39" t="n">
        <v>1</v>
      </c>
      <c r="D4776" s="39" t="s">
        <v>26</v>
      </c>
      <c r="E4776" s="39"/>
      <c r="F4776" s="41" t="n">
        <f aca="false">IF(A4776="","",MATCH(A4776,P_ID,1))</f>
        <v>4270</v>
      </c>
      <c r="G4776" s="41" t="str">
        <f aca="false">IF(A4776="","",INDEX(P_Svc,F4776))</f>
        <v>Standard</v>
      </c>
      <c r="H4776" s="41" t="str">
        <f aca="false">IF(A4776="","",INDEX(P_Zone,F4776))</f>
        <v>West</v>
      </c>
      <c r="I4776" s="41" t="n">
        <f aca="false">IF(A4776="","",IF(D4776="Delivered",IF(B4776&lt;=INDEX(P_Due,F4776),1,0),0))</f>
        <v>1</v>
      </c>
    </row>
    <row r="4777" customFormat="false" ht="15" hidden="false" customHeight="false" outlineLevel="0" collapsed="false">
      <c r="A4777" s="37" t="n">
        <v>1004271</v>
      </c>
      <c r="B4777" s="38" t="n">
        <v>46293</v>
      </c>
      <c r="C4777" s="39" t="n">
        <v>1</v>
      </c>
      <c r="D4777" s="39" t="s">
        <v>26</v>
      </c>
      <c r="E4777" s="39"/>
      <c r="F4777" s="41" t="n">
        <f aca="false">IF(A4777="","",MATCH(A4777,P_ID,1))</f>
        <v>4271</v>
      </c>
      <c r="G4777" s="41" t="str">
        <f aca="false">IF(A4777="","",INDEX(P_Svc,F4777))</f>
        <v>Standard</v>
      </c>
      <c r="H4777" s="41" t="str">
        <f aca="false">IF(A4777="","",INDEX(P_Zone,F4777))</f>
        <v>East</v>
      </c>
      <c r="I4777" s="41" t="n">
        <f aca="false">IF(A4777="","",IF(D4777="Delivered",IF(B4777&lt;=INDEX(P_Due,F4777),1,0),0))</f>
        <v>1</v>
      </c>
    </row>
    <row r="4778" customFormat="false" ht="15" hidden="false" customHeight="false" outlineLevel="0" collapsed="false">
      <c r="A4778" s="37" t="n">
        <v>1004273</v>
      </c>
      <c r="B4778" s="38" t="n">
        <v>46293</v>
      </c>
      <c r="C4778" s="39" t="n">
        <v>1</v>
      </c>
      <c r="D4778" s="39" t="s">
        <v>26</v>
      </c>
      <c r="E4778" s="39"/>
      <c r="F4778" s="41" t="n">
        <f aca="false">IF(A4778="","",MATCH(A4778,P_ID,1))</f>
        <v>4273</v>
      </c>
      <c r="G4778" s="41" t="str">
        <f aca="false">IF(A4778="","",INDEX(P_Svc,F4778))</f>
        <v>Standard</v>
      </c>
      <c r="H4778" s="41" t="str">
        <f aca="false">IF(A4778="","",INDEX(P_Zone,F4778))</f>
        <v>Central</v>
      </c>
      <c r="I4778" s="41" t="n">
        <f aca="false">IF(A4778="","",IF(D4778="Delivered",IF(B4778&lt;=INDEX(P_Due,F4778),1,0),0))</f>
        <v>1</v>
      </c>
    </row>
    <row r="4779" customFormat="false" ht="15" hidden="false" customHeight="false" outlineLevel="0" collapsed="false">
      <c r="A4779" s="37" t="n">
        <v>1004274</v>
      </c>
      <c r="B4779" s="38" t="n">
        <v>46293</v>
      </c>
      <c r="C4779" s="39" t="n">
        <v>1</v>
      </c>
      <c r="D4779" s="39" t="s">
        <v>26</v>
      </c>
      <c r="E4779" s="39"/>
      <c r="F4779" s="41" t="n">
        <f aca="false">IF(A4779="","",MATCH(A4779,P_ID,1))</f>
        <v>4274</v>
      </c>
      <c r="G4779" s="41" t="str">
        <f aca="false">IF(A4779="","",INDEX(P_Svc,F4779))</f>
        <v>Standard</v>
      </c>
      <c r="H4779" s="41" t="str">
        <f aca="false">IF(A4779="","",INDEX(P_Zone,F4779))</f>
        <v>North</v>
      </c>
      <c r="I4779" s="41" t="n">
        <f aca="false">IF(A4779="","",IF(D4779="Delivered",IF(B4779&lt;=INDEX(P_Due,F4779),1,0),0))</f>
        <v>1</v>
      </c>
    </row>
    <row r="4780" customFormat="false" ht="15" hidden="false" customHeight="false" outlineLevel="0" collapsed="false">
      <c r="A4780" s="37" t="n">
        <v>1004275</v>
      </c>
      <c r="B4780" s="38" t="n">
        <v>46293</v>
      </c>
      <c r="C4780" s="39" t="n">
        <v>1</v>
      </c>
      <c r="D4780" s="39" t="s">
        <v>79</v>
      </c>
      <c r="E4780" s="39" t="s">
        <v>32</v>
      </c>
      <c r="F4780" s="41" t="n">
        <f aca="false">IF(A4780="","",MATCH(A4780,P_ID,1))</f>
        <v>4275</v>
      </c>
      <c r="G4780" s="41" t="str">
        <f aca="false">IF(A4780="","",INDEX(P_Svc,F4780))</f>
        <v>Economy</v>
      </c>
      <c r="H4780" s="41" t="str">
        <f aca="false">IF(A4780="","",INDEX(P_Zone,F4780))</f>
        <v>East</v>
      </c>
      <c r="I4780" s="41" t="n">
        <f aca="false">IF(A4780="","",IF(D4780="Delivered",IF(B4780&lt;=INDEX(P_Due,F4780),1,0),0))</f>
        <v>0</v>
      </c>
    </row>
    <row r="4781" customFormat="false" ht="15" hidden="false" customHeight="false" outlineLevel="0" collapsed="false">
      <c r="A4781" s="37" t="n">
        <v>1004276</v>
      </c>
      <c r="B4781" s="38" t="n">
        <v>46293</v>
      </c>
      <c r="C4781" s="39" t="n">
        <v>1</v>
      </c>
      <c r="D4781" s="39" t="s">
        <v>26</v>
      </c>
      <c r="E4781" s="39"/>
      <c r="F4781" s="41" t="n">
        <f aca="false">IF(A4781="","",MATCH(A4781,P_ID,1))</f>
        <v>4276</v>
      </c>
      <c r="G4781" s="41" t="str">
        <f aca="false">IF(A4781="","",INDEX(P_Svc,F4781))</f>
        <v>Standard</v>
      </c>
      <c r="H4781" s="41" t="str">
        <f aca="false">IF(A4781="","",INDEX(P_Zone,F4781))</f>
        <v>South</v>
      </c>
      <c r="I4781" s="41" t="n">
        <f aca="false">IF(A4781="","",IF(D4781="Delivered",IF(B4781&lt;=INDEX(P_Due,F4781),1,0),0))</f>
        <v>1</v>
      </c>
    </row>
    <row r="4782" customFormat="false" ht="15" hidden="false" customHeight="false" outlineLevel="0" collapsed="false">
      <c r="A4782" s="37" t="n">
        <v>1004277</v>
      </c>
      <c r="B4782" s="38" t="n">
        <v>46293</v>
      </c>
      <c r="C4782" s="39" t="n">
        <v>1</v>
      </c>
      <c r="D4782" s="39" t="s">
        <v>26</v>
      </c>
      <c r="E4782" s="39"/>
      <c r="F4782" s="41" t="n">
        <f aca="false">IF(A4782="","",MATCH(A4782,P_ID,1))</f>
        <v>4277</v>
      </c>
      <c r="G4782" s="41" t="str">
        <f aca="false">IF(A4782="","",INDEX(P_Svc,F4782))</f>
        <v>Standard</v>
      </c>
      <c r="H4782" s="41" t="str">
        <f aca="false">IF(A4782="","",INDEX(P_Zone,F4782))</f>
        <v>West</v>
      </c>
      <c r="I4782" s="41" t="n">
        <f aca="false">IF(A4782="","",IF(D4782="Delivered",IF(B4782&lt;=INDEX(P_Due,F4782),1,0),0))</f>
        <v>1</v>
      </c>
    </row>
    <row r="4783" customFormat="false" ht="15" hidden="false" customHeight="false" outlineLevel="0" collapsed="false">
      <c r="A4783" s="37" t="n">
        <v>1004278</v>
      </c>
      <c r="B4783" s="38" t="n">
        <v>46293</v>
      </c>
      <c r="C4783" s="39" t="n">
        <v>1</v>
      </c>
      <c r="D4783" s="39" t="s">
        <v>26</v>
      </c>
      <c r="E4783" s="39"/>
      <c r="F4783" s="41" t="n">
        <f aca="false">IF(A4783="","",MATCH(A4783,P_ID,1))</f>
        <v>4278</v>
      </c>
      <c r="G4783" s="41" t="str">
        <f aca="false">IF(A4783="","",INDEX(P_Svc,F4783))</f>
        <v>Standard</v>
      </c>
      <c r="H4783" s="41" t="str">
        <f aca="false">IF(A4783="","",INDEX(P_Zone,F4783))</f>
        <v>Central</v>
      </c>
      <c r="I4783" s="41" t="n">
        <f aca="false">IF(A4783="","",IF(D4783="Delivered",IF(B4783&lt;=INDEX(P_Due,F4783),1,0),0))</f>
        <v>1</v>
      </c>
    </row>
    <row r="4784" customFormat="false" ht="15" hidden="false" customHeight="false" outlineLevel="0" collapsed="false">
      <c r="A4784" s="37" t="n">
        <v>1004279</v>
      </c>
      <c r="B4784" s="38" t="n">
        <v>46293</v>
      </c>
      <c r="C4784" s="39" t="n">
        <v>1</v>
      </c>
      <c r="D4784" s="39" t="s">
        <v>26</v>
      </c>
      <c r="E4784" s="39"/>
      <c r="F4784" s="41" t="n">
        <f aca="false">IF(A4784="","",MATCH(A4784,P_ID,1))</f>
        <v>4279</v>
      </c>
      <c r="G4784" s="41" t="str">
        <f aca="false">IF(A4784="","",INDEX(P_Svc,F4784))</f>
        <v>Standard</v>
      </c>
      <c r="H4784" s="41" t="str">
        <f aca="false">IF(A4784="","",INDEX(P_Zone,F4784))</f>
        <v>South</v>
      </c>
      <c r="I4784" s="41" t="n">
        <f aca="false">IF(A4784="","",IF(D4784="Delivered",IF(B4784&lt;=INDEX(P_Due,F4784),1,0),0))</f>
        <v>1</v>
      </c>
    </row>
    <row r="4785" customFormat="false" ht="15" hidden="false" customHeight="false" outlineLevel="0" collapsed="false">
      <c r="A4785" s="37" t="n">
        <v>1004280</v>
      </c>
      <c r="B4785" s="38" t="n">
        <v>46293</v>
      </c>
      <c r="C4785" s="39" t="n">
        <v>1</v>
      </c>
      <c r="D4785" s="39" t="s">
        <v>79</v>
      </c>
      <c r="E4785" s="39" t="s">
        <v>38</v>
      </c>
      <c r="F4785" s="41" t="n">
        <f aca="false">IF(A4785="","",MATCH(A4785,P_ID,1))</f>
        <v>4280</v>
      </c>
      <c r="G4785" s="41" t="str">
        <f aca="false">IF(A4785="","",INDEX(P_Svc,F4785))</f>
        <v>Standard</v>
      </c>
      <c r="H4785" s="41" t="str">
        <f aca="false">IF(A4785="","",INDEX(P_Zone,F4785))</f>
        <v>West</v>
      </c>
      <c r="I4785" s="41" t="n">
        <f aca="false">IF(A4785="","",IF(D4785="Delivered",IF(B4785&lt;=INDEX(P_Due,F4785),1,0),0))</f>
        <v>0</v>
      </c>
    </row>
    <row r="4786" customFormat="false" ht="15" hidden="false" customHeight="false" outlineLevel="0" collapsed="false">
      <c r="A4786" s="37" t="n">
        <v>1004281</v>
      </c>
      <c r="B4786" s="38" t="n">
        <v>46293</v>
      </c>
      <c r="C4786" s="39" t="n">
        <v>1</v>
      </c>
      <c r="D4786" s="39" t="s">
        <v>79</v>
      </c>
      <c r="E4786" s="39" t="s">
        <v>36</v>
      </c>
      <c r="F4786" s="41" t="n">
        <f aca="false">IF(A4786="","",MATCH(A4786,P_ID,1))</f>
        <v>4281</v>
      </c>
      <c r="G4786" s="41" t="str">
        <f aca="false">IF(A4786="","",INDEX(P_Svc,F4786))</f>
        <v>Economy</v>
      </c>
      <c r="H4786" s="41" t="str">
        <f aca="false">IF(A4786="","",INDEX(P_Zone,F4786))</f>
        <v>North</v>
      </c>
      <c r="I4786" s="41" t="n">
        <f aca="false">IF(A4786="","",IF(D4786="Delivered",IF(B4786&lt;=INDEX(P_Due,F4786),1,0),0))</f>
        <v>0</v>
      </c>
    </row>
    <row r="4787" customFormat="false" ht="15" hidden="false" customHeight="false" outlineLevel="0" collapsed="false">
      <c r="A4787" s="37" t="n">
        <v>1004282</v>
      </c>
      <c r="B4787" s="38" t="n">
        <v>46293</v>
      </c>
      <c r="C4787" s="39" t="n">
        <v>1</v>
      </c>
      <c r="D4787" s="39" t="s">
        <v>26</v>
      </c>
      <c r="E4787" s="39"/>
      <c r="F4787" s="41" t="n">
        <f aca="false">IF(A4787="","",MATCH(A4787,P_ID,1))</f>
        <v>4282</v>
      </c>
      <c r="G4787" s="41" t="str">
        <f aca="false">IF(A4787="","",INDEX(P_Svc,F4787))</f>
        <v>Standard</v>
      </c>
      <c r="H4787" s="41" t="str">
        <f aca="false">IF(A4787="","",INDEX(P_Zone,F4787))</f>
        <v>East</v>
      </c>
      <c r="I4787" s="41" t="n">
        <f aca="false">IF(A4787="","",IF(D4787="Delivered",IF(B4787&lt;=INDEX(P_Due,F4787),1,0),0))</f>
        <v>1</v>
      </c>
    </row>
    <row r="4788" customFormat="false" ht="15" hidden="false" customHeight="false" outlineLevel="0" collapsed="false">
      <c r="A4788" s="37" t="n">
        <v>1004283</v>
      </c>
      <c r="B4788" s="38" t="n">
        <v>46293</v>
      </c>
      <c r="C4788" s="39" t="n">
        <v>1</v>
      </c>
      <c r="D4788" s="39" t="s">
        <v>26</v>
      </c>
      <c r="E4788" s="39"/>
      <c r="F4788" s="41" t="n">
        <f aca="false">IF(A4788="","",MATCH(A4788,P_ID,1))</f>
        <v>4283</v>
      </c>
      <c r="G4788" s="41" t="str">
        <f aca="false">IF(A4788="","",INDEX(P_Svc,F4788))</f>
        <v>Standard</v>
      </c>
      <c r="H4788" s="41" t="str">
        <f aca="false">IF(A4788="","",INDEX(P_Zone,F4788))</f>
        <v>East</v>
      </c>
      <c r="I4788" s="41" t="n">
        <f aca="false">IF(A4788="","",IF(D4788="Delivered",IF(B4788&lt;=INDEX(P_Due,F4788),1,0),0))</f>
        <v>1</v>
      </c>
    </row>
    <row r="4789" customFormat="false" ht="15" hidden="false" customHeight="false" outlineLevel="0" collapsed="false">
      <c r="A4789" s="37" t="n">
        <v>1004284</v>
      </c>
      <c r="B4789" s="38" t="n">
        <v>46293</v>
      </c>
      <c r="C4789" s="39" t="n">
        <v>1</v>
      </c>
      <c r="D4789" s="39" t="s">
        <v>26</v>
      </c>
      <c r="E4789" s="39"/>
      <c r="F4789" s="41" t="n">
        <f aca="false">IF(A4789="","",MATCH(A4789,P_ID,1))</f>
        <v>4284</v>
      </c>
      <c r="G4789" s="41" t="str">
        <f aca="false">IF(A4789="","",INDEX(P_Svc,F4789))</f>
        <v>Standard</v>
      </c>
      <c r="H4789" s="41" t="str">
        <f aca="false">IF(A4789="","",INDEX(P_Zone,F4789))</f>
        <v>Central</v>
      </c>
      <c r="I4789" s="41" t="n">
        <f aca="false">IF(A4789="","",IF(D4789="Delivered",IF(B4789&lt;=INDEX(P_Due,F4789),1,0),0))</f>
        <v>1</v>
      </c>
    </row>
    <row r="4790" customFormat="false" ht="15" hidden="false" customHeight="false" outlineLevel="0" collapsed="false">
      <c r="A4790" s="37" t="n">
        <v>1004285</v>
      </c>
      <c r="B4790" s="38" t="n">
        <v>46293</v>
      </c>
      <c r="C4790" s="39" t="n">
        <v>1</v>
      </c>
      <c r="D4790" s="39" t="s">
        <v>26</v>
      </c>
      <c r="E4790" s="39"/>
      <c r="F4790" s="41" t="n">
        <f aca="false">IF(A4790="","",MATCH(A4790,P_ID,1))</f>
        <v>4285</v>
      </c>
      <c r="G4790" s="41" t="str">
        <f aca="false">IF(A4790="","",INDEX(P_Svc,F4790))</f>
        <v>Economy</v>
      </c>
      <c r="H4790" s="41" t="str">
        <f aca="false">IF(A4790="","",INDEX(P_Zone,F4790))</f>
        <v>North</v>
      </c>
      <c r="I4790" s="41" t="n">
        <f aca="false">IF(A4790="","",IF(D4790="Delivered",IF(B4790&lt;=INDEX(P_Due,F4790),1,0),0))</f>
        <v>1</v>
      </c>
    </row>
    <row r="4791" customFormat="false" ht="15" hidden="false" customHeight="false" outlineLevel="0" collapsed="false">
      <c r="A4791" s="37" t="n">
        <v>1004286</v>
      </c>
      <c r="B4791" s="38" t="n">
        <v>46293</v>
      </c>
      <c r="C4791" s="39" t="n">
        <v>1</v>
      </c>
      <c r="D4791" s="39" t="s">
        <v>26</v>
      </c>
      <c r="E4791" s="39"/>
      <c r="F4791" s="41" t="n">
        <f aca="false">IF(A4791="","",MATCH(A4791,P_ID,1))</f>
        <v>4286</v>
      </c>
      <c r="G4791" s="41" t="str">
        <f aca="false">IF(A4791="","",INDEX(P_Svc,F4791))</f>
        <v>Standard</v>
      </c>
      <c r="H4791" s="41" t="str">
        <f aca="false">IF(A4791="","",INDEX(P_Zone,F4791))</f>
        <v>Central</v>
      </c>
      <c r="I4791" s="41" t="n">
        <f aca="false">IF(A4791="","",IF(D4791="Delivered",IF(B4791&lt;=INDEX(P_Due,F4791),1,0),0))</f>
        <v>1</v>
      </c>
    </row>
    <row r="4792" customFormat="false" ht="15" hidden="false" customHeight="false" outlineLevel="0" collapsed="false">
      <c r="A4792" s="37" t="n">
        <v>1004287</v>
      </c>
      <c r="B4792" s="38" t="n">
        <v>46293</v>
      </c>
      <c r="C4792" s="39" t="n">
        <v>1</v>
      </c>
      <c r="D4792" s="39" t="s">
        <v>26</v>
      </c>
      <c r="E4792" s="39"/>
      <c r="F4792" s="41" t="n">
        <f aca="false">IF(A4792="","",MATCH(A4792,P_ID,1))</f>
        <v>4287</v>
      </c>
      <c r="G4792" s="41" t="str">
        <f aca="false">IF(A4792="","",INDEX(P_Svc,F4792))</f>
        <v>Standard</v>
      </c>
      <c r="H4792" s="41" t="str">
        <f aca="false">IF(A4792="","",INDEX(P_Zone,F4792))</f>
        <v>West</v>
      </c>
      <c r="I4792" s="41" t="n">
        <f aca="false">IF(A4792="","",IF(D4792="Delivered",IF(B4792&lt;=INDEX(P_Due,F4792),1,0),0))</f>
        <v>1</v>
      </c>
    </row>
    <row r="4793" customFormat="false" ht="15" hidden="false" customHeight="false" outlineLevel="0" collapsed="false">
      <c r="A4793" s="37" t="n">
        <v>1004288</v>
      </c>
      <c r="B4793" s="38" t="n">
        <v>46293</v>
      </c>
      <c r="C4793" s="39" t="n">
        <v>1</v>
      </c>
      <c r="D4793" s="39" t="s">
        <v>26</v>
      </c>
      <c r="E4793" s="39"/>
      <c r="F4793" s="41" t="n">
        <f aca="false">IF(A4793="","",MATCH(A4793,P_ID,1))</f>
        <v>4288</v>
      </c>
      <c r="G4793" s="41" t="str">
        <f aca="false">IF(A4793="","",INDEX(P_Svc,F4793))</f>
        <v>Standard</v>
      </c>
      <c r="H4793" s="41" t="str">
        <f aca="false">IF(A4793="","",INDEX(P_Zone,F4793))</f>
        <v>South</v>
      </c>
      <c r="I4793" s="41" t="n">
        <f aca="false">IF(A4793="","",IF(D4793="Delivered",IF(B4793&lt;=INDEX(P_Due,F4793),1,0),0))</f>
        <v>1</v>
      </c>
    </row>
    <row r="4794" customFormat="false" ht="15" hidden="false" customHeight="false" outlineLevel="0" collapsed="false">
      <c r="A4794" s="37" t="n">
        <v>1004290</v>
      </c>
      <c r="B4794" s="38" t="n">
        <v>46293</v>
      </c>
      <c r="C4794" s="39" t="n">
        <v>1</v>
      </c>
      <c r="D4794" s="39" t="s">
        <v>26</v>
      </c>
      <c r="E4794" s="39"/>
      <c r="F4794" s="41" t="n">
        <f aca="false">IF(A4794="","",MATCH(A4794,P_ID,1))</f>
        <v>4290</v>
      </c>
      <c r="G4794" s="41" t="str">
        <f aca="false">IF(A4794="","",INDEX(P_Svc,F4794))</f>
        <v>Standard</v>
      </c>
      <c r="H4794" s="41" t="str">
        <f aca="false">IF(A4794="","",INDEX(P_Zone,F4794))</f>
        <v>West</v>
      </c>
      <c r="I4794" s="41" t="n">
        <f aca="false">IF(A4794="","",IF(D4794="Delivered",IF(B4794&lt;=INDEX(P_Due,F4794),1,0),0))</f>
        <v>1</v>
      </c>
    </row>
    <row r="4795" customFormat="false" ht="15" hidden="false" customHeight="false" outlineLevel="0" collapsed="false">
      <c r="A4795" s="37" t="n">
        <v>1004292</v>
      </c>
      <c r="B4795" s="38" t="n">
        <v>46293</v>
      </c>
      <c r="C4795" s="39" t="n">
        <v>1</v>
      </c>
      <c r="D4795" s="39" t="s">
        <v>79</v>
      </c>
      <c r="E4795" s="39" t="s">
        <v>32</v>
      </c>
      <c r="F4795" s="41" t="n">
        <f aca="false">IF(A4795="","",MATCH(A4795,P_ID,1))</f>
        <v>4292</v>
      </c>
      <c r="G4795" s="41" t="str">
        <f aca="false">IF(A4795="","",INDEX(P_Svc,F4795))</f>
        <v>Economy</v>
      </c>
      <c r="H4795" s="41" t="str">
        <f aca="false">IF(A4795="","",INDEX(P_Zone,F4795))</f>
        <v>East</v>
      </c>
      <c r="I4795" s="41" t="n">
        <f aca="false">IF(A4795="","",IF(D4795="Delivered",IF(B4795&lt;=INDEX(P_Due,F4795),1,0),0))</f>
        <v>0</v>
      </c>
    </row>
    <row r="4796" customFormat="false" ht="15" hidden="false" customHeight="false" outlineLevel="0" collapsed="false">
      <c r="A4796" s="37" t="n">
        <v>1004293</v>
      </c>
      <c r="B4796" s="38" t="n">
        <v>46293</v>
      </c>
      <c r="C4796" s="39" t="n">
        <v>1</v>
      </c>
      <c r="D4796" s="39" t="s">
        <v>26</v>
      </c>
      <c r="E4796" s="39"/>
      <c r="F4796" s="41" t="n">
        <f aca="false">IF(A4796="","",MATCH(A4796,P_ID,1))</f>
        <v>4293</v>
      </c>
      <c r="G4796" s="41" t="str">
        <f aca="false">IF(A4796="","",INDEX(P_Svc,F4796))</f>
        <v>Standard</v>
      </c>
      <c r="H4796" s="41" t="str">
        <f aca="false">IF(A4796="","",INDEX(P_Zone,F4796))</f>
        <v>South</v>
      </c>
      <c r="I4796" s="41" t="n">
        <f aca="false">IF(A4796="","",IF(D4796="Delivered",IF(B4796&lt;=INDEX(P_Due,F4796),1,0),0))</f>
        <v>1</v>
      </c>
    </row>
    <row r="4797" customFormat="false" ht="15" hidden="false" customHeight="false" outlineLevel="0" collapsed="false">
      <c r="A4797" s="37" t="n">
        <v>1004294</v>
      </c>
      <c r="B4797" s="38" t="n">
        <v>46293</v>
      </c>
      <c r="C4797" s="39" t="n">
        <v>1</v>
      </c>
      <c r="D4797" s="39" t="s">
        <v>26</v>
      </c>
      <c r="E4797" s="39"/>
      <c r="F4797" s="41" t="n">
        <f aca="false">IF(A4797="","",MATCH(A4797,P_ID,1))</f>
        <v>4294</v>
      </c>
      <c r="G4797" s="41" t="str">
        <f aca="false">IF(A4797="","",INDEX(P_Svc,F4797))</f>
        <v>Economy</v>
      </c>
      <c r="H4797" s="41" t="str">
        <f aca="false">IF(A4797="","",INDEX(P_Zone,F4797))</f>
        <v>West</v>
      </c>
      <c r="I4797" s="41" t="n">
        <f aca="false">IF(A4797="","",IF(D4797="Delivered",IF(B4797&lt;=INDEX(P_Due,F4797),1,0),0))</f>
        <v>1</v>
      </c>
    </row>
    <row r="4798" customFormat="false" ht="15" hidden="false" customHeight="false" outlineLevel="0" collapsed="false">
      <c r="A4798" s="37" t="n">
        <v>1004295</v>
      </c>
      <c r="B4798" s="38" t="n">
        <v>46293</v>
      </c>
      <c r="C4798" s="39" t="n">
        <v>1</v>
      </c>
      <c r="D4798" s="39" t="s">
        <v>26</v>
      </c>
      <c r="E4798" s="39"/>
      <c r="F4798" s="41" t="n">
        <f aca="false">IF(A4798="","",MATCH(A4798,P_ID,1))</f>
        <v>4295</v>
      </c>
      <c r="G4798" s="41" t="str">
        <f aca="false">IF(A4798="","",INDEX(P_Svc,F4798))</f>
        <v>Standard</v>
      </c>
      <c r="H4798" s="41" t="str">
        <f aca="false">IF(A4798="","",INDEX(P_Zone,F4798))</f>
        <v>Central</v>
      </c>
      <c r="I4798" s="41" t="n">
        <f aca="false">IF(A4798="","",IF(D4798="Delivered",IF(B4798&lt;=INDEX(P_Due,F4798),1,0),0))</f>
        <v>1</v>
      </c>
    </row>
    <row r="4799" customFormat="false" ht="15" hidden="false" customHeight="false" outlineLevel="0" collapsed="false">
      <c r="A4799" s="37" t="n">
        <v>1004296</v>
      </c>
      <c r="B4799" s="38" t="n">
        <v>46293</v>
      </c>
      <c r="C4799" s="39" t="n">
        <v>1</v>
      </c>
      <c r="D4799" s="39" t="s">
        <v>79</v>
      </c>
      <c r="E4799" s="39" t="s">
        <v>36</v>
      </c>
      <c r="F4799" s="41" t="n">
        <f aca="false">IF(A4799="","",MATCH(A4799,P_ID,1))</f>
        <v>4296</v>
      </c>
      <c r="G4799" s="41" t="str">
        <f aca="false">IF(A4799="","",INDEX(P_Svc,F4799))</f>
        <v>Standard</v>
      </c>
      <c r="H4799" s="41" t="str">
        <f aca="false">IF(A4799="","",INDEX(P_Zone,F4799))</f>
        <v>North</v>
      </c>
      <c r="I4799" s="41" t="n">
        <f aca="false">IF(A4799="","",IF(D4799="Delivered",IF(B4799&lt;=INDEX(P_Due,F4799),1,0),0))</f>
        <v>0</v>
      </c>
    </row>
    <row r="4800" customFormat="false" ht="15" hidden="false" customHeight="false" outlineLevel="0" collapsed="false">
      <c r="A4800" s="37" t="n">
        <v>1004297</v>
      </c>
      <c r="B4800" s="38" t="n">
        <v>46293</v>
      </c>
      <c r="C4800" s="39" t="n">
        <v>1</v>
      </c>
      <c r="D4800" s="39" t="s">
        <v>26</v>
      </c>
      <c r="E4800" s="39"/>
      <c r="F4800" s="41" t="n">
        <f aca="false">IF(A4800="","",MATCH(A4800,P_ID,1))</f>
        <v>4297</v>
      </c>
      <c r="G4800" s="41" t="str">
        <f aca="false">IF(A4800="","",INDEX(P_Svc,F4800))</f>
        <v>Standard</v>
      </c>
      <c r="H4800" s="41" t="str">
        <f aca="false">IF(A4800="","",INDEX(P_Zone,F4800))</f>
        <v>South</v>
      </c>
      <c r="I4800" s="41" t="n">
        <f aca="false">IF(A4800="","",IF(D4800="Delivered",IF(B4800&lt;=INDEX(P_Due,F4800),1,0),0))</f>
        <v>1</v>
      </c>
    </row>
    <row r="4801" customFormat="false" ht="15" hidden="false" customHeight="false" outlineLevel="0" collapsed="false">
      <c r="A4801" s="37" t="n">
        <v>1004298</v>
      </c>
      <c r="B4801" s="38" t="n">
        <v>46293</v>
      </c>
      <c r="C4801" s="39" t="n">
        <v>1</v>
      </c>
      <c r="D4801" s="39" t="s">
        <v>26</v>
      </c>
      <c r="E4801" s="39"/>
      <c r="F4801" s="41" t="n">
        <f aca="false">IF(A4801="","",MATCH(A4801,P_ID,1))</f>
        <v>4298</v>
      </c>
      <c r="G4801" s="41" t="str">
        <f aca="false">IF(A4801="","",INDEX(P_Svc,F4801))</f>
        <v>Standard</v>
      </c>
      <c r="H4801" s="41" t="str">
        <f aca="false">IF(A4801="","",INDEX(P_Zone,F4801))</f>
        <v>East</v>
      </c>
      <c r="I4801" s="41" t="n">
        <f aca="false">IF(A4801="","",IF(D4801="Delivered",IF(B4801&lt;=INDEX(P_Due,F4801),1,0),0))</f>
        <v>1</v>
      </c>
    </row>
    <row r="4802" customFormat="false" ht="15" hidden="false" customHeight="false" outlineLevel="0" collapsed="false">
      <c r="A4802" s="37" t="n">
        <v>1004299</v>
      </c>
      <c r="B4802" s="38" t="n">
        <v>46293</v>
      </c>
      <c r="C4802" s="39" t="n">
        <v>1</v>
      </c>
      <c r="D4802" s="39" t="s">
        <v>26</v>
      </c>
      <c r="E4802" s="39"/>
      <c r="F4802" s="41" t="n">
        <f aca="false">IF(A4802="","",MATCH(A4802,P_ID,1))</f>
        <v>4299</v>
      </c>
      <c r="G4802" s="41" t="str">
        <f aca="false">IF(A4802="","",INDEX(P_Svc,F4802))</f>
        <v>Standard</v>
      </c>
      <c r="H4802" s="41" t="str">
        <f aca="false">IF(A4802="","",INDEX(P_Zone,F4802))</f>
        <v>West</v>
      </c>
      <c r="I4802" s="41" t="n">
        <f aca="false">IF(A4802="","",IF(D4802="Delivered",IF(B4802&lt;=INDEX(P_Due,F4802),1,0),0))</f>
        <v>1</v>
      </c>
    </row>
    <row r="4803" customFormat="false" ht="15" hidden="false" customHeight="false" outlineLevel="0" collapsed="false">
      <c r="A4803" s="37" t="n">
        <v>1004300</v>
      </c>
      <c r="B4803" s="38" t="n">
        <v>46293</v>
      </c>
      <c r="C4803" s="39" t="n">
        <v>1</v>
      </c>
      <c r="D4803" s="39" t="s">
        <v>26</v>
      </c>
      <c r="E4803" s="39"/>
      <c r="F4803" s="41" t="n">
        <f aca="false">IF(A4803="","",MATCH(A4803,P_ID,1))</f>
        <v>4300</v>
      </c>
      <c r="G4803" s="41" t="str">
        <f aca="false">IF(A4803="","",INDEX(P_Svc,F4803))</f>
        <v>Standard</v>
      </c>
      <c r="H4803" s="41" t="str">
        <f aca="false">IF(A4803="","",INDEX(P_Zone,F4803))</f>
        <v>North</v>
      </c>
      <c r="I4803" s="41" t="n">
        <f aca="false">IF(A4803="","",IF(D4803="Delivered",IF(B4803&lt;=INDEX(P_Due,F4803),1,0),0))</f>
        <v>1</v>
      </c>
    </row>
    <row r="4804" customFormat="false" ht="15" hidden="false" customHeight="false" outlineLevel="0" collapsed="false">
      <c r="A4804" s="37" t="n">
        <v>1004301</v>
      </c>
      <c r="B4804" s="38" t="n">
        <v>46293</v>
      </c>
      <c r="C4804" s="39" t="n">
        <v>1</v>
      </c>
      <c r="D4804" s="39" t="s">
        <v>26</v>
      </c>
      <c r="E4804" s="39"/>
      <c r="F4804" s="41" t="n">
        <f aca="false">IF(A4804="","",MATCH(A4804,P_ID,1))</f>
        <v>4301</v>
      </c>
      <c r="G4804" s="41" t="str">
        <f aca="false">IF(A4804="","",INDEX(P_Svc,F4804))</f>
        <v>Standard</v>
      </c>
      <c r="H4804" s="41" t="str">
        <f aca="false">IF(A4804="","",INDEX(P_Zone,F4804))</f>
        <v>East</v>
      </c>
      <c r="I4804" s="41" t="n">
        <f aca="false">IF(A4804="","",IF(D4804="Delivered",IF(B4804&lt;=INDEX(P_Due,F4804),1,0),0))</f>
        <v>1</v>
      </c>
    </row>
    <row r="4805" customFormat="false" ht="15" hidden="false" customHeight="false" outlineLevel="0" collapsed="false">
      <c r="A4805" s="37" t="n">
        <v>1004350</v>
      </c>
      <c r="B4805" s="38" t="n">
        <v>46293</v>
      </c>
      <c r="C4805" s="39" t="n">
        <v>1</v>
      </c>
      <c r="D4805" s="39" t="s">
        <v>26</v>
      </c>
      <c r="E4805" s="39"/>
      <c r="F4805" s="41" t="n">
        <f aca="false">IF(A4805="","",MATCH(A4805,P_ID,1))</f>
        <v>4350</v>
      </c>
      <c r="G4805" s="41" t="str">
        <f aca="false">IF(A4805="","",INDEX(P_Svc,F4805))</f>
        <v>Express</v>
      </c>
      <c r="H4805" s="41" t="str">
        <f aca="false">IF(A4805="","",INDEX(P_Zone,F4805))</f>
        <v>East</v>
      </c>
      <c r="I4805" s="41" t="n">
        <f aca="false">IF(A4805="","",IF(D4805="Delivered",IF(B4805&lt;=INDEX(P_Due,F4805),1,0),0))</f>
        <v>1</v>
      </c>
    </row>
    <row r="4806" customFormat="false" ht="15" hidden="false" customHeight="false" outlineLevel="0" collapsed="false">
      <c r="A4806" s="37" t="n">
        <v>1004536</v>
      </c>
      <c r="B4806" s="38" t="n">
        <v>46293</v>
      </c>
      <c r="C4806" s="39" t="n">
        <v>1</v>
      </c>
      <c r="D4806" s="39" t="s">
        <v>26</v>
      </c>
      <c r="E4806" s="39"/>
      <c r="F4806" s="41" t="n">
        <f aca="false">IF(A4806="","",MATCH(A4806,P_ID,1))</f>
        <v>4536</v>
      </c>
      <c r="G4806" s="41" t="str">
        <f aca="false">IF(A4806="","",INDEX(P_Svc,F4806))</f>
        <v>Express</v>
      </c>
      <c r="H4806" s="41" t="str">
        <f aca="false">IF(A4806="","",INDEX(P_Zone,F4806))</f>
        <v>East</v>
      </c>
      <c r="I4806" s="41" t="n">
        <f aca="false">IF(A4806="","",IF(D4806="Delivered",IF(B4806&lt;=INDEX(P_Due,F4806),1,0),0))</f>
        <v>1</v>
      </c>
    </row>
    <row r="4807" customFormat="false" ht="15" hidden="false" customHeight="false" outlineLevel="0" collapsed="false">
      <c r="A4807" s="37" t="n">
        <v>1003861</v>
      </c>
      <c r="B4807" s="38" t="n">
        <v>46294</v>
      </c>
      <c r="C4807" s="39" t="n">
        <v>1</v>
      </c>
      <c r="D4807" s="39" t="s">
        <v>26</v>
      </c>
      <c r="E4807" s="39"/>
      <c r="F4807" s="41" t="n">
        <f aca="false">IF(A4807="","",MATCH(A4807,P_ID,1))</f>
        <v>3861</v>
      </c>
      <c r="G4807" s="41" t="str">
        <f aca="false">IF(A4807="","",INDEX(P_Svc,F4807))</f>
        <v>Express</v>
      </c>
      <c r="H4807" s="41" t="str">
        <f aca="false">IF(A4807="","",INDEX(P_Zone,F4807))</f>
        <v>East</v>
      </c>
      <c r="I4807" s="41" t="n">
        <f aca="false">IF(A4807="","",IF(D4807="Delivered",IF(B4807&lt;=INDEX(P_Due,F4807),1,0),0))</f>
        <v>0</v>
      </c>
    </row>
    <row r="4808" customFormat="false" ht="15" hidden="false" customHeight="false" outlineLevel="0" collapsed="false">
      <c r="A4808" s="37" t="n">
        <v>1004151</v>
      </c>
      <c r="B4808" s="38" t="n">
        <v>46294</v>
      </c>
      <c r="C4808" s="39" t="n">
        <v>1</v>
      </c>
      <c r="D4808" s="39" t="s">
        <v>26</v>
      </c>
      <c r="E4808" s="39"/>
      <c r="F4808" s="41" t="n">
        <f aca="false">IF(A4808="","",MATCH(A4808,P_ID,1))</f>
        <v>4151</v>
      </c>
      <c r="G4808" s="41" t="str">
        <f aca="false">IF(A4808="","",INDEX(P_Svc,F4808))</f>
        <v>Express</v>
      </c>
      <c r="H4808" s="41" t="str">
        <f aca="false">IF(A4808="","",INDEX(P_Zone,F4808))</f>
        <v>North</v>
      </c>
      <c r="I4808" s="41" t="n">
        <f aca="false">IF(A4808="","",IF(D4808="Delivered",IF(B4808&lt;=INDEX(P_Due,F4808),1,0),0))</f>
        <v>0</v>
      </c>
    </row>
    <row r="4809" customFormat="false" ht="15" hidden="false" customHeight="false" outlineLevel="0" collapsed="false">
      <c r="A4809" s="37" t="n">
        <v>1004241</v>
      </c>
      <c r="B4809" s="38" t="n">
        <v>46294</v>
      </c>
      <c r="C4809" s="39" t="n">
        <v>2</v>
      </c>
      <c r="D4809" s="39" t="s">
        <v>79</v>
      </c>
      <c r="E4809" s="39" t="s">
        <v>32</v>
      </c>
      <c r="F4809" s="41" t="n">
        <f aca="false">IF(A4809="","",MATCH(A4809,P_ID,1))</f>
        <v>4241</v>
      </c>
      <c r="G4809" s="41" t="str">
        <f aca="false">IF(A4809="","",INDEX(P_Svc,F4809))</f>
        <v>Express</v>
      </c>
      <c r="H4809" s="41" t="str">
        <f aca="false">IF(A4809="","",INDEX(P_Zone,F4809))</f>
        <v>East</v>
      </c>
      <c r="I4809" s="41" t="n">
        <f aca="false">IF(A4809="","",IF(D4809="Delivered",IF(B4809&lt;=INDEX(P_Due,F4809),1,0),0))</f>
        <v>0</v>
      </c>
    </row>
    <row r="4810" customFormat="false" ht="15" hidden="false" customHeight="false" outlineLevel="0" collapsed="false">
      <c r="A4810" s="37" t="n">
        <v>1004314</v>
      </c>
      <c r="B4810" s="38" t="n">
        <v>46294</v>
      </c>
      <c r="C4810" s="39" t="n">
        <v>1</v>
      </c>
      <c r="D4810" s="39" t="s">
        <v>26</v>
      </c>
      <c r="E4810" s="39"/>
      <c r="F4810" s="41" t="n">
        <f aca="false">IF(A4810="","",MATCH(A4810,P_ID,1))</f>
        <v>4314</v>
      </c>
      <c r="G4810" s="41" t="str">
        <f aca="false">IF(A4810="","",INDEX(P_Svc,F4810))</f>
        <v>Express</v>
      </c>
      <c r="H4810" s="41" t="str">
        <f aca="false">IF(A4810="","",INDEX(P_Zone,F4810))</f>
        <v>North</v>
      </c>
      <c r="I4810" s="41" t="n">
        <f aca="false">IF(A4810="","",IF(D4810="Delivered",IF(B4810&lt;=INDEX(P_Due,F4810),1,0),0))</f>
        <v>1</v>
      </c>
    </row>
    <row r="4811" customFormat="false" ht="15" hidden="false" customHeight="false" outlineLevel="0" collapsed="false">
      <c r="A4811" s="37" t="n">
        <v>1004334</v>
      </c>
      <c r="B4811" s="38" t="n">
        <v>46294</v>
      </c>
      <c r="C4811" s="39" t="n">
        <v>1</v>
      </c>
      <c r="D4811" s="39" t="s">
        <v>26</v>
      </c>
      <c r="E4811" s="39"/>
      <c r="F4811" s="41" t="n">
        <f aca="false">IF(A4811="","",MATCH(A4811,P_ID,1))</f>
        <v>4334</v>
      </c>
      <c r="G4811" s="41" t="str">
        <f aca="false">IF(A4811="","",INDEX(P_Svc,F4811))</f>
        <v>Express</v>
      </c>
      <c r="H4811" s="41" t="str">
        <f aca="false">IF(A4811="","",INDEX(P_Zone,F4811))</f>
        <v>East</v>
      </c>
      <c r="I4811" s="41" t="n">
        <f aca="false">IF(A4811="","",IF(D4811="Delivered",IF(B4811&lt;=INDEX(P_Due,F4811),1,0),0))</f>
        <v>1</v>
      </c>
    </row>
    <row r="4812" customFormat="false" ht="15" hidden="false" customHeight="false" outlineLevel="0" collapsed="false">
      <c r="A4812" s="37" t="n">
        <v>1004423</v>
      </c>
      <c r="B4812" s="38" t="n">
        <v>46294</v>
      </c>
      <c r="C4812" s="39" t="n">
        <v>1</v>
      </c>
      <c r="D4812" s="39" t="s">
        <v>26</v>
      </c>
      <c r="E4812" s="39"/>
      <c r="F4812" s="41" t="n">
        <f aca="false">IF(A4812="","",MATCH(A4812,P_ID,1))</f>
        <v>4423</v>
      </c>
      <c r="G4812" s="41" t="str">
        <f aca="false">IF(A4812="","",INDEX(P_Svc,F4812))</f>
        <v>Express</v>
      </c>
      <c r="H4812" s="41" t="str">
        <f aca="false">IF(A4812="","",INDEX(P_Zone,F4812))</f>
        <v>North</v>
      </c>
      <c r="I4812" s="41" t="n">
        <f aca="false">IF(A4812="","",IF(D4812="Delivered",IF(B4812&lt;=INDEX(P_Due,F4812),1,0),0))</f>
        <v>1</v>
      </c>
    </row>
    <row r="4813" customFormat="false" ht="15" hidden="false" customHeight="false" outlineLevel="0" collapsed="false">
      <c r="A4813" s="37" t="n">
        <v>1004533</v>
      </c>
      <c r="B4813" s="38" t="n">
        <v>46294</v>
      </c>
      <c r="C4813" s="39" t="n">
        <v>1</v>
      </c>
      <c r="D4813" s="39" t="s">
        <v>26</v>
      </c>
      <c r="E4813" s="39"/>
      <c r="F4813" s="41" t="n">
        <f aca="false">IF(A4813="","",MATCH(A4813,P_ID,1))</f>
        <v>4533</v>
      </c>
      <c r="G4813" s="41" t="str">
        <f aca="false">IF(A4813="","",INDEX(P_Svc,F4813))</f>
        <v>Express</v>
      </c>
      <c r="H4813" s="41" t="str">
        <f aca="false">IF(A4813="","",INDEX(P_Zone,F4813))</f>
        <v>West</v>
      </c>
      <c r="I4813" s="41" t="n">
        <f aca="false">IF(A4813="","",IF(D4813="Delivered",IF(B4813&lt;=INDEX(P_Due,F4813),1,0),0))</f>
        <v>1</v>
      </c>
    </row>
    <row r="4814" customFormat="false" ht="15" hidden="false" customHeight="false" outlineLevel="0" collapsed="false">
      <c r="A4814" s="37" t="n">
        <v>1004568</v>
      </c>
      <c r="B4814" s="38" t="n">
        <v>46294</v>
      </c>
      <c r="C4814" s="39" t="n">
        <v>1</v>
      </c>
      <c r="D4814" s="39" t="s">
        <v>26</v>
      </c>
      <c r="E4814" s="39"/>
      <c r="F4814" s="41" t="n">
        <f aca="false">IF(A4814="","",MATCH(A4814,P_ID,1))</f>
        <v>4568</v>
      </c>
      <c r="G4814" s="41" t="str">
        <f aca="false">IF(A4814="","",INDEX(P_Svc,F4814))</f>
        <v>Express</v>
      </c>
      <c r="H4814" s="41" t="str">
        <f aca="false">IF(A4814="","",INDEX(P_Zone,F4814))</f>
        <v>East</v>
      </c>
      <c r="I4814" s="41" t="n">
        <f aca="false">IF(A4814="","",IF(D4814="Delivered",IF(B4814&lt;=INDEX(P_Due,F4814),1,0),0))</f>
        <v>1</v>
      </c>
    </row>
    <row r="4815" customFormat="false" ht="15" hidden="false" customHeight="false" outlineLevel="0" collapsed="false">
      <c r="A4815" s="37" t="n">
        <v>1004590</v>
      </c>
      <c r="B4815" s="38" t="n">
        <v>46294</v>
      </c>
      <c r="C4815" s="39" t="n">
        <v>1</v>
      </c>
      <c r="D4815" s="39" t="s">
        <v>26</v>
      </c>
      <c r="E4815" s="39"/>
      <c r="F4815" s="41" t="n">
        <f aca="false">IF(A4815="","",MATCH(A4815,P_ID,1))</f>
        <v>4590</v>
      </c>
      <c r="G4815" s="41" t="str">
        <f aca="false">IF(A4815="","",INDEX(P_Svc,F4815))</f>
        <v>Express</v>
      </c>
      <c r="H4815" s="41" t="str">
        <f aca="false">IF(A4815="","",INDEX(P_Zone,F4815))</f>
        <v>South</v>
      </c>
      <c r="I4815" s="41" t="n">
        <f aca="false">IF(A4815="","",IF(D4815="Delivered",IF(B4815&lt;=INDEX(P_Due,F4815),1,0),0))</f>
        <v>1</v>
      </c>
    </row>
    <row r="4816" customFormat="false" ht="15" hidden="false" customHeight="false" outlineLevel="0" collapsed="false">
      <c r="A4816" s="37" t="n">
        <v>1004596</v>
      </c>
      <c r="B4816" s="38" t="n">
        <v>46294</v>
      </c>
      <c r="C4816" s="39" t="n">
        <v>1</v>
      </c>
      <c r="D4816" s="39" t="s">
        <v>26</v>
      </c>
      <c r="E4816" s="39"/>
      <c r="F4816" s="41" t="n">
        <f aca="false">IF(A4816="","",MATCH(A4816,P_ID,1))</f>
        <v>4596</v>
      </c>
      <c r="G4816" s="41" t="str">
        <f aca="false">IF(A4816="","",INDEX(P_Svc,F4816))</f>
        <v>Express</v>
      </c>
      <c r="H4816" s="41" t="str">
        <f aca="false">IF(A4816="","",INDEX(P_Zone,F4816))</f>
        <v>East</v>
      </c>
      <c r="I4816" s="41" t="n">
        <f aca="false">IF(A4816="","",IF(D4816="Delivered",IF(B4816&lt;=INDEX(P_Due,F4816),1,0),0))</f>
        <v>1</v>
      </c>
    </row>
    <row r="4817" customFormat="false" ht="15" hidden="false" customHeight="false" outlineLevel="0" collapsed="false">
      <c r="A4817" s="37" t="n">
        <v>1004598</v>
      </c>
      <c r="B4817" s="38" t="n">
        <v>46294</v>
      </c>
      <c r="C4817" s="39" t="n">
        <v>1</v>
      </c>
      <c r="D4817" s="39" t="s">
        <v>79</v>
      </c>
      <c r="E4817" s="39" t="s">
        <v>34</v>
      </c>
      <c r="F4817" s="41" t="n">
        <f aca="false">IF(A4817="","",MATCH(A4817,P_ID,1))</f>
        <v>4598</v>
      </c>
      <c r="G4817" s="41" t="str">
        <f aca="false">IF(A4817="","",INDEX(P_Svc,F4817))</f>
        <v>Express</v>
      </c>
      <c r="H4817" s="41" t="str">
        <f aca="false">IF(A4817="","",INDEX(P_Zone,F4817))</f>
        <v>East</v>
      </c>
      <c r="I4817" s="41" t="n">
        <f aca="false">IF(A4817="","",IF(D4817="Delivered",IF(B4817&lt;=INDEX(P_Due,F4817),1,0),0))</f>
        <v>0</v>
      </c>
    </row>
    <row r="4818" customFormat="false" ht="15" hidden="false" customHeight="false" outlineLevel="0" collapsed="false">
      <c r="A4818" s="37" t="n">
        <v>1004623</v>
      </c>
      <c r="B4818" s="38" t="n">
        <v>46294</v>
      </c>
      <c r="C4818" s="39" t="n">
        <v>1</v>
      </c>
      <c r="D4818" s="39" t="s">
        <v>26</v>
      </c>
      <c r="E4818" s="39"/>
      <c r="F4818" s="41" t="n">
        <f aca="false">IF(A4818="","",MATCH(A4818,P_ID,1))</f>
        <v>4623</v>
      </c>
      <c r="G4818" s="41" t="str">
        <f aca="false">IF(A4818="","",INDEX(P_Svc,F4818))</f>
        <v>Express</v>
      </c>
      <c r="H4818" s="41" t="str">
        <f aca="false">IF(A4818="","",INDEX(P_Zone,F4818))</f>
        <v>South</v>
      </c>
      <c r="I4818" s="41" t="n">
        <f aca="false">IF(A4818="","",IF(D4818="Delivered",IF(B4818&lt;=INDEX(P_Due,F4818),1,0),0))</f>
        <v>1</v>
      </c>
    </row>
    <row r="4819" customFormat="false" ht="15" hidden="false" customHeight="false" outlineLevel="0" collapsed="false">
      <c r="A4819" s="37" t="n">
        <v>1004627</v>
      </c>
      <c r="B4819" s="38" t="n">
        <v>46294</v>
      </c>
      <c r="C4819" s="39" t="n">
        <v>1</v>
      </c>
      <c r="D4819" s="39" t="s">
        <v>26</v>
      </c>
      <c r="E4819" s="39"/>
      <c r="F4819" s="41" t="n">
        <f aca="false">IF(A4819="","",MATCH(A4819,P_ID,1))</f>
        <v>4627</v>
      </c>
      <c r="G4819" s="41" t="str">
        <f aca="false">IF(A4819="","",INDEX(P_Svc,F4819))</f>
        <v>Express</v>
      </c>
      <c r="H4819" s="41" t="str">
        <f aca="false">IF(A4819="","",INDEX(P_Zone,F4819))</f>
        <v>Central</v>
      </c>
      <c r="I4819" s="41" t="n">
        <f aca="false">IF(A4819="","",IF(D4819="Delivered",IF(B4819&lt;=INDEX(P_Due,F4819),1,0),0))</f>
        <v>1</v>
      </c>
    </row>
    <row r="4820" customFormat="false" ht="15" hidden="false" customHeight="false" outlineLevel="0" collapsed="false">
      <c r="A4820" s="37" t="n">
        <v>1004644</v>
      </c>
      <c r="B4820" s="38" t="n">
        <v>46294</v>
      </c>
      <c r="C4820" s="39" t="n">
        <v>1</v>
      </c>
      <c r="D4820" s="39" t="s">
        <v>26</v>
      </c>
      <c r="E4820" s="39"/>
      <c r="F4820" s="41" t="n">
        <f aca="false">IF(A4820="","",MATCH(A4820,P_ID,1))</f>
        <v>4644</v>
      </c>
      <c r="G4820" s="41" t="str">
        <f aca="false">IF(A4820="","",INDEX(P_Svc,F4820))</f>
        <v>Express</v>
      </c>
      <c r="H4820" s="41" t="str">
        <f aca="false">IF(A4820="","",INDEX(P_Zone,F4820))</f>
        <v>East</v>
      </c>
      <c r="I4820" s="41" t="n">
        <f aca="false">IF(A4820="","",IF(D4820="Delivered",IF(B4820&lt;=INDEX(P_Due,F4820),1,0),0))</f>
        <v>1</v>
      </c>
    </row>
    <row r="4821" customFormat="false" ht="15" hidden="false" customHeight="false" outlineLevel="0" collapsed="false">
      <c r="A4821" s="37" t="n">
        <v>1004652</v>
      </c>
      <c r="B4821" s="38" t="n">
        <v>46294</v>
      </c>
      <c r="C4821" s="39" t="n">
        <v>1</v>
      </c>
      <c r="D4821" s="39" t="s">
        <v>26</v>
      </c>
      <c r="E4821" s="39"/>
      <c r="F4821" s="41" t="n">
        <f aca="false">IF(A4821="","",MATCH(A4821,P_ID,1))</f>
        <v>4652</v>
      </c>
      <c r="G4821" s="41" t="str">
        <f aca="false">IF(A4821="","",INDEX(P_Svc,F4821))</f>
        <v>Express</v>
      </c>
      <c r="H4821" s="41" t="str">
        <f aca="false">IF(A4821="","",INDEX(P_Zone,F4821))</f>
        <v>North</v>
      </c>
      <c r="I4821" s="41" t="n">
        <f aca="false">IF(A4821="","",IF(D4821="Delivered",IF(B4821&lt;=INDEX(P_Due,F4821),1,0),0))</f>
        <v>1</v>
      </c>
    </row>
    <row r="4822" customFormat="false" ht="15" hidden="false" customHeight="false" outlineLevel="0" collapsed="false">
      <c r="A4822" s="37" t="n">
        <v>1004654</v>
      </c>
      <c r="B4822" s="38" t="n">
        <v>46294</v>
      </c>
      <c r="C4822" s="39" t="n">
        <v>1</v>
      </c>
      <c r="D4822" s="39" t="s">
        <v>26</v>
      </c>
      <c r="E4822" s="39"/>
      <c r="F4822" s="41" t="n">
        <f aca="false">IF(A4822="","",MATCH(A4822,P_ID,1))</f>
        <v>4654</v>
      </c>
      <c r="G4822" s="41" t="str">
        <f aca="false">IF(A4822="","",INDEX(P_Svc,F4822))</f>
        <v>Express</v>
      </c>
      <c r="H4822" s="41" t="str">
        <f aca="false">IF(A4822="","",INDEX(P_Zone,F4822))</f>
        <v>North</v>
      </c>
      <c r="I4822" s="41" t="n">
        <f aca="false">IF(A4822="","",IF(D4822="Delivered",IF(B4822&lt;=INDEX(P_Due,F4822),1,0),0))</f>
        <v>1</v>
      </c>
    </row>
    <row r="4823" customFormat="false" ht="15" hidden="false" customHeight="false" outlineLevel="0" collapsed="false">
      <c r="A4823" s="37" t="n">
        <v>1004683</v>
      </c>
      <c r="B4823" s="38" t="n">
        <v>46294</v>
      </c>
      <c r="C4823" s="39" t="n">
        <v>1</v>
      </c>
      <c r="D4823" s="39" t="s">
        <v>26</v>
      </c>
      <c r="E4823" s="39"/>
      <c r="F4823" s="41" t="n">
        <f aca="false">IF(A4823="","",MATCH(A4823,P_ID,1))</f>
        <v>4683</v>
      </c>
      <c r="G4823" s="41" t="str">
        <f aca="false">IF(A4823="","",INDEX(P_Svc,F4823))</f>
        <v>Express</v>
      </c>
      <c r="H4823" s="41" t="str">
        <f aca="false">IF(A4823="","",INDEX(P_Zone,F4823))</f>
        <v>East</v>
      </c>
      <c r="I4823" s="41" t="n">
        <f aca="false">IF(A4823="","",IF(D4823="Delivered",IF(B4823&lt;=INDEX(P_Due,F4823),1,0),0))</f>
        <v>1</v>
      </c>
    </row>
    <row r="4824" customFormat="false" ht="15" hidden="false" customHeight="false" outlineLevel="0" collapsed="false">
      <c r="A4824" s="37" t="n">
        <v>1004701</v>
      </c>
      <c r="B4824" s="38" t="n">
        <v>46294</v>
      </c>
      <c r="C4824" s="39" t="n">
        <v>1</v>
      </c>
      <c r="D4824" s="39" t="s">
        <v>26</v>
      </c>
      <c r="E4824" s="39"/>
      <c r="F4824" s="41" t="n">
        <f aca="false">IF(A4824="","",MATCH(A4824,P_ID,1))</f>
        <v>4701</v>
      </c>
      <c r="G4824" s="41" t="str">
        <f aca="false">IF(A4824="","",INDEX(P_Svc,F4824))</f>
        <v>Express</v>
      </c>
      <c r="H4824" s="41" t="str">
        <f aca="false">IF(A4824="","",INDEX(P_Zone,F4824))</f>
        <v>West</v>
      </c>
      <c r="I4824" s="41" t="n">
        <f aca="false">IF(A4824="","",IF(D4824="Delivered",IF(B4824&lt;=INDEX(P_Due,F4824),1,0),0))</f>
        <v>1</v>
      </c>
    </row>
    <row r="4825" customFormat="false" ht="15" hidden="false" customHeight="false" outlineLevel="0" collapsed="false">
      <c r="A4825" s="37" t="n">
        <v>1004705</v>
      </c>
      <c r="B4825" s="38" t="n">
        <v>46294</v>
      </c>
      <c r="C4825" s="39" t="n">
        <v>1</v>
      </c>
      <c r="D4825" s="39" t="s">
        <v>26</v>
      </c>
      <c r="E4825" s="39"/>
      <c r="F4825" s="41" t="n">
        <f aca="false">IF(A4825="","",MATCH(A4825,P_ID,1))</f>
        <v>4705</v>
      </c>
      <c r="G4825" s="41" t="str">
        <f aca="false">IF(A4825="","",INDEX(P_Svc,F4825))</f>
        <v>Express</v>
      </c>
      <c r="H4825" s="41" t="str">
        <f aca="false">IF(A4825="","",INDEX(P_Zone,F4825))</f>
        <v>South</v>
      </c>
      <c r="I4825" s="41" t="n">
        <f aca="false">IF(A4825="","",IF(D4825="Delivered",IF(B4825&lt;=INDEX(P_Due,F4825),1,0),0))</f>
        <v>1</v>
      </c>
    </row>
    <row r="4826" customFormat="false" ht="15" hidden="false" customHeight="false" outlineLevel="0" collapsed="false">
      <c r="A4826" s="37" t="n">
        <v>1004713</v>
      </c>
      <c r="B4826" s="38" t="n">
        <v>46294</v>
      </c>
      <c r="C4826" s="39" t="n">
        <v>1</v>
      </c>
      <c r="D4826" s="39" t="s">
        <v>26</v>
      </c>
      <c r="E4826" s="39"/>
      <c r="F4826" s="41" t="n">
        <f aca="false">IF(A4826="","",MATCH(A4826,P_ID,1))</f>
        <v>4713</v>
      </c>
      <c r="G4826" s="41" t="str">
        <f aca="false">IF(A4826="","",INDEX(P_Svc,F4826))</f>
        <v>Express</v>
      </c>
      <c r="H4826" s="41" t="str">
        <f aca="false">IF(A4826="","",INDEX(P_Zone,F4826))</f>
        <v>Central</v>
      </c>
      <c r="I4826" s="41" t="n">
        <f aca="false">IF(A4826="","",IF(D4826="Delivered",IF(B4826&lt;=INDEX(P_Due,F4826),1,0),0))</f>
        <v>1</v>
      </c>
    </row>
    <row r="4827" customFormat="false" ht="15" hidden="false" customHeight="false" outlineLevel="0" collapsed="false">
      <c r="A4827" s="37" t="n">
        <v>1004752</v>
      </c>
      <c r="B4827" s="38" t="n">
        <v>46294</v>
      </c>
      <c r="C4827" s="39" t="n">
        <v>1</v>
      </c>
      <c r="D4827" s="39" t="s">
        <v>26</v>
      </c>
      <c r="E4827" s="39"/>
      <c r="F4827" s="41" t="n">
        <f aca="false">IF(A4827="","",MATCH(A4827,P_ID,1))</f>
        <v>4752</v>
      </c>
      <c r="G4827" s="41" t="str">
        <f aca="false">IF(A4827="","",INDEX(P_Svc,F4827))</f>
        <v>Express</v>
      </c>
      <c r="H4827" s="41" t="str">
        <f aca="false">IF(A4827="","",INDEX(P_Zone,F4827))</f>
        <v>Central</v>
      </c>
      <c r="I4827" s="41" t="n">
        <f aca="false">IF(A4827="","",IF(D4827="Delivered",IF(B4827&lt;=INDEX(P_Due,F4827),1,0),0))</f>
        <v>1</v>
      </c>
    </row>
    <row r="4828" customFormat="false" ht="15" hidden="false" customHeight="false" outlineLevel="0" collapsed="false">
      <c r="A4828" s="37" t="n">
        <v>1004755</v>
      </c>
      <c r="B4828" s="38" t="n">
        <v>46294</v>
      </c>
      <c r="C4828" s="39" t="n">
        <v>1</v>
      </c>
      <c r="D4828" s="39" t="s">
        <v>79</v>
      </c>
      <c r="E4828" s="39" t="s">
        <v>34</v>
      </c>
      <c r="F4828" s="41" t="n">
        <f aca="false">IF(A4828="","",MATCH(A4828,P_ID,1))</f>
        <v>4755</v>
      </c>
      <c r="G4828" s="41" t="str">
        <f aca="false">IF(A4828="","",INDEX(P_Svc,F4828))</f>
        <v>Express</v>
      </c>
      <c r="H4828" s="41" t="str">
        <f aca="false">IF(A4828="","",INDEX(P_Zone,F4828))</f>
        <v>North</v>
      </c>
      <c r="I4828" s="41" t="n">
        <f aca="false">IF(A4828="","",IF(D4828="Delivered",IF(B4828&lt;=INDEX(P_Due,F4828),1,0),0))</f>
        <v>0</v>
      </c>
    </row>
    <row r="4829" customFormat="false" ht="15" hidden="false" customHeight="false" outlineLevel="0" collapsed="false">
      <c r="A4829" s="37" t="n">
        <v>1004766</v>
      </c>
      <c r="B4829" s="38" t="n">
        <v>46294</v>
      </c>
      <c r="C4829" s="39" t="n">
        <v>1</v>
      </c>
      <c r="D4829" s="39" t="s">
        <v>26</v>
      </c>
      <c r="E4829" s="39"/>
      <c r="F4829" s="41" t="n">
        <f aca="false">IF(A4829="","",MATCH(A4829,P_ID,1))</f>
        <v>4766</v>
      </c>
      <c r="G4829" s="41" t="str">
        <f aca="false">IF(A4829="","",INDEX(P_Svc,F4829))</f>
        <v>Express</v>
      </c>
      <c r="H4829" s="41" t="str">
        <f aca="false">IF(A4829="","",INDEX(P_Zone,F4829))</f>
        <v>West</v>
      </c>
      <c r="I4829" s="41" t="n">
        <f aca="false">IF(A4829="","",IF(D4829="Delivered",IF(B4829&lt;=INDEX(P_Due,F4829),1,0),0))</f>
        <v>1</v>
      </c>
    </row>
    <row r="4830" customFormat="false" ht="15" hidden="false" customHeight="false" outlineLevel="0" collapsed="false">
      <c r="A4830" s="37" t="n">
        <v>1004779</v>
      </c>
      <c r="B4830" s="38" t="n">
        <v>46294</v>
      </c>
      <c r="C4830" s="39" t="n">
        <v>1</v>
      </c>
      <c r="D4830" s="39" t="s">
        <v>26</v>
      </c>
      <c r="E4830" s="39"/>
      <c r="F4830" s="41" t="n">
        <f aca="false">IF(A4830="","",MATCH(A4830,P_ID,1))</f>
        <v>4779</v>
      </c>
      <c r="G4830" s="41" t="str">
        <f aca="false">IF(A4830="","",INDEX(P_Svc,F4830))</f>
        <v>Express</v>
      </c>
      <c r="H4830" s="41" t="str">
        <f aca="false">IF(A4830="","",INDEX(P_Zone,F4830))</f>
        <v>West</v>
      </c>
      <c r="I4830" s="41" t="n">
        <f aca="false">IF(A4830="","",IF(D4830="Delivered",IF(B4830&lt;=INDEX(P_Due,F4830),1,0),0))</f>
        <v>1</v>
      </c>
    </row>
    <row r="4831" customFormat="false" ht="15" hidden="false" customHeight="false" outlineLevel="0" collapsed="false">
      <c r="A4831" s="37" t="n">
        <v>1004801</v>
      </c>
      <c r="B4831" s="38" t="n">
        <v>46294</v>
      </c>
      <c r="C4831" s="39" t="n">
        <v>1</v>
      </c>
      <c r="D4831" s="39" t="s">
        <v>26</v>
      </c>
      <c r="E4831" s="39"/>
      <c r="F4831" s="41" t="n">
        <f aca="false">IF(A4831="","",MATCH(A4831,P_ID,1))</f>
        <v>4801</v>
      </c>
      <c r="G4831" s="41" t="str">
        <f aca="false">IF(A4831="","",INDEX(P_Svc,F4831))</f>
        <v>Express</v>
      </c>
      <c r="H4831" s="41" t="str">
        <f aca="false">IF(A4831="","",INDEX(P_Zone,F4831))</f>
        <v>North</v>
      </c>
      <c r="I4831" s="41" t="n">
        <f aca="false">IF(A4831="","",IF(D4831="Delivered",IF(B4831&lt;=INDEX(P_Due,F4831),1,0),0))</f>
        <v>1</v>
      </c>
    </row>
    <row r="4832" customFormat="false" ht="15" hidden="false" customHeight="false" outlineLevel="0" collapsed="false">
      <c r="A4832" s="37" t="n">
        <v>1003945</v>
      </c>
      <c r="B4832" s="38" t="n">
        <v>46294</v>
      </c>
      <c r="C4832" s="39" t="n">
        <v>3</v>
      </c>
      <c r="D4832" s="39" t="s">
        <v>26</v>
      </c>
      <c r="E4832" s="39"/>
      <c r="F4832" s="41" t="n">
        <f aca="false">IF(A4832="","",MATCH(A4832,P_ID,1))</f>
        <v>3945</v>
      </c>
      <c r="G4832" s="41" t="str">
        <f aca="false">IF(A4832="","",INDEX(P_Svc,F4832))</f>
        <v>Standard</v>
      </c>
      <c r="H4832" s="41" t="str">
        <f aca="false">IF(A4832="","",INDEX(P_Zone,F4832))</f>
        <v>Central</v>
      </c>
      <c r="I4832" s="41" t="n">
        <f aca="false">IF(A4832="","",IF(D4832="Delivered",IF(B4832&lt;=INDEX(P_Due,F4832),1,0),0))</f>
        <v>1</v>
      </c>
    </row>
    <row r="4833" customFormat="false" ht="15" hidden="false" customHeight="false" outlineLevel="0" collapsed="false">
      <c r="A4833" s="37" t="n">
        <v>1004019</v>
      </c>
      <c r="B4833" s="38" t="n">
        <v>46294</v>
      </c>
      <c r="C4833" s="39" t="n">
        <v>2</v>
      </c>
      <c r="D4833" s="39" t="s">
        <v>26</v>
      </c>
      <c r="E4833" s="39"/>
      <c r="F4833" s="41" t="n">
        <f aca="false">IF(A4833="","",MATCH(A4833,P_ID,1))</f>
        <v>4019</v>
      </c>
      <c r="G4833" s="41" t="str">
        <f aca="false">IF(A4833="","",INDEX(P_Svc,F4833))</f>
        <v>Economy</v>
      </c>
      <c r="H4833" s="41" t="str">
        <f aca="false">IF(A4833="","",INDEX(P_Zone,F4833))</f>
        <v>North</v>
      </c>
      <c r="I4833" s="41" t="n">
        <f aca="false">IF(A4833="","",IF(D4833="Delivered",IF(B4833&lt;=INDEX(P_Due,F4833),1,0),0))</f>
        <v>1</v>
      </c>
    </row>
    <row r="4834" customFormat="false" ht="15" hidden="false" customHeight="false" outlineLevel="0" collapsed="false">
      <c r="A4834" s="37" t="n">
        <v>1004022</v>
      </c>
      <c r="B4834" s="38" t="n">
        <v>46294</v>
      </c>
      <c r="C4834" s="39" t="n">
        <v>2</v>
      </c>
      <c r="D4834" s="39" t="s">
        <v>26</v>
      </c>
      <c r="E4834" s="39"/>
      <c r="F4834" s="41" t="n">
        <f aca="false">IF(A4834="","",MATCH(A4834,P_ID,1))</f>
        <v>4022</v>
      </c>
      <c r="G4834" s="41" t="str">
        <f aca="false">IF(A4834="","",INDEX(P_Svc,F4834))</f>
        <v>Economy</v>
      </c>
      <c r="H4834" s="41" t="str">
        <f aca="false">IF(A4834="","",INDEX(P_Zone,F4834))</f>
        <v>East</v>
      </c>
      <c r="I4834" s="41" t="n">
        <f aca="false">IF(A4834="","",IF(D4834="Delivered",IF(B4834&lt;=INDEX(P_Due,F4834),1,0),0))</f>
        <v>1</v>
      </c>
    </row>
    <row r="4835" customFormat="false" ht="15" hidden="false" customHeight="false" outlineLevel="0" collapsed="false">
      <c r="A4835" s="37" t="n">
        <v>1004065</v>
      </c>
      <c r="B4835" s="38" t="n">
        <v>46294</v>
      </c>
      <c r="C4835" s="39" t="n">
        <v>2</v>
      </c>
      <c r="D4835" s="39" t="s">
        <v>26</v>
      </c>
      <c r="E4835" s="39"/>
      <c r="F4835" s="41" t="n">
        <f aca="false">IF(A4835="","",MATCH(A4835,P_ID,1))</f>
        <v>4065</v>
      </c>
      <c r="G4835" s="41" t="str">
        <f aca="false">IF(A4835="","",INDEX(P_Svc,F4835))</f>
        <v>Standard</v>
      </c>
      <c r="H4835" s="41" t="str">
        <f aca="false">IF(A4835="","",INDEX(P_Zone,F4835))</f>
        <v>South</v>
      </c>
      <c r="I4835" s="41" t="n">
        <f aca="false">IF(A4835="","",IF(D4835="Delivered",IF(B4835&lt;=INDEX(P_Due,F4835),1,0),0))</f>
        <v>1</v>
      </c>
    </row>
    <row r="4836" customFormat="false" ht="15" hidden="false" customHeight="false" outlineLevel="0" collapsed="false">
      <c r="A4836" s="37" t="n">
        <v>1004067</v>
      </c>
      <c r="B4836" s="38" t="n">
        <v>46294</v>
      </c>
      <c r="C4836" s="39" t="n">
        <v>2</v>
      </c>
      <c r="D4836" s="39" t="s">
        <v>26</v>
      </c>
      <c r="E4836" s="39"/>
      <c r="F4836" s="41" t="n">
        <f aca="false">IF(A4836="","",MATCH(A4836,P_ID,1))</f>
        <v>4067</v>
      </c>
      <c r="G4836" s="41" t="str">
        <f aca="false">IF(A4836="","",INDEX(P_Svc,F4836))</f>
        <v>Standard</v>
      </c>
      <c r="H4836" s="41" t="str">
        <f aca="false">IF(A4836="","",INDEX(P_Zone,F4836))</f>
        <v>North</v>
      </c>
      <c r="I4836" s="41" t="n">
        <f aca="false">IF(A4836="","",IF(D4836="Delivered",IF(B4836&lt;=INDEX(P_Due,F4836),1,0),0))</f>
        <v>1</v>
      </c>
    </row>
    <row r="4837" customFormat="false" ht="15" hidden="false" customHeight="false" outlineLevel="0" collapsed="false">
      <c r="A4837" s="37" t="n">
        <v>1004075</v>
      </c>
      <c r="B4837" s="38" t="n">
        <v>46294</v>
      </c>
      <c r="C4837" s="39" t="n">
        <v>2</v>
      </c>
      <c r="D4837" s="39" t="s">
        <v>79</v>
      </c>
      <c r="E4837" s="39" t="s">
        <v>34</v>
      </c>
      <c r="F4837" s="41" t="n">
        <f aca="false">IF(A4837="","",MATCH(A4837,P_ID,1))</f>
        <v>4075</v>
      </c>
      <c r="G4837" s="41" t="str">
        <f aca="false">IF(A4837="","",INDEX(P_Svc,F4837))</f>
        <v>Economy</v>
      </c>
      <c r="H4837" s="41" t="str">
        <f aca="false">IF(A4837="","",INDEX(P_Zone,F4837))</f>
        <v>West</v>
      </c>
      <c r="I4837" s="41" t="n">
        <f aca="false">IF(A4837="","",IF(D4837="Delivered",IF(B4837&lt;=INDEX(P_Due,F4837),1,0),0))</f>
        <v>0</v>
      </c>
    </row>
    <row r="4838" customFormat="false" ht="15" hidden="false" customHeight="false" outlineLevel="0" collapsed="false">
      <c r="A4838" s="37" t="n">
        <v>1004088</v>
      </c>
      <c r="B4838" s="38" t="n">
        <v>46294</v>
      </c>
      <c r="C4838" s="39" t="n">
        <v>2</v>
      </c>
      <c r="D4838" s="39" t="s">
        <v>26</v>
      </c>
      <c r="E4838" s="39"/>
      <c r="F4838" s="41" t="n">
        <f aca="false">IF(A4838="","",MATCH(A4838,P_ID,1))</f>
        <v>4088</v>
      </c>
      <c r="G4838" s="41" t="str">
        <f aca="false">IF(A4838="","",INDEX(P_Svc,F4838))</f>
        <v>Standard</v>
      </c>
      <c r="H4838" s="41" t="str">
        <f aca="false">IF(A4838="","",INDEX(P_Zone,F4838))</f>
        <v>West</v>
      </c>
      <c r="I4838" s="41" t="n">
        <f aca="false">IF(A4838="","",IF(D4838="Delivered",IF(B4838&lt;=INDEX(P_Due,F4838),1,0),0))</f>
        <v>1</v>
      </c>
    </row>
    <row r="4839" customFormat="false" ht="15" hidden="false" customHeight="false" outlineLevel="0" collapsed="false">
      <c r="A4839" s="37" t="n">
        <v>1004095</v>
      </c>
      <c r="B4839" s="38" t="n">
        <v>46294</v>
      </c>
      <c r="C4839" s="39" t="n">
        <v>2</v>
      </c>
      <c r="D4839" s="39" t="s">
        <v>26</v>
      </c>
      <c r="E4839" s="39"/>
      <c r="F4839" s="41" t="n">
        <f aca="false">IF(A4839="","",MATCH(A4839,P_ID,1))</f>
        <v>4095</v>
      </c>
      <c r="G4839" s="41" t="str">
        <f aca="false">IF(A4839="","",INDEX(P_Svc,F4839))</f>
        <v>Standard</v>
      </c>
      <c r="H4839" s="41" t="str">
        <f aca="false">IF(A4839="","",INDEX(P_Zone,F4839))</f>
        <v>West</v>
      </c>
      <c r="I4839" s="41" t="n">
        <f aca="false">IF(A4839="","",IF(D4839="Delivered",IF(B4839&lt;=INDEX(P_Due,F4839),1,0),0))</f>
        <v>1</v>
      </c>
    </row>
    <row r="4840" customFormat="false" ht="15" hidden="false" customHeight="false" outlineLevel="0" collapsed="false">
      <c r="A4840" s="37" t="n">
        <v>1004099</v>
      </c>
      <c r="B4840" s="38" t="n">
        <v>46294</v>
      </c>
      <c r="C4840" s="39" t="n">
        <v>2</v>
      </c>
      <c r="D4840" s="39" t="s">
        <v>26</v>
      </c>
      <c r="E4840" s="39"/>
      <c r="F4840" s="41" t="n">
        <f aca="false">IF(A4840="","",MATCH(A4840,P_ID,1))</f>
        <v>4099</v>
      </c>
      <c r="G4840" s="41" t="str">
        <f aca="false">IF(A4840="","",INDEX(P_Svc,F4840))</f>
        <v>Economy</v>
      </c>
      <c r="H4840" s="41" t="str">
        <f aca="false">IF(A4840="","",INDEX(P_Zone,F4840))</f>
        <v>West</v>
      </c>
      <c r="I4840" s="41" t="n">
        <f aca="false">IF(A4840="","",IF(D4840="Delivered",IF(B4840&lt;=INDEX(P_Due,F4840),1,0),0))</f>
        <v>1</v>
      </c>
    </row>
    <row r="4841" customFormat="false" ht="15" hidden="false" customHeight="false" outlineLevel="0" collapsed="false">
      <c r="A4841" s="37" t="n">
        <v>1004104</v>
      </c>
      <c r="B4841" s="38" t="n">
        <v>46294</v>
      </c>
      <c r="C4841" s="39" t="n">
        <v>2</v>
      </c>
      <c r="D4841" s="39" t="s">
        <v>26</v>
      </c>
      <c r="E4841" s="39"/>
      <c r="F4841" s="41" t="n">
        <f aca="false">IF(A4841="","",MATCH(A4841,P_ID,1))</f>
        <v>4104</v>
      </c>
      <c r="G4841" s="41" t="str">
        <f aca="false">IF(A4841="","",INDEX(P_Svc,F4841))</f>
        <v>Standard</v>
      </c>
      <c r="H4841" s="41" t="str">
        <f aca="false">IF(A4841="","",INDEX(P_Zone,F4841))</f>
        <v>West</v>
      </c>
      <c r="I4841" s="41" t="n">
        <f aca="false">IF(A4841="","",IF(D4841="Delivered",IF(B4841&lt;=INDEX(P_Due,F4841),1,0),0))</f>
        <v>1</v>
      </c>
    </row>
    <row r="4842" customFormat="false" ht="15" hidden="false" customHeight="false" outlineLevel="0" collapsed="false">
      <c r="A4842" s="37" t="n">
        <v>1004112</v>
      </c>
      <c r="B4842" s="38" t="n">
        <v>46294</v>
      </c>
      <c r="C4842" s="39" t="n">
        <v>2</v>
      </c>
      <c r="D4842" s="39" t="s">
        <v>26</v>
      </c>
      <c r="E4842" s="39"/>
      <c r="F4842" s="41" t="n">
        <f aca="false">IF(A4842="","",MATCH(A4842,P_ID,1))</f>
        <v>4112</v>
      </c>
      <c r="G4842" s="41" t="str">
        <f aca="false">IF(A4842="","",INDEX(P_Svc,F4842))</f>
        <v>Standard</v>
      </c>
      <c r="H4842" s="41" t="str">
        <f aca="false">IF(A4842="","",INDEX(P_Zone,F4842))</f>
        <v>South</v>
      </c>
      <c r="I4842" s="41" t="n">
        <f aca="false">IF(A4842="","",IF(D4842="Delivered",IF(B4842&lt;=INDEX(P_Due,F4842),1,0),0))</f>
        <v>1</v>
      </c>
    </row>
    <row r="4843" customFormat="false" ht="15" hidden="false" customHeight="false" outlineLevel="0" collapsed="false">
      <c r="A4843" s="37" t="n">
        <v>1004116</v>
      </c>
      <c r="B4843" s="38" t="n">
        <v>46294</v>
      </c>
      <c r="C4843" s="39" t="n">
        <v>2</v>
      </c>
      <c r="D4843" s="39" t="s">
        <v>26</v>
      </c>
      <c r="E4843" s="39"/>
      <c r="F4843" s="41" t="n">
        <f aca="false">IF(A4843="","",MATCH(A4843,P_ID,1))</f>
        <v>4116</v>
      </c>
      <c r="G4843" s="41" t="str">
        <f aca="false">IF(A4843="","",INDEX(P_Svc,F4843))</f>
        <v>Standard</v>
      </c>
      <c r="H4843" s="41" t="str">
        <f aca="false">IF(A4843="","",INDEX(P_Zone,F4843))</f>
        <v>West</v>
      </c>
      <c r="I4843" s="41" t="n">
        <f aca="false">IF(A4843="","",IF(D4843="Delivered",IF(B4843&lt;=INDEX(P_Due,F4843),1,0),0))</f>
        <v>1</v>
      </c>
    </row>
    <row r="4844" customFormat="false" ht="15" hidden="false" customHeight="false" outlineLevel="0" collapsed="false">
      <c r="A4844" s="37" t="n">
        <v>1004155</v>
      </c>
      <c r="B4844" s="38" t="n">
        <v>46294</v>
      </c>
      <c r="C4844" s="39" t="n">
        <v>2</v>
      </c>
      <c r="D4844" s="39" t="s">
        <v>26</v>
      </c>
      <c r="E4844" s="39"/>
      <c r="F4844" s="41" t="n">
        <f aca="false">IF(A4844="","",MATCH(A4844,P_ID,1))</f>
        <v>4155</v>
      </c>
      <c r="G4844" s="41" t="str">
        <f aca="false">IF(A4844="","",INDEX(P_Svc,F4844))</f>
        <v>Express</v>
      </c>
      <c r="H4844" s="41" t="str">
        <f aca="false">IF(A4844="","",INDEX(P_Zone,F4844))</f>
        <v>West</v>
      </c>
      <c r="I4844" s="41" t="n">
        <f aca="false">IF(A4844="","",IF(D4844="Delivered",IF(B4844&lt;=INDEX(P_Due,F4844),1,0),0))</f>
        <v>0</v>
      </c>
    </row>
    <row r="4845" customFormat="false" ht="15" hidden="false" customHeight="false" outlineLevel="0" collapsed="false">
      <c r="A4845" s="37" t="n">
        <v>1004168</v>
      </c>
      <c r="B4845" s="38" t="n">
        <v>46294</v>
      </c>
      <c r="C4845" s="39" t="n">
        <v>2</v>
      </c>
      <c r="D4845" s="39" t="s">
        <v>26</v>
      </c>
      <c r="E4845" s="39"/>
      <c r="F4845" s="41" t="n">
        <f aca="false">IF(A4845="","",MATCH(A4845,P_ID,1))</f>
        <v>4168</v>
      </c>
      <c r="G4845" s="41" t="str">
        <f aca="false">IF(A4845="","",INDEX(P_Svc,F4845))</f>
        <v>Standard</v>
      </c>
      <c r="H4845" s="41" t="str">
        <f aca="false">IF(A4845="","",INDEX(P_Zone,F4845))</f>
        <v>East</v>
      </c>
      <c r="I4845" s="41" t="n">
        <f aca="false">IF(A4845="","",IF(D4845="Delivered",IF(B4845&lt;=INDEX(P_Due,F4845),1,0),0))</f>
        <v>1</v>
      </c>
    </row>
    <row r="4846" customFormat="false" ht="15" hidden="false" customHeight="false" outlineLevel="0" collapsed="false">
      <c r="A4846" s="37" t="n">
        <v>1004172</v>
      </c>
      <c r="B4846" s="38" t="n">
        <v>46294</v>
      </c>
      <c r="C4846" s="39" t="n">
        <v>2</v>
      </c>
      <c r="D4846" s="39" t="s">
        <v>26</v>
      </c>
      <c r="E4846" s="39"/>
      <c r="F4846" s="41" t="n">
        <f aca="false">IF(A4846="","",MATCH(A4846,P_ID,1))</f>
        <v>4172</v>
      </c>
      <c r="G4846" s="41" t="str">
        <f aca="false">IF(A4846="","",INDEX(P_Svc,F4846))</f>
        <v>Standard</v>
      </c>
      <c r="H4846" s="41" t="str">
        <f aca="false">IF(A4846="","",INDEX(P_Zone,F4846))</f>
        <v>Central</v>
      </c>
      <c r="I4846" s="41" t="n">
        <f aca="false">IF(A4846="","",IF(D4846="Delivered",IF(B4846&lt;=INDEX(P_Due,F4846),1,0),0))</f>
        <v>1</v>
      </c>
    </row>
    <row r="4847" customFormat="false" ht="15" hidden="false" customHeight="false" outlineLevel="0" collapsed="false">
      <c r="A4847" s="37" t="n">
        <v>1004179</v>
      </c>
      <c r="B4847" s="38" t="n">
        <v>46294</v>
      </c>
      <c r="C4847" s="39" t="n">
        <v>2</v>
      </c>
      <c r="D4847" s="39" t="s">
        <v>79</v>
      </c>
      <c r="E4847" s="39" t="s">
        <v>32</v>
      </c>
      <c r="F4847" s="41" t="n">
        <f aca="false">IF(A4847="","",MATCH(A4847,P_ID,1))</f>
        <v>4179</v>
      </c>
      <c r="G4847" s="41" t="str">
        <f aca="false">IF(A4847="","",INDEX(P_Svc,F4847))</f>
        <v>Standard</v>
      </c>
      <c r="H4847" s="41" t="str">
        <f aca="false">IF(A4847="","",INDEX(P_Zone,F4847))</f>
        <v>North</v>
      </c>
      <c r="I4847" s="41" t="n">
        <f aca="false">IF(A4847="","",IF(D4847="Delivered",IF(B4847&lt;=INDEX(P_Due,F4847),1,0),0))</f>
        <v>0</v>
      </c>
    </row>
    <row r="4848" customFormat="false" ht="15" hidden="false" customHeight="false" outlineLevel="0" collapsed="false">
      <c r="A4848" s="37" t="n">
        <v>1004180</v>
      </c>
      <c r="B4848" s="38" t="n">
        <v>46294</v>
      </c>
      <c r="C4848" s="39" t="n">
        <v>2</v>
      </c>
      <c r="D4848" s="39" t="s">
        <v>26</v>
      </c>
      <c r="E4848" s="39"/>
      <c r="F4848" s="41" t="n">
        <f aca="false">IF(A4848="","",MATCH(A4848,P_ID,1))</f>
        <v>4180</v>
      </c>
      <c r="G4848" s="41" t="str">
        <f aca="false">IF(A4848="","",INDEX(P_Svc,F4848))</f>
        <v>Standard</v>
      </c>
      <c r="H4848" s="41" t="str">
        <f aca="false">IF(A4848="","",INDEX(P_Zone,F4848))</f>
        <v>West</v>
      </c>
      <c r="I4848" s="41" t="n">
        <f aca="false">IF(A4848="","",IF(D4848="Delivered",IF(B4848&lt;=INDEX(P_Due,F4848),1,0),0))</f>
        <v>1</v>
      </c>
    </row>
    <row r="4849" customFormat="false" ht="15" hidden="false" customHeight="false" outlineLevel="0" collapsed="false">
      <c r="A4849" s="37" t="n">
        <v>1004188</v>
      </c>
      <c r="B4849" s="38" t="n">
        <v>46294</v>
      </c>
      <c r="C4849" s="39" t="n">
        <v>2</v>
      </c>
      <c r="D4849" s="39" t="s">
        <v>26</v>
      </c>
      <c r="E4849" s="39"/>
      <c r="F4849" s="41" t="n">
        <f aca="false">IF(A4849="","",MATCH(A4849,P_ID,1))</f>
        <v>4188</v>
      </c>
      <c r="G4849" s="41" t="str">
        <f aca="false">IF(A4849="","",INDEX(P_Svc,F4849))</f>
        <v>Standard</v>
      </c>
      <c r="H4849" s="41" t="str">
        <f aca="false">IF(A4849="","",INDEX(P_Zone,F4849))</f>
        <v>North</v>
      </c>
      <c r="I4849" s="41" t="n">
        <f aca="false">IF(A4849="","",IF(D4849="Delivered",IF(B4849&lt;=INDEX(P_Due,F4849),1,0),0))</f>
        <v>1</v>
      </c>
    </row>
    <row r="4850" customFormat="false" ht="15" hidden="false" customHeight="false" outlineLevel="0" collapsed="false">
      <c r="A4850" s="37" t="n">
        <v>1004190</v>
      </c>
      <c r="B4850" s="38" t="n">
        <v>46294</v>
      </c>
      <c r="C4850" s="39" t="n">
        <v>2</v>
      </c>
      <c r="D4850" s="39" t="s">
        <v>26</v>
      </c>
      <c r="E4850" s="39"/>
      <c r="F4850" s="41" t="n">
        <f aca="false">IF(A4850="","",MATCH(A4850,P_ID,1))</f>
        <v>4190</v>
      </c>
      <c r="G4850" s="41" t="str">
        <f aca="false">IF(A4850="","",INDEX(P_Svc,F4850))</f>
        <v>Standard</v>
      </c>
      <c r="H4850" s="41" t="str">
        <f aca="false">IF(A4850="","",INDEX(P_Zone,F4850))</f>
        <v>North</v>
      </c>
      <c r="I4850" s="41" t="n">
        <f aca="false">IF(A4850="","",IF(D4850="Delivered",IF(B4850&lt;=INDEX(P_Due,F4850),1,0),0))</f>
        <v>1</v>
      </c>
    </row>
    <row r="4851" customFormat="false" ht="15" hidden="false" customHeight="false" outlineLevel="0" collapsed="false">
      <c r="A4851" s="37" t="n">
        <v>1004223</v>
      </c>
      <c r="B4851" s="38" t="n">
        <v>46294</v>
      </c>
      <c r="C4851" s="39" t="n">
        <v>2</v>
      </c>
      <c r="D4851" s="39" t="s">
        <v>26</v>
      </c>
      <c r="E4851" s="39"/>
      <c r="F4851" s="41" t="n">
        <f aca="false">IF(A4851="","",MATCH(A4851,P_ID,1))</f>
        <v>4223</v>
      </c>
      <c r="G4851" s="41" t="str">
        <f aca="false">IF(A4851="","",INDEX(P_Svc,F4851))</f>
        <v>Standard</v>
      </c>
      <c r="H4851" s="41" t="str">
        <f aca="false">IF(A4851="","",INDEX(P_Zone,F4851))</f>
        <v>East</v>
      </c>
      <c r="I4851" s="41" t="n">
        <f aca="false">IF(A4851="","",IF(D4851="Delivered",IF(B4851&lt;=INDEX(P_Due,F4851),1,0),0))</f>
        <v>1</v>
      </c>
    </row>
    <row r="4852" customFormat="false" ht="15" hidden="false" customHeight="false" outlineLevel="0" collapsed="false">
      <c r="A4852" s="37" t="n">
        <v>1004224</v>
      </c>
      <c r="B4852" s="38" t="n">
        <v>46294</v>
      </c>
      <c r="C4852" s="39" t="n">
        <v>1</v>
      </c>
      <c r="D4852" s="39" t="s">
        <v>26</v>
      </c>
      <c r="E4852" s="39"/>
      <c r="F4852" s="41" t="n">
        <f aca="false">IF(A4852="","",MATCH(A4852,P_ID,1))</f>
        <v>4224</v>
      </c>
      <c r="G4852" s="41" t="str">
        <f aca="false">IF(A4852="","",INDEX(P_Svc,F4852))</f>
        <v>Economy</v>
      </c>
      <c r="H4852" s="41" t="str">
        <f aca="false">IF(A4852="","",INDEX(P_Zone,F4852))</f>
        <v>East</v>
      </c>
      <c r="I4852" s="41" t="n">
        <f aca="false">IF(A4852="","",IF(D4852="Delivered",IF(B4852&lt;=INDEX(P_Due,F4852),1,0),0))</f>
        <v>1</v>
      </c>
    </row>
    <row r="4853" customFormat="false" ht="15" hidden="false" customHeight="false" outlineLevel="0" collapsed="false">
      <c r="A4853" s="37" t="n">
        <v>1004258</v>
      </c>
      <c r="B4853" s="38" t="n">
        <v>46294</v>
      </c>
      <c r="C4853" s="39" t="n">
        <v>1</v>
      </c>
      <c r="D4853" s="39" t="s">
        <v>26</v>
      </c>
      <c r="E4853" s="39"/>
      <c r="F4853" s="41" t="n">
        <f aca="false">IF(A4853="","",MATCH(A4853,P_ID,1))</f>
        <v>4258</v>
      </c>
      <c r="G4853" s="41" t="str">
        <f aca="false">IF(A4853="","",INDEX(P_Svc,F4853))</f>
        <v>Standard</v>
      </c>
      <c r="H4853" s="41" t="str">
        <f aca="false">IF(A4853="","",INDEX(P_Zone,F4853))</f>
        <v>North</v>
      </c>
      <c r="I4853" s="41" t="n">
        <f aca="false">IF(A4853="","",IF(D4853="Delivered",IF(B4853&lt;=INDEX(P_Due,F4853),1,0),0))</f>
        <v>1</v>
      </c>
    </row>
    <row r="4854" customFormat="false" ht="15" hidden="false" customHeight="false" outlineLevel="0" collapsed="false">
      <c r="A4854" s="37" t="n">
        <v>1004268</v>
      </c>
      <c r="B4854" s="38" t="n">
        <v>46294</v>
      </c>
      <c r="C4854" s="39" t="n">
        <v>2</v>
      </c>
      <c r="D4854" s="39" t="s">
        <v>26</v>
      </c>
      <c r="E4854" s="39"/>
      <c r="F4854" s="41" t="n">
        <f aca="false">IF(A4854="","",MATCH(A4854,P_ID,1))</f>
        <v>4268</v>
      </c>
      <c r="G4854" s="41" t="str">
        <f aca="false">IF(A4854="","",INDEX(P_Svc,F4854))</f>
        <v>Standard</v>
      </c>
      <c r="H4854" s="41" t="str">
        <f aca="false">IF(A4854="","",INDEX(P_Zone,F4854))</f>
        <v>North</v>
      </c>
      <c r="I4854" s="41" t="n">
        <f aca="false">IF(A4854="","",IF(D4854="Delivered",IF(B4854&lt;=INDEX(P_Due,F4854),1,0),0))</f>
        <v>1</v>
      </c>
    </row>
    <row r="4855" customFormat="false" ht="15" hidden="false" customHeight="false" outlineLevel="0" collapsed="false">
      <c r="A4855" s="37" t="n">
        <v>1004275</v>
      </c>
      <c r="B4855" s="38" t="n">
        <v>46294</v>
      </c>
      <c r="C4855" s="39" t="n">
        <v>2</v>
      </c>
      <c r="D4855" s="39" t="s">
        <v>79</v>
      </c>
      <c r="E4855" s="39" t="s">
        <v>32</v>
      </c>
      <c r="F4855" s="41" t="n">
        <f aca="false">IF(A4855="","",MATCH(A4855,P_ID,1))</f>
        <v>4275</v>
      </c>
      <c r="G4855" s="41" t="str">
        <f aca="false">IF(A4855="","",INDEX(P_Svc,F4855))</f>
        <v>Economy</v>
      </c>
      <c r="H4855" s="41" t="str">
        <f aca="false">IF(A4855="","",INDEX(P_Zone,F4855))</f>
        <v>East</v>
      </c>
      <c r="I4855" s="41" t="n">
        <f aca="false">IF(A4855="","",IF(D4855="Delivered",IF(B4855&lt;=INDEX(P_Due,F4855),1,0),0))</f>
        <v>0</v>
      </c>
    </row>
    <row r="4856" customFormat="false" ht="15" hidden="false" customHeight="false" outlineLevel="0" collapsed="false">
      <c r="A4856" s="37" t="n">
        <v>1004280</v>
      </c>
      <c r="B4856" s="38" t="n">
        <v>46294</v>
      </c>
      <c r="C4856" s="39" t="n">
        <v>2</v>
      </c>
      <c r="D4856" s="39" t="s">
        <v>26</v>
      </c>
      <c r="E4856" s="39"/>
      <c r="F4856" s="41" t="n">
        <f aca="false">IF(A4856="","",MATCH(A4856,P_ID,1))</f>
        <v>4280</v>
      </c>
      <c r="G4856" s="41" t="str">
        <f aca="false">IF(A4856="","",INDEX(P_Svc,F4856))</f>
        <v>Standard</v>
      </c>
      <c r="H4856" s="41" t="str">
        <f aca="false">IF(A4856="","",INDEX(P_Zone,F4856))</f>
        <v>West</v>
      </c>
      <c r="I4856" s="41" t="n">
        <f aca="false">IF(A4856="","",IF(D4856="Delivered",IF(B4856&lt;=INDEX(P_Due,F4856),1,0),0))</f>
        <v>1</v>
      </c>
    </row>
    <row r="4857" customFormat="false" ht="15" hidden="false" customHeight="false" outlineLevel="0" collapsed="false">
      <c r="A4857" s="37" t="n">
        <v>1004281</v>
      </c>
      <c r="B4857" s="38" t="n">
        <v>46294</v>
      </c>
      <c r="C4857" s="39" t="n">
        <v>2</v>
      </c>
      <c r="D4857" s="39" t="s">
        <v>26</v>
      </c>
      <c r="E4857" s="39"/>
      <c r="F4857" s="41" t="n">
        <f aca="false">IF(A4857="","",MATCH(A4857,P_ID,1))</f>
        <v>4281</v>
      </c>
      <c r="G4857" s="41" t="str">
        <f aca="false">IF(A4857="","",INDEX(P_Svc,F4857))</f>
        <v>Economy</v>
      </c>
      <c r="H4857" s="41" t="str">
        <f aca="false">IF(A4857="","",INDEX(P_Zone,F4857))</f>
        <v>North</v>
      </c>
      <c r="I4857" s="41" t="n">
        <f aca="false">IF(A4857="","",IF(D4857="Delivered",IF(B4857&lt;=INDEX(P_Due,F4857),1,0),0))</f>
        <v>1</v>
      </c>
    </row>
    <row r="4858" customFormat="false" ht="15" hidden="false" customHeight="false" outlineLevel="0" collapsed="false">
      <c r="A4858" s="37" t="n">
        <v>1004292</v>
      </c>
      <c r="B4858" s="38" t="n">
        <v>46294</v>
      </c>
      <c r="C4858" s="39" t="n">
        <v>2</v>
      </c>
      <c r="D4858" s="39" t="s">
        <v>79</v>
      </c>
      <c r="E4858" s="39" t="s">
        <v>32</v>
      </c>
      <c r="F4858" s="41" t="n">
        <f aca="false">IF(A4858="","",MATCH(A4858,P_ID,1))</f>
        <v>4292</v>
      </c>
      <c r="G4858" s="41" t="str">
        <f aca="false">IF(A4858="","",INDEX(P_Svc,F4858))</f>
        <v>Economy</v>
      </c>
      <c r="H4858" s="41" t="str">
        <f aca="false">IF(A4858="","",INDEX(P_Zone,F4858))</f>
        <v>East</v>
      </c>
      <c r="I4858" s="41" t="n">
        <f aca="false">IF(A4858="","",IF(D4858="Delivered",IF(B4858&lt;=INDEX(P_Due,F4858),1,0),0))</f>
        <v>0</v>
      </c>
    </row>
    <row r="4859" customFormat="false" ht="15" hidden="false" customHeight="false" outlineLevel="0" collapsed="false">
      <c r="A4859" s="37" t="n">
        <v>1004296</v>
      </c>
      <c r="B4859" s="38" t="n">
        <v>46294</v>
      </c>
      <c r="C4859" s="39" t="n">
        <v>2</v>
      </c>
      <c r="D4859" s="39" t="s">
        <v>26</v>
      </c>
      <c r="E4859" s="39"/>
      <c r="F4859" s="41" t="n">
        <f aca="false">IF(A4859="","",MATCH(A4859,P_ID,1))</f>
        <v>4296</v>
      </c>
      <c r="G4859" s="41" t="str">
        <f aca="false">IF(A4859="","",INDEX(P_Svc,F4859))</f>
        <v>Standard</v>
      </c>
      <c r="H4859" s="41" t="str">
        <f aca="false">IF(A4859="","",INDEX(P_Zone,F4859))</f>
        <v>North</v>
      </c>
      <c r="I4859" s="41" t="n">
        <f aca="false">IF(A4859="","",IF(D4859="Delivered",IF(B4859&lt;=INDEX(P_Due,F4859),1,0),0))</f>
        <v>1</v>
      </c>
    </row>
    <row r="4860" customFormat="false" ht="15" hidden="false" customHeight="false" outlineLevel="0" collapsed="false">
      <c r="A4860" s="37" t="n">
        <v>1004302</v>
      </c>
      <c r="B4860" s="38" t="n">
        <v>46294</v>
      </c>
      <c r="C4860" s="39" t="n">
        <v>1</v>
      </c>
      <c r="D4860" s="39" t="s">
        <v>26</v>
      </c>
      <c r="E4860" s="39"/>
      <c r="F4860" s="41" t="n">
        <f aca="false">IF(A4860="","",MATCH(A4860,P_ID,1))</f>
        <v>4302</v>
      </c>
      <c r="G4860" s="41" t="str">
        <f aca="false">IF(A4860="","",INDEX(P_Svc,F4860))</f>
        <v>Economy</v>
      </c>
      <c r="H4860" s="41" t="str">
        <f aca="false">IF(A4860="","",INDEX(P_Zone,F4860))</f>
        <v>West</v>
      </c>
      <c r="I4860" s="41" t="n">
        <f aca="false">IF(A4860="","",IF(D4860="Delivered",IF(B4860&lt;=INDEX(P_Due,F4860),1,0),0))</f>
        <v>1</v>
      </c>
    </row>
    <row r="4861" customFormat="false" ht="15" hidden="false" customHeight="false" outlineLevel="0" collapsed="false">
      <c r="A4861" s="37" t="n">
        <v>1004303</v>
      </c>
      <c r="B4861" s="38" t="n">
        <v>46294</v>
      </c>
      <c r="C4861" s="39" t="n">
        <v>1</v>
      </c>
      <c r="D4861" s="39" t="s">
        <v>26</v>
      </c>
      <c r="E4861" s="39"/>
      <c r="F4861" s="41" t="n">
        <f aca="false">IF(A4861="","",MATCH(A4861,P_ID,1))</f>
        <v>4303</v>
      </c>
      <c r="G4861" s="41" t="str">
        <f aca="false">IF(A4861="","",INDEX(P_Svc,F4861))</f>
        <v>Standard</v>
      </c>
      <c r="H4861" s="41" t="str">
        <f aca="false">IF(A4861="","",INDEX(P_Zone,F4861))</f>
        <v>North</v>
      </c>
      <c r="I4861" s="41" t="n">
        <f aca="false">IF(A4861="","",IF(D4861="Delivered",IF(B4861&lt;=INDEX(P_Due,F4861),1,0),0))</f>
        <v>1</v>
      </c>
    </row>
    <row r="4862" customFormat="false" ht="15" hidden="false" customHeight="false" outlineLevel="0" collapsed="false">
      <c r="A4862" s="37" t="n">
        <v>1004304</v>
      </c>
      <c r="B4862" s="38" t="n">
        <v>46294</v>
      </c>
      <c r="C4862" s="39" t="n">
        <v>1</v>
      </c>
      <c r="D4862" s="39" t="s">
        <v>26</v>
      </c>
      <c r="E4862" s="39"/>
      <c r="F4862" s="41" t="n">
        <f aca="false">IF(A4862="","",MATCH(A4862,P_ID,1))</f>
        <v>4304</v>
      </c>
      <c r="G4862" s="41" t="str">
        <f aca="false">IF(A4862="","",INDEX(P_Svc,F4862))</f>
        <v>Standard</v>
      </c>
      <c r="H4862" s="41" t="str">
        <f aca="false">IF(A4862="","",INDEX(P_Zone,F4862))</f>
        <v>Central</v>
      </c>
      <c r="I4862" s="41" t="n">
        <f aca="false">IF(A4862="","",IF(D4862="Delivered",IF(B4862&lt;=INDEX(P_Due,F4862),1,0),0))</f>
        <v>1</v>
      </c>
    </row>
    <row r="4863" customFormat="false" ht="15" hidden="false" customHeight="false" outlineLevel="0" collapsed="false">
      <c r="A4863" s="37" t="n">
        <v>1004305</v>
      </c>
      <c r="B4863" s="38" t="n">
        <v>46294</v>
      </c>
      <c r="C4863" s="39" t="n">
        <v>1</v>
      </c>
      <c r="D4863" s="39" t="s">
        <v>79</v>
      </c>
      <c r="E4863" s="39" t="s">
        <v>32</v>
      </c>
      <c r="F4863" s="41" t="n">
        <f aca="false">IF(A4863="","",MATCH(A4863,P_ID,1))</f>
        <v>4305</v>
      </c>
      <c r="G4863" s="41" t="str">
        <f aca="false">IF(A4863="","",INDEX(P_Svc,F4863))</f>
        <v>Standard</v>
      </c>
      <c r="H4863" s="41" t="str">
        <f aca="false">IF(A4863="","",INDEX(P_Zone,F4863))</f>
        <v>East</v>
      </c>
      <c r="I4863" s="41" t="n">
        <f aca="false">IF(A4863="","",IF(D4863="Delivered",IF(B4863&lt;=INDEX(P_Due,F4863),1,0),0))</f>
        <v>0</v>
      </c>
    </row>
    <row r="4864" customFormat="false" ht="15" hidden="false" customHeight="false" outlineLevel="0" collapsed="false">
      <c r="A4864" s="37" t="n">
        <v>1004306</v>
      </c>
      <c r="B4864" s="38" t="n">
        <v>46294</v>
      </c>
      <c r="C4864" s="39" t="n">
        <v>1</v>
      </c>
      <c r="D4864" s="39" t="s">
        <v>26</v>
      </c>
      <c r="E4864" s="39"/>
      <c r="F4864" s="41" t="n">
        <f aca="false">IF(A4864="","",MATCH(A4864,P_ID,1))</f>
        <v>4306</v>
      </c>
      <c r="G4864" s="41" t="str">
        <f aca="false">IF(A4864="","",INDEX(P_Svc,F4864))</f>
        <v>Standard</v>
      </c>
      <c r="H4864" s="41" t="str">
        <f aca="false">IF(A4864="","",INDEX(P_Zone,F4864))</f>
        <v>North</v>
      </c>
      <c r="I4864" s="41" t="n">
        <f aca="false">IF(A4864="","",IF(D4864="Delivered",IF(B4864&lt;=INDEX(P_Due,F4864),1,0),0))</f>
        <v>1</v>
      </c>
    </row>
    <row r="4865" customFormat="false" ht="15" hidden="false" customHeight="false" outlineLevel="0" collapsed="false">
      <c r="A4865" s="37" t="n">
        <v>1004307</v>
      </c>
      <c r="B4865" s="38" t="n">
        <v>46294</v>
      </c>
      <c r="C4865" s="39" t="n">
        <v>1</v>
      </c>
      <c r="D4865" s="39" t="s">
        <v>26</v>
      </c>
      <c r="E4865" s="39"/>
      <c r="F4865" s="41" t="n">
        <f aca="false">IF(A4865="","",MATCH(A4865,P_ID,1))</f>
        <v>4307</v>
      </c>
      <c r="G4865" s="41" t="str">
        <f aca="false">IF(A4865="","",INDEX(P_Svc,F4865))</f>
        <v>Standard</v>
      </c>
      <c r="H4865" s="41" t="str">
        <f aca="false">IF(A4865="","",INDEX(P_Zone,F4865))</f>
        <v>South</v>
      </c>
      <c r="I4865" s="41" t="n">
        <f aca="false">IF(A4865="","",IF(D4865="Delivered",IF(B4865&lt;=INDEX(P_Due,F4865),1,0),0))</f>
        <v>1</v>
      </c>
    </row>
    <row r="4866" customFormat="false" ht="15" hidden="false" customHeight="false" outlineLevel="0" collapsed="false">
      <c r="A4866" s="37" t="n">
        <v>1004308</v>
      </c>
      <c r="B4866" s="38" t="n">
        <v>46294</v>
      </c>
      <c r="C4866" s="39" t="n">
        <v>1</v>
      </c>
      <c r="D4866" s="39" t="s">
        <v>26</v>
      </c>
      <c r="E4866" s="39"/>
      <c r="F4866" s="41" t="n">
        <f aca="false">IF(A4866="","",MATCH(A4866,P_ID,1))</f>
        <v>4308</v>
      </c>
      <c r="G4866" s="41" t="str">
        <f aca="false">IF(A4866="","",INDEX(P_Svc,F4866))</f>
        <v>Standard</v>
      </c>
      <c r="H4866" s="41" t="str">
        <f aca="false">IF(A4866="","",INDEX(P_Zone,F4866))</f>
        <v>South</v>
      </c>
      <c r="I4866" s="41" t="n">
        <f aca="false">IF(A4866="","",IF(D4866="Delivered",IF(B4866&lt;=INDEX(P_Due,F4866),1,0),0))</f>
        <v>1</v>
      </c>
    </row>
    <row r="4867" customFormat="false" ht="15" hidden="false" customHeight="false" outlineLevel="0" collapsed="false">
      <c r="A4867" s="37" t="n">
        <v>1004309</v>
      </c>
      <c r="B4867" s="38" t="n">
        <v>46294</v>
      </c>
      <c r="C4867" s="39" t="n">
        <v>1</v>
      </c>
      <c r="D4867" s="39" t="s">
        <v>26</v>
      </c>
      <c r="E4867" s="39"/>
      <c r="F4867" s="41" t="n">
        <f aca="false">IF(A4867="","",MATCH(A4867,P_ID,1))</f>
        <v>4309</v>
      </c>
      <c r="G4867" s="41" t="str">
        <f aca="false">IF(A4867="","",INDEX(P_Svc,F4867))</f>
        <v>Standard</v>
      </c>
      <c r="H4867" s="41" t="str">
        <f aca="false">IF(A4867="","",INDEX(P_Zone,F4867))</f>
        <v>North</v>
      </c>
      <c r="I4867" s="41" t="n">
        <f aca="false">IF(A4867="","",IF(D4867="Delivered",IF(B4867&lt;=INDEX(P_Due,F4867),1,0),0))</f>
        <v>1</v>
      </c>
    </row>
    <row r="4868" customFormat="false" ht="15" hidden="false" customHeight="false" outlineLevel="0" collapsed="false">
      <c r="A4868" s="37" t="n">
        <v>1004310</v>
      </c>
      <c r="B4868" s="38" t="n">
        <v>46294</v>
      </c>
      <c r="C4868" s="39" t="n">
        <v>1</v>
      </c>
      <c r="D4868" s="39" t="s">
        <v>26</v>
      </c>
      <c r="E4868" s="39"/>
      <c r="F4868" s="41" t="n">
        <f aca="false">IF(A4868="","",MATCH(A4868,P_ID,1))</f>
        <v>4310</v>
      </c>
      <c r="G4868" s="41" t="str">
        <f aca="false">IF(A4868="","",INDEX(P_Svc,F4868))</f>
        <v>Standard</v>
      </c>
      <c r="H4868" s="41" t="str">
        <f aca="false">IF(A4868="","",INDEX(P_Zone,F4868))</f>
        <v>South</v>
      </c>
      <c r="I4868" s="41" t="n">
        <f aca="false">IF(A4868="","",IF(D4868="Delivered",IF(B4868&lt;=INDEX(P_Due,F4868),1,0),0))</f>
        <v>1</v>
      </c>
    </row>
    <row r="4869" customFormat="false" ht="15" hidden="false" customHeight="false" outlineLevel="0" collapsed="false">
      <c r="A4869" s="37" t="n">
        <v>1004311</v>
      </c>
      <c r="B4869" s="38" t="n">
        <v>46294</v>
      </c>
      <c r="C4869" s="39" t="n">
        <v>1</v>
      </c>
      <c r="D4869" s="39" t="s">
        <v>26</v>
      </c>
      <c r="E4869" s="39"/>
      <c r="F4869" s="41" t="n">
        <f aca="false">IF(A4869="","",MATCH(A4869,P_ID,1))</f>
        <v>4311</v>
      </c>
      <c r="G4869" s="41" t="str">
        <f aca="false">IF(A4869="","",INDEX(P_Svc,F4869))</f>
        <v>Standard</v>
      </c>
      <c r="H4869" s="41" t="str">
        <f aca="false">IF(A4869="","",INDEX(P_Zone,F4869))</f>
        <v>Central</v>
      </c>
      <c r="I4869" s="41" t="n">
        <f aca="false">IF(A4869="","",IF(D4869="Delivered",IF(B4869&lt;=INDEX(P_Due,F4869),1,0),0))</f>
        <v>1</v>
      </c>
    </row>
    <row r="4870" customFormat="false" ht="15" hidden="false" customHeight="false" outlineLevel="0" collapsed="false">
      <c r="A4870" s="37" t="n">
        <v>1004312</v>
      </c>
      <c r="B4870" s="38" t="n">
        <v>46294</v>
      </c>
      <c r="C4870" s="39" t="n">
        <v>1</v>
      </c>
      <c r="D4870" s="39" t="s">
        <v>26</v>
      </c>
      <c r="E4870" s="39"/>
      <c r="F4870" s="41" t="n">
        <f aca="false">IF(A4870="","",MATCH(A4870,P_ID,1))</f>
        <v>4312</v>
      </c>
      <c r="G4870" s="41" t="str">
        <f aca="false">IF(A4870="","",INDEX(P_Svc,F4870))</f>
        <v>Standard</v>
      </c>
      <c r="H4870" s="41" t="str">
        <f aca="false">IF(A4870="","",INDEX(P_Zone,F4870))</f>
        <v>West</v>
      </c>
      <c r="I4870" s="41" t="n">
        <f aca="false">IF(A4870="","",IF(D4870="Delivered",IF(B4870&lt;=INDEX(P_Due,F4870),1,0),0))</f>
        <v>1</v>
      </c>
    </row>
    <row r="4871" customFormat="false" ht="15" hidden="false" customHeight="false" outlineLevel="0" collapsed="false">
      <c r="A4871" s="37" t="n">
        <v>1004313</v>
      </c>
      <c r="B4871" s="38" t="n">
        <v>46294</v>
      </c>
      <c r="C4871" s="39" t="n">
        <v>1</v>
      </c>
      <c r="D4871" s="39" t="s">
        <v>26</v>
      </c>
      <c r="E4871" s="39"/>
      <c r="F4871" s="41" t="n">
        <f aca="false">IF(A4871="","",MATCH(A4871,P_ID,1))</f>
        <v>4313</v>
      </c>
      <c r="G4871" s="41" t="str">
        <f aca="false">IF(A4871="","",INDEX(P_Svc,F4871))</f>
        <v>Economy</v>
      </c>
      <c r="H4871" s="41" t="str">
        <f aca="false">IF(A4871="","",INDEX(P_Zone,F4871))</f>
        <v>South</v>
      </c>
      <c r="I4871" s="41" t="n">
        <f aca="false">IF(A4871="","",IF(D4871="Delivered",IF(B4871&lt;=INDEX(P_Due,F4871),1,0),0))</f>
        <v>1</v>
      </c>
    </row>
    <row r="4872" customFormat="false" ht="15" hidden="false" customHeight="false" outlineLevel="0" collapsed="false">
      <c r="A4872" s="37" t="n">
        <v>1004315</v>
      </c>
      <c r="B4872" s="38" t="n">
        <v>46294</v>
      </c>
      <c r="C4872" s="39" t="n">
        <v>1</v>
      </c>
      <c r="D4872" s="39" t="s">
        <v>26</v>
      </c>
      <c r="E4872" s="39"/>
      <c r="F4872" s="41" t="n">
        <f aca="false">IF(A4872="","",MATCH(A4872,P_ID,1))</f>
        <v>4315</v>
      </c>
      <c r="G4872" s="41" t="str">
        <f aca="false">IF(A4872="","",INDEX(P_Svc,F4872))</f>
        <v>Standard</v>
      </c>
      <c r="H4872" s="41" t="str">
        <f aca="false">IF(A4872="","",INDEX(P_Zone,F4872))</f>
        <v>North</v>
      </c>
      <c r="I4872" s="41" t="n">
        <f aca="false">IF(A4872="","",IF(D4872="Delivered",IF(B4872&lt;=INDEX(P_Due,F4872),1,0),0))</f>
        <v>1</v>
      </c>
    </row>
    <row r="4873" customFormat="false" ht="15" hidden="false" customHeight="false" outlineLevel="0" collapsed="false">
      <c r="A4873" s="37" t="n">
        <v>1004316</v>
      </c>
      <c r="B4873" s="38" t="n">
        <v>46294</v>
      </c>
      <c r="C4873" s="39" t="n">
        <v>1</v>
      </c>
      <c r="D4873" s="39" t="s">
        <v>26</v>
      </c>
      <c r="E4873" s="39"/>
      <c r="F4873" s="41" t="n">
        <f aca="false">IF(A4873="","",MATCH(A4873,P_ID,1))</f>
        <v>4316</v>
      </c>
      <c r="G4873" s="41" t="str">
        <f aca="false">IF(A4873="","",INDEX(P_Svc,F4873))</f>
        <v>Standard</v>
      </c>
      <c r="H4873" s="41" t="str">
        <f aca="false">IF(A4873="","",INDEX(P_Zone,F4873))</f>
        <v>East</v>
      </c>
      <c r="I4873" s="41" t="n">
        <f aca="false">IF(A4873="","",IF(D4873="Delivered",IF(B4873&lt;=INDEX(P_Due,F4873),1,0),0))</f>
        <v>1</v>
      </c>
    </row>
    <row r="4874" customFormat="false" ht="15" hidden="false" customHeight="false" outlineLevel="0" collapsed="false">
      <c r="A4874" s="37" t="n">
        <v>1004317</v>
      </c>
      <c r="B4874" s="38" t="n">
        <v>46294</v>
      </c>
      <c r="C4874" s="39" t="n">
        <v>1</v>
      </c>
      <c r="D4874" s="39" t="s">
        <v>26</v>
      </c>
      <c r="E4874" s="39"/>
      <c r="F4874" s="41" t="n">
        <f aca="false">IF(A4874="","",MATCH(A4874,P_ID,1))</f>
        <v>4317</v>
      </c>
      <c r="G4874" s="41" t="str">
        <f aca="false">IF(A4874="","",INDEX(P_Svc,F4874))</f>
        <v>Standard</v>
      </c>
      <c r="H4874" s="41" t="str">
        <f aca="false">IF(A4874="","",INDEX(P_Zone,F4874))</f>
        <v>Central</v>
      </c>
      <c r="I4874" s="41" t="n">
        <f aca="false">IF(A4874="","",IF(D4874="Delivered",IF(B4874&lt;=INDEX(P_Due,F4874),1,0),0))</f>
        <v>1</v>
      </c>
    </row>
    <row r="4875" customFormat="false" ht="15" hidden="false" customHeight="false" outlineLevel="0" collapsed="false">
      <c r="A4875" s="37" t="n">
        <v>1004318</v>
      </c>
      <c r="B4875" s="38" t="n">
        <v>46294</v>
      </c>
      <c r="C4875" s="39" t="n">
        <v>1</v>
      </c>
      <c r="D4875" s="39" t="s">
        <v>26</v>
      </c>
      <c r="E4875" s="39"/>
      <c r="F4875" s="41" t="n">
        <f aca="false">IF(A4875="","",MATCH(A4875,P_ID,1))</f>
        <v>4318</v>
      </c>
      <c r="G4875" s="41" t="str">
        <f aca="false">IF(A4875="","",INDEX(P_Svc,F4875))</f>
        <v>Standard</v>
      </c>
      <c r="H4875" s="41" t="str">
        <f aca="false">IF(A4875="","",INDEX(P_Zone,F4875))</f>
        <v>East</v>
      </c>
      <c r="I4875" s="41" t="n">
        <f aca="false">IF(A4875="","",IF(D4875="Delivered",IF(B4875&lt;=INDEX(P_Due,F4875),1,0),0))</f>
        <v>1</v>
      </c>
    </row>
    <row r="4876" customFormat="false" ht="15" hidden="false" customHeight="false" outlineLevel="0" collapsed="false">
      <c r="A4876" s="37" t="n">
        <v>1004319</v>
      </c>
      <c r="B4876" s="38" t="n">
        <v>46294</v>
      </c>
      <c r="C4876" s="39" t="n">
        <v>1</v>
      </c>
      <c r="D4876" s="39" t="s">
        <v>26</v>
      </c>
      <c r="E4876" s="39"/>
      <c r="F4876" s="41" t="n">
        <f aca="false">IF(A4876="","",MATCH(A4876,P_ID,1))</f>
        <v>4319</v>
      </c>
      <c r="G4876" s="41" t="str">
        <f aca="false">IF(A4876="","",INDEX(P_Svc,F4876))</f>
        <v>Economy</v>
      </c>
      <c r="H4876" s="41" t="str">
        <f aca="false">IF(A4876="","",INDEX(P_Zone,F4876))</f>
        <v>North</v>
      </c>
      <c r="I4876" s="41" t="n">
        <f aca="false">IF(A4876="","",IF(D4876="Delivered",IF(B4876&lt;=INDEX(P_Due,F4876),1,0),0))</f>
        <v>1</v>
      </c>
    </row>
    <row r="4877" customFormat="false" ht="15" hidden="false" customHeight="false" outlineLevel="0" collapsed="false">
      <c r="A4877" s="37" t="n">
        <v>1004320</v>
      </c>
      <c r="B4877" s="38" t="n">
        <v>46294</v>
      </c>
      <c r="C4877" s="39" t="n">
        <v>1</v>
      </c>
      <c r="D4877" s="39" t="s">
        <v>26</v>
      </c>
      <c r="E4877" s="39"/>
      <c r="F4877" s="41" t="n">
        <f aca="false">IF(A4877="","",MATCH(A4877,P_ID,1))</f>
        <v>4320</v>
      </c>
      <c r="G4877" s="41" t="str">
        <f aca="false">IF(A4877="","",INDEX(P_Svc,F4877))</f>
        <v>Economy</v>
      </c>
      <c r="H4877" s="41" t="str">
        <f aca="false">IF(A4877="","",INDEX(P_Zone,F4877))</f>
        <v>Central</v>
      </c>
      <c r="I4877" s="41" t="n">
        <f aca="false">IF(A4877="","",IF(D4877="Delivered",IF(B4877&lt;=INDEX(P_Due,F4877),1,0),0))</f>
        <v>1</v>
      </c>
    </row>
    <row r="4878" customFormat="false" ht="15" hidden="false" customHeight="false" outlineLevel="0" collapsed="false">
      <c r="A4878" s="37" t="n">
        <v>1004321</v>
      </c>
      <c r="B4878" s="38" t="n">
        <v>46294</v>
      </c>
      <c r="C4878" s="39" t="n">
        <v>1</v>
      </c>
      <c r="D4878" s="39" t="s">
        <v>26</v>
      </c>
      <c r="E4878" s="39"/>
      <c r="F4878" s="41" t="n">
        <f aca="false">IF(A4878="","",MATCH(A4878,P_ID,1))</f>
        <v>4321</v>
      </c>
      <c r="G4878" s="41" t="str">
        <f aca="false">IF(A4878="","",INDEX(P_Svc,F4878))</f>
        <v>Standard</v>
      </c>
      <c r="H4878" s="41" t="str">
        <f aca="false">IF(A4878="","",INDEX(P_Zone,F4878))</f>
        <v>West</v>
      </c>
      <c r="I4878" s="41" t="n">
        <f aca="false">IF(A4878="","",IF(D4878="Delivered",IF(B4878&lt;=INDEX(P_Due,F4878),1,0),0))</f>
        <v>1</v>
      </c>
    </row>
    <row r="4879" customFormat="false" ht="15" hidden="false" customHeight="false" outlineLevel="0" collapsed="false">
      <c r="A4879" s="37" t="n">
        <v>1004322</v>
      </c>
      <c r="B4879" s="38" t="n">
        <v>46294</v>
      </c>
      <c r="C4879" s="39" t="n">
        <v>1</v>
      </c>
      <c r="D4879" s="39" t="s">
        <v>26</v>
      </c>
      <c r="E4879" s="39"/>
      <c r="F4879" s="41" t="n">
        <f aca="false">IF(A4879="","",MATCH(A4879,P_ID,1))</f>
        <v>4322</v>
      </c>
      <c r="G4879" s="41" t="str">
        <f aca="false">IF(A4879="","",INDEX(P_Svc,F4879))</f>
        <v>Economy</v>
      </c>
      <c r="H4879" s="41" t="str">
        <f aca="false">IF(A4879="","",INDEX(P_Zone,F4879))</f>
        <v>South</v>
      </c>
      <c r="I4879" s="41" t="n">
        <f aca="false">IF(A4879="","",IF(D4879="Delivered",IF(B4879&lt;=INDEX(P_Due,F4879),1,0),0))</f>
        <v>1</v>
      </c>
    </row>
    <row r="4880" customFormat="false" ht="15" hidden="false" customHeight="false" outlineLevel="0" collapsed="false">
      <c r="A4880" s="37" t="n">
        <v>1004323</v>
      </c>
      <c r="B4880" s="38" t="n">
        <v>46294</v>
      </c>
      <c r="C4880" s="39" t="n">
        <v>1</v>
      </c>
      <c r="D4880" s="39" t="s">
        <v>26</v>
      </c>
      <c r="E4880" s="39"/>
      <c r="F4880" s="41" t="n">
        <f aca="false">IF(A4880="","",MATCH(A4880,P_ID,1))</f>
        <v>4323</v>
      </c>
      <c r="G4880" s="41" t="str">
        <f aca="false">IF(A4880="","",INDEX(P_Svc,F4880))</f>
        <v>Standard</v>
      </c>
      <c r="H4880" s="41" t="str">
        <f aca="false">IF(A4880="","",INDEX(P_Zone,F4880))</f>
        <v>North</v>
      </c>
      <c r="I4880" s="41" t="n">
        <f aca="false">IF(A4880="","",IF(D4880="Delivered",IF(B4880&lt;=INDEX(P_Due,F4880),1,0),0))</f>
        <v>1</v>
      </c>
    </row>
    <row r="4881" customFormat="false" ht="15" hidden="false" customHeight="false" outlineLevel="0" collapsed="false">
      <c r="A4881" s="37" t="n">
        <v>1004324</v>
      </c>
      <c r="B4881" s="38" t="n">
        <v>46294</v>
      </c>
      <c r="C4881" s="39" t="n">
        <v>1</v>
      </c>
      <c r="D4881" s="39" t="s">
        <v>26</v>
      </c>
      <c r="E4881" s="39"/>
      <c r="F4881" s="41" t="n">
        <f aca="false">IF(A4881="","",MATCH(A4881,P_ID,1))</f>
        <v>4324</v>
      </c>
      <c r="G4881" s="41" t="str">
        <f aca="false">IF(A4881="","",INDEX(P_Svc,F4881))</f>
        <v>Standard</v>
      </c>
      <c r="H4881" s="41" t="str">
        <f aca="false">IF(A4881="","",INDEX(P_Zone,F4881))</f>
        <v>South</v>
      </c>
      <c r="I4881" s="41" t="n">
        <f aca="false">IF(A4881="","",IF(D4881="Delivered",IF(B4881&lt;=INDEX(P_Due,F4881),1,0),0))</f>
        <v>1</v>
      </c>
    </row>
    <row r="4882" customFormat="false" ht="15" hidden="false" customHeight="false" outlineLevel="0" collapsed="false">
      <c r="A4882" s="37" t="n">
        <v>1004325</v>
      </c>
      <c r="B4882" s="38" t="n">
        <v>46294</v>
      </c>
      <c r="C4882" s="39" t="n">
        <v>1</v>
      </c>
      <c r="D4882" s="39" t="s">
        <v>26</v>
      </c>
      <c r="E4882" s="39"/>
      <c r="F4882" s="41" t="n">
        <f aca="false">IF(A4882="","",MATCH(A4882,P_ID,1))</f>
        <v>4325</v>
      </c>
      <c r="G4882" s="41" t="str">
        <f aca="false">IF(A4882="","",INDEX(P_Svc,F4882))</f>
        <v>Economy</v>
      </c>
      <c r="H4882" s="41" t="str">
        <f aca="false">IF(A4882="","",INDEX(P_Zone,F4882))</f>
        <v>East</v>
      </c>
      <c r="I4882" s="41" t="n">
        <f aca="false">IF(A4882="","",IF(D4882="Delivered",IF(B4882&lt;=INDEX(P_Due,F4882),1,0),0))</f>
        <v>1</v>
      </c>
    </row>
    <row r="4883" customFormat="false" ht="15" hidden="false" customHeight="false" outlineLevel="0" collapsed="false">
      <c r="A4883" s="37" t="n">
        <v>1004326</v>
      </c>
      <c r="B4883" s="38" t="n">
        <v>46294</v>
      </c>
      <c r="C4883" s="39" t="n">
        <v>1</v>
      </c>
      <c r="D4883" s="39" t="s">
        <v>26</v>
      </c>
      <c r="E4883" s="39"/>
      <c r="F4883" s="41" t="n">
        <f aca="false">IF(A4883="","",MATCH(A4883,P_ID,1))</f>
        <v>4326</v>
      </c>
      <c r="G4883" s="41" t="str">
        <f aca="false">IF(A4883="","",INDEX(P_Svc,F4883))</f>
        <v>Economy</v>
      </c>
      <c r="H4883" s="41" t="str">
        <f aca="false">IF(A4883="","",INDEX(P_Zone,F4883))</f>
        <v>South</v>
      </c>
      <c r="I4883" s="41" t="n">
        <f aca="false">IF(A4883="","",IF(D4883="Delivered",IF(B4883&lt;=INDEX(P_Due,F4883),1,0),0))</f>
        <v>1</v>
      </c>
    </row>
    <row r="4884" customFormat="false" ht="15" hidden="false" customHeight="false" outlineLevel="0" collapsed="false">
      <c r="A4884" s="37" t="n">
        <v>1004327</v>
      </c>
      <c r="B4884" s="38" t="n">
        <v>46294</v>
      </c>
      <c r="C4884" s="39" t="n">
        <v>1</v>
      </c>
      <c r="D4884" s="39" t="s">
        <v>26</v>
      </c>
      <c r="E4884" s="39"/>
      <c r="F4884" s="41" t="n">
        <f aca="false">IF(A4884="","",MATCH(A4884,P_ID,1))</f>
        <v>4327</v>
      </c>
      <c r="G4884" s="41" t="str">
        <f aca="false">IF(A4884="","",INDEX(P_Svc,F4884))</f>
        <v>Standard</v>
      </c>
      <c r="H4884" s="41" t="str">
        <f aca="false">IF(A4884="","",INDEX(P_Zone,F4884))</f>
        <v>South</v>
      </c>
      <c r="I4884" s="41" t="n">
        <f aca="false">IF(A4884="","",IF(D4884="Delivered",IF(B4884&lt;=INDEX(P_Due,F4884),1,0),0))</f>
        <v>1</v>
      </c>
    </row>
    <row r="4885" customFormat="false" ht="15" hidden="false" customHeight="false" outlineLevel="0" collapsed="false">
      <c r="A4885" s="37" t="n">
        <v>1004328</v>
      </c>
      <c r="B4885" s="38" t="n">
        <v>46294</v>
      </c>
      <c r="C4885" s="39" t="n">
        <v>1</v>
      </c>
      <c r="D4885" s="39" t="s">
        <v>26</v>
      </c>
      <c r="E4885" s="39"/>
      <c r="F4885" s="41" t="n">
        <f aca="false">IF(A4885="","",MATCH(A4885,P_ID,1))</f>
        <v>4328</v>
      </c>
      <c r="G4885" s="41" t="str">
        <f aca="false">IF(A4885="","",INDEX(P_Svc,F4885))</f>
        <v>Standard</v>
      </c>
      <c r="H4885" s="41" t="str">
        <f aca="false">IF(A4885="","",INDEX(P_Zone,F4885))</f>
        <v>South</v>
      </c>
      <c r="I4885" s="41" t="n">
        <f aca="false">IF(A4885="","",IF(D4885="Delivered",IF(B4885&lt;=INDEX(P_Due,F4885),1,0),0))</f>
        <v>1</v>
      </c>
    </row>
    <row r="4886" customFormat="false" ht="15" hidden="false" customHeight="false" outlineLevel="0" collapsed="false">
      <c r="A4886" s="37" t="n">
        <v>1004329</v>
      </c>
      <c r="B4886" s="38" t="n">
        <v>46294</v>
      </c>
      <c r="C4886" s="39" t="n">
        <v>1</v>
      </c>
      <c r="D4886" s="39" t="s">
        <v>26</v>
      </c>
      <c r="E4886" s="39"/>
      <c r="F4886" s="41" t="n">
        <f aca="false">IF(A4886="","",MATCH(A4886,P_ID,1))</f>
        <v>4329</v>
      </c>
      <c r="G4886" s="41" t="str">
        <f aca="false">IF(A4886="","",INDEX(P_Svc,F4886))</f>
        <v>Standard</v>
      </c>
      <c r="H4886" s="41" t="str">
        <f aca="false">IF(A4886="","",INDEX(P_Zone,F4886))</f>
        <v>Central</v>
      </c>
      <c r="I4886" s="41" t="n">
        <f aca="false">IF(A4886="","",IF(D4886="Delivered",IF(B4886&lt;=INDEX(P_Due,F4886),1,0),0))</f>
        <v>1</v>
      </c>
    </row>
    <row r="4887" customFormat="false" ht="15" hidden="false" customHeight="false" outlineLevel="0" collapsed="false">
      <c r="A4887" s="37" t="n">
        <v>1004330</v>
      </c>
      <c r="B4887" s="38" t="n">
        <v>46294</v>
      </c>
      <c r="C4887" s="39" t="n">
        <v>1</v>
      </c>
      <c r="D4887" s="39" t="s">
        <v>26</v>
      </c>
      <c r="E4887" s="39"/>
      <c r="F4887" s="41" t="n">
        <f aca="false">IF(A4887="","",MATCH(A4887,P_ID,1))</f>
        <v>4330</v>
      </c>
      <c r="G4887" s="41" t="str">
        <f aca="false">IF(A4887="","",INDEX(P_Svc,F4887))</f>
        <v>Standard</v>
      </c>
      <c r="H4887" s="41" t="str">
        <f aca="false">IF(A4887="","",INDEX(P_Zone,F4887))</f>
        <v>Central</v>
      </c>
      <c r="I4887" s="41" t="n">
        <f aca="false">IF(A4887="","",IF(D4887="Delivered",IF(B4887&lt;=INDEX(P_Due,F4887),1,0),0))</f>
        <v>1</v>
      </c>
    </row>
    <row r="4888" customFormat="false" ht="15" hidden="false" customHeight="false" outlineLevel="0" collapsed="false">
      <c r="A4888" s="37" t="n">
        <v>1004331</v>
      </c>
      <c r="B4888" s="38" t="n">
        <v>46294</v>
      </c>
      <c r="C4888" s="39" t="n">
        <v>1</v>
      </c>
      <c r="D4888" s="39" t="s">
        <v>26</v>
      </c>
      <c r="E4888" s="39"/>
      <c r="F4888" s="41" t="n">
        <f aca="false">IF(A4888="","",MATCH(A4888,P_ID,1))</f>
        <v>4331</v>
      </c>
      <c r="G4888" s="41" t="str">
        <f aca="false">IF(A4888="","",INDEX(P_Svc,F4888))</f>
        <v>Economy</v>
      </c>
      <c r="H4888" s="41" t="str">
        <f aca="false">IF(A4888="","",INDEX(P_Zone,F4888))</f>
        <v>West</v>
      </c>
      <c r="I4888" s="41" t="n">
        <f aca="false">IF(A4888="","",IF(D4888="Delivered",IF(B4888&lt;=INDEX(P_Due,F4888),1,0),0))</f>
        <v>1</v>
      </c>
    </row>
    <row r="4889" customFormat="false" ht="15" hidden="false" customHeight="false" outlineLevel="0" collapsed="false">
      <c r="A4889" s="37" t="n">
        <v>1004335</v>
      </c>
      <c r="B4889" s="38" t="n">
        <v>46294</v>
      </c>
      <c r="C4889" s="39" t="n">
        <v>1</v>
      </c>
      <c r="D4889" s="39" t="s">
        <v>26</v>
      </c>
      <c r="E4889" s="39"/>
      <c r="F4889" s="41" t="n">
        <f aca="false">IF(A4889="","",MATCH(A4889,P_ID,1))</f>
        <v>4335</v>
      </c>
      <c r="G4889" s="41" t="str">
        <f aca="false">IF(A4889="","",INDEX(P_Svc,F4889))</f>
        <v>Economy</v>
      </c>
      <c r="H4889" s="41" t="str">
        <f aca="false">IF(A4889="","",INDEX(P_Zone,F4889))</f>
        <v>West</v>
      </c>
      <c r="I4889" s="41" t="n">
        <f aca="false">IF(A4889="","",IF(D4889="Delivered",IF(B4889&lt;=INDEX(P_Due,F4889),1,0),0))</f>
        <v>1</v>
      </c>
    </row>
    <row r="4890" customFormat="false" ht="15" hidden="false" customHeight="false" outlineLevel="0" collapsed="false">
      <c r="A4890" s="37" t="n">
        <v>1004337</v>
      </c>
      <c r="B4890" s="38" t="n">
        <v>46294</v>
      </c>
      <c r="C4890" s="39" t="n">
        <v>1</v>
      </c>
      <c r="D4890" s="39" t="s">
        <v>26</v>
      </c>
      <c r="E4890" s="39"/>
      <c r="F4890" s="41" t="n">
        <f aca="false">IF(A4890="","",MATCH(A4890,P_ID,1))</f>
        <v>4337</v>
      </c>
      <c r="G4890" s="41" t="str">
        <f aca="false">IF(A4890="","",INDEX(P_Svc,F4890))</f>
        <v>Economy</v>
      </c>
      <c r="H4890" s="41" t="str">
        <f aca="false">IF(A4890="","",INDEX(P_Zone,F4890))</f>
        <v>East</v>
      </c>
      <c r="I4890" s="41" t="n">
        <f aca="false">IF(A4890="","",IF(D4890="Delivered",IF(B4890&lt;=INDEX(P_Due,F4890),1,0),0))</f>
        <v>1</v>
      </c>
    </row>
    <row r="4891" customFormat="false" ht="15" hidden="false" customHeight="false" outlineLevel="0" collapsed="false">
      <c r="A4891" s="37" t="n">
        <v>1004338</v>
      </c>
      <c r="B4891" s="38" t="n">
        <v>46294</v>
      </c>
      <c r="C4891" s="39" t="n">
        <v>1</v>
      </c>
      <c r="D4891" s="39" t="s">
        <v>26</v>
      </c>
      <c r="E4891" s="39"/>
      <c r="F4891" s="41" t="n">
        <f aca="false">IF(A4891="","",MATCH(A4891,P_ID,1))</f>
        <v>4338</v>
      </c>
      <c r="G4891" s="41" t="str">
        <f aca="false">IF(A4891="","",INDEX(P_Svc,F4891))</f>
        <v>Economy</v>
      </c>
      <c r="H4891" s="41" t="str">
        <f aca="false">IF(A4891="","",INDEX(P_Zone,F4891))</f>
        <v>Central</v>
      </c>
      <c r="I4891" s="41" t="n">
        <f aca="false">IF(A4891="","",IF(D4891="Delivered",IF(B4891&lt;=INDEX(P_Due,F4891),1,0),0))</f>
        <v>1</v>
      </c>
    </row>
    <row r="4892" customFormat="false" ht="15" hidden="false" customHeight="false" outlineLevel="0" collapsed="false">
      <c r="A4892" s="37" t="n">
        <v>1004339</v>
      </c>
      <c r="B4892" s="38" t="n">
        <v>46294</v>
      </c>
      <c r="C4892" s="39" t="n">
        <v>1</v>
      </c>
      <c r="D4892" s="39" t="s">
        <v>26</v>
      </c>
      <c r="E4892" s="39"/>
      <c r="F4892" s="41" t="n">
        <f aca="false">IF(A4892="","",MATCH(A4892,P_ID,1))</f>
        <v>4339</v>
      </c>
      <c r="G4892" s="41" t="str">
        <f aca="false">IF(A4892="","",INDEX(P_Svc,F4892))</f>
        <v>Standard</v>
      </c>
      <c r="H4892" s="41" t="str">
        <f aca="false">IF(A4892="","",INDEX(P_Zone,F4892))</f>
        <v>Central</v>
      </c>
      <c r="I4892" s="41" t="n">
        <f aca="false">IF(A4892="","",IF(D4892="Delivered",IF(B4892&lt;=INDEX(P_Due,F4892),1,0),0))</f>
        <v>1</v>
      </c>
    </row>
    <row r="4893" customFormat="false" ht="15" hidden="false" customHeight="false" outlineLevel="0" collapsed="false">
      <c r="A4893" s="37" t="n">
        <v>1004340</v>
      </c>
      <c r="B4893" s="38" t="n">
        <v>46294</v>
      </c>
      <c r="C4893" s="39" t="n">
        <v>1</v>
      </c>
      <c r="D4893" s="39" t="s">
        <v>26</v>
      </c>
      <c r="E4893" s="39"/>
      <c r="F4893" s="41" t="n">
        <f aca="false">IF(A4893="","",MATCH(A4893,P_ID,1))</f>
        <v>4340</v>
      </c>
      <c r="G4893" s="41" t="str">
        <f aca="false">IF(A4893="","",INDEX(P_Svc,F4893))</f>
        <v>Standard</v>
      </c>
      <c r="H4893" s="41" t="str">
        <f aca="false">IF(A4893="","",INDEX(P_Zone,F4893))</f>
        <v>South</v>
      </c>
      <c r="I4893" s="41" t="n">
        <f aca="false">IF(A4893="","",IF(D4893="Delivered",IF(B4893&lt;=INDEX(P_Due,F4893),1,0),0))</f>
        <v>1</v>
      </c>
    </row>
    <row r="4894" customFormat="false" ht="15" hidden="false" customHeight="false" outlineLevel="0" collapsed="false">
      <c r="A4894" s="37" t="n">
        <v>1004341</v>
      </c>
      <c r="B4894" s="38" t="n">
        <v>46294</v>
      </c>
      <c r="C4894" s="39" t="n">
        <v>1</v>
      </c>
      <c r="D4894" s="39" t="s">
        <v>26</v>
      </c>
      <c r="E4894" s="39"/>
      <c r="F4894" s="41" t="n">
        <f aca="false">IF(A4894="","",MATCH(A4894,P_ID,1))</f>
        <v>4341</v>
      </c>
      <c r="G4894" s="41" t="str">
        <f aca="false">IF(A4894="","",INDEX(P_Svc,F4894))</f>
        <v>Standard</v>
      </c>
      <c r="H4894" s="41" t="str">
        <f aca="false">IF(A4894="","",INDEX(P_Zone,F4894))</f>
        <v>South</v>
      </c>
      <c r="I4894" s="41" t="n">
        <f aca="false">IF(A4894="","",IF(D4894="Delivered",IF(B4894&lt;=INDEX(P_Due,F4894),1,0),0))</f>
        <v>1</v>
      </c>
    </row>
    <row r="4895" customFormat="false" ht="15" hidden="false" customHeight="false" outlineLevel="0" collapsed="false">
      <c r="A4895" s="37" t="n">
        <v>1004342</v>
      </c>
      <c r="B4895" s="38" t="n">
        <v>46294</v>
      </c>
      <c r="C4895" s="39" t="n">
        <v>1</v>
      </c>
      <c r="D4895" s="39" t="s">
        <v>26</v>
      </c>
      <c r="E4895" s="39"/>
      <c r="F4895" s="41" t="n">
        <f aca="false">IF(A4895="","",MATCH(A4895,P_ID,1))</f>
        <v>4342</v>
      </c>
      <c r="G4895" s="41" t="str">
        <f aca="false">IF(A4895="","",INDEX(P_Svc,F4895))</f>
        <v>Standard</v>
      </c>
      <c r="H4895" s="41" t="str">
        <f aca="false">IF(A4895="","",INDEX(P_Zone,F4895))</f>
        <v>East</v>
      </c>
      <c r="I4895" s="41" t="n">
        <f aca="false">IF(A4895="","",IF(D4895="Delivered",IF(B4895&lt;=INDEX(P_Due,F4895),1,0),0))</f>
        <v>1</v>
      </c>
    </row>
    <row r="4896" customFormat="false" ht="15" hidden="false" customHeight="false" outlineLevel="0" collapsed="false">
      <c r="A4896" s="37" t="n">
        <v>1004343</v>
      </c>
      <c r="B4896" s="38" t="n">
        <v>46294</v>
      </c>
      <c r="C4896" s="39" t="n">
        <v>1</v>
      </c>
      <c r="D4896" s="39" t="s">
        <v>26</v>
      </c>
      <c r="E4896" s="39"/>
      <c r="F4896" s="41" t="n">
        <f aca="false">IF(A4896="","",MATCH(A4896,P_ID,1))</f>
        <v>4343</v>
      </c>
      <c r="G4896" s="41" t="str">
        <f aca="false">IF(A4896="","",INDEX(P_Svc,F4896))</f>
        <v>Standard</v>
      </c>
      <c r="H4896" s="41" t="str">
        <f aca="false">IF(A4896="","",INDEX(P_Zone,F4896))</f>
        <v>West</v>
      </c>
      <c r="I4896" s="41" t="n">
        <f aca="false">IF(A4896="","",IF(D4896="Delivered",IF(B4896&lt;=INDEX(P_Due,F4896),1,0),0))</f>
        <v>1</v>
      </c>
    </row>
    <row r="4897" customFormat="false" ht="15" hidden="false" customHeight="false" outlineLevel="0" collapsed="false">
      <c r="A4897" s="37" t="n">
        <v>1004345</v>
      </c>
      <c r="B4897" s="38" t="n">
        <v>46294</v>
      </c>
      <c r="C4897" s="39" t="n">
        <v>1</v>
      </c>
      <c r="D4897" s="39" t="s">
        <v>26</v>
      </c>
      <c r="E4897" s="39"/>
      <c r="F4897" s="41" t="n">
        <f aca="false">IF(A4897="","",MATCH(A4897,P_ID,1))</f>
        <v>4345</v>
      </c>
      <c r="G4897" s="41" t="str">
        <f aca="false">IF(A4897="","",INDEX(P_Svc,F4897))</f>
        <v>Standard</v>
      </c>
      <c r="H4897" s="41" t="str">
        <f aca="false">IF(A4897="","",INDEX(P_Zone,F4897))</f>
        <v>North</v>
      </c>
      <c r="I4897" s="41" t="n">
        <f aca="false">IF(A4897="","",IF(D4897="Delivered",IF(B4897&lt;=INDEX(P_Due,F4897),1,0),0))</f>
        <v>1</v>
      </c>
    </row>
    <row r="4898" customFormat="false" ht="15" hidden="false" customHeight="false" outlineLevel="0" collapsed="false">
      <c r="A4898" s="37" t="n">
        <v>1004346</v>
      </c>
      <c r="B4898" s="38" t="n">
        <v>46294</v>
      </c>
      <c r="C4898" s="39" t="n">
        <v>1</v>
      </c>
      <c r="D4898" s="39" t="s">
        <v>26</v>
      </c>
      <c r="E4898" s="39"/>
      <c r="F4898" s="41" t="n">
        <f aca="false">IF(A4898="","",MATCH(A4898,P_ID,1))</f>
        <v>4346</v>
      </c>
      <c r="G4898" s="41" t="str">
        <f aca="false">IF(A4898="","",INDEX(P_Svc,F4898))</f>
        <v>Standard</v>
      </c>
      <c r="H4898" s="41" t="str">
        <f aca="false">IF(A4898="","",INDEX(P_Zone,F4898))</f>
        <v>West</v>
      </c>
      <c r="I4898" s="41" t="n">
        <f aca="false">IF(A4898="","",IF(D4898="Delivered",IF(B4898&lt;=INDEX(P_Due,F4898),1,0),0))</f>
        <v>1</v>
      </c>
    </row>
    <row r="4899" customFormat="false" ht="15" hidden="false" customHeight="false" outlineLevel="0" collapsed="false">
      <c r="A4899" s="37" t="n">
        <v>1004347</v>
      </c>
      <c r="B4899" s="38" t="n">
        <v>46294</v>
      </c>
      <c r="C4899" s="39" t="n">
        <v>1</v>
      </c>
      <c r="D4899" s="39" t="s">
        <v>26</v>
      </c>
      <c r="E4899" s="39"/>
      <c r="F4899" s="41" t="n">
        <f aca="false">IF(A4899="","",MATCH(A4899,P_ID,1))</f>
        <v>4347</v>
      </c>
      <c r="G4899" s="41" t="str">
        <f aca="false">IF(A4899="","",INDEX(P_Svc,F4899))</f>
        <v>Economy</v>
      </c>
      <c r="H4899" s="41" t="str">
        <f aca="false">IF(A4899="","",INDEX(P_Zone,F4899))</f>
        <v>East</v>
      </c>
      <c r="I4899" s="41" t="n">
        <f aca="false">IF(A4899="","",IF(D4899="Delivered",IF(B4899&lt;=INDEX(P_Due,F4899),1,0),0))</f>
        <v>1</v>
      </c>
    </row>
    <row r="4900" customFormat="false" ht="15" hidden="false" customHeight="false" outlineLevel="0" collapsed="false">
      <c r="A4900" s="37" t="n">
        <v>1004348</v>
      </c>
      <c r="B4900" s="38" t="n">
        <v>46294</v>
      </c>
      <c r="C4900" s="39" t="n">
        <v>1</v>
      </c>
      <c r="D4900" s="39" t="s">
        <v>26</v>
      </c>
      <c r="E4900" s="39"/>
      <c r="F4900" s="41" t="n">
        <f aca="false">IF(A4900="","",MATCH(A4900,P_ID,1))</f>
        <v>4348</v>
      </c>
      <c r="G4900" s="41" t="str">
        <f aca="false">IF(A4900="","",INDEX(P_Svc,F4900))</f>
        <v>Standard</v>
      </c>
      <c r="H4900" s="41" t="str">
        <f aca="false">IF(A4900="","",INDEX(P_Zone,F4900))</f>
        <v>West</v>
      </c>
      <c r="I4900" s="41" t="n">
        <f aca="false">IF(A4900="","",IF(D4900="Delivered",IF(B4900&lt;=INDEX(P_Due,F4900),1,0),0))</f>
        <v>1</v>
      </c>
    </row>
    <row r="4901" customFormat="false" ht="15" hidden="false" customHeight="false" outlineLevel="0" collapsed="false">
      <c r="A4901" s="37" t="n">
        <v>1004349</v>
      </c>
      <c r="B4901" s="38" t="n">
        <v>46294</v>
      </c>
      <c r="C4901" s="39" t="n">
        <v>1</v>
      </c>
      <c r="D4901" s="39" t="s">
        <v>26</v>
      </c>
      <c r="E4901" s="39"/>
      <c r="F4901" s="41" t="n">
        <f aca="false">IF(A4901="","",MATCH(A4901,P_ID,1))</f>
        <v>4349</v>
      </c>
      <c r="G4901" s="41" t="str">
        <f aca="false">IF(A4901="","",INDEX(P_Svc,F4901))</f>
        <v>Economy</v>
      </c>
      <c r="H4901" s="41" t="str">
        <f aca="false">IF(A4901="","",INDEX(P_Zone,F4901))</f>
        <v>East</v>
      </c>
      <c r="I4901" s="41" t="n">
        <f aca="false">IF(A4901="","",IF(D4901="Delivered",IF(B4901&lt;=INDEX(P_Due,F4901),1,0),0))</f>
        <v>1</v>
      </c>
    </row>
    <row r="4902" customFormat="false" ht="15" hidden="false" customHeight="false" outlineLevel="0" collapsed="false">
      <c r="A4902" s="37" t="n">
        <v>1004351</v>
      </c>
      <c r="B4902" s="38" t="n">
        <v>46294</v>
      </c>
      <c r="C4902" s="39" t="n">
        <v>1</v>
      </c>
      <c r="D4902" s="39" t="s">
        <v>26</v>
      </c>
      <c r="E4902" s="39"/>
      <c r="F4902" s="41" t="n">
        <f aca="false">IF(A4902="","",MATCH(A4902,P_ID,1))</f>
        <v>4351</v>
      </c>
      <c r="G4902" s="41" t="str">
        <f aca="false">IF(A4902="","",INDEX(P_Svc,F4902))</f>
        <v>Standard</v>
      </c>
      <c r="H4902" s="41" t="str">
        <f aca="false">IF(A4902="","",INDEX(P_Zone,F4902))</f>
        <v>Central</v>
      </c>
      <c r="I4902" s="41" t="n">
        <f aca="false">IF(A4902="","",IF(D4902="Delivered",IF(B4902&lt;=INDEX(P_Due,F4902),1,0),0))</f>
        <v>1</v>
      </c>
    </row>
    <row r="4903" customFormat="false" ht="15" hidden="false" customHeight="false" outlineLevel="0" collapsed="false">
      <c r="A4903" s="37" t="n">
        <v>1004352</v>
      </c>
      <c r="B4903" s="38" t="n">
        <v>46294</v>
      </c>
      <c r="C4903" s="39" t="n">
        <v>1</v>
      </c>
      <c r="D4903" s="39" t="s">
        <v>26</v>
      </c>
      <c r="E4903" s="39"/>
      <c r="F4903" s="41" t="n">
        <f aca="false">IF(A4903="","",MATCH(A4903,P_ID,1))</f>
        <v>4352</v>
      </c>
      <c r="G4903" s="41" t="str">
        <f aca="false">IF(A4903="","",INDEX(P_Svc,F4903))</f>
        <v>Standard</v>
      </c>
      <c r="H4903" s="41" t="str">
        <f aca="false">IF(A4903="","",INDEX(P_Zone,F4903))</f>
        <v>East</v>
      </c>
      <c r="I4903" s="41" t="n">
        <f aca="false">IF(A4903="","",IF(D4903="Delivered",IF(B4903&lt;=INDEX(P_Due,F4903),1,0),0))</f>
        <v>1</v>
      </c>
    </row>
    <row r="4904" customFormat="false" ht="15" hidden="false" customHeight="false" outlineLevel="0" collapsed="false">
      <c r="A4904" s="37" t="n">
        <v>1004353</v>
      </c>
      <c r="B4904" s="38" t="n">
        <v>46294</v>
      </c>
      <c r="C4904" s="39" t="n">
        <v>1</v>
      </c>
      <c r="D4904" s="39" t="s">
        <v>26</v>
      </c>
      <c r="E4904" s="39"/>
      <c r="F4904" s="41" t="n">
        <f aca="false">IF(A4904="","",MATCH(A4904,P_ID,1))</f>
        <v>4353</v>
      </c>
      <c r="G4904" s="41" t="str">
        <f aca="false">IF(A4904="","",INDEX(P_Svc,F4904))</f>
        <v>Standard</v>
      </c>
      <c r="H4904" s="41" t="str">
        <f aca="false">IF(A4904="","",INDEX(P_Zone,F4904))</f>
        <v>Central</v>
      </c>
      <c r="I4904" s="41" t="n">
        <f aca="false">IF(A4904="","",IF(D4904="Delivered",IF(B4904&lt;=INDEX(P_Due,F4904),1,0),0))</f>
        <v>1</v>
      </c>
    </row>
    <row r="4905" customFormat="false" ht="15" hidden="false" customHeight="false" outlineLevel="0" collapsed="false">
      <c r="A4905" s="37" t="n">
        <v>1004354</v>
      </c>
      <c r="B4905" s="38" t="n">
        <v>46294</v>
      </c>
      <c r="C4905" s="39" t="n">
        <v>1</v>
      </c>
      <c r="D4905" s="39" t="s">
        <v>79</v>
      </c>
      <c r="E4905" s="39" t="s">
        <v>38</v>
      </c>
      <c r="F4905" s="41" t="n">
        <f aca="false">IF(A4905="","",MATCH(A4905,P_ID,1))</f>
        <v>4354</v>
      </c>
      <c r="G4905" s="41" t="str">
        <f aca="false">IF(A4905="","",INDEX(P_Svc,F4905))</f>
        <v>Standard</v>
      </c>
      <c r="H4905" s="41" t="str">
        <f aca="false">IF(A4905="","",INDEX(P_Zone,F4905))</f>
        <v>East</v>
      </c>
      <c r="I4905" s="41" t="n">
        <f aca="false">IF(A4905="","",IF(D4905="Delivered",IF(B4905&lt;=INDEX(P_Due,F4905),1,0),0))</f>
        <v>0</v>
      </c>
    </row>
    <row r="4906" customFormat="false" ht="15" hidden="false" customHeight="false" outlineLevel="0" collapsed="false">
      <c r="A4906" s="37" t="n">
        <v>1004355</v>
      </c>
      <c r="B4906" s="38" t="n">
        <v>46294</v>
      </c>
      <c r="C4906" s="39" t="n">
        <v>1</v>
      </c>
      <c r="D4906" s="39" t="s">
        <v>26</v>
      </c>
      <c r="E4906" s="39"/>
      <c r="F4906" s="41" t="n">
        <f aca="false">IF(A4906="","",MATCH(A4906,P_ID,1))</f>
        <v>4355</v>
      </c>
      <c r="G4906" s="41" t="str">
        <f aca="false">IF(A4906="","",INDEX(P_Svc,F4906))</f>
        <v>Standard</v>
      </c>
      <c r="H4906" s="41" t="str">
        <f aca="false">IF(A4906="","",INDEX(P_Zone,F4906))</f>
        <v>West</v>
      </c>
      <c r="I4906" s="41" t="n">
        <f aca="false">IF(A4906="","",IF(D4906="Delivered",IF(B4906&lt;=INDEX(P_Due,F4906),1,0),0))</f>
        <v>1</v>
      </c>
    </row>
    <row r="4907" customFormat="false" ht="15" hidden="false" customHeight="false" outlineLevel="0" collapsed="false">
      <c r="A4907" s="37" t="n">
        <v>1004356</v>
      </c>
      <c r="B4907" s="38" t="n">
        <v>46294</v>
      </c>
      <c r="C4907" s="39" t="n">
        <v>1</v>
      </c>
      <c r="D4907" s="39" t="s">
        <v>79</v>
      </c>
      <c r="E4907" s="39" t="s">
        <v>38</v>
      </c>
      <c r="F4907" s="41" t="n">
        <f aca="false">IF(A4907="","",MATCH(A4907,P_ID,1))</f>
        <v>4356</v>
      </c>
      <c r="G4907" s="41" t="str">
        <f aca="false">IF(A4907="","",INDEX(P_Svc,F4907))</f>
        <v>Standard</v>
      </c>
      <c r="H4907" s="41" t="str">
        <f aca="false">IF(A4907="","",INDEX(P_Zone,F4907))</f>
        <v>South</v>
      </c>
      <c r="I4907" s="41" t="n">
        <f aca="false">IF(A4907="","",IF(D4907="Delivered",IF(B4907&lt;=INDEX(P_Due,F4907),1,0),0))</f>
        <v>0</v>
      </c>
    </row>
    <row r="4908" customFormat="false" ht="15" hidden="false" customHeight="false" outlineLevel="0" collapsed="false">
      <c r="A4908" s="37" t="n">
        <v>1004357</v>
      </c>
      <c r="B4908" s="38" t="n">
        <v>46294</v>
      </c>
      <c r="C4908" s="39" t="n">
        <v>1</v>
      </c>
      <c r="D4908" s="39" t="s">
        <v>26</v>
      </c>
      <c r="E4908" s="39"/>
      <c r="F4908" s="41" t="n">
        <f aca="false">IF(A4908="","",MATCH(A4908,P_ID,1))</f>
        <v>4357</v>
      </c>
      <c r="G4908" s="41" t="str">
        <f aca="false">IF(A4908="","",INDEX(P_Svc,F4908))</f>
        <v>Standard</v>
      </c>
      <c r="H4908" s="41" t="str">
        <f aca="false">IF(A4908="","",INDEX(P_Zone,F4908))</f>
        <v>East</v>
      </c>
      <c r="I4908" s="41" t="n">
        <f aca="false">IF(A4908="","",IF(D4908="Delivered",IF(B4908&lt;=INDEX(P_Due,F4908),1,0),0))</f>
        <v>1</v>
      </c>
    </row>
    <row r="4909" customFormat="false" ht="15" hidden="false" customHeight="false" outlineLevel="0" collapsed="false">
      <c r="A4909" s="37" t="n">
        <v>1004359</v>
      </c>
      <c r="B4909" s="38" t="n">
        <v>46294</v>
      </c>
      <c r="C4909" s="39" t="n">
        <v>1</v>
      </c>
      <c r="D4909" s="39" t="s">
        <v>26</v>
      </c>
      <c r="E4909" s="39"/>
      <c r="F4909" s="41" t="n">
        <f aca="false">IF(A4909="","",MATCH(A4909,P_ID,1))</f>
        <v>4359</v>
      </c>
      <c r="G4909" s="41" t="str">
        <f aca="false">IF(A4909="","",INDEX(P_Svc,F4909))</f>
        <v>Economy</v>
      </c>
      <c r="H4909" s="41" t="str">
        <f aca="false">IF(A4909="","",INDEX(P_Zone,F4909))</f>
        <v>East</v>
      </c>
      <c r="I4909" s="41" t="n">
        <f aca="false">IF(A4909="","",IF(D4909="Delivered",IF(B4909&lt;=INDEX(P_Due,F4909),1,0),0))</f>
        <v>1</v>
      </c>
    </row>
    <row r="4910" customFormat="false" ht="15" hidden="false" customHeight="false" outlineLevel="0" collapsed="false">
      <c r="A4910" s="37" t="n">
        <v>1004360</v>
      </c>
      <c r="B4910" s="38" t="n">
        <v>46294</v>
      </c>
      <c r="C4910" s="39" t="n">
        <v>1</v>
      </c>
      <c r="D4910" s="39" t="s">
        <v>26</v>
      </c>
      <c r="E4910" s="39"/>
      <c r="F4910" s="41" t="n">
        <f aca="false">IF(A4910="","",MATCH(A4910,P_ID,1))</f>
        <v>4360</v>
      </c>
      <c r="G4910" s="41" t="str">
        <f aca="false">IF(A4910="","",INDEX(P_Svc,F4910))</f>
        <v>Economy</v>
      </c>
      <c r="H4910" s="41" t="str">
        <f aca="false">IF(A4910="","",INDEX(P_Zone,F4910))</f>
        <v>Central</v>
      </c>
      <c r="I4910" s="41" t="n">
        <f aca="false">IF(A4910="","",IF(D4910="Delivered",IF(B4910&lt;=INDEX(P_Due,F4910),1,0),0))</f>
        <v>1</v>
      </c>
    </row>
    <row r="4911" customFormat="false" ht="15" hidden="false" customHeight="false" outlineLevel="0" collapsed="false">
      <c r="A4911" s="37" t="n">
        <v>1004361</v>
      </c>
      <c r="B4911" s="38" t="n">
        <v>46294</v>
      </c>
      <c r="C4911" s="39" t="n">
        <v>1</v>
      </c>
      <c r="D4911" s="39" t="s">
        <v>26</v>
      </c>
      <c r="E4911" s="39"/>
      <c r="F4911" s="41" t="n">
        <f aca="false">IF(A4911="","",MATCH(A4911,P_ID,1))</f>
        <v>4361</v>
      </c>
      <c r="G4911" s="41" t="str">
        <f aca="false">IF(A4911="","",INDEX(P_Svc,F4911))</f>
        <v>Economy</v>
      </c>
      <c r="H4911" s="41" t="str">
        <f aca="false">IF(A4911="","",INDEX(P_Zone,F4911))</f>
        <v>West</v>
      </c>
      <c r="I4911" s="41" t="n">
        <f aca="false">IF(A4911="","",IF(D4911="Delivered",IF(B4911&lt;=INDEX(P_Due,F4911),1,0),0))</f>
        <v>1</v>
      </c>
    </row>
    <row r="4912" customFormat="false" ht="15" hidden="false" customHeight="false" outlineLevel="0" collapsed="false">
      <c r="A4912" s="37" t="n">
        <v>1004362</v>
      </c>
      <c r="B4912" s="38" t="n">
        <v>46294</v>
      </c>
      <c r="C4912" s="39" t="n">
        <v>1</v>
      </c>
      <c r="D4912" s="39" t="s">
        <v>26</v>
      </c>
      <c r="E4912" s="39"/>
      <c r="F4912" s="41" t="n">
        <f aca="false">IF(A4912="","",MATCH(A4912,P_ID,1))</f>
        <v>4362</v>
      </c>
      <c r="G4912" s="41" t="str">
        <f aca="false">IF(A4912="","",INDEX(P_Svc,F4912))</f>
        <v>Standard</v>
      </c>
      <c r="H4912" s="41" t="str">
        <f aca="false">IF(A4912="","",INDEX(P_Zone,F4912))</f>
        <v>North</v>
      </c>
      <c r="I4912" s="41" t="n">
        <f aca="false">IF(A4912="","",IF(D4912="Delivered",IF(B4912&lt;=INDEX(P_Due,F4912),1,0),0))</f>
        <v>1</v>
      </c>
    </row>
    <row r="4913" customFormat="false" ht="15" hidden="false" customHeight="false" outlineLevel="0" collapsed="false">
      <c r="A4913" s="37" t="n">
        <v>1004364</v>
      </c>
      <c r="B4913" s="38" t="n">
        <v>46294</v>
      </c>
      <c r="C4913" s="39" t="n">
        <v>1</v>
      </c>
      <c r="D4913" s="39" t="s">
        <v>26</v>
      </c>
      <c r="E4913" s="39"/>
      <c r="F4913" s="41" t="n">
        <f aca="false">IF(A4913="","",MATCH(A4913,P_ID,1))</f>
        <v>4364</v>
      </c>
      <c r="G4913" s="41" t="str">
        <f aca="false">IF(A4913="","",INDEX(P_Svc,F4913))</f>
        <v>Standard</v>
      </c>
      <c r="H4913" s="41" t="str">
        <f aca="false">IF(A4913="","",INDEX(P_Zone,F4913))</f>
        <v>Central</v>
      </c>
      <c r="I4913" s="41" t="n">
        <f aca="false">IF(A4913="","",IF(D4913="Delivered",IF(B4913&lt;=INDEX(P_Due,F4913),1,0),0))</f>
        <v>1</v>
      </c>
    </row>
    <row r="4914" customFormat="false" ht="15" hidden="false" customHeight="false" outlineLevel="0" collapsed="false">
      <c r="A4914" s="37" t="n">
        <v>1004365</v>
      </c>
      <c r="B4914" s="38" t="n">
        <v>46294</v>
      </c>
      <c r="C4914" s="39" t="n">
        <v>1</v>
      </c>
      <c r="D4914" s="39" t="s">
        <v>79</v>
      </c>
      <c r="E4914" s="39" t="s">
        <v>36</v>
      </c>
      <c r="F4914" s="41" t="n">
        <f aca="false">IF(A4914="","",MATCH(A4914,P_ID,1))</f>
        <v>4365</v>
      </c>
      <c r="G4914" s="41" t="str">
        <f aca="false">IF(A4914="","",INDEX(P_Svc,F4914))</f>
        <v>Standard</v>
      </c>
      <c r="H4914" s="41" t="str">
        <f aca="false">IF(A4914="","",INDEX(P_Zone,F4914))</f>
        <v>South</v>
      </c>
      <c r="I4914" s="41" t="n">
        <f aca="false">IF(A4914="","",IF(D4914="Delivered",IF(B4914&lt;=INDEX(P_Due,F4914),1,0),0))</f>
        <v>0</v>
      </c>
    </row>
    <row r="4915" customFormat="false" ht="15" hidden="false" customHeight="false" outlineLevel="0" collapsed="false">
      <c r="A4915" s="37" t="n">
        <v>1004366</v>
      </c>
      <c r="B4915" s="38" t="n">
        <v>46294</v>
      </c>
      <c r="C4915" s="39" t="n">
        <v>1</v>
      </c>
      <c r="D4915" s="39" t="s">
        <v>26</v>
      </c>
      <c r="E4915" s="39"/>
      <c r="F4915" s="41" t="n">
        <f aca="false">IF(A4915="","",MATCH(A4915,P_ID,1))</f>
        <v>4366</v>
      </c>
      <c r="G4915" s="41" t="str">
        <f aca="false">IF(A4915="","",INDEX(P_Svc,F4915))</f>
        <v>Standard</v>
      </c>
      <c r="H4915" s="41" t="str">
        <f aca="false">IF(A4915="","",INDEX(P_Zone,F4915))</f>
        <v>North</v>
      </c>
      <c r="I4915" s="41" t="n">
        <f aca="false">IF(A4915="","",IF(D4915="Delivered",IF(B4915&lt;=INDEX(P_Due,F4915),1,0),0))</f>
        <v>1</v>
      </c>
    </row>
    <row r="4916" customFormat="false" ht="15" hidden="false" customHeight="false" outlineLevel="0" collapsed="false">
      <c r="A4916" s="37" t="n">
        <v>1004367</v>
      </c>
      <c r="B4916" s="38" t="n">
        <v>46294</v>
      </c>
      <c r="C4916" s="39" t="n">
        <v>1</v>
      </c>
      <c r="D4916" s="39" t="s">
        <v>79</v>
      </c>
      <c r="E4916" s="39" t="s">
        <v>32</v>
      </c>
      <c r="F4916" s="41" t="n">
        <f aca="false">IF(A4916="","",MATCH(A4916,P_ID,1))</f>
        <v>4367</v>
      </c>
      <c r="G4916" s="41" t="str">
        <f aca="false">IF(A4916="","",INDEX(P_Svc,F4916))</f>
        <v>Standard</v>
      </c>
      <c r="H4916" s="41" t="str">
        <f aca="false">IF(A4916="","",INDEX(P_Zone,F4916))</f>
        <v>Central</v>
      </c>
      <c r="I4916" s="41" t="n">
        <f aca="false">IF(A4916="","",IF(D4916="Delivered",IF(B4916&lt;=INDEX(P_Due,F4916),1,0),0))</f>
        <v>0</v>
      </c>
    </row>
    <row r="4917" customFormat="false" ht="15" hidden="false" customHeight="false" outlineLevel="0" collapsed="false">
      <c r="A4917" s="37" t="n">
        <v>1004368</v>
      </c>
      <c r="B4917" s="38" t="n">
        <v>46294</v>
      </c>
      <c r="C4917" s="39" t="n">
        <v>1</v>
      </c>
      <c r="D4917" s="39" t="s">
        <v>79</v>
      </c>
      <c r="E4917" s="39" t="s">
        <v>34</v>
      </c>
      <c r="F4917" s="41" t="n">
        <f aca="false">IF(A4917="","",MATCH(A4917,P_ID,1))</f>
        <v>4368</v>
      </c>
      <c r="G4917" s="41" t="str">
        <f aca="false">IF(A4917="","",INDEX(P_Svc,F4917))</f>
        <v>Standard</v>
      </c>
      <c r="H4917" s="41" t="str">
        <f aca="false">IF(A4917="","",INDEX(P_Zone,F4917))</f>
        <v>East</v>
      </c>
      <c r="I4917" s="41" t="n">
        <f aca="false">IF(A4917="","",IF(D4917="Delivered",IF(B4917&lt;=INDEX(P_Due,F4917),1,0),0))</f>
        <v>0</v>
      </c>
    </row>
    <row r="4918" customFormat="false" ht="15" hidden="false" customHeight="false" outlineLevel="0" collapsed="false">
      <c r="A4918" s="37" t="n">
        <v>1004370</v>
      </c>
      <c r="B4918" s="38" t="n">
        <v>46294</v>
      </c>
      <c r="C4918" s="39" t="n">
        <v>1</v>
      </c>
      <c r="D4918" s="39" t="s">
        <v>26</v>
      </c>
      <c r="E4918" s="39"/>
      <c r="F4918" s="41" t="n">
        <f aca="false">IF(A4918="","",MATCH(A4918,P_ID,1))</f>
        <v>4370</v>
      </c>
      <c r="G4918" s="41" t="str">
        <f aca="false">IF(A4918="","",INDEX(P_Svc,F4918))</f>
        <v>Standard</v>
      </c>
      <c r="H4918" s="41" t="str">
        <f aca="false">IF(A4918="","",INDEX(P_Zone,F4918))</f>
        <v>West</v>
      </c>
      <c r="I4918" s="41" t="n">
        <f aca="false">IF(A4918="","",IF(D4918="Delivered",IF(B4918&lt;=INDEX(P_Due,F4918),1,0),0))</f>
        <v>1</v>
      </c>
    </row>
    <row r="4919" customFormat="false" ht="15" hidden="false" customHeight="false" outlineLevel="0" collapsed="false">
      <c r="A4919" s="37" t="n">
        <v>1004371</v>
      </c>
      <c r="B4919" s="38" t="n">
        <v>46294</v>
      </c>
      <c r="C4919" s="39" t="n">
        <v>1</v>
      </c>
      <c r="D4919" s="39" t="s">
        <v>26</v>
      </c>
      <c r="E4919" s="39"/>
      <c r="F4919" s="41" t="n">
        <f aca="false">IF(A4919="","",MATCH(A4919,P_ID,1))</f>
        <v>4371</v>
      </c>
      <c r="G4919" s="41" t="str">
        <f aca="false">IF(A4919="","",INDEX(P_Svc,F4919))</f>
        <v>Standard</v>
      </c>
      <c r="H4919" s="41" t="str">
        <f aca="false">IF(A4919="","",INDEX(P_Zone,F4919))</f>
        <v>North</v>
      </c>
      <c r="I4919" s="41" t="n">
        <f aca="false">IF(A4919="","",IF(D4919="Delivered",IF(B4919&lt;=INDEX(P_Due,F4919),1,0),0))</f>
        <v>1</v>
      </c>
    </row>
    <row r="4920" customFormat="false" ht="15" hidden="false" customHeight="false" outlineLevel="0" collapsed="false">
      <c r="A4920" s="37" t="n">
        <v>1004372</v>
      </c>
      <c r="B4920" s="38" t="n">
        <v>46294</v>
      </c>
      <c r="C4920" s="39" t="n">
        <v>1</v>
      </c>
      <c r="D4920" s="39" t="s">
        <v>79</v>
      </c>
      <c r="E4920" s="39" t="s">
        <v>36</v>
      </c>
      <c r="F4920" s="41" t="n">
        <f aca="false">IF(A4920="","",MATCH(A4920,P_ID,1))</f>
        <v>4372</v>
      </c>
      <c r="G4920" s="41" t="str">
        <f aca="false">IF(A4920="","",INDEX(P_Svc,F4920))</f>
        <v>Economy</v>
      </c>
      <c r="H4920" s="41" t="str">
        <f aca="false">IF(A4920="","",INDEX(P_Zone,F4920))</f>
        <v>North</v>
      </c>
      <c r="I4920" s="41" t="n">
        <f aca="false">IF(A4920="","",IF(D4920="Delivered",IF(B4920&lt;=INDEX(P_Due,F4920),1,0),0))</f>
        <v>0</v>
      </c>
    </row>
    <row r="4921" customFormat="false" ht="15" hidden="false" customHeight="false" outlineLevel="0" collapsed="false">
      <c r="A4921" s="37" t="n">
        <v>1004373</v>
      </c>
      <c r="B4921" s="38" t="n">
        <v>46294</v>
      </c>
      <c r="C4921" s="39" t="n">
        <v>1</v>
      </c>
      <c r="D4921" s="39" t="s">
        <v>26</v>
      </c>
      <c r="E4921" s="39"/>
      <c r="F4921" s="41" t="n">
        <f aca="false">IF(A4921="","",MATCH(A4921,P_ID,1))</f>
        <v>4373</v>
      </c>
      <c r="G4921" s="41" t="str">
        <f aca="false">IF(A4921="","",INDEX(P_Svc,F4921))</f>
        <v>Standard</v>
      </c>
      <c r="H4921" s="41" t="str">
        <f aca="false">IF(A4921="","",INDEX(P_Zone,F4921))</f>
        <v>South</v>
      </c>
      <c r="I4921" s="41" t="n">
        <f aca="false">IF(A4921="","",IF(D4921="Delivered",IF(B4921&lt;=INDEX(P_Due,F4921),1,0),0))</f>
        <v>1</v>
      </c>
    </row>
    <row r="4922" customFormat="false" ht="15" hidden="false" customHeight="false" outlineLevel="0" collapsed="false">
      <c r="A4922" s="37" t="n">
        <v>1004374</v>
      </c>
      <c r="B4922" s="38" t="n">
        <v>46294</v>
      </c>
      <c r="C4922" s="39" t="n">
        <v>1</v>
      </c>
      <c r="D4922" s="39" t="s">
        <v>26</v>
      </c>
      <c r="E4922" s="39"/>
      <c r="F4922" s="41" t="n">
        <f aca="false">IF(A4922="","",MATCH(A4922,P_ID,1))</f>
        <v>4374</v>
      </c>
      <c r="G4922" s="41" t="str">
        <f aca="false">IF(A4922="","",INDEX(P_Svc,F4922))</f>
        <v>Standard</v>
      </c>
      <c r="H4922" s="41" t="str">
        <f aca="false">IF(A4922="","",INDEX(P_Zone,F4922))</f>
        <v>Central</v>
      </c>
      <c r="I4922" s="41" t="n">
        <f aca="false">IF(A4922="","",IF(D4922="Delivered",IF(B4922&lt;=INDEX(P_Due,F4922),1,0),0))</f>
        <v>1</v>
      </c>
    </row>
    <row r="4923" customFormat="false" ht="15" hidden="false" customHeight="false" outlineLevel="0" collapsed="false">
      <c r="A4923" s="37" t="n">
        <v>1004375</v>
      </c>
      <c r="B4923" s="38" t="n">
        <v>46294</v>
      </c>
      <c r="C4923" s="39" t="n">
        <v>1</v>
      </c>
      <c r="D4923" s="39" t="s">
        <v>79</v>
      </c>
      <c r="E4923" s="39" t="s">
        <v>34</v>
      </c>
      <c r="F4923" s="41" t="n">
        <f aca="false">IF(A4923="","",MATCH(A4923,P_ID,1))</f>
        <v>4375</v>
      </c>
      <c r="G4923" s="41" t="str">
        <f aca="false">IF(A4923="","",INDEX(P_Svc,F4923))</f>
        <v>Standard</v>
      </c>
      <c r="H4923" s="41" t="str">
        <f aca="false">IF(A4923="","",INDEX(P_Zone,F4923))</f>
        <v>Central</v>
      </c>
      <c r="I4923" s="41" t="n">
        <f aca="false">IF(A4923="","",IF(D4923="Delivered",IF(B4923&lt;=INDEX(P_Due,F4923),1,0),0))</f>
        <v>0</v>
      </c>
    </row>
    <row r="4924" customFormat="false" ht="15" hidden="false" customHeight="false" outlineLevel="0" collapsed="false">
      <c r="A4924" s="37" t="n">
        <v>1004376</v>
      </c>
      <c r="B4924" s="38" t="n">
        <v>46294</v>
      </c>
      <c r="C4924" s="39" t="n">
        <v>1</v>
      </c>
      <c r="D4924" s="39" t="s">
        <v>26</v>
      </c>
      <c r="E4924" s="39"/>
      <c r="F4924" s="41" t="n">
        <f aca="false">IF(A4924="","",MATCH(A4924,P_ID,1))</f>
        <v>4376</v>
      </c>
      <c r="G4924" s="41" t="str">
        <f aca="false">IF(A4924="","",INDEX(P_Svc,F4924))</f>
        <v>Standard</v>
      </c>
      <c r="H4924" s="41" t="str">
        <f aca="false">IF(A4924="","",INDEX(P_Zone,F4924))</f>
        <v>Central</v>
      </c>
      <c r="I4924" s="41" t="n">
        <f aca="false">IF(A4924="","",IF(D4924="Delivered",IF(B4924&lt;=INDEX(P_Due,F4924),1,0),0))</f>
        <v>1</v>
      </c>
    </row>
    <row r="4925" customFormat="false" ht="15" hidden="false" customHeight="false" outlineLevel="0" collapsed="false">
      <c r="A4925" s="37" t="n">
        <v>1004377</v>
      </c>
      <c r="B4925" s="38" t="n">
        <v>46294</v>
      </c>
      <c r="C4925" s="39" t="n">
        <v>1</v>
      </c>
      <c r="D4925" s="39" t="s">
        <v>79</v>
      </c>
      <c r="E4925" s="39" t="s">
        <v>34</v>
      </c>
      <c r="F4925" s="41" t="n">
        <f aca="false">IF(A4925="","",MATCH(A4925,P_ID,1))</f>
        <v>4377</v>
      </c>
      <c r="G4925" s="41" t="str">
        <f aca="false">IF(A4925="","",INDEX(P_Svc,F4925))</f>
        <v>Standard</v>
      </c>
      <c r="H4925" s="41" t="str">
        <f aca="false">IF(A4925="","",INDEX(P_Zone,F4925))</f>
        <v>West</v>
      </c>
      <c r="I4925" s="41" t="n">
        <f aca="false">IF(A4925="","",IF(D4925="Delivered",IF(B4925&lt;=INDEX(P_Due,F4925),1,0),0))</f>
        <v>0</v>
      </c>
    </row>
    <row r="4926" customFormat="false" ht="15" hidden="false" customHeight="false" outlineLevel="0" collapsed="false">
      <c r="A4926" s="37" t="n">
        <v>1004378</v>
      </c>
      <c r="B4926" s="38" t="n">
        <v>46294</v>
      </c>
      <c r="C4926" s="39" t="n">
        <v>1</v>
      </c>
      <c r="D4926" s="39" t="s">
        <v>26</v>
      </c>
      <c r="E4926" s="39"/>
      <c r="F4926" s="41" t="n">
        <f aca="false">IF(A4926="","",MATCH(A4926,P_ID,1))</f>
        <v>4378</v>
      </c>
      <c r="G4926" s="41" t="str">
        <f aca="false">IF(A4926="","",INDEX(P_Svc,F4926))</f>
        <v>Economy</v>
      </c>
      <c r="H4926" s="41" t="str">
        <f aca="false">IF(A4926="","",INDEX(P_Zone,F4926))</f>
        <v>South</v>
      </c>
      <c r="I4926" s="41" t="n">
        <f aca="false">IF(A4926="","",IF(D4926="Delivered",IF(B4926&lt;=INDEX(P_Due,F4926),1,0),0))</f>
        <v>1</v>
      </c>
    </row>
    <row r="4927" customFormat="false" ht="15" hidden="false" customHeight="false" outlineLevel="0" collapsed="false">
      <c r="A4927" s="37" t="n">
        <v>1004379</v>
      </c>
      <c r="B4927" s="38" t="n">
        <v>46294</v>
      </c>
      <c r="C4927" s="39" t="n">
        <v>1</v>
      </c>
      <c r="D4927" s="39" t="s">
        <v>26</v>
      </c>
      <c r="E4927" s="39"/>
      <c r="F4927" s="41" t="n">
        <f aca="false">IF(A4927="","",MATCH(A4927,P_ID,1))</f>
        <v>4379</v>
      </c>
      <c r="G4927" s="41" t="str">
        <f aca="false">IF(A4927="","",INDEX(P_Svc,F4927))</f>
        <v>Standard</v>
      </c>
      <c r="H4927" s="41" t="str">
        <f aca="false">IF(A4927="","",INDEX(P_Zone,F4927))</f>
        <v>North</v>
      </c>
      <c r="I4927" s="41" t="n">
        <f aca="false">IF(A4927="","",IF(D4927="Delivered",IF(B4927&lt;=INDEX(P_Due,F4927),1,0),0))</f>
        <v>1</v>
      </c>
    </row>
    <row r="4928" customFormat="false" ht="15" hidden="false" customHeight="false" outlineLevel="0" collapsed="false">
      <c r="A4928" s="37" t="n">
        <v>1004380</v>
      </c>
      <c r="B4928" s="38" t="n">
        <v>46294</v>
      </c>
      <c r="C4928" s="39" t="n">
        <v>1</v>
      </c>
      <c r="D4928" s="39" t="s">
        <v>26</v>
      </c>
      <c r="E4928" s="39"/>
      <c r="F4928" s="41" t="n">
        <f aca="false">IF(A4928="","",MATCH(A4928,P_ID,1))</f>
        <v>4380</v>
      </c>
      <c r="G4928" s="41" t="str">
        <f aca="false">IF(A4928="","",INDEX(P_Svc,F4928))</f>
        <v>Economy</v>
      </c>
      <c r="H4928" s="41" t="str">
        <f aca="false">IF(A4928="","",INDEX(P_Zone,F4928))</f>
        <v>Central</v>
      </c>
      <c r="I4928" s="41" t="n">
        <f aca="false">IF(A4928="","",IF(D4928="Delivered",IF(B4928&lt;=INDEX(P_Due,F4928),1,0),0))</f>
        <v>1</v>
      </c>
    </row>
    <row r="4929" customFormat="false" ht="15" hidden="false" customHeight="false" outlineLevel="0" collapsed="false">
      <c r="A4929" s="37" t="n">
        <v>1004381</v>
      </c>
      <c r="B4929" s="38" t="n">
        <v>46294</v>
      </c>
      <c r="C4929" s="39" t="n">
        <v>1</v>
      </c>
      <c r="D4929" s="39" t="s">
        <v>79</v>
      </c>
      <c r="E4929" s="39" t="s">
        <v>36</v>
      </c>
      <c r="F4929" s="41" t="n">
        <f aca="false">IF(A4929="","",MATCH(A4929,P_ID,1))</f>
        <v>4381</v>
      </c>
      <c r="G4929" s="41" t="str">
        <f aca="false">IF(A4929="","",INDEX(P_Svc,F4929))</f>
        <v>Standard</v>
      </c>
      <c r="H4929" s="41" t="str">
        <f aca="false">IF(A4929="","",INDEX(P_Zone,F4929))</f>
        <v>South</v>
      </c>
      <c r="I4929" s="41" t="n">
        <f aca="false">IF(A4929="","",IF(D4929="Delivered",IF(B4929&lt;=INDEX(P_Due,F4929),1,0),0))</f>
        <v>0</v>
      </c>
    </row>
    <row r="4930" customFormat="false" ht="15" hidden="false" customHeight="false" outlineLevel="0" collapsed="false">
      <c r="A4930" s="37" t="n">
        <v>1004382</v>
      </c>
      <c r="B4930" s="38" t="n">
        <v>46294</v>
      </c>
      <c r="C4930" s="39" t="n">
        <v>1</v>
      </c>
      <c r="D4930" s="39" t="s">
        <v>26</v>
      </c>
      <c r="E4930" s="39"/>
      <c r="F4930" s="41" t="n">
        <f aca="false">IF(A4930="","",MATCH(A4930,P_ID,1))</f>
        <v>4382</v>
      </c>
      <c r="G4930" s="41" t="str">
        <f aca="false">IF(A4930="","",INDEX(P_Svc,F4930))</f>
        <v>Standard</v>
      </c>
      <c r="H4930" s="41" t="str">
        <f aca="false">IF(A4930="","",INDEX(P_Zone,F4930))</f>
        <v>North</v>
      </c>
      <c r="I4930" s="41" t="n">
        <f aca="false">IF(A4930="","",IF(D4930="Delivered",IF(B4930&lt;=INDEX(P_Due,F4930),1,0),0))</f>
        <v>1</v>
      </c>
    </row>
    <row r="4931" customFormat="false" ht="15" hidden="false" customHeight="false" outlineLevel="0" collapsed="false">
      <c r="A4931" s="37" t="n">
        <v>1004383</v>
      </c>
      <c r="B4931" s="38" t="n">
        <v>46294</v>
      </c>
      <c r="C4931" s="39" t="n">
        <v>1</v>
      </c>
      <c r="D4931" s="39" t="s">
        <v>79</v>
      </c>
      <c r="E4931" s="39" t="s">
        <v>34</v>
      </c>
      <c r="F4931" s="41" t="n">
        <f aca="false">IF(A4931="","",MATCH(A4931,P_ID,1))</f>
        <v>4383</v>
      </c>
      <c r="G4931" s="41" t="str">
        <f aca="false">IF(A4931="","",INDEX(P_Svc,F4931))</f>
        <v>Standard</v>
      </c>
      <c r="H4931" s="41" t="str">
        <f aca="false">IF(A4931="","",INDEX(P_Zone,F4931))</f>
        <v>East</v>
      </c>
      <c r="I4931" s="41" t="n">
        <f aca="false">IF(A4931="","",IF(D4931="Delivered",IF(B4931&lt;=INDEX(P_Due,F4931),1,0),0))</f>
        <v>0</v>
      </c>
    </row>
    <row r="4932" customFormat="false" ht="15" hidden="false" customHeight="false" outlineLevel="0" collapsed="false">
      <c r="A4932" s="37" t="n">
        <v>1004384</v>
      </c>
      <c r="B4932" s="38" t="n">
        <v>46294</v>
      </c>
      <c r="C4932" s="39" t="n">
        <v>1</v>
      </c>
      <c r="D4932" s="39" t="s">
        <v>26</v>
      </c>
      <c r="E4932" s="39"/>
      <c r="F4932" s="41" t="n">
        <f aca="false">IF(A4932="","",MATCH(A4932,P_ID,1))</f>
        <v>4384</v>
      </c>
      <c r="G4932" s="41" t="str">
        <f aca="false">IF(A4932="","",INDEX(P_Svc,F4932))</f>
        <v>Standard</v>
      </c>
      <c r="H4932" s="41" t="str">
        <f aca="false">IF(A4932="","",INDEX(P_Zone,F4932))</f>
        <v>North</v>
      </c>
      <c r="I4932" s="41" t="n">
        <f aca="false">IF(A4932="","",IF(D4932="Delivered",IF(B4932&lt;=INDEX(P_Due,F4932),1,0),0))</f>
        <v>1</v>
      </c>
    </row>
    <row r="4933" customFormat="false" ht="15" hidden="false" customHeight="false" outlineLevel="0" collapsed="false">
      <c r="A4933" s="37" t="n">
        <v>1004385</v>
      </c>
      <c r="B4933" s="38" t="n">
        <v>46294</v>
      </c>
      <c r="C4933" s="39" t="n">
        <v>1</v>
      </c>
      <c r="D4933" s="39" t="s">
        <v>26</v>
      </c>
      <c r="E4933" s="39"/>
      <c r="F4933" s="41" t="n">
        <f aca="false">IF(A4933="","",MATCH(A4933,P_ID,1))</f>
        <v>4385</v>
      </c>
      <c r="G4933" s="41" t="str">
        <f aca="false">IF(A4933="","",INDEX(P_Svc,F4933))</f>
        <v>Economy</v>
      </c>
      <c r="H4933" s="41" t="str">
        <f aca="false">IF(A4933="","",INDEX(P_Zone,F4933))</f>
        <v>South</v>
      </c>
      <c r="I4933" s="41" t="n">
        <f aca="false">IF(A4933="","",IF(D4933="Delivered",IF(B4933&lt;=INDEX(P_Due,F4933),1,0),0))</f>
        <v>1</v>
      </c>
    </row>
    <row r="4934" customFormat="false" ht="15" hidden="false" customHeight="false" outlineLevel="0" collapsed="false">
      <c r="A4934" s="37" t="n">
        <v>1004386</v>
      </c>
      <c r="B4934" s="38" t="n">
        <v>46294</v>
      </c>
      <c r="C4934" s="39" t="n">
        <v>1</v>
      </c>
      <c r="D4934" s="39" t="s">
        <v>26</v>
      </c>
      <c r="E4934" s="39"/>
      <c r="F4934" s="41" t="n">
        <f aca="false">IF(A4934="","",MATCH(A4934,P_ID,1))</f>
        <v>4386</v>
      </c>
      <c r="G4934" s="41" t="str">
        <f aca="false">IF(A4934="","",INDEX(P_Svc,F4934))</f>
        <v>Standard</v>
      </c>
      <c r="H4934" s="41" t="str">
        <f aca="false">IF(A4934="","",INDEX(P_Zone,F4934))</f>
        <v>North</v>
      </c>
      <c r="I4934" s="41" t="n">
        <f aca="false">IF(A4934="","",IF(D4934="Delivered",IF(B4934&lt;=INDEX(P_Due,F4934),1,0),0))</f>
        <v>1</v>
      </c>
    </row>
    <row r="4935" customFormat="false" ht="15" hidden="false" customHeight="false" outlineLevel="0" collapsed="false">
      <c r="A4935" s="37" t="n">
        <v>1004387</v>
      </c>
      <c r="B4935" s="38" t="n">
        <v>46294</v>
      </c>
      <c r="C4935" s="39" t="n">
        <v>1</v>
      </c>
      <c r="D4935" s="39" t="s">
        <v>26</v>
      </c>
      <c r="E4935" s="39"/>
      <c r="F4935" s="41" t="n">
        <f aca="false">IF(A4935="","",MATCH(A4935,P_ID,1))</f>
        <v>4387</v>
      </c>
      <c r="G4935" s="41" t="str">
        <f aca="false">IF(A4935="","",INDEX(P_Svc,F4935))</f>
        <v>Standard</v>
      </c>
      <c r="H4935" s="41" t="str">
        <f aca="false">IF(A4935="","",INDEX(P_Zone,F4935))</f>
        <v>West</v>
      </c>
      <c r="I4935" s="41" t="n">
        <f aca="false">IF(A4935="","",IF(D4935="Delivered",IF(B4935&lt;=INDEX(P_Due,F4935),1,0),0))</f>
        <v>1</v>
      </c>
    </row>
    <row r="4936" customFormat="false" ht="15" hidden="false" customHeight="false" outlineLevel="0" collapsed="false">
      <c r="A4936" s="37" t="n">
        <v>1004388</v>
      </c>
      <c r="B4936" s="38" t="n">
        <v>46294</v>
      </c>
      <c r="C4936" s="39" t="n">
        <v>1</v>
      </c>
      <c r="D4936" s="39" t="s">
        <v>26</v>
      </c>
      <c r="E4936" s="39"/>
      <c r="F4936" s="41" t="n">
        <f aca="false">IF(A4936="","",MATCH(A4936,P_ID,1))</f>
        <v>4388</v>
      </c>
      <c r="G4936" s="41" t="str">
        <f aca="false">IF(A4936="","",INDEX(P_Svc,F4936))</f>
        <v>Economy</v>
      </c>
      <c r="H4936" s="41" t="str">
        <f aca="false">IF(A4936="","",INDEX(P_Zone,F4936))</f>
        <v>North</v>
      </c>
      <c r="I4936" s="41" t="n">
        <f aca="false">IF(A4936="","",IF(D4936="Delivered",IF(B4936&lt;=INDEX(P_Due,F4936),1,0),0))</f>
        <v>1</v>
      </c>
    </row>
    <row r="4937" customFormat="false" ht="15" hidden="false" customHeight="false" outlineLevel="0" collapsed="false">
      <c r="A4937" s="37" t="n">
        <v>1004389</v>
      </c>
      <c r="B4937" s="38" t="n">
        <v>46294</v>
      </c>
      <c r="C4937" s="39" t="n">
        <v>1</v>
      </c>
      <c r="D4937" s="39" t="s">
        <v>79</v>
      </c>
      <c r="E4937" s="39" t="s">
        <v>32</v>
      </c>
      <c r="F4937" s="41" t="n">
        <f aca="false">IF(A4937="","",MATCH(A4937,P_ID,1))</f>
        <v>4389</v>
      </c>
      <c r="G4937" s="41" t="str">
        <f aca="false">IF(A4937="","",INDEX(P_Svc,F4937))</f>
        <v>Standard</v>
      </c>
      <c r="H4937" s="41" t="str">
        <f aca="false">IF(A4937="","",INDEX(P_Zone,F4937))</f>
        <v>East</v>
      </c>
      <c r="I4937" s="41" t="n">
        <f aca="false">IF(A4937="","",IF(D4937="Delivered",IF(B4937&lt;=INDEX(P_Due,F4937),1,0),0))</f>
        <v>0</v>
      </c>
    </row>
    <row r="4938" customFormat="false" ht="15" hidden="false" customHeight="false" outlineLevel="0" collapsed="false">
      <c r="A4938" s="37" t="n">
        <v>1004390</v>
      </c>
      <c r="B4938" s="38" t="n">
        <v>46294</v>
      </c>
      <c r="C4938" s="39" t="n">
        <v>1</v>
      </c>
      <c r="D4938" s="39" t="s">
        <v>26</v>
      </c>
      <c r="E4938" s="39"/>
      <c r="F4938" s="41" t="n">
        <f aca="false">IF(A4938="","",MATCH(A4938,P_ID,1))</f>
        <v>4390</v>
      </c>
      <c r="G4938" s="41" t="str">
        <f aca="false">IF(A4938="","",INDEX(P_Svc,F4938))</f>
        <v>Standard</v>
      </c>
      <c r="H4938" s="41" t="str">
        <f aca="false">IF(A4938="","",INDEX(P_Zone,F4938))</f>
        <v>West</v>
      </c>
      <c r="I4938" s="41" t="n">
        <f aca="false">IF(A4938="","",IF(D4938="Delivered",IF(B4938&lt;=INDEX(P_Due,F4938),1,0),0))</f>
        <v>1</v>
      </c>
    </row>
    <row r="4939" customFormat="false" ht="15" hidden="false" customHeight="false" outlineLevel="0" collapsed="false">
      <c r="A4939" s="37" t="n">
        <v>1004391</v>
      </c>
      <c r="B4939" s="38" t="n">
        <v>46294</v>
      </c>
      <c r="C4939" s="39" t="n">
        <v>1</v>
      </c>
      <c r="D4939" s="39" t="s">
        <v>26</v>
      </c>
      <c r="E4939" s="39"/>
      <c r="F4939" s="41" t="n">
        <f aca="false">IF(A4939="","",MATCH(A4939,P_ID,1))</f>
        <v>4391</v>
      </c>
      <c r="G4939" s="41" t="str">
        <f aca="false">IF(A4939="","",INDEX(P_Svc,F4939))</f>
        <v>Standard</v>
      </c>
      <c r="H4939" s="41" t="str">
        <f aca="false">IF(A4939="","",INDEX(P_Zone,F4939))</f>
        <v>Central</v>
      </c>
      <c r="I4939" s="41" t="n">
        <f aca="false">IF(A4939="","",IF(D4939="Delivered",IF(B4939&lt;=INDEX(P_Due,F4939),1,0),0))</f>
        <v>1</v>
      </c>
    </row>
    <row r="4940" customFormat="false" ht="15" hidden="false" customHeight="false" outlineLevel="0" collapsed="false">
      <c r="A4940" s="37" t="n">
        <v>1004392</v>
      </c>
      <c r="B4940" s="38" t="n">
        <v>46294</v>
      </c>
      <c r="C4940" s="39" t="n">
        <v>1</v>
      </c>
      <c r="D4940" s="39" t="s">
        <v>26</v>
      </c>
      <c r="E4940" s="39"/>
      <c r="F4940" s="41" t="n">
        <f aca="false">IF(A4940="","",MATCH(A4940,P_ID,1))</f>
        <v>4392</v>
      </c>
      <c r="G4940" s="41" t="str">
        <f aca="false">IF(A4940="","",INDEX(P_Svc,F4940))</f>
        <v>Standard</v>
      </c>
      <c r="H4940" s="41" t="str">
        <f aca="false">IF(A4940="","",INDEX(P_Zone,F4940))</f>
        <v>South</v>
      </c>
      <c r="I4940" s="41" t="n">
        <f aca="false">IF(A4940="","",IF(D4940="Delivered",IF(B4940&lt;=INDEX(P_Due,F4940),1,0),0))</f>
        <v>1</v>
      </c>
    </row>
    <row r="4941" customFormat="false" ht="15" hidden="false" customHeight="false" outlineLevel="0" collapsed="false">
      <c r="A4941" s="37" t="n">
        <v>1004393</v>
      </c>
      <c r="B4941" s="38" t="n">
        <v>46294</v>
      </c>
      <c r="C4941" s="39" t="n">
        <v>1</v>
      </c>
      <c r="D4941" s="39" t="s">
        <v>26</v>
      </c>
      <c r="E4941" s="39"/>
      <c r="F4941" s="41" t="n">
        <f aca="false">IF(A4941="","",MATCH(A4941,P_ID,1))</f>
        <v>4393</v>
      </c>
      <c r="G4941" s="41" t="str">
        <f aca="false">IF(A4941="","",INDEX(P_Svc,F4941))</f>
        <v>Economy</v>
      </c>
      <c r="H4941" s="41" t="str">
        <f aca="false">IF(A4941="","",INDEX(P_Zone,F4941))</f>
        <v>East</v>
      </c>
      <c r="I4941" s="41" t="n">
        <f aca="false">IF(A4941="","",IF(D4941="Delivered",IF(B4941&lt;=INDEX(P_Due,F4941),1,0),0))</f>
        <v>1</v>
      </c>
    </row>
    <row r="4942" customFormat="false" ht="15" hidden="false" customHeight="false" outlineLevel="0" collapsed="false">
      <c r="A4942" s="37" t="n">
        <v>1004394</v>
      </c>
      <c r="B4942" s="38" t="n">
        <v>46294</v>
      </c>
      <c r="C4942" s="39" t="n">
        <v>1</v>
      </c>
      <c r="D4942" s="39" t="s">
        <v>26</v>
      </c>
      <c r="E4942" s="39"/>
      <c r="F4942" s="41" t="n">
        <f aca="false">IF(A4942="","",MATCH(A4942,P_ID,1))</f>
        <v>4394</v>
      </c>
      <c r="G4942" s="41" t="str">
        <f aca="false">IF(A4942="","",INDEX(P_Svc,F4942))</f>
        <v>Economy</v>
      </c>
      <c r="H4942" s="41" t="str">
        <f aca="false">IF(A4942="","",INDEX(P_Zone,F4942))</f>
        <v>West</v>
      </c>
      <c r="I4942" s="41" t="n">
        <f aca="false">IF(A4942="","",IF(D4942="Delivered",IF(B4942&lt;=INDEX(P_Due,F4942),1,0),0))</f>
        <v>1</v>
      </c>
    </row>
    <row r="4943" customFormat="false" ht="15" hidden="false" customHeight="false" outlineLevel="0" collapsed="false">
      <c r="A4943" s="37" t="n">
        <v>1004396</v>
      </c>
      <c r="B4943" s="38" t="n">
        <v>46294</v>
      </c>
      <c r="C4943" s="39" t="n">
        <v>1</v>
      </c>
      <c r="D4943" s="39" t="s">
        <v>26</v>
      </c>
      <c r="E4943" s="39"/>
      <c r="F4943" s="41" t="n">
        <f aca="false">IF(A4943="","",MATCH(A4943,P_ID,1))</f>
        <v>4396</v>
      </c>
      <c r="G4943" s="41" t="str">
        <f aca="false">IF(A4943="","",INDEX(P_Svc,F4943))</f>
        <v>Standard</v>
      </c>
      <c r="H4943" s="41" t="str">
        <f aca="false">IF(A4943="","",INDEX(P_Zone,F4943))</f>
        <v>Central</v>
      </c>
      <c r="I4943" s="41" t="n">
        <f aca="false">IF(A4943="","",IF(D4943="Delivered",IF(B4943&lt;=INDEX(P_Due,F4943),1,0),0))</f>
        <v>1</v>
      </c>
    </row>
    <row r="4944" customFormat="false" ht="15" hidden="false" customHeight="false" outlineLevel="0" collapsed="false">
      <c r="A4944" s="37" t="n">
        <v>1004397</v>
      </c>
      <c r="B4944" s="38" t="n">
        <v>46294</v>
      </c>
      <c r="C4944" s="39" t="n">
        <v>1</v>
      </c>
      <c r="D4944" s="39" t="s">
        <v>26</v>
      </c>
      <c r="E4944" s="39"/>
      <c r="F4944" s="41" t="n">
        <f aca="false">IF(A4944="","",MATCH(A4944,P_ID,1))</f>
        <v>4397</v>
      </c>
      <c r="G4944" s="41" t="str">
        <f aca="false">IF(A4944="","",INDEX(P_Svc,F4944))</f>
        <v>Standard</v>
      </c>
      <c r="H4944" s="41" t="str">
        <f aca="false">IF(A4944="","",INDEX(P_Zone,F4944))</f>
        <v>Central</v>
      </c>
      <c r="I4944" s="41" t="n">
        <f aca="false">IF(A4944="","",IF(D4944="Delivered",IF(B4944&lt;=INDEX(P_Due,F4944),1,0),0))</f>
        <v>1</v>
      </c>
    </row>
    <row r="4945" customFormat="false" ht="15" hidden="false" customHeight="false" outlineLevel="0" collapsed="false">
      <c r="A4945" s="37" t="n">
        <v>1004399</v>
      </c>
      <c r="B4945" s="38" t="n">
        <v>46294</v>
      </c>
      <c r="C4945" s="39" t="n">
        <v>1</v>
      </c>
      <c r="D4945" s="39" t="s">
        <v>26</v>
      </c>
      <c r="E4945" s="39"/>
      <c r="F4945" s="41" t="n">
        <f aca="false">IF(A4945="","",MATCH(A4945,P_ID,1))</f>
        <v>4399</v>
      </c>
      <c r="G4945" s="41" t="str">
        <f aca="false">IF(A4945="","",INDEX(P_Svc,F4945))</f>
        <v>Economy</v>
      </c>
      <c r="H4945" s="41" t="str">
        <f aca="false">IF(A4945="","",INDEX(P_Zone,F4945))</f>
        <v>Central</v>
      </c>
      <c r="I4945" s="41" t="n">
        <f aca="false">IF(A4945="","",IF(D4945="Delivered",IF(B4945&lt;=INDEX(P_Due,F4945),1,0),0))</f>
        <v>1</v>
      </c>
    </row>
    <row r="4946" customFormat="false" ht="15" hidden="false" customHeight="false" outlineLevel="0" collapsed="false">
      <c r="A4946" s="37" t="n">
        <v>1004400</v>
      </c>
      <c r="B4946" s="38" t="n">
        <v>46294</v>
      </c>
      <c r="C4946" s="39" t="n">
        <v>1</v>
      </c>
      <c r="D4946" s="39" t="s">
        <v>26</v>
      </c>
      <c r="E4946" s="39"/>
      <c r="F4946" s="41" t="n">
        <f aca="false">IF(A4946="","",MATCH(A4946,P_ID,1))</f>
        <v>4400</v>
      </c>
      <c r="G4946" s="41" t="str">
        <f aca="false">IF(A4946="","",INDEX(P_Svc,F4946))</f>
        <v>Standard</v>
      </c>
      <c r="H4946" s="41" t="str">
        <f aca="false">IF(A4946="","",INDEX(P_Zone,F4946))</f>
        <v>North</v>
      </c>
      <c r="I4946" s="41" t="n">
        <f aca="false">IF(A4946="","",IF(D4946="Delivered",IF(B4946&lt;=INDEX(P_Due,F4946),1,0),0))</f>
        <v>1</v>
      </c>
    </row>
    <row r="4947" customFormat="false" ht="15" hidden="false" customHeight="false" outlineLevel="0" collapsed="false">
      <c r="A4947" s="37" t="n">
        <v>1004401</v>
      </c>
      <c r="B4947" s="38" t="n">
        <v>46294</v>
      </c>
      <c r="C4947" s="39" t="n">
        <v>1</v>
      </c>
      <c r="D4947" s="39" t="s">
        <v>26</v>
      </c>
      <c r="E4947" s="39"/>
      <c r="F4947" s="41" t="n">
        <f aca="false">IF(A4947="","",MATCH(A4947,P_ID,1))</f>
        <v>4401</v>
      </c>
      <c r="G4947" s="41" t="str">
        <f aca="false">IF(A4947="","",INDEX(P_Svc,F4947))</f>
        <v>Standard</v>
      </c>
      <c r="H4947" s="41" t="str">
        <f aca="false">IF(A4947="","",INDEX(P_Zone,F4947))</f>
        <v>Central</v>
      </c>
      <c r="I4947" s="41" t="n">
        <f aca="false">IF(A4947="","",IF(D4947="Delivered",IF(B4947&lt;=INDEX(P_Due,F4947),1,0),0))</f>
        <v>1</v>
      </c>
    </row>
    <row r="4948" customFormat="false" ht="15" hidden="false" customHeight="false" outlineLevel="0" collapsed="false">
      <c r="A4948" s="37" t="n">
        <v>1004402</v>
      </c>
      <c r="B4948" s="38" t="n">
        <v>46294</v>
      </c>
      <c r="C4948" s="39" t="n">
        <v>1</v>
      </c>
      <c r="D4948" s="39" t="s">
        <v>26</v>
      </c>
      <c r="E4948" s="39"/>
      <c r="F4948" s="41" t="n">
        <f aca="false">IF(A4948="","",MATCH(A4948,P_ID,1))</f>
        <v>4402</v>
      </c>
      <c r="G4948" s="41" t="str">
        <f aca="false">IF(A4948="","",INDEX(P_Svc,F4948))</f>
        <v>Standard</v>
      </c>
      <c r="H4948" s="41" t="str">
        <f aca="false">IF(A4948="","",INDEX(P_Zone,F4948))</f>
        <v>West</v>
      </c>
      <c r="I4948" s="41" t="n">
        <f aca="false">IF(A4948="","",IF(D4948="Delivered",IF(B4948&lt;=INDEX(P_Due,F4948),1,0),0))</f>
        <v>1</v>
      </c>
    </row>
    <row r="4949" customFormat="false" ht="15" hidden="false" customHeight="false" outlineLevel="0" collapsed="false">
      <c r="A4949" s="37" t="n">
        <v>1004404</v>
      </c>
      <c r="B4949" s="38" t="n">
        <v>46294</v>
      </c>
      <c r="C4949" s="39" t="n">
        <v>1</v>
      </c>
      <c r="D4949" s="39" t="s">
        <v>26</v>
      </c>
      <c r="E4949" s="39"/>
      <c r="F4949" s="41" t="n">
        <f aca="false">IF(A4949="","",MATCH(A4949,P_ID,1))</f>
        <v>4404</v>
      </c>
      <c r="G4949" s="41" t="str">
        <f aca="false">IF(A4949="","",INDEX(P_Svc,F4949))</f>
        <v>Standard</v>
      </c>
      <c r="H4949" s="41" t="str">
        <f aca="false">IF(A4949="","",INDEX(P_Zone,F4949))</f>
        <v>South</v>
      </c>
      <c r="I4949" s="41" t="n">
        <f aca="false">IF(A4949="","",IF(D4949="Delivered",IF(B4949&lt;=INDEX(P_Due,F4949),1,0),0))</f>
        <v>1</v>
      </c>
    </row>
    <row r="4950" customFormat="false" ht="15" hidden="false" customHeight="false" outlineLevel="0" collapsed="false">
      <c r="A4950" s="37" t="n">
        <v>1004405</v>
      </c>
      <c r="B4950" s="38" t="n">
        <v>46294</v>
      </c>
      <c r="C4950" s="39" t="n">
        <v>1</v>
      </c>
      <c r="D4950" s="39" t="s">
        <v>26</v>
      </c>
      <c r="E4950" s="39"/>
      <c r="F4950" s="41" t="n">
        <f aca="false">IF(A4950="","",MATCH(A4950,P_ID,1))</f>
        <v>4405</v>
      </c>
      <c r="G4950" s="41" t="str">
        <f aca="false">IF(A4950="","",INDEX(P_Svc,F4950))</f>
        <v>Standard</v>
      </c>
      <c r="H4950" s="41" t="str">
        <f aca="false">IF(A4950="","",INDEX(P_Zone,F4950))</f>
        <v>East</v>
      </c>
      <c r="I4950" s="41" t="n">
        <f aca="false">IF(A4950="","",IF(D4950="Delivered",IF(B4950&lt;=INDEX(P_Due,F4950),1,0),0))</f>
        <v>1</v>
      </c>
    </row>
    <row r="4951" customFormat="false" ht="15" hidden="false" customHeight="false" outlineLevel="0" collapsed="false">
      <c r="A4951" s="37" t="n">
        <v>1004406</v>
      </c>
      <c r="B4951" s="38" t="n">
        <v>46294</v>
      </c>
      <c r="C4951" s="39" t="n">
        <v>1</v>
      </c>
      <c r="D4951" s="39" t="s">
        <v>26</v>
      </c>
      <c r="E4951" s="39"/>
      <c r="F4951" s="41" t="n">
        <f aca="false">IF(A4951="","",MATCH(A4951,P_ID,1))</f>
        <v>4406</v>
      </c>
      <c r="G4951" s="41" t="str">
        <f aca="false">IF(A4951="","",INDEX(P_Svc,F4951))</f>
        <v>Economy</v>
      </c>
      <c r="H4951" s="41" t="str">
        <f aca="false">IF(A4951="","",INDEX(P_Zone,F4951))</f>
        <v>South</v>
      </c>
      <c r="I4951" s="41" t="n">
        <f aca="false">IF(A4951="","",IF(D4951="Delivered",IF(B4951&lt;=INDEX(P_Due,F4951),1,0),0))</f>
        <v>1</v>
      </c>
    </row>
    <row r="4952" customFormat="false" ht="15" hidden="false" customHeight="false" outlineLevel="0" collapsed="false">
      <c r="A4952" s="37" t="n">
        <v>1004407</v>
      </c>
      <c r="B4952" s="38" t="n">
        <v>46294</v>
      </c>
      <c r="C4952" s="39" t="n">
        <v>1</v>
      </c>
      <c r="D4952" s="39" t="s">
        <v>26</v>
      </c>
      <c r="E4952" s="39"/>
      <c r="F4952" s="41" t="n">
        <f aca="false">IF(A4952="","",MATCH(A4952,P_ID,1))</f>
        <v>4407</v>
      </c>
      <c r="G4952" s="41" t="str">
        <f aca="false">IF(A4952="","",INDEX(P_Svc,F4952))</f>
        <v>Standard</v>
      </c>
      <c r="H4952" s="41" t="str">
        <f aca="false">IF(A4952="","",INDEX(P_Zone,F4952))</f>
        <v>South</v>
      </c>
      <c r="I4952" s="41" t="n">
        <f aca="false">IF(A4952="","",IF(D4952="Delivered",IF(B4952&lt;=INDEX(P_Due,F4952),1,0),0))</f>
        <v>1</v>
      </c>
    </row>
    <row r="4953" customFormat="false" ht="15" hidden="false" customHeight="false" outlineLevel="0" collapsed="false">
      <c r="A4953" s="37" t="n">
        <v>1004408</v>
      </c>
      <c r="B4953" s="38" t="n">
        <v>46294</v>
      </c>
      <c r="C4953" s="39" t="n">
        <v>1</v>
      </c>
      <c r="D4953" s="39" t="s">
        <v>26</v>
      </c>
      <c r="E4953" s="39"/>
      <c r="F4953" s="41" t="n">
        <f aca="false">IF(A4953="","",MATCH(A4953,P_ID,1))</f>
        <v>4408</v>
      </c>
      <c r="G4953" s="41" t="str">
        <f aca="false">IF(A4953="","",INDEX(P_Svc,F4953))</f>
        <v>Standard</v>
      </c>
      <c r="H4953" s="41" t="str">
        <f aca="false">IF(A4953="","",INDEX(P_Zone,F4953))</f>
        <v>Central</v>
      </c>
      <c r="I4953" s="41" t="n">
        <f aca="false">IF(A4953="","",IF(D4953="Delivered",IF(B4953&lt;=INDEX(P_Due,F4953),1,0),0))</f>
        <v>1</v>
      </c>
    </row>
    <row r="4954" customFormat="false" ht="15" hidden="false" customHeight="false" outlineLevel="0" collapsed="false">
      <c r="A4954" s="37" t="n">
        <v>1004409</v>
      </c>
      <c r="B4954" s="38" t="n">
        <v>46294</v>
      </c>
      <c r="C4954" s="39" t="n">
        <v>1</v>
      </c>
      <c r="D4954" s="39" t="s">
        <v>26</v>
      </c>
      <c r="E4954" s="39"/>
      <c r="F4954" s="41" t="n">
        <f aca="false">IF(A4954="","",MATCH(A4954,P_ID,1))</f>
        <v>4409</v>
      </c>
      <c r="G4954" s="41" t="str">
        <f aca="false">IF(A4954="","",INDEX(P_Svc,F4954))</f>
        <v>Standard</v>
      </c>
      <c r="H4954" s="41" t="str">
        <f aca="false">IF(A4954="","",INDEX(P_Zone,F4954))</f>
        <v>West</v>
      </c>
      <c r="I4954" s="41" t="n">
        <f aca="false">IF(A4954="","",IF(D4954="Delivered",IF(B4954&lt;=INDEX(P_Due,F4954),1,0),0))</f>
        <v>1</v>
      </c>
    </row>
    <row r="4955" customFormat="false" ht="15" hidden="false" customHeight="false" outlineLevel="0" collapsed="false">
      <c r="A4955" s="37" t="n">
        <v>1004410</v>
      </c>
      <c r="B4955" s="38" t="n">
        <v>46294</v>
      </c>
      <c r="C4955" s="39" t="n">
        <v>1</v>
      </c>
      <c r="D4955" s="39" t="s">
        <v>26</v>
      </c>
      <c r="E4955" s="39"/>
      <c r="F4955" s="41" t="n">
        <f aca="false">IF(A4955="","",MATCH(A4955,P_ID,1))</f>
        <v>4410</v>
      </c>
      <c r="G4955" s="41" t="str">
        <f aca="false">IF(A4955="","",INDEX(P_Svc,F4955))</f>
        <v>Standard</v>
      </c>
      <c r="H4955" s="41" t="str">
        <f aca="false">IF(A4955="","",INDEX(P_Zone,F4955))</f>
        <v>East</v>
      </c>
      <c r="I4955" s="41" t="n">
        <f aca="false">IF(A4955="","",IF(D4955="Delivered",IF(B4955&lt;=INDEX(P_Due,F4955),1,0),0))</f>
        <v>1</v>
      </c>
    </row>
    <row r="4956" customFormat="false" ht="15" hidden="false" customHeight="false" outlineLevel="0" collapsed="false">
      <c r="A4956" s="37" t="n">
        <v>1004411</v>
      </c>
      <c r="B4956" s="38" t="n">
        <v>46294</v>
      </c>
      <c r="C4956" s="39" t="n">
        <v>1</v>
      </c>
      <c r="D4956" s="39" t="s">
        <v>26</v>
      </c>
      <c r="E4956" s="39"/>
      <c r="F4956" s="41" t="n">
        <f aca="false">IF(A4956="","",MATCH(A4956,P_ID,1))</f>
        <v>4411</v>
      </c>
      <c r="G4956" s="41" t="str">
        <f aca="false">IF(A4956="","",INDEX(P_Svc,F4956))</f>
        <v>Standard</v>
      </c>
      <c r="H4956" s="41" t="str">
        <f aca="false">IF(A4956="","",INDEX(P_Zone,F4956))</f>
        <v>North</v>
      </c>
      <c r="I4956" s="41" t="n">
        <f aca="false">IF(A4956="","",IF(D4956="Delivered",IF(B4956&lt;=INDEX(P_Due,F4956),1,0),0))</f>
        <v>1</v>
      </c>
    </row>
    <row r="4957" customFormat="false" ht="15" hidden="false" customHeight="false" outlineLevel="0" collapsed="false">
      <c r="A4957" s="37" t="n">
        <v>1004412</v>
      </c>
      <c r="B4957" s="38" t="n">
        <v>46294</v>
      </c>
      <c r="C4957" s="39" t="n">
        <v>1</v>
      </c>
      <c r="D4957" s="39" t="s">
        <v>26</v>
      </c>
      <c r="E4957" s="39"/>
      <c r="F4957" s="41" t="n">
        <f aca="false">IF(A4957="","",MATCH(A4957,P_ID,1))</f>
        <v>4412</v>
      </c>
      <c r="G4957" s="41" t="str">
        <f aca="false">IF(A4957="","",INDEX(P_Svc,F4957))</f>
        <v>Standard</v>
      </c>
      <c r="H4957" s="41" t="str">
        <f aca="false">IF(A4957="","",INDEX(P_Zone,F4957))</f>
        <v>East</v>
      </c>
      <c r="I4957" s="41" t="n">
        <f aca="false">IF(A4957="","",IF(D4957="Delivered",IF(B4957&lt;=INDEX(P_Due,F4957),1,0),0))</f>
        <v>1</v>
      </c>
    </row>
    <row r="4958" customFormat="false" ht="15" hidden="false" customHeight="false" outlineLevel="0" collapsed="false">
      <c r="A4958" s="37" t="n">
        <v>1004413</v>
      </c>
      <c r="B4958" s="38" t="n">
        <v>46294</v>
      </c>
      <c r="C4958" s="39" t="n">
        <v>1</v>
      </c>
      <c r="D4958" s="39" t="s">
        <v>26</v>
      </c>
      <c r="E4958" s="39"/>
      <c r="F4958" s="41" t="n">
        <f aca="false">IF(A4958="","",MATCH(A4958,P_ID,1))</f>
        <v>4413</v>
      </c>
      <c r="G4958" s="41" t="str">
        <f aca="false">IF(A4958="","",INDEX(P_Svc,F4958))</f>
        <v>Economy</v>
      </c>
      <c r="H4958" s="41" t="str">
        <f aca="false">IF(A4958="","",INDEX(P_Zone,F4958))</f>
        <v>South</v>
      </c>
      <c r="I4958" s="41" t="n">
        <f aca="false">IF(A4958="","",IF(D4958="Delivered",IF(B4958&lt;=INDEX(P_Due,F4958),1,0),0))</f>
        <v>1</v>
      </c>
    </row>
    <row r="4959" customFormat="false" ht="15" hidden="false" customHeight="false" outlineLevel="0" collapsed="false">
      <c r="A4959" s="37" t="n">
        <v>1004414</v>
      </c>
      <c r="B4959" s="38" t="n">
        <v>46294</v>
      </c>
      <c r="C4959" s="39" t="n">
        <v>1</v>
      </c>
      <c r="D4959" s="39" t="s">
        <v>26</v>
      </c>
      <c r="E4959" s="39"/>
      <c r="F4959" s="41" t="n">
        <f aca="false">IF(A4959="","",MATCH(A4959,P_ID,1))</f>
        <v>4414</v>
      </c>
      <c r="G4959" s="41" t="str">
        <f aca="false">IF(A4959="","",INDEX(P_Svc,F4959))</f>
        <v>Standard</v>
      </c>
      <c r="H4959" s="41" t="str">
        <f aca="false">IF(A4959="","",INDEX(P_Zone,F4959))</f>
        <v>Central</v>
      </c>
      <c r="I4959" s="41" t="n">
        <f aca="false">IF(A4959="","",IF(D4959="Delivered",IF(B4959&lt;=INDEX(P_Due,F4959),1,0),0))</f>
        <v>1</v>
      </c>
    </row>
    <row r="4960" customFormat="false" ht="15" hidden="false" customHeight="false" outlineLevel="0" collapsed="false">
      <c r="A4960" s="37" t="n">
        <v>1004415</v>
      </c>
      <c r="B4960" s="38" t="n">
        <v>46294</v>
      </c>
      <c r="C4960" s="39" t="n">
        <v>1</v>
      </c>
      <c r="D4960" s="39" t="s">
        <v>26</v>
      </c>
      <c r="E4960" s="39"/>
      <c r="F4960" s="41" t="n">
        <f aca="false">IF(A4960="","",MATCH(A4960,P_ID,1))</f>
        <v>4415</v>
      </c>
      <c r="G4960" s="41" t="str">
        <f aca="false">IF(A4960="","",INDEX(P_Svc,F4960))</f>
        <v>Economy</v>
      </c>
      <c r="H4960" s="41" t="str">
        <f aca="false">IF(A4960="","",INDEX(P_Zone,F4960))</f>
        <v>South</v>
      </c>
      <c r="I4960" s="41" t="n">
        <f aca="false">IF(A4960="","",IF(D4960="Delivered",IF(B4960&lt;=INDEX(P_Due,F4960),1,0),0))</f>
        <v>1</v>
      </c>
    </row>
    <row r="4961" customFormat="false" ht="15" hidden="false" customHeight="false" outlineLevel="0" collapsed="false">
      <c r="A4961" s="37" t="n">
        <v>1004416</v>
      </c>
      <c r="B4961" s="38" t="n">
        <v>46294</v>
      </c>
      <c r="C4961" s="39" t="n">
        <v>1</v>
      </c>
      <c r="D4961" s="39" t="s">
        <v>26</v>
      </c>
      <c r="E4961" s="39"/>
      <c r="F4961" s="41" t="n">
        <f aca="false">IF(A4961="","",MATCH(A4961,P_ID,1))</f>
        <v>4416</v>
      </c>
      <c r="G4961" s="41" t="str">
        <f aca="false">IF(A4961="","",INDEX(P_Svc,F4961))</f>
        <v>Standard</v>
      </c>
      <c r="H4961" s="41" t="str">
        <f aca="false">IF(A4961="","",INDEX(P_Zone,F4961))</f>
        <v>North</v>
      </c>
      <c r="I4961" s="41" t="n">
        <f aca="false">IF(A4961="","",IF(D4961="Delivered",IF(B4961&lt;=INDEX(P_Due,F4961),1,0),0))</f>
        <v>1</v>
      </c>
    </row>
    <row r="4962" customFormat="false" ht="15" hidden="false" customHeight="false" outlineLevel="0" collapsed="false">
      <c r="A4962" s="37" t="n">
        <v>1004417</v>
      </c>
      <c r="B4962" s="38" t="n">
        <v>46294</v>
      </c>
      <c r="C4962" s="39" t="n">
        <v>1</v>
      </c>
      <c r="D4962" s="39" t="s">
        <v>26</v>
      </c>
      <c r="E4962" s="39"/>
      <c r="F4962" s="41" t="n">
        <f aca="false">IF(A4962="","",MATCH(A4962,P_ID,1))</f>
        <v>4417</v>
      </c>
      <c r="G4962" s="41" t="str">
        <f aca="false">IF(A4962="","",INDEX(P_Svc,F4962))</f>
        <v>Economy</v>
      </c>
      <c r="H4962" s="41" t="str">
        <f aca="false">IF(A4962="","",INDEX(P_Zone,F4962))</f>
        <v>West</v>
      </c>
      <c r="I4962" s="41" t="n">
        <f aca="false">IF(A4962="","",IF(D4962="Delivered",IF(B4962&lt;=INDEX(P_Due,F4962),1,0),0))</f>
        <v>1</v>
      </c>
    </row>
    <row r="4963" customFormat="false" ht="15" hidden="false" customHeight="false" outlineLevel="0" collapsed="false">
      <c r="A4963" s="37" t="n">
        <v>1004418</v>
      </c>
      <c r="B4963" s="38" t="n">
        <v>46294</v>
      </c>
      <c r="C4963" s="39" t="n">
        <v>1</v>
      </c>
      <c r="D4963" s="39" t="s">
        <v>26</v>
      </c>
      <c r="E4963" s="39"/>
      <c r="F4963" s="41" t="n">
        <f aca="false">IF(A4963="","",MATCH(A4963,P_ID,1))</f>
        <v>4418</v>
      </c>
      <c r="G4963" s="41" t="str">
        <f aca="false">IF(A4963="","",INDEX(P_Svc,F4963))</f>
        <v>Standard</v>
      </c>
      <c r="H4963" s="41" t="str">
        <f aca="false">IF(A4963="","",INDEX(P_Zone,F4963))</f>
        <v>Central</v>
      </c>
      <c r="I4963" s="41" t="n">
        <f aca="false">IF(A4963="","",IF(D4963="Delivered",IF(B4963&lt;=INDEX(P_Due,F4963),1,0),0))</f>
        <v>1</v>
      </c>
    </row>
    <row r="4964" customFormat="false" ht="15" hidden="false" customHeight="false" outlineLevel="0" collapsed="false">
      <c r="A4964" s="37" t="n">
        <v>1004420</v>
      </c>
      <c r="B4964" s="38" t="n">
        <v>46294</v>
      </c>
      <c r="C4964" s="39" t="n">
        <v>1</v>
      </c>
      <c r="D4964" s="39" t="s">
        <v>26</v>
      </c>
      <c r="E4964" s="39"/>
      <c r="F4964" s="41" t="n">
        <f aca="false">IF(A4964="","",MATCH(A4964,P_ID,1))</f>
        <v>4420</v>
      </c>
      <c r="G4964" s="41" t="str">
        <f aca="false">IF(A4964="","",INDEX(P_Svc,F4964))</f>
        <v>Standard</v>
      </c>
      <c r="H4964" s="41" t="str">
        <f aca="false">IF(A4964="","",INDEX(P_Zone,F4964))</f>
        <v>Central</v>
      </c>
      <c r="I4964" s="41" t="n">
        <f aca="false">IF(A4964="","",IF(D4964="Delivered",IF(B4964&lt;=INDEX(P_Due,F4964),1,0),0))</f>
        <v>1</v>
      </c>
    </row>
    <row r="4965" customFormat="false" ht="15" hidden="false" customHeight="false" outlineLevel="0" collapsed="false">
      <c r="A4965" s="37" t="n">
        <v>1004421</v>
      </c>
      <c r="B4965" s="38" t="n">
        <v>46294</v>
      </c>
      <c r="C4965" s="39" t="n">
        <v>1</v>
      </c>
      <c r="D4965" s="39" t="s">
        <v>26</v>
      </c>
      <c r="E4965" s="39"/>
      <c r="F4965" s="41" t="n">
        <f aca="false">IF(A4965="","",MATCH(A4965,P_ID,1))</f>
        <v>4421</v>
      </c>
      <c r="G4965" s="41" t="str">
        <f aca="false">IF(A4965="","",INDEX(P_Svc,F4965))</f>
        <v>Standard</v>
      </c>
      <c r="H4965" s="41" t="str">
        <f aca="false">IF(A4965="","",INDEX(P_Zone,F4965))</f>
        <v>Central</v>
      </c>
      <c r="I4965" s="41" t="n">
        <f aca="false">IF(A4965="","",IF(D4965="Delivered",IF(B4965&lt;=INDEX(P_Due,F4965),1,0),0))</f>
        <v>1</v>
      </c>
    </row>
    <row r="4966" customFormat="false" ht="15" hidden="false" customHeight="false" outlineLevel="0" collapsed="false">
      <c r="A4966" s="37" t="n">
        <v>1004422</v>
      </c>
      <c r="B4966" s="38" t="n">
        <v>46294</v>
      </c>
      <c r="C4966" s="39" t="n">
        <v>1</v>
      </c>
      <c r="D4966" s="39" t="s">
        <v>26</v>
      </c>
      <c r="E4966" s="39"/>
      <c r="F4966" s="41" t="n">
        <f aca="false">IF(A4966="","",MATCH(A4966,P_ID,1))</f>
        <v>4422</v>
      </c>
      <c r="G4966" s="41" t="str">
        <f aca="false">IF(A4966="","",INDEX(P_Svc,F4966))</f>
        <v>Economy</v>
      </c>
      <c r="H4966" s="41" t="str">
        <f aca="false">IF(A4966="","",INDEX(P_Zone,F4966))</f>
        <v>Central</v>
      </c>
      <c r="I4966" s="41" t="n">
        <f aca="false">IF(A4966="","",IF(D4966="Delivered",IF(B4966&lt;=INDEX(P_Due,F4966),1,0),0))</f>
        <v>1</v>
      </c>
    </row>
    <row r="4967" customFormat="false" ht="15" hidden="false" customHeight="false" outlineLevel="0" collapsed="false">
      <c r="A4967" s="37" t="n">
        <v>1004424</v>
      </c>
      <c r="B4967" s="38" t="n">
        <v>46294</v>
      </c>
      <c r="C4967" s="39" t="n">
        <v>1</v>
      </c>
      <c r="D4967" s="39" t="s">
        <v>26</v>
      </c>
      <c r="E4967" s="39"/>
      <c r="F4967" s="41" t="n">
        <f aca="false">IF(A4967="","",MATCH(A4967,P_ID,1))</f>
        <v>4424</v>
      </c>
      <c r="G4967" s="41" t="str">
        <f aca="false">IF(A4967="","",INDEX(P_Svc,F4967))</f>
        <v>Economy</v>
      </c>
      <c r="H4967" s="41" t="str">
        <f aca="false">IF(A4967="","",INDEX(P_Zone,F4967))</f>
        <v>Central</v>
      </c>
      <c r="I4967" s="41" t="n">
        <f aca="false">IF(A4967="","",IF(D4967="Delivered",IF(B4967&lt;=INDEX(P_Due,F4967),1,0),0))</f>
        <v>1</v>
      </c>
    </row>
    <row r="4968" customFormat="false" ht="15" hidden="false" customHeight="false" outlineLevel="0" collapsed="false">
      <c r="A4968" s="37" t="n">
        <v>1004426</v>
      </c>
      <c r="B4968" s="38" t="n">
        <v>46294</v>
      </c>
      <c r="C4968" s="39" t="n">
        <v>1</v>
      </c>
      <c r="D4968" s="39" t="s">
        <v>26</v>
      </c>
      <c r="E4968" s="39"/>
      <c r="F4968" s="41" t="n">
        <f aca="false">IF(A4968="","",MATCH(A4968,P_ID,1))</f>
        <v>4426</v>
      </c>
      <c r="G4968" s="41" t="str">
        <f aca="false">IF(A4968="","",INDEX(P_Svc,F4968))</f>
        <v>Standard</v>
      </c>
      <c r="H4968" s="41" t="str">
        <f aca="false">IF(A4968="","",INDEX(P_Zone,F4968))</f>
        <v>North</v>
      </c>
      <c r="I4968" s="41" t="n">
        <f aca="false">IF(A4968="","",IF(D4968="Delivered",IF(B4968&lt;=INDEX(P_Due,F4968),1,0),0))</f>
        <v>1</v>
      </c>
    </row>
    <row r="4969" customFormat="false" ht="15" hidden="false" customHeight="false" outlineLevel="0" collapsed="false">
      <c r="A4969" s="37" t="n">
        <v>1004427</v>
      </c>
      <c r="B4969" s="38" t="n">
        <v>46294</v>
      </c>
      <c r="C4969" s="39" t="n">
        <v>1</v>
      </c>
      <c r="D4969" s="39" t="s">
        <v>26</v>
      </c>
      <c r="E4969" s="39"/>
      <c r="F4969" s="41" t="n">
        <f aca="false">IF(A4969="","",MATCH(A4969,P_ID,1))</f>
        <v>4427</v>
      </c>
      <c r="G4969" s="41" t="str">
        <f aca="false">IF(A4969="","",INDEX(P_Svc,F4969))</f>
        <v>Standard</v>
      </c>
      <c r="H4969" s="41" t="str">
        <f aca="false">IF(A4969="","",INDEX(P_Zone,F4969))</f>
        <v>South</v>
      </c>
      <c r="I4969" s="41" t="n">
        <f aca="false">IF(A4969="","",IF(D4969="Delivered",IF(B4969&lt;=INDEX(P_Due,F4969),1,0),0))</f>
        <v>1</v>
      </c>
    </row>
    <row r="4970" customFormat="false" ht="15" hidden="false" customHeight="false" outlineLevel="0" collapsed="false">
      <c r="A4970" s="37" t="n">
        <v>1004428</v>
      </c>
      <c r="B4970" s="38" t="n">
        <v>46294</v>
      </c>
      <c r="C4970" s="39" t="n">
        <v>1</v>
      </c>
      <c r="D4970" s="39" t="s">
        <v>26</v>
      </c>
      <c r="E4970" s="39"/>
      <c r="F4970" s="41" t="n">
        <f aca="false">IF(A4970="","",MATCH(A4970,P_ID,1))</f>
        <v>4428</v>
      </c>
      <c r="G4970" s="41" t="str">
        <f aca="false">IF(A4970="","",INDEX(P_Svc,F4970))</f>
        <v>Standard</v>
      </c>
      <c r="H4970" s="41" t="str">
        <f aca="false">IF(A4970="","",INDEX(P_Zone,F4970))</f>
        <v>North</v>
      </c>
      <c r="I4970" s="41" t="n">
        <f aca="false">IF(A4970="","",IF(D4970="Delivered",IF(B4970&lt;=INDEX(P_Due,F4970),1,0),0))</f>
        <v>1</v>
      </c>
    </row>
    <row r="4971" customFormat="false" ht="15" hidden="false" customHeight="false" outlineLevel="0" collapsed="false">
      <c r="A4971" s="37" t="n">
        <v>1004429</v>
      </c>
      <c r="B4971" s="38" t="n">
        <v>46294</v>
      </c>
      <c r="C4971" s="39" t="n">
        <v>1</v>
      </c>
      <c r="D4971" s="39" t="s">
        <v>26</v>
      </c>
      <c r="E4971" s="39"/>
      <c r="F4971" s="41" t="n">
        <f aca="false">IF(A4971="","",MATCH(A4971,P_ID,1))</f>
        <v>4429</v>
      </c>
      <c r="G4971" s="41" t="str">
        <f aca="false">IF(A4971="","",INDEX(P_Svc,F4971))</f>
        <v>Standard</v>
      </c>
      <c r="H4971" s="41" t="str">
        <f aca="false">IF(A4971="","",INDEX(P_Zone,F4971))</f>
        <v>West</v>
      </c>
      <c r="I4971" s="41" t="n">
        <f aca="false">IF(A4971="","",IF(D4971="Delivered",IF(B4971&lt;=INDEX(P_Due,F4971),1,0),0))</f>
        <v>1</v>
      </c>
    </row>
    <row r="4972" customFormat="false" ht="15" hidden="false" customHeight="false" outlineLevel="0" collapsed="false">
      <c r="A4972" s="37" t="n">
        <v>1004430</v>
      </c>
      <c r="B4972" s="38" t="n">
        <v>46294</v>
      </c>
      <c r="C4972" s="39" t="n">
        <v>1</v>
      </c>
      <c r="D4972" s="39" t="s">
        <v>26</v>
      </c>
      <c r="E4972" s="39"/>
      <c r="F4972" s="41" t="n">
        <f aca="false">IF(A4972="","",MATCH(A4972,P_ID,1))</f>
        <v>4430</v>
      </c>
      <c r="G4972" s="41" t="str">
        <f aca="false">IF(A4972="","",INDEX(P_Svc,F4972))</f>
        <v>Standard</v>
      </c>
      <c r="H4972" s="41" t="str">
        <f aca="false">IF(A4972="","",INDEX(P_Zone,F4972))</f>
        <v>East</v>
      </c>
      <c r="I4972" s="41" t="n">
        <f aca="false">IF(A4972="","",IF(D4972="Delivered",IF(B4972&lt;=INDEX(P_Due,F4972),1,0),0))</f>
        <v>1</v>
      </c>
    </row>
    <row r="4973" customFormat="false" ht="15" hidden="false" customHeight="false" outlineLevel="0" collapsed="false">
      <c r="A4973" s="37" t="n">
        <v>1004431</v>
      </c>
      <c r="B4973" s="38" t="n">
        <v>46294</v>
      </c>
      <c r="C4973" s="39" t="n">
        <v>1</v>
      </c>
      <c r="D4973" s="39" t="s">
        <v>26</v>
      </c>
      <c r="E4973" s="39"/>
      <c r="F4973" s="41" t="n">
        <f aca="false">IF(A4973="","",MATCH(A4973,P_ID,1))</f>
        <v>4431</v>
      </c>
      <c r="G4973" s="41" t="str">
        <f aca="false">IF(A4973="","",INDEX(P_Svc,F4973))</f>
        <v>Standard</v>
      </c>
      <c r="H4973" s="41" t="str">
        <f aca="false">IF(A4973="","",INDEX(P_Zone,F4973))</f>
        <v>South</v>
      </c>
      <c r="I4973" s="41" t="n">
        <f aca="false">IF(A4973="","",IF(D4973="Delivered",IF(B4973&lt;=INDEX(P_Due,F4973),1,0),0))</f>
        <v>1</v>
      </c>
    </row>
    <row r="4974" customFormat="false" ht="15" hidden="false" customHeight="false" outlineLevel="0" collapsed="false">
      <c r="A4974" s="37" t="n">
        <v>1004432</v>
      </c>
      <c r="B4974" s="38" t="n">
        <v>46294</v>
      </c>
      <c r="C4974" s="39" t="n">
        <v>1</v>
      </c>
      <c r="D4974" s="39" t="s">
        <v>26</v>
      </c>
      <c r="E4974" s="39"/>
      <c r="F4974" s="41" t="n">
        <f aca="false">IF(A4974="","",MATCH(A4974,P_ID,1))</f>
        <v>4432</v>
      </c>
      <c r="G4974" s="41" t="str">
        <f aca="false">IF(A4974="","",INDEX(P_Svc,F4974))</f>
        <v>Standard</v>
      </c>
      <c r="H4974" s="41" t="str">
        <f aca="false">IF(A4974="","",INDEX(P_Zone,F4974))</f>
        <v>Central</v>
      </c>
      <c r="I4974" s="41" t="n">
        <f aca="false">IF(A4974="","",IF(D4974="Delivered",IF(B4974&lt;=INDEX(P_Due,F4974),1,0),0))</f>
        <v>1</v>
      </c>
    </row>
    <row r="4975" customFormat="false" ht="15" hidden="false" customHeight="false" outlineLevel="0" collapsed="false">
      <c r="A4975" s="37" t="n">
        <v>1004433</v>
      </c>
      <c r="B4975" s="38" t="n">
        <v>46294</v>
      </c>
      <c r="C4975" s="39" t="n">
        <v>1</v>
      </c>
      <c r="D4975" s="39" t="s">
        <v>26</v>
      </c>
      <c r="E4975" s="39"/>
      <c r="F4975" s="41" t="n">
        <f aca="false">IF(A4975="","",MATCH(A4975,P_ID,1))</f>
        <v>4433</v>
      </c>
      <c r="G4975" s="41" t="str">
        <f aca="false">IF(A4975="","",INDEX(P_Svc,F4975))</f>
        <v>Standard</v>
      </c>
      <c r="H4975" s="41" t="str">
        <f aca="false">IF(A4975="","",INDEX(P_Zone,F4975))</f>
        <v>Central</v>
      </c>
      <c r="I4975" s="41" t="n">
        <f aca="false">IF(A4975="","",IF(D4975="Delivered",IF(B4975&lt;=INDEX(P_Due,F4975),1,0),0))</f>
        <v>1</v>
      </c>
    </row>
    <row r="4976" customFormat="false" ht="15" hidden="false" customHeight="false" outlineLevel="0" collapsed="false">
      <c r="A4976" s="37" t="n">
        <v>1004434</v>
      </c>
      <c r="B4976" s="38" t="n">
        <v>46294</v>
      </c>
      <c r="C4976" s="39" t="n">
        <v>1</v>
      </c>
      <c r="D4976" s="39" t="s">
        <v>26</v>
      </c>
      <c r="E4976" s="39"/>
      <c r="F4976" s="41" t="n">
        <f aca="false">IF(A4976="","",MATCH(A4976,P_ID,1))</f>
        <v>4434</v>
      </c>
      <c r="G4976" s="41" t="str">
        <f aca="false">IF(A4976="","",INDEX(P_Svc,F4976))</f>
        <v>Economy</v>
      </c>
      <c r="H4976" s="41" t="str">
        <f aca="false">IF(A4976="","",INDEX(P_Zone,F4976))</f>
        <v>North</v>
      </c>
      <c r="I4976" s="41" t="n">
        <f aca="false">IF(A4976="","",IF(D4976="Delivered",IF(B4976&lt;=INDEX(P_Due,F4976),1,0),0))</f>
        <v>1</v>
      </c>
    </row>
    <row r="4977" customFormat="false" ht="15" hidden="false" customHeight="false" outlineLevel="0" collapsed="false">
      <c r="A4977" s="37" t="n">
        <v>1004435</v>
      </c>
      <c r="B4977" s="38" t="n">
        <v>46294</v>
      </c>
      <c r="C4977" s="39" t="n">
        <v>1</v>
      </c>
      <c r="D4977" s="39" t="s">
        <v>26</v>
      </c>
      <c r="E4977" s="39"/>
      <c r="F4977" s="41" t="n">
        <f aca="false">IF(A4977="","",MATCH(A4977,P_ID,1))</f>
        <v>4435</v>
      </c>
      <c r="G4977" s="41" t="str">
        <f aca="false">IF(A4977="","",INDEX(P_Svc,F4977))</f>
        <v>Standard</v>
      </c>
      <c r="H4977" s="41" t="str">
        <f aca="false">IF(A4977="","",INDEX(P_Zone,F4977))</f>
        <v>East</v>
      </c>
      <c r="I4977" s="41" t="n">
        <f aca="false">IF(A4977="","",IF(D4977="Delivered",IF(B4977&lt;=INDEX(P_Due,F4977),1,0),0))</f>
        <v>1</v>
      </c>
    </row>
    <row r="4978" customFormat="false" ht="15" hidden="false" customHeight="false" outlineLevel="0" collapsed="false">
      <c r="A4978" s="37" t="n">
        <v>1004436</v>
      </c>
      <c r="B4978" s="38" t="n">
        <v>46294</v>
      </c>
      <c r="C4978" s="39" t="n">
        <v>1</v>
      </c>
      <c r="D4978" s="39" t="s">
        <v>26</v>
      </c>
      <c r="E4978" s="39"/>
      <c r="F4978" s="41" t="n">
        <f aca="false">IF(A4978="","",MATCH(A4978,P_ID,1))</f>
        <v>4436</v>
      </c>
      <c r="G4978" s="41" t="str">
        <f aca="false">IF(A4978="","",INDEX(P_Svc,F4978))</f>
        <v>Economy</v>
      </c>
      <c r="H4978" s="41" t="str">
        <f aca="false">IF(A4978="","",INDEX(P_Zone,F4978))</f>
        <v>West</v>
      </c>
      <c r="I4978" s="41" t="n">
        <f aca="false">IF(A4978="","",IF(D4978="Delivered",IF(B4978&lt;=INDEX(P_Due,F4978),1,0),0))</f>
        <v>1</v>
      </c>
    </row>
    <row r="4979" customFormat="false" ht="15" hidden="false" customHeight="false" outlineLevel="0" collapsed="false">
      <c r="A4979" s="37" t="n">
        <v>1004437</v>
      </c>
      <c r="B4979" s="38" t="n">
        <v>46294</v>
      </c>
      <c r="C4979" s="39" t="n">
        <v>1</v>
      </c>
      <c r="D4979" s="39" t="s">
        <v>26</v>
      </c>
      <c r="E4979" s="39"/>
      <c r="F4979" s="41" t="n">
        <f aca="false">IF(A4979="","",MATCH(A4979,P_ID,1))</f>
        <v>4437</v>
      </c>
      <c r="G4979" s="41" t="str">
        <f aca="false">IF(A4979="","",INDEX(P_Svc,F4979))</f>
        <v>Standard</v>
      </c>
      <c r="H4979" s="41" t="str">
        <f aca="false">IF(A4979="","",INDEX(P_Zone,F4979))</f>
        <v>South</v>
      </c>
      <c r="I4979" s="41" t="n">
        <f aca="false">IF(A4979="","",IF(D4979="Delivered",IF(B4979&lt;=INDEX(P_Due,F4979),1,0),0))</f>
        <v>1</v>
      </c>
    </row>
    <row r="4980" customFormat="false" ht="15" hidden="false" customHeight="false" outlineLevel="0" collapsed="false">
      <c r="A4980" s="37" t="n">
        <v>1004438</v>
      </c>
      <c r="B4980" s="38" t="n">
        <v>46294</v>
      </c>
      <c r="C4980" s="39" t="n">
        <v>1</v>
      </c>
      <c r="D4980" s="39" t="s">
        <v>26</v>
      </c>
      <c r="E4980" s="39"/>
      <c r="F4980" s="41" t="n">
        <f aca="false">IF(A4980="","",MATCH(A4980,P_ID,1))</f>
        <v>4438</v>
      </c>
      <c r="G4980" s="41" t="str">
        <f aca="false">IF(A4980="","",INDEX(P_Svc,F4980))</f>
        <v>Standard</v>
      </c>
      <c r="H4980" s="41" t="str">
        <f aca="false">IF(A4980="","",INDEX(P_Zone,F4980))</f>
        <v>South</v>
      </c>
      <c r="I4980" s="41" t="n">
        <f aca="false">IF(A4980="","",IF(D4980="Delivered",IF(B4980&lt;=INDEX(P_Due,F4980),1,0),0))</f>
        <v>1</v>
      </c>
    </row>
    <row r="4981" customFormat="false" ht="15" hidden="false" customHeight="false" outlineLevel="0" collapsed="false">
      <c r="A4981" s="37" t="n">
        <v>1004439</v>
      </c>
      <c r="B4981" s="38" t="n">
        <v>46294</v>
      </c>
      <c r="C4981" s="39" t="n">
        <v>1</v>
      </c>
      <c r="D4981" s="39" t="s">
        <v>26</v>
      </c>
      <c r="E4981" s="39"/>
      <c r="F4981" s="41" t="n">
        <f aca="false">IF(A4981="","",MATCH(A4981,P_ID,1))</f>
        <v>4439</v>
      </c>
      <c r="G4981" s="41" t="str">
        <f aca="false">IF(A4981="","",INDEX(P_Svc,F4981))</f>
        <v>Express</v>
      </c>
      <c r="H4981" s="41" t="str">
        <f aca="false">IF(A4981="","",INDEX(P_Zone,F4981))</f>
        <v>North</v>
      </c>
      <c r="I4981" s="41" t="n">
        <f aca="false">IF(A4981="","",IF(D4981="Delivered",IF(B4981&lt;=INDEX(P_Due,F4981),1,0),0))</f>
        <v>1</v>
      </c>
    </row>
    <row r="4982" customFormat="false" ht="15" hidden="false" customHeight="false" outlineLevel="0" collapsed="false">
      <c r="A4982" s="37" t="n">
        <v>1004440</v>
      </c>
      <c r="B4982" s="38" t="n">
        <v>46294</v>
      </c>
      <c r="C4982" s="39" t="n">
        <v>1</v>
      </c>
      <c r="D4982" s="39" t="s">
        <v>26</v>
      </c>
      <c r="E4982" s="39"/>
      <c r="F4982" s="41" t="n">
        <f aca="false">IF(A4982="","",MATCH(A4982,P_ID,1))</f>
        <v>4440</v>
      </c>
      <c r="G4982" s="41" t="str">
        <f aca="false">IF(A4982="","",INDEX(P_Svc,F4982))</f>
        <v>Standard</v>
      </c>
      <c r="H4982" s="41" t="str">
        <f aca="false">IF(A4982="","",INDEX(P_Zone,F4982))</f>
        <v>East</v>
      </c>
      <c r="I4982" s="41" t="n">
        <f aca="false">IF(A4982="","",IF(D4982="Delivered",IF(B4982&lt;=INDEX(P_Due,F4982),1,0),0))</f>
        <v>1</v>
      </c>
    </row>
    <row r="4983" customFormat="false" ht="15" hidden="false" customHeight="false" outlineLevel="0" collapsed="false">
      <c r="A4983" s="37" t="n">
        <v>1004441</v>
      </c>
      <c r="B4983" s="38" t="n">
        <v>46294</v>
      </c>
      <c r="C4983" s="39" t="n">
        <v>1</v>
      </c>
      <c r="D4983" s="39" t="s">
        <v>79</v>
      </c>
      <c r="E4983" s="39" t="s">
        <v>32</v>
      </c>
      <c r="F4983" s="41" t="n">
        <f aca="false">IF(A4983="","",MATCH(A4983,P_ID,1))</f>
        <v>4441</v>
      </c>
      <c r="G4983" s="41" t="str">
        <f aca="false">IF(A4983="","",INDEX(P_Svc,F4983))</f>
        <v>Economy</v>
      </c>
      <c r="H4983" s="41" t="str">
        <f aca="false">IF(A4983="","",INDEX(P_Zone,F4983))</f>
        <v>East</v>
      </c>
      <c r="I4983" s="41" t="n">
        <f aca="false">IF(A4983="","",IF(D4983="Delivered",IF(B4983&lt;=INDEX(P_Due,F4983),1,0),0))</f>
        <v>0</v>
      </c>
    </row>
    <row r="4984" customFormat="false" ht="15" hidden="false" customHeight="false" outlineLevel="0" collapsed="false">
      <c r="A4984" s="37" t="n">
        <v>1004442</v>
      </c>
      <c r="B4984" s="38" t="n">
        <v>46294</v>
      </c>
      <c r="C4984" s="39" t="n">
        <v>1</v>
      </c>
      <c r="D4984" s="39" t="s">
        <v>26</v>
      </c>
      <c r="E4984" s="39"/>
      <c r="F4984" s="41" t="n">
        <f aca="false">IF(A4984="","",MATCH(A4984,P_ID,1))</f>
        <v>4442</v>
      </c>
      <c r="G4984" s="41" t="str">
        <f aca="false">IF(A4984="","",INDEX(P_Svc,F4984))</f>
        <v>Standard</v>
      </c>
      <c r="H4984" s="41" t="str">
        <f aca="false">IF(A4984="","",INDEX(P_Zone,F4984))</f>
        <v>South</v>
      </c>
      <c r="I4984" s="41" t="n">
        <f aca="false">IF(A4984="","",IF(D4984="Delivered",IF(B4984&lt;=INDEX(P_Due,F4984),1,0),0))</f>
        <v>1</v>
      </c>
    </row>
    <row r="4985" customFormat="false" ht="15" hidden="false" customHeight="false" outlineLevel="0" collapsed="false">
      <c r="A4985" s="37" t="n">
        <v>1004443</v>
      </c>
      <c r="B4985" s="38" t="n">
        <v>46294</v>
      </c>
      <c r="C4985" s="39" t="n">
        <v>1</v>
      </c>
      <c r="D4985" s="39" t="s">
        <v>26</v>
      </c>
      <c r="E4985" s="39"/>
      <c r="F4985" s="41" t="n">
        <f aca="false">IF(A4985="","",MATCH(A4985,P_ID,1))</f>
        <v>4443</v>
      </c>
      <c r="G4985" s="41" t="str">
        <f aca="false">IF(A4985="","",INDEX(P_Svc,F4985))</f>
        <v>Economy</v>
      </c>
      <c r="H4985" s="41" t="str">
        <f aca="false">IF(A4985="","",INDEX(P_Zone,F4985))</f>
        <v>West</v>
      </c>
      <c r="I4985" s="41" t="n">
        <f aca="false">IF(A4985="","",IF(D4985="Delivered",IF(B4985&lt;=INDEX(P_Due,F4985),1,0),0))</f>
        <v>1</v>
      </c>
    </row>
    <row r="4986" customFormat="false" ht="15" hidden="false" customHeight="false" outlineLevel="0" collapsed="false">
      <c r="A4986" s="37" t="n">
        <v>1004444</v>
      </c>
      <c r="B4986" s="38" t="n">
        <v>46294</v>
      </c>
      <c r="C4986" s="39" t="n">
        <v>1</v>
      </c>
      <c r="D4986" s="39" t="s">
        <v>26</v>
      </c>
      <c r="E4986" s="39"/>
      <c r="F4986" s="41" t="n">
        <f aca="false">IF(A4986="","",MATCH(A4986,P_ID,1))</f>
        <v>4444</v>
      </c>
      <c r="G4986" s="41" t="str">
        <f aca="false">IF(A4986="","",INDEX(P_Svc,F4986))</f>
        <v>Economy</v>
      </c>
      <c r="H4986" s="41" t="str">
        <f aca="false">IF(A4986="","",INDEX(P_Zone,F4986))</f>
        <v>North</v>
      </c>
      <c r="I4986" s="41" t="n">
        <f aca="false">IF(A4986="","",IF(D4986="Delivered",IF(B4986&lt;=INDEX(P_Due,F4986),1,0),0))</f>
        <v>1</v>
      </c>
    </row>
    <row r="4987" customFormat="false" ht="15" hidden="false" customHeight="false" outlineLevel="0" collapsed="false">
      <c r="A4987" s="37" t="n">
        <v>1004445</v>
      </c>
      <c r="B4987" s="38" t="n">
        <v>46294</v>
      </c>
      <c r="C4987" s="39" t="n">
        <v>1</v>
      </c>
      <c r="D4987" s="39" t="s">
        <v>79</v>
      </c>
      <c r="E4987" s="39" t="s">
        <v>34</v>
      </c>
      <c r="F4987" s="41" t="n">
        <f aca="false">IF(A4987="","",MATCH(A4987,P_ID,1))</f>
        <v>4445</v>
      </c>
      <c r="G4987" s="41" t="str">
        <f aca="false">IF(A4987="","",INDEX(P_Svc,F4987))</f>
        <v>Standard</v>
      </c>
      <c r="H4987" s="41" t="str">
        <f aca="false">IF(A4987="","",INDEX(P_Zone,F4987))</f>
        <v>North</v>
      </c>
      <c r="I4987" s="41" t="n">
        <f aca="false">IF(A4987="","",IF(D4987="Delivered",IF(B4987&lt;=INDEX(P_Due,F4987),1,0),0))</f>
        <v>0</v>
      </c>
    </row>
    <row r="4988" customFormat="false" ht="15" hidden="false" customHeight="false" outlineLevel="0" collapsed="false">
      <c r="A4988" s="37" t="n">
        <v>1004446</v>
      </c>
      <c r="B4988" s="38" t="n">
        <v>46294</v>
      </c>
      <c r="C4988" s="39" t="n">
        <v>1</v>
      </c>
      <c r="D4988" s="39" t="s">
        <v>26</v>
      </c>
      <c r="E4988" s="39"/>
      <c r="F4988" s="41" t="n">
        <f aca="false">IF(A4988="","",MATCH(A4988,P_ID,1))</f>
        <v>4446</v>
      </c>
      <c r="G4988" s="41" t="str">
        <f aca="false">IF(A4988="","",INDEX(P_Svc,F4988))</f>
        <v>Standard</v>
      </c>
      <c r="H4988" s="41" t="str">
        <f aca="false">IF(A4988="","",INDEX(P_Zone,F4988))</f>
        <v>South</v>
      </c>
      <c r="I4988" s="41" t="n">
        <f aca="false">IF(A4988="","",IF(D4988="Delivered",IF(B4988&lt;=INDEX(P_Due,F4988),1,0),0))</f>
        <v>1</v>
      </c>
    </row>
    <row r="4989" customFormat="false" ht="15" hidden="false" customHeight="false" outlineLevel="0" collapsed="false">
      <c r="A4989" s="37" t="n">
        <v>1004447</v>
      </c>
      <c r="B4989" s="38" t="n">
        <v>46294</v>
      </c>
      <c r="C4989" s="39" t="n">
        <v>1</v>
      </c>
      <c r="D4989" s="39" t="s">
        <v>26</v>
      </c>
      <c r="E4989" s="39"/>
      <c r="F4989" s="41" t="n">
        <f aca="false">IF(A4989="","",MATCH(A4989,P_ID,1))</f>
        <v>4447</v>
      </c>
      <c r="G4989" s="41" t="str">
        <f aca="false">IF(A4989="","",INDEX(P_Svc,F4989))</f>
        <v>Standard</v>
      </c>
      <c r="H4989" s="41" t="str">
        <f aca="false">IF(A4989="","",INDEX(P_Zone,F4989))</f>
        <v>South</v>
      </c>
      <c r="I4989" s="41" t="n">
        <f aca="false">IF(A4989="","",IF(D4989="Delivered",IF(B4989&lt;=INDEX(P_Due,F4989),1,0),0))</f>
        <v>1</v>
      </c>
    </row>
    <row r="4990" customFormat="false" ht="15" hidden="false" customHeight="false" outlineLevel="0" collapsed="false">
      <c r="A4990" s="37" t="n">
        <v>1004448</v>
      </c>
      <c r="B4990" s="38" t="n">
        <v>46294</v>
      </c>
      <c r="C4990" s="39" t="n">
        <v>0</v>
      </c>
      <c r="D4990" s="39" t="s">
        <v>80</v>
      </c>
      <c r="E4990" s="39" t="s">
        <v>40</v>
      </c>
      <c r="F4990" s="41" t="n">
        <f aca="false">IF(A4990="","",MATCH(A4990,P_ID,1))</f>
        <v>4448</v>
      </c>
      <c r="G4990" s="41" t="str">
        <f aca="false">IF(A4990="","",INDEX(P_Svc,F4990))</f>
        <v>Economy</v>
      </c>
      <c r="H4990" s="41" t="str">
        <f aca="false">IF(A4990="","",INDEX(P_Zone,F4990))</f>
        <v>East</v>
      </c>
      <c r="I4990" s="41" t="n">
        <f aca="false">IF(A4990="","",IF(D4990="Delivered",IF(B4990&lt;=INDEX(P_Due,F4990),1,0),0))</f>
        <v>0</v>
      </c>
    </row>
    <row r="4991" customFormat="false" ht="15" hidden="false" customHeight="false" outlineLevel="0" collapsed="false">
      <c r="A4991" s="37" t="n">
        <v>1004449</v>
      </c>
      <c r="B4991" s="38" t="n">
        <v>46294</v>
      </c>
      <c r="C4991" s="39" t="n">
        <v>1</v>
      </c>
      <c r="D4991" s="39" t="s">
        <v>26</v>
      </c>
      <c r="E4991" s="39"/>
      <c r="F4991" s="41" t="n">
        <f aca="false">IF(A4991="","",MATCH(A4991,P_ID,1))</f>
        <v>4449</v>
      </c>
      <c r="G4991" s="41" t="str">
        <f aca="false">IF(A4991="","",INDEX(P_Svc,F4991))</f>
        <v>Standard</v>
      </c>
      <c r="H4991" s="41" t="str">
        <f aca="false">IF(A4991="","",INDEX(P_Zone,F4991))</f>
        <v>Central</v>
      </c>
      <c r="I4991" s="41" t="n">
        <f aca="false">IF(A4991="","",IF(D4991="Delivered",IF(B4991&lt;=INDEX(P_Due,F4991),1,0),0))</f>
        <v>1</v>
      </c>
    </row>
    <row r="4992" customFormat="false" ht="15" hidden="false" customHeight="false" outlineLevel="0" collapsed="false">
      <c r="A4992" s="37" t="n">
        <v>1004450</v>
      </c>
      <c r="B4992" s="38" t="n">
        <v>46294</v>
      </c>
      <c r="C4992" s="39" t="n">
        <v>1</v>
      </c>
      <c r="D4992" s="39" t="s">
        <v>26</v>
      </c>
      <c r="E4992" s="39"/>
      <c r="F4992" s="41" t="n">
        <f aca="false">IF(A4992="","",MATCH(A4992,P_ID,1))</f>
        <v>4450</v>
      </c>
      <c r="G4992" s="41" t="str">
        <f aca="false">IF(A4992="","",INDEX(P_Svc,F4992))</f>
        <v>Standard</v>
      </c>
      <c r="H4992" s="41" t="str">
        <f aca="false">IF(A4992="","",INDEX(P_Zone,F4992))</f>
        <v>West</v>
      </c>
      <c r="I4992" s="41" t="n">
        <f aca="false">IF(A4992="","",IF(D4992="Delivered",IF(B4992&lt;=INDEX(P_Due,F4992),1,0),0))</f>
        <v>1</v>
      </c>
    </row>
    <row r="4993" customFormat="false" ht="15" hidden="false" customHeight="false" outlineLevel="0" collapsed="false">
      <c r="A4993" s="37" t="n">
        <v>1004451</v>
      </c>
      <c r="B4993" s="38" t="n">
        <v>46294</v>
      </c>
      <c r="C4993" s="39" t="n">
        <v>1</v>
      </c>
      <c r="D4993" s="39" t="s">
        <v>26</v>
      </c>
      <c r="E4993" s="39"/>
      <c r="F4993" s="41" t="n">
        <f aca="false">IF(A4993="","",MATCH(A4993,P_ID,1))</f>
        <v>4451</v>
      </c>
      <c r="G4993" s="41" t="str">
        <f aca="false">IF(A4993="","",INDEX(P_Svc,F4993))</f>
        <v>Standard</v>
      </c>
      <c r="H4993" s="41" t="str">
        <f aca="false">IF(A4993="","",INDEX(P_Zone,F4993))</f>
        <v>Central</v>
      </c>
      <c r="I4993" s="41" t="n">
        <f aca="false">IF(A4993="","",IF(D4993="Delivered",IF(B4993&lt;=INDEX(P_Due,F4993),1,0),0))</f>
        <v>1</v>
      </c>
    </row>
    <row r="4994" customFormat="false" ht="15" hidden="false" customHeight="false" outlineLevel="0" collapsed="false">
      <c r="A4994" s="37" t="n">
        <v>1004452</v>
      </c>
      <c r="B4994" s="38" t="n">
        <v>46294</v>
      </c>
      <c r="C4994" s="39" t="n">
        <v>1</v>
      </c>
      <c r="D4994" s="39" t="s">
        <v>26</v>
      </c>
      <c r="E4994" s="39"/>
      <c r="F4994" s="41" t="n">
        <f aca="false">IF(A4994="","",MATCH(A4994,P_ID,1))</f>
        <v>4452</v>
      </c>
      <c r="G4994" s="41" t="str">
        <f aca="false">IF(A4994="","",INDEX(P_Svc,F4994))</f>
        <v>Standard</v>
      </c>
      <c r="H4994" s="41" t="str">
        <f aca="false">IF(A4994="","",INDEX(P_Zone,F4994))</f>
        <v>South</v>
      </c>
      <c r="I4994" s="41" t="n">
        <f aca="false">IF(A4994="","",IF(D4994="Delivered",IF(B4994&lt;=INDEX(P_Due,F4994),1,0),0))</f>
        <v>1</v>
      </c>
    </row>
    <row r="4995" customFormat="false" ht="15" hidden="false" customHeight="false" outlineLevel="0" collapsed="false">
      <c r="A4995" s="37" t="n">
        <v>1004453</v>
      </c>
      <c r="B4995" s="38" t="n">
        <v>46294</v>
      </c>
      <c r="C4995" s="39" t="n">
        <v>1</v>
      </c>
      <c r="D4995" s="39" t="s">
        <v>26</v>
      </c>
      <c r="E4995" s="39"/>
      <c r="F4995" s="41" t="n">
        <f aca="false">IF(A4995="","",MATCH(A4995,P_ID,1))</f>
        <v>4453</v>
      </c>
      <c r="G4995" s="41" t="str">
        <f aca="false">IF(A4995="","",INDEX(P_Svc,F4995))</f>
        <v>Standard</v>
      </c>
      <c r="H4995" s="41" t="str">
        <f aca="false">IF(A4995="","",INDEX(P_Zone,F4995))</f>
        <v>West</v>
      </c>
      <c r="I4995" s="41" t="n">
        <f aca="false">IF(A4995="","",IF(D4995="Delivered",IF(B4995&lt;=INDEX(P_Due,F4995),1,0),0))</f>
        <v>1</v>
      </c>
    </row>
    <row r="4996" customFormat="false" ht="15" hidden="false" customHeight="false" outlineLevel="0" collapsed="false">
      <c r="A4996" s="37" t="n">
        <v>1004454</v>
      </c>
      <c r="B4996" s="38" t="n">
        <v>46294</v>
      </c>
      <c r="C4996" s="39" t="n">
        <v>1</v>
      </c>
      <c r="D4996" s="39" t="s">
        <v>26</v>
      </c>
      <c r="E4996" s="39"/>
      <c r="F4996" s="41" t="n">
        <f aca="false">IF(A4996="","",MATCH(A4996,P_ID,1))</f>
        <v>4454</v>
      </c>
      <c r="G4996" s="41" t="str">
        <f aca="false">IF(A4996="","",INDEX(P_Svc,F4996))</f>
        <v>Standard</v>
      </c>
      <c r="H4996" s="41" t="str">
        <f aca="false">IF(A4996="","",INDEX(P_Zone,F4996))</f>
        <v>East</v>
      </c>
      <c r="I4996" s="41" t="n">
        <f aca="false">IF(A4996="","",IF(D4996="Delivered",IF(B4996&lt;=INDEX(P_Due,F4996),1,0),0))</f>
        <v>1</v>
      </c>
    </row>
    <row r="4997" customFormat="false" ht="15" hidden="false" customHeight="false" outlineLevel="0" collapsed="false">
      <c r="A4997" s="37" t="n">
        <v>1004455</v>
      </c>
      <c r="B4997" s="38" t="n">
        <v>46294</v>
      </c>
      <c r="C4997" s="39" t="n">
        <v>1</v>
      </c>
      <c r="D4997" s="39" t="s">
        <v>26</v>
      </c>
      <c r="E4997" s="39"/>
      <c r="F4997" s="41" t="n">
        <f aca="false">IF(A4997="","",MATCH(A4997,P_ID,1))</f>
        <v>4455</v>
      </c>
      <c r="G4997" s="41" t="str">
        <f aca="false">IF(A4997="","",INDEX(P_Svc,F4997))</f>
        <v>Standard</v>
      </c>
      <c r="H4997" s="41" t="str">
        <f aca="false">IF(A4997="","",INDEX(P_Zone,F4997))</f>
        <v>East</v>
      </c>
      <c r="I4997" s="41" t="n">
        <f aca="false">IF(A4997="","",IF(D4997="Delivered",IF(B4997&lt;=INDEX(P_Due,F4997),1,0),0))</f>
        <v>1</v>
      </c>
    </row>
    <row r="4998" customFormat="false" ht="15" hidden="false" customHeight="false" outlineLevel="0" collapsed="false">
      <c r="A4998" s="37" t="n">
        <v>1004456</v>
      </c>
      <c r="B4998" s="38" t="n">
        <v>46294</v>
      </c>
      <c r="C4998" s="39" t="n">
        <v>1</v>
      </c>
      <c r="D4998" s="39" t="s">
        <v>79</v>
      </c>
      <c r="E4998" s="39" t="s">
        <v>34</v>
      </c>
      <c r="F4998" s="41" t="n">
        <f aca="false">IF(A4998="","",MATCH(A4998,P_ID,1))</f>
        <v>4456</v>
      </c>
      <c r="G4998" s="41" t="str">
        <f aca="false">IF(A4998="","",INDEX(P_Svc,F4998))</f>
        <v>Economy</v>
      </c>
      <c r="H4998" s="41" t="str">
        <f aca="false">IF(A4998="","",INDEX(P_Zone,F4998))</f>
        <v>West</v>
      </c>
      <c r="I4998" s="41" t="n">
        <f aca="false">IF(A4998="","",IF(D4998="Delivered",IF(B4998&lt;=INDEX(P_Due,F4998),1,0),0))</f>
        <v>0</v>
      </c>
    </row>
    <row r="4999" customFormat="false" ht="15" hidden="false" customHeight="false" outlineLevel="0" collapsed="false">
      <c r="A4999" s="37" t="n">
        <v>1004457</v>
      </c>
      <c r="B4999" s="38" t="n">
        <v>46294</v>
      </c>
      <c r="C4999" s="39" t="n">
        <v>1</v>
      </c>
      <c r="D4999" s="39" t="s">
        <v>26</v>
      </c>
      <c r="E4999" s="39"/>
      <c r="F4999" s="41" t="n">
        <f aca="false">IF(A4999="","",MATCH(A4999,P_ID,1))</f>
        <v>4457</v>
      </c>
      <c r="G4999" s="41" t="str">
        <f aca="false">IF(A4999="","",INDEX(P_Svc,F4999))</f>
        <v>Economy</v>
      </c>
      <c r="H4999" s="41" t="str">
        <f aca="false">IF(A4999="","",INDEX(P_Zone,F4999))</f>
        <v>West</v>
      </c>
      <c r="I4999" s="41" t="n">
        <f aca="false">IF(A4999="","",IF(D4999="Delivered",IF(B4999&lt;=INDEX(P_Due,F4999),1,0),0))</f>
        <v>1</v>
      </c>
    </row>
    <row r="5000" customFormat="false" ht="15" hidden="false" customHeight="false" outlineLevel="0" collapsed="false">
      <c r="A5000" s="37" t="n">
        <v>1004459</v>
      </c>
      <c r="B5000" s="38" t="n">
        <v>46294</v>
      </c>
      <c r="C5000" s="39" t="n">
        <v>1</v>
      </c>
      <c r="D5000" s="39" t="s">
        <v>26</v>
      </c>
      <c r="E5000" s="39"/>
      <c r="F5000" s="41" t="n">
        <f aca="false">IF(A5000="","",MATCH(A5000,P_ID,1))</f>
        <v>4459</v>
      </c>
      <c r="G5000" s="41" t="str">
        <f aca="false">IF(A5000="","",INDEX(P_Svc,F5000))</f>
        <v>Standard</v>
      </c>
      <c r="H5000" s="41" t="str">
        <f aca="false">IF(A5000="","",INDEX(P_Zone,F5000))</f>
        <v>South</v>
      </c>
      <c r="I5000" s="41" t="n">
        <f aca="false">IF(A5000="","",IF(D5000="Delivered",IF(B5000&lt;=INDEX(P_Due,F5000),1,0),0))</f>
        <v>1</v>
      </c>
    </row>
    <row r="5001" customFormat="false" ht="15" hidden="false" customHeight="false" outlineLevel="0" collapsed="false">
      <c r="A5001" s="37" t="n">
        <v>1004460</v>
      </c>
      <c r="B5001" s="38" t="n">
        <v>46294</v>
      </c>
      <c r="C5001" s="39" t="n">
        <v>1</v>
      </c>
      <c r="D5001" s="39" t="s">
        <v>79</v>
      </c>
      <c r="E5001" s="39" t="s">
        <v>38</v>
      </c>
      <c r="F5001" s="41" t="n">
        <f aca="false">IF(A5001="","",MATCH(A5001,P_ID,1))</f>
        <v>4460</v>
      </c>
      <c r="G5001" s="41" t="str">
        <f aca="false">IF(A5001="","",INDEX(P_Svc,F5001))</f>
        <v>Standard</v>
      </c>
      <c r="H5001" s="41" t="str">
        <f aca="false">IF(A5001="","",INDEX(P_Zone,F5001))</f>
        <v>South</v>
      </c>
      <c r="I5001" s="41" t="n">
        <f aca="false">IF(A5001="","",IF(D5001="Delivered",IF(B5001&lt;=INDEX(P_Due,F5001),1,0),0))</f>
        <v>0</v>
      </c>
    </row>
    <row r="5002" customFormat="false" ht="15" hidden="false" customHeight="false" outlineLevel="0" collapsed="false">
      <c r="A5002" s="37" t="n">
        <v>1004462</v>
      </c>
      <c r="B5002" s="38" t="n">
        <v>46294</v>
      </c>
      <c r="C5002" s="39" t="n">
        <v>1</v>
      </c>
      <c r="D5002" s="39" t="s">
        <v>26</v>
      </c>
      <c r="E5002" s="39"/>
      <c r="F5002" s="41" t="n">
        <f aca="false">IF(A5002="","",MATCH(A5002,P_ID,1))</f>
        <v>4462</v>
      </c>
      <c r="G5002" s="41" t="str">
        <f aca="false">IF(A5002="","",INDEX(P_Svc,F5002))</f>
        <v>Standard</v>
      </c>
      <c r="H5002" s="41" t="str">
        <f aca="false">IF(A5002="","",INDEX(P_Zone,F5002))</f>
        <v>South</v>
      </c>
      <c r="I5002" s="41" t="n">
        <f aca="false">IF(A5002="","",IF(D5002="Delivered",IF(B5002&lt;=INDEX(P_Due,F5002),1,0),0))</f>
        <v>1</v>
      </c>
    </row>
    <row r="5003" customFormat="false" ht="15" hidden="false" customHeight="false" outlineLevel="0" collapsed="false">
      <c r="A5003" s="37" t="n">
        <v>1004463</v>
      </c>
      <c r="B5003" s="38" t="n">
        <v>46294</v>
      </c>
      <c r="C5003" s="39" t="n">
        <v>1</v>
      </c>
      <c r="D5003" s="39" t="s">
        <v>26</v>
      </c>
      <c r="E5003" s="39"/>
      <c r="F5003" s="41" t="n">
        <f aca="false">IF(A5003="","",MATCH(A5003,P_ID,1))</f>
        <v>4463</v>
      </c>
      <c r="G5003" s="41" t="str">
        <f aca="false">IF(A5003="","",INDEX(P_Svc,F5003))</f>
        <v>Standard</v>
      </c>
      <c r="H5003" s="41" t="str">
        <f aca="false">IF(A5003="","",INDEX(P_Zone,F5003))</f>
        <v>Central</v>
      </c>
      <c r="I5003" s="41" t="n">
        <f aca="false">IF(A5003="","",IF(D5003="Delivered",IF(B5003&lt;=INDEX(P_Due,F5003),1,0),0))</f>
        <v>1</v>
      </c>
    </row>
    <row r="5004" customFormat="false" ht="15" hidden="false" customHeight="false" outlineLevel="0" collapsed="false">
      <c r="A5004" s="37" t="n">
        <v>1004464</v>
      </c>
      <c r="B5004" s="38" t="n">
        <v>46294</v>
      </c>
      <c r="C5004" s="39" t="n">
        <v>1</v>
      </c>
      <c r="D5004" s="39" t="s">
        <v>26</v>
      </c>
      <c r="E5004" s="39"/>
      <c r="F5004" s="41" t="n">
        <f aca="false">IF(A5004="","",MATCH(A5004,P_ID,1))</f>
        <v>4464</v>
      </c>
      <c r="G5004" s="41" t="str">
        <f aca="false">IF(A5004="","",INDEX(P_Svc,F5004))</f>
        <v>Standard</v>
      </c>
      <c r="H5004" s="41" t="str">
        <f aca="false">IF(A5004="","",INDEX(P_Zone,F5004))</f>
        <v>West</v>
      </c>
      <c r="I5004" s="41" t="n">
        <f aca="false">IF(A5004="","",IF(D5004="Delivered",IF(B5004&lt;=INDEX(P_Due,F5004),1,0),0))</f>
        <v>1</v>
      </c>
    </row>
    <row r="5005" customFormat="false" ht="15" hidden="false" customHeight="false" outlineLevel="0" collapsed="false">
      <c r="A5005" s="37" t="n">
        <v>1004465</v>
      </c>
      <c r="B5005" s="38" t="n">
        <v>46294</v>
      </c>
      <c r="C5005" s="39" t="n">
        <v>1</v>
      </c>
      <c r="D5005" s="39" t="s">
        <v>26</v>
      </c>
      <c r="E5005" s="39"/>
      <c r="F5005" s="41" t="n">
        <f aca="false">IF(A5005="","",MATCH(A5005,P_ID,1))</f>
        <v>4465</v>
      </c>
      <c r="G5005" s="41" t="str">
        <f aca="false">IF(A5005="","",INDEX(P_Svc,F5005))</f>
        <v>Standard</v>
      </c>
      <c r="H5005" s="41" t="str">
        <f aca="false">IF(A5005="","",INDEX(P_Zone,F5005))</f>
        <v>Central</v>
      </c>
      <c r="I5005" s="41" t="n">
        <f aca="false">IF(A5005="","",IF(D5005="Delivered",IF(B5005&lt;=INDEX(P_Due,F5005),1,0),0))</f>
        <v>1</v>
      </c>
    </row>
    <row r="5006" customFormat="false" ht="15" hidden="false" customHeight="false" outlineLevel="0" collapsed="false">
      <c r="A5006" s="37" t="n">
        <v>1004466</v>
      </c>
      <c r="B5006" s="38" t="n">
        <v>46294</v>
      </c>
      <c r="C5006" s="39" t="n">
        <v>1</v>
      </c>
      <c r="D5006" s="39" t="s">
        <v>26</v>
      </c>
      <c r="E5006" s="39"/>
      <c r="F5006" s="41" t="n">
        <f aca="false">IF(A5006="","",MATCH(A5006,P_ID,1))</f>
        <v>4466</v>
      </c>
      <c r="G5006" s="41" t="str">
        <f aca="false">IF(A5006="","",INDEX(P_Svc,F5006))</f>
        <v>Standard</v>
      </c>
      <c r="H5006" s="41" t="str">
        <f aca="false">IF(A5006="","",INDEX(P_Zone,F5006))</f>
        <v>South</v>
      </c>
      <c r="I5006" s="41" t="n">
        <f aca="false">IF(A5006="","",IF(D5006="Delivered",IF(B5006&lt;=INDEX(P_Due,F5006),1,0),0))</f>
        <v>1</v>
      </c>
    </row>
    <row r="5007" customFormat="false" ht="15" hidden="false" customHeight="false" outlineLevel="0" collapsed="false">
      <c r="A5007" s="37" t="n">
        <v>1004467</v>
      </c>
      <c r="B5007" s="38" t="n">
        <v>46294</v>
      </c>
      <c r="C5007" s="39" t="n">
        <v>1</v>
      </c>
      <c r="D5007" s="39" t="s">
        <v>26</v>
      </c>
      <c r="E5007" s="39"/>
      <c r="F5007" s="41" t="n">
        <f aca="false">IF(A5007="","",MATCH(A5007,P_ID,1))</f>
        <v>4467</v>
      </c>
      <c r="G5007" s="41" t="str">
        <f aca="false">IF(A5007="","",INDEX(P_Svc,F5007))</f>
        <v>Standard</v>
      </c>
      <c r="H5007" s="41" t="str">
        <f aca="false">IF(A5007="","",INDEX(P_Zone,F5007))</f>
        <v>South</v>
      </c>
      <c r="I5007" s="41" t="n">
        <f aca="false">IF(A5007="","",IF(D5007="Delivered",IF(B5007&lt;=INDEX(P_Due,F5007),1,0),0))</f>
        <v>1</v>
      </c>
    </row>
    <row r="5008" customFormat="false" ht="15" hidden="false" customHeight="false" outlineLevel="0" collapsed="false">
      <c r="A5008" s="37" t="n">
        <v>1004468</v>
      </c>
      <c r="B5008" s="38" t="n">
        <v>46294</v>
      </c>
      <c r="C5008" s="39" t="n">
        <v>1</v>
      </c>
      <c r="D5008" s="39" t="s">
        <v>26</v>
      </c>
      <c r="E5008" s="39"/>
      <c r="F5008" s="41" t="n">
        <f aca="false">IF(A5008="","",MATCH(A5008,P_ID,1))</f>
        <v>4468</v>
      </c>
      <c r="G5008" s="41" t="str">
        <f aca="false">IF(A5008="","",INDEX(P_Svc,F5008))</f>
        <v>Standard</v>
      </c>
      <c r="H5008" s="41" t="str">
        <f aca="false">IF(A5008="","",INDEX(P_Zone,F5008))</f>
        <v>North</v>
      </c>
      <c r="I5008" s="41" t="n">
        <f aca="false">IF(A5008="","",IF(D5008="Delivered",IF(B5008&lt;=INDEX(P_Due,F5008),1,0),0))</f>
        <v>1</v>
      </c>
    </row>
    <row r="5009" customFormat="false" ht="15" hidden="false" customHeight="false" outlineLevel="0" collapsed="false">
      <c r="A5009" s="37" t="n">
        <v>1004470</v>
      </c>
      <c r="B5009" s="38" t="n">
        <v>46294</v>
      </c>
      <c r="C5009" s="39" t="n">
        <v>1</v>
      </c>
      <c r="D5009" s="39" t="s">
        <v>26</v>
      </c>
      <c r="E5009" s="39"/>
      <c r="F5009" s="41" t="n">
        <f aca="false">IF(A5009="","",MATCH(A5009,P_ID,1))</f>
        <v>4470</v>
      </c>
      <c r="G5009" s="41" t="str">
        <f aca="false">IF(A5009="","",INDEX(P_Svc,F5009))</f>
        <v>Economy</v>
      </c>
      <c r="H5009" s="41" t="str">
        <f aca="false">IF(A5009="","",INDEX(P_Zone,F5009))</f>
        <v>North</v>
      </c>
      <c r="I5009" s="41" t="n">
        <f aca="false">IF(A5009="","",IF(D5009="Delivered",IF(B5009&lt;=INDEX(P_Due,F5009),1,0),0))</f>
        <v>1</v>
      </c>
    </row>
    <row r="5010" customFormat="false" ht="15" hidden="false" customHeight="false" outlineLevel="0" collapsed="false">
      <c r="A5010" s="37" t="n">
        <v>1004471</v>
      </c>
      <c r="B5010" s="38" t="n">
        <v>46294</v>
      </c>
      <c r="C5010" s="39" t="n">
        <v>1</v>
      </c>
      <c r="D5010" s="39" t="s">
        <v>26</v>
      </c>
      <c r="E5010" s="39"/>
      <c r="F5010" s="41" t="n">
        <f aca="false">IF(A5010="","",MATCH(A5010,P_ID,1))</f>
        <v>4471</v>
      </c>
      <c r="G5010" s="41" t="str">
        <f aca="false">IF(A5010="","",INDEX(P_Svc,F5010))</f>
        <v>Standard</v>
      </c>
      <c r="H5010" s="41" t="str">
        <f aca="false">IF(A5010="","",INDEX(P_Zone,F5010))</f>
        <v>North</v>
      </c>
      <c r="I5010" s="41" t="n">
        <f aca="false">IF(A5010="","",IF(D5010="Delivered",IF(B5010&lt;=INDEX(P_Due,F5010),1,0),0))</f>
        <v>1</v>
      </c>
    </row>
    <row r="5011" customFormat="false" ht="15" hidden="false" customHeight="false" outlineLevel="0" collapsed="false">
      <c r="A5011" s="37" t="n">
        <v>1004472</v>
      </c>
      <c r="B5011" s="38" t="n">
        <v>46294</v>
      </c>
      <c r="C5011" s="39" t="n">
        <v>1</v>
      </c>
      <c r="D5011" s="39" t="s">
        <v>26</v>
      </c>
      <c r="E5011" s="39"/>
      <c r="F5011" s="41" t="n">
        <f aca="false">IF(A5011="","",MATCH(A5011,P_ID,1))</f>
        <v>4472</v>
      </c>
      <c r="G5011" s="41" t="str">
        <f aca="false">IF(A5011="","",INDEX(P_Svc,F5011))</f>
        <v>Economy</v>
      </c>
      <c r="H5011" s="41" t="str">
        <f aca="false">IF(A5011="","",INDEX(P_Zone,F5011))</f>
        <v>North</v>
      </c>
      <c r="I5011" s="41" t="n">
        <f aca="false">IF(A5011="","",IF(D5011="Delivered",IF(B5011&lt;=INDEX(P_Due,F5011),1,0),0))</f>
        <v>1</v>
      </c>
    </row>
    <row r="5012" customFormat="false" ht="15" hidden="false" customHeight="false" outlineLevel="0" collapsed="false">
      <c r="A5012" s="37" t="n">
        <v>1004473</v>
      </c>
      <c r="B5012" s="38" t="n">
        <v>46294</v>
      </c>
      <c r="C5012" s="39" t="n">
        <v>1</v>
      </c>
      <c r="D5012" s="39" t="s">
        <v>26</v>
      </c>
      <c r="E5012" s="39"/>
      <c r="F5012" s="41" t="n">
        <f aca="false">IF(A5012="","",MATCH(A5012,P_ID,1))</f>
        <v>4473</v>
      </c>
      <c r="G5012" s="41" t="str">
        <f aca="false">IF(A5012="","",INDEX(P_Svc,F5012))</f>
        <v>Standard</v>
      </c>
      <c r="H5012" s="41" t="str">
        <f aca="false">IF(A5012="","",INDEX(P_Zone,F5012))</f>
        <v>West</v>
      </c>
      <c r="I5012" s="41" t="n">
        <f aca="false">IF(A5012="","",IF(D5012="Delivered",IF(B5012&lt;=INDEX(P_Due,F5012),1,0),0))</f>
        <v>1</v>
      </c>
    </row>
    <row r="5013" customFormat="false" ht="15" hidden="false" customHeight="false" outlineLevel="0" collapsed="false">
      <c r="A5013" s="37" t="n">
        <v>1004474</v>
      </c>
      <c r="B5013" s="38" t="n">
        <v>46294</v>
      </c>
      <c r="C5013" s="39" t="n">
        <v>1</v>
      </c>
      <c r="D5013" s="39" t="s">
        <v>26</v>
      </c>
      <c r="E5013" s="39"/>
      <c r="F5013" s="41" t="n">
        <f aca="false">IF(A5013="","",MATCH(A5013,P_ID,1))</f>
        <v>4474</v>
      </c>
      <c r="G5013" s="41" t="str">
        <f aca="false">IF(A5013="","",INDEX(P_Svc,F5013))</f>
        <v>Standard</v>
      </c>
      <c r="H5013" s="41" t="str">
        <f aca="false">IF(A5013="","",INDEX(P_Zone,F5013))</f>
        <v>South</v>
      </c>
      <c r="I5013" s="41" t="n">
        <f aca="false">IF(A5013="","",IF(D5013="Delivered",IF(B5013&lt;=INDEX(P_Due,F5013),1,0),0))</f>
        <v>1</v>
      </c>
    </row>
    <row r="5014" customFormat="false" ht="15" hidden="false" customHeight="false" outlineLevel="0" collapsed="false">
      <c r="A5014" s="37" t="n">
        <v>1004475</v>
      </c>
      <c r="B5014" s="38" t="n">
        <v>46294</v>
      </c>
      <c r="C5014" s="39" t="n">
        <v>1</v>
      </c>
      <c r="D5014" s="39" t="s">
        <v>26</v>
      </c>
      <c r="E5014" s="39"/>
      <c r="F5014" s="41" t="n">
        <f aca="false">IF(A5014="","",MATCH(A5014,P_ID,1))</f>
        <v>4475</v>
      </c>
      <c r="G5014" s="41" t="str">
        <f aca="false">IF(A5014="","",INDEX(P_Svc,F5014))</f>
        <v>Standard</v>
      </c>
      <c r="H5014" s="41" t="str">
        <f aca="false">IF(A5014="","",INDEX(P_Zone,F5014))</f>
        <v>South</v>
      </c>
      <c r="I5014" s="41" t="n">
        <f aca="false">IF(A5014="","",IF(D5014="Delivered",IF(B5014&lt;=INDEX(P_Due,F5014),1,0),0))</f>
        <v>1</v>
      </c>
    </row>
    <row r="5015" customFormat="false" ht="15" hidden="false" customHeight="false" outlineLevel="0" collapsed="false">
      <c r="A5015" s="37" t="n">
        <v>1004476</v>
      </c>
      <c r="B5015" s="38" t="n">
        <v>46294</v>
      </c>
      <c r="C5015" s="39" t="n">
        <v>1</v>
      </c>
      <c r="D5015" s="39" t="s">
        <v>26</v>
      </c>
      <c r="E5015" s="39"/>
      <c r="F5015" s="41" t="n">
        <f aca="false">IF(A5015="","",MATCH(A5015,P_ID,1))</f>
        <v>4476</v>
      </c>
      <c r="G5015" s="41" t="str">
        <f aca="false">IF(A5015="","",INDEX(P_Svc,F5015))</f>
        <v>Standard</v>
      </c>
      <c r="H5015" s="41" t="str">
        <f aca="false">IF(A5015="","",INDEX(P_Zone,F5015))</f>
        <v>South</v>
      </c>
      <c r="I5015" s="41" t="n">
        <f aca="false">IF(A5015="","",IF(D5015="Delivered",IF(B5015&lt;=INDEX(P_Due,F5015),1,0),0))</f>
        <v>1</v>
      </c>
    </row>
    <row r="5016" customFormat="false" ht="15" hidden="false" customHeight="false" outlineLevel="0" collapsed="false">
      <c r="A5016" s="37" t="n">
        <v>1004477</v>
      </c>
      <c r="B5016" s="38" t="n">
        <v>46294</v>
      </c>
      <c r="C5016" s="39" t="n">
        <v>1</v>
      </c>
      <c r="D5016" s="39" t="s">
        <v>26</v>
      </c>
      <c r="E5016" s="39"/>
      <c r="F5016" s="41" t="n">
        <f aca="false">IF(A5016="","",MATCH(A5016,P_ID,1))</f>
        <v>4477</v>
      </c>
      <c r="G5016" s="41" t="str">
        <f aca="false">IF(A5016="","",INDEX(P_Svc,F5016))</f>
        <v>Economy</v>
      </c>
      <c r="H5016" s="41" t="str">
        <f aca="false">IF(A5016="","",INDEX(P_Zone,F5016))</f>
        <v>South</v>
      </c>
      <c r="I5016" s="41" t="n">
        <f aca="false">IF(A5016="","",IF(D5016="Delivered",IF(B5016&lt;=INDEX(P_Due,F5016),1,0),0))</f>
        <v>1</v>
      </c>
    </row>
    <row r="5017" customFormat="false" ht="15" hidden="false" customHeight="false" outlineLevel="0" collapsed="false">
      <c r="A5017" s="37" t="n">
        <v>1004478</v>
      </c>
      <c r="B5017" s="38" t="n">
        <v>46294</v>
      </c>
      <c r="C5017" s="39" t="n">
        <v>1</v>
      </c>
      <c r="D5017" s="39" t="s">
        <v>26</v>
      </c>
      <c r="E5017" s="39"/>
      <c r="F5017" s="41" t="n">
        <f aca="false">IF(A5017="","",MATCH(A5017,P_ID,1))</f>
        <v>4478</v>
      </c>
      <c r="G5017" s="41" t="str">
        <f aca="false">IF(A5017="","",INDEX(P_Svc,F5017))</f>
        <v>Economy</v>
      </c>
      <c r="H5017" s="41" t="str">
        <f aca="false">IF(A5017="","",INDEX(P_Zone,F5017))</f>
        <v>South</v>
      </c>
      <c r="I5017" s="41" t="n">
        <f aca="false">IF(A5017="","",IF(D5017="Delivered",IF(B5017&lt;=INDEX(P_Due,F5017),1,0),0))</f>
        <v>1</v>
      </c>
    </row>
    <row r="5018" customFormat="false" ht="15" hidden="false" customHeight="false" outlineLevel="0" collapsed="false">
      <c r="A5018" s="37" t="n">
        <v>1004479</v>
      </c>
      <c r="B5018" s="38" t="n">
        <v>46294</v>
      </c>
      <c r="C5018" s="39" t="n">
        <v>1</v>
      </c>
      <c r="D5018" s="39" t="s">
        <v>26</v>
      </c>
      <c r="E5018" s="39"/>
      <c r="F5018" s="41" t="n">
        <f aca="false">IF(A5018="","",MATCH(A5018,P_ID,1))</f>
        <v>4479</v>
      </c>
      <c r="G5018" s="41" t="str">
        <f aca="false">IF(A5018="","",INDEX(P_Svc,F5018))</f>
        <v>Standard</v>
      </c>
      <c r="H5018" s="41" t="str">
        <f aca="false">IF(A5018="","",INDEX(P_Zone,F5018))</f>
        <v>Central</v>
      </c>
      <c r="I5018" s="41" t="n">
        <f aca="false">IF(A5018="","",IF(D5018="Delivered",IF(B5018&lt;=INDEX(P_Due,F5018),1,0),0))</f>
        <v>1</v>
      </c>
    </row>
    <row r="5019" customFormat="false" ht="15" hidden="false" customHeight="false" outlineLevel="0" collapsed="false">
      <c r="A5019" s="37" t="n">
        <v>1004480</v>
      </c>
      <c r="B5019" s="38" t="n">
        <v>46294</v>
      </c>
      <c r="C5019" s="39" t="n">
        <v>1</v>
      </c>
      <c r="D5019" s="39" t="s">
        <v>26</v>
      </c>
      <c r="E5019" s="39"/>
      <c r="F5019" s="41" t="n">
        <f aca="false">IF(A5019="","",MATCH(A5019,P_ID,1))</f>
        <v>4480</v>
      </c>
      <c r="G5019" s="41" t="str">
        <f aca="false">IF(A5019="","",INDEX(P_Svc,F5019))</f>
        <v>Standard</v>
      </c>
      <c r="H5019" s="41" t="str">
        <f aca="false">IF(A5019="","",INDEX(P_Zone,F5019))</f>
        <v>Central</v>
      </c>
      <c r="I5019" s="41" t="n">
        <f aca="false">IF(A5019="","",IF(D5019="Delivered",IF(B5019&lt;=INDEX(P_Due,F5019),1,0),0))</f>
        <v>1</v>
      </c>
    </row>
    <row r="5020" customFormat="false" ht="15" hidden="false" customHeight="false" outlineLevel="0" collapsed="false">
      <c r="A5020" s="37" t="n">
        <v>1004481</v>
      </c>
      <c r="B5020" s="38" t="n">
        <v>46294</v>
      </c>
      <c r="C5020" s="39" t="n">
        <v>1</v>
      </c>
      <c r="D5020" s="39" t="s">
        <v>26</v>
      </c>
      <c r="E5020" s="39"/>
      <c r="F5020" s="41" t="n">
        <f aca="false">IF(A5020="","",MATCH(A5020,P_ID,1))</f>
        <v>4481</v>
      </c>
      <c r="G5020" s="41" t="str">
        <f aca="false">IF(A5020="","",INDEX(P_Svc,F5020))</f>
        <v>Standard</v>
      </c>
      <c r="H5020" s="41" t="str">
        <f aca="false">IF(A5020="","",INDEX(P_Zone,F5020))</f>
        <v>East</v>
      </c>
      <c r="I5020" s="41" t="n">
        <f aca="false">IF(A5020="","",IF(D5020="Delivered",IF(B5020&lt;=INDEX(P_Due,F5020),1,0),0))</f>
        <v>1</v>
      </c>
    </row>
    <row r="5021" customFormat="false" ht="15" hidden="false" customHeight="false" outlineLevel="0" collapsed="false">
      <c r="A5021" s="37" t="n">
        <v>1004482</v>
      </c>
      <c r="B5021" s="38" t="n">
        <v>46294</v>
      </c>
      <c r="C5021" s="39" t="n">
        <v>1</v>
      </c>
      <c r="D5021" s="39" t="s">
        <v>26</v>
      </c>
      <c r="E5021" s="39"/>
      <c r="F5021" s="41" t="n">
        <f aca="false">IF(A5021="","",MATCH(A5021,P_ID,1))</f>
        <v>4482</v>
      </c>
      <c r="G5021" s="41" t="str">
        <f aca="false">IF(A5021="","",INDEX(P_Svc,F5021))</f>
        <v>Economy</v>
      </c>
      <c r="H5021" s="41" t="str">
        <f aca="false">IF(A5021="","",INDEX(P_Zone,F5021))</f>
        <v>North</v>
      </c>
      <c r="I5021" s="41" t="n">
        <f aca="false">IF(A5021="","",IF(D5021="Delivered",IF(B5021&lt;=INDEX(P_Due,F5021),1,0),0))</f>
        <v>1</v>
      </c>
    </row>
    <row r="5022" customFormat="false" ht="15" hidden="false" customHeight="false" outlineLevel="0" collapsed="false">
      <c r="A5022" s="37" t="n">
        <v>1004483</v>
      </c>
      <c r="B5022" s="38" t="n">
        <v>46294</v>
      </c>
      <c r="C5022" s="39" t="n">
        <v>1</v>
      </c>
      <c r="D5022" s="39" t="s">
        <v>26</v>
      </c>
      <c r="E5022" s="39"/>
      <c r="F5022" s="41" t="n">
        <f aca="false">IF(A5022="","",MATCH(A5022,P_ID,1))</f>
        <v>4483</v>
      </c>
      <c r="G5022" s="41" t="str">
        <f aca="false">IF(A5022="","",INDEX(P_Svc,F5022))</f>
        <v>Standard</v>
      </c>
      <c r="H5022" s="41" t="str">
        <f aca="false">IF(A5022="","",INDEX(P_Zone,F5022))</f>
        <v>South</v>
      </c>
      <c r="I5022" s="41" t="n">
        <f aca="false">IF(A5022="","",IF(D5022="Delivered",IF(B5022&lt;=INDEX(P_Due,F5022),1,0),0))</f>
        <v>1</v>
      </c>
    </row>
    <row r="5023" customFormat="false" ht="15" hidden="false" customHeight="false" outlineLevel="0" collapsed="false">
      <c r="A5023" s="37" t="n">
        <v>1004485</v>
      </c>
      <c r="B5023" s="38" t="n">
        <v>46294</v>
      </c>
      <c r="C5023" s="39" t="n">
        <v>1</v>
      </c>
      <c r="D5023" s="39" t="s">
        <v>26</v>
      </c>
      <c r="E5023" s="39"/>
      <c r="F5023" s="41" t="n">
        <f aca="false">IF(A5023="","",MATCH(A5023,P_ID,1))</f>
        <v>4485</v>
      </c>
      <c r="G5023" s="41" t="str">
        <f aca="false">IF(A5023="","",INDEX(P_Svc,F5023))</f>
        <v>Economy</v>
      </c>
      <c r="H5023" s="41" t="str">
        <f aca="false">IF(A5023="","",INDEX(P_Zone,F5023))</f>
        <v>West</v>
      </c>
      <c r="I5023" s="41" t="n">
        <f aca="false">IF(A5023="","",IF(D5023="Delivered",IF(B5023&lt;=INDEX(P_Due,F5023),1,0),0))</f>
        <v>1</v>
      </c>
    </row>
    <row r="5024" customFormat="false" ht="15" hidden="false" customHeight="false" outlineLevel="0" collapsed="false">
      <c r="A5024" s="37" t="n">
        <v>1004486</v>
      </c>
      <c r="B5024" s="38" t="n">
        <v>46294</v>
      </c>
      <c r="C5024" s="39" t="n">
        <v>1</v>
      </c>
      <c r="D5024" s="39" t="s">
        <v>26</v>
      </c>
      <c r="E5024" s="39"/>
      <c r="F5024" s="41" t="n">
        <f aca="false">IF(A5024="","",MATCH(A5024,P_ID,1))</f>
        <v>4486</v>
      </c>
      <c r="G5024" s="41" t="str">
        <f aca="false">IF(A5024="","",INDEX(P_Svc,F5024))</f>
        <v>Standard</v>
      </c>
      <c r="H5024" s="41" t="str">
        <f aca="false">IF(A5024="","",INDEX(P_Zone,F5024))</f>
        <v>North</v>
      </c>
      <c r="I5024" s="41" t="n">
        <f aca="false">IF(A5024="","",IF(D5024="Delivered",IF(B5024&lt;=INDEX(P_Due,F5024),1,0),0))</f>
        <v>1</v>
      </c>
    </row>
    <row r="5025" customFormat="false" ht="15" hidden="false" customHeight="false" outlineLevel="0" collapsed="false">
      <c r="A5025" s="37" t="n">
        <v>1004487</v>
      </c>
      <c r="B5025" s="38" t="n">
        <v>46294</v>
      </c>
      <c r="C5025" s="39" t="n">
        <v>1</v>
      </c>
      <c r="D5025" s="39" t="s">
        <v>79</v>
      </c>
      <c r="E5025" s="39" t="s">
        <v>36</v>
      </c>
      <c r="F5025" s="41" t="n">
        <f aca="false">IF(A5025="","",MATCH(A5025,P_ID,1))</f>
        <v>4487</v>
      </c>
      <c r="G5025" s="41" t="str">
        <f aca="false">IF(A5025="","",INDEX(P_Svc,F5025))</f>
        <v>Standard</v>
      </c>
      <c r="H5025" s="41" t="str">
        <f aca="false">IF(A5025="","",INDEX(P_Zone,F5025))</f>
        <v>North</v>
      </c>
      <c r="I5025" s="41" t="n">
        <f aca="false">IF(A5025="","",IF(D5025="Delivered",IF(B5025&lt;=INDEX(P_Due,F5025),1,0),0))</f>
        <v>0</v>
      </c>
    </row>
    <row r="5026" customFormat="false" ht="15" hidden="false" customHeight="false" outlineLevel="0" collapsed="false">
      <c r="A5026" s="37" t="n">
        <v>1004489</v>
      </c>
      <c r="B5026" s="38" t="n">
        <v>46294</v>
      </c>
      <c r="C5026" s="39" t="n">
        <v>1</v>
      </c>
      <c r="D5026" s="39" t="s">
        <v>26</v>
      </c>
      <c r="E5026" s="39"/>
      <c r="F5026" s="41" t="n">
        <f aca="false">IF(A5026="","",MATCH(A5026,P_ID,1))</f>
        <v>4489</v>
      </c>
      <c r="G5026" s="41" t="str">
        <f aca="false">IF(A5026="","",INDEX(P_Svc,F5026))</f>
        <v>Standard</v>
      </c>
      <c r="H5026" s="41" t="str">
        <f aca="false">IF(A5026="","",INDEX(P_Zone,F5026))</f>
        <v>East</v>
      </c>
      <c r="I5026" s="41" t="n">
        <f aca="false">IF(A5026="","",IF(D5026="Delivered",IF(B5026&lt;=INDEX(P_Due,F5026),1,0),0))</f>
        <v>1</v>
      </c>
    </row>
    <row r="5027" customFormat="false" ht="15" hidden="false" customHeight="false" outlineLevel="0" collapsed="false">
      <c r="A5027" s="37" t="n">
        <v>1004490</v>
      </c>
      <c r="B5027" s="38" t="n">
        <v>46294</v>
      </c>
      <c r="C5027" s="39" t="n">
        <v>1</v>
      </c>
      <c r="D5027" s="39" t="s">
        <v>26</v>
      </c>
      <c r="E5027" s="39"/>
      <c r="F5027" s="41" t="n">
        <f aca="false">IF(A5027="","",MATCH(A5027,P_ID,1))</f>
        <v>4490</v>
      </c>
      <c r="G5027" s="41" t="str">
        <f aca="false">IF(A5027="","",INDEX(P_Svc,F5027))</f>
        <v>Economy</v>
      </c>
      <c r="H5027" s="41" t="str">
        <f aca="false">IF(A5027="","",INDEX(P_Zone,F5027))</f>
        <v>South</v>
      </c>
      <c r="I5027" s="41" t="n">
        <f aca="false">IF(A5027="","",IF(D5027="Delivered",IF(B5027&lt;=INDEX(P_Due,F5027),1,0),0))</f>
        <v>1</v>
      </c>
    </row>
    <row r="5028" customFormat="false" ht="15" hidden="false" customHeight="false" outlineLevel="0" collapsed="false">
      <c r="A5028" s="37" t="n">
        <v>1004491</v>
      </c>
      <c r="B5028" s="38" t="n">
        <v>46294</v>
      </c>
      <c r="C5028" s="39" t="n">
        <v>1</v>
      </c>
      <c r="D5028" s="39" t="s">
        <v>26</v>
      </c>
      <c r="E5028" s="39"/>
      <c r="F5028" s="41" t="n">
        <f aca="false">IF(A5028="","",MATCH(A5028,P_ID,1))</f>
        <v>4491</v>
      </c>
      <c r="G5028" s="41" t="str">
        <f aca="false">IF(A5028="","",INDEX(P_Svc,F5028))</f>
        <v>Economy</v>
      </c>
      <c r="H5028" s="41" t="str">
        <f aca="false">IF(A5028="","",INDEX(P_Zone,F5028))</f>
        <v>East</v>
      </c>
      <c r="I5028" s="41" t="n">
        <f aca="false">IF(A5028="","",IF(D5028="Delivered",IF(B5028&lt;=INDEX(P_Due,F5028),1,0),0))</f>
        <v>1</v>
      </c>
    </row>
    <row r="5029" customFormat="false" ht="15" hidden="false" customHeight="false" outlineLevel="0" collapsed="false">
      <c r="A5029" s="37" t="n">
        <v>1004492</v>
      </c>
      <c r="B5029" s="38" t="n">
        <v>46294</v>
      </c>
      <c r="C5029" s="39" t="n">
        <v>0</v>
      </c>
      <c r="D5029" s="39" t="s">
        <v>80</v>
      </c>
      <c r="E5029" s="39" t="s">
        <v>40</v>
      </c>
      <c r="F5029" s="41" t="n">
        <f aca="false">IF(A5029="","",MATCH(A5029,P_ID,1))</f>
        <v>4492</v>
      </c>
      <c r="G5029" s="41" t="str">
        <f aca="false">IF(A5029="","",INDEX(P_Svc,F5029))</f>
        <v>Economy</v>
      </c>
      <c r="H5029" s="41" t="str">
        <f aca="false">IF(A5029="","",INDEX(P_Zone,F5029))</f>
        <v>East</v>
      </c>
      <c r="I5029" s="41" t="n">
        <f aca="false">IF(A5029="","",IF(D5029="Delivered",IF(B5029&lt;=INDEX(P_Due,F5029),1,0),0))</f>
        <v>0</v>
      </c>
    </row>
    <row r="5030" customFormat="false" ht="15" hidden="false" customHeight="false" outlineLevel="0" collapsed="false">
      <c r="A5030" s="37" t="n">
        <v>1004493</v>
      </c>
      <c r="B5030" s="38" t="n">
        <v>46294</v>
      </c>
      <c r="C5030" s="39" t="n">
        <v>1</v>
      </c>
      <c r="D5030" s="39" t="s">
        <v>26</v>
      </c>
      <c r="E5030" s="39"/>
      <c r="F5030" s="41" t="n">
        <f aca="false">IF(A5030="","",MATCH(A5030,P_ID,1))</f>
        <v>4493</v>
      </c>
      <c r="G5030" s="41" t="str">
        <f aca="false">IF(A5030="","",INDEX(P_Svc,F5030))</f>
        <v>Standard</v>
      </c>
      <c r="H5030" s="41" t="str">
        <f aca="false">IF(A5030="","",INDEX(P_Zone,F5030))</f>
        <v>North</v>
      </c>
      <c r="I5030" s="41" t="n">
        <f aca="false">IF(A5030="","",IF(D5030="Delivered",IF(B5030&lt;=INDEX(P_Due,F5030),1,0),0))</f>
        <v>1</v>
      </c>
    </row>
    <row r="5031" customFormat="false" ht="15" hidden="false" customHeight="false" outlineLevel="0" collapsed="false">
      <c r="A5031" s="37" t="n">
        <v>1004495</v>
      </c>
      <c r="B5031" s="38" t="n">
        <v>46294</v>
      </c>
      <c r="C5031" s="39" t="n">
        <v>1</v>
      </c>
      <c r="D5031" s="39" t="s">
        <v>26</v>
      </c>
      <c r="E5031" s="39"/>
      <c r="F5031" s="41" t="n">
        <f aca="false">IF(A5031="","",MATCH(A5031,P_ID,1))</f>
        <v>4495</v>
      </c>
      <c r="G5031" s="41" t="str">
        <f aca="false">IF(A5031="","",INDEX(P_Svc,F5031))</f>
        <v>Economy</v>
      </c>
      <c r="H5031" s="41" t="str">
        <f aca="false">IF(A5031="","",INDEX(P_Zone,F5031))</f>
        <v>North</v>
      </c>
      <c r="I5031" s="41" t="n">
        <f aca="false">IF(A5031="","",IF(D5031="Delivered",IF(B5031&lt;=INDEX(P_Due,F5031),1,0),0))</f>
        <v>1</v>
      </c>
    </row>
    <row r="5032" customFormat="false" ht="15" hidden="false" customHeight="false" outlineLevel="0" collapsed="false">
      <c r="A5032" s="37" t="n">
        <v>1004496</v>
      </c>
      <c r="B5032" s="38" t="n">
        <v>46294</v>
      </c>
      <c r="C5032" s="39" t="n">
        <v>1</v>
      </c>
      <c r="D5032" s="39" t="s">
        <v>26</v>
      </c>
      <c r="E5032" s="39"/>
      <c r="F5032" s="41" t="n">
        <f aca="false">IF(A5032="","",MATCH(A5032,P_ID,1))</f>
        <v>4496</v>
      </c>
      <c r="G5032" s="41" t="str">
        <f aca="false">IF(A5032="","",INDEX(P_Svc,F5032))</f>
        <v>Economy</v>
      </c>
      <c r="H5032" s="41" t="str">
        <f aca="false">IF(A5032="","",INDEX(P_Zone,F5032))</f>
        <v>Central</v>
      </c>
      <c r="I5032" s="41" t="n">
        <f aca="false">IF(A5032="","",IF(D5032="Delivered",IF(B5032&lt;=INDEX(P_Due,F5032),1,0),0))</f>
        <v>1</v>
      </c>
    </row>
    <row r="5033" customFormat="false" ht="15" hidden="false" customHeight="false" outlineLevel="0" collapsed="false">
      <c r="A5033" s="37" t="n">
        <v>1004497</v>
      </c>
      <c r="B5033" s="38" t="n">
        <v>46294</v>
      </c>
      <c r="C5033" s="39" t="n">
        <v>2</v>
      </c>
      <c r="D5033" s="39" t="s">
        <v>26</v>
      </c>
      <c r="E5033" s="39"/>
      <c r="F5033" s="41" t="n">
        <f aca="false">IF(A5033="","",MATCH(A5033,P_ID,1))</f>
        <v>4497</v>
      </c>
      <c r="G5033" s="41" t="str">
        <f aca="false">IF(A5033="","",INDEX(P_Svc,F5033))</f>
        <v>Express</v>
      </c>
      <c r="H5033" s="41" t="str">
        <f aca="false">IF(A5033="","",INDEX(P_Zone,F5033))</f>
        <v>West</v>
      </c>
      <c r="I5033" s="41" t="n">
        <f aca="false">IF(A5033="","",IF(D5033="Delivered",IF(B5033&lt;=INDEX(P_Due,F5033),1,0),0))</f>
        <v>1</v>
      </c>
    </row>
    <row r="5034" customFormat="false" ht="15" hidden="false" customHeight="false" outlineLevel="0" collapsed="false">
      <c r="A5034" s="37" t="n">
        <v>1004498</v>
      </c>
      <c r="B5034" s="38" t="n">
        <v>46294</v>
      </c>
      <c r="C5034" s="39" t="n">
        <v>1</v>
      </c>
      <c r="D5034" s="39" t="s">
        <v>26</v>
      </c>
      <c r="E5034" s="39"/>
      <c r="F5034" s="41" t="n">
        <f aca="false">IF(A5034="","",MATCH(A5034,P_ID,1))</f>
        <v>4498</v>
      </c>
      <c r="G5034" s="41" t="str">
        <f aca="false">IF(A5034="","",INDEX(P_Svc,F5034))</f>
        <v>Economy</v>
      </c>
      <c r="H5034" s="41" t="str">
        <f aca="false">IF(A5034="","",INDEX(P_Zone,F5034))</f>
        <v>South</v>
      </c>
      <c r="I5034" s="41" t="n">
        <f aca="false">IF(A5034="","",IF(D5034="Delivered",IF(B5034&lt;=INDEX(P_Due,F5034),1,0),0))</f>
        <v>1</v>
      </c>
    </row>
    <row r="5035" customFormat="false" ht="15" hidden="false" customHeight="false" outlineLevel="0" collapsed="false">
      <c r="A5035" s="37" t="n">
        <v>1004499</v>
      </c>
      <c r="B5035" s="38" t="n">
        <v>46294</v>
      </c>
      <c r="C5035" s="39" t="n">
        <v>1</v>
      </c>
      <c r="D5035" s="39" t="s">
        <v>26</v>
      </c>
      <c r="E5035" s="39"/>
      <c r="F5035" s="41" t="n">
        <f aca="false">IF(A5035="","",MATCH(A5035,P_ID,1))</f>
        <v>4499</v>
      </c>
      <c r="G5035" s="41" t="str">
        <f aca="false">IF(A5035="","",INDEX(P_Svc,F5035))</f>
        <v>Standard</v>
      </c>
      <c r="H5035" s="41" t="str">
        <f aca="false">IF(A5035="","",INDEX(P_Zone,F5035))</f>
        <v>South</v>
      </c>
      <c r="I5035" s="41" t="n">
        <f aca="false">IF(A5035="","",IF(D5035="Delivered",IF(B5035&lt;=INDEX(P_Due,F5035),1,0),0))</f>
        <v>1</v>
      </c>
    </row>
    <row r="5036" customFormat="false" ht="15" hidden="false" customHeight="false" outlineLevel="0" collapsed="false">
      <c r="A5036" s="37" t="n">
        <v>1004500</v>
      </c>
      <c r="B5036" s="38" t="n">
        <v>46294</v>
      </c>
      <c r="C5036" s="39" t="n">
        <v>1</v>
      </c>
      <c r="D5036" s="39" t="s">
        <v>26</v>
      </c>
      <c r="E5036" s="39"/>
      <c r="F5036" s="41" t="n">
        <f aca="false">IF(A5036="","",MATCH(A5036,P_ID,1))</f>
        <v>4500</v>
      </c>
      <c r="G5036" s="41" t="str">
        <f aca="false">IF(A5036="","",INDEX(P_Svc,F5036))</f>
        <v>Standard</v>
      </c>
      <c r="H5036" s="41" t="str">
        <f aca="false">IF(A5036="","",INDEX(P_Zone,F5036))</f>
        <v>South</v>
      </c>
      <c r="I5036" s="41" t="n">
        <f aca="false">IF(A5036="","",IF(D5036="Delivered",IF(B5036&lt;=INDEX(P_Due,F5036),1,0),0))</f>
        <v>1</v>
      </c>
    </row>
    <row r="5037" customFormat="false" ht="15" hidden="false" customHeight="false" outlineLevel="0" collapsed="false">
      <c r="A5037" s="37" t="n">
        <v>1004501</v>
      </c>
      <c r="B5037" s="38" t="n">
        <v>46294</v>
      </c>
      <c r="C5037" s="39" t="n">
        <v>1</v>
      </c>
      <c r="D5037" s="39" t="s">
        <v>26</v>
      </c>
      <c r="E5037" s="39"/>
      <c r="F5037" s="41" t="n">
        <f aca="false">IF(A5037="","",MATCH(A5037,P_ID,1))</f>
        <v>4501</v>
      </c>
      <c r="G5037" s="41" t="str">
        <f aca="false">IF(A5037="","",INDEX(P_Svc,F5037))</f>
        <v>Standard</v>
      </c>
      <c r="H5037" s="41" t="str">
        <f aca="false">IF(A5037="","",INDEX(P_Zone,F5037))</f>
        <v>South</v>
      </c>
      <c r="I5037" s="41" t="n">
        <f aca="false">IF(A5037="","",IF(D5037="Delivered",IF(B5037&lt;=INDEX(P_Due,F5037),1,0),0))</f>
        <v>1</v>
      </c>
    </row>
    <row r="5038" customFormat="false" ht="15" hidden="false" customHeight="false" outlineLevel="0" collapsed="false">
      <c r="A5038" s="37" t="n">
        <v>1004502</v>
      </c>
      <c r="B5038" s="38" t="n">
        <v>46294</v>
      </c>
      <c r="C5038" s="39" t="n">
        <v>1</v>
      </c>
      <c r="D5038" s="39" t="s">
        <v>26</v>
      </c>
      <c r="E5038" s="39"/>
      <c r="F5038" s="41" t="n">
        <f aca="false">IF(A5038="","",MATCH(A5038,P_ID,1))</f>
        <v>4502</v>
      </c>
      <c r="G5038" s="41" t="str">
        <f aca="false">IF(A5038="","",INDEX(P_Svc,F5038))</f>
        <v>Standard</v>
      </c>
      <c r="H5038" s="41" t="str">
        <f aca="false">IF(A5038="","",INDEX(P_Zone,F5038))</f>
        <v>North</v>
      </c>
      <c r="I5038" s="41" t="n">
        <f aca="false">IF(A5038="","",IF(D5038="Delivered",IF(B5038&lt;=INDEX(P_Due,F5038),1,0),0))</f>
        <v>1</v>
      </c>
    </row>
    <row r="5039" customFormat="false" ht="15" hidden="false" customHeight="false" outlineLevel="0" collapsed="false">
      <c r="A5039" s="37" t="n">
        <v>1004503</v>
      </c>
      <c r="B5039" s="38" t="n">
        <v>46294</v>
      </c>
      <c r="C5039" s="39" t="n">
        <v>1</v>
      </c>
      <c r="D5039" s="39" t="s">
        <v>79</v>
      </c>
      <c r="E5039" s="39" t="s">
        <v>36</v>
      </c>
      <c r="F5039" s="41" t="n">
        <f aca="false">IF(A5039="","",MATCH(A5039,P_ID,1))</f>
        <v>4503</v>
      </c>
      <c r="G5039" s="41" t="str">
        <f aca="false">IF(A5039="","",INDEX(P_Svc,F5039))</f>
        <v>Standard</v>
      </c>
      <c r="H5039" s="41" t="str">
        <f aca="false">IF(A5039="","",INDEX(P_Zone,F5039))</f>
        <v>East</v>
      </c>
      <c r="I5039" s="41" t="n">
        <f aca="false">IF(A5039="","",IF(D5039="Delivered",IF(B5039&lt;=INDEX(P_Due,F5039),1,0),0))</f>
        <v>0</v>
      </c>
    </row>
    <row r="5040" customFormat="false" ht="15" hidden="false" customHeight="false" outlineLevel="0" collapsed="false">
      <c r="A5040" s="37" t="n">
        <v>1004505</v>
      </c>
      <c r="B5040" s="38" t="n">
        <v>46294</v>
      </c>
      <c r="C5040" s="39" t="n">
        <v>1</v>
      </c>
      <c r="D5040" s="39" t="s">
        <v>26</v>
      </c>
      <c r="E5040" s="39"/>
      <c r="F5040" s="41" t="n">
        <f aca="false">IF(A5040="","",MATCH(A5040,P_ID,1))</f>
        <v>4505</v>
      </c>
      <c r="G5040" s="41" t="str">
        <f aca="false">IF(A5040="","",INDEX(P_Svc,F5040))</f>
        <v>Economy</v>
      </c>
      <c r="H5040" s="41" t="str">
        <f aca="false">IF(A5040="","",INDEX(P_Zone,F5040))</f>
        <v>Central</v>
      </c>
      <c r="I5040" s="41" t="n">
        <f aca="false">IF(A5040="","",IF(D5040="Delivered",IF(B5040&lt;=INDEX(P_Due,F5040),1,0),0))</f>
        <v>1</v>
      </c>
    </row>
    <row r="5041" customFormat="false" ht="15" hidden="false" customHeight="false" outlineLevel="0" collapsed="false">
      <c r="A5041" s="37" t="n">
        <v>1004506</v>
      </c>
      <c r="B5041" s="38" t="n">
        <v>46294</v>
      </c>
      <c r="C5041" s="39" t="n">
        <v>1</v>
      </c>
      <c r="D5041" s="39" t="s">
        <v>26</v>
      </c>
      <c r="E5041" s="39"/>
      <c r="F5041" s="41" t="n">
        <f aca="false">IF(A5041="","",MATCH(A5041,P_ID,1))</f>
        <v>4506</v>
      </c>
      <c r="G5041" s="41" t="str">
        <f aca="false">IF(A5041="","",INDEX(P_Svc,F5041))</f>
        <v>Economy</v>
      </c>
      <c r="H5041" s="41" t="str">
        <f aca="false">IF(A5041="","",INDEX(P_Zone,F5041))</f>
        <v>South</v>
      </c>
      <c r="I5041" s="41" t="n">
        <f aca="false">IF(A5041="","",IF(D5041="Delivered",IF(B5041&lt;=INDEX(P_Due,F5041),1,0),0))</f>
        <v>1</v>
      </c>
    </row>
    <row r="5042" customFormat="false" ht="15" hidden="false" customHeight="false" outlineLevel="0" collapsed="false">
      <c r="A5042" s="37" t="n">
        <v>1004508</v>
      </c>
      <c r="B5042" s="38" t="n">
        <v>46294</v>
      </c>
      <c r="C5042" s="39" t="n">
        <v>1</v>
      </c>
      <c r="D5042" s="39" t="s">
        <v>26</v>
      </c>
      <c r="E5042" s="39"/>
      <c r="F5042" s="41" t="n">
        <f aca="false">IF(A5042="","",MATCH(A5042,P_ID,1))</f>
        <v>4508</v>
      </c>
      <c r="G5042" s="41" t="str">
        <f aca="false">IF(A5042="","",INDEX(P_Svc,F5042))</f>
        <v>Standard</v>
      </c>
      <c r="H5042" s="41" t="str">
        <f aca="false">IF(A5042="","",INDEX(P_Zone,F5042))</f>
        <v>East</v>
      </c>
      <c r="I5042" s="41" t="n">
        <f aca="false">IF(A5042="","",IF(D5042="Delivered",IF(B5042&lt;=INDEX(P_Due,F5042),1,0),0))</f>
        <v>1</v>
      </c>
    </row>
    <row r="5043" customFormat="false" ht="15" hidden="false" customHeight="false" outlineLevel="0" collapsed="false">
      <c r="A5043" s="37" t="n">
        <v>1004509</v>
      </c>
      <c r="B5043" s="38" t="n">
        <v>46294</v>
      </c>
      <c r="C5043" s="39" t="n">
        <v>1</v>
      </c>
      <c r="D5043" s="39" t="s">
        <v>26</v>
      </c>
      <c r="E5043" s="39"/>
      <c r="F5043" s="41" t="n">
        <f aca="false">IF(A5043="","",MATCH(A5043,P_ID,1))</f>
        <v>4509</v>
      </c>
      <c r="G5043" s="41" t="str">
        <f aca="false">IF(A5043="","",INDEX(P_Svc,F5043))</f>
        <v>Standard</v>
      </c>
      <c r="H5043" s="41" t="str">
        <f aca="false">IF(A5043="","",INDEX(P_Zone,F5043))</f>
        <v>West</v>
      </c>
      <c r="I5043" s="41" t="n">
        <f aca="false">IF(A5043="","",IF(D5043="Delivered",IF(B5043&lt;=INDEX(P_Due,F5043),1,0),0))</f>
        <v>1</v>
      </c>
    </row>
    <row r="5044" customFormat="false" ht="15" hidden="false" customHeight="false" outlineLevel="0" collapsed="false">
      <c r="A5044" s="37" t="n">
        <v>1004510</v>
      </c>
      <c r="B5044" s="38" t="n">
        <v>46294</v>
      </c>
      <c r="C5044" s="39" t="n">
        <v>1</v>
      </c>
      <c r="D5044" s="39" t="s">
        <v>26</v>
      </c>
      <c r="E5044" s="39"/>
      <c r="F5044" s="41" t="n">
        <f aca="false">IF(A5044="","",MATCH(A5044,P_ID,1))</f>
        <v>4510</v>
      </c>
      <c r="G5044" s="41" t="str">
        <f aca="false">IF(A5044="","",INDEX(P_Svc,F5044))</f>
        <v>Standard</v>
      </c>
      <c r="H5044" s="41" t="str">
        <f aca="false">IF(A5044="","",INDEX(P_Zone,F5044))</f>
        <v>South</v>
      </c>
      <c r="I5044" s="41" t="n">
        <f aca="false">IF(A5044="","",IF(D5044="Delivered",IF(B5044&lt;=INDEX(P_Due,F5044),1,0),0))</f>
        <v>1</v>
      </c>
    </row>
    <row r="5045" customFormat="false" ht="15" hidden="false" customHeight="false" outlineLevel="0" collapsed="false">
      <c r="A5045" s="37" t="n">
        <v>1004511</v>
      </c>
      <c r="B5045" s="38" t="n">
        <v>46294</v>
      </c>
      <c r="C5045" s="39" t="n">
        <v>1</v>
      </c>
      <c r="D5045" s="39" t="s">
        <v>26</v>
      </c>
      <c r="E5045" s="39"/>
      <c r="F5045" s="41" t="n">
        <f aca="false">IF(A5045="","",MATCH(A5045,P_ID,1))</f>
        <v>4511</v>
      </c>
      <c r="G5045" s="41" t="str">
        <f aca="false">IF(A5045="","",INDEX(P_Svc,F5045))</f>
        <v>Express</v>
      </c>
      <c r="H5045" s="41" t="str">
        <f aca="false">IF(A5045="","",INDEX(P_Zone,F5045))</f>
        <v>South</v>
      </c>
      <c r="I5045" s="41" t="n">
        <f aca="false">IF(A5045="","",IF(D5045="Delivered",IF(B5045&lt;=INDEX(P_Due,F5045),1,0),0))</f>
        <v>1</v>
      </c>
    </row>
    <row r="5046" customFormat="false" ht="15" hidden="false" customHeight="false" outlineLevel="0" collapsed="false">
      <c r="A5046" s="37" t="n">
        <v>1004512</v>
      </c>
      <c r="B5046" s="38" t="n">
        <v>46294</v>
      </c>
      <c r="C5046" s="39" t="n">
        <v>1</v>
      </c>
      <c r="D5046" s="39" t="s">
        <v>26</v>
      </c>
      <c r="E5046" s="39"/>
      <c r="F5046" s="41" t="n">
        <f aca="false">IF(A5046="","",MATCH(A5046,P_ID,1))</f>
        <v>4512</v>
      </c>
      <c r="G5046" s="41" t="str">
        <f aca="false">IF(A5046="","",INDEX(P_Svc,F5046))</f>
        <v>Standard</v>
      </c>
      <c r="H5046" s="41" t="str">
        <f aca="false">IF(A5046="","",INDEX(P_Zone,F5046))</f>
        <v>Central</v>
      </c>
      <c r="I5046" s="41" t="n">
        <f aca="false">IF(A5046="","",IF(D5046="Delivered",IF(B5046&lt;=INDEX(P_Due,F5046),1,0),0))</f>
        <v>1</v>
      </c>
    </row>
    <row r="5047" customFormat="false" ht="15" hidden="false" customHeight="false" outlineLevel="0" collapsed="false">
      <c r="A5047" s="37" t="n">
        <v>1004513</v>
      </c>
      <c r="B5047" s="38" t="n">
        <v>46294</v>
      </c>
      <c r="C5047" s="39" t="n">
        <v>1</v>
      </c>
      <c r="D5047" s="39" t="s">
        <v>26</v>
      </c>
      <c r="E5047" s="39"/>
      <c r="F5047" s="41" t="n">
        <f aca="false">IF(A5047="","",MATCH(A5047,P_ID,1))</f>
        <v>4513</v>
      </c>
      <c r="G5047" s="41" t="str">
        <f aca="false">IF(A5047="","",INDEX(P_Svc,F5047))</f>
        <v>Economy</v>
      </c>
      <c r="H5047" s="41" t="str">
        <f aca="false">IF(A5047="","",INDEX(P_Zone,F5047))</f>
        <v>East</v>
      </c>
      <c r="I5047" s="41" t="n">
        <f aca="false">IF(A5047="","",IF(D5047="Delivered",IF(B5047&lt;=INDEX(P_Due,F5047),1,0),0))</f>
        <v>1</v>
      </c>
    </row>
    <row r="5048" customFormat="false" ht="15" hidden="false" customHeight="false" outlineLevel="0" collapsed="false">
      <c r="A5048" s="37" t="n">
        <v>1004514</v>
      </c>
      <c r="B5048" s="38" t="n">
        <v>46294</v>
      </c>
      <c r="C5048" s="39" t="n">
        <v>1</v>
      </c>
      <c r="D5048" s="39" t="s">
        <v>26</v>
      </c>
      <c r="E5048" s="39"/>
      <c r="F5048" s="41" t="n">
        <f aca="false">IF(A5048="","",MATCH(A5048,P_ID,1))</f>
        <v>4514</v>
      </c>
      <c r="G5048" s="41" t="str">
        <f aca="false">IF(A5048="","",INDEX(P_Svc,F5048))</f>
        <v>Standard</v>
      </c>
      <c r="H5048" s="41" t="str">
        <f aca="false">IF(A5048="","",INDEX(P_Zone,F5048))</f>
        <v>West</v>
      </c>
      <c r="I5048" s="41" t="n">
        <f aca="false">IF(A5048="","",IF(D5048="Delivered",IF(B5048&lt;=INDEX(P_Due,F5048),1,0),0))</f>
        <v>1</v>
      </c>
    </row>
    <row r="5049" customFormat="false" ht="15" hidden="false" customHeight="false" outlineLevel="0" collapsed="false">
      <c r="A5049" s="37" t="n">
        <v>1004515</v>
      </c>
      <c r="B5049" s="38" t="n">
        <v>46294</v>
      </c>
      <c r="C5049" s="39" t="n">
        <v>1</v>
      </c>
      <c r="D5049" s="39" t="s">
        <v>26</v>
      </c>
      <c r="E5049" s="39"/>
      <c r="F5049" s="41" t="n">
        <f aca="false">IF(A5049="","",MATCH(A5049,P_ID,1))</f>
        <v>4515</v>
      </c>
      <c r="G5049" s="41" t="str">
        <f aca="false">IF(A5049="","",INDEX(P_Svc,F5049))</f>
        <v>Economy</v>
      </c>
      <c r="H5049" s="41" t="str">
        <f aca="false">IF(A5049="","",INDEX(P_Zone,F5049))</f>
        <v>North</v>
      </c>
      <c r="I5049" s="41" t="n">
        <f aca="false">IF(A5049="","",IF(D5049="Delivered",IF(B5049&lt;=INDEX(P_Due,F5049),1,0),0))</f>
        <v>1</v>
      </c>
    </row>
    <row r="5050" customFormat="false" ht="15" hidden="false" customHeight="false" outlineLevel="0" collapsed="false">
      <c r="A5050" s="37" t="n">
        <v>1004516</v>
      </c>
      <c r="B5050" s="38" t="n">
        <v>46294</v>
      </c>
      <c r="C5050" s="39" t="n">
        <v>1</v>
      </c>
      <c r="D5050" s="39" t="s">
        <v>26</v>
      </c>
      <c r="E5050" s="39"/>
      <c r="F5050" s="41" t="n">
        <f aca="false">IF(A5050="","",MATCH(A5050,P_ID,1))</f>
        <v>4516</v>
      </c>
      <c r="G5050" s="41" t="str">
        <f aca="false">IF(A5050="","",INDEX(P_Svc,F5050))</f>
        <v>Standard</v>
      </c>
      <c r="H5050" s="41" t="str">
        <f aca="false">IF(A5050="","",INDEX(P_Zone,F5050))</f>
        <v>South</v>
      </c>
      <c r="I5050" s="41" t="n">
        <f aca="false">IF(A5050="","",IF(D5050="Delivered",IF(B5050&lt;=INDEX(P_Due,F5050),1,0),0))</f>
        <v>1</v>
      </c>
    </row>
    <row r="5051" customFormat="false" ht="15" hidden="false" customHeight="false" outlineLevel="0" collapsed="false">
      <c r="A5051" s="37" t="n">
        <v>1004517</v>
      </c>
      <c r="B5051" s="38" t="n">
        <v>46294</v>
      </c>
      <c r="C5051" s="39" t="n">
        <v>1</v>
      </c>
      <c r="D5051" s="39" t="s">
        <v>26</v>
      </c>
      <c r="E5051" s="39"/>
      <c r="F5051" s="41" t="n">
        <f aca="false">IF(A5051="","",MATCH(A5051,P_ID,1))</f>
        <v>4517</v>
      </c>
      <c r="G5051" s="41" t="str">
        <f aca="false">IF(A5051="","",INDEX(P_Svc,F5051))</f>
        <v>Standard</v>
      </c>
      <c r="H5051" s="41" t="str">
        <f aca="false">IF(A5051="","",INDEX(P_Zone,F5051))</f>
        <v>Central</v>
      </c>
      <c r="I5051" s="41" t="n">
        <f aca="false">IF(A5051="","",IF(D5051="Delivered",IF(B5051&lt;=INDEX(P_Due,F5051),1,0),0))</f>
        <v>1</v>
      </c>
    </row>
    <row r="5052" customFormat="false" ht="15" hidden="false" customHeight="false" outlineLevel="0" collapsed="false">
      <c r="A5052" s="37" t="n">
        <v>1004519</v>
      </c>
      <c r="B5052" s="38" t="n">
        <v>46294</v>
      </c>
      <c r="C5052" s="39" t="n">
        <v>1</v>
      </c>
      <c r="D5052" s="39" t="s">
        <v>26</v>
      </c>
      <c r="E5052" s="39"/>
      <c r="F5052" s="41" t="n">
        <f aca="false">IF(A5052="","",MATCH(A5052,P_ID,1))</f>
        <v>4519</v>
      </c>
      <c r="G5052" s="41" t="str">
        <f aca="false">IF(A5052="","",INDEX(P_Svc,F5052))</f>
        <v>Standard</v>
      </c>
      <c r="H5052" s="41" t="str">
        <f aca="false">IF(A5052="","",INDEX(P_Zone,F5052))</f>
        <v>South</v>
      </c>
      <c r="I5052" s="41" t="n">
        <f aca="false">IF(A5052="","",IF(D5052="Delivered",IF(B5052&lt;=INDEX(P_Due,F5052),1,0),0))</f>
        <v>1</v>
      </c>
    </row>
    <row r="5053" customFormat="false" ht="15" hidden="false" customHeight="false" outlineLevel="0" collapsed="false">
      <c r="A5053" s="37" t="n">
        <v>1004520</v>
      </c>
      <c r="B5053" s="38" t="n">
        <v>46294</v>
      </c>
      <c r="C5053" s="39" t="n">
        <v>1</v>
      </c>
      <c r="D5053" s="39" t="s">
        <v>26</v>
      </c>
      <c r="E5053" s="39"/>
      <c r="F5053" s="41" t="n">
        <f aca="false">IF(A5053="","",MATCH(A5053,P_ID,1))</f>
        <v>4520</v>
      </c>
      <c r="G5053" s="41" t="str">
        <f aca="false">IF(A5053="","",INDEX(P_Svc,F5053))</f>
        <v>Economy</v>
      </c>
      <c r="H5053" s="41" t="str">
        <f aca="false">IF(A5053="","",INDEX(P_Zone,F5053))</f>
        <v>South</v>
      </c>
      <c r="I5053" s="41" t="n">
        <f aca="false">IF(A5053="","",IF(D5053="Delivered",IF(B5053&lt;=INDEX(P_Due,F5053),1,0),0))</f>
        <v>1</v>
      </c>
    </row>
    <row r="5054" customFormat="false" ht="15" hidden="false" customHeight="false" outlineLevel="0" collapsed="false">
      <c r="A5054" s="37" t="n">
        <v>1004521</v>
      </c>
      <c r="B5054" s="38" t="n">
        <v>46294</v>
      </c>
      <c r="C5054" s="39" t="n">
        <v>1</v>
      </c>
      <c r="D5054" s="39" t="s">
        <v>26</v>
      </c>
      <c r="E5054" s="39"/>
      <c r="F5054" s="41" t="n">
        <f aca="false">IF(A5054="","",MATCH(A5054,P_ID,1))</f>
        <v>4521</v>
      </c>
      <c r="G5054" s="41" t="str">
        <f aca="false">IF(A5054="","",INDEX(P_Svc,F5054))</f>
        <v>Standard</v>
      </c>
      <c r="H5054" s="41" t="str">
        <f aca="false">IF(A5054="","",INDEX(P_Zone,F5054))</f>
        <v>South</v>
      </c>
      <c r="I5054" s="41" t="n">
        <f aca="false">IF(A5054="","",IF(D5054="Delivered",IF(B5054&lt;=INDEX(P_Due,F5054),1,0),0))</f>
        <v>1</v>
      </c>
    </row>
    <row r="5055" customFormat="false" ht="15" hidden="false" customHeight="false" outlineLevel="0" collapsed="false">
      <c r="A5055" s="37" t="n">
        <v>1004522</v>
      </c>
      <c r="B5055" s="38" t="n">
        <v>46294</v>
      </c>
      <c r="C5055" s="39" t="n">
        <v>1</v>
      </c>
      <c r="D5055" s="39" t="s">
        <v>26</v>
      </c>
      <c r="E5055" s="39"/>
      <c r="F5055" s="41" t="n">
        <f aca="false">IF(A5055="","",MATCH(A5055,P_ID,1))</f>
        <v>4522</v>
      </c>
      <c r="G5055" s="41" t="str">
        <f aca="false">IF(A5055="","",INDEX(P_Svc,F5055))</f>
        <v>Standard</v>
      </c>
      <c r="H5055" s="41" t="str">
        <f aca="false">IF(A5055="","",INDEX(P_Zone,F5055))</f>
        <v>South</v>
      </c>
      <c r="I5055" s="41" t="n">
        <f aca="false">IF(A5055="","",IF(D5055="Delivered",IF(B5055&lt;=INDEX(P_Due,F5055),1,0),0))</f>
        <v>1</v>
      </c>
    </row>
    <row r="5056" customFormat="false" ht="15" hidden="false" customHeight="false" outlineLevel="0" collapsed="false">
      <c r="A5056" s="37" t="n">
        <v>1004523</v>
      </c>
      <c r="B5056" s="38" t="n">
        <v>46294</v>
      </c>
      <c r="C5056" s="39" t="n">
        <v>1</v>
      </c>
      <c r="D5056" s="39" t="s">
        <v>26</v>
      </c>
      <c r="E5056" s="39"/>
      <c r="F5056" s="41" t="n">
        <f aca="false">IF(A5056="","",MATCH(A5056,P_ID,1))</f>
        <v>4523</v>
      </c>
      <c r="G5056" s="41" t="str">
        <f aca="false">IF(A5056="","",INDEX(P_Svc,F5056))</f>
        <v>Standard</v>
      </c>
      <c r="H5056" s="41" t="str">
        <f aca="false">IF(A5056="","",INDEX(P_Zone,F5056))</f>
        <v>Central</v>
      </c>
      <c r="I5056" s="41" t="n">
        <f aca="false">IF(A5056="","",IF(D5056="Delivered",IF(B5056&lt;=INDEX(P_Due,F5056),1,0),0))</f>
        <v>1</v>
      </c>
    </row>
    <row r="5057" customFormat="false" ht="15" hidden="false" customHeight="false" outlineLevel="0" collapsed="false">
      <c r="A5057" s="37" t="n">
        <v>1004524</v>
      </c>
      <c r="B5057" s="38" t="n">
        <v>46294</v>
      </c>
      <c r="C5057" s="39" t="n">
        <v>1</v>
      </c>
      <c r="D5057" s="39" t="s">
        <v>79</v>
      </c>
      <c r="E5057" s="39" t="s">
        <v>32</v>
      </c>
      <c r="F5057" s="41" t="n">
        <f aca="false">IF(A5057="","",MATCH(A5057,P_ID,1))</f>
        <v>4524</v>
      </c>
      <c r="G5057" s="41" t="str">
        <f aca="false">IF(A5057="","",INDEX(P_Svc,F5057))</f>
        <v>Standard</v>
      </c>
      <c r="H5057" s="41" t="str">
        <f aca="false">IF(A5057="","",INDEX(P_Zone,F5057))</f>
        <v>Central</v>
      </c>
      <c r="I5057" s="41" t="n">
        <f aca="false">IF(A5057="","",IF(D5057="Delivered",IF(B5057&lt;=INDEX(P_Due,F5057),1,0),0))</f>
        <v>0</v>
      </c>
    </row>
    <row r="5058" customFormat="false" ht="15" hidden="false" customHeight="false" outlineLevel="0" collapsed="false">
      <c r="A5058" s="37" t="n">
        <v>1004525</v>
      </c>
      <c r="B5058" s="38" t="n">
        <v>46294</v>
      </c>
      <c r="C5058" s="39" t="n">
        <v>1</v>
      </c>
      <c r="D5058" s="39" t="s">
        <v>26</v>
      </c>
      <c r="E5058" s="39"/>
      <c r="F5058" s="41" t="n">
        <f aca="false">IF(A5058="","",MATCH(A5058,P_ID,1))</f>
        <v>4525</v>
      </c>
      <c r="G5058" s="41" t="str">
        <f aca="false">IF(A5058="","",INDEX(P_Svc,F5058))</f>
        <v>Standard</v>
      </c>
      <c r="H5058" s="41" t="str">
        <f aca="false">IF(A5058="","",INDEX(P_Zone,F5058))</f>
        <v>East</v>
      </c>
      <c r="I5058" s="41" t="n">
        <f aca="false">IF(A5058="","",IF(D5058="Delivered",IF(B5058&lt;=INDEX(P_Due,F5058),1,0),0))</f>
        <v>1</v>
      </c>
    </row>
    <row r="5059" customFormat="false" ht="15" hidden="false" customHeight="false" outlineLevel="0" collapsed="false">
      <c r="A5059" s="37" t="n">
        <v>1004526</v>
      </c>
      <c r="B5059" s="38" t="n">
        <v>46294</v>
      </c>
      <c r="C5059" s="39" t="n">
        <v>1</v>
      </c>
      <c r="D5059" s="39" t="s">
        <v>26</v>
      </c>
      <c r="E5059" s="39"/>
      <c r="F5059" s="41" t="n">
        <f aca="false">IF(A5059="","",MATCH(A5059,P_ID,1))</f>
        <v>4526</v>
      </c>
      <c r="G5059" s="41" t="str">
        <f aca="false">IF(A5059="","",INDEX(P_Svc,F5059))</f>
        <v>Economy</v>
      </c>
      <c r="H5059" s="41" t="str">
        <f aca="false">IF(A5059="","",INDEX(P_Zone,F5059))</f>
        <v>South</v>
      </c>
      <c r="I5059" s="41" t="n">
        <f aca="false">IF(A5059="","",IF(D5059="Delivered",IF(B5059&lt;=INDEX(P_Due,F5059),1,0),0))</f>
        <v>1</v>
      </c>
    </row>
    <row r="5060" customFormat="false" ht="15" hidden="false" customHeight="false" outlineLevel="0" collapsed="false">
      <c r="A5060" s="37" t="n">
        <v>1004527</v>
      </c>
      <c r="B5060" s="38" t="n">
        <v>46294</v>
      </c>
      <c r="C5060" s="39" t="n">
        <v>1</v>
      </c>
      <c r="D5060" s="39" t="s">
        <v>26</v>
      </c>
      <c r="E5060" s="39"/>
      <c r="F5060" s="41" t="n">
        <f aca="false">IF(A5060="","",MATCH(A5060,P_ID,1))</f>
        <v>4527</v>
      </c>
      <c r="G5060" s="41" t="str">
        <f aca="false">IF(A5060="","",INDEX(P_Svc,F5060))</f>
        <v>Standard</v>
      </c>
      <c r="H5060" s="41" t="str">
        <f aca="false">IF(A5060="","",INDEX(P_Zone,F5060))</f>
        <v>Central</v>
      </c>
      <c r="I5060" s="41" t="n">
        <f aca="false">IF(A5060="","",IF(D5060="Delivered",IF(B5060&lt;=INDEX(P_Due,F5060),1,0),0))</f>
        <v>1</v>
      </c>
    </row>
    <row r="5061" customFormat="false" ht="15" hidden="false" customHeight="false" outlineLevel="0" collapsed="false">
      <c r="A5061" s="37" t="n">
        <v>1004528</v>
      </c>
      <c r="B5061" s="38" t="n">
        <v>46294</v>
      </c>
      <c r="C5061" s="39" t="n">
        <v>1</v>
      </c>
      <c r="D5061" s="39" t="s">
        <v>26</v>
      </c>
      <c r="E5061" s="39"/>
      <c r="F5061" s="41" t="n">
        <f aca="false">IF(A5061="","",MATCH(A5061,P_ID,1))</f>
        <v>4528</v>
      </c>
      <c r="G5061" s="41" t="str">
        <f aca="false">IF(A5061="","",INDEX(P_Svc,F5061))</f>
        <v>Standard</v>
      </c>
      <c r="H5061" s="41" t="str">
        <f aca="false">IF(A5061="","",INDEX(P_Zone,F5061))</f>
        <v>West</v>
      </c>
      <c r="I5061" s="41" t="n">
        <f aca="false">IF(A5061="","",IF(D5061="Delivered",IF(B5061&lt;=INDEX(P_Due,F5061),1,0),0))</f>
        <v>1</v>
      </c>
    </row>
    <row r="5062" customFormat="false" ht="15" hidden="false" customHeight="false" outlineLevel="0" collapsed="false">
      <c r="A5062" s="37" t="n">
        <v>1004529</v>
      </c>
      <c r="B5062" s="38" t="n">
        <v>46294</v>
      </c>
      <c r="C5062" s="39" t="n">
        <v>1</v>
      </c>
      <c r="D5062" s="39" t="s">
        <v>26</v>
      </c>
      <c r="E5062" s="39"/>
      <c r="F5062" s="41" t="n">
        <f aca="false">IF(A5062="","",MATCH(A5062,P_ID,1))</f>
        <v>4529</v>
      </c>
      <c r="G5062" s="41" t="str">
        <f aca="false">IF(A5062="","",INDEX(P_Svc,F5062))</f>
        <v>Standard</v>
      </c>
      <c r="H5062" s="41" t="str">
        <f aca="false">IF(A5062="","",INDEX(P_Zone,F5062))</f>
        <v>Central</v>
      </c>
      <c r="I5062" s="41" t="n">
        <f aca="false">IF(A5062="","",IF(D5062="Delivered",IF(B5062&lt;=INDEX(P_Due,F5062),1,0),0))</f>
        <v>1</v>
      </c>
    </row>
    <row r="5063" customFormat="false" ht="15" hidden="false" customHeight="false" outlineLevel="0" collapsed="false">
      <c r="A5063" s="37" t="n">
        <v>1004530</v>
      </c>
      <c r="B5063" s="38" t="n">
        <v>46294</v>
      </c>
      <c r="C5063" s="39" t="n">
        <v>1</v>
      </c>
      <c r="D5063" s="39" t="s">
        <v>79</v>
      </c>
      <c r="E5063" s="39" t="s">
        <v>34</v>
      </c>
      <c r="F5063" s="41" t="n">
        <f aca="false">IF(A5063="","",MATCH(A5063,P_ID,1))</f>
        <v>4530</v>
      </c>
      <c r="G5063" s="41" t="str">
        <f aca="false">IF(A5063="","",INDEX(P_Svc,F5063))</f>
        <v>Standard</v>
      </c>
      <c r="H5063" s="41" t="str">
        <f aca="false">IF(A5063="","",INDEX(P_Zone,F5063))</f>
        <v>Central</v>
      </c>
      <c r="I5063" s="41" t="n">
        <f aca="false">IF(A5063="","",IF(D5063="Delivered",IF(B5063&lt;=INDEX(P_Due,F5063),1,0),0))</f>
        <v>0</v>
      </c>
    </row>
    <row r="5064" customFormat="false" ht="15" hidden="false" customHeight="false" outlineLevel="0" collapsed="false">
      <c r="A5064" s="37" t="n">
        <v>1004532</v>
      </c>
      <c r="B5064" s="38" t="n">
        <v>46294</v>
      </c>
      <c r="C5064" s="39" t="n">
        <v>1</v>
      </c>
      <c r="D5064" s="39" t="s">
        <v>26</v>
      </c>
      <c r="E5064" s="39"/>
      <c r="F5064" s="41" t="n">
        <f aca="false">IF(A5064="","",MATCH(A5064,P_ID,1))</f>
        <v>4532</v>
      </c>
      <c r="G5064" s="41" t="str">
        <f aca="false">IF(A5064="","",INDEX(P_Svc,F5064))</f>
        <v>Standard</v>
      </c>
      <c r="H5064" s="41" t="str">
        <f aca="false">IF(A5064="","",INDEX(P_Zone,F5064))</f>
        <v>Central</v>
      </c>
      <c r="I5064" s="41" t="n">
        <f aca="false">IF(A5064="","",IF(D5064="Delivered",IF(B5064&lt;=INDEX(P_Due,F5064),1,0),0))</f>
        <v>1</v>
      </c>
    </row>
    <row r="5065" customFormat="false" ht="15" hidden="false" customHeight="false" outlineLevel="0" collapsed="false">
      <c r="A5065" s="37" t="n">
        <v>1004534</v>
      </c>
      <c r="B5065" s="38" t="n">
        <v>46294</v>
      </c>
      <c r="C5065" s="39" t="n">
        <v>1</v>
      </c>
      <c r="D5065" s="39" t="s">
        <v>26</v>
      </c>
      <c r="E5065" s="39"/>
      <c r="F5065" s="41" t="n">
        <f aca="false">IF(A5065="","",MATCH(A5065,P_ID,1))</f>
        <v>4534</v>
      </c>
      <c r="G5065" s="41" t="str">
        <f aca="false">IF(A5065="","",INDEX(P_Svc,F5065))</f>
        <v>Standard</v>
      </c>
      <c r="H5065" s="41" t="str">
        <f aca="false">IF(A5065="","",INDEX(P_Zone,F5065))</f>
        <v>East</v>
      </c>
      <c r="I5065" s="41" t="n">
        <f aca="false">IF(A5065="","",IF(D5065="Delivered",IF(B5065&lt;=INDEX(P_Due,F5065),1,0),0))</f>
        <v>1</v>
      </c>
    </row>
    <row r="5066" customFormat="false" ht="15" hidden="false" customHeight="false" outlineLevel="0" collapsed="false">
      <c r="A5066" s="37" t="n">
        <v>1004535</v>
      </c>
      <c r="B5066" s="38" t="n">
        <v>46294</v>
      </c>
      <c r="C5066" s="39" t="n">
        <v>1</v>
      </c>
      <c r="D5066" s="39" t="s">
        <v>26</v>
      </c>
      <c r="E5066" s="39"/>
      <c r="F5066" s="41" t="n">
        <f aca="false">IF(A5066="","",MATCH(A5066,P_ID,1))</f>
        <v>4535</v>
      </c>
      <c r="G5066" s="41" t="str">
        <f aca="false">IF(A5066="","",INDEX(P_Svc,F5066))</f>
        <v>Economy</v>
      </c>
      <c r="H5066" s="41" t="str">
        <f aca="false">IF(A5066="","",INDEX(P_Zone,F5066))</f>
        <v>West</v>
      </c>
      <c r="I5066" s="41" t="n">
        <f aca="false">IF(A5066="","",IF(D5066="Delivered",IF(B5066&lt;=INDEX(P_Due,F5066),1,0),0))</f>
        <v>1</v>
      </c>
    </row>
    <row r="5067" customFormat="false" ht="15" hidden="false" customHeight="false" outlineLevel="0" collapsed="false">
      <c r="A5067" s="37" t="n">
        <v>1004537</v>
      </c>
      <c r="B5067" s="38" t="n">
        <v>46294</v>
      </c>
      <c r="C5067" s="39" t="n">
        <v>1</v>
      </c>
      <c r="D5067" s="39" t="s">
        <v>26</v>
      </c>
      <c r="E5067" s="39"/>
      <c r="F5067" s="41" t="n">
        <f aca="false">IF(A5067="","",MATCH(A5067,P_ID,1))</f>
        <v>4537</v>
      </c>
      <c r="G5067" s="41" t="str">
        <f aca="false">IF(A5067="","",INDEX(P_Svc,F5067))</f>
        <v>Standard</v>
      </c>
      <c r="H5067" s="41" t="str">
        <f aca="false">IF(A5067="","",INDEX(P_Zone,F5067))</f>
        <v>East</v>
      </c>
      <c r="I5067" s="41" t="n">
        <f aca="false">IF(A5067="","",IF(D5067="Delivered",IF(B5067&lt;=INDEX(P_Due,F5067),1,0),0))</f>
        <v>1</v>
      </c>
    </row>
    <row r="5068" customFormat="false" ht="15" hidden="false" customHeight="false" outlineLevel="0" collapsed="false">
      <c r="A5068" s="37" t="n">
        <v>1004538</v>
      </c>
      <c r="B5068" s="38" t="n">
        <v>46294</v>
      </c>
      <c r="C5068" s="39" t="n">
        <v>1</v>
      </c>
      <c r="D5068" s="39" t="s">
        <v>26</v>
      </c>
      <c r="E5068" s="39"/>
      <c r="F5068" s="41" t="n">
        <f aca="false">IF(A5068="","",MATCH(A5068,P_ID,1))</f>
        <v>4538</v>
      </c>
      <c r="G5068" s="41" t="str">
        <f aca="false">IF(A5068="","",INDEX(P_Svc,F5068))</f>
        <v>Standard</v>
      </c>
      <c r="H5068" s="41" t="str">
        <f aca="false">IF(A5068="","",INDEX(P_Zone,F5068))</f>
        <v>North</v>
      </c>
      <c r="I5068" s="41" t="n">
        <f aca="false">IF(A5068="","",IF(D5068="Delivered",IF(B5068&lt;=INDEX(P_Due,F5068),1,0),0))</f>
        <v>1</v>
      </c>
    </row>
    <row r="5069" customFormat="false" ht="15" hidden="false" customHeight="false" outlineLevel="0" collapsed="false">
      <c r="A5069" s="37" t="n">
        <v>1004539</v>
      </c>
      <c r="B5069" s="38" t="n">
        <v>46294</v>
      </c>
      <c r="C5069" s="39" t="n">
        <v>1</v>
      </c>
      <c r="D5069" s="39" t="s">
        <v>26</v>
      </c>
      <c r="E5069" s="39"/>
      <c r="F5069" s="41" t="n">
        <f aca="false">IF(A5069="","",MATCH(A5069,P_ID,1))</f>
        <v>4539</v>
      </c>
      <c r="G5069" s="41" t="str">
        <f aca="false">IF(A5069="","",INDEX(P_Svc,F5069))</f>
        <v>Standard</v>
      </c>
      <c r="H5069" s="41" t="str">
        <f aca="false">IF(A5069="","",INDEX(P_Zone,F5069))</f>
        <v>Central</v>
      </c>
      <c r="I5069" s="41" t="n">
        <f aca="false">IF(A5069="","",IF(D5069="Delivered",IF(B5069&lt;=INDEX(P_Due,F5069),1,0),0))</f>
        <v>1</v>
      </c>
    </row>
    <row r="5070" customFormat="false" ht="15" hidden="false" customHeight="false" outlineLevel="0" collapsed="false">
      <c r="A5070" s="37" t="n">
        <v>1004540</v>
      </c>
      <c r="B5070" s="38" t="n">
        <v>46294</v>
      </c>
      <c r="C5070" s="39" t="n">
        <v>1</v>
      </c>
      <c r="D5070" s="39" t="s">
        <v>26</v>
      </c>
      <c r="E5070" s="39"/>
      <c r="F5070" s="41" t="n">
        <f aca="false">IF(A5070="","",MATCH(A5070,P_ID,1))</f>
        <v>4540</v>
      </c>
      <c r="G5070" s="41" t="str">
        <f aca="false">IF(A5070="","",INDEX(P_Svc,F5070))</f>
        <v>Standard</v>
      </c>
      <c r="H5070" s="41" t="str">
        <f aca="false">IF(A5070="","",INDEX(P_Zone,F5070))</f>
        <v>North</v>
      </c>
      <c r="I5070" s="41" t="n">
        <f aca="false">IF(A5070="","",IF(D5070="Delivered",IF(B5070&lt;=INDEX(P_Due,F5070),1,0),0))</f>
        <v>1</v>
      </c>
    </row>
    <row r="5071" customFormat="false" ht="15" hidden="false" customHeight="false" outlineLevel="0" collapsed="false">
      <c r="A5071" s="37" t="n">
        <v>1004541</v>
      </c>
      <c r="B5071" s="38" t="n">
        <v>46294</v>
      </c>
      <c r="C5071" s="39" t="n">
        <v>1</v>
      </c>
      <c r="D5071" s="39" t="s">
        <v>26</v>
      </c>
      <c r="E5071" s="39"/>
      <c r="F5071" s="41" t="n">
        <f aca="false">IF(A5071="","",MATCH(A5071,P_ID,1))</f>
        <v>4541</v>
      </c>
      <c r="G5071" s="41" t="str">
        <f aca="false">IF(A5071="","",INDEX(P_Svc,F5071))</f>
        <v>Economy</v>
      </c>
      <c r="H5071" s="41" t="str">
        <f aca="false">IF(A5071="","",INDEX(P_Zone,F5071))</f>
        <v>East</v>
      </c>
      <c r="I5071" s="41" t="n">
        <f aca="false">IF(A5071="","",IF(D5071="Delivered",IF(B5071&lt;=INDEX(P_Due,F5071),1,0),0))</f>
        <v>1</v>
      </c>
    </row>
    <row r="5072" customFormat="false" ht="15" hidden="false" customHeight="false" outlineLevel="0" collapsed="false">
      <c r="A5072" s="37" t="n">
        <v>1004542</v>
      </c>
      <c r="B5072" s="38" t="n">
        <v>46294</v>
      </c>
      <c r="C5072" s="39" t="n">
        <v>1</v>
      </c>
      <c r="D5072" s="39" t="s">
        <v>26</v>
      </c>
      <c r="E5072" s="39"/>
      <c r="F5072" s="41" t="n">
        <f aca="false">IF(A5072="","",MATCH(A5072,P_ID,1))</f>
        <v>4542</v>
      </c>
      <c r="G5072" s="41" t="str">
        <f aca="false">IF(A5072="","",INDEX(P_Svc,F5072))</f>
        <v>Standard</v>
      </c>
      <c r="H5072" s="41" t="str">
        <f aca="false">IF(A5072="","",INDEX(P_Zone,F5072))</f>
        <v>North</v>
      </c>
      <c r="I5072" s="41" t="n">
        <f aca="false">IF(A5072="","",IF(D5072="Delivered",IF(B5072&lt;=INDEX(P_Due,F5072),1,0),0))</f>
        <v>1</v>
      </c>
    </row>
    <row r="5073" customFormat="false" ht="15" hidden="false" customHeight="false" outlineLevel="0" collapsed="false">
      <c r="A5073" s="37" t="n">
        <v>1004544</v>
      </c>
      <c r="B5073" s="38" t="n">
        <v>46294</v>
      </c>
      <c r="C5073" s="39" t="n">
        <v>0</v>
      </c>
      <c r="D5073" s="39" t="s">
        <v>80</v>
      </c>
      <c r="E5073" s="39" t="s">
        <v>40</v>
      </c>
      <c r="F5073" s="41" t="n">
        <f aca="false">IF(A5073="","",MATCH(A5073,P_ID,1))</f>
        <v>4544</v>
      </c>
      <c r="G5073" s="41" t="str">
        <f aca="false">IF(A5073="","",INDEX(P_Svc,F5073))</f>
        <v>Economy</v>
      </c>
      <c r="H5073" s="41" t="str">
        <f aca="false">IF(A5073="","",INDEX(P_Zone,F5073))</f>
        <v>North</v>
      </c>
      <c r="I5073" s="41" t="n">
        <f aca="false">IF(A5073="","",IF(D5073="Delivered",IF(B5073&lt;=INDEX(P_Due,F5073),1,0),0))</f>
        <v>0</v>
      </c>
    </row>
    <row r="5074" customFormat="false" ht="15" hidden="false" customHeight="false" outlineLevel="0" collapsed="false">
      <c r="A5074" s="37" t="n">
        <v>1004545</v>
      </c>
      <c r="B5074" s="38" t="n">
        <v>46294</v>
      </c>
      <c r="C5074" s="39" t="n">
        <v>1</v>
      </c>
      <c r="D5074" s="39" t="s">
        <v>26</v>
      </c>
      <c r="E5074" s="39"/>
      <c r="F5074" s="41" t="n">
        <f aca="false">IF(A5074="","",MATCH(A5074,P_ID,1))</f>
        <v>4545</v>
      </c>
      <c r="G5074" s="41" t="str">
        <f aca="false">IF(A5074="","",INDEX(P_Svc,F5074))</f>
        <v>Standard</v>
      </c>
      <c r="H5074" s="41" t="str">
        <f aca="false">IF(A5074="","",INDEX(P_Zone,F5074))</f>
        <v>West</v>
      </c>
      <c r="I5074" s="41" t="n">
        <f aca="false">IF(A5074="","",IF(D5074="Delivered",IF(B5074&lt;=INDEX(P_Due,F5074),1,0),0))</f>
        <v>1</v>
      </c>
    </row>
    <row r="5075" customFormat="false" ht="15" hidden="false" customHeight="false" outlineLevel="0" collapsed="false">
      <c r="A5075" s="37" t="n">
        <v>1004546</v>
      </c>
      <c r="B5075" s="38" t="n">
        <v>46294</v>
      </c>
      <c r="C5075" s="39" t="n">
        <v>1</v>
      </c>
      <c r="D5075" s="39" t="s">
        <v>26</v>
      </c>
      <c r="E5075" s="39"/>
      <c r="F5075" s="41" t="n">
        <f aca="false">IF(A5075="","",MATCH(A5075,P_ID,1))</f>
        <v>4546</v>
      </c>
      <c r="G5075" s="41" t="str">
        <f aca="false">IF(A5075="","",INDEX(P_Svc,F5075))</f>
        <v>Economy</v>
      </c>
      <c r="H5075" s="41" t="str">
        <f aca="false">IF(A5075="","",INDEX(P_Zone,F5075))</f>
        <v>East</v>
      </c>
      <c r="I5075" s="41" t="n">
        <f aca="false">IF(A5075="","",IF(D5075="Delivered",IF(B5075&lt;=INDEX(P_Due,F5075),1,0),0))</f>
        <v>1</v>
      </c>
    </row>
    <row r="5076" customFormat="false" ht="15" hidden="false" customHeight="false" outlineLevel="0" collapsed="false">
      <c r="A5076" s="37" t="n">
        <v>1004547</v>
      </c>
      <c r="B5076" s="38" t="n">
        <v>46294</v>
      </c>
      <c r="C5076" s="39" t="n">
        <v>1</v>
      </c>
      <c r="D5076" s="39" t="s">
        <v>79</v>
      </c>
      <c r="E5076" s="39" t="s">
        <v>32</v>
      </c>
      <c r="F5076" s="41" t="n">
        <f aca="false">IF(A5076="","",MATCH(A5076,P_ID,1))</f>
        <v>4547</v>
      </c>
      <c r="G5076" s="41" t="str">
        <f aca="false">IF(A5076="","",INDEX(P_Svc,F5076))</f>
        <v>Standard</v>
      </c>
      <c r="H5076" s="41" t="str">
        <f aca="false">IF(A5076="","",INDEX(P_Zone,F5076))</f>
        <v>South</v>
      </c>
      <c r="I5076" s="41" t="n">
        <f aca="false">IF(A5076="","",IF(D5076="Delivered",IF(B5076&lt;=INDEX(P_Due,F5076),1,0),0))</f>
        <v>0</v>
      </c>
    </row>
    <row r="5077" customFormat="false" ht="15" hidden="false" customHeight="false" outlineLevel="0" collapsed="false">
      <c r="A5077" s="37" t="n">
        <v>1004548</v>
      </c>
      <c r="B5077" s="38" t="n">
        <v>46294</v>
      </c>
      <c r="C5077" s="39" t="n">
        <v>1</v>
      </c>
      <c r="D5077" s="39" t="s">
        <v>26</v>
      </c>
      <c r="E5077" s="39"/>
      <c r="F5077" s="41" t="n">
        <f aca="false">IF(A5077="","",MATCH(A5077,P_ID,1))</f>
        <v>4548</v>
      </c>
      <c r="G5077" s="41" t="str">
        <f aca="false">IF(A5077="","",INDEX(P_Svc,F5077))</f>
        <v>Economy</v>
      </c>
      <c r="H5077" s="41" t="str">
        <f aca="false">IF(A5077="","",INDEX(P_Zone,F5077))</f>
        <v>West</v>
      </c>
      <c r="I5077" s="41" t="n">
        <f aca="false">IF(A5077="","",IF(D5077="Delivered",IF(B5077&lt;=INDEX(P_Due,F5077),1,0),0))</f>
        <v>1</v>
      </c>
    </row>
    <row r="5078" customFormat="false" ht="15" hidden="false" customHeight="false" outlineLevel="0" collapsed="false">
      <c r="A5078" s="37" t="n">
        <v>1004549</v>
      </c>
      <c r="B5078" s="38" t="n">
        <v>46294</v>
      </c>
      <c r="C5078" s="39" t="n">
        <v>1</v>
      </c>
      <c r="D5078" s="39" t="s">
        <v>26</v>
      </c>
      <c r="E5078" s="39"/>
      <c r="F5078" s="41" t="n">
        <f aca="false">IF(A5078="","",MATCH(A5078,P_ID,1))</f>
        <v>4549</v>
      </c>
      <c r="G5078" s="41" t="str">
        <f aca="false">IF(A5078="","",INDEX(P_Svc,F5078))</f>
        <v>Economy</v>
      </c>
      <c r="H5078" s="41" t="str">
        <f aca="false">IF(A5078="","",INDEX(P_Zone,F5078))</f>
        <v>East</v>
      </c>
      <c r="I5078" s="41" t="n">
        <f aca="false">IF(A5078="","",IF(D5078="Delivered",IF(B5078&lt;=INDEX(P_Due,F5078),1,0),0))</f>
        <v>1</v>
      </c>
    </row>
    <row r="5079" customFormat="false" ht="15" hidden="false" customHeight="false" outlineLevel="0" collapsed="false">
      <c r="A5079" s="37" t="n">
        <v>1004550</v>
      </c>
      <c r="B5079" s="38" t="n">
        <v>46294</v>
      </c>
      <c r="C5079" s="39" t="n">
        <v>1</v>
      </c>
      <c r="D5079" s="39" t="s">
        <v>26</v>
      </c>
      <c r="E5079" s="39"/>
      <c r="F5079" s="41" t="n">
        <f aca="false">IF(A5079="","",MATCH(A5079,P_ID,1))</f>
        <v>4550</v>
      </c>
      <c r="G5079" s="41" t="str">
        <f aca="false">IF(A5079="","",INDEX(P_Svc,F5079))</f>
        <v>Standard</v>
      </c>
      <c r="H5079" s="41" t="str">
        <f aca="false">IF(A5079="","",INDEX(P_Zone,F5079))</f>
        <v>North</v>
      </c>
      <c r="I5079" s="41" t="n">
        <f aca="false">IF(A5079="","",IF(D5079="Delivered",IF(B5079&lt;=INDEX(P_Due,F5079),1,0),0))</f>
        <v>1</v>
      </c>
    </row>
    <row r="5080" customFormat="false" ht="15" hidden="false" customHeight="false" outlineLevel="0" collapsed="false">
      <c r="A5080" s="37" t="n">
        <v>1004551</v>
      </c>
      <c r="B5080" s="38" t="n">
        <v>46294</v>
      </c>
      <c r="C5080" s="39" t="n">
        <v>1</v>
      </c>
      <c r="D5080" s="39" t="s">
        <v>26</v>
      </c>
      <c r="E5080" s="39"/>
      <c r="F5080" s="41" t="n">
        <f aca="false">IF(A5080="","",MATCH(A5080,P_ID,1))</f>
        <v>4551</v>
      </c>
      <c r="G5080" s="41" t="str">
        <f aca="false">IF(A5080="","",INDEX(P_Svc,F5080))</f>
        <v>Standard</v>
      </c>
      <c r="H5080" s="41" t="str">
        <f aca="false">IF(A5080="","",INDEX(P_Zone,F5080))</f>
        <v>North</v>
      </c>
      <c r="I5080" s="41" t="n">
        <f aca="false">IF(A5080="","",IF(D5080="Delivered",IF(B5080&lt;=INDEX(P_Due,F5080),1,0),0))</f>
        <v>1</v>
      </c>
    </row>
    <row r="5081" customFormat="false" ht="15" hidden="false" customHeight="false" outlineLevel="0" collapsed="false">
      <c r="A5081" s="37" t="n">
        <v>1004553</v>
      </c>
      <c r="B5081" s="38" t="n">
        <v>46294</v>
      </c>
      <c r="C5081" s="39" t="n">
        <v>1</v>
      </c>
      <c r="D5081" s="39" t="s">
        <v>79</v>
      </c>
      <c r="E5081" s="39" t="s">
        <v>32</v>
      </c>
      <c r="F5081" s="41" t="n">
        <f aca="false">IF(A5081="","",MATCH(A5081,P_ID,1))</f>
        <v>4553</v>
      </c>
      <c r="G5081" s="41" t="str">
        <f aca="false">IF(A5081="","",INDEX(P_Svc,F5081))</f>
        <v>Standard</v>
      </c>
      <c r="H5081" s="41" t="str">
        <f aca="false">IF(A5081="","",INDEX(P_Zone,F5081))</f>
        <v>South</v>
      </c>
      <c r="I5081" s="41" t="n">
        <f aca="false">IF(A5081="","",IF(D5081="Delivered",IF(B5081&lt;=INDEX(P_Due,F5081),1,0),0))</f>
        <v>0</v>
      </c>
    </row>
    <row r="5082" customFormat="false" ht="15" hidden="false" customHeight="false" outlineLevel="0" collapsed="false">
      <c r="A5082" s="37" t="n">
        <v>1004554</v>
      </c>
      <c r="B5082" s="38" t="n">
        <v>46294</v>
      </c>
      <c r="C5082" s="39" t="n">
        <v>1</v>
      </c>
      <c r="D5082" s="39" t="s">
        <v>26</v>
      </c>
      <c r="E5082" s="39"/>
      <c r="F5082" s="41" t="n">
        <f aca="false">IF(A5082="","",MATCH(A5082,P_ID,1))</f>
        <v>4554</v>
      </c>
      <c r="G5082" s="41" t="str">
        <f aca="false">IF(A5082="","",INDEX(P_Svc,F5082))</f>
        <v>Standard</v>
      </c>
      <c r="H5082" s="41" t="str">
        <f aca="false">IF(A5082="","",INDEX(P_Zone,F5082))</f>
        <v>Central</v>
      </c>
      <c r="I5082" s="41" t="n">
        <f aca="false">IF(A5082="","",IF(D5082="Delivered",IF(B5082&lt;=INDEX(P_Due,F5082),1,0),0))</f>
        <v>1</v>
      </c>
    </row>
    <row r="5083" customFormat="false" ht="15" hidden="false" customHeight="false" outlineLevel="0" collapsed="false">
      <c r="A5083" s="37" t="n">
        <v>1004555</v>
      </c>
      <c r="B5083" s="38" t="n">
        <v>46294</v>
      </c>
      <c r="C5083" s="39" t="n">
        <v>1</v>
      </c>
      <c r="D5083" s="39" t="s">
        <v>26</v>
      </c>
      <c r="E5083" s="39"/>
      <c r="F5083" s="41" t="n">
        <f aca="false">IF(A5083="","",MATCH(A5083,P_ID,1))</f>
        <v>4555</v>
      </c>
      <c r="G5083" s="41" t="str">
        <f aca="false">IF(A5083="","",INDEX(P_Svc,F5083))</f>
        <v>Economy</v>
      </c>
      <c r="H5083" s="41" t="str">
        <f aca="false">IF(A5083="","",INDEX(P_Zone,F5083))</f>
        <v>West</v>
      </c>
      <c r="I5083" s="41" t="n">
        <f aca="false">IF(A5083="","",IF(D5083="Delivered",IF(B5083&lt;=INDEX(P_Due,F5083),1,0),0))</f>
        <v>1</v>
      </c>
    </row>
    <row r="5084" customFormat="false" ht="15" hidden="false" customHeight="false" outlineLevel="0" collapsed="false">
      <c r="A5084" s="37" t="n">
        <v>1004556</v>
      </c>
      <c r="B5084" s="38" t="n">
        <v>46294</v>
      </c>
      <c r="C5084" s="39" t="n">
        <v>1</v>
      </c>
      <c r="D5084" s="39" t="s">
        <v>26</v>
      </c>
      <c r="E5084" s="39"/>
      <c r="F5084" s="41" t="n">
        <f aca="false">IF(A5084="","",MATCH(A5084,P_ID,1))</f>
        <v>4556</v>
      </c>
      <c r="G5084" s="41" t="str">
        <f aca="false">IF(A5084="","",INDEX(P_Svc,F5084))</f>
        <v>Standard</v>
      </c>
      <c r="H5084" s="41" t="str">
        <f aca="false">IF(A5084="","",INDEX(P_Zone,F5084))</f>
        <v>North</v>
      </c>
      <c r="I5084" s="41" t="n">
        <f aca="false">IF(A5084="","",IF(D5084="Delivered",IF(B5084&lt;=INDEX(P_Due,F5084),1,0),0))</f>
        <v>1</v>
      </c>
    </row>
    <row r="5085" customFormat="false" ht="15" hidden="false" customHeight="false" outlineLevel="0" collapsed="false">
      <c r="A5085" s="37" t="n">
        <v>1004557</v>
      </c>
      <c r="B5085" s="38" t="n">
        <v>46294</v>
      </c>
      <c r="C5085" s="39" t="n">
        <v>1</v>
      </c>
      <c r="D5085" s="39" t="s">
        <v>26</v>
      </c>
      <c r="E5085" s="39"/>
      <c r="F5085" s="41" t="n">
        <f aca="false">IF(A5085="","",MATCH(A5085,P_ID,1))</f>
        <v>4557</v>
      </c>
      <c r="G5085" s="41" t="str">
        <f aca="false">IF(A5085="","",INDEX(P_Svc,F5085))</f>
        <v>Economy</v>
      </c>
      <c r="H5085" s="41" t="str">
        <f aca="false">IF(A5085="","",INDEX(P_Zone,F5085))</f>
        <v>North</v>
      </c>
      <c r="I5085" s="41" t="n">
        <f aca="false">IF(A5085="","",IF(D5085="Delivered",IF(B5085&lt;=INDEX(P_Due,F5085),1,0),0))</f>
        <v>1</v>
      </c>
    </row>
    <row r="5086" customFormat="false" ht="15" hidden="false" customHeight="false" outlineLevel="0" collapsed="false">
      <c r="A5086" s="37" t="n">
        <v>1004589</v>
      </c>
      <c r="B5086" s="38" t="n">
        <v>46294</v>
      </c>
      <c r="C5086" s="39" t="n">
        <v>1</v>
      </c>
      <c r="D5086" s="39" t="s">
        <v>26</v>
      </c>
      <c r="E5086" s="39"/>
      <c r="F5086" s="41" t="n">
        <f aca="false">IF(A5086="","",MATCH(A5086,P_ID,1))</f>
        <v>4589</v>
      </c>
      <c r="G5086" s="41" t="str">
        <f aca="false">IF(A5086="","",INDEX(P_Svc,F5086))</f>
        <v>Express</v>
      </c>
      <c r="H5086" s="41" t="str">
        <f aca="false">IF(A5086="","",INDEX(P_Zone,F5086))</f>
        <v>West</v>
      </c>
      <c r="I5086" s="41" t="n">
        <f aca="false">IF(A5086="","",IF(D5086="Delivered",IF(B5086&lt;=INDEX(P_Due,F5086),1,0),0))</f>
        <v>1</v>
      </c>
    </row>
    <row r="5087" customFormat="false" ht="15" hidden="false" customHeight="false" outlineLevel="0" collapsed="false">
      <c r="A5087" s="37" t="n">
        <v>1004617</v>
      </c>
      <c r="B5087" s="38" t="n">
        <v>46294</v>
      </c>
      <c r="C5087" s="39" t="n">
        <v>1</v>
      </c>
      <c r="D5087" s="39" t="s">
        <v>79</v>
      </c>
      <c r="E5087" s="39" t="s">
        <v>36</v>
      </c>
      <c r="F5087" s="41" t="n">
        <f aca="false">IF(A5087="","",MATCH(A5087,P_ID,1))</f>
        <v>4617</v>
      </c>
      <c r="G5087" s="41" t="str">
        <f aca="false">IF(A5087="","",INDEX(P_Svc,F5087))</f>
        <v>Express</v>
      </c>
      <c r="H5087" s="41" t="str">
        <f aca="false">IF(A5087="","",INDEX(P_Zone,F5087))</f>
        <v>South</v>
      </c>
      <c r="I5087" s="41" t="n">
        <f aca="false">IF(A5087="","",IF(D5087="Delivered",IF(B5087&lt;=INDEX(P_Due,F5087),1,0),0))</f>
        <v>0</v>
      </c>
    </row>
    <row r="5088" customFormat="false" ht="15" hidden="false" customHeight="false" outlineLevel="0" collapsed="false">
      <c r="A5088" s="37" t="n">
        <v>1004637</v>
      </c>
      <c r="B5088" s="38" t="n">
        <v>46294</v>
      </c>
      <c r="C5088" s="39" t="n">
        <v>1</v>
      </c>
      <c r="D5088" s="39" t="s">
        <v>26</v>
      </c>
      <c r="E5088" s="39"/>
      <c r="F5088" s="41" t="n">
        <f aca="false">IF(A5088="","",MATCH(A5088,P_ID,1))</f>
        <v>4637</v>
      </c>
      <c r="G5088" s="41" t="str">
        <f aca="false">IF(A5088="","",INDEX(P_Svc,F5088))</f>
        <v>Express</v>
      </c>
      <c r="H5088" s="41" t="str">
        <f aca="false">IF(A5088="","",INDEX(P_Zone,F5088))</f>
        <v>South</v>
      </c>
      <c r="I5088" s="41" t="n">
        <f aca="false">IF(A5088="","",IF(D5088="Delivered",IF(B5088&lt;=INDEX(P_Due,F5088),1,0),0))</f>
        <v>1</v>
      </c>
    </row>
    <row r="5089" customFormat="false" ht="15" hidden="false" customHeight="false" outlineLevel="0" collapsed="false">
      <c r="A5089" s="37" t="n">
        <v>1004651</v>
      </c>
      <c r="B5089" s="38" t="n">
        <v>46294</v>
      </c>
      <c r="C5089" s="39" t="n">
        <v>1</v>
      </c>
      <c r="D5089" s="39" t="s">
        <v>26</v>
      </c>
      <c r="E5089" s="39"/>
      <c r="F5089" s="41" t="n">
        <f aca="false">IF(A5089="","",MATCH(A5089,P_ID,1))</f>
        <v>4651</v>
      </c>
      <c r="G5089" s="41" t="str">
        <f aca="false">IF(A5089="","",INDEX(P_Svc,F5089))</f>
        <v>Express</v>
      </c>
      <c r="H5089" s="41" t="str">
        <f aca="false">IF(A5089="","",INDEX(P_Zone,F5089))</f>
        <v>East</v>
      </c>
      <c r="I5089" s="41" t="n">
        <f aca="false">IF(A5089="","",IF(D5089="Delivered",IF(B5089&lt;=INDEX(P_Due,F5089),1,0),0))</f>
        <v>1</v>
      </c>
    </row>
    <row r="5090" customFormat="false" ht="15" hidden="false" customHeight="false" outlineLevel="0" collapsed="false">
      <c r="A5090" s="37" t="n">
        <v>1004673</v>
      </c>
      <c r="B5090" s="38" t="n">
        <v>46294</v>
      </c>
      <c r="C5090" s="39" t="n">
        <v>1</v>
      </c>
      <c r="D5090" s="39" t="s">
        <v>26</v>
      </c>
      <c r="E5090" s="39"/>
      <c r="F5090" s="41" t="n">
        <f aca="false">IF(A5090="","",MATCH(A5090,P_ID,1))</f>
        <v>4673</v>
      </c>
      <c r="G5090" s="41" t="str">
        <f aca="false">IF(A5090="","",INDEX(P_Svc,F5090))</f>
        <v>Express</v>
      </c>
      <c r="H5090" s="41" t="str">
        <f aca="false">IF(A5090="","",INDEX(P_Zone,F5090))</f>
        <v>West</v>
      </c>
      <c r="I5090" s="41" t="n">
        <f aca="false">IF(A5090="","",IF(D5090="Delivered",IF(B5090&lt;=INDEX(P_Due,F5090),1,0),0))</f>
        <v>1</v>
      </c>
    </row>
    <row r="5091" customFormat="false" ht="15" hidden="false" customHeight="false" outlineLevel="0" collapsed="false">
      <c r="A5091" s="37" t="n">
        <v>1004717</v>
      </c>
      <c r="B5091" s="38" t="n">
        <v>46294</v>
      </c>
      <c r="C5091" s="39" t="n">
        <v>1</v>
      </c>
      <c r="D5091" s="39" t="s">
        <v>26</v>
      </c>
      <c r="E5091" s="39"/>
      <c r="F5091" s="41" t="n">
        <f aca="false">IF(A5091="","",MATCH(A5091,P_ID,1))</f>
        <v>4717</v>
      </c>
      <c r="G5091" s="41" t="str">
        <f aca="false">IF(A5091="","",INDEX(P_Svc,F5091))</f>
        <v>Express</v>
      </c>
      <c r="H5091" s="41" t="str">
        <f aca="false">IF(A5091="","",INDEX(P_Zone,F5091))</f>
        <v>West</v>
      </c>
      <c r="I5091" s="41" t="n">
        <f aca="false">IF(A5091="","",IF(D5091="Delivered",IF(B5091&lt;=INDEX(P_Due,F5091),1,0),0))</f>
        <v>1</v>
      </c>
    </row>
    <row r="5092" customFormat="false" ht="15" hidden="false" customHeight="false" outlineLevel="0" collapsed="false">
      <c r="A5092" s="37" t="n">
        <v>1004739</v>
      </c>
      <c r="B5092" s="38" t="n">
        <v>46294</v>
      </c>
      <c r="C5092" s="39" t="n">
        <v>1</v>
      </c>
      <c r="D5092" s="39" t="s">
        <v>26</v>
      </c>
      <c r="E5092" s="39"/>
      <c r="F5092" s="41" t="n">
        <f aca="false">IF(A5092="","",MATCH(A5092,P_ID,1))</f>
        <v>4739</v>
      </c>
      <c r="G5092" s="41" t="str">
        <f aca="false">IF(A5092="","",INDEX(P_Svc,F5092))</f>
        <v>Express</v>
      </c>
      <c r="H5092" s="41" t="str">
        <f aca="false">IF(A5092="","",INDEX(P_Zone,F5092))</f>
        <v>South</v>
      </c>
      <c r="I5092" s="41" t="n">
        <f aca="false">IF(A5092="","",IF(D5092="Delivered",IF(B5092&lt;=INDEX(P_Due,F5092),1,0),0))</f>
        <v>1</v>
      </c>
    </row>
    <row r="5093" customFormat="false" ht="15" hidden="false" customHeight="false" outlineLevel="0" collapsed="false">
      <c r="A5093" s="37" t="n">
        <v>1004747</v>
      </c>
      <c r="B5093" s="38" t="n">
        <v>46294</v>
      </c>
      <c r="C5093" s="39" t="n">
        <v>1</v>
      </c>
      <c r="D5093" s="39" t="s">
        <v>26</v>
      </c>
      <c r="E5093" s="39"/>
      <c r="F5093" s="41" t="n">
        <f aca="false">IF(A5093="","",MATCH(A5093,P_ID,1))</f>
        <v>4747</v>
      </c>
      <c r="G5093" s="41" t="str">
        <f aca="false">IF(A5093="","",INDEX(P_Svc,F5093))</f>
        <v>Express</v>
      </c>
      <c r="H5093" s="41" t="str">
        <f aca="false">IF(A5093="","",INDEX(P_Zone,F5093))</f>
        <v>North</v>
      </c>
      <c r="I5093" s="41" t="n">
        <f aca="false">IF(A5093="","",IF(D5093="Delivered",IF(B5093&lt;=INDEX(P_Due,F5093),1,0),0))</f>
        <v>1</v>
      </c>
    </row>
    <row r="5094" customFormat="false" ht="15" hidden="false" customHeight="false" outlineLevel="0" collapsed="false">
      <c r="A5094" s="37" t="n">
        <v>1004803</v>
      </c>
      <c r="B5094" s="38" t="n">
        <v>46294</v>
      </c>
      <c r="C5094" s="39" t="n">
        <v>1</v>
      </c>
      <c r="D5094" s="39" t="s">
        <v>79</v>
      </c>
      <c r="E5094" s="39" t="s">
        <v>32</v>
      </c>
      <c r="F5094" s="41" t="n">
        <f aca="false">IF(A5094="","",MATCH(A5094,P_ID,1))</f>
        <v>4803</v>
      </c>
      <c r="G5094" s="41" t="str">
        <f aca="false">IF(A5094="","",INDEX(P_Svc,F5094))</f>
        <v>Express</v>
      </c>
      <c r="H5094" s="41" t="str">
        <f aca="false">IF(A5094="","",INDEX(P_Zone,F5094))</f>
        <v>East</v>
      </c>
      <c r="I5094" s="41" t="n">
        <f aca="false">IF(A5094="","",IF(D5094="Delivered",IF(B5094&lt;=INDEX(P_Due,F5094),1,0),0))</f>
        <v>0</v>
      </c>
    </row>
    <row r="5095" customFormat="false" ht="15" hidden="false" customHeight="false" outlineLevel="0" collapsed="false">
      <c r="A5095" s="37" t="n">
        <v>1004807</v>
      </c>
      <c r="B5095" s="38" t="n">
        <v>46294</v>
      </c>
      <c r="C5095" s="39" t="n">
        <v>1</v>
      </c>
      <c r="D5095" s="39" t="s">
        <v>26</v>
      </c>
      <c r="E5095" s="39"/>
      <c r="F5095" s="41" t="n">
        <f aca="false">IF(A5095="","",MATCH(A5095,P_ID,1))</f>
        <v>4807</v>
      </c>
      <c r="G5095" s="41" t="str">
        <f aca="false">IF(A5095="","",INDEX(P_Svc,F5095))</f>
        <v>Express</v>
      </c>
      <c r="H5095" s="41" t="str">
        <f aca="false">IF(A5095="","",INDEX(P_Zone,F5095))</f>
        <v>Central</v>
      </c>
      <c r="I5095" s="41" t="n">
        <f aca="false">IF(A5095="","",IF(D5095="Delivered",IF(B5095&lt;=INDEX(P_Due,F5095),1,0),0))</f>
        <v>1</v>
      </c>
    </row>
    <row r="5096" customFormat="false" ht="15" hidden="false" customHeight="false" outlineLevel="0" collapsed="false">
      <c r="A5096" s="37" t="n">
        <v>1004241</v>
      </c>
      <c r="B5096" s="38" t="n">
        <v>46295</v>
      </c>
      <c r="C5096" s="39" t="n">
        <v>3</v>
      </c>
      <c r="D5096" s="39" t="s">
        <v>26</v>
      </c>
      <c r="E5096" s="39"/>
      <c r="F5096" s="41" t="n">
        <f aca="false">IF(A5096="","",MATCH(A5096,P_ID,1))</f>
        <v>4241</v>
      </c>
      <c r="G5096" s="41" t="str">
        <f aca="false">IF(A5096="","",INDEX(P_Svc,F5096))</f>
        <v>Express</v>
      </c>
      <c r="H5096" s="41" t="str">
        <f aca="false">IF(A5096="","",INDEX(P_Zone,F5096))</f>
        <v>East</v>
      </c>
      <c r="I5096" s="41" t="n">
        <f aca="false">IF(A5096="","",IF(D5096="Delivered",IF(B5096&lt;=INDEX(P_Due,F5096),1,0),0))</f>
        <v>0</v>
      </c>
    </row>
    <row r="5097" customFormat="false" ht="15" hidden="false" customHeight="false" outlineLevel="0" collapsed="false">
      <c r="A5097" s="37" t="n">
        <v>1004567</v>
      </c>
      <c r="B5097" s="38" t="n">
        <v>46295</v>
      </c>
      <c r="C5097" s="39" t="n">
        <v>1</v>
      </c>
      <c r="D5097" s="39" t="s">
        <v>26</v>
      </c>
      <c r="E5097" s="39"/>
      <c r="F5097" s="41" t="n">
        <f aca="false">IF(A5097="","",MATCH(A5097,P_ID,1))</f>
        <v>4567</v>
      </c>
      <c r="G5097" s="41" t="str">
        <f aca="false">IF(A5097="","",INDEX(P_Svc,F5097))</f>
        <v>Express</v>
      </c>
      <c r="H5097" s="41" t="str">
        <f aca="false">IF(A5097="","",INDEX(P_Zone,F5097))</f>
        <v>East</v>
      </c>
      <c r="I5097" s="41" t="n">
        <f aca="false">IF(A5097="","",IF(D5097="Delivered",IF(B5097&lt;=INDEX(P_Due,F5097),1,0),0))</f>
        <v>1</v>
      </c>
    </row>
    <row r="5098" customFormat="false" ht="15" hidden="false" customHeight="false" outlineLevel="0" collapsed="false">
      <c r="A5098" s="37" t="n">
        <v>1004595</v>
      </c>
      <c r="B5098" s="38" t="n">
        <v>46295</v>
      </c>
      <c r="C5098" s="39" t="n">
        <v>0</v>
      </c>
      <c r="D5098" s="39" t="s">
        <v>80</v>
      </c>
      <c r="E5098" s="39" t="s">
        <v>40</v>
      </c>
      <c r="F5098" s="41" t="n">
        <f aca="false">IF(A5098="","",MATCH(A5098,P_ID,1))</f>
        <v>4595</v>
      </c>
      <c r="G5098" s="41" t="str">
        <f aca="false">IF(A5098="","",INDEX(P_Svc,F5098))</f>
        <v>Express</v>
      </c>
      <c r="H5098" s="41" t="str">
        <f aca="false">IF(A5098="","",INDEX(P_Zone,F5098))</f>
        <v>South</v>
      </c>
      <c r="I5098" s="41" t="n">
        <f aca="false">IF(A5098="","",IF(D5098="Delivered",IF(B5098&lt;=INDEX(P_Due,F5098),1,0),0))</f>
        <v>0</v>
      </c>
    </row>
    <row r="5099" customFormat="false" ht="15" hidden="false" customHeight="false" outlineLevel="0" collapsed="false">
      <c r="A5099" s="37" t="n">
        <v>1004598</v>
      </c>
      <c r="B5099" s="38" t="n">
        <v>46295</v>
      </c>
      <c r="C5099" s="39" t="n">
        <v>2</v>
      </c>
      <c r="D5099" s="39" t="s">
        <v>26</v>
      </c>
      <c r="E5099" s="39"/>
      <c r="F5099" s="41" t="n">
        <f aca="false">IF(A5099="","",MATCH(A5099,P_ID,1))</f>
        <v>4598</v>
      </c>
      <c r="G5099" s="41" t="str">
        <f aca="false">IF(A5099="","",INDEX(P_Svc,F5099))</f>
        <v>Express</v>
      </c>
      <c r="H5099" s="41" t="str">
        <f aca="false">IF(A5099="","",INDEX(P_Zone,F5099))</f>
        <v>East</v>
      </c>
      <c r="I5099" s="41" t="n">
        <f aca="false">IF(A5099="","",IF(D5099="Delivered",IF(B5099&lt;=INDEX(P_Due,F5099),1,0),0))</f>
        <v>1</v>
      </c>
    </row>
    <row r="5100" customFormat="false" ht="15" hidden="false" customHeight="false" outlineLevel="0" collapsed="false">
      <c r="A5100" s="37" t="n">
        <v>1004610</v>
      </c>
      <c r="B5100" s="38" t="n">
        <v>46295</v>
      </c>
      <c r="C5100" s="39" t="n">
        <v>1</v>
      </c>
      <c r="D5100" s="39" t="s">
        <v>26</v>
      </c>
      <c r="E5100" s="39"/>
      <c r="F5100" s="41" t="n">
        <f aca="false">IF(A5100="","",MATCH(A5100,P_ID,1))</f>
        <v>4610</v>
      </c>
      <c r="G5100" s="41" t="str">
        <f aca="false">IF(A5100="","",INDEX(P_Svc,F5100))</f>
        <v>Express</v>
      </c>
      <c r="H5100" s="41" t="str">
        <f aca="false">IF(A5100="","",INDEX(P_Zone,F5100))</f>
        <v>Central</v>
      </c>
      <c r="I5100" s="41" t="n">
        <f aca="false">IF(A5100="","",IF(D5100="Delivered",IF(B5100&lt;=INDEX(P_Due,F5100),1,0),0))</f>
        <v>1</v>
      </c>
    </row>
    <row r="5101" customFormat="false" ht="15" hidden="false" customHeight="false" outlineLevel="0" collapsed="false">
      <c r="A5101" s="37" t="n">
        <v>1004617</v>
      </c>
      <c r="B5101" s="38" t="n">
        <v>46295</v>
      </c>
      <c r="C5101" s="39" t="n">
        <v>2</v>
      </c>
      <c r="D5101" s="39" t="s">
        <v>26</v>
      </c>
      <c r="E5101" s="39"/>
      <c r="F5101" s="41" t="n">
        <f aca="false">IF(A5101="","",MATCH(A5101,P_ID,1))</f>
        <v>4617</v>
      </c>
      <c r="G5101" s="41" t="str">
        <f aca="false">IF(A5101="","",INDEX(P_Svc,F5101))</f>
        <v>Express</v>
      </c>
      <c r="H5101" s="41" t="str">
        <f aca="false">IF(A5101="","",INDEX(P_Zone,F5101))</f>
        <v>South</v>
      </c>
      <c r="I5101" s="41" t="n">
        <f aca="false">IF(A5101="","",IF(D5101="Delivered",IF(B5101&lt;=INDEX(P_Due,F5101),1,0),0))</f>
        <v>1</v>
      </c>
    </row>
    <row r="5102" customFormat="false" ht="15" hidden="false" customHeight="false" outlineLevel="0" collapsed="false">
      <c r="A5102" s="37" t="n">
        <v>1004660</v>
      </c>
      <c r="B5102" s="38" t="n">
        <v>46295</v>
      </c>
      <c r="C5102" s="39" t="n">
        <v>1</v>
      </c>
      <c r="D5102" s="39" t="s">
        <v>26</v>
      </c>
      <c r="E5102" s="39"/>
      <c r="F5102" s="41" t="n">
        <f aca="false">IF(A5102="","",MATCH(A5102,P_ID,1))</f>
        <v>4660</v>
      </c>
      <c r="G5102" s="41" t="str">
        <f aca="false">IF(A5102="","",INDEX(P_Svc,F5102))</f>
        <v>Express</v>
      </c>
      <c r="H5102" s="41" t="str">
        <f aca="false">IF(A5102="","",INDEX(P_Zone,F5102))</f>
        <v>South</v>
      </c>
      <c r="I5102" s="41" t="n">
        <f aca="false">IF(A5102="","",IF(D5102="Delivered",IF(B5102&lt;=INDEX(P_Due,F5102),1,0),0))</f>
        <v>1</v>
      </c>
    </row>
    <row r="5103" customFormat="false" ht="15" hidden="false" customHeight="false" outlineLevel="0" collapsed="false">
      <c r="A5103" s="37" t="n">
        <v>1004681</v>
      </c>
      <c r="B5103" s="38" t="n">
        <v>46295</v>
      </c>
      <c r="C5103" s="39" t="n">
        <v>1</v>
      </c>
      <c r="D5103" s="39" t="s">
        <v>26</v>
      </c>
      <c r="E5103" s="39"/>
      <c r="F5103" s="41" t="n">
        <f aca="false">IF(A5103="","",MATCH(A5103,P_ID,1))</f>
        <v>4681</v>
      </c>
      <c r="G5103" s="41" t="str">
        <f aca="false">IF(A5103="","",INDEX(P_Svc,F5103))</f>
        <v>Express</v>
      </c>
      <c r="H5103" s="41" t="str">
        <f aca="false">IF(A5103="","",INDEX(P_Zone,F5103))</f>
        <v>North</v>
      </c>
      <c r="I5103" s="41" t="n">
        <f aca="false">IF(A5103="","",IF(D5103="Delivered",IF(B5103&lt;=INDEX(P_Due,F5103),1,0),0))</f>
        <v>1</v>
      </c>
    </row>
    <row r="5104" customFormat="false" ht="15" hidden="false" customHeight="false" outlineLevel="0" collapsed="false">
      <c r="A5104" s="37" t="n">
        <v>1004686</v>
      </c>
      <c r="B5104" s="38" t="n">
        <v>46295</v>
      </c>
      <c r="C5104" s="39" t="n">
        <v>1</v>
      </c>
      <c r="D5104" s="39" t="s">
        <v>26</v>
      </c>
      <c r="E5104" s="39"/>
      <c r="F5104" s="41" t="n">
        <f aca="false">IF(A5104="","",MATCH(A5104,P_ID,1))</f>
        <v>4686</v>
      </c>
      <c r="G5104" s="41" t="str">
        <f aca="false">IF(A5104="","",INDEX(P_Svc,F5104))</f>
        <v>Express</v>
      </c>
      <c r="H5104" s="41" t="str">
        <f aca="false">IF(A5104="","",INDEX(P_Zone,F5104))</f>
        <v>East</v>
      </c>
      <c r="I5104" s="41" t="n">
        <f aca="false">IF(A5104="","",IF(D5104="Delivered",IF(B5104&lt;=INDEX(P_Due,F5104),1,0),0))</f>
        <v>1</v>
      </c>
    </row>
    <row r="5105" customFormat="false" ht="15" hidden="false" customHeight="false" outlineLevel="0" collapsed="false">
      <c r="A5105" s="37" t="n">
        <v>1004716</v>
      </c>
      <c r="B5105" s="38" t="n">
        <v>46295</v>
      </c>
      <c r="C5105" s="39" t="n">
        <v>0</v>
      </c>
      <c r="D5105" s="39" t="s">
        <v>80</v>
      </c>
      <c r="E5105" s="39" t="s">
        <v>40</v>
      </c>
      <c r="F5105" s="41" t="n">
        <f aca="false">IF(A5105="","",MATCH(A5105,P_ID,1))</f>
        <v>4716</v>
      </c>
      <c r="G5105" s="41" t="str">
        <f aca="false">IF(A5105="","",INDEX(P_Svc,F5105))</f>
        <v>Express</v>
      </c>
      <c r="H5105" s="41" t="str">
        <f aca="false">IF(A5105="","",INDEX(P_Zone,F5105))</f>
        <v>North</v>
      </c>
      <c r="I5105" s="41" t="n">
        <f aca="false">IF(A5105="","",IF(D5105="Delivered",IF(B5105&lt;=INDEX(P_Due,F5105),1,0),0))</f>
        <v>0</v>
      </c>
    </row>
    <row r="5106" customFormat="false" ht="15" hidden="false" customHeight="false" outlineLevel="0" collapsed="false">
      <c r="A5106" s="37" t="n">
        <v>1004763</v>
      </c>
      <c r="B5106" s="38" t="n">
        <v>46295</v>
      </c>
      <c r="C5106" s="39" t="n">
        <v>1</v>
      </c>
      <c r="D5106" s="39" t="s">
        <v>26</v>
      </c>
      <c r="E5106" s="39"/>
      <c r="F5106" s="41" t="n">
        <f aca="false">IF(A5106="","",MATCH(A5106,P_ID,1))</f>
        <v>4763</v>
      </c>
      <c r="G5106" s="41" t="str">
        <f aca="false">IF(A5106="","",INDEX(P_Svc,F5106))</f>
        <v>Express</v>
      </c>
      <c r="H5106" s="41" t="str">
        <f aca="false">IF(A5106="","",INDEX(P_Zone,F5106))</f>
        <v>West</v>
      </c>
      <c r="I5106" s="41" t="n">
        <f aca="false">IF(A5106="","",IF(D5106="Delivered",IF(B5106&lt;=INDEX(P_Due,F5106),1,0),0))</f>
        <v>1</v>
      </c>
    </row>
    <row r="5107" customFormat="false" ht="15" hidden="false" customHeight="false" outlineLevel="0" collapsed="false">
      <c r="A5107" s="37" t="n">
        <v>1004786</v>
      </c>
      <c r="B5107" s="38" t="n">
        <v>46295</v>
      </c>
      <c r="C5107" s="39" t="n">
        <v>1</v>
      </c>
      <c r="D5107" s="39" t="s">
        <v>26</v>
      </c>
      <c r="E5107" s="39"/>
      <c r="F5107" s="41" t="n">
        <f aca="false">IF(A5107="","",MATCH(A5107,P_ID,1))</f>
        <v>4786</v>
      </c>
      <c r="G5107" s="41" t="str">
        <f aca="false">IF(A5107="","",INDEX(P_Svc,F5107))</f>
        <v>Express</v>
      </c>
      <c r="H5107" s="41" t="str">
        <f aca="false">IF(A5107="","",INDEX(P_Zone,F5107))</f>
        <v>North</v>
      </c>
      <c r="I5107" s="41" t="n">
        <f aca="false">IF(A5107="","",IF(D5107="Delivered",IF(B5107&lt;=INDEX(P_Due,F5107),1,0),0))</f>
        <v>1</v>
      </c>
    </row>
    <row r="5108" customFormat="false" ht="15" hidden="false" customHeight="false" outlineLevel="0" collapsed="false">
      <c r="A5108" s="37" t="n">
        <v>1004788</v>
      </c>
      <c r="B5108" s="38" t="n">
        <v>46295</v>
      </c>
      <c r="C5108" s="39" t="n">
        <v>1</v>
      </c>
      <c r="D5108" s="39" t="s">
        <v>26</v>
      </c>
      <c r="E5108" s="39"/>
      <c r="F5108" s="41" t="n">
        <f aca="false">IF(A5108="","",MATCH(A5108,P_ID,1))</f>
        <v>4788</v>
      </c>
      <c r="G5108" s="41" t="str">
        <f aca="false">IF(A5108="","",INDEX(P_Svc,F5108))</f>
        <v>Express</v>
      </c>
      <c r="H5108" s="41" t="str">
        <f aca="false">IF(A5108="","",INDEX(P_Zone,F5108))</f>
        <v>North</v>
      </c>
      <c r="I5108" s="41" t="n">
        <f aca="false">IF(A5108="","",IF(D5108="Delivered",IF(B5108&lt;=INDEX(P_Due,F5108),1,0),0))</f>
        <v>1</v>
      </c>
    </row>
    <row r="5109" customFormat="false" ht="15" hidden="false" customHeight="false" outlineLevel="0" collapsed="false">
      <c r="A5109" s="37" t="n">
        <v>1004800</v>
      </c>
      <c r="B5109" s="38" t="n">
        <v>46295</v>
      </c>
      <c r="C5109" s="39" t="n">
        <v>1</v>
      </c>
      <c r="D5109" s="39" t="s">
        <v>26</v>
      </c>
      <c r="E5109" s="39"/>
      <c r="F5109" s="41" t="n">
        <f aca="false">IF(A5109="","",MATCH(A5109,P_ID,1))</f>
        <v>4800</v>
      </c>
      <c r="G5109" s="41" t="str">
        <f aca="false">IF(A5109="","",INDEX(P_Svc,F5109))</f>
        <v>Express</v>
      </c>
      <c r="H5109" s="41" t="str">
        <f aca="false">IF(A5109="","",INDEX(P_Zone,F5109))</f>
        <v>East</v>
      </c>
      <c r="I5109" s="41" t="n">
        <f aca="false">IF(A5109="","",IF(D5109="Delivered",IF(B5109&lt;=INDEX(P_Due,F5109),1,0),0))</f>
        <v>1</v>
      </c>
    </row>
    <row r="5110" customFormat="false" ht="15" hidden="false" customHeight="false" outlineLevel="0" collapsed="false">
      <c r="A5110" s="37" t="n">
        <v>1004803</v>
      </c>
      <c r="B5110" s="38" t="n">
        <v>46295</v>
      </c>
      <c r="C5110" s="39" t="n">
        <v>2</v>
      </c>
      <c r="D5110" s="39" t="s">
        <v>26</v>
      </c>
      <c r="E5110" s="39"/>
      <c r="F5110" s="41" t="n">
        <f aca="false">IF(A5110="","",MATCH(A5110,P_ID,1))</f>
        <v>4803</v>
      </c>
      <c r="G5110" s="41" t="str">
        <f aca="false">IF(A5110="","",INDEX(P_Svc,F5110))</f>
        <v>Express</v>
      </c>
      <c r="H5110" s="41" t="str">
        <f aca="false">IF(A5110="","",INDEX(P_Zone,F5110))</f>
        <v>East</v>
      </c>
      <c r="I5110" s="41" t="n">
        <f aca="false">IF(A5110="","",IF(D5110="Delivered",IF(B5110&lt;=INDEX(P_Due,F5110),1,0),0))</f>
        <v>1</v>
      </c>
    </row>
    <row r="5111" customFormat="false" ht="15" hidden="false" customHeight="false" outlineLevel="0" collapsed="false">
      <c r="A5111" s="37" t="n">
        <v>1004818</v>
      </c>
      <c r="B5111" s="38" t="n">
        <v>46295</v>
      </c>
      <c r="C5111" s="39" t="n">
        <v>1</v>
      </c>
      <c r="D5111" s="39" t="s">
        <v>26</v>
      </c>
      <c r="E5111" s="39"/>
      <c r="F5111" s="41" t="n">
        <f aca="false">IF(A5111="","",MATCH(A5111,P_ID,1))</f>
        <v>4818</v>
      </c>
      <c r="G5111" s="41" t="str">
        <f aca="false">IF(A5111="","",INDEX(P_Svc,F5111))</f>
        <v>Express</v>
      </c>
      <c r="H5111" s="41" t="str">
        <f aca="false">IF(A5111="","",INDEX(P_Zone,F5111))</f>
        <v>East</v>
      </c>
      <c r="I5111" s="41" t="n">
        <f aca="false">IF(A5111="","",IF(D5111="Delivered",IF(B5111&lt;=INDEX(P_Due,F5111),1,0),0))</f>
        <v>1</v>
      </c>
    </row>
    <row r="5112" customFormat="false" ht="15" hidden="false" customHeight="false" outlineLevel="0" collapsed="false">
      <c r="A5112" s="37" t="n">
        <v>1004840</v>
      </c>
      <c r="B5112" s="38" t="n">
        <v>46295</v>
      </c>
      <c r="C5112" s="39" t="n">
        <v>1</v>
      </c>
      <c r="D5112" s="39" t="s">
        <v>26</v>
      </c>
      <c r="E5112" s="39"/>
      <c r="F5112" s="41" t="n">
        <f aca="false">IF(A5112="","",MATCH(A5112,P_ID,1))</f>
        <v>4840</v>
      </c>
      <c r="G5112" s="41" t="str">
        <f aca="false">IF(A5112="","",INDEX(P_Svc,F5112))</f>
        <v>Express</v>
      </c>
      <c r="H5112" s="41" t="str">
        <f aca="false">IF(A5112="","",INDEX(P_Zone,F5112))</f>
        <v>Central</v>
      </c>
      <c r="I5112" s="41" t="n">
        <f aca="false">IF(A5112="","",IF(D5112="Delivered",IF(B5112&lt;=INDEX(P_Due,F5112),1,0),0))</f>
        <v>1</v>
      </c>
    </row>
    <row r="5113" customFormat="false" ht="15" hidden="false" customHeight="false" outlineLevel="0" collapsed="false">
      <c r="A5113" s="37" t="n">
        <v>1004848</v>
      </c>
      <c r="B5113" s="38" t="n">
        <v>46295</v>
      </c>
      <c r="C5113" s="39" t="n">
        <v>1</v>
      </c>
      <c r="D5113" s="39" t="s">
        <v>26</v>
      </c>
      <c r="E5113" s="39"/>
      <c r="F5113" s="41" t="n">
        <f aca="false">IF(A5113="","",MATCH(A5113,P_ID,1))</f>
        <v>4848</v>
      </c>
      <c r="G5113" s="41" t="str">
        <f aca="false">IF(A5113="","",INDEX(P_Svc,F5113))</f>
        <v>Express</v>
      </c>
      <c r="H5113" s="41" t="str">
        <f aca="false">IF(A5113="","",INDEX(P_Zone,F5113))</f>
        <v>South</v>
      </c>
      <c r="I5113" s="41" t="n">
        <f aca="false">IF(A5113="","",IF(D5113="Delivered",IF(B5113&lt;=INDEX(P_Due,F5113),1,0),0))</f>
        <v>1</v>
      </c>
    </row>
    <row r="5114" customFormat="false" ht="15" hidden="false" customHeight="false" outlineLevel="0" collapsed="false">
      <c r="A5114" s="37" t="n">
        <v>1004850</v>
      </c>
      <c r="B5114" s="38" t="n">
        <v>46295</v>
      </c>
      <c r="C5114" s="39" t="n">
        <v>1</v>
      </c>
      <c r="D5114" s="39" t="s">
        <v>26</v>
      </c>
      <c r="E5114" s="39"/>
      <c r="F5114" s="41" t="n">
        <f aca="false">IF(A5114="","",MATCH(A5114,P_ID,1))</f>
        <v>4850</v>
      </c>
      <c r="G5114" s="41" t="str">
        <f aca="false">IF(A5114="","",INDEX(P_Svc,F5114))</f>
        <v>Express</v>
      </c>
      <c r="H5114" s="41" t="str">
        <f aca="false">IF(A5114="","",INDEX(P_Zone,F5114))</f>
        <v>South</v>
      </c>
      <c r="I5114" s="41" t="n">
        <f aca="false">IF(A5114="","",IF(D5114="Delivered",IF(B5114&lt;=INDEX(P_Due,F5114),1,0),0))</f>
        <v>1</v>
      </c>
    </row>
    <row r="5115" customFormat="false" ht="15" hidden="false" customHeight="false" outlineLevel="0" collapsed="false">
      <c r="A5115" s="37" t="n">
        <v>1004869</v>
      </c>
      <c r="B5115" s="38" t="n">
        <v>46295</v>
      </c>
      <c r="C5115" s="39" t="n">
        <v>1</v>
      </c>
      <c r="D5115" s="39" t="s">
        <v>26</v>
      </c>
      <c r="E5115" s="39"/>
      <c r="F5115" s="41" t="n">
        <f aca="false">IF(A5115="","",MATCH(A5115,P_ID,1))</f>
        <v>4869</v>
      </c>
      <c r="G5115" s="41" t="str">
        <f aca="false">IF(A5115="","",INDEX(P_Svc,F5115))</f>
        <v>Express</v>
      </c>
      <c r="H5115" s="41" t="str">
        <f aca="false">IF(A5115="","",INDEX(P_Zone,F5115))</f>
        <v>West</v>
      </c>
      <c r="I5115" s="41" t="n">
        <f aca="false">IF(A5115="","",IF(D5115="Delivered",IF(B5115&lt;=INDEX(P_Due,F5115),1,0),0))</f>
        <v>1</v>
      </c>
    </row>
    <row r="5116" customFormat="false" ht="15" hidden="false" customHeight="false" outlineLevel="0" collapsed="false">
      <c r="A5116" s="37" t="n">
        <v>1004871</v>
      </c>
      <c r="B5116" s="38" t="n">
        <v>46295</v>
      </c>
      <c r="C5116" s="39" t="n">
        <v>1</v>
      </c>
      <c r="D5116" s="39" t="s">
        <v>26</v>
      </c>
      <c r="E5116" s="39"/>
      <c r="F5116" s="41" t="n">
        <f aca="false">IF(A5116="","",MATCH(A5116,P_ID,1))</f>
        <v>4871</v>
      </c>
      <c r="G5116" s="41" t="str">
        <f aca="false">IF(A5116="","",INDEX(P_Svc,F5116))</f>
        <v>Express</v>
      </c>
      <c r="H5116" s="41" t="str">
        <f aca="false">IF(A5116="","",INDEX(P_Zone,F5116))</f>
        <v>Central</v>
      </c>
      <c r="I5116" s="41" t="n">
        <f aca="false">IF(A5116="","",IF(D5116="Delivered",IF(B5116&lt;=INDEX(P_Due,F5116),1,0),0))</f>
        <v>1</v>
      </c>
    </row>
    <row r="5117" customFormat="false" ht="15" hidden="false" customHeight="false" outlineLevel="0" collapsed="false">
      <c r="A5117" s="37" t="n">
        <v>1004883</v>
      </c>
      <c r="B5117" s="38" t="n">
        <v>46295</v>
      </c>
      <c r="C5117" s="39" t="n">
        <v>1</v>
      </c>
      <c r="D5117" s="39" t="s">
        <v>26</v>
      </c>
      <c r="E5117" s="39"/>
      <c r="F5117" s="41" t="n">
        <f aca="false">IF(A5117="","",MATCH(A5117,P_ID,1))</f>
        <v>4883</v>
      </c>
      <c r="G5117" s="41" t="str">
        <f aca="false">IF(A5117="","",INDEX(P_Svc,F5117))</f>
        <v>Express</v>
      </c>
      <c r="H5117" s="41" t="str">
        <f aca="false">IF(A5117="","",INDEX(P_Zone,F5117))</f>
        <v>South</v>
      </c>
      <c r="I5117" s="41" t="n">
        <f aca="false">IF(A5117="","",IF(D5117="Delivered",IF(B5117&lt;=INDEX(P_Due,F5117),1,0),0))</f>
        <v>1</v>
      </c>
    </row>
    <row r="5118" customFormat="false" ht="15" hidden="false" customHeight="false" outlineLevel="0" collapsed="false">
      <c r="A5118" s="37" t="n">
        <v>1004890</v>
      </c>
      <c r="B5118" s="38" t="n">
        <v>46295</v>
      </c>
      <c r="C5118" s="39" t="n">
        <v>1</v>
      </c>
      <c r="D5118" s="39" t="s">
        <v>79</v>
      </c>
      <c r="E5118" s="39" t="s">
        <v>32</v>
      </c>
      <c r="F5118" s="41" t="n">
        <f aca="false">IF(A5118="","",MATCH(A5118,P_ID,1))</f>
        <v>4890</v>
      </c>
      <c r="G5118" s="41" t="str">
        <f aca="false">IF(A5118="","",INDEX(P_Svc,F5118))</f>
        <v>Express</v>
      </c>
      <c r="H5118" s="41" t="str">
        <f aca="false">IF(A5118="","",INDEX(P_Zone,F5118))</f>
        <v>West</v>
      </c>
      <c r="I5118" s="41" t="n">
        <f aca="false">IF(A5118="","",IF(D5118="Delivered",IF(B5118&lt;=INDEX(P_Due,F5118),1,0),0))</f>
        <v>0</v>
      </c>
    </row>
    <row r="5119" customFormat="false" ht="15" hidden="false" customHeight="false" outlineLevel="0" collapsed="false">
      <c r="A5119" s="37" t="n">
        <v>1004896</v>
      </c>
      <c r="B5119" s="38" t="n">
        <v>46295</v>
      </c>
      <c r="C5119" s="39" t="n">
        <v>1</v>
      </c>
      <c r="D5119" s="39" t="s">
        <v>79</v>
      </c>
      <c r="E5119" s="39" t="s">
        <v>32</v>
      </c>
      <c r="F5119" s="41" t="n">
        <f aca="false">IF(A5119="","",MATCH(A5119,P_ID,1))</f>
        <v>4896</v>
      </c>
      <c r="G5119" s="41" t="str">
        <f aca="false">IF(A5119="","",INDEX(P_Svc,F5119))</f>
        <v>Express</v>
      </c>
      <c r="H5119" s="41" t="str">
        <f aca="false">IF(A5119="","",INDEX(P_Zone,F5119))</f>
        <v>Central</v>
      </c>
      <c r="I5119" s="41" t="n">
        <f aca="false">IF(A5119="","",IF(D5119="Delivered",IF(B5119&lt;=INDEX(P_Due,F5119),1,0),0))</f>
        <v>0</v>
      </c>
    </row>
    <row r="5120" customFormat="false" ht="15" hidden="false" customHeight="false" outlineLevel="0" collapsed="false">
      <c r="A5120" s="37" t="n">
        <v>1004898</v>
      </c>
      <c r="B5120" s="38" t="n">
        <v>46295</v>
      </c>
      <c r="C5120" s="39" t="n">
        <v>1</v>
      </c>
      <c r="D5120" s="39" t="s">
        <v>26</v>
      </c>
      <c r="E5120" s="39"/>
      <c r="F5120" s="41" t="n">
        <f aca="false">IF(A5120="","",MATCH(A5120,P_ID,1))</f>
        <v>4898</v>
      </c>
      <c r="G5120" s="41" t="str">
        <f aca="false">IF(A5120="","",INDEX(P_Svc,F5120))</f>
        <v>Express</v>
      </c>
      <c r="H5120" s="41" t="str">
        <f aca="false">IF(A5120="","",INDEX(P_Zone,F5120))</f>
        <v>Central</v>
      </c>
      <c r="I5120" s="41" t="n">
        <f aca="false">IF(A5120="","",IF(D5120="Delivered",IF(B5120&lt;=INDEX(P_Due,F5120),1,0),0))</f>
        <v>1</v>
      </c>
    </row>
    <row r="5121" customFormat="false" ht="15" hidden="false" customHeight="false" outlineLevel="0" collapsed="false">
      <c r="A5121" s="37" t="n">
        <v>1004906</v>
      </c>
      <c r="B5121" s="38" t="n">
        <v>46295</v>
      </c>
      <c r="C5121" s="39" t="n">
        <v>1</v>
      </c>
      <c r="D5121" s="39" t="s">
        <v>26</v>
      </c>
      <c r="E5121" s="39"/>
      <c r="F5121" s="41" t="n">
        <f aca="false">IF(A5121="","",MATCH(A5121,P_ID,1))</f>
        <v>4906</v>
      </c>
      <c r="G5121" s="41" t="str">
        <f aca="false">IF(A5121="","",INDEX(P_Svc,F5121))</f>
        <v>Express</v>
      </c>
      <c r="H5121" s="41" t="str">
        <f aca="false">IF(A5121="","",INDEX(P_Zone,F5121))</f>
        <v>South</v>
      </c>
      <c r="I5121" s="41" t="n">
        <f aca="false">IF(A5121="","",IF(D5121="Delivered",IF(B5121&lt;=INDEX(P_Due,F5121),1,0),0))</f>
        <v>1</v>
      </c>
    </row>
    <row r="5122" customFormat="false" ht="15" hidden="false" customHeight="false" outlineLevel="0" collapsed="false">
      <c r="A5122" s="37" t="n">
        <v>1004907</v>
      </c>
      <c r="B5122" s="38" t="n">
        <v>46295</v>
      </c>
      <c r="C5122" s="39" t="n">
        <v>1</v>
      </c>
      <c r="D5122" s="39" t="s">
        <v>26</v>
      </c>
      <c r="E5122" s="39"/>
      <c r="F5122" s="41" t="n">
        <f aca="false">IF(A5122="","",MATCH(A5122,P_ID,1))</f>
        <v>4907</v>
      </c>
      <c r="G5122" s="41" t="str">
        <f aca="false">IF(A5122="","",INDEX(P_Svc,F5122))</f>
        <v>Express</v>
      </c>
      <c r="H5122" s="41" t="str">
        <f aca="false">IF(A5122="","",INDEX(P_Zone,F5122))</f>
        <v>North</v>
      </c>
      <c r="I5122" s="41" t="n">
        <f aca="false">IF(A5122="","",IF(D5122="Delivered",IF(B5122&lt;=INDEX(P_Due,F5122),1,0),0))</f>
        <v>1</v>
      </c>
    </row>
    <row r="5123" customFormat="false" ht="15" hidden="false" customHeight="false" outlineLevel="0" collapsed="false">
      <c r="A5123" s="37" t="n">
        <v>1004916</v>
      </c>
      <c r="B5123" s="38" t="n">
        <v>46295</v>
      </c>
      <c r="C5123" s="39" t="n">
        <v>1</v>
      </c>
      <c r="D5123" s="39" t="s">
        <v>26</v>
      </c>
      <c r="E5123" s="39"/>
      <c r="F5123" s="41" t="n">
        <f aca="false">IF(A5123="","",MATCH(A5123,P_ID,1))</f>
        <v>4916</v>
      </c>
      <c r="G5123" s="41" t="str">
        <f aca="false">IF(A5123="","",INDEX(P_Svc,F5123))</f>
        <v>Express</v>
      </c>
      <c r="H5123" s="41" t="str">
        <f aca="false">IF(A5123="","",INDEX(P_Zone,F5123))</f>
        <v>Central</v>
      </c>
      <c r="I5123" s="41" t="n">
        <f aca="false">IF(A5123="","",IF(D5123="Delivered",IF(B5123&lt;=INDEX(P_Due,F5123),1,0),0))</f>
        <v>1</v>
      </c>
    </row>
    <row r="5124" customFormat="false" ht="15" hidden="false" customHeight="false" outlineLevel="0" collapsed="false">
      <c r="A5124" s="37" t="n">
        <v>1004917</v>
      </c>
      <c r="B5124" s="38" t="n">
        <v>46295</v>
      </c>
      <c r="C5124" s="39" t="n">
        <v>1</v>
      </c>
      <c r="D5124" s="39" t="s">
        <v>26</v>
      </c>
      <c r="E5124" s="39"/>
      <c r="F5124" s="41" t="n">
        <f aca="false">IF(A5124="","",MATCH(A5124,P_ID,1))</f>
        <v>4917</v>
      </c>
      <c r="G5124" s="41" t="str">
        <f aca="false">IF(A5124="","",INDEX(P_Svc,F5124))</f>
        <v>Express</v>
      </c>
      <c r="H5124" s="41" t="str">
        <f aca="false">IF(A5124="","",INDEX(P_Zone,F5124))</f>
        <v>West</v>
      </c>
      <c r="I5124" s="41" t="n">
        <f aca="false">IF(A5124="","",IF(D5124="Delivered",IF(B5124&lt;=INDEX(P_Due,F5124),1,0),0))</f>
        <v>1</v>
      </c>
    </row>
    <row r="5125" customFormat="false" ht="15" hidden="false" customHeight="false" outlineLevel="0" collapsed="false">
      <c r="A5125" s="37" t="n">
        <v>1004960</v>
      </c>
      <c r="B5125" s="38" t="n">
        <v>46295</v>
      </c>
      <c r="C5125" s="39" t="n">
        <v>1</v>
      </c>
      <c r="D5125" s="39" t="s">
        <v>26</v>
      </c>
      <c r="E5125" s="39"/>
      <c r="F5125" s="41" t="n">
        <f aca="false">IF(A5125="","",MATCH(A5125,P_ID,1))</f>
        <v>4960</v>
      </c>
      <c r="G5125" s="41" t="str">
        <f aca="false">IF(A5125="","",INDEX(P_Svc,F5125))</f>
        <v>Express</v>
      </c>
      <c r="H5125" s="41" t="str">
        <f aca="false">IF(A5125="","",INDEX(P_Zone,F5125))</f>
        <v>East</v>
      </c>
      <c r="I5125" s="41" t="n">
        <f aca="false">IF(A5125="","",IF(D5125="Delivered",IF(B5125&lt;=INDEX(P_Due,F5125),1,0),0))</f>
        <v>1</v>
      </c>
    </row>
    <row r="5126" customFormat="false" ht="15" hidden="false" customHeight="false" outlineLevel="0" collapsed="false">
      <c r="A5126" s="37" t="n">
        <v>1004969</v>
      </c>
      <c r="B5126" s="38" t="n">
        <v>46295</v>
      </c>
      <c r="C5126" s="39" t="n">
        <v>1</v>
      </c>
      <c r="D5126" s="39" t="s">
        <v>26</v>
      </c>
      <c r="E5126" s="39"/>
      <c r="F5126" s="41" t="n">
        <f aca="false">IF(A5126="","",MATCH(A5126,P_ID,1))</f>
        <v>4969</v>
      </c>
      <c r="G5126" s="41" t="str">
        <f aca="false">IF(A5126="","",INDEX(P_Svc,F5126))</f>
        <v>Express</v>
      </c>
      <c r="H5126" s="41" t="str">
        <f aca="false">IF(A5126="","",INDEX(P_Zone,F5126))</f>
        <v>West</v>
      </c>
      <c r="I5126" s="41" t="n">
        <f aca="false">IF(A5126="","",IF(D5126="Delivered",IF(B5126&lt;=INDEX(P_Due,F5126),1,0),0))</f>
        <v>1</v>
      </c>
    </row>
    <row r="5127" customFormat="false" ht="15" hidden="false" customHeight="false" outlineLevel="0" collapsed="false">
      <c r="A5127" s="37" t="n">
        <v>1004978</v>
      </c>
      <c r="B5127" s="38" t="n">
        <v>46295</v>
      </c>
      <c r="C5127" s="39" t="n">
        <v>1</v>
      </c>
      <c r="D5127" s="39" t="s">
        <v>79</v>
      </c>
      <c r="E5127" s="39" t="s">
        <v>36</v>
      </c>
      <c r="F5127" s="41" t="n">
        <f aca="false">IF(A5127="","",MATCH(A5127,P_ID,1))</f>
        <v>4978</v>
      </c>
      <c r="G5127" s="41" t="str">
        <f aca="false">IF(A5127="","",INDEX(P_Svc,F5127))</f>
        <v>Express</v>
      </c>
      <c r="H5127" s="41" t="str">
        <f aca="false">IF(A5127="","",INDEX(P_Zone,F5127))</f>
        <v>Central</v>
      </c>
      <c r="I5127" s="41" t="n">
        <f aca="false">IF(A5127="","",IF(D5127="Delivered",IF(B5127&lt;=INDEX(P_Due,F5127),1,0),0))</f>
        <v>0</v>
      </c>
    </row>
    <row r="5128" customFormat="false" ht="15" hidden="false" customHeight="false" outlineLevel="0" collapsed="false">
      <c r="A5128" s="37" t="n">
        <v>1004997</v>
      </c>
      <c r="B5128" s="38" t="n">
        <v>46295</v>
      </c>
      <c r="C5128" s="39" t="n">
        <v>1</v>
      </c>
      <c r="D5128" s="39" t="s">
        <v>26</v>
      </c>
      <c r="E5128" s="39"/>
      <c r="F5128" s="41" t="n">
        <f aca="false">IF(A5128="","",MATCH(A5128,P_ID,1))</f>
        <v>4997</v>
      </c>
      <c r="G5128" s="41" t="str">
        <f aca="false">IF(A5128="","",INDEX(P_Svc,F5128))</f>
        <v>Express</v>
      </c>
      <c r="H5128" s="41" t="str">
        <f aca="false">IF(A5128="","",INDEX(P_Zone,F5128))</f>
        <v>West</v>
      </c>
      <c r="I5128" s="41" t="n">
        <f aca="false">IF(A5128="","",IF(D5128="Delivered",IF(B5128&lt;=INDEX(P_Due,F5128),1,0),0))</f>
        <v>1</v>
      </c>
    </row>
    <row r="5129" customFormat="false" ht="15" hidden="false" customHeight="false" outlineLevel="0" collapsed="false">
      <c r="A5129" s="37" t="n">
        <v>1005003</v>
      </c>
      <c r="B5129" s="38" t="n">
        <v>46295</v>
      </c>
      <c r="C5129" s="39" t="n">
        <v>1</v>
      </c>
      <c r="D5129" s="39" t="s">
        <v>26</v>
      </c>
      <c r="E5129" s="39"/>
      <c r="F5129" s="41" t="n">
        <f aca="false">IF(A5129="","",MATCH(A5129,P_ID,1))</f>
        <v>5003</v>
      </c>
      <c r="G5129" s="41" t="str">
        <f aca="false">IF(A5129="","",INDEX(P_Svc,F5129))</f>
        <v>Express</v>
      </c>
      <c r="H5129" s="41" t="str">
        <f aca="false">IF(A5129="","",INDEX(P_Zone,F5129))</f>
        <v>Central</v>
      </c>
      <c r="I5129" s="41" t="n">
        <f aca="false">IF(A5129="","",IF(D5129="Delivered",IF(B5129&lt;=INDEX(P_Due,F5129),1,0),0))</f>
        <v>1</v>
      </c>
    </row>
    <row r="5130" customFormat="false" ht="15" hidden="false" customHeight="false" outlineLevel="0" collapsed="false">
      <c r="A5130" s="37" t="n">
        <v>1005038</v>
      </c>
      <c r="B5130" s="38" t="n">
        <v>46295</v>
      </c>
      <c r="C5130" s="39" t="n">
        <v>1</v>
      </c>
      <c r="D5130" s="39" t="s">
        <v>26</v>
      </c>
      <c r="E5130" s="39"/>
      <c r="F5130" s="41" t="n">
        <f aca="false">IF(A5130="","",MATCH(A5130,P_ID,1))</f>
        <v>5038</v>
      </c>
      <c r="G5130" s="41" t="str">
        <f aca="false">IF(A5130="","",INDEX(P_Svc,F5130))</f>
        <v>Express</v>
      </c>
      <c r="H5130" s="41" t="str">
        <f aca="false">IF(A5130="","",INDEX(P_Zone,F5130))</f>
        <v>North</v>
      </c>
      <c r="I5130" s="41" t="n">
        <f aca="false">IF(A5130="","",IF(D5130="Delivered",IF(B5130&lt;=INDEX(P_Due,F5130),1,0),0))</f>
        <v>1</v>
      </c>
    </row>
    <row r="5131" customFormat="false" ht="15" hidden="false" customHeight="false" outlineLevel="0" collapsed="false">
      <c r="A5131" s="37" t="n">
        <v>1005047</v>
      </c>
      <c r="B5131" s="38" t="n">
        <v>46295</v>
      </c>
      <c r="C5131" s="39" t="n">
        <v>1</v>
      </c>
      <c r="D5131" s="39" t="s">
        <v>26</v>
      </c>
      <c r="E5131" s="39"/>
      <c r="F5131" s="41" t="n">
        <f aca="false">IF(A5131="","",MATCH(A5131,P_ID,1))</f>
        <v>5047</v>
      </c>
      <c r="G5131" s="41" t="str">
        <f aca="false">IF(A5131="","",INDEX(P_Svc,F5131))</f>
        <v>Express</v>
      </c>
      <c r="H5131" s="41" t="str">
        <f aca="false">IF(A5131="","",INDEX(P_Zone,F5131))</f>
        <v>East</v>
      </c>
      <c r="I5131" s="41" t="n">
        <f aca="false">IF(A5131="","",IF(D5131="Delivered",IF(B5131&lt;=INDEX(P_Due,F5131),1,0),0))</f>
        <v>1</v>
      </c>
    </row>
    <row r="5132" customFormat="false" ht="15" hidden="false" customHeight="false" outlineLevel="0" collapsed="false">
      <c r="A5132" s="37" t="n">
        <v>1005050</v>
      </c>
      <c r="B5132" s="38" t="n">
        <v>46295</v>
      </c>
      <c r="C5132" s="39" t="n">
        <v>1</v>
      </c>
      <c r="D5132" s="39" t="s">
        <v>26</v>
      </c>
      <c r="E5132" s="39"/>
      <c r="F5132" s="41" t="n">
        <f aca="false">IF(A5132="","",MATCH(A5132,P_ID,1))</f>
        <v>5050</v>
      </c>
      <c r="G5132" s="41" t="str">
        <f aca="false">IF(A5132="","",INDEX(P_Svc,F5132))</f>
        <v>Express</v>
      </c>
      <c r="H5132" s="41" t="str">
        <f aca="false">IF(A5132="","",INDEX(P_Zone,F5132))</f>
        <v>North</v>
      </c>
      <c r="I5132" s="41" t="n">
        <f aca="false">IF(A5132="","",IF(D5132="Delivered",IF(B5132&lt;=INDEX(P_Due,F5132),1,0),0))</f>
        <v>1</v>
      </c>
    </row>
    <row r="5133" customFormat="false" ht="15" hidden="false" customHeight="false" outlineLevel="0" collapsed="false">
      <c r="A5133" s="37" t="n">
        <v>1005054</v>
      </c>
      <c r="B5133" s="38" t="n">
        <v>46295</v>
      </c>
      <c r="C5133" s="39" t="n">
        <v>1</v>
      </c>
      <c r="D5133" s="39" t="s">
        <v>26</v>
      </c>
      <c r="E5133" s="39"/>
      <c r="F5133" s="41" t="n">
        <f aca="false">IF(A5133="","",MATCH(A5133,P_ID,1))</f>
        <v>5054</v>
      </c>
      <c r="G5133" s="41" t="str">
        <f aca="false">IF(A5133="","",INDEX(P_Svc,F5133))</f>
        <v>Express</v>
      </c>
      <c r="H5133" s="41" t="str">
        <f aca="false">IF(A5133="","",INDEX(P_Zone,F5133))</f>
        <v>North</v>
      </c>
      <c r="I5133" s="41" t="n">
        <f aca="false">IF(A5133="","",IF(D5133="Delivered",IF(B5133&lt;=INDEX(P_Due,F5133),1,0),0))</f>
        <v>1</v>
      </c>
    </row>
    <row r="5134" customFormat="false" ht="15" hidden="false" customHeight="false" outlineLevel="0" collapsed="false">
      <c r="A5134" s="37" t="n">
        <v>1005057</v>
      </c>
      <c r="B5134" s="38" t="n">
        <v>46295</v>
      </c>
      <c r="C5134" s="39" t="n">
        <v>1</v>
      </c>
      <c r="D5134" s="39" t="s">
        <v>26</v>
      </c>
      <c r="E5134" s="39"/>
      <c r="F5134" s="41" t="n">
        <f aca="false">IF(A5134="","",MATCH(A5134,P_ID,1))</f>
        <v>5057</v>
      </c>
      <c r="G5134" s="41" t="str">
        <f aca="false">IF(A5134="","",INDEX(P_Svc,F5134))</f>
        <v>Express</v>
      </c>
      <c r="H5134" s="41" t="str">
        <f aca="false">IF(A5134="","",INDEX(P_Zone,F5134))</f>
        <v>Central</v>
      </c>
      <c r="I5134" s="41" t="n">
        <f aca="false">IF(A5134="","",IF(D5134="Delivered",IF(B5134&lt;=INDEX(P_Due,F5134),1,0),0))</f>
        <v>1</v>
      </c>
    </row>
    <row r="5135" customFormat="false" ht="15" hidden="false" customHeight="false" outlineLevel="0" collapsed="false">
      <c r="A5135" s="37" t="n">
        <v>1005058</v>
      </c>
      <c r="B5135" s="38" t="n">
        <v>46295</v>
      </c>
      <c r="C5135" s="39" t="n">
        <v>1</v>
      </c>
      <c r="D5135" s="39" t="s">
        <v>26</v>
      </c>
      <c r="E5135" s="39"/>
      <c r="F5135" s="41" t="n">
        <f aca="false">IF(A5135="","",MATCH(A5135,P_ID,1))</f>
        <v>5058</v>
      </c>
      <c r="G5135" s="41" t="str">
        <f aca="false">IF(A5135="","",INDEX(P_Svc,F5135))</f>
        <v>Express</v>
      </c>
      <c r="H5135" s="41" t="str">
        <f aca="false">IF(A5135="","",INDEX(P_Zone,F5135))</f>
        <v>South</v>
      </c>
      <c r="I5135" s="41" t="n">
        <f aca="false">IF(A5135="","",IF(D5135="Delivered",IF(B5135&lt;=INDEX(P_Due,F5135),1,0),0))</f>
        <v>1</v>
      </c>
    </row>
    <row r="5136" customFormat="false" ht="15" hidden="false" customHeight="false" outlineLevel="0" collapsed="false">
      <c r="A5136" s="37" t="n">
        <v>1005070</v>
      </c>
      <c r="B5136" s="38" t="n">
        <v>46295</v>
      </c>
      <c r="C5136" s="39" t="n">
        <v>1</v>
      </c>
      <c r="D5136" s="39" t="s">
        <v>26</v>
      </c>
      <c r="E5136" s="39"/>
      <c r="F5136" s="41" t="n">
        <f aca="false">IF(A5136="","",MATCH(A5136,P_ID,1))</f>
        <v>5070</v>
      </c>
      <c r="G5136" s="41" t="str">
        <f aca="false">IF(A5136="","",INDEX(P_Svc,F5136))</f>
        <v>Express</v>
      </c>
      <c r="H5136" s="41" t="str">
        <f aca="false">IF(A5136="","",INDEX(P_Zone,F5136))</f>
        <v>West</v>
      </c>
      <c r="I5136" s="41" t="n">
        <f aca="false">IF(A5136="","",IF(D5136="Delivered",IF(B5136&lt;=INDEX(P_Due,F5136),1,0),0))</f>
        <v>1</v>
      </c>
    </row>
    <row r="5137" customFormat="false" ht="15" hidden="false" customHeight="false" outlineLevel="0" collapsed="false">
      <c r="A5137" s="37" t="n">
        <v>1004075</v>
      </c>
      <c r="B5137" s="38" t="n">
        <v>46295</v>
      </c>
      <c r="C5137" s="39" t="n">
        <v>3</v>
      </c>
      <c r="D5137" s="39" t="s">
        <v>26</v>
      </c>
      <c r="E5137" s="39"/>
      <c r="F5137" s="41" t="n">
        <f aca="false">IF(A5137="","",MATCH(A5137,P_ID,1))</f>
        <v>4075</v>
      </c>
      <c r="G5137" s="41" t="str">
        <f aca="false">IF(A5137="","",INDEX(P_Svc,F5137))</f>
        <v>Economy</v>
      </c>
      <c r="H5137" s="41" t="str">
        <f aca="false">IF(A5137="","",INDEX(P_Zone,F5137))</f>
        <v>West</v>
      </c>
      <c r="I5137" s="41" t="n">
        <f aca="false">IF(A5137="","",IF(D5137="Delivered",IF(B5137&lt;=INDEX(P_Due,F5137),1,0),0))</f>
        <v>1</v>
      </c>
    </row>
    <row r="5138" customFormat="false" ht="15" hidden="false" customHeight="false" outlineLevel="0" collapsed="false">
      <c r="A5138" s="37" t="n">
        <v>1004179</v>
      </c>
      <c r="B5138" s="38" t="n">
        <v>46295</v>
      </c>
      <c r="C5138" s="39" t="n">
        <v>3</v>
      </c>
      <c r="D5138" s="39" t="s">
        <v>26</v>
      </c>
      <c r="E5138" s="39"/>
      <c r="F5138" s="41" t="n">
        <f aca="false">IF(A5138="","",MATCH(A5138,P_ID,1))</f>
        <v>4179</v>
      </c>
      <c r="G5138" s="41" t="str">
        <f aca="false">IF(A5138="","",INDEX(P_Svc,F5138))</f>
        <v>Standard</v>
      </c>
      <c r="H5138" s="41" t="str">
        <f aca="false">IF(A5138="","",INDEX(P_Zone,F5138))</f>
        <v>North</v>
      </c>
      <c r="I5138" s="41" t="n">
        <f aca="false">IF(A5138="","",IF(D5138="Delivered",IF(B5138&lt;=INDEX(P_Due,F5138),1,0),0))</f>
        <v>1</v>
      </c>
    </row>
    <row r="5139" customFormat="false" ht="15" hidden="false" customHeight="false" outlineLevel="0" collapsed="false">
      <c r="A5139" s="37" t="n">
        <v>1004275</v>
      </c>
      <c r="B5139" s="38" t="n">
        <v>46295</v>
      </c>
      <c r="C5139" s="39" t="n">
        <v>3</v>
      </c>
      <c r="D5139" s="39" t="s">
        <v>26</v>
      </c>
      <c r="E5139" s="39"/>
      <c r="F5139" s="41" t="n">
        <f aca="false">IF(A5139="","",MATCH(A5139,P_ID,1))</f>
        <v>4275</v>
      </c>
      <c r="G5139" s="41" t="str">
        <f aca="false">IF(A5139="","",INDEX(P_Svc,F5139))</f>
        <v>Economy</v>
      </c>
      <c r="H5139" s="41" t="str">
        <f aca="false">IF(A5139="","",INDEX(P_Zone,F5139))</f>
        <v>East</v>
      </c>
      <c r="I5139" s="41" t="n">
        <f aca="false">IF(A5139="","",IF(D5139="Delivered",IF(B5139&lt;=INDEX(P_Due,F5139),1,0),0))</f>
        <v>1</v>
      </c>
    </row>
    <row r="5140" customFormat="false" ht="15" hidden="false" customHeight="false" outlineLevel="0" collapsed="false">
      <c r="A5140" s="37" t="n">
        <v>1004292</v>
      </c>
      <c r="B5140" s="38" t="n">
        <v>46295</v>
      </c>
      <c r="C5140" s="39" t="n">
        <v>3</v>
      </c>
      <c r="D5140" s="39" t="s">
        <v>26</v>
      </c>
      <c r="E5140" s="39"/>
      <c r="F5140" s="41" t="n">
        <f aca="false">IF(A5140="","",MATCH(A5140,P_ID,1))</f>
        <v>4292</v>
      </c>
      <c r="G5140" s="41" t="str">
        <f aca="false">IF(A5140="","",INDEX(P_Svc,F5140))</f>
        <v>Economy</v>
      </c>
      <c r="H5140" s="41" t="str">
        <f aca="false">IF(A5140="","",INDEX(P_Zone,F5140))</f>
        <v>East</v>
      </c>
      <c r="I5140" s="41" t="n">
        <f aca="false">IF(A5140="","",IF(D5140="Delivered",IF(B5140&lt;=INDEX(P_Due,F5140),1,0),0))</f>
        <v>1</v>
      </c>
    </row>
    <row r="5141" customFormat="false" ht="15" hidden="false" customHeight="false" outlineLevel="0" collapsed="false">
      <c r="A5141" s="37" t="n">
        <v>1004305</v>
      </c>
      <c r="B5141" s="38" t="n">
        <v>46295</v>
      </c>
      <c r="C5141" s="39" t="n">
        <v>2</v>
      </c>
      <c r="D5141" s="39" t="s">
        <v>26</v>
      </c>
      <c r="E5141" s="39"/>
      <c r="F5141" s="41" t="n">
        <f aca="false">IF(A5141="","",MATCH(A5141,P_ID,1))</f>
        <v>4305</v>
      </c>
      <c r="G5141" s="41" t="str">
        <f aca="false">IF(A5141="","",INDEX(P_Svc,F5141))</f>
        <v>Standard</v>
      </c>
      <c r="H5141" s="41" t="str">
        <f aca="false">IF(A5141="","",INDEX(P_Zone,F5141))</f>
        <v>East</v>
      </c>
      <c r="I5141" s="41" t="n">
        <f aca="false">IF(A5141="","",IF(D5141="Delivered",IF(B5141&lt;=INDEX(P_Due,F5141),1,0),0))</f>
        <v>1</v>
      </c>
    </row>
    <row r="5142" customFormat="false" ht="15" hidden="false" customHeight="false" outlineLevel="0" collapsed="false">
      <c r="A5142" s="37" t="n">
        <v>1004354</v>
      </c>
      <c r="B5142" s="38" t="n">
        <v>46295</v>
      </c>
      <c r="C5142" s="39" t="n">
        <v>2</v>
      </c>
      <c r="D5142" s="39" t="s">
        <v>26</v>
      </c>
      <c r="E5142" s="39"/>
      <c r="F5142" s="41" t="n">
        <f aca="false">IF(A5142="","",MATCH(A5142,P_ID,1))</f>
        <v>4354</v>
      </c>
      <c r="G5142" s="41" t="str">
        <f aca="false">IF(A5142="","",INDEX(P_Svc,F5142))</f>
        <v>Standard</v>
      </c>
      <c r="H5142" s="41" t="str">
        <f aca="false">IF(A5142="","",INDEX(P_Zone,F5142))</f>
        <v>East</v>
      </c>
      <c r="I5142" s="41" t="n">
        <f aca="false">IF(A5142="","",IF(D5142="Delivered",IF(B5142&lt;=INDEX(P_Due,F5142),1,0),0))</f>
        <v>1</v>
      </c>
    </row>
    <row r="5143" customFormat="false" ht="15" hidden="false" customHeight="false" outlineLevel="0" collapsed="false">
      <c r="A5143" s="37" t="n">
        <v>1004356</v>
      </c>
      <c r="B5143" s="38" t="n">
        <v>46295</v>
      </c>
      <c r="C5143" s="39" t="n">
        <v>2</v>
      </c>
      <c r="D5143" s="39" t="s">
        <v>26</v>
      </c>
      <c r="E5143" s="39"/>
      <c r="F5143" s="41" t="n">
        <f aca="false">IF(A5143="","",MATCH(A5143,P_ID,1))</f>
        <v>4356</v>
      </c>
      <c r="G5143" s="41" t="str">
        <f aca="false">IF(A5143="","",INDEX(P_Svc,F5143))</f>
        <v>Standard</v>
      </c>
      <c r="H5143" s="41" t="str">
        <f aca="false">IF(A5143="","",INDEX(P_Zone,F5143))</f>
        <v>South</v>
      </c>
      <c r="I5143" s="41" t="n">
        <f aca="false">IF(A5143="","",IF(D5143="Delivered",IF(B5143&lt;=INDEX(P_Due,F5143),1,0),0))</f>
        <v>1</v>
      </c>
    </row>
    <row r="5144" customFormat="false" ht="15" hidden="false" customHeight="false" outlineLevel="0" collapsed="false">
      <c r="A5144" s="37" t="n">
        <v>1004365</v>
      </c>
      <c r="B5144" s="38" t="n">
        <v>46295</v>
      </c>
      <c r="C5144" s="39" t="n">
        <v>2</v>
      </c>
      <c r="D5144" s="39" t="s">
        <v>26</v>
      </c>
      <c r="E5144" s="39"/>
      <c r="F5144" s="41" t="n">
        <f aca="false">IF(A5144="","",MATCH(A5144,P_ID,1))</f>
        <v>4365</v>
      </c>
      <c r="G5144" s="41" t="str">
        <f aca="false">IF(A5144="","",INDEX(P_Svc,F5144))</f>
        <v>Standard</v>
      </c>
      <c r="H5144" s="41" t="str">
        <f aca="false">IF(A5144="","",INDEX(P_Zone,F5144))</f>
        <v>South</v>
      </c>
      <c r="I5144" s="41" t="n">
        <f aca="false">IF(A5144="","",IF(D5144="Delivered",IF(B5144&lt;=INDEX(P_Due,F5144),1,0),0))</f>
        <v>1</v>
      </c>
    </row>
    <row r="5145" customFormat="false" ht="15" hidden="false" customHeight="false" outlineLevel="0" collapsed="false">
      <c r="A5145" s="37" t="n">
        <v>1004367</v>
      </c>
      <c r="B5145" s="38" t="n">
        <v>46295</v>
      </c>
      <c r="C5145" s="39" t="n">
        <v>2</v>
      </c>
      <c r="D5145" s="39" t="s">
        <v>26</v>
      </c>
      <c r="E5145" s="39"/>
      <c r="F5145" s="41" t="n">
        <f aca="false">IF(A5145="","",MATCH(A5145,P_ID,1))</f>
        <v>4367</v>
      </c>
      <c r="G5145" s="41" t="str">
        <f aca="false">IF(A5145="","",INDEX(P_Svc,F5145))</f>
        <v>Standard</v>
      </c>
      <c r="H5145" s="41" t="str">
        <f aca="false">IF(A5145="","",INDEX(P_Zone,F5145))</f>
        <v>Central</v>
      </c>
      <c r="I5145" s="41" t="n">
        <f aca="false">IF(A5145="","",IF(D5145="Delivered",IF(B5145&lt;=INDEX(P_Due,F5145),1,0),0))</f>
        <v>1</v>
      </c>
    </row>
    <row r="5146" customFormat="false" ht="15" hidden="false" customHeight="false" outlineLevel="0" collapsed="false">
      <c r="A5146" s="37" t="n">
        <v>1004368</v>
      </c>
      <c r="B5146" s="38" t="n">
        <v>46295</v>
      </c>
      <c r="C5146" s="39" t="n">
        <v>2</v>
      </c>
      <c r="D5146" s="39" t="s">
        <v>26</v>
      </c>
      <c r="E5146" s="39"/>
      <c r="F5146" s="41" t="n">
        <f aca="false">IF(A5146="","",MATCH(A5146,P_ID,1))</f>
        <v>4368</v>
      </c>
      <c r="G5146" s="41" t="str">
        <f aca="false">IF(A5146="","",INDEX(P_Svc,F5146))</f>
        <v>Standard</v>
      </c>
      <c r="H5146" s="41" t="str">
        <f aca="false">IF(A5146="","",INDEX(P_Zone,F5146))</f>
        <v>East</v>
      </c>
      <c r="I5146" s="41" t="n">
        <f aca="false">IF(A5146="","",IF(D5146="Delivered",IF(B5146&lt;=INDEX(P_Due,F5146),1,0),0))</f>
        <v>1</v>
      </c>
    </row>
    <row r="5147" customFormat="false" ht="15" hidden="false" customHeight="false" outlineLevel="0" collapsed="false">
      <c r="A5147" s="37" t="n">
        <v>1004372</v>
      </c>
      <c r="B5147" s="38" t="n">
        <v>46295</v>
      </c>
      <c r="C5147" s="39" t="n">
        <v>2</v>
      </c>
      <c r="D5147" s="39" t="s">
        <v>26</v>
      </c>
      <c r="E5147" s="39"/>
      <c r="F5147" s="41" t="n">
        <f aca="false">IF(A5147="","",MATCH(A5147,P_ID,1))</f>
        <v>4372</v>
      </c>
      <c r="G5147" s="41" t="str">
        <f aca="false">IF(A5147="","",INDEX(P_Svc,F5147))</f>
        <v>Economy</v>
      </c>
      <c r="H5147" s="41" t="str">
        <f aca="false">IF(A5147="","",INDEX(P_Zone,F5147))</f>
        <v>North</v>
      </c>
      <c r="I5147" s="41" t="n">
        <f aca="false">IF(A5147="","",IF(D5147="Delivered",IF(B5147&lt;=INDEX(P_Due,F5147),1,0),0))</f>
        <v>1</v>
      </c>
    </row>
    <row r="5148" customFormat="false" ht="15" hidden="false" customHeight="false" outlineLevel="0" collapsed="false">
      <c r="A5148" s="37" t="n">
        <v>1004375</v>
      </c>
      <c r="B5148" s="38" t="n">
        <v>46295</v>
      </c>
      <c r="C5148" s="39" t="n">
        <v>2</v>
      </c>
      <c r="D5148" s="39" t="s">
        <v>26</v>
      </c>
      <c r="E5148" s="39"/>
      <c r="F5148" s="41" t="n">
        <f aca="false">IF(A5148="","",MATCH(A5148,P_ID,1))</f>
        <v>4375</v>
      </c>
      <c r="G5148" s="41" t="str">
        <f aca="false">IF(A5148="","",INDEX(P_Svc,F5148))</f>
        <v>Standard</v>
      </c>
      <c r="H5148" s="41" t="str">
        <f aca="false">IF(A5148="","",INDEX(P_Zone,F5148))</f>
        <v>Central</v>
      </c>
      <c r="I5148" s="41" t="n">
        <f aca="false">IF(A5148="","",IF(D5148="Delivered",IF(B5148&lt;=INDEX(P_Due,F5148),1,0),0))</f>
        <v>1</v>
      </c>
    </row>
    <row r="5149" customFormat="false" ht="15" hidden="false" customHeight="false" outlineLevel="0" collapsed="false">
      <c r="A5149" s="37" t="n">
        <v>1004377</v>
      </c>
      <c r="B5149" s="38" t="n">
        <v>46295</v>
      </c>
      <c r="C5149" s="39" t="n">
        <v>2</v>
      </c>
      <c r="D5149" s="39" t="s">
        <v>26</v>
      </c>
      <c r="E5149" s="39"/>
      <c r="F5149" s="41" t="n">
        <f aca="false">IF(A5149="","",MATCH(A5149,P_ID,1))</f>
        <v>4377</v>
      </c>
      <c r="G5149" s="41" t="str">
        <f aca="false">IF(A5149="","",INDEX(P_Svc,F5149))</f>
        <v>Standard</v>
      </c>
      <c r="H5149" s="41" t="str">
        <f aca="false">IF(A5149="","",INDEX(P_Zone,F5149))</f>
        <v>West</v>
      </c>
      <c r="I5149" s="41" t="n">
        <f aca="false">IF(A5149="","",IF(D5149="Delivered",IF(B5149&lt;=INDEX(P_Due,F5149),1,0),0))</f>
        <v>1</v>
      </c>
    </row>
    <row r="5150" customFormat="false" ht="15" hidden="false" customHeight="false" outlineLevel="0" collapsed="false">
      <c r="A5150" s="37" t="n">
        <v>1004381</v>
      </c>
      <c r="B5150" s="38" t="n">
        <v>46295</v>
      </c>
      <c r="C5150" s="39" t="n">
        <v>2</v>
      </c>
      <c r="D5150" s="39" t="s">
        <v>26</v>
      </c>
      <c r="E5150" s="39"/>
      <c r="F5150" s="41" t="n">
        <f aca="false">IF(A5150="","",MATCH(A5150,P_ID,1))</f>
        <v>4381</v>
      </c>
      <c r="G5150" s="41" t="str">
        <f aca="false">IF(A5150="","",INDEX(P_Svc,F5150))</f>
        <v>Standard</v>
      </c>
      <c r="H5150" s="41" t="str">
        <f aca="false">IF(A5150="","",INDEX(P_Zone,F5150))</f>
        <v>South</v>
      </c>
      <c r="I5150" s="41" t="n">
        <f aca="false">IF(A5150="","",IF(D5150="Delivered",IF(B5150&lt;=INDEX(P_Due,F5150),1,0),0))</f>
        <v>1</v>
      </c>
    </row>
    <row r="5151" customFormat="false" ht="15" hidden="false" customHeight="false" outlineLevel="0" collapsed="false">
      <c r="A5151" s="37" t="n">
        <v>1004383</v>
      </c>
      <c r="B5151" s="38" t="n">
        <v>46295</v>
      </c>
      <c r="C5151" s="39" t="n">
        <v>2</v>
      </c>
      <c r="D5151" s="39" t="s">
        <v>26</v>
      </c>
      <c r="E5151" s="39"/>
      <c r="F5151" s="41" t="n">
        <f aca="false">IF(A5151="","",MATCH(A5151,P_ID,1))</f>
        <v>4383</v>
      </c>
      <c r="G5151" s="41" t="str">
        <f aca="false">IF(A5151="","",INDEX(P_Svc,F5151))</f>
        <v>Standard</v>
      </c>
      <c r="H5151" s="41" t="str">
        <f aca="false">IF(A5151="","",INDEX(P_Zone,F5151))</f>
        <v>East</v>
      </c>
      <c r="I5151" s="41" t="n">
        <f aca="false">IF(A5151="","",IF(D5151="Delivered",IF(B5151&lt;=INDEX(P_Due,F5151),1,0),0))</f>
        <v>1</v>
      </c>
    </row>
    <row r="5152" customFormat="false" ht="15" hidden="false" customHeight="false" outlineLevel="0" collapsed="false">
      <c r="A5152" s="37" t="n">
        <v>1004389</v>
      </c>
      <c r="B5152" s="38" t="n">
        <v>46295</v>
      </c>
      <c r="C5152" s="39" t="n">
        <v>2</v>
      </c>
      <c r="D5152" s="39" t="s">
        <v>26</v>
      </c>
      <c r="E5152" s="39"/>
      <c r="F5152" s="41" t="n">
        <f aca="false">IF(A5152="","",MATCH(A5152,P_ID,1))</f>
        <v>4389</v>
      </c>
      <c r="G5152" s="41" t="str">
        <f aca="false">IF(A5152="","",INDEX(P_Svc,F5152))</f>
        <v>Standard</v>
      </c>
      <c r="H5152" s="41" t="str">
        <f aca="false">IF(A5152="","",INDEX(P_Zone,F5152))</f>
        <v>East</v>
      </c>
      <c r="I5152" s="41" t="n">
        <f aca="false">IF(A5152="","",IF(D5152="Delivered",IF(B5152&lt;=INDEX(P_Due,F5152),1,0),0))</f>
        <v>1</v>
      </c>
    </row>
    <row r="5153" customFormat="false" ht="15" hidden="false" customHeight="false" outlineLevel="0" collapsed="false">
      <c r="A5153" s="37" t="n">
        <v>1004441</v>
      </c>
      <c r="B5153" s="38" t="n">
        <v>46295</v>
      </c>
      <c r="C5153" s="39" t="n">
        <v>2</v>
      </c>
      <c r="D5153" s="39" t="s">
        <v>26</v>
      </c>
      <c r="E5153" s="39"/>
      <c r="F5153" s="41" t="n">
        <f aca="false">IF(A5153="","",MATCH(A5153,P_ID,1))</f>
        <v>4441</v>
      </c>
      <c r="G5153" s="41" t="str">
        <f aca="false">IF(A5153="","",INDEX(P_Svc,F5153))</f>
        <v>Economy</v>
      </c>
      <c r="H5153" s="41" t="str">
        <f aca="false">IF(A5153="","",INDEX(P_Zone,F5153))</f>
        <v>East</v>
      </c>
      <c r="I5153" s="41" t="n">
        <f aca="false">IF(A5153="","",IF(D5153="Delivered",IF(B5153&lt;=INDEX(P_Due,F5153),1,0),0))</f>
        <v>1</v>
      </c>
    </row>
    <row r="5154" customFormat="false" ht="15" hidden="false" customHeight="false" outlineLevel="0" collapsed="false">
      <c r="A5154" s="37" t="n">
        <v>1004445</v>
      </c>
      <c r="B5154" s="38" t="n">
        <v>46295</v>
      </c>
      <c r="C5154" s="39" t="n">
        <v>2</v>
      </c>
      <c r="D5154" s="39" t="s">
        <v>26</v>
      </c>
      <c r="E5154" s="39"/>
      <c r="F5154" s="41" t="n">
        <f aca="false">IF(A5154="","",MATCH(A5154,P_ID,1))</f>
        <v>4445</v>
      </c>
      <c r="G5154" s="41" t="str">
        <f aca="false">IF(A5154="","",INDEX(P_Svc,F5154))</f>
        <v>Standard</v>
      </c>
      <c r="H5154" s="41" t="str">
        <f aca="false">IF(A5154="","",INDEX(P_Zone,F5154))</f>
        <v>North</v>
      </c>
      <c r="I5154" s="41" t="n">
        <f aca="false">IF(A5154="","",IF(D5154="Delivered",IF(B5154&lt;=INDEX(P_Due,F5154),1,0),0))</f>
        <v>1</v>
      </c>
    </row>
    <row r="5155" customFormat="false" ht="15" hidden="false" customHeight="false" outlineLevel="0" collapsed="false">
      <c r="A5155" s="37" t="n">
        <v>1004448</v>
      </c>
      <c r="B5155" s="38" t="n">
        <v>46295</v>
      </c>
      <c r="C5155" s="39" t="n">
        <v>1</v>
      </c>
      <c r="D5155" s="39" t="s">
        <v>26</v>
      </c>
      <c r="E5155" s="39"/>
      <c r="F5155" s="41" t="n">
        <f aca="false">IF(A5155="","",MATCH(A5155,P_ID,1))</f>
        <v>4448</v>
      </c>
      <c r="G5155" s="41" t="str">
        <f aca="false">IF(A5155="","",INDEX(P_Svc,F5155))</f>
        <v>Economy</v>
      </c>
      <c r="H5155" s="41" t="str">
        <f aca="false">IF(A5155="","",INDEX(P_Zone,F5155))</f>
        <v>East</v>
      </c>
      <c r="I5155" s="41" t="n">
        <f aca="false">IF(A5155="","",IF(D5155="Delivered",IF(B5155&lt;=INDEX(P_Due,F5155),1,0),0))</f>
        <v>1</v>
      </c>
    </row>
    <row r="5156" customFormat="false" ht="15" hidden="false" customHeight="false" outlineLevel="0" collapsed="false">
      <c r="A5156" s="37" t="n">
        <v>1004456</v>
      </c>
      <c r="B5156" s="38" t="n">
        <v>46295</v>
      </c>
      <c r="C5156" s="39" t="n">
        <v>2</v>
      </c>
      <c r="D5156" s="39" t="s">
        <v>79</v>
      </c>
      <c r="E5156" s="39" t="s">
        <v>32</v>
      </c>
      <c r="F5156" s="41" t="n">
        <f aca="false">IF(A5156="","",MATCH(A5156,P_ID,1))</f>
        <v>4456</v>
      </c>
      <c r="G5156" s="41" t="str">
        <f aca="false">IF(A5156="","",INDEX(P_Svc,F5156))</f>
        <v>Economy</v>
      </c>
      <c r="H5156" s="41" t="str">
        <f aca="false">IF(A5156="","",INDEX(P_Zone,F5156))</f>
        <v>West</v>
      </c>
      <c r="I5156" s="41" t="n">
        <f aca="false">IF(A5156="","",IF(D5156="Delivered",IF(B5156&lt;=INDEX(P_Due,F5156),1,0),0))</f>
        <v>0</v>
      </c>
    </row>
    <row r="5157" customFormat="false" ht="15" hidden="false" customHeight="false" outlineLevel="0" collapsed="false">
      <c r="A5157" s="37" t="n">
        <v>1004460</v>
      </c>
      <c r="B5157" s="38" t="n">
        <v>46295</v>
      </c>
      <c r="C5157" s="39" t="n">
        <v>2</v>
      </c>
      <c r="D5157" s="39" t="s">
        <v>26</v>
      </c>
      <c r="E5157" s="39"/>
      <c r="F5157" s="41" t="n">
        <f aca="false">IF(A5157="","",MATCH(A5157,P_ID,1))</f>
        <v>4460</v>
      </c>
      <c r="G5157" s="41" t="str">
        <f aca="false">IF(A5157="","",INDEX(P_Svc,F5157))</f>
        <v>Standard</v>
      </c>
      <c r="H5157" s="41" t="str">
        <f aca="false">IF(A5157="","",INDEX(P_Zone,F5157))</f>
        <v>South</v>
      </c>
      <c r="I5157" s="41" t="n">
        <f aca="false">IF(A5157="","",IF(D5157="Delivered",IF(B5157&lt;=INDEX(P_Due,F5157),1,0),0))</f>
        <v>1</v>
      </c>
    </row>
    <row r="5158" customFormat="false" ht="15" hidden="false" customHeight="false" outlineLevel="0" collapsed="false">
      <c r="A5158" s="37" t="n">
        <v>1004487</v>
      </c>
      <c r="B5158" s="38" t="n">
        <v>46295</v>
      </c>
      <c r="C5158" s="39" t="n">
        <v>2</v>
      </c>
      <c r="D5158" s="39" t="s">
        <v>26</v>
      </c>
      <c r="E5158" s="39"/>
      <c r="F5158" s="41" t="n">
        <f aca="false">IF(A5158="","",MATCH(A5158,P_ID,1))</f>
        <v>4487</v>
      </c>
      <c r="G5158" s="41" t="str">
        <f aca="false">IF(A5158="","",INDEX(P_Svc,F5158))</f>
        <v>Standard</v>
      </c>
      <c r="H5158" s="41" t="str">
        <f aca="false">IF(A5158="","",INDEX(P_Zone,F5158))</f>
        <v>North</v>
      </c>
      <c r="I5158" s="41" t="n">
        <f aca="false">IF(A5158="","",IF(D5158="Delivered",IF(B5158&lt;=INDEX(P_Due,F5158),1,0),0))</f>
        <v>1</v>
      </c>
    </row>
    <row r="5159" customFormat="false" ht="15" hidden="false" customHeight="false" outlineLevel="0" collapsed="false">
      <c r="A5159" s="37" t="n">
        <v>1004492</v>
      </c>
      <c r="B5159" s="38" t="n">
        <v>46295</v>
      </c>
      <c r="C5159" s="39" t="n">
        <v>1</v>
      </c>
      <c r="D5159" s="39" t="s">
        <v>26</v>
      </c>
      <c r="E5159" s="39"/>
      <c r="F5159" s="41" t="n">
        <f aca="false">IF(A5159="","",MATCH(A5159,P_ID,1))</f>
        <v>4492</v>
      </c>
      <c r="G5159" s="41" t="str">
        <f aca="false">IF(A5159="","",INDEX(P_Svc,F5159))</f>
        <v>Economy</v>
      </c>
      <c r="H5159" s="41" t="str">
        <f aca="false">IF(A5159="","",INDEX(P_Zone,F5159))</f>
        <v>East</v>
      </c>
      <c r="I5159" s="41" t="n">
        <f aca="false">IF(A5159="","",IF(D5159="Delivered",IF(B5159&lt;=INDEX(P_Due,F5159),1,0),0))</f>
        <v>1</v>
      </c>
    </row>
    <row r="5160" customFormat="false" ht="15" hidden="false" customHeight="false" outlineLevel="0" collapsed="false">
      <c r="A5160" s="37" t="n">
        <v>1004503</v>
      </c>
      <c r="B5160" s="38" t="n">
        <v>46295</v>
      </c>
      <c r="C5160" s="39" t="n">
        <v>2</v>
      </c>
      <c r="D5160" s="39" t="s">
        <v>26</v>
      </c>
      <c r="E5160" s="39"/>
      <c r="F5160" s="41" t="n">
        <f aca="false">IF(A5160="","",MATCH(A5160,P_ID,1))</f>
        <v>4503</v>
      </c>
      <c r="G5160" s="41" t="str">
        <f aca="false">IF(A5160="","",INDEX(P_Svc,F5160))</f>
        <v>Standard</v>
      </c>
      <c r="H5160" s="41" t="str">
        <f aca="false">IF(A5160="","",INDEX(P_Zone,F5160))</f>
        <v>East</v>
      </c>
      <c r="I5160" s="41" t="n">
        <f aca="false">IF(A5160="","",IF(D5160="Delivered",IF(B5160&lt;=INDEX(P_Due,F5160),1,0),0))</f>
        <v>1</v>
      </c>
    </row>
    <row r="5161" customFormat="false" ht="15" hidden="false" customHeight="false" outlineLevel="0" collapsed="false">
      <c r="A5161" s="37" t="n">
        <v>1004524</v>
      </c>
      <c r="B5161" s="38" t="n">
        <v>46295</v>
      </c>
      <c r="C5161" s="39" t="n">
        <v>2</v>
      </c>
      <c r="D5161" s="39" t="s">
        <v>26</v>
      </c>
      <c r="E5161" s="39"/>
      <c r="F5161" s="41" t="n">
        <f aca="false">IF(A5161="","",MATCH(A5161,P_ID,1))</f>
        <v>4524</v>
      </c>
      <c r="G5161" s="41" t="str">
        <f aca="false">IF(A5161="","",INDEX(P_Svc,F5161))</f>
        <v>Standard</v>
      </c>
      <c r="H5161" s="41" t="str">
        <f aca="false">IF(A5161="","",INDEX(P_Zone,F5161))</f>
        <v>Central</v>
      </c>
      <c r="I5161" s="41" t="n">
        <f aca="false">IF(A5161="","",IF(D5161="Delivered",IF(B5161&lt;=INDEX(P_Due,F5161),1,0),0))</f>
        <v>1</v>
      </c>
    </row>
    <row r="5162" customFormat="false" ht="15" hidden="false" customHeight="false" outlineLevel="0" collapsed="false">
      <c r="A5162" s="37" t="n">
        <v>1004530</v>
      </c>
      <c r="B5162" s="38" t="n">
        <v>46295</v>
      </c>
      <c r="C5162" s="39" t="n">
        <v>2</v>
      </c>
      <c r="D5162" s="39" t="s">
        <v>79</v>
      </c>
      <c r="E5162" s="39" t="s">
        <v>32</v>
      </c>
      <c r="F5162" s="41" t="n">
        <f aca="false">IF(A5162="","",MATCH(A5162,P_ID,1))</f>
        <v>4530</v>
      </c>
      <c r="G5162" s="41" t="str">
        <f aca="false">IF(A5162="","",INDEX(P_Svc,F5162))</f>
        <v>Standard</v>
      </c>
      <c r="H5162" s="41" t="str">
        <f aca="false">IF(A5162="","",INDEX(P_Zone,F5162))</f>
        <v>Central</v>
      </c>
      <c r="I5162" s="41" t="n">
        <f aca="false">IF(A5162="","",IF(D5162="Delivered",IF(B5162&lt;=INDEX(P_Due,F5162),1,0),0))</f>
        <v>0</v>
      </c>
    </row>
    <row r="5163" customFormat="false" ht="15" hidden="false" customHeight="false" outlineLevel="0" collapsed="false">
      <c r="A5163" s="37" t="n">
        <v>1004544</v>
      </c>
      <c r="B5163" s="38" t="n">
        <v>46295</v>
      </c>
      <c r="C5163" s="39" t="n">
        <v>1</v>
      </c>
      <c r="D5163" s="39" t="s">
        <v>26</v>
      </c>
      <c r="E5163" s="39"/>
      <c r="F5163" s="41" t="n">
        <f aca="false">IF(A5163="","",MATCH(A5163,P_ID,1))</f>
        <v>4544</v>
      </c>
      <c r="G5163" s="41" t="str">
        <f aca="false">IF(A5163="","",INDEX(P_Svc,F5163))</f>
        <v>Economy</v>
      </c>
      <c r="H5163" s="41" t="str">
        <f aca="false">IF(A5163="","",INDEX(P_Zone,F5163))</f>
        <v>North</v>
      </c>
      <c r="I5163" s="41" t="n">
        <f aca="false">IF(A5163="","",IF(D5163="Delivered",IF(B5163&lt;=INDEX(P_Due,F5163),1,0),0))</f>
        <v>1</v>
      </c>
    </row>
    <row r="5164" customFormat="false" ht="15" hidden="false" customHeight="false" outlineLevel="0" collapsed="false">
      <c r="A5164" s="37" t="n">
        <v>1004547</v>
      </c>
      <c r="B5164" s="38" t="n">
        <v>46295</v>
      </c>
      <c r="C5164" s="39" t="n">
        <v>2</v>
      </c>
      <c r="D5164" s="39" t="s">
        <v>26</v>
      </c>
      <c r="E5164" s="39"/>
      <c r="F5164" s="41" t="n">
        <f aca="false">IF(A5164="","",MATCH(A5164,P_ID,1))</f>
        <v>4547</v>
      </c>
      <c r="G5164" s="41" t="str">
        <f aca="false">IF(A5164="","",INDEX(P_Svc,F5164))</f>
        <v>Standard</v>
      </c>
      <c r="H5164" s="41" t="str">
        <f aca="false">IF(A5164="","",INDEX(P_Zone,F5164))</f>
        <v>South</v>
      </c>
      <c r="I5164" s="41" t="n">
        <f aca="false">IF(A5164="","",IF(D5164="Delivered",IF(B5164&lt;=INDEX(P_Due,F5164),1,0),0))</f>
        <v>1</v>
      </c>
    </row>
    <row r="5165" customFormat="false" ht="15" hidden="false" customHeight="false" outlineLevel="0" collapsed="false">
      <c r="A5165" s="37" t="n">
        <v>1004553</v>
      </c>
      <c r="B5165" s="38" t="n">
        <v>46295</v>
      </c>
      <c r="C5165" s="39" t="n">
        <v>2</v>
      </c>
      <c r="D5165" s="39" t="s">
        <v>26</v>
      </c>
      <c r="E5165" s="39"/>
      <c r="F5165" s="41" t="n">
        <f aca="false">IF(A5165="","",MATCH(A5165,P_ID,1))</f>
        <v>4553</v>
      </c>
      <c r="G5165" s="41" t="str">
        <f aca="false">IF(A5165="","",INDEX(P_Svc,F5165))</f>
        <v>Standard</v>
      </c>
      <c r="H5165" s="41" t="str">
        <f aca="false">IF(A5165="","",INDEX(P_Zone,F5165))</f>
        <v>South</v>
      </c>
      <c r="I5165" s="41" t="n">
        <f aca="false">IF(A5165="","",IF(D5165="Delivered",IF(B5165&lt;=INDEX(P_Due,F5165),1,0),0))</f>
        <v>1</v>
      </c>
    </row>
    <row r="5166" customFormat="false" ht="15" hidden="false" customHeight="false" outlineLevel="0" collapsed="false">
      <c r="A5166" s="37" t="n">
        <v>1004558</v>
      </c>
      <c r="B5166" s="38" t="n">
        <v>46295</v>
      </c>
      <c r="C5166" s="39" t="n">
        <v>1</v>
      </c>
      <c r="D5166" s="39" t="s">
        <v>26</v>
      </c>
      <c r="E5166" s="39"/>
      <c r="F5166" s="41" t="n">
        <f aca="false">IF(A5166="","",MATCH(A5166,P_ID,1))</f>
        <v>4558</v>
      </c>
      <c r="G5166" s="41" t="str">
        <f aca="false">IF(A5166="","",INDEX(P_Svc,F5166))</f>
        <v>Standard</v>
      </c>
      <c r="H5166" s="41" t="str">
        <f aca="false">IF(A5166="","",INDEX(P_Zone,F5166))</f>
        <v>Central</v>
      </c>
      <c r="I5166" s="41" t="n">
        <f aca="false">IF(A5166="","",IF(D5166="Delivered",IF(B5166&lt;=INDEX(P_Due,F5166),1,0),0))</f>
        <v>1</v>
      </c>
    </row>
    <row r="5167" customFormat="false" ht="15" hidden="false" customHeight="false" outlineLevel="0" collapsed="false">
      <c r="A5167" s="37" t="n">
        <v>1004559</v>
      </c>
      <c r="B5167" s="38" t="n">
        <v>46295</v>
      </c>
      <c r="C5167" s="39" t="n">
        <v>1</v>
      </c>
      <c r="D5167" s="39" t="s">
        <v>79</v>
      </c>
      <c r="E5167" s="39" t="s">
        <v>32</v>
      </c>
      <c r="F5167" s="41" t="n">
        <f aca="false">IF(A5167="","",MATCH(A5167,P_ID,1))</f>
        <v>4559</v>
      </c>
      <c r="G5167" s="41" t="str">
        <f aca="false">IF(A5167="","",INDEX(P_Svc,F5167))</f>
        <v>Standard</v>
      </c>
      <c r="H5167" s="41" t="str">
        <f aca="false">IF(A5167="","",INDEX(P_Zone,F5167))</f>
        <v>West</v>
      </c>
      <c r="I5167" s="41" t="n">
        <f aca="false">IF(A5167="","",IF(D5167="Delivered",IF(B5167&lt;=INDEX(P_Due,F5167),1,0),0))</f>
        <v>0</v>
      </c>
    </row>
    <row r="5168" customFormat="false" ht="15" hidden="false" customHeight="false" outlineLevel="0" collapsed="false">
      <c r="A5168" s="37" t="n">
        <v>1004560</v>
      </c>
      <c r="B5168" s="38" t="n">
        <v>46295</v>
      </c>
      <c r="C5168" s="39" t="n">
        <v>1</v>
      </c>
      <c r="D5168" s="39" t="s">
        <v>26</v>
      </c>
      <c r="E5168" s="39"/>
      <c r="F5168" s="41" t="n">
        <f aca="false">IF(A5168="","",MATCH(A5168,P_ID,1))</f>
        <v>4560</v>
      </c>
      <c r="G5168" s="41" t="str">
        <f aca="false">IF(A5168="","",INDEX(P_Svc,F5168))</f>
        <v>Standard</v>
      </c>
      <c r="H5168" s="41" t="str">
        <f aca="false">IF(A5168="","",INDEX(P_Zone,F5168))</f>
        <v>Central</v>
      </c>
      <c r="I5168" s="41" t="n">
        <f aca="false">IF(A5168="","",IF(D5168="Delivered",IF(B5168&lt;=INDEX(P_Due,F5168),1,0),0))</f>
        <v>1</v>
      </c>
    </row>
    <row r="5169" customFormat="false" ht="15" hidden="false" customHeight="false" outlineLevel="0" collapsed="false">
      <c r="A5169" s="37" t="n">
        <v>1004561</v>
      </c>
      <c r="B5169" s="38" t="n">
        <v>46295</v>
      </c>
      <c r="C5169" s="39" t="n">
        <v>1</v>
      </c>
      <c r="D5169" s="39" t="s">
        <v>26</v>
      </c>
      <c r="E5169" s="39"/>
      <c r="F5169" s="41" t="n">
        <f aca="false">IF(A5169="","",MATCH(A5169,P_ID,1))</f>
        <v>4561</v>
      </c>
      <c r="G5169" s="41" t="str">
        <f aca="false">IF(A5169="","",INDEX(P_Svc,F5169))</f>
        <v>Standard</v>
      </c>
      <c r="H5169" s="41" t="str">
        <f aca="false">IF(A5169="","",INDEX(P_Zone,F5169))</f>
        <v>East</v>
      </c>
      <c r="I5169" s="41" t="n">
        <f aca="false">IF(A5169="","",IF(D5169="Delivered",IF(B5169&lt;=INDEX(P_Due,F5169),1,0),0))</f>
        <v>1</v>
      </c>
    </row>
    <row r="5170" customFormat="false" ht="15" hidden="false" customHeight="false" outlineLevel="0" collapsed="false">
      <c r="A5170" s="37" t="n">
        <v>1004562</v>
      </c>
      <c r="B5170" s="38" t="n">
        <v>46295</v>
      </c>
      <c r="C5170" s="39" t="n">
        <v>1</v>
      </c>
      <c r="D5170" s="39" t="s">
        <v>26</v>
      </c>
      <c r="E5170" s="39"/>
      <c r="F5170" s="41" t="n">
        <f aca="false">IF(A5170="","",MATCH(A5170,P_ID,1))</f>
        <v>4562</v>
      </c>
      <c r="G5170" s="41" t="str">
        <f aca="false">IF(A5170="","",INDEX(P_Svc,F5170))</f>
        <v>Standard</v>
      </c>
      <c r="H5170" s="41" t="str">
        <f aca="false">IF(A5170="","",INDEX(P_Zone,F5170))</f>
        <v>South</v>
      </c>
      <c r="I5170" s="41" t="n">
        <f aca="false">IF(A5170="","",IF(D5170="Delivered",IF(B5170&lt;=INDEX(P_Due,F5170),1,0),0))</f>
        <v>1</v>
      </c>
    </row>
    <row r="5171" customFormat="false" ht="15" hidden="false" customHeight="false" outlineLevel="0" collapsed="false">
      <c r="A5171" s="37" t="n">
        <v>1004563</v>
      </c>
      <c r="B5171" s="38" t="n">
        <v>46295</v>
      </c>
      <c r="C5171" s="39" t="n">
        <v>1</v>
      </c>
      <c r="D5171" s="39" t="s">
        <v>26</v>
      </c>
      <c r="E5171" s="39"/>
      <c r="F5171" s="41" t="n">
        <f aca="false">IF(A5171="","",MATCH(A5171,P_ID,1))</f>
        <v>4563</v>
      </c>
      <c r="G5171" s="41" t="str">
        <f aca="false">IF(A5171="","",INDEX(P_Svc,F5171))</f>
        <v>Standard</v>
      </c>
      <c r="H5171" s="41" t="str">
        <f aca="false">IF(A5171="","",INDEX(P_Zone,F5171))</f>
        <v>West</v>
      </c>
      <c r="I5171" s="41" t="n">
        <f aca="false">IF(A5171="","",IF(D5171="Delivered",IF(B5171&lt;=INDEX(P_Due,F5171),1,0),0))</f>
        <v>1</v>
      </c>
    </row>
    <row r="5172" customFormat="false" ht="15" hidden="false" customHeight="false" outlineLevel="0" collapsed="false">
      <c r="A5172" s="37" t="n">
        <v>1004564</v>
      </c>
      <c r="B5172" s="38" t="n">
        <v>46295</v>
      </c>
      <c r="C5172" s="39" t="n">
        <v>1</v>
      </c>
      <c r="D5172" s="39" t="s">
        <v>26</v>
      </c>
      <c r="E5172" s="39"/>
      <c r="F5172" s="41" t="n">
        <f aca="false">IF(A5172="","",MATCH(A5172,P_ID,1))</f>
        <v>4564</v>
      </c>
      <c r="G5172" s="41" t="str">
        <f aca="false">IF(A5172="","",INDEX(P_Svc,F5172))</f>
        <v>Standard</v>
      </c>
      <c r="H5172" s="41" t="str">
        <f aca="false">IF(A5172="","",INDEX(P_Zone,F5172))</f>
        <v>West</v>
      </c>
      <c r="I5172" s="41" t="n">
        <f aca="false">IF(A5172="","",IF(D5172="Delivered",IF(B5172&lt;=INDEX(P_Due,F5172),1,0),0))</f>
        <v>1</v>
      </c>
    </row>
    <row r="5173" customFormat="false" ht="15" hidden="false" customHeight="false" outlineLevel="0" collapsed="false">
      <c r="A5173" s="37" t="n">
        <v>1004565</v>
      </c>
      <c r="B5173" s="38" t="n">
        <v>46295</v>
      </c>
      <c r="C5173" s="39" t="n">
        <v>1</v>
      </c>
      <c r="D5173" s="39" t="s">
        <v>26</v>
      </c>
      <c r="E5173" s="39"/>
      <c r="F5173" s="41" t="n">
        <f aca="false">IF(A5173="","",MATCH(A5173,P_ID,1))</f>
        <v>4565</v>
      </c>
      <c r="G5173" s="41" t="str">
        <f aca="false">IF(A5173="","",INDEX(P_Svc,F5173))</f>
        <v>Standard</v>
      </c>
      <c r="H5173" s="41" t="str">
        <f aca="false">IF(A5173="","",INDEX(P_Zone,F5173))</f>
        <v>East</v>
      </c>
      <c r="I5173" s="41" t="n">
        <f aca="false">IF(A5173="","",IF(D5173="Delivered",IF(B5173&lt;=INDEX(P_Due,F5173),1,0),0))</f>
        <v>1</v>
      </c>
    </row>
    <row r="5174" customFormat="false" ht="15" hidden="false" customHeight="false" outlineLevel="0" collapsed="false">
      <c r="A5174" s="37" t="n">
        <v>1004566</v>
      </c>
      <c r="B5174" s="38" t="n">
        <v>46295</v>
      </c>
      <c r="C5174" s="39" t="n">
        <v>1</v>
      </c>
      <c r="D5174" s="39" t="s">
        <v>79</v>
      </c>
      <c r="E5174" s="39" t="s">
        <v>32</v>
      </c>
      <c r="F5174" s="41" t="n">
        <f aca="false">IF(A5174="","",MATCH(A5174,P_ID,1))</f>
        <v>4566</v>
      </c>
      <c r="G5174" s="41" t="str">
        <f aca="false">IF(A5174="","",INDEX(P_Svc,F5174))</f>
        <v>Standard</v>
      </c>
      <c r="H5174" s="41" t="str">
        <f aca="false">IF(A5174="","",INDEX(P_Zone,F5174))</f>
        <v>East</v>
      </c>
      <c r="I5174" s="41" t="n">
        <f aca="false">IF(A5174="","",IF(D5174="Delivered",IF(B5174&lt;=INDEX(P_Due,F5174),1,0),0))</f>
        <v>0</v>
      </c>
    </row>
    <row r="5175" customFormat="false" ht="15" hidden="false" customHeight="false" outlineLevel="0" collapsed="false">
      <c r="A5175" s="37" t="n">
        <v>1004569</v>
      </c>
      <c r="B5175" s="38" t="n">
        <v>46295</v>
      </c>
      <c r="C5175" s="39" t="n">
        <v>1</v>
      </c>
      <c r="D5175" s="39" t="s">
        <v>26</v>
      </c>
      <c r="E5175" s="39"/>
      <c r="F5175" s="41" t="n">
        <f aca="false">IF(A5175="","",MATCH(A5175,P_ID,1))</f>
        <v>4569</v>
      </c>
      <c r="G5175" s="41" t="str">
        <f aca="false">IF(A5175="","",INDEX(P_Svc,F5175))</f>
        <v>Standard</v>
      </c>
      <c r="H5175" s="41" t="str">
        <f aca="false">IF(A5175="","",INDEX(P_Zone,F5175))</f>
        <v>West</v>
      </c>
      <c r="I5175" s="41" t="n">
        <f aca="false">IF(A5175="","",IF(D5175="Delivered",IF(B5175&lt;=INDEX(P_Due,F5175),1,0),0))</f>
        <v>1</v>
      </c>
    </row>
    <row r="5176" customFormat="false" ht="15" hidden="false" customHeight="false" outlineLevel="0" collapsed="false">
      <c r="A5176" s="37" t="n">
        <v>1004570</v>
      </c>
      <c r="B5176" s="38" t="n">
        <v>46295</v>
      </c>
      <c r="C5176" s="39" t="n">
        <v>1</v>
      </c>
      <c r="D5176" s="39" t="s">
        <v>26</v>
      </c>
      <c r="E5176" s="39"/>
      <c r="F5176" s="41" t="n">
        <f aca="false">IF(A5176="","",MATCH(A5176,P_ID,1))</f>
        <v>4570</v>
      </c>
      <c r="G5176" s="41" t="str">
        <f aca="false">IF(A5176="","",INDEX(P_Svc,F5176))</f>
        <v>Economy</v>
      </c>
      <c r="H5176" s="41" t="str">
        <f aca="false">IF(A5176="","",INDEX(P_Zone,F5176))</f>
        <v>East</v>
      </c>
      <c r="I5176" s="41" t="n">
        <f aca="false">IF(A5176="","",IF(D5176="Delivered",IF(B5176&lt;=INDEX(P_Due,F5176),1,0),0))</f>
        <v>1</v>
      </c>
    </row>
    <row r="5177" customFormat="false" ht="15" hidden="false" customHeight="false" outlineLevel="0" collapsed="false">
      <c r="A5177" s="37" t="n">
        <v>1004571</v>
      </c>
      <c r="B5177" s="38" t="n">
        <v>46295</v>
      </c>
      <c r="C5177" s="39" t="n">
        <v>1</v>
      </c>
      <c r="D5177" s="39" t="s">
        <v>26</v>
      </c>
      <c r="E5177" s="39"/>
      <c r="F5177" s="41" t="n">
        <f aca="false">IF(A5177="","",MATCH(A5177,P_ID,1))</f>
        <v>4571</v>
      </c>
      <c r="G5177" s="41" t="str">
        <f aca="false">IF(A5177="","",INDEX(P_Svc,F5177))</f>
        <v>Standard</v>
      </c>
      <c r="H5177" s="41" t="str">
        <f aca="false">IF(A5177="","",INDEX(P_Zone,F5177))</f>
        <v>North</v>
      </c>
      <c r="I5177" s="41" t="n">
        <f aca="false">IF(A5177="","",IF(D5177="Delivered",IF(B5177&lt;=INDEX(P_Due,F5177),1,0),0))</f>
        <v>1</v>
      </c>
    </row>
    <row r="5178" customFormat="false" ht="15" hidden="false" customHeight="false" outlineLevel="0" collapsed="false">
      <c r="A5178" s="37" t="n">
        <v>1004572</v>
      </c>
      <c r="B5178" s="38" t="n">
        <v>46295</v>
      </c>
      <c r="C5178" s="39" t="n">
        <v>1</v>
      </c>
      <c r="D5178" s="39" t="s">
        <v>26</v>
      </c>
      <c r="E5178" s="39"/>
      <c r="F5178" s="41" t="n">
        <f aca="false">IF(A5178="","",MATCH(A5178,P_ID,1))</f>
        <v>4572</v>
      </c>
      <c r="G5178" s="41" t="str">
        <f aca="false">IF(A5178="","",INDEX(P_Svc,F5178))</f>
        <v>Standard</v>
      </c>
      <c r="H5178" s="41" t="str">
        <f aca="false">IF(A5178="","",INDEX(P_Zone,F5178))</f>
        <v>North</v>
      </c>
      <c r="I5178" s="41" t="n">
        <f aca="false">IF(A5178="","",IF(D5178="Delivered",IF(B5178&lt;=INDEX(P_Due,F5178),1,0),0))</f>
        <v>1</v>
      </c>
    </row>
    <row r="5179" customFormat="false" ht="15" hidden="false" customHeight="false" outlineLevel="0" collapsed="false">
      <c r="A5179" s="37" t="n">
        <v>1004573</v>
      </c>
      <c r="B5179" s="38" t="n">
        <v>46295</v>
      </c>
      <c r="C5179" s="39" t="n">
        <v>1</v>
      </c>
      <c r="D5179" s="39" t="s">
        <v>26</v>
      </c>
      <c r="E5179" s="39"/>
      <c r="F5179" s="41" t="n">
        <f aca="false">IF(A5179="","",MATCH(A5179,P_ID,1))</f>
        <v>4573</v>
      </c>
      <c r="G5179" s="41" t="str">
        <f aca="false">IF(A5179="","",INDEX(P_Svc,F5179))</f>
        <v>Standard</v>
      </c>
      <c r="H5179" s="41" t="str">
        <f aca="false">IF(A5179="","",INDEX(P_Zone,F5179))</f>
        <v>Central</v>
      </c>
      <c r="I5179" s="41" t="n">
        <f aca="false">IF(A5179="","",IF(D5179="Delivered",IF(B5179&lt;=INDEX(P_Due,F5179),1,0),0))</f>
        <v>1</v>
      </c>
    </row>
    <row r="5180" customFormat="false" ht="15" hidden="false" customHeight="false" outlineLevel="0" collapsed="false">
      <c r="A5180" s="37" t="n">
        <v>1004574</v>
      </c>
      <c r="B5180" s="38" t="n">
        <v>46295</v>
      </c>
      <c r="C5180" s="39" t="n">
        <v>1</v>
      </c>
      <c r="D5180" s="39" t="s">
        <v>26</v>
      </c>
      <c r="E5180" s="39"/>
      <c r="F5180" s="41" t="n">
        <f aca="false">IF(A5180="","",MATCH(A5180,P_ID,1))</f>
        <v>4574</v>
      </c>
      <c r="G5180" s="41" t="str">
        <f aca="false">IF(A5180="","",INDEX(P_Svc,F5180))</f>
        <v>Standard</v>
      </c>
      <c r="H5180" s="41" t="str">
        <f aca="false">IF(A5180="","",INDEX(P_Zone,F5180))</f>
        <v>South</v>
      </c>
      <c r="I5180" s="41" t="n">
        <f aca="false">IF(A5180="","",IF(D5180="Delivered",IF(B5180&lt;=INDEX(P_Due,F5180),1,0),0))</f>
        <v>1</v>
      </c>
    </row>
    <row r="5181" customFormat="false" ht="15" hidden="false" customHeight="false" outlineLevel="0" collapsed="false">
      <c r="A5181" s="37" t="n">
        <v>1004575</v>
      </c>
      <c r="B5181" s="38" t="n">
        <v>46295</v>
      </c>
      <c r="C5181" s="39" t="n">
        <v>1</v>
      </c>
      <c r="D5181" s="39" t="s">
        <v>26</v>
      </c>
      <c r="E5181" s="39"/>
      <c r="F5181" s="41" t="n">
        <f aca="false">IF(A5181="","",MATCH(A5181,P_ID,1))</f>
        <v>4575</v>
      </c>
      <c r="G5181" s="41" t="str">
        <f aca="false">IF(A5181="","",INDEX(P_Svc,F5181))</f>
        <v>Standard</v>
      </c>
      <c r="H5181" s="41" t="str">
        <f aca="false">IF(A5181="","",INDEX(P_Zone,F5181))</f>
        <v>South</v>
      </c>
      <c r="I5181" s="41" t="n">
        <f aca="false">IF(A5181="","",IF(D5181="Delivered",IF(B5181&lt;=INDEX(P_Due,F5181),1,0),0))</f>
        <v>1</v>
      </c>
    </row>
    <row r="5182" customFormat="false" ht="15" hidden="false" customHeight="false" outlineLevel="0" collapsed="false">
      <c r="A5182" s="37" t="n">
        <v>1004576</v>
      </c>
      <c r="B5182" s="38" t="n">
        <v>46295</v>
      </c>
      <c r="C5182" s="39" t="n">
        <v>1</v>
      </c>
      <c r="D5182" s="39" t="s">
        <v>26</v>
      </c>
      <c r="E5182" s="39"/>
      <c r="F5182" s="41" t="n">
        <f aca="false">IF(A5182="","",MATCH(A5182,P_ID,1))</f>
        <v>4576</v>
      </c>
      <c r="G5182" s="41" t="str">
        <f aca="false">IF(A5182="","",INDEX(P_Svc,F5182))</f>
        <v>Standard</v>
      </c>
      <c r="H5182" s="41" t="str">
        <f aca="false">IF(A5182="","",INDEX(P_Zone,F5182))</f>
        <v>East</v>
      </c>
      <c r="I5182" s="41" t="n">
        <f aca="false">IF(A5182="","",IF(D5182="Delivered",IF(B5182&lt;=INDEX(P_Due,F5182),1,0),0))</f>
        <v>1</v>
      </c>
    </row>
    <row r="5183" customFormat="false" ht="15" hidden="false" customHeight="false" outlineLevel="0" collapsed="false">
      <c r="A5183" s="37" t="n">
        <v>1004577</v>
      </c>
      <c r="B5183" s="38" t="n">
        <v>46295</v>
      </c>
      <c r="C5183" s="39" t="n">
        <v>1</v>
      </c>
      <c r="D5183" s="39" t="s">
        <v>26</v>
      </c>
      <c r="E5183" s="39"/>
      <c r="F5183" s="41" t="n">
        <f aca="false">IF(A5183="","",MATCH(A5183,P_ID,1))</f>
        <v>4577</v>
      </c>
      <c r="G5183" s="41" t="str">
        <f aca="false">IF(A5183="","",INDEX(P_Svc,F5183))</f>
        <v>Standard</v>
      </c>
      <c r="H5183" s="41" t="str">
        <f aca="false">IF(A5183="","",INDEX(P_Zone,F5183))</f>
        <v>West</v>
      </c>
      <c r="I5183" s="41" t="n">
        <f aca="false">IF(A5183="","",IF(D5183="Delivered",IF(B5183&lt;=INDEX(P_Due,F5183),1,0),0))</f>
        <v>1</v>
      </c>
    </row>
    <row r="5184" customFormat="false" ht="15" hidden="false" customHeight="false" outlineLevel="0" collapsed="false">
      <c r="A5184" s="37" t="n">
        <v>1004578</v>
      </c>
      <c r="B5184" s="38" t="n">
        <v>46295</v>
      </c>
      <c r="C5184" s="39" t="n">
        <v>1</v>
      </c>
      <c r="D5184" s="39" t="s">
        <v>26</v>
      </c>
      <c r="E5184" s="39"/>
      <c r="F5184" s="41" t="n">
        <f aca="false">IF(A5184="","",MATCH(A5184,P_ID,1))</f>
        <v>4578</v>
      </c>
      <c r="G5184" s="41" t="str">
        <f aca="false">IF(A5184="","",INDEX(P_Svc,F5184))</f>
        <v>Standard</v>
      </c>
      <c r="H5184" s="41" t="str">
        <f aca="false">IF(A5184="","",INDEX(P_Zone,F5184))</f>
        <v>North</v>
      </c>
      <c r="I5184" s="41" t="n">
        <f aca="false">IF(A5184="","",IF(D5184="Delivered",IF(B5184&lt;=INDEX(P_Due,F5184),1,0),0))</f>
        <v>1</v>
      </c>
    </row>
    <row r="5185" customFormat="false" ht="15" hidden="false" customHeight="false" outlineLevel="0" collapsed="false">
      <c r="A5185" s="37" t="n">
        <v>1004579</v>
      </c>
      <c r="B5185" s="38" t="n">
        <v>46295</v>
      </c>
      <c r="C5185" s="39" t="n">
        <v>1</v>
      </c>
      <c r="D5185" s="39" t="s">
        <v>26</v>
      </c>
      <c r="E5185" s="39"/>
      <c r="F5185" s="41" t="n">
        <f aca="false">IF(A5185="","",MATCH(A5185,P_ID,1))</f>
        <v>4579</v>
      </c>
      <c r="G5185" s="41" t="str">
        <f aca="false">IF(A5185="","",INDEX(P_Svc,F5185))</f>
        <v>Economy</v>
      </c>
      <c r="H5185" s="41" t="str">
        <f aca="false">IF(A5185="","",INDEX(P_Zone,F5185))</f>
        <v>South</v>
      </c>
      <c r="I5185" s="41" t="n">
        <f aca="false">IF(A5185="","",IF(D5185="Delivered",IF(B5185&lt;=INDEX(P_Due,F5185),1,0),0))</f>
        <v>1</v>
      </c>
    </row>
    <row r="5186" customFormat="false" ht="15" hidden="false" customHeight="false" outlineLevel="0" collapsed="false">
      <c r="A5186" s="37" t="n">
        <v>1004580</v>
      </c>
      <c r="B5186" s="38" t="n">
        <v>46295</v>
      </c>
      <c r="C5186" s="39" t="n">
        <v>1</v>
      </c>
      <c r="D5186" s="39" t="s">
        <v>79</v>
      </c>
      <c r="E5186" s="39" t="s">
        <v>32</v>
      </c>
      <c r="F5186" s="41" t="n">
        <f aca="false">IF(A5186="","",MATCH(A5186,P_ID,1))</f>
        <v>4580</v>
      </c>
      <c r="G5186" s="41" t="str">
        <f aca="false">IF(A5186="","",INDEX(P_Svc,F5186))</f>
        <v>Standard</v>
      </c>
      <c r="H5186" s="41" t="str">
        <f aca="false">IF(A5186="","",INDEX(P_Zone,F5186))</f>
        <v>West</v>
      </c>
      <c r="I5186" s="41" t="n">
        <f aca="false">IF(A5186="","",IF(D5186="Delivered",IF(B5186&lt;=INDEX(P_Due,F5186),1,0),0))</f>
        <v>0</v>
      </c>
    </row>
    <row r="5187" customFormat="false" ht="15" hidden="false" customHeight="false" outlineLevel="0" collapsed="false">
      <c r="A5187" s="37" t="n">
        <v>1004581</v>
      </c>
      <c r="B5187" s="38" t="n">
        <v>46295</v>
      </c>
      <c r="C5187" s="39" t="n">
        <v>1</v>
      </c>
      <c r="D5187" s="39" t="s">
        <v>26</v>
      </c>
      <c r="E5187" s="39"/>
      <c r="F5187" s="41" t="n">
        <f aca="false">IF(A5187="","",MATCH(A5187,P_ID,1))</f>
        <v>4581</v>
      </c>
      <c r="G5187" s="41" t="str">
        <f aca="false">IF(A5187="","",INDEX(P_Svc,F5187))</f>
        <v>Standard</v>
      </c>
      <c r="H5187" s="41" t="str">
        <f aca="false">IF(A5187="","",INDEX(P_Zone,F5187))</f>
        <v>Central</v>
      </c>
      <c r="I5187" s="41" t="n">
        <f aca="false">IF(A5187="","",IF(D5187="Delivered",IF(B5187&lt;=INDEX(P_Due,F5187),1,0),0))</f>
        <v>1</v>
      </c>
    </row>
    <row r="5188" customFormat="false" ht="15" hidden="false" customHeight="false" outlineLevel="0" collapsed="false">
      <c r="A5188" s="37" t="n">
        <v>1004582</v>
      </c>
      <c r="B5188" s="38" t="n">
        <v>46295</v>
      </c>
      <c r="C5188" s="39" t="n">
        <v>1</v>
      </c>
      <c r="D5188" s="39" t="s">
        <v>26</v>
      </c>
      <c r="E5188" s="39"/>
      <c r="F5188" s="41" t="n">
        <f aca="false">IF(A5188="","",MATCH(A5188,P_ID,1))</f>
        <v>4582</v>
      </c>
      <c r="G5188" s="41" t="str">
        <f aca="false">IF(A5188="","",INDEX(P_Svc,F5188))</f>
        <v>Standard</v>
      </c>
      <c r="H5188" s="41" t="str">
        <f aca="false">IF(A5188="","",INDEX(P_Zone,F5188))</f>
        <v>Central</v>
      </c>
      <c r="I5188" s="41" t="n">
        <f aca="false">IF(A5188="","",IF(D5188="Delivered",IF(B5188&lt;=INDEX(P_Due,F5188),1,0),0))</f>
        <v>1</v>
      </c>
    </row>
    <row r="5189" customFormat="false" ht="15" hidden="false" customHeight="false" outlineLevel="0" collapsed="false">
      <c r="A5189" s="37" t="n">
        <v>1004583</v>
      </c>
      <c r="B5189" s="38" t="n">
        <v>46295</v>
      </c>
      <c r="C5189" s="39" t="n">
        <v>1</v>
      </c>
      <c r="D5189" s="39" t="s">
        <v>26</v>
      </c>
      <c r="E5189" s="39"/>
      <c r="F5189" s="41" t="n">
        <f aca="false">IF(A5189="","",MATCH(A5189,P_ID,1))</f>
        <v>4583</v>
      </c>
      <c r="G5189" s="41" t="str">
        <f aca="false">IF(A5189="","",INDEX(P_Svc,F5189))</f>
        <v>Standard</v>
      </c>
      <c r="H5189" s="41" t="str">
        <f aca="false">IF(A5189="","",INDEX(P_Zone,F5189))</f>
        <v>South</v>
      </c>
      <c r="I5189" s="41" t="n">
        <f aca="false">IF(A5189="","",IF(D5189="Delivered",IF(B5189&lt;=INDEX(P_Due,F5189),1,0),0))</f>
        <v>1</v>
      </c>
    </row>
    <row r="5190" customFormat="false" ht="15" hidden="false" customHeight="false" outlineLevel="0" collapsed="false">
      <c r="A5190" s="37" t="n">
        <v>1004584</v>
      </c>
      <c r="B5190" s="38" t="n">
        <v>46295</v>
      </c>
      <c r="C5190" s="39" t="n">
        <v>1</v>
      </c>
      <c r="D5190" s="39" t="s">
        <v>26</v>
      </c>
      <c r="E5190" s="39"/>
      <c r="F5190" s="41" t="n">
        <f aca="false">IF(A5190="","",MATCH(A5190,P_ID,1))</f>
        <v>4584</v>
      </c>
      <c r="G5190" s="41" t="str">
        <f aca="false">IF(A5190="","",INDEX(P_Svc,F5190))</f>
        <v>Standard</v>
      </c>
      <c r="H5190" s="41" t="str">
        <f aca="false">IF(A5190="","",INDEX(P_Zone,F5190))</f>
        <v>Central</v>
      </c>
      <c r="I5190" s="41" t="n">
        <f aca="false">IF(A5190="","",IF(D5190="Delivered",IF(B5190&lt;=INDEX(P_Due,F5190),1,0),0))</f>
        <v>1</v>
      </c>
    </row>
    <row r="5191" customFormat="false" ht="15" hidden="false" customHeight="false" outlineLevel="0" collapsed="false">
      <c r="A5191" s="37" t="n">
        <v>1004585</v>
      </c>
      <c r="B5191" s="38" t="n">
        <v>46295</v>
      </c>
      <c r="C5191" s="39" t="n">
        <v>1</v>
      </c>
      <c r="D5191" s="39" t="s">
        <v>26</v>
      </c>
      <c r="E5191" s="39"/>
      <c r="F5191" s="41" t="n">
        <f aca="false">IF(A5191="","",MATCH(A5191,P_ID,1))</f>
        <v>4585</v>
      </c>
      <c r="G5191" s="41" t="str">
        <f aca="false">IF(A5191="","",INDEX(P_Svc,F5191))</f>
        <v>Economy</v>
      </c>
      <c r="H5191" s="41" t="str">
        <f aca="false">IF(A5191="","",INDEX(P_Zone,F5191))</f>
        <v>North</v>
      </c>
      <c r="I5191" s="41" t="n">
        <f aca="false">IF(A5191="","",IF(D5191="Delivered",IF(B5191&lt;=INDEX(P_Due,F5191),1,0),0))</f>
        <v>1</v>
      </c>
    </row>
    <row r="5192" customFormat="false" ht="15" hidden="false" customHeight="false" outlineLevel="0" collapsed="false">
      <c r="A5192" s="37" t="n">
        <v>1004586</v>
      </c>
      <c r="B5192" s="38" t="n">
        <v>46295</v>
      </c>
      <c r="C5192" s="39" t="n">
        <v>1</v>
      </c>
      <c r="D5192" s="39" t="s">
        <v>26</v>
      </c>
      <c r="E5192" s="39"/>
      <c r="F5192" s="41" t="n">
        <f aca="false">IF(A5192="","",MATCH(A5192,P_ID,1))</f>
        <v>4586</v>
      </c>
      <c r="G5192" s="41" t="str">
        <f aca="false">IF(A5192="","",INDEX(P_Svc,F5192))</f>
        <v>Standard</v>
      </c>
      <c r="H5192" s="41" t="str">
        <f aca="false">IF(A5192="","",INDEX(P_Zone,F5192))</f>
        <v>West</v>
      </c>
      <c r="I5192" s="41" t="n">
        <f aca="false">IF(A5192="","",IF(D5192="Delivered",IF(B5192&lt;=INDEX(P_Due,F5192),1,0),0))</f>
        <v>1</v>
      </c>
    </row>
    <row r="5193" customFormat="false" ht="15" hidden="false" customHeight="false" outlineLevel="0" collapsed="false">
      <c r="A5193" s="37" t="n">
        <v>1004587</v>
      </c>
      <c r="B5193" s="38" t="n">
        <v>46295</v>
      </c>
      <c r="C5193" s="39" t="n">
        <v>1</v>
      </c>
      <c r="D5193" s="39" t="s">
        <v>26</v>
      </c>
      <c r="E5193" s="39"/>
      <c r="F5193" s="41" t="n">
        <f aca="false">IF(A5193="","",MATCH(A5193,P_ID,1))</f>
        <v>4587</v>
      </c>
      <c r="G5193" s="41" t="str">
        <f aca="false">IF(A5193="","",INDEX(P_Svc,F5193))</f>
        <v>Standard</v>
      </c>
      <c r="H5193" s="41" t="str">
        <f aca="false">IF(A5193="","",INDEX(P_Zone,F5193))</f>
        <v>North</v>
      </c>
      <c r="I5193" s="41" t="n">
        <f aca="false">IF(A5193="","",IF(D5193="Delivered",IF(B5193&lt;=INDEX(P_Due,F5193),1,0),0))</f>
        <v>1</v>
      </c>
    </row>
    <row r="5194" customFormat="false" ht="15" hidden="false" customHeight="false" outlineLevel="0" collapsed="false">
      <c r="A5194" s="37" t="n">
        <v>1004588</v>
      </c>
      <c r="B5194" s="38" t="n">
        <v>46295</v>
      </c>
      <c r="C5194" s="39" t="n">
        <v>1</v>
      </c>
      <c r="D5194" s="39" t="s">
        <v>26</v>
      </c>
      <c r="E5194" s="39"/>
      <c r="F5194" s="41" t="n">
        <f aca="false">IF(A5194="","",MATCH(A5194,P_ID,1))</f>
        <v>4588</v>
      </c>
      <c r="G5194" s="41" t="str">
        <f aca="false">IF(A5194="","",INDEX(P_Svc,F5194))</f>
        <v>Standard</v>
      </c>
      <c r="H5194" s="41" t="str">
        <f aca="false">IF(A5194="","",INDEX(P_Zone,F5194))</f>
        <v>North</v>
      </c>
      <c r="I5194" s="41" t="n">
        <f aca="false">IF(A5194="","",IF(D5194="Delivered",IF(B5194&lt;=INDEX(P_Due,F5194),1,0),0))</f>
        <v>1</v>
      </c>
    </row>
    <row r="5195" customFormat="false" ht="15" hidden="false" customHeight="false" outlineLevel="0" collapsed="false">
      <c r="A5195" s="37" t="n">
        <v>1004591</v>
      </c>
      <c r="B5195" s="38" t="n">
        <v>46295</v>
      </c>
      <c r="C5195" s="39" t="n">
        <v>1</v>
      </c>
      <c r="D5195" s="39" t="s">
        <v>26</v>
      </c>
      <c r="E5195" s="39"/>
      <c r="F5195" s="41" t="n">
        <f aca="false">IF(A5195="","",MATCH(A5195,P_ID,1))</f>
        <v>4591</v>
      </c>
      <c r="G5195" s="41" t="str">
        <f aca="false">IF(A5195="","",INDEX(P_Svc,F5195))</f>
        <v>Standard</v>
      </c>
      <c r="H5195" s="41" t="str">
        <f aca="false">IF(A5195="","",INDEX(P_Zone,F5195))</f>
        <v>North</v>
      </c>
      <c r="I5195" s="41" t="n">
        <f aca="false">IF(A5195="","",IF(D5195="Delivered",IF(B5195&lt;=INDEX(P_Due,F5195),1,0),0))</f>
        <v>1</v>
      </c>
    </row>
    <row r="5196" customFormat="false" ht="15" hidden="false" customHeight="false" outlineLevel="0" collapsed="false">
      <c r="A5196" s="37" t="n">
        <v>1004592</v>
      </c>
      <c r="B5196" s="38" t="n">
        <v>46295</v>
      </c>
      <c r="C5196" s="39" t="n">
        <v>1</v>
      </c>
      <c r="D5196" s="39" t="s">
        <v>26</v>
      </c>
      <c r="E5196" s="39"/>
      <c r="F5196" s="41" t="n">
        <f aca="false">IF(A5196="","",MATCH(A5196,P_ID,1))</f>
        <v>4592</v>
      </c>
      <c r="G5196" s="41" t="str">
        <f aca="false">IF(A5196="","",INDEX(P_Svc,F5196))</f>
        <v>Standard</v>
      </c>
      <c r="H5196" s="41" t="str">
        <f aca="false">IF(A5196="","",INDEX(P_Zone,F5196))</f>
        <v>East</v>
      </c>
      <c r="I5196" s="41" t="n">
        <f aca="false">IF(A5196="","",IF(D5196="Delivered",IF(B5196&lt;=INDEX(P_Due,F5196),1,0),0))</f>
        <v>1</v>
      </c>
    </row>
    <row r="5197" customFormat="false" ht="15" hidden="false" customHeight="false" outlineLevel="0" collapsed="false">
      <c r="A5197" s="37" t="n">
        <v>1004593</v>
      </c>
      <c r="B5197" s="38" t="n">
        <v>46295</v>
      </c>
      <c r="C5197" s="39" t="n">
        <v>1</v>
      </c>
      <c r="D5197" s="39" t="s">
        <v>26</v>
      </c>
      <c r="E5197" s="39"/>
      <c r="F5197" s="41" t="n">
        <f aca="false">IF(A5197="","",MATCH(A5197,P_ID,1))</f>
        <v>4593</v>
      </c>
      <c r="G5197" s="41" t="str">
        <f aca="false">IF(A5197="","",INDEX(P_Svc,F5197))</f>
        <v>Standard</v>
      </c>
      <c r="H5197" s="41" t="str">
        <f aca="false">IF(A5197="","",INDEX(P_Zone,F5197))</f>
        <v>North</v>
      </c>
      <c r="I5197" s="41" t="n">
        <f aca="false">IF(A5197="","",IF(D5197="Delivered",IF(B5197&lt;=INDEX(P_Due,F5197),1,0),0))</f>
        <v>1</v>
      </c>
    </row>
    <row r="5198" customFormat="false" ht="15" hidden="false" customHeight="false" outlineLevel="0" collapsed="false">
      <c r="A5198" s="37" t="n">
        <v>1004594</v>
      </c>
      <c r="B5198" s="38" t="n">
        <v>46295</v>
      </c>
      <c r="C5198" s="39" t="n">
        <v>1</v>
      </c>
      <c r="D5198" s="39" t="s">
        <v>26</v>
      </c>
      <c r="E5198" s="39"/>
      <c r="F5198" s="41" t="n">
        <f aca="false">IF(A5198="","",MATCH(A5198,P_ID,1))</f>
        <v>4594</v>
      </c>
      <c r="G5198" s="41" t="str">
        <f aca="false">IF(A5198="","",INDEX(P_Svc,F5198))</f>
        <v>Standard</v>
      </c>
      <c r="H5198" s="41" t="str">
        <f aca="false">IF(A5198="","",INDEX(P_Zone,F5198))</f>
        <v>Central</v>
      </c>
      <c r="I5198" s="41" t="n">
        <f aca="false">IF(A5198="","",IF(D5198="Delivered",IF(B5198&lt;=INDEX(P_Due,F5198),1,0),0))</f>
        <v>1</v>
      </c>
    </row>
    <row r="5199" customFormat="false" ht="15" hidden="false" customHeight="false" outlineLevel="0" collapsed="false">
      <c r="A5199" s="37" t="n">
        <v>1004597</v>
      </c>
      <c r="B5199" s="38" t="n">
        <v>46295</v>
      </c>
      <c r="C5199" s="39" t="n">
        <v>1</v>
      </c>
      <c r="D5199" s="39" t="s">
        <v>79</v>
      </c>
      <c r="E5199" s="39" t="s">
        <v>32</v>
      </c>
      <c r="F5199" s="41" t="n">
        <f aca="false">IF(A5199="","",MATCH(A5199,P_ID,1))</f>
        <v>4597</v>
      </c>
      <c r="G5199" s="41" t="str">
        <f aca="false">IF(A5199="","",INDEX(P_Svc,F5199))</f>
        <v>Standard</v>
      </c>
      <c r="H5199" s="41" t="str">
        <f aca="false">IF(A5199="","",INDEX(P_Zone,F5199))</f>
        <v>North</v>
      </c>
      <c r="I5199" s="41" t="n">
        <f aca="false">IF(A5199="","",IF(D5199="Delivered",IF(B5199&lt;=INDEX(P_Due,F5199),1,0),0))</f>
        <v>0</v>
      </c>
    </row>
    <row r="5200" customFormat="false" ht="15" hidden="false" customHeight="false" outlineLevel="0" collapsed="false">
      <c r="A5200" s="37" t="n">
        <v>1004599</v>
      </c>
      <c r="B5200" s="38" t="n">
        <v>46295</v>
      </c>
      <c r="C5200" s="39" t="n">
        <v>1</v>
      </c>
      <c r="D5200" s="39" t="s">
        <v>26</v>
      </c>
      <c r="E5200" s="39"/>
      <c r="F5200" s="41" t="n">
        <f aca="false">IF(A5200="","",MATCH(A5200,P_ID,1))</f>
        <v>4599</v>
      </c>
      <c r="G5200" s="41" t="str">
        <f aca="false">IF(A5200="","",INDEX(P_Svc,F5200))</f>
        <v>Standard</v>
      </c>
      <c r="H5200" s="41" t="str">
        <f aca="false">IF(A5200="","",INDEX(P_Zone,F5200))</f>
        <v>Central</v>
      </c>
      <c r="I5200" s="41" t="n">
        <f aca="false">IF(A5200="","",IF(D5200="Delivered",IF(B5200&lt;=INDEX(P_Due,F5200),1,0),0))</f>
        <v>1</v>
      </c>
    </row>
    <row r="5201" customFormat="false" ht="15" hidden="false" customHeight="false" outlineLevel="0" collapsed="false">
      <c r="A5201" s="37" t="n">
        <v>1004600</v>
      </c>
      <c r="B5201" s="38" t="n">
        <v>46295</v>
      </c>
      <c r="C5201" s="39" t="n">
        <v>1</v>
      </c>
      <c r="D5201" s="39" t="s">
        <v>26</v>
      </c>
      <c r="E5201" s="39"/>
      <c r="F5201" s="41" t="n">
        <f aca="false">IF(A5201="","",MATCH(A5201,P_ID,1))</f>
        <v>4600</v>
      </c>
      <c r="G5201" s="41" t="str">
        <f aca="false">IF(A5201="","",INDEX(P_Svc,F5201))</f>
        <v>Economy</v>
      </c>
      <c r="H5201" s="41" t="str">
        <f aca="false">IF(A5201="","",INDEX(P_Zone,F5201))</f>
        <v>North</v>
      </c>
      <c r="I5201" s="41" t="n">
        <f aca="false">IF(A5201="","",IF(D5201="Delivered",IF(B5201&lt;=INDEX(P_Due,F5201),1,0),0))</f>
        <v>1</v>
      </c>
    </row>
    <row r="5202" customFormat="false" ht="15" hidden="false" customHeight="false" outlineLevel="0" collapsed="false">
      <c r="A5202" s="37" t="n">
        <v>1004601</v>
      </c>
      <c r="B5202" s="38" t="n">
        <v>46295</v>
      </c>
      <c r="C5202" s="39" t="n">
        <v>1</v>
      </c>
      <c r="D5202" s="39" t="s">
        <v>26</v>
      </c>
      <c r="E5202" s="39"/>
      <c r="F5202" s="41" t="n">
        <f aca="false">IF(A5202="","",MATCH(A5202,P_ID,1))</f>
        <v>4601</v>
      </c>
      <c r="G5202" s="41" t="str">
        <f aca="false">IF(A5202="","",INDEX(P_Svc,F5202))</f>
        <v>Standard</v>
      </c>
      <c r="H5202" s="41" t="str">
        <f aca="false">IF(A5202="","",INDEX(P_Zone,F5202))</f>
        <v>Central</v>
      </c>
      <c r="I5202" s="41" t="n">
        <f aca="false">IF(A5202="","",IF(D5202="Delivered",IF(B5202&lt;=INDEX(P_Due,F5202),1,0),0))</f>
        <v>1</v>
      </c>
    </row>
    <row r="5203" customFormat="false" ht="15" hidden="false" customHeight="false" outlineLevel="0" collapsed="false">
      <c r="A5203" s="37" t="n">
        <v>1004602</v>
      </c>
      <c r="B5203" s="38" t="n">
        <v>46295</v>
      </c>
      <c r="C5203" s="39" t="n">
        <v>1</v>
      </c>
      <c r="D5203" s="39" t="s">
        <v>26</v>
      </c>
      <c r="E5203" s="39"/>
      <c r="F5203" s="41" t="n">
        <f aca="false">IF(A5203="","",MATCH(A5203,P_ID,1))</f>
        <v>4602</v>
      </c>
      <c r="G5203" s="41" t="str">
        <f aca="false">IF(A5203="","",INDEX(P_Svc,F5203))</f>
        <v>Standard</v>
      </c>
      <c r="H5203" s="41" t="str">
        <f aca="false">IF(A5203="","",INDEX(P_Zone,F5203))</f>
        <v>Central</v>
      </c>
      <c r="I5203" s="41" t="n">
        <f aca="false">IF(A5203="","",IF(D5203="Delivered",IF(B5203&lt;=INDEX(P_Due,F5203),1,0),0))</f>
        <v>1</v>
      </c>
    </row>
    <row r="5204" customFormat="false" ht="15" hidden="false" customHeight="false" outlineLevel="0" collapsed="false">
      <c r="A5204" s="37" t="n">
        <v>1004603</v>
      </c>
      <c r="B5204" s="38" t="n">
        <v>46295</v>
      </c>
      <c r="C5204" s="39" t="n">
        <v>1</v>
      </c>
      <c r="D5204" s="39" t="s">
        <v>26</v>
      </c>
      <c r="E5204" s="39"/>
      <c r="F5204" s="41" t="n">
        <f aca="false">IF(A5204="","",MATCH(A5204,P_ID,1))</f>
        <v>4603</v>
      </c>
      <c r="G5204" s="41" t="str">
        <f aca="false">IF(A5204="","",INDEX(P_Svc,F5204))</f>
        <v>Standard</v>
      </c>
      <c r="H5204" s="41" t="str">
        <f aca="false">IF(A5204="","",INDEX(P_Zone,F5204))</f>
        <v>East</v>
      </c>
      <c r="I5204" s="41" t="n">
        <f aca="false">IF(A5204="","",IF(D5204="Delivered",IF(B5204&lt;=INDEX(P_Due,F5204),1,0),0))</f>
        <v>1</v>
      </c>
    </row>
    <row r="5205" customFormat="false" ht="15" hidden="false" customHeight="false" outlineLevel="0" collapsed="false">
      <c r="A5205" s="37" t="n">
        <v>1004604</v>
      </c>
      <c r="B5205" s="38" t="n">
        <v>46295</v>
      </c>
      <c r="C5205" s="39" t="n">
        <v>1</v>
      </c>
      <c r="D5205" s="39" t="s">
        <v>26</v>
      </c>
      <c r="E5205" s="39"/>
      <c r="F5205" s="41" t="n">
        <f aca="false">IF(A5205="","",MATCH(A5205,P_ID,1))</f>
        <v>4604</v>
      </c>
      <c r="G5205" s="41" t="str">
        <f aca="false">IF(A5205="","",INDEX(P_Svc,F5205))</f>
        <v>Standard</v>
      </c>
      <c r="H5205" s="41" t="str">
        <f aca="false">IF(A5205="","",INDEX(P_Zone,F5205))</f>
        <v>East</v>
      </c>
      <c r="I5205" s="41" t="n">
        <f aca="false">IF(A5205="","",IF(D5205="Delivered",IF(B5205&lt;=INDEX(P_Due,F5205),1,0),0))</f>
        <v>1</v>
      </c>
    </row>
    <row r="5206" customFormat="false" ht="15" hidden="false" customHeight="false" outlineLevel="0" collapsed="false">
      <c r="A5206" s="37" t="n">
        <v>1004605</v>
      </c>
      <c r="B5206" s="38" t="n">
        <v>46295</v>
      </c>
      <c r="C5206" s="39" t="n">
        <v>1</v>
      </c>
      <c r="D5206" s="39" t="s">
        <v>26</v>
      </c>
      <c r="E5206" s="39"/>
      <c r="F5206" s="41" t="n">
        <f aca="false">IF(A5206="","",MATCH(A5206,P_ID,1))</f>
        <v>4605</v>
      </c>
      <c r="G5206" s="41" t="str">
        <f aca="false">IF(A5206="","",INDEX(P_Svc,F5206))</f>
        <v>Standard</v>
      </c>
      <c r="H5206" s="41" t="str">
        <f aca="false">IF(A5206="","",INDEX(P_Zone,F5206))</f>
        <v>East</v>
      </c>
      <c r="I5206" s="41" t="n">
        <f aca="false">IF(A5206="","",IF(D5206="Delivered",IF(B5206&lt;=INDEX(P_Due,F5206),1,0),0))</f>
        <v>1</v>
      </c>
    </row>
    <row r="5207" customFormat="false" ht="15" hidden="false" customHeight="false" outlineLevel="0" collapsed="false">
      <c r="A5207" s="37" t="n">
        <v>1004606</v>
      </c>
      <c r="B5207" s="38" t="n">
        <v>46295</v>
      </c>
      <c r="C5207" s="39" t="n">
        <v>0</v>
      </c>
      <c r="D5207" s="39" t="s">
        <v>80</v>
      </c>
      <c r="E5207" s="39" t="s">
        <v>40</v>
      </c>
      <c r="F5207" s="41" t="n">
        <f aca="false">IF(A5207="","",MATCH(A5207,P_ID,1))</f>
        <v>4606</v>
      </c>
      <c r="G5207" s="41" t="str">
        <f aca="false">IF(A5207="","",INDEX(P_Svc,F5207))</f>
        <v>Standard</v>
      </c>
      <c r="H5207" s="41" t="str">
        <f aca="false">IF(A5207="","",INDEX(P_Zone,F5207))</f>
        <v>South</v>
      </c>
      <c r="I5207" s="41" t="n">
        <f aca="false">IF(A5207="","",IF(D5207="Delivered",IF(B5207&lt;=INDEX(P_Due,F5207),1,0),0))</f>
        <v>0</v>
      </c>
    </row>
    <row r="5208" customFormat="false" ht="15" hidden="false" customHeight="false" outlineLevel="0" collapsed="false">
      <c r="A5208" s="37" t="n">
        <v>1004607</v>
      </c>
      <c r="B5208" s="38" t="n">
        <v>46295</v>
      </c>
      <c r="C5208" s="39" t="n">
        <v>1</v>
      </c>
      <c r="D5208" s="39" t="s">
        <v>26</v>
      </c>
      <c r="E5208" s="39"/>
      <c r="F5208" s="41" t="n">
        <f aca="false">IF(A5208="","",MATCH(A5208,P_ID,1))</f>
        <v>4607</v>
      </c>
      <c r="G5208" s="41" t="str">
        <f aca="false">IF(A5208="","",INDEX(P_Svc,F5208))</f>
        <v>Economy</v>
      </c>
      <c r="H5208" s="41" t="str">
        <f aca="false">IF(A5208="","",INDEX(P_Zone,F5208))</f>
        <v>South</v>
      </c>
      <c r="I5208" s="41" t="n">
        <f aca="false">IF(A5208="","",IF(D5208="Delivered",IF(B5208&lt;=INDEX(P_Due,F5208),1,0),0))</f>
        <v>1</v>
      </c>
    </row>
    <row r="5209" customFormat="false" ht="15" hidden="false" customHeight="false" outlineLevel="0" collapsed="false">
      <c r="A5209" s="37" t="n">
        <v>1004608</v>
      </c>
      <c r="B5209" s="38" t="n">
        <v>46295</v>
      </c>
      <c r="C5209" s="39" t="n">
        <v>1</v>
      </c>
      <c r="D5209" s="39" t="s">
        <v>26</v>
      </c>
      <c r="E5209" s="39"/>
      <c r="F5209" s="41" t="n">
        <f aca="false">IF(A5209="","",MATCH(A5209,P_ID,1))</f>
        <v>4608</v>
      </c>
      <c r="G5209" s="41" t="str">
        <f aca="false">IF(A5209="","",INDEX(P_Svc,F5209))</f>
        <v>Standard</v>
      </c>
      <c r="H5209" s="41" t="str">
        <f aca="false">IF(A5209="","",INDEX(P_Zone,F5209))</f>
        <v>Central</v>
      </c>
      <c r="I5209" s="41" t="n">
        <f aca="false">IF(A5209="","",IF(D5209="Delivered",IF(B5209&lt;=INDEX(P_Due,F5209),1,0),0))</f>
        <v>1</v>
      </c>
    </row>
    <row r="5210" customFormat="false" ht="15" hidden="false" customHeight="false" outlineLevel="0" collapsed="false">
      <c r="A5210" s="37" t="n">
        <v>1004609</v>
      </c>
      <c r="B5210" s="38" t="n">
        <v>46295</v>
      </c>
      <c r="C5210" s="39" t="n">
        <v>1</v>
      </c>
      <c r="D5210" s="39" t="s">
        <v>26</v>
      </c>
      <c r="E5210" s="39"/>
      <c r="F5210" s="41" t="n">
        <f aca="false">IF(A5210="","",MATCH(A5210,P_ID,1))</f>
        <v>4609</v>
      </c>
      <c r="G5210" s="41" t="str">
        <f aca="false">IF(A5210="","",INDEX(P_Svc,F5210))</f>
        <v>Standard</v>
      </c>
      <c r="H5210" s="41" t="str">
        <f aca="false">IF(A5210="","",INDEX(P_Zone,F5210))</f>
        <v>West</v>
      </c>
      <c r="I5210" s="41" t="n">
        <f aca="false">IF(A5210="","",IF(D5210="Delivered",IF(B5210&lt;=INDEX(P_Due,F5210),1,0),0))</f>
        <v>1</v>
      </c>
    </row>
    <row r="5211" customFormat="false" ht="15" hidden="false" customHeight="false" outlineLevel="0" collapsed="false">
      <c r="A5211" s="37" t="n">
        <v>1004611</v>
      </c>
      <c r="B5211" s="38" t="n">
        <v>46295</v>
      </c>
      <c r="C5211" s="39" t="n">
        <v>1</v>
      </c>
      <c r="D5211" s="39" t="s">
        <v>26</v>
      </c>
      <c r="E5211" s="39"/>
      <c r="F5211" s="41" t="n">
        <f aca="false">IF(A5211="","",MATCH(A5211,P_ID,1))</f>
        <v>4611</v>
      </c>
      <c r="G5211" s="41" t="str">
        <f aca="false">IF(A5211="","",INDEX(P_Svc,F5211))</f>
        <v>Economy</v>
      </c>
      <c r="H5211" s="41" t="str">
        <f aca="false">IF(A5211="","",INDEX(P_Zone,F5211))</f>
        <v>South</v>
      </c>
      <c r="I5211" s="41" t="n">
        <f aca="false">IF(A5211="","",IF(D5211="Delivered",IF(B5211&lt;=INDEX(P_Due,F5211),1,0),0))</f>
        <v>1</v>
      </c>
    </row>
    <row r="5212" customFormat="false" ht="15" hidden="false" customHeight="false" outlineLevel="0" collapsed="false">
      <c r="A5212" s="37" t="n">
        <v>1004612</v>
      </c>
      <c r="B5212" s="38" t="n">
        <v>46295</v>
      </c>
      <c r="C5212" s="39" t="n">
        <v>1</v>
      </c>
      <c r="D5212" s="39" t="s">
        <v>26</v>
      </c>
      <c r="E5212" s="39"/>
      <c r="F5212" s="41" t="n">
        <f aca="false">IF(A5212="","",MATCH(A5212,P_ID,1))</f>
        <v>4612</v>
      </c>
      <c r="G5212" s="41" t="str">
        <f aca="false">IF(A5212="","",INDEX(P_Svc,F5212))</f>
        <v>Standard</v>
      </c>
      <c r="H5212" s="41" t="str">
        <f aca="false">IF(A5212="","",INDEX(P_Zone,F5212))</f>
        <v>East</v>
      </c>
      <c r="I5212" s="41" t="n">
        <f aca="false">IF(A5212="","",IF(D5212="Delivered",IF(B5212&lt;=INDEX(P_Due,F5212),1,0),0))</f>
        <v>1</v>
      </c>
    </row>
    <row r="5213" customFormat="false" ht="15" hidden="false" customHeight="false" outlineLevel="0" collapsed="false">
      <c r="A5213" s="37" t="n">
        <v>1004613</v>
      </c>
      <c r="B5213" s="38" t="n">
        <v>46295</v>
      </c>
      <c r="C5213" s="39" t="n">
        <v>1</v>
      </c>
      <c r="D5213" s="39" t="s">
        <v>26</v>
      </c>
      <c r="E5213" s="39"/>
      <c r="F5213" s="41" t="n">
        <f aca="false">IF(A5213="","",MATCH(A5213,P_ID,1))</f>
        <v>4613</v>
      </c>
      <c r="G5213" s="41" t="str">
        <f aca="false">IF(A5213="","",INDEX(P_Svc,F5213))</f>
        <v>Standard</v>
      </c>
      <c r="H5213" s="41" t="str">
        <f aca="false">IF(A5213="","",INDEX(P_Zone,F5213))</f>
        <v>South</v>
      </c>
      <c r="I5213" s="41" t="n">
        <f aca="false">IF(A5213="","",IF(D5213="Delivered",IF(B5213&lt;=INDEX(P_Due,F5213),1,0),0))</f>
        <v>1</v>
      </c>
    </row>
    <row r="5214" customFormat="false" ht="15" hidden="false" customHeight="false" outlineLevel="0" collapsed="false">
      <c r="A5214" s="37" t="n">
        <v>1004614</v>
      </c>
      <c r="B5214" s="38" t="n">
        <v>46295</v>
      </c>
      <c r="C5214" s="39" t="n">
        <v>1</v>
      </c>
      <c r="D5214" s="39" t="s">
        <v>26</v>
      </c>
      <c r="E5214" s="39"/>
      <c r="F5214" s="41" t="n">
        <f aca="false">IF(A5214="","",MATCH(A5214,P_ID,1))</f>
        <v>4614</v>
      </c>
      <c r="G5214" s="41" t="str">
        <f aca="false">IF(A5214="","",INDEX(P_Svc,F5214))</f>
        <v>Economy</v>
      </c>
      <c r="H5214" s="41" t="str">
        <f aca="false">IF(A5214="","",INDEX(P_Zone,F5214))</f>
        <v>South</v>
      </c>
      <c r="I5214" s="41" t="n">
        <f aca="false">IF(A5214="","",IF(D5214="Delivered",IF(B5214&lt;=INDEX(P_Due,F5214),1,0),0))</f>
        <v>1</v>
      </c>
    </row>
    <row r="5215" customFormat="false" ht="15" hidden="false" customHeight="false" outlineLevel="0" collapsed="false">
      <c r="A5215" s="37" t="n">
        <v>1004615</v>
      </c>
      <c r="B5215" s="38" t="n">
        <v>46295</v>
      </c>
      <c r="C5215" s="39" t="n">
        <v>1</v>
      </c>
      <c r="D5215" s="39" t="s">
        <v>26</v>
      </c>
      <c r="E5215" s="39"/>
      <c r="F5215" s="41" t="n">
        <f aca="false">IF(A5215="","",MATCH(A5215,P_ID,1))</f>
        <v>4615</v>
      </c>
      <c r="G5215" s="41" t="str">
        <f aca="false">IF(A5215="","",INDEX(P_Svc,F5215))</f>
        <v>Standard</v>
      </c>
      <c r="H5215" s="41" t="str">
        <f aca="false">IF(A5215="","",INDEX(P_Zone,F5215))</f>
        <v>East</v>
      </c>
      <c r="I5215" s="41" t="n">
        <f aca="false">IF(A5215="","",IF(D5215="Delivered",IF(B5215&lt;=INDEX(P_Due,F5215),1,0),0))</f>
        <v>1</v>
      </c>
    </row>
    <row r="5216" customFormat="false" ht="15" hidden="false" customHeight="false" outlineLevel="0" collapsed="false">
      <c r="A5216" s="37" t="n">
        <v>1004616</v>
      </c>
      <c r="B5216" s="38" t="n">
        <v>46295</v>
      </c>
      <c r="C5216" s="39" t="n">
        <v>1</v>
      </c>
      <c r="D5216" s="39" t="s">
        <v>79</v>
      </c>
      <c r="E5216" s="39" t="s">
        <v>32</v>
      </c>
      <c r="F5216" s="41" t="n">
        <f aca="false">IF(A5216="","",MATCH(A5216,P_ID,1))</f>
        <v>4616</v>
      </c>
      <c r="G5216" s="41" t="str">
        <f aca="false">IF(A5216="","",INDEX(P_Svc,F5216))</f>
        <v>Economy</v>
      </c>
      <c r="H5216" s="41" t="str">
        <f aca="false">IF(A5216="","",INDEX(P_Zone,F5216))</f>
        <v>East</v>
      </c>
      <c r="I5216" s="41" t="n">
        <f aca="false">IF(A5216="","",IF(D5216="Delivered",IF(B5216&lt;=INDEX(P_Due,F5216),1,0),0))</f>
        <v>0</v>
      </c>
    </row>
    <row r="5217" customFormat="false" ht="15" hidden="false" customHeight="false" outlineLevel="0" collapsed="false">
      <c r="A5217" s="37" t="n">
        <v>1004618</v>
      </c>
      <c r="B5217" s="38" t="n">
        <v>46295</v>
      </c>
      <c r="C5217" s="39" t="n">
        <v>1</v>
      </c>
      <c r="D5217" s="39" t="s">
        <v>26</v>
      </c>
      <c r="E5217" s="39"/>
      <c r="F5217" s="41" t="n">
        <f aca="false">IF(A5217="","",MATCH(A5217,P_ID,1))</f>
        <v>4618</v>
      </c>
      <c r="G5217" s="41" t="str">
        <f aca="false">IF(A5217="","",INDEX(P_Svc,F5217))</f>
        <v>Economy</v>
      </c>
      <c r="H5217" s="41" t="str">
        <f aca="false">IF(A5217="","",INDEX(P_Zone,F5217))</f>
        <v>North</v>
      </c>
      <c r="I5217" s="41" t="n">
        <f aca="false">IF(A5217="","",IF(D5217="Delivered",IF(B5217&lt;=INDEX(P_Due,F5217),1,0),0))</f>
        <v>1</v>
      </c>
    </row>
    <row r="5218" customFormat="false" ht="15" hidden="false" customHeight="false" outlineLevel="0" collapsed="false">
      <c r="A5218" s="37" t="n">
        <v>1004619</v>
      </c>
      <c r="B5218" s="38" t="n">
        <v>46295</v>
      </c>
      <c r="C5218" s="39" t="n">
        <v>1</v>
      </c>
      <c r="D5218" s="39" t="s">
        <v>26</v>
      </c>
      <c r="E5218" s="39"/>
      <c r="F5218" s="41" t="n">
        <f aca="false">IF(A5218="","",MATCH(A5218,P_ID,1))</f>
        <v>4619</v>
      </c>
      <c r="G5218" s="41" t="str">
        <f aca="false">IF(A5218="","",INDEX(P_Svc,F5218))</f>
        <v>Economy</v>
      </c>
      <c r="H5218" s="41" t="str">
        <f aca="false">IF(A5218="","",INDEX(P_Zone,F5218))</f>
        <v>East</v>
      </c>
      <c r="I5218" s="41" t="n">
        <f aca="false">IF(A5218="","",IF(D5218="Delivered",IF(B5218&lt;=INDEX(P_Due,F5218),1,0),0))</f>
        <v>1</v>
      </c>
    </row>
    <row r="5219" customFormat="false" ht="15" hidden="false" customHeight="false" outlineLevel="0" collapsed="false">
      <c r="A5219" s="37" t="n">
        <v>1004620</v>
      </c>
      <c r="B5219" s="38" t="n">
        <v>46295</v>
      </c>
      <c r="C5219" s="39" t="n">
        <v>1</v>
      </c>
      <c r="D5219" s="39" t="s">
        <v>26</v>
      </c>
      <c r="E5219" s="39"/>
      <c r="F5219" s="41" t="n">
        <f aca="false">IF(A5219="","",MATCH(A5219,P_ID,1))</f>
        <v>4620</v>
      </c>
      <c r="G5219" s="41" t="str">
        <f aca="false">IF(A5219="","",INDEX(P_Svc,F5219))</f>
        <v>Standard</v>
      </c>
      <c r="H5219" s="41" t="str">
        <f aca="false">IF(A5219="","",INDEX(P_Zone,F5219))</f>
        <v>South</v>
      </c>
      <c r="I5219" s="41" t="n">
        <f aca="false">IF(A5219="","",IF(D5219="Delivered",IF(B5219&lt;=INDEX(P_Due,F5219),1,0),0))</f>
        <v>1</v>
      </c>
    </row>
    <row r="5220" customFormat="false" ht="15" hidden="false" customHeight="false" outlineLevel="0" collapsed="false">
      <c r="A5220" s="37" t="n">
        <v>1004621</v>
      </c>
      <c r="B5220" s="38" t="n">
        <v>46295</v>
      </c>
      <c r="C5220" s="39" t="n">
        <v>1</v>
      </c>
      <c r="D5220" s="39" t="s">
        <v>26</v>
      </c>
      <c r="E5220" s="39"/>
      <c r="F5220" s="41" t="n">
        <f aca="false">IF(A5220="","",MATCH(A5220,P_ID,1))</f>
        <v>4621</v>
      </c>
      <c r="G5220" s="41" t="str">
        <f aca="false">IF(A5220="","",INDEX(P_Svc,F5220))</f>
        <v>Standard</v>
      </c>
      <c r="H5220" s="41" t="str">
        <f aca="false">IF(A5220="","",INDEX(P_Zone,F5220))</f>
        <v>East</v>
      </c>
      <c r="I5220" s="41" t="n">
        <f aca="false">IF(A5220="","",IF(D5220="Delivered",IF(B5220&lt;=INDEX(P_Due,F5220),1,0),0))</f>
        <v>1</v>
      </c>
    </row>
    <row r="5221" customFormat="false" ht="15" hidden="false" customHeight="false" outlineLevel="0" collapsed="false">
      <c r="A5221" s="37" t="n">
        <v>1004622</v>
      </c>
      <c r="B5221" s="38" t="n">
        <v>46295</v>
      </c>
      <c r="C5221" s="39" t="n">
        <v>1</v>
      </c>
      <c r="D5221" s="39" t="s">
        <v>26</v>
      </c>
      <c r="E5221" s="39"/>
      <c r="F5221" s="41" t="n">
        <f aca="false">IF(A5221="","",MATCH(A5221,P_ID,1))</f>
        <v>4622</v>
      </c>
      <c r="G5221" s="41" t="str">
        <f aca="false">IF(A5221="","",INDEX(P_Svc,F5221))</f>
        <v>Standard</v>
      </c>
      <c r="H5221" s="41" t="str">
        <f aca="false">IF(A5221="","",INDEX(P_Zone,F5221))</f>
        <v>Central</v>
      </c>
      <c r="I5221" s="41" t="n">
        <f aca="false">IF(A5221="","",IF(D5221="Delivered",IF(B5221&lt;=INDEX(P_Due,F5221),1,0),0))</f>
        <v>1</v>
      </c>
    </row>
    <row r="5222" customFormat="false" ht="15" hidden="false" customHeight="false" outlineLevel="0" collapsed="false">
      <c r="A5222" s="37" t="n">
        <v>1004624</v>
      </c>
      <c r="B5222" s="38" t="n">
        <v>46295</v>
      </c>
      <c r="C5222" s="39" t="n">
        <v>1</v>
      </c>
      <c r="D5222" s="39" t="s">
        <v>26</v>
      </c>
      <c r="E5222" s="39"/>
      <c r="F5222" s="41" t="n">
        <f aca="false">IF(A5222="","",MATCH(A5222,P_ID,1))</f>
        <v>4624</v>
      </c>
      <c r="G5222" s="41" t="str">
        <f aca="false">IF(A5222="","",INDEX(P_Svc,F5222))</f>
        <v>Standard</v>
      </c>
      <c r="H5222" s="41" t="str">
        <f aca="false">IF(A5222="","",INDEX(P_Zone,F5222))</f>
        <v>North</v>
      </c>
      <c r="I5222" s="41" t="n">
        <f aca="false">IF(A5222="","",IF(D5222="Delivered",IF(B5222&lt;=INDEX(P_Due,F5222),1,0),0))</f>
        <v>1</v>
      </c>
    </row>
    <row r="5223" customFormat="false" ht="15" hidden="false" customHeight="false" outlineLevel="0" collapsed="false">
      <c r="A5223" s="37" t="n">
        <v>1004625</v>
      </c>
      <c r="B5223" s="38" t="n">
        <v>46295</v>
      </c>
      <c r="C5223" s="39" t="n">
        <v>1</v>
      </c>
      <c r="D5223" s="39" t="s">
        <v>26</v>
      </c>
      <c r="E5223" s="39"/>
      <c r="F5223" s="41" t="n">
        <f aca="false">IF(A5223="","",MATCH(A5223,P_ID,1))</f>
        <v>4625</v>
      </c>
      <c r="G5223" s="41" t="str">
        <f aca="false">IF(A5223="","",INDEX(P_Svc,F5223))</f>
        <v>Express</v>
      </c>
      <c r="H5223" s="41" t="str">
        <f aca="false">IF(A5223="","",INDEX(P_Zone,F5223))</f>
        <v>Central</v>
      </c>
      <c r="I5223" s="41" t="n">
        <f aca="false">IF(A5223="","",IF(D5223="Delivered",IF(B5223&lt;=INDEX(P_Due,F5223),1,0),0))</f>
        <v>1</v>
      </c>
    </row>
    <row r="5224" customFormat="false" ht="15" hidden="false" customHeight="false" outlineLevel="0" collapsed="false">
      <c r="A5224" s="37" t="n">
        <v>1004626</v>
      </c>
      <c r="B5224" s="38" t="n">
        <v>46295</v>
      </c>
      <c r="C5224" s="39" t="n">
        <v>1</v>
      </c>
      <c r="D5224" s="39" t="s">
        <v>26</v>
      </c>
      <c r="E5224" s="39"/>
      <c r="F5224" s="41" t="n">
        <f aca="false">IF(A5224="","",MATCH(A5224,P_ID,1))</f>
        <v>4626</v>
      </c>
      <c r="G5224" s="41" t="str">
        <f aca="false">IF(A5224="","",INDEX(P_Svc,F5224))</f>
        <v>Standard</v>
      </c>
      <c r="H5224" s="41" t="str">
        <f aca="false">IF(A5224="","",INDEX(P_Zone,F5224))</f>
        <v>South</v>
      </c>
      <c r="I5224" s="41" t="n">
        <f aca="false">IF(A5224="","",IF(D5224="Delivered",IF(B5224&lt;=INDEX(P_Due,F5224),1,0),0))</f>
        <v>1</v>
      </c>
    </row>
    <row r="5225" customFormat="false" ht="15" hidden="false" customHeight="false" outlineLevel="0" collapsed="false">
      <c r="A5225" s="37" t="n">
        <v>1004628</v>
      </c>
      <c r="B5225" s="38" t="n">
        <v>46295</v>
      </c>
      <c r="C5225" s="39" t="n">
        <v>1</v>
      </c>
      <c r="D5225" s="39" t="s">
        <v>26</v>
      </c>
      <c r="E5225" s="39"/>
      <c r="F5225" s="41" t="n">
        <f aca="false">IF(A5225="","",MATCH(A5225,P_ID,1))</f>
        <v>4628</v>
      </c>
      <c r="G5225" s="41" t="str">
        <f aca="false">IF(A5225="","",INDEX(P_Svc,F5225))</f>
        <v>Standard</v>
      </c>
      <c r="H5225" s="41" t="str">
        <f aca="false">IF(A5225="","",INDEX(P_Zone,F5225))</f>
        <v>West</v>
      </c>
      <c r="I5225" s="41" t="n">
        <f aca="false">IF(A5225="","",IF(D5225="Delivered",IF(B5225&lt;=INDEX(P_Due,F5225),1,0),0))</f>
        <v>1</v>
      </c>
    </row>
    <row r="5226" customFormat="false" ht="15" hidden="false" customHeight="false" outlineLevel="0" collapsed="false">
      <c r="A5226" s="37" t="n">
        <v>1004629</v>
      </c>
      <c r="B5226" s="38" t="n">
        <v>46295</v>
      </c>
      <c r="C5226" s="39" t="n">
        <v>1</v>
      </c>
      <c r="D5226" s="39" t="s">
        <v>26</v>
      </c>
      <c r="E5226" s="39"/>
      <c r="F5226" s="41" t="n">
        <f aca="false">IF(A5226="","",MATCH(A5226,P_ID,1))</f>
        <v>4629</v>
      </c>
      <c r="G5226" s="41" t="str">
        <f aca="false">IF(A5226="","",INDEX(P_Svc,F5226))</f>
        <v>Standard</v>
      </c>
      <c r="H5226" s="41" t="str">
        <f aca="false">IF(A5226="","",INDEX(P_Zone,F5226))</f>
        <v>North</v>
      </c>
      <c r="I5226" s="41" t="n">
        <f aca="false">IF(A5226="","",IF(D5226="Delivered",IF(B5226&lt;=INDEX(P_Due,F5226),1,0),0))</f>
        <v>1</v>
      </c>
    </row>
    <row r="5227" customFormat="false" ht="15" hidden="false" customHeight="false" outlineLevel="0" collapsed="false">
      <c r="A5227" s="37" t="n">
        <v>1004630</v>
      </c>
      <c r="B5227" s="38" t="n">
        <v>46295</v>
      </c>
      <c r="C5227" s="39" t="n">
        <v>1</v>
      </c>
      <c r="D5227" s="39" t="s">
        <v>26</v>
      </c>
      <c r="E5227" s="39"/>
      <c r="F5227" s="41" t="n">
        <f aca="false">IF(A5227="","",MATCH(A5227,P_ID,1))</f>
        <v>4630</v>
      </c>
      <c r="G5227" s="41" t="str">
        <f aca="false">IF(A5227="","",INDEX(P_Svc,F5227))</f>
        <v>Economy</v>
      </c>
      <c r="H5227" s="41" t="str">
        <f aca="false">IF(A5227="","",INDEX(P_Zone,F5227))</f>
        <v>North</v>
      </c>
      <c r="I5227" s="41" t="n">
        <f aca="false">IF(A5227="","",IF(D5227="Delivered",IF(B5227&lt;=INDEX(P_Due,F5227),1,0),0))</f>
        <v>1</v>
      </c>
    </row>
    <row r="5228" customFormat="false" ht="15" hidden="false" customHeight="false" outlineLevel="0" collapsed="false">
      <c r="A5228" s="37" t="n">
        <v>1004631</v>
      </c>
      <c r="B5228" s="38" t="n">
        <v>46295</v>
      </c>
      <c r="C5228" s="39" t="n">
        <v>1</v>
      </c>
      <c r="D5228" s="39" t="s">
        <v>26</v>
      </c>
      <c r="E5228" s="39"/>
      <c r="F5228" s="41" t="n">
        <f aca="false">IF(A5228="","",MATCH(A5228,P_ID,1))</f>
        <v>4631</v>
      </c>
      <c r="G5228" s="41" t="str">
        <f aca="false">IF(A5228="","",INDEX(P_Svc,F5228))</f>
        <v>Standard</v>
      </c>
      <c r="H5228" s="41" t="str">
        <f aca="false">IF(A5228="","",INDEX(P_Zone,F5228))</f>
        <v>South</v>
      </c>
      <c r="I5228" s="41" t="n">
        <f aca="false">IF(A5228="","",IF(D5228="Delivered",IF(B5228&lt;=INDEX(P_Due,F5228),1,0),0))</f>
        <v>1</v>
      </c>
    </row>
    <row r="5229" customFormat="false" ht="15" hidden="false" customHeight="false" outlineLevel="0" collapsed="false">
      <c r="A5229" s="37" t="n">
        <v>1004632</v>
      </c>
      <c r="B5229" s="38" t="n">
        <v>46295</v>
      </c>
      <c r="C5229" s="39" t="n">
        <v>1</v>
      </c>
      <c r="D5229" s="39" t="s">
        <v>26</v>
      </c>
      <c r="E5229" s="39"/>
      <c r="F5229" s="41" t="n">
        <f aca="false">IF(A5229="","",MATCH(A5229,P_ID,1))</f>
        <v>4632</v>
      </c>
      <c r="G5229" s="41" t="str">
        <f aca="false">IF(A5229="","",INDEX(P_Svc,F5229))</f>
        <v>Standard</v>
      </c>
      <c r="H5229" s="41" t="str">
        <f aca="false">IF(A5229="","",INDEX(P_Zone,F5229))</f>
        <v>East</v>
      </c>
      <c r="I5229" s="41" t="n">
        <f aca="false">IF(A5229="","",IF(D5229="Delivered",IF(B5229&lt;=INDEX(P_Due,F5229),1,0),0))</f>
        <v>1</v>
      </c>
    </row>
    <row r="5230" customFormat="false" ht="15" hidden="false" customHeight="false" outlineLevel="0" collapsed="false">
      <c r="A5230" s="37" t="n">
        <v>1004633</v>
      </c>
      <c r="B5230" s="38" t="n">
        <v>46295</v>
      </c>
      <c r="C5230" s="39" t="n">
        <v>1</v>
      </c>
      <c r="D5230" s="39" t="s">
        <v>26</v>
      </c>
      <c r="E5230" s="39"/>
      <c r="F5230" s="41" t="n">
        <f aca="false">IF(A5230="","",MATCH(A5230,P_ID,1))</f>
        <v>4633</v>
      </c>
      <c r="G5230" s="41" t="str">
        <f aca="false">IF(A5230="","",INDEX(P_Svc,F5230))</f>
        <v>Standard</v>
      </c>
      <c r="H5230" s="41" t="str">
        <f aca="false">IF(A5230="","",INDEX(P_Zone,F5230))</f>
        <v>West</v>
      </c>
      <c r="I5230" s="41" t="n">
        <f aca="false">IF(A5230="","",IF(D5230="Delivered",IF(B5230&lt;=INDEX(P_Due,F5230),1,0),0))</f>
        <v>1</v>
      </c>
    </row>
    <row r="5231" customFormat="false" ht="15" hidden="false" customHeight="false" outlineLevel="0" collapsed="false">
      <c r="A5231" s="37" t="n">
        <v>1004634</v>
      </c>
      <c r="B5231" s="38" t="n">
        <v>46295</v>
      </c>
      <c r="C5231" s="39" t="n">
        <v>1</v>
      </c>
      <c r="D5231" s="39" t="s">
        <v>26</v>
      </c>
      <c r="E5231" s="39"/>
      <c r="F5231" s="41" t="n">
        <f aca="false">IF(A5231="","",MATCH(A5231,P_ID,1))</f>
        <v>4634</v>
      </c>
      <c r="G5231" s="41" t="str">
        <f aca="false">IF(A5231="","",INDEX(P_Svc,F5231))</f>
        <v>Economy</v>
      </c>
      <c r="H5231" s="41" t="str">
        <f aca="false">IF(A5231="","",INDEX(P_Zone,F5231))</f>
        <v>East</v>
      </c>
      <c r="I5231" s="41" t="n">
        <f aca="false">IF(A5231="","",IF(D5231="Delivered",IF(B5231&lt;=INDEX(P_Due,F5231),1,0),0))</f>
        <v>1</v>
      </c>
    </row>
    <row r="5232" customFormat="false" ht="15" hidden="false" customHeight="false" outlineLevel="0" collapsed="false">
      <c r="A5232" s="37" t="n">
        <v>1004635</v>
      </c>
      <c r="B5232" s="38" t="n">
        <v>46295</v>
      </c>
      <c r="C5232" s="39" t="n">
        <v>1</v>
      </c>
      <c r="D5232" s="39" t="s">
        <v>26</v>
      </c>
      <c r="E5232" s="39"/>
      <c r="F5232" s="41" t="n">
        <f aca="false">IF(A5232="","",MATCH(A5232,P_ID,1))</f>
        <v>4635</v>
      </c>
      <c r="G5232" s="41" t="str">
        <f aca="false">IF(A5232="","",INDEX(P_Svc,F5232))</f>
        <v>Standard</v>
      </c>
      <c r="H5232" s="41" t="str">
        <f aca="false">IF(A5232="","",INDEX(P_Zone,F5232))</f>
        <v>Central</v>
      </c>
      <c r="I5232" s="41" t="n">
        <f aca="false">IF(A5232="","",IF(D5232="Delivered",IF(B5232&lt;=INDEX(P_Due,F5232),1,0),0))</f>
        <v>1</v>
      </c>
    </row>
    <row r="5233" customFormat="false" ht="15" hidden="false" customHeight="false" outlineLevel="0" collapsed="false">
      <c r="A5233" s="37" t="n">
        <v>1004636</v>
      </c>
      <c r="B5233" s="38" t="n">
        <v>46295</v>
      </c>
      <c r="C5233" s="39" t="n">
        <v>1</v>
      </c>
      <c r="D5233" s="39" t="s">
        <v>26</v>
      </c>
      <c r="E5233" s="39"/>
      <c r="F5233" s="41" t="n">
        <f aca="false">IF(A5233="","",MATCH(A5233,P_ID,1))</f>
        <v>4636</v>
      </c>
      <c r="G5233" s="41" t="str">
        <f aca="false">IF(A5233="","",INDEX(P_Svc,F5233))</f>
        <v>Standard</v>
      </c>
      <c r="H5233" s="41" t="str">
        <f aca="false">IF(A5233="","",INDEX(P_Zone,F5233))</f>
        <v>Central</v>
      </c>
      <c r="I5233" s="41" t="n">
        <f aca="false">IF(A5233="","",IF(D5233="Delivered",IF(B5233&lt;=INDEX(P_Due,F5233),1,0),0))</f>
        <v>1</v>
      </c>
    </row>
    <row r="5234" customFormat="false" ht="15" hidden="false" customHeight="false" outlineLevel="0" collapsed="false">
      <c r="A5234" s="37" t="n">
        <v>1004638</v>
      </c>
      <c r="B5234" s="38" t="n">
        <v>46295</v>
      </c>
      <c r="C5234" s="39" t="n">
        <v>1</v>
      </c>
      <c r="D5234" s="39" t="s">
        <v>79</v>
      </c>
      <c r="E5234" s="39" t="s">
        <v>34</v>
      </c>
      <c r="F5234" s="41" t="n">
        <f aca="false">IF(A5234="","",MATCH(A5234,P_ID,1))</f>
        <v>4638</v>
      </c>
      <c r="G5234" s="41" t="str">
        <f aca="false">IF(A5234="","",INDEX(P_Svc,F5234))</f>
        <v>Standard</v>
      </c>
      <c r="H5234" s="41" t="str">
        <f aca="false">IF(A5234="","",INDEX(P_Zone,F5234))</f>
        <v>East</v>
      </c>
      <c r="I5234" s="41" t="n">
        <f aca="false">IF(A5234="","",IF(D5234="Delivered",IF(B5234&lt;=INDEX(P_Due,F5234),1,0),0))</f>
        <v>0</v>
      </c>
    </row>
    <row r="5235" customFormat="false" ht="15" hidden="false" customHeight="false" outlineLevel="0" collapsed="false">
      <c r="A5235" s="37" t="n">
        <v>1004639</v>
      </c>
      <c r="B5235" s="38" t="n">
        <v>46295</v>
      </c>
      <c r="C5235" s="39" t="n">
        <v>1</v>
      </c>
      <c r="D5235" s="39" t="s">
        <v>26</v>
      </c>
      <c r="E5235" s="39"/>
      <c r="F5235" s="41" t="n">
        <f aca="false">IF(A5235="","",MATCH(A5235,P_ID,1))</f>
        <v>4639</v>
      </c>
      <c r="G5235" s="41" t="str">
        <f aca="false">IF(A5235="","",INDEX(P_Svc,F5235))</f>
        <v>Standard</v>
      </c>
      <c r="H5235" s="41" t="str">
        <f aca="false">IF(A5235="","",INDEX(P_Zone,F5235))</f>
        <v>North</v>
      </c>
      <c r="I5235" s="41" t="n">
        <f aca="false">IF(A5235="","",IF(D5235="Delivered",IF(B5235&lt;=INDEX(P_Due,F5235),1,0),0))</f>
        <v>1</v>
      </c>
    </row>
    <row r="5236" customFormat="false" ht="15" hidden="false" customHeight="false" outlineLevel="0" collapsed="false">
      <c r="A5236" s="37" t="n">
        <v>1004640</v>
      </c>
      <c r="B5236" s="38" t="n">
        <v>46295</v>
      </c>
      <c r="C5236" s="39" t="n">
        <v>1</v>
      </c>
      <c r="D5236" s="39" t="s">
        <v>26</v>
      </c>
      <c r="E5236" s="39"/>
      <c r="F5236" s="41" t="n">
        <f aca="false">IF(A5236="","",MATCH(A5236,P_ID,1))</f>
        <v>4640</v>
      </c>
      <c r="G5236" s="41" t="str">
        <f aca="false">IF(A5236="","",INDEX(P_Svc,F5236))</f>
        <v>Economy</v>
      </c>
      <c r="H5236" s="41" t="str">
        <f aca="false">IF(A5236="","",INDEX(P_Zone,F5236))</f>
        <v>North</v>
      </c>
      <c r="I5236" s="41" t="n">
        <f aca="false">IF(A5236="","",IF(D5236="Delivered",IF(B5236&lt;=INDEX(P_Due,F5236),1,0),0))</f>
        <v>1</v>
      </c>
    </row>
    <row r="5237" customFormat="false" ht="15" hidden="false" customHeight="false" outlineLevel="0" collapsed="false">
      <c r="A5237" s="37" t="n">
        <v>1004641</v>
      </c>
      <c r="B5237" s="38" t="n">
        <v>46295</v>
      </c>
      <c r="C5237" s="39" t="n">
        <v>1</v>
      </c>
      <c r="D5237" s="39" t="s">
        <v>26</v>
      </c>
      <c r="E5237" s="39"/>
      <c r="F5237" s="41" t="n">
        <f aca="false">IF(A5237="","",MATCH(A5237,P_ID,1))</f>
        <v>4641</v>
      </c>
      <c r="G5237" s="41" t="str">
        <f aca="false">IF(A5237="","",INDEX(P_Svc,F5237))</f>
        <v>Standard</v>
      </c>
      <c r="H5237" s="41" t="str">
        <f aca="false">IF(A5237="","",INDEX(P_Zone,F5237))</f>
        <v>West</v>
      </c>
      <c r="I5237" s="41" t="n">
        <f aca="false">IF(A5237="","",IF(D5237="Delivered",IF(B5237&lt;=INDEX(P_Due,F5237),1,0),0))</f>
        <v>1</v>
      </c>
    </row>
    <row r="5238" customFormat="false" ht="15" hidden="false" customHeight="false" outlineLevel="0" collapsed="false">
      <c r="A5238" s="37" t="n">
        <v>1004642</v>
      </c>
      <c r="B5238" s="38" t="n">
        <v>46295</v>
      </c>
      <c r="C5238" s="39" t="n">
        <v>1</v>
      </c>
      <c r="D5238" s="39" t="s">
        <v>26</v>
      </c>
      <c r="E5238" s="39"/>
      <c r="F5238" s="41" t="n">
        <f aca="false">IF(A5238="","",MATCH(A5238,P_ID,1))</f>
        <v>4642</v>
      </c>
      <c r="G5238" s="41" t="str">
        <f aca="false">IF(A5238="","",INDEX(P_Svc,F5238))</f>
        <v>Economy</v>
      </c>
      <c r="H5238" s="41" t="str">
        <f aca="false">IF(A5238="","",INDEX(P_Zone,F5238))</f>
        <v>Central</v>
      </c>
      <c r="I5238" s="41" t="n">
        <f aca="false">IF(A5238="","",IF(D5238="Delivered",IF(B5238&lt;=INDEX(P_Due,F5238),1,0),0))</f>
        <v>1</v>
      </c>
    </row>
    <row r="5239" customFormat="false" ht="15" hidden="false" customHeight="false" outlineLevel="0" collapsed="false">
      <c r="A5239" s="37" t="n">
        <v>1004643</v>
      </c>
      <c r="B5239" s="38" t="n">
        <v>46295</v>
      </c>
      <c r="C5239" s="39" t="n">
        <v>1</v>
      </c>
      <c r="D5239" s="39" t="s">
        <v>26</v>
      </c>
      <c r="E5239" s="39"/>
      <c r="F5239" s="41" t="n">
        <f aca="false">IF(A5239="","",MATCH(A5239,P_ID,1))</f>
        <v>4643</v>
      </c>
      <c r="G5239" s="41" t="str">
        <f aca="false">IF(A5239="","",INDEX(P_Svc,F5239))</f>
        <v>Economy</v>
      </c>
      <c r="H5239" s="41" t="str">
        <f aca="false">IF(A5239="","",INDEX(P_Zone,F5239))</f>
        <v>South</v>
      </c>
      <c r="I5239" s="41" t="n">
        <f aca="false">IF(A5239="","",IF(D5239="Delivered",IF(B5239&lt;=INDEX(P_Due,F5239),1,0),0))</f>
        <v>1</v>
      </c>
    </row>
    <row r="5240" customFormat="false" ht="15" hidden="false" customHeight="false" outlineLevel="0" collapsed="false">
      <c r="A5240" s="37" t="n">
        <v>1004645</v>
      </c>
      <c r="B5240" s="38" t="n">
        <v>46295</v>
      </c>
      <c r="C5240" s="39" t="n">
        <v>1</v>
      </c>
      <c r="D5240" s="39" t="s">
        <v>26</v>
      </c>
      <c r="E5240" s="39"/>
      <c r="F5240" s="41" t="n">
        <f aca="false">IF(A5240="","",MATCH(A5240,P_ID,1))</f>
        <v>4645</v>
      </c>
      <c r="G5240" s="41" t="str">
        <f aca="false">IF(A5240="","",INDEX(P_Svc,F5240))</f>
        <v>Standard</v>
      </c>
      <c r="H5240" s="41" t="str">
        <f aca="false">IF(A5240="","",INDEX(P_Zone,F5240))</f>
        <v>South</v>
      </c>
      <c r="I5240" s="41" t="n">
        <f aca="false">IF(A5240="","",IF(D5240="Delivered",IF(B5240&lt;=INDEX(P_Due,F5240),1,0),0))</f>
        <v>1</v>
      </c>
    </row>
    <row r="5241" customFormat="false" ht="15" hidden="false" customHeight="false" outlineLevel="0" collapsed="false">
      <c r="A5241" s="37" t="n">
        <v>1004646</v>
      </c>
      <c r="B5241" s="38" t="n">
        <v>46295</v>
      </c>
      <c r="C5241" s="39" t="n">
        <v>1</v>
      </c>
      <c r="D5241" s="39" t="s">
        <v>26</v>
      </c>
      <c r="E5241" s="39"/>
      <c r="F5241" s="41" t="n">
        <f aca="false">IF(A5241="","",MATCH(A5241,P_ID,1))</f>
        <v>4646</v>
      </c>
      <c r="G5241" s="41" t="str">
        <f aca="false">IF(A5241="","",INDEX(P_Svc,F5241))</f>
        <v>Express</v>
      </c>
      <c r="H5241" s="41" t="str">
        <f aca="false">IF(A5241="","",INDEX(P_Zone,F5241))</f>
        <v>North</v>
      </c>
      <c r="I5241" s="41" t="n">
        <f aca="false">IF(A5241="","",IF(D5241="Delivered",IF(B5241&lt;=INDEX(P_Due,F5241),1,0),0))</f>
        <v>1</v>
      </c>
    </row>
    <row r="5242" customFormat="false" ht="15" hidden="false" customHeight="false" outlineLevel="0" collapsed="false">
      <c r="A5242" s="37" t="n">
        <v>1004647</v>
      </c>
      <c r="B5242" s="38" t="n">
        <v>46295</v>
      </c>
      <c r="C5242" s="39" t="n">
        <v>1</v>
      </c>
      <c r="D5242" s="39" t="s">
        <v>26</v>
      </c>
      <c r="E5242" s="39"/>
      <c r="F5242" s="41" t="n">
        <f aca="false">IF(A5242="","",MATCH(A5242,P_ID,1))</f>
        <v>4647</v>
      </c>
      <c r="G5242" s="41" t="str">
        <f aca="false">IF(A5242="","",INDEX(P_Svc,F5242))</f>
        <v>Standard</v>
      </c>
      <c r="H5242" s="41" t="str">
        <f aca="false">IF(A5242="","",INDEX(P_Zone,F5242))</f>
        <v>East</v>
      </c>
      <c r="I5242" s="41" t="n">
        <f aca="false">IF(A5242="","",IF(D5242="Delivered",IF(B5242&lt;=INDEX(P_Due,F5242),1,0),0))</f>
        <v>1</v>
      </c>
    </row>
    <row r="5243" customFormat="false" ht="15" hidden="false" customHeight="false" outlineLevel="0" collapsed="false">
      <c r="A5243" s="37" t="n">
        <v>1004648</v>
      </c>
      <c r="B5243" s="38" t="n">
        <v>46295</v>
      </c>
      <c r="C5243" s="39" t="n">
        <v>1</v>
      </c>
      <c r="D5243" s="39" t="s">
        <v>26</v>
      </c>
      <c r="E5243" s="39"/>
      <c r="F5243" s="41" t="n">
        <f aca="false">IF(A5243="","",MATCH(A5243,P_ID,1))</f>
        <v>4648</v>
      </c>
      <c r="G5243" s="41" t="str">
        <f aca="false">IF(A5243="","",INDEX(P_Svc,F5243))</f>
        <v>Standard</v>
      </c>
      <c r="H5243" s="41" t="str">
        <f aca="false">IF(A5243="","",INDEX(P_Zone,F5243))</f>
        <v>West</v>
      </c>
      <c r="I5243" s="41" t="n">
        <f aca="false">IF(A5243="","",IF(D5243="Delivered",IF(B5243&lt;=INDEX(P_Due,F5243),1,0),0))</f>
        <v>1</v>
      </c>
    </row>
    <row r="5244" customFormat="false" ht="15" hidden="false" customHeight="false" outlineLevel="0" collapsed="false">
      <c r="A5244" s="37" t="n">
        <v>1004649</v>
      </c>
      <c r="B5244" s="38" t="n">
        <v>46295</v>
      </c>
      <c r="C5244" s="39" t="n">
        <v>1</v>
      </c>
      <c r="D5244" s="39" t="s">
        <v>26</v>
      </c>
      <c r="E5244" s="39"/>
      <c r="F5244" s="41" t="n">
        <f aca="false">IF(A5244="","",MATCH(A5244,P_ID,1))</f>
        <v>4649</v>
      </c>
      <c r="G5244" s="41" t="str">
        <f aca="false">IF(A5244="","",INDEX(P_Svc,F5244))</f>
        <v>Standard</v>
      </c>
      <c r="H5244" s="41" t="str">
        <f aca="false">IF(A5244="","",INDEX(P_Zone,F5244))</f>
        <v>Central</v>
      </c>
      <c r="I5244" s="41" t="n">
        <f aca="false">IF(A5244="","",IF(D5244="Delivered",IF(B5244&lt;=INDEX(P_Due,F5244),1,0),0))</f>
        <v>1</v>
      </c>
    </row>
    <row r="5245" customFormat="false" ht="15" hidden="false" customHeight="false" outlineLevel="0" collapsed="false">
      <c r="A5245" s="37" t="n">
        <v>1004650</v>
      </c>
      <c r="B5245" s="38" t="n">
        <v>46295</v>
      </c>
      <c r="C5245" s="39" t="n">
        <v>1</v>
      </c>
      <c r="D5245" s="39" t="s">
        <v>26</v>
      </c>
      <c r="E5245" s="39"/>
      <c r="F5245" s="41" t="n">
        <f aca="false">IF(A5245="","",MATCH(A5245,P_ID,1))</f>
        <v>4650</v>
      </c>
      <c r="G5245" s="41" t="str">
        <f aca="false">IF(A5245="","",INDEX(P_Svc,F5245))</f>
        <v>Standard</v>
      </c>
      <c r="H5245" s="41" t="str">
        <f aca="false">IF(A5245="","",INDEX(P_Zone,F5245))</f>
        <v>North</v>
      </c>
      <c r="I5245" s="41" t="n">
        <f aca="false">IF(A5245="","",IF(D5245="Delivered",IF(B5245&lt;=INDEX(P_Due,F5245),1,0),0))</f>
        <v>1</v>
      </c>
    </row>
    <row r="5246" customFormat="false" ht="15" hidden="false" customHeight="false" outlineLevel="0" collapsed="false">
      <c r="A5246" s="37" t="n">
        <v>1004653</v>
      </c>
      <c r="B5246" s="38" t="n">
        <v>46295</v>
      </c>
      <c r="C5246" s="39" t="n">
        <v>1</v>
      </c>
      <c r="D5246" s="39" t="s">
        <v>26</v>
      </c>
      <c r="E5246" s="39"/>
      <c r="F5246" s="41" t="n">
        <f aca="false">IF(A5246="","",MATCH(A5246,P_ID,1))</f>
        <v>4653</v>
      </c>
      <c r="G5246" s="41" t="str">
        <f aca="false">IF(A5246="","",INDEX(P_Svc,F5246))</f>
        <v>Standard</v>
      </c>
      <c r="H5246" s="41" t="str">
        <f aca="false">IF(A5246="","",INDEX(P_Zone,F5246))</f>
        <v>East</v>
      </c>
      <c r="I5246" s="41" t="n">
        <f aca="false">IF(A5246="","",IF(D5246="Delivered",IF(B5246&lt;=INDEX(P_Due,F5246),1,0),0))</f>
        <v>1</v>
      </c>
    </row>
    <row r="5247" customFormat="false" ht="15" hidden="false" customHeight="false" outlineLevel="0" collapsed="false">
      <c r="A5247" s="37" t="n">
        <v>1004655</v>
      </c>
      <c r="B5247" s="38" t="n">
        <v>46295</v>
      </c>
      <c r="C5247" s="39" t="n">
        <v>1</v>
      </c>
      <c r="D5247" s="39" t="s">
        <v>26</v>
      </c>
      <c r="E5247" s="39"/>
      <c r="F5247" s="41" t="n">
        <f aca="false">IF(A5247="","",MATCH(A5247,P_ID,1))</f>
        <v>4655</v>
      </c>
      <c r="G5247" s="41" t="str">
        <f aca="false">IF(A5247="","",INDEX(P_Svc,F5247))</f>
        <v>Standard</v>
      </c>
      <c r="H5247" s="41" t="str">
        <f aca="false">IF(A5247="","",INDEX(P_Zone,F5247))</f>
        <v>West</v>
      </c>
      <c r="I5247" s="41" t="n">
        <f aca="false">IF(A5247="","",IF(D5247="Delivered",IF(B5247&lt;=INDEX(P_Due,F5247),1,0),0))</f>
        <v>1</v>
      </c>
    </row>
    <row r="5248" customFormat="false" ht="15" hidden="false" customHeight="false" outlineLevel="0" collapsed="false">
      <c r="A5248" s="37" t="n">
        <v>1004656</v>
      </c>
      <c r="B5248" s="38" t="n">
        <v>46295</v>
      </c>
      <c r="C5248" s="39" t="n">
        <v>1</v>
      </c>
      <c r="D5248" s="39" t="s">
        <v>26</v>
      </c>
      <c r="E5248" s="39"/>
      <c r="F5248" s="41" t="n">
        <f aca="false">IF(A5248="","",MATCH(A5248,P_ID,1))</f>
        <v>4656</v>
      </c>
      <c r="G5248" s="41" t="str">
        <f aca="false">IF(A5248="","",INDEX(P_Svc,F5248))</f>
        <v>Standard</v>
      </c>
      <c r="H5248" s="41" t="str">
        <f aca="false">IF(A5248="","",INDEX(P_Zone,F5248))</f>
        <v>East</v>
      </c>
      <c r="I5248" s="41" t="n">
        <f aca="false">IF(A5248="","",IF(D5248="Delivered",IF(B5248&lt;=INDEX(P_Due,F5248),1,0),0))</f>
        <v>1</v>
      </c>
    </row>
    <row r="5249" customFormat="false" ht="15" hidden="false" customHeight="false" outlineLevel="0" collapsed="false">
      <c r="A5249" s="37" t="n">
        <v>1004657</v>
      </c>
      <c r="B5249" s="38" t="n">
        <v>46295</v>
      </c>
      <c r="C5249" s="39" t="n">
        <v>1</v>
      </c>
      <c r="D5249" s="39" t="s">
        <v>26</v>
      </c>
      <c r="E5249" s="39"/>
      <c r="F5249" s="41" t="n">
        <f aca="false">IF(A5249="","",MATCH(A5249,P_ID,1))</f>
        <v>4657</v>
      </c>
      <c r="G5249" s="41" t="str">
        <f aca="false">IF(A5249="","",INDEX(P_Svc,F5249))</f>
        <v>Standard</v>
      </c>
      <c r="H5249" s="41" t="str">
        <f aca="false">IF(A5249="","",INDEX(P_Zone,F5249))</f>
        <v>West</v>
      </c>
      <c r="I5249" s="41" t="n">
        <f aca="false">IF(A5249="","",IF(D5249="Delivered",IF(B5249&lt;=INDEX(P_Due,F5249),1,0),0))</f>
        <v>1</v>
      </c>
    </row>
    <row r="5250" customFormat="false" ht="15" hidden="false" customHeight="false" outlineLevel="0" collapsed="false">
      <c r="A5250" s="37" t="n">
        <v>1004658</v>
      </c>
      <c r="B5250" s="38" t="n">
        <v>46295</v>
      </c>
      <c r="C5250" s="39" t="n">
        <v>1</v>
      </c>
      <c r="D5250" s="39" t="s">
        <v>26</v>
      </c>
      <c r="E5250" s="39"/>
      <c r="F5250" s="41" t="n">
        <f aca="false">IF(A5250="","",MATCH(A5250,P_ID,1))</f>
        <v>4658</v>
      </c>
      <c r="G5250" s="41" t="str">
        <f aca="false">IF(A5250="","",INDEX(P_Svc,F5250))</f>
        <v>Economy</v>
      </c>
      <c r="H5250" s="41" t="str">
        <f aca="false">IF(A5250="","",INDEX(P_Zone,F5250))</f>
        <v>Central</v>
      </c>
      <c r="I5250" s="41" t="n">
        <f aca="false">IF(A5250="","",IF(D5250="Delivered",IF(B5250&lt;=INDEX(P_Due,F5250),1,0),0))</f>
        <v>1</v>
      </c>
    </row>
    <row r="5251" customFormat="false" ht="15" hidden="false" customHeight="false" outlineLevel="0" collapsed="false">
      <c r="A5251" s="37" t="n">
        <v>1004659</v>
      </c>
      <c r="B5251" s="38" t="n">
        <v>46295</v>
      </c>
      <c r="C5251" s="39" t="n">
        <v>1</v>
      </c>
      <c r="D5251" s="39" t="s">
        <v>26</v>
      </c>
      <c r="E5251" s="39"/>
      <c r="F5251" s="41" t="n">
        <f aca="false">IF(A5251="","",MATCH(A5251,P_ID,1))</f>
        <v>4659</v>
      </c>
      <c r="G5251" s="41" t="str">
        <f aca="false">IF(A5251="","",INDEX(P_Svc,F5251))</f>
        <v>Economy</v>
      </c>
      <c r="H5251" s="41" t="str">
        <f aca="false">IF(A5251="","",INDEX(P_Zone,F5251))</f>
        <v>East</v>
      </c>
      <c r="I5251" s="41" t="n">
        <f aca="false">IF(A5251="","",IF(D5251="Delivered",IF(B5251&lt;=INDEX(P_Due,F5251),1,0),0))</f>
        <v>1</v>
      </c>
    </row>
    <row r="5252" customFormat="false" ht="15" hidden="false" customHeight="false" outlineLevel="0" collapsed="false">
      <c r="A5252" s="37" t="n">
        <v>1004661</v>
      </c>
      <c r="B5252" s="38" t="n">
        <v>46295</v>
      </c>
      <c r="C5252" s="39" t="n">
        <v>1</v>
      </c>
      <c r="D5252" s="39" t="s">
        <v>26</v>
      </c>
      <c r="E5252" s="39"/>
      <c r="F5252" s="41" t="n">
        <f aca="false">IF(A5252="","",MATCH(A5252,P_ID,1))</f>
        <v>4661</v>
      </c>
      <c r="G5252" s="41" t="str">
        <f aca="false">IF(A5252="","",INDEX(P_Svc,F5252))</f>
        <v>Economy</v>
      </c>
      <c r="H5252" s="41" t="str">
        <f aca="false">IF(A5252="","",INDEX(P_Zone,F5252))</f>
        <v>South</v>
      </c>
      <c r="I5252" s="41" t="n">
        <f aca="false">IF(A5252="","",IF(D5252="Delivered",IF(B5252&lt;=INDEX(P_Due,F5252),1,0),0))</f>
        <v>1</v>
      </c>
    </row>
    <row r="5253" customFormat="false" ht="15" hidden="false" customHeight="false" outlineLevel="0" collapsed="false">
      <c r="A5253" s="37" t="n">
        <v>1004662</v>
      </c>
      <c r="B5253" s="38" t="n">
        <v>46295</v>
      </c>
      <c r="C5253" s="39" t="n">
        <v>1</v>
      </c>
      <c r="D5253" s="39" t="s">
        <v>26</v>
      </c>
      <c r="E5253" s="39"/>
      <c r="F5253" s="41" t="n">
        <f aca="false">IF(A5253="","",MATCH(A5253,P_ID,1))</f>
        <v>4662</v>
      </c>
      <c r="G5253" s="41" t="str">
        <f aca="false">IF(A5253="","",INDEX(P_Svc,F5253))</f>
        <v>Standard</v>
      </c>
      <c r="H5253" s="41" t="str">
        <f aca="false">IF(A5253="","",INDEX(P_Zone,F5253))</f>
        <v>West</v>
      </c>
      <c r="I5253" s="41" t="n">
        <f aca="false">IF(A5253="","",IF(D5253="Delivered",IF(B5253&lt;=INDEX(P_Due,F5253),1,0),0))</f>
        <v>1</v>
      </c>
    </row>
    <row r="5254" customFormat="false" ht="15" hidden="false" customHeight="false" outlineLevel="0" collapsed="false">
      <c r="A5254" s="37" t="n">
        <v>1004663</v>
      </c>
      <c r="B5254" s="38" t="n">
        <v>46295</v>
      </c>
      <c r="C5254" s="39" t="n">
        <v>1</v>
      </c>
      <c r="D5254" s="39" t="s">
        <v>26</v>
      </c>
      <c r="E5254" s="39"/>
      <c r="F5254" s="41" t="n">
        <f aca="false">IF(A5254="","",MATCH(A5254,P_ID,1))</f>
        <v>4663</v>
      </c>
      <c r="G5254" s="41" t="str">
        <f aca="false">IF(A5254="","",INDEX(P_Svc,F5254))</f>
        <v>Economy</v>
      </c>
      <c r="H5254" s="41" t="str">
        <f aca="false">IF(A5254="","",INDEX(P_Zone,F5254))</f>
        <v>Central</v>
      </c>
      <c r="I5254" s="41" t="n">
        <f aca="false">IF(A5254="","",IF(D5254="Delivered",IF(B5254&lt;=INDEX(P_Due,F5254),1,0),0))</f>
        <v>1</v>
      </c>
    </row>
    <row r="5255" customFormat="false" ht="15" hidden="false" customHeight="false" outlineLevel="0" collapsed="false">
      <c r="A5255" s="37" t="n">
        <v>1004664</v>
      </c>
      <c r="B5255" s="38" t="n">
        <v>46295</v>
      </c>
      <c r="C5255" s="39" t="n">
        <v>1</v>
      </c>
      <c r="D5255" s="39" t="s">
        <v>26</v>
      </c>
      <c r="E5255" s="39"/>
      <c r="F5255" s="41" t="n">
        <f aca="false">IF(A5255="","",MATCH(A5255,P_ID,1))</f>
        <v>4664</v>
      </c>
      <c r="G5255" s="41" t="str">
        <f aca="false">IF(A5255="","",INDEX(P_Svc,F5255))</f>
        <v>Standard</v>
      </c>
      <c r="H5255" s="41" t="str">
        <f aca="false">IF(A5255="","",INDEX(P_Zone,F5255))</f>
        <v>East</v>
      </c>
      <c r="I5255" s="41" t="n">
        <f aca="false">IF(A5255="","",IF(D5255="Delivered",IF(B5255&lt;=INDEX(P_Due,F5255),1,0),0))</f>
        <v>1</v>
      </c>
    </row>
    <row r="5256" customFormat="false" ht="15" hidden="false" customHeight="false" outlineLevel="0" collapsed="false">
      <c r="A5256" s="37" t="n">
        <v>1004665</v>
      </c>
      <c r="B5256" s="38" t="n">
        <v>46295</v>
      </c>
      <c r="C5256" s="39" t="n">
        <v>1</v>
      </c>
      <c r="D5256" s="39" t="s">
        <v>26</v>
      </c>
      <c r="E5256" s="39"/>
      <c r="F5256" s="41" t="n">
        <f aca="false">IF(A5256="","",MATCH(A5256,P_ID,1))</f>
        <v>4665</v>
      </c>
      <c r="G5256" s="41" t="str">
        <f aca="false">IF(A5256="","",INDEX(P_Svc,F5256))</f>
        <v>Economy</v>
      </c>
      <c r="H5256" s="41" t="str">
        <f aca="false">IF(A5256="","",INDEX(P_Zone,F5256))</f>
        <v>North</v>
      </c>
      <c r="I5256" s="41" t="n">
        <f aca="false">IF(A5256="","",IF(D5256="Delivered",IF(B5256&lt;=INDEX(P_Due,F5256),1,0),0))</f>
        <v>1</v>
      </c>
    </row>
    <row r="5257" customFormat="false" ht="15" hidden="false" customHeight="false" outlineLevel="0" collapsed="false">
      <c r="A5257" s="37" t="n">
        <v>1004666</v>
      </c>
      <c r="B5257" s="38" t="n">
        <v>46295</v>
      </c>
      <c r="C5257" s="39" t="n">
        <v>1</v>
      </c>
      <c r="D5257" s="39" t="s">
        <v>26</v>
      </c>
      <c r="E5257" s="39"/>
      <c r="F5257" s="41" t="n">
        <f aca="false">IF(A5257="","",MATCH(A5257,P_ID,1))</f>
        <v>4666</v>
      </c>
      <c r="G5257" s="41" t="str">
        <f aca="false">IF(A5257="","",INDEX(P_Svc,F5257))</f>
        <v>Economy</v>
      </c>
      <c r="H5257" s="41" t="str">
        <f aca="false">IF(A5257="","",INDEX(P_Zone,F5257))</f>
        <v>Central</v>
      </c>
      <c r="I5257" s="41" t="n">
        <f aca="false">IF(A5257="","",IF(D5257="Delivered",IF(B5257&lt;=INDEX(P_Due,F5257),1,0),0))</f>
        <v>1</v>
      </c>
    </row>
    <row r="5258" customFormat="false" ht="15" hidden="false" customHeight="false" outlineLevel="0" collapsed="false">
      <c r="A5258" s="37" t="n">
        <v>1004667</v>
      </c>
      <c r="B5258" s="38" t="n">
        <v>46295</v>
      </c>
      <c r="C5258" s="39" t="n">
        <v>1</v>
      </c>
      <c r="D5258" s="39" t="s">
        <v>26</v>
      </c>
      <c r="E5258" s="39"/>
      <c r="F5258" s="41" t="n">
        <f aca="false">IF(A5258="","",MATCH(A5258,P_ID,1))</f>
        <v>4667</v>
      </c>
      <c r="G5258" s="41" t="str">
        <f aca="false">IF(A5258="","",INDEX(P_Svc,F5258))</f>
        <v>Standard</v>
      </c>
      <c r="H5258" s="41" t="str">
        <f aca="false">IF(A5258="","",INDEX(P_Zone,F5258))</f>
        <v>North</v>
      </c>
      <c r="I5258" s="41" t="n">
        <f aca="false">IF(A5258="","",IF(D5258="Delivered",IF(B5258&lt;=INDEX(P_Due,F5258),1,0),0))</f>
        <v>1</v>
      </c>
    </row>
    <row r="5259" customFormat="false" ht="15" hidden="false" customHeight="false" outlineLevel="0" collapsed="false">
      <c r="A5259" s="37" t="n">
        <v>1004668</v>
      </c>
      <c r="B5259" s="38" t="n">
        <v>46295</v>
      </c>
      <c r="C5259" s="39" t="n">
        <v>1</v>
      </c>
      <c r="D5259" s="39" t="s">
        <v>79</v>
      </c>
      <c r="E5259" s="39" t="s">
        <v>32</v>
      </c>
      <c r="F5259" s="41" t="n">
        <f aca="false">IF(A5259="","",MATCH(A5259,P_ID,1))</f>
        <v>4668</v>
      </c>
      <c r="G5259" s="41" t="str">
        <f aca="false">IF(A5259="","",INDEX(P_Svc,F5259))</f>
        <v>Standard</v>
      </c>
      <c r="H5259" s="41" t="str">
        <f aca="false">IF(A5259="","",INDEX(P_Zone,F5259))</f>
        <v>East</v>
      </c>
      <c r="I5259" s="41" t="n">
        <f aca="false">IF(A5259="","",IF(D5259="Delivered",IF(B5259&lt;=INDEX(P_Due,F5259),1,0),0))</f>
        <v>0</v>
      </c>
    </row>
    <row r="5260" customFormat="false" ht="15" hidden="false" customHeight="false" outlineLevel="0" collapsed="false">
      <c r="A5260" s="37" t="n">
        <v>1004669</v>
      </c>
      <c r="B5260" s="38" t="n">
        <v>46295</v>
      </c>
      <c r="C5260" s="39" t="n">
        <v>1</v>
      </c>
      <c r="D5260" s="39" t="s">
        <v>26</v>
      </c>
      <c r="E5260" s="39"/>
      <c r="F5260" s="41" t="n">
        <f aca="false">IF(A5260="","",MATCH(A5260,P_ID,1))</f>
        <v>4669</v>
      </c>
      <c r="G5260" s="41" t="str">
        <f aca="false">IF(A5260="","",INDEX(P_Svc,F5260))</f>
        <v>Standard</v>
      </c>
      <c r="H5260" s="41" t="str">
        <f aca="false">IF(A5260="","",INDEX(P_Zone,F5260))</f>
        <v>North</v>
      </c>
      <c r="I5260" s="41" t="n">
        <f aca="false">IF(A5260="","",IF(D5260="Delivered",IF(B5260&lt;=INDEX(P_Due,F5260),1,0),0))</f>
        <v>1</v>
      </c>
    </row>
    <row r="5261" customFormat="false" ht="15" hidden="false" customHeight="false" outlineLevel="0" collapsed="false">
      <c r="A5261" s="37" t="n">
        <v>1004670</v>
      </c>
      <c r="B5261" s="38" t="n">
        <v>46295</v>
      </c>
      <c r="C5261" s="39" t="n">
        <v>1</v>
      </c>
      <c r="D5261" s="39" t="s">
        <v>26</v>
      </c>
      <c r="E5261" s="39"/>
      <c r="F5261" s="41" t="n">
        <f aca="false">IF(A5261="","",MATCH(A5261,P_ID,1))</f>
        <v>4670</v>
      </c>
      <c r="G5261" s="41" t="str">
        <f aca="false">IF(A5261="","",INDEX(P_Svc,F5261))</f>
        <v>Economy</v>
      </c>
      <c r="H5261" s="41" t="str">
        <f aca="false">IF(A5261="","",INDEX(P_Zone,F5261))</f>
        <v>Central</v>
      </c>
      <c r="I5261" s="41" t="n">
        <f aca="false">IF(A5261="","",IF(D5261="Delivered",IF(B5261&lt;=INDEX(P_Due,F5261),1,0),0))</f>
        <v>1</v>
      </c>
    </row>
    <row r="5262" customFormat="false" ht="15" hidden="false" customHeight="false" outlineLevel="0" collapsed="false">
      <c r="A5262" s="37" t="n">
        <v>1004671</v>
      </c>
      <c r="B5262" s="38" t="n">
        <v>46295</v>
      </c>
      <c r="C5262" s="39" t="n">
        <v>1</v>
      </c>
      <c r="D5262" s="39" t="s">
        <v>26</v>
      </c>
      <c r="E5262" s="39"/>
      <c r="F5262" s="41" t="n">
        <f aca="false">IF(A5262="","",MATCH(A5262,P_ID,1))</f>
        <v>4671</v>
      </c>
      <c r="G5262" s="41" t="str">
        <f aca="false">IF(A5262="","",INDEX(P_Svc,F5262))</f>
        <v>Standard</v>
      </c>
      <c r="H5262" s="41" t="str">
        <f aca="false">IF(A5262="","",INDEX(P_Zone,F5262))</f>
        <v>South</v>
      </c>
      <c r="I5262" s="41" t="n">
        <f aca="false">IF(A5262="","",IF(D5262="Delivered",IF(B5262&lt;=INDEX(P_Due,F5262),1,0),0))</f>
        <v>1</v>
      </c>
    </row>
    <row r="5263" customFormat="false" ht="15" hidden="false" customHeight="false" outlineLevel="0" collapsed="false">
      <c r="A5263" s="37" t="n">
        <v>1004672</v>
      </c>
      <c r="B5263" s="38" t="n">
        <v>46295</v>
      </c>
      <c r="C5263" s="39" t="n">
        <v>1</v>
      </c>
      <c r="D5263" s="39" t="s">
        <v>26</v>
      </c>
      <c r="E5263" s="39"/>
      <c r="F5263" s="41" t="n">
        <f aca="false">IF(A5263="","",MATCH(A5263,P_ID,1))</f>
        <v>4672</v>
      </c>
      <c r="G5263" s="41" t="str">
        <f aca="false">IF(A5263="","",INDEX(P_Svc,F5263))</f>
        <v>Standard</v>
      </c>
      <c r="H5263" s="41" t="str">
        <f aca="false">IF(A5263="","",INDEX(P_Zone,F5263))</f>
        <v>East</v>
      </c>
      <c r="I5263" s="41" t="n">
        <f aca="false">IF(A5263="","",IF(D5263="Delivered",IF(B5263&lt;=INDEX(P_Due,F5263),1,0),0))</f>
        <v>1</v>
      </c>
    </row>
    <row r="5264" customFormat="false" ht="15" hidden="false" customHeight="false" outlineLevel="0" collapsed="false">
      <c r="A5264" s="37" t="n">
        <v>1004674</v>
      </c>
      <c r="B5264" s="38" t="n">
        <v>46295</v>
      </c>
      <c r="C5264" s="39" t="n">
        <v>1</v>
      </c>
      <c r="D5264" s="39" t="s">
        <v>26</v>
      </c>
      <c r="E5264" s="39"/>
      <c r="F5264" s="41" t="n">
        <f aca="false">IF(A5264="","",MATCH(A5264,P_ID,1))</f>
        <v>4674</v>
      </c>
      <c r="G5264" s="41" t="str">
        <f aca="false">IF(A5264="","",INDEX(P_Svc,F5264))</f>
        <v>Standard</v>
      </c>
      <c r="H5264" s="41" t="str">
        <f aca="false">IF(A5264="","",INDEX(P_Zone,F5264))</f>
        <v>North</v>
      </c>
      <c r="I5264" s="41" t="n">
        <f aca="false">IF(A5264="","",IF(D5264="Delivered",IF(B5264&lt;=INDEX(P_Due,F5264),1,0),0))</f>
        <v>1</v>
      </c>
    </row>
    <row r="5265" customFormat="false" ht="15" hidden="false" customHeight="false" outlineLevel="0" collapsed="false">
      <c r="A5265" s="37" t="n">
        <v>1004675</v>
      </c>
      <c r="B5265" s="38" t="n">
        <v>46295</v>
      </c>
      <c r="C5265" s="39" t="n">
        <v>1</v>
      </c>
      <c r="D5265" s="39" t="s">
        <v>26</v>
      </c>
      <c r="E5265" s="39"/>
      <c r="F5265" s="41" t="n">
        <f aca="false">IF(A5265="","",MATCH(A5265,P_ID,1))</f>
        <v>4675</v>
      </c>
      <c r="G5265" s="41" t="str">
        <f aca="false">IF(A5265="","",INDEX(P_Svc,F5265))</f>
        <v>Standard</v>
      </c>
      <c r="H5265" s="41" t="str">
        <f aca="false">IF(A5265="","",INDEX(P_Zone,F5265))</f>
        <v>Central</v>
      </c>
      <c r="I5265" s="41" t="n">
        <f aca="false">IF(A5265="","",IF(D5265="Delivered",IF(B5265&lt;=INDEX(P_Due,F5265),1,0),0))</f>
        <v>1</v>
      </c>
    </row>
    <row r="5266" customFormat="false" ht="15" hidden="false" customHeight="false" outlineLevel="0" collapsed="false">
      <c r="A5266" s="37" t="n">
        <v>1004676</v>
      </c>
      <c r="B5266" s="38" t="n">
        <v>46295</v>
      </c>
      <c r="C5266" s="39" t="n">
        <v>1</v>
      </c>
      <c r="D5266" s="39" t="s">
        <v>26</v>
      </c>
      <c r="E5266" s="39"/>
      <c r="F5266" s="41" t="n">
        <f aca="false">IF(A5266="","",MATCH(A5266,P_ID,1))</f>
        <v>4676</v>
      </c>
      <c r="G5266" s="41" t="str">
        <f aca="false">IF(A5266="","",INDEX(P_Svc,F5266))</f>
        <v>Express</v>
      </c>
      <c r="H5266" s="41" t="str">
        <f aca="false">IF(A5266="","",INDEX(P_Zone,F5266))</f>
        <v>West</v>
      </c>
      <c r="I5266" s="41" t="n">
        <f aca="false">IF(A5266="","",IF(D5266="Delivered",IF(B5266&lt;=INDEX(P_Due,F5266),1,0),0))</f>
        <v>1</v>
      </c>
    </row>
    <row r="5267" customFormat="false" ht="15" hidden="false" customHeight="false" outlineLevel="0" collapsed="false">
      <c r="A5267" s="37" t="n">
        <v>1004677</v>
      </c>
      <c r="B5267" s="38" t="n">
        <v>46295</v>
      </c>
      <c r="C5267" s="39" t="n">
        <v>1</v>
      </c>
      <c r="D5267" s="39" t="s">
        <v>26</v>
      </c>
      <c r="E5267" s="39"/>
      <c r="F5267" s="41" t="n">
        <f aca="false">IF(A5267="","",MATCH(A5267,P_ID,1))</f>
        <v>4677</v>
      </c>
      <c r="G5267" s="41" t="str">
        <f aca="false">IF(A5267="","",INDEX(P_Svc,F5267))</f>
        <v>Standard</v>
      </c>
      <c r="H5267" s="41" t="str">
        <f aca="false">IF(A5267="","",INDEX(P_Zone,F5267))</f>
        <v>South</v>
      </c>
      <c r="I5267" s="41" t="n">
        <f aca="false">IF(A5267="","",IF(D5267="Delivered",IF(B5267&lt;=INDEX(P_Due,F5267),1,0),0))</f>
        <v>1</v>
      </c>
    </row>
    <row r="5268" customFormat="false" ht="15" hidden="false" customHeight="false" outlineLevel="0" collapsed="false">
      <c r="A5268" s="37" t="n">
        <v>1004678</v>
      </c>
      <c r="B5268" s="38" t="n">
        <v>46295</v>
      </c>
      <c r="C5268" s="39" t="n">
        <v>1</v>
      </c>
      <c r="D5268" s="39" t="s">
        <v>26</v>
      </c>
      <c r="E5268" s="39"/>
      <c r="F5268" s="41" t="n">
        <f aca="false">IF(A5268="","",MATCH(A5268,P_ID,1))</f>
        <v>4678</v>
      </c>
      <c r="G5268" s="41" t="str">
        <f aca="false">IF(A5268="","",INDEX(P_Svc,F5268))</f>
        <v>Standard</v>
      </c>
      <c r="H5268" s="41" t="str">
        <f aca="false">IF(A5268="","",INDEX(P_Zone,F5268))</f>
        <v>West</v>
      </c>
      <c r="I5268" s="41" t="n">
        <f aca="false">IF(A5268="","",IF(D5268="Delivered",IF(B5268&lt;=INDEX(P_Due,F5268),1,0),0))</f>
        <v>1</v>
      </c>
    </row>
    <row r="5269" customFormat="false" ht="15" hidden="false" customHeight="false" outlineLevel="0" collapsed="false">
      <c r="A5269" s="37" t="n">
        <v>1004679</v>
      </c>
      <c r="B5269" s="38" t="n">
        <v>46295</v>
      </c>
      <c r="C5269" s="39" t="n">
        <v>1</v>
      </c>
      <c r="D5269" s="39" t="s">
        <v>26</v>
      </c>
      <c r="E5269" s="39"/>
      <c r="F5269" s="41" t="n">
        <f aca="false">IF(A5269="","",MATCH(A5269,P_ID,1))</f>
        <v>4679</v>
      </c>
      <c r="G5269" s="41" t="str">
        <f aca="false">IF(A5269="","",INDEX(P_Svc,F5269))</f>
        <v>Standard</v>
      </c>
      <c r="H5269" s="41" t="str">
        <f aca="false">IF(A5269="","",INDEX(P_Zone,F5269))</f>
        <v>South</v>
      </c>
      <c r="I5269" s="41" t="n">
        <f aca="false">IF(A5269="","",IF(D5269="Delivered",IF(B5269&lt;=INDEX(P_Due,F5269),1,0),0))</f>
        <v>1</v>
      </c>
    </row>
    <row r="5270" customFormat="false" ht="15" hidden="false" customHeight="false" outlineLevel="0" collapsed="false">
      <c r="A5270" s="37" t="n">
        <v>1004680</v>
      </c>
      <c r="B5270" s="38" t="n">
        <v>46295</v>
      </c>
      <c r="C5270" s="39" t="n">
        <v>1</v>
      </c>
      <c r="D5270" s="39" t="s">
        <v>79</v>
      </c>
      <c r="E5270" s="39" t="s">
        <v>32</v>
      </c>
      <c r="F5270" s="41" t="n">
        <f aca="false">IF(A5270="","",MATCH(A5270,P_ID,1))</f>
        <v>4680</v>
      </c>
      <c r="G5270" s="41" t="str">
        <f aca="false">IF(A5270="","",INDEX(P_Svc,F5270))</f>
        <v>Standard</v>
      </c>
      <c r="H5270" s="41" t="str">
        <f aca="false">IF(A5270="","",INDEX(P_Zone,F5270))</f>
        <v>West</v>
      </c>
      <c r="I5270" s="41" t="n">
        <f aca="false">IF(A5270="","",IF(D5270="Delivered",IF(B5270&lt;=INDEX(P_Due,F5270),1,0),0))</f>
        <v>0</v>
      </c>
    </row>
    <row r="5271" customFormat="false" ht="15" hidden="false" customHeight="false" outlineLevel="0" collapsed="false">
      <c r="A5271" s="37" t="n">
        <v>1004682</v>
      </c>
      <c r="B5271" s="38" t="n">
        <v>46295</v>
      </c>
      <c r="C5271" s="39" t="n">
        <v>1</v>
      </c>
      <c r="D5271" s="39" t="s">
        <v>26</v>
      </c>
      <c r="E5271" s="39"/>
      <c r="F5271" s="41" t="n">
        <f aca="false">IF(A5271="","",MATCH(A5271,P_ID,1))</f>
        <v>4682</v>
      </c>
      <c r="G5271" s="41" t="str">
        <f aca="false">IF(A5271="","",INDEX(P_Svc,F5271))</f>
        <v>Standard</v>
      </c>
      <c r="H5271" s="41" t="str">
        <f aca="false">IF(A5271="","",INDEX(P_Zone,F5271))</f>
        <v>Central</v>
      </c>
      <c r="I5271" s="41" t="n">
        <f aca="false">IF(A5271="","",IF(D5271="Delivered",IF(B5271&lt;=INDEX(P_Due,F5271),1,0),0))</f>
        <v>1</v>
      </c>
    </row>
    <row r="5272" customFormat="false" ht="15" hidden="false" customHeight="false" outlineLevel="0" collapsed="false">
      <c r="A5272" s="37" t="n">
        <v>1004684</v>
      </c>
      <c r="B5272" s="38" t="n">
        <v>46295</v>
      </c>
      <c r="C5272" s="39" t="n">
        <v>1</v>
      </c>
      <c r="D5272" s="39" t="s">
        <v>26</v>
      </c>
      <c r="E5272" s="39"/>
      <c r="F5272" s="41" t="n">
        <f aca="false">IF(A5272="","",MATCH(A5272,P_ID,1))</f>
        <v>4684</v>
      </c>
      <c r="G5272" s="41" t="str">
        <f aca="false">IF(A5272="","",INDEX(P_Svc,F5272))</f>
        <v>Standard</v>
      </c>
      <c r="H5272" s="41" t="str">
        <f aca="false">IF(A5272="","",INDEX(P_Zone,F5272))</f>
        <v>North</v>
      </c>
      <c r="I5272" s="41" t="n">
        <f aca="false">IF(A5272="","",IF(D5272="Delivered",IF(B5272&lt;=INDEX(P_Due,F5272),1,0),0))</f>
        <v>1</v>
      </c>
    </row>
    <row r="5273" customFormat="false" ht="15" hidden="false" customHeight="false" outlineLevel="0" collapsed="false">
      <c r="A5273" s="37" t="n">
        <v>1004685</v>
      </c>
      <c r="B5273" s="38" t="n">
        <v>46295</v>
      </c>
      <c r="C5273" s="39" t="n">
        <v>1</v>
      </c>
      <c r="D5273" s="39" t="s">
        <v>26</v>
      </c>
      <c r="E5273" s="39"/>
      <c r="F5273" s="41" t="n">
        <f aca="false">IF(A5273="","",MATCH(A5273,P_ID,1))</f>
        <v>4685</v>
      </c>
      <c r="G5273" s="41" t="str">
        <f aca="false">IF(A5273="","",INDEX(P_Svc,F5273))</f>
        <v>Standard</v>
      </c>
      <c r="H5273" s="41" t="str">
        <f aca="false">IF(A5273="","",INDEX(P_Zone,F5273))</f>
        <v>West</v>
      </c>
      <c r="I5273" s="41" t="n">
        <f aca="false">IF(A5273="","",IF(D5273="Delivered",IF(B5273&lt;=INDEX(P_Due,F5273),1,0),0))</f>
        <v>1</v>
      </c>
    </row>
    <row r="5274" customFormat="false" ht="15" hidden="false" customHeight="false" outlineLevel="0" collapsed="false">
      <c r="A5274" s="37" t="n">
        <v>1004687</v>
      </c>
      <c r="B5274" s="38" t="n">
        <v>46295</v>
      </c>
      <c r="C5274" s="39" t="n">
        <v>1</v>
      </c>
      <c r="D5274" s="39" t="s">
        <v>26</v>
      </c>
      <c r="E5274" s="39"/>
      <c r="F5274" s="41" t="n">
        <f aca="false">IF(A5274="","",MATCH(A5274,P_ID,1))</f>
        <v>4687</v>
      </c>
      <c r="G5274" s="41" t="str">
        <f aca="false">IF(A5274="","",INDEX(P_Svc,F5274))</f>
        <v>Economy</v>
      </c>
      <c r="H5274" s="41" t="str">
        <f aca="false">IF(A5274="","",INDEX(P_Zone,F5274))</f>
        <v>East</v>
      </c>
      <c r="I5274" s="41" t="n">
        <f aca="false">IF(A5274="","",IF(D5274="Delivered",IF(B5274&lt;=INDEX(P_Due,F5274),1,0),0))</f>
        <v>1</v>
      </c>
    </row>
    <row r="5275" customFormat="false" ht="15" hidden="false" customHeight="false" outlineLevel="0" collapsed="false">
      <c r="A5275" s="37" t="n">
        <v>1004688</v>
      </c>
      <c r="B5275" s="38" t="n">
        <v>46295</v>
      </c>
      <c r="C5275" s="39" t="n">
        <v>1</v>
      </c>
      <c r="D5275" s="39" t="s">
        <v>26</v>
      </c>
      <c r="E5275" s="39"/>
      <c r="F5275" s="41" t="n">
        <f aca="false">IF(A5275="","",MATCH(A5275,P_ID,1))</f>
        <v>4688</v>
      </c>
      <c r="G5275" s="41" t="str">
        <f aca="false">IF(A5275="","",INDEX(P_Svc,F5275))</f>
        <v>Economy</v>
      </c>
      <c r="H5275" s="41" t="str">
        <f aca="false">IF(A5275="","",INDEX(P_Zone,F5275))</f>
        <v>South</v>
      </c>
      <c r="I5275" s="41" t="n">
        <f aca="false">IF(A5275="","",IF(D5275="Delivered",IF(B5275&lt;=INDEX(P_Due,F5275),1,0),0))</f>
        <v>1</v>
      </c>
    </row>
    <row r="5276" customFormat="false" ht="15" hidden="false" customHeight="false" outlineLevel="0" collapsed="false">
      <c r="A5276" s="37" t="n">
        <v>1004689</v>
      </c>
      <c r="B5276" s="38" t="n">
        <v>46295</v>
      </c>
      <c r="C5276" s="39" t="n">
        <v>1</v>
      </c>
      <c r="D5276" s="39" t="s">
        <v>26</v>
      </c>
      <c r="E5276" s="39"/>
      <c r="F5276" s="41" t="n">
        <f aca="false">IF(A5276="","",MATCH(A5276,P_ID,1))</f>
        <v>4689</v>
      </c>
      <c r="G5276" s="41" t="str">
        <f aca="false">IF(A5276="","",INDEX(P_Svc,F5276))</f>
        <v>Standard</v>
      </c>
      <c r="H5276" s="41" t="str">
        <f aca="false">IF(A5276="","",INDEX(P_Zone,F5276))</f>
        <v>West</v>
      </c>
      <c r="I5276" s="41" t="n">
        <f aca="false">IF(A5276="","",IF(D5276="Delivered",IF(B5276&lt;=INDEX(P_Due,F5276),1,0),0))</f>
        <v>1</v>
      </c>
    </row>
    <row r="5277" customFormat="false" ht="15" hidden="false" customHeight="false" outlineLevel="0" collapsed="false">
      <c r="A5277" s="37" t="n">
        <v>1004690</v>
      </c>
      <c r="B5277" s="38" t="n">
        <v>46295</v>
      </c>
      <c r="C5277" s="39" t="n">
        <v>1</v>
      </c>
      <c r="D5277" s="39" t="s">
        <v>26</v>
      </c>
      <c r="E5277" s="39"/>
      <c r="F5277" s="41" t="n">
        <f aca="false">IF(A5277="","",MATCH(A5277,P_ID,1))</f>
        <v>4690</v>
      </c>
      <c r="G5277" s="41" t="str">
        <f aca="false">IF(A5277="","",INDEX(P_Svc,F5277))</f>
        <v>Standard</v>
      </c>
      <c r="H5277" s="41" t="str">
        <f aca="false">IF(A5277="","",INDEX(P_Zone,F5277))</f>
        <v>West</v>
      </c>
      <c r="I5277" s="41" t="n">
        <f aca="false">IF(A5277="","",IF(D5277="Delivered",IF(B5277&lt;=INDEX(P_Due,F5277),1,0),0))</f>
        <v>1</v>
      </c>
    </row>
    <row r="5278" customFormat="false" ht="15" hidden="false" customHeight="false" outlineLevel="0" collapsed="false">
      <c r="A5278" s="37" t="n">
        <v>1004691</v>
      </c>
      <c r="B5278" s="38" t="n">
        <v>46295</v>
      </c>
      <c r="C5278" s="39" t="n">
        <v>1</v>
      </c>
      <c r="D5278" s="39" t="s">
        <v>26</v>
      </c>
      <c r="E5278" s="39"/>
      <c r="F5278" s="41" t="n">
        <f aca="false">IF(A5278="","",MATCH(A5278,P_ID,1))</f>
        <v>4691</v>
      </c>
      <c r="G5278" s="41" t="str">
        <f aca="false">IF(A5278="","",INDEX(P_Svc,F5278))</f>
        <v>Economy</v>
      </c>
      <c r="H5278" s="41" t="str">
        <f aca="false">IF(A5278="","",INDEX(P_Zone,F5278))</f>
        <v>West</v>
      </c>
      <c r="I5278" s="41" t="n">
        <f aca="false">IF(A5278="","",IF(D5278="Delivered",IF(B5278&lt;=INDEX(P_Due,F5278),1,0),0))</f>
        <v>1</v>
      </c>
    </row>
    <row r="5279" customFormat="false" ht="15" hidden="false" customHeight="false" outlineLevel="0" collapsed="false">
      <c r="A5279" s="37" t="n">
        <v>1004692</v>
      </c>
      <c r="B5279" s="38" t="n">
        <v>46295</v>
      </c>
      <c r="C5279" s="39" t="n">
        <v>1</v>
      </c>
      <c r="D5279" s="39" t="s">
        <v>26</v>
      </c>
      <c r="E5279" s="39"/>
      <c r="F5279" s="41" t="n">
        <f aca="false">IF(A5279="","",MATCH(A5279,P_ID,1))</f>
        <v>4692</v>
      </c>
      <c r="G5279" s="41" t="str">
        <f aca="false">IF(A5279="","",INDEX(P_Svc,F5279))</f>
        <v>Standard</v>
      </c>
      <c r="H5279" s="41" t="str">
        <f aca="false">IF(A5279="","",INDEX(P_Zone,F5279))</f>
        <v>South</v>
      </c>
      <c r="I5279" s="41" t="n">
        <f aca="false">IF(A5279="","",IF(D5279="Delivered",IF(B5279&lt;=INDEX(P_Due,F5279),1,0),0))</f>
        <v>1</v>
      </c>
    </row>
    <row r="5280" customFormat="false" ht="15" hidden="false" customHeight="false" outlineLevel="0" collapsed="false">
      <c r="A5280" s="37" t="n">
        <v>1004693</v>
      </c>
      <c r="B5280" s="38" t="n">
        <v>46295</v>
      </c>
      <c r="C5280" s="39" t="n">
        <v>1</v>
      </c>
      <c r="D5280" s="39" t="s">
        <v>26</v>
      </c>
      <c r="E5280" s="39"/>
      <c r="F5280" s="41" t="n">
        <f aca="false">IF(A5280="","",MATCH(A5280,P_ID,1))</f>
        <v>4693</v>
      </c>
      <c r="G5280" s="41" t="str">
        <f aca="false">IF(A5280="","",INDEX(P_Svc,F5280))</f>
        <v>Economy</v>
      </c>
      <c r="H5280" s="41" t="str">
        <f aca="false">IF(A5280="","",INDEX(P_Zone,F5280))</f>
        <v>West</v>
      </c>
      <c r="I5280" s="41" t="n">
        <f aca="false">IF(A5280="","",IF(D5280="Delivered",IF(B5280&lt;=INDEX(P_Due,F5280),1,0),0))</f>
        <v>1</v>
      </c>
    </row>
    <row r="5281" customFormat="false" ht="15" hidden="false" customHeight="false" outlineLevel="0" collapsed="false">
      <c r="A5281" s="37" t="n">
        <v>1004694</v>
      </c>
      <c r="B5281" s="38" t="n">
        <v>46295</v>
      </c>
      <c r="C5281" s="39" t="n">
        <v>1</v>
      </c>
      <c r="D5281" s="39" t="s">
        <v>26</v>
      </c>
      <c r="E5281" s="39"/>
      <c r="F5281" s="41" t="n">
        <f aca="false">IF(A5281="","",MATCH(A5281,P_ID,1))</f>
        <v>4694</v>
      </c>
      <c r="G5281" s="41" t="str">
        <f aca="false">IF(A5281="","",INDEX(P_Svc,F5281))</f>
        <v>Standard</v>
      </c>
      <c r="H5281" s="41" t="str">
        <f aca="false">IF(A5281="","",INDEX(P_Zone,F5281))</f>
        <v>South</v>
      </c>
      <c r="I5281" s="41" t="n">
        <f aca="false">IF(A5281="","",IF(D5281="Delivered",IF(B5281&lt;=INDEX(P_Due,F5281),1,0),0))</f>
        <v>1</v>
      </c>
    </row>
    <row r="5282" customFormat="false" ht="15" hidden="false" customHeight="false" outlineLevel="0" collapsed="false">
      <c r="A5282" s="37" t="n">
        <v>1004695</v>
      </c>
      <c r="B5282" s="38" t="n">
        <v>46295</v>
      </c>
      <c r="C5282" s="39" t="n">
        <v>1</v>
      </c>
      <c r="D5282" s="39" t="s">
        <v>26</v>
      </c>
      <c r="E5282" s="39"/>
      <c r="F5282" s="41" t="n">
        <f aca="false">IF(A5282="","",MATCH(A5282,P_ID,1))</f>
        <v>4695</v>
      </c>
      <c r="G5282" s="41" t="str">
        <f aca="false">IF(A5282="","",INDEX(P_Svc,F5282))</f>
        <v>Standard</v>
      </c>
      <c r="H5282" s="41" t="str">
        <f aca="false">IF(A5282="","",INDEX(P_Zone,F5282))</f>
        <v>West</v>
      </c>
      <c r="I5282" s="41" t="n">
        <f aca="false">IF(A5282="","",IF(D5282="Delivered",IF(B5282&lt;=INDEX(P_Due,F5282),1,0),0))</f>
        <v>1</v>
      </c>
    </row>
    <row r="5283" customFormat="false" ht="15" hidden="false" customHeight="false" outlineLevel="0" collapsed="false">
      <c r="A5283" s="37" t="n">
        <v>1004696</v>
      </c>
      <c r="B5283" s="38" t="n">
        <v>46295</v>
      </c>
      <c r="C5283" s="39" t="n">
        <v>1</v>
      </c>
      <c r="D5283" s="39" t="s">
        <v>26</v>
      </c>
      <c r="E5283" s="39"/>
      <c r="F5283" s="41" t="n">
        <f aca="false">IF(A5283="","",MATCH(A5283,P_ID,1))</f>
        <v>4696</v>
      </c>
      <c r="G5283" s="41" t="str">
        <f aca="false">IF(A5283="","",INDEX(P_Svc,F5283))</f>
        <v>Standard</v>
      </c>
      <c r="H5283" s="41" t="str">
        <f aca="false">IF(A5283="","",INDEX(P_Zone,F5283))</f>
        <v>Central</v>
      </c>
      <c r="I5283" s="41" t="n">
        <f aca="false">IF(A5283="","",IF(D5283="Delivered",IF(B5283&lt;=INDEX(P_Due,F5283),1,0),0))</f>
        <v>1</v>
      </c>
    </row>
    <row r="5284" customFormat="false" ht="15" hidden="false" customHeight="false" outlineLevel="0" collapsed="false">
      <c r="A5284" s="37" t="n">
        <v>1004697</v>
      </c>
      <c r="B5284" s="38" t="n">
        <v>46295</v>
      </c>
      <c r="C5284" s="39" t="n">
        <v>0</v>
      </c>
      <c r="D5284" s="39" t="s">
        <v>80</v>
      </c>
      <c r="E5284" s="39" t="s">
        <v>40</v>
      </c>
      <c r="F5284" s="41" t="n">
        <f aca="false">IF(A5284="","",MATCH(A5284,P_ID,1))</f>
        <v>4697</v>
      </c>
      <c r="G5284" s="41" t="str">
        <f aca="false">IF(A5284="","",INDEX(P_Svc,F5284))</f>
        <v>Standard</v>
      </c>
      <c r="H5284" s="41" t="str">
        <f aca="false">IF(A5284="","",INDEX(P_Zone,F5284))</f>
        <v>West</v>
      </c>
      <c r="I5284" s="41" t="n">
        <f aca="false">IF(A5284="","",IF(D5284="Delivered",IF(B5284&lt;=INDEX(P_Due,F5284),1,0),0))</f>
        <v>0</v>
      </c>
    </row>
    <row r="5285" customFormat="false" ht="15" hidden="false" customHeight="false" outlineLevel="0" collapsed="false">
      <c r="A5285" s="37" t="n">
        <v>1004698</v>
      </c>
      <c r="B5285" s="38" t="n">
        <v>46295</v>
      </c>
      <c r="C5285" s="39" t="n">
        <v>1</v>
      </c>
      <c r="D5285" s="39" t="s">
        <v>26</v>
      </c>
      <c r="E5285" s="39"/>
      <c r="F5285" s="41" t="n">
        <f aca="false">IF(A5285="","",MATCH(A5285,P_ID,1))</f>
        <v>4698</v>
      </c>
      <c r="G5285" s="41" t="str">
        <f aca="false">IF(A5285="","",INDEX(P_Svc,F5285))</f>
        <v>Standard</v>
      </c>
      <c r="H5285" s="41" t="str">
        <f aca="false">IF(A5285="","",INDEX(P_Zone,F5285))</f>
        <v>Central</v>
      </c>
      <c r="I5285" s="41" t="n">
        <f aca="false">IF(A5285="","",IF(D5285="Delivered",IF(B5285&lt;=INDEX(P_Due,F5285),1,0),0))</f>
        <v>1</v>
      </c>
    </row>
    <row r="5286" customFormat="false" ht="15" hidden="false" customHeight="false" outlineLevel="0" collapsed="false">
      <c r="A5286" s="37" t="n">
        <v>1004699</v>
      </c>
      <c r="B5286" s="38" t="n">
        <v>46295</v>
      </c>
      <c r="C5286" s="39" t="n">
        <v>1</v>
      </c>
      <c r="D5286" s="39" t="s">
        <v>26</v>
      </c>
      <c r="E5286" s="39"/>
      <c r="F5286" s="41" t="n">
        <f aca="false">IF(A5286="","",MATCH(A5286,P_ID,1))</f>
        <v>4699</v>
      </c>
      <c r="G5286" s="41" t="str">
        <f aca="false">IF(A5286="","",INDEX(P_Svc,F5286))</f>
        <v>Standard</v>
      </c>
      <c r="H5286" s="41" t="str">
        <f aca="false">IF(A5286="","",INDEX(P_Zone,F5286))</f>
        <v>West</v>
      </c>
      <c r="I5286" s="41" t="n">
        <f aca="false">IF(A5286="","",IF(D5286="Delivered",IF(B5286&lt;=INDEX(P_Due,F5286),1,0),0))</f>
        <v>1</v>
      </c>
    </row>
    <row r="5287" customFormat="false" ht="15" hidden="false" customHeight="false" outlineLevel="0" collapsed="false">
      <c r="A5287" s="37" t="n">
        <v>1004700</v>
      </c>
      <c r="B5287" s="38" t="n">
        <v>46295</v>
      </c>
      <c r="C5287" s="39" t="n">
        <v>1</v>
      </c>
      <c r="D5287" s="39" t="s">
        <v>26</v>
      </c>
      <c r="E5287" s="39"/>
      <c r="F5287" s="41" t="n">
        <f aca="false">IF(A5287="","",MATCH(A5287,P_ID,1))</f>
        <v>4700</v>
      </c>
      <c r="G5287" s="41" t="str">
        <f aca="false">IF(A5287="","",INDEX(P_Svc,F5287))</f>
        <v>Standard</v>
      </c>
      <c r="H5287" s="41" t="str">
        <f aca="false">IF(A5287="","",INDEX(P_Zone,F5287))</f>
        <v>North</v>
      </c>
      <c r="I5287" s="41" t="n">
        <f aca="false">IF(A5287="","",IF(D5287="Delivered",IF(B5287&lt;=INDEX(P_Due,F5287),1,0),0))</f>
        <v>1</v>
      </c>
    </row>
    <row r="5288" customFormat="false" ht="15" hidden="false" customHeight="false" outlineLevel="0" collapsed="false">
      <c r="A5288" s="37" t="n">
        <v>1004702</v>
      </c>
      <c r="B5288" s="38" t="n">
        <v>46295</v>
      </c>
      <c r="C5288" s="39" t="n">
        <v>1</v>
      </c>
      <c r="D5288" s="39" t="s">
        <v>26</v>
      </c>
      <c r="E5288" s="39"/>
      <c r="F5288" s="41" t="n">
        <f aca="false">IF(A5288="","",MATCH(A5288,P_ID,1))</f>
        <v>4702</v>
      </c>
      <c r="G5288" s="41" t="str">
        <f aca="false">IF(A5288="","",INDEX(P_Svc,F5288))</f>
        <v>Standard</v>
      </c>
      <c r="H5288" s="41" t="str">
        <f aca="false">IF(A5288="","",INDEX(P_Zone,F5288))</f>
        <v>North</v>
      </c>
      <c r="I5288" s="41" t="n">
        <f aca="false">IF(A5288="","",IF(D5288="Delivered",IF(B5288&lt;=INDEX(P_Due,F5288),1,0),0))</f>
        <v>1</v>
      </c>
    </row>
    <row r="5289" customFormat="false" ht="15" hidden="false" customHeight="false" outlineLevel="0" collapsed="false">
      <c r="A5289" s="37" t="n">
        <v>1004703</v>
      </c>
      <c r="B5289" s="38" t="n">
        <v>46295</v>
      </c>
      <c r="C5289" s="39" t="n">
        <v>1</v>
      </c>
      <c r="D5289" s="39" t="s">
        <v>26</v>
      </c>
      <c r="E5289" s="39"/>
      <c r="F5289" s="41" t="n">
        <f aca="false">IF(A5289="","",MATCH(A5289,P_ID,1))</f>
        <v>4703</v>
      </c>
      <c r="G5289" s="41" t="str">
        <f aca="false">IF(A5289="","",INDEX(P_Svc,F5289))</f>
        <v>Standard</v>
      </c>
      <c r="H5289" s="41" t="str">
        <f aca="false">IF(A5289="","",INDEX(P_Zone,F5289))</f>
        <v>Central</v>
      </c>
      <c r="I5289" s="41" t="n">
        <f aca="false">IF(A5289="","",IF(D5289="Delivered",IF(B5289&lt;=INDEX(P_Due,F5289),1,0),0))</f>
        <v>1</v>
      </c>
    </row>
    <row r="5290" customFormat="false" ht="15" hidden="false" customHeight="false" outlineLevel="0" collapsed="false">
      <c r="A5290" s="37" t="n">
        <v>1004704</v>
      </c>
      <c r="B5290" s="38" t="n">
        <v>46295</v>
      </c>
      <c r="C5290" s="39" t="n">
        <v>1</v>
      </c>
      <c r="D5290" s="39" t="s">
        <v>26</v>
      </c>
      <c r="E5290" s="39"/>
      <c r="F5290" s="41" t="n">
        <f aca="false">IF(A5290="","",MATCH(A5290,P_ID,1))</f>
        <v>4704</v>
      </c>
      <c r="G5290" s="41" t="str">
        <f aca="false">IF(A5290="","",INDEX(P_Svc,F5290))</f>
        <v>Standard</v>
      </c>
      <c r="H5290" s="41" t="str">
        <f aca="false">IF(A5290="","",INDEX(P_Zone,F5290))</f>
        <v>Central</v>
      </c>
      <c r="I5290" s="41" t="n">
        <f aca="false">IF(A5290="","",IF(D5290="Delivered",IF(B5290&lt;=INDEX(P_Due,F5290),1,0),0))</f>
        <v>1</v>
      </c>
    </row>
    <row r="5291" customFormat="false" ht="15" hidden="false" customHeight="false" outlineLevel="0" collapsed="false">
      <c r="A5291" s="37" t="n">
        <v>1004706</v>
      </c>
      <c r="B5291" s="38" t="n">
        <v>46295</v>
      </c>
      <c r="C5291" s="39" t="n">
        <v>1</v>
      </c>
      <c r="D5291" s="39" t="s">
        <v>79</v>
      </c>
      <c r="E5291" s="39" t="s">
        <v>34</v>
      </c>
      <c r="F5291" s="41" t="n">
        <f aca="false">IF(A5291="","",MATCH(A5291,P_ID,1))</f>
        <v>4706</v>
      </c>
      <c r="G5291" s="41" t="str">
        <f aca="false">IF(A5291="","",INDEX(P_Svc,F5291))</f>
        <v>Standard</v>
      </c>
      <c r="H5291" s="41" t="str">
        <f aca="false">IF(A5291="","",INDEX(P_Zone,F5291))</f>
        <v>South</v>
      </c>
      <c r="I5291" s="41" t="n">
        <f aca="false">IF(A5291="","",IF(D5291="Delivered",IF(B5291&lt;=INDEX(P_Due,F5291),1,0),0))</f>
        <v>0</v>
      </c>
    </row>
    <row r="5292" customFormat="false" ht="15" hidden="false" customHeight="false" outlineLevel="0" collapsed="false">
      <c r="A5292" s="37" t="n">
        <v>1004707</v>
      </c>
      <c r="B5292" s="38" t="n">
        <v>46295</v>
      </c>
      <c r="C5292" s="39" t="n">
        <v>1</v>
      </c>
      <c r="D5292" s="39" t="s">
        <v>79</v>
      </c>
      <c r="E5292" s="39" t="s">
        <v>32</v>
      </c>
      <c r="F5292" s="41" t="n">
        <f aca="false">IF(A5292="","",MATCH(A5292,P_ID,1))</f>
        <v>4707</v>
      </c>
      <c r="G5292" s="41" t="str">
        <f aca="false">IF(A5292="","",INDEX(P_Svc,F5292))</f>
        <v>Standard</v>
      </c>
      <c r="H5292" s="41" t="str">
        <f aca="false">IF(A5292="","",INDEX(P_Zone,F5292))</f>
        <v>East</v>
      </c>
      <c r="I5292" s="41" t="n">
        <f aca="false">IF(A5292="","",IF(D5292="Delivered",IF(B5292&lt;=INDEX(P_Due,F5292),1,0),0))</f>
        <v>0</v>
      </c>
    </row>
    <row r="5293" customFormat="false" ht="15" hidden="false" customHeight="false" outlineLevel="0" collapsed="false">
      <c r="A5293" s="37" t="n">
        <v>1004708</v>
      </c>
      <c r="B5293" s="38" t="n">
        <v>46295</v>
      </c>
      <c r="C5293" s="39" t="n">
        <v>1</v>
      </c>
      <c r="D5293" s="39" t="s">
        <v>26</v>
      </c>
      <c r="E5293" s="39"/>
      <c r="F5293" s="41" t="n">
        <f aca="false">IF(A5293="","",MATCH(A5293,P_ID,1))</f>
        <v>4708</v>
      </c>
      <c r="G5293" s="41" t="str">
        <f aca="false">IF(A5293="","",INDEX(P_Svc,F5293))</f>
        <v>Express</v>
      </c>
      <c r="H5293" s="41" t="str">
        <f aca="false">IF(A5293="","",INDEX(P_Zone,F5293))</f>
        <v>North</v>
      </c>
      <c r="I5293" s="41" t="n">
        <f aca="false">IF(A5293="","",IF(D5293="Delivered",IF(B5293&lt;=INDEX(P_Due,F5293),1,0),0))</f>
        <v>1</v>
      </c>
    </row>
    <row r="5294" customFormat="false" ht="15" hidden="false" customHeight="false" outlineLevel="0" collapsed="false">
      <c r="A5294" s="37" t="n">
        <v>1004709</v>
      </c>
      <c r="B5294" s="38" t="n">
        <v>46295</v>
      </c>
      <c r="C5294" s="39" t="n">
        <v>1</v>
      </c>
      <c r="D5294" s="39" t="s">
        <v>26</v>
      </c>
      <c r="E5294" s="39"/>
      <c r="F5294" s="41" t="n">
        <f aca="false">IF(A5294="","",MATCH(A5294,P_ID,1))</f>
        <v>4709</v>
      </c>
      <c r="G5294" s="41" t="str">
        <f aca="false">IF(A5294="","",INDEX(P_Svc,F5294))</f>
        <v>Economy</v>
      </c>
      <c r="H5294" s="41" t="str">
        <f aca="false">IF(A5294="","",INDEX(P_Zone,F5294))</f>
        <v>South</v>
      </c>
      <c r="I5294" s="41" t="n">
        <f aca="false">IF(A5294="","",IF(D5294="Delivered",IF(B5294&lt;=INDEX(P_Due,F5294),1,0),0))</f>
        <v>1</v>
      </c>
    </row>
    <row r="5295" customFormat="false" ht="15" hidden="false" customHeight="false" outlineLevel="0" collapsed="false">
      <c r="A5295" s="37" t="n">
        <v>1004710</v>
      </c>
      <c r="B5295" s="38" t="n">
        <v>46295</v>
      </c>
      <c r="C5295" s="39" t="n">
        <v>1</v>
      </c>
      <c r="D5295" s="39" t="s">
        <v>26</v>
      </c>
      <c r="E5295" s="39"/>
      <c r="F5295" s="41" t="n">
        <f aca="false">IF(A5295="","",MATCH(A5295,P_ID,1))</f>
        <v>4710</v>
      </c>
      <c r="G5295" s="41" t="str">
        <f aca="false">IF(A5295="","",INDEX(P_Svc,F5295))</f>
        <v>Standard</v>
      </c>
      <c r="H5295" s="41" t="str">
        <f aca="false">IF(A5295="","",INDEX(P_Zone,F5295))</f>
        <v>North</v>
      </c>
      <c r="I5295" s="41" t="n">
        <f aca="false">IF(A5295="","",IF(D5295="Delivered",IF(B5295&lt;=INDEX(P_Due,F5295),1,0),0))</f>
        <v>1</v>
      </c>
    </row>
    <row r="5296" customFormat="false" ht="15" hidden="false" customHeight="false" outlineLevel="0" collapsed="false">
      <c r="A5296" s="37" t="n">
        <v>1004711</v>
      </c>
      <c r="B5296" s="38" t="n">
        <v>46295</v>
      </c>
      <c r="C5296" s="39" t="n">
        <v>1</v>
      </c>
      <c r="D5296" s="39" t="s">
        <v>26</v>
      </c>
      <c r="E5296" s="39"/>
      <c r="F5296" s="41" t="n">
        <f aca="false">IF(A5296="","",MATCH(A5296,P_ID,1))</f>
        <v>4711</v>
      </c>
      <c r="G5296" s="41" t="str">
        <f aca="false">IF(A5296="","",INDEX(P_Svc,F5296))</f>
        <v>Economy</v>
      </c>
      <c r="H5296" s="41" t="str">
        <f aca="false">IF(A5296="","",INDEX(P_Zone,F5296))</f>
        <v>Central</v>
      </c>
      <c r="I5296" s="41" t="n">
        <f aca="false">IF(A5296="","",IF(D5296="Delivered",IF(B5296&lt;=INDEX(P_Due,F5296),1,0),0))</f>
        <v>1</v>
      </c>
    </row>
    <row r="5297" customFormat="false" ht="15" hidden="false" customHeight="false" outlineLevel="0" collapsed="false">
      <c r="A5297" s="37" t="n">
        <v>1004712</v>
      </c>
      <c r="B5297" s="38" t="n">
        <v>46295</v>
      </c>
      <c r="C5297" s="39" t="n">
        <v>1</v>
      </c>
      <c r="D5297" s="39" t="s">
        <v>26</v>
      </c>
      <c r="E5297" s="39"/>
      <c r="F5297" s="41" t="n">
        <f aca="false">IF(A5297="","",MATCH(A5297,P_ID,1))</f>
        <v>4712</v>
      </c>
      <c r="G5297" s="41" t="str">
        <f aca="false">IF(A5297="","",INDEX(P_Svc,F5297))</f>
        <v>Standard</v>
      </c>
      <c r="H5297" s="41" t="str">
        <f aca="false">IF(A5297="","",INDEX(P_Zone,F5297))</f>
        <v>Central</v>
      </c>
      <c r="I5297" s="41" t="n">
        <f aca="false">IF(A5297="","",IF(D5297="Delivered",IF(B5297&lt;=INDEX(P_Due,F5297),1,0),0))</f>
        <v>1</v>
      </c>
    </row>
    <row r="5298" customFormat="false" ht="15" hidden="false" customHeight="false" outlineLevel="0" collapsed="false">
      <c r="A5298" s="37" t="n">
        <v>1004714</v>
      </c>
      <c r="B5298" s="38" t="n">
        <v>46295</v>
      </c>
      <c r="C5298" s="39" t="n">
        <v>1</v>
      </c>
      <c r="D5298" s="39" t="s">
        <v>26</v>
      </c>
      <c r="E5298" s="39"/>
      <c r="F5298" s="41" t="n">
        <f aca="false">IF(A5298="","",MATCH(A5298,P_ID,1))</f>
        <v>4714</v>
      </c>
      <c r="G5298" s="41" t="str">
        <f aca="false">IF(A5298="","",INDEX(P_Svc,F5298))</f>
        <v>Economy</v>
      </c>
      <c r="H5298" s="41" t="str">
        <f aca="false">IF(A5298="","",INDEX(P_Zone,F5298))</f>
        <v>North</v>
      </c>
      <c r="I5298" s="41" t="n">
        <f aca="false">IF(A5298="","",IF(D5298="Delivered",IF(B5298&lt;=INDEX(P_Due,F5298),1,0),0))</f>
        <v>1</v>
      </c>
    </row>
    <row r="5299" customFormat="false" ht="15" hidden="false" customHeight="false" outlineLevel="0" collapsed="false">
      <c r="A5299" s="37" t="n">
        <v>1004715</v>
      </c>
      <c r="B5299" s="38" t="n">
        <v>46295</v>
      </c>
      <c r="C5299" s="39" t="n">
        <v>1</v>
      </c>
      <c r="D5299" s="39" t="s">
        <v>26</v>
      </c>
      <c r="E5299" s="39"/>
      <c r="F5299" s="41" t="n">
        <f aca="false">IF(A5299="","",MATCH(A5299,P_ID,1))</f>
        <v>4715</v>
      </c>
      <c r="G5299" s="41" t="str">
        <f aca="false">IF(A5299="","",INDEX(P_Svc,F5299))</f>
        <v>Standard</v>
      </c>
      <c r="H5299" s="41" t="str">
        <f aca="false">IF(A5299="","",INDEX(P_Zone,F5299))</f>
        <v>South</v>
      </c>
      <c r="I5299" s="41" t="n">
        <f aca="false">IF(A5299="","",IF(D5299="Delivered",IF(B5299&lt;=INDEX(P_Due,F5299),1,0),0))</f>
        <v>1</v>
      </c>
    </row>
    <row r="5300" customFormat="false" ht="15" hidden="false" customHeight="false" outlineLevel="0" collapsed="false">
      <c r="A5300" s="37" t="n">
        <v>1004718</v>
      </c>
      <c r="B5300" s="38" t="n">
        <v>46295</v>
      </c>
      <c r="C5300" s="39" t="n">
        <v>1</v>
      </c>
      <c r="D5300" s="39" t="s">
        <v>26</v>
      </c>
      <c r="E5300" s="39"/>
      <c r="F5300" s="41" t="n">
        <f aca="false">IF(A5300="","",MATCH(A5300,P_ID,1))</f>
        <v>4718</v>
      </c>
      <c r="G5300" s="41" t="str">
        <f aca="false">IF(A5300="","",INDEX(P_Svc,F5300))</f>
        <v>Standard</v>
      </c>
      <c r="H5300" s="41" t="str">
        <f aca="false">IF(A5300="","",INDEX(P_Zone,F5300))</f>
        <v>South</v>
      </c>
      <c r="I5300" s="41" t="n">
        <f aca="false">IF(A5300="","",IF(D5300="Delivered",IF(B5300&lt;=INDEX(P_Due,F5300),1,0),0))</f>
        <v>1</v>
      </c>
    </row>
    <row r="5301" customFormat="false" ht="15" hidden="false" customHeight="false" outlineLevel="0" collapsed="false">
      <c r="A5301" s="37" t="n">
        <v>1004719</v>
      </c>
      <c r="B5301" s="38" t="n">
        <v>46295</v>
      </c>
      <c r="C5301" s="39" t="n">
        <v>1</v>
      </c>
      <c r="D5301" s="39" t="s">
        <v>26</v>
      </c>
      <c r="E5301" s="39"/>
      <c r="F5301" s="41" t="n">
        <f aca="false">IF(A5301="","",MATCH(A5301,P_ID,1))</f>
        <v>4719</v>
      </c>
      <c r="G5301" s="41" t="str">
        <f aca="false">IF(A5301="","",INDEX(P_Svc,F5301))</f>
        <v>Standard</v>
      </c>
      <c r="H5301" s="41" t="str">
        <f aca="false">IF(A5301="","",INDEX(P_Zone,F5301))</f>
        <v>East</v>
      </c>
      <c r="I5301" s="41" t="n">
        <f aca="false">IF(A5301="","",IF(D5301="Delivered",IF(B5301&lt;=INDEX(P_Due,F5301),1,0),0))</f>
        <v>1</v>
      </c>
    </row>
    <row r="5302" customFormat="false" ht="15" hidden="false" customHeight="false" outlineLevel="0" collapsed="false">
      <c r="A5302" s="37" t="n">
        <v>1004720</v>
      </c>
      <c r="B5302" s="38" t="n">
        <v>46295</v>
      </c>
      <c r="C5302" s="39" t="n">
        <v>1</v>
      </c>
      <c r="D5302" s="39" t="s">
        <v>26</v>
      </c>
      <c r="E5302" s="39"/>
      <c r="F5302" s="41" t="n">
        <f aca="false">IF(A5302="","",MATCH(A5302,P_ID,1))</f>
        <v>4720</v>
      </c>
      <c r="G5302" s="41" t="str">
        <f aca="false">IF(A5302="","",INDEX(P_Svc,F5302))</f>
        <v>Economy</v>
      </c>
      <c r="H5302" s="41" t="str">
        <f aca="false">IF(A5302="","",INDEX(P_Zone,F5302))</f>
        <v>Central</v>
      </c>
      <c r="I5302" s="41" t="n">
        <f aca="false">IF(A5302="","",IF(D5302="Delivered",IF(B5302&lt;=INDEX(P_Due,F5302),1,0),0))</f>
        <v>1</v>
      </c>
    </row>
    <row r="5303" customFormat="false" ht="15" hidden="false" customHeight="false" outlineLevel="0" collapsed="false">
      <c r="A5303" s="37" t="n">
        <v>1004721</v>
      </c>
      <c r="B5303" s="38" t="n">
        <v>46295</v>
      </c>
      <c r="C5303" s="39" t="n">
        <v>1</v>
      </c>
      <c r="D5303" s="39" t="s">
        <v>26</v>
      </c>
      <c r="E5303" s="39"/>
      <c r="F5303" s="41" t="n">
        <f aca="false">IF(A5303="","",MATCH(A5303,P_ID,1))</f>
        <v>4721</v>
      </c>
      <c r="G5303" s="41" t="str">
        <f aca="false">IF(A5303="","",INDEX(P_Svc,F5303))</f>
        <v>Standard</v>
      </c>
      <c r="H5303" s="41" t="str">
        <f aca="false">IF(A5303="","",INDEX(P_Zone,F5303))</f>
        <v>North</v>
      </c>
      <c r="I5303" s="41" t="n">
        <f aca="false">IF(A5303="","",IF(D5303="Delivered",IF(B5303&lt;=INDEX(P_Due,F5303),1,0),0))</f>
        <v>1</v>
      </c>
    </row>
    <row r="5304" customFormat="false" ht="15" hidden="false" customHeight="false" outlineLevel="0" collapsed="false">
      <c r="A5304" s="37" t="n">
        <v>1004722</v>
      </c>
      <c r="B5304" s="38" t="n">
        <v>46295</v>
      </c>
      <c r="C5304" s="39" t="n">
        <v>1</v>
      </c>
      <c r="D5304" s="39" t="s">
        <v>79</v>
      </c>
      <c r="E5304" s="39" t="s">
        <v>32</v>
      </c>
      <c r="F5304" s="41" t="n">
        <f aca="false">IF(A5304="","",MATCH(A5304,P_ID,1))</f>
        <v>4722</v>
      </c>
      <c r="G5304" s="41" t="str">
        <f aca="false">IF(A5304="","",INDEX(P_Svc,F5304))</f>
        <v>Standard</v>
      </c>
      <c r="H5304" s="41" t="str">
        <f aca="false">IF(A5304="","",INDEX(P_Zone,F5304))</f>
        <v>West</v>
      </c>
      <c r="I5304" s="41" t="n">
        <f aca="false">IF(A5304="","",IF(D5304="Delivered",IF(B5304&lt;=INDEX(P_Due,F5304),1,0),0))</f>
        <v>0</v>
      </c>
    </row>
    <row r="5305" customFormat="false" ht="15" hidden="false" customHeight="false" outlineLevel="0" collapsed="false">
      <c r="A5305" s="37" t="n">
        <v>1004723</v>
      </c>
      <c r="B5305" s="38" t="n">
        <v>46295</v>
      </c>
      <c r="C5305" s="39" t="n">
        <v>1</v>
      </c>
      <c r="D5305" s="39" t="s">
        <v>26</v>
      </c>
      <c r="E5305" s="39"/>
      <c r="F5305" s="41" t="n">
        <f aca="false">IF(A5305="","",MATCH(A5305,P_ID,1))</f>
        <v>4723</v>
      </c>
      <c r="G5305" s="41" t="str">
        <f aca="false">IF(A5305="","",INDEX(P_Svc,F5305))</f>
        <v>Standard</v>
      </c>
      <c r="H5305" s="41" t="str">
        <f aca="false">IF(A5305="","",INDEX(P_Zone,F5305))</f>
        <v>West</v>
      </c>
      <c r="I5305" s="41" t="n">
        <f aca="false">IF(A5305="","",IF(D5305="Delivered",IF(B5305&lt;=INDEX(P_Due,F5305),1,0),0))</f>
        <v>1</v>
      </c>
    </row>
    <row r="5306" customFormat="false" ht="15" hidden="false" customHeight="false" outlineLevel="0" collapsed="false">
      <c r="A5306" s="37" t="n">
        <v>1004724</v>
      </c>
      <c r="B5306" s="38" t="n">
        <v>46295</v>
      </c>
      <c r="C5306" s="39" t="n">
        <v>1</v>
      </c>
      <c r="D5306" s="39" t="s">
        <v>26</v>
      </c>
      <c r="E5306" s="39"/>
      <c r="F5306" s="41" t="n">
        <f aca="false">IF(A5306="","",MATCH(A5306,P_ID,1))</f>
        <v>4724</v>
      </c>
      <c r="G5306" s="41" t="str">
        <f aca="false">IF(A5306="","",INDEX(P_Svc,F5306))</f>
        <v>Standard</v>
      </c>
      <c r="H5306" s="41" t="str">
        <f aca="false">IF(A5306="","",INDEX(P_Zone,F5306))</f>
        <v>Central</v>
      </c>
      <c r="I5306" s="41" t="n">
        <f aca="false">IF(A5306="","",IF(D5306="Delivered",IF(B5306&lt;=INDEX(P_Due,F5306),1,0),0))</f>
        <v>1</v>
      </c>
    </row>
    <row r="5307" customFormat="false" ht="15" hidden="false" customHeight="false" outlineLevel="0" collapsed="false">
      <c r="A5307" s="37" t="n">
        <v>1004725</v>
      </c>
      <c r="B5307" s="38" t="n">
        <v>46295</v>
      </c>
      <c r="C5307" s="39" t="n">
        <v>1</v>
      </c>
      <c r="D5307" s="39" t="s">
        <v>26</v>
      </c>
      <c r="E5307" s="39"/>
      <c r="F5307" s="41" t="n">
        <f aca="false">IF(A5307="","",MATCH(A5307,P_ID,1))</f>
        <v>4725</v>
      </c>
      <c r="G5307" s="41" t="str">
        <f aca="false">IF(A5307="","",INDEX(P_Svc,F5307))</f>
        <v>Standard</v>
      </c>
      <c r="H5307" s="41" t="str">
        <f aca="false">IF(A5307="","",INDEX(P_Zone,F5307))</f>
        <v>West</v>
      </c>
      <c r="I5307" s="41" t="n">
        <f aca="false">IF(A5307="","",IF(D5307="Delivered",IF(B5307&lt;=INDEX(P_Due,F5307),1,0),0))</f>
        <v>1</v>
      </c>
    </row>
    <row r="5308" customFormat="false" ht="15" hidden="false" customHeight="false" outlineLevel="0" collapsed="false">
      <c r="A5308" s="37" t="n">
        <v>1004726</v>
      </c>
      <c r="B5308" s="38" t="n">
        <v>46295</v>
      </c>
      <c r="C5308" s="39" t="n">
        <v>1</v>
      </c>
      <c r="D5308" s="39" t="s">
        <v>26</v>
      </c>
      <c r="E5308" s="39"/>
      <c r="F5308" s="41" t="n">
        <f aca="false">IF(A5308="","",MATCH(A5308,P_ID,1))</f>
        <v>4726</v>
      </c>
      <c r="G5308" s="41" t="str">
        <f aca="false">IF(A5308="","",INDEX(P_Svc,F5308))</f>
        <v>Standard</v>
      </c>
      <c r="H5308" s="41" t="str">
        <f aca="false">IF(A5308="","",INDEX(P_Zone,F5308))</f>
        <v>West</v>
      </c>
      <c r="I5308" s="41" t="n">
        <f aca="false">IF(A5308="","",IF(D5308="Delivered",IF(B5308&lt;=INDEX(P_Due,F5308),1,0),0))</f>
        <v>1</v>
      </c>
    </row>
    <row r="5309" customFormat="false" ht="15" hidden="false" customHeight="false" outlineLevel="0" collapsed="false">
      <c r="A5309" s="37" t="n">
        <v>1004727</v>
      </c>
      <c r="B5309" s="38" t="n">
        <v>46295</v>
      </c>
      <c r="C5309" s="39" t="n">
        <v>1</v>
      </c>
      <c r="D5309" s="39" t="s">
        <v>26</v>
      </c>
      <c r="E5309" s="39"/>
      <c r="F5309" s="41" t="n">
        <f aca="false">IF(A5309="","",MATCH(A5309,P_ID,1))</f>
        <v>4727</v>
      </c>
      <c r="G5309" s="41" t="str">
        <f aca="false">IF(A5309="","",INDEX(P_Svc,F5309))</f>
        <v>Standard</v>
      </c>
      <c r="H5309" s="41" t="str">
        <f aca="false">IF(A5309="","",INDEX(P_Zone,F5309))</f>
        <v>South</v>
      </c>
      <c r="I5309" s="41" t="n">
        <f aca="false">IF(A5309="","",IF(D5309="Delivered",IF(B5309&lt;=INDEX(P_Due,F5309),1,0),0))</f>
        <v>1</v>
      </c>
    </row>
    <row r="5310" customFormat="false" ht="15" hidden="false" customHeight="false" outlineLevel="0" collapsed="false">
      <c r="A5310" s="37" t="n">
        <v>1004728</v>
      </c>
      <c r="B5310" s="38" t="n">
        <v>46295</v>
      </c>
      <c r="C5310" s="39" t="n">
        <v>1</v>
      </c>
      <c r="D5310" s="39" t="s">
        <v>26</v>
      </c>
      <c r="E5310" s="39"/>
      <c r="F5310" s="41" t="n">
        <f aca="false">IF(A5310="","",MATCH(A5310,P_ID,1))</f>
        <v>4728</v>
      </c>
      <c r="G5310" s="41" t="str">
        <f aca="false">IF(A5310="","",INDEX(P_Svc,F5310))</f>
        <v>Standard</v>
      </c>
      <c r="H5310" s="41" t="str">
        <f aca="false">IF(A5310="","",INDEX(P_Zone,F5310))</f>
        <v>East</v>
      </c>
      <c r="I5310" s="41" t="n">
        <f aca="false">IF(A5310="","",IF(D5310="Delivered",IF(B5310&lt;=INDEX(P_Due,F5310),1,0),0))</f>
        <v>1</v>
      </c>
    </row>
    <row r="5311" customFormat="false" ht="15" hidden="false" customHeight="false" outlineLevel="0" collapsed="false">
      <c r="A5311" s="37" t="n">
        <v>1004729</v>
      </c>
      <c r="B5311" s="38" t="n">
        <v>46295</v>
      </c>
      <c r="C5311" s="39" t="n">
        <v>1</v>
      </c>
      <c r="D5311" s="39" t="s">
        <v>26</v>
      </c>
      <c r="E5311" s="39"/>
      <c r="F5311" s="41" t="n">
        <f aca="false">IF(A5311="","",MATCH(A5311,P_ID,1))</f>
        <v>4729</v>
      </c>
      <c r="G5311" s="41" t="str">
        <f aca="false">IF(A5311="","",INDEX(P_Svc,F5311))</f>
        <v>Standard</v>
      </c>
      <c r="H5311" s="41" t="str">
        <f aca="false">IF(A5311="","",INDEX(P_Zone,F5311))</f>
        <v>West</v>
      </c>
      <c r="I5311" s="41" t="n">
        <f aca="false">IF(A5311="","",IF(D5311="Delivered",IF(B5311&lt;=INDEX(P_Due,F5311),1,0),0))</f>
        <v>1</v>
      </c>
    </row>
    <row r="5312" customFormat="false" ht="15" hidden="false" customHeight="false" outlineLevel="0" collapsed="false">
      <c r="A5312" s="37" t="n">
        <v>1004730</v>
      </c>
      <c r="B5312" s="38" t="n">
        <v>46295</v>
      </c>
      <c r="C5312" s="39" t="n">
        <v>0</v>
      </c>
      <c r="D5312" s="39" t="s">
        <v>80</v>
      </c>
      <c r="E5312" s="39" t="s">
        <v>40</v>
      </c>
      <c r="F5312" s="41" t="n">
        <f aca="false">IF(A5312="","",MATCH(A5312,P_ID,1))</f>
        <v>4730</v>
      </c>
      <c r="G5312" s="41" t="str">
        <f aca="false">IF(A5312="","",INDEX(P_Svc,F5312))</f>
        <v>Economy</v>
      </c>
      <c r="H5312" s="41" t="str">
        <f aca="false">IF(A5312="","",INDEX(P_Zone,F5312))</f>
        <v>North</v>
      </c>
      <c r="I5312" s="41" t="n">
        <f aca="false">IF(A5312="","",IF(D5312="Delivered",IF(B5312&lt;=INDEX(P_Due,F5312),1,0),0))</f>
        <v>0</v>
      </c>
    </row>
    <row r="5313" customFormat="false" ht="15" hidden="false" customHeight="false" outlineLevel="0" collapsed="false">
      <c r="A5313" s="37" t="n">
        <v>1004731</v>
      </c>
      <c r="B5313" s="38" t="n">
        <v>46295</v>
      </c>
      <c r="C5313" s="39" t="n">
        <v>1</v>
      </c>
      <c r="D5313" s="39" t="s">
        <v>26</v>
      </c>
      <c r="E5313" s="39"/>
      <c r="F5313" s="41" t="n">
        <f aca="false">IF(A5313="","",MATCH(A5313,P_ID,1))</f>
        <v>4731</v>
      </c>
      <c r="G5313" s="41" t="str">
        <f aca="false">IF(A5313="","",INDEX(P_Svc,F5313))</f>
        <v>Economy</v>
      </c>
      <c r="H5313" s="41" t="str">
        <f aca="false">IF(A5313="","",INDEX(P_Zone,F5313))</f>
        <v>West</v>
      </c>
      <c r="I5313" s="41" t="n">
        <f aca="false">IF(A5313="","",IF(D5313="Delivered",IF(B5313&lt;=INDEX(P_Due,F5313),1,0),0))</f>
        <v>1</v>
      </c>
    </row>
    <row r="5314" customFormat="false" ht="15" hidden="false" customHeight="false" outlineLevel="0" collapsed="false">
      <c r="A5314" s="37" t="n">
        <v>1004732</v>
      </c>
      <c r="B5314" s="38" t="n">
        <v>46295</v>
      </c>
      <c r="C5314" s="39" t="n">
        <v>1</v>
      </c>
      <c r="D5314" s="39" t="s">
        <v>26</v>
      </c>
      <c r="E5314" s="39"/>
      <c r="F5314" s="41" t="n">
        <f aca="false">IF(A5314="","",MATCH(A5314,P_ID,1))</f>
        <v>4732</v>
      </c>
      <c r="G5314" s="41" t="str">
        <f aca="false">IF(A5314="","",INDEX(P_Svc,F5314))</f>
        <v>Standard</v>
      </c>
      <c r="H5314" s="41" t="str">
        <f aca="false">IF(A5314="","",INDEX(P_Zone,F5314))</f>
        <v>West</v>
      </c>
      <c r="I5314" s="41" t="n">
        <f aca="false">IF(A5314="","",IF(D5314="Delivered",IF(B5314&lt;=INDEX(P_Due,F5314),1,0),0))</f>
        <v>1</v>
      </c>
    </row>
    <row r="5315" customFormat="false" ht="15" hidden="false" customHeight="false" outlineLevel="0" collapsed="false">
      <c r="A5315" s="37" t="n">
        <v>1004733</v>
      </c>
      <c r="B5315" s="38" t="n">
        <v>46295</v>
      </c>
      <c r="C5315" s="39" t="n">
        <v>1</v>
      </c>
      <c r="D5315" s="39" t="s">
        <v>26</v>
      </c>
      <c r="E5315" s="39"/>
      <c r="F5315" s="41" t="n">
        <f aca="false">IF(A5315="","",MATCH(A5315,P_ID,1))</f>
        <v>4733</v>
      </c>
      <c r="G5315" s="41" t="str">
        <f aca="false">IF(A5315="","",INDEX(P_Svc,F5315))</f>
        <v>Economy</v>
      </c>
      <c r="H5315" s="41" t="str">
        <f aca="false">IF(A5315="","",INDEX(P_Zone,F5315))</f>
        <v>North</v>
      </c>
      <c r="I5315" s="41" t="n">
        <f aca="false">IF(A5315="","",IF(D5315="Delivered",IF(B5315&lt;=INDEX(P_Due,F5315),1,0),0))</f>
        <v>1</v>
      </c>
    </row>
    <row r="5316" customFormat="false" ht="15" hidden="false" customHeight="false" outlineLevel="0" collapsed="false">
      <c r="A5316" s="37" t="n">
        <v>1004734</v>
      </c>
      <c r="B5316" s="38" t="n">
        <v>46295</v>
      </c>
      <c r="C5316" s="39" t="n">
        <v>1</v>
      </c>
      <c r="D5316" s="39" t="s">
        <v>26</v>
      </c>
      <c r="E5316" s="39"/>
      <c r="F5316" s="41" t="n">
        <f aca="false">IF(A5316="","",MATCH(A5316,P_ID,1))</f>
        <v>4734</v>
      </c>
      <c r="G5316" s="41" t="str">
        <f aca="false">IF(A5316="","",INDEX(P_Svc,F5316))</f>
        <v>Standard</v>
      </c>
      <c r="H5316" s="41" t="str">
        <f aca="false">IF(A5316="","",INDEX(P_Zone,F5316))</f>
        <v>North</v>
      </c>
      <c r="I5316" s="41" t="n">
        <f aca="false">IF(A5316="","",IF(D5316="Delivered",IF(B5316&lt;=INDEX(P_Due,F5316),1,0),0))</f>
        <v>1</v>
      </c>
    </row>
    <row r="5317" customFormat="false" ht="15" hidden="false" customHeight="false" outlineLevel="0" collapsed="false">
      <c r="A5317" s="37" t="n">
        <v>1004735</v>
      </c>
      <c r="B5317" s="38" t="n">
        <v>46295</v>
      </c>
      <c r="C5317" s="39" t="n">
        <v>1</v>
      </c>
      <c r="D5317" s="39" t="s">
        <v>26</v>
      </c>
      <c r="E5317" s="39"/>
      <c r="F5317" s="41" t="n">
        <f aca="false">IF(A5317="","",MATCH(A5317,P_ID,1))</f>
        <v>4735</v>
      </c>
      <c r="G5317" s="41" t="str">
        <f aca="false">IF(A5317="","",INDEX(P_Svc,F5317))</f>
        <v>Standard</v>
      </c>
      <c r="H5317" s="41" t="str">
        <f aca="false">IF(A5317="","",INDEX(P_Zone,F5317))</f>
        <v>North</v>
      </c>
      <c r="I5317" s="41" t="n">
        <f aca="false">IF(A5317="","",IF(D5317="Delivered",IF(B5317&lt;=INDEX(P_Due,F5317),1,0),0))</f>
        <v>1</v>
      </c>
    </row>
    <row r="5318" customFormat="false" ht="15" hidden="false" customHeight="false" outlineLevel="0" collapsed="false">
      <c r="A5318" s="37" t="n">
        <v>1004736</v>
      </c>
      <c r="B5318" s="38" t="n">
        <v>46295</v>
      </c>
      <c r="C5318" s="39" t="n">
        <v>1</v>
      </c>
      <c r="D5318" s="39" t="s">
        <v>26</v>
      </c>
      <c r="E5318" s="39"/>
      <c r="F5318" s="41" t="n">
        <f aca="false">IF(A5318="","",MATCH(A5318,P_ID,1))</f>
        <v>4736</v>
      </c>
      <c r="G5318" s="41" t="str">
        <f aca="false">IF(A5318="","",INDEX(P_Svc,F5318))</f>
        <v>Standard</v>
      </c>
      <c r="H5318" s="41" t="str">
        <f aca="false">IF(A5318="","",INDEX(P_Zone,F5318))</f>
        <v>West</v>
      </c>
      <c r="I5318" s="41" t="n">
        <f aca="false">IF(A5318="","",IF(D5318="Delivered",IF(B5318&lt;=INDEX(P_Due,F5318),1,0),0))</f>
        <v>1</v>
      </c>
    </row>
    <row r="5319" customFormat="false" ht="15" hidden="false" customHeight="false" outlineLevel="0" collapsed="false">
      <c r="A5319" s="37" t="n">
        <v>1004737</v>
      </c>
      <c r="B5319" s="38" t="n">
        <v>46295</v>
      </c>
      <c r="C5319" s="39" t="n">
        <v>1</v>
      </c>
      <c r="D5319" s="39" t="s">
        <v>26</v>
      </c>
      <c r="E5319" s="39"/>
      <c r="F5319" s="41" t="n">
        <f aca="false">IF(A5319="","",MATCH(A5319,P_ID,1))</f>
        <v>4737</v>
      </c>
      <c r="G5319" s="41" t="str">
        <f aca="false">IF(A5319="","",INDEX(P_Svc,F5319))</f>
        <v>Standard</v>
      </c>
      <c r="H5319" s="41" t="str">
        <f aca="false">IF(A5319="","",INDEX(P_Zone,F5319))</f>
        <v>Central</v>
      </c>
      <c r="I5319" s="41" t="n">
        <f aca="false">IF(A5319="","",IF(D5319="Delivered",IF(B5319&lt;=INDEX(P_Due,F5319),1,0),0))</f>
        <v>1</v>
      </c>
    </row>
    <row r="5320" customFormat="false" ht="15" hidden="false" customHeight="false" outlineLevel="0" collapsed="false">
      <c r="A5320" s="37" t="n">
        <v>1004738</v>
      </c>
      <c r="B5320" s="38" t="n">
        <v>46295</v>
      </c>
      <c r="C5320" s="39" t="n">
        <v>0</v>
      </c>
      <c r="D5320" s="39" t="s">
        <v>80</v>
      </c>
      <c r="E5320" s="39" t="s">
        <v>40</v>
      </c>
      <c r="F5320" s="41" t="n">
        <f aca="false">IF(A5320="","",MATCH(A5320,P_ID,1))</f>
        <v>4738</v>
      </c>
      <c r="G5320" s="41" t="str">
        <f aca="false">IF(A5320="","",INDEX(P_Svc,F5320))</f>
        <v>Standard</v>
      </c>
      <c r="H5320" s="41" t="str">
        <f aca="false">IF(A5320="","",INDEX(P_Zone,F5320))</f>
        <v>Central</v>
      </c>
      <c r="I5320" s="41" t="n">
        <f aca="false">IF(A5320="","",IF(D5320="Delivered",IF(B5320&lt;=INDEX(P_Due,F5320),1,0),0))</f>
        <v>0</v>
      </c>
    </row>
    <row r="5321" customFormat="false" ht="15" hidden="false" customHeight="false" outlineLevel="0" collapsed="false">
      <c r="A5321" s="37" t="n">
        <v>1004740</v>
      </c>
      <c r="B5321" s="38" t="n">
        <v>46295</v>
      </c>
      <c r="C5321" s="39" t="n">
        <v>0</v>
      </c>
      <c r="D5321" s="39" t="s">
        <v>80</v>
      </c>
      <c r="E5321" s="39" t="s">
        <v>40</v>
      </c>
      <c r="F5321" s="41" t="n">
        <f aca="false">IF(A5321="","",MATCH(A5321,P_ID,1))</f>
        <v>4740</v>
      </c>
      <c r="G5321" s="41" t="str">
        <f aca="false">IF(A5321="","",INDEX(P_Svc,F5321))</f>
        <v>Standard</v>
      </c>
      <c r="H5321" s="41" t="str">
        <f aca="false">IF(A5321="","",INDEX(P_Zone,F5321))</f>
        <v>West</v>
      </c>
      <c r="I5321" s="41" t="n">
        <f aca="false">IF(A5321="","",IF(D5321="Delivered",IF(B5321&lt;=INDEX(P_Due,F5321),1,0),0))</f>
        <v>0</v>
      </c>
    </row>
    <row r="5322" customFormat="false" ht="15" hidden="false" customHeight="false" outlineLevel="0" collapsed="false">
      <c r="A5322" s="37" t="n">
        <v>1004741</v>
      </c>
      <c r="B5322" s="38" t="n">
        <v>46295</v>
      </c>
      <c r="C5322" s="39" t="n">
        <v>1</v>
      </c>
      <c r="D5322" s="39" t="s">
        <v>26</v>
      </c>
      <c r="E5322" s="39"/>
      <c r="F5322" s="41" t="n">
        <f aca="false">IF(A5322="","",MATCH(A5322,P_ID,1))</f>
        <v>4741</v>
      </c>
      <c r="G5322" s="41" t="str">
        <f aca="false">IF(A5322="","",INDEX(P_Svc,F5322))</f>
        <v>Standard</v>
      </c>
      <c r="H5322" s="41" t="str">
        <f aca="false">IF(A5322="","",INDEX(P_Zone,F5322))</f>
        <v>Central</v>
      </c>
      <c r="I5322" s="41" t="n">
        <f aca="false">IF(A5322="","",IF(D5322="Delivered",IF(B5322&lt;=INDEX(P_Due,F5322),1,0),0))</f>
        <v>1</v>
      </c>
    </row>
    <row r="5323" customFormat="false" ht="15" hidden="false" customHeight="false" outlineLevel="0" collapsed="false">
      <c r="A5323" s="37" t="n">
        <v>1004742</v>
      </c>
      <c r="B5323" s="38" t="n">
        <v>46295</v>
      </c>
      <c r="C5323" s="39" t="n">
        <v>1</v>
      </c>
      <c r="D5323" s="39" t="s">
        <v>26</v>
      </c>
      <c r="E5323" s="39"/>
      <c r="F5323" s="41" t="n">
        <f aca="false">IF(A5323="","",MATCH(A5323,P_ID,1))</f>
        <v>4742</v>
      </c>
      <c r="G5323" s="41" t="str">
        <f aca="false">IF(A5323="","",INDEX(P_Svc,F5323))</f>
        <v>Standard</v>
      </c>
      <c r="H5323" s="41" t="str">
        <f aca="false">IF(A5323="","",INDEX(P_Zone,F5323))</f>
        <v>North</v>
      </c>
      <c r="I5323" s="41" t="n">
        <f aca="false">IF(A5323="","",IF(D5323="Delivered",IF(B5323&lt;=INDEX(P_Due,F5323),1,0),0))</f>
        <v>1</v>
      </c>
    </row>
    <row r="5324" customFormat="false" ht="15" hidden="false" customHeight="false" outlineLevel="0" collapsed="false">
      <c r="A5324" s="37" t="n">
        <v>1004743</v>
      </c>
      <c r="B5324" s="38" t="n">
        <v>46295</v>
      </c>
      <c r="C5324" s="39" t="n">
        <v>1</v>
      </c>
      <c r="D5324" s="39" t="s">
        <v>26</v>
      </c>
      <c r="E5324" s="39"/>
      <c r="F5324" s="41" t="n">
        <f aca="false">IF(A5324="","",MATCH(A5324,P_ID,1))</f>
        <v>4743</v>
      </c>
      <c r="G5324" s="41" t="str">
        <f aca="false">IF(A5324="","",INDEX(P_Svc,F5324))</f>
        <v>Standard</v>
      </c>
      <c r="H5324" s="41" t="str">
        <f aca="false">IF(A5324="","",INDEX(P_Zone,F5324))</f>
        <v>North</v>
      </c>
      <c r="I5324" s="41" t="n">
        <f aca="false">IF(A5324="","",IF(D5324="Delivered",IF(B5324&lt;=INDEX(P_Due,F5324),1,0),0))</f>
        <v>1</v>
      </c>
    </row>
    <row r="5325" customFormat="false" ht="15" hidden="false" customHeight="false" outlineLevel="0" collapsed="false">
      <c r="A5325" s="37" t="n">
        <v>1004744</v>
      </c>
      <c r="B5325" s="38" t="n">
        <v>46295</v>
      </c>
      <c r="C5325" s="39" t="n">
        <v>1</v>
      </c>
      <c r="D5325" s="39" t="s">
        <v>79</v>
      </c>
      <c r="E5325" s="39" t="s">
        <v>36</v>
      </c>
      <c r="F5325" s="41" t="n">
        <f aca="false">IF(A5325="","",MATCH(A5325,P_ID,1))</f>
        <v>4744</v>
      </c>
      <c r="G5325" s="41" t="str">
        <f aca="false">IF(A5325="","",INDEX(P_Svc,F5325))</f>
        <v>Standard</v>
      </c>
      <c r="H5325" s="41" t="str">
        <f aca="false">IF(A5325="","",INDEX(P_Zone,F5325))</f>
        <v>Central</v>
      </c>
      <c r="I5325" s="41" t="n">
        <f aca="false">IF(A5325="","",IF(D5325="Delivered",IF(B5325&lt;=INDEX(P_Due,F5325),1,0),0))</f>
        <v>0</v>
      </c>
    </row>
    <row r="5326" customFormat="false" ht="15" hidden="false" customHeight="false" outlineLevel="0" collapsed="false">
      <c r="A5326" s="37" t="n">
        <v>1004745</v>
      </c>
      <c r="B5326" s="38" t="n">
        <v>46295</v>
      </c>
      <c r="C5326" s="39" t="n">
        <v>1</v>
      </c>
      <c r="D5326" s="39" t="s">
        <v>26</v>
      </c>
      <c r="E5326" s="39"/>
      <c r="F5326" s="41" t="n">
        <f aca="false">IF(A5326="","",MATCH(A5326,P_ID,1))</f>
        <v>4745</v>
      </c>
      <c r="G5326" s="41" t="str">
        <f aca="false">IF(A5326="","",INDEX(P_Svc,F5326))</f>
        <v>Standard</v>
      </c>
      <c r="H5326" s="41" t="str">
        <f aca="false">IF(A5326="","",INDEX(P_Zone,F5326))</f>
        <v>East</v>
      </c>
      <c r="I5326" s="41" t="n">
        <f aca="false">IF(A5326="","",IF(D5326="Delivered",IF(B5326&lt;=INDEX(P_Due,F5326),1,0),0))</f>
        <v>1</v>
      </c>
    </row>
    <row r="5327" customFormat="false" ht="15" hidden="false" customHeight="false" outlineLevel="0" collapsed="false">
      <c r="A5327" s="37" t="n">
        <v>1004746</v>
      </c>
      <c r="B5327" s="38" t="n">
        <v>46295</v>
      </c>
      <c r="C5327" s="39" t="n">
        <v>1</v>
      </c>
      <c r="D5327" s="39" t="s">
        <v>26</v>
      </c>
      <c r="E5327" s="39"/>
      <c r="F5327" s="41" t="n">
        <f aca="false">IF(A5327="","",MATCH(A5327,P_ID,1))</f>
        <v>4746</v>
      </c>
      <c r="G5327" s="41" t="str">
        <f aca="false">IF(A5327="","",INDEX(P_Svc,F5327))</f>
        <v>Economy</v>
      </c>
      <c r="H5327" s="41" t="str">
        <f aca="false">IF(A5327="","",INDEX(P_Zone,F5327))</f>
        <v>East</v>
      </c>
      <c r="I5327" s="41" t="n">
        <f aca="false">IF(A5327="","",IF(D5327="Delivered",IF(B5327&lt;=INDEX(P_Due,F5327),1,0),0))</f>
        <v>1</v>
      </c>
    </row>
    <row r="5328" customFormat="false" ht="15" hidden="false" customHeight="false" outlineLevel="0" collapsed="false">
      <c r="A5328" s="37" t="n">
        <v>1004748</v>
      </c>
      <c r="B5328" s="38" t="n">
        <v>46295</v>
      </c>
      <c r="C5328" s="39" t="n">
        <v>1</v>
      </c>
      <c r="D5328" s="39" t="s">
        <v>26</v>
      </c>
      <c r="E5328" s="39"/>
      <c r="F5328" s="41" t="n">
        <f aca="false">IF(A5328="","",MATCH(A5328,P_ID,1))</f>
        <v>4748</v>
      </c>
      <c r="G5328" s="41" t="str">
        <f aca="false">IF(A5328="","",INDEX(P_Svc,F5328))</f>
        <v>Economy</v>
      </c>
      <c r="H5328" s="41" t="str">
        <f aca="false">IF(A5328="","",INDEX(P_Zone,F5328))</f>
        <v>North</v>
      </c>
      <c r="I5328" s="41" t="n">
        <f aca="false">IF(A5328="","",IF(D5328="Delivered",IF(B5328&lt;=INDEX(P_Due,F5328),1,0),0))</f>
        <v>1</v>
      </c>
    </row>
    <row r="5329" customFormat="false" ht="15" hidden="false" customHeight="false" outlineLevel="0" collapsed="false">
      <c r="A5329" s="37" t="n">
        <v>1004749</v>
      </c>
      <c r="B5329" s="38" t="n">
        <v>46295</v>
      </c>
      <c r="C5329" s="39" t="n">
        <v>1</v>
      </c>
      <c r="D5329" s="39" t="s">
        <v>26</v>
      </c>
      <c r="E5329" s="39"/>
      <c r="F5329" s="41" t="n">
        <f aca="false">IF(A5329="","",MATCH(A5329,P_ID,1))</f>
        <v>4749</v>
      </c>
      <c r="G5329" s="41" t="str">
        <f aca="false">IF(A5329="","",INDEX(P_Svc,F5329))</f>
        <v>Standard</v>
      </c>
      <c r="H5329" s="41" t="str">
        <f aca="false">IF(A5329="","",INDEX(P_Zone,F5329))</f>
        <v>South</v>
      </c>
      <c r="I5329" s="41" t="n">
        <f aca="false">IF(A5329="","",IF(D5329="Delivered",IF(B5329&lt;=INDEX(P_Due,F5329),1,0),0))</f>
        <v>1</v>
      </c>
    </row>
    <row r="5330" customFormat="false" ht="15" hidden="false" customHeight="false" outlineLevel="0" collapsed="false">
      <c r="A5330" s="37" t="n">
        <v>1004750</v>
      </c>
      <c r="B5330" s="38" t="n">
        <v>46295</v>
      </c>
      <c r="C5330" s="39" t="n">
        <v>1</v>
      </c>
      <c r="D5330" s="39" t="s">
        <v>26</v>
      </c>
      <c r="E5330" s="39"/>
      <c r="F5330" s="41" t="n">
        <f aca="false">IF(A5330="","",MATCH(A5330,P_ID,1))</f>
        <v>4750</v>
      </c>
      <c r="G5330" s="41" t="str">
        <f aca="false">IF(A5330="","",INDEX(P_Svc,F5330))</f>
        <v>Standard</v>
      </c>
      <c r="H5330" s="41" t="str">
        <f aca="false">IF(A5330="","",INDEX(P_Zone,F5330))</f>
        <v>East</v>
      </c>
      <c r="I5330" s="41" t="n">
        <f aca="false">IF(A5330="","",IF(D5330="Delivered",IF(B5330&lt;=INDEX(P_Due,F5330),1,0),0))</f>
        <v>1</v>
      </c>
    </row>
    <row r="5331" customFormat="false" ht="15" hidden="false" customHeight="false" outlineLevel="0" collapsed="false">
      <c r="A5331" s="37" t="n">
        <v>1004751</v>
      </c>
      <c r="B5331" s="38" t="n">
        <v>46295</v>
      </c>
      <c r="C5331" s="39" t="n">
        <v>1</v>
      </c>
      <c r="D5331" s="39" t="s">
        <v>26</v>
      </c>
      <c r="E5331" s="39"/>
      <c r="F5331" s="41" t="n">
        <f aca="false">IF(A5331="","",MATCH(A5331,P_ID,1))</f>
        <v>4751</v>
      </c>
      <c r="G5331" s="41" t="str">
        <f aca="false">IF(A5331="","",INDEX(P_Svc,F5331))</f>
        <v>Standard</v>
      </c>
      <c r="H5331" s="41" t="str">
        <f aca="false">IF(A5331="","",INDEX(P_Zone,F5331))</f>
        <v>West</v>
      </c>
      <c r="I5331" s="41" t="n">
        <f aca="false">IF(A5331="","",IF(D5331="Delivered",IF(B5331&lt;=INDEX(P_Due,F5331),1,0),0))</f>
        <v>1</v>
      </c>
    </row>
    <row r="5332" customFormat="false" ht="15" hidden="false" customHeight="false" outlineLevel="0" collapsed="false">
      <c r="A5332" s="37" t="n">
        <v>1004753</v>
      </c>
      <c r="B5332" s="38" t="n">
        <v>46295</v>
      </c>
      <c r="C5332" s="39" t="n">
        <v>1</v>
      </c>
      <c r="D5332" s="39" t="s">
        <v>26</v>
      </c>
      <c r="E5332" s="39"/>
      <c r="F5332" s="41" t="n">
        <f aca="false">IF(A5332="","",MATCH(A5332,P_ID,1))</f>
        <v>4753</v>
      </c>
      <c r="G5332" s="41" t="str">
        <f aca="false">IF(A5332="","",INDEX(P_Svc,F5332))</f>
        <v>Standard</v>
      </c>
      <c r="H5332" s="41" t="str">
        <f aca="false">IF(A5332="","",INDEX(P_Zone,F5332))</f>
        <v>West</v>
      </c>
      <c r="I5332" s="41" t="n">
        <f aca="false">IF(A5332="","",IF(D5332="Delivered",IF(B5332&lt;=INDEX(P_Due,F5332),1,0),0))</f>
        <v>1</v>
      </c>
    </row>
    <row r="5333" customFormat="false" ht="15" hidden="false" customHeight="false" outlineLevel="0" collapsed="false">
      <c r="A5333" s="37" t="n">
        <v>1004754</v>
      </c>
      <c r="B5333" s="38" t="n">
        <v>46295</v>
      </c>
      <c r="C5333" s="39" t="n">
        <v>1</v>
      </c>
      <c r="D5333" s="39" t="s">
        <v>26</v>
      </c>
      <c r="E5333" s="39"/>
      <c r="F5333" s="41" t="n">
        <f aca="false">IF(A5333="","",MATCH(A5333,P_ID,1))</f>
        <v>4754</v>
      </c>
      <c r="G5333" s="41" t="str">
        <f aca="false">IF(A5333="","",INDEX(P_Svc,F5333))</f>
        <v>Standard</v>
      </c>
      <c r="H5333" s="41" t="str">
        <f aca="false">IF(A5333="","",INDEX(P_Zone,F5333))</f>
        <v>North</v>
      </c>
      <c r="I5333" s="41" t="n">
        <f aca="false">IF(A5333="","",IF(D5333="Delivered",IF(B5333&lt;=INDEX(P_Due,F5333),1,0),0))</f>
        <v>1</v>
      </c>
    </row>
    <row r="5334" customFormat="false" ht="15" hidden="false" customHeight="false" outlineLevel="0" collapsed="false">
      <c r="A5334" s="37" t="n">
        <v>1004755</v>
      </c>
      <c r="B5334" s="38" t="n">
        <v>46295</v>
      </c>
      <c r="C5334" s="39" t="n">
        <v>2</v>
      </c>
      <c r="D5334" s="39" t="s">
        <v>79</v>
      </c>
      <c r="E5334" s="39" t="s">
        <v>32</v>
      </c>
      <c r="F5334" s="41" t="n">
        <f aca="false">IF(A5334="","",MATCH(A5334,P_ID,1))</f>
        <v>4755</v>
      </c>
      <c r="G5334" s="41" t="str">
        <f aca="false">IF(A5334="","",INDEX(P_Svc,F5334))</f>
        <v>Express</v>
      </c>
      <c r="H5334" s="41" t="str">
        <f aca="false">IF(A5334="","",INDEX(P_Zone,F5334))</f>
        <v>North</v>
      </c>
      <c r="I5334" s="41" t="n">
        <f aca="false">IF(A5334="","",IF(D5334="Delivered",IF(B5334&lt;=INDEX(P_Due,F5334),1,0),0))</f>
        <v>0</v>
      </c>
    </row>
    <row r="5335" customFormat="false" ht="15" hidden="false" customHeight="false" outlineLevel="0" collapsed="false">
      <c r="A5335" s="37" t="n">
        <v>1004756</v>
      </c>
      <c r="B5335" s="38" t="n">
        <v>46295</v>
      </c>
      <c r="C5335" s="39" t="n">
        <v>1</v>
      </c>
      <c r="D5335" s="39" t="s">
        <v>79</v>
      </c>
      <c r="E5335" s="39" t="s">
        <v>36</v>
      </c>
      <c r="F5335" s="41" t="n">
        <f aca="false">IF(A5335="","",MATCH(A5335,P_ID,1))</f>
        <v>4756</v>
      </c>
      <c r="G5335" s="41" t="str">
        <f aca="false">IF(A5335="","",INDEX(P_Svc,F5335))</f>
        <v>Standard</v>
      </c>
      <c r="H5335" s="41" t="str">
        <f aca="false">IF(A5335="","",INDEX(P_Zone,F5335))</f>
        <v>Central</v>
      </c>
      <c r="I5335" s="41" t="n">
        <f aca="false">IF(A5335="","",IF(D5335="Delivered",IF(B5335&lt;=INDEX(P_Due,F5335),1,0),0))</f>
        <v>0</v>
      </c>
    </row>
    <row r="5336" customFormat="false" ht="15" hidden="false" customHeight="false" outlineLevel="0" collapsed="false">
      <c r="A5336" s="37" t="n">
        <v>1004757</v>
      </c>
      <c r="B5336" s="38" t="n">
        <v>46295</v>
      </c>
      <c r="C5336" s="39" t="n">
        <v>1</v>
      </c>
      <c r="D5336" s="39" t="s">
        <v>26</v>
      </c>
      <c r="E5336" s="39"/>
      <c r="F5336" s="41" t="n">
        <f aca="false">IF(A5336="","",MATCH(A5336,P_ID,1))</f>
        <v>4757</v>
      </c>
      <c r="G5336" s="41" t="str">
        <f aca="false">IF(A5336="","",INDEX(P_Svc,F5336))</f>
        <v>Economy</v>
      </c>
      <c r="H5336" s="41" t="str">
        <f aca="false">IF(A5336="","",INDEX(P_Zone,F5336))</f>
        <v>North</v>
      </c>
      <c r="I5336" s="41" t="n">
        <f aca="false">IF(A5336="","",IF(D5336="Delivered",IF(B5336&lt;=INDEX(P_Due,F5336),1,0),0))</f>
        <v>1</v>
      </c>
    </row>
    <row r="5337" customFormat="false" ht="15" hidden="false" customHeight="false" outlineLevel="0" collapsed="false">
      <c r="A5337" s="37" t="n">
        <v>1004758</v>
      </c>
      <c r="B5337" s="38" t="n">
        <v>46295</v>
      </c>
      <c r="C5337" s="39" t="n">
        <v>1</v>
      </c>
      <c r="D5337" s="39" t="s">
        <v>26</v>
      </c>
      <c r="E5337" s="39"/>
      <c r="F5337" s="41" t="n">
        <f aca="false">IF(A5337="","",MATCH(A5337,P_ID,1))</f>
        <v>4758</v>
      </c>
      <c r="G5337" s="41" t="str">
        <f aca="false">IF(A5337="","",INDEX(P_Svc,F5337))</f>
        <v>Express</v>
      </c>
      <c r="H5337" s="41" t="str">
        <f aca="false">IF(A5337="","",INDEX(P_Zone,F5337))</f>
        <v>East</v>
      </c>
      <c r="I5337" s="41" t="n">
        <f aca="false">IF(A5337="","",IF(D5337="Delivered",IF(B5337&lt;=INDEX(P_Due,F5337),1,0),0))</f>
        <v>1</v>
      </c>
    </row>
    <row r="5338" customFormat="false" ht="15" hidden="false" customHeight="false" outlineLevel="0" collapsed="false">
      <c r="A5338" s="37" t="n">
        <v>1004759</v>
      </c>
      <c r="B5338" s="38" t="n">
        <v>46295</v>
      </c>
      <c r="C5338" s="39" t="n">
        <v>1</v>
      </c>
      <c r="D5338" s="39" t="s">
        <v>26</v>
      </c>
      <c r="E5338" s="39"/>
      <c r="F5338" s="41" t="n">
        <f aca="false">IF(A5338="","",MATCH(A5338,P_ID,1))</f>
        <v>4759</v>
      </c>
      <c r="G5338" s="41" t="str">
        <f aca="false">IF(A5338="","",INDEX(P_Svc,F5338))</f>
        <v>Standard</v>
      </c>
      <c r="H5338" s="41" t="str">
        <f aca="false">IF(A5338="","",INDEX(P_Zone,F5338))</f>
        <v>Central</v>
      </c>
      <c r="I5338" s="41" t="n">
        <f aca="false">IF(A5338="","",IF(D5338="Delivered",IF(B5338&lt;=INDEX(P_Due,F5338),1,0),0))</f>
        <v>1</v>
      </c>
    </row>
    <row r="5339" customFormat="false" ht="15" hidden="false" customHeight="false" outlineLevel="0" collapsed="false">
      <c r="A5339" s="37" t="n">
        <v>1004760</v>
      </c>
      <c r="B5339" s="38" t="n">
        <v>46295</v>
      </c>
      <c r="C5339" s="39" t="n">
        <v>1</v>
      </c>
      <c r="D5339" s="39" t="s">
        <v>26</v>
      </c>
      <c r="E5339" s="39"/>
      <c r="F5339" s="41" t="n">
        <f aca="false">IF(A5339="","",MATCH(A5339,P_ID,1))</f>
        <v>4760</v>
      </c>
      <c r="G5339" s="41" t="str">
        <f aca="false">IF(A5339="","",INDEX(P_Svc,F5339))</f>
        <v>Standard</v>
      </c>
      <c r="H5339" s="41" t="str">
        <f aca="false">IF(A5339="","",INDEX(P_Zone,F5339))</f>
        <v>North</v>
      </c>
      <c r="I5339" s="41" t="n">
        <f aca="false">IF(A5339="","",IF(D5339="Delivered",IF(B5339&lt;=INDEX(P_Due,F5339),1,0),0))</f>
        <v>1</v>
      </c>
    </row>
    <row r="5340" customFormat="false" ht="15" hidden="false" customHeight="false" outlineLevel="0" collapsed="false">
      <c r="A5340" s="37" t="n">
        <v>1004761</v>
      </c>
      <c r="B5340" s="38" t="n">
        <v>46295</v>
      </c>
      <c r="C5340" s="39" t="n">
        <v>1</v>
      </c>
      <c r="D5340" s="39" t="s">
        <v>26</v>
      </c>
      <c r="E5340" s="39"/>
      <c r="F5340" s="41" t="n">
        <f aca="false">IF(A5340="","",MATCH(A5340,P_ID,1))</f>
        <v>4761</v>
      </c>
      <c r="G5340" s="41" t="str">
        <f aca="false">IF(A5340="","",INDEX(P_Svc,F5340))</f>
        <v>Standard</v>
      </c>
      <c r="H5340" s="41" t="str">
        <f aca="false">IF(A5340="","",INDEX(P_Zone,F5340))</f>
        <v>North</v>
      </c>
      <c r="I5340" s="41" t="n">
        <f aca="false">IF(A5340="","",IF(D5340="Delivered",IF(B5340&lt;=INDEX(P_Due,F5340),1,0),0))</f>
        <v>1</v>
      </c>
    </row>
    <row r="5341" customFormat="false" ht="15" hidden="false" customHeight="false" outlineLevel="0" collapsed="false">
      <c r="A5341" s="37" t="n">
        <v>1004762</v>
      </c>
      <c r="B5341" s="38" t="n">
        <v>46295</v>
      </c>
      <c r="C5341" s="39" t="n">
        <v>1</v>
      </c>
      <c r="D5341" s="39" t="s">
        <v>26</v>
      </c>
      <c r="E5341" s="39"/>
      <c r="F5341" s="41" t="n">
        <f aca="false">IF(A5341="","",MATCH(A5341,P_ID,1))</f>
        <v>4762</v>
      </c>
      <c r="G5341" s="41" t="str">
        <f aca="false">IF(A5341="","",INDEX(P_Svc,F5341))</f>
        <v>Economy</v>
      </c>
      <c r="H5341" s="41" t="str">
        <f aca="false">IF(A5341="","",INDEX(P_Zone,F5341))</f>
        <v>West</v>
      </c>
      <c r="I5341" s="41" t="n">
        <f aca="false">IF(A5341="","",IF(D5341="Delivered",IF(B5341&lt;=INDEX(P_Due,F5341),1,0),0))</f>
        <v>1</v>
      </c>
    </row>
    <row r="5342" customFormat="false" ht="15" hidden="false" customHeight="false" outlineLevel="0" collapsed="false">
      <c r="A5342" s="37" t="n">
        <v>1004764</v>
      </c>
      <c r="B5342" s="38" t="n">
        <v>46295</v>
      </c>
      <c r="C5342" s="39" t="n">
        <v>1</v>
      </c>
      <c r="D5342" s="39" t="s">
        <v>26</v>
      </c>
      <c r="E5342" s="39"/>
      <c r="F5342" s="41" t="n">
        <f aca="false">IF(A5342="","",MATCH(A5342,P_ID,1))</f>
        <v>4764</v>
      </c>
      <c r="G5342" s="41" t="str">
        <f aca="false">IF(A5342="","",INDEX(P_Svc,F5342))</f>
        <v>Standard</v>
      </c>
      <c r="H5342" s="41" t="str">
        <f aca="false">IF(A5342="","",INDEX(P_Zone,F5342))</f>
        <v>Central</v>
      </c>
      <c r="I5342" s="41" t="n">
        <f aca="false">IF(A5342="","",IF(D5342="Delivered",IF(B5342&lt;=INDEX(P_Due,F5342),1,0),0))</f>
        <v>1</v>
      </c>
    </row>
    <row r="5343" customFormat="false" ht="15" hidden="false" customHeight="false" outlineLevel="0" collapsed="false">
      <c r="A5343" s="37" t="n">
        <v>1004765</v>
      </c>
      <c r="B5343" s="38" t="n">
        <v>46295</v>
      </c>
      <c r="C5343" s="39" t="n">
        <v>1</v>
      </c>
      <c r="D5343" s="39" t="s">
        <v>26</v>
      </c>
      <c r="E5343" s="39"/>
      <c r="F5343" s="41" t="n">
        <f aca="false">IF(A5343="","",MATCH(A5343,P_ID,1))</f>
        <v>4765</v>
      </c>
      <c r="G5343" s="41" t="str">
        <f aca="false">IF(A5343="","",INDEX(P_Svc,F5343))</f>
        <v>Standard</v>
      </c>
      <c r="H5343" s="41" t="str">
        <f aca="false">IF(A5343="","",INDEX(P_Zone,F5343))</f>
        <v>North</v>
      </c>
      <c r="I5343" s="41" t="n">
        <f aca="false">IF(A5343="","",IF(D5343="Delivered",IF(B5343&lt;=INDEX(P_Due,F5343),1,0),0))</f>
        <v>1</v>
      </c>
    </row>
    <row r="5344" customFormat="false" ht="15" hidden="false" customHeight="false" outlineLevel="0" collapsed="false">
      <c r="A5344" s="37" t="n">
        <v>1004767</v>
      </c>
      <c r="B5344" s="38" t="n">
        <v>46295</v>
      </c>
      <c r="C5344" s="39" t="n">
        <v>1</v>
      </c>
      <c r="D5344" s="39" t="s">
        <v>26</v>
      </c>
      <c r="E5344" s="39"/>
      <c r="F5344" s="41" t="n">
        <f aca="false">IF(A5344="","",MATCH(A5344,P_ID,1))</f>
        <v>4767</v>
      </c>
      <c r="G5344" s="41" t="str">
        <f aca="false">IF(A5344="","",INDEX(P_Svc,F5344))</f>
        <v>Standard</v>
      </c>
      <c r="H5344" s="41" t="str">
        <f aca="false">IF(A5344="","",INDEX(P_Zone,F5344))</f>
        <v>Central</v>
      </c>
      <c r="I5344" s="41" t="n">
        <f aca="false">IF(A5344="","",IF(D5344="Delivered",IF(B5344&lt;=INDEX(P_Due,F5344),1,0),0))</f>
        <v>1</v>
      </c>
    </row>
    <row r="5345" customFormat="false" ht="15" hidden="false" customHeight="false" outlineLevel="0" collapsed="false">
      <c r="A5345" s="37" t="n">
        <v>1004768</v>
      </c>
      <c r="B5345" s="38" t="n">
        <v>46295</v>
      </c>
      <c r="C5345" s="39" t="n">
        <v>1</v>
      </c>
      <c r="D5345" s="39" t="s">
        <v>26</v>
      </c>
      <c r="E5345" s="39"/>
      <c r="F5345" s="41" t="n">
        <f aca="false">IF(A5345="","",MATCH(A5345,P_ID,1))</f>
        <v>4768</v>
      </c>
      <c r="G5345" s="41" t="str">
        <f aca="false">IF(A5345="","",INDEX(P_Svc,F5345))</f>
        <v>Standard</v>
      </c>
      <c r="H5345" s="41" t="str">
        <f aca="false">IF(A5345="","",INDEX(P_Zone,F5345))</f>
        <v>South</v>
      </c>
      <c r="I5345" s="41" t="n">
        <f aca="false">IF(A5345="","",IF(D5345="Delivered",IF(B5345&lt;=INDEX(P_Due,F5345),1,0),0))</f>
        <v>1</v>
      </c>
    </row>
    <row r="5346" customFormat="false" ht="15" hidden="false" customHeight="false" outlineLevel="0" collapsed="false">
      <c r="A5346" s="37" t="n">
        <v>1004769</v>
      </c>
      <c r="B5346" s="38" t="n">
        <v>46295</v>
      </c>
      <c r="C5346" s="39" t="n">
        <v>1</v>
      </c>
      <c r="D5346" s="39" t="s">
        <v>26</v>
      </c>
      <c r="E5346" s="39"/>
      <c r="F5346" s="41" t="n">
        <f aca="false">IF(A5346="","",MATCH(A5346,P_ID,1))</f>
        <v>4769</v>
      </c>
      <c r="G5346" s="41" t="str">
        <f aca="false">IF(A5346="","",INDEX(P_Svc,F5346))</f>
        <v>Standard</v>
      </c>
      <c r="H5346" s="41" t="str">
        <f aca="false">IF(A5346="","",INDEX(P_Zone,F5346))</f>
        <v>Central</v>
      </c>
      <c r="I5346" s="41" t="n">
        <f aca="false">IF(A5346="","",IF(D5346="Delivered",IF(B5346&lt;=INDEX(P_Due,F5346),1,0),0))</f>
        <v>1</v>
      </c>
    </row>
    <row r="5347" customFormat="false" ht="15" hidden="false" customHeight="false" outlineLevel="0" collapsed="false">
      <c r="A5347" s="37" t="n">
        <v>1004770</v>
      </c>
      <c r="B5347" s="38" t="n">
        <v>46295</v>
      </c>
      <c r="C5347" s="39" t="n">
        <v>1</v>
      </c>
      <c r="D5347" s="39" t="s">
        <v>26</v>
      </c>
      <c r="E5347" s="39"/>
      <c r="F5347" s="41" t="n">
        <f aca="false">IF(A5347="","",MATCH(A5347,P_ID,1))</f>
        <v>4770</v>
      </c>
      <c r="G5347" s="41" t="str">
        <f aca="false">IF(A5347="","",INDEX(P_Svc,F5347))</f>
        <v>Standard</v>
      </c>
      <c r="H5347" s="41" t="str">
        <f aca="false">IF(A5347="","",INDEX(P_Zone,F5347))</f>
        <v>East</v>
      </c>
      <c r="I5347" s="41" t="n">
        <f aca="false">IF(A5347="","",IF(D5347="Delivered",IF(B5347&lt;=INDEX(P_Due,F5347),1,0),0))</f>
        <v>1</v>
      </c>
    </row>
    <row r="5348" customFormat="false" ht="15" hidden="false" customHeight="false" outlineLevel="0" collapsed="false">
      <c r="A5348" s="37" t="n">
        <v>1004771</v>
      </c>
      <c r="B5348" s="38" t="n">
        <v>46295</v>
      </c>
      <c r="C5348" s="39" t="n">
        <v>1</v>
      </c>
      <c r="D5348" s="39" t="s">
        <v>26</v>
      </c>
      <c r="E5348" s="39"/>
      <c r="F5348" s="41" t="n">
        <f aca="false">IF(A5348="","",MATCH(A5348,P_ID,1))</f>
        <v>4771</v>
      </c>
      <c r="G5348" s="41" t="str">
        <f aca="false">IF(A5348="","",INDEX(P_Svc,F5348))</f>
        <v>Standard</v>
      </c>
      <c r="H5348" s="41" t="str">
        <f aca="false">IF(A5348="","",INDEX(P_Zone,F5348))</f>
        <v>North</v>
      </c>
      <c r="I5348" s="41" t="n">
        <f aca="false">IF(A5348="","",IF(D5348="Delivered",IF(B5348&lt;=INDEX(P_Due,F5348),1,0),0))</f>
        <v>1</v>
      </c>
    </row>
    <row r="5349" customFormat="false" ht="15" hidden="false" customHeight="false" outlineLevel="0" collapsed="false">
      <c r="A5349" s="37" t="n">
        <v>1004772</v>
      </c>
      <c r="B5349" s="38" t="n">
        <v>46295</v>
      </c>
      <c r="C5349" s="39" t="n">
        <v>1</v>
      </c>
      <c r="D5349" s="39" t="s">
        <v>26</v>
      </c>
      <c r="E5349" s="39"/>
      <c r="F5349" s="41" t="n">
        <f aca="false">IF(A5349="","",MATCH(A5349,P_ID,1))</f>
        <v>4772</v>
      </c>
      <c r="G5349" s="41" t="str">
        <f aca="false">IF(A5349="","",INDEX(P_Svc,F5349))</f>
        <v>Standard</v>
      </c>
      <c r="H5349" s="41" t="str">
        <f aca="false">IF(A5349="","",INDEX(P_Zone,F5349))</f>
        <v>North</v>
      </c>
      <c r="I5349" s="41" t="n">
        <f aca="false">IF(A5349="","",IF(D5349="Delivered",IF(B5349&lt;=INDEX(P_Due,F5349),1,0),0))</f>
        <v>1</v>
      </c>
    </row>
    <row r="5350" customFormat="false" ht="15" hidden="false" customHeight="false" outlineLevel="0" collapsed="false">
      <c r="A5350" s="37" t="n">
        <v>1004773</v>
      </c>
      <c r="B5350" s="38" t="n">
        <v>46295</v>
      </c>
      <c r="C5350" s="39" t="n">
        <v>1</v>
      </c>
      <c r="D5350" s="39" t="s">
        <v>26</v>
      </c>
      <c r="E5350" s="39"/>
      <c r="F5350" s="41" t="n">
        <f aca="false">IF(A5350="","",MATCH(A5350,P_ID,1))</f>
        <v>4773</v>
      </c>
      <c r="G5350" s="41" t="str">
        <f aca="false">IF(A5350="","",INDEX(P_Svc,F5350))</f>
        <v>Standard</v>
      </c>
      <c r="H5350" s="41" t="str">
        <f aca="false">IF(A5350="","",INDEX(P_Zone,F5350))</f>
        <v>Central</v>
      </c>
      <c r="I5350" s="41" t="n">
        <f aca="false">IF(A5350="","",IF(D5350="Delivered",IF(B5350&lt;=INDEX(P_Due,F5350),1,0),0))</f>
        <v>1</v>
      </c>
    </row>
    <row r="5351" customFormat="false" ht="15" hidden="false" customHeight="false" outlineLevel="0" collapsed="false">
      <c r="A5351" s="37" t="n">
        <v>1004774</v>
      </c>
      <c r="B5351" s="38" t="n">
        <v>46295</v>
      </c>
      <c r="C5351" s="39" t="n">
        <v>1</v>
      </c>
      <c r="D5351" s="39" t="s">
        <v>26</v>
      </c>
      <c r="E5351" s="39"/>
      <c r="F5351" s="41" t="n">
        <f aca="false">IF(A5351="","",MATCH(A5351,P_ID,1))</f>
        <v>4774</v>
      </c>
      <c r="G5351" s="41" t="str">
        <f aca="false">IF(A5351="","",INDEX(P_Svc,F5351))</f>
        <v>Standard</v>
      </c>
      <c r="H5351" s="41" t="str">
        <f aca="false">IF(A5351="","",INDEX(P_Zone,F5351))</f>
        <v>North</v>
      </c>
      <c r="I5351" s="41" t="n">
        <f aca="false">IF(A5351="","",IF(D5351="Delivered",IF(B5351&lt;=INDEX(P_Due,F5351),1,0),0))</f>
        <v>1</v>
      </c>
    </row>
    <row r="5352" customFormat="false" ht="15" hidden="false" customHeight="false" outlineLevel="0" collapsed="false">
      <c r="A5352" s="37" t="n">
        <v>1004775</v>
      </c>
      <c r="B5352" s="38" t="n">
        <v>46295</v>
      </c>
      <c r="C5352" s="39" t="n">
        <v>1</v>
      </c>
      <c r="D5352" s="39" t="s">
        <v>26</v>
      </c>
      <c r="E5352" s="39"/>
      <c r="F5352" s="41" t="n">
        <f aca="false">IF(A5352="","",MATCH(A5352,P_ID,1))</f>
        <v>4775</v>
      </c>
      <c r="G5352" s="41" t="str">
        <f aca="false">IF(A5352="","",INDEX(P_Svc,F5352))</f>
        <v>Economy</v>
      </c>
      <c r="H5352" s="41" t="str">
        <f aca="false">IF(A5352="","",INDEX(P_Zone,F5352))</f>
        <v>East</v>
      </c>
      <c r="I5352" s="41" t="n">
        <f aca="false">IF(A5352="","",IF(D5352="Delivered",IF(B5352&lt;=INDEX(P_Due,F5352),1,0),0))</f>
        <v>1</v>
      </c>
    </row>
    <row r="5353" customFormat="false" ht="15" hidden="false" customHeight="false" outlineLevel="0" collapsed="false">
      <c r="A5353" s="37" t="n">
        <v>1004776</v>
      </c>
      <c r="B5353" s="38" t="n">
        <v>46295</v>
      </c>
      <c r="C5353" s="39" t="n">
        <v>1</v>
      </c>
      <c r="D5353" s="39" t="s">
        <v>26</v>
      </c>
      <c r="E5353" s="39"/>
      <c r="F5353" s="41" t="n">
        <f aca="false">IF(A5353="","",MATCH(A5353,P_ID,1))</f>
        <v>4776</v>
      </c>
      <c r="G5353" s="41" t="str">
        <f aca="false">IF(A5353="","",INDEX(P_Svc,F5353))</f>
        <v>Standard</v>
      </c>
      <c r="H5353" s="41" t="str">
        <f aca="false">IF(A5353="","",INDEX(P_Zone,F5353))</f>
        <v>Central</v>
      </c>
      <c r="I5353" s="41" t="n">
        <f aca="false">IF(A5353="","",IF(D5353="Delivered",IF(B5353&lt;=INDEX(P_Due,F5353),1,0),0))</f>
        <v>1</v>
      </c>
    </row>
    <row r="5354" customFormat="false" ht="15" hidden="false" customHeight="false" outlineLevel="0" collapsed="false">
      <c r="A5354" s="37" t="n">
        <v>1004777</v>
      </c>
      <c r="B5354" s="38" t="n">
        <v>46295</v>
      </c>
      <c r="C5354" s="39" t="n">
        <v>1</v>
      </c>
      <c r="D5354" s="39" t="s">
        <v>26</v>
      </c>
      <c r="E5354" s="39"/>
      <c r="F5354" s="41" t="n">
        <f aca="false">IF(A5354="","",MATCH(A5354,P_ID,1))</f>
        <v>4777</v>
      </c>
      <c r="G5354" s="41" t="str">
        <f aca="false">IF(A5354="","",INDEX(P_Svc,F5354))</f>
        <v>Economy</v>
      </c>
      <c r="H5354" s="41" t="str">
        <f aca="false">IF(A5354="","",INDEX(P_Zone,F5354))</f>
        <v>West</v>
      </c>
      <c r="I5354" s="41" t="n">
        <f aca="false">IF(A5354="","",IF(D5354="Delivered",IF(B5354&lt;=INDEX(P_Due,F5354),1,0),0))</f>
        <v>1</v>
      </c>
    </row>
    <row r="5355" customFormat="false" ht="15" hidden="false" customHeight="false" outlineLevel="0" collapsed="false">
      <c r="A5355" s="37" t="n">
        <v>1004778</v>
      </c>
      <c r="B5355" s="38" t="n">
        <v>46295</v>
      </c>
      <c r="C5355" s="39" t="n">
        <v>1</v>
      </c>
      <c r="D5355" s="39" t="s">
        <v>26</v>
      </c>
      <c r="E5355" s="39"/>
      <c r="F5355" s="41" t="n">
        <f aca="false">IF(A5355="","",MATCH(A5355,P_ID,1))</f>
        <v>4778</v>
      </c>
      <c r="G5355" s="41" t="str">
        <f aca="false">IF(A5355="","",INDEX(P_Svc,F5355))</f>
        <v>Standard</v>
      </c>
      <c r="H5355" s="41" t="str">
        <f aca="false">IF(A5355="","",INDEX(P_Zone,F5355))</f>
        <v>East</v>
      </c>
      <c r="I5355" s="41" t="n">
        <f aca="false">IF(A5355="","",IF(D5355="Delivered",IF(B5355&lt;=INDEX(P_Due,F5355),1,0),0))</f>
        <v>1</v>
      </c>
    </row>
    <row r="5356" customFormat="false" ht="15" hidden="false" customHeight="false" outlineLevel="0" collapsed="false">
      <c r="A5356" s="37" t="n">
        <v>1004780</v>
      </c>
      <c r="B5356" s="38" t="n">
        <v>46295</v>
      </c>
      <c r="C5356" s="39" t="n">
        <v>0</v>
      </c>
      <c r="D5356" s="39" t="s">
        <v>80</v>
      </c>
      <c r="E5356" s="39" t="s">
        <v>40</v>
      </c>
      <c r="F5356" s="41" t="n">
        <f aca="false">IF(A5356="","",MATCH(A5356,P_ID,1))</f>
        <v>4780</v>
      </c>
      <c r="G5356" s="41" t="str">
        <f aca="false">IF(A5356="","",INDEX(P_Svc,F5356))</f>
        <v>Standard</v>
      </c>
      <c r="H5356" s="41" t="str">
        <f aca="false">IF(A5356="","",INDEX(P_Zone,F5356))</f>
        <v>West</v>
      </c>
      <c r="I5356" s="41" t="n">
        <f aca="false">IF(A5356="","",IF(D5356="Delivered",IF(B5356&lt;=INDEX(P_Due,F5356),1,0),0))</f>
        <v>0</v>
      </c>
    </row>
    <row r="5357" customFormat="false" ht="15" hidden="false" customHeight="false" outlineLevel="0" collapsed="false">
      <c r="A5357" s="37" t="n">
        <v>1004781</v>
      </c>
      <c r="B5357" s="38" t="n">
        <v>46295</v>
      </c>
      <c r="C5357" s="39" t="n">
        <v>1</v>
      </c>
      <c r="D5357" s="39" t="s">
        <v>26</v>
      </c>
      <c r="E5357" s="39"/>
      <c r="F5357" s="41" t="n">
        <f aca="false">IF(A5357="","",MATCH(A5357,P_ID,1))</f>
        <v>4781</v>
      </c>
      <c r="G5357" s="41" t="str">
        <f aca="false">IF(A5357="","",INDEX(P_Svc,F5357))</f>
        <v>Economy</v>
      </c>
      <c r="H5357" s="41" t="str">
        <f aca="false">IF(A5357="","",INDEX(P_Zone,F5357))</f>
        <v>East</v>
      </c>
      <c r="I5357" s="41" t="n">
        <f aca="false">IF(A5357="","",IF(D5357="Delivered",IF(B5357&lt;=INDEX(P_Due,F5357),1,0),0))</f>
        <v>1</v>
      </c>
    </row>
    <row r="5358" customFormat="false" ht="15" hidden="false" customHeight="false" outlineLevel="0" collapsed="false">
      <c r="A5358" s="37" t="n">
        <v>1004782</v>
      </c>
      <c r="B5358" s="38" t="n">
        <v>46295</v>
      </c>
      <c r="C5358" s="39" t="n">
        <v>1</v>
      </c>
      <c r="D5358" s="39" t="s">
        <v>26</v>
      </c>
      <c r="E5358" s="39"/>
      <c r="F5358" s="41" t="n">
        <f aca="false">IF(A5358="","",MATCH(A5358,P_ID,1))</f>
        <v>4782</v>
      </c>
      <c r="G5358" s="41" t="str">
        <f aca="false">IF(A5358="","",INDEX(P_Svc,F5358))</f>
        <v>Standard</v>
      </c>
      <c r="H5358" s="41" t="str">
        <f aca="false">IF(A5358="","",INDEX(P_Zone,F5358))</f>
        <v>North</v>
      </c>
      <c r="I5358" s="41" t="n">
        <f aca="false">IF(A5358="","",IF(D5358="Delivered",IF(B5358&lt;=INDEX(P_Due,F5358),1,0),0))</f>
        <v>1</v>
      </c>
    </row>
    <row r="5359" customFormat="false" ht="15" hidden="false" customHeight="false" outlineLevel="0" collapsed="false">
      <c r="A5359" s="37" t="n">
        <v>1004783</v>
      </c>
      <c r="B5359" s="38" t="n">
        <v>46295</v>
      </c>
      <c r="C5359" s="39" t="n">
        <v>1</v>
      </c>
      <c r="D5359" s="39" t="s">
        <v>26</v>
      </c>
      <c r="E5359" s="39"/>
      <c r="F5359" s="41" t="n">
        <f aca="false">IF(A5359="","",MATCH(A5359,P_ID,1))</f>
        <v>4783</v>
      </c>
      <c r="G5359" s="41" t="str">
        <f aca="false">IF(A5359="","",INDEX(P_Svc,F5359))</f>
        <v>Standard</v>
      </c>
      <c r="H5359" s="41" t="str">
        <f aca="false">IF(A5359="","",INDEX(P_Zone,F5359))</f>
        <v>North</v>
      </c>
      <c r="I5359" s="41" t="n">
        <f aca="false">IF(A5359="","",IF(D5359="Delivered",IF(B5359&lt;=INDEX(P_Due,F5359),1,0),0))</f>
        <v>1</v>
      </c>
    </row>
    <row r="5360" customFormat="false" ht="15" hidden="false" customHeight="false" outlineLevel="0" collapsed="false">
      <c r="A5360" s="37" t="n">
        <v>1004784</v>
      </c>
      <c r="B5360" s="38" t="n">
        <v>46295</v>
      </c>
      <c r="C5360" s="39" t="n">
        <v>1</v>
      </c>
      <c r="D5360" s="39" t="s">
        <v>26</v>
      </c>
      <c r="E5360" s="39"/>
      <c r="F5360" s="41" t="n">
        <f aca="false">IF(A5360="","",MATCH(A5360,P_ID,1))</f>
        <v>4784</v>
      </c>
      <c r="G5360" s="41" t="str">
        <f aca="false">IF(A5360="","",INDEX(P_Svc,F5360))</f>
        <v>Economy</v>
      </c>
      <c r="H5360" s="41" t="str">
        <f aca="false">IF(A5360="","",INDEX(P_Zone,F5360))</f>
        <v>East</v>
      </c>
      <c r="I5360" s="41" t="n">
        <f aca="false">IF(A5360="","",IF(D5360="Delivered",IF(B5360&lt;=INDEX(P_Due,F5360),1,0),0))</f>
        <v>1</v>
      </c>
    </row>
    <row r="5361" customFormat="false" ht="15" hidden="false" customHeight="false" outlineLevel="0" collapsed="false">
      <c r="A5361" s="37" t="n">
        <v>1004785</v>
      </c>
      <c r="B5361" s="38" t="n">
        <v>46295</v>
      </c>
      <c r="C5361" s="39" t="n">
        <v>1</v>
      </c>
      <c r="D5361" s="39" t="s">
        <v>26</v>
      </c>
      <c r="E5361" s="39"/>
      <c r="F5361" s="41" t="n">
        <f aca="false">IF(A5361="","",MATCH(A5361,P_ID,1))</f>
        <v>4785</v>
      </c>
      <c r="G5361" s="41" t="str">
        <f aca="false">IF(A5361="","",INDEX(P_Svc,F5361))</f>
        <v>Standard</v>
      </c>
      <c r="H5361" s="41" t="str">
        <f aca="false">IF(A5361="","",INDEX(P_Zone,F5361))</f>
        <v>East</v>
      </c>
      <c r="I5361" s="41" t="n">
        <f aca="false">IF(A5361="","",IF(D5361="Delivered",IF(B5361&lt;=INDEX(P_Due,F5361),1,0),0))</f>
        <v>1</v>
      </c>
    </row>
    <row r="5362" customFormat="false" ht="15" hidden="false" customHeight="false" outlineLevel="0" collapsed="false">
      <c r="A5362" s="37" t="n">
        <v>1004787</v>
      </c>
      <c r="B5362" s="38" t="n">
        <v>46295</v>
      </c>
      <c r="C5362" s="39" t="n">
        <v>1</v>
      </c>
      <c r="D5362" s="39" t="s">
        <v>26</v>
      </c>
      <c r="E5362" s="39"/>
      <c r="F5362" s="41" t="n">
        <f aca="false">IF(A5362="","",MATCH(A5362,P_ID,1))</f>
        <v>4787</v>
      </c>
      <c r="G5362" s="41" t="str">
        <f aca="false">IF(A5362="","",INDEX(P_Svc,F5362))</f>
        <v>Economy</v>
      </c>
      <c r="H5362" s="41" t="str">
        <f aca="false">IF(A5362="","",INDEX(P_Zone,F5362))</f>
        <v>West</v>
      </c>
      <c r="I5362" s="41" t="n">
        <f aca="false">IF(A5362="","",IF(D5362="Delivered",IF(B5362&lt;=INDEX(P_Due,F5362),1,0),0))</f>
        <v>1</v>
      </c>
    </row>
    <row r="5363" customFormat="false" ht="15" hidden="false" customHeight="false" outlineLevel="0" collapsed="false">
      <c r="A5363" s="37" t="n">
        <v>1004789</v>
      </c>
      <c r="B5363" s="38" t="n">
        <v>46295</v>
      </c>
      <c r="C5363" s="39" t="n">
        <v>1</v>
      </c>
      <c r="D5363" s="39" t="s">
        <v>26</v>
      </c>
      <c r="E5363" s="39"/>
      <c r="F5363" s="41" t="n">
        <f aca="false">IF(A5363="","",MATCH(A5363,P_ID,1))</f>
        <v>4789</v>
      </c>
      <c r="G5363" s="41" t="str">
        <f aca="false">IF(A5363="","",INDEX(P_Svc,F5363))</f>
        <v>Standard</v>
      </c>
      <c r="H5363" s="41" t="str">
        <f aca="false">IF(A5363="","",INDEX(P_Zone,F5363))</f>
        <v>East</v>
      </c>
      <c r="I5363" s="41" t="n">
        <f aca="false">IF(A5363="","",IF(D5363="Delivered",IF(B5363&lt;=INDEX(P_Due,F5363),1,0),0))</f>
        <v>1</v>
      </c>
    </row>
    <row r="5364" customFormat="false" ht="15" hidden="false" customHeight="false" outlineLevel="0" collapsed="false">
      <c r="A5364" s="37" t="n">
        <v>1004790</v>
      </c>
      <c r="B5364" s="38" t="n">
        <v>46295</v>
      </c>
      <c r="C5364" s="39" t="n">
        <v>1</v>
      </c>
      <c r="D5364" s="39" t="s">
        <v>26</v>
      </c>
      <c r="E5364" s="39"/>
      <c r="F5364" s="41" t="n">
        <f aca="false">IF(A5364="","",MATCH(A5364,P_ID,1))</f>
        <v>4790</v>
      </c>
      <c r="G5364" s="41" t="str">
        <f aca="false">IF(A5364="","",INDEX(P_Svc,F5364))</f>
        <v>Standard</v>
      </c>
      <c r="H5364" s="41" t="str">
        <f aca="false">IF(A5364="","",INDEX(P_Zone,F5364))</f>
        <v>East</v>
      </c>
      <c r="I5364" s="41" t="n">
        <f aca="false">IF(A5364="","",IF(D5364="Delivered",IF(B5364&lt;=INDEX(P_Due,F5364),1,0),0))</f>
        <v>1</v>
      </c>
    </row>
    <row r="5365" customFormat="false" ht="15" hidden="false" customHeight="false" outlineLevel="0" collapsed="false">
      <c r="A5365" s="37" t="n">
        <v>1004791</v>
      </c>
      <c r="B5365" s="38" t="n">
        <v>46295</v>
      </c>
      <c r="C5365" s="39" t="n">
        <v>1</v>
      </c>
      <c r="D5365" s="39" t="s">
        <v>26</v>
      </c>
      <c r="E5365" s="39"/>
      <c r="F5365" s="41" t="n">
        <f aca="false">IF(A5365="","",MATCH(A5365,P_ID,1))</f>
        <v>4791</v>
      </c>
      <c r="G5365" s="41" t="str">
        <f aca="false">IF(A5365="","",INDEX(P_Svc,F5365))</f>
        <v>Standard</v>
      </c>
      <c r="H5365" s="41" t="str">
        <f aca="false">IF(A5365="","",INDEX(P_Zone,F5365))</f>
        <v>North</v>
      </c>
      <c r="I5365" s="41" t="n">
        <f aca="false">IF(A5365="","",IF(D5365="Delivered",IF(B5365&lt;=INDEX(P_Due,F5365),1,0),0))</f>
        <v>1</v>
      </c>
    </row>
    <row r="5366" customFormat="false" ht="15" hidden="false" customHeight="false" outlineLevel="0" collapsed="false">
      <c r="A5366" s="37" t="n">
        <v>1004792</v>
      </c>
      <c r="B5366" s="38" t="n">
        <v>46295</v>
      </c>
      <c r="C5366" s="39" t="n">
        <v>1</v>
      </c>
      <c r="D5366" s="39" t="s">
        <v>26</v>
      </c>
      <c r="E5366" s="39"/>
      <c r="F5366" s="41" t="n">
        <f aca="false">IF(A5366="","",MATCH(A5366,P_ID,1))</f>
        <v>4792</v>
      </c>
      <c r="G5366" s="41" t="str">
        <f aca="false">IF(A5366="","",INDEX(P_Svc,F5366))</f>
        <v>Standard</v>
      </c>
      <c r="H5366" s="41" t="str">
        <f aca="false">IF(A5366="","",INDEX(P_Zone,F5366))</f>
        <v>North</v>
      </c>
      <c r="I5366" s="41" t="n">
        <f aca="false">IF(A5366="","",IF(D5366="Delivered",IF(B5366&lt;=INDEX(P_Due,F5366),1,0),0))</f>
        <v>1</v>
      </c>
    </row>
    <row r="5367" customFormat="false" ht="15" hidden="false" customHeight="false" outlineLevel="0" collapsed="false">
      <c r="A5367" s="37" t="n">
        <v>1004793</v>
      </c>
      <c r="B5367" s="38" t="n">
        <v>46295</v>
      </c>
      <c r="C5367" s="39" t="n">
        <v>1</v>
      </c>
      <c r="D5367" s="39" t="s">
        <v>26</v>
      </c>
      <c r="E5367" s="39"/>
      <c r="F5367" s="41" t="n">
        <f aca="false">IF(A5367="","",MATCH(A5367,P_ID,1))</f>
        <v>4793</v>
      </c>
      <c r="G5367" s="41" t="str">
        <f aca="false">IF(A5367="","",INDEX(P_Svc,F5367))</f>
        <v>Economy</v>
      </c>
      <c r="H5367" s="41" t="str">
        <f aca="false">IF(A5367="","",INDEX(P_Zone,F5367))</f>
        <v>East</v>
      </c>
      <c r="I5367" s="41" t="n">
        <f aca="false">IF(A5367="","",IF(D5367="Delivered",IF(B5367&lt;=INDEX(P_Due,F5367),1,0),0))</f>
        <v>1</v>
      </c>
    </row>
    <row r="5368" customFormat="false" ht="15" hidden="false" customHeight="false" outlineLevel="0" collapsed="false">
      <c r="A5368" s="37" t="n">
        <v>1004794</v>
      </c>
      <c r="B5368" s="38" t="n">
        <v>46295</v>
      </c>
      <c r="C5368" s="39" t="n">
        <v>1</v>
      </c>
      <c r="D5368" s="39" t="s">
        <v>26</v>
      </c>
      <c r="E5368" s="39"/>
      <c r="F5368" s="41" t="n">
        <f aca="false">IF(A5368="","",MATCH(A5368,P_ID,1))</f>
        <v>4794</v>
      </c>
      <c r="G5368" s="41" t="str">
        <f aca="false">IF(A5368="","",INDEX(P_Svc,F5368))</f>
        <v>Express</v>
      </c>
      <c r="H5368" s="41" t="str">
        <f aca="false">IF(A5368="","",INDEX(P_Zone,F5368))</f>
        <v>North</v>
      </c>
      <c r="I5368" s="41" t="n">
        <f aca="false">IF(A5368="","",IF(D5368="Delivered",IF(B5368&lt;=INDEX(P_Due,F5368),1,0),0))</f>
        <v>1</v>
      </c>
    </row>
    <row r="5369" customFormat="false" ht="15" hidden="false" customHeight="false" outlineLevel="0" collapsed="false">
      <c r="A5369" s="37" t="n">
        <v>1004795</v>
      </c>
      <c r="B5369" s="38" t="n">
        <v>46295</v>
      </c>
      <c r="C5369" s="39" t="n">
        <v>1</v>
      </c>
      <c r="D5369" s="39" t="s">
        <v>26</v>
      </c>
      <c r="E5369" s="39"/>
      <c r="F5369" s="41" t="n">
        <f aca="false">IF(A5369="","",MATCH(A5369,P_ID,1))</f>
        <v>4795</v>
      </c>
      <c r="G5369" s="41" t="str">
        <f aca="false">IF(A5369="","",INDEX(P_Svc,F5369))</f>
        <v>Standard</v>
      </c>
      <c r="H5369" s="41" t="str">
        <f aca="false">IF(A5369="","",INDEX(P_Zone,F5369))</f>
        <v>North</v>
      </c>
      <c r="I5369" s="41" t="n">
        <f aca="false">IF(A5369="","",IF(D5369="Delivered",IF(B5369&lt;=INDEX(P_Due,F5369),1,0),0))</f>
        <v>1</v>
      </c>
    </row>
    <row r="5370" customFormat="false" ht="15" hidden="false" customHeight="false" outlineLevel="0" collapsed="false">
      <c r="A5370" s="37" t="n">
        <v>1004796</v>
      </c>
      <c r="B5370" s="38" t="n">
        <v>46295</v>
      </c>
      <c r="C5370" s="39" t="n">
        <v>1</v>
      </c>
      <c r="D5370" s="39" t="s">
        <v>26</v>
      </c>
      <c r="E5370" s="39"/>
      <c r="F5370" s="41" t="n">
        <f aca="false">IF(A5370="","",MATCH(A5370,P_ID,1))</f>
        <v>4796</v>
      </c>
      <c r="G5370" s="41" t="str">
        <f aca="false">IF(A5370="","",INDEX(P_Svc,F5370))</f>
        <v>Standard</v>
      </c>
      <c r="H5370" s="41" t="str">
        <f aca="false">IF(A5370="","",INDEX(P_Zone,F5370))</f>
        <v>East</v>
      </c>
      <c r="I5370" s="41" t="n">
        <f aca="false">IF(A5370="","",IF(D5370="Delivered",IF(B5370&lt;=INDEX(P_Due,F5370),1,0),0))</f>
        <v>1</v>
      </c>
    </row>
    <row r="5371" customFormat="false" ht="15" hidden="false" customHeight="false" outlineLevel="0" collapsed="false">
      <c r="A5371" s="37" t="n">
        <v>1004797</v>
      </c>
      <c r="B5371" s="38" t="n">
        <v>46295</v>
      </c>
      <c r="C5371" s="39" t="n">
        <v>1</v>
      </c>
      <c r="D5371" s="39" t="s">
        <v>26</v>
      </c>
      <c r="E5371" s="39"/>
      <c r="F5371" s="41" t="n">
        <f aca="false">IF(A5371="","",MATCH(A5371,P_ID,1))</f>
        <v>4797</v>
      </c>
      <c r="G5371" s="41" t="str">
        <f aca="false">IF(A5371="","",INDEX(P_Svc,F5371))</f>
        <v>Economy</v>
      </c>
      <c r="H5371" s="41" t="str">
        <f aca="false">IF(A5371="","",INDEX(P_Zone,F5371))</f>
        <v>West</v>
      </c>
      <c r="I5371" s="41" t="n">
        <f aca="false">IF(A5371="","",IF(D5371="Delivered",IF(B5371&lt;=INDEX(P_Due,F5371),1,0),0))</f>
        <v>1</v>
      </c>
    </row>
    <row r="5372" customFormat="false" ht="15" hidden="false" customHeight="false" outlineLevel="0" collapsed="false">
      <c r="A5372" s="37" t="n">
        <v>1004798</v>
      </c>
      <c r="B5372" s="38" t="n">
        <v>46295</v>
      </c>
      <c r="C5372" s="39" t="n">
        <v>1</v>
      </c>
      <c r="D5372" s="39" t="s">
        <v>26</v>
      </c>
      <c r="E5372" s="39"/>
      <c r="F5372" s="41" t="n">
        <f aca="false">IF(A5372="","",MATCH(A5372,P_ID,1))</f>
        <v>4798</v>
      </c>
      <c r="G5372" s="41" t="str">
        <f aca="false">IF(A5372="","",INDEX(P_Svc,F5372))</f>
        <v>Standard</v>
      </c>
      <c r="H5372" s="41" t="str">
        <f aca="false">IF(A5372="","",INDEX(P_Zone,F5372))</f>
        <v>East</v>
      </c>
      <c r="I5372" s="41" t="n">
        <f aca="false">IF(A5372="","",IF(D5372="Delivered",IF(B5372&lt;=INDEX(P_Due,F5372),1,0),0))</f>
        <v>1</v>
      </c>
    </row>
    <row r="5373" customFormat="false" ht="15" hidden="false" customHeight="false" outlineLevel="0" collapsed="false">
      <c r="A5373" s="37" t="n">
        <v>1004799</v>
      </c>
      <c r="B5373" s="38" t="n">
        <v>46295</v>
      </c>
      <c r="C5373" s="39" t="n">
        <v>1</v>
      </c>
      <c r="D5373" s="39" t="s">
        <v>26</v>
      </c>
      <c r="E5373" s="39"/>
      <c r="F5373" s="41" t="n">
        <f aca="false">IF(A5373="","",MATCH(A5373,P_ID,1))</f>
        <v>4799</v>
      </c>
      <c r="G5373" s="41" t="str">
        <f aca="false">IF(A5373="","",INDEX(P_Svc,F5373))</f>
        <v>Standard</v>
      </c>
      <c r="H5373" s="41" t="str">
        <f aca="false">IF(A5373="","",INDEX(P_Zone,F5373))</f>
        <v>East</v>
      </c>
      <c r="I5373" s="41" t="n">
        <f aca="false">IF(A5373="","",IF(D5373="Delivered",IF(B5373&lt;=INDEX(P_Due,F5373),1,0),0))</f>
        <v>1</v>
      </c>
    </row>
    <row r="5374" customFormat="false" ht="15" hidden="false" customHeight="false" outlineLevel="0" collapsed="false">
      <c r="A5374" s="37" t="n">
        <v>1004802</v>
      </c>
      <c r="B5374" s="38" t="n">
        <v>46295</v>
      </c>
      <c r="C5374" s="39" t="n">
        <v>1</v>
      </c>
      <c r="D5374" s="39" t="s">
        <v>26</v>
      </c>
      <c r="E5374" s="39"/>
      <c r="F5374" s="41" t="n">
        <f aca="false">IF(A5374="","",MATCH(A5374,P_ID,1))</f>
        <v>4802</v>
      </c>
      <c r="G5374" s="41" t="str">
        <f aca="false">IF(A5374="","",INDEX(P_Svc,F5374))</f>
        <v>Economy</v>
      </c>
      <c r="H5374" s="41" t="str">
        <f aca="false">IF(A5374="","",INDEX(P_Zone,F5374))</f>
        <v>West</v>
      </c>
      <c r="I5374" s="41" t="n">
        <f aca="false">IF(A5374="","",IF(D5374="Delivered",IF(B5374&lt;=INDEX(P_Due,F5374),1,0),0))</f>
        <v>1</v>
      </c>
    </row>
    <row r="5375" customFormat="false" ht="15" hidden="false" customHeight="false" outlineLevel="0" collapsed="false">
      <c r="A5375" s="37" t="n">
        <v>1004804</v>
      </c>
      <c r="B5375" s="38" t="n">
        <v>46295</v>
      </c>
      <c r="C5375" s="39" t="n">
        <v>1</v>
      </c>
      <c r="D5375" s="39" t="s">
        <v>26</v>
      </c>
      <c r="E5375" s="39"/>
      <c r="F5375" s="41" t="n">
        <f aca="false">IF(A5375="","",MATCH(A5375,P_ID,1))</f>
        <v>4804</v>
      </c>
      <c r="G5375" s="41" t="str">
        <f aca="false">IF(A5375="","",INDEX(P_Svc,F5375))</f>
        <v>Economy</v>
      </c>
      <c r="H5375" s="41" t="str">
        <f aca="false">IF(A5375="","",INDEX(P_Zone,F5375))</f>
        <v>Central</v>
      </c>
      <c r="I5375" s="41" t="n">
        <f aca="false">IF(A5375="","",IF(D5375="Delivered",IF(B5375&lt;=INDEX(P_Due,F5375),1,0),0))</f>
        <v>1</v>
      </c>
    </row>
    <row r="5376" customFormat="false" ht="15" hidden="false" customHeight="false" outlineLevel="0" collapsed="false">
      <c r="A5376" s="37" t="n">
        <v>1004805</v>
      </c>
      <c r="B5376" s="38" t="n">
        <v>46295</v>
      </c>
      <c r="C5376" s="39" t="n">
        <v>1</v>
      </c>
      <c r="D5376" s="39" t="s">
        <v>26</v>
      </c>
      <c r="E5376" s="39"/>
      <c r="F5376" s="41" t="n">
        <f aca="false">IF(A5376="","",MATCH(A5376,P_ID,1))</f>
        <v>4805</v>
      </c>
      <c r="G5376" s="41" t="str">
        <f aca="false">IF(A5376="","",INDEX(P_Svc,F5376))</f>
        <v>Standard</v>
      </c>
      <c r="H5376" s="41" t="str">
        <f aca="false">IF(A5376="","",INDEX(P_Zone,F5376))</f>
        <v>West</v>
      </c>
      <c r="I5376" s="41" t="n">
        <f aca="false">IF(A5376="","",IF(D5376="Delivered",IF(B5376&lt;=INDEX(P_Due,F5376),1,0),0))</f>
        <v>1</v>
      </c>
    </row>
    <row r="5377" customFormat="false" ht="15" hidden="false" customHeight="false" outlineLevel="0" collapsed="false">
      <c r="A5377" s="37" t="n">
        <v>1004806</v>
      </c>
      <c r="B5377" s="38" t="n">
        <v>46295</v>
      </c>
      <c r="C5377" s="39" t="n">
        <v>1</v>
      </c>
      <c r="D5377" s="39" t="s">
        <v>79</v>
      </c>
      <c r="E5377" s="39" t="s">
        <v>32</v>
      </c>
      <c r="F5377" s="41" t="n">
        <f aca="false">IF(A5377="","",MATCH(A5377,P_ID,1))</f>
        <v>4806</v>
      </c>
      <c r="G5377" s="41" t="str">
        <f aca="false">IF(A5377="","",INDEX(P_Svc,F5377))</f>
        <v>Standard</v>
      </c>
      <c r="H5377" s="41" t="str">
        <f aca="false">IF(A5377="","",INDEX(P_Zone,F5377))</f>
        <v>South</v>
      </c>
      <c r="I5377" s="41" t="n">
        <f aca="false">IF(A5377="","",IF(D5377="Delivered",IF(B5377&lt;=INDEX(P_Due,F5377),1,0),0))</f>
        <v>0</v>
      </c>
    </row>
    <row r="5378" customFormat="false" ht="15" hidden="false" customHeight="false" outlineLevel="0" collapsed="false">
      <c r="A5378" s="37" t="n">
        <v>1004808</v>
      </c>
      <c r="B5378" s="38" t="n">
        <v>46295</v>
      </c>
      <c r="C5378" s="39" t="n">
        <v>1</v>
      </c>
      <c r="D5378" s="39" t="s">
        <v>26</v>
      </c>
      <c r="E5378" s="39"/>
      <c r="F5378" s="41" t="n">
        <f aca="false">IF(A5378="","",MATCH(A5378,P_ID,1))</f>
        <v>4808</v>
      </c>
      <c r="G5378" s="41" t="str">
        <f aca="false">IF(A5378="","",INDEX(P_Svc,F5378))</f>
        <v>Standard</v>
      </c>
      <c r="H5378" s="41" t="str">
        <f aca="false">IF(A5378="","",INDEX(P_Zone,F5378))</f>
        <v>North</v>
      </c>
      <c r="I5378" s="41" t="n">
        <f aca="false">IF(A5378="","",IF(D5378="Delivered",IF(B5378&lt;=INDEX(P_Due,F5378),1,0),0))</f>
        <v>1</v>
      </c>
    </row>
    <row r="5379" customFormat="false" ht="15" hidden="false" customHeight="false" outlineLevel="0" collapsed="false">
      <c r="A5379" s="37" t="n">
        <v>1004809</v>
      </c>
      <c r="B5379" s="38" t="n">
        <v>46295</v>
      </c>
      <c r="C5379" s="39" t="n">
        <v>1</v>
      </c>
      <c r="D5379" s="39" t="s">
        <v>26</v>
      </c>
      <c r="E5379" s="39"/>
      <c r="F5379" s="41" t="n">
        <f aca="false">IF(A5379="","",MATCH(A5379,P_ID,1))</f>
        <v>4809</v>
      </c>
      <c r="G5379" s="41" t="str">
        <f aca="false">IF(A5379="","",INDEX(P_Svc,F5379))</f>
        <v>Standard</v>
      </c>
      <c r="H5379" s="41" t="str">
        <f aca="false">IF(A5379="","",INDEX(P_Zone,F5379))</f>
        <v>North</v>
      </c>
      <c r="I5379" s="41" t="n">
        <f aca="false">IF(A5379="","",IF(D5379="Delivered",IF(B5379&lt;=INDEX(P_Due,F5379),1,0),0))</f>
        <v>1</v>
      </c>
    </row>
    <row r="5380" customFormat="false" ht="15" hidden="false" customHeight="false" outlineLevel="0" collapsed="false">
      <c r="A5380" s="37" t="n">
        <v>1004810</v>
      </c>
      <c r="B5380" s="38" t="n">
        <v>46295</v>
      </c>
      <c r="C5380" s="39" t="n">
        <v>1</v>
      </c>
      <c r="D5380" s="39" t="s">
        <v>26</v>
      </c>
      <c r="E5380" s="39"/>
      <c r="F5380" s="41" t="n">
        <f aca="false">IF(A5380="","",MATCH(A5380,P_ID,1))</f>
        <v>4810</v>
      </c>
      <c r="G5380" s="41" t="str">
        <f aca="false">IF(A5380="","",INDEX(P_Svc,F5380))</f>
        <v>Standard</v>
      </c>
      <c r="H5380" s="41" t="str">
        <f aca="false">IF(A5380="","",INDEX(P_Zone,F5380))</f>
        <v>East</v>
      </c>
      <c r="I5380" s="41" t="n">
        <f aca="false">IF(A5380="","",IF(D5380="Delivered",IF(B5380&lt;=INDEX(P_Due,F5380),1,0),0))</f>
        <v>1</v>
      </c>
    </row>
    <row r="5381" customFormat="false" ht="15" hidden="false" customHeight="false" outlineLevel="0" collapsed="false">
      <c r="A5381" s="37" t="n">
        <v>1004811</v>
      </c>
      <c r="B5381" s="38" t="n">
        <v>46295</v>
      </c>
      <c r="C5381" s="39" t="n">
        <v>1</v>
      </c>
      <c r="D5381" s="39" t="s">
        <v>26</v>
      </c>
      <c r="E5381" s="39"/>
      <c r="F5381" s="41" t="n">
        <f aca="false">IF(A5381="","",MATCH(A5381,P_ID,1))</f>
        <v>4811</v>
      </c>
      <c r="G5381" s="41" t="str">
        <f aca="false">IF(A5381="","",INDEX(P_Svc,F5381))</f>
        <v>Economy</v>
      </c>
      <c r="H5381" s="41" t="str">
        <f aca="false">IF(A5381="","",INDEX(P_Zone,F5381))</f>
        <v>North</v>
      </c>
      <c r="I5381" s="41" t="n">
        <f aca="false">IF(A5381="","",IF(D5381="Delivered",IF(B5381&lt;=INDEX(P_Due,F5381),1,0),0))</f>
        <v>1</v>
      </c>
    </row>
    <row r="5382" customFormat="false" ht="15" hidden="false" customHeight="false" outlineLevel="0" collapsed="false">
      <c r="A5382" s="37" t="n">
        <v>1004812</v>
      </c>
      <c r="B5382" s="38" t="n">
        <v>46295</v>
      </c>
      <c r="C5382" s="39" t="n">
        <v>1</v>
      </c>
      <c r="D5382" s="39" t="s">
        <v>26</v>
      </c>
      <c r="E5382" s="39"/>
      <c r="F5382" s="41" t="n">
        <f aca="false">IF(A5382="","",MATCH(A5382,P_ID,1))</f>
        <v>4812</v>
      </c>
      <c r="G5382" s="41" t="str">
        <f aca="false">IF(A5382="","",INDEX(P_Svc,F5382))</f>
        <v>Standard</v>
      </c>
      <c r="H5382" s="41" t="str">
        <f aca="false">IF(A5382="","",INDEX(P_Zone,F5382))</f>
        <v>Central</v>
      </c>
      <c r="I5382" s="41" t="n">
        <f aca="false">IF(A5382="","",IF(D5382="Delivered",IF(B5382&lt;=INDEX(P_Due,F5382),1,0),0))</f>
        <v>1</v>
      </c>
    </row>
    <row r="5383" customFormat="false" ht="15" hidden="false" customHeight="false" outlineLevel="0" collapsed="false">
      <c r="A5383" s="37" t="n">
        <v>1004813</v>
      </c>
      <c r="B5383" s="38" t="n">
        <v>46295</v>
      </c>
      <c r="C5383" s="39" t="n">
        <v>1</v>
      </c>
      <c r="D5383" s="39" t="s">
        <v>26</v>
      </c>
      <c r="E5383" s="39"/>
      <c r="F5383" s="41" t="n">
        <f aca="false">IF(A5383="","",MATCH(A5383,P_ID,1))</f>
        <v>4813</v>
      </c>
      <c r="G5383" s="41" t="str">
        <f aca="false">IF(A5383="","",INDEX(P_Svc,F5383))</f>
        <v>Standard</v>
      </c>
      <c r="H5383" s="41" t="str">
        <f aca="false">IF(A5383="","",INDEX(P_Zone,F5383))</f>
        <v>Central</v>
      </c>
      <c r="I5383" s="41" t="n">
        <f aca="false">IF(A5383="","",IF(D5383="Delivered",IF(B5383&lt;=INDEX(P_Due,F5383),1,0),0))</f>
        <v>1</v>
      </c>
    </row>
    <row r="5384" customFormat="false" ht="15" hidden="false" customHeight="false" outlineLevel="0" collapsed="false">
      <c r="A5384" s="37" t="n">
        <v>1004814</v>
      </c>
      <c r="B5384" s="38" t="n">
        <v>46295</v>
      </c>
      <c r="C5384" s="39" t="n">
        <v>1</v>
      </c>
      <c r="D5384" s="39" t="s">
        <v>26</v>
      </c>
      <c r="E5384" s="39"/>
      <c r="F5384" s="41" t="n">
        <f aca="false">IF(A5384="","",MATCH(A5384,P_ID,1))</f>
        <v>4814</v>
      </c>
      <c r="G5384" s="41" t="str">
        <f aca="false">IF(A5384="","",INDEX(P_Svc,F5384))</f>
        <v>Standard</v>
      </c>
      <c r="H5384" s="41" t="str">
        <f aca="false">IF(A5384="","",INDEX(P_Zone,F5384))</f>
        <v>Central</v>
      </c>
      <c r="I5384" s="41" t="n">
        <f aca="false">IF(A5384="","",IF(D5384="Delivered",IF(B5384&lt;=INDEX(P_Due,F5384),1,0),0))</f>
        <v>1</v>
      </c>
    </row>
    <row r="5385" customFormat="false" ht="15" hidden="false" customHeight="false" outlineLevel="0" collapsed="false">
      <c r="A5385" s="37" t="n">
        <v>1004815</v>
      </c>
      <c r="B5385" s="38" t="n">
        <v>46295</v>
      </c>
      <c r="C5385" s="39" t="n">
        <v>1</v>
      </c>
      <c r="D5385" s="39" t="s">
        <v>26</v>
      </c>
      <c r="E5385" s="39"/>
      <c r="F5385" s="41" t="n">
        <f aca="false">IF(A5385="","",MATCH(A5385,P_ID,1))</f>
        <v>4815</v>
      </c>
      <c r="G5385" s="41" t="str">
        <f aca="false">IF(A5385="","",INDEX(P_Svc,F5385))</f>
        <v>Economy</v>
      </c>
      <c r="H5385" s="41" t="str">
        <f aca="false">IF(A5385="","",INDEX(P_Zone,F5385))</f>
        <v>South</v>
      </c>
      <c r="I5385" s="41" t="n">
        <f aca="false">IF(A5385="","",IF(D5385="Delivered",IF(B5385&lt;=INDEX(P_Due,F5385),1,0),0))</f>
        <v>1</v>
      </c>
    </row>
    <row r="5386" customFormat="false" ht="15" hidden="false" customHeight="false" outlineLevel="0" collapsed="false">
      <c r="A5386" s="37" t="n">
        <v>1004816</v>
      </c>
      <c r="B5386" s="38" t="n">
        <v>46295</v>
      </c>
      <c r="C5386" s="39" t="n">
        <v>1</v>
      </c>
      <c r="D5386" s="39" t="s">
        <v>26</v>
      </c>
      <c r="E5386" s="39"/>
      <c r="F5386" s="41" t="n">
        <f aca="false">IF(A5386="","",MATCH(A5386,P_ID,1))</f>
        <v>4816</v>
      </c>
      <c r="G5386" s="41" t="str">
        <f aca="false">IF(A5386="","",INDEX(P_Svc,F5386))</f>
        <v>Standard</v>
      </c>
      <c r="H5386" s="41" t="str">
        <f aca="false">IF(A5386="","",INDEX(P_Zone,F5386))</f>
        <v>North</v>
      </c>
      <c r="I5386" s="41" t="n">
        <f aca="false">IF(A5386="","",IF(D5386="Delivered",IF(B5386&lt;=INDEX(P_Due,F5386),1,0),0))</f>
        <v>1</v>
      </c>
    </row>
    <row r="5387" customFormat="false" ht="15" hidden="false" customHeight="false" outlineLevel="0" collapsed="false">
      <c r="A5387" s="37" t="n">
        <v>1004852</v>
      </c>
      <c r="B5387" s="38" t="n">
        <v>46295</v>
      </c>
      <c r="C5387" s="39" t="n">
        <v>1</v>
      </c>
      <c r="D5387" s="39" t="s">
        <v>26</v>
      </c>
      <c r="E5387" s="39"/>
      <c r="F5387" s="41" t="n">
        <f aca="false">IF(A5387="","",MATCH(A5387,P_ID,1))</f>
        <v>4852</v>
      </c>
      <c r="G5387" s="41" t="str">
        <f aca="false">IF(A5387="","",INDEX(P_Svc,F5387))</f>
        <v>Express</v>
      </c>
      <c r="H5387" s="41" t="str">
        <f aca="false">IF(A5387="","",INDEX(P_Zone,F5387))</f>
        <v>North</v>
      </c>
      <c r="I5387" s="41" t="n">
        <f aca="false">IF(A5387="","",IF(D5387="Delivered",IF(B5387&lt;=INDEX(P_Due,F5387),1,0),0))</f>
        <v>1</v>
      </c>
    </row>
    <row r="5388" customFormat="false" ht="15" hidden="false" customHeight="false" outlineLevel="0" collapsed="false">
      <c r="A5388" s="37" t="n">
        <v>1004873</v>
      </c>
      <c r="B5388" s="38" t="n">
        <v>46295</v>
      </c>
      <c r="C5388" s="39" t="n">
        <v>1</v>
      </c>
      <c r="D5388" s="39" t="s">
        <v>26</v>
      </c>
      <c r="E5388" s="39"/>
      <c r="F5388" s="41" t="n">
        <f aca="false">IF(A5388="","",MATCH(A5388,P_ID,1))</f>
        <v>4873</v>
      </c>
      <c r="G5388" s="41" t="str">
        <f aca="false">IF(A5388="","",INDEX(P_Svc,F5388))</f>
        <v>Express</v>
      </c>
      <c r="H5388" s="41" t="str">
        <f aca="false">IF(A5388="","",INDEX(P_Zone,F5388))</f>
        <v>South</v>
      </c>
      <c r="I5388" s="41" t="n">
        <f aca="false">IF(A5388="","",IF(D5388="Delivered",IF(B5388&lt;=INDEX(P_Due,F5388),1,0),0))</f>
        <v>1</v>
      </c>
    </row>
    <row r="5389" customFormat="false" ht="15" hidden="false" customHeight="false" outlineLevel="0" collapsed="false">
      <c r="A5389" s="37" t="n">
        <v>1004875</v>
      </c>
      <c r="B5389" s="38" t="n">
        <v>46295</v>
      </c>
      <c r="C5389" s="39" t="n">
        <v>1</v>
      </c>
      <c r="D5389" s="39" t="s">
        <v>26</v>
      </c>
      <c r="E5389" s="39"/>
      <c r="F5389" s="41" t="n">
        <f aca="false">IF(A5389="","",MATCH(A5389,P_ID,1))</f>
        <v>4875</v>
      </c>
      <c r="G5389" s="41" t="str">
        <f aca="false">IF(A5389="","",INDEX(P_Svc,F5389))</f>
        <v>Express</v>
      </c>
      <c r="H5389" s="41" t="str">
        <f aca="false">IF(A5389="","",INDEX(P_Zone,F5389))</f>
        <v>South</v>
      </c>
      <c r="I5389" s="41" t="n">
        <f aca="false">IF(A5389="","",IF(D5389="Delivered",IF(B5389&lt;=INDEX(P_Due,F5389),1,0),0))</f>
        <v>1</v>
      </c>
    </row>
    <row r="5390" customFormat="false" ht="15" hidden="false" customHeight="false" outlineLevel="0" collapsed="false">
      <c r="A5390" s="37" t="n">
        <v>1004876</v>
      </c>
      <c r="B5390" s="38" t="n">
        <v>46295</v>
      </c>
      <c r="C5390" s="39" t="n">
        <v>1</v>
      </c>
      <c r="D5390" s="39" t="s">
        <v>26</v>
      </c>
      <c r="E5390" s="39"/>
      <c r="F5390" s="41" t="n">
        <f aca="false">IF(A5390="","",MATCH(A5390,P_ID,1))</f>
        <v>4876</v>
      </c>
      <c r="G5390" s="41" t="str">
        <f aca="false">IF(A5390="","",INDEX(P_Svc,F5390))</f>
        <v>Express</v>
      </c>
      <c r="H5390" s="41" t="str">
        <f aca="false">IF(A5390="","",INDEX(P_Zone,F5390))</f>
        <v>South</v>
      </c>
      <c r="I5390" s="41" t="n">
        <f aca="false">IF(A5390="","",IF(D5390="Delivered",IF(B5390&lt;=INDEX(P_Due,F5390),1,0),0))</f>
        <v>1</v>
      </c>
    </row>
    <row r="5391" customFormat="false" ht="15" hidden="false" customHeight="false" outlineLevel="0" collapsed="false">
      <c r="A5391" s="37" t="n">
        <v>1004884</v>
      </c>
      <c r="B5391" s="38" t="n">
        <v>46295</v>
      </c>
      <c r="C5391" s="39" t="n">
        <v>1</v>
      </c>
      <c r="D5391" s="39" t="s">
        <v>26</v>
      </c>
      <c r="E5391" s="39"/>
      <c r="F5391" s="41" t="n">
        <f aca="false">IF(A5391="","",MATCH(A5391,P_ID,1))</f>
        <v>4884</v>
      </c>
      <c r="G5391" s="41" t="str">
        <f aca="false">IF(A5391="","",INDEX(P_Svc,F5391))</f>
        <v>Express</v>
      </c>
      <c r="H5391" s="41" t="str">
        <f aca="false">IF(A5391="","",INDEX(P_Zone,F5391))</f>
        <v>North</v>
      </c>
      <c r="I5391" s="41" t="n">
        <f aca="false">IF(A5391="","",IF(D5391="Delivered",IF(B5391&lt;=INDEX(P_Due,F5391),1,0),0))</f>
        <v>1</v>
      </c>
    </row>
    <row r="5392" customFormat="false" ht="15" hidden="false" customHeight="false" outlineLevel="0" collapsed="false">
      <c r="A5392" s="37" t="n">
        <v>1004894</v>
      </c>
      <c r="B5392" s="38" t="n">
        <v>46295</v>
      </c>
      <c r="C5392" s="39" t="n">
        <v>1</v>
      </c>
      <c r="D5392" s="39" t="s">
        <v>26</v>
      </c>
      <c r="E5392" s="39"/>
      <c r="F5392" s="41" t="n">
        <f aca="false">IF(A5392="","",MATCH(A5392,P_ID,1))</f>
        <v>4894</v>
      </c>
      <c r="G5392" s="41" t="str">
        <f aca="false">IF(A5392="","",INDEX(P_Svc,F5392))</f>
        <v>Express</v>
      </c>
      <c r="H5392" s="41" t="str">
        <f aca="false">IF(A5392="","",INDEX(P_Zone,F5392))</f>
        <v>West</v>
      </c>
      <c r="I5392" s="41" t="n">
        <f aca="false">IF(A5392="","",IF(D5392="Delivered",IF(B5392&lt;=INDEX(P_Due,F5392),1,0),0))</f>
        <v>1</v>
      </c>
    </row>
    <row r="5393" customFormat="false" ht="15" hidden="false" customHeight="false" outlineLevel="0" collapsed="false">
      <c r="A5393" s="37" t="n">
        <v>1004925</v>
      </c>
      <c r="B5393" s="38" t="n">
        <v>46295</v>
      </c>
      <c r="C5393" s="39" t="n">
        <v>1</v>
      </c>
      <c r="D5393" s="39" t="s">
        <v>26</v>
      </c>
      <c r="E5393" s="39"/>
      <c r="F5393" s="41" t="n">
        <f aca="false">IF(A5393="","",MATCH(A5393,P_ID,1))</f>
        <v>4925</v>
      </c>
      <c r="G5393" s="41" t="str">
        <f aca="false">IF(A5393="","",INDEX(P_Svc,F5393))</f>
        <v>Express</v>
      </c>
      <c r="H5393" s="41" t="str">
        <f aca="false">IF(A5393="","",INDEX(P_Zone,F5393))</f>
        <v>South</v>
      </c>
      <c r="I5393" s="41" t="n">
        <f aca="false">IF(A5393="","",IF(D5393="Delivered",IF(B5393&lt;=INDEX(P_Due,F5393),1,0),0))</f>
        <v>1</v>
      </c>
    </row>
    <row r="5394" customFormat="false" ht="15" hidden="false" customHeight="false" outlineLevel="0" collapsed="false">
      <c r="A5394" s="37" t="n">
        <v>1004952</v>
      </c>
      <c r="B5394" s="38" t="n">
        <v>46295</v>
      </c>
      <c r="C5394" s="39" t="n">
        <v>1</v>
      </c>
      <c r="D5394" s="39" t="s">
        <v>26</v>
      </c>
      <c r="E5394" s="39"/>
      <c r="F5394" s="41" t="n">
        <f aca="false">IF(A5394="","",MATCH(A5394,P_ID,1))</f>
        <v>4952</v>
      </c>
      <c r="G5394" s="41" t="str">
        <f aca="false">IF(A5394="","",INDEX(P_Svc,F5394))</f>
        <v>Express</v>
      </c>
      <c r="H5394" s="41" t="str">
        <f aca="false">IF(A5394="","",INDEX(P_Zone,F5394))</f>
        <v>Central</v>
      </c>
      <c r="I5394" s="41" t="n">
        <f aca="false">IF(A5394="","",IF(D5394="Delivered",IF(B5394&lt;=INDEX(P_Due,F5394),1,0),0))</f>
        <v>1</v>
      </c>
    </row>
    <row r="5395" customFormat="false" ht="15" hidden="false" customHeight="false" outlineLevel="0" collapsed="false">
      <c r="A5395" s="37" t="n">
        <v>1005002</v>
      </c>
      <c r="B5395" s="38" t="n">
        <v>46295</v>
      </c>
      <c r="C5395" s="39" t="n">
        <v>1</v>
      </c>
      <c r="D5395" s="39" t="s">
        <v>26</v>
      </c>
      <c r="E5395" s="39"/>
      <c r="F5395" s="41" t="n">
        <f aca="false">IF(A5395="","",MATCH(A5395,P_ID,1))</f>
        <v>5002</v>
      </c>
      <c r="G5395" s="41" t="str">
        <f aca="false">IF(A5395="","",INDEX(P_Svc,F5395))</f>
        <v>Express</v>
      </c>
      <c r="H5395" s="41" t="str">
        <f aca="false">IF(A5395="","",INDEX(P_Zone,F5395))</f>
        <v>South</v>
      </c>
      <c r="I5395" s="41" t="n">
        <f aca="false">IF(A5395="","",IF(D5395="Delivered",IF(B5395&lt;=INDEX(P_Due,F5395),1,0),0))</f>
        <v>1</v>
      </c>
    </row>
    <row r="5396" customFormat="false" ht="15" hidden="false" customHeight="false" outlineLevel="0" collapsed="false">
      <c r="A5396" s="37" t="n">
        <v>1005032</v>
      </c>
      <c r="B5396" s="38" t="n">
        <v>46296</v>
      </c>
      <c r="C5396" s="39" t="n">
        <v>1</v>
      </c>
      <c r="D5396" s="39" t="s">
        <v>26</v>
      </c>
      <c r="E5396" s="39"/>
      <c r="F5396" s="41" t="n">
        <f aca="false">IF(A5396="","",MATCH(A5396,P_ID,1))</f>
        <v>5032</v>
      </c>
      <c r="G5396" s="41" t="str">
        <f aca="false">IF(A5396="","",INDEX(P_Svc,F5396))</f>
        <v>Express</v>
      </c>
      <c r="H5396" s="41" t="str">
        <f aca="false">IF(A5396="","",INDEX(P_Zone,F5396))</f>
        <v>North</v>
      </c>
      <c r="I5396" s="41" t="n">
        <f aca="false">IF(A5396="","",IF(D5396="Delivered",IF(B5396&lt;=INDEX(P_Due,F5396),1,0),0))</f>
        <v>1</v>
      </c>
    </row>
    <row r="5397" customFormat="false" ht="15" hidden="false" customHeight="false" outlineLevel="0" collapsed="false">
      <c r="A5397" s="37" t="n">
        <v>1005066</v>
      </c>
      <c r="B5397" s="38" t="n">
        <v>46296</v>
      </c>
      <c r="C5397" s="39" t="n">
        <v>1</v>
      </c>
      <c r="D5397" s="39" t="s">
        <v>26</v>
      </c>
      <c r="E5397" s="39"/>
      <c r="F5397" s="41" t="n">
        <f aca="false">IF(A5397="","",MATCH(A5397,P_ID,1))</f>
        <v>5066</v>
      </c>
      <c r="G5397" s="41" t="str">
        <f aca="false">IF(A5397="","",INDEX(P_Svc,F5397))</f>
        <v>Express</v>
      </c>
      <c r="H5397" s="41" t="str">
        <f aca="false">IF(A5397="","",INDEX(P_Zone,F5397))</f>
        <v>North</v>
      </c>
      <c r="I5397" s="41" t="n">
        <f aca="false">IF(A5397="","",IF(D5397="Delivered",IF(B5397&lt;=INDEX(P_Due,F5397),1,0),0))</f>
        <v>1</v>
      </c>
    </row>
    <row r="5398" customFormat="false" ht="15" hidden="false" customHeight="false" outlineLevel="0" collapsed="false">
      <c r="A5398" s="37" t="n">
        <v>1004595</v>
      </c>
      <c r="B5398" s="38" t="n">
        <v>46296</v>
      </c>
      <c r="C5398" s="39" t="n">
        <v>1</v>
      </c>
      <c r="D5398" s="39" t="s">
        <v>26</v>
      </c>
      <c r="E5398" s="39"/>
      <c r="F5398" s="41" t="n">
        <f aca="false">IF(A5398="","",MATCH(A5398,P_ID,1))</f>
        <v>4595</v>
      </c>
      <c r="G5398" s="41" t="str">
        <f aca="false">IF(A5398="","",INDEX(P_Svc,F5398))</f>
        <v>Express</v>
      </c>
      <c r="H5398" s="41" t="str">
        <f aca="false">IF(A5398="","",INDEX(P_Zone,F5398))</f>
        <v>South</v>
      </c>
      <c r="I5398" s="41" t="n">
        <f aca="false">IF(A5398="","",IF(D5398="Delivered",IF(B5398&lt;=INDEX(P_Due,F5398),1,0),0))</f>
        <v>0</v>
      </c>
    </row>
    <row r="5399" customFormat="false" ht="15" hidden="false" customHeight="false" outlineLevel="0" collapsed="false">
      <c r="A5399" s="37" t="n">
        <v>1004716</v>
      </c>
      <c r="B5399" s="38" t="n">
        <v>46296</v>
      </c>
      <c r="C5399" s="39" t="n">
        <v>1</v>
      </c>
      <c r="D5399" s="39" t="s">
        <v>26</v>
      </c>
      <c r="E5399" s="39"/>
      <c r="F5399" s="41" t="n">
        <f aca="false">IF(A5399="","",MATCH(A5399,P_ID,1))</f>
        <v>4716</v>
      </c>
      <c r="G5399" s="41" t="str">
        <f aca="false">IF(A5399="","",INDEX(P_Svc,F5399))</f>
        <v>Express</v>
      </c>
      <c r="H5399" s="41" t="str">
        <f aca="false">IF(A5399="","",INDEX(P_Zone,F5399))</f>
        <v>North</v>
      </c>
      <c r="I5399" s="41" t="n">
        <f aca="false">IF(A5399="","",IF(D5399="Delivered",IF(B5399&lt;=INDEX(P_Due,F5399),1,0),0))</f>
        <v>0</v>
      </c>
    </row>
    <row r="5400" customFormat="false" ht="15" hidden="false" customHeight="false" outlineLevel="0" collapsed="false">
      <c r="A5400" s="37" t="n">
        <v>1004755</v>
      </c>
      <c r="B5400" s="38" t="n">
        <v>46296</v>
      </c>
      <c r="C5400" s="39" t="n">
        <v>3</v>
      </c>
      <c r="D5400" s="39" t="s">
        <v>26</v>
      </c>
      <c r="E5400" s="39"/>
      <c r="F5400" s="41" t="n">
        <f aca="false">IF(A5400="","",MATCH(A5400,P_ID,1))</f>
        <v>4755</v>
      </c>
      <c r="G5400" s="41" t="str">
        <f aca="false">IF(A5400="","",INDEX(P_Svc,F5400))</f>
        <v>Express</v>
      </c>
      <c r="H5400" s="41" t="str">
        <f aca="false">IF(A5400="","",INDEX(P_Zone,F5400))</f>
        <v>North</v>
      </c>
      <c r="I5400" s="41" t="n">
        <f aca="false">IF(A5400="","",IF(D5400="Delivered",IF(B5400&lt;=INDEX(P_Due,F5400),1,0),0))</f>
        <v>0</v>
      </c>
    </row>
    <row r="5401" customFormat="false" ht="15" hidden="false" customHeight="false" outlineLevel="0" collapsed="false">
      <c r="A5401" s="37" t="n">
        <v>1004820</v>
      </c>
      <c r="B5401" s="38" t="n">
        <v>46296</v>
      </c>
      <c r="C5401" s="39" t="n">
        <v>1</v>
      </c>
      <c r="D5401" s="39" t="s">
        <v>26</v>
      </c>
      <c r="E5401" s="39"/>
      <c r="F5401" s="41" t="n">
        <f aca="false">IF(A5401="","",MATCH(A5401,P_ID,1))</f>
        <v>4820</v>
      </c>
      <c r="G5401" s="41" t="str">
        <f aca="false">IF(A5401="","",INDEX(P_Svc,F5401))</f>
        <v>Express</v>
      </c>
      <c r="H5401" s="41" t="str">
        <f aca="false">IF(A5401="","",INDEX(P_Zone,F5401))</f>
        <v>South</v>
      </c>
      <c r="I5401" s="41" t="n">
        <f aca="false">IF(A5401="","",IF(D5401="Delivered",IF(B5401&lt;=INDEX(P_Due,F5401),1,0),0))</f>
        <v>1</v>
      </c>
    </row>
    <row r="5402" customFormat="false" ht="15" hidden="false" customHeight="false" outlineLevel="0" collapsed="false">
      <c r="A5402" s="37" t="n">
        <v>1004831</v>
      </c>
      <c r="B5402" s="38" t="n">
        <v>46296</v>
      </c>
      <c r="C5402" s="39" t="n">
        <v>1</v>
      </c>
      <c r="D5402" s="39" t="s">
        <v>26</v>
      </c>
      <c r="E5402" s="39"/>
      <c r="F5402" s="41" t="n">
        <f aca="false">IF(A5402="","",MATCH(A5402,P_ID,1))</f>
        <v>4831</v>
      </c>
      <c r="G5402" s="41" t="str">
        <f aca="false">IF(A5402="","",INDEX(P_Svc,F5402))</f>
        <v>Express</v>
      </c>
      <c r="H5402" s="41" t="str">
        <f aca="false">IF(A5402="","",INDEX(P_Zone,F5402))</f>
        <v>North</v>
      </c>
      <c r="I5402" s="41" t="n">
        <f aca="false">IF(A5402="","",IF(D5402="Delivered",IF(B5402&lt;=INDEX(P_Due,F5402),1,0),0))</f>
        <v>1</v>
      </c>
    </row>
    <row r="5403" customFormat="false" ht="15" hidden="false" customHeight="false" outlineLevel="0" collapsed="false">
      <c r="A5403" s="37" t="n">
        <v>1004851</v>
      </c>
      <c r="B5403" s="38" t="n">
        <v>46296</v>
      </c>
      <c r="C5403" s="39" t="n">
        <v>1</v>
      </c>
      <c r="D5403" s="39" t="s">
        <v>26</v>
      </c>
      <c r="E5403" s="39"/>
      <c r="F5403" s="41" t="n">
        <f aca="false">IF(A5403="","",MATCH(A5403,P_ID,1))</f>
        <v>4851</v>
      </c>
      <c r="G5403" s="41" t="str">
        <f aca="false">IF(A5403="","",INDEX(P_Svc,F5403))</f>
        <v>Express</v>
      </c>
      <c r="H5403" s="41" t="str">
        <f aca="false">IF(A5403="","",INDEX(P_Zone,F5403))</f>
        <v>Central</v>
      </c>
      <c r="I5403" s="41" t="n">
        <f aca="false">IF(A5403="","",IF(D5403="Delivered",IF(B5403&lt;=INDEX(P_Due,F5403),1,0),0))</f>
        <v>1</v>
      </c>
    </row>
    <row r="5404" customFormat="false" ht="15" hidden="false" customHeight="false" outlineLevel="0" collapsed="false">
      <c r="A5404" s="37" t="n">
        <v>1004861</v>
      </c>
      <c r="B5404" s="38" t="n">
        <v>46296</v>
      </c>
      <c r="C5404" s="39" t="n">
        <v>1</v>
      </c>
      <c r="D5404" s="39" t="s">
        <v>26</v>
      </c>
      <c r="E5404" s="39"/>
      <c r="F5404" s="41" t="n">
        <f aca="false">IF(A5404="","",MATCH(A5404,P_ID,1))</f>
        <v>4861</v>
      </c>
      <c r="G5404" s="41" t="str">
        <f aca="false">IF(A5404="","",INDEX(P_Svc,F5404))</f>
        <v>Express</v>
      </c>
      <c r="H5404" s="41" t="str">
        <f aca="false">IF(A5404="","",INDEX(P_Zone,F5404))</f>
        <v>Central</v>
      </c>
      <c r="I5404" s="41" t="n">
        <f aca="false">IF(A5404="","",IF(D5404="Delivered",IF(B5404&lt;=INDEX(P_Due,F5404),1,0),0))</f>
        <v>1</v>
      </c>
    </row>
    <row r="5405" customFormat="false" ht="15" hidden="false" customHeight="false" outlineLevel="0" collapsed="false">
      <c r="A5405" s="37" t="n">
        <v>1004886</v>
      </c>
      <c r="B5405" s="38" t="n">
        <v>46296</v>
      </c>
      <c r="C5405" s="39" t="n">
        <v>1</v>
      </c>
      <c r="D5405" s="39" t="s">
        <v>26</v>
      </c>
      <c r="E5405" s="39"/>
      <c r="F5405" s="41" t="n">
        <f aca="false">IF(A5405="","",MATCH(A5405,P_ID,1))</f>
        <v>4886</v>
      </c>
      <c r="G5405" s="41" t="str">
        <f aca="false">IF(A5405="","",INDEX(P_Svc,F5405))</f>
        <v>Express</v>
      </c>
      <c r="H5405" s="41" t="str">
        <f aca="false">IF(A5405="","",INDEX(P_Zone,F5405))</f>
        <v>Central</v>
      </c>
      <c r="I5405" s="41" t="n">
        <f aca="false">IF(A5405="","",IF(D5405="Delivered",IF(B5405&lt;=INDEX(P_Due,F5405),1,0),0))</f>
        <v>1</v>
      </c>
    </row>
    <row r="5406" customFormat="false" ht="15" hidden="false" customHeight="false" outlineLevel="0" collapsed="false">
      <c r="A5406" s="37" t="n">
        <v>1004890</v>
      </c>
      <c r="B5406" s="38" t="n">
        <v>46296</v>
      </c>
      <c r="C5406" s="39" t="n">
        <v>2</v>
      </c>
      <c r="D5406" s="39" t="s">
        <v>79</v>
      </c>
      <c r="E5406" s="39" t="s">
        <v>32</v>
      </c>
      <c r="F5406" s="41" t="n">
        <f aca="false">IF(A5406="","",MATCH(A5406,P_ID,1))</f>
        <v>4890</v>
      </c>
      <c r="G5406" s="41" t="str">
        <f aca="false">IF(A5406="","",INDEX(P_Svc,F5406))</f>
        <v>Express</v>
      </c>
      <c r="H5406" s="41" t="str">
        <f aca="false">IF(A5406="","",INDEX(P_Zone,F5406))</f>
        <v>West</v>
      </c>
      <c r="I5406" s="41" t="n">
        <f aca="false">IF(A5406="","",IF(D5406="Delivered",IF(B5406&lt;=INDEX(P_Due,F5406),1,0),0))</f>
        <v>0</v>
      </c>
    </row>
    <row r="5407" customFormat="false" ht="15" hidden="false" customHeight="false" outlineLevel="0" collapsed="false">
      <c r="A5407" s="37" t="n">
        <v>1004896</v>
      </c>
      <c r="B5407" s="38" t="n">
        <v>46296</v>
      </c>
      <c r="C5407" s="39" t="n">
        <v>2</v>
      </c>
      <c r="D5407" s="39" t="s">
        <v>26</v>
      </c>
      <c r="E5407" s="39"/>
      <c r="F5407" s="41" t="n">
        <f aca="false">IF(A5407="","",MATCH(A5407,P_ID,1))</f>
        <v>4896</v>
      </c>
      <c r="G5407" s="41" t="str">
        <f aca="false">IF(A5407="","",INDEX(P_Svc,F5407))</f>
        <v>Express</v>
      </c>
      <c r="H5407" s="41" t="str">
        <f aca="false">IF(A5407="","",INDEX(P_Zone,F5407))</f>
        <v>Central</v>
      </c>
      <c r="I5407" s="41" t="n">
        <f aca="false">IF(A5407="","",IF(D5407="Delivered",IF(B5407&lt;=INDEX(P_Due,F5407),1,0),0))</f>
        <v>1</v>
      </c>
    </row>
    <row r="5408" customFormat="false" ht="15" hidden="false" customHeight="false" outlineLevel="0" collapsed="false">
      <c r="A5408" s="37" t="n">
        <v>1004913</v>
      </c>
      <c r="B5408" s="38" t="n">
        <v>46296</v>
      </c>
      <c r="C5408" s="39" t="n">
        <v>1</v>
      </c>
      <c r="D5408" s="39" t="s">
        <v>26</v>
      </c>
      <c r="E5408" s="39"/>
      <c r="F5408" s="41" t="n">
        <f aca="false">IF(A5408="","",MATCH(A5408,P_ID,1))</f>
        <v>4913</v>
      </c>
      <c r="G5408" s="41" t="str">
        <f aca="false">IF(A5408="","",INDEX(P_Svc,F5408))</f>
        <v>Express</v>
      </c>
      <c r="H5408" s="41" t="str">
        <f aca="false">IF(A5408="","",INDEX(P_Zone,F5408))</f>
        <v>South</v>
      </c>
      <c r="I5408" s="41" t="n">
        <f aca="false">IF(A5408="","",IF(D5408="Delivered",IF(B5408&lt;=INDEX(P_Due,F5408),1,0),0))</f>
        <v>1</v>
      </c>
    </row>
    <row r="5409" customFormat="false" ht="15" hidden="false" customHeight="false" outlineLevel="0" collapsed="false">
      <c r="A5409" s="37" t="n">
        <v>1004981</v>
      </c>
      <c r="B5409" s="38" t="n">
        <v>46296</v>
      </c>
      <c r="C5409" s="39" t="n">
        <v>1</v>
      </c>
      <c r="D5409" s="39" t="s">
        <v>26</v>
      </c>
      <c r="E5409" s="39"/>
      <c r="F5409" s="41" t="n">
        <f aca="false">IF(A5409="","",MATCH(A5409,P_ID,1))</f>
        <v>4981</v>
      </c>
      <c r="G5409" s="41" t="str">
        <f aca="false">IF(A5409="","",INDEX(P_Svc,F5409))</f>
        <v>Express</v>
      </c>
      <c r="H5409" s="41" t="str">
        <f aca="false">IF(A5409="","",INDEX(P_Zone,F5409))</f>
        <v>North</v>
      </c>
      <c r="I5409" s="41" t="n">
        <f aca="false">IF(A5409="","",IF(D5409="Delivered",IF(B5409&lt;=INDEX(P_Due,F5409),1,0),0))</f>
        <v>1</v>
      </c>
    </row>
    <row r="5410" customFormat="false" ht="15" hidden="false" customHeight="false" outlineLevel="0" collapsed="false">
      <c r="A5410" s="37" t="n">
        <v>1004986</v>
      </c>
      <c r="B5410" s="38" t="n">
        <v>46296</v>
      </c>
      <c r="C5410" s="39" t="n">
        <v>1</v>
      </c>
      <c r="D5410" s="39" t="s">
        <v>26</v>
      </c>
      <c r="E5410" s="39"/>
      <c r="F5410" s="41" t="n">
        <f aca="false">IF(A5410="","",MATCH(A5410,P_ID,1))</f>
        <v>4986</v>
      </c>
      <c r="G5410" s="41" t="str">
        <f aca="false">IF(A5410="","",INDEX(P_Svc,F5410))</f>
        <v>Express</v>
      </c>
      <c r="H5410" s="41" t="str">
        <f aca="false">IF(A5410="","",INDEX(P_Zone,F5410))</f>
        <v>West</v>
      </c>
      <c r="I5410" s="41" t="n">
        <f aca="false">IF(A5410="","",IF(D5410="Delivered",IF(B5410&lt;=INDEX(P_Due,F5410),1,0),0))</f>
        <v>1</v>
      </c>
    </row>
    <row r="5411" customFormat="false" ht="15" hidden="false" customHeight="false" outlineLevel="0" collapsed="false">
      <c r="A5411" s="37" t="n">
        <v>1004991</v>
      </c>
      <c r="B5411" s="38" t="n">
        <v>46296</v>
      </c>
      <c r="C5411" s="39" t="n">
        <v>1</v>
      </c>
      <c r="D5411" s="39" t="s">
        <v>26</v>
      </c>
      <c r="E5411" s="39"/>
      <c r="F5411" s="41" t="n">
        <f aca="false">IF(A5411="","",MATCH(A5411,P_ID,1))</f>
        <v>4991</v>
      </c>
      <c r="G5411" s="41" t="str">
        <f aca="false">IF(A5411="","",INDEX(P_Svc,F5411))</f>
        <v>Express</v>
      </c>
      <c r="H5411" s="41" t="str">
        <f aca="false">IF(A5411="","",INDEX(P_Zone,F5411))</f>
        <v>North</v>
      </c>
      <c r="I5411" s="41" t="n">
        <f aca="false">IF(A5411="","",IF(D5411="Delivered",IF(B5411&lt;=INDEX(P_Due,F5411),1,0),0))</f>
        <v>1</v>
      </c>
    </row>
    <row r="5412" customFormat="false" ht="15" hidden="false" customHeight="false" outlineLevel="0" collapsed="false">
      <c r="A5412" s="37" t="n">
        <v>1005013</v>
      </c>
      <c r="B5412" s="38" t="n">
        <v>46296</v>
      </c>
      <c r="C5412" s="39" t="n">
        <v>1</v>
      </c>
      <c r="D5412" s="39" t="s">
        <v>26</v>
      </c>
      <c r="E5412" s="39"/>
      <c r="F5412" s="41" t="n">
        <f aca="false">IF(A5412="","",MATCH(A5412,P_ID,1))</f>
        <v>5013</v>
      </c>
      <c r="G5412" s="41" t="str">
        <f aca="false">IF(A5412="","",INDEX(P_Svc,F5412))</f>
        <v>Express</v>
      </c>
      <c r="H5412" s="41" t="str">
        <f aca="false">IF(A5412="","",INDEX(P_Zone,F5412))</f>
        <v>North</v>
      </c>
      <c r="I5412" s="41" t="n">
        <f aca="false">IF(A5412="","",IF(D5412="Delivered",IF(B5412&lt;=INDEX(P_Due,F5412),1,0),0))</f>
        <v>1</v>
      </c>
    </row>
    <row r="5413" customFormat="false" ht="15" hidden="false" customHeight="false" outlineLevel="0" collapsed="false">
      <c r="A5413" s="37" t="n">
        <v>1005035</v>
      </c>
      <c r="B5413" s="38" t="n">
        <v>46296</v>
      </c>
      <c r="C5413" s="39" t="n">
        <v>1</v>
      </c>
      <c r="D5413" s="39" t="s">
        <v>26</v>
      </c>
      <c r="E5413" s="39"/>
      <c r="F5413" s="41" t="n">
        <f aca="false">IF(A5413="","",MATCH(A5413,P_ID,1))</f>
        <v>5035</v>
      </c>
      <c r="G5413" s="41" t="str">
        <f aca="false">IF(A5413="","",INDEX(P_Svc,F5413))</f>
        <v>Express</v>
      </c>
      <c r="H5413" s="41" t="str">
        <f aca="false">IF(A5413="","",INDEX(P_Zone,F5413))</f>
        <v>North</v>
      </c>
      <c r="I5413" s="41" t="n">
        <f aca="false">IF(A5413="","",IF(D5413="Delivered",IF(B5413&lt;=INDEX(P_Due,F5413),1,0),0))</f>
        <v>1</v>
      </c>
    </row>
    <row r="5414" customFormat="false" ht="15" hidden="false" customHeight="false" outlineLevel="0" collapsed="false">
      <c r="A5414" s="37" t="n">
        <v>1005069</v>
      </c>
      <c r="B5414" s="38" t="n">
        <v>46296</v>
      </c>
      <c r="C5414" s="39" t="n">
        <v>1</v>
      </c>
      <c r="D5414" s="39" t="s">
        <v>26</v>
      </c>
      <c r="E5414" s="39"/>
      <c r="F5414" s="41" t="n">
        <f aca="false">IF(A5414="","",MATCH(A5414,P_ID,1))</f>
        <v>5069</v>
      </c>
      <c r="G5414" s="41" t="str">
        <f aca="false">IF(A5414="","",INDEX(P_Svc,F5414))</f>
        <v>Express</v>
      </c>
      <c r="H5414" s="41" t="str">
        <f aca="false">IF(A5414="","",INDEX(P_Zone,F5414))</f>
        <v>South</v>
      </c>
      <c r="I5414" s="41" t="n">
        <f aca="false">IF(A5414="","",IF(D5414="Delivered",IF(B5414&lt;=INDEX(P_Due,F5414),1,0),0))</f>
        <v>1</v>
      </c>
    </row>
    <row r="5415" customFormat="false" ht="15" hidden="false" customHeight="false" outlineLevel="0" collapsed="false">
      <c r="A5415" s="37" t="n">
        <v>1005074</v>
      </c>
      <c r="B5415" s="38" t="n">
        <v>46296</v>
      </c>
      <c r="C5415" s="39" t="n">
        <v>1</v>
      </c>
      <c r="D5415" s="39" t="s">
        <v>26</v>
      </c>
      <c r="E5415" s="39"/>
      <c r="F5415" s="41" t="n">
        <f aca="false">IF(A5415="","",MATCH(A5415,P_ID,1))</f>
        <v>5074</v>
      </c>
      <c r="G5415" s="41" t="str">
        <f aca="false">IF(A5415="","",INDEX(P_Svc,F5415))</f>
        <v>Express</v>
      </c>
      <c r="H5415" s="41" t="str">
        <f aca="false">IF(A5415="","",INDEX(P_Zone,F5415))</f>
        <v>West</v>
      </c>
      <c r="I5415" s="41" t="n">
        <f aca="false">IF(A5415="","",IF(D5415="Delivered",IF(B5415&lt;=INDEX(P_Due,F5415),1,0),0))</f>
        <v>1</v>
      </c>
    </row>
    <row r="5416" customFormat="false" ht="15" hidden="false" customHeight="false" outlineLevel="0" collapsed="false">
      <c r="A5416" s="37" t="n">
        <v>1005078</v>
      </c>
      <c r="B5416" s="38" t="n">
        <v>46296</v>
      </c>
      <c r="C5416" s="39" t="n">
        <v>1</v>
      </c>
      <c r="D5416" s="39" t="s">
        <v>26</v>
      </c>
      <c r="E5416" s="39"/>
      <c r="F5416" s="41" t="n">
        <f aca="false">IF(A5416="","",MATCH(A5416,P_ID,1))</f>
        <v>5078</v>
      </c>
      <c r="G5416" s="41" t="str">
        <f aca="false">IF(A5416="","",INDEX(P_Svc,F5416))</f>
        <v>Express</v>
      </c>
      <c r="H5416" s="41" t="str">
        <f aca="false">IF(A5416="","",INDEX(P_Zone,F5416))</f>
        <v>North</v>
      </c>
      <c r="I5416" s="41" t="n">
        <f aca="false">IF(A5416="","",IF(D5416="Delivered",IF(B5416&lt;=INDEX(P_Due,F5416),1,0),0))</f>
        <v>1</v>
      </c>
    </row>
    <row r="5417" customFormat="false" ht="15" hidden="false" customHeight="false" outlineLevel="0" collapsed="false">
      <c r="A5417" s="37" t="n">
        <v>1005080</v>
      </c>
      <c r="B5417" s="38" t="n">
        <v>46296</v>
      </c>
      <c r="C5417" s="39" t="n">
        <v>1</v>
      </c>
      <c r="D5417" s="39" t="s">
        <v>26</v>
      </c>
      <c r="E5417" s="39"/>
      <c r="F5417" s="41" t="n">
        <f aca="false">IF(A5417="","",MATCH(A5417,P_ID,1))</f>
        <v>5080</v>
      </c>
      <c r="G5417" s="41" t="str">
        <f aca="false">IF(A5417="","",INDEX(P_Svc,F5417))</f>
        <v>Express</v>
      </c>
      <c r="H5417" s="41" t="str">
        <f aca="false">IF(A5417="","",INDEX(P_Zone,F5417))</f>
        <v>North</v>
      </c>
      <c r="I5417" s="41" t="n">
        <f aca="false">IF(A5417="","",IF(D5417="Delivered",IF(B5417&lt;=INDEX(P_Due,F5417),1,0),0))</f>
        <v>1</v>
      </c>
    </row>
    <row r="5418" customFormat="false" ht="15" hidden="false" customHeight="false" outlineLevel="0" collapsed="false">
      <c r="A5418" s="37" t="n">
        <v>1005096</v>
      </c>
      <c r="B5418" s="38" t="n">
        <v>46296</v>
      </c>
      <c r="C5418" s="39" t="n">
        <v>1</v>
      </c>
      <c r="D5418" s="39" t="s">
        <v>26</v>
      </c>
      <c r="E5418" s="39"/>
      <c r="F5418" s="41" t="n">
        <f aca="false">IF(A5418="","",MATCH(A5418,P_ID,1))</f>
        <v>5096</v>
      </c>
      <c r="G5418" s="41" t="str">
        <f aca="false">IF(A5418="","",INDEX(P_Svc,F5418))</f>
        <v>Express</v>
      </c>
      <c r="H5418" s="41" t="str">
        <f aca="false">IF(A5418="","",INDEX(P_Zone,F5418))</f>
        <v>West</v>
      </c>
      <c r="I5418" s="41" t="n">
        <f aca="false">IF(A5418="","",IF(D5418="Delivered",IF(B5418&lt;=INDEX(P_Due,F5418),1,0),0))</f>
        <v>1</v>
      </c>
    </row>
    <row r="5419" customFormat="false" ht="15" hidden="false" customHeight="false" outlineLevel="0" collapsed="false">
      <c r="A5419" s="37" t="n">
        <v>1005116</v>
      </c>
      <c r="B5419" s="38" t="n">
        <v>46296</v>
      </c>
      <c r="C5419" s="39" t="n">
        <v>1</v>
      </c>
      <c r="D5419" s="39" t="s">
        <v>26</v>
      </c>
      <c r="E5419" s="39"/>
      <c r="F5419" s="41" t="n">
        <f aca="false">IF(A5419="","",MATCH(A5419,P_ID,1))</f>
        <v>5116</v>
      </c>
      <c r="G5419" s="41" t="str">
        <f aca="false">IF(A5419="","",INDEX(P_Svc,F5419))</f>
        <v>Express</v>
      </c>
      <c r="H5419" s="41" t="str">
        <f aca="false">IF(A5419="","",INDEX(P_Zone,F5419))</f>
        <v>East</v>
      </c>
      <c r="I5419" s="41" t="n">
        <f aca="false">IF(A5419="","",IF(D5419="Delivered",IF(B5419&lt;=INDEX(P_Due,F5419),1,0),0))</f>
        <v>1</v>
      </c>
    </row>
    <row r="5420" customFormat="false" ht="15" hidden="false" customHeight="false" outlineLevel="0" collapsed="false">
      <c r="A5420" s="37" t="n">
        <v>1005121</v>
      </c>
      <c r="B5420" s="38" t="n">
        <v>46296</v>
      </c>
      <c r="C5420" s="39" t="n">
        <v>1</v>
      </c>
      <c r="D5420" s="39" t="s">
        <v>26</v>
      </c>
      <c r="E5420" s="39"/>
      <c r="F5420" s="41" t="n">
        <f aca="false">IF(A5420="","",MATCH(A5420,P_ID,1))</f>
        <v>5121</v>
      </c>
      <c r="G5420" s="41" t="str">
        <f aca="false">IF(A5420="","",INDEX(P_Svc,F5420))</f>
        <v>Express</v>
      </c>
      <c r="H5420" s="41" t="str">
        <f aca="false">IF(A5420="","",INDEX(P_Zone,F5420))</f>
        <v>West</v>
      </c>
      <c r="I5420" s="41" t="n">
        <f aca="false">IF(A5420="","",IF(D5420="Delivered",IF(B5420&lt;=INDEX(P_Due,F5420),1,0),0))</f>
        <v>1</v>
      </c>
    </row>
    <row r="5421" customFormat="false" ht="15" hidden="false" customHeight="false" outlineLevel="0" collapsed="false">
      <c r="A5421" s="37" t="n">
        <v>1005132</v>
      </c>
      <c r="B5421" s="38" t="n">
        <v>46296</v>
      </c>
      <c r="C5421" s="39" t="n">
        <v>1</v>
      </c>
      <c r="D5421" s="39" t="s">
        <v>26</v>
      </c>
      <c r="E5421" s="39"/>
      <c r="F5421" s="41" t="n">
        <f aca="false">IF(A5421="","",MATCH(A5421,P_ID,1))</f>
        <v>5132</v>
      </c>
      <c r="G5421" s="41" t="str">
        <f aca="false">IF(A5421="","",INDEX(P_Svc,F5421))</f>
        <v>Express</v>
      </c>
      <c r="H5421" s="41" t="str">
        <f aca="false">IF(A5421="","",INDEX(P_Zone,F5421))</f>
        <v>South</v>
      </c>
      <c r="I5421" s="41" t="n">
        <f aca="false">IF(A5421="","",IF(D5421="Delivered",IF(B5421&lt;=INDEX(P_Due,F5421),1,0),0))</f>
        <v>1</v>
      </c>
    </row>
    <row r="5422" customFormat="false" ht="15" hidden="false" customHeight="false" outlineLevel="0" collapsed="false">
      <c r="A5422" s="37" t="n">
        <v>1005136</v>
      </c>
      <c r="B5422" s="38" t="n">
        <v>46296</v>
      </c>
      <c r="C5422" s="39" t="n">
        <v>1</v>
      </c>
      <c r="D5422" s="39" t="s">
        <v>26</v>
      </c>
      <c r="E5422" s="39"/>
      <c r="F5422" s="41" t="n">
        <f aca="false">IF(A5422="","",MATCH(A5422,P_ID,1))</f>
        <v>5136</v>
      </c>
      <c r="G5422" s="41" t="str">
        <f aca="false">IF(A5422="","",INDEX(P_Svc,F5422))</f>
        <v>Express</v>
      </c>
      <c r="H5422" s="41" t="str">
        <f aca="false">IF(A5422="","",INDEX(P_Zone,F5422))</f>
        <v>South</v>
      </c>
      <c r="I5422" s="41" t="n">
        <f aca="false">IF(A5422="","",IF(D5422="Delivered",IF(B5422&lt;=INDEX(P_Due,F5422),1,0),0))</f>
        <v>1</v>
      </c>
    </row>
    <row r="5423" customFormat="false" ht="15" hidden="false" customHeight="false" outlineLevel="0" collapsed="false">
      <c r="A5423" s="37" t="n">
        <v>1005148</v>
      </c>
      <c r="B5423" s="38" t="n">
        <v>46296</v>
      </c>
      <c r="C5423" s="39" t="n">
        <v>1</v>
      </c>
      <c r="D5423" s="39" t="s">
        <v>26</v>
      </c>
      <c r="E5423" s="39"/>
      <c r="F5423" s="41" t="n">
        <f aca="false">IF(A5423="","",MATCH(A5423,P_ID,1))</f>
        <v>5148</v>
      </c>
      <c r="G5423" s="41" t="str">
        <f aca="false">IF(A5423="","",INDEX(P_Svc,F5423))</f>
        <v>Express</v>
      </c>
      <c r="H5423" s="41" t="str">
        <f aca="false">IF(A5423="","",INDEX(P_Zone,F5423))</f>
        <v>East</v>
      </c>
      <c r="I5423" s="41" t="n">
        <f aca="false">IF(A5423="","",IF(D5423="Delivered",IF(B5423&lt;=INDEX(P_Due,F5423),1,0),0))</f>
        <v>1</v>
      </c>
    </row>
    <row r="5424" customFormat="false" ht="15" hidden="false" customHeight="false" outlineLevel="0" collapsed="false">
      <c r="A5424" s="37" t="n">
        <v>1005153</v>
      </c>
      <c r="B5424" s="38" t="n">
        <v>46296</v>
      </c>
      <c r="C5424" s="39" t="n">
        <v>1</v>
      </c>
      <c r="D5424" s="39" t="s">
        <v>26</v>
      </c>
      <c r="E5424" s="39"/>
      <c r="F5424" s="41" t="n">
        <f aca="false">IF(A5424="","",MATCH(A5424,P_ID,1))</f>
        <v>5153</v>
      </c>
      <c r="G5424" s="41" t="str">
        <f aca="false">IF(A5424="","",INDEX(P_Svc,F5424))</f>
        <v>Express</v>
      </c>
      <c r="H5424" s="41" t="str">
        <f aca="false">IF(A5424="","",INDEX(P_Zone,F5424))</f>
        <v>East</v>
      </c>
      <c r="I5424" s="41" t="n">
        <f aca="false">IF(A5424="","",IF(D5424="Delivered",IF(B5424&lt;=INDEX(P_Due,F5424),1,0),0))</f>
        <v>1</v>
      </c>
    </row>
    <row r="5425" customFormat="false" ht="15" hidden="false" customHeight="false" outlineLevel="0" collapsed="false">
      <c r="A5425" s="37" t="n">
        <v>1005173</v>
      </c>
      <c r="B5425" s="38" t="n">
        <v>46296</v>
      </c>
      <c r="C5425" s="39" t="n">
        <v>1</v>
      </c>
      <c r="D5425" s="39" t="s">
        <v>26</v>
      </c>
      <c r="E5425" s="39"/>
      <c r="F5425" s="41" t="n">
        <f aca="false">IF(A5425="","",MATCH(A5425,P_ID,1))</f>
        <v>5173</v>
      </c>
      <c r="G5425" s="41" t="str">
        <f aca="false">IF(A5425="","",INDEX(P_Svc,F5425))</f>
        <v>Express</v>
      </c>
      <c r="H5425" s="41" t="str">
        <f aca="false">IF(A5425="","",INDEX(P_Zone,F5425))</f>
        <v>South</v>
      </c>
      <c r="I5425" s="41" t="n">
        <f aca="false">IF(A5425="","",IF(D5425="Delivered",IF(B5425&lt;=INDEX(P_Due,F5425),1,0),0))</f>
        <v>1</v>
      </c>
    </row>
    <row r="5426" customFormat="false" ht="15" hidden="false" customHeight="false" outlineLevel="0" collapsed="false">
      <c r="A5426" s="37" t="n">
        <v>1005197</v>
      </c>
      <c r="B5426" s="38" t="n">
        <v>46296</v>
      </c>
      <c r="C5426" s="39" t="n">
        <v>1</v>
      </c>
      <c r="D5426" s="39" t="s">
        <v>79</v>
      </c>
      <c r="E5426" s="39" t="s">
        <v>38</v>
      </c>
      <c r="F5426" s="41" t="n">
        <f aca="false">IF(A5426="","",MATCH(A5426,P_ID,1))</f>
        <v>5197</v>
      </c>
      <c r="G5426" s="41" t="str">
        <f aca="false">IF(A5426="","",INDEX(P_Svc,F5426))</f>
        <v>Express</v>
      </c>
      <c r="H5426" s="41" t="str">
        <f aca="false">IF(A5426="","",INDEX(P_Zone,F5426))</f>
        <v>Central</v>
      </c>
      <c r="I5426" s="41" t="n">
        <f aca="false">IF(A5426="","",IF(D5426="Delivered",IF(B5426&lt;=INDEX(P_Due,F5426),1,0),0))</f>
        <v>0</v>
      </c>
    </row>
    <row r="5427" customFormat="false" ht="15" hidden="false" customHeight="false" outlineLevel="0" collapsed="false">
      <c r="A5427" s="37" t="n">
        <v>1005236</v>
      </c>
      <c r="B5427" s="38" t="n">
        <v>46296</v>
      </c>
      <c r="C5427" s="39" t="n">
        <v>1</v>
      </c>
      <c r="D5427" s="39" t="s">
        <v>26</v>
      </c>
      <c r="E5427" s="39"/>
      <c r="F5427" s="41" t="n">
        <f aca="false">IF(A5427="","",MATCH(A5427,P_ID,1))</f>
        <v>5236</v>
      </c>
      <c r="G5427" s="41" t="str">
        <f aca="false">IF(A5427="","",INDEX(P_Svc,F5427))</f>
        <v>Express</v>
      </c>
      <c r="H5427" s="41" t="str">
        <f aca="false">IF(A5427="","",INDEX(P_Zone,F5427))</f>
        <v>Central</v>
      </c>
      <c r="I5427" s="41" t="n">
        <f aca="false">IF(A5427="","",IF(D5427="Delivered",IF(B5427&lt;=INDEX(P_Due,F5427),1,0),0))</f>
        <v>1</v>
      </c>
    </row>
    <row r="5428" customFormat="false" ht="15" hidden="false" customHeight="false" outlineLevel="0" collapsed="false">
      <c r="A5428" s="37" t="n">
        <v>1005258</v>
      </c>
      <c r="B5428" s="38" t="n">
        <v>46296</v>
      </c>
      <c r="C5428" s="39" t="n">
        <v>1</v>
      </c>
      <c r="D5428" s="39" t="s">
        <v>26</v>
      </c>
      <c r="E5428" s="39"/>
      <c r="F5428" s="41" t="n">
        <f aca="false">IF(A5428="","",MATCH(A5428,P_ID,1))</f>
        <v>5258</v>
      </c>
      <c r="G5428" s="41" t="str">
        <f aca="false">IF(A5428="","",INDEX(P_Svc,F5428))</f>
        <v>Express</v>
      </c>
      <c r="H5428" s="41" t="str">
        <f aca="false">IF(A5428="","",INDEX(P_Zone,F5428))</f>
        <v>South</v>
      </c>
      <c r="I5428" s="41" t="n">
        <f aca="false">IF(A5428="","",IF(D5428="Delivered",IF(B5428&lt;=INDEX(P_Due,F5428),1,0),0))</f>
        <v>1</v>
      </c>
    </row>
    <row r="5429" customFormat="false" ht="15" hidden="false" customHeight="false" outlineLevel="0" collapsed="false">
      <c r="A5429" s="37" t="n">
        <v>1005274</v>
      </c>
      <c r="B5429" s="38" t="n">
        <v>46296</v>
      </c>
      <c r="C5429" s="39" t="n">
        <v>1</v>
      </c>
      <c r="D5429" s="39" t="s">
        <v>26</v>
      </c>
      <c r="E5429" s="39"/>
      <c r="F5429" s="41" t="n">
        <f aca="false">IF(A5429="","",MATCH(A5429,P_ID,1))</f>
        <v>5274</v>
      </c>
      <c r="G5429" s="41" t="str">
        <f aca="false">IF(A5429="","",INDEX(P_Svc,F5429))</f>
        <v>Express</v>
      </c>
      <c r="H5429" s="41" t="str">
        <f aca="false">IF(A5429="","",INDEX(P_Zone,F5429))</f>
        <v>West</v>
      </c>
      <c r="I5429" s="41" t="n">
        <f aca="false">IF(A5429="","",IF(D5429="Delivered",IF(B5429&lt;=INDEX(P_Due,F5429),1,0),0))</f>
        <v>1</v>
      </c>
    </row>
    <row r="5430" customFormat="false" ht="15" hidden="false" customHeight="false" outlineLevel="0" collapsed="false">
      <c r="A5430" s="37" t="n">
        <v>1005288</v>
      </c>
      <c r="B5430" s="38" t="n">
        <v>46296</v>
      </c>
      <c r="C5430" s="39" t="n">
        <v>1</v>
      </c>
      <c r="D5430" s="39" t="s">
        <v>26</v>
      </c>
      <c r="E5430" s="39"/>
      <c r="F5430" s="41" t="n">
        <f aca="false">IF(A5430="","",MATCH(A5430,P_ID,1))</f>
        <v>5288</v>
      </c>
      <c r="G5430" s="41" t="str">
        <f aca="false">IF(A5430="","",INDEX(P_Svc,F5430))</f>
        <v>Express</v>
      </c>
      <c r="H5430" s="41" t="str">
        <f aca="false">IF(A5430="","",INDEX(P_Zone,F5430))</f>
        <v>Central</v>
      </c>
      <c r="I5430" s="41" t="n">
        <f aca="false">IF(A5430="","",IF(D5430="Delivered",IF(B5430&lt;=INDEX(P_Due,F5430),1,0),0))</f>
        <v>1</v>
      </c>
    </row>
    <row r="5431" customFormat="false" ht="15" hidden="false" customHeight="false" outlineLevel="0" collapsed="false">
      <c r="A5431" s="37" t="n">
        <v>1005296</v>
      </c>
      <c r="B5431" s="38" t="n">
        <v>46296</v>
      </c>
      <c r="C5431" s="39" t="n">
        <v>1</v>
      </c>
      <c r="D5431" s="39" t="s">
        <v>79</v>
      </c>
      <c r="E5431" s="39" t="s">
        <v>32</v>
      </c>
      <c r="F5431" s="41" t="n">
        <f aca="false">IF(A5431="","",MATCH(A5431,P_ID,1))</f>
        <v>5296</v>
      </c>
      <c r="G5431" s="41" t="str">
        <f aca="false">IF(A5431="","",INDEX(P_Svc,F5431))</f>
        <v>Express</v>
      </c>
      <c r="H5431" s="41" t="str">
        <f aca="false">IF(A5431="","",INDEX(P_Zone,F5431))</f>
        <v>South</v>
      </c>
      <c r="I5431" s="41" t="n">
        <f aca="false">IF(A5431="","",IF(D5431="Delivered",IF(B5431&lt;=INDEX(P_Due,F5431),1,0),0))</f>
        <v>0</v>
      </c>
    </row>
    <row r="5432" customFormat="false" ht="15" hidden="false" customHeight="false" outlineLevel="0" collapsed="false">
      <c r="A5432" s="37" t="n">
        <v>1005307</v>
      </c>
      <c r="B5432" s="38" t="n">
        <v>46296</v>
      </c>
      <c r="C5432" s="39" t="n">
        <v>1</v>
      </c>
      <c r="D5432" s="39" t="s">
        <v>26</v>
      </c>
      <c r="E5432" s="39"/>
      <c r="F5432" s="41" t="n">
        <f aca="false">IF(A5432="","",MATCH(A5432,P_ID,1))</f>
        <v>5307</v>
      </c>
      <c r="G5432" s="41" t="str">
        <f aca="false">IF(A5432="","",INDEX(P_Svc,F5432))</f>
        <v>Express</v>
      </c>
      <c r="H5432" s="41" t="str">
        <f aca="false">IF(A5432="","",INDEX(P_Zone,F5432))</f>
        <v>South</v>
      </c>
      <c r="I5432" s="41" t="n">
        <f aca="false">IF(A5432="","",IF(D5432="Delivered",IF(B5432&lt;=INDEX(P_Due,F5432),1,0),0))</f>
        <v>1</v>
      </c>
    </row>
    <row r="5433" customFormat="false" ht="15" hidden="false" customHeight="false" outlineLevel="0" collapsed="false">
      <c r="A5433" s="37" t="n">
        <v>1005310</v>
      </c>
      <c r="B5433" s="38" t="n">
        <v>46296</v>
      </c>
      <c r="C5433" s="39" t="n">
        <v>1</v>
      </c>
      <c r="D5433" s="39" t="s">
        <v>26</v>
      </c>
      <c r="E5433" s="39"/>
      <c r="F5433" s="41" t="n">
        <f aca="false">IF(A5433="","",MATCH(A5433,P_ID,1))</f>
        <v>5310</v>
      </c>
      <c r="G5433" s="41" t="str">
        <f aca="false">IF(A5433="","",INDEX(P_Svc,F5433))</f>
        <v>Express</v>
      </c>
      <c r="H5433" s="41" t="str">
        <f aca="false">IF(A5433="","",INDEX(P_Zone,F5433))</f>
        <v>Central</v>
      </c>
      <c r="I5433" s="41" t="n">
        <f aca="false">IF(A5433="","",IF(D5433="Delivered",IF(B5433&lt;=INDEX(P_Due,F5433),1,0),0))</f>
        <v>1</v>
      </c>
    </row>
    <row r="5434" customFormat="false" ht="15" hidden="false" customHeight="false" outlineLevel="0" collapsed="false">
      <c r="A5434" s="37" t="n">
        <v>1005329</v>
      </c>
      <c r="B5434" s="38" t="n">
        <v>46296</v>
      </c>
      <c r="C5434" s="39" t="n">
        <v>1</v>
      </c>
      <c r="D5434" s="39" t="s">
        <v>26</v>
      </c>
      <c r="E5434" s="39"/>
      <c r="F5434" s="41" t="n">
        <f aca="false">IF(A5434="","",MATCH(A5434,P_ID,1))</f>
        <v>5329</v>
      </c>
      <c r="G5434" s="41" t="str">
        <f aca="false">IF(A5434="","",INDEX(P_Svc,F5434))</f>
        <v>Express</v>
      </c>
      <c r="H5434" s="41" t="str">
        <f aca="false">IF(A5434="","",INDEX(P_Zone,F5434))</f>
        <v>North</v>
      </c>
      <c r="I5434" s="41" t="n">
        <f aca="false">IF(A5434="","",IF(D5434="Delivered",IF(B5434&lt;=INDEX(P_Due,F5434),1,0),0))</f>
        <v>1</v>
      </c>
    </row>
    <row r="5435" customFormat="false" ht="15" hidden="false" customHeight="false" outlineLevel="0" collapsed="false">
      <c r="A5435" s="37" t="n">
        <v>1005333</v>
      </c>
      <c r="B5435" s="38" t="n">
        <v>46296</v>
      </c>
      <c r="C5435" s="39" t="n">
        <v>1</v>
      </c>
      <c r="D5435" s="39" t="s">
        <v>26</v>
      </c>
      <c r="E5435" s="39"/>
      <c r="F5435" s="41" t="n">
        <f aca="false">IF(A5435="","",MATCH(A5435,P_ID,1))</f>
        <v>5333</v>
      </c>
      <c r="G5435" s="41" t="str">
        <f aca="false">IF(A5435="","",INDEX(P_Svc,F5435))</f>
        <v>Express</v>
      </c>
      <c r="H5435" s="41" t="str">
        <f aca="false">IF(A5435="","",INDEX(P_Zone,F5435))</f>
        <v>North</v>
      </c>
      <c r="I5435" s="41" t="n">
        <f aca="false">IF(A5435="","",IF(D5435="Delivered",IF(B5435&lt;=INDEX(P_Due,F5435),1,0),0))</f>
        <v>1</v>
      </c>
    </row>
    <row r="5436" customFormat="false" ht="15" hidden="false" customHeight="false" outlineLevel="0" collapsed="false">
      <c r="A5436" s="37" t="n">
        <v>1005337</v>
      </c>
      <c r="B5436" s="38" t="n">
        <v>46296</v>
      </c>
      <c r="C5436" s="39" t="n">
        <v>1</v>
      </c>
      <c r="D5436" s="39" t="s">
        <v>26</v>
      </c>
      <c r="E5436" s="39"/>
      <c r="F5436" s="41" t="n">
        <f aca="false">IF(A5436="","",MATCH(A5436,P_ID,1))</f>
        <v>5337</v>
      </c>
      <c r="G5436" s="41" t="str">
        <f aca="false">IF(A5436="","",INDEX(P_Svc,F5436))</f>
        <v>Express</v>
      </c>
      <c r="H5436" s="41" t="str">
        <f aca="false">IF(A5436="","",INDEX(P_Zone,F5436))</f>
        <v>North</v>
      </c>
      <c r="I5436" s="41" t="n">
        <f aca="false">IF(A5436="","",IF(D5436="Delivered",IF(B5436&lt;=INDEX(P_Due,F5436),1,0),0))</f>
        <v>1</v>
      </c>
    </row>
    <row r="5437" customFormat="false" ht="15" hidden="false" customHeight="false" outlineLevel="0" collapsed="false">
      <c r="A5437" s="37" t="n">
        <v>1005344</v>
      </c>
      <c r="B5437" s="38" t="n">
        <v>46296</v>
      </c>
      <c r="C5437" s="39" t="n">
        <v>1</v>
      </c>
      <c r="D5437" s="39" t="s">
        <v>26</v>
      </c>
      <c r="E5437" s="39"/>
      <c r="F5437" s="41" t="n">
        <f aca="false">IF(A5437="","",MATCH(A5437,P_ID,1))</f>
        <v>5344</v>
      </c>
      <c r="G5437" s="41" t="str">
        <f aca="false">IF(A5437="","",INDEX(P_Svc,F5437))</f>
        <v>Express</v>
      </c>
      <c r="H5437" s="41" t="str">
        <f aca="false">IF(A5437="","",INDEX(P_Zone,F5437))</f>
        <v>North</v>
      </c>
      <c r="I5437" s="41" t="n">
        <f aca="false">IF(A5437="","",IF(D5437="Delivered",IF(B5437&lt;=INDEX(P_Due,F5437),1,0),0))</f>
        <v>1</v>
      </c>
    </row>
    <row r="5438" customFormat="false" ht="15" hidden="false" customHeight="false" outlineLevel="0" collapsed="false">
      <c r="A5438" s="37" t="n">
        <v>1005357</v>
      </c>
      <c r="B5438" s="38" t="n">
        <v>46296</v>
      </c>
      <c r="C5438" s="39" t="n">
        <v>1</v>
      </c>
      <c r="D5438" s="39" t="s">
        <v>26</v>
      </c>
      <c r="E5438" s="39"/>
      <c r="F5438" s="41" t="n">
        <f aca="false">IF(A5438="","",MATCH(A5438,P_ID,1))</f>
        <v>5357</v>
      </c>
      <c r="G5438" s="41" t="str">
        <f aca="false">IF(A5438="","",INDEX(P_Svc,F5438))</f>
        <v>Express</v>
      </c>
      <c r="H5438" s="41" t="str">
        <f aca="false">IF(A5438="","",INDEX(P_Zone,F5438))</f>
        <v>North</v>
      </c>
      <c r="I5438" s="41" t="n">
        <f aca="false">IF(A5438="","",IF(D5438="Delivered",IF(B5438&lt;=INDEX(P_Due,F5438),1,0),0))</f>
        <v>1</v>
      </c>
    </row>
    <row r="5439" customFormat="false" ht="15" hidden="false" customHeight="false" outlineLevel="0" collapsed="false">
      <c r="A5439" s="37" t="n">
        <v>1005372</v>
      </c>
      <c r="B5439" s="38" t="n">
        <v>46296</v>
      </c>
      <c r="C5439" s="39" t="n">
        <v>1</v>
      </c>
      <c r="D5439" s="39" t="s">
        <v>26</v>
      </c>
      <c r="E5439" s="39"/>
      <c r="F5439" s="41" t="n">
        <f aca="false">IF(A5439="","",MATCH(A5439,P_ID,1))</f>
        <v>5372</v>
      </c>
      <c r="G5439" s="41" t="str">
        <f aca="false">IF(A5439="","",INDEX(P_Svc,F5439))</f>
        <v>Express</v>
      </c>
      <c r="H5439" s="41" t="str">
        <f aca="false">IF(A5439="","",INDEX(P_Zone,F5439))</f>
        <v>North</v>
      </c>
      <c r="I5439" s="41" t="n">
        <f aca="false">IF(A5439="","",IF(D5439="Delivered",IF(B5439&lt;=INDEX(P_Due,F5439),1,0),0))</f>
        <v>1</v>
      </c>
    </row>
    <row r="5440" customFormat="false" ht="15" hidden="false" customHeight="false" outlineLevel="0" collapsed="false">
      <c r="A5440" s="37" t="n">
        <v>1005399</v>
      </c>
      <c r="B5440" s="38" t="n">
        <v>46296</v>
      </c>
      <c r="C5440" s="39" t="n">
        <v>1</v>
      </c>
      <c r="D5440" s="39" t="s">
        <v>26</v>
      </c>
      <c r="E5440" s="39"/>
      <c r="F5440" s="41" t="n">
        <f aca="false">IF(A5440="","",MATCH(A5440,P_ID,1))</f>
        <v>5399</v>
      </c>
      <c r="G5440" s="41" t="str">
        <f aca="false">IF(A5440="","",INDEX(P_Svc,F5440))</f>
        <v>Express</v>
      </c>
      <c r="H5440" s="41" t="str">
        <f aca="false">IF(A5440="","",INDEX(P_Zone,F5440))</f>
        <v>North</v>
      </c>
      <c r="I5440" s="41" t="n">
        <f aca="false">IF(A5440="","",IF(D5440="Delivered",IF(B5440&lt;=INDEX(P_Due,F5440),1,0),0))</f>
        <v>1</v>
      </c>
    </row>
    <row r="5441" customFormat="false" ht="15" hidden="false" customHeight="false" outlineLevel="0" collapsed="false">
      <c r="A5441" s="37" t="n">
        <v>1005406</v>
      </c>
      <c r="B5441" s="38" t="n">
        <v>46296</v>
      </c>
      <c r="C5441" s="39" t="n">
        <v>1</v>
      </c>
      <c r="D5441" s="39" t="s">
        <v>26</v>
      </c>
      <c r="E5441" s="39"/>
      <c r="F5441" s="41" t="n">
        <f aca="false">IF(A5441="","",MATCH(A5441,P_ID,1))</f>
        <v>5406</v>
      </c>
      <c r="G5441" s="41" t="str">
        <f aca="false">IF(A5441="","",INDEX(P_Svc,F5441))</f>
        <v>Express</v>
      </c>
      <c r="H5441" s="41" t="str">
        <f aca="false">IF(A5441="","",INDEX(P_Zone,F5441))</f>
        <v>Central</v>
      </c>
      <c r="I5441" s="41" t="n">
        <f aca="false">IF(A5441="","",IF(D5441="Delivered",IF(B5441&lt;=INDEX(P_Due,F5441),1,0),0))</f>
        <v>1</v>
      </c>
    </row>
    <row r="5442" customFormat="false" ht="15" hidden="false" customHeight="false" outlineLevel="0" collapsed="false">
      <c r="A5442" s="37" t="n">
        <v>1005420</v>
      </c>
      <c r="B5442" s="38" t="n">
        <v>46296</v>
      </c>
      <c r="C5442" s="39" t="n">
        <v>1</v>
      </c>
      <c r="D5442" s="39" t="s">
        <v>26</v>
      </c>
      <c r="E5442" s="39"/>
      <c r="F5442" s="41" t="n">
        <f aca="false">IF(A5442="","",MATCH(A5442,P_ID,1))</f>
        <v>5420</v>
      </c>
      <c r="G5442" s="41" t="str">
        <f aca="false">IF(A5442="","",INDEX(P_Svc,F5442))</f>
        <v>Express</v>
      </c>
      <c r="H5442" s="41" t="str">
        <f aca="false">IF(A5442="","",INDEX(P_Zone,F5442))</f>
        <v>South</v>
      </c>
      <c r="I5442" s="41" t="n">
        <f aca="false">IF(A5442="","",IF(D5442="Delivered",IF(B5442&lt;=INDEX(P_Due,F5442),1,0),0))</f>
        <v>1</v>
      </c>
    </row>
    <row r="5443" customFormat="false" ht="15" hidden="false" customHeight="false" outlineLevel="0" collapsed="false">
      <c r="A5443" s="37" t="n">
        <v>1005429</v>
      </c>
      <c r="B5443" s="38" t="n">
        <v>46296</v>
      </c>
      <c r="C5443" s="39" t="n">
        <v>1</v>
      </c>
      <c r="D5443" s="39" t="s">
        <v>26</v>
      </c>
      <c r="E5443" s="39"/>
      <c r="F5443" s="41" t="n">
        <f aca="false">IF(A5443="","",MATCH(A5443,P_ID,1))</f>
        <v>5429</v>
      </c>
      <c r="G5443" s="41" t="str">
        <f aca="false">IF(A5443="","",INDEX(P_Svc,F5443))</f>
        <v>Express</v>
      </c>
      <c r="H5443" s="41" t="str">
        <f aca="false">IF(A5443="","",INDEX(P_Zone,F5443))</f>
        <v>North</v>
      </c>
      <c r="I5443" s="41" t="n">
        <f aca="false">IF(A5443="","",IF(D5443="Delivered",IF(B5443&lt;=INDEX(P_Due,F5443),1,0),0))</f>
        <v>1</v>
      </c>
    </row>
    <row r="5444" customFormat="false" ht="15" hidden="false" customHeight="false" outlineLevel="0" collapsed="false">
      <c r="A5444" s="37" t="n">
        <v>1005433</v>
      </c>
      <c r="B5444" s="38" t="n">
        <v>46296</v>
      </c>
      <c r="C5444" s="39" t="n">
        <v>1</v>
      </c>
      <c r="D5444" s="39" t="s">
        <v>26</v>
      </c>
      <c r="E5444" s="39"/>
      <c r="F5444" s="41" t="n">
        <f aca="false">IF(A5444="","",MATCH(A5444,P_ID,1))</f>
        <v>5433</v>
      </c>
      <c r="G5444" s="41" t="str">
        <f aca="false">IF(A5444="","",INDEX(P_Svc,F5444))</f>
        <v>Express</v>
      </c>
      <c r="H5444" s="41" t="str">
        <f aca="false">IF(A5444="","",INDEX(P_Zone,F5444))</f>
        <v>Central</v>
      </c>
      <c r="I5444" s="41" t="n">
        <f aca="false">IF(A5444="","",IF(D5444="Delivered",IF(B5444&lt;=INDEX(P_Due,F5444),1,0),0))</f>
        <v>1</v>
      </c>
    </row>
    <row r="5445" customFormat="false" ht="15" hidden="false" customHeight="false" outlineLevel="0" collapsed="false">
      <c r="A5445" s="37" t="n">
        <v>1005442</v>
      </c>
      <c r="B5445" s="38" t="n">
        <v>46296</v>
      </c>
      <c r="C5445" s="39" t="n">
        <v>1</v>
      </c>
      <c r="D5445" s="39" t="s">
        <v>26</v>
      </c>
      <c r="E5445" s="39"/>
      <c r="F5445" s="41" t="n">
        <f aca="false">IF(A5445="","",MATCH(A5445,P_ID,1))</f>
        <v>5442</v>
      </c>
      <c r="G5445" s="41" t="str">
        <f aca="false">IF(A5445="","",INDEX(P_Svc,F5445))</f>
        <v>Express</v>
      </c>
      <c r="H5445" s="41" t="str">
        <f aca="false">IF(A5445="","",INDEX(P_Zone,F5445))</f>
        <v>Central</v>
      </c>
      <c r="I5445" s="41" t="n">
        <f aca="false">IF(A5445="","",IF(D5445="Delivered",IF(B5445&lt;=INDEX(P_Due,F5445),1,0),0))</f>
        <v>1</v>
      </c>
    </row>
    <row r="5446" customFormat="false" ht="15" hidden="false" customHeight="false" outlineLevel="0" collapsed="false">
      <c r="A5446" s="37" t="n">
        <v>1004456</v>
      </c>
      <c r="B5446" s="38" t="n">
        <v>46296</v>
      </c>
      <c r="C5446" s="39" t="n">
        <v>3</v>
      </c>
      <c r="D5446" s="39" t="s">
        <v>26</v>
      </c>
      <c r="E5446" s="39"/>
      <c r="F5446" s="41" t="n">
        <f aca="false">IF(A5446="","",MATCH(A5446,P_ID,1))</f>
        <v>4456</v>
      </c>
      <c r="G5446" s="41" t="str">
        <f aca="false">IF(A5446="","",INDEX(P_Svc,F5446))</f>
        <v>Economy</v>
      </c>
      <c r="H5446" s="41" t="str">
        <f aca="false">IF(A5446="","",INDEX(P_Zone,F5446))</f>
        <v>West</v>
      </c>
      <c r="I5446" s="41" t="n">
        <f aca="false">IF(A5446="","",IF(D5446="Delivered",IF(B5446&lt;=INDEX(P_Due,F5446),1,0),0))</f>
        <v>1</v>
      </c>
    </row>
    <row r="5447" customFormat="false" ht="15" hidden="false" customHeight="false" outlineLevel="0" collapsed="false">
      <c r="A5447" s="37" t="n">
        <v>1004530</v>
      </c>
      <c r="B5447" s="38" t="n">
        <v>46296</v>
      </c>
      <c r="C5447" s="39" t="n">
        <v>3</v>
      </c>
      <c r="D5447" s="39" t="s">
        <v>26</v>
      </c>
      <c r="E5447" s="39"/>
      <c r="F5447" s="41" t="n">
        <f aca="false">IF(A5447="","",MATCH(A5447,P_ID,1))</f>
        <v>4530</v>
      </c>
      <c r="G5447" s="41" t="str">
        <f aca="false">IF(A5447="","",INDEX(P_Svc,F5447))</f>
        <v>Standard</v>
      </c>
      <c r="H5447" s="41" t="str">
        <f aca="false">IF(A5447="","",INDEX(P_Zone,F5447))</f>
        <v>Central</v>
      </c>
      <c r="I5447" s="41" t="n">
        <f aca="false">IF(A5447="","",IF(D5447="Delivered",IF(B5447&lt;=INDEX(P_Due,F5447),1,0),0))</f>
        <v>1</v>
      </c>
    </row>
    <row r="5448" customFormat="false" ht="15" hidden="false" customHeight="false" outlineLevel="0" collapsed="false">
      <c r="A5448" s="37" t="n">
        <v>1004559</v>
      </c>
      <c r="B5448" s="38" t="n">
        <v>46296</v>
      </c>
      <c r="C5448" s="39" t="n">
        <v>2</v>
      </c>
      <c r="D5448" s="39" t="s">
        <v>26</v>
      </c>
      <c r="E5448" s="39"/>
      <c r="F5448" s="41" t="n">
        <f aca="false">IF(A5448="","",MATCH(A5448,P_ID,1))</f>
        <v>4559</v>
      </c>
      <c r="G5448" s="41" t="str">
        <f aca="false">IF(A5448="","",INDEX(P_Svc,F5448))</f>
        <v>Standard</v>
      </c>
      <c r="H5448" s="41" t="str">
        <f aca="false">IF(A5448="","",INDEX(P_Zone,F5448))</f>
        <v>West</v>
      </c>
      <c r="I5448" s="41" t="n">
        <f aca="false">IF(A5448="","",IF(D5448="Delivered",IF(B5448&lt;=INDEX(P_Due,F5448),1,0),0))</f>
        <v>1</v>
      </c>
    </row>
    <row r="5449" customFormat="false" ht="15" hidden="false" customHeight="false" outlineLevel="0" collapsed="false">
      <c r="A5449" s="37" t="n">
        <v>1004566</v>
      </c>
      <c r="B5449" s="38" t="n">
        <v>46296</v>
      </c>
      <c r="C5449" s="39" t="n">
        <v>2</v>
      </c>
      <c r="D5449" s="39" t="s">
        <v>26</v>
      </c>
      <c r="E5449" s="39"/>
      <c r="F5449" s="41" t="n">
        <f aca="false">IF(A5449="","",MATCH(A5449,P_ID,1))</f>
        <v>4566</v>
      </c>
      <c r="G5449" s="41" t="str">
        <f aca="false">IF(A5449="","",INDEX(P_Svc,F5449))</f>
        <v>Standard</v>
      </c>
      <c r="H5449" s="41" t="str">
        <f aca="false">IF(A5449="","",INDEX(P_Zone,F5449))</f>
        <v>East</v>
      </c>
      <c r="I5449" s="41" t="n">
        <f aca="false">IF(A5449="","",IF(D5449="Delivered",IF(B5449&lt;=INDEX(P_Due,F5449),1,0),0))</f>
        <v>1</v>
      </c>
    </row>
    <row r="5450" customFormat="false" ht="15" hidden="false" customHeight="false" outlineLevel="0" collapsed="false">
      <c r="A5450" s="37" t="n">
        <v>1004580</v>
      </c>
      <c r="B5450" s="38" t="n">
        <v>46296</v>
      </c>
      <c r="C5450" s="39" t="n">
        <v>2</v>
      </c>
      <c r="D5450" s="39" t="s">
        <v>26</v>
      </c>
      <c r="E5450" s="39"/>
      <c r="F5450" s="41" t="n">
        <f aca="false">IF(A5450="","",MATCH(A5450,P_ID,1))</f>
        <v>4580</v>
      </c>
      <c r="G5450" s="41" t="str">
        <f aca="false">IF(A5450="","",INDEX(P_Svc,F5450))</f>
        <v>Standard</v>
      </c>
      <c r="H5450" s="41" t="str">
        <f aca="false">IF(A5450="","",INDEX(P_Zone,F5450))</f>
        <v>West</v>
      </c>
      <c r="I5450" s="41" t="n">
        <f aca="false">IF(A5450="","",IF(D5450="Delivered",IF(B5450&lt;=INDEX(P_Due,F5450),1,0),0))</f>
        <v>1</v>
      </c>
    </row>
    <row r="5451" customFormat="false" ht="15" hidden="false" customHeight="false" outlineLevel="0" collapsed="false">
      <c r="A5451" s="37" t="n">
        <v>1004597</v>
      </c>
      <c r="B5451" s="38" t="n">
        <v>46296</v>
      </c>
      <c r="C5451" s="39" t="n">
        <v>2</v>
      </c>
      <c r="D5451" s="39" t="s">
        <v>26</v>
      </c>
      <c r="E5451" s="39"/>
      <c r="F5451" s="41" t="n">
        <f aca="false">IF(A5451="","",MATCH(A5451,P_ID,1))</f>
        <v>4597</v>
      </c>
      <c r="G5451" s="41" t="str">
        <f aca="false">IF(A5451="","",INDEX(P_Svc,F5451))</f>
        <v>Standard</v>
      </c>
      <c r="H5451" s="41" t="str">
        <f aca="false">IF(A5451="","",INDEX(P_Zone,F5451))</f>
        <v>North</v>
      </c>
      <c r="I5451" s="41" t="n">
        <f aca="false">IF(A5451="","",IF(D5451="Delivered",IF(B5451&lt;=INDEX(P_Due,F5451),1,0),0))</f>
        <v>1</v>
      </c>
    </row>
    <row r="5452" customFormat="false" ht="15" hidden="false" customHeight="false" outlineLevel="0" collapsed="false">
      <c r="A5452" s="37" t="n">
        <v>1004606</v>
      </c>
      <c r="B5452" s="38" t="n">
        <v>46296</v>
      </c>
      <c r="C5452" s="39" t="n">
        <v>1</v>
      </c>
      <c r="D5452" s="39" t="s">
        <v>79</v>
      </c>
      <c r="E5452" s="39" t="s">
        <v>32</v>
      </c>
      <c r="F5452" s="41" t="n">
        <f aca="false">IF(A5452="","",MATCH(A5452,P_ID,1))</f>
        <v>4606</v>
      </c>
      <c r="G5452" s="41" t="str">
        <f aca="false">IF(A5452="","",INDEX(P_Svc,F5452))</f>
        <v>Standard</v>
      </c>
      <c r="H5452" s="41" t="str">
        <f aca="false">IF(A5452="","",INDEX(P_Zone,F5452))</f>
        <v>South</v>
      </c>
      <c r="I5452" s="41" t="n">
        <f aca="false">IF(A5452="","",IF(D5452="Delivered",IF(B5452&lt;=INDEX(P_Due,F5452),1,0),0))</f>
        <v>0</v>
      </c>
    </row>
    <row r="5453" customFormat="false" ht="15" hidden="false" customHeight="false" outlineLevel="0" collapsed="false">
      <c r="A5453" s="37" t="n">
        <v>1004616</v>
      </c>
      <c r="B5453" s="38" t="n">
        <v>46296</v>
      </c>
      <c r="C5453" s="39" t="n">
        <v>2</v>
      </c>
      <c r="D5453" s="39" t="s">
        <v>26</v>
      </c>
      <c r="E5453" s="39"/>
      <c r="F5453" s="41" t="n">
        <f aca="false">IF(A5453="","",MATCH(A5453,P_ID,1))</f>
        <v>4616</v>
      </c>
      <c r="G5453" s="41" t="str">
        <f aca="false">IF(A5453="","",INDEX(P_Svc,F5453))</f>
        <v>Economy</v>
      </c>
      <c r="H5453" s="41" t="str">
        <f aca="false">IF(A5453="","",INDEX(P_Zone,F5453))</f>
        <v>East</v>
      </c>
      <c r="I5453" s="41" t="n">
        <f aca="false">IF(A5453="","",IF(D5453="Delivered",IF(B5453&lt;=INDEX(P_Due,F5453),1,0),0))</f>
        <v>1</v>
      </c>
    </row>
    <row r="5454" customFormat="false" ht="15" hidden="false" customHeight="false" outlineLevel="0" collapsed="false">
      <c r="A5454" s="37" t="n">
        <v>1004638</v>
      </c>
      <c r="B5454" s="38" t="n">
        <v>46296</v>
      </c>
      <c r="C5454" s="39" t="n">
        <v>2</v>
      </c>
      <c r="D5454" s="39" t="s">
        <v>26</v>
      </c>
      <c r="E5454" s="39"/>
      <c r="F5454" s="41" t="n">
        <f aca="false">IF(A5454="","",MATCH(A5454,P_ID,1))</f>
        <v>4638</v>
      </c>
      <c r="G5454" s="41" t="str">
        <f aca="false">IF(A5454="","",INDEX(P_Svc,F5454))</f>
        <v>Standard</v>
      </c>
      <c r="H5454" s="41" t="str">
        <f aca="false">IF(A5454="","",INDEX(P_Zone,F5454))</f>
        <v>East</v>
      </c>
      <c r="I5454" s="41" t="n">
        <f aca="false">IF(A5454="","",IF(D5454="Delivered",IF(B5454&lt;=INDEX(P_Due,F5454),1,0),0))</f>
        <v>1</v>
      </c>
    </row>
    <row r="5455" customFormat="false" ht="15" hidden="false" customHeight="false" outlineLevel="0" collapsed="false">
      <c r="A5455" s="37" t="n">
        <v>1004668</v>
      </c>
      <c r="B5455" s="38" t="n">
        <v>46296</v>
      </c>
      <c r="C5455" s="39" t="n">
        <v>2</v>
      </c>
      <c r="D5455" s="39" t="s">
        <v>26</v>
      </c>
      <c r="E5455" s="39"/>
      <c r="F5455" s="41" t="n">
        <f aca="false">IF(A5455="","",MATCH(A5455,P_ID,1))</f>
        <v>4668</v>
      </c>
      <c r="G5455" s="41" t="str">
        <f aca="false">IF(A5455="","",INDEX(P_Svc,F5455))</f>
        <v>Standard</v>
      </c>
      <c r="H5455" s="41" t="str">
        <f aca="false">IF(A5455="","",INDEX(P_Zone,F5455))</f>
        <v>East</v>
      </c>
      <c r="I5455" s="41" t="n">
        <f aca="false">IF(A5455="","",IF(D5455="Delivered",IF(B5455&lt;=INDEX(P_Due,F5455),1,0),0))</f>
        <v>1</v>
      </c>
    </row>
    <row r="5456" customFormat="false" ht="15" hidden="false" customHeight="false" outlineLevel="0" collapsed="false">
      <c r="A5456" s="37" t="n">
        <v>1004680</v>
      </c>
      <c r="B5456" s="38" t="n">
        <v>46296</v>
      </c>
      <c r="C5456" s="39" t="n">
        <v>2</v>
      </c>
      <c r="D5456" s="39" t="s">
        <v>26</v>
      </c>
      <c r="E5456" s="39"/>
      <c r="F5456" s="41" t="n">
        <f aca="false">IF(A5456="","",MATCH(A5456,P_ID,1))</f>
        <v>4680</v>
      </c>
      <c r="G5456" s="41" t="str">
        <f aca="false">IF(A5456="","",INDEX(P_Svc,F5456))</f>
        <v>Standard</v>
      </c>
      <c r="H5456" s="41" t="str">
        <f aca="false">IF(A5456="","",INDEX(P_Zone,F5456))</f>
        <v>West</v>
      </c>
      <c r="I5456" s="41" t="n">
        <f aca="false">IF(A5456="","",IF(D5456="Delivered",IF(B5456&lt;=INDEX(P_Due,F5456),1,0),0))</f>
        <v>1</v>
      </c>
    </row>
    <row r="5457" customFormat="false" ht="15" hidden="false" customHeight="false" outlineLevel="0" collapsed="false">
      <c r="A5457" s="37" t="n">
        <v>1004697</v>
      </c>
      <c r="B5457" s="38" t="n">
        <v>46296</v>
      </c>
      <c r="C5457" s="39" t="n">
        <v>1</v>
      </c>
      <c r="D5457" s="39" t="s">
        <v>26</v>
      </c>
      <c r="E5457" s="39"/>
      <c r="F5457" s="41" t="n">
        <f aca="false">IF(A5457="","",MATCH(A5457,P_ID,1))</f>
        <v>4697</v>
      </c>
      <c r="G5457" s="41" t="str">
        <f aca="false">IF(A5457="","",INDEX(P_Svc,F5457))</f>
        <v>Standard</v>
      </c>
      <c r="H5457" s="41" t="str">
        <f aca="false">IF(A5457="","",INDEX(P_Zone,F5457))</f>
        <v>West</v>
      </c>
      <c r="I5457" s="41" t="n">
        <f aca="false">IF(A5457="","",IF(D5457="Delivered",IF(B5457&lt;=INDEX(P_Due,F5457),1,0),0))</f>
        <v>1</v>
      </c>
    </row>
    <row r="5458" customFormat="false" ht="15" hidden="false" customHeight="false" outlineLevel="0" collapsed="false">
      <c r="A5458" s="37" t="n">
        <v>1004706</v>
      </c>
      <c r="B5458" s="38" t="n">
        <v>46296</v>
      </c>
      <c r="C5458" s="39" t="n">
        <v>2</v>
      </c>
      <c r="D5458" s="39" t="s">
        <v>79</v>
      </c>
      <c r="E5458" s="39" t="s">
        <v>36</v>
      </c>
      <c r="F5458" s="41" t="n">
        <f aca="false">IF(A5458="","",MATCH(A5458,P_ID,1))</f>
        <v>4706</v>
      </c>
      <c r="G5458" s="41" t="str">
        <f aca="false">IF(A5458="","",INDEX(P_Svc,F5458))</f>
        <v>Standard</v>
      </c>
      <c r="H5458" s="41" t="str">
        <f aca="false">IF(A5458="","",INDEX(P_Zone,F5458))</f>
        <v>South</v>
      </c>
      <c r="I5458" s="41" t="n">
        <f aca="false">IF(A5458="","",IF(D5458="Delivered",IF(B5458&lt;=INDEX(P_Due,F5458),1,0),0))</f>
        <v>0</v>
      </c>
    </row>
    <row r="5459" customFormat="false" ht="15" hidden="false" customHeight="false" outlineLevel="0" collapsed="false">
      <c r="A5459" s="37" t="n">
        <v>1004707</v>
      </c>
      <c r="B5459" s="38" t="n">
        <v>46296</v>
      </c>
      <c r="C5459" s="39" t="n">
        <v>2</v>
      </c>
      <c r="D5459" s="39" t="s">
        <v>79</v>
      </c>
      <c r="E5459" s="39" t="s">
        <v>34</v>
      </c>
      <c r="F5459" s="41" t="n">
        <f aca="false">IF(A5459="","",MATCH(A5459,P_ID,1))</f>
        <v>4707</v>
      </c>
      <c r="G5459" s="41" t="str">
        <f aca="false">IF(A5459="","",INDEX(P_Svc,F5459))</f>
        <v>Standard</v>
      </c>
      <c r="H5459" s="41" t="str">
        <f aca="false">IF(A5459="","",INDEX(P_Zone,F5459))</f>
        <v>East</v>
      </c>
      <c r="I5459" s="41" t="n">
        <f aca="false">IF(A5459="","",IF(D5459="Delivered",IF(B5459&lt;=INDEX(P_Due,F5459),1,0),0))</f>
        <v>0</v>
      </c>
    </row>
    <row r="5460" customFormat="false" ht="15" hidden="false" customHeight="false" outlineLevel="0" collapsed="false">
      <c r="A5460" s="37" t="n">
        <v>1004722</v>
      </c>
      <c r="B5460" s="38" t="n">
        <v>46296</v>
      </c>
      <c r="C5460" s="39" t="n">
        <v>2</v>
      </c>
      <c r="D5460" s="39" t="s">
        <v>26</v>
      </c>
      <c r="E5460" s="39"/>
      <c r="F5460" s="41" t="n">
        <f aca="false">IF(A5460="","",MATCH(A5460,P_ID,1))</f>
        <v>4722</v>
      </c>
      <c r="G5460" s="41" t="str">
        <f aca="false">IF(A5460="","",INDEX(P_Svc,F5460))</f>
        <v>Standard</v>
      </c>
      <c r="H5460" s="41" t="str">
        <f aca="false">IF(A5460="","",INDEX(P_Zone,F5460))</f>
        <v>West</v>
      </c>
      <c r="I5460" s="41" t="n">
        <f aca="false">IF(A5460="","",IF(D5460="Delivered",IF(B5460&lt;=INDEX(P_Due,F5460),1,0),0))</f>
        <v>1</v>
      </c>
    </row>
    <row r="5461" customFormat="false" ht="15" hidden="false" customHeight="false" outlineLevel="0" collapsed="false">
      <c r="A5461" s="37" t="n">
        <v>1004730</v>
      </c>
      <c r="B5461" s="38" t="n">
        <v>46296</v>
      </c>
      <c r="C5461" s="39" t="n">
        <v>1</v>
      </c>
      <c r="D5461" s="39" t="s">
        <v>26</v>
      </c>
      <c r="E5461" s="39"/>
      <c r="F5461" s="41" t="n">
        <f aca="false">IF(A5461="","",MATCH(A5461,P_ID,1))</f>
        <v>4730</v>
      </c>
      <c r="G5461" s="41" t="str">
        <f aca="false">IF(A5461="","",INDEX(P_Svc,F5461))</f>
        <v>Economy</v>
      </c>
      <c r="H5461" s="41" t="str">
        <f aca="false">IF(A5461="","",INDEX(P_Zone,F5461))</f>
        <v>North</v>
      </c>
      <c r="I5461" s="41" t="n">
        <f aca="false">IF(A5461="","",IF(D5461="Delivered",IF(B5461&lt;=INDEX(P_Due,F5461),1,0),0))</f>
        <v>1</v>
      </c>
    </row>
    <row r="5462" customFormat="false" ht="15" hidden="false" customHeight="false" outlineLevel="0" collapsed="false">
      <c r="A5462" s="37" t="n">
        <v>1004738</v>
      </c>
      <c r="B5462" s="38" t="n">
        <v>46296</v>
      </c>
      <c r="C5462" s="39" t="n">
        <v>1</v>
      </c>
      <c r="D5462" s="39" t="s">
        <v>26</v>
      </c>
      <c r="E5462" s="39"/>
      <c r="F5462" s="41" t="n">
        <f aca="false">IF(A5462="","",MATCH(A5462,P_ID,1))</f>
        <v>4738</v>
      </c>
      <c r="G5462" s="41" t="str">
        <f aca="false">IF(A5462="","",INDEX(P_Svc,F5462))</f>
        <v>Standard</v>
      </c>
      <c r="H5462" s="41" t="str">
        <f aca="false">IF(A5462="","",INDEX(P_Zone,F5462))</f>
        <v>Central</v>
      </c>
      <c r="I5462" s="41" t="n">
        <f aca="false">IF(A5462="","",IF(D5462="Delivered",IF(B5462&lt;=INDEX(P_Due,F5462),1,0),0))</f>
        <v>1</v>
      </c>
    </row>
    <row r="5463" customFormat="false" ht="15" hidden="false" customHeight="false" outlineLevel="0" collapsed="false">
      <c r="A5463" s="37" t="n">
        <v>1004740</v>
      </c>
      <c r="B5463" s="38" t="n">
        <v>46296</v>
      </c>
      <c r="C5463" s="39" t="n">
        <v>1</v>
      </c>
      <c r="D5463" s="39" t="s">
        <v>79</v>
      </c>
      <c r="E5463" s="39" t="s">
        <v>38</v>
      </c>
      <c r="F5463" s="41" t="n">
        <f aca="false">IF(A5463="","",MATCH(A5463,P_ID,1))</f>
        <v>4740</v>
      </c>
      <c r="G5463" s="41" t="str">
        <f aca="false">IF(A5463="","",INDEX(P_Svc,F5463))</f>
        <v>Standard</v>
      </c>
      <c r="H5463" s="41" t="str">
        <f aca="false">IF(A5463="","",INDEX(P_Zone,F5463))</f>
        <v>West</v>
      </c>
      <c r="I5463" s="41" t="n">
        <f aca="false">IF(A5463="","",IF(D5463="Delivered",IF(B5463&lt;=INDEX(P_Due,F5463),1,0),0))</f>
        <v>0</v>
      </c>
    </row>
    <row r="5464" customFormat="false" ht="15" hidden="false" customHeight="false" outlineLevel="0" collapsed="false">
      <c r="A5464" s="37" t="n">
        <v>1004744</v>
      </c>
      <c r="B5464" s="38" t="n">
        <v>46296</v>
      </c>
      <c r="C5464" s="39" t="n">
        <v>2</v>
      </c>
      <c r="D5464" s="39" t="s">
        <v>26</v>
      </c>
      <c r="E5464" s="39"/>
      <c r="F5464" s="41" t="n">
        <f aca="false">IF(A5464="","",MATCH(A5464,P_ID,1))</f>
        <v>4744</v>
      </c>
      <c r="G5464" s="41" t="str">
        <f aca="false">IF(A5464="","",INDEX(P_Svc,F5464))</f>
        <v>Standard</v>
      </c>
      <c r="H5464" s="41" t="str">
        <f aca="false">IF(A5464="","",INDEX(P_Zone,F5464))</f>
        <v>Central</v>
      </c>
      <c r="I5464" s="41" t="n">
        <f aca="false">IF(A5464="","",IF(D5464="Delivered",IF(B5464&lt;=INDEX(P_Due,F5464),1,0),0))</f>
        <v>1</v>
      </c>
    </row>
    <row r="5465" customFormat="false" ht="15" hidden="false" customHeight="false" outlineLevel="0" collapsed="false">
      <c r="A5465" s="37" t="n">
        <v>1004756</v>
      </c>
      <c r="B5465" s="38" t="n">
        <v>46296</v>
      </c>
      <c r="C5465" s="39" t="n">
        <v>2</v>
      </c>
      <c r="D5465" s="39" t="s">
        <v>79</v>
      </c>
      <c r="E5465" s="39" t="s">
        <v>32</v>
      </c>
      <c r="F5465" s="41" t="n">
        <f aca="false">IF(A5465="","",MATCH(A5465,P_ID,1))</f>
        <v>4756</v>
      </c>
      <c r="G5465" s="41" t="str">
        <f aca="false">IF(A5465="","",INDEX(P_Svc,F5465))</f>
        <v>Standard</v>
      </c>
      <c r="H5465" s="41" t="str">
        <f aca="false">IF(A5465="","",INDEX(P_Zone,F5465))</f>
        <v>Central</v>
      </c>
      <c r="I5465" s="41" t="n">
        <f aca="false">IF(A5465="","",IF(D5465="Delivered",IF(B5465&lt;=INDEX(P_Due,F5465),1,0),0))</f>
        <v>0</v>
      </c>
    </row>
    <row r="5466" customFormat="false" ht="15" hidden="false" customHeight="false" outlineLevel="0" collapsed="false">
      <c r="A5466" s="37" t="n">
        <v>1004780</v>
      </c>
      <c r="B5466" s="38" t="n">
        <v>46296</v>
      </c>
      <c r="C5466" s="39" t="n">
        <v>1</v>
      </c>
      <c r="D5466" s="39" t="s">
        <v>26</v>
      </c>
      <c r="E5466" s="39"/>
      <c r="F5466" s="41" t="n">
        <f aca="false">IF(A5466="","",MATCH(A5466,P_ID,1))</f>
        <v>4780</v>
      </c>
      <c r="G5466" s="41" t="str">
        <f aca="false">IF(A5466="","",INDEX(P_Svc,F5466))</f>
        <v>Standard</v>
      </c>
      <c r="H5466" s="41" t="str">
        <f aca="false">IF(A5466="","",INDEX(P_Zone,F5466))</f>
        <v>West</v>
      </c>
      <c r="I5466" s="41" t="n">
        <f aca="false">IF(A5466="","",IF(D5466="Delivered",IF(B5466&lt;=INDEX(P_Due,F5466),1,0),0))</f>
        <v>1</v>
      </c>
    </row>
    <row r="5467" customFormat="false" ht="15" hidden="false" customHeight="false" outlineLevel="0" collapsed="false">
      <c r="A5467" s="37" t="n">
        <v>1004806</v>
      </c>
      <c r="B5467" s="38" t="n">
        <v>46296</v>
      </c>
      <c r="C5467" s="39" t="n">
        <v>2</v>
      </c>
      <c r="D5467" s="39" t="s">
        <v>26</v>
      </c>
      <c r="E5467" s="39"/>
      <c r="F5467" s="41" t="n">
        <f aca="false">IF(A5467="","",MATCH(A5467,P_ID,1))</f>
        <v>4806</v>
      </c>
      <c r="G5467" s="41" t="str">
        <f aca="false">IF(A5467="","",INDEX(P_Svc,F5467))</f>
        <v>Standard</v>
      </c>
      <c r="H5467" s="41" t="str">
        <f aca="false">IF(A5467="","",INDEX(P_Zone,F5467))</f>
        <v>South</v>
      </c>
      <c r="I5467" s="41" t="n">
        <f aca="false">IF(A5467="","",IF(D5467="Delivered",IF(B5467&lt;=INDEX(P_Due,F5467),1,0),0))</f>
        <v>1</v>
      </c>
    </row>
    <row r="5468" customFormat="false" ht="15" hidden="false" customHeight="false" outlineLevel="0" collapsed="false">
      <c r="A5468" s="37" t="n">
        <v>1004817</v>
      </c>
      <c r="B5468" s="38" t="n">
        <v>46296</v>
      </c>
      <c r="C5468" s="39" t="n">
        <v>1</v>
      </c>
      <c r="D5468" s="39" t="s">
        <v>26</v>
      </c>
      <c r="E5468" s="39"/>
      <c r="F5468" s="41" t="n">
        <f aca="false">IF(A5468="","",MATCH(A5468,P_ID,1))</f>
        <v>4817</v>
      </c>
      <c r="G5468" s="41" t="str">
        <f aca="false">IF(A5468="","",INDEX(P_Svc,F5468))</f>
        <v>Economy</v>
      </c>
      <c r="H5468" s="41" t="str">
        <f aca="false">IF(A5468="","",INDEX(P_Zone,F5468))</f>
        <v>Central</v>
      </c>
      <c r="I5468" s="41" t="n">
        <f aca="false">IF(A5468="","",IF(D5468="Delivered",IF(B5468&lt;=INDEX(P_Due,F5468),1,0),0))</f>
        <v>1</v>
      </c>
    </row>
    <row r="5469" customFormat="false" ht="15" hidden="false" customHeight="false" outlineLevel="0" collapsed="false">
      <c r="A5469" s="37" t="n">
        <v>1004819</v>
      </c>
      <c r="B5469" s="38" t="n">
        <v>46296</v>
      </c>
      <c r="C5469" s="39" t="n">
        <v>1</v>
      </c>
      <c r="D5469" s="39" t="s">
        <v>26</v>
      </c>
      <c r="E5469" s="39"/>
      <c r="F5469" s="41" t="n">
        <f aca="false">IF(A5469="","",MATCH(A5469,P_ID,1))</f>
        <v>4819</v>
      </c>
      <c r="G5469" s="41" t="str">
        <f aca="false">IF(A5469="","",INDEX(P_Svc,F5469))</f>
        <v>Economy</v>
      </c>
      <c r="H5469" s="41" t="str">
        <f aca="false">IF(A5469="","",INDEX(P_Zone,F5469))</f>
        <v>North</v>
      </c>
      <c r="I5469" s="41" t="n">
        <f aca="false">IF(A5469="","",IF(D5469="Delivered",IF(B5469&lt;=INDEX(P_Due,F5469),1,0),0))</f>
        <v>1</v>
      </c>
    </row>
    <row r="5470" customFormat="false" ht="15" hidden="false" customHeight="false" outlineLevel="0" collapsed="false">
      <c r="A5470" s="37" t="n">
        <v>1004821</v>
      </c>
      <c r="B5470" s="38" t="n">
        <v>46296</v>
      </c>
      <c r="C5470" s="39" t="n">
        <v>1</v>
      </c>
      <c r="D5470" s="39" t="s">
        <v>26</v>
      </c>
      <c r="E5470" s="39"/>
      <c r="F5470" s="41" t="n">
        <f aca="false">IF(A5470="","",MATCH(A5470,P_ID,1))</f>
        <v>4821</v>
      </c>
      <c r="G5470" s="41" t="str">
        <f aca="false">IF(A5470="","",INDEX(P_Svc,F5470))</f>
        <v>Economy</v>
      </c>
      <c r="H5470" s="41" t="str">
        <f aca="false">IF(A5470="","",INDEX(P_Zone,F5470))</f>
        <v>South</v>
      </c>
      <c r="I5470" s="41" t="n">
        <f aca="false">IF(A5470="","",IF(D5470="Delivered",IF(B5470&lt;=INDEX(P_Due,F5470),1,0),0))</f>
        <v>1</v>
      </c>
    </row>
    <row r="5471" customFormat="false" ht="15" hidden="false" customHeight="false" outlineLevel="0" collapsed="false">
      <c r="A5471" s="37" t="n">
        <v>1004822</v>
      </c>
      <c r="B5471" s="38" t="n">
        <v>46296</v>
      </c>
      <c r="C5471" s="39" t="n">
        <v>1</v>
      </c>
      <c r="D5471" s="39" t="s">
        <v>26</v>
      </c>
      <c r="E5471" s="39"/>
      <c r="F5471" s="41" t="n">
        <f aca="false">IF(A5471="","",MATCH(A5471,P_ID,1))</f>
        <v>4822</v>
      </c>
      <c r="G5471" s="41" t="str">
        <f aca="false">IF(A5471="","",INDEX(P_Svc,F5471))</f>
        <v>Standard</v>
      </c>
      <c r="H5471" s="41" t="str">
        <f aca="false">IF(A5471="","",INDEX(P_Zone,F5471))</f>
        <v>East</v>
      </c>
      <c r="I5471" s="41" t="n">
        <f aca="false">IF(A5471="","",IF(D5471="Delivered",IF(B5471&lt;=INDEX(P_Due,F5471),1,0),0))</f>
        <v>1</v>
      </c>
    </row>
    <row r="5472" customFormat="false" ht="15" hidden="false" customHeight="false" outlineLevel="0" collapsed="false">
      <c r="A5472" s="37" t="n">
        <v>1004823</v>
      </c>
      <c r="B5472" s="38" t="n">
        <v>46296</v>
      </c>
      <c r="C5472" s="39" t="n">
        <v>1</v>
      </c>
      <c r="D5472" s="39" t="s">
        <v>26</v>
      </c>
      <c r="E5472" s="39"/>
      <c r="F5472" s="41" t="n">
        <f aca="false">IF(A5472="","",MATCH(A5472,P_ID,1))</f>
        <v>4823</v>
      </c>
      <c r="G5472" s="41" t="str">
        <f aca="false">IF(A5472="","",INDEX(P_Svc,F5472))</f>
        <v>Standard</v>
      </c>
      <c r="H5472" s="41" t="str">
        <f aca="false">IF(A5472="","",INDEX(P_Zone,F5472))</f>
        <v>South</v>
      </c>
      <c r="I5472" s="41" t="n">
        <f aca="false">IF(A5472="","",IF(D5472="Delivered",IF(B5472&lt;=INDEX(P_Due,F5472),1,0),0))</f>
        <v>1</v>
      </c>
    </row>
    <row r="5473" customFormat="false" ht="15" hidden="false" customHeight="false" outlineLevel="0" collapsed="false">
      <c r="A5473" s="37" t="n">
        <v>1004824</v>
      </c>
      <c r="B5473" s="38" t="n">
        <v>46296</v>
      </c>
      <c r="C5473" s="39" t="n">
        <v>1</v>
      </c>
      <c r="D5473" s="39" t="s">
        <v>79</v>
      </c>
      <c r="E5473" s="39" t="s">
        <v>34</v>
      </c>
      <c r="F5473" s="41" t="n">
        <f aca="false">IF(A5473="","",MATCH(A5473,P_ID,1))</f>
        <v>4824</v>
      </c>
      <c r="G5473" s="41" t="str">
        <f aca="false">IF(A5473="","",INDEX(P_Svc,F5473))</f>
        <v>Standard</v>
      </c>
      <c r="H5473" s="41" t="str">
        <f aca="false">IF(A5473="","",INDEX(P_Zone,F5473))</f>
        <v>South</v>
      </c>
      <c r="I5473" s="41" t="n">
        <f aca="false">IF(A5473="","",IF(D5473="Delivered",IF(B5473&lt;=INDEX(P_Due,F5473),1,0),0))</f>
        <v>0</v>
      </c>
    </row>
    <row r="5474" customFormat="false" ht="15" hidden="false" customHeight="false" outlineLevel="0" collapsed="false">
      <c r="A5474" s="37" t="n">
        <v>1004825</v>
      </c>
      <c r="B5474" s="38" t="n">
        <v>46296</v>
      </c>
      <c r="C5474" s="39" t="n">
        <v>1</v>
      </c>
      <c r="D5474" s="39" t="s">
        <v>26</v>
      </c>
      <c r="E5474" s="39"/>
      <c r="F5474" s="41" t="n">
        <f aca="false">IF(A5474="","",MATCH(A5474,P_ID,1))</f>
        <v>4825</v>
      </c>
      <c r="G5474" s="41" t="str">
        <f aca="false">IF(A5474="","",INDEX(P_Svc,F5474))</f>
        <v>Standard</v>
      </c>
      <c r="H5474" s="41" t="str">
        <f aca="false">IF(A5474="","",INDEX(P_Zone,F5474))</f>
        <v>North</v>
      </c>
      <c r="I5474" s="41" t="n">
        <f aca="false">IF(A5474="","",IF(D5474="Delivered",IF(B5474&lt;=INDEX(P_Due,F5474),1,0),0))</f>
        <v>1</v>
      </c>
    </row>
    <row r="5475" customFormat="false" ht="15" hidden="false" customHeight="false" outlineLevel="0" collapsed="false">
      <c r="A5475" s="37" t="n">
        <v>1004826</v>
      </c>
      <c r="B5475" s="38" t="n">
        <v>46296</v>
      </c>
      <c r="C5475" s="39" t="n">
        <v>1</v>
      </c>
      <c r="D5475" s="39" t="s">
        <v>26</v>
      </c>
      <c r="E5475" s="39"/>
      <c r="F5475" s="41" t="n">
        <f aca="false">IF(A5475="","",MATCH(A5475,P_ID,1))</f>
        <v>4826</v>
      </c>
      <c r="G5475" s="41" t="str">
        <f aca="false">IF(A5475="","",INDEX(P_Svc,F5475))</f>
        <v>Standard</v>
      </c>
      <c r="H5475" s="41" t="str">
        <f aca="false">IF(A5475="","",INDEX(P_Zone,F5475))</f>
        <v>East</v>
      </c>
      <c r="I5475" s="41" t="n">
        <f aca="false">IF(A5475="","",IF(D5475="Delivered",IF(B5475&lt;=INDEX(P_Due,F5475),1,0),0))</f>
        <v>1</v>
      </c>
    </row>
    <row r="5476" customFormat="false" ht="15" hidden="false" customHeight="false" outlineLevel="0" collapsed="false">
      <c r="A5476" s="37" t="n">
        <v>1004827</v>
      </c>
      <c r="B5476" s="38" t="n">
        <v>46296</v>
      </c>
      <c r="C5476" s="39" t="n">
        <v>1</v>
      </c>
      <c r="D5476" s="39" t="s">
        <v>26</v>
      </c>
      <c r="E5476" s="39"/>
      <c r="F5476" s="41" t="n">
        <f aca="false">IF(A5476="","",MATCH(A5476,P_ID,1))</f>
        <v>4827</v>
      </c>
      <c r="G5476" s="41" t="str">
        <f aca="false">IF(A5476="","",INDEX(P_Svc,F5476))</f>
        <v>Standard</v>
      </c>
      <c r="H5476" s="41" t="str">
        <f aca="false">IF(A5476="","",INDEX(P_Zone,F5476))</f>
        <v>North</v>
      </c>
      <c r="I5476" s="41" t="n">
        <f aca="false">IF(A5476="","",IF(D5476="Delivered",IF(B5476&lt;=INDEX(P_Due,F5476),1,0),0))</f>
        <v>1</v>
      </c>
    </row>
    <row r="5477" customFormat="false" ht="15" hidden="false" customHeight="false" outlineLevel="0" collapsed="false">
      <c r="A5477" s="37" t="n">
        <v>1004828</v>
      </c>
      <c r="B5477" s="38" t="n">
        <v>46296</v>
      </c>
      <c r="C5477" s="39" t="n">
        <v>1</v>
      </c>
      <c r="D5477" s="39" t="s">
        <v>26</v>
      </c>
      <c r="E5477" s="39"/>
      <c r="F5477" s="41" t="n">
        <f aca="false">IF(A5477="","",MATCH(A5477,P_ID,1))</f>
        <v>4828</v>
      </c>
      <c r="G5477" s="41" t="str">
        <f aca="false">IF(A5477="","",INDEX(P_Svc,F5477))</f>
        <v>Express</v>
      </c>
      <c r="H5477" s="41" t="str">
        <f aca="false">IF(A5477="","",INDEX(P_Zone,F5477))</f>
        <v>East</v>
      </c>
      <c r="I5477" s="41" t="n">
        <f aca="false">IF(A5477="","",IF(D5477="Delivered",IF(B5477&lt;=INDEX(P_Due,F5477),1,0),0))</f>
        <v>1</v>
      </c>
    </row>
    <row r="5478" customFormat="false" ht="15" hidden="false" customHeight="false" outlineLevel="0" collapsed="false">
      <c r="A5478" s="37" t="n">
        <v>1004829</v>
      </c>
      <c r="B5478" s="38" t="n">
        <v>46296</v>
      </c>
      <c r="C5478" s="39" t="n">
        <v>1</v>
      </c>
      <c r="D5478" s="39" t="s">
        <v>26</v>
      </c>
      <c r="E5478" s="39"/>
      <c r="F5478" s="41" t="n">
        <f aca="false">IF(A5478="","",MATCH(A5478,P_ID,1))</f>
        <v>4829</v>
      </c>
      <c r="G5478" s="41" t="str">
        <f aca="false">IF(A5478="","",INDEX(P_Svc,F5478))</f>
        <v>Standard</v>
      </c>
      <c r="H5478" s="41" t="str">
        <f aca="false">IF(A5478="","",INDEX(P_Zone,F5478))</f>
        <v>North</v>
      </c>
      <c r="I5478" s="41" t="n">
        <f aca="false">IF(A5478="","",IF(D5478="Delivered",IF(B5478&lt;=INDEX(P_Due,F5478),1,0),0))</f>
        <v>1</v>
      </c>
    </row>
    <row r="5479" customFormat="false" ht="15" hidden="false" customHeight="false" outlineLevel="0" collapsed="false">
      <c r="A5479" s="37" t="n">
        <v>1004830</v>
      </c>
      <c r="B5479" s="38" t="n">
        <v>46296</v>
      </c>
      <c r="C5479" s="39" t="n">
        <v>1</v>
      </c>
      <c r="D5479" s="39" t="s">
        <v>79</v>
      </c>
      <c r="E5479" s="39" t="s">
        <v>38</v>
      </c>
      <c r="F5479" s="41" t="n">
        <f aca="false">IF(A5479="","",MATCH(A5479,P_ID,1))</f>
        <v>4830</v>
      </c>
      <c r="G5479" s="41" t="str">
        <f aca="false">IF(A5479="","",INDEX(P_Svc,F5479))</f>
        <v>Standard</v>
      </c>
      <c r="H5479" s="41" t="str">
        <f aca="false">IF(A5479="","",INDEX(P_Zone,F5479))</f>
        <v>West</v>
      </c>
      <c r="I5479" s="41" t="n">
        <f aca="false">IF(A5479="","",IF(D5479="Delivered",IF(B5479&lt;=INDEX(P_Due,F5479),1,0),0))</f>
        <v>0</v>
      </c>
    </row>
    <row r="5480" customFormat="false" ht="15" hidden="false" customHeight="false" outlineLevel="0" collapsed="false">
      <c r="A5480" s="37" t="n">
        <v>1004832</v>
      </c>
      <c r="B5480" s="38" t="n">
        <v>46296</v>
      </c>
      <c r="C5480" s="39" t="n">
        <v>1</v>
      </c>
      <c r="D5480" s="39" t="s">
        <v>26</v>
      </c>
      <c r="E5480" s="39"/>
      <c r="F5480" s="41" t="n">
        <f aca="false">IF(A5480="","",MATCH(A5480,P_ID,1))</f>
        <v>4832</v>
      </c>
      <c r="G5480" s="41" t="str">
        <f aca="false">IF(A5480="","",INDEX(P_Svc,F5480))</f>
        <v>Economy</v>
      </c>
      <c r="H5480" s="41" t="str">
        <f aca="false">IF(A5480="","",INDEX(P_Zone,F5480))</f>
        <v>Central</v>
      </c>
      <c r="I5480" s="41" t="n">
        <f aca="false">IF(A5480="","",IF(D5480="Delivered",IF(B5480&lt;=INDEX(P_Due,F5480),1,0),0))</f>
        <v>1</v>
      </c>
    </row>
    <row r="5481" customFormat="false" ht="15" hidden="false" customHeight="false" outlineLevel="0" collapsed="false">
      <c r="A5481" s="37" t="n">
        <v>1004833</v>
      </c>
      <c r="B5481" s="38" t="n">
        <v>46296</v>
      </c>
      <c r="C5481" s="39" t="n">
        <v>1</v>
      </c>
      <c r="D5481" s="39" t="s">
        <v>26</v>
      </c>
      <c r="E5481" s="39"/>
      <c r="F5481" s="41" t="n">
        <f aca="false">IF(A5481="","",MATCH(A5481,P_ID,1))</f>
        <v>4833</v>
      </c>
      <c r="G5481" s="41" t="str">
        <f aca="false">IF(A5481="","",INDEX(P_Svc,F5481))</f>
        <v>Standard</v>
      </c>
      <c r="H5481" s="41" t="str">
        <f aca="false">IF(A5481="","",INDEX(P_Zone,F5481))</f>
        <v>North</v>
      </c>
      <c r="I5481" s="41" t="n">
        <f aca="false">IF(A5481="","",IF(D5481="Delivered",IF(B5481&lt;=INDEX(P_Due,F5481),1,0),0))</f>
        <v>1</v>
      </c>
    </row>
    <row r="5482" customFormat="false" ht="15" hidden="false" customHeight="false" outlineLevel="0" collapsed="false">
      <c r="A5482" s="37" t="n">
        <v>1004834</v>
      </c>
      <c r="B5482" s="38" t="n">
        <v>46296</v>
      </c>
      <c r="C5482" s="39" t="n">
        <v>1</v>
      </c>
      <c r="D5482" s="39" t="s">
        <v>26</v>
      </c>
      <c r="E5482" s="39"/>
      <c r="F5482" s="41" t="n">
        <f aca="false">IF(A5482="","",MATCH(A5482,P_ID,1))</f>
        <v>4834</v>
      </c>
      <c r="G5482" s="41" t="str">
        <f aca="false">IF(A5482="","",INDEX(P_Svc,F5482))</f>
        <v>Economy</v>
      </c>
      <c r="H5482" s="41" t="str">
        <f aca="false">IF(A5482="","",INDEX(P_Zone,F5482))</f>
        <v>East</v>
      </c>
      <c r="I5482" s="41" t="n">
        <f aca="false">IF(A5482="","",IF(D5482="Delivered",IF(B5482&lt;=INDEX(P_Due,F5482),1,0),0))</f>
        <v>1</v>
      </c>
    </row>
    <row r="5483" customFormat="false" ht="15" hidden="false" customHeight="false" outlineLevel="0" collapsed="false">
      <c r="A5483" s="37" t="n">
        <v>1004835</v>
      </c>
      <c r="B5483" s="38" t="n">
        <v>46296</v>
      </c>
      <c r="C5483" s="39" t="n">
        <v>1</v>
      </c>
      <c r="D5483" s="39" t="s">
        <v>26</v>
      </c>
      <c r="E5483" s="39"/>
      <c r="F5483" s="41" t="n">
        <f aca="false">IF(A5483="","",MATCH(A5483,P_ID,1))</f>
        <v>4835</v>
      </c>
      <c r="G5483" s="41" t="str">
        <f aca="false">IF(A5483="","",INDEX(P_Svc,F5483))</f>
        <v>Standard</v>
      </c>
      <c r="H5483" s="41" t="str">
        <f aca="false">IF(A5483="","",INDEX(P_Zone,F5483))</f>
        <v>Central</v>
      </c>
      <c r="I5483" s="41" t="n">
        <f aca="false">IF(A5483="","",IF(D5483="Delivered",IF(B5483&lt;=INDEX(P_Due,F5483),1,0),0))</f>
        <v>1</v>
      </c>
    </row>
    <row r="5484" customFormat="false" ht="15" hidden="false" customHeight="false" outlineLevel="0" collapsed="false">
      <c r="A5484" s="37" t="n">
        <v>1004836</v>
      </c>
      <c r="B5484" s="38" t="n">
        <v>46296</v>
      </c>
      <c r="C5484" s="39" t="n">
        <v>1</v>
      </c>
      <c r="D5484" s="39" t="s">
        <v>26</v>
      </c>
      <c r="E5484" s="39"/>
      <c r="F5484" s="41" t="n">
        <f aca="false">IF(A5484="","",MATCH(A5484,P_ID,1))</f>
        <v>4836</v>
      </c>
      <c r="G5484" s="41" t="str">
        <f aca="false">IF(A5484="","",INDEX(P_Svc,F5484))</f>
        <v>Economy</v>
      </c>
      <c r="H5484" s="41" t="str">
        <f aca="false">IF(A5484="","",INDEX(P_Zone,F5484))</f>
        <v>East</v>
      </c>
      <c r="I5484" s="41" t="n">
        <f aca="false">IF(A5484="","",IF(D5484="Delivered",IF(B5484&lt;=INDEX(P_Due,F5484),1,0),0))</f>
        <v>1</v>
      </c>
    </row>
    <row r="5485" customFormat="false" ht="15" hidden="false" customHeight="false" outlineLevel="0" collapsed="false">
      <c r="A5485" s="37" t="n">
        <v>1004837</v>
      </c>
      <c r="B5485" s="38" t="n">
        <v>46296</v>
      </c>
      <c r="C5485" s="39" t="n">
        <v>1</v>
      </c>
      <c r="D5485" s="39" t="s">
        <v>26</v>
      </c>
      <c r="E5485" s="39"/>
      <c r="F5485" s="41" t="n">
        <f aca="false">IF(A5485="","",MATCH(A5485,P_ID,1))</f>
        <v>4837</v>
      </c>
      <c r="G5485" s="41" t="str">
        <f aca="false">IF(A5485="","",INDEX(P_Svc,F5485))</f>
        <v>Standard</v>
      </c>
      <c r="H5485" s="41" t="str">
        <f aca="false">IF(A5485="","",INDEX(P_Zone,F5485))</f>
        <v>West</v>
      </c>
      <c r="I5485" s="41" t="n">
        <f aca="false">IF(A5485="","",IF(D5485="Delivered",IF(B5485&lt;=INDEX(P_Due,F5485),1,0),0))</f>
        <v>1</v>
      </c>
    </row>
    <row r="5486" customFormat="false" ht="15" hidden="false" customHeight="false" outlineLevel="0" collapsed="false">
      <c r="A5486" s="37" t="n">
        <v>1004838</v>
      </c>
      <c r="B5486" s="38" t="n">
        <v>46296</v>
      </c>
      <c r="C5486" s="39" t="n">
        <v>1</v>
      </c>
      <c r="D5486" s="39" t="s">
        <v>26</v>
      </c>
      <c r="E5486" s="39"/>
      <c r="F5486" s="41" t="n">
        <f aca="false">IF(A5486="","",MATCH(A5486,P_ID,1))</f>
        <v>4838</v>
      </c>
      <c r="G5486" s="41" t="str">
        <f aca="false">IF(A5486="","",INDEX(P_Svc,F5486))</f>
        <v>Standard</v>
      </c>
      <c r="H5486" s="41" t="str">
        <f aca="false">IF(A5486="","",INDEX(P_Zone,F5486))</f>
        <v>East</v>
      </c>
      <c r="I5486" s="41" t="n">
        <f aca="false">IF(A5486="","",IF(D5486="Delivered",IF(B5486&lt;=INDEX(P_Due,F5486),1,0),0))</f>
        <v>1</v>
      </c>
    </row>
    <row r="5487" customFormat="false" ht="15" hidden="false" customHeight="false" outlineLevel="0" collapsed="false">
      <c r="A5487" s="37" t="n">
        <v>1004839</v>
      </c>
      <c r="B5487" s="38" t="n">
        <v>46296</v>
      </c>
      <c r="C5487" s="39" t="n">
        <v>1</v>
      </c>
      <c r="D5487" s="39" t="s">
        <v>26</v>
      </c>
      <c r="E5487" s="39"/>
      <c r="F5487" s="41" t="n">
        <f aca="false">IF(A5487="","",MATCH(A5487,P_ID,1))</f>
        <v>4839</v>
      </c>
      <c r="G5487" s="41" t="str">
        <f aca="false">IF(A5487="","",INDEX(P_Svc,F5487))</f>
        <v>Standard</v>
      </c>
      <c r="H5487" s="41" t="str">
        <f aca="false">IF(A5487="","",INDEX(P_Zone,F5487))</f>
        <v>West</v>
      </c>
      <c r="I5487" s="41" t="n">
        <f aca="false">IF(A5487="","",IF(D5487="Delivered",IF(B5487&lt;=INDEX(P_Due,F5487),1,0),0))</f>
        <v>1</v>
      </c>
    </row>
    <row r="5488" customFormat="false" ht="15" hidden="false" customHeight="false" outlineLevel="0" collapsed="false">
      <c r="A5488" s="37" t="n">
        <v>1004841</v>
      </c>
      <c r="B5488" s="38" t="n">
        <v>46296</v>
      </c>
      <c r="C5488" s="39" t="n">
        <v>1</v>
      </c>
      <c r="D5488" s="39" t="s">
        <v>26</v>
      </c>
      <c r="E5488" s="39"/>
      <c r="F5488" s="41" t="n">
        <f aca="false">IF(A5488="","",MATCH(A5488,P_ID,1))</f>
        <v>4841</v>
      </c>
      <c r="G5488" s="41" t="str">
        <f aca="false">IF(A5488="","",INDEX(P_Svc,F5488))</f>
        <v>Standard</v>
      </c>
      <c r="H5488" s="41" t="str">
        <f aca="false">IF(A5488="","",INDEX(P_Zone,F5488))</f>
        <v>East</v>
      </c>
      <c r="I5488" s="41" t="n">
        <f aca="false">IF(A5488="","",IF(D5488="Delivered",IF(B5488&lt;=INDEX(P_Due,F5488),1,0),0))</f>
        <v>1</v>
      </c>
    </row>
    <row r="5489" customFormat="false" ht="15" hidden="false" customHeight="false" outlineLevel="0" collapsed="false">
      <c r="A5489" s="37" t="n">
        <v>1004842</v>
      </c>
      <c r="B5489" s="38" t="n">
        <v>46296</v>
      </c>
      <c r="C5489" s="39" t="n">
        <v>1</v>
      </c>
      <c r="D5489" s="39" t="s">
        <v>79</v>
      </c>
      <c r="E5489" s="39" t="s">
        <v>32</v>
      </c>
      <c r="F5489" s="41" t="n">
        <f aca="false">IF(A5489="","",MATCH(A5489,P_ID,1))</f>
        <v>4842</v>
      </c>
      <c r="G5489" s="41" t="str">
        <f aca="false">IF(A5489="","",INDEX(P_Svc,F5489))</f>
        <v>Standard</v>
      </c>
      <c r="H5489" s="41" t="str">
        <f aca="false">IF(A5489="","",INDEX(P_Zone,F5489))</f>
        <v>Central</v>
      </c>
      <c r="I5489" s="41" t="n">
        <f aca="false">IF(A5489="","",IF(D5489="Delivered",IF(B5489&lt;=INDEX(P_Due,F5489),1,0),0))</f>
        <v>0</v>
      </c>
    </row>
    <row r="5490" customFormat="false" ht="15" hidden="false" customHeight="false" outlineLevel="0" collapsed="false">
      <c r="A5490" s="37" t="n">
        <v>1004843</v>
      </c>
      <c r="B5490" s="38" t="n">
        <v>46296</v>
      </c>
      <c r="C5490" s="39" t="n">
        <v>1</v>
      </c>
      <c r="D5490" s="39" t="s">
        <v>26</v>
      </c>
      <c r="E5490" s="39"/>
      <c r="F5490" s="41" t="n">
        <f aca="false">IF(A5490="","",MATCH(A5490,P_ID,1))</f>
        <v>4843</v>
      </c>
      <c r="G5490" s="41" t="str">
        <f aca="false">IF(A5490="","",INDEX(P_Svc,F5490))</f>
        <v>Standard</v>
      </c>
      <c r="H5490" s="41" t="str">
        <f aca="false">IF(A5490="","",INDEX(P_Zone,F5490))</f>
        <v>South</v>
      </c>
      <c r="I5490" s="41" t="n">
        <f aca="false">IF(A5490="","",IF(D5490="Delivered",IF(B5490&lt;=INDEX(P_Due,F5490),1,0),0))</f>
        <v>1</v>
      </c>
    </row>
    <row r="5491" customFormat="false" ht="15" hidden="false" customHeight="false" outlineLevel="0" collapsed="false">
      <c r="A5491" s="37" t="n">
        <v>1004844</v>
      </c>
      <c r="B5491" s="38" t="n">
        <v>46296</v>
      </c>
      <c r="C5491" s="39" t="n">
        <v>1</v>
      </c>
      <c r="D5491" s="39" t="s">
        <v>26</v>
      </c>
      <c r="E5491" s="39"/>
      <c r="F5491" s="41" t="n">
        <f aca="false">IF(A5491="","",MATCH(A5491,P_ID,1))</f>
        <v>4844</v>
      </c>
      <c r="G5491" s="41" t="str">
        <f aca="false">IF(A5491="","",INDEX(P_Svc,F5491))</f>
        <v>Standard</v>
      </c>
      <c r="H5491" s="41" t="str">
        <f aca="false">IF(A5491="","",INDEX(P_Zone,F5491))</f>
        <v>North</v>
      </c>
      <c r="I5491" s="41" t="n">
        <f aca="false">IF(A5491="","",IF(D5491="Delivered",IF(B5491&lt;=INDEX(P_Due,F5491),1,0),0))</f>
        <v>1</v>
      </c>
    </row>
    <row r="5492" customFormat="false" ht="15" hidden="false" customHeight="false" outlineLevel="0" collapsed="false">
      <c r="A5492" s="37" t="n">
        <v>1004845</v>
      </c>
      <c r="B5492" s="38" t="n">
        <v>46296</v>
      </c>
      <c r="C5492" s="39" t="n">
        <v>1</v>
      </c>
      <c r="D5492" s="39" t="s">
        <v>26</v>
      </c>
      <c r="E5492" s="39"/>
      <c r="F5492" s="41" t="n">
        <f aca="false">IF(A5492="","",MATCH(A5492,P_ID,1))</f>
        <v>4845</v>
      </c>
      <c r="G5492" s="41" t="str">
        <f aca="false">IF(A5492="","",INDEX(P_Svc,F5492))</f>
        <v>Standard</v>
      </c>
      <c r="H5492" s="41" t="str">
        <f aca="false">IF(A5492="","",INDEX(P_Zone,F5492))</f>
        <v>North</v>
      </c>
      <c r="I5492" s="41" t="n">
        <f aca="false">IF(A5492="","",IF(D5492="Delivered",IF(B5492&lt;=INDEX(P_Due,F5492),1,0),0))</f>
        <v>1</v>
      </c>
    </row>
    <row r="5493" customFormat="false" ht="15" hidden="false" customHeight="false" outlineLevel="0" collapsed="false">
      <c r="A5493" s="37" t="n">
        <v>1004846</v>
      </c>
      <c r="B5493" s="38" t="n">
        <v>46296</v>
      </c>
      <c r="C5493" s="39" t="n">
        <v>1</v>
      </c>
      <c r="D5493" s="39" t="s">
        <v>79</v>
      </c>
      <c r="E5493" s="39" t="s">
        <v>32</v>
      </c>
      <c r="F5493" s="41" t="n">
        <f aca="false">IF(A5493="","",MATCH(A5493,P_ID,1))</f>
        <v>4846</v>
      </c>
      <c r="G5493" s="41" t="str">
        <f aca="false">IF(A5493="","",INDEX(P_Svc,F5493))</f>
        <v>Standard</v>
      </c>
      <c r="H5493" s="41" t="str">
        <f aca="false">IF(A5493="","",INDEX(P_Zone,F5493))</f>
        <v>South</v>
      </c>
      <c r="I5493" s="41" t="n">
        <f aca="false">IF(A5493="","",IF(D5493="Delivered",IF(B5493&lt;=INDEX(P_Due,F5493),1,0),0))</f>
        <v>0</v>
      </c>
    </row>
    <row r="5494" customFormat="false" ht="15" hidden="false" customHeight="false" outlineLevel="0" collapsed="false">
      <c r="A5494" s="37" t="n">
        <v>1004847</v>
      </c>
      <c r="B5494" s="38" t="n">
        <v>46296</v>
      </c>
      <c r="C5494" s="39" t="n">
        <v>1</v>
      </c>
      <c r="D5494" s="39" t="s">
        <v>26</v>
      </c>
      <c r="E5494" s="39"/>
      <c r="F5494" s="41" t="n">
        <f aca="false">IF(A5494="","",MATCH(A5494,P_ID,1))</f>
        <v>4847</v>
      </c>
      <c r="G5494" s="41" t="str">
        <f aca="false">IF(A5494="","",INDEX(P_Svc,F5494))</f>
        <v>Standard</v>
      </c>
      <c r="H5494" s="41" t="str">
        <f aca="false">IF(A5494="","",INDEX(P_Zone,F5494))</f>
        <v>North</v>
      </c>
      <c r="I5494" s="41" t="n">
        <f aca="false">IF(A5494="","",IF(D5494="Delivered",IF(B5494&lt;=INDEX(P_Due,F5494),1,0),0))</f>
        <v>1</v>
      </c>
    </row>
    <row r="5495" customFormat="false" ht="15" hidden="false" customHeight="false" outlineLevel="0" collapsed="false">
      <c r="A5495" s="37" t="n">
        <v>1004849</v>
      </c>
      <c r="B5495" s="38" t="n">
        <v>46296</v>
      </c>
      <c r="C5495" s="39" t="n">
        <v>1</v>
      </c>
      <c r="D5495" s="39" t="s">
        <v>79</v>
      </c>
      <c r="E5495" s="39" t="s">
        <v>32</v>
      </c>
      <c r="F5495" s="41" t="n">
        <f aca="false">IF(A5495="","",MATCH(A5495,P_ID,1))</f>
        <v>4849</v>
      </c>
      <c r="G5495" s="41" t="str">
        <f aca="false">IF(A5495="","",INDEX(P_Svc,F5495))</f>
        <v>Standard</v>
      </c>
      <c r="H5495" s="41" t="str">
        <f aca="false">IF(A5495="","",INDEX(P_Zone,F5495))</f>
        <v>Central</v>
      </c>
      <c r="I5495" s="41" t="n">
        <f aca="false">IF(A5495="","",IF(D5495="Delivered",IF(B5495&lt;=INDEX(P_Due,F5495),1,0),0))</f>
        <v>0</v>
      </c>
    </row>
    <row r="5496" customFormat="false" ht="15" hidden="false" customHeight="false" outlineLevel="0" collapsed="false">
      <c r="A5496" s="37" t="n">
        <v>1004853</v>
      </c>
      <c r="B5496" s="38" t="n">
        <v>46296</v>
      </c>
      <c r="C5496" s="39" t="n">
        <v>1</v>
      </c>
      <c r="D5496" s="39" t="s">
        <v>26</v>
      </c>
      <c r="E5496" s="39"/>
      <c r="F5496" s="41" t="n">
        <f aca="false">IF(A5496="","",MATCH(A5496,P_ID,1))</f>
        <v>4853</v>
      </c>
      <c r="G5496" s="41" t="str">
        <f aca="false">IF(A5496="","",INDEX(P_Svc,F5496))</f>
        <v>Standard</v>
      </c>
      <c r="H5496" s="41" t="str">
        <f aca="false">IF(A5496="","",INDEX(P_Zone,F5496))</f>
        <v>South</v>
      </c>
      <c r="I5496" s="41" t="n">
        <f aca="false">IF(A5496="","",IF(D5496="Delivered",IF(B5496&lt;=INDEX(P_Due,F5496),1,0),0))</f>
        <v>1</v>
      </c>
    </row>
    <row r="5497" customFormat="false" ht="15" hidden="false" customHeight="false" outlineLevel="0" collapsed="false">
      <c r="A5497" s="37" t="n">
        <v>1004854</v>
      </c>
      <c r="B5497" s="38" t="n">
        <v>46296</v>
      </c>
      <c r="C5497" s="39" t="n">
        <v>1</v>
      </c>
      <c r="D5497" s="39" t="s">
        <v>26</v>
      </c>
      <c r="E5497" s="39"/>
      <c r="F5497" s="41" t="n">
        <f aca="false">IF(A5497="","",MATCH(A5497,P_ID,1))</f>
        <v>4854</v>
      </c>
      <c r="G5497" s="41" t="str">
        <f aca="false">IF(A5497="","",INDEX(P_Svc,F5497))</f>
        <v>Standard</v>
      </c>
      <c r="H5497" s="41" t="str">
        <f aca="false">IF(A5497="","",INDEX(P_Zone,F5497))</f>
        <v>East</v>
      </c>
      <c r="I5497" s="41" t="n">
        <f aca="false">IF(A5497="","",IF(D5497="Delivered",IF(B5497&lt;=INDEX(P_Due,F5497),1,0),0))</f>
        <v>1</v>
      </c>
    </row>
    <row r="5498" customFormat="false" ht="15" hidden="false" customHeight="false" outlineLevel="0" collapsed="false">
      <c r="A5498" s="37" t="n">
        <v>1004855</v>
      </c>
      <c r="B5498" s="38" t="n">
        <v>46296</v>
      </c>
      <c r="C5498" s="39" t="n">
        <v>1</v>
      </c>
      <c r="D5498" s="39" t="s">
        <v>26</v>
      </c>
      <c r="E5498" s="39"/>
      <c r="F5498" s="41" t="n">
        <f aca="false">IF(A5498="","",MATCH(A5498,P_ID,1))</f>
        <v>4855</v>
      </c>
      <c r="G5498" s="41" t="str">
        <f aca="false">IF(A5498="","",INDEX(P_Svc,F5498))</f>
        <v>Standard</v>
      </c>
      <c r="H5498" s="41" t="str">
        <f aca="false">IF(A5498="","",INDEX(P_Zone,F5498))</f>
        <v>South</v>
      </c>
      <c r="I5498" s="41" t="n">
        <f aca="false">IF(A5498="","",IF(D5498="Delivered",IF(B5498&lt;=INDEX(P_Due,F5498),1,0),0))</f>
        <v>1</v>
      </c>
    </row>
    <row r="5499" customFormat="false" ht="15" hidden="false" customHeight="false" outlineLevel="0" collapsed="false">
      <c r="A5499" s="37" t="n">
        <v>1004856</v>
      </c>
      <c r="B5499" s="38" t="n">
        <v>46296</v>
      </c>
      <c r="C5499" s="39" t="n">
        <v>1</v>
      </c>
      <c r="D5499" s="39" t="s">
        <v>26</v>
      </c>
      <c r="E5499" s="39"/>
      <c r="F5499" s="41" t="n">
        <f aca="false">IF(A5499="","",MATCH(A5499,P_ID,1))</f>
        <v>4856</v>
      </c>
      <c r="G5499" s="41" t="str">
        <f aca="false">IF(A5499="","",INDEX(P_Svc,F5499))</f>
        <v>Economy</v>
      </c>
      <c r="H5499" s="41" t="str">
        <f aca="false">IF(A5499="","",INDEX(P_Zone,F5499))</f>
        <v>West</v>
      </c>
      <c r="I5499" s="41" t="n">
        <f aca="false">IF(A5499="","",IF(D5499="Delivered",IF(B5499&lt;=INDEX(P_Due,F5499),1,0),0))</f>
        <v>1</v>
      </c>
    </row>
    <row r="5500" customFormat="false" ht="15" hidden="false" customHeight="false" outlineLevel="0" collapsed="false">
      <c r="A5500" s="37" t="n">
        <v>1004857</v>
      </c>
      <c r="B5500" s="38" t="n">
        <v>46296</v>
      </c>
      <c r="C5500" s="39" t="n">
        <v>1</v>
      </c>
      <c r="D5500" s="39" t="s">
        <v>26</v>
      </c>
      <c r="E5500" s="39"/>
      <c r="F5500" s="41" t="n">
        <f aca="false">IF(A5500="","",MATCH(A5500,P_ID,1))</f>
        <v>4857</v>
      </c>
      <c r="G5500" s="41" t="str">
        <f aca="false">IF(A5500="","",INDEX(P_Svc,F5500))</f>
        <v>Standard</v>
      </c>
      <c r="H5500" s="41" t="str">
        <f aca="false">IF(A5500="","",INDEX(P_Zone,F5500))</f>
        <v>East</v>
      </c>
      <c r="I5500" s="41" t="n">
        <f aca="false">IF(A5500="","",IF(D5500="Delivered",IF(B5500&lt;=INDEX(P_Due,F5500),1,0),0))</f>
        <v>1</v>
      </c>
    </row>
    <row r="5501" customFormat="false" ht="15" hidden="false" customHeight="false" outlineLevel="0" collapsed="false">
      <c r="A5501" s="37" t="n">
        <v>1004858</v>
      </c>
      <c r="B5501" s="38" t="n">
        <v>46296</v>
      </c>
      <c r="C5501" s="39" t="n">
        <v>1</v>
      </c>
      <c r="D5501" s="39" t="s">
        <v>26</v>
      </c>
      <c r="E5501" s="39"/>
      <c r="F5501" s="41" t="n">
        <f aca="false">IF(A5501="","",MATCH(A5501,P_ID,1))</f>
        <v>4858</v>
      </c>
      <c r="G5501" s="41" t="str">
        <f aca="false">IF(A5501="","",INDEX(P_Svc,F5501))</f>
        <v>Standard</v>
      </c>
      <c r="H5501" s="41" t="str">
        <f aca="false">IF(A5501="","",INDEX(P_Zone,F5501))</f>
        <v>East</v>
      </c>
      <c r="I5501" s="41" t="n">
        <f aca="false">IF(A5501="","",IF(D5501="Delivered",IF(B5501&lt;=INDEX(P_Due,F5501),1,0),0))</f>
        <v>1</v>
      </c>
    </row>
    <row r="5502" customFormat="false" ht="15" hidden="false" customHeight="false" outlineLevel="0" collapsed="false">
      <c r="A5502" s="37" t="n">
        <v>1004859</v>
      </c>
      <c r="B5502" s="38" t="n">
        <v>46296</v>
      </c>
      <c r="C5502" s="39" t="n">
        <v>1</v>
      </c>
      <c r="D5502" s="39" t="s">
        <v>26</v>
      </c>
      <c r="E5502" s="39"/>
      <c r="F5502" s="41" t="n">
        <f aca="false">IF(A5502="","",MATCH(A5502,P_ID,1))</f>
        <v>4859</v>
      </c>
      <c r="G5502" s="41" t="str">
        <f aca="false">IF(A5502="","",INDEX(P_Svc,F5502))</f>
        <v>Standard</v>
      </c>
      <c r="H5502" s="41" t="str">
        <f aca="false">IF(A5502="","",INDEX(P_Zone,F5502))</f>
        <v>North</v>
      </c>
      <c r="I5502" s="41" t="n">
        <f aca="false">IF(A5502="","",IF(D5502="Delivered",IF(B5502&lt;=INDEX(P_Due,F5502),1,0),0))</f>
        <v>1</v>
      </c>
    </row>
    <row r="5503" customFormat="false" ht="15" hidden="false" customHeight="false" outlineLevel="0" collapsed="false">
      <c r="A5503" s="37" t="n">
        <v>1004860</v>
      </c>
      <c r="B5503" s="38" t="n">
        <v>46296</v>
      </c>
      <c r="C5503" s="39" t="n">
        <v>1</v>
      </c>
      <c r="D5503" s="39" t="s">
        <v>26</v>
      </c>
      <c r="E5503" s="39"/>
      <c r="F5503" s="41" t="n">
        <f aca="false">IF(A5503="","",MATCH(A5503,P_ID,1))</f>
        <v>4860</v>
      </c>
      <c r="G5503" s="41" t="str">
        <f aca="false">IF(A5503="","",INDEX(P_Svc,F5503))</f>
        <v>Standard</v>
      </c>
      <c r="H5503" s="41" t="str">
        <f aca="false">IF(A5503="","",INDEX(P_Zone,F5503))</f>
        <v>East</v>
      </c>
      <c r="I5503" s="41" t="n">
        <f aca="false">IF(A5503="","",IF(D5503="Delivered",IF(B5503&lt;=INDEX(P_Due,F5503),1,0),0))</f>
        <v>1</v>
      </c>
    </row>
    <row r="5504" customFormat="false" ht="15" hidden="false" customHeight="false" outlineLevel="0" collapsed="false">
      <c r="A5504" s="37" t="n">
        <v>1004862</v>
      </c>
      <c r="B5504" s="38" t="n">
        <v>46296</v>
      </c>
      <c r="C5504" s="39" t="n">
        <v>1</v>
      </c>
      <c r="D5504" s="39" t="s">
        <v>26</v>
      </c>
      <c r="E5504" s="39"/>
      <c r="F5504" s="41" t="n">
        <f aca="false">IF(A5504="","",MATCH(A5504,P_ID,1))</f>
        <v>4862</v>
      </c>
      <c r="G5504" s="41" t="str">
        <f aca="false">IF(A5504="","",INDEX(P_Svc,F5504))</f>
        <v>Standard</v>
      </c>
      <c r="H5504" s="41" t="str">
        <f aca="false">IF(A5504="","",INDEX(P_Zone,F5504))</f>
        <v>North</v>
      </c>
      <c r="I5504" s="41" t="n">
        <f aca="false">IF(A5504="","",IF(D5504="Delivered",IF(B5504&lt;=INDEX(P_Due,F5504),1,0),0))</f>
        <v>1</v>
      </c>
    </row>
    <row r="5505" customFormat="false" ht="15" hidden="false" customHeight="false" outlineLevel="0" collapsed="false">
      <c r="A5505" s="37" t="n">
        <v>1004863</v>
      </c>
      <c r="B5505" s="38" t="n">
        <v>46296</v>
      </c>
      <c r="C5505" s="39" t="n">
        <v>1</v>
      </c>
      <c r="D5505" s="39" t="s">
        <v>26</v>
      </c>
      <c r="E5505" s="39"/>
      <c r="F5505" s="41" t="n">
        <f aca="false">IF(A5505="","",MATCH(A5505,P_ID,1))</f>
        <v>4863</v>
      </c>
      <c r="G5505" s="41" t="str">
        <f aca="false">IF(A5505="","",INDEX(P_Svc,F5505))</f>
        <v>Economy</v>
      </c>
      <c r="H5505" s="41" t="str">
        <f aca="false">IF(A5505="","",INDEX(P_Zone,F5505))</f>
        <v>East</v>
      </c>
      <c r="I5505" s="41" t="n">
        <f aca="false">IF(A5505="","",IF(D5505="Delivered",IF(B5505&lt;=INDEX(P_Due,F5505),1,0),0))</f>
        <v>1</v>
      </c>
    </row>
    <row r="5506" customFormat="false" ht="15" hidden="false" customHeight="false" outlineLevel="0" collapsed="false">
      <c r="A5506" s="37" t="n">
        <v>1004864</v>
      </c>
      <c r="B5506" s="38" t="n">
        <v>46296</v>
      </c>
      <c r="C5506" s="39" t="n">
        <v>1</v>
      </c>
      <c r="D5506" s="39" t="s">
        <v>26</v>
      </c>
      <c r="E5506" s="39"/>
      <c r="F5506" s="41" t="n">
        <f aca="false">IF(A5506="","",MATCH(A5506,P_ID,1))</f>
        <v>4864</v>
      </c>
      <c r="G5506" s="41" t="str">
        <f aca="false">IF(A5506="","",INDEX(P_Svc,F5506))</f>
        <v>Economy</v>
      </c>
      <c r="H5506" s="41" t="str">
        <f aca="false">IF(A5506="","",INDEX(P_Zone,F5506))</f>
        <v>North</v>
      </c>
      <c r="I5506" s="41" t="n">
        <f aca="false">IF(A5506="","",IF(D5506="Delivered",IF(B5506&lt;=INDEX(P_Due,F5506),1,0),0))</f>
        <v>1</v>
      </c>
    </row>
    <row r="5507" customFormat="false" ht="15" hidden="false" customHeight="false" outlineLevel="0" collapsed="false">
      <c r="A5507" s="37" t="n">
        <v>1004865</v>
      </c>
      <c r="B5507" s="38" t="n">
        <v>46296</v>
      </c>
      <c r="C5507" s="39" t="n">
        <v>1</v>
      </c>
      <c r="D5507" s="39" t="s">
        <v>26</v>
      </c>
      <c r="E5507" s="39"/>
      <c r="F5507" s="41" t="n">
        <f aca="false">IF(A5507="","",MATCH(A5507,P_ID,1))</f>
        <v>4865</v>
      </c>
      <c r="G5507" s="41" t="str">
        <f aca="false">IF(A5507="","",INDEX(P_Svc,F5507))</f>
        <v>Standard</v>
      </c>
      <c r="H5507" s="41" t="str">
        <f aca="false">IF(A5507="","",INDEX(P_Zone,F5507))</f>
        <v>East</v>
      </c>
      <c r="I5507" s="41" t="n">
        <f aca="false">IF(A5507="","",IF(D5507="Delivered",IF(B5507&lt;=INDEX(P_Due,F5507),1,0),0))</f>
        <v>1</v>
      </c>
    </row>
    <row r="5508" customFormat="false" ht="15" hidden="false" customHeight="false" outlineLevel="0" collapsed="false">
      <c r="A5508" s="37" t="n">
        <v>1004866</v>
      </c>
      <c r="B5508" s="38" t="n">
        <v>46296</v>
      </c>
      <c r="C5508" s="39" t="n">
        <v>0</v>
      </c>
      <c r="D5508" s="39" t="s">
        <v>80</v>
      </c>
      <c r="E5508" s="39" t="s">
        <v>40</v>
      </c>
      <c r="F5508" s="41" t="n">
        <f aca="false">IF(A5508="","",MATCH(A5508,P_ID,1))</f>
        <v>4866</v>
      </c>
      <c r="G5508" s="41" t="str">
        <f aca="false">IF(A5508="","",INDEX(P_Svc,F5508))</f>
        <v>Economy</v>
      </c>
      <c r="H5508" s="41" t="str">
        <f aca="false">IF(A5508="","",INDEX(P_Zone,F5508))</f>
        <v>South</v>
      </c>
      <c r="I5508" s="41" t="n">
        <f aca="false">IF(A5508="","",IF(D5508="Delivered",IF(B5508&lt;=INDEX(P_Due,F5508),1,0),0))</f>
        <v>0</v>
      </c>
    </row>
    <row r="5509" customFormat="false" ht="15" hidden="false" customHeight="false" outlineLevel="0" collapsed="false">
      <c r="A5509" s="37" t="n">
        <v>1004867</v>
      </c>
      <c r="B5509" s="38" t="n">
        <v>46296</v>
      </c>
      <c r="C5509" s="39" t="n">
        <v>1</v>
      </c>
      <c r="D5509" s="39" t="s">
        <v>26</v>
      </c>
      <c r="E5509" s="39"/>
      <c r="F5509" s="41" t="n">
        <f aca="false">IF(A5509="","",MATCH(A5509,P_ID,1))</f>
        <v>4867</v>
      </c>
      <c r="G5509" s="41" t="str">
        <f aca="false">IF(A5509="","",INDEX(P_Svc,F5509))</f>
        <v>Standard</v>
      </c>
      <c r="H5509" s="41" t="str">
        <f aca="false">IF(A5509="","",INDEX(P_Zone,F5509))</f>
        <v>Central</v>
      </c>
      <c r="I5509" s="41" t="n">
        <f aca="false">IF(A5509="","",IF(D5509="Delivered",IF(B5509&lt;=INDEX(P_Due,F5509),1,0),0))</f>
        <v>1</v>
      </c>
    </row>
    <row r="5510" customFormat="false" ht="15" hidden="false" customHeight="false" outlineLevel="0" collapsed="false">
      <c r="A5510" s="37" t="n">
        <v>1004868</v>
      </c>
      <c r="B5510" s="38" t="n">
        <v>46296</v>
      </c>
      <c r="C5510" s="39" t="n">
        <v>1</v>
      </c>
      <c r="D5510" s="39" t="s">
        <v>26</v>
      </c>
      <c r="E5510" s="39"/>
      <c r="F5510" s="41" t="n">
        <f aca="false">IF(A5510="","",MATCH(A5510,P_ID,1))</f>
        <v>4868</v>
      </c>
      <c r="G5510" s="41" t="str">
        <f aca="false">IF(A5510="","",INDEX(P_Svc,F5510))</f>
        <v>Standard</v>
      </c>
      <c r="H5510" s="41" t="str">
        <f aca="false">IF(A5510="","",INDEX(P_Zone,F5510))</f>
        <v>East</v>
      </c>
      <c r="I5510" s="41" t="n">
        <f aca="false">IF(A5510="","",IF(D5510="Delivered",IF(B5510&lt;=INDEX(P_Due,F5510),1,0),0))</f>
        <v>1</v>
      </c>
    </row>
    <row r="5511" customFormat="false" ht="15" hidden="false" customHeight="false" outlineLevel="0" collapsed="false">
      <c r="A5511" s="37" t="n">
        <v>1004870</v>
      </c>
      <c r="B5511" s="38" t="n">
        <v>46296</v>
      </c>
      <c r="C5511" s="39" t="n">
        <v>1</v>
      </c>
      <c r="D5511" s="39" t="s">
        <v>26</v>
      </c>
      <c r="E5511" s="39"/>
      <c r="F5511" s="41" t="n">
        <f aca="false">IF(A5511="","",MATCH(A5511,P_ID,1))</f>
        <v>4870</v>
      </c>
      <c r="G5511" s="41" t="str">
        <f aca="false">IF(A5511="","",INDEX(P_Svc,F5511))</f>
        <v>Standard</v>
      </c>
      <c r="H5511" s="41" t="str">
        <f aca="false">IF(A5511="","",INDEX(P_Zone,F5511))</f>
        <v>East</v>
      </c>
      <c r="I5511" s="41" t="n">
        <f aca="false">IF(A5511="","",IF(D5511="Delivered",IF(B5511&lt;=INDEX(P_Due,F5511),1,0),0))</f>
        <v>1</v>
      </c>
    </row>
    <row r="5512" customFormat="false" ht="15" hidden="false" customHeight="false" outlineLevel="0" collapsed="false">
      <c r="A5512" s="37" t="n">
        <v>1004872</v>
      </c>
      <c r="B5512" s="38" t="n">
        <v>46296</v>
      </c>
      <c r="C5512" s="39" t="n">
        <v>1</v>
      </c>
      <c r="D5512" s="39" t="s">
        <v>26</v>
      </c>
      <c r="E5512" s="39"/>
      <c r="F5512" s="41" t="n">
        <f aca="false">IF(A5512="","",MATCH(A5512,P_ID,1))</f>
        <v>4872</v>
      </c>
      <c r="G5512" s="41" t="str">
        <f aca="false">IF(A5512="","",INDEX(P_Svc,F5512))</f>
        <v>Standard</v>
      </c>
      <c r="H5512" s="41" t="str">
        <f aca="false">IF(A5512="","",INDEX(P_Zone,F5512))</f>
        <v>North</v>
      </c>
      <c r="I5512" s="41" t="n">
        <f aca="false">IF(A5512="","",IF(D5512="Delivered",IF(B5512&lt;=INDEX(P_Due,F5512),1,0),0))</f>
        <v>1</v>
      </c>
    </row>
    <row r="5513" customFormat="false" ht="15" hidden="false" customHeight="false" outlineLevel="0" collapsed="false">
      <c r="A5513" s="37" t="n">
        <v>1004874</v>
      </c>
      <c r="B5513" s="38" t="n">
        <v>46296</v>
      </c>
      <c r="C5513" s="39" t="n">
        <v>1</v>
      </c>
      <c r="D5513" s="39" t="s">
        <v>26</v>
      </c>
      <c r="E5513" s="39"/>
      <c r="F5513" s="41" t="n">
        <f aca="false">IF(A5513="","",MATCH(A5513,P_ID,1))</f>
        <v>4874</v>
      </c>
      <c r="G5513" s="41" t="str">
        <f aca="false">IF(A5513="","",INDEX(P_Svc,F5513))</f>
        <v>Standard</v>
      </c>
      <c r="H5513" s="41" t="str">
        <f aca="false">IF(A5513="","",INDEX(P_Zone,F5513))</f>
        <v>North</v>
      </c>
      <c r="I5513" s="41" t="n">
        <f aca="false">IF(A5513="","",IF(D5513="Delivered",IF(B5513&lt;=INDEX(P_Due,F5513),1,0),0))</f>
        <v>1</v>
      </c>
    </row>
    <row r="5514" customFormat="false" ht="15" hidden="false" customHeight="false" outlineLevel="0" collapsed="false">
      <c r="A5514" s="37" t="n">
        <v>1004877</v>
      </c>
      <c r="B5514" s="38" t="n">
        <v>46296</v>
      </c>
      <c r="C5514" s="39" t="n">
        <v>1</v>
      </c>
      <c r="D5514" s="39" t="s">
        <v>26</v>
      </c>
      <c r="E5514" s="39"/>
      <c r="F5514" s="41" t="n">
        <f aca="false">IF(A5514="","",MATCH(A5514,P_ID,1))</f>
        <v>4877</v>
      </c>
      <c r="G5514" s="41" t="str">
        <f aca="false">IF(A5514="","",INDEX(P_Svc,F5514))</f>
        <v>Standard</v>
      </c>
      <c r="H5514" s="41" t="str">
        <f aca="false">IF(A5514="","",INDEX(P_Zone,F5514))</f>
        <v>South</v>
      </c>
      <c r="I5514" s="41" t="n">
        <f aca="false">IF(A5514="","",IF(D5514="Delivered",IF(B5514&lt;=INDEX(P_Due,F5514),1,0),0))</f>
        <v>1</v>
      </c>
    </row>
    <row r="5515" customFormat="false" ht="15" hidden="false" customHeight="false" outlineLevel="0" collapsed="false">
      <c r="A5515" s="37" t="n">
        <v>1004878</v>
      </c>
      <c r="B5515" s="38" t="n">
        <v>46296</v>
      </c>
      <c r="C5515" s="39" t="n">
        <v>1</v>
      </c>
      <c r="D5515" s="39" t="s">
        <v>26</v>
      </c>
      <c r="E5515" s="39"/>
      <c r="F5515" s="41" t="n">
        <f aca="false">IF(A5515="","",MATCH(A5515,P_ID,1))</f>
        <v>4878</v>
      </c>
      <c r="G5515" s="41" t="str">
        <f aca="false">IF(A5515="","",INDEX(P_Svc,F5515))</f>
        <v>Standard</v>
      </c>
      <c r="H5515" s="41" t="str">
        <f aca="false">IF(A5515="","",INDEX(P_Zone,F5515))</f>
        <v>East</v>
      </c>
      <c r="I5515" s="41" t="n">
        <f aca="false">IF(A5515="","",IF(D5515="Delivered",IF(B5515&lt;=INDEX(P_Due,F5515),1,0),0))</f>
        <v>1</v>
      </c>
    </row>
    <row r="5516" customFormat="false" ht="15" hidden="false" customHeight="false" outlineLevel="0" collapsed="false">
      <c r="A5516" s="37" t="n">
        <v>1004879</v>
      </c>
      <c r="B5516" s="38" t="n">
        <v>46296</v>
      </c>
      <c r="C5516" s="39" t="n">
        <v>1</v>
      </c>
      <c r="D5516" s="39" t="s">
        <v>79</v>
      </c>
      <c r="E5516" s="39" t="s">
        <v>36</v>
      </c>
      <c r="F5516" s="41" t="n">
        <f aca="false">IF(A5516="","",MATCH(A5516,P_ID,1))</f>
        <v>4879</v>
      </c>
      <c r="G5516" s="41" t="str">
        <f aca="false">IF(A5516="","",INDEX(P_Svc,F5516))</f>
        <v>Standard</v>
      </c>
      <c r="H5516" s="41" t="str">
        <f aca="false">IF(A5516="","",INDEX(P_Zone,F5516))</f>
        <v>North</v>
      </c>
      <c r="I5516" s="41" t="n">
        <f aca="false">IF(A5516="","",IF(D5516="Delivered",IF(B5516&lt;=INDEX(P_Due,F5516),1,0),0))</f>
        <v>0</v>
      </c>
    </row>
    <row r="5517" customFormat="false" ht="15" hidden="false" customHeight="false" outlineLevel="0" collapsed="false">
      <c r="A5517" s="37" t="n">
        <v>1004880</v>
      </c>
      <c r="B5517" s="38" t="n">
        <v>46296</v>
      </c>
      <c r="C5517" s="39" t="n">
        <v>1</v>
      </c>
      <c r="D5517" s="39" t="s">
        <v>26</v>
      </c>
      <c r="E5517" s="39"/>
      <c r="F5517" s="41" t="n">
        <f aca="false">IF(A5517="","",MATCH(A5517,P_ID,1))</f>
        <v>4880</v>
      </c>
      <c r="G5517" s="41" t="str">
        <f aca="false">IF(A5517="","",INDEX(P_Svc,F5517))</f>
        <v>Economy</v>
      </c>
      <c r="H5517" s="41" t="str">
        <f aca="false">IF(A5517="","",INDEX(P_Zone,F5517))</f>
        <v>South</v>
      </c>
      <c r="I5517" s="41" t="n">
        <f aca="false">IF(A5517="","",IF(D5517="Delivered",IF(B5517&lt;=INDEX(P_Due,F5517),1,0),0))</f>
        <v>1</v>
      </c>
    </row>
    <row r="5518" customFormat="false" ht="15" hidden="false" customHeight="false" outlineLevel="0" collapsed="false">
      <c r="A5518" s="37" t="n">
        <v>1004881</v>
      </c>
      <c r="B5518" s="38" t="n">
        <v>46296</v>
      </c>
      <c r="C5518" s="39" t="n">
        <v>1</v>
      </c>
      <c r="D5518" s="39" t="s">
        <v>26</v>
      </c>
      <c r="E5518" s="39"/>
      <c r="F5518" s="41" t="n">
        <f aca="false">IF(A5518="","",MATCH(A5518,P_ID,1))</f>
        <v>4881</v>
      </c>
      <c r="G5518" s="41" t="str">
        <f aca="false">IF(A5518="","",INDEX(P_Svc,F5518))</f>
        <v>Economy</v>
      </c>
      <c r="H5518" s="41" t="str">
        <f aca="false">IF(A5518="","",INDEX(P_Zone,F5518))</f>
        <v>North</v>
      </c>
      <c r="I5518" s="41" t="n">
        <f aca="false">IF(A5518="","",IF(D5518="Delivered",IF(B5518&lt;=INDEX(P_Due,F5518),1,0),0))</f>
        <v>1</v>
      </c>
    </row>
    <row r="5519" customFormat="false" ht="15" hidden="false" customHeight="false" outlineLevel="0" collapsed="false">
      <c r="A5519" s="37" t="n">
        <v>1004882</v>
      </c>
      <c r="B5519" s="38" t="n">
        <v>46296</v>
      </c>
      <c r="C5519" s="39" t="n">
        <v>1</v>
      </c>
      <c r="D5519" s="39" t="s">
        <v>26</v>
      </c>
      <c r="E5519" s="39"/>
      <c r="F5519" s="41" t="n">
        <f aca="false">IF(A5519="","",MATCH(A5519,P_ID,1))</f>
        <v>4882</v>
      </c>
      <c r="G5519" s="41" t="str">
        <f aca="false">IF(A5519="","",INDEX(P_Svc,F5519))</f>
        <v>Standard</v>
      </c>
      <c r="H5519" s="41" t="str">
        <f aca="false">IF(A5519="","",INDEX(P_Zone,F5519))</f>
        <v>Central</v>
      </c>
      <c r="I5519" s="41" t="n">
        <f aca="false">IF(A5519="","",IF(D5519="Delivered",IF(B5519&lt;=INDEX(P_Due,F5519),1,0),0))</f>
        <v>1</v>
      </c>
    </row>
    <row r="5520" customFormat="false" ht="15" hidden="false" customHeight="false" outlineLevel="0" collapsed="false">
      <c r="A5520" s="37" t="n">
        <v>1004885</v>
      </c>
      <c r="B5520" s="38" t="n">
        <v>46296</v>
      </c>
      <c r="C5520" s="39" t="n">
        <v>1</v>
      </c>
      <c r="D5520" s="39" t="s">
        <v>26</v>
      </c>
      <c r="E5520" s="39"/>
      <c r="F5520" s="41" t="n">
        <f aca="false">IF(A5520="","",MATCH(A5520,P_ID,1))</f>
        <v>4885</v>
      </c>
      <c r="G5520" s="41" t="str">
        <f aca="false">IF(A5520="","",INDEX(P_Svc,F5520))</f>
        <v>Standard</v>
      </c>
      <c r="H5520" s="41" t="str">
        <f aca="false">IF(A5520="","",INDEX(P_Zone,F5520))</f>
        <v>North</v>
      </c>
      <c r="I5520" s="41" t="n">
        <f aca="false">IF(A5520="","",IF(D5520="Delivered",IF(B5520&lt;=INDEX(P_Due,F5520),1,0),0))</f>
        <v>1</v>
      </c>
    </row>
    <row r="5521" customFormat="false" ht="15" hidden="false" customHeight="false" outlineLevel="0" collapsed="false">
      <c r="A5521" s="37" t="n">
        <v>1004887</v>
      </c>
      <c r="B5521" s="38" t="n">
        <v>46296</v>
      </c>
      <c r="C5521" s="39" t="n">
        <v>1</v>
      </c>
      <c r="D5521" s="39" t="s">
        <v>26</v>
      </c>
      <c r="E5521" s="39"/>
      <c r="F5521" s="41" t="n">
        <f aca="false">IF(A5521="","",MATCH(A5521,P_ID,1))</f>
        <v>4887</v>
      </c>
      <c r="G5521" s="41" t="str">
        <f aca="false">IF(A5521="","",INDEX(P_Svc,F5521))</f>
        <v>Standard</v>
      </c>
      <c r="H5521" s="41" t="str">
        <f aca="false">IF(A5521="","",INDEX(P_Zone,F5521))</f>
        <v>Central</v>
      </c>
      <c r="I5521" s="41" t="n">
        <f aca="false">IF(A5521="","",IF(D5521="Delivered",IF(B5521&lt;=INDEX(P_Due,F5521),1,0),0))</f>
        <v>1</v>
      </c>
    </row>
    <row r="5522" customFormat="false" ht="15" hidden="false" customHeight="false" outlineLevel="0" collapsed="false">
      <c r="A5522" s="37" t="n">
        <v>1004888</v>
      </c>
      <c r="B5522" s="38" t="n">
        <v>46296</v>
      </c>
      <c r="C5522" s="39" t="n">
        <v>1</v>
      </c>
      <c r="D5522" s="39" t="s">
        <v>26</v>
      </c>
      <c r="E5522" s="39"/>
      <c r="F5522" s="41" t="n">
        <f aca="false">IF(A5522="","",MATCH(A5522,P_ID,1))</f>
        <v>4888</v>
      </c>
      <c r="G5522" s="41" t="str">
        <f aca="false">IF(A5522="","",INDEX(P_Svc,F5522))</f>
        <v>Standard</v>
      </c>
      <c r="H5522" s="41" t="str">
        <f aca="false">IF(A5522="","",INDEX(P_Zone,F5522))</f>
        <v>Central</v>
      </c>
      <c r="I5522" s="41" t="n">
        <f aca="false">IF(A5522="","",IF(D5522="Delivered",IF(B5522&lt;=INDEX(P_Due,F5522),1,0),0))</f>
        <v>1</v>
      </c>
    </row>
    <row r="5523" customFormat="false" ht="15" hidden="false" customHeight="false" outlineLevel="0" collapsed="false">
      <c r="A5523" s="37" t="n">
        <v>1004889</v>
      </c>
      <c r="B5523" s="38" t="n">
        <v>46296</v>
      </c>
      <c r="C5523" s="39" t="n">
        <v>1</v>
      </c>
      <c r="D5523" s="39" t="s">
        <v>26</v>
      </c>
      <c r="E5523" s="39"/>
      <c r="F5523" s="41" t="n">
        <f aca="false">IF(A5523="","",MATCH(A5523,P_ID,1))</f>
        <v>4889</v>
      </c>
      <c r="G5523" s="41" t="str">
        <f aca="false">IF(A5523="","",INDEX(P_Svc,F5523))</f>
        <v>Standard</v>
      </c>
      <c r="H5523" s="41" t="str">
        <f aca="false">IF(A5523="","",INDEX(P_Zone,F5523))</f>
        <v>East</v>
      </c>
      <c r="I5523" s="41" t="n">
        <f aca="false">IF(A5523="","",IF(D5523="Delivered",IF(B5523&lt;=INDEX(P_Due,F5523),1,0),0))</f>
        <v>1</v>
      </c>
    </row>
    <row r="5524" customFormat="false" ht="15" hidden="false" customHeight="false" outlineLevel="0" collapsed="false">
      <c r="A5524" s="37" t="n">
        <v>1004891</v>
      </c>
      <c r="B5524" s="38" t="n">
        <v>46296</v>
      </c>
      <c r="C5524" s="39" t="n">
        <v>1</v>
      </c>
      <c r="D5524" s="39" t="s">
        <v>26</v>
      </c>
      <c r="E5524" s="39"/>
      <c r="F5524" s="41" t="n">
        <f aca="false">IF(A5524="","",MATCH(A5524,P_ID,1))</f>
        <v>4891</v>
      </c>
      <c r="G5524" s="41" t="str">
        <f aca="false">IF(A5524="","",INDEX(P_Svc,F5524))</f>
        <v>Economy</v>
      </c>
      <c r="H5524" s="41" t="str">
        <f aca="false">IF(A5524="","",INDEX(P_Zone,F5524))</f>
        <v>Central</v>
      </c>
      <c r="I5524" s="41" t="n">
        <f aca="false">IF(A5524="","",IF(D5524="Delivered",IF(B5524&lt;=INDEX(P_Due,F5524),1,0),0))</f>
        <v>1</v>
      </c>
    </row>
    <row r="5525" customFormat="false" ht="15" hidden="false" customHeight="false" outlineLevel="0" collapsed="false">
      <c r="A5525" s="37" t="n">
        <v>1004892</v>
      </c>
      <c r="B5525" s="38" t="n">
        <v>46296</v>
      </c>
      <c r="C5525" s="39" t="n">
        <v>1</v>
      </c>
      <c r="D5525" s="39" t="s">
        <v>26</v>
      </c>
      <c r="E5525" s="39"/>
      <c r="F5525" s="41" t="n">
        <f aca="false">IF(A5525="","",MATCH(A5525,P_ID,1))</f>
        <v>4892</v>
      </c>
      <c r="G5525" s="41" t="str">
        <f aca="false">IF(A5525="","",INDEX(P_Svc,F5525))</f>
        <v>Standard</v>
      </c>
      <c r="H5525" s="41" t="str">
        <f aca="false">IF(A5525="","",INDEX(P_Zone,F5525))</f>
        <v>East</v>
      </c>
      <c r="I5525" s="41" t="n">
        <f aca="false">IF(A5525="","",IF(D5525="Delivered",IF(B5525&lt;=INDEX(P_Due,F5525),1,0),0))</f>
        <v>1</v>
      </c>
    </row>
    <row r="5526" customFormat="false" ht="15" hidden="false" customHeight="false" outlineLevel="0" collapsed="false">
      <c r="A5526" s="37" t="n">
        <v>1004893</v>
      </c>
      <c r="B5526" s="38" t="n">
        <v>46296</v>
      </c>
      <c r="C5526" s="39" t="n">
        <v>1</v>
      </c>
      <c r="D5526" s="39" t="s">
        <v>26</v>
      </c>
      <c r="E5526" s="39"/>
      <c r="F5526" s="41" t="n">
        <f aca="false">IF(A5526="","",MATCH(A5526,P_ID,1))</f>
        <v>4893</v>
      </c>
      <c r="G5526" s="41" t="str">
        <f aca="false">IF(A5526="","",INDEX(P_Svc,F5526))</f>
        <v>Economy</v>
      </c>
      <c r="H5526" s="41" t="str">
        <f aca="false">IF(A5526="","",INDEX(P_Zone,F5526))</f>
        <v>Central</v>
      </c>
      <c r="I5526" s="41" t="n">
        <f aca="false">IF(A5526="","",IF(D5526="Delivered",IF(B5526&lt;=INDEX(P_Due,F5526),1,0),0))</f>
        <v>1</v>
      </c>
    </row>
    <row r="5527" customFormat="false" ht="15" hidden="false" customHeight="false" outlineLevel="0" collapsed="false">
      <c r="A5527" s="37" t="n">
        <v>1004895</v>
      </c>
      <c r="B5527" s="38" t="n">
        <v>46296</v>
      </c>
      <c r="C5527" s="39" t="n">
        <v>1</v>
      </c>
      <c r="D5527" s="39" t="s">
        <v>26</v>
      </c>
      <c r="E5527" s="39"/>
      <c r="F5527" s="41" t="n">
        <f aca="false">IF(A5527="","",MATCH(A5527,P_ID,1))</f>
        <v>4895</v>
      </c>
      <c r="G5527" s="41" t="str">
        <f aca="false">IF(A5527="","",INDEX(P_Svc,F5527))</f>
        <v>Standard</v>
      </c>
      <c r="H5527" s="41" t="str">
        <f aca="false">IF(A5527="","",INDEX(P_Zone,F5527))</f>
        <v>East</v>
      </c>
      <c r="I5527" s="41" t="n">
        <f aca="false">IF(A5527="","",IF(D5527="Delivered",IF(B5527&lt;=INDEX(P_Due,F5527),1,0),0))</f>
        <v>1</v>
      </c>
    </row>
    <row r="5528" customFormat="false" ht="15" hidden="false" customHeight="false" outlineLevel="0" collapsed="false">
      <c r="A5528" s="37" t="n">
        <v>1004897</v>
      </c>
      <c r="B5528" s="38" t="n">
        <v>46296</v>
      </c>
      <c r="C5528" s="39" t="n">
        <v>1</v>
      </c>
      <c r="D5528" s="39" t="s">
        <v>26</v>
      </c>
      <c r="E5528" s="39"/>
      <c r="F5528" s="41" t="n">
        <f aca="false">IF(A5528="","",MATCH(A5528,P_ID,1))</f>
        <v>4897</v>
      </c>
      <c r="G5528" s="41" t="str">
        <f aca="false">IF(A5528="","",INDEX(P_Svc,F5528))</f>
        <v>Standard</v>
      </c>
      <c r="H5528" s="41" t="str">
        <f aca="false">IF(A5528="","",INDEX(P_Zone,F5528))</f>
        <v>East</v>
      </c>
      <c r="I5528" s="41" t="n">
        <f aca="false">IF(A5528="","",IF(D5528="Delivered",IF(B5528&lt;=INDEX(P_Due,F5528),1,0),0))</f>
        <v>1</v>
      </c>
    </row>
    <row r="5529" customFormat="false" ht="15" hidden="false" customHeight="false" outlineLevel="0" collapsed="false">
      <c r="A5529" s="37" t="n">
        <v>1004899</v>
      </c>
      <c r="B5529" s="38" t="n">
        <v>46296</v>
      </c>
      <c r="C5529" s="39" t="n">
        <v>1</v>
      </c>
      <c r="D5529" s="39" t="s">
        <v>26</v>
      </c>
      <c r="E5529" s="39"/>
      <c r="F5529" s="41" t="n">
        <f aca="false">IF(A5529="","",MATCH(A5529,P_ID,1))</f>
        <v>4899</v>
      </c>
      <c r="G5529" s="41" t="str">
        <f aca="false">IF(A5529="","",INDEX(P_Svc,F5529))</f>
        <v>Standard</v>
      </c>
      <c r="H5529" s="41" t="str">
        <f aca="false">IF(A5529="","",INDEX(P_Zone,F5529))</f>
        <v>North</v>
      </c>
      <c r="I5529" s="41" t="n">
        <f aca="false">IF(A5529="","",IF(D5529="Delivered",IF(B5529&lt;=INDEX(P_Due,F5529),1,0),0))</f>
        <v>1</v>
      </c>
    </row>
    <row r="5530" customFormat="false" ht="15" hidden="false" customHeight="false" outlineLevel="0" collapsed="false">
      <c r="A5530" s="37" t="n">
        <v>1004900</v>
      </c>
      <c r="B5530" s="38" t="n">
        <v>46296</v>
      </c>
      <c r="C5530" s="39" t="n">
        <v>1</v>
      </c>
      <c r="D5530" s="39" t="s">
        <v>26</v>
      </c>
      <c r="E5530" s="39"/>
      <c r="F5530" s="41" t="n">
        <f aca="false">IF(A5530="","",MATCH(A5530,P_ID,1))</f>
        <v>4900</v>
      </c>
      <c r="G5530" s="41" t="str">
        <f aca="false">IF(A5530="","",INDEX(P_Svc,F5530))</f>
        <v>Standard</v>
      </c>
      <c r="H5530" s="41" t="str">
        <f aca="false">IF(A5530="","",INDEX(P_Zone,F5530))</f>
        <v>North</v>
      </c>
      <c r="I5530" s="41" t="n">
        <f aca="false">IF(A5530="","",IF(D5530="Delivered",IF(B5530&lt;=INDEX(P_Due,F5530),1,0),0))</f>
        <v>1</v>
      </c>
    </row>
    <row r="5531" customFormat="false" ht="15" hidden="false" customHeight="false" outlineLevel="0" collapsed="false">
      <c r="A5531" s="37" t="n">
        <v>1004901</v>
      </c>
      <c r="B5531" s="38" t="n">
        <v>46296</v>
      </c>
      <c r="C5531" s="39" t="n">
        <v>1</v>
      </c>
      <c r="D5531" s="39" t="s">
        <v>26</v>
      </c>
      <c r="E5531" s="39"/>
      <c r="F5531" s="41" t="n">
        <f aca="false">IF(A5531="","",MATCH(A5531,P_ID,1))</f>
        <v>4901</v>
      </c>
      <c r="G5531" s="41" t="str">
        <f aca="false">IF(A5531="","",INDEX(P_Svc,F5531))</f>
        <v>Economy</v>
      </c>
      <c r="H5531" s="41" t="str">
        <f aca="false">IF(A5531="","",INDEX(P_Zone,F5531))</f>
        <v>East</v>
      </c>
      <c r="I5531" s="41" t="n">
        <f aca="false">IF(A5531="","",IF(D5531="Delivered",IF(B5531&lt;=INDEX(P_Due,F5531),1,0),0))</f>
        <v>1</v>
      </c>
    </row>
    <row r="5532" customFormat="false" ht="15" hidden="false" customHeight="false" outlineLevel="0" collapsed="false">
      <c r="A5532" s="37" t="n">
        <v>1004902</v>
      </c>
      <c r="B5532" s="38" t="n">
        <v>46296</v>
      </c>
      <c r="C5532" s="39" t="n">
        <v>1</v>
      </c>
      <c r="D5532" s="39" t="s">
        <v>26</v>
      </c>
      <c r="E5532" s="39"/>
      <c r="F5532" s="41" t="n">
        <f aca="false">IF(A5532="","",MATCH(A5532,P_ID,1))</f>
        <v>4902</v>
      </c>
      <c r="G5532" s="41" t="str">
        <f aca="false">IF(A5532="","",INDEX(P_Svc,F5532))</f>
        <v>Standard</v>
      </c>
      <c r="H5532" s="41" t="str">
        <f aca="false">IF(A5532="","",INDEX(P_Zone,F5532))</f>
        <v>Central</v>
      </c>
      <c r="I5532" s="41" t="n">
        <f aca="false">IF(A5532="","",IF(D5532="Delivered",IF(B5532&lt;=INDEX(P_Due,F5532),1,0),0))</f>
        <v>1</v>
      </c>
    </row>
    <row r="5533" customFormat="false" ht="15" hidden="false" customHeight="false" outlineLevel="0" collapsed="false">
      <c r="A5533" s="37" t="n">
        <v>1004903</v>
      </c>
      <c r="B5533" s="38" t="n">
        <v>46296</v>
      </c>
      <c r="C5533" s="39" t="n">
        <v>1</v>
      </c>
      <c r="D5533" s="39" t="s">
        <v>26</v>
      </c>
      <c r="E5533" s="39"/>
      <c r="F5533" s="41" t="n">
        <f aca="false">IF(A5533="","",MATCH(A5533,P_ID,1))</f>
        <v>4903</v>
      </c>
      <c r="G5533" s="41" t="str">
        <f aca="false">IF(A5533="","",INDEX(P_Svc,F5533))</f>
        <v>Standard</v>
      </c>
      <c r="H5533" s="41" t="str">
        <f aca="false">IF(A5533="","",INDEX(P_Zone,F5533))</f>
        <v>Central</v>
      </c>
      <c r="I5533" s="41" t="n">
        <f aca="false">IF(A5533="","",IF(D5533="Delivered",IF(B5533&lt;=INDEX(P_Due,F5533),1,0),0))</f>
        <v>1</v>
      </c>
    </row>
    <row r="5534" customFormat="false" ht="15" hidden="false" customHeight="false" outlineLevel="0" collapsed="false">
      <c r="A5534" s="37" t="n">
        <v>1004904</v>
      </c>
      <c r="B5534" s="38" t="n">
        <v>46296</v>
      </c>
      <c r="C5534" s="39" t="n">
        <v>1</v>
      </c>
      <c r="D5534" s="39" t="s">
        <v>26</v>
      </c>
      <c r="E5534" s="39"/>
      <c r="F5534" s="41" t="n">
        <f aca="false">IF(A5534="","",MATCH(A5534,P_ID,1))</f>
        <v>4904</v>
      </c>
      <c r="G5534" s="41" t="str">
        <f aca="false">IF(A5534="","",INDEX(P_Svc,F5534))</f>
        <v>Standard</v>
      </c>
      <c r="H5534" s="41" t="str">
        <f aca="false">IF(A5534="","",INDEX(P_Zone,F5534))</f>
        <v>South</v>
      </c>
      <c r="I5534" s="41" t="n">
        <f aca="false">IF(A5534="","",IF(D5534="Delivered",IF(B5534&lt;=INDEX(P_Due,F5534),1,0),0))</f>
        <v>1</v>
      </c>
    </row>
    <row r="5535" customFormat="false" ht="15" hidden="false" customHeight="false" outlineLevel="0" collapsed="false">
      <c r="A5535" s="37" t="n">
        <v>1004905</v>
      </c>
      <c r="B5535" s="38" t="n">
        <v>46296</v>
      </c>
      <c r="C5535" s="39" t="n">
        <v>1</v>
      </c>
      <c r="D5535" s="39" t="s">
        <v>26</v>
      </c>
      <c r="E5535" s="39"/>
      <c r="F5535" s="41" t="n">
        <f aca="false">IF(A5535="","",MATCH(A5535,P_ID,1))</f>
        <v>4905</v>
      </c>
      <c r="G5535" s="41" t="str">
        <f aca="false">IF(A5535="","",INDEX(P_Svc,F5535))</f>
        <v>Economy</v>
      </c>
      <c r="H5535" s="41" t="str">
        <f aca="false">IF(A5535="","",INDEX(P_Zone,F5535))</f>
        <v>Central</v>
      </c>
      <c r="I5535" s="41" t="n">
        <f aca="false">IF(A5535="","",IF(D5535="Delivered",IF(B5535&lt;=INDEX(P_Due,F5535),1,0),0))</f>
        <v>1</v>
      </c>
    </row>
    <row r="5536" customFormat="false" ht="15" hidden="false" customHeight="false" outlineLevel="0" collapsed="false">
      <c r="A5536" s="37" t="n">
        <v>1004908</v>
      </c>
      <c r="B5536" s="38" t="n">
        <v>46296</v>
      </c>
      <c r="C5536" s="39" t="n">
        <v>1</v>
      </c>
      <c r="D5536" s="39" t="s">
        <v>79</v>
      </c>
      <c r="E5536" s="39" t="s">
        <v>34</v>
      </c>
      <c r="F5536" s="41" t="n">
        <f aca="false">IF(A5536="","",MATCH(A5536,P_ID,1))</f>
        <v>4908</v>
      </c>
      <c r="G5536" s="41" t="str">
        <f aca="false">IF(A5536="","",INDEX(P_Svc,F5536))</f>
        <v>Standard</v>
      </c>
      <c r="H5536" s="41" t="str">
        <f aca="false">IF(A5536="","",INDEX(P_Zone,F5536))</f>
        <v>North</v>
      </c>
      <c r="I5536" s="41" t="n">
        <f aca="false">IF(A5536="","",IF(D5536="Delivered",IF(B5536&lt;=INDEX(P_Due,F5536),1,0),0))</f>
        <v>0</v>
      </c>
    </row>
    <row r="5537" customFormat="false" ht="15" hidden="false" customHeight="false" outlineLevel="0" collapsed="false">
      <c r="A5537" s="37" t="n">
        <v>1004909</v>
      </c>
      <c r="B5537" s="38" t="n">
        <v>46296</v>
      </c>
      <c r="C5537" s="39" t="n">
        <v>1</v>
      </c>
      <c r="D5537" s="39" t="s">
        <v>26</v>
      </c>
      <c r="E5537" s="39"/>
      <c r="F5537" s="41" t="n">
        <f aca="false">IF(A5537="","",MATCH(A5537,P_ID,1))</f>
        <v>4909</v>
      </c>
      <c r="G5537" s="41" t="str">
        <f aca="false">IF(A5537="","",INDEX(P_Svc,F5537))</f>
        <v>Standard</v>
      </c>
      <c r="H5537" s="41" t="str">
        <f aca="false">IF(A5537="","",INDEX(P_Zone,F5537))</f>
        <v>Central</v>
      </c>
      <c r="I5537" s="41" t="n">
        <f aca="false">IF(A5537="","",IF(D5537="Delivered",IF(B5537&lt;=INDEX(P_Due,F5537),1,0),0))</f>
        <v>1</v>
      </c>
    </row>
    <row r="5538" customFormat="false" ht="15" hidden="false" customHeight="false" outlineLevel="0" collapsed="false">
      <c r="A5538" s="37" t="n">
        <v>1004910</v>
      </c>
      <c r="B5538" s="38" t="n">
        <v>46296</v>
      </c>
      <c r="C5538" s="39" t="n">
        <v>1</v>
      </c>
      <c r="D5538" s="39" t="s">
        <v>26</v>
      </c>
      <c r="E5538" s="39"/>
      <c r="F5538" s="41" t="n">
        <f aca="false">IF(A5538="","",MATCH(A5538,P_ID,1))</f>
        <v>4910</v>
      </c>
      <c r="G5538" s="41" t="str">
        <f aca="false">IF(A5538="","",INDEX(P_Svc,F5538))</f>
        <v>Economy</v>
      </c>
      <c r="H5538" s="41" t="str">
        <f aca="false">IF(A5538="","",INDEX(P_Zone,F5538))</f>
        <v>East</v>
      </c>
      <c r="I5538" s="41" t="n">
        <f aca="false">IF(A5538="","",IF(D5538="Delivered",IF(B5538&lt;=INDEX(P_Due,F5538),1,0),0))</f>
        <v>1</v>
      </c>
    </row>
    <row r="5539" customFormat="false" ht="15" hidden="false" customHeight="false" outlineLevel="0" collapsed="false">
      <c r="A5539" s="37" t="n">
        <v>1004911</v>
      </c>
      <c r="B5539" s="38" t="n">
        <v>46296</v>
      </c>
      <c r="C5539" s="39" t="n">
        <v>1</v>
      </c>
      <c r="D5539" s="39" t="s">
        <v>26</v>
      </c>
      <c r="E5539" s="39"/>
      <c r="F5539" s="41" t="n">
        <f aca="false">IF(A5539="","",MATCH(A5539,P_ID,1))</f>
        <v>4911</v>
      </c>
      <c r="G5539" s="41" t="str">
        <f aca="false">IF(A5539="","",INDEX(P_Svc,F5539))</f>
        <v>Standard</v>
      </c>
      <c r="H5539" s="41" t="str">
        <f aca="false">IF(A5539="","",INDEX(P_Zone,F5539))</f>
        <v>South</v>
      </c>
      <c r="I5539" s="41" t="n">
        <f aca="false">IF(A5539="","",IF(D5539="Delivered",IF(B5539&lt;=INDEX(P_Due,F5539),1,0),0))</f>
        <v>1</v>
      </c>
    </row>
    <row r="5540" customFormat="false" ht="15" hidden="false" customHeight="false" outlineLevel="0" collapsed="false">
      <c r="A5540" s="37" t="n">
        <v>1004912</v>
      </c>
      <c r="B5540" s="38" t="n">
        <v>46296</v>
      </c>
      <c r="C5540" s="39" t="n">
        <v>1</v>
      </c>
      <c r="D5540" s="39" t="s">
        <v>26</v>
      </c>
      <c r="E5540" s="39"/>
      <c r="F5540" s="41" t="n">
        <f aca="false">IF(A5540="","",MATCH(A5540,P_ID,1))</f>
        <v>4912</v>
      </c>
      <c r="G5540" s="41" t="str">
        <f aca="false">IF(A5540="","",INDEX(P_Svc,F5540))</f>
        <v>Standard</v>
      </c>
      <c r="H5540" s="41" t="str">
        <f aca="false">IF(A5540="","",INDEX(P_Zone,F5540))</f>
        <v>Central</v>
      </c>
      <c r="I5540" s="41" t="n">
        <f aca="false">IF(A5540="","",IF(D5540="Delivered",IF(B5540&lt;=INDEX(P_Due,F5540),1,0),0))</f>
        <v>1</v>
      </c>
    </row>
    <row r="5541" customFormat="false" ht="15" hidden="false" customHeight="false" outlineLevel="0" collapsed="false">
      <c r="A5541" s="37" t="n">
        <v>1004914</v>
      </c>
      <c r="B5541" s="38" t="n">
        <v>46296</v>
      </c>
      <c r="C5541" s="39" t="n">
        <v>1</v>
      </c>
      <c r="D5541" s="39" t="s">
        <v>26</v>
      </c>
      <c r="E5541" s="39"/>
      <c r="F5541" s="41" t="n">
        <f aca="false">IF(A5541="","",MATCH(A5541,P_ID,1))</f>
        <v>4914</v>
      </c>
      <c r="G5541" s="41" t="str">
        <f aca="false">IF(A5541="","",INDEX(P_Svc,F5541))</f>
        <v>Standard</v>
      </c>
      <c r="H5541" s="41" t="str">
        <f aca="false">IF(A5541="","",INDEX(P_Zone,F5541))</f>
        <v>West</v>
      </c>
      <c r="I5541" s="41" t="n">
        <f aca="false">IF(A5541="","",IF(D5541="Delivered",IF(B5541&lt;=INDEX(P_Due,F5541),1,0),0))</f>
        <v>1</v>
      </c>
    </row>
    <row r="5542" customFormat="false" ht="15" hidden="false" customHeight="false" outlineLevel="0" collapsed="false">
      <c r="A5542" s="37" t="n">
        <v>1004915</v>
      </c>
      <c r="B5542" s="38" t="n">
        <v>46296</v>
      </c>
      <c r="C5542" s="39" t="n">
        <v>1</v>
      </c>
      <c r="D5542" s="39" t="s">
        <v>26</v>
      </c>
      <c r="E5542" s="39"/>
      <c r="F5542" s="41" t="n">
        <f aca="false">IF(A5542="","",MATCH(A5542,P_ID,1))</f>
        <v>4915</v>
      </c>
      <c r="G5542" s="41" t="str">
        <f aca="false">IF(A5542="","",INDEX(P_Svc,F5542))</f>
        <v>Economy</v>
      </c>
      <c r="H5542" s="41" t="str">
        <f aca="false">IF(A5542="","",INDEX(P_Zone,F5542))</f>
        <v>South</v>
      </c>
      <c r="I5542" s="41" t="n">
        <f aca="false">IF(A5542="","",IF(D5542="Delivered",IF(B5542&lt;=INDEX(P_Due,F5542),1,0),0))</f>
        <v>1</v>
      </c>
    </row>
    <row r="5543" customFormat="false" ht="15" hidden="false" customHeight="false" outlineLevel="0" collapsed="false">
      <c r="A5543" s="37" t="n">
        <v>1004918</v>
      </c>
      <c r="B5543" s="38" t="n">
        <v>46296</v>
      </c>
      <c r="C5543" s="39" t="n">
        <v>1</v>
      </c>
      <c r="D5543" s="39" t="s">
        <v>26</v>
      </c>
      <c r="E5543" s="39"/>
      <c r="F5543" s="41" t="n">
        <f aca="false">IF(A5543="","",MATCH(A5543,P_ID,1))</f>
        <v>4918</v>
      </c>
      <c r="G5543" s="41" t="str">
        <f aca="false">IF(A5543="","",INDEX(P_Svc,F5543))</f>
        <v>Standard</v>
      </c>
      <c r="H5543" s="41" t="str">
        <f aca="false">IF(A5543="","",INDEX(P_Zone,F5543))</f>
        <v>East</v>
      </c>
      <c r="I5543" s="41" t="n">
        <f aca="false">IF(A5543="","",IF(D5543="Delivered",IF(B5543&lt;=INDEX(P_Due,F5543),1,0),0))</f>
        <v>1</v>
      </c>
    </row>
    <row r="5544" customFormat="false" ht="15" hidden="false" customHeight="false" outlineLevel="0" collapsed="false">
      <c r="A5544" s="37" t="n">
        <v>1004919</v>
      </c>
      <c r="B5544" s="38" t="n">
        <v>46296</v>
      </c>
      <c r="C5544" s="39" t="n">
        <v>1</v>
      </c>
      <c r="D5544" s="39" t="s">
        <v>26</v>
      </c>
      <c r="E5544" s="39"/>
      <c r="F5544" s="41" t="n">
        <f aca="false">IF(A5544="","",MATCH(A5544,P_ID,1))</f>
        <v>4919</v>
      </c>
      <c r="G5544" s="41" t="str">
        <f aca="false">IF(A5544="","",INDEX(P_Svc,F5544))</f>
        <v>Economy</v>
      </c>
      <c r="H5544" s="41" t="str">
        <f aca="false">IF(A5544="","",INDEX(P_Zone,F5544))</f>
        <v>North</v>
      </c>
      <c r="I5544" s="41" t="n">
        <f aca="false">IF(A5544="","",IF(D5544="Delivered",IF(B5544&lt;=INDEX(P_Due,F5544),1,0),0))</f>
        <v>1</v>
      </c>
    </row>
    <row r="5545" customFormat="false" ht="15" hidden="false" customHeight="false" outlineLevel="0" collapsed="false">
      <c r="A5545" s="37" t="n">
        <v>1004920</v>
      </c>
      <c r="B5545" s="38" t="n">
        <v>46296</v>
      </c>
      <c r="C5545" s="39" t="n">
        <v>1</v>
      </c>
      <c r="D5545" s="39" t="s">
        <v>26</v>
      </c>
      <c r="E5545" s="39"/>
      <c r="F5545" s="41" t="n">
        <f aca="false">IF(A5545="","",MATCH(A5545,P_ID,1))</f>
        <v>4920</v>
      </c>
      <c r="G5545" s="41" t="str">
        <f aca="false">IF(A5545="","",INDEX(P_Svc,F5545))</f>
        <v>Economy</v>
      </c>
      <c r="H5545" s="41" t="str">
        <f aca="false">IF(A5545="","",INDEX(P_Zone,F5545))</f>
        <v>East</v>
      </c>
      <c r="I5545" s="41" t="n">
        <f aca="false">IF(A5545="","",IF(D5545="Delivered",IF(B5545&lt;=INDEX(P_Due,F5545),1,0),0))</f>
        <v>1</v>
      </c>
    </row>
    <row r="5546" customFormat="false" ht="15" hidden="false" customHeight="false" outlineLevel="0" collapsed="false">
      <c r="A5546" s="37" t="n">
        <v>1004921</v>
      </c>
      <c r="B5546" s="38" t="n">
        <v>46296</v>
      </c>
      <c r="C5546" s="39" t="n">
        <v>1</v>
      </c>
      <c r="D5546" s="39" t="s">
        <v>26</v>
      </c>
      <c r="E5546" s="39"/>
      <c r="F5546" s="41" t="n">
        <f aca="false">IF(A5546="","",MATCH(A5546,P_ID,1))</f>
        <v>4921</v>
      </c>
      <c r="G5546" s="41" t="str">
        <f aca="false">IF(A5546="","",INDEX(P_Svc,F5546))</f>
        <v>Standard</v>
      </c>
      <c r="H5546" s="41" t="str">
        <f aca="false">IF(A5546="","",INDEX(P_Zone,F5546))</f>
        <v>West</v>
      </c>
      <c r="I5546" s="41" t="n">
        <f aca="false">IF(A5546="","",IF(D5546="Delivered",IF(B5546&lt;=INDEX(P_Due,F5546),1,0),0))</f>
        <v>1</v>
      </c>
    </row>
    <row r="5547" customFormat="false" ht="15" hidden="false" customHeight="false" outlineLevel="0" collapsed="false">
      <c r="A5547" s="37" t="n">
        <v>1004922</v>
      </c>
      <c r="B5547" s="38" t="n">
        <v>46296</v>
      </c>
      <c r="C5547" s="39" t="n">
        <v>1</v>
      </c>
      <c r="D5547" s="39" t="s">
        <v>26</v>
      </c>
      <c r="E5547" s="39"/>
      <c r="F5547" s="41" t="n">
        <f aca="false">IF(A5547="","",MATCH(A5547,P_ID,1))</f>
        <v>4922</v>
      </c>
      <c r="G5547" s="41" t="str">
        <f aca="false">IF(A5547="","",INDEX(P_Svc,F5547))</f>
        <v>Standard</v>
      </c>
      <c r="H5547" s="41" t="str">
        <f aca="false">IF(A5547="","",INDEX(P_Zone,F5547))</f>
        <v>Central</v>
      </c>
      <c r="I5547" s="41" t="n">
        <f aca="false">IF(A5547="","",IF(D5547="Delivered",IF(B5547&lt;=INDEX(P_Due,F5547),1,0),0))</f>
        <v>1</v>
      </c>
    </row>
    <row r="5548" customFormat="false" ht="15" hidden="false" customHeight="false" outlineLevel="0" collapsed="false">
      <c r="A5548" s="37" t="n">
        <v>1004923</v>
      </c>
      <c r="B5548" s="38" t="n">
        <v>46296</v>
      </c>
      <c r="C5548" s="39" t="n">
        <v>1</v>
      </c>
      <c r="D5548" s="39" t="s">
        <v>26</v>
      </c>
      <c r="E5548" s="39"/>
      <c r="F5548" s="41" t="n">
        <f aca="false">IF(A5548="","",MATCH(A5548,P_ID,1))</f>
        <v>4923</v>
      </c>
      <c r="G5548" s="41" t="str">
        <f aca="false">IF(A5548="","",INDEX(P_Svc,F5548))</f>
        <v>Standard</v>
      </c>
      <c r="H5548" s="41" t="str">
        <f aca="false">IF(A5548="","",INDEX(P_Zone,F5548))</f>
        <v>North</v>
      </c>
      <c r="I5548" s="41" t="n">
        <f aca="false">IF(A5548="","",IF(D5548="Delivered",IF(B5548&lt;=INDEX(P_Due,F5548),1,0),0))</f>
        <v>1</v>
      </c>
    </row>
    <row r="5549" customFormat="false" ht="15" hidden="false" customHeight="false" outlineLevel="0" collapsed="false">
      <c r="A5549" s="37" t="n">
        <v>1004924</v>
      </c>
      <c r="B5549" s="38" t="n">
        <v>46296</v>
      </c>
      <c r="C5549" s="39" t="n">
        <v>1</v>
      </c>
      <c r="D5549" s="39" t="s">
        <v>26</v>
      </c>
      <c r="E5549" s="39"/>
      <c r="F5549" s="41" t="n">
        <f aca="false">IF(A5549="","",MATCH(A5549,P_ID,1))</f>
        <v>4924</v>
      </c>
      <c r="G5549" s="41" t="str">
        <f aca="false">IF(A5549="","",INDEX(P_Svc,F5549))</f>
        <v>Standard</v>
      </c>
      <c r="H5549" s="41" t="str">
        <f aca="false">IF(A5549="","",INDEX(P_Zone,F5549))</f>
        <v>Central</v>
      </c>
      <c r="I5549" s="41" t="n">
        <f aca="false">IF(A5549="","",IF(D5549="Delivered",IF(B5549&lt;=INDEX(P_Due,F5549),1,0),0))</f>
        <v>1</v>
      </c>
    </row>
    <row r="5550" customFormat="false" ht="15" hidden="false" customHeight="false" outlineLevel="0" collapsed="false">
      <c r="A5550" s="37" t="n">
        <v>1004926</v>
      </c>
      <c r="B5550" s="38" t="n">
        <v>46296</v>
      </c>
      <c r="C5550" s="39" t="n">
        <v>1</v>
      </c>
      <c r="D5550" s="39" t="s">
        <v>26</v>
      </c>
      <c r="E5550" s="39"/>
      <c r="F5550" s="41" t="n">
        <f aca="false">IF(A5550="","",MATCH(A5550,P_ID,1))</f>
        <v>4926</v>
      </c>
      <c r="G5550" s="41" t="str">
        <f aca="false">IF(A5550="","",INDEX(P_Svc,F5550))</f>
        <v>Standard</v>
      </c>
      <c r="H5550" s="41" t="str">
        <f aca="false">IF(A5550="","",INDEX(P_Zone,F5550))</f>
        <v>North</v>
      </c>
      <c r="I5550" s="41" t="n">
        <f aca="false">IF(A5550="","",IF(D5550="Delivered",IF(B5550&lt;=INDEX(P_Due,F5550),1,0),0))</f>
        <v>1</v>
      </c>
    </row>
    <row r="5551" customFormat="false" ht="15" hidden="false" customHeight="false" outlineLevel="0" collapsed="false">
      <c r="A5551" s="37" t="n">
        <v>1004927</v>
      </c>
      <c r="B5551" s="38" t="n">
        <v>46296</v>
      </c>
      <c r="C5551" s="39" t="n">
        <v>1</v>
      </c>
      <c r="D5551" s="39" t="s">
        <v>26</v>
      </c>
      <c r="E5551" s="39"/>
      <c r="F5551" s="41" t="n">
        <f aca="false">IF(A5551="","",MATCH(A5551,P_ID,1))</f>
        <v>4927</v>
      </c>
      <c r="G5551" s="41" t="str">
        <f aca="false">IF(A5551="","",INDEX(P_Svc,F5551))</f>
        <v>Standard</v>
      </c>
      <c r="H5551" s="41" t="str">
        <f aca="false">IF(A5551="","",INDEX(P_Zone,F5551))</f>
        <v>Central</v>
      </c>
      <c r="I5551" s="41" t="n">
        <f aca="false">IF(A5551="","",IF(D5551="Delivered",IF(B5551&lt;=INDEX(P_Due,F5551),1,0),0))</f>
        <v>1</v>
      </c>
    </row>
    <row r="5552" customFormat="false" ht="15" hidden="false" customHeight="false" outlineLevel="0" collapsed="false">
      <c r="A5552" s="37" t="n">
        <v>1004928</v>
      </c>
      <c r="B5552" s="38" t="n">
        <v>46296</v>
      </c>
      <c r="C5552" s="39" t="n">
        <v>1</v>
      </c>
      <c r="D5552" s="39" t="s">
        <v>26</v>
      </c>
      <c r="E5552" s="39"/>
      <c r="F5552" s="41" t="n">
        <f aca="false">IF(A5552="","",MATCH(A5552,P_ID,1))</f>
        <v>4928</v>
      </c>
      <c r="G5552" s="41" t="str">
        <f aca="false">IF(A5552="","",INDEX(P_Svc,F5552))</f>
        <v>Standard</v>
      </c>
      <c r="H5552" s="41" t="str">
        <f aca="false">IF(A5552="","",INDEX(P_Zone,F5552))</f>
        <v>North</v>
      </c>
      <c r="I5552" s="41" t="n">
        <f aca="false">IF(A5552="","",IF(D5552="Delivered",IF(B5552&lt;=INDEX(P_Due,F5552),1,0),0))</f>
        <v>1</v>
      </c>
    </row>
    <row r="5553" customFormat="false" ht="15" hidden="false" customHeight="false" outlineLevel="0" collapsed="false">
      <c r="A5553" s="37" t="n">
        <v>1004929</v>
      </c>
      <c r="B5553" s="38" t="n">
        <v>46296</v>
      </c>
      <c r="C5553" s="39" t="n">
        <v>1</v>
      </c>
      <c r="D5553" s="39" t="s">
        <v>26</v>
      </c>
      <c r="E5553" s="39"/>
      <c r="F5553" s="41" t="n">
        <f aca="false">IF(A5553="","",MATCH(A5553,P_ID,1))</f>
        <v>4929</v>
      </c>
      <c r="G5553" s="41" t="str">
        <f aca="false">IF(A5553="","",INDEX(P_Svc,F5553))</f>
        <v>Economy</v>
      </c>
      <c r="H5553" s="41" t="str">
        <f aca="false">IF(A5553="","",INDEX(P_Zone,F5553))</f>
        <v>South</v>
      </c>
      <c r="I5553" s="41" t="n">
        <f aca="false">IF(A5553="","",IF(D5553="Delivered",IF(B5553&lt;=INDEX(P_Due,F5553),1,0),0))</f>
        <v>1</v>
      </c>
    </row>
    <row r="5554" customFormat="false" ht="15" hidden="false" customHeight="false" outlineLevel="0" collapsed="false">
      <c r="A5554" s="37" t="n">
        <v>1004930</v>
      </c>
      <c r="B5554" s="38" t="n">
        <v>46296</v>
      </c>
      <c r="C5554" s="39" t="n">
        <v>1</v>
      </c>
      <c r="D5554" s="39" t="s">
        <v>26</v>
      </c>
      <c r="E5554" s="39"/>
      <c r="F5554" s="41" t="n">
        <f aca="false">IF(A5554="","",MATCH(A5554,P_ID,1))</f>
        <v>4930</v>
      </c>
      <c r="G5554" s="41" t="str">
        <f aca="false">IF(A5554="","",INDEX(P_Svc,F5554))</f>
        <v>Economy</v>
      </c>
      <c r="H5554" s="41" t="str">
        <f aca="false">IF(A5554="","",INDEX(P_Zone,F5554))</f>
        <v>North</v>
      </c>
      <c r="I5554" s="41" t="n">
        <f aca="false">IF(A5554="","",IF(D5554="Delivered",IF(B5554&lt;=INDEX(P_Due,F5554),1,0),0))</f>
        <v>1</v>
      </c>
    </row>
    <row r="5555" customFormat="false" ht="15" hidden="false" customHeight="false" outlineLevel="0" collapsed="false">
      <c r="A5555" s="37" t="n">
        <v>1004931</v>
      </c>
      <c r="B5555" s="38" t="n">
        <v>46296</v>
      </c>
      <c r="C5555" s="39" t="n">
        <v>1</v>
      </c>
      <c r="D5555" s="39" t="s">
        <v>26</v>
      </c>
      <c r="E5555" s="39"/>
      <c r="F5555" s="41" t="n">
        <f aca="false">IF(A5555="","",MATCH(A5555,P_ID,1))</f>
        <v>4931</v>
      </c>
      <c r="G5555" s="41" t="str">
        <f aca="false">IF(A5555="","",INDEX(P_Svc,F5555))</f>
        <v>Standard</v>
      </c>
      <c r="H5555" s="41" t="str">
        <f aca="false">IF(A5555="","",INDEX(P_Zone,F5555))</f>
        <v>South</v>
      </c>
      <c r="I5555" s="41" t="n">
        <f aca="false">IF(A5555="","",IF(D5555="Delivered",IF(B5555&lt;=INDEX(P_Due,F5555),1,0),0))</f>
        <v>1</v>
      </c>
    </row>
    <row r="5556" customFormat="false" ht="15" hidden="false" customHeight="false" outlineLevel="0" collapsed="false">
      <c r="A5556" s="37" t="n">
        <v>1004932</v>
      </c>
      <c r="B5556" s="38" t="n">
        <v>46296</v>
      </c>
      <c r="C5556" s="39" t="n">
        <v>1</v>
      </c>
      <c r="D5556" s="39" t="s">
        <v>26</v>
      </c>
      <c r="E5556" s="39"/>
      <c r="F5556" s="41" t="n">
        <f aca="false">IF(A5556="","",MATCH(A5556,P_ID,1))</f>
        <v>4932</v>
      </c>
      <c r="G5556" s="41" t="str">
        <f aca="false">IF(A5556="","",INDEX(P_Svc,F5556))</f>
        <v>Standard</v>
      </c>
      <c r="H5556" s="41" t="str">
        <f aca="false">IF(A5556="","",INDEX(P_Zone,F5556))</f>
        <v>South</v>
      </c>
      <c r="I5556" s="41" t="n">
        <f aca="false">IF(A5556="","",IF(D5556="Delivered",IF(B5556&lt;=INDEX(P_Due,F5556),1,0),0))</f>
        <v>1</v>
      </c>
    </row>
    <row r="5557" customFormat="false" ht="15" hidden="false" customHeight="false" outlineLevel="0" collapsed="false">
      <c r="A5557" s="37" t="n">
        <v>1004933</v>
      </c>
      <c r="B5557" s="38" t="n">
        <v>46296</v>
      </c>
      <c r="C5557" s="39" t="n">
        <v>1</v>
      </c>
      <c r="D5557" s="39" t="s">
        <v>26</v>
      </c>
      <c r="E5557" s="39"/>
      <c r="F5557" s="41" t="n">
        <f aca="false">IF(A5557="","",MATCH(A5557,P_ID,1))</f>
        <v>4933</v>
      </c>
      <c r="G5557" s="41" t="str">
        <f aca="false">IF(A5557="","",INDEX(P_Svc,F5557))</f>
        <v>Standard</v>
      </c>
      <c r="H5557" s="41" t="str">
        <f aca="false">IF(A5557="","",INDEX(P_Zone,F5557))</f>
        <v>West</v>
      </c>
      <c r="I5557" s="41" t="n">
        <f aca="false">IF(A5557="","",IF(D5557="Delivered",IF(B5557&lt;=INDEX(P_Due,F5557),1,0),0))</f>
        <v>1</v>
      </c>
    </row>
    <row r="5558" customFormat="false" ht="15" hidden="false" customHeight="false" outlineLevel="0" collapsed="false">
      <c r="A5558" s="37" t="n">
        <v>1004934</v>
      </c>
      <c r="B5558" s="38" t="n">
        <v>46296</v>
      </c>
      <c r="C5558" s="39" t="n">
        <v>1</v>
      </c>
      <c r="D5558" s="39" t="s">
        <v>79</v>
      </c>
      <c r="E5558" s="39" t="s">
        <v>32</v>
      </c>
      <c r="F5558" s="41" t="n">
        <f aca="false">IF(A5558="","",MATCH(A5558,P_ID,1))</f>
        <v>4934</v>
      </c>
      <c r="G5558" s="41" t="str">
        <f aca="false">IF(A5558="","",INDEX(P_Svc,F5558))</f>
        <v>Standard</v>
      </c>
      <c r="H5558" s="41" t="str">
        <f aca="false">IF(A5558="","",INDEX(P_Zone,F5558))</f>
        <v>West</v>
      </c>
      <c r="I5558" s="41" t="n">
        <f aca="false">IF(A5558="","",IF(D5558="Delivered",IF(B5558&lt;=INDEX(P_Due,F5558),1,0),0))</f>
        <v>0</v>
      </c>
    </row>
    <row r="5559" customFormat="false" ht="15" hidden="false" customHeight="false" outlineLevel="0" collapsed="false">
      <c r="A5559" s="37" t="n">
        <v>1004935</v>
      </c>
      <c r="B5559" s="38" t="n">
        <v>46296</v>
      </c>
      <c r="C5559" s="39" t="n">
        <v>1</v>
      </c>
      <c r="D5559" s="39" t="s">
        <v>26</v>
      </c>
      <c r="E5559" s="39"/>
      <c r="F5559" s="41" t="n">
        <f aca="false">IF(A5559="","",MATCH(A5559,P_ID,1))</f>
        <v>4935</v>
      </c>
      <c r="G5559" s="41" t="str">
        <f aca="false">IF(A5559="","",INDEX(P_Svc,F5559))</f>
        <v>Standard</v>
      </c>
      <c r="H5559" s="41" t="str">
        <f aca="false">IF(A5559="","",INDEX(P_Zone,F5559))</f>
        <v>North</v>
      </c>
      <c r="I5559" s="41" t="n">
        <f aca="false">IF(A5559="","",IF(D5559="Delivered",IF(B5559&lt;=INDEX(P_Due,F5559),1,0),0))</f>
        <v>1</v>
      </c>
    </row>
    <row r="5560" customFormat="false" ht="15" hidden="false" customHeight="false" outlineLevel="0" collapsed="false">
      <c r="A5560" s="37" t="n">
        <v>1004936</v>
      </c>
      <c r="B5560" s="38" t="n">
        <v>46296</v>
      </c>
      <c r="C5560" s="39" t="n">
        <v>1</v>
      </c>
      <c r="D5560" s="39" t="s">
        <v>26</v>
      </c>
      <c r="E5560" s="39"/>
      <c r="F5560" s="41" t="n">
        <f aca="false">IF(A5560="","",MATCH(A5560,P_ID,1))</f>
        <v>4936</v>
      </c>
      <c r="G5560" s="41" t="str">
        <f aca="false">IF(A5560="","",INDEX(P_Svc,F5560))</f>
        <v>Standard</v>
      </c>
      <c r="H5560" s="41" t="str">
        <f aca="false">IF(A5560="","",INDEX(P_Zone,F5560))</f>
        <v>East</v>
      </c>
      <c r="I5560" s="41" t="n">
        <f aca="false">IF(A5560="","",IF(D5560="Delivered",IF(B5560&lt;=INDEX(P_Due,F5560),1,0),0))</f>
        <v>1</v>
      </c>
    </row>
    <row r="5561" customFormat="false" ht="15" hidden="false" customHeight="false" outlineLevel="0" collapsed="false">
      <c r="A5561" s="37" t="n">
        <v>1004937</v>
      </c>
      <c r="B5561" s="38" t="n">
        <v>46296</v>
      </c>
      <c r="C5561" s="39" t="n">
        <v>1</v>
      </c>
      <c r="D5561" s="39" t="s">
        <v>26</v>
      </c>
      <c r="E5561" s="39"/>
      <c r="F5561" s="41" t="n">
        <f aca="false">IF(A5561="","",MATCH(A5561,P_ID,1))</f>
        <v>4937</v>
      </c>
      <c r="G5561" s="41" t="str">
        <f aca="false">IF(A5561="","",INDEX(P_Svc,F5561))</f>
        <v>Standard</v>
      </c>
      <c r="H5561" s="41" t="str">
        <f aca="false">IF(A5561="","",INDEX(P_Zone,F5561))</f>
        <v>North</v>
      </c>
      <c r="I5561" s="41" t="n">
        <f aca="false">IF(A5561="","",IF(D5561="Delivered",IF(B5561&lt;=INDEX(P_Due,F5561),1,0),0))</f>
        <v>1</v>
      </c>
    </row>
    <row r="5562" customFormat="false" ht="15" hidden="false" customHeight="false" outlineLevel="0" collapsed="false">
      <c r="A5562" s="37" t="n">
        <v>1004938</v>
      </c>
      <c r="B5562" s="38" t="n">
        <v>46296</v>
      </c>
      <c r="C5562" s="39" t="n">
        <v>1</v>
      </c>
      <c r="D5562" s="39" t="s">
        <v>26</v>
      </c>
      <c r="E5562" s="39"/>
      <c r="F5562" s="41" t="n">
        <f aca="false">IF(A5562="","",MATCH(A5562,P_ID,1))</f>
        <v>4938</v>
      </c>
      <c r="G5562" s="41" t="str">
        <f aca="false">IF(A5562="","",INDEX(P_Svc,F5562))</f>
        <v>Standard</v>
      </c>
      <c r="H5562" s="41" t="str">
        <f aca="false">IF(A5562="","",INDEX(P_Zone,F5562))</f>
        <v>Central</v>
      </c>
      <c r="I5562" s="41" t="n">
        <f aca="false">IF(A5562="","",IF(D5562="Delivered",IF(B5562&lt;=INDEX(P_Due,F5562),1,0),0))</f>
        <v>1</v>
      </c>
    </row>
    <row r="5563" customFormat="false" ht="15" hidden="false" customHeight="false" outlineLevel="0" collapsed="false">
      <c r="A5563" s="37" t="n">
        <v>1004939</v>
      </c>
      <c r="B5563" s="38" t="n">
        <v>46296</v>
      </c>
      <c r="C5563" s="39" t="n">
        <v>1</v>
      </c>
      <c r="D5563" s="39" t="s">
        <v>26</v>
      </c>
      <c r="E5563" s="39"/>
      <c r="F5563" s="41" t="n">
        <f aca="false">IF(A5563="","",MATCH(A5563,P_ID,1))</f>
        <v>4939</v>
      </c>
      <c r="G5563" s="41" t="str">
        <f aca="false">IF(A5563="","",INDEX(P_Svc,F5563))</f>
        <v>Standard</v>
      </c>
      <c r="H5563" s="41" t="str">
        <f aca="false">IF(A5563="","",INDEX(P_Zone,F5563))</f>
        <v>East</v>
      </c>
      <c r="I5563" s="41" t="n">
        <f aca="false">IF(A5563="","",IF(D5563="Delivered",IF(B5563&lt;=INDEX(P_Due,F5563),1,0),0))</f>
        <v>1</v>
      </c>
    </row>
    <row r="5564" customFormat="false" ht="15" hidden="false" customHeight="false" outlineLevel="0" collapsed="false">
      <c r="A5564" s="37" t="n">
        <v>1004940</v>
      </c>
      <c r="B5564" s="38" t="n">
        <v>46296</v>
      </c>
      <c r="C5564" s="39" t="n">
        <v>1</v>
      </c>
      <c r="D5564" s="39" t="s">
        <v>26</v>
      </c>
      <c r="E5564" s="39"/>
      <c r="F5564" s="41" t="n">
        <f aca="false">IF(A5564="","",MATCH(A5564,P_ID,1))</f>
        <v>4940</v>
      </c>
      <c r="G5564" s="41" t="str">
        <f aca="false">IF(A5564="","",INDEX(P_Svc,F5564))</f>
        <v>Standard</v>
      </c>
      <c r="H5564" s="41" t="str">
        <f aca="false">IF(A5564="","",INDEX(P_Zone,F5564))</f>
        <v>North</v>
      </c>
      <c r="I5564" s="41" t="n">
        <f aca="false">IF(A5564="","",IF(D5564="Delivered",IF(B5564&lt;=INDEX(P_Due,F5564),1,0),0))</f>
        <v>1</v>
      </c>
    </row>
    <row r="5565" customFormat="false" ht="15" hidden="false" customHeight="false" outlineLevel="0" collapsed="false">
      <c r="A5565" s="37" t="n">
        <v>1004941</v>
      </c>
      <c r="B5565" s="38" t="n">
        <v>46296</v>
      </c>
      <c r="C5565" s="39" t="n">
        <v>1</v>
      </c>
      <c r="D5565" s="39" t="s">
        <v>26</v>
      </c>
      <c r="E5565" s="39"/>
      <c r="F5565" s="41" t="n">
        <f aca="false">IF(A5565="","",MATCH(A5565,P_ID,1))</f>
        <v>4941</v>
      </c>
      <c r="G5565" s="41" t="str">
        <f aca="false">IF(A5565="","",INDEX(P_Svc,F5565))</f>
        <v>Economy</v>
      </c>
      <c r="H5565" s="41" t="str">
        <f aca="false">IF(A5565="","",INDEX(P_Zone,F5565))</f>
        <v>East</v>
      </c>
      <c r="I5565" s="41" t="n">
        <f aca="false">IF(A5565="","",IF(D5565="Delivered",IF(B5565&lt;=INDEX(P_Due,F5565),1,0),0))</f>
        <v>1</v>
      </c>
    </row>
    <row r="5566" customFormat="false" ht="15" hidden="false" customHeight="false" outlineLevel="0" collapsed="false">
      <c r="A5566" s="37" t="n">
        <v>1004942</v>
      </c>
      <c r="B5566" s="38" t="n">
        <v>46296</v>
      </c>
      <c r="C5566" s="39" t="n">
        <v>1</v>
      </c>
      <c r="D5566" s="39" t="s">
        <v>26</v>
      </c>
      <c r="E5566" s="39"/>
      <c r="F5566" s="41" t="n">
        <f aca="false">IF(A5566="","",MATCH(A5566,P_ID,1))</f>
        <v>4942</v>
      </c>
      <c r="G5566" s="41" t="str">
        <f aca="false">IF(A5566="","",INDEX(P_Svc,F5566))</f>
        <v>Economy</v>
      </c>
      <c r="H5566" s="41" t="str">
        <f aca="false">IF(A5566="","",INDEX(P_Zone,F5566))</f>
        <v>West</v>
      </c>
      <c r="I5566" s="41" t="n">
        <f aca="false">IF(A5566="","",IF(D5566="Delivered",IF(B5566&lt;=INDEX(P_Due,F5566),1,0),0))</f>
        <v>1</v>
      </c>
    </row>
    <row r="5567" customFormat="false" ht="15" hidden="false" customHeight="false" outlineLevel="0" collapsed="false">
      <c r="A5567" s="37" t="n">
        <v>1004943</v>
      </c>
      <c r="B5567" s="38" t="n">
        <v>46296</v>
      </c>
      <c r="C5567" s="39" t="n">
        <v>1</v>
      </c>
      <c r="D5567" s="39" t="s">
        <v>26</v>
      </c>
      <c r="E5567" s="39"/>
      <c r="F5567" s="41" t="n">
        <f aca="false">IF(A5567="","",MATCH(A5567,P_ID,1))</f>
        <v>4943</v>
      </c>
      <c r="G5567" s="41" t="str">
        <f aca="false">IF(A5567="","",INDEX(P_Svc,F5567))</f>
        <v>Standard</v>
      </c>
      <c r="H5567" s="41" t="str">
        <f aca="false">IF(A5567="","",INDEX(P_Zone,F5567))</f>
        <v>Central</v>
      </c>
      <c r="I5567" s="41" t="n">
        <f aca="false">IF(A5567="","",IF(D5567="Delivered",IF(B5567&lt;=INDEX(P_Due,F5567),1,0),0))</f>
        <v>1</v>
      </c>
    </row>
    <row r="5568" customFormat="false" ht="15" hidden="false" customHeight="false" outlineLevel="0" collapsed="false">
      <c r="A5568" s="37" t="n">
        <v>1004944</v>
      </c>
      <c r="B5568" s="38" t="n">
        <v>46296</v>
      </c>
      <c r="C5568" s="39" t="n">
        <v>1</v>
      </c>
      <c r="D5568" s="39" t="s">
        <v>26</v>
      </c>
      <c r="E5568" s="39"/>
      <c r="F5568" s="41" t="n">
        <f aca="false">IF(A5568="","",MATCH(A5568,P_ID,1))</f>
        <v>4944</v>
      </c>
      <c r="G5568" s="41" t="str">
        <f aca="false">IF(A5568="","",INDEX(P_Svc,F5568))</f>
        <v>Economy</v>
      </c>
      <c r="H5568" s="41" t="str">
        <f aca="false">IF(A5568="","",INDEX(P_Zone,F5568))</f>
        <v>South</v>
      </c>
      <c r="I5568" s="41" t="n">
        <f aca="false">IF(A5568="","",IF(D5568="Delivered",IF(B5568&lt;=INDEX(P_Due,F5568),1,0),0))</f>
        <v>1</v>
      </c>
    </row>
    <row r="5569" customFormat="false" ht="15" hidden="false" customHeight="false" outlineLevel="0" collapsed="false">
      <c r="A5569" s="37" t="n">
        <v>1004945</v>
      </c>
      <c r="B5569" s="38" t="n">
        <v>46296</v>
      </c>
      <c r="C5569" s="39" t="n">
        <v>1</v>
      </c>
      <c r="D5569" s="39" t="s">
        <v>26</v>
      </c>
      <c r="E5569" s="39"/>
      <c r="F5569" s="41" t="n">
        <f aca="false">IF(A5569="","",MATCH(A5569,P_ID,1))</f>
        <v>4945</v>
      </c>
      <c r="G5569" s="41" t="str">
        <f aca="false">IF(A5569="","",INDEX(P_Svc,F5569))</f>
        <v>Economy</v>
      </c>
      <c r="H5569" s="41" t="str">
        <f aca="false">IF(A5569="","",INDEX(P_Zone,F5569))</f>
        <v>South</v>
      </c>
      <c r="I5569" s="41" t="n">
        <f aca="false">IF(A5569="","",IF(D5569="Delivered",IF(B5569&lt;=INDEX(P_Due,F5569),1,0),0))</f>
        <v>1</v>
      </c>
    </row>
    <row r="5570" customFormat="false" ht="15" hidden="false" customHeight="false" outlineLevel="0" collapsed="false">
      <c r="A5570" s="37" t="n">
        <v>1004946</v>
      </c>
      <c r="B5570" s="38" t="n">
        <v>46296</v>
      </c>
      <c r="C5570" s="39" t="n">
        <v>1</v>
      </c>
      <c r="D5570" s="39" t="s">
        <v>26</v>
      </c>
      <c r="E5570" s="39"/>
      <c r="F5570" s="41" t="n">
        <f aca="false">IF(A5570="","",MATCH(A5570,P_ID,1))</f>
        <v>4946</v>
      </c>
      <c r="G5570" s="41" t="str">
        <f aca="false">IF(A5570="","",INDEX(P_Svc,F5570))</f>
        <v>Economy</v>
      </c>
      <c r="H5570" s="41" t="str">
        <f aca="false">IF(A5570="","",INDEX(P_Zone,F5570))</f>
        <v>South</v>
      </c>
      <c r="I5570" s="41" t="n">
        <f aca="false">IF(A5570="","",IF(D5570="Delivered",IF(B5570&lt;=INDEX(P_Due,F5570),1,0),0))</f>
        <v>1</v>
      </c>
    </row>
    <row r="5571" customFormat="false" ht="15" hidden="false" customHeight="false" outlineLevel="0" collapsed="false">
      <c r="A5571" s="37" t="n">
        <v>1004947</v>
      </c>
      <c r="B5571" s="38" t="n">
        <v>46296</v>
      </c>
      <c r="C5571" s="39" t="n">
        <v>1</v>
      </c>
      <c r="D5571" s="39" t="s">
        <v>26</v>
      </c>
      <c r="E5571" s="39"/>
      <c r="F5571" s="41" t="n">
        <f aca="false">IF(A5571="","",MATCH(A5571,P_ID,1))</f>
        <v>4947</v>
      </c>
      <c r="G5571" s="41" t="str">
        <f aca="false">IF(A5571="","",INDEX(P_Svc,F5571))</f>
        <v>Standard</v>
      </c>
      <c r="H5571" s="41" t="str">
        <f aca="false">IF(A5571="","",INDEX(P_Zone,F5571))</f>
        <v>East</v>
      </c>
      <c r="I5571" s="41" t="n">
        <f aca="false">IF(A5571="","",IF(D5571="Delivered",IF(B5571&lt;=INDEX(P_Due,F5571),1,0),0))</f>
        <v>1</v>
      </c>
    </row>
    <row r="5572" customFormat="false" ht="15" hidden="false" customHeight="false" outlineLevel="0" collapsed="false">
      <c r="A5572" s="37" t="n">
        <v>1004948</v>
      </c>
      <c r="B5572" s="38" t="n">
        <v>46296</v>
      </c>
      <c r="C5572" s="39" t="n">
        <v>0</v>
      </c>
      <c r="D5572" s="39" t="s">
        <v>80</v>
      </c>
      <c r="E5572" s="39" t="s">
        <v>40</v>
      </c>
      <c r="F5572" s="41" t="n">
        <f aca="false">IF(A5572="","",MATCH(A5572,P_ID,1))</f>
        <v>4948</v>
      </c>
      <c r="G5572" s="41" t="str">
        <f aca="false">IF(A5572="","",INDEX(P_Svc,F5572))</f>
        <v>Standard</v>
      </c>
      <c r="H5572" s="41" t="str">
        <f aca="false">IF(A5572="","",INDEX(P_Zone,F5572))</f>
        <v>West</v>
      </c>
      <c r="I5572" s="41" t="n">
        <f aca="false">IF(A5572="","",IF(D5572="Delivered",IF(B5572&lt;=INDEX(P_Due,F5572),1,0),0))</f>
        <v>0</v>
      </c>
    </row>
    <row r="5573" customFormat="false" ht="15" hidden="false" customHeight="false" outlineLevel="0" collapsed="false">
      <c r="A5573" s="37" t="n">
        <v>1004949</v>
      </c>
      <c r="B5573" s="38" t="n">
        <v>46296</v>
      </c>
      <c r="C5573" s="39" t="n">
        <v>1</v>
      </c>
      <c r="D5573" s="39" t="s">
        <v>26</v>
      </c>
      <c r="E5573" s="39"/>
      <c r="F5573" s="41" t="n">
        <f aca="false">IF(A5573="","",MATCH(A5573,P_ID,1))</f>
        <v>4949</v>
      </c>
      <c r="G5573" s="41" t="str">
        <f aca="false">IF(A5573="","",INDEX(P_Svc,F5573))</f>
        <v>Standard</v>
      </c>
      <c r="H5573" s="41" t="str">
        <f aca="false">IF(A5573="","",INDEX(P_Zone,F5573))</f>
        <v>West</v>
      </c>
      <c r="I5573" s="41" t="n">
        <f aca="false">IF(A5573="","",IF(D5573="Delivered",IF(B5573&lt;=INDEX(P_Due,F5573),1,0),0))</f>
        <v>1</v>
      </c>
    </row>
    <row r="5574" customFormat="false" ht="15" hidden="false" customHeight="false" outlineLevel="0" collapsed="false">
      <c r="A5574" s="37" t="n">
        <v>1004950</v>
      </c>
      <c r="B5574" s="38" t="n">
        <v>46296</v>
      </c>
      <c r="C5574" s="39" t="n">
        <v>1</v>
      </c>
      <c r="D5574" s="39" t="s">
        <v>26</v>
      </c>
      <c r="E5574" s="39"/>
      <c r="F5574" s="41" t="n">
        <f aca="false">IF(A5574="","",MATCH(A5574,P_ID,1))</f>
        <v>4950</v>
      </c>
      <c r="G5574" s="41" t="str">
        <f aca="false">IF(A5574="","",INDEX(P_Svc,F5574))</f>
        <v>Standard</v>
      </c>
      <c r="H5574" s="41" t="str">
        <f aca="false">IF(A5574="","",INDEX(P_Zone,F5574))</f>
        <v>West</v>
      </c>
      <c r="I5574" s="41" t="n">
        <f aca="false">IF(A5574="","",IF(D5574="Delivered",IF(B5574&lt;=INDEX(P_Due,F5574),1,0),0))</f>
        <v>1</v>
      </c>
    </row>
    <row r="5575" customFormat="false" ht="15" hidden="false" customHeight="false" outlineLevel="0" collapsed="false">
      <c r="A5575" s="37" t="n">
        <v>1004951</v>
      </c>
      <c r="B5575" s="38" t="n">
        <v>46296</v>
      </c>
      <c r="C5575" s="39" t="n">
        <v>1</v>
      </c>
      <c r="D5575" s="39" t="s">
        <v>26</v>
      </c>
      <c r="E5575" s="39"/>
      <c r="F5575" s="41" t="n">
        <f aca="false">IF(A5575="","",MATCH(A5575,P_ID,1))</f>
        <v>4951</v>
      </c>
      <c r="G5575" s="41" t="str">
        <f aca="false">IF(A5575="","",INDEX(P_Svc,F5575))</f>
        <v>Economy</v>
      </c>
      <c r="H5575" s="41" t="str">
        <f aca="false">IF(A5575="","",INDEX(P_Zone,F5575))</f>
        <v>South</v>
      </c>
      <c r="I5575" s="41" t="n">
        <f aca="false">IF(A5575="","",IF(D5575="Delivered",IF(B5575&lt;=INDEX(P_Due,F5575),1,0),0))</f>
        <v>1</v>
      </c>
    </row>
    <row r="5576" customFormat="false" ht="15" hidden="false" customHeight="false" outlineLevel="0" collapsed="false">
      <c r="A5576" s="37" t="n">
        <v>1004953</v>
      </c>
      <c r="B5576" s="38" t="n">
        <v>46296</v>
      </c>
      <c r="C5576" s="39" t="n">
        <v>1</v>
      </c>
      <c r="D5576" s="39" t="s">
        <v>79</v>
      </c>
      <c r="E5576" s="39" t="s">
        <v>38</v>
      </c>
      <c r="F5576" s="41" t="n">
        <f aca="false">IF(A5576="","",MATCH(A5576,P_ID,1))</f>
        <v>4953</v>
      </c>
      <c r="G5576" s="41" t="str">
        <f aca="false">IF(A5576="","",INDEX(P_Svc,F5576))</f>
        <v>Standard</v>
      </c>
      <c r="H5576" s="41" t="str">
        <f aca="false">IF(A5576="","",INDEX(P_Zone,F5576))</f>
        <v>East</v>
      </c>
      <c r="I5576" s="41" t="n">
        <f aca="false">IF(A5576="","",IF(D5576="Delivered",IF(B5576&lt;=INDEX(P_Due,F5576),1,0),0))</f>
        <v>0</v>
      </c>
    </row>
    <row r="5577" customFormat="false" ht="15" hidden="false" customHeight="false" outlineLevel="0" collapsed="false">
      <c r="A5577" s="37" t="n">
        <v>1004954</v>
      </c>
      <c r="B5577" s="38" t="n">
        <v>46296</v>
      </c>
      <c r="C5577" s="39" t="n">
        <v>1</v>
      </c>
      <c r="D5577" s="39" t="s">
        <v>26</v>
      </c>
      <c r="E5577" s="39"/>
      <c r="F5577" s="41" t="n">
        <f aca="false">IF(A5577="","",MATCH(A5577,P_ID,1))</f>
        <v>4954</v>
      </c>
      <c r="G5577" s="41" t="str">
        <f aca="false">IF(A5577="","",INDEX(P_Svc,F5577))</f>
        <v>Economy</v>
      </c>
      <c r="H5577" s="41" t="str">
        <f aca="false">IF(A5577="","",INDEX(P_Zone,F5577))</f>
        <v>North</v>
      </c>
      <c r="I5577" s="41" t="n">
        <f aca="false">IF(A5577="","",IF(D5577="Delivered",IF(B5577&lt;=INDEX(P_Due,F5577),1,0),0))</f>
        <v>1</v>
      </c>
    </row>
    <row r="5578" customFormat="false" ht="15" hidden="false" customHeight="false" outlineLevel="0" collapsed="false">
      <c r="A5578" s="37" t="n">
        <v>1004955</v>
      </c>
      <c r="B5578" s="38" t="n">
        <v>46296</v>
      </c>
      <c r="C5578" s="39" t="n">
        <v>1</v>
      </c>
      <c r="D5578" s="39" t="s">
        <v>26</v>
      </c>
      <c r="E5578" s="39"/>
      <c r="F5578" s="41" t="n">
        <f aca="false">IF(A5578="","",MATCH(A5578,P_ID,1))</f>
        <v>4955</v>
      </c>
      <c r="G5578" s="41" t="str">
        <f aca="false">IF(A5578="","",INDEX(P_Svc,F5578))</f>
        <v>Standard</v>
      </c>
      <c r="H5578" s="41" t="str">
        <f aca="false">IF(A5578="","",INDEX(P_Zone,F5578))</f>
        <v>West</v>
      </c>
      <c r="I5578" s="41" t="n">
        <f aca="false">IF(A5578="","",IF(D5578="Delivered",IF(B5578&lt;=INDEX(P_Due,F5578),1,0),0))</f>
        <v>1</v>
      </c>
    </row>
    <row r="5579" customFormat="false" ht="15" hidden="false" customHeight="false" outlineLevel="0" collapsed="false">
      <c r="A5579" s="37" t="n">
        <v>1004956</v>
      </c>
      <c r="B5579" s="38" t="n">
        <v>46296</v>
      </c>
      <c r="C5579" s="39" t="n">
        <v>1</v>
      </c>
      <c r="D5579" s="39" t="s">
        <v>26</v>
      </c>
      <c r="E5579" s="39"/>
      <c r="F5579" s="41" t="n">
        <f aca="false">IF(A5579="","",MATCH(A5579,P_ID,1))</f>
        <v>4956</v>
      </c>
      <c r="G5579" s="41" t="str">
        <f aca="false">IF(A5579="","",INDEX(P_Svc,F5579))</f>
        <v>Standard</v>
      </c>
      <c r="H5579" s="41" t="str">
        <f aca="false">IF(A5579="","",INDEX(P_Zone,F5579))</f>
        <v>East</v>
      </c>
      <c r="I5579" s="41" t="n">
        <f aca="false">IF(A5579="","",IF(D5579="Delivered",IF(B5579&lt;=INDEX(P_Due,F5579),1,0),0))</f>
        <v>1</v>
      </c>
    </row>
    <row r="5580" customFormat="false" ht="15" hidden="false" customHeight="false" outlineLevel="0" collapsed="false">
      <c r="A5580" s="37" t="n">
        <v>1004957</v>
      </c>
      <c r="B5580" s="38" t="n">
        <v>46296</v>
      </c>
      <c r="C5580" s="39" t="n">
        <v>1</v>
      </c>
      <c r="D5580" s="39" t="s">
        <v>26</v>
      </c>
      <c r="E5580" s="39"/>
      <c r="F5580" s="41" t="n">
        <f aca="false">IF(A5580="","",MATCH(A5580,P_ID,1))</f>
        <v>4957</v>
      </c>
      <c r="G5580" s="41" t="str">
        <f aca="false">IF(A5580="","",INDEX(P_Svc,F5580))</f>
        <v>Economy</v>
      </c>
      <c r="H5580" s="41" t="str">
        <f aca="false">IF(A5580="","",INDEX(P_Zone,F5580))</f>
        <v>East</v>
      </c>
      <c r="I5580" s="41" t="n">
        <f aca="false">IF(A5580="","",IF(D5580="Delivered",IF(B5580&lt;=INDEX(P_Due,F5580),1,0),0))</f>
        <v>1</v>
      </c>
    </row>
    <row r="5581" customFormat="false" ht="15" hidden="false" customHeight="false" outlineLevel="0" collapsed="false">
      <c r="A5581" s="37" t="n">
        <v>1004958</v>
      </c>
      <c r="B5581" s="38" t="n">
        <v>46296</v>
      </c>
      <c r="C5581" s="39" t="n">
        <v>1</v>
      </c>
      <c r="D5581" s="39" t="s">
        <v>26</v>
      </c>
      <c r="E5581" s="39"/>
      <c r="F5581" s="41" t="n">
        <f aca="false">IF(A5581="","",MATCH(A5581,P_ID,1))</f>
        <v>4958</v>
      </c>
      <c r="G5581" s="41" t="str">
        <f aca="false">IF(A5581="","",INDEX(P_Svc,F5581))</f>
        <v>Standard</v>
      </c>
      <c r="H5581" s="41" t="str">
        <f aca="false">IF(A5581="","",INDEX(P_Zone,F5581))</f>
        <v>Central</v>
      </c>
      <c r="I5581" s="41" t="n">
        <f aca="false">IF(A5581="","",IF(D5581="Delivered",IF(B5581&lt;=INDEX(P_Due,F5581),1,0),0))</f>
        <v>1</v>
      </c>
    </row>
    <row r="5582" customFormat="false" ht="15" hidden="false" customHeight="false" outlineLevel="0" collapsed="false">
      <c r="A5582" s="37" t="n">
        <v>1004959</v>
      </c>
      <c r="B5582" s="38" t="n">
        <v>46296</v>
      </c>
      <c r="C5582" s="39" t="n">
        <v>1</v>
      </c>
      <c r="D5582" s="39" t="s">
        <v>26</v>
      </c>
      <c r="E5582" s="39"/>
      <c r="F5582" s="41" t="n">
        <f aca="false">IF(A5582="","",MATCH(A5582,P_ID,1))</f>
        <v>4959</v>
      </c>
      <c r="G5582" s="41" t="str">
        <f aca="false">IF(A5582="","",INDEX(P_Svc,F5582))</f>
        <v>Standard</v>
      </c>
      <c r="H5582" s="41" t="str">
        <f aca="false">IF(A5582="","",INDEX(P_Zone,F5582))</f>
        <v>Central</v>
      </c>
      <c r="I5582" s="41" t="n">
        <f aca="false">IF(A5582="","",IF(D5582="Delivered",IF(B5582&lt;=INDEX(P_Due,F5582),1,0),0))</f>
        <v>1</v>
      </c>
    </row>
    <row r="5583" customFormat="false" ht="15" hidden="false" customHeight="false" outlineLevel="0" collapsed="false">
      <c r="A5583" s="37" t="n">
        <v>1004961</v>
      </c>
      <c r="B5583" s="38" t="n">
        <v>46296</v>
      </c>
      <c r="C5583" s="39" t="n">
        <v>1</v>
      </c>
      <c r="D5583" s="39" t="s">
        <v>26</v>
      </c>
      <c r="E5583" s="39"/>
      <c r="F5583" s="41" t="n">
        <f aca="false">IF(A5583="","",MATCH(A5583,P_ID,1))</f>
        <v>4961</v>
      </c>
      <c r="G5583" s="41" t="str">
        <f aca="false">IF(A5583="","",INDEX(P_Svc,F5583))</f>
        <v>Economy</v>
      </c>
      <c r="H5583" s="41" t="str">
        <f aca="false">IF(A5583="","",INDEX(P_Zone,F5583))</f>
        <v>East</v>
      </c>
      <c r="I5583" s="41" t="n">
        <f aca="false">IF(A5583="","",IF(D5583="Delivered",IF(B5583&lt;=INDEX(P_Due,F5583),1,0),0))</f>
        <v>1</v>
      </c>
    </row>
    <row r="5584" customFormat="false" ht="15" hidden="false" customHeight="false" outlineLevel="0" collapsed="false">
      <c r="A5584" s="37" t="n">
        <v>1004962</v>
      </c>
      <c r="B5584" s="38" t="n">
        <v>46296</v>
      </c>
      <c r="C5584" s="39" t="n">
        <v>1</v>
      </c>
      <c r="D5584" s="39" t="s">
        <v>26</v>
      </c>
      <c r="E5584" s="39"/>
      <c r="F5584" s="41" t="n">
        <f aca="false">IF(A5584="","",MATCH(A5584,P_ID,1))</f>
        <v>4962</v>
      </c>
      <c r="G5584" s="41" t="str">
        <f aca="false">IF(A5584="","",INDEX(P_Svc,F5584))</f>
        <v>Economy</v>
      </c>
      <c r="H5584" s="41" t="str">
        <f aca="false">IF(A5584="","",INDEX(P_Zone,F5584))</f>
        <v>East</v>
      </c>
      <c r="I5584" s="41" t="n">
        <f aca="false">IF(A5584="","",IF(D5584="Delivered",IF(B5584&lt;=INDEX(P_Due,F5584),1,0),0))</f>
        <v>1</v>
      </c>
    </row>
    <row r="5585" customFormat="false" ht="15" hidden="false" customHeight="false" outlineLevel="0" collapsed="false">
      <c r="A5585" s="37" t="n">
        <v>1004963</v>
      </c>
      <c r="B5585" s="38" t="n">
        <v>46296</v>
      </c>
      <c r="C5585" s="39" t="n">
        <v>1</v>
      </c>
      <c r="D5585" s="39" t="s">
        <v>26</v>
      </c>
      <c r="E5585" s="39"/>
      <c r="F5585" s="41" t="n">
        <f aca="false">IF(A5585="","",MATCH(A5585,P_ID,1))</f>
        <v>4963</v>
      </c>
      <c r="G5585" s="41" t="str">
        <f aca="false">IF(A5585="","",INDEX(P_Svc,F5585))</f>
        <v>Economy</v>
      </c>
      <c r="H5585" s="41" t="str">
        <f aca="false">IF(A5585="","",INDEX(P_Zone,F5585))</f>
        <v>North</v>
      </c>
      <c r="I5585" s="41" t="n">
        <f aca="false">IF(A5585="","",IF(D5585="Delivered",IF(B5585&lt;=INDEX(P_Due,F5585),1,0),0))</f>
        <v>1</v>
      </c>
    </row>
    <row r="5586" customFormat="false" ht="15" hidden="false" customHeight="false" outlineLevel="0" collapsed="false">
      <c r="A5586" s="37" t="n">
        <v>1004964</v>
      </c>
      <c r="B5586" s="38" t="n">
        <v>46296</v>
      </c>
      <c r="C5586" s="39" t="n">
        <v>1</v>
      </c>
      <c r="D5586" s="39" t="s">
        <v>26</v>
      </c>
      <c r="E5586" s="39"/>
      <c r="F5586" s="41" t="n">
        <f aca="false">IF(A5586="","",MATCH(A5586,P_ID,1))</f>
        <v>4964</v>
      </c>
      <c r="G5586" s="41" t="str">
        <f aca="false">IF(A5586="","",INDEX(P_Svc,F5586))</f>
        <v>Standard</v>
      </c>
      <c r="H5586" s="41" t="str">
        <f aca="false">IF(A5586="","",INDEX(P_Zone,F5586))</f>
        <v>Central</v>
      </c>
      <c r="I5586" s="41" t="n">
        <f aca="false">IF(A5586="","",IF(D5586="Delivered",IF(B5586&lt;=INDEX(P_Due,F5586),1,0),0))</f>
        <v>1</v>
      </c>
    </row>
    <row r="5587" customFormat="false" ht="15" hidden="false" customHeight="false" outlineLevel="0" collapsed="false">
      <c r="A5587" s="37" t="n">
        <v>1004965</v>
      </c>
      <c r="B5587" s="38" t="n">
        <v>46296</v>
      </c>
      <c r="C5587" s="39" t="n">
        <v>1</v>
      </c>
      <c r="D5587" s="39" t="s">
        <v>26</v>
      </c>
      <c r="E5587" s="39"/>
      <c r="F5587" s="41" t="n">
        <f aca="false">IF(A5587="","",MATCH(A5587,P_ID,1))</f>
        <v>4965</v>
      </c>
      <c r="G5587" s="41" t="str">
        <f aca="false">IF(A5587="","",INDEX(P_Svc,F5587))</f>
        <v>Standard</v>
      </c>
      <c r="H5587" s="41" t="str">
        <f aca="false">IF(A5587="","",INDEX(P_Zone,F5587))</f>
        <v>North</v>
      </c>
      <c r="I5587" s="41" t="n">
        <f aca="false">IF(A5587="","",IF(D5587="Delivered",IF(B5587&lt;=INDEX(P_Due,F5587),1,0),0))</f>
        <v>1</v>
      </c>
    </row>
    <row r="5588" customFormat="false" ht="15" hidden="false" customHeight="false" outlineLevel="0" collapsed="false">
      <c r="A5588" s="37" t="n">
        <v>1004966</v>
      </c>
      <c r="B5588" s="38" t="n">
        <v>46296</v>
      </c>
      <c r="C5588" s="39" t="n">
        <v>1</v>
      </c>
      <c r="D5588" s="39" t="s">
        <v>26</v>
      </c>
      <c r="E5588" s="39"/>
      <c r="F5588" s="41" t="n">
        <f aca="false">IF(A5588="","",MATCH(A5588,P_ID,1))</f>
        <v>4966</v>
      </c>
      <c r="G5588" s="41" t="str">
        <f aca="false">IF(A5588="","",INDEX(P_Svc,F5588))</f>
        <v>Economy</v>
      </c>
      <c r="H5588" s="41" t="str">
        <f aca="false">IF(A5588="","",INDEX(P_Zone,F5588))</f>
        <v>North</v>
      </c>
      <c r="I5588" s="41" t="n">
        <f aca="false">IF(A5588="","",IF(D5588="Delivered",IF(B5588&lt;=INDEX(P_Due,F5588),1,0),0))</f>
        <v>1</v>
      </c>
    </row>
    <row r="5589" customFormat="false" ht="15" hidden="false" customHeight="false" outlineLevel="0" collapsed="false">
      <c r="A5589" s="37" t="n">
        <v>1004967</v>
      </c>
      <c r="B5589" s="38" t="n">
        <v>46296</v>
      </c>
      <c r="C5589" s="39" t="n">
        <v>1</v>
      </c>
      <c r="D5589" s="39" t="s">
        <v>26</v>
      </c>
      <c r="E5589" s="39"/>
      <c r="F5589" s="41" t="n">
        <f aca="false">IF(A5589="","",MATCH(A5589,P_ID,1))</f>
        <v>4967</v>
      </c>
      <c r="G5589" s="41" t="str">
        <f aca="false">IF(A5589="","",INDEX(P_Svc,F5589))</f>
        <v>Standard</v>
      </c>
      <c r="H5589" s="41" t="str">
        <f aca="false">IF(A5589="","",INDEX(P_Zone,F5589))</f>
        <v>North</v>
      </c>
      <c r="I5589" s="41" t="n">
        <f aca="false">IF(A5589="","",IF(D5589="Delivered",IF(B5589&lt;=INDEX(P_Due,F5589),1,0),0))</f>
        <v>1</v>
      </c>
    </row>
    <row r="5590" customFormat="false" ht="15" hidden="false" customHeight="false" outlineLevel="0" collapsed="false">
      <c r="A5590" s="37" t="n">
        <v>1004968</v>
      </c>
      <c r="B5590" s="38" t="n">
        <v>46296</v>
      </c>
      <c r="C5590" s="39" t="n">
        <v>1</v>
      </c>
      <c r="D5590" s="39" t="s">
        <v>26</v>
      </c>
      <c r="E5590" s="39"/>
      <c r="F5590" s="41" t="n">
        <f aca="false">IF(A5590="","",MATCH(A5590,P_ID,1))</f>
        <v>4968</v>
      </c>
      <c r="G5590" s="41" t="str">
        <f aca="false">IF(A5590="","",INDEX(P_Svc,F5590))</f>
        <v>Standard</v>
      </c>
      <c r="H5590" s="41" t="str">
        <f aca="false">IF(A5590="","",INDEX(P_Zone,F5590))</f>
        <v>South</v>
      </c>
      <c r="I5590" s="41" t="n">
        <f aca="false">IF(A5590="","",IF(D5590="Delivered",IF(B5590&lt;=INDEX(P_Due,F5590),1,0),0))</f>
        <v>1</v>
      </c>
    </row>
    <row r="5591" customFormat="false" ht="15" hidden="false" customHeight="false" outlineLevel="0" collapsed="false">
      <c r="A5591" s="37" t="n">
        <v>1004970</v>
      </c>
      <c r="B5591" s="38" t="n">
        <v>46296</v>
      </c>
      <c r="C5591" s="39" t="n">
        <v>1</v>
      </c>
      <c r="D5591" s="39" t="s">
        <v>26</v>
      </c>
      <c r="E5591" s="39"/>
      <c r="F5591" s="41" t="n">
        <f aca="false">IF(A5591="","",MATCH(A5591,P_ID,1))</f>
        <v>4970</v>
      </c>
      <c r="G5591" s="41" t="str">
        <f aca="false">IF(A5591="","",INDEX(P_Svc,F5591))</f>
        <v>Economy</v>
      </c>
      <c r="H5591" s="41" t="str">
        <f aca="false">IF(A5591="","",INDEX(P_Zone,F5591))</f>
        <v>North</v>
      </c>
      <c r="I5591" s="41" t="n">
        <f aca="false">IF(A5591="","",IF(D5591="Delivered",IF(B5591&lt;=INDEX(P_Due,F5591),1,0),0))</f>
        <v>1</v>
      </c>
    </row>
    <row r="5592" customFormat="false" ht="15" hidden="false" customHeight="false" outlineLevel="0" collapsed="false">
      <c r="A5592" s="37" t="n">
        <v>1004971</v>
      </c>
      <c r="B5592" s="38" t="n">
        <v>46296</v>
      </c>
      <c r="C5592" s="39" t="n">
        <v>1</v>
      </c>
      <c r="D5592" s="39" t="s">
        <v>26</v>
      </c>
      <c r="E5592" s="39"/>
      <c r="F5592" s="41" t="n">
        <f aca="false">IF(A5592="","",MATCH(A5592,P_ID,1))</f>
        <v>4971</v>
      </c>
      <c r="G5592" s="41" t="str">
        <f aca="false">IF(A5592="","",INDEX(P_Svc,F5592))</f>
        <v>Standard</v>
      </c>
      <c r="H5592" s="41" t="str">
        <f aca="false">IF(A5592="","",INDEX(P_Zone,F5592))</f>
        <v>East</v>
      </c>
      <c r="I5592" s="41" t="n">
        <f aca="false">IF(A5592="","",IF(D5592="Delivered",IF(B5592&lt;=INDEX(P_Due,F5592),1,0),0))</f>
        <v>1</v>
      </c>
    </row>
    <row r="5593" customFormat="false" ht="15" hidden="false" customHeight="false" outlineLevel="0" collapsed="false">
      <c r="A5593" s="37" t="n">
        <v>1004972</v>
      </c>
      <c r="B5593" s="38" t="n">
        <v>46296</v>
      </c>
      <c r="C5593" s="39" t="n">
        <v>1</v>
      </c>
      <c r="D5593" s="39" t="s">
        <v>26</v>
      </c>
      <c r="E5593" s="39"/>
      <c r="F5593" s="41" t="n">
        <f aca="false">IF(A5593="","",MATCH(A5593,P_ID,1))</f>
        <v>4972</v>
      </c>
      <c r="G5593" s="41" t="str">
        <f aca="false">IF(A5593="","",INDEX(P_Svc,F5593))</f>
        <v>Standard</v>
      </c>
      <c r="H5593" s="41" t="str">
        <f aca="false">IF(A5593="","",INDEX(P_Zone,F5593))</f>
        <v>West</v>
      </c>
      <c r="I5593" s="41" t="n">
        <f aca="false">IF(A5593="","",IF(D5593="Delivered",IF(B5593&lt;=INDEX(P_Due,F5593),1,0),0))</f>
        <v>1</v>
      </c>
    </row>
    <row r="5594" customFormat="false" ht="15" hidden="false" customHeight="false" outlineLevel="0" collapsed="false">
      <c r="A5594" s="37" t="n">
        <v>1004973</v>
      </c>
      <c r="B5594" s="38" t="n">
        <v>46296</v>
      </c>
      <c r="C5594" s="39" t="n">
        <v>1</v>
      </c>
      <c r="D5594" s="39" t="s">
        <v>26</v>
      </c>
      <c r="E5594" s="39"/>
      <c r="F5594" s="41" t="n">
        <f aca="false">IF(A5594="","",MATCH(A5594,P_ID,1))</f>
        <v>4973</v>
      </c>
      <c r="G5594" s="41" t="str">
        <f aca="false">IF(A5594="","",INDEX(P_Svc,F5594))</f>
        <v>Standard</v>
      </c>
      <c r="H5594" s="41" t="str">
        <f aca="false">IF(A5594="","",INDEX(P_Zone,F5594))</f>
        <v>East</v>
      </c>
      <c r="I5594" s="41" t="n">
        <f aca="false">IF(A5594="","",IF(D5594="Delivered",IF(B5594&lt;=INDEX(P_Due,F5594),1,0),0))</f>
        <v>1</v>
      </c>
    </row>
    <row r="5595" customFormat="false" ht="15" hidden="false" customHeight="false" outlineLevel="0" collapsed="false">
      <c r="A5595" s="37" t="n">
        <v>1004974</v>
      </c>
      <c r="B5595" s="38" t="n">
        <v>46296</v>
      </c>
      <c r="C5595" s="39" t="n">
        <v>1</v>
      </c>
      <c r="D5595" s="39" t="s">
        <v>26</v>
      </c>
      <c r="E5595" s="39"/>
      <c r="F5595" s="41" t="n">
        <f aca="false">IF(A5595="","",MATCH(A5595,P_ID,1))</f>
        <v>4974</v>
      </c>
      <c r="G5595" s="41" t="str">
        <f aca="false">IF(A5595="","",INDEX(P_Svc,F5595))</f>
        <v>Standard</v>
      </c>
      <c r="H5595" s="41" t="str">
        <f aca="false">IF(A5595="","",INDEX(P_Zone,F5595))</f>
        <v>North</v>
      </c>
      <c r="I5595" s="41" t="n">
        <f aca="false">IF(A5595="","",IF(D5595="Delivered",IF(B5595&lt;=INDEX(P_Due,F5595),1,0),0))</f>
        <v>1</v>
      </c>
    </row>
    <row r="5596" customFormat="false" ht="15" hidden="false" customHeight="false" outlineLevel="0" collapsed="false">
      <c r="A5596" s="37" t="n">
        <v>1004975</v>
      </c>
      <c r="B5596" s="38" t="n">
        <v>46296</v>
      </c>
      <c r="C5596" s="39" t="n">
        <v>1</v>
      </c>
      <c r="D5596" s="39" t="s">
        <v>26</v>
      </c>
      <c r="E5596" s="39"/>
      <c r="F5596" s="41" t="n">
        <f aca="false">IF(A5596="","",MATCH(A5596,P_ID,1))</f>
        <v>4975</v>
      </c>
      <c r="G5596" s="41" t="str">
        <f aca="false">IF(A5596="","",INDEX(P_Svc,F5596))</f>
        <v>Standard</v>
      </c>
      <c r="H5596" s="41" t="str">
        <f aca="false">IF(A5596="","",INDEX(P_Zone,F5596))</f>
        <v>North</v>
      </c>
      <c r="I5596" s="41" t="n">
        <f aca="false">IF(A5596="","",IF(D5596="Delivered",IF(B5596&lt;=INDEX(P_Due,F5596),1,0),0))</f>
        <v>1</v>
      </c>
    </row>
    <row r="5597" customFormat="false" ht="15" hidden="false" customHeight="false" outlineLevel="0" collapsed="false">
      <c r="A5597" s="37" t="n">
        <v>1004976</v>
      </c>
      <c r="B5597" s="38" t="n">
        <v>46296</v>
      </c>
      <c r="C5597" s="39" t="n">
        <v>1</v>
      </c>
      <c r="D5597" s="39" t="s">
        <v>79</v>
      </c>
      <c r="E5597" s="39" t="s">
        <v>32</v>
      </c>
      <c r="F5597" s="41" t="n">
        <f aca="false">IF(A5597="","",MATCH(A5597,P_ID,1))</f>
        <v>4976</v>
      </c>
      <c r="G5597" s="41" t="str">
        <f aca="false">IF(A5597="","",INDEX(P_Svc,F5597))</f>
        <v>Standard</v>
      </c>
      <c r="H5597" s="41" t="str">
        <f aca="false">IF(A5597="","",INDEX(P_Zone,F5597))</f>
        <v>East</v>
      </c>
      <c r="I5597" s="41" t="n">
        <f aca="false">IF(A5597="","",IF(D5597="Delivered",IF(B5597&lt;=INDEX(P_Due,F5597),1,0),0))</f>
        <v>0</v>
      </c>
    </row>
    <row r="5598" customFormat="false" ht="15" hidden="false" customHeight="false" outlineLevel="0" collapsed="false">
      <c r="A5598" s="37" t="n">
        <v>1004977</v>
      </c>
      <c r="B5598" s="38" t="n">
        <v>46296</v>
      </c>
      <c r="C5598" s="39" t="n">
        <v>1</v>
      </c>
      <c r="D5598" s="39" t="s">
        <v>79</v>
      </c>
      <c r="E5598" s="39" t="s">
        <v>34</v>
      </c>
      <c r="F5598" s="41" t="n">
        <f aca="false">IF(A5598="","",MATCH(A5598,P_ID,1))</f>
        <v>4977</v>
      </c>
      <c r="G5598" s="41" t="str">
        <f aca="false">IF(A5598="","",INDEX(P_Svc,F5598))</f>
        <v>Standard</v>
      </c>
      <c r="H5598" s="41" t="str">
        <f aca="false">IF(A5598="","",INDEX(P_Zone,F5598))</f>
        <v>Central</v>
      </c>
      <c r="I5598" s="41" t="n">
        <f aca="false">IF(A5598="","",IF(D5598="Delivered",IF(B5598&lt;=INDEX(P_Due,F5598),1,0),0))</f>
        <v>0</v>
      </c>
    </row>
    <row r="5599" customFormat="false" ht="15" hidden="false" customHeight="false" outlineLevel="0" collapsed="false">
      <c r="A5599" s="37" t="n">
        <v>1004978</v>
      </c>
      <c r="B5599" s="38" t="n">
        <v>46296</v>
      </c>
      <c r="C5599" s="39" t="n">
        <v>2</v>
      </c>
      <c r="D5599" s="39" t="s">
        <v>26</v>
      </c>
      <c r="E5599" s="39"/>
      <c r="F5599" s="41" t="n">
        <f aca="false">IF(A5599="","",MATCH(A5599,P_ID,1))</f>
        <v>4978</v>
      </c>
      <c r="G5599" s="41" t="str">
        <f aca="false">IF(A5599="","",INDEX(P_Svc,F5599))</f>
        <v>Express</v>
      </c>
      <c r="H5599" s="41" t="str">
        <f aca="false">IF(A5599="","",INDEX(P_Zone,F5599))</f>
        <v>Central</v>
      </c>
      <c r="I5599" s="41" t="n">
        <f aca="false">IF(A5599="","",IF(D5599="Delivered",IF(B5599&lt;=INDEX(P_Due,F5599),1,0),0))</f>
        <v>1</v>
      </c>
    </row>
    <row r="5600" customFormat="false" ht="15" hidden="false" customHeight="false" outlineLevel="0" collapsed="false">
      <c r="A5600" s="37" t="n">
        <v>1004979</v>
      </c>
      <c r="B5600" s="38" t="n">
        <v>46296</v>
      </c>
      <c r="C5600" s="39" t="n">
        <v>1</v>
      </c>
      <c r="D5600" s="39" t="s">
        <v>26</v>
      </c>
      <c r="E5600" s="39"/>
      <c r="F5600" s="41" t="n">
        <f aca="false">IF(A5600="","",MATCH(A5600,P_ID,1))</f>
        <v>4979</v>
      </c>
      <c r="G5600" s="41" t="str">
        <f aca="false">IF(A5600="","",INDEX(P_Svc,F5600))</f>
        <v>Standard</v>
      </c>
      <c r="H5600" s="41" t="str">
        <f aca="false">IF(A5600="","",INDEX(P_Zone,F5600))</f>
        <v>Central</v>
      </c>
      <c r="I5600" s="41" t="n">
        <f aca="false">IF(A5600="","",IF(D5600="Delivered",IF(B5600&lt;=INDEX(P_Due,F5600),1,0),0))</f>
        <v>1</v>
      </c>
    </row>
    <row r="5601" customFormat="false" ht="15" hidden="false" customHeight="false" outlineLevel="0" collapsed="false">
      <c r="A5601" s="37" t="n">
        <v>1004980</v>
      </c>
      <c r="B5601" s="38" t="n">
        <v>46296</v>
      </c>
      <c r="C5601" s="39" t="n">
        <v>1</v>
      </c>
      <c r="D5601" s="39" t="s">
        <v>26</v>
      </c>
      <c r="E5601" s="39"/>
      <c r="F5601" s="41" t="n">
        <f aca="false">IF(A5601="","",MATCH(A5601,P_ID,1))</f>
        <v>4980</v>
      </c>
      <c r="G5601" s="41" t="str">
        <f aca="false">IF(A5601="","",INDEX(P_Svc,F5601))</f>
        <v>Standard</v>
      </c>
      <c r="H5601" s="41" t="str">
        <f aca="false">IF(A5601="","",INDEX(P_Zone,F5601))</f>
        <v>Central</v>
      </c>
      <c r="I5601" s="41" t="n">
        <f aca="false">IF(A5601="","",IF(D5601="Delivered",IF(B5601&lt;=INDEX(P_Due,F5601),1,0),0))</f>
        <v>1</v>
      </c>
    </row>
    <row r="5602" customFormat="false" ht="15" hidden="false" customHeight="false" outlineLevel="0" collapsed="false">
      <c r="A5602" s="37" t="n">
        <v>1004982</v>
      </c>
      <c r="B5602" s="38" t="n">
        <v>46296</v>
      </c>
      <c r="C5602" s="39" t="n">
        <v>1</v>
      </c>
      <c r="D5602" s="39" t="s">
        <v>26</v>
      </c>
      <c r="E5602" s="39"/>
      <c r="F5602" s="41" t="n">
        <f aca="false">IF(A5602="","",MATCH(A5602,P_ID,1))</f>
        <v>4982</v>
      </c>
      <c r="G5602" s="41" t="str">
        <f aca="false">IF(A5602="","",INDEX(P_Svc,F5602))</f>
        <v>Economy</v>
      </c>
      <c r="H5602" s="41" t="str">
        <f aca="false">IF(A5602="","",INDEX(P_Zone,F5602))</f>
        <v>South</v>
      </c>
      <c r="I5602" s="41" t="n">
        <f aca="false">IF(A5602="","",IF(D5602="Delivered",IF(B5602&lt;=INDEX(P_Due,F5602),1,0),0))</f>
        <v>1</v>
      </c>
    </row>
    <row r="5603" customFormat="false" ht="15" hidden="false" customHeight="false" outlineLevel="0" collapsed="false">
      <c r="A5603" s="37" t="n">
        <v>1004983</v>
      </c>
      <c r="B5603" s="38" t="n">
        <v>46296</v>
      </c>
      <c r="C5603" s="39" t="n">
        <v>1</v>
      </c>
      <c r="D5603" s="39" t="s">
        <v>79</v>
      </c>
      <c r="E5603" s="39" t="s">
        <v>32</v>
      </c>
      <c r="F5603" s="41" t="n">
        <f aca="false">IF(A5603="","",MATCH(A5603,P_ID,1))</f>
        <v>4983</v>
      </c>
      <c r="G5603" s="41" t="str">
        <f aca="false">IF(A5603="","",INDEX(P_Svc,F5603))</f>
        <v>Standard</v>
      </c>
      <c r="H5603" s="41" t="str">
        <f aca="false">IF(A5603="","",INDEX(P_Zone,F5603))</f>
        <v>East</v>
      </c>
      <c r="I5603" s="41" t="n">
        <f aca="false">IF(A5603="","",IF(D5603="Delivered",IF(B5603&lt;=INDEX(P_Due,F5603),1,0),0))</f>
        <v>0</v>
      </c>
    </row>
    <row r="5604" customFormat="false" ht="15" hidden="false" customHeight="false" outlineLevel="0" collapsed="false">
      <c r="A5604" s="37" t="n">
        <v>1004984</v>
      </c>
      <c r="B5604" s="38" t="n">
        <v>46296</v>
      </c>
      <c r="C5604" s="39" t="n">
        <v>1</v>
      </c>
      <c r="D5604" s="39" t="s">
        <v>26</v>
      </c>
      <c r="E5604" s="39"/>
      <c r="F5604" s="41" t="n">
        <f aca="false">IF(A5604="","",MATCH(A5604,P_ID,1))</f>
        <v>4984</v>
      </c>
      <c r="G5604" s="41" t="str">
        <f aca="false">IF(A5604="","",INDEX(P_Svc,F5604))</f>
        <v>Standard</v>
      </c>
      <c r="H5604" s="41" t="str">
        <f aca="false">IF(A5604="","",INDEX(P_Zone,F5604))</f>
        <v>West</v>
      </c>
      <c r="I5604" s="41" t="n">
        <f aca="false">IF(A5604="","",IF(D5604="Delivered",IF(B5604&lt;=INDEX(P_Due,F5604),1,0),0))</f>
        <v>1</v>
      </c>
    </row>
    <row r="5605" customFormat="false" ht="15" hidden="false" customHeight="false" outlineLevel="0" collapsed="false">
      <c r="A5605" s="37" t="n">
        <v>1004985</v>
      </c>
      <c r="B5605" s="38" t="n">
        <v>46296</v>
      </c>
      <c r="C5605" s="39" t="n">
        <v>1</v>
      </c>
      <c r="D5605" s="39" t="s">
        <v>26</v>
      </c>
      <c r="E5605" s="39"/>
      <c r="F5605" s="41" t="n">
        <f aca="false">IF(A5605="","",MATCH(A5605,P_ID,1))</f>
        <v>4985</v>
      </c>
      <c r="G5605" s="41" t="str">
        <f aca="false">IF(A5605="","",INDEX(P_Svc,F5605))</f>
        <v>Standard</v>
      </c>
      <c r="H5605" s="41" t="str">
        <f aca="false">IF(A5605="","",INDEX(P_Zone,F5605))</f>
        <v>East</v>
      </c>
      <c r="I5605" s="41" t="n">
        <f aca="false">IF(A5605="","",IF(D5605="Delivered",IF(B5605&lt;=INDEX(P_Due,F5605),1,0),0))</f>
        <v>1</v>
      </c>
    </row>
    <row r="5606" customFormat="false" ht="15" hidden="false" customHeight="false" outlineLevel="0" collapsed="false">
      <c r="A5606" s="37" t="n">
        <v>1004987</v>
      </c>
      <c r="B5606" s="38" t="n">
        <v>46296</v>
      </c>
      <c r="C5606" s="39" t="n">
        <v>1</v>
      </c>
      <c r="D5606" s="39" t="s">
        <v>26</v>
      </c>
      <c r="E5606" s="39"/>
      <c r="F5606" s="41" t="n">
        <f aca="false">IF(A5606="","",MATCH(A5606,P_ID,1))</f>
        <v>4987</v>
      </c>
      <c r="G5606" s="41" t="str">
        <f aca="false">IF(A5606="","",INDEX(P_Svc,F5606))</f>
        <v>Standard</v>
      </c>
      <c r="H5606" s="41" t="str">
        <f aca="false">IF(A5606="","",INDEX(P_Zone,F5606))</f>
        <v>Central</v>
      </c>
      <c r="I5606" s="41" t="n">
        <f aca="false">IF(A5606="","",IF(D5606="Delivered",IF(B5606&lt;=INDEX(P_Due,F5606),1,0),0))</f>
        <v>1</v>
      </c>
    </row>
    <row r="5607" customFormat="false" ht="15" hidden="false" customHeight="false" outlineLevel="0" collapsed="false">
      <c r="A5607" s="37" t="n">
        <v>1004988</v>
      </c>
      <c r="B5607" s="38" t="n">
        <v>46296</v>
      </c>
      <c r="C5607" s="39" t="n">
        <v>1</v>
      </c>
      <c r="D5607" s="39" t="s">
        <v>26</v>
      </c>
      <c r="E5607" s="39"/>
      <c r="F5607" s="41" t="n">
        <f aca="false">IF(A5607="","",MATCH(A5607,P_ID,1))</f>
        <v>4988</v>
      </c>
      <c r="G5607" s="41" t="str">
        <f aca="false">IF(A5607="","",INDEX(P_Svc,F5607))</f>
        <v>Economy</v>
      </c>
      <c r="H5607" s="41" t="str">
        <f aca="false">IF(A5607="","",INDEX(P_Zone,F5607))</f>
        <v>North</v>
      </c>
      <c r="I5607" s="41" t="n">
        <f aca="false">IF(A5607="","",IF(D5607="Delivered",IF(B5607&lt;=INDEX(P_Due,F5607),1,0),0))</f>
        <v>1</v>
      </c>
    </row>
    <row r="5608" customFormat="false" ht="15" hidden="false" customHeight="false" outlineLevel="0" collapsed="false">
      <c r="A5608" s="37" t="n">
        <v>1004989</v>
      </c>
      <c r="B5608" s="38" t="n">
        <v>46296</v>
      </c>
      <c r="C5608" s="39" t="n">
        <v>1</v>
      </c>
      <c r="D5608" s="39" t="s">
        <v>26</v>
      </c>
      <c r="E5608" s="39"/>
      <c r="F5608" s="41" t="n">
        <f aca="false">IF(A5608="","",MATCH(A5608,P_ID,1))</f>
        <v>4989</v>
      </c>
      <c r="G5608" s="41" t="str">
        <f aca="false">IF(A5608="","",INDEX(P_Svc,F5608))</f>
        <v>Standard</v>
      </c>
      <c r="H5608" s="41" t="str">
        <f aca="false">IF(A5608="","",INDEX(P_Zone,F5608))</f>
        <v>West</v>
      </c>
      <c r="I5608" s="41" t="n">
        <f aca="false">IF(A5608="","",IF(D5608="Delivered",IF(B5608&lt;=INDEX(P_Due,F5608),1,0),0))</f>
        <v>1</v>
      </c>
    </row>
    <row r="5609" customFormat="false" ht="15" hidden="false" customHeight="false" outlineLevel="0" collapsed="false">
      <c r="A5609" s="37" t="n">
        <v>1004990</v>
      </c>
      <c r="B5609" s="38" t="n">
        <v>46296</v>
      </c>
      <c r="C5609" s="39" t="n">
        <v>1</v>
      </c>
      <c r="D5609" s="39" t="s">
        <v>26</v>
      </c>
      <c r="E5609" s="39"/>
      <c r="F5609" s="41" t="n">
        <f aca="false">IF(A5609="","",MATCH(A5609,P_ID,1))</f>
        <v>4990</v>
      </c>
      <c r="G5609" s="41" t="str">
        <f aca="false">IF(A5609="","",INDEX(P_Svc,F5609))</f>
        <v>Standard</v>
      </c>
      <c r="H5609" s="41" t="str">
        <f aca="false">IF(A5609="","",INDEX(P_Zone,F5609))</f>
        <v>Central</v>
      </c>
      <c r="I5609" s="41" t="n">
        <f aca="false">IF(A5609="","",IF(D5609="Delivered",IF(B5609&lt;=INDEX(P_Due,F5609),1,0),0))</f>
        <v>1</v>
      </c>
    </row>
    <row r="5610" customFormat="false" ht="15" hidden="false" customHeight="false" outlineLevel="0" collapsed="false">
      <c r="A5610" s="37" t="n">
        <v>1004992</v>
      </c>
      <c r="B5610" s="38" t="n">
        <v>46296</v>
      </c>
      <c r="C5610" s="39" t="n">
        <v>1</v>
      </c>
      <c r="D5610" s="39" t="s">
        <v>26</v>
      </c>
      <c r="E5610" s="39"/>
      <c r="F5610" s="41" t="n">
        <f aca="false">IF(A5610="","",MATCH(A5610,P_ID,1))</f>
        <v>4992</v>
      </c>
      <c r="G5610" s="41" t="str">
        <f aca="false">IF(A5610="","",INDEX(P_Svc,F5610))</f>
        <v>Standard</v>
      </c>
      <c r="H5610" s="41" t="str">
        <f aca="false">IF(A5610="","",INDEX(P_Zone,F5610))</f>
        <v>North</v>
      </c>
      <c r="I5610" s="41" t="n">
        <f aca="false">IF(A5610="","",IF(D5610="Delivered",IF(B5610&lt;=INDEX(P_Due,F5610),1,0),0))</f>
        <v>1</v>
      </c>
    </row>
    <row r="5611" customFormat="false" ht="15" hidden="false" customHeight="false" outlineLevel="0" collapsed="false">
      <c r="A5611" s="37" t="n">
        <v>1004993</v>
      </c>
      <c r="B5611" s="38" t="n">
        <v>46296</v>
      </c>
      <c r="C5611" s="39" t="n">
        <v>1</v>
      </c>
      <c r="D5611" s="39" t="s">
        <v>26</v>
      </c>
      <c r="E5611" s="39"/>
      <c r="F5611" s="41" t="n">
        <f aca="false">IF(A5611="","",MATCH(A5611,P_ID,1))</f>
        <v>4993</v>
      </c>
      <c r="G5611" s="41" t="str">
        <f aca="false">IF(A5611="","",INDEX(P_Svc,F5611))</f>
        <v>Economy</v>
      </c>
      <c r="H5611" s="41" t="str">
        <f aca="false">IF(A5611="","",INDEX(P_Zone,F5611))</f>
        <v>East</v>
      </c>
      <c r="I5611" s="41" t="n">
        <f aca="false">IF(A5611="","",IF(D5611="Delivered",IF(B5611&lt;=INDEX(P_Due,F5611),1,0),0))</f>
        <v>1</v>
      </c>
    </row>
    <row r="5612" customFormat="false" ht="15" hidden="false" customHeight="false" outlineLevel="0" collapsed="false">
      <c r="A5612" s="37" t="n">
        <v>1004994</v>
      </c>
      <c r="B5612" s="38" t="n">
        <v>46296</v>
      </c>
      <c r="C5612" s="39" t="n">
        <v>1</v>
      </c>
      <c r="D5612" s="39" t="s">
        <v>26</v>
      </c>
      <c r="E5612" s="39"/>
      <c r="F5612" s="41" t="n">
        <f aca="false">IF(A5612="","",MATCH(A5612,P_ID,1))</f>
        <v>4994</v>
      </c>
      <c r="G5612" s="41" t="str">
        <f aca="false">IF(A5612="","",INDEX(P_Svc,F5612))</f>
        <v>Standard</v>
      </c>
      <c r="H5612" s="41" t="str">
        <f aca="false">IF(A5612="","",INDEX(P_Zone,F5612))</f>
        <v>East</v>
      </c>
      <c r="I5612" s="41" t="n">
        <f aca="false">IF(A5612="","",IF(D5612="Delivered",IF(B5612&lt;=INDEX(P_Due,F5612),1,0),0))</f>
        <v>1</v>
      </c>
    </row>
    <row r="5613" customFormat="false" ht="15" hidden="false" customHeight="false" outlineLevel="0" collapsed="false">
      <c r="A5613" s="37" t="n">
        <v>1004995</v>
      </c>
      <c r="B5613" s="38" t="n">
        <v>46296</v>
      </c>
      <c r="C5613" s="39" t="n">
        <v>1</v>
      </c>
      <c r="D5613" s="39" t="s">
        <v>26</v>
      </c>
      <c r="E5613" s="39"/>
      <c r="F5613" s="41" t="n">
        <f aca="false">IF(A5613="","",MATCH(A5613,P_ID,1))</f>
        <v>4995</v>
      </c>
      <c r="G5613" s="41" t="str">
        <f aca="false">IF(A5613="","",INDEX(P_Svc,F5613))</f>
        <v>Standard</v>
      </c>
      <c r="H5613" s="41" t="str">
        <f aca="false">IF(A5613="","",INDEX(P_Zone,F5613))</f>
        <v>East</v>
      </c>
      <c r="I5613" s="41" t="n">
        <f aca="false">IF(A5613="","",IF(D5613="Delivered",IF(B5613&lt;=INDEX(P_Due,F5613),1,0),0))</f>
        <v>1</v>
      </c>
    </row>
    <row r="5614" customFormat="false" ht="15" hidden="false" customHeight="false" outlineLevel="0" collapsed="false">
      <c r="A5614" s="37" t="n">
        <v>1004996</v>
      </c>
      <c r="B5614" s="38" t="n">
        <v>46296</v>
      </c>
      <c r="C5614" s="39" t="n">
        <v>1</v>
      </c>
      <c r="D5614" s="39" t="s">
        <v>26</v>
      </c>
      <c r="E5614" s="39"/>
      <c r="F5614" s="41" t="n">
        <f aca="false">IF(A5614="","",MATCH(A5614,P_ID,1))</f>
        <v>4996</v>
      </c>
      <c r="G5614" s="41" t="str">
        <f aca="false">IF(A5614="","",INDEX(P_Svc,F5614))</f>
        <v>Standard</v>
      </c>
      <c r="H5614" s="41" t="str">
        <f aca="false">IF(A5614="","",INDEX(P_Zone,F5614))</f>
        <v>North</v>
      </c>
      <c r="I5614" s="41" t="n">
        <f aca="false">IF(A5614="","",IF(D5614="Delivered",IF(B5614&lt;=INDEX(P_Due,F5614),1,0),0))</f>
        <v>1</v>
      </c>
    </row>
    <row r="5615" customFormat="false" ht="15" hidden="false" customHeight="false" outlineLevel="0" collapsed="false">
      <c r="A5615" s="37" t="n">
        <v>1004998</v>
      </c>
      <c r="B5615" s="38" t="n">
        <v>46296</v>
      </c>
      <c r="C5615" s="39" t="n">
        <v>1</v>
      </c>
      <c r="D5615" s="39" t="s">
        <v>26</v>
      </c>
      <c r="E5615" s="39"/>
      <c r="F5615" s="41" t="n">
        <f aca="false">IF(A5615="","",MATCH(A5615,P_ID,1))</f>
        <v>4998</v>
      </c>
      <c r="G5615" s="41" t="str">
        <f aca="false">IF(A5615="","",INDEX(P_Svc,F5615))</f>
        <v>Standard</v>
      </c>
      <c r="H5615" s="41" t="str">
        <f aca="false">IF(A5615="","",INDEX(P_Zone,F5615))</f>
        <v>Central</v>
      </c>
      <c r="I5615" s="41" t="n">
        <f aca="false">IF(A5615="","",IF(D5615="Delivered",IF(B5615&lt;=INDEX(P_Due,F5615),1,0),0))</f>
        <v>1</v>
      </c>
    </row>
    <row r="5616" customFormat="false" ht="15" hidden="false" customHeight="false" outlineLevel="0" collapsed="false">
      <c r="A5616" s="37" t="n">
        <v>1004999</v>
      </c>
      <c r="B5616" s="38" t="n">
        <v>46296</v>
      </c>
      <c r="C5616" s="39" t="n">
        <v>1</v>
      </c>
      <c r="D5616" s="39" t="s">
        <v>79</v>
      </c>
      <c r="E5616" s="39" t="s">
        <v>32</v>
      </c>
      <c r="F5616" s="41" t="n">
        <f aca="false">IF(A5616="","",MATCH(A5616,P_ID,1))</f>
        <v>4999</v>
      </c>
      <c r="G5616" s="41" t="str">
        <f aca="false">IF(A5616="","",INDEX(P_Svc,F5616))</f>
        <v>Standard</v>
      </c>
      <c r="H5616" s="41" t="str">
        <f aca="false">IF(A5616="","",INDEX(P_Zone,F5616))</f>
        <v>East</v>
      </c>
      <c r="I5616" s="41" t="n">
        <f aca="false">IF(A5616="","",IF(D5616="Delivered",IF(B5616&lt;=INDEX(P_Due,F5616),1,0),0))</f>
        <v>0</v>
      </c>
    </row>
    <row r="5617" customFormat="false" ht="15" hidden="false" customHeight="false" outlineLevel="0" collapsed="false">
      <c r="A5617" s="37" t="n">
        <v>1005000</v>
      </c>
      <c r="B5617" s="38" t="n">
        <v>46296</v>
      </c>
      <c r="C5617" s="39" t="n">
        <v>1</v>
      </c>
      <c r="D5617" s="39" t="s">
        <v>79</v>
      </c>
      <c r="E5617" s="39" t="s">
        <v>32</v>
      </c>
      <c r="F5617" s="41" t="n">
        <f aca="false">IF(A5617="","",MATCH(A5617,P_ID,1))</f>
        <v>5000</v>
      </c>
      <c r="G5617" s="41" t="str">
        <f aca="false">IF(A5617="","",INDEX(P_Svc,F5617))</f>
        <v>Standard</v>
      </c>
      <c r="H5617" s="41" t="str">
        <f aca="false">IF(A5617="","",INDEX(P_Zone,F5617))</f>
        <v>East</v>
      </c>
      <c r="I5617" s="41" t="n">
        <f aca="false">IF(A5617="","",IF(D5617="Delivered",IF(B5617&lt;=INDEX(P_Due,F5617),1,0),0))</f>
        <v>0</v>
      </c>
    </row>
    <row r="5618" customFormat="false" ht="15" hidden="false" customHeight="false" outlineLevel="0" collapsed="false">
      <c r="A5618" s="37" t="n">
        <v>1005001</v>
      </c>
      <c r="B5618" s="38" t="n">
        <v>46296</v>
      </c>
      <c r="C5618" s="39" t="n">
        <v>1</v>
      </c>
      <c r="D5618" s="39" t="s">
        <v>26</v>
      </c>
      <c r="E5618" s="39"/>
      <c r="F5618" s="41" t="n">
        <f aca="false">IF(A5618="","",MATCH(A5618,P_ID,1))</f>
        <v>5001</v>
      </c>
      <c r="G5618" s="41" t="str">
        <f aca="false">IF(A5618="","",INDEX(P_Svc,F5618))</f>
        <v>Standard</v>
      </c>
      <c r="H5618" s="41" t="str">
        <f aca="false">IF(A5618="","",INDEX(P_Zone,F5618))</f>
        <v>West</v>
      </c>
      <c r="I5618" s="41" t="n">
        <f aca="false">IF(A5618="","",IF(D5618="Delivered",IF(B5618&lt;=INDEX(P_Due,F5618),1,0),0))</f>
        <v>1</v>
      </c>
    </row>
    <row r="5619" customFormat="false" ht="15" hidden="false" customHeight="false" outlineLevel="0" collapsed="false">
      <c r="A5619" s="37" t="n">
        <v>1005004</v>
      </c>
      <c r="B5619" s="38" t="n">
        <v>46296</v>
      </c>
      <c r="C5619" s="39" t="n">
        <v>1</v>
      </c>
      <c r="D5619" s="39" t="s">
        <v>26</v>
      </c>
      <c r="E5619" s="39"/>
      <c r="F5619" s="41" t="n">
        <f aca="false">IF(A5619="","",MATCH(A5619,P_ID,1))</f>
        <v>5004</v>
      </c>
      <c r="G5619" s="41" t="str">
        <f aca="false">IF(A5619="","",INDEX(P_Svc,F5619))</f>
        <v>Economy</v>
      </c>
      <c r="H5619" s="41" t="str">
        <f aca="false">IF(A5619="","",INDEX(P_Zone,F5619))</f>
        <v>North</v>
      </c>
      <c r="I5619" s="41" t="n">
        <f aca="false">IF(A5619="","",IF(D5619="Delivered",IF(B5619&lt;=INDEX(P_Due,F5619),1,0),0))</f>
        <v>1</v>
      </c>
    </row>
    <row r="5620" customFormat="false" ht="15" hidden="false" customHeight="false" outlineLevel="0" collapsed="false">
      <c r="A5620" s="37" t="n">
        <v>1005005</v>
      </c>
      <c r="B5620" s="38" t="n">
        <v>46296</v>
      </c>
      <c r="C5620" s="39" t="n">
        <v>1</v>
      </c>
      <c r="D5620" s="39" t="s">
        <v>26</v>
      </c>
      <c r="E5620" s="39"/>
      <c r="F5620" s="41" t="n">
        <f aca="false">IF(A5620="","",MATCH(A5620,P_ID,1))</f>
        <v>5005</v>
      </c>
      <c r="G5620" s="41" t="str">
        <f aca="false">IF(A5620="","",INDEX(P_Svc,F5620))</f>
        <v>Economy</v>
      </c>
      <c r="H5620" s="41" t="str">
        <f aca="false">IF(A5620="","",INDEX(P_Zone,F5620))</f>
        <v>North</v>
      </c>
      <c r="I5620" s="41" t="n">
        <f aca="false">IF(A5620="","",IF(D5620="Delivered",IF(B5620&lt;=INDEX(P_Due,F5620),1,0),0))</f>
        <v>1</v>
      </c>
    </row>
    <row r="5621" customFormat="false" ht="15" hidden="false" customHeight="false" outlineLevel="0" collapsed="false">
      <c r="A5621" s="37" t="n">
        <v>1005006</v>
      </c>
      <c r="B5621" s="38" t="n">
        <v>46296</v>
      </c>
      <c r="C5621" s="39" t="n">
        <v>1</v>
      </c>
      <c r="D5621" s="39" t="s">
        <v>26</v>
      </c>
      <c r="E5621" s="39"/>
      <c r="F5621" s="41" t="n">
        <f aca="false">IF(A5621="","",MATCH(A5621,P_ID,1))</f>
        <v>5006</v>
      </c>
      <c r="G5621" s="41" t="str">
        <f aca="false">IF(A5621="","",INDEX(P_Svc,F5621))</f>
        <v>Economy</v>
      </c>
      <c r="H5621" s="41" t="str">
        <f aca="false">IF(A5621="","",INDEX(P_Zone,F5621))</f>
        <v>South</v>
      </c>
      <c r="I5621" s="41" t="n">
        <f aca="false">IF(A5621="","",IF(D5621="Delivered",IF(B5621&lt;=INDEX(P_Due,F5621),1,0),0))</f>
        <v>1</v>
      </c>
    </row>
    <row r="5622" customFormat="false" ht="15" hidden="false" customHeight="false" outlineLevel="0" collapsed="false">
      <c r="A5622" s="37" t="n">
        <v>1005007</v>
      </c>
      <c r="B5622" s="38" t="n">
        <v>46296</v>
      </c>
      <c r="C5622" s="39" t="n">
        <v>1</v>
      </c>
      <c r="D5622" s="39" t="s">
        <v>26</v>
      </c>
      <c r="E5622" s="39"/>
      <c r="F5622" s="41" t="n">
        <f aca="false">IF(A5622="","",MATCH(A5622,P_ID,1))</f>
        <v>5007</v>
      </c>
      <c r="G5622" s="41" t="str">
        <f aca="false">IF(A5622="","",INDEX(P_Svc,F5622))</f>
        <v>Standard</v>
      </c>
      <c r="H5622" s="41" t="str">
        <f aca="false">IF(A5622="","",INDEX(P_Zone,F5622))</f>
        <v>South</v>
      </c>
      <c r="I5622" s="41" t="n">
        <f aca="false">IF(A5622="","",IF(D5622="Delivered",IF(B5622&lt;=INDEX(P_Due,F5622),1,0),0))</f>
        <v>1</v>
      </c>
    </row>
    <row r="5623" customFormat="false" ht="15" hidden="false" customHeight="false" outlineLevel="0" collapsed="false">
      <c r="A5623" s="37" t="n">
        <v>1005008</v>
      </c>
      <c r="B5623" s="38" t="n">
        <v>46296</v>
      </c>
      <c r="C5623" s="39" t="n">
        <v>1</v>
      </c>
      <c r="D5623" s="39" t="s">
        <v>26</v>
      </c>
      <c r="E5623" s="39"/>
      <c r="F5623" s="41" t="n">
        <f aca="false">IF(A5623="","",MATCH(A5623,P_ID,1))</f>
        <v>5008</v>
      </c>
      <c r="G5623" s="41" t="str">
        <f aca="false">IF(A5623="","",INDEX(P_Svc,F5623))</f>
        <v>Standard</v>
      </c>
      <c r="H5623" s="41" t="str">
        <f aca="false">IF(A5623="","",INDEX(P_Zone,F5623))</f>
        <v>South</v>
      </c>
      <c r="I5623" s="41" t="n">
        <f aca="false">IF(A5623="","",IF(D5623="Delivered",IF(B5623&lt;=INDEX(P_Due,F5623),1,0),0))</f>
        <v>1</v>
      </c>
    </row>
    <row r="5624" customFormat="false" ht="15" hidden="false" customHeight="false" outlineLevel="0" collapsed="false">
      <c r="A5624" s="37" t="n">
        <v>1005009</v>
      </c>
      <c r="B5624" s="38" t="n">
        <v>46296</v>
      </c>
      <c r="C5624" s="39" t="n">
        <v>1</v>
      </c>
      <c r="D5624" s="39" t="s">
        <v>26</v>
      </c>
      <c r="E5624" s="39"/>
      <c r="F5624" s="41" t="n">
        <f aca="false">IF(A5624="","",MATCH(A5624,P_ID,1))</f>
        <v>5009</v>
      </c>
      <c r="G5624" s="41" t="str">
        <f aca="false">IF(A5624="","",INDEX(P_Svc,F5624))</f>
        <v>Economy</v>
      </c>
      <c r="H5624" s="41" t="str">
        <f aca="false">IF(A5624="","",INDEX(P_Zone,F5624))</f>
        <v>Central</v>
      </c>
      <c r="I5624" s="41" t="n">
        <f aca="false">IF(A5624="","",IF(D5624="Delivered",IF(B5624&lt;=INDEX(P_Due,F5624),1,0),0))</f>
        <v>1</v>
      </c>
    </row>
    <row r="5625" customFormat="false" ht="15" hidden="false" customHeight="false" outlineLevel="0" collapsed="false">
      <c r="A5625" s="37" t="n">
        <v>1005010</v>
      </c>
      <c r="B5625" s="38" t="n">
        <v>46296</v>
      </c>
      <c r="C5625" s="39" t="n">
        <v>1</v>
      </c>
      <c r="D5625" s="39" t="s">
        <v>26</v>
      </c>
      <c r="E5625" s="39"/>
      <c r="F5625" s="41" t="n">
        <f aca="false">IF(A5625="","",MATCH(A5625,P_ID,1))</f>
        <v>5010</v>
      </c>
      <c r="G5625" s="41" t="str">
        <f aca="false">IF(A5625="","",INDEX(P_Svc,F5625))</f>
        <v>Standard</v>
      </c>
      <c r="H5625" s="41" t="str">
        <f aca="false">IF(A5625="","",INDEX(P_Zone,F5625))</f>
        <v>Central</v>
      </c>
      <c r="I5625" s="41" t="n">
        <f aca="false">IF(A5625="","",IF(D5625="Delivered",IF(B5625&lt;=INDEX(P_Due,F5625),1,0),0))</f>
        <v>1</v>
      </c>
    </row>
    <row r="5626" customFormat="false" ht="15" hidden="false" customHeight="false" outlineLevel="0" collapsed="false">
      <c r="A5626" s="37" t="n">
        <v>1005011</v>
      </c>
      <c r="B5626" s="38" t="n">
        <v>46296</v>
      </c>
      <c r="C5626" s="39" t="n">
        <v>1</v>
      </c>
      <c r="D5626" s="39" t="s">
        <v>26</v>
      </c>
      <c r="E5626" s="39"/>
      <c r="F5626" s="41" t="n">
        <f aca="false">IF(A5626="","",MATCH(A5626,P_ID,1))</f>
        <v>5011</v>
      </c>
      <c r="G5626" s="41" t="str">
        <f aca="false">IF(A5626="","",INDEX(P_Svc,F5626))</f>
        <v>Standard</v>
      </c>
      <c r="H5626" s="41" t="str">
        <f aca="false">IF(A5626="","",INDEX(P_Zone,F5626))</f>
        <v>North</v>
      </c>
      <c r="I5626" s="41" t="n">
        <f aca="false">IF(A5626="","",IF(D5626="Delivered",IF(B5626&lt;=INDEX(P_Due,F5626),1,0),0))</f>
        <v>1</v>
      </c>
    </row>
    <row r="5627" customFormat="false" ht="15" hidden="false" customHeight="false" outlineLevel="0" collapsed="false">
      <c r="A5627" s="37" t="n">
        <v>1005012</v>
      </c>
      <c r="B5627" s="38" t="n">
        <v>46296</v>
      </c>
      <c r="C5627" s="39" t="n">
        <v>1</v>
      </c>
      <c r="D5627" s="39" t="s">
        <v>26</v>
      </c>
      <c r="E5627" s="39"/>
      <c r="F5627" s="41" t="n">
        <f aca="false">IF(A5627="","",MATCH(A5627,P_ID,1))</f>
        <v>5012</v>
      </c>
      <c r="G5627" s="41" t="str">
        <f aca="false">IF(A5627="","",INDEX(P_Svc,F5627))</f>
        <v>Standard</v>
      </c>
      <c r="H5627" s="41" t="str">
        <f aca="false">IF(A5627="","",INDEX(P_Zone,F5627))</f>
        <v>West</v>
      </c>
      <c r="I5627" s="41" t="n">
        <f aca="false">IF(A5627="","",IF(D5627="Delivered",IF(B5627&lt;=INDEX(P_Due,F5627),1,0),0))</f>
        <v>1</v>
      </c>
    </row>
    <row r="5628" customFormat="false" ht="15" hidden="false" customHeight="false" outlineLevel="0" collapsed="false">
      <c r="A5628" s="37" t="n">
        <v>1005014</v>
      </c>
      <c r="B5628" s="38" t="n">
        <v>46296</v>
      </c>
      <c r="C5628" s="39" t="n">
        <v>1</v>
      </c>
      <c r="D5628" s="39" t="s">
        <v>26</v>
      </c>
      <c r="E5628" s="39"/>
      <c r="F5628" s="41" t="n">
        <f aca="false">IF(A5628="","",MATCH(A5628,P_ID,1))</f>
        <v>5014</v>
      </c>
      <c r="G5628" s="41" t="str">
        <f aca="false">IF(A5628="","",INDEX(P_Svc,F5628))</f>
        <v>Economy</v>
      </c>
      <c r="H5628" s="41" t="str">
        <f aca="false">IF(A5628="","",INDEX(P_Zone,F5628))</f>
        <v>North</v>
      </c>
      <c r="I5628" s="41" t="n">
        <f aca="false">IF(A5628="","",IF(D5628="Delivered",IF(B5628&lt;=INDEX(P_Due,F5628),1,0),0))</f>
        <v>1</v>
      </c>
    </row>
    <row r="5629" customFormat="false" ht="15" hidden="false" customHeight="false" outlineLevel="0" collapsed="false">
      <c r="A5629" s="37" t="n">
        <v>1005015</v>
      </c>
      <c r="B5629" s="38" t="n">
        <v>46296</v>
      </c>
      <c r="C5629" s="39" t="n">
        <v>1</v>
      </c>
      <c r="D5629" s="39" t="s">
        <v>26</v>
      </c>
      <c r="E5629" s="39"/>
      <c r="F5629" s="41" t="n">
        <f aca="false">IF(A5629="","",MATCH(A5629,P_ID,1))</f>
        <v>5015</v>
      </c>
      <c r="G5629" s="41" t="str">
        <f aca="false">IF(A5629="","",INDEX(P_Svc,F5629))</f>
        <v>Standard</v>
      </c>
      <c r="H5629" s="41" t="str">
        <f aca="false">IF(A5629="","",INDEX(P_Zone,F5629))</f>
        <v>North</v>
      </c>
      <c r="I5629" s="41" t="n">
        <f aca="false">IF(A5629="","",IF(D5629="Delivered",IF(B5629&lt;=INDEX(P_Due,F5629),1,0),0))</f>
        <v>1</v>
      </c>
    </row>
    <row r="5630" customFormat="false" ht="15" hidden="false" customHeight="false" outlineLevel="0" collapsed="false">
      <c r="A5630" s="37" t="n">
        <v>1005016</v>
      </c>
      <c r="B5630" s="38" t="n">
        <v>46296</v>
      </c>
      <c r="C5630" s="39" t="n">
        <v>1</v>
      </c>
      <c r="D5630" s="39" t="s">
        <v>26</v>
      </c>
      <c r="E5630" s="39"/>
      <c r="F5630" s="41" t="n">
        <f aca="false">IF(A5630="","",MATCH(A5630,P_ID,1))</f>
        <v>5016</v>
      </c>
      <c r="G5630" s="41" t="str">
        <f aca="false">IF(A5630="","",INDEX(P_Svc,F5630))</f>
        <v>Standard</v>
      </c>
      <c r="H5630" s="41" t="str">
        <f aca="false">IF(A5630="","",INDEX(P_Zone,F5630))</f>
        <v>Central</v>
      </c>
      <c r="I5630" s="41" t="n">
        <f aca="false">IF(A5630="","",IF(D5630="Delivered",IF(B5630&lt;=INDEX(P_Due,F5630),1,0),0))</f>
        <v>1</v>
      </c>
    </row>
    <row r="5631" customFormat="false" ht="15" hidden="false" customHeight="false" outlineLevel="0" collapsed="false">
      <c r="A5631" s="37" t="n">
        <v>1005017</v>
      </c>
      <c r="B5631" s="38" t="n">
        <v>46296</v>
      </c>
      <c r="C5631" s="39" t="n">
        <v>1</v>
      </c>
      <c r="D5631" s="39" t="s">
        <v>26</v>
      </c>
      <c r="E5631" s="39"/>
      <c r="F5631" s="41" t="n">
        <f aca="false">IF(A5631="","",MATCH(A5631,P_ID,1))</f>
        <v>5017</v>
      </c>
      <c r="G5631" s="41" t="str">
        <f aca="false">IF(A5631="","",INDEX(P_Svc,F5631))</f>
        <v>Standard</v>
      </c>
      <c r="H5631" s="41" t="str">
        <f aca="false">IF(A5631="","",INDEX(P_Zone,F5631))</f>
        <v>North</v>
      </c>
      <c r="I5631" s="41" t="n">
        <f aca="false">IF(A5631="","",IF(D5631="Delivered",IF(B5631&lt;=INDEX(P_Due,F5631),1,0),0))</f>
        <v>1</v>
      </c>
    </row>
    <row r="5632" customFormat="false" ht="15" hidden="false" customHeight="false" outlineLevel="0" collapsed="false">
      <c r="A5632" s="37" t="n">
        <v>1005018</v>
      </c>
      <c r="B5632" s="38" t="n">
        <v>46296</v>
      </c>
      <c r="C5632" s="39" t="n">
        <v>1</v>
      </c>
      <c r="D5632" s="39" t="s">
        <v>26</v>
      </c>
      <c r="E5632" s="39"/>
      <c r="F5632" s="41" t="n">
        <f aca="false">IF(A5632="","",MATCH(A5632,P_ID,1))</f>
        <v>5018</v>
      </c>
      <c r="G5632" s="41" t="str">
        <f aca="false">IF(A5632="","",INDEX(P_Svc,F5632))</f>
        <v>Standard</v>
      </c>
      <c r="H5632" s="41" t="str">
        <f aca="false">IF(A5632="","",INDEX(P_Zone,F5632))</f>
        <v>West</v>
      </c>
      <c r="I5632" s="41" t="n">
        <f aca="false">IF(A5632="","",IF(D5632="Delivered",IF(B5632&lt;=INDEX(P_Due,F5632),1,0),0))</f>
        <v>1</v>
      </c>
    </row>
    <row r="5633" customFormat="false" ht="15" hidden="false" customHeight="false" outlineLevel="0" collapsed="false">
      <c r="A5633" s="37" t="n">
        <v>1005019</v>
      </c>
      <c r="B5633" s="38" t="n">
        <v>46296</v>
      </c>
      <c r="C5633" s="39" t="n">
        <v>1</v>
      </c>
      <c r="D5633" s="39" t="s">
        <v>26</v>
      </c>
      <c r="E5633" s="39"/>
      <c r="F5633" s="41" t="n">
        <f aca="false">IF(A5633="","",MATCH(A5633,P_ID,1))</f>
        <v>5019</v>
      </c>
      <c r="G5633" s="41" t="str">
        <f aca="false">IF(A5633="","",INDEX(P_Svc,F5633))</f>
        <v>Standard</v>
      </c>
      <c r="H5633" s="41" t="str">
        <f aca="false">IF(A5633="","",INDEX(P_Zone,F5633))</f>
        <v>North</v>
      </c>
      <c r="I5633" s="41" t="n">
        <f aca="false">IF(A5633="","",IF(D5633="Delivered",IF(B5633&lt;=INDEX(P_Due,F5633),1,0),0))</f>
        <v>1</v>
      </c>
    </row>
    <row r="5634" customFormat="false" ht="15" hidden="false" customHeight="false" outlineLevel="0" collapsed="false">
      <c r="A5634" s="37" t="n">
        <v>1005020</v>
      </c>
      <c r="B5634" s="38" t="n">
        <v>46296</v>
      </c>
      <c r="C5634" s="39" t="n">
        <v>1</v>
      </c>
      <c r="D5634" s="39" t="s">
        <v>26</v>
      </c>
      <c r="E5634" s="39"/>
      <c r="F5634" s="41" t="n">
        <f aca="false">IF(A5634="","",MATCH(A5634,P_ID,1))</f>
        <v>5020</v>
      </c>
      <c r="G5634" s="41" t="str">
        <f aca="false">IF(A5634="","",INDEX(P_Svc,F5634))</f>
        <v>Standard</v>
      </c>
      <c r="H5634" s="41" t="str">
        <f aca="false">IF(A5634="","",INDEX(P_Zone,F5634))</f>
        <v>East</v>
      </c>
      <c r="I5634" s="41" t="n">
        <f aca="false">IF(A5634="","",IF(D5634="Delivered",IF(B5634&lt;=INDEX(P_Due,F5634),1,0),0))</f>
        <v>1</v>
      </c>
    </row>
    <row r="5635" customFormat="false" ht="15" hidden="false" customHeight="false" outlineLevel="0" collapsed="false">
      <c r="A5635" s="37" t="n">
        <v>1005021</v>
      </c>
      <c r="B5635" s="38" t="n">
        <v>46296</v>
      </c>
      <c r="C5635" s="39" t="n">
        <v>1</v>
      </c>
      <c r="D5635" s="39" t="s">
        <v>26</v>
      </c>
      <c r="E5635" s="39"/>
      <c r="F5635" s="41" t="n">
        <f aca="false">IF(A5635="","",MATCH(A5635,P_ID,1))</f>
        <v>5021</v>
      </c>
      <c r="G5635" s="41" t="str">
        <f aca="false">IF(A5635="","",INDEX(P_Svc,F5635))</f>
        <v>Standard</v>
      </c>
      <c r="H5635" s="41" t="str">
        <f aca="false">IF(A5635="","",INDEX(P_Zone,F5635))</f>
        <v>North</v>
      </c>
      <c r="I5635" s="41" t="n">
        <f aca="false">IF(A5635="","",IF(D5635="Delivered",IF(B5635&lt;=INDEX(P_Due,F5635),1,0),0))</f>
        <v>1</v>
      </c>
    </row>
    <row r="5636" customFormat="false" ht="15" hidden="false" customHeight="false" outlineLevel="0" collapsed="false">
      <c r="A5636" s="37" t="n">
        <v>1005022</v>
      </c>
      <c r="B5636" s="38" t="n">
        <v>46296</v>
      </c>
      <c r="C5636" s="39" t="n">
        <v>1</v>
      </c>
      <c r="D5636" s="39" t="s">
        <v>26</v>
      </c>
      <c r="E5636" s="39"/>
      <c r="F5636" s="41" t="n">
        <f aca="false">IF(A5636="","",MATCH(A5636,P_ID,1))</f>
        <v>5022</v>
      </c>
      <c r="G5636" s="41" t="str">
        <f aca="false">IF(A5636="","",INDEX(P_Svc,F5636))</f>
        <v>Standard</v>
      </c>
      <c r="H5636" s="41" t="str">
        <f aca="false">IF(A5636="","",INDEX(P_Zone,F5636))</f>
        <v>West</v>
      </c>
      <c r="I5636" s="41" t="n">
        <f aca="false">IF(A5636="","",IF(D5636="Delivered",IF(B5636&lt;=INDEX(P_Due,F5636),1,0),0))</f>
        <v>1</v>
      </c>
    </row>
    <row r="5637" customFormat="false" ht="15" hidden="false" customHeight="false" outlineLevel="0" collapsed="false">
      <c r="A5637" s="37" t="n">
        <v>1005023</v>
      </c>
      <c r="B5637" s="38" t="n">
        <v>46296</v>
      </c>
      <c r="C5637" s="39" t="n">
        <v>1</v>
      </c>
      <c r="D5637" s="39" t="s">
        <v>26</v>
      </c>
      <c r="E5637" s="39"/>
      <c r="F5637" s="41" t="n">
        <f aca="false">IF(A5637="","",MATCH(A5637,P_ID,1))</f>
        <v>5023</v>
      </c>
      <c r="G5637" s="41" t="str">
        <f aca="false">IF(A5637="","",INDEX(P_Svc,F5637))</f>
        <v>Standard</v>
      </c>
      <c r="H5637" s="41" t="str">
        <f aca="false">IF(A5637="","",INDEX(P_Zone,F5637))</f>
        <v>South</v>
      </c>
      <c r="I5637" s="41" t="n">
        <f aca="false">IF(A5637="","",IF(D5637="Delivered",IF(B5637&lt;=INDEX(P_Due,F5637),1,0),0))</f>
        <v>1</v>
      </c>
    </row>
    <row r="5638" customFormat="false" ht="15" hidden="false" customHeight="false" outlineLevel="0" collapsed="false">
      <c r="A5638" s="37" t="n">
        <v>1005024</v>
      </c>
      <c r="B5638" s="38" t="n">
        <v>46296</v>
      </c>
      <c r="C5638" s="39" t="n">
        <v>1</v>
      </c>
      <c r="D5638" s="39" t="s">
        <v>26</v>
      </c>
      <c r="E5638" s="39"/>
      <c r="F5638" s="41" t="n">
        <f aca="false">IF(A5638="","",MATCH(A5638,P_ID,1))</f>
        <v>5024</v>
      </c>
      <c r="G5638" s="41" t="str">
        <f aca="false">IF(A5638="","",INDEX(P_Svc,F5638))</f>
        <v>Standard</v>
      </c>
      <c r="H5638" s="41" t="str">
        <f aca="false">IF(A5638="","",INDEX(P_Zone,F5638))</f>
        <v>Central</v>
      </c>
      <c r="I5638" s="41" t="n">
        <f aca="false">IF(A5638="","",IF(D5638="Delivered",IF(B5638&lt;=INDEX(P_Due,F5638),1,0),0))</f>
        <v>1</v>
      </c>
    </row>
    <row r="5639" customFormat="false" ht="15" hidden="false" customHeight="false" outlineLevel="0" collapsed="false">
      <c r="A5639" s="37" t="n">
        <v>1005025</v>
      </c>
      <c r="B5639" s="38" t="n">
        <v>46296</v>
      </c>
      <c r="C5639" s="39" t="n">
        <v>1</v>
      </c>
      <c r="D5639" s="39" t="s">
        <v>26</v>
      </c>
      <c r="E5639" s="39"/>
      <c r="F5639" s="41" t="n">
        <f aca="false">IF(A5639="","",MATCH(A5639,P_ID,1))</f>
        <v>5025</v>
      </c>
      <c r="G5639" s="41" t="str">
        <f aca="false">IF(A5639="","",INDEX(P_Svc,F5639))</f>
        <v>Standard</v>
      </c>
      <c r="H5639" s="41" t="str">
        <f aca="false">IF(A5639="","",INDEX(P_Zone,F5639))</f>
        <v>West</v>
      </c>
      <c r="I5639" s="41" t="n">
        <f aca="false">IF(A5639="","",IF(D5639="Delivered",IF(B5639&lt;=INDEX(P_Due,F5639),1,0),0))</f>
        <v>1</v>
      </c>
    </row>
    <row r="5640" customFormat="false" ht="15" hidden="false" customHeight="false" outlineLevel="0" collapsed="false">
      <c r="A5640" s="37" t="n">
        <v>1005026</v>
      </c>
      <c r="B5640" s="38" t="n">
        <v>46296</v>
      </c>
      <c r="C5640" s="39" t="n">
        <v>1</v>
      </c>
      <c r="D5640" s="39" t="s">
        <v>26</v>
      </c>
      <c r="E5640" s="39"/>
      <c r="F5640" s="41" t="n">
        <f aca="false">IF(A5640="","",MATCH(A5640,P_ID,1))</f>
        <v>5026</v>
      </c>
      <c r="G5640" s="41" t="str">
        <f aca="false">IF(A5640="","",INDEX(P_Svc,F5640))</f>
        <v>Standard</v>
      </c>
      <c r="H5640" s="41" t="str">
        <f aca="false">IF(A5640="","",INDEX(P_Zone,F5640))</f>
        <v>North</v>
      </c>
      <c r="I5640" s="41" t="n">
        <f aca="false">IF(A5640="","",IF(D5640="Delivered",IF(B5640&lt;=INDEX(P_Due,F5640),1,0),0))</f>
        <v>1</v>
      </c>
    </row>
    <row r="5641" customFormat="false" ht="15" hidden="false" customHeight="false" outlineLevel="0" collapsed="false">
      <c r="A5641" s="37" t="n">
        <v>1005027</v>
      </c>
      <c r="B5641" s="38" t="n">
        <v>46296</v>
      </c>
      <c r="C5641" s="39" t="n">
        <v>1</v>
      </c>
      <c r="D5641" s="39" t="s">
        <v>26</v>
      </c>
      <c r="E5641" s="39"/>
      <c r="F5641" s="41" t="n">
        <f aca="false">IF(A5641="","",MATCH(A5641,P_ID,1))</f>
        <v>5027</v>
      </c>
      <c r="G5641" s="41" t="str">
        <f aca="false">IF(A5641="","",INDEX(P_Svc,F5641))</f>
        <v>Standard</v>
      </c>
      <c r="H5641" s="41" t="str">
        <f aca="false">IF(A5641="","",INDEX(P_Zone,F5641))</f>
        <v>North</v>
      </c>
      <c r="I5641" s="41" t="n">
        <f aca="false">IF(A5641="","",IF(D5641="Delivered",IF(B5641&lt;=INDEX(P_Due,F5641),1,0),0))</f>
        <v>1</v>
      </c>
    </row>
    <row r="5642" customFormat="false" ht="15" hidden="false" customHeight="false" outlineLevel="0" collapsed="false">
      <c r="A5642" s="37" t="n">
        <v>1005028</v>
      </c>
      <c r="B5642" s="38" t="n">
        <v>46296</v>
      </c>
      <c r="C5642" s="39" t="n">
        <v>1</v>
      </c>
      <c r="D5642" s="39" t="s">
        <v>26</v>
      </c>
      <c r="E5642" s="39"/>
      <c r="F5642" s="41" t="n">
        <f aca="false">IF(A5642="","",MATCH(A5642,P_ID,1))</f>
        <v>5028</v>
      </c>
      <c r="G5642" s="41" t="str">
        <f aca="false">IF(A5642="","",INDEX(P_Svc,F5642))</f>
        <v>Standard</v>
      </c>
      <c r="H5642" s="41" t="str">
        <f aca="false">IF(A5642="","",INDEX(P_Zone,F5642))</f>
        <v>Central</v>
      </c>
      <c r="I5642" s="41" t="n">
        <f aca="false">IF(A5642="","",IF(D5642="Delivered",IF(B5642&lt;=INDEX(P_Due,F5642),1,0),0))</f>
        <v>1</v>
      </c>
    </row>
    <row r="5643" customFormat="false" ht="15" hidden="false" customHeight="false" outlineLevel="0" collapsed="false">
      <c r="A5643" s="37" t="n">
        <v>1005029</v>
      </c>
      <c r="B5643" s="38" t="n">
        <v>46296</v>
      </c>
      <c r="C5643" s="39" t="n">
        <v>1</v>
      </c>
      <c r="D5643" s="39" t="s">
        <v>26</v>
      </c>
      <c r="E5643" s="39"/>
      <c r="F5643" s="41" t="n">
        <f aca="false">IF(A5643="","",MATCH(A5643,P_ID,1))</f>
        <v>5029</v>
      </c>
      <c r="G5643" s="41" t="str">
        <f aca="false">IF(A5643="","",INDEX(P_Svc,F5643))</f>
        <v>Standard</v>
      </c>
      <c r="H5643" s="41" t="str">
        <f aca="false">IF(A5643="","",INDEX(P_Zone,F5643))</f>
        <v>West</v>
      </c>
      <c r="I5643" s="41" t="n">
        <f aca="false">IF(A5643="","",IF(D5643="Delivered",IF(B5643&lt;=INDEX(P_Due,F5643),1,0),0))</f>
        <v>1</v>
      </c>
    </row>
    <row r="5644" customFormat="false" ht="15" hidden="false" customHeight="false" outlineLevel="0" collapsed="false">
      <c r="A5644" s="37" t="n">
        <v>1005030</v>
      </c>
      <c r="B5644" s="38" t="n">
        <v>46296</v>
      </c>
      <c r="C5644" s="39" t="n">
        <v>1</v>
      </c>
      <c r="D5644" s="39" t="s">
        <v>26</v>
      </c>
      <c r="E5644" s="39"/>
      <c r="F5644" s="41" t="n">
        <f aca="false">IF(A5644="","",MATCH(A5644,P_ID,1))</f>
        <v>5030</v>
      </c>
      <c r="G5644" s="41" t="str">
        <f aca="false">IF(A5644="","",INDEX(P_Svc,F5644))</f>
        <v>Economy</v>
      </c>
      <c r="H5644" s="41" t="str">
        <f aca="false">IF(A5644="","",INDEX(P_Zone,F5644))</f>
        <v>South</v>
      </c>
      <c r="I5644" s="41" t="n">
        <f aca="false">IF(A5644="","",IF(D5644="Delivered",IF(B5644&lt;=INDEX(P_Due,F5644),1,0),0))</f>
        <v>1</v>
      </c>
    </row>
    <row r="5645" customFormat="false" ht="15" hidden="false" customHeight="false" outlineLevel="0" collapsed="false">
      <c r="A5645" s="37" t="n">
        <v>1005031</v>
      </c>
      <c r="B5645" s="38" t="n">
        <v>46296</v>
      </c>
      <c r="C5645" s="39" t="n">
        <v>1</v>
      </c>
      <c r="D5645" s="39" t="s">
        <v>26</v>
      </c>
      <c r="E5645" s="39"/>
      <c r="F5645" s="41" t="n">
        <f aca="false">IF(A5645="","",MATCH(A5645,P_ID,1))</f>
        <v>5031</v>
      </c>
      <c r="G5645" s="41" t="str">
        <f aca="false">IF(A5645="","",INDEX(P_Svc,F5645))</f>
        <v>Economy</v>
      </c>
      <c r="H5645" s="41" t="str">
        <f aca="false">IF(A5645="","",INDEX(P_Zone,F5645))</f>
        <v>West</v>
      </c>
      <c r="I5645" s="41" t="n">
        <f aca="false">IF(A5645="","",IF(D5645="Delivered",IF(B5645&lt;=INDEX(P_Due,F5645),1,0),0))</f>
        <v>1</v>
      </c>
    </row>
    <row r="5646" customFormat="false" ht="15" hidden="false" customHeight="false" outlineLevel="0" collapsed="false">
      <c r="A5646" s="37" t="n">
        <v>1005033</v>
      </c>
      <c r="B5646" s="38" t="n">
        <v>46296</v>
      </c>
      <c r="C5646" s="39" t="n">
        <v>1</v>
      </c>
      <c r="D5646" s="39" t="s">
        <v>26</v>
      </c>
      <c r="E5646" s="39"/>
      <c r="F5646" s="41" t="n">
        <f aca="false">IF(A5646="","",MATCH(A5646,P_ID,1))</f>
        <v>5033</v>
      </c>
      <c r="G5646" s="41" t="str">
        <f aca="false">IF(A5646="","",INDEX(P_Svc,F5646))</f>
        <v>Standard</v>
      </c>
      <c r="H5646" s="41" t="str">
        <f aca="false">IF(A5646="","",INDEX(P_Zone,F5646))</f>
        <v>East</v>
      </c>
      <c r="I5646" s="41" t="n">
        <f aca="false">IF(A5646="","",IF(D5646="Delivered",IF(B5646&lt;=INDEX(P_Due,F5646),1,0),0))</f>
        <v>1</v>
      </c>
    </row>
    <row r="5647" customFormat="false" ht="15" hidden="false" customHeight="false" outlineLevel="0" collapsed="false">
      <c r="A5647" s="37" t="n">
        <v>1005034</v>
      </c>
      <c r="B5647" s="38" t="n">
        <v>46296</v>
      </c>
      <c r="C5647" s="39" t="n">
        <v>1</v>
      </c>
      <c r="D5647" s="39" t="s">
        <v>26</v>
      </c>
      <c r="E5647" s="39"/>
      <c r="F5647" s="41" t="n">
        <f aca="false">IF(A5647="","",MATCH(A5647,P_ID,1))</f>
        <v>5034</v>
      </c>
      <c r="G5647" s="41" t="str">
        <f aca="false">IF(A5647="","",INDEX(P_Svc,F5647))</f>
        <v>Standard</v>
      </c>
      <c r="H5647" s="41" t="str">
        <f aca="false">IF(A5647="","",INDEX(P_Zone,F5647))</f>
        <v>North</v>
      </c>
      <c r="I5647" s="41" t="n">
        <f aca="false">IF(A5647="","",IF(D5647="Delivered",IF(B5647&lt;=INDEX(P_Due,F5647),1,0),0))</f>
        <v>1</v>
      </c>
    </row>
    <row r="5648" customFormat="false" ht="15" hidden="false" customHeight="false" outlineLevel="0" collapsed="false">
      <c r="A5648" s="37" t="n">
        <v>1005036</v>
      </c>
      <c r="B5648" s="38" t="n">
        <v>46296</v>
      </c>
      <c r="C5648" s="39" t="n">
        <v>1</v>
      </c>
      <c r="D5648" s="39" t="s">
        <v>26</v>
      </c>
      <c r="E5648" s="39"/>
      <c r="F5648" s="41" t="n">
        <f aca="false">IF(A5648="","",MATCH(A5648,P_ID,1))</f>
        <v>5036</v>
      </c>
      <c r="G5648" s="41" t="str">
        <f aca="false">IF(A5648="","",INDEX(P_Svc,F5648))</f>
        <v>Standard</v>
      </c>
      <c r="H5648" s="41" t="str">
        <f aca="false">IF(A5648="","",INDEX(P_Zone,F5648))</f>
        <v>East</v>
      </c>
      <c r="I5648" s="41" t="n">
        <f aca="false">IF(A5648="","",IF(D5648="Delivered",IF(B5648&lt;=INDEX(P_Due,F5648),1,0),0))</f>
        <v>1</v>
      </c>
    </row>
    <row r="5649" customFormat="false" ht="15" hidden="false" customHeight="false" outlineLevel="0" collapsed="false">
      <c r="A5649" s="37" t="n">
        <v>1005037</v>
      </c>
      <c r="B5649" s="38" t="n">
        <v>46296</v>
      </c>
      <c r="C5649" s="39" t="n">
        <v>1</v>
      </c>
      <c r="D5649" s="39" t="s">
        <v>79</v>
      </c>
      <c r="E5649" s="39" t="s">
        <v>32</v>
      </c>
      <c r="F5649" s="41" t="n">
        <f aca="false">IF(A5649="","",MATCH(A5649,P_ID,1))</f>
        <v>5037</v>
      </c>
      <c r="G5649" s="41" t="str">
        <f aca="false">IF(A5649="","",INDEX(P_Svc,F5649))</f>
        <v>Economy</v>
      </c>
      <c r="H5649" s="41" t="str">
        <f aca="false">IF(A5649="","",INDEX(P_Zone,F5649))</f>
        <v>East</v>
      </c>
      <c r="I5649" s="41" t="n">
        <f aca="false">IF(A5649="","",IF(D5649="Delivered",IF(B5649&lt;=INDEX(P_Due,F5649),1,0),0))</f>
        <v>0</v>
      </c>
    </row>
    <row r="5650" customFormat="false" ht="15" hidden="false" customHeight="false" outlineLevel="0" collapsed="false">
      <c r="A5650" s="37" t="n">
        <v>1005039</v>
      </c>
      <c r="B5650" s="38" t="n">
        <v>46296</v>
      </c>
      <c r="C5650" s="39" t="n">
        <v>1</v>
      </c>
      <c r="D5650" s="39" t="s">
        <v>26</v>
      </c>
      <c r="E5650" s="39"/>
      <c r="F5650" s="41" t="n">
        <f aca="false">IF(A5650="","",MATCH(A5650,P_ID,1))</f>
        <v>5039</v>
      </c>
      <c r="G5650" s="41" t="str">
        <f aca="false">IF(A5650="","",INDEX(P_Svc,F5650))</f>
        <v>Standard</v>
      </c>
      <c r="H5650" s="41" t="str">
        <f aca="false">IF(A5650="","",INDEX(P_Zone,F5650))</f>
        <v>Central</v>
      </c>
      <c r="I5650" s="41" t="n">
        <f aca="false">IF(A5650="","",IF(D5650="Delivered",IF(B5650&lt;=INDEX(P_Due,F5650),1,0),0))</f>
        <v>1</v>
      </c>
    </row>
    <row r="5651" customFormat="false" ht="15" hidden="false" customHeight="false" outlineLevel="0" collapsed="false">
      <c r="A5651" s="37" t="n">
        <v>1005040</v>
      </c>
      <c r="B5651" s="38" t="n">
        <v>46296</v>
      </c>
      <c r="C5651" s="39" t="n">
        <v>1</v>
      </c>
      <c r="D5651" s="39" t="s">
        <v>26</v>
      </c>
      <c r="E5651" s="39"/>
      <c r="F5651" s="41" t="n">
        <f aca="false">IF(A5651="","",MATCH(A5651,P_ID,1))</f>
        <v>5040</v>
      </c>
      <c r="G5651" s="41" t="str">
        <f aca="false">IF(A5651="","",INDEX(P_Svc,F5651))</f>
        <v>Standard</v>
      </c>
      <c r="H5651" s="41" t="str">
        <f aca="false">IF(A5651="","",INDEX(P_Zone,F5651))</f>
        <v>North</v>
      </c>
      <c r="I5651" s="41" t="n">
        <f aca="false">IF(A5651="","",IF(D5651="Delivered",IF(B5651&lt;=INDEX(P_Due,F5651),1,0),0))</f>
        <v>1</v>
      </c>
    </row>
    <row r="5652" customFormat="false" ht="15" hidden="false" customHeight="false" outlineLevel="0" collapsed="false">
      <c r="A5652" s="37" t="n">
        <v>1005041</v>
      </c>
      <c r="B5652" s="38" t="n">
        <v>46296</v>
      </c>
      <c r="C5652" s="39" t="n">
        <v>1</v>
      </c>
      <c r="D5652" s="39" t="s">
        <v>26</v>
      </c>
      <c r="E5652" s="39"/>
      <c r="F5652" s="41" t="n">
        <f aca="false">IF(A5652="","",MATCH(A5652,P_ID,1))</f>
        <v>5041</v>
      </c>
      <c r="G5652" s="41" t="str">
        <f aca="false">IF(A5652="","",INDEX(P_Svc,F5652))</f>
        <v>Standard</v>
      </c>
      <c r="H5652" s="41" t="str">
        <f aca="false">IF(A5652="","",INDEX(P_Zone,F5652))</f>
        <v>North</v>
      </c>
      <c r="I5652" s="41" t="n">
        <f aca="false">IF(A5652="","",IF(D5652="Delivered",IF(B5652&lt;=INDEX(P_Due,F5652),1,0),0))</f>
        <v>1</v>
      </c>
    </row>
    <row r="5653" customFormat="false" ht="15" hidden="false" customHeight="false" outlineLevel="0" collapsed="false">
      <c r="A5653" s="37" t="n">
        <v>1005042</v>
      </c>
      <c r="B5653" s="38" t="n">
        <v>46296</v>
      </c>
      <c r="C5653" s="39" t="n">
        <v>1</v>
      </c>
      <c r="D5653" s="39" t="s">
        <v>26</v>
      </c>
      <c r="E5653" s="39"/>
      <c r="F5653" s="41" t="n">
        <f aca="false">IF(A5653="","",MATCH(A5653,P_ID,1))</f>
        <v>5042</v>
      </c>
      <c r="G5653" s="41" t="str">
        <f aca="false">IF(A5653="","",INDEX(P_Svc,F5653))</f>
        <v>Standard</v>
      </c>
      <c r="H5653" s="41" t="str">
        <f aca="false">IF(A5653="","",INDEX(P_Zone,F5653))</f>
        <v>East</v>
      </c>
      <c r="I5653" s="41" t="n">
        <f aca="false">IF(A5653="","",IF(D5653="Delivered",IF(B5653&lt;=INDEX(P_Due,F5653),1,0),0))</f>
        <v>1</v>
      </c>
    </row>
    <row r="5654" customFormat="false" ht="15" hidden="false" customHeight="false" outlineLevel="0" collapsed="false">
      <c r="A5654" s="37" t="n">
        <v>1005043</v>
      </c>
      <c r="B5654" s="38" t="n">
        <v>46296</v>
      </c>
      <c r="C5654" s="39" t="n">
        <v>1</v>
      </c>
      <c r="D5654" s="39" t="s">
        <v>26</v>
      </c>
      <c r="E5654" s="39"/>
      <c r="F5654" s="41" t="n">
        <f aca="false">IF(A5654="","",MATCH(A5654,P_ID,1))</f>
        <v>5043</v>
      </c>
      <c r="G5654" s="41" t="str">
        <f aca="false">IF(A5654="","",INDEX(P_Svc,F5654))</f>
        <v>Standard</v>
      </c>
      <c r="H5654" s="41" t="str">
        <f aca="false">IF(A5654="","",INDEX(P_Zone,F5654))</f>
        <v>East</v>
      </c>
      <c r="I5654" s="41" t="n">
        <f aca="false">IF(A5654="","",IF(D5654="Delivered",IF(B5654&lt;=INDEX(P_Due,F5654),1,0),0))</f>
        <v>1</v>
      </c>
    </row>
    <row r="5655" customFormat="false" ht="15" hidden="false" customHeight="false" outlineLevel="0" collapsed="false">
      <c r="A5655" s="37" t="n">
        <v>1005044</v>
      </c>
      <c r="B5655" s="38" t="n">
        <v>46296</v>
      </c>
      <c r="C5655" s="39" t="n">
        <v>1</v>
      </c>
      <c r="D5655" s="39" t="s">
        <v>26</v>
      </c>
      <c r="E5655" s="39"/>
      <c r="F5655" s="41" t="n">
        <f aca="false">IF(A5655="","",MATCH(A5655,P_ID,1))</f>
        <v>5044</v>
      </c>
      <c r="G5655" s="41" t="str">
        <f aca="false">IF(A5655="","",INDEX(P_Svc,F5655))</f>
        <v>Standard</v>
      </c>
      <c r="H5655" s="41" t="str">
        <f aca="false">IF(A5655="","",INDEX(P_Zone,F5655))</f>
        <v>South</v>
      </c>
      <c r="I5655" s="41" t="n">
        <f aca="false">IF(A5655="","",IF(D5655="Delivered",IF(B5655&lt;=INDEX(P_Due,F5655),1,0),0))</f>
        <v>1</v>
      </c>
    </row>
    <row r="5656" customFormat="false" ht="15" hidden="false" customHeight="false" outlineLevel="0" collapsed="false">
      <c r="A5656" s="37" t="n">
        <v>1005045</v>
      </c>
      <c r="B5656" s="38" t="n">
        <v>46296</v>
      </c>
      <c r="C5656" s="39" t="n">
        <v>1</v>
      </c>
      <c r="D5656" s="39" t="s">
        <v>26</v>
      </c>
      <c r="E5656" s="39"/>
      <c r="F5656" s="41" t="n">
        <f aca="false">IF(A5656="","",MATCH(A5656,P_ID,1))</f>
        <v>5045</v>
      </c>
      <c r="G5656" s="41" t="str">
        <f aca="false">IF(A5656="","",INDEX(P_Svc,F5656))</f>
        <v>Standard</v>
      </c>
      <c r="H5656" s="41" t="str">
        <f aca="false">IF(A5656="","",INDEX(P_Zone,F5656))</f>
        <v>North</v>
      </c>
      <c r="I5656" s="41" t="n">
        <f aca="false">IF(A5656="","",IF(D5656="Delivered",IF(B5656&lt;=INDEX(P_Due,F5656),1,0),0))</f>
        <v>1</v>
      </c>
    </row>
    <row r="5657" customFormat="false" ht="15" hidden="false" customHeight="false" outlineLevel="0" collapsed="false">
      <c r="A5657" s="37" t="n">
        <v>1005046</v>
      </c>
      <c r="B5657" s="38" t="n">
        <v>46296</v>
      </c>
      <c r="C5657" s="39" t="n">
        <v>1</v>
      </c>
      <c r="D5657" s="39" t="s">
        <v>26</v>
      </c>
      <c r="E5657" s="39"/>
      <c r="F5657" s="41" t="n">
        <f aca="false">IF(A5657="","",MATCH(A5657,P_ID,1))</f>
        <v>5046</v>
      </c>
      <c r="G5657" s="41" t="str">
        <f aca="false">IF(A5657="","",INDEX(P_Svc,F5657))</f>
        <v>Standard</v>
      </c>
      <c r="H5657" s="41" t="str">
        <f aca="false">IF(A5657="","",INDEX(P_Zone,F5657))</f>
        <v>East</v>
      </c>
      <c r="I5657" s="41" t="n">
        <f aca="false">IF(A5657="","",IF(D5657="Delivered",IF(B5657&lt;=INDEX(P_Due,F5657),1,0),0))</f>
        <v>1</v>
      </c>
    </row>
    <row r="5658" customFormat="false" ht="15" hidden="false" customHeight="false" outlineLevel="0" collapsed="false">
      <c r="A5658" s="37" t="n">
        <v>1005048</v>
      </c>
      <c r="B5658" s="38" t="n">
        <v>46296</v>
      </c>
      <c r="C5658" s="39" t="n">
        <v>1</v>
      </c>
      <c r="D5658" s="39" t="s">
        <v>26</v>
      </c>
      <c r="E5658" s="39"/>
      <c r="F5658" s="41" t="n">
        <f aca="false">IF(A5658="","",MATCH(A5658,P_ID,1))</f>
        <v>5048</v>
      </c>
      <c r="G5658" s="41" t="str">
        <f aca="false">IF(A5658="","",INDEX(P_Svc,F5658))</f>
        <v>Standard</v>
      </c>
      <c r="H5658" s="41" t="str">
        <f aca="false">IF(A5658="","",INDEX(P_Zone,F5658))</f>
        <v>West</v>
      </c>
      <c r="I5658" s="41" t="n">
        <f aca="false">IF(A5658="","",IF(D5658="Delivered",IF(B5658&lt;=INDEX(P_Due,F5658),1,0),0))</f>
        <v>1</v>
      </c>
    </row>
    <row r="5659" customFormat="false" ht="15" hidden="false" customHeight="false" outlineLevel="0" collapsed="false">
      <c r="A5659" s="37" t="n">
        <v>1005049</v>
      </c>
      <c r="B5659" s="38" t="n">
        <v>46296</v>
      </c>
      <c r="C5659" s="39" t="n">
        <v>1</v>
      </c>
      <c r="D5659" s="39" t="s">
        <v>26</v>
      </c>
      <c r="E5659" s="39"/>
      <c r="F5659" s="41" t="n">
        <f aca="false">IF(A5659="","",MATCH(A5659,P_ID,1))</f>
        <v>5049</v>
      </c>
      <c r="G5659" s="41" t="str">
        <f aca="false">IF(A5659="","",INDEX(P_Svc,F5659))</f>
        <v>Standard</v>
      </c>
      <c r="H5659" s="41" t="str">
        <f aca="false">IF(A5659="","",INDEX(P_Zone,F5659))</f>
        <v>North</v>
      </c>
      <c r="I5659" s="41" t="n">
        <f aca="false">IF(A5659="","",IF(D5659="Delivered",IF(B5659&lt;=INDEX(P_Due,F5659),1,0),0))</f>
        <v>1</v>
      </c>
    </row>
    <row r="5660" customFormat="false" ht="15" hidden="false" customHeight="false" outlineLevel="0" collapsed="false">
      <c r="A5660" s="37" t="n">
        <v>1005051</v>
      </c>
      <c r="B5660" s="38" t="n">
        <v>46296</v>
      </c>
      <c r="C5660" s="39" t="n">
        <v>1</v>
      </c>
      <c r="D5660" s="39" t="s">
        <v>26</v>
      </c>
      <c r="E5660" s="39"/>
      <c r="F5660" s="41" t="n">
        <f aca="false">IF(A5660="","",MATCH(A5660,P_ID,1))</f>
        <v>5051</v>
      </c>
      <c r="G5660" s="41" t="str">
        <f aca="false">IF(A5660="","",INDEX(P_Svc,F5660))</f>
        <v>Standard</v>
      </c>
      <c r="H5660" s="41" t="str">
        <f aca="false">IF(A5660="","",INDEX(P_Zone,F5660))</f>
        <v>East</v>
      </c>
      <c r="I5660" s="41" t="n">
        <f aca="false">IF(A5660="","",IF(D5660="Delivered",IF(B5660&lt;=INDEX(P_Due,F5660),1,0),0))</f>
        <v>1</v>
      </c>
    </row>
    <row r="5661" customFormat="false" ht="15" hidden="false" customHeight="false" outlineLevel="0" collapsed="false">
      <c r="A5661" s="37" t="n">
        <v>1005052</v>
      </c>
      <c r="B5661" s="38" t="n">
        <v>46296</v>
      </c>
      <c r="C5661" s="39" t="n">
        <v>1</v>
      </c>
      <c r="D5661" s="39" t="s">
        <v>79</v>
      </c>
      <c r="E5661" s="39" t="s">
        <v>32</v>
      </c>
      <c r="F5661" s="41" t="n">
        <f aca="false">IF(A5661="","",MATCH(A5661,P_ID,1))</f>
        <v>5052</v>
      </c>
      <c r="G5661" s="41" t="str">
        <f aca="false">IF(A5661="","",INDEX(P_Svc,F5661))</f>
        <v>Economy</v>
      </c>
      <c r="H5661" s="41" t="str">
        <f aca="false">IF(A5661="","",INDEX(P_Zone,F5661))</f>
        <v>South</v>
      </c>
      <c r="I5661" s="41" t="n">
        <f aca="false">IF(A5661="","",IF(D5661="Delivered",IF(B5661&lt;=INDEX(P_Due,F5661),1,0),0))</f>
        <v>0</v>
      </c>
    </row>
    <row r="5662" customFormat="false" ht="15" hidden="false" customHeight="false" outlineLevel="0" collapsed="false">
      <c r="A5662" s="37" t="n">
        <v>1005053</v>
      </c>
      <c r="B5662" s="38" t="n">
        <v>46296</v>
      </c>
      <c r="C5662" s="39" t="n">
        <v>1</v>
      </c>
      <c r="D5662" s="39" t="s">
        <v>26</v>
      </c>
      <c r="E5662" s="39"/>
      <c r="F5662" s="41" t="n">
        <f aca="false">IF(A5662="","",MATCH(A5662,P_ID,1))</f>
        <v>5053</v>
      </c>
      <c r="G5662" s="41" t="str">
        <f aca="false">IF(A5662="","",INDEX(P_Svc,F5662))</f>
        <v>Standard</v>
      </c>
      <c r="H5662" s="41" t="str">
        <f aca="false">IF(A5662="","",INDEX(P_Zone,F5662))</f>
        <v>North</v>
      </c>
      <c r="I5662" s="41" t="n">
        <f aca="false">IF(A5662="","",IF(D5662="Delivered",IF(B5662&lt;=INDEX(P_Due,F5662),1,0),0))</f>
        <v>1</v>
      </c>
    </row>
    <row r="5663" customFormat="false" ht="15" hidden="false" customHeight="false" outlineLevel="0" collapsed="false">
      <c r="A5663" s="37" t="n">
        <v>1005055</v>
      </c>
      <c r="B5663" s="38" t="n">
        <v>46296</v>
      </c>
      <c r="C5663" s="39" t="n">
        <v>1</v>
      </c>
      <c r="D5663" s="39" t="s">
        <v>26</v>
      </c>
      <c r="E5663" s="39"/>
      <c r="F5663" s="41" t="n">
        <f aca="false">IF(A5663="","",MATCH(A5663,P_ID,1))</f>
        <v>5055</v>
      </c>
      <c r="G5663" s="41" t="str">
        <f aca="false">IF(A5663="","",INDEX(P_Svc,F5663))</f>
        <v>Standard</v>
      </c>
      <c r="H5663" s="41" t="str">
        <f aca="false">IF(A5663="","",INDEX(P_Zone,F5663))</f>
        <v>North</v>
      </c>
      <c r="I5663" s="41" t="n">
        <f aca="false">IF(A5663="","",IF(D5663="Delivered",IF(B5663&lt;=INDEX(P_Due,F5663),1,0),0))</f>
        <v>1</v>
      </c>
    </row>
    <row r="5664" customFormat="false" ht="15" hidden="false" customHeight="false" outlineLevel="0" collapsed="false">
      <c r="A5664" s="37" t="n">
        <v>1005056</v>
      </c>
      <c r="B5664" s="38" t="n">
        <v>46296</v>
      </c>
      <c r="C5664" s="39" t="n">
        <v>1</v>
      </c>
      <c r="D5664" s="39" t="s">
        <v>26</v>
      </c>
      <c r="E5664" s="39"/>
      <c r="F5664" s="41" t="n">
        <f aca="false">IF(A5664="","",MATCH(A5664,P_ID,1))</f>
        <v>5056</v>
      </c>
      <c r="G5664" s="41" t="str">
        <f aca="false">IF(A5664="","",INDEX(P_Svc,F5664))</f>
        <v>Standard</v>
      </c>
      <c r="H5664" s="41" t="str">
        <f aca="false">IF(A5664="","",INDEX(P_Zone,F5664))</f>
        <v>North</v>
      </c>
      <c r="I5664" s="41" t="n">
        <f aca="false">IF(A5664="","",IF(D5664="Delivered",IF(B5664&lt;=INDEX(P_Due,F5664),1,0),0))</f>
        <v>1</v>
      </c>
    </row>
    <row r="5665" customFormat="false" ht="15" hidden="false" customHeight="false" outlineLevel="0" collapsed="false">
      <c r="A5665" s="37" t="n">
        <v>1005059</v>
      </c>
      <c r="B5665" s="38" t="n">
        <v>46296</v>
      </c>
      <c r="C5665" s="39" t="n">
        <v>1</v>
      </c>
      <c r="D5665" s="39" t="s">
        <v>26</v>
      </c>
      <c r="E5665" s="39"/>
      <c r="F5665" s="41" t="n">
        <f aca="false">IF(A5665="","",MATCH(A5665,P_ID,1))</f>
        <v>5059</v>
      </c>
      <c r="G5665" s="41" t="str">
        <f aca="false">IF(A5665="","",INDEX(P_Svc,F5665))</f>
        <v>Standard</v>
      </c>
      <c r="H5665" s="41" t="str">
        <f aca="false">IF(A5665="","",INDEX(P_Zone,F5665))</f>
        <v>West</v>
      </c>
      <c r="I5665" s="41" t="n">
        <f aca="false">IF(A5665="","",IF(D5665="Delivered",IF(B5665&lt;=INDEX(P_Due,F5665),1,0),0))</f>
        <v>1</v>
      </c>
    </row>
    <row r="5666" customFormat="false" ht="15" hidden="false" customHeight="false" outlineLevel="0" collapsed="false">
      <c r="A5666" s="37" t="n">
        <v>1005060</v>
      </c>
      <c r="B5666" s="38" t="n">
        <v>46296</v>
      </c>
      <c r="C5666" s="39" t="n">
        <v>1</v>
      </c>
      <c r="D5666" s="39" t="s">
        <v>26</v>
      </c>
      <c r="E5666" s="39"/>
      <c r="F5666" s="41" t="n">
        <f aca="false">IF(A5666="","",MATCH(A5666,P_ID,1))</f>
        <v>5060</v>
      </c>
      <c r="G5666" s="41" t="str">
        <f aca="false">IF(A5666="","",INDEX(P_Svc,F5666))</f>
        <v>Standard</v>
      </c>
      <c r="H5666" s="41" t="str">
        <f aca="false">IF(A5666="","",INDEX(P_Zone,F5666))</f>
        <v>Central</v>
      </c>
      <c r="I5666" s="41" t="n">
        <f aca="false">IF(A5666="","",IF(D5666="Delivered",IF(B5666&lt;=INDEX(P_Due,F5666),1,0),0))</f>
        <v>1</v>
      </c>
    </row>
    <row r="5667" customFormat="false" ht="15" hidden="false" customHeight="false" outlineLevel="0" collapsed="false">
      <c r="A5667" s="37" t="n">
        <v>1005061</v>
      </c>
      <c r="B5667" s="38" t="n">
        <v>46296</v>
      </c>
      <c r="C5667" s="39" t="n">
        <v>1</v>
      </c>
      <c r="D5667" s="39" t="s">
        <v>26</v>
      </c>
      <c r="E5667" s="39"/>
      <c r="F5667" s="41" t="n">
        <f aca="false">IF(A5667="","",MATCH(A5667,P_ID,1))</f>
        <v>5061</v>
      </c>
      <c r="G5667" s="41" t="str">
        <f aca="false">IF(A5667="","",INDEX(P_Svc,F5667))</f>
        <v>Standard</v>
      </c>
      <c r="H5667" s="41" t="str">
        <f aca="false">IF(A5667="","",INDEX(P_Zone,F5667))</f>
        <v>South</v>
      </c>
      <c r="I5667" s="41" t="n">
        <f aca="false">IF(A5667="","",IF(D5667="Delivered",IF(B5667&lt;=INDEX(P_Due,F5667),1,0),0))</f>
        <v>1</v>
      </c>
    </row>
    <row r="5668" customFormat="false" ht="15" hidden="false" customHeight="false" outlineLevel="0" collapsed="false">
      <c r="A5668" s="37" t="n">
        <v>1005062</v>
      </c>
      <c r="B5668" s="38" t="n">
        <v>46296</v>
      </c>
      <c r="C5668" s="39" t="n">
        <v>1</v>
      </c>
      <c r="D5668" s="39" t="s">
        <v>26</v>
      </c>
      <c r="E5668" s="39"/>
      <c r="F5668" s="41" t="n">
        <f aca="false">IF(A5668="","",MATCH(A5668,P_ID,1))</f>
        <v>5062</v>
      </c>
      <c r="G5668" s="41" t="str">
        <f aca="false">IF(A5668="","",INDEX(P_Svc,F5668))</f>
        <v>Economy</v>
      </c>
      <c r="H5668" s="41" t="str">
        <f aca="false">IF(A5668="","",INDEX(P_Zone,F5668))</f>
        <v>West</v>
      </c>
      <c r="I5668" s="41" t="n">
        <f aca="false">IF(A5668="","",IF(D5668="Delivered",IF(B5668&lt;=INDEX(P_Due,F5668),1,0),0))</f>
        <v>1</v>
      </c>
    </row>
    <row r="5669" customFormat="false" ht="15" hidden="false" customHeight="false" outlineLevel="0" collapsed="false">
      <c r="A5669" s="37" t="n">
        <v>1005063</v>
      </c>
      <c r="B5669" s="38" t="n">
        <v>46296</v>
      </c>
      <c r="C5669" s="39" t="n">
        <v>1</v>
      </c>
      <c r="D5669" s="39" t="s">
        <v>26</v>
      </c>
      <c r="E5669" s="39"/>
      <c r="F5669" s="41" t="n">
        <f aca="false">IF(A5669="","",MATCH(A5669,P_ID,1))</f>
        <v>5063</v>
      </c>
      <c r="G5669" s="41" t="str">
        <f aca="false">IF(A5669="","",INDEX(P_Svc,F5669))</f>
        <v>Standard</v>
      </c>
      <c r="H5669" s="41" t="str">
        <f aca="false">IF(A5669="","",INDEX(P_Zone,F5669))</f>
        <v>South</v>
      </c>
      <c r="I5669" s="41" t="n">
        <f aca="false">IF(A5669="","",IF(D5669="Delivered",IF(B5669&lt;=INDEX(P_Due,F5669),1,0),0))</f>
        <v>1</v>
      </c>
    </row>
    <row r="5670" customFormat="false" ht="15" hidden="false" customHeight="false" outlineLevel="0" collapsed="false">
      <c r="A5670" s="37" t="n">
        <v>1005064</v>
      </c>
      <c r="B5670" s="38" t="n">
        <v>46296</v>
      </c>
      <c r="C5670" s="39" t="n">
        <v>1</v>
      </c>
      <c r="D5670" s="39" t="s">
        <v>26</v>
      </c>
      <c r="E5670" s="39"/>
      <c r="F5670" s="41" t="n">
        <f aca="false">IF(A5670="","",MATCH(A5670,P_ID,1))</f>
        <v>5064</v>
      </c>
      <c r="G5670" s="41" t="str">
        <f aca="false">IF(A5670="","",INDEX(P_Svc,F5670))</f>
        <v>Economy</v>
      </c>
      <c r="H5670" s="41" t="str">
        <f aca="false">IF(A5670="","",INDEX(P_Zone,F5670))</f>
        <v>South</v>
      </c>
      <c r="I5670" s="41" t="n">
        <f aca="false">IF(A5670="","",IF(D5670="Delivered",IF(B5670&lt;=INDEX(P_Due,F5670),1,0),0))</f>
        <v>1</v>
      </c>
    </row>
    <row r="5671" customFormat="false" ht="15" hidden="false" customHeight="false" outlineLevel="0" collapsed="false">
      <c r="A5671" s="37" t="n">
        <v>1005065</v>
      </c>
      <c r="B5671" s="38" t="n">
        <v>46296</v>
      </c>
      <c r="C5671" s="39" t="n">
        <v>1</v>
      </c>
      <c r="D5671" s="39" t="s">
        <v>26</v>
      </c>
      <c r="E5671" s="39"/>
      <c r="F5671" s="41" t="n">
        <f aca="false">IF(A5671="","",MATCH(A5671,P_ID,1))</f>
        <v>5065</v>
      </c>
      <c r="G5671" s="41" t="str">
        <f aca="false">IF(A5671="","",INDEX(P_Svc,F5671))</f>
        <v>Standard</v>
      </c>
      <c r="H5671" s="41" t="str">
        <f aca="false">IF(A5671="","",INDEX(P_Zone,F5671))</f>
        <v>Central</v>
      </c>
      <c r="I5671" s="41" t="n">
        <f aca="false">IF(A5671="","",IF(D5671="Delivered",IF(B5671&lt;=INDEX(P_Due,F5671),1,0),0))</f>
        <v>1</v>
      </c>
    </row>
    <row r="5672" customFormat="false" ht="15" hidden="false" customHeight="false" outlineLevel="0" collapsed="false">
      <c r="A5672" s="37" t="n">
        <v>1005067</v>
      </c>
      <c r="B5672" s="38" t="n">
        <v>46296</v>
      </c>
      <c r="C5672" s="39" t="n">
        <v>1</v>
      </c>
      <c r="D5672" s="39" t="s">
        <v>26</v>
      </c>
      <c r="E5672" s="39"/>
      <c r="F5672" s="41" t="n">
        <f aca="false">IF(A5672="","",MATCH(A5672,P_ID,1))</f>
        <v>5067</v>
      </c>
      <c r="G5672" s="41" t="str">
        <f aca="false">IF(A5672="","",INDEX(P_Svc,F5672))</f>
        <v>Economy</v>
      </c>
      <c r="H5672" s="41" t="str">
        <f aca="false">IF(A5672="","",INDEX(P_Zone,F5672))</f>
        <v>West</v>
      </c>
      <c r="I5672" s="41" t="n">
        <f aca="false">IF(A5672="","",IF(D5672="Delivered",IF(B5672&lt;=INDEX(P_Due,F5672),1,0),0))</f>
        <v>1</v>
      </c>
    </row>
    <row r="5673" customFormat="false" ht="15" hidden="false" customHeight="false" outlineLevel="0" collapsed="false">
      <c r="A5673" s="37" t="n">
        <v>1005068</v>
      </c>
      <c r="B5673" s="38" t="n">
        <v>46296</v>
      </c>
      <c r="C5673" s="39" t="n">
        <v>1</v>
      </c>
      <c r="D5673" s="39" t="s">
        <v>26</v>
      </c>
      <c r="E5673" s="39"/>
      <c r="F5673" s="41" t="n">
        <f aca="false">IF(A5673="","",MATCH(A5673,P_ID,1))</f>
        <v>5068</v>
      </c>
      <c r="G5673" s="41" t="str">
        <f aca="false">IF(A5673="","",INDEX(P_Svc,F5673))</f>
        <v>Economy</v>
      </c>
      <c r="H5673" s="41" t="str">
        <f aca="false">IF(A5673="","",INDEX(P_Zone,F5673))</f>
        <v>North</v>
      </c>
      <c r="I5673" s="41" t="n">
        <f aca="false">IF(A5673="","",IF(D5673="Delivered",IF(B5673&lt;=INDEX(P_Due,F5673),1,0),0))</f>
        <v>1</v>
      </c>
    </row>
    <row r="5674" customFormat="false" ht="15" hidden="false" customHeight="false" outlineLevel="0" collapsed="false">
      <c r="A5674" s="37" t="n">
        <v>1005071</v>
      </c>
      <c r="B5674" s="38" t="n">
        <v>46296</v>
      </c>
      <c r="C5674" s="39" t="n">
        <v>1</v>
      </c>
      <c r="D5674" s="39" t="s">
        <v>79</v>
      </c>
      <c r="E5674" s="39" t="s">
        <v>36</v>
      </c>
      <c r="F5674" s="41" t="n">
        <f aca="false">IF(A5674="","",MATCH(A5674,P_ID,1))</f>
        <v>5071</v>
      </c>
      <c r="G5674" s="41" t="str">
        <f aca="false">IF(A5674="","",INDEX(P_Svc,F5674))</f>
        <v>Economy</v>
      </c>
      <c r="H5674" s="41" t="str">
        <f aca="false">IF(A5674="","",INDEX(P_Zone,F5674))</f>
        <v>Central</v>
      </c>
      <c r="I5674" s="41" t="n">
        <f aca="false">IF(A5674="","",IF(D5674="Delivered",IF(B5674&lt;=INDEX(P_Due,F5674),1,0),0))</f>
        <v>0</v>
      </c>
    </row>
    <row r="5675" customFormat="false" ht="15" hidden="false" customHeight="false" outlineLevel="0" collapsed="false">
      <c r="A5675" s="37" t="n">
        <v>1005081</v>
      </c>
      <c r="B5675" s="38" t="n">
        <v>46296</v>
      </c>
      <c r="C5675" s="39" t="n">
        <v>1</v>
      </c>
      <c r="D5675" s="39" t="s">
        <v>26</v>
      </c>
      <c r="E5675" s="39"/>
      <c r="F5675" s="41" t="n">
        <f aca="false">IF(A5675="","",MATCH(A5675,P_ID,1))</f>
        <v>5081</v>
      </c>
      <c r="G5675" s="41" t="str">
        <f aca="false">IF(A5675="","",INDEX(P_Svc,F5675))</f>
        <v>Express</v>
      </c>
      <c r="H5675" s="41" t="str">
        <f aca="false">IF(A5675="","",INDEX(P_Zone,F5675))</f>
        <v>South</v>
      </c>
      <c r="I5675" s="41" t="n">
        <f aca="false">IF(A5675="","",IF(D5675="Delivered",IF(B5675&lt;=INDEX(P_Due,F5675),1,0),0))</f>
        <v>1</v>
      </c>
    </row>
    <row r="5676" customFormat="false" ht="15" hidden="false" customHeight="false" outlineLevel="0" collapsed="false">
      <c r="A5676" s="37" t="n">
        <v>1005124</v>
      </c>
      <c r="B5676" s="38" t="n">
        <v>46296</v>
      </c>
      <c r="C5676" s="39" t="n">
        <v>1</v>
      </c>
      <c r="D5676" s="39" t="s">
        <v>26</v>
      </c>
      <c r="E5676" s="39"/>
      <c r="F5676" s="41" t="n">
        <f aca="false">IF(A5676="","",MATCH(A5676,P_ID,1))</f>
        <v>5124</v>
      </c>
      <c r="G5676" s="41" t="str">
        <f aca="false">IF(A5676="","",INDEX(P_Svc,F5676))</f>
        <v>Express</v>
      </c>
      <c r="H5676" s="41" t="str">
        <f aca="false">IF(A5676="","",INDEX(P_Zone,F5676))</f>
        <v>Central</v>
      </c>
      <c r="I5676" s="41" t="n">
        <f aca="false">IF(A5676="","",IF(D5676="Delivered",IF(B5676&lt;=INDEX(P_Due,F5676),1,0),0))</f>
        <v>1</v>
      </c>
    </row>
    <row r="5677" customFormat="false" ht="15" hidden="false" customHeight="false" outlineLevel="0" collapsed="false">
      <c r="A5677" s="37" t="n">
        <v>1005141</v>
      </c>
      <c r="B5677" s="38" t="n">
        <v>46296</v>
      </c>
      <c r="C5677" s="39" t="n">
        <v>1</v>
      </c>
      <c r="D5677" s="39" t="s">
        <v>26</v>
      </c>
      <c r="E5677" s="39"/>
      <c r="F5677" s="41" t="n">
        <f aca="false">IF(A5677="","",MATCH(A5677,P_ID,1))</f>
        <v>5141</v>
      </c>
      <c r="G5677" s="41" t="str">
        <f aca="false">IF(A5677="","",INDEX(P_Svc,F5677))</f>
        <v>Express</v>
      </c>
      <c r="H5677" s="41" t="str">
        <f aca="false">IF(A5677="","",INDEX(P_Zone,F5677))</f>
        <v>East</v>
      </c>
      <c r="I5677" s="41" t="n">
        <f aca="false">IF(A5677="","",IF(D5677="Delivered",IF(B5677&lt;=INDEX(P_Due,F5677),1,0),0))</f>
        <v>1</v>
      </c>
    </row>
    <row r="5678" customFormat="false" ht="15" hidden="false" customHeight="false" outlineLevel="0" collapsed="false">
      <c r="A5678" s="37" t="n">
        <v>1005144</v>
      </c>
      <c r="B5678" s="38" t="n">
        <v>46296</v>
      </c>
      <c r="C5678" s="39" t="n">
        <v>1</v>
      </c>
      <c r="D5678" s="39" t="s">
        <v>26</v>
      </c>
      <c r="E5678" s="39"/>
      <c r="F5678" s="41" t="n">
        <f aca="false">IF(A5678="","",MATCH(A5678,P_ID,1))</f>
        <v>5144</v>
      </c>
      <c r="G5678" s="41" t="str">
        <f aca="false">IF(A5678="","",INDEX(P_Svc,F5678))</f>
        <v>Express</v>
      </c>
      <c r="H5678" s="41" t="str">
        <f aca="false">IF(A5678="","",INDEX(P_Zone,F5678))</f>
        <v>Central</v>
      </c>
      <c r="I5678" s="41" t="n">
        <f aca="false">IF(A5678="","",IF(D5678="Delivered",IF(B5678&lt;=INDEX(P_Due,F5678),1,0),0))</f>
        <v>1</v>
      </c>
    </row>
    <row r="5679" customFormat="false" ht="15" hidden="false" customHeight="false" outlineLevel="0" collapsed="false">
      <c r="A5679" s="37" t="n">
        <v>1005174</v>
      </c>
      <c r="B5679" s="38" t="n">
        <v>46296</v>
      </c>
      <c r="C5679" s="39" t="n">
        <v>1</v>
      </c>
      <c r="D5679" s="39" t="s">
        <v>26</v>
      </c>
      <c r="E5679" s="39"/>
      <c r="F5679" s="41" t="n">
        <f aca="false">IF(A5679="","",MATCH(A5679,P_ID,1))</f>
        <v>5174</v>
      </c>
      <c r="G5679" s="41" t="str">
        <f aca="false">IF(A5679="","",INDEX(P_Svc,F5679))</f>
        <v>Express</v>
      </c>
      <c r="H5679" s="41" t="str">
        <f aca="false">IF(A5679="","",INDEX(P_Zone,F5679))</f>
        <v>Central</v>
      </c>
      <c r="I5679" s="41" t="n">
        <f aca="false">IF(A5679="","",IF(D5679="Delivered",IF(B5679&lt;=INDEX(P_Due,F5679),1,0),0))</f>
        <v>1</v>
      </c>
    </row>
    <row r="5680" customFormat="false" ht="15" hidden="false" customHeight="false" outlineLevel="0" collapsed="false">
      <c r="A5680" s="37" t="n">
        <v>1005211</v>
      </c>
      <c r="B5680" s="38" t="n">
        <v>46296</v>
      </c>
      <c r="C5680" s="39" t="n">
        <v>1</v>
      </c>
      <c r="D5680" s="39" t="s">
        <v>26</v>
      </c>
      <c r="E5680" s="39"/>
      <c r="F5680" s="41" t="n">
        <f aca="false">IF(A5680="","",MATCH(A5680,P_ID,1))</f>
        <v>5211</v>
      </c>
      <c r="G5680" s="41" t="str">
        <f aca="false">IF(A5680="","",INDEX(P_Svc,F5680))</f>
        <v>Express</v>
      </c>
      <c r="H5680" s="41" t="str">
        <f aca="false">IF(A5680="","",INDEX(P_Zone,F5680))</f>
        <v>West</v>
      </c>
      <c r="I5680" s="41" t="n">
        <f aca="false">IF(A5680="","",IF(D5680="Delivered",IF(B5680&lt;=INDEX(P_Due,F5680),1,0),0))</f>
        <v>1</v>
      </c>
    </row>
    <row r="5681" customFormat="false" ht="15" hidden="false" customHeight="false" outlineLevel="0" collapsed="false">
      <c r="A5681" s="37" t="n">
        <v>1005252</v>
      </c>
      <c r="B5681" s="38" t="n">
        <v>46296</v>
      </c>
      <c r="C5681" s="39" t="n">
        <v>1</v>
      </c>
      <c r="D5681" s="39" t="s">
        <v>26</v>
      </c>
      <c r="E5681" s="39"/>
      <c r="F5681" s="41" t="n">
        <f aca="false">IF(A5681="","",MATCH(A5681,P_ID,1))</f>
        <v>5252</v>
      </c>
      <c r="G5681" s="41" t="str">
        <f aca="false">IF(A5681="","",INDEX(P_Svc,F5681))</f>
        <v>Express</v>
      </c>
      <c r="H5681" s="41" t="str">
        <f aca="false">IF(A5681="","",INDEX(P_Zone,F5681))</f>
        <v>South</v>
      </c>
      <c r="I5681" s="41" t="n">
        <f aca="false">IF(A5681="","",IF(D5681="Delivered",IF(B5681&lt;=INDEX(P_Due,F5681),1,0),0))</f>
        <v>1</v>
      </c>
    </row>
    <row r="5682" customFormat="false" ht="15" hidden="false" customHeight="false" outlineLevel="0" collapsed="false">
      <c r="A5682" s="37" t="n">
        <v>1005255</v>
      </c>
      <c r="B5682" s="38" t="n">
        <v>46296</v>
      </c>
      <c r="C5682" s="39" t="n">
        <v>1</v>
      </c>
      <c r="D5682" s="39" t="s">
        <v>26</v>
      </c>
      <c r="E5682" s="39"/>
      <c r="F5682" s="41" t="n">
        <f aca="false">IF(A5682="","",MATCH(A5682,P_ID,1))</f>
        <v>5255</v>
      </c>
      <c r="G5682" s="41" t="str">
        <f aca="false">IF(A5682="","",INDEX(P_Svc,F5682))</f>
        <v>Express</v>
      </c>
      <c r="H5682" s="41" t="str">
        <f aca="false">IF(A5682="","",INDEX(P_Zone,F5682))</f>
        <v>Central</v>
      </c>
      <c r="I5682" s="41" t="n">
        <f aca="false">IF(A5682="","",IF(D5682="Delivered",IF(B5682&lt;=INDEX(P_Due,F5682),1,0),0))</f>
        <v>1</v>
      </c>
    </row>
    <row r="5683" customFormat="false" ht="15" hidden="false" customHeight="false" outlineLevel="0" collapsed="false">
      <c r="A5683" s="37" t="n">
        <v>1005268</v>
      </c>
      <c r="B5683" s="38" t="n">
        <v>46296</v>
      </c>
      <c r="C5683" s="39" t="n">
        <v>1</v>
      </c>
      <c r="D5683" s="39" t="s">
        <v>26</v>
      </c>
      <c r="E5683" s="39"/>
      <c r="F5683" s="41" t="n">
        <f aca="false">IF(A5683="","",MATCH(A5683,P_ID,1))</f>
        <v>5268</v>
      </c>
      <c r="G5683" s="41" t="str">
        <f aca="false">IF(A5683="","",INDEX(P_Svc,F5683))</f>
        <v>Express</v>
      </c>
      <c r="H5683" s="41" t="str">
        <f aca="false">IF(A5683="","",INDEX(P_Zone,F5683))</f>
        <v>North</v>
      </c>
      <c r="I5683" s="41" t="n">
        <f aca="false">IF(A5683="","",IF(D5683="Delivered",IF(B5683&lt;=INDEX(P_Due,F5683),1,0),0))</f>
        <v>1</v>
      </c>
    </row>
    <row r="5684" customFormat="false" ht="15" hidden="false" customHeight="false" outlineLevel="0" collapsed="false">
      <c r="A5684" s="37" t="n">
        <v>1005366</v>
      </c>
      <c r="B5684" s="38" t="n">
        <v>46296</v>
      </c>
      <c r="C5684" s="39" t="n">
        <v>1</v>
      </c>
      <c r="D5684" s="39" t="s">
        <v>26</v>
      </c>
      <c r="E5684" s="39"/>
      <c r="F5684" s="41" t="n">
        <f aca="false">IF(A5684="","",MATCH(A5684,P_ID,1))</f>
        <v>5366</v>
      </c>
      <c r="G5684" s="41" t="str">
        <f aca="false">IF(A5684="","",INDEX(P_Svc,F5684))</f>
        <v>Express</v>
      </c>
      <c r="H5684" s="41" t="str">
        <f aca="false">IF(A5684="","",INDEX(P_Zone,F5684))</f>
        <v>Central</v>
      </c>
      <c r="I5684" s="41" t="n">
        <f aca="false">IF(A5684="","",IF(D5684="Delivered",IF(B5684&lt;=INDEX(P_Due,F5684),1,0),0))</f>
        <v>1</v>
      </c>
    </row>
    <row r="5685" customFormat="false" ht="15" hidden="false" customHeight="false" outlineLevel="0" collapsed="false">
      <c r="A5685" s="37" t="n">
        <v>1005397</v>
      </c>
      <c r="B5685" s="38" t="n">
        <v>46296</v>
      </c>
      <c r="C5685" s="39" t="n">
        <v>1</v>
      </c>
      <c r="D5685" s="39" t="s">
        <v>26</v>
      </c>
      <c r="E5685" s="39"/>
      <c r="F5685" s="41" t="n">
        <f aca="false">IF(A5685="","",MATCH(A5685,P_ID,1))</f>
        <v>5397</v>
      </c>
      <c r="G5685" s="41" t="str">
        <f aca="false">IF(A5685="","",INDEX(P_Svc,F5685))</f>
        <v>Express</v>
      </c>
      <c r="H5685" s="41" t="str">
        <f aca="false">IF(A5685="","",INDEX(P_Zone,F5685))</f>
        <v>East</v>
      </c>
      <c r="I5685" s="41" t="n">
        <f aca="false">IF(A5685="","",IF(D5685="Delivered",IF(B5685&lt;=INDEX(P_Due,F5685),1,0),0))</f>
        <v>1</v>
      </c>
    </row>
    <row r="5686" customFormat="false" ht="15" hidden="false" customHeight="false" outlineLevel="0" collapsed="false">
      <c r="A5686" s="37" t="n">
        <v>1005398</v>
      </c>
      <c r="B5686" s="38" t="n">
        <v>46296</v>
      </c>
      <c r="C5686" s="39" t="n">
        <v>1</v>
      </c>
      <c r="D5686" s="39" t="s">
        <v>26</v>
      </c>
      <c r="E5686" s="39"/>
      <c r="F5686" s="41" t="n">
        <f aca="false">IF(A5686="","",MATCH(A5686,P_ID,1))</f>
        <v>5398</v>
      </c>
      <c r="G5686" s="41" t="str">
        <f aca="false">IF(A5686="","",INDEX(P_Svc,F5686))</f>
        <v>Express</v>
      </c>
      <c r="H5686" s="41" t="str">
        <f aca="false">IF(A5686="","",INDEX(P_Zone,F5686))</f>
        <v>Central</v>
      </c>
      <c r="I5686" s="41" t="n">
        <f aca="false">IF(A5686="","",IF(D5686="Delivered",IF(B5686&lt;=INDEX(P_Due,F5686),1,0),0))</f>
        <v>1</v>
      </c>
    </row>
    <row r="5687" customFormat="false" ht="15" hidden="false" customHeight="false" outlineLevel="0" collapsed="false">
      <c r="A5687" s="37" t="n">
        <v>1005428</v>
      </c>
      <c r="B5687" s="38" t="n">
        <v>46296</v>
      </c>
      <c r="C5687" s="39" t="n">
        <v>1</v>
      </c>
      <c r="D5687" s="39" t="s">
        <v>26</v>
      </c>
      <c r="E5687" s="39"/>
      <c r="F5687" s="41" t="n">
        <f aca="false">IF(A5687="","",MATCH(A5687,P_ID,1))</f>
        <v>5428</v>
      </c>
      <c r="G5687" s="41" t="str">
        <f aca="false">IF(A5687="","",INDEX(P_Svc,F5687))</f>
        <v>Express</v>
      </c>
      <c r="H5687" s="41" t="str">
        <f aca="false">IF(A5687="","",INDEX(P_Zone,F5687))</f>
        <v>North</v>
      </c>
      <c r="I5687" s="41" t="n">
        <f aca="false">IF(A5687="","",IF(D5687="Delivered",IF(B5687&lt;=INDEX(P_Due,F5687),1,0),0))</f>
        <v>1</v>
      </c>
    </row>
    <row r="5688" customFormat="false" ht="15" hidden="false" customHeight="false" outlineLevel="0" collapsed="false">
      <c r="A5688" s="37" t="n">
        <v>1005450</v>
      </c>
      <c r="B5688" s="38" t="n">
        <v>46296</v>
      </c>
      <c r="C5688" s="39" t="n">
        <v>1</v>
      </c>
      <c r="D5688" s="39" t="s">
        <v>26</v>
      </c>
      <c r="E5688" s="39"/>
      <c r="F5688" s="41" t="n">
        <f aca="false">IF(A5688="","",MATCH(A5688,P_ID,1))</f>
        <v>5450</v>
      </c>
      <c r="G5688" s="41" t="str">
        <f aca="false">IF(A5688="","",INDEX(P_Svc,F5688))</f>
        <v>Express</v>
      </c>
      <c r="H5688" s="41" t="str">
        <f aca="false">IF(A5688="","",INDEX(P_Zone,F5688))</f>
        <v>North</v>
      </c>
      <c r="I5688" s="41" t="n">
        <f aca="false">IF(A5688="","",IF(D5688="Delivered",IF(B5688&lt;=INDEX(P_Due,F5688),1,0),0))</f>
        <v>1</v>
      </c>
    </row>
    <row r="5689" customFormat="false" ht="15" hidden="false" customHeight="false" outlineLevel="0" collapsed="false">
      <c r="A5689" s="37" t="n">
        <v>1005457</v>
      </c>
      <c r="B5689" s="38" t="n">
        <v>46296</v>
      </c>
      <c r="C5689" s="39" t="n">
        <v>1</v>
      </c>
      <c r="D5689" s="39" t="s">
        <v>26</v>
      </c>
      <c r="E5689" s="39"/>
      <c r="F5689" s="41" t="n">
        <f aca="false">IF(A5689="","",MATCH(A5689,P_ID,1))</f>
        <v>5457</v>
      </c>
      <c r="G5689" s="41" t="str">
        <f aca="false">IF(A5689="","",INDEX(P_Svc,F5689))</f>
        <v>Express</v>
      </c>
      <c r="H5689" s="41" t="str">
        <f aca="false">IF(A5689="","",INDEX(P_Zone,F5689))</f>
        <v>East</v>
      </c>
      <c r="I5689" s="41" t="n">
        <f aca="false">IF(A5689="","",IF(D5689="Delivered",IF(B5689&lt;=INDEX(P_Due,F5689),1,0),0))</f>
        <v>1</v>
      </c>
    </row>
    <row r="5690" customFormat="false" ht="15" hidden="false" customHeight="false" outlineLevel="0" collapsed="false">
      <c r="A5690" s="37" t="n">
        <v>1004890</v>
      </c>
      <c r="B5690" s="38" t="n">
        <v>46297</v>
      </c>
      <c r="C5690" s="39" t="n">
        <v>3</v>
      </c>
      <c r="D5690" s="39" t="s">
        <v>26</v>
      </c>
      <c r="E5690" s="39"/>
      <c r="F5690" s="41" t="n">
        <f aca="false">IF(A5690="","",MATCH(A5690,P_ID,1))</f>
        <v>4890</v>
      </c>
      <c r="G5690" s="41" t="str">
        <f aca="false">IF(A5690="","",INDEX(P_Svc,F5690))</f>
        <v>Express</v>
      </c>
      <c r="H5690" s="41" t="str">
        <f aca="false">IF(A5690="","",INDEX(P_Zone,F5690))</f>
        <v>West</v>
      </c>
      <c r="I5690" s="41" t="n">
        <f aca="false">IF(A5690="","",IF(D5690="Delivered",IF(B5690&lt;=INDEX(P_Due,F5690),1,0),0))</f>
        <v>0</v>
      </c>
    </row>
    <row r="5691" customFormat="false" ht="15" hidden="false" customHeight="false" outlineLevel="0" collapsed="false">
      <c r="A5691" s="37" t="n">
        <v>1005077</v>
      </c>
      <c r="B5691" s="38" t="n">
        <v>46297</v>
      </c>
      <c r="C5691" s="39" t="n">
        <v>1</v>
      </c>
      <c r="D5691" s="39" t="s">
        <v>79</v>
      </c>
      <c r="E5691" s="39" t="s">
        <v>38</v>
      </c>
      <c r="F5691" s="41" t="n">
        <f aca="false">IF(A5691="","",MATCH(A5691,P_ID,1))</f>
        <v>5077</v>
      </c>
      <c r="G5691" s="41" t="str">
        <f aca="false">IF(A5691="","",INDEX(P_Svc,F5691))</f>
        <v>Express</v>
      </c>
      <c r="H5691" s="41" t="str">
        <f aca="false">IF(A5691="","",INDEX(P_Zone,F5691))</f>
        <v>West</v>
      </c>
      <c r="I5691" s="41" t="n">
        <f aca="false">IF(A5691="","",IF(D5691="Delivered",IF(B5691&lt;=INDEX(P_Due,F5691),1,0),0))</f>
        <v>0</v>
      </c>
    </row>
    <row r="5692" customFormat="false" ht="15" hidden="false" customHeight="false" outlineLevel="0" collapsed="false">
      <c r="A5692" s="37" t="n">
        <v>1005087</v>
      </c>
      <c r="B5692" s="38" t="n">
        <v>46297</v>
      </c>
      <c r="C5692" s="39" t="n">
        <v>1</v>
      </c>
      <c r="D5692" s="39" t="s">
        <v>26</v>
      </c>
      <c r="E5692" s="39"/>
      <c r="F5692" s="41" t="n">
        <f aca="false">IF(A5692="","",MATCH(A5692,P_ID,1))</f>
        <v>5087</v>
      </c>
      <c r="G5692" s="41" t="str">
        <f aca="false">IF(A5692="","",INDEX(P_Svc,F5692))</f>
        <v>Express</v>
      </c>
      <c r="H5692" s="41" t="str">
        <f aca="false">IF(A5692="","",INDEX(P_Zone,F5692))</f>
        <v>West</v>
      </c>
      <c r="I5692" s="41" t="n">
        <f aca="false">IF(A5692="","",IF(D5692="Delivered",IF(B5692&lt;=INDEX(P_Due,F5692),1,0),0))</f>
        <v>1</v>
      </c>
    </row>
    <row r="5693" customFormat="false" ht="15" hidden="false" customHeight="false" outlineLevel="0" collapsed="false">
      <c r="A5693" s="37" t="n">
        <v>1005091</v>
      </c>
      <c r="B5693" s="38" t="n">
        <v>46297</v>
      </c>
      <c r="C5693" s="39" t="n">
        <v>0</v>
      </c>
      <c r="D5693" s="39" t="s">
        <v>80</v>
      </c>
      <c r="E5693" s="39" t="s">
        <v>40</v>
      </c>
      <c r="F5693" s="41" t="n">
        <f aca="false">IF(A5693="","",MATCH(A5693,P_ID,1))</f>
        <v>5091</v>
      </c>
      <c r="G5693" s="41" t="str">
        <f aca="false">IF(A5693="","",INDEX(P_Svc,F5693))</f>
        <v>Express</v>
      </c>
      <c r="H5693" s="41" t="str">
        <f aca="false">IF(A5693="","",INDEX(P_Zone,F5693))</f>
        <v>East</v>
      </c>
      <c r="I5693" s="41" t="n">
        <f aca="false">IF(A5693="","",IF(D5693="Delivered",IF(B5693&lt;=INDEX(P_Due,F5693),1,0),0))</f>
        <v>0</v>
      </c>
    </row>
    <row r="5694" customFormat="false" ht="15" hidden="false" customHeight="false" outlineLevel="0" collapsed="false">
      <c r="A5694" s="37" t="n">
        <v>1005122</v>
      </c>
      <c r="B5694" s="38" t="n">
        <v>46297</v>
      </c>
      <c r="C5694" s="39" t="n">
        <v>1</v>
      </c>
      <c r="D5694" s="39" t="s">
        <v>26</v>
      </c>
      <c r="E5694" s="39"/>
      <c r="F5694" s="41" t="n">
        <f aca="false">IF(A5694="","",MATCH(A5694,P_ID,1))</f>
        <v>5122</v>
      </c>
      <c r="G5694" s="41" t="str">
        <f aca="false">IF(A5694="","",INDEX(P_Svc,F5694))</f>
        <v>Express</v>
      </c>
      <c r="H5694" s="41" t="str">
        <f aca="false">IF(A5694="","",INDEX(P_Zone,F5694))</f>
        <v>North</v>
      </c>
      <c r="I5694" s="41" t="n">
        <f aca="false">IF(A5694="","",IF(D5694="Delivered",IF(B5694&lt;=INDEX(P_Due,F5694),1,0),0))</f>
        <v>1</v>
      </c>
    </row>
    <row r="5695" customFormat="false" ht="15" hidden="false" customHeight="false" outlineLevel="0" collapsed="false">
      <c r="A5695" s="37" t="n">
        <v>1005134</v>
      </c>
      <c r="B5695" s="38" t="n">
        <v>46297</v>
      </c>
      <c r="C5695" s="39" t="n">
        <v>1</v>
      </c>
      <c r="D5695" s="39" t="s">
        <v>26</v>
      </c>
      <c r="E5695" s="39"/>
      <c r="F5695" s="41" t="n">
        <f aca="false">IF(A5695="","",MATCH(A5695,P_ID,1))</f>
        <v>5134</v>
      </c>
      <c r="G5695" s="41" t="str">
        <f aca="false">IF(A5695="","",INDEX(P_Svc,F5695))</f>
        <v>Express</v>
      </c>
      <c r="H5695" s="41" t="str">
        <f aca="false">IF(A5695="","",INDEX(P_Zone,F5695))</f>
        <v>West</v>
      </c>
      <c r="I5695" s="41" t="n">
        <f aca="false">IF(A5695="","",IF(D5695="Delivered",IF(B5695&lt;=INDEX(P_Due,F5695),1,0),0))</f>
        <v>1</v>
      </c>
    </row>
    <row r="5696" customFormat="false" ht="15" hidden="false" customHeight="false" outlineLevel="0" collapsed="false">
      <c r="A5696" s="37" t="n">
        <v>1005142</v>
      </c>
      <c r="B5696" s="38" t="n">
        <v>46297</v>
      </c>
      <c r="C5696" s="39" t="n">
        <v>1</v>
      </c>
      <c r="D5696" s="39" t="s">
        <v>26</v>
      </c>
      <c r="E5696" s="39"/>
      <c r="F5696" s="41" t="n">
        <f aca="false">IF(A5696="","",MATCH(A5696,P_ID,1))</f>
        <v>5142</v>
      </c>
      <c r="G5696" s="41" t="str">
        <f aca="false">IF(A5696="","",INDEX(P_Svc,F5696))</f>
        <v>Express</v>
      </c>
      <c r="H5696" s="41" t="str">
        <f aca="false">IF(A5696="","",INDEX(P_Zone,F5696))</f>
        <v>East</v>
      </c>
      <c r="I5696" s="41" t="n">
        <f aca="false">IF(A5696="","",IF(D5696="Delivered",IF(B5696&lt;=INDEX(P_Due,F5696),1,0),0))</f>
        <v>1</v>
      </c>
    </row>
    <row r="5697" customFormat="false" ht="15" hidden="false" customHeight="false" outlineLevel="0" collapsed="false">
      <c r="A5697" s="37" t="n">
        <v>1005168</v>
      </c>
      <c r="B5697" s="38" t="n">
        <v>46297</v>
      </c>
      <c r="C5697" s="39" t="n">
        <v>0</v>
      </c>
      <c r="D5697" s="39" t="s">
        <v>80</v>
      </c>
      <c r="E5697" s="39" t="s">
        <v>40</v>
      </c>
      <c r="F5697" s="41" t="n">
        <f aca="false">IF(A5697="","",MATCH(A5697,P_ID,1))</f>
        <v>5168</v>
      </c>
      <c r="G5697" s="41" t="str">
        <f aca="false">IF(A5697="","",INDEX(P_Svc,F5697))</f>
        <v>Express</v>
      </c>
      <c r="H5697" s="41" t="str">
        <f aca="false">IF(A5697="","",INDEX(P_Zone,F5697))</f>
        <v>Central</v>
      </c>
      <c r="I5697" s="41" t="n">
        <f aca="false">IF(A5697="","",IF(D5697="Delivered",IF(B5697&lt;=INDEX(P_Due,F5697),1,0),0))</f>
        <v>0</v>
      </c>
    </row>
    <row r="5698" customFormat="false" ht="15" hidden="false" customHeight="false" outlineLevel="0" collapsed="false">
      <c r="A5698" s="37" t="n">
        <v>1005169</v>
      </c>
      <c r="B5698" s="38" t="n">
        <v>46297</v>
      </c>
      <c r="C5698" s="39" t="n">
        <v>1</v>
      </c>
      <c r="D5698" s="39" t="s">
        <v>26</v>
      </c>
      <c r="E5698" s="39"/>
      <c r="F5698" s="41" t="n">
        <f aca="false">IF(A5698="","",MATCH(A5698,P_ID,1))</f>
        <v>5169</v>
      </c>
      <c r="G5698" s="41" t="str">
        <f aca="false">IF(A5698="","",INDEX(P_Svc,F5698))</f>
        <v>Express</v>
      </c>
      <c r="H5698" s="41" t="str">
        <f aca="false">IF(A5698="","",INDEX(P_Zone,F5698))</f>
        <v>East</v>
      </c>
      <c r="I5698" s="41" t="n">
        <f aca="false">IF(A5698="","",IF(D5698="Delivered",IF(B5698&lt;=INDEX(P_Due,F5698),1,0),0))</f>
        <v>1</v>
      </c>
    </row>
    <row r="5699" customFormat="false" ht="15" hidden="false" customHeight="false" outlineLevel="0" collapsed="false">
      <c r="A5699" s="37" t="n">
        <v>1005170</v>
      </c>
      <c r="B5699" s="38" t="n">
        <v>46297</v>
      </c>
      <c r="C5699" s="39" t="n">
        <v>1</v>
      </c>
      <c r="D5699" s="39" t="s">
        <v>79</v>
      </c>
      <c r="E5699" s="39" t="s">
        <v>36</v>
      </c>
      <c r="F5699" s="41" t="n">
        <f aca="false">IF(A5699="","",MATCH(A5699,P_ID,1))</f>
        <v>5170</v>
      </c>
      <c r="G5699" s="41" t="str">
        <f aca="false">IF(A5699="","",INDEX(P_Svc,F5699))</f>
        <v>Express</v>
      </c>
      <c r="H5699" s="41" t="str">
        <f aca="false">IF(A5699="","",INDEX(P_Zone,F5699))</f>
        <v>South</v>
      </c>
      <c r="I5699" s="41" t="n">
        <f aca="false">IF(A5699="","",IF(D5699="Delivered",IF(B5699&lt;=INDEX(P_Due,F5699),1,0),0))</f>
        <v>0</v>
      </c>
    </row>
    <row r="5700" customFormat="false" ht="15" hidden="false" customHeight="false" outlineLevel="0" collapsed="false">
      <c r="A5700" s="37" t="n">
        <v>1005189</v>
      </c>
      <c r="B5700" s="38" t="n">
        <v>46297</v>
      </c>
      <c r="C5700" s="39" t="n">
        <v>1</v>
      </c>
      <c r="D5700" s="39" t="s">
        <v>26</v>
      </c>
      <c r="E5700" s="39"/>
      <c r="F5700" s="41" t="n">
        <f aca="false">IF(A5700="","",MATCH(A5700,P_ID,1))</f>
        <v>5189</v>
      </c>
      <c r="G5700" s="41" t="str">
        <f aca="false">IF(A5700="","",INDEX(P_Svc,F5700))</f>
        <v>Express</v>
      </c>
      <c r="H5700" s="41" t="str">
        <f aca="false">IF(A5700="","",INDEX(P_Zone,F5700))</f>
        <v>East</v>
      </c>
      <c r="I5700" s="41" t="n">
        <f aca="false">IF(A5700="","",IF(D5700="Delivered",IF(B5700&lt;=INDEX(P_Due,F5700),1,0),0))</f>
        <v>1</v>
      </c>
    </row>
    <row r="5701" customFormat="false" ht="15" hidden="false" customHeight="false" outlineLevel="0" collapsed="false">
      <c r="A5701" s="37" t="n">
        <v>1005190</v>
      </c>
      <c r="B5701" s="38" t="n">
        <v>46297</v>
      </c>
      <c r="C5701" s="39" t="n">
        <v>1</v>
      </c>
      <c r="D5701" s="39" t="s">
        <v>26</v>
      </c>
      <c r="E5701" s="39"/>
      <c r="F5701" s="41" t="n">
        <f aca="false">IF(A5701="","",MATCH(A5701,P_ID,1))</f>
        <v>5190</v>
      </c>
      <c r="G5701" s="41" t="str">
        <f aca="false">IF(A5701="","",INDEX(P_Svc,F5701))</f>
        <v>Express</v>
      </c>
      <c r="H5701" s="41" t="str">
        <f aca="false">IF(A5701="","",INDEX(P_Zone,F5701))</f>
        <v>Central</v>
      </c>
      <c r="I5701" s="41" t="n">
        <f aca="false">IF(A5701="","",IF(D5701="Delivered",IF(B5701&lt;=INDEX(P_Due,F5701),1,0),0))</f>
        <v>1</v>
      </c>
    </row>
    <row r="5702" customFormat="false" ht="15" hidden="false" customHeight="false" outlineLevel="0" collapsed="false">
      <c r="A5702" s="37" t="n">
        <v>1005197</v>
      </c>
      <c r="B5702" s="38" t="n">
        <v>46297</v>
      </c>
      <c r="C5702" s="39" t="n">
        <v>2</v>
      </c>
      <c r="D5702" s="39" t="s">
        <v>26</v>
      </c>
      <c r="E5702" s="39"/>
      <c r="F5702" s="41" t="n">
        <f aca="false">IF(A5702="","",MATCH(A5702,P_ID,1))</f>
        <v>5197</v>
      </c>
      <c r="G5702" s="41" t="str">
        <f aca="false">IF(A5702="","",INDEX(P_Svc,F5702))</f>
        <v>Express</v>
      </c>
      <c r="H5702" s="41" t="str">
        <f aca="false">IF(A5702="","",INDEX(P_Zone,F5702))</f>
        <v>Central</v>
      </c>
      <c r="I5702" s="41" t="n">
        <f aca="false">IF(A5702="","",IF(D5702="Delivered",IF(B5702&lt;=INDEX(P_Due,F5702),1,0),0))</f>
        <v>1</v>
      </c>
    </row>
    <row r="5703" customFormat="false" ht="15" hidden="false" customHeight="false" outlineLevel="0" collapsed="false">
      <c r="A5703" s="37" t="n">
        <v>1005198</v>
      </c>
      <c r="B5703" s="38" t="n">
        <v>46297</v>
      </c>
      <c r="C5703" s="39" t="n">
        <v>1</v>
      </c>
      <c r="D5703" s="39" t="s">
        <v>26</v>
      </c>
      <c r="E5703" s="39"/>
      <c r="F5703" s="41" t="n">
        <f aca="false">IF(A5703="","",MATCH(A5703,P_ID,1))</f>
        <v>5198</v>
      </c>
      <c r="G5703" s="41" t="str">
        <f aca="false">IF(A5703="","",INDEX(P_Svc,F5703))</f>
        <v>Express</v>
      </c>
      <c r="H5703" s="41" t="str">
        <f aca="false">IF(A5703="","",INDEX(P_Zone,F5703))</f>
        <v>West</v>
      </c>
      <c r="I5703" s="41" t="n">
        <f aca="false">IF(A5703="","",IF(D5703="Delivered",IF(B5703&lt;=INDEX(P_Due,F5703),1,0),0))</f>
        <v>1</v>
      </c>
    </row>
    <row r="5704" customFormat="false" ht="15" hidden="false" customHeight="false" outlineLevel="0" collapsed="false">
      <c r="A5704" s="37" t="n">
        <v>1005212</v>
      </c>
      <c r="B5704" s="38" t="n">
        <v>46297</v>
      </c>
      <c r="C5704" s="39" t="n">
        <v>0</v>
      </c>
      <c r="D5704" s="39" t="s">
        <v>80</v>
      </c>
      <c r="E5704" s="39" t="s">
        <v>40</v>
      </c>
      <c r="F5704" s="41" t="n">
        <f aca="false">IF(A5704="","",MATCH(A5704,P_ID,1))</f>
        <v>5212</v>
      </c>
      <c r="G5704" s="41" t="str">
        <f aca="false">IF(A5704="","",INDEX(P_Svc,F5704))</f>
        <v>Express</v>
      </c>
      <c r="H5704" s="41" t="str">
        <f aca="false">IF(A5704="","",INDEX(P_Zone,F5704))</f>
        <v>North</v>
      </c>
      <c r="I5704" s="41" t="n">
        <f aca="false">IF(A5704="","",IF(D5704="Delivered",IF(B5704&lt;=INDEX(P_Due,F5704),1,0),0))</f>
        <v>0</v>
      </c>
    </row>
    <row r="5705" customFormat="false" ht="15" hidden="false" customHeight="false" outlineLevel="0" collapsed="false">
      <c r="A5705" s="37" t="n">
        <v>1005221</v>
      </c>
      <c r="B5705" s="38" t="n">
        <v>46297</v>
      </c>
      <c r="C5705" s="39" t="n">
        <v>1</v>
      </c>
      <c r="D5705" s="39" t="s">
        <v>26</v>
      </c>
      <c r="E5705" s="39"/>
      <c r="F5705" s="41" t="n">
        <f aca="false">IF(A5705="","",MATCH(A5705,P_ID,1))</f>
        <v>5221</v>
      </c>
      <c r="G5705" s="41" t="str">
        <f aca="false">IF(A5705="","",INDEX(P_Svc,F5705))</f>
        <v>Express</v>
      </c>
      <c r="H5705" s="41" t="str">
        <f aca="false">IF(A5705="","",INDEX(P_Zone,F5705))</f>
        <v>North</v>
      </c>
      <c r="I5705" s="41" t="n">
        <f aca="false">IF(A5705="","",IF(D5705="Delivered",IF(B5705&lt;=INDEX(P_Due,F5705),1,0),0))</f>
        <v>1</v>
      </c>
    </row>
    <row r="5706" customFormat="false" ht="15" hidden="false" customHeight="false" outlineLevel="0" collapsed="false">
      <c r="A5706" s="37" t="n">
        <v>1005246</v>
      </c>
      <c r="B5706" s="38" t="n">
        <v>46297</v>
      </c>
      <c r="C5706" s="39" t="n">
        <v>1</v>
      </c>
      <c r="D5706" s="39" t="s">
        <v>26</v>
      </c>
      <c r="E5706" s="39"/>
      <c r="F5706" s="41" t="n">
        <f aca="false">IF(A5706="","",MATCH(A5706,P_ID,1))</f>
        <v>5246</v>
      </c>
      <c r="G5706" s="41" t="str">
        <f aca="false">IF(A5706="","",INDEX(P_Svc,F5706))</f>
        <v>Express</v>
      </c>
      <c r="H5706" s="41" t="str">
        <f aca="false">IF(A5706="","",INDEX(P_Zone,F5706))</f>
        <v>West</v>
      </c>
      <c r="I5706" s="41" t="n">
        <f aca="false">IF(A5706="","",IF(D5706="Delivered",IF(B5706&lt;=INDEX(P_Due,F5706),1,0),0))</f>
        <v>1</v>
      </c>
    </row>
    <row r="5707" customFormat="false" ht="15" hidden="false" customHeight="false" outlineLevel="0" collapsed="false">
      <c r="A5707" s="37" t="n">
        <v>1005290</v>
      </c>
      <c r="B5707" s="38" t="n">
        <v>46297</v>
      </c>
      <c r="C5707" s="39" t="n">
        <v>1</v>
      </c>
      <c r="D5707" s="39" t="s">
        <v>26</v>
      </c>
      <c r="E5707" s="39"/>
      <c r="F5707" s="41" t="n">
        <f aca="false">IF(A5707="","",MATCH(A5707,P_ID,1))</f>
        <v>5290</v>
      </c>
      <c r="G5707" s="41" t="str">
        <f aca="false">IF(A5707="","",INDEX(P_Svc,F5707))</f>
        <v>Express</v>
      </c>
      <c r="H5707" s="41" t="str">
        <f aca="false">IF(A5707="","",INDEX(P_Zone,F5707))</f>
        <v>North</v>
      </c>
      <c r="I5707" s="41" t="n">
        <f aca="false">IF(A5707="","",IF(D5707="Delivered",IF(B5707&lt;=INDEX(P_Due,F5707),1,0),0))</f>
        <v>1</v>
      </c>
    </row>
    <row r="5708" customFormat="false" ht="15" hidden="false" customHeight="false" outlineLevel="0" collapsed="false">
      <c r="A5708" s="37" t="n">
        <v>1005296</v>
      </c>
      <c r="B5708" s="38" t="n">
        <v>46297</v>
      </c>
      <c r="C5708" s="39" t="n">
        <v>0</v>
      </c>
      <c r="D5708" s="39" t="s">
        <v>80</v>
      </c>
      <c r="E5708" s="39" t="s">
        <v>40</v>
      </c>
      <c r="F5708" s="41" t="n">
        <f aca="false">IF(A5708="","",MATCH(A5708,P_ID,1))</f>
        <v>5296</v>
      </c>
      <c r="G5708" s="41" t="str">
        <f aca="false">IF(A5708="","",INDEX(P_Svc,F5708))</f>
        <v>Express</v>
      </c>
      <c r="H5708" s="41" t="str">
        <f aca="false">IF(A5708="","",INDEX(P_Zone,F5708))</f>
        <v>South</v>
      </c>
      <c r="I5708" s="41" t="n">
        <f aca="false">IF(A5708="","",IF(D5708="Delivered",IF(B5708&lt;=INDEX(P_Due,F5708),1,0),0))</f>
        <v>0</v>
      </c>
    </row>
    <row r="5709" customFormat="false" ht="15" hidden="false" customHeight="false" outlineLevel="0" collapsed="false">
      <c r="A5709" s="37" t="n">
        <v>1005302</v>
      </c>
      <c r="B5709" s="38" t="n">
        <v>46297</v>
      </c>
      <c r="C5709" s="39" t="n">
        <v>1</v>
      </c>
      <c r="D5709" s="39" t="s">
        <v>26</v>
      </c>
      <c r="E5709" s="39"/>
      <c r="F5709" s="41" t="n">
        <f aca="false">IF(A5709="","",MATCH(A5709,P_ID,1))</f>
        <v>5302</v>
      </c>
      <c r="G5709" s="41" t="str">
        <f aca="false">IF(A5709="","",INDEX(P_Svc,F5709))</f>
        <v>Express</v>
      </c>
      <c r="H5709" s="41" t="str">
        <f aca="false">IF(A5709="","",INDEX(P_Zone,F5709))</f>
        <v>Central</v>
      </c>
      <c r="I5709" s="41" t="n">
        <f aca="false">IF(A5709="","",IF(D5709="Delivered",IF(B5709&lt;=INDEX(P_Due,F5709),1,0),0))</f>
        <v>1</v>
      </c>
    </row>
    <row r="5710" customFormat="false" ht="15" hidden="false" customHeight="false" outlineLevel="0" collapsed="false">
      <c r="A5710" s="37" t="n">
        <v>1005323</v>
      </c>
      <c r="B5710" s="38" t="n">
        <v>46297</v>
      </c>
      <c r="C5710" s="39" t="n">
        <v>1</v>
      </c>
      <c r="D5710" s="39" t="s">
        <v>26</v>
      </c>
      <c r="E5710" s="39"/>
      <c r="F5710" s="41" t="n">
        <f aca="false">IF(A5710="","",MATCH(A5710,P_ID,1))</f>
        <v>5323</v>
      </c>
      <c r="G5710" s="41" t="str">
        <f aca="false">IF(A5710="","",INDEX(P_Svc,F5710))</f>
        <v>Express</v>
      </c>
      <c r="H5710" s="41" t="str">
        <f aca="false">IF(A5710="","",INDEX(P_Zone,F5710))</f>
        <v>West</v>
      </c>
      <c r="I5710" s="41" t="n">
        <f aca="false">IF(A5710="","",IF(D5710="Delivered",IF(B5710&lt;=INDEX(P_Due,F5710),1,0),0))</f>
        <v>1</v>
      </c>
    </row>
    <row r="5711" customFormat="false" ht="15" hidden="false" customHeight="false" outlineLevel="0" collapsed="false">
      <c r="A5711" s="37" t="n">
        <v>1005324</v>
      </c>
      <c r="B5711" s="38" t="n">
        <v>46297</v>
      </c>
      <c r="C5711" s="39" t="n">
        <v>1</v>
      </c>
      <c r="D5711" s="39" t="s">
        <v>79</v>
      </c>
      <c r="E5711" s="39" t="s">
        <v>34</v>
      </c>
      <c r="F5711" s="41" t="n">
        <f aca="false">IF(A5711="","",MATCH(A5711,P_ID,1))</f>
        <v>5324</v>
      </c>
      <c r="G5711" s="41" t="str">
        <f aca="false">IF(A5711="","",INDEX(P_Svc,F5711))</f>
        <v>Express</v>
      </c>
      <c r="H5711" s="41" t="str">
        <f aca="false">IF(A5711="","",INDEX(P_Zone,F5711))</f>
        <v>West</v>
      </c>
      <c r="I5711" s="41" t="n">
        <f aca="false">IF(A5711="","",IF(D5711="Delivered",IF(B5711&lt;=INDEX(P_Due,F5711),1,0),0))</f>
        <v>0</v>
      </c>
    </row>
    <row r="5712" customFormat="false" ht="15" hidden="false" customHeight="false" outlineLevel="0" collapsed="false">
      <c r="A5712" s="37" t="n">
        <v>1005326</v>
      </c>
      <c r="B5712" s="38" t="n">
        <v>46297</v>
      </c>
      <c r="C5712" s="39" t="n">
        <v>1</v>
      </c>
      <c r="D5712" s="39" t="s">
        <v>79</v>
      </c>
      <c r="E5712" s="39" t="s">
        <v>34</v>
      </c>
      <c r="F5712" s="41" t="n">
        <f aca="false">IF(A5712="","",MATCH(A5712,P_ID,1))</f>
        <v>5326</v>
      </c>
      <c r="G5712" s="41" t="str">
        <f aca="false">IF(A5712="","",INDEX(P_Svc,F5712))</f>
        <v>Express</v>
      </c>
      <c r="H5712" s="41" t="str">
        <f aca="false">IF(A5712="","",INDEX(P_Zone,F5712))</f>
        <v>North</v>
      </c>
      <c r="I5712" s="41" t="n">
        <f aca="false">IF(A5712="","",IF(D5712="Delivered",IF(B5712&lt;=INDEX(P_Due,F5712),1,0),0))</f>
        <v>0</v>
      </c>
    </row>
    <row r="5713" customFormat="false" ht="15" hidden="false" customHeight="false" outlineLevel="0" collapsed="false">
      <c r="A5713" s="37" t="n">
        <v>1005349</v>
      </c>
      <c r="B5713" s="38" t="n">
        <v>46297</v>
      </c>
      <c r="C5713" s="39" t="n">
        <v>1</v>
      </c>
      <c r="D5713" s="39" t="s">
        <v>26</v>
      </c>
      <c r="E5713" s="39"/>
      <c r="F5713" s="41" t="n">
        <f aca="false">IF(A5713="","",MATCH(A5713,P_ID,1))</f>
        <v>5349</v>
      </c>
      <c r="G5713" s="41" t="str">
        <f aca="false">IF(A5713="","",INDEX(P_Svc,F5713))</f>
        <v>Express</v>
      </c>
      <c r="H5713" s="41" t="str">
        <f aca="false">IF(A5713="","",INDEX(P_Zone,F5713))</f>
        <v>West</v>
      </c>
      <c r="I5713" s="41" t="n">
        <f aca="false">IF(A5713="","",IF(D5713="Delivered",IF(B5713&lt;=INDEX(P_Due,F5713),1,0),0))</f>
        <v>1</v>
      </c>
    </row>
    <row r="5714" customFormat="false" ht="15" hidden="false" customHeight="false" outlineLevel="0" collapsed="false">
      <c r="A5714" s="37" t="n">
        <v>1005395</v>
      </c>
      <c r="B5714" s="38" t="n">
        <v>46297</v>
      </c>
      <c r="C5714" s="39" t="n">
        <v>0</v>
      </c>
      <c r="D5714" s="39" t="s">
        <v>80</v>
      </c>
      <c r="E5714" s="39" t="s">
        <v>40</v>
      </c>
      <c r="F5714" s="41" t="n">
        <f aca="false">IF(A5714="","",MATCH(A5714,P_ID,1))</f>
        <v>5395</v>
      </c>
      <c r="G5714" s="41" t="str">
        <f aca="false">IF(A5714="","",INDEX(P_Svc,F5714))</f>
        <v>Express</v>
      </c>
      <c r="H5714" s="41" t="str">
        <f aca="false">IF(A5714="","",INDEX(P_Zone,F5714))</f>
        <v>Central</v>
      </c>
      <c r="I5714" s="41" t="n">
        <f aca="false">IF(A5714="","",IF(D5714="Delivered",IF(B5714&lt;=INDEX(P_Due,F5714),1,0),0))</f>
        <v>0</v>
      </c>
    </row>
    <row r="5715" customFormat="false" ht="15" hidden="false" customHeight="false" outlineLevel="0" collapsed="false">
      <c r="A5715" s="37" t="n">
        <v>1005412</v>
      </c>
      <c r="B5715" s="38" t="n">
        <v>46297</v>
      </c>
      <c r="C5715" s="39" t="n">
        <v>1</v>
      </c>
      <c r="D5715" s="39" t="s">
        <v>26</v>
      </c>
      <c r="E5715" s="39"/>
      <c r="F5715" s="41" t="n">
        <f aca="false">IF(A5715="","",MATCH(A5715,P_ID,1))</f>
        <v>5412</v>
      </c>
      <c r="G5715" s="41" t="str">
        <f aca="false">IF(A5715="","",INDEX(P_Svc,F5715))</f>
        <v>Express</v>
      </c>
      <c r="H5715" s="41" t="str">
        <f aca="false">IF(A5715="","",INDEX(P_Zone,F5715))</f>
        <v>North</v>
      </c>
      <c r="I5715" s="41" t="n">
        <f aca="false">IF(A5715="","",IF(D5715="Delivered",IF(B5715&lt;=INDEX(P_Due,F5715),1,0),0))</f>
        <v>1</v>
      </c>
    </row>
    <row r="5716" customFormat="false" ht="15" hidden="false" customHeight="false" outlineLevel="0" collapsed="false">
      <c r="A5716" s="37" t="n">
        <v>1005448</v>
      </c>
      <c r="B5716" s="38" t="n">
        <v>46297</v>
      </c>
      <c r="C5716" s="39" t="n">
        <v>1</v>
      </c>
      <c r="D5716" s="39" t="s">
        <v>26</v>
      </c>
      <c r="E5716" s="39"/>
      <c r="F5716" s="41" t="n">
        <f aca="false">IF(A5716="","",MATCH(A5716,P_ID,1))</f>
        <v>5448</v>
      </c>
      <c r="G5716" s="41" t="str">
        <f aca="false">IF(A5716="","",INDEX(P_Svc,F5716))</f>
        <v>Express</v>
      </c>
      <c r="H5716" s="41" t="str">
        <f aca="false">IF(A5716="","",INDEX(P_Zone,F5716))</f>
        <v>Central</v>
      </c>
      <c r="I5716" s="41" t="n">
        <f aca="false">IF(A5716="","",IF(D5716="Delivered",IF(B5716&lt;=INDEX(P_Due,F5716),1,0),0))</f>
        <v>1</v>
      </c>
    </row>
    <row r="5717" customFormat="false" ht="15" hidden="false" customHeight="false" outlineLevel="0" collapsed="false">
      <c r="A5717" s="37" t="n">
        <v>1005477</v>
      </c>
      <c r="B5717" s="38" t="n">
        <v>46297</v>
      </c>
      <c r="C5717" s="39" t="n">
        <v>1</v>
      </c>
      <c r="D5717" s="39" t="s">
        <v>26</v>
      </c>
      <c r="E5717" s="39"/>
      <c r="F5717" s="41" t="n">
        <f aca="false">IF(A5717="","",MATCH(A5717,P_ID,1))</f>
        <v>5477</v>
      </c>
      <c r="G5717" s="41" t="str">
        <f aca="false">IF(A5717="","",INDEX(P_Svc,F5717))</f>
        <v>Express</v>
      </c>
      <c r="H5717" s="41" t="str">
        <f aca="false">IF(A5717="","",INDEX(P_Zone,F5717))</f>
        <v>West</v>
      </c>
      <c r="I5717" s="41" t="n">
        <f aca="false">IF(A5717="","",IF(D5717="Delivered",IF(B5717&lt;=INDEX(P_Due,F5717),1,0),0))</f>
        <v>1</v>
      </c>
    </row>
    <row r="5718" customFormat="false" ht="15" hidden="false" customHeight="false" outlineLevel="0" collapsed="false">
      <c r="A5718" s="37" t="n">
        <v>1005544</v>
      </c>
      <c r="B5718" s="38" t="n">
        <v>46297</v>
      </c>
      <c r="C5718" s="39" t="n">
        <v>1</v>
      </c>
      <c r="D5718" s="39" t="s">
        <v>26</v>
      </c>
      <c r="E5718" s="39"/>
      <c r="F5718" s="41" t="n">
        <f aca="false">IF(A5718="","",MATCH(A5718,P_ID,1))</f>
        <v>5544</v>
      </c>
      <c r="G5718" s="41" t="str">
        <f aca="false">IF(A5718="","",INDEX(P_Svc,F5718))</f>
        <v>Express</v>
      </c>
      <c r="H5718" s="41" t="str">
        <f aca="false">IF(A5718="","",INDEX(P_Zone,F5718))</f>
        <v>Central</v>
      </c>
      <c r="I5718" s="41" t="n">
        <f aca="false">IF(A5718="","",IF(D5718="Delivered",IF(B5718&lt;=INDEX(P_Due,F5718),1,0),0))</f>
        <v>1</v>
      </c>
    </row>
    <row r="5719" customFormat="false" ht="15" hidden="false" customHeight="false" outlineLevel="0" collapsed="false">
      <c r="A5719" s="37" t="n">
        <v>1005553</v>
      </c>
      <c r="B5719" s="38" t="n">
        <v>46297</v>
      </c>
      <c r="C5719" s="39" t="n">
        <v>1</v>
      </c>
      <c r="D5719" s="39" t="s">
        <v>26</v>
      </c>
      <c r="E5719" s="39"/>
      <c r="F5719" s="41" t="n">
        <f aca="false">IF(A5719="","",MATCH(A5719,P_ID,1))</f>
        <v>5553</v>
      </c>
      <c r="G5719" s="41" t="str">
        <f aca="false">IF(A5719="","",INDEX(P_Svc,F5719))</f>
        <v>Express</v>
      </c>
      <c r="H5719" s="41" t="str">
        <f aca="false">IF(A5719="","",INDEX(P_Zone,F5719))</f>
        <v>Central</v>
      </c>
      <c r="I5719" s="41" t="n">
        <f aca="false">IF(A5719="","",IF(D5719="Delivered",IF(B5719&lt;=INDEX(P_Due,F5719),1,0),0))</f>
        <v>1</v>
      </c>
    </row>
    <row r="5720" customFormat="false" ht="15" hidden="false" customHeight="false" outlineLevel="0" collapsed="false">
      <c r="A5720" s="37" t="n">
        <v>1005595</v>
      </c>
      <c r="B5720" s="38" t="n">
        <v>46297</v>
      </c>
      <c r="C5720" s="39" t="n">
        <v>1</v>
      </c>
      <c r="D5720" s="39" t="s">
        <v>79</v>
      </c>
      <c r="E5720" s="39" t="s">
        <v>32</v>
      </c>
      <c r="F5720" s="41" t="n">
        <f aca="false">IF(A5720="","",MATCH(A5720,P_ID,1))</f>
        <v>5595</v>
      </c>
      <c r="G5720" s="41" t="str">
        <f aca="false">IF(A5720="","",INDEX(P_Svc,F5720))</f>
        <v>Express</v>
      </c>
      <c r="H5720" s="41" t="str">
        <f aca="false">IF(A5720="","",INDEX(P_Zone,F5720))</f>
        <v>East</v>
      </c>
      <c r="I5720" s="41" t="n">
        <f aca="false">IF(A5720="","",IF(D5720="Delivered",IF(B5720&lt;=INDEX(P_Due,F5720),1,0),0))</f>
        <v>0</v>
      </c>
    </row>
    <row r="5721" customFormat="false" ht="15" hidden="false" customHeight="false" outlineLevel="0" collapsed="false">
      <c r="A5721" s="37" t="n">
        <v>1005608</v>
      </c>
      <c r="B5721" s="38" t="n">
        <v>46297</v>
      </c>
      <c r="C5721" s="39" t="n">
        <v>1</v>
      </c>
      <c r="D5721" s="39" t="s">
        <v>26</v>
      </c>
      <c r="E5721" s="39"/>
      <c r="F5721" s="41" t="n">
        <f aca="false">IF(A5721="","",MATCH(A5721,P_ID,1))</f>
        <v>5608</v>
      </c>
      <c r="G5721" s="41" t="str">
        <f aca="false">IF(A5721="","",INDEX(P_Svc,F5721))</f>
        <v>Express</v>
      </c>
      <c r="H5721" s="41" t="str">
        <f aca="false">IF(A5721="","",INDEX(P_Zone,F5721))</f>
        <v>Central</v>
      </c>
      <c r="I5721" s="41" t="n">
        <f aca="false">IF(A5721="","",IF(D5721="Delivered",IF(B5721&lt;=INDEX(P_Due,F5721),1,0),0))</f>
        <v>1</v>
      </c>
    </row>
    <row r="5722" customFormat="false" ht="15" hidden="false" customHeight="false" outlineLevel="0" collapsed="false">
      <c r="A5722" s="37" t="n">
        <v>1005610</v>
      </c>
      <c r="B5722" s="38" t="n">
        <v>46297</v>
      </c>
      <c r="C5722" s="39" t="n">
        <v>1</v>
      </c>
      <c r="D5722" s="39" t="s">
        <v>26</v>
      </c>
      <c r="E5722" s="39"/>
      <c r="F5722" s="41" t="n">
        <f aca="false">IF(A5722="","",MATCH(A5722,P_ID,1))</f>
        <v>5610</v>
      </c>
      <c r="G5722" s="41" t="str">
        <f aca="false">IF(A5722="","",INDEX(P_Svc,F5722))</f>
        <v>Express</v>
      </c>
      <c r="H5722" s="41" t="str">
        <f aca="false">IF(A5722="","",INDEX(P_Zone,F5722))</f>
        <v>West</v>
      </c>
      <c r="I5722" s="41" t="n">
        <f aca="false">IF(A5722="","",IF(D5722="Delivered",IF(B5722&lt;=INDEX(P_Due,F5722),1,0),0))</f>
        <v>1</v>
      </c>
    </row>
    <row r="5723" customFormat="false" ht="15" hidden="false" customHeight="false" outlineLevel="0" collapsed="false">
      <c r="A5723" s="37" t="n">
        <v>1005613</v>
      </c>
      <c r="B5723" s="38" t="n">
        <v>46297</v>
      </c>
      <c r="C5723" s="39" t="n">
        <v>1</v>
      </c>
      <c r="D5723" s="39" t="s">
        <v>26</v>
      </c>
      <c r="E5723" s="39"/>
      <c r="F5723" s="41" t="n">
        <f aca="false">IF(A5723="","",MATCH(A5723,P_ID,1))</f>
        <v>5613</v>
      </c>
      <c r="G5723" s="41" t="str">
        <f aca="false">IF(A5723="","",INDEX(P_Svc,F5723))</f>
        <v>Express</v>
      </c>
      <c r="H5723" s="41" t="str">
        <f aca="false">IF(A5723="","",INDEX(P_Zone,F5723))</f>
        <v>West</v>
      </c>
      <c r="I5723" s="41" t="n">
        <f aca="false">IF(A5723="","",IF(D5723="Delivered",IF(B5723&lt;=INDEX(P_Due,F5723),1,0),0))</f>
        <v>1</v>
      </c>
    </row>
    <row r="5724" customFormat="false" ht="15" hidden="false" customHeight="false" outlineLevel="0" collapsed="false">
      <c r="A5724" s="37" t="n">
        <v>1005622</v>
      </c>
      <c r="B5724" s="38" t="n">
        <v>46297</v>
      </c>
      <c r="C5724" s="39" t="n">
        <v>1</v>
      </c>
      <c r="D5724" s="39" t="s">
        <v>26</v>
      </c>
      <c r="E5724" s="39"/>
      <c r="F5724" s="41" t="n">
        <f aca="false">IF(A5724="","",MATCH(A5724,P_ID,1))</f>
        <v>5622</v>
      </c>
      <c r="G5724" s="41" t="str">
        <f aca="false">IF(A5724="","",INDEX(P_Svc,F5724))</f>
        <v>Express</v>
      </c>
      <c r="H5724" s="41" t="str">
        <f aca="false">IF(A5724="","",INDEX(P_Zone,F5724))</f>
        <v>East</v>
      </c>
      <c r="I5724" s="41" t="n">
        <f aca="false">IF(A5724="","",IF(D5724="Delivered",IF(B5724&lt;=INDEX(P_Due,F5724),1,0),0))</f>
        <v>1</v>
      </c>
    </row>
    <row r="5725" customFormat="false" ht="15" hidden="false" customHeight="false" outlineLevel="0" collapsed="false">
      <c r="A5725" s="37" t="n">
        <v>1005625</v>
      </c>
      <c r="B5725" s="38" t="n">
        <v>46297</v>
      </c>
      <c r="C5725" s="39" t="n">
        <v>1</v>
      </c>
      <c r="D5725" s="39" t="s">
        <v>26</v>
      </c>
      <c r="E5725" s="39"/>
      <c r="F5725" s="41" t="n">
        <f aca="false">IF(A5725="","",MATCH(A5725,P_ID,1))</f>
        <v>5625</v>
      </c>
      <c r="G5725" s="41" t="str">
        <f aca="false">IF(A5725="","",INDEX(P_Svc,F5725))</f>
        <v>Express</v>
      </c>
      <c r="H5725" s="41" t="str">
        <f aca="false">IF(A5725="","",INDEX(P_Zone,F5725))</f>
        <v>North</v>
      </c>
      <c r="I5725" s="41" t="n">
        <f aca="false">IF(A5725="","",IF(D5725="Delivered",IF(B5725&lt;=INDEX(P_Due,F5725),1,0),0))</f>
        <v>1</v>
      </c>
    </row>
    <row r="5726" customFormat="false" ht="15" hidden="false" customHeight="false" outlineLevel="0" collapsed="false">
      <c r="A5726" s="37" t="n">
        <v>1005653</v>
      </c>
      <c r="B5726" s="38" t="n">
        <v>46297</v>
      </c>
      <c r="C5726" s="39" t="n">
        <v>1</v>
      </c>
      <c r="D5726" s="39" t="s">
        <v>26</v>
      </c>
      <c r="E5726" s="39"/>
      <c r="F5726" s="41" t="n">
        <f aca="false">IF(A5726="","",MATCH(A5726,P_ID,1))</f>
        <v>5653</v>
      </c>
      <c r="G5726" s="41" t="str">
        <f aca="false">IF(A5726="","",INDEX(P_Svc,F5726))</f>
        <v>Express</v>
      </c>
      <c r="H5726" s="41" t="str">
        <f aca="false">IF(A5726="","",INDEX(P_Zone,F5726))</f>
        <v>South</v>
      </c>
      <c r="I5726" s="41" t="n">
        <f aca="false">IF(A5726="","",IF(D5726="Delivered",IF(B5726&lt;=INDEX(P_Due,F5726),1,0),0))</f>
        <v>1</v>
      </c>
    </row>
    <row r="5727" customFormat="false" ht="15" hidden="false" customHeight="false" outlineLevel="0" collapsed="false">
      <c r="A5727" s="37" t="n">
        <v>1005680</v>
      </c>
      <c r="B5727" s="38" t="n">
        <v>46297</v>
      </c>
      <c r="C5727" s="39" t="n">
        <v>1</v>
      </c>
      <c r="D5727" s="39" t="s">
        <v>26</v>
      </c>
      <c r="E5727" s="39"/>
      <c r="F5727" s="41" t="n">
        <f aca="false">IF(A5727="","",MATCH(A5727,P_ID,1))</f>
        <v>5680</v>
      </c>
      <c r="G5727" s="41" t="str">
        <f aca="false">IF(A5727="","",INDEX(P_Svc,F5727))</f>
        <v>Express</v>
      </c>
      <c r="H5727" s="41" t="str">
        <f aca="false">IF(A5727="","",INDEX(P_Zone,F5727))</f>
        <v>Central</v>
      </c>
      <c r="I5727" s="41" t="n">
        <f aca="false">IF(A5727="","",IF(D5727="Delivered",IF(B5727&lt;=INDEX(P_Due,F5727),1,0),0))</f>
        <v>1</v>
      </c>
    </row>
    <row r="5728" customFormat="false" ht="15" hidden="false" customHeight="false" outlineLevel="0" collapsed="false">
      <c r="A5728" s="37" t="n">
        <v>1005704</v>
      </c>
      <c r="B5728" s="38" t="n">
        <v>46297</v>
      </c>
      <c r="C5728" s="39" t="n">
        <v>1</v>
      </c>
      <c r="D5728" s="39" t="s">
        <v>26</v>
      </c>
      <c r="E5728" s="39"/>
      <c r="F5728" s="41" t="n">
        <f aca="false">IF(A5728="","",MATCH(A5728,P_ID,1))</f>
        <v>5704</v>
      </c>
      <c r="G5728" s="41" t="str">
        <f aca="false">IF(A5728="","",INDEX(P_Svc,F5728))</f>
        <v>Express</v>
      </c>
      <c r="H5728" s="41" t="str">
        <f aca="false">IF(A5728="","",INDEX(P_Zone,F5728))</f>
        <v>Central</v>
      </c>
      <c r="I5728" s="41" t="n">
        <f aca="false">IF(A5728="","",IF(D5728="Delivered",IF(B5728&lt;=INDEX(P_Due,F5728),1,0),0))</f>
        <v>1</v>
      </c>
    </row>
    <row r="5729" customFormat="false" ht="15" hidden="false" customHeight="false" outlineLevel="0" collapsed="false">
      <c r="A5729" s="37" t="n">
        <v>1005725</v>
      </c>
      <c r="B5729" s="38" t="n">
        <v>46297</v>
      </c>
      <c r="C5729" s="39" t="n">
        <v>1</v>
      </c>
      <c r="D5729" s="39" t="s">
        <v>26</v>
      </c>
      <c r="E5729" s="39"/>
      <c r="F5729" s="41" t="n">
        <f aca="false">IF(A5729="","",MATCH(A5729,P_ID,1))</f>
        <v>5725</v>
      </c>
      <c r="G5729" s="41" t="str">
        <f aca="false">IF(A5729="","",INDEX(P_Svc,F5729))</f>
        <v>Express</v>
      </c>
      <c r="H5729" s="41" t="str">
        <f aca="false">IF(A5729="","",INDEX(P_Zone,F5729))</f>
        <v>Central</v>
      </c>
      <c r="I5729" s="41" t="n">
        <f aca="false">IF(A5729="","",IF(D5729="Delivered",IF(B5729&lt;=INDEX(P_Due,F5729),1,0),0))</f>
        <v>1</v>
      </c>
    </row>
    <row r="5730" customFormat="false" ht="15" hidden="false" customHeight="false" outlineLevel="0" collapsed="false">
      <c r="A5730" s="37" t="n">
        <v>1005744</v>
      </c>
      <c r="B5730" s="38" t="n">
        <v>46297</v>
      </c>
      <c r="C5730" s="39" t="n">
        <v>1</v>
      </c>
      <c r="D5730" s="39" t="s">
        <v>79</v>
      </c>
      <c r="E5730" s="39" t="s">
        <v>32</v>
      </c>
      <c r="F5730" s="41" t="n">
        <f aca="false">IF(A5730="","",MATCH(A5730,P_ID,1))</f>
        <v>5744</v>
      </c>
      <c r="G5730" s="41" t="str">
        <f aca="false">IF(A5730="","",INDEX(P_Svc,F5730))</f>
        <v>Express</v>
      </c>
      <c r="H5730" s="41" t="str">
        <f aca="false">IF(A5730="","",INDEX(P_Zone,F5730))</f>
        <v>West</v>
      </c>
      <c r="I5730" s="41" t="n">
        <f aca="false">IF(A5730="","",IF(D5730="Delivered",IF(B5730&lt;=INDEX(P_Due,F5730),1,0),0))</f>
        <v>0</v>
      </c>
    </row>
    <row r="5731" customFormat="false" ht="15" hidden="false" customHeight="false" outlineLevel="0" collapsed="false">
      <c r="A5731" s="37" t="n">
        <v>1005745</v>
      </c>
      <c r="B5731" s="38" t="n">
        <v>46297</v>
      </c>
      <c r="C5731" s="39" t="n">
        <v>1</v>
      </c>
      <c r="D5731" s="39" t="s">
        <v>79</v>
      </c>
      <c r="E5731" s="39" t="s">
        <v>34</v>
      </c>
      <c r="F5731" s="41" t="n">
        <f aca="false">IF(A5731="","",MATCH(A5731,P_ID,1))</f>
        <v>5745</v>
      </c>
      <c r="G5731" s="41" t="str">
        <f aca="false">IF(A5731="","",INDEX(P_Svc,F5731))</f>
        <v>Express</v>
      </c>
      <c r="H5731" s="41" t="str">
        <f aca="false">IF(A5731="","",INDEX(P_Zone,F5731))</f>
        <v>West</v>
      </c>
      <c r="I5731" s="41" t="n">
        <f aca="false">IF(A5731="","",IF(D5731="Delivered",IF(B5731&lt;=INDEX(P_Due,F5731),1,0),0))</f>
        <v>0</v>
      </c>
    </row>
    <row r="5732" customFormat="false" ht="15" hidden="false" customHeight="false" outlineLevel="0" collapsed="false">
      <c r="A5732" s="37" t="n">
        <v>1005748</v>
      </c>
      <c r="B5732" s="38" t="n">
        <v>46297</v>
      </c>
      <c r="C5732" s="39" t="n">
        <v>1</v>
      </c>
      <c r="D5732" s="39" t="s">
        <v>79</v>
      </c>
      <c r="E5732" s="39" t="s">
        <v>34</v>
      </c>
      <c r="F5732" s="41" t="n">
        <f aca="false">IF(A5732="","",MATCH(A5732,P_ID,1))</f>
        <v>5748</v>
      </c>
      <c r="G5732" s="41" t="str">
        <f aca="false">IF(A5732="","",INDEX(P_Svc,F5732))</f>
        <v>Express</v>
      </c>
      <c r="H5732" s="41" t="str">
        <f aca="false">IF(A5732="","",INDEX(P_Zone,F5732))</f>
        <v>West</v>
      </c>
      <c r="I5732" s="41" t="n">
        <f aca="false">IF(A5732="","",IF(D5732="Delivered",IF(B5732&lt;=INDEX(P_Due,F5732),1,0),0))</f>
        <v>0</v>
      </c>
    </row>
    <row r="5733" customFormat="false" ht="15" hidden="false" customHeight="false" outlineLevel="0" collapsed="false">
      <c r="A5733" s="37" t="n">
        <v>1005753</v>
      </c>
      <c r="B5733" s="38" t="n">
        <v>46297</v>
      </c>
      <c r="C5733" s="39" t="n">
        <v>1</v>
      </c>
      <c r="D5733" s="39" t="s">
        <v>26</v>
      </c>
      <c r="E5733" s="39"/>
      <c r="F5733" s="41" t="n">
        <f aca="false">IF(A5733="","",MATCH(A5733,P_ID,1))</f>
        <v>5753</v>
      </c>
      <c r="G5733" s="41" t="str">
        <f aca="false">IF(A5733="","",INDEX(P_Svc,F5733))</f>
        <v>Express</v>
      </c>
      <c r="H5733" s="41" t="str">
        <f aca="false">IF(A5733="","",INDEX(P_Zone,F5733))</f>
        <v>Central</v>
      </c>
      <c r="I5733" s="41" t="n">
        <f aca="false">IF(A5733="","",IF(D5733="Delivered",IF(B5733&lt;=INDEX(P_Due,F5733),1,0),0))</f>
        <v>1</v>
      </c>
    </row>
    <row r="5734" customFormat="false" ht="15" hidden="false" customHeight="false" outlineLevel="0" collapsed="false">
      <c r="A5734" s="37" t="n">
        <v>1005795</v>
      </c>
      <c r="B5734" s="38" t="n">
        <v>46297</v>
      </c>
      <c r="C5734" s="39" t="n">
        <v>1</v>
      </c>
      <c r="D5734" s="39" t="s">
        <v>26</v>
      </c>
      <c r="E5734" s="39"/>
      <c r="F5734" s="41" t="n">
        <f aca="false">IF(A5734="","",MATCH(A5734,P_ID,1))</f>
        <v>5795</v>
      </c>
      <c r="G5734" s="41" t="str">
        <f aca="false">IF(A5734="","",INDEX(P_Svc,F5734))</f>
        <v>Express</v>
      </c>
      <c r="H5734" s="41" t="str">
        <f aca="false">IF(A5734="","",INDEX(P_Zone,F5734))</f>
        <v>West</v>
      </c>
      <c r="I5734" s="41" t="n">
        <f aca="false">IF(A5734="","",IF(D5734="Delivered",IF(B5734&lt;=INDEX(P_Due,F5734),1,0),0))</f>
        <v>1</v>
      </c>
    </row>
    <row r="5735" customFormat="false" ht="15" hidden="false" customHeight="false" outlineLevel="0" collapsed="false">
      <c r="A5735" s="37" t="n">
        <v>1005798</v>
      </c>
      <c r="B5735" s="38" t="n">
        <v>46297</v>
      </c>
      <c r="C5735" s="39" t="n">
        <v>1</v>
      </c>
      <c r="D5735" s="39" t="s">
        <v>26</v>
      </c>
      <c r="E5735" s="39"/>
      <c r="F5735" s="41" t="n">
        <f aca="false">IF(A5735="","",MATCH(A5735,P_ID,1))</f>
        <v>5798</v>
      </c>
      <c r="G5735" s="41" t="str">
        <f aca="false">IF(A5735="","",INDEX(P_Svc,F5735))</f>
        <v>Express</v>
      </c>
      <c r="H5735" s="41" t="str">
        <f aca="false">IF(A5735="","",INDEX(P_Zone,F5735))</f>
        <v>Central</v>
      </c>
      <c r="I5735" s="41" t="n">
        <f aca="false">IF(A5735="","",IF(D5735="Delivered",IF(B5735&lt;=INDEX(P_Due,F5735),1,0),0))</f>
        <v>1</v>
      </c>
    </row>
    <row r="5736" customFormat="false" ht="15" hidden="false" customHeight="false" outlineLevel="0" collapsed="false">
      <c r="A5736" s="37" t="n">
        <v>1005799</v>
      </c>
      <c r="B5736" s="38" t="n">
        <v>46297</v>
      </c>
      <c r="C5736" s="39" t="n">
        <v>1</v>
      </c>
      <c r="D5736" s="39" t="s">
        <v>26</v>
      </c>
      <c r="E5736" s="39"/>
      <c r="F5736" s="41" t="n">
        <f aca="false">IF(A5736="","",MATCH(A5736,P_ID,1))</f>
        <v>5799</v>
      </c>
      <c r="G5736" s="41" t="str">
        <f aca="false">IF(A5736="","",INDEX(P_Svc,F5736))</f>
        <v>Express</v>
      </c>
      <c r="H5736" s="41" t="str">
        <f aca="false">IF(A5736="","",INDEX(P_Zone,F5736))</f>
        <v>North</v>
      </c>
      <c r="I5736" s="41" t="n">
        <f aca="false">IF(A5736="","",IF(D5736="Delivered",IF(B5736&lt;=INDEX(P_Due,F5736),1,0),0))</f>
        <v>1</v>
      </c>
    </row>
    <row r="5737" customFormat="false" ht="15" hidden="false" customHeight="false" outlineLevel="0" collapsed="false">
      <c r="A5737" s="37" t="n">
        <v>1005812</v>
      </c>
      <c r="B5737" s="38" t="n">
        <v>46297</v>
      </c>
      <c r="C5737" s="39" t="n">
        <v>1</v>
      </c>
      <c r="D5737" s="39" t="s">
        <v>26</v>
      </c>
      <c r="E5737" s="39"/>
      <c r="F5737" s="41" t="n">
        <f aca="false">IF(A5737="","",MATCH(A5737,P_ID,1))</f>
        <v>5812</v>
      </c>
      <c r="G5737" s="41" t="str">
        <f aca="false">IF(A5737="","",INDEX(P_Svc,F5737))</f>
        <v>Express</v>
      </c>
      <c r="H5737" s="41" t="str">
        <f aca="false">IF(A5737="","",INDEX(P_Zone,F5737))</f>
        <v>South</v>
      </c>
      <c r="I5737" s="41" t="n">
        <f aca="false">IF(A5737="","",IF(D5737="Delivered",IF(B5737&lt;=INDEX(P_Due,F5737),1,0),0))</f>
        <v>1</v>
      </c>
    </row>
    <row r="5738" customFormat="false" ht="15" hidden="false" customHeight="false" outlineLevel="0" collapsed="false">
      <c r="A5738" s="37" t="n">
        <v>1005833</v>
      </c>
      <c r="B5738" s="38" t="n">
        <v>46297</v>
      </c>
      <c r="C5738" s="39" t="n">
        <v>1</v>
      </c>
      <c r="D5738" s="39" t="s">
        <v>26</v>
      </c>
      <c r="E5738" s="39"/>
      <c r="F5738" s="41" t="n">
        <f aca="false">IF(A5738="","",MATCH(A5738,P_ID,1))</f>
        <v>5833</v>
      </c>
      <c r="G5738" s="41" t="str">
        <f aca="false">IF(A5738="","",INDEX(P_Svc,F5738))</f>
        <v>Express</v>
      </c>
      <c r="H5738" s="41" t="str">
        <f aca="false">IF(A5738="","",INDEX(P_Zone,F5738))</f>
        <v>West</v>
      </c>
      <c r="I5738" s="41" t="n">
        <f aca="false">IF(A5738="","",IF(D5738="Delivered",IF(B5738&lt;=INDEX(P_Due,F5738),1,0),0))</f>
        <v>1</v>
      </c>
    </row>
    <row r="5739" customFormat="false" ht="15" hidden="false" customHeight="false" outlineLevel="0" collapsed="false">
      <c r="A5739" s="37" t="n">
        <v>1005853</v>
      </c>
      <c r="B5739" s="38" t="n">
        <v>46297</v>
      </c>
      <c r="C5739" s="39" t="n">
        <v>1</v>
      </c>
      <c r="D5739" s="39" t="s">
        <v>26</v>
      </c>
      <c r="E5739" s="39"/>
      <c r="F5739" s="41" t="n">
        <f aca="false">IF(A5739="","",MATCH(A5739,P_ID,1))</f>
        <v>5853</v>
      </c>
      <c r="G5739" s="41" t="str">
        <f aca="false">IF(A5739="","",INDEX(P_Svc,F5739))</f>
        <v>Express</v>
      </c>
      <c r="H5739" s="41" t="str">
        <f aca="false">IF(A5739="","",INDEX(P_Zone,F5739))</f>
        <v>South</v>
      </c>
      <c r="I5739" s="41" t="n">
        <f aca="false">IF(A5739="","",IF(D5739="Delivered",IF(B5739&lt;=INDEX(P_Due,F5739),1,0),0))</f>
        <v>1</v>
      </c>
    </row>
    <row r="5740" customFormat="false" ht="15" hidden="false" customHeight="false" outlineLevel="0" collapsed="false">
      <c r="A5740" s="37" t="n">
        <v>1005854</v>
      </c>
      <c r="B5740" s="38" t="n">
        <v>46297</v>
      </c>
      <c r="C5740" s="39" t="n">
        <v>1</v>
      </c>
      <c r="D5740" s="39" t="s">
        <v>26</v>
      </c>
      <c r="E5740" s="39"/>
      <c r="F5740" s="41" t="n">
        <f aca="false">IF(A5740="","",MATCH(A5740,P_ID,1))</f>
        <v>5854</v>
      </c>
      <c r="G5740" s="41" t="str">
        <f aca="false">IF(A5740="","",INDEX(P_Svc,F5740))</f>
        <v>Express</v>
      </c>
      <c r="H5740" s="41" t="str">
        <f aca="false">IF(A5740="","",INDEX(P_Zone,F5740))</f>
        <v>Central</v>
      </c>
      <c r="I5740" s="41" t="n">
        <f aca="false">IF(A5740="","",IF(D5740="Delivered",IF(B5740&lt;=INDEX(P_Due,F5740),1,0),0))</f>
        <v>1</v>
      </c>
    </row>
    <row r="5741" customFormat="false" ht="15" hidden="false" customHeight="false" outlineLevel="0" collapsed="false">
      <c r="A5741" s="37" t="n">
        <v>1004606</v>
      </c>
      <c r="B5741" s="38" t="n">
        <v>46297</v>
      </c>
      <c r="C5741" s="39" t="n">
        <v>2</v>
      </c>
      <c r="D5741" s="39" t="s">
        <v>26</v>
      </c>
      <c r="E5741" s="39"/>
      <c r="F5741" s="41" t="n">
        <f aca="false">IF(A5741="","",MATCH(A5741,P_ID,1))</f>
        <v>4606</v>
      </c>
      <c r="G5741" s="41" t="str">
        <f aca="false">IF(A5741="","",INDEX(P_Svc,F5741))</f>
        <v>Standard</v>
      </c>
      <c r="H5741" s="41" t="str">
        <f aca="false">IF(A5741="","",INDEX(P_Zone,F5741))</f>
        <v>South</v>
      </c>
      <c r="I5741" s="41" t="n">
        <f aca="false">IF(A5741="","",IF(D5741="Delivered",IF(B5741&lt;=INDEX(P_Due,F5741),1,0),0))</f>
        <v>1</v>
      </c>
    </row>
    <row r="5742" customFormat="false" ht="15" hidden="false" customHeight="false" outlineLevel="0" collapsed="false">
      <c r="A5742" s="37" t="n">
        <v>1004706</v>
      </c>
      <c r="B5742" s="38" t="n">
        <v>46297</v>
      </c>
      <c r="C5742" s="39" t="n">
        <v>3</v>
      </c>
      <c r="D5742" s="39" t="s">
        <v>26</v>
      </c>
      <c r="E5742" s="39"/>
      <c r="F5742" s="41" t="n">
        <f aca="false">IF(A5742="","",MATCH(A5742,P_ID,1))</f>
        <v>4706</v>
      </c>
      <c r="G5742" s="41" t="str">
        <f aca="false">IF(A5742="","",INDEX(P_Svc,F5742))</f>
        <v>Standard</v>
      </c>
      <c r="H5742" s="41" t="str">
        <f aca="false">IF(A5742="","",INDEX(P_Zone,F5742))</f>
        <v>South</v>
      </c>
      <c r="I5742" s="41" t="n">
        <f aca="false">IF(A5742="","",IF(D5742="Delivered",IF(B5742&lt;=INDEX(P_Due,F5742),1,0),0))</f>
        <v>1</v>
      </c>
    </row>
    <row r="5743" customFormat="false" ht="15" hidden="false" customHeight="false" outlineLevel="0" collapsed="false">
      <c r="A5743" s="37" t="n">
        <v>1004707</v>
      </c>
      <c r="B5743" s="38" t="n">
        <v>46297</v>
      </c>
      <c r="C5743" s="39" t="n">
        <v>3</v>
      </c>
      <c r="D5743" s="39" t="s">
        <v>26</v>
      </c>
      <c r="E5743" s="39"/>
      <c r="F5743" s="41" t="n">
        <f aca="false">IF(A5743="","",MATCH(A5743,P_ID,1))</f>
        <v>4707</v>
      </c>
      <c r="G5743" s="41" t="str">
        <f aca="false">IF(A5743="","",INDEX(P_Svc,F5743))</f>
        <v>Standard</v>
      </c>
      <c r="H5743" s="41" t="str">
        <f aca="false">IF(A5743="","",INDEX(P_Zone,F5743))</f>
        <v>East</v>
      </c>
      <c r="I5743" s="41" t="n">
        <f aca="false">IF(A5743="","",IF(D5743="Delivered",IF(B5743&lt;=INDEX(P_Due,F5743),1,0),0))</f>
        <v>1</v>
      </c>
    </row>
    <row r="5744" customFormat="false" ht="15" hidden="false" customHeight="false" outlineLevel="0" collapsed="false">
      <c r="A5744" s="37" t="n">
        <v>1004740</v>
      </c>
      <c r="B5744" s="38" t="n">
        <v>46297</v>
      </c>
      <c r="C5744" s="39" t="n">
        <v>2</v>
      </c>
      <c r="D5744" s="39" t="s">
        <v>26</v>
      </c>
      <c r="E5744" s="39"/>
      <c r="F5744" s="41" t="n">
        <f aca="false">IF(A5744="","",MATCH(A5744,P_ID,1))</f>
        <v>4740</v>
      </c>
      <c r="G5744" s="41" t="str">
        <f aca="false">IF(A5744="","",INDEX(P_Svc,F5744))</f>
        <v>Standard</v>
      </c>
      <c r="H5744" s="41" t="str">
        <f aca="false">IF(A5744="","",INDEX(P_Zone,F5744))</f>
        <v>West</v>
      </c>
      <c r="I5744" s="41" t="n">
        <f aca="false">IF(A5744="","",IF(D5744="Delivered",IF(B5744&lt;=INDEX(P_Due,F5744),1,0),0))</f>
        <v>1</v>
      </c>
    </row>
    <row r="5745" customFormat="false" ht="15" hidden="false" customHeight="false" outlineLevel="0" collapsed="false">
      <c r="A5745" s="37" t="n">
        <v>1004756</v>
      </c>
      <c r="B5745" s="38" t="n">
        <v>46297</v>
      </c>
      <c r="C5745" s="39" t="n">
        <v>3</v>
      </c>
      <c r="D5745" s="39" t="s">
        <v>26</v>
      </c>
      <c r="E5745" s="39"/>
      <c r="F5745" s="41" t="n">
        <f aca="false">IF(A5745="","",MATCH(A5745,P_ID,1))</f>
        <v>4756</v>
      </c>
      <c r="G5745" s="41" t="str">
        <f aca="false">IF(A5745="","",INDEX(P_Svc,F5745))</f>
        <v>Standard</v>
      </c>
      <c r="H5745" s="41" t="str">
        <f aca="false">IF(A5745="","",INDEX(P_Zone,F5745))</f>
        <v>Central</v>
      </c>
      <c r="I5745" s="41" t="n">
        <f aca="false">IF(A5745="","",IF(D5745="Delivered",IF(B5745&lt;=INDEX(P_Due,F5745),1,0),0))</f>
        <v>1</v>
      </c>
    </row>
    <row r="5746" customFormat="false" ht="15" hidden="false" customHeight="false" outlineLevel="0" collapsed="false">
      <c r="A5746" s="37" t="n">
        <v>1004824</v>
      </c>
      <c r="B5746" s="38" t="n">
        <v>46297</v>
      </c>
      <c r="C5746" s="39" t="n">
        <v>2</v>
      </c>
      <c r="D5746" s="39" t="s">
        <v>26</v>
      </c>
      <c r="E5746" s="39"/>
      <c r="F5746" s="41" t="n">
        <f aca="false">IF(A5746="","",MATCH(A5746,P_ID,1))</f>
        <v>4824</v>
      </c>
      <c r="G5746" s="41" t="str">
        <f aca="false">IF(A5746="","",INDEX(P_Svc,F5746))</f>
        <v>Standard</v>
      </c>
      <c r="H5746" s="41" t="str">
        <f aca="false">IF(A5746="","",INDEX(P_Zone,F5746))</f>
        <v>South</v>
      </c>
      <c r="I5746" s="41" t="n">
        <f aca="false">IF(A5746="","",IF(D5746="Delivered",IF(B5746&lt;=INDEX(P_Due,F5746),1,0),0))</f>
        <v>1</v>
      </c>
    </row>
    <row r="5747" customFormat="false" ht="15" hidden="false" customHeight="false" outlineLevel="0" collapsed="false">
      <c r="A5747" s="37" t="n">
        <v>1004830</v>
      </c>
      <c r="B5747" s="38" t="n">
        <v>46297</v>
      </c>
      <c r="C5747" s="39" t="n">
        <v>2</v>
      </c>
      <c r="D5747" s="39" t="s">
        <v>26</v>
      </c>
      <c r="E5747" s="39"/>
      <c r="F5747" s="41" t="n">
        <f aca="false">IF(A5747="","",MATCH(A5747,P_ID,1))</f>
        <v>4830</v>
      </c>
      <c r="G5747" s="41" t="str">
        <f aca="false">IF(A5747="","",INDEX(P_Svc,F5747))</f>
        <v>Standard</v>
      </c>
      <c r="H5747" s="41" t="str">
        <f aca="false">IF(A5747="","",INDEX(P_Zone,F5747))</f>
        <v>West</v>
      </c>
      <c r="I5747" s="41" t="n">
        <f aca="false">IF(A5747="","",IF(D5747="Delivered",IF(B5747&lt;=INDEX(P_Due,F5747),1,0),0))</f>
        <v>1</v>
      </c>
    </row>
    <row r="5748" customFormat="false" ht="15" hidden="false" customHeight="false" outlineLevel="0" collapsed="false">
      <c r="A5748" s="37" t="n">
        <v>1004842</v>
      </c>
      <c r="B5748" s="38" t="n">
        <v>46297</v>
      </c>
      <c r="C5748" s="39" t="n">
        <v>2</v>
      </c>
      <c r="D5748" s="39" t="s">
        <v>26</v>
      </c>
      <c r="E5748" s="39"/>
      <c r="F5748" s="41" t="n">
        <f aca="false">IF(A5748="","",MATCH(A5748,P_ID,1))</f>
        <v>4842</v>
      </c>
      <c r="G5748" s="41" t="str">
        <f aca="false">IF(A5748="","",INDEX(P_Svc,F5748))</f>
        <v>Standard</v>
      </c>
      <c r="H5748" s="41" t="str">
        <f aca="false">IF(A5748="","",INDEX(P_Zone,F5748))</f>
        <v>Central</v>
      </c>
      <c r="I5748" s="41" t="n">
        <f aca="false">IF(A5748="","",IF(D5748="Delivered",IF(B5748&lt;=INDEX(P_Due,F5748),1,0),0))</f>
        <v>1</v>
      </c>
    </row>
    <row r="5749" customFormat="false" ht="15" hidden="false" customHeight="false" outlineLevel="0" collapsed="false">
      <c r="A5749" s="37" t="n">
        <v>1004846</v>
      </c>
      <c r="B5749" s="38" t="n">
        <v>46297</v>
      </c>
      <c r="C5749" s="39" t="n">
        <v>2</v>
      </c>
      <c r="D5749" s="39" t="s">
        <v>79</v>
      </c>
      <c r="E5749" s="39" t="s">
        <v>32</v>
      </c>
      <c r="F5749" s="41" t="n">
        <f aca="false">IF(A5749="","",MATCH(A5749,P_ID,1))</f>
        <v>4846</v>
      </c>
      <c r="G5749" s="41" t="str">
        <f aca="false">IF(A5749="","",INDEX(P_Svc,F5749))</f>
        <v>Standard</v>
      </c>
      <c r="H5749" s="41" t="str">
        <f aca="false">IF(A5749="","",INDEX(P_Zone,F5749))</f>
        <v>South</v>
      </c>
      <c r="I5749" s="41" t="n">
        <f aca="false">IF(A5749="","",IF(D5749="Delivered",IF(B5749&lt;=INDEX(P_Due,F5749),1,0),0))</f>
        <v>0</v>
      </c>
    </row>
    <row r="5750" customFormat="false" ht="15" hidden="false" customHeight="false" outlineLevel="0" collapsed="false">
      <c r="A5750" s="37" t="n">
        <v>1004849</v>
      </c>
      <c r="B5750" s="38" t="n">
        <v>46297</v>
      </c>
      <c r="C5750" s="39" t="n">
        <v>2</v>
      </c>
      <c r="D5750" s="39" t="s">
        <v>26</v>
      </c>
      <c r="E5750" s="39"/>
      <c r="F5750" s="41" t="n">
        <f aca="false">IF(A5750="","",MATCH(A5750,P_ID,1))</f>
        <v>4849</v>
      </c>
      <c r="G5750" s="41" t="str">
        <f aca="false">IF(A5750="","",INDEX(P_Svc,F5750))</f>
        <v>Standard</v>
      </c>
      <c r="H5750" s="41" t="str">
        <f aca="false">IF(A5750="","",INDEX(P_Zone,F5750))</f>
        <v>Central</v>
      </c>
      <c r="I5750" s="41" t="n">
        <f aca="false">IF(A5750="","",IF(D5750="Delivered",IF(B5750&lt;=INDEX(P_Due,F5750),1,0),0))</f>
        <v>1</v>
      </c>
    </row>
    <row r="5751" customFormat="false" ht="15" hidden="false" customHeight="false" outlineLevel="0" collapsed="false">
      <c r="A5751" s="37" t="n">
        <v>1004866</v>
      </c>
      <c r="B5751" s="38" t="n">
        <v>46297</v>
      </c>
      <c r="C5751" s="39" t="n">
        <v>0</v>
      </c>
      <c r="D5751" s="39" t="s">
        <v>80</v>
      </c>
      <c r="E5751" s="39" t="s">
        <v>40</v>
      </c>
      <c r="F5751" s="41" t="n">
        <f aca="false">IF(A5751="","",MATCH(A5751,P_ID,1))</f>
        <v>4866</v>
      </c>
      <c r="G5751" s="41" t="str">
        <f aca="false">IF(A5751="","",INDEX(P_Svc,F5751))</f>
        <v>Economy</v>
      </c>
      <c r="H5751" s="41" t="str">
        <f aca="false">IF(A5751="","",INDEX(P_Zone,F5751))</f>
        <v>South</v>
      </c>
      <c r="I5751" s="41" t="n">
        <f aca="false">IF(A5751="","",IF(D5751="Delivered",IF(B5751&lt;=INDEX(P_Due,F5751),1,0),0))</f>
        <v>0</v>
      </c>
    </row>
    <row r="5752" customFormat="false" ht="15" hidden="false" customHeight="false" outlineLevel="0" collapsed="false">
      <c r="A5752" s="37" t="n">
        <v>1004879</v>
      </c>
      <c r="B5752" s="38" t="n">
        <v>46297</v>
      </c>
      <c r="C5752" s="39" t="n">
        <v>2</v>
      </c>
      <c r="D5752" s="39" t="s">
        <v>26</v>
      </c>
      <c r="E5752" s="39"/>
      <c r="F5752" s="41" t="n">
        <f aca="false">IF(A5752="","",MATCH(A5752,P_ID,1))</f>
        <v>4879</v>
      </c>
      <c r="G5752" s="41" t="str">
        <f aca="false">IF(A5752="","",INDEX(P_Svc,F5752))</f>
        <v>Standard</v>
      </c>
      <c r="H5752" s="41" t="str">
        <f aca="false">IF(A5752="","",INDEX(P_Zone,F5752))</f>
        <v>North</v>
      </c>
      <c r="I5752" s="41" t="n">
        <f aca="false">IF(A5752="","",IF(D5752="Delivered",IF(B5752&lt;=INDEX(P_Due,F5752),1,0),0))</f>
        <v>1</v>
      </c>
    </row>
    <row r="5753" customFormat="false" ht="15" hidden="false" customHeight="false" outlineLevel="0" collapsed="false">
      <c r="A5753" s="37" t="n">
        <v>1004908</v>
      </c>
      <c r="B5753" s="38" t="n">
        <v>46297</v>
      </c>
      <c r="C5753" s="39" t="n">
        <v>2</v>
      </c>
      <c r="D5753" s="39" t="s">
        <v>79</v>
      </c>
      <c r="E5753" s="39" t="s">
        <v>32</v>
      </c>
      <c r="F5753" s="41" t="n">
        <f aca="false">IF(A5753="","",MATCH(A5753,P_ID,1))</f>
        <v>4908</v>
      </c>
      <c r="G5753" s="41" t="str">
        <f aca="false">IF(A5753="","",INDEX(P_Svc,F5753))</f>
        <v>Standard</v>
      </c>
      <c r="H5753" s="41" t="str">
        <f aca="false">IF(A5753="","",INDEX(P_Zone,F5753))</f>
        <v>North</v>
      </c>
      <c r="I5753" s="41" t="n">
        <f aca="false">IF(A5753="","",IF(D5753="Delivered",IF(B5753&lt;=INDEX(P_Due,F5753),1,0),0))</f>
        <v>0</v>
      </c>
    </row>
    <row r="5754" customFormat="false" ht="15" hidden="false" customHeight="false" outlineLevel="0" collapsed="false">
      <c r="A5754" s="37" t="n">
        <v>1004934</v>
      </c>
      <c r="B5754" s="38" t="n">
        <v>46297</v>
      </c>
      <c r="C5754" s="39" t="n">
        <v>2</v>
      </c>
      <c r="D5754" s="39" t="s">
        <v>26</v>
      </c>
      <c r="E5754" s="39"/>
      <c r="F5754" s="41" t="n">
        <f aca="false">IF(A5754="","",MATCH(A5754,P_ID,1))</f>
        <v>4934</v>
      </c>
      <c r="G5754" s="41" t="str">
        <f aca="false">IF(A5754="","",INDEX(P_Svc,F5754))</f>
        <v>Standard</v>
      </c>
      <c r="H5754" s="41" t="str">
        <f aca="false">IF(A5754="","",INDEX(P_Zone,F5754))</f>
        <v>West</v>
      </c>
      <c r="I5754" s="41" t="n">
        <f aca="false">IF(A5754="","",IF(D5754="Delivered",IF(B5754&lt;=INDEX(P_Due,F5754),1,0),0))</f>
        <v>1</v>
      </c>
    </row>
    <row r="5755" customFormat="false" ht="15" hidden="false" customHeight="false" outlineLevel="0" collapsed="false">
      <c r="A5755" s="37" t="n">
        <v>1004948</v>
      </c>
      <c r="B5755" s="38" t="n">
        <v>46297</v>
      </c>
      <c r="C5755" s="39" t="n">
        <v>1</v>
      </c>
      <c r="D5755" s="39" t="s">
        <v>79</v>
      </c>
      <c r="E5755" s="39" t="s">
        <v>38</v>
      </c>
      <c r="F5755" s="41" t="n">
        <f aca="false">IF(A5755="","",MATCH(A5755,P_ID,1))</f>
        <v>4948</v>
      </c>
      <c r="G5755" s="41" t="str">
        <f aca="false">IF(A5755="","",INDEX(P_Svc,F5755))</f>
        <v>Standard</v>
      </c>
      <c r="H5755" s="41" t="str">
        <f aca="false">IF(A5755="","",INDEX(P_Zone,F5755))</f>
        <v>West</v>
      </c>
      <c r="I5755" s="41" t="n">
        <f aca="false">IF(A5755="","",IF(D5755="Delivered",IF(B5755&lt;=INDEX(P_Due,F5755),1,0),0))</f>
        <v>0</v>
      </c>
    </row>
    <row r="5756" customFormat="false" ht="15" hidden="false" customHeight="false" outlineLevel="0" collapsed="false">
      <c r="A5756" s="37" t="n">
        <v>1004953</v>
      </c>
      <c r="B5756" s="38" t="n">
        <v>46297</v>
      </c>
      <c r="C5756" s="39" t="n">
        <v>2</v>
      </c>
      <c r="D5756" s="39" t="s">
        <v>26</v>
      </c>
      <c r="E5756" s="39"/>
      <c r="F5756" s="41" t="n">
        <f aca="false">IF(A5756="","",MATCH(A5756,P_ID,1))</f>
        <v>4953</v>
      </c>
      <c r="G5756" s="41" t="str">
        <f aca="false">IF(A5756="","",INDEX(P_Svc,F5756))</f>
        <v>Standard</v>
      </c>
      <c r="H5756" s="41" t="str">
        <f aca="false">IF(A5756="","",INDEX(P_Zone,F5756))</f>
        <v>East</v>
      </c>
      <c r="I5756" s="41" t="n">
        <f aca="false">IF(A5756="","",IF(D5756="Delivered",IF(B5756&lt;=INDEX(P_Due,F5756),1,0),0))</f>
        <v>1</v>
      </c>
    </row>
    <row r="5757" customFormat="false" ht="15" hidden="false" customHeight="false" outlineLevel="0" collapsed="false">
      <c r="A5757" s="37" t="n">
        <v>1004976</v>
      </c>
      <c r="B5757" s="38" t="n">
        <v>46297</v>
      </c>
      <c r="C5757" s="39" t="n">
        <v>2</v>
      </c>
      <c r="D5757" s="39" t="s">
        <v>26</v>
      </c>
      <c r="E5757" s="39"/>
      <c r="F5757" s="41" t="n">
        <f aca="false">IF(A5757="","",MATCH(A5757,P_ID,1))</f>
        <v>4976</v>
      </c>
      <c r="G5757" s="41" t="str">
        <f aca="false">IF(A5757="","",INDEX(P_Svc,F5757))</f>
        <v>Standard</v>
      </c>
      <c r="H5757" s="41" t="str">
        <f aca="false">IF(A5757="","",INDEX(P_Zone,F5757))</f>
        <v>East</v>
      </c>
      <c r="I5757" s="41" t="n">
        <f aca="false">IF(A5757="","",IF(D5757="Delivered",IF(B5757&lt;=INDEX(P_Due,F5757),1,0),0))</f>
        <v>1</v>
      </c>
    </row>
    <row r="5758" customFormat="false" ht="15" hidden="false" customHeight="false" outlineLevel="0" collapsed="false">
      <c r="A5758" s="37" t="n">
        <v>1004977</v>
      </c>
      <c r="B5758" s="38" t="n">
        <v>46297</v>
      </c>
      <c r="C5758" s="39" t="n">
        <v>2</v>
      </c>
      <c r="D5758" s="39" t="s">
        <v>26</v>
      </c>
      <c r="E5758" s="39"/>
      <c r="F5758" s="41" t="n">
        <f aca="false">IF(A5758="","",MATCH(A5758,P_ID,1))</f>
        <v>4977</v>
      </c>
      <c r="G5758" s="41" t="str">
        <f aca="false">IF(A5758="","",INDEX(P_Svc,F5758))</f>
        <v>Standard</v>
      </c>
      <c r="H5758" s="41" t="str">
        <f aca="false">IF(A5758="","",INDEX(P_Zone,F5758))</f>
        <v>Central</v>
      </c>
      <c r="I5758" s="41" t="n">
        <f aca="false">IF(A5758="","",IF(D5758="Delivered",IF(B5758&lt;=INDEX(P_Due,F5758),1,0),0))</f>
        <v>1</v>
      </c>
    </row>
    <row r="5759" customFormat="false" ht="15" hidden="false" customHeight="false" outlineLevel="0" collapsed="false">
      <c r="A5759" s="37" t="n">
        <v>1004983</v>
      </c>
      <c r="B5759" s="38" t="n">
        <v>46297</v>
      </c>
      <c r="C5759" s="39" t="n">
        <v>2</v>
      </c>
      <c r="D5759" s="39" t="s">
        <v>26</v>
      </c>
      <c r="E5759" s="39"/>
      <c r="F5759" s="41" t="n">
        <f aca="false">IF(A5759="","",MATCH(A5759,P_ID,1))</f>
        <v>4983</v>
      </c>
      <c r="G5759" s="41" t="str">
        <f aca="false">IF(A5759="","",INDEX(P_Svc,F5759))</f>
        <v>Standard</v>
      </c>
      <c r="H5759" s="41" t="str">
        <f aca="false">IF(A5759="","",INDEX(P_Zone,F5759))</f>
        <v>East</v>
      </c>
      <c r="I5759" s="41" t="n">
        <f aca="false">IF(A5759="","",IF(D5759="Delivered",IF(B5759&lt;=INDEX(P_Due,F5759),1,0),0))</f>
        <v>1</v>
      </c>
    </row>
    <row r="5760" customFormat="false" ht="15" hidden="false" customHeight="false" outlineLevel="0" collapsed="false">
      <c r="A5760" s="37" t="n">
        <v>1004999</v>
      </c>
      <c r="B5760" s="38" t="n">
        <v>46297</v>
      </c>
      <c r="C5760" s="39" t="n">
        <v>2</v>
      </c>
      <c r="D5760" s="39" t="s">
        <v>26</v>
      </c>
      <c r="E5760" s="39"/>
      <c r="F5760" s="41" t="n">
        <f aca="false">IF(A5760="","",MATCH(A5760,P_ID,1))</f>
        <v>4999</v>
      </c>
      <c r="G5760" s="41" t="str">
        <f aca="false">IF(A5760="","",INDEX(P_Svc,F5760))</f>
        <v>Standard</v>
      </c>
      <c r="H5760" s="41" t="str">
        <f aca="false">IF(A5760="","",INDEX(P_Zone,F5760))</f>
        <v>East</v>
      </c>
      <c r="I5760" s="41" t="n">
        <f aca="false">IF(A5760="","",IF(D5760="Delivered",IF(B5760&lt;=INDEX(P_Due,F5760),1,0),0))</f>
        <v>1</v>
      </c>
    </row>
    <row r="5761" customFormat="false" ht="15" hidden="false" customHeight="false" outlineLevel="0" collapsed="false">
      <c r="A5761" s="37" t="n">
        <v>1005000</v>
      </c>
      <c r="B5761" s="38" t="n">
        <v>46297</v>
      </c>
      <c r="C5761" s="39" t="n">
        <v>2</v>
      </c>
      <c r="D5761" s="39" t="s">
        <v>26</v>
      </c>
      <c r="E5761" s="39"/>
      <c r="F5761" s="41" t="n">
        <f aca="false">IF(A5761="","",MATCH(A5761,P_ID,1))</f>
        <v>5000</v>
      </c>
      <c r="G5761" s="41" t="str">
        <f aca="false">IF(A5761="","",INDEX(P_Svc,F5761))</f>
        <v>Standard</v>
      </c>
      <c r="H5761" s="41" t="str">
        <f aca="false">IF(A5761="","",INDEX(P_Zone,F5761))</f>
        <v>East</v>
      </c>
      <c r="I5761" s="41" t="n">
        <f aca="false">IF(A5761="","",IF(D5761="Delivered",IF(B5761&lt;=INDEX(P_Due,F5761),1,0),0))</f>
        <v>1</v>
      </c>
    </row>
    <row r="5762" customFormat="false" ht="15" hidden="false" customHeight="false" outlineLevel="0" collapsed="false">
      <c r="A5762" s="37" t="n">
        <v>1005037</v>
      </c>
      <c r="B5762" s="38" t="n">
        <v>46297</v>
      </c>
      <c r="C5762" s="39" t="n">
        <v>2</v>
      </c>
      <c r="D5762" s="39" t="s">
        <v>26</v>
      </c>
      <c r="E5762" s="39"/>
      <c r="F5762" s="41" t="n">
        <f aca="false">IF(A5762="","",MATCH(A5762,P_ID,1))</f>
        <v>5037</v>
      </c>
      <c r="G5762" s="41" t="str">
        <f aca="false">IF(A5762="","",INDEX(P_Svc,F5762))</f>
        <v>Economy</v>
      </c>
      <c r="H5762" s="41" t="str">
        <f aca="false">IF(A5762="","",INDEX(P_Zone,F5762))</f>
        <v>East</v>
      </c>
      <c r="I5762" s="41" t="n">
        <f aca="false">IF(A5762="","",IF(D5762="Delivered",IF(B5762&lt;=INDEX(P_Due,F5762),1,0),0))</f>
        <v>1</v>
      </c>
    </row>
    <row r="5763" customFormat="false" ht="15" hidden="false" customHeight="false" outlineLevel="0" collapsed="false">
      <c r="A5763" s="37" t="n">
        <v>1005052</v>
      </c>
      <c r="B5763" s="38" t="n">
        <v>46297</v>
      </c>
      <c r="C5763" s="39" t="n">
        <v>2</v>
      </c>
      <c r="D5763" s="39" t="s">
        <v>26</v>
      </c>
      <c r="E5763" s="39"/>
      <c r="F5763" s="41" t="n">
        <f aca="false">IF(A5763="","",MATCH(A5763,P_ID,1))</f>
        <v>5052</v>
      </c>
      <c r="G5763" s="41" t="str">
        <f aca="false">IF(A5763="","",INDEX(P_Svc,F5763))</f>
        <v>Economy</v>
      </c>
      <c r="H5763" s="41" t="str">
        <f aca="false">IF(A5763="","",INDEX(P_Zone,F5763))</f>
        <v>South</v>
      </c>
      <c r="I5763" s="41" t="n">
        <f aca="false">IF(A5763="","",IF(D5763="Delivered",IF(B5763&lt;=INDEX(P_Due,F5763),1,0),0))</f>
        <v>1</v>
      </c>
    </row>
    <row r="5764" customFormat="false" ht="15" hidden="false" customHeight="false" outlineLevel="0" collapsed="false">
      <c r="A5764" s="37" t="n">
        <v>1005071</v>
      </c>
      <c r="B5764" s="38" t="n">
        <v>46297</v>
      </c>
      <c r="C5764" s="39" t="n">
        <v>2</v>
      </c>
      <c r="D5764" s="39" t="s">
        <v>26</v>
      </c>
      <c r="E5764" s="39"/>
      <c r="F5764" s="41" t="n">
        <f aca="false">IF(A5764="","",MATCH(A5764,P_ID,1))</f>
        <v>5071</v>
      </c>
      <c r="G5764" s="41" t="str">
        <f aca="false">IF(A5764="","",INDEX(P_Svc,F5764))</f>
        <v>Economy</v>
      </c>
      <c r="H5764" s="41" t="str">
        <f aca="false">IF(A5764="","",INDEX(P_Zone,F5764))</f>
        <v>Central</v>
      </c>
      <c r="I5764" s="41" t="n">
        <f aca="false">IF(A5764="","",IF(D5764="Delivered",IF(B5764&lt;=INDEX(P_Due,F5764),1,0),0))</f>
        <v>1</v>
      </c>
    </row>
    <row r="5765" customFormat="false" ht="15" hidden="false" customHeight="false" outlineLevel="0" collapsed="false">
      <c r="A5765" s="37" t="n">
        <v>1005072</v>
      </c>
      <c r="B5765" s="38" t="n">
        <v>46297</v>
      </c>
      <c r="C5765" s="39" t="n">
        <v>0</v>
      </c>
      <c r="D5765" s="39" t="s">
        <v>80</v>
      </c>
      <c r="E5765" s="39" t="s">
        <v>40</v>
      </c>
      <c r="F5765" s="41" t="n">
        <f aca="false">IF(A5765="","",MATCH(A5765,P_ID,1))</f>
        <v>5072</v>
      </c>
      <c r="G5765" s="41" t="str">
        <f aca="false">IF(A5765="","",INDEX(P_Svc,F5765))</f>
        <v>Economy</v>
      </c>
      <c r="H5765" s="41" t="str">
        <f aca="false">IF(A5765="","",INDEX(P_Zone,F5765))</f>
        <v>Central</v>
      </c>
      <c r="I5765" s="41" t="n">
        <f aca="false">IF(A5765="","",IF(D5765="Delivered",IF(B5765&lt;=INDEX(P_Due,F5765),1,0),0))</f>
        <v>0</v>
      </c>
    </row>
    <row r="5766" customFormat="false" ht="15" hidden="false" customHeight="false" outlineLevel="0" collapsed="false">
      <c r="A5766" s="37" t="n">
        <v>1005073</v>
      </c>
      <c r="B5766" s="38" t="n">
        <v>46297</v>
      </c>
      <c r="C5766" s="39" t="n">
        <v>1</v>
      </c>
      <c r="D5766" s="39" t="s">
        <v>26</v>
      </c>
      <c r="E5766" s="39"/>
      <c r="F5766" s="41" t="n">
        <f aca="false">IF(A5766="","",MATCH(A5766,P_ID,1))</f>
        <v>5073</v>
      </c>
      <c r="G5766" s="41" t="str">
        <f aca="false">IF(A5766="","",INDEX(P_Svc,F5766))</f>
        <v>Standard</v>
      </c>
      <c r="H5766" s="41" t="str">
        <f aca="false">IF(A5766="","",INDEX(P_Zone,F5766))</f>
        <v>East</v>
      </c>
      <c r="I5766" s="41" t="n">
        <f aca="false">IF(A5766="","",IF(D5766="Delivered",IF(B5766&lt;=INDEX(P_Due,F5766),1,0),0))</f>
        <v>1</v>
      </c>
    </row>
    <row r="5767" customFormat="false" ht="15" hidden="false" customHeight="false" outlineLevel="0" collapsed="false">
      <c r="A5767" s="37" t="n">
        <v>1005075</v>
      </c>
      <c r="B5767" s="38" t="n">
        <v>46297</v>
      </c>
      <c r="C5767" s="39" t="n">
        <v>1</v>
      </c>
      <c r="D5767" s="39" t="s">
        <v>26</v>
      </c>
      <c r="E5767" s="39"/>
      <c r="F5767" s="41" t="n">
        <f aca="false">IF(A5767="","",MATCH(A5767,P_ID,1))</f>
        <v>5075</v>
      </c>
      <c r="G5767" s="41" t="str">
        <f aca="false">IF(A5767="","",INDEX(P_Svc,F5767))</f>
        <v>Economy</v>
      </c>
      <c r="H5767" s="41" t="str">
        <f aca="false">IF(A5767="","",INDEX(P_Zone,F5767))</f>
        <v>South</v>
      </c>
      <c r="I5767" s="41" t="n">
        <f aca="false">IF(A5767="","",IF(D5767="Delivered",IF(B5767&lt;=INDEX(P_Due,F5767),1,0),0))</f>
        <v>1</v>
      </c>
    </row>
    <row r="5768" customFormat="false" ht="15" hidden="false" customHeight="false" outlineLevel="0" collapsed="false">
      <c r="A5768" s="37" t="n">
        <v>1005076</v>
      </c>
      <c r="B5768" s="38" t="n">
        <v>46297</v>
      </c>
      <c r="C5768" s="39" t="n">
        <v>1</v>
      </c>
      <c r="D5768" s="39" t="s">
        <v>26</v>
      </c>
      <c r="E5768" s="39"/>
      <c r="F5768" s="41" t="n">
        <f aca="false">IF(A5768="","",MATCH(A5768,P_ID,1))</f>
        <v>5076</v>
      </c>
      <c r="G5768" s="41" t="str">
        <f aca="false">IF(A5768="","",INDEX(P_Svc,F5768))</f>
        <v>Standard</v>
      </c>
      <c r="H5768" s="41" t="str">
        <f aca="false">IF(A5768="","",INDEX(P_Zone,F5768))</f>
        <v>West</v>
      </c>
      <c r="I5768" s="41" t="n">
        <f aca="false">IF(A5768="","",IF(D5768="Delivered",IF(B5768&lt;=INDEX(P_Due,F5768),1,0),0))</f>
        <v>1</v>
      </c>
    </row>
    <row r="5769" customFormat="false" ht="15" hidden="false" customHeight="false" outlineLevel="0" collapsed="false">
      <c r="A5769" s="37" t="n">
        <v>1005079</v>
      </c>
      <c r="B5769" s="38" t="n">
        <v>46297</v>
      </c>
      <c r="C5769" s="39" t="n">
        <v>1</v>
      </c>
      <c r="D5769" s="39" t="s">
        <v>26</v>
      </c>
      <c r="E5769" s="39"/>
      <c r="F5769" s="41" t="n">
        <f aca="false">IF(A5769="","",MATCH(A5769,P_ID,1))</f>
        <v>5079</v>
      </c>
      <c r="G5769" s="41" t="str">
        <f aca="false">IF(A5769="","",INDEX(P_Svc,F5769))</f>
        <v>Standard</v>
      </c>
      <c r="H5769" s="41" t="str">
        <f aca="false">IF(A5769="","",INDEX(P_Zone,F5769))</f>
        <v>North</v>
      </c>
      <c r="I5769" s="41" t="n">
        <f aca="false">IF(A5769="","",IF(D5769="Delivered",IF(B5769&lt;=INDEX(P_Due,F5769),1,0),0))</f>
        <v>1</v>
      </c>
    </row>
    <row r="5770" customFormat="false" ht="15" hidden="false" customHeight="false" outlineLevel="0" collapsed="false">
      <c r="A5770" s="37" t="n">
        <v>1005082</v>
      </c>
      <c r="B5770" s="38" t="n">
        <v>46297</v>
      </c>
      <c r="C5770" s="39" t="n">
        <v>1</v>
      </c>
      <c r="D5770" s="39" t="s">
        <v>26</v>
      </c>
      <c r="E5770" s="39"/>
      <c r="F5770" s="41" t="n">
        <f aca="false">IF(A5770="","",MATCH(A5770,P_ID,1))</f>
        <v>5082</v>
      </c>
      <c r="G5770" s="41" t="str">
        <f aca="false">IF(A5770="","",INDEX(P_Svc,F5770))</f>
        <v>Economy</v>
      </c>
      <c r="H5770" s="41" t="str">
        <f aca="false">IF(A5770="","",INDEX(P_Zone,F5770))</f>
        <v>South</v>
      </c>
      <c r="I5770" s="41" t="n">
        <f aca="false">IF(A5770="","",IF(D5770="Delivered",IF(B5770&lt;=INDEX(P_Due,F5770),1,0),0))</f>
        <v>1</v>
      </c>
    </row>
    <row r="5771" customFormat="false" ht="15" hidden="false" customHeight="false" outlineLevel="0" collapsed="false">
      <c r="A5771" s="37" t="n">
        <v>1005083</v>
      </c>
      <c r="B5771" s="38" t="n">
        <v>46297</v>
      </c>
      <c r="C5771" s="39" t="n">
        <v>1</v>
      </c>
      <c r="D5771" s="39" t="s">
        <v>26</v>
      </c>
      <c r="E5771" s="39"/>
      <c r="F5771" s="41" t="n">
        <f aca="false">IF(A5771="","",MATCH(A5771,P_ID,1))</f>
        <v>5083</v>
      </c>
      <c r="G5771" s="41" t="str">
        <f aca="false">IF(A5771="","",INDEX(P_Svc,F5771))</f>
        <v>Standard</v>
      </c>
      <c r="H5771" s="41" t="str">
        <f aca="false">IF(A5771="","",INDEX(P_Zone,F5771))</f>
        <v>Central</v>
      </c>
      <c r="I5771" s="41" t="n">
        <f aca="false">IF(A5771="","",IF(D5771="Delivered",IF(B5771&lt;=INDEX(P_Due,F5771),1,0),0))</f>
        <v>1</v>
      </c>
    </row>
    <row r="5772" customFormat="false" ht="15" hidden="false" customHeight="false" outlineLevel="0" collapsed="false">
      <c r="A5772" s="37" t="n">
        <v>1005084</v>
      </c>
      <c r="B5772" s="38" t="n">
        <v>46297</v>
      </c>
      <c r="C5772" s="39" t="n">
        <v>1</v>
      </c>
      <c r="D5772" s="39" t="s">
        <v>26</v>
      </c>
      <c r="E5772" s="39"/>
      <c r="F5772" s="41" t="n">
        <f aca="false">IF(A5772="","",MATCH(A5772,P_ID,1))</f>
        <v>5084</v>
      </c>
      <c r="G5772" s="41" t="str">
        <f aca="false">IF(A5772="","",INDEX(P_Svc,F5772))</f>
        <v>Standard</v>
      </c>
      <c r="H5772" s="41" t="str">
        <f aca="false">IF(A5772="","",INDEX(P_Zone,F5772))</f>
        <v>Central</v>
      </c>
      <c r="I5772" s="41" t="n">
        <f aca="false">IF(A5772="","",IF(D5772="Delivered",IF(B5772&lt;=INDEX(P_Due,F5772),1,0),0))</f>
        <v>1</v>
      </c>
    </row>
    <row r="5773" customFormat="false" ht="15" hidden="false" customHeight="false" outlineLevel="0" collapsed="false">
      <c r="A5773" s="37" t="n">
        <v>1005085</v>
      </c>
      <c r="B5773" s="38" t="n">
        <v>46297</v>
      </c>
      <c r="C5773" s="39" t="n">
        <v>1</v>
      </c>
      <c r="D5773" s="39" t="s">
        <v>26</v>
      </c>
      <c r="E5773" s="39"/>
      <c r="F5773" s="41" t="n">
        <f aca="false">IF(A5773="","",MATCH(A5773,P_ID,1))</f>
        <v>5085</v>
      </c>
      <c r="G5773" s="41" t="str">
        <f aca="false">IF(A5773="","",INDEX(P_Svc,F5773))</f>
        <v>Economy</v>
      </c>
      <c r="H5773" s="41" t="str">
        <f aca="false">IF(A5773="","",INDEX(P_Zone,F5773))</f>
        <v>Central</v>
      </c>
      <c r="I5773" s="41" t="n">
        <f aca="false">IF(A5773="","",IF(D5773="Delivered",IF(B5773&lt;=INDEX(P_Due,F5773),1,0),0))</f>
        <v>1</v>
      </c>
    </row>
    <row r="5774" customFormat="false" ht="15" hidden="false" customHeight="false" outlineLevel="0" collapsed="false">
      <c r="A5774" s="37" t="n">
        <v>1005086</v>
      </c>
      <c r="B5774" s="38" t="n">
        <v>46297</v>
      </c>
      <c r="C5774" s="39" t="n">
        <v>1</v>
      </c>
      <c r="D5774" s="39" t="s">
        <v>26</v>
      </c>
      <c r="E5774" s="39"/>
      <c r="F5774" s="41" t="n">
        <f aca="false">IF(A5774="","",MATCH(A5774,P_ID,1))</f>
        <v>5086</v>
      </c>
      <c r="G5774" s="41" t="str">
        <f aca="false">IF(A5774="","",INDEX(P_Svc,F5774))</f>
        <v>Standard</v>
      </c>
      <c r="H5774" s="41" t="str">
        <f aca="false">IF(A5774="","",INDEX(P_Zone,F5774))</f>
        <v>North</v>
      </c>
      <c r="I5774" s="41" t="n">
        <f aca="false">IF(A5774="","",IF(D5774="Delivered",IF(B5774&lt;=INDEX(P_Due,F5774),1,0),0))</f>
        <v>1</v>
      </c>
    </row>
    <row r="5775" customFormat="false" ht="15" hidden="false" customHeight="false" outlineLevel="0" collapsed="false">
      <c r="A5775" s="37" t="n">
        <v>1005088</v>
      </c>
      <c r="B5775" s="38" t="n">
        <v>46297</v>
      </c>
      <c r="C5775" s="39" t="n">
        <v>1</v>
      </c>
      <c r="D5775" s="39" t="s">
        <v>26</v>
      </c>
      <c r="E5775" s="39"/>
      <c r="F5775" s="41" t="n">
        <f aca="false">IF(A5775="","",MATCH(A5775,P_ID,1))</f>
        <v>5088</v>
      </c>
      <c r="G5775" s="41" t="str">
        <f aca="false">IF(A5775="","",INDEX(P_Svc,F5775))</f>
        <v>Standard</v>
      </c>
      <c r="H5775" s="41" t="str">
        <f aca="false">IF(A5775="","",INDEX(P_Zone,F5775))</f>
        <v>Central</v>
      </c>
      <c r="I5775" s="41" t="n">
        <f aca="false">IF(A5775="","",IF(D5775="Delivered",IF(B5775&lt;=INDEX(P_Due,F5775),1,0),0))</f>
        <v>1</v>
      </c>
    </row>
    <row r="5776" customFormat="false" ht="15" hidden="false" customHeight="false" outlineLevel="0" collapsed="false">
      <c r="A5776" s="37" t="n">
        <v>1005089</v>
      </c>
      <c r="B5776" s="38" t="n">
        <v>46297</v>
      </c>
      <c r="C5776" s="39" t="n">
        <v>1</v>
      </c>
      <c r="D5776" s="39" t="s">
        <v>26</v>
      </c>
      <c r="E5776" s="39"/>
      <c r="F5776" s="41" t="n">
        <f aca="false">IF(A5776="","",MATCH(A5776,P_ID,1))</f>
        <v>5089</v>
      </c>
      <c r="G5776" s="41" t="str">
        <f aca="false">IF(A5776="","",INDEX(P_Svc,F5776))</f>
        <v>Standard</v>
      </c>
      <c r="H5776" s="41" t="str">
        <f aca="false">IF(A5776="","",INDEX(P_Zone,F5776))</f>
        <v>Central</v>
      </c>
      <c r="I5776" s="41" t="n">
        <f aca="false">IF(A5776="","",IF(D5776="Delivered",IF(B5776&lt;=INDEX(P_Due,F5776),1,0),0))</f>
        <v>1</v>
      </c>
    </row>
    <row r="5777" customFormat="false" ht="15" hidden="false" customHeight="false" outlineLevel="0" collapsed="false">
      <c r="A5777" s="37" t="n">
        <v>1005090</v>
      </c>
      <c r="B5777" s="38" t="n">
        <v>46297</v>
      </c>
      <c r="C5777" s="39" t="n">
        <v>1</v>
      </c>
      <c r="D5777" s="39" t="s">
        <v>26</v>
      </c>
      <c r="E5777" s="39"/>
      <c r="F5777" s="41" t="n">
        <f aca="false">IF(A5777="","",MATCH(A5777,P_ID,1))</f>
        <v>5090</v>
      </c>
      <c r="G5777" s="41" t="str">
        <f aca="false">IF(A5777="","",INDEX(P_Svc,F5777))</f>
        <v>Express</v>
      </c>
      <c r="H5777" s="41" t="str">
        <f aca="false">IF(A5777="","",INDEX(P_Zone,F5777))</f>
        <v>North</v>
      </c>
      <c r="I5777" s="41" t="n">
        <f aca="false">IF(A5777="","",IF(D5777="Delivered",IF(B5777&lt;=INDEX(P_Due,F5777),1,0),0))</f>
        <v>1</v>
      </c>
    </row>
    <row r="5778" customFormat="false" ht="15" hidden="false" customHeight="false" outlineLevel="0" collapsed="false">
      <c r="A5778" s="37" t="n">
        <v>1005092</v>
      </c>
      <c r="B5778" s="38" t="n">
        <v>46297</v>
      </c>
      <c r="C5778" s="39" t="n">
        <v>1</v>
      </c>
      <c r="D5778" s="39" t="s">
        <v>26</v>
      </c>
      <c r="E5778" s="39"/>
      <c r="F5778" s="41" t="n">
        <f aca="false">IF(A5778="","",MATCH(A5778,P_ID,1))</f>
        <v>5092</v>
      </c>
      <c r="G5778" s="41" t="str">
        <f aca="false">IF(A5778="","",INDEX(P_Svc,F5778))</f>
        <v>Standard</v>
      </c>
      <c r="H5778" s="41" t="str">
        <f aca="false">IF(A5778="","",INDEX(P_Zone,F5778))</f>
        <v>Central</v>
      </c>
      <c r="I5778" s="41" t="n">
        <f aca="false">IF(A5778="","",IF(D5778="Delivered",IF(B5778&lt;=INDEX(P_Due,F5778),1,0),0))</f>
        <v>1</v>
      </c>
    </row>
    <row r="5779" customFormat="false" ht="15" hidden="false" customHeight="false" outlineLevel="0" collapsed="false">
      <c r="A5779" s="37" t="n">
        <v>1005093</v>
      </c>
      <c r="B5779" s="38" t="n">
        <v>46297</v>
      </c>
      <c r="C5779" s="39" t="n">
        <v>1</v>
      </c>
      <c r="D5779" s="39" t="s">
        <v>26</v>
      </c>
      <c r="E5779" s="39"/>
      <c r="F5779" s="41" t="n">
        <f aca="false">IF(A5779="","",MATCH(A5779,P_ID,1))</f>
        <v>5093</v>
      </c>
      <c r="G5779" s="41" t="str">
        <f aca="false">IF(A5779="","",INDEX(P_Svc,F5779))</f>
        <v>Standard</v>
      </c>
      <c r="H5779" s="41" t="str">
        <f aca="false">IF(A5779="","",INDEX(P_Zone,F5779))</f>
        <v>North</v>
      </c>
      <c r="I5779" s="41" t="n">
        <f aca="false">IF(A5779="","",IF(D5779="Delivered",IF(B5779&lt;=INDEX(P_Due,F5779),1,0),0))</f>
        <v>1</v>
      </c>
    </row>
    <row r="5780" customFormat="false" ht="15" hidden="false" customHeight="false" outlineLevel="0" collapsed="false">
      <c r="A5780" s="37" t="n">
        <v>1005094</v>
      </c>
      <c r="B5780" s="38" t="n">
        <v>46297</v>
      </c>
      <c r="C5780" s="39" t="n">
        <v>1</v>
      </c>
      <c r="D5780" s="39" t="s">
        <v>26</v>
      </c>
      <c r="E5780" s="39"/>
      <c r="F5780" s="41" t="n">
        <f aca="false">IF(A5780="","",MATCH(A5780,P_ID,1))</f>
        <v>5094</v>
      </c>
      <c r="G5780" s="41" t="str">
        <f aca="false">IF(A5780="","",INDEX(P_Svc,F5780))</f>
        <v>Standard</v>
      </c>
      <c r="H5780" s="41" t="str">
        <f aca="false">IF(A5780="","",INDEX(P_Zone,F5780))</f>
        <v>North</v>
      </c>
      <c r="I5780" s="41" t="n">
        <f aca="false">IF(A5780="","",IF(D5780="Delivered",IF(B5780&lt;=INDEX(P_Due,F5780),1,0),0))</f>
        <v>1</v>
      </c>
    </row>
    <row r="5781" customFormat="false" ht="15" hidden="false" customHeight="false" outlineLevel="0" collapsed="false">
      <c r="A5781" s="37" t="n">
        <v>1005095</v>
      </c>
      <c r="B5781" s="38" t="n">
        <v>46297</v>
      </c>
      <c r="C5781" s="39" t="n">
        <v>1</v>
      </c>
      <c r="D5781" s="39" t="s">
        <v>26</v>
      </c>
      <c r="E5781" s="39"/>
      <c r="F5781" s="41" t="n">
        <f aca="false">IF(A5781="","",MATCH(A5781,P_ID,1))</f>
        <v>5095</v>
      </c>
      <c r="G5781" s="41" t="str">
        <f aca="false">IF(A5781="","",INDEX(P_Svc,F5781))</f>
        <v>Standard</v>
      </c>
      <c r="H5781" s="41" t="str">
        <f aca="false">IF(A5781="","",INDEX(P_Zone,F5781))</f>
        <v>North</v>
      </c>
      <c r="I5781" s="41" t="n">
        <f aca="false">IF(A5781="","",IF(D5781="Delivered",IF(B5781&lt;=INDEX(P_Due,F5781),1,0),0))</f>
        <v>1</v>
      </c>
    </row>
    <row r="5782" customFormat="false" ht="15" hidden="false" customHeight="false" outlineLevel="0" collapsed="false">
      <c r="A5782" s="37" t="n">
        <v>1005097</v>
      </c>
      <c r="B5782" s="38" t="n">
        <v>46297</v>
      </c>
      <c r="C5782" s="39" t="n">
        <v>0</v>
      </c>
      <c r="D5782" s="39" t="s">
        <v>80</v>
      </c>
      <c r="E5782" s="39" t="s">
        <v>40</v>
      </c>
      <c r="F5782" s="41" t="n">
        <f aca="false">IF(A5782="","",MATCH(A5782,P_ID,1))</f>
        <v>5097</v>
      </c>
      <c r="G5782" s="41" t="str">
        <f aca="false">IF(A5782="","",INDEX(P_Svc,F5782))</f>
        <v>Economy</v>
      </c>
      <c r="H5782" s="41" t="str">
        <f aca="false">IF(A5782="","",INDEX(P_Zone,F5782))</f>
        <v>Central</v>
      </c>
      <c r="I5782" s="41" t="n">
        <f aca="false">IF(A5782="","",IF(D5782="Delivered",IF(B5782&lt;=INDEX(P_Due,F5782),1,0),0))</f>
        <v>0</v>
      </c>
    </row>
    <row r="5783" customFormat="false" ht="15" hidden="false" customHeight="false" outlineLevel="0" collapsed="false">
      <c r="A5783" s="37" t="n">
        <v>1005098</v>
      </c>
      <c r="B5783" s="38" t="n">
        <v>46297</v>
      </c>
      <c r="C5783" s="39" t="n">
        <v>1</v>
      </c>
      <c r="D5783" s="39" t="s">
        <v>26</v>
      </c>
      <c r="E5783" s="39"/>
      <c r="F5783" s="41" t="n">
        <f aca="false">IF(A5783="","",MATCH(A5783,P_ID,1))</f>
        <v>5098</v>
      </c>
      <c r="G5783" s="41" t="str">
        <f aca="false">IF(A5783="","",INDEX(P_Svc,F5783))</f>
        <v>Standard</v>
      </c>
      <c r="H5783" s="41" t="str">
        <f aca="false">IF(A5783="","",INDEX(P_Zone,F5783))</f>
        <v>North</v>
      </c>
      <c r="I5783" s="41" t="n">
        <f aca="false">IF(A5783="","",IF(D5783="Delivered",IF(B5783&lt;=INDEX(P_Due,F5783),1,0),0))</f>
        <v>1</v>
      </c>
    </row>
    <row r="5784" customFormat="false" ht="15" hidden="false" customHeight="false" outlineLevel="0" collapsed="false">
      <c r="A5784" s="37" t="n">
        <v>1005099</v>
      </c>
      <c r="B5784" s="38" t="n">
        <v>46297</v>
      </c>
      <c r="C5784" s="39" t="n">
        <v>1</v>
      </c>
      <c r="D5784" s="39" t="s">
        <v>26</v>
      </c>
      <c r="E5784" s="39"/>
      <c r="F5784" s="41" t="n">
        <f aca="false">IF(A5784="","",MATCH(A5784,P_ID,1))</f>
        <v>5099</v>
      </c>
      <c r="G5784" s="41" t="str">
        <f aca="false">IF(A5784="","",INDEX(P_Svc,F5784))</f>
        <v>Economy</v>
      </c>
      <c r="H5784" s="41" t="str">
        <f aca="false">IF(A5784="","",INDEX(P_Zone,F5784))</f>
        <v>North</v>
      </c>
      <c r="I5784" s="41" t="n">
        <f aca="false">IF(A5784="","",IF(D5784="Delivered",IF(B5784&lt;=INDEX(P_Due,F5784),1,0),0))</f>
        <v>1</v>
      </c>
    </row>
    <row r="5785" customFormat="false" ht="15" hidden="false" customHeight="false" outlineLevel="0" collapsed="false">
      <c r="A5785" s="37" t="n">
        <v>1005100</v>
      </c>
      <c r="B5785" s="38" t="n">
        <v>46297</v>
      </c>
      <c r="C5785" s="39" t="n">
        <v>1</v>
      </c>
      <c r="D5785" s="39" t="s">
        <v>26</v>
      </c>
      <c r="E5785" s="39"/>
      <c r="F5785" s="41" t="n">
        <f aca="false">IF(A5785="","",MATCH(A5785,P_ID,1))</f>
        <v>5100</v>
      </c>
      <c r="G5785" s="41" t="str">
        <f aca="false">IF(A5785="","",INDEX(P_Svc,F5785))</f>
        <v>Standard</v>
      </c>
      <c r="H5785" s="41" t="str">
        <f aca="false">IF(A5785="","",INDEX(P_Zone,F5785))</f>
        <v>Central</v>
      </c>
      <c r="I5785" s="41" t="n">
        <f aca="false">IF(A5785="","",IF(D5785="Delivered",IF(B5785&lt;=INDEX(P_Due,F5785),1,0),0))</f>
        <v>1</v>
      </c>
    </row>
    <row r="5786" customFormat="false" ht="15" hidden="false" customHeight="false" outlineLevel="0" collapsed="false">
      <c r="A5786" s="37" t="n">
        <v>1005101</v>
      </c>
      <c r="B5786" s="38" t="n">
        <v>46297</v>
      </c>
      <c r="C5786" s="39" t="n">
        <v>1</v>
      </c>
      <c r="D5786" s="39" t="s">
        <v>26</v>
      </c>
      <c r="E5786" s="39"/>
      <c r="F5786" s="41" t="n">
        <f aca="false">IF(A5786="","",MATCH(A5786,P_ID,1))</f>
        <v>5101</v>
      </c>
      <c r="G5786" s="41" t="str">
        <f aca="false">IF(A5786="","",INDEX(P_Svc,F5786))</f>
        <v>Standard</v>
      </c>
      <c r="H5786" s="41" t="str">
        <f aca="false">IF(A5786="","",INDEX(P_Zone,F5786))</f>
        <v>East</v>
      </c>
      <c r="I5786" s="41" t="n">
        <f aca="false">IF(A5786="","",IF(D5786="Delivered",IF(B5786&lt;=INDEX(P_Due,F5786),1,0),0))</f>
        <v>1</v>
      </c>
    </row>
    <row r="5787" customFormat="false" ht="15" hidden="false" customHeight="false" outlineLevel="0" collapsed="false">
      <c r="A5787" s="37" t="n">
        <v>1005102</v>
      </c>
      <c r="B5787" s="38" t="n">
        <v>46297</v>
      </c>
      <c r="C5787" s="39" t="n">
        <v>1</v>
      </c>
      <c r="D5787" s="39" t="s">
        <v>26</v>
      </c>
      <c r="E5787" s="39"/>
      <c r="F5787" s="41" t="n">
        <f aca="false">IF(A5787="","",MATCH(A5787,P_ID,1))</f>
        <v>5102</v>
      </c>
      <c r="G5787" s="41" t="str">
        <f aca="false">IF(A5787="","",INDEX(P_Svc,F5787))</f>
        <v>Standard</v>
      </c>
      <c r="H5787" s="41" t="str">
        <f aca="false">IF(A5787="","",INDEX(P_Zone,F5787))</f>
        <v>North</v>
      </c>
      <c r="I5787" s="41" t="n">
        <f aca="false">IF(A5787="","",IF(D5787="Delivered",IF(B5787&lt;=INDEX(P_Due,F5787),1,0),0))</f>
        <v>1</v>
      </c>
    </row>
    <row r="5788" customFormat="false" ht="15" hidden="false" customHeight="false" outlineLevel="0" collapsed="false">
      <c r="A5788" s="37" t="n">
        <v>1005103</v>
      </c>
      <c r="B5788" s="38" t="n">
        <v>46297</v>
      </c>
      <c r="C5788" s="39" t="n">
        <v>1</v>
      </c>
      <c r="D5788" s="39" t="s">
        <v>26</v>
      </c>
      <c r="E5788" s="39"/>
      <c r="F5788" s="41" t="n">
        <f aca="false">IF(A5788="","",MATCH(A5788,P_ID,1))</f>
        <v>5103</v>
      </c>
      <c r="G5788" s="41" t="str">
        <f aca="false">IF(A5788="","",INDEX(P_Svc,F5788))</f>
        <v>Standard</v>
      </c>
      <c r="H5788" s="41" t="str">
        <f aca="false">IF(A5788="","",INDEX(P_Zone,F5788))</f>
        <v>North</v>
      </c>
      <c r="I5788" s="41" t="n">
        <f aca="false">IF(A5788="","",IF(D5788="Delivered",IF(B5788&lt;=INDEX(P_Due,F5788),1,0),0))</f>
        <v>1</v>
      </c>
    </row>
    <row r="5789" customFormat="false" ht="15" hidden="false" customHeight="false" outlineLevel="0" collapsed="false">
      <c r="A5789" s="37" t="n">
        <v>1005104</v>
      </c>
      <c r="B5789" s="38" t="n">
        <v>46297</v>
      </c>
      <c r="C5789" s="39" t="n">
        <v>1</v>
      </c>
      <c r="D5789" s="39" t="s">
        <v>26</v>
      </c>
      <c r="E5789" s="39"/>
      <c r="F5789" s="41" t="n">
        <f aca="false">IF(A5789="","",MATCH(A5789,P_ID,1))</f>
        <v>5104</v>
      </c>
      <c r="G5789" s="41" t="str">
        <f aca="false">IF(A5789="","",INDEX(P_Svc,F5789))</f>
        <v>Standard</v>
      </c>
      <c r="H5789" s="41" t="str">
        <f aca="false">IF(A5789="","",INDEX(P_Zone,F5789))</f>
        <v>South</v>
      </c>
      <c r="I5789" s="41" t="n">
        <f aca="false">IF(A5789="","",IF(D5789="Delivered",IF(B5789&lt;=INDEX(P_Due,F5789),1,0),0))</f>
        <v>1</v>
      </c>
    </row>
    <row r="5790" customFormat="false" ht="15" hidden="false" customHeight="false" outlineLevel="0" collapsed="false">
      <c r="A5790" s="37" t="n">
        <v>1005105</v>
      </c>
      <c r="B5790" s="38" t="n">
        <v>46297</v>
      </c>
      <c r="C5790" s="39" t="n">
        <v>1</v>
      </c>
      <c r="D5790" s="39" t="s">
        <v>26</v>
      </c>
      <c r="E5790" s="39"/>
      <c r="F5790" s="41" t="n">
        <f aca="false">IF(A5790="","",MATCH(A5790,P_ID,1))</f>
        <v>5105</v>
      </c>
      <c r="G5790" s="41" t="str">
        <f aca="false">IF(A5790="","",INDEX(P_Svc,F5790))</f>
        <v>Economy</v>
      </c>
      <c r="H5790" s="41" t="str">
        <f aca="false">IF(A5790="","",INDEX(P_Zone,F5790))</f>
        <v>East</v>
      </c>
      <c r="I5790" s="41" t="n">
        <f aca="false">IF(A5790="","",IF(D5790="Delivered",IF(B5790&lt;=INDEX(P_Due,F5790),1,0),0))</f>
        <v>1</v>
      </c>
    </row>
    <row r="5791" customFormat="false" ht="15" hidden="false" customHeight="false" outlineLevel="0" collapsed="false">
      <c r="A5791" s="37" t="n">
        <v>1005106</v>
      </c>
      <c r="B5791" s="38" t="n">
        <v>46297</v>
      </c>
      <c r="C5791" s="39" t="n">
        <v>1</v>
      </c>
      <c r="D5791" s="39" t="s">
        <v>26</v>
      </c>
      <c r="E5791" s="39"/>
      <c r="F5791" s="41" t="n">
        <f aca="false">IF(A5791="","",MATCH(A5791,P_ID,1))</f>
        <v>5106</v>
      </c>
      <c r="G5791" s="41" t="str">
        <f aca="false">IF(A5791="","",INDEX(P_Svc,F5791))</f>
        <v>Economy</v>
      </c>
      <c r="H5791" s="41" t="str">
        <f aca="false">IF(A5791="","",INDEX(P_Zone,F5791))</f>
        <v>Central</v>
      </c>
      <c r="I5791" s="41" t="n">
        <f aca="false">IF(A5791="","",IF(D5791="Delivered",IF(B5791&lt;=INDEX(P_Due,F5791),1,0),0))</f>
        <v>1</v>
      </c>
    </row>
    <row r="5792" customFormat="false" ht="15" hidden="false" customHeight="false" outlineLevel="0" collapsed="false">
      <c r="A5792" s="37" t="n">
        <v>1005107</v>
      </c>
      <c r="B5792" s="38" t="n">
        <v>46297</v>
      </c>
      <c r="C5792" s="39" t="n">
        <v>1</v>
      </c>
      <c r="D5792" s="39" t="s">
        <v>26</v>
      </c>
      <c r="E5792" s="39"/>
      <c r="F5792" s="41" t="n">
        <f aca="false">IF(A5792="","",MATCH(A5792,P_ID,1))</f>
        <v>5107</v>
      </c>
      <c r="G5792" s="41" t="str">
        <f aca="false">IF(A5792="","",INDEX(P_Svc,F5792))</f>
        <v>Express</v>
      </c>
      <c r="H5792" s="41" t="str">
        <f aca="false">IF(A5792="","",INDEX(P_Zone,F5792))</f>
        <v>Central</v>
      </c>
      <c r="I5792" s="41" t="n">
        <f aca="false">IF(A5792="","",IF(D5792="Delivered",IF(B5792&lt;=INDEX(P_Due,F5792),1,0),0))</f>
        <v>1</v>
      </c>
    </row>
    <row r="5793" customFormat="false" ht="15" hidden="false" customHeight="false" outlineLevel="0" collapsed="false">
      <c r="A5793" s="37" t="n">
        <v>1005108</v>
      </c>
      <c r="B5793" s="38" t="n">
        <v>46297</v>
      </c>
      <c r="C5793" s="39" t="n">
        <v>1</v>
      </c>
      <c r="D5793" s="39" t="s">
        <v>26</v>
      </c>
      <c r="E5793" s="39"/>
      <c r="F5793" s="41" t="n">
        <f aca="false">IF(A5793="","",MATCH(A5793,P_ID,1))</f>
        <v>5108</v>
      </c>
      <c r="G5793" s="41" t="str">
        <f aca="false">IF(A5793="","",INDEX(P_Svc,F5793))</f>
        <v>Standard</v>
      </c>
      <c r="H5793" s="41" t="str">
        <f aca="false">IF(A5793="","",INDEX(P_Zone,F5793))</f>
        <v>South</v>
      </c>
      <c r="I5793" s="41" t="n">
        <f aca="false">IF(A5793="","",IF(D5793="Delivered",IF(B5793&lt;=INDEX(P_Due,F5793),1,0),0))</f>
        <v>1</v>
      </c>
    </row>
    <row r="5794" customFormat="false" ht="15" hidden="false" customHeight="false" outlineLevel="0" collapsed="false">
      <c r="A5794" s="37" t="n">
        <v>1005109</v>
      </c>
      <c r="B5794" s="38" t="n">
        <v>46297</v>
      </c>
      <c r="C5794" s="39" t="n">
        <v>1</v>
      </c>
      <c r="D5794" s="39" t="s">
        <v>79</v>
      </c>
      <c r="E5794" s="39" t="s">
        <v>32</v>
      </c>
      <c r="F5794" s="41" t="n">
        <f aca="false">IF(A5794="","",MATCH(A5794,P_ID,1))</f>
        <v>5109</v>
      </c>
      <c r="G5794" s="41" t="str">
        <f aca="false">IF(A5794="","",INDEX(P_Svc,F5794))</f>
        <v>Standard</v>
      </c>
      <c r="H5794" s="41" t="str">
        <f aca="false">IF(A5794="","",INDEX(P_Zone,F5794))</f>
        <v>East</v>
      </c>
      <c r="I5794" s="41" t="n">
        <f aca="false">IF(A5794="","",IF(D5794="Delivered",IF(B5794&lt;=INDEX(P_Due,F5794),1,0),0))</f>
        <v>0</v>
      </c>
    </row>
    <row r="5795" customFormat="false" ht="15" hidden="false" customHeight="false" outlineLevel="0" collapsed="false">
      <c r="A5795" s="37" t="n">
        <v>1005110</v>
      </c>
      <c r="B5795" s="38" t="n">
        <v>46297</v>
      </c>
      <c r="C5795" s="39" t="n">
        <v>1</v>
      </c>
      <c r="D5795" s="39" t="s">
        <v>26</v>
      </c>
      <c r="E5795" s="39"/>
      <c r="F5795" s="41" t="n">
        <f aca="false">IF(A5795="","",MATCH(A5795,P_ID,1))</f>
        <v>5110</v>
      </c>
      <c r="G5795" s="41" t="str">
        <f aca="false">IF(A5795="","",INDEX(P_Svc,F5795))</f>
        <v>Standard</v>
      </c>
      <c r="H5795" s="41" t="str">
        <f aca="false">IF(A5795="","",INDEX(P_Zone,F5795))</f>
        <v>Central</v>
      </c>
      <c r="I5795" s="41" t="n">
        <f aca="false">IF(A5795="","",IF(D5795="Delivered",IF(B5795&lt;=INDEX(P_Due,F5795),1,0),0))</f>
        <v>1</v>
      </c>
    </row>
    <row r="5796" customFormat="false" ht="15" hidden="false" customHeight="false" outlineLevel="0" collapsed="false">
      <c r="A5796" s="37" t="n">
        <v>1005111</v>
      </c>
      <c r="B5796" s="38" t="n">
        <v>46297</v>
      </c>
      <c r="C5796" s="39" t="n">
        <v>1</v>
      </c>
      <c r="D5796" s="39" t="s">
        <v>26</v>
      </c>
      <c r="E5796" s="39"/>
      <c r="F5796" s="41" t="n">
        <f aca="false">IF(A5796="","",MATCH(A5796,P_ID,1))</f>
        <v>5111</v>
      </c>
      <c r="G5796" s="41" t="str">
        <f aca="false">IF(A5796="","",INDEX(P_Svc,F5796))</f>
        <v>Standard</v>
      </c>
      <c r="H5796" s="41" t="str">
        <f aca="false">IF(A5796="","",INDEX(P_Zone,F5796))</f>
        <v>North</v>
      </c>
      <c r="I5796" s="41" t="n">
        <f aca="false">IF(A5796="","",IF(D5796="Delivered",IF(B5796&lt;=INDEX(P_Due,F5796),1,0),0))</f>
        <v>1</v>
      </c>
    </row>
    <row r="5797" customFormat="false" ht="15" hidden="false" customHeight="false" outlineLevel="0" collapsed="false">
      <c r="A5797" s="37" t="n">
        <v>1005112</v>
      </c>
      <c r="B5797" s="38" t="n">
        <v>46297</v>
      </c>
      <c r="C5797" s="39" t="n">
        <v>1</v>
      </c>
      <c r="D5797" s="39" t="s">
        <v>26</v>
      </c>
      <c r="E5797" s="39"/>
      <c r="F5797" s="41" t="n">
        <f aca="false">IF(A5797="","",MATCH(A5797,P_ID,1))</f>
        <v>5112</v>
      </c>
      <c r="G5797" s="41" t="str">
        <f aca="false">IF(A5797="","",INDEX(P_Svc,F5797))</f>
        <v>Economy</v>
      </c>
      <c r="H5797" s="41" t="str">
        <f aca="false">IF(A5797="","",INDEX(P_Zone,F5797))</f>
        <v>North</v>
      </c>
      <c r="I5797" s="41" t="n">
        <f aca="false">IF(A5797="","",IF(D5797="Delivered",IF(B5797&lt;=INDEX(P_Due,F5797),1,0),0))</f>
        <v>1</v>
      </c>
    </row>
    <row r="5798" customFormat="false" ht="15" hidden="false" customHeight="false" outlineLevel="0" collapsed="false">
      <c r="A5798" s="37" t="n">
        <v>1005113</v>
      </c>
      <c r="B5798" s="38" t="n">
        <v>46297</v>
      </c>
      <c r="C5798" s="39" t="n">
        <v>1</v>
      </c>
      <c r="D5798" s="39" t="s">
        <v>26</v>
      </c>
      <c r="E5798" s="39"/>
      <c r="F5798" s="41" t="n">
        <f aca="false">IF(A5798="","",MATCH(A5798,P_ID,1))</f>
        <v>5113</v>
      </c>
      <c r="G5798" s="41" t="str">
        <f aca="false">IF(A5798="","",INDEX(P_Svc,F5798))</f>
        <v>Standard</v>
      </c>
      <c r="H5798" s="41" t="str">
        <f aca="false">IF(A5798="","",INDEX(P_Zone,F5798))</f>
        <v>West</v>
      </c>
      <c r="I5798" s="41" t="n">
        <f aca="false">IF(A5798="","",IF(D5798="Delivered",IF(B5798&lt;=INDEX(P_Due,F5798),1,0),0))</f>
        <v>1</v>
      </c>
    </row>
    <row r="5799" customFormat="false" ht="15" hidden="false" customHeight="false" outlineLevel="0" collapsed="false">
      <c r="A5799" s="37" t="n">
        <v>1005114</v>
      </c>
      <c r="B5799" s="38" t="n">
        <v>46297</v>
      </c>
      <c r="C5799" s="39" t="n">
        <v>1</v>
      </c>
      <c r="D5799" s="39" t="s">
        <v>26</v>
      </c>
      <c r="E5799" s="39"/>
      <c r="F5799" s="41" t="n">
        <f aca="false">IF(A5799="","",MATCH(A5799,P_ID,1))</f>
        <v>5114</v>
      </c>
      <c r="G5799" s="41" t="str">
        <f aca="false">IF(A5799="","",INDEX(P_Svc,F5799))</f>
        <v>Standard</v>
      </c>
      <c r="H5799" s="41" t="str">
        <f aca="false">IF(A5799="","",INDEX(P_Zone,F5799))</f>
        <v>East</v>
      </c>
      <c r="I5799" s="41" t="n">
        <f aca="false">IF(A5799="","",IF(D5799="Delivered",IF(B5799&lt;=INDEX(P_Due,F5799),1,0),0))</f>
        <v>1</v>
      </c>
    </row>
    <row r="5800" customFormat="false" ht="15" hidden="false" customHeight="false" outlineLevel="0" collapsed="false">
      <c r="A5800" s="37" t="n">
        <v>1005115</v>
      </c>
      <c r="B5800" s="38" t="n">
        <v>46297</v>
      </c>
      <c r="C5800" s="39" t="n">
        <v>1</v>
      </c>
      <c r="D5800" s="39" t="s">
        <v>26</v>
      </c>
      <c r="E5800" s="39"/>
      <c r="F5800" s="41" t="n">
        <f aca="false">IF(A5800="","",MATCH(A5800,P_ID,1))</f>
        <v>5115</v>
      </c>
      <c r="G5800" s="41" t="str">
        <f aca="false">IF(A5800="","",INDEX(P_Svc,F5800))</f>
        <v>Standard</v>
      </c>
      <c r="H5800" s="41" t="str">
        <f aca="false">IF(A5800="","",INDEX(P_Zone,F5800))</f>
        <v>East</v>
      </c>
      <c r="I5800" s="41" t="n">
        <f aca="false">IF(A5800="","",IF(D5800="Delivered",IF(B5800&lt;=INDEX(P_Due,F5800),1,0),0))</f>
        <v>1</v>
      </c>
    </row>
    <row r="5801" customFormat="false" ht="15" hidden="false" customHeight="false" outlineLevel="0" collapsed="false">
      <c r="A5801" s="37" t="n">
        <v>1005117</v>
      </c>
      <c r="B5801" s="38" t="n">
        <v>46297</v>
      </c>
      <c r="C5801" s="39" t="n">
        <v>1</v>
      </c>
      <c r="D5801" s="39" t="s">
        <v>26</v>
      </c>
      <c r="E5801" s="39"/>
      <c r="F5801" s="41" t="n">
        <f aca="false">IF(A5801="","",MATCH(A5801,P_ID,1))</f>
        <v>5117</v>
      </c>
      <c r="G5801" s="41" t="str">
        <f aca="false">IF(A5801="","",INDEX(P_Svc,F5801))</f>
        <v>Economy</v>
      </c>
      <c r="H5801" s="41" t="str">
        <f aca="false">IF(A5801="","",INDEX(P_Zone,F5801))</f>
        <v>Central</v>
      </c>
      <c r="I5801" s="41" t="n">
        <f aca="false">IF(A5801="","",IF(D5801="Delivered",IF(B5801&lt;=INDEX(P_Due,F5801),1,0),0))</f>
        <v>1</v>
      </c>
    </row>
    <row r="5802" customFormat="false" ht="15" hidden="false" customHeight="false" outlineLevel="0" collapsed="false">
      <c r="A5802" s="37" t="n">
        <v>1005118</v>
      </c>
      <c r="B5802" s="38" t="n">
        <v>46297</v>
      </c>
      <c r="C5802" s="39" t="n">
        <v>1</v>
      </c>
      <c r="D5802" s="39" t="s">
        <v>26</v>
      </c>
      <c r="E5802" s="39"/>
      <c r="F5802" s="41" t="n">
        <f aca="false">IF(A5802="","",MATCH(A5802,P_ID,1))</f>
        <v>5118</v>
      </c>
      <c r="G5802" s="41" t="str">
        <f aca="false">IF(A5802="","",INDEX(P_Svc,F5802))</f>
        <v>Standard</v>
      </c>
      <c r="H5802" s="41" t="str">
        <f aca="false">IF(A5802="","",INDEX(P_Zone,F5802))</f>
        <v>South</v>
      </c>
      <c r="I5802" s="41" t="n">
        <f aca="false">IF(A5802="","",IF(D5802="Delivered",IF(B5802&lt;=INDEX(P_Due,F5802),1,0),0))</f>
        <v>1</v>
      </c>
    </row>
    <row r="5803" customFormat="false" ht="15" hidden="false" customHeight="false" outlineLevel="0" collapsed="false">
      <c r="A5803" s="37" t="n">
        <v>1005119</v>
      </c>
      <c r="B5803" s="38" t="n">
        <v>46297</v>
      </c>
      <c r="C5803" s="39" t="n">
        <v>1</v>
      </c>
      <c r="D5803" s="39" t="s">
        <v>26</v>
      </c>
      <c r="E5803" s="39"/>
      <c r="F5803" s="41" t="n">
        <f aca="false">IF(A5803="","",MATCH(A5803,P_ID,1))</f>
        <v>5119</v>
      </c>
      <c r="G5803" s="41" t="str">
        <f aca="false">IF(A5803="","",INDEX(P_Svc,F5803))</f>
        <v>Economy</v>
      </c>
      <c r="H5803" s="41" t="str">
        <f aca="false">IF(A5803="","",INDEX(P_Zone,F5803))</f>
        <v>North</v>
      </c>
      <c r="I5803" s="41" t="n">
        <f aca="false">IF(A5803="","",IF(D5803="Delivered",IF(B5803&lt;=INDEX(P_Due,F5803),1,0),0))</f>
        <v>1</v>
      </c>
    </row>
    <row r="5804" customFormat="false" ht="15" hidden="false" customHeight="false" outlineLevel="0" collapsed="false">
      <c r="A5804" s="37" t="n">
        <v>1005120</v>
      </c>
      <c r="B5804" s="38" t="n">
        <v>46297</v>
      </c>
      <c r="C5804" s="39" t="n">
        <v>1</v>
      </c>
      <c r="D5804" s="39" t="s">
        <v>26</v>
      </c>
      <c r="E5804" s="39"/>
      <c r="F5804" s="41" t="n">
        <f aca="false">IF(A5804="","",MATCH(A5804,P_ID,1))</f>
        <v>5120</v>
      </c>
      <c r="G5804" s="41" t="str">
        <f aca="false">IF(A5804="","",INDEX(P_Svc,F5804))</f>
        <v>Standard</v>
      </c>
      <c r="H5804" s="41" t="str">
        <f aca="false">IF(A5804="","",INDEX(P_Zone,F5804))</f>
        <v>North</v>
      </c>
      <c r="I5804" s="41" t="n">
        <f aca="false">IF(A5804="","",IF(D5804="Delivered",IF(B5804&lt;=INDEX(P_Due,F5804),1,0),0))</f>
        <v>1</v>
      </c>
    </row>
    <row r="5805" customFormat="false" ht="15" hidden="false" customHeight="false" outlineLevel="0" collapsed="false">
      <c r="A5805" s="37" t="n">
        <v>1005123</v>
      </c>
      <c r="B5805" s="38" t="n">
        <v>46297</v>
      </c>
      <c r="C5805" s="39" t="n">
        <v>1</v>
      </c>
      <c r="D5805" s="39" t="s">
        <v>26</v>
      </c>
      <c r="E5805" s="39"/>
      <c r="F5805" s="41" t="n">
        <f aca="false">IF(A5805="","",MATCH(A5805,P_ID,1))</f>
        <v>5123</v>
      </c>
      <c r="G5805" s="41" t="str">
        <f aca="false">IF(A5805="","",INDEX(P_Svc,F5805))</f>
        <v>Standard</v>
      </c>
      <c r="H5805" s="41" t="str">
        <f aca="false">IF(A5805="","",INDEX(P_Zone,F5805))</f>
        <v>North</v>
      </c>
      <c r="I5805" s="41" t="n">
        <f aca="false">IF(A5805="","",IF(D5805="Delivered",IF(B5805&lt;=INDEX(P_Due,F5805),1,0),0))</f>
        <v>1</v>
      </c>
    </row>
    <row r="5806" customFormat="false" ht="15" hidden="false" customHeight="false" outlineLevel="0" collapsed="false">
      <c r="A5806" s="37" t="n">
        <v>1005125</v>
      </c>
      <c r="B5806" s="38" t="n">
        <v>46297</v>
      </c>
      <c r="C5806" s="39" t="n">
        <v>1</v>
      </c>
      <c r="D5806" s="39" t="s">
        <v>26</v>
      </c>
      <c r="E5806" s="39"/>
      <c r="F5806" s="41" t="n">
        <f aca="false">IF(A5806="","",MATCH(A5806,P_ID,1))</f>
        <v>5125</v>
      </c>
      <c r="G5806" s="41" t="str">
        <f aca="false">IF(A5806="","",INDEX(P_Svc,F5806))</f>
        <v>Standard</v>
      </c>
      <c r="H5806" s="41" t="str">
        <f aca="false">IF(A5806="","",INDEX(P_Zone,F5806))</f>
        <v>West</v>
      </c>
      <c r="I5806" s="41" t="n">
        <f aca="false">IF(A5806="","",IF(D5806="Delivered",IF(B5806&lt;=INDEX(P_Due,F5806),1,0),0))</f>
        <v>1</v>
      </c>
    </row>
    <row r="5807" customFormat="false" ht="15" hidden="false" customHeight="false" outlineLevel="0" collapsed="false">
      <c r="A5807" s="37" t="n">
        <v>1005126</v>
      </c>
      <c r="B5807" s="38" t="n">
        <v>46297</v>
      </c>
      <c r="C5807" s="39" t="n">
        <v>1</v>
      </c>
      <c r="D5807" s="39" t="s">
        <v>26</v>
      </c>
      <c r="E5807" s="39"/>
      <c r="F5807" s="41" t="n">
        <f aca="false">IF(A5807="","",MATCH(A5807,P_ID,1))</f>
        <v>5126</v>
      </c>
      <c r="G5807" s="41" t="str">
        <f aca="false">IF(A5807="","",INDEX(P_Svc,F5807))</f>
        <v>Standard</v>
      </c>
      <c r="H5807" s="41" t="str">
        <f aca="false">IF(A5807="","",INDEX(P_Zone,F5807))</f>
        <v>Central</v>
      </c>
      <c r="I5807" s="41" t="n">
        <f aca="false">IF(A5807="","",IF(D5807="Delivered",IF(B5807&lt;=INDEX(P_Due,F5807),1,0),0))</f>
        <v>1</v>
      </c>
    </row>
    <row r="5808" customFormat="false" ht="15" hidden="false" customHeight="false" outlineLevel="0" collapsed="false">
      <c r="A5808" s="37" t="n">
        <v>1005127</v>
      </c>
      <c r="B5808" s="38" t="n">
        <v>46297</v>
      </c>
      <c r="C5808" s="39" t="n">
        <v>1</v>
      </c>
      <c r="D5808" s="39" t="s">
        <v>26</v>
      </c>
      <c r="E5808" s="39"/>
      <c r="F5808" s="41" t="n">
        <f aca="false">IF(A5808="","",MATCH(A5808,P_ID,1))</f>
        <v>5127</v>
      </c>
      <c r="G5808" s="41" t="str">
        <f aca="false">IF(A5808="","",INDEX(P_Svc,F5808))</f>
        <v>Economy</v>
      </c>
      <c r="H5808" s="41" t="str">
        <f aca="false">IF(A5808="","",INDEX(P_Zone,F5808))</f>
        <v>North</v>
      </c>
      <c r="I5808" s="41" t="n">
        <f aca="false">IF(A5808="","",IF(D5808="Delivered",IF(B5808&lt;=INDEX(P_Due,F5808),1,0),0))</f>
        <v>1</v>
      </c>
    </row>
    <row r="5809" customFormat="false" ht="15" hidden="false" customHeight="false" outlineLevel="0" collapsed="false">
      <c r="A5809" s="37" t="n">
        <v>1005128</v>
      </c>
      <c r="B5809" s="38" t="n">
        <v>46297</v>
      </c>
      <c r="C5809" s="39" t="n">
        <v>1</v>
      </c>
      <c r="D5809" s="39" t="s">
        <v>26</v>
      </c>
      <c r="E5809" s="39"/>
      <c r="F5809" s="41" t="n">
        <f aca="false">IF(A5809="","",MATCH(A5809,P_ID,1))</f>
        <v>5128</v>
      </c>
      <c r="G5809" s="41" t="str">
        <f aca="false">IF(A5809="","",INDEX(P_Svc,F5809))</f>
        <v>Economy</v>
      </c>
      <c r="H5809" s="41" t="str">
        <f aca="false">IF(A5809="","",INDEX(P_Zone,F5809))</f>
        <v>South</v>
      </c>
      <c r="I5809" s="41" t="n">
        <f aca="false">IF(A5809="","",IF(D5809="Delivered",IF(B5809&lt;=INDEX(P_Due,F5809),1,0),0))</f>
        <v>1</v>
      </c>
    </row>
    <row r="5810" customFormat="false" ht="15" hidden="false" customHeight="false" outlineLevel="0" collapsed="false">
      <c r="A5810" s="37" t="n">
        <v>1005129</v>
      </c>
      <c r="B5810" s="38" t="n">
        <v>46297</v>
      </c>
      <c r="C5810" s="39" t="n">
        <v>1</v>
      </c>
      <c r="D5810" s="39" t="s">
        <v>26</v>
      </c>
      <c r="E5810" s="39"/>
      <c r="F5810" s="41" t="n">
        <f aca="false">IF(A5810="","",MATCH(A5810,P_ID,1))</f>
        <v>5129</v>
      </c>
      <c r="G5810" s="41" t="str">
        <f aca="false">IF(A5810="","",INDEX(P_Svc,F5810))</f>
        <v>Standard</v>
      </c>
      <c r="H5810" s="41" t="str">
        <f aca="false">IF(A5810="","",INDEX(P_Zone,F5810))</f>
        <v>North</v>
      </c>
      <c r="I5810" s="41" t="n">
        <f aca="false">IF(A5810="","",IF(D5810="Delivered",IF(B5810&lt;=INDEX(P_Due,F5810),1,0),0))</f>
        <v>1</v>
      </c>
    </row>
    <row r="5811" customFormat="false" ht="15" hidden="false" customHeight="false" outlineLevel="0" collapsed="false">
      <c r="A5811" s="37" t="n">
        <v>1005130</v>
      </c>
      <c r="B5811" s="38" t="n">
        <v>46297</v>
      </c>
      <c r="C5811" s="39" t="n">
        <v>1</v>
      </c>
      <c r="D5811" s="39" t="s">
        <v>26</v>
      </c>
      <c r="E5811" s="39"/>
      <c r="F5811" s="41" t="n">
        <f aca="false">IF(A5811="","",MATCH(A5811,P_ID,1))</f>
        <v>5130</v>
      </c>
      <c r="G5811" s="41" t="str">
        <f aca="false">IF(A5811="","",INDEX(P_Svc,F5811))</f>
        <v>Standard</v>
      </c>
      <c r="H5811" s="41" t="str">
        <f aca="false">IF(A5811="","",INDEX(P_Zone,F5811))</f>
        <v>Central</v>
      </c>
      <c r="I5811" s="41" t="n">
        <f aca="false">IF(A5811="","",IF(D5811="Delivered",IF(B5811&lt;=INDEX(P_Due,F5811),1,0),0))</f>
        <v>1</v>
      </c>
    </row>
    <row r="5812" customFormat="false" ht="15" hidden="false" customHeight="false" outlineLevel="0" collapsed="false">
      <c r="A5812" s="37" t="n">
        <v>1005131</v>
      </c>
      <c r="B5812" s="38" t="n">
        <v>46297</v>
      </c>
      <c r="C5812" s="39" t="n">
        <v>1</v>
      </c>
      <c r="D5812" s="39" t="s">
        <v>26</v>
      </c>
      <c r="E5812" s="39"/>
      <c r="F5812" s="41" t="n">
        <f aca="false">IF(A5812="","",MATCH(A5812,P_ID,1))</f>
        <v>5131</v>
      </c>
      <c r="G5812" s="41" t="str">
        <f aca="false">IF(A5812="","",INDEX(P_Svc,F5812))</f>
        <v>Standard</v>
      </c>
      <c r="H5812" s="41" t="str">
        <f aca="false">IF(A5812="","",INDEX(P_Zone,F5812))</f>
        <v>North</v>
      </c>
      <c r="I5812" s="41" t="n">
        <f aca="false">IF(A5812="","",IF(D5812="Delivered",IF(B5812&lt;=INDEX(P_Due,F5812),1,0),0))</f>
        <v>1</v>
      </c>
    </row>
    <row r="5813" customFormat="false" ht="15" hidden="false" customHeight="false" outlineLevel="0" collapsed="false">
      <c r="A5813" s="37" t="n">
        <v>1005133</v>
      </c>
      <c r="B5813" s="38" t="n">
        <v>46297</v>
      </c>
      <c r="C5813" s="39" t="n">
        <v>0</v>
      </c>
      <c r="D5813" s="39" t="s">
        <v>80</v>
      </c>
      <c r="E5813" s="39" t="s">
        <v>40</v>
      </c>
      <c r="F5813" s="41" t="n">
        <f aca="false">IF(A5813="","",MATCH(A5813,P_ID,1))</f>
        <v>5133</v>
      </c>
      <c r="G5813" s="41" t="str">
        <f aca="false">IF(A5813="","",INDEX(P_Svc,F5813))</f>
        <v>Standard</v>
      </c>
      <c r="H5813" s="41" t="str">
        <f aca="false">IF(A5813="","",INDEX(P_Zone,F5813))</f>
        <v>South</v>
      </c>
      <c r="I5813" s="41" t="n">
        <f aca="false">IF(A5813="","",IF(D5813="Delivered",IF(B5813&lt;=INDEX(P_Due,F5813),1,0),0))</f>
        <v>0</v>
      </c>
    </row>
    <row r="5814" customFormat="false" ht="15" hidden="false" customHeight="false" outlineLevel="0" collapsed="false">
      <c r="A5814" s="37" t="n">
        <v>1005135</v>
      </c>
      <c r="B5814" s="38" t="n">
        <v>46297</v>
      </c>
      <c r="C5814" s="39" t="n">
        <v>1</v>
      </c>
      <c r="D5814" s="39" t="s">
        <v>26</v>
      </c>
      <c r="E5814" s="39"/>
      <c r="F5814" s="41" t="n">
        <f aca="false">IF(A5814="","",MATCH(A5814,P_ID,1))</f>
        <v>5135</v>
      </c>
      <c r="G5814" s="41" t="str">
        <f aca="false">IF(A5814="","",INDEX(P_Svc,F5814))</f>
        <v>Standard</v>
      </c>
      <c r="H5814" s="41" t="str">
        <f aca="false">IF(A5814="","",INDEX(P_Zone,F5814))</f>
        <v>South</v>
      </c>
      <c r="I5814" s="41" t="n">
        <f aca="false">IF(A5814="","",IF(D5814="Delivered",IF(B5814&lt;=INDEX(P_Due,F5814),1,0),0))</f>
        <v>1</v>
      </c>
    </row>
    <row r="5815" customFormat="false" ht="15" hidden="false" customHeight="false" outlineLevel="0" collapsed="false">
      <c r="A5815" s="37" t="n">
        <v>1005137</v>
      </c>
      <c r="B5815" s="38" t="n">
        <v>46297</v>
      </c>
      <c r="C5815" s="39" t="n">
        <v>1</v>
      </c>
      <c r="D5815" s="39" t="s">
        <v>26</v>
      </c>
      <c r="E5815" s="39"/>
      <c r="F5815" s="41" t="n">
        <f aca="false">IF(A5815="","",MATCH(A5815,P_ID,1))</f>
        <v>5137</v>
      </c>
      <c r="G5815" s="41" t="str">
        <f aca="false">IF(A5815="","",INDEX(P_Svc,F5815))</f>
        <v>Standard</v>
      </c>
      <c r="H5815" s="41" t="str">
        <f aca="false">IF(A5815="","",INDEX(P_Zone,F5815))</f>
        <v>Central</v>
      </c>
      <c r="I5815" s="41" t="n">
        <f aca="false">IF(A5815="","",IF(D5815="Delivered",IF(B5815&lt;=INDEX(P_Due,F5815),1,0),0))</f>
        <v>1</v>
      </c>
    </row>
    <row r="5816" customFormat="false" ht="15" hidden="false" customHeight="false" outlineLevel="0" collapsed="false">
      <c r="A5816" s="37" t="n">
        <v>1005138</v>
      </c>
      <c r="B5816" s="38" t="n">
        <v>46297</v>
      </c>
      <c r="C5816" s="39" t="n">
        <v>1</v>
      </c>
      <c r="D5816" s="39" t="s">
        <v>79</v>
      </c>
      <c r="E5816" s="39" t="s">
        <v>34</v>
      </c>
      <c r="F5816" s="41" t="n">
        <f aca="false">IF(A5816="","",MATCH(A5816,P_ID,1))</f>
        <v>5138</v>
      </c>
      <c r="G5816" s="41" t="str">
        <f aca="false">IF(A5816="","",INDEX(P_Svc,F5816))</f>
        <v>Standard</v>
      </c>
      <c r="H5816" s="41" t="str">
        <f aca="false">IF(A5816="","",INDEX(P_Zone,F5816))</f>
        <v>Central</v>
      </c>
      <c r="I5816" s="41" t="n">
        <f aca="false">IF(A5816="","",IF(D5816="Delivered",IF(B5816&lt;=INDEX(P_Due,F5816),1,0),0))</f>
        <v>0</v>
      </c>
    </row>
    <row r="5817" customFormat="false" ht="15" hidden="false" customHeight="false" outlineLevel="0" collapsed="false">
      <c r="A5817" s="37" t="n">
        <v>1005139</v>
      </c>
      <c r="B5817" s="38" t="n">
        <v>46297</v>
      </c>
      <c r="C5817" s="39" t="n">
        <v>1</v>
      </c>
      <c r="D5817" s="39" t="s">
        <v>26</v>
      </c>
      <c r="E5817" s="39"/>
      <c r="F5817" s="41" t="n">
        <f aca="false">IF(A5817="","",MATCH(A5817,P_ID,1))</f>
        <v>5139</v>
      </c>
      <c r="G5817" s="41" t="str">
        <f aca="false">IF(A5817="","",INDEX(P_Svc,F5817))</f>
        <v>Standard</v>
      </c>
      <c r="H5817" s="41" t="str">
        <f aca="false">IF(A5817="","",INDEX(P_Zone,F5817))</f>
        <v>East</v>
      </c>
      <c r="I5817" s="41" t="n">
        <f aca="false">IF(A5817="","",IF(D5817="Delivered",IF(B5817&lt;=INDEX(P_Due,F5817),1,0),0))</f>
        <v>1</v>
      </c>
    </row>
    <row r="5818" customFormat="false" ht="15" hidden="false" customHeight="false" outlineLevel="0" collapsed="false">
      <c r="A5818" s="37" t="n">
        <v>1005140</v>
      </c>
      <c r="B5818" s="38" t="n">
        <v>46297</v>
      </c>
      <c r="C5818" s="39" t="n">
        <v>1</v>
      </c>
      <c r="D5818" s="39" t="s">
        <v>79</v>
      </c>
      <c r="E5818" s="39" t="s">
        <v>34</v>
      </c>
      <c r="F5818" s="41" t="n">
        <f aca="false">IF(A5818="","",MATCH(A5818,P_ID,1))</f>
        <v>5140</v>
      </c>
      <c r="G5818" s="41" t="str">
        <f aca="false">IF(A5818="","",INDEX(P_Svc,F5818))</f>
        <v>Standard</v>
      </c>
      <c r="H5818" s="41" t="str">
        <f aca="false">IF(A5818="","",INDEX(P_Zone,F5818))</f>
        <v>East</v>
      </c>
      <c r="I5818" s="41" t="n">
        <f aca="false">IF(A5818="","",IF(D5818="Delivered",IF(B5818&lt;=INDEX(P_Due,F5818),1,0),0))</f>
        <v>0</v>
      </c>
    </row>
    <row r="5819" customFormat="false" ht="15" hidden="false" customHeight="false" outlineLevel="0" collapsed="false">
      <c r="A5819" s="37" t="n">
        <v>1005143</v>
      </c>
      <c r="B5819" s="38" t="n">
        <v>46297</v>
      </c>
      <c r="C5819" s="39" t="n">
        <v>1</v>
      </c>
      <c r="D5819" s="39" t="s">
        <v>26</v>
      </c>
      <c r="E5819" s="39"/>
      <c r="F5819" s="41" t="n">
        <f aca="false">IF(A5819="","",MATCH(A5819,P_ID,1))</f>
        <v>5143</v>
      </c>
      <c r="G5819" s="41" t="str">
        <f aca="false">IF(A5819="","",INDEX(P_Svc,F5819))</f>
        <v>Standard</v>
      </c>
      <c r="H5819" s="41" t="str">
        <f aca="false">IF(A5819="","",INDEX(P_Zone,F5819))</f>
        <v>North</v>
      </c>
      <c r="I5819" s="41" t="n">
        <f aca="false">IF(A5819="","",IF(D5819="Delivered",IF(B5819&lt;=INDEX(P_Due,F5819),1,0),0))</f>
        <v>1</v>
      </c>
    </row>
    <row r="5820" customFormat="false" ht="15" hidden="false" customHeight="false" outlineLevel="0" collapsed="false">
      <c r="A5820" s="37" t="n">
        <v>1005145</v>
      </c>
      <c r="B5820" s="38" t="n">
        <v>46297</v>
      </c>
      <c r="C5820" s="39" t="n">
        <v>1</v>
      </c>
      <c r="D5820" s="39" t="s">
        <v>26</v>
      </c>
      <c r="E5820" s="39"/>
      <c r="F5820" s="41" t="n">
        <f aca="false">IF(A5820="","",MATCH(A5820,P_ID,1))</f>
        <v>5145</v>
      </c>
      <c r="G5820" s="41" t="str">
        <f aca="false">IF(A5820="","",INDEX(P_Svc,F5820))</f>
        <v>Standard</v>
      </c>
      <c r="H5820" s="41" t="str">
        <f aca="false">IF(A5820="","",INDEX(P_Zone,F5820))</f>
        <v>South</v>
      </c>
      <c r="I5820" s="41" t="n">
        <f aca="false">IF(A5820="","",IF(D5820="Delivered",IF(B5820&lt;=INDEX(P_Due,F5820),1,0),0))</f>
        <v>1</v>
      </c>
    </row>
    <row r="5821" customFormat="false" ht="15" hidden="false" customHeight="false" outlineLevel="0" collapsed="false">
      <c r="A5821" s="37" t="n">
        <v>1005146</v>
      </c>
      <c r="B5821" s="38" t="n">
        <v>46297</v>
      </c>
      <c r="C5821" s="39" t="n">
        <v>1</v>
      </c>
      <c r="D5821" s="39" t="s">
        <v>79</v>
      </c>
      <c r="E5821" s="39" t="s">
        <v>36</v>
      </c>
      <c r="F5821" s="41" t="n">
        <f aca="false">IF(A5821="","",MATCH(A5821,P_ID,1))</f>
        <v>5146</v>
      </c>
      <c r="G5821" s="41" t="str">
        <f aca="false">IF(A5821="","",INDEX(P_Svc,F5821))</f>
        <v>Economy</v>
      </c>
      <c r="H5821" s="41" t="str">
        <f aca="false">IF(A5821="","",INDEX(P_Zone,F5821))</f>
        <v>South</v>
      </c>
      <c r="I5821" s="41" t="n">
        <f aca="false">IF(A5821="","",IF(D5821="Delivered",IF(B5821&lt;=INDEX(P_Due,F5821),1,0),0))</f>
        <v>0</v>
      </c>
    </row>
    <row r="5822" customFormat="false" ht="15" hidden="false" customHeight="false" outlineLevel="0" collapsed="false">
      <c r="A5822" s="37" t="n">
        <v>1005147</v>
      </c>
      <c r="B5822" s="38" t="n">
        <v>46297</v>
      </c>
      <c r="C5822" s="39" t="n">
        <v>1</v>
      </c>
      <c r="D5822" s="39" t="s">
        <v>79</v>
      </c>
      <c r="E5822" s="39" t="s">
        <v>32</v>
      </c>
      <c r="F5822" s="41" t="n">
        <f aca="false">IF(A5822="","",MATCH(A5822,P_ID,1))</f>
        <v>5147</v>
      </c>
      <c r="G5822" s="41" t="str">
        <f aca="false">IF(A5822="","",INDEX(P_Svc,F5822))</f>
        <v>Standard</v>
      </c>
      <c r="H5822" s="41" t="str">
        <f aca="false">IF(A5822="","",INDEX(P_Zone,F5822))</f>
        <v>South</v>
      </c>
      <c r="I5822" s="41" t="n">
        <f aca="false">IF(A5822="","",IF(D5822="Delivered",IF(B5822&lt;=INDEX(P_Due,F5822),1,0),0))</f>
        <v>0</v>
      </c>
    </row>
    <row r="5823" customFormat="false" ht="15" hidden="false" customHeight="false" outlineLevel="0" collapsed="false">
      <c r="A5823" s="37" t="n">
        <v>1005149</v>
      </c>
      <c r="B5823" s="38" t="n">
        <v>46297</v>
      </c>
      <c r="C5823" s="39" t="n">
        <v>1</v>
      </c>
      <c r="D5823" s="39" t="s">
        <v>26</v>
      </c>
      <c r="E5823" s="39"/>
      <c r="F5823" s="41" t="n">
        <f aca="false">IF(A5823="","",MATCH(A5823,P_ID,1))</f>
        <v>5149</v>
      </c>
      <c r="G5823" s="41" t="str">
        <f aca="false">IF(A5823="","",INDEX(P_Svc,F5823))</f>
        <v>Economy</v>
      </c>
      <c r="H5823" s="41" t="str">
        <f aca="false">IF(A5823="","",INDEX(P_Zone,F5823))</f>
        <v>Central</v>
      </c>
      <c r="I5823" s="41" t="n">
        <f aca="false">IF(A5823="","",IF(D5823="Delivered",IF(B5823&lt;=INDEX(P_Due,F5823),1,0),0))</f>
        <v>1</v>
      </c>
    </row>
    <row r="5824" customFormat="false" ht="15" hidden="false" customHeight="false" outlineLevel="0" collapsed="false">
      <c r="A5824" s="37" t="n">
        <v>1005150</v>
      </c>
      <c r="B5824" s="38" t="n">
        <v>46297</v>
      </c>
      <c r="C5824" s="39" t="n">
        <v>1</v>
      </c>
      <c r="D5824" s="39" t="s">
        <v>26</v>
      </c>
      <c r="E5824" s="39"/>
      <c r="F5824" s="41" t="n">
        <f aca="false">IF(A5824="","",MATCH(A5824,P_ID,1))</f>
        <v>5150</v>
      </c>
      <c r="G5824" s="41" t="str">
        <f aca="false">IF(A5824="","",INDEX(P_Svc,F5824))</f>
        <v>Standard</v>
      </c>
      <c r="H5824" s="41" t="str">
        <f aca="false">IF(A5824="","",INDEX(P_Zone,F5824))</f>
        <v>South</v>
      </c>
      <c r="I5824" s="41" t="n">
        <f aca="false">IF(A5824="","",IF(D5824="Delivered",IF(B5824&lt;=INDEX(P_Due,F5824),1,0),0))</f>
        <v>1</v>
      </c>
    </row>
    <row r="5825" customFormat="false" ht="15" hidden="false" customHeight="false" outlineLevel="0" collapsed="false">
      <c r="A5825" s="37" t="n">
        <v>1005151</v>
      </c>
      <c r="B5825" s="38" t="n">
        <v>46297</v>
      </c>
      <c r="C5825" s="39" t="n">
        <v>1</v>
      </c>
      <c r="D5825" s="39" t="s">
        <v>26</v>
      </c>
      <c r="E5825" s="39"/>
      <c r="F5825" s="41" t="n">
        <f aca="false">IF(A5825="","",MATCH(A5825,P_ID,1))</f>
        <v>5151</v>
      </c>
      <c r="G5825" s="41" t="str">
        <f aca="false">IF(A5825="","",INDEX(P_Svc,F5825))</f>
        <v>Standard</v>
      </c>
      <c r="H5825" s="41" t="str">
        <f aca="false">IF(A5825="","",INDEX(P_Zone,F5825))</f>
        <v>East</v>
      </c>
      <c r="I5825" s="41" t="n">
        <f aca="false">IF(A5825="","",IF(D5825="Delivered",IF(B5825&lt;=INDEX(P_Due,F5825),1,0),0))</f>
        <v>1</v>
      </c>
    </row>
    <row r="5826" customFormat="false" ht="15" hidden="false" customHeight="false" outlineLevel="0" collapsed="false">
      <c r="A5826" s="37" t="n">
        <v>1005152</v>
      </c>
      <c r="B5826" s="38" t="n">
        <v>46297</v>
      </c>
      <c r="C5826" s="39" t="n">
        <v>1</v>
      </c>
      <c r="D5826" s="39" t="s">
        <v>79</v>
      </c>
      <c r="E5826" s="39" t="s">
        <v>32</v>
      </c>
      <c r="F5826" s="41" t="n">
        <f aca="false">IF(A5826="","",MATCH(A5826,P_ID,1))</f>
        <v>5152</v>
      </c>
      <c r="G5826" s="41" t="str">
        <f aca="false">IF(A5826="","",INDEX(P_Svc,F5826))</f>
        <v>Economy</v>
      </c>
      <c r="H5826" s="41" t="str">
        <f aca="false">IF(A5826="","",INDEX(P_Zone,F5826))</f>
        <v>West</v>
      </c>
      <c r="I5826" s="41" t="n">
        <f aca="false">IF(A5826="","",IF(D5826="Delivered",IF(B5826&lt;=INDEX(P_Due,F5826),1,0),0))</f>
        <v>0</v>
      </c>
    </row>
    <row r="5827" customFormat="false" ht="15" hidden="false" customHeight="false" outlineLevel="0" collapsed="false">
      <c r="A5827" s="37" t="n">
        <v>1005154</v>
      </c>
      <c r="B5827" s="38" t="n">
        <v>46297</v>
      </c>
      <c r="C5827" s="39" t="n">
        <v>1</v>
      </c>
      <c r="D5827" s="39" t="s">
        <v>26</v>
      </c>
      <c r="E5827" s="39"/>
      <c r="F5827" s="41" t="n">
        <f aca="false">IF(A5827="","",MATCH(A5827,P_ID,1))</f>
        <v>5154</v>
      </c>
      <c r="G5827" s="41" t="str">
        <f aca="false">IF(A5827="","",INDEX(P_Svc,F5827))</f>
        <v>Economy</v>
      </c>
      <c r="H5827" s="41" t="str">
        <f aca="false">IF(A5827="","",INDEX(P_Zone,F5827))</f>
        <v>North</v>
      </c>
      <c r="I5827" s="41" t="n">
        <f aca="false">IF(A5827="","",IF(D5827="Delivered",IF(B5827&lt;=INDEX(P_Due,F5827),1,0),0))</f>
        <v>1</v>
      </c>
    </row>
    <row r="5828" customFormat="false" ht="15" hidden="false" customHeight="false" outlineLevel="0" collapsed="false">
      <c r="A5828" s="37" t="n">
        <v>1005155</v>
      </c>
      <c r="B5828" s="38" t="n">
        <v>46297</v>
      </c>
      <c r="C5828" s="39" t="n">
        <v>1</v>
      </c>
      <c r="D5828" s="39" t="s">
        <v>26</v>
      </c>
      <c r="E5828" s="39"/>
      <c r="F5828" s="41" t="n">
        <f aca="false">IF(A5828="","",MATCH(A5828,P_ID,1))</f>
        <v>5155</v>
      </c>
      <c r="G5828" s="41" t="str">
        <f aca="false">IF(A5828="","",INDEX(P_Svc,F5828))</f>
        <v>Standard</v>
      </c>
      <c r="H5828" s="41" t="str">
        <f aca="false">IF(A5828="","",INDEX(P_Zone,F5828))</f>
        <v>West</v>
      </c>
      <c r="I5828" s="41" t="n">
        <f aca="false">IF(A5828="","",IF(D5828="Delivered",IF(B5828&lt;=INDEX(P_Due,F5828),1,0),0))</f>
        <v>1</v>
      </c>
    </row>
    <row r="5829" customFormat="false" ht="15" hidden="false" customHeight="false" outlineLevel="0" collapsed="false">
      <c r="A5829" s="37" t="n">
        <v>1005156</v>
      </c>
      <c r="B5829" s="38" t="n">
        <v>46297</v>
      </c>
      <c r="C5829" s="39" t="n">
        <v>1</v>
      </c>
      <c r="D5829" s="39" t="s">
        <v>26</v>
      </c>
      <c r="E5829" s="39"/>
      <c r="F5829" s="41" t="n">
        <f aca="false">IF(A5829="","",MATCH(A5829,P_ID,1))</f>
        <v>5156</v>
      </c>
      <c r="G5829" s="41" t="str">
        <f aca="false">IF(A5829="","",INDEX(P_Svc,F5829))</f>
        <v>Standard</v>
      </c>
      <c r="H5829" s="41" t="str">
        <f aca="false">IF(A5829="","",INDEX(P_Zone,F5829))</f>
        <v>South</v>
      </c>
      <c r="I5829" s="41" t="n">
        <f aca="false">IF(A5829="","",IF(D5829="Delivered",IF(B5829&lt;=INDEX(P_Due,F5829),1,0),0))</f>
        <v>1</v>
      </c>
    </row>
    <row r="5830" customFormat="false" ht="15" hidden="false" customHeight="false" outlineLevel="0" collapsed="false">
      <c r="A5830" s="37" t="n">
        <v>1005157</v>
      </c>
      <c r="B5830" s="38" t="n">
        <v>46297</v>
      </c>
      <c r="C5830" s="39" t="n">
        <v>1</v>
      </c>
      <c r="D5830" s="39" t="s">
        <v>79</v>
      </c>
      <c r="E5830" s="39" t="s">
        <v>38</v>
      </c>
      <c r="F5830" s="41" t="n">
        <f aca="false">IF(A5830="","",MATCH(A5830,P_ID,1))</f>
        <v>5157</v>
      </c>
      <c r="G5830" s="41" t="str">
        <f aca="false">IF(A5830="","",INDEX(P_Svc,F5830))</f>
        <v>Standard</v>
      </c>
      <c r="H5830" s="41" t="str">
        <f aca="false">IF(A5830="","",INDEX(P_Zone,F5830))</f>
        <v>West</v>
      </c>
      <c r="I5830" s="41" t="n">
        <f aca="false">IF(A5830="","",IF(D5830="Delivered",IF(B5830&lt;=INDEX(P_Due,F5830),1,0),0))</f>
        <v>0</v>
      </c>
    </row>
    <row r="5831" customFormat="false" ht="15" hidden="false" customHeight="false" outlineLevel="0" collapsed="false">
      <c r="A5831" s="37" t="n">
        <v>1005158</v>
      </c>
      <c r="B5831" s="38" t="n">
        <v>46297</v>
      </c>
      <c r="C5831" s="39" t="n">
        <v>1</v>
      </c>
      <c r="D5831" s="39" t="s">
        <v>26</v>
      </c>
      <c r="E5831" s="39"/>
      <c r="F5831" s="41" t="n">
        <f aca="false">IF(A5831="","",MATCH(A5831,P_ID,1))</f>
        <v>5158</v>
      </c>
      <c r="G5831" s="41" t="str">
        <f aca="false">IF(A5831="","",INDEX(P_Svc,F5831))</f>
        <v>Economy</v>
      </c>
      <c r="H5831" s="41" t="str">
        <f aca="false">IF(A5831="","",INDEX(P_Zone,F5831))</f>
        <v>West</v>
      </c>
      <c r="I5831" s="41" t="n">
        <f aca="false">IF(A5831="","",IF(D5831="Delivered",IF(B5831&lt;=INDEX(P_Due,F5831),1,0),0))</f>
        <v>1</v>
      </c>
    </row>
    <row r="5832" customFormat="false" ht="15" hidden="false" customHeight="false" outlineLevel="0" collapsed="false">
      <c r="A5832" s="37" t="n">
        <v>1005159</v>
      </c>
      <c r="B5832" s="38" t="n">
        <v>46297</v>
      </c>
      <c r="C5832" s="39" t="n">
        <v>1</v>
      </c>
      <c r="D5832" s="39" t="s">
        <v>79</v>
      </c>
      <c r="E5832" s="39" t="s">
        <v>34</v>
      </c>
      <c r="F5832" s="41" t="n">
        <f aca="false">IF(A5832="","",MATCH(A5832,P_ID,1))</f>
        <v>5159</v>
      </c>
      <c r="G5832" s="41" t="str">
        <f aca="false">IF(A5832="","",INDEX(P_Svc,F5832))</f>
        <v>Economy</v>
      </c>
      <c r="H5832" s="41" t="str">
        <f aca="false">IF(A5832="","",INDEX(P_Zone,F5832))</f>
        <v>North</v>
      </c>
      <c r="I5832" s="41" t="n">
        <f aca="false">IF(A5832="","",IF(D5832="Delivered",IF(B5832&lt;=INDEX(P_Due,F5832),1,0),0))</f>
        <v>0</v>
      </c>
    </row>
    <row r="5833" customFormat="false" ht="15" hidden="false" customHeight="false" outlineLevel="0" collapsed="false">
      <c r="A5833" s="37" t="n">
        <v>1005160</v>
      </c>
      <c r="B5833" s="38" t="n">
        <v>46297</v>
      </c>
      <c r="C5833" s="39" t="n">
        <v>1</v>
      </c>
      <c r="D5833" s="39" t="s">
        <v>26</v>
      </c>
      <c r="E5833" s="39"/>
      <c r="F5833" s="41" t="n">
        <f aca="false">IF(A5833="","",MATCH(A5833,P_ID,1))</f>
        <v>5160</v>
      </c>
      <c r="G5833" s="41" t="str">
        <f aca="false">IF(A5833="","",INDEX(P_Svc,F5833))</f>
        <v>Standard</v>
      </c>
      <c r="H5833" s="41" t="str">
        <f aca="false">IF(A5833="","",INDEX(P_Zone,F5833))</f>
        <v>North</v>
      </c>
      <c r="I5833" s="41" t="n">
        <f aca="false">IF(A5833="","",IF(D5833="Delivered",IF(B5833&lt;=INDEX(P_Due,F5833),1,0),0))</f>
        <v>1</v>
      </c>
    </row>
    <row r="5834" customFormat="false" ht="15" hidden="false" customHeight="false" outlineLevel="0" collapsed="false">
      <c r="A5834" s="37" t="n">
        <v>1005161</v>
      </c>
      <c r="B5834" s="38" t="n">
        <v>46297</v>
      </c>
      <c r="C5834" s="39" t="n">
        <v>1</v>
      </c>
      <c r="D5834" s="39" t="s">
        <v>26</v>
      </c>
      <c r="E5834" s="39"/>
      <c r="F5834" s="41" t="n">
        <f aca="false">IF(A5834="","",MATCH(A5834,P_ID,1))</f>
        <v>5161</v>
      </c>
      <c r="G5834" s="41" t="str">
        <f aca="false">IF(A5834="","",INDEX(P_Svc,F5834))</f>
        <v>Standard</v>
      </c>
      <c r="H5834" s="41" t="str">
        <f aca="false">IF(A5834="","",INDEX(P_Zone,F5834))</f>
        <v>Central</v>
      </c>
      <c r="I5834" s="41" t="n">
        <f aca="false">IF(A5834="","",IF(D5834="Delivered",IF(B5834&lt;=INDEX(P_Due,F5834),1,0),0))</f>
        <v>1</v>
      </c>
    </row>
    <row r="5835" customFormat="false" ht="15" hidden="false" customHeight="false" outlineLevel="0" collapsed="false">
      <c r="A5835" s="37" t="n">
        <v>1005162</v>
      </c>
      <c r="B5835" s="38" t="n">
        <v>46297</v>
      </c>
      <c r="C5835" s="39" t="n">
        <v>1</v>
      </c>
      <c r="D5835" s="39" t="s">
        <v>26</v>
      </c>
      <c r="E5835" s="39"/>
      <c r="F5835" s="41" t="n">
        <f aca="false">IF(A5835="","",MATCH(A5835,P_ID,1))</f>
        <v>5162</v>
      </c>
      <c r="G5835" s="41" t="str">
        <f aca="false">IF(A5835="","",INDEX(P_Svc,F5835))</f>
        <v>Economy</v>
      </c>
      <c r="H5835" s="41" t="str">
        <f aca="false">IF(A5835="","",INDEX(P_Zone,F5835))</f>
        <v>West</v>
      </c>
      <c r="I5835" s="41" t="n">
        <f aca="false">IF(A5835="","",IF(D5835="Delivered",IF(B5835&lt;=INDEX(P_Due,F5835),1,0),0))</f>
        <v>1</v>
      </c>
    </row>
    <row r="5836" customFormat="false" ht="15" hidden="false" customHeight="false" outlineLevel="0" collapsed="false">
      <c r="A5836" s="37" t="n">
        <v>1005163</v>
      </c>
      <c r="B5836" s="38" t="n">
        <v>46297</v>
      </c>
      <c r="C5836" s="39" t="n">
        <v>1</v>
      </c>
      <c r="D5836" s="39" t="s">
        <v>26</v>
      </c>
      <c r="E5836" s="39"/>
      <c r="F5836" s="41" t="n">
        <f aca="false">IF(A5836="","",MATCH(A5836,P_ID,1))</f>
        <v>5163</v>
      </c>
      <c r="G5836" s="41" t="str">
        <f aca="false">IF(A5836="","",INDEX(P_Svc,F5836))</f>
        <v>Economy</v>
      </c>
      <c r="H5836" s="41" t="str">
        <f aca="false">IF(A5836="","",INDEX(P_Zone,F5836))</f>
        <v>North</v>
      </c>
      <c r="I5836" s="41" t="n">
        <f aca="false">IF(A5836="","",IF(D5836="Delivered",IF(B5836&lt;=INDEX(P_Due,F5836),1,0),0))</f>
        <v>1</v>
      </c>
    </row>
    <row r="5837" customFormat="false" ht="15" hidden="false" customHeight="false" outlineLevel="0" collapsed="false">
      <c r="A5837" s="37" t="n">
        <v>1005164</v>
      </c>
      <c r="B5837" s="38" t="n">
        <v>46297</v>
      </c>
      <c r="C5837" s="39" t="n">
        <v>1</v>
      </c>
      <c r="D5837" s="39" t="s">
        <v>26</v>
      </c>
      <c r="E5837" s="39"/>
      <c r="F5837" s="41" t="n">
        <f aca="false">IF(A5837="","",MATCH(A5837,P_ID,1))</f>
        <v>5164</v>
      </c>
      <c r="G5837" s="41" t="str">
        <f aca="false">IF(A5837="","",INDEX(P_Svc,F5837))</f>
        <v>Standard</v>
      </c>
      <c r="H5837" s="41" t="str">
        <f aca="false">IF(A5837="","",INDEX(P_Zone,F5837))</f>
        <v>West</v>
      </c>
      <c r="I5837" s="41" t="n">
        <f aca="false">IF(A5837="","",IF(D5837="Delivered",IF(B5837&lt;=INDEX(P_Due,F5837),1,0),0))</f>
        <v>1</v>
      </c>
    </row>
    <row r="5838" customFormat="false" ht="15" hidden="false" customHeight="false" outlineLevel="0" collapsed="false">
      <c r="A5838" s="37" t="n">
        <v>1005165</v>
      </c>
      <c r="B5838" s="38" t="n">
        <v>46297</v>
      </c>
      <c r="C5838" s="39" t="n">
        <v>1</v>
      </c>
      <c r="D5838" s="39" t="s">
        <v>79</v>
      </c>
      <c r="E5838" s="39" t="s">
        <v>32</v>
      </c>
      <c r="F5838" s="41" t="n">
        <f aca="false">IF(A5838="","",MATCH(A5838,P_ID,1))</f>
        <v>5165</v>
      </c>
      <c r="G5838" s="41" t="str">
        <f aca="false">IF(A5838="","",INDEX(P_Svc,F5838))</f>
        <v>Standard</v>
      </c>
      <c r="H5838" s="41" t="str">
        <f aca="false">IF(A5838="","",INDEX(P_Zone,F5838))</f>
        <v>South</v>
      </c>
      <c r="I5838" s="41" t="n">
        <f aca="false">IF(A5838="","",IF(D5838="Delivered",IF(B5838&lt;=INDEX(P_Due,F5838),1,0),0))</f>
        <v>0</v>
      </c>
    </row>
    <row r="5839" customFormat="false" ht="15" hidden="false" customHeight="false" outlineLevel="0" collapsed="false">
      <c r="A5839" s="37" t="n">
        <v>1005166</v>
      </c>
      <c r="B5839" s="38" t="n">
        <v>46297</v>
      </c>
      <c r="C5839" s="39" t="n">
        <v>1</v>
      </c>
      <c r="D5839" s="39" t="s">
        <v>26</v>
      </c>
      <c r="E5839" s="39"/>
      <c r="F5839" s="41" t="n">
        <f aca="false">IF(A5839="","",MATCH(A5839,P_ID,1))</f>
        <v>5166</v>
      </c>
      <c r="G5839" s="41" t="str">
        <f aca="false">IF(A5839="","",INDEX(P_Svc,F5839))</f>
        <v>Standard</v>
      </c>
      <c r="H5839" s="41" t="str">
        <f aca="false">IF(A5839="","",INDEX(P_Zone,F5839))</f>
        <v>South</v>
      </c>
      <c r="I5839" s="41" t="n">
        <f aca="false">IF(A5839="","",IF(D5839="Delivered",IF(B5839&lt;=INDEX(P_Due,F5839),1,0),0))</f>
        <v>1</v>
      </c>
    </row>
    <row r="5840" customFormat="false" ht="15" hidden="false" customHeight="false" outlineLevel="0" collapsed="false">
      <c r="A5840" s="37" t="n">
        <v>1005167</v>
      </c>
      <c r="B5840" s="38" t="n">
        <v>46297</v>
      </c>
      <c r="C5840" s="39" t="n">
        <v>1</v>
      </c>
      <c r="D5840" s="39" t="s">
        <v>26</v>
      </c>
      <c r="E5840" s="39"/>
      <c r="F5840" s="41" t="n">
        <f aca="false">IF(A5840="","",MATCH(A5840,P_ID,1))</f>
        <v>5167</v>
      </c>
      <c r="G5840" s="41" t="str">
        <f aca="false">IF(A5840="","",INDEX(P_Svc,F5840))</f>
        <v>Economy</v>
      </c>
      <c r="H5840" s="41" t="str">
        <f aca="false">IF(A5840="","",INDEX(P_Zone,F5840))</f>
        <v>South</v>
      </c>
      <c r="I5840" s="41" t="n">
        <f aca="false">IF(A5840="","",IF(D5840="Delivered",IF(B5840&lt;=INDEX(P_Due,F5840),1,0),0))</f>
        <v>1</v>
      </c>
    </row>
    <row r="5841" customFormat="false" ht="15" hidden="false" customHeight="false" outlineLevel="0" collapsed="false">
      <c r="A5841" s="37" t="n">
        <v>1005171</v>
      </c>
      <c r="B5841" s="38" t="n">
        <v>46297</v>
      </c>
      <c r="C5841" s="39" t="n">
        <v>1</v>
      </c>
      <c r="D5841" s="39" t="s">
        <v>26</v>
      </c>
      <c r="E5841" s="39"/>
      <c r="F5841" s="41" t="n">
        <f aca="false">IF(A5841="","",MATCH(A5841,P_ID,1))</f>
        <v>5171</v>
      </c>
      <c r="G5841" s="41" t="str">
        <f aca="false">IF(A5841="","",INDEX(P_Svc,F5841))</f>
        <v>Standard</v>
      </c>
      <c r="H5841" s="41" t="str">
        <f aca="false">IF(A5841="","",INDEX(P_Zone,F5841))</f>
        <v>North</v>
      </c>
      <c r="I5841" s="41" t="n">
        <f aca="false">IF(A5841="","",IF(D5841="Delivered",IF(B5841&lt;=INDEX(P_Due,F5841),1,0),0))</f>
        <v>1</v>
      </c>
    </row>
    <row r="5842" customFormat="false" ht="15" hidden="false" customHeight="false" outlineLevel="0" collapsed="false">
      <c r="A5842" s="37" t="n">
        <v>1005172</v>
      </c>
      <c r="B5842" s="38" t="n">
        <v>46297</v>
      </c>
      <c r="C5842" s="39" t="n">
        <v>1</v>
      </c>
      <c r="D5842" s="39" t="s">
        <v>26</v>
      </c>
      <c r="E5842" s="39"/>
      <c r="F5842" s="41" t="n">
        <f aca="false">IF(A5842="","",MATCH(A5842,P_ID,1))</f>
        <v>5172</v>
      </c>
      <c r="G5842" s="41" t="str">
        <f aca="false">IF(A5842="","",INDEX(P_Svc,F5842))</f>
        <v>Standard</v>
      </c>
      <c r="H5842" s="41" t="str">
        <f aca="false">IF(A5842="","",INDEX(P_Zone,F5842))</f>
        <v>North</v>
      </c>
      <c r="I5842" s="41" t="n">
        <f aca="false">IF(A5842="","",IF(D5842="Delivered",IF(B5842&lt;=INDEX(P_Due,F5842),1,0),0))</f>
        <v>1</v>
      </c>
    </row>
    <row r="5843" customFormat="false" ht="15" hidden="false" customHeight="false" outlineLevel="0" collapsed="false">
      <c r="A5843" s="37" t="n">
        <v>1005175</v>
      </c>
      <c r="B5843" s="38" t="n">
        <v>46297</v>
      </c>
      <c r="C5843" s="39" t="n">
        <v>1</v>
      </c>
      <c r="D5843" s="39" t="s">
        <v>26</v>
      </c>
      <c r="E5843" s="39"/>
      <c r="F5843" s="41" t="n">
        <f aca="false">IF(A5843="","",MATCH(A5843,P_ID,1))</f>
        <v>5175</v>
      </c>
      <c r="G5843" s="41" t="str">
        <f aca="false">IF(A5843="","",INDEX(P_Svc,F5843))</f>
        <v>Economy</v>
      </c>
      <c r="H5843" s="41" t="str">
        <f aca="false">IF(A5843="","",INDEX(P_Zone,F5843))</f>
        <v>North</v>
      </c>
      <c r="I5843" s="41" t="n">
        <f aca="false">IF(A5843="","",IF(D5843="Delivered",IF(B5843&lt;=INDEX(P_Due,F5843),1,0),0))</f>
        <v>1</v>
      </c>
    </row>
    <row r="5844" customFormat="false" ht="15" hidden="false" customHeight="false" outlineLevel="0" collapsed="false">
      <c r="A5844" s="37" t="n">
        <v>1005176</v>
      </c>
      <c r="B5844" s="38" t="n">
        <v>46297</v>
      </c>
      <c r="C5844" s="39" t="n">
        <v>1</v>
      </c>
      <c r="D5844" s="39" t="s">
        <v>26</v>
      </c>
      <c r="E5844" s="39"/>
      <c r="F5844" s="41" t="n">
        <f aca="false">IF(A5844="","",MATCH(A5844,P_ID,1))</f>
        <v>5176</v>
      </c>
      <c r="G5844" s="41" t="str">
        <f aca="false">IF(A5844="","",INDEX(P_Svc,F5844))</f>
        <v>Standard</v>
      </c>
      <c r="H5844" s="41" t="str">
        <f aca="false">IF(A5844="","",INDEX(P_Zone,F5844))</f>
        <v>West</v>
      </c>
      <c r="I5844" s="41" t="n">
        <f aca="false">IF(A5844="","",IF(D5844="Delivered",IF(B5844&lt;=INDEX(P_Due,F5844),1,0),0))</f>
        <v>1</v>
      </c>
    </row>
    <row r="5845" customFormat="false" ht="15" hidden="false" customHeight="false" outlineLevel="0" collapsed="false">
      <c r="A5845" s="37" t="n">
        <v>1005177</v>
      </c>
      <c r="B5845" s="38" t="n">
        <v>46297</v>
      </c>
      <c r="C5845" s="39" t="n">
        <v>1</v>
      </c>
      <c r="D5845" s="39" t="s">
        <v>26</v>
      </c>
      <c r="E5845" s="39"/>
      <c r="F5845" s="41" t="n">
        <f aca="false">IF(A5845="","",MATCH(A5845,P_ID,1))</f>
        <v>5177</v>
      </c>
      <c r="G5845" s="41" t="str">
        <f aca="false">IF(A5845="","",INDEX(P_Svc,F5845))</f>
        <v>Standard</v>
      </c>
      <c r="H5845" s="41" t="str">
        <f aca="false">IF(A5845="","",INDEX(P_Zone,F5845))</f>
        <v>South</v>
      </c>
      <c r="I5845" s="41" t="n">
        <f aca="false">IF(A5845="","",IF(D5845="Delivered",IF(B5845&lt;=INDEX(P_Due,F5845),1,0),0))</f>
        <v>1</v>
      </c>
    </row>
    <row r="5846" customFormat="false" ht="15" hidden="false" customHeight="false" outlineLevel="0" collapsed="false">
      <c r="A5846" s="37" t="n">
        <v>1005178</v>
      </c>
      <c r="B5846" s="38" t="n">
        <v>46297</v>
      </c>
      <c r="C5846" s="39" t="n">
        <v>1</v>
      </c>
      <c r="D5846" s="39" t="s">
        <v>26</v>
      </c>
      <c r="E5846" s="39"/>
      <c r="F5846" s="41" t="n">
        <f aca="false">IF(A5846="","",MATCH(A5846,P_ID,1))</f>
        <v>5178</v>
      </c>
      <c r="G5846" s="41" t="str">
        <f aca="false">IF(A5846="","",INDEX(P_Svc,F5846))</f>
        <v>Standard</v>
      </c>
      <c r="H5846" s="41" t="str">
        <f aca="false">IF(A5846="","",INDEX(P_Zone,F5846))</f>
        <v>West</v>
      </c>
      <c r="I5846" s="41" t="n">
        <f aca="false">IF(A5846="","",IF(D5846="Delivered",IF(B5846&lt;=INDEX(P_Due,F5846),1,0),0))</f>
        <v>1</v>
      </c>
    </row>
    <row r="5847" customFormat="false" ht="15" hidden="false" customHeight="false" outlineLevel="0" collapsed="false">
      <c r="A5847" s="37" t="n">
        <v>1005179</v>
      </c>
      <c r="B5847" s="38" t="n">
        <v>46297</v>
      </c>
      <c r="C5847" s="39" t="n">
        <v>1</v>
      </c>
      <c r="D5847" s="39" t="s">
        <v>26</v>
      </c>
      <c r="E5847" s="39"/>
      <c r="F5847" s="41" t="n">
        <f aca="false">IF(A5847="","",MATCH(A5847,P_ID,1))</f>
        <v>5179</v>
      </c>
      <c r="G5847" s="41" t="str">
        <f aca="false">IF(A5847="","",INDEX(P_Svc,F5847))</f>
        <v>Economy</v>
      </c>
      <c r="H5847" s="41" t="str">
        <f aca="false">IF(A5847="","",INDEX(P_Zone,F5847))</f>
        <v>Central</v>
      </c>
      <c r="I5847" s="41" t="n">
        <f aca="false">IF(A5847="","",IF(D5847="Delivered",IF(B5847&lt;=INDEX(P_Due,F5847),1,0),0))</f>
        <v>1</v>
      </c>
    </row>
    <row r="5848" customFormat="false" ht="15" hidden="false" customHeight="false" outlineLevel="0" collapsed="false">
      <c r="A5848" s="37" t="n">
        <v>1005180</v>
      </c>
      <c r="B5848" s="38" t="n">
        <v>46297</v>
      </c>
      <c r="C5848" s="39" t="n">
        <v>1</v>
      </c>
      <c r="D5848" s="39" t="s">
        <v>26</v>
      </c>
      <c r="E5848" s="39"/>
      <c r="F5848" s="41" t="n">
        <f aca="false">IF(A5848="","",MATCH(A5848,P_ID,1))</f>
        <v>5180</v>
      </c>
      <c r="G5848" s="41" t="str">
        <f aca="false">IF(A5848="","",INDEX(P_Svc,F5848))</f>
        <v>Standard</v>
      </c>
      <c r="H5848" s="41" t="str">
        <f aca="false">IF(A5848="","",INDEX(P_Zone,F5848))</f>
        <v>North</v>
      </c>
      <c r="I5848" s="41" t="n">
        <f aca="false">IF(A5848="","",IF(D5848="Delivered",IF(B5848&lt;=INDEX(P_Due,F5848),1,0),0))</f>
        <v>1</v>
      </c>
    </row>
    <row r="5849" customFormat="false" ht="15" hidden="false" customHeight="false" outlineLevel="0" collapsed="false">
      <c r="A5849" s="37" t="n">
        <v>1005181</v>
      </c>
      <c r="B5849" s="38" t="n">
        <v>46297</v>
      </c>
      <c r="C5849" s="39" t="n">
        <v>1</v>
      </c>
      <c r="D5849" s="39" t="s">
        <v>26</v>
      </c>
      <c r="E5849" s="39"/>
      <c r="F5849" s="41" t="n">
        <f aca="false">IF(A5849="","",MATCH(A5849,P_ID,1))</f>
        <v>5181</v>
      </c>
      <c r="G5849" s="41" t="str">
        <f aca="false">IF(A5849="","",INDEX(P_Svc,F5849))</f>
        <v>Standard</v>
      </c>
      <c r="H5849" s="41" t="str">
        <f aca="false">IF(A5849="","",INDEX(P_Zone,F5849))</f>
        <v>East</v>
      </c>
      <c r="I5849" s="41" t="n">
        <f aca="false">IF(A5849="","",IF(D5849="Delivered",IF(B5849&lt;=INDEX(P_Due,F5849),1,0),0))</f>
        <v>1</v>
      </c>
    </row>
    <row r="5850" customFormat="false" ht="15" hidden="false" customHeight="false" outlineLevel="0" collapsed="false">
      <c r="A5850" s="37" t="n">
        <v>1005182</v>
      </c>
      <c r="B5850" s="38" t="n">
        <v>46297</v>
      </c>
      <c r="C5850" s="39" t="n">
        <v>0</v>
      </c>
      <c r="D5850" s="39" t="s">
        <v>80</v>
      </c>
      <c r="E5850" s="39" t="s">
        <v>40</v>
      </c>
      <c r="F5850" s="41" t="n">
        <f aca="false">IF(A5850="","",MATCH(A5850,P_ID,1))</f>
        <v>5182</v>
      </c>
      <c r="G5850" s="41" t="str">
        <f aca="false">IF(A5850="","",INDEX(P_Svc,F5850))</f>
        <v>Standard</v>
      </c>
      <c r="H5850" s="41" t="str">
        <f aca="false">IF(A5850="","",INDEX(P_Zone,F5850))</f>
        <v>South</v>
      </c>
      <c r="I5850" s="41" t="n">
        <f aca="false">IF(A5850="","",IF(D5850="Delivered",IF(B5850&lt;=INDEX(P_Due,F5850),1,0),0))</f>
        <v>0</v>
      </c>
    </row>
    <row r="5851" customFormat="false" ht="15" hidden="false" customHeight="false" outlineLevel="0" collapsed="false">
      <c r="A5851" s="37" t="n">
        <v>1005183</v>
      </c>
      <c r="B5851" s="38" t="n">
        <v>46297</v>
      </c>
      <c r="C5851" s="39" t="n">
        <v>0</v>
      </c>
      <c r="D5851" s="39" t="s">
        <v>80</v>
      </c>
      <c r="E5851" s="39" t="s">
        <v>40</v>
      </c>
      <c r="F5851" s="41" t="n">
        <f aca="false">IF(A5851="","",MATCH(A5851,P_ID,1))</f>
        <v>5183</v>
      </c>
      <c r="G5851" s="41" t="str">
        <f aca="false">IF(A5851="","",INDEX(P_Svc,F5851))</f>
        <v>Standard</v>
      </c>
      <c r="H5851" s="41" t="str">
        <f aca="false">IF(A5851="","",INDEX(P_Zone,F5851))</f>
        <v>North</v>
      </c>
      <c r="I5851" s="41" t="n">
        <f aca="false">IF(A5851="","",IF(D5851="Delivered",IF(B5851&lt;=INDEX(P_Due,F5851),1,0),0))</f>
        <v>0</v>
      </c>
    </row>
    <row r="5852" customFormat="false" ht="15" hidden="false" customHeight="false" outlineLevel="0" collapsed="false">
      <c r="A5852" s="37" t="n">
        <v>1005184</v>
      </c>
      <c r="B5852" s="38" t="n">
        <v>46297</v>
      </c>
      <c r="C5852" s="39" t="n">
        <v>1</v>
      </c>
      <c r="D5852" s="39" t="s">
        <v>26</v>
      </c>
      <c r="E5852" s="39"/>
      <c r="F5852" s="41" t="n">
        <f aca="false">IF(A5852="","",MATCH(A5852,P_ID,1))</f>
        <v>5184</v>
      </c>
      <c r="G5852" s="41" t="str">
        <f aca="false">IF(A5852="","",INDEX(P_Svc,F5852))</f>
        <v>Economy</v>
      </c>
      <c r="H5852" s="41" t="str">
        <f aca="false">IF(A5852="","",INDEX(P_Zone,F5852))</f>
        <v>North</v>
      </c>
      <c r="I5852" s="41" t="n">
        <f aca="false">IF(A5852="","",IF(D5852="Delivered",IF(B5852&lt;=INDEX(P_Due,F5852),1,0),0))</f>
        <v>1</v>
      </c>
    </row>
    <row r="5853" customFormat="false" ht="15" hidden="false" customHeight="false" outlineLevel="0" collapsed="false">
      <c r="A5853" s="37" t="n">
        <v>1005185</v>
      </c>
      <c r="B5853" s="38" t="n">
        <v>46297</v>
      </c>
      <c r="C5853" s="39" t="n">
        <v>1</v>
      </c>
      <c r="D5853" s="39" t="s">
        <v>26</v>
      </c>
      <c r="E5853" s="39"/>
      <c r="F5853" s="41" t="n">
        <f aca="false">IF(A5853="","",MATCH(A5853,P_ID,1))</f>
        <v>5185</v>
      </c>
      <c r="G5853" s="41" t="str">
        <f aca="false">IF(A5853="","",INDEX(P_Svc,F5853))</f>
        <v>Economy</v>
      </c>
      <c r="H5853" s="41" t="str">
        <f aca="false">IF(A5853="","",INDEX(P_Zone,F5853))</f>
        <v>Central</v>
      </c>
      <c r="I5853" s="41" t="n">
        <f aca="false">IF(A5853="","",IF(D5853="Delivered",IF(B5853&lt;=INDEX(P_Due,F5853),1,0),0))</f>
        <v>1</v>
      </c>
    </row>
    <row r="5854" customFormat="false" ht="15" hidden="false" customHeight="false" outlineLevel="0" collapsed="false">
      <c r="A5854" s="37" t="n">
        <v>1005186</v>
      </c>
      <c r="B5854" s="38" t="n">
        <v>46297</v>
      </c>
      <c r="C5854" s="39" t="n">
        <v>1</v>
      </c>
      <c r="D5854" s="39" t="s">
        <v>26</v>
      </c>
      <c r="E5854" s="39"/>
      <c r="F5854" s="41" t="n">
        <f aca="false">IF(A5854="","",MATCH(A5854,P_ID,1))</f>
        <v>5186</v>
      </c>
      <c r="G5854" s="41" t="str">
        <f aca="false">IF(A5854="","",INDEX(P_Svc,F5854))</f>
        <v>Standard</v>
      </c>
      <c r="H5854" s="41" t="str">
        <f aca="false">IF(A5854="","",INDEX(P_Zone,F5854))</f>
        <v>South</v>
      </c>
      <c r="I5854" s="41" t="n">
        <f aca="false">IF(A5854="","",IF(D5854="Delivered",IF(B5854&lt;=INDEX(P_Due,F5854),1,0),0))</f>
        <v>1</v>
      </c>
    </row>
    <row r="5855" customFormat="false" ht="15" hidden="false" customHeight="false" outlineLevel="0" collapsed="false">
      <c r="A5855" s="37" t="n">
        <v>1005187</v>
      </c>
      <c r="B5855" s="38" t="n">
        <v>46297</v>
      </c>
      <c r="C5855" s="39" t="n">
        <v>1</v>
      </c>
      <c r="D5855" s="39" t="s">
        <v>79</v>
      </c>
      <c r="E5855" s="39" t="s">
        <v>32</v>
      </c>
      <c r="F5855" s="41" t="n">
        <f aca="false">IF(A5855="","",MATCH(A5855,P_ID,1))</f>
        <v>5187</v>
      </c>
      <c r="G5855" s="41" t="str">
        <f aca="false">IF(A5855="","",INDEX(P_Svc,F5855))</f>
        <v>Standard</v>
      </c>
      <c r="H5855" s="41" t="str">
        <f aca="false">IF(A5855="","",INDEX(P_Zone,F5855))</f>
        <v>North</v>
      </c>
      <c r="I5855" s="41" t="n">
        <f aca="false">IF(A5855="","",IF(D5855="Delivered",IF(B5855&lt;=INDEX(P_Due,F5855),1,0),0))</f>
        <v>0</v>
      </c>
    </row>
    <row r="5856" customFormat="false" ht="15" hidden="false" customHeight="false" outlineLevel="0" collapsed="false">
      <c r="A5856" s="37" t="n">
        <v>1005188</v>
      </c>
      <c r="B5856" s="38" t="n">
        <v>46297</v>
      </c>
      <c r="C5856" s="39" t="n">
        <v>1</v>
      </c>
      <c r="D5856" s="39" t="s">
        <v>26</v>
      </c>
      <c r="E5856" s="39"/>
      <c r="F5856" s="41" t="n">
        <f aca="false">IF(A5856="","",MATCH(A5856,P_ID,1))</f>
        <v>5188</v>
      </c>
      <c r="G5856" s="41" t="str">
        <f aca="false">IF(A5856="","",INDEX(P_Svc,F5856))</f>
        <v>Economy</v>
      </c>
      <c r="H5856" s="41" t="str">
        <f aca="false">IF(A5856="","",INDEX(P_Zone,F5856))</f>
        <v>Central</v>
      </c>
      <c r="I5856" s="41" t="n">
        <f aca="false">IF(A5856="","",IF(D5856="Delivered",IF(B5856&lt;=INDEX(P_Due,F5856),1,0),0))</f>
        <v>1</v>
      </c>
    </row>
    <row r="5857" customFormat="false" ht="15" hidden="false" customHeight="false" outlineLevel="0" collapsed="false">
      <c r="A5857" s="37" t="n">
        <v>1005191</v>
      </c>
      <c r="B5857" s="38" t="n">
        <v>46297</v>
      </c>
      <c r="C5857" s="39" t="n">
        <v>1</v>
      </c>
      <c r="D5857" s="39" t="s">
        <v>26</v>
      </c>
      <c r="E5857" s="39"/>
      <c r="F5857" s="41" t="n">
        <f aca="false">IF(A5857="","",MATCH(A5857,P_ID,1))</f>
        <v>5191</v>
      </c>
      <c r="G5857" s="41" t="str">
        <f aca="false">IF(A5857="","",INDEX(P_Svc,F5857))</f>
        <v>Standard</v>
      </c>
      <c r="H5857" s="41" t="str">
        <f aca="false">IF(A5857="","",INDEX(P_Zone,F5857))</f>
        <v>South</v>
      </c>
      <c r="I5857" s="41" t="n">
        <f aca="false">IF(A5857="","",IF(D5857="Delivered",IF(B5857&lt;=INDEX(P_Due,F5857),1,0),0))</f>
        <v>1</v>
      </c>
    </row>
    <row r="5858" customFormat="false" ht="15" hidden="false" customHeight="false" outlineLevel="0" collapsed="false">
      <c r="A5858" s="37" t="n">
        <v>1005192</v>
      </c>
      <c r="B5858" s="38" t="n">
        <v>46297</v>
      </c>
      <c r="C5858" s="39" t="n">
        <v>1</v>
      </c>
      <c r="D5858" s="39" t="s">
        <v>26</v>
      </c>
      <c r="E5858" s="39"/>
      <c r="F5858" s="41" t="n">
        <f aca="false">IF(A5858="","",MATCH(A5858,P_ID,1))</f>
        <v>5192</v>
      </c>
      <c r="G5858" s="41" t="str">
        <f aca="false">IF(A5858="","",INDEX(P_Svc,F5858))</f>
        <v>Standard</v>
      </c>
      <c r="H5858" s="41" t="str">
        <f aca="false">IF(A5858="","",INDEX(P_Zone,F5858))</f>
        <v>West</v>
      </c>
      <c r="I5858" s="41" t="n">
        <f aca="false">IF(A5858="","",IF(D5858="Delivered",IF(B5858&lt;=INDEX(P_Due,F5858),1,0),0))</f>
        <v>1</v>
      </c>
    </row>
    <row r="5859" customFormat="false" ht="15" hidden="false" customHeight="false" outlineLevel="0" collapsed="false">
      <c r="A5859" s="37" t="n">
        <v>1005193</v>
      </c>
      <c r="B5859" s="38" t="n">
        <v>46297</v>
      </c>
      <c r="C5859" s="39" t="n">
        <v>1</v>
      </c>
      <c r="D5859" s="39" t="s">
        <v>26</v>
      </c>
      <c r="E5859" s="39"/>
      <c r="F5859" s="41" t="n">
        <f aca="false">IF(A5859="","",MATCH(A5859,P_ID,1))</f>
        <v>5193</v>
      </c>
      <c r="G5859" s="41" t="str">
        <f aca="false">IF(A5859="","",INDEX(P_Svc,F5859))</f>
        <v>Economy</v>
      </c>
      <c r="H5859" s="41" t="str">
        <f aca="false">IF(A5859="","",INDEX(P_Zone,F5859))</f>
        <v>South</v>
      </c>
      <c r="I5859" s="41" t="n">
        <f aca="false">IF(A5859="","",IF(D5859="Delivered",IF(B5859&lt;=INDEX(P_Due,F5859),1,0),0))</f>
        <v>1</v>
      </c>
    </row>
    <row r="5860" customFormat="false" ht="15" hidden="false" customHeight="false" outlineLevel="0" collapsed="false">
      <c r="A5860" s="37" t="n">
        <v>1005194</v>
      </c>
      <c r="B5860" s="38" t="n">
        <v>46297</v>
      </c>
      <c r="C5860" s="39" t="n">
        <v>1</v>
      </c>
      <c r="D5860" s="39" t="s">
        <v>26</v>
      </c>
      <c r="E5860" s="39"/>
      <c r="F5860" s="41" t="n">
        <f aca="false">IF(A5860="","",MATCH(A5860,P_ID,1))</f>
        <v>5194</v>
      </c>
      <c r="G5860" s="41" t="str">
        <f aca="false">IF(A5860="","",INDEX(P_Svc,F5860))</f>
        <v>Standard</v>
      </c>
      <c r="H5860" s="41" t="str">
        <f aca="false">IF(A5860="","",INDEX(P_Zone,F5860))</f>
        <v>Central</v>
      </c>
      <c r="I5860" s="41" t="n">
        <f aca="false">IF(A5860="","",IF(D5860="Delivered",IF(B5860&lt;=INDEX(P_Due,F5860),1,0),0))</f>
        <v>1</v>
      </c>
    </row>
    <row r="5861" customFormat="false" ht="15" hidden="false" customHeight="false" outlineLevel="0" collapsed="false">
      <c r="A5861" s="37" t="n">
        <v>1005195</v>
      </c>
      <c r="B5861" s="38" t="n">
        <v>46297</v>
      </c>
      <c r="C5861" s="39" t="n">
        <v>1</v>
      </c>
      <c r="D5861" s="39" t="s">
        <v>79</v>
      </c>
      <c r="E5861" s="39" t="s">
        <v>32</v>
      </c>
      <c r="F5861" s="41" t="n">
        <f aca="false">IF(A5861="","",MATCH(A5861,P_ID,1))</f>
        <v>5195</v>
      </c>
      <c r="G5861" s="41" t="str">
        <f aca="false">IF(A5861="","",INDEX(P_Svc,F5861))</f>
        <v>Standard</v>
      </c>
      <c r="H5861" s="41" t="str">
        <f aca="false">IF(A5861="","",INDEX(P_Zone,F5861))</f>
        <v>South</v>
      </c>
      <c r="I5861" s="41" t="n">
        <f aca="false">IF(A5861="","",IF(D5861="Delivered",IF(B5861&lt;=INDEX(P_Due,F5861),1,0),0))</f>
        <v>0</v>
      </c>
    </row>
    <row r="5862" customFormat="false" ht="15" hidden="false" customHeight="false" outlineLevel="0" collapsed="false">
      <c r="A5862" s="37" t="n">
        <v>1005196</v>
      </c>
      <c r="B5862" s="38" t="n">
        <v>46297</v>
      </c>
      <c r="C5862" s="39" t="n">
        <v>1</v>
      </c>
      <c r="D5862" s="39" t="s">
        <v>26</v>
      </c>
      <c r="E5862" s="39"/>
      <c r="F5862" s="41" t="n">
        <f aca="false">IF(A5862="","",MATCH(A5862,P_ID,1))</f>
        <v>5196</v>
      </c>
      <c r="G5862" s="41" t="str">
        <f aca="false">IF(A5862="","",INDEX(P_Svc,F5862))</f>
        <v>Standard</v>
      </c>
      <c r="H5862" s="41" t="str">
        <f aca="false">IF(A5862="","",INDEX(P_Zone,F5862))</f>
        <v>East</v>
      </c>
      <c r="I5862" s="41" t="n">
        <f aca="false">IF(A5862="","",IF(D5862="Delivered",IF(B5862&lt;=INDEX(P_Due,F5862),1,0),0))</f>
        <v>1</v>
      </c>
    </row>
    <row r="5863" customFormat="false" ht="15" hidden="false" customHeight="false" outlineLevel="0" collapsed="false">
      <c r="A5863" s="37" t="n">
        <v>1005199</v>
      </c>
      <c r="B5863" s="38" t="n">
        <v>46297</v>
      </c>
      <c r="C5863" s="39" t="n">
        <v>1</v>
      </c>
      <c r="D5863" s="39" t="s">
        <v>26</v>
      </c>
      <c r="E5863" s="39"/>
      <c r="F5863" s="41" t="n">
        <f aca="false">IF(A5863="","",MATCH(A5863,P_ID,1))</f>
        <v>5199</v>
      </c>
      <c r="G5863" s="41" t="str">
        <f aca="false">IF(A5863="","",INDEX(P_Svc,F5863))</f>
        <v>Standard</v>
      </c>
      <c r="H5863" s="41" t="str">
        <f aca="false">IF(A5863="","",INDEX(P_Zone,F5863))</f>
        <v>East</v>
      </c>
      <c r="I5863" s="41" t="n">
        <f aca="false">IF(A5863="","",IF(D5863="Delivered",IF(B5863&lt;=INDEX(P_Due,F5863),1,0),0))</f>
        <v>1</v>
      </c>
    </row>
    <row r="5864" customFormat="false" ht="15" hidden="false" customHeight="false" outlineLevel="0" collapsed="false">
      <c r="A5864" s="37" t="n">
        <v>1005200</v>
      </c>
      <c r="B5864" s="38" t="n">
        <v>46297</v>
      </c>
      <c r="C5864" s="39" t="n">
        <v>1</v>
      </c>
      <c r="D5864" s="39" t="s">
        <v>26</v>
      </c>
      <c r="E5864" s="39"/>
      <c r="F5864" s="41" t="n">
        <f aca="false">IF(A5864="","",MATCH(A5864,P_ID,1))</f>
        <v>5200</v>
      </c>
      <c r="G5864" s="41" t="str">
        <f aca="false">IF(A5864="","",INDEX(P_Svc,F5864))</f>
        <v>Standard</v>
      </c>
      <c r="H5864" s="41" t="str">
        <f aca="false">IF(A5864="","",INDEX(P_Zone,F5864))</f>
        <v>Central</v>
      </c>
      <c r="I5864" s="41" t="n">
        <f aca="false">IF(A5864="","",IF(D5864="Delivered",IF(B5864&lt;=INDEX(P_Due,F5864),1,0),0))</f>
        <v>1</v>
      </c>
    </row>
    <row r="5865" customFormat="false" ht="15" hidden="false" customHeight="false" outlineLevel="0" collapsed="false">
      <c r="A5865" s="37" t="n">
        <v>1005201</v>
      </c>
      <c r="B5865" s="38" t="n">
        <v>46297</v>
      </c>
      <c r="C5865" s="39" t="n">
        <v>1</v>
      </c>
      <c r="D5865" s="39" t="s">
        <v>26</v>
      </c>
      <c r="E5865" s="39"/>
      <c r="F5865" s="41" t="n">
        <f aca="false">IF(A5865="","",MATCH(A5865,P_ID,1))</f>
        <v>5201</v>
      </c>
      <c r="G5865" s="41" t="str">
        <f aca="false">IF(A5865="","",INDEX(P_Svc,F5865))</f>
        <v>Standard</v>
      </c>
      <c r="H5865" s="41" t="str">
        <f aca="false">IF(A5865="","",INDEX(P_Zone,F5865))</f>
        <v>North</v>
      </c>
      <c r="I5865" s="41" t="n">
        <f aca="false">IF(A5865="","",IF(D5865="Delivered",IF(B5865&lt;=INDEX(P_Due,F5865),1,0),0))</f>
        <v>1</v>
      </c>
    </row>
    <row r="5866" customFormat="false" ht="15" hidden="false" customHeight="false" outlineLevel="0" collapsed="false">
      <c r="A5866" s="37" t="n">
        <v>1005202</v>
      </c>
      <c r="B5866" s="38" t="n">
        <v>46297</v>
      </c>
      <c r="C5866" s="39" t="n">
        <v>1</v>
      </c>
      <c r="D5866" s="39" t="s">
        <v>79</v>
      </c>
      <c r="E5866" s="39" t="s">
        <v>36</v>
      </c>
      <c r="F5866" s="41" t="n">
        <f aca="false">IF(A5866="","",MATCH(A5866,P_ID,1))</f>
        <v>5202</v>
      </c>
      <c r="G5866" s="41" t="str">
        <f aca="false">IF(A5866="","",INDEX(P_Svc,F5866))</f>
        <v>Standard</v>
      </c>
      <c r="H5866" s="41" t="str">
        <f aca="false">IF(A5866="","",INDEX(P_Zone,F5866))</f>
        <v>East</v>
      </c>
      <c r="I5866" s="41" t="n">
        <f aca="false">IF(A5866="","",IF(D5866="Delivered",IF(B5866&lt;=INDEX(P_Due,F5866),1,0),0))</f>
        <v>0</v>
      </c>
    </row>
    <row r="5867" customFormat="false" ht="15" hidden="false" customHeight="false" outlineLevel="0" collapsed="false">
      <c r="A5867" s="37" t="n">
        <v>1005203</v>
      </c>
      <c r="B5867" s="38" t="n">
        <v>46297</v>
      </c>
      <c r="C5867" s="39" t="n">
        <v>1</v>
      </c>
      <c r="D5867" s="39" t="s">
        <v>26</v>
      </c>
      <c r="E5867" s="39"/>
      <c r="F5867" s="41" t="n">
        <f aca="false">IF(A5867="","",MATCH(A5867,P_ID,1))</f>
        <v>5203</v>
      </c>
      <c r="G5867" s="41" t="str">
        <f aca="false">IF(A5867="","",INDEX(P_Svc,F5867))</f>
        <v>Standard</v>
      </c>
      <c r="H5867" s="41" t="str">
        <f aca="false">IF(A5867="","",INDEX(P_Zone,F5867))</f>
        <v>North</v>
      </c>
      <c r="I5867" s="41" t="n">
        <f aca="false">IF(A5867="","",IF(D5867="Delivered",IF(B5867&lt;=INDEX(P_Due,F5867),1,0),0))</f>
        <v>1</v>
      </c>
    </row>
    <row r="5868" customFormat="false" ht="15" hidden="false" customHeight="false" outlineLevel="0" collapsed="false">
      <c r="A5868" s="37" t="n">
        <v>1005204</v>
      </c>
      <c r="B5868" s="38" t="n">
        <v>46297</v>
      </c>
      <c r="C5868" s="39" t="n">
        <v>1</v>
      </c>
      <c r="D5868" s="39" t="s">
        <v>26</v>
      </c>
      <c r="E5868" s="39"/>
      <c r="F5868" s="41" t="n">
        <f aca="false">IF(A5868="","",MATCH(A5868,P_ID,1))</f>
        <v>5204</v>
      </c>
      <c r="G5868" s="41" t="str">
        <f aca="false">IF(A5868="","",INDEX(P_Svc,F5868))</f>
        <v>Economy</v>
      </c>
      <c r="H5868" s="41" t="str">
        <f aca="false">IF(A5868="","",INDEX(P_Zone,F5868))</f>
        <v>East</v>
      </c>
      <c r="I5868" s="41" t="n">
        <f aca="false">IF(A5868="","",IF(D5868="Delivered",IF(B5868&lt;=INDEX(P_Due,F5868),1,0),0))</f>
        <v>1</v>
      </c>
    </row>
    <row r="5869" customFormat="false" ht="15" hidden="false" customHeight="false" outlineLevel="0" collapsed="false">
      <c r="A5869" s="37" t="n">
        <v>1005205</v>
      </c>
      <c r="B5869" s="38" t="n">
        <v>46297</v>
      </c>
      <c r="C5869" s="39" t="n">
        <v>1</v>
      </c>
      <c r="D5869" s="39" t="s">
        <v>26</v>
      </c>
      <c r="E5869" s="39"/>
      <c r="F5869" s="41" t="n">
        <f aca="false">IF(A5869="","",MATCH(A5869,P_ID,1))</f>
        <v>5205</v>
      </c>
      <c r="G5869" s="41" t="str">
        <f aca="false">IF(A5869="","",INDEX(P_Svc,F5869))</f>
        <v>Standard</v>
      </c>
      <c r="H5869" s="41" t="str">
        <f aca="false">IF(A5869="","",INDEX(P_Zone,F5869))</f>
        <v>Central</v>
      </c>
      <c r="I5869" s="41" t="n">
        <f aca="false">IF(A5869="","",IF(D5869="Delivered",IF(B5869&lt;=INDEX(P_Due,F5869),1,0),0))</f>
        <v>1</v>
      </c>
    </row>
    <row r="5870" customFormat="false" ht="15" hidden="false" customHeight="false" outlineLevel="0" collapsed="false">
      <c r="A5870" s="37" t="n">
        <v>1005206</v>
      </c>
      <c r="B5870" s="38" t="n">
        <v>46297</v>
      </c>
      <c r="C5870" s="39" t="n">
        <v>1</v>
      </c>
      <c r="D5870" s="39" t="s">
        <v>26</v>
      </c>
      <c r="E5870" s="39"/>
      <c r="F5870" s="41" t="n">
        <f aca="false">IF(A5870="","",MATCH(A5870,P_ID,1))</f>
        <v>5206</v>
      </c>
      <c r="G5870" s="41" t="str">
        <f aca="false">IF(A5870="","",INDEX(P_Svc,F5870))</f>
        <v>Standard</v>
      </c>
      <c r="H5870" s="41" t="str">
        <f aca="false">IF(A5870="","",INDEX(P_Zone,F5870))</f>
        <v>East</v>
      </c>
      <c r="I5870" s="41" t="n">
        <f aca="false">IF(A5870="","",IF(D5870="Delivered",IF(B5870&lt;=INDEX(P_Due,F5870),1,0),0))</f>
        <v>1</v>
      </c>
    </row>
    <row r="5871" customFormat="false" ht="15" hidden="false" customHeight="false" outlineLevel="0" collapsed="false">
      <c r="A5871" s="37" t="n">
        <v>1005207</v>
      </c>
      <c r="B5871" s="38" t="n">
        <v>46297</v>
      </c>
      <c r="C5871" s="39" t="n">
        <v>1</v>
      </c>
      <c r="D5871" s="39" t="s">
        <v>26</v>
      </c>
      <c r="E5871" s="39"/>
      <c r="F5871" s="41" t="n">
        <f aca="false">IF(A5871="","",MATCH(A5871,P_ID,1))</f>
        <v>5207</v>
      </c>
      <c r="G5871" s="41" t="str">
        <f aca="false">IF(A5871="","",INDEX(P_Svc,F5871))</f>
        <v>Standard</v>
      </c>
      <c r="H5871" s="41" t="str">
        <f aca="false">IF(A5871="","",INDEX(P_Zone,F5871))</f>
        <v>East</v>
      </c>
      <c r="I5871" s="41" t="n">
        <f aca="false">IF(A5871="","",IF(D5871="Delivered",IF(B5871&lt;=INDEX(P_Due,F5871),1,0),0))</f>
        <v>1</v>
      </c>
    </row>
    <row r="5872" customFormat="false" ht="15" hidden="false" customHeight="false" outlineLevel="0" collapsed="false">
      <c r="A5872" s="37" t="n">
        <v>1005208</v>
      </c>
      <c r="B5872" s="38" t="n">
        <v>46297</v>
      </c>
      <c r="C5872" s="39" t="n">
        <v>1</v>
      </c>
      <c r="D5872" s="39" t="s">
        <v>79</v>
      </c>
      <c r="E5872" s="39" t="s">
        <v>32</v>
      </c>
      <c r="F5872" s="41" t="n">
        <f aca="false">IF(A5872="","",MATCH(A5872,P_ID,1))</f>
        <v>5208</v>
      </c>
      <c r="G5872" s="41" t="str">
        <f aca="false">IF(A5872="","",INDEX(P_Svc,F5872))</f>
        <v>Standard</v>
      </c>
      <c r="H5872" s="41" t="str">
        <f aca="false">IF(A5872="","",INDEX(P_Zone,F5872))</f>
        <v>East</v>
      </c>
      <c r="I5872" s="41" t="n">
        <f aca="false">IF(A5872="","",IF(D5872="Delivered",IF(B5872&lt;=INDEX(P_Due,F5872),1,0),0))</f>
        <v>0</v>
      </c>
    </row>
    <row r="5873" customFormat="false" ht="15" hidden="false" customHeight="false" outlineLevel="0" collapsed="false">
      <c r="A5873" s="37" t="n">
        <v>1005209</v>
      </c>
      <c r="B5873" s="38" t="n">
        <v>46297</v>
      </c>
      <c r="C5873" s="39" t="n">
        <v>1</v>
      </c>
      <c r="D5873" s="39" t="s">
        <v>26</v>
      </c>
      <c r="E5873" s="39"/>
      <c r="F5873" s="41" t="n">
        <f aca="false">IF(A5873="","",MATCH(A5873,P_ID,1))</f>
        <v>5209</v>
      </c>
      <c r="G5873" s="41" t="str">
        <f aca="false">IF(A5873="","",INDEX(P_Svc,F5873))</f>
        <v>Standard</v>
      </c>
      <c r="H5873" s="41" t="str">
        <f aca="false">IF(A5873="","",INDEX(P_Zone,F5873))</f>
        <v>North</v>
      </c>
      <c r="I5873" s="41" t="n">
        <f aca="false">IF(A5873="","",IF(D5873="Delivered",IF(B5873&lt;=INDEX(P_Due,F5873),1,0),0))</f>
        <v>1</v>
      </c>
    </row>
    <row r="5874" customFormat="false" ht="15" hidden="false" customHeight="false" outlineLevel="0" collapsed="false">
      <c r="A5874" s="37" t="n">
        <v>1005210</v>
      </c>
      <c r="B5874" s="38" t="n">
        <v>46297</v>
      </c>
      <c r="C5874" s="39" t="n">
        <v>1</v>
      </c>
      <c r="D5874" s="39" t="s">
        <v>26</v>
      </c>
      <c r="E5874" s="39"/>
      <c r="F5874" s="41" t="n">
        <f aca="false">IF(A5874="","",MATCH(A5874,P_ID,1))</f>
        <v>5210</v>
      </c>
      <c r="G5874" s="41" t="str">
        <f aca="false">IF(A5874="","",INDEX(P_Svc,F5874))</f>
        <v>Standard</v>
      </c>
      <c r="H5874" s="41" t="str">
        <f aca="false">IF(A5874="","",INDEX(P_Zone,F5874))</f>
        <v>East</v>
      </c>
      <c r="I5874" s="41" t="n">
        <f aca="false">IF(A5874="","",IF(D5874="Delivered",IF(B5874&lt;=INDEX(P_Due,F5874),1,0),0))</f>
        <v>1</v>
      </c>
    </row>
    <row r="5875" customFormat="false" ht="15" hidden="false" customHeight="false" outlineLevel="0" collapsed="false">
      <c r="A5875" s="37" t="n">
        <v>1005213</v>
      </c>
      <c r="B5875" s="38" t="n">
        <v>46297</v>
      </c>
      <c r="C5875" s="39" t="n">
        <v>1</v>
      </c>
      <c r="D5875" s="39" t="s">
        <v>26</v>
      </c>
      <c r="E5875" s="39"/>
      <c r="F5875" s="41" t="n">
        <f aca="false">IF(A5875="","",MATCH(A5875,P_ID,1))</f>
        <v>5213</v>
      </c>
      <c r="G5875" s="41" t="str">
        <f aca="false">IF(A5875="","",INDEX(P_Svc,F5875))</f>
        <v>Economy</v>
      </c>
      <c r="H5875" s="41" t="str">
        <f aca="false">IF(A5875="","",INDEX(P_Zone,F5875))</f>
        <v>North</v>
      </c>
      <c r="I5875" s="41" t="n">
        <f aca="false">IF(A5875="","",IF(D5875="Delivered",IF(B5875&lt;=INDEX(P_Due,F5875),1,0),0))</f>
        <v>1</v>
      </c>
    </row>
    <row r="5876" customFormat="false" ht="15" hidden="false" customHeight="false" outlineLevel="0" collapsed="false">
      <c r="A5876" s="37" t="n">
        <v>1005214</v>
      </c>
      <c r="B5876" s="38" t="n">
        <v>46297</v>
      </c>
      <c r="C5876" s="39" t="n">
        <v>1</v>
      </c>
      <c r="D5876" s="39" t="s">
        <v>26</v>
      </c>
      <c r="E5876" s="39"/>
      <c r="F5876" s="41" t="n">
        <f aca="false">IF(A5876="","",MATCH(A5876,P_ID,1))</f>
        <v>5214</v>
      </c>
      <c r="G5876" s="41" t="str">
        <f aca="false">IF(A5876="","",INDEX(P_Svc,F5876))</f>
        <v>Standard</v>
      </c>
      <c r="H5876" s="41" t="str">
        <f aca="false">IF(A5876="","",INDEX(P_Zone,F5876))</f>
        <v>North</v>
      </c>
      <c r="I5876" s="41" t="n">
        <f aca="false">IF(A5876="","",IF(D5876="Delivered",IF(B5876&lt;=INDEX(P_Due,F5876),1,0),0))</f>
        <v>1</v>
      </c>
    </row>
    <row r="5877" customFormat="false" ht="15" hidden="false" customHeight="false" outlineLevel="0" collapsed="false">
      <c r="A5877" s="37" t="n">
        <v>1005215</v>
      </c>
      <c r="B5877" s="38" t="n">
        <v>46297</v>
      </c>
      <c r="C5877" s="39" t="n">
        <v>1</v>
      </c>
      <c r="D5877" s="39" t="s">
        <v>26</v>
      </c>
      <c r="E5877" s="39"/>
      <c r="F5877" s="41" t="n">
        <f aca="false">IF(A5877="","",MATCH(A5877,P_ID,1))</f>
        <v>5215</v>
      </c>
      <c r="G5877" s="41" t="str">
        <f aca="false">IF(A5877="","",INDEX(P_Svc,F5877))</f>
        <v>Standard</v>
      </c>
      <c r="H5877" s="41" t="str">
        <f aca="false">IF(A5877="","",INDEX(P_Zone,F5877))</f>
        <v>Central</v>
      </c>
      <c r="I5877" s="41" t="n">
        <f aca="false">IF(A5877="","",IF(D5877="Delivered",IF(B5877&lt;=INDEX(P_Due,F5877),1,0),0))</f>
        <v>1</v>
      </c>
    </row>
    <row r="5878" customFormat="false" ht="15" hidden="false" customHeight="false" outlineLevel="0" collapsed="false">
      <c r="A5878" s="37" t="n">
        <v>1005216</v>
      </c>
      <c r="B5878" s="38" t="n">
        <v>46297</v>
      </c>
      <c r="C5878" s="39" t="n">
        <v>1</v>
      </c>
      <c r="D5878" s="39" t="s">
        <v>26</v>
      </c>
      <c r="E5878" s="39"/>
      <c r="F5878" s="41" t="n">
        <f aca="false">IF(A5878="","",MATCH(A5878,P_ID,1))</f>
        <v>5216</v>
      </c>
      <c r="G5878" s="41" t="str">
        <f aca="false">IF(A5878="","",INDEX(P_Svc,F5878))</f>
        <v>Standard</v>
      </c>
      <c r="H5878" s="41" t="str">
        <f aca="false">IF(A5878="","",INDEX(P_Zone,F5878))</f>
        <v>South</v>
      </c>
      <c r="I5878" s="41" t="n">
        <f aca="false">IF(A5878="","",IF(D5878="Delivered",IF(B5878&lt;=INDEX(P_Due,F5878),1,0),0))</f>
        <v>1</v>
      </c>
    </row>
    <row r="5879" customFormat="false" ht="15" hidden="false" customHeight="false" outlineLevel="0" collapsed="false">
      <c r="A5879" s="37" t="n">
        <v>1005217</v>
      </c>
      <c r="B5879" s="38" t="n">
        <v>46297</v>
      </c>
      <c r="C5879" s="39" t="n">
        <v>1</v>
      </c>
      <c r="D5879" s="39" t="s">
        <v>26</v>
      </c>
      <c r="E5879" s="39"/>
      <c r="F5879" s="41" t="n">
        <f aca="false">IF(A5879="","",MATCH(A5879,P_ID,1))</f>
        <v>5217</v>
      </c>
      <c r="G5879" s="41" t="str">
        <f aca="false">IF(A5879="","",INDEX(P_Svc,F5879))</f>
        <v>Standard</v>
      </c>
      <c r="H5879" s="41" t="str">
        <f aca="false">IF(A5879="","",INDEX(P_Zone,F5879))</f>
        <v>South</v>
      </c>
      <c r="I5879" s="41" t="n">
        <f aca="false">IF(A5879="","",IF(D5879="Delivered",IF(B5879&lt;=INDEX(P_Due,F5879),1,0),0))</f>
        <v>1</v>
      </c>
    </row>
    <row r="5880" customFormat="false" ht="15" hidden="false" customHeight="false" outlineLevel="0" collapsed="false">
      <c r="A5880" s="37" t="n">
        <v>1005218</v>
      </c>
      <c r="B5880" s="38" t="n">
        <v>46297</v>
      </c>
      <c r="C5880" s="39" t="n">
        <v>1</v>
      </c>
      <c r="D5880" s="39" t="s">
        <v>26</v>
      </c>
      <c r="E5880" s="39"/>
      <c r="F5880" s="41" t="n">
        <f aca="false">IF(A5880="","",MATCH(A5880,P_ID,1))</f>
        <v>5218</v>
      </c>
      <c r="G5880" s="41" t="str">
        <f aca="false">IF(A5880="","",INDEX(P_Svc,F5880))</f>
        <v>Standard</v>
      </c>
      <c r="H5880" s="41" t="str">
        <f aca="false">IF(A5880="","",INDEX(P_Zone,F5880))</f>
        <v>Central</v>
      </c>
      <c r="I5880" s="41" t="n">
        <f aca="false">IF(A5880="","",IF(D5880="Delivered",IF(B5880&lt;=INDEX(P_Due,F5880),1,0),0))</f>
        <v>1</v>
      </c>
    </row>
    <row r="5881" customFormat="false" ht="15" hidden="false" customHeight="false" outlineLevel="0" collapsed="false">
      <c r="A5881" s="37" t="n">
        <v>1005219</v>
      </c>
      <c r="B5881" s="38" t="n">
        <v>46297</v>
      </c>
      <c r="C5881" s="39" t="n">
        <v>0</v>
      </c>
      <c r="D5881" s="39" t="s">
        <v>80</v>
      </c>
      <c r="E5881" s="39" t="s">
        <v>40</v>
      </c>
      <c r="F5881" s="41" t="n">
        <f aca="false">IF(A5881="","",MATCH(A5881,P_ID,1))</f>
        <v>5219</v>
      </c>
      <c r="G5881" s="41" t="str">
        <f aca="false">IF(A5881="","",INDEX(P_Svc,F5881))</f>
        <v>Standard</v>
      </c>
      <c r="H5881" s="41" t="str">
        <f aca="false">IF(A5881="","",INDEX(P_Zone,F5881))</f>
        <v>Central</v>
      </c>
      <c r="I5881" s="41" t="n">
        <f aca="false">IF(A5881="","",IF(D5881="Delivered",IF(B5881&lt;=INDEX(P_Due,F5881),1,0),0))</f>
        <v>0</v>
      </c>
    </row>
    <row r="5882" customFormat="false" ht="15" hidden="false" customHeight="false" outlineLevel="0" collapsed="false">
      <c r="A5882" s="37" t="n">
        <v>1005220</v>
      </c>
      <c r="B5882" s="38" t="n">
        <v>46297</v>
      </c>
      <c r="C5882" s="39" t="n">
        <v>1</v>
      </c>
      <c r="D5882" s="39" t="s">
        <v>79</v>
      </c>
      <c r="E5882" s="39" t="s">
        <v>36</v>
      </c>
      <c r="F5882" s="41" t="n">
        <f aca="false">IF(A5882="","",MATCH(A5882,P_ID,1))</f>
        <v>5220</v>
      </c>
      <c r="G5882" s="41" t="str">
        <f aca="false">IF(A5882="","",INDEX(P_Svc,F5882))</f>
        <v>Standard</v>
      </c>
      <c r="H5882" s="41" t="str">
        <f aca="false">IF(A5882="","",INDEX(P_Zone,F5882))</f>
        <v>North</v>
      </c>
      <c r="I5882" s="41" t="n">
        <f aca="false">IF(A5882="","",IF(D5882="Delivered",IF(B5882&lt;=INDEX(P_Due,F5882),1,0),0))</f>
        <v>0</v>
      </c>
    </row>
    <row r="5883" customFormat="false" ht="15" hidden="false" customHeight="false" outlineLevel="0" collapsed="false">
      <c r="A5883" s="37" t="n">
        <v>1005222</v>
      </c>
      <c r="B5883" s="38" t="n">
        <v>46297</v>
      </c>
      <c r="C5883" s="39" t="n">
        <v>1</v>
      </c>
      <c r="D5883" s="39" t="s">
        <v>26</v>
      </c>
      <c r="E5883" s="39"/>
      <c r="F5883" s="41" t="n">
        <f aca="false">IF(A5883="","",MATCH(A5883,P_ID,1))</f>
        <v>5222</v>
      </c>
      <c r="G5883" s="41" t="str">
        <f aca="false">IF(A5883="","",INDEX(P_Svc,F5883))</f>
        <v>Standard</v>
      </c>
      <c r="H5883" s="41" t="str">
        <f aca="false">IF(A5883="","",INDEX(P_Zone,F5883))</f>
        <v>South</v>
      </c>
      <c r="I5883" s="41" t="n">
        <f aca="false">IF(A5883="","",IF(D5883="Delivered",IF(B5883&lt;=INDEX(P_Due,F5883),1,0),0))</f>
        <v>1</v>
      </c>
    </row>
    <row r="5884" customFormat="false" ht="15" hidden="false" customHeight="false" outlineLevel="0" collapsed="false">
      <c r="A5884" s="37" t="n">
        <v>1005223</v>
      </c>
      <c r="B5884" s="38" t="n">
        <v>46297</v>
      </c>
      <c r="C5884" s="39" t="n">
        <v>1</v>
      </c>
      <c r="D5884" s="39" t="s">
        <v>26</v>
      </c>
      <c r="E5884" s="39"/>
      <c r="F5884" s="41" t="n">
        <f aca="false">IF(A5884="","",MATCH(A5884,P_ID,1))</f>
        <v>5223</v>
      </c>
      <c r="G5884" s="41" t="str">
        <f aca="false">IF(A5884="","",INDEX(P_Svc,F5884))</f>
        <v>Economy</v>
      </c>
      <c r="H5884" s="41" t="str">
        <f aca="false">IF(A5884="","",INDEX(P_Zone,F5884))</f>
        <v>Central</v>
      </c>
      <c r="I5884" s="41" t="n">
        <f aca="false">IF(A5884="","",IF(D5884="Delivered",IF(B5884&lt;=INDEX(P_Due,F5884),1,0),0))</f>
        <v>1</v>
      </c>
    </row>
    <row r="5885" customFormat="false" ht="15" hidden="false" customHeight="false" outlineLevel="0" collapsed="false">
      <c r="A5885" s="37" t="n">
        <v>1005224</v>
      </c>
      <c r="B5885" s="38" t="n">
        <v>46297</v>
      </c>
      <c r="C5885" s="39" t="n">
        <v>1</v>
      </c>
      <c r="D5885" s="39" t="s">
        <v>26</v>
      </c>
      <c r="E5885" s="39"/>
      <c r="F5885" s="41" t="n">
        <f aca="false">IF(A5885="","",MATCH(A5885,P_ID,1))</f>
        <v>5224</v>
      </c>
      <c r="G5885" s="41" t="str">
        <f aca="false">IF(A5885="","",INDEX(P_Svc,F5885))</f>
        <v>Standard</v>
      </c>
      <c r="H5885" s="41" t="str">
        <f aca="false">IF(A5885="","",INDEX(P_Zone,F5885))</f>
        <v>South</v>
      </c>
      <c r="I5885" s="41" t="n">
        <f aca="false">IF(A5885="","",IF(D5885="Delivered",IF(B5885&lt;=INDEX(P_Due,F5885),1,0),0))</f>
        <v>1</v>
      </c>
    </row>
    <row r="5886" customFormat="false" ht="15" hidden="false" customHeight="false" outlineLevel="0" collapsed="false">
      <c r="A5886" s="37" t="n">
        <v>1005225</v>
      </c>
      <c r="B5886" s="38" t="n">
        <v>46297</v>
      </c>
      <c r="C5886" s="39" t="n">
        <v>1</v>
      </c>
      <c r="D5886" s="39" t="s">
        <v>79</v>
      </c>
      <c r="E5886" s="39" t="s">
        <v>34</v>
      </c>
      <c r="F5886" s="41" t="n">
        <f aca="false">IF(A5886="","",MATCH(A5886,P_ID,1))</f>
        <v>5225</v>
      </c>
      <c r="G5886" s="41" t="str">
        <f aca="false">IF(A5886="","",INDEX(P_Svc,F5886))</f>
        <v>Economy</v>
      </c>
      <c r="H5886" s="41" t="str">
        <f aca="false">IF(A5886="","",INDEX(P_Zone,F5886))</f>
        <v>South</v>
      </c>
      <c r="I5886" s="41" t="n">
        <f aca="false">IF(A5886="","",IF(D5886="Delivered",IF(B5886&lt;=INDEX(P_Due,F5886),1,0),0))</f>
        <v>0</v>
      </c>
    </row>
    <row r="5887" customFormat="false" ht="15" hidden="false" customHeight="false" outlineLevel="0" collapsed="false">
      <c r="A5887" s="37" t="n">
        <v>1005226</v>
      </c>
      <c r="B5887" s="38" t="n">
        <v>46297</v>
      </c>
      <c r="C5887" s="39" t="n">
        <v>1</v>
      </c>
      <c r="D5887" s="39" t="s">
        <v>26</v>
      </c>
      <c r="E5887" s="39"/>
      <c r="F5887" s="41" t="n">
        <f aca="false">IF(A5887="","",MATCH(A5887,P_ID,1))</f>
        <v>5226</v>
      </c>
      <c r="G5887" s="41" t="str">
        <f aca="false">IF(A5887="","",INDEX(P_Svc,F5887))</f>
        <v>Economy</v>
      </c>
      <c r="H5887" s="41" t="str">
        <f aca="false">IF(A5887="","",INDEX(P_Zone,F5887))</f>
        <v>South</v>
      </c>
      <c r="I5887" s="41" t="n">
        <f aca="false">IF(A5887="","",IF(D5887="Delivered",IF(B5887&lt;=INDEX(P_Due,F5887),1,0),0))</f>
        <v>1</v>
      </c>
    </row>
    <row r="5888" customFormat="false" ht="15" hidden="false" customHeight="false" outlineLevel="0" collapsed="false">
      <c r="A5888" s="37" t="n">
        <v>1005227</v>
      </c>
      <c r="B5888" s="38" t="n">
        <v>46297</v>
      </c>
      <c r="C5888" s="39" t="n">
        <v>1</v>
      </c>
      <c r="D5888" s="39" t="s">
        <v>26</v>
      </c>
      <c r="E5888" s="39"/>
      <c r="F5888" s="41" t="n">
        <f aca="false">IF(A5888="","",MATCH(A5888,P_ID,1))</f>
        <v>5227</v>
      </c>
      <c r="G5888" s="41" t="str">
        <f aca="false">IF(A5888="","",INDEX(P_Svc,F5888))</f>
        <v>Standard</v>
      </c>
      <c r="H5888" s="41" t="str">
        <f aca="false">IF(A5888="","",INDEX(P_Zone,F5888))</f>
        <v>Central</v>
      </c>
      <c r="I5888" s="41" t="n">
        <f aca="false">IF(A5888="","",IF(D5888="Delivered",IF(B5888&lt;=INDEX(P_Due,F5888),1,0),0))</f>
        <v>1</v>
      </c>
    </row>
    <row r="5889" customFormat="false" ht="15" hidden="false" customHeight="false" outlineLevel="0" collapsed="false">
      <c r="A5889" s="37" t="n">
        <v>1005228</v>
      </c>
      <c r="B5889" s="38" t="n">
        <v>46297</v>
      </c>
      <c r="C5889" s="39" t="n">
        <v>1</v>
      </c>
      <c r="D5889" s="39" t="s">
        <v>26</v>
      </c>
      <c r="E5889" s="39"/>
      <c r="F5889" s="41" t="n">
        <f aca="false">IF(A5889="","",MATCH(A5889,P_ID,1))</f>
        <v>5228</v>
      </c>
      <c r="G5889" s="41" t="str">
        <f aca="false">IF(A5889="","",INDEX(P_Svc,F5889))</f>
        <v>Economy</v>
      </c>
      <c r="H5889" s="41" t="str">
        <f aca="false">IF(A5889="","",INDEX(P_Zone,F5889))</f>
        <v>North</v>
      </c>
      <c r="I5889" s="41" t="n">
        <f aca="false">IF(A5889="","",IF(D5889="Delivered",IF(B5889&lt;=INDEX(P_Due,F5889),1,0),0))</f>
        <v>1</v>
      </c>
    </row>
    <row r="5890" customFormat="false" ht="15" hidden="false" customHeight="false" outlineLevel="0" collapsed="false">
      <c r="A5890" s="37" t="n">
        <v>1005229</v>
      </c>
      <c r="B5890" s="38" t="n">
        <v>46297</v>
      </c>
      <c r="C5890" s="39" t="n">
        <v>1</v>
      </c>
      <c r="D5890" s="39" t="s">
        <v>26</v>
      </c>
      <c r="E5890" s="39"/>
      <c r="F5890" s="41" t="n">
        <f aca="false">IF(A5890="","",MATCH(A5890,P_ID,1))</f>
        <v>5229</v>
      </c>
      <c r="G5890" s="41" t="str">
        <f aca="false">IF(A5890="","",INDEX(P_Svc,F5890))</f>
        <v>Standard</v>
      </c>
      <c r="H5890" s="41" t="str">
        <f aca="false">IF(A5890="","",INDEX(P_Zone,F5890))</f>
        <v>West</v>
      </c>
      <c r="I5890" s="41" t="n">
        <f aca="false">IF(A5890="","",IF(D5890="Delivered",IF(B5890&lt;=INDEX(P_Due,F5890),1,0),0))</f>
        <v>1</v>
      </c>
    </row>
    <row r="5891" customFormat="false" ht="15" hidden="false" customHeight="false" outlineLevel="0" collapsed="false">
      <c r="A5891" s="37" t="n">
        <v>1005230</v>
      </c>
      <c r="B5891" s="38" t="n">
        <v>46297</v>
      </c>
      <c r="C5891" s="39" t="n">
        <v>0</v>
      </c>
      <c r="D5891" s="39" t="s">
        <v>80</v>
      </c>
      <c r="E5891" s="39" t="s">
        <v>40</v>
      </c>
      <c r="F5891" s="41" t="n">
        <f aca="false">IF(A5891="","",MATCH(A5891,P_ID,1))</f>
        <v>5230</v>
      </c>
      <c r="G5891" s="41" t="str">
        <f aca="false">IF(A5891="","",INDEX(P_Svc,F5891))</f>
        <v>Standard</v>
      </c>
      <c r="H5891" s="41" t="str">
        <f aca="false">IF(A5891="","",INDEX(P_Zone,F5891))</f>
        <v>South</v>
      </c>
      <c r="I5891" s="41" t="n">
        <f aca="false">IF(A5891="","",IF(D5891="Delivered",IF(B5891&lt;=INDEX(P_Due,F5891),1,0),0))</f>
        <v>0</v>
      </c>
    </row>
    <row r="5892" customFormat="false" ht="15" hidden="false" customHeight="false" outlineLevel="0" collapsed="false">
      <c r="A5892" s="37" t="n">
        <v>1005231</v>
      </c>
      <c r="B5892" s="38" t="n">
        <v>46297</v>
      </c>
      <c r="C5892" s="39" t="n">
        <v>1</v>
      </c>
      <c r="D5892" s="39" t="s">
        <v>26</v>
      </c>
      <c r="E5892" s="39"/>
      <c r="F5892" s="41" t="n">
        <f aca="false">IF(A5892="","",MATCH(A5892,P_ID,1))</f>
        <v>5231</v>
      </c>
      <c r="G5892" s="41" t="str">
        <f aca="false">IF(A5892="","",INDEX(P_Svc,F5892))</f>
        <v>Standard</v>
      </c>
      <c r="H5892" s="41" t="str">
        <f aca="false">IF(A5892="","",INDEX(P_Zone,F5892))</f>
        <v>South</v>
      </c>
      <c r="I5892" s="41" t="n">
        <f aca="false">IF(A5892="","",IF(D5892="Delivered",IF(B5892&lt;=INDEX(P_Due,F5892),1,0),0))</f>
        <v>1</v>
      </c>
    </row>
    <row r="5893" customFormat="false" ht="15" hidden="false" customHeight="false" outlineLevel="0" collapsed="false">
      <c r="A5893" s="37" t="n">
        <v>1005232</v>
      </c>
      <c r="B5893" s="38" t="n">
        <v>46297</v>
      </c>
      <c r="C5893" s="39" t="n">
        <v>1</v>
      </c>
      <c r="D5893" s="39" t="s">
        <v>79</v>
      </c>
      <c r="E5893" s="39" t="s">
        <v>32</v>
      </c>
      <c r="F5893" s="41" t="n">
        <f aca="false">IF(A5893="","",MATCH(A5893,P_ID,1))</f>
        <v>5232</v>
      </c>
      <c r="G5893" s="41" t="str">
        <f aca="false">IF(A5893="","",INDEX(P_Svc,F5893))</f>
        <v>Standard</v>
      </c>
      <c r="H5893" s="41" t="str">
        <f aca="false">IF(A5893="","",INDEX(P_Zone,F5893))</f>
        <v>East</v>
      </c>
      <c r="I5893" s="41" t="n">
        <f aca="false">IF(A5893="","",IF(D5893="Delivered",IF(B5893&lt;=INDEX(P_Due,F5893),1,0),0))</f>
        <v>0</v>
      </c>
    </row>
    <row r="5894" customFormat="false" ht="15" hidden="false" customHeight="false" outlineLevel="0" collapsed="false">
      <c r="A5894" s="37" t="n">
        <v>1005233</v>
      </c>
      <c r="B5894" s="38" t="n">
        <v>46297</v>
      </c>
      <c r="C5894" s="39" t="n">
        <v>1</v>
      </c>
      <c r="D5894" s="39" t="s">
        <v>26</v>
      </c>
      <c r="E5894" s="39"/>
      <c r="F5894" s="41" t="n">
        <f aca="false">IF(A5894="","",MATCH(A5894,P_ID,1))</f>
        <v>5233</v>
      </c>
      <c r="G5894" s="41" t="str">
        <f aca="false">IF(A5894="","",INDEX(P_Svc,F5894))</f>
        <v>Standard</v>
      </c>
      <c r="H5894" s="41" t="str">
        <f aca="false">IF(A5894="","",INDEX(P_Zone,F5894))</f>
        <v>Central</v>
      </c>
      <c r="I5894" s="41" t="n">
        <f aca="false">IF(A5894="","",IF(D5894="Delivered",IF(B5894&lt;=INDEX(P_Due,F5894),1,0),0))</f>
        <v>1</v>
      </c>
    </row>
    <row r="5895" customFormat="false" ht="15" hidden="false" customHeight="false" outlineLevel="0" collapsed="false">
      <c r="A5895" s="37" t="n">
        <v>1005234</v>
      </c>
      <c r="B5895" s="38" t="n">
        <v>46297</v>
      </c>
      <c r="C5895" s="39" t="n">
        <v>1</v>
      </c>
      <c r="D5895" s="39" t="s">
        <v>26</v>
      </c>
      <c r="E5895" s="39"/>
      <c r="F5895" s="41" t="n">
        <f aca="false">IF(A5895="","",MATCH(A5895,P_ID,1))</f>
        <v>5234</v>
      </c>
      <c r="G5895" s="41" t="str">
        <f aca="false">IF(A5895="","",INDEX(P_Svc,F5895))</f>
        <v>Economy</v>
      </c>
      <c r="H5895" s="41" t="str">
        <f aca="false">IF(A5895="","",INDEX(P_Zone,F5895))</f>
        <v>Central</v>
      </c>
      <c r="I5895" s="41" t="n">
        <f aca="false">IF(A5895="","",IF(D5895="Delivered",IF(B5895&lt;=INDEX(P_Due,F5895),1,0),0))</f>
        <v>1</v>
      </c>
    </row>
    <row r="5896" customFormat="false" ht="15" hidden="false" customHeight="false" outlineLevel="0" collapsed="false">
      <c r="A5896" s="37" t="n">
        <v>1005235</v>
      </c>
      <c r="B5896" s="38" t="n">
        <v>46297</v>
      </c>
      <c r="C5896" s="39" t="n">
        <v>1</v>
      </c>
      <c r="D5896" s="39" t="s">
        <v>26</v>
      </c>
      <c r="E5896" s="39"/>
      <c r="F5896" s="41" t="n">
        <f aca="false">IF(A5896="","",MATCH(A5896,P_ID,1))</f>
        <v>5235</v>
      </c>
      <c r="G5896" s="41" t="str">
        <f aca="false">IF(A5896="","",INDEX(P_Svc,F5896))</f>
        <v>Economy</v>
      </c>
      <c r="H5896" s="41" t="str">
        <f aca="false">IF(A5896="","",INDEX(P_Zone,F5896))</f>
        <v>Central</v>
      </c>
      <c r="I5896" s="41" t="n">
        <f aca="false">IF(A5896="","",IF(D5896="Delivered",IF(B5896&lt;=INDEX(P_Due,F5896),1,0),0))</f>
        <v>1</v>
      </c>
    </row>
    <row r="5897" customFormat="false" ht="15" hidden="false" customHeight="false" outlineLevel="0" collapsed="false">
      <c r="A5897" s="37" t="n">
        <v>1005237</v>
      </c>
      <c r="B5897" s="38" t="n">
        <v>46297</v>
      </c>
      <c r="C5897" s="39" t="n">
        <v>1</v>
      </c>
      <c r="D5897" s="39" t="s">
        <v>26</v>
      </c>
      <c r="E5897" s="39"/>
      <c r="F5897" s="41" t="n">
        <f aca="false">IF(A5897="","",MATCH(A5897,P_ID,1))</f>
        <v>5237</v>
      </c>
      <c r="G5897" s="41" t="str">
        <f aca="false">IF(A5897="","",INDEX(P_Svc,F5897))</f>
        <v>Economy</v>
      </c>
      <c r="H5897" s="41" t="str">
        <f aca="false">IF(A5897="","",INDEX(P_Zone,F5897))</f>
        <v>West</v>
      </c>
      <c r="I5897" s="41" t="n">
        <f aca="false">IF(A5897="","",IF(D5897="Delivered",IF(B5897&lt;=INDEX(P_Due,F5897),1,0),0))</f>
        <v>1</v>
      </c>
    </row>
    <row r="5898" customFormat="false" ht="15" hidden="false" customHeight="false" outlineLevel="0" collapsed="false">
      <c r="A5898" s="37" t="n">
        <v>1005238</v>
      </c>
      <c r="B5898" s="38" t="n">
        <v>46297</v>
      </c>
      <c r="C5898" s="39" t="n">
        <v>1</v>
      </c>
      <c r="D5898" s="39" t="s">
        <v>26</v>
      </c>
      <c r="E5898" s="39"/>
      <c r="F5898" s="41" t="n">
        <f aca="false">IF(A5898="","",MATCH(A5898,P_ID,1))</f>
        <v>5238</v>
      </c>
      <c r="G5898" s="41" t="str">
        <f aca="false">IF(A5898="","",INDEX(P_Svc,F5898))</f>
        <v>Standard</v>
      </c>
      <c r="H5898" s="41" t="str">
        <f aca="false">IF(A5898="","",INDEX(P_Zone,F5898))</f>
        <v>South</v>
      </c>
      <c r="I5898" s="41" t="n">
        <f aca="false">IF(A5898="","",IF(D5898="Delivered",IF(B5898&lt;=INDEX(P_Due,F5898),1,0),0))</f>
        <v>1</v>
      </c>
    </row>
    <row r="5899" customFormat="false" ht="15" hidden="false" customHeight="false" outlineLevel="0" collapsed="false">
      <c r="A5899" s="37" t="n">
        <v>1005239</v>
      </c>
      <c r="B5899" s="38" t="n">
        <v>46297</v>
      </c>
      <c r="C5899" s="39" t="n">
        <v>1</v>
      </c>
      <c r="D5899" s="39" t="s">
        <v>26</v>
      </c>
      <c r="E5899" s="39"/>
      <c r="F5899" s="41" t="n">
        <f aca="false">IF(A5899="","",MATCH(A5899,P_ID,1))</f>
        <v>5239</v>
      </c>
      <c r="G5899" s="41" t="str">
        <f aca="false">IF(A5899="","",INDEX(P_Svc,F5899))</f>
        <v>Economy</v>
      </c>
      <c r="H5899" s="41" t="str">
        <f aca="false">IF(A5899="","",INDEX(P_Zone,F5899))</f>
        <v>East</v>
      </c>
      <c r="I5899" s="41" t="n">
        <f aca="false">IF(A5899="","",IF(D5899="Delivered",IF(B5899&lt;=INDEX(P_Due,F5899),1,0),0))</f>
        <v>1</v>
      </c>
    </row>
    <row r="5900" customFormat="false" ht="15" hidden="false" customHeight="false" outlineLevel="0" collapsed="false">
      <c r="A5900" s="37" t="n">
        <v>1005240</v>
      </c>
      <c r="B5900" s="38" t="n">
        <v>46297</v>
      </c>
      <c r="C5900" s="39" t="n">
        <v>1</v>
      </c>
      <c r="D5900" s="39" t="s">
        <v>26</v>
      </c>
      <c r="E5900" s="39"/>
      <c r="F5900" s="41" t="n">
        <f aca="false">IF(A5900="","",MATCH(A5900,P_ID,1))</f>
        <v>5240</v>
      </c>
      <c r="G5900" s="41" t="str">
        <f aca="false">IF(A5900="","",INDEX(P_Svc,F5900))</f>
        <v>Standard</v>
      </c>
      <c r="H5900" s="41" t="str">
        <f aca="false">IF(A5900="","",INDEX(P_Zone,F5900))</f>
        <v>East</v>
      </c>
      <c r="I5900" s="41" t="n">
        <f aca="false">IF(A5900="","",IF(D5900="Delivered",IF(B5900&lt;=INDEX(P_Due,F5900),1,0),0))</f>
        <v>1</v>
      </c>
    </row>
    <row r="5901" customFormat="false" ht="15" hidden="false" customHeight="false" outlineLevel="0" collapsed="false">
      <c r="A5901" s="37" t="n">
        <v>1005241</v>
      </c>
      <c r="B5901" s="38" t="n">
        <v>46297</v>
      </c>
      <c r="C5901" s="39" t="n">
        <v>1</v>
      </c>
      <c r="D5901" s="39" t="s">
        <v>26</v>
      </c>
      <c r="E5901" s="39"/>
      <c r="F5901" s="41" t="n">
        <f aca="false">IF(A5901="","",MATCH(A5901,P_ID,1))</f>
        <v>5241</v>
      </c>
      <c r="G5901" s="41" t="str">
        <f aca="false">IF(A5901="","",INDEX(P_Svc,F5901))</f>
        <v>Standard</v>
      </c>
      <c r="H5901" s="41" t="str">
        <f aca="false">IF(A5901="","",INDEX(P_Zone,F5901))</f>
        <v>North</v>
      </c>
      <c r="I5901" s="41" t="n">
        <f aca="false">IF(A5901="","",IF(D5901="Delivered",IF(B5901&lt;=INDEX(P_Due,F5901),1,0),0))</f>
        <v>1</v>
      </c>
    </row>
    <row r="5902" customFormat="false" ht="15" hidden="false" customHeight="false" outlineLevel="0" collapsed="false">
      <c r="A5902" s="37" t="n">
        <v>1005242</v>
      </c>
      <c r="B5902" s="38" t="n">
        <v>46297</v>
      </c>
      <c r="C5902" s="39" t="n">
        <v>1</v>
      </c>
      <c r="D5902" s="39" t="s">
        <v>26</v>
      </c>
      <c r="E5902" s="39"/>
      <c r="F5902" s="41" t="n">
        <f aca="false">IF(A5902="","",MATCH(A5902,P_ID,1))</f>
        <v>5242</v>
      </c>
      <c r="G5902" s="41" t="str">
        <f aca="false">IF(A5902="","",INDEX(P_Svc,F5902))</f>
        <v>Standard</v>
      </c>
      <c r="H5902" s="41" t="str">
        <f aca="false">IF(A5902="","",INDEX(P_Zone,F5902))</f>
        <v>East</v>
      </c>
      <c r="I5902" s="41" t="n">
        <f aca="false">IF(A5902="","",IF(D5902="Delivered",IF(B5902&lt;=INDEX(P_Due,F5902),1,0),0))</f>
        <v>1</v>
      </c>
    </row>
    <row r="5903" customFormat="false" ht="15" hidden="false" customHeight="false" outlineLevel="0" collapsed="false">
      <c r="A5903" s="37" t="n">
        <v>1005243</v>
      </c>
      <c r="B5903" s="38" t="n">
        <v>46297</v>
      </c>
      <c r="C5903" s="39" t="n">
        <v>1</v>
      </c>
      <c r="D5903" s="39" t="s">
        <v>26</v>
      </c>
      <c r="E5903" s="39"/>
      <c r="F5903" s="41" t="n">
        <f aca="false">IF(A5903="","",MATCH(A5903,P_ID,1))</f>
        <v>5243</v>
      </c>
      <c r="G5903" s="41" t="str">
        <f aca="false">IF(A5903="","",INDEX(P_Svc,F5903))</f>
        <v>Economy</v>
      </c>
      <c r="H5903" s="41" t="str">
        <f aca="false">IF(A5903="","",INDEX(P_Zone,F5903))</f>
        <v>North</v>
      </c>
      <c r="I5903" s="41" t="n">
        <f aca="false">IF(A5903="","",IF(D5903="Delivered",IF(B5903&lt;=INDEX(P_Due,F5903),1,0),0))</f>
        <v>1</v>
      </c>
    </row>
    <row r="5904" customFormat="false" ht="15" hidden="false" customHeight="false" outlineLevel="0" collapsed="false">
      <c r="A5904" s="37" t="n">
        <v>1005244</v>
      </c>
      <c r="B5904" s="38" t="n">
        <v>46297</v>
      </c>
      <c r="C5904" s="39" t="n">
        <v>1</v>
      </c>
      <c r="D5904" s="39" t="s">
        <v>26</v>
      </c>
      <c r="E5904" s="39"/>
      <c r="F5904" s="41" t="n">
        <f aca="false">IF(A5904="","",MATCH(A5904,P_ID,1))</f>
        <v>5244</v>
      </c>
      <c r="G5904" s="41" t="str">
        <f aca="false">IF(A5904="","",INDEX(P_Svc,F5904))</f>
        <v>Standard</v>
      </c>
      <c r="H5904" s="41" t="str">
        <f aca="false">IF(A5904="","",INDEX(P_Zone,F5904))</f>
        <v>North</v>
      </c>
      <c r="I5904" s="41" t="n">
        <f aca="false">IF(A5904="","",IF(D5904="Delivered",IF(B5904&lt;=INDEX(P_Due,F5904),1,0),0))</f>
        <v>1</v>
      </c>
    </row>
    <row r="5905" customFormat="false" ht="15" hidden="false" customHeight="false" outlineLevel="0" collapsed="false">
      <c r="A5905" s="37" t="n">
        <v>1005245</v>
      </c>
      <c r="B5905" s="38" t="n">
        <v>46297</v>
      </c>
      <c r="C5905" s="39" t="n">
        <v>1</v>
      </c>
      <c r="D5905" s="39" t="s">
        <v>26</v>
      </c>
      <c r="E5905" s="39"/>
      <c r="F5905" s="41" t="n">
        <f aca="false">IF(A5905="","",MATCH(A5905,P_ID,1))</f>
        <v>5245</v>
      </c>
      <c r="G5905" s="41" t="str">
        <f aca="false">IF(A5905="","",INDEX(P_Svc,F5905))</f>
        <v>Standard</v>
      </c>
      <c r="H5905" s="41" t="str">
        <f aca="false">IF(A5905="","",INDEX(P_Zone,F5905))</f>
        <v>North</v>
      </c>
      <c r="I5905" s="41" t="n">
        <f aca="false">IF(A5905="","",IF(D5905="Delivered",IF(B5905&lt;=INDEX(P_Due,F5905),1,0),0))</f>
        <v>1</v>
      </c>
    </row>
    <row r="5906" customFormat="false" ht="15" hidden="false" customHeight="false" outlineLevel="0" collapsed="false">
      <c r="A5906" s="37" t="n">
        <v>1005247</v>
      </c>
      <c r="B5906" s="38" t="n">
        <v>46297</v>
      </c>
      <c r="C5906" s="39" t="n">
        <v>1</v>
      </c>
      <c r="D5906" s="39" t="s">
        <v>79</v>
      </c>
      <c r="E5906" s="39" t="s">
        <v>36</v>
      </c>
      <c r="F5906" s="41" t="n">
        <f aca="false">IF(A5906="","",MATCH(A5906,P_ID,1))</f>
        <v>5247</v>
      </c>
      <c r="G5906" s="41" t="str">
        <f aca="false">IF(A5906="","",INDEX(P_Svc,F5906))</f>
        <v>Standard</v>
      </c>
      <c r="H5906" s="41" t="str">
        <f aca="false">IF(A5906="","",INDEX(P_Zone,F5906))</f>
        <v>East</v>
      </c>
      <c r="I5906" s="41" t="n">
        <f aca="false">IF(A5906="","",IF(D5906="Delivered",IF(B5906&lt;=INDEX(P_Due,F5906),1,0),0))</f>
        <v>0</v>
      </c>
    </row>
    <row r="5907" customFormat="false" ht="15" hidden="false" customHeight="false" outlineLevel="0" collapsed="false">
      <c r="A5907" s="37" t="n">
        <v>1005248</v>
      </c>
      <c r="B5907" s="38" t="n">
        <v>46297</v>
      </c>
      <c r="C5907" s="39" t="n">
        <v>1</v>
      </c>
      <c r="D5907" s="39" t="s">
        <v>26</v>
      </c>
      <c r="E5907" s="39"/>
      <c r="F5907" s="41" t="n">
        <f aca="false">IF(A5907="","",MATCH(A5907,P_ID,1))</f>
        <v>5248</v>
      </c>
      <c r="G5907" s="41" t="str">
        <f aca="false">IF(A5907="","",INDEX(P_Svc,F5907))</f>
        <v>Standard</v>
      </c>
      <c r="H5907" s="41" t="str">
        <f aca="false">IF(A5907="","",INDEX(P_Zone,F5907))</f>
        <v>West</v>
      </c>
      <c r="I5907" s="41" t="n">
        <f aca="false">IF(A5907="","",IF(D5907="Delivered",IF(B5907&lt;=INDEX(P_Due,F5907),1,0),0))</f>
        <v>1</v>
      </c>
    </row>
    <row r="5908" customFormat="false" ht="15" hidden="false" customHeight="false" outlineLevel="0" collapsed="false">
      <c r="A5908" s="37" t="n">
        <v>1005249</v>
      </c>
      <c r="B5908" s="38" t="n">
        <v>46297</v>
      </c>
      <c r="C5908" s="39" t="n">
        <v>1</v>
      </c>
      <c r="D5908" s="39" t="s">
        <v>26</v>
      </c>
      <c r="E5908" s="39"/>
      <c r="F5908" s="41" t="n">
        <f aca="false">IF(A5908="","",MATCH(A5908,P_ID,1))</f>
        <v>5249</v>
      </c>
      <c r="G5908" s="41" t="str">
        <f aca="false">IF(A5908="","",INDEX(P_Svc,F5908))</f>
        <v>Standard</v>
      </c>
      <c r="H5908" s="41" t="str">
        <f aca="false">IF(A5908="","",INDEX(P_Zone,F5908))</f>
        <v>East</v>
      </c>
      <c r="I5908" s="41" t="n">
        <f aca="false">IF(A5908="","",IF(D5908="Delivered",IF(B5908&lt;=INDEX(P_Due,F5908),1,0),0))</f>
        <v>1</v>
      </c>
    </row>
    <row r="5909" customFormat="false" ht="15" hidden="false" customHeight="false" outlineLevel="0" collapsed="false">
      <c r="A5909" s="37" t="n">
        <v>1005250</v>
      </c>
      <c r="B5909" s="38" t="n">
        <v>46297</v>
      </c>
      <c r="C5909" s="39" t="n">
        <v>1</v>
      </c>
      <c r="D5909" s="39" t="s">
        <v>26</v>
      </c>
      <c r="E5909" s="39"/>
      <c r="F5909" s="41" t="n">
        <f aca="false">IF(A5909="","",MATCH(A5909,P_ID,1))</f>
        <v>5250</v>
      </c>
      <c r="G5909" s="41" t="str">
        <f aca="false">IF(A5909="","",INDEX(P_Svc,F5909))</f>
        <v>Standard</v>
      </c>
      <c r="H5909" s="41" t="str">
        <f aca="false">IF(A5909="","",INDEX(P_Zone,F5909))</f>
        <v>South</v>
      </c>
      <c r="I5909" s="41" t="n">
        <f aca="false">IF(A5909="","",IF(D5909="Delivered",IF(B5909&lt;=INDEX(P_Due,F5909),1,0),0))</f>
        <v>1</v>
      </c>
    </row>
    <row r="5910" customFormat="false" ht="15" hidden="false" customHeight="false" outlineLevel="0" collapsed="false">
      <c r="A5910" s="37" t="n">
        <v>1005251</v>
      </c>
      <c r="B5910" s="38" t="n">
        <v>46297</v>
      </c>
      <c r="C5910" s="39" t="n">
        <v>1</v>
      </c>
      <c r="D5910" s="39" t="s">
        <v>26</v>
      </c>
      <c r="E5910" s="39"/>
      <c r="F5910" s="41" t="n">
        <f aca="false">IF(A5910="","",MATCH(A5910,P_ID,1))</f>
        <v>5251</v>
      </c>
      <c r="G5910" s="41" t="str">
        <f aca="false">IF(A5910="","",INDEX(P_Svc,F5910))</f>
        <v>Standard</v>
      </c>
      <c r="H5910" s="41" t="str">
        <f aca="false">IF(A5910="","",INDEX(P_Zone,F5910))</f>
        <v>West</v>
      </c>
      <c r="I5910" s="41" t="n">
        <f aca="false">IF(A5910="","",IF(D5910="Delivered",IF(B5910&lt;=INDEX(P_Due,F5910),1,0),0))</f>
        <v>1</v>
      </c>
    </row>
    <row r="5911" customFormat="false" ht="15" hidden="false" customHeight="false" outlineLevel="0" collapsed="false">
      <c r="A5911" s="37" t="n">
        <v>1005253</v>
      </c>
      <c r="B5911" s="38" t="n">
        <v>46297</v>
      </c>
      <c r="C5911" s="39" t="n">
        <v>1</v>
      </c>
      <c r="D5911" s="39" t="s">
        <v>26</v>
      </c>
      <c r="E5911" s="39"/>
      <c r="F5911" s="41" t="n">
        <f aca="false">IF(A5911="","",MATCH(A5911,P_ID,1))</f>
        <v>5253</v>
      </c>
      <c r="G5911" s="41" t="str">
        <f aca="false">IF(A5911="","",INDEX(P_Svc,F5911))</f>
        <v>Standard</v>
      </c>
      <c r="H5911" s="41" t="str">
        <f aca="false">IF(A5911="","",INDEX(P_Zone,F5911))</f>
        <v>North</v>
      </c>
      <c r="I5911" s="41" t="n">
        <f aca="false">IF(A5911="","",IF(D5911="Delivered",IF(B5911&lt;=INDEX(P_Due,F5911),1,0),0))</f>
        <v>1</v>
      </c>
    </row>
    <row r="5912" customFormat="false" ht="15" hidden="false" customHeight="false" outlineLevel="0" collapsed="false">
      <c r="A5912" s="37" t="n">
        <v>1005254</v>
      </c>
      <c r="B5912" s="38" t="n">
        <v>46297</v>
      </c>
      <c r="C5912" s="39" t="n">
        <v>1</v>
      </c>
      <c r="D5912" s="39" t="s">
        <v>26</v>
      </c>
      <c r="E5912" s="39"/>
      <c r="F5912" s="41" t="n">
        <f aca="false">IF(A5912="","",MATCH(A5912,P_ID,1))</f>
        <v>5254</v>
      </c>
      <c r="G5912" s="41" t="str">
        <f aca="false">IF(A5912="","",INDEX(P_Svc,F5912))</f>
        <v>Standard</v>
      </c>
      <c r="H5912" s="41" t="str">
        <f aca="false">IF(A5912="","",INDEX(P_Zone,F5912))</f>
        <v>Central</v>
      </c>
      <c r="I5912" s="41" t="n">
        <f aca="false">IF(A5912="","",IF(D5912="Delivered",IF(B5912&lt;=INDEX(P_Due,F5912),1,0),0))</f>
        <v>1</v>
      </c>
    </row>
    <row r="5913" customFormat="false" ht="15" hidden="false" customHeight="false" outlineLevel="0" collapsed="false">
      <c r="A5913" s="37" t="n">
        <v>1005256</v>
      </c>
      <c r="B5913" s="38" t="n">
        <v>46297</v>
      </c>
      <c r="C5913" s="39" t="n">
        <v>0</v>
      </c>
      <c r="D5913" s="39" t="s">
        <v>80</v>
      </c>
      <c r="E5913" s="39" t="s">
        <v>40</v>
      </c>
      <c r="F5913" s="41" t="n">
        <f aca="false">IF(A5913="","",MATCH(A5913,P_ID,1))</f>
        <v>5256</v>
      </c>
      <c r="G5913" s="41" t="str">
        <f aca="false">IF(A5913="","",INDEX(P_Svc,F5913))</f>
        <v>Standard</v>
      </c>
      <c r="H5913" s="41" t="str">
        <f aca="false">IF(A5913="","",INDEX(P_Zone,F5913))</f>
        <v>Central</v>
      </c>
      <c r="I5913" s="41" t="n">
        <f aca="false">IF(A5913="","",IF(D5913="Delivered",IF(B5913&lt;=INDEX(P_Due,F5913),1,0),0))</f>
        <v>0</v>
      </c>
    </row>
    <row r="5914" customFormat="false" ht="15" hidden="false" customHeight="false" outlineLevel="0" collapsed="false">
      <c r="A5914" s="37" t="n">
        <v>1005257</v>
      </c>
      <c r="B5914" s="38" t="n">
        <v>46297</v>
      </c>
      <c r="C5914" s="39" t="n">
        <v>1</v>
      </c>
      <c r="D5914" s="39" t="s">
        <v>26</v>
      </c>
      <c r="E5914" s="39"/>
      <c r="F5914" s="41" t="n">
        <f aca="false">IF(A5914="","",MATCH(A5914,P_ID,1))</f>
        <v>5257</v>
      </c>
      <c r="G5914" s="41" t="str">
        <f aca="false">IF(A5914="","",INDEX(P_Svc,F5914))</f>
        <v>Economy</v>
      </c>
      <c r="H5914" s="41" t="str">
        <f aca="false">IF(A5914="","",INDEX(P_Zone,F5914))</f>
        <v>Central</v>
      </c>
      <c r="I5914" s="41" t="n">
        <f aca="false">IF(A5914="","",IF(D5914="Delivered",IF(B5914&lt;=INDEX(P_Due,F5914),1,0),0))</f>
        <v>1</v>
      </c>
    </row>
    <row r="5915" customFormat="false" ht="15" hidden="false" customHeight="false" outlineLevel="0" collapsed="false">
      <c r="A5915" s="37" t="n">
        <v>1005259</v>
      </c>
      <c r="B5915" s="38" t="n">
        <v>46297</v>
      </c>
      <c r="C5915" s="39" t="n">
        <v>1</v>
      </c>
      <c r="D5915" s="39" t="s">
        <v>26</v>
      </c>
      <c r="E5915" s="39"/>
      <c r="F5915" s="41" t="n">
        <f aca="false">IF(A5915="","",MATCH(A5915,P_ID,1))</f>
        <v>5259</v>
      </c>
      <c r="G5915" s="41" t="str">
        <f aca="false">IF(A5915="","",INDEX(P_Svc,F5915))</f>
        <v>Economy</v>
      </c>
      <c r="H5915" s="41" t="str">
        <f aca="false">IF(A5915="","",INDEX(P_Zone,F5915))</f>
        <v>North</v>
      </c>
      <c r="I5915" s="41" t="n">
        <f aca="false">IF(A5915="","",IF(D5915="Delivered",IF(B5915&lt;=INDEX(P_Due,F5915),1,0),0))</f>
        <v>1</v>
      </c>
    </row>
    <row r="5916" customFormat="false" ht="15" hidden="false" customHeight="false" outlineLevel="0" collapsed="false">
      <c r="A5916" s="37" t="n">
        <v>1005260</v>
      </c>
      <c r="B5916" s="38" t="n">
        <v>46297</v>
      </c>
      <c r="C5916" s="39" t="n">
        <v>1</v>
      </c>
      <c r="D5916" s="39" t="s">
        <v>26</v>
      </c>
      <c r="E5916" s="39"/>
      <c r="F5916" s="41" t="n">
        <f aca="false">IF(A5916="","",MATCH(A5916,P_ID,1))</f>
        <v>5260</v>
      </c>
      <c r="G5916" s="41" t="str">
        <f aca="false">IF(A5916="","",INDEX(P_Svc,F5916))</f>
        <v>Standard</v>
      </c>
      <c r="H5916" s="41" t="str">
        <f aca="false">IF(A5916="","",INDEX(P_Zone,F5916))</f>
        <v>North</v>
      </c>
      <c r="I5916" s="41" t="n">
        <f aca="false">IF(A5916="","",IF(D5916="Delivered",IF(B5916&lt;=INDEX(P_Due,F5916),1,0),0))</f>
        <v>1</v>
      </c>
    </row>
    <row r="5917" customFormat="false" ht="15" hidden="false" customHeight="false" outlineLevel="0" collapsed="false">
      <c r="A5917" s="37" t="n">
        <v>1005261</v>
      </c>
      <c r="B5917" s="38" t="n">
        <v>46297</v>
      </c>
      <c r="C5917" s="39" t="n">
        <v>1</v>
      </c>
      <c r="D5917" s="39" t="s">
        <v>26</v>
      </c>
      <c r="E5917" s="39"/>
      <c r="F5917" s="41" t="n">
        <f aca="false">IF(A5917="","",MATCH(A5917,P_ID,1))</f>
        <v>5261</v>
      </c>
      <c r="G5917" s="41" t="str">
        <f aca="false">IF(A5917="","",INDEX(P_Svc,F5917))</f>
        <v>Standard</v>
      </c>
      <c r="H5917" s="41" t="str">
        <f aca="false">IF(A5917="","",INDEX(P_Zone,F5917))</f>
        <v>East</v>
      </c>
      <c r="I5917" s="41" t="n">
        <f aca="false">IF(A5917="","",IF(D5917="Delivered",IF(B5917&lt;=INDEX(P_Due,F5917),1,0),0))</f>
        <v>1</v>
      </c>
    </row>
    <row r="5918" customFormat="false" ht="15" hidden="false" customHeight="false" outlineLevel="0" collapsed="false">
      <c r="A5918" s="37" t="n">
        <v>1005262</v>
      </c>
      <c r="B5918" s="38" t="n">
        <v>46297</v>
      </c>
      <c r="C5918" s="39" t="n">
        <v>1</v>
      </c>
      <c r="D5918" s="39" t="s">
        <v>26</v>
      </c>
      <c r="E5918" s="39"/>
      <c r="F5918" s="41" t="n">
        <f aca="false">IF(A5918="","",MATCH(A5918,P_ID,1))</f>
        <v>5262</v>
      </c>
      <c r="G5918" s="41" t="str">
        <f aca="false">IF(A5918="","",INDEX(P_Svc,F5918))</f>
        <v>Standard</v>
      </c>
      <c r="H5918" s="41" t="str">
        <f aca="false">IF(A5918="","",INDEX(P_Zone,F5918))</f>
        <v>Central</v>
      </c>
      <c r="I5918" s="41" t="n">
        <f aca="false">IF(A5918="","",IF(D5918="Delivered",IF(B5918&lt;=INDEX(P_Due,F5918),1,0),0))</f>
        <v>1</v>
      </c>
    </row>
    <row r="5919" customFormat="false" ht="15" hidden="false" customHeight="false" outlineLevel="0" collapsed="false">
      <c r="A5919" s="37" t="n">
        <v>1005263</v>
      </c>
      <c r="B5919" s="38" t="n">
        <v>46297</v>
      </c>
      <c r="C5919" s="39" t="n">
        <v>1</v>
      </c>
      <c r="D5919" s="39" t="s">
        <v>26</v>
      </c>
      <c r="E5919" s="39"/>
      <c r="F5919" s="41" t="n">
        <f aca="false">IF(A5919="","",MATCH(A5919,P_ID,1))</f>
        <v>5263</v>
      </c>
      <c r="G5919" s="41" t="str">
        <f aca="false">IF(A5919="","",INDEX(P_Svc,F5919))</f>
        <v>Standard</v>
      </c>
      <c r="H5919" s="41" t="str">
        <f aca="false">IF(A5919="","",INDEX(P_Zone,F5919))</f>
        <v>West</v>
      </c>
      <c r="I5919" s="41" t="n">
        <f aca="false">IF(A5919="","",IF(D5919="Delivered",IF(B5919&lt;=INDEX(P_Due,F5919),1,0),0))</f>
        <v>1</v>
      </c>
    </row>
    <row r="5920" customFormat="false" ht="15" hidden="false" customHeight="false" outlineLevel="0" collapsed="false">
      <c r="A5920" s="37" t="n">
        <v>1005264</v>
      </c>
      <c r="B5920" s="38" t="n">
        <v>46297</v>
      </c>
      <c r="C5920" s="39" t="n">
        <v>1</v>
      </c>
      <c r="D5920" s="39" t="s">
        <v>79</v>
      </c>
      <c r="E5920" s="39" t="s">
        <v>32</v>
      </c>
      <c r="F5920" s="41" t="n">
        <f aca="false">IF(A5920="","",MATCH(A5920,P_ID,1))</f>
        <v>5264</v>
      </c>
      <c r="G5920" s="41" t="str">
        <f aca="false">IF(A5920="","",INDEX(P_Svc,F5920))</f>
        <v>Standard</v>
      </c>
      <c r="H5920" s="41" t="str">
        <f aca="false">IF(A5920="","",INDEX(P_Zone,F5920))</f>
        <v>East</v>
      </c>
      <c r="I5920" s="41" t="n">
        <f aca="false">IF(A5920="","",IF(D5920="Delivered",IF(B5920&lt;=INDEX(P_Due,F5920),1,0),0))</f>
        <v>0</v>
      </c>
    </row>
    <row r="5921" customFormat="false" ht="15" hidden="false" customHeight="false" outlineLevel="0" collapsed="false">
      <c r="A5921" s="37" t="n">
        <v>1005265</v>
      </c>
      <c r="B5921" s="38" t="n">
        <v>46297</v>
      </c>
      <c r="C5921" s="39" t="n">
        <v>1</v>
      </c>
      <c r="D5921" s="39" t="s">
        <v>26</v>
      </c>
      <c r="E5921" s="39"/>
      <c r="F5921" s="41" t="n">
        <f aca="false">IF(A5921="","",MATCH(A5921,P_ID,1))</f>
        <v>5265</v>
      </c>
      <c r="G5921" s="41" t="str">
        <f aca="false">IF(A5921="","",INDEX(P_Svc,F5921))</f>
        <v>Standard</v>
      </c>
      <c r="H5921" s="41" t="str">
        <f aca="false">IF(A5921="","",INDEX(P_Zone,F5921))</f>
        <v>Central</v>
      </c>
      <c r="I5921" s="41" t="n">
        <f aca="false">IF(A5921="","",IF(D5921="Delivered",IF(B5921&lt;=INDEX(P_Due,F5921),1,0),0))</f>
        <v>1</v>
      </c>
    </row>
    <row r="5922" customFormat="false" ht="15" hidden="false" customHeight="false" outlineLevel="0" collapsed="false">
      <c r="A5922" s="37" t="n">
        <v>1005266</v>
      </c>
      <c r="B5922" s="38" t="n">
        <v>46297</v>
      </c>
      <c r="C5922" s="39" t="n">
        <v>1</v>
      </c>
      <c r="D5922" s="39" t="s">
        <v>79</v>
      </c>
      <c r="E5922" s="39" t="s">
        <v>38</v>
      </c>
      <c r="F5922" s="41" t="n">
        <f aca="false">IF(A5922="","",MATCH(A5922,P_ID,1))</f>
        <v>5266</v>
      </c>
      <c r="G5922" s="41" t="str">
        <f aca="false">IF(A5922="","",INDEX(P_Svc,F5922))</f>
        <v>Standard</v>
      </c>
      <c r="H5922" s="41" t="str">
        <f aca="false">IF(A5922="","",INDEX(P_Zone,F5922))</f>
        <v>South</v>
      </c>
      <c r="I5922" s="41" t="n">
        <f aca="false">IF(A5922="","",IF(D5922="Delivered",IF(B5922&lt;=INDEX(P_Due,F5922),1,0),0))</f>
        <v>0</v>
      </c>
    </row>
    <row r="5923" customFormat="false" ht="15" hidden="false" customHeight="false" outlineLevel="0" collapsed="false">
      <c r="A5923" s="37" t="n">
        <v>1005267</v>
      </c>
      <c r="B5923" s="38" t="n">
        <v>46297</v>
      </c>
      <c r="C5923" s="39" t="n">
        <v>1</v>
      </c>
      <c r="D5923" s="39" t="s">
        <v>26</v>
      </c>
      <c r="E5923" s="39"/>
      <c r="F5923" s="41" t="n">
        <f aca="false">IF(A5923="","",MATCH(A5923,P_ID,1))</f>
        <v>5267</v>
      </c>
      <c r="G5923" s="41" t="str">
        <f aca="false">IF(A5923="","",INDEX(P_Svc,F5923))</f>
        <v>Standard</v>
      </c>
      <c r="H5923" s="41" t="str">
        <f aca="false">IF(A5923="","",INDEX(P_Zone,F5923))</f>
        <v>South</v>
      </c>
      <c r="I5923" s="41" t="n">
        <f aca="false">IF(A5923="","",IF(D5923="Delivered",IF(B5923&lt;=INDEX(P_Due,F5923),1,0),0))</f>
        <v>1</v>
      </c>
    </row>
    <row r="5924" customFormat="false" ht="15" hidden="false" customHeight="false" outlineLevel="0" collapsed="false">
      <c r="A5924" s="37" t="n">
        <v>1005269</v>
      </c>
      <c r="B5924" s="38" t="n">
        <v>46297</v>
      </c>
      <c r="C5924" s="39" t="n">
        <v>1</v>
      </c>
      <c r="D5924" s="39" t="s">
        <v>26</v>
      </c>
      <c r="E5924" s="39"/>
      <c r="F5924" s="41" t="n">
        <f aca="false">IF(A5924="","",MATCH(A5924,P_ID,1))</f>
        <v>5269</v>
      </c>
      <c r="G5924" s="41" t="str">
        <f aca="false">IF(A5924="","",INDEX(P_Svc,F5924))</f>
        <v>Economy</v>
      </c>
      <c r="H5924" s="41" t="str">
        <f aca="false">IF(A5924="","",INDEX(P_Zone,F5924))</f>
        <v>Central</v>
      </c>
      <c r="I5924" s="41" t="n">
        <f aca="false">IF(A5924="","",IF(D5924="Delivered",IF(B5924&lt;=INDEX(P_Due,F5924),1,0),0))</f>
        <v>1</v>
      </c>
    </row>
    <row r="5925" customFormat="false" ht="15" hidden="false" customHeight="false" outlineLevel="0" collapsed="false">
      <c r="A5925" s="37" t="n">
        <v>1005270</v>
      </c>
      <c r="B5925" s="38" t="n">
        <v>46297</v>
      </c>
      <c r="C5925" s="39" t="n">
        <v>1</v>
      </c>
      <c r="D5925" s="39" t="s">
        <v>26</v>
      </c>
      <c r="E5925" s="39"/>
      <c r="F5925" s="41" t="n">
        <f aca="false">IF(A5925="","",MATCH(A5925,P_ID,1))</f>
        <v>5270</v>
      </c>
      <c r="G5925" s="41" t="str">
        <f aca="false">IF(A5925="","",INDEX(P_Svc,F5925))</f>
        <v>Standard</v>
      </c>
      <c r="H5925" s="41" t="str">
        <f aca="false">IF(A5925="","",INDEX(P_Zone,F5925))</f>
        <v>South</v>
      </c>
      <c r="I5925" s="41" t="n">
        <f aca="false">IF(A5925="","",IF(D5925="Delivered",IF(B5925&lt;=INDEX(P_Due,F5925),1,0),0))</f>
        <v>1</v>
      </c>
    </row>
    <row r="5926" customFormat="false" ht="15" hidden="false" customHeight="false" outlineLevel="0" collapsed="false">
      <c r="A5926" s="37" t="n">
        <v>1005271</v>
      </c>
      <c r="B5926" s="38" t="n">
        <v>46297</v>
      </c>
      <c r="C5926" s="39" t="n">
        <v>1</v>
      </c>
      <c r="D5926" s="39" t="s">
        <v>26</v>
      </c>
      <c r="E5926" s="39"/>
      <c r="F5926" s="41" t="n">
        <f aca="false">IF(A5926="","",MATCH(A5926,P_ID,1))</f>
        <v>5271</v>
      </c>
      <c r="G5926" s="41" t="str">
        <f aca="false">IF(A5926="","",INDEX(P_Svc,F5926))</f>
        <v>Standard</v>
      </c>
      <c r="H5926" s="41" t="str">
        <f aca="false">IF(A5926="","",INDEX(P_Zone,F5926))</f>
        <v>West</v>
      </c>
      <c r="I5926" s="41" t="n">
        <f aca="false">IF(A5926="","",IF(D5926="Delivered",IF(B5926&lt;=INDEX(P_Due,F5926),1,0),0))</f>
        <v>1</v>
      </c>
    </row>
    <row r="5927" customFormat="false" ht="15" hidden="false" customHeight="false" outlineLevel="0" collapsed="false">
      <c r="A5927" s="37" t="n">
        <v>1005272</v>
      </c>
      <c r="B5927" s="38" t="n">
        <v>46297</v>
      </c>
      <c r="C5927" s="39" t="n">
        <v>1</v>
      </c>
      <c r="D5927" s="39" t="s">
        <v>79</v>
      </c>
      <c r="E5927" s="39" t="s">
        <v>36</v>
      </c>
      <c r="F5927" s="41" t="n">
        <f aca="false">IF(A5927="","",MATCH(A5927,P_ID,1))</f>
        <v>5272</v>
      </c>
      <c r="G5927" s="41" t="str">
        <f aca="false">IF(A5927="","",INDEX(P_Svc,F5927))</f>
        <v>Standard</v>
      </c>
      <c r="H5927" s="41" t="str">
        <f aca="false">IF(A5927="","",INDEX(P_Zone,F5927))</f>
        <v>Central</v>
      </c>
      <c r="I5927" s="41" t="n">
        <f aca="false">IF(A5927="","",IF(D5927="Delivered",IF(B5927&lt;=INDEX(P_Due,F5927),1,0),0))</f>
        <v>0</v>
      </c>
    </row>
    <row r="5928" customFormat="false" ht="15" hidden="false" customHeight="false" outlineLevel="0" collapsed="false">
      <c r="A5928" s="37" t="n">
        <v>1005273</v>
      </c>
      <c r="B5928" s="38" t="n">
        <v>46297</v>
      </c>
      <c r="C5928" s="39" t="n">
        <v>1</v>
      </c>
      <c r="D5928" s="39" t="s">
        <v>79</v>
      </c>
      <c r="E5928" s="39" t="s">
        <v>32</v>
      </c>
      <c r="F5928" s="41" t="n">
        <f aca="false">IF(A5928="","",MATCH(A5928,P_ID,1))</f>
        <v>5273</v>
      </c>
      <c r="G5928" s="41" t="str">
        <f aca="false">IF(A5928="","",INDEX(P_Svc,F5928))</f>
        <v>Standard</v>
      </c>
      <c r="H5928" s="41" t="str">
        <f aca="false">IF(A5928="","",INDEX(P_Zone,F5928))</f>
        <v>Central</v>
      </c>
      <c r="I5928" s="41" t="n">
        <f aca="false">IF(A5928="","",IF(D5928="Delivered",IF(B5928&lt;=INDEX(P_Due,F5928),1,0),0))</f>
        <v>0</v>
      </c>
    </row>
    <row r="5929" customFormat="false" ht="15" hidden="false" customHeight="false" outlineLevel="0" collapsed="false">
      <c r="A5929" s="37" t="n">
        <v>1005275</v>
      </c>
      <c r="B5929" s="38" t="n">
        <v>46297</v>
      </c>
      <c r="C5929" s="39" t="n">
        <v>1</v>
      </c>
      <c r="D5929" s="39" t="s">
        <v>26</v>
      </c>
      <c r="E5929" s="39"/>
      <c r="F5929" s="41" t="n">
        <f aca="false">IF(A5929="","",MATCH(A5929,P_ID,1))</f>
        <v>5275</v>
      </c>
      <c r="G5929" s="41" t="str">
        <f aca="false">IF(A5929="","",INDEX(P_Svc,F5929))</f>
        <v>Standard</v>
      </c>
      <c r="H5929" s="41" t="str">
        <f aca="false">IF(A5929="","",INDEX(P_Zone,F5929))</f>
        <v>Central</v>
      </c>
      <c r="I5929" s="41" t="n">
        <f aca="false">IF(A5929="","",IF(D5929="Delivered",IF(B5929&lt;=INDEX(P_Due,F5929),1,0),0))</f>
        <v>1</v>
      </c>
    </row>
    <row r="5930" customFormat="false" ht="15" hidden="false" customHeight="false" outlineLevel="0" collapsed="false">
      <c r="A5930" s="37" t="n">
        <v>1005276</v>
      </c>
      <c r="B5930" s="38" t="n">
        <v>46297</v>
      </c>
      <c r="C5930" s="39" t="n">
        <v>1</v>
      </c>
      <c r="D5930" s="39" t="s">
        <v>79</v>
      </c>
      <c r="E5930" s="39" t="s">
        <v>32</v>
      </c>
      <c r="F5930" s="41" t="n">
        <f aca="false">IF(A5930="","",MATCH(A5930,P_ID,1))</f>
        <v>5276</v>
      </c>
      <c r="G5930" s="41" t="str">
        <f aca="false">IF(A5930="","",INDEX(P_Svc,F5930))</f>
        <v>Standard</v>
      </c>
      <c r="H5930" s="41" t="str">
        <f aca="false">IF(A5930="","",INDEX(P_Zone,F5930))</f>
        <v>West</v>
      </c>
      <c r="I5930" s="41" t="n">
        <f aca="false">IF(A5930="","",IF(D5930="Delivered",IF(B5930&lt;=INDEX(P_Due,F5930),1,0),0))</f>
        <v>0</v>
      </c>
    </row>
    <row r="5931" customFormat="false" ht="15" hidden="false" customHeight="false" outlineLevel="0" collapsed="false">
      <c r="A5931" s="37" t="n">
        <v>1005277</v>
      </c>
      <c r="B5931" s="38" t="n">
        <v>46297</v>
      </c>
      <c r="C5931" s="39" t="n">
        <v>1</v>
      </c>
      <c r="D5931" s="39" t="s">
        <v>26</v>
      </c>
      <c r="E5931" s="39"/>
      <c r="F5931" s="41" t="n">
        <f aca="false">IF(A5931="","",MATCH(A5931,P_ID,1))</f>
        <v>5277</v>
      </c>
      <c r="G5931" s="41" t="str">
        <f aca="false">IF(A5931="","",INDEX(P_Svc,F5931))</f>
        <v>Standard</v>
      </c>
      <c r="H5931" s="41" t="str">
        <f aca="false">IF(A5931="","",INDEX(P_Zone,F5931))</f>
        <v>Central</v>
      </c>
      <c r="I5931" s="41" t="n">
        <f aca="false">IF(A5931="","",IF(D5931="Delivered",IF(B5931&lt;=INDEX(P_Due,F5931),1,0),0))</f>
        <v>1</v>
      </c>
    </row>
    <row r="5932" customFormat="false" ht="15" hidden="false" customHeight="false" outlineLevel="0" collapsed="false">
      <c r="A5932" s="37" t="n">
        <v>1005278</v>
      </c>
      <c r="B5932" s="38" t="n">
        <v>46297</v>
      </c>
      <c r="C5932" s="39" t="n">
        <v>1</v>
      </c>
      <c r="D5932" s="39" t="s">
        <v>26</v>
      </c>
      <c r="E5932" s="39"/>
      <c r="F5932" s="41" t="n">
        <f aca="false">IF(A5932="","",MATCH(A5932,P_ID,1))</f>
        <v>5278</v>
      </c>
      <c r="G5932" s="41" t="str">
        <f aca="false">IF(A5932="","",INDEX(P_Svc,F5932))</f>
        <v>Standard</v>
      </c>
      <c r="H5932" s="41" t="str">
        <f aca="false">IF(A5932="","",INDEX(P_Zone,F5932))</f>
        <v>West</v>
      </c>
      <c r="I5932" s="41" t="n">
        <f aca="false">IF(A5932="","",IF(D5932="Delivered",IF(B5932&lt;=INDEX(P_Due,F5932),1,0),0))</f>
        <v>1</v>
      </c>
    </row>
    <row r="5933" customFormat="false" ht="15" hidden="false" customHeight="false" outlineLevel="0" collapsed="false">
      <c r="A5933" s="37" t="n">
        <v>1005279</v>
      </c>
      <c r="B5933" s="38" t="n">
        <v>46297</v>
      </c>
      <c r="C5933" s="39" t="n">
        <v>1</v>
      </c>
      <c r="D5933" s="39" t="s">
        <v>26</v>
      </c>
      <c r="E5933" s="39"/>
      <c r="F5933" s="41" t="n">
        <f aca="false">IF(A5933="","",MATCH(A5933,P_ID,1))</f>
        <v>5279</v>
      </c>
      <c r="G5933" s="41" t="str">
        <f aca="false">IF(A5933="","",INDEX(P_Svc,F5933))</f>
        <v>Standard</v>
      </c>
      <c r="H5933" s="41" t="str">
        <f aca="false">IF(A5933="","",INDEX(P_Zone,F5933))</f>
        <v>South</v>
      </c>
      <c r="I5933" s="41" t="n">
        <f aca="false">IF(A5933="","",IF(D5933="Delivered",IF(B5933&lt;=INDEX(P_Due,F5933),1,0),0))</f>
        <v>1</v>
      </c>
    </row>
    <row r="5934" customFormat="false" ht="15" hidden="false" customHeight="false" outlineLevel="0" collapsed="false">
      <c r="A5934" s="37" t="n">
        <v>1005280</v>
      </c>
      <c r="B5934" s="38" t="n">
        <v>46297</v>
      </c>
      <c r="C5934" s="39" t="n">
        <v>1</v>
      </c>
      <c r="D5934" s="39" t="s">
        <v>26</v>
      </c>
      <c r="E5934" s="39"/>
      <c r="F5934" s="41" t="n">
        <f aca="false">IF(A5934="","",MATCH(A5934,P_ID,1))</f>
        <v>5280</v>
      </c>
      <c r="G5934" s="41" t="str">
        <f aca="false">IF(A5934="","",INDEX(P_Svc,F5934))</f>
        <v>Economy</v>
      </c>
      <c r="H5934" s="41" t="str">
        <f aca="false">IF(A5934="","",INDEX(P_Zone,F5934))</f>
        <v>Central</v>
      </c>
      <c r="I5934" s="41" t="n">
        <f aca="false">IF(A5934="","",IF(D5934="Delivered",IF(B5934&lt;=INDEX(P_Due,F5934),1,0),0))</f>
        <v>1</v>
      </c>
    </row>
    <row r="5935" customFormat="false" ht="15" hidden="false" customHeight="false" outlineLevel="0" collapsed="false">
      <c r="A5935" s="37" t="n">
        <v>1005281</v>
      </c>
      <c r="B5935" s="38" t="n">
        <v>46297</v>
      </c>
      <c r="C5935" s="39" t="n">
        <v>1</v>
      </c>
      <c r="D5935" s="39" t="s">
        <v>26</v>
      </c>
      <c r="E5935" s="39"/>
      <c r="F5935" s="41" t="n">
        <f aca="false">IF(A5935="","",MATCH(A5935,P_ID,1))</f>
        <v>5281</v>
      </c>
      <c r="G5935" s="41" t="str">
        <f aca="false">IF(A5935="","",INDEX(P_Svc,F5935))</f>
        <v>Standard</v>
      </c>
      <c r="H5935" s="41" t="str">
        <f aca="false">IF(A5935="","",INDEX(P_Zone,F5935))</f>
        <v>Central</v>
      </c>
      <c r="I5935" s="41" t="n">
        <f aca="false">IF(A5935="","",IF(D5935="Delivered",IF(B5935&lt;=INDEX(P_Due,F5935),1,0),0))</f>
        <v>1</v>
      </c>
    </row>
    <row r="5936" customFormat="false" ht="15" hidden="false" customHeight="false" outlineLevel="0" collapsed="false">
      <c r="A5936" s="37" t="n">
        <v>1005282</v>
      </c>
      <c r="B5936" s="38" t="n">
        <v>46297</v>
      </c>
      <c r="C5936" s="39" t="n">
        <v>1</v>
      </c>
      <c r="D5936" s="39" t="s">
        <v>26</v>
      </c>
      <c r="E5936" s="39"/>
      <c r="F5936" s="41" t="n">
        <f aca="false">IF(A5936="","",MATCH(A5936,P_ID,1))</f>
        <v>5282</v>
      </c>
      <c r="G5936" s="41" t="str">
        <f aca="false">IF(A5936="","",INDEX(P_Svc,F5936))</f>
        <v>Standard</v>
      </c>
      <c r="H5936" s="41" t="str">
        <f aca="false">IF(A5936="","",INDEX(P_Zone,F5936))</f>
        <v>West</v>
      </c>
      <c r="I5936" s="41" t="n">
        <f aca="false">IF(A5936="","",IF(D5936="Delivered",IF(B5936&lt;=INDEX(P_Due,F5936),1,0),0))</f>
        <v>1</v>
      </c>
    </row>
    <row r="5937" customFormat="false" ht="15" hidden="false" customHeight="false" outlineLevel="0" collapsed="false">
      <c r="A5937" s="37" t="n">
        <v>1005283</v>
      </c>
      <c r="B5937" s="38" t="n">
        <v>46297</v>
      </c>
      <c r="C5937" s="39" t="n">
        <v>1</v>
      </c>
      <c r="D5937" s="39" t="s">
        <v>26</v>
      </c>
      <c r="E5937" s="39"/>
      <c r="F5937" s="41" t="n">
        <f aca="false">IF(A5937="","",MATCH(A5937,P_ID,1))</f>
        <v>5283</v>
      </c>
      <c r="G5937" s="41" t="str">
        <f aca="false">IF(A5937="","",INDEX(P_Svc,F5937))</f>
        <v>Standard</v>
      </c>
      <c r="H5937" s="41" t="str">
        <f aca="false">IF(A5937="","",INDEX(P_Zone,F5937))</f>
        <v>South</v>
      </c>
      <c r="I5937" s="41" t="n">
        <f aca="false">IF(A5937="","",IF(D5937="Delivered",IF(B5937&lt;=INDEX(P_Due,F5937),1,0),0))</f>
        <v>1</v>
      </c>
    </row>
    <row r="5938" customFormat="false" ht="15" hidden="false" customHeight="false" outlineLevel="0" collapsed="false">
      <c r="A5938" s="37" t="n">
        <v>1005284</v>
      </c>
      <c r="B5938" s="38" t="n">
        <v>46297</v>
      </c>
      <c r="C5938" s="39" t="n">
        <v>1</v>
      </c>
      <c r="D5938" s="39" t="s">
        <v>26</v>
      </c>
      <c r="E5938" s="39"/>
      <c r="F5938" s="41" t="n">
        <f aca="false">IF(A5938="","",MATCH(A5938,P_ID,1))</f>
        <v>5284</v>
      </c>
      <c r="G5938" s="41" t="str">
        <f aca="false">IF(A5938="","",INDEX(P_Svc,F5938))</f>
        <v>Economy</v>
      </c>
      <c r="H5938" s="41" t="str">
        <f aca="false">IF(A5938="","",INDEX(P_Zone,F5938))</f>
        <v>South</v>
      </c>
      <c r="I5938" s="41" t="n">
        <f aca="false">IF(A5938="","",IF(D5938="Delivered",IF(B5938&lt;=INDEX(P_Due,F5938),1,0),0))</f>
        <v>1</v>
      </c>
    </row>
    <row r="5939" customFormat="false" ht="15" hidden="false" customHeight="false" outlineLevel="0" collapsed="false">
      <c r="A5939" s="37" t="n">
        <v>1005285</v>
      </c>
      <c r="B5939" s="38" t="n">
        <v>46297</v>
      </c>
      <c r="C5939" s="39" t="n">
        <v>1</v>
      </c>
      <c r="D5939" s="39" t="s">
        <v>26</v>
      </c>
      <c r="E5939" s="39"/>
      <c r="F5939" s="41" t="n">
        <f aca="false">IF(A5939="","",MATCH(A5939,P_ID,1))</f>
        <v>5285</v>
      </c>
      <c r="G5939" s="41" t="str">
        <f aca="false">IF(A5939="","",INDEX(P_Svc,F5939))</f>
        <v>Standard</v>
      </c>
      <c r="H5939" s="41" t="str">
        <f aca="false">IF(A5939="","",INDEX(P_Zone,F5939))</f>
        <v>North</v>
      </c>
      <c r="I5939" s="41" t="n">
        <f aca="false">IF(A5939="","",IF(D5939="Delivered",IF(B5939&lt;=INDEX(P_Due,F5939),1,0),0))</f>
        <v>1</v>
      </c>
    </row>
    <row r="5940" customFormat="false" ht="15" hidden="false" customHeight="false" outlineLevel="0" collapsed="false">
      <c r="A5940" s="37" t="n">
        <v>1005286</v>
      </c>
      <c r="B5940" s="38" t="n">
        <v>46297</v>
      </c>
      <c r="C5940" s="39" t="n">
        <v>1</v>
      </c>
      <c r="D5940" s="39" t="s">
        <v>26</v>
      </c>
      <c r="E5940" s="39"/>
      <c r="F5940" s="41" t="n">
        <f aca="false">IF(A5940="","",MATCH(A5940,P_ID,1))</f>
        <v>5286</v>
      </c>
      <c r="G5940" s="41" t="str">
        <f aca="false">IF(A5940="","",INDEX(P_Svc,F5940))</f>
        <v>Standard</v>
      </c>
      <c r="H5940" s="41" t="str">
        <f aca="false">IF(A5940="","",INDEX(P_Zone,F5940))</f>
        <v>South</v>
      </c>
      <c r="I5940" s="41" t="n">
        <f aca="false">IF(A5940="","",IF(D5940="Delivered",IF(B5940&lt;=INDEX(P_Due,F5940),1,0),0))</f>
        <v>1</v>
      </c>
    </row>
    <row r="5941" customFormat="false" ht="15" hidden="false" customHeight="false" outlineLevel="0" collapsed="false">
      <c r="A5941" s="37" t="n">
        <v>1005287</v>
      </c>
      <c r="B5941" s="38" t="n">
        <v>46297</v>
      </c>
      <c r="C5941" s="39" t="n">
        <v>1</v>
      </c>
      <c r="D5941" s="39" t="s">
        <v>26</v>
      </c>
      <c r="E5941" s="39"/>
      <c r="F5941" s="41" t="n">
        <f aca="false">IF(A5941="","",MATCH(A5941,P_ID,1))</f>
        <v>5287</v>
      </c>
      <c r="G5941" s="41" t="str">
        <f aca="false">IF(A5941="","",INDEX(P_Svc,F5941))</f>
        <v>Standard</v>
      </c>
      <c r="H5941" s="41" t="str">
        <f aca="false">IF(A5941="","",INDEX(P_Zone,F5941))</f>
        <v>South</v>
      </c>
      <c r="I5941" s="41" t="n">
        <f aca="false">IF(A5941="","",IF(D5941="Delivered",IF(B5941&lt;=INDEX(P_Due,F5941),1,0),0))</f>
        <v>1</v>
      </c>
    </row>
    <row r="5942" customFormat="false" ht="15" hidden="false" customHeight="false" outlineLevel="0" collapsed="false">
      <c r="A5942" s="37" t="n">
        <v>1005289</v>
      </c>
      <c r="B5942" s="38" t="n">
        <v>46297</v>
      </c>
      <c r="C5942" s="39" t="n">
        <v>1</v>
      </c>
      <c r="D5942" s="39" t="s">
        <v>26</v>
      </c>
      <c r="E5942" s="39"/>
      <c r="F5942" s="41" t="n">
        <f aca="false">IF(A5942="","",MATCH(A5942,P_ID,1))</f>
        <v>5289</v>
      </c>
      <c r="G5942" s="41" t="str">
        <f aca="false">IF(A5942="","",INDEX(P_Svc,F5942))</f>
        <v>Standard</v>
      </c>
      <c r="H5942" s="41" t="str">
        <f aca="false">IF(A5942="","",INDEX(P_Zone,F5942))</f>
        <v>West</v>
      </c>
      <c r="I5942" s="41" t="n">
        <f aca="false">IF(A5942="","",IF(D5942="Delivered",IF(B5942&lt;=INDEX(P_Due,F5942),1,0),0))</f>
        <v>1</v>
      </c>
    </row>
    <row r="5943" customFormat="false" ht="15" hidden="false" customHeight="false" outlineLevel="0" collapsed="false">
      <c r="A5943" s="37" t="n">
        <v>1005291</v>
      </c>
      <c r="B5943" s="38" t="n">
        <v>46297</v>
      </c>
      <c r="C5943" s="39" t="n">
        <v>1</v>
      </c>
      <c r="D5943" s="39" t="s">
        <v>26</v>
      </c>
      <c r="E5943" s="39"/>
      <c r="F5943" s="41" t="n">
        <f aca="false">IF(A5943="","",MATCH(A5943,P_ID,1))</f>
        <v>5291</v>
      </c>
      <c r="G5943" s="41" t="str">
        <f aca="false">IF(A5943="","",INDEX(P_Svc,F5943))</f>
        <v>Standard</v>
      </c>
      <c r="H5943" s="41" t="str">
        <f aca="false">IF(A5943="","",INDEX(P_Zone,F5943))</f>
        <v>Central</v>
      </c>
      <c r="I5943" s="41" t="n">
        <f aca="false">IF(A5943="","",IF(D5943="Delivered",IF(B5943&lt;=INDEX(P_Due,F5943),1,0),0))</f>
        <v>1</v>
      </c>
    </row>
    <row r="5944" customFormat="false" ht="15" hidden="false" customHeight="false" outlineLevel="0" collapsed="false">
      <c r="A5944" s="37" t="n">
        <v>1005292</v>
      </c>
      <c r="B5944" s="38" t="n">
        <v>46297</v>
      </c>
      <c r="C5944" s="39" t="n">
        <v>1</v>
      </c>
      <c r="D5944" s="39" t="s">
        <v>26</v>
      </c>
      <c r="E5944" s="39"/>
      <c r="F5944" s="41" t="n">
        <f aca="false">IF(A5944="","",MATCH(A5944,P_ID,1))</f>
        <v>5292</v>
      </c>
      <c r="G5944" s="41" t="str">
        <f aca="false">IF(A5944="","",INDEX(P_Svc,F5944))</f>
        <v>Economy</v>
      </c>
      <c r="H5944" s="41" t="str">
        <f aca="false">IF(A5944="","",INDEX(P_Zone,F5944))</f>
        <v>West</v>
      </c>
      <c r="I5944" s="41" t="n">
        <f aca="false">IF(A5944="","",IF(D5944="Delivered",IF(B5944&lt;=INDEX(P_Due,F5944),1,0),0))</f>
        <v>1</v>
      </c>
    </row>
    <row r="5945" customFormat="false" ht="15" hidden="false" customHeight="false" outlineLevel="0" collapsed="false">
      <c r="A5945" s="37" t="n">
        <v>1005293</v>
      </c>
      <c r="B5945" s="38" t="n">
        <v>46297</v>
      </c>
      <c r="C5945" s="39" t="n">
        <v>1</v>
      </c>
      <c r="D5945" s="39" t="s">
        <v>26</v>
      </c>
      <c r="E5945" s="39"/>
      <c r="F5945" s="41" t="n">
        <f aca="false">IF(A5945="","",MATCH(A5945,P_ID,1))</f>
        <v>5293</v>
      </c>
      <c r="G5945" s="41" t="str">
        <f aca="false">IF(A5945="","",INDEX(P_Svc,F5945))</f>
        <v>Standard</v>
      </c>
      <c r="H5945" s="41" t="str">
        <f aca="false">IF(A5945="","",INDEX(P_Zone,F5945))</f>
        <v>East</v>
      </c>
      <c r="I5945" s="41" t="n">
        <f aca="false">IF(A5945="","",IF(D5945="Delivered",IF(B5945&lt;=INDEX(P_Due,F5945),1,0),0))</f>
        <v>1</v>
      </c>
    </row>
    <row r="5946" customFormat="false" ht="15" hidden="false" customHeight="false" outlineLevel="0" collapsed="false">
      <c r="A5946" s="37" t="n">
        <v>1005294</v>
      </c>
      <c r="B5946" s="38" t="n">
        <v>46297</v>
      </c>
      <c r="C5946" s="39" t="n">
        <v>1</v>
      </c>
      <c r="D5946" s="39" t="s">
        <v>26</v>
      </c>
      <c r="E5946" s="39"/>
      <c r="F5946" s="41" t="n">
        <f aca="false">IF(A5946="","",MATCH(A5946,P_ID,1))</f>
        <v>5294</v>
      </c>
      <c r="G5946" s="41" t="str">
        <f aca="false">IF(A5946="","",INDEX(P_Svc,F5946))</f>
        <v>Standard</v>
      </c>
      <c r="H5946" s="41" t="str">
        <f aca="false">IF(A5946="","",INDEX(P_Zone,F5946))</f>
        <v>East</v>
      </c>
      <c r="I5946" s="41" t="n">
        <f aca="false">IF(A5946="","",IF(D5946="Delivered",IF(B5946&lt;=INDEX(P_Due,F5946),1,0),0))</f>
        <v>1</v>
      </c>
    </row>
    <row r="5947" customFormat="false" ht="15" hidden="false" customHeight="false" outlineLevel="0" collapsed="false">
      <c r="A5947" s="37" t="n">
        <v>1005295</v>
      </c>
      <c r="B5947" s="38" t="n">
        <v>46297</v>
      </c>
      <c r="C5947" s="39" t="n">
        <v>1</v>
      </c>
      <c r="D5947" s="39" t="s">
        <v>26</v>
      </c>
      <c r="E5947" s="39"/>
      <c r="F5947" s="41" t="n">
        <f aca="false">IF(A5947="","",MATCH(A5947,P_ID,1))</f>
        <v>5295</v>
      </c>
      <c r="G5947" s="41" t="str">
        <f aca="false">IF(A5947="","",INDEX(P_Svc,F5947))</f>
        <v>Standard</v>
      </c>
      <c r="H5947" s="41" t="str">
        <f aca="false">IF(A5947="","",INDEX(P_Zone,F5947))</f>
        <v>Central</v>
      </c>
      <c r="I5947" s="41" t="n">
        <f aca="false">IF(A5947="","",IF(D5947="Delivered",IF(B5947&lt;=INDEX(P_Due,F5947),1,0),0))</f>
        <v>1</v>
      </c>
    </row>
    <row r="5948" customFormat="false" ht="15" hidden="false" customHeight="false" outlineLevel="0" collapsed="false">
      <c r="A5948" s="37" t="n">
        <v>1005297</v>
      </c>
      <c r="B5948" s="38" t="n">
        <v>46297</v>
      </c>
      <c r="C5948" s="39" t="n">
        <v>1</v>
      </c>
      <c r="D5948" s="39" t="s">
        <v>26</v>
      </c>
      <c r="E5948" s="39"/>
      <c r="F5948" s="41" t="n">
        <f aca="false">IF(A5948="","",MATCH(A5948,P_ID,1))</f>
        <v>5297</v>
      </c>
      <c r="G5948" s="41" t="str">
        <f aca="false">IF(A5948="","",INDEX(P_Svc,F5948))</f>
        <v>Standard</v>
      </c>
      <c r="H5948" s="41" t="str">
        <f aca="false">IF(A5948="","",INDEX(P_Zone,F5948))</f>
        <v>Central</v>
      </c>
      <c r="I5948" s="41" t="n">
        <f aca="false">IF(A5948="","",IF(D5948="Delivered",IF(B5948&lt;=INDEX(P_Due,F5948),1,0),0))</f>
        <v>1</v>
      </c>
    </row>
    <row r="5949" customFormat="false" ht="15" hidden="false" customHeight="false" outlineLevel="0" collapsed="false">
      <c r="A5949" s="37" t="n">
        <v>1005298</v>
      </c>
      <c r="B5949" s="38" t="n">
        <v>46297</v>
      </c>
      <c r="C5949" s="39" t="n">
        <v>1</v>
      </c>
      <c r="D5949" s="39" t="s">
        <v>26</v>
      </c>
      <c r="E5949" s="39"/>
      <c r="F5949" s="41" t="n">
        <f aca="false">IF(A5949="","",MATCH(A5949,P_ID,1))</f>
        <v>5298</v>
      </c>
      <c r="G5949" s="41" t="str">
        <f aca="false">IF(A5949="","",INDEX(P_Svc,F5949))</f>
        <v>Economy</v>
      </c>
      <c r="H5949" s="41" t="str">
        <f aca="false">IF(A5949="","",INDEX(P_Zone,F5949))</f>
        <v>North</v>
      </c>
      <c r="I5949" s="41" t="n">
        <f aca="false">IF(A5949="","",IF(D5949="Delivered",IF(B5949&lt;=INDEX(P_Due,F5949),1,0),0))</f>
        <v>1</v>
      </c>
    </row>
    <row r="5950" customFormat="false" ht="15" hidden="false" customHeight="false" outlineLevel="0" collapsed="false">
      <c r="A5950" s="37" t="n">
        <v>1005299</v>
      </c>
      <c r="B5950" s="38" t="n">
        <v>46297</v>
      </c>
      <c r="C5950" s="39" t="n">
        <v>1</v>
      </c>
      <c r="D5950" s="39" t="s">
        <v>26</v>
      </c>
      <c r="E5950" s="39"/>
      <c r="F5950" s="41" t="n">
        <f aca="false">IF(A5950="","",MATCH(A5950,P_ID,1))</f>
        <v>5299</v>
      </c>
      <c r="G5950" s="41" t="str">
        <f aca="false">IF(A5950="","",INDEX(P_Svc,F5950))</f>
        <v>Economy</v>
      </c>
      <c r="H5950" s="41" t="str">
        <f aca="false">IF(A5950="","",INDEX(P_Zone,F5950))</f>
        <v>North</v>
      </c>
      <c r="I5950" s="41" t="n">
        <f aca="false">IF(A5950="","",IF(D5950="Delivered",IF(B5950&lt;=INDEX(P_Due,F5950),1,0),0))</f>
        <v>1</v>
      </c>
    </row>
    <row r="5951" customFormat="false" ht="15" hidden="false" customHeight="false" outlineLevel="0" collapsed="false">
      <c r="A5951" s="37" t="n">
        <v>1005300</v>
      </c>
      <c r="B5951" s="38" t="n">
        <v>46297</v>
      </c>
      <c r="C5951" s="39" t="n">
        <v>1</v>
      </c>
      <c r="D5951" s="39" t="s">
        <v>26</v>
      </c>
      <c r="E5951" s="39"/>
      <c r="F5951" s="41" t="n">
        <f aca="false">IF(A5951="","",MATCH(A5951,P_ID,1))</f>
        <v>5300</v>
      </c>
      <c r="G5951" s="41" t="str">
        <f aca="false">IF(A5951="","",INDEX(P_Svc,F5951))</f>
        <v>Standard</v>
      </c>
      <c r="H5951" s="41" t="str">
        <f aca="false">IF(A5951="","",INDEX(P_Zone,F5951))</f>
        <v>North</v>
      </c>
      <c r="I5951" s="41" t="n">
        <f aca="false">IF(A5951="","",IF(D5951="Delivered",IF(B5951&lt;=INDEX(P_Due,F5951),1,0),0))</f>
        <v>1</v>
      </c>
    </row>
    <row r="5952" customFormat="false" ht="15" hidden="false" customHeight="false" outlineLevel="0" collapsed="false">
      <c r="A5952" s="37" t="n">
        <v>1005301</v>
      </c>
      <c r="B5952" s="38" t="n">
        <v>46297</v>
      </c>
      <c r="C5952" s="39" t="n">
        <v>1</v>
      </c>
      <c r="D5952" s="39" t="s">
        <v>26</v>
      </c>
      <c r="E5952" s="39"/>
      <c r="F5952" s="41" t="n">
        <f aca="false">IF(A5952="","",MATCH(A5952,P_ID,1))</f>
        <v>5301</v>
      </c>
      <c r="G5952" s="41" t="str">
        <f aca="false">IF(A5952="","",INDEX(P_Svc,F5952))</f>
        <v>Standard</v>
      </c>
      <c r="H5952" s="41" t="str">
        <f aca="false">IF(A5952="","",INDEX(P_Zone,F5952))</f>
        <v>Central</v>
      </c>
      <c r="I5952" s="41" t="n">
        <f aca="false">IF(A5952="","",IF(D5952="Delivered",IF(B5952&lt;=INDEX(P_Due,F5952),1,0),0))</f>
        <v>1</v>
      </c>
    </row>
    <row r="5953" customFormat="false" ht="15" hidden="false" customHeight="false" outlineLevel="0" collapsed="false">
      <c r="A5953" s="37" t="n">
        <v>1005303</v>
      </c>
      <c r="B5953" s="38" t="n">
        <v>46297</v>
      </c>
      <c r="C5953" s="39" t="n">
        <v>1</v>
      </c>
      <c r="D5953" s="39" t="s">
        <v>26</v>
      </c>
      <c r="E5953" s="39"/>
      <c r="F5953" s="41" t="n">
        <f aca="false">IF(A5953="","",MATCH(A5953,P_ID,1))</f>
        <v>5303</v>
      </c>
      <c r="G5953" s="41" t="str">
        <f aca="false">IF(A5953="","",INDEX(P_Svc,F5953))</f>
        <v>Economy</v>
      </c>
      <c r="H5953" s="41" t="str">
        <f aca="false">IF(A5953="","",INDEX(P_Zone,F5953))</f>
        <v>West</v>
      </c>
      <c r="I5953" s="41" t="n">
        <f aca="false">IF(A5953="","",IF(D5953="Delivered",IF(B5953&lt;=INDEX(P_Due,F5953),1,0),0))</f>
        <v>1</v>
      </c>
    </row>
    <row r="5954" customFormat="false" ht="15" hidden="false" customHeight="false" outlineLevel="0" collapsed="false">
      <c r="A5954" s="37" t="n">
        <v>1005304</v>
      </c>
      <c r="B5954" s="38" t="n">
        <v>46297</v>
      </c>
      <c r="C5954" s="39" t="n">
        <v>1</v>
      </c>
      <c r="D5954" s="39" t="s">
        <v>26</v>
      </c>
      <c r="E5954" s="39"/>
      <c r="F5954" s="41" t="n">
        <f aca="false">IF(A5954="","",MATCH(A5954,P_ID,1))</f>
        <v>5304</v>
      </c>
      <c r="G5954" s="41" t="str">
        <f aca="false">IF(A5954="","",INDEX(P_Svc,F5954))</f>
        <v>Economy</v>
      </c>
      <c r="H5954" s="41" t="str">
        <f aca="false">IF(A5954="","",INDEX(P_Zone,F5954))</f>
        <v>North</v>
      </c>
      <c r="I5954" s="41" t="n">
        <f aca="false">IF(A5954="","",IF(D5954="Delivered",IF(B5954&lt;=INDEX(P_Due,F5954),1,0),0))</f>
        <v>1</v>
      </c>
    </row>
    <row r="5955" customFormat="false" ht="15" hidden="false" customHeight="false" outlineLevel="0" collapsed="false">
      <c r="A5955" s="37" t="n">
        <v>1005305</v>
      </c>
      <c r="B5955" s="38" t="n">
        <v>46297</v>
      </c>
      <c r="C5955" s="39" t="n">
        <v>1</v>
      </c>
      <c r="D5955" s="39" t="s">
        <v>26</v>
      </c>
      <c r="E5955" s="39"/>
      <c r="F5955" s="41" t="n">
        <f aca="false">IF(A5955="","",MATCH(A5955,P_ID,1))</f>
        <v>5305</v>
      </c>
      <c r="G5955" s="41" t="str">
        <f aca="false">IF(A5955="","",INDEX(P_Svc,F5955))</f>
        <v>Economy</v>
      </c>
      <c r="H5955" s="41" t="str">
        <f aca="false">IF(A5955="","",INDEX(P_Zone,F5955))</f>
        <v>South</v>
      </c>
      <c r="I5955" s="41" t="n">
        <f aca="false">IF(A5955="","",IF(D5955="Delivered",IF(B5955&lt;=INDEX(P_Due,F5955),1,0),0))</f>
        <v>1</v>
      </c>
    </row>
    <row r="5956" customFormat="false" ht="15" hidden="false" customHeight="false" outlineLevel="0" collapsed="false">
      <c r="A5956" s="37" t="n">
        <v>1005306</v>
      </c>
      <c r="B5956" s="38" t="n">
        <v>46297</v>
      </c>
      <c r="C5956" s="39" t="n">
        <v>1</v>
      </c>
      <c r="D5956" s="39" t="s">
        <v>79</v>
      </c>
      <c r="E5956" s="39" t="s">
        <v>32</v>
      </c>
      <c r="F5956" s="41" t="n">
        <f aca="false">IF(A5956="","",MATCH(A5956,P_ID,1))</f>
        <v>5306</v>
      </c>
      <c r="G5956" s="41" t="str">
        <f aca="false">IF(A5956="","",INDEX(P_Svc,F5956))</f>
        <v>Standard</v>
      </c>
      <c r="H5956" s="41" t="str">
        <f aca="false">IF(A5956="","",INDEX(P_Zone,F5956))</f>
        <v>West</v>
      </c>
      <c r="I5956" s="41" t="n">
        <f aca="false">IF(A5956="","",IF(D5956="Delivered",IF(B5956&lt;=INDEX(P_Due,F5956),1,0),0))</f>
        <v>0</v>
      </c>
    </row>
    <row r="5957" customFormat="false" ht="15" hidden="false" customHeight="false" outlineLevel="0" collapsed="false">
      <c r="A5957" s="37" t="n">
        <v>1005308</v>
      </c>
      <c r="B5957" s="38" t="n">
        <v>46297</v>
      </c>
      <c r="C5957" s="39" t="n">
        <v>1</v>
      </c>
      <c r="D5957" s="39" t="s">
        <v>26</v>
      </c>
      <c r="E5957" s="39"/>
      <c r="F5957" s="41" t="n">
        <f aca="false">IF(A5957="","",MATCH(A5957,P_ID,1))</f>
        <v>5308</v>
      </c>
      <c r="G5957" s="41" t="str">
        <f aca="false">IF(A5957="","",INDEX(P_Svc,F5957))</f>
        <v>Standard</v>
      </c>
      <c r="H5957" s="41" t="str">
        <f aca="false">IF(A5957="","",INDEX(P_Zone,F5957))</f>
        <v>East</v>
      </c>
      <c r="I5957" s="41" t="n">
        <f aca="false">IF(A5957="","",IF(D5957="Delivered",IF(B5957&lt;=INDEX(P_Due,F5957),1,0),0))</f>
        <v>1</v>
      </c>
    </row>
    <row r="5958" customFormat="false" ht="15" hidden="false" customHeight="false" outlineLevel="0" collapsed="false">
      <c r="A5958" s="37" t="n">
        <v>1005309</v>
      </c>
      <c r="B5958" s="38" t="n">
        <v>46297</v>
      </c>
      <c r="C5958" s="39" t="n">
        <v>1</v>
      </c>
      <c r="D5958" s="39" t="s">
        <v>26</v>
      </c>
      <c r="E5958" s="39"/>
      <c r="F5958" s="41" t="n">
        <f aca="false">IF(A5958="","",MATCH(A5958,P_ID,1))</f>
        <v>5309</v>
      </c>
      <c r="G5958" s="41" t="str">
        <f aca="false">IF(A5958="","",INDEX(P_Svc,F5958))</f>
        <v>Standard</v>
      </c>
      <c r="H5958" s="41" t="str">
        <f aca="false">IF(A5958="","",INDEX(P_Zone,F5958))</f>
        <v>East</v>
      </c>
      <c r="I5958" s="41" t="n">
        <f aca="false">IF(A5958="","",IF(D5958="Delivered",IF(B5958&lt;=INDEX(P_Due,F5958),1,0),0))</f>
        <v>1</v>
      </c>
    </row>
    <row r="5959" customFormat="false" ht="15" hidden="false" customHeight="false" outlineLevel="0" collapsed="false">
      <c r="A5959" s="37" t="n">
        <v>1005311</v>
      </c>
      <c r="B5959" s="38" t="n">
        <v>46297</v>
      </c>
      <c r="C5959" s="39" t="n">
        <v>0</v>
      </c>
      <c r="D5959" s="39" t="s">
        <v>80</v>
      </c>
      <c r="E5959" s="39" t="s">
        <v>40</v>
      </c>
      <c r="F5959" s="41" t="n">
        <f aca="false">IF(A5959="","",MATCH(A5959,P_ID,1))</f>
        <v>5311</v>
      </c>
      <c r="G5959" s="41" t="str">
        <f aca="false">IF(A5959="","",INDEX(P_Svc,F5959))</f>
        <v>Economy</v>
      </c>
      <c r="H5959" s="41" t="str">
        <f aca="false">IF(A5959="","",INDEX(P_Zone,F5959))</f>
        <v>North</v>
      </c>
      <c r="I5959" s="41" t="n">
        <f aca="false">IF(A5959="","",IF(D5959="Delivered",IF(B5959&lt;=INDEX(P_Due,F5959),1,0),0))</f>
        <v>0</v>
      </c>
    </row>
    <row r="5960" customFormat="false" ht="15" hidden="false" customHeight="false" outlineLevel="0" collapsed="false">
      <c r="A5960" s="37" t="n">
        <v>1005312</v>
      </c>
      <c r="B5960" s="38" t="n">
        <v>46297</v>
      </c>
      <c r="C5960" s="39" t="n">
        <v>1</v>
      </c>
      <c r="D5960" s="39" t="s">
        <v>26</v>
      </c>
      <c r="E5960" s="39"/>
      <c r="F5960" s="41" t="n">
        <f aca="false">IF(A5960="","",MATCH(A5960,P_ID,1))</f>
        <v>5312</v>
      </c>
      <c r="G5960" s="41" t="str">
        <f aca="false">IF(A5960="","",INDEX(P_Svc,F5960))</f>
        <v>Standard</v>
      </c>
      <c r="H5960" s="41" t="str">
        <f aca="false">IF(A5960="","",INDEX(P_Zone,F5960))</f>
        <v>West</v>
      </c>
      <c r="I5960" s="41" t="n">
        <f aca="false">IF(A5960="","",IF(D5960="Delivered",IF(B5960&lt;=INDEX(P_Due,F5960),1,0),0))</f>
        <v>1</v>
      </c>
    </row>
    <row r="5961" customFormat="false" ht="15" hidden="false" customHeight="false" outlineLevel="0" collapsed="false">
      <c r="A5961" s="37" t="n">
        <v>1005313</v>
      </c>
      <c r="B5961" s="38" t="n">
        <v>46297</v>
      </c>
      <c r="C5961" s="39" t="n">
        <v>1</v>
      </c>
      <c r="D5961" s="39" t="s">
        <v>26</v>
      </c>
      <c r="E5961" s="39"/>
      <c r="F5961" s="41" t="n">
        <f aca="false">IF(A5961="","",MATCH(A5961,P_ID,1))</f>
        <v>5313</v>
      </c>
      <c r="G5961" s="41" t="str">
        <f aca="false">IF(A5961="","",INDEX(P_Svc,F5961))</f>
        <v>Standard</v>
      </c>
      <c r="H5961" s="41" t="str">
        <f aca="false">IF(A5961="","",INDEX(P_Zone,F5961))</f>
        <v>South</v>
      </c>
      <c r="I5961" s="41" t="n">
        <f aca="false">IF(A5961="","",IF(D5961="Delivered",IF(B5961&lt;=INDEX(P_Due,F5961),1,0),0))</f>
        <v>1</v>
      </c>
    </row>
    <row r="5962" customFormat="false" ht="15" hidden="false" customHeight="false" outlineLevel="0" collapsed="false">
      <c r="A5962" s="37" t="n">
        <v>1005314</v>
      </c>
      <c r="B5962" s="38" t="n">
        <v>46297</v>
      </c>
      <c r="C5962" s="39" t="n">
        <v>0</v>
      </c>
      <c r="D5962" s="39" t="s">
        <v>80</v>
      </c>
      <c r="E5962" s="39" t="s">
        <v>40</v>
      </c>
      <c r="F5962" s="41" t="n">
        <f aca="false">IF(A5962="","",MATCH(A5962,P_ID,1))</f>
        <v>5314</v>
      </c>
      <c r="G5962" s="41" t="str">
        <f aca="false">IF(A5962="","",INDEX(P_Svc,F5962))</f>
        <v>Economy</v>
      </c>
      <c r="H5962" s="41" t="str">
        <f aca="false">IF(A5962="","",INDEX(P_Zone,F5962))</f>
        <v>North</v>
      </c>
      <c r="I5962" s="41" t="n">
        <f aca="false">IF(A5962="","",IF(D5962="Delivered",IF(B5962&lt;=INDEX(P_Due,F5962),1,0),0))</f>
        <v>0</v>
      </c>
    </row>
    <row r="5963" customFormat="false" ht="15" hidden="false" customHeight="false" outlineLevel="0" collapsed="false">
      <c r="A5963" s="37" t="n">
        <v>1005315</v>
      </c>
      <c r="B5963" s="38" t="n">
        <v>46297</v>
      </c>
      <c r="C5963" s="39" t="n">
        <v>1</v>
      </c>
      <c r="D5963" s="39" t="s">
        <v>26</v>
      </c>
      <c r="E5963" s="39"/>
      <c r="F5963" s="41" t="n">
        <f aca="false">IF(A5963="","",MATCH(A5963,P_ID,1))</f>
        <v>5315</v>
      </c>
      <c r="G5963" s="41" t="str">
        <f aca="false">IF(A5963="","",INDEX(P_Svc,F5963))</f>
        <v>Standard</v>
      </c>
      <c r="H5963" s="41" t="str">
        <f aca="false">IF(A5963="","",INDEX(P_Zone,F5963))</f>
        <v>West</v>
      </c>
      <c r="I5963" s="41" t="n">
        <f aca="false">IF(A5963="","",IF(D5963="Delivered",IF(B5963&lt;=INDEX(P_Due,F5963),1,0),0))</f>
        <v>1</v>
      </c>
    </row>
    <row r="5964" customFormat="false" ht="15" hidden="false" customHeight="false" outlineLevel="0" collapsed="false">
      <c r="A5964" s="37" t="n">
        <v>1005316</v>
      </c>
      <c r="B5964" s="38" t="n">
        <v>46297</v>
      </c>
      <c r="C5964" s="39" t="n">
        <v>1</v>
      </c>
      <c r="D5964" s="39" t="s">
        <v>26</v>
      </c>
      <c r="E5964" s="39"/>
      <c r="F5964" s="41" t="n">
        <f aca="false">IF(A5964="","",MATCH(A5964,P_ID,1))</f>
        <v>5316</v>
      </c>
      <c r="G5964" s="41" t="str">
        <f aca="false">IF(A5964="","",INDEX(P_Svc,F5964))</f>
        <v>Standard</v>
      </c>
      <c r="H5964" s="41" t="str">
        <f aca="false">IF(A5964="","",INDEX(P_Zone,F5964))</f>
        <v>Central</v>
      </c>
      <c r="I5964" s="41" t="n">
        <f aca="false">IF(A5964="","",IF(D5964="Delivered",IF(B5964&lt;=INDEX(P_Due,F5964),1,0),0))</f>
        <v>1</v>
      </c>
    </row>
    <row r="5965" customFormat="false" ht="15" hidden="false" customHeight="false" outlineLevel="0" collapsed="false">
      <c r="A5965" s="37" t="n">
        <v>1005317</v>
      </c>
      <c r="B5965" s="38" t="n">
        <v>46297</v>
      </c>
      <c r="C5965" s="39" t="n">
        <v>1</v>
      </c>
      <c r="D5965" s="39" t="s">
        <v>26</v>
      </c>
      <c r="E5965" s="39"/>
      <c r="F5965" s="41" t="n">
        <f aca="false">IF(A5965="","",MATCH(A5965,P_ID,1))</f>
        <v>5317</v>
      </c>
      <c r="G5965" s="41" t="str">
        <f aca="false">IF(A5965="","",INDEX(P_Svc,F5965))</f>
        <v>Standard</v>
      </c>
      <c r="H5965" s="41" t="str">
        <f aca="false">IF(A5965="","",INDEX(P_Zone,F5965))</f>
        <v>Central</v>
      </c>
      <c r="I5965" s="41" t="n">
        <f aca="false">IF(A5965="","",IF(D5965="Delivered",IF(B5965&lt;=INDEX(P_Due,F5965),1,0),0))</f>
        <v>1</v>
      </c>
    </row>
    <row r="5966" customFormat="false" ht="15" hidden="false" customHeight="false" outlineLevel="0" collapsed="false">
      <c r="A5966" s="37" t="n">
        <v>1005318</v>
      </c>
      <c r="B5966" s="38" t="n">
        <v>46297</v>
      </c>
      <c r="C5966" s="39" t="n">
        <v>1</v>
      </c>
      <c r="D5966" s="39" t="s">
        <v>26</v>
      </c>
      <c r="E5966" s="39"/>
      <c r="F5966" s="41" t="n">
        <f aca="false">IF(A5966="","",MATCH(A5966,P_ID,1))</f>
        <v>5318</v>
      </c>
      <c r="G5966" s="41" t="str">
        <f aca="false">IF(A5966="","",INDEX(P_Svc,F5966))</f>
        <v>Standard</v>
      </c>
      <c r="H5966" s="41" t="str">
        <f aca="false">IF(A5966="","",INDEX(P_Zone,F5966))</f>
        <v>North</v>
      </c>
      <c r="I5966" s="41" t="n">
        <f aca="false">IF(A5966="","",IF(D5966="Delivered",IF(B5966&lt;=INDEX(P_Due,F5966),1,0),0))</f>
        <v>1</v>
      </c>
    </row>
    <row r="5967" customFormat="false" ht="15" hidden="false" customHeight="false" outlineLevel="0" collapsed="false">
      <c r="A5967" s="37" t="n">
        <v>1005319</v>
      </c>
      <c r="B5967" s="38" t="n">
        <v>46297</v>
      </c>
      <c r="C5967" s="39" t="n">
        <v>1</v>
      </c>
      <c r="D5967" s="39" t="s">
        <v>26</v>
      </c>
      <c r="E5967" s="39"/>
      <c r="F5967" s="41" t="n">
        <f aca="false">IF(A5967="","",MATCH(A5967,P_ID,1))</f>
        <v>5319</v>
      </c>
      <c r="G5967" s="41" t="str">
        <f aca="false">IF(A5967="","",INDEX(P_Svc,F5967))</f>
        <v>Standard</v>
      </c>
      <c r="H5967" s="41" t="str">
        <f aca="false">IF(A5967="","",INDEX(P_Zone,F5967))</f>
        <v>West</v>
      </c>
      <c r="I5967" s="41" t="n">
        <f aca="false">IF(A5967="","",IF(D5967="Delivered",IF(B5967&lt;=INDEX(P_Due,F5967),1,0),0))</f>
        <v>1</v>
      </c>
    </row>
    <row r="5968" customFormat="false" ht="15" hidden="false" customHeight="false" outlineLevel="0" collapsed="false">
      <c r="A5968" s="37" t="n">
        <v>1005320</v>
      </c>
      <c r="B5968" s="38" t="n">
        <v>46297</v>
      </c>
      <c r="C5968" s="39" t="n">
        <v>1</v>
      </c>
      <c r="D5968" s="39" t="s">
        <v>26</v>
      </c>
      <c r="E5968" s="39"/>
      <c r="F5968" s="41" t="n">
        <f aca="false">IF(A5968="","",MATCH(A5968,P_ID,1))</f>
        <v>5320</v>
      </c>
      <c r="G5968" s="41" t="str">
        <f aca="false">IF(A5968="","",INDEX(P_Svc,F5968))</f>
        <v>Standard</v>
      </c>
      <c r="H5968" s="41" t="str">
        <f aca="false">IF(A5968="","",INDEX(P_Zone,F5968))</f>
        <v>West</v>
      </c>
      <c r="I5968" s="41" t="n">
        <f aca="false">IF(A5968="","",IF(D5968="Delivered",IF(B5968&lt;=INDEX(P_Due,F5968),1,0),0))</f>
        <v>1</v>
      </c>
    </row>
    <row r="5969" customFormat="false" ht="15" hidden="false" customHeight="false" outlineLevel="0" collapsed="false">
      <c r="A5969" s="37" t="n">
        <v>1005321</v>
      </c>
      <c r="B5969" s="38" t="n">
        <v>46297</v>
      </c>
      <c r="C5969" s="39" t="n">
        <v>1</v>
      </c>
      <c r="D5969" s="39" t="s">
        <v>26</v>
      </c>
      <c r="E5969" s="39"/>
      <c r="F5969" s="41" t="n">
        <f aca="false">IF(A5969="","",MATCH(A5969,P_ID,1))</f>
        <v>5321</v>
      </c>
      <c r="G5969" s="41" t="str">
        <f aca="false">IF(A5969="","",INDEX(P_Svc,F5969))</f>
        <v>Standard</v>
      </c>
      <c r="H5969" s="41" t="str">
        <f aca="false">IF(A5969="","",INDEX(P_Zone,F5969))</f>
        <v>East</v>
      </c>
      <c r="I5969" s="41" t="n">
        <f aca="false">IF(A5969="","",IF(D5969="Delivered",IF(B5969&lt;=INDEX(P_Due,F5969),1,0),0))</f>
        <v>1</v>
      </c>
    </row>
    <row r="5970" customFormat="false" ht="15" hidden="false" customHeight="false" outlineLevel="0" collapsed="false">
      <c r="A5970" s="37" t="n">
        <v>1005322</v>
      </c>
      <c r="B5970" s="38" t="n">
        <v>46297</v>
      </c>
      <c r="C5970" s="39" t="n">
        <v>1</v>
      </c>
      <c r="D5970" s="39" t="s">
        <v>26</v>
      </c>
      <c r="E5970" s="39"/>
      <c r="F5970" s="41" t="n">
        <f aca="false">IF(A5970="","",MATCH(A5970,P_ID,1))</f>
        <v>5322</v>
      </c>
      <c r="G5970" s="41" t="str">
        <f aca="false">IF(A5970="","",INDEX(P_Svc,F5970))</f>
        <v>Standard</v>
      </c>
      <c r="H5970" s="41" t="str">
        <f aca="false">IF(A5970="","",INDEX(P_Zone,F5970))</f>
        <v>Central</v>
      </c>
      <c r="I5970" s="41" t="n">
        <f aca="false">IF(A5970="","",IF(D5970="Delivered",IF(B5970&lt;=INDEX(P_Due,F5970),1,0),0))</f>
        <v>1</v>
      </c>
    </row>
    <row r="5971" customFormat="false" ht="15" hidden="false" customHeight="false" outlineLevel="0" collapsed="false">
      <c r="A5971" s="37" t="n">
        <v>1005325</v>
      </c>
      <c r="B5971" s="38" t="n">
        <v>46297</v>
      </c>
      <c r="C5971" s="39" t="n">
        <v>1</v>
      </c>
      <c r="D5971" s="39" t="s">
        <v>26</v>
      </c>
      <c r="E5971" s="39"/>
      <c r="F5971" s="41" t="n">
        <f aca="false">IF(A5971="","",MATCH(A5971,P_ID,1))</f>
        <v>5325</v>
      </c>
      <c r="G5971" s="41" t="str">
        <f aca="false">IF(A5971="","",INDEX(P_Svc,F5971))</f>
        <v>Standard</v>
      </c>
      <c r="H5971" s="41" t="str">
        <f aca="false">IF(A5971="","",INDEX(P_Zone,F5971))</f>
        <v>West</v>
      </c>
      <c r="I5971" s="41" t="n">
        <f aca="false">IF(A5971="","",IF(D5971="Delivered",IF(B5971&lt;=INDEX(P_Due,F5971),1,0),0))</f>
        <v>1</v>
      </c>
    </row>
    <row r="5972" customFormat="false" ht="15" hidden="false" customHeight="false" outlineLevel="0" collapsed="false">
      <c r="A5972" s="37" t="n">
        <v>1005327</v>
      </c>
      <c r="B5972" s="38" t="n">
        <v>46297</v>
      </c>
      <c r="C5972" s="39" t="n">
        <v>1</v>
      </c>
      <c r="D5972" s="39" t="s">
        <v>26</v>
      </c>
      <c r="E5972" s="39"/>
      <c r="F5972" s="41" t="n">
        <f aca="false">IF(A5972="","",MATCH(A5972,P_ID,1))</f>
        <v>5327</v>
      </c>
      <c r="G5972" s="41" t="str">
        <f aca="false">IF(A5972="","",INDEX(P_Svc,F5972))</f>
        <v>Standard</v>
      </c>
      <c r="H5972" s="41" t="str">
        <f aca="false">IF(A5972="","",INDEX(P_Zone,F5972))</f>
        <v>North</v>
      </c>
      <c r="I5972" s="41" t="n">
        <f aca="false">IF(A5972="","",IF(D5972="Delivered",IF(B5972&lt;=INDEX(P_Due,F5972),1,0),0))</f>
        <v>1</v>
      </c>
    </row>
    <row r="5973" customFormat="false" ht="15" hidden="false" customHeight="false" outlineLevel="0" collapsed="false">
      <c r="A5973" s="37" t="n">
        <v>1005328</v>
      </c>
      <c r="B5973" s="38" t="n">
        <v>46297</v>
      </c>
      <c r="C5973" s="39" t="n">
        <v>1</v>
      </c>
      <c r="D5973" s="39" t="s">
        <v>26</v>
      </c>
      <c r="E5973" s="39"/>
      <c r="F5973" s="41" t="n">
        <f aca="false">IF(A5973="","",MATCH(A5973,P_ID,1))</f>
        <v>5328</v>
      </c>
      <c r="G5973" s="41" t="str">
        <f aca="false">IF(A5973="","",INDEX(P_Svc,F5973))</f>
        <v>Standard</v>
      </c>
      <c r="H5973" s="41" t="str">
        <f aca="false">IF(A5973="","",INDEX(P_Zone,F5973))</f>
        <v>North</v>
      </c>
      <c r="I5973" s="41" t="n">
        <f aca="false">IF(A5973="","",IF(D5973="Delivered",IF(B5973&lt;=INDEX(P_Due,F5973),1,0),0))</f>
        <v>1</v>
      </c>
    </row>
    <row r="5974" customFormat="false" ht="15" hidden="false" customHeight="false" outlineLevel="0" collapsed="false">
      <c r="A5974" s="37" t="n">
        <v>1005330</v>
      </c>
      <c r="B5974" s="38" t="n">
        <v>46297</v>
      </c>
      <c r="C5974" s="39" t="n">
        <v>1</v>
      </c>
      <c r="D5974" s="39" t="s">
        <v>26</v>
      </c>
      <c r="E5974" s="39"/>
      <c r="F5974" s="41" t="n">
        <f aca="false">IF(A5974="","",MATCH(A5974,P_ID,1))</f>
        <v>5330</v>
      </c>
      <c r="G5974" s="41" t="str">
        <f aca="false">IF(A5974="","",INDEX(P_Svc,F5974))</f>
        <v>Standard</v>
      </c>
      <c r="H5974" s="41" t="str">
        <f aca="false">IF(A5974="","",INDEX(P_Zone,F5974))</f>
        <v>North</v>
      </c>
      <c r="I5974" s="41" t="n">
        <f aca="false">IF(A5974="","",IF(D5974="Delivered",IF(B5974&lt;=INDEX(P_Due,F5974),1,0),0))</f>
        <v>1</v>
      </c>
    </row>
    <row r="5975" customFormat="false" ht="15" hidden="false" customHeight="false" outlineLevel="0" collapsed="false">
      <c r="A5975" s="37" t="n">
        <v>1005331</v>
      </c>
      <c r="B5975" s="38" t="n">
        <v>46297</v>
      </c>
      <c r="C5975" s="39" t="n">
        <v>1</v>
      </c>
      <c r="D5975" s="39" t="s">
        <v>26</v>
      </c>
      <c r="E5975" s="39"/>
      <c r="F5975" s="41" t="n">
        <f aca="false">IF(A5975="","",MATCH(A5975,P_ID,1))</f>
        <v>5331</v>
      </c>
      <c r="G5975" s="41" t="str">
        <f aca="false">IF(A5975="","",INDEX(P_Svc,F5975))</f>
        <v>Express</v>
      </c>
      <c r="H5975" s="41" t="str">
        <f aca="false">IF(A5975="","",INDEX(P_Zone,F5975))</f>
        <v>South</v>
      </c>
      <c r="I5975" s="41" t="n">
        <f aca="false">IF(A5975="","",IF(D5975="Delivered",IF(B5975&lt;=INDEX(P_Due,F5975),1,0),0))</f>
        <v>1</v>
      </c>
    </row>
    <row r="5976" customFormat="false" ht="15" hidden="false" customHeight="false" outlineLevel="0" collapsed="false">
      <c r="A5976" s="37" t="n">
        <v>1005332</v>
      </c>
      <c r="B5976" s="38" t="n">
        <v>46297</v>
      </c>
      <c r="C5976" s="39" t="n">
        <v>1</v>
      </c>
      <c r="D5976" s="39" t="s">
        <v>26</v>
      </c>
      <c r="E5976" s="39"/>
      <c r="F5976" s="41" t="n">
        <f aca="false">IF(A5976="","",MATCH(A5976,P_ID,1))</f>
        <v>5332</v>
      </c>
      <c r="G5976" s="41" t="str">
        <f aca="false">IF(A5976="","",INDEX(P_Svc,F5976))</f>
        <v>Standard</v>
      </c>
      <c r="H5976" s="41" t="str">
        <f aca="false">IF(A5976="","",INDEX(P_Zone,F5976))</f>
        <v>Central</v>
      </c>
      <c r="I5976" s="41" t="n">
        <f aca="false">IF(A5976="","",IF(D5976="Delivered",IF(B5976&lt;=INDEX(P_Due,F5976),1,0),0))</f>
        <v>1</v>
      </c>
    </row>
    <row r="5977" customFormat="false" ht="15" hidden="false" customHeight="false" outlineLevel="0" collapsed="false">
      <c r="A5977" s="37" t="n">
        <v>1005334</v>
      </c>
      <c r="B5977" s="38" t="n">
        <v>46297</v>
      </c>
      <c r="C5977" s="39" t="n">
        <v>1</v>
      </c>
      <c r="D5977" s="39" t="s">
        <v>26</v>
      </c>
      <c r="E5977" s="39"/>
      <c r="F5977" s="41" t="n">
        <f aca="false">IF(A5977="","",MATCH(A5977,P_ID,1))</f>
        <v>5334</v>
      </c>
      <c r="G5977" s="41" t="str">
        <f aca="false">IF(A5977="","",INDEX(P_Svc,F5977))</f>
        <v>Standard</v>
      </c>
      <c r="H5977" s="41" t="str">
        <f aca="false">IF(A5977="","",INDEX(P_Zone,F5977))</f>
        <v>Central</v>
      </c>
      <c r="I5977" s="41" t="n">
        <f aca="false">IF(A5977="","",IF(D5977="Delivered",IF(B5977&lt;=INDEX(P_Due,F5977),1,0),0))</f>
        <v>1</v>
      </c>
    </row>
    <row r="5978" customFormat="false" ht="15" hidden="false" customHeight="false" outlineLevel="0" collapsed="false">
      <c r="A5978" s="37" t="n">
        <v>1005335</v>
      </c>
      <c r="B5978" s="38" t="n">
        <v>46297</v>
      </c>
      <c r="C5978" s="39" t="n">
        <v>1</v>
      </c>
      <c r="D5978" s="39" t="s">
        <v>26</v>
      </c>
      <c r="E5978" s="39"/>
      <c r="F5978" s="41" t="n">
        <f aca="false">IF(A5978="","",MATCH(A5978,P_ID,1))</f>
        <v>5335</v>
      </c>
      <c r="G5978" s="41" t="str">
        <f aca="false">IF(A5978="","",INDEX(P_Svc,F5978))</f>
        <v>Economy</v>
      </c>
      <c r="H5978" s="41" t="str">
        <f aca="false">IF(A5978="","",INDEX(P_Zone,F5978))</f>
        <v>Central</v>
      </c>
      <c r="I5978" s="41" t="n">
        <f aca="false">IF(A5978="","",IF(D5978="Delivered",IF(B5978&lt;=INDEX(P_Due,F5978),1,0),0))</f>
        <v>1</v>
      </c>
    </row>
    <row r="5979" customFormat="false" ht="15" hidden="false" customHeight="false" outlineLevel="0" collapsed="false">
      <c r="A5979" s="37" t="n">
        <v>1005336</v>
      </c>
      <c r="B5979" s="38" t="n">
        <v>46297</v>
      </c>
      <c r="C5979" s="39" t="n">
        <v>1</v>
      </c>
      <c r="D5979" s="39" t="s">
        <v>26</v>
      </c>
      <c r="E5979" s="39"/>
      <c r="F5979" s="41" t="n">
        <f aca="false">IF(A5979="","",MATCH(A5979,P_ID,1))</f>
        <v>5336</v>
      </c>
      <c r="G5979" s="41" t="str">
        <f aca="false">IF(A5979="","",INDEX(P_Svc,F5979))</f>
        <v>Economy</v>
      </c>
      <c r="H5979" s="41" t="str">
        <f aca="false">IF(A5979="","",INDEX(P_Zone,F5979))</f>
        <v>East</v>
      </c>
      <c r="I5979" s="41" t="n">
        <f aca="false">IF(A5979="","",IF(D5979="Delivered",IF(B5979&lt;=INDEX(P_Due,F5979),1,0),0))</f>
        <v>1</v>
      </c>
    </row>
    <row r="5980" customFormat="false" ht="15" hidden="false" customHeight="false" outlineLevel="0" collapsed="false">
      <c r="A5980" s="37" t="n">
        <v>1005338</v>
      </c>
      <c r="B5980" s="38" t="n">
        <v>46297</v>
      </c>
      <c r="C5980" s="39" t="n">
        <v>1</v>
      </c>
      <c r="D5980" s="39" t="s">
        <v>26</v>
      </c>
      <c r="E5980" s="39"/>
      <c r="F5980" s="41" t="n">
        <f aca="false">IF(A5980="","",MATCH(A5980,P_ID,1))</f>
        <v>5338</v>
      </c>
      <c r="G5980" s="41" t="str">
        <f aca="false">IF(A5980="","",INDEX(P_Svc,F5980))</f>
        <v>Economy</v>
      </c>
      <c r="H5980" s="41" t="str">
        <f aca="false">IF(A5980="","",INDEX(P_Zone,F5980))</f>
        <v>Central</v>
      </c>
      <c r="I5980" s="41" t="n">
        <f aca="false">IF(A5980="","",IF(D5980="Delivered",IF(B5980&lt;=INDEX(P_Due,F5980),1,0),0))</f>
        <v>1</v>
      </c>
    </row>
    <row r="5981" customFormat="false" ht="15" hidden="false" customHeight="false" outlineLevel="0" collapsed="false">
      <c r="A5981" s="37" t="n">
        <v>1005339</v>
      </c>
      <c r="B5981" s="38" t="n">
        <v>46297</v>
      </c>
      <c r="C5981" s="39" t="n">
        <v>1</v>
      </c>
      <c r="D5981" s="39" t="s">
        <v>26</v>
      </c>
      <c r="E5981" s="39"/>
      <c r="F5981" s="41" t="n">
        <f aca="false">IF(A5981="","",MATCH(A5981,P_ID,1))</f>
        <v>5339</v>
      </c>
      <c r="G5981" s="41" t="str">
        <f aca="false">IF(A5981="","",INDEX(P_Svc,F5981))</f>
        <v>Economy</v>
      </c>
      <c r="H5981" s="41" t="str">
        <f aca="false">IF(A5981="","",INDEX(P_Zone,F5981))</f>
        <v>East</v>
      </c>
      <c r="I5981" s="41" t="n">
        <f aca="false">IF(A5981="","",IF(D5981="Delivered",IF(B5981&lt;=INDEX(P_Due,F5981),1,0),0))</f>
        <v>1</v>
      </c>
    </row>
    <row r="5982" customFormat="false" ht="15" hidden="false" customHeight="false" outlineLevel="0" collapsed="false">
      <c r="A5982" s="37" t="n">
        <v>1005340</v>
      </c>
      <c r="B5982" s="38" t="n">
        <v>46297</v>
      </c>
      <c r="C5982" s="39" t="n">
        <v>1</v>
      </c>
      <c r="D5982" s="39" t="s">
        <v>26</v>
      </c>
      <c r="E5982" s="39"/>
      <c r="F5982" s="41" t="n">
        <f aca="false">IF(A5982="","",MATCH(A5982,P_ID,1))</f>
        <v>5340</v>
      </c>
      <c r="G5982" s="41" t="str">
        <f aca="false">IF(A5982="","",INDEX(P_Svc,F5982))</f>
        <v>Standard</v>
      </c>
      <c r="H5982" s="41" t="str">
        <f aca="false">IF(A5982="","",INDEX(P_Zone,F5982))</f>
        <v>North</v>
      </c>
      <c r="I5982" s="41" t="n">
        <f aca="false">IF(A5982="","",IF(D5982="Delivered",IF(B5982&lt;=INDEX(P_Due,F5982),1,0),0))</f>
        <v>1</v>
      </c>
    </row>
    <row r="5983" customFormat="false" ht="15" hidden="false" customHeight="false" outlineLevel="0" collapsed="false">
      <c r="A5983" s="37" t="n">
        <v>1005341</v>
      </c>
      <c r="B5983" s="38" t="n">
        <v>46297</v>
      </c>
      <c r="C5983" s="39" t="n">
        <v>1</v>
      </c>
      <c r="D5983" s="39" t="s">
        <v>26</v>
      </c>
      <c r="E5983" s="39"/>
      <c r="F5983" s="41" t="n">
        <f aca="false">IF(A5983="","",MATCH(A5983,P_ID,1))</f>
        <v>5341</v>
      </c>
      <c r="G5983" s="41" t="str">
        <f aca="false">IF(A5983="","",INDEX(P_Svc,F5983))</f>
        <v>Express</v>
      </c>
      <c r="H5983" s="41" t="str">
        <f aca="false">IF(A5983="","",INDEX(P_Zone,F5983))</f>
        <v>East</v>
      </c>
      <c r="I5983" s="41" t="n">
        <f aca="false">IF(A5983="","",IF(D5983="Delivered",IF(B5983&lt;=INDEX(P_Due,F5983),1,0),0))</f>
        <v>1</v>
      </c>
    </row>
    <row r="5984" customFormat="false" ht="15" hidden="false" customHeight="false" outlineLevel="0" collapsed="false">
      <c r="A5984" s="37" t="n">
        <v>1005342</v>
      </c>
      <c r="B5984" s="38" t="n">
        <v>46297</v>
      </c>
      <c r="C5984" s="39" t="n">
        <v>1</v>
      </c>
      <c r="D5984" s="39" t="s">
        <v>79</v>
      </c>
      <c r="E5984" s="39" t="s">
        <v>32</v>
      </c>
      <c r="F5984" s="41" t="n">
        <f aca="false">IF(A5984="","",MATCH(A5984,P_ID,1))</f>
        <v>5342</v>
      </c>
      <c r="G5984" s="41" t="str">
        <f aca="false">IF(A5984="","",INDEX(P_Svc,F5984))</f>
        <v>Standard</v>
      </c>
      <c r="H5984" s="41" t="str">
        <f aca="false">IF(A5984="","",INDEX(P_Zone,F5984))</f>
        <v>West</v>
      </c>
      <c r="I5984" s="41" t="n">
        <f aca="false">IF(A5984="","",IF(D5984="Delivered",IF(B5984&lt;=INDEX(P_Due,F5984),1,0),0))</f>
        <v>0</v>
      </c>
    </row>
    <row r="5985" customFormat="false" ht="15" hidden="false" customHeight="false" outlineLevel="0" collapsed="false">
      <c r="A5985" s="37" t="n">
        <v>1005343</v>
      </c>
      <c r="B5985" s="38" t="n">
        <v>46297</v>
      </c>
      <c r="C5985" s="39" t="n">
        <v>1</v>
      </c>
      <c r="D5985" s="39" t="s">
        <v>79</v>
      </c>
      <c r="E5985" s="39" t="s">
        <v>36</v>
      </c>
      <c r="F5985" s="41" t="n">
        <f aca="false">IF(A5985="","",MATCH(A5985,P_ID,1))</f>
        <v>5343</v>
      </c>
      <c r="G5985" s="41" t="str">
        <f aca="false">IF(A5985="","",INDEX(P_Svc,F5985))</f>
        <v>Standard</v>
      </c>
      <c r="H5985" s="41" t="str">
        <f aca="false">IF(A5985="","",INDEX(P_Zone,F5985))</f>
        <v>West</v>
      </c>
      <c r="I5985" s="41" t="n">
        <f aca="false">IF(A5985="","",IF(D5985="Delivered",IF(B5985&lt;=INDEX(P_Due,F5985),1,0),0))</f>
        <v>0</v>
      </c>
    </row>
    <row r="5986" customFormat="false" ht="15" hidden="false" customHeight="false" outlineLevel="0" collapsed="false">
      <c r="A5986" s="37" t="n">
        <v>1005345</v>
      </c>
      <c r="B5986" s="38" t="n">
        <v>46297</v>
      </c>
      <c r="C5986" s="39" t="n">
        <v>1</v>
      </c>
      <c r="D5986" s="39" t="s">
        <v>26</v>
      </c>
      <c r="E5986" s="39"/>
      <c r="F5986" s="41" t="n">
        <f aca="false">IF(A5986="","",MATCH(A5986,P_ID,1))</f>
        <v>5345</v>
      </c>
      <c r="G5986" s="41" t="str">
        <f aca="false">IF(A5986="","",INDEX(P_Svc,F5986))</f>
        <v>Standard</v>
      </c>
      <c r="H5986" s="41" t="str">
        <f aca="false">IF(A5986="","",INDEX(P_Zone,F5986))</f>
        <v>East</v>
      </c>
      <c r="I5986" s="41" t="n">
        <f aca="false">IF(A5986="","",IF(D5986="Delivered",IF(B5986&lt;=INDEX(P_Due,F5986),1,0),0))</f>
        <v>1</v>
      </c>
    </row>
    <row r="5987" customFormat="false" ht="15" hidden="false" customHeight="false" outlineLevel="0" collapsed="false">
      <c r="A5987" s="37" t="n">
        <v>1005346</v>
      </c>
      <c r="B5987" s="38" t="n">
        <v>46297</v>
      </c>
      <c r="C5987" s="39" t="n">
        <v>1</v>
      </c>
      <c r="D5987" s="39" t="s">
        <v>26</v>
      </c>
      <c r="E5987" s="39"/>
      <c r="F5987" s="41" t="n">
        <f aca="false">IF(A5987="","",MATCH(A5987,P_ID,1))</f>
        <v>5346</v>
      </c>
      <c r="G5987" s="41" t="str">
        <f aca="false">IF(A5987="","",INDEX(P_Svc,F5987))</f>
        <v>Standard</v>
      </c>
      <c r="H5987" s="41" t="str">
        <f aca="false">IF(A5987="","",INDEX(P_Zone,F5987))</f>
        <v>North</v>
      </c>
      <c r="I5987" s="41" t="n">
        <f aca="false">IF(A5987="","",IF(D5987="Delivered",IF(B5987&lt;=INDEX(P_Due,F5987),1,0),0))</f>
        <v>1</v>
      </c>
    </row>
    <row r="5988" customFormat="false" ht="15" hidden="false" customHeight="false" outlineLevel="0" collapsed="false">
      <c r="A5988" s="37" t="n">
        <v>1005347</v>
      </c>
      <c r="B5988" s="38" t="n">
        <v>46297</v>
      </c>
      <c r="C5988" s="39" t="n">
        <v>1</v>
      </c>
      <c r="D5988" s="39" t="s">
        <v>26</v>
      </c>
      <c r="E5988" s="39"/>
      <c r="F5988" s="41" t="n">
        <f aca="false">IF(A5988="","",MATCH(A5988,P_ID,1))</f>
        <v>5347</v>
      </c>
      <c r="G5988" s="41" t="str">
        <f aca="false">IF(A5988="","",INDEX(P_Svc,F5988))</f>
        <v>Standard</v>
      </c>
      <c r="H5988" s="41" t="str">
        <f aca="false">IF(A5988="","",INDEX(P_Zone,F5988))</f>
        <v>West</v>
      </c>
      <c r="I5988" s="41" t="n">
        <f aca="false">IF(A5988="","",IF(D5988="Delivered",IF(B5988&lt;=INDEX(P_Due,F5988),1,0),0))</f>
        <v>1</v>
      </c>
    </row>
    <row r="5989" customFormat="false" ht="15" hidden="false" customHeight="false" outlineLevel="0" collapsed="false">
      <c r="A5989" s="37" t="n">
        <v>1005348</v>
      </c>
      <c r="B5989" s="38" t="n">
        <v>46297</v>
      </c>
      <c r="C5989" s="39" t="n">
        <v>1</v>
      </c>
      <c r="D5989" s="39" t="s">
        <v>26</v>
      </c>
      <c r="E5989" s="39"/>
      <c r="F5989" s="41" t="n">
        <f aca="false">IF(A5989="","",MATCH(A5989,P_ID,1))</f>
        <v>5348</v>
      </c>
      <c r="G5989" s="41" t="str">
        <f aca="false">IF(A5989="","",INDEX(P_Svc,F5989))</f>
        <v>Economy</v>
      </c>
      <c r="H5989" s="41" t="str">
        <f aca="false">IF(A5989="","",INDEX(P_Zone,F5989))</f>
        <v>Central</v>
      </c>
      <c r="I5989" s="41" t="n">
        <f aca="false">IF(A5989="","",IF(D5989="Delivered",IF(B5989&lt;=INDEX(P_Due,F5989),1,0),0))</f>
        <v>1</v>
      </c>
    </row>
    <row r="5990" customFormat="false" ht="15" hidden="false" customHeight="false" outlineLevel="0" collapsed="false">
      <c r="A5990" s="37" t="n">
        <v>1005350</v>
      </c>
      <c r="B5990" s="38" t="n">
        <v>46297</v>
      </c>
      <c r="C5990" s="39" t="n">
        <v>0</v>
      </c>
      <c r="D5990" s="39" t="s">
        <v>80</v>
      </c>
      <c r="E5990" s="39" t="s">
        <v>40</v>
      </c>
      <c r="F5990" s="41" t="n">
        <f aca="false">IF(A5990="","",MATCH(A5990,P_ID,1))</f>
        <v>5350</v>
      </c>
      <c r="G5990" s="41" t="str">
        <f aca="false">IF(A5990="","",INDEX(P_Svc,F5990))</f>
        <v>Standard</v>
      </c>
      <c r="H5990" s="41" t="str">
        <f aca="false">IF(A5990="","",INDEX(P_Zone,F5990))</f>
        <v>Central</v>
      </c>
      <c r="I5990" s="41" t="n">
        <f aca="false">IF(A5990="","",IF(D5990="Delivered",IF(B5990&lt;=INDEX(P_Due,F5990),1,0),0))</f>
        <v>0</v>
      </c>
    </row>
    <row r="5991" customFormat="false" ht="15" hidden="false" customHeight="false" outlineLevel="0" collapsed="false">
      <c r="A5991" s="37" t="n">
        <v>1005351</v>
      </c>
      <c r="B5991" s="38" t="n">
        <v>46297</v>
      </c>
      <c r="C5991" s="39" t="n">
        <v>1</v>
      </c>
      <c r="D5991" s="39" t="s">
        <v>26</v>
      </c>
      <c r="E5991" s="39"/>
      <c r="F5991" s="41" t="n">
        <f aca="false">IF(A5991="","",MATCH(A5991,P_ID,1))</f>
        <v>5351</v>
      </c>
      <c r="G5991" s="41" t="str">
        <f aca="false">IF(A5991="","",INDEX(P_Svc,F5991))</f>
        <v>Standard</v>
      </c>
      <c r="H5991" s="41" t="str">
        <f aca="false">IF(A5991="","",INDEX(P_Zone,F5991))</f>
        <v>Central</v>
      </c>
      <c r="I5991" s="41" t="n">
        <f aca="false">IF(A5991="","",IF(D5991="Delivered",IF(B5991&lt;=INDEX(P_Due,F5991),1,0),0))</f>
        <v>1</v>
      </c>
    </row>
    <row r="5992" customFormat="false" ht="15" hidden="false" customHeight="false" outlineLevel="0" collapsed="false">
      <c r="A5992" s="37" t="n">
        <v>1005352</v>
      </c>
      <c r="B5992" s="38" t="n">
        <v>46297</v>
      </c>
      <c r="C5992" s="39" t="n">
        <v>1</v>
      </c>
      <c r="D5992" s="39" t="s">
        <v>79</v>
      </c>
      <c r="E5992" s="39" t="s">
        <v>36</v>
      </c>
      <c r="F5992" s="41" t="n">
        <f aca="false">IF(A5992="","",MATCH(A5992,P_ID,1))</f>
        <v>5352</v>
      </c>
      <c r="G5992" s="41" t="str">
        <f aca="false">IF(A5992="","",INDEX(P_Svc,F5992))</f>
        <v>Standard</v>
      </c>
      <c r="H5992" s="41" t="str">
        <f aca="false">IF(A5992="","",INDEX(P_Zone,F5992))</f>
        <v>Central</v>
      </c>
      <c r="I5992" s="41" t="n">
        <f aca="false">IF(A5992="","",IF(D5992="Delivered",IF(B5992&lt;=INDEX(P_Due,F5992),1,0),0))</f>
        <v>0</v>
      </c>
    </row>
    <row r="5993" customFormat="false" ht="15" hidden="false" customHeight="false" outlineLevel="0" collapsed="false">
      <c r="A5993" s="37" t="n">
        <v>1005353</v>
      </c>
      <c r="B5993" s="38" t="n">
        <v>46297</v>
      </c>
      <c r="C5993" s="39" t="n">
        <v>1</v>
      </c>
      <c r="D5993" s="39" t="s">
        <v>26</v>
      </c>
      <c r="E5993" s="39"/>
      <c r="F5993" s="41" t="n">
        <f aca="false">IF(A5993="","",MATCH(A5993,P_ID,1))</f>
        <v>5353</v>
      </c>
      <c r="G5993" s="41" t="str">
        <f aca="false">IF(A5993="","",INDEX(P_Svc,F5993))</f>
        <v>Standard</v>
      </c>
      <c r="H5993" s="41" t="str">
        <f aca="false">IF(A5993="","",INDEX(P_Zone,F5993))</f>
        <v>Central</v>
      </c>
      <c r="I5993" s="41" t="n">
        <f aca="false">IF(A5993="","",IF(D5993="Delivered",IF(B5993&lt;=INDEX(P_Due,F5993),1,0),0))</f>
        <v>1</v>
      </c>
    </row>
    <row r="5994" customFormat="false" ht="15" hidden="false" customHeight="false" outlineLevel="0" collapsed="false">
      <c r="A5994" s="37" t="n">
        <v>1005354</v>
      </c>
      <c r="B5994" s="38" t="n">
        <v>46297</v>
      </c>
      <c r="C5994" s="39" t="n">
        <v>1</v>
      </c>
      <c r="D5994" s="39" t="s">
        <v>26</v>
      </c>
      <c r="E5994" s="39"/>
      <c r="F5994" s="41" t="n">
        <f aca="false">IF(A5994="","",MATCH(A5994,P_ID,1))</f>
        <v>5354</v>
      </c>
      <c r="G5994" s="41" t="str">
        <f aca="false">IF(A5994="","",INDEX(P_Svc,F5994))</f>
        <v>Standard</v>
      </c>
      <c r="H5994" s="41" t="str">
        <f aca="false">IF(A5994="","",INDEX(P_Zone,F5994))</f>
        <v>Central</v>
      </c>
      <c r="I5994" s="41" t="n">
        <f aca="false">IF(A5994="","",IF(D5994="Delivered",IF(B5994&lt;=INDEX(P_Due,F5994),1,0),0))</f>
        <v>1</v>
      </c>
    </row>
    <row r="5995" customFormat="false" ht="15" hidden="false" customHeight="false" outlineLevel="0" collapsed="false">
      <c r="A5995" s="37" t="n">
        <v>1005355</v>
      </c>
      <c r="B5995" s="38" t="n">
        <v>46297</v>
      </c>
      <c r="C5995" s="39" t="n">
        <v>1</v>
      </c>
      <c r="D5995" s="39" t="s">
        <v>26</v>
      </c>
      <c r="E5995" s="39"/>
      <c r="F5995" s="41" t="n">
        <f aca="false">IF(A5995="","",MATCH(A5995,P_ID,1))</f>
        <v>5355</v>
      </c>
      <c r="G5995" s="41" t="str">
        <f aca="false">IF(A5995="","",INDEX(P_Svc,F5995))</f>
        <v>Standard</v>
      </c>
      <c r="H5995" s="41" t="str">
        <f aca="false">IF(A5995="","",INDEX(P_Zone,F5995))</f>
        <v>East</v>
      </c>
      <c r="I5995" s="41" t="n">
        <f aca="false">IF(A5995="","",IF(D5995="Delivered",IF(B5995&lt;=INDEX(P_Due,F5995),1,0),0))</f>
        <v>1</v>
      </c>
    </row>
    <row r="5996" customFormat="false" ht="15" hidden="false" customHeight="false" outlineLevel="0" collapsed="false">
      <c r="A5996" s="37" t="n">
        <v>1005409</v>
      </c>
      <c r="B5996" s="38" t="n">
        <v>46298</v>
      </c>
      <c r="C5996" s="39" t="n">
        <v>1</v>
      </c>
      <c r="D5996" s="39" t="s">
        <v>26</v>
      </c>
      <c r="E5996" s="39"/>
      <c r="F5996" s="41" t="n">
        <f aca="false">IF(A5996="","",MATCH(A5996,P_ID,1))</f>
        <v>5409</v>
      </c>
      <c r="G5996" s="41" t="str">
        <f aca="false">IF(A5996="","",INDEX(P_Svc,F5996))</f>
        <v>Express</v>
      </c>
      <c r="H5996" s="41" t="str">
        <f aca="false">IF(A5996="","",INDEX(P_Zone,F5996))</f>
        <v>South</v>
      </c>
      <c r="I5996" s="41" t="n">
        <f aca="false">IF(A5996="","",IF(D5996="Delivered",IF(B5996&lt;=INDEX(P_Due,F5996),1,0),0))</f>
        <v>0</v>
      </c>
    </row>
    <row r="5997" customFormat="false" ht="15" hidden="false" customHeight="false" outlineLevel="0" collapsed="false">
      <c r="A5997" s="37" t="n">
        <v>1005469</v>
      </c>
      <c r="B5997" s="38" t="n">
        <v>46298</v>
      </c>
      <c r="C5997" s="39" t="n">
        <v>1</v>
      </c>
      <c r="D5997" s="39" t="s">
        <v>26</v>
      </c>
      <c r="E5997" s="39"/>
      <c r="F5997" s="41" t="n">
        <f aca="false">IF(A5997="","",MATCH(A5997,P_ID,1))</f>
        <v>5469</v>
      </c>
      <c r="G5997" s="41" t="str">
        <f aca="false">IF(A5997="","",INDEX(P_Svc,F5997))</f>
        <v>Express</v>
      </c>
      <c r="H5997" s="41" t="str">
        <f aca="false">IF(A5997="","",INDEX(P_Zone,F5997))</f>
        <v>East</v>
      </c>
      <c r="I5997" s="41" t="n">
        <f aca="false">IF(A5997="","",IF(D5997="Delivered",IF(B5997&lt;=INDEX(P_Due,F5997),1,0),0))</f>
        <v>1</v>
      </c>
    </row>
    <row r="5998" customFormat="false" ht="15" hidden="false" customHeight="false" outlineLevel="0" collapsed="false">
      <c r="A5998" s="37" t="n">
        <v>1005514</v>
      </c>
      <c r="B5998" s="38" t="n">
        <v>46298</v>
      </c>
      <c r="C5998" s="39" t="n">
        <v>1</v>
      </c>
      <c r="D5998" s="39" t="s">
        <v>26</v>
      </c>
      <c r="E5998" s="39"/>
      <c r="F5998" s="41" t="n">
        <f aca="false">IF(A5998="","",MATCH(A5998,P_ID,1))</f>
        <v>5514</v>
      </c>
      <c r="G5998" s="41" t="str">
        <f aca="false">IF(A5998="","",INDEX(P_Svc,F5998))</f>
        <v>Express</v>
      </c>
      <c r="H5998" s="41" t="str">
        <f aca="false">IF(A5998="","",INDEX(P_Zone,F5998))</f>
        <v>East</v>
      </c>
      <c r="I5998" s="41" t="n">
        <f aca="false">IF(A5998="","",IF(D5998="Delivered",IF(B5998&lt;=INDEX(P_Due,F5998),1,0),0))</f>
        <v>1</v>
      </c>
    </row>
    <row r="5999" customFormat="false" ht="15" hidden="false" customHeight="false" outlineLevel="0" collapsed="false">
      <c r="A5999" s="37" t="n">
        <v>1005515</v>
      </c>
      <c r="B5999" s="38" t="n">
        <v>46298</v>
      </c>
      <c r="C5999" s="39" t="n">
        <v>1</v>
      </c>
      <c r="D5999" s="39" t="s">
        <v>26</v>
      </c>
      <c r="E5999" s="39"/>
      <c r="F5999" s="41" t="n">
        <f aca="false">IF(A5999="","",MATCH(A5999,P_ID,1))</f>
        <v>5515</v>
      </c>
      <c r="G5999" s="41" t="str">
        <f aca="false">IF(A5999="","",INDEX(P_Svc,F5999))</f>
        <v>Express</v>
      </c>
      <c r="H5999" s="41" t="str">
        <f aca="false">IF(A5999="","",INDEX(P_Zone,F5999))</f>
        <v>North</v>
      </c>
      <c r="I5999" s="41" t="n">
        <f aca="false">IF(A5999="","",IF(D5999="Delivered",IF(B5999&lt;=INDEX(P_Due,F5999),1,0),0))</f>
        <v>1</v>
      </c>
    </row>
    <row r="6000" customFormat="false" ht="15" hidden="false" customHeight="false" outlineLevel="0" collapsed="false">
      <c r="A6000" s="37" t="n">
        <v>1005555</v>
      </c>
      <c r="B6000" s="38" t="n">
        <v>46298</v>
      </c>
      <c r="C6000" s="39" t="n">
        <v>1</v>
      </c>
      <c r="D6000" s="39" t="s">
        <v>26</v>
      </c>
      <c r="E6000" s="39"/>
      <c r="F6000" s="41" t="n">
        <f aca="false">IF(A6000="","",MATCH(A6000,P_ID,1))</f>
        <v>5555</v>
      </c>
      <c r="G6000" s="41" t="str">
        <f aca="false">IF(A6000="","",INDEX(P_Svc,F6000))</f>
        <v>Express</v>
      </c>
      <c r="H6000" s="41" t="str">
        <f aca="false">IF(A6000="","",INDEX(P_Zone,F6000))</f>
        <v>East</v>
      </c>
      <c r="I6000" s="41" t="n">
        <f aca="false">IF(A6000="","",IF(D6000="Delivered",IF(B6000&lt;=INDEX(P_Due,F6000),1,0),0))</f>
        <v>1</v>
      </c>
    </row>
    <row r="6001" customFormat="false" ht="15" hidden="false" customHeight="false" outlineLevel="0" collapsed="false">
      <c r="A6001" s="37" t="n">
        <v>1005565</v>
      </c>
      <c r="B6001" s="38" t="n">
        <v>46298</v>
      </c>
      <c r="C6001" s="39" t="n">
        <v>1</v>
      </c>
      <c r="D6001" s="39" t="s">
        <v>26</v>
      </c>
      <c r="E6001" s="39"/>
      <c r="F6001" s="41" t="n">
        <f aca="false">IF(A6001="","",MATCH(A6001,P_ID,1))</f>
        <v>5565</v>
      </c>
      <c r="G6001" s="41" t="str">
        <f aca="false">IF(A6001="","",INDEX(P_Svc,F6001))</f>
        <v>Express</v>
      </c>
      <c r="H6001" s="41" t="str">
        <f aca="false">IF(A6001="","",INDEX(P_Zone,F6001))</f>
        <v>Central</v>
      </c>
      <c r="I6001" s="41" t="n">
        <f aca="false">IF(A6001="","",IF(D6001="Delivered",IF(B6001&lt;=INDEX(P_Due,F6001),1,0),0))</f>
        <v>1</v>
      </c>
    </row>
    <row r="6002" customFormat="false" ht="15" hidden="false" customHeight="false" outlineLevel="0" collapsed="false">
      <c r="A6002" s="37" t="n">
        <v>1005713</v>
      </c>
      <c r="B6002" s="38" t="n">
        <v>46298</v>
      </c>
      <c r="C6002" s="39" t="n">
        <v>1</v>
      </c>
      <c r="D6002" s="39" t="s">
        <v>26</v>
      </c>
      <c r="E6002" s="39"/>
      <c r="F6002" s="41" t="n">
        <f aca="false">IF(A6002="","",MATCH(A6002,P_ID,1))</f>
        <v>5713</v>
      </c>
      <c r="G6002" s="41" t="str">
        <f aca="false">IF(A6002="","",INDEX(P_Svc,F6002))</f>
        <v>Express</v>
      </c>
      <c r="H6002" s="41" t="str">
        <f aca="false">IF(A6002="","",INDEX(P_Zone,F6002))</f>
        <v>South</v>
      </c>
      <c r="I6002" s="41" t="n">
        <f aca="false">IF(A6002="","",IF(D6002="Delivered",IF(B6002&lt;=INDEX(P_Due,F6002),1,0),0))</f>
        <v>1</v>
      </c>
    </row>
    <row r="6003" customFormat="false" ht="15" hidden="false" customHeight="false" outlineLevel="0" collapsed="false">
      <c r="A6003" s="37" t="n">
        <v>1005740</v>
      </c>
      <c r="B6003" s="38" t="n">
        <v>46298</v>
      </c>
      <c r="C6003" s="39" t="n">
        <v>1</v>
      </c>
      <c r="D6003" s="39" t="s">
        <v>79</v>
      </c>
      <c r="E6003" s="39" t="s">
        <v>32</v>
      </c>
      <c r="F6003" s="41" t="n">
        <f aca="false">IF(A6003="","",MATCH(A6003,P_ID,1))</f>
        <v>5740</v>
      </c>
      <c r="G6003" s="41" t="str">
        <f aca="false">IF(A6003="","",INDEX(P_Svc,F6003))</f>
        <v>Express</v>
      </c>
      <c r="H6003" s="41" t="str">
        <f aca="false">IF(A6003="","",INDEX(P_Zone,F6003))</f>
        <v>North</v>
      </c>
      <c r="I6003" s="41" t="n">
        <f aca="false">IF(A6003="","",IF(D6003="Delivered",IF(B6003&lt;=INDEX(P_Due,F6003),1,0),0))</f>
        <v>0</v>
      </c>
    </row>
    <row r="6004" customFormat="false" ht="15" hidden="false" customHeight="false" outlineLevel="0" collapsed="false">
      <c r="A6004" s="37" t="n">
        <v>1005806</v>
      </c>
      <c r="B6004" s="38" t="n">
        <v>46298</v>
      </c>
      <c r="C6004" s="39" t="n">
        <v>0</v>
      </c>
      <c r="D6004" s="39" t="s">
        <v>80</v>
      </c>
      <c r="E6004" s="39" t="s">
        <v>40</v>
      </c>
      <c r="F6004" s="41" t="n">
        <f aca="false">IF(A6004="","",MATCH(A6004,P_ID,1))</f>
        <v>5806</v>
      </c>
      <c r="G6004" s="41" t="str">
        <f aca="false">IF(A6004="","",INDEX(P_Svc,F6004))</f>
        <v>Express</v>
      </c>
      <c r="H6004" s="41" t="str">
        <f aca="false">IF(A6004="","",INDEX(P_Zone,F6004))</f>
        <v>South</v>
      </c>
      <c r="I6004" s="41" t="n">
        <f aca="false">IF(A6004="","",IF(D6004="Delivered",IF(B6004&lt;=INDEX(P_Due,F6004),1,0),0))</f>
        <v>0</v>
      </c>
    </row>
    <row r="6005" customFormat="false" ht="15" hidden="false" customHeight="false" outlineLevel="0" collapsed="false">
      <c r="A6005" s="37" t="n">
        <v>1005817</v>
      </c>
      <c r="B6005" s="38" t="n">
        <v>46298</v>
      </c>
      <c r="C6005" s="39" t="n">
        <v>1</v>
      </c>
      <c r="D6005" s="39" t="s">
        <v>26</v>
      </c>
      <c r="E6005" s="39"/>
      <c r="F6005" s="41" t="n">
        <f aca="false">IF(A6005="","",MATCH(A6005,P_ID,1))</f>
        <v>5817</v>
      </c>
      <c r="G6005" s="41" t="str">
        <f aca="false">IF(A6005="","",INDEX(P_Svc,F6005))</f>
        <v>Express</v>
      </c>
      <c r="H6005" s="41" t="str">
        <f aca="false">IF(A6005="","",INDEX(P_Zone,F6005))</f>
        <v>South</v>
      </c>
      <c r="I6005" s="41" t="n">
        <f aca="false">IF(A6005="","",IF(D6005="Delivered",IF(B6005&lt;=INDEX(P_Due,F6005),1,0),0))</f>
        <v>1</v>
      </c>
    </row>
    <row r="6006" customFormat="false" ht="15" hidden="false" customHeight="false" outlineLevel="0" collapsed="false">
      <c r="A6006" s="37" t="n">
        <v>1005839</v>
      </c>
      <c r="B6006" s="38" t="n">
        <v>46298</v>
      </c>
      <c r="C6006" s="39" t="n">
        <v>1</v>
      </c>
      <c r="D6006" s="39" t="s">
        <v>26</v>
      </c>
      <c r="E6006" s="39"/>
      <c r="F6006" s="41" t="n">
        <f aca="false">IF(A6006="","",MATCH(A6006,P_ID,1))</f>
        <v>5839</v>
      </c>
      <c r="G6006" s="41" t="str">
        <f aca="false">IF(A6006="","",INDEX(P_Svc,F6006))</f>
        <v>Express</v>
      </c>
      <c r="H6006" s="41" t="str">
        <f aca="false">IF(A6006="","",INDEX(P_Zone,F6006))</f>
        <v>Central</v>
      </c>
      <c r="I6006" s="41" t="n">
        <f aca="false">IF(A6006="","",IF(D6006="Delivered",IF(B6006&lt;=INDEX(P_Due,F6006),1,0),0))</f>
        <v>1</v>
      </c>
    </row>
    <row r="6007" customFormat="false" ht="15" hidden="false" customHeight="false" outlineLevel="0" collapsed="false">
      <c r="A6007" s="37" t="n">
        <v>1005077</v>
      </c>
      <c r="B6007" s="38" t="n">
        <v>46298</v>
      </c>
      <c r="C6007" s="39" t="n">
        <v>2</v>
      </c>
      <c r="D6007" s="39" t="s">
        <v>26</v>
      </c>
      <c r="E6007" s="39"/>
      <c r="F6007" s="41" t="n">
        <f aca="false">IF(A6007="","",MATCH(A6007,P_ID,1))</f>
        <v>5077</v>
      </c>
      <c r="G6007" s="41" t="str">
        <f aca="false">IF(A6007="","",INDEX(P_Svc,F6007))</f>
        <v>Express</v>
      </c>
      <c r="H6007" s="41" t="str">
        <f aca="false">IF(A6007="","",INDEX(P_Zone,F6007))</f>
        <v>West</v>
      </c>
      <c r="I6007" s="41" t="n">
        <f aca="false">IF(A6007="","",IF(D6007="Delivered",IF(B6007&lt;=INDEX(P_Due,F6007),1,0),0))</f>
        <v>0</v>
      </c>
    </row>
    <row r="6008" customFormat="false" ht="15" hidden="false" customHeight="false" outlineLevel="0" collapsed="false">
      <c r="A6008" s="37" t="n">
        <v>1005091</v>
      </c>
      <c r="B6008" s="38" t="n">
        <v>46298</v>
      </c>
      <c r="C6008" s="39" t="n">
        <v>1</v>
      </c>
      <c r="D6008" s="39" t="s">
        <v>26</v>
      </c>
      <c r="E6008" s="39"/>
      <c r="F6008" s="41" t="n">
        <f aca="false">IF(A6008="","",MATCH(A6008,P_ID,1))</f>
        <v>5091</v>
      </c>
      <c r="G6008" s="41" t="str">
        <f aca="false">IF(A6008="","",INDEX(P_Svc,F6008))</f>
        <v>Express</v>
      </c>
      <c r="H6008" s="41" t="str">
        <f aca="false">IF(A6008="","",INDEX(P_Zone,F6008))</f>
        <v>East</v>
      </c>
      <c r="I6008" s="41" t="n">
        <f aca="false">IF(A6008="","",IF(D6008="Delivered",IF(B6008&lt;=INDEX(P_Due,F6008),1,0),0))</f>
        <v>0</v>
      </c>
    </row>
    <row r="6009" customFormat="false" ht="15" hidden="false" customHeight="false" outlineLevel="0" collapsed="false">
      <c r="A6009" s="37" t="n">
        <v>1005168</v>
      </c>
      <c r="B6009" s="38" t="n">
        <v>46298</v>
      </c>
      <c r="C6009" s="39" t="n">
        <v>1</v>
      </c>
      <c r="D6009" s="39" t="s">
        <v>26</v>
      </c>
      <c r="E6009" s="39"/>
      <c r="F6009" s="41" t="n">
        <f aca="false">IF(A6009="","",MATCH(A6009,P_ID,1))</f>
        <v>5168</v>
      </c>
      <c r="G6009" s="41" t="str">
        <f aca="false">IF(A6009="","",INDEX(P_Svc,F6009))</f>
        <v>Express</v>
      </c>
      <c r="H6009" s="41" t="str">
        <f aca="false">IF(A6009="","",INDEX(P_Zone,F6009))</f>
        <v>Central</v>
      </c>
      <c r="I6009" s="41" t="n">
        <f aca="false">IF(A6009="","",IF(D6009="Delivered",IF(B6009&lt;=INDEX(P_Due,F6009),1,0),0))</f>
        <v>0</v>
      </c>
    </row>
    <row r="6010" customFormat="false" ht="15" hidden="false" customHeight="false" outlineLevel="0" collapsed="false">
      <c r="A6010" s="37" t="n">
        <v>1005170</v>
      </c>
      <c r="B6010" s="38" t="n">
        <v>46298</v>
      </c>
      <c r="C6010" s="39" t="n">
        <v>0</v>
      </c>
      <c r="D6010" s="39" t="s">
        <v>80</v>
      </c>
      <c r="E6010" s="39" t="s">
        <v>40</v>
      </c>
      <c r="F6010" s="41" t="n">
        <f aca="false">IF(A6010="","",MATCH(A6010,P_ID,1))</f>
        <v>5170</v>
      </c>
      <c r="G6010" s="41" t="str">
        <f aca="false">IF(A6010="","",INDEX(P_Svc,F6010))</f>
        <v>Express</v>
      </c>
      <c r="H6010" s="41" t="str">
        <f aca="false">IF(A6010="","",INDEX(P_Zone,F6010))</f>
        <v>South</v>
      </c>
      <c r="I6010" s="41" t="n">
        <f aca="false">IF(A6010="","",IF(D6010="Delivered",IF(B6010&lt;=INDEX(P_Due,F6010),1,0),0))</f>
        <v>0</v>
      </c>
    </row>
    <row r="6011" customFormat="false" ht="15" hidden="false" customHeight="false" outlineLevel="0" collapsed="false">
      <c r="A6011" s="37" t="n">
        <v>1005324</v>
      </c>
      <c r="B6011" s="38" t="n">
        <v>46298</v>
      </c>
      <c r="C6011" s="39" t="n">
        <v>2</v>
      </c>
      <c r="D6011" s="39" t="s">
        <v>26</v>
      </c>
      <c r="E6011" s="39"/>
      <c r="F6011" s="41" t="n">
        <f aca="false">IF(A6011="","",MATCH(A6011,P_ID,1))</f>
        <v>5324</v>
      </c>
      <c r="G6011" s="41" t="str">
        <f aca="false">IF(A6011="","",INDEX(P_Svc,F6011))</f>
        <v>Express</v>
      </c>
      <c r="H6011" s="41" t="str">
        <f aca="false">IF(A6011="","",INDEX(P_Zone,F6011))</f>
        <v>West</v>
      </c>
      <c r="I6011" s="41" t="n">
        <f aca="false">IF(A6011="","",IF(D6011="Delivered",IF(B6011&lt;=INDEX(P_Due,F6011),1,0),0))</f>
        <v>0</v>
      </c>
    </row>
    <row r="6012" customFormat="false" ht="15" hidden="false" customHeight="false" outlineLevel="0" collapsed="false">
      <c r="A6012" s="37" t="n">
        <v>1005326</v>
      </c>
      <c r="B6012" s="38" t="n">
        <v>46298</v>
      </c>
      <c r="C6012" s="39" t="n">
        <v>2</v>
      </c>
      <c r="D6012" s="39" t="s">
        <v>79</v>
      </c>
      <c r="E6012" s="39" t="s">
        <v>32</v>
      </c>
      <c r="F6012" s="41" t="n">
        <f aca="false">IF(A6012="","",MATCH(A6012,P_ID,1))</f>
        <v>5326</v>
      </c>
      <c r="G6012" s="41" t="str">
        <f aca="false">IF(A6012="","",INDEX(P_Svc,F6012))</f>
        <v>Express</v>
      </c>
      <c r="H6012" s="41" t="str">
        <f aca="false">IF(A6012="","",INDEX(P_Zone,F6012))</f>
        <v>North</v>
      </c>
      <c r="I6012" s="41" t="n">
        <f aca="false">IF(A6012="","",IF(D6012="Delivered",IF(B6012&lt;=INDEX(P_Due,F6012),1,0),0))</f>
        <v>0</v>
      </c>
    </row>
    <row r="6013" customFormat="false" ht="15" hidden="false" customHeight="false" outlineLevel="0" collapsed="false">
      <c r="A6013" s="37" t="n">
        <v>1005395</v>
      </c>
      <c r="B6013" s="38" t="n">
        <v>46298</v>
      </c>
      <c r="C6013" s="39" t="n">
        <v>1</v>
      </c>
      <c r="D6013" s="39" t="s">
        <v>26</v>
      </c>
      <c r="E6013" s="39"/>
      <c r="F6013" s="41" t="n">
        <f aca="false">IF(A6013="","",MATCH(A6013,P_ID,1))</f>
        <v>5395</v>
      </c>
      <c r="G6013" s="41" t="str">
        <f aca="false">IF(A6013="","",INDEX(P_Svc,F6013))</f>
        <v>Express</v>
      </c>
      <c r="H6013" s="41" t="str">
        <f aca="false">IF(A6013="","",INDEX(P_Zone,F6013))</f>
        <v>Central</v>
      </c>
      <c r="I6013" s="41" t="n">
        <f aca="false">IF(A6013="","",IF(D6013="Delivered",IF(B6013&lt;=INDEX(P_Due,F6013),1,0),0))</f>
        <v>0</v>
      </c>
    </row>
    <row r="6014" customFormat="false" ht="15" hidden="false" customHeight="false" outlineLevel="0" collapsed="false">
      <c r="A6014" s="37" t="n">
        <v>1005478</v>
      </c>
      <c r="B6014" s="38" t="n">
        <v>46298</v>
      </c>
      <c r="C6014" s="39" t="n">
        <v>1</v>
      </c>
      <c r="D6014" s="39" t="s">
        <v>26</v>
      </c>
      <c r="E6014" s="39"/>
      <c r="F6014" s="41" t="n">
        <f aca="false">IF(A6014="","",MATCH(A6014,P_ID,1))</f>
        <v>5478</v>
      </c>
      <c r="G6014" s="41" t="str">
        <f aca="false">IF(A6014="","",INDEX(P_Svc,F6014))</f>
        <v>Express</v>
      </c>
      <c r="H6014" s="41" t="str">
        <f aca="false">IF(A6014="","",INDEX(P_Zone,F6014))</f>
        <v>Central</v>
      </c>
      <c r="I6014" s="41" t="n">
        <f aca="false">IF(A6014="","",IF(D6014="Delivered",IF(B6014&lt;=INDEX(P_Due,F6014),1,0),0))</f>
        <v>1</v>
      </c>
    </row>
    <row r="6015" customFormat="false" ht="15" hidden="false" customHeight="false" outlineLevel="0" collapsed="false">
      <c r="A6015" s="37" t="n">
        <v>1005482</v>
      </c>
      <c r="B6015" s="38" t="n">
        <v>46298</v>
      </c>
      <c r="C6015" s="39" t="n">
        <v>1</v>
      </c>
      <c r="D6015" s="39" t="s">
        <v>26</v>
      </c>
      <c r="E6015" s="39"/>
      <c r="F6015" s="41" t="n">
        <f aca="false">IF(A6015="","",MATCH(A6015,P_ID,1))</f>
        <v>5482</v>
      </c>
      <c r="G6015" s="41" t="str">
        <f aca="false">IF(A6015="","",INDEX(P_Svc,F6015))</f>
        <v>Express</v>
      </c>
      <c r="H6015" s="41" t="str">
        <f aca="false">IF(A6015="","",INDEX(P_Zone,F6015))</f>
        <v>Central</v>
      </c>
      <c r="I6015" s="41" t="n">
        <f aca="false">IF(A6015="","",IF(D6015="Delivered",IF(B6015&lt;=INDEX(P_Due,F6015),1,0),0))</f>
        <v>1</v>
      </c>
    </row>
    <row r="6016" customFormat="false" ht="15" hidden="false" customHeight="false" outlineLevel="0" collapsed="false">
      <c r="A6016" s="37" t="n">
        <v>1005521</v>
      </c>
      <c r="B6016" s="38" t="n">
        <v>46298</v>
      </c>
      <c r="C6016" s="39" t="n">
        <v>1</v>
      </c>
      <c r="D6016" s="39" t="s">
        <v>26</v>
      </c>
      <c r="E6016" s="39"/>
      <c r="F6016" s="41" t="n">
        <f aca="false">IF(A6016="","",MATCH(A6016,P_ID,1))</f>
        <v>5521</v>
      </c>
      <c r="G6016" s="41" t="str">
        <f aca="false">IF(A6016="","",INDEX(P_Svc,F6016))</f>
        <v>Express</v>
      </c>
      <c r="H6016" s="41" t="str">
        <f aca="false">IF(A6016="","",INDEX(P_Zone,F6016))</f>
        <v>North</v>
      </c>
      <c r="I6016" s="41" t="n">
        <f aca="false">IF(A6016="","",IF(D6016="Delivered",IF(B6016&lt;=INDEX(P_Due,F6016),1,0),0))</f>
        <v>1</v>
      </c>
    </row>
    <row r="6017" customFormat="false" ht="15" hidden="false" customHeight="false" outlineLevel="0" collapsed="false">
      <c r="A6017" s="37" t="n">
        <v>1005522</v>
      </c>
      <c r="B6017" s="38" t="n">
        <v>46298</v>
      </c>
      <c r="C6017" s="39" t="n">
        <v>1</v>
      </c>
      <c r="D6017" s="39" t="s">
        <v>26</v>
      </c>
      <c r="E6017" s="39"/>
      <c r="F6017" s="41" t="n">
        <f aca="false">IF(A6017="","",MATCH(A6017,P_ID,1))</f>
        <v>5522</v>
      </c>
      <c r="G6017" s="41" t="str">
        <f aca="false">IF(A6017="","",INDEX(P_Svc,F6017))</f>
        <v>Express</v>
      </c>
      <c r="H6017" s="41" t="str">
        <f aca="false">IF(A6017="","",INDEX(P_Zone,F6017))</f>
        <v>Central</v>
      </c>
      <c r="I6017" s="41" t="n">
        <f aca="false">IF(A6017="","",IF(D6017="Delivered",IF(B6017&lt;=INDEX(P_Due,F6017),1,0),0))</f>
        <v>1</v>
      </c>
    </row>
    <row r="6018" customFormat="false" ht="15" hidden="false" customHeight="false" outlineLevel="0" collapsed="false">
      <c r="A6018" s="37" t="n">
        <v>1005568</v>
      </c>
      <c r="B6018" s="38" t="n">
        <v>46298</v>
      </c>
      <c r="C6018" s="39" t="n">
        <v>1</v>
      </c>
      <c r="D6018" s="39" t="s">
        <v>26</v>
      </c>
      <c r="E6018" s="39"/>
      <c r="F6018" s="41" t="n">
        <f aca="false">IF(A6018="","",MATCH(A6018,P_ID,1))</f>
        <v>5568</v>
      </c>
      <c r="G6018" s="41" t="str">
        <f aca="false">IF(A6018="","",INDEX(P_Svc,F6018))</f>
        <v>Express</v>
      </c>
      <c r="H6018" s="41" t="str">
        <f aca="false">IF(A6018="","",INDEX(P_Zone,F6018))</f>
        <v>East</v>
      </c>
      <c r="I6018" s="41" t="n">
        <f aca="false">IF(A6018="","",IF(D6018="Delivered",IF(B6018&lt;=INDEX(P_Due,F6018),1,0),0))</f>
        <v>1</v>
      </c>
    </row>
    <row r="6019" customFormat="false" ht="15" hidden="false" customHeight="false" outlineLevel="0" collapsed="false">
      <c r="A6019" s="37" t="n">
        <v>1005579</v>
      </c>
      <c r="B6019" s="38" t="n">
        <v>46298</v>
      </c>
      <c r="C6019" s="39" t="n">
        <v>1</v>
      </c>
      <c r="D6019" s="39" t="s">
        <v>26</v>
      </c>
      <c r="E6019" s="39"/>
      <c r="F6019" s="41" t="n">
        <f aca="false">IF(A6019="","",MATCH(A6019,P_ID,1))</f>
        <v>5579</v>
      </c>
      <c r="G6019" s="41" t="str">
        <f aca="false">IF(A6019="","",INDEX(P_Svc,F6019))</f>
        <v>Express</v>
      </c>
      <c r="H6019" s="41" t="str">
        <f aca="false">IF(A6019="","",INDEX(P_Zone,F6019))</f>
        <v>West</v>
      </c>
      <c r="I6019" s="41" t="n">
        <f aca="false">IF(A6019="","",IF(D6019="Delivered",IF(B6019&lt;=INDEX(P_Due,F6019),1,0),0))</f>
        <v>1</v>
      </c>
    </row>
    <row r="6020" customFormat="false" ht="15" hidden="false" customHeight="false" outlineLevel="0" collapsed="false">
      <c r="A6020" s="37" t="n">
        <v>1005595</v>
      </c>
      <c r="B6020" s="38" t="n">
        <v>46298</v>
      </c>
      <c r="C6020" s="39" t="n">
        <v>2</v>
      </c>
      <c r="D6020" s="39" t="s">
        <v>26</v>
      </c>
      <c r="E6020" s="39"/>
      <c r="F6020" s="41" t="n">
        <f aca="false">IF(A6020="","",MATCH(A6020,P_ID,1))</f>
        <v>5595</v>
      </c>
      <c r="G6020" s="41" t="str">
        <f aca="false">IF(A6020="","",INDEX(P_Svc,F6020))</f>
        <v>Express</v>
      </c>
      <c r="H6020" s="41" t="str">
        <f aca="false">IF(A6020="","",INDEX(P_Zone,F6020))</f>
        <v>East</v>
      </c>
      <c r="I6020" s="41" t="n">
        <f aca="false">IF(A6020="","",IF(D6020="Delivered",IF(B6020&lt;=INDEX(P_Due,F6020),1,0),0))</f>
        <v>1</v>
      </c>
    </row>
    <row r="6021" customFormat="false" ht="15" hidden="false" customHeight="false" outlineLevel="0" collapsed="false">
      <c r="A6021" s="37" t="n">
        <v>1005630</v>
      </c>
      <c r="B6021" s="38" t="n">
        <v>46298</v>
      </c>
      <c r="C6021" s="39" t="n">
        <v>1</v>
      </c>
      <c r="D6021" s="39" t="s">
        <v>26</v>
      </c>
      <c r="E6021" s="39"/>
      <c r="F6021" s="41" t="n">
        <f aca="false">IF(A6021="","",MATCH(A6021,P_ID,1))</f>
        <v>5630</v>
      </c>
      <c r="G6021" s="41" t="str">
        <f aca="false">IF(A6021="","",INDEX(P_Svc,F6021))</f>
        <v>Express</v>
      </c>
      <c r="H6021" s="41" t="str">
        <f aca="false">IF(A6021="","",INDEX(P_Zone,F6021))</f>
        <v>South</v>
      </c>
      <c r="I6021" s="41" t="n">
        <f aca="false">IF(A6021="","",IF(D6021="Delivered",IF(B6021&lt;=INDEX(P_Due,F6021),1,0),0))</f>
        <v>1</v>
      </c>
    </row>
    <row r="6022" customFormat="false" ht="15" hidden="false" customHeight="false" outlineLevel="0" collapsed="false">
      <c r="A6022" s="37" t="n">
        <v>1005635</v>
      </c>
      <c r="B6022" s="38" t="n">
        <v>46298</v>
      </c>
      <c r="C6022" s="39" t="n">
        <v>0</v>
      </c>
      <c r="D6022" s="39" t="s">
        <v>80</v>
      </c>
      <c r="E6022" s="39" t="s">
        <v>40</v>
      </c>
      <c r="F6022" s="41" t="n">
        <f aca="false">IF(A6022="","",MATCH(A6022,P_ID,1))</f>
        <v>5635</v>
      </c>
      <c r="G6022" s="41" t="str">
        <f aca="false">IF(A6022="","",INDEX(P_Svc,F6022))</f>
        <v>Express</v>
      </c>
      <c r="H6022" s="41" t="str">
        <f aca="false">IF(A6022="","",INDEX(P_Zone,F6022))</f>
        <v>Central</v>
      </c>
      <c r="I6022" s="41" t="n">
        <f aca="false">IF(A6022="","",IF(D6022="Delivered",IF(B6022&lt;=INDEX(P_Due,F6022),1,0),0))</f>
        <v>0</v>
      </c>
    </row>
    <row r="6023" customFormat="false" ht="15" hidden="false" customHeight="false" outlineLevel="0" collapsed="false">
      <c r="A6023" s="37" t="n">
        <v>1005638</v>
      </c>
      <c r="B6023" s="38" t="n">
        <v>46298</v>
      </c>
      <c r="C6023" s="39" t="n">
        <v>1</v>
      </c>
      <c r="D6023" s="39" t="s">
        <v>26</v>
      </c>
      <c r="E6023" s="39"/>
      <c r="F6023" s="41" t="n">
        <f aca="false">IF(A6023="","",MATCH(A6023,P_ID,1))</f>
        <v>5638</v>
      </c>
      <c r="G6023" s="41" t="str">
        <f aca="false">IF(A6023="","",INDEX(P_Svc,F6023))</f>
        <v>Express</v>
      </c>
      <c r="H6023" s="41" t="str">
        <f aca="false">IF(A6023="","",INDEX(P_Zone,F6023))</f>
        <v>North</v>
      </c>
      <c r="I6023" s="41" t="n">
        <f aca="false">IF(A6023="","",IF(D6023="Delivered",IF(B6023&lt;=INDEX(P_Due,F6023),1,0),0))</f>
        <v>1</v>
      </c>
    </row>
    <row r="6024" customFormat="false" ht="15" hidden="false" customHeight="false" outlineLevel="0" collapsed="false">
      <c r="A6024" s="37" t="n">
        <v>1005667</v>
      </c>
      <c r="B6024" s="38" t="n">
        <v>46298</v>
      </c>
      <c r="C6024" s="39" t="n">
        <v>1</v>
      </c>
      <c r="D6024" s="39" t="s">
        <v>26</v>
      </c>
      <c r="E6024" s="39"/>
      <c r="F6024" s="41" t="n">
        <f aca="false">IF(A6024="","",MATCH(A6024,P_ID,1))</f>
        <v>5667</v>
      </c>
      <c r="G6024" s="41" t="str">
        <f aca="false">IF(A6024="","",INDEX(P_Svc,F6024))</f>
        <v>Express</v>
      </c>
      <c r="H6024" s="41" t="str">
        <f aca="false">IF(A6024="","",INDEX(P_Zone,F6024))</f>
        <v>North</v>
      </c>
      <c r="I6024" s="41" t="n">
        <f aca="false">IF(A6024="","",IF(D6024="Delivered",IF(B6024&lt;=INDEX(P_Due,F6024),1,0),0))</f>
        <v>1</v>
      </c>
    </row>
    <row r="6025" customFormat="false" ht="15" hidden="false" customHeight="false" outlineLevel="0" collapsed="false">
      <c r="A6025" s="37" t="n">
        <v>1005677</v>
      </c>
      <c r="B6025" s="38" t="n">
        <v>46298</v>
      </c>
      <c r="C6025" s="39" t="n">
        <v>1</v>
      </c>
      <c r="D6025" s="39" t="s">
        <v>26</v>
      </c>
      <c r="E6025" s="39"/>
      <c r="F6025" s="41" t="n">
        <f aca="false">IF(A6025="","",MATCH(A6025,P_ID,1))</f>
        <v>5677</v>
      </c>
      <c r="G6025" s="41" t="str">
        <f aca="false">IF(A6025="","",INDEX(P_Svc,F6025))</f>
        <v>Express</v>
      </c>
      <c r="H6025" s="41" t="str">
        <f aca="false">IF(A6025="","",INDEX(P_Zone,F6025))</f>
        <v>Central</v>
      </c>
      <c r="I6025" s="41" t="n">
        <f aca="false">IF(A6025="","",IF(D6025="Delivered",IF(B6025&lt;=INDEX(P_Due,F6025),1,0),0))</f>
        <v>1</v>
      </c>
    </row>
    <row r="6026" customFormat="false" ht="15" hidden="false" customHeight="false" outlineLevel="0" collapsed="false">
      <c r="A6026" s="37" t="n">
        <v>1005682</v>
      </c>
      <c r="B6026" s="38" t="n">
        <v>46298</v>
      </c>
      <c r="C6026" s="39" t="n">
        <v>1</v>
      </c>
      <c r="D6026" s="39" t="s">
        <v>26</v>
      </c>
      <c r="E6026" s="39"/>
      <c r="F6026" s="41" t="n">
        <f aca="false">IF(A6026="","",MATCH(A6026,P_ID,1))</f>
        <v>5682</v>
      </c>
      <c r="G6026" s="41" t="str">
        <f aca="false">IF(A6026="","",INDEX(P_Svc,F6026))</f>
        <v>Express</v>
      </c>
      <c r="H6026" s="41" t="str">
        <f aca="false">IF(A6026="","",INDEX(P_Zone,F6026))</f>
        <v>Central</v>
      </c>
      <c r="I6026" s="41" t="n">
        <f aca="false">IF(A6026="","",IF(D6026="Delivered",IF(B6026&lt;=INDEX(P_Due,F6026),1,0),0))</f>
        <v>1</v>
      </c>
    </row>
    <row r="6027" customFormat="false" ht="15" hidden="false" customHeight="false" outlineLevel="0" collapsed="false">
      <c r="A6027" s="37" t="n">
        <v>1005701</v>
      </c>
      <c r="B6027" s="38" t="n">
        <v>46298</v>
      </c>
      <c r="C6027" s="39" t="n">
        <v>1</v>
      </c>
      <c r="D6027" s="39" t="s">
        <v>26</v>
      </c>
      <c r="E6027" s="39"/>
      <c r="F6027" s="41" t="n">
        <f aca="false">IF(A6027="","",MATCH(A6027,P_ID,1))</f>
        <v>5701</v>
      </c>
      <c r="G6027" s="41" t="str">
        <f aca="false">IF(A6027="","",INDEX(P_Svc,F6027))</f>
        <v>Express</v>
      </c>
      <c r="H6027" s="41" t="str">
        <f aca="false">IF(A6027="","",INDEX(P_Zone,F6027))</f>
        <v>South</v>
      </c>
      <c r="I6027" s="41" t="n">
        <f aca="false">IF(A6027="","",IF(D6027="Delivered",IF(B6027&lt;=INDEX(P_Due,F6027),1,0),0))</f>
        <v>1</v>
      </c>
    </row>
    <row r="6028" customFormat="false" ht="15" hidden="false" customHeight="false" outlineLevel="0" collapsed="false">
      <c r="A6028" s="37" t="n">
        <v>1005742</v>
      </c>
      <c r="B6028" s="38" t="n">
        <v>46298</v>
      </c>
      <c r="C6028" s="39" t="n">
        <v>1</v>
      </c>
      <c r="D6028" s="39" t="s">
        <v>26</v>
      </c>
      <c r="E6028" s="39"/>
      <c r="F6028" s="41" t="n">
        <f aca="false">IF(A6028="","",MATCH(A6028,P_ID,1))</f>
        <v>5742</v>
      </c>
      <c r="G6028" s="41" t="str">
        <f aca="false">IF(A6028="","",INDEX(P_Svc,F6028))</f>
        <v>Express</v>
      </c>
      <c r="H6028" s="41" t="str">
        <f aca="false">IF(A6028="","",INDEX(P_Zone,F6028))</f>
        <v>South</v>
      </c>
      <c r="I6028" s="41" t="n">
        <f aca="false">IF(A6028="","",IF(D6028="Delivered",IF(B6028&lt;=INDEX(P_Due,F6028),1,0),0))</f>
        <v>1</v>
      </c>
    </row>
    <row r="6029" customFormat="false" ht="15" hidden="false" customHeight="false" outlineLevel="0" collapsed="false">
      <c r="A6029" s="37" t="n">
        <v>1005744</v>
      </c>
      <c r="B6029" s="38" t="n">
        <v>46298</v>
      </c>
      <c r="C6029" s="39" t="n">
        <v>2</v>
      </c>
      <c r="D6029" s="39" t="s">
        <v>26</v>
      </c>
      <c r="E6029" s="39"/>
      <c r="F6029" s="41" t="n">
        <f aca="false">IF(A6029="","",MATCH(A6029,P_ID,1))</f>
        <v>5744</v>
      </c>
      <c r="G6029" s="41" t="str">
        <f aca="false">IF(A6029="","",INDEX(P_Svc,F6029))</f>
        <v>Express</v>
      </c>
      <c r="H6029" s="41" t="str">
        <f aca="false">IF(A6029="","",INDEX(P_Zone,F6029))</f>
        <v>West</v>
      </c>
      <c r="I6029" s="41" t="n">
        <f aca="false">IF(A6029="","",IF(D6029="Delivered",IF(B6029&lt;=INDEX(P_Due,F6029),1,0),0))</f>
        <v>1</v>
      </c>
    </row>
    <row r="6030" customFormat="false" ht="15" hidden="false" customHeight="false" outlineLevel="0" collapsed="false">
      <c r="A6030" s="37" t="n">
        <v>1005745</v>
      </c>
      <c r="B6030" s="38" t="n">
        <v>46298</v>
      </c>
      <c r="C6030" s="39" t="n">
        <v>2</v>
      </c>
      <c r="D6030" s="39" t="s">
        <v>26</v>
      </c>
      <c r="E6030" s="39"/>
      <c r="F6030" s="41" t="n">
        <f aca="false">IF(A6030="","",MATCH(A6030,P_ID,1))</f>
        <v>5745</v>
      </c>
      <c r="G6030" s="41" t="str">
        <f aca="false">IF(A6030="","",INDEX(P_Svc,F6030))</f>
        <v>Express</v>
      </c>
      <c r="H6030" s="41" t="str">
        <f aca="false">IF(A6030="","",INDEX(P_Zone,F6030))</f>
        <v>West</v>
      </c>
      <c r="I6030" s="41" t="n">
        <f aca="false">IF(A6030="","",IF(D6030="Delivered",IF(B6030&lt;=INDEX(P_Due,F6030),1,0),0))</f>
        <v>1</v>
      </c>
    </row>
    <row r="6031" customFormat="false" ht="15" hidden="false" customHeight="false" outlineLevel="0" collapsed="false">
      <c r="A6031" s="37" t="n">
        <v>1005755</v>
      </c>
      <c r="B6031" s="38" t="n">
        <v>46298</v>
      </c>
      <c r="C6031" s="39" t="n">
        <v>1</v>
      </c>
      <c r="D6031" s="39" t="s">
        <v>26</v>
      </c>
      <c r="E6031" s="39"/>
      <c r="F6031" s="41" t="n">
        <f aca="false">IF(A6031="","",MATCH(A6031,P_ID,1))</f>
        <v>5755</v>
      </c>
      <c r="G6031" s="41" t="str">
        <f aca="false">IF(A6031="","",INDEX(P_Svc,F6031))</f>
        <v>Express</v>
      </c>
      <c r="H6031" s="41" t="str">
        <f aca="false">IF(A6031="","",INDEX(P_Zone,F6031))</f>
        <v>East</v>
      </c>
      <c r="I6031" s="41" t="n">
        <f aca="false">IF(A6031="","",IF(D6031="Delivered",IF(B6031&lt;=INDEX(P_Due,F6031),1,0),0))</f>
        <v>1</v>
      </c>
    </row>
    <row r="6032" customFormat="false" ht="15" hidden="false" customHeight="false" outlineLevel="0" collapsed="false">
      <c r="A6032" s="37" t="n">
        <v>1005827</v>
      </c>
      <c r="B6032" s="38" t="n">
        <v>46298</v>
      </c>
      <c r="C6032" s="39" t="n">
        <v>1</v>
      </c>
      <c r="D6032" s="39" t="s">
        <v>26</v>
      </c>
      <c r="E6032" s="39"/>
      <c r="F6032" s="41" t="n">
        <f aca="false">IF(A6032="","",MATCH(A6032,P_ID,1))</f>
        <v>5827</v>
      </c>
      <c r="G6032" s="41" t="str">
        <f aca="false">IF(A6032="","",INDEX(P_Svc,F6032))</f>
        <v>Express</v>
      </c>
      <c r="H6032" s="41" t="str">
        <f aca="false">IF(A6032="","",INDEX(P_Zone,F6032))</f>
        <v>North</v>
      </c>
      <c r="I6032" s="41" t="n">
        <f aca="false">IF(A6032="","",IF(D6032="Delivered",IF(B6032&lt;=INDEX(P_Due,F6032),1,0),0))</f>
        <v>1</v>
      </c>
    </row>
    <row r="6033" customFormat="false" ht="15" hidden="false" customHeight="false" outlineLevel="0" collapsed="false">
      <c r="A6033" s="37" t="n">
        <v>1005829</v>
      </c>
      <c r="B6033" s="38" t="n">
        <v>46298</v>
      </c>
      <c r="C6033" s="39" t="n">
        <v>1</v>
      </c>
      <c r="D6033" s="39" t="s">
        <v>26</v>
      </c>
      <c r="E6033" s="39"/>
      <c r="F6033" s="41" t="n">
        <f aca="false">IF(A6033="","",MATCH(A6033,P_ID,1))</f>
        <v>5829</v>
      </c>
      <c r="G6033" s="41" t="str">
        <f aca="false">IF(A6033="","",INDEX(P_Svc,F6033))</f>
        <v>Express</v>
      </c>
      <c r="H6033" s="41" t="str">
        <f aca="false">IF(A6033="","",INDEX(P_Zone,F6033))</f>
        <v>North</v>
      </c>
      <c r="I6033" s="41" t="n">
        <f aca="false">IF(A6033="","",IF(D6033="Delivered",IF(B6033&lt;=INDEX(P_Due,F6033),1,0),0))</f>
        <v>1</v>
      </c>
    </row>
    <row r="6034" customFormat="false" ht="15" hidden="false" customHeight="false" outlineLevel="0" collapsed="false">
      <c r="A6034" s="37" t="n">
        <v>1005879</v>
      </c>
      <c r="B6034" s="38" t="n">
        <v>46298</v>
      </c>
      <c r="C6034" s="39" t="n">
        <v>0</v>
      </c>
      <c r="D6034" s="39" t="s">
        <v>80</v>
      </c>
      <c r="E6034" s="39" t="s">
        <v>40</v>
      </c>
      <c r="F6034" s="41" t="n">
        <f aca="false">IF(A6034="","",MATCH(A6034,P_ID,1))</f>
        <v>5879</v>
      </c>
      <c r="G6034" s="41" t="str">
        <f aca="false">IF(A6034="","",INDEX(P_Svc,F6034))</f>
        <v>Express</v>
      </c>
      <c r="H6034" s="41" t="str">
        <f aca="false">IF(A6034="","",INDEX(P_Zone,F6034))</f>
        <v>Central</v>
      </c>
      <c r="I6034" s="41" t="n">
        <f aca="false">IF(A6034="","",IF(D6034="Delivered",IF(B6034&lt;=INDEX(P_Due,F6034),1,0),0))</f>
        <v>0</v>
      </c>
    </row>
    <row r="6035" customFormat="false" ht="15" hidden="false" customHeight="false" outlineLevel="0" collapsed="false">
      <c r="A6035" s="37" t="n">
        <v>1005903</v>
      </c>
      <c r="B6035" s="38" t="n">
        <v>46298</v>
      </c>
      <c r="C6035" s="39" t="n">
        <v>1</v>
      </c>
      <c r="D6035" s="39" t="s">
        <v>26</v>
      </c>
      <c r="E6035" s="39"/>
      <c r="F6035" s="41" t="n">
        <f aca="false">IF(A6035="","",MATCH(A6035,P_ID,1))</f>
        <v>5903</v>
      </c>
      <c r="G6035" s="41" t="str">
        <f aca="false">IF(A6035="","",INDEX(P_Svc,F6035))</f>
        <v>Express</v>
      </c>
      <c r="H6035" s="41" t="str">
        <f aca="false">IF(A6035="","",INDEX(P_Zone,F6035))</f>
        <v>West</v>
      </c>
      <c r="I6035" s="41" t="n">
        <f aca="false">IF(A6035="","",IF(D6035="Delivered",IF(B6035&lt;=INDEX(P_Due,F6035),1,0),0))</f>
        <v>1</v>
      </c>
    </row>
    <row r="6036" customFormat="false" ht="15" hidden="false" customHeight="false" outlineLevel="0" collapsed="false">
      <c r="A6036" s="37" t="n">
        <v>1005905</v>
      </c>
      <c r="B6036" s="38" t="n">
        <v>46298</v>
      </c>
      <c r="C6036" s="39" t="n">
        <v>1</v>
      </c>
      <c r="D6036" s="39" t="s">
        <v>26</v>
      </c>
      <c r="E6036" s="39"/>
      <c r="F6036" s="41" t="n">
        <f aca="false">IF(A6036="","",MATCH(A6036,P_ID,1))</f>
        <v>5905</v>
      </c>
      <c r="G6036" s="41" t="str">
        <f aca="false">IF(A6036="","",INDEX(P_Svc,F6036))</f>
        <v>Express</v>
      </c>
      <c r="H6036" s="41" t="str">
        <f aca="false">IF(A6036="","",INDEX(P_Zone,F6036))</f>
        <v>North</v>
      </c>
      <c r="I6036" s="41" t="n">
        <f aca="false">IF(A6036="","",IF(D6036="Delivered",IF(B6036&lt;=INDEX(P_Due,F6036),1,0),0))</f>
        <v>1</v>
      </c>
    </row>
    <row r="6037" customFormat="false" ht="15" hidden="false" customHeight="false" outlineLevel="0" collapsed="false">
      <c r="A6037" s="37" t="n">
        <v>1005930</v>
      </c>
      <c r="B6037" s="38" t="n">
        <v>46298</v>
      </c>
      <c r="C6037" s="39" t="n">
        <v>1</v>
      </c>
      <c r="D6037" s="39" t="s">
        <v>26</v>
      </c>
      <c r="E6037" s="39"/>
      <c r="F6037" s="41" t="n">
        <f aca="false">IF(A6037="","",MATCH(A6037,P_ID,1))</f>
        <v>5930</v>
      </c>
      <c r="G6037" s="41" t="str">
        <f aca="false">IF(A6037="","",INDEX(P_Svc,F6037))</f>
        <v>Express</v>
      </c>
      <c r="H6037" s="41" t="str">
        <f aca="false">IF(A6037="","",INDEX(P_Zone,F6037))</f>
        <v>North</v>
      </c>
      <c r="I6037" s="41" t="n">
        <f aca="false">IF(A6037="","",IF(D6037="Delivered",IF(B6037&lt;=INDEX(P_Due,F6037),1,0),0))</f>
        <v>1</v>
      </c>
    </row>
    <row r="6038" customFormat="false" ht="15" hidden="false" customHeight="false" outlineLevel="0" collapsed="false">
      <c r="A6038" s="37" t="n">
        <v>1005935</v>
      </c>
      <c r="B6038" s="38" t="n">
        <v>46298</v>
      </c>
      <c r="C6038" s="39" t="n">
        <v>1</v>
      </c>
      <c r="D6038" s="39" t="s">
        <v>26</v>
      </c>
      <c r="E6038" s="39"/>
      <c r="F6038" s="41" t="n">
        <f aca="false">IF(A6038="","",MATCH(A6038,P_ID,1))</f>
        <v>5935</v>
      </c>
      <c r="G6038" s="41" t="str">
        <f aca="false">IF(A6038="","",INDEX(P_Svc,F6038))</f>
        <v>Express</v>
      </c>
      <c r="H6038" s="41" t="str">
        <f aca="false">IF(A6038="","",INDEX(P_Zone,F6038))</f>
        <v>East</v>
      </c>
      <c r="I6038" s="41" t="n">
        <f aca="false">IF(A6038="","",IF(D6038="Delivered",IF(B6038&lt;=INDEX(P_Due,F6038),1,0),0))</f>
        <v>1</v>
      </c>
    </row>
    <row r="6039" customFormat="false" ht="15" hidden="false" customHeight="false" outlineLevel="0" collapsed="false">
      <c r="A6039" s="37" t="n">
        <v>1005950</v>
      </c>
      <c r="B6039" s="38" t="n">
        <v>46298</v>
      </c>
      <c r="C6039" s="39" t="n">
        <v>1</v>
      </c>
      <c r="D6039" s="39" t="s">
        <v>26</v>
      </c>
      <c r="E6039" s="39"/>
      <c r="F6039" s="41" t="n">
        <f aca="false">IF(A6039="","",MATCH(A6039,P_ID,1))</f>
        <v>5950</v>
      </c>
      <c r="G6039" s="41" t="str">
        <f aca="false">IF(A6039="","",INDEX(P_Svc,F6039))</f>
        <v>Express</v>
      </c>
      <c r="H6039" s="41" t="str">
        <f aca="false">IF(A6039="","",INDEX(P_Zone,F6039))</f>
        <v>South</v>
      </c>
      <c r="I6039" s="41" t="n">
        <f aca="false">IF(A6039="","",IF(D6039="Delivered",IF(B6039&lt;=INDEX(P_Due,F6039),1,0),0))</f>
        <v>1</v>
      </c>
    </row>
    <row r="6040" customFormat="false" ht="15" hidden="false" customHeight="false" outlineLevel="0" collapsed="false">
      <c r="A6040" s="37" t="n">
        <v>1005966</v>
      </c>
      <c r="B6040" s="38" t="n">
        <v>46298</v>
      </c>
      <c r="C6040" s="39" t="n">
        <v>1</v>
      </c>
      <c r="D6040" s="39" t="s">
        <v>26</v>
      </c>
      <c r="E6040" s="39"/>
      <c r="F6040" s="41" t="n">
        <f aca="false">IF(A6040="","",MATCH(A6040,P_ID,1))</f>
        <v>5966</v>
      </c>
      <c r="G6040" s="41" t="str">
        <f aca="false">IF(A6040="","",INDEX(P_Svc,F6040))</f>
        <v>Express</v>
      </c>
      <c r="H6040" s="41" t="str">
        <f aca="false">IF(A6040="","",INDEX(P_Zone,F6040))</f>
        <v>East</v>
      </c>
      <c r="I6040" s="41" t="n">
        <f aca="false">IF(A6040="","",IF(D6040="Delivered",IF(B6040&lt;=INDEX(P_Due,F6040),1,0),0))</f>
        <v>1</v>
      </c>
    </row>
    <row r="6041" customFormat="false" ht="15" hidden="false" customHeight="false" outlineLevel="0" collapsed="false">
      <c r="A6041" s="37" t="n">
        <v>1005967</v>
      </c>
      <c r="B6041" s="38" t="n">
        <v>46298</v>
      </c>
      <c r="C6041" s="39" t="n">
        <v>1</v>
      </c>
      <c r="D6041" s="39" t="s">
        <v>26</v>
      </c>
      <c r="E6041" s="39"/>
      <c r="F6041" s="41" t="n">
        <f aca="false">IF(A6041="","",MATCH(A6041,P_ID,1))</f>
        <v>5967</v>
      </c>
      <c r="G6041" s="41" t="str">
        <f aca="false">IF(A6041="","",INDEX(P_Svc,F6041))</f>
        <v>Express</v>
      </c>
      <c r="H6041" s="41" t="str">
        <f aca="false">IF(A6041="","",INDEX(P_Zone,F6041))</f>
        <v>North</v>
      </c>
      <c r="I6041" s="41" t="n">
        <f aca="false">IF(A6041="","",IF(D6041="Delivered",IF(B6041&lt;=INDEX(P_Due,F6041),1,0),0))</f>
        <v>1</v>
      </c>
    </row>
    <row r="6042" customFormat="false" ht="15" hidden="false" customHeight="false" outlineLevel="0" collapsed="false">
      <c r="A6042" s="37" t="n">
        <v>1005968</v>
      </c>
      <c r="B6042" s="38" t="n">
        <v>46298</v>
      </c>
      <c r="C6042" s="39" t="n">
        <v>1</v>
      </c>
      <c r="D6042" s="39" t="s">
        <v>26</v>
      </c>
      <c r="E6042" s="39"/>
      <c r="F6042" s="41" t="n">
        <f aca="false">IF(A6042="","",MATCH(A6042,P_ID,1))</f>
        <v>5968</v>
      </c>
      <c r="G6042" s="41" t="str">
        <f aca="false">IF(A6042="","",INDEX(P_Svc,F6042))</f>
        <v>Express</v>
      </c>
      <c r="H6042" s="41" t="str">
        <f aca="false">IF(A6042="","",INDEX(P_Zone,F6042))</f>
        <v>North</v>
      </c>
      <c r="I6042" s="41" t="n">
        <f aca="false">IF(A6042="","",IF(D6042="Delivered",IF(B6042&lt;=INDEX(P_Due,F6042),1,0),0))</f>
        <v>1</v>
      </c>
    </row>
    <row r="6043" customFormat="false" ht="15" hidden="false" customHeight="false" outlineLevel="0" collapsed="false">
      <c r="A6043" s="37" t="n">
        <v>1005973</v>
      </c>
      <c r="B6043" s="38" t="n">
        <v>46298</v>
      </c>
      <c r="C6043" s="39" t="n">
        <v>1</v>
      </c>
      <c r="D6043" s="39" t="s">
        <v>26</v>
      </c>
      <c r="E6043" s="39"/>
      <c r="F6043" s="41" t="n">
        <f aca="false">IF(A6043="","",MATCH(A6043,P_ID,1))</f>
        <v>5973</v>
      </c>
      <c r="G6043" s="41" t="str">
        <f aca="false">IF(A6043="","",INDEX(P_Svc,F6043))</f>
        <v>Express</v>
      </c>
      <c r="H6043" s="41" t="str">
        <f aca="false">IF(A6043="","",INDEX(P_Zone,F6043))</f>
        <v>Central</v>
      </c>
      <c r="I6043" s="41" t="n">
        <f aca="false">IF(A6043="","",IF(D6043="Delivered",IF(B6043&lt;=INDEX(P_Due,F6043),1,0),0))</f>
        <v>1</v>
      </c>
    </row>
    <row r="6044" customFormat="false" ht="15" hidden="false" customHeight="false" outlineLevel="0" collapsed="false">
      <c r="A6044" s="37" t="n">
        <v>1005975</v>
      </c>
      <c r="B6044" s="38" t="n">
        <v>46298</v>
      </c>
      <c r="C6044" s="39" t="n">
        <v>1</v>
      </c>
      <c r="D6044" s="39" t="s">
        <v>26</v>
      </c>
      <c r="E6044" s="39"/>
      <c r="F6044" s="41" t="n">
        <f aca="false">IF(A6044="","",MATCH(A6044,P_ID,1))</f>
        <v>5975</v>
      </c>
      <c r="G6044" s="41" t="str">
        <f aca="false">IF(A6044="","",INDEX(P_Svc,F6044))</f>
        <v>Express</v>
      </c>
      <c r="H6044" s="41" t="str">
        <f aca="false">IF(A6044="","",INDEX(P_Zone,F6044))</f>
        <v>North</v>
      </c>
      <c r="I6044" s="41" t="n">
        <f aca="false">IF(A6044="","",IF(D6044="Delivered",IF(B6044&lt;=INDEX(P_Due,F6044),1,0),0))</f>
        <v>1</v>
      </c>
    </row>
    <row r="6045" customFormat="false" ht="15" hidden="false" customHeight="false" outlineLevel="0" collapsed="false">
      <c r="A6045" s="37" t="n">
        <v>1005993</v>
      </c>
      <c r="B6045" s="38" t="n">
        <v>46298</v>
      </c>
      <c r="C6045" s="39" t="n">
        <v>1</v>
      </c>
      <c r="D6045" s="39" t="s">
        <v>79</v>
      </c>
      <c r="E6045" s="39" t="s">
        <v>32</v>
      </c>
      <c r="F6045" s="41" t="n">
        <f aca="false">IF(A6045="","",MATCH(A6045,P_ID,1))</f>
        <v>5993</v>
      </c>
      <c r="G6045" s="41" t="str">
        <f aca="false">IF(A6045="","",INDEX(P_Svc,F6045))</f>
        <v>Express</v>
      </c>
      <c r="H6045" s="41" t="str">
        <f aca="false">IF(A6045="","",INDEX(P_Zone,F6045))</f>
        <v>West</v>
      </c>
      <c r="I6045" s="41" t="n">
        <f aca="false">IF(A6045="","",IF(D6045="Delivered",IF(B6045&lt;=INDEX(P_Due,F6045),1,0),0))</f>
        <v>0</v>
      </c>
    </row>
    <row r="6046" customFormat="false" ht="15" hidden="false" customHeight="false" outlineLevel="0" collapsed="false">
      <c r="A6046" s="37" t="n">
        <v>1006014</v>
      </c>
      <c r="B6046" s="38" t="n">
        <v>46298</v>
      </c>
      <c r="C6046" s="39" t="n">
        <v>0</v>
      </c>
      <c r="D6046" s="39" t="s">
        <v>80</v>
      </c>
      <c r="E6046" s="39" t="s">
        <v>40</v>
      </c>
      <c r="F6046" s="41" t="n">
        <f aca="false">IF(A6046="","",MATCH(A6046,P_ID,1))</f>
        <v>6014</v>
      </c>
      <c r="G6046" s="41" t="str">
        <f aca="false">IF(A6046="","",INDEX(P_Svc,F6046))</f>
        <v>Express</v>
      </c>
      <c r="H6046" s="41" t="str">
        <f aca="false">IF(A6046="","",INDEX(P_Zone,F6046))</f>
        <v>West</v>
      </c>
      <c r="I6046" s="41" t="n">
        <f aca="false">IF(A6046="","",IF(D6046="Delivered",IF(B6046&lt;=INDEX(P_Due,F6046),1,0),0))</f>
        <v>0</v>
      </c>
    </row>
    <row r="6047" customFormat="false" ht="15" hidden="false" customHeight="false" outlineLevel="0" collapsed="false">
      <c r="A6047" s="37" t="n">
        <v>1006030</v>
      </c>
      <c r="B6047" s="38" t="n">
        <v>46298</v>
      </c>
      <c r="C6047" s="39" t="n">
        <v>1</v>
      </c>
      <c r="D6047" s="39" t="s">
        <v>26</v>
      </c>
      <c r="E6047" s="39"/>
      <c r="F6047" s="41" t="n">
        <f aca="false">IF(A6047="","",MATCH(A6047,P_ID,1))</f>
        <v>6030</v>
      </c>
      <c r="G6047" s="41" t="str">
        <f aca="false">IF(A6047="","",INDEX(P_Svc,F6047))</f>
        <v>Express</v>
      </c>
      <c r="H6047" s="41" t="str">
        <f aca="false">IF(A6047="","",INDEX(P_Zone,F6047))</f>
        <v>East</v>
      </c>
      <c r="I6047" s="41" t="n">
        <f aca="false">IF(A6047="","",IF(D6047="Delivered",IF(B6047&lt;=INDEX(P_Due,F6047),1,0),0))</f>
        <v>1</v>
      </c>
    </row>
    <row r="6048" customFormat="false" ht="15" hidden="false" customHeight="false" outlineLevel="0" collapsed="false">
      <c r="A6048" s="37" t="n">
        <v>1005356</v>
      </c>
      <c r="B6048" s="38" t="n">
        <v>46298</v>
      </c>
      <c r="C6048" s="39" t="n">
        <v>1</v>
      </c>
      <c r="D6048" s="39" t="s">
        <v>26</v>
      </c>
      <c r="E6048" s="39"/>
      <c r="F6048" s="41" t="n">
        <f aca="false">IF(A6048="","",MATCH(A6048,P_ID,1))</f>
        <v>5356</v>
      </c>
      <c r="G6048" s="41" t="str">
        <f aca="false">IF(A6048="","",INDEX(P_Svc,F6048))</f>
        <v>Standard</v>
      </c>
      <c r="H6048" s="41" t="str">
        <f aca="false">IF(A6048="","",INDEX(P_Zone,F6048))</f>
        <v>Central</v>
      </c>
      <c r="I6048" s="41" t="n">
        <f aca="false">IF(A6048="","",IF(D6048="Delivered",IF(B6048&lt;=INDEX(P_Due,F6048),1,0),0))</f>
        <v>1</v>
      </c>
    </row>
    <row r="6049" customFormat="false" ht="15" hidden="false" customHeight="false" outlineLevel="0" collapsed="false">
      <c r="A6049" s="37" t="n">
        <v>1005358</v>
      </c>
      <c r="B6049" s="38" t="n">
        <v>46298</v>
      </c>
      <c r="C6049" s="39" t="n">
        <v>1</v>
      </c>
      <c r="D6049" s="39" t="s">
        <v>26</v>
      </c>
      <c r="E6049" s="39"/>
      <c r="F6049" s="41" t="n">
        <f aca="false">IF(A6049="","",MATCH(A6049,P_ID,1))</f>
        <v>5358</v>
      </c>
      <c r="G6049" s="41" t="str">
        <f aca="false">IF(A6049="","",INDEX(P_Svc,F6049))</f>
        <v>Standard</v>
      </c>
      <c r="H6049" s="41" t="str">
        <f aca="false">IF(A6049="","",INDEX(P_Zone,F6049))</f>
        <v>West</v>
      </c>
      <c r="I6049" s="41" t="n">
        <f aca="false">IF(A6049="","",IF(D6049="Delivered",IF(B6049&lt;=INDEX(P_Due,F6049),1,0),0))</f>
        <v>1</v>
      </c>
    </row>
    <row r="6050" customFormat="false" ht="15" hidden="false" customHeight="false" outlineLevel="0" collapsed="false">
      <c r="A6050" s="37" t="n">
        <v>1005359</v>
      </c>
      <c r="B6050" s="38" t="n">
        <v>46298</v>
      </c>
      <c r="C6050" s="39" t="n">
        <v>1</v>
      </c>
      <c r="D6050" s="39" t="s">
        <v>26</v>
      </c>
      <c r="E6050" s="39"/>
      <c r="F6050" s="41" t="n">
        <f aca="false">IF(A6050="","",MATCH(A6050,P_ID,1))</f>
        <v>5359</v>
      </c>
      <c r="G6050" s="41" t="str">
        <f aca="false">IF(A6050="","",INDEX(P_Svc,F6050))</f>
        <v>Standard</v>
      </c>
      <c r="H6050" s="41" t="str">
        <f aca="false">IF(A6050="","",INDEX(P_Zone,F6050))</f>
        <v>South</v>
      </c>
      <c r="I6050" s="41" t="n">
        <f aca="false">IF(A6050="","",IF(D6050="Delivered",IF(B6050&lt;=INDEX(P_Due,F6050),1,0),0))</f>
        <v>1</v>
      </c>
    </row>
    <row r="6051" customFormat="false" ht="15" hidden="false" customHeight="false" outlineLevel="0" collapsed="false">
      <c r="A6051" s="37" t="n">
        <v>1005360</v>
      </c>
      <c r="B6051" s="38" t="n">
        <v>46298</v>
      </c>
      <c r="C6051" s="39" t="n">
        <v>1</v>
      </c>
      <c r="D6051" s="39" t="s">
        <v>26</v>
      </c>
      <c r="E6051" s="39"/>
      <c r="F6051" s="41" t="n">
        <f aca="false">IF(A6051="","",MATCH(A6051,P_ID,1))</f>
        <v>5360</v>
      </c>
      <c r="G6051" s="41" t="str">
        <f aca="false">IF(A6051="","",INDEX(P_Svc,F6051))</f>
        <v>Standard</v>
      </c>
      <c r="H6051" s="41" t="str">
        <f aca="false">IF(A6051="","",INDEX(P_Zone,F6051))</f>
        <v>Central</v>
      </c>
      <c r="I6051" s="41" t="n">
        <f aca="false">IF(A6051="","",IF(D6051="Delivered",IF(B6051&lt;=INDEX(P_Due,F6051),1,0),0))</f>
        <v>1</v>
      </c>
    </row>
    <row r="6052" customFormat="false" ht="15" hidden="false" customHeight="false" outlineLevel="0" collapsed="false">
      <c r="A6052" s="37" t="n">
        <v>1005361</v>
      </c>
      <c r="B6052" s="38" t="n">
        <v>46298</v>
      </c>
      <c r="C6052" s="39" t="n">
        <v>1</v>
      </c>
      <c r="D6052" s="39" t="s">
        <v>26</v>
      </c>
      <c r="E6052" s="39"/>
      <c r="F6052" s="41" t="n">
        <f aca="false">IF(A6052="","",MATCH(A6052,P_ID,1))</f>
        <v>5361</v>
      </c>
      <c r="G6052" s="41" t="str">
        <f aca="false">IF(A6052="","",INDEX(P_Svc,F6052))</f>
        <v>Standard</v>
      </c>
      <c r="H6052" s="41" t="str">
        <f aca="false">IF(A6052="","",INDEX(P_Zone,F6052))</f>
        <v>Central</v>
      </c>
      <c r="I6052" s="41" t="n">
        <f aca="false">IF(A6052="","",IF(D6052="Delivered",IF(B6052&lt;=INDEX(P_Due,F6052),1,0),0))</f>
        <v>1</v>
      </c>
    </row>
    <row r="6053" customFormat="false" ht="15" hidden="false" customHeight="false" outlineLevel="0" collapsed="false">
      <c r="A6053" s="37" t="n">
        <v>1005362</v>
      </c>
      <c r="B6053" s="38" t="n">
        <v>46298</v>
      </c>
      <c r="C6053" s="39" t="n">
        <v>1</v>
      </c>
      <c r="D6053" s="39" t="s">
        <v>26</v>
      </c>
      <c r="E6053" s="39"/>
      <c r="F6053" s="41" t="n">
        <f aca="false">IF(A6053="","",MATCH(A6053,P_ID,1))</f>
        <v>5362</v>
      </c>
      <c r="G6053" s="41" t="str">
        <f aca="false">IF(A6053="","",INDEX(P_Svc,F6053))</f>
        <v>Standard</v>
      </c>
      <c r="H6053" s="41" t="str">
        <f aca="false">IF(A6053="","",INDEX(P_Zone,F6053))</f>
        <v>Central</v>
      </c>
      <c r="I6053" s="41" t="n">
        <f aca="false">IF(A6053="","",IF(D6053="Delivered",IF(B6053&lt;=INDEX(P_Due,F6053),1,0),0))</f>
        <v>1</v>
      </c>
    </row>
    <row r="6054" customFormat="false" ht="15" hidden="false" customHeight="false" outlineLevel="0" collapsed="false">
      <c r="A6054" s="37" t="n">
        <v>1005363</v>
      </c>
      <c r="B6054" s="38" t="n">
        <v>46298</v>
      </c>
      <c r="C6054" s="39" t="n">
        <v>1</v>
      </c>
      <c r="D6054" s="39" t="s">
        <v>26</v>
      </c>
      <c r="E6054" s="39"/>
      <c r="F6054" s="41" t="n">
        <f aca="false">IF(A6054="","",MATCH(A6054,P_ID,1))</f>
        <v>5363</v>
      </c>
      <c r="G6054" s="41" t="str">
        <f aca="false">IF(A6054="","",INDEX(P_Svc,F6054))</f>
        <v>Standard</v>
      </c>
      <c r="H6054" s="41" t="str">
        <f aca="false">IF(A6054="","",INDEX(P_Zone,F6054))</f>
        <v>North</v>
      </c>
      <c r="I6054" s="41" t="n">
        <f aca="false">IF(A6054="","",IF(D6054="Delivered",IF(B6054&lt;=INDEX(P_Due,F6054),1,0),0))</f>
        <v>1</v>
      </c>
    </row>
    <row r="6055" customFormat="false" ht="15" hidden="false" customHeight="false" outlineLevel="0" collapsed="false">
      <c r="A6055" s="37" t="n">
        <v>1005364</v>
      </c>
      <c r="B6055" s="38" t="n">
        <v>46298</v>
      </c>
      <c r="C6055" s="39" t="n">
        <v>1</v>
      </c>
      <c r="D6055" s="39" t="s">
        <v>26</v>
      </c>
      <c r="E6055" s="39"/>
      <c r="F6055" s="41" t="n">
        <f aca="false">IF(A6055="","",MATCH(A6055,P_ID,1))</f>
        <v>5364</v>
      </c>
      <c r="G6055" s="41" t="str">
        <f aca="false">IF(A6055="","",INDEX(P_Svc,F6055))</f>
        <v>Economy</v>
      </c>
      <c r="H6055" s="41" t="str">
        <f aca="false">IF(A6055="","",INDEX(P_Zone,F6055))</f>
        <v>North</v>
      </c>
      <c r="I6055" s="41" t="n">
        <f aca="false">IF(A6055="","",IF(D6055="Delivered",IF(B6055&lt;=INDEX(P_Due,F6055),1,0),0))</f>
        <v>1</v>
      </c>
    </row>
    <row r="6056" customFormat="false" ht="15" hidden="false" customHeight="false" outlineLevel="0" collapsed="false">
      <c r="A6056" s="37" t="n">
        <v>1005365</v>
      </c>
      <c r="B6056" s="38" t="n">
        <v>46298</v>
      </c>
      <c r="C6056" s="39" t="n">
        <v>1</v>
      </c>
      <c r="D6056" s="39" t="s">
        <v>26</v>
      </c>
      <c r="E6056" s="39"/>
      <c r="F6056" s="41" t="n">
        <f aca="false">IF(A6056="","",MATCH(A6056,P_ID,1))</f>
        <v>5365</v>
      </c>
      <c r="G6056" s="41" t="str">
        <f aca="false">IF(A6056="","",INDEX(P_Svc,F6056))</f>
        <v>Economy</v>
      </c>
      <c r="H6056" s="41" t="str">
        <f aca="false">IF(A6056="","",INDEX(P_Zone,F6056))</f>
        <v>Central</v>
      </c>
      <c r="I6056" s="41" t="n">
        <f aca="false">IF(A6056="","",IF(D6056="Delivered",IF(B6056&lt;=INDEX(P_Due,F6056),1,0),0))</f>
        <v>1</v>
      </c>
    </row>
    <row r="6057" customFormat="false" ht="15" hidden="false" customHeight="false" outlineLevel="0" collapsed="false">
      <c r="A6057" s="37" t="n">
        <v>1005367</v>
      </c>
      <c r="B6057" s="38" t="n">
        <v>46298</v>
      </c>
      <c r="C6057" s="39" t="n">
        <v>1</v>
      </c>
      <c r="D6057" s="39" t="s">
        <v>26</v>
      </c>
      <c r="E6057" s="39"/>
      <c r="F6057" s="41" t="n">
        <f aca="false">IF(A6057="","",MATCH(A6057,P_ID,1))</f>
        <v>5367</v>
      </c>
      <c r="G6057" s="41" t="str">
        <f aca="false">IF(A6057="","",INDEX(P_Svc,F6057))</f>
        <v>Standard</v>
      </c>
      <c r="H6057" s="41" t="str">
        <f aca="false">IF(A6057="","",INDEX(P_Zone,F6057))</f>
        <v>Central</v>
      </c>
      <c r="I6057" s="41" t="n">
        <f aca="false">IF(A6057="","",IF(D6057="Delivered",IF(B6057&lt;=INDEX(P_Due,F6057),1,0),0))</f>
        <v>1</v>
      </c>
    </row>
    <row r="6058" customFormat="false" ht="15" hidden="false" customHeight="false" outlineLevel="0" collapsed="false">
      <c r="A6058" s="37" t="n">
        <v>1005368</v>
      </c>
      <c r="B6058" s="38" t="n">
        <v>46298</v>
      </c>
      <c r="C6058" s="39" t="n">
        <v>1</v>
      </c>
      <c r="D6058" s="39" t="s">
        <v>26</v>
      </c>
      <c r="E6058" s="39"/>
      <c r="F6058" s="41" t="n">
        <f aca="false">IF(A6058="","",MATCH(A6058,P_ID,1))</f>
        <v>5368</v>
      </c>
      <c r="G6058" s="41" t="str">
        <f aca="false">IF(A6058="","",INDEX(P_Svc,F6058))</f>
        <v>Economy</v>
      </c>
      <c r="H6058" s="41" t="str">
        <f aca="false">IF(A6058="","",INDEX(P_Zone,F6058))</f>
        <v>North</v>
      </c>
      <c r="I6058" s="41" t="n">
        <f aca="false">IF(A6058="","",IF(D6058="Delivered",IF(B6058&lt;=INDEX(P_Due,F6058),1,0),0))</f>
        <v>1</v>
      </c>
    </row>
    <row r="6059" customFormat="false" ht="15" hidden="false" customHeight="false" outlineLevel="0" collapsed="false">
      <c r="A6059" s="37" t="n">
        <v>1005369</v>
      </c>
      <c r="B6059" s="38" t="n">
        <v>46298</v>
      </c>
      <c r="C6059" s="39" t="n">
        <v>1</v>
      </c>
      <c r="D6059" s="39" t="s">
        <v>26</v>
      </c>
      <c r="E6059" s="39"/>
      <c r="F6059" s="41" t="n">
        <f aca="false">IF(A6059="","",MATCH(A6059,P_ID,1))</f>
        <v>5369</v>
      </c>
      <c r="G6059" s="41" t="str">
        <f aca="false">IF(A6059="","",INDEX(P_Svc,F6059))</f>
        <v>Standard</v>
      </c>
      <c r="H6059" s="41" t="str">
        <f aca="false">IF(A6059="","",INDEX(P_Zone,F6059))</f>
        <v>East</v>
      </c>
      <c r="I6059" s="41" t="n">
        <f aca="false">IF(A6059="","",IF(D6059="Delivered",IF(B6059&lt;=INDEX(P_Due,F6059),1,0),0))</f>
        <v>1</v>
      </c>
    </row>
    <row r="6060" customFormat="false" ht="15" hidden="false" customHeight="false" outlineLevel="0" collapsed="false">
      <c r="A6060" s="37" t="n">
        <v>1005370</v>
      </c>
      <c r="B6060" s="38" t="n">
        <v>46298</v>
      </c>
      <c r="C6060" s="39" t="n">
        <v>1</v>
      </c>
      <c r="D6060" s="39" t="s">
        <v>26</v>
      </c>
      <c r="E6060" s="39"/>
      <c r="F6060" s="41" t="n">
        <f aca="false">IF(A6060="","",MATCH(A6060,P_ID,1))</f>
        <v>5370</v>
      </c>
      <c r="G6060" s="41" t="str">
        <f aca="false">IF(A6060="","",INDEX(P_Svc,F6060))</f>
        <v>Standard</v>
      </c>
      <c r="H6060" s="41" t="str">
        <f aca="false">IF(A6060="","",INDEX(P_Zone,F6060))</f>
        <v>Central</v>
      </c>
      <c r="I6060" s="41" t="n">
        <f aca="false">IF(A6060="","",IF(D6060="Delivered",IF(B6060&lt;=INDEX(P_Due,F6060),1,0),0))</f>
        <v>1</v>
      </c>
    </row>
    <row r="6061" customFormat="false" ht="15" hidden="false" customHeight="false" outlineLevel="0" collapsed="false">
      <c r="A6061" s="37" t="n">
        <v>1005371</v>
      </c>
      <c r="B6061" s="38" t="n">
        <v>46298</v>
      </c>
      <c r="C6061" s="39" t="n">
        <v>1</v>
      </c>
      <c r="D6061" s="39" t="s">
        <v>26</v>
      </c>
      <c r="E6061" s="39"/>
      <c r="F6061" s="41" t="n">
        <f aca="false">IF(A6061="","",MATCH(A6061,P_ID,1))</f>
        <v>5371</v>
      </c>
      <c r="G6061" s="41" t="str">
        <f aca="false">IF(A6061="","",INDEX(P_Svc,F6061))</f>
        <v>Economy</v>
      </c>
      <c r="H6061" s="41" t="str">
        <f aca="false">IF(A6061="","",INDEX(P_Zone,F6061))</f>
        <v>East</v>
      </c>
      <c r="I6061" s="41" t="n">
        <f aca="false">IF(A6061="","",IF(D6061="Delivered",IF(B6061&lt;=INDEX(P_Due,F6061),1,0),0))</f>
        <v>1</v>
      </c>
    </row>
    <row r="6062" customFormat="false" ht="15" hidden="false" customHeight="false" outlineLevel="0" collapsed="false">
      <c r="A6062" s="37" t="n">
        <v>1005373</v>
      </c>
      <c r="B6062" s="38" t="n">
        <v>46298</v>
      </c>
      <c r="C6062" s="39" t="n">
        <v>1</v>
      </c>
      <c r="D6062" s="39" t="s">
        <v>26</v>
      </c>
      <c r="E6062" s="39"/>
      <c r="F6062" s="41" t="n">
        <f aca="false">IF(A6062="","",MATCH(A6062,P_ID,1))</f>
        <v>5373</v>
      </c>
      <c r="G6062" s="41" t="str">
        <f aca="false">IF(A6062="","",INDEX(P_Svc,F6062))</f>
        <v>Standard</v>
      </c>
      <c r="H6062" s="41" t="str">
        <f aca="false">IF(A6062="","",INDEX(P_Zone,F6062))</f>
        <v>West</v>
      </c>
      <c r="I6062" s="41" t="n">
        <f aca="false">IF(A6062="","",IF(D6062="Delivered",IF(B6062&lt;=INDEX(P_Due,F6062),1,0),0))</f>
        <v>1</v>
      </c>
    </row>
    <row r="6063" customFormat="false" ht="15" hidden="false" customHeight="false" outlineLevel="0" collapsed="false">
      <c r="A6063" s="37" t="n">
        <v>1005374</v>
      </c>
      <c r="B6063" s="38" t="n">
        <v>46298</v>
      </c>
      <c r="C6063" s="39" t="n">
        <v>1</v>
      </c>
      <c r="D6063" s="39" t="s">
        <v>26</v>
      </c>
      <c r="E6063" s="39"/>
      <c r="F6063" s="41" t="n">
        <f aca="false">IF(A6063="","",MATCH(A6063,P_ID,1))</f>
        <v>5374</v>
      </c>
      <c r="G6063" s="41" t="str">
        <f aca="false">IF(A6063="","",INDEX(P_Svc,F6063))</f>
        <v>Standard</v>
      </c>
      <c r="H6063" s="41" t="str">
        <f aca="false">IF(A6063="","",INDEX(P_Zone,F6063))</f>
        <v>South</v>
      </c>
      <c r="I6063" s="41" t="n">
        <f aca="false">IF(A6063="","",IF(D6063="Delivered",IF(B6063&lt;=INDEX(P_Due,F6063),1,0),0))</f>
        <v>1</v>
      </c>
    </row>
    <row r="6064" customFormat="false" ht="15" hidden="false" customHeight="false" outlineLevel="0" collapsed="false">
      <c r="A6064" s="37" t="n">
        <v>1005375</v>
      </c>
      <c r="B6064" s="38" t="n">
        <v>46298</v>
      </c>
      <c r="C6064" s="39" t="n">
        <v>1</v>
      </c>
      <c r="D6064" s="39" t="s">
        <v>26</v>
      </c>
      <c r="E6064" s="39"/>
      <c r="F6064" s="41" t="n">
        <f aca="false">IF(A6064="","",MATCH(A6064,P_ID,1))</f>
        <v>5375</v>
      </c>
      <c r="G6064" s="41" t="str">
        <f aca="false">IF(A6064="","",INDEX(P_Svc,F6064))</f>
        <v>Standard</v>
      </c>
      <c r="H6064" s="41" t="str">
        <f aca="false">IF(A6064="","",INDEX(P_Zone,F6064))</f>
        <v>West</v>
      </c>
      <c r="I6064" s="41" t="n">
        <f aca="false">IF(A6064="","",IF(D6064="Delivered",IF(B6064&lt;=INDEX(P_Due,F6064),1,0),0))</f>
        <v>1</v>
      </c>
    </row>
    <row r="6065" customFormat="false" ht="15" hidden="false" customHeight="false" outlineLevel="0" collapsed="false">
      <c r="A6065" s="37" t="n">
        <v>1005376</v>
      </c>
      <c r="B6065" s="38" t="n">
        <v>46298</v>
      </c>
      <c r="C6065" s="39" t="n">
        <v>1</v>
      </c>
      <c r="D6065" s="39" t="s">
        <v>79</v>
      </c>
      <c r="E6065" s="39" t="s">
        <v>32</v>
      </c>
      <c r="F6065" s="41" t="n">
        <f aca="false">IF(A6065="","",MATCH(A6065,P_ID,1))</f>
        <v>5376</v>
      </c>
      <c r="G6065" s="41" t="str">
        <f aca="false">IF(A6065="","",INDEX(P_Svc,F6065))</f>
        <v>Economy</v>
      </c>
      <c r="H6065" s="41" t="str">
        <f aca="false">IF(A6065="","",INDEX(P_Zone,F6065))</f>
        <v>East</v>
      </c>
      <c r="I6065" s="41" t="n">
        <f aca="false">IF(A6065="","",IF(D6065="Delivered",IF(B6065&lt;=INDEX(P_Due,F6065),1,0),0))</f>
        <v>0</v>
      </c>
    </row>
    <row r="6066" customFormat="false" ht="15" hidden="false" customHeight="false" outlineLevel="0" collapsed="false">
      <c r="A6066" s="37" t="n">
        <v>1005377</v>
      </c>
      <c r="B6066" s="38" t="n">
        <v>46298</v>
      </c>
      <c r="C6066" s="39" t="n">
        <v>1</v>
      </c>
      <c r="D6066" s="39" t="s">
        <v>26</v>
      </c>
      <c r="E6066" s="39"/>
      <c r="F6066" s="41" t="n">
        <f aca="false">IF(A6066="","",MATCH(A6066,P_ID,1))</f>
        <v>5377</v>
      </c>
      <c r="G6066" s="41" t="str">
        <f aca="false">IF(A6066="","",INDEX(P_Svc,F6066))</f>
        <v>Economy</v>
      </c>
      <c r="H6066" s="41" t="str">
        <f aca="false">IF(A6066="","",INDEX(P_Zone,F6066))</f>
        <v>East</v>
      </c>
      <c r="I6066" s="41" t="n">
        <f aca="false">IF(A6066="","",IF(D6066="Delivered",IF(B6066&lt;=INDEX(P_Due,F6066),1,0),0))</f>
        <v>1</v>
      </c>
    </row>
    <row r="6067" customFormat="false" ht="15" hidden="false" customHeight="false" outlineLevel="0" collapsed="false">
      <c r="A6067" s="37" t="n">
        <v>1005378</v>
      </c>
      <c r="B6067" s="38" t="n">
        <v>46298</v>
      </c>
      <c r="C6067" s="39" t="n">
        <v>1</v>
      </c>
      <c r="D6067" s="39" t="s">
        <v>79</v>
      </c>
      <c r="E6067" s="39" t="s">
        <v>36</v>
      </c>
      <c r="F6067" s="41" t="n">
        <f aca="false">IF(A6067="","",MATCH(A6067,P_ID,1))</f>
        <v>5378</v>
      </c>
      <c r="G6067" s="41" t="str">
        <f aca="false">IF(A6067="","",INDEX(P_Svc,F6067))</f>
        <v>Standard</v>
      </c>
      <c r="H6067" s="41" t="str">
        <f aca="false">IF(A6067="","",INDEX(P_Zone,F6067))</f>
        <v>Central</v>
      </c>
      <c r="I6067" s="41" t="n">
        <f aca="false">IF(A6067="","",IF(D6067="Delivered",IF(B6067&lt;=INDEX(P_Due,F6067),1,0),0))</f>
        <v>0</v>
      </c>
    </row>
    <row r="6068" customFormat="false" ht="15" hidden="false" customHeight="false" outlineLevel="0" collapsed="false">
      <c r="A6068" s="37" t="n">
        <v>1005379</v>
      </c>
      <c r="B6068" s="38" t="n">
        <v>46298</v>
      </c>
      <c r="C6068" s="39" t="n">
        <v>1</v>
      </c>
      <c r="D6068" s="39" t="s">
        <v>26</v>
      </c>
      <c r="E6068" s="39"/>
      <c r="F6068" s="41" t="n">
        <f aca="false">IF(A6068="","",MATCH(A6068,P_ID,1))</f>
        <v>5379</v>
      </c>
      <c r="G6068" s="41" t="str">
        <f aca="false">IF(A6068="","",INDEX(P_Svc,F6068))</f>
        <v>Standard</v>
      </c>
      <c r="H6068" s="41" t="str">
        <f aca="false">IF(A6068="","",INDEX(P_Zone,F6068))</f>
        <v>East</v>
      </c>
      <c r="I6068" s="41" t="n">
        <f aca="false">IF(A6068="","",IF(D6068="Delivered",IF(B6068&lt;=INDEX(P_Due,F6068),1,0),0))</f>
        <v>1</v>
      </c>
    </row>
    <row r="6069" customFormat="false" ht="15" hidden="false" customHeight="false" outlineLevel="0" collapsed="false">
      <c r="A6069" s="37" t="n">
        <v>1005380</v>
      </c>
      <c r="B6069" s="38" t="n">
        <v>46298</v>
      </c>
      <c r="C6069" s="39" t="n">
        <v>1</v>
      </c>
      <c r="D6069" s="39" t="s">
        <v>26</v>
      </c>
      <c r="E6069" s="39"/>
      <c r="F6069" s="41" t="n">
        <f aca="false">IF(A6069="","",MATCH(A6069,P_ID,1))</f>
        <v>5380</v>
      </c>
      <c r="G6069" s="41" t="str">
        <f aca="false">IF(A6069="","",INDEX(P_Svc,F6069))</f>
        <v>Economy</v>
      </c>
      <c r="H6069" s="41" t="str">
        <f aca="false">IF(A6069="","",INDEX(P_Zone,F6069))</f>
        <v>Central</v>
      </c>
      <c r="I6069" s="41" t="n">
        <f aca="false">IF(A6069="","",IF(D6069="Delivered",IF(B6069&lt;=INDEX(P_Due,F6069),1,0),0))</f>
        <v>1</v>
      </c>
    </row>
    <row r="6070" customFormat="false" ht="15" hidden="false" customHeight="false" outlineLevel="0" collapsed="false">
      <c r="A6070" s="37" t="n">
        <v>1005381</v>
      </c>
      <c r="B6070" s="38" t="n">
        <v>46298</v>
      </c>
      <c r="C6070" s="39" t="n">
        <v>1</v>
      </c>
      <c r="D6070" s="39" t="s">
        <v>26</v>
      </c>
      <c r="E6070" s="39"/>
      <c r="F6070" s="41" t="n">
        <f aca="false">IF(A6070="","",MATCH(A6070,P_ID,1))</f>
        <v>5381</v>
      </c>
      <c r="G6070" s="41" t="str">
        <f aca="false">IF(A6070="","",INDEX(P_Svc,F6070))</f>
        <v>Economy</v>
      </c>
      <c r="H6070" s="41" t="str">
        <f aca="false">IF(A6070="","",INDEX(P_Zone,F6070))</f>
        <v>North</v>
      </c>
      <c r="I6070" s="41" t="n">
        <f aca="false">IF(A6070="","",IF(D6070="Delivered",IF(B6070&lt;=INDEX(P_Due,F6070),1,0),0))</f>
        <v>1</v>
      </c>
    </row>
    <row r="6071" customFormat="false" ht="15" hidden="false" customHeight="false" outlineLevel="0" collapsed="false">
      <c r="A6071" s="37" t="n">
        <v>1005382</v>
      </c>
      <c r="B6071" s="38" t="n">
        <v>46298</v>
      </c>
      <c r="C6071" s="39" t="n">
        <v>1</v>
      </c>
      <c r="D6071" s="39" t="s">
        <v>26</v>
      </c>
      <c r="E6071" s="39"/>
      <c r="F6071" s="41" t="n">
        <f aca="false">IF(A6071="","",MATCH(A6071,P_ID,1))</f>
        <v>5382</v>
      </c>
      <c r="G6071" s="41" t="str">
        <f aca="false">IF(A6071="","",INDEX(P_Svc,F6071))</f>
        <v>Economy</v>
      </c>
      <c r="H6071" s="41" t="str">
        <f aca="false">IF(A6071="","",INDEX(P_Zone,F6071))</f>
        <v>Central</v>
      </c>
      <c r="I6071" s="41" t="n">
        <f aca="false">IF(A6071="","",IF(D6071="Delivered",IF(B6071&lt;=INDEX(P_Due,F6071),1,0),0))</f>
        <v>1</v>
      </c>
    </row>
    <row r="6072" customFormat="false" ht="15" hidden="false" customHeight="false" outlineLevel="0" collapsed="false">
      <c r="A6072" s="37" t="n">
        <v>1005383</v>
      </c>
      <c r="B6072" s="38" t="n">
        <v>46298</v>
      </c>
      <c r="C6072" s="39" t="n">
        <v>1</v>
      </c>
      <c r="D6072" s="39" t="s">
        <v>26</v>
      </c>
      <c r="E6072" s="39"/>
      <c r="F6072" s="41" t="n">
        <f aca="false">IF(A6072="","",MATCH(A6072,P_ID,1))</f>
        <v>5383</v>
      </c>
      <c r="G6072" s="41" t="str">
        <f aca="false">IF(A6072="","",INDEX(P_Svc,F6072))</f>
        <v>Economy</v>
      </c>
      <c r="H6072" s="41" t="str">
        <f aca="false">IF(A6072="","",INDEX(P_Zone,F6072))</f>
        <v>West</v>
      </c>
      <c r="I6072" s="41" t="n">
        <f aca="false">IF(A6072="","",IF(D6072="Delivered",IF(B6072&lt;=INDEX(P_Due,F6072),1,0),0))</f>
        <v>1</v>
      </c>
    </row>
    <row r="6073" customFormat="false" ht="15" hidden="false" customHeight="false" outlineLevel="0" collapsed="false">
      <c r="A6073" s="37" t="n">
        <v>1005384</v>
      </c>
      <c r="B6073" s="38" t="n">
        <v>46298</v>
      </c>
      <c r="C6073" s="39" t="n">
        <v>1</v>
      </c>
      <c r="D6073" s="39" t="s">
        <v>26</v>
      </c>
      <c r="E6073" s="39"/>
      <c r="F6073" s="41" t="n">
        <f aca="false">IF(A6073="","",MATCH(A6073,P_ID,1))</f>
        <v>5384</v>
      </c>
      <c r="G6073" s="41" t="str">
        <f aca="false">IF(A6073="","",INDEX(P_Svc,F6073))</f>
        <v>Standard</v>
      </c>
      <c r="H6073" s="41" t="str">
        <f aca="false">IF(A6073="","",INDEX(P_Zone,F6073))</f>
        <v>East</v>
      </c>
      <c r="I6073" s="41" t="n">
        <f aca="false">IF(A6073="","",IF(D6073="Delivered",IF(B6073&lt;=INDEX(P_Due,F6073),1,0),0))</f>
        <v>1</v>
      </c>
    </row>
    <row r="6074" customFormat="false" ht="15" hidden="false" customHeight="false" outlineLevel="0" collapsed="false">
      <c r="A6074" s="37" t="n">
        <v>1005385</v>
      </c>
      <c r="B6074" s="38" t="n">
        <v>46298</v>
      </c>
      <c r="C6074" s="39" t="n">
        <v>1</v>
      </c>
      <c r="D6074" s="39" t="s">
        <v>26</v>
      </c>
      <c r="E6074" s="39"/>
      <c r="F6074" s="41" t="n">
        <f aca="false">IF(A6074="","",MATCH(A6074,P_ID,1))</f>
        <v>5385</v>
      </c>
      <c r="G6074" s="41" t="str">
        <f aca="false">IF(A6074="","",INDEX(P_Svc,F6074))</f>
        <v>Standard</v>
      </c>
      <c r="H6074" s="41" t="str">
        <f aca="false">IF(A6074="","",INDEX(P_Zone,F6074))</f>
        <v>South</v>
      </c>
      <c r="I6074" s="41" t="n">
        <f aca="false">IF(A6074="","",IF(D6074="Delivered",IF(B6074&lt;=INDEX(P_Due,F6074),1,0),0))</f>
        <v>1</v>
      </c>
    </row>
    <row r="6075" customFormat="false" ht="15" hidden="false" customHeight="false" outlineLevel="0" collapsed="false">
      <c r="A6075" s="37" t="n">
        <v>1005386</v>
      </c>
      <c r="B6075" s="38" t="n">
        <v>46298</v>
      </c>
      <c r="C6075" s="39" t="n">
        <v>1</v>
      </c>
      <c r="D6075" s="39" t="s">
        <v>26</v>
      </c>
      <c r="E6075" s="39"/>
      <c r="F6075" s="41" t="n">
        <f aca="false">IF(A6075="","",MATCH(A6075,P_ID,1))</f>
        <v>5386</v>
      </c>
      <c r="G6075" s="41" t="str">
        <f aca="false">IF(A6075="","",INDEX(P_Svc,F6075))</f>
        <v>Standard</v>
      </c>
      <c r="H6075" s="41" t="str">
        <f aca="false">IF(A6075="","",INDEX(P_Zone,F6075))</f>
        <v>West</v>
      </c>
      <c r="I6075" s="41" t="n">
        <f aca="false">IF(A6075="","",IF(D6075="Delivered",IF(B6075&lt;=INDEX(P_Due,F6075),1,0),0))</f>
        <v>1</v>
      </c>
    </row>
    <row r="6076" customFormat="false" ht="15" hidden="false" customHeight="false" outlineLevel="0" collapsed="false">
      <c r="A6076" s="37" t="n">
        <v>1005387</v>
      </c>
      <c r="B6076" s="38" t="n">
        <v>46298</v>
      </c>
      <c r="C6076" s="39" t="n">
        <v>1</v>
      </c>
      <c r="D6076" s="39" t="s">
        <v>26</v>
      </c>
      <c r="E6076" s="39"/>
      <c r="F6076" s="41" t="n">
        <f aca="false">IF(A6076="","",MATCH(A6076,P_ID,1))</f>
        <v>5387</v>
      </c>
      <c r="G6076" s="41" t="str">
        <f aca="false">IF(A6076="","",INDEX(P_Svc,F6076))</f>
        <v>Standard</v>
      </c>
      <c r="H6076" s="41" t="str">
        <f aca="false">IF(A6076="","",INDEX(P_Zone,F6076))</f>
        <v>North</v>
      </c>
      <c r="I6076" s="41" t="n">
        <f aca="false">IF(A6076="","",IF(D6076="Delivered",IF(B6076&lt;=INDEX(P_Due,F6076),1,0),0))</f>
        <v>1</v>
      </c>
    </row>
    <row r="6077" customFormat="false" ht="15" hidden="false" customHeight="false" outlineLevel="0" collapsed="false">
      <c r="A6077" s="37" t="n">
        <v>1005388</v>
      </c>
      <c r="B6077" s="38" t="n">
        <v>46298</v>
      </c>
      <c r="C6077" s="39" t="n">
        <v>1</v>
      </c>
      <c r="D6077" s="39" t="s">
        <v>79</v>
      </c>
      <c r="E6077" s="39" t="s">
        <v>32</v>
      </c>
      <c r="F6077" s="41" t="n">
        <f aca="false">IF(A6077="","",MATCH(A6077,P_ID,1))</f>
        <v>5388</v>
      </c>
      <c r="G6077" s="41" t="str">
        <f aca="false">IF(A6077="","",INDEX(P_Svc,F6077))</f>
        <v>Standard</v>
      </c>
      <c r="H6077" s="41" t="str">
        <f aca="false">IF(A6077="","",INDEX(P_Zone,F6077))</f>
        <v>West</v>
      </c>
      <c r="I6077" s="41" t="n">
        <f aca="false">IF(A6077="","",IF(D6077="Delivered",IF(B6077&lt;=INDEX(P_Due,F6077),1,0),0))</f>
        <v>0</v>
      </c>
    </row>
    <row r="6078" customFormat="false" ht="15" hidden="false" customHeight="false" outlineLevel="0" collapsed="false">
      <c r="A6078" s="37" t="n">
        <v>1005389</v>
      </c>
      <c r="B6078" s="38" t="n">
        <v>46298</v>
      </c>
      <c r="C6078" s="39" t="n">
        <v>1</v>
      </c>
      <c r="D6078" s="39" t="s">
        <v>26</v>
      </c>
      <c r="E6078" s="39"/>
      <c r="F6078" s="41" t="n">
        <f aca="false">IF(A6078="","",MATCH(A6078,P_ID,1))</f>
        <v>5389</v>
      </c>
      <c r="G6078" s="41" t="str">
        <f aca="false">IF(A6078="","",INDEX(P_Svc,F6078))</f>
        <v>Standard</v>
      </c>
      <c r="H6078" s="41" t="str">
        <f aca="false">IF(A6078="","",INDEX(P_Zone,F6078))</f>
        <v>South</v>
      </c>
      <c r="I6078" s="41" t="n">
        <f aca="false">IF(A6078="","",IF(D6078="Delivered",IF(B6078&lt;=INDEX(P_Due,F6078),1,0),0))</f>
        <v>1</v>
      </c>
    </row>
    <row r="6079" customFormat="false" ht="15" hidden="false" customHeight="false" outlineLevel="0" collapsed="false">
      <c r="A6079" s="37" t="n">
        <v>1005390</v>
      </c>
      <c r="B6079" s="38" t="n">
        <v>46298</v>
      </c>
      <c r="C6079" s="39" t="n">
        <v>1</v>
      </c>
      <c r="D6079" s="39" t="s">
        <v>26</v>
      </c>
      <c r="E6079" s="39"/>
      <c r="F6079" s="41" t="n">
        <f aca="false">IF(A6079="","",MATCH(A6079,P_ID,1))</f>
        <v>5390</v>
      </c>
      <c r="G6079" s="41" t="str">
        <f aca="false">IF(A6079="","",INDEX(P_Svc,F6079))</f>
        <v>Economy</v>
      </c>
      <c r="H6079" s="41" t="str">
        <f aca="false">IF(A6079="","",INDEX(P_Zone,F6079))</f>
        <v>West</v>
      </c>
      <c r="I6079" s="41" t="n">
        <f aca="false">IF(A6079="","",IF(D6079="Delivered",IF(B6079&lt;=INDEX(P_Due,F6079),1,0),0))</f>
        <v>1</v>
      </c>
    </row>
    <row r="6080" customFormat="false" ht="15" hidden="false" customHeight="false" outlineLevel="0" collapsed="false">
      <c r="A6080" s="37" t="n">
        <v>1005391</v>
      </c>
      <c r="B6080" s="38" t="n">
        <v>46298</v>
      </c>
      <c r="C6080" s="39" t="n">
        <v>1</v>
      </c>
      <c r="D6080" s="39" t="s">
        <v>26</v>
      </c>
      <c r="E6080" s="39"/>
      <c r="F6080" s="41" t="n">
        <f aca="false">IF(A6080="","",MATCH(A6080,P_ID,1))</f>
        <v>5391</v>
      </c>
      <c r="G6080" s="41" t="str">
        <f aca="false">IF(A6080="","",INDEX(P_Svc,F6080))</f>
        <v>Economy</v>
      </c>
      <c r="H6080" s="41" t="str">
        <f aca="false">IF(A6080="","",INDEX(P_Zone,F6080))</f>
        <v>North</v>
      </c>
      <c r="I6080" s="41" t="n">
        <f aca="false">IF(A6080="","",IF(D6080="Delivered",IF(B6080&lt;=INDEX(P_Due,F6080),1,0),0))</f>
        <v>1</v>
      </c>
    </row>
    <row r="6081" customFormat="false" ht="15" hidden="false" customHeight="false" outlineLevel="0" collapsed="false">
      <c r="A6081" s="37" t="n">
        <v>1005392</v>
      </c>
      <c r="B6081" s="38" t="n">
        <v>46298</v>
      </c>
      <c r="C6081" s="39" t="n">
        <v>0</v>
      </c>
      <c r="D6081" s="39" t="s">
        <v>80</v>
      </c>
      <c r="E6081" s="39" t="s">
        <v>40</v>
      </c>
      <c r="F6081" s="41" t="n">
        <f aca="false">IF(A6081="","",MATCH(A6081,P_ID,1))</f>
        <v>5392</v>
      </c>
      <c r="G6081" s="41" t="str">
        <f aca="false">IF(A6081="","",INDEX(P_Svc,F6081))</f>
        <v>Standard</v>
      </c>
      <c r="H6081" s="41" t="str">
        <f aca="false">IF(A6081="","",INDEX(P_Zone,F6081))</f>
        <v>Central</v>
      </c>
      <c r="I6081" s="41" t="n">
        <f aca="false">IF(A6081="","",IF(D6081="Delivered",IF(B6081&lt;=INDEX(P_Due,F6081),1,0),0))</f>
        <v>0</v>
      </c>
    </row>
    <row r="6082" customFormat="false" ht="15" hidden="false" customHeight="false" outlineLevel="0" collapsed="false">
      <c r="A6082" s="37" t="n">
        <v>1005393</v>
      </c>
      <c r="B6082" s="38" t="n">
        <v>46298</v>
      </c>
      <c r="C6082" s="39" t="n">
        <v>1</v>
      </c>
      <c r="D6082" s="39" t="s">
        <v>26</v>
      </c>
      <c r="E6082" s="39"/>
      <c r="F6082" s="41" t="n">
        <f aca="false">IF(A6082="","",MATCH(A6082,P_ID,1))</f>
        <v>5393</v>
      </c>
      <c r="G6082" s="41" t="str">
        <f aca="false">IF(A6082="","",INDEX(P_Svc,F6082))</f>
        <v>Standard</v>
      </c>
      <c r="H6082" s="41" t="str">
        <f aca="false">IF(A6082="","",INDEX(P_Zone,F6082))</f>
        <v>North</v>
      </c>
      <c r="I6082" s="41" t="n">
        <f aca="false">IF(A6082="","",IF(D6082="Delivered",IF(B6082&lt;=INDEX(P_Due,F6082),1,0),0))</f>
        <v>1</v>
      </c>
    </row>
    <row r="6083" customFormat="false" ht="15" hidden="false" customHeight="false" outlineLevel="0" collapsed="false">
      <c r="A6083" s="37" t="n">
        <v>1005394</v>
      </c>
      <c r="B6083" s="38" t="n">
        <v>46298</v>
      </c>
      <c r="C6083" s="39" t="n">
        <v>1</v>
      </c>
      <c r="D6083" s="39" t="s">
        <v>26</v>
      </c>
      <c r="E6083" s="39"/>
      <c r="F6083" s="41" t="n">
        <f aca="false">IF(A6083="","",MATCH(A6083,P_ID,1))</f>
        <v>5394</v>
      </c>
      <c r="G6083" s="41" t="str">
        <f aca="false">IF(A6083="","",INDEX(P_Svc,F6083))</f>
        <v>Standard</v>
      </c>
      <c r="H6083" s="41" t="str">
        <f aca="false">IF(A6083="","",INDEX(P_Zone,F6083))</f>
        <v>South</v>
      </c>
      <c r="I6083" s="41" t="n">
        <f aca="false">IF(A6083="","",IF(D6083="Delivered",IF(B6083&lt;=INDEX(P_Due,F6083),1,0),0))</f>
        <v>1</v>
      </c>
    </row>
    <row r="6084" customFormat="false" ht="15" hidden="false" customHeight="false" outlineLevel="0" collapsed="false">
      <c r="A6084" s="37" t="n">
        <v>1005396</v>
      </c>
      <c r="B6084" s="38" t="n">
        <v>46298</v>
      </c>
      <c r="C6084" s="39" t="n">
        <v>1</v>
      </c>
      <c r="D6084" s="39" t="s">
        <v>26</v>
      </c>
      <c r="E6084" s="39"/>
      <c r="F6084" s="41" t="n">
        <f aca="false">IF(A6084="","",MATCH(A6084,P_ID,1))</f>
        <v>5396</v>
      </c>
      <c r="G6084" s="41" t="str">
        <f aca="false">IF(A6084="","",INDEX(P_Svc,F6084))</f>
        <v>Economy</v>
      </c>
      <c r="H6084" s="41" t="str">
        <f aca="false">IF(A6084="","",INDEX(P_Zone,F6084))</f>
        <v>South</v>
      </c>
      <c r="I6084" s="41" t="n">
        <f aca="false">IF(A6084="","",IF(D6084="Delivered",IF(B6084&lt;=INDEX(P_Due,F6084),1,0),0))</f>
        <v>1</v>
      </c>
    </row>
    <row r="6085" customFormat="false" ht="15" hidden="false" customHeight="false" outlineLevel="0" collapsed="false">
      <c r="A6085" s="37" t="n">
        <v>1005400</v>
      </c>
      <c r="B6085" s="38" t="n">
        <v>46298</v>
      </c>
      <c r="C6085" s="39" t="n">
        <v>1</v>
      </c>
      <c r="D6085" s="39" t="s">
        <v>26</v>
      </c>
      <c r="E6085" s="39"/>
      <c r="F6085" s="41" t="n">
        <f aca="false">IF(A6085="","",MATCH(A6085,P_ID,1))</f>
        <v>5400</v>
      </c>
      <c r="G6085" s="41" t="str">
        <f aca="false">IF(A6085="","",INDEX(P_Svc,F6085))</f>
        <v>Economy</v>
      </c>
      <c r="H6085" s="41" t="str">
        <f aca="false">IF(A6085="","",INDEX(P_Zone,F6085))</f>
        <v>North</v>
      </c>
      <c r="I6085" s="41" t="n">
        <f aca="false">IF(A6085="","",IF(D6085="Delivered",IF(B6085&lt;=INDEX(P_Due,F6085),1,0),0))</f>
        <v>1</v>
      </c>
    </row>
    <row r="6086" customFormat="false" ht="15" hidden="false" customHeight="false" outlineLevel="0" collapsed="false">
      <c r="A6086" s="37" t="n">
        <v>1005401</v>
      </c>
      <c r="B6086" s="38" t="n">
        <v>46298</v>
      </c>
      <c r="C6086" s="39" t="n">
        <v>1</v>
      </c>
      <c r="D6086" s="39" t="s">
        <v>26</v>
      </c>
      <c r="E6086" s="39"/>
      <c r="F6086" s="41" t="n">
        <f aca="false">IF(A6086="","",MATCH(A6086,P_ID,1))</f>
        <v>5401</v>
      </c>
      <c r="G6086" s="41" t="str">
        <f aca="false">IF(A6086="","",INDEX(P_Svc,F6086))</f>
        <v>Economy</v>
      </c>
      <c r="H6086" s="41" t="str">
        <f aca="false">IF(A6086="","",INDEX(P_Zone,F6086))</f>
        <v>South</v>
      </c>
      <c r="I6086" s="41" t="n">
        <f aca="false">IF(A6086="","",IF(D6086="Delivered",IF(B6086&lt;=INDEX(P_Due,F6086),1,0),0))</f>
        <v>1</v>
      </c>
    </row>
    <row r="6087" customFormat="false" ht="15" hidden="false" customHeight="false" outlineLevel="0" collapsed="false">
      <c r="A6087" s="37" t="n">
        <v>1005402</v>
      </c>
      <c r="B6087" s="38" t="n">
        <v>46298</v>
      </c>
      <c r="C6087" s="39" t="n">
        <v>1</v>
      </c>
      <c r="D6087" s="39" t="s">
        <v>26</v>
      </c>
      <c r="E6087" s="39"/>
      <c r="F6087" s="41" t="n">
        <f aca="false">IF(A6087="","",MATCH(A6087,P_ID,1))</f>
        <v>5402</v>
      </c>
      <c r="G6087" s="41" t="str">
        <f aca="false">IF(A6087="","",INDEX(P_Svc,F6087))</f>
        <v>Standard</v>
      </c>
      <c r="H6087" s="41" t="str">
        <f aca="false">IF(A6087="","",INDEX(P_Zone,F6087))</f>
        <v>Central</v>
      </c>
      <c r="I6087" s="41" t="n">
        <f aca="false">IF(A6087="","",IF(D6087="Delivered",IF(B6087&lt;=INDEX(P_Due,F6087),1,0),0))</f>
        <v>1</v>
      </c>
    </row>
    <row r="6088" customFormat="false" ht="15" hidden="false" customHeight="false" outlineLevel="0" collapsed="false">
      <c r="A6088" s="37" t="n">
        <v>1005403</v>
      </c>
      <c r="B6088" s="38" t="n">
        <v>46298</v>
      </c>
      <c r="C6088" s="39" t="n">
        <v>1</v>
      </c>
      <c r="D6088" s="39" t="s">
        <v>26</v>
      </c>
      <c r="E6088" s="39"/>
      <c r="F6088" s="41" t="n">
        <f aca="false">IF(A6088="","",MATCH(A6088,P_ID,1))</f>
        <v>5403</v>
      </c>
      <c r="G6088" s="41" t="str">
        <f aca="false">IF(A6088="","",INDEX(P_Svc,F6088))</f>
        <v>Standard</v>
      </c>
      <c r="H6088" s="41" t="str">
        <f aca="false">IF(A6088="","",INDEX(P_Zone,F6088))</f>
        <v>North</v>
      </c>
      <c r="I6088" s="41" t="n">
        <f aca="false">IF(A6088="","",IF(D6088="Delivered",IF(B6088&lt;=INDEX(P_Due,F6088),1,0),0))</f>
        <v>1</v>
      </c>
    </row>
    <row r="6089" customFormat="false" ht="15" hidden="false" customHeight="false" outlineLevel="0" collapsed="false">
      <c r="A6089" s="37" t="n">
        <v>1005404</v>
      </c>
      <c r="B6089" s="38" t="n">
        <v>46298</v>
      </c>
      <c r="C6089" s="39" t="n">
        <v>1</v>
      </c>
      <c r="D6089" s="39" t="s">
        <v>26</v>
      </c>
      <c r="E6089" s="39"/>
      <c r="F6089" s="41" t="n">
        <f aca="false">IF(A6089="","",MATCH(A6089,P_ID,1))</f>
        <v>5404</v>
      </c>
      <c r="G6089" s="41" t="str">
        <f aca="false">IF(A6089="","",INDEX(P_Svc,F6089))</f>
        <v>Economy</v>
      </c>
      <c r="H6089" s="41" t="str">
        <f aca="false">IF(A6089="","",INDEX(P_Zone,F6089))</f>
        <v>North</v>
      </c>
      <c r="I6089" s="41" t="n">
        <f aca="false">IF(A6089="","",IF(D6089="Delivered",IF(B6089&lt;=INDEX(P_Due,F6089),1,0),0))</f>
        <v>1</v>
      </c>
    </row>
    <row r="6090" customFormat="false" ht="15" hidden="false" customHeight="false" outlineLevel="0" collapsed="false">
      <c r="A6090" s="37" t="n">
        <v>1005405</v>
      </c>
      <c r="B6090" s="38" t="n">
        <v>46298</v>
      </c>
      <c r="C6090" s="39" t="n">
        <v>1</v>
      </c>
      <c r="D6090" s="39" t="s">
        <v>26</v>
      </c>
      <c r="E6090" s="39"/>
      <c r="F6090" s="41" t="n">
        <f aca="false">IF(A6090="","",MATCH(A6090,P_ID,1))</f>
        <v>5405</v>
      </c>
      <c r="G6090" s="41" t="str">
        <f aca="false">IF(A6090="","",INDEX(P_Svc,F6090))</f>
        <v>Standard</v>
      </c>
      <c r="H6090" s="41" t="str">
        <f aca="false">IF(A6090="","",INDEX(P_Zone,F6090))</f>
        <v>North</v>
      </c>
      <c r="I6090" s="41" t="n">
        <f aca="false">IF(A6090="","",IF(D6090="Delivered",IF(B6090&lt;=INDEX(P_Due,F6090),1,0),0))</f>
        <v>1</v>
      </c>
    </row>
    <row r="6091" customFormat="false" ht="15" hidden="false" customHeight="false" outlineLevel="0" collapsed="false">
      <c r="A6091" s="37" t="n">
        <v>1005407</v>
      </c>
      <c r="B6091" s="38" t="n">
        <v>46298</v>
      </c>
      <c r="C6091" s="39" t="n">
        <v>1</v>
      </c>
      <c r="D6091" s="39" t="s">
        <v>26</v>
      </c>
      <c r="E6091" s="39"/>
      <c r="F6091" s="41" t="n">
        <f aca="false">IF(A6091="","",MATCH(A6091,P_ID,1))</f>
        <v>5407</v>
      </c>
      <c r="G6091" s="41" t="str">
        <f aca="false">IF(A6091="","",INDEX(P_Svc,F6091))</f>
        <v>Economy</v>
      </c>
      <c r="H6091" s="41" t="str">
        <f aca="false">IF(A6091="","",INDEX(P_Zone,F6091))</f>
        <v>West</v>
      </c>
      <c r="I6091" s="41" t="n">
        <f aca="false">IF(A6091="","",IF(D6091="Delivered",IF(B6091&lt;=INDEX(P_Due,F6091),1,0),0))</f>
        <v>1</v>
      </c>
    </row>
    <row r="6092" customFormat="false" ht="15" hidden="false" customHeight="false" outlineLevel="0" collapsed="false">
      <c r="A6092" s="37" t="n">
        <v>1005408</v>
      </c>
      <c r="B6092" s="38" t="n">
        <v>46298</v>
      </c>
      <c r="C6092" s="39" t="n">
        <v>1</v>
      </c>
      <c r="D6092" s="39" t="s">
        <v>26</v>
      </c>
      <c r="E6092" s="39"/>
      <c r="F6092" s="41" t="n">
        <f aca="false">IF(A6092="","",MATCH(A6092,P_ID,1))</f>
        <v>5408</v>
      </c>
      <c r="G6092" s="41" t="str">
        <f aca="false">IF(A6092="","",INDEX(P_Svc,F6092))</f>
        <v>Standard</v>
      </c>
      <c r="H6092" s="41" t="str">
        <f aca="false">IF(A6092="","",INDEX(P_Zone,F6092))</f>
        <v>Central</v>
      </c>
      <c r="I6092" s="41" t="n">
        <f aca="false">IF(A6092="","",IF(D6092="Delivered",IF(B6092&lt;=INDEX(P_Due,F6092),1,0),0))</f>
        <v>1</v>
      </c>
    </row>
    <row r="6093" customFormat="false" ht="15" hidden="false" customHeight="false" outlineLevel="0" collapsed="false">
      <c r="A6093" s="37" t="n">
        <v>1005410</v>
      </c>
      <c r="B6093" s="38" t="n">
        <v>46298</v>
      </c>
      <c r="C6093" s="39" t="n">
        <v>1</v>
      </c>
      <c r="D6093" s="39" t="s">
        <v>26</v>
      </c>
      <c r="E6093" s="39"/>
      <c r="F6093" s="41" t="n">
        <f aca="false">IF(A6093="","",MATCH(A6093,P_ID,1))</f>
        <v>5410</v>
      </c>
      <c r="G6093" s="41" t="str">
        <f aca="false">IF(A6093="","",INDEX(P_Svc,F6093))</f>
        <v>Economy</v>
      </c>
      <c r="H6093" s="41" t="str">
        <f aca="false">IF(A6093="","",INDEX(P_Zone,F6093))</f>
        <v>North</v>
      </c>
      <c r="I6093" s="41" t="n">
        <f aca="false">IF(A6093="","",IF(D6093="Delivered",IF(B6093&lt;=INDEX(P_Due,F6093),1,0),0))</f>
        <v>1</v>
      </c>
    </row>
    <row r="6094" customFormat="false" ht="15" hidden="false" customHeight="false" outlineLevel="0" collapsed="false">
      <c r="A6094" s="37" t="n">
        <v>1005411</v>
      </c>
      <c r="B6094" s="38" t="n">
        <v>46298</v>
      </c>
      <c r="C6094" s="39" t="n">
        <v>1</v>
      </c>
      <c r="D6094" s="39" t="s">
        <v>26</v>
      </c>
      <c r="E6094" s="39"/>
      <c r="F6094" s="41" t="n">
        <f aca="false">IF(A6094="","",MATCH(A6094,P_ID,1))</f>
        <v>5411</v>
      </c>
      <c r="G6094" s="41" t="str">
        <f aca="false">IF(A6094="","",INDEX(P_Svc,F6094))</f>
        <v>Standard</v>
      </c>
      <c r="H6094" s="41" t="str">
        <f aca="false">IF(A6094="","",INDEX(P_Zone,F6094))</f>
        <v>South</v>
      </c>
      <c r="I6094" s="41" t="n">
        <f aca="false">IF(A6094="","",IF(D6094="Delivered",IF(B6094&lt;=INDEX(P_Due,F6094),1,0),0))</f>
        <v>1</v>
      </c>
    </row>
    <row r="6095" customFormat="false" ht="15" hidden="false" customHeight="false" outlineLevel="0" collapsed="false">
      <c r="A6095" s="37" t="n">
        <v>1005413</v>
      </c>
      <c r="B6095" s="38" t="n">
        <v>46298</v>
      </c>
      <c r="C6095" s="39" t="n">
        <v>1</v>
      </c>
      <c r="D6095" s="39" t="s">
        <v>26</v>
      </c>
      <c r="E6095" s="39"/>
      <c r="F6095" s="41" t="n">
        <f aca="false">IF(A6095="","",MATCH(A6095,P_ID,1))</f>
        <v>5413</v>
      </c>
      <c r="G6095" s="41" t="str">
        <f aca="false">IF(A6095="","",INDEX(P_Svc,F6095))</f>
        <v>Standard</v>
      </c>
      <c r="H6095" s="41" t="str">
        <f aca="false">IF(A6095="","",INDEX(P_Zone,F6095))</f>
        <v>South</v>
      </c>
      <c r="I6095" s="41" t="n">
        <f aca="false">IF(A6095="","",IF(D6095="Delivered",IF(B6095&lt;=INDEX(P_Due,F6095),1,0),0))</f>
        <v>1</v>
      </c>
    </row>
    <row r="6096" customFormat="false" ht="15" hidden="false" customHeight="false" outlineLevel="0" collapsed="false">
      <c r="A6096" s="37" t="n">
        <v>1005414</v>
      </c>
      <c r="B6096" s="38" t="n">
        <v>46298</v>
      </c>
      <c r="C6096" s="39" t="n">
        <v>1</v>
      </c>
      <c r="D6096" s="39" t="s">
        <v>26</v>
      </c>
      <c r="E6096" s="39"/>
      <c r="F6096" s="41" t="n">
        <f aca="false">IF(A6096="","",MATCH(A6096,P_ID,1))</f>
        <v>5414</v>
      </c>
      <c r="G6096" s="41" t="str">
        <f aca="false">IF(A6096="","",INDEX(P_Svc,F6096))</f>
        <v>Standard</v>
      </c>
      <c r="H6096" s="41" t="str">
        <f aca="false">IF(A6096="","",INDEX(P_Zone,F6096))</f>
        <v>Central</v>
      </c>
      <c r="I6096" s="41" t="n">
        <f aca="false">IF(A6096="","",IF(D6096="Delivered",IF(B6096&lt;=INDEX(P_Due,F6096),1,0),0))</f>
        <v>1</v>
      </c>
    </row>
    <row r="6097" customFormat="false" ht="15" hidden="false" customHeight="false" outlineLevel="0" collapsed="false">
      <c r="A6097" s="37" t="n">
        <v>1005415</v>
      </c>
      <c r="B6097" s="38" t="n">
        <v>46298</v>
      </c>
      <c r="C6097" s="39" t="n">
        <v>1</v>
      </c>
      <c r="D6097" s="39" t="s">
        <v>79</v>
      </c>
      <c r="E6097" s="39" t="s">
        <v>34</v>
      </c>
      <c r="F6097" s="41" t="n">
        <f aca="false">IF(A6097="","",MATCH(A6097,P_ID,1))</f>
        <v>5415</v>
      </c>
      <c r="G6097" s="41" t="str">
        <f aca="false">IF(A6097="","",INDEX(P_Svc,F6097))</f>
        <v>Standard</v>
      </c>
      <c r="H6097" s="41" t="str">
        <f aca="false">IF(A6097="","",INDEX(P_Zone,F6097))</f>
        <v>North</v>
      </c>
      <c r="I6097" s="41" t="n">
        <f aca="false">IF(A6097="","",IF(D6097="Delivered",IF(B6097&lt;=INDEX(P_Due,F6097),1,0),0))</f>
        <v>0</v>
      </c>
    </row>
    <row r="6098" customFormat="false" ht="15" hidden="false" customHeight="false" outlineLevel="0" collapsed="false">
      <c r="A6098" s="37" t="n">
        <v>1005416</v>
      </c>
      <c r="B6098" s="38" t="n">
        <v>46298</v>
      </c>
      <c r="C6098" s="39" t="n">
        <v>1</v>
      </c>
      <c r="D6098" s="39" t="s">
        <v>26</v>
      </c>
      <c r="E6098" s="39"/>
      <c r="F6098" s="41" t="n">
        <f aca="false">IF(A6098="","",MATCH(A6098,P_ID,1))</f>
        <v>5416</v>
      </c>
      <c r="G6098" s="41" t="str">
        <f aca="false">IF(A6098="","",INDEX(P_Svc,F6098))</f>
        <v>Standard</v>
      </c>
      <c r="H6098" s="41" t="str">
        <f aca="false">IF(A6098="","",INDEX(P_Zone,F6098))</f>
        <v>North</v>
      </c>
      <c r="I6098" s="41" t="n">
        <f aca="false">IF(A6098="","",IF(D6098="Delivered",IF(B6098&lt;=INDEX(P_Due,F6098),1,0),0))</f>
        <v>1</v>
      </c>
    </row>
    <row r="6099" customFormat="false" ht="15" hidden="false" customHeight="false" outlineLevel="0" collapsed="false">
      <c r="A6099" s="37" t="n">
        <v>1005417</v>
      </c>
      <c r="B6099" s="38" t="n">
        <v>46298</v>
      </c>
      <c r="C6099" s="39" t="n">
        <v>1</v>
      </c>
      <c r="D6099" s="39" t="s">
        <v>26</v>
      </c>
      <c r="E6099" s="39"/>
      <c r="F6099" s="41" t="n">
        <f aca="false">IF(A6099="","",MATCH(A6099,P_ID,1))</f>
        <v>5417</v>
      </c>
      <c r="G6099" s="41" t="str">
        <f aca="false">IF(A6099="","",INDEX(P_Svc,F6099))</f>
        <v>Standard</v>
      </c>
      <c r="H6099" s="41" t="str">
        <f aca="false">IF(A6099="","",INDEX(P_Zone,F6099))</f>
        <v>South</v>
      </c>
      <c r="I6099" s="41" t="n">
        <f aca="false">IF(A6099="","",IF(D6099="Delivered",IF(B6099&lt;=INDEX(P_Due,F6099),1,0),0))</f>
        <v>1</v>
      </c>
    </row>
    <row r="6100" customFormat="false" ht="15" hidden="false" customHeight="false" outlineLevel="0" collapsed="false">
      <c r="A6100" s="37" t="n">
        <v>1005418</v>
      </c>
      <c r="B6100" s="38" t="n">
        <v>46298</v>
      </c>
      <c r="C6100" s="39" t="n">
        <v>1</v>
      </c>
      <c r="D6100" s="39" t="s">
        <v>26</v>
      </c>
      <c r="E6100" s="39"/>
      <c r="F6100" s="41" t="n">
        <f aca="false">IF(A6100="","",MATCH(A6100,P_ID,1))</f>
        <v>5418</v>
      </c>
      <c r="G6100" s="41" t="str">
        <f aca="false">IF(A6100="","",INDEX(P_Svc,F6100))</f>
        <v>Standard</v>
      </c>
      <c r="H6100" s="41" t="str">
        <f aca="false">IF(A6100="","",INDEX(P_Zone,F6100))</f>
        <v>West</v>
      </c>
      <c r="I6100" s="41" t="n">
        <f aca="false">IF(A6100="","",IF(D6100="Delivered",IF(B6100&lt;=INDEX(P_Due,F6100),1,0),0))</f>
        <v>1</v>
      </c>
    </row>
    <row r="6101" customFormat="false" ht="15" hidden="false" customHeight="false" outlineLevel="0" collapsed="false">
      <c r="A6101" s="37" t="n">
        <v>1005419</v>
      </c>
      <c r="B6101" s="38" t="n">
        <v>46298</v>
      </c>
      <c r="C6101" s="39" t="n">
        <v>1</v>
      </c>
      <c r="D6101" s="39" t="s">
        <v>26</v>
      </c>
      <c r="E6101" s="39"/>
      <c r="F6101" s="41" t="n">
        <f aca="false">IF(A6101="","",MATCH(A6101,P_ID,1))</f>
        <v>5419</v>
      </c>
      <c r="G6101" s="41" t="str">
        <f aca="false">IF(A6101="","",INDEX(P_Svc,F6101))</f>
        <v>Standard</v>
      </c>
      <c r="H6101" s="41" t="str">
        <f aca="false">IF(A6101="","",INDEX(P_Zone,F6101))</f>
        <v>Central</v>
      </c>
      <c r="I6101" s="41" t="n">
        <f aca="false">IF(A6101="","",IF(D6101="Delivered",IF(B6101&lt;=INDEX(P_Due,F6101),1,0),0))</f>
        <v>1</v>
      </c>
    </row>
    <row r="6102" customFormat="false" ht="15" hidden="false" customHeight="false" outlineLevel="0" collapsed="false">
      <c r="A6102" s="37" t="n">
        <v>1005421</v>
      </c>
      <c r="B6102" s="38" t="n">
        <v>46298</v>
      </c>
      <c r="C6102" s="39" t="n">
        <v>1</v>
      </c>
      <c r="D6102" s="39" t="s">
        <v>26</v>
      </c>
      <c r="E6102" s="39"/>
      <c r="F6102" s="41" t="n">
        <f aca="false">IF(A6102="","",MATCH(A6102,P_ID,1))</f>
        <v>5421</v>
      </c>
      <c r="G6102" s="41" t="str">
        <f aca="false">IF(A6102="","",INDEX(P_Svc,F6102))</f>
        <v>Standard</v>
      </c>
      <c r="H6102" s="41" t="str">
        <f aca="false">IF(A6102="","",INDEX(P_Zone,F6102))</f>
        <v>South</v>
      </c>
      <c r="I6102" s="41" t="n">
        <f aca="false">IF(A6102="","",IF(D6102="Delivered",IF(B6102&lt;=INDEX(P_Due,F6102),1,0),0))</f>
        <v>1</v>
      </c>
    </row>
    <row r="6103" customFormat="false" ht="15" hidden="false" customHeight="false" outlineLevel="0" collapsed="false">
      <c r="A6103" s="37" t="n">
        <v>1005422</v>
      </c>
      <c r="B6103" s="38" t="n">
        <v>46298</v>
      </c>
      <c r="C6103" s="39" t="n">
        <v>1</v>
      </c>
      <c r="D6103" s="39" t="s">
        <v>26</v>
      </c>
      <c r="E6103" s="39"/>
      <c r="F6103" s="41" t="n">
        <f aca="false">IF(A6103="","",MATCH(A6103,P_ID,1))</f>
        <v>5422</v>
      </c>
      <c r="G6103" s="41" t="str">
        <f aca="false">IF(A6103="","",INDEX(P_Svc,F6103))</f>
        <v>Standard</v>
      </c>
      <c r="H6103" s="41" t="str">
        <f aca="false">IF(A6103="","",INDEX(P_Zone,F6103))</f>
        <v>South</v>
      </c>
      <c r="I6103" s="41" t="n">
        <f aca="false">IF(A6103="","",IF(D6103="Delivered",IF(B6103&lt;=INDEX(P_Due,F6103),1,0),0))</f>
        <v>1</v>
      </c>
    </row>
    <row r="6104" customFormat="false" ht="15" hidden="false" customHeight="false" outlineLevel="0" collapsed="false">
      <c r="A6104" s="37" t="n">
        <v>1005423</v>
      </c>
      <c r="B6104" s="38" t="n">
        <v>46298</v>
      </c>
      <c r="C6104" s="39" t="n">
        <v>1</v>
      </c>
      <c r="D6104" s="39" t="s">
        <v>26</v>
      </c>
      <c r="E6104" s="39"/>
      <c r="F6104" s="41" t="n">
        <f aca="false">IF(A6104="","",MATCH(A6104,P_ID,1))</f>
        <v>5423</v>
      </c>
      <c r="G6104" s="41" t="str">
        <f aca="false">IF(A6104="","",INDEX(P_Svc,F6104))</f>
        <v>Standard</v>
      </c>
      <c r="H6104" s="41" t="str">
        <f aca="false">IF(A6104="","",INDEX(P_Zone,F6104))</f>
        <v>North</v>
      </c>
      <c r="I6104" s="41" t="n">
        <f aca="false">IF(A6104="","",IF(D6104="Delivered",IF(B6104&lt;=INDEX(P_Due,F6104),1,0),0))</f>
        <v>1</v>
      </c>
    </row>
    <row r="6105" customFormat="false" ht="15" hidden="false" customHeight="false" outlineLevel="0" collapsed="false">
      <c r="A6105" s="37" t="n">
        <v>1005424</v>
      </c>
      <c r="B6105" s="38" t="n">
        <v>46298</v>
      </c>
      <c r="C6105" s="39" t="n">
        <v>1</v>
      </c>
      <c r="D6105" s="39" t="s">
        <v>26</v>
      </c>
      <c r="E6105" s="39"/>
      <c r="F6105" s="41" t="n">
        <f aca="false">IF(A6105="","",MATCH(A6105,P_ID,1))</f>
        <v>5424</v>
      </c>
      <c r="G6105" s="41" t="str">
        <f aca="false">IF(A6105="","",INDEX(P_Svc,F6105))</f>
        <v>Standard</v>
      </c>
      <c r="H6105" s="41" t="str">
        <f aca="false">IF(A6105="","",INDEX(P_Zone,F6105))</f>
        <v>North</v>
      </c>
      <c r="I6105" s="41" t="n">
        <f aca="false">IF(A6105="","",IF(D6105="Delivered",IF(B6105&lt;=INDEX(P_Due,F6105),1,0),0))</f>
        <v>1</v>
      </c>
    </row>
    <row r="6106" customFormat="false" ht="15" hidden="false" customHeight="false" outlineLevel="0" collapsed="false">
      <c r="A6106" s="37" t="n">
        <v>1005425</v>
      </c>
      <c r="B6106" s="38" t="n">
        <v>46298</v>
      </c>
      <c r="C6106" s="39" t="n">
        <v>1</v>
      </c>
      <c r="D6106" s="39" t="s">
        <v>26</v>
      </c>
      <c r="E6106" s="39"/>
      <c r="F6106" s="41" t="n">
        <f aca="false">IF(A6106="","",MATCH(A6106,P_ID,1))</f>
        <v>5425</v>
      </c>
      <c r="G6106" s="41" t="str">
        <f aca="false">IF(A6106="","",INDEX(P_Svc,F6106))</f>
        <v>Standard</v>
      </c>
      <c r="H6106" s="41" t="str">
        <f aca="false">IF(A6106="","",INDEX(P_Zone,F6106))</f>
        <v>Central</v>
      </c>
      <c r="I6106" s="41" t="n">
        <f aca="false">IF(A6106="","",IF(D6106="Delivered",IF(B6106&lt;=INDEX(P_Due,F6106),1,0),0))</f>
        <v>1</v>
      </c>
    </row>
    <row r="6107" customFormat="false" ht="15" hidden="false" customHeight="false" outlineLevel="0" collapsed="false">
      <c r="A6107" s="37" t="n">
        <v>1005426</v>
      </c>
      <c r="B6107" s="38" t="n">
        <v>46298</v>
      </c>
      <c r="C6107" s="39" t="n">
        <v>1</v>
      </c>
      <c r="D6107" s="39" t="s">
        <v>26</v>
      </c>
      <c r="E6107" s="39"/>
      <c r="F6107" s="41" t="n">
        <f aca="false">IF(A6107="","",MATCH(A6107,P_ID,1))</f>
        <v>5426</v>
      </c>
      <c r="G6107" s="41" t="str">
        <f aca="false">IF(A6107="","",INDEX(P_Svc,F6107))</f>
        <v>Economy</v>
      </c>
      <c r="H6107" s="41" t="str">
        <f aca="false">IF(A6107="","",INDEX(P_Zone,F6107))</f>
        <v>West</v>
      </c>
      <c r="I6107" s="41" t="n">
        <f aca="false">IF(A6107="","",IF(D6107="Delivered",IF(B6107&lt;=INDEX(P_Due,F6107),1,0),0))</f>
        <v>1</v>
      </c>
    </row>
    <row r="6108" customFormat="false" ht="15" hidden="false" customHeight="false" outlineLevel="0" collapsed="false">
      <c r="A6108" s="37" t="n">
        <v>1005427</v>
      </c>
      <c r="B6108" s="38" t="n">
        <v>46298</v>
      </c>
      <c r="C6108" s="39" t="n">
        <v>1</v>
      </c>
      <c r="D6108" s="39" t="s">
        <v>26</v>
      </c>
      <c r="E6108" s="39"/>
      <c r="F6108" s="41" t="n">
        <f aca="false">IF(A6108="","",MATCH(A6108,P_ID,1))</f>
        <v>5427</v>
      </c>
      <c r="G6108" s="41" t="str">
        <f aca="false">IF(A6108="","",INDEX(P_Svc,F6108))</f>
        <v>Standard</v>
      </c>
      <c r="H6108" s="41" t="str">
        <f aca="false">IF(A6108="","",INDEX(P_Zone,F6108))</f>
        <v>West</v>
      </c>
      <c r="I6108" s="41" t="n">
        <f aca="false">IF(A6108="","",IF(D6108="Delivered",IF(B6108&lt;=INDEX(P_Due,F6108),1,0),0))</f>
        <v>1</v>
      </c>
    </row>
    <row r="6109" customFormat="false" ht="15" hidden="false" customHeight="false" outlineLevel="0" collapsed="false">
      <c r="A6109" s="37" t="n">
        <v>1005430</v>
      </c>
      <c r="B6109" s="38" t="n">
        <v>46298</v>
      </c>
      <c r="C6109" s="39" t="n">
        <v>0</v>
      </c>
      <c r="D6109" s="39" t="s">
        <v>80</v>
      </c>
      <c r="E6109" s="39" t="s">
        <v>40</v>
      </c>
      <c r="F6109" s="41" t="n">
        <f aca="false">IF(A6109="","",MATCH(A6109,P_ID,1))</f>
        <v>5430</v>
      </c>
      <c r="G6109" s="41" t="str">
        <f aca="false">IF(A6109="","",INDEX(P_Svc,F6109))</f>
        <v>Standard</v>
      </c>
      <c r="H6109" s="41" t="str">
        <f aca="false">IF(A6109="","",INDEX(P_Zone,F6109))</f>
        <v>South</v>
      </c>
      <c r="I6109" s="41" t="n">
        <f aca="false">IF(A6109="","",IF(D6109="Delivered",IF(B6109&lt;=INDEX(P_Due,F6109),1,0),0))</f>
        <v>0</v>
      </c>
    </row>
    <row r="6110" customFormat="false" ht="15" hidden="false" customHeight="false" outlineLevel="0" collapsed="false">
      <c r="A6110" s="37" t="n">
        <v>1005431</v>
      </c>
      <c r="B6110" s="38" t="n">
        <v>46298</v>
      </c>
      <c r="C6110" s="39" t="n">
        <v>1</v>
      </c>
      <c r="D6110" s="39" t="s">
        <v>26</v>
      </c>
      <c r="E6110" s="39"/>
      <c r="F6110" s="41" t="n">
        <f aca="false">IF(A6110="","",MATCH(A6110,P_ID,1))</f>
        <v>5431</v>
      </c>
      <c r="G6110" s="41" t="str">
        <f aca="false">IF(A6110="","",INDEX(P_Svc,F6110))</f>
        <v>Economy</v>
      </c>
      <c r="H6110" s="41" t="str">
        <f aca="false">IF(A6110="","",INDEX(P_Zone,F6110))</f>
        <v>North</v>
      </c>
      <c r="I6110" s="41" t="n">
        <f aca="false">IF(A6110="","",IF(D6110="Delivered",IF(B6110&lt;=INDEX(P_Due,F6110),1,0),0))</f>
        <v>1</v>
      </c>
    </row>
    <row r="6111" customFormat="false" ht="15" hidden="false" customHeight="false" outlineLevel="0" collapsed="false">
      <c r="A6111" s="37" t="n">
        <v>1005432</v>
      </c>
      <c r="B6111" s="38" t="n">
        <v>46298</v>
      </c>
      <c r="C6111" s="39" t="n">
        <v>1</v>
      </c>
      <c r="D6111" s="39" t="s">
        <v>26</v>
      </c>
      <c r="E6111" s="39"/>
      <c r="F6111" s="41" t="n">
        <f aca="false">IF(A6111="","",MATCH(A6111,P_ID,1))</f>
        <v>5432</v>
      </c>
      <c r="G6111" s="41" t="str">
        <f aca="false">IF(A6111="","",INDEX(P_Svc,F6111))</f>
        <v>Standard</v>
      </c>
      <c r="H6111" s="41" t="str">
        <f aca="false">IF(A6111="","",INDEX(P_Zone,F6111))</f>
        <v>South</v>
      </c>
      <c r="I6111" s="41" t="n">
        <f aca="false">IF(A6111="","",IF(D6111="Delivered",IF(B6111&lt;=INDEX(P_Due,F6111),1,0),0))</f>
        <v>1</v>
      </c>
    </row>
    <row r="6112" customFormat="false" ht="15" hidden="false" customHeight="false" outlineLevel="0" collapsed="false">
      <c r="A6112" s="37" t="n">
        <v>1005434</v>
      </c>
      <c r="B6112" s="38" t="n">
        <v>46298</v>
      </c>
      <c r="C6112" s="39" t="n">
        <v>1</v>
      </c>
      <c r="D6112" s="39" t="s">
        <v>26</v>
      </c>
      <c r="E6112" s="39"/>
      <c r="F6112" s="41" t="n">
        <f aca="false">IF(A6112="","",MATCH(A6112,P_ID,1))</f>
        <v>5434</v>
      </c>
      <c r="G6112" s="41" t="str">
        <f aca="false">IF(A6112="","",INDEX(P_Svc,F6112))</f>
        <v>Standard</v>
      </c>
      <c r="H6112" s="41" t="str">
        <f aca="false">IF(A6112="","",INDEX(P_Zone,F6112))</f>
        <v>North</v>
      </c>
      <c r="I6112" s="41" t="n">
        <f aca="false">IF(A6112="","",IF(D6112="Delivered",IF(B6112&lt;=INDEX(P_Due,F6112),1,0),0))</f>
        <v>1</v>
      </c>
    </row>
    <row r="6113" customFormat="false" ht="15" hidden="false" customHeight="false" outlineLevel="0" collapsed="false">
      <c r="A6113" s="37" t="n">
        <v>1005435</v>
      </c>
      <c r="B6113" s="38" t="n">
        <v>46298</v>
      </c>
      <c r="C6113" s="39" t="n">
        <v>1</v>
      </c>
      <c r="D6113" s="39" t="s">
        <v>26</v>
      </c>
      <c r="E6113" s="39"/>
      <c r="F6113" s="41" t="n">
        <f aca="false">IF(A6113="","",MATCH(A6113,P_ID,1))</f>
        <v>5435</v>
      </c>
      <c r="G6113" s="41" t="str">
        <f aca="false">IF(A6113="","",INDEX(P_Svc,F6113))</f>
        <v>Standard</v>
      </c>
      <c r="H6113" s="41" t="str">
        <f aca="false">IF(A6113="","",INDEX(P_Zone,F6113))</f>
        <v>North</v>
      </c>
      <c r="I6113" s="41" t="n">
        <f aca="false">IF(A6113="","",IF(D6113="Delivered",IF(B6113&lt;=INDEX(P_Due,F6113),1,0),0))</f>
        <v>1</v>
      </c>
    </row>
    <row r="6114" customFormat="false" ht="15" hidden="false" customHeight="false" outlineLevel="0" collapsed="false">
      <c r="A6114" s="37" t="n">
        <v>1005436</v>
      </c>
      <c r="B6114" s="38" t="n">
        <v>46298</v>
      </c>
      <c r="C6114" s="39" t="n">
        <v>1</v>
      </c>
      <c r="D6114" s="39" t="s">
        <v>79</v>
      </c>
      <c r="E6114" s="39" t="s">
        <v>32</v>
      </c>
      <c r="F6114" s="41" t="n">
        <f aca="false">IF(A6114="","",MATCH(A6114,P_ID,1))</f>
        <v>5436</v>
      </c>
      <c r="G6114" s="41" t="str">
        <f aca="false">IF(A6114="","",INDEX(P_Svc,F6114))</f>
        <v>Standard</v>
      </c>
      <c r="H6114" s="41" t="str">
        <f aca="false">IF(A6114="","",INDEX(P_Zone,F6114))</f>
        <v>East</v>
      </c>
      <c r="I6114" s="41" t="n">
        <f aca="false">IF(A6114="","",IF(D6114="Delivered",IF(B6114&lt;=INDEX(P_Due,F6114),1,0),0))</f>
        <v>0</v>
      </c>
    </row>
    <row r="6115" customFormat="false" ht="15" hidden="false" customHeight="false" outlineLevel="0" collapsed="false">
      <c r="A6115" s="37" t="n">
        <v>1005437</v>
      </c>
      <c r="B6115" s="38" t="n">
        <v>46298</v>
      </c>
      <c r="C6115" s="39" t="n">
        <v>1</v>
      </c>
      <c r="D6115" s="39" t="s">
        <v>26</v>
      </c>
      <c r="E6115" s="39"/>
      <c r="F6115" s="41" t="n">
        <f aca="false">IF(A6115="","",MATCH(A6115,P_ID,1))</f>
        <v>5437</v>
      </c>
      <c r="G6115" s="41" t="str">
        <f aca="false">IF(A6115="","",INDEX(P_Svc,F6115))</f>
        <v>Economy</v>
      </c>
      <c r="H6115" s="41" t="str">
        <f aca="false">IF(A6115="","",INDEX(P_Zone,F6115))</f>
        <v>South</v>
      </c>
      <c r="I6115" s="41" t="n">
        <f aca="false">IF(A6115="","",IF(D6115="Delivered",IF(B6115&lt;=INDEX(P_Due,F6115),1,0),0))</f>
        <v>1</v>
      </c>
    </row>
    <row r="6116" customFormat="false" ht="15" hidden="false" customHeight="false" outlineLevel="0" collapsed="false">
      <c r="A6116" s="37" t="n">
        <v>1005438</v>
      </c>
      <c r="B6116" s="38" t="n">
        <v>46298</v>
      </c>
      <c r="C6116" s="39" t="n">
        <v>1</v>
      </c>
      <c r="D6116" s="39" t="s">
        <v>26</v>
      </c>
      <c r="E6116" s="39"/>
      <c r="F6116" s="41" t="n">
        <f aca="false">IF(A6116="","",MATCH(A6116,P_ID,1))</f>
        <v>5438</v>
      </c>
      <c r="G6116" s="41" t="str">
        <f aca="false">IF(A6116="","",INDEX(P_Svc,F6116))</f>
        <v>Standard</v>
      </c>
      <c r="H6116" s="41" t="str">
        <f aca="false">IF(A6116="","",INDEX(P_Zone,F6116))</f>
        <v>East</v>
      </c>
      <c r="I6116" s="41" t="n">
        <f aca="false">IF(A6116="","",IF(D6116="Delivered",IF(B6116&lt;=INDEX(P_Due,F6116),1,0),0))</f>
        <v>1</v>
      </c>
    </row>
    <row r="6117" customFormat="false" ht="15" hidden="false" customHeight="false" outlineLevel="0" collapsed="false">
      <c r="A6117" s="37" t="n">
        <v>1005439</v>
      </c>
      <c r="B6117" s="38" t="n">
        <v>46298</v>
      </c>
      <c r="C6117" s="39" t="n">
        <v>1</v>
      </c>
      <c r="D6117" s="39" t="s">
        <v>26</v>
      </c>
      <c r="E6117" s="39"/>
      <c r="F6117" s="41" t="n">
        <f aca="false">IF(A6117="","",MATCH(A6117,P_ID,1))</f>
        <v>5439</v>
      </c>
      <c r="G6117" s="41" t="str">
        <f aca="false">IF(A6117="","",INDEX(P_Svc,F6117))</f>
        <v>Economy</v>
      </c>
      <c r="H6117" s="41" t="str">
        <f aca="false">IF(A6117="","",INDEX(P_Zone,F6117))</f>
        <v>West</v>
      </c>
      <c r="I6117" s="41" t="n">
        <f aca="false">IF(A6117="","",IF(D6117="Delivered",IF(B6117&lt;=INDEX(P_Due,F6117),1,0),0))</f>
        <v>1</v>
      </c>
    </row>
    <row r="6118" customFormat="false" ht="15" hidden="false" customHeight="false" outlineLevel="0" collapsed="false">
      <c r="A6118" s="37" t="n">
        <v>1005440</v>
      </c>
      <c r="B6118" s="38" t="n">
        <v>46298</v>
      </c>
      <c r="C6118" s="39" t="n">
        <v>1</v>
      </c>
      <c r="D6118" s="39" t="s">
        <v>26</v>
      </c>
      <c r="E6118" s="39"/>
      <c r="F6118" s="41" t="n">
        <f aca="false">IF(A6118="","",MATCH(A6118,P_ID,1))</f>
        <v>5440</v>
      </c>
      <c r="G6118" s="41" t="str">
        <f aca="false">IF(A6118="","",INDEX(P_Svc,F6118))</f>
        <v>Standard</v>
      </c>
      <c r="H6118" s="41" t="str">
        <f aca="false">IF(A6118="","",INDEX(P_Zone,F6118))</f>
        <v>North</v>
      </c>
      <c r="I6118" s="41" t="n">
        <f aca="false">IF(A6118="","",IF(D6118="Delivered",IF(B6118&lt;=INDEX(P_Due,F6118),1,0),0))</f>
        <v>1</v>
      </c>
    </row>
    <row r="6119" customFormat="false" ht="15" hidden="false" customHeight="false" outlineLevel="0" collapsed="false">
      <c r="A6119" s="37" t="n">
        <v>1005441</v>
      </c>
      <c r="B6119" s="38" t="n">
        <v>46298</v>
      </c>
      <c r="C6119" s="39" t="n">
        <v>1</v>
      </c>
      <c r="D6119" s="39" t="s">
        <v>26</v>
      </c>
      <c r="E6119" s="39"/>
      <c r="F6119" s="41" t="n">
        <f aca="false">IF(A6119="","",MATCH(A6119,P_ID,1))</f>
        <v>5441</v>
      </c>
      <c r="G6119" s="41" t="str">
        <f aca="false">IF(A6119="","",INDEX(P_Svc,F6119))</f>
        <v>Standard</v>
      </c>
      <c r="H6119" s="41" t="str">
        <f aca="false">IF(A6119="","",INDEX(P_Zone,F6119))</f>
        <v>West</v>
      </c>
      <c r="I6119" s="41" t="n">
        <f aca="false">IF(A6119="","",IF(D6119="Delivered",IF(B6119&lt;=INDEX(P_Due,F6119),1,0),0))</f>
        <v>1</v>
      </c>
    </row>
    <row r="6120" customFormat="false" ht="15" hidden="false" customHeight="false" outlineLevel="0" collapsed="false">
      <c r="A6120" s="37" t="n">
        <v>1005443</v>
      </c>
      <c r="B6120" s="38" t="n">
        <v>46298</v>
      </c>
      <c r="C6120" s="39" t="n">
        <v>1</v>
      </c>
      <c r="D6120" s="39" t="s">
        <v>26</v>
      </c>
      <c r="E6120" s="39"/>
      <c r="F6120" s="41" t="n">
        <f aca="false">IF(A6120="","",MATCH(A6120,P_ID,1))</f>
        <v>5443</v>
      </c>
      <c r="G6120" s="41" t="str">
        <f aca="false">IF(A6120="","",INDEX(P_Svc,F6120))</f>
        <v>Standard</v>
      </c>
      <c r="H6120" s="41" t="str">
        <f aca="false">IF(A6120="","",INDEX(P_Zone,F6120))</f>
        <v>Central</v>
      </c>
      <c r="I6120" s="41" t="n">
        <f aca="false">IF(A6120="","",IF(D6120="Delivered",IF(B6120&lt;=INDEX(P_Due,F6120),1,0),0))</f>
        <v>1</v>
      </c>
    </row>
    <row r="6121" customFormat="false" ht="15" hidden="false" customHeight="false" outlineLevel="0" collapsed="false">
      <c r="A6121" s="37" t="n">
        <v>1005444</v>
      </c>
      <c r="B6121" s="38" t="n">
        <v>46298</v>
      </c>
      <c r="C6121" s="39" t="n">
        <v>1</v>
      </c>
      <c r="D6121" s="39" t="s">
        <v>79</v>
      </c>
      <c r="E6121" s="39" t="s">
        <v>32</v>
      </c>
      <c r="F6121" s="41" t="n">
        <f aca="false">IF(A6121="","",MATCH(A6121,P_ID,1))</f>
        <v>5444</v>
      </c>
      <c r="G6121" s="41" t="str">
        <f aca="false">IF(A6121="","",INDEX(P_Svc,F6121))</f>
        <v>Standard</v>
      </c>
      <c r="H6121" s="41" t="str">
        <f aca="false">IF(A6121="","",INDEX(P_Zone,F6121))</f>
        <v>West</v>
      </c>
      <c r="I6121" s="41" t="n">
        <f aca="false">IF(A6121="","",IF(D6121="Delivered",IF(B6121&lt;=INDEX(P_Due,F6121),1,0),0))</f>
        <v>0</v>
      </c>
    </row>
    <row r="6122" customFormat="false" ht="15" hidden="false" customHeight="false" outlineLevel="0" collapsed="false">
      <c r="A6122" s="37" t="n">
        <v>1005445</v>
      </c>
      <c r="B6122" s="38" t="n">
        <v>46298</v>
      </c>
      <c r="C6122" s="39" t="n">
        <v>1</v>
      </c>
      <c r="D6122" s="39" t="s">
        <v>26</v>
      </c>
      <c r="E6122" s="39"/>
      <c r="F6122" s="41" t="n">
        <f aca="false">IF(A6122="","",MATCH(A6122,P_ID,1))</f>
        <v>5445</v>
      </c>
      <c r="G6122" s="41" t="str">
        <f aca="false">IF(A6122="","",INDEX(P_Svc,F6122))</f>
        <v>Standard</v>
      </c>
      <c r="H6122" s="41" t="str">
        <f aca="false">IF(A6122="","",INDEX(P_Zone,F6122))</f>
        <v>Central</v>
      </c>
      <c r="I6122" s="41" t="n">
        <f aca="false">IF(A6122="","",IF(D6122="Delivered",IF(B6122&lt;=INDEX(P_Due,F6122),1,0),0))</f>
        <v>1</v>
      </c>
    </row>
    <row r="6123" customFormat="false" ht="15" hidden="false" customHeight="false" outlineLevel="0" collapsed="false">
      <c r="A6123" s="37" t="n">
        <v>1005446</v>
      </c>
      <c r="B6123" s="38" t="n">
        <v>46298</v>
      </c>
      <c r="C6123" s="39" t="n">
        <v>1</v>
      </c>
      <c r="D6123" s="39" t="s">
        <v>26</v>
      </c>
      <c r="E6123" s="39"/>
      <c r="F6123" s="41" t="n">
        <f aca="false">IF(A6123="","",MATCH(A6123,P_ID,1))</f>
        <v>5446</v>
      </c>
      <c r="G6123" s="41" t="str">
        <f aca="false">IF(A6123="","",INDEX(P_Svc,F6123))</f>
        <v>Standard</v>
      </c>
      <c r="H6123" s="41" t="str">
        <f aca="false">IF(A6123="","",INDEX(P_Zone,F6123))</f>
        <v>North</v>
      </c>
      <c r="I6123" s="41" t="n">
        <f aca="false">IF(A6123="","",IF(D6123="Delivered",IF(B6123&lt;=INDEX(P_Due,F6123),1,0),0))</f>
        <v>1</v>
      </c>
    </row>
    <row r="6124" customFormat="false" ht="15" hidden="false" customHeight="false" outlineLevel="0" collapsed="false">
      <c r="A6124" s="37" t="n">
        <v>1005447</v>
      </c>
      <c r="B6124" s="38" t="n">
        <v>46298</v>
      </c>
      <c r="C6124" s="39" t="n">
        <v>1</v>
      </c>
      <c r="D6124" s="39" t="s">
        <v>26</v>
      </c>
      <c r="E6124" s="39"/>
      <c r="F6124" s="41" t="n">
        <f aca="false">IF(A6124="","",MATCH(A6124,P_ID,1))</f>
        <v>5447</v>
      </c>
      <c r="G6124" s="41" t="str">
        <f aca="false">IF(A6124="","",INDEX(P_Svc,F6124))</f>
        <v>Standard</v>
      </c>
      <c r="H6124" s="41" t="str">
        <f aca="false">IF(A6124="","",INDEX(P_Zone,F6124))</f>
        <v>Central</v>
      </c>
      <c r="I6124" s="41" t="n">
        <f aca="false">IF(A6124="","",IF(D6124="Delivered",IF(B6124&lt;=INDEX(P_Due,F6124),1,0),0))</f>
        <v>1</v>
      </c>
    </row>
    <row r="6125" customFormat="false" ht="15" hidden="false" customHeight="false" outlineLevel="0" collapsed="false">
      <c r="A6125" s="37" t="n">
        <v>1005449</v>
      </c>
      <c r="B6125" s="38" t="n">
        <v>46298</v>
      </c>
      <c r="C6125" s="39" t="n">
        <v>1</v>
      </c>
      <c r="D6125" s="39" t="s">
        <v>26</v>
      </c>
      <c r="E6125" s="39"/>
      <c r="F6125" s="41" t="n">
        <f aca="false">IF(A6125="","",MATCH(A6125,P_ID,1))</f>
        <v>5449</v>
      </c>
      <c r="G6125" s="41" t="str">
        <f aca="false">IF(A6125="","",INDEX(P_Svc,F6125))</f>
        <v>Standard</v>
      </c>
      <c r="H6125" s="41" t="str">
        <f aca="false">IF(A6125="","",INDEX(P_Zone,F6125))</f>
        <v>East</v>
      </c>
      <c r="I6125" s="41" t="n">
        <f aca="false">IF(A6125="","",IF(D6125="Delivered",IF(B6125&lt;=INDEX(P_Due,F6125),1,0),0))</f>
        <v>1</v>
      </c>
    </row>
    <row r="6126" customFormat="false" ht="15" hidden="false" customHeight="false" outlineLevel="0" collapsed="false">
      <c r="A6126" s="37" t="n">
        <v>1005451</v>
      </c>
      <c r="B6126" s="38" t="n">
        <v>46298</v>
      </c>
      <c r="C6126" s="39" t="n">
        <v>1</v>
      </c>
      <c r="D6126" s="39" t="s">
        <v>26</v>
      </c>
      <c r="E6126" s="39"/>
      <c r="F6126" s="41" t="n">
        <f aca="false">IF(A6126="","",MATCH(A6126,P_ID,1))</f>
        <v>5451</v>
      </c>
      <c r="G6126" s="41" t="str">
        <f aca="false">IF(A6126="","",INDEX(P_Svc,F6126))</f>
        <v>Standard</v>
      </c>
      <c r="H6126" s="41" t="str">
        <f aca="false">IF(A6126="","",INDEX(P_Zone,F6126))</f>
        <v>Central</v>
      </c>
      <c r="I6126" s="41" t="n">
        <f aca="false">IF(A6126="","",IF(D6126="Delivered",IF(B6126&lt;=INDEX(P_Due,F6126),1,0),0))</f>
        <v>1</v>
      </c>
    </row>
    <row r="6127" customFormat="false" ht="15" hidden="false" customHeight="false" outlineLevel="0" collapsed="false">
      <c r="A6127" s="37" t="n">
        <v>1005452</v>
      </c>
      <c r="B6127" s="38" t="n">
        <v>46298</v>
      </c>
      <c r="C6127" s="39" t="n">
        <v>1</v>
      </c>
      <c r="D6127" s="39" t="s">
        <v>26</v>
      </c>
      <c r="E6127" s="39"/>
      <c r="F6127" s="41" t="n">
        <f aca="false">IF(A6127="","",MATCH(A6127,P_ID,1))</f>
        <v>5452</v>
      </c>
      <c r="G6127" s="41" t="str">
        <f aca="false">IF(A6127="","",INDEX(P_Svc,F6127))</f>
        <v>Standard</v>
      </c>
      <c r="H6127" s="41" t="str">
        <f aca="false">IF(A6127="","",INDEX(P_Zone,F6127))</f>
        <v>Central</v>
      </c>
      <c r="I6127" s="41" t="n">
        <f aca="false">IF(A6127="","",IF(D6127="Delivered",IF(B6127&lt;=INDEX(P_Due,F6127),1,0),0))</f>
        <v>1</v>
      </c>
    </row>
    <row r="6128" customFormat="false" ht="15" hidden="false" customHeight="false" outlineLevel="0" collapsed="false">
      <c r="A6128" s="37" t="n">
        <v>1005453</v>
      </c>
      <c r="B6128" s="38" t="n">
        <v>46298</v>
      </c>
      <c r="C6128" s="39" t="n">
        <v>1</v>
      </c>
      <c r="D6128" s="39" t="s">
        <v>26</v>
      </c>
      <c r="E6128" s="39"/>
      <c r="F6128" s="41" t="n">
        <f aca="false">IF(A6128="","",MATCH(A6128,P_ID,1))</f>
        <v>5453</v>
      </c>
      <c r="G6128" s="41" t="str">
        <f aca="false">IF(A6128="","",INDEX(P_Svc,F6128))</f>
        <v>Standard</v>
      </c>
      <c r="H6128" s="41" t="str">
        <f aca="false">IF(A6128="","",INDEX(P_Zone,F6128))</f>
        <v>East</v>
      </c>
      <c r="I6128" s="41" t="n">
        <f aca="false">IF(A6128="","",IF(D6128="Delivered",IF(B6128&lt;=INDEX(P_Due,F6128),1,0),0))</f>
        <v>1</v>
      </c>
    </row>
    <row r="6129" customFormat="false" ht="15" hidden="false" customHeight="false" outlineLevel="0" collapsed="false">
      <c r="A6129" s="37" t="n">
        <v>1005454</v>
      </c>
      <c r="B6129" s="38" t="n">
        <v>46298</v>
      </c>
      <c r="C6129" s="39" t="n">
        <v>1</v>
      </c>
      <c r="D6129" s="39" t="s">
        <v>79</v>
      </c>
      <c r="E6129" s="39" t="s">
        <v>32</v>
      </c>
      <c r="F6129" s="41" t="n">
        <f aca="false">IF(A6129="","",MATCH(A6129,P_ID,1))</f>
        <v>5454</v>
      </c>
      <c r="G6129" s="41" t="str">
        <f aca="false">IF(A6129="","",INDEX(P_Svc,F6129))</f>
        <v>Standard</v>
      </c>
      <c r="H6129" s="41" t="str">
        <f aca="false">IF(A6129="","",INDEX(P_Zone,F6129))</f>
        <v>East</v>
      </c>
      <c r="I6129" s="41" t="n">
        <f aca="false">IF(A6129="","",IF(D6129="Delivered",IF(B6129&lt;=INDEX(P_Due,F6129),1,0),0))</f>
        <v>0</v>
      </c>
    </row>
    <row r="6130" customFormat="false" ht="15" hidden="false" customHeight="false" outlineLevel="0" collapsed="false">
      <c r="A6130" s="37" t="n">
        <v>1005455</v>
      </c>
      <c r="B6130" s="38" t="n">
        <v>46298</v>
      </c>
      <c r="C6130" s="39" t="n">
        <v>1</v>
      </c>
      <c r="D6130" s="39" t="s">
        <v>26</v>
      </c>
      <c r="E6130" s="39"/>
      <c r="F6130" s="41" t="n">
        <f aca="false">IF(A6130="","",MATCH(A6130,P_ID,1))</f>
        <v>5455</v>
      </c>
      <c r="G6130" s="41" t="str">
        <f aca="false">IF(A6130="","",INDEX(P_Svc,F6130))</f>
        <v>Standard</v>
      </c>
      <c r="H6130" s="41" t="str">
        <f aca="false">IF(A6130="","",INDEX(P_Zone,F6130))</f>
        <v>Central</v>
      </c>
      <c r="I6130" s="41" t="n">
        <f aca="false">IF(A6130="","",IF(D6130="Delivered",IF(B6130&lt;=INDEX(P_Due,F6130),1,0),0))</f>
        <v>1</v>
      </c>
    </row>
    <row r="6131" customFormat="false" ht="15" hidden="false" customHeight="false" outlineLevel="0" collapsed="false">
      <c r="A6131" s="37" t="n">
        <v>1005456</v>
      </c>
      <c r="B6131" s="38" t="n">
        <v>46298</v>
      </c>
      <c r="C6131" s="39" t="n">
        <v>1</v>
      </c>
      <c r="D6131" s="39" t="s">
        <v>26</v>
      </c>
      <c r="E6131" s="39"/>
      <c r="F6131" s="41" t="n">
        <f aca="false">IF(A6131="","",MATCH(A6131,P_ID,1))</f>
        <v>5456</v>
      </c>
      <c r="G6131" s="41" t="str">
        <f aca="false">IF(A6131="","",INDEX(P_Svc,F6131))</f>
        <v>Standard</v>
      </c>
      <c r="H6131" s="41" t="str">
        <f aca="false">IF(A6131="","",INDEX(P_Zone,F6131))</f>
        <v>South</v>
      </c>
      <c r="I6131" s="41" t="n">
        <f aca="false">IF(A6131="","",IF(D6131="Delivered",IF(B6131&lt;=INDEX(P_Due,F6131),1,0),0))</f>
        <v>1</v>
      </c>
    </row>
    <row r="6132" customFormat="false" ht="15" hidden="false" customHeight="false" outlineLevel="0" collapsed="false">
      <c r="A6132" s="37" t="n">
        <v>1005458</v>
      </c>
      <c r="B6132" s="38" t="n">
        <v>46298</v>
      </c>
      <c r="C6132" s="39" t="n">
        <v>1</v>
      </c>
      <c r="D6132" s="39" t="s">
        <v>26</v>
      </c>
      <c r="E6132" s="39"/>
      <c r="F6132" s="41" t="n">
        <f aca="false">IF(A6132="","",MATCH(A6132,P_ID,1))</f>
        <v>5458</v>
      </c>
      <c r="G6132" s="41" t="str">
        <f aca="false">IF(A6132="","",INDEX(P_Svc,F6132))</f>
        <v>Economy</v>
      </c>
      <c r="H6132" s="41" t="str">
        <f aca="false">IF(A6132="","",INDEX(P_Zone,F6132))</f>
        <v>East</v>
      </c>
      <c r="I6132" s="41" t="n">
        <f aca="false">IF(A6132="","",IF(D6132="Delivered",IF(B6132&lt;=INDEX(P_Due,F6132),1,0),0))</f>
        <v>1</v>
      </c>
    </row>
    <row r="6133" customFormat="false" ht="15" hidden="false" customHeight="false" outlineLevel="0" collapsed="false">
      <c r="A6133" s="37" t="n">
        <v>1005459</v>
      </c>
      <c r="B6133" s="38" t="n">
        <v>46298</v>
      </c>
      <c r="C6133" s="39" t="n">
        <v>1</v>
      </c>
      <c r="D6133" s="39" t="s">
        <v>26</v>
      </c>
      <c r="E6133" s="39"/>
      <c r="F6133" s="41" t="n">
        <f aca="false">IF(A6133="","",MATCH(A6133,P_ID,1))</f>
        <v>5459</v>
      </c>
      <c r="G6133" s="41" t="str">
        <f aca="false">IF(A6133="","",INDEX(P_Svc,F6133))</f>
        <v>Standard</v>
      </c>
      <c r="H6133" s="41" t="str">
        <f aca="false">IF(A6133="","",INDEX(P_Zone,F6133))</f>
        <v>West</v>
      </c>
      <c r="I6133" s="41" t="n">
        <f aca="false">IF(A6133="","",IF(D6133="Delivered",IF(B6133&lt;=INDEX(P_Due,F6133),1,0),0))</f>
        <v>1</v>
      </c>
    </row>
    <row r="6134" customFormat="false" ht="15" hidden="false" customHeight="false" outlineLevel="0" collapsed="false">
      <c r="A6134" s="37" t="n">
        <v>1005460</v>
      </c>
      <c r="B6134" s="38" t="n">
        <v>46298</v>
      </c>
      <c r="C6134" s="39" t="n">
        <v>1</v>
      </c>
      <c r="D6134" s="39" t="s">
        <v>26</v>
      </c>
      <c r="E6134" s="39"/>
      <c r="F6134" s="41" t="n">
        <f aca="false">IF(A6134="","",MATCH(A6134,P_ID,1))</f>
        <v>5460</v>
      </c>
      <c r="G6134" s="41" t="str">
        <f aca="false">IF(A6134="","",INDEX(P_Svc,F6134))</f>
        <v>Economy</v>
      </c>
      <c r="H6134" s="41" t="str">
        <f aca="false">IF(A6134="","",INDEX(P_Zone,F6134))</f>
        <v>Central</v>
      </c>
      <c r="I6134" s="41" t="n">
        <f aca="false">IF(A6134="","",IF(D6134="Delivered",IF(B6134&lt;=INDEX(P_Due,F6134),1,0),0))</f>
        <v>1</v>
      </c>
    </row>
    <row r="6135" customFormat="false" ht="15" hidden="false" customHeight="false" outlineLevel="0" collapsed="false">
      <c r="A6135" s="37" t="n">
        <v>1005461</v>
      </c>
      <c r="B6135" s="38" t="n">
        <v>46298</v>
      </c>
      <c r="C6135" s="39" t="n">
        <v>1</v>
      </c>
      <c r="D6135" s="39" t="s">
        <v>26</v>
      </c>
      <c r="E6135" s="39"/>
      <c r="F6135" s="41" t="n">
        <f aca="false">IF(A6135="","",MATCH(A6135,P_ID,1))</f>
        <v>5461</v>
      </c>
      <c r="G6135" s="41" t="str">
        <f aca="false">IF(A6135="","",INDEX(P_Svc,F6135))</f>
        <v>Economy</v>
      </c>
      <c r="H6135" s="41" t="str">
        <f aca="false">IF(A6135="","",INDEX(P_Zone,F6135))</f>
        <v>East</v>
      </c>
      <c r="I6135" s="41" t="n">
        <f aca="false">IF(A6135="","",IF(D6135="Delivered",IF(B6135&lt;=INDEX(P_Due,F6135),1,0),0))</f>
        <v>1</v>
      </c>
    </row>
    <row r="6136" customFormat="false" ht="15" hidden="false" customHeight="false" outlineLevel="0" collapsed="false">
      <c r="A6136" s="37" t="n">
        <v>1005462</v>
      </c>
      <c r="B6136" s="38" t="n">
        <v>46298</v>
      </c>
      <c r="C6136" s="39" t="n">
        <v>1</v>
      </c>
      <c r="D6136" s="39" t="s">
        <v>26</v>
      </c>
      <c r="E6136" s="39"/>
      <c r="F6136" s="41" t="n">
        <f aca="false">IF(A6136="","",MATCH(A6136,P_ID,1))</f>
        <v>5462</v>
      </c>
      <c r="G6136" s="41" t="str">
        <f aca="false">IF(A6136="","",INDEX(P_Svc,F6136))</f>
        <v>Economy</v>
      </c>
      <c r="H6136" s="41" t="str">
        <f aca="false">IF(A6136="","",INDEX(P_Zone,F6136))</f>
        <v>North</v>
      </c>
      <c r="I6136" s="41" t="n">
        <f aca="false">IF(A6136="","",IF(D6136="Delivered",IF(B6136&lt;=INDEX(P_Due,F6136),1,0),0))</f>
        <v>1</v>
      </c>
    </row>
    <row r="6137" customFormat="false" ht="15" hidden="false" customHeight="false" outlineLevel="0" collapsed="false">
      <c r="A6137" s="37" t="n">
        <v>1005484</v>
      </c>
      <c r="B6137" s="38" t="n">
        <v>46298</v>
      </c>
      <c r="C6137" s="39" t="n">
        <v>1</v>
      </c>
      <c r="D6137" s="39" t="s">
        <v>26</v>
      </c>
      <c r="E6137" s="39"/>
      <c r="F6137" s="41" t="n">
        <f aca="false">IF(A6137="","",MATCH(A6137,P_ID,1))</f>
        <v>5484</v>
      </c>
      <c r="G6137" s="41" t="str">
        <f aca="false">IF(A6137="","",INDEX(P_Svc,F6137))</f>
        <v>Express</v>
      </c>
      <c r="H6137" s="41" t="str">
        <f aca="false">IF(A6137="","",INDEX(P_Zone,F6137))</f>
        <v>West</v>
      </c>
      <c r="I6137" s="41" t="n">
        <f aca="false">IF(A6137="","",IF(D6137="Delivered",IF(B6137&lt;=INDEX(P_Due,F6137),1,0),0))</f>
        <v>1</v>
      </c>
    </row>
    <row r="6138" customFormat="false" ht="15" hidden="false" customHeight="false" outlineLevel="0" collapsed="false">
      <c r="A6138" s="37" t="n">
        <v>1005510</v>
      </c>
      <c r="B6138" s="38" t="n">
        <v>46298</v>
      </c>
      <c r="C6138" s="39" t="n">
        <v>1</v>
      </c>
      <c r="D6138" s="39" t="s">
        <v>26</v>
      </c>
      <c r="E6138" s="39"/>
      <c r="F6138" s="41" t="n">
        <f aca="false">IF(A6138="","",MATCH(A6138,P_ID,1))</f>
        <v>5510</v>
      </c>
      <c r="G6138" s="41" t="str">
        <f aca="false">IF(A6138="","",INDEX(P_Svc,F6138))</f>
        <v>Express</v>
      </c>
      <c r="H6138" s="41" t="str">
        <f aca="false">IF(A6138="","",INDEX(P_Zone,F6138))</f>
        <v>West</v>
      </c>
      <c r="I6138" s="41" t="n">
        <f aca="false">IF(A6138="","",IF(D6138="Delivered",IF(B6138&lt;=INDEX(P_Due,F6138),1,0),0))</f>
        <v>1</v>
      </c>
    </row>
    <row r="6139" customFormat="false" ht="15" hidden="false" customHeight="false" outlineLevel="0" collapsed="false">
      <c r="A6139" s="37" t="n">
        <v>1005525</v>
      </c>
      <c r="B6139" s="38" t="n">
        <v>46298</v>
      </c>
      <c r="C6139" s="39" t="n">
        <v>0</v>
      </c>
      <c r="D6139" s="39" t="s">
        <v>80</v>
      </c>
      <c r="E6139" s="39" t="s">
        <v>40</v>
      </c>
      <c r="F6139" s="41" t="n">
        <f aca="false">IF(A6139="","",MATCH(A6139,P_ID,1))</f>
        <v>5525</v>
      </c>
      <c r="G6139" s="41" t="str">
        <f aca="false">IF(A6139="","",INDEX(P_Svc,F6139))</f>
        <v>Express</v>
      </c>
      <c r="H6139" s="41" t="str">
        <f aca="false">IF(A6139="","",INDEX(P_Zone,F6139))</f>
        <v>North</v>
      </c>
      <c r="I6139" s="41" t="n">
        <f aca="false">IF(A6139="","",IF(D6139="Delivered",IF(B6139&lt;=INDEX(P_Due,F6139),1,0),0))</f>
        <v>0</v>
      </c>
    </row>
    <row r="6140" customFormat="false" ht="15" hidden="false" customHeight="false" outlineLevel="0" collapsed="false">
      <c r="A6140" s="37" t="n">
        <v>1005551</v>
      </c>
      <c r="B6140" s="38" t="n">
        <v>46298</v>
      </c>
      <c r="C6140" s="39" t="n">
        <v>1</v>
      </c>
      <c r="D6140" s="39" t="s">
        <v>26</v>
      </c>
      <c r="E6140" s="39"/>
      <c r="F6140" s="41" t="n">
        <f aca="false">IF(A6140="","",MATCH(A6140,P_ID,1))</f>
        <v>5551</v>
      </c>
      <c r="G6140" s="41" t="str">
        <f aca="false">IF(A6140="","",INDEX(P_Svc,F6140))</f>
        <v>Express</v>
      </c>
      <c r="H6140" s="41" t="str">
        <f aca="false">IF(A6140="","",INDEX(P_Zone,F6140))</f>
        <v>West</v>
      </c>
      <c r="I6140" s="41" t="n">
        <f aca="false">IF(A6140="","",IF(D6140="Delivered",IF(B6140&lt;=INDEX(P_Due,F6140),1,0),0))</f>
        <v>1</v>
      </c>
    </row>
    <row r="6141" customFormat="false" ht="15" hidden="false" customHeight="false" outlineLevel="0" collapsed="false">
      <c r="A6141" s="37" t="n">
        <v>1005660</v>
      </c>
      <c r="B6141" s="38" t="n">
        <v>46298</v>
      </c>
      <c r="C6141" s="39" t="n">
        <v>1</v>
      </c>
      <c r="D6141" s="39" t="s">
        <v>26</v>
      </c>
      <c r="E6141" s="39"/>
      <c r="F6141" s="41" t="n">
        <f aca="false">IF(A6141="","",MATCH(A6141,P_ID,1))</f>
        <v>5660</v>
      </c>
      <c r="G6141" s="41" t="str">
        <f aca="false">IF(A6141="","",INDEX(P_Svc,F6141))</f>
        <v>Express</v>
      </c>
      <c r="H6141" s="41" t="str">
        <f aca="false">IF(A6141="","",INDEX(P_Zone,F6141))</f>
        <v>Central</v>
      </c>
      <c r="I6141" s="41" t="n">
        <f aca="false">IF(A6141="","",IF(D6141="Delivered",IF(B6141&lt;=INDEX(P_Due,F6141),1,0),0))</f>
        <v>1</v>
      </c>
    </row>
    <row r="6142" customFormat="false" ht="15" hidden="false" customHeight="false" outlineLevel="0" collapsed="false">
      <c r="A6142" s="37" t="n">
        <v>1005807</v>
      </c>
      <c r="B6142" s="38" t="n">
        <v>46298</v>
      </c>
      <c r="C6142" s="39" t="n">
        <v>1</v>
      </c>
      <c r="D6142" s="39" t="s">
        <v>26</v>
      </c>
      <c r="E6142" s="39"/>
      <c r="F6142" s="41" t="n">
        <f aca="false">IF(A6142="","",MATCH(A6142,P_ID,1))</f>
        <v>5807</v>
      </c>
      <c r="G6142" s="41" t="str">
        <f aca="false">IF(A6142="","",INDEX(P_Svc,F6142))</f>
        <v>Express</v>
      </c>
      <c r="H6142" s="41" t="str">
        <f aca="false">IF(A6142="","",INDEX(P_Zone,F6142))</f>
        <v>Central</v>
      </c>
      <c r="I6142" s="41" t="n">
        <f aca="false">IF(A6142="","",IF(D6142="Delivered",IF(B6142&lt;=INDEX(P_Due,F6142),1,0),0))</f>
        <v>1</v>
      </c>
    </row>
    <row r="6143" customFormat="false" ht="15" hidden="false" customHeight="false" outlineLevel="0" collapsed="false">
      <c r="A6143" s="37" t="n">
        <v>1005825</v>
      </c>
      <c r="B6143" s="38" t="n">
        <v>46298</v>
      </c>
      <c r="C6143" s="39" t="n">
        <v>1</v>
      </c>
      <c r="D6143" s="39" t="s">
        <v>26</v>
      </c>
      <c r="E6143" s="39"/>
      <c r="F6143" s="41" t="n">
        <f aca="false">IF(A6143="","",MATCH(A6143,P_ID,1))</f>
        <v>5825</v>
      </c>
      <c r="G6143" s="41" t="str">
        <f aca="false">IF(A6143="","",INDEX(P_Svc,F6143))</f>
        <v>Express</v>
      </c>
      <c r="H6143" s="41" t="str">
        <f aca="false">IF(A6143="","",INDEX(P_Zone,F6143))</f>
        <v>South</v>
      </c>
      <c r="I6143" s="41" t="n">
        <f aca="false">IF(A6143="","",IF(D6143="Delivered",IF(B6143&lt;=INDEX(P_Due,F6143),1,0),0))</f>
        <v>1</v>
      </c>
    </row>
    <row r="6144" customFormat="false" ht="15" hidden="false" customHeight="false" outlineLevel="0" collapsed="false">
      <c r="A6144" s="37" t="n">
        <v>1004846</v>
      </c>
      <c r="B6144" s="38" t="n">
        <v>46298</v>
      </c>
      <c r="C6144" s="39" t="n">
        <v>3</v>
      </c>
      <c r="D6144" s="39" t="s">
        <v>26</v>
      </c>
      <c r="E6144" s="39"/>
      <c r="F6144" s="41" t="n">
        <f aca="false">IF(A6144="","",MATCH(A6144,P_ID,1))</f>
        <v>4846</v>
      </c>
      <c r="G6144" s="41" t="str">
        <f aca="false">IF(A6144="","",INDEX(P_Svc,F6144))</f>
        <v>Standard</v>
      </c>
      <c r="H6144" s="41" t="str">
        <f aca="false">IF(A6144="","",INDEX(P_Zone,F6144))</f>
        <v>South</v>
      </c>
      <c r="I6144" s="41" t="n">
        <f aca="false">IF(A6144="","",IF(D6144="Delivered",IF(B6144&lt;=INDEX(P_Due,F6144),1,0),0))</f>
        <v>1</v>
      </c>
    </row>
    <row r="6145" customFormat="false" ht="15" hidden="false" customHeight="false" outlineLevel="0" collapsed="false">
      <c r="A6145" s="37" t="n">
        <v>1004866</v>
      </c>
      <c r="B6145" s="38" t="n">
        <v>46298</v>
      </c>
      <c r="C6145" s="39" t="n">
        <v>1</v>
      </c>
      <c r="D6145" s="39" t="s">
        <v>26</v>
      </c>
      <c r="E6145" s="39"/>
      <c r="F6145" s="41" t="n">
        <f aca="false">IF(A6145="","",MATCH(A6145,P_ID,1))</f>
        <v>4866</v>
      </c>
      <c r="G6145" s="41" t="str">
        <f aca="false">IF(A6145="","",INDEX(P_Svc,F6145))</f>
        <v>Economy</v>
      </c>
      <c r="H6145" s="41" t="str">
        <f aca="false">IF(A6145="","",INDEX(P_Zone,F6145))</f>
        <v>South</v>
      </c>
      <c r="I6145" s="41" t="n">
        <f aca="false">IF(A6145="","",IF(D6145="Delivered",IF(B6145&lt;=INDEX(P_Due,F6145),1,0),0))</f>
        <v>1</v>
      </c>
    </row>
    <row r="6146" customFormat="false" ht="15" hidden="false" customHeight="false" outlineLevel="0" collapsed="false">
      <c r="A6146" s="37" t="n">
        <v>1004908</v>
      </c>
      <c r="B6146" s="38" t="n">
        <v>46298</v>
      </c>
      <c r="C6146" s="39" t="n">
        <v>3</v>
      </c>
      <c r="D6146" s="39" t="s">
        <v>26</v>
      </c>
      <c r="E6146" s="39"/>
      <c r="F6146" s="41" t="n">
        <f aca="false">IF(A6146="","",MATCH(A6146,P_ID,1))</f>
        <v>4908</v>
      </c>
      <c r="G6146" s="41" t="str">
        <f aca="false">IF(A6146="","",INDEX(P_Svc,F6146))</f>
        <v>Standard</v>
      </c>
      <c r="H6146" s="41" t="str">
        <f aca="false">IF(A6146="","",INDEX(P_Zone,F6146))</f>
        <v>North</v>
      </c>
      <c r="I6146" s="41" t="n">
        <f aca="false">IF(A6146="","",IF(D6146="Delivered",IF(B6146&lt;=INDEX(P_Due,F6146),1,0),0))</f>
        <v>1</v>
      </c>
    </row>
    <row r="6147" customFormat="false" ht="15" hidden="false" customHeight="false" outlineLevel="0" collapsed="false">
      <c r="A6147" s="37" t="n">
        <v>1004948</v>
      </c>
      <c r="B6147" s="38" t="n">
        <v>46298</v>
      </c>
      <c r="C6147" s="39" t="n">
        <v>2</v>
      </c>
      <c r="D6147" s="39" t="s">
        <v>26</v>
      </c>
      <c r="E6147" s="39"/>
      <c r="F6147" s="41" t="n">
        <f aca="false">IF(A6147="","",MATCH(A6147,P_ID,1))</f>
        <v>4948</v>
      </c>
      <c r="G6147" s="41" t="str">
        <f aca="false">IF(A6147="","",INDEX(P_Svc,F6147))</f>
        <v>Standard</v>
      </c>
      <c r="H6147" s="41" t="str">
        <f aca="false">IF(A6147="","",INDEX(P_Zone,F6147))</f>
        <v>West</v>
      </c>
      <c r="I6147" s="41" t="n">
        <f aca="false">IF(A6147="","",IF(D6147="Delivered",IF(B6147&lt;=INDEX(P_Due,F6147),1,0),0))</f>
        <v>1</v>
      </c>
    </row>
    <row r="6148" customFormat="false" ht="15" hidden="false" customHeight="false" outlineLevel="0" collapsed="false">
      <c r="A6148" s="37" t="n">
        <v>1005072</v>
      </c>
      <c r="B6148" s="38" t="n">
        <v>46298</v>
      </c>
      <c r="C6148" s="39" t="n">
        <v>1</v>
      </c>
      <c r="D6148" s="39" t="s">
        <v>26</v>
      </c>
      <c r="E6148" s="39"/>
      <c r="F6148" s="41" t="n">
        <f aca="false">IF(A6148="","",MATCH(A6148,P_ID,1))</f>
        <v>5072</v>
      </c>
      <c r="G6148" s="41" t="str">
        <f aca="false">IF(A6148="","",INDEX(P_Svc,F6148))</f>
        <v>Economy</v>
      </c>
      <c r="H6148" s="41" t="str">
        <f aca="false">IF(A6148="","",INDEX(P_Zone,F6148))</f>
        <v>Central</v>
      </c>
      <c r="I6148" s="41" t="n">
        <f aca="false">IF(A6148="","",IF(D6148="Delivered",IF(B6148&lt;=INDEX(P_Due,F6148),1,0),0))</f>
        <v>1</v>
      </c>
    </row>
    <row r="6149" customFormat="false" ht="15" hidden="false" customHeight="false" outlineLevel="0" collapsed="false">
      <c r="A6149" s="37" t="n">
        <v>1005097</v>
      </c>
      <c r="B6149" s="38" t="n">
        <v>46298</v>
      </c>
      <c r="C6149" s="39" t="n">
        <v>1</v>
      </c>
      <c r="D6149" s="39" t="s">
        <v>26</v>
      </c>
      <c r="E6149" s="39"/>
      <c r="F6149" s="41" t="n">
        <f aca="false">IF(A6149="","",MATCH(A6149,P_ID,1))</f>
        <v>5097</v>
      </c>
      <c r="G6149" s="41" t="str">
        <f aca="false">IF(A6149="","",INDEX(P_Svc,F6149))</f>
        <v>Economy</v>
      </c>
      <c r="H6149" s="41" t="str">
        <f aca="false">IF(A6149="","",INDEX(P_Zone,F6149))</f>
        <v>Central</v>
      </c>
      <c r="I6149" s="41" t="n">
        <f aca="false">IF(A6149="","",IF(D6149="Delivered",IF(B6149&lt;=INDEX(P_Due,F6149),1,0),0))</f>
        <v>1</v>
      </c>
    </row>
    <row r="6150" customFormat="false" ht="15" hidden="false" customHeight="false" outlineLevel="0" collapsed="false">
      <c r="A6150" s="37" t="n">
        <v>1005109</v>
      </c>
      <c r="B6150" s="38" t="n">
        <v>46298</v>
      </c>
      <c r="C6150" s="39" t="n">
        <v>2</v>
      </c>
      <c r="D6150" s="39" t="s">
        <v>26</v>
      </c>
      <c r="E6150" s="39"/>
      <c r="F6150" s="41" t="n">
        <f aca="false">IF(A6150="","",MATCH(A6150,P_ID,1))</f>
        <v>5109</v>
      </c>
      <c r="G6150" s="41" t="str">
        <f aca="false">IF(A6150="","",INDEX(P_Svc,F6150))</f>
        <v>Standard</v>
      </c>
      <c r="H6150" s="41" t="str">
        <f aca="false">IF(A6150="","",INDEX(P_Zone,F6150))</f>
        <v>East</v>
      </c>
      <c r="I6150" s="41" t="n">
        <f aca="false">IF(A6150="","",IF(D6150="Delivered",IF(B6150&lt;=INDEX(P_Due,F6150),1,0),0))</f>
        <v>1</v>
      </c>
    </row>
    <row r="6151" customFormat="false" ht="15" hidden="false" customHeight="false" outlineLevel="0" collapsed="false">
      <c r="A6151" s="37" t="n">
        <v>1005133</v>
      </c>
      <c r="B6151" s="38" t="n">
        <v>46298</v>
      </c>
      <c r="C6151" s="39" t="n">
        <v>1</v>
      </c>
      <c r="D6151" s="39" t="s">
        <v>79</v>
      </c>
      <c r="E6151" s="39" t="s">
        <v>32</v>
      </c>
      <c r="F6151" s="41" t="n">
        <f aca="false">IF(A6151="","",MATCH(A6151,P_ID,1))</f>
        <v>5133</v>
      </c>
      <c r="G6151" s="41" t="str">
        <f aca="false">IF(A6151="","",INDEX(P_Svc,F6151))</f>
        <v>Standard</v>
      </c>
      <c r="H6151" s="41" t="str">
        <f aca="false">IF(A6151="","",INDEX(P_Zone,F6151))</f>
        <v>South</v>
      </c>
      <c r="I6151" s="41" t="n">
        <f aca="false">IF(A6151="","",IF(D6151="Delivered",IF(B6151&lt;=INDEX(P_Due,F6151),1,0),0))</f>
        <v>0</v>
      </c>
    </row>
    <row r="6152" customFormat="false" ht="15" hidden="false" customHeight="false" outlineLevel="0" collapsed="false">
      <c r="A6152" s="37" t="n">
        <v>1005138</v>
      </c>
      <c r="B6152" s="38" t="n">
        <v>46298</v>
      </c>
      <c r="C6152" s="39" t="n">
        <v>2</v>
      </c>
      <c r="D6152" s="39" t="s">
        <v>26</v>
      </c>
      <c r="E6152" s="39"/>
      <c r="F6152" s="41" t="n">
        <f aca="false">IF(A6152="","",MATCH(A6152,P_ID,1))</f>
        <v>5138</v>
      </c>
      <c r="G6152" s="41" t="str">
        <f aca="false">IF(A6152="","",INDEX(P_Svc,F6152))</f>
        <v>Standard</v>
      </c>
      <c r="H6152" s="41" t="str">
        <f aca="false">IF(A6152="","",INDEX(P_Zone,F6152))</f>
        <v>Central</v>
      </c>
      <c r="I6152" s="41" t="n">
        <f aca="false">IF(A6152="","",IF(D6152="Delivered",IF(B6152&lt;=INDEX(P_Due,F6152),1,0),0))</f>
        <v>1</v>
      </c>
    </row>
    <row r="6153" customFormat="false" ht="15" hidden="false" customHeight="false" outlineLevel="0" collapsed="false">
      <c r="A6153" s="37" t="n">
        <v>1005140</v>
      </c>
      <c r="B6153" s="38" t="n">
        <v>46298</v>
      </c>
      <c r="C6153" s="39" t="n">
        <v>2</v>
      </c>
      <c r="D6153" s="39" t="s">
        <v>79</v>
      </c>
      <c r="E6153" s="39" t="s">
        <v>32</v>
      </c>
      <c r="F6153" s="41" t="n">
        <f aca="false">IF(A6153="","",MATCH(A6153,P_ID,1))</f>
        <v>5140</v>
      </c>
      <c r="G6153" s="41" t="str">
        <f aca="false">IF(A6153="","",INDEX(P_Svc,F6153))</f>
        <v>Standard</v>
      </c>
      <c r="H6153" s="41" t="str">
        <f aca="false">IF(A6153="","",INDEX(P_Zone,F6153))</f>
        <v>East</v>
      </c>
      <c r="I6153" s="41" t="n">
        <f aca="false">IF(A6153="","",IF(D6153="Delivered",IF(B6153&lt;=INDEX(P_Due,F6153),1,0),0))</f>
        <v>0</v>
      </c>
    </row>
    <row r="6154" customFormat="false" ht="15" hidden="false" customHeight="false" outlineLevel="0" collapsed="false">
      <c r="A6154" s="37" t="n">
        <v>1005146</v>
      </c>
      <c r="B6154" s="38" t="n">
        <v>46298</v>
      </c>
      <c r="C6154" s="39" t="n">
        <v>2</v>
      </c>
      <c r="D6154" s="39" t="s">
        <v>26</v>
      </c>
      <c r="E6154" s="39"/>
      <c r="F6154" s="41" t="n">
        <f aca="false">IF(A6154="","",MATCH(A6154,P_ID,1))</f>
        <v>5146</v>
      </c>
      <c r="G6154" s="41" t="str">
        <f aca="false">IF(A6154="","",INDEX(P_Svc,F6154))</f>
        <v>Economy</v>
      </c>
      <c r="H6154" s="41" t="str">
        <f aca="false">IF(A6154="","",INDEX(P_Zone,F6154))</f>
        <v>South</v>
      </c>
      <c r="I6154" s="41" t="n">
        <f aca="false">IF(A6154="","",IF(D6154="Delivered",IF(B6154&lt;=INDEX(P_Due,F6154),1,0),0))</f>
        <v>1</v>
      </c>
    </row>
    <row r="6155" customFormat="false" ht="15" hidden="false" customHeight="false" outlineLevel="0" collapsed="false">
      <c r="A6155" s="37" t="n">
        <v>1005147</v>
      </c>
      <c r="B6155" s="38" t="n">
        <v>46298</v>
      </c>
      <c r="C6155" s="39" t="n">
        <v>2</v>
      </c>
      <c r="D6155" s="39" t="s">
        <v>79</v>
      </c>
      <c r="E6155" s="39" t="s">
        <v>38</v>
      </c>
      <c r="F6155" s="41" t="n">
        <f aca="false">IF(A6155="","",MATCH(A6155,P_ID,1))</f>
        <v>5147</v>
      </c>
      <c r="G6155" s="41" t="str">
        <f aca="false">IF(A6155="","",INDEX(P_Svc,F6155))</f>
        <v>Standard</v>
      </c>
      <c r="H6155" s="41" t="str">
        <f aca="false">IF(A6155="","",INDEX(P_Zone,F6155))</f>
        <v>South</v>
      </c>
      <c r="I6155" s="41" t="n">
        <f aca="false">IF(A6155="","",IF(D6155="Delivered",IF(B6155&lt;=INDEX(P_Due,F6155),1,0),0))</f>
        <v>0</v>
      </c>
    </row>
    <row r="6156" customFormat="false" ht="15" hidden="false" customHeight="false" outlineLevel="0" collapsed="false">
      <c r="A6156" s="37" t="n">
        <v>1005152</v>
      </c>
      <c r="B6156" s="38" t="n">
        <v>46298</v>
      </c>
      <c r="C6156" s="39" t="n">
        <v>2</v>
      </c>
      <c r="D6156" s="39" t="s">
        <v>26</v>
      </c>
      <c r="E6156" s="39"/>
      <c r="F6156" s="41" t="n">
        <f aca="false">IF(A6156="","",MATCH(A6156,P_ID,1))</f>
        <v>5152</v>
      </c>
      <c r="G6156" s="41" t="str">
        <f aca="false">IF(A6156="","",INDEX(P_Svc,F6156))</f>
        <v>Economy</v>
      </c>
      <c r="H6156" s="41" t="str">
        <f aca="false">IF(A6156="","",INDEX(P_Zone,F6156))</f>
        <v>West</v>
      </c>
      <c r="I6156" s="41" t="n">
        <f aca="false">IF(A6156="","",IF(D6156="Delivered",IF(B6156&lt;=INDEX(P_Due,F6156),1,0),0))</f>
        <v>1</v>
      </c>
    </row>
    <row r="6157" customFormat="false" ht="15" hidden="false" customHeight="false" outlineLevel="0" collapsed="false">
      <c r="A6157" s="37" t="n">
        <v>1005157</v>
      </c>
      <c r="B6157" s="38" t="n">
        <v>46298</v>
      </c>
      <c r="C6157" s="39" t="n">
        <v>2</v>
      </c>
      <c r="D6157" s="39" t="s">
        <v>26</v>
      </c>
      <c r="E6157" s="39"/>
      <c r="F6157" s="41" t="n">
        <f aca="false">IF(A6157="","",MATCH(A6157,P_ID,1))</f>
        <v>5157</v>
      </c>
      <c r="G6157" s="41" t="str">
        <f aca="false">IF(A6157="","",INDEX(P_Svc,F6157))</f>
        <v>Standard</v>
      </c>
      <c r="H6157" s="41" t="str">
        <f aca="false">IF(A6157="","",INDEX(P_Zone,F6157))</f>
        <v>West</v>
      </c>
      <c r="I6157" s="41" t="n">
        <f aca="false">IF(A6157="","",IF(D6157="Delivered",IF(B6157&lt;=INDEX(P_Due,F6157),1,0),0))</f>
        <v>1</v>
      </c>
    </row>
    <row r="6158" customFormat="false" ht="15" hidden="false" customHeight="false" outlineLevel="0" collapsed="false">
      <c r="A6158" s="37" t="n">
        <v>1005159</v>
      </c>
      <c r="B6158" s="38" t="n">
        <v>46298</v>
      </c>
      <c r="C6158" s="39" t="n">
        <v>2</v>
      </c>
      <c r="D6158" s="39" t="s">
        <v>79</v>
      </c>
      <c r="E6158" s="39" t="s">
        <v>36</v>
      </c>
      <c r="F6158" s="41" t="n">
        <f aca="false">IF(A6158="","",MATCH(A6158,P_ID,1))</f>
        <v>5159</v>
      </c>
      <c r="G6158" s="41" t="str">
        <f aca="false">IF(A6158="","",INDEX(P_Svc,F6158))</f>
        <v>Economy</v>
      </c>
      <c r="H6158" s="41" t="str">
        <f aca="false">IF(A6158="","",INDEX(P_Zone,F6158))</f>
        <v>North</v>
      </c>
      <c r="I6158" s="41" t="n">
        <f aca="false">IF(A6158="","",IF(D6158="Delivered",IF(B6158&lt;=INDEX(P_Due,F6158),1,0),0))</f>
        <v>0</v>
      </c>
    </row>
    <row r="6159" customFormat="false" ht="15" hidden="false" customHeight="false" outlineLevel="0" collapsed="false">
      <c r="A6159" s="37" t="n">
        <v>1005165</v>
      </c>
      <c r="B6159" s="38" t="n">
        <v>46298</v>
      </c>
      <c r="C6159" s="39" t="n">
        <v>2</v>
      </c>
      <c r="D6159" s="39" t="s">
        <v>26</v>
      </c>
      <c r="E6159" s="39"/>
      <c r="F6159" s="41" t="n">
        <f aca="false">IF(A6159="","",MATCH(A6159,P_ID,1))</f>
        <v>5165</v>
      </c>
      <c r="G6159" s="41" t="str">
        <f aca="false">IF(A6159="","",INDEX(P_Svc,F6159))</f>
        <v>Standard</v>
      </c>
      <c r="H6159" s="41" t="str">
        <f aca="false">IF(A6159="","",INDEX(P_Zone,F6159))</f>
        <v>South</v>
      </c>
      <c r="I6159" s="41" t="n">
        <f aca="false">IF(A6159="","",IF(D6159="Delivered",IF(B6159&lt;=INDEX(P_Due,F6159),1,0),0))</f>
        <v>1</v>
      </c>
    </row>
    <row r="6160" customFormat="false" ht="15" hidden="false" customHeight="false" outlineLevel="0" collapsed="false">
      <c r="A6160" s="37" t="n">
        <v>1005182</v>
      </c>
      <c r="B6160" s="38" t="n">
        <v>46298</v>
      </c>
      <c r="C6160" s="39" t="n">
        <v>1</v>
      </c>
      <c r="D6160" s="39" t="s">
        <v>26</v>
      </c>
      <c r="E6160" s="39"/>
      <c r="F6160" s="41" t="n">
        <f aca="false">IF(A6160="","",MATCH(A6160,P_ID,1))</f>
        <v>5182</v>
      </c>
      <c r="G6160" s="41" t="str">
        <f aca="false">IF(A6160="","",INDEX(P_Svc,F6160))</f>
        <v>Standard</v>
      </c>
      <c r="H6160" s="41" t="str">
        <f aca="false">IF(A6160="","",INDEX(P_Zone,F6160))</f>
        <v>South</v>
      </c>
      <c r="I6160" s="41" t="n">
        <f aca="false">IF(A6160="","",IF(D6160="Delivered",IF(B6160&lt;=INDEX(P_Due,F6160),1,0),0))</f>
        <v>1</v>
      </c>
    </row>
    <row r="6161" customFormat="false" ht="15" hidden="false" customHeight="false" outlineLevel="0" collapsed="false">
      <c r="A6161" s="37" t="n">
        <v>1005183</v>
      </c>
      <c r="B6161" s="38" t="n">
        <v>46298</v>
      </c>
      <c r="C6161" s="39" t="n">
        <v>1</v>
      </c>
      <c r="D6161" s="39" t="s">
        <v>26</v>
      </c>
      <c r="E6161" s="39"/>
      <c r="F6161" s="41" t="n">
        <f aca="false">IF(A6161="","",MATCH(A6161,P_ID,1))</f>
        <v>5183</v>
      </c>
      <c r="G6161" s="41" t="str">
        <f aca="false">IF(A6161="","",INDEX(P_Svc,F6161))</f>
        <v>Standard</v>
      </c>
      <c r="H6161" s="41" t="str">
        <f aca="false">IF(A6161="","",INDEX(P_Zone,F6161))</f>
        <v>North</v>
      </c>
      <c r="I6161" s="41" t="n">
        <f aca="false">IF(A6161="","",IF(D6161="Delivered",IF(B6161&lt;=INDEX(P_Due,F6161),1,0),0))</f>
        <v>1</v>
      </c>
    </row>
    <row r="6162" customFormat="false" ht="15" hidden="false" customHeight="false" outlineLevel="0" collapsed="false">
      <c r="A6162" s="37" t="n">
        <v>1005187</v>
      </c>
      <c r="B6162" s="38" t="n">
        <v>46298</v>
      </c>
      <c r="C6162" s="39" t="n">
        <v>2</v>
      </c>
      <c r="D6162" s="39" t="s">
        <v>26</v>
      </c>
      <c r="E6162" s="39"/>
      <c r="F6162" s="41" t="n">
        <f aca="false">IF(A6162="","",MATCH(A6162,P_ID,1))</f>
        <v>5187</v>
      </c>
      <c r="G6162" s="41" t="str">
        <f aca="false">IF(A6162="","",INDEX(P_Svc,F6162))</f>
        <v>Standard</v>
      </c>
      <c r="H6162" s="41" t="str">
        <f aca="false">IF(A6162="","",INDEX(P_Zone,F6162))</f>
        <v>North</v>
      </c>
      <c r="I6162" s="41" t="n">
        <f aca="false">IF(A6162="","",IF(D6162="Delivered",IF(B6162&lt;=INDEX(P_Due,F6162),1,0),0))</f>
        <v>1</v>
      </c>
    </row>
    <row r="6163" customFormat="false" ht="15" hidden="false" customHeight="false" outlineLevel="0" collapsed="false">
      <c r="A6163" s="37" t="n">
        <v>1005195</v>
      </c>
      <c r="B6163" s="38" t="n">
        <v>46298</v>
      </c>
      <c r="C6163" s="39" t="n">
        <v>2</v>
      </c>
      <c r="D6163" s="39" t="s">
        <v>26</v>
      </c>
      <c r="E6163" s="39"/>
      <c r="F6163" s="41" t="n">
        <f aca="false">IF(A6163="","",MATCH(A6163,P_ID,1))</f>
        <v>5195</v>
      </c>
      <c r="G6163" s="41" t="str">
        <f aca="false">IF(A6163="","",INDEX(P_Svc,F6163))</f>
        <v>Standard</v>
      </c>
      <c r="H6163" s="41" t="str">
        <f aca="false">IF(A6163="","",INDEX(P_Zone,F6163))</f>
        <v>South</v>
      </c>
      <c r="I6163" s="41" t="n">
        <f aca="false">IF(A6163="","",IF(D6163="Delivered",IF(B6163&lt;=INDEX(P_Due,F6163),1,0),0))</f>
        <v>1</v>
      </c>
    </row>
    <row r="6164" customFormat="false" ht="15" hidden="false" customHeight="false" outlineLevel="0" collapsed="false">
      <c r="A6164" s="37" t="n">
        <v>1005202</v>
      </c>
      <c r="B6164" s="38" t="n">
        <v>46298</v>
      </c>
      <c r="C6164" s="39" t="n">
        <v>2</v>
      </c>
      <c r="D6164" s="39" t="s">
        <v>26</v>
      </c>
      <c r="E6164" s="39"/>
      <c r="F6164" s="41" t="n">
        <f aca="false">IF(A6164="","",MATCH(A6164,P_ID,1))</f>
        <v>5202</v>
      </c>
      <c r="G6164" s="41" t="str">
        <f aca="false">IF(A6164="","",INDEX(P_Svc,F6164))</f>
        <v>Standard</v>
      </c>
      <c r="H6164" s="41" t="str">
        <f aca="false">IF(A6164="","",INDEX(P_Zone,F6164))</f>
        <v>East</v>
      </c>
      <c r="I6164" s="41" t="n">
        <f aca="false">IF(A6164="","",IF(D6164="Delivered",IF(B6164&lt;=INDEX(P_Due,F6164),1,0),0))</f>
        <v>1</v>
      </c>
    </row>
    <row r="6165" customFormat="false" ht="15" hidden="false" customHeight="false" outlineLevel="0" collapsed="false">
      <c r="A6165" s="37" t="n">
        <v>1005208</v>
      </c>
      <c r="B6165" s="38" t="n">
        <v>46298</v>
      </c>
      <c r="C6165" s="39" t="n">
        <v>2</v>
      </c>
      <c r="D6165" s="39" t="s">
        <v>26</v>
      </c>
      <c r="E6165" s="39"/>
      <c r="F6165" s="41" t="n">
        <f aca="false">IF(A6165="","",MATCH(A6165,P_ID,1))</f>
        <v>5208</v>
      </c>
      <c r="G6165" s="41" t="str">
        <f aca="false">IF(A6165="","",INDEX(P_Svc,F6165))</f>
        <v>Standard</v>
      </c>
      <c r="H6165" s="41" t="str">
        <f aca="false">IF(A6165="","",INDEX(P_Zone,F6165))</f>
        <v>East</v>
      </c>
      <c r="I6165" s="41" t="n">
        <f aca="false">IF(A6165="","",IF(D6165="Delivered",IF(B6165&lt;=INDEX(P_Due,F6165),1,0),0))</f>
        <v>1</v>
      </c>
    </row>
    <row r="6166" customFormat="false" ht="15" hidden="false" customHeight="false" outlineLevel="0" collapsed="false">
      <c r="A6166" s="37" t="n">
        <v>1005212</v>
      </c>
      <c r="B6166" s="38" t="n">
        <v>46298</v>
      </c>
      <c r="C6166" s="39" t="n">
        <v>1</v>
      </c>
      <c r="D6166" s="39" t="s">
        <v>26</v>
      </c>
      <c r="E6166" s="39"/>
      <c r="F6166" s="41" t="n">
        <f aca="false">IF(A6166="","",MATCH(A6166,P_ID,1))</f>
        <v>5212</v>
      </c>
      <c r="G6166" s="41" t="str">
        <f aca="false">IF(A6166="","",INDEX(P_Svc,F6166))</f>
        <v>Express</v>
      </c>
      <c r="H6166" s="41" t="str">
        <f aca="false">IF(A6166="","",INDEX(P_Zone,F6166))</f>
        <v>North</v>
      </c>
      <c r="I6166" s="41" t="n">
        <f aca="false">IF(A6166="","",IF(D6166="Delivered",IF(B6166&lt;=INDEX(P_Due,F6166),1,0),0))</f>
        <v>0</v>
      </c>
    </row>
    <row r="6167" customFormat="false" ht="15" hidden="false" customHeight="false" outlineLevel="0" collapsed="false">
      <c r="A6167" s="37" t="n">
        <v>1005219</v>
      </c>
      <c r="B6167" s="38" t="n">
        <v>46298</v>
      </c>
      <c r="C6167" s="39" t="n">
        <v>1</v>
      </c>
      <c r="D6167" s="39" t="s">
        <v>26</v>
      </c>
      <c r="E6167" s="39"/>
      <c r="F6167" s="41" t="n">
        <f aca="false">IF(A6167="","",MATCH(A6167,P_ID,1))</f>
        <v>5219</v>
      </c>
      <c r="G6167" s="41" t="str">
        <f aca="false">IF(A6167="","",INDEX(P_Svc,F6167))</f>
        <v>Standard</v>
      </c>
      <c r="H6167" s="41" t="str">
        <f aca="false">IF(A6167="","",INDEX(P_Zone,F6167))</f>
        <v>Central</v>
      </c>
      <c r="I6167" s="41" t="n">
        <f aca="false">IF(A6167="","",IF(D6167="Delivered",IF(B6167&lt;=INDEX(P_Due,F6167),1,0),0))</f>
        <v>1</v>
      </c>
    </row>
    <row r="6168" customFormat="false" ht="15" hidden="false" customHeight="false" outlineLevel="0" collapsed="false">
      <c r="A6168" s="37" t="n">
        <v>1005220</v>
      </c>
      <c r="B6168" s="38" t="n">
        <v>46298</v>
      </c>
      <c r="C6168" s="39" t="n">
        <v>2</v>
      </c>
      <c r="D6168" s="39" t="s">
        <v>26</v>
      </c>
      <c r="E6168" s="39"/>
      <c r="F6168" s="41" t="n">
        <f aca="false">IF(A6168="","",MATCH(A6168,P_ID,1))</f>
        <v>5220</v>
      </c>
      <c r="G6168" s="41" t="str">
        <f aca="false">IF(A6168="","",INDEX(P_Svc,F6168))</f>
        <v>Standard</v>
      </c>
      <c r="H6168" s="41" t="str">
        <f aca="false">IF(A6168="","",INDEX(P_Zone,F6168))</f>
        <v>North</v>
      </c>
      <c r="I6168" s="41" t="n">
        <f aca="false">IF(A6168="","",IF(D6168="Delivered",IF(B6168&lt;=INDEX(P_Due,F6168),1,0),0))</f>
        <v>1</v>
      </c>
    </row>
    <row r="6169" customFormat="false" ht="15" hidden="false" customHeight="false" outlineLevel="0" collapsed="false">
      <c r="A6169" s="37" t="n">
        <v>1005225</v>
      </c>
      <c r="B6169" s="38" t="n">
        <v>46298</v>
      </c>
      <c r="C6169" s="39" t="n">
        <v>2</v>
      </c>
      <c r="D6169" s="39" t="s">
        <v>26</v>
      </c>
      <c r="E6169" s="39"/>
      <c r="F6169" s="41" t="n">
        <f aca="false">IF(A6169="","",MATCH(A6169,P_ID,1))</f>
        <v>5225</v>
      </c>
      <c r="G6169" s="41" t="str">
        <f aca="false">IF(A6169="","",INDEX(P_Svc,F6169))</f>
        <v>Economy</v>
      </c>
      <c r="H6169" s="41" t="str">
        <f aca="false">IF(A6169="","",INDEX(P_Zone,F6169))</f>
        <v>South</v>
      </c>
      <c r="I6169" s="41" t="n">
        <f aca="false">IF(A6169="","",IF(D6169="Delivered",IF(B6169&lt;=INDEX(P_Due,F6169),1,0),0))</f>
        <v>1</v>
      </c>
    </row>
    <row r="6170" customFormat="false" ht="15" hidden="false" customHeight="false" outlineLevel="0" collapsed="false">
      <c r="A6170" s="37" t="n">
        <v>1005230</v>
      </c>
      <c r="B6170" s="38" t="n">
        <v>46298</v>
      </c>
      <c r="C6170" s="39" t="n">
        <v>1</v>
      </c>
      <c r="D6170" s="39" t="s">
        <v>79</v>
      </c>
      <c r="E6170" s="39" t="s">
        <v>36</v>
      </c>
      <c r="F6170" s="41" t="n">
        <f aca="false">IF(A6170="","",MATCH(A6170,P_ID,1))</f>
        <v>5230</v>
      </c>
      <c r="G6170" s="41" t="str">
        <f aca="false">IF(A6170="","",INDEX(P_Svc,F6170))</f>
        <v>Standard</v>
      </c>
      <c r="H6170" s="41" t="str">
        <f aca="false">IF(A6170="","",INDEX(P_Zone,F6170))</f>
        <v>South</v>
      </c>
      <c r="I6170" s="41" t="n">
        <f aca="false">IF(A6170="","",IF(D6170="Delivered",IF(B6170&lt;=INDEX(P_Due,F6170),1,0),0))</f>
        <v>0</v>
      </c>
    </row>
    <row r="6171" customFormat="false" ht="15" hidden="false" customHeight="false" outlineLevel="0" collapsed="false">
      <c r="A6171" s="37" t="n">
        <v>1005232</v>
      </c>
      <c r="B6171" s="38" t="n">
        <v>46298</v>
      </c>
      <c r="C6171" s="39" t="n">
        <v>2</v>
      </c>
      <c r="D6171" s="39" t="s">
        <v>26</v>
      </c>
      <c r="E6171" s="39"/>
      <c r="F6171" s="41" t="n">
        <f aca="false">IF(A6171="","",MATCH(A6171,P_ID,1))</f>
        <v>5232</v>
      </c>
      <c r="G6171" s="41" t="str">
        <f aca="false">IF(A6171="","",INDEX(P_Svc,F6171))</f>
        <v>Standard</v>
      </c>
      <c r="H6171" s="41" t="str">
        <f aca="false">IF(A6171="","",INDEX(P_Zone,F6171))</f>
        <v>East</v>
      </c>
      <c r="I6171" s="41" t="n">
        <f aca="false">IF(A6171="","",IF(D6171="Delivered",IF(B6171&lt;=INDEX(P_Due,F6171),1,0),0))</f>
        <v>1</v>
      </c>
    </row>
    <row r="6172" customFormat="false" ht="15" hidden="false" customHeight="false" outlineLevel="0" collapsed="false">
      <c r="A6172" s="37" t="n">
        <v>1005247</v>
      </c>
      <c r="B6172" s="38" t="n">
        <v>46298</v>
      </c>
      <c r="C6172" s="39" t="n">
        <v>2</v>
      </c>
      <c r="D6172" s="39" t="s">
        <v>79</v>
      </c>
      <c r="E6172" s="39" t="s">
        <v>32</v>
      </c>
      <c r="F6172" s="41" t="n">
        <f aca="false">IF(A6172="","",MATCH(A6172,P_ID,1))</f>
        <v>5247</v>
      </c>
      <c r="G6172" s="41" t="str">
        <f aca="false">IF(A6172="","",INDEX(P_Svc,F6172))</f>
        <v>Standard</v>
      </c>
      <c r="H6172" s="41" t="str">
        <f aca="false">IF(A6172="","",INDEX(P_Zone,F6172))</f>
        <v>East</v>
      </c>
      <c r="I6172" s="41" t="n">
        <f aca="false">IF(A6172="","",IF(D6172="Delivered",IF(B6172&lt;=INDEX(P_Due,F6172),1,0),0))</f>
        <v>0</v>
      </c>
    </row>
    <row r="6173" customFormat="false" ht="15" hidden="false" customHeight="false" outlineLevel="0" collapsed="false">
      <c r="A6173" s="37" t="n">
        <v>1005256</v>
      </c>
      <c r="B6173" s="38" t="n">
        <v>46298</v>
      </c>
      <c r="C6173" s="39" t="n">
        <v>1</v>
      </c>
      <c r="D6173" s="39" t="s">
        <v>26</v>
      </c>
      <c r="E6173" s="39"/>
      <c r="F6173" s="41" t="n">
        <f aca="false">IF(A6173="","",MATCH(A6173,P_ID,1))</f>
        <v>5256</v>
      </c>
      <c r="G6173" s="41" t="str">
        <f aca="false">IF(A6173="","",INDEX(P_Svc,F6173))</f>
        <v>Standard</v>
      </c>
      <c r="H6173" s="41" t="str">
        <f aca="false">IF(A6173="","",INDEX(P_Zone,F6173))</f>
        <v>Central</v>
      </c>
      <c r="I6173" s="41" t="n">
        <f aca="false">IF(A6173="","",IF(D6173="Delivered",IF(B6173&lt;=INDEX(P_Due,F6173),1,0),0))</f>
        <v>1</v>
      </c>
    </row>
    <row r="6174" customFormat="false" ht="15" hidden="false" customHeight="false" outlineLevel="0" collapsed="false">
      <c r="A6174" s="37" t="n">
        <v>1005264</v>
      </c>
      <c r="B6174" s="38" t="n">
        <v>46298</v>
      </c>
      <c r="C6174" s="39" t="n">
        <v>2</v>
      </c>
      <c r="D6174" s="39" t="s">
        <v>26</v>
      </c>
      <c r="E6174" s="39"/>
      <c r="F6174" s="41" t="n">
        <f aca="false">IF(A6174="","",MATCH(A6174,P_ID,1))</f>
        <v>5264</v>
      </c>
      <c r="G6174" s="41" t="str">
        <f aca="false">IF(A6174="","",INDEX(P_Svc,F6174))</f>
        <v>Standard</v>
      </c>
      <c r="H6174" s="41" t="str">
        <f aca="false">IF(A6174="","",INDEX(P_Zone,F6174))</f>
        <v>East</v>
      </c>
      <c r="I6174" s="41" t="n">
        <f aca="false">IF(A6174="","",IF(D6174="Delivered",IF(B6174&lt;=INDEX(P_Due,F6174),1,0),0))</f>
        <v>1</v>
      </c>
    </row>
    <row r="6175" customFormat="false" ht="15" hidden="false" customHeight="false" outlineLevel="0" collapsed="false">
      <c r="A6175" s="37" t="n">
        <v>1005266</v>
      </c>
      <c r="B6175" s="38" t="n">
        <v>46298</v>
      </c>
      <c r="C6175" s="39" t="n">
        <v>2</v>
      </c>
      <c r="D6175" s="39" t="s">
        <v>26</v>
      </c>
      <c r="E6175" s="39"/>
      <c r="F6175" s="41" t="n">
        <f aca="false">IF(A6175="","",MATCH(A6175,P_ID,1))</f>
        <v>5266</v>
      </c>
      <c r="G6175" s="41" t="str">
        <f aca="false">IF(A6175="","",INDEX(P_Svc,F6175))</f>
        <v>Standard</v>
      </c>
      <c r="H6175" s="41" t="str">
        <f aca="false">IF(A6175="","",INDEX(P_Zone,F6175))</f>
        <v>South</v>
      </c>
      <c r="I6175" s="41" t="n">
        <f aca="false">IF(A6175="","",IF(D6175="Delivered",IF(B6175&lt;=INDEX(P_Due,F6175),1,0),0))</f>
        <v>1</v>
      </c>
    </row>
    <row r="6176" customFormat="false" ht="15" hidden="false" customHeight="false" outlineLevel="0" collapsed="false">
      <c r="A6176" s="37" t="n">
        <v>1005272</v>
      </c>
      <c r="B6176" s="38" t="n">
        <v>46298</v>
      </c>
      <c r="C6176" s="39" t="n">
        <v>2</v>
      </c>
      <c r="D6176" s="39" t="s">
        <v>26</v>
      </c>
      <c r="E6176" s="39"/>
      <c r="F6176" s="41" t="n">
        <f aca="false">IF(A6176="","",MATCH(A6176,P_ID,1))</f>
        <v>5272</v>
      </c>
      <c r="G6176" s="41" t="str">
        <f aca="false">IF(A6176="","",INDEX(P_Svc,F6176))</f>
        <v>Standard</v>
      </c>
      <c r="H6176" s="41" t="str">
        <f aca="false">IF(A6176="","",INDEX(P_Zone,F6176))</f>
        <v>Central</v>
      </c>
      <c r="I6176" s="41" t="n">
        <f aca="false">IF(A6176="","",IF(D6176="Delivered",IF(B6176&lt;=INDEX(P_Due,F6176),1,0),0))</f>
        <v>1</v>
      </c>
    </row>
    <row r="6177" customFormat="false" ht="15" hidden="false" customHeight="false" outlineLevel="0" collapsed="false">
      <c r="A6177" s="37" t="n">
        <v>1005273</v>
      </c>
      <c r="B6177" s="38" t="n">
        <v>46298</v>
      </c>
      <c r="C6177" s="39" t="n">
        <v>2</v>
      </c>
      <c r="D6177" s="39" t="s">
        <v>26</v>
      </c>
      <c r="E6177" s="39"/>
      <c r="F6177" s="41" t="n">
        <f aca="false">IF(A6177="","",MATCH(A6177,P_ID,1))</f>
        <v>5273</v>
      </c>
      <c r="G6177" s="41" t="str">
        <f aca="false">IF(A6177="","",INDEX(P_Svc,F6177))</f>
        <v>Standard</v>
      </c>
      <c r="H6177" s="41" t="str">
        <f aca="false">IF(A6177="","",INDEX(P_Zone,F6177))</f>
        <v>Central</v>
      </c>
      <c r="I6177" s="41" t="n">
        <f aca="false">IF(A6177="","",IF(D6177="Delivered",IF(B6177&lt;=INDEX(P_Due,F6177),1,0),0))</f>
        <v>1</v>
      </c>
    </row>
    <row r="6178" customFormat="false" ht="15" hidden="false" customHeight="false" outlineLevel="0" collapsed="false">
      <c r="A6178" s="37" t="n">
        <v>1005276</v>
      </c>
      <c r="B6178" s="38" t="n">
        <v>46298</v>
      </c>
      <c r="C6178" s="39" t="n">
        <v>2</v>
      </c>
      <c r="D6178" s="39" t="s">
        <v>26</v>
      </c>
      <c r="E6178" s="39"/>
      <c r="F6178" s="41" t="n">
        <f aca="false">IF(A6178="","",MATCH(A6178,P_ID,1))</f>
        <v>5276</v>
      </c>
      <c r="G6178" s="41" t="str">
        <f aca="false">IF(A6178="","",INDEX(P_Svc,F6178))</f>
        <v>Standard</v>
      </c>
      <c r="H6178" s="41" t="str">
        <f aca="false">IF(A6178="","",INDEX(P_Zone,F6178))</f>
        <v>West</v>
      </c>
      <c r="I6178" s="41" t="n">
        <f aca="false">IF(A6178="","",IF(D6178="Delivered",IF(B6178&lt;=INDEX(P_Due,F6178),1,0),0))</f>
        <v>1</v>
      </c>
    </row>
    <row r="6179" customFormat="false" ht="15" hidden="false" customHeight="false" outlineLevel="0" collapsed="false">
      <c r="A6179" s="37" t="n">
        <v>1005296</v>
      </c>
      <c r="B6179" s="38" t="n">
        <v>46298</v>
      </c>
      <c r="C6179" s="39" t="n">
        <v>2</v>
      </c>
      <c r="D6179" s="39" t="s">
        <v>26</v>
      </c>
      <c r="E6179" s="39"/>
      <c r="F6179" s="41" t="n">
        <f aca="false">IF(A6179="","",MATCH(A6179,P_ID,1))</f>
        <v>5296</v>
      </c>
      <c r="G6179" s="41" t="str">
        <f aca="false">IF(A6179="","",INDEX(P_Svc,F6179))</f>
        <v>Express</v>
      </c>
      <c r="H6179" s="41" t="str">
        <f aca="false">IF(A6179="","",INDEX(P_Zone,F6179))</f>
        <v>South</v>
      </c>
      <c r="I6179" s="41" t="n">
        <f aca="false">IF(A6179="","",IF(D6179="Delivered",IF(B6179&lt;=INDEX(P_Due,F6179),1,0),0))</f>
        <v>0</v>
      </c>
    </row>
    <row r="6180" customFormat="false" ht="15" hidden="false" customHeight="false" outlineLevel="0" collapsed="false">
      <c r="A6180" s="37" t="n">
        <v>1005306</v>
      </c>
      <c r="B6180" s="38" t="n">
        <v>46298</v>
      </c>
      <c r="C6180" s="39" t="n">
        <v>2</v>
      </c>
      <c r="D6180" s="39" t="s">
        <v>26</v>
      </c>
      <c r="E6180" s="39"/>
      <c r="F6180" s="41" t="n">
        <f aca="false">IF(A6180="","",MATCH(A6180,P_ID,1))</f>
        <v>5306</v>
      </c>
      <c r="G6180" s="41" t="str">
        <f aca="false">IF(A6180="","",INDEX(P_Svc,F6180))</f>
        <v>Standard</v>
      </c>
      <c r="H6180" s="41" t="str">
        <f aca="false">IF(A6180="","",INDEX(P_Zone,F6180))</f>
        <v>West</v>
      </c>
      <c r="I6180" s="41" t="n">
        <f aca="false">IF(A6180="","",IF(D6180="Delivered",IF(B6180&lt;=INDEX(P_Due,F6180),1,0),0))</f>
        <v>1</v>
      </c>
    </row>
    <row r="6181" customFormat="false" ht="15" hidden="false" customHeight="false" outlineLevel="0" collapsed="false">
      <c r="A6181" s="37" t="n">
        <v>1005311</v>
      </c>
      <c r="B6181" s="38" t="n">
        <v>46298</v>
      </c>
      <c r="C6181" s="39" t="n">
        <v>1</v>
      </c>
      <c r="D6181" s="39" t="s">
        <v>26</v>
      </c>
      <c r="E6181" s="39"/>
      <c r="F6181" s="41" t="n">
        <f aca="false">IF(A6181="","",MATCH(A6181,P_ID,1))</f>
        <v>5311</v>
      </c>
      <c r="G6181" s="41" t="str">
        <f aca="false">IF(A6181="","",INDEX(P_Svc,F6181))</f>
        <v>Economy</v>
      </c>
      <c r="H6181" s="41" t="str">
        <f aca="false">IF(A6181="","",INDEX(P_Zone,F6181))</f>
        <v>North</v>
      </c>
      <c r="I6181" s="41" t="n">
        <f aca="false">IF(A6181="","",IF(D6181="Delivered",IF(B6181&lt;=INDEX(P_Due,F6181),1,0),0))</f>
        <v>1</v>
      </c>
    </row>
    <row r="6182" customFormat="false" ht="15" hidden="false" customHeight="false" outlineLevel="0" collapsed="false">
      <c r="A6182" s="37" t="n">
        <v>1005314</v>
      </c>
      <c r="B6182" s="38" t="n">
        <v>46298</v>
      </c>
      <c r="C6182" s="39" t="n">
        <v>1</v>
      </c>
      <c r="D6182" s="39" t="s">
        <v>79</v>
      </c>
      <c r="E6182" s="39" t="s">
        <v>32</v>
      </c>
      <c r="F6182" s="41" t="n">
        <f aca="false">IF(A6182="","",MATCH(A6182,P_ID,1))</f>
        <v>5314</v>
      </c>
      <c r="G6182" s="41" t="str">
        <f aca="false">IF(A6182="","",INDEX(P_Svc,F6182))</f>
        <v>Economy</v>
      </c>
      <c r="H6182" s="41" t="str">
        <f aca="false">IF(A6182="","",INDEX(P_Zone,F6182))</f>
        <v>North</v>
      </c>
      <c r="I6182" s="41" t="n">
        <f aca="false">IF(A6182="","",IF(D6182="Delivered",IF(B6182&lt;=INDEX(P_Due,F6182),1,0),0))</f>
        <v>0</v>
      </c>
    </row>
    <row r="6183" customFormat="false" ht="15" hidden="false" customHeight="false" outlineLevel="0" collapsed="false">
      <c r="A6183" s="37" t="n">
        <v>1005342</v>
      </c>
      <c r="B6183" s="38" t="n">
        <v>46298</v>
      </c>
      <c r="C6183" s="39" t="n">
        <v>2</v>
      </c>
      <c r="D6183" s="39" t="s">
        <v>26</v>
      </c>
      <c r="E6183" s="39"/>
      <c r="F6183" s="41" t="n">
        <f aca="false">IF(A6183="","",MATCH(A6183,P_ID,1))</f>
        <v>5342</v>
      </c>
      <c r="G6183" s="41" t="str">
        <f aca="false">IF(A6183="","",INDEX(P_Svc,F6183))</f>
        <v>Standard</v>
      </c>
      <c r="H6183" s="41" t="str">
        <f aca="false">IF(A6183="","",INDEX(P_Zone,F6183))</f>
        <v>West</v>
      </c>
      <c r="I6183" s="41" t="n">
        <f aca="false">IF(A6183="","",IF(D6183="Delivered",IF(B6183&lt;=INDEX(P_Due,F6183),1,0),0))</f>
        <v>1</v>
      </c>
    </row>
    <row r="6184" customFormat="false" ht="15" hidden="false" customHeight="false" outlineLevel="0" collapsed="false">
      <c r="A6184" s="37" t="n">
        <v>1005343</v>
      </c>
      <c r="B6184" s="38" t="n">
        <v>46298</v>
      </c>
      <c r="C6184" s="39" t="n">
        <v>2</v>
      </c>
      <c r="D6184" s="39" t="s">
        <v>26</v>
      </c>
      <c r="E6184" s="39"/>
      <c r="F6184" s="41" t="n">
        <f aca="false">IF(A6184="","",MATCH(A6184,P_ID,1))</f>
        <v>5343</v>
      </c>
      <c r="G6184" s="41" t="str">
        <f aca="false">IF(A6184="","",INDEX(P_Svc,F6184))</f>
        <v>Standard</v>
      </c>
      <c r="H6184" s="41" t="str">
        <f aca="false">IF(A6184="","",INDEX(P_Zone,F6184))</f>
        <v>West</v>
      </c>
      <c r="I6184" s="41" t="n">
        <f aca="false">IF(A6184="","",IF(D6184="Delivered",IF(B6184&lt;=INDEX(P_Due,F6184),1,0),0))</f>
        <v>1</v>
      </c>
    </row>
    <row r="6185" customFormat="false" ht="15" hidden="false" customHeight="false" outlineLevel="0" collapsed="false">
      <c r="A6185" s="37" t="n">
        <v>1005350</v>
      </c>
      <c r="B6185" s="38" t="n">
        <v>46298</v>
      </c>
      <c r="C6185" s="39" t="n">
        <v>1</v>
      </c>
      <c r="D6185" s="39" t="s">
        <v>26</v>
      </c>
      <c r="E6185" s="39"/>
      <c r="F6185" s="41" t="n">
        <f aca="false">IF(A6185="","",MATCH(A6185,P_ID,1))</f>
        <v>5350</v>
      </c>
      <c r="G6185" s="41" t="str">
        <f aca="false">IF(A6185="","",INDEX(P_Svc,F6185))</f>
        <v>Standard</v>
      </c>
      <c r="H6185" s="41" t="str">
        <f aca="false">IF(A6185="","",INDEX(P_Zone,F6185))</f>
        <v>Central</v>
      </c>
      <c r="I6185" s="41" t="n">
        <f aca="false">IF(A6185="","",IF(D6185="Delivered",IF(B6185&lt;=INDEX(P_Due,F6185),1,0),0))</f>
        <v>1</v>
      </c>
    </row>
    <row r="6186" customFormat="false" ht="15" hidden="false" customHeight="false" outlineLevel="0" collapsed="false">
      <c r="A6186" s="37" t="n">
        <v>1005352</v>
      </c>
      <c r="B6186" s="38" t="n">
        <v>46298</v>
      </c>
      <c r="C6186" s="39" t="n">
        <v>2</v>
      </c>
      <c r="D6186" s="39" t="s">
        <v>26</v>
      </c>
      <c r="E6186" s="39"/>
      <c r="F6186" s="41" t="n">
        <f aca="false">IF(A6186="","",MATCH(A6186,P_ID,1))</f>
        <v>5352</v>
      </c>
      <c r="G6186" s="41" t="str">
        <f aca="false">IF(A6186="","",INDEX(P_Svc,F6186))</f>
        <v>Standard</v>
      </c>
      <c r="H6186" s="41" t="str">
        <f aca="false">IF(A6186="","",INDEX(P_Zone,F6186))</f>
        <v>Central</v>
      </c>
      <c r="I6186" s="41" t="n">
        <f aca="false">IF(A6186="","",IF(D6186="Delivered",IF(B6186&lt;=INDEX(P_Due,F6186),1,0),0))</f>
        <v>1</v>
      </c>
    </row>
    <row r="6187" customFormat="false" ht="15" hidden="false" customHeight="false" outlineLevel="0" collapsed="false">
      <c r="A6187" s="37" t="n">
        <v>1005463</v>
      </c>
      <c r="B6187" s="38" t="n">
        <v>46298</v>
      </c>
      <c r="C6187" s="39" t="n">
        <v>1</v>
      </c>
      <c r="D6187" s="39" t="s">
        <v>26</v>
      </c>
      <c r="E6187" s="39"/>
      <c r="F6187" s="41" t="n">
        <f aca="false">IF(A6187="","",MATCH(A6187,P_ID,1))</f>
        <v>5463</v>
      </c>
      <c r="G6187" s="41" t="str">
        <f aca="false">IF(A6187="","",INDEX(P_Svc,F6187))</f>
        <v>Standard</v>
      </c>
      <c r="H6187" s="41" t="str">
        <f aca="false">IF(A6187="","",INDEX(P_Zone,F6187))</f>
        <v>Central</v>
      </c>
      <c r="I6187" s="41" t="n">
        <f aca="false">IF(A6187="","",IF(D6187="Delivered",IF(B6187&lt;=INDEX(P_Due,F6187),1,0),0))</f>
        <v>1</v>
      </c>
    </row>
    <row r="6188" customFormat="false" ht="15" hidden="false" customHeight="false" outlineLevel="0" collapsed="false">
      <c r="A6188" s="37" t="n">
        <v>1005464</v>
      </c>
      <c r="B6188" s="38" t="n">
        <v>46298</v>
      </c>
      <c r="C6188" s="39" t="n">
        <v>1</v>
      </c>
      <c r="D6188" s="39" t="s">
        <v>26</v>
      </c>
      <c r="E6188" s="39"/>
      <c r="F6188" s="41" t="n">
        <f aca="false">IF(A6188="","",MATCH(A6188,P_ID,1))</f>
        <v>5464</v>
      </c>
      <c r="G6188" s="41" t="str">
        <f aca="false">IF(A6188="","",INDEX(P_Svc,F6188))</f>
        <v>Standard</v>
      </c>
      <c r="H6188" s="41" t="str">
        <f aca="false">IF(A6188="","",INDEX(P_Zone,F6188))</f>
        <v>East</v>
      </c>
      <c r="I6188" s="41" t="n">
        <f aca="false">IF(A6188="","",IF(D6188="Delivered",IF(B6188&lt;=INDEX(P_Due,F6188),1,0),0))</f>
        <v>1</v>
      </c>
    </row>
    <row r="6189" customFormat="false" ht="15" hidden="false" customHeight="false" outlineLevel="0" collapsed="false">
      <c r="A6189" s="37" t="n">
        <v>1005465</v>
      </c>
      <c r="B6189" s="38" t="n">
        <v>46298</v>
      </c>
      <c r="C6189" s="39" t="n">
        <v>1</v>
      </c>
      <c r="D6189" s="39" t="s">
        <v>26</v>
      </c>
      <c r="E6189" s="39"/>
      <c r="F6189" s="41" t="n">
        <f aca="false">IF(A6189="","",MATCH(A6189,P_ID,1))</f>
        <v>5465</v>
      </c>
      <c r="G6189" s="41" t="str">
        <f aca="false">IF(A6189="","",INDEX(P_Svc,F6189))</f>
        <v>Economy</v>
      </c>
      <c r="H6189" s="41" t="str">
        <f aca="false">IF(A6189="","",INDEX(P_Zone,F6189))</f>
        <v>North</v>
      </c>
      <c r="I6189" s="41" t="n">
        <f aca="false">IF(A6189="","",IF(D6189="Delivered",IF(B6189&lt;=INDEX(P_Due,F6189),1,0),0))</f>
        <v>1</v>
      </c>
    </row>
    <row r="6190" customFormat="false" ht="15" hidden="false" customHeight="false" outlineLevel="0" collapsed="false">
      <c r="A6190" s="37" t="n">
        <v>1005466</v>
      </c>
      <c r="B6190" s="38" t="n">
        <v>46298</v>
      </c>
      <c r="C6190" s="39" t="n">
        <v>1</v>
      </c>
      <c r="D6190" s="39" t="s">
        <v>26</v>
      </c>
      <c r="E6190" s="39"/>
      <c r="F6190" s="41" t="n">
        <f aca="false">IF(A6190="","",MATCH(A6190,P_ID,1))</f>
        <v>5466</v>
      </c>
      <c r="G6190" s="41" t="str">
        <f aca="false">IF(A6190="","",INDEX(P_Svc,F6190))</f>
        <v>Economy</v>
      </c>
      <c r="H6190" s="41" t="str">
        <f aca="false">IF(A6190="","",INDEX(P_Zone,F6190))</f>
        <v>South</v>
      </c>
      <c r="I6190" s="41" t="n">
        <f aca="false">IF(A6190="","",IF(D6190="Delivered",IF(B6190&lt;=INDEX(P_Due,F6190),1,0),0))</f>
        <v>1</v>
      </c>
    </row>
    <row r="6191" customFormat="false" ht="15" hidden="false" customHeight="false" outlineLevel="0" collapsed="false">
      <c r="A6191" s="37" t="n">
        <v>1005467</v>
      </c>
      <c r="B6191" s="38" t="n">
        <v>46298</v>
      </c>
      <c r="C6191" s="39" t="n">
        <v>1</v>
      </c>
      <c r="D6191" s="39" t="s">
        <v>26</v>
      </c>
      <c r="E6191" s="39"/>
      <c r="F6191" s="41" t="n">
        <f aca="false">IF(A6191="","",MATCH(A6191,P_ID,1))</f>
        <v>5467</v>
      </c>
      <c r="G6191" s="41" t="str">
        <f aca="false">IF(A6191="","",INDEX(P_Svc,F6191))</f>
        <v>Standard</v>
      </c>
      <c r="H6191" s="41" t="str">
        <f aca="false">IF(A6191="","",INDEX(P_Zone,F6191))</f>
        <v>South</v>
      </c>
      <c r="I6191" s="41" t="n">
        <f aca="false">IF(A6191="","",IF(D6191="Delivered",IF(B6191&lt;=INDEX(P_Due,F6191),1,0),0))</f>
        <v>1</v>
      </c>
    </row>
    <row r="6192" customFormat="false" ht="15" hidden="false" customHeight="false" outlineLevel="0" collapsed="false">
      <c r="A6192" s="37" t="n">
        <v>1005468</v>
      </c>
      <c r="B6192" s="38" t="n">
        <v>46298</v>
      </c>
      <c r="C6192" s="39" t="n">
        <v>1</v>
      </c>
      <c r="D6192" s="39" t="s">
        <v>26</v>
      </c>
      <c r="E6192" s="39"/>
      <c r="F6192" s="41" t="n">
        <f aca="false">IF(A6192="","",MATCH(A6192,P_ID,1))</f>
        <v>5468</v>
      </c>
      <c r="G6192" s="41" t="str">
        <f aca="false">IF(A6192="","",INDEX(P_Svc,F6192))</f>
        <v>Standard</v>
      </c>
      <c r="H6192" s="41" t="str">
        <f aca="false">IF(A6192="","",INDEX(P_Zone,F6192))</f>
        <v>North</v>
      </c>
      <c r="I6192" s="41" t="n">
        <f aca="false">IF(A6192="","",IF(D6192="Delivered",IF(B6192&lt;=INDEX(P_Due,F6192),1,0),0))</f>
        <v>1</v>
      </c>
    </row>
    <row r="6193" customFormat="false" ht="15" hidden="false" customHeight="false" outlineLevel="0" collapsed="false">
      <c r="A6193" s="37" t="n">
        <v>1005470</v>
      </c>
      <c r="B6193" s="38" t="n">
        <v>46298</v>
      </c>
      <c r="C6193" s="39" t="n">
        <v>1</v>
      </c>
      <c r="D6193" s="39" t="s">
        <v>26</v>
      </c>
      <c r="E6193" s="39"/>
      <c r="F6193" s="41" t="n">
        <f aca="false">IF(A6193="","",MATCH(A6193,P_ID,1))</f>
        <v>5470</v>
      </c>
      <c r="G6193" s="41" t="str">
        <f aca="false">IF(A6193="","",INDEX(P_Svc,F6193))</f>
        <v>Standard</v>
      </c>
      <c r="H6193" s="41" t="str">
        <f aca="false">IF(A6193="","",INDEX(P_Zone,F6193))</f>
        <v>North</v>
      </c>
      <c r="I6193" s="41" t="n">
        <f aca="false">IF(A6193="","",IF(D6193="Delivered",IF(B6193&lt;=INDEX(P_Due,F6193),1,0),0))</f>
        <v>1</v>
      </c>
    </row>
    <row r="6194" customFormat="false" ht="15" hidden="false" customHeight="false" outlineLevel="0" collapsed="false">
      <c r="A6194" s="37" t="n">
        <v>1005471</v>
      </c>
      <c r="B6194" s="38" t="n">
        <v>46298</v>
      </c>
      <c r="C6194" s="39" t="n">
        <v>1</v>
      </c>
      <c r="D6194" s="39" t="s">
        <v>26</v>
      </c>
      <c r="E6194" s="39"/>
      <c r="F6194" s="41" t="n">
        <f aca="false">IF(A6194="","",MATCH(A6194,P_ID,1))</f>
        <v>5471</v>
      </c>
      <c r="G6194" s="41" t="str">
        <f aca="false">IF(A6194="","",INDEX(P_Svc,F6194))</f>
        <v>Standard</v>
      </c>
      <c r="H6194" s="41" t="str">
        <f aca="false">IF(A6194="","",INDEX(P_Zone,F6194))</f>
        <v>South</v>
      </c>
      <c r="I6194" s="41" t="n">
        <f aca="false">IF(A6194="","",IF(D6194="Delivered",IF(B6194&lt;=INDEX(P_Due,F6194),1,0),0))</f>
        <v>1</v>
      </c>
    </row>
    <row r="6195" customFormat="false" ht="15" hidden="false" customHeight="false" outlineLevel="0" collapsed="false">
      <c r="A6195" s="37" t="n">
        <v>1005472</v>
      </c>
      <c r="B6195" s="38" t="n">
        <v>46298</v>
      </c>
      <c r="C6195" s="39" t="n">
        <v>1</v>
      </c>
      <c r="D6195" s="39" t="s">
        <v>26</v>
      </c>
      <c r="E6195" s="39"/>
      <c r="F6195" s="41" t="n">
        <f aca="false">IF(A6195="","",MATCH(A6195,P_ID,1))</f>
        <v>5472</v>
      </c>
      <c r="G6195" s="41" t="str">
        <f aca="false">IF(A6195="","",INDEX(P_Svc,F6195))</f>
        <v>Standard</v>
      </c>
      <c r="H6195" s="41" t="str">
        <f aca="false">IF(A6195="","",INDEX(P_Zone,F6195))</f>
        <v>West</v>
      </c>
      <c r="I6195" s="41" t="n">
        <f aca="false">IF(A6195="","",IF(D6195="Delivered",IF(B6195&lt;=INDEX(P_Due,F6195),1,0),0))</f>
        <v>1</v>
      </c>
    </row>
    <row r="6196" customFormat="false" ht="15" hidden="false" customHeight="false" outlineLevel="0" collapsed="false">
      <c r="A6196" s="37" t="n">
        <v>1005473</v>
      </c>
      <c r="B6196" s="38" t="n">
        <v>46298</v>
      </c>
      <c r="C6196" s="39" t="n">
        <v>1</v>
      </c>
      <c r="D6196" s="39" t="s">
        <v>26</v>
      </c>
      <c r="E6196" s="39"/>
      <c r="F6196" s="41" t="n">
        <f aca="false">IF(A6196="","",MATCH(A6196,P_ID,1))</f>
        <v>5473</v>
      </c>
      <c r="G6196" s="41" t="str">
        <f aca="false">IF(A6196="","",INDEX(P_Svc,F6196))</f>
        <v>Standard</v>
      </c>
      <c r="H6196" s="41" t="str">
        <f aca="false">IF(A6196="","",INDEX(P_Zone,F6196))</f>
        <v>North</v>
      </c>
      <c r="I6196" s="41" t="n">
        <f aca="false">IF(A6196="","",IF(D6196="Delivered",IF(B6196&lt;=INDEX(P_Due,F6196),1,0),0))</f>
        <v>1</v>
      </c>
    </row>
    <row r="6197" customFormat="false" ht="15" hidden="false" customHeight="false" outlineLevel="0" collapsed="false">
      <c r="A6197" s="37" t="n">
        <v>1005474</v>
      </c>
      <c r="B6197" s="38" t="n">
        <v>46298</v>
      </c>
      <c r="C6197" s="39" t="n">
        <v>1</v>
      </c>
      <c r="D6197" s="39" t="s">
        <v>26</v>
      </c>
      <c r="E6197" s="39"/>
      <c r="F6197" s="41" t="n">
        <f aca="false">IF(A6197="","",MATCH(A6197,P_ID,1))</f>
        <v>5474</v>
      </c>
      <c r="G6197" s="41" t="str">
        <f aca="false">IF(A6197="","",INDEX(P_Svc,F6197))</f>
        <v>Standard</v>
      </c>
      <c r="H6197" s="41" t="str">
        <f aca="false">IF(A6197="","",INDEX(P_Zone,F6197))</f>
        <v>North</v>
      </c>
      <c r="I6197" s="41" t="n">
        <f aca="false">IF(A6197="","",IF(D6197="Delivered",IF(B6197&lt;=INDEX(P_Due,F6197),1,0),0))</f>
        <v>1</v>
      </c>
    </row>
    <row r="6198" customFormat="false" ht="15" hidden="false" customHeight="false" outlineLevel="0" collapsed="false">
      <c r="A6198" s="37" t="n">
        <v>1005475</v>
      </c>
      <c r="B6198" s="38" t="n">
        <v>46298</v>
      </c>
      <c r="C6198" s="39" t="n">
        <v>1</v>
      </c>
      <c r="D6198" s="39" t="s">
        <v>79</v>
      </c>
      <c r="E6198" s="39" t="s">
        <v>32</v>
      </c>
      <c r="F6198" s="41" t="n">
        <f aca="false">IF(A6198="","",MATCH(A6198,P_ID,1))</f>
        <v>5475</v>
      </c>
      <c r="G6198" s="41" t="str">
        <f aca="false">IF(A6198="","",INDEX(P_Svc,F6198))</f>
        <v>Standard</v>
      </c>
      <c r="H6198" s="41" t="str">
        <f aca="false">IF(A6198="","",INDEX(P_Zone,F6198))</f>
        <v>North</v>
      </c>
      <c r="I6198" s="41" t="n">
        <f aca="false">IF(A6198="","",IF(D6198="Delivered",IF(B6198&lt;=INDEX(P_Due,F6198),1,0),0))</f>
        <v>0</v>
      </c>
    </row>
    <row r="6199" customFormat="false" ht="15" hidden="false" customHeight="false" outlineLevel="0" collapsed="false">
      <c r="A6199" s="37" t="n">
        <v>1005476</v>
      </c>
      <c r="B6199" s="38" t="n">
        <v>46298</v>
      </c>
      <c r="C6199" s="39" t="n">
        <v>1</v>
      </c>
      <c r="D6199" s="39" t="s">
        <v>26</v>
      </c>
      <c r="E6199" s="39"/>
      <c r="F6199" s="41" t="n">
        <f aca="false">IF(A6199="","",MATCH(A6199,P_ID,1))</f>
        <v>5476</v>
      </c>
      <c r="G6199" s="41" t="str">
        <f aca="false">IF(A6199="","",INDEX(P_Svc,F6199))</f>
        <v>Standard</v>
      </c>
      <c r="H6199" s="41" t="str">
        <f aca="false">IF(A6199="","",INDEX(P_Zone,F6199))</f>
        <v>Central</v>
      </c>
      <c r="I6199" s="41" t="n">
        <f aca="false">IF(A6199="","",IF(D6199="Delivered",IF(B6199&lt;=INDEX(P_Due,F6199),1,0),0))</f>
        <v>1</v>
      </c>
    </row>
    <row r="6200" customFormat="false" ht="15" hidden="false" customHeight="false" outlineLevel="0" collapsed="false">
      <c r="A6200" s="37" t="n">
        <v>1005479</v>
      </c>
      <c r="B6200" s="38" t="n">
        <v>46298</v>
      </c>
      <c r="C6200" s="39" t="n">
        <v>1</v>
      </c>
      <c r="D6200" s="39" t="s">
        <v>26</v>
      </c>
      <c r="E6200" s="39"/>
      <c r="F6200" s="41" t="n">
        <f aca="false">IF(A6200="","",MATCH(A6200,P_ID,1))</f>
        <v>5479</v>
      </c>
      <c r="G6200" s="41" t="str">
        <f aca="false">IF(A6200="","",INDEX(P_Svc,F6200))</f>
        <v>Standard</v>
      </c>
      <c r="H6200" s="41" t="str">
        <f aca="false">IF(A6200="","",INDEX(P_Zone,F6200))</f>
        <v>South</v>
      </c>
      <c r="I6200" s="41" t="n">
        <f aca="false">IF(A6200="","",IF(D6200="Delivered",IF(B6200&lt;=INDEX(P_Due,F6200),1,0),0))</f>
        <v>1</v>
      </c>
    </row>
    <row r="6201" customFormat="false" ht="15" hidden="false" customHeight="false" outlineLevel="0" collapsed="false">
      <c r="A6201" s="37" t="n">
        <v>1005480</v>
      </c>
      <c r="B6201" s="38" t="n">
        <v>46298</v>
      </c>
      <c r="C6201" s="39" t="n">
        <v>1</v>
      </c>
      <c r="D6201" s="39" t="s">
        <v>26</v>
      </c>
      <c r="E6201" s="39"/>
      <c r="F6201" s="41" t="n">
        <f aca="false">IF(A6201="","",MATCH(A6201,P_ID,1))</f>
        <v>5480</v>
      </c>
      <c r="G6201" s="41" t="str">
        <f aca="false">IF(A6201="","",INDEX(P_Svc,F6201))</f>
        <v>Standard</v>
      </c>
      <c r="H6201" s="41" t="str">
        <f aca="false">IF(A6201="","",INDEX(P_Zone,F6201))</f>
        <v>Central</v>
      </c>
      <c r="I6201" s="41" t="n">
        <f aca="false">IF(A6201="","",IF(D6201="Delivered",IF(B6201&lt;=INDEX(P_Due,F6201),1,0),0))</f>
        <v>1</v>
      </c>
    </row>
    <row r="6202" customFormat="false" ht="15" hidden="false" customHeight="false" outlineLevel="0" collapsed="false">
      <c r="A6202" s="37" t="n">
        <v>1005481</v>
      </c>
      <c r="B6202" s="38" t="n">
        <v>46298</v>
      </c>
      <c r="C6202" s="39" t="n">
        <v>1</v>
      </c>
      <c r="D6202" s="39" t="s">
        <v>26</v>
      </c>
      <c r="E6202" s="39"/>
      <c r="F6202" s="41" t="n">
        <f aca="false">IF(A6202="","",MATCH(A6202,P_ID,1))</f>
        <v>5481</v>
      </c>
      <c r="G6202" s="41" t="str">
        <f aca="false">IF(A6202="","",INDEX(P_Svc,F6202))</f>
        <v>Standard</v>
      </c>
      <c r="H6202" s="41" t="str">
        <f aca="false">IF(A6202="","",INDEX(P_Zone,F6202))</f>
        <v>South</v>
      </c>
      <c r="I6202" s="41" t="n">
        <f aca="false">IF(A6202="","",IF(D6202="Delivered",IF(B6202&lt;=INDEX(P_Due,F6202),1,0),0))</f>
        <v>1</v>
      </c>
    </row>
    <row r="6203" customFormat="false" ht="15" hidden="false" customHeight="false" outlineLevel="0" collapsed="false">
      <c r="A6203" s="37" t="n">
        <v>1005483</v>
      </c>
      <c r="B6203" s="38" t="n">
        <v>46298</v>
      </c>
      <c r="C6203" s="39" t="n">
        <v>1</v>
      </c>
      <c r="D6203" s="39" t="s">
        <v>26</v>
      </c>
      <c r="E6203" s="39"/>
      <c r="F6203" s="41" t="n">
        <f aca="false">IF(A6203="","",MATCH(A6203,P_ID,1))</f>
        <v>5483</v>
      </c>
      <c r="G6203" s="41" t="str">
        <f aca="false">IF(A6203="","",INDEX(P_Svc,F6203))</f>
        <v>Standard</v>
      </c>
      <c r="H6203" s="41" t="str">
        <f aca="false">IF(A6203="","",INDEX(P_Zone,F6203))</f>
        <v>North</v>
      </c>
      <c r="I6203" s="41" t="n">
        <f aca="false">IF(A6203="","",IF(D6203="Delivered",IF(B6203&lt;=INDEX(P_Due,F6203),1,0),0))</f>
        <v>1</v>
      </c>
    </row>
    <row r="6204" customFormat="false" ht="15" hidden="false" customHeight="false" outlineLevel="0" collapsed="false">
      <c r="A6204" s="37" t="n">
        <v>1005485</v>
      </c>
      <c r="B6204" s="38" t="n">
        <v>46298</v>
      </c>
      <c r="C6204" s="39" t="n">
        <v>1</v>
      </c>
      <c r="D6204" s="39" t="s">
        <v>79</v>
      </c>
      <c r="E6204" s="39" t="s">
        <v>32</v>
      </c>
      <c r="F6204" s="41" t="n">
        <f aca="false">IF(A6204="","",MATCH(A6204,P_ID,1))</f>
        <v>5485</v>
      </c>
      <c r="G6204" s="41" t="str">
        <f aca="false">IF(A6204="","",INDEX(P_Svc,F6204))</f>
        <v>Standard</v>
      </c>
      <c r="H6204" s="41" t="str">
        <f aca="false">IF(A6204="","",INDEX(P_Zone,F6204))</f>
        <v>East</v>
      </c>
      <c r="I6204" s="41" t="n">
        <f aca="false">IF(A6204="","",IF(D6204="Delivered",IF(B6204&lt;=INDEX(P_Due,F6204),1,0),0))</f>
        <v>0</v>
      </c>
    </row>
    <row r="6205" customFormat="false" ht="15" hidden="false" customHeight="false" outlineLevel="0" collapsed="false">
      <c r="A6205" s="37" t="n">
        <v>1005486</v>
      </c>
      <c r="B6205" s="38" t="n">
        <v>46298</v>
      </c>
      <c r="C6205" s="39" t="n">
        <v>1</v>
      </c>
      <c r="D6205" s="39" t="s">
        <v>26</v>
      </c>
      <c r="E6205" s="39"/>
      <c r="F6205" s="41" t="n">
        <f aca="false">IF(A6205="","",MATCH(A6205,P_ID,1))</f>
        <v>5486</v>
      </c>
      <c r="G6205" s="41" t="str">
        <f aca="false">IF(A6205="","",INDEX(P_Svc,F6205))</f>
        <v>Standard</v>
      </c>
      <c r="H6205" s="41" t="str">
        <f aca="false">IF(A6205="","",INDEX(P_Zone,F6205))</f>
        <v>North</v>
      </c>
      <c r="I6205" s="41" t="n">
        <f aca="false">IF(A6205="","",IF(D6205="Delivered",IF(B6205&lt;=INDEX(P_Due,F6205),1,0),0))</f>
        <v>1</v>
      </c>
    </row>
    <row r="6206" customFormat="false" ht="15" hidden="false" customHeight="false" outlineLevel="0" collapsed="false">
      <c r="A6206" s="37" t="n">
        <v>1005487</v>
      </c>
      <c r="B6206" s="38" t="n">
        <v>46298</v>
      </c>
      <c r="C6206" s="39" t="n">
        <v>1</v>
      </c>
      <c r="D6206" s="39" t="s">
        <v>26</v>
      </c>
      <c r="E6206" s="39"/>
      <c r="F6206" s="41" t="n">
        <f aca="false">IF(A6206="","",MATCH(A6206,P_ID,1))</f>
        <v>5487</v>
      </c>
      <c r="G6206" s="41" t="str">
        <f aca="false">IF(A6206="","",INDEX(P_Svc,F6206))</f>
        <v>Standard</v>
      </c>
      <c r="H6206" s="41" t="str">
        <f aca="false">IF(A6206="","",INDEX(P_Zone,F6206))</f>
        <v>West</v>
      </c>
      <c r="I6206" s="41" t="n">
        <f aca="false">IF(A6206="","",IF(D6206="Delivered",IF(B6206&lt;=INDEX(P_Due,F6206),1,0),0))</f>
        <v>1</v>
      </c>
    </row>
    <row r="6207" customFormat="false" ht="15" hidden="false" customHeight="false" outlineLevel="0" collapsed="false">
      <c r="A6207" s="37" t="n">
        <v>1005488</v>
      </c>
      <c r="B6207" s="38" t="n">
        <v>46298</v>
      </c>
      <c r="C6207" s="39" t="n">
        <v>1</v>
      </c>
      <c r="D6207" s="39" t="s">
        <v>79</v>
      </c>
      <c r="E6207" s="39" t="s">
        <v>32</v>
      </c>
      <c r="F6207" s="41" t="n">
        <f aca="false">IF(A6207="","",MATCH(A6207,P_ID,1))</f>
        <v>5488</v>
      </c>
      <c r="G6207" s="41" t="str">
        <f aca="false">IF(A6207="","",INDEX(P_Svc,F6207))</f>
        <v>Standard</v>
      </c>
      <c r="H6207" s="41" t="str">
        <f aca="false">IF(A6207="","",INDEX(P_Zone,F6207))</f>
        <v>North</v>
      </c>
      <c r="I6207" s="41" t="n">
        <f aca="false">IF(A6207="","",IF(D6207="Delivered",IF(B6207&lt;=INDEX(P_Due,F6207),1,0),0))</f>
        <v>0</v>
      </c>
    </row>
    <row r="6208" customFormat="false" ht="15" hidden="false" customHeight="false" outlineLevel="0" collapsed="false">
      <c r="A6208" s="37" t="n">
        <v>1005489</v>
      </c>
      <c r="B6208" s="38" t="n">
        <v>46298</v>
      </c>
      <c r="C6208" s="39" t="n">
        <v>1</v>
      </c>
      <c r="D6208" s="39" t="s">
        <v>26</v>
      </c>
      <c r="E6208" s="39"/>
      <c r="F6208" s="41" t="n">
        <f aca="false">IF(A6208="","",MATCH(A6208,P_ID,1))</f>
        <v>5489</v>
      </c>
      <c r="G6208" s="41" t="str">
        <f aca="false">IF(A6208="","",INDEX(P_Svc,F6208))</f>
        <v>Standard</v>
      </c>
      <c r="H6208" s="41" t="str">
        <f aca="false">IF(A6208="","",INDEX(P_Zone,F6208))</f>
        <v>North</v>
      </c>
      <c r="I6208" s="41" t="n">
        <f aca="false">IF(A6208="","",IF(D6208="Delivered",IF(B6208&lt;=INDEX(P_Due,F6208),1,0),0))</f>
        <v>1</v>
      </c>
    </row>
    <row r="6209" customFormat="false" ht="15" hidden="false" customHeight="false" outlineLevel="0" collapsed="false">
      <c r="A6209" s="37" t="n">
        <v>1005490</v>
      </c>
      <c r="B6209" s="38" t="n">
        <v>46298</v>
      </c>
      <c r="C6209" s="39" t="n">
        <v>1</v>
      </c>
      <c r="D6209" s="39" t="s">
        <v>79</v>
      </c>
      <c r="E6209" s="39" t="s">
        <v>38</v>
      </c>
      <c r="F6209" s="41" t="n">
        <f aca="false">IF(A6209="","",MATCH(A6209,P_ID,1))</f>
        <v>5490</v>
      </c>
      <c r="G6209" s="41" t="str">
        <f aca="false">IF(A6209="","",INDEX(P_Svc,F6209))</f>
        <v>Standard</v>
      </c>
      <c r="H6209" s="41" t="str">
        <f aca="false">IF(A6209="","",INDEX(P_Zone,F6209))</f>
        <v>North</v>
      </c>
      <c r="I6209" s="41" t="n">
        <f aca="false">IF(A6209="","",IF(D6209="Delivered",IF(B6209&lt;=INDEX(P_Due,F6209),1,0),0))</f>
        <v>0</v>
      </c>
    </row>
    <row r="6210" customFormat="false" ht="15" hidden="false" customHeight="false" outlineLevel="0" collapsed="false">
      <c r="A6210" s="37" t="n">
        <v>1005491</v>
      </c>
      <c r="B6210" s="38" t="n">
        <v>46298</v>
      </c>
      <c r="C6210" s="39" t="n">
        <v>1</v>
      </c>
      <c r="D6210" s="39" t="s">
        <v>26</v>
      </c>
      <c r="E6210" s="39"/>
      <c r="F6210" s="41" t="n">
        <f aca="false">IF(A6210="","",MATCH(A6210,P_ID,1))</f>
        <v>5491</v>
      </c>
      <c r="G6210" s="41" t="str">
        <f aca="false">IF(A6210="","",INDEX(P_Svc,F6210))</f>
        <v>Standard</v>
      </c>
      <c r="H6210" s="41" t="str">
        <f aca="false">IF(A6210="","",INDEX(P_Zone,F6210))</f>
        <v>Central</v>
      </c>
      <c r="I6210" s="41" t="n">
        <f aca="false">IF(A6210="","",IF(D6210="Delivered",IF(B6210&lt;=INDEX(P_Due,F6210),1,0),0))</f>
        <v>1</v>
      </c>
    </row>
    <row r="6211" customFormat="false" ht="15" hidden="false" customHeight="false" outlineLevel="0" collapsed="false">
      <c r="A6211" s="37" t="n">
        <v>1005492</v>
      </c>
      <c r="B6211" s="38" t="n">
        <v>46298</v>
      </c>
      <c r="C6211" s="39" t="n">
        <v>1</v>
      </c>
      <c r="D6211" s="39" t="s">
        <v>26</v>
      </c>
      <c r="E6211" s="39"/>
      <c r="F6211" s="41" t="n">
        <f aca="false">IF(A6211="","",MATCH(A6211,P_ID,1))</f>
        <v>5492</v>
      </c>
      <c r="G6211" s="41" t="str">
        <f aca="false">IF(A6211="","",INDEX(P_Svc,F6211))</f>
        <v>Standard</v>
      </c>
      <c r="H6211" s="41" t="str">
        <f aca="false">IF(A6211="","",INDEX(P_Zone,F6211))</f>
        <v>South</v>
      </c>
      <c r="I6211" s="41" t="n">
        <f aca="false">IF(A6211="","",IF(D6211="Delivered",IF(B6211&lt;=INDEX(P_Due,F6211),1,0),0))</f>
        <v>1</v>
      </c>
    </row>
    <row r="6212" customFormat="false" ht="15" hidden="false" customHeight="false" outlineLevel="0" collapsed="false">
      <c r="A6212" s="37" t="n">
        <v>1005493</v>
      </c>
      <c r="B6212" s="38" t="n">
        <v>46298</v>
      </c>
      <c r="C6212" s="39" t="n">
        <v>1</v>
      </c>
      <c r="D6212" s="39" t="s">
        <v>26</v>
      </c>
      <c r="E6212" s="39"/>
      <c r="F6212" s="41" t="n">
        <f aca="false">IF(A6212="","",MATCH(A6212,P_ID,1))</f>
        <v>5493</v>
      </c>
      <c r="G6212" s="41" t="str">
        <f aca="false">IF(A6212="","",INDEX(P_Svc,F6212))</f>
        <v>Economy</v>
      </c>
      <c r="H6212" s="41" t="str">
        <f aca="false">IF(A6212="","",INDEX(P_Zone,F6212))</f>
        <v>North</v>
      </c>
      <c r="I6212" s="41" t="n">
        <f aca="false">IF(A6212="","",IF(D6212="Delivered",IF(B6212&lt;=INDEX(P_Due,F6212),1,0),0))</f>
        <v>1</v>
      </c>
    </row>
    <row r="6213" customFormat="false" ht="15" hidden="false" customHeight="false" outlineLevel="0" collapsed="false">
      <c r="A6213" s="37" t="n">
        <v>1005494</v>
      </c>
      <c r="B6213" s="38" t="n">
        <v>46298</v>
      </c>
      <c r="C6213" s="39" t="n">
        <v>1</v>
      </c>
      <c r="D6213" s="39" t="s">
        <v>26</v>
      </c>
      <c r="E6213" s="39"/>
      <c r="F6213" s="41" t="n">
        <f aca="false">IF(A6213="","",MATCH(A6213,P_ID,1))</f>
        <v>5494</v>
      </c>
      <c r="G6213" s="41" t="str">
        <f aca="false">IF(A6213="","",INDEX(P_Svc,F6213))</f>
        <v>Economy</v>
      </c>
      <c r="H6213" s="41" t="str">
        <f aca="false">IF(A6213="","",INDEX(P_Zone,F6213))</f>
        <v>Central</v>
      </c>
      <c r="I6213" s="41" t="n">
        <f aca="false">IF(A6213="","",IF(D6213="Delivered",IF(B6213&lt;=INDEX(P_Due,F6213),1,0),0))</f>
        <v>1</v>
      </c>
    </row>
    <row r="6214" customFormat="false" ht="15" hidden="false" customHeight="false" outlineLevel="0" collapsed="false">
      <c r="A6214" s="37" t="n">
        <v>1005495</v>
      </c>
      <c r="B6214" s="38" t="n">
        <v>46298</v>
      </c>
      <c r="C6214" s="39" t="n">
        <v>1</v>
      </c>
      <c r="D6214" s="39" t="s">
        <v>26</v>
      </c>
      <c r="E6214" s="39"/>
      <c r="F6214" s="41" t="n">
        <f aca="false">IF(A6214="","",MATCH(A6214,P_ID,1))</f>
        <v>5495</v>
      </c>
      <c r="G6214" s="41" t="str">
        <f aca="false">IF(A6214="","",INDEX(P_Svc,F6214))</f>
        <v>Standard</v>
      </c>
      <c r="H6214" s="41" t="str">
        <f aca="false">IF(A6214="","",INDEX(P_Zone,F6214))</f>
        <v>West</v>
      </c>
      <c r="I6214" s="41" t="n">
        <f aca="false">IF(A6214="","",IF(D6214="Delivered",IF(B6214&lt;=INDEX(P_Due,F6214),1,0),0))</f>
        <v>1</v>
      </c>
    </row>
    <row r="6215" customFormat="false" ht="15" hidden="false" customHeight="false" outlineLevel="0" collapsed="false">
      <c r="A6215" s="37" t="n">
        <v>1005496</v>
      </c>
      <c r="B6215" s="38" t="n">
        <v>46298</v>
      </c>
      <c r="C6215" s="39" t="n">
        <v>1</v>
      </c>
      <c r="D6215" s="39" t="s">
        <v>26</v>
      </c>
      <c r="E6215" s="39"/>
      <c r="F6215" s="41" t="n">
        <f aca="false">IF(A6215="","",MATCH(A6215,P_ID,1))</f>
        <v>5496</v>
      </c>
      <c r="G6215" s="41" t="str">
        <f aca="false">IF(A6215="","",INDEX(P_Svc,F6215))</f>
        <v>Economy</v>
      </c>
      <c r="H6215" s="41" t="str">
        <f aca="false">IF(A6215="","",INDEX(P_Zone,F6215))</f>
        <v>South</v>
      </c>
      <c r="I6215" s="41" t="n">
        <f aca="false">IF(A6215="","",IF(D6215="Delivered",IF(B6215&lt;=INDEX(P_Due,F6215),1,0),0))</f>
        <v>1</v>
      </c>
    </row>
    <row r="6216" customFormat="false" ht="15" hidden="false" customHeight="false" outlineLevel="0" collapsed="false">
      <c r="A6216" s="37" t="n">
        <v>1005497</v>
      </c>
      <c r="B6216" s="38" t="n">
        <v>46298</v>
      </c>
      <c r="C6216" s="39" t="n">
        <v>1</v>
      </c>
      <c r="D6216" s="39" t="s">
        <v>26</v>
      </c>
      <c r="E6216" s="39"/>
      <c r="F6216" s="41" t="n">
        <f aca="false">IF(A6216="","",MATCH(A6216,P_ID,1))</f>
        <v>5497</v>
      </c>
      <c r="G6216" s="41" t="str">
        <f aca="false">IF(A6216="","",INDEX(P_Svc,F6216))</f>
        <v>Economy</v>
      </c>
      <c r="H6216" s="41" t="str">
        <f aca="false">IF(A6216="","",INDEX(P_Zone,F6216))</f>
        <v>East</v>
      </c>
      <c r="I6216" s="41" t="n">
        <f aca="false">IF(A6216="","",IF(D6216="Delivered",IF(B6216&lt;=INDEX(P_Due,F6216),1,0),0))</f>
        <v>1</v>
      </c>
    </row>
    <row r="6217" customFormat="false" ht="15" hidden="false" customHeight="false" outlineLevel="0" collapsed="false">
      <c r="A6217" s="37" t="n">
        <v>1005498</v>
      </c>
      <c r="B6217" s="38" t="n">
        <v>46298</v>
      </c>
      <c r="C6217" s="39" t="n">
        <v>1</v>
      </c>
      <c r="D6217" s="39" t="s">
        <v>26</v>
      </c>
      <c r="E6217" s="39"/>
      <c r="F6217" s="41" t="n">
        <f aca="false">IF(A6217="","",MATCH(A6217,P_ID,1))</f>
        <v>5498</v>
      </c>
      <c r="G6217" s="41" t="str">
        <f aca="false">IF(A6217="","",INDEX(P_Svc,F6217))</f>
        <v>Standard</v>
      </c>
      <c r="H6217" s="41" t="str">
        <f aca="false">IF(A6217="","",INDEX(P_Zone,F6217))</f>
        <v>South</v>
      </c>
      <c r="I6217" s="41" t="n">
        <f aca="false">IF(A6217="","",IF(D6217="Delivered",IF(B6217&lt;=INDEX(P_Due,F6217),1,0),0))</f>
        <v>1</v>
      </c>
    </row>
    <row r="6218" customFormat="false" ht="15" hidden="false" customHeight="false" outlineLevel="0" collapsed="false">
      <c r="A6218" s="37" t="n">
        <v>1005499</v>
      </c>
      <c r="B6218" s="38" t="n">
        <v>46298</v>
      </c>
      <c r="C6218" s="39" t="n">
        <v>1</v>
      </c>
      <c r="D6218" s="39" t="s">
        <v>26</v>
      </c>
      <c r="E6218" s="39"/>
      <c r="F6218" s="41" t="n">
        <f aca="false">IF(A6218="","",MATCH(A6218,P_ID,1))</f>
        <v>5499</v>
      </c>
      <c r="G6218" s="41" t="str">
        <f aca="false">IF(A6218="","",INDEX(P_Svc,F6218))</f>
        <v>Standard</v>
      </c>
      <c r="H6218" s="41" t="str">
        <f aca="false">IF(A6218="","",INDEX(P_Zone,F6218))</f>
        <v>North</v>
      </c>
      <c r="I6218" s="41" t="n">
        <f aca="false">IF(A6218="","",IF(D6218="Delivered",IF(B6218&lt;=INDEX(P_Due,F6218),1,0),0))</f>
        <v>1</v>
      </c>
    </row>
    <row r="6219" customFormat="false" ht="15" hidden="false" customHeight="false" outlineLevel="0" collapsed="false">
      <c r="A6219" s="37" t="n">
        <v>1005500</v>
      </c>
      <c r="B6219" s="38" t="n">
        <v>46298</v>
      </c>
      <c r="C6219" s="39" t="n">
        <v>1</v>
      </c>
      <c r="D6219" s="39" t="s">
        <v>26</v>
      </c>
      <c r="E6219" s="39"/>
      <c r="F6219" s="41" t="n">
        <f aca="false">IF(A6219="","",MATCH(A6219,P_ID,1))</f>
        <v>5500</v>
      </c>
      <c r="G6219" s="41" t="str">
        <f aca="false">IF(A6219="","",INDEX(P_Svc,F6219))</f>
        <v>Express</v>
      </c>
      <c r="H6219" s="41" t="str">
        <f aca="false">IF(A6219="","",INDEX(P_Zone,F6219))</f>
        <v>West</v>
      </c>
      <c r="I6219" s="41" t="n">
        <f aca="false">IF(A6219="","",IF(D6219="Delivered",IF(B6219&lt;=INDEX(P_Due,F6219),1,0),0))</f>
        <v>1</v>
      </c>
    </row>
    <row r="6220" customFormat="false" ht="15" hidden="false" customHeight="false" outlineLevel="0" collapsed="false">
      <c r="A6220" s="37" t="n">
        <v>1005501</v>
      </c>
      <c r="B6220" s="38" t="n">
        <v>46298</v>
      </c>
      <c r="C6220" s="39" t="n">
        <v>1</v>
      </c>
      <c r="D6220" s="39" t="s">
        <v>26</v>
      </c>
      <c r="E6220" s="39"/>
      <c r="F6220" s="41" t="n">
        <f aca="false">IF(A6220="","",MATCH(A6220,P_ID,1))</f>
        <v>5501</v>
      </c>
      <c r="G6220" s="41" t="str">
        <f aca="false">IF(A6220="","",INDEX(P_Svc,F6220))</f>
        <v>Economy</v>
      </c>
      <c r="H6220" s="41" t="str">
        <f aca="false">IF(A6220="","",INDEX(P_Zone,F6220))</f>
        <v>South</v>
      </c>
      <c r="I6220" s="41" t="n">
        <f aca="false">IF(A6220="","",IF(D6220="Delivered",IF(B6220&lt;=INDEX(P_Due,F6220),1,0),0))</f>
        <v>1</v>
      </c>
    </row>
    <row r="6221" customFormat="false" ht="15" hidden="false" customHeight="false" outlineLevel="0" collapsed="false">
      <c r="A6221" s="37" t="n">
        <v>1005502</v>
      </c>
      <c r="B6221" s="38" t="n">
        <v>46298</v>
      </c>
      <c r="C6221" s="39" t="n">
        <v>1</v>
      </c>
      <c r="D6221" s="39" t="s">
        <v>79</v>
      </c>
      <c r="E6221" s="39" t="s">
        <v>32</v>
      </c>
      <c r="F6221" s="41" t="n">
        <f aca="false">IF(A6221="","",MATCH(A6221,P_ID,1))</f>
        <v>5502</v>
      </c>
      <c r="G6221" s="41" t="str">
        <f aca="false">IF(A6221="","",INDEX(P_Svc,F6221))</f>
        <v>Economy</v>
      </c>
      <c r="H6221" s="41" t="str">
        <f aca="false">IF(A6221="","",INDEX(P_Zone,F6221))</f>
        <v>West</v>
      </c>
      <c r="I6221" s="41" t="n">
        <f aca="false">IF(A6221="","",IF(D6221="Delivered",IF(B6221&lt;=INDEX(P_Due,F6221),1,0),0))</f>
        <v>0</v>
      </c>
    </row>
    <row r="6222" customFormat="false" ht="15" hidden="false" customHeight="false" outlineLevel="0" collapsed="false">
      <c r="A6222" s="37" t="n">
        <v>1005503</v>
      </c>
      <c r="B6222" s="38" t="n">
        <v>46298</v>
      </c>
      <c r="C6222" s="39" t="n">
        <v>1</v>
      </c>
      <c r="D6222" s="39" t="s">
        <v>26</v>
      </c>
      <c r="E6222" s="39"/>
      <c r="F6222" s="41" t="n">
        <f aca="false">IF(A6222="","",MATCH(A6222,P_ID,1))</f>
        <v>5503</v>
      </c>
      <c r="G6222" s="41" t="str">
        <f aca="false">IF(A6222="","",INDEX(P_Svc,F6222))</f>
        <v>Standard</v>
      </c>
      <c r="H6222" s="41" t="str">
        <f aca="false">IF(A6222="","",INDEX(P_Zone,F6222))</f>
        <v>South</v>
      </c>
      <c r="I6222" s="41" t="n">
        <f aca="false">IF(A6222="","",IF(D6222="Delivered",IF(B6222&lt;=INDEX(P_Due,F6222),1,0),0))</f>
        <v>1</v>
      </c>
    </row>
    <row r="6223" customFormat="false" ht="15" hidden="false" customHeight="false" outlineLevel="0" collapsed="false">
      <c r="A6223" s="37" t="n">
        <v>1005504</v>
      </c>
      <c r="B6223" s="38" t="n">
        <v>46298</v>
      </c>
      <c r="C6223" s="39" t="n">
        <v>1</v>
      </c>
      <c r="D6223" s="39" t="s">
        <v>26</v>
      </c>
      <c r="E6223" s="39"/>
      <c r="F6223" s="41" t="n">
        <f aca="false">IF(A6223="","",MATCH(A6223,P_ID,1))</f>
        <v>5504</v>
      </c>
      <c r="G6223" s="41" t="str">
        <f aca="false">IF(A6223="","",INDEX(P_Svc,F6223))</f>
        <v>Standard</v>
      </c>
      <c r="H6223" s="41" t="str">
        <f aca="false">IF(A6223="","",INDEX(P_Zone,F6223))</f>
        <v>Central</v>
      </c>
      <c r="I6223" s="41" t="n">
        <f aca="false">IF(A6223="","",IF(D6223="Delivered",IF(B6223&lt;=INDEX(P_Due,F6223),1,0),0))</f>
        <v>1</v>
      </c>
    </row>
    <row r="6224" customFormat="false" ht="15" hidden="false" customHeight="false" outlineLevel="0" collapsed="false">
      <c r="A6224" s="37" t="n">
        <v>1005505</v>
      </c>
      <c r="B6224" s="38" t="n">
        <v>46298</v>
      </c>
      <c r="C6224" s="39" t="n">
        <v>1</v>
      </c>
      <c r="D6224" s="39" t="s">
        <v>26</v>
      </c>
      <c r="E6224" s="39"/>
      <c r="F6224" s="41" t="n">
        <f aca="false">IF(A6224="","",MATCH(A6224,P_ID,1))</f>
        <v>5505</v>
      </c>
      <c r="G6224" s="41" t="str">
        <f aca="false">IF(A6224="","",INDEX(P_Svc,F6224))</f>
        <v>Standard</v>
      </c>
      <c r="H6224" s="41" t="str">
        <f aca="false">IF(A6224="","",INDEX(P_Zone,F6224))</f>
        <v>East</v>
      </c>
      <c r="I6224" s="41" t="n">
        <f aca="false">IF(A6224="","",IF(D6224="Delivered",IF(B6224&lt;=INDEX(P_Due,F6224),1,0),0))</f>
        <v>1</v>
      </c>
    </row>
    <row r="6225" customFormat="false" ht="15" hidden="false" customHeight="false" outlineLevel="0" collapsed="false">
      <c r="A6225" s="37" t="n">
        <v>1005506</v>
      </c>
      <c r="B6225" s="38" t="n">
        <v>46298</v>
      </c>
      <c r="C6225" s="39" t="n">
        <v>1</v>
      </c>
      <c r="D6225" s="39" t="s">
        <v>26</v>
      </c>
      <c r="E6225" s="39"/>
      <c r="F6225" s="41" t="n">
        <f aca="false">IF(A6225="","",MATCH(A6225,P_ID,1))</f>
        <v>5506</v>
      </c>
      <c r="G6225" s="41" t="str">
        <f aca="false">IF(A6225="","",INDEX(P_Svc,F6225))</f>
        <v>Standard</v>
      </c>
      <c r="H6225" s="41" t="str">
        <f aca="false">IF(A6225="","",INDEX(P_Zone,F6225))</f>
        <v>North</v>
      </c>
      <c r="I6225" s="41" t="n">
        <f aca="false">IF(A6225="","",IF(D6225="Delivered",IF(B6225&lt;=INDEX(P_Due,F6225),1,0),0))</f>
        <v>1</v>
      </c>
    </row>
    <row r="6226" customFormat="false" ht="15" hidden="false" customHeight="false" outlineLevel="0" collapsed="false">
      <c r="A6226" s="37" t="n">
        <v>1005507</v>
      </c>
      <c r="B6226" s="38" t="n">
        <v>46298</v>
      </c>
      <c r="C6226" s="39" t="n">
        <v>1</v>
      </c>
      <c r="D6226" s="39" t="s">
        <v>79</v>
      </c>
      <c r="E6226" s="39" t="s">
        <v>34</v>
      </c>
      <c r="F6226" s="41" t="n">
        <f aca="false">IF(A6226="","",MATCH(A6226,P_ID,1))</f>
        <v>5507</v>
      </c>
      <c r="G6226" s="41" t="str">
        <f aca="false">IF(A6226="","",INDEX(P_Svc,F6226))</f>
        <v>Standard</v>
      </c>
      <c r="H6226" s="41" t="str">
        <f aca="false">IF(A6226="","",INDEX(P_Zone,F6226))</f>
        <v>North</v>
      </c>
      <c r="I6226" s="41" t="n">
        <f aca="false">IF(A6226="","",IF(D6226="Delivered",IF(B6226&lt;=INDEX(P_Due,F6226),1,0),0))</f>
        <v>0</v>
      </c>
    </row>
    <row r="6227" customFormat="false" ht="15" hidden="false" customHeight="false" outlineLevel="0" collapsed="false">
      <c r="A6227" s="37" t="n">
        <v>1005508</v>
      </c>
      <c r="B6227" s="38" t="n">
        <v>46298</v>
      </c>
      <c r="C6227" s="39" t="n">
        <v>1</v>
      </c>
      <c r="D6227" s="39" t="s">
        <v>26</v>
      </c>
      <c r="E6227" s="39"/>
      <c r="F6227" s="41" t="n">
        <f aca="false">IF(A6227="","",MATCH(A6227,P_ID,1))</f>
        <v>5508</v>
      </c>
      <c r="G6227" s="41" t="str">
        <f aca="false">IF(A6227="","",INDEX(P_Svc,F6227))</f>
        <v>Economy</v>
      </c>
      <c r="H6227" s="41" t="str">
        <f aca="false">IF(A6227="","",INDEX(P_Zone,F6227))</f>
        <v>East</v>
      </c>
      <c r="I6227" s="41" t="n">
        <f aca="false">IF(A6227="","",IF(D6227="Delivered",IF(B6227&lt;=INDEX(P_Due,F6227),1,0),0))</f>
        <v>1</v>
      </c>
    </row>
    <row r="6228" customFormat="false" ht="15" hidden="false" customHeight="false" outlineLevel="0" collapsed="false">
      <c r="A6228" s="37" t="n">
        <v>1005509</v>
      </c>
      <c r="B6228" s="38" t="n">
        <v>46298</v>
      </c>
      <c r="C6228" s="39" t="n">
        <v>1</v>
      </c>
      <c r="D6228" s="39" t="s">
        <v>26</v>
      </c>
      <c r="E6228" s="39"/>
      <c r="F6228" s="41" t="n">
        <f aca="false">IF(A6228="","",MATCH(A6228,P_ID,1))</f>
        <v>5509</v>
      </c>
      <c r="G6228" s="41" t="str">
        <f aca="false">IF(A6228="","",INDEX(P_Svc,F6228))</f>
        <v>Standard</v>
      </c>
      <c r="H6228" s="41" t="str">
        <f aca="false">IF(A6228="","",INDEX(P_Zone,F6228))</f>
        <v>South</v>
      </c>
      <c r="I6228" s="41" t="n">
        <f aca="false">IF(A6228="","",IF(D6228="Delivered",IF(B6228&lt;=INDEX(P_Due,F6228),1,0),0))</f>
        <v>1</v>
      </c>
    </row>
    <row r="6229" customFormat="false" ht="15" hidden="false" customHeight="false" outlineLevel="0" collapsed="false">
      <c r="A6229" s="37" t="n">
        <v>1005511</v>
      </c>
      <c r="B6229" s="38" t="n">
        <v>46298</v>
      </c>
      <c r="C6229" s="39" t="n">
        <v>1</v>
      </c>
      <c r="D6229" s="39" t="s">
        <v>79</v>
      </c>
      <c r="E6229" s="39" t="s">
        <v>32</v>
      </c>
      <c r="F6229" s="41" t="n">
        <f aca="false">IF(A6229="","",MATCH(A6229,P_ID,1))</f>
        <v>5511</v>
      </c>
      <c r="G6229" s="41" t="str">
        <f aca="false">IF(A6229="","",INDEX(P_Svc,F6229))</f>
        <v>Standard</v>
      </c>
      <c r="H6229" s="41" t="str">
        <f aca="false">IF(A6229="","",INDEX(P_Zone,F6229))</f>
        <v>East</v>
      </c>
      <c r="I6229" s="41" t="n">
        <f aca="false">IF(A6229="","",IF(D6229="Delivered",IF(B6229&lt;=INDEX(P_Due,F6229),1,0),0))</f>
        <v>0</v>
      </c>
    </row>
    <row r="6230" customFormat="false" ht="15" hidden="false" customHeight="false" outlineLevel="0" collapsed="false">
      <c r="A6230" s="37" t="n">
        <v>1005512</v>
      </c>
      <c r="B6230" s="38" t="n">
        <v>46298</v>
      </c>
      <c r="C6230" s="39" t="n">
        <v>1</v>
      </c>
      <c r="D6230" s="39" t="s">
        <v>26</v>
      </c>
      <c r="E6230" s="39"/>
      <c r="F6230" s="41" t="n">
        <f aca="false">IF(A6230="","",MATCH(A6230,P_ID,1))</f>
        <v>5512</v>
      </c>
      <c r="G6230" s="41" t="str">
        <f aca="false">IF(A6230="","",INDEX(P_Svc,F6230))</f>
        <v>Standard</v>
      </c>
      <c r="H6230" s="41" t="str">
        <f aca="false">IF(A6230="","",INDEX(P_Zone,F6230))</f>
        <v>Central</v>
      </c>
      <c r="I6230" s="41" t="n">
        <f aca="false">IF(A6230="","",IF(D6230="Delivered",IF(B6230&lt;=INDEX(P_Due,F6230),1,0),0))</f>
        <v>1</v>
      </c>
    </row>
    <row r="6231" customFormat="false" ht="15" hidden="false" customHeight="false" outlineLevel="0" collapsed="false">
      <c r="A6231" s="37" t="n">
        <v>1005513</v>
      </c>
      <c r="B6231" s="38" t="n">
        <v>46298</v>
      </c>
      <c r="C6231" s="39" t="n">
        <v>1</v>
      </c>
      <c r="D6231" s="39" t="s">
        <v>26</v>
      </c>
      <c r="E6231" s="39"/>
      <c r="F6231" s="41" t="n">
        <f aca="false">IF(A6231="","",MATCH(A6231,P_ID,1))</f>
        <v>5513</v>
      </c>
      <c r="G6231" s="41" t="str">
        <f aca="false">IF(A6231="","",INDEX(P_Svc,F6231))</f>
        <v>Standard</v>
      </c>
      <c r="H6231" s="41" t="str">
        <f aca="false">IF(A6231="","",INDEX(P_Zone,F6231))</f>
        <v>East</v>
      </c>
      <c r="I6231" s="41" t="n">
        <f aca="false">IF(A6231="","",IF(D6231="Delivered",IF(B6231&lt;=INDEX(P_Due,F6231),1,0),0))</f>
        <v>1</v>
      </c>
    </row>
    <row r="6232" customFormat="false" ht="15" hidden="false" customHeight="false" outlineLevel="0" collapsed="false">
      <c r="A6232" s="37" t="n">
        <v>1005516</v>
      </c>
      <c r="B6232" s="38" t="n">
        <v>46298</v>
      </c>
      <c r="C6232" s="39" t="n">
        <v>1</v>
      </c>
      <c r="D6232" s="39" t="s">
        <v>26</v>
      </c>
      <c r="E6232" s="39"/>
      <c r="F6232" s="41" t="n">
        <f aca="false">IF(A6232="","",MATCH(A6232,P_ID,1))</f>
        <v>5516</v>
      </c>
      <c r="G6232" s="41" t="str">
        <f aca="false">IF(A6232="","",INDEX(P_Svc,F6232))</f>
        <v>Economy</v>
      </c>
      <c r="H6232" s="41" t="str">
        <f aca="false">IF(A6232="","",INDEX(P_Zone,F6232))</f>
        <v>West</v>
      </c>
      <c r="I6232" s="41" t="n">
        <f aca="false">IF(A6232="","",IF(D6232="Delivered",IF(B6232&lt;=INDEX(P_Due,F6232),1,0),0))</f>
        <v>1</v>
      </c>
    </row>
    <row r="6233" customFormat="false" ht="15" hidden="false" customHeight="false" outlineLevel="0" collapsed="false">
      <c r="A6233" s="37" t="n">
        <v>1005517</v>
      </c>
      <c r="B6233" s="38" t="n">
        <v>46298</v>
      </c>
      <c r="C6233" s="39" t="n">
        <v>1</v>
      </c>
      <c r="D6233" s="39" t="s">
        <v>26</v>
      </c>
      <c r="E6233" s="39"/>
      <c r="F6233" s="41" t="n">
        <f aca="false">IF(A6233="","",MATCH(A6233,P_ID,1))</f>
        <v>5517</v>
      </c>
      <c r="G6233" s="41" t="str">
        <f aca="false">IF(A6233="","",INDEX(P_Svc,F6233))</f>
        <v>Economy</v>
      </c>
      <c r="H6233" s="41" t="str">
        <f aca="false">IF(A6233="","",INDEX(P_Zone,F6233))</f>
        <v>Central</v>
      </c>
      <c r="I6233" s="41" t="n">
        <f aca="false">IF(A6233="","",IF(D6233="Delivered",IF(B6233&lt;=INDEX(P_Due,F6233),1,0),0))</f>
        <v>1</v>
      </c>
    </row>
    <row r="6234" customFormat="false" ht="15" hidden="false" customHeight="false" outlineLevel="0" collapsed="false">
      <c r="A6234" s="37" t="n">
        <v>1005518</v>
      </c>
      <c r="B6234" s="38" t="n">
        <v>46298</v>
      </c>
      <c r="C6234" s="39" t="n">
        <v>1</v>
      </c>
      <c r="D6234" s="39" t="s">
        <v>26</v>
      </c>
      <c r="E6234" s="39"/>
      <c r="F6234" s="41" t="n">
        <f aca="false">IF(A6234="","",MATCH(A6234,P_ID,1))</f>
        <v>5518</v>
      </c>
      <c r="G6234" s="41" t="str">
        <f aca="false">IF(A6234="","",INDEX(P_Svc,F6234))</f>
        <v>Standard</v>
      </c>
      <c r="H6234" s="41" t="str">
        <f aca="false">IF(A6234="","",INDEX(P_Zone,F6234))</f>
        <v>North</v>
      </c>
      <c r="I6234" s="41" t="n">
        <f aca="false">IF(A6234="","",IF(D6234="Delivered",IF(B6234&lt;=INDEX(P_Due,F6234),1,0),0))</f>
        <v>1</v>
      </c>
    </row>
    <row r="6235" customFormat="false" ht="15" hidden="false" customHeight="false" outlineLevel="0" collapsed="false">
      <c r="A6235" s="37" t="n">
        <v>1005519</v>
      </c>
      <c r="B6235" s="38" t="n">
        <v>46298</v>
      </c>
      <c r="C6235" s="39" t="n">
        <v>1</v>
      </c>
      <c r="D6235" s="39" t="s">
        <v>26</v>
      </c>
      <c r="E6235" s="39"/>
      <c r="F6235" s="41" t="n">
        <f aca="false">IF(A6235="","",MATCH(A6235,P_ID,1))</f>
        <v>5519</v>
      </c>
      <c r="G6235" s="41" t="str">
        <f aca="false">IF(A6235="","",INDEX(P_Svc,F6235))</f>
        <v>Standard</v>
      </c>
      <c r="H6235" s="41" t="str">
        <f aca="false">IF(A6235="","",INDEX(P_Zone,F6235))</f>
        <v>Central</v>
      </c>
      <c r="I6235" s="41" t="n">
        <f aca="false">IF(A6235="","",IF(D6235="Delivered",IF(B6235&lt;=INDEX(P_Due,F6235),1,0),0))</f>
        <v>1</v>
      </c>
    </row>
    <row r="6236" customFormat="false" ht="15" hidden="false" customHeight="false" outlineLevel="0" collapsed="false">
      <c r="A6236" s="37" t="n">
        <v>1005560</v>
      </c>
      <c r="B6236" s="38" t="n">
        <v>46300</v>
      </c>
      <c r="C6236" s="39" t="n">
        <v>1</v>
      </c>
      <c r="D6236" s="39" t="s">
        <v>26</v>
      </c>
      <c r="E6236" s="39"/>
      <c r="F6236" s="41" t="n">
        <f aca="false">IF(A6236="","",MATCH(A6236,P_ID,1))</f>
        <v>5560</v>
      </c>
      <c r="G6236" s="41" t="str">
        <f aca="false">IF(A6236="","",INDEX(P_Svc,F6236))</f>
        <v>Express</v>
      </c>
      <c r="H6236" s="41" t="str">
        <f aca="false">IF(A6236="","",INDEX(P_Zone,F6236))</f>
        <v>North</v>
      </c>
      <c r="I6236" s="41" t="n">
        <f aca="false">IF(A6236="","",IF(D6236="Delivered",IF(B6236&lt;=INDEX(P_Due,F6236),1,0),0))</f>
        <v>1</v>
      </c>
    </row>
    <row r="6237" customFormat="false" ht="15" hidden="false" customHeight="false" outlineLevel="0" collapsed="false">
      <c r="A6237" s="37" t="n">
        <v>1005708</v>
      </c>
      <c r="B6237" s="38" t="n">
        <v>46300</v>
      </c>
      <c r="C6237" s="39" t="n">
        <v>1</v>
      </c>
      <c r="D6237" s="39" t="s">
        <v>26</v>
      </c>
      <c r="E6237" s="39"/>
      <c r="F6237" s="41" t="n">
        <f aca="false">IF(A6237="","",MATCH(A6237,P_ID,1))</f>
        <v>5708</v>
      </c>
      <c r="G6237" s="41" t="str">
        <f aca="false">IF(A6237="","",INDEX(P_Svc,F6237))</f>
        <v>Express</v>
      </c>
      <c r="H6237" s="41" t="str">
        <f aca="false">IF(A6237="","",INDEX(P_Zone,F6237))</f>
        <v>West</v>
      </c>
      <c r="I6237" s="41" t="n">
        <f aca="false">IF(A6237="","",IF(D6237="Delivered",IF(B6237&lt;=INDEX(P_Due,F6237),1,0),0))</f>
        <v>1</v>
      </c>
    </row>
    <row r="6238" customFormat="false" ht="15" hidden="false" customHeight="false" outlineLevel="0" collapsed="false">
      <c r="A6238" s="37" t="n">
        <v>1005748</v>
      </c>
      <c r="B6238" s="38" t="n">
        <v>46300</v>
      </c>
      <c r="C6238" s="39" t="n">
        <v>2</v>
      </c>
      <c r="D6238" s="39" t="s">
        <v>26</v>
      </c>
      <c r="E6238" s="39"/>
      <c r="F6238" s="41" t="n">
        <f aca="false">IF(A6238="","",MATCH(A6238,P_ID,1))</f>
        <v>5748</v>
      </c>
      <c r="G6238" s="41" t="str">
        <f aca="false">IF(A6238="","",INDEX(P_Svc,F6238))</f>
        <v>Express</v>
      </c>
      <c r="H6238" s="41" t="str">
        <f aca="false">IF(A6238="","",INDEX(P_Zone,F6238))</f>
        <v>West</v>
      </c>
      <c r="I6238" s="41" t="n">
        <f aca="false">IF(A6238="","",IF(D6238="Delivered",IF(B6238&lt;=INDEX(P_Due,F6238),1,0),0))</f>
        <v>1</v>
      </c>
    </row>
    <row r="6239" customFormat="false" ht="15" hidden="false" customHeight="false" outlineLevel="0" collapsed="false">
      <c r="A6239" s="37" t="n">
        <v>1005758</v>
      </c>
      <c r="B6239" s="38" t="n">
        <v>46300</v>
      </c>
      <c r="C6239" s="39" t="n">
        <v>1</v>
      </c>
      <c r="D6239" s="39" t="s">
        <v>26</v>
      </c>
      <c r="E6239" s="39"/>
      <c r="F6239" s="41" t="n">
        <f aca="false">IF(A6239="","",MATCH(A6239,P_ID,1))</f>
        <v>5758</v>
      </c>
      <c r="G6239" s="41" t="str">
        <f aca="false">IF(A6239="","",INDEX(P_Svc,F6239))</f>
        <v>Express</v>
      </c>
      <c r="H6239" s="41" t="str">
        <f aca="false">IF(A6239="","",INDEX(P_Zone,F6239))</f>
        <v>North</v>
      </c>
      <c r="I6239" s="41" t="n">
        <f aca="false">IF(A6239="","",IF(D6239="Delivered",IF(B6239&lt;=INDEX(P_Due,F6239),1,0),0))</f>
        <v>1</v>
      </c>
    </row>
    <row r="6240" customFormat="false" ht="15" hidden="false" customHeight="false" outlineLevel="0" collapsed="false">
      <c r="A6240" s="37" t="n">
        <v>1005843</v>
      </c>
      <c r="B6240" s="38" t="n">
        <v>46300</v>
      </c>
      <c r="C6240" s="39" t="n">
        <v>1</v>
      </c>
      <c r="D6240" s="39" t="s">
        <v>26</v>
      </c>
      <c r="E6240" s="39"/>
      <c r="F6240" s="41" t="n">
        <f aca="false">IF(A6240="","",MATCH(A6240,P_ID,1))</f>
        <v>5843</v>
      </c>
      <c r="G6240" s="41" t="str">
        <f aca="false">IF(A6240="","",INDEX(P_Svc,F6240))</f>
        <v>Express</v>
      </c>
      <c r="H6240" s="41" t="str">
        <f aca="false">IF(A6240="","",INDEX(P_Zone,F6240))</f>
        <v>South</v>
      </c>
      <c r="I6240" s="41" t="n">
        <f aca="false">IF(A6240="","",IF(D6240="Delivered",IF(B6240&lt;=INDEX(P_Due,F6240),1,0),0))</f>
        <v>1</v>
      </c>
    </row>
    <row r="6241" customFormat="false" ht="15" hidden="false" customHeight="false" outlineLevel="0" collapsed="false">
      <c r="A6241" s="37" t="n">
        <v>1005899</v>
      </c>
      <c r="B6241" s="38" t="n">
        <v>46300</v>
      </c>
      <c r="C6241" s="39" t="n">
        <v>1</v>
      </c>
      <c r="D6241" s="39" t="s">
        <v>26</v>
      </c>
      <c r="E6241" s="39"/>
      <c r="F6241" s="41" t="n">
        <f aca="false">IF(A6241="","",MATCH(A6241,P_ID,1))</f>
        <v>5899</v>
      </c>
      <c r="G6241" s="41" t="str">
        <f aca="false">IF(A6241="","",INDEX(P_Svc,F6241))</f>
        <v>Express</v>
      </c>
      <c r="H6241" s="41" t="str">
        <f aca="false">IF(A6241="","",INDEX(P_Zone,F6241))</f>
        <v>North</v>
      </c>
      <c r="I6241" s="41" t="n">
        <f aca="false">IF(A6241="","",IF(D6241="Delivered",IF(B6241&lt;=INDEX(P_Due,F6241),1,0),0))</f>
        <v>1</v>
      </c>
    </row>
    <row r="6242" customFormat="false" ht="15" hidden="false" customHeight="false" outlineLevel="0" collapsed="false">
      <c r="A6242" s="37" t="n">
        <v>1005907</v>
      </c>
      <c r="B6242" s="38" t="n">
        <v>46300</v>
      </c>
      <c r="C6242" s="39" t="n">
        <v>1</v>
      </c>
      <c r="D6242" s="39" t="s">
        <v>26</v>
      </c>
      <c r="E6242" s="39"/>
      <c r="F6242" s="41" t="n">
        <f aca="false">IF(A6242="","",MATCH(A6242,P_ID,1))</f>
        <v>5907</v>
      </c>
      <c r="G6242" s="41" t="str">
        <f aca="false">IF(A6242="","",INDEX(P_Svc,F6242))</f>
        <v>Express</v>
      </c>
      <c r="H6242" s="41" t="str">
        <f aca="false">IF(A6242="","",INDEX(P_Zone,F6242))</f>
        <v>East</v>
      </c>
      <c r="I6242" s="41" t="n">
        <f aca="false">IF(A6242="","",IF(D6242="Delivered",IF(B6242&lt;=INDEX(P_Due,F6242),1,0),0))</f>
        <v>1</v>
      </c>
    </row>
    <row r="6243" customFormat="false" ht="15" hidden="false" customHeight="false" outlineLevel="0" collapsed="false">
      <c r="A6243" s="37" t="n">
        <v>1005926</v>
      </c>
      <c r="B6243" s="38" t="n">
        <v>46300</v>
      </c>
      <c r="C6243" s="39" t="n">
        <v>1</v>
      </c>
      <c r="D6243" s="39" t="s">
        <v>26</v>
      </c>
      <c r="E6243" s="39"/>
      <c r="F6243" s="41" t="n">
        <f aca="false">IF(A6243="","",MATCH(A6243,P_ID,1))</f>
        <v>5926</v>
      </c>
      <c r="G6243" s="41" t="str">
        <f aca="false">IF(A6243="","",INDEX(P_Svc,F6243))</f>
        <v>Express</v>
      </c>
      <c r="H6243" s="41" t="str">
        <f aca="false">IF(A6243="","",INDEX(P_Zone,F6243))</f>
        <v>East</v>
      </c>
      <c r="I6243" s="41" t="n">
        <f aca="false">IF(A6243="","",IF(D6243="Delivered",IF(B6243&lt;=INDEX(P_Due,F6243),1,0),0))</f>
        <v>1</v>
      </c>
    </row>
    <row r="6244" customFormat="false" ht="15" hidden="false" customHeight="false" outlineLevel="0" collapsed="false">
      <c r="A6244" s="37" t="n">
        <v>1005977</v>
      </c>
      <c r="B6244" s="38" t="n">
        <v>46300</v>
      </c>
      <c r="C6244" s="39" t="n">
        <v>1</v>
      </c>
      <c r="D6244" s="39" t="s">
        <v>79</v>
      </c>
      <c r="E6244" s="39" t="s">
        <v>32</v>
      </c>
      <c r="F6244" s="41" t="n">
        <f aca="false">IF(A6244="","",MATCH(A6244,P_ID,1))</f>
        <v>5977</v>
      </c>
      <c r="G6244" s="41" t="str">
        <f aca="false">IF(A6244="","",INDEX(P_Svc,F6244))</f>
        <v>Express</v>
      </c>
      <c r="H6244" s="41" t="str">
        <f aca="false">IF(A6244="","",INDEX(P_Zone,F6244))</f>
        <v>West</v>
      </c>
      <c r="I6244" s="41" t="n">
        <f aca="false">IF(A6244="","",IF(D6244="Delivered",IF(B6244&lt;=INDEX(P_Due,F6244),1,0),0))</f>
        <v>0</v>
      </c>
    </row>
    <row r="6245" customFormat="false" ht="15" hidden="false" customHeight="false" outlineLevel="0" collapsed="false">
      <c r="A6245" s="37" t="n">
        <v>1005979</v>
      </c>
      <c r="B6245" s="38" t="n">
        <v>46300</v>
      </c>
      <c r="C6245" s="39" t="n">
        <v>1</v>
      </c>
      <c r="D6245" s="39" t="s">
        <v>26</v>
      </c>
      <c r="E6245" s="39"/>
      <c r="F6245" s="41" t="n">
        <f aca="false">IF(A6245="","",MATCH(A6245,P_ID,1))</f>
        <v>5979</v>
      </c>
      <c r="G6245" s="41" t="str">
        <f aca="false">IF(A6245="","",INDEX(P_Svc,F6245))</f>
        <v>Express</v>
      </c>
      <c r="H6245" s="41" t="str">
        <f aca="false">IF(A6245="","",INDEX(P_Zone,F6245))</f>
        <v>West</v>
      </c>
      <c r="I6245" s="41" t="n">
        <f aca="false">IF(A6245="","",IF(D6245="Delivered",IF(B6245&lt;=INDEX(P_Due,F6245),1,0),0))</f>
        <v>1</v>
      </c>
    </row>
    <row r="6246" customFormat="false" ht="15" hidden="false" customHeight="false" outlineLevel="0" collapsed="false">
      <c r="A6246" s="37" t="n">
        <v>1005989</v>
      </c>
      <c r="B6246" s="38" t="n">
        <v>46300</v>
      </c>
      <c r="C6246" s="39" t="n">
        <v>1</v>
      </c>
      <c r="D6246" s="39" t="s">
        <v>26</v>
      </c>
      <c r="E6246" s="39"/>
      <c r="F6246" s="41" t="n">
        <f aca="false">IF(A6246="","",MATCH(A6246,P_ID,1))</f>
        <v>5989</v>
      </c>
      <c r="G6246" s="41" t="str">
        <f aca="false">IF(A6246="","",INDEX(P_Svc,F6246))</f>
        <v>Express</v>
      </c>
      <c r="H6246" s="41" t="str">
        <f aca="false">IF(A6246="","",INDEX(P_Zone,F6246))</f>
        <v>South</v>
      </c>
      <c r="I6246" s="41" t="n">
        <f aca="false">IF(A6246="","",IF(D6246="Delivered",IF(B6246&lt;=INDEX(P_Due,F6246),1,0),0))</f>
        <v>1</v>
      </c>
    </row>
    <row r="6247" customFormat="false" ht="15" hidden="false" customHeight="false" outlineLevel="0" collapsed="false">
      <c r="A6247" s="37" t="n">
        <v>1005170</v>
      </c>
      <c r="B6247" s="38" t="n">
        <v>46300</v>
      </c>
      <c r="C6247" s="39" t="n">
        <v>2</v>
      </c>
      <c r="D6247" s="39" t="s">
        <v>26</v>
      </c>
      <c r="E6247" s="39"/>
      <c r="F6247" s="41" t="n">
        <f aca="false">IF(A6247="","",MATCH(A6247,P_ID,1))</f>
        <v>5170</v>
      </c>
      <c r="G6247" s="41" t="str">
        <f aca="false">IF(A6247="","",INDEX(P_Svc,F6247))</f>
        <v>Express</v>
      </c>
      <c r="H6247" s="41" t="str">
        <f aca="false">IF(A6247="","",INDEX(P_Zone,F6247))</f>
        <v>South</v>
      </c>
      <c r="I6247" s="41" t="n">
        <f aca="false">IF(A6247="","",IF(D6247="Delivered",IF(B6247&lt;=INDEX(P_Due,F6247),1,0),0))</f>
        <v>0</v>
      </c>
    </row>
    <row r="6248" customFormat="false" ht="15" hidden="false" customHeight="false" outlineLevel="0" collapsed="false">
      <c r="A6248" s="37" t="n">
        <v>1005326</v>
      </c>
      <c r="B6248" s="38" t="n">
        <v>46300</v>
      </c>
      <c r="C6248" s="39" t="n">
        <v>3</v>
      </c>
      <c r="D6248" s="39" t="s">
        <v>26</v>
      </c>
      <c r="E6248" s="39"/>
      <c r="F6248" s="41" t="n">
        <f aca="false">IF(A6248="","",MATCH(A6248,P_ID,1))</f>
        <v>5326</v>
      </c>
      <c r="G6248" s="41" t="str">
        <f aca="false">IF(A6248="","",INDEX(P_Svc,F6248))</f>
        <v>Express</v>
      </c>
      <c r="H6248" s="41" t="str">
        <f aca="false">IF(A6248="","",INDEX(P_Zone,F6248))</f>
        <v>North</v>
      </c>
      <c r="I6248" s="41" t="n">
        <f aca="false">IF(A6248="","",IF(D6248="Delivered",IF(B6248&lt;=INDEX(P_Due,F6248),1,0),0))</f>
        <v>0</v>
      </c>
    </row>
    <row r="6249" customFormat="false" ht="15" hidden="false" customHeight="false" outlineLevel="0" collapsed="false">
      <c r="A6249" s="37" t="n">
        <v>1005525</v>
      </c>
      <c r="B6249" s="38" t="n">
        <v>46300</v>
      </c>
      <c r="C6249" s="39" t="n">
        <v>1</v>
      </c>
      <c r="D6249" s="39" t="s">
        <v>26</v>
      </c>
      <c r="E6249" s="39"/>
      <c r="F6249" s="41" t="n">
        <f aca="false">IF(A6249="","",MATCH(A6249,P_ID,1))</f>
        <v>5525</v>
      </c>
      <c r="G6249" s="41" t="str">
        <f aca="false">IF(A6249="","",INDEX(P_Svc,F6249))</f>
        <v>Express</v>
      </c>
      <c r="H6249" s="41" t="str">
        <f aca="false">IF(A6249="","",INDEX(P_Zone,F6249))</f>
        <v>North</v>
      </c>
      <c r="I6249" s="41" t="n">
        <f aca="false">IF(A6249="","",IF(D6249="Delivered",IF(B6249&lt;=INDEX(P_Due,F6249),1,0),0))</f>
        <v>1</v>
      </c>
    </row>
    <row r="6250" customFormat="false" ht="15" hidden="false" customHeight="false" outlineLevel="0" collapsed="false">
      <c r="A6250" s="37" t="n">
        <v>1005635</v>
      </c>
      <c r="B6250" s="38" t="n">
        <v>46300</v>
      </c>
      <c r="C6250" s="39" t="n">
        <v>1</v>
      </c>
      <c r="D6250" s="39" t="s">
        <v>26</v>
      </c>
      <c r="E6250" s="39"/>
      <c r="F6250" s="41" t="n">
        <f aca="false">IF(A6250="","",MATCH(A6250,P_ID,1))</f>
        <v>5635</v>
      </c>
      <c r="G6250" s="41" t="str">
        <f aca="false">IF(A6250="","",INDEX(P_Svc,F6250))</f>
        <v>Express</v>
      </c>
      <c r="H6250" s="41" t="str">
        <f aca="false">IF(A6250="","",INDEX(P_Zone,F6250))</f>
        <v>Central</v>
      </c>
      <c r="I6250" s="41" t="n">
        <f aca="false">IF(A6250="","",IF(D6250="Delivered",IF(B6250&lt;=INDEX(P_Due,F6250),1,0),0))</f>
        <v>1</v>
      </c>
    </row>
    <row r="6251" customFormat="false" ht="15" hidden="false" customHeight="false" outlineLevel="0" collapsed="false">
      <c r="A6251" s="37" t="n">
        <v>1005806</v>
      </c>
      <c r="B6251" s="38" t="n">
        <v>46300</v>
      </c>
      <c r="C6251" s="39" t="n">
        <v>1</v>
      </c>
      <c r="D6251" s="39" t="s">
        <v>26</v>
      </c>
      <c r="E6251" s="39"/>
      <c r="F6251" s="41" t="n">
        <f aca="false">IF(A6251="","",MATCH(A6251,P_ID,1))</f>
        <v>5806</v>
      </c>
      <c r="G6251" s="41" t="str">
        <f aca="false">IF(A6251="","",INDEX(P_Svc,F6251))</f>
        <v>Express</v>
      </c>
      <c r="H6251" s="41" t="str">
        <f aca="false">IF(A6251="","",INDEX(P_Zone,F6251))</f>
        <v>South</v>
      </c>
      <c r="I6251" s="41" t="n">
        <f aca="false">IF(A6251="","",IF(D6251="Delivered",IF(B6251&lt;=INDEX(P_Due,F6251),1,0),0))</f>
        <v>1</v>
      </c>
    </row>
    <row r="6252" customFormat="false" ht="15" hidden="false" customHeight="false" outlineLevel="0" collapsed="false">
      <c r="A6252" s="37" t="n">
        <v>1005879</v>
      </c>
      <c r="B6252" s="38" t="n">
        <v>46300</v>
      </c>
      <c r="C6252" s="39" t="n">
        <v>1</v>
      </c>
      <c r="D6252" s="39" t="s">
        <v>26</v>
      </c>
      <c r="E6252" s="39"/>
      <c r="F6252" s="41" t="n">
        <f aca="false">IF(A6252="","",MATCH(A6252,P_ID,1))</f>
        <v>5879</v>
      </c>
      <c r="G6252" s="41" t="str">
        <f aca="false">IF(A6252="","",INDEX(P_Svc,F6252))</f>
        <v>Express</v>
      </c>
      <c r="H6252" s="41" t="str">
        <f aca="false">IF(A6252="","",INDEX(P_Zone,F6252))</f>
        <v>Central</v>
      </c>
      <c r="I6252" s="41" t="n">
        <f aca="false">IF(A6252="","",IF(D6252="Delivered",IF(B6252&lt;=INDEX(P_Due,F6252),1,0),0))</f>
        <v>1</v>
      </c>
    </row>
    <row r="6253" customFormat="false" ht="15" hidden="false" customHeight="false" outlineLevel="0" collapsed="false">
      <c r="A6253" s="37" t="n">
        <v>1005897</v>
      </c>
      <c r="B6253" s="38" t="n">
        <v>46300</v>
      </c>
      <c r="C6253" s="39" t="n">
        <v>1</v>
      </c>
      <c r="D6253" s="39" t="s">
        <v>26</v>
      </c>
      <c r="E6253" s="39"/>
      <c r="F6253" s="41" t="n">
        <f aca="false">IF(A6253="","",MATCH(A6253,P_ID,1))</f>
        <v>5897</v>
      </c>
      <c r="G6253" s="41" t="str">
        <f aca="false">IF(A6253="","",INDEX(P_Svc,F6253))</f>
        <v>Express</v>
      </c>
      <c r="H6253" s="41" t="str">
        <f aca="false">IF(A6253="","",INDEX(P_Zone,F6253))</f>
        <v>East</v>
      </c>
      <c r="I6253" s="41" t="n">
        <f aca="false">IF(A6253="","",IF(D6253="Delivered",IF(B6253&lt;=INDEX(P_Due,F6253),1,0),0))</f>
        <v>1</v>
      </c>
    </row>
    <row r="6254" customFormat="false" ht="15" hidden="false" customHeight="false" outlineLevel="0" collapsed="false">
      <c r="A6254" s="37" t="n">
        <v>1005929</v>
      </c>
      <c r="B6254" s="38" t="n">
        <v>46300</v>
      </c>
      <c r="C6254" s="39" t="n">
        <v>1</v>
      </c>
      <c r="D6254" s="39" t="s">
        <v>26</v>
      </c>
      <c r="E6254" s="39"/>
      <c r="F6254" s="41" t="n">
        <f aca="false">IF(A6254="","",MATCH(A6254,P_ID,1))</f>
        <v>5929</v>
      </c>
      <c r="G6254" s="41" t="str">
        <f aca="false">IF(A6254="","",INDEX(P_Svc,F6254))</f>
        <v>Express</v>
      </c>
      <c r="H6254" s="41" t="str">
        <f aca="false">IF(A6254="","",INDEX(P_Zone,F6254))</f>
        <v>North</v>
      </c>
      <c r="I6254" s="41" t="n">
        <f aca="false">IF(A6254="","",IF(D6254="Delivered",IF(B6254&lt;=INDEX(P_Due,F6254),1,0),0))</f>
        <v>1</v>
      </c>
    </row>
    <row r="6255" customFormat="false" ht="15" hidden="false" customHeight="false" outlineLevel="0" collapsed="false">
      <c r="A6255" s="37" t="n">
        <v>1005937</v>
      </c>
      <c r="B6255" s="38" t="n">
        <v>46300</v>
      </c>
      <c r="C6255" s="39" t="n">
        <v>1</v>
      </c>
      <c r="D6255" s="39" t="s">
        <v>26</v>
      </c>
      <c r="E6255" s="39"/>
      <c r="F6255" s="41" t="n">
        <f aca="false">IF(A6255="","",MATCH(A6255,P_ID,1))</f>
        <v>5937</v>
      </c>
      <c r="G6255" s="41" t="str">
        <f aca="false">IF(A6255="","",INDEX(P_Svc,F6255))</f>
        <v>Express</v>
      </c>
      <c r="H6255" s="41" t="str">
        <f aca="false">IF(A6255="","",INDEX(P_Zone,F6255))</f>
        <v>North</v>
      </c>
      <c r="I6255" s="41" t="n">
        <f aca="false">IF(A6255="","",IF(D6255="Delivered",IF(B6255&lt;=INDEX(P_Due,F6255),1,0),0))</f>
        <v>1</v>
      </c>
    </row>
    <row r="6256" customFormat="false" ht="15" hidden="false" customHeight="false" outlineLevel="0" collapsed="false">
      <c r="A6256" s="37" t="n">
        <v>1005993</v>
      </c>
      <c r="B6256" s="38" t="n">
        <v>46300</v>
      </c>
      <c r="C6256" s="39" t="n">
        <v>2</v>
      </c>
      <c r="D6256" s="39" t="s">
        <v>26</v>
      </c>
      <c r="E6256" s="39"/>
      <c r="F6256" s="41" t="n">
        <f aca="false">IF(A6256="","",MATCH(A6256,P_ID,1))</f>
        <v>5993</v>
      </c>
      <c r="G6256" s="41" t="str">
        <f aca="false">IF(A6256="","",INDEX(P_Svc,F6256))</f>
        <v>Express</v>
      </c>
      <c r="H6256" s="41" t="str">
        <f aca="false">IF(A6256="","",INDEX(P_Zone,F6256))</f>
        <v>West</v>
      </c>
      <c r="I6256" s="41" t="n">
        <f aca="false">IF(A6256="","",IF(D6256="Delivered",IF(B6256&lt;=INDEX(P_Due,F6256),1,0),0))</f>
        <v>1</v>
      </c>
    </row>
    <row r="6257" customFormat="false" ht="15" hidden="false" customHeight="false" outlineLevel="0" collapsed="false">
      <c r="A6257" s="37" t="n">
        <v>1006014</v>
      </c>
      <c r="B6257" s="38" t="n">
        <v>46300</v>
      </c>
      <c r="C6257" s="39" t="n">
        <v>1</v>
      </c>
      <c r="D6257" s="39" t="s">
        <v>26</v>
      </c>
      <c r="E6257" s="39"/>
      <c r="F6257" s="41" t="n">
        <f aca="false">IF(A6257="","",MATCH(A6257,P_ID,1))</f>
        <v>6014</v>
      </c>
      <c r="G6257" s="41" t="str">
        <f aca="false">IF(A6257="","",INDEX(P_Svc,F6257))</f>
        <v>Express</v>
      </c>
      <c r="H6257" s="41" t="str">
        <f aca="false">IF(A6257="","",INDEX(P_Zone,F6257))</f>
        <v>West</v>
      </c>
      <c r="I6257" s="41" t="n">
        <f aca="false">IF(A6257="","",IF(D6257="Delivered",IF(B6257&lt;=INDEX(P_Due,F6257),1,0),0))</f>
        <v>1</v>
      </c>
    </row>
    <row r="6258" customFormat="false" ht="15" hidden="false" customHeight="false" outlineLevel="0" collapsed="false">
      <c r="A6258" s="37" t="n">
        <v>1006069</v>
      </c>
      <c r="B6258" s="38" t="n">
        <v>46300</v>
      </c>
      <c r="C6258" s="39" t="n">
        <v>1</v>
      </c>
      <c r="D6258" s="39" t="s">
        <v>26</v>
      </c>
      <c r="E6258" s="39"/>
      <c r="F6258" s="41" t="n">
        <f aca="false">IF(A6258="","",MATCH(A6258,P_ID,1))</f>
        <v>6069</v>
      </c>
      <c r="G6258" s="41" t="str">
        <f aca="false">IF(A6258="","",INDEX(P_Svc,F6258))</f>
        <v>Express</v>
      </c>
      <c r="H6258" s="41" t="str">
        <f aca="false">IF(A6258="","",INDEX(P_Zone,F6258))</f>
        <v>Central</v>
      </c>
      <c r="I6258" s="41" t="n">
        <f aca="false">IF(A6258="","",IF(D6258="Delivered",IF(B6258&lt;=INDEX(P_Due,F6258),1,0),0))</f>
        <v>1</v>
      </c>
    </row>
    <row r="6259" customFormat="false" ht="15" hidden="false" customHeight="false" outlineLevel="0" collapsed="false">
      <c r="A6259" s="37" t="n">
        <v>1006074</v>
      </c>
      <c r="B6259" s="38" t="n">
        <v>46300</v>
      </c>
      <c r="C6259" s="39" t="n">
        <v>1</v>
      </c>
      <c r="D6259" s="39" t="s">
        <v>26</v>
      </c>
      <c r="E6259" s="39"/>
      <c r="F6259" s="41" t="n">
        <f aca="false">IF(A6259="","",MATCH(A6259,P_ID,1))</f>
        <v>6074</v>
      </c>
      <c r="G6259" s="41" t="str">
        <f aca="false">IF(A6259="","",INDEX(P_Svc,F6259))</f>
        <v>Express</v>
      </c>
      <c r="H6259" s="41" t="str">
        <f aca="false">IF(A6259="","",INDEX(P_Zone,F6259))</f>
        <v>North</v>
      </c>
      <c r="I6259" s="41" t="n">
        <f aca="false">IF(A6259="","",IF(D6259="Delivered",IF(B6259&lt;=INDEX(P_Due,F6259),1,0),0))</f>
        <v>1</v>
      </c>
    </row>
    <row r="6260" customFormat="false" ht="15" hidden="false" customHeight="false" outlineLevel="0" collapsed="false">
      <c r="A6260" s="37" t="n">
        <v>1006093</v>
      </c>
      <c r="B6260" s="38" t="n">
        <v>46300</v>
      </c>
      <c r="C6260" s="39" t="n">
        <v>1</v>
      </c>
      <c r="D6260" s="39" t="s">
        <v>26</v>
      </c>
      <c r="E6260" s="39"/>
      <c r="F6260" s="41" t="n">
        <f aca="false">IF(A6260="","",MATCH(A6260,P_ID,1))</f>
        <v>6093</v>
      </c>
      <c r="G6260" s="41" t="str">
        <f aca="false">IF(A6260="","",INDEX(P_Svc,F6260))</f>
        <v>Express</v>
      </c>
      <c r="H6260" s="41" t="str">
        <f aca="false">IF(A6260="","",INDEX(P_Zone,F6260))</f>
        <v>West</v>
      </c>
      <c r="I6260" s="41" t="n">
        <f aca="false">IF(A6260="","",IF(D6260="Delivered",IF(B6260&lt;=INDEX(P_Due,F6260),1,0),0))</f>
        <v>1</v>
      </c>
    </row>
    <row r="6261" customFormat="false" ht="15" hidden="false" customHeight="false" outlineLevel="0" collapsed="false">
      <c r="A6261" s="37" t="n">
        <v>1006129</v>
      </c>
      <c r="B6261" s="38" t="n">
        <v>46300</v>
      </c>
      <c r="C6261" s="39" t="n">
        <v>1</v>
      </c>
      <c r="D6261" s="39" t="s">
        <v>26</v>
      </c>
      <c r="E6261" s="39"/>
      <c r="F6261" s="41" t="n">
        <f aca="false">IF(A6261="","",MATCH(A6261,P_ID,1))</f>
        <v>6129</v>
      </c>
      <c r="G6261" s="41" t="str">
        <f aca="false">IF(A6261="","",INDEX(P_Svc,F6261))</f>
        <v>Express</v>
      </c>
      <c r="H6261" s="41" t="str">
        <f aca="false">IF(A6261="","",INDEX(P_Zone,F6261))</f>
        <v>North</v>
      </c>
      <c r="I6261" s="41" t="n">
        <f aca="false">IF(A6261="","",IF(D6261="Delivered",IF(B6261&lt;=INDEX(P_Due,F6261),1,0),0))</f>
        <v>1</v>
      </c>
    </row>
    <row r="6262" customFormat="false" ht="15" hidden="false" customHeight="false" outlineLevel="0" collapsed="false">
      <c r="A6262" s="37" t="n">
        <v>1006174</v>
      </c>
      <c r="B6262" s="38" t="n">
        <v>46300</v>
      </c>
      <c r="C6262" s="39" t="n">
        <v>1</v>
      </c>
      <c r="D6262" s="39" t="s">
        <v>26</v>
      </c>
      <c r="E6262" s="39"/>
      <c r="F6262" s="41" t="n">
        <f aca="false">IF(A6262="","",MATCH(A6262,P_ID,1))</f>
        <v>6174</v>
      </c>
      <c r="G6262" s="41" t="str">
        <f aca="false">IF(A6262="","",INDEX(P_Svc,F6262))</f>
        <v>Express</v>
      </c>
      <c r="H6262" s="41" t="str">
        <f aca="false">IF(A6262="","",INDEX(P_Zone,F6262))</f>
        <v>East</v>
      </c>
      <c r="I6262" s="41" t="n">
        <f aca="false">IF(A6262="","",IF(D6262="Delivered",IF(B6262&lt;=INDEX(P_Due,F6262),1,0),0))</f>
        <v>1</v>
      </c>
    </row>
    <row r="6263" customFormat="false" ht="15" hidden="false" customHeight="false" outlineLevel="0" collapsed="false">
      <c r="A6263" s="37" t="n">
        <v>1006258</v>
      </c>
      <c r="B6263" s="38" t="n">
        <v>46300</v>
      </c>
      <c r="C6263" s="39" t="n">
        <v>1</v>
      </c>
      <c r="D6263" s="39" t="s">
        <v>26</v>
      </c>
      <c r="E6263" s="39"/>
      <c r="F6263" s="41" t="n">
        <f aca="false">IF(A6263="","",MATCH(A6263,P_ID,1))</f>
        <v>6258</v>
      </c>
      <c r="G6263" s="41" t="str">
        <f aca="false">IF(A6263="","",INDEX(P_Svc,F6263))</f>
        <v>Express</v>
      </c>
      <c r="H6263" s="41" t="str">
        <f aca="false">IF(A6263="","",INDEX(P_Zone,F6263))</f>
        <v>Central</v>
      </c>
      <c r="I6263" s="41" t="n">
        <f aca="false">IF(A6263="","",IF(D6263="Delivered",IF(B6263&lt;=INDEX(P_Due,F6263),1,0),0))</f>
        <v>1</v>
      </c>
    </row>
    <row r="6264" customFormat="false" ht="15" hidden="false" customHeight="false" outlineLevel="0" collapsed="false">
      <c r="A6264" s="37" t="n">
        <v>1006261</v>
      </c>
      <c r="B6264" s="38" t="n">
        <v>46300</v>
      </c>
      <c r="C6264" s="39" t="n">
        <v>1</v>
      </c>
      <c r="D6264" s="39" t="s">
        <v>26</v>
      </c>
      <c r="E6264" s="39"/>
      <c r="F6264" s="41" t="n">
        <f aca="false">IF(A6264="","",MATCH(A6264,P_ID,1))</f>
        <v>6261</v>
      </c>
      <c r="G6264" s="41" t="str">
        <f aca="false">IF(A6264="","",INDEX(P_Svc,F6264))</f>
        <v>Express</v>
      </c>
      <c r="H6264" s="41" t="str">
        <f aca="false">IF(A6264="","",INDEX(P_Zone,F6264))</f>
        <v>South</v>
      </c>
      <c r="I6264" s="41" t="n">
        <f aca="false">IF(A6264="","",IF(D6264="Delivered",IF(B6264&lt;=INDEX(P_Due,F6264),1,0),0))</f>
        <v>1</v>
      </c>
    </row>
    <row r="6265" customFormat="false" ht="15" hidden="false" customHeight="false" outlineLevel="0" collapsed="false">
      <c r="A6265" s="37" t="n">
        <v>1006273</v>
      </c>
      <c r="B6265" s="38" t="n">
        <v>46300</v>
      </c>
      <c r="C6265" s="39" t="n">
        <v>1</v>
      </c>
      <c r="D6265" s="39" t="s">
        <v>26</v>
      </c>
      <c r="E6265" s="39"/>
      <c r="F6265" s="41" t="n">
        <f aca="false">IF(A6265="","",MATCH(A6265,P_ID,1))</f>
        <v>6273</v>
      </c>
      <c r="G6265" s="41" t="str">
        <f aca="false">IF(A6265="","",INDEX(P_Svc,F6265))</f>
        <v>Express</v>
      </c>
      <c r="H6265" s="41" t="str">
        <f aca="false">IF(A6265="","",INDEX(P_Zone,F6265))</f>
        <v>West</v>
      </c>
      <c r="I6265" s="41" t="n">
        <f aca="false">IF(A6265="","",IF(D6265="Delivered",IF(B6265&lt;=INDEX(P_Due,F6265),1,0),0))</f>
        <v>1</v>
      </c>
    </row>
    <row r="6266" customFormat="false" ht="15" hidden="false" customHeight="false" outlineLevel="0" collapsed="false">
      <c r="A6266" s="37" t="n">
        <v>1006278</v>
      </c>
      <c r="B6266" s="38" t="n">
        <v>46300</v>
      </c>
      <c r="C6266" s="39" t="n">
        <v>1</v>
      </c>
      <c r="D6266" s="39" t="s">
        <v>26</v>
      </c>
      <c r="E6266" s="39"/>
      <c r="F6266" s="41" t="n">
        <f aca="false">IF(A6266="","",MATCH(A6266,P_ID,1))</f>
        <v>6278</v>
      </c>
      <c r="G6266" s="41" t="str">
        <f aca="false">IF(A6266="","",INDEX(P_Svc,F6266))</f>
        <v>Express</v>
      </c>
      <c r="H6266" s="41" t="str">
        <f aca="false">IF(A6266="","",INDEX(P_Zone,F6266))</f>
        <v>West</v>
      </c>
      <c r="I6266" s="41" t="n">
        <f aca="false">IF(A6266="","",IF(D6266="Delivered",IF(B6266&lt;=INDEX(P_Due,F6266),1,0),0))</f>
        <v>1</v>
      </c>
    </row>
    <row r="6267" customFormat="false" ht="15" hidden="false" customHeight="false" outlineLevel="0" collapsed="false">
      <c r="A6267" s="37" t="n">
        <v>1006288</v>
      </c>
      <c r="B6267" s="38" t="n">
        <v>46300</v>
      </c>
      <c r="C6267" s="39" t="n">
        <v>1</v>
      </c>
      <c r="D6267" s="39" t="s">
        <v>26</v>
      </c>
      <c r="E6267" s="39"/>
      <c r="F6267" s="41" t="n">
        <f aca="false">IF(A6267="","",MATCH(A6267,P_ID,1))</f>
        <v>6288</v>
      </c>
      <c r="G6267" s="41" t="str">
        <f aca="false">IF(A6267="","",INDEX(P_Svc,F6267))</f>
        <v>Express</v>
      </c>
      <c r="H6267" s="41" t="str">
        <f aca="false">IF(A6267="","",INDEX(P_Zone,F6267))</f>
        <v>South</v>
      </c>
      <c r="I6267" s="41" t="n">
        <f aca="false">IF(A6267="","",IF(D6267="Delivered",IF(B6267&lt;=INDEX(P_Due,F6267),1,0),0))</f>
        <v>1</v>
      </c>
    </row>
    <row r="6268" customFormat="false" ht="15" hidden="false" customHeight="false" outlineLevel="0" collapsed="false">
      <c r="A6268" s="37" t="n">
        <v>1006291</v>
      </c>
      <c r="B6268" s="38" t="n">
        <v>46300</v>
      </c>
      <c r="C6268" s="39" t="n">
        <v>1</v>
      </c>
      <c r="D6268" s="39" t="s">
        <v>26</v>
      </c>
      <c r="E6268" s="39"/>
      <c r="F6268" s="41" t="n">
        <f aca="false">IF(A6268="","",MATCH(A6268,P_ID,1))</f>
        <v>6291</v>
      </c>
      <c r="G6268" s="41" t="str">
        <f aca="false">IF(A6268="","",INDEX(P_Svc,F6268))</f>
        <v>Express</v>
      </c>
      <c r="H6268" s="41" t="str">
        <f aca="false">IF(A6268="","",INDEX(P_Zone,F6268))</f>
        <v>West</v>
      </c>
      <c r="I6268" s="41" t="n">
        <f aca="false">IF(A6268="","",IF(D6268="Delivered",IF(B6268&lt;=INDEX(P_Due,F6268),1,0),0))</f>
        <v>1</v>
      </c>
    </row>
    <row r="6269" customFormat="false" ht="15" hidden="false" customHeight="false" outlineLevel="0" collapsed="false">
      <c r="A6269" s="37" t="n">
        <v>1006317</v>
      </c>
      <c r="B6269" s="38" t="n">
        <v>46300</v>
      </c>
      <c r="C6269" s="39" t="n">
        <v>1</v>
      </c>
      <c r="D6269" s="39" t="s">
        <v>26</v>
      </c>
      <c r="E6269" s="39"/>
      <c r="F6269" s="41" t="n">
        <f aca="false">IF(A6269="","",MATCH(A6269,P_ID,1))</f>
        <v>6317</v>
      </c>
      <c r="G6269" s="41" t="str">
        <f aca="false">IF(A6269="","",INDEX(P_Svc,F6269))</f>
        <v>Express</v>
      </c>
      <c r="H6269" s="41" t="str">
        <f aca="false">IF(A6269="","",INDEX(P_Zone,F6269))</f>
        <v>East</v>
      </c>
      <c r="I6269" s="41" t="n">
        <f aca="false">IF(A6269="","",IF(D6269="Delivered",IF(B6269&lt;=INDEX(P_Due,F6269),1,0),0))</f>
        <v>1</v>
      </c>
    </row>
    <row r="6270" customFormat="false" ht="15" hidden="false" customHeight="false" outlineLevel="0" collapsed="false">
      <c r="A6270" s="37" t="n">
        <v>1006328</v>
      </c>
      <c r="B6270" s="38" t="n">
        <v>46300</v>
      </c>
      <c r="C6270" s="39" t="n">
        <v>1</v>
      </c>
      <c r="D6270" s="39" t="s">
        <v>26</v>
      </c>
      <c r="E6270" s="39"/>
      <c r="F6270" s="41" t="n">
        <f aca="false">IF(A6270="","",MATCH(A6270,P_ID,1))</f>
        <v>6328</v>
      </c>
      <c r="G6270" s="41" t="str">
        <f aca="false">IF(A6270="","",INDEX(P_Svc,F6270))</f>
        <v>Express</v>
      </c>
      <c r="H6270" s="41" t="str">
        <f aca="false">IF(A6270="","",INDEX(P_Zone,F6270))</f>
        <v>West</v>
      </c>
      <c r="I6270" s="41" t="n">
        <f aca="false">IF(A6270="","",IF(D6270="Delivered",IF(B6270&lt;=INDEX(P_Due,F6270),1,0),0))</f>
        <v>1</v>
      </c>
    </row>
    <row r="6271" customFormat="false" ht="15" hidden="false" customHeight="false" outlineLevel="0" collapsed="false">
      <c r="A6271" s="37" t="n">
        <v>1006342</v>
      </c>
      <c r="B6271" s="38" t="n">
        <v>46300</v>
      </c>
      <c r="C6271" s="39" t="n">
        <v>1</v>
      </c>
      <c r="D6271" s="39" t="s">
        <v>26</v>
      </c>
      <c r="E6271" s="39"/>
      <c r="F6271" s="41" t="n">
        <f aca="false">IF(A6271="","",MATCH(A6271,P_ID,1))</f>
        <v>6342</v>
      </c>
      <c r="G6271" s="41" t="str">
        <f aca="false">IF(A6271="","",INDEX(P_Svc,F6271))</f>
        <v>Express</v>
      </c>
      <c r="H6271" s="41" t="str">
        <f aca="false">IF(A6271="","",INDEX(P_Zone,F6271))</f>
        <v>West</v>
      </c>
      <c r="I6271" s="41" t="n">
        <f aca="false">IF(A6271="","",IF(D6271="Delivered",IF(B6271&lt;=INDEX(P_Due,F6271),1,0),0))</f>
        <v>1</v>
      </c>
    </row>
    <row r="6272" customFormat="false" ht="15" hidden="false" customHeight="false" outlineLevel="0" collapsed="false">
      <c r="A6272" s="37" t="n">
        <v>1006344</v>
      </c>
      <c r="B6272" s="38" t="n">
        <v>46300</v>
      </c>
      <c r="C6272" s="39" t="n">
        <v>1</v>
      </c>
      <c r="D6272" s="39" t="s">
        <v>79</v>
      </c>
      <c r="E6272" s="39" t="s">
        <v>32</v>
      </c>
      <c r="F6272" s="41" t="n">
        <f aca="false">IF(A6272="","",MATCH(A6272,P_ID,1))</f>
        <v>6344</v>
      </c>
      <c r="G6272" s="41" t="str">
        <f aca="false">IF(A6272="","",INDEX(P_Svc,F6272))</f>
        <v>Express</v>
      </c>
      <c r="H6272" s="41" t="str">
        <f aca="false">IF(A6272="","",INDEX(P_Zone,F6272))</f>
        <v>East</v>
      </c>
      <c r="I6272" s="41" t="n">
        <f aca="false">IF(A6272="","",IF(D6272="Delivered",IF(B6272&lt;=INDEX(P_Due,F6272),1,0),0))</f>
        <v>0</v>
      </c>
    </row>
    <row r="6273" customFormat="false" ht="15" hidden="false" customHeight="false" outlineLevel="0" collapsed="false">
      <c r="A6273" s="37" t="n">
        <v>1006348</v>
      </c>
      <c r="B6273" s="38" t="n">
        <v>46300</v>
      </c>
      <c r="C6273" s="39" t="n">
        <v>1</v>
      </c>
      <c r="D6273" s="39" t="s">
        <v>26</v>
      </c>
      <c r="E6273" s="39"/>
      <c r="F6273" s="41" t="n">
        <f aca="false">IF(A6273="","",MATCH(A6273,P_ID,1))</f>
        <v>6348</v>
      </c>
      <c r="G6273" s="41" t="str">
        <f aca="false">IF(A6273="","",INDEX(P_Svc,F6273))</f>
        <v>Express</v>
      </c>
      <c r="H6273" s="41" t="str">
        <f aca="false">IF(A6273="","",INDEX(P_Zone,F6273))</f>
        <v>Central</v>
      </c>
      <c r="I6273" s="41" t="n">
        <f aca="false">IF(A6273="","",IF(D6273="Delivered",IF(B6273&lt;=INDEX(P_Due,F6273),1,0),0))</f>
        <v>1</v>
      </c>
    </row>
    <row r="6274" customFormat="false" ht="15" hidden="false" customHeight="false" outlineLevel="0" collapsed="false">
      <c r="A6274" s="37" t="n">
        <v>1006349</v>
      </c>
      <c r="B6274" s="38" t="n">
        <v>46300</v>
      </c>
      <c r="C6274" s="39" t="n">
        <v>1</v>
      </c>
      <c r="D6274" s="39" t="s">
        <v>26</v>
      </c>
      <c r="E6274" s="39"/>
      <c r="F6274" s="41" t="n">
        <f aca="false">IF(A6274="","",MATCH(A6274,P_ID,1))</f>
        <v>6349</v>
      </c>
      <c r="G6274" s="41" t="str">
        <f aca="false">IF(A6274="","",INDEX(P_Svc,F6274))</f>
        <v>Express</v>
      </c>
      <c r="H6274" s="41" t="str">
        <f aca="false">IF(A6274="","",INDEX(P_Zone,F6274))</f>
        <v>South</v>
      </c>
      <c r="I6274" s="41" t="n">
        <f aca="false">IF(A6274="","",IF(D6274="Delivered",IF(B6274&lt;=INDEX(P_Due,F6274),1,0),0))</f>
        <v>1</v>
      </c>
    </row>
    <row r="6275" customFormat="false" ht="15" hidden="false" customHeight="false" outlineLevel="0" collapsed="false">
      <c r="A6275" s="37" t="n">
        <v>1005520</v>
      </c>
      <c r="B6275" s="38" t="n">
        <v>46300</v>
      </c>
      <c r="C6275" s="39" t="n">
        <v>1</v>
      </c>
      <c r="D6275" s="39" t="s">
        <v>26</v>
      </c>
      <c r="E6275" s="39"/>
      <c r="F6275" s="41" t="n">
        <f aca="false">IF(A6275="","",MATCH(A6275,P_ID,1))</f>
        <v>5520</v>
      </c>
      <c r="G6275" s="41" t="str">
        <f aca="false">IF(A6275="","",INDEX(P_Svc,F6275))</f>
        <v>Economy</v>
      </c>
      <c r="H6275" s="41" t="str">
        <f aca="false">IF(A6275="","",INDEX(P_Zone,F6275))</f>
        <v>East</v>
      </c>
      <c r="I6275" s="41" t="n">
        <f aca="false">IF(A6275="","",IF(D6275="Delivered",IF(B6275&lt;=INDEX(P_Due,F6275),1,0),0))</f>
        <v>1</v>
      </c>
    </row>
    <row r="6276" customFormat="false" ht="15" hidden="false" customHeight="false" outlineLevel="0" collapsed="false">
      <c r="A6276" s="37" t="n">
        <v>1005523</v>
      </c>
      <c r="B6276" s="38" t="n">
        <v>46300</v>
      </c>
      <c r="C6276" s="39" t="n">
        <v>1</v>
      </c>
      <c r="D6276" s="39" t="s">
        <v>26</v>
      </c>
      <c r="E6276" s="39"/>
      <c r="F6276" s="41" t="n">
        <f aca="false">IF(A6276="","",MATCH(A6276,P_ID,1))</f>
        <v>5523</v>
      </c>
      <c r="G6276" s="41" t="str">
        <f aca="false">IF(A6276="","",INDEX(P_Svc,F6276))</f>
        <v>Standard</v>
      </c>
      <c r="H6276" s="41" t="str">
        <f aca="false">IF(A6276="","",INDEX(P_Zone,F6276))</f>
        <v>South</v>
      </c>
      <c r="I6276" s="41" t="n">
        <f aca="false">IF(A6276="","",IF(D6276="Delivered",IF(B6276&lt;=INDEX(P_Due,F6276),1,0),0))</f>
        <v>1</v>
      </c>
    </row>
    <row r="6277" customFormat="false" ht="15" hidden="false" customHeight="false" outlineLevel="0" collapsed="false">
      <c r="A6277" s="37" t="n">
        <v>1005524</v>
      </c>
      <c r="B6277" s="38" t="n">
        <v>46300</v>
      </c>
      <c r="C6277" s="39" t="n">
        <v>1</v>
      </c>
      <c r="D6277" s="39" t="s">
        <v>26</v>
      </c>
      <c r="E6277" s="39"/>
      <c r="F6277" s="41" t="n">
        <f aca="false">IF(A6277="","",MATCH(A6277,P_ID,1))</f>
        <v>5524</v>
      </c>
      <c r="G6277" s="41" t="str">
        <f aca="false">IF(A6277="","",INDEX(P_Svc,F6277))</f>
        <v>Economy</v>
      </c>
      <c r="H6277" s="41" t="str">
        <f aca="false">IF(A6277="","",INDEX(P_Zone,F6277))</f>
        <v>West</v>
      </c>
      <c r="I6277" s="41" t="n">
        <f aca="false">IF(A6277="","",IF(D6277="Delivered",IF(B6277&lt;=INDEX(P_Due,F6277),1,0),0))</f>
        <v>1</v>
      </c>
    </row>
    <row r="6278" customFormat="false" ht="15" hidden="false" customHeight="false" outlineLevel="0" collapsed="false">
      <c r="A6278" s="37" t="n">
        <v>1005526</v>
      </c>
      <c r="B6278" s="38" t="n">
        <v>46300</v>
      </c>
      <c r="C6278" s="39" t="n">
        <v>1</v>
      </c>
      <c r="D6278" s="39" t="s">
        <v>26</v>
      </c>
      <c r="E6278" s="39"/>
      <c r="F6278" s="41" t="n">
        <f aca="false">IF(A6278="","",MATCH(A6278,P_ID,1))</f>
        <v>5526</v>
      </c>
      <c r="G6278" s="41" t="str">
        <f aca="false">IF(A6278="","",INDEX(P_Svc,F6278))</f>
        <v>Standard</v>
      </c>
      <c r="H6278" s="41" t="str">
        <f aca="false">IF(A6278="","",INDEX(P_Zone,F6278))</f>
        <v>West</v>
      </c>
      <c r="I6278" s="41" t="n">
        <f aca="false">IF(A6278="","",IF(D6278="Delivered",IF(B6278&lt;=INDEX(P_Due,F6278),1,0),0))</f>
        <v>1</v>
      </c>
    </row>
    <row r="6279" customFormat="false" ht="15" hidden="false" customHeight="false" outlineLevel="0" collapsed="false">
      <c r="A6279" s="37" t="n">
        <v>1005527</v>
      </c>
      <c r="B6279" s="38" t="n">
        <v>46300</v>
      </c>
      <c r="C6279" s="39" t="n">
        <v>1</v>
      </c>
      <c r="D6279" s="39" t="s">
        <v>26</v>
      </c>
      <c r="E6279" s="39"/>
      <c r="F6279" s="41" t="n">
        <f aca="false">IF(A6279="","",MATCH(A6279,P_ID,1))</f>
        <v>5527</v>
      </c>
      <c r="G6279" s="41" t="str">
        <f aca="false">IF(A6279="","",INDEX(P_Svc,F6279))</f>
        <v>Standard</v>
      </c>
      <c r="H6279" s="41" t="str">
        <f aca="false">IF(A6279="","",INDEX(P_Zone,F6279))</f>
        <v>South</v>
      </c>
      <c r="I6279" s="41" t="n">
        <f aca="false">IF(A6279="","",IF(D6279="Delivered",IF(B6279&lt;=INDEX(P_Due,F6279),1,0),0))</f>
        <v>1</v>
      </c>
    </row>
    <row r="6280" customFormat="false" ht="15" hidden="false" customHeight="false" outlineLevel="0" collapsed="false">
      <c r="A6280" s="37" t="n">
        <v>1005528</v>
      </c>
      <c r="B6280" s="38" t="n">
        <v>46300</v>
      </c>
      <c r="C6280" s="39" t="n">
        <v>1</v>
      </c>
      <c r="D6280" s="39" t="s">
        <v>26</v>
      </c>
      <c r="E6280" s="39"/>
      <c r="F6280" s="41" t="n">
        <f aca="false">IF(A6280="","",MATCH(A6280,P_ID,1))</f>
        <v>5528</v>
      </c>
      <c r="G6280" s="41" t="str">
        <f aca="false">IF(A6280="","",INDEX(P_Svc,F6280))</f>
        <v>Standard</v>
      </c>
      <c r="H6280" s="41" t="str">
        <f aca="false">IF(A6280="","",INDEX(P_Zone,F6280))</f>
        <v>North</v>
      </c>
      <c r="I6280" s="41" t="n">
        <f aca="false">IF(A6280="","",IF(D6280="Delivered",IF(B6280&lt;=INDEX(P_Due,F6280),1,0),0))</f>
        <v>1</v>
      </c>
    </row>
    <row r="6281" customFormat="false" ht="15" hidden="false" customHeight="false" outlineLevel="0" collapsed="false">
      <c r="A6281" s="37" t="n">
        <v>1005529</v>
      </c>
      <c r="B6281" s="38" t="n">
        <v>46300</v>
      </c>
      <c r="C6281" s="39" t="n">
        <v>1</v>
      </c>
      <c r="D6281" s="39" t="s">
        <v>26</v>
      </c>
      <c r="E6281" s="39"/>
      <c r="F6281" s="41" t="n">
        <f aca="false">IF(A6281="","",MATCH(A6281,P_ID,1))</f>
        <v>5529</v>
      </c>
      <c r="G6281" s="41" t="str">
        <f aca="false">IF(A6281="","",INDEX(P_Svc,F6281))</f>
        <v>Standard</v>
      </c>
      <c r="H6281" s="41" t="str">
        <f aca="false">IF(A6281="","",INDEX(P_Zone,F6281))</f>
        <v>East</v>
      </c>
      <c r="I6281" s="41" t="n">
        <f aca="false">IF(A6281="","",IF(D6281="Delivered",IF(B6281&lt;=INDEX(P_Due,F6281),1,0),0))</f>
        <v>1</v>
      </c>
    </row>
    <row r="6282" customFormat="false" ht="15" hidden="false" customHeight="false" outlineLevel="0" collapsed="false">
      <c r="A6282" s="37" t="n">
        <v>1005530</v>
      </c>
      <c r="B6282" s="38" t="n">
        <v>46300</v>
      </c>
      <c r="C6282" s="39" t="n">
        <v>1</v>
      </c>
      <c r="D6282" s="39" t="s">
        <v>26</v>
      </c>
      <c r="E6282" s="39"/>
      <c r="F6282" s="41" t="n">
        <f aca="false">IF(A6282="","",MATCH(A6282,P_ID,1))</f>
        <v>5530</v>
      </c>
      <c r="G6282" s="41" t="str">
        <f aca="false">IF(A6282="","",INDEX(P_Svc,F6282))</f>
        <v>Standard</v>
      </c>
      <c r="H6282" s="41" t="str">
        <f aca="false">IF(A6282="","",INDEX(P_Zone,F6282))</f>
        <v>North</v>
      </c>
      <c r="I6282" s="41" t="n">
        <f aca="false">IF(A6282="","",IF(D6282="Delivered",IF(B6282&lt;=INDEX(P_Due,F6282),1,0),0))</f>
        <v>1</v>
      </c>
    </row>
    <row r="6283" customFormat="false" ht="15" hidden="false" customHeight="false" outlineLevel="0" collapsed="false">
      <c r="A6283" s="37" t="n">
        <v>1005531</v>
      </c>
      <c r="B6283" s="38" t="n">
        <v>46300</v>
      </c>
      <c r="C6283" s="39" t="n">
        <v>1</v>
      </c>
      <c r="D6283" s="39" t="s">
        <v>26</v>
      </c>
      <c r="E6283" s="39"/>
      <c r="F6283" s="41" t="n">
        <f aca="false">IF(A6283="","",MATCH(A6283,P_ID,1))</f>
        <v>5531</v>
      </c>
      <c r="G6283" s="41" t="str">
        <f aca="false">IF(A6283="","",INDEX(P_Svc,F6283))</f>
        <v>Standard</v>
      </c>
      <c r="H6283" s="41" t="str">
        <f aca="false">IF(A6283="","",INDEX(P_Zone,F6283))</f>
        <v>North</v>
      </c>
      <c r="I6283" s="41" t="n">
        <f aca="false">IF(A6283="","",IF(D6283="Delivered",IF(B6283&lt;=INDEX(P_Due,F6283),1,0),0))</f>
        <v>1</v>
      </c>
    </row>
    <row r="6284" customFormat="false" ht="15" hidden="false" customHeight="false" outlineLevel="0" collapsed="false">
      <c r="A6284" s="37" t="n">
        <v>1005532</v>
      </c>
      <c r="B6284" s="38" t="n">
        <v>46300</v>
      </c>
      <c r="C6284" s="39" t="n">
        <v>1</v>
      </c>
      <c r="D6284" s="39" t="s">
        <v>26</v>
      </c>
      <c r="E6284" s="39"/>
      <c r="F6284" s="41" t="n">
        <f aca="false">IF(A6284="","",MATCH(A6284,P_ID,1))</f>
        <v>5532</v>
      </c>
      <c r="G6284" s="41" t="str">
        <f aca="false">IF(A6284="","",INDEX(P_Svc,F6284))</f>
        <v>Standard</v>
      </c>
      <c r="H6284" s="41" t="str">
        <f aca="false">IF(A6284="","",INDEX(P_Zone,F6284))</f>
        <v>East</v>
      </c>
      <c r="I6284" s="41" t="n">
        <f aca="false">IF(A6284="","",IF(D6284="Delivered",IF(B6284&lt;=INDEX(P_Due,F6284),1,0),0))</f>
        <v>1</v>
      </c>
    </row>
    <row r="6285" customFormat="false" ht="15" hidden="false" customHeight="false" outlineLevel="0" collapsed="false">
      <c r="A6285" s="37" t="n">
        <v>1005533</v>
      </c>
      <c r="B6285" s="38" t="n">
        <v>46300</v>
      </c>
      <c r="C6285" s="39" t="n">
        <v>1</v>
      </c>
      <c r="D6285" s="39" t="s">
        <v>26</v>
      </c>
      <c r="E6285" s="39"/>
      <c r="F6285" s="41" t="n">
        <f aca="false">IF(A6285="","",MATCH(A6285,P_ID,1))</f>
        <v>5533</v>
      </c>
      <c r="G6285" s="41" t="str">
        <f aca="false">IF(A6285="","",INDEX(P_Svc,F6285))</f>
        <v>Standard</v>
      </c>
      <c r="H6285" s="41" t="str">
        <f aca="false">IF(A6285="","",INDEX(P_Zone,F6285))</f>
        <v>West</v>
      </c>
      <c r="I6285" s="41" t="n">
        <f aca="false">IF(A6285="","",IF(D6285="Delivered",IF(B6285&lt;=INDEX(P_Due,F6285),1,0),0))</f>
        <v>1</v>
      </c>
    </row>
    <row r="6286" customFormat="false" ht="15" hidden="false" customHeight="false" outlineLevel="0" collapsed="false">
      <c r="A6286" s="37" t="n">
        <v>1005534</v>
      </c>
      <c r="B6286" s="38" t="n">
        <v>46300</v>
      </c>
      <c r="C6286" s="39" t="n">
        <v>1</v>
      </c>
      <c r="D6286" s="39" t="s">
        <v>26</v>
      </c>
      <c r="E6286" s="39"/>
      <c r="F6286" s="41" t="n">
        <f aca="false">IF(A6286="","",MATCH(A6286,P_ID,1))</f>
        <v>5534</v>
      </c>
      <c r="G6286" s="41" t="str">
        <f aca="false">IF(A6286="","",INDEX(P_Svc,F6286))</f>
        <v>Standard</v>
      </c>
      <c r="H6286" s="41" t="str">
        <f aca="false">IF(A6286="","",INDEX(P_Zone,F6286))</f>
        <v>North</v>
      </c>
      <c r="I6286" s="41" t="n">
        <f aca="false">IF(A6286="","",IF(D6286="Delivered",IF(B6286&lt;=INDEX(P_Due,F6286),1,0),0))</f>
        <v>1</v>
      </c>
    </row>
    <row r="6287" customFormat="false" ht="15" hidden="false" customHeight="false" outlineLevel="0" collapsed="false">
      <c r="A6287" s="37" t="n">
        <v>1005535</v>
      </c>
      <c r="B6287" s="38" t="n">
        <v>46300</v>
      </c>
      <c r="C6287" s="39" t="n">
        <v>1</v>
      </c>
      <c r="D6287" s="39" t="s">
        <v>26</v>
      </c>
      <c r="E6287" s="39"/>
      <c r="F6287" s="41" t="n">
        <f aca="false">IF(A6287="","",MATCH(A6287,P_ID,1))</f>
        <v>5535</v>
      </c>
      <c r="G6287" s="41" t="str">
        <f aca="false">IF(A6287="","",INDEX(P_Svc,F6287))</f>
        <v>Standard</v>
      </c>
      <c r="H6287" s="41" t="str">
        <f aca="false">IF(A6287="","",INDEX(P_Zone,F6287))</f>
        <v>North</v>
      </c>
      <c r="I6287" s="41" t="n">
        <f aca="false">IF(A6287="","",IF(D6287="Delivered",IF(B6287&lt;=INDEX(P_Due,F6287),1,0),0))</f>
        <v>1</v>
      </c>
    </row>
    <row r="6288" customFormat="false" ht="15" hidden="false" customHeight="false" outlineLevel="0" collapsed="false">
      <c r="A6288" s="37" t="n">
        <v>1005536</v>
      </c>
      <c r="B6288" s="38" t="n">
        <v>46300</v>
      </c>
      <c r="C6288" s="39" t="n">
        <v>1</v>
      </c>
      <c r="D6288" s="39" t="s">
        <v>26</v>
      </c>
      <c r="E6288" s="39"/>
      <c r="F6288" s="41" t="n">
        <f aca="false">IF(A6288="","",MATCH(A6288,P_ID,1))</f>
        <v>5536</v>
      </c>
      <c r="G6288" s="41" t="str">
        <f aca="false">IF(A6288="","",INDEX(P_Svc,F6288))</f>
        <v>Standard</v>
      </c>
      <c r="H6288" s="41" t="str">
        <f aca="false">IF(A6288="","",INDEX(P_Zone,F6288))</f>
        <v>West</v>
      </c>
      <c r="I6288" s="41" t="n">
        <f aca="false">IF(A6288="","",IF(D6288="Delivered",IF(B6288&lt;=INDEX(P_Due,F6288),1,0),0))</f>
        <v>1</v>
      </c>
    </row>
    <row r="6289" customFormat="false" ht="15" hidden="false" customHeight="false" outlineLevel="0" collapsed="false">
      <c r="A6289" s="37" t="n">
        <v>1005537</v>
      </c>
      <c r="B6289" s="38" t="n">
        <v>46300</v>
      </c>
      <c r="C6289" s="39" t="n">
        <v>1</v>
      </c>
      <c r="D6289" s="39" t="s">
        <v>26</v>
      </c>
      <c r="E6289" s="39"/>
      <c r="F6289" s="41" t="n">
        <f aca="false">IF(A6289="","",MATCH(A6289,P_ID,1))</f>
        <v>5537</v>
      </c>
      <c r="G6289" s="41" t="str">
        <f aca="false">IF(A6289="","",INDEX(P_Svc,F6289))</f>
        <v>Economy</v>
      </c>
      <c r="H6289" s="41" t="str">
        <f aca="false">IF(A6289="","",INDEX(P_Zone,F6289))</f>
        <v>South</v>
      </c>
      <c r="I6289" s="41" t="n">
        <f aca="false">IF(A6289="","",IF(D6289="Delivered",IF(B6289&lt;=INDEX(P_Due,F6289),1,0),0))</f>
        <v>1</v>
      </c>
    </row>
    <row r="6290" customFormat="false" ht="15" hidden="false" customHeight="false" outlineLevel="0" collapsed="false">
      <c r="A6290" s="37" t="n">
        <v>1005538</v>
      </c>
      <c r="B6290" s="38" t="n">
        <v>46300</v>
      </c>
      <c r="C6290" s="39" t="n">
        <v>1</v>
      </c>
      <c r="D6290" s="39" t="s">
        <v>26</v>
      </c>
      <c r="E6290" s="39"/>
      <c r="F6290" s="41" t="n">
        <f aca="false">IF(A6290="","",MATCH(A6290,P_ID,1))</f>
        <v>5538</v>
      </c>
      <c r="G6290" s="41" t="str">
        <f aca="false">IF(A6290="","",INDEX(P_Svc,F6290))</f>
        <v>Standard</v>
      </c>
      <c r="H6290" s="41" t="str">
        <f aca="false">IF(A6290="","",INDEX(P_Zone,F6290))</f>
        <v>North</v>
      </c>
      <c r="I6290" s="41" t="n">
        <f aca="false">IF(A6290="","",IF(D6290="Delivered",IF(B6290&lt;=INDEX(P_Due,F6290),1,0),0))</f>
        <v>1</v>
      </c>
    </row>
    <row r="6291" customFormat="false" ht="15" hidden="false" customHeight="false" outlineLevel="0" collapsed="false">
      <c r="A6291" s="37" t="n">
        <v>1005539</v>
      </c>
      <c r="B6291" s="38" t="n">
        <v>46300</v>
      </c>
      <c r="C6291" s="39" t="n">
        <v>1</v>
      </c>
      <c r="D6291" s="39" t="s">
        <v>79</v>
      </c>
      <c r="E6291" s="39" t="s">
        <v>32</v>
      </c>
      <c r="F6291" s="41" t="n">
        <f aca="false">IF(A6291="","",MATCH(A6291,P_ID,1))</f>
        <v>5539</v>
      </c>
      <c r="G6291" s="41" t="str">
        <f aca="false">IF(A6291="","",INDEX(P_Svc,F6291))</f>
        <v>Standard</v>
      </c>
      <c r="H6291" s="41" t="str">
        <f aca="false">IF(A6291="","",INDEX(P_Zone,F6291))</f>
        <v>West</v>
      </c>
      <c r="I6291" s="41" t="n">
        <f aca="false">IF(A6291="","",IF(D6291="Delivered",IF(B6291&lt;=INDEX(P_Due,F6291),1,0),0))</f>
        <v>0</v>
      </c>
    </row>
    <row r="6292" customFormat="false" ht="15" hidden="false" customHeight="false" outlineLevel="0" collapsed="false">
      <c r="A6292" s="37" t="n">
        <v>1005540</v>
      </c>
      <c r="B6292" s="38" t="n">
        <v>46300</v>
      </c>
      <c r="C6292" s="39" t="n">
        <v>1</v>
      </c>
      <c r="D6292" s="39" t="s">
        <v>26</v>
      </c>
      <c r="E6292" s="39"/>
      <c r="F6292" s="41" t="n">
        <f aca="false">IF(A6292="","",MATCH(A6292,P_ID,1))</f>
        <v>5540</v>
      </c>
      <c r="G6292" s="41" t="str">
        <f aca="false">IF(A6292="","",INDEX(P_Svc,F6292))</f>
        <v>Standard</v>
      </c>
      <c r="H6292" s="41" t="str">
        <f aca="false">IF(A6292="","",INDEX(P_Zone,F6292))</f>
        <v>South</v>
      </c>
      <c r="I6292" s="41" t="n">
        <f aca="false">IF(A6292="","",IF(D6292="Delivered",IF(B6292&lt;=INDEX(P_Due,F6292),1,0),0))</f>
        <v>1</v>
      </c>
    </row>
    <row r="6293" customFormat="false" ht="15" hidden="false" customHeight="false" outlineLevel="0" collapsed="false">
      <c r="A6293" s="37" t="n">
        <v>1005541</v>
      </c>
      <c r="B6293" s="38" t="n">
        <v>46300</v>
      </c>
      <c r="C6293" s="39" t="n">
        <v>1</v>
      </c>
      <c r="D6293" s="39" t="s">
        <v>26</v>
      </c>
      <c r="E6293" s="39"/>
      <c r="F6293" s="41" t="n">
        <f aca="false">IF(A6293="","",MATCH(A6293,P_ID,1))</f>
        <v>5541</v>
      </c>
      <c r="G6293" s="41" t="str">
        <f aca="false">IF(A6293="","",INDEX(P_Svc,F6293))</f>
        <v>Economy</v>
      </c>
      <c r="H6293" s="41" t="str">
        <f aca="false">IF(A6293="","",INDEX(P_Zone,F6293))</f>
        <v>West</v>
      </c>
      <c r="I6293" s="41" t="n">
        <f aca="false">IF(A6293="","",IF(D6293="Delivered",IF(B6293&lt;=INDEX(P_Due,F6293),1,0),0))</f>
        <v>1</v>
      </c>
    </row>
    <row r="6294" customFormat="false" ht="15" hidden="false" customHeight="false" outlineLevel="0" collapsed="false">
      <c r="A6294" s="37" t="n">
        <v>1005542</v>
      </c>
      <c r="B6294" s="38" t="n">
        <v>46300</v>
      </c>
      <c r="C6294" s="39" t="n">
        <v>1</v>
      </c>
      <c r="D6294" s="39" t="s">
        <v>26</v>
      </c>
      <c r="E6294" s="39"/>
      <c r="F6294" s="41" t="n">
        <f aca="false">IF(A6294="","",MATCH(A6294,P_ID,1))</f>
        <v>5542</v>
      </c>
      <c r="G6294" s="41" t="str">
        <f aca="false">IF(A6294="","",INDEX(P_Svc,F6294))</f>
        <v>Standard</v>
      </c>
      <c r="H6294" s="41" t="str">
        <f aca="false">IF(A6294="","",INDEX(P_Zone,F6294))</f>
        <v>South</v>
      </c>
      <c r="I6294" s="41" t="n">
        <f aca="false">IF(A6294="","",IF(D6294="Delivered",IF(B6294&lt;=INDEX(P_Due,F6294),1,0),0))</f>
        <v>1</v>
      </c>
    </row>
    <row r="6295" customFormat="false" ht="15" hidden="false" customHeight="false" outlineLevel="0" collapsed="false">
      <c r="A6295" s="37" t="n">
        <v>1005543</v>
      </c>
      <c r="B6295" s="38" t="n">
        <v>46300</v>
      </c>
      <c r="C6295" s="39" t="n">
        <v>1</v>
      </c>
      <c r="D6295" s="39" t="s">
        <v>26</v>
      </c>
      <c r="E6295" s="39"/>
      <c r="F6295" s="41" t="n">
        <f aca="false">IF(A6295="","",MATCH(A6295,P_ID,1))</f>
        <v>5543</v>
      </c>
      <c r="G6295" s="41" t="str">
        <f aca="false">IF(A6295="","",INDEX(P_Svc,F6295))</f>
        <v>Standard</v>
      </c>
      <c r="H6295" s="41" t="str">
        <f aca="false">IF(A6295="","",INDEX(P_Zone,F6295))</f>
        <v>Central</v>
      </c>
      <c r="I6295" s="41" t="n">
        <f aca="false">IF(A6295="","",IF(D6295="Delivered",IF(B6295&lt;=INDEX(P_Due,F6295),1,0),0))</f>
        <v>1</v>
      </c>
    </row>
    <row r="6296" customFormat="false" ht="15" hidden="false" customHeight="false" outlineLevel="0" collapsed="false">
      <c r="A6296" s="37" t="n">
        <v>1005545</v>
      </c>
      <c r="B6296" s="38" t="n">
        <v>46300</v>
      </c>
      <c r="C6296" s="39" t="n">
        <v>1</v>
      </c>
      <c r="D6296" s="39" t="s">
        <v>79</v>
      </c>
      <c r="E6296" s="39" t="s">
        <v>32</v>
      </c>
      <c r="F6296" s="41" t="n">
        <f aca="false">IF(A6296="","",MATCH(A6296,P_ID,1))</f>
        <v>5545</v>
      </c>
      <c r="G6296" s="41" t="str">
        <f aca="false">IF(A6296="","",INDEX(P_Svc,F6296))</f>
        <v>Standard</v>
      </c>
      <c r="H6296" s="41" t="str">
        <f aca="false">IF(A6296="","",INDEX(P_Zone,F6296))</f>
        <v>South</v>
      </c>
      <c r="I6296" s="41" t="n">
        <f aca="false">IF(A6296="","",IF(D6296="Delivered",IF(B6296&lt;=INDEX(P_Due,F6296),1,0),0))</f>
        <v>0</v>
      </c>
    </row>
    <row r="6297" customFormat="false" ht="15" hidden="false" customHeight="false" outlineLevel="0" collapsed="false">
      <c r="A6297" s="37" t="n">
        <v>1005546</v>
      </c>
      <c r="B6297" s="38" t="n">
        <v>46300</v>
      </c>
      <c r="C6297" s="39" t="n">
        <v>1</v>
      </c>
      <c r="D6297" s="39" t="s">
        <v>26</v>
      </c>
      <c r="E6297" s="39"/>
      <c r="F6297" s="41" t="n">
        <f aca="false">IF(A6297="","",MATCH(A6297,P_ID,1))</f>
        <v>5546</v>
      </c>
      <c r="G6297" s="41" t="str">
        <f aca="false">IF(A6297="","",INDEX(P_Svc,F6297))</f>
        <v>Standard</v>
      </c>
      <c r="H6297" s="41" t="str">
        <f aca="false">IF(A6297="","",INDEX(P_Zone,F6297))</f>
        <v>West</v>
      </c>
      <c r="I6297" s="41" t="n">
        <f aca="false">IF(A6297="","",IF(D6297="Delivered",IF(B6297&lt;=INDEX(P_Due,F6297),1,0),0))</f>
        <v>1</v>
      </c>
    </row>
    <row r="6298" customFormat="false" ht="15" hidden="false" customHeight="false" outlineLevel="0" collapsed="false">
      <c r="A6298" s="37" t="n">
        <v>1005547</v>
      </c>
      <c r="B6298" s="38" t="n">
        <v>46300</v>
      </c>
      <c r="C6298" s="39" t="n">
        <v>1</v>
      </c>
      <c r="D6298" s="39" t="s">
        <v>79</v>
      </c>
      <c r="E6298" s="39" t="s">
        <v>32</v>
      </c>
      <c r="F6298" s="41" t="n">
        <f aca="false">IF(A6298="","",MATCH(A6298,P_ID,1))</f>
        <v>5547</v>
      </c>
      <c r="G6298" s="41" t="str">
        <f aca="false">IF(A6298="","",INDEX(P_Svc,F6298))</f>
        <v>Standard</v>
      </c>
      <c r="H6298" s="41" t="str">
        <f aca="false">IF(A6298="","",INDEX(P_Zone,F6298))</f>
        <v>Central</v>
      </c>
      <c r="I6298" s="41" t="n">
        <f aca="false">IF(A6298="","",IF(D6298="Delivered",IF(B6298&lt;=INDEX(P_Due,F6298),1,0),0))</f>
        <v>0</v>
      </c>
    </row>
    <row r="6299" customFormat="false" ht="15" hidden="false" customHeight="false" outlineLevel="0" collapsed="false">
      <c r="A6299" s="37" t="n">
        <v>1005548</v>
      </c>
      <c r="B6299" s="38" t="n">
        <v>46300</v>
      </c>
      <c r="C6299" s="39" t="n">
        <v>1</v>
      </c>
      <c r="D6299" s="39" t="s">
        <v>26</v>
      </c>
      <c r="E6299" s="39"/>
      <c r="F6299" s="41" t="n">
        <f aca="false">IF(A6299="","",MATCH(A6299,P_ID,1))</f>
        <v>5548</v>
      </c>
      <c r="G6299" s="41" t="str">
        <f aca="false">IF(A6299="","",INDEX(P_Svc,F6299))</f>
        <v>Economy</v>
      </c>
      <c r="H6299" s="41" t="str">
        <f aca="false">IF(A6299="","",INDEX(P_Zone,F6299))</f>
        <v>East</v>
      </c>
      <c r="I6299" s="41" t="n">
        <f aca="false">IF(A6299="","",IF(D6299="Delivered",IF(B6299&lt;=INDEX(P_Due,F6299),1,0),0))</f>
        <v>1</v>
      </c>
    </row>
    <row r="6300" customFormat="false" ht="15" hidden="false" customHeight="false" outlineLevel="0" collapsed="false">
      <c r="A6300" s="37" t="n">
        <v>1005549</v>
      </c>
      <c r="B6300" s="38" t="n">
        <v>46300</v>
      </c>
      <c r="C6300" s="39" t="n">
        <v>0</v>
      </c>
      <c r="D6300" s="39" t="s">
        <v>80</v>
      </c>
      <c r="E6300" s="39" t="s">
        <v>40</v>
      </c>
      <c r="F6300" s="41" t="n">
        <f aca="false">IF(A6300="","",MATCH(A6300,P_ID,1))</f>
        <v>5549</v>
      </c>
      <c r="G6300" s="41" t="str">
        <f aca="false">IF(A6300="","",INDEX(P_Svc,F6300))</f>
        <v>Economy</v>
      </c>
      <c r="H6300" s="41" t="str">
        <f aca="false">IF(A6300="","",INDEX(P_Zone,F6300))</f>
        <v>Central</v>
      </c>
      <c r="I6300" s="41" t="n">
        <f aca="false">IF(A6300="","",IF(D6300="Delivered",IF(B6300&lt;=INDEX(P_Due,F6300),1,0),0))</f>
        <v>0</v>
      </c>
    </row>
    <row r="6301" customFormat="false" ht="15" hidden="false" customHeight="false" outlineLevel="0" collapsed="false">
      <c r="A6301" s="37" t="n">
        <v>1005550</v>
      </c>
      <c r="B6301" s="38" t="n">
        <v>46300</v>
      </c>
      <c r="C6301" s="39" t="n">
        <v>1</v>
      </c>
      <c r="D6301" s="39" t="s">
        <v>26</v>
      </c>
      <c r="E6301" s="39"/>
      <c r="F6301" s="41" t="n">
        <f aca="false">IF(A6301="","",MATCH(A6301,P_ID,1))</f>
        <v>5550</v>
      </c>
      <c r="G6301" s="41" t="str">
        <f aca="false">IF(A6301="","",INDEX(P_Svc,F6301))</f>
        <v>Standard</v>
      </c>
      <c r="H6301" s="41" t="str">
        <f aca="false">IF(A6301="","",INDEX(P_Zone,F6301))</f>
        <v>Central</v>
      </c>
      <c r="I6301" s="41" t="n">
        <f aca="false">IF(A6301="","",IF(D6301="Delivered",IF(B6301&lt;=INDEX(P_Due,F6301),1,0),0))</f>
        <v>1</v>
      </c>
    </row>
    <row r="6302" customFormat="false" ht="15" hidden="false" customHeight="false" outlineLevel="0" collapsed="false">
      <c r="A6302" s="37" t="n">
        <v>1005552</v>
      </c>
      <c r="B6302" s="38" t="n">
        <v>46300</v>
      </c>
      <c r="C6302" s="39" t="n">
        <v>1</v>
      </c>
      <c r="D6302" s="39" t="s">
        <v>26</v>
      </c>
      <c r="E6302" s="39"/>
      <c r="F6302" s="41" t="n">
        <f aca="false">IF(A6302="","",MATCH(A6302,P_ID,1))</f>
        <v>5552</v>
      </c>
      <c r="G6302" s="41" t="str">
        <f aca="false">IF(A6302="","",INDEX(P_Svc,F6302))</f>
        <v>Economy</v>
      </c>
      <c r="H6302" s="41" t="str">
        <f aca="false">IF(A6302="","",INDEX(P_Zone,F6302))</f>
        <v>East</v>
      </c>
      <c r="I6302" s="41" t="n">
        <f aca="false">IF(A6302="","",IF(D6302="Delivered",IF(B6302&lt;=INDEX(P_Due,F6302),1,0),0))</f>
        <v>1</v>
      </c>
    </row>
    <row r="6303" customFormat="false" ht="15" hidden="false" customHeight="false" outlineLevel="0" collapsed="false">
      <c r="A6303" s="37" t="n">
        <v>1005554</v>
      </c>
      <c r="B6303" s="38" t="n">
        <v>46300</v>
      </c>
      <c r="C6303" s="39" t="n">
        <v>1</v>
      </c>
      <c r="D6303" s="39" t="s">
        <v>26</v>
      </c>
      <c r="E6303" s="39"/>
      <c r="F6303" s="41" t="n">
        <f aca="false">IF(A6303="","",MATCH(A6303,P_ID,1))</f>
        <v>5554</v>
      </c>
      <c r="G6303" s="41" t="str">
        <f aca="false">IF(A6303="","",INDEX(P_Svc,F6303))</f>
        <v>Standard</v>
      </c>
      <c r="H6303" s="41" t="str">
        <f aca="false">IF(A6303="","",INDEX(P_Zone,F6303))</f>
        <v>East</v>
      </c>
      <c r="I6303" s="41" t="n">
        <f aca="false">IF(A6303="","",IF(D6303="Delivered",IF(B6303&lt;=INDEX(P_Due,F6303),1,0),0))</f>
        <v>1</v>
      </c>
    </row>
    <row r="6304" customFormat="false" ht="15" hidden="false" customHeight="false" outlineLevel="0" collapsed="false">
      <c r="A6304" s="37" t="n">
        <v>1005556</v>
      </c>
      <c r="B6304" s="38" t="n">
        <v>46300</v>
      </c>
      <c r="C6304" s="39" t="n">
        <v>1</v>
      </c>
      <c r="D6304" s="39" t="s">
        <v>26</v>
      </c>
      <c r="E6304" s="39"/>
      <c r="F6304" s="41" t="n">
        <f aca="false">IF(A6304="","",MATCH(A6304,P_ID,1))</f>
        <v>5556</v>
      </c>
      <c r="G6304" s="41" t="str">
        <f aca="false">IF(A6304="","",INDEX(P_Svc,F6304))</f>
        <v>Standard</v>
      </c>
      <c r="H6304" s="41" t="str">
        <f aca="false">IF(A6304="","",INDEX(P_Zone,F6304))</f>
        <v>North</v>
      </c>
      <c r="I6304" s="41" t="n">
        <f aca="false">IF(A6304="","",IF(D6304="Delivered",IF(B6304&lt;=INDEX(P_Due,F6304),1,0),0))</f>
        <v>1</v>
      </c>
    </row>
    <row r="6305" customFormat="false" ht="15" hidden="false" customHeight="false" outlineLevel="0" collapsed="false">
      <c r="A6305" s="37" t="n">
        <v>1005557</v>
      </c>
      <c r="B6305" s="38" t="n">
        <v>46300</v>
      </c>
      <c r="C6305" s="39" t="n">
        <v>1</v>
      </c>
      <c r="D6305" s="39" t="s">
        <v>26</v>
      </c>
      <c r="E6305" s="39"/>
      <c r="F6305" s="41" t="n">
        <f aca="false">IF(A6305="","",MATCH(A6305,P_ID,1))</f>
        <v>5557</v>
      </c>
      <c r="G6305" s="41" t="str">
        <f aca="false">IF(A6305="","",INDEX(P_Svc,F6305))</f>
        <v>Standard</v>
      </c>
      <c r="H6305" s="41" t="str">
        <f aca="false">IF(A6305="","",INDEX(P_Zone,F6305))</f>
        <v>North</v>
      </c>
      <c r="I6305" s="41" t="n">
        <f aca="false">IF(A6305="","",IF(D6305="Delivered",IF(B6305&lt;=INDEX(P_Due,F6305),1,0),0))</f>
        <v>1</v>
      </c>
    </row>
    <row r="6306" customFormat="false" ht="15" hidden="false" customHeight="false" outlineLevel="0" collapsed="false">
      <c r="A6306" s="37" t="n">
        <v>1005558</v>
      </c>
      <c r="B6306" s="38" t="n">
        <v>46300</v>
      </c>
      <c r="C6306" s="39" t="n">
        <v>1</v>
      </c>
      <c r="D6306" s="39" t="s">
        <v>79</v>
      </c>
      <c r="E6306" s="39" t="s">
        <v>38</v>
      </c>
      <c r="F6306" s="41" t="n">
        <f aca="false">IF(A6306="","",MATCH(A6306,P_ID,1))</f>
        <v>5558</v>
      </c>
      <c r="G6306" s="41" t="str">
        <f aca="false">IF(A6306="","",INDEX(P_Svc,F6306))</f>
        <v>Economy</v>
      </c>
      <c r="H6306" s="41" t="str">
        <f aca="false">IF(A6306="","",INDEX(P_Zone,F6306))</f>
        <v>South</v>
      </c>
      <c r="I6306" s="41" t="n">
        <f aca="false">IF(A6306="","",IF(D6306="Delivered",IF(B6306&lt;=INDEX(P_Due,F6306),1,0),0))</f>
        <v>0</v>
      </c>
    </row>
    <row r="6307" customFormat="false" ht="15" hidden="false" customHeight="false" outlineLevel="0" collapsed="false">
      <c r="A6307" s="37" t="n">
        <v>1005559</v>
      </c>
      <c r="B6307" s="38" t="n">
        <v>46300</v>
      </c>
      <c r="C6307" s="39" t="n">
        <v>1</v>
      </c>
      <c r="D6307" s="39" t="s">
        <v>26</v>
      </c>
      <c r="E6307" s="39"/>
      <c r="F6307" s="41" t="n">
        <f aca="false">IF(A6307="","",MATCH(A6307,P_ID,1))</f>
        <v>5559</v>
      </c>
      <c r="G6307" s="41" t="str">
        <f aca="false">IF(A6307="","",INDEX(P_Svc,F6307))</f>
        <v>Economy</v>
      </c>
      <c r="H6307" s="41" t="str">
        <f aca="false">IF(A6307="","",INDEX(P_Zone,F6307))</f>
        <v>Central</v>
      </c>
      <c r="I6307" s="41" t="n">
        <f aca="false">IF(A6307="","",IF(D6307="Delivered",IF(B6307&lt;=INDEX(P_Due,F6307),1,0),0))</f>
        <v>1</v>
      </c>
    </row>
    <row r="6308" customFormat="false" ht="15" hidden="false" customHeight="false" outlineLevel="0" collapsed="false">
      <c r="A6308" s="37" t="n">
        <v>1005561</v>
      </c>
      <c r="B6308" s="38" t="n">
        <v>46300</v>
      </c>
      <c r="C6308" s="39" t="n">
        <v>1</v>
      </c>
      <c r="D6308" s="39" t="s">
        <v>26</v>
      </c>
      <c r="E6308" s="39"/>
      <c r="F6308" s="41" t="n">
        <f aca="false">IF(A6308="","",MATCH(A6308,P_ID,1))</f>
        <v>5561</v>
      </c>
      <c r="G6308" s="41" t="str">
        <f aca="false">IF(A6308="","",INDEX(P_Svc,F6308))</f>
        <v>Economy</v>
      </c>
      <c r="H6308" s="41" t="str">
        <f aca="false">IF(A6308="","",INDEX(P_Zone,F6308))</f>
        <v>Central</v>
      </c>
      <c r="I6308" s="41" t="n">
        <f aca="false">IF(A6308="","",IF(D6308="Delivered",IF(B6308&lt;=INDEX(P_Due,F6308),1,0),0))</f>
        <v>1</v>
      </c>
    </row>
    <row r="6309" customFormat="false" ht="15" hidden="false" customHeight="false" outlineLevel="0" collapsed="false">
      <c r="A6309" s="37" t="n">
        <v>1005562</v>
      </c>
      <c r="B6309" s="38" t="n">
        <v>46300</v>
      </c>
      <c r="C6309" s="39" t="n">
        <v>1</v>
      </c>
      <c r="D6309" s="39" t="s">
        <v>26</v>
      </c>
      <c r="E6309" s="39"/>
      <c r="F6309" s="41" t="n">
        <f aca="false">IF(A6309="","",MATCH(A6309,P_ID,1))</f>
        <v>5562</v>
      </c>
      <c r="G6309" s="41" t="str">
        <f aca="false">IF(A6309="","",INDEX(P_Svc,F6309))</f>
        <v>Standard</v>
      </c>
      <c r="H6309" s="41" t="str">
        <f aca="false">IF(A6309="","",INDEX(P_Zone,F6309))</f>
        <v>Central</v>
      </c>
      <c r="I6309" s="41" t="n">
        <f aca="false">IF(A6309="","",IF(D6309="Delivered",IF(B6309&lt;=INDEX(P_Due,F6309),1,0),0))</f>
        <v>1</v>
      </c>
    </row>
    <row r="6310" customFormat="false" ht="15" hidden="false" customHeight="false" outlineLevel="0" collapsed="false">
      <c r="A6310" s="37" t="n">
        <v>1005563</v>
      </c>
      <c r="B6310" s="38" t="n">
        <v>46300</v>
      </c>
      <c r="C6310" s="39" t="n">
        <v>1</v>
      </c>
      <c r="D6310" s="39" t="s">
        <v>26</v>
      </c>
      <c r="E6310" s="39"/>
      <c r="F6310" s="41" t="n">
        <f aca="false">IF(A6310="","",MATCH(A6310,P_ID,1))</f>
        <v>5563</v>
      </c>
      <c r="G6310" s="41" t="str">
        <f aca="false">IF(A6310="","",INDEX(P_Svc,F6310))</f>
        <v>Standard</v>
      </c>
      <c r="H6310" s="41" t="str">
        <f aca="false">IF(A6310="","",INDEX(P_Zone,F6310))</f>
        <v>North</v>
      </c>
      <c r="I6310" s="41" t="n">
        <f aca="false">IF(A6310="","",IF(D6310="Delivered",IF(B6310&lt;=INDEX(P_Due,F6310),1,0),0))</f>
        <v>1</v>
      </c>
    </row>
    <row r="6311" customFormat="false" ht="15" hidden="false" customHeight="false" outlineLevel="0" collapsed="false">
      <c r="A6311" s="37" t="n">
        <v>1005564</v>
      </c>
      <c r="B6311" s="38" t="n">
        <v>46300</v>
      </c>
      <c r="C6311" s="39" t="n">
        <v>1</v>
      </c>
      <c r="D6311" s="39" t="s">
        <v>26</v>
      </c>
      <c r="E6311" s="39"/>
      <c r="F6311" s="41" t="n">
        <f aca="false">IF(A6311="","",MATCH(A6311,P_ID,1))</f>
        <v>5564</v>
      </c>
      <c r="G6311" s="41" t="str">
        <f aca="false">IF(A6311="","",INDEX(P_Svc,F6311))</f>
        <v>Standard</v>
      </c>
      <c r="H6311" s="41" t="str">
        <f aca="false">IF(A6311="","",INDEX(P_Zone,F6311))</f>
        <v>Central</v>
      </c>
      <c r="I6311" s="41" t="n">
        <f aca="false">IF(A6311="","",IF(D6311="Delivered",IF(B6311&lt;=INDEX(P_Due,F6311),1,0),0))</f>
        <v>1</v>
      </c>
    </row>
    <row r="6312" customFormat="false" ht="15" hidden="false" customHeight="false" outlineLevel="0" collapsed="false">
      <c r="A6312" s="37" t="n">
        <v>1005566</v>
      </c>
      <c r="B6312" s="38" t="n">
        <v>46300</v>
      </c>
      <c r="C6312" s="39" t="n">
        <v>1</v>
      </c>
      <c r="D6312" s="39" t="s">
        <v>26</v>
      </c>
      <c r="E6312" s="39"/>
      <c r="F6312" s="41" t="n">
        <f aca="false">IF(A6312="","",MATCH(A6312,P_ID,1))</f>
        <v>5566</v>
      </c>
      <c r="G6312" s="41" t="str">
        <f aca="false">IF(A6312="","",INDEX(P_Svc,F6312))</f>
        <v>Economy</v>
      </c>
      <c r="H6312" s="41" t="str">
        <f aca="false">IF(A6312="","",INDEX(P_Zone,F6312))</f>
        <v>Central</v>
      </c>
      <c r="I6312" s="41" t="n">
        <f aca="false">IF(A6312="","",IF(D6312="Delivered",IF(B6312&lt;=INDEX(P_Due,F6312),1,0),0))</f>
        <v>1</v>
      </c>
    </row>
    <row r="6313" customFormat="false" ht="15" hidden="false" customHeight="false" outlineLevel="0" collapsed="false">
      <c r="A6313" s="37" t="n">
        <v>1005567</v>
      </c>
      <c r="B6313" s="38" t="n">
        <v>46300</v>
      </c>
      <c r="C6313" s="39" t="n">
        <v>1</v>
      </c>
      <c r="D6313" s="39" t="s">
        <v>79</v>
      </c>
      <c r="E6313" s="39" t="s">
        <v>34</v>
      </c>
      <c r="F6313" s="41" t="n">
        <f aca="false">IF(A6313="","",MATCH(A6313,P_ID,1))</f>
        <v>5567</v>
      </c>
      <c r="G6313" s="41" t="str">
        <f aca="false">IF(A6313="","",INDEX(P_Svc,F6313))</f>
        <v>Economy</v>
      </c>
      <c r="H6313" s="41" t="str">
        <f aca="false">IF(A6313="","",INDEX(P_Zone,F6313))</f>
        <v>South</v>
      </c>
      <c r="I6313" s="41" t="n">
        <f aca="false">IF(A6313="","",IF(D6313="Delivered",IF(B6313&lt;=INDEX(P_Due,F6313),1,0),0))</f>
        <v>0</v>
      </c>
    </row>
    <row r="6314" customFormat="false" ht="15" hidden="false" customHeight="false" outlineLevel="0" collapsed="false">
      <c r="A6314" s="37" t="n">
        <v>1005569</v>
      </c>
      <c r="B6314" s="38" t="n">
        <v>46300</v>
      </c>
      <c r="C6314" s="39" t="n">
        <v>1</v>
      </c>
      <c r="D6314" s="39" t="s">
        <v>26</v>
      </c>
      <c r="E6314" s="39"/>
      <c r="F6314" s="41" t="n">
        <f aca="false">IF(A6314="","",MATCH(A6314,P_ID,1))</f>
        <v>5569</v>
      </c>
      <c r="G6314" s="41" t="str">
        <f aca="false">IF(A6314="","",INDEX(P_Svc,F6314))</f>
        <v>Standard</v>
      </c>
      <c r="H6314" s="41" t="str">
        <f aca="false">IF(A6314="","",INDEX(P_Zone,F6314))</f>
        <v>East</v>
      </c>
      <c r="I6314" s="41" t="n">
        <f aca="false">IF(A6314="","",IF(D6314="Delivered",IF(B6314&lt;=INDEX(P_Due,F6314),1,0),0))</f>
        <v>1</v>
      </c>
    </row>
    <row r="6315" customFormat="false" ht="15" hidden="false" customHeight="false" outlineLevel="0" collapsed="false">
      <c r="A6315" s="37" t="n">
        <v>1005570</v>
      </c>
      <c r="B6315" s="38" t="n">
        <v>46300</v>
      </c>
      <c r="C6315" s="39" t="n">
        <v>1</v>
      </c>
      <c r="D6315" s="39" t="s">
        <v>26</v>
      </c>
      <c r="E6315" s="39"/>
      <c r="F6315" s="41" t="n">
        <f aca="false">IF(A6315="","",MATCH(A6315,P_ID,1))</f>
        <v>5570</v>
      </c>
      <c r="G6315" s="41" t="str">
        <f aca="false">IF(A6315="","",INDEX(P_Svc,F6315))</f>
        <v>Standard</v>
      </c>
      <c r="H6315" s="41" t="str">
        <f aca="false">IF(A6315="","",INDEX(P_Zone,F6315))</f>
        <v>South</v>
      </c>
      <c r="I6315" s="41" t="n">
        <f aca="false">IF(A6315="","",IF(D6315="Delivered",IF(B6315&lt;=INDEX(P_Due,F6315),1,0),0))</f>
        <v>1</v>
      </c>
    </row>
    <row r="6316" customFormat="false" ht="15" hidden="false" customHeight="false" outlineLevel="0" collapsed="false">
      <c r="A6316" s="37" t="n">
        <v>1005571</v>
      </c>
      <c r="B6316" s="38" t="n">
        <v>46300</v>
      </c>
      <c r="C6316" s="39" t="n">
        <v>1</v>
      </c>
      <c r="D6316" s="39" t="s">
        <v>26</v>
      </c>
      <c r="E6316" s="39"/>
      <c r="F6316" s="41" t="n">
        <f aca="false">IF(A6316="","",MATCH(A6316,P_ID,1))</f>
        <v>5571</v>
      </c>
      <c r="G6316" s="41" t="str">
        <f aca="false">IF(A6316="","",INDEX(P_Svc,F6316))</f>
        <v>Standard</v>
      </c>
      <c r="H6316" s="41" t="str">
        <f aca="false">IF(A6316="","",INDEX(P_Zone,F6316))</f>
        <v>Central</v>
      </c>
      <c r="I6316" s="41" t="n">
        <f aca="false">IF(A6316="","",IF(D6316="Delivered",IF(B6316&lt;=INDEX(P_Due,F6316),1,0),0))</f>
        <v>1</v>
      </c>
    </row>
    <row r="6317" customFormat="false" ht="15" hidden="false" customHeight="false" outlineLevel="0" collapsed="false">
      <c r="A6317" s="37" t="n">
        <v>1005572</v>
      </c>
      <c r="B6317" s="38" t="n">
        <v>46300</v>
      </c>
      <c r="C6317" s="39" t="n">
        <v>1</v>
      </c>
      <c r="D6317" s="39" t="s">
        <v>26</v>
      </c>
      <c r="E6317" s="39"/>
      <c r="F6317" s="41" t="n">
        <f aca="false">IF(A6317="","",MATCH(A6317,P_ID,1))</f>
        <v>5572</v>
      </c>
      <c r="G6317" s="41" t="str">
        <f aca="false">IF(A6317="","",INDEX(P_Svc,F6317))</f>
        <v>Standard</v>
      </c>
      <c r="H6317" s="41" t="str">
        <f aca="false">IF(A6317="","",INDEX(P_Zone,F6317))</f>
        <v>West</v>
      </c>
      <c r="I6317" s="41" t="n">
        <f aca="false">IF(A6317="","",IF(D6317="Delivered",IF(B6317&lt;=INDEX(P_Due,F6317),1,0),0))</f>
        <v>1</v>
      </c>
    </row>
    <row r="6318" customFormat="false" ht="15" hidden="false" customHeight="false" outlineLevel="0" collapsed="false">
      <c r="A6318" s="37" t="n">
        <v>1005573</v>
      </c>
      <c r="B6318" s="38" t="n">
        <v>46300</v>
      </c>
      <c r="C6318" s="39" t="n">
        <v>1</v>
      </c>
      <c r="D6318" s="39" t="s">
        <v>26</v>
      </c>
      <c r="E6318" s="39"/>
      <c r="F6318" s="41" t="n">
        <f aca="false">IF(A6318="","",MATCH(A6318,P_ID,1))</f>
        <v>5573</v>
      </c>
      <c r="G6318" s="41" t="str">
        <f aca="false">IF(A6318="","",INDEX(P_Svc,F6318))</f>
        <v>Standard</v>
      </c>
      <c r="H6318" s="41" t="str">
        <f aca="false">IF(A6318="","",INDEX(P_Zone,F6318))</f>
        <v>West</v>
      </c>
      <c r="I6318" s="41" t="n">
        <f aca="false">IF(A6318="","",IF(D6318="Delivered",IF(B6318&lt;=INDEX(P_Due,F6318),1,0),0))</f>
        <v>1</v>
      </c>
    </row>
    <row r="6319" customFormat="false" ht="15" hidden="false" customHeight="false" outlineLevel="0" collapsed="false">
      <c r="A6319" s="37" t="n">
        <v>1005574</v>
      </c>
      <c r="B6319" s="38" t="n">
        <v>46300</v>
      </c>
      <c r="C6319" s="39" t="n">
        <v>1</v>
      </c>
      <c r="D6319" s="39" t="s">
        <v>26</v>
      </c>
      <c r="E6319" s="39"/>
      <c r="F6319" s="41" t="n">
        <f aca="false">IF(A6319="","",MATCH(A6319,P_ID,1))</f>
        <v>5574</v>
      </c>
      <c r="G6319" s="41" t="str">
        <f aca="false">IF(A6319="","",INDEX(P_Svc,F6319))</f>
        <v>Standard</v>
      </c>
      <c r="H6319" s="41" t="str">
        <f aca="false">IF(A6319="","",INDEX(P_Zone,F6319))</f>
        <v>West</v>
      </c>
      <c r="I6319" s="41" t="n">
        <f aca="false">IF(A6319="","",IF(D6319="Delivered",IF(B6319&lt;=INDEX(P_Due,F6319),1,0),0))</f>
        <v>1</v>
      </c>
    </row>
    <row r="6320" customFormat="false" ht="15" hidden="false" customHeight="false" outlineLevel="0" collapsed="false">
      <c r="A6320" s="37" t="n">
        <v>1005575</v>
      </c>
      <c r="B6320" s="38" t="n">
        <v>46300</v>
      </c>
      <c r="C6320" s="39" t="n">
        <v>1</v>
      </c>
      <c r="D6320" s="39" t="s">
        <v>26</v>
      </c>
      <c r="E6320" s="39"/>
      <c r="F6320" s="41" t="n">
        <f aca="false">IF(A6320="","",MATCH(A6320,P_ID,1))</f>
        <v>5575</v>
      </c>
      <c r="G6320" s="41" t="str">
        <f aca="false">IF(A6320="","",INDEX(P_Svc,F6320))</f>
        <v>Standard</v>
      </c>
      <c r="H6320" s="41" t="str">
        <f aca="false">IF(A6320="","",INDEX(P_Zone,F6320))</f>
        <v>South</v>
      </c>
      <c r="I6320" s="41" t="n">
        <f aca="false">IF(A6320="","",IF(D6320="Delivered",IF(B6320&lt;=INDEX(P_Due,F6320),1,0),0))</f>
        <v>1</v>
      </c>
    </row>
    <row r="6321" customFormat="false" ht="15" hidden="false" customHeight="false" outlineLevel="0" collapsed="false">
      <c r="A6321" s="37" t="n">
        <v>1005576</v>
      </c>
      <c r="B6321" s="38" t="n">
        <v>46300</v>
      </c>
      <c r="C6321" s="39" t="n">
        <v>1</v>
      </c>
      <c r="D6321" s="39" t="s">
        <v>26</v>
      </c>
      <c r="E6321" s="39"/>
      <c r="F6321" s="41" t="n">
        <f aca="false">IF(A6321="","",MATCH(A6321,P_ID,1))</f>
        <v>5576</v>
      </c>
      <c r="G6321" s="41" t="str">
        <f aca="false">IF(A6321="","",INDEX(P_Svc,F6321))</f>
        <v>Economy</v>
      </c>
      <c r="H6321" s="41" t="str">
        <f aca="false">IF(A6321="","",INDEX(P_Zone,F6321))</f>
        <v>East</v>
      </c>
      <c r="I6321" s="41" t="n">
        <f aca="false">IF(A6321="","",IF(D6321="Delivered",IF(B6321&lt;=INDEX(P_Due,F6321),1,0),0))</f>
        <v>1</v>
      </c>
    </row>
    <row r="6322" customFormat="false" ht="15" hidden="false" customHeight="false" outlineLevel="0" collapsed="false">
      <c r="A6322" s="37" t="n">
        <v>1005577</v>
      </c>
      <c r="B6322" s="38" t="n">
        <v>46300</v>
      </c>
      <c r="C6322" s="39" t="n">
        <v>1</v>
      </c>
      <c r="D6322" s="39" t="s">
        <v>26</v>
      </c>
      <c r="E6322" s="39"/>
      <c r="F6322" s="41" t="n">
        <f aca="false">IF(A6322="","",MATCH(A6322,P_ID,1))</f>
        <v>5577</v>
      </c>
      <c r="G6322" s="41" t="str">
        <f aca="false">IF(A6322="","",INDEX(P_Svc,F6322))</f>
        <v>Standard</v>
      </c>
      <c r="H6322" s="41" t="str">
        <f aca="false">IF(A6322="","",INDEX(P_Zone,F6322))</f>
        <v>South</v>
      </c>
      <c r="I6322" s="41" t="n">
        <f aca="false">IF(A6322="","",IF(D6322="Delivered",IF(B6322&lt;=INDEX(P_Due,F6322),1,0),0))</f>
        <v>1</v>
      </c>
    </row>
    <row r="6323" customFormat="false" ht="15" hidden="false" customHeight="false" outlineLevel="0" collapsed="false">
      <c r="A6323" s="37" t="n">
        <v>1005578</v>
      </c>
      <c r="B6323" s="38" t="n">
        <v>46300</v>
      </c>
      <c r="C6323" s="39" t="n">
        <v>1</v>
      </c>
      <c r="D6323" s="39" t="s">
        <v>26</v>
      </c>
      <c r="E6323" s="39"/>
      <c r="F6323" s="41" t="n">
        <f aca="false">IF(A6323="","",MATCH(A6323,P_ID,1))</f>
        <v>5578</v>
      </c>
      <c r="G6323" s="41" t="str">
        <f aca="false">IF(A6323="","",INDEX(P_Svc,F6323))</f>
        <v>Standard</v>
      </c>
      <c r="H6323" s="41" t="str">
        <f aca="false">IF(A6323="","",INDEX(P_Zone,F6323))</f>
        <v>Central</v>
      </c>
      <c r="I6323" s="41" t="n">
        <f aca="false">IF(A6323="","",IF(D6323="Delivered",IF(B6323&lt;=INDEX(P_Due,F6323),1,0),0))</f>
        <v>1</v>
      </c>
    </row>
    <row r="6324" customFormat="false" ht="15" hidden="false" customHeight="false" outlineLevel="0" collapsed="false">
      <c r="A6324" s="37" t="n">
        <v>1005580</v>
      </c>
      <c r="B6324" s="38" t="n">
        <v>46300</v>
      </c>
      <c r="C6324" s="39" t="n">
        <v>1</v>
      </c>
      <c r="D6324" s="39" t="s">
        <v>26</v>
      </c>
      <c r="E6324" s="39"/>
      <c r="F6324" s="41" t="n">
        <f aca="false">IF(A6324="","",MATCH(A6324,P_ID,1))</f>
        <v>5580</v>
      </c>
      <c r="G6324" s="41" t="str">
        <f aca="false">IF(A6324="","",INDEX(P_Svc,F6324))</f>
        <v>Standard</v>
      </c>
      <c r="H6324" s="41" t="str">
        <f aca="false">IF(A6324="","",INDEX(P_Zone,F6324))</f>
        <v>West</v>
      </c>
      <c r="I6324" s="41" t="n">
        <f aca="false">IF(A6324="","",IF(D6324="Delivered",IF(B6324&lt;=INDEX(P_Due,F6324),1,0),0))</f>
        <v>1</v>
      </c>
    </row>
    <row r="6325" customFormat="false" ht="15" hidden="false" customHeight="false" outlineLevel="0" collapsed="false">
      <c r="A6325" s="37" t="n">
        <v>1005581</v>
      </c>
      <c r="B6325" s="38" t="n">
        <v>46300</v>
      </c>
      <c r="C6325" s="39" t="n">
        <v>1</v>
      </c>
      <c r="D6325" s="39" t="s">
        <v>26</v>
      </c>
      <c r="E6325" s="39"/>
      <c r="F6325" s="41" t="n">
        <f aca="false">IF(A6325="","",MATCH(A6325,P_ID,1))</f>
        <v>5581</v>
      </c>
      <c r="G6325" s="41" t="str">
        <f aca="false">IF(A6325="","",INDEX(P_Svc,F6325))</f>
        <v>Standard</v>
      </c>
      <c r="H6325" s="41" t="str">
        <f aca="false">IF(A6325="","",INDEX(P_Zone,F6325))</f>
        <v>North</v>
      </c>
      <c r="I6325" s="41" t="n">
        <f aca="false">IF(A6325="","",IF(D6325="Delivered",IF(B6325&lt;=INDEX(P_Due,F6325),1,0),0))</f>
        <v>1</v>
      </c>
    </row>
    <row r="6326" customFormat="false" ht="15" hidden="false" customHeight="false" outlineLevel="0" collapsed="false">
      <c r="A6326" s="37" t="n">
        <v>1005582</v>
      </c>
      <c r="B6326" s="38" t="n">
        <v>46300</v>
      </c>
      <c r="C6326" s="39" t="n">
        <v>1</v>
      </c>
      <c r="D6326" s="39" t="s">
        <v>26</v>
      </c>
      <c r="E6326" s="39"/>
      <c r="F6326" s="41" t="n">
        <f aca="false">IF(A6326="","",MATCH(A6326,P_ID,1))</f>
        <v>5582</v>
      </c>
      <c r="G6326" s="41" t="str">
        <f aca="false">IF(A6326="","",INDEX(P_Svc,F6326))</f>
        <v>Standard</v>
      </c>
      <c r="H6326" s="41" t="str">
        <f aca="false">IF(A6326="","",INDEX(P_Zone,F6326))</f>
        <v>North</v>
      </c>
      <c r="I6326" s="41" t="n">
        <f aca="false">IF(A6326="","",IF(D6326="Delivered",IF(B6326&lt;=INDEX(P_Due,F6326),1,0),0))</f>
        <v>1</v>
      </c>
    </row>
    <row r="6327" customFormat="false" ht="15" hidden="false" customHeight="false" outlineLevel="0" collapsed="false">
      <c r="A6327" s="37" t="n">
        <v>1005583</v>
      </c>
      <c r="B6327" s="38" t="n">
        <v>46300</v>
      </c>
      <c r="C6327" s="39" t="n">
        <v>1</v>
      </c>
      <c r="D6327" s="39" t="s">
        <v>26</v>
      </c>
      <c r="E6327" s="39"/>
      <c r="F6327" s="41" t="n">
        <f aca="false">IF(A6327="","",MATCH(A6327,P_ID,1))</f>
        <v>5583</v>
      </c>
      <c r="G6327" s="41" t="str">
        <f aca="false">IF(A6327="","",INDEX(P_Svc,F6327))</f>
        <v>Economy</v>
      </c>
      <c r="H6327" s="41" t="str">
        <f aca="false">IF(A6327="","",INDEX(P_Zone,F6327))</f>
        <v>North</v>
      </c>
      <c r="I6327" s="41" t="n">
        <f aca="false">IF(A6327="","",IF(D6327="Delivered",IF(B6327&lt;=INDEX(P_Due,F6327),1,0),0))</f>
        <v>1</v>
      </c>
    </row>
    <row r="6328" customFormat="false" ht="15" hidden="false" customHeight="false" outlineLevel="0" collapsed="false">
      <c r="A6328" s="37" t="n">
        <v>1005584</v>
      </c>
      <c r="B6328" s="38" t="n">
        <v>46300</v>
      </c>
      <c r="C6328" s="39" t="n">
        <v>1</v>
      </c>
      <c r="D6328" s="39" t="s">
        <v>26</v>
      </c>
      <c r="E6328" s="39"/>
      <c r="F6328" s="41" t="n">
        <f aca="false">IF(A6328="","",MATCH(A6328,P_ID,1))</f>
        <v>5584</v>
      </c>
      <c r="G6328" s="41" t="str">
        <f aca="false">IF(A6328="","",INDEX(P_Svc,F6328))</f>
        <v>Standard</v>
      </c>
      <c r="H6328" s="41" t="str">
        <f aca="false">IF(A6328="","",INDEX(P_Zone,F6328))</f>
        <v>South</v>
      </c>
      <c r="I6328" s="41" t="n">
        <f aca="false">IF(A6328="","",IF(D6328="Delivered",IF(B6328&lt;=INDEX(P_Due,F6328),1,0),0))</f>
        <v>1</v>
      </c>
    </row>
    <row r="6329" customFormat="false" ht="15" hidden="false" customHeight="false" outlineLevel="0" collapsed="false">
      <c r="A6329" s="37" t="n">
        <v>1005585</v>
      </c>
      <c r="B6329" s="38" t="n">
        <v>46300</v>
      </c>
      <c r="C6329" s="39" t="n">
        <v>1</v>
      </c>
      <c r="D6329" s="39" t="s">
        <v>79</v>
      </c>
      <c r="E6329" s="39" t="s">
        <v>32</v>
      </c>
      <c r="F6329" s="41" t="n">
        <f aca="false">IF(A6329="","",MATCH(A6329,P_ID,1))</f>
        <v>5585</v>
      </c>
      <c r="G6329" s="41" t="str">
        <f aca="false">IF(A6329="","",INDEX(P_Svc,F6329))</f>
        <v>Standard</v>
      </c>
      <c r="H6329" s="41" t="str">
        <f aca="false">IF(A6329="","",INDEX(P_Zone,F6329))</f>
        <v>North</v>
      </c>
      <c r="I6329" s="41" t="n">
        <f aca="false">IF(A6329="","",IF(D6329="Delivered",IF(B6329&lt;=INDEX(P_Due,F6329),1,0),0))</f>
        <v>0</v>
      </c>
    </row>
    <row r="6330" customFormat="false" ht="15" hidden="false" customHeight="false" outlineLevel="0" collapsed="false">
      <c r="A6330" s="37" t="n">
        <v>1005586</v>
      </c>
      <c r="B6330" s="38" t="n">
        <v>46300</v>
      </c>
      <c r="C6330" s="39" t="n">
        <v>1</v>
      </c>
      <c r="D6330" s="39" t="s">
        <v>26</v>
      </c>
      <c r="E6330" s="39"/>
      <c r="F6330" s="41" t="n">
        <f aca="false">IF(A6330="","",MATCH(A6330,P_ID,1))</f>
        <v>5586</v>
      </c>
      <c r="G6330" s="41" t="str">
        <f aca="false">IF(A6330="","",INDEX(P_Svc,F6330))</f>
        <v>Economy</v>
      </c>
      <c r="H6330" s="41" t="str">
        <f aca="false">IF(A6330="","",INDEX(P_Zone,F6330))</f>
        <v>East</v>
      </c>
      <c r="I6330" s="41" t="n">
        <f aca="false">IF(A6330="","",IF(D6330="Delivered",IF(B6330&lt;=INDEX(P_Due,F6330),1,0),0))</f>
        <v>1</v>
      </c>
    </row>
    <row r="6331" customFormat="false" ht="15" hidden="false" customHeight="false" outlineLevel="0" collapsed="false">
      <c r="A6331" s="37" t="n">
        <v>1005587</v>
      </c>
      <c r="B6331" s="38" t="n">
        <v>46300</v>
      </c>
      <c r="C6331" s="39" t="n">
        <v>1</v>
      </c>
      <c r="D6331" s="39" t="s">
        <v>26</v>
      </c>
      <c r="E6331" s="39"/>
      <c r="F6331" s="41" t="n">
        <f aca="false">IF(A6331="","",MATCH(A6331,P_ID,1))</f>
        <v>5587</v>
      </c>
      <c r="G6331" s="41" t="str">
        <f aca="false">IF(A6331="","",INDEX(P_Svc,F6331))</f>
        <v>Standard</v>
      </c>
      <c r="H6331" s="41" t="str">
        <f aca="false">IF(A6331="","",INDEX(P_Zone,F6331))</f>
        <v>South</v>
      </c>
      <c r="I6331" s="41" t="n">
        <f aca="false">IF(A6331="","",IF(D6331="Delivered",IF(B6331&lt;=INDEX(P_Due,F6331),1,0),0))</f>
        <v>1</v>
      </c>
    </row>
    <row r="6332" customFormat="false" ht="15" hidden="false" customHeight="false" outlineLevel="0" collapsed="false">
      <c r="A6332" s="37" t="n">
        <v>1005588</v>
      </c>
      <c r="B6332" s="38" t="n">
        <v>46300</v>
      </c>
      <c r="C6332" s="39" t="n">
        <v>1</v>
      </c>
      <c r="D6332" s="39" t="s">
        <v>26</v>
      </c>
      <c r="E6332" s="39"/>
      <c r="F6332" s="41" t="n">
        <f aca="false">IF(A6332="","",MATCH(A6332,P_ID,1))</f>
        <v>5588</v>
      </c>
      <c r="G6332" s="41" t="str">
        <f aca="false">IF(A6332="","",INDEX(P_Svc,F6332))</f>
        <v>Standard</v>
      </c>
      <c r="H6332" s="41" t="str">
        <f aca="false">IF(A6332="","",INDEX(P_Zone,F6332))</f>
        <v>North</v>
      </c>
      <c r="I6332" s="41" t="n">
        <f aca="false">IF(A6332="","",IF(D6332="Delivered",IF(B6332&lt;=INDEX(P_Due,F6332),1,0),0))</f>
        <v>1</v>
      </c>
    </row>
    <row r="6333" customFormat="false" ht="15" hidden="false" customHeight="false" outlineLevel="0" collapsed="false">
      <c r="A6333" s="37" t="n">
        <v>1005589</v>
      </c>
      <c r="B6333" s="38" t="n">
        <v>46300</v>
      </c>
      <c r="C6333" s="39" t="n">
        <v>1</v>
      </c>
      <c r="D6333" s="39" t="s">
        <v>26</v>
      </c>
      <c r="E6333" s="39"/>
      <c r="F6333" s="41" t="n">
        <f aca="false">IF(A6333="","",MATCH(A6333,P_ID,1))</f>
        <v>5589</v>
      </c>
      <c r="G6333" s="41" t="str">
        <f aca="false">IF(A6333="","",INDEX(P_Svc,F6333))</f>
        <v>Standard</v>
      </c>
      <c r="H6333" s="41" t="str">
        <f aca="false">IF(A6333="","",INDEX(P_Zone,F6333))</f>
        <v>South</v>
      </c>
      <c r="I6333" s="41" t="n">
        <f aca="false">IF(A6333="","",IF(D6333="Delivered",IF(B6333&lt;=INDEX(P_Due,F6333),1,0),0))</f>
        <v>1</v>
      </c>
    </row>
    <row r="6334" customFormat="false" ht="15" hidden="false" customHeight="false" outlineLevel="0" collapsed="false">
      <c r="A6334" s="37" t="n">
        <v>1005590</v>
      </c>
      <c r="B6334" s="38" t="n">
        <v>46300</v>
      </c>
      <c r="C6334" s="39" t="n">
        <v>1</v>
      </c>
      <c r="D6334" s="39" t="s">
        <v>26</v>
      </c>
      <c r="E6334" s="39"/>
      <c r="F6334" s="41" t="n">
        <f aca="false">IF(A6334="","",MATCH(A6334,P_ID,1))</f>
        <v>5590</v>
      </c>
      <c r="G6334" s="41" t="str">
        <f aca="false">IF(A6334="","",INDEX(P_Svc,F6334))</f>
        <v>Standard</v>
      </c>
      <c r="H6334" s="41" t="str">
        <f aca="false">IF(A6334="","",INDEX(P_Zone,F6334))</f>
        <v>Central</v>
      </c>
      <c r="I6334" s="41" t="n">
        <f aca="false">IF(A6334="","",IF(D6334="Delivered",IF(B6334&lt;=INDEX(P_Due,F6334),1,0),0))</f>
        <v>1</v>
      </c>
    </row>
    <row r="6335" customFormat="false" ht="15" hidden="false" customHeight="false" outlineLevel="0" collapsed="false">
      <c r="A6335" s="37" t="n">
        <v>1005591</v>
      </c>
      <c r="B6335" s="38" t="n">
        <v>46300</v>
      </c>
      <c r="C6335" s="39" t="n">
        <v>1</v>
      </c>
      <c r="D6335" s="39" t="s">
        <v>26</v>
      </c>
      <c r="E6335" s="39"/>
      <c r="F6335" s="41" t="n">
        <f aca="false">IF(A6335="","",MATCH(A6335,P_ID,1))</f>
        <v>5591</v>
      </c>
      <c r="G6335" s="41" t="str">
        <f aca="false">IF(A6335="","",INDEX(P_Svc,F6335))</f>
        <v>Economy</v>
      </c>
      <c r="H6335" s="41" t="str">
        <f aca="false">IF(A6335="","",INDEX(P_Zone,F6335))</f>
        <v>East</v>
      </c>
      <c r="I6335" s="41" t="n">
        <f aca="false">IF(A6335="","",IF(D6335="Delivered",IF(B6335&lt;=INDEX(P_Due,F6335),1,0),0))</f>
        <v>1</v>
      </c>
    </row>
    <row r="6336" customFormat="false" ht="15" hidden="false" customHeight="false" outlineLevel="0" collapsed="false">
      <c r="A6336" s="37" t="n">
        <v>1005592</v>
      </c>
      <c r="B6336" s="38" t="n">
        <v>46300</v>
      </c>
      <c r="C6336" s="39" t="n">
        <v>1</v>
      </c>
      <c r="D6336" s="39" t="s">
        <v>26</v>
      </c>
      <c r="E6336" s="39"/>
      <c r="F6336" s="41" t="n">
        <f aca="false">IF(A6336="","",MATCH(A6336,P_ID,1))</f>
        <v>5592</v>
      </c>
      <c r="G6336" s="41" t="str">
        <f aca="false">IF(A6336="","",INDEX(P_Svc,F6336))</f>
        <v>Standard</v>
      </c>
      <c r="H6336" s="41" t="str">
        <f aca="false">IF(A6336="","",INDEX(P_Zone,F6336))</f>
        <v>North</v>
      </c>
      <c r="I6336" s="41" t="n">
        <f aca="false">IF(A6336="","",IF(D6336="Delivered",IF(B6336&lt;=INDEX(P_Due,F6336),1,0),0))</f>
        <v>1</v>
      </c>
    </row>
    <row r="6337" customFormat="false" ht="15" hidden="false" customHeight="false" outlineLevel="0" collapsed="false">
      <c r="A6337" s="37" t="n">
        <v>1005593</v>
      </c>
      <c r="B6337" s="38" t="n">
        <v>46300</v>
      </c>
      <c r="C6337" s="39" t="n">
        <v>1</v>
      </c>
      <c r="D6337" s="39" t="s">
        <v>79</v>
      </c>
      <c r="E6337" s="39" t="s">
        <v>38</v>
      </c>
      <c r="F6337" s="41" t="n">
        <f aca="false">IF(A6337="","",MATCH(A6337,P_ID,1))</f>
        <v>5593</v>
      </c>
      <c r="G6337" s="41" t="str">
        <f aca="false">IF(A6337="","",INDEX(P_Svc,F6337))</f>
        <v>Standard</v>
      </c>
      <c r="H6337" s="41" t="str">
        <f aca="false">IF(A6337="","",INDEX(P_Zone,F6337))</f>
        <v>West</v>
      </c>
      <c r="I6337" s="41" t="n">
        <f aca="false">IF(A6337="","",IF(D6337="Delivered",IF(B6337&lt;=INDEX(P_Due,F6337),1,0),0))</f>
        <v>0</v>
      </c>
    </row>
    <row r="6338" customFormat="false" ht="15" hidden="false" customHeight="false" outlineLevel="0" collapsed="false">
      <c r="A6338" s="37" t="n">
        <v>1005594</v>
      </c>
      <c r="B6338" s="38" t="n">
        <v>46300</v>
      </c>
      <c r="C6338" s="39" t="n">
        <v>1</v>
      </c>
      <c r="D6338" s="39" t="s">
        <v>26</v>
      </c>
      <c r="E6338" s="39"/>
      <c r="F6338" s="41" t="n">
        <f aca="false">IF(A6338="","",MATCH(A6338,P_ID,1))</f>
        <v>5594</v>
      </c>
      <c r="G6338" s="41" t="str">
        <f aca="false">IF(A6338="","",INDEX(P_Svc,F6338))</f>
        <v>Standard</v>
      </c>
      <c r="H6338" s="41" t="str">
        <f aca="false">IF(A6338="","",INDEX(P_Zone,F6338))</f>
        <v>North</v>
      </c>
      <c r="I6338" s="41" t="n">
        <f aca="false">IF(A6338="","",IF(D6338="Delivered",IF(B6338&lt;=INDEX(P_Due,F6338),1,0),0))</f>
        <v>1</v>
      </c>
    </row>
    <row r="6339" customFormat="false" ht="15" hidden="false" customHeight="false" outlineLevel="0" collapsed="false">
      <c r="A6339" s="37" t="n">
        <v>1005596</v>
      </c>
      <c r="B6339" s="38" t="n">
        <v>46300</v>
      </c>
      <c r="C6339" s="39" t="n">
        <v>1</v>
      </c>
      <c r="D6339" s="39" t="s">
        <v>26</v>
      </c>
      <c r="E6339" s="39"/>
      <c r="F6339" s="41" t="n">
        <f aca="false">IF(A6339="","",MATCH(A6339,P_ID,1))</f>
        <v>5596</v>
      </c>
      <c r="G6339" s="41" t="str">
        <f aca="false">IF(A6339="","",INDEX(P_Svc,F6339))</f>
        <v>Standard</v>
      </c>
      <c r="H6339" s="41" t="str">
        <f aca="false">IF(A6339="","",INDEX(P_Zone,F6339))</f>
        <v>East</v>
      </c>
      <c r="I6339" s="41" t="n">
        <f aca="false">IF(A6339="","",IF(D6339="Delivered",IF(B6339&lt;=INDEX(P_Due,F6339),1,0),0))</f>
        <v>1</v>
      </c>
    </row>
    <row r="6340" customFormat="false" ht="15" hidden="false" customHeight="false" outlineLevel="0" collapsed="false">
      <c r="A6340" s="37" t="n">
        <v>1005597</v>
      </c>
      <c r="B6340" s="38" t="n">
        <v>46300</v>
      </c>
      <c r="C6340" s="39" t="n">
        <v>1</v>
      </c>
      <c r="D6340" s="39" t="s">
        <v>26</v>
      </c>
      <c r="E6340" s="39"/>
      <c r="F6340" s="41" t="n">
        <f aca="false">IF(A6340="","",MATCH(A6340,P_ID,1))</f>
        <v>5597</v>
      </c>
      <c r="G6340" s="41" t="str">
        <f aca="false">IF(A6340="","",INDEX(P_Svc,F6340))</f>
        <v>Standard</v>
      </c>
      <c r="H6340" s="41" t="str">
        <f aca="false">IF(A6340="","",INDEX(P_Zone,F6340))</f>
        <v>West</v>
      </c>
      <c r="I6340" s="41" t="n">
        <f aca="false">IF(A6340="","",IF(D6340="Delivered",IF(B6340&lt;=INDEX(P_Due,F6340),1,0),0))</f>
        <v>1</v>
      </c>
    </row>
    <row r="6341" customFormat="false" ht="15" hidden="false" customHeight="false" outlineLevel="0" collapsed="false">
      <c r="A6341" s="37" t="n">
        <v>1005598</v>
      </c>
      <c r="B6341" s="38" t="n">
        <v>46300</v>
      </c>
      <c r="C6341" s="39" t="n">
        <v>1</v>
      </c>
      <c r="D6341" s="39" t="s">
        <v>26</v>
      </c>
      <c r="E6341" s="39"/>
      <c r="F6341" s="41" t="n">
        <f aca="false">IF(A6341="","",MATCH(A6341,P_ID,1))</f>
        <v>5598</v>
      </c>
      <c r="G6341" s="41" t="str">
        <f aca="false">IF(A6341="","",INDEX(P_Svc,F6341))</f>
        <v>Standard</v>
      </c>
      <c r="H6341" s="41" t="str">
        <f aca="false">IF(A6341="","",INDEX(P_Zone,F6341))</f>
        <v>North</v>
      </c>
      <c r="I6341" s="41" t="n">
        <f aca="false">IF(A6341="","",IF(D6341="Delivered",IF(B6341&lt;=INDEX(P_Due,F6341),1,0),0))</f>
        <v>1</v>
      </c>
    </row>
    <row r="6342" customFormat="false" ht="15" hidden="false" customHeight="false" outlineLevel="0" collapsed="false">
      <c r="A6342" s="37" t="n">
        <v>1005599</v>
      </c>
      <c r="B6342" s="38" t="n">
        <v>46300</v>
      </c>
      <c r="C6342" s="39" t="n">
        <v>1</v>
      </c>
      <c r="D6342" s="39" t="s">
        <v>26</v>
      </c>
      <c r="E6342" s="39"/>
      <c r="F6342" s="41" t="n">
        <f aca="false">IF(A6342="","",MATCH(A6342,P_ID,1))</f>
        <v>5599</v>
      </c>
      <c r="G6342" s="41" t="str">
        <f aca="false">IF(A6342="","",INDEX(P_Svc,F6342))</f>
        <v>Standard</v>
      </c>
      <c r="H6342" s="41" t="str">
        <f aca="false">IF(A6342="","",INDEX(P_Zone,F6342))</f>
        <v>East</v>
      </c>
      <c r="I6342" s="41" t="n">
        <f aca="false">IF(A6342="","",IF(D6342="Delivered",IF(B6342&lt;=INDEX(P_Due,F6342),1,0),0))</f>
        <v>1</v>
      </c>
    </row>
    <row r="6343" customFormat="false" ht="15" hidden="false" customHeight="false" outlineLevel="0" collapsed="false">
      <c r="A6343" s="37" t="n">
        <v>1005600</v>
      </c>
      <c r="B6343" s="38" t="n">
        <v>46300</v>
      </c>
      <c r="C6343" s="39" t="n">
        <v>1</v>
      </c>
      <c r="D6343" s="39" t="s">
        <v>26</v>
      </c>
      <c r="E6343" s="39"/>
      <c r="F6343" s="41" t="n">
        <f aca="false">IF(A6343="","",MATCH(A6343,P_ID,1))</f>
        <v>5600</v>
      </c>
      <c r="G6343" s="41" t="str">
        <f aca="false">IF(A6343="","",INDEX(P_Svc,F6343))</f>
        <v>Economy</v>
      </c>
      <c r="H6343" s="41" t="str">
        <f aca="false">IF(A6343="","",INDEX(P_Zone,F6343))</f>
        <v>West</v>
      </c>
      <c r="I6343" s="41" t="n">
        <f aca="false">IF(A6343="","",IF(D6343="Delivered",IF(B6343&lt;=INDEX(P_Due,F6343),1,0),0))</f>
        <v>1</v>
      </c>
    </row>
    <row r="6344" customFormat="false" ht="15" hidden="false" customHeight="false" outlineLevel="0" collapsed="false">
      <c r="A6344" s="37" t="n">
        <v>1005601</v>
      </c>
      <c r="B6344" s="38" t="n">
        <v>46300</v>
      </c>
      <c r="C6344" s="39" t="n">
        <v>1</v>
      </c>
      <c r="D6344" s="39" t="s">
        <v>26</v>
      </c>
      <c r="E6344" s="39"/>
      <c r="F6344" s="41" t="n">
        <f aca="false">IF(A6344="","",MATCH(A6344,P_ID,1))</f>
        <v>5601</v>
      </c>
      <c r="G6344" s="41" t="str">
        <f aca="false">IF(A6344="","",INDEX(P_Svc,F6344))</f>
        <v>Standard</v>
      </c>
      <c r="H6344" s="41" t="str">
        <f aca="false">IF(A6344="","",INDEX(P_Zone,F6344))</f>
        <v>West</v>
      </c>
      <c r="I6344" s="41" t="n">
        <f aca="false">IF(A6344="","",IF(D6344="Delivered",IF(B6344&lt;=INDEX(P_Due,F6344),1,0),0))</f>
        <v>1</v>
      </c>
    </row>
    <row r="6345" customFormat="false" ht="15" hidden="false" customHeight="false" outlineLevel="0" collapsed="false">
      <c r="A6345" s="37" t="n">
        <v>1005602</v>
      </c>
      <c r="B6345" s="38" t="n">
        <v>46300</v>
      </c>
      <c r="C6345" s="39" t="n">
        <v>1</v>
      </c>
      <c r="D6345" s="39" t="s">
        <v>26</v>
      </c>
      <c r="E6345" s="39"/>
      <c r="F6345" s="41" t="n">
        <f aca="false">IF(A6345="","",MATCH(A6345,P_ID,1))</f>
        <v>5602</v>
      </c>
      <c r="G6345" s="41" t="str">
        <f aca="false">IF(A6345="","",INDEX(P_Svc,F6345))</f>
        <v>Standard</v>
      </c>
      <c r="H6345" s="41" t="str">
        <f aca="false">IF(A6345="","",INDEX(P_Zone,F6345))</f>
        <v>East</v>
      </c>
      <c r="I6345" s="41" t="n">
        <f aca="false">IF(A6345="","",IF(D6345="Delivered",IF(B6345&lt;=INDEX(P_Due,F6345),1,0),0))</f>
        <v>1</v>
      </c>
    </row>
    <row r="6346" customFormat="false" ht="15" hidden="false" customHeight="false" outlineLevel="0" collapsed="false">
      <c r="A6346" s="37" t="n">
        <v>1005603</v>
      </c>
      <c r="B6346" s="38" t="n">
        <v>46300</v>
      </c>
      <c r="C6346" s="39" t="n">
        <v>0</v>
      </c>
      <c r="D6346" s="39" t="s">
        <v>80</v>
      </c>
      <c r="E6346" s="39" t="s">
        <v>40</v>
      </c>
      <c r="F6346" s="41" t="n">
        <f aca="false">IF(A6346="","",MATCH(A6346,P_ID,1))</f>
        <v>5603</v>
      </c>
      <c r="G6346" s="41" t="str">
        <f aca="false">IF(A6346="","",INDEX(P_Svc,F6346))</f>
        <v>Economy</v>
      </c>
      <c r="H6346" s="41" t="str">
        <f aca="false">IF(A6346="","",INDEX(P_Zone,F6346))</f>
        <v>North</v>
      </c>
      <c r="I6346" s="41" t="n">
        <f aca="false">IF(A6346="","",IF(D6346="Delivered",IF(B6346&lt;=INDEX(P_Due,F6346),1,0),0))</f>
        <v>0</v>
      </c>
    </row>
    <row r="6347" customFormat="false" ht="15" hidden="false" customHeight="false" outlineLevel="0" collapsed="false">
      <c r="A6347" s="37" t="n">
        <v>1005604</v>
      </c>
      <c r="B6347" s="38" t="n">
        <v>46300</v>
      </c>
      <c r="C6347" s="39" t="n">
        <v>1</v>
      </c>
      <c r="D6347" s="39" t="s">
        <v>26</v>
      </c>
      <c r="E6347" s="39"/>
      <c r="F6347" s="41" t="n">
        <f aca="false">IF(A6347="","",MATCH(A6347,P_ID,1))</f>
        <v>5604</v>
      </c>
      <c r="G6347" s="41" t="str">
        <f aca="false">IF(A6347="","",INDEX(P_Svc,F6347))</f>
        <v>Standard</v>
      </c>
      <c r="H6347" s="41" t="str">
        <f aca="false">IF(A6347="","",INDEX(P_Zone,F6347))</f>
        <v>East</v>
      </c>
      <c r="I6347" s="41" t="n">
        <f aca="false">IF(A6347="","",IF(D6347="Delivered",IF(B6347&lt;=INDEX(P_Due,F6347),1,0),0))</f>
        <v>1</v>
      </c>
    </row>
    <row r="6348" customFormat="false" ht="15" hidden="false" customHeight="false" outlineLevel="0" collapsed="false">
      <c r="A6348" s="37" t="n">
        <v>1005605</v>
      </c>
      <c r="B6348" s="38" t="n">
        <v>46300</v>
      </c>
      <c r="C6348" s="39" t="n">
        <v>1</v>
      </c>
      <c r="D6348" s="39" t="s">
        <v>26</v>
      </c>
      <c r="E6348" s="39"/>
      <c r="F6348" s="41" t="n">
        <f aca="false">IF(A6348="","",MATCH(A6348,P_ID,1))</f>
        <v>5605</v>
      </c>
      <c r="G6348" s="41" t="str">
        <f aca="false">IF(A6348="","",INDEX(P_Svc,F6348))</f>
        <v>Economy</v>
      </c>
      <c r="H6348" s="41" t="str">
        <f aca="false">IF(A6348="","",INDEX(P_Zone,F6348))</f>
        <v>North</v>
      </c>
      <c r="I6348" s="41" t="n">
        <f aca="false">IF(A6348="","",IF(D6348="Delivered",IF(B6348&lt;=INDEX(P_Due,F6348),1,0),0))</f>
        <v>1</v>
      </c>
    </row>
    <row r="6349" customFormat="false" ht="15" hidden="false" customHeight="false" outlineLevel="0" collapsed="false">
      <c r="A6349" s="37" t="n">
        <v>1005606</v>
      </c>
      <c r="B6349" s="38" t="n">
        <v>46300</v>
      </c>
      <c r="C6349" s="39" t="n">
        <v>1</v>
      </c>
      <c r="D6349" s="39" t="s">
        <v>26</v>
      </c>
      <c r="E6349" s="39"/>
      <c r="F6349" s="41" t="n">
        <f aca="false">IF(A6349="","",MATCH(A6349,P_ID,1))</f>
        <v>5606</v>
      </c>
      <c r="G6349" s="41" t="str">
        <f aca="false">IF(A6349="","",INDEX(P_Svc,F6349))</f>
        <v>Economy</v>
      </c>
      <c r="H6349" s="41" t="str">
        <f aca="false">IF(A6349="","",INDEX(P_Zone,F6349))</f>
        <v>West</v>
      </c>
      <c r="I6349" s="41" t="n">
        <f aca="false">IF(A6349="","",IF(D6349="Delivered",IF(B6349&lt;=INDEX(P_Due,F6349),1,0),0))</f>
        <v>1</v>
      </c>
    </row>
    <row r="6350" customFormat="false" ht="15" hidden="false" customHeight="false" outlineLevel="0" collapsed="false">
      <c r="A6350" s="37" t="n">
        <v>1005607</v>
      </c>
      <c r="B6350" s="38" t="n">
        <v>46300</v>
      </c>
      <c r="C6350" s="39" t="n">
        <v>1</v>
      </c>
      <c r="D6350" s="39" t="s">
        <v>26</v>
      </c>
      <c r="E6350" s="39"/>
      <c r="F6350" s="41" t="n">
        <f aca="false">IF(A6350="","",MATCH(A6350,P_ID,1))</f>
        <v>5607</v>
      </c>
      <c r="G6350" s="41" t="str">
        <f aca="false">IF(A6350="","",INDEX(P_Svc,F6350))</f>
        <v>Standard</v>
      </c>
      <c r="H6350" s="41" t="str">
        <f aca="false">IF(A6350="","",INDEX(P_Zone,F6350))</f>
        <v>Central</v>
      </c>
      <c r="I6350" s="41" t="n">
        <f aca="false">IF(A6350="","",IF(D6350="Delivered",IF(B6350&lt;=INDEX(P_Due,F6350),1,0),0))</f>
        <v>1</v>
      </c>
    </row>
    <row r="6351" customFormat="false" ht="15" hidden="false" customHeight="false" outlineLevel="0" collapsed="false">
      <c r="A6351" s="37" t="n">
        <v>1005609</v>
      </c>
      <c r="B6351" s="38" t="n">
        <v>46300</v>
      </c>
      <c r="C6351" s="39" t="n">
        <v>1</v>
      </c>
      <c r="D6351" s="39" t="s">
        <v>26</v>
      </c>
      <c r="E6351" s="39"/>
      <c r="F6351" s="41" t="n">
        <f aca="false">IF(A6351="","",MATCH(A6351,P_ID,1))</f>
        <v>5609</v>
      </c>
      <c r="G6351" s="41" t="str">
        <f aca="false">IF(A6351="","",INDEX(P_Svc,F6351))</f>
        <v>Standard</v>
      </c>
      <c r="H6351" s="41" t="str">
        <f aca="false">IF(A6351="","",INDEX(P_Zone,F6351))</f>
        <v>West</v>
      </c>
      <c r="I6351" s="41" t="n">
        <f aca="false">IF(A6351="","",IF(D6351="Delivered",IF(B6351&lt;=INDEX(P_Due,F6351),1,0),0))</f>
        <v>1</v>
      </c>
    </row>
    <row r="6352" customFormat="false" ht="15" hidden="false" customHeight="false" outlineLevel="0" collapsed="false">
      <c r="A6352" s="37" t="n">
        <v>1005611</v>
      </c>
      <c r="B6352" s="38" t="n">
        <v>46300</v>
      </c>
      <c r="C6352" s="39" t="n">
        <v>1</v>
      </c>
      <c r="D6352" s="39" t="s">
        <v>26</v>
      </c>
      <c r="E6352" s="39"/>
      <c r="F6352" s="41" t="n">
        <f aca="false">IF(A6352="","",MATCH(A6352,P_ID,1))</f>
        <v>5611</v>
      </c>
      <c r="G6352" s="41" t="str">
        <f aca="false">IF(A6352="","",INDEX(P_Svc,F6352))</f>
        <v>Standard</v>
      </c>
      <c r="H6352" s="41" t="str">
        <f aca="false">IF(A6352="","",INDEX(P_Zone,F6352))</f>
        <v>South</v>
      </c>
      <c r="I6352" s="41" t="n">
        <f aca="false">IF(A6352="","",IF(D6352="Delivered",IF(B6352&lt;=INDEX(P_Due,F6352),1,0),0))</f>
        <v>1</v>
      </c>
    </row>
    <row r="6353" customFormat="false" ht="15" hidden="false" customHeight="false" outlineLevel="0" collapsed="false">
      <c r="A6353" s="37" t="n">
        <v>1005612</v>
      </c>
      <c r="B6353" s="38" t="n">
        <v>46300</v>
      </c>
      <c r="C6353" s="39" t="n">
        <v>1</v>
      </c>
      <c r="D6353" s="39" t="s">
        <v>26</v>
      </c>
      <c r="E6353" s="39"/>
      <c r="F6353" s="41" t="n">
        <f aca="false">IF(A6353="","",MATCH(A6353,P_ID,1))</f>
        <v>5612</v>
      </c>
      <c r="G6353" s="41" t="str">
        <f aca="false">IF(A6353="","",INDEX(P_Svc,F6353))</f>
        <v>Standard</v>
      </c>
      <c r="H6353" s="41" t="str">
        <f aca="false">IF(A6353="","",INDEX(P_Zone,F6353))</f>
        <v>East</v>
      </c>
      <c r="I6353" s="41" t="n">
        <f aca="false">IF(A6353="","",IF(D6353="Delivered",IF(B6353&lt;=INDEX(P_Due,F6353),1,0),0))</f>
        <v>1</v>
      </c>
    </row>
    <row r="6354" customFormat="false" ht="15" hidden="false" customHeight="false" outlineLevel="0" collapsed="false">
      <c r="A6354" s="37" t="n">
        <v>1005614</v>
      </c>
      <c r="B6354" s="38" t="n">
        <v>46300</v>
      </c>
      <c r="C6354" s="39" t="n">
        <v>1</v>
      </c>
      <c r="D6354" s="39" t="s">
        <v>26</v>
      </c>
      <c r="E6354" s="39"/>
      <c r="F6354" s="41" t="n">
        <f aca="false">IF(A6354="","",MATCH(A6354,P_ID,1))</f>
        <v>5614</v>
      </c>
      <c r="G6354" s="41" t="str">
        <f aca="false">IF(A6354="","",INDEX(P_Svc,F6354))</f>
        <v>Economy</v>
      </c>
      <c r="H6354" s="41" t="str">
        <f aca="false">IF(A6354="","",INDEX(P_Zone,F6354))</f>
        <v>East</v>
      </c>
      <c r="I6354" s="41" t="n">
        <f aca="false">IF(A6354="","",IF(D6354="Delivered",IF(B6354&lt;=INDEX(P_Due,F6354),1,0),0))</f>
        <v>1</v>
      </c>
    </row>
    <row r="6355" customFormat="false" ht="15" hidden="false" customHeight="false" outlineLevel="0" collapsed="false">
      <c r="A6355" s="37" t="n">
        <v>1005615</v>
      </c>
      <c r="B6355" s="38" t="n">
        <v>46300</v>
      </c>
      <c r="C6355" s="39" t="n">
        <v>1</v>
      </c>
      <c r="D6355" s="39" t="s">
        <v>79</v>
      </c>
      <c r="E6355" s="39" t="s">
        <v>32</v>
      </c>
      <c r="F6355" s="41" t="n">
        <f aca="false">IF(A6355="","",MATCH(A6355,P_ID,1))</f>
        <v>5615</v>
      </c>
      <c r="G6355" s="41" t="str">
        <f aca="false">IF(A6355="","",INDEX(P_Svc,F6355))</f>
        <v>Economy</v>
      </c>
      <c r="H6355" s="41" t="str">
        <f aca="false">IF(A6355="","",INDEX(P_Zone,F6355))</f>
        <v>North</v>
      </c>
      <c r="I6355" s="41" t="n">
        <f aca="false">IF(A6355="","",IF(D6355="Delivered",IF(B6355&lt;=INDEX(P_Due,F6355),1,0),0))</f>
        <v>0</v>
      </c>
    </row>
    <row r="6356" customFormat="false" ht="15" hidden="false" customHeight="false" outlineLevel="0" collapsed="false">
      <c r="A6356" s="37" t="n">
        <v>1005616</v>
      </c>
      <c r="B6356" s="38" t="n">
        <v>46300</v>
      </c>
      <c r="C6356" s="39" t="n">
        <v>1</v>
      </c>
      <c r="D6356" s="39" t="s">
        <v>26</v>
      </c>
      <c r="E6356" s="39"/>
      <c r="F6356" s="41" t="n">
        <f aca="false">IF(A6356="","",MATCH(A6356,P_ID,1))</f>
        <v>5616</v>
      </c>
      <c r="G6356" s="41" t="str">
        <f aca="false">IF(A6356="","",INDEX(P_Svc,F6356))</f>
        <v>Standard</v>
      </c>
      <c r="H6356" s="41" t="str">
        <f aca="false">IF(A6356="","",INDEX(P_Zone,F6356))</f>
        <v>North</v>
      </c>
      <c r="I6356" s="41" t="n">
        <f aca="false">IF(A6356="","",IF(D6356="Delivered",IF(B6356&lt;=INDEX(P_Due,F6356),1,0),0))</f>
        <v>1</v>
      </c>
    </row>
    <row r="6357" customFormat="false" ht="15" hidden="false" customHeight="false" outlineLevel="0" collapsed="false">
      <c r="A6357" s="37" t="n">
        <v>1005617</v>
      </c>
      <c r="B6357" s="38" t="n">
        <v>46300</v>
      </c>
      <c r="C6357" s="39" t="n">
        <v>1</v>
      </c>
      <c r="D6357" s="39" t="s">
        <v>26</v>
      </c>
      <c r="E6357" s="39"/>
      <c r="F6357" s="41" t="n">
        <f aca="false">IF(A6357="","",MATCH(A6357,P_ID,1))</f>
        <v>5617</v>
      </c>
      <c r="G6357" s="41" t="str">
        <f aca="false">IF(A6357="","",INDEX(P_Svc,F6357))</f>
        <v>Standard</v>
      </c>
      <c r="H6357" s="41" t="str">
        <f aca="false">IF(A6357="","",INDEX(P_Zone,F6357))</f>
        <v>Central</v>
      </c>
      <c r="I6357" s="41" t="n">
        <f aca="false">IF(A6357="","",IF(D6357="Delivered",IF(B6357&lt;=INDEX(P_Due,F6357),1,0),0))</f>
        <v>1</v>
      </c>
    </row>
    <row r="6358" customFormat="false" ht="15" hidden="false" customHeight="false" outlineLevel="0" collapsed="false">
      <c r="A6358" s="37" t="n">
        <v>1005618</v>
      </c>
      <c r="B6358" s="38" t="n">
        <v>46300</v>
      </c>
      <c r="C6358" s="39" t="n">
        <v>1</v>
      </c>
      <c r="D6358" s="39" t="s">
        <v>79</v>
      </c>
      <c r="E6358" s="39" t="s">
        <v>38</v>
      </c>
      <c r="F6358" s="41" t="n">
        <f aca="false">IF(A6358="","",MATCH(A6358,P_ID,1))</f>
        <v>5618</v>
      </c>
      <c r="G6358" s="41" t="str">
        <f aca="false">IF(A6358="","",INDEX(P_Svc,F6358))</f>
        <v>Economy</v>
      </c>
      <c r="H6358" s="41" t="str">
        <f aca="false">IF(A6358="","",INDEX(P_Zone,F6358))</f>
        <v>North</v>
      </c>
      <c r="I6358" s="41" t="n">
        <f aca="false">IF(A6358="","",IF(D6358="Delivered",IF(B6358&lt;=INDEX(P_Due,F6358),1,0),0))</f>
        <v>0</v>
      </c>
    </row>
    <row r="6359" customFormat="false" ht="15" hidden="false" customHeight="false" outlineLevel="0" collapsed="false">
      <c r="A6359" s="37" t="n">
        <v>1005619</v>
      </c>
      <c r="B6359" s="38" t="n">
        <v>46300</v>
      </c>
      <c r="C6359" s="39" t="n">
        <v>1</v>
      </c>
      <c r="D6359" s="39" t="s">
        <v>26</v>
      </c>
      <c r="E6359" s="39"/>
      <c r="F6359" s="41" t="n">
        <f aca="false">IF(A6359="","",MATCH(A6359,P_ID,1))</f>
        <v>5619</v>
      </c>
      <c r="G6359" s="41" t="str">
        <f aca="false">IF(A6359="","",INDEX(P_Svc,F6359))</f>
        <v>Standard</v>
      </c>
      <c r="H6359" s="41" t="str">
        <f aca="false">IF(A6359="","",INDEX(P_Zone,F6359))</f>
        <v>Central</v>
      </c>
      <c r="I6359" s="41" t="n">
        <f aca="false">IF(A6359="","",IF(D6359="Delivered",IF(B6359&lt;=INDEX(P_Due,F6359),1,0),0))</f>
        <v>1</v>
      </c>
    </row>
    <row r="6360" customFormat="false" ht="15" hidden="false" customHeight="false" outlineLevel="0" collapsed="false">
      <c r="A6360" s="37" t="n">
        <v>1005620</v>
      </c>
      <c r="B6360" s="38" t="n">
        <v>46300</v>
      </c>
      <c r="C6360" s="39" t="n">
        <v>1</v>
      </c>
      <c r="D6360" s="39" t="s">
        <v>26</v>
      </c>
      <c r="E6360" s="39"/>
      <c r="F6360" s="41" t="n">
        <f aca="false">IF(A6360="","",MATCH(A6360,P_ID,1))</f>
        <v>5620</v>
      </c>
      <c r="G6360" s="41" t="str">
        <f aca="false">IF(A6360="","",INDEX(P_Svc,F6360))</f>
        <v>Standard</v>
      </c>
      <c r="H6360" s="41" t="str">
        <f aca="false">IF(A6360="","",INDEX(P_Zone,F6360))</f>
        <v>Central</v>
      </c>
      <c r="I6360" s="41" t="n">
        <f aca="false">IF(A6360="","",IF(D6360="Delivered",IF(B6360&lt;=INDEX(P_Due,F6360),1,0),0))</f>
        <v>1</v>
      </c>
    </row>
    <row r="6361" customFormat="false" ht="15" hidden="false" customHeight="false" outlineLevel="0" collapsed="false">
      <c r="A6361" s="37" t="n">
        <v>1005621</v>
      </c>
      <c r="B6361" s="38" t="n">
        <v>46300</v>
      </c>
      <c r="C6361" s="39" t="n">
        <v>1</v>
      </c>
      <c r="D6361" s="39" t="s">
        <v>26</v>
      </c>
      <c r="E6361" s="39"/>
      <c r="F6361" s="41" t="n">
        <f aca="false">IF(A6361="","",MATCH(A6361,P_ID,1))</f>
        <v>5621</v>
      </c>
      <c r="G6361" s="41" t="str">
        <f aca="false">IF(A6361="","",INDEX(P_Svc,F6361))</f>
        <v>Standard</v>
      </c>
      <c r="H6361" s="41" t="str">
        <f aca="false">IF(A6361="","",INDEX(P_Zone,F6361))</f>
        <v>North</v>
      </c>
      <c r="I6361" s="41" t="n">
        <f aca="false">IF(A6361="","",IF(D6361="Delivered",IF(B6361&lt;=INDEX(P_Due,F6361),1,0),0))</f>
        <v>1</v>
      </c>
    </row>
    <row r="6362" customFormat="false" ht="15" hidden="false" customHeight="false" outlineLevel="0" collapsed="false">
      <c r="A6362" s="37" t="n">
        <v>1005623</v>
      </c>
      <c r="B6362" s="38" t="n">
        <v>46300</v>
      </c>
      <c r="C6362" s="39" t="n">
        <v>1</v>
      </c>
      <c r="D6362" s="39" t="s">
        <v>26</v>
      </c>
      <c r="E6362" s="39"/>
      <c r="F6362" s="41" t="n">
        <f aca="false">IF(A6362="","",MATCH(A6362,P_ID,1))</f>
        <v>5623</v>
      </c>
      <c r="G6362" s="41" t="str">
        <f aca="false">IF(A6362="","",INDEX(P_Svc,F6362))</f>
        <v>Standard</v>
      </c>
      <c r="H6362" s="41" t="str">
        <f aca="false">IF(A6362="","",INDEX(P_Zone,F6362))</f>
        <v>East</v>
      </c>
      <c r="I6362" s="41" t="n">
        <f aca="false">IF(A6362="","",IF(D6362="Delivered",IF(B6362&lt;=INDEX(P_Due,F6362),1,0),0))</f>
        <v>1</v>
      </c>
    </row>
    <row r="6363" customFormat="false" ht="15" hidden="false" customHeight="false" outlineLevel="0" collapsed="false">
      <c r="A6363" s="37" t="n">
        <v>1005624</v>
      </c>
      <c r="B6363" s="38" t="n">
        <v>46300</v>
      </c>
      <c r="C6363" s="39" t="n">
        <v>1</v>
      </c>
      <c r="D6363" s="39" t="s">
        <v>26</v>
      </c>
      <c r="E6363" s="39"/>
      <c r="F6363" s="41" t="n">
        <f aca="false">IF(A6363="","",MATCH(A6363,P_ID,1))</f>
        <v>5624</v>
      </c>
      <c r="G6363" s="41" t="str">
        <f aca="false">IF(A6363="","",INDEX(P_Svc,F6363))</f>
        <v>Economy</v>
      </c>
      <c r="H6363" s="41" t="str">
        <f aca="false">IF(A6363="","",INDEX(P_Zone,F6363))</f>
        <v>North</v>
      </c>
      <c r="I6363" s="41" t="n">
        <f aca="false">IF(A6363="","",IF(D6363="Delivered",IF(B6363&lt;=INDEX(P_Due,F6363),1,0),0))</f>
        <v>1</v>
      </c>
    </row>
    <row r="6364" customFormat="false" ht="15" hidden="false" customHeight="false" outlineLevel="0" collapsed="false">
      <c r="A6364" s="37" t="n">
        <v>1005626</v>
      </c>
      <c r="B6364" s="38" t="n">
        <v>46300</v>
      </c>
      <c r="C6364" s="39" t="n">
        <v>1</v>
      </c>
      <c r="D6364" s="39" t="s">
        <v>26</v>
      </c>
      <c r="E6364" s="39"/>
      <c r="F6364" s="41" t="n">
        <f aca="false">IF(A6364="","",MATCH(A6364,P_ID,1))</f>
        <v>5626</v>
      </c>
      <c r="G6364" s="41" t="str">
        <f aca="false">IF(A6364="","",INDEX(P_Svc,F6364))</f>
        <v>Economy</v>
      </c>
      <c r="H6364" s="41" t="str">
        <f aca="false">IF(A6364="","",INDEX(P_Zone,F6364))</f>
        <v>Central</v>
      </c>
      <c r="I6364" s="41" t="n">
        <f aca="false">IF(A6364="","",IF(D6364="Delivered",IF(B6364&lt;=INDEX(P_Due,F6364),1,0),0))</f>
        <v>1</v>
      </c>
    </row>
    <row r="6365" customFormat="false" ht="15" hidden="false" customHeight="false" outlineLevel="0" collapsed="false">
      <c r="A6365" s="37" t="n">
        <v>1005627</v>
      </c>
      <c r="B6365" s="38" t="n">
        <v>46300</v>
      </c>
      <c r="C6365" s="39" t="n">
        <v>1</v>
      </c>
      <c r="D6365" s="39" t="s">
        <v>26</v>
      </c>
      <c r="E6365" s="39"/>
      <c r="F6365" s="41" t="n">
        <f aca="false">IF(A6365="","",MATCH(A6365,P_ID,1))</f>
        <v>5627</v>
      </c>
      <c r="G6365" s="41" t="str">
        <f aca="false">IF(A6365="","",INDEX(P_Svc,F6365))</f>
        <v>Standard</v>
      </c>
      <c r="H6365" s="41" t="str">
        <f aca="false">IF(A6365="","",INDEX(P_Zone,F6365))</f>
        <v>West</v>
      </c>
      <c r="I6365" s="41" t="n">
        <f aca="false">IF(A6365="","",IF(D6365="Delivered",IF(B6365&lt;=INDEX(P_Due,F6365),1,0),0))</f>
        <v>1</v>
      </c>
    </row>
    <row r="6366" customFormat="false" ht="15" hidden="false" customHeight="false" outlineLevel="0" collapsed="false">
      <c r="A6366" s="37" t="n">
        <v>1005628</v>
      </c>
      <c r="B6366" s="38" t="n">
        <v>46300</v>
      </c>
      <c r="C6366" s="39" t="n">
        <v>1</v>
      </c>
      <c r="D6366" s="39" t="s">
        <v>26</v>
      </c>
      <c r="E6366" s="39"/>
      <c r="F6366" s="41" t="n">
        <f aca="false">IF(A6366="","",MATCH(A6366,P_ID,1))</f>
        <v>5628</v>
      </c>
      <c r="G6366" s="41" t="str">
        <f aca="false">IF(A6366="","",INDEX(P_Svc,F6366))</f>
        <v>Standard</v>
      </c>
      <c r="H6366" s="41" t="str">
        <f aca="false">IF(A6366="","",INDEX(P_Zone,F6366))</f>
        <v>South</v>
      </c>
      <c r="I6366" s="41" t="n">
        <f aca="false">IF(A6366="","",IF(D6366="Delivered",IF(B6366&lt;=INDEX(P_Due,F6366),1,0),0))</f>
        <v>1</v>
      </c>
    </row>
    <row r="6367" customFormat="false" ht="15" hidden="false" customHeight="false" outlineLevel="0" collapsed="false">
      <c r="A6367" s="37" t="n">
        <v>1005629</v>
      </c>
      <c r="B6367" s="38" t="n">
        <v>46300</v>
      </c>
      <c r="C6367" s="39" t="n">
        <v>1</v>
      </c>
      <c r="D6367" s="39" t="s">
        <v>26</v>
      </c>
      <c r="E6367" s="39"/>
      <c r="F6367" s="41" t="n">
        <f aca="false">IF(A6367="","",MATCH(A6367,P_ID,1))</f>
        <v>5629</v>
      </c>
      <c r="G6367" s="41" t="str">
        <f aca="false">IF(A6367="","",INDEX(P_Svc,F6367))</f>
        <v>Economy</v>
      </c>
      <c r="H6367" s="41" t="str">
        <f aca="false">IF(A6367="","",INDEX(P_Zone,F6367))</f>
        <v>East</v>
      </c>
      <c r="I6367" s="41" t="n">
        <f aca="false">IF(A6367="","",IF(D6367="Delivered",IF(B6367&lt;=INDEX(P_Due,F6367),1,0),0))</f>
        <v>1</v>
      </c>
    </row>
    <row r="6368" customFormat="false" ht="15" hidden="false" customHeight="false" outlineLevel="0" collapsed="false">
      <c r="A6368" s="37" t="n">
        <v>1005631</v>
      </c>
      <c r="B6368" s="38" t="n">
        <v>46300</v>
      </c>
      <c r="C6368" s="39" t="n">
        <v>1</v>
      </c>
      <c r="D6368" s="39" t="s">
        <v>26</v>
      </c>
      <c r="E6368" s="39"/>
      <c r="F6368" s="41" t="n">
        <f aca="false">IF(A6368="","",MATCH(A6368,P_ID,1))</f>
        <v>5631</v>
      </c>
      <c r="G6368" s="41" t="str">
        <f aca="false">IF(A6368="","",INDEX(P_Svc,F6368))</f>
        <v>Express</v>
      </c>
      <c r="H6368" s="41" t="str">
        <f aca="false">IF(A6368="","",INDEX(P_Zone,F6368))</f>
        <v>Central</v>
      </c>
      <c r="I6368" s="41" t="n">
        <f aca="false">IF(A6368="","",IF(D6368="Delivered",IF(B6368&lt;=INDEX(P_Due,F6368),1,0),0))</f>
        <v>1</v>
      </c>
    </row>
    <row r="6369" customFormat="false" ht="15" hidden="false" customHeight="false" outlineLevel="0" collapsed="false">
      <c r="A6369" s="37" t="n">
        <v>1005632</v>
      </c>
      <c r="B6369" s="38" t="n">
        <v>46300</v>
      </c>
      <c r="C6369" s="39" t="n">
        <v>1</v>
      </c>
      <c r="D6369" s="39" t="s">
        <v>79</v>
      </c>
      <c r="E6369" s="39" t="s">
        <v>32</v>
      </c>
      <c r="F6369" s="41" t="n">
        <f aca="false">IF(A6369="","",MATCH(A6369,P_ID,1))</f>
        <v>5632</v>
      </c>
      <c r="G6369" s="41" t="str">
        <f aca="false">IF(A6369="","",INDEX(P_Svc,F6369))</f>
        <v>Standard</v>
      </c>
      <c r="H6369" s="41" t="str">
        <f aca="false">IF(A6369="","",INDEX(P_Zone,F6369))</f>
        <v>South</v>
      </c>
      <c r="I6369" s="41" t="n">
        <f aca="false">IF(A6369="","",IF(D6369="Delivered",IF(B6369&lt;=INDEX(P_Due,F6369),1,0),0))</f>
        <v>0</v>
      </c>
    </row>
    <row r="6370" customFormat="false" ht="15" hidden="false" customHeight="false" outlineLevel="0" collapsed="false">
      <c r="A6370" s="37" t="n">
        <v>1005633</v>
      </c>
      <c r="B6370" s="38" t="n">
        <v>46300</v>
      </c>
      <c r="C6370" s="39" t="n">
        <v>1</v>
      </c>
      <c r="D6370" s="39" t="s">
        <v>26</v>
      </c>
      <c r="E6370" s="39"/>
      <c r="F6370" s="41" t="n">
        <f aca="false">IF(A6370="","",MATCH(A6370,P_ID,1))</f>
        <v>5633</v>
      </c>
      <c r="G6370" s="41" t="str">
        <f aca="false">IF(A6370="","",INDEX(P_Svc,F6370))</f>
        <v>Standard</v>
      </c>
      <c r="H6370" s="41" t="str">
        <f aca="false">IF(A6370="","",INDEX(P_Zone,F6370))</f>
        <v>East</v>
      </c>
      <c r="I6370" s="41" t="n">
        <f aca="false">IF(A6370="","",IF(D6370="Delivered",IF(B6370&lt;=INDEX(P_Due,F6370),1,0),0))</f>
        <v>1</v>
      </c>
    </row>
    <row r="6371" customFormat="false" ht="15" hidden="false" customHeight="false" outlineLevel="0" collapsed="false">
      <c r="A6371" s="37" t="n">
        <v>1005634</v>
      </c>
      <c r="B6371" s="38" t="n">
        <v>46300</v>
      </c>
      <c r="C6371" s="39" t="n">
        <v>1</v>
      </c>
      <c r="D6371" s="39" t="s">
        <v>79</v>
      </c>
      <c r="E6371" s="39" t="s">
        <v>32</v>
      </c>
      <c r="F6371" s="41" t="n">
        <f aca="false">IF(A6371="","",MATCH(A6371,P_ID,1))</f>
        <v>5634</v>
      </c>
      <c r="G6371" s="41" t="str">
        <f aca="false">IF(A6371="","",INDEX(P_Svc,F6371))</f>
        <v>Standard</v>
      </c>
      <c r="H6371" s="41" t="str">
        <f aca="false">IF(A6371="","",INDEX(P_Zone,F6371))</f>
        <v>East</v>
      </c>
      <c r="I6371" s="41" t="n">
        <f aca="false">IF(A6371="","",IF(D6371="Delivered",IF(B6371&lt;=INDEX(P_Due,F6371),1,0),0))</f>
        <v>0</v>
      </c>
    </row>
    <row r="6372" customFormat="false" ht="15" hidden="false" customHeight="false" outlineLevel="0" collapsed="false">
      <c r="A6372" s="37" t="n">
        <v>1005636</v>
      </c>
      <c r="B6372" s="38" t="n">
        <v>46300</v>
      </c>
      <c r="C6372" s="39" t="n">
        <v>1</v>
      </c>
      <c r="D6372" s="39" t="s">
        <v>26</v>
      </c>
      <c r="E6372" s="39"/>
      <c r="F6372" s="41" t="n">
        <f aca="false">IF(A6372="","",MATCH(A6372,P_ID,1))</f>
        <v>5636</v>
      </c>
      <c r="G6372" s="41" t="str">
        <f aca="false">IF(A6372="","",INDEX(P_Svc,F6372))</f>
        <v>Economy</v>
      </c>
      <c r="H6372" s="41" t="str">
        <f aca="false">IF(A6372="","",INDEX(P_Zone,F6372))</f>
        <v>Central</v>
      </c>
      <c r="I6372" s="41" t="n">
        <f aca="false">IF(A6372="","",IF(D6372="Delivered",IF(B6372&lt;=INDEX(P_Due,F6372),1,0),0))</f>
        <v>1</v>
      </c>
    </row>
    <row r="6373" customFormat="false" ht="15" hidden="false" customHeight="false" outlineLevel="0" collapsed="false">
      <c r="A6373" s="37" t="n">
        <v>1005637</v>
      </c>
      <c r="B6373" s="38" t="n">
        <v>46300</v>
      </c>
      <c r="C6373" s="39" t="n">
        <v>1</v>
      </c>
      <c r="D6373" s="39" t="s">
        <v>26</v>
      </c>
      <c r="E6373" s="39"/>
      <c r="F6373" s="41" t="n">
        <f aca="false">IF(A6373="","",MATCH(A6373,P_ID,1))</f>
        <v>5637</v>
      </c>
      <c r="G6373" s="41" t="str">
        <f aca="false">IF(A6373="","",INDEX(P_Svc,F6373))</f>
        <v>Standard</v>
      </c>
      <c r="H6373" s="41" t="str">
        <f aca="false">IF(A6373="","",INDEX(P_Zone,F6373))</f>
        <v>South</v>
      </c>
      <c r="I6373" s="41" t="n">
        <f aca="false">IF(A6373="","",IF(D6373="Delivered",IF(B6373&lt;=INDEX(P_Due,F6373),1,0),0))</f>
        <v>1</v>
      </c>
    </row>
    <row r="6374" customFormat="false" ht="15" hidden="false" customHeight="false" outlineLevel="0" collapsed="false">
      <c r="A6374" s="37" t="n">
        <v>1005639</v>
      </c>
      <c r="B6374" s="38" t="n">
        <v>46300</v>
      </c>
      <c r="C6374" s="39" t="n">
        <v>1</v>
      </c>
      <c r="D6374" s="39" t="s">
        <v>79</v>
      </c>
      <c r="E6374" s="39" t="s">
        <v>32</v>
      </c>
      <c r="F6374" s="41" t="n">
        <f aca="false">IF(A6374="","",MATCH(A6374,P_ID,1))</f>
        <v>5639</v>
      </c>
      <c r="G6374" s="41" t="str">
        <f aca="false">IF(A6374="","",INDEX(P_Svc,F6374))</f>
        <v>Standard</v>
      </c>
      <c r="H6374" s="41" t="str">
        <f aca="false">IF(A6374="","",INDEX(P_Zone,F6374))</f>
        <v>North</v>
      </c>
      <c r="I6374" s="41" t="n">
        <f aca="false">IF(A6374="","",IF(D6374="Delivered",IF(B6374&lt;=INDEX(P_Due,F6374),1,0),0))</f>
        <v>0</v>
      </c>
    </row>
    <row r="6375" customFormat="false" ht="15" hidden="false" customHeight="false" outlineLevel="0" collapsed="false">
      <c r="A6375" s="37" t="n">
        <v>1005640</v>
      </c>
      <c r="B6375" s="38" t="n">
        <v>46300</v>
      </c>
      <c r="C6375" s="39" t="n">
        <v>1</v>
      </c>
      <c r="D6375" s="39" t="s">
        <v>26</v>
      </c>
      <c r="E6375" s="39"/>
      <c r="F6375" s="41" t="n">
        <f aca="false">IF(A6375="","",MATCH(A6375,P_ID,1))</f>
        <v>5640</v>
      </c>
      <c r="G6375" s="41" t="str">
        <f aca="false">IF(A6375="","",INDEX(P_Svc,F6375))</f>
        <v>Standard</v>
      </c>
      <c r="H6375" s="41" t="str">
        <f aca="false">IF(A6375="","",INDEX(P_Zone,F6375))</f>
        <v>East</v>
      </c>
      <c r="I6375" s="41" t="n">
        <f aca="false">IF(A6375="","",IF(D6375="Delivered",IF(B6375&lt;=INDEX(P_Due,F6375),1,0),0))</f>
        <v>1</v>
      </c>
    </row>
    <row r="6376" customFormat="false" ht="15" hidden="false" customHeight="false" outlineLevel="0" collapsed="false">
      <c r="A6376" s="37" t="n">
        <v>1005641</v>
      </c>
      <c r="B6376" s="38" t="n">
        <v>46300</v>
      </c>
      <c r="C6376" s="39" t="n">
        <v>1</v>
      </c>
      <c r="D6376" s="39" t="s">
        <v>26</v>
      </c>
      <c r="E6376" s="39"/>
      <c r="F6376" s="41" t="n">
        <f aca="false">IF(A6376="","",MATCH(A6376,P_ID,1))</f>
        <v>5641</v>
      </c>
      <c r="G6376" s="41" t="str">
        <f aca="false">IF(A6376="","",INDEX(P_Svc,F6376))</f>
        <v>Economy</v>
      </c>
      <c r="H6376" s="41" t="str">
        <f aca="false">IF(A6376="","",INDEX(P_Zone,F6376))</f>
        <v>East</v>
      </c>
      <c r="I6376" s="41" t="n">
        <f aca="false">IF(A6376="","",IF(D6376="Delivered",IF(B6376&lt;=INDEX(P_Due,F6376),1,0),0))</f>
        <v>1</v>
      </c>
    </row>
    <row r="6377" customFormat="false" ht="15" hidden="false" customHeight="false" outlineLevel="0" collapsed="false">
      <c r="A6377" s="37" t="n">
        <v>1005642</v>
      </c>
      <c r="B6377" s="38" t="n">
        <v>46300</v>
      </c>
      <c r="C6377" s="39" t="n">
        <v>1</v>
      </c>
      <c r="D6377" s="39" t="s">
        <v>26</v>
      </c>
      <c r="E6377" s="39"/>
      <c r="F6377" s="41" t="n">
        <f aca="false">IF(A6377="","",MATCH(A6377,P_ID,1))</f>
        <v>5642</v>
      </c>
      <c r="G6377" s="41" t="str">
        <f aca="false">IF(A6377="","",INDEX(P_Svc,F6377))</f>
        <v>Standard</v>
      </c>
      <c r="H6377" s="41" t="str">
        <f aca="false">IF(A6377="","",INDEX(P_Zone,F6377))</f>
        <v>South</v>
      </c>
      <c r="I6377" s="41" t="n">
        <f aca="false">IF(A6377="","",IF(D6377="Delivered",IF(B6377&lt;=INDEX(P_Due,F6377),1,0),0))</f>
        <v>1</v>
      </c>
    </row>
    <row r="6378" customFormat="false" ht="15" hidden="false" customHeight="false" outlineLevel="0" collapsed="false">
      <c r="A6378" s="37" t="n">
        <v>1005643</v>
      </c>
      <c r="B6378" s="38" t="n">
        <v>46300</v>
      </c>
      <c r="C6378" s="39" t="n">
        <v>1</v>
      </c>
      <c r="D6378" s="39" t="s">
        <v>26</v>
      </c>
      <c r="E6378" s="39"/>
      <c r="F6378" s="41" t="n">
        <f aca="false">IF(A6378="","",MATCH(A6378,P_ID,1))</f>
        <v>5643</v>
      </c>
      <c r="G6378" s="41" t="str">
        <f aca="false">IF(A6378="","",INDEX(P_Svc,F6378))</f>
        <v>Economy</v>
      </c>
      <c r="H6378" s="41" t="str">
        <f aca="false">IF(A6378="","",INDEX(P_Zone,F6378))</f>
        <v>West</v>
      </c>
      <c r="I6378" s="41" t="n">
        <f aca="false">IF(A6378="","",IF(D6378="Delivered",IF(B6378&lt;=INDEX(P_Due,F6378),1,0),0))</f>
        <v>1</v>
      </c>
    </row>
    <row r="6379" customFormat="false" ht="15" hidden="false" customHeight="false" outlineLevel="0" collapsed="false">
      <c r="A6379" s="37" t="n">
        <v>1005644</v>
      </c>
      <c r="B6379" s="38" t="n">
        <v>46300</v>
      </c>
      <c r="C6379" s="39" t="n">
        <v>1</v>
      </c>
      <c r="D6379" s="39" t="s">
        <v>26</v>
      </c>
      <c r="E6379" s="39"/>
      <c r="F6379" s="41" t="n">
        <f aca="false">IF(A6379="","",MATCH(A6379,P_ID,1))</f>
        <v>5644</v>
      </c>
      <c r="G6379" s="41" t="str">
        <f aca="false">IF(A6379="","",INDEX(P_Svc,F6379))</f>
        <v>Standard</v>
      </c>
      <c r="H6379" s="41" t="str">
        <f aca="false">IF(A6379="","",INDEX(P_Zone,F6379))</f>
        <v>South</v>
      </c>
      <c r="I6379" s="41" t="n">
        <f aca="false">IF(A6379="","",IF(D6379="Delivered",IF(B6379&lt;=INDEX(P_Due,F6379),1,0),0))</f>
        <v>1</v>
      </c>
    </row>
    <row r="6380" customFormat="false" ht="15" hidden="false" customHeight="false" outlineLevel="0" collapsed="false">
      <c r="A6380" s="37" t="n">
        <v>1005645</v>
      </c>
      <c r="B6380" s="38" t="n">
        <v>46300</v>
      </c>
      <c r="C6380" s="39" t="n">
        <v>1</v>
      </c>
      <c r="D6380" s="39" t="s">
        <v>26</v>
      </c>
      <c r="E6380" s="39"/>
      <c r="F6380" s="41" t="n">
        <f aca="false">IF(A6380="","",MATCH(A6380,P_ID,1))</f>
        <v>5645</v>
      </c>
      <c r="G6380" s="41" t="str">
        <f aca="false">IF(A6380="","",INDEX(P_Svc,F6380))</f>
        <v>Standard</v>
      </c>
      <c r="H6380" s="41" t="str">
        <f aca="false">IF(A6380="","",INDEX(P_Zone,F6380))</f>
        <v>East</v>
      </c>
      <c r="I6380" s="41" t="n">
        <f aca="false">IF(A6380="","",IF(D6380="Delivered",IF(B6380&lt;=INDEX(P_Due,F6380),1,0),0))</f>
        <v>1</v>
      </c>
    </row>
    <row r="6381" customFormat="false" ht="15" hidden="false" customHeight="false" outlineLevel="0" collapsed="false">
      <c r="A6381" s="37" t="n">
        <v>1005646</v>
      </c>
      <c r="B6381" s="38" t="n">
        <v>46300</v>
      </c>
      <c r="C6381" s="39" t="n">
        <v>1</v>
      </c>
      <c r="D6381" s="39" t="s">
        <v>26</v>
      </c>
      <c r="E6381" s="39"/>
      <c r="F6381" s="41" t="n">
        <f aca="false">IF(A6381="","",MATCH(A6381,P_ID,1))</f>
        <v>5646</v>
      </c>
      <c r="G6381" s="41" t="str">
        <f aca="false">IF(A6381="","",INDEX(P_Svc,F6381))</f>
        <v>Standard</v>
      </c>
      <c r="H6381" s="41" t="str">
        <f aca="false">IF(A6381="","",INDEX(P_Zone,F6381))</f>
        <v>East</v>
      </c>
      <c r="I6381" s="41" t="n">
        <f aca="false">IF(A6381="","",IF(D6381="Delivered",IF(B6381&lt;=INDEX(P_Due,F6381),1,0),0))</f>
        <v>1</v>
      </c>
    </row>
    <row r="6382" customFormat="false" ht="15" hidden="false" customHeight="false" outlineLevel="0" collapsed="false">
      <c r="A6382" s="37" t="n">
        <v>1005647</v>
      </c>
      <c r="B6382" s="38" t="n">
        <v>46300</v>
      </c>
      <c r="C6382" s="39" t="n">
        <v>1</v>
      </c>
      <c r="D6382" s="39" t="s">
        <v>79</v>
      </c>
      <c r="E6382" s="39" t="s">
        <v>32</v>
      </c>
      <c r="F6382" s="41" t="n">
        <f aca="false">IF(A6382="","",MATCH(A6382,P_ID,1))</f>
        <v>5647</v>
      </c>
      <c r="G6382" s="41" t="str">
        <f aca="false">IF(A6382="","",INDEX(P_Svc,F6382))</f>
        <v>Standard</v>
      </c>
      <c r="H6382" s="41" t="str">
        <f aca="false">IF(A6382="","",INDEX(P_Zone,F6382))</f>
        <v>North</v>
      </c>
      <c r="I6382" s="41" t="n">
        <f aca="false">IF(A6382="","",IF(D6382="Delivered",IF(B6382&lt;=INDEX(P_Due,F6382),1,0),0))</f>
        <v>0</v>
      </c>
    </row>
    <row r="6383" customFormat="false" ht="15" hidden="false" customHeight="false" outlineLevel="0" collapsed="false">
      <c r="A6383" s="37" t="n">
        <v>1005648</v>
      </c>
      <c r="B6383" s="38" t="n">
        <v>46300</v>
      </c>
      <c r="C6383" s="39" t="n">
        <v>1</v>
      </c>
      <c r="D6383" s="39" t="s">
        <v>26</v>
      </c>
      <c r="E6383" s="39"/>
      <c r="F6383" s="41" t="n">
        <f aca="false">IF(A6383="","",MATCH(A6383,P_ID,1))</f>
        <v>5648</v>
      </c>
      <c r="G6383" s="41" t="str">
        <f aca="false">IF(A6383="","",INDEX(P_Svc,F6383))</f>
        <v>Standard</v>
      </c>
      <c r="H6383" s="41" t="str">
        <f aca="false">IF(A6383="","",INDEX(P_Zone,F6383))</f>
        <v>South</v>
      </c>
      <c r="I6383" s="41" t="n">
        <f aca="false">IF(A6383="","",IF(D6383="Delivered",IF(B6383&lt;=INDEX(P_Due,F6383),1,0),0))</f>
        <v>1</v>
      </c>
    </row>
    <row r="6384" customFormat="false" ht="15" hidden="false" customHeight="false" outlineLevel="0" collapsed="false">
      <c r="A6384" s="37" t="n">
        <v>1005649</v>
      </c>
      <c r="B6384" s="38" t="n">
        <v>46300</v>
      </c>
      <c r="C6384" s="39" t="n">
        <v>1</v>
      </c>
      <c r="D6384" s="39" t="s">
        <v>26</v>
      </c>
      <c r="E6384" s="39"/>
      <c r="F6384" s="41" t="n">
        <f aca="false">IF(A6384="","",MATCH(A6384,P_ID,1))</f>
        <v>5649</v>
      </c>
      <c r="G6384" s="41" t="str">
        <f aca="false">IF(A6384="","",INDEX(P_Svc,F6384))</f>
        <v>Standard</v>
      </c>
      <c r="H6384" s="41" t="str">
        <f aca="false">IF(A6384="","",INDEX(P_Zone,F6384))</f>
        <v>Central</v>
      </c>
      <c r="I6384" s="41" t="n">
        <f aca="false">IF(A6384="","",IF(D6384="Delivered",IF(B6384&lt;=INDEX(P_Due,F6384),1,0),0))</f>
        <v>1</v>
      </c>
    </row>
    <row r="6385" customFormat="false" ht="15" hidden="false" customHeight="false" outlineLevel="0" collapsed="false">
      <c r="A6385" s="37" t="n">
        <v>1005650</v>
      </c>
      <c r="B6385" s="38" t="n">
        <v>46300</v>
      </c>
      <c r="C6385" s="39" t="n">
        <v>1</v>
      </c>
      <c r="D6385" s="39" t="s">
        <v>26</v>
      </c>
      <c r="E6385" s="39"/>
      <c r="F6385" s="41" t="n">
        <f aca="false">IF(A6385="","",MATCH(A6385,P_ID,1))</f>
        <v>5650</v>
      </c>
      <c r="G6385" s="41" t="str">
        <f aca="false">IF(A6385="","",INDEX(P_Svc,F6385))</f>
        <v>Standard</v>
      </c>
      <c r="H6385" s="41" t="str">
        <f aca="false">IF(A6385="","",INDEX(P_Zone,F6385))</f>
        <v>West</v>
      </c>
      <c r="I6385" s="41" t="n">
        <f aca="false">IF(A6385="","",IF(D6385="Delivered",IF(B6385&lt;=INDEX(P_Due,F6385),1,0),0))</f>
        <v>1</v>
      </c>
    </row>
    <row r="6386" customFormat="false" ht="15" hidden="false" customHeight="false" outlineLevel="0" collapsed="false">
      <c r="A6386" s="37" t="n">
        <v>1005651</v>
      </c>
      <c r="B6386" s="38" t="n">
        <v>46300</v>
      </c>
      <c r="C6386" s="39" t="n">
        <v>1</v>
      </c>
      <c r="D6386" s="39" t="s">
        <v>79</v>
      </c>
      <c r="E6386" s="39" t="s">
        <v>36</v>
      </c>
      <c r="F6386" s="41" t="n">
        <f aca="false">IF(A6386="","",MATCH(A6386,P_ID,1))</f>
        <v>5651</v>
      </c>
      <c r="G6386" s="41" t="str">
        <f aca="false">IF(A6386="","",INDEX(P_Svc,F6386))</f>
        <v>Economy</v>
      </c>
      <c r="H6386" s="41" t="str">
        <f aca="false">IF(A6386="","",INDEX(P_Zone,F6386))</f>
        <v>South</v>
      </c>
      <c r="I6386" s="41" t="n">
        <f aca="false">IF(A6386="","",IF(D6386="Delivered",IF(B6386&lt;=INDEX(P_Due,F6386),1,0),0))</f>
        <v>0</v>
      </c>
    </row>
    <row r="6387" customFormat="false" ht="15" hidden="false" customHeight="false" outlineLevel="0" collapsed="false">
      <c r="A6387" s="37" t="n">
        <v>1005652</v>
      </c>
      <c r="B6387" s="38" t="n">
        <v>46300</v>
      </c>
      <c r="C6387" s="39" t="n">
        <v>1</v>
      </c>
      <c r="D6387" s="39" t="s">
        <v>26</v>
      </c>
      <c r="E6387" s="39"/>
      <c r="F6387" s="41" t="n">
        <f aca="false">IF(A6387="","",MATCH(A6387,P_ID,1))</f>
        <v>5652</v>
      </c>
      <c r="G6387" s="41" t="str">
        <f aca="false">IF(A6387="","",INDEX(P_Svc,F6387))</f>
        <v>Standard</v>
      </c>
      <c r="H6387" s="41" t="str">
        <f aca="false">IF(A6387="","",INDEX(P_Zone,F6387))</f>
        <v>North</v>
      </c>
      <c r="I6387" s="41" t="n">
        <f aca="false">IF(A6387="","",IF(D6387="Delivered",IF(B6387&lt;=INDEX(P_Due,F6387),1,0),0))</f>
        <v>1</v>
      </c>
    </row>
    <row r="6388" customFormat="false" ht="15" hidden="false" customHeight="false" outlineLevel="0" collapsed="false">
      <c r="A6388" s="37" t="n">
        <v>1005654</v>
      </c>
      <c r="B6388" s="38" t="n">
        <v>46300</v>
      </c>
      <c r="C6388" s="39" t="n">
        <v>1</v>
      </c>
      <c r="D6388" s="39" t="s">
        <v>26</v>
      </c>
      <c r="E6388" s="39"/>
      <c r="F6388" s="41" t="n">
        <f aca="false">IF(A6388="","",MATCH(A6388,P_ID,1))</f>
        <v>5654</v>
      </c>
      <c r="G6388" s="41" t="str">
        <f aca="false">IF(A6388="","",INDEX(P_Svc,F6388))</f>
        <v>Standard</v>
      </c>
      <c r="H6388" s="41" t="str">
        <f aca="false">IF(A6388="","",INDEX(P_Zone,F6388))</f>
        <v>South</v>
      </c>
      <c r="I6388" s="41" t="n">
        <f aca="false">IF(A6388="","",IF(D6388="Delivered",IF(B6388&lt;=INDEX(P_Due,F6388),1,0),0))</f>
        <v>1</v>
      </c>
    </row>
    <row r="6389" customFormat="false" ht="15" hidden="false" customHeight="false" outlineLevel="0" collapsed="false">
      <c r="A6389" s="37" t="n">
        <v>1005655</v>
      </c>
      <c r="B6389" s="38" t="n">
        <v>46300</v>
      </c>
      <c r="C6389" s="39" t="n">
        <v>1</v>
      </c>
      <c r="D6389" s="39" t="s">
        <v>26</v>
      </c>
      <c r="E6389" s="39"/>
      <c r="F6389" s="41" t="n">
        <f aca="false">IF(A6389="","",MATCH(A6389,P_ID,1))</f>
        <v>5655</v>
      </c>
      <c r="G6389" s="41" t="str">
        <f aca="false">IF(A6389="","",INDEX(P_Svc,F6389))</f>
        <v>Standard</v>
      </c>
      <c r="H6389" s="41" t="str">
        <f aca="false">IF(A6389="","",INDEX(P_Zone,F6389))</f>
        <v>North</v>
      </c>
      <c r="I6389" s="41" t="n">
        <f aca="false">IF(A6389="","",IF(D6389="Delivered",IF(B6389&lt;=INDEX(P_Due,F6389),1,0),0))</f>
        <v>1</v>
      </c>
    </row>
    <row r="6390" customFormat="false" ht="15" hidden="false" customHeight="false" outlineLevel="0" collapsed="false">
      <c r="A6390" s="37" t="n">
        <v>1005656</v>
      </c>
      <c r="B6390" s="38" t="n">
        <v>46300</v>
      </c>
      <c r="C6390" s="39" t="n">
        <v>0</v>
      </c>
      <c r="D6390" s="39" t="s">
        <v>80</v>
      </c>
      <c r="E6390" s="39" t="s">
        <v>40</v>
      </c>
      <c r="F6390" s="41" t="n">
        <f aca="false">IF(A6390="","",MATCH(A6390,P_ID,1))</f>
        <v>5656</v>
      </c>
      <c r="G6390" s="41" t="str">
        <f aca="false">IF(A6390="","",INDEX(P_Svc,F6390))</f>
        <v>Standard</v>
      </c>
      <c r="H6390" s="41" t="str">
        <f aca="false">IF(A6390="","",INDEX(P_Zone,F6390))</f>
        <v>West</v>
      </c>
      <c r="I6390" s="41" t="n">
        <f aca="false">IF(A6390="","",IF(D6390="Delivered",IF(B6390&lt;=INDEX(P_Due,F6390),1,0),0))</f>
        <v>0</v>
      </c>
    </row>
    <row r="6391" customFormat="false" ht="15" hidden="false" customHeight="false" outlineLevel="0" collapsed="false">
      <c r="A6391" s="37" t="n">
        <v>1005657</v>
      </c>
      <c r="B6391" s="38" t="n">
        <v>46300</v>
      </c>
      <c r="C6391" s="39" t="n">
        <v>1</v>
      </c>
      <c r="D6391" s="39" t="s">
        <v>26</v>
      </c>
      <c r="E6391" s="39"/>
      <c r="F6391" s="41" t="n">
        <f aca="false">IF(A6391="","",MATCH(A6391,P_ID,1))</f>
        <v>5657</v>
      </c>
      <c r="G6391" s="41" t="str">
        <f aca="false">IF(A6391="","",INDEX(P_Svc,F6391))</f>
        <v>Standard</v>
      </c>
      <c r="H6391" s="41" t="str">
        <f aca="false">IF(A6391="","",INDEX(P_Zone,F6391))</f>
        <v>East</v>
      </c>
      <c r="I6391" s="41" t="n">
        <f aca="false">IF(A6391="","",IF(D6391="Delivered",IF(B6391&lt;=INDEX(P_Due,F6391),1,0),0))</f>
        <v>1</v>
      </c>
    </row>
    <row r="6392" customFormat="false" ht="15" hidden="false" customHeight="false" outlineLevel="0" collapsed="false">
      <c r="A6392" s="37" t="n">
        <v>1005658</v>
      </c>
      <c r="B6392" s="38" t="n">
        <v>46300</v>
      </c>
      <c r="C6392" s="39" t="n">
        <v>1</v>
      </c>
      <c r="D6392" s="39" t="s">
        <v>26</v>
      </c>
      <c r="E6392" s="39"/>
      <c r="F6392" s="41" t="n">
        <f aca="false">IF(A6392="","",MATCH(A6392,P_ID,1))</f>
        <v>5658</v>
      </c>
      <c r="G6392" s="41" t="str">
        <f aca="false">IF(A6392="","",INDEX(P_Svc,F6392))</f>
        <v>Economy</v>
      </c>
      <c r="H6392" s="41" t="str">
        <f aca="false">IF(A6392="","",INDEX(P_Zone,F6392))</f>
        <v>North</v>
      </c>
      <c r="I6392" s="41" t="n">
        <f aca="false">IF(A6392="","",IF(D6392="Delivered",IF(B6392&lt;=INDEX(P_Due,F6392),1,0),0))</f>
        <v>1</v>
      </c>
    </row>
    <row r="6393" customFormat="false" ht="15" hidden="false" customHeight="false" outlineLevel="0" collapsed="false">
      <c r="A6393" s="37" t="n">
        <v>1005659</v>
      </c>
      <c r="B6393" s="38" t="n">
        <v>46300</v>
      </c>
      <c r="C6393" s="39" t="n">
        <v>1</v>
      </c>
      <c r="D6393" s="39" t="s">
        <v>26</v>
      </c>
      <c r="E6393" s="39"/>
      <c r="F6393" s="41" t="n">
        <f aca="false">IF(A6393="","",MATCH(A6393,P_ID,1))</f>
        <v>5659</v>
      </c>
      <c r="G6393" s="41" t="str">
        <f aca="false">IF(A6393="","",INDEX(P_Svc,F6393))</f>
        <v>Standard</v>
      </c>
      <c r="H6393" s="41" t="str">
        <f aca="false">IF(A6393="","",INDEX(P_Zone,F6393))</f>
        <v>Central</v>
      </c>
      <c r="I6393" s="41" t="n">
        <f aca="false">IF(A6393="","",IF(D6393="Delivered",IF(B6393&lt;=INDEX(P_Due,F6393),1,0),0))</f>
        <v>1</v>
      </c>
    </row>
    <row r="6394" customFormat="false" ht="15" hidden="false" customHeight="false" outlineLevel="0" collapsed="false">
      <c r="A6394" s="37" t="n">
        <v>1005661</v>
      </c>
      <c r="B6394" s="38" t="n">
        <v>46300</v>
      </c>
      <c r="C6394" s="39" t="n">
        <v>1</v>
      </c>
      <c r="D6394" s="39" t="s">
        <v>26</v>
      </c>
      <c r="E6394" s="39"/>
      <c r="F6394" s="41" t="n">
        <f aca="false">IF(A6394="","",MATCH(A6394,P_ID,1))</f>
        <v>5661</v>
      </c>
      <c r="G6394" s="41" t="str">
        <f aca="false">IF(A6394="","",INDEX(P_Svc,F6394))</f>
        <v>Standard</v>
      </c>
      <c r="H6394" s="41" t="str">
        <f aca="false">IF(A6394="","",INDEX(P_Zone,F6394))</f>
        <v>Central</v>
      </c>
      <c r="I6394" s="41" t="n">
        <f aca="false">IF(A6394="","",IF(D6394="Delivered",IF(B6394&lt;=INDEX(P_Due,F6394),1,0),0))</f>
        <v>1</v>
      </c>
    </row>
    <row r="6395" customFormat="false" ht="15" hidden="false" customHeight="false" outlineLevel="0" collapsed="false">
      <c r="A6395" s="37" t="n">
        <v>1005662</v>
      </c>
      <c r="B6395" s="38" t="n">
        <v>46300</v>
      </c>
      <c r="C6395" s="39" t="n">
        <v>1</v>
      </c>
      <c r="D6395" s="39" t="s">
        <v>26</v>
      </c>
      <c r="E6395" s="39"/>
      <c r="F6395" s="41" t="n">
        <f aca="false">IF(A6395="","",MATCH(A6395,P_ID,1))</f>
        <v>5662</v>
      </c>
      <c r="G6395" s="41" t="str">
        <f aca="false">IF(A6395="","",INDEX(P_Svc,F6395))</f>
        <v>Standard</v>
      </c>
      <c r="H6395" s="41" t="str">
        <f aca="false">IF(A6395="","",INDEX(P_Zone,F6395))</f>
        <v>South</v>
      </c>
      <c r="I6395" s="41" t="n">
        <f aca="false">IF(A6395="","",IF(D6395="Delivered",IF(B6395&lt;=INDEX(P_Due,F6395),1,0),0))</f>
        <v>1</v>
      </c>
    </row>
    <row r="6396" customFormat="false" ht="15" hidden="false" customHeight="false" outlineLevel="0" collapsed="false">
      <c r="A6396" s="37" t="n">
        <v>1005663</v>
      </c>
      <c r="B6396" s="38" t="n">
        <v>46300</v>
      </c>
      <c r="C6396" s="39" t="n">
        <v>1</v>
      </c>
      <c r="D6396" s="39" t="s">
        <v>26</v>
      </c>
      <c r="E6396" s="39"/>
      <c r="F6396" s="41" t="n">
        <f aca="false">IF(A6396="","",MATCH(A6396,P_ID,1))</f>
        <v>5663</v>
      </c>
      <c r="G6396" s="41" t="str">
        <f aca="false">IF(A6396="","",INDEX(P_Svc,F6396))</f>
        <v>Standard</v>
      </c>
      <c r="H6396" s="41" t="str">
        <f aca="false">IF(A6396="","",INDEX(P_Zone,F6396))</f>
        <v>Central</v>
      </c>
      <c r="I6396" s="41" t="n">
        <f aca="false">IF(A6396="","",IF(D6396="Delivered",IF(B6396&lt;=INDEX(P_Due,F6396),1,0),0))</f>
        <v>1</v>
      </c>
    </row>
    <row r="6397" customFormat="false" ht="15" hidden="false" customHeight="false" outlineLevel="0" collapsed="false">
      <c r="A6397" s="37" t="n">
        <v>1005664</v>
      </c>
      <c r="B6397" s="38" t="n">
        <v>46300</v>
      </c>
      <c r="C6397" s="39" t="n">
        <v>1</v>
      </c>
      <c r="D6397" s="39" t="s">
        <v>79</v>
      </c>
      <c r="E6397" s="39" t="s">
        <v>38</v>
      </c>
      <c r="F6397" s="41" t="n">
        <f aca="false">IF(A6397="","",MATCH(A6397,P_ID,1))</f>
        <v>5664</v>
      </c>
      <c r="G6397" s="41" t="str">
        <f aca="false">IF(A6397="","",INDEX(P_Svc,F6397))</f>
        <v>Economy</v>
      </c>
      <c r="H6397" s="41" t="str">
        <f aca="false">IF(A6397="","",INDEX(P_Zone,F6397))</f>
        <v>Central</v>
      </c>
      <c r="I6397" s="41" t="n">
        <f aca="false">IF(A6397="","",IF(D6397="Delivered",IF(B6397&lt;=INDEX(P_Due,F6397),1,0),0))</f>
        <v>0</v>
      </c>
    </row>
    <row r="6398" customFormat="false" ht="15" hidden="false" customHeight="false" outlineLevel="0" collapsed="false">
      <c r="A6398" s="37" t="n">
        <v>1005665</v>
      </c>
      <c r="B6398" s="38" t="n">
        <v>46300</v>
      </c>
      <c r="C6398" s="39" t="n">
        <v>1</v>
      </c>
      <c r="D6398" s="39" t="s">
        <v>26</v>
      </c>
      <c r="E6398" s="39"/>
      <c r="F6398" s="41" t="n">
        <f aca="false">IF(A6398="","",MATCH(A6398,P_ID,1))</f>
        <v>5665</v>
      </c>
      <c r="G6398" s="41" t="str">
        <f aca="false">IF(A6398="","",INDEX(P_Svc,F6398))</f>
        <v>Economy</v>
      </c>
      <c r="H6398" s="41" t="str">
        <f aca="false">IF(A6398="","",INDEX(P_Zone,F6398))</f>
        <v>North</v>
      </c>
      <c r="I6398" s="41" t="n">
        <f aca="false">IF(A6398="","",IF(D6398="Delivered",IF(B6398&lt;=INDEX(P_Due,F6398),1,0),0))</f>
        <v>1</v>
      </c>
    </row>
    <row r="6399" customFormat="false" ht="15" hidden="false" customHeight="false" outlineLevel="0" collapsed="false">
      <c r="A6399" s="37" t="n">
        <v>1005666</v>
      </c>
      <c r="B6399" s="38" t="n">
        <v>46300</v>
      </c>
      <c r="C6399" s="39" t="n">
        <v>1</v>
      </c>
      <c r="D6399" s="39" t="s">
        <v>26</v>
      </c>
      <c r="E6399" s="39"/>
      <c r="F6399" s="41" t="n">
        <f aca="false">IF(A6399="","",MATCH(A6399,P_ID,1))</f>
        <v>5666</v>
      </c>
      <c r="G6399" s="41" t="str">
        <f aca="false">IF(A6399="","",INDEX(P_Svc,F6399))</f>
        <v>Economy</v>
      </c>
      <c r="H6399" s="41" t="str">
        <f aca="false">IF(A6399="","",INDEX(P_Zone,F6399))</f>
        <v>South</v>
      </c>
      <c r="I6399" s="41" t="n">
        <f aca="false">IF(A6399="","",IF(D6399="Delivered",IF(B6399&lt;=INDEX(P_Due,F6399),1,0),0))</f>
        <v>1</v>
      </c>
    </row>
    <row r="6400" customFormat="false" ht="15" hidden="false" customHeight="false" outlineLevel="0" collapsed="false">
      <c r="A6400" s="37" t="n">
        <v>1005668</v>
      </c>
      <c r="B6400" s="38" t="n">
        <v>46300</v>
      </c>
      <c r="C6400" s="39" t="n">
        <v>1</v>
      </c>
      <c r="D6400" s="39" t="s">
        <v>26</v>
      </c>
      <c r="E6400" s="39"/>
      <c r="F6400" s="41" t="n">
        <f aca="false">IF(A6400="","",MATCH(A6400,P_ID,1))</f>
        <v>5668</v>
      </c>
      <c r="G6400" s="41" t="str">
        <f aca="false">IF(A6400="","",INDEX(P_Svc,F6400))</f>
        <v>Economy</v>
      </c>
      <c r="H6400" s="41" t="str">
        <f aca="false">IF(A6400="","",INDEX(P_Zone,F6400))</f>
        <v>South</v>
      </c>
      <c r="I6400" s="41" t="n">
        <f aca="false">IF(A6400="","",IF(D6400="Delivered",IF(B6400&lt;=INDEX(P_Due,F6400),1,0),0))</f>
        <v>1</v>
      </c>
    </row>
    <row r="6401" customFormat="false" ht="15" hidden="false" customHeight="false" outlineLevel="0" collapsed="false">
      <c r="A6401" s="37" t="n">
        <v>1005669</v>
      </c>
      <c r="B6401" s="38" t="n">
        <v>46300</v>
      </c>
      <c r="C6401" s="39" t="n">
        <v>1</v>
      </c>
      <c r="D6401" s="39" t="s">
        <v>26</v>
      </c>
      <c r="E6401" s="39"/>
      <c r="F6401" s="41" t="n">
        <f aca="false">IF(A6401="","",MATCH(A6401,P_ID,1))</f>
        <v>5669</v>
      </c>
      <c r="G6401" s="41" t="str">
        <f aca="false">IF(A6401="","",INDEX(P_Svc,F6401))</f>
        <v>Economy</v>
      </c>
      <c r="H6401" s="41" t="str">
        <f aca="false">IF(A6401="","",INDEX(P_Zone,F6401))</f>
        <v>East</v>
      </c>
      <c r="I6401" s="41" t="n">
        <f aca="false">IF(A6401="","",IF(D6401="Delivered",IF(B6401&lt;=INDEX(P_Due,F6401),1,0),0))</f>
        <v>1</v>
      </c>
    </row>
    <row r="6402" customFormat="false" ht="15" hidden="false" customHeight="false" outlineLevel="0" collapsed="false">
      <c r="A6402" s="37" t="n">
        <v>1005670</v>
      </c>
      <c r="B6402" s="38" t="n">
        <v>46300</v>
      </c>
      <c r="C6402" s="39" t="n">
        <v>1</v>
      </c>
      <c r="D6402" s="39" t="s">
        <v>26</v>
      </c>
      <c r="E6402" s="39"/>
      <c r="F6402" s="41" t="n">
        <f aca="false">IF(A6402="","",MATCH(A6402,P_ID,1))</f>
        <v>5670</v>
      </c>
      <c r="G6402" s="41" t="str">
        <f aca="false">IF(A6402="","",INDEX(P_Svc,F6402))</f>
        <v>Standard</v>
      </c>
      <c r="H6402" s="41" t="str">
        <f aca="false">IF(A6402="","",INDEX(P_Zone,F6402))</f>
        <v>West</v>
      </c>
      <c r="I6402" s="41" t="n">
        <f aca="false">IF(A6402="","",IF(D6402="Delivered",IF(B6402&lt;=INDEX(P_Due,F6402),1,0),0))</f>
        <v>1</v>
      </c>
    </row>
    <row r="6403" customFormat="false" ht="15" hidden="false" customHeight="false" outlineLevel="0" collapsed="false">
      <c r="A6403" s="37" t="n">
        <v>1005671</v>
      </c>
      <c r="B6403" s="38" t="n">
        <v>46300</v>
      </c>
      <c r="C6403" s="39" t="n">
        <v>1</v>
      </c>
      <c r="D6403" s="39" t="s">
        <v>79</v>
      </c>
      <c r="E6403" s="39" t="s">
        <v>34</v>
      </c>
      <c r="F6403" s="41" t="n">
        <f aca="false">IF(A6403="","",MATCH(A6403,P_ID,1))</f>
        <v>5671</v>
      </c>
      <c r="G6403" s="41" t="str">
        <f aca="false">IF(A6403="","",INDEX(P_Svc,F6403))</f>
        <v>Economy</v>
      </c>
      <c r="H6403" s="41" t="str">
        <f aca="false">IF(A6403="","",INDEX(P_Zone,F6403))</f>
        <v>East</v>
      </c>
      <c r="I6403" s="41" t="n">
        <f aca="false">IF(A6403="","",IF(D6403="Delivered",IF(B6403&lt;=INDEX(P_Due,F6403),1,0),0))</f>
        <v>0</v>
      </c>
    </row>
    <row r="6404" customFormat="false" ht="15" hidden="false" customHeight="false" outlineLevel="0" collapsed="false">
      <c r="A6404" s="37" t="n">
        <v>1005672</v>
      </c>
      <c r="B6404" s="38" t="n">
        <v>46300</v>
      </c>
      <c r="C6404" s="39" t="n">
        <v>1</v>
      </c>
      <c r="D6404" s="39" t="s">
        <v>26</v>
      </c>
      <c r="E6404" s="39"/>
      <c r="F6404" s="41" t="n">
        <f aca="false">IF(A6404="","",MATCH(A6404,P_ID,1))</f>
        <v>5672</v>
      </c>
      <c r="G6404" s="41" t="str">
        <f aca="false">IF(A6404="","",INDEX(P_Svc,F6404))</f>
        <v>Standard</v>
      </c>
      <c r="H6404" s="41" t="str">
        <f aca="false">IF(A6404="","",INDEX(P_Zone,F6404))</f>
        <v>North</v>
      </c>
      <c r="I6404" s="41" t="n">
        <f aca="false">IF(A6404="","",IF(D6404="Delivered",IF(B6404&lt;=INDEX(P_Due,F6404),1,0),0))</f>
        <v>1</v>
      </c>
    </row>
    <row r="6405" customFormat="false" ht="15" hidden="false" customHeight="false" outlineLevel="0" collapsed="false">
      <c r="A6405" s="37" t="n">
        <v>1005673</v>
      </c>
      <c r="B6405" s="38" t="n">
        <v>46300</v>
      </c>
      <c r="C6405" s="39" t="n">
        <v>1</v>
      </c>
      <c r="D6405" s="39" t="s">
        <v>26</v>
      </c>
      <c r="E6405" s="39"/>
      <c r="F6405" s="41" t="n">
        <f aca="false">IF(A6405="","",MATCH(A6405,P_ID,1))</f>
        <v>5673</v>
      </c>
      <c r="G6405" s="41" t="str">
        <f aca="false">IF(A6405="","",INDEX(P_Svc,F6405))</f>
        <v>Standard</v>
      </c>
      <c r="H6405" s="41" t="str">
        <f aca="false">IF(A6405="","",INDEX(P_Zone,F6405))</f>
        <v>North</v>
      </c>
      <c r="I6405" s="41" t="n">
        <f aca="false">IF(A6405="","",IF(D6405="Delivered",IF(B6405&lt;=INDEX(P_Due,F6405),1,0),0))</f>
        <v>1</v>
      </c>
    </row>
    <row r="6406" customFormat="false" ht="15" hidden="false" customHeight="false" outlineLevel="0" collapsed="false">
      <c r="A6406" s="37" t="n">
        <v>1005674</v>
      </c>
      <c r="B6406" s="38" t="n">
        <v>46300</v>
      </c>
      <c r="C6406" s="39" t="n">
        <v>1</v>
      </c>
      <c r="D6406" s="39" t="s">
        <v>26</v>
      </c>
      <c r="E6406" s="39"/>
      <c r="F6406" s="41" t="n">
        <f aca="false">IF(A6406="","",MATCH(A6406,P_ID,1))</f>
        <v>5674</v>
      </c>
      <c r="G6406" s="41" t="str">
        <f aca="false">IF(A6406="","",INDEX(P_Svc,F6406))</f>
        <v>Standard</v>
      </c>
      <c r="H6406" s="41" t="str">
        <f aca="false">IF(A6406="","",INDEX(P_Zone,F6406))</f>
        <v>West</v>
      </c>
      <c r="I6406" s="41" t="n">
        <f aca="false">IF(A6406="","",IF(D6406="Delivered",IF(B6406&lt;=INDEX(P_Due,F6406),1,0),0))</f>
        <v>1</v>
      </c>
    </row>
    <row r="6407" customFormat="false" ht="15" hidden="false" customHeight="false" outlineLevel="0" collapsed="false">
      <c r="A6407" s="37" t="n">
        <v>1005675</v>
      </c>
      <c r="B6407" s="38" t="n">
        <v>46300</v>
      </c>
      <c r="C6407" s="39" t="n">
        <v>1</v>
      </c>
      <c r="D6407" s="39" t="s">
        <v>26</v>
      </c>
      <c r="E6407" s="39"/>
      <c r="F6407" s="41" t="n">
        <f aca="false">IF(A6407="","",MATCH(A6407,P_ID,1))</f>
        <v>5675</v>
      </c>
      <c r="G6407" s="41" t="str">
        <f aca="false">IF(A6407="","",INDEX(P_Svc,F6407))</f>
        <v>Standard</v>
      </c>
      <c r="H6407" s="41" t="str">
        <f aca="false">IF(A6407="","",INDEX(P_Zone,F6407))</f>
        <v>East</v>
      </c>
      <c r="I6407" s="41" t="n">
        <f aca="false">IF(A6407="","",IF(D6407="Delivered",IF(B6407&lt;=INDEX(P_Due,F6407),1,0),0))</f>
        <v>1</v>
      </c>
    </row>
    <row r="6408" customFormat="false" ht="15" hidden="false" customHeight="false" outlineLevel="0" collapsed="false">
      <c r="A6408" s="37" t="n">
        <v>1005676</v>
      </c>
      <c r="B6408" s="38" t="n">
        <v>46300</v>
      </c>
      <c r="C6408" s="39" t="n">
        <v>1</v>
      </c>
      <c r="D6408" s="39" t="s">
        <v>26</v>
      </c>
      <c r="E6408" s="39"/>
      <c r="F6408" s="41" t="n">
        <f aca="false">IF(A6408="","",MATCH(A6408,P_ID,1))</f>
        <v>5676</v>
      </c>
      <c r="G6408" s="41" t="str">
        <f aca="false">IF(A6408="","",INDEX(P_Svc,F6408))</f>
        <v>Economy</v>
      </c>
      <c r="H6408" s="41" t="str">
        <f aca="false">IF(A6408="","",INDEX(P_Zone,F6408))</f>
        <v>East</v>
      </c>
      <c r="I6408" s="41" t="n">
        <f aca="false">IF(A6408="","",IF(D6408="Delivered",IF(B6408&lt;=INDEX(P_Due,F6408),1,0),0))</f>
        <v>1</v>
      </c>
    </row>
    <row r="6409" customFormat="false" ht="15" hidden="false" customHeight="false" outlineLevel="0" collapsed="false">
      <c r="A6409" s="37" t="n">
        <v>1005678</v>
      </c>
      <c r="B6409" s="38" t="n">
        <v>46300</v>
      </c>
      <c r="C6409" s="39" t="n">
        <v>1</v>
      </c>
      <c r="D6409" s="39" t="s">
        <v>26</v>
      </c>
      <c r="E6409" s="39"/>
      <c r="F6409" s="41" t="n">
        <f aca="false">IF(A6409="","",MATCH(A6409,P_ID,1))</f>
        <v>5678</v>
      </c>
      <c r="G6409" s="41" t="str">
        <f aca="false">IF(A6409="","",INDEX(P_Svc,F6409))</f>
        <v>Standard</v>
      </c>
      <c r="H6409" s="41" t="str">
        <f aca="false">IF(A6409="","",INDEX(P_Zone,F6409))</f>
        <v>East</v>
      </c>
      <c r="I6409" s="41" t="n">
        <f aca="false">IF(A6409="","",IF(D6409="Delivered",IF(B6409&lt;=INDEX(P_Due,F6409),1,0),0))</f>
        <v>1</v>
      </c>
    </row>
    <row r="6410" customFormat="false" ht="15" hidden="false" customHeight="false" outlineLevel="0" collapsed="false">
      <c r="A6410" s="37" t="n">
        <v>1005679</v>
      </c>
      <c r="B6410" s="38" t="n">
        <v>46300</v>
      </c>
      <c r="C6410" s="39" t="n">
        <v>1</v>
      </c>
      <c r="D6410" s="39" t="s">
        <v>26</v>
      </c>
      <c r="E6410" s="39"/>
      <c r="F6410" s="41" t="n">
        <f aca="false">IF(A6410="","",MATCH(A6410,P_ID,1))</f>
        <v>5679</v>
      </c>
      <c r="G6410" s="41" t="str">
        <f aca="false">IF(A6410="","",INDEX(P_Svc,F6410))</f>
        <v>Standard</v>
      </c>
      <c r="H6410" s="41" t="str">
        <f aca="false">IF(A6410="","",INDEX(P_Zone,F6410))</f>
        <v>Central</v>
      </c>
      <c r="I6410" s="41" t="n">
        <f aca="false">IF(A6410="","",IF(D6410="Delivered",IF(B6410&lt;=INDEX(P_Due,F6410),1,0),0))</f>
        <v>1</v>
      </c>
    </row>
    <row r="6411" customFormat="false" ht="15" hidden="false" customHeight="false" outlineLevel="0" collapsed="false">
      <c r="A6411" s="37" t="n">
        <v>1005681</v>
      </c>
      <c r="B6411" s="38" t="n">
        <v>46300</v>
      </c>
      <c r="C6411" s="39" t="n">
        <v>1</v>
      </c>
      <c r="D6411" s="39" t="s">
        <v>26</v>
      </c>
      <c r="E6411" s="39"/>
      <c r="F6411" s="41" t="n">
        <f aca="false">IF(A6411="","",MATCH(A6411,P_ID,1))</f>
        <v>5681</v>
      </c>
      <c r="G6411" s="41" t="str">
        <f aca="false">IF(A6411="","",INDEX(P_Svc,F6411))</f>
        <v>Standard</v>
      </c>
      <c r="H6411" s="41" t="str">
        <f aca="false">IF(A6411="","",INDEX(P_Zone,F6411))</f>
        <v>West</v>
      </c>
      <c r="I6411" s="41" t="n">
        <f aca="false">IF(A6411="","",IF(D6411="Delivered",IF(B6411&lt;=INDEX(P_Due,F6411),1,0),0))</f>
        <v>1</v>
      </c>
    </row>
    <row r="6412" customFormat="false" ht="15" hidden="false" customHeight="false" outlineLevel="0" collapsed="false">
      <c r="A6412" s="37" t="n">
        <v>1005683</v>
      </c>
      <c r="B6412" s="38" t="n">
        <v>46300</v>
      </c>
      <c r="C6412" s="39" t="n">
        <v>1</v>
      </c>
      <c r="D6412" s="39" t="s">
        <v>26</v>
      </c>
      <c r="E6412" s="39"/>
      <c r="F6412" s="41" t="n">
        <f aca="false">IF(A6412="","",MATCH(A6412,P_ID,1))</f>
        <v>5683</v>
      </c>
      <c r="G6412" s="41" t="str">
        <f aca="false">IF(A6412="","",INDEX(P_Svc,F6412))</f>
        <v>Standard</v>
      </c>
      <c r="H6412" s="41" t="str">
        <f aca="false">IF(A6412="","",INDEX(P_Zone,F6412))</f>
        <v>Central</v>
      </c>
      <c r="I6412" s="41" t="n">
        <f aca="false">IF(A6412="","",IF(D6412="Delivered",IF(B6412&lt;=INDEX(P_Due,F6412),1,0),0))</f>
        <v>1</v>
      </c>
    </row>
    <row r="6413" customFormat="false" ht="15" hidden="false" customHeight="false" outlineLevel="0" collapsed="false">
      <c r="A6413" s="37" t="n">
        <v>1005684</v>
      </c>
      <c r="B6413" s="38" t="n">
        <v>46300</v>
      </c>
      <c r="C6413" s="39" t="n">
        <v>1</v>
      </c>
      <c r="D6413" s="39" t="s">
        <v>26</v>
      </c>
      <c r="E6413" s="39"/>
      <c r="F6413" s="41" t="n">
        <f aca="false">IF(A6413="","",MATCH(A6413,P_ID,1))</f>
        <v>5684</v>
      </c>
      <c r="G6413" s="41" t="str">
        <f aca="false">IF(A6413="","",INDEX(P_Svc,F6413))</f>
        <v>Economy</v>
      </c>
      <c r="H6413" s="41" t="str">
        <f aca="false">IF(A6413="","",INDEX(P_Zone,F6413))</f>
        <v>Central</v>
      </c>
      <c r="I6413" s="41" t="n">
        <f aca="false">IF(A6413="","",IF(D6413="Delivered",IF(B6413&lt;=INDEX(P_Due,F6413),1,0),0))</f>
        <v>1</v>
      </c>
    </row>
    <row r="6414" customFormat="false" ht="15" hidden="false" customHeight="false" outlineLevel="0" collapsed="false">
      <c r="A6414" s="37" t="n">
        <v>1005685</v>
      </c>
      <c r="B6414" s="38" t="n">
        <v>46300</v>
      </c>
      <c r="C6414" s="39" t="n">
        <v>1</v>
      </c>
      <c r="D6414" s="39" t="s">
        <v>26</v>
      </c>
      <c r="E6414" s="39"/>
      <c r="F6414" s="41" t="n">
        <f aca="false">IF(A6414="","",MATCH(A6414,P_ID,1))</f>
        <v>5685</v>
      </c>
      <c r="G6414" s="41" t="str">
        <f aca="false">IF(A6414="","",INDEX(P_Svc,F6414))</f>
        <v>Economy</v>
      </c>
      <c r="H6414" s="41" t="str">
        <f aca="false">IF(A6414="","",INDEX(P_Zone,F6414))</f>
        <v>East</v>
      </c>
      <c r="I6414" s="41" t="n">
        <f aca="false">IF(A6414="","",IF(D6414="Delivered",IF(B6414&lt;=INDEX(P_Due,F6414),1,0),0))</f>
        <v>1</v>
      </c>
    </row>
    <row r="6415" customFormat="false" ht="15" hidden="false" customHeight="false" outlineLevel="0" collapsed="false">
      <c r="A6415" s="37" t="n">
        <v>1005686</v>
      </c>
      <c r="B6415" s="38" t="n">
        <v>46300</v>
      </c>
      <c r="C6415" s="39" t="n">
        <v>1</v>
      </c>
      <c r="D6415" s="39" t="s">
        <v>26</v>
      </c>
      <c r="E6415" s="39"/>
      <c r="F6415" s="41" t="n">
        <f aca="false">IF(A6415="","",MATCH(A6415,P_ID,1))</f>
        <v>5686</v>
      </c>
      <c r="G6415" s="41" t="str">
        <f aca="false">IF(A6415="","",INDEX(P_Svc,F6415))</f>
        <v>Standard</v>
      </c>
      <c r="H6415" s="41" t="str">
        <f aca="false">IF(A6415="","",INDEX(P_Zone,F6415))</f>
        <v>Central</v>
      </c>
      <c r="I6415" s="41" t="n">
        <f aca="false">IF(A6415="","",IF(D6415="Delivered",IF(B6415&lt;=INDEX(P_Due,F6415),1,0),0))</f>
        <v>1</v>
      </c>
    </row>
    <row r="6416" customFormat="false" ht="15" hidden="false" customHeight="false" outlineLevel="0" collapsed="false">
      <c r="A6416" s="37" t="n">
        <v>1005687</v>
      </c>
      <c r="B6416" s="38" t="n">
        <v>46300</v>
      </c>
      <c r="C6416" s="39" t="n">
        <v>1</v>
      </c>
      <c r="D6416" s="39" t="s">
        <v>26</v>
      </c>
      <c r="E6416" s="39"/>
      <c r="F6416" s="41" t="n">
        <f aca="false">IF(A6416="","",MATCH(A6416,P_ID,1))</f>
        <v>5687</v>
      </c>
      <c r="G6416" s="41" t="str">
        <f aca="false">IF(A6416="","",INDEX(P_Svc,F6416))</f>
        <v>Standard</v>
      </c>
      <c r="H6416" s="41" t="str">
        <f aca="false">IF(A6416="","",INDEX(P_Zone,F6416))</f>
        <v>Central</v>
      </c>
      <c r="I6416" s="41" t="n">
        <f aca="false">IF(A6416="","",IF(D6416="Delivered",IF(B6416&lt;=INDEX(P_Due,F6416),1,0),0))</f>
        <v>1</v>
      </c>
    </row>
    <row r="6417" customFormat="false" ht="15" hidden="false" customHeight="false" outlineLevel="0" collapsed="false">
      <c r="A6417" s="37" t="n">
        <v>1005688</v>
      </c>
      <c r="B6417" s="38" t="n">
        <v>46300</v>
      </c>
      <c r="C6417" s="39" t="n">
        <v>1</v>
      </c>
      <c r="D6417" s="39" t="s">
        <v>26</v>
      </c>
      <c r="E6417" s="39"/>
      <c r="F6417" s="41" t="n">
        <f aca="false">IF(A6417="","",MATCH(A6417,P_ID,1))</f>
        <v>5688</v>
      </c>
      <c r="G6417" s="41" t="str">
        <f aca="false">IF(A6417="","",INDEX(P_Svc,F6417))</f>
        <v>Standard</v>
      </c>
      <c r="H6417" s="41" t="str">
        <f aca="false">IF(A6417="","",INDEX(P_Zone,F6417))</f>
        <v>Central</v>
      </c>
      <c r="I6417" s="41" t="n">
        <f aca="false">IF(A6417="","",IF(D6417="Delivered",IF(B6417&lt;=INDEX(P_Due,F6417),1,0),0))</f>
        <v>1</v>
      </c>
    </row>
    <row r="6418" customFormat="false" ht="15" hidden="false" customHeight="false" outlineLevel="0" collapsed="false">
      <c r="A6418" s="37" t="n">
        <v>1005689</v>
      </c>
      <c r="B6418" s="38" t="n">
        <v>46300</v>
      </c>
      <c r="C6418" s="39" t="n">
        <v>1</v>
      </c>
      <c r="D6418" s="39" t="s">
        <v>26</v>
      </c>
      <c r="E6418" s="39"/>
      <c r="F6418" s="41" t="n">
        <f aca="false">IF(A6418="","",MATCH(A6418,P_ID,1))</f>
        <v>5689</v>
      </c>
      <c r="G6418" s="41" t="str">
        <f aca="false">IF(A6418="","",INDEX(P_Svc,F6418))</f>
        <v>Economy</v>
      </c>
      <c r="H6418" s="41" t="str">
        <f aca="false">IF(A6418="","",INDEX(P_Zone,F6418))</f>
        <v>South</v>
      </c>
      <c r="I6418" s="41" t="n">
        <f aca="false">IF(A6418="","",IF(D6418="Delivered",IF(B6418&lt;=INDEX(P_Due,F6418),1,0),0))</f>
        <v>1</v>
      </c>
    </row>
    <row r="6419" customFormat="false" ht="15" hidden="false" customHeight="false" outlineLevel="0" collapsed="false">
      <c r="A6419" s="37" t="n">
        <v>1005690</v>
      </c>
      <c r="B6419" s="38" t="n">
        <v>46300</v>
      </c>
      <c r="C6419" s="39" t="n">
        <v>1</v>
      </c>
      <c r="D6419" s="39" t="s">
        <v>26</v>
      </c>
      <c r="E6419" s="39"/>
      <c r="F6419" s="41" t="n">
        <f aca="false">IF(A6419="","",MATCH(A6419,P_ID,1))</f>
        <v>5690</v>
      </c>
      <c r="G6419" s="41" t="str">
        <f aca="false">IF(A6419="","",INDEX(P_Svc,F6419))</f>
        <v>Standard</v>
      </c>
      <c r="H6419" s="41" t="str">
        <f aca="false">IF(A6419="","",INDEX(P_Zone,F6419))</f>
        <v>Central</v>
      </c>
      <c r="I6419" s="41" t="n">
        <f aca="false">IF(A6419="","",IF(D6419="Delivered",IF(B6419&lt;=INDEX(P_Due,F6419),1,0),0))</f>
        <v>1</v>
      </c>
    </row>
    <row r="6420" customFormat="false" ht="15" hidden="false" customHeight="false" outlineLevel="0" collapsed="false">
      <c r="A6420" s="37" t="n">
        <v>1005691</v>
      </c>
      <c r="B6420" s="38" t="n">
        <v>46300</v>
      </c>
      <c r="C6420" s="39" t="n">
        <v>1</v>
      </c>
      <c r="D6420" s="39" t="s">
        <v>26</v>
      </c>
      <c r="E6420" s="39"/>
      <c r="F6420" s="41" t="n">
        <f aca="false">IF(A6420="","",MATCH(A6420,P_ID,1))</f>
        <v>5691</v>
      </c>
      <c r="G6420" s="41" t="str">
        <f aca="false">IF(A6420="","",INDEX(P_Svc,F6420))</f>
        <v>Standard</v>
      </c>
      <c r="H6420" s="41" t="str">
        <f aca="false">IF(A6420="","",INDEX(P_Zone,F6420))</f>
        <v>East</v>
      </c>
      <c r="I6420" s="41" t="n">
        <f aca="false">IF(A6420="","",IF(D6420="Delivered",IF(B6420&lt;=INDEX(P_Due,F6420),1,0),0))</f>
        <v>1</v>
      </c>
    </row>
    <row r="6421" customFormat="false" ht="15" hidden="false" customHeight="false" outlineLevel="0" collapsed="false">
      <c r="A6421" s="37" t="n">
        <v>1005692</v>
      </c>
      <c r="B6421" s="38" t="n">
        <v>46300</v>
      </c>
      <c r="C6421" s="39" t="n">
        <v>1</v>
      </c>
      <c r="D6421" s="39" t="s">
        <v>26</v>
      </c>
      <c r="E6421" s="39"/>
      <c r="F6421" s="41" t="n">
        <f aca="false">IF(A6421="","",MATCH(A6421,P_ID,1))</f>
        <v>5692</v>
      </c>
      <c r="G6421" s="41" t="str">
        <f aca="false">IF(A6421="","",INDEX(P_Svc,F6421))</f>
        <v>Economy</v>
      </c>
      <c r="H6421" s="41" t="str">
        <f aca="false">IF(A6421="","",INDEX(P_Zone,F6421))</f>
        <v>West</v>
      </c>
      <c r="I6421" s="41" t="n">
        <f aca="false">IF(A6421="","",IF(D6421="Delivered",IF(B6421&lt;=INDEX(P_Due,F6421),1,0),0))</f>
        <v>1</v>
      </c>
    </row>
    <row r="6422" customFormat="false" ht="15" hidden="false" customHeight="false" outlineLevel="0" collapsed="false">
      <c r="A6422" s="37" t="n">
        <v>1005693</v>
      </c>
      <c r="B6422" s="38" t="n">
        <v>46300</v>
      </c>
      <c r="C6422" s="39" t="n">
        <v>1</v>
      </c>
      <c r="D6422" s="39" t="s">
        <v>26</v>
      </c>
      <c r="E6422" s="39"/>
      <c r="F6422" s="41" t="n">
        <f aca="false">IF(A6422="","",MATCH(A6422,P_ID,1))</f>
        <v>5693</v>
      </c>
      <c r="G6422" s="41" t="str">
        <f aca="false">IF(A6422="","",INDEX(P_Svc,F6422))</f>
        <v>Economy</v>
      </c>
      <c r="H6422" s="41" t="str">
        <f aca="false">IF(A6422="","",INDEX(P_Zone,F6422))</f>
        <v>East</v>
      </c>
      <c r="I6422" s="41" t="n">
        <f aca="false">IF(A6422="","",IF(D6422="Delivered",IF(B6422&lt;=INDEX(P_Due,F6422),1,0),0))</f>
        <v>1</v>
      </c>
    </row>
    <row r="6423" customFormat="false" ht="15" hidden="false" customHeight="false" outlineLevel="0" collapsed="false">
      <c r="A6423" s="37" t="n">
        <v>1005694</v>
      </c>
      <c r="B6423" s="38" t="n">
        <v>46300</v>
      </c>
      <c r="C6423" s="39" t="n">
        <v>1</v>
      </c>
      <c r="D6423" s="39" t="s">
        <v>26</v>
      </c>
      <c r="E6423" s="39"/>
      <c r="F6423" s="41" t="n">
        <f aca="false">IF(A6423="","",MATCH(A6423,P_ID,1))</f>
        <v>5694</v>
      </c>
      <c r="G6423" s="41" t="str">
        <f aca="false">IF(A6423="","",INDEX(P_Svc,F6423))</f>
        <v>Standard</v>
      </c>
      <c r="H6423" s="41" t="str">
        <f aca="false">IF(A6423="","",INDEX(P_Zone,F6423))</f>
        <v>South</v>
      </c>
      <c r="I6423" s="41" t="n">
        <f aca="false">IF(A6423="","",IF(D6423="Delivered",IF(B6423&lt;=INDEX(P_Due,F6423),1,0),0))</f>
        <v>1</v>
      </c>
    </row>
    <row r="6424" customFormat="false" ht="15" hidden="false" customHeight="false" outlineLevel="0" collapsed="false">
      <c r="A6424" s="37" t="n">
        <v>1005695</v>
      </c>
      <c r="B6424" s="38" t="n">
        <v>46300</v>
      </c>
      <c r="C6424" s="39" t="n">
        <v>0</v>
      </c>
      <c r="D6424" s="39" t="s">
        <v>80</v>
      </c>
      <c r="E6424" s="39" t="s">
        <v>40</v>
      </c>
      <c r="F6424" s="41" t="n">
        <f aca="false">IF(A6424="","",MATCH(A6424,P_ID,1))</f>
        <v>5695</v>
      </c>
      <c r="G6424" s="41" t="str">
        <f aca="false">IF(A6424="","",INDEX(P_Svc,F6424))</f>
        <v>Economy</v>
      </c>
      <c r="H6424" s="41" t="str">
        <f aca="false">IF(A6424="","",INDEX(P_Zone,F6424))</f>
        <v>South</v>
      </c>
      <c r="I6424" s="41" t="n">
        <f aca="false">IF(A6424="","",IF(D6424="Delivered",IF(B6424&lt;=INDEX(P_Due,F6424),1,0),0))</f>
        <v>0</v>
      </c>
    </row>
    <row r="6425" customFormat="false" ht="15" hidden="false" customHeight="false" outlineLevel="0" collapsed="false">
      <c r="A6425" s="37" t="n">
        <v>1005696</v>
      </c>
      <c r="B6425" s="38" t="n">
        <v>46300</v>
      </c>
      <c r="C6425" s="39" t="n">
        <v>1</v>
      </c>
      <c r="D6425" s="39" t="s">
        <v>26</v>
      </c>
      <c r="E6425" s="39"/>
      <c r="F6425" s="41" t="n">
        <f aca="false">IF(A6425="","",MATCH(A6425,P_ID,1))</f>
        <v>5696</v>
      </c>
      <c r="G6425" s="41" t="str">
        <f aca="false">IF(A6425="","",INDEX(P_Svc,F6425))</f>
        <v>Standard</v>
      </c>
      <c r="H6425" s="41" t="str">
        <f aca="false">IF(A6425="","",INDEX(P_Zone,F6425))</f>
        <v>East</v>
      </c>
      <c r="I6425" s="41" t="n">
        <f aca="false">IF(A6425="","",IF(D6425="Delivered",IF(B6425&lt;=INDEX(P_Due,F6425),1,0),0))</f>
        <v>1</v>
      </c>
    </row>
    <row r="6426" customFormat="false" ht="15" hidden="false" customHeight="false" outlineLevel="0" collapsed="false">
      <c r="A6426" s="37" t="n">
        <v>1005697</v>
      </c>
      <c r="B6426" s="38" t="n">
        <v>46300</v>
      </c>
      <c r="C6426" s="39" t="n">
        <v>1</v>
      </c>
      <c r="D6426" s="39" t="s">
        <v>26</v>
      </c>
      <c r="E6426" s="39"/>
      <c r="F6426" s="41" t="n">
        <f aca="false">IF(A6426="","",MATCH(A6426,P_ID,1))</f>
        <v>5697</v>
      </c>
      <c r="G6426" s="41" t="str">
        <f aca="false">IF(A6426="","",INDEX(P_Svc,F6426))</f>
        <v>Economy</v>
      </c>
      <c r="H6426" s="41" t="str">
        <f aca="false">IF(A6426="","",INDEX(P_Zone,F6426))</f>
        <v>Central</v>
      </c>
      <c r="I6426" s="41" t="n">
        <f aca="false">IF(A6426="","",IF(D6426="Delivered",IF(B6426&lt;=INDEX(P_Due,F6426),1,0),0))</f>
        <v>1</v>
      </c>
    </row>
    <row r="6427" customFormat="false" ht="15" hidden="false" customHeight="false" outlineLevel="0" collapsed="false">
      <c r="A6427" s="37" t="n">
        <v>1005698</v>
      </c>
      <c r="B6427" s="38" t="n">
        <v>46300</v>
      </c>
      <c r="C6427" s="39" t="n">
        <v>1</v>
      </c>
      <c r="D6427" s="39" t="s">
        <v>26</v>
      </c>
      <c r="E6427" s="39"/>
      <c r="F6427" s="41" t="n">
        <f aca="false">IF(A6427="","",MATCH(A6427,P_ID,1))</f>
        <v>5698</v>
      </c>
      <c r="G6427" s="41" t="str">
        <f aca="false">IF(A6427="","",INDEX(P_Svc,F6427))</f>
        <v>Standard</v>
      </c>
      <c r="H6427" s="41" t="str">
        <f aca="false">IF(A6427="","",INDEX(P_Zone,F6427))</f>
        <v>South</v>
      </c>
      <c r="I6427" s="41" t="n">
        <f aca="false">IF(A6427="","",IF(D6427="Delivered",IF(B6427&lt;=INDEX(P_Due,F6427),1,0),0))</f>
        <v>1</v>
      </c>
    </row>
    <row r="6428" customFormat="false" ht="15" hidden="false" customHeight="false" outlineLevel="0" collapsed="false">
      <c r="A6428" s="37" t="n">
        <v>1005699</v>
      </c>
      <c r="B6428" s="38" t="n">
        <v>46300</v>
      </c>
      <c r="C6428" s="39" t="n">
        <v>1</v>
      </c>
      <c r="D6428" s="39" t="s">
        <v>26</v>
      </c>
      <c r="E6428" s="39"/>
      <c r="F6428" s="41" t="n">
        <f aca="false">IF(A6428="","",MATCH(A6428,P_ID,1))</f>
        <v>5699</v>
      </c>
      <c r="G6428" s="41" t="str">
        <f aca="false">IF(A6428="","",INDEX(P_Svc,F6428))</f>
        <v>Economy</v>
      </c>
      <c r="H6428" s="41" t="str">
        <f aca="false">IF(A6428="","",INDEX(P_Zone,F6428))</f>
        <v>South</v>
      </c>
      <c r="I6428" s="41" t="n">
        <f aca="false">IF(A6428="","",IF(D6428="Delivered",IF(B6428&lt;=INDEX(P_Due,F6428),1,0),0))</f>
        <v>1</v>
      </c>
    </row>
    <row r="6429" customFormat="false" ht="15" hidden="false" customHeight="false" outlineLevel="0" collapsed="false">
      <c r="A6429" s="37" t="n">
        <v>1005700</v>
      </c>
      <c r="B6429" s="38" t="n">
        <v>46300</v>
      </c>
      <c r="C6429" s="39" t="n">
        <v>1</v>
      </c>
      <c r="D6429" s="39" t="s">
        <v>26</v>
      </c>
      <c r="E6429" s="39"/>
      <c r="F6429" s="41" t="n">
        <f aca="false">IF(A6429="","",MATCH(A6429,P_ID,1))</f>
        <v>5700</v>
      </c>
      <c r="G6429" s="41" t="str">
        <f aca="false">IF(A6429="","",INDEX(P_Svc,F6429))</f>
        <v>Economy</v>
      </c>
      <c r="H6429" s="41" t="str">
        <f aca="false">IF(A6429="","",INDEX(P_Zone,F6429))</f>
        <v>West</v>
      </c>
      <c r="I6429" s="41" t="n">
        <f aca="false">IF(A6429="","",IF(D6429="Delivered",IF(B6429&lt;=INDEX(P_Due,F6429),1,0),0))</f>
        <v>1</v>
      </c>
    </row>
    <row r="6430" customFormat="false" ht="15" hidden="false" customHeight="false" outlineLevel="0" collapsed="false">
      <c r="A6430" s="37" t="n">
        <v>1005702</v>
      </c>
      <c r="B6430" s="38" t="n">
        <v>46300</v>
      </c>
      <c r="C6430" s="39" t="n">
        <v>1</v>
      </c>
      <c r="D6430" s="39" t="s">
        <v>26</v>
      </c>
      <c r="E6430" s="39"/>
      <c r="F6430" s="41" t="n">
        <f aca="false">IF(A6430="","",MATCH(A6430,P_ID,1))</f>
        <v>5702</v>
      </c>
      <c r="G6430" s="41" t="str">
        <f aca="false">IF(A6430="","",INDEX(P_Svc,F6430))</f>
        <v>Economy</v>
      </c>
      <c r="H6430" s="41" t="str">
        <f aca="false">IF(A6430="","",INDEX(P_Zone,F6430))</f>
        <v>North</v>
      </c>
      <c r="I6430" s="41" t="n">
        <f aca="false">IF(A6430="","",IF(D6430="Delivered",IF(B6430&lt;=INDEX(P_Due,F6430),1,0),0))</f>
        <v>1</v>
      </c>
    </row>
    <row r="6431" customFormat="false" ht="15" hidden="false" customHeight="false" outlineLevel="0" collapsed="false">
      <c r="A6431" s="37" t="n">
        <v>1005703</v>
      </c>
      <c r="B6431" s="38" t="n">
        <v>46300</v>
      </c>
      <c r="C6431" s="39" t="n">
        <v>1</v>
      </c>
      <c r="D6431" s="39" t="s">
        <v>26</v>
      </c>
      <c r="E6431" s="39"/>
      <c r="F6431" s="41" t="n">
        <f aca="false">IF(A6431="","",MATCH(A6431,P_ID,1))</f>
        <v>5703</v>
      </c>
      <c r="G6431" s="41" t="str">
        <f aca="false">IF(A6431="","",INDEX(P_Svc,F6431))</f>
        <v>Economy</v>
      </c>
      <c r="H6431" s="41" t="str">
        <f aca="false">IF(A6431="","",INDEX(P_Zone,F6431))</f>
        <v>South</v>
      </c>
      <c r="I6431" s="41" t="n">
        <f aca="false">IF(A6431="","",IF(D6431="Delivered",IF(B6431&lt;=INDEX(P_Due,F6431),1,0),0))</f>
        <v>1</v>
      </c>
    </row>
    <row r="6432" customFormat="false" ht="15" hidden="false" customHeight="false" outlineLevel="0" collapsed="false">
      <c r="A6432" s="37" t="n">
        <v>1005705</v>
      </c>
      <c r="B6432" s="38" t="n">
        <v>46300</v>
      </c>
      <c r="C6432" s="39" t="n">
        <v>1</v>
      </c>
      <c r="D6432" s="39" t="s">
        <v>26</v>
      </c>
      <c r="E6432" s="39"/>
      <c r="F6432" s="41" t="n">
        <f aca="false">IF(A6432="","",MATCH(A6432,P_ID,1))</f>
        <v>5705</v>
      </c>
      <c r="G6432" s="41" t="str">
        <f aca="false">IF(A6432="","",INDEX(P_Svc,F6432))</f>
        <v>Economy</v>
      </c>
      <c r="H6432" s="41" t="str">
        <f aca="false">IF(A6432="","",INDEX(P_Zone,F6432))</f>
        <v>East</v>
      </c>
      <c r="I6432" s="41" t="n">
        <f aca="false">IF(A6432="","",IF(D6432="Delivered",IF(B6432&lt;=INDEX(P_Due,F6432),1,0),0))</f>
        <v>1</v>
      </c>
    </row>
    <row r="6433" customFormat="false" ht="15" hidden="false" customHeight="false" outlineLevel="0" collapsed="false">
      <c r="A6433" s="37" t="n">
        <v>1005706</v>
      </c>
      <c r="B6433" s="38" t="n">
        <v>46300</v>
      </c>
      <c r="C6433" s="39" t="n">
        <v>1</v>
      </c>
      <c r="D6433" s="39" t="s">
        <v>26</v>
      </c>
      <c r="E6433" s="39"/>
      <c r="F6433" s="41" t="n">
        <f aca="false">IF(A6433="","",MATCH(A6433,P_ID,1))</f>
        <v>5706</v>
      </c>
      <c r="G6433" s="41" t="str">
        <f aca="false">IF(A6433="","",INDEX(P_Svc,F6433))</f>
        <v>Standard</v>
      </c>
      <c r="H6433" s="41" t="str">
        <f aca="false">IF(A6433="","",INDEX(P_Zone,F6433))</f>
        <v>South</v>
      </c>
      <c r="I6433" s="41" t="n">
        <f aca="false">IF(A6433="","",IF(D6433="Delivered",IF(B6433&lt;=INDEX(P_Due,F6433),1,0),0))</f>
        <v>1</v>
      </c>
    </row>
    <row r="6434" customFormat="false" ht="15" hidden="false" customHeight="false" outlineLevel="0" collapsed="false">
      <c r="A6434" s="37" t="n">
        <v>1005707</v>
      </c>
      <c r="B6434" s="38" t="n">
        <v>46300</v>
      </c>
      <c r="C6434" s="39" t="n">
        <v>1</v>
      </c>
      <c r="D6434" s="39" t="s">
        <v>79</v>
      </c>
      <c r="E6434" s="39" t="s">
        <v>36</v>
      </c>
      <c r="F6434" s="41" t="n">
        <f aca="false">IF(A6434="","",MATCH(A6434,P_ID,1))</f>
        <v>5707</v>
      </c>
      <c r="G6434" s="41" t="str">
        <f aca="false">IF(A6434="","",INDEX(P_Svc,F6434))</f>
        <v>Standard</v>
      </c>
      <c r="H6434" s="41" t="str">
        <f aca="false">IF(A6434="","",INDEX(P_Zone,F6434))</f>
        <v>South</v>
      </c>
      <c r="I6434" s="41" t="n">
        <f aca="false">IF(A6434="","",IF(D6434="Delivered",IF(B6434&lt;=INDEX(P_Due,F6434),1,0),0))</f>
        <v>0</v>
      </c>
    </row>
    <row r="6435" customFormat="false" ht="15" hidden="false" customHeight="false" outlineLevel="0" collapsed="false">
      <c r="A6435" s="37" t="n">
        <v>1005709</v>
      </c>
      <c r="B6435" s="38" t="n">
        <v>46300</v>
      </c>
      <c r="C6435" s="39" t="n">
        <v>1</v>
      </c>
      <c r="D6435" s="39" t="s">
        <v>79</v>
      </c>
      <c r="E6435" s="39" t="s">
        <v>38</v>
      </c>
      <c r="F6435" s="41" t="n">
        <f aca="false">IF(A6435="","",MATCH(A6435,P_ID,1))</f>
        <v>5709</v>
      </c>
      <c r="G6435" s="41" t="str">
        <f aca="false">IF(A6435="","",INDEX(P_Svc,F6435))</f>
        <v>Economy</v>
      </c>
      <c r="H6435" s="41" t="str">
        <f aca="false">IF(A6435="","",INDEX(P_Zone,F6435))</f>
        <v>East</v>
      </c>
      <c r="I6435" s="41" t="n">
        <f aca="false">IF(A6435="","",IF(D6435="Delivered",IF(B6435&lt;=INDEX(P_Due,F6435),1,0),0))</f>
        <v>0</v>
      </c>
    </row>
    <row r="6436" customFormat="false" ht="15" hidden="false" customHeight="false" outlineLevel="0" collapsed="false">
      <c r="A6436" s="37" t="n">
        <v>1005710</v>
      </c>
      <c r="B6436" s="38" t="n">
        <v>46300</v>
      </c>
      <c r="C6436" s="39" t="n">
        <v>1</v>
      </c>
      <c r="D6436" s="39" t="s">
        <v>26</v>
      </c>
      <c r="E6436" s="39"/>
      <c r="F6436" s="41" t="n">
        <f aca="false">IF(A6436="","",MATCH(A6436,P_ID,1))</f>
        <v>5710</v>
      </c>
      <c r="G6436" s="41" t="str">
        <f aca="false">IF(A6436="","",INDEX(P_Svc,F6436))</f>
        <v>Standard</v>
      </c>
      <c r="H6436" s="41" t="str">
        <f aca="false">IF(A6436="","",INDEX(P_Zone,F6436))</f>
        <v>North</v>
      </c>
      <c r="I6436" s="41" t="n">
        <f aca="false">IF(A6436="","",IF(D6436="Delivered",IF(B6436&lt;=INDEX(P_Due,F6436),1,0),0))</f>
        <v>1</v>
      </c>
    </row>
    <row r="6437" customFormat="false" ht="15" hidden="false" customHeight="false" outlineLevel="0" collapsed="false">
      <c r="A6437" s="37" t="n">
        <v>1005711</v>
      </c>
      <c r="B6437" s="38" t="n">
        <v>46300</v>
      </c>
      <c r="C6437" s="39" t="n">
        <v>1</v>
      </c>
      <c r="D6437" s="39" t="s">
        <v>26</v>
      </c>
      <c r="E6437" s="39"/>
      <c r="F6437" s="41" t="n">
        <f aca="false">IF(A6437="","",MATCH(A6437,P_ID,1))</f>
        <v>5711</v>
      </c>
      <c r="G6437" s="41" t="str">
        <f aca="false">IF(A6437="","",INDEX(P_Svc,F6437))</f>
        <v>Standard</v>
      </c>
      <c r="H6437" s="41" t="str">
        <f aca="false">IF(A6437="","",INDEX(P_Zone,F6437))</f>
        <v>North</v>
      </c>
      <c r="I6437" s="41" t="n">
        <f aca="false">IF(A6437="","",IF(D6437="Delivered",IF(B6437&lt;=INDEX(P_Due,F6437),1,0),0))</f>
        <v>1</v>
      </c>
    </row>
    <row r="6438" customFormat="false" ht="15" hidden="false" customHeight="false" outlineLevel="0" collapsed="false">
      <c r="A6438" s="37" t="n">
        <v>1005712</v>
      </c>
      <c r="B6438" s="38" t="n">
        <v>46300</v>
      </c>
      <c r="C6438" s="39" t="n">
        <v>1</v>
      </c>
      <c r="D6438" s="39" t="s">
        <v>26</v>
      </c>
      <c r="E6438" s="39"/>
      <c r="F6438" s="41" t="n">
        <f aca="false">IF(A6438="","",MATCH(A6438,P_ID,1))</f>
        <v>5712</v>
      </c>
      <c r="G6438" s="41" t="str">
        <f aca="false">IF(A6438="","",INDEX(P_Svc,F6438))</f>
        <v>Economy</v>
      </c>
      <c r="H6438" s="41" t="str">
        <f aca="false">IF(A6438="","",INDEX(P_Zone,F6438))</f>
        <v>West</v>
      </c>
      <c r="I6438" s="41" t="n">
        <f aca="false">IF(A6438="","",IF(D6438="Delivered",IF(B6438&lt;=INDEX(P_Due,F6438),1,0),0))</f>
        <v>1</v>
      </c>
    </row>
    <row r="6439" customFormat="false" ht="15" hidden="false" customHeight="false" outlineLevel="0" collapsed="false">
      <c r="A6439" s="37" t="n">
        <v>1005714</v>
      </c>
      <c r="B6439" s="38" t="n">
        <v>46300</v>
      </c>
      <c r="C6439" s="39" t="n">
        <v>1</v>
      </c>
      <c r="D6439" s="39" t="s">
        <v>79</v>
      </c>
      <c r="E6439" s="39" t="s">
        <v>36</v>
      </c>
      <c r="F6439" s="41" t="n">
        <f aca="false">IF(A6439="","",MATCH(A6439,P_ID,1))</f>
        <v>5714</v>
      </c>
      <c r="G6439" s="41" t="str">
        <f aca="false">IF(A6439="","",INDEX(P_Svc,F6439))</f>
        <v>Standard</v>
      </c>
      <c r="H6439" s="41" t="str">
        <f aca="false">IF(A6439="","",INDEX(P_Zone,F6439))</f>
        <v>Central</v>
      </c>
      <c r="I6439" s="41" t="n">
        <f aca="false">IF(A6439="","",IF(D6439="Delivered",IF(B6439&lt;=INDEX(P_Due,F6439),1,0),0))</f>
        <v>0</v>
      </c>
    </row>
    <row r="6440" customFormat="false" ht="15" hidden="false" customHeight="false" outlineLevel="0" collapsed="false">
      <c r="A6440" s="37" t="n">
        <v>1005715</v>
      </c>
      <c r="B6440" s="38" t="n">
        <v>46300</v>
      </c>
      <c r="C6440" s="39" t="n">
        <v>1</v>
      </c>
      <c r="D6440" s="39" t="s">
        <v>79</v>
      </c>
      <c r="E6440" s="39" t="s">
        <v>36</v>
      </c>
      <c r="F6440" s="41" t="n">
        <f aca="false">IF(A6440="","",MATCH(A6440,P_ID,1))</f>
        <v>5715</v>
      </c>
      <c r="G6440" s="41" t="str">
        <f aca="false">IF(A6440="","",INDEX(P_Svc,F6440))</f>
        <v>Standard</v>
      </c>
      <c r="H6440" s="41" t="str">
        <f aca="false">IF(A6440="","",INDEX(P_Zone,F6440))</f>
        <v>West</v>
      </c>
      <c r="I6440" s="41" t="n">
        <f aca="false">IF(A6440="","",IF(D6440="Delivered",IF(B6440&lt;=INDEX(P_Due,F6440),1,0),0))</f>
        <v>0</v>
      </c>
    </row>
    <row r="6441" customFormat="false" ht="15" hidden="false" customHeight="false" outlineLevel="0" collapsed="false">
      <c r="A6441" s="37" t="n">
        <v>1005716</v>
      </c>
      <c r="B6441" s="38" t="n">
        <v>46300</v>
      </c>
      <c r="C6441" s="39" t="n">
        <v>1</v>
      </c>
      <c r="D6441" s="39" t="s">
        <v>26</v>
      </c>
      <c r="E6441" s="39"/>
      <c r="F6441" s="41" t="n">
        <f aca="false">IF(A6441="","",MATCH(A6441,P_ID,1))</f>
        <v>5716</v>
      </c>
      <c r="G6441" s="41" t="str">
        <f aca="false">IF(A6441="","",INDEX(P_Svc,F6441))</f>
        <v>Standard</v>
      </c>
      <c r="H6441" s="41" t="str">
        <f aca="false">IF(A6441="","",INDEX(P_Zone,F6441))</f>
        <v>West</v>
      </c>
      <c r="I6441" s="41" t="n">
        <f aca="false">IF(A6441="","",IF(D6441="Delivered",IF(B6441&lt;=INDEX(P_Due,F6441),1,0),0))</f>
        <v>1</v>
      </c>
    </row>
    <row r="6442" customFormat="false" ht="15" hidden="false" customHeight="false" outlineLevel="0" collapsed="false">
      <c r="A6442" s="37" t="n">
        <v>1005717</v>
      </c>
      <c r="B6442" s="38" t="n">
        <v>46300</v>
      </c>
      <c r="C6442" s="39" t="n">
        <v>1</v>
      </c>
      <c r="D6442" s="39" t="s">
        <v>26</v>
      </c>
      <c r="E6442" s="39"/>
      <c r="F6442" s="41" t="n">
        <f aca="false">IF(A6442="","",MATCH(A6442,P_ID,1))</f>
        <v>5717</v>
      </c>
      <c r="G6442" s="41" t="str">
        <f aca="false">IF(A6442="","",INDEX(P_Svc,F6442))</f>
        <v>Standard</v>
      </c>
      <c r="H6442" s="41" t="str">
        <f aca="false">IF(A6442="","",INDEX(P_Zone,F6442))</f>
        <v>North</v>
      </c>
      <c r="I6442" s="41" t="n">
        <f aca="false">IF(A6442="","",IF(D6442="Delivered",IF(B6442&lt;=INDEX(P_Due,F6442),1,0),0))</f>
        <v>1</v>
      </c>
    </row>
    <row r="6443" customFormat="false" ht="15" hidden="false" customHeight="false" outlineLevel="0" collapsed="false">
      <c r="A6443" s="37" t="n">
        <v>1005718</v>
      </c>
      <c r="B6443" s="38" t="n">
        <v>46300</v>
      </c>
      <c r="C6443" s="39" t="n">
        <v>1</v>
      </c>
      <c r="D6443" s="39" t="s">
        <v>26</v>
      </c>
      <c r="E6443" s="39"/>
      <c r="F6443" s="41" t="n">
        <f aca="false">IF(A6443="","",MATCH(A6443,P_ID,1))</f>
        <v>5718</v>
      </c>
      <c r="G6443" s="41" t="str">
        <f aca="false">IF(A6443="","",INDEX(P_Svc,F6443))</f>
        <v>Standard</v>
      </c>
      <c r="H6443" s="41" t="str">
        <f aca="false">IF(A6443="","",INDEX(P_Zone,F6443))</f>
        <v>North</v>
      </c>
      <c r="I6443" s="41" t="n">
        <f aca="false">IF(A6443="","",IF(D6443="Delivered",IF(B6443&lt;=INDEX(P_Due,F6443),1,0),0))</f>
        <v>1</v>
      </c>
    </row>
    <row r="6444" customFormat="false" ht="15" hidden="false" customHeight="false" outlineLevel="0" collapsed="false">
      <c r="A6444" s="37" t="n">
        <v>1005719</v>
      </c>
      <c r="B6444" s="38" t="n">
        <v>46300</v>
      </c>
      <c r="C6444" s="39" t="n">
        <v>1</v>
      </c>
      <c r="D6444" s="39" t="s">
        <v>26</v>
      </c>
      <c r="E6444" s="39"/>
      <c r="F6444" s="41" t="n">
        <f aca="false">IF(A6444="","",MATCH(A6444,P_ID,1))</f>
        <v>5719</v>
      </c>
      <c r="G6444" s="41" t="str">
        <f aca="false">IF(A6444="","",INDEX(P_Svc,F6444))</f>
        <v>Standard</v>
      </c>
      <c r="H6444" s="41" t="str">
        <f aca="false">IF(A6444="","",INDEX(P_Zone,F6444))</f>
        <v>South</v>
      </c>
      <c r="I6444" s="41" t="n">
        <f aca="false">IF(A6444="","",IF(D6444="Delivered",IF(B6444&lt;=INDEX(P_Due,F6444),1,0),0))</f>
        <v>1</v>
      </c>
    </row>
    <row r="6445" customFormat="false" ht="15" hidden="false" customHeight="false" outlineLevel="0" collapsed="false">
      <c r="A6445" s="37" t="n">
        <v>1005720</v>
      </c>
      <c r="B6445" s="38" t="n">
        <v>46300</v>
      </c>
      <c r="C6445" s="39" t="n">
        <v>1</v>
      </c>
      <c r="D6445" s="39" t="s">
        <v>26</v>
      </c>
      <c r="E6445" s="39"/>
      <c r="F6445" s="41" t="n">
        <f aca="false">IF(A6445="","",MATCH(A6445,P_ID,1))</f>
        <v>5720</v>
      </c>
      <c r="G6445" s="41" t="str">
        <f aca="false">IF(A6445="","",INDEX(P_Svc,F6445))</f>
        <v>Standard</v>
      </c>
      <c r="H6445" s="41" t="str">
        <f aca="false">IF(A6445="","",INDEX(P_Zone,F6445))</f>
        <v>North</v>
      </c>
      <c r="I6445" s="41" t="n">
        <f aca="false">IF(A6445="","",IF(D6445="Delivered",IF(B6445&lt;=INDEX(P_Due,F6445),1,0),0))</f>
        <v>1</v>
      </c>
    </row>
    <row r="6446" customFormat="false" ht="15" hidden="false" customHeight="false" outlineLevel="0" collapsed="false">
      <c r="A6446" s="37" t="n">
        <v>1005721</v>
      </c>
      <c r="B6446" s="38" t="n">
        <v>46300</v>
      </c>
      <c r="C6446" s="39" t="n">
        <v>1</v>
      </c>
      <c r="D6446" s="39" t="s">
        <v>26</v>
      </c>
      <c r="E6446" s="39"/>
      <c r="F6446" s="41" t="n">
        <f aca="false">IF(A6446="","",MATCH(A6446,P_ID,1))</f>
        <v>5721</v>
      </c>
      <c r="G6446" s="41" t="str">
        <f aca="false">IF(A6446="","",INDEX(P_Svc,F6446))</f>
        <v>Economy</v>
      </c>
      <c r="H6446" s="41" t="str">
        <f aca="false">IF(A6446="","",INDEX(P_Zone,F6446))</f>
        <v>South</v>
      </c>
      <c r="I6446" s="41" t="n">
        <f aca="false">IF(A6446="","",IF(D6446="Delivered",IF(B6446&lt;=INDEX(P_Due,F6446),1,0),0))</f>
        <v>1</v>
      </c>
    </row>
    <row r="6447" customFormat="false" ht="15" hidden="false" customHeight="false" outlineLevel="0" collapsed="false">
      <c r="A6447" s="37" t="n">
        <v>1005722</v>
      </c>
      <c r="B6447" s="38" t="n">
        <v>46300</v>
      </c>
      <c r="C6447" s="39" t="n">
        <v>1</v>
      </c>
      <c r="D6447" s="39" t="s">
        <v>26</v>
      </c>
      <c r="E6447" s="39"/>
      <c r="F6447" s="41" t="n">
        <f aca="false">IF(A6447="","",MATCH(A6447,P_ID,1))</f>
        <v>5722</v>
      </c>
      <c r="G6447" s="41" t="str">
        <f aca="false">IF(A6447="","",INDEX(P_Svc,F6447))</f>
        <v>Standard</v>
      </c>
      <c r="H6447" s="41" t="str">
        <f aca="false">IF(A6447="","",INDEX(P_Zone,F6447))</f>
        <v>Central</v>
      </c>
      <c r="I6447" s="41" t="n">
        <f aca="false">IF(A6447="","",IF(D6447="Delivered",IF(B6447&lt;=INDEX(P_Due,F6447),1,0),0))</f>
        <v>1</v>
      </c>
    </row>
    <row r="6448" customFormat="false" ht="15" hidden="false" customHeight="false" outlineLevel="0" collapsed="false">
      <c r="A6448" s="37" t="n">
        <v>1005723</v>
      </c>
      <c r="B6448" s="38" t="n">
        <v>46300</v>
      </c>
      <c r="C6448" s="39" t="n">
        <v>1</v>
      </c>
      <c r="D6448" s="39" t="s">
        <v>26</v>
      </c>
      <c r="E6448" s="39"/>
      <c r="F6448" s="41" t="n">
        <f aca="false">IF(A6448="","",MATCH(A6448,P_ID,1))</f>
        <v>5723</v>
      </c>
      <c r="G6448" s="41" t="str">
        <f aca="false">IF(A6448="","",INDEX(P_Svc,F6448))</f>
        <v>Standard</v>
      </c>
      <c r="H6448" s="41" t="str">
        <f aca="false">IF(A6448="","",INDEX(P_Zone,F6448))</f>
        <v>Central</v>
      </c>
      <c r="I6448" s="41" t="n">
        <f aca="false">IF(A6448="","",IF(D6448="Delivered",IF(B6448&lt;=INDEX(P_Due,F6448),1,0),0))</f>
        <v>1</v>
      </c>
    </row>
    <row r="6449" customFormat="false" ht="15" hidden="false" customHeight="false" outlineLevel="0" collapsed="false">
      <c r="A6449" s="37" t="n">
        <v>1005724</v>
      </c>
      <c r="B6449" s="38" t="n">
        <v>46300</v>
      </c>
      <c r="C6449" s="39" t="n">
        <v>1</v>
      </c>
      <c r="D6449" s="39" t="s">
        <v>26</v>
      </c>
      <c r="E6449" s="39"/>
      <c r="F6449" s="41" t="n">
        <f aca="false">IF(A6449="","",MATCH(A6449,P_ID,1))</f>
        <v>5724</v>
      </c>
      <c r="G6449" s="41" t="str">
        <f aca="false">IF(A6449="","",INDEX(P_Svc,F6449))</f>
        <v>Standard</v>
      </c>
      <c r="H6449" s="41" t="str">
        <f aca="false">IF(A6449="","",INDEX(P_Zone,F6449))</f>
        <v>South</v>
      </c>
      <c r="I6449" s="41" t="n">
        <f aca="false">IF(A6449="","",IF(D6449="Delivered",IF(B6449&lt;=INDEX(P_Due,F6449),1,0),0))</f>
        <v>1</v>
      </c>
    </row>
    <row r="6450" customFormat="false" ht="15" hidden="false" customHeight="false" outlineLevel="0" collapsed="false">
      <c r="A6450" s="37" t="n">
        <v>1005726</v>
      </c>
      <c r="B6450" s="38" t="n">
        <v>46300</v>
      </c>
      <c r="C6450" s="39" t="n">
        <v>1</v>
      </c>
      <c r="D6450" s="39" t="s">
        <v>79</v>
      </c>
      <c r="E6450" s="39" t="s">
        <v>38</v>
      </c>
      <c r="F6450" s="41" t="n">
        <f aca="false">IF(A6450="","",MATCH(A6450,P_ID,1))</f>
        <v>5726</v>
      </c>
      <c r="G6450" s="41" t="str">
        <f aca="false">IF(A6450="","",INDEX(P_Svc,F6450))</f>
        <v>Standard</v>
      </c>
      <c r="H6450" s="41" t="str">
        <f aca="false">IF(A6450="","",INDEX(P_Zone,F6450))</f>
        <v>South</v>
      </c>
      <c r="I6450" s="41" t="n">
        <f aca="false">IF(A6450="","",IF(D6450="Delivered",IF(B6450&lt;=INDEX(P_Due,F6450),1,0),0))</f>
        <v>0</v>
      </c>
    </row>
    <row r="6451" customFormat="false" ht="15" hidden="false" customHeight="false" outlineLevel="0" collapsed="false">
      <c r="A6451" s="37" t="n">
        <v>1005727</v>
      </c>
      <c r="B6451" s="38" t="n">
        <v>46300</v>
      </c>
      <c r="C6451" s="39" t="n">
        <v>1</v>
      </c>
      <c r="D6451" s="39" t="s">
        <v>26</v>
      </c>
      <c r="E6451" s="39"/>
      <c r="F6451" s="41" t="n">
        <f aca="false">IF(A6451="","",MATCH(A6451,P_ID,1))</f>
        <v>5727</v>
      </c>
      <c r="G6451" s="41" t="str">
        <f aca="false">IF(A6451="","",INDEX(P_Svc,F6451))</f>
        <v>Standard</v>
      </c>
      <c r="H6451" s="41" t="str">
        <f aca="false">IF(A6451="","",INDEX(P_Zone,F6451))</f>
        <v>Central</v>
      </c>
      <c r="I6451" s="41" t="n">
        <f aca="false">IF(A6451="","",IF(D6451="Delivered",IF(B6451&lt;=INDEX(P_Due,F6451),1,0),0))</f>
        <v>1</v>
      </c>
    </row>
    <row r="6452" customFormat="false" ht="15" hidden="false" customHeight="false" outlineLevel="0" collapsed="false">
      <c r="A6452" s="37" t="n">
        <v>1005728</v>
      </c>
      <c r="B6452" s="38" t="n">
        <v>46300</v>
      </c>
      <c r="C6452" s="39" t="n">
        <v>1</v>
      </c>
      <c r="D6452" s="39" t="s">
        <v>26</v>
      </c>
      <c r="E6452" s="39"/>
      <c r="F6452" s="41" t="n">
        <f aca="false">IF(A6452="","",MATCH(A6452,P_ID,1))</f>
        <v>5728</v>
      </c>
      <c r="G6452" s="41" t="str">
        <f aca="false">IF(A6452="","",INDEX(P_Svc,F6452))</f>
        <v>Standard</v>
      </c>
      <c r="H6452" s="41" t="str">
        <f aca="false">IF(A6452="","",INDEX(P_Zone,F6452))</f>
        <v>South</v>
      </c>
      <c r="I6452" s="41" t="n">
        <f aca="false">IF(A6452="","",IF(D6452="Delivered",IF(B6452&lt;=INDEX(P_Due,F6452),1,0),0))</f>
        <v>1</v>
      </c>
    </row>
    <row r="6453" customFormat="false" ht="15" hidden="false" customHeight="false" outlineLevel="0" collapsed="false">
      <c r="A6453" s="37" t="n">
        <v>1005729</v>
      </c>
      <c r="B6453" s="38" t="n">
        <v>46300</v>
      </c>
      <c r="C6453" s="39" t="n">
        <v>1</v>
      </c>
      <c r="D6453" s="39" t="s">
        <v>79</v>
      </c>
      <c r="E6453" s="39" t="s">
        <v>32</v>
      </c>
      <c r="F6453" s="41" t="n">
        <f aca="false">IF(A6453="","",MATCH(A6453,P_ID,1))</f>
        <v>5729</v>
      </c>
      <c r="G6453" s="41" t="str">
        <f aca="false">IF(A6453="","",INDEX(P_Svc,F6453))</f>
        <v>Standard</v>
      </c>
      <c r="H6453" s="41" t="str">
        <f aca="false">IF(A6453="","",INDEX(P_Zone,F6453))</f>
        <v>North</v>
      </c>
      <c r="I6453" s="41" t="n">
        <f aca="false">IF(A6453="","",IF(D6453="Delivered",IF(B6453&lt;=INDEX(P_Due,F6453),1,0),0))</f>
        <v>0</v>
      </c>
    </row>
    <row r="6454" customFormat="false" ht="15" hidden="false" customHeight="false" outlineLevel="0" collapsed="false">
      <c r="A6454" s="37" t="n">
        <v>1005730</v>
      </c>
      <c r="B6454" s="38" t="n">
        <v>46300</v>
      </c>
      <c r="C6454" s="39" t="n">
        <v>1</v>
      </c>
      <c r="D6454" s="39" t="s">
        <v>26</v>
      </c>
      <c r="E6454" s="39"/>
      <c r="F6454" s="41" t="n">
        <f aca="false">IF(A6454="","",MATCH(A6454,P_ID,1))</f>
        <v>5730</v>
      </c>
      <c r="G6454" s="41" t="str">
        <f aca="false">IF(A6454="","",INDEX(P_Svc,F6454))</f>
        <v>Standard</v>
      </c>
      <c r="H6454" s="41" t="str">
        <f aca="false">IF(A6454="","",INDEX(P_Zone,F6454))</f>
        <v>North</v>
      </c>
      <c r="I6454" s="41" t="n">
        <f aca="false">IF(A6454="","",IF(D6454="Delivered",IF(B6454&lt;=INDEX(P_Due,F6454),1,0),0))</f>
        <v>1</v>
      </c>
    </row>
    <row r="6455" customFormat="false" ht="15" hidden="false" customHeight="false" outlineLevel="0" collapsed="false">
      <c r="A6455" s="37" t="n">
        <v>1005731</v>
      </c>
      <c r="B6455" s="38" t="n">
        <v>46300</v>
      </c>
      <c r="C6455" s="39" t="n">
        <v>1</v>
      </c>
      <c r="D6455" s="39" t="s">
        <v>26</v>
      </c>
      <c r="E6455" s="39"/>
      <c r="F6455" s="41" t="n">
        <f aca="false">IF(A6455="","",MATCH(A6455,P_ID,1))</f>
        <v>5731</v>
      </c>
      <c r="G6455" s="41" t="str">
        <f aca="false">IF(A6455="","",INDEX(P_Svc,F6455))</f>
        <v>Standard</v>
      </c>
      <c r="H6455" s="41" t="str">
        <f aca="false">IF(A6455="","",INDEX(P_Zone,F6455))</f>
        <v>South</v>
      </c>
      <c r="I6455" s="41" t="n">
        <f aca="false">IF(A6455="","",IF(D6455="Delivered",IF(B6455&lt;=INDEX(P_Due,F6455),1,0),0))</f>
        <v>1</v>
      </c>
    </row>
    <row r="6456" customFormat="false" ht="15" hidden="false" customHeight="false" outlineLevel="0" collapsed="false">
      <c r="A6456" s="37" t="n">
        <v>1005732</v>
      </c>
      <c r="B6456" s="38" t="n">
        <v>46300</v>
      </c>
      <c r="C6456" s="39" t="n">
        <v>1</v>
      </c>
      <c r="D6456" s="39" t="s">
        <v>26</v>
      </c>
      <c r="E6456" s="39"/>
      <c r="F6456" s="41" t="n">
        <f aca="false">IF(A6456="","",MATCH(A6456,P_ID,1))</f>
        <v>5732</v>
      </c>
      <c r="G6456" s="41" t="str">
        <f aca="false">IF(A6456="","",INDEX(P_Svc,F6456))</f>
        <v>Standard</v>
      </c>
      <c r="H6456" s="41" t="str">
        <f aca="false">IF(A6456="","",INDEX(P_Zone,F6456))</f>
        <v>North</v>
      </c>
      <c r="I6456" s="41" t="n">
        <f aca="false">IF(A6456="","",IF(D6456="Delivered",IF(B6456&lt;=INDEX(P_Due,F6456),1,0),0))</f>
        <v>1</v>
      </c>
    </row>
    <row r="6457" customFormat="false" ht="15" hidden="false" customHeight="false" outlineLevel="0" collapsed="false">
      <c r="A6457" s="37" t="n">
        <v>1005733</v>
      </c>
      <c r="B6457" s="38" t="n">
        <v>46300</v>
      </c>
      <c r="C6457" s="39" t="n">
        <v>1</v>
      </c>
      <c r="D6457" s="39" t="s">
        <v>26</v>
      </c>
      <c r="E6457" s="39"/>
      <c r="F6457" s="41" t="n">
        <f aca="false">IF(A6457="","",MATCH(A6457,P_ID,1))</f>
        <v>5733</v>
      </c>
      <c r="G6457" s="41" t="str">
        <f aca="false">IF(A6457="","",INDEX(P_Svc,F6457))</f>
        <v>Standard</v>
      </c>
      <c r="H6457" s="41" t="str">
        <f aca="false">IF(A6457="","",INDEX(P_Zone,F6457))</f>
        <v>West</v>
      </c>
      <c r="I6457" s="41" t="n">
        <f aca="false">IF(A6457="","",IF(D6457="Delivered",IF(B6457&lt;=INDEX(P_Due,F6457),1,0),0))</f>
        <v>1</v>
      </c>
    </row>
    <row r="6458" customFormat="false" ht="15" hidden="false" customHeight="false" outlineLevel="0" collapsed="false">
      <c r="A6458" s="37" t="n">
        <v>1005734</v>
      </c>
      <c r="B6458" s="38" t="n">
        <v>46300</v>
      </c>
      <c r="C6458" s="39" t="n">
        <v>1</v>
      </c>
      <c r="D6458" s="39" t="s">
        <v>79</v>
      </c>
      <c r="E6458" s="39" t="s">
        <v>34</v>
      </c>
      <c r="F6458" s="41" t="n">
        <f aca="false">IF(A6458="","",MATCH(A6458,P_ID,1))</f>
        <v>5734</v>
      </c>
      <c r="G6458" s="41" t="str">
        <f aca="false">IF(A6458="","",INDEX(P_Svc,F6458))</f>
        <v>Standard</v>
      </c>
      <c r="H6458" s="41" t="str">
        <f aca="false">IF(A6458="","",INDEX(P_Zone,F6458))</f>
        <v>South</v>
      </c>
      <c r="I6458" s="41" t="n">
        <f aca="false">IF(A6458="","",IF(D6458="Delivered",IF(B6458&lt;=INDEX(P_Due,F6458),1,0),0))</f>
        <v>0</v>
      </c>
    </row>
    <row r="6459" customFormat="false" ht="15" hidden="false" customHeight="false" outlineLevel="0" collapsed="false">
      <c r="A6459" s="37" t="n">
        <v>1005735</v>
      </c>
      <c r="B6459" s="38" t="n">
        <v>46300</v>
      </c>
      <c r="C6459" s="39" t="n">
        <v>1</v>
      </c>
      <c r="D6459" s="39" t="s">
        <v>26</v>
      </c>
      <c r="E6459" s="39"/>
      <c r="F6459" s="41" t="n">
        <f aca="false">IF(A6459="","",MATCH(A6459,P_ID,1))</f>
        <v>5735</v>
      </c>
      <c r="G6459" s="41" t="str">
        <f aca="false">IF(A6459="","",INDEX(P_Svc,F6459))</f>
        <v>Standard</v>
      </c>
      <c r="H6459" s="41" t="str">
        <f aca="false">IF(A6459="","",INDEX(P_Zone,F6459))</f>
        <v>South</v>
      </c>
      <c r="I6459" s="41" t="n">
        <f aca="false">IF(A6459="","",IF(D6459="Delivered",IF(B6459&lt;=INDEX(P_Due,F6459),1,0),0))</f>
        <v>1</v>
      </c>
    </row>
    <row r="6460" customFormat="false" ht="15" hidden="false" customHeight="false" outlineLevel="0" collapsed="false">
      <c r="A6460" s="37" t="n">
        <v>1005736</v>
      </c>
      <c r="B6460" s="38" t="n">
        <v>46300</v>
      </c>
      <c r="C6460" s="39" t="n">
        <v>1</v>
      </c>
      <c r="D6460" s="39" t="s">
        <v>26</v>
      </c>
      <c r="E6460" s="39"/>
      <c r="F6460" s="41" t="n">
        <f aca="false">IF(A6460="","",MATCH(A6460,P_ID,1))</f>
        <v>5736</v>
      </c>
      <c r="G6460" s="41" t="str">
        <f aca="false">IF(A6460="","",INDEX(P_Svc,F6460))</f>
        <v>Economy</v>
      </c>
      <c r="H6460" s="41" t="str">
        <f aca="false">IF(A6460="","",INDEX(P_Zone,F6460))</f>
        <v>Central</v>
      </c>
      <c r="I6460" s="41" t="n">
        <f aca="false">IF(A6460="","",IF(D6460="Delivered",IF(B6460&lt;=INDEX(P_Due,F6460),1,0),0))</f>
        <v>1</v>
      </c>
    </row>
    <row r="6461" customFormat="false" ht="15" hidden="false" customHeight="false" outlineLevel="0" collapsed="false">
      <c r="A6461" s="37" t="n">
        <v>1005737</v>
      </c>
      <c r="B6461" s="38" t="n">
        <v>46300</v>
      </c>
      <c r="C6461" s="39" t="n">
        <v>1</v>
      </c>
      <c r="D6461" s="39" t="s">
        <v>26</v>
      </c>
      <c r="E6461" s="39"/>
      <c r="F6461" s="41" t="n">
        <f aca="false">IF(A6461="","",MATCH(A6461,P_ID,1))</f>
        <v>5737</v>
      </c>
      <c r="G6461" s="41" t="str">
        <f aca="false">IF(A6461="","",INDEX(P_Svc,F6461))</f>
        <v>Economy</v>
      </c>
      <c r="H6461" s="41" t="str">
        <f aca="false">IF(A6461="","",INDEX(P_Zone,F6461))</f>
        <v>South</v>
      </c>
      <c r="I6461" s="41" t="n">
        <f aca="false">IF(A6461="","",IF(D6461="Delivered",IF(B6461&lt;=INDEX(P_Due,F6461),1,0),0))</f>
        <v>1</v>
      </c>
    </row>
    <row r="6462" customFormat="false" ht="15" hidden="false" customHeight="false" outlineLevel="0" collapsed="false">
      <c r="A6462" s="37" t="n">
        <v>1005738</v>
      </c>
      <c r="B6462" s="38" t="n">
        <v>46300</v>
      </c>
      <c r="C6462" s="39" t="n">
        <v>1</v>
      </c>
      <c r="D6462" s="39" t="s">
        <v>26</v>
      </c>
      <c r="E6462" s="39"/>
      <c r="F6462" s="41" t="n">
        <f aca="false">IF(A6462="","",MATCH(A6462,P_ID,1))</f>
        <v>5738</v>
      </c>
      <c r="G6462" s="41" t="str">
        <f aca="false">IF(A6462="","",INDEX(P_Svc,F6462))</f>
        <v>Standard</v>
      </c>
      <c r="H6462" s="41" t="str">
        <f aca="false">IF(A6462="","",INDEX(P_Zone,F6462))</f>
        <v>East</v>
      </c>
      <c r="I6462" s="41" t="n">
        <f aca="false">IF(A6462="","",IF(D6462="Delivered",IF(B6462&lt;=INDEX(P_Due,F6462),1,0),0))</f>
        <v>1</v>
      </c>
    </row>
    <row r="6463" customFormat="false" ht="15" hidden="false" customHeight="false" outlineLevel="0" collapsed="false">
      <c r="A6463" s="37" t="n">
        <v>1005739</v>
      </c>
      <c r="B6463" s="38" t="n">
        <v>46300</v>
      </c>
      <c r="C6463" s="39" t="n">
        <v>1</v>
      </c>
      <c r="D6463" s="39" t="s">
        <v>26</v>
      </c>
      <c r="E6463" s="39"/>
      <c r="F6463" s="41" t="n">
        <f aca="false">IF(A6463="","",MATCH(A6463,P_ID,1))</f>
        <v>5739</v>
      </c>
      <c r="G6463" s="41" t="str">
        <f aca="false">IF(A6463="","",INDEX(P_Svc,F6463))</f>
        <v>Economy</v>
      </c>
      <c r="H6463" s="41" t="str">
        <f aca="false">IF(A6463="","",INDEX(P_Zone,F6463))</f>
        <v>North</v>
      </c>
      <c r="I6463" s="41" t="n">
        <f aca="false">IF(A6463="","",IF(D6463="Delivered",IF(B6463&lt;=INDEX(P_Due,F6463),1,0),0))</f>
        <v>1</v>
      </c>
    </row>
    <row r="6464" customFormat="false" ht="15" hidden="false" customHeight="false" outlineLevel="0" collapsed="false">
      <c r="A6464" s="37" t="n">
        <v>1005741</v>
      </c>
      <c r="B6464" s="38" t="n">
        <v>46300</v>
      </c>
      <c r="C6464" s="39" t="n">
        <v>1</v>
      </c>
      <c r="D6464" s="39" t="s">
        <v>26</v>
      </c>
      <c r="E6464" s="39"/>
      <c r="F6464" s="41" t="n">
        <f aca="false">IF(A6464="","",MATCH(A6464,P_ID,1))</f>
        <v>5741</v>
      </c>
      <c r="G6464" s="41" t="str">
        <f aca="false">IF(A6464="","",INDEX(P_Svc,F6464))</f>
        <v>Standard</v>
      </c>
      <c r="H6464" s="41" t="str">
        <f aca="false">IF(A6464="","",INDEX(P_Zone,F6464))</f>
        <v>Central</v>
      </c>
      <c r="I6464" s="41" t="n">
        <f aca="false">IF(A6464="","",IF(D6464="Delivered",IF(B6464&lt;=INDEX(P_Due,F6464),1,0),0))</f>
        <v>1</v>
      </c>
    </row>
    <row r="6465" customFormat="false" ht="15" hidden="false" customHeight="false" outlineLevel="0" collapsed="false">
      <c r="A6465" s="37" t="n">
        <v>1005743</v>
      </c>
      <c r="B6465" s="38" t="n">
        <v>46300</v>
      </c>
      <c r="C6465" s="39" t="n">
        <v>1</v>
      </c>
      <c r="D6465" s="39" t="s">
        <v>26</v>
      </c>
      <c r="E6465" s="39"/>
      <c r="F6465" s="41" t="n">
        <f aca="false">IF(A6465="","",MATCH(A6465,P_ID,1))</f>
        <v>5743</v>
      </c>
      <c r="G6465" s="41" t="str">
        <f aca="false">IF(A6465="","",INDEX(P_Svc,F6465))</f>
        <v>Standard</v>
      </c>
      <c r="H6465" s="41" t="str">
        <f aca="false">IF(A6465="","",INDEX(P_Zone,F6465))</f>
        <v>Central</v>
      </c>
      <c r="I6465" s="41" t="n">
        <f aca="false">IF(A6465="","",IF(D6465="Delivered",IF(B6465&lt;=INDEX(P_Due,F6465),1,0),0))</f>
        <v>1</v>
      </c>
    </row>
    <row r="6466" customFormat="false" ht="15" hidden="false" customHeight="false" outlineLevel="0" collapsed="false">
      <c r="A6466" s="37" t="n">
        <v>1005746</v>
      </c>
      <c r="B6466" s="38" t="n">
        <v>46300</v>
      </c>
      <c r="C6466" s="39" t="n">
        <v>1</v>
      </c>
      <c r="D6466" s="39" t="s">
        <v>26</v>
      </c>
      <c r="E6466" s="39"/>
      <c r="F6466" s="41" t="n">
        <f aca="false">IF(A6466="","",MATCH(A6466,P_ID,1))</f>
        <v>5746</v>
      </c>
      <c r="G6466" s="41" t="str">
        <f aca="false">IF(A6466="","",INDEX(P_Svc,F6466))</f>
        <v>Standard</v>
      </c>
      <c r="H6466" s="41" t="str">
        <f aca="false">IF(A6466="","",INDEX(P_Zone,F6466))</f>
        <v>East</v>
      </c>
      <c r="I6466" s="41" t="n">
        <f aca="false">IF(A6466="","",IF(D6466="Delivered",IF(B6466&lt;=INDEX(P_Due,F6466),1,0),0))</f>
        <v>1</v>
      </c>
    </row>
    <row r="6467" customFormat="false" ht="15" hidden="false" customHeight="false" outlineLevel="0" collapsed="false">
      <c r="A6467" s="37" t="n">
        <v>1005747</v>
      </c>
      <c r="B6467" s="38" t="n">
        <v>46300</v>
      </c>
      <c r="C6467" s="39" t="n">
        <v>1</v>
      </c>
      <c r="D6467" s="39" t="s">
        <v>26</v>
      </c>
      <c r="E6467" s="39"/>
      <c r="F6467" s="41" t="n">
        <f aca="false">IF(A6467="","",MATCH(A6467,P_ID,1))</f>
        <v>5747</v>
      </c>
      <c r="G6467" s="41" t="str">
        <f aca="false">IF(A6467="","",INDEX(P_Svc,F6467))</f>
        <v>Standard</v>
      </c>
      <c r="H6467" s="41" t="str">
        <f aca="false">IF(A6467="","",INDEX(P_Zone,F6467))</f>
        <v>South</v>
      </c>
      <c r="I6467" s="41" t="n">
        <f aca="false">IF(A6467="","",IF(D6467="Delivered",IF(B6467&lt;=INDEX(P_Due,F6467),1,0),0))</f>
        <v>1</v>
      </c>
    </row>
    <row r="6468" customFormat="false" ht="15" hidden="false" customHeight="false" outlineLevel="0" collapsed="false">
      <c r="A6468" s="37" t="n">
        <v>1005749</v>
      </c>
      <c r="B6468" s="38" t="n">
        <v>46300</v>
      </c>
      <c r="C6468" s="39" t="n">
        <v>1</v>
      </c>
      <c r="D6468" s="39" t="s">
        <v>26</v>
      </c>
      <c r="E6468" s="39"/>
      <c r="F6468" s="41" t="n">
        <f aca="false">IF(A6468="","",MATCH(A6468,P_ID,1))</f>
        <v>5749</v>
      </c>
      <c r="G6468" s="41" t="str">
        <f aca="false">IF(A6468="","",INDEX(P_Svc,F6468))</f>
        <v>Standard</v>
      </c>
      <c r="H6468" s="41" t="str">
        <f aca="false">IF(A6468="","",INDEX(P_Zone,F6468))</f>
        <v>South</v>
      </c>
      <c r="I6468" s="41" t="n">
        <f aca="false">IF(A6468="","",IF(D6468="Delivered",IF(B6468&lt;=INDEX(P_Due,F6468),1,0),0))</f>
        <v>1</v>
      </c>
    </row>
    <row r="6469" customFormat="false" ht="15" hidden="false" customHeight="false" outlineLevel="0" collapsed="false">
      <c r="A6469" s="37" t="n">
        <v>1005750</v>
      </c>
      <c r="B6469" s="38" t="n">
        <v>46300</v>
      </c>
      <c r="C6469" s="39" t="n">
        <v>1</v>
      </c>
      <c r="D6469" s="39" t="s">
        <v>26</v>
      </c>
      <c r="E6469" s="39"/>
      <c r="F6469" s="41" t="n">
        <f aca="false">IF(A6469="","",MATCH(A6469,P_ID,1))</f>
        <v>5750</v>
      </c>
      <c r="G6469" s="41" t="str">
        <f aca="false">IF(A6469="","",INDEX(P_Svc,F6469))</f>
        <v>Economy</v>
      </c>
      <c r="H6469" s="41" t="str">
        <f aca="false">IF(A6469="","",INDEX(P_Zone,F6469))</f>
        <v>West</v>
      </c>
      <c r="I6469" s="41" t="n">
        <f aca="false">IF(A6469="","",IF(D6469="Delivered",IF(B6469&lt;=INDEX(P_Due,F6469),1,0),0))</f>
        <v>1</v>
      </c>
    </row>
    <row r="6470" customFormat="false" ht="15" hidden="false" customHeight="false" outlineLevel="0" collapsed="false">
      <c r="A6470" s="37" t="n">
        <v>1005751</v>
      </c>
      <c r="B6470" s="38" t="n">
        <v>46300</v>
      </c>
      <c r="C6470" s="39" t="n">
        <v>1</v>
      </c>
      <c r="D6470" s="39" t="s">
        <v>26</v>
      </c>
      <c r="E6470" s="39"/>
      <c r="F6470" s="41" t="n">
        <f aca="false">IF(A6470="","",MATCH(A6470,P_ID,1))</f>
        <v>5751</v>
      </c>
      <c r="G6470" s="41" t="str">
        <f aca="false">IF(A6470="","",INDEX(P_Svc,F6470))</f>
        <v>Economy</v>
      </c>
      <c r="H6470" s="41" t="str">
        <f aca="false">IF(A6470="","",INDEX(P_Zone,F6470))</f>
        <v>West</v>
      </c>
      <c r="I6470" s="41" t="n">
        <f aca="false">IF(A6470="","",IF(D6470="Delivered",IF(B6470&lt;=INDEX(P_Due,F6470),1,0),0))</f>
        <v>1</v>
      </c>
    </row>
    <row r="6471" customFormat="false" ht="15" hidden="false" customHeight="false" outlineLevel="0" collapsed="false">
      <c r="A6471" s="37" t="n">
        <v>1005752</v>
      </c>
      <c r="B6471" s="38" t="n">
        <v>46300</v>
      </c>
      <c r="C6471" s="39" t="n">
        <v>1</v>
      </c>
      <c r="D6471" s="39" t="s">
        <v>26</v>
      </c>
      <c r="E6471" s="39"/>
      <c r="F6471" s="41" t="n">
        <f aca="false">IF(A6471="","",MATCH(A6471,P_ID,1))</f>
        <v>5752</v>
      </c>
      <c r="G6471" s="41" t="str">
        <f aca="false">IF(A6471="","",INDEX(P_Svc,F6471))</f>
        <v>Economy</v>
      </c>
      <c r="H6471" s="41" t="str">
        <f aca="false">IF(A6471="","",INDEX(P_Zone,F6471))</f>
        <v>East</v>
      </c>
      <c r="I6471" s="41" t="n">
        <f aca="false">IF(A6471="","",IF(D6471="Delivered",IF(B6471&lt;=INDEX(P_Due,F6471),1,0),0))</f>
        <v>1</v>
      </c>
    </row>
    <row r="6472" customFormat="false" ht="15" hidden="false" customHeight="false" outlineLevel="0" collapsed="false">
      <c r="A6472" s="37" t="n">
        <v>1005754</v>
      </c>
      <c r="B6472" s="38" t="n">
        <v>46300</v>
      </c>
      <c r="C6472" s="39" t="n">
        <v>1</v>
      </c>
      <c r="D6472" s="39" t="s">
        <v>26</v>
      </c>
      <c r="E6472" s="39"/>
      <c r="F6472" s="41" t="n">
        <f aca="false">IF(A6472="","",MATCH(A6472,P_ID,1))</f>
        <v>5754</v>
      </c>
      <c r="G6472" s="41" t="str">
        <f aca="false">IF(A6472="","",INDEX(P_Svc,F6472))</f>
        <v>Standard</v>
      </c>
      <c r="H6472" s="41" t="str">
        <f aca="false">IF(A6472="","",INDEX(P_Zone,F6472))</f>
        <v>South</v>
      </c>
      <c r="I6472" s="41" t="n">
        <f aca="false">IF(A6472="","",IF(D6472="Delivered",IF(B6472&lt;=INDEX(P_Due,F6472),1,0),0))</f>
        <v>1</v>
      </c>
    </row>
    <row r="6473" customFormat="false" ht="15" hidden="false" customHeight="false" outlineLevel="0" collapsed="false">
      <c r="A6473" s="37" t="n">
        <v>1005756</v>
      </c>
      <c r="B6473" s="38" t="n">
        <v>46300</v>
      </c>
      <c r="C6473" s="39" t="n">
        <v>1</v>
      </c>
      <c r="D6473" s="39" t="s">
        <v>26</v>
      </c>
      <c r="E6473" s="39"/>
      <c r="F6473" s="41" t="n">
        <f aca="false">IF(A6473="","",MATCH(A6473,P_ID,1))</f>
        <v>5756</v>
      </c>
      <c r="G6473" s="41" t="str">
        <f aca="false">IF(A6473="","",INDEX(P_Svc,F6473))</f>
        <v>Standard</v>
      </c>
      <c r="H6473" s="41" t="str">
        <f aca="false">IF(A6473="","",INDEX(P_Zone,F6473))</f>
        <v>West</v>
      </c>
      <c r="I6473" s="41" t="n">
        <f aca="false">IF(A6473="","",IF(D6473="Delivered",IF(B6473&lt;=INDEX(P_Due,F6473),1,0),0))</f>
        <v>1</v>
      </c>
    </row>
    <row r="6474" customFormat="false" ht="15" hidden="false" customHeight="false" outlineLevel="0" collapsed="false">
      <c r="A6474" s="37" t="n">
        <v>1005757</v>
      </c>
      <c r="B6474" s="38" t="n">
        <v>46300</v>
      </c>
      <c r="C6474" s="39" t="n">
        <v>1</v>
      </c>
      <c r="D6474" s="39" t="s">
        <v>26</v>
      </c>
      <c r="E6474" s="39"/>
      <c r="F6474" s="41" t="n">
        <f aca="false">IF(A6474="","",MATCH(A6474,P_ID,1))</f>
        <v>5757</v>
      </c>
      <c r="G6474" s="41" t="str">
        <f aca="false">IF(A6474="","",INDEX(P_Svc,F6474))</f>
        <v>Standard</v>
      </c>
      <c r="H6474" s="41" t="str">
        <f aca="false">IF(A6474="","",INDEX(P_Zone,F6474))</f>
        <v>West</v>
      </c>
      <c r="I6474" s="41" t="n">
        <f aca="false">IF(A6474="","",IF(D6474="Delivered",IF(B6474&lt;=INDEX(P_Due,F6474),1,0),0))</f>
        <v>1</v>
      </c>
    </row>
    <row r="6475" customFormat="false" ht="15" hidden="false" customHeight="false" outlineLevel="0" collapsed="false">
      <c r="A6475" s="37" t="n">
        <v>1005759</v>
      </c>
      <c r="B6475" s="38" t="n">
        <v>46300</v>
      </c>
      <c r="C6475" s="39" t="n">
        <v>1</v>
      </c>
      <c r="D6475" s="39" t="s">
        <v>26</v>
      </c>
      <c r="E6475" s="39"/>
      <c r="F6475" s="41" t="n">
        <f aca="false">IF(A6475="","",MATCH(A6475,P_ID,1))</f>
        <v>5759</v>
      </c>
      <c r="G6475" s="41" t="str">
        <f aca="false">IF(A6475="","",INDEX(P_Svc,F6475))</f>
        <v>Standard</v>
      </c>
      <c r="H6475" s="41" t="str">
        <f aca="false">IF(A6475="","",INDEX(P_Zone,F6475))</f>
        <v>South</v>
      </c>
      <c r="I6475" s="41" t="n">
        <f aca="false">IF(A6475="","",IF(D6475="Delivered",IF(B6475&lt;=INDEX(P_Due,F6475),1,0),0))</f>
        <v>1</v>
      </c>
    </row>
    <row r="6476" customFormat="false" ht="15" hidden="false" customHeight="false" outlineLevel="0" collapsed="false">
      <c r="A6476" s="37" t="n">
        <v>1005760</v>
      </c>
      <c r="B6476" s="38" t="n">
        <v>46300</v>
      </c>
      <c r="C6476" s="39" t="n">
        <v>1</v>
      </c>
      <c r="D6476" s="39" t="s">
        <v>26</v>
      </c>
      <c r="E6476" s="39"/>
      <c r="F6476" s="41" t="n">
        <f aca="false">IF(A6476="","",MATCH(A6476,P_ID,1))</f>
        <v>5760</v>
      </c>
      <c r="G6476" s="41" t="str">
        <f aca="false">IF(A6476="","",INDEX(P_Svc,F6476))</f>
        <v>Standard</v>
      </c>
      <c r="H6476" s="41" t="str">
        <f aca="false">IF(A6476="","",INDEX(P_Zone,F6476))</f>
        <v>North</v>
      </c>
      <c r="I6476" s="41" t="n">
        <f aca="false">IF(A6476="","",IF(D6476="Delivered",IF(B6476&lt;=INDEX(P_Due,F6476),1,0),0))</f>
        <v>1</v>
      </c>
    </row>
    <row r="6477" customFormat="false" ht="15" hidden="false" customHeight="false" outlineLevel="0" collapsed="false">
      <c r="A6477" s="37" t="n">
        <v>1005761</v>
      </c>
      <c r="B6477" s="38" t="n">
        <v>46300</v>
      </c>
      <c r="C6477" s="39" t="n">
        <v>1</v>
      </c>
      <c r="D6477" s="39" t="s">
        <v>26</v>
      </c>
      <c r="E6477" s="39"/>
      <c r="F6477" s="41" t="n">
        <f aca="false">IF(A6477="","",MATCH(A6477,P_ID,1))</f>
        <v>5761</v>
      </c>
      <c r="G6477" s="41" t="str">
        <f aca="false">IF(A6477="","",INDEX(P_Svc,F6477))</f>
        <v>Standard</v>
      </c>
      <c r="H6477" s="41" t="str">
        <f aca="false">IF(A6477="","",INDEX(P_Zone,F6477))</f>
        <v>East</v>
      </c>
      <c r="I6477" s="41" t="n">
        <f aca="false">IF(A6477="","",IF(D6477="Delivered",IF(B6477&lt;=INDEX(P_Due,F6477),1,0),0))</f>
        <v>1</v>
      </c>
    </row>
    <row r="6478" customFormat="false" ht="15" hidden="false" customHeight="false" outlineLevel="0" collapsed="false">
      <c r="A6478" s="37" t="n">
        <v>1005762</v>
      </c>
      <c r="B6478" s="38" t="n">
        <v>46300</v>
      </c>
      <c r="C6478" s="39" t="n">
        <v>1</v>
      </c>
      <c r="D6478" s="39" t="s">
        <v>26</v>
      </c>
      <c r="E6478" s="39"/>
      <c r="F6478" s="41" t="n">
        <f aca="false">IF(A6478="","",MATCH(A6478,P_ID,1))</f>
        <v>5762</v>
      </c>
      <c r="G6478" s="41" t="str">
        <f aca="false">IF(A6478="","",INDEX(P_Svc,F6478))</f>
        <v>Standard</v>
      </c>
      <c r="H6478" s="41" t="str">
        <f aca="false">IF(A6478="","",INDEX(P_Zone,F6478))</f>
        <v>North</v>
      </c>
      <c r="I6478" s="41" t="n">
        <f aca="false">IF(A6478="","",IF(D6478="Delivered",IF(B6478&lt;=INDEX(P_Due,F6478),1,0),0))</f>
        <v>1</v>
      </c>
    </row>
    <row r="6479" customFormat="false" ht="15" hidden="false" customHeight="false" outlineLevel="0" collapsed="false">
      <c r="A6479" s="37" t="n">
        <v>1005763</v>
      </c>
      <c r="B6479" s="38" t="n">
        <v>46300</v>
      </c>
      <c r="C6479" s="39" t="n">
        <v>1</v>
      </c>
      <c r="D6479" s="39" t="s">
        <v>26</v>
      </c>
      <c r="E6479" s="39"/>
      <c r="F6479" s="41" t="n">
        <f aca="false">IF(A6479="","",MATCH(A6479,P_ID,1))</f>
        <v>5763</v>
      </c>
      <c r="G6479" s="41" t="str">
        <f aca="false">IF(A6479="","",INDEX(P_Svc,F6479))</f>
        <v>Standard</v>
      </c>
      <c r="H6479" s="41" t="str">
        <f aca="false">IF(A6479="","",INDEX(P_Zone,F6479))</f>
        <v>Central</v>
      </c>
      <c r="I6479" s="41" t="n">
        <f aca="false">IF(A6479="","",IF(D6479="Delivered",IF(B6479&lt;=INDEX(P_Due,F6479),1,0),0))</f>
        <v>1</v>
      </c>
    </row>
    <row r="6480" customFormat="false" ht="15" hidden="false" customHeight="false" outlineLevel="0" collapsed="false">
      <c r="A6480" s="37" t="n">
        <v>1005764</v>
      </c>
      <c r="B6480" s="38" t="n">
        <v>46300</v>
      </c>
      <c r="C6480" s="39" t="n">
        <v>1</v>
      </c>
      <c r="D6480" s="39" t="s">
        <v>26</v>
      </c>
      <c r="E6480" s="39"/>
      <c r="F6480" s="41" t="n">
        <f aca="false">IF(A6480="","",MATCH(A6480,P_ID,1))</f>
        <v>5764</v>
      </c>
      <c r="G6480" s="41" t="str">
        <f aca="false">IF(A6480="","",INDEX(P_Svc,F6480))</f>
        <v>Economy</v>
      </c>
      <c r="H6480" s="41" t="str">
        <f aca="false">IF(A6480="","",INDEX(P_Zone,F6480))</f>
        <v>North</v>
      </c>
      <c r="I6480" s="41" t="n">
        <f aca="false">IF(A6480="","",IF(D6480="Delivered",IF(B6480&lt;=INDEX(P_Due,F6480),1,0),0))</f>
        <v>1</v>
      </c>
    </row>
    <row r="6481" customFormat="false" ht="15" hidden="false" customHeight="false" outlineLevel="0" collapsed="false">
      <c r="A6481" s="37" t="n">
        <v>1005765</v>
      </c>
      <c r="B6481" s="38" t="n">
        <v>46300</v>
      </c>
      <c r="C6481" s="39" t="n">
        <v>1</v>
      </c>
      <c r="D6481" s="39" t="s">
        <v>26</v>
      </c>
      <c r="E6481" s="39"/>
      <c r="F6481" s="41" t="n">
        <f aca="false">IF(A6481="","",MATCH(A6481,P_ID,1))</f>
        <v>5765</v>
      </c>
      <c r="G6481" s="41" t="str">
        <f aca="false">IF(A6481="","",INDEX(P_Svc,F6481))</f>
        <v>Standard</v>
      </c>
      <c r="H6481" s="41" t="str">
        <f aca="false">IF(A6481="","",INDEX(P_Zone,F6481))</f>
        <v>South</v>
      </c>
      <c r="I6481" s="41" t="n">
        <f aca="false">IF(A6481="","",IF(D6481="Delivered",IF(B6481&lt;=INDEX(P_Due,F6481),1,0),0))</f>
        <v>1</v>
      </c>
    </row>
    <row r="6482" customFormat="false" ht="15" hidden="false" customHeight="false" outlineLevel="0" collapsed="false">
      <c r="A6482" s="37" t="n">
        <v>1005766</v>
      </c>
      <c r="B6482" s="38" t="n">
        <v>46300</v>
      </c>
      <c r="C6482" s="39" t="n">
        <v>1</v>
      </c>
      <c r="D6482" s="39" t="s">
        <v>26</v>
      </c>
      <c r="E6482" s="39"/>
      <c r="F6482" s="41" t="n">
        <f aca="false">IF(A6482="","",MATCH(A6482,P_ID,1))</f>
        <v>5766</v>
      </c>
      <c r="G6482" s="41" t="str">
        <f aca="false">IF(A6482="","",INDEX(P_Svc,F6482))</f>
        <v>Economy</v>
      </c>
      <c r="H6482" s="41" t="str">
        <f aca="false">IF(A6482="","",INDEX(P_Zone,F6482))</f>
        <v>Central</v>
      </c>
      <c r="I6482" s="41" t="n">
        <f aca="false">IF(A6482="","",IF(D6482="Delivered",IF(B6482&lt;=INDEX(P_Due,F6482),1,0),0))</f>
        <v>1</v>
      </c>
    </row>
    <row r="6483" customFormat="false" ht="15" hidden="false" customHeight="false" outlineLevel="0" collapsed="false">
      <c r="A6483" s="37" t="n">
        <v>1005767</v>
      </c>
      <c r="B6483" s="38" t="n">
        <v>46300</v>
      </c>
      <c r="C6483" s="39" t="n">
        <v>1</v>
      </c>
      <c r="D6483" s="39" t="s">
        <v>26</v>
      </c>
      <c r="E6483" s="39"/>
      <c r="F6483" s="41" t="n">
        <f aca="false">IF(A6483="","",MATCH(A6483,P_ID,1))</f>
        <v>5767</v>
      </c>
      <c r="G6483" s="41" t="str">
        <f aca="false">IF(A6483="","",INDEX(P_Svc,F6483))</f>
        <v>Standard</v>
      </c>
      <c r="H6483" s="41" t="str">
        <f aca="false">IF(A6483="","",INDEX(P_Zone,F6483))</f>
        <v>East</v>
      </c>
      <c r="I6483" s="41" t="n">
        <f aca="false">IF(A6483="","",IF(D6483="Delivered",IF(B6483&lt;=INDEX(P_Due,F6483),1,0),0))</f>
        <v>1</v>
      </c>
    </row>
    <row r="6484" customFormat="false" ht="15" hidden="false" customHeight="false" outlineLevel="0" collapsed="false">
      <c r="A6484" s="37" t="n">
        <v>1005768</v>
      </c>
      <c r="B6484" s="38" t="n">
        <v>46300</v>
      </c>
      <c r="C6484" s="39" t="n">
        <v>1</v>
      </c>
      <c r="D6484" s="39" t="s">
        <v>26</v>
      </c>
      <c r="E6484" s="39"/>
      <c r="F6484" s="41" t="n">
        <f aca="false">IF(A6484="","",MATCH(A6484,P_ID,1))</f>
        <v>5768</v>
      </c>
      <c r="G6484" s="41" t="str">
        <f aca="false">IF(A6484="","",INDEX(P_Svc,F6484))</f>
        <v>Economy</v>
      </c>
      <c r="H6484" s="41" t="str">
        <f aca="false">IF(A6484="","",INDEX(P_Zone,F6484))</f>
        <v>Central</v>
      </c>
      <c r="I6484" s="41" t="n">
        <f aca="false">IF(A6484="","",IF(D6484="Delivered",IF(B6484&lt;=INDEX(P_Due,F6484),1,0),0))</f>
        <v>1</v>
      </c>
    </row>
    <row r="6485" customFormat="false" ht="15" hidden="false" customHeight="false" outlineLevel="0" collapsed="false">
      <c r="A6485" s="37" t="n">
        <v>1005769</v>
      </c>
      <c r="B6485" s="38" t="n">
        <v>46300</v>
      </c>
      <c r="C6485" s="39" t="n">
        <v>1</v>
      </c>
      <c r="D6485" s="39" t="s">
        <v>26</v>
      </c>
      <c r="E6485" s="39"/>
      <c r="F6485" s="41" t="n">
        <f aca="false">IF(A6485="","",MATCH(A6485,P_ID,1))</f>
        <v>5769</v>
      </c>
      <c r="G6485" s="41" t="str">
        <f aca="false">IF(A6485="","",INDEX(P_Svc,F6485))</f>
        <v>Standard</v>
      </c>
      <c r="H6485" s="41" t="str">
        <f aca="false">IF(A6485="","",INDEX(P_Zone,F6485))</f>
        <v>North</v>
      </c>
      <c r="I6485" s="41" t="n">
        <f aca="false">IF(A6485="","",IF(D6485="Delivered",IF(B6485&lt;=INDEX(P_Due,F6485),1,0),0))</f>
        <v>1</v>
      </c>
    </row>
    <row r="6486" customFormat="false" ht="15" hidden="false" customHeight="false" outlineLevel="0" collapsed="false">
      <c r="A6486" s="37" t="n">
        <v>1005770</v>
      </c>
      <c r="B6486" s="38" t="n">
        <v>46300</v>
      </c>
      <c r="C6486" s="39" t="n">
        <v>1</v>
      </c>
      <c r="D6486" s="39" t="s">
        <v>26</v>
      </c>
      <c r="E6486" s="39"/>
      <c r="F6486" s="41" t="n">
        <f aca="false">IF(A6486="","",MATCH(A6486,P_ID,1))</f>
        <v>5770</v>
      </c>
      <c r="G6486" s="41" t="str">
        <f aca="false">IF(A6486="","",INDEX(P_Svc,F6486))</f>
        <v>Express</v>
      </c>
      <c r="H6486" s="41" t="str">
        <f aca="false">IF(A6486="","",INDEX(P_Zone,F6486))</f>
        <v>Central</v>
      </c>
      <c r="I6486" s="41" t="n">
        <f aca="false">IF(A6486="","",IF(D6486="Delivered",IF(B6486&lt;=INDEX(P_Due,F6486),1,0),0))</f>
        <v>1</v>
      </c>
    </row>
    <row r="6487" customFormat="false" ht="15" hidden="false" customHeight="false" outlineLevel="0" collapsed="false">
      <c r="A6487" s="37" t="n">
        <v>1005771</v>
      </c>
      <c r="B6487" s="38" t="n">
        <v>46300</v>
      </c>
      <c r="C6487" s="39" t="n">
        <v>1</v>
      </c>
      <c r="D6487" s="39" t="s">
        <v>26</v>
      </c>
      <c r="E6487" s="39"/>
      <c r="F6487" s="41" t="n">
        <f aca="false">IF(A6487="","",MATCH(A6487,P_ID,1))</f>
        <v>5771</v>
      </c>
      <c r="G6487" s="41" t="str">
        <f aca="false">IF(A6487="","",INDEX(P_Svc,F6487))</f>
        <v>Standard</v>
      </c>
      <c r="H6487" s="41" t="str">
        <f aca="false">IF(A6487="","",INDEX(P_Zone,F6487))</f>
        <v>South</v>
      </c>
      <c r="I6487" s="41" t="n">
        <f aca="false">IF(A6487="","",IF(D6487="Delivered",IF(B6487&lt;=INDEX(P_Due,F6487),1,0),0))</f>
        <v>1</v>
      </c>
    </row>
    <row r="6488" customFormat="false" ht="15" hidden="false" customHeight="false" outlineLevel="0" collapsed="false">
      <c r="A6488" s="37" t="n">
        <v>1005772</v>
      </c>
      <c r="B6488" s="38" t="n">
        <v>46300</v>
      </c>
      <c r="C6488" s="39" t="n">
        <v>1</v>
      </c>
      <c r="D6488" s="39" t="s">
        <v>26</v>
      </c>
      <c r="E6488" s="39"/>
      <c r="F6488" s="41" t="n">
        <f aca="false">IF(A6488="","",MATCH(A6488,P_ID,1))</f>
        <v>5772</v>
      </c>
      <c r="G6488" s="41" t="str">
        <f aca="false">IF(A6488="","",INDEX(P_Svc,F6488))</f>
        <v>Economy</v>
      </c>
      <c r="H6488" s="41" t="str">
        <f aca="false">IF(A6488="","",INDEX(P_Zone,F6488))</f>
        <v>North</v>
      </c>
      <c r="I6488" s="41" t="n">
        <f aca="false">IF(A6488="","",IF(D6488="Delivered",IF(B6488&lt;=INDEX(P_Due,F6488),1,0),0))</f>
        <v>1</v>
      </c>
    </row>
    <row r="6489" customFormat="false" ht="15" hidden="false" customHeight="false" outlineLevel="0" collapsed="false">
      <c r="A6489" s="37" t="n">
        <v>1005773</v>
      </c>
      <c r="B6489" s="38" t="n">
        <v>46300</v>
      </c>
      <c r="C6489" s="39" t="n">
        <v>1</v>
      </c>
      <c r="D6489" s="39" t="s">
        <v>26</v>
      </c>
      <c r="E6489" s="39"/>
      <c r="F6489" s="41" t="n">
        <f aca="false">IF(A6489="","",MATCH(A6489,P_ID,1))</f>
        <v>5773</v>
      </c>
      <c r="G6489" s="41" t="str">
        <f aca="false">IF(A6489="","",INDEX(P_Svc,F6489))</f>
        <v>Standard</v>
      </c>
      <c r="H6489" s="41" t="str">
        <f aca="false">IF(A6489="","",INDEX(P_Zone,F6489))</f>
        <v>Central</v>
      </c>
      <c r="I6489" s="41" t="n">
        <f aca="false">IF(A6489="","",IF(D6489="Delivered",IF(B6489&lt;=INDEX(P_Due,F6489),1,0),0))</f>
        <v>1</v>
      </c>
    </row>
    <row r="6490" customFormat="false" ht="15" hidden="false" customHeight="false" outlineLevel="0" collapsed="false">
      <c r="A6490" s="37" t="n">
        <v>1005774</v>
      </c>
      <c r="B6490" s="38" t="n">
        <v>46300</v>
      </c>
      <c r="C6490" s="39" t="n">
        <v>1</v>
      </c>
      <c r="D6490" s="39" t="s">
        <v>26</v>
      </c>
      <c r="E6490" s="39"/>
      <c r="F6490" s="41" t="n">
        <f aca="false">IF(A6490="","",MATCH(A6490,P_ID,1))</f>
        <v>5774</v>
      </c>
      <c r="G6490" s="41" t="str">
        <f aca="false">IF(A6490="","",INDEX(P_Svc,F6490))</f>
        <v>Standard</v>
      </c>
      <c r="H6490" s="41" t="str">
        <f aca="false">IF(A6490="","",INDEX(P_Zone,F6490))</f>
        <v>North</v>
      </c>
      <c r="I6490" s="41" t="n">
        <f aca="false">IF(A6490="","",IF(D6490="Delivered",IF(B6490&lt;=INDEX(P_Due,F6490),1,0),0))</f>
        <v>1</v>
      </c>
    </row>
    <row r="6491" customFormat="false" ht="15" hidden="false" customHeight="false" outlineLevel="0" collapsed="false">
      <c r="A6491" s="37" t="n">
        <v>1005775</v>
      </c>
      <c r="B6491" s="38" t="n">
        <v>46300</v>
      </c>
      <c r="C6491" s="39" t="n">
        <v>1</v>
      </c>
      <c r="D6491" s="39" t="s">
        <v>26</v>
      </c>
      <c r="E6491" s="39"/>
      <c r="F6491" s="41" t="n">
        <f aca="false">IF(A6491="","",MATCH(A6491,P_ID,1))</f>
        <v>5775</v>
      </c>
      <c r="G6491" s="41" t="str">
        <f aca="false">IF(A6491="","",INDEX(P_Svc,F6491))</f>
        <v>Standard</v>
      </c>
      <c r="H6491" s="41" t="str">
        <f aca="false">IF(A6491="","",INDEX(P_Zone,F6491))</f>
        <v>East</v>
      </c>
      <c r="I6491" s="41" t="n">
        <f aca="false">IF(A6491="","",IF(D6491="Delivered",IF(B6491&lt;=INDEX(P_Due,F6491),1,0),0))</f>
        <v>1</v>
      </c>
    </row>
    <row r="6492" customFormat="false" ht="15" hidden="false" customHeight="false" outlineLevel="0" collapsed="false">
      <c r="A6492" s="37" t="n">
        <v>1005776</v>
      </c>
      <c r="B6492" s="38" t="n">
        <v>46300</v>
      </c>
      <c r="C6492" s="39" t="n">
        <v>1</v>
      </c>
      <c r="D6492" s="39" t="s">
        <v>26</v>
      </c>
      <c r="E6492" s="39"/>
      <c r="F6492" s="41" t="n">
        <f aca="false">IF(A6492="","",MATCH(A6492,P_ID,1))</f>
        <v>5776</v>
      </c>
      <c r="G6492" s="41" t="str">
        <f aca="false">IF(A6492="","",INDEX(P_Svc,F6492))</f>
        <v>Standard</v>
      </c>
      <c r="H6492" s="41" t="str">
        <f aca="false">IF(A6492="","",INDEX(P_Zone,F6492))</f>
        <v>Central</v>
      </c>
      <c r="I6492" s="41" t="n">
        <f aca="false">IF(A6492="","",IF(D6492="Delivered",IF(B6492&lt;=INDEX(P_Due,F6492),1,0),0))</f>
        <v>1</v>
      </c>
    </row>
    <row r="6493" customFormat="false" ht="15" hidden="false" customHeight="false" outlineLevel="0" collapsed="false">
      <c r="A6493" s="37" t="n">
        <v>1005777</v>
      </c>
      <c r="B6493" s="38" t="n">
        <v>46300</v>
      </c>
      <c r="C6493" s="39" t="n">
        <v>1</v>
      </c>
      <c r="D6493" s="39" t="s">
        <v>26</v>
      </c>
      <c r="E6493" s="39"/>
      <c r="F6493" s="41" t="n">
        <f aca="false">IF(A6493="","",MATCH(A6493,P_ID,1))</f>
        <v>5777</v>
      </c>
      <c r="G6493" s="41" t="str">
        <f aca="false">IF(A6493="","",INDEX(P_Svc,F6493))</f>
        <v>Economy</v>
      </c>
      <c r="H6493" s="41" t="str">
        <f aca="false">IF(A6493="","",INDEX(P_Zone,F6493))</f>
        <v>South</v>
      </c>
      <c r="I6493" s="41" t="n">
        <f aca="false">IF(A6493="","",IF(D6493="Delivered",IF(B6493&lt;=INDEX(P_Due,F6493),1,0),0))</f>
        <v>1</v>
      </c>
    </row>
    <row r="6494" customFormat="false" ht="15" hidden="false" customHeight="false" outlineLevel="0" collapsed="false">
      <c r="A6494" s="37" t="n">
        <v>1005778</v>
      </c>
      <c r="B6494" s="38" t="n">
        <v>46300</v>
      </c>
      <c r="C6494" s="39" t="n">
        <v>1</v>
      </c>
      <c r="D6494" s="39" t="s">
        <v>26</v>
      </c>
      <c r="E6494" s="39"/>
      <c r="F6494" s="41" t="n">
        <f aca="false">IF(A6494="","",MATCH(A6494,P_ID,1))</f>
        <v>5778</v>
      </c>
      <c r="G6494" s="41" t="str">
        <f aca="false">IF(A6494="","",INDEX(P_Svc,F6494))</f>
        <v>Standard</v>
      </c>
      <c r="H6494" s="41" t="str">
        <f aca="false">IF(A6494="","",INDEX(P_Zone,F6494))</f>
        <v>South</v>
      </c>
      <c r="I6494" s="41" t="n">
        <f aca="false">IF(A6494="","",IF(D6494="Delivered",IF(B6494&lt;=INDEX(P_Due,F6494),1,0),0))</f>
        <v>1</v>
      </c>
    </row>
    <row r="6495" customFormat="false" ht="15" hidden="false" customHeight="false" outlineLevel="0" collapsed="false">
      <c r="A6495" s="37" t="n">
        <v>1005779</v>
      </c>
      <c r="B6495" s="38" t="n">
        <v>46300</v>
      </c>
      <c r="C6495" s="39" t="n">
        <v>1</v>
      </c>
      <c r="D6495" s="39" t="s">
        <v>26</v>
      </c>
      <c r="E6495" s="39"/>
      <c r="F6495" s="41" t="n">
        <f aca="false">IF(A6495="","",MATCH(A6495,P_ID,1))</f>
        <v>5779</v>
      </c>
      <c r="G6495" s="41" t="str">
        <f aca="false">IF(A6495="","",INDEX(P_Svc,F6495))</f>
        <v>Standard</v>
      </c>
      <c r="H6495" s="41" t="str">
        <f aca="false">IF(A6495="","",INDEX(P_Zone,F6495))</f>
        <v>East</v>
      </c>
      <c r="I6495" s="41" t="n">
        <f aca="false">IF(A6495="","",IF(D6495="Delivered",IF(B6495&lt;=INDEX(P_Due,F6495),1,0),0))</f>
        <v>1</v>
      </c>
    </row>
    <row r="6496" customFormat="false" ht="15" hidden="false" customHeight="false" outlineLevel="0" collapsed="false">
      <c r="A6496" s="37" t="n">
        <v>1005780</v>
      </c>
      <c r="B6496" s="38" t="n">
        <v>46300</v>
      </c>
      <c r="C6496" s="39" t="n">
        <v>1</v>
      </c>
      <c r="D6496" s="39" t="s">
        <v>26</v>
      </c>
      <c r="E6496" s="39"/>
      <c r="F6496" s="41" t="n">
        <f aca="false">IF(A6496="","",MATCH(A6496,P_ID,1))</f>
        <v>5780</v>
      </c>
      <c r="G6496" s="41" t="str">
        <f aca="false">IF(A6496="","",INDEX(P_Svc,F6496))</f>
        <v>Economy</v>
      </c>
      <c r="H6496" s="41" t="str">
        <f aca="false">IF(A6496="","",INDEX(P_Zone,F6496))</f>
        <v>Central</v>
      </c>
      <c r="I6496" s="41" t="n">
        <f aca="false">IF(A6496="","",IF(D6496="Delivered",IF(B6496&lt;=INDEX(P_Due,F6496),1,0),0))</f>
        <v>1</v>
      </c>
    </row>
    <row r="6497" customFormat="false" ht="15" hidden="false" customHeight="false" outlineLevel="0" collapsed="false">
      <c r="A6497" s="37" t="n">
        <v>1005781</v>
      </c>
      <c r="B6497" s="38" t="n">
        <v>46300</v>
      </c>
      <c r="C6497" s="39" t="n">
        <v>1</v>
      </c>
      <c r="D6497" s="39" t="s">
        <v>26</v>
      </c>
      <c r="E6497" s="39"/>
      <c r="F6497" s="41" t="n">
        <f aca="false">IF(A6497="","",MATCH(A6497,P_ID,1))</f>
        <v>5781</v>
      </c>
      <c r="G6497" s="41" t="str">
        <f aca="false">IF(A6497="","",INDEX(P_Svc,F6497))</f>
        <v>Economy</v>
      </c>
      <c r="H6497" s="41" t="str">
        <f aca="false">IF(A6497="","",INDEX(P_Zone,F6497))</f>
        <v>Central</v>
      </c>
      <c r="I6497" s="41" t="n">
        <f aca="false">IF(A6497="","",IF(D6497="Delivered",IF(B6497&lt;=INDEX(P_Due,F6497),1,0),0))</f>
        <v>1</v>
      </c>
    </row>
    <row r="6498" customFormat="false" ht="15" hidden="false" customHeight="false" outlineLevel="0" collapsed="false">
      <c r="A6498" s="37" t="n">
        <v>1005782</v>
      </c>
      <c r="B6498" s="38" t="n">
        <v>46300</v>
      </c>
      <c r="C6498" s="39" t="n">
        <v>1</v>
      </c>
      <c r="D6498" s="39" t="s">
        <v>26</v>
      </c>
      <c r="E6498" s="39"/>
      <c r="F6498" s="41" t="n">
        <f aca="false">IF(A6498="","",MATCH(A6498,P_ID,1))</f>
        <v>5782</v>
      </c>
      <c r="G6498" s="41" t="str">
        <f aca="false">IF(A6498="","",INDEX(P_Svc,F6498))</f>
        <v>Economy</v>
      </c>
      <c r="H6498" s="41" t="str">
        <f aca="false">IF(A6498="","",INDEX(P_Zone,F6498))</f>
        <v>Central</v>
      </c>
      <c r="I6498" s="41" t="n">
        <f aca="false">IF(A6498="","",IF(D6498="Delivered",IF(B6498&lt;=INDEX(P_Due,F6498),1,0),0))</f>
        <v>1</v>
      </c>
    </row>
    <row r="6499" customFormat="false" ht="15" hidden="false" customHeight="false" outlineLevel="0" collapsed="false">
      <c r="A6499" s="37" t="n">
        <v>1005783</v>
      </c>
      <c r="B6499" s="38" t="n">
        <v>46300</v>
      </c>
      <c r="C6499" s="39" t="n">
        <v>1</v>
      </c>
      <c r="D6499" s="39" t="s">
        <v>26</v>
      </c>
      <c r="E6499" s="39"/>
      <c r="F6499" s="41" t="n">
        <f aca="false">IF(A6499="","",MATCH(A6499,P_ID,1))</f>
        <v>5783</v>
      </c>
      <c r="G6499" s="41" t="str">
        <f aca="false">IF(A6499="","",INDEX(P_Svc,F6499))</f>
        <v>Standard</v>
      </c>
      <c r="H6499" s="41" t="str">
        <f aca="false">IF(A6499="","",INDEX(P_Zone,F6499))</f>
        <v>West</v>
      </c>
      <c r="I6499" s="41" t="n">
        <f aca="false">IF(A6499="","",IF(D6499="Delivered",IF(B6499&lt;=INDEX(P_Due,F6499),1,0),0))</f>
        <v>1</v>
      </c>
    </row>
    <row r="6500" customFormat="false" ht="15" hidden="false" customHeight="false" outlineLevel="0" collapsed="false">
      <c r="A6500" s="37" t="n">
        <v>1005784</v>
      </c>
      <c r="B6500" s="38" t="n">
        <v>46300</v>
      </c>
      <c r="C6500" s="39" t="n">
        <v>1</v>
      </c>
      <c r="D6500" s="39" t="s">
        <v>26</v>
      </c>
      <c r="E6500" s="39"/>
      <c r="F6500" s="41" t="n">
        <f aca="false">IF(A6500="","",MATCH(A6500,P_ID,1))</f>
        <v>5784</v>
      </c>
      <c r="G6500" s="41" t="str">
        <f aca="false">IF(A6500="","",INDEX(P_Svc,F6500))</f>
        <v>Standard</v>
      </c>
      <c r="H6500" s="41" t="str">
        <f aca="false">IF(A6500="","",INDEX(P_Zone,F6500))</f>
        <v>North</v>
      </c>
      <c r="I6500" s="41" t="n">
        <f aca="false">IF(A6500="","",IF(D6500="Delivered",IF(B6500&lt;=INDEX(P_Due,F6500),1,0),0))</f>
        <v>1</v>
      </c>
    </row>
    <row r="6501" customFormat="false" ht="15" hidden="false" customHeight="false" outlineLevel="0" collapsed="false">
      <c r="A6501" s="37" t="n">
        <v>1005785</v>
      </c>
      <c r="B6501" s="38" t="n">
        <v>46300</v>
      </c>
      <c r="C6501" s="39" t="n">
        <v>1</v>
      </c>
      <c r="D6501" s="39" t="s">
        <v>26</v>
      </c>
      <c r="E6501" s="39"/>
      <c r="F6501" s="41" t="n">
        <f aca="false">IF(A6501="","",MATCH(A6501,P_ID,1))</f>
        <v>5785</v>
      </c>
      <c r="G6501" s="41" t="str">
        <f aca="false">IF(A6501="","",INDEX(P_Svc,F6501))</f>
        <v>Standard</v>
      </c>
      <c r="H6501" s="41" t="str">
        <f aca="false">IF(A6501="","",INDEX(P_Zone,F6501))</f>
        <v>West</v>
      </c>
      <c r="I6501" s="41" t="n">
        <f aca="false">IF(A6501="","",IF(D6501="Delivered",IF(B6501&lt;=INDEX(P_Due,F6501),1,0),0))</f>
        <v>1</v>
      </c>
    </row>
    <row r="6502" customFormat="false" ht="15" hidden="false" customHeight="false" outlineLevel="0" collapsed="false">
      <c r="A6502" s="37" t="n">
        <v>1005786</v>
      </c>
      <c r="B6502" s="38" t="n">
        <v>46300</v>
      </c>
      <c r="C6502" s="39" t="n">
        <v>0</v>
      </c>
      <c r="D6502" s="39" t="s">
        <v>80</v>
      </c>
      <c r="E6502" s="39" t="s">
        <v>40</v>
      </c>
      <c r="F6502" s="41" t="n">
        <f aca="false">IF(A6502="","",MATCH(A6502,P_ID,1))</f>
        <v>5786</v>
      </c>
      <c r="G6502" s="41" t="str">
        <f aca="false">IF(A6502="","",INDEX(P_Svc,F6502))</f>
        <v>Standard</v>
      </c>
      <c r="H6502" s="41" t="str">
        <f aca="false">IF(A6502="","",INDEX(P_Zone,F6502))</f>
        <v>North</v>
      </c>
      <c r="I6502" s="41" t="n">
        <f aca="false">IF(A6502="","",IF(D6502="Delivered",IF(B6502&lt;=INDEX(P_Due,F6502),1,0),0))</f>
        <v>0</v>
      </c>
    </row>
    <row r="6503" customFormat="false" ht="15" hidden="false" customHeight="false" outlineLevel="0" collapsed="false">
      <c r="A6503" s="37" t="n">
        <v>1005787</v>
      </c>
      <c r="B6503" s="38" t="n">
        <v>46300</v>
      </c>
      <c r="C6503" s="39" t="n">
        <v>1</v>
      </c>
      <c r="D6503" s="39" t="s">
        <v>26</v>
      </c>
      <c r="E6503" s="39"/>
      <c r="F6503" s="41" t="n">
        <f aca="false">IF(A6503="","",MATCH(A6503,P_ID,1))</f>
        <v>5787</v>
      </c>
      <c r="G6503" s="41" t="str">
        <f aca="false">IF(A6503="","",INDEX(P_Svc,F6503))</f>
        <v>Standard</v>
      </c>
      <c r="H6503" s="41" t="str">
        <f aca="false">IF(A6503="","",INDEX(P_Zone,F6503))</f>
        <v>North</v>
      </c>
      <c r="I6503" s="41" t="n">
        <f aca="false">IF(A6503="","",IF(D6503="Delivered",IF(B6503&lt;=INDEX(P_Due,F6503),1,0),0))</f>
        <v>1</v>
      </c>
    </row>
    <row r="6504" customFormat="false" ht="15" hidden="false" customHeight="false" outlineLevel="0" collapsed="false">
      <c r="A6504" s="37" t="n">
        <v>1005788</v>
      </c>
      <c r="B6504" s="38" t="n">
        <v>46300</v>
      </c>
      <c r="C6504" s="39" t="n">
        <v>1</v>
      </c>
      <c r="D6504" s="39" t="s">
        <v>26</v>
      </c>
      <c r="E6504" s="39"/>
      <c r="F6504" s="41" t="n">
        <f aca="false">IF(A6504="","",MATCH(A6504,P_ID,1))</f>
        <v>5788</v>
      </c>
      <c r="G6504" s="41" t="str">
        <f aca="false">IF(A6504="","",INDEX(P_Svc,F6504))</f>
        <v>Economy</v>
      </c>
      <c r="H6504" s="41" t="str">
        <f aca="false">IF(A6504="","",INDEX(P_Zone,F6504))</f>
        <v>South</v>
      </c>
      <c r="I6504" s="41" t="n">
        <f aca="false">IF(A6504="","",IF(D6504="Delivered",IF(B6504&lt;=INDEX(P_Due,F6504),1,0),0))</f>
        <v>1</v>
      </c>
    </row>
    <row r="6505" customFormat="false" ht="15" hidden="false" customHeight="false" outlineLevel="0" collapsed="false">
      <c r="A6505" s="37" t="n">
        <v>1005789</v>
      </c>
      <c r="B6505" s="38" t="n">
        <v>46300</v>
      </c>
      <c r="C6505" s="39" t="n">
        <v>1</v>
      </c>
      <c r="D6505" s="39" t="s">
        <v>26</v>
      </c>
      <c r="E6505" s="39"/>
      <c r="F6505" s="41" t="n">
        <f aca="false">IF(A6505="","",MATCH(A6505,P_ID,1))</f>
        <v>5789</v>
      </c>
      <c r="G6505" s="41" t="str">
        <f aca="false">IF(A6505="","",INDEX(P_Svc,F6505))</f>
        <v>Economy</v>
      </c>
      <c r="H6505" s="41" t="str">
        <f aca="false">IF(A6505="","",INDEX(P_Zone,F6505))</f>
        <v>Central</v>
      </c>
      <c r="I6505" s="41" t="n">
        <f aca="false">IF(A6505="","",IF(D6505="Delivered",IF(B6505&lt;=INDEX(P_Due,F6505),1,0),0))</f>
        <v>1</v>
      </c>
    </row>
    <row r="6506" customFormat="false" ht="15" hidden="false" customHeight="false" outlineLevel="0" collapsed="false">
      <c r="A6506" s="37" t="n">
        <v>1005790</v>
      </c>
      <c r="B6506" s="38" t="n">
        <v>46300</v>
      </c>
      <c r="C6506" s="39" t="n">
        <v>1</v>
      </c>
      <c r="D6506" s="39" t="s">
        <v>26</v>
      </c>
      <c r="E6506" s="39"/>
      <c r="F6506" s="41" t="n">
        <f aca="false">IF(A6506="","",MATCH(A6506,P_ID,1))</f>
        <v>5790</v>
      </c>
      <c r="G6506" s="41" t="str">
        <f aca="false">IF(A6506="","",INDEX(P_Svc,F6506))</f>
        <v>Standard</v>
      </c>
      <c r="H6506" s="41" t="str">
        <f aca="false">IF(A6506="","",INDEX(P_Zone,F6506))</f>
        <v>South</v>
      </c>
      <c r="I6506" s="41" t="n">
        <f aca="false">IF(A6506="","",IF(D6506="Delivered",IF(B6506&lt;=INDEX(P_Due,F6506),1,0),0))</f>
        <v>1</v>
      </c>
    </row>
    <row r="6507" customFormat="false" ht="15" hidden="false" customHeight="false" outlineLevel="0" collapsed="false">
      <c r="A6507" s="37" t="n">
        <v>1005791</v>
      </c>
      <c r="B6507" s="38" t="n">
        <v>46300</v>
      </c>
      <c r="C6507" s="39" t="n">
        <v>1</v>
      </c>
      <c r="D6507" s="39" t="s">
        <v>26</v>
      </c>
      <c r="E6507" s="39"/>
      <c r="F6507" s="41" t="n">
        <f aca="false">IF(A6507="","",MATCH(A6507,P_ID,1))</f>
        <v>5791</v>
      </c>
      <c r="G6507" s="41" t="str">
        <f aca="false">IF(A6507="","",INDEX(P_Svc,F6507))</f>
        <v>Standard</v>
      </c>
      <c r="H6507" s="41" t="str">
        <f aca="false">IF(A6507="","",INDEX(P_Zone,F6507))</f>
        <v>East</v>
      </c>
      <c r="I6507" s="41" t="n">
        <f aca="false">IF(A6507="","",IF(D6507="Delivered",IF(B6507&lt;=INDEX(P_Due,F6507),1,0),0))</f>
        <v>1</v>
      </c>
    </row>
    <row r="6508" customFormat="false" ht="15" hidden="false" customHeight="false" outlineLevel="0" collapsed="false">
      <c r="A6508" s="37" t="n">
        <v>1005792</v>
      </c>
      <c r="B6508" s="38" t="n">
        <v>46300</v>
      </c>
      <c r="C6508" s="39" t="n">
        <v>1</v>
      </c>
      <c r="D6508" s="39" t="s">
        <v>26</v>
      </c>
      <c r="E6508" s="39"/>
      <c r="F6508" s="41" t="n">
        <f aca="false">IF(A6508="","",MATCH(A6508,P_ID,1))</f>
        <v>5792</v>
      </c>
      <c r="G6508" s="41" t="str">
        <f aca="false">IF(A6508="","",INDEX(P_Svc,F6508))</f>
        <v>Standard</v>
      </c>
      <c r="H6508" s="41" t="str">
        <f aca="false">IF(A6508="","",INDEX(P_Zone,F6508))</f>
        <v>North</v>
      </c>
      <c r="I6508" s="41" t="n">
        <f aca="false">IF(A6508="","",IF(D6508="Delivered",IF(B6508&lt;=INDEX(P_Due,F6508),1,0),0))</f>
        <v>1</v>
      </c>
    </row>
    <row r="6509" customFormat="false" ht="15" hidden="false" customHeight="false" outlineLevel="0" collapsed="false">
      <c r="A6509" s="37" t="n">
        <v>1005793</v>
      </c>
      <c r="B6509" s="38" t="n">
        <v>46300</v>
      </c>
      <c r="C6509" s="39" t="n">
        <v>1</v>
      </c>
      <c r="D6509" s="39" t="s">
        <v>26</v>
      </c>
      <c r="E6509" s="39"/>
      <c r="F6509" s="41" t="n">
        <f aca="false">IF(A6509="","",MATCH(A6509,P_ID,1))</f>
        <v>5793</v>
      </c>
      <c r="G6509" s="41" t="str">
        <f aca="false">IF(A6509="","",INDEX(P_Svc,F6509))</f>
        <v>Standard</v>
      </c>
      <c r="H6509" s="41" t="str">
        <f aca="false">IF(A6509="","",INDEX(P_Zone,F6509))</f>
        <v>West</v>
      </c>
      <c r="I6509" s="41" t="n">
        <f aca="false">IF(A6509="","",IF(D6509="Delivered",IF(B6509&lt;=INDEX(P_Due,F6509),1,0),0))</f>
        <v>1</v>
      </c>
    </row>
    <row r="6510" customFormat="false" ht="15" hidden="false" customHeight="false" outlineLevel="0" collapsed="false">
      <c r="A6510" s="37" t="n">
        <v>1005794</v>
      </c>
      <c r="B6510" s="38" t="n">
        <v>46300</v>
      </c>
      <c r="C6510" s="39" t="n">
        <v>1</v>
      </c>
      <c r="D6510" s="39" t="s">
        <v>26</v>
      </c>
      <c r="E6510" s="39"/>
      <c r="F6510" s="41" t="n">
        <f aca="false">IF(A6510="","",MATCH(A6510,P_ID,1))</f>
        <v>5794</v>
      </c>
      <c r="G6510" s="41" t="str">
        <f aca="false">IF(A6510="","",INDEX(P_Svc,F6510))</f>
        <v>Standard</v>
      </c>
      <c r="H6510" s="41" t="str">
        <f aca="false">IF(A6510="","",INDEX(P_Zone,F6510))</f>
        <v>East</v>
      </c>
      <c r="I6510" s="41" t="n">
        <f aca="false">IF(A6510="","",IF(D6510="Delivered",IF(B6510&lt;=INDEX(P_Due,F6510),1,0),0))</f>
        <v>1</v>
      </c>
    </row>
    <row r="6511" customFormat="false" ht="15" hidden="false" customHeight="false" outlineLevel="0" collapsed="false">
      <c r="A6511" s="37" t="n">
        <v>1005796</v>
      </c>
      <c r="B6511" s="38" t="n">
        <v>46300</v>
      </c>
      <c r="C6511" s="39" t="n">
        <v>1</v>
      </c>
      <c r="D6511" s="39" t="s">
        <v>26</v>
      </c>
      <c r="E6511" s="39"/>
      <c r="F6511" s="41" t="n">
        <f aca="false">IF(A6511="","",MATCH(A6511,P_ID,1))</f>
        <v>5796</v>
      </c>
      <c r="G6511" s="41" t="str">
        <f aca="false">IF(A6511="","",INDEX(P_Svc,F6511))</f>
        <v>Standard</v>
      </c>
      <c r="H6511" s="41" t="str">
        <f aca="false">IF(A6511="","",INDEX(P_Zone,F6511))</f>
        <v>West</v>
      </c>
      <c r="I6511" s="41" t="n">
        <f aca="false">IF(A6511="","",IF(D6511="Delivered",IF(B6511&lt;=INDEX(P_Due,F6511),1,0),0))</f>
        <v>1</v>
      </c>
    </row>
    <row r="6512" customFormat="false" ht="15" hidden="false" customHeight="false" outlineLevel="0" collapsed="false">
      <c r="A6512" s="37" t="n">
        <v>1005797</v>
      </c>
      <c r="B6512" s="38" t="n">
        <v>46300</v>
      </c>
      <c r="C6512" s="39" t="n">
        <v>1</v>
      </c>
      <c r="D6512" s="39" t="s">
        <v>26</v>
      </c>
      <c r="E6512" s="39"/>
      <c r="F6512" s="41" t="n">
        <f aca="false">IF(A6512="","",MATCH(A6512,P_ID,1))</f>
        <v>5797</v>
      </c>
      <c r="G6512" s="41" t="str">
        <f aca="false">IF(A6512="","",INDEX(P_Svc,F6512))</f>
        <v>Standard</v>
      </c>
      <c r="H6512" s="41" t="str">
        <f aca="false">IF(A6512="","",INDEX(P_Zone,F6512))</f>
        <v>West</v>
      </c>
      <c r="I6512" s="41" t="n">
        <f aca="false">IF(A6512="","",IF(D6512="Delivered",IF(B6512&lt;=INDEX(P_Due,F6512),1,0),0))</f>
        <v>1</v>
      </c>
    </row>
    <row r="6513" customFormat="false" ht="15" hidden="false" customHeight="false" outlineLevel="0" collapsed="false">
      <c r="A6513" s="37" t="n">
        <v>1005800</v>
      </c>
      <c r="B6513" s="38" t="n">
        <v>46300</v>
      </c>
      <c r="C6513" s="39" t="n">
        <v>1</v>
      </c>
      <c r="D6513" s="39" t="s">
        <v>26</v>
      </c>
      <c r="E6513" s="39"/>
      <c r="F6513" s="41" t="n">
        <f aca="false">IF(A6513="","",MATCH(A6513,P_ID,1))</f>
        <v>5800</v>
      </c>
      <c r="G6513" s="41" t="str">
        <f aca="false">IF(A6513="","",INDEX(P_Svc,F6513))</f>
        <v>Standard</v>
      </c>
      <c r="H6513" s="41" t="str">
        <f aca="false">IF(A6513="","",INDEX(P_Zone,F6513))</f>
        <v>North</v>
      </c>
      <c r="I6513" s="41" t="n">
        <f aca="false">IF(A6513="","",IF(D6513="Delivered",IF(B6513&lt;=INDEX(P_Due,F6513),1,0),0))</f>
        <v>1</v>
      </c>
    </row>
    <row r="6514" customFormat="false" ht="15" hidden="false" customHeight="false" outlineLevel="0" collapsed="false">
      <c r="A6514" s="37" t="n">
        <v>1005801</v>
      </c>
      <c r="B6514" s="38" t="n">
        <v>46300</v>
      </c>
      <c r="C6514" s="39" t="n">
        <v>1</v>
      </c>
      <c r="D6514" s="39" t="s">
        <v>26</v>
      </c>
      <c r="E6514" s="39"/>
      <c r="F6514" s="41" t="n">
        <f aca="false">IF(A6514="","",MATCH(A6514,P_ID,1))</f>
        <v>5801</v>
      </c>
      <c r="G6514" s="41" t="str">
        <f aca="false">IF(A6514="","",INDEX(P_Svc,F6514))</f>
        <v>Standard</v>
      </c>
      <c r="H6514" s="41" t="str">
        <f aca="false">IF(A6514="","",INDEX(P_Zone,F6514))</f>
        <v>Central</v>
      </c>
      <c r="I6514" s="41" t="n">
        <f aca="false">IF(A6514="","",IF(D6514="Delivered",IF(B6514&lt;=INDEX(P_Due,F6514),1,0),0))</f>
        <v>1</v>
      </c>
    </row>
    <row r="6515" customFormat="false" ht="15" hidden="false" customHeight="false" outlineLevel="0" collapsed="false">
      <c r="A6515" s="37" t="n">
        <v>1005802</v>
      </c>
      <c r="B6515" s="38" t="n">
        <v>46300</v>
      </c>
      <c r="C6515" s="39" t="n">
        <v>1</v>
      </c>
      <c r="D6515" s="39" t="s">
        <v>26</v>
      </c>
      <c r="E6515" s="39"/>
      <c r="F6515" s="41" t="n">
        <f aca="false">IF(A6515="","",MATCH(A6515,P_ID,1))</f>
        <v>5802</v>
      </c>
      <c r="G6515" s="41" t="str">
        <f aca="false">IF(A6515="","",INDEX(P_Svc,F6515))</f>
        <v>Standard</v>
      </c>
      <c r="H6515" s="41" t="str">
        <f aca="false">IF(A6515="","",INDEX(P_Zone,F6515))</f>
        <v>East</v>
      </c>
      <c r="I6515" s="41" t="n">
        <f aca="false">IF(A6515="","",IF(D6515="Delivered",IF(B6515&lt;=INDEX(P_Due,F6515),1,0),0))</f>
        <v>1</v>
      </c>
    </row>
    <row r="6516" customFormat="false" ht="15" hidden="false" customHeight="false" outlineLevel="0" collapsed="false">
      <c r="A6516" s="37" t="n">
        <v>1005803</v>
      </c>
      <c r="B6516" s="38" t="n">
        <v>46300</v>
      </c>
      <c r="C6516" s="39" t="n">
        <v>0</v>
      </c>
      <c r="D6516" s="39" t="s">
        <v>80</v>
      </c>
      <c r="E6516" s="39" t="s">
        <v>40</v>
      </c>
      <c r="F6516" s="41" t="n">
        <f aca="false">IF(A6516="","",MATCH(A6516,P_ID,1))</f>
        <v>5803</v>
      </c>
      <c r="G6516" s="41" t="str">
        <f aca="false">IF(A6516="","",INDEX(P_Svc,F6516))</f>
        <v>Economy</v>
      </c>
      <c r="H6516" s="41" t="str">
        <f aca="false">IF(A6516="","",INDEX(P_Zone,F6516))</f>
        <v>North</v>
      </c>
      <c r="I6516" s="41" t="n">
        <f aca="false">IF(A6516="","",IF(D6516="Delivered",IF(B6516&lt;=INDEX(P_Due,F6516),1,0),0))</f>
        <v>0</v>
      </c>
    </row>
    <row r="6517" customFormat="false" ht="15" hidden="false" customHeight="false" outlineLevel="0" collapsed="false">
      <c r="A6517" s="37" t="n">
        <v>1005804</v>
      </c>
      <c r="B6517" s="38" t="n">
        <v>46300</v>
      </c>
      <c r="C6517" s="39" t="n">
        <v>1</v>
      </c>
      <c r="D6517" s="39" t="s">
        <v>26</v>
      </c>
      <c r="E6517" s="39"/>
      <c r="F6517" s="41" t="n">
        <f aca="false">IF(A6517="","",MATCH(A6517,P_ID,1))</f>
        <v>5804</v>
      </c>
      <c r="G6517" s="41" t="str">
        <f aca="false">IF(A6517="","",INDEX(P_Svc,F6517))</f>
        <v>Standard</v>
      </c>
      <c r="H6517" s="41" t="str">
        <f aca="false">IF(A6517="","",INDEX(P_Zone,F6517))</f>
        <v>Central</v>
      </c>
      <c r="I6517" s="41" t="n">
        <f aca="false">IF(A6517="","",IF(D6517="Delivered",IF(B6517&lt;=INDEX(P_Due,F6517),1,0),0))</f>
        <v>1</v>
      </c>
    </row>
    <row r="6518" customFormat="false" ht="15" hidden="false" customHeight="false" outlineLevel="0" collapsed="false">
      <c r="A6518" s="37" t="n">
        <v>1005805</v>
      </c>
      <c r="B6518" s="38" t="n">
        <v>46300</v>
      </c>
      <c r="C6518" s="39" t="n">
        <v>1</v>
      </c>
      <c r="D6518" s="39" t="s">
        <v>26</v>
      </c>
      <c r="E6518" s="39"/>
      <c r="F6518" s="41" t="n">
        <f aca="false">IF(A6518="","",MATCH(A6518,P_ID,1))</f>
        <v>5805</v>
      </c>
      <c r="G6518" s="41" t="str">
        <f aca="false">IF(A6518="","",INDEX(P_Svc,F6518))</f>
        <v>Standard</v>
      </c>
      <c r="H6518" s="41" t="str">
        <f aca="false">IF(A6518="","",INDEX(P_Zone,F6518))</f>
        <v>Central</v>
      </c>
      <c r="I6518" s="41" t="n">
        <f aca="false">IF(A6518="","",IF(D6518="Delivered",IF(B6518&lt;=INDEX(P_Due,F6518),1,0),0))</f>
        <v>1</v>
      </c>
    </row>
    <row r="6519" customFormat="false" ht="15" hidden="false" customHeight="false" outlineLevel="0" collapsed="false">
      <c r="A6519" s="37" t="n">
        <v>1005808</v>
      </c>
      <c r="B6519" s="38" t="n">
        <v>46300</v>
      </c>
      <c r="C6519" s="39" t="n">
        <v>1</v>
      </c>
      <c r="D6519" s="39" t="s">
        <v>26</v>
      </c>
      <c r="E6519" s="39"/>
      <c r="F6519" s="41" t="n">
        <f aca="false">IF(A6519="","",MATCH(A6519,P_ID,1))</f>
        <v>5808</v>
      </c>
      <c r="G6519" s="41" t="str">
        <f aca="false">IF(A6519="","",INDEX(P_Svc,F6519))</f>
        <v>Standard</v>
      </c>
      <c r="H6519" s="41" t="str">
        <f aca="false">IF(A6519="","",INDEX(P_Zone,F6519))</f>
        <v>East</v>
      </c>
      <c r="I6519" s="41" t="n">
        <f aca="false">IF(A6519="","",IF(D6519="Delivered",IF(B6519&lt;=INDEX(P_Due,F6519),1,0),0))</f>
        <v>1</v>
      </c>
    </row>
    <row r="6520" customFormat="false" ht="15" hidden="false" customHeight="false" outlineLevel="0" collapsed="false">
      <c r="A6520" s="37" t="n">
        <v>1005809</v>
      </c>
      <c r="B6520" s="38" t="n">
        <v>46300</v>
      </c>
      <c r="C6520" s="39" t="n">
        <v>1</v>
      </c>
      <c r="D6520" s="39" t="s">
        <v>79</v>
      </c>
      <c r="E6520" s="39" t="s">
        <v>34</v>
      </c>
      <c r="F6520" s="41" t="n">
        <f aca="false">IF(A6520="","",MATCH(A6520,P_ID,1))</f>
        <v>5809</v>
      </c>
      <c r="G6520" s="41" t="str">
        <f aca="false">IF(A6520="","",INDEX(P_Svc,F6520))</f>
        <v>Standard</v>
      </c>
      <c r="H6520" s="41" t="str">
        <f aca="false">IF(A6520="","",INDEX(P_Zone,F6520))</f>
        <v>South</v>
      </c>
      <c r="I6520" s="41" t="n">
        <f aca="false">IF(A6520="","",IF(D6520="Delivered",IF(B6520&lt;=INDEX(P_Due,F6520),1,0),0))</f>
        <v>0</v>
      </c>
    </row>
    <row r="6521" customFormat="false" ht="15" hidden="false" customHeight="false" outlineLevel="0" collapsed="false">
      <c r="A6521" s="37" t="n">
        <v>1005810</v>
      </c>
      <c r="B6521" s="38" t="n">
        <v>46300</v>
      </c>
      <c r="C6521" s="39" t="n">
        <v>1</v>
      </c>
      <c r="D6521" s="39" t="s">
        <v>26</v>
      </c>
      <c r="E6521" s="39"/>
      <c r="F6521" s="41" t="n">
        <f aca="false">IF(A6521="","",MATCH(A6521,P_ID,1))</f>
        <v>5810</v>
      </c>
      <c r="G6521" s="41" t="str">
        <f aca="false">IF(A6521="","",INDEX(P_Svc,F6521))</f>
        <v>Economy</v>
      </c>
      <c r="H6521" s="41" t="str">
        <f aca="false">IF(A6521="","",INDEX(P_Zone,F6521))</f>
        <v>South</v>
      </c>
      <c r="I6521" s="41" t="n">
        <f aca="false">IF(A6521="","",IF(D6521="Delivered",IF(B6521&lt;=INDEX(P_Due,F6521),1,0),0))</f>
        <v>1</v>
      </c>
    </row>
    <row r="6522" customFormat="false" ht="15" hidden="false" customHeight="false" outlineLevel="0" collapsed="false">
      <c r="A6522" s="37" t="n">
        <v>1005811</v>
      </c>
      <c r="B6522" s="38" t="n">
        <v>46300</v>
      </c>
      <c r="C6522" s="39" t="n">
        <v>1</v>
      </c>
      <c r="D6522" s="39" t="s">
        <v>26</v>
      </c>
      <c r="E6522" s="39"/>
      <c r="F6522" s="41" t="n">
        <f aca="false">IF(A6522="","",MATCH(A6522,P_ID,1))</f>
        <v>5811</v>
      </c>
      <c r="G6522" s="41" t="str">
        <f aca="false">IF(A6522="","",INDEX(P_Svc,F6522))</f>
        <v>Express</v>
      </c>
      <c r="H6522" s="41" t="str">
        <f aca="false">IF(A6522="","",INDEX(P_Zone,F6522))</f>
        <v>West</v>
      </c>
      <c r="I6522" s="41" t="n">
        <f aca="false">IF(A6522="","",IF(D6522="Delivered",IF(B6522&lt;=INDEX(P_Due,F6522),1,0),0))</f>
        <v>1</v>
      </c>
    </row>
    <row r="6523" customFormat="false" ht="15" hidden="false" customHeight="false" outlineLevel="0" collapsed="false">
      <c r="A6523" s="37" t="n">
        <v>1005813</v>
      </c>
      <c r="B6523" s="38" t="n">
        <v>46300</v>
      </c>
      <c r="C6523" s="39" t="n">
        <v>1</v>
      </c>
      <c r="D6523" s="39" t="s">
        <v>26</v>
      </c>
      <c r="E6523" s="39"/>
      <c r="F6523" s="41" t="n">
        <f aca="false">IF(A6523="","",MATCH(A6523,P_ID,1))</f>
        <v>5813</v>
      </c>
      <c r="G6523" s="41" t="str">
        <f aca="false">IF(A6523="","",INDEX(P_Svc,F6523))</f>
        <v>Standard</v>
      </c>
      <c r="H6523" s="41" t="str">
        <f aca="false">IF(A6523="","",INDEX(P_Zone,F6523))</f>
        <v>South</v>
      </c>
      <c r="I6523" s="41" t="n">
        <f aca="false">IF(A6523="","",IF(D6523="Delivered",IF(B6523&lt;=INDEX(P_Due,F6523),1,0),0))</f>
        <v>1</v>
      </c>
    </row>
    <row r="6524" customFormat="false" ht="15" hidden="false" customHeight="false" outlineLevel="0" collapsed="false">
      <c r="A6524" s="37" t="n">
        <v>1005814</v>
      </c>
      <c r="B6524" s="38" t="n">
        <v>46300</v>
      </c>
      <c r="C6524" s="39" t="n">
        <v>1</v>
      </c>
      <c r="D6524" s="39" t="s">
        <v>26</v>
      </c>
      <c r="E6524" s="39"/>
      <c r="F6524" s="41" t="n">
        <f aca="false">IF(A6524="","",MATCH(A6524,P_ID,1))</f>
        <v>5814</v>
      </c>
      <c r="G6524" s="41" t="str">
        <f aca="false">IF(A6524="","",INDEX(P_Svc,F6524))</f>
        <v>Economy</v>
      </c>
      <c r="H6524" s="41" t="str">
        <f aca="false">IF(A6524="","",INDEX(P_Zone,F6524))</f>
        <v>East</v>
      </c>
      <c r="I6524" s="41" t="n">
        <f aca="false">IF(A6524="","",IF(D6524="Delivered",IF(B6524&lt;=INDEX(P_Due,F6524),1,0),0))</f>
        <v>1</v>
      </c>
    </row>
    <row r="6525" customFormat="false" ht="15" hidden="false" customHeight="false" outlineLevel="0" collapsed="false">
      <c r="A6525" s="37" t="n">
        <v>1005815</v>
      </c>
      <c r="B6525" s="38" t="n">
        <v>46300</v>
      </c>
      <c r="C6525" s="39" t="n">
        <v>1</v>
      </c>
      <c r="D6525" s="39" t="s">
        <v>26</v>
      </c>
      <c r="E6525" s="39"/>
      <c r="F6525" s="41" t="n">
        <f aca="false">IF(A6525="","",MATCH(A6525,P_ID,1))</f>
        <v>5815</v>
      </c>
      <c r="G6525" s="41" t="str">
        <f aca="false">IF(A6525="","",INDEX(P_Svc,F6525))</f>
        <v>Economy</v>
      </c>
      <c r="H6525" s="41" t="str">
        <f aca="false">IF(A6525="","",INDEX(P_Zone,F6525))</f>
        <v>South</v>
      </c>
      <c r="I6525" s="41" t="n">
        <f aca="false">IF(A6525="","",IF(D6525="Delivered",IF(B6525&lt;=INDEX(P_Due,F6525),1,0),0))</f>
        <v>1</v>
      </c>
    </row>
    <row r="6526" customFormat="false" ht="15" hidden="false" customHeight="false" outlineLevel="0" collapsed="false">
      <c r="A6526" s="37" t="n">
        <v>1005816</v>
      </c>
      <c r="B6526" s="38" t="n">
        <v>46300</v>
      </c>
      <c r="C6526" s="39" t="n">
        <v>1</v>
      </c>
      <c r="D6526" s="39" t="s">
        <v>26</v>
      </c>
      <c r="E6526" s="39"/>
      <c r="F6526" s="41" t="n">
        <f aca="false">IF(A6526="","",MATCH(A6526,P_ID,1))</f>
        <v>5816</v>
      </c>
      <c r="G6526" s="41" t="str">
        <f aca="false">IF(A6526="","",INDEX(P_Svc,F6526))</f>
        <v>Standard</v>
      </c>
      <c r="H6526" s="41" t="str">
        <f aca="false">IF(A6526="","",INDEX(P_Zone,F6526))</f>
        <v>East</v>
      </c>
      <c r="I6526" s="41" t="n">
        <f aca="false">IF(A6526="","",IF(D6526="Delivered",IF(B6526&lt;=INDEX(P_Due,F6526),1,0),0))</f>
        <v>1</v>
      </c>
    </row>
    <row r="6527" customFormat="false" ht="15" hidden="false" customHeight="false" outlineLevel="0" collapsed="false">
      <c r="A6527" s="37" t="n">
        <v>1005818</v>
      </c>
      <c r="B6527" s="38" t="n">
        <v>46300</v>
      </c>
      <c r="C6527" s="39" t="n">
        <v>1</v>
      </c>
      <c r="D6527" s="39" t="s">
        <v>79</v>
      </c>
      <c r="E6527" s="39" t="s">
        <v>36</v>
      </c>
      <c r="F6527" s="41" t="n">
        <f aca="false">IF(A6527="","",MATCH(A6527,P_ID,1))</f>
        <v>5818</v>
      </c>
      <c r="G6527" s="41" t="str">
        <f aca="false">IF(A6527="","",INDEX(P_Svc,F6527))</f>
        <v>Standard</v>
      </c>
      <c r="H6527" s="41" t="str">
        <f aca="false">IF(A6527="","",INDEX(P_Zone,F6527))</f>
        <v>South</v>
      </c>
      <c r="I6527" s="41" t="n">
        <f aca="false">IF(A6527="","",IF(D6527="Delivered",IF(B6527&lt;=INDEX(P_Due,F6527),1,0),0))</f>
        <v>0</v>
      </c>
    </row>
    <row r="6528" customFormat="false" ht="15" hidden="false" customHeight="false" outlineLevel="0" collapsed="false">
      <c r="A6528" s="37" t="n">
        <v>1005819</v>
      </c>
      <c r="B6528" s="38" t="n">
        <v>46300</v>
      </c>
      <c r="C6528" s="39" t="n">
        <v>1</v>
      </c>
      <c r="D6528" s="39" t="s">
        <v>26</v>
      </c>
      <c r="E6528" s="39"/>
      <c r="F6528" s="41" t="n">
        <f aca="false">IF(A6528="","",MATCH(A6528,P_ID,1))</f>
        <v>5819</v>
      </c>
      <c r="G6528" s="41" t="str">
        <f aca="false">IF(A6528="","",INDEX(P_Svc,F6528))</f>
        <v>Economy</v>
      </c>
      <c r="H6528" s="41" t="str">
        <f aca="false">IF(A6528="","",INDEX(P_Zone,F6528))</f>
        <v>West</v>
      </c>
      <c r="I6528" s="41" t="n">
        <f aca="false">IF(A6528="","",IF(D6528="Delivered",IF(B6528&lt;=INDEX(P_Due,F6528),1,0),0))</f>
        <v>1</v>
      </c>
    </row>
    <row r="6529" customFormat="false" ht="15" hidden="false" customHeight="false" outlineLevel="0" collapsed="false">
      <c r="A6529" s="37" t="n">
        <v>1005820</v>
      </c>
      <c r="B6529" s="38" t="n">
        <v>46300</v>
      </c>
      <c r="C6529" s="39" t="n">
        <v>1</v>
      </c>
      <c r="D6529" s="39" t="s">
        <v>26</v>
      </c>
      <c r="E6529" s="39"/>
      <c r="F6529" s="41" t="n">
        <f aca="false">IF(A6529="","",MATCH(A6529,P_ID,1))</f>
        <v>5820</v>
      </c>
      <c r="G6529" s="41" t="str">
        <f aca="false">IF(A6529="","",INDEX(P_Svc,F6529))</f>
        <v>Standard</v>
      </c>
      <c r="H6529" s="41" t="str">
        <f aca="false">IF(A6529="","",INDEX(P_Zone,F6529))</f>
        <v>West</v>
      </c>
      <c r="I6529" s="41" t="n">
        <f aca="false">IF(A6529="","",IF(D6529="Delivered",IF(B6529&lt;=INDEX(P_Due,F6529),1,0),0))</f>
        <v>1</v>
      </c>
    </row>
    <row r="6530" customFormat="false" ht="15" hidden="false" customHeight="false" outlineLevel="0" collapsed="false">
      <c r="A6530" s="37" t="n">
        <v>1005821</v>
      </c>
      <c r="B6530" s="38" t="n">
        <v>46300</v>
      </c>
      <c r="C6530" s="39" t="n">
        <v>1</v>
      </c>
      <c r="D6530" s="39" t="s">
        <v>26</v>
      </c>
      <c r="E6530" s="39"/>
      <c r="F6530" s="41" t="n">
        <f aca="false">IF(A6530="","",MATCH(A6530,P_ID,1))</f>
        <v>5821</v>
      </c>
      <c r="G6530" s="41" t="str">
        <f aca="false">IF(A6530="","",INDEX(P_Svc,F6530))</f>
        <v>Standard</v>
      </c>
      <c r="H6530" s="41" t="str">
        <f aca="false">IF(A6530="","",INDEX(P_Zone,F6530))</f>
        <v>South</v>
      </c>
      <c r="I6530" s="41" t="n">
        <f aca="false">IF(A6530="","",IF(D6530="Delivered",IF(B6530&lt;=INDEX(P_Due,F6530),1,0),0))</f>
        <v>1</v>
      </c>
    </row>
    <row r="6531" customFormat="false" ht="15" hidden="false" customHeight="false" outlineLevel="0" collapsed="false">
      <c r="A6531" s="37" t="n">
        <v>1005822</v>
      </c>
      <c r="B6531" s="38" t="n">
        <v>46300</v>
      </c>
      <c r="C6531" s="39" t="n">
        <v>1</v>
      </c>
      <c r="D6531" s="39" t="s">
        <v>26</v>
      </c>
      <c r="E6531" s="39"/>
      <c r="F6531" s="41" t="n">
        <f aca="false">IF(A6531="","",MATCH(A6531,P_ID,1))</f>
        <v>5822</v>
      </c>
      <c r="G6531" s="41" t="str">
        <f aca="false">IF(A6531="","",INDEX(P_Svc,F6531))</f>
        <v>Economy</v>
      </c>
      <c r="H6531" s="41" t="str">
        <f aca="false">IF(A6531="","",INDEX(P_Zone,F6531))</f>
        <v>South</v>
      </c>
      <c r="I6531" s="41" t="n">
        <f aca="false">IF(A6531="","",IF(D6531="Delivered",IF(B6531&lt;=INDEX(P_Due,F6531),1,0),0))</f>
        <v>1</v>
      </c>
    </row>
    <row r="6532" customFormat="false" ht="15" hidden="false" customHeight="false" outlineLevel="0" collapsed="false">
      <c r="A6532" s="37" t="n">
        <v>1005823</v>
      </c>
      <c r="B6532" s="38" t="n">
        <v>46300</v>
      </c>
      <c r="C6532" s="39" t="n">
        <v>1</v>
      </c>
      <c r="D6532" s="39" t="s">
        <v>26</v>
      </c>
      <c r="E6532" s="39"/>
      <c r="F6532" s="41" t="n">
        <f aca="false">IF(A6532="","",MATCH(A6532,P_ID,1))</f>
        <v>5823</v>
      </c>
      <c r="G6532" s="41" t="str">
        <f aca="false">IF(A6532="","",INDEX(P_Svc,F6532))</f>
        <v>Standard</v>
      </c>
      <c r="H6532" s="41" t="str">
        <f aca="false">IF(A6532="","",INDEX(P_Zone,F6532))</f>
        <v>West</v>
      </c>
      <c r="I6532" s="41" t="n">
        <f aca="false">IF(A6532="","",IF(D6532="Delivered",IF(B6532&lt;=INDEX(P_Due,F6532),1,0),0))</f>
        <v>1</v>
      </c>
    </row>
    <row r="6533" customFormat="false" ht="15" hidden="false" customHeight="false" outlineLevel="0" collapsed="false">
      <c r="A6533" s="37" t="n">
        <v>1005824</v>
      </c>
      <c r="B6533" s="38" t="n">
        <v>46300</v>
      </c>
      <c r="C6533" s="39" t="n">
        <v>1</v>
      </c>
      <c r="D6533" s="39" t="s">
        <v>26</v>
      </c>
      <c r="E6533" s="39"/>
      <c r="F6533" s="41" t="n">
        <f aca="false">IF(A6533="","",MATCH(A6533,P_ID,1))</f>
        <v>5824</v>
      </c>
      <c r="G6533" s="41" t="str">
        <f aca="false">IF(A6533="","",INDEX(P_Svc,F6533))</f>
        <v>Standard</v>
      </c>
      <c r="H6533" s="41" t="str">
        <f aca="false">IF(A6533="","",INDEX(P_Zone,F6533))</f>
        <v>North</v>
      </c>
      <c r="I6533" s="41" t="n">
        <f aca="false">IF(A6533="","",IF(D6533="Delivered",IF(B6533&lt;=INDEX(P_Due,F6533),1,0),0))</f>
        <v>1</v>
      </c>
    </row>
    <row r="6534" customFormat="false" ht="15" hidden="false" customHeight="false" outlineLevel="0" collapsed="false">
      <c r="A6534" s="37" t="n">
        <v>1005826</v>
      </c>
      <c r="B6534" s="38" t="n">
        <v>46300</v>
      </c>
      <c r="C6534" s="39" t="n">
        <v>1</v>
      </c>
      <c r="D6534" s="39" t="s">
        <v>26</v>
      </c>
      <c r="E6534" s="39"/>
      <c r="F6534" s="41" t="n">
        <f aca="false">IF(A6534="","",MATCH(A6534,P_ID,1))</f>
        <v>5826</v>
      </c>
      <c r="G6534" s="41" t="str">
        <f aca="false">IF(A6534="","",INDEX(P_Svc,F6534))</f>
        <v>Standard</v>
      </c>
      <c r="H6534" s="41" t="str">
        <f aca="false">IF(A6534="","",INDEX(P_Zone,F6534))</f>
        <v>South</v>
      </c>
      <c r="I6534" s="41" t="n">
        <f aca="false">IF(A6534="","",IF(D6534="Delivered",IF(B6534&lt;=INDEX(P_Due,F6534),1,0),0))</f>
        <v>1</v>
      </c>
    </row>
    <row r="6535" customFormat="false" ht="15" hidden="false" customHeight="false" outlineLevel="0" collapsed="false">
      <c r="A6535" s="37" t="n">
        <v>1005828</v>
      </c>
      <c r="B6535" s="38" t="n">
        <v>46300</v>
      </c>
      <c r="C6535" s="39" t="n">
        <v>1</v>
      </c>
      <c r="D6535" s="39" t="s">
        <v>26</v>
      </c>
      <c r="E6535" s="39"/>
      <c r="F6535" s="41" t="n">
        <f aca="false">IF(A6535="","",MATCH(A6535,P_ID,1))</f>
        <v>5828</v>
      </c>
      <c r="G6535" s="41" t="str">
        <f aca="false">IF(A6535="","",INDEX(P_Svc,F6535))</f>
        <v>Standard</v>
      </c>
      <c r="H6535" s="41" t="str">
        <f aca="false">IF(A6535="","",INDEX(P_Zone,F6535))</f>
        <v>Central</v>
      </c>
      <c r="I6535" s="41" t="n">
        <f aca="false">IF(A6535="","",IF(D6535="Delivered",IF(B6535&lt;=INDEX(P_Due,F6535),1,0),0))</f>
        <v>1</v>
      </c>
    </row>
    <row r="6536" customFormat="false" ht="15" hidden="false" customHeight="false" outlineLevel="0" collapsed="false">
      <c r="A6536" s="37" t="n">
        <v>1005830</v>
      </c>
      <c r="B6536" s="38" t="n">
        <v>46300</v>
      </c>
      <c r="C6536" s="39" t="n">
        <v>1</v>
      </c>
      <c r="D6536" s="39" t="s">
        <v>26</v>
      </c>
      <c r="E6536" s="39"/>
      <c r="F6536" s="41" t="n">
        <f aca="false">IF(A6536="","",MATCH(A6536,P_ID,1))</f>
        <v>5830</v>
      </c>
      <c r="G6536" s="41" t="str">
        <f aca="false">IF(A6536="","",INDEX(P_Svc,F6536))</f>
        <v>Standard</v>
      </c>
      <c r="H6536" s="41" t="str">
        <f aca="false">IF(A6536="","",INDEX(P_Zone,F6536))</f>
        <v>East</v>
      </c>
      <c r="I6536" s="41" t="n">
        <f aca="false">IF(A6536="","",IF(D6536="Delivered",IF(B6536&lt;=INDEX(P_Due,F6536),1,0),0))</f>
        <v>1</v>
      </c>
    </row>
    <row r="6537" customFormat="false" ht="15" hidden="false" customHeight="false" outlineLevel="0" collapsed="false">
      <c r="A6537" s="37" t="n">
        <v>1005831</v>
      </c>
      <c r="B6537" s="38" t="n">
        <v>46300</v>
      </c>
      <c r="C6537" s="39" t="n">
        <v>1</v>
      </c>
      <c r="D6537" s="39" t="s">
        <v>79</v>
      </c>
      <c r="E6537" s="39" t="s">
        <v>34</v>
      </c>
      <c r="F6537" s="41" t="n">
        <f aca="false">IF(A6537="","",MATCH(A6537,P_ID,1))</f>
        <v>5831</v>
      </c>
      <c r="G6537" s="41" t="str">
        <f aca="false">IF(A6537="","",INDEX(P_Svc,F6537))</f>
        <v>Economy</v>
      </c>
      <c r="H6537" s="41" t="str">
        <f aca="false">IF(A6537="","",INDEX(P_Zone,F6537))</f>
        <v>West</v>
      </c>
      <c r="I6537" s="41" t="n">
        <f aca="false">IF(A6537="","",IF(D6537="Delivered",IF(B6537&lt;=INDEX(P_Due,F6537),1,0),0))</f>
        <v>0</v>
      </c>
    </row>
    <row r="6538" customFormat="false" ht="15" hidden="false" customHeight="false" outlineLevel="0" collapsed="false">
      <c r="A6538" s="37" t="n">
        <v>1005832</v>
      </c>
      <c r="B6538" s="38" t="n">
        <v>46300</v>
      </c>
      <c r="C6538" s="39" t="n">
        <v>1</v>
      </c>
      <c r="D6538" s="39" t="s">
        <v>26</v>
      </c>
      <c r="E6538" s="39"/>
      <c r="F6538" s="41" t="n">
        <f aca="false">IF(A6538="","",MATCH(A6538,P_ID,1))</f>
        <v>5832</v>
      </c>
      <c r="G6538" s="41" t="str">
        <f aca="false">IF(A6538="","",INDEX(P_Svc,F6538))</f>
        <v>Economy</v>
      </c>
      <c r="H6538" s="41" t="str">
        <f aca="false">IF(A6538="","",INDEX(P_Zone,F6538))</f>
        <v>Central</v>
      </c>
      <c r="I6538" s="41" t="n">
        <f aca="false">IF(A6538="","",IF(D6538="Delivered",IF(B6538&lt;=INDEX(P_Due,F6538),1,0),0))</f>
        <v>1</v>
      </c>
    </row>
    <row r="6539" customFormat="false" ht="15" hidden="false" customHeight="false" outlineLevel="0" collapsed="false">
      <c r="A6539" s="37" t="n">
        <v>1005834</v>
      </c>
      <c r="B6539" s="38" t="n">
        <v>46300</v>
      </c>
      <c r="C6539" s="39" t="n">
        <v>1</v>
      </c>
      <c r="D6539" s="39" t="s">
        <v>26</v>
      </c>
      <c r="E6539" s="39"/>
      <c r="F6539" s="41" t="n">
        <f aca="false">IF(A6539="","",MATCH(A6539,P_ID,1))</f>
        <v>5834</v>
      </c>
      <c r="G6539" s="41" t="str">
        <f aca="false">IF(A6539="","",INDEX(P_Svc,F6539))</f>
        <v>Standard</v>
      </c>
      <c r="H6539" s="41" t="str">
        <f aca="false">IF(A6539="","",INDEX(P_Zone,F6539))</f>
        <v>South</v>
      </c>
      <c r="I6539" s="41" t="n">
        <f aca="false">IF(A6539="","",IF(D6539="Delivered",IF(B6539&lt;=INDEX(P_Due,F6539),1,0),0))</f>
        <v>1</v>
      </c>
    </row>
    <row r="6540" customFormat="false" ht="15" hidden="false" customHeight="false" outlineLevel="0" collapsed="false">
      <c r="A6540" s="37" t="n">
        <v>1005835</v>
      </c>
      <c r="B6540" s="38" t="n">
        <v>46300</v>
      </c>
      <c r="C6540" s="39" t="n">
        <v>1</v>
      </c>
      <c r="D6540" s="39" t="s">
        <v>26</v>
      </c>
      <c r="E6540" s="39"/>
      <c r="F6540" s="41" t="n">
        <f aca="false">IF(A6540="","",MATCH(A6540,P_ID,1))</f>
        <v>5835</v>
      </c>
      <c r="G6540" s="41" t="str">
        <f aca="false">IF(A6540="","",INDEX(P_Svc,F6540))</f>
        <v>Standard</v>
      </c>
      <c r="H6540" s="41" t="str">
        <f aca="false">IF(A6540="","",INDEX(P_Zone,F6540))</f>
        <v>North</v>
      </c>
      <c r="I6540" s="41" t="n">
        <f aca="false">IF(A6540="","",IF(D6540="Delivered",IF(B6540&lt;=INDEX(P_Due,F6540),1,0),0))</f>
        <v>1</v>
      </c>
    </row>
    <row r="6541" customFormat="false" ht="15" hidden="false" customHeight="false" outlineLevel="0" collapsed="false">
      <c r="A6541" s="37" t="n">
        <v>1005836</v>
      </c>
      <c r="B6541" s="38" t="n">
        <v>46300</v>
      </c>
      <c r="C6541" s="39" t="n">
        <v>1</v>
      </c>
      <c r="D6541" s="39" t="s">
        <v>26</v>
      </c>
      <c r="E6541" s="39"/>
      <c r="F6541" s="41" t="n">
        <f aca="false">IF(A6541="","",MATCH(A6541,P_ID,1))</f>
        <v>5836</v>
      </c>
      <c r="G6541" s="41" t="str">
        <f aca="false">IF(A6541="","",INDEX(P_Svc,F6541))</f>
        <v>Standard</v>
      </c>
      <c r="H6541" s="41" t="str">
        <f aca="false">IF(A6541="","",INDEX(P_Zone,F6541))</f>
        <v>North</v>
      </c>
      <c r="I6541" s="41" t="n">
        <f aca="false">IF(A6541="","",IF(D6541="Delivered",IF(B6541&lt;=INDEX(P_Due,F6541),1,0),0))</f>
        <v>1</v>
      </c>
    </row>
    <row r="6542" customFormat="false" ht="15" hidden="false" customHeight="false" outlineLevel="0" collapsed="false">
      <c r="A6542" s="37" t="n">
        <v>1005837</v>
      </c>
      <c r="B6542" s="38" t="n">
        <v>46300</v>
      </c>
      <c r="C6542" s="39" t="n">
        <v>1</v>
      </c>
      <c r="D6542" s="39" t="s">
        <v>26</v>
      </c>
      <c r="E6542" s="39"/>
      <c r="F6542" s="41" t="n">
        <f aca="false">IF(A6542="","",MATCH(A6542,P_ID,1))</f>
        <v>5837</v>
      </c>
      <c r="G6542" s="41" t="str">
        <f aca="false">IF(A6542="","",INDEX(P_Svc,F6542))</f>
        <v>Economy</v>
      </c>
      <c r="H6542" s="41" t="str">
        <f aca="false">IF(A6542="","",INDEX(P_Zone,F6542))</f>
        <v>North</v>
      </c>
      <c r="I6542" s="41" t="n">
        <f aca="false">IF(A6542="","",IF(D6542="Delivered",IF(B6542&lt;=INDEX(P_Due,F6542),1,0),0))</f>
        <v>1</v>
      </c>
    </row>
    <row r="6543" customFormat="false" ht="15" hidden="false" customHeight="false" outlineLevel="0" collapsed="false">
      <c r="A6543" s="37" t="n">
        <v>1005838</v>
      </c>
      <c r="B6543" s="38" t="n">
        <v>46300</v>
      </c>
      <c r="C6543" s="39" t="n">
        <v>1</v>
      </c>
      <c r="D6543" s="39" t="s">
        <v>26</v>
      </c>
      <c r="E6543" s="39"/>
      <c r="F6543" s="41" t="n">
        <f aca="false">IF(A6543="","",MATCH(A6543,P_ID,1))</f>
        <v>5838</v>
      </c>
      <c r="G6543" s="41" t="str">
        <f aca="false">IF(A6543="","",INDEX(P_Svc,F6543))</f>
        <v>Standard</v>
      </c>
      <c r="H6543" s="41" t="str">
        <f aca="false">IF(A6543="","",INDEX(P_Zone,F6543))</f>
        <v>North</v>
      </c>
      <c r="I6543" s="41" t="n">
        <f aca="false">IF(A6543="","",IF(D6543="Delivered",IF(B6543&lt;=INDEX(P_Due,F6543),1,0),0))</f>
        <v>1</v>
      </c>
    </row>
    <row r="6544" customFormat="false" ht="15" hidden="false" customHeight="false" outlineLevel="0" collapsed="false">
      <c r="A6544" s="37" t="n">
        <v>1005840</v>
      </c>
      <c r="B6544" s="38" t="n">
        <v>46300</v>
      </c>
      <c r="C6544" s="39" t="n">
        <v>1</v>
      </c>
      <c r="D6544" s="39" t="s">
        <v>26</v>
      </c>
      <c r="E6544" s="39"/>
      <c r="F6544" s="41" t="n">
        <f aca="false">IF(A6544="","",MATCH(A6544,P_ID,1))</f>
        <v>5840</v>
      </c>
      <c r="G6544" s="41" t="str">
        <f aca="false">IF(A6544="","",INDEX(P_Svc,F6544))</f>
        <v>Standard</v>
      </c>
      <c r="H6544" s="41" t="str">
        <f aca="false">IF(A6544="","",INDEX(P_Zone,F6544))</f>
        <v>North</v>
      </c>
      <c r="I6544" s="41" t="n">
        <f aca="false">IF(A6544="","",IF(D6544="Delivered",IF(B6544&lt;=INDEX(P_Due,F6544),1,0),0))</f>
        <v>1</v>
      </c>
    </row>
    <row r="6545" customFormat="false" ht="15" hidden="false" customHeight="false" outlineLevel="0" collapsed="false">
      <c r="A6545" s="37" t="n">
        <v>1005841</v>
      </c>
      <c r="B6545" s="38" t="n">
        <v>46300</v>
      </c>
      <c r="C6545" s="39" t="n">
        <v>1</v>
      </c>
      <c r="D6545" s="39" t="s">
        <v>26</v>
      </c>
      <c r="E6545" s="39"/>
      <c r="F6545" s="41" t="n">
        <f aca="false">IF(A6545="","",MATCH(A6545,P_ID,1))</f>
        <v>5841</v>
      </c>
      <c r="G6545" s="41" t="str">
        <f aca="false">IF(A6545="","",INDEX(P_Svc,F6545))</f>
        <v>Standard</v>
      </c>
      <c r="H6545" s="41" t="str">
        <f aca="false">IF(A6545="","",INDEX(P_Zone,F6545))</f>
        <v>North</v>
      </c>
      <c r="I6545" s="41" t="n">
        <f aca="false">IF(A6545="","",IF(D6545="Delivered",IF(B6545&lt;=INDEX(P_Due,F6545),1,0),0))</f>
        <v>1</v>
      </c>
    </row>
    <row r="6546" customFormat="false" ht="15" hidden="false" customHeight="false" outlineLevel="0" collapsed="false">
      <c r="A6546" s="37" t="n">
        <v>1005842</v>
      </c>
      <c r="B6546" s="38" t="n">
        <v>46300</v>
      </c>
      <c r="C6546" s="39" t="n">
        <v>1</v>
      </c>
      <c r="D6546" s="39" t="s">
        <v>26</v>
      </c>
      <c r="E6546" s="39"/>
      <c r="F6546" s="41" t="n">
        <f aca="false">IF(A6546="","",MATCH(A6546,P_ID,1))</f>
        <v>5842</v>
      </c>
      <c r="G6546" s="41" t="str">
        <f aca="false">IF(A6546="","",INDEX(P_Svc,F6546))</f>
        <v>Standard</v>
      </c>
      <c r="H6546" s="41" t="str">
        <f aca="false">IF(A6546="","",INDEX(P_Zone,F6546))</f>
        <v>West</v>
      </c>
      <c r="I6546" s="41" t="n">
        <f aca="false">IF(A6546="","",IF(D6546="Delivered",IF(B6546&lt;=INDEX(P_Due,F6546),1,0),0))</f>
        <v>1</v>
      </c>
    </row>
    <row r="6547" customFormat="false" ht="15" hidden="false" customHeight="false" outlineLevel="0" collapsed="false">
      <c r="A6547" s="37" t="n">
        <v>1005844</v>
      </c>
      <c r="B6547" s="38" t="n">
        <v>46300</v>
      </c>
      <c r="C6547" s="39" t="n">
        <v>1</v>
      </c>
      <c r="D6547" s="39" t="s">
        <v>26</v>
      </c>
      <c r="E6547" s="39"/>
      <c r="F6547" s="41" t="n">
        <f aca="false">IF(A6547="","",MATCH(A6547,P_ID,1))</f>
        <v>5844</v>
      </c>
      <c r="G6547" s="41" t="str">
        <f aca="false">IF(A6547="","",INDEX(P_Svc,F6547))</f>
        <v>Economy</v>
      </c>
      <c r="H6547" s="41" t="str">
        <f aca="false">IF(A6547="","",INDEX(P_Zone,F6547))</f>
        <v>Central</v>
      </c>
      <c r="I6547" s="41" t="n">
        <f aca="false">IF(A6547="","",IF(D6547="Delivered",IF(B6547&lt;=INDEX(P_Due,F6547),1,0),0))</f>
        <v>1</v>
      </c>
    </row>
    <row r="6548" customFormat="false" ht="15" hidden="false" customHeight="false" outlineLevel="0" collapsed="false">
      <c r="A6548" s="37" t="n">
        <v>1005845</v>
      </c>
      <c r="B6548" s="38" t="n">
        <v>46300</v>
      </c>
      <c r="C6548" s="39" t="n">
        <v>1</v>
      </c>
      <c r="D6548" s="39" t="s">
        <v>26</v>
      </c>
      <c r="E6548" s="39"/>
      <c r="F6548" s="41" t="n">
        <f aca="false">IF(A6548="","",MATCH(A6548,P_ID,1))</f>
        <v>5845</v>
      </c>
      <c r="G6548" s="41" t="str">
        <f aca="false">IF(A6548="","",INDEX(P_Svc,F6548))</f>
        <v>Standard</v>
      </c>
      <c r="H6548" s="41" t="str">
        <f aca="false">IF(A6548="","",INDEX(P_Zone,F6548))</f>
        <v>North</v>
      </c>
      <c r="I6548" s="41" t="n">
        <f aca="false">IF(A6548="","",IF(D6548="Delivered",IF(B6548&lt;=INDEX(P_Due,F6548),1,0),0))</f>
        <v>1</v>
      </c>
    </row>
    <row r="6549" customFormat="false" ht="15" hidden="false" customHeight="false" outlineLevel="0" collapsed="false">
      <c r="A6549" s="37" t="n">
        <v>1005846</v>
      </c>
      <c r="B6549" s="38" t="n">
        <v>46300</v>
      </c>
      <c r="C6549" s="39" t="n">
        <v>1</v>
      </c>
      <c r="D6549" s="39" t="s">
        <v>26</v>
      </c>
      <c r="E6549" s="39"/>
      <c r="F6549" s="41" t="n">
        <f aca="false">IF(A6549="","",MATCH(A6549,P_ID,1))</f>
        <v>5846</v>
      </c>
      <c r="G6549" s="41" t="str">
        <f aca="false">IF(A6549="","",INDEX(P_Svc,F6549))</f>
        <v>Standard</v>
      </c>
      <c r="H6549" s="41" t="str">
        <f aca="false">IF(A6549="","",INDEX(P_Zone,F6549))</f>
        <v>Central</v>
      </c>
      <c r="I6549" s="41" t="n">
        <f aca="false">IF(A6549="","",IF(D6549="Delivered",IF(B6549&lt;=INDEX(P_Due,F6549),1,0),0))</f>
        <v>1</v>
      </c>
    </row>
    <row r="6550" customFormat="false" ht="15" hidden="false" customHeight="false" outlineLevel="0" collapsed="false">
      <c r="A6550" s="37" t="n">
        <v>1005847</v>
      </c>
      <c r="B6550" s="38" t="n">
        <v>46300</v>
      </c>
      <c r="C6550" s="39" t="n">
        <v>1</v>
      </c>
      <c r="D6550" s="39" t="s">
        <v>26</v>
      </c>
      <c r="E6550" s="39"/>
      <c r="F6550" s="41" t="n">
        <f aca="false">IF(A6550="","",MATCH(A6550,P_ID,1))</f>
        <v>5847</v>
      </c>
      <c r="G6550" s="41" t="str">
        <f aca="false">IF(A6550="","",INDEX(P_Svc,F6550))</f>
        <v>Standard</v>
      </c>
      <c r="H6550" s="41" t="str">
        <f aca="false">IF(A6550="","",INDEX(P_Zone,F6550))</f>
        <v>East</v>
      </c>
      <c r="I6550" s="41" t="n">
        <f aca="false">IF(A6550="","",IF(D6550="Delivered",IF(B6550&lt;=INDEX(P_Due,F6550),1,0),0))</f>
        <v>1</v>
      </c>
    </row>
    <row r="6551" customFormat="false" ht="15" hidden="false" customHeight="false" outlineLevel="0" collapsed="false">
      <c r="A6551" s="37" t="n">
        <v>1005848</v>
      </c>
      <c r="B6551" s="38" t="n">
        <v>46300</v>
      </c>
      <c r="C6551" s="39" t="n">
        <v>1</v>
      </c>
      <c r="D6551" s="39" t="s">
        <v>26</v>
      </c>
      <c r="E6551" s="39"/>
      <c r="F6551" s="41" t="n">
        <f aca="false">IF(A6551="","",MATCH(A6551,P_ID,1))</f>
        <v>5848</v>
      </c>
      <c r="G6551" s="41" t="str">
        <f aca="false">IF(A6551="","",INDEX(P_Svc,F6551))</f>
        <v>Standard</v>
      </c>
      <c r="H6551" s="41" t="str">
        <f aca="false">IF(A6551="","",INDEX(P_Zone,F6551))</f>
        <v>North</v>
      </c>
      <c r="I6551" s="41" t="n">
        <f aca="false">IF(A6551="","",IF(D6551="Delivered",IF(B6551&lt;=INDEX(P_Due,F6551),1,0),0))</f>
        <v>1</v>
      </c>
    </row>
    <row r="6552" customFormat="false" ht="15" hidden="false" customHeight="false" outlineLevel="0" collapsed="false">
      <c r="A6552" s="37" t="n">
        <v>1005849</v>
      </c>
      <c r="B6552" s="38" t="n">
        <v>46300</v>
      </c>
      <c r="C6552" s="39" t="n">
        <v>1</v>
      </c>
      <c r="D6552" s="39" t="s">
        <v>26</v>
      </c>
      <c r="E6552" s="39"/>
      <c r="F6552" s="41" t="n">
        <f aca="false">IF(A6552="","",MATCH(A6552,P_ID,1))</f>
        <v>5849</v>
      </c>
      <c r="G6552" s="41" t="str">
        <f aca="false">IF(A6552="","",INDEX(P_Svc,F6552))</f>
        <v>Standard</v>
      </c>
      <c r="H6552" s="41" t="str">
        <f aca="false">IF(A6552="","",INDEX(P_Zone,F6552))</f>
        <v>North</v>
      </c>
      <c r="I6552" s="41" t="n">
        <f aca="false">IF(A6552="","",IF(D6552="Delivered",IF(B6552&lt;=INDEX(P_Due,F6552),1,0),0))</f>
        <v>1</v>
      </c>
    </row>
    <row r="6553" customFormat="false" ht="15" hidden="false" customHeight="false" outlineLevel="0" collapsed="false">
      <c r="A6553" s="37" t="n">
        <v>1005850</v>
      </c>
      <c r="B6553" s="38" t="n">
        <v>46300</v>
      </c>
      <c r="C6553" s="39" t="n">
        <v>1</v>
      </c>
      <c r="D6553" s="39" t="s">
        <v>26</v>
      </c>
      <c r="E6553" s="39"/>
      <c r="F6553" s="41" t="n">
        <f aca="false">IF(A6553="","",MATCH(A6553,P_ID,1))</f>
        <v>5850</v>
      </c>
      <c r="G6553" s="41" t="str">
        <f aca="false">IF(A6553="","",INDEX(P_Svc,F6553))</f>
        <v>Standard</v>
      </c>
      <c r="H6553" s="41" t="str">
        <f aca="false">IF(A6553="","",INDEX(P_Zone,F6553))</f>
        <v>North</v>
      </c>
      <c r="I6553" s="41" t="n">
        <f aca="false">IF(A6553="","",IF(D6553="Delivered",IF(B6553&lt;=INDEX(P_Due,F6553),1,0),0))</f>
        <v>1</v>
      </c>
    </row>
    <row r="6554" customFormat="false" ht="15" hidden="false" customHeight="false" outlineLevel="0" collapsed="false">
      <c r="A6554" s="37" t="n">
        <v>1005851</v>
      </c>
      <c r="B6554" s="38" t="n">
        <v>46300</v>
      </c>
      <c r="C6554" s="39" t="n">
        <v>1</v>
      </c>
      <c r="D6554" s="39" t="s">
        <v>26</v>
      </c>
      <c r="E6554" s="39"/>
      <c r="F6554" s="41" t="n">
        <f aca="false">IF(A6554="","",MATCH(A6554,P_ID,1))</f>
        <v>5851</v>
      </c>
      <c r="G6554" s="41" t="str">
        <f aca="false">IF(A6554="","",INDEX(P_Svc,F6554))</f>
        <v>Standard</v>
      </c>
      <c r="H6554" s="41" t="str">
        <f aca="false">IF(A6554="","",INDEX(P_Zone,F6554))</f>
        <v>West</v>
      </c>
      <c r="I6554" s="41" t="n">
        <f aca="false">IF(A6554="","",IF(D6554="Delivered",IF(B6554&lt;=INDEX(P_Due,F6554),1,0),0))</f>
        <v>1</v>
      </c>
    </row>
    <row r="6555" customFormat="false" ht="15" hidden="false" customHeight="false" outlineLevel="0" collapsed="false">
      <c r="A6555" s="37" t="n">
        <v>1005852</v>
      </c>
      <c r="B6555" s="38" t="n">
        <v>46300</v>
      </c>
      <c r="C6555" s="39" t="n">
        <v>1</v>
      </c>
      <c r="D6555" s="39" t="s">
        <v>26</v>
      </c>
      <c r="E6555" s="39"/>
      <c r="F6555" s="41" t="n">
        <f aca="false">IF(A6555="","",MATCH(A6555,P_ID,1))</f>
        <v>5852</v>
      </c>
      <c r="G6555" s="41" t="str">
        <f aca="false">IF(A6555="","",INDEX(P_Svc,F6555))</f>
        <v>Economy</v>
      </c>
      <c r="H6555" s="41" t="str">
        <f aca="false">IF(A6555="","",INDEX(P_Zone,F6555))</f>
        <v>Central</v>
      </c>
      <c r="I6555" s="41" t="n">
        <f aca="false">IF(A6555="","",IF(D6555="Delivered",IF(B6555&lt;=INDEX(P_Due,F6555),1,0),0))</f>
        <v>1</v>
      </c>
    </row>
    <row r="6556" customFormat="false" ht="15" hidden="false" customHeight="false" outlineLevel="0" collapsed="false">
      <c r="A6556" s="37" t="n">
        <v>1005855</v>
      </c>
      <c r="B6556" s="38" t="n">
        <v>46300</v>
      </c>
      <c r="C6556" s="39" t="n">
        <v>1</v>
      </c>
      <c r="D6556" s="39" t="s">
        <v>26</v>
      </c>
      <c r="E6556" s="39"/>
      <c r="F6556" s="41" t="n">
        <f aca="false">IF(A6556="","",MATCH(A6556,P_ID,1))</f>
        <v>5855</v>
      </c>
      <c r="G6556" s="41" t="str">
        <f aca="false">IF(A6556="","",INDEX(P_Svc,F6556))</f>
        <v>Standard</v>
      </c>
      <c r="H6556" s="41" t="str">
        <f aca="false">IF(A6556="","",INDEX(P_Zone,F6556))</f>
        <v>South</v>
      </c>
      <c r="I6556" s="41" t="n">
        <f aca="false">IF(A6556="","",IF(D6556="Delivered",IF(B6556&lt;=INDEX(P_Due,F6556),1,0),0))</f>
        <v>1</v>
      </c>
    </row>
    <row r="6557" customFormat="false" ht="15" hidden="false" customHeight="false" outlineLevel="0" collapsed="false">
      <c r="A6557" s="37" t="n">
        <v>1006032</v>
      </c>
      <c r="B6557" s="38" t="n">
        <v>46300</v>
      </c>
      <c r="C6557" s="39" t="n">
        <v>1</v>
      </c>
      <c r="D6557" s="39" t="s">
        <v>26</v>
      </c>
      <c r="E6557" s="39"/>
      <c r="F6557" s="41" t="n">
        <f aca="false">IF(A6557="","",MATCH(A6557,P_ID,1))</f>
        <v>6032</v>
      </c>
      <c r="G6557" s="41" t="str">
        <f aca="false">IF(A6557="","",INDEX(P_Svc,F6557))</f>
        <v>Express</v>
      </c>
      <c r="H6557" s="41" t="str">
        <f aca="false">IF(A6557="","",INDEX(P_Zone,F6557))</f>
        <v>Central</v>
      </c>
      <c r="I6557" s="41" t="n">
        <f aca="false">IF(A6557="","",IF(D6557="Delivered",IF(B6557&lt;=INDEX(P_Due,F6557),1,0),0))</f>
        <v>1</v>
      </c>
    </row>
    <row r="6558" customFormat="false" ht="15" hidden="false" customHeight="false" outlineLevel="0" collapsed="false">
      <c r="A6558" s="37" t="n">
        <v>1005133</v>
      </c>
      <c r="B6558" s="38" t="n">
        <v>46300</v>
      </c>
      <c r="C6558" s="39" t="n">
        <v>2</v>
      </c>
      <c r="D6558" s="39" t="s">
        <v>26</v>
      </c>
      <c r="E6558" s="39"/>
      <c r="F6558" s="41" t="n">
        <f aca="false">IF(A6558="","",MATCH(A6558,P_ID,1))</f>
        <v>5133</v>
      </c>
      <c r="G6558" s="41" t="str">
        <f aca="false">IF(A6558="","",INDEX(P_Svc,F6558))</f>
        <v>Standard</v>
      </c>
      <c r="H6558" s="41" t="str">
        <f aca="false">IF(A6558="","",INDEX(P_Zone,F6558))</f>
        <v>South</v>
      </c>
      <c r="I6558" s="41" t="n">
        <f aca="false">IF(A6558="","",IF(D6558="Delivered",IF(B6558&lt;=INDEX(P_Due,F6558),1,0),0))</f>
        <v>1</v>
      </c>
    </row>
    <row r="6559" customFormat="false" ht="15" hidden="false" customHeight="false" outlineLevel="0" collapsed="false">
      <c r="A6559" s="37" t="n">
        <v>1005140</v>
      </c>
      <c r="B6559" s="38" t="n">
        <v>46300</v>
      </c>
      <c r="C6559" s="39" t="n">
        <v>3</v>
      </c>
      <c r="D6559" s="39" t="s">
        <v>26</v>
      </c>
      <c r="E6559" s="39"/>
      <c r="F6559" s="41" t="n">
        <f aca="false">IF(A6559="","",MATCH(A6559,P_ID,1))</f>
        <v>5140</v>
      </c>
      <c r="G6559" s="41" t="str">
        <f aca="false">IF(A6559="","",INDEX(P_Svc,F6559))</f>
        <v>Standard</v>
      </c>
      <c r="H6559" s="41" t="str">
        <f aca="false">IF(A6559="","",INDEX(P_Zone,F6559))</f>
        <v>East</v>
      </c>
      <c r="I6559" s="41" t="n">
        <f aca="false">IF(A6559="","",IF(D6559="Delivered",IF(B6559&lt;=INDEX(P_Due,F6559),1,0),0))</f>
        <v>1</v>
      </c>
    </row>
    <row r="6560" customFormat="false" ht="15" hidden="false" customHeight="false" outlineLevel="0" collapsed="false">
      <c r="A6560" s="37" t="n">
        <v>1005147</v>
      </c>
      <c r="B6560" s="38" t="n">
        <v>46300</v>
      </c>
      <c r="C6560" s="39" t="n">
        <v>3</v>
      </c>
      <c r="D6560" s="39" t="s">
        <v>26</v>
      </c>
      <c r="E6560" s="39"/>
      <c r="F6560" s="41" t="n">
        <f aca="false">IF(A6560="","",MATCH(A6560,P_ID,1))</f>
        <v>5147</v>
      </c>
      <c r="G6560" s="41" t="str">
        <f aca="false">IF(A6560="","",INDEX(P_Svc,F6560))</f>
        <v>Standard</v>
      </c>
      <c r="H6560" s="41" t="str">
        <f aca="false">IF(A6560="","",INDEX(P_Zone,F6560))</f>
        <v>South</v>
      </c>
      <c r="I6560" s="41" t="n">
        <f aca="false">IF(A6560="","",IF(D6560="Delivered",IF(B6560&lt;=INDEX(P_Due,F6560),1,0),0))</f>
        <v>1</v>
      </c>
    </row>
    <row r="6561" customFormat="false" ht="15" hidden="false" customHeight="false" outlineLevel="0" collapsed="false">
      <c r="A6561" s="37" t="n">
        <v>1005159</v>
      </c>
      <c r="B6561" s="38" t="n">
        <v>46300</v>
      </c>
      <c r="C6561" s="39" t="n">
        <v>3</v>
      </c>
      <c r="D6561" s="39" t="s">
        <v>26</v>
      </c>
      <c r="E6561" s="39"/>
      <c r="F6561" s="41" t="n">
        <f aca="false">IF(A6561="","",MATCH(A6561,P_ID,1))</f>
        <v>5159</v>
      </c>
      <c r="G6561" s="41" t="str">
        <f aca="false">IF(A6561="","",INDEX(P_Svc,F6561))</f>
        <v>Economy</v>
      </c>
      <c r="H6561" s="41" t="str">
        <f aca="false">IF(A6561="","",INDEX(P_Zone,F6561))</f>
        <v>North</v>
      </c>
      <c r="I6561" s="41" t="n">
        <f aca="false">IF(A6561="","",IF(D6561="Delivered",IF(B6561&lt;=INDEX(P_Due,F6561),1,0),0))</f>
        <v>1</v>
      </c>
    </row>
    <row r="6562" customFormat="false" ht="15" hidden="false" customHeight="false" outlineLevel="0" collapsed="false">
      <c r="A6562" s="37" t="n">
        <v>1005230</v>
      </c>
      <c r="B6562" s="38" t="n">
        <v>46300</v>
      </c>
      <c r="C6562" s="39" t="n">
        <v>2</v>
      </c>
      <c r="D6562" s="39" t="s">
        <v>26</v>
      </c>
      <c r="E6562" s="39"/>
      <c r="F6562" s="41" t="n">
        <f aca="false">IF(A6562="","",MATCH(A6562,P_ID,1))</f>
        <v>5230</v>
      </c>
      <c r="G6562" s="41" t="str">
        <f aca="false">IF(A6562="","",INDEX(P_Svc,F6562))</f>
        <v>Standard</v>
      </c>
      <c r="H6562" s="41" t="str">
        <f aca="false">IF(A6562="","",INDEX(P_Zone,F6562))</f>
        <v>South</v>
      </c>
      <c r="I6562" s="41" t="n">
        <f aca="false">IF(A6562="","",IF(D6562="Delivered",IF(B6562&lt;=INDEX(P_Due,F6562),1,0),0))</f>
        <v>1</v>
      </c>
    </row>
    <row r="6563" customFormat="false" ht="15" hidden="false" customHeight="false" outlineLevel="0" collapsed="false">
      <c r="A6563" s="37" t="n">
        <v>1005247</v>
      </c>
      <c r="B6563" s="38" t="n">
        <v>46300</v>
      </c>
      <c r="C6563" s="39" t="n">
        <v>3</v>
      </c>
      <c r="D6563" s="39" t="s">
        <v>26</v>
      </c>
      <c r="E6563" s="39"/>
      <c r="F6563" s="41" t="n">
        <f aca="false">IF(A6563="","",MATCH(A6563,P_ID,1))</f>
        <v>5247</v>
      </c>
      <c r="G6563" s="41" t="str">
        <f aca="false">IF(A6563="","",INDEX(P_Svc,F6563))</f>
        <v>Standard</v>
      </c>
      <c r="H6563" s="41" t="str">
        <f aca="false">IF(A6563="","",INDEX(P_Zone,F6563))</f>
        <v>East</v>
      </c>
      <c r="I6563" s="41" t="n">
        <f aca="false">IF(A6563="","",IF(D6563="Delivered",IF(B6563&lt;=INDEX(P_Due,F6563),1,0),0))</f>
        <v>1</v>
      </c>
    </row>
    <row r="6564" customFormat="false" ht="15" hidden="false" customHeight="false" outlineLevel="0" collapsed="false">
      <c r="A6564" s="37" t="n">
        <v>1005314</v>
      </c>
      <c r="B6564" s="38" t="n">
        <v>46300</v>
      </c>
      <c r="C6564" s="39" t="n">
        <v>2</v>
      </c>
      <c r="D6564" s="39" t="s">
        <v>26</v>
      </c>
      <c r="E6564" s="39"/>
      <c r="F6564" s="41" t="n">
        <f aca="false">IF(A6564="","",MATCH(A6564,P_ID,1))</f>
        <v>5314</v>
      </c>
      <c r="G6564" s="41" t="str">
        <f aca="false">IF(A6564="","",INDEX(P_Svc,F6564))</f>
        <v>Economy</v>
      </c>
      <c r="H6564" s="41" t="str">
        <f aca="false">IF(A6564="","",INDEX(P_Zone,F6564))</f>
        <v>North</v>
      </c>
      <c r="I6564" s="41" t="n">
        <f aca="false">IF(A6564="","",IF(D6564="Delivered",IF(B6564&lt;=INDEX(P_Due,F6564),1,0),0))</f>
        <v>1</v>
      </c>
    </row>
    <row r="6565" customFormat="false" ht="15" hidden="false" customHeight="false" outlineLevel="0" collapsed="false">
      <c r="A6565" s="37" t="n">
        <v>1005376</v>
      </c>
      <c r="B6565" s="38" t="n">
        <v>46300</v>
      </c>
      <c r="C6565" s="39" t="n">
        <v>2</v>
      </c>
      <c r="D6565" s="39" t="s">
        <v>26</v>
      </c>
      <c r="E6565" s="39"/>
      <c r="F6565" s="41" t="n">
        <f aca="false">IF(A6565="","",MATCH(A6565,P_ID,1))</f>
        <v>5376</v>
      </c>
      <c r="G6565" s="41" t="str">
        <f aca="false">IF(A6565="","",INDEX(P_Svc,F6565))</f>
        <v>Economy</v>
      </c>
      <c r="H6565" s="41" t="str">
        <f aca="false">IF(A6565="","",INDEX(P_Zone,F6565))</f>
        <v>East</v>
      </c>
      <c r="I6565" s="41" t="n">
        <f aca="false">IF(A6565="","",IF(D6565="Delivered",IF(B6565&lt;=INDEX(P_Due,F6565),1,0),0))</f>
        <v>1</v>
      </c>
    </row>
    <row r="6566" customFormat="false" ht="15" hidden="false" customHeight="false" outlineLevel="0" collapsed="false">
      <c r="A6566" s="37" t="n">
        <v>1005378</v>
      </c>
      <c r="B6566" s="38" t="n">
        <v>46300</v>
      </c>
      <c r="C6566" s="39" t="n">
        <v>2</v>
      </c>
      <c r="D6566" s="39" t="s">
        <v>26</v>
      </c>
      <c r="E6566" s="39"/>
      <c r="F6566" s="41" t="n">
        <f aca="false">IF(A6566="","",MATCH(A6566,P_ID,1))</f>
        <v>5378</v>
      </c>
      <c r="G6566" s="41" t="str">
        <f aca="false">IF(A6566="","",INDEX(P_Svc,F6566))</f>
        <v>Standard</v>
      </c>
      <c r="H6566" s="41" t="str">
        <f aca="false">IF(A6566="","",INDEX(P_Zone,F6566))</f>
        <v>Central</v>
      </c>
      <c r="I6566" s="41" t="n">
        <f aca="false">IF(A6566="","",IF(D6566="Delivered",IF(B6566&lt;=INDEX(P_Due,F6566),1,0),0))</f>
        <v>1</v>
      </c>
    </row>
    <row r="6567" customFormat="false" ht="15" hidden="false" customHeight="false" outlineLevel="0" collapsed="false">
      <c r="A6567" s="37" t="n">
        <v>1005388</v>
      </c>
      <c r="B6567" s="38" t="n">
        <v>46300</v>
      </c>
      <c r="C6567" s="39" t="n">
        <v>2</v>
      </c>
      <c r="D6567" s="39" t="s">
        <v>26</v>
      </c>
      <c r="E6567" s="39"/>
      <c r="F6567" s="41" t="n">
        <f aca="false">IF(A6567="","",MATCH(A6567,P_ID,1))</f>
        <v>5388</v>
      </c>
      <c r="G6567" s="41" t="str">
        <f aca="false">IF(A6567="","",INDEX(P_Svc,F6567))</f>
        <v>Standard</v>
      </c>
      <c r="H6567" s="41" t="str">
        <f aca="false">IF(A6567="","",INDEX(P_Zone,F6567))</f>
        <v>West</v>
      </c>
      <c r="I6567" s="41" t="n">
        <f aca="false">IF(A6567="","",IF(D6567="Delivered",IF(B6567&lt;=INDEX(P_Due,F6567),1,0),0))</f>
        <v>1</v>
      </c>
    </row>
    <row r="6568" customFormat="false" ht="15" hidden="false" customHeight="false" outlineLevel="0" collapsed="false">
      <c r="A6568" s="37" t="n">
        <v>1005392</v>
      </c>
      <c r="B6568" s="38" t="n">
        <v>46300</v>
      </c>
      <c r="C6568" s="39" t="n">
        <v>1</v>
      </c>
      <c r="D6568" s="39" t="s">
        <v>26</v>
      </c>
      <c r="E6568" s="39"/>
      <c r="F6568" s="41" t="n">
        <f aca="false">IF(A6568="","",MATCH(A6568,P_ID,1))</f>
        <v>5392</v>
      </c>
      <c r="G6568" s="41" t="str">
        <f aca="false">IF(A6568="","",INDEX(P_Svc,F6568))</f>
        <v>Standard</v>
      </c>
      <c r="H6568" s="41" t="str">
        <f aca="false">IF(A6568="","",INDEX(P_Zone,F6568))</f>
        <v>Central</v>
      </c>
      <c r="I6568" s="41" t="n">
        <f aca="false">IF(A6568="","",IF(D6568="Delivered",IF(B6568&lt;=INDEX(P_Due,F6568),1,0),0))</f>
        <v>1</v>
      </c>
    </row>
    <row r="6569" customFormat="false" ht="15" hidden="false" customHeight="false" outlineLevel="0" collapsed="false">
      <c r="A6569" s="37" t="n">
        <v>1005415</v>
      </c>
      <c r="B6569" s="38" t="n">
        <v>46300</v>
      </c>
      <c r="C6569" s="39" t="n">
        <v>2</v>
      </c>
      <c r="D6569" s="39" t="s">
        <v>26</v>
      </c>
      <c r="E6569" s="39"/>
      <c r="F6569" s="41" t="n">
        <f aca="false">IF(A6569="","",MATCH(A6569,P_ID,1))</f>
        <v>5415</v>
      </c>
      <c r="G6569" s="41" t="str">
        <f aca="false">IF(A6569="","",INDEX(P_Svc,F6569))</f>
        <v>Standard</v>
      </c>
      <c r="H6569" s="41" t="str">
        <f aca="false">IF(A6569="","",INDEX(P_Zone,F6569))</f>
        <v>North</v>
      </c>
      <c r="I6569" s="41" t="n">
        <f aca="false">IF(A6569="","",IF(D6569="Delivered",IF(B6569&lt;=INDEX(P_Due,F6569),1,0),0))</f>
        <v>1</v>
      </c>
    </row>
    <row r="6570" customFormat="false" ht="15" hidden="false" customHeight="false" outlineLevel="0" collapsed="false">
      <c r="A6570" s="37" t="n">
        <v>1005430</v>
      </c>
      <c r="B6570" s="38" t="n">
        <v>46300</v>
      </c>
      <c r="C6570" s="39" t="n">
        <v>1</v>
      </c>
      <c r="D6570" s="39" t="s">
        <v>26</v>
      </c>
      <c r="E6570" s="39"/>
      <c r="F6570" s="41" t="n">
        <f aca="false">IF(A6570="","",MATCH(A6570,P_ID,1))</f>
        <v>5430</v>
      </c>
      <c r="G6570" s="41" t="str">
        <f aca="false">IF(A6570="","",INDEX(P_Svc,F6570))</f>
        <v>Standard</v>
      </c>
      <c r="H6570" s="41" t="str">
        <f aca="false">IF(A6570="","",INDEX(P_Zone,F6570))</f>
        <v>South</v>
      </c>
      <c r="I6570" s="41" t="n">
        <f aca="false">IF(A6570="","",IF(D6570="Delivered",IF(B6570&lt;=INDEX(P_Due,F6570),1,0),0))</f>
        <v>1</v>
      </c>
    </row>
    <row r="6571" customFormat="false" ht="15" hidden="false" customHeight="false" outlineLevel="0" collapsed="false">
      <c r="A6571" s="37" t="n">
        <v>1005436</v>
      </c>
      <c r="B6571" s="38" t="n">
        <v>46300</v>
      </c>
      <c r="C6571" s="39" t="n">
        <v>2</v>
      </c>
      <c r="D6571" s="39" t="s">
        <v>26</v>
      </c>
      <c r="E6571" s="39"/>
      <c r="F6571" s="41" t="n">
        <f aca="false">IF(A6571="","",MATCH(A6571,P_ID,1))</f>
        <v>5436</v>
      </c>
      <c r="G6571" s="41" t="str">
        <f aca="false">IF(A6571="","",INDEX(P_Svc,F6571))</f>
        <v>Standard</v>
      </c>
      <c r="H6571" s="41" t="str">
        <f aca="false">IF(A6571="","",INDEX(P_Zone,F6571))</f>
        <v>East</v>
      </c>
      <c r="I6571" s="41" t="n">
        <f aca="false">IF(A6571="","",IF(D6571="Delivered",IF(B6571&lt;=INDEX(P_Due,F6571),1,0),0))</f>
        <v>1</v>
      </c>
    </row>
    <row r="6572" customFormat="false" ht="15" hidden="false" customHeight="false" outlineLevel="0" collapsed="false">
      <c r="A6572" s="37" t="n">
        <v>1005444</v>
      </c>
      <c r="B6572" s="38" t="n">
        <v>46300</v>
      </c>
      <c r="C6572" s="39" t="n">
        <v>2</v>
      </c>
      <c r="D6572" s="39" t="s">
        <v>26</v>
      </c>
      <c r="E6572" s="39"/>
      <c r="F6572" s="41" t="n">
        <f aca="false">IF(A6572="","",MATCH(A6572,P_ID,1))</f>
        <v>5444</v>
      </c>
      <c r="G6572" s="41" t="str">
        <f aca="false">IF(A6572="","",INDEX(P_Svc,F6572))</f>
        <v>Standard</v>
      </c>
      <c r="H6572" s="41" t="str">
        <f aca="false">IF(A6572="","",INDEX(P_Zone,F6572))</f>
        <v>West</v>
      </c>
      <c r="I6572" s="41" t="n">
        <f aca="false">IF(A6572="","",IF(D6572="Delivered",IF(B6572&lt;=INDEX(P_Due,F6572),1,0),0))</f>
        <v>1</v>
      </c>
    </row>
    <row r="6573" customFormat="false" ht="15" hidden="false" customHeight="false" outlineLevel="0" collapsed="false">
      <c r="A6573" s="37" t="n">
        <v>1005454</v>
      </c>
      <c r="B6573" s="38" t="n">
        <v>46300</v>
      </c>
      <c r="C6573" s="39" t="n">
        <v>2</v>
      </c>
      <c r="D6573" s="39" t="s">
        <v>26</v>
      </c>
      <c r="E6573" s="39"/>
      <c r="F6573" s="41" t="n">
        <f aca="false">IF(A6573="","",MATCH(A6573,P_ID,1))</f>
        <v>5454</v>
      </c>
      <c r="G6573" s="41" t="str">
        <f aca="false">IF(A6573="","",INDEX(P_Svc,F6573))</f>
        <v>Standard</v>
      </c>
      <c r="H6573" s="41" t="str">
        <f aca="false">IF(A6573="","",INDEX(P_Zone,F6573))</f>
        <v>East</v>
      </c>
      <c r="I6573" s="41" t="n">
        <f aca="false">IF(A6573="","",IF(D6573="Delivered",IF(B6573&lt;=INDEX(P_Due,F6573),1,0),0))</f>
        <v>1</v>
      </c>
    </row>
    <row r="6574" customFormat="false" ht="15" hidden="false" customHeight="false" outlineLevel="0" collapsed="false">
      <c r="A6574" s="37" t="n">
        <v>1005475</v>
      </c>
      <c r="B6574" s="38" t="n">
        <v>46300</v>
      </c>
      <c r="C6574" s="39" t="n">
        <v>2</v>
      </c>
      <c r="D6574" s="39" t="s">
        <v>26</v>
      </c>
      <c r="E6574" s="39"/>
      <c r="F6574" s="41" t="n">
        <f aca="false">IF(A6574="","",MATCH(A6574,P_ID,1))</f>
        <v>5475</v>
      </c>
      <c r="G6574" s="41" t="str">
        <f aca="false">IF(A6574="","",INDEX(P_Svc,F6574))</f>
        <v>Standard</v>
      </c>
      <c r="H6574" s="41" t="str">
        <f aca="false">IF(A6574="","",INDEX(P_Zone,F6574))</f>
        <v>North</v>
      </c>
      <c r="I6574" s="41" t="n">
        <f aca="false">IF(A6574="","",IF(D6574="Delivered",IF(B6574&lt;=INDEX(P_Due,F6574),1,0),0))</f>
        <v>1</v>
      </c>
    </row>
    <row r="6575" customFormat="false" ht="15" hidden="false" customHeight="false" outlineLevel="0" collapsed="false">
      <c r="A6575" s="37" t="n">
        <v>1005485</v>
      </c>
      <c r="B6575" s="38" t="n">
        <v>46300</v>
      </c>
      <c r="C6575" s="39" t="n">
        <v>2</v>
      </c>
      <c r="D6575" s="39" t="s">
        <v>26</v>
      </c>
      <c r="E6575" s="39"/>
      <c r="F6575" s="41" t="n">
        <f aca="false">IF(A6575="","",MATCH(A6575,P_ID,1))</f>
        <v>5485</v>
      </c>
      <c r="G6575" s="41" t="str">
        <f aca="false">IF(A6575="","",INDEX(P_Svc,F6575))</f>
        <v>Standard</v>
      </c>
      <c r="H6575" s="41" t="str">
        <f aca="false">IF(A6575="","",INDEX(P_Zone,F6575))</f>
        <v>East</v>
      </c>
      <c r="I6575" s="41" t="n">
        <f aca="false">IF(A6575="","",IF(D6575="Delivered",IF(B6575&lt;=INDEX(P_Due,F6575),1,0),0))</f>
        <v>1</v>
      </c>
    </row>
    <row r="6576" customFormat="false" ht="15" hidden="false" customHeight="false" outlineLevel="0" collapsed="false">
      <c r="A6576" s="37" t="n">
        <v>1005870</v>
      </c>
      <c r="B6576" s="38" t="n">
        <v>46301</v>
      </c>
      <c r="C6576" s="39" t="n">
        <v>1</v>
      </c>
      <c r="D6576" s="39" t="s">
        <v>26</v>
      </c>
      <c r="E6576" s="39"/>
      <c r="F6576" s="41" t="n">
        <f aca="false">IF(A6576="","",MATCH(A6576,P_ID,1))</f>
        <v>5870</v>
      </c>
      <c r="G6576" s="41" t="str">
        <f aca="false">IF(A6576="","",INDEX(P_Svc,F6576))</f>
        <v>Express</v>
      </c>
      <c r="H6576" s="41" t="str">
        <f aca="false">IF(A6576="","",INDEX(P_Zone,F6576))</f>
        <v>East</v>
      </c>
      <c r="I6576" s="41" t="n">
        <f aca="false">IF(A6576="","",IF(D6576="Delivered",IF(B6576&lt;=INDEX(P_Due,F6576),1,0),0))</f>
        <v>0</v>
      </c>
    </row>
    <row r="6577" customFormat="false" ht="15" hidden="false" customHeight="false" outlineLevel="0" collapsed="false">
      <c r="A6577" s="37" t="n">
        <v>1005874</v>
      </c>
      <c r="B6577" s="38" t="n">
        <v>46301</v>
      </c>
      <c r="C6577" s="39" t="n">
        <v>1</v>
      </c>
      <c r="D6577" s="39" t="s">
        <v>26</v>
      </c>
      <c r="E6577" s="39"/>
      <c r="F6577" s="41" t="n">
        <f aca="false">IF(A6577="","",MATCH(A6577,P_ID,1))</f>
        <v>5874</v>
      </c>
      <c r="G6577" s="41" t="str">
        <f aca="false">IF(A6577="","",INDEX(P_Svc,F6577))</f>
        <v>Express</v>
      </c>
      <c r="H6577" s="41" t="str">
        <f aca="false">IF(A6577="","",INDEX(P_Zone,F6577))</f>
        <v>East</v>
      </c>
      <c r="I6577" s="41" t="n">
        <f aca="false">IF(A6577="","",IF(D6577="Delivered",IF(B6577&lt;=INDEX(P_Due,F6577),1,0),0))</f>
        <v>0</v>
      </c>
    </row>
    <row r="6578" customFormat="false" ht="15" hidden="false" customHeight="false" outlineLevel="0" collapsed="false">
      <c r="A6578" s="37" t="n">
        <v>1005906</v>
      </c>
      <c r="B6578" s="38" t="n">
        <v>46301</v>
      </c>
      <c r="C6578" s="39" t="n">
        <v>1</v>
      </c>
      <c r="D6578" s="39" t="s">
        <v>26</v>
      </c>
      <c r="E6578" s="39"/>
      <c r="F6578" s="41" t="n">
        <f aca="false">IF(A6578="","",MATCH(A6578,P_ID,1))</f>
        <v>5906</v>
      </c>
      <c r="G6578" s="41" t="str">
        <f aca="false">IF(A6578="","",INDEX(P_Svc,F6578))</f>
        <v>Express</v>
      </c>
      <c r="H6578" s="41" t="str">
        <f aca="false">IF(A6578="","",INDEX(P_Zone,F6578))</f>
        <v>West</v>
      </c>
      <c r="I6578" s="41" t="n">
        <f aca="false">IF(A6578="","",IF(D6578="Delivered",IF(B6578&lt;=INDEX(P_Due,F6578),1,0),0))</f>
        <v>0</v>
      </c>
    </row>
    <row r="6579" customFormat="false" ht="15" hidden="false" customHeight="false" outlineLevel="0" collapsed="false">
      <c r="A6579" s="37" t="n">
        <v>1005932</v>
      </c>
      <c r="B6579" s="38" t="n">
        <v>46301</v>
      </c>
      <c r="C6579" s="39" t="n">
        <v>1</v>
      </c>
      <c r="D6579" s="39" t="s">
        <v>26</v>
      </c>
      <c r="E6579" s="39"/>
      <c r="F6579" s="41" t="n">
        <f aca="false">IF(A6579="","",MATCH(A6579,P_ID,1))</f>
        <v>5932</v>
      </c>
      <c r="G6579" s="41" t="str">
        <f aca="false">IF(A6579="","",INDEX(P_Svc,F6579))</f>
        <v>Express</v>
      </c>
      <c r="H6579" s="41" t="str">
        <f aca="false">IF(A6579="","",INDEX(P_Zone,F6579))</f>
        <v>West</v>
      </c>
      <c r="I6579" s="41" t="n">
        <f aca="false">IF(A6579="","",IF(D6579="Delivered",IF(B6579&lt;=INDEX(P_Due,F6579),1,0),0))</f>
        <v>0</v>
      </c>
    </row>
    <row r="6580" customFormat="false" ht="15" hidden="false" customHeight="false" outlineLevel="0" collapsed="false">
      <c r="A6580" s="37" t="n">
        <v>1005971</v>
      </c>
      <c r="B6580" s="38" t="n">
        <v>46301</v>
      </c>
      <c r="C6580" s="39" t="n">
        <v>1</v>
      </c>
      <c r="D6580" s="39" t="s">
        <v>26</v>
      </c>
      <c r="E6580" s="39"/>
      <c r="F6580" s="41" t="n">
        <f aca="false">IF(A6580="","",MATCH(A6580,P_ID,1))</f>
        <v>5971</v>
      </c>
      <c r="G6580" s="41" t="str">
        <f aca="false">IF(A6580="","",INDEX(P_Svc,F6580))</f>
        <v>Express</v>
      </c>
      <c r="H6580" s="41" t="str">
        <f aca="false">IF(A6580="","",INDEX(P_Zone,F6580))</f>
        <v>East</v>
      </c>
      <c r="I6580" s="41" t="n">
        <f aca="false">IF(A6580="","",IF(D6580="Delivered",IF(B6580&lt;=INDEX(P_Due,F6580),1,0),0))</f>
        <v>0</v>
      </c>
    </row>
    <row r="6581" customFormat="false" ht="15" hidden="false" customHeight="false" outlineLevel="0" collapsed="false">
      <c r="A6581" s="37" t="n">
        <v>1006054</v>
      </c>
      <c r="B6581" s="38" t="n">
        <v>46301</v>
      </c>
      <c r="C6581" s="39" t="n">
        <v>1</v>
      </c>
      <c r="D6581" s="39" t="s">
        <v>26</v>
      </c>
      <c r="E6581" s="39"/>
      <c r="F6581" s="41" t="n">
        <f aca="false">IF(A6581="","",MATCH(A6581,P_ID,1))</f>
        <v>6054</v>
      </c>
      <c r="G6581" s="41" t="str">
        <f aca="false">IF(A6581="","",INDEX(P_Svc,F6581))</f>
        <v>Express</v>
      </c>
      <c r="H6581" s="41" t="str">
        <f aca="false">IF(A6581="","",INDEX(P_Zone,F6581))</f>
        <v>North</v>
      </c>
      <c r="I6581" s="41" t="n">
        <f aca="false">IF(A6581="","",IF(D6581="Delivered",IF(B6581&lt;=INDEX(P_Due,F6581),1,0),0))</f>
        <v>1</v>
      </c>
    </row>
    <row r="6582" customFormat="false" ht="15" hidden="false" customHeight="false" outlineLevel="0" collapsed="false">
      <c r="A6582" s="37" t="n">
        <v>1006073</v>
      </c>
      <c r="B6582" s="38" t="n">
        <v>46301</v>
      </c>
      <c r="C6582" s="39" t="n">
        <v>1</v>
      </c>
      <c r="D6582" s="39" t="s">
        <v>26</v>
      </c>
      <c r="E6582" s="39"/>
      <c r="F6582" s="41" t="n">
        <f aca="false">IF(A6582="","",MATCH(A6582,P_ID,1))</f>
        <v>6073</v>
      </c>
      <c r="G6582" s="41" t="str">
        <f aca="false">IF(A6582="","",INDEX(P_Svc,F6582))</f>
        <v>Express</v>
      </c>
      <c r="H6582" s="41" t="str">
        <f aca="false">IF(A6582="","",INDEX(P_Zone,F6582))</f>
        <v>West</v>
      </c>
      <c r="I6582" s="41" t="n">
        <f aca="false">IF(A6582="","",IF(D6582="Delivered",IF(B6582&lt;=INDEX(P_Due,F6582),1,0),0))</f>
        <v>1</v>
      </c>
    </row>
    <row r="6583" customFormat="false" ht="15" hidden="false" customHeight="false" outlineLevel="0" collapsed="false">
      <c r="A6583" s="37" t="n">
        <v>1006092</v>
      </c>
      <c r="B6583" s="38" t="n">
        <v>46301</v>
      </c>
      <c r="C6583" s="39" t="n">
        <v>1</v>
      </c>
      <c r="D6583" s="39" t="s">
        <v>26</v>
      </c>
      <c r="E6583" s="39"/>
      <c r="F6583" s="41" t="n">
        <f aca="false">IF(A6583="","",MATCH(A6583,P_ID,1))</f>
        <v>6092</v>
      </c>
      <c r="G6583" s="41" t="str">
        <f aca="false">IF(A6583="","",INDEX(P_Svc,F6583))</f>
        <v>Express</v>
      </c>
      <c r="H6583" s="41" t="str">
        <f aca="false">IF(A6583="","",INDEX(P_Zone,F6583))</f>
        <v>North</v>
      </c>
      <c r="I6583" s="41" t="n">
        <f aca="false">IF(A6583="","",IF(D6583="Delivered",IF(B6583&lt;=INDEX(P_Due,F6583),1,0),0))</f>
        <v>1</v>
      </c>
    </row>
    <row r="6584" customFormat="false" ht="15" hidden="false" customHeight="false" outlineLevel="0" collapsed="false">
      <c r="A6584" s="37" t="n">
        <v>1006101</v>
      </c>
      <c r="B6584" s="38" t="n">
        <v>46301</v>
      </c>
      <c r="C6584" s="39" t="n">
        <v>1</v>
      </c>
      <c r="D6584" s="39" t="s">
        <v>26</v>
      </c>
      <c r="E6584" s="39"/>
      <c r="F6584" s="41" t="n">
        <f aca="false">IF(A6584="","",MATCH(A6584,P_ID,1))</f>
        <v>6101</v>
      </c>
      <c r="G6584" s="41" t="str">
        <f aca="false">IF(A6584="","",INDEX(P_Svc,F6584))</f>
        <v>Express</v>
      </c>
      <c r="H6584" s="41" t="str">
        <f aca="false">IF(A6584="","",INDEX(P_Zone,F6584))</f>
        <v>North</v>
      </c>
      <c r="I6584" s="41" t="n">
        <f aca="false">IF(A6584="","",IF(D6584="Delivered",IF(B6584&lt;=INDEX(P_Due,F6584),1,0),0))</f>
        <v>1</v>
      </c>
    </row>
    <row r="6585" customFormat="false" ht="15" hidden="false" customHeight="false" outlineLevel="0" collapsed="false">
      <c r="A6585" s="37" t="n">
        <v>1006133</v>
      </c>
      <c r="B6585" s="38" t="n">
        <v>46301</v>
      </c>
      <c r="C6585" s="39" t="n">
        <v>1</v>
      </c>
      <c r="D6585" s="39" t="s">
        <v>26</v>
      </c>
      <c r="E6585" s="39"/>
      <c r="F6585" s="41" t="n">
        <f aca="false">IF(A6585="","",MATCH(A6585,P_ID,1))</f>
        <v>6133</v>
      </c>
      <c r="G6585" s="41" t="str">
        <f aca="false">IF(A6585="","",INDEX(P_Svc,F6585))</f>
        <v>Express</v>
      </c>
      <c r="H6585" s="41" t="str">
        <f aca="false">IF(A6585="","",INDEX(P_Zone,F6585))</f>
        <v>North</v>
      </c>
      <c r="I6585" s="41" t="n">
        <f aca="false">IF(A6585="","",IF(D6585="Delivered",IF(B6585&lt;=INDEX(P_Due,F6585),1,0),0))</f>
        <v>1</v>
      </c>
    </row>
    <row r="6586" customFormat="false" ht="15" hidden="false" customHeight="false" outlineLevel="0" collapsed="false">
      <c r="A6586" s="37" t="n">
        <v>1006159</v>
      </c>
      <c r="B6586" s="38" t="n">
        <v>46301</v>
      </c>
      <c r="C6586" s="39" t="n">
        <v>1</v>
      </c>
      <c r="D6586" s="39" t="s">
        <v>26</v>
      </c>
      <c r="E6586" s="39"/>
      <c r="F6586" s="41" t="n">
        <f aca="false">IF(A6586="","",MATCH(A6586,P_ID,1))</f>
        <v>6159</v>
      </c>
      <c r="G6586" s="41" t="str">
        <f aca="false">IF(A6586="","",INDEX(P_Svc,F6586))</f>
        <v>Express</v>
      </c>
      <c r="H6586" s="41" t="str">
        <f aca="false">IF(A6586="","",INDEX(P_Zone,F6586))</f>
        <v>Central</v>
      </c>
      <c r="I6586" s="41" t="n">
        <f aca="false">IF(A6586="","",IF(D6586="Delivered",IF(B6586&lt;=INDEX(P_Due,F6586),1,0),0))</f>
        <v>1</v>
      </c>
    </row>
    <row r="6587" customFormat="false" ht="15" hidden="false" customHeight="false" outlineLevel="0" collapsed="false">
      <c r="A6587" s="37" t="n">
        <v>1006215</v>
      </c>
      <c r="B6587" s="38" t="n">
        <v>46301</v>
      </c>
      <c r="C6587" s="39" t="n">
        <v>1</v>
      </c>
      <c r="D6587" s="39" t="s">
        <v>26</v>
      </c>
      <c r="E6587" s="39"/>
      <c r="F6587" s="41" t="n">
        <f aca="false">IF(A6587="","",MATCH(A6587,P_ID,1))</f>
        <v>6215</v>
      </c>
      <c r="G6587" s="41" t="str">
        <f aca="false">IF(A6587="","",INDEX(P_Svc,F6587))</f>
        <v>Express</v>
      </c>
      <c r="H6587" s="41" t="str">
        <f aca="false">IF(A6587="","",INDEX(P_Zone,F6587))</f>
        <v>North</v>
      </c>
      <c r="I6587" s="41" t="n">
        <f aca="false">IF(A6587="","",IF(D6587="Delivered",IF(B6587&lt;=INDEX(P_Due,F6587),1,0),0))</f>
        <v>1</v>
      </c>
    </row>
    <row r="6588" customFormat="false" ht="15" hidden="false" customHeight="false" outlineLevel="0" collapsed="false">
      <c r="A6588" s="37" t="n">
        <v>1006245</v>
      </c>
      <c r="B6588" s="38" t="n">
        <v>46301</v>
      </c>
      <c r="C6588" s="39" t="n">
        <v>1</v>
      </c>
      <c r="D6588" s="39" t="s">
        <v>26</v>
      </c>
      <c r="E6588" s="39"/>
      <c r="F6588" s="41" t="n">
        <f aca="false">IF(A6588="","",MATCH(A6588,P_ID,1))</f>
        <v>6245</v>
      </c>
      <c r="G6588" s="41" t="str">
        <f aca="false">IF(A6588="","",INDEX(P_Svc,F6588))</f>
        <v>Express</v>
      </c>
      <c r="H6588" s="41" t="str">
        <f aca="false">IF(A6588="","",INDEX(P_Zone,F6588))</f>
        <v>East</v>
      </c>
      <c r="I6588" s="41" t="n">
        <f aca="false">IF(A6588="","",IF(D6588="Delivered",IF(B6588&lt;=INDEX(P_Due,F6588),1,0),0))</f>
        <v>1</v>
      </c>
    </row>
    <row r="6589" customFormat="false" ht="15" hidden="false" customHeight="false" outlineLevel="0" collapsed="false">
      <c r="A6589" s="37" t="n">
        <v>1006307</v>
      </c>
      <c r="B6589" s="38" t="n">
        <v>46301</v>
      </c>
      <c r="C6589" s="39" t="n">
        <v>1</v>
      </c>
      <c r="D6589" s="39" t="s">
        <v>79</v>
      </c>
      <c r="E6589" s="39" t="s">
        <v>32</v>
      </c>
      <c r="F6589" s="41" t="n">
        <f aca="false">IF(A6589="","",MATCH(A6589,P_ID,1))</f>
        <v>6307</v>
      </c>
      <c r="G6589" s="41" t="str">
        <f aca="false">IF(A6589="","",INDEX(P_Svc,F6589))</f>
        <v>Express</v>
      </c>
      <c r="H6589" s="41" t="str">
        <f aca="false">IF(A6589="","",INDEX(P_Zone,F6589))</f>
        <v>South</v>
      </c>
      <c r="I6589" s="41" t="n">
        <f aca="false">IF(A6589="","",IF(D6589="Delivered",IF(B6589&lt;=INDEX(P_Due,F6589),1,0),0))</f>
        <v>0</v>
      </c>
    </row>
    <row r="6590" customFormat="false" ht="15" hidden="false" customHeight="false" outlineLevel="0" collapsed="false">
      <c r="A6590" s="37" t="n">
        <v>1006308</v>
      </c>
      <c r="B6590" s="38" t="n">
        <v>46301</v>
      </c>
      <c r="C6590" s="39" t="n">
        <v>1</v>
      </c>
      <c r="D6590" s="39" t="s">
        <v>26</v>
      </c>
      <c r="E6590" s="39"/>
      <c r="F6590" s="41" t="n">
        <f aca="false">IF(A6590="","",MATCH(A6590,P_ID,1))</f>
        <v>6308</v>
      </c>
      <c r="G6590" s="41" t="str">
        <f aca="false">IF(A6590="","",INDEX(P_Svc,F6590))</f>
        <v>Express</v>
      </c>
      <c r="H6590" s="41" t="str">
        <f aca="false">IF(A6590="","",INDEX(P_Zone,F6590))</f>
        <v>North</v>
      </c>
      <c r="I6590" s="41" t="n">
        <f aca="false">IF(A6590="","",IF(D6590="Delivered",IF(B6590&lt;=INDEX(P_Due,F6590),1,0),0))</f>
        <v>1</v>
      </c>
    </row>
    <row r="6591" customFormat="false" ht="15" hidden="false" customHeight="false" outlineLevel="0" collapsed="false">
      <c r="A6591" s="37" t="n">
        <v>1006331</v>
      </c>
      <c r="B6591" s="38" t="n">
        <v>46301</v>
      </c>
      <c r="C6591" s="39" t="n">
        <v>1</v>
      </c>
      <c r="D6591" s="39" t="s">
        <v>26</v>
      </c>
      <c r="E6591" s="39"/>
      <c r="F6591" s="41" t="n">
        <f aca="false">IF(A6591="","",MATCH(A6591,P_ID,1))</f>
        <v>6331</v>
      </c>
      <c r="G6591" s="41" t="str">
        <f aca="false">IF(A6591="","",INDEX(P_Svc,F6591))</f>
        <v>Express</v>
      </c>
      <c r="H6591" s="41" t="str">
        <f aca="false">IF(A6591="","",INDEX(P_Zone,F6591))</f>
        <v>West</v>
      </c>
      <c r="I6591" s="41" t="n">
        <f aca="false">IF(A6591="","",IF(D6591="Delivered",IF(B6591&lt;=INDEX(P_Due,F6591),1,0),0))</f>
        <v>1</v>
      </c>
    </row>
    <row r="6592" customFormat="false" ht="15" hidden="false" customHeight="false" outlineLevel="0" collapsed="false">
      <c r="A6592" s="37" t="n">
        <v>1005977</v>
      </c>
      <c r="B6592" s="38" t="n">
        <v>46301</v>
      </c>
      <c r="C6592" s="39" t="n">
        <v>2</v>
      </c>
      <c r="D6592" s="39" t="s">
        <v>79</v>
      </c>
      <c r="E6592" s="39" t="s">
        <v>32</v>
      </c>
      <c r="F6592" s="41" t="n">
        <f aca="false">IF(A6592="","",MATCH(A6592,P_ID,1))</f>
        <v>5977</v>
      </c>
      <c r="G6592" s="41" t="str">
        <f aca="false">IF(A6592="","",INDEX(P_Svc,F6592))</f>
        <v>Express</v>
      </c>
      <c r="H6592" s="41" t="str">
        <f aca="false">IF(A6592="","",INDEX(P_Zone,F6592))</f>
        <v>West</v>
      </c>
      <c r="I6592" s="41" t="n">
        <f aca="false">IF(A6592="","",IF(D6592="Delivered",IF(B6592&lt;=INDEX(P_Due,F6592),1,0),0))</f>
        <v>0</v>
      </c>
    </row>
    <row r="6593" customFormat="false" ht="15" hidden="false" customHeight="false" outlineLevel="0" collapsed="false">
      <c r="A6593" s="37" t="n">
        <v>1006039</v>
      </c>
      <c r="B6593" s="38" t="n">
        <v>46301</v>
      </c>
      <c r="C6593" s="39" t="n">
        <v>1</v>
      </c>
      <c r="D6593" s="39" t="s">
        <v>26</v>
      </c>
      <c r="E6593" s="39"/>
      <c r="F6593" s="41" t="n">
        <f aca="false">IF(A6593="","",MATCH(A6593,P_ID,1))</f>
        <v>6039</v>
      </c>
      <c r="G6593" s="41" t="str">
        <f aca="false">IF(A6593="","",INDEX(P_Svc,F6593))</f>
        <v>Express</v>
      </c>
      <c r="H6593" s="41" t="str">
        <f aca="false">IF(A6593="","",INDEX(P_Zone,F6593))</f>
        <v>Central</v>
      </c>
      <c r="I6593" s="41" t="n">
        <f aca="false">IF(A6593="","",IF(D6593="Delivered",IF(B6593&lt;=INDEX(P_Due,F6593),1,0),0))</f>
        <v>1</v>
      </c>
    </row>
    <row r="6594" customFormat="false" ht="15" hidden="false" customHeight="false" outlineLevel="0" collapsed="false">
      <c r="A6594" s="37" t="n">
        <v>1006053</v>
      </c>
      <c r="B6594" s="38" t="n">
        <v>46301</v>
      </c>
      <c r="C6594" s="39" t="n">
        <v>1</v>
      </c>
      <c r="D6594" s="39" t="s">
        <v>26</v>
      </c>
      <c r="E6594" s="39"/>
      <c r="F6594" s="41" t="n">
        <f aca="false">IF(A6594="","",MATCH(A6594,P_ID,1))</f>
        <v>6053</v>
      </c>
      <c r="G6594" s="41" t="str">
        <f aca="false">IF(A6594="","",INDEX(P_Svc,F6594))</f>
        <v>Express</v>
      </c>
      <c r="H6594" s="41" t="str">
        <f aca="false">IF(A6594="","",INDEX(P_Zone,F6594))</f>
        <v>South</v>
      </c>
      <c r="I6594" s="41" t="n">
        <f aca="false">IF(A6594="","",IF(D6594="Delivered",IF(B6594&lt;=INDEX(P_Due,F6594),1,0),0))</f>
        <v>1</v>
      </c>
    </row>
    <row r="6595" customFormat="false" ht="15" hidden="false" customHeight="false" outlineLevel="0" collapsed="false">
      <c r="A6595" s="37" t="n">
        <v>1006065</v>
      </c>
      <c r="B6595" s="38" t="n">
        <v>46301</v>
      </c>
      <c r="C6595" s="39" t="n">
        <v>1</v>
      </c>
      <c r="D6595" s="39" t="s">
        <v>26</v>
      </c>
      <c r="E6595" s="39"/>
      <c r="F6595" s="41" t="n">
        <f aca="false">IF(A6595="","",MATCH(A6595,P_ID,1))</f>
        <v>6065</v>
      </c>
      <c r="G6595" s="41" t="str">
        <f aca="false">IF(A6595="","",INDEX(P_Svc,F6595))</f>
        <v>Express</v>
      </c>
      <c r="H6595" s="41" t="str">
        <f aca="false">IF(A6595="","",INDEX(P_Zone,F6595))</f>
        <v>West</v>
      </c>
      <c r="I6595" s="41" t="n">
        <f aca="false">IF(A6595="","",IF(D6595="Delivered",IF(B6595&lt;=INDEX(P_Due,F6595),1,0),0))</f>
        <v>1</v>
      </c>
    </row>
    <row r="6596" customFormat="false" ht="15" hidden="false" customHeight="false" outlineLevel="0" collapsed="false">
      <c r="A6596" s="37" t="n">
        <v>1006066</v>
      </c>
      <c r="B6596" s="38" t="n">
        <v>46301</v>
      </c>
      <c r="C6596" s="39" t="n">
        <v>1</v>
      </c>
      <c r="D6596" s="39" t="s">
        <v>26</v>
      </c>
      <c r="E6596" s="39"/>
      <c r="F6596" s="41" t="n">
        <f aca="false">IF(A6596="","",MATCH(A6596,P_ID,1))</f>
        <v>6066</v>
      </c>
      <c r="G6596" s="41" t="str">
        <f aca="false">IF(A6596="","",INDEX(P_Svc,F6596))</f>
        <v>Express</v>
      </c>
      <c r="H6596" s="41" t="str">
        <f aca="false">IF(A6596="","",INDEX(P_Zone,F6596))</f>
        <v>North</v>
      </c>
      <c r="I6596" s="41" t="n">
        <f aca="false">IF(A6596="","",IF(D6596="Delivered",IF(B6596&lt;=INDEX(P_Due,F6596),1,0),0))</f>
        <v>1</v>
      </c>
    </row>
    <row r="6597" customFormat="false" ht="15" hidden="false" customHeight="false" outlineLevel="0" collapsed="false">
      <c r="A6597" s="37" t="n">
        <v>1006105</v>
      </c>
      <c r="B6597" s="38" t="n">
        <v>46301</v>
      </c>
      <c r="C6597" s="39" t="n">
        <v>1</v>
      </c>
      <c r="D6597" s="39" t="s">
        <v>26</v>
      </c>
      <c r="E6597" s="39"/>
      <c r="F6597" s="41" t="n">
        <f aca="false">IF(A6597="","",MATCH(A6597,P_ID,1))</f>
        <v>6105</v>
      </c>
      <c r="G6597" s="41" t="str">
        <f aca="false">IF(A6597="","",INDEX(P_Svc,F6597))</f>
        <v>Express</v>
      </c>
      <c r="H6597" s="41" t="str">
        <f aca="false">IF(A6597="","",INDEX(P_Zone,F6597))</f>
        <v>East</v>
      </c>
      <c r="I6597" s="41" t="n">
        <f aca="false">IF(A6597="","",IF(D6597="Delivered",IF(B6597&lt;=INDEX(P_Due,F6597),1,0),0))</f>
        <v>1</v>
      </c>
    </row>
    <row r="6598" customFormat="false" ht="15" hidden="false" customHeight="false" outlineLevel="0" collapsed="false">
      <c r="A6598" s="37" t="n">
        <v>1006119</v>
      </c>
      <c r="B6598" s="38" t="n">
        <v>46301</v>
      </c>
      <c r="C6598" s="39" t="n">
        <v>1</v>
      </c>
      <c r="D6598" s="39" t="s">
        <v>26</v>
      </c>
      <c r="E6598" s="39"/>
      <c r="F6598" s="41" t="n">
        <f aca="false">IF(A6598="","",MATCH(A6598,P_ID,1))</f>
        <v>6119</v>
      </c>
      <c r="G6598" s="41" t="str">
        <f aca="false">IF(A6598="","",INDEX(P_Svc,F6598))</f>
        <v>Express</v>
      </c>
      <c r="H6598" s="41" t="str">
        <f aca="false">IF(A6598="","",INDEX(P_Zone,F6598))</f>
        <v>South</v>
      </c>
      <c r="I6598" s="41" t="n">
        <f aca="false">IF(A6598="","",IF(D6598="Delivered",IF(B6598&lt;=INDEX(P_Due,F6598),1,0),0))</f>
        <v>1</v>
      </c>
    </row>
    <row r="6599" customFormat="false" ht="15" hidden="false" customHeight="false" outlineLevel="0" collapsed="false">
      <c r="A6599" s="37" t="n">
        <v>1006155</v>
      </c>
      <c r="B6599" s="38" t="n">
        <v>46301</v>
      </c>
      <c r="C6599" s="39" t="n">
        <v>1</v>
      </c>
      <c r="D6599" s="39" t="s">
        <v>26</v>
      </c>
      <c r="E6599" s="39"/>
      <c r="F6599" s="41" t="n">
        <f aca="false">IF(A6599="","",MATCH(A6599,P_ID,1))</f>
        <v>6155</v>
      </c>
      <c r="G6599" s="41" t="str">
        <f aca="false">IF(A6599="","",INDEX(P_Svc,F6599))</f>
        <v>Express</v>
      </c>
      <c r="H6599" s="41" t="str">
        <f aca="false">IF(A6599="","",INDEX(P_Zone,F6599))</f>
        <v>West</v>
      </c>
      <c r="I6599" s="41" t="n">
        <f aca="false">IF(A6599="","",IF(D6599="Delivered",IF(B6599&lt;=INDEX(P_Due,F6599),1,0),0))</f>
        <v>1</v>
      </c>
    </row>
    <row r="6600" customFormat="false" ht="15" hidden="false" customHeight="false" outlineLevel="0" collapsed="false">
      <c r="A6600" s="37" t="n">
        <v>1006176</v>
      </c>
      <c r="B6600" s="38" t="n">
        <v>46301</v>
      </c>
      <c r="C6600" s="39" t="n">
        <v>1</v>
      </c>
      <c r="D6600" s="39" t="s">
        <v>26</v>
      </c>
      <c r="E6600" s="39"/>
      <c r="F6600" s="41" t="n">
        <f aca="false">IF(A6600="","",MATCH(A6600,P_ID,1))</f>
        <v>6176</v>
      </c>
      <c r="G6600" s="41" t="str">
        <f aca="false">IF(A6600="","",INDEX(P_Svc,F6600))</f>
        <v>Express</v>
      </c>
      <c r="H6600" s="41" t="str">
        <f aca="false">IF(A6600="","",INDEX(P_Zone,F6600))</f>
        <v>Central</v>
      </c>
      <c r="I6600" s="41" t="n">
        <f aca="false">IF(A6600="","",IF(D6600="Delivered",IF(B6600&lt;=INDEX(P_Due,F6600),1,0),0))</f>
        <v>1</v>
      </c>
    </row>
    <row r="6601" customFormat="false" ht="15" hidden="false" customHeight="false" outlineLevel="0" collapsed="false">
      <c r="A6601" s="37" t="n">
        <v>1006187</v>
      </c>
      <c r="B6601" s="38" t="n">
        <v>46301</v>
      </c>
      <c r="C6601" s="39" t="n">
        <v>1</v>
      </c>
      <c r="D6601" s="39" t="s">
        <v>26</v>
      </c>
      <c r="E6601" s="39"/>
      <c r="F6601" s="41" t="n">
        <f aca="false">IF(A6601="","",MATCH(A6601,P_ID,1))</f>
        <v>6187</v>
      </c>
      <c r="G6601" s="41" t="str">
        <f aca="false">IF(A6601="","",INDEX(P_Svc,F6601))</f>
        <v>Express</v>
      </c>
      <c r="H6601" s="41" t="str">
        <f aca="false">IF(A6601="","",INDEX(P_Zone,F6601))</f>
        <v>Central</v>
      </c>
      <c r="I6601" s="41" t="n">
        <f aca="false">IF(A6601="","",IF(D6601="Delivered",IF(B6601&lt;=INDEX(P_Due,F6601),1,0),0))</f>
        <v>1</v>
      </c>
    </row>
    <row r="6602" customFormat="false" ht="15" hidden="false" customHeight="false" outlineLevel="0" collapsed="false">
      <c r="A6602" s="37" t="n">
        <v>1006189</v>
      </c>
      <c r="B6602" s="38" t="n">
        <v>46301</v>
      </c>
      <c r="C6602" s="39" t="n">
        <v>1</v>
      </c>
      <c r="D6602" s="39" t="s">
        <v>26</v>
      </c>
      <c r="E6602" s="39"/>
      <c r="F6602" s="41" t="n">
        <f aca="false">IF(A6602="","",MATCH(A6602,P_ID,1))</f>
        <v>6189</v>
      </c>
      <c r="G6602" s="41" t="str">
        <f aca="false">IF(A6602="","",INDEX(P_Svc,F6602))</f>
        <v>Express</v>
      </c>
      <c r="H6602" s="41" t="str">
        <f aca="false">IF(A6602="","",INDEX(P_Zone,F6602))</f>
        <v>North</v>
      </c>
      <c r="I6602" s="41" t="n">
        <f aca="false">IF(A6602="","",IF(D6602="Delivered",IF(B6602&lt;=INDEX(P_Due,F6602),1,0),0))</f>
        <v>1</v>
      </c>
    </row>
    <row r="6603" customFormat="false" ht="15" hidden="false" customHeight="false" outlineLevel="0" collapsed="false">
      <c r="A6603" s="37" t="n">
        <v>1006214</v>
      </c>
      <c r="B6603" s="38" t="n">
        <v>46301</v>
      </c>
      <c r="C6603" s="39" t="n">
        <v>1</v>
      </c>
      <c r="D6603" s="39" t="s">
        <v>26</v>
      </c>
      <c r="E6603" s="39"/>
      <c r="F6603" s="41" t="n">
        <f aca="false">IF(A6603="","",MATCH(A6603,P_ID,1))</f>
        <v>6214</v>
      </c>
      <c r="G6603" s="41" t="str">
        <f aca="false">IF(A6603="","",INDEX(P_Svc,F6603))</f>
        <v>Express</v>
      </c>
      <c r="H6603" s="41" t="str">
        <f aca="false">IF(A6603="","",INDEX(P_Zone,F6603))</f>
        <v>East</v>
      </c>
      <c r="I6603" s="41" t="n">
        <f aca="false">IF(A6603="","",IF(D6603="Delivered",IF(B6603&lt;=INDEX(P_Due,F6603),1,0),0))</f>
        <v>1</v>
      </c>
    </row>
    <row r="6604" customFormat="false" ht="15" hidden="false" customHeight="false" outlineLevel="0" collapsed="false">
      <c r="A6604" s="37" t="n">
        <v>1006231</v>
      </c>
      <c r="B6604" s="38" t="n">
        <v>46301</v>
      </c>
      <c r="C6604" s="39" t="n">
        <v>1</v>
      </c>
      <c r="D6604" s="39" t="s">
        <v>26</v>
      </c>
      <c r="E6604" s="39"/>
      <c r="F6604" s="41" t="n">
        <f aca="false">IF(A6604="","",MATCH(A6604,P_ID,1))</f>
        <v>6231</v>
      </c>
      <c r="G6604" s="41" t="str">
        <f aca="false">IF(A6604="","",INDEX(P_Svc,F6604))</f>
        <v>Express</v>
      </c>
      <c r="H6604" s="41" t="str">
        <f aca="false">IF(A6604="","",INDEX(P_Zone,F6604))</f>
        <v>Central</v>
      </c>
      <c r="I6604" s="41" t="n">
        <f aca="false">IF(A6604="","",IF(D6604="Delivered",IF(B6604&lt;=INDEX(P_Due,F6604),1,0),0))</f>
        <v>1</v>
      </c>
    </row>
    <row r="6605" customFormat="false" ht="15" hidden="false" customHeight="false" outlineLevel="0" collapsed="false">
      <c r="A6605" s="37" t="n">
        <v>1006240</v>
      </c>
      <c r="B6605" s="38" t="n">
        <v>46301</v>
      </c>
      <c r="C6605" s="39" t="n">
        <v>1</v>
      </c>
      <c r="D6605" s="39" t="s">
        <v>26</v>
      </c>
      <c r="E6605" s="39"/>
      <c r="F6605" s="41" t="n">
        <f aca="false">IF(A6605="","",MATCH(A6605,P_ID,1))</f>
        <v>6240</v>
      </c>
      <c r="G6605" s="41" t="str">
        <f aca="false">IF(A6605="","",INDEX(P_Svc,F6605))</f>
        <v>Express</v>
      </c>
      <c r="H6605" s="41" t="str">
        <f aca="false">IF(A6605="","",INDEX(P_Zone,F6605))</f>
        <v>South</v>
      </c>
      <c r="I6605" s="41" t="n">
        <f aca="false">IF(A6605="","",IF(D6605="Delivered",IF(B6605&lt;=INDEX(P_Due,F6605),1,0),0))</f>
        <v>1</v>
      </c>
    </row>
    <row r="6606" customFormat="false" ht="15" hidden="false" customHeight="false" outlineLevel="0" collapsed="false">
      <c r="A6606" s="37" t="n">
        <v>1006252</v>
      </c>
      <c r="B6606" s="38" t="n">
        <v>46301</v>
      </c>
      <c r="C6606" s="39" t="n">
        <v>1</v>
      </c>
      <c r="D6606" s="39" t="s">
        <v>26</v>
      </c>
      <c r="E6606" s="39"/>
      <c r="F6606" s="41" t="n">
        <f aca="false">IF(A6606="","",MATCH(A6606,P_ID,1))</f>
        <v>6252</v>
      </c>
      <c r="G6606" s="41" t="str">
        <f aca="false">IF(A6606="","",INDEX(P_Svc,F6606))</f>
        <v>Express</v>
      </c>
      <c r="H6606" s="41" t="str">
        <f aca="false">IF(A6606="","",INDEX(P_Zone,F6606))</f>
        <v>Central</v>
      </c>
      <c r="I6606" s="41" t="n">
        <f aca="false">IF(A6606="","",IF(D6606="Delivered",IF(B6606&lt;=INDEX(P_Due,F6606),1,0),0))</f>
        <v>1</v>
      </c>
    </row>
    <row r="6607" customFormat="false" ht="15" hidden="false" customHeight="false" outlineLevel="0" collapsed="false">
      <c r="A6607" s="37" t="n">
        <v>1006271</v>
      </c>
      <c r="B6607" s="38" t="n">
        <v>46301</v>
      </c>
      <c r="C6607" s="39" t="n">
        <v>1</v>
      </c>
      <c r="D6607" s="39" t="s">
        <v>26</v>
      </c>
      <c r="E6607" s="39"/>
      <c r="F6607" s="41" t="n">
        <f aca="false">IF(A6607="","",MATCH(A6607,P_ID,1))</f>
        <v>6271</v>
      </c>
      <c r="G6607" s="41" t="str">
        <f aca="false">IF(A6607="","",INDEX(P_Svc,F6607))</f>
        <v>Express</v>
      </c>
      <c r="H6607" s="41" t="str">
        <f aca="false">IF(A6607="","",INDEX(P_Zone,F6607))</f>
        <v>East</v>
      </c>
      <c r="I6607" s="41" t="n">
        <f aca="false">IF(A6607="","",IF(D6607="Delivered",IF(B6607&lt;=INDEX(P_Due,F6607),1,0),0))</f>
        <v>1</v>
      </c>
    </row>
    <row r="6608" customFormat="false" ht="15" hidden="false" customHeight="false" outlineLevel="0" collapsed="false">
      <c r="A6608" s="37" t="n">
        <v>1006275</v>
      </c>
      <c r="B6608" s="38" t="n">
        <v>46301</v>
      </c>
      <c r="C6608" s="39" t="n">
        <v>1</v>
      </c>
      <c r="D6608" s="39" t="s">
        <v>26</v>
      </c>
      <c r="E6608" s="39"/>
      <c r="F6608" s="41" t="n">
        <f aca="false">IF(A6608="","",MATCH(A6608,P_ID,1))</f>
        <v>6275</v>
      </c>
      <c r="G6608" s="41" t="str">
        <f aca="false">IF(A6608="","",INDEX(P_Svc,F6608))</f>
        <v>Express</v>
      </c>
      <c r="H6608" s="41" t="str">
        <f aca="false">IF(A6608="","",INDEX(P_Zone,F6608))</f>
        <v>Central</v>
      </c>
      <c r="I6608" s="41" t="n">
        <f aca="false">IF(A6608="","",IF(D6608="Delivered",IF(B6608&lt;=INDEX(P_Due,F6608),1,0),0))</f>
        <v>1</v>
      </c>
    </row>
    <row r="6609" customFormat="false" ht="15" hidden="false" customHeight="false" outlineLevel="0" collapsed="false">
      <c r="A6609" s="37" t="n">
        <v>1006290</v>
      </c>
      <c r="B6609" s="38" t="n">
        <v>46301</v>
      </c>
      <c r="C6609" s="39" t="n">
        <v>1</v>
      </c>
      <c r="D6609" s="39" t="s">
        <v>26</v>
      </c>
      <c r="E6609" s="39"/>
      <c r="F6609" s="41" t="n">
        <f aca="false">IF(A6609="","",MATCH(A6609,P_ID,1))</f>
        <v>6290</v>
      </c>
      <c r="G6609" s="41" t="str">
        <f aca="false">IF(A6609="","",INDEX(P_Svc,F6609))</f>
        <v>Express</v>
      </c>
      <c r="H6609" s="41" t="str">
        <f aca="false">IF(A6609="","",INDEX(P_Zone,F6609))</f>
        <v>Central</v>
      </c>
      <c r="I6609" s="41" t="n">
        <f aca="false">IF(A6609="","",IF(D6609="Delivered",IF(B6609&lt;=INDEX(P_Due,F6609),1,0),0))</f>
        <v>1</v>
      </c>
    </row>
    <row r="6610" customFormat="false" ht="15" hidden="false" customHeight="false" outlineLevel="0" collapsed="false">
      <c r="A6610" s="37" t="n">
        <v>1006293</v>
      </c>
      <c r="B6610" s="38" t="n">
        <v>46301</v>
      </c>
      <c r="C6610" s="39" t="n">
        <v>1</v>
      </c>
      <c r="D6610" s="39" t="s">
        <v>26</v>
      </c>
      <c r="E6610" s="39"/>
      <c r="F6610" s="41" t="n">
        <f aca="false">IF(A6610="","",MATCH(A6610,P_ID,1))</f>
        <v>6293</v>
      </c>
      <c r="G6610" s="41" t="str">
        <f aca="false">IF(A6610="","",INDEX(P_Svc,F6610))</f>
        <v>Express</v>
      </c>
      <c r="H6610" s="41" t="str">
        <f aca="false">IF(A6610="","",INDEX(P_Zone,F6610))</f>
        <v>Central</v>
      </c>
      <c r="I6610" s="41" t="n">
        <f aca="false">IF(A6610="","",IF(D6610="Delivered",IF(B6610&lt;=INDEX(P_Due,F6610),1,0),0))</f>
        <v>1</v>
      </c>
    </row>
    <row r="6611" customFormat="false" ht="15" hidden="false" customHeight="false" outlineLevel="0" collapsed="false">
      <c r="A6611" s="37" t="n">
        <v>1006327</v>
      </c>
      <c r="B6611" s="38" t="n">
        <v>46301</v>
      </c>
      <c r="C6611" s="39" t="n">
        <v>1</v>
      </c>
      <c r="D6611" s="39" t="s">
        <v>26</v>
      </c>
      <c r="E6611" s="39"/>
      <c r="F6611" s="41" t="n">
        <f aca="false">IF(A6611="","",MATCH(A6611,P_ID,1))</f>
        <v>6327</v>
      </c>
      <c r="G6611" s="41" t="str">
        <f aca="false">IF(A6611="","",INDEX(P_Svc,F6611))</f>
        <v>Express</v>
      </c>
      <c r="H6611" s="41" t="str">
        <f aca="false">IF(A6611="","",INDEX(P_Zone,F6611))</f>
        <v>North</v>
      </c>
      <c r="I6611" s="41" t="n">
        <f aca="false">IF(A6611="","",IF(D6611="Delivered",IF(B6611&lt;=INDEX(P_Due,F6611),1,0),0))</f>
        <v>1</v>
      </c>
    </row>
    <row r="6612" customFormat="false" ht="15" hidden="false" customHeight="false" outlineLevel="0" collapsed="false">
      <c r="A6612" s="37" t="n">
        <v>1006334</v>
      </c>
      <c r="B6612" s="38" t="n">
        <v>46301</v>
      </c>
      <c r="C6612" s="39" t="n">
        <v>1</v>
      </c>
      <c r="D6612" s="39" t="s">
        <v>26</v>
      </c>
      <c r="E6612" s="39"/>
      <c r="F6612" s="41" t="n">
        <f aca="false">IF(A6612="","",MATCH(A6612,P_ID,1))</f>
        <v>6334</v>
      </c>
      <c r="G6612" s="41" t="str">
        <f aca="false">IF(A6612="","",INDEX(P_Svc,F6612))</f>
        <v>Express</v>
      </c>
      <c r="H6612" s="41" t="str">
        <f aca="false">IF(A6612="","",INDEX(P_Zone,F6612))</f>
        <v>South</v>
      </c>
      <c r="I6612" s="41" t="n">
        <f aca="false">IF(A6612="","",IF(D6612="Delivered",IF(B6612&lt;=INDEX(P_Due,F6612),1,0),0))</f>
        <v>1</v>
      </c>
    </row>
    <row r="6613" customFormat="false" ht="15" hidden="false" customHeight="false" outlineLevel="0" collapsed="false">
      <c r="A6613" s="37" t="n">
        <v>1006341</v>
      </c>
      <c r="B6613" s="38" t="n">
        <v>46301</v>
      </c>
      <c r="C6613" s="39" t="n">
        <v>1</v>
      </c>
      <c r="D6613" s="39" t="s">
        <v>26</v>
      </c>
      <c r="E6613" s="39"/>
      <c r="F6613" s="41" t="n">
        <f aca="false">IF(A6613="","",MATCH(A6613,P_ID,1))</f>
        <v>6341</v>
      </c>
      <c r="G6613" s="41" t="str">
        <f aca="false">IF(A6613="","",INDEX(P_Svc,F6613))</f>
        <v>Express</v>
      </c>
      <c r="H6613" s="41" t="str">
        <f aca="false">IF(A6613="","",INDEX(P_Zone,F6613))</f>
        <v>West</v>
      </c>
      <c r="I6613" s="41" t="n">
        <f aca="false">IF(A6613="","",IF(D6613="Delivered",IF(B6613&lt;=INDEX(P_Due,F6613),1,0),0))</f>
        <v>1</v>
      </c>
    </row>
    <row r="6614" customFormat="false" ht="15" hidden="false" customHeight="false" outlineLevel="0" collapsed="false">
      <c r="A6614" s="37" t="n">
        <v>1006344</v>
      </c>
      <c r="B6614" s="38" t="n">
        <v>46301</v>
      </c>
      <c r="C6614" s="39" t="n">
        <v>2</v>
      </c>
      <c r="D6614" s="39" t="s">
        <v>26</v>
      </c>
      <c r="E6614" s="39"/>
      <c r="F6614" s="41" t="n">
        <f aca="false">IF(A6614="","",MATCH(A6614,P_ID,1))</f>
        <v>6344</v>
      </c>
      <c r="G6614" s="41" t="str">
        <f aca="false">IF(A6614="","",INDEX(P_Svc,F6614))</f>
        <v>Express</v>
      </c>
      <c r="H6614" s="41" t="str">
        <f aca="false">IF(A6614="","",INDEX(P_Zone,F6614))</f>
        <v>East</v>
      </c>
      <c r="I6614" s="41" t="n">
        <f aca="false">IF(A6614="","",IF(D6614="Delivered",IF(B6614&lt;=INDEX(P_Due,F6614),1,0),0))</f>
        <v>1</v>
      </c>
    </row>
    <row r="6615" customFormat="false" ht="15" hidden="false" customHeight="false" outlineLevel="0" collapsed="false">
      <c r="A6615" s="37" t="n">
        <v>1006361</v>
      </c>
      <c r="B6615" s="38" t="n">
        <v>46301</v>
      </c>
      <c r="C6615" s="39" t="n">
        <v>1</v>
      </c>
      <c r="D6615" s="39" t="s">
        <v>26</v>
      </c>
      <c r="E6615" s="39"/>
      <c r="F6615" s="41" t="n">
        <f aca="false">IF(A6615="","",MATCH(A6615,P_ID,1))</f>
        <v>6361</v>
      </c>
      <c r="G6615" s="41" t="str">
        <f aca="false">IF(A6615="","",INDEX(P_Svc,F6615))</f>
        <v>Express</v>
      </c>
      <c r="H6615" s="41" t="str">
        <f aca="false">IF(A6615="","",INDEX(P_Zone,F6615))</f>
        <v>South</v>
      </c>
      <c r="I6615" s="41" t="n">
        <f aca="false">IF(A6615="","",IF(D6615="Delivered",IF(B6615&lt;=INDEX(P_Due,F6615),1,0),0))</f>
        <v>1</v>
      </c>
    </row>
    <row r="6616" customFormat="false" ht="15" hidden="false" customHeight="false" outlineLevel="0" collapsed="false">
      <c r="A6616" s="37" t="n">
        <v>1006366</v>
      </c>
      <c r="B6616" s="38" t="n">
        <v>46301</v>
      </c>
      <c r="C6616" s="39" t="n">
        <v>1</v>
      </c>
      <c r="D6616" s="39" t="s">
        <v>26</v>
      </c>
      <c r="E6616" s="39"/>
      <c r="F6616" s="41" t="n">
        <f aca="false">IF(A6616="","",MATCH(A6616,P_ID,1))</f>
        <v>6366</v>
      </c>
      <c r="G6616" s="41" t="str">
        <f aca="false">IF(A6616="","",INDEX(P_Svc,F6616))</f>
        <v>Express</v>
      </c>
      <c r="H6616" s="41" t="str">
        <f aca="false">IF(A6616="","",INDEX(P_Zone,F6616))</f>
        <v>West</v>
      </c>
      <c r="I6616" s="41" t="n">
        <f aca="false">IF(A6616="","",IF(D6616="Delivered",IF(B6616&lt;=INDEX(P_Due,F6616),1,0),0))</f>
        <v>1</v>
      </c>
    </row>
    <row r="6617" customFormat="false" ht="15" hidden="false" customHeight="false" outlineLevel="0" collapsed="false">
      <c r="A6617" s="37" t="n">
        <v>1006386</v>
      </c>
      <c r="B6617" s="38" t="n">
        <v>46301</v>
      </c>
      <c r="C6617" s="39" t="n">
        <v>1</v>
      </c>
      <c r="D6617" s="39" t="s">
        <v>26</v>
      </c>
      <c r="E6617" s="39"/>
      <c r="F6617" s="41" t="n">
        <f aca="false">IF(A6617="","",MATCH(A6617,P_ID,1))</f>
        <v>6386</v>
      </c>
      <c r="G6617" s="41" t="str">
        <f aca="false">IF(A6617="","",INDEX(P_Svc,F6617))</f>
        <v>Express</v>
      </c>
      <c r="H6617" s="41" t="str">
        <f aca="false">IF(A6617="","",INDEX(P_Zone,F6617))</f>
        <v>North</v>
      </c>
      <c r="I6617" s="41" t="n">
        <f aca="false">IF(A6617="","",IF(D6617="Delivered",IF(B6617&lt;=INDEX(P_Due,F6617),1,0),0))</f>
        <v>1</v>
      </c>
    </row>
    <row r="6618" customFormat="false" ht="15" hidden="false" customHeight="false" outlineLevel="0" collapsed="false">
      <c r="A6618" s="37" t="n">
        <v>1006391</v>
      </c>
      <c r="B6618" s="38" t="n">
        <v>46301</v>
      </c>
      <c r="C6618" s="39" t="n">
        <v>1</v>
      </c>
      <c r="D6618" s="39" t="s">
        <v>79</v>
      </c>
      <c r="E6618" s="39" t="s">
        <v>34</v>
      </c>
      <c r="F6618" s="41" t="n">
        <f aca="false">IF(A6618="","",MATCH(A6618,P_ID,1))</f>
        <v>6391</v>
      </c>
      <c r="G6618" s="41" t="str">
        <f aca="false">IF(A6618="","",INDEX(P_Svc,F6618))</f>
        <v>Express</v>
      </c>
      <c r="H6618" s="41" t="str">
        <f aca="false">IF(A6618="","",INDEX(P_Zone,F6618))</f>
        <v>South</v>
      </c>
      <c r="I6618" s="41" t="n">
        <f aca="false">IF(A6618="","",IF(D6618="Delivered",IF(B6618&lt;=INDEX(P_Due,F6618),1,0),0))</f>
        <v>0</v>
      </c>
    </row>
    <row r="6619" customFormat="false" ht="15" hidden="false" customHeight="false" outlineLevel="0" collapsed="false">
      <c r="A6619" s="37" t="n">
        <v>1006405</v>
      </c>
      <c r="B6619" s="38" t="n">
        <v>46301</v>
      </c>
      <c r="C6619" s="39" t="n">
        <v>1</v>
      </c>
      <c r="D6619" s="39" t="s">
        <v>26</v>
      </c>
      <c r="E6619" s="39"/>
      <c r="F6619" s="41" t="n">
        <f aca="false">IF(A6619="","",MATCH(A6619,P_ID,1))</f>
        <v>6405</v>
      </c>
      <c r="G6619" s="41" t="str">
        <f aca="false">IF(A6619="","",INDEX(P_Svc,F6619))</f>
        <v>Express</v>
      </c>
      <c r="H6619" s="41" t="str">
        <f aca="false">IF(A6619="","",INDEX(P_Zone,F6619))</f>
        <v>South</v>
      </c>
      <c r="I6619" s="41" t="n">
        <f aca="false">IF(A6619="","",IF(D6619="Delivered",IF(B6619&lt;=INDEX(P_Due,F6619),1,0),0))</f>
        <v>1</v>
      </c>
    </row>
    <row r="6620" customFormat="false" ht="15" hidden="false" customHeight="false" outlineLevel="0" collapsed="false">
      <c r="A6620" s="37" t="n">
        <v>1006422</v>
      </c>
      <c r="B6620" s="38" t="n">
        <v>46301</v>
      </c>
      <c r="C6620" s="39" t="n">
        <v>1</v>
      </c>
      <c r="D6620" s="39" t="s">
        <v>26</v>
      </c>
      <c r="E6620" s="39"/>
      <c r="F6620" s="41" t="n">
        <f aca="false">IF(A6620="","",MATCH(A6620,P_ID,1))</f>
        <v>6422</v>
      </c>
      <c r="G6620" s="41" t="str">
        <f aca="false">IF(A6620="","",INDEX(P_Svc,F6620))</f>
        <v>Express</v>
      </c>
      <c r="H6620" s="41" t="str">
        <f aca="false">IF(A6620="","",INDEX(P_Zone,F6620))</f>
        <v>North</v>
      </c>
      <c r="I6620" s="41" t="n">
        <f aca="false">IF(A6620="","",IF(D6620="Delivered",IF(B6620&lt;=INDEX(P_Due,F6620),1,0),0))</f>
        <v>1</v>
      </c>
    </row>
    <row r="6621" customFormat="false" ht="15" hidden="false" customHeight="false" outlineLevel="0" collapsed="false">
      <c r="A6621" s="37" t="n">
        <v>1006425</v>
      </c>
      <c r="B6621" s="38" t="n">
        <v>46301</v>
      </c>
      <c r="C6621" s="39" t="n">
        <v>1</v>
      </c>
      <c r="D6621" s="39" t="s">
        <v>26</v>
      </c>
      <c r="E6621" s="39"/>
      <c r="F6621" s="41" t="n">
        <f aca="false">IF(A6621="","",MATCH(A6621,P_ID,1))</f>
        <v>6425</v>
      </c>
      <c r="G6621" s="41" t="str">
        <f aca="false">IF(A6621="","",INDEX(P_Svc,F6621))</f>
        <v>Express</v>
      </c>
      <c r="H6621" s="41" t="str">
        <f aca="false">IF(A6621="","",INDEX(P_Zone,F6621))</f>
        <v>South</v>
      </c>
      <c r="I6621" s="41" t="n">
        <f aca="false">IF(A6621="","",IF(D6621="Delivered",IF(B6621&lt;=INDEX(P_Due,F6621),1,0),0))</f>
        <v>1</v>
      </c>
    </row>
    <row r="6622" customFormat="false" ht="15" hidden="false" customHeight="false" outlineLevel="0" collapsed="false">
      <c r="A6622" s="37" t="n">
        <v>1006436</v>
      </c>
      <c r="B6622" s="38" t="n">
        <v>46301</v>
      </c>
      <c r="C6622" s="39" t="n">
        <v>1</v>
      </c>
      <c r="D6622" s="39" t="s">
        <v>26</v>
      </c>
      <c r="E6622" s="39"/>
      <c r="F6622" s="41" t="n">
        <f aca="false">IF(A6622="","",MATCH(A6622,P_ID,1))</f>
        <v>6436</v>
      </c>
      <c r="G6622" s="41" t="str">
        <f aca="false">IF(A6622="","",INDEX(P_Svc,F6622))</f>
        <v>Express</v>
      </c>
      <c r="H6622" s="41" t="str">
        <f aca="false">IF(A6622="","",INDEX(P_Zone,F6622))</f>
        <v>North</v>
      </c>
      <c r="I6622" s="41" t="n">
        <f aca="false">IF(A6622="","",IF(D6622="Delivered",IF(B6622&lt;=INDEX(P_Due,F6622),1,0),0))</f>
        <v>1</v>
      </c>
    </row>
    <row r="6623" customFormat="false" ht="15" hidden="false" customHeight="false" outlineLevel="0" collapsed="false">
      <c r="A6623" s="37" t="n">
        <v>1006462</v>
      </c>
      <c r="B6623" s="38" t="n">
        <v>46301</v>
      </c>
      <c r="C6623" s="39" t="n">
        <v>1</v>
      </c>
      <c r="D6623" s="39" t="s">
        <v>26</v>
      </c>
      <c r="E6623" s="39"/>
      <c r="F6623" s="41" t="n">
        <f aca="false">IF(A6623="","",MATCH(A6623,P_ID,1))</f>
        <v>6462</v>
      </c>
      <c r="G6623" s="41" t="str">
        <f aca="false">IF(A6623="","",INDEX(P_Svc,F6623))</f>
        <v>Express</v>
      </c>
      <c r="H6623" s="41" t="str">
        <f aca="false">IF(A6623="","",INDEX(P_Zone,F6623))</f>
        <v>South</v>
      </c>
      <c r="I6623" s="41" t="n">
        <f aca="false">IF(A6623="","",IF(D6623="Delivered",IF(B6623&lt;=INDEX(P_Due,F6623),1,0),0))</f>
        <v>1</v>
      </c>
    </row>
    <row r="6624" customFormat="false" ht="15" hidden="false" customHeight="false" outlineLevel="0" collapsed="false">
      <c r="A6624" s="37" t="n">
        <v>1006476</v>
      </c>
      <c r="B6624" s="38" t="n">
        <v>46301</v>
      </c>
      <c r="C6624" s="39" t="n">
        <v>1</v>
      </c>
      <c r="D6624" s="39" t="s">
        <v>26</v>
      </c>
      <c r="E6624" s="39"/>
      <c r="F6624" s="41" t="n">
        <f aca="false">IF(A6624="","",MATCH(A6624,P_ID,1))</f>
        <v>6476</v>
      </c>
      <c r="G6624" s="41" t="str">
        <f aca="false">IF(A6624="","",INDEX(P_Svc,F6624))</f>
        <v>Express</v>
      </c>
      <c r="H6624" s="41" t="str">
        <f aca="false">IF(A6624="","",INDEX(P_Zone,F6624))</f>
        <v>East</v>
      </c>
      <c r="I6624" s="41" t="n">
        <f aca="false">IF(A6624="","",IF(D6624="Delivered",IF(B6624&lt;=INDEX(P_Due,F6624),1,0),0))</f>
        <v>1</v>
      </c>
    </row>
    <row r="6625" customFormat="false" ht="15" hidden="false" customHeight="false" outlineLevel="0" collapsed="false">
      <c r="A6625" s="37" t="n">
        <v>1006491</v>
      </c>
      <c r="B6625" s="38" t="n">
        <v>46301</v>
      </c>
      <c r="C6625" s="39" t="n">
        <v>1</v>
      </c>
      <c r="D6625" s="39" t="s">
        <v>26</v>
      </c>
      <c r="E6625" s="39"/>
      <c r="F6625" s="41" t="n">
        <f aca="false">IF(A6625="","",MATCH(A6625,P_ID,1))</f>
        <v>6491</v>
      </c>
      <c r="G6625" s="41" t="str">
        <f aca="false">IF(A6625="","",INDEX(P_Svc,F6625))</f>
        <v>Express</v>
      </c>
      <c r="H6625" s="41" t="str">
        <f aca="false">IF(A6625="","",INDEX(P_Zone,F6625))</f>
        <v>East</v>
      </c>
      <c r="I6625" s="41" t="n">
        <f aca="false">IF(A6625="","",IF(D6625="Delivered",IF(B6625&lt;=INDEX(P_Due,F6625),1,0),0))</f>
        <v>1</v>
      </c>
    </row>
    <row r="6626" customFormat="false" ht="15" hidden="false" customHeight="false" outlineLevel="0" collapsed="false">
      <c r="A6626" s="37" t="n">
        <v>1006517</v>
      </c>
      <c r="B6626" s="38" t="n">
        <v>46301</v>
      </c>
      <c r="C6626" s="39" t="n">
        <v>1</v>
      </c>
      <c r="D6626" s="39" t="s">
        <v>26</v>
      </c>
      <c r="E6626" s="39"/>
      <c r="F6626" s="41" t="n">
        <f aca="false">IF(A6626="","",MATCH(A6626,P_ID,1))</f>
        <v>6517</v>
      </c>
      <c r="G6626" s="41" t="str">
        <f aca="false">IF(A6626="","",INDEX(P_Svc,F6626))</f>
        <v>Express</v>
      </c>
      <c r="H6626" s="41" t="str">
        <f aca="false">IF(A6626="","",INDEX(P_Zone,F6626))</f>
        <v>South</v>
      </c>
      <c r="I6626" s="41" t="n">
        <f aca="false">IF(A6626="","",IF(D6626="Delivered",IF(B6626&lt;=INDEX(P_Due,F6626),1,0),0))</f>
        <v>1</v>
      </c>
    </row>
    <row r="6627" customFormat="false" ht="15" hidden="false" customHeight="false" outlineLevel="0" collapsed="false">
      <c r="A6627" s="37" t="n">
        <v>1006525</v>
      </c>
      <c r="B6627" s="38" t="n">
        <v>46301</v>
      </c>
      <c r="C6627" s="39" t="n">
        <v>1</v>
      </c>
      <c r="D6627" s="39" t="s">
        <v>26</v>
      </c>
      <c r="E6627" s="39"/>
      <c r="F6627" s="41" t="n">
        <f aca="false">IF(A6627="","",MATCH(A6627,P_ID,1))</f>
        <v>6525</v>
      </c>
      <c r="G6627" s="41" t="str">
        <f aca="false">IF(A6627="","",INDEX(P_Svc,F6627))</f>
        <v>Express</v>
      </c>
      <c r="H6627" s="41" t="str">
        <f aca="false">IF(A6627="","",INDEX(P_Zone,F6627))</f>
        <v>South</v>
      </c>
      <c r="I6627" s="41" t="n">
        <f aca="false">IF(A6627="","",IF(D6627="Delivered",IF(B6627&lt;=INDEX(P_Due,F6627),1,0),0))</f>
        <v>1</v>
      </c>
    </row>
    <row r="6628" customFormat="false" ht="15" hidden="false" customHeight="false" outlineLevel="0" collapsed="false">
      <c r="A6628" s="37" t="n">
        <v>1006552</v>
      </c>
      <c r="B6628" s="38" t="n">
        <v>46301</v>
      </c>
      <c r="C6628" s="39" t="n">
        <v>1</v>
      </c>
      <c r="D6628" s="39" t="s">
        <v>26</v>
      </c>
      <c r="E6628" s="39"/>
      <c r="F6628" s="41" t="n">
        <f aca="false">IF(A6628="","",MATCH(A6628,P_ID,1))</f>
        <v>6552</v>
      </c>
      <c r="G6628" s="41" t="str">
        <f aca="false">IF(A6628="","",INDEX(P_Svc,F6628))</f>
        <v>Express</v>
      </c>
      <c r="H6628" s="41" t="str">
        <f aca="false">IF(A6628="","",INDEX(P_Zone,F6628))</f>
        <v>East</v>
      </c>
      <c r="I6628" s="41" t="n">
        <f aca="false">IF(A6628="","",IF(D6628="Delivered",IF(B6628&lt;=INDEX(P_Due,F6628),1,0),0))</f>
        <v>1</v>
      </c>
    </row>
    <row r="6629" customFormat="false" ht="15" hidden="false" customHeight="false" outlineLevel="0" collapsed="false">
      <c r="A6629" s="37" t="n">
        <v>1006555</v>
      </c>
      <c r="B6629" s="38" t="n">
        <v>46301</v>
      </c>
      <c r="C6629" s="39" t="n">
        <v>1</v>
      </c>
      <c r="D6629" s="39" t="s">
        <v>26</v>
      </c>
      <c r="E6629" s="39"/>
      <c r="F6629" s="41" t="n">
        <f aca="false">IF(A6629="","",MATCH(A6629,P_ID,1))</f>
        <v>6555</v>
      </c>
      <c r="G6629" s="41" t="str">
        <f aca="false">IF(A6629="","",INDEX(P_Svc,F6629))</f>
        <v>Express</v>
      </c>
      <c r="H6629" s="41" t="str">
        <f aca="false">IF(A6629="","",INDEX(P_Zone,F6629))</f>
        <v>South</v>
      </c>
      <c r="I6629" s="41" t="n">
        <f aca="false">IF(A6629="","",IF(D6629="Delivered",IF(B6629&lt;=INDEX(P_Due,F6629),1,0),0))</f>
        <v>1</v>
      </c>
    </row>
    <row r="6630" customFormat="false" ht="15" hidden="false" customHeight="false" outlineLevel="0" collapsed="false">
      <c r="A6630" s="37" t="n">
        <v>1006558</v>
      </c>
      <c r="B6630" s="38" t="n">
        <v>46301</v>
      </c>
      <c r="C6630" s="39" t="n">
        <v>1</v>
      </c>
      <c r="D6630" s="39" t="s">
        <v>26</v>
      </c>
      <c r="E6630" s="39"/>
      <c r="F6630" s="41" t="n">
        <f aca="false">IF(A6630="","",MATCH(A6630,P_ID,1))</f>
        <v>6558</v>
      </c>
      <c r="G6630" s="41" t="str">
        <f aca="false">IF(A6630="","",INDEX(P_Svc,F6630))</f>
        <v>Express</v>
      </c>
      <c r="H6630" s="41" t="str">
        <f aca="false">IF(A6630="","",INDEX(P_Zone,F6630))</f>
        <v>North</v>
      </c>
      <c r="I6630" s="41" t="n">
        <f aca="false">IF(A6630="","",IF(D6630="Delivered",IF(B6630&lt;=INDEX(P_Due,F6630),1,0),0))</f>
        <v>1</v>
      </c>
    </row>
    <row r="6631" customFormat="false" ht="15" hidden="false" customHeight="false" outlineLevel="0" collapsed="false">
      <c r="A6631" s="37" t="n">
        <v>1006573</v>
      </c>
      <c r="B6631" s="38" t="n">
        <v>46301</v>
      </c>
      <c r="C6631" s="39" t="n">
        <v>1</v>
      </c>
      <c r="D6631" s="39" t="s">
        <v>26</v>
      </c>
      <c r="E6631" s="39"/>
      <c r="F6631" s="41" t="n">
        <f aca="false">IF(A6631="","",MATCH(A6631,P_ID,1))</f>
        <v>6573</v>
      </c>
      <c r="G6631" s="41" t="str">
        <f aca="false">IF(A6631="","",INDEX(P_Svc,F6631))</f>
        <v>Express</v>
      </c>
      <c r="H6631" s="41" t="str">
        <f aca="false">IF(A6631="","",INDEX(P_Zone,F6631))</f>
        <v>West</v>
      </c>
      <c r="I6631" s="41" t="n">
        <f aca="false">IF(A6631="","",IF(D6631="Delivered",IF(B6631&lt;=INDEX(P_Due,F6631),1,0),0))</f>
        <v>1</v>
      </c>
    </row>
    <row r="6632" customFormat="false" ht="15" hidden="false" customHeight="false" outlineLevel="0" collapsed="false">
      <c r="A6632" s="37" t="n">
        <v>1006581</v>
      </c>
      <c r="B6632" s="38" t="n">
        <v>46301</v>
      </c>
      <c r="C6632" s="39" t="n">
        <v>1</v>
      </c>
      <c r="D6632" s="39" t="s">
        <v>26</v>
      </c>
      <c r="E6632" s="39"/>
      <c r="F6632" s="41" t="n">
        <f aca="false">IF(A6632="","",MATCH(A6632,P_ID,1))</f>
        <v>6581</v>
      </c>
      <c r="G6632" s="41" t="str">
        <f aca="false">IF(A6632="","",INDEX(P_Svc,F6632))</f>
        <v>Express</v>
      </c>
      <c r="H6632" s="41" t="str">
        <f aca="false">IF(A6632="","",INDEX(P_Zone,F6632))</f>
        <v>East</v>
      </c>
      <c r="I6632" s="41" t="n">
        <f aca="false">IF(A6632="","",IF(D6632="Delivered",IF(B6632&lt;=INDEX(P_Due,F6632),1,0),0))</f>
        <v>1</v>
      </c>
    </row>
    <row r="6633" customFormat="false" ht="15" hidden="false" customHeight="false" outlineLevel="0" collapsed="false">
      <c r="A6633" s="37" t="n">
        <v>1006584</v>
      </c>
      <c r="B6633" s="38" t="n">
        <v>46301</v>
      </c>
      <c r="C6633" s="39" t="n">
        <v>1</v>
      </c>
      <c r="D6633" s="39" t="s">
        <v>26</v>
      </c>
      <c r="E6633" s="39"/>
      <c r="F6633" s="41" t="n">
        <f aca="false">IF(A6633="","",MATCH(A6633,P_ID,1))</f>
        <v>6584</v>
      </c>
      <c r="G6633" s="41" t="str">
        <f aca="false">IF(A6633="","",INDEX(P_Svc,F6633))</f>
        <v>Express</v>
      </c>
      <c r="H6633" s="41" t="str">
        <f aca="false">IF(A6633="","",INDEX(P_Zone,F6633))</f>
        <v>North</v>
      </c>
      <c r="I6633" s="41" t="n">
        <f aca="false">IF(A6633="","",IF(D6633="Delivered",IF(B6633&lt;=INDEX(P_Due,F6633),1,0),0))</f>
        <v>1</v>
      </c>
    </row>
    <row r="6634" customFormat="false" ht="15" hidden="false" customHeight="false" outlineLevel="0" collapsed="false">
      <c r="A6634" s="37" t="n">
        <v>1006592</v>
      </c>
      <c r="B6634" s="38" t="n">
        <v>46301</v>
      </c>
      <c r="C6634" s="39" t="n">
        <v>1</v>
      </c>
      <c r="D6634" s="39" t="s">
        <v>26</v>
      </c>
      <c r="E6634" s="39"/>
      <c r="F6634" s="41" t="n">
        <f aca="false">IF(A6634="","",MATCH(A6634,P_ID,1))</f>
        <v>6592</v>
      </c>
      <c r="G6634" s="41" t="str">
        <f aca="false">IF(A6634="","",INDEX(P_Svc,F6634))</f>
        <v>Express</v>
      </c>
      <c r="H6634" s="41" t="str">
        <f aca="false">IF(A6634="","",INDEX(P_Zone,F6634))</f>
        <v>South</v>
      </c>
      <c r="I6634" s="41" t="n">
        <f aca="false">IF(A6634="","",IF(D6634="Delivered",IF(B6634&lt;=INDEX(P_Due,F6634),1,0),0))</f>
        <v>1</v>
      </c>
    </row>
    <row r="6635" customFormat="false" ht="15" hidden="false" customHeight="false" outlineLevel="0" collapsed="false">
      <c r="A6635" s="37" t="n">
        <v>1006600</v>
      </c>
      <c r="B6635" s="38" t="n">
        <v>46301</v>
      </c>
      <c r="C6635" s="39" t="n">
        <v>1</v>
      </c>
      <c r="D6635" s="39" t="s">
        <v>26</v>
      </c>
      <c r="E6635" s="39"/>
      <c r="F6635" s="41" t="n">
        <f aca="false">IF(A6635="","",MATCH(A6635,P_ID,1))</f>
        <v>6600</v>
      </c>
      <c r="G6635" s="41" t="str">
        <f aca="false">IF(A6635="","",INDEX(P_Svc,F6635))</f>
        <v>Express</v>
      </c>
      <c r="H6635" s="41" t="str">
        <f aca="false">IF(A6635="","",INDEX(P_Zone,F6635))</f>
        <v>West</v>
      </c>
      <c r="I6635" s="41" t="n">
        <f aca="false">IF(A6635="","",IF(D6635="Delivered",IF(B6635&lt;=INDEX(P_Due,F6635),1,0),0))</f>
        <v>1</v>
      </c>
    </row>
    <row r="6636" customFormat="false" ht="15" hidden="false" customHeight="false" outlineLevel="0" collapsed="false">
      <c r="A6636" s="37" t="n">
        <v>1005488</v>
      </c>
      <c r="B6636" s="38" t="n">
        <v>46301</v>
      </c>
      <c r="C6636" s="39" t="n">
        <v>2</v>
      </c>
      <c r="D6636" s="39" t="s">
        <v>26</v>
      </c>
      <c r="E6636" s="39"/>
      <c r="F6636" s="41" t="n">
        <f aca="false">IF(A6636="","",MATCH(A6636,P_ID,1))</f>
        <v>5488</v>
      </c>
      <c r="G6636" s="41" t="str">
        <f aca="false">IF(A6636="","",INDEX(P_Svc,F6636))</f>
        <v>Standard</v>
      </c>
      <c r="H6636" s="41" t="str">
        <f aca="false">IF(A6636="","",INDEX(P_Zone,F6636))</f>
        <v>North</v>
      </c>
      <c r="I6636" s="41" t="n">
        <f aca="false">IF(A6636="","",IF(D6636="Delivered",IF(B6636&lt;=INDEX(P_Due,F6636),1,0),0))</f>
        <v>1</v>
      </c>
    </row>
    <row r="6637" customFormat="false" ht="15" hidden="false" customHeight="false" outlineLevel="0" collapsed="false">
      <c r="A6637" s="37" t="n">
        <v>1005490</v>
      </c>
      <c r="B6637" s="38" t="n">
        <v>46301</v>
      </c>
      <c r="C6637" s="39" t="n">
        <v>2</v>
      </c>
      <c r="D6637" s="39" t="s">
        <v>26</v>
      </c>
      <c r="E6637" s="39"/>
      <c r="F6637" s="41" t="n">
        <f aca="false">IF(A6637="","",MATCH(A6637,P_ID,1))</f>
        <v>5490</v>
      </c>
      <c r="G6637" s="41" t="str">
        <f aca="false">IF(A6637="","",INDEX(P_Svc,F6637))</f>
        <v>Standard</v>
      </c>
      <c r="H6637" s="41" t="str">
        <f aca="false">IF(A6637="","",INDEX(P_Zone,F6637))</f>
        <v>North</v>
      </c>
      <c r="I6637" s="41" t="n">
        <f aca="false">IF(A6637="","",IF(D6637="Delivered",IF(B6637&lt;=INDEX(P_Due,F6637),1,0),0))</f>
        <v>1</v>
      </c>
    </row>
    <row r="6638" customFormat="false" ht="15" hidden="false" customHeight="false" outlineLevel="0" collapsed="false">
      <c r="A6638" s="37" t="n">
        <v>1005502</v>
      </c>
      <c r="B6638" s="38" t="n">
        <v>46301</v>
      </c>
      <c r="C6638" s="39" t="n">
        <v>2</v>
      </c>
      <c r="D6638" s="39" t="s">
        <v>26</v>
      </c>
      <c r="E6638" s="39"/>
      <c r="F6638" s="41" t="n">
        <f aca="false">IF(A6638="","",MATCH(A6638,P_ID,1))</f>
        <v>5502</v>
      </c>
      <c r="G6638" s="41" t="str">
        <f aca="false">IF(A6638="","",INDEX(P_Svc,F6638))</f>
        <v>Economy</v>
      </c>
      <c r="H6638" s="41" t="str">
        <f aca="false">IF(A6638="","",INDEX(P_Zone,F6638))</f>
        <v>West</v>
      </c>
      <c r="I6638" s="41" t="n">
        <f aca="false">IF(A6638="","",IF(D6638="Delivered",IF(B6638&lt;=INDEX(P_Due,F6638),1,0),0))</f>
        <v>1</v>
      </c>
    </row>
    <row r="6639" customFormat="false" ht="15" hidden="false" customHeight="false" outlineLevel="0" collapsed="false">
      <c r="A6639" s="37" t="n">
        <v>1005507</v>
      </c>
      <c r="B6639" s="38" t="n">
        <v>46301</v>
      </c>
      <c r="C6639" s="39" t="n">
        <v>2</v>
      </c>
      <c r="D6639" s="39" t="s">
        <v>26</v>
      </c>
      <c r="E6639" s="39"/>
      <c r="F6639" s="41" t="n">
        <f aca="false">IF(A6639="","",MATCH(A6639,P_ID,1))</f>
        <v>5507</v>
      </c>
      <c r="G6639" s="41" t="str">
        <f aca="false">IF(A6639="","",INDEX(P_Svc,F6639))</f>
        <v>Standard</v>
      </c>
      <c r="H6639" s="41" t="str">
        <f aca="false">IF(A6639="","",INDEX(P_Zone,F6639))</f>
        <v>North</v>
      </c>
      <c r="I6639" s="41" t="n">
        <f aca="false">IF(A6639="","",IF(D6639="Delivered",IF(B6639&lt;=INDEX(P_Due,F6639),1,0),0))</f>
        <v>1</v>
      </c>
    </row>
    <row r="6640" customFormat="false" ht="15" hidden="false" customHeight="false" outlineLevel="0" collapsed="false">
      <c r="A6640" s="37" t="n">
        <v>1005511</v>
      </c>
      <c r="B6640" s="38" t="n">
        <v>46301</v>
      </c>
      <c r="C6640" s="39" t="n">
        <v>2</v>
      </c>
      <c r="D6640" s="39" t="s">
        <v>79</v>
      </c>
      <c r="E6640" s="39" t="s">
        <v>34</v>
      </c>
      <c r="F6640" s="41" t="n">
        <f aca="false">IF(A6640="","",MATCH(A6640,P_ID,1))</f>
        <v>5511</v>
      </c>
      <c r="G6640" s="41" t="str">
        <f aca="false">IF(A6640="","",INDEX(P_Svc,F6640))</f>
        <v>Standard</v>
      </c>
      <c r="H6640" s="41" t="str">
        <f aca="false">IF(A6640="","",INDEX(P_Zone,F6640))</f>
        <v>East</v>
      </c>
      <c r="I6640" s="41" t="n">
        <f aca="false">IF(A6640="","",IF(D6640="Delivered",IF(B6640&lt;=INDEX(P_Due,F6640),1,0),0))</f>
        <v>0</v>
      </c>
    </row>
    <row r="6641" customFormat="false" ht="15" hidden="false" customHeight="false" outlineLevel="0" collapsed="false">
      <c r="A6641" s="37" t="n">
        <v>1005740</v>
      </c>
      <c r="B6641" s="38" t="n">
        <v>46301</v>
      </c>
      <c r="C6641" s="39" t="n">
        <v>2</v>
      </c>
      <c r="D6641" s="39" t="s">
        <v>26</v>
      </c>
      <c r="E6641" s="39"/>
      <c r="F6641" s="41" t="n">
        <f aca="false">IF(A6641="","",MATCH(A6641,P_ID,1))</f>
        <v>5740</v>
      </c>
      <c r="G6641" s="41" t="str">
        <f aca="false">IF(A6641="","",INDEX(P_Svc,F6641))</f>
        <v>Express</v>
      </c>
      <c r="H6641" s="41" t="str">
        <f aca="false">IF(A6641="","",INDEX(P_Zone,F6641))</f>
        <v>North</v>
      </c>
      <c r="I6641" s="41" t="n">
        <f aca="false">IF(A6641="","",IF(D6641="Delivered",IF(B6641&lt;=INDEX(P_Due,F6641),1,0),0))</f>
        <v>0</v>
      </c>
    </row>
    <row r="6642" customFormat="false" ht="15" hidden="false" customHeight="false" outlineLevel="0" collapsed="false">
      <c r="A6642" s="37" t="n">
        <v>1005856</v>
      </c>
      <c r="B6642" s="38" t="n">
        <v>46301</v>
      </c>
      <c r="C6642" s="39" t="n">
        <v>1</v>
      </c>
      <c r="D6642" s="39" t="s">
        <v>26</v>
      </c>
      <c r="E6642" s="39"/>
      <c r="F6642" s="41" t="n">
        <f aca="false">IF(A6642="","",MATCH(A6642,P_ID,1))</f>
        <v>5856</v>
      </c>
      <c r="G6642" s="41" t="str">
        <f aca="false">IF(A6642="","",INDEX(P_Svc,F6642))</f>
        <v>Economy</v>
      </c>
      <c r="H6642" s="41" t="str">
        <f aca="false">IF(A6642="","",INDEX(P_Zone,F6642))</f>
        <v>Central</v>
      </c>
      <c r="I6642" s="41" t="n">
        <f aca="false">IF(A6642="","",IF(D6642="Delivered",IF(B6642&lt;=INDEX(P_Due,F6642),1,0),0))</f>
        <v>1</v>
      </c>
    </row>
    <row r="6643" customFormat="false" ht="15" hidden="false" customHeight="false" outlineLevel="0" collapsed="false">
      <c r="A6643" s="37" t="n">
        <v>1005857</v>
      </c>
      <c r="B6643" s="38" t="n">
        <v>46301</v>
      </c>
      <c r="C6643" s="39" t="n">
        <v>1</v>
      </c>
      <c r="D6643" s="39" t="s">
        <v>26</v>
      </c>
      <c r="E6643" s="39"/>
      <c r="F6643" s="41" t="n">
        <f aca="false">IF(A6643="","",MATCH(A6643,P_ID,1))</f>
        <v>5857</v>
      </c>
      <c r="G6643" s="41" t="str">
        <f aca="false">IF(A6643="","",INDEX(P_Svc,F6643))</f>
        <v>Standard</v>
      </c>
      <c r="H6643" s="41" t="str">
        <f aca="false">IF(A6643="","",INDEX(P_Zone,F6643))</f>
        <v>West</v>
      </c>
      <c r="I6643" s="41" t="n">
        <f aca="false">IF(A6643="","",IF(D6643="Delivered",IF(B6643&lt;=INDEX(P_Due,F6643),1,0),0))</f>
        <v>1</v>
      </c>
    </row>
    <row r="6644" customFormat="false" ht="15" hidden="false" customHeight="false" outlineLevel="0" collapsed="false">
      <c r="A6644" s="37" t="n">
        <v>1005858</v>
      </c>
      <c r="B6644" s="38" t="n">
        <v>46301</v>
      </c>
      <c r="C6644" s="39" t="n">
        <v>1</v>
      </c>
      <c r="D6644" s="39" t="s">
        <v>26</v>
      </c>
      <c r="E6644" s="39"/>
      <c r="F6644" s="41" t="n">
        <f aca="false">IF(A6644="","",MATCH(A6644,P_ID,1))</f>
        <v>5858</v>
      </c>
      <c r="G6644" s="41" t="str">
        <f aca="false">IF(A6644="","",INDEX(P_Svc,F6644))</f>
        <v>Standard</v>
      </c>
      <c r="H6644" s="41" t="str">
        <f aca="false">IF(A6644="","",INDEX(P_Zone,F6644))</f>
        <v>Central</v>
      </c>
      <c r="I6644" s="41" t="n">
        <f aca="false">IF(A6644="","",IF(D6644="Delivered",IF(B6644&lt;=INDEX(P_Due,F6644),1,0),0))</f>
        <v>1</v>
      </c>
    </row>
    <row r="6645" customFormat="false" ht="15" hidden="false" customHeight="false" outlineLevel="0" collapsed="false">
      <c r="A6645" s="37" t="n">
        <v>1005859</v>
      </c>
      <c r="B6645" s="38" t="n">
        <v>46301</v>
      </c>
      <c r="C6645" s="39" t="n">
        <v>1</v>
      </c>
      <c r="D6645" s="39" t="s">
        <v>26</v>
      </c>
      <c r="E6645" s="39"/>
      <c r="F6645" s="41" t="n">
        <f aca="false">IF(A6645="","",MATCH(A6645,P_ID,1))</f>
        <v>5859</v>
      </c>
      <c r="G6645" s="41" t="str">
        <f aca="false">IF(A6645="","",INDEX(P_Svc,F6645))</f>
        <v>Standard</v>
      </c>
      <c r="H6645" s="41" t="str">
        <f aca="false">IF(A6645="","",INDEX(P_Zone,F6645))</f>
        <v>East</v>
      </c>
      <c r="I6645" s="41" t="n">
        <f aca="false">IF(A6645="","",IF(D6645="Delivered",IF(B6645&lt;=INDEX(P_Due,F6645),1,0),0))</f>
        <v>1</v>
      </c>
    </row>
    <row r="6646" customFormat="false" ht="15" hidden="false" customHeight="false" outlineLevel="0" collapsed="false">
      <c r="A6646" s="37" t="n">
        <v>1005860</v>
      </c>
      <c r="B6646" s="38" t="n">
        <v>46301</v>
      </c>
      <c r="C6646" s="39" t="n">
        <v>1</v>
      </c>
      <c r="D6646" s="39" t="s">
        <v>26</v>
      </c>
      <c r="E6646" s="39"/>
      <c r="F6646" s="41" t="n">
        <f aca="false">IF(A6646="","",MATCH(A6646,P_ID,1))</f>
        <v>5860</v>
      </c>
      <c r="G6646" s="41" t="str">
        <f aca="false">IF(A6646="","",INDEX(P_Svc,F6646))</f>
        <v>Standard</v>
      </c>
      <c r="H6646" s="41" t="str">
        <f aca="false">IF(A6646="","",INDEX(P_Zone,F6646))</f>
        <v>West</v>
      </c>
      <c r="I6646" s="41" t="n">
        <f aca="false">IF(A6646="","",IF(D6646="Delivered",IF(B6646&lt;=INDEX(P_Due,F6646),1,0),0))</f>
        <v>1</v>
      </c>
    </row>
    <row r="6647" customFormat="false" ht="15" hidden="false" customHeight="false" outlineLevel="0" collapsed="false">
      <c r="A6647" s="37" t="n">
        <v>1005861</v>
      </c>
      <c r="B6647" s="38" t="n">
        <v>46301</v>
      </c>
      <c r="C6647" s="39" t="n">
        <v>0</v>
      </c>
      <c r="D6647" s="39" t="s">
        <v>80</v>
      </c>
      <c r="E6647" s="39" t="s">
        <v>40</v>
      </c>
      <c r="F6647" s="41" t="n">
        <f aca="false">IF(A6647="","",MATCH(A6647,P_ID,1))</f>
        <v>5861</v>
      </c>
      <c r="G6647" s="41" t="str">
        <f aca="false">IF(A6647="","",INDEX(P_Svc,F6647))</f>
        <v>Standard</v>
      </c>
      <c r="H6647" s="41" t="str">
        <f aca="false">IF(A6647="","",INDEX(P_Zone,F6647))</f>
        <v>South</v>
      </c>
      <c r="I6647" s="41" t="n">
        <f aca="false">IF(A6647="","",IF(D6647="Delivered",IF(B6647&lt;=INDEX(P_Due,F6647),1,0),0))</f>
        <v>0</v>
      </c>
    </row>
    <row r="6648" customFormat="false" ht="15" hidden="false" customHeight="false" outlineLevel="0" collapsed="false">
      <c r="A6648" s="37" t="n">
        <v>1005862</v>
      </c>
      <c r="B6648" s="38" t="n">
        <v>46301</v>
      </c>
      <c r="C6648" s="39" t="n">
        <v>1</v>
      </c>
      <c r="D6648" s="39" t="s">
        <v>26</v>
      </c>
      <c r="E6648" s="39"/>
      <c r="F6648" s="41" t="n">
        <f aca="false">IF(A6648="","",MATCH(A6648,P_ID,1))</f>
        <v>5862</v>
      </c>
      <c r="G6648" s="41" t="str">
        <f aca="false">IF(A6648="","",INDEX(P_Svc,F6648))</f>
        <v>Standard</v>
      </c>
      <c r="H6648" s="41" t="str">
        <f aca="false">IF(A6648="","",INDEX(P_Zone,F6648))</f>
        <v>West</v>
      </c>
      <c r="I6648" s="41" t="n">
        <f aca="false">IF(A6648="","",IF(D6648="Delivered",IF(B6648&lt;=INDEX(P_Due,F6648),1,0),0))</f>
        <v>1</v>
      </c>
    </row>
    <row r="6649" customFormat="false" ht="15" hidden="false" customHeight="false" outlineLevel="0" collapsed="false">
      <c r="A6649" s="37" t="n">
        <v>1005863</v>
      </c>
      <c r="B6649" s="38" t="n">
        <v>46301</v>
      </c>
      <c r="C6649" s="39" t="n">
        <v>1</v>
      </c>
      <c r="D6649" s="39" t="s">
        <v>26</v>
      </c>
      <c r="E6649" s="39"/>
      <c r="F6649" s="41" t="n">
        <f aca="false">IF(A6649="","",MATCH(A6649,P_ID,1))</f>
        <v>5863</v>
      </c>
      <c r="G6649" s="41" t="str">
        <f aca="false">IF(A6649="","",INDEX(P_Svc,F6649))</f>
        <v>Standard</v>
      </c>
      <c r="H6649" s="41" t="str">
        <f aca="false">IF(A6649="","",INDEX(P_Zone,F6649))</f>
        <v>South</v>
      </c>
      <c r="I6649" s="41" t="n">
        <f aca="false">IF(A6649="","",IF(D6649="Delivered",IF(B6649&lt;=INDEX(P_Due,F6649),1,0),0))</f>
        <v>1</v>
      </c>
    </row>
    <row r="6650" customFormat="false" ht="15" hidden="false" customHeight="false" outlineLevel="0" collapsed="false">
      <c r="A6650" s="37" t="n">
        <v>1005864</v>
      </c>
      <c r="B6650" s="38" t="n">
        <v>46301</v>
      </c>
      <c r="C6650" s="39" t="n">
        <v>1</v>
      </c>
      <c r="D6650" s="39" t="s">
        <v>26</v>
      </c>
      <c r="E6650" s="39"/>
      <c r="F6650" s="41" t="n">
        <f aca="false">IF(A6650="","",MATCH(A6650,P_ID,1))</f>
        <v>5864</v>
      </c>
      <c r="G6650" s="41" t="str">
        <f aca="false">IF(A6650="","",INDEX(P_Svc,F6650))</f>
        <v>Economy</v>
      </c>
      <c r="H6650" s="41" t="str">
        <f aca="false">IF(A6650="","",INDEX(P_Zone,F6650))</f>
        <v>North</v>
      </c>
      <c r="I6650" s="41" t="n">
        <f aca="false">IF(A6650="","",IF(D6650="Delivered",IF(B6650&lt;=INDEX(P_Due,F6650),1,0),0))</f>
        <v>1</v>
      </c>
    </row>
    <row r="6651" customFormat="false" ht="15" hidden="false" customHeight="false" outlineLevel="0" collapsed="false">
      <c r="A6651" s="37" t="n">
        <v>1005865</v>
      </c>
      <c r="B6651" s="38" t="n">
        <v>46301</v>
      </c>
      <c r="C6651" s="39" t="n">
        <v>1</v>
      </c>
      <c r="D6651" s="39" t="s">
        <v>79</v>
      </c>
      <c r="E6651" s="39" t="s">
        <v>32</v>
      </c>
      <c r="F6651" s="41" t="n">
        <f aca="false">IF(A6651="","",MATCH(A6651,P_ID,1))</f>
        <v>5865</v>
      </c>
      <c r="G6651" s="41" t="str">
        <f aca="false">IF(A6651="","",INDEX(P_Svc,F6651))</f>
        <v>Standard</v>
      </c>
      <c r="H6651" s="41" t="str">
        <f aca="false">IF(A6651="","",INDEX(P_Zone,F6651))</f>
        <v>East</v>
      </c>
      <c r="I6651" s="41" t="n">
        <f aca="false">IF(A6651="","",IF(D6651="Delivered",IF(B6651&lt;=INDEX(P_Due,F6651),1,0),0))</f>
        <v>0</v>
      </c>
    </row>
    <row r="6652" customFormat="false" ht="15" hidden="false" customHeight="false" outlineLevel="0" collapsed="false">
      <c r="A6652" s="37" t="n">
        <v>1005866</v>
      </c>
      <c r="B6652" s="38" t="n">
        <v>46301</v>
      </c>
      <c r="C6652" s="39" t="n">
        <v>1</v>
      </c>
      <c r="D6652" s="39" t="s">
        <v>26</v>
      </c>
      <c r="E6652" s="39"/>
      <c r="F6652" s="41" t="n">
        <f aca="false">IF(A6652="","",MATCH(A6652,P_ID,1))</f>
        <v>5866</v>
      </c>
      <c r="G6652" s="41" t="str">
        <f aca="false">IF(A6652="","",INDEX(P_Svc,F6652))</f>
        <v>Standard</v>
      </c>
      <c r="H6652" s="41" t="str">
        <f aca="false">IF(A6652="","",INDEX(P_Zone,F6652))</f>
        <v>Central</v>
      </c>
      <c r="I6652" s="41" t="n">
        <f aca="false">IF(A6652="","",IF(D6652="Delivered",IF(B6652&lt;=INDEX(P_Due,F6652),1,0),0))</f>
        <v>1</v>
      </c>
    </row>
    <row r="6653" customFormat="false" ht="15" hidden="false" customHeight="false" outlineLevel="0" collapsed="false">
      <c r="A6653" s="37" t="n">
        <v>1005867</v>
      </c>
      <c r="B6653" s="38" t="n">
        <v>46301</v>
      </c>
      <c r="C6653" s="39" t="n">
        <v>1</v>
      </c>
      <c r="D6653" s="39" t="s">
        <v>26</v>
      </c>
      <c r="E6653" s="39"/>
      <c r="F6653" s="41" t="n">
        <f aca="false">IF(A6653="","",MATCH(A6653,P_ID,1))</f>
        <v>5867</v>
      </c>
      <c r="G6653" s="41" t="str">
        <f aca="false">IF(A6653="","",INDEX(P_Svc,F6653))</f>
        <v>Economy</v>
      </c>
      <c r="H6653" s="41" t="str">
        <f aca="false">IF(A6653="","",INDEX(P_Zone,F6653))</f>
        <v>East</v>
      </c>
      <c r="I6653" s="41" t="n">
        <f aca="false">IF(A6653="","",IF(D6653="Delivered",IF(B6653&lt;=INDEX(P_Due,F6653),1,0),0))</f>
        <v>1</v>
      </c>
    </row>
    <row r="6654" customFormat="false" ht="15" hidden="false" customHeight="false" outlineLevel="0" collapsed="false">
      <c r="A6654" s="37" t="n">
        <v>1005868</v>
      </c>
      <c r="B6654" s="38" t="n">
        <v>46301</v>
      </c>
      <c r="C6654" s="39" t="n">
        <v>1</v>
      </c>
      <c r="D6654" s="39" t="s">
        <v>26</v>
      </c>
      <c r="E6654" s="39"/>
      <c r="F6654" s="41" t="n">
        <f aca="false">IF(A6654="","",MATCH(A6654,P_ID,1))</f>
        <v>5868</v>
      </c>
      <c r="G6654" s="41" t="str">
        <f aca="false">IF(A6654="","",INDEX(P_Svc,F6654))</f>
        <v>Standard</v>
      </c>
      <c r="H6654" s="41" t="str">
        <f aca="false">IF(A6654="","",INDEX(P_Zone,F6654))</f>
        <v>Central</v>
      </c>
      <c r="I6654" s="41" t="n">
        <f aca="false">IF(A6654="","",IF(D6654="Delivered",IF(B6654&lt;=INDEX(P_Due,F6654),1,0),0))</f>
        <v>1</v>
      </c>
    </row>
    <row r="6655" customFormat="false" ht="15" hidden="false" customHeight="false" outlineLevel="0" collapsed="false">
      <c r="A6655" s="37" t="n">
        <v>1005869</v>
      </c>
      <c r="B6655" s="38" t="n">
        <v>46301</v>
      </c>
      <c r="C6655" s="39" t="n">
        <v>1</v>
      </c>
      <c r="D6655" s="39" t="s">
        <v>26</v>
      </c>
      <c r="E6655" s="39"/>
      <c r="F6655" s="41" t="n">
        <f aca="false">IF(A6655="","",MATCH(A6655,P_ID,1))</f>
        <v>5869</v>
      </c>
      <c r="G6655" s="41" t="str">
        <f aca="false">IF(A6655="","",INDEX(P_Svc,F6655))</f>
        <v>Standard</v>
      </c>
      <c r="H6655" s="41" t="str">
        <f aca="false">IF(A6655="","",INDEX(P_Zone,F6655))</f>
        <v>North</v>
      </c>
      <c r="I6655" s="41" t="n">
        <f aca="false">IF(A6655="","",IF(D6655="Delivered",IF(B6655&lt;=INDEX(P_Due,F6655),1,0),0))</f>
        <v>1</v>
      </c>
    </row>
    <row r="6656" customFormat="false" ht="15" hidden="false" customHeight="false" outlineLevel="0" collapsed="false">
      <c r="A6656" s="37" t="n">
        <v>1005871</v>
      </c>
      <c r="B6656" s="38" t="n">
        <v>46301</v>
      </c>
      <c r="C6656" s="39" t="n">
        <v>1</v>
      </c>
      <c r="D6656" s="39" t="s">
        <v>79</v>
      </c>
      <c r="E6656" s="39" t="s">
        <v>38</v>
      </c>
      <c r="F6656" s="41" t="n">
        <f aca="false">IF(A6656="","",MATCH(A6656,P_ID,1))</f>
        <v>5871</v>
      </c>
      <c r="G6656" s="41" t="str">
        <f aca="false">IF(A6656="","",INDEX(P_Svc,F6656))</f>
        <v>Standard</v>
      </c>
      <c r="H6656" s="41" t="str">
        <f aca="false">IF(A6656="","",INDEX(P_Zone,F6656))</f>
        <v>North</v>
      </c>
      <c r="I6656" s="41" t="n">
        <f aca="false">IF(A6656="","",IF(D6656="Delivered",IF(B6656&lt;=INDEX(P_Due,F6656),1,0),0))</f>
        <v>0</v>
      </c>
    </row>
    <row r="6657" customFormat="false" ht="15" hidden="false" customHeight="false" outlineLevel="0" collapsed="false">
      <c r="A6657" s="37" t="n">
        <v>1005872</v>
      </c>
      <c r="B6657" s="38" t="n">
        <v>46301</v>
      </c>
      <c r="C6657" s="39" t="n">
        <v>1</v>
      </c>
      <c r="D6657" s="39" t="s">
        <v>26</v>
      </c>
      <c r="E6657" s="39"/>
      <c r="F6657" s="41" t="n">
        <f aca="false">IF(A6657="","",MATCH(A6657,P_ID,1))</f>
        <v>5872</v>
      </c>
      <c r="G6657" s="41" t="str">
        <f aca="false">IF(A6657="","",INDEX(P_Svc,F6657))</f>
        <v>Standard</v>
      </c>
      <c r="H6657" s="41" t="str">
        <f aca="false">IF(A6657="","",INDEX(P_Zone,F6657))</f>
        <v>Central</v>
      </c>
      <c r="I6657" s="41" t="n">
        <f aca="false">IF(A6657="","",IF(D6657="Delivered",IF(B6657&lt;=INDEX(P_Due,F6657),1,0),0))</f>
        <v>1</v>
      </c>
    </row>
    <row r="6658" customFormat="false" ht="15" hidden="false" customHeight="false" outlineLevel="0" collapsed="false">
      <c r="A6658" s="37" t="n">
        <v>1005873</v>
      </c>
      <c r="B6658" s="38" t="n">
        <v>46301</v>
      </c>
      <c r="C6658" s="39" t="n">
        <v>1</v>
      </c>
      <c r="D6658" s="39" t="s">
        <v>26</v>
      </c>
      <c r="E6658" s="39"/>
      <c r="F6658" s="41" t="n">
        <f aca="false">IF(A6658="","",MATCH(A6658,P_ID,1))</f>
        <v>5873</v>
      </c>
      <c r="G6658" s="41" t="str">
        <f aca="false">IF(A6658="","",INDEX(P_Svc,F6658))</f>
        <v>Economy</v>
      </c>
      <c r="H6658" s="41" t="str">
        <f aca="false">IF(A6658="","",INDEX(P_Zone,F6658))</f>
        <v>South</v>
      </c>
      <c r="I6658" s="41" t="n">
        <f aca="false">IF(A6658="","",IF(D6658="Delivered",IF(B6658&lt;=INDEX(P_Due,F6658),1,0),0))</f>
        <v>1</v>
      </c>
    </row>
    <row r="6659" customFormat="false" ht="15" hidden="false" customHeight="false" outlineLevel="0" collapsed="false">
      <c r="A6659" s="37" t="n">
        <v>1005875</v>
      </c>
      <c r="B6659" s="38" t="n">
        <v>46301</v>
      </c>
      <c r="C6659" s="39" t="n">
        <v>1</v>
      </c>
      <c r="D6659" s="39" t="s">
        <v>26</v>
      </c>
      <c r="E6659" s="39"/>
      <c r="F6659" s="41" t="n">
        <f aca="false">IF(A6659="","",MATCH(A6659,P_ID,1))</f>
        <v>5875</v>
      </c>
      <c r="G6659" s="41" t="str">
        <f aca="false">IF(A6659="","",INDEX(P_Svc,F6659))</f>
        <v>Standard</v>
      </c>
      <c r="H6659" s="41" t="str">
        <f aca="false">IF(A6659="","",INDEX(P_Zone,F6659))</f>
        <v>Central</v>
      </c>
      <c r="I6659" s="41" t="n">
        <f aca="false">IF(A6659="","",IF(D6659="Delivered",IF(B6659&lt;=INDEX(P_Due,F6659),1,0),0))</f>
        <v>1</v>
      </c>
    </row>
    <row r="6660" customFormat="false" ht="15" hidden="false" customHeight="false" outlineLevel="0" collapsed="false">
      <c r="A6660" s="37" t="n">
        <v>1005876</v>
      </c>
      <c r="B6660" s="38" t="n">
        <v>46301</v>
      </c>
      <c r="C6660" s="39" t="n">
        <v>1</v>
      </c>
      <c r="D6660" s="39" t="s">
        <v>26</v>
      </c>
      <c r="E6660" s="39"/>
      <c r="F6660" s="41" t="n">
        <f aca="false">IF(A6660="","",MATCH(A6660,P_ID,1))</f>
        <v>5876</v>
      </c>
      <c r="G6660" s="41" t="str">
        <f aca="false">IF(A6660="","",INDEX(P_Svc,F6660))</f>
        <v>Standard</v>
      </c>
      <c r="H6660" s="41" t="str">
        <f aca="false">IF(A6660="","",INDEX(P_Zone,F6660))</f>
        <v>Central</v>
      </c>
      <c r="I6660" s="41" t="n">
        <f aca="false">IF(A6660="","",IF(D6660="Delivered",IF(B6660&lt;=INDEX(P_Due,F6660),1,0),0))</f>
        <v>1</v>
      </c>
    </row>
    <row r="6661" customFormat="false" ht="15" hidden="false" customHeight="false" outlineLevel="0" collapsed="false">
      <c r="A6661" s="37" t="n">
        <v>1005877</v>
      </c>
      <c r="B6661" s="38" t="n">
        <v>46301</v>
      </c>
      <c r="C6661" s="39" t="n">
        <v>1</v>
      </c>
      <c r="D6661" s="39" t="s">
        <v>26</v>
      </c>
      <c r="E6661" s="39"/>
      <c r="F6661" s="41" t="n">
        <f aca="false">IF(A6661="","",MATCH(A6661,P_ID,1))</f>
        <v>5877</v>
      </c>
      <c r="G6661" s="41" t="str">
        <f aca="false">IF(A6661="","",INDEX(P_Svc,F6661))</f>
        <v>Standard</v>
      </c>
      <c r="H6661" s="41" t="str">
        <f aca="false">IF(A6661="","",INDEX(P_Zone,F6661))</f>
        <v>Central</v>
      </c>
      <c r="I6661" s="41" t="n">
        <f aca="false">IF(A6661="","",IF(D6661="Delivered",IF(B6661&lt;=INDEX(P_Due,F6661),1,0),0))</f>
        <v>1</v>
      </c>
    </row>
    <row r="6662" customFormat="false" ht="15" hidden="false" customHeight="false" outlineLevel="0" collapsed="false">
      <c r="A6662" s="37" t="n">
        <v>1005878</v>
      </c>
      <c r="B6662" s="38" t="n">
        <v>46301</v>
      </c>
      <c r="C6662" s="39" t="n">
        <v>1</v>
      </c>
      <c r="D6662" s="39" t="s">
        <v>79</v>
      </c>
      <c r="E6662" s="39" t="s">
        <v>32</v>
      </c>
      <c r="F6662" s="41" t="n">
        <f aca="false">IF(A6662="","",MATCH(A6662,P_ID,1))</f>
        <v>5878</v>
      </c>
      <c r="G6662" s="41" t="str">
        <f aca="false">IF(A6662="","",INDEX(P_Svc,F6662))</f>
        <v>Economy</v>
      </c>
      <c r="H6662" s="41" t="str">
        <f aca="false">IF(A6662="","",INDEX(P_Zone,F6662))</f>
        <v>South</v>
      </c>
      <c r="I6662" s="41" t="n">
        <f aca="false">IF(A6662="","",IF(D6662="Delivered",IF(B6662&lt;=INDEX(P_Due,F6662),1,0),0))</f>
        <v>0</v>
      </c>
    </row>
    <row r="6663" customFormat="false" ht="15" hidden="false" customHeight="false" outlineLevel="0" collapsed="false">
      <c r="A6663" s="37" t="n">
        <v>1005880</v>
      </c>
      <c r="B6663" s="38" t="n">
        <v>46301</v>
      </c>
      <c r="C6663" s="39" t="n">
        <v>1</v>
      </c>
      <c r="D6663" s="39" t="s">
        <v>26</v>
      </c>
      <c r="E6663" s="39"/>
      <c r="F6663" s="41" t="n">
        <f aca="false">IF(A6663="","",MATCH(A6663,P_ID,1))</f>
        <v>5880</v>
      </c>
      <c r="G6663" s="41" t="str">
        <f aca="false">IF(A6663="","",INDEX(P_Svc,F6663))</f>
        <v>Standard</v>
      </c>
      <c r="H6663" s="41" t="str">
        <f aca="false">IF(A6663="","",INDEX(P_Zone,F6663))</f>
        <v>Central</v>
      </c>
      <c r="I6663" s="41" t="n">
        <f aca="false">IF(A6663="","",IF(D6663="Delivered",IF(B6663&lt;=INDEX(P_Due,F6663),1,0),0))</f>
        <v>1</v>
      </c>
    </row>
    <row r="6664" customFormat="false" ht="15" hidden="false" customHeight="false" outlineLevel="0" collapsed="false">
      <c r="A6664" s="37" t="n">
        <v>1005881</v>
      </c>
      <c r="B6664" s="38" t="n">
        <v>46301</v>
      </c>
      <c r="C6664" s="39" t="n">
        <v>1</v>
      </c>
      <c r="D6664" s="39" t="s">
        <v>26</v>
      </c>
      <c r="E6664" s="39"/>
      <c r="F6664" s="41" t="n">
        <f aca="false">IF(A6664="","",MATCH(A6664,P_ID,1))</f>
        <v>5881</v>
      </c>
      <c r="G6664" s="41" t="str">
        <f aca="false">IF(A6664="","",INDEX(P_Svc,F6664))</f>
        <v>Standard</v>
      </c>
      <c r="H6664" s="41" t="str">
        <f aca="false">IF(A6664="","",INDEX(P_Zone,F6664))</f>
        <v>Central</v>
      </c>
      <c r="I6664" s="41" t="n">
        <f aca="false">IF(A6664="","",IF(D6664="Delivered",IF(B6664&lt;=INDEX(P_Due,F6664),1,0),0))</f>
        <v>1</v>
      </c>
    </row>
    <row r="6665" customFormat="false" ht="15" hidden="false" customHeight="false" outlineLevel="0" collapsed="false">
      <c r="A6665" s="37" t="n">
        <v>1005882</v>
      </c>
      <c r="B6665" s="38" t="n">
        <v>46301</v>
      </c>
      <c r="C6665" s="39" t="n">
        <v>1</v>
      </c>
      <c r="D6665" s="39" t="s">
        <v>26</v>
      </c>
      <c r="E6665" s="39"/>
      <c r="F6665" s="41" t="n">
        <f aca="false">IF(A6665="","",MATCH(A6665,P_ID,1))</f>
        <v>5882</v>
      </c>
      <c r="G6665" s="41" t="str">
        <f aca="false">IF(A6665="","",INDEX(P_Svc,F6665))</f>
        <v>Economy</v>
      </c>
      <c r="H6665" s="41" t="str">
        <f aca="false">IF(A6665="","",INDEX(P_Zone,F6665))</f>
        <v>East</v>
      </c>
      <c r="I6665" s="41" t="n">
        <f aca="false">IF(A6665="","",IF(D6665="Delivered",IF(B6665&lt;=INDEX(P_Due,F6665),1,0),0))</f>
        <v>1</v>
      </c>
    </row>
    <row r="6666" customFormat="false" ht="15" hidden="false" customHeight="false" outlineLevel="0" collapsed="false">
      <c r="A6666" s="37" t="n">
        <v>1005883</v>
      </c>
      <c r="B6666" s="38" t="n">
        <v>46301</v>
      </c>
      <c r="C6666" s="39" t="n">
        <v>1</v>
      </c>
      <c r="D6666" s="39" t="s">
        <v>26</v>
      </c>
      <c r="E6666" s="39"/>
      <c r="F6666" s="41" t="n">
        <f aca="false">IF(A6666="","",MATCH(A6666,P_ID,1))</f>
        <v>5883</v>
      </c>
      <c r="G6666" s="41" t="str">
        <f aca="false">IF(A6666="","",INDEX(P_Svc,F6666))</f>
        <v>Standard</v>
      </c>
      <c r="H6666" s="41" t="str">
        <f aca="false">IF(A6666="","",INDEX(P_Zone,F6666))</f>
        <v>North</v>
      </c>
      <c r="I6666" s="41" t="n">
        <f aca="false">IF(A6666="","",IF(D6666="Delivered",IF(B6666&lt;=INDEX(P_Due,F6666),1,0),0))</f>
        <v>1</v>
      </c>
    </row>
    <row r="6667" customFormat="false" ht="15" hidden="false" customHeight="false" outlineLevel="0" collapsed="false">
      <c r="A6667" s="37" t="n">
        <v>1005884</v>
      </c>
      <c r="B6667" s="38" t="n">
        <v>46301</v>
      </c>
      <c r="C6667" s="39" t="n">
        <v>1</v>
      </c>
      <c r="D6667" s="39" t="s">
        <v>26</v>
      </c>
      <c r="E6667" s="39"/>
      <c r="F6667" s="41" t="n">
        <f aca="false">IF(A6667="","",MATCH(A6667,P_ID,1))</f>
        <v>5884</v>
      </c>
      <c r="G6667" s="41" t="str">
        <f aca="false">IF(A6667="","",INDEX(P_Svc,F6667))</f>
        <v>Standard</v>
      </c>
      <c r="H6667" s="41" t="str">
        <f aca="false">IF(A6667="","",INDEX(P_Zone,F6667))</f>
        <v>Central</v>
      </c>
      <c r="I6667" s="41" t="n">
        <f aca="false">IF(A6667="","",IF(D6667="Delivered",IF(B6667&lt;=INDEX(P_Due,F6667),1,0),0))</f>
        <v>1</v>
      </c>
    </row>
    <row r="6668" customFormat="false" ht="15" hidden="false" customHeight="false" outlineLevel="0" collapsed="false">
      <c r="A6668" s="37" t="n">
        <v>1005885</v>
      </c>
      <c r="B6668" s="38" t="n">
        <v>46301</v>
      </c>
      <c r="C6668" s="39" t="n">
        <v>1</v>
      </c>
      <c r="D6668" s="39" t="s">
        <v>26</v>
      </c>
      <c r="E6668" s="39"/>
      <c r="F6668" s="41" t="n">
        <f aca="false">IF(A6668="","",MATCH(A6668,P_ID,1))</f>
        <v>5885</v>
      </c>
      <c r="G6668" s="41" t="str">
        <f aca="false">IF(A6668="","",INDEX(P_Svc,F6668))</f>
        <v>Economy</v>
      </c>
      <c r="H6668" s="41" t="str">
        <f aca="false">IF(A6668="","",INDEX(P_Zone,F6668))</f>
        <v>South</v>
      </c>
      <c r="I6668" s="41" t="n">
        <f aca="false">IF(A6668="","",IF(D6668="Delivered",IF(B6668&lt;=INDEX(P_Due,F6668),1,0),0))</f>
        <v>1</v>
      </c>
    </row>
    <row r="6669" customFormat="false" ht="15" hidden="false" customHeight="false" outlineLevel="0" collapsed="false">
      <c r="A6669" s="37" t="n">
        <v>1005886</v>
      </c>
      <c r="B6669" s="38" t="n">
        <v>46301</v>
      </c>
      <c r="C6669" s="39" t="n">
        <v>1</v>
      </c>
      <c r="D6669" s="39" t="s">
        <v>26</v>
      </c>
      <c r="E6669" s="39"/>
      <c r="F6669" s="41" t="n">
        <f aca="false">IF(A6669="","",MATCH(A6669,P_ID,1))</f>
        <v>5886</v>
      </c>
      <c r="G6669" s="41" t="str">
        <f aca="false">IF(A6669="","",INDEX(P_Svc,F6669))</f>
        <v>Standard</v>
      </c>
      <c r="H6669" s="41" t="str">
        <f aca="false">IF(A6669="","",INDEX(P_Zone,F6669))</f>
        <v>South</v>
      </c>
      <c r="I6669" s="41" t="n">
        <f aca="false">IF(A6669="","",IF(D6669="Delivered",IF(B6669&lt;=INDEX(P_Due,F6669),1,0),0))</f>
        <v>1</v>
      </c>
    </row>
    <row r="6670" customFormat="false" ht="15" hidden="false" customHeight="false" outlineLevel="0" collapsed="false">
      <c r="A6670" s="37" t="n">
        <v>1005887</v>
      </c>
      <c r="B6670" s="38" t="n">
        <v>46301</v>
      </c>
      <c r="C6670" s="39" t="n">
        <v>1</v>
      </c>
      <c r="D6670" s="39" t="s">
        <v>26</v>
      </c>
      <c r="E6670" s="39"/>
      <c r="F6670" s="41" t="n">
        <f aca="false">IF(A6670="","",MATCH(A6670,P_ID,1))</f>
        <v>5887</v>
      </c>
      <c r="G6670" s="41" t="str">
        <f aca="false">IF(A6670="","",INDEX(P_Svc,F6670))</f>
        <v>Standard</v>
      </c>
      <c r="H6670" s="41" t="str">
        <f aca="false">IF(A6670="","",INDEX(P_Zone,F6670))</f>
        <v>Central</v>
      </c>
      <c r="I6670" s="41" t="n">
        <f aca="false">IF(A6670="","",IF(D6670="Delivered",IF(B6670&lt;=INDEX(P_Due,F6670),1,0),0))</f>
        <v>1</v>
      </c>
    </row>
    <row r="6671" customFormat="false" ht="15" hidden="false" customHeight="false" outlineLevel="0" collapsed="false">
      <c r="A6671" s="37" t="n">
        <v>1005888</v>
      </c>
      <c r="B6671" s="38" t="n">
        <v>46301</v>
      </c>
      <c r="C6671" s="39" t="n">
        <v>1</v>
      </c>
      <c r="D6671" s="39" t="s">
        <v>79</v>
      </c>
      <c r="E6671" s="39" t="s">
        <v>34</v>
      </c>
      <c r="F6671" s="41" t="n">
        <f aca="false">IF(A6671="","",MATCH(A6671,P_ID,1))</f>
        <v>5888</v>
      </c>
      <c r="G6671" s="41" t="str">
        <f aca="false">IF(A6671="","",INDEX(P_Svc,F6671))</f>
        <v>Standard</v>
      </c>
      <c r="H6671" s="41" t="str">
        <f aca="false">IF(A6671="","",INDEX(P_Zone,F6671))</f>
        <v>East</v>
      </c>
      <c r="I6671" s="41" t="n">
        <f aca="false">IF(A6671="","",IF(D6671="Delivered",IF(B6671&lt;=INDEX(P_Due,F6671),1,0),0))</f>
        <v>0</v>
      </c>
    </row>
    <row r="6672" customFormat="false" ht="15" hidden="false" customHeight="false" outlineLevel="0" collapsed="false">
      <c r="A6672" s="37" t="n">
        <v>1005889</v>
      </c>
      <c r="B6672" s="38" t="n">
        <v>46301</v>
      </c>
      <c r="C6672" s="39" t="n">
        <v>1</v>
      </c>
      <c r="D6672" s="39" t="s">
        <v>79</v>
      </c>
      <c r="E6672" s="39" t="s">
        <v>34</v>
      </c>
      <c r="F6672" s="41" t="n">
        <f aca="false">IF(A6672="","",MATCH(A6672,P_ID,1))</f>
        <v>5889</v>
      </c>
      <c r="G6672" s="41" t="str">
        <f aca="false">IF(A6672="","",INDEX(P_Svc,F6672))</f>
        <v>Standard</v>
      </c>
      <c r="H6672" s="41" t="str">
        <f aca="false">IF(A6672="","",INDEX(P_Zone,F6672))</f>
        <v>East</v>
      </c>
      <c r="I6672" s="41" t="n">
        <f aca="false">IF(A6672="","",IF(D6672="Delivered",IF(B6672&lt;=INDEX(P_Due,F6672),1,0),0))</f>
        <v>0</v>
      </c>
    </row>
    <row r="6673" customFormat="false" ht="15" hidden="false" customHeight="false" outlineLevel="0" collapsed="false">
      <c r="A6673" s="37" t="n">
        <v>1005890</v>
      </c>
      <c r="B6673" s="38" t="n">
        <v>46301</v>
      </c>
      <c r="C6673" s="39" t="n">
        <v>1</v>
      </c>
      <c r="D6673" s="39" t="s">
        <v>26</v>
      </c>
      <c r="E6673" s="39"/>
      <c r="F6673" s="41" t="n">
        <f aca="false">IF(A6673="","",MATCH(A6673,P_ID,1))</f>
        <v>5890</v>
      </c>
      <c r="G6673" s="41" t="str">
        <f aca="false">IF(A6673="","",INDEX(P_Svc,F6673))</f>
        <v>Standard</v>
      </c>
      <c r="H6673" s="41" t="str">
        <f aca="false">IF(A6673="","",INDEX(P_Zone,F6673))</f>
        <v>North</v>
      </c>
      <c r="I6673" s="41" t="n">
        <f aca="false">IF(A6673="","",IF(D6673="Delivered",IF(B6673&lt;=INDEX(P_Due,F6673),1,0),0))</f>
        <v>1</v>
      </c>
    </row>
    <row r="6674" customFormat="false" ht="15" hidden="false" customHeight="false" outlineLevel="0" collapsed="false">
      <c r="A6674" s="37" t="n">
        <v>1005891</v>
      </c>
      <c r="B6674" s="38" t="n">
        <v>46301</v>
      </c>
      <c r="C6674" s="39" t="n">
        <v>1</v>
      </c>
      <c r="D6674" s="39" t="s">
        <v>26</v>
      </c>
      <c r="E6674" s="39"/>
      <c r="F6674" s="41" t="n">
        <f aca="false">IF(A6674="","",MATCH(A6674,P_ID,1))</f>
        <v>5891</v>
      </c>
      <c r="G6674" s="41" t="str">
        <f aca="false">IF(A6674="","",INDEX(P_Svc,F6674))</f>
        <v>Economy</v>
      </c>
      <c r="H6674" s="41" t="str">
        <f aca="false">IF(A6674="","",INDEX(P_Zone,F6674))</f>
        <v>West</v>
      </c>
      <c r="I6674" s="41" t="n">
        <f aca="false">IF(A6674="","",IF(D6674="Delivered",IF(B6674&lt;=INDEX(P_Due,F6674),1,0),0))</f>
        <v>1</v>
      </c>
    </row>
    <row r="6675" customFormat="false" ht="15" hidden="false" customHeight="false" outlineLevel="0" collapsed="false">
      <c r="A6675" s="37" t="n">
        <v>1005892</v>
      </c>
      <c r="B6675" s="38" t="n">
        <v>46301</v>
      </c>
      <c r="C6675" s="39" t="n">
        <v>1</v>
      </c>
      <c r="D6675" s="39" t="s">
        <v>26</v>
      </c>
      <c r="E6675" s="39"/>
      <c r="F6675" s="41" t="n">
        <f aca="false">IF(A6675="","",MATCH(A6675,P_ID,1))</f>
        <v>5892</v>
      </c>
      <c r="G6675" s="41" t="str">
        <f aca="false">IF(A6675="","",INDEX(P_Svc,F6675))</f>
        <v>Standard</v>
      </c>
      <c r="H6675" s="41" t="str">
        <f aca="false">IF(A6675="","",INDEX(P_Zone,F6675))</f>
        <v>Central</v>
      </c>
      <c r="I6675" s="41" t="n">
        <f aca="false">IF(A6675="","",IF(D6675="Delivered",IF(B6675&lt;=INDEX(P_Due,F6675),1,0),0))</f>
        <v>1</v>
      </c>
    </row>
    <row r="6676" customFormat="false" ht="15" hidden="false" customHeight="false" outlineLevel="0" collapsed="false">
      <c r="A6676" s="37" t="n">
        <v>1005893</v>
      </c>
      <c r="B6676" s="38" t="n">
        <v>46301</v>
      </c>
      <c r="C6676" s="39" t="n">
        <v>1</v>
      </c>
      <c r="D6676" s="39" t="s">
        <v>79</v>
      </c>
      <c r="E6676" s="39" t="s">
        <v>32</v>
      </c>
      <c r="F6676" s="41" t="n">
        <f aca="false">IF(A6676="","",MATCH(A6676,P_ID,1))</f>
        <v>5893</v>
      </c>
      <c r="G6676" s="41" t="str">
        <f aca="false">IF(A6676="","",INDEX(P_Svc,F6676))</f>
        <v>Standard</v>
      </c>
      <c r="H6676" s="41" t="str">
        <f aca="false">IF(A6676="","",INDEX(P_Zone,F6676))</f>
        <v>West</v>
      </c>
      <c r="I6676" s="41" t="n">
        <f aca="false">IF(A6676="","",IF(D6676="Delivered",IF(B6676&lt;=INDEX(P_Due,F6676),1,0),0))</f>
        <v>0</v>
      </c>
    </row>
    <row r="6677" customFormat="false" ht="15" hidden="false" customHeight="false" outlineLevel="0" collapsed="false">
      <c r="A6677" s="37" t="n">
        <v>1005894</v>
      </c>
      <c r="B6677" s="38" t="n">
        <v>46301</v>
      </c>
      <c r="C6677" s="39" t="n">
        <v>1</v>
      </c>
      <c r="D6677" s="39" t="s">
        <v>26</v>
      </c>
      <c r="E6677" s="39"/>
      <c r="F6677" s="41" t="n">
        <f aca="false">IF(A6677="","",MATCH(A6677,P_ID,1))</f>
        <v>5894</v>
      </c>
      <c r="G6677" s="41" t="str">
        <f aca="false">IF(A6677="","",INDEX(P_Svc,F6677))</f>
        <v>Standard</v>
      </c>
      <c r="H6677" s="41" t="str">
        <f aca="false">IF(A6677="","",INDEX(P_Zone,F6677))</f>
        <v>South</v>
      </c>
      <c r="I6677" s="41" t="n">
        <f aca="false">IF(A6677="","",IF(D6677="Delivered",IF(B6677&lt;=INDEX(P_Due,F6677),1,0),0))</f>
        <v>1</v>
      </c>
    </row>
    <row r="6678" customFormat="false" ht="15" hidden="false" customHeight="false" outlineLevel="0" collapsed="false">
      <c r="A6678" s="37" t="n">
        <v>1005895</v>
      </c>
      <c r="B6678" s="38" t="n">
        <v>46301</v>
      </c>
      <c r="C6678" s="39" t="n">
        <v>1</v>
      </c>
      <c r="D6678" s="39" t="s">
        <v>26</v>
      </c>
      <c r="E6678" s="39"/>
      <c r="F6678" s="41" t="n">
        <f aca="false">IF(A6678="","",MATCH(A6678,P_ID,1))</f>
        <v>5895</v>
      </c>
      <c r="G6678" s="41" t="str">
        <f aca="false">IF(A6678="","",INDEX(P_Svc,F6678))</f>
        <v>Standard</v>
      </c>
      <c r="H6678" s="41" t="str">
        <f aca="false">IF(A6678="","",INDEX(P_Zone,F6678))</f>
        <v>Central</v>
      </c>
      <c r="I6678" s="41" t="n">
        <f aca="false">IF(A6678="","",IF(D6678="Delivered",IF(B6678&lt;=INDEX(P_Due,F6678),1,0),0))</f>
        <v>1</v>
      </c>
    </row>
    <row r="6679" customFormat="false" ht="15" hidden="false" customHeight="false" outlineLevel="0" collapsed="false">
      <c r="A6679" s="37" t="n">
        <v>1005896</v>
      </c>
      <c r="B6679" s="38" t="n">
        <v>46301</v>
      </c>
      <c r="C6679" s="39" t="n">
        <v>1</v>
      </c>
      <c r="D6679" s="39" t="s">
        <v>26</v>
      </c>
      <c r="E6679" s="39"/>
      <c r="F6679" s="41" t="n">
        <f aca="false">IF(A6679="","",MATCH(A6679,P_ID,1))</f>
        <v>5896</v>
      </c>
      <c r="G6679" s="41" t="str">
        <f aca="false">IF(A6679="","",INDEX(P_Svc,F6679))</f>
        <v>Economy</v>
      </c>
      <c r="H6679" s="41" t="str">
        <f aca="false">IF(A6679="","",INDEX(P_Zone,F6679))</f>
        <v>South</v>
      </c>
      <c r="I6679" s="41" t="n">
        <f aca="false">IF(A6679="","",IF(D6679="Delivered",IF(B6679&lt;=INDEX(P_Due,F6679),1,0),0))</f>
        <v>1</v>
      </c>
    </row>
    <row r="6680" customFormat="false" ht="15" hidden="false" customHeight="false" outlineLevel="0" collapsed="false">
      <c r="A6680" s="37" t="n">
        <v>1005898</v>
      </c>
      <c r="B6680" s="38" t="n">
        <v>46301</v>
      </c>
      <c r="C6680" s="39" t="n">
        <v>1</v>
      </c>
      <c r="D6680" s="39" t="s">
        <v>26</v>
      </c>
      <c r="E6680" s="39"/>
      <c r="F6680" s="41" t="n">
        <f aca="false">IF(A6680="","",MATCH(A6680,P_ID,1))</f>
        <v>5898</v>
      </c>
      <c r="G6680" s="41" t="str">
        <f aca="false">IF(A6680="","",INDEX(P_Svc,F6680))</f>
        <v>Standard</v>
      </c>
      <c r="H6680" s="41" t="str">
        <f aca="false">IF(A6680="","",INDEX(P_Zone,F6680))</f>
        <v>West</v>
      </c>
      <c r="I6680" s="41" t="n">
        <f aca="false">IF(A6680="","",IF(D6680="Delivered",IF(B6680&lt;=INDEX(P_Due,F6680),1,0),0))</f>
        <v>1</v>
      </c>
    </row>
    <row r="6681" customFormat="false" ht="15" hidden="false" customHeight="false" outlineLevel="0" collapsed="false">
      <c r="A6681" s="37" t="n">
        <v>1005900</v>
      </c>
      <c r="B6681" s="38" t="n">
        <v>46301</v>
      </c>
      <c r="C6681" s="39" t="n">
        <v>1</v>
      </c>
      <c r="D6681" s="39" t="s">
        <v>26</v>
      </c>
      <c r="E6681" s="39"/>
      <c r="F6681" s="41" t="n">
        <f aca="false">IF(A6681="","",MATCH(A6681,P_ID,1))</f>
        <v>5900</v>
      </c>
      <c r="G6681" s="41" t="str">
        <f aca="false">IF(A6681="","",INDEX(P_Svc,F6681))</f>
        <v>Economy</v>
      </c>
      <c r="H6681" s="41" t="str">
        <f aca="false">IF(A6681="","",INDEX(P_Zone,F6681))</f>
        <v>Central</v>
      </c>
      <c r="I6681" s="41" t="n">
        <f aca="false">IF(A6681="","",IF(D6681="Delivered",IF(B6681&lt;=INDEX(P_Due,F6681),1,0),0))</f>
        <v>1</v>
      </c>
    </row>
    <row r="6682" customFormat="false" ht="15" hidden="false" customHeight="false" outlineLevel="0" collapsed="false">
      <c r="A6682" s="37" t="n">
        <v>1005901</v>
      </c>
      <c r="B6682" s="38" t="n">
        <v>46301</v>
      </c>
      <c r="C6682" s="39" t="n">
        <v>1</v>
      </c>
      <c r="D6682" s="39" t="s">
        <v>26</v>
      </c>
      <c r="E6682" s="39"/>
      <c r="F6682" s="41" t="n">
        <f aca="false">IF(A6682="","",MATCH(A6682,P_ID,1))</f>
        <v>5901</v>
      </c>
      <c r="G6682" s="41" t="str">
        <f aca="false">IF(A6682="","",INDEX(P_Svc,F6682))</f>
        <v>Standard</v>
      </c>
      <c r="H6682" s="41" t="str">
        <f aca="false">IF(A6682="","",INDEX(P_Zone,F6682))</f>
        <v>East</v>
      </c>
      <c r="I6682" s="41" t="n">
        <f aca="false">IF(A6682="","",IF(D6682="Delivered",IF(B6682&lt;=INDEX(P_Due,F6682),1,0),0))</f>
        <v>1</v>
      </c>
    </row>
    <row r="6683" customFormat="false" ht="15" hidden="false" customHeight="false" outlineLevel="0" collapsed="false">
      <c r="A6683" s="37" t="n">
        <v>1005902</v>
      </c>
      <c r="B6683" s="38" t="n">
        <v>46301</v>
      </c>
      <c r="C6683" s="39" t="n">
        <v>1</v>
      </c>
      <c r="D6683" s="39" t="s">
        <v>26</v>
      </c>
      <c r="E6683" s="39"/>
      <c r="F6683" s="41" t="n">
        <f aca="false">IF(A6683="","",MATCH(A6683,P_ID,1))</f>
        <v>5902</v>
      </c>
      <c r="G6683" s="41" t="str">
        <f aca="false">IF(A6683="","",INDEX(P_Svc,F6683))</f>
        <v>Express</v>
      </c>
      <c r="H6683" s="41" t="str">
        <f aca="false">IF(A6683="","",INDEX(P_Zone,F6683))</f>
        <v>West</v>
      </c>
      <c r="I6683" s="41" t="n">
        <f aca="false">IF(A6683="","",IF(D6683="Delivered",IF(B6683&lt;=INDEX(P_Due,F6683),1,0),0))</f>
        <v>0</v>
      </c>
    </row>
    <row r="6684" customFormat="false" ht="15" hidden="false" customHeight="false" outlineLevel="0" collapsed="false">
      <c r="A6684" s="37" t="n">
        <v>1005904</v>
      </c>
      <c r="B6684" s="38" t="n">
        <v>46301</v>
      </c>
      <c r="C6684" s="39" t="n">
        <v>1</v>
      </c>
      <c r="D6684" s="39" t="s">
        <v>26</v>
      </c>
      <c r="E6684" s="39"/>
      <c r="F6684" s="41" t="n">
        <f aca="false">IF(A6684="","",MATCH(A6684,P_ID,1))</f>
        <v>5904</v>
      </c>
      <c r="G6684" s="41" t="str">
        <f aca="false">IF(A6684="","",INDEX(P_Svc,F6684))</f>
        <v>Standard</v>
      </c>
      <c r="H6684" s="41" t="str">
        <f aca="false">IF(A6684="","",INDEX(P_Zone,F6684))</f>
        <v>North</v>
      </c>
      <c r="I6684" s="41" t="n">
        <f aca="false">IF(A6684="","",IF(D6684="Delivered",IF(B6684&lt;=INDEX(P_Due,F6684),1,0),0))</f>
        <v>1</v>
      </c>
    </row>
    <row r="6685" customFormat="false" ht="15" hidden="false" customHeight="false" outlineLevel="0" collapsed="false">
      <c r="A6685" s="37" t="n">
        <v>1005908</v>
      </c>
      <c r="B6685" s="38" t="n">
        <v>46301</v>
      </c>
      <c r="C6685" s="39" t="n">
        <v>1</v>
      </c>
      <c r="D6685" s="39" t="s">
        <v>26</v>
      </c>
      <c r="E6685" s="39"/>
      <c r="F6685" s="41" t="n">
        <f aca="false">IF(A6685="","",MATCH(A6685,P_ID,1))</f>
        <v>5908</v>
      </c>
      <c r="G6685" s="41" t="str">
        <f aca="false">IF(A6685="","",INDEX(P_Svc,F6685))</f>
        <v>Standard</v>
      </c>
      <c r="H6685" s="41" t="str">
        <f aca="false">IF(A6685="","",INDEX(P_Zone,F6685))</f>
        <v>Central</v>
      </c>
      <c r="I6685" s="41" t="n">
        <f aca="false">IF(A6685="","",IF(D6685="Delivered",IF(B6685&lt;=INDEX(P_Due,F6685),1,0),0))</f>
        <v>1</v>
      </c>
    </row>
    <row r="6686" customFormat="false" ht="15" hidden="false" customHeight="false" outlineLevel="0" collapsed="false">
      <c r="A6686" s="37" t="n">
        <v>1005909</v>
      </c>
      <c r="B6686" s="38" t="n">
        <v>46301</v>
      </c>
      <c r="C6686" s="39" t="n">
        <v>1</v>
      </c>
      <c r="D6686" s="39" t="s">
        <v>26</v>
      </c>
      <c r="E6686" s="39"/>
      <c r="F6686" s="41" t="n">
        <f aca="false">IF(A6686="","",MATCH(A6686,P_ID,1))</f>
        <v>5909</v>
      </c>
      <c r="G6686" s="41" t="str">
        <f aca="false">IF(A6686="","",INDEX(P_Svc,F6686))</f>
        <v>Standard</v>
      </c>
      <c r="H6686" s="41" t="str">
        <f aca="false">IF(A6686="","",INDEX(P_Zone,F6686))</f>
        <v>North</v>
      </c>
      <c r="I6686" s="41" t="n">
        <f aca="false">IF(A6686="","",IF(D6686="Delivered",IF(B6686&lt;=INDEX(P_Due,F6686),1,0),0))</f>
        <v>1</v>
      </c>
    </row>
    <row r="6687" customFormat="false" ht="15" hidden="false" customHeight="false" outlineLevel="0" collapsed="false">
      <c r="A6687" s="37" t="n">
        <v>1005910</v>
      </c>
      <c r="B6687" s="38" t="n">
        <v>46301</v>
      </c>
      <c r="C6687" s="39" t="n">
        <v>1</v>
      </c>
      <c r="D6687" s="39" t="s">
        <v>26</v>
      </c>
      <c r="E6687" s="39"/>
      <c r="F6687" s="41" t="n">
        <f aca="false">IF(A6687="","",MATCH(A6687,P_ID,1))</f>
        <v>5910</v>
      </c>
      <c r="G6687" s="41" t="str">
        <f aca="false">IF(A6687="","",INDEX(P_Svc,F6687))</f>
        <v>Standard</v>
      </c>
      <c r="H6687" s="41" t="str">
        <f aca="false">IF(A6687="","",INDEX(P_Zone,F6687))</f>
        <v>Central</v>
      </c>
      <c r="I6687" s="41" t="n">
        <f aca="false">IF(A6687="","",IF(D6687="Delivered",IF(B6687&lt;=INDEX(P_Due,F6687),1,0),0))</f>
        <v>1</v>
      </c>
    </row>
    <row r="6688" customFormat="false" ht="15" hidden="false" customHeight="false" outlineLevel="0" collapsed="false">
      <c r="A6688" s="37" t="n">
        <v>1005911</v>
      </c>
      <c r="B6688" s="38" t="n">
        <v>46301</v>
      </c>
      <c r="C6688" s="39" t="n">
        <v>1</v>
      </c>
      <c r="D6688" s="39" t="s">
        <v>26</v>
      </c>
      <c r="E6688" s="39"/>
      <c r="F6688" s="41" t="n">
        <f aca="false">IF(A6688="","",MATCH(A6688,P_ID,1))</f>
        <v>5911</v>
      </c>
      <c r="G6688" s="41" t="str">
        <f aca="false">IF(A6688="","",INDEX(P_Svc,F6688))</f>
        <v>Standard</v>
      </c>
      <c r="H6688" s="41" t="str">
        <f aca="false">IF(A6688="","",INDEX(P_Zone,F6688))</f>
        <v>South</v>
      </c>
      <c r="I6688" s="41" t="n">
        <f aca="false">IF(A6688="","",IF(D6688="Delivered",IF(B6688&lt;=INDEX(P_Due,F6688),1,0),0))</f>
        <v>1</v>
      </c>
    </row>
    <row r="6689" customFormat="false" ht="15" hidden="false" customHeight="false" outlineLevel="0" collapsed="false">
      <c r="A6689" s="37" t="n">
        <v>1005912</v>
      </c>
      <c r="B6689" s="38" t="n">
        <v>46301</v>
      </c>
      <c r="C6689" s="39" t="n">
        <v>1</v>
      </c>
      <c r="D6689" s="39" t="s">
        <v>26</v>
      </c>
      <c r="E6689" s="39"/>
      <c r="F6689" s="41" t="n">
        <f aca="false">IF(A6689="","",MATCH(A6689,P_ID,1))</f>
        <v>5912</v>
      </c>
      <c r="G6689" s="41" t="str">
        <f aca="false">IF(A6689="","",INDEX(P_Svc,F6689))</f>
        <v>Standard</v>
      </c>
      <c r="H6689" s="41" t="str">
        <f aca="false">IF(A6689="","",INDEX(P_Zone,F6689))</f>
        <v>West</v>
      </c>
      <c r="I6689" s="41" t="n">
        <f aca="false">IF(A6689="","",IF(D6689="Delivered",IF(B6689&lt;=INDEX(P_Due,F6689),1,0),0))</f>
        <v>1</v>
      </c>
    </row>
    <row r="6690" customFormat="false" ht="15" hidden="false" customHeight="false" outlineLevel="0" collapsed="false">
      <c r="A6690" s="37" t="n">
        <v>1005913</v>
      </c>
      <c r="B6690" s="38" t="n">
        <v>46301</v>
      </c>
      <c r="C6690" s="39" t="n">
        <v>1</v>
      </c>
      <c r="D6690" s="39" t="s">
        <v>26</v>
      </c>
      <c r="E6690" s="39"/>
      <c r="F6690" s="41" t="n">
        <f aca="false">IF(A6690="","",MATCH(A6690,P_ID,1))</f>
        <v>5913</v>
      </c>
      <c r="G6690" s="41" t="str">
        <f aca="false">IF(A6690="","",INDEX(P_Svc,F6690))</f>
        <v>Standard</v>
      </c>
      <c r="H6690" s="41" t="str">
        <f aca="false">IF(A6690="","",INDEX(P_Zone,F6690))</f>
        <v>East</v>
      </c>
      <c r="I6690" s="41" t="n">
        <f aca="false">IF(A6690="","",IF(D6690="Delivered",IF(B6690&lt;=INDEX(P_Due,F6690),1,0),0))</f>
        <v>1</v>
      </c>
    </row>
    <row r="6691" customFormat="false" ht="15" hidden="false" customHeight="false" outlineLevel="0" collapsed="false">
      <c r="A6691" s="37" t="n">
        <v>1005914</v>
      </c>
      <c r="B6691" s="38" t="n">
        <v>46301</v>
      </c>
      <c r="C6691" s="39" t="n">
        <v>1</v>
      </c>
      <c r="D6691" s="39" t="s">
        <v>26</v>
      </c>
      <c r="E6691" s="39"/>
      <c r="F6691" s="41" t="n">
        <f aca="false">IF(A6691="","",MATCH(A6691,P_ID,1))</f>
        <v>5914</v>
      </c>
      <c r="G6691" s="41" t="str">
        <f aca="false">IF(A6691="","",INDEX(P_Svc,F6691))</f>
        <v>Standard</v>
      </c>
      <c r="H6691" s="41" t="str">
        <f aca="false">IF(A6691="","",INDEX(P_Zone,F6691))</f>
        <v>Central</v>
      </c>
      <c r="I6691" s="41" t="n">
        <f aca="false">IF(A6691="","",IF(D6691="Delivered",IF(B6691&lt;=INDEX(P_Due,F6691),1,0),0))</f>
        <v>1</v>
      </c>
    </row>
    <row r="6692" customFormat="false" ht="15" hidden="false" customHeight="false" outlineLevel="0" collapsed="false">
      <c r="A6692" s="37" t="n">
        <v>1005915</v>
      </c>
      <c r="B6692" s="38" t="n">
        <v>46301</v>
      </c>
      <c r="C6692" s="39" t="n">
        <v>1</v>
      </c>
      <c r="D6692" s="39" t="s">
        <v>26</v>
      </c>
      <c r="E6692" s="39"/>
      <c r="F6692" s="41" t="n">
        <f aca="false">IF(A6692="","",MATCH(A6692,P_ID,1))</f>
        <v>5915</v>
      </c>
      <c r="G6692" s="41" t="str">
        <f aca="false">IF(A6692="","",INDEX(P_Svc,F6692))</f>
        <v>Standard</v>
      </c>
      <c r="H6692" s="41" t="str">
        <f aca="false">IF(A6692="","",INDEX(P_Zone,F6692))</f>
        <v>South</v>
      </c>
      <c r="I6692" s="41" t="n">
        <f aca="false">IF(A6692="","",IF(D6692="Delivered",IF(B6692&lt;=INDEX(P_Due,F6692),1,0),0))</f>
        <v>1</v>
      </c>
    </row>
    <row r="6693" customFormat="false" ht="15" hidden="false" customHeight="false" outlineLevel="0" collapsed="false">
      <c r="A6693" s="37" t="n">
        <v>1005916</v>
      </c>
      <c r="B6693" s="38" t="n">
        <v>46301</v>
      </c>
      <c r="C6693" s="39" t="n">
        <v>1</v>
      </c>
      <c r="D6693" s="39" t="s">
        <v>26</v>
      </c>
      <c r="E6693" s="39"/>
      <c r="F6693" s="41" t="n">
        <f aca="false">IF(A6693="","",MATCH(A6693,P_ID,1))</f>
        <v>5916</v>
      </c>
      <c r="G6693" s="41" t="str">
        <f aca="false">IF(A6693="","",INDEX(P_Svc,F6693))</f>
        <v>Standard</v>
      </c>
      <c r="H6693" s="41" t="str">
        <f aca="false">IF(A6693="","",INDEX(P_Zone,F6693))</f>
        <v>North</v>
      </c>
      <c r="I6693" s="41" t="n">
        <f aca="false">IF(A6693="","",IF(D6693="Delivered",IF(B6693&lt;=INDEX(P_Due,F6693),1,0),0))</f>
        <v>1</v>
      </c>
    </row>
    <row r="6694" customFormat="false" ht="15" hidden="false" customHeight="false" outlineLevel="0" collapsed="false">
      <c r="A6694" s="37" t="n">
        <v>1005917</v>
      </c>
      <c r="B6694" s="38" t="n">
        <v>46301</v>
      </c>
      <c r="C6694" s="39" t="n">
        <v>1</v>
      </c>
      <c r="D6694" s="39" t="s">
        <v>26</v>
      </c>
      <c r="E6694" s="39"/>
      <c r="F6694" s="41" t="n">
        <f aca="false">IF(A6694="","",MATCH(A6694,P_ID,1))</f>
        <v>5917</v>
      </c>
      <c r="G6694" s="41" t="str">
        <f aca="false">IF(A6694="","",INDEX(P_Svc,F6694))</f>
        <v>Standard</v>
      </c>
      <c r="H6694" s="41" t="str">
        <f aca="false">IF(A6694="","",INDEX(P_Zone,F6694))</f>
        <v>South</v>
      </c>
      <c r="I6694" s="41" t="n">
        <f aca="false">IF(A6694="","",IF(D6694="Delivered",IF(B6694&lt;=INDEX(P_Due,F6694),1,0),0))</f>
        <v>1</v>
      </c>
    </row>
    <row r="6695" customFormat="false" ht="15" hidden="false" customHeight="false" outlineLevel="0" collapsed="false">
      <c r="A6695" s="37" t="n">
        <v>1005918</v>
      </c>
      <c r="B6695" s="38" t="n">
        <v>46301</v>
      </c>
      <c r="C6695" s="39" t="n">
        <v>1</v>
      </c>
      <c r="D6695" s="39" t="s">
        <v>26</v>
      </c>
      <c r="E6695" s="39"/>
      <c r="F6695" s="41" t="n">
        <f aca="false">IF(A6695="","",MATCH(A6695,P_ID,1))</f>
        <v>5918</v>
      </c>
      <c r="G6695" s="41" t="str">
        <f aca="false">IF(A6695="","",INDEX(P_Svc,F6695))</f>
        <v>Standard</v>
      </c>
      <c r="H6695" s="41" t="str">
        <f aca="false">IF(A6695="","",INDEX(P_Zone,F6695))</f>
        <v>East</v>
      </c>
      <c r="I6695" s="41" t="n">
        <f aca="false">IF(A6695="","",IF(D6695="Delivered",IF(B6695&lt;=INDEX(P_Due,F6695),1,0),0))</f>
        <v>1</v>
      </c>
    </row>
    <row r="6696" customFormat="false" ht="15" hidden="false" customHeight="false" outlineLevel="0" collapsed="false">
      <c r="A6696" s="37" t="n">
        <v>1005919</v>
      </c>
      <c r="B6696" s="38" t="n">
        <v>46301</v>
      </c>
      <c r="C6696" s="39" t="n">
        <v>1</v>
      </c>
      <c r="D6696" s="39" t="s">
        <v>26</v>
      </c>
      <c r="E6696" s="39"/>
      <c r="F6696" s="41" t="n">
        <f aca="false">IF(A6696="","",MATCH(A6696,P_ID,1))</f>
        <v>5919</v>
      </c>
      <c r="G6696" s="41" t="str">
        <f aca="false">IF(A6696="","",INDEX(P_Svc,F6696))</f>
        <v>Economy</v>
      </c>
      <c r="H6696" s="41" t="str">
        <f aca="false">IF(A6696="","",INDEX(P_Zone,F6696))</f>
        <v>North</v>
      </c>
      <c r="I6696" s="41" t="n">
        <f aca="false">IF(A6696="","",IF(D6696="Delivered",IF(B6696&lt;=INDEX(P_Due,F6696),1,0),0))</f>
        <v>1</v>
      </c>
    </row>
    <row r="6697" customFormat="false" ht="15" hidden="false" customHeight="false" outlineLevel="0" collapsed="false">
      <c r="A6697" s="37" t="n">
        <v>1005920</v>
      </c>
      <c r="B6697" s="38" t="n">
        <v>46301</v>
      </c>
      <c r="C6697" s="39" t="n">
        <v>1</v>
      </c>
      <c r="D6697" s="39" t="s">
        <v>26</v>
      </c>
      <c r="E6697" s="39"/>
      <c r="F6697" s="41" t="n">
        <f aca="false">IF(A6697="","",MATCH(A6697,P_ID,1))</f>
        <v>5920</v>
      </c>
      <c r="G6697" s="41" t="str">
        <f aca="false">IF(A6697="","",INDEX(P_Svc,F6697))</f>
        <v>Standard</v>
      </c>
      <c r="H6697" s="41" t="str">
        <f aca="false">IF(A6697="","",INDEX(P_Zone,F6697))</f>
        <v>Central</v>
      </c>
      <c r="I6697" s="41" t="n">
        <f aca="false">IF(A6697="","",IF(D6697="Delivered",IF(B6697&lt;=INDEX(P_Due,F6697),1,0),0))</f>
        <v>1</v>
      </c>
    </row>
    <row r="6698" customFormat="false" ht="15" hidden="false" customHeight="false" outlineLevel="0" collapsed="false">
      <c r="A6698" s="37" t="n">
        <v>1005921</v>
      </c>
      <c r="B6698" s="38" t="n">
        <v>46301</v>
      </c>
      <c r="C6698" s="39" t="n">
        <v>1</v>
      </c>
      <c r="D6698" s="39" t="s">
        <v>26</v>
      </c>
      <c r="E6698" s="39"/>
      <c r="F6698" s="41" t="n">
        <f aca="false">IF(A6698="","",MATCH(A6698,P_ID,1))</f>
        <v>5921</v>
      </c>
      <c r="G6698" s="41" t="str">
        <f aca="false">IF(A6698="","",INDEX(P_Svc,F6698))</f>
        <v>Standard</v>
      </c>
      <c r="H6698" s="41" t="str">
        <f aca="false">IF(A6698="","",INDEX(P_Zone,F6698))</f>
        <v>Central</v>
      </c>
      <c r="I6698" s="41" t="n">
        <f aca="false">IF(A6698="","",IF(D6698="Delivered",IF(B6698&lt;=INDEX(P_Due,F6698),1,0),0))</f>
        <v>1</v>
      </c>
    </row>
    <row r="6699" customFormat="false" ht="15" hidden="false" customHeight="false" outlineLevel="0" collapsed="false">
      <c r="A6699" s="37" t="n">
        <v>1005922</v>
      </c>
      <c r="B6699" s="38" t="n">
        <v>46301</v>
      </c>
      <c r="C6699" s="39" t="n">
        <v>1</v>
      </c>
      <c r="D6699" s="39" t="s">
        <v>26</v>
      </c>
      <c r="E6699" s="39"/>
      <c r="F6699" s="41" t="n">
        <f aca="false">IF(A6699="","",MATCH(A6699,P_ID,1))</f>
        <v>5922</v>
      </c>
      <c r="G6699" s="41" t="str">
        <f aca="false">IF(A6699="","",INDEX(P_Svc,F6699))</f>
        <v>Standard</v>
      </c>
      <c r="H6699" s="41" t="str">
        <f aca="false">IF(A6699="","",INDEX(P_Zone,F6699))</f>
        <v>Central</v>
      </c>
      <c r="I6699" s="41" t="n">
        <f aca="false">IF(A6699="","",IF(D6699="Delivered",IF(B6699&lt;=INDEX(P_Due,F6699),1,0),0))</f>
        <v>1</v>
      </c>
    </row>
    <row r="6700" customFormat="false" ht="15" hidden="false" customHeight="false" outlineLevel="0" collapsed="false">
      <c r="A6700" s="37" t="n">
        <v>1005923</v>
      </c>
      <c r="B6700" s="38" t="n">
        <v>46301</v>
      </c>
      <c r="C6700" s="39" t="n">
        <v>1</v>
      </c>
      <c r="D6700" s="39" t="s">
        <v>26</v>
      </c>
      <c r="E6700" s="39"/>
      <c r="F6700" s="41" t="n">
        <f aca="false">IF(A6700="","",MATCH(A6700,P_ID,1))</f>
        <v>5923</v>
      </c>
      <c r="G6700" s="41" t="str">
        <f aca="false">IF(A6700="","",INDEX(P_Svc,F6700))</f>
        <v>Economy</v>
      </c>
      <c r="H6700" s="41" t="str">
        <f aca="false">IF(A6700="","",INDEX(P_Zone,F6700))</f>
        <v>Central</v>
      </c>
      <c r="I6700" s="41" t="n">
        <f aca="false">IF(A6700="","",IF(D6700="Delivered",IF(B6700&lt;=INDEX(P_Due,F6700),1,0),0))</f>
        <v>1</v>
      </c>
    </row>
    <row r="6701" customFormat="false" ht="15" hidden="false" customHeight="false" outlineLevel="0" collapsed="false">
      <c r="A6701" s="37" t="n">
        <v>1005924</v>
      </c>
      <c r="B6701" s="38" t="n">
        <v>46301</v>
      </c>
      <c r="C6701" s="39" t="n">
        <v>1</v>
      </c>
      <c r="D6701" s="39" t="s">
        <v>79</v>
      </c>
      <c r="E6701" s="39" t="s">
        <v>32</v>
      </c>
      <c r="F6701" s="41" t="n">
        <f aca="false">IF(A6701="","",MATCH(A6701,P_ID,1))</f>
        <v>5924</v>
      </c>
      <c r="G6701" s="41" t="str">
        <f aca="false">IF(A6701="","",INDEX(P_Svc,F6701))</f>
        <v>Economy</v>
      </c>
      <c r="H6701" s="41" t="str">
        <f aca="false">IF(A6701="","",INDEX(P_Zone,F6701))</f>
        <v>South</v>
      </c>
      <c r="I6701" s="41" t="n">
        <f aca="false">IF(A6701="","",IF(D6701="Delivered",IF(B6701&lt;=INDEX(P_Due,F6701),1,0),0))</f>
        <v>0</v>
      </c>
    </row>
    <row r="6702" customFormat="false" ht="15" hidden="false" customHeight="false" outlineLevel="0" collapsed="false">
      <c r="A6702" s="37" t="n">
        <v>1005925</v>
      </c>
      <c r="B6702" s="38" t="n">
        <v>46301</v>
      </c>
      <c r="C6702" s="39" t="n">
        <v>1</v>
      </c>
      <c r="D6702" s="39" t="s">
        <v>26</v>
      </c>
      <c r="E6702" s="39"/>
      <c r="F6702" s="41" t="n">
        <f aca="false">IF(A6702="","",MATCH(A6702,P_ID,1))</f>
        <v>5925</v>
      </c>
      <c r="G6702" s="41" t="str">
        <f aca="false">IF(A6702="","",INDEX(P_Svc,F6702))</f>
        <v>Standard</v>
      </c>
      <c r="H6702" s="41" t="str">
        <f aca="false">IF(A6702="","",INDEX(P_Zone,F6702))</f>
        <v>Central</v>
      </c>
      <c r="I6702" s="41" t="n">
        <f aca="false">IF(A6702="","",IF(D6702="Delivered",IF(B6702&lt;=INDEX(P_Due,F6702),1,0),0))</f>
        <v>1</v>
      </c>
    </row>
    <row r="6703" customFormat="false" ht="15" hidden="false" customHeight="false" outlineLevel="0" collapsed="false">
      <c r="A6703" s="37" t="n">
        <v>1005927</v>
      </c>
      <c r="B6703" s="38" t="n">
        <v>46301</v>
      </c>
      <c r="C6703" s="39" t="n">
        <v>1</v>
      </c>
      <c r="D6703" s="39" t="s">
        <v>26</v>
      </c>
      <c r="E6703" s="39"/>
      <c r="F6703" s="41" t="n">
        <f aca="false">IF(A6703="","",MATCH(A6703,P_ID,1))</f>
        <v>5927</v>
      </c>
      <c r="G6703" s="41" t="str">
        <f aca="false">IF(A6703="","",INDEX(P_Svc,F6703))</f>
        <v>Standard</v>
      </c>
      <c r="H6703" s="41" t="str">
        <f aca="false">IF(A6703="","",INDEX(P_Zone,F6703))</f>
        <v>North</v>
      </c>
      <c r="I6703" s="41" t="n">
        <f aca="false">IF(A6703="","",IF(D6703="Delivered",IF(B6703&lt;=INDEX(P_Due,F6703),1,0),0))</f>
        <v>1</v>
      </c>
    </row>
    <row r="6704" customFormat="false" ht="15" hidden="false" customHeight="false" outlineLevel="0" collapsed="false">
      <c r="A6704" s="37" t="n">
        <v>1005928</v>
      </c>
      <c r="B6704" s="38" t="n">
        <v>46301</v>
      </c>
      <c r="C6704" s="39" t="n">
        <v>1</v>
      </c>
      <c r="D6704" s="39" t="s">
        <v>26</v>
      </c>
      <c r="E6704" s="39"/>
      <c r="F6704" s="41" t="n">
        <f aca="false">IF(A6704="","",MATCH(A6704,P_ID,1))</f>
        <v>5928</v>
      </c>
      <c r="G6704" s="41" t="str">
        <f aca="false">IF(A6704="","",INDEX(P_Svc,F6704))</f>
        <v>Economy</v>
      </c>
      <c r="H6704" s="41" t="str">
        <f aca="false">IF(A6704="","",INDEX(P_Zone,F6704))</f>
        <v>South</v>
      </c>
      <c r="I6704" s="41" t="n">
        <f aca="false">IF(A6704="","",IF(D6704="Delivered",IF(B6704&lt;=INDEX(P_Due,F6704),1,0),0))</f>
        <v>1</v>
      </c>
    </row>
    <row r="6705" customFormat="false" ht="15" hidden="false" customHeight="false" outlineLevel="0" collapsed="false">
      <c r="A6705" s="37" t="n">
        <v>1005931</v>
      </c>
      <c r="B6705" s="38" t="n">
        <v>46301</v>
      </c>
      <c r="C6705" s="39" t="n">
        <v>1</v>
      </c>
      <c r="D6705" s="39" t="s">
        <v>26</v>
      </c>
      <c r="E6705" s="39"/>
      <c r="F6705" s="41" t="n">
        <f aca="false">IF(A6705="","",MATCH(A6705,P_ID,1))</f>
        <v>5931</v>
      </c>
      <c r="G6705" s="41" t="str">
        <f aca="false">IF(A6705="","",INDEX(P_Svc,F6705))</f>
        <v>Standard</v>
      </c>
      <c r="H6705" s="41" t="str">
        <f aca="false">IF(A6705="","",INDEX(P_Zone,F6705))</f>
        <v>East</v>
      </c>
      <c r="I6705" s="41" t="n">
        <f aca="false">IF(A6705="","",IF(D6705="Delivered",IF(B6705&lt;=INDEX(P_Due,F6705),1,0),0))</f>
        <v>1</v>
      </c>
    </row>
    <row r="6706" customFormat="false" ht="15" hidden="false" customHeight="false" outlineLevel="0" collapsed="false">
      <c r="A6706" s="37" t="n">
        <v>1005933</v>
      </c>
      <c r="B6706" s="38" t="n">
        <v>46301</v>
      </c>
      <c r="C6706" s="39" t="n">
        <v>1</v>
      </c>
      <c r="D6706" s="39" t="s">
        <v>26</v>
      </c>
      <c r="E6706" s="39"/>
      <c r="F6706" s="41" t="n">
        <f aca="false">IF(A6706="","",MATCH(A6706,P_ID,1))</f>
        <v>5933</v>
      </c>
      <c r="G6706" s="41" t="str">
        <f aca="false">IF(A6706="","",INDEX(P_Svc,F6706))</f>
        <v>Standard</v>
      </c>
      <c r="H6706" s="41" t="str">
        <f aca="false">IF(A6706="","",INDEX(P_Zone,F6706))</f>
        <v>South</v>
      </c>
      <c r="I6706" s="41" t="n">
        <f aca="false">IF(A6706="","",IF(D6706="Delivered",IF(B6706&lt;=INDEX(P_Due,F6706),1,0),0))</f>
        <v>1</v>
      </c>
    </row>
    <row r="6707" customFormat="false" ht="15" hidden="false" customHeight="false" outlineLevel="0" collapsed="false">
      <c r="A6707" s="37" t="n">
        <v>1005934</v>
      </c>
      <c r="B6707" s="38" t="n">
        <v>46301</v>
      </c>
      <c r="C6707" s="39" t="n">
        <v>1</v>
      </c>
      <c r="D6707" s="39" t="s">
        <v>26</v>
      </c>
      <c r="E6707" s="39"/>
      <c r="F6707" s="41" t="n">
        <f aca="false">IF(A6707="","",MATCH(A6707,P_ID,1))</f>
        <v>5934</v>
      </c>
      <c r="G6707" s="41" t="str">
        <f aca="false">IF(A6707="","",INDEX(P_Svc,F6707))</f>
        <v>Standard</v>
      </c>
      <c r="H6707" s="41" t="str">
        <f aca="false">IF(A6707="","",INDEX(P_Zone,F6707))</f>
        <v>North</v>
      </c>
      <c r="I6707" s="41" t="n">
        <f aca="false">IF(A6707="","",IF(D6707="Delivered",IF(B6707&lt;=INDEX(P_Due,F6707),1,0),0))</f>
        <v>1</v>
      </c>
    </row>
    <row r="6708" customFormat="false" ht="15" hidden="false" customHeight="false" outlineLevel="0" collapsed="false">
      <c r="A6708" s="37" t="n">
        <v>1005936</v>
      </c>
      <c r="B6708" s="38" t="n">
        <v>46301</v>
      </c>
      <c r="C6708" s="39" t="n">
        <v>1</v>
      </c>
      <c r="D6708" s="39" t="s">
        <v>26</v>
      </c>
      <c r="E6708" s="39"/>
      <c r="F6708" s="41" t="n">
        <f aca="false">IF(A6708="","",MATCH(A6708,P_ID,1))</f>
        <v>5936</v>
      </c>
      <c r="G6708" s="41" t="str">
        <f aca="false">IF(A6708="","",INDEX(P_Svc,F6708))</f>
        <v>Standard</v>
      </c>
      <c r="H6708" s="41" t="str">
        <f aca="false">IF(A6708="","",INDEX(P_Zone,F6708))</f>
        <v>Central</v>
      </c>
      <c r="I6708" s="41" t="n">
        <f aca="false">IF(A6708="","",IF(D6708="Delivered",IF(B6708&lt;=INDEX(P_Due,F6708),1,0),0))</f>
        <v>1</v>
      </c>
    </row>
    <row r="6709" customFormat="false" ht="15" hidden="false" customHeight="false" outlineLevel="0" collapsed="false">
      <c r="A6709" s="37" t="n">
        <v>1005938</v>
      </c>
      <c r="B6709" s="38" t="n">
        <v>46301</v>
      </c>
      <c r="C6709" s="39" t="n">
        <v>1</v>
      </c>
      <c r="D6709" s="39" t="s">
        <v>26</v>
      </c>
      <c r="E6709" s="39"/>
      <c r="F6709" s="41" t="n">
        <f aca="false">IF(A6709="","",MATCH(A6709,P_ID,1))</f>
        <v>5938</v>
      </c>
      <c r="G6709" s="41" t="str">
        <f aca="false">IF(A6709="","",INDEX(P_Svc,F6709))</f>
        <v>Standard</v>
      </c>
      <c r="H6709" s="41" t="str">
        <f aca="false">IF(A6709="","",INDEX(P_Zone,F6709))</f>
        <v>South</v>
      </c>
      <c r="I6709" s="41" t="n">
        <f aca="false">IF(A6709="","",IF(D6709="Delivered",IF(B6709&lt;=INDEX(P_Due,F6709),1,0),0))</f>
        <v>1</v>
      </c>
    </row>
    <row r="6710" customFormat="false" ht="15" hidden="false" customHeight="false" outlineLevel="0" collapsed="false">
      <c r="A6710" s="37" t="n">
        <v>1005939</v>
      </c>
      <c r="B6710" s="38" t="n">
        <v>46301</v>
      </c>
      <c r="C6710" s="39" t="n">
        <v>1</v>
      </c>
      <c r="D6710" s="39" t="s">
        <v>26</v>
      </c>
      <c r="E6710" s="39"/>
      <c r="F6710" s="41" t="n">
        <f aca="false">IF(A6710="","",MATCH(A6710,P_ID,1))</f>
        <v>5939</v>
      </c>
      <c r="G6710" s="41" t="str">
        <f aca="false">IF(A6710="","",INDEX(P_Svc,F6710))</f>
        <v>Standard</v>
      </c>
      <c r="H6710" s="41" t="str">
        <f aca="false">IF(A6710="","",INDEX(P_Zone,F6710))</f>
        <v>South</v>
      </c>
      <c r="I6710" s="41" t="n">
        <f aca="false">IF(A6710="","",IF(D6710="Delivered",IF(B6710&lt;=INDEX(P_Due,F6710),1,0),0))</f>
        <v>1</v>
      </c>
    </row>
    <row r="6711" customFormat="false" ht="15" hidden="false" customHeight="false" outlineLevel="0" collapsed="false">
      <c r="A6711" s="37" t="n">
        <v>1005940</v>
      </c>
      <c r="B6711" s="38" t="n">
        <v>46301</v>
      </c>
      <c r="C6711" s="39" t="n">
        <v>1</v>
      </c>
      <c r="D6711" s="39" t="s">
        <v>26</v>
      </c>
      <c r="E6711" s="39"/>
      <c r="F6711" s="41" t="n">
        <f aca="false">IF(A6711="","",MATCH(A6711,P_ID,1))</f>
        <v>5940</v>
      </c>
      <c r="G6711" s="41" t="str">
        <f aca="false">IF(A6711="","",INDEX(P_Svc,F6711))</f>
        <v>Standard</v>
      </c>
      <c r="H6711" s="41" t="str">
        <f aca="false">IF(A6711="","",INDEX(P_Zone,F6711))</f>
        <v>South</v>
      </c>
      <c r="I6711" s="41" t="n">
        <f aca="false">IF(A6711="","",IF(D6711="Delivered",IF(B6711&lt;=INDEX(P_Due,F6711),1,0),0))</f>
        <v>1</v>
      </c>
    </row>
    <row r="6712" customFormat="false" ht="15" hidden="false" customHeight="false" outlineLevel="0" collapsed="false">
      <c r="A6712" s="37" t="n">
        <v>1005941</v>
      </c>
      <c r="B6712" s="38" t="n">
        <v>46301</v>
      </c>
      <c r="C6712" s="39" t="n">
        <v>1</v>
      </c>
      <c r="D6712" s="39" t="s">
        <v>26</v>
      </c>
      <c r="E6712" s="39"/>
      <c r="F6712" s="41" t="n">
        <f aca="false">IF(A6712="","",MATCH(A6712,P_ID,1))</f>
        <v>5941</v>
      </c>
      <c r="G6712" s="41" t="str">
        <f aca="false">IF(A6712="","",INDEX(P_Svc,F6712))</f>
        <v>Standard</v>
      </c>
      <c r="H6712" s="41" t="str">
        <f aca="false">IF(A6712="","",INDEX(P_Zone,F6712))</f>
        <v>North</v>
      </c>
      <c r="I6712" s="41" t="n">
        <f aca="false">IF(A6712="","",IF(D6712="Delivered",IF(B6712&lt;=INDEX(P_Due,F6712),1,0),0))</f>
        <v>1</v>
      </c>
    </row>
    <row r="6713" customFormat="false" ht="15" hidden="false" customHeight="false" outlineLevel="0" collapsed="false">
      <c r="A6713" s="37" t="n">
        <v>1005942</v>
      </c>
      <c r="B6713" s="38" t="n">
        <v>46301</v>
      </c>
      <c r="C6713" s="39" t="n">
        <v>1</v>
      </c>
      <c r="D6713" s="39" t="s">
        <v>26</v>
      </c>
      <c r="E6713" s="39"/>
      <c r="F6713" s="41" t="n">
        <f aca="false">IF(A6713="","",MATCH(A6713,P_ID,1))</f>
        <v>5942</v>
      </c>
      <c r="G6713" s="41" t="str">
        <f aca="false">IF(A6713="","",INDEX(P_Svc,F6713))</f>
        <v>Standard</v>
      </c>
      <c r="H6713" s="41" t="str">
        <f aca="false">IF(A6713="","",INDEX(P_Zone,F6713))</f>
        <v>Central</v>
      </c>
      <c r="I6713" s="41" t="n">
        <f aca="false">IF(A6713="","",IF(D6713="Delivered",IF(B6713&lt;=INDEX(P_Due,F6713),1,0),0))</f>
        <v>1</v>
      </c>
    </row>
    <row r="6714" customFormat="false" ht="15" hidden="false" customHeight="false" outlineLevel="0" collapsed="false">
      <c r="A6714" s="37" t="n">
        <v>1005943</v>
      </c>
      <c r="B6714" s="38" t="n">
        <v>46301</v>
      </c>
      <c r="C6714" s="39" t="n">
        <v>1</v>
      </c>
      <c r="D6714" s="39" t="s">
        <v>26</v>
      </c>
      <c r="E6714" s="39"/>
      <c r="F6714" s="41" t="n">
        <f aca="false">IF(A6714="","",MATCH(A6714,P_ID,1))</f>
        <v>5943</v>
      </c>
      <c r="G6714" s="41" t="str">
        <f aca="false">IF(A6714="","",INDEX(P_Svc,F6714))</f>
        <v>Standard</v>
      </c>
      <c r="H6714" s="41" t="str">
        <f aca="false">IF(A6714="","",INDEX(P_Zone,F6714))</f>
        <v>Central</v>
      </c>
      <c r="I6714" s="41" t="n">
        <f aca="false">IF(A6714="","",IF(D6714="Delivered",IF(B6714&lt;=INDEX(P_Due,F6714),1,0),0))</f>
        <v>1</v>
      </c>
    </row>
    <row r="6715" customFormat="false" ht="15" hidden="false" customHeight="false" outlineLevel="0" collapsed="false">
      <c r="A6715" s="37" t="n">
        <v>1005944</v>
      </c>
      <c r="B6715" s="38" t="n">
        <v>46301</v>
      </c>
      <c r="C6715" s="39" t="n">
        <v>1</v>
      </c>
      <c r="D6715" s="39" t="s">
        <v>26</v>
      </c>
      <c r="E6715" s="39"/>
      <c r="F6715" s="41" t="n">
        <f aca="false">IF(A6715="","",MATCH(A6715,P_ID,1))</f>
        <v>5944</v>
      </c>
      <c r="G6715" s="41" t="str">
        <f aca="false">IF(A6715="","",INDEX(P_Svc,F6715))</f>
        <v>Standard</v>
      </c>
      <c r="H6715" s="41" t="str">
        <f aca="false">IF(A6715="","",INDEX(P_Zone,F6715))</f>
        <v>East</v>
      </c>
      <c r="I6715" s="41" t="n">
        <f aca="false">IF(A6715="","",IF(D6715="Delivered",IF(B6715&lt;=INDEX(P_Due,F6715),1,0),0))</f>
        <v>1</v>
      </c>
    </row>
    <row r="6716" customFormat="false" ht="15" hidden="false" customHeight="false" outlineLevel="0" collapsed="false">
      <c r="A6716" s="37" t="n">
        <v>1005945</v>
      </c>
      <c r="B6716" s="38" t="n">
        <v>46301</v>
      </c>
      <c r="C6716" s="39" t="n">
        <v>1</v>
      </c>
      <c r="D6716" s="39" t="s">
        <v>26</v>
      </c>
      <c r="E6716" s="39"/>
      <c r="F6716" s="41" t="n">
        <f aca="false">IF(A6716="","",MATCH(A6716,P_ID,1))</f>
        <v>5945</v>
      </c>
      <c r="G6716" s="41" t="str">
        <f aca="false">IF(A6716="","",INDEX(P_Svc,F6716))</f>
        <v>Standard</v>
      </c>
      <c r="H6716" s="41" t="str">
        <f aca="false">IF(A6716="","",INDEX(P_Zone,F6716))</f>
        <v>South</v>
      </c>
      <c r="I6716" s="41" t="n">
        <f aca="false">IF(A6716="","",IF(D6716="Delivered",IF(B6716&lt;=INDEX(P_Due,F6716),1,0),0))</f>
        <v>1</v>
      </c>
    </row>
    <row r="6717" customFormat="false" ht="15" hidden="false" customHeight="false" outlineLevel="0" collapsed="false">
      <c r="A6717" s="37" t="n">
        <v>1005946</v>
      </c>
      <c r="B6717" s="38" t="n">
        <v>46301</v>
      </c>
      <c r="C6717" s="39" t="n">
        <v>1</v>
      </c>
      <c r="D6717" s="39" t="s">
        <v>26</v>
      </c>
      <c r="E6717" s="39"/>
      <c r="F6717" s="41" t="n">
        <f aca="false">IF(A6717="","",MATCH(A6717,P_ID,1))</f>
        <v>5946</v>
      </c>
      <c r="G6717" s="41" t="str">
        <f aca="false">IF(A6717="","",INDEX(P_Svc,F6717))</f>
        <v>Standard</v>
      </c>
      <c r="H6717" s="41" t="str">
        <f aca="false">IF(A6717="","",INDEX(P_Zone,F6717))</f>
        <v>South</v>
      </c>
      <c r="I6717" s="41" t="n">
        <f aca="false">IF(A6717="","",IF(D6717="Delivered",IF(B6717&lt;=INDEX(P_Due,F6717),1,0),0))</f>
        <v>1</v>
      </c>
    </row>
    <row r="6718" customFormat="false" ht="15" hidden="false" customHeight="false" outlineLevel="0" collapsed="false">
      <c r="A6718" s="37" t="n">
        <v>1005947</v>
      </c>
      <c r="B6718" s="38" t="n">
        <v>46301</v>
      </c>
      <c r="C6718" s="39" t="n">
        <v>1</v>
      </c>
      <c r="D6718" s="39" t="s">
        <v>26</v>
      </c>
      <c r="E6718" s="39"/>
      <c r="F6718" s="41" t="n">
        <f aca="false">IF(A6718="","",MATCH(A6718,P_ID,1))</f>
        <v>5947</v>
      </c>
      <c r="G6718" s="41" t="str">
        <f aca="false">IF(A6718="","",INDEX(P_Svc,F6718))</f>
        <v>Standard</v>
      </c>
      <c r="H6718" s="41" t="str">
        <f aca="false">IF(A6718="","",INDEX(P_Zone,F6718))</f>
        <v>East</v>
      </c>
      <c r="I6718" s="41" t="n">
        <f aca="false">IF(A6718="","",IF(D6718="Delivered",IF(B6718&lt;=INDEX(P_Due,F6718),1,0),0))</f>
        <v>1</v>
      </c>
    </row>
    <row r="6719" customFormat="false" ht="15" hidden="false" customHeight="false" outlineLevel="0" collapsed="false">
      <c r="A6719" s="37" t="n">
        <v>1005948</v>
      </c>
      <c r="B6719" s="38" t="n">
        <v>46301</v>
      </c>
      <c r="C6719" s="39" t="n">
        <v>1</v>
      </c>
      <c r="D6719" s="39" t="s">
        <v>26</v>
      </c>
      <c r="E6719" s="39"/>
      <c r="F6719" s="41" t="n">
        <f aca="false">IF(A6719="","",MATCH(A6719,P_ID,1))</f>
        <v>5948</v>
      </c>
      <c r="G6719" s="41" t="str">
        <f aca="false">IF(A6719="","",INDEX(P_Svc,F6719))</f>
        <v>Standard</v>
      </c>
      <c r="H6719" s="41" t="str">
        <f aca="false">IF(A6719="","",INDEX(P_Zone,F6719))</f>
        <v>East</v>
      </c>
      <c r="I6719" s="41" t="n">
        <f aca="false">IF(A6719="","",IF(D6719="Delivered",IF(B6719&lt;=INDEX(P_Due,F6719),1,0),0))</f>
        <v>1</v>
      </c>
    </row>
    <row r="6720" customFormat="false" ht="15" hidden="false" customHeight="false" outlineLevel="0" collapsed="false">
      <c r="A6720" s="37" t="n">
        <v>1005949</v>
      </c>
      <c r="B6720" s="38" t="n">
        <v>46301</v>
      </c>
      <c r="C6720" s="39" t="n">
        <v>1</v>
      </c>
      <c r="D6720" s="39" t="s">
        <v>26</v>
      </c>
      <c r="E6720" s="39"/>
      <c r="F6720" s="41" t="n">
        <f aca="false">IF(A6720="","",MATCH(A6720,P_ID,1))</f>
        <v>5949</v>
      </c>
      <c r="G6720" s="41" t="str">
        <f aca="false">IF(A6720="","",INDEX(P_Svc,F6720))</f>
        <v>Standard</v>
      </c>
      <c r="H6720" s="41" t="str">
        <f aca="false">IF(A6720="","",INDEX(P_Zone,F6720))</f>
        <v>North</v>
      </c>
      <c r="I6720" s="41" t="n">
        <f aca="false">IF(A6720="","",IF(D6720="Delivered",IF(B6720&lt;=INDEX(P_Due,F6720),1,0),0))</f>
        <v>1</v>
      </c>
    </row>
    <row r="6721" customFormat="false" ht="15" hidden="false" customHeight="false" outlineLevel="0" collapsed="false">
      <c r="A6721" s="37" t="n">
        <v>1005951</v>
      </c>
      <c r="B6721" s="38" t="n">
        <v>46301</v>
      </c>
      <c r="C6721" s="39" t="n">
        <v>1</v>
      </c>
      <c r="D6721" s="39" t="s">
        <v>26</v>
      </c>
      <c r="E6721" s="39"/>
      <c r="F6721" s="41" t="n">
        <f aca="false">IF(A6721="","",MATCH(A6721,P_ID,1))</f>
        <v>5951</v>
      </c>
      <c r="G6721" s="41" t="str">
        <f aca="false">IF(A6721="","",INDEX(P_Svc,F6721))</f>
        <v>Standard</v>
      </c>
      <c r="H6721" s="41" t="str">
        <f aca="false">IF(A6721="","",INDEX(P_Zone,F6721))</f>
        <v>West</v>
      </c>
      <c r="I6721" s="41" t="n">
        <f aca="false">IF(A6721="","",IF(D6721="Delivered",IF(B6721&lt;=INDEX(P_Due,F6721),1,0),0))</f>
        <v>1</v>
      </c>
    </row>
    <row r="6722" customFormat="false" ht="15" hidden="false" customHeight="false" outlineLevel="0" collapsed="false">
      <c r="A6722" s="37" t="n">
        <v>1005952</v>
      </c>
      <c r="B6722" s="38" t="n">
        <v>46301</v>
      </c>
      <c r="C6722" s="39" t="n">
        <v>1</v>
      </c>
      <c r="D6722" s="39" t="s">
        <v>26</v>
      </c>
      <c r="E6722" s="39"/>
      <c r="F6722" s="41" t="n">
        <f aca="false">IF(A6722="","",MATCH(A6722,P_ID,1))</f>
        <v>5952</v>
      </c>
      <c r="G6722" s="41" t="str">
        <f aca="false">IF(A6722="","",INDEX(P_Svc,F6722))</f>
        <v>Standard</v>
      </c>
      <c r="H6722" s="41" t="str">
        <f aca="false">IF(A6722="","",INDEX(P_Zone,F6722))</f>
        <v>South</v>
      </c>
      <c r="I6722" s="41" t="n">
        <f aca="false">IF(A6722="","",IF(D6722="Delivered",IF(B6722&lt;=INDEX(P_Due,F6722),1,0),0))</f>
        <v>1</v>
      </c>
    </row>
    <row r="6723" customFormat="false" ht="15" hidden="false" customHeight="false" outlineLevel="0" collapsed="false">
      <c r="A6723" s="37" t="n">
        <v>1005953</v>
      </c>
      <c r="B6723" s="38" t="n">
        <v>46301</v>
      </c>
      <c r="C6723" s="39" t="n">
        <v>1</v>
      </c>
      <c r="D6723" s="39" t="s">
        <v>26</v>
      </c>
      <c r="E6723" s="39"/>
      <c r="F6723" s="41" t="n">
        <f aca="false">IF(A6723="","",MATCH(A6723,P_ID,1))</f>
        <v>5953</v>
      </c>
      <c r="G6723" s="41" t="str">
        <f aca="false">IF(A6723="","",INDEX(P_Svc,F6723))</f>
        <v>Standard</v>
      </c>
      <c r="H6723" s="41" t="str">
        <f aca="false">IF(A6723="","",INDEX(P_Zone,F6723))</f>
        <v>South</v>
      </c>
      <c r="I6723" s="41" t="n">
        <f aca="false">IF(A6723="","",IF(D6723="Delivered",IF(B6723&lt;=INDEX(P_Due,F6723),1,0),0))</f>
        <v>1</v>
      </c>
    </row>
    <row r="6724" customFormat="false" ht="15" hidden="false" customHeight="false" outlineLevel="0" collapsed="false">
      <c r="A6724" s="37" t="n">
        <v>1005954</v>
      </c>
      <c r="B6724" s="38" t="n">
        <v>46301</v>
      </c>
      <c r="C6724" s="39" t="n">
        <v>1</v>
      </c>
      <c r="D6724" s="39" t="s">
        <v>26</v>
      </c>
      <c r="E6724" s="39"/>
      <c r="F6724" s="41" t="n">
        <f aca="false">IF(A6724="","",MATCH(A6724,P_ID,1))</f>
        <v>5954</v>
      </c>
      <c r="G6724" s="41" t="str">
        <f aca="false">IF(A6724="","",INDEX(P_Svc,F6724))</f>
        <v>Standard</v>
      </c>
      <c r="H6724" s="41" t="str">
        <f aca="false">IF(A6724="","",INDEX(P_Zone,F6724))</f>
        <v>East</v>
      </c>
      <c r="I6724" s="41" t="n">
        <f aca="false">IF(A6724="","",IF(D6724="Delivered",IF(B6724&lt;=INDEX(P_Due,F6724),1,0),0))</f>
        <v>1</v>
      </c>
    </row>
    <row r="6725" customFormat="false" ht="15" hidden="false" customHeight="false" outlineLevel="0" collapsed="false">
      <c r="A6725" s="37" t="n">
        <v>1005955</v>
      </c>
      <c r="B6725" s="38" t="n">
        <v>46301</v>
      </c>
      <c r="C6725" s="39" t="n">
        <v>1</v>
      </c>
      <c r="D6725" s="39" t="s">
        <v>26</v>
      </c>
      <c r="E6725" s="39"/>
      <c r="F6725" s="41" t="n">
        <f aca="false">IF(A6725="","",MATCH(A6725,P_ID,1))</f>
        <v>5955</v>
      </c>
      <c r="G6725" s="41" t="str">
        <f aca="false">IF(A6725="","",INDEX(P_Svc,F6725))</f>
        <v>Standard</v>
      </c>
      <c r="H6725" s="41" t="str">
        <f aca="false">IF(A6725="","",INDEX(P_Zone,F6725))</f>
        <v>South</v>
      </c>
      <c r="I6725" s="41" t="n">
        <f aca="false">IF(A6725="","",IF(D6725="Delivered",IF(B6725&lt;=INDEX(P_Due,F6725),1,0),0))</f>
        <v>1</v>
      </c>
    </row>
    <row r="6726" customFormat="false" ht="15" hidden="false" customHeight="false" outlineLevel="0" collapsed="false">
      <c r="A6726" s="37" t="n">
        <v>1005956</v>
      </c>
      <c r="B6726" s="38" t="n">
        <v>46301</v>
      </c>
      <c r="C6726" s="39" t="n">
        <v>1</v>
      </c>
      <c r="D6726" s="39" t="s">
        <v>79</v>
      </c>
      <c r="E6726" s="39" t="s">
        <v>32</v>
      </c>
      <c r="F6726" s="41" t="n">
        <f aca="false">IF(A6726="","",MATCH(A6726,P_ID,1))</f>
        <v>5956</v>
      </c>
      <c r="G6726" s="41" t="str">
        <f aca="false">IF(A6726="","",INDEX(P_Svc,F6726))</f>
        <v>Standard</v>
      </c>
      <c r="H6726" s="41" t="str">
        <f aca="false">IF(A6726="","",INDEX(P_Zone,F6726))</f>
        <v>Central</v>
      </c>
      <c r="I6726" s="41" t="n">
        <f aca="false">IF(A6726="","",IF(D6726="Delivered",IF(B6726&lt;=INDEX(P_Due,F6726),1,0),0))</f>
        <v>0</v>
      </c>
    </row>
    <row r="6727" customFormat="false" ht="15" hidden="false" customHeight="false" outlineLevel="0" collapsed="false">
      <c r="A6727" s="37" t="n">
        <v>1005957</v>
      </c>
      <c r="B6727" s="38" t="n">
        <v>46301</v>
      </c>
      <c r="C6727" s="39" t="n">
        <v>1</v>
      </c>
      <c r="D6727" s="39" t="s">
        <v>79</v>
      </c>
      <c r="E6727" s="39" t="s">
        <v>32</v>
      </c>
      <c r="F6727" s="41" t="n">
        <f aca="false">IF(A6727="","",MATCH(A6727,P_ID,1))</f>
        <v>5957</v>
      </c>
      <c r="G6727" s="41" t="str">
        <f aca="false">IF(A6727="","",INDEX(P_Svc,F6727))</f>
        <v>Standard</v>
      </c>
      <c r="H6727" s="41" t="str">
        <f aca="false">IF(A6727="","",INDEX(P_Zone,F6727))</f>
        <v>West</v>
      </c>
      <c r="I6727" s="41" t="n">
        <f aca="false">IF(A6727="","",IF(D6727="Delivered",IF(B6727&lt;=INDEX(P_Due,F6727),1,0),0))</f>
        <v>0</v>
      </c>
    </row>
    <row r="6728" customFormat="false" ht="15" hidden="false" customHeight="false" outlineLevel="0" collapsed="false">
      <c r="A6728" s="37" t="n">
        <v>1005958</v>
      </c>
      <c r="B6728" s="38" t="n">
        <v>46301</v>
      </c>
      <c r="C6728" s="39" t="n">
        <v>1</v>
      </c>
      <c r="D6728" s="39" t="s">
        <v>26</v>
      </c>
      <c r="E6728" s="39"/>
      <c r="F6728" s="41" t="n">
        <f aca="false">IF(A6728="","",MATCH(A6728,P_ID,1))</f>
        <v>5958</v>
      </c>
      <c r="G6728" s="41" t="str">
        <f aca="false">IF(A6728="","",INDEX(P_Svc,F6728))</f>
        <v>Standard</v>
      </c>
      <c r="H6728" s="41" t="str">
        <f aca="false">IF(A6728="","",INDEX(P_Zone,F6728))</f>
        <v>South</v>
      </c>
      <c r="I6728" s="41" t="n">
        <f aca="false">IF(A6728="","",IF(D6728="Delivered",IF(B6728&lt;=INDEX(P_Due,F6728),1,0),0))</f>
        <v>1</v>
      </c>
    </row>
    <row r="6729" customFormat="false" ht="15" hidden="false" customHeight="false" outlineLevel="0" collapsed="false">
      <c r="A6729" s="37" t="n">
        <v>1005959</v>
      </c>
      <c r="B6729" s="38" t="n">
        <v>46301</v>
      </c>
      <c r="C6729" s="39" t="n">
        <v>1</v>
      </c>
      <c r="D6729" s="39" t="s">
        <v>79</v>
      </c>
      <c r="E6729" s="39" t="s">
        <v>32</v>
      </c>
      <c r="F6729" s="41" t="n">
        <f aca="false">IF(A6729="","",MATCH(A6729,P_ID,1))</f>
        <v>5959</v>
      </c>
      <c r="G6729" s="41" t="str">
        <f aca="false">IF(A6729="","",INDEX(P_Svc,F6729))</f>
        <v>Standard</v>
      </c>
      <c r="H6729" s="41" t="str">
        <f aca="false">IF(A6729="","",INDEX(P_Zone,F6729))</f>
        <v>North</v>
      </c>
      <c r="I6729" s="41" t="n">
        <f aca="false">IF(A6729="","",IF(D6729="Delivered",IF(B6729&lt;=INDEX(P_Due,F6729),1,0),0))</f>
        <v>0</v>
      </c>
    </row>
    <row r="6730" customFormat="false" ht="15" hidden="false" customHeight="false" outlineLevel="0" collapsed="false">
      <c r="A6730" s="37" t="n">
        <v>1005960</v>
      </c>
      <c r="B6730" s="38" t="n">
        <v>46301</v>
      </c>
      <c r="C6730" s="39" t="n">
        <v>1</v>
      </c>
      <c r="D6730" s="39" t="s">
        <v>26</v>
      </c>
      <c r="E6730" s="39"/>
      <c r="F6730" s="41" t="n">
        <f aca="false">IF(A6730="","",MATCH(A6730,P_ID,1))</f>
        <v>5960</v>
      </c>
      <c r="G6730" s="41" t="str">
        <f aca="false">IF(A6730="","",INDEX(P_Svc,F6730))</f>
        <v>Standard</v>
      </c>
      <c r="H6730" s="41" t="str">
        <f aca="false">IF(A6730="","",INDEX(P_Zone,F6730))</f>
        <v>South</v>
      </c>
      <c r="I6730" s="41" t="n">
        <f aca="false">IF(A6730="","",IF(D6730="Delivered",IF(B6730&lt;=INDEX(P_Due,F6730),1,0),0))</f>
        <v>1</v>
      </c>
    </row>
    <row r="6731" customFormat="false" ht="15" hidden="false" customHeight="false" outlineLevel="0" collapsed="false">
      <c r="A6731" s="37" t="n">
        <v>1005961</v>
      </c>
      <c r="B6731" s="38" t="n">
        <v>46301</v>
      </c>
      <c r="C6731" s="39" t="n">
        <v>1</v>
      </c>
      <c r="D6731" s="39" t="s">
        <v>26</v>
      </c>
      <c r="E6731" s="39"/>
      <c r="F6731" s="41" t="n">
        <f aca="false">IF(A6731="","",MATCH(A6731,P_ID,1))</f>
        <v>5961</v>
      </c>
      <c r="G6731" s="41" t="str">
        <f aca="false">IF(A6731="","",INDEX(P_Svc,F6731))</f>
        <v>Standard</v>
      </c>
      <c r="H6731" s="41" t="str">
        <f aca="false">IF(A6731="","",INDEX(P_Zone,F6731))</f>
        <v>East</v>
      </c>
      <c r="I6731" s="41" t="n">
        <f aca="false">IF(A6731="","",IF(D6731="Delivered",IF(B6731&lt;=INDEX(P_Due,F6731),1,0),0))</f>
        <v>1</v>
      </c>
    </row>
    <row r="6732" customFormat="false" ht="15" hidden="false" customHeight="false" outlineLevel="0" collapsed="false">
      <c r="A6732" s="37" t="n">
        <v>1005962</v>
      </c>
      <c r="B6732" s="38" t="n">
        <v>46301</v>
      </c>
      <c r="C6732" s="39" t="n">
        <v>1</v>
      </c>
      <c r="D6732" s="39" t="s">
        <v>26</v>
      </c>
      <c r="E6732" s="39"/>
      <c r="F6732" s="41" t="n">
        <f aca="false">IF(A6732="","",MATCH(A6732,P_ID,1))</f>
        <v>5962</v>
      </c>
      <c r="G6732" s="41" t="str">
        <f aca="false">IF(A6732="","",INDEX(P_Svc,F6732))</f>
        <v>Standard</v>
      </c>
      <c r="H6732" s="41" t="str">
        <f aca="false">IF(A6732="","",INDEX(P_Zone,F6732))</f>
        <v>West</v>
      </c>
      <c r="I6732" s="41" t="n">
        <f aca="false">IF(A6732="","",IF(D6732="Delivered",IF(B6732&lt;=INDEX(P_Due,F6732),1,0),0))</f>
        <v>1</v>
      </c>
    </row>
    <row r="6733" customFormat="false" ht="15" hidden="false" customHeight="false" outlineLevel="0" collapsed="false">
      <c r="A6733" s="37" t="n">
        <v>1005963</v>
      </c>
      <c r="B6733" s="38" t="n">
        <v>46301</v>
      </c>
      <c r="C6733" s="39" t="n">
        <v>1</v>
      </c>
      <c r="D6733" s="39" t="s">
        <v>26</v>
      </c>
      <c r="E6733" s="39"/>
      <c r="F6733" s="41" t="n">
        <f aca="false">IF(A6733="","",MATCH(A6733,P_ID,1))</f>
        <v>5963</v>
      </c>
      <c r="G6733" s="41" t="str">
        <f aca="false">IF(A6733="","",INDEX(P_Svc,F6733))</f>
        <v>Standard</v>
      </c>
      <c r="H6733" s="41" t="str">
        <f aca="false">IF(A6733="","",INDEX(P_Zone,F6733))</f>
        <v>East</v>
      </c>
      <c r="I6733" s="41" t="n">
        <f aca="false">IF(A6733="","",IF(D6733="Delivered",IF(B6733&lt;=INDEX(P_Due,F6733),1,0),0))</f>
        <v>1</v>
      </c>
    </row>
    <row r="6734" customFormat="false" ht="15" hidden="false" customHeight="false" outlineLevel="0" collapsed="false">
      <c r="A6734" s="37" t="n">
        <v>1005964</v>
      </c>
      <c r="B6734" s="38" t="n">
        <v>46301</v>
      </c>
      <c r="C6734" s="39" t="n">
        <v>1</v>
      </c>
      <c r="D6734" s="39" t="s">
        <v>26</v>
      </c>
      <c r="E6734" s="39"/>
      <c r="F6734" s="41" t="n">
        <f aca="false">IF(A6734="","",MATCH(A6734,P_ID,1))</f>
        <v>5964</v>
      </c>
      <c r="G6734" s="41" t="str">
        <f aca="false">IF(A6734="","",INDEX(P_Svc,F6734))</f>
        <v>Standard</v>
      </c>
      <c r="H6734" s="41" t="str">
        <f aca="false">IF(A6734="","",INDEX(P_Zone,F6734))</f>
        <v>West</v>
      </c>
      <c r="I6734" s="41" t="n">
        <f aca="false">IF(A6734="","",IF(D6734="Delivered",IF(B6734&lt;=INDEX(P_Due,F6734),1,0),0))</f>
        <v>1</v>
      </c>
    </row>
    <row r="6735" customFormat="false" ht="15" hidden="false" customHeight="false" outlineLevel="0" collapsed="false">
      <c r="A6735" s="37" t="n">
        <v>1005965</v>
      </c>
      <c r="B6735" s="38" t="n">
        <v>46301</v>
      </c>
      <c r="C6735" s="39" t="n">
        <v>1</v>
      </c>
      <c r="D6735" s="39" t="s">
        <v>26</v>
      </c>
      <c r="E6735" s="39"/>
      <c r="F6735" s="41" t="n">
        <f aca="false">IF(A6735="","",MATCH(A6735,P_ID,1))</f>
        <v>5965</v>
      </c>
      <c r="G6735" s="41" t="str">
        <f aca="false">IF(A6735="","",INDEX(P_Svc,F6735))</f>
        <v>Economy</v>
      </c>
      <c r="H6735" s="41" t="str">
        <f aca="false">IF(A6735="","",INDEX(P_Zone,F6735))</f>
        <v>Central</v>
      </c>
      <c r="I6735" s="41" t="n">
        <f aca="false">IF(A6735="","",IF(D6735="Delivered",IF(B6735&lt;=INDEX(P_Due,F6735),1,0),0))</f>
        <v>1</v>
      </c>
    </row>
    <row r="6736" customFormat="false" ht="15" hidden="false" customHeight="false" outlineLevel="0" collapsed="false">
      <c r="A6736" s="37" t="n">
        <v>1005969</v>
      </c>
      <c r="B6736" s="38" t="n">
        <v>46301</v>
      </c>
      <c r="C6736" s="39" t="n">
        <v>1</v>
      </c>
      <c r="D6736" s="39" t="s">
        <v>79</v>
      </c>
      <c r="E6736" s="39" t="s">
        <v>32</v>
      </c>
      <c r="F6736" s="41" t="n">
        <f aca="false">IF(A6736="","",MATCH(A6736,P_ID,1))</f>
        <v>5969</v>
      </c>
      <c r="G6736" s="41" t="str">
        <f aca="false">IF(A6736="","",INDEX(P_Svc,F6736))</f>
        <v>Economy</v>
      </c>
      <c r="H6736" s="41" t="str">
        <f aca="false">IF(A6736="","",INDEX(P_Zone,F6736))</f>
        <v>East</v>
      </c>
      <c r="I6736" s="41" t="n">
        <f aca="false">IF(A6736="","",IF(D6736="Delivered",IF(B6736&lt;=INDEX(P_Due,F6736),1,0),0))</f>
        <v>0</v>
      </c>
    </row>
    <row r="6737" customFormat="false" ht="15" hidden="false" customHeight="false" outlineLevel="0" collapsed="false">
      <c r="A6737" s="37" t="n">
        <v>1005970</v>
      </c>
      <c r="B6737" s="38" t="n">
        <v>46301</v>
      </c>
      <c r="C6737" s="39" t="n">
        <v>1</v>
      </c>
      <c r="D6737" s="39" t="s">
        <v>26</v>
      </c>
      <c r="E6737" s="39"/>
      <c r="F6737" s="41" t="n">
        <f aca="false">IF(A6737="","",MATCH(A6737,P_ID,1))</f>
        <v>5970</v>
      </c>
      <c r="G6737" s="41" t="str">
        <f aca="false">IF(A6737="","",INDEX(P_Svc,F6737))</f>
        <v>Standard</v>
      </c>
      <c r="H6737" s="41" t="str">
        <f aca="false">IF(A6737="","",INDEX(P_Zone,F6737))</f>
        <v>East</v>
      </c>
      <c r="I6737" s="41" t="n">
        <f aca="false">IF(A6737="","",IF(D6737="Delivered",IF(B6737&lt;=INDEX(P_Due,F6737),1,0),0))</f>
        <v>1</v>
      </c>
    </row>
    <row r="6738" customFormat="false" ht="15" hidden="false" customHeight="false" outlineLevel="0" collapsed="false">
      <c r="A6738" s="37" t="n">
        <v>1005972</v>
      </c>
      <c r="B6738" s="38" t="n">
        <v>46301</v>
      </c>
      <c r="C6738" s="39" t="n">
        <v>1</v>
      </c>
      <c r="D6738" s="39" t="s">
        <v>26</v>
      </c>
      <c r="E6738" s="39"/>
      <c r="F6738" s="41" t="n">
        <f aca="false">IF(A6738="","",MATCH(A6738,P_ID,1))</f>
        <v>5972</v>
      </c>
      <c r="G6738" s="41" t="str">
        <f aca="false">IF(A6738="","",INDEX(P_Svc,F6738))</f>
        <v>Standard</v>
      </c>
      <c r="H6738" s="41" t="str">
        <f aca="false">IF(A6738="","",INDEX(P_Zone,F6738))</f>
        <v>North</v>
      </c>
      <c r="I6738" s="41" t="n">
        <f aca="false">IF(A6738="","",IF(D6738="Delivered",IF(B6738&lt;=INDEX(P_Due,F6738),1,0),0))</f>
        <v>1</v>
      </c>
    </row>
    <row r="6739" customFormat="false" ht="15" hidden="false" customHeight="false" outlineLevel="0" collapsed="false">
      <c r="A6739" s="37" t="n">
        <v>1005974</v>
      </c>
      <c r="B6739" s="38" t="n">
        <v>46301</v>
      </c>
      <c r="C6739" s="39" t="n">
        <v>1</v>
      </c>
      <c r="D6739" s="39" t="s">
        <v>26</v>
      </c>
      <c r="E6739" s="39"/>
      <c r="F6739" s="41" t="n">
        <f aca="false">IF(A6739="","",MATCH(A6739,P_ID,1))</f>
        <v>5974</v>
      </c>
      <c r="G6739" s="41" t="str">
        <f aca="false">IF(A6739="","",INDEX(P_Svc,F6739))</f>
        <v>Standard</v>
      </c>
      <c r="H6739" s="41" t="str">
        <f aca="false">IF(A6739="","",INDEX(P_Zone,F6739))</f>
        <v>North</v>
      </c>
      <c r="I6739" s="41" t="n">
        <f aca="false">IF(A6739="","",IF(D6739="Delivered",IF(B6739&lt;=INDEX(P_Due,F6739),1,0),0))</f>
        <v>1</v>
      </c>
    </row>
    <row r="6740" customFormat="false" ht="15" hidden="false" customHeight="false" outlineLevel="0" collapsed="false">
      <c r="A6740" s="37" t="n">
        <v>1005976</v>
      </c>
      <c r="B6740" s="38" t="n">
        <v>46301</v>
      </c>
      <c r="C6740" s="39" t="n">
        <v>1</v>
      </c>
      <c r="D6740" s="39" t="s">
        <v>26</v>
      </c>
      <c r="E6740" s="39"/>
      <c r="F6740" s="41" t="n">
        <f aca="false">IF(A6740="","",MATCH(A6740,P_ID,1))</f>
        <v>5976</v>
      </c>
      <c r="G6740" s="41" t="str">
        <f aca="false">IF(A6740="","",INDEX(P_Svc,F6740))</f>
        <v>Standard</v>
      </c>
      <c r="H6740" s="41" t="str">
        <f aca="false">IF(A6740="","",INDEX(P_Zone,F6740))</f>
        <v>South</v>
      </c>
      <c r="I6740" s="41" t="n">
        <f aca="false">IF(A6740="","",IF(D6740="Delivered",IF(B6740&lt;=INDEX(P_Due,F6740),1,0),0))</f>
        <v>1</v>
      </c>
    </row>
    <row r="6741" customFormat="false" ht="15" hidden="false" customHeight="false" outlineLevel="0" collapsed="false">
      <c r="A6741" s="37" t="n">
        <v>1005978</v>
      </c>
      <c r="B6741" s="38" t="n">
        <v>46301</v>
      </c>
      <c r="C6741" s="39" t="n">
        <v>1</v>
      </c>
      <c r="D6741" s="39" t="s">
        <v>26</v>
      </c>
      <c r="E6741" s="39"/>
      <c r="F6741" s="41" t="n">
        <f aca="false">IF(A6741="","",MATCH(A6741,P_ID,1))</f>
        <v>5978</v>
      </c>
      <c r="G6741" s="41" t="str">
        <f aca="false">IF(A6741="","",INDEX(P_Svc,F6741))</f>
        <v>Economy</v>
      </c>
      <c r="H6741" s="41" t="str">
        <f aca="false">IF(A6741="","",INDEX(P_Zone,F6741))</f>
        <v>South</v>
      </c>
      <c r="I6741" s="41" t="n">
        <f aca="false">IF(A6741="","",IF(D6741="Delivered",IF(B6741&lt;=INDEX(P_Due,F6741),1,0),0))</f>
        <v>1</v>
      </c>
    </row>
    <row r="6742" customFormat="false" ht="15" hidden="false" customHeight="false" outlineLevel="0" collapsed="false">
      <c r="A6742" s="37" t="n">
        <v>1005980</v>
      </c>
      <c r="B6742" s="38" t="n">
        <v>46301</v>
      </c>
      <c r="C6742" s="39" t="n">
        <v>1</v>
      </c>
      <c r="D6742" s="39" t="s">
        <v>26</v>
      </c>
      <c r="E6742" s="39"/>
      <c r="F6742" s="41" t="n">
        <f aca="false">IF(A6742="","",MATCH(A6742,P_ID,1))</f>
        <v>5980</v>
      </c>
      <c r="G6742" s="41" t="str">
        <f aca="false">IF(A6742="","",INDEX(P_Svc,F6742))</f>
        <v>Standard</v>
      </c>
      <c r="H6742" s="41" t="str">
        <f aca="false">IF(A6742="","",INDEX(P_Zone,F6742))</f>
        <v>West</v>
      </c>
      <c r="I6742" s="41" t="n">
        <f aca="false">IF(A6742="","",IF(D6742="Delivered",IF(B6742&lt;=INDEX(P_Due,F6742),1,0),0))</f>
        <v>1</v>
      </c>
    </row>
    <row r="6743" customFormat="false" ht="15" hidden="false" customHeight="false" outlineLevel="0" collapsed="false">
      <c r="A6743" s="37" t="n">
        <v>1005981</v>
      </c>
      <c r="B6743" s="38" t="n">
        <v>46301</v>
      </c>
      <c r="C6743" s="39" t="n">
        <v>1</v>
      </c>
      <c r="D6743" s="39" t="s">
        <v>26</v>
      </c>
      <c r="E6743" s="39"/>
      <c r="F6743" s="41" t="n">
        <f aca="false">IF(A6743="","",MATCH(A6743,P_ID,1))</f>
        <v>5981</v>
      </c>
      <c r="G6743" s="41" t="str">
        <f aca="false">IF(A6743="","",INDEX(P_Svc,F6743))</f>
        <v>Standard</v>
      </c>
      <c r="H6743" s="41" t="str">
        <f aca="false">IF(A6743="","",INDEX(P_Zone,F6743))</f>
        <v>South</v>
      </c>
      <c r="I6743" s="41" t="n">
        <f aca="false">IF(A6743="","",IF(D6743="Delivered",IF(B6743&lt;=INDEX(P_Due,F6743),1,0),0))</f>
        <v>1</v>
      </c>
    </row>
    <row r="6744" customFormat="false" ht="15" hidden="false" customHeight="false" outlineLevel="0" collapsed="false">
      <c r="A6744" s="37" t="n">
        <v>1005982</v>
      </c>
      <c r="B6744" s="38" t="n">
        <v>46301</v>
      </c>
      <c r="C6744" s="39" t="n">
        <v>1</v>
      </c>
      <c r="D6744" s="39" t="s">
        <v>26</v>
      </c>
      <c r="E6744" s="39"/>
      <c r="F6744" s="41" t="n">
        <f aca="false">IF(A6744="","",MATCH(A6744,P_ID,1))</f>
        <v>5982</v>
      </c>
      <c r="G6744" s="41" t="str">
        <f aca="false">IF(A6744="","",INDEX(P_Svc,F6744))</f>
        <v>Economy</v>
      </c>
      <c r="H6744" s="41" t="str">
        <f aca="false">IF(A6744="","",INDEX(P_Zone,F6744))</f>
        <v>East</v>
      </c>
      <c r="I6744" s="41" t="n">
        <f aca="false">IF(A6744="","",IF(D6744="Delivered",IF(B6744&lt;=INDEX(P_Due,F6744),1,0),0))</f>
        <v>1</v>
      </c>
    </row>
    <row r="6745" customFormat="false" ht="15" hidden="false" customHeight="false" outlineLevel="0" collapsed="false">
      <c r="A6745" s="37" t="n">
        <v>1005983</v>
      </c>
      <c r="B6745" s="38" t="n">
        <v>46301</v>
      </c>
      <c r="C6745" s="39" t="n">
        <v>1</v>
      </c>
      <c r="D6745" s="39" t="s">
        <v>26</v>
      </c>
      <c r="E6745" s="39"/>
      <c r="F6745" s="41" t="n">
        <f aca="false">IF(A6745="","",MATCH(A6745,P_ID,1))</f>
        <v>5983</v>
      </c>
      <c r="G6745" s="41" t="str">
        <f aca="false">IF(A6745="","",INDEX(P_Svc,F6745))</f>
        <v>Standard</v>
      </c>
      <c r="H6745" s="41" t="str">
        <f aca="false">IF(A6745="","",INDEX(P_Zone,F6745))</f>
        <v>West</v>
      </c>
      <c r="I6745" s="41" t="n">
        <f aca="false">IF(A6745="","",IF(D6745="Delivered",IF(B6745&lt;=INDEX(P_Due,F6745),1,0),0))</f>
        <v>1</v>
      </c>
    </row>
    <row r="6746" customFormat="false" ht="15" hidden="false" customHeight="false" outlineLevel="0" collapsed="false">
      <c r="A6746" s="37" t="n">
        <v>1005984</v>
      </c>
      <c r="B6746" s="38" t="n">
        <v>46301</v>
      </c>
      <c r="C6746" s="39" t="n">
        <v>1</v>
      </c>
      <c r="D6746" s="39" t="s">
        <v>26</v>
      </c>
      <c r="E6746" s="39"/>
      <c r="F6746" s="41" t="n">
        <f aca="false">IF(A6746="","",MATCH(A6746,P_ID,1))</f>
        <v>5984</v>
      </c>
      <c r="G6746" s="41" t="str">
        <f aca="false">IF(A6746="","",INDEX(P_Svc,F6746))</f>
        <v>Economy</v>
      </c>
      <c r="H6746" s="41" t="str">
        <f aca="false">IF(A6746="","",INDEX(P_Zone,F6746))</f>
        <v>Central</v>
      </c>
      <c r="I6746" s="41" t="n">
        <f aca="false">IF(A6746="","",IF(D6746="Delivered",IF(B6746&lt;=INDEX(P_Due,F6746),1,0),0))</f>
        <v>1</v>
      </c>
    </row>
    <row r="6747" customFormat="false" ht="15" hidden="false" customHeight="false" outlineLevel="0" collapsed="false">
      <c r="A6747" s="37" t="n">
        <v>1005985</v>
      </c>
      <c r="B6747" s="38" t="n">
        <v>46301</v>
      </c>
      <c r="C6747" s="39" t="n">
        <v>1</v>
      </c>
      <c r="D6747" s="39" t="s">
        <v>26</v>
      </c>
      <c r="E6747" s="39"/>
      <c r="F6747" s="41" t="n">
        <f aca="false">IF(A6747="","",MATCH(A6747,P_ID,1))</f>
        <v>5985</v>
      </c>
      <c r="G6747" s="41" t="str">
        <f aca="false">IF(A6747="","",INDEX(P_Svc,F6747))</f>
        <v>Standard</v>
      </c>
      <c r="H6747" s="41" t="str">
        <f aca="false">IF(A6747="","",INDEX(P_Zone,F6747))</f>
        <v>North</v>
      </c>
      <c r="I6747" s="41" t="n">
        <f aca="false">IF(A6747="","",IF(D6747="Delivered",IF(B6747&lt;=INDEX(P_Due,F6747),1,0),0))</f>
        <v>1</v>
      </c>
    </row>
    <row r="6748" customFormat="false" ht="15" hidden="false" customHeight="false" outlineLevel="0" collapsed="false">
      <c r="A6748" s="37" t="n">
        <v>1005986</v>
      </c>
      <c r="B6748" s="38" t="n">
        <v>46301</v>
      </c>
      <c r="C6748" s="39" t="n">
        <v>1</v>
      </c>
      <c r="D6748" s="39" t="s">
        <v>26</v>
      </c>
      <c r="E6748" s="39"/>
      <c r="F6748" s="41" t="n">
        <f aca="false">IF(A6748="","",MATCH(A6748,P_ID,1))</f>
        <v>5986</v>
      </c>
      <c r="G6748" s="41" t="str">
        <f aca="false">IF(A6748="","",INDEX(P_Svc,F6748))</f>
        <v>Economy</v>
      </c>
      <c r="H6748" s="41" t="str">
        <f aca="false">IF(A6748="","",INDEX(P_Zone,F6748))</f>
        <v>Central</v>
      </c>
      <c r="I6748" s="41" t="n">
        <f aca="false">IF(A6748="","",IF(D6748="Delivered",IF(B6748&lt;=INDEX(P_Due,F6748),1,0),0))</f>
        <v>1</v>
      </c>
    </row>
    <row r="6749" customFormat="false" ht="15" hidden="false" customHeight="false" outlineLevel="0" collapsed="false">
      <c r="A6749" s="37" t="n">
        <v>1005987</v>
      </c>
      <c r="B6749" s="38" t="n">
        <v>46301</v>
      </c>
      <c r="C6749" s="39" t="n">
        <v>1</v>
      </c>
      <c r="D6749" s="39" t="s">
        <v>26</v>
      </c>
      <c r="E6749" s="39"/>
      <c r="F6749" s="41" t="n">
        <f aca="false">IF(A6749="","",MATCH(A6749,P_ID,1))</f>
        <v>5987</v>
      </c>
      <c r="G6749" s="41" t="str">
        <f aca="false">IF(A6749="","",INDEX(P_Svc,F6749))</f>
        <v>Economy</v>
      </c>
      <c r="H6749" s="41" t="str">
        <f aca="false">IF(A6749="","",INDEX(P_Zone,F6749))</f>
        <v>North</v>
      </c>
      <c r="I6749" s="41" t="n">
        <f aca="false">IF(A6749="","",IF(D6749="Delivered",IF(B6749&lt;=INDEX(P_Due,F6749),1,0),0))</f>
        <v>1</v>
      </c>
    </row>
    <row r="6750" customFormat="false" ht="15" hidden="false" customHeight="false" outlineLevel="0" collapsed="false">
      <c r="A6750" s="37" t="n">
        <v>1005988</v>
      </c>
      <c r="B6750" s="38" t="n">
        <v>46301</v>
      </c>
      <c r="C6750" s="39" t="n">
        <v>1</v>
      </c>
      <c r="D6750" s="39" t="s">
        <v>26</v>
      </c>
      <c r="E6750" s="39"/>
      <c r="F6750" s="41" t="n">
        <f aca="false">IF(A6750="","",MATCH(A6750,P_ID,1))</f>
        <v>5988</v>
      </c>
      <c r="G6750" s="41" t="str">
        <f aca="false">IF(A6750="","",INDEX(P_Svc,F6750))</f>
        <v>Standard</v>
      </c>
      <c r="H6750" s="41" t="str">
        <f aca="false">IF(A6750="","",INDEX(P_Zone,F6750))</f>
        <v>South</v>
      </c>
      <c r="I6750" s="41" t="n">
        <f aca="false">IF(A6750="","",IF(D6750="Delivered",IF(B6750&lt;=INDEX(P_Due,F6750),1,0),0))</f>
        <v>1</v>
      </c>
    </row>
    <row r="6751" customFormat="false" ht="15" hidden="false" customHeight="false" outlineLevel="0" collapsed="false">
      <c r="A6751" s="37" t="n">
        <v>1005990</v>
      </c>
      <c r="B6751" s="38" t="n">
        <v>46301</v>
      </c>
      <c r="C6751" s="39" t="n">
        <v>1</v>
      </c>
      <c r="D6751" s="39" t="s">
        <v>26</v>
      </c>
      <c r="E6751" s="39"/>
      <c r="F6751" s="41" t="n">
        <f aca="false">IF(A6751="","",MATCH(A6751,P_ID,1))</f>
        <v>5990</v>
      </c>
      <c r="G6751" s="41" t="str">
        <f aca="false">IF(A6751="","",INDEX(P_Svc,F6751))</f>
        <v>Standard</v>
      </c>
      <c r="H6751" s="41" t="str">
        <f aca="false">IF(A6751="","",INDEX(P_Zone,F6751))</f>
        <v>North</v>
      </c>
      <c r="I6751" s="41" t="n">
        <f aca="false">IF(A6751="","",IF(D6751="Delivered",IF(B6751&lt;=INDEX(P_Due,F6751),1,0),0))</f>
        <v>1</v>
      </c>
    </row>
    <row r="6752" customFormat="false" ht="15" hidden="false" customHeight="false" outlineLevel="0" collapsed="false">
      <c r="A6752" s="37" t="n">
        <v>1005991</v>
      </c>
      <c r="B6752" s="38" t="n">
        <v>46301</v>
      </c>
      <c r="C6752" s="39" t="n">
        <v>1</v>
      </c>
      <c r="D6752" s="39" t="s">
        <v>26</v>
      </c>
      <c r="E6752" s="39"/>
      <c r="F6752" s="41" t="n">
        <f aca="false">IF(A6752="","",MATCH(A6752,P_ID,1))</f>
        <v>5991</v>
      </c>
      <c r="G6752" s="41" t="str">
        <f aca="false">IF(A6752="","",INDEX(P_Svc,F6752))</f>
        <v>Standard</v>
      </c>
      <c r="H6752" s="41" t="str">
        <f aca="false">IF(A6752="","",INDEX(P_Zone,F6752))</f>
        <v>West</v>
      </c>
      <c r="I6752" s="41" t="n">
        <f aca="false">IF(A6752="","",IF(D6752="Delivered",IF(B6752&lt;=INDEX(P_Due,F6752),1,0),0))</f>
        <v>1</v>
      </c>
    </row>
    <row r="6753" customFormat="false" ht="15" hidden="false" customHeight="false" outlineLevel="0" collapsed="false">
      <c r="A6753" s="37" t="n">
        <v>1005992</v>
      </c>
      <c r="B6753" s="38" t="n">
        <v>46301</v>
      </c>
      <c r="C6753" s="39" t="n">
        <v>0</v>
      </c>
      <c r="D6753" s="39" t="s">
        <v>80</v>
      </c>
      <c r="E6753" s="39" t="s">
        <v>40</v>
      </c>
      <c r="F6753" s="41" t="n">
        <f aca="false">IF(A6753="","",MATCH(A6753,P_ID,1))</f>
        <v>5992</v>
      </c>
      <c r="G6753" s="41" t="str">
        <f aca="false">IF(A6753="","",INDEX(P_Svc,F6753))</f>
        <v>Economy</v>
      </c>
      <c r="H6753" s="41" t="str">
        <f aca="false">IF(A6753="","",INDEX(P_Zone,F6753))</f>
        <v>Central</v>
      </c>
      <c r="I6753" s="41" t="n">
        <f aca="false">IF(A6753="","",IF(D6753="Delivered",IF(B6753&lt;=INDEX(P_Due,F6753),1,0),0))</f>
        <v>0</v>
      </c>
    </row>
    <row r="6754" customFormat="false" ht="15" hidden="false" customHeight="false" outlineLevel="0" collapsed="false">
      <c r="A6754" s="37" t="n">
        <v>1005994</v>
      </c>
      <c r="B6754" s="38" t="n">
        <v>46301</v>
      </c>
      <c r="C6754" s="39" t="n">
        <v>1</v>
      </c>
      <c r="D6754" s="39" t="s">
        <v>26</v>
      </c>
      <c r="E6754" s="39"/>
      <c r="F6754" s="41" t="n">
        <f aca="false">IF(A6754="","",MATCH(A6754,P_ID,1))</f>
        <v>5994</v>
      </c>
      <c r="G6754" s="41" t="str">
        <f aca="false">IF(A6754="","",INDEX(P_Svc,F6754))</f>
        <v>Economy</v>
      </c>
      <c r="H6754" s="41" t="str">
        <f aca="false">IF(A6754="","",INDEX(P_Zone,F6754))</f>
        <v>West</v>
      </c>
      <c r="I6754" s="41" t="n">
        <f aca="false">IF(A6754="","",IF(D6754="Delivered",IF(B6754&lt;=INDEX(P_Due,F6754),1,0),0))</f>
        <v>1</v>
      </c>
    </row>
    <row r="6755" customFormat="false" ht="15" hidden="false" customHeight="false" outlineLevel="0" collapsed="false">
      <c r="A6755" s="37" t="n">
        <v>1005995</v>
      </c>
      <c r="B6755" s="38" t="n">
        <v>46301</v>
      </c>
      <c r="C6755" s="39" t="n">
        <v>0</v>
      </c>
      <c r="D6755" s="39" t="s">
        <v>80</v>
      </c>
      <c r="E6755" s="39" t="s">
        <v>40</v>
      </c>
      <c r="F6755" s="41" t="n">
        <f aca="false">IF(A6755="","",MATCH(A6755,P_ID,1))</f>
        <v>5995</v>
      </c>
      <c r="G6755" s="41" t="str">
        <f aca="false">IF(A6755="","",INDEX(P_Svc,F6755))</f>
        <v>Standard</v>
      </c>
      <c r="H6755" s="41" t="str">
        <f aca="false">IF(A6755="","",INDEX(P_Zone,F6755))</f>
        <v>South</v>
      </c>
      <c r="I6755" s="41" t="n">
        <f aca="false">IF(A6755="","",IF(D6755="Delivered",IF(B6755&lt;=INDEX(P_Due,F6755),1,0),0))</f>
        <v>0</v>
      </c>
    </row>
    <row r="6756" customFormat="false" ht="15" hidden="false" customHeight="false" outlineLevel="0" collapsed="false">
      <c r="A6756" s="37" t="n">
        <v>1005996</v>
      </c>
      <c r="B6756" s="38" t="n">
        <v>46301</v>
      </c>
      <c r="C6756" s="39" t="n">
        <v>1</v>
      </c>
      <c r="D6756" s="39" t="s">
        <v>26</v>
      </c>
      <c r="E6756" s="39"/>
      <c r="F6756" s="41" t="n">
        <f aca="false">IF(A6756="","",MATCH(A6756,P_ID,1))</f>
        <v>5996</v>
      </c>
      <c r="G6756" s="41" t="str">
        <f aca="false">IF(A6756="","",INDEX(P_Svc,F6756))</f>
        <v>Standard</v>
      </c>
      <c r="H6756" s="41" t="str">
        <f aca="false">IF(A6756="","",INDEX(P_Zone,F6756))</f>
        <v>West</v>
      </c>
      <c r="I6756" s="41" t="n">
        <f aca="false">IF(A6756="","",IF(D6756="Delivered",IF(B6756&lt;=INDEX(P_Due,F6756),1,0),0))</f>
        <v>1</v>
      </c>
    </row>
    <row r="6757" customFormat="false" ht="15" hidden="false" customHeight="false" outlineLevel="0" collapsed="false">
      <c r="A6757" s="37" t="n">
        <v>1005997</v>
      </c>
      <c r="B6757" s="38" t="n">
        <v>46301</v>
      </c>
      <c r="C6757" s="39" t="n">
        <v>1</v>
      </c>
      <c r="D6757" s="39" t="s">
        <v>26</v>
      </c>
      <c r="E6757" s="39"/>
      <c r="F6757" s="41" t="n">
        <f aca="false">IF(A6757="","",MATCH(A6757,P_ID,1))</f>
        <v>5997</v>
      </c>
      <c r="G6757" s="41" t="str">
        <f aca="false">IF(A6757="","",INDEX(P_Svc,F6757))</f>
        <v>Standard</v>
      </c>
      <c r="H6757" s="41" t="str">
        <f aca="false">IF(A6757="","",INDEX(P_Zone,F6757))</f>
        <v>Central</v>
      </c>
      <c r="I6757" s="41" t="n">
        <f aca="false">IF(A6757="","",IF(D6757="Delivered",IF(B6757&lt;=INDEX(P_Due,F6757),1,0),0))</f>
        <v>1</v>
      </c>
    </row>
    <row r="6758" customFormat="false" ht="15" hidden="false" customHeight="false" outlineLevel="0" collapsed="false">
      <c r="A6758" s="37" t="n">
        <v>1005998</v>
      </c>
      <c r="B6758" s="38" t="n">
        <v>46301</v>
      </c>
      <c r="C6758" s="39" t="n">
        <v>1</v>
      </c>
      <c r="D6758" s="39" t="s">
        <v>26</v>
      </c>
      <c r="E6758" s="39"/>
      <c r="F6758" s="41" t="n">
        <f aca="false">IF(A6758="","",MATCH(A6758,P_ID,1))</f>
        <v>5998</v>
      </c>
      <c r="G6758" s="41" t="str">
        <f aca="false">IF(A6758="","",INDEX(P_Svc,F6758))</f>
        <v>Standard</v>
      </c>
      <c r="H6758" s="41" t="str">
        <f aca="false">IF(A6758="","",INDEX(P_Zone,F6758))</f>
        <v>North</v>
      </c>
      <c r="I6758" s="41" t="n">
        <f aca="false">IF(A6758="","",IF(D6758="Delivered",IF(B6758&lt;=INDEX(P_Due,F6758),1,0),0))</f>
        <v>1</v>
      </c>
    </row>
    <row r="6759" customFormat="false" ht="15" hidden="false" customHeight="false" outlineLevel="0" collapsed="false">
      <c r="A6759" s="37" t="n">
        <v>1005999</v>
      </c>
      <c r="B6759" s="38" t="n">
        <v>46301</v>
      </c>
      <c r="C6759" s="39" t="n">
        <v>1</v>
      </c>
      <c r="D6759" s="39" t="s">
        <v>26</v>
      </c>
      <c r="E6759" s="39"/>
      <c r="F6759" s="41" t="n">
        <f aca="false">IF(A6759="","",MATCH(A6759,P_ID,1))</f>
        <v>5999</v>
      </c>
      <c r="G6759" s="41" t="str">
        <f aca="false">IF(A6759="","",INDEX(P_Svc,F6759))</f>
        <v>Standard</v>
      </c>
      <c r="H6759" s="41" t="str">
        <f aca="false">IF(A6759="","",INDEX(P_Zone,F6759))</f>
        <v>East</v>
      </c>
      <c r="I6759" s="41" t="n">
        <f aca="false">IF(A6759="","",IF(D6759="Delivered",IF(B6759&lt;=INDEX(P_Due,F6759),1,0),0))</f>
        <v>1</v>
      </c>
    </row>
    <row r="6760" customFormat="false" ht="15" hidden="false" customHeight="false" outlineLevel="0" collapsed="false">
      <c r="A6760" s="37" t="n">
        <v>1006000</v>
      </c>
      <c r="B6760" s="38" t="n">
        <v>46301</v>
      </c>
      <c r="C6760" s="39" t="n">
        <v>1</v>
      </c>
      <c r="D6760" s="39" t="s">
        <v>26</v>
      </c>
      <c r="E6760" s="39"/>
      <c r="F6760" s="41" t="n">
        <f aca="false">IF(A6760="","",MATCH(A6760,P_ID,1))</f>
        <v>6000</v>
      </c>
      <c r="G6760" s="41" t="str">
        <f aca="false">IF(A6760="","",INDEX(P_Svc,F6760))</f>
        <v>Standard</v>
      </c>
      <c r="H6760" s="41" t="str">
        <f aca="false">IF(A6760="","",INDEX(P_Zone,F6760))</f>
        <v>North</v>
      </c>
      <c r="I6760" s="41" t="n">
        <f aca="false">IF(A6760="","",IF(D6760="Delivered",IF(B6760&lt;=INDEX(P_Due,F6760),1,0),0))</f>
        <v>1</v>
      </c>
    </row>
    <row r="6761" customFormat="false" ht="15" hidden="false" customHeight="false" outlineLevel="0" collapsed="false">
      <c r="A6761" s="37" t="n">
        <v>1006001</v>
      </c>
      <c r="B6761" s="38" t="n">
        <v>46301</v>
      </c>
      <c r="C6761" s="39" t="n">
        <v>1</v>
      </c>
      <c r="D6761" s="39" t="s">
        <v>26</v>
      </c>
      <c r="E6761" s="39"/>
      <c r="F6761" s="41" t="n">
        <f aca="false">IF(A6761="","",MATCH(A6761,P_ID,1))</f>
        <v>6001</v>
      </c>
      <c r="G6761" s="41" t="str">
        <f aca="false">IF(A6761="","",INDEX(P_Svc,F6761))</f>
        <v>Economy</v>
      </c>
      <c r="H6761" s="41" t="str">
        <f aca="false">IF(A6761="","",INDEX(P_Zone,F6761))</f>
        <v>East</v>
      </c>
      <c r="I6761" s="41" t="n">
        <f aca="false">IF(A6761="","",IF(D6761="Delivered",IF(B6761&lt;=INDEX(P_Due,F6761),1,0),0))</f>
        <v>1</v>
      </c>
    </row>
    <row r="6762" customFormat="false" ht="15" hidden="false" customHeight="false" outlineLevel="0" collapsed="false">
      <c r="A6762" s="37" t="n">
        <v>1006002</v>
      </c>
      <c r="B6762" s="38" t="n">
        <v>46301</v>
      </c>
      <c r="C6762" s="39" t="n">
        <v>1</v>
      </c>
      <c r="D6762" s="39" t="s">
        <v>26</v>
      </c>
      <c r="E6762" s="39"/>
      <c r="F6762" s="41" t="n">
        <f aca="false">IF(A6762="","",MATCH(A6762,P_ID,1))</f>
        <v>6002</v>
      </c>
      <c r="G6762" s="41" t="str">
        <f aca="false">IF(A6762="","",INDEX(P_Svc,F6762))</f>
        <v>Economy</v>
      </c>
      <c r="H6762" s="41" t="str">
        <f aca="false">IF(A6762="","",INDEX(P_Zone,F6762))</f>
        <v>West</v>
      </c>
      <c r="I6762" s="41" t="n">
        <f aca="false">IF(A6762="","",IF(D6762="Delivered",IF(B6762&lt;=INDEX(P_Due,F6762),1,0),0))</f>
        <v>1</v>
      </c>
    </row>
    <row r="6763" customFormat="false" ht="15" hidden="false" customHeight="false" outlineLevel="0" collapsed="false">
      <c r="A6763" s="37" t="n">
        <v>1006003</v>
      </c>
      <c r="B6763" s="38" t="n">
        <v>46301</v>
      </c>
      <c r="C6763" s="39" t="n">
        <v>1</v>
      </c>
      <c r="D6763" s="39" t="s">
        <v>26</v>
      </c>
      <c r="E6763" s="39"/>
      <c r="F6763" s="41" t="n">
        <f aca="false">IF(A6763="","",MATCH(A6763,P_ID,1))</f>
        <v>6003</v>
      </c>
      <c r="G6763" s="41" t="str">
        <f aca="false">IF(A6763="","",INDEX(P_Svc,F6763))</f>
        <v>Standard</v>
      </c>
      <c r="H6763" s="41" t="str">
        <f aca="false">IF(A6763="","",INDEX(P_Zone,F6763))</f>
        <v>West</v>
      </c>
      <c r="I6763" s="41" t="n">
        <f aca="false">IF(A6763="","",IF(D6763="Delivered",IF(B6763&lt;=INDEX(P_Due,F6763),1,0),0))</f>
        <v>1</v>
      </c>
    </row>
    <row r="6764" customFormat="false" ht="15" hidden="false" customHeight="false" outlineLevel="0" collapsed="false">
      <c r="A6764" s="37" t="n">
        <v>1006004</v>
      </c>
      <c r="B6764" s="38" t="n">
        <v>46301</v>
      </c>
      <c r="C6764" s="39" t="n">
        <v>1</v>
      </c>
      <c r="D6764" s="39" t="s">
        <v>26</v>
      </c>
      <c r="E6764" s="39"/>
      <c r="F6764" s="41" t="n">
        <f aca="false">IF(A6764="","",MATCH(A6764,P_ID,1))</f>
        <v>6004</v>
      </c>
      <c r="G6764" s="41" t="str">
        <f aca="false">IF(A6764="","",INDEX(P_Svc,F6764))</f>
        <v>Standard</v>
      </c>
      <c r="H6764" s="41" t="str">
        <f aca="false">IF(A6764="","",INDEX(P_Zone,F6764))</f>
        <v>East</v>
      </c>
      <c r="I6764" s="41" t="n">
        <f aca="false">IF(A6764="","",IF(D6764="Delivered",IF(B6764&lt;=INDEX(P_Due,F6764),1,0),0))</f>
        <v>1</v>
      </c>
    </row>
    <row r="6765" customFormat="false" ht="15" hidden="false" customHeight="false" outlineLevel="0" collapsed="false">
      <c r="A6765" s="37" t="n">
        <v>1006005</v>
      </c>
      <c r="B6765" s="38" t="n">
        <v>46301</v>
      </c>
      <c r="C6765" s="39" t="n">
        <v>1</v>
      </c>
      <c r="D6765" s="39" t="s">
        <v>26</v>
      </c>
      <c r="E6765" s="39"/>
      <c r="F6765" s="41" t="n">
        <f aca="false">IF(A6765="","",MATCH(A6765,P_ID,1))</f>
        <v>6005</v>
      </c>
      <c r="G6765" s="41" t="str">
        <f aca="false">IF(A6765="","",INDEX(P_Svc,F6765))</f>
        <v>Standard</v>
      </c>
      <c r="H6765" s="41" t="str">
        <f aca="false">IF(A6765="","",INDEX(P_Zone,F6765))</f>
        <v>Central</v>
      </c>
      <c r="I6765" s="41" t="n">
        <f aca="false">IF(A6765="","",IF(D6765="Delivered",IF(B6765&lt;=INDEX(P_Due,F6765),1,0),0))</f>
        <v>1</v>
      </c>
    </row>
    <row r="6766" customFormat="false" ht="15" hidden="false" customHeight="false" outlineLevel="0" collapsed="false">
      <c r="A6766" s="37" t="n">
        <v>1006006</v>
      </c>
      <c r="B6766" s="38" t="n">
        <v>46301</v>
      </c>
      <c r="C6766" s="39" t="n">
        <v>1</v>
      </c>
      <c r="D6766" s="39" t="s">
        <v>26</v>
      </c>
      <c r="E6766" s="39"/>
      <c r="F6766" s="41" t="n">
        <f aca="false">IF(A6766="","",MATCH(A6766,P_ID,1))</f>
        <v>6006</v>
      </c>
      <c r="G6766" s="41" t="str">
        <f aca="false">IF(A6766="","",INDEX(P_Svc,F6766))</f>
        <v>Standard</v>
      </c>
      <c r="H6766" s="41" t="str">
        <f aca="false">IF(A6766="","",INDEX(P_Zone,F6766))</f>
        <v>North</v>
      </c>
      <c r="I6766" s="41" t="n">
        <f aca="false">IF(A6766="","",IF(D6766="Delivered",IF(B6766&lt;=INDEX(P_Due,F6766),1,0),0))</f>
        <v>1</v>
      </c>
    </row>
    <row r="6767" customFormat="false" ht="15" hidden="false" customHeight="false" outlineLevel="0" collapsed="false">
      <c r="A6767" s="37" t="n">
        <v>1006007</v>
      </c>
      <c r="B6767" s="38" t="n">
        <v>46301</v>
      </c>
      <c r="C6767" s="39" t="n">
        <v>1</v>
      </c>
      <c r="D6767" s="39" t="s">
        <v>26</v>
      </c>
      <c r="E6767" s="39"/>
      <c r="F6767" s="41" t="n">
        <f aca="false">IF(A6767="","",MATCH(A6767,P_ID,1))</f>
        <v>6007</v>
      </c>
      <c r="G6767" s="41" t="str">
        <f aca="false">IF(A6767="","",INDEX(P_Svc,F6767))</f>
        <v>Standard</v>
      </c>
      <c r="H6767" s="41" t="str">
        <f aca="false">IF(A6767="","",INDEX(P_Zone,F6767))</f>
        <v>North</v>
      </c>
      <c r="I6767" s="41" t="n">
        <f aca="false">IF(A6767="","",IF(D6767="Delivered",IF(B6767&lt;=INDEX(P_Due,F6767),1,0),0))</f>
        <v>1</v>
      </c>
    </row>
    <row r="6768" customFormat="false" ht="15" hidden="false" customHeight="false" outlineLevel="0" collapsed="false">
      <c r="A6768" s="37" t="n">
        <v>1006008</v>
      </c>
      <c r="B6768" s="38" t="n">
        <v>46301</v>
      </c>
      <c r="C6768" s="39" t="n">
        <v>1</v>
      </c>
      <c r="D6768" s="39" t="s">
        <v>26</v>
      </c>
      <c r="E6768" s="39"/>
      <c r="F6768" s="41" t="n">
        <f aca="false">IF(A6768="","",MATCH(A6768,P_ID,1))</f>
        <v>6008</v>
      </c>
      <c r="G6768" s="41" t="str">
        <f aca="false">IF(A6768="","",INDEX(P_Svc,F6768))</f>
        <v>Standard</v>
      </c>
      <c r="H6768" s="41" t="str">
        <f aca="false">IF(A6768="","",INDEX(P_Zone,F6768))</f>
        <v>North</v>
      </c>
      <c r="I6768" s="41" t="n">
        <f aca="false">IF(A6768="","",IF(D6768="Delivered",IF(B6768&lt;=INDEX(P_Due,F6768),1,0),0))</f>
        <v>1</v>
      </c>
    </row>
    <row r="6769" customFormat="false" ht="15" hidden="false" customHeight="false" outlineLevel="0" collapsed="false">
      <c r="A6769" s="37" t="n">
        <v>1006009</v>
      </c>
      <c r="B6769" s="38" t="n">
        <v>46301</v>
      </c>
      <c r="C6769" s="39" t="n">
        <v>1</v>
      </c>
      <c r="D6769" s="39" t="s">
        <v>26</v>
      </c>
      <c r="E6769" s="39"/>
      <c r="F6769" s="41" t="n">
        <f aca="false">IF(A6769="","",MATCH(A6769,P_ID,1))</f>
        <v>6009</v>
      </c>
      <c r="G6769" s="41" t="str">
        <f aca="false">IF(A6769="","",INDEX(P_Svc,F6769))</f>
        <v>Standard</v>
      </c>
      <c r="H6769" s="41" t="str">
        <f aca="false">IF(A6769="","",INDEX(P_Zone,F6769))</f>
        <v>West</v>
      </c>
      <c r="I6769" s="41" t="n">
        <f aca="false">IF(A6769="","",IF(D6769="Delivered",IF(B6769&lt;=INDEX(P_Due,F6769),1,0),0))</f>
        <v>1</v>
      </c>
    </row>
    <row r="6770" customFormat="false" ht="15" hidden="false" customHeight="false" outlineLevel="0" collapsed="false">
      <c r="A6770" s="37" t="n">
        <v>1006010</v>
      </c>
      <c r="B6770" s="38" t="n">
        <v>46301</v>
      </c>
      <c r="C6770" s="39" t="n">
        <v>1</v>
      </c>
      <c r="D6770" s="39" t="s">
        <v>26</v>
      </c>
      <c r="E6770" s="39"/>
      <c r="F6770" s="41" t="n">
        <f aca="false">IF(A6770="","",MATCH(A6770,P_ID,1))</f>
        <v>6010</v>
      </c>
      <c r="G6770" s="41" t="str">
        <f aca="false">IF(A6770="","",INDEX(P_Svc,F6770))</f>
        <v>Standard</v>
      </c>
      <c r="H6770" s="41" t="str">
        <f aca="false">IF(A6770="","",INDEX(P_Zone,F6770))</f>
        <v>South</v>
      </c>
      <c r="I6770" s="41" t="n">
        <f aca="false">IF(A6770="","",IF(D6770="Delivered",IF(B6770&lt;=INDEX(P_Due,F6770),1,0),0))</f>
        <v>1</v>
      </c>
    </row>
    <row r="6771" customFormat="false" ht="15" hidden="false" customHeight="false" outlineLevel="0" collapsed="false">
      <c r="A6771" s="37" t="n">
        <v>1006011</v>
      </c>
      <c r="B6771" s="38" t="n">
        <v>46301</v>
      </c>
      <c r="C6771" s="39" t="n">
        <v>1</v>
      </c>
      <c r="D6771" s="39" t="s">
        <v>26</v>
      </c>
      <c r="E6771" s="39"/>
      <c r="F6771" s="41" t="n">
        <f aca="false">IF(A6771="","",MATCH(A6771,P_ID,1))</f>
        <v>6011</v>
      </c>
      <c r="G6771" s="41" t="str">
        <f aca="false">IF(A6771="","",INDEX(P_Svc,F6771))</f>
        <v>Standard</v>
      </c>
      <c r="H6771" s="41" t="str">
        <f aca="false">IF(A6771="","",INDEX(P_Zone,F6771))</f>
        <v>West</v>
      </c>
      <c r="I6771" s="41" t="n">
        <f aca="false">IF(A6771="","",IF(D6771="Delivered",IF(B6771&lt;=INDEX(P_Due,F6771),1,0),0))</f>
        <v>1</v>
      </c>
    </row>
    <row r="6772" customFormat="false" ht="15" hidden="false" customHeight="false" outlineLevel="0" collapsed="false">
      <c r="A6772" s="37" t="n">
        <v>1006012</v>
      </c>
      <c r="B6772" s="38" t="n">
        <v>46301</v>
      </c>
      <c r="C6772" s="39" t="n">
        <v>1</v>
      </c>
      <c r="D6772" s="39" t="s">
        <v>26</v>
      </c>
      <c r="E6772" s="39"/>
      <c r="F6772" s="41" t="n">
        <f aca="false">IF(A6772="","",MATCH(A6772,P_ID,1))</f>
        <v>6012</v>
      </c>
      <c r="G6772" s="41" t="str">
        <f aca="false">IF(A6772="","",INDEX(P_Svc,F6772))</f>
        <v>Standard</v>
      </c>
      <c r="H6772" s="41" t="str">
        <f aca="false">IF(A6772="","",INDEX(P_Zone,F6772))</f>
        <v>East</v>
      </c>
      <c r="I6772" s="41" t="n">
        <f aca="false">IF(A6772="","",IF(D6772="Delivered",IF(B6772&lt;=INDEX(P_Due,F6772),1,0),0))</f>
        <v>1</v>
      </c>
    </row>
    <row r="6773" customFormat="false" ht="15" hidden="false" customHeight="false" outlineLevel="0" collapsed="false">
      <c r="A6773" s="37" t="n">
        <v>1006013</v>
      </c>
      <c r="B6773" s="38" t="n">
        <v>46301</v>
      </c>
      <c r="C6773" s="39" t="n">
        <v>1</v>
      </c>
      <c r="D6773" s="39" t="s">
        <v>26</v>
      </c>
      <c r="E6773" s="39"/>
      <c r="F6773" s="41" t="n">
        <f aca="false">IF(A6773="","",MATCH(A6773,P_ID,1))</f>
        <v>6013</v>
      </c>
      <c r="G6773" s="41" t="str">
        <f aca="false">IF(A6773="","",INDEX(P_Svc,F6773))</f>
        <v>Standard</v>
      </c>
      <c r="H6773" s="41" t="str">
        <f aca="false">IF(A6773="","",INDEX(P_Zone,F6773))</f>
        <v>South</v>
      </c>
      <c r="I6773" s="41" t="n">
        <f aca="false">IF(A6773="","",IF(D6773="Delivered",IF(B6773&lt;=INDEX(P_Due,F6773),1,0),0))</f>
        <v>1</v>
      </c>
    </row>
    <row r="6774" customFormat="false" ht="15" hidden="false" customHeight="false" outlineLevel="0" collapsed="false">
      <c r="A6774" s="37" t="n">
        <v>1006015</v>
      </c>
      <c r="B6774" s="38" t="n">
        <v>46301</v>
      </c>
      <c r="C6774" s="39" t="n">
        <v>1</v>
      </c>
      <c r="D6774" s="39" t="s">
        <v>26</v>
      </c>
      <c r="E6774" s="39"/>
      <c r="F6774" s="41" t="n">
        <f aca="false">IF(A6774="","",MATCH(A6774,P_ID,1))</f>
        <v>6015</v>
      </c>
      <c r="G6774" s="41" t="str">
        <f aca="false">IF(A6774="","",INDEX(P_Svc,F6774))</f>
        <v>Economy</v>
      </c>
      <c r="H6774" s="41" t="str">
        <f aca="false">IF(A6774="","",INDEX(P_Zone,F6774))</f>
        <v>East</v>
      </c>
      <c r="I6774" s="41" t="n">
        <f aca="false">IF(A6774="","",IF(D6774="Delivered",IF(B6774&lt;=INDEX(P_Due,F6774),1,0),0))</f>
        <v>1</v>
      </c>
    </row>
    <row r="6775" customFormat="false" ht="15" hidden="false" customHeight="false" outlineLevel="0" collapsed="false">
      <c r="A6775" s="37" t="n">
        <v>1006016</v>
      </c>
      <c r="B6775" s="38" t="n">
        <v>46301</v>
      </c>
      <c r="C6775" s="39" t="n">
        <v>1</v>
      </c>
      <c r="D6775" s="39" t="s">
        <v>26</v>
      </c>
      <c r="E6775" s="39"/>
      <c r="F6775" s="41" t="n">
        <f aca="false">IF(A6775="","",MATCH(A6775,P_ID,1))</f>
        <v>6016</v>
      </c>
      <c r="G6775" s="41" t="str">
        <f aca="false">IF(A6775="","",INDEX(P_Svc,F6775))</f>
        <v>Standard</v>
      </c>
      <c r="H6775" s="41" t="str">
        <f aca="false">IF(A6775="","",INDEX(P_Zone,F6775))</f>
        <v>South</v>
      </c>
      <c r="I6775" s="41" t="n">
        <f aca="false">IF(A6775="","",IF(D6775="Delivered",IF(B6775&lt;=INDEX(P_Due,F6775),1,0),0))</f>
        <v>1</v>
      </c>
    </row>
    <row r="6776" customFormat="false" ht="15" hidden="false" customHeight="false" outlineLevel="0" collapsed="false">
      <c r="A6776" s="37" t="n">
        <v>1006017</v>
      </c>
      <c r="B6776" s="38" t="n">
        <v>46301</v>
      </c>
      <c r="C6776" s="39" t="n">
        <v>1</v>
      </c>
      <c r="D6776" s="39" t="s">
        <v>26</v>
      </c>
      <c r="E6776" s="39"/>
      <c r="F6776" s="41" t="n">
        <f aca="false">IF(A6776="","",MATCH(A6776,P_ID,1))</f>
        <v>6017</v>
      </c>
      <c r="G6776" s="41" t="str">
        <f aca="false">IF(A6776="","",INDEX(P_Svc,F6776))</f>
        <v>Standard</v>
      </c>
      <c r="H6776" s="41" t="str">
        <f aca="false">IF(A6776="","",INDEX(P_Zone,F6776))</f>
        <v>Central</v>
      </c>
      <c r="I6776" s="41" t="n">
        <f aca="false">IF(A6776="","",IF(D6776="Delivered",IF(B6776&lt;=INDEX(P_Due,F6776),1,0),0))</f>
        <v>1</v>
      </c>
    </row>
    <row r="6777" customFormat="false" ht="15" hidden="false" customHeight="false" outlineLevel="0" collapsed="false">
      <c r="A6777" s="37" t="n">
        <v>1006018</v>
      </c>
      <c r="B6777" s="38" t="n">
        <v>46301</v>
      </c>
      <c r="C6777" s="39" t="n">
        <v>1</v>
      </c>
      <c r="D6777" s="39" t="s">
        <v>26</v>
      </c>
      <c r="E6777" s="39"/>
      <c r="F6777" s="41" t="n">
        <f aca="false">IF(A6777="","",MATCH(A6777,P_ID,1))</f>
        <v>6018</v>
      </c>
      <c r="G6777" s="41" t="str">
        <f aca="false">IF(A6777="","",INDEX(P_Svc,F6777))</f>
        <v>Economy</v>
      </c>
      <c r="H6777" s="41" t="str">
        <f aca="false">IF(A6777="","",INDEX(P_Zone,F6777))</f>
        <v>South</v>
      </c>
      <c r="I6777" s="41" t="n">
        <f aca="false">IF(A6777="","",IF(D6777="Delivered",IF(B6777&lt;=INDEX(P_Due,F6777),1,0),0))</f>
        <v>1</v>
      </c>
    </row>
    <row r="6778" customFormat="false" ht="15" hidden="false" customHeight="false" outlineLevel="0" collapsed="false">
      <c r="A6778" s="37" t="n">
        <v>1006019</v>
      </c>
      <c r="B6778" s="38" t="n">
        <v>46301</v>
      </c>
      <c r="C6778" s="39" t="n">
        <v>1</v>
      </c>
      <c r="D6778" s="39" t="s">
        <v>26</v>
      </c>
      <c r="E6778" s="39"/>
      <c r="F6778" s="41" t="n">
        <f aca="false">IF(A6778="","",MATCH(A6778,P_ID,1))</f>
        <v>6019</v>
      </c>
      <c r="G6778" s="41" t="str">
        <f aca="false">IF(A6778="","",INDEX(P_Svc,F6778))</f>
        <v>Standard</v>
      </c>
      <c r="H6778" s="41" t="str">
        <f aca="false">IF(A6778="","",INDEX(P_Zone,F6778))</f>
        <v>North</v>
      </c>
      <c r="I6778" s="41" t="n">
        <f aca="false">IF(A6778="","",IF(D6778="Delivered",IF(B6778&lt;=INDEX(P_Due,F6778),1,0),0))</f>
        <v>1</v>
      </c>
    </row>
    <row r="6779" customFormat="false" ht="15" hidden="false" customHeight="false" outlineLevel="0" collapsed="false">
      <c r="A6779" s="37" t="n">
        <v>1006020</v>
      </c>
      <c r="B6779" s="38" t="n">
        <v>46301</v>
      </c>
      <c r="C6779" s="39" t="n">
        <v>1</v>
      </c>
      <c r="D6779" s="39" t="s">
        <v>26</v>
      </c>
      <c r="E6779" s="39"/>
      <c r="F6779" s="41" t="n">
        <f aca="false">IF(A6779="","",MATCH(A6779,P_ID,1))</f>
        <v>6020</v>
      </c>
      <c r="G6779" s="41" t="str">
        <f aca="false">IF(A6779="","",INDEX(P_Svc,F6779))</f>
        <v>Standard</v>
      </c>
      <c r="H6779" s="41" t="str">
        <f aca="false">IF(A6779="","",INDEX(P_Zone,F6779))</f>
        <v>South</v>
      </c>
      <c r="I6779" s="41" t="n">
        <f aca="false">IF(A6779="","",IF(D6779="Delivered",IF(B6779&lt;=INDEX(P_Due,F6779),1,0),0))</f>
        <v>1</v>
      </c>
    </row>
    <row r="6780" customFormat="false" ht="15" hidden="false" customHeight="false" outlineLevel="0" collapsed="false">
      <c r="A6780" s="37" t="n">
        <v>1006021</v>
      </c>
      <c r="B6780" s="38" t="n">
        <v>46301</v>
      </c>
      <c r="C6780" s="39" t="n">
        <v>1</v>
      </c>
      <c r="D6780" s="39" t="s">
        <v>26</v>
      </c>
      <c r="E6780" s="39"/>
      <c r="F6780" s="41" t="n">
        <f aca="false">IF(A6780="","",MATCH(A6780,P_ID,1))</f>
        <v>6021</v>
      </c>
      <c r="G6780" s="41" t="str">
        <f aca="false">IF(A6780="","",INDEX(P_Svc,F6780))</f>
        <v>Standard</v>
      </c>
      <c r="H6780" s="41" t="str">
        <f aca="false">IF(A6780="","",INDEX(P_Zone,F6780))</f>
        <v>South</v>
      </c>
      <c r="I6780" s="41" t="n">
        <f aca="false">IF(A6780="","",IF(D6780="Delivered",IF(B6780&lt;=INDEX(P_Due,F6780),1,0),0))</f>
        <v>1</v>
      </c>
    </row>
    <row r="6781" customFormat="false" ht="15" hidden="false" customHeight="false" outlineLevel="0" collapsed="false">
      <c r="A6781" s="37" t="n">
        <v>1006022</v>
      </c>
      <c r="B6781" s="38" t="n">
        <v>46301</v>
      </c>
      <c r="C6781" s="39" t="n">
        <v>1</v>
      </c>
      <c r="D6781" s="39" t="s">
        <v>26</v>
      </c>
      <c r="E6781" s="39"/>
      <c r="F6781" s="41" t="n">
        <f aca="false">IF(A6781="","",MATCH(A6781,P_ID,1))</f>
        <v>6022</v>
      </c>
      <c r="G6781" s="41" t="str">
        <f aca="false">IF(A6781="","",INDEX(P_Svc,F6781))</f>
        <v>Standard</v>
      </c>
      <c r="H6781" s="41" t="str">
        <f aca="false">IF(A6781="","",INDEX(P_Zone,F6781))</f>
        <v>East</v>
      </c>
      <c r="I6781" s="41" t="n">
        <f aca="false">IF(A6781="","",IF(D6781="Delivered",IF(B6781&lt;=INDEX(P_Due,F6781),1,0),0))</f>
        <v>1</v>
      </c>
    </row>
    <row r="6782" customFormat="false" ht="15" hidden="false" customHeight="false" outlineLevel="0" collapsed="false">
      <c r="A6782" s="37" t="n">
        <v>1006023</v>
      </c>
      <c r="B6782" s="38" t="n">
        <v>46301</v>
      </c>
      <c r="C6782" s="39" t="n">
        <v>1</v>
      </c>
      <c r="D6782" s="39" t="s">
        <v>26</v>
      </c>
      <c r="E6782" s="39"/>
      <c r="F6782" s="41" t="n">
        <f aca="false">IF(A6782="","",MATCH(A6782,P_ID,1))</f>
        <v>6023</v>
      </c>
      <c r="G6782" s="41" t="str">
        <f aca="false">IF(A6782="","",INDEX(P_Svc,F6782))</f>
        <v>Standard</v>
      </c>
      <c r="H6782" s="41" t="str">
        <f aca="false">IF(A6782="","",INDEX(P_Zone,F6782))</f>
        <v>West</v>
      </c>
      <c r="I6782" s="41" t="n">
        <f aca="false">IF(A6782="","",IF(D6782="Delivered",IF(B6782&lt;=INDEX(P_Due,F6782),1,0),0))</f>
        <v>1</v>
      </c>
    </row>
    <row r="6783" customFormat="false" ht="15" hidden="false" customHeight="false" outlineLevel="0" collapsed="false">
      <c r="A6783" s="37" t="n">
        <v>1006024</v>
      </c>
      <c r="B6783" s="38" t="n">
        <v>46301</v>
      </c>
      <c r="C6783" s="39" t="n">
        <v>1</v>
      </c>
      <c r="D6783" s="39" t="s">
        <v>26</v>
      </c>
      <c r="E6783" s="39"/>
      <c r="F6783" s="41" t="n">
        <f aca="false">IF(A6783="","",MATCH(A6783,P_ID,1))</f>
        <v>6024</v>
      </c>
      <c r="G6783" s="41" t="str">
        <f aca="false">IF(A6783="","",INDEX(P_Svc,F6783))</f>
        <v>Economy</v>
      </c>
      <c r="H6783" s="41" t="str">
        <f aca="false">IF(A6783="","",INDEX(P_Zone,F6783))</f>
        <v>Central</v>
      </c>
      <c r="I6783" s="41" t="n">
        <f aca="false">IF(A6783="","",IF(D6783="Delivered",IF(B6783&lt;=INDEX(P_Due,F6783),1,0),0))</f>
        <v>1</v>
      </c>
    </row>
    <row r="6784" customFormat="false" ht="15" hidden="false" customHeight="false" outlineLevel="0" collapsed="false">
      <c r="A6784" s="37" t="n">
        <v>1006025</v>
      </c>
      <c r="B6784" s="38" t="n">
        <v>46301</v>
      </c>
      <c r="C6784" s="39" t="n">
        <v>1</v>
      </c>
      <c r="D6784" s="39" t="s">
        <v>26</v>
      </c>
      <c r="E6784" s="39"/>
      <c r="F6784" s="41" t="n">
        <f aca="false">IF(A6784="","",MATCH(A6784,P_ID,1))</f>
        <v>6025</v>
      </c>
      <c r="G6784" s="41" t="str">
        <f aca="false">IF(A6784="","",INDEX(P_Svc,F6784))</f>
        <v>Standard</v>
      </c>
      <c r="H6784" s="41" t="str">
        <f aca="false">IF(A6784="","",INDEX(P_Zone,F6784))</f>
        <v>Central</v>
      </c>
      <c r="I6784" s="41" t="n">
        <f aca="false">IF(A6784="","",IF(D6784="Delivered",IF(B6784&lt;=INDEX(P_Due,F6784),1,0),0))</f>
        <v>1</v>
      </c>
    </row>
    <row r="6785" customFormat="false" ht="15" hidden="false" customHeight="false" outlineLevel="0" collapsed="false">
      <c r="A6785" s="37" t="n">
        <v>1006026</v>
      </c>
      <c r="B6785" s="38" t="n">
        <v>46301</v>
      </c>
      <c r="C6785" s="39" t="n">
        <v>1</v>
      </c>
      <c r="D6785" s="39" t="s">
        <v>26</v>
      </c>
      <c r="E6785" s="39"/>
      <c r="F6785" s="41" t="n">
        <f aca="false">IF(A6785="","",MATCH(A6785,P_ID,1))</f>
        <v>6026</v>
      </c>
      <c r="G6785" s="41" t="str">
        <f aca="false">IF(A6785="","",INDEX(P_Svc,F6785))</f>
        <v>Standard</v>
      </c>
      <c r="H6785" s="41" t="str">
        <f aca="false">IF(A6785="","",INDEX(P_Zone,F6785))</f>
        <v>Central</v>
      </c>
      <c r="I6785" s="41" t="n">
        <f aca="false">IF(A6785="","",IF(D6785="Delivered",IF(B6785&lt;=INDEX(P_Due,F6785),1,0),0))</f>
        <v>1</v>
      </c>
    </row>
    <row r="6786" customFormat="false" ht="15" hidden="false" customHeight="false" outlineLevel="0" collapsed="false">
      <c r="A6786" s="37" t="n">
        <v>1006027</v>
      </c>
      <c r="B6786" s="38" t="n">
        <v>46301</v>
      </c>
      <c r="C6786" s="39" t="n">
        <v>1</v>
      </c>
      <c r="D6786" s="39" t="s">
        <v>26</v>
      </c>
      <c r="E6786" s="39"/>
      <c r="F6786" s="41" t="n">
        <f aca="false">IF(A6786="","",MATCH(A6786,P_ID,1))</f>
        <v>6027</v>
      </c>
      <c r="G6786" s="41" t="str">
        <f aca="false">IF(A6786="","",INDEX(P_Svc,F6786))</f>
        <v>Economy</v>
      </c>
      <c r="H6786" s="41" t="str">
        <f aca="false">IF(A6786="","",INDEX(P_Zone,F6786))</f>
        <v>North</v>
      </c>
      <c r="I6786" s="41" t="n">
        <f aca="false">IF(A6786="","",IF(D6786="Delivered",IF(B6786&lt;=INDEX(P_Due,F6786),1,0),0))</f>
        <v>1</v>
      </c>
    </row>
    <row r="6787" customFormat="false" ht="15" hidden="false" customHeight="false" outlineLevel="0" collapsed="false">
      <c r="A6787" s="37" t="n">
        <v>1006028</v>
      </c>
      <c r="B6787" s="38" t="n">
        <v>46301</v>
      </c>
      <c r="C6787" s="39" t="n">
        <v>1</v>
      </c>
      <c r="D6787" s="39" t="s">
        <v>26</v>
      </c>
      <c r="E6787" s="39"/>
      <c r="F6787" s="41" t="n">
        <f aca="false">IF(A6787="","",MATCH(A6787,P_ID,1))</f>
        <v>6028</v>
      </c>
      <c r="G6787" s="41" t="str">
        <f aca="false">IF(A6787="","",INDEX(P_Svc,F6787))</f>
        <v>Standard</v>
      </c>
      <c r="H6787" s="41" t="str">
        <f aca="false">IF(A6787="","",INDEX(P_Zone,F6787))</f>
        <v>Central</v>
      </c>
      <c r="I6787" s="41" t="n">
        <f aca="false">IF(A6787="","",IF(D6787="Delivered",IF(B6787&lt;=INDEX(P_Due,F6787),1,0),0))</f>
        <v>1</v>
      </c>
    </row>
    <row r="6788" customFormat="false" ht="15" hidden="false" customHeight="false" outlineLevel="0" collapsed="false">
      <c r="A6788" s="37" t="n">
        <v>1006029</v>
      </c>
      <c r="B6788" s="38" t="n">
        <v>46301</v>
      </c>
      <c r="C6788" s="39" t="n">
        <v>1</v>
      </c>
      <c r="D6788" s="39" t="s">
        <v>26</v>
      </c>
      <c r="E6788" s="39"/>
      <c r="F6788" s="41" t="n">
        <f aca="false">IF(A6788="","",MATCH(A6788,P_ID,1))</f>
        <v>6029</v>
      </c>
      <c r="G6788" s="41" t="str">
        <f aca="false">IF(A6788="","",INDEX(P_Svc,F6788))</f>
        <v>Economy</v>
      </c>
      <c r="H6788" s="41" t="str">
        <f aca="false">IF(A6788="","",INDEX(P_Zone,F6788))</f>
        <v>West</v>
      </c>
      <c r="I6788" s="41" t="n">
        <f aca="false">IF(A6788="","",IF(D6788="Delivered",IF(B6788&lt;=INDEX(P_Due,F6788),1,0),0))</f>
        <v>1</v>
      </c>
    </row>
    <row r="6789" customFormat="false" ht="15" hidden="false" customHeight="false" outlineLevel="0" collapsed="false">
      <c r="A6789" s="37" t="n">
        <v>1006031</v>
      </c>
      <c r="B6789" s="38" t="n">
        <v>46301</v>
      </c>
      <c r="C6789" s="39" t="n">
        <v>1</v>
      </c>
      <c r="D6789" s="39" t="s">
        <v>26</v>
      </c>
      <c r="E6789" s="39"/>
      <c r="F6789" s="41" t="n">
        <f aca="false">IF(A6789="","",MATCH(A6789,P_ID,1))</f>
        <v>6031</v>
      </c>
      <c r="G6789" s="41" t="str">
        <f aca="false">IF(A6789="","",INDEX(P_Svc,F6789))</f>
        <v>Standard</v>
      </c>
      <c r="H6789" s="41" t="str">
        <f aca="false">IF(A6789="","",INDEX(P_Zone,F6789))</f>
        <v>West</v>
      </c>
      <c r="I6789" s="41" t="n">
        <f aca="false">IF(A6789="","",IF(D6789="Delivered",IF(B6789&lt;=INDEX(P_Due,F6789),1,0),0))</f>
        <v>1</v>
      </c>
    </row>
    <row r="6790" customFormat="false" ht="15" hidden="false" customHeight="false" outlineLevel="0" collapsed="false">
      <c r="A6790" s="37" t="n">
        <v>1006033</v>
      </c>
      <c r="B6790" s="38" t="n">
        <v>46301</v>
      </c>
      <c r="C6790" s="39" t="n">
        <v>1</v>
      </c>
      <c r="D6790" s="39" t="s">
        <v>26</v>
      </c>
      <c r="E6790" s="39"/>
      <c r="F6790" s="41" t="n">
        <f aca="false">IF(A6790="","",MATCH(A6790,P_ID,1))</f>
        <v>6033</v>
      </c>
      <c r="G6790" s="41" t="str">
        <f aca="false">IF(A6790="","",INDEX(P_Svc,F6790))</f>
        <v>Standard</v>
      </c>
      <c r="H6790" s="41" t="str">
        <f aca="false">IF(A6790="","",INDEX(P_Zone,F6790))</f>
        <v>West</v>
      </c>
      <c r="I6790" s="41" t="n">
        <f aca="false">IF(A6790="","",IF(D6790="Delivered",IF(B6790&lt;=INDEX(P_Due,F6790),1,0),0))</f>
        <v>1</v>
      </c>
    </row>
    <row r="6791" customFormat="false" ht="15" hidden="false" customHeight="false" outlineLevel="0" collapsed="false">
      <c r="A6791" s="37" t="n">
        <v>1006034</v>
      </c>
      <c r="B6791" s="38" t="n">
        <v>46301</v>
      </c>
      <c r="C6791" s="39" t="n">
        <v>1</v>
      </c>
      <c r="D6791" s="39" t="s">
        <v>26</v>
      </c>
      <c r="E6791" s="39"/>
      <c r="F6791" s="41" t="n">
        <f aca="false">IF(A6791="","",MATCH(A6791,P_ID,1))</f>
        <v>6034</v>
      </c>
      <c r="G6791" s="41" t="str">
        <f aca="false">IF(A6791="","",INDEX(P_Svc,F6791))</f>
        <v>Standard</v>
      </c>
      <c r="H6791" s="41" t="str">
        <f aca="false">IF(A6791="","",INDEX(P_Zone,F6791))</f>
        <v>North</v>
      </c>
      <c r="I6791" s="41" t="n">
        <f aca="false">IF(A6791="","",IF(D6791="Delivered",IF(B6791&lt;=INDEX(P_Due,F6791),1,0),0))</f>
        <v>1</v>
      </c>
    </row>
    <row r="6792" customFormat="false" ht="15" hidden="false" customHeight="false" outlineLevel="0" collapsed="false">
      <c r="A6792" s="37" t="n">
        <v>1006035</v>
      </c>
      <c r="B6792" s="38" t="n">
        <v>46301</v>
      </c>
      <c r="C6792" s="39" t="n">
        <v>0</v>
      </c>
      <c r="D6792" s="39" t="s">
        <v>80</v>
      </c>
      <c r="E6792" s="39" t="s">
        <v>40</v>
      </c>
      <c r="F6792" s="41" t="n">
        <f aca="false">IF(A6792="","",MATCH(A6792,P_ID,1))</f>
        <v>6035</v>
      </c>
      <c r="G6792" s="41" t="str">
        <f aca="false">IF(A6792="","",INDEX(P_Svc,F6792))</f>
        <v>Standard</v>
      </c>
      <c r="H6792" s="41" t="str">
        <f aca="false">IF(A6792="","",INDEX(P_Zone,F6792))</f>
        <v>North</v>
      </c>
      <c r="I6792" s="41" t="n">
        <f aca="false">IF(A6792="","",IF(D6792="Delivered",IF(B6792&lt;=INDEX(P_Due,F6792),1,0),0))</f>
        <v>0</v>
      </c>
    </row>
    <row r="6793" customFormat="false" ht="15" hidden="false" customHeight="false" outlineLevel="0" collapsed="false">
      <c r="A6793" s="37" t="n">
        <v>1006036</v>
      </c>
      <c r="B6793" s="38" t="n">
        <v>46301</v>
      </c>
      <c r="C6793" s="39" t="n">
        <v>1</v>
      </c>
      <c r="D6793" s="39" t="s">
        <v>26</v>
      </c>
      <c r="E6793" s="39"/>
      <c r="F6793" s="41" t="n">
        <f aca="false">IF(A6793="","",MATCH(A6793,P_ID,1))</f>
        <v>6036</v>
      </c>
      <c r="G6793" s="41" t="str">
        <f aca="false">IF(A6793="","",INDEX(P_Svc,F6793))</f>
        <v>Standard</v>
      </c>
      <c r="H6793" s="41" t="str">
        <f aca="false">IF(A6793="","",INDEX(P_Zone,F6793))</f>
        <v>North</v>
      </c>
      <c r="I6793" s="41" t="n">
        <f aca="false">IF(A6793="","",IF(D6793="Delivered",IF(B6793&lt;=INDEX(P_Due,F6793),1,0),0))</f>
        <v>1</v>
      </c>
    </row>
    <row r="6794" customFormat="false" ht="15" hidden="false" customHeight="false" outlineLevel="0" collapsed="false">
      <c r="A6794" s="37" t="n">
        <v>1006037</v>
      </c>
      <c r="B6794" s="38" t="n">
        <v>46301</v>
      </c>
      <c r="C6794" s="39" t="n">
        <v>1</v>
      </c>
      <c r="D6794" s="39" t="s">
        <v>26</v>
      </c>
      <c r="E6794" s="39"/>
      <c r="F6794" s="41" t="n">
        <f aca="false">IF(A6794="","",MATCH(A6794,P_ID,1))</f>
        <v>6037</v>
      </c>
      <c r="G6794" s="41" t="str">
        <f aca="false">IF(A6794="","",INDEX(P_Svc,F6794))</f>
        <v>Standard</v>
      </c>
      <c r="H6794" s="41" t="str">
        <f aca="false">IF(A6794="","",INDEX(P_Zone,F6794))</f>
        <v>East</v>
      </c>
      <c r="I6794" s="41" t="n">
        <f aca="false">IF(A6794="","",IF(D6794="Delivered",IF(B6794&lt;=INDEX(P_Due,F6794),1,0),0))</f>
        <v>1</v>
      </c>
    </row>
    <row r="6795" customFormat="false" ht="15" hidden="false" customHeight="false" outlineLevel="0" collapsed="false">
      <c r="A6795" s="37" t="n">
        <v>1006038</v>
      </c>
      <c r="B6795" s="38" t="n">
        <v>46301</v>
      </c>
      <c r="C6795" s="39" t="n">
        <v>1</v>
      </c>
      <c r="D6795" s="39" t="s">
        <v>26</v>
      </c>
      <c r="E6795" s="39"/>
      <c r="F6795" s="41" t="n">
        <f aca="false">IF(A6795="","",MATCH(A6795,P_ID,1))</f>
        <v>6038</v>
      </c>
      <c r="G6795" s="41" t="str">
        <f aca="false">IF(A6795="","",INDEX(P_Svc,F6795))</f>
        <v>Economy</v>
      </c>
      <c r="H6795" s="41" t="str">
        <f aca="false">IF(A6795="","",INDEX(P_Zone,F6795))</f>
        <v>North</v>
      </c>
      <c r="I6795" s="41" t="n">
        <f aca="false">IF(A6795="","",IF(D6795="Delivered",IF(B6795&lt;=INDEX(P_Due,F6795),1,0),0))</f>
        <v>1</v>
      </c>
    </row>
    <row r="6796" customFormat="false" ht="15" hidden="false" customHeight="false" outlineLevel="0" collapsed="false">
      <c r="A6796" s="37" t="n">
        <v>1006167</v>
      </c>
      <c r="B6796" s="38" t="n">
        <v>46301</v>
      </c>
      <c r="C6796" s="39" t="n">
        <v>1</v>
      </c>
      <c r="D6796" s="39" t="s">
        <v>26</v>
      </c>
      <c r="E6796" s="39"/>
      <c r="F6796" s="41" t="n">
        <f aca="false">IF(A6796="","",MATCH(A6796,P_ID,1))</f>
        <v>6167</v>
      </c>
      <c r="G6796" s="41" t="str">
        <f aca="false">IF(A6796="","",INDEX(P_Svc,F6796))</f>
        <v>Express</v>
      </c>
      <c r="H6796" s="41" t="str">
        <f aca="false">IF(A6796="","",INDEX(P_Zone,F6796))</f>
        <v>South</v>
      </c>
      <c r="I6796" s="41" t="n">
        <f aca="false">IF(A6796="","",IF(D6796="Delivered",IF(B6796&lt;=INDEX(P_Due,F6796),1,0),0))</f>
        <v>1</v>
      </c>
    </row>
    <row r="6797" customFormat="false" ht="15" hidden="false" customHeight="false" outlineLevel="0" collapsed="false">
      <c r="A6797" s="37" t="n">
        <v>1006232</v>
      </c>
      <c r="B6797" s="38" t="n">
        <v>46301</v>
      </c>
      <c r="C6797" s="39" t="n">
        <v>1</v>
      </c>
      <c r="D6797" s="39" t="s">
        <v>26</v>
      </c>
      <c r="E6797" s="39"/>
      <c r="F6797" s="41" t="n">
        <f aca="false">IF(A6797="","",MATCH(A6797,P_ID,1))</f>
        <v>6232</v>
      </c>
      <c r="G6797" s="41" t="str">
        <f aca="false">IF(A6797="","",INDEX(P_Svc,F6797))</f>
        <v>Express</v>
      </c>
      <c r="H6797" s="41" t="str">
        <f aca="false">IF(A6797="","",INDEX(P_Zone,F6797))</f>
        <v>North</v>
      </c>
      <c r="I6797" s="41" t="n">
        <f aca="false">IF(A6797="","",IF(D6797="Delivered",IF(B6797&lt;=INDEX(P_Due,F6797),1,0),0))</f>
        <v>1</v>
      </c>
    </row>
    <row r="6798" customFormat="false" ht="15" hidden="false" customHeight="false" outlineLevel="0" collapsed="false">
      <c r="A6798" s="37" t="n">
        <v>1006350</v>
      </c>
      <c r="B6798" s="38" t="n">
        <v>46301</v>
      </c>
      <c r="C6798" s="39" t="n">
        <v>1</v>
      </c>
      <c r="D6798" s="39" t="s">
        <v>26</v>
      </c>
      <c r="E6798" s="39"/>
      <c r="F6798" s="41" t="n">
        <f aca="false">IF(A6798="","",MATCH(A6798,P_ID,1))</f>
        <v>6350</v>
      </c>
      <c r="G6798" s="41" t="str">
        <f aca="false">IF(A6798="","",INDEX(P_Svc,F6798))</f>
        <v>Express</v>
      </c>
      <c r="H6798" s="41" t="str">
        <f aca="false">IF(A6798="","",INDEX(P_Zone,F6798))</f>
        <v>West</v>
      </c>
      <c r="I6798" s="41" t="n">
        <f aca="false">IF(A6798="","",IF(D6798="Delivered",IF(B6798&lt;=INDEX(P_Due,F6798),1,0),0))</f>
        <v>1</v>
      </c>
    </row>
    <row r="6799" customFormat="false" ht="15" hidden="false" customHeight="false" outlineLevel="0" collapsed="false">
      <c r="A6799" s="37" t="n">
        <v>1005539</v>
      </c>
      <c r="B6799" s="38" t="n">
        <v>46301</v>
      </c>
      <c r="C6799" s="39" t="n">
        <v>2</v>
      </c>
      <c r="D6799" s="39" t="s">
        <v>26</v>
      </c>
      <c r="E6799" s="39"/>
      <c r="F6799" s="41" t="n">
        <f aca="false">IF(A6799="","",MATCH(A6799,P_ID,1))</f>
        <v>5539</v>
      </c>
      <c r="G6799" s="41" t="str">
        <f aca="false">IF(A6799="","",INDEX(P_Svc,F6799))</f>
        <v>Standard</v>
      </c>
      <c r="H6799" s="41" t="str">
        <f aca="false">IF(A6799="","",INDEX(P_Zone,F6799))</f>
        <v>West</v>
      </c>
      <c r="I6799" s="41" t="n">
        <f aca="false">IF(A6799="","",IF(D6799="Delivered",IF(B6799&lt;=INDEX(P_Due,F6799),1,0),0))</f>
        <v>1</v>
      </c>
    </row>
    <row r="6800" customFormat="false" ht="15" hidden="false" customHeight="false" outlineLevel="0" collapsed="false">
      <c r="A6800" s="37" t="n">
        <v>1005545</v>
      </c>
      <c r="B6800" s="38" t="n">
        <v>46301</v>
      </c>
      <c r="C6800" s="39" t="n">
        <v>2</v>
      </c>
      <c r="D6800" s="39" t="s">
        <v>79</v>
      </c>
      <c r="E6800" s="39" t="s">
        <v>32</v>
      </c>
      <c r="F6800" s="41" t="n">
        <f aca="false">IF(A6800="","",MATCH(A6800,P_ID,1))</f>
        <v>5545</v>
      </c>
      <c r="G6800" s="41" t="str">
        <f aca="false">IF(A6800="","",INDEX(P_Svc,F6800))</f>
        <v>Standard</v>
      </c>
      <c r="H6800" s="41" t="str">
        <f aca="false">IF(A6800="","",INDEX(P_Zone,F6800))</f>
        <v>South</v>
      </c>
      <c r="I6800" s="41" t="n">
        <f aca="false">IF(A6800="","",IF(D6800="Delivered",IF(B6800&lt;=INDEX(P_Due,F6800),1,0),0))</f>
        <v>0</v>
      </c>
    </row>
    <row r="6801" customFormat="false" ht="15" hidden="false" customHeight="false" outlineLevel="0" collapsed="false">
      <c r="A6801" s="37" t="n">
        <v>1005547</v>
      </c>
      <c r="B6801" s="38" t="n">
        <v>46301</v>
      </c>
      <c r="C6801" s="39" t="n">
        <v>2</v>
      </c>
      <c r="D6801" s="39" t="s">
        <v>26</v>
      </c>
      <c r="E6801" s="39"/>
      <c r="F6801" s="41" t="n">
        <f aca="false">IF(A6801="","",MATCH(A6801,P_ID,1))</f>
        <v>5547</v>
      </c>
      <c r="G6801" s="41" t="str">
        <f aca="false">IF(A6801="","",INDEX(P_Svc,F6801))</f>
        <v>Standard</v>
      </c>
      <c r="H6801" s="41" t="str">
        <f aca="false">IF(A6801="","",INDEX(P_Zone,F6801))</f>
        <v>Central</v>
      </c>
      <c r="I6801" s="41" t="n">
        <f aca="false">IF(A6801="","",IF(D6801="Delivered",IF(B6801&lt;=INDEX(P_Due,F6801),1,0),0))</f>
        <v>1</v>
      </c>
    </row>
    <row r="6802" customFormat="false" ht="15" hidden="false" customHeight="false" outlineLevel="0" collapsed="false">
      <c r="A6802" s="37" t="n">
        <v>1005549</v>
      </c>
      <c r="B6802" s="38" t="n">
        <v>46301</v>
      </c>
      <c r="C6802" s="39" t="n">
        <v>1</v>
      </c>
      <c r="D6802" s="39" t="s">
        <v>26</v>
      </c>
      <c r="E6802" s="39"/>
      <c r="F6802" s="41" t="n">
        <f aca="false">IF(A6802="","",MATCH(A6802,P_ID,1))</f>
        <v>5549</v>
      </c>
      <c r="G6802" s="41" t="str">
        <f aca="false">IF(A6802="","",INDEX(P_Svc,F6802))</f>
        <v>Economy</v>
      </c>
      <c r="H6802" s="41" t="str">
        <f aca="false">IF(A6802="","",INDEX(P_Zone,F6802))</f>
        <v>Central</v>
      </c>
      <c r="I6802" s="41" t="n">
        <f aca="false">IF(A6802="","",IF(D6802="Delivered",IF(B6802&lt;=INDEX(P_Due,F6802),1,0),0))</f>
        <v>1</v>
      </c>
    </row>
    <row r="6803" customFormat="false" ht="15" hidden="false" customHeight="false" outlineLevel="0" collapsed="false">
      <c r="A6803" s="37" t="n">
        <v>1005558</v>
      </c>
      <c r="B6803" s="38" t="n">
        <v>46301</v>
      </c>
      <c r="C6803" s="39" t="n">
        <v>2</v>
      </c>
      <c r="D6803" s="39" t="s">
        <v>26</v>
      </c>
      <c r="E6803" s="39"/>
      <c r="F6803" s="41" t="n">
        <f aca="false">IF(A6803="","",MATCH(A6803,P_ID,1))</f>
        <v>5558</v>
      </c>
      <c r="G6803" s="41" t="str">
        <f aca="false">IF(A6803="","",INDEX(P_Svc,F6803))</f>
        <v>Economy</v>
      </c>
      <c r="H6803" s="41" t="str">
        <f aca="false">IF(A6803="","",INDEX(P_Zone,F6803))</f>
        <v>South</v>
      </c>
      <c r="I6803" s="41" t="n">
        <f aca="false">IF(A6803="","",IF(D6803="Delivered",IF(B6803&lt;=INDEX(P_Due,F6803),1,0),0))</f>
        <v>1</v>
      </c>
    </row>
    <row r="6804" customFormat="false" ht="15" hidden="false" customHeight="false" outlineLevel="0" collapsed="false">
      <c r="A6804" s="37" t="n">
        <v>1005567</v>
      </c>
      <c r="B6804" s="38" t="n">
        <v>46301</v>
      </c>
      <c r="C6804" s="39" t="n">
        <v>2</v>
      </c>
      <c r="D6804" s="39" t="s">
        <v>79</v>
      </c>
      <c r="E6804" s="39" t="s">
        <v>32</v>
      </c>
      <c r="F6804" s="41" t="n">
        <f aca="false">IF(A6804="","",MATCH(A6804,P_ID,1))</f>
        <v>5567</v>
      </c>
      <c r="G6804" s="41" t="str">
        <f aca="false">IF(A6804="","",INDEX(P_Svc,F6804))</f>
        <v>Economy</v>
      </c>
      <c r="H6804" s="41" t="str">
        <f aca="false">IF(A6804="","",INDEX(P_Zone,F6804))</f>
        <v>South</v>
      </c>
      <c r="I6804" s="41" t="n">
        <f aca="false">IF(A6804="","",IF(D6804="Delivered",IF(B6804&lt;=INDEX(P_Due,F6804),1,0),0))</f>
        <v>0</v>
      </c>
    </row>
    <row r="6805" customFormat="false" ht="15" hidden="false" customHeight="false" outlineLevel="0" collapsed="false">
      <c r="A6805" s="37" t="n">
        <v>1005585</v>
      </c>
      <c r="B6805" s="38" t="n">
        <v>46301</v>
      </c>
      <c r="C6805" s="39" t="n">
        <v>2</v>
      </c>
      <c r="D6805" s="39" t="s">
        <v>26</v>
      </c>
      <c r="E6805" s="39"/>
      <c r="F6805" s="41" t="n">
        <f aca="false">IF(A6805="","",MATCH(A6805,P_ID,1))</f>
        <v>5585</v>
      </c>
      <c r="G6805" s="41" t="str">
        <f aca="false">IF(A6805="","",INDEX(P_Svc,F6805))</f>
        <v>Standard</v>
      </c>
      <c r="H6805" s="41" t="str">
        <f aca="false">IF(A6805="","",INDEX(P_Zone,F6805))</f>
        <v>North</v>
      </c>
      <c r="I6805" s="41" t="n">
        <f aca="false">IF(A6805="","",IF(D6805="Delivered",IF(B6805&lt;=INDEX(P_Due,F6805),1,0),0))</f>
        <v>1</v>
      </c>
    </row>
    <row r="6806" customFormat="false" ht="15" hidden="false" customHeight="false" outlineLevel="0" collapsed="false">
      <c r="A6806" s="37" t="n">
        <v>1005593</v>
      </c>
      <c r="B6806" s="38" t="n">
        <v>46301</v>
      </c>
      <c r="C6806" s="39" t="n">
        <v>2</v>
      </c>
      <c r="D6806" s="39" t="s">
        <v>26</v>
      </c>
      <c r="E6806" s="39"/>
      <c r="F6806" s="41" t="n">
        <f aca="false">IF(A6806="","",MATCH(A6806,P_ID,1))</f>
        <v>5593</v>
      </c>
      <c r="G6806" s="41" t="str">
        <f aca="false">IF(A6806="","",INDEX(P_Svc,F6806))</f>
        <v>Standard</v>
      </c>
      <c r="H6806" s="41" t="str">
        <f aca="false">IF(A6806="","",INDEX(P_Zone,F6806))</f>
        <v>West</v>
      </c>
      <c r="I6806" s="41" t="n">
        <f aca="false">IF(A6806="","",IF(D6806="Delivered",IF(B6806&lt;=INDEX(P_Due,F6806),1,0),0))</f>
        <v>1</v>
      </c>
    </row>
    <row r="6807" customFormat="false" ht="15" hidden="false" customHeight="false" outlineLevel="0" collapsed="false">
      <c r="A6807" s="37" t="n">
        <v>1005603</v>
      </c>
      <c r="B6807" s="38" t="n">
        <v>46301</v>
      </c>
      <c r="C6807" s="39" t="n">
        <v>1</v>
      </c>
      <c r="D6807" s="39" t="s">
        <v>26</v>
      </c>
      <c r="E6807" s="39"/>
      <c r="F6807" s="41" t="n">
        <f aca="false">IF(A6807="","",MATCH(A6807,P_ID,1))</f>
        <v>5603</v>
      </c>
      <c r="G6807" s="41" t="str">
        <f aca="false">IF(A6807="","",INDEX(P_Svc,F6807))</f>
        <v>Economy</v>
      </c>
      <c r="H6807" s="41" t="str">
        <f aca="false">IF(A6807="","",INDEX(P_Zone,F6807))</f>
        <v>North</v>
      </c>
      <c r="I6807" s="41" t="n">
        <f aca="false">IF(A6807="","",IF(D6807="Delivered",IF(B6807&lt;=INDEX(P_Due,F6807),1,0),0))</f>
        <v>1</v>
      </c>
    </row>
    <row r="6808" customFormat="false" ht="15" hidden="false" customHeight="false" outlineLevel="0" collapsed="false">
      <c r="A6808" s="37" t="n">
        <v>1005615</v>
      </c>
      <c r="B6808" s="38" t="n">
        <v>46301</v>
      </c>
      <c r="C6808" s="39" t="n">
        <v>2</v>
      </c>
      <c r="D6808" s="39" t="s">
        <v>26</v>
      </c>
      <c r="E6808" s="39"/>
      <c r="F6808" s="41" t="n">
        <f aca="false">IF(A6808="","",MATCH(A6808,P_ID,1))</f>
        <v>5615</v>
      </c>
      <c r="G6808" s="41" t="str">
        <f aca="false">IF(A6808="","",INDEX(P_Svc,F6808))</f>
        <v>Economy</v>
      </c>
      <c r="H6808" s="41" t="str">
        <f aca="false">IF(A6808="","",INDEX(P_Zone,F6808))</f>
        <v>North</v>
      </c>
      <c r="I6808" s="41" t="n">
        <f aca="false">IF(A6808="","",IF(D6808="Delivered",IF(B6808&lt;=INDEX(P_Due,F6808),1,0),0))</f>
        <v>1</v>
      </c>
    </row>
    <row r="6809" customFormat="false" ht="15" hidden="false" customHeight="false" outlineLevel="0" collapsed="false">
      <c r="A6809" s="37" t="n">
        <v>1005618</v>
      </c>
      <c r="B6809" s="38" t="n">
        <v>46301</v>
      </c>
      <c r="C6809" s="39" t="n">
        <v>2</v>
      </c>
      <c r="D6809" s="39" t="s">
        <v>26</v>
      </c>
      <c r="E6809" s="39"/>
      <c r="F6809" s="41" t="n">
        <f aca="false">IF(A6809="","",MATCH(A6809,P_ID,1))</f>
        <v>5618</v>
      </c>
      <c r="G6809" s="41" t="str">
        <f aca="false">IF(A6809="","",INDEX(P_Svc,F6809))</f>
        <v>Economy</v>
      </c>
      <c r="H6809" s="41" t="str">
        <f aca="false">IF(A6809="","",INDEX(P_Zone,F6809))</f>
        <v>North</v>
      </c>
      <c r="I6809" s="41" t="n">
        <f aca="false">IF(A6809="","",IF(D6809="Delivered",IF(B6809&lt;=INDEX(P_Due,F6809),1,0),0))</f>
        <v>1</v>
      </c>
    </row>
    <row r="6810" customFormat="false" ht="15" hidden="false" customHeight="false" outlineLevel="0" collapsed="false">
      <c r="A6810" s="37" t="n">
        <v>1005632</v>
      </c>
      <c r="B6810" s="38" t="n">
        <v>46301</v>
      </c>
      <c r="C6810" s="39" t="n">
        <v>2</v>
      </c>
      <c r="D6810" s="39" t="s">
        <v>26</v>
      </c>
      <c r="E6810" s="39"/>
      <c r="F6810" s="41" t="n">
        <f aca="false">IF(A6810="","",MATCH(A6810,P_ID,1))</f>
        <v>5632</v>
      </c>
      <c r="G6810" s="41" t="str">
        <f aca="false">IF(A6810="","",INDEX(P_Svc,F6810))</f>
        <v>Standard</v>
      </c>
      <c r="H6810" s="41" t="str">
        <f aca="false">IF(A6810="","",INDEX(P_Zone,F6810))</f>
        <v>South</v>
      </c>
      <c r="I6810" s="41" t="n">
        <f aca="false">IF(A6810="","",IF(D6810="Delivered",IF(B6810&lt;=INDEX(P_Due,F6810),1,0),0))</f>
        <v>1</v>
      </c>
    </row>
    <row r="6811" customFormat="false" ht="15" hidden="false" customHeight="false" outlineLevel="0" collapsed="false">
      <c r="A6811" s="37" t="n">
        <v>1005634</v>
      </c>
      <c r="B6811" s="38" t="n">
        <v>46301</v>
      </c>
      <c r="C6811" s="39" t="n">
        <v>2</v>
      </c>
      <c r="D6811" s="39" t="s">
        <v>26</v>
      </c>
      <c r="E6811" s="39"/>
      <c r="F6811" s="41" t="n">
        <f aca="false">IF(A6811="","",MATCH(A6811,P_ID,1))</f>
        <v>5634</v>
      </c>
      <c r="G6811" s="41" t="str">
        <f aca="false">IF(A6811="","",INDEX(P_Svc,F6811))</f>
        <v>Standard</v>
      </c>
      <c r="H6811" s="41" t="str">
        <f aca="false">IF(A6811="","",INDEX(P_Zone,F6811))</f>
        <v>East</v>
      </c>
      <c r="I6811" s="41" t="n">
        <f aca="false">IF(A6811="","",IF(D6811="Delivered",IF(B6811&lt;=INDEX(P_Due,F6811),1,0),0))</f>
        <v>1</v>
      </c>
    </row>
    <row r="6812" customFormat="false" ht="15" hidden="false" customHeight="false" outlineLevel="0" collapsed="false">
      <c r="A6812" s="37" t="n">
        <v>1005639</v>
      </c>
      <c r="B6812" s="38" t="n">
        <v>46301</v>
      </c>
      <c r="C6812" s="39" t="n">
        <v>2</v>
      </c>
      <c r="D6812" s="39" t="s">
        <v>26</v>
      </c>
      <c r="E6812" s="39"/>
      <c r="F6812" s="41" t="n">
        <f aca="false">IF(A6812="","",MATCH(A6812,P_ID,1))</f>
        <v>5639</v>
      </c>
      <c r="G6812" s="41" t="str">
        <f aca="false">IF(A6812="","",INDEX(P_Svc,F6812))</f>
        <v>Standard</v>
      </c>
      <c r="H6812" s="41" t="str">
        <f aca="false">IF(A6812="","",INDEX(P_Zone,F6812))</f>
        <v>North</v>
      </c>
      <c r="I6812" s="41" t="n">
        <f aca="false">IF(A6812="","",IF(D6812="Delivered",IF(B6812&lt;=INDEX(P_Due,F6812),1,0),0))</f>
        <v>1</v>
      </c>
    </row>
    <row r="6813" customFormat="false" ht="15" hidden="false" customHeight="false" outlineLevel="0" collapsed="false">
      <c r="A6813" s="37" t="n">
        <v>1005647</v>
      </c>
      <c r="B6813" s="38" t="n">
        <v>46301</v>
      </c>
      <c r="C6813" s="39" t="n">
        <v>2</v>
      </c>
      <c r="D6813" s="39" t="s">
        <v>26</v>
      </c>
      <c r="E6813" s="39"/>
      <c r="F6813" s="41" t="n">
        <f aca="false">IF(A6813="","",MATCH(A6813,P_ID,1))</f>
        <v>5647</v>
      </c>
      <c r="G6813" s="41" t="str">
        <f aca="false">IF(A6813="","",INDEX(P_Svc,F6813))</f>
        <v>Standard</v>
      </c>
      <c r="H6813" s="41" t="str">
        <f aca="false">IF(A6813="","",INDEX(P_Zone,F6813))</f>
        <v>North</v>
      </c>
      <c r="I6813" s="41" t="n">
        <f aca="false">IF(A6813="","",IF(D6813="Delivered",IF(B6813&lt;=INDEX(P_Due,F6813),1,0),0))</f>
        <v>1</v>
      </c>
    </row>
    <row r="6814" customFormat="false" ht="15" hidden="false" customHeight="false" outlineLevel="0" collapsed="false">
      <c r="A6814" s="37" t="n">
        <v>1005651</v>
      </c>
      <c r="B6814" s="38" t="n">
        <v>46301</v>
      </c>
      <c r="C6814" s="39" t="n">
        <v>2</v>
      </c>
      <c r="D6814" s="39" t="s">
        <v>79</v>
      </c>
      <c r="E6814" s="39" t="s">
        <v>34</v>
      </c>
      <c r="F6814" s="41" t="n">
        <f aca="false">IF(A6814="","",MATCH(A6814,P_ID,1))</f>
        <v>5651</v>
      </c>
      <c r="G6814" s="41" t="str">
        <f aca="false">IF(A6814="","",INDEX(P_Svc,F6814))</f>
        <v>Economy</v>
      </c>
      <c r="H6814" s="41" t="str">
        <f aca="false">IF(A6814="","",INDEX(P_Zone,F6814))</f>
        <v>South</v>
      </c>
      <c r="I6814" s="41" t="n">
        <f aca="false">IF(A6814="","",IF(D6814="Delivered",IF(B6814&lt;=INDEX(P_Due,F6814),1,0),0))</f>
        <v>0</v>
      </c>
    </row>
    <row r="6815" customFormat="false" ht="15" hidden="false" customHeight="false" outlineLevel="0" collapsed="false">
      <c r="A6815" s="37" t="n">
        <v>1005656</v>
      </c>
      <c r="B6815" s="38" t="n">
        <v>46301</v>
      </c>
      <c r="C6815" s="39" t="n">
        <v>1</v>
      </c>
      <c r="D6815" s="39" t="s">
        <v>26</v>
      </c>
      <c r="E6815" s="39"/>
      <c r="F6815" s="41" t="n">
        <f aca="false">IF(A6815="","",MATCH(A6815,P_ID,1))</f>
        <v>5656</v>
      </c>
      <c r="G6815" s="41" t="str">
        <f aca="false">IF(A6815="","",INDEX(P_Svc,F6815))</f>
        <v>Standard</v>
      </c>
      <c r="H6815" s="41" t="str">
        <f aca="false">IF(A6815="","",INDEX(P_Zone,F6815))</f>
        <v>West</v>
      </c>
      <c r="I6815" s="41" t="n">
        <f aca="false">IF(A6815="","",IF(D6815="Delivered",IF(B6815&lt;=INDEX(P_Due,F6815),1,0),0))</f>
        <v>1</v>
      </c>
    </row>
    <row r="6816" customFormat="false" ht="15" hidden="false" customHeight="false" outlineLevel="0" collapsed="false">
      <c r="A6816" s="37" t="n">
        <v>1005664</v>
      </c>
      <c r="B6816" s="38" t="n">
        <v>46301</v>
      </c>
      <c r="C6816" s="39" t="n">
        <v>2</v>
      </c>
      <c r="D6816" s="39" t="s">
        <v>26</v>
      </c>
      <c r="E6816" s="39"/>
      <c r="F6816" s="41" t="n">
        <f aca="false">IF(A6816="","",MATCH(A6816,P_ID,1))</f>
        <v>5664</v>
      </c>
      <c r="G6816" s="41" t="str">
        <f aca="false">IF(A6816="","",INDEX(P_Svc,F6816))</f>
        <v>Economy</v>
      </c>
      <c r="H6816" s="41" t="str">
        <f aca="false">IF(A6816="","",INDEX(P_Zone,F6816))</f>
        <v>Central</v>
      </c>
      <c r="I6816" s="41" t="n">
        <f aca="false">IF(A6816="","",IF(D6816="Delivered",IF(B6816&lt;=INDEX(P_Due,F6816),1,0),0))</f>
        <v>1</v>
      </c>
    </row>
    <row r="6817" customFormat="false" ht="15" hidden="false" customHeight="false" outlineLevel="0" collapsed="false">
      <c r="A6817" s="37" t="n">
        <v>1005671</v>
      </c>
      <c r="B6817" s="38" t="n">
        <v>46301</v>
      </c>
      <c r="C6817" s="39" t="n">
        <v>2</v>
      </c>
      <c r="D6817" s="39" t="s">
        <v>26</v>
      </c>
      <c r="E6817" s="39"/>
      <c r="F6817" s="41" t="n">
        <f aca="false">IF(A6817="","",MATCH(A6817,P_ID,1))</f>
        <v>5671</v>
      </c>
      <c r="G6817" s="41" t="str">
        <f aca="false">IF(A6817="","",INDEX(P_Svc,F6817))</f>
        <v>Economy</v>
      </c>
      <c r="H6817" s="41" t="str">
        <f aca="false">IF(A6817="","",INDEX(P_Zone,F6817))</f>
        <v>East</v>
      </c>
      <c r="I6817" s="41" t="n">
        <f aca="false">IF(A6817="","",IF(D6817="Delivered",IF(B6817&lt;=INDEX(P_Due,F6817),1,0),0))</f>
        <v>1</v>
      </c>
    </row>
    <row r="6818" customFormat="false" ht="15" hidden="false" customHeight="false" outlineLevel="0" collapsed="false">
      <c r="A6818" s="37" t="n">
        <v>1005695</v>
      </c>
      <c r="B6818" s="38" t="n">
        <v>46301</v>
      </c>
      <c r="C6818" s="39" t="n">
        <v>1</v>
      </c>
      <c r="D6818" s="39" t="s">
        <v>26</v>
      </c>
      <c r="E6818" s="39"/>
      <c r="F6818" s="41" t="n">
        <f aca="false">IF(A6818="","",MATCH(A6818,P_ID,1))</f>
        <v>5695</v>
      </c>
      <c r="G6818" s="41" t="str">
        <f aca="false">IF(A6818="","",INDEX(P_Svc,F6818))</f>
        <v>Economy</v>
      </c>
      <c r="H6818" s="41" t="str">
        <f aca="false">IF(A6818="","",INDEX(P_Zone,F6818))</f>
        <v>South</v>
      </c>
      <c r="I6818" s="41" t="n">
        <f aca="false">IF(A6818="","",IF(D6818="Delivered",IF(B6818&lt;=INDEX(P_Due,F6818),1,0),0))</f>
        <v>1</v>
      </c>
    </row>
    <row r="6819" customFormat="false" ht="15" hidden="false" customHeight="false" outlineLevel="0" collapsed="false">
      <c r="A6819" s="37" t="n">
        <v>1005707</v>
      </c>
      <c r="B6819" s="38" t="n">
        <v>46301</v>
      </c>
      <c r="C6819" s="39" t="n">
        <v>2</v>
      </c>
      <c r="D6819" s="39" t="s">
        <v>26</v>
      </c>
      <c r="E6819" s="39"/>
      <c r="F6819" s="41" t="n">
        <f aca="false">IF(A6819="","",MATCH(A6819,P_ID,1))</f>
        <v>5707</v>
      </c>
      <c r="G6819" s="41" t="str">
        <f aca="false">IF(A6819="","",INDEX(P_Svc,F6819))</f>
        <v>Standard</v>
      </c>
      <c r="H6819" s="41" t="str">
        <f aca="false">IF(A6819="","",INDEX(P_Zone,F6819))</f>
        <v>South</v>
      </c>
      <c r="I6819" s="41" t="n">
        <f aca="false">IF(A6819="","",IF(D6819="Delivered",IF(B6819&lt;=INDEX(P_Due,F6819),1,0),0))</f>
        <v>1</v>
      </c>
    </row>
    <row r="6820" customFormat="false" ht="15" hidden="false" customHeight="false" outlineLevel="0" collapsed="false">
      <c r="A6820" s="37" t="n">
        <v>1005709</v>
      </c>
      <c r="B6820" s="38" t="n">
        <v>46301</v>
      </c>
      <c r="C6820" s="39" t="n">
        <v>2</v>
      </c>
      <c r="D6820" s="39" t="s">
        <v>26</v>
      </c>
      <c r="E6820" s="39"/>
      <c r="F6820" s="41" t="n">
        <f aca="false">IF(A6820="","",MATCH(A6820,P_ID,1))</f>
        <v>5709</v>
      </c>
      <c r="G6820" s="41" t="str">
        <f aca="false">IF(A6820="","",INDEX(P_Svc,F6820))</f>
        <v>Economy</v>
      </c>
      <c r="H6820" s="41" t="str">
        <f aca="false">IF(A6820="","",INDEX(P_Zone,F6820))</f>
        <v>East</v>
      </c>
      <c r="I6820" s="41" t="n">
        <f aca="false">IF(A6820="","",IF(D6820="Delivered",IF(B6820&lt;=INDEX(P_Due,F6820),1,0),0))</f>
        <v>1</v>
      </c>
    </row>
    <row r="6821" customFormat="false" ht="15" hidden="false" customHeight="false" outlineLevel="0" collapsed="false">
      <c r="A6821" s="37" t="n">
        <v>1005714</v>
      </c>
      <c r="B6821" s="38" t="n">
        <v>46301</v>
      </c>
      <c r="C6821" s="39" t="n">
        <v>2</v>
      </c>
      <c r="D6821" s="39" t="s">
        <v>79</v>
      </c>
      <c r="E6821" s="39" t="s">
        <v>32</v>
      </c>
      <c r="F6821" s="41" t="n">
        <f aca="false">IF(A6821="","",MATCH(A6821,P_ID,1))</f>
        <v>5714</v>
      </c>
      <c r="G6821" s="41" t="str">
        <f aca="false">IF(A6821="","",INDEX(P_Svc,F6821))</f>
        <v>Standard</v>
      </c>
      <c r="H6821" s="41" t="str">
        <f aca="false">IF(A6821="","",INDEX(P_Zone,F6821))</f>
        <v>Central</v>
      </c>
      <c r="I6821" s="41" t="n">
        <f aca="false">IF(A6821="","",IF(D6821="Delivered",IF(B6821&lt;=INDEX(P_Due,F6821),1,0),0))</f>
        <v>0</v>
      </c>
    </row>
    <row r="6822" customFormat="false" ht="15" hidden="false" customHeight="false" outlineLevel="0" collapsed="false">
      <c r="A6822" s="37" t="n">
        <v>1005715</v>
      </c>
      <c r="B6822" s="38" t="n">
        <v>46301</v>
      </c>
      <c r="C6822" s="39" t="n">
        <v>2</v>
      </c>
      <c r="D6822" s="39" t="s">
        <v>26</v>
      </c>
      <c r="E6822" s="39"/>
      <c r="F6822" s="41" t="n">
        <f aca="false">IF(A6822="","",MATCH(A6822,P_ID,1))</f>
        <v>5715</v>
      </c>
      <c r="G6822" s="41" t="str">
        <f aca="false">IF(A6822="","",INDEX(P_Svc,F6822))</f>
        <v>Standard</v>
      </c>
      <c r="H6822" s="41" t="str">
        <f aca="false">IF(A6822="","",INDEX(P_Zone,F6822))</f>
        <v>West</v>
      </c>
      <c r="I6822" s="41" t="n">
        <f aca="false">IF(A6822="","",IF(D6822="Delivered",IF(B6822&lt;=INDEX(P_Due,F6822),1,0),0))</f>
        <v>1</v>
      </c>
    </row>
    <row r="6823" customFormat="false" ht="15" hidden="false" customHeight="false" outlineLevel="0" collapsed="false">
      <c r="A6823" s="37" t="n">
        <v>1005726</v>
      </c>
      <c r="B6823" s="38" t="n">
        <v>46301</v>
      </c>
      <c r="C6823" s="39" t="n">
        <v>2</v>
      </c>
      <c r="D6823" s="39" t="s">
        <v>26</v>
      </c>
      <c r="E6823" s="39"/>
      <c r="F6823" s="41" t="n">
        <f aca="false">IF(A6823="","",MATCH(A6823,P_ID,1))</f>
        <v>5726</v>
      </c>
      <c r="G6823" s="41" t="str">
        <f aca="false">IF(A6823="","",INDEX(P_Svc,F6823))</f>
        <v>Standard</v>
      </c>
      <c r="H6823" s="41" t="str">
        <f aca="false">IF(A6823="","",INDEX(P_Zone,F6823))</f>
        <v>South</v>
      </c>
      <c r="I6823" s="41" t="n">
        <f aca="false">IF(A6823="","",IF(D6823="Delivered",IF(B6823&lt;=INDEX(P_Due,F6823),1,0),0))</f>
        <v>1</v>
      </c>
    </row>
    <row r="6824" customFormat="false" ht="15" hidden="false" customHeight="false" outlineLevel="0" collapsed="false">
      <c r="A6824" s="37" t="n">
        <v>1005729</v>
      </c>
      <c r="B6824" s="38" t="n">
        <v>46301</v>
      </c>
      <c r="C6824" s="39" t="n">
        <v>2</v>
      </c>
      <c r="D6824" s="39" t="s">
        <v>26</v>
      </c>
      <c r="E6824" s="39"/>
      <c r="F6824" s="41" t="n">
        <f aca="false">IF(A6824="","",MATCH(A6824,P_ID,1))</f>
        <v>5729</v>
      </c>
      <c r="G6824" s="41" t="str">
        <f aca="false">IF(A6824="","",INDEX(P_Svc,F6824))</f>
        <v>Standard</v>
      </c>
      <c r="H6824" s="41" t="str">
        <f aca="false">IF(A6824="","",INDEX(P_Zone,F6824))</f>
        <v>North</v>
      </c>
      <c r="I6824" s="41" t="n">
        <f aca="false">IF(A6824="","",IF(D6824="Delivered",IF(B6824&lt;=INDEX(P_Due,F6824),1,0),0))</f>
        <v>1</v>
      </c>
    </row>
    <row r="6825" customFormat="false" ht="15" hidden="false" customHeight="false" outlineLevel="0" collapsed="false">
      <c r="A6825" s="37" t="n">
        <v>1005734</v>
      </c>
      <c r="B6825" s="38" t="n">
        <v>46301</v>
      </c>
      <c r="C6825" s="39" t="n">
        <v>2</v>
      </c>
      <c r="D6825" s="39" t="s">
        <v>26</v>
      </c>
      <c r="E6825" s="39"/>
      <c r="F6825" s="41" t="n">
        <f aca="false">IF(A6825="","",MATCH(A6825,P_ID,1))</f>
        <v>5734</v>
      </c>
      <c r="G6825" s="41" t="str">
        <f aca="false">IF(A6825="","",INDEX(P_Svc,F6825))</f>
        <v>Standard</v>
      </c>
      <c r="H6825" s="41" t="str">
        <f aca="false">IF(A6825="","",INDEX(P_Zone,F6825))</f>
        <v>South</v>
      </c>
      <c r="I6825" s="41" t="n">
        <f aca="false">IF(A6825="","",IF(D6825="Delivered",IF(B6825&lt;=INDEX(P_Due,F6825),1,0),0))</f>
        <v>1</v>
      </c>
    </row>
    <row r="6826" customFormat="false" ht="15" hidden="false" customHeight="false" outlineLevel="0" collapsed="false">
      <c r="A6826" s="37" t="n">
        <v>1005786</v>
      </c>
      <c r="B6826" s="38" t="n">
        <v>46301</v>
      </c>
      <c r="C6826" s="39" t="n">
        <v>1</v>
      </c>
      <c r="D6826" s="39" t="s">
        <v>26</v>
      </c>
      <c r="E6826" s="39"/>
      <c r="F6826" s="41" t="n">
        <f aca="false">IF(A6826="","",MATCH(A6826,P_ID,1))</f>
        <v>5786</v>
      </c>
      <c r="G6826" s="41" t="str">
        <f aca="false">IF(A6826="","",INDEX(P_Svc,F6826))</f>
        <v>Standard</v>
      </c>
      <c r="H6826" s="41" t="str">
        <f aca="false">IF(A6826="","",INDEX(P_Zone,F6826))</f>
        <v>North</v>
      </c>
      <c r="I6826" s="41" t="n">
        <f aca="false">IF(A6826="","",IF(D6826="Delivered",IF(B6826&lt;=INDEX(P_Due,F6826),1,0),0))</f>
        <v>1</v>
      </c>
    </row>
    <row r="6827" customFormat="false" ht="15" hidden="false" customHeight="false" outlineLevel="0" collapsed="false">
      <c r="A6827" s="37" t="n">
        <v>1005803</v>
      </c>
      <c r="B6827" s="38" t="n">
        <v>46301</v>
      </c>
      <c r="C6827" s="39" t="n">
        <v>1</v>
      </c>
      <c r="D6827" s="39" t="s">
        <v>26</v>
      </c>
      <c r="E6827" s="39"/>
      <c r="F6827" s="41" t="n">
        <f aca="false">IF(A6827="","",MATCH(A6827,P_ID,1))</f>
        <v>5803</v>
      </c>
      <c r="G6827" s="41" t="str">
        <f aca="false">IF(A6827="","",INDEX(P_Svc,F6827))</f>
        <v>Economy</v>
      </c>
      <c r="H6827" s="41" t="str">
        <f aca="false">IF(A6827="","",INDEX(P_Zone,F6827))</f>
        <v>North</v>
      </c>
      <c r="I6827" s="41" t="n">
        <f aca="false">IF(A6827="","",IF(D6827="Delivered",IF(B6827&lt;=INDEX(P_Due,F6827),1,0),0))</f>
        <v>1</v>
      </c>
    </row>
    <row r="6828" customFormat="false" ht="15" hidden="false" customHeight="false" outlineLevel="0" collapsed="false">
      <c r="A6828" s="37" t="n">
        <v>1005809</v>
      </c>
      <c r="B6828" s="38" t="n">
        <v>46301</v>
      </c>
      <c r="C6828" s="39" t="n">
        <v>2</v>
      </c>
      <c r="D6828" s="39" t="s">
        <v>79</v>
      </c>
      <c r="E6828" s="39" t="s">
        <v>34</v>
      </c>
      <c r="F6828" s="41" t="n">
        <f aca="false">IF(A6828="","",MATCH(A6828,P_ID,1))</f>
        <v>5809</v>
      </c>
      <c r="G6828" s="41" t="str">
        <f aca="false">IF(A6828="","",INDEX(P_Svc,F6828))</f>
        <v>Standard</v>
      </c>
      <c r="H6828" s="41" t="str">
        <f aca="false">IF(A6828="","",INDEX(P_Zone,F6828))</f>
        <v>South</v>
      </c>
      <c r="I6828" s="41" t="n">
        <f aca="false">IF(A6828="","",IF(D6828="Delivered",IF(B6828&lt;=INDEX(P_Due,F6828),1,0),0))</f>
        <v>0</v>
      </c>
    </row>
    <row r="6829" customFormat="false" ht="15" hidden="false" customHeight="false" outlineLevel="0" collapsed="false">
      <c r="A6829" s="37" t="n">
        <v>1005818</v>
      </c>
      <c r="B6829" s="38" t="n">
        <v>46301</v>
      </c>
      <c r="C6829" s="39" t="n">
        <v>2</v>
      </c>
      <c r="D6829" s="39" t="s">
        <v>26</v>
      </c>
      <c r="E6829" s="39"/>
      <c r="F6829" s="41" t="n">
        <f aca="false">IF(A6829="","",MATCH(A6829,P_ID,1))</f>
        <v>5818</v>
      </c>
      <c r="G6829" s="41" t="str">
        <f aca="false">IF(A6829="","",INDEX(P_Svc,F6829))</f>
        <v>Standard</v>
      </c>
      <c r="H6829" s="41" t="str">
        <f aca="false">IF(A6829="","",INDEX(P_Zone,F6829))</f>
        <v>South</v>
      </c>
      <c r="I6829" s="41" t="n">
        <f aca="false">IF(A6829="","",IF(D6829="Delivered",IF(B6829&lt;=INDEX(P_Due,F6829),1,0),0))</f>
        <v>1</v>
      </c>
    </row>
    <row r="6830" customFormat="false" ht="15" hidden="false" customHeight="false" outlineLevel="0" collapsed="false">
      <c r="A6830" s="37" t="n">
        <v>1005831</v>
      </c>
      <c r="B6830" s="38" t="n">
        <v>46301</v>
      </c>
      <c r="C6830" s="39" t="n">
        <v>2</v>
      </c>
      <c r="D6830" s="39" t="s">
        <v>26</v>
      </c>
      <c r="E6830" s="39"/>
      <c r="F6830" s="41" t="n">
        <f aca="false">IF(A6830="","",MATCH(A6830,P_ID,1))</f>
        <v>5831</v>
      </c>
      <c r="G6830" s="41" t="str">
        <f aca="false">IF(A6830="","",INDEX(P_Svc,F6830))</f>
        <v>Economy</v>
      </c>
      <c r="H6830" s="41" t="str">
        <f aca="false">IF(A6830="","",INDEX(P_Zone,F6830))</f>
        <v>West</v>
      </c>
      <c r="I6830" s="41" t="n">
        <f aca="false">IF(A6830="","",IF(D6830="Delivered",IF(B6830&lt;=INDEX(P_Due,F6830),1,0),0))</f>
        <v>1</v>
      </c>
    </row>
    <row r="6831" customFormat="false" ht="15" hidden="false" customHeight="false" outlineLevel="0" collapsed="false">
      <c r="A6831" s="37" t="n">
        <v>1006040</v>
      </c>
      <c r="B6831" s="38" t="n">
        <v>46301</v>
      </c>
      <c r="C6831" s="39" t="n">
        <v>1</v>
      </c>
      <c r="D6831" s="39" t="s">
        <v>26</v>
      </c>
      <c r="E6831" s="39"/>
      <c r="F6831" s="41" t="n">
        <f aca="false">IF(A6831="","",MATCH(A6831,P_ID,1))</f>
        <v>6040</v>
      </c>
      <c r="G6831" s="41" t="str">
        <f aca="false">IF(A6831="","",INDEX(P_Svc,F6831))</f>
        <v>Standard</v>
      </c>
      <c r="H6831" s="41" t="str">
        <f aca="false">IF(A6831="","",INDEX(P_Zone,F6831))</f>
        <v>Central</v>
      </c>
      <c r="I6831" s="41" t="n">
        <f aca="false">IF(A6831="","",IF(D6831="Delivered",IF(B6831&lt;=INDEX(P_Due,F6831),1,0),0))</f>
        <v>1</v>
      </c>
    </row>
    <row r="6832" customFormat="false" ht="15" hidden="false" customHeight="false" outlineLevel="0" collapsed="false">
      <c r="A6832" s="37" t="n">
        <v>1006041</v>
      </c>
      <c r="B6832" s="38" t="n">
        <v>46301</v>
      </c>
      <c r="C6832" s="39" t="n">
        <v>1</v>
      </c>
      <c r="D6832" s="39" t="s">
        <v>26</v>
      </c>
      <c r="E6832" s="39"/>
      <c r="F6832" s="41" t="n">
        <f aca="false">IF(A6832="","",MATCH(A6832,P_ID,1))</f>
        <v>6041</v>
      </c>
      <c r="G6832" s="41" t="str">
        <f aca="false">IF(A6832="","",INDEX(P_Svc,F6832))</f>
        <v>Standard</v>
      </c>
      <c r="H6832" s="41" t="str">
        <f aca="false">IF(A6832="","",INDEX(P_Zone,F6832))</f>
        <v>Central</v>
      </c>
      <c r="I6832" s="41" t="n">
        <f aca="false">IF(A6832="","",IF(D6832="Delivered",IF(B6832&lt;=INDEX(P_Due,F6832),1,0),0))</f>
        <v>1</v>
      </c>
    </row>
    <row r="6833" customFormat="false" ht="15" hidden="false" customHeight="false" outlineLevel="0" collapsed="false">
      <c r="A6833" s="37" t="n">
        <v>1006042</v>
      </c>
      <c r="B6833" s="38" t="n">
        <v>46301</v>
      </c>
      <c r="C6833" s="39" t="n">
        <v>1</v>
      </c>
      <c r="D6833" s="39" t="s">
        <v>26</v>
      </c>
      <c r="E6833" s="39"/>
      <c r="F6833" s="41" t="n">
        <f aca="false">IF(A6833="","",MATCH(A6833,P_ID,1))</f>
        <v>6042</v>
      </c>
      <c r="G6833" s="41" t="str">
        <f aca="false">IF(A6833="","",INDEX(P_Svc,F6833))</f>
        <v>Standard</v>
      </c>
      <c r="H6833" s="41" t="str">
        <f aca="false">IF(A6833="","",INDEX(P_Zone,F6833))</f>
        <v>West</v>
      </c>
      <c r="I6833" s="41" t="n">
        <f aca="false">IF(A6833="","",IF(D6833="Delivered",IF(B6833&lt;=INDEX(P_Due,F6833),1,0),0))</f>
        <v>1</v>
      </c>
    </row>
    <row r="6834" customFormat="false" ht="15" hidden="false" customHeight="false" outlineLevel="0" collapsed="false">
      <c r="A6834" s="37" t="n">
        <v>1006043</v>
      </c>
      <c r="B6834" s="38" t="n">
        <v>46301</v>
      </c>
      <c r="C6834" s="39" t="n">
        <v>1</v>
      </c>
      <c r="D6834" s="39" t="s">
        <v>26</v>
      </c>
      <c r="E6834" s="39"/>
      <c r="F6834" s="41" t="n">
        <f aca="false">IF(A6834="","",MATCH(A6834,P_ID,1))</f>
        <v>6043</v>
      </c>
      <c r="G6834" s="41" t="str">
        <f aca="false">IF(A6834="","",INDEX(P_Svc,F6834))</f>
        <v>Standard</v>
      </c>
      <c r="H6834" s="41" t="str">
        <f aca="false">IF(A6834="","",INDEX(P_Zone,F6834))</f>
        <v>South</v>
      </c>
      <c r="I6834" s="41" t="n">
        <f aca="false">IF(A6834="","",IF(D6834="Delivered",IF(B6834&lt;=INDEX(P_Due,F6834),1,0),0))</f>
        <v>1</v>
      </c>
    </row>
    <row r="6835" customFormat="false" ht="15" hidden="false" customHeight="false" outlineLevel="0" collapsed="false">
      <c r="A6835" s="37" t="n">
        <v>1006044</v>
      </c>
      <c r="B6835" s="38" t="n">
        <v>46301</v>
      </c>
      <c r="C6835" s="39" t="n">
        <v>1</v>
      </c>
      <c r="D6835" s="39" t="s">
        <v>79</v>
      </c>
      <c r="E6835" s="39" t="s">
        <v>36</v>
      </c>
      <c r="F6835" s="41" t="n">
        <f aca="false">IF(A6835="","",MATCH(A6835,P_ID,1))</f>
        <v>6044</v>
      </c>
      <c r="G6835" s="41" t="str">
        <f aca="false">IF(A6835="","",INDEX(P_Svc,F6835))</f>
        <v>Standard</v>
      </c>
      <c r="H6835" s="41" t="str">
        <f aca="false">IF(A6835="","",INDEX(P_Zone,F6835))</f>
        <v>East</v>
      </c>
      <c r="I6835" s="41" t="n">
        <f aca="false">IF(A6835="","",IF(D6835="Delivered",IF(B6835&lt;=INDEX(P_Due,F6835),1,0),0))</f>
        <v>0</v>
      </c>
    </row>
    <row r="6836" customFormat="false" ht="15" hidden="false" customHeight="false" outlineLevel="0" collapsed="false">
      <c r="A6836" s="37" t="n">
        <v>1006045</v>
      </c>
      <c r="B6836" s="38" t="n">
        <v>46301</v>
      </c>
      <c r="C6836" s="39" t="n">
        <v>1</v>
      </c>
      <c r="D6836" s="39" t="s">
        <v>26</v>
      </c>
      <c r="E6836" s="39"/>
      <c r="F6836" s="41" t="n">
        <f aca="false">IF(A6836="","",MATCH(A6836,P_ID,1))</f>
        <v>6045</v>
      </c>
      <c r="G6836" s="41" t="str">
        <f aca="false">IF(A6836="","",INDEX(P_Svc,F6836))</f>
        <v>Standard</v>
      </c>
      <c r="H6836" s="41" t="str">
        <f aca="false">IF(A6836="","",INDEX(P_Zone,F6836))</f>
        <v>North</v>
      </c>
      <c r="I6836" s="41" t="n">
        <f aca="false">IF(A6836="","",IF(D6836="Delivered",IF(B6836&lt;=INDEX(P_Due,F6836),1,0),0))</f>
        <v>1</v>
      </c>
    </row>
    <row r="6837" customFormat="false" ht="15" hidden="false" customHeight="false" outlineLevel="0" collapsed="false">
      <c r="A6837" s="37" t="n">
        <v>1006046</v>
      </c>
      <c r="B6837" s="38" t="n">
        <v>46301</v>
      </c>
      <c r="C6837" s="39" t="n">
        <v>1</v>
      </c>
      <c r="D6837" s="39" t="s">
        <v>26</v>
      </c>
      <c r="E6837" s="39"/>
      <c r="F6837" s="41" t="n">
        <f aca="false">IF(A6837="","",MATCH(A6837,P_ID,1))</f>
        <v>6046</v>
      </c>
      <c r="G6837" s="41" t="str">
        <f aca="false">IF(A6837="","",INDEX(P_Svc,F6837))</f>
        <v>Economy</v>
      </c>
      <c r="H6837" s="41" t="str">
        <f aca="false">IF(A6837="","",INDEX(P_Zone,F6837))</f>
        <v>East</v>
      </c>
      <c r="I6837" s="41" t="n">
        <f aca="false">IF(A6837="","",IF(D6837="Delivered",IF(B6837&lt;=INDEX(P_Due,F6837),1,0),0))</f>
        <v>1</v>
      </c>
    </row>
    <row r="6838" customFormat="false" ht="15" hidden="false" customHeight="false" outlineLevel="0" collapsed="false">
      <c r="A6838" s="37" t="n">
        <v>1006047</v>
      </c>
      <c r="B6838" s="38" t="n">
        <v>46301</v>
      </c>
      <c r="C6838" s="39" t="n">
        <v>1</v>
      </c>
      <c r="D6838" s="39" t="s">
        <v>26</v>
      </c>
      <c r="E6838" s="39"/>
      <c r="F6838" s="41" t="n">
        <f aca="false">IF(A6838="","",MATCH(A6838,P_ID,1))</f>
        <v>6047</v>
      </c>
      <c r="G6838" s="41" t="str">
        <f aca="false">IF(A6838="","",INDEX(P_Svc,F6838))</f>
        <v>Economy</v>
      </c>
      <c r="H6838" s="41" t="str">
        <f aca="false">IF(A6838="","",INDEX(P_Zone,F6838))</f>
        <v>West</v>
      </c>
      <c r="I6838" s="41" t="n">
        <f aca="false">IF(A6838="","",IF(D6838="Delivered",IF(B6838&lt;=INDEX(P_Due,F6838),1,0),0))</f>
        <v>1</v>
      </c>
    </row>
    <row r="6839" customFormat="false" ht="15" hidden="false" customHeight="false" outlineLevel="0" collapsed="false">
      <c r="A6839" s="37" t="n">
        <v>1006048</v>
      </c>
      <c r="B6839" s="38" t="n">
        <v>46301</v>
      </c>
      <c r="C6839" s="39" t="n">
        <v>1</v>
      </c>
      <c r="D6839" s="39" t="s">
        <v>26</v>
      </c>
      <c r="E6839" s="39"/>
      <c r="F6839" s="41" t="n">
        <f aca="false">IF(A6839="","",MATCH(A6839,P_ID,1))</f>
        <v>6048</v>
      </c>
      <c r="G6839" s="41" t="str">
        <f aca="false">IF(A6839="","",INDEX(P_Svc,F6839))</f>
        <v>Standard</v>
      </c>
      <c r="H6839" s="41" t="str">
        <f aca="false">IF(A6839="","",INDEX(P_Zone,F6839))</f>
        <v>North</v>
      </c>
      <c r="I6839" s="41" t="n">
        <f aca="false">IF(A6839="","",IF(D6839="Delivered",IF(B6839&lt;=INDEX(P_Due,F6839),1,0),0))</f>
        <v>1</v>
      </c>
    </row>
    <row r="6840" customFormat="false" ht="15" hidden="false" customHeight="false" outlineLevel="0" collapsed="false">
      <c r="A6840" s="37" t="n">
        <v>1006049</v>
      </c>
      <c r="B6840" s="38" t="n">
        <v>46301</v>
      </c>
      <c r="C6840" s="39" t="n">
        <v>1</v>
      </c>
      <c r="D6840" s="39" t="s">
        <v>26</v>
      </c>
      <c r="E6840" s="39"/>
      <c r="F6840" s="41" t="n">
        <f aca="false">IF(A6840="","",MATCH(A6840,P_ID,1))</f>
        <v>6049</v>
      </c>
      <c r="G6840" s="41" t="str">
        <f aca="false">IF(A6840="","",INDEX(P_Svc,F6840))</f>
        <v>Standard</v>
      </c>
      <c r="H6840" s="41" t="str">
        <f aca="false">IF(A6840="","",INDEX(P_Zone,F6840))</f>
        <v>Central</v>
      </c>
      <c r="I6840" s="41" t="n">
        <f aca="false">IF(A6840="","",IF(D6840="Delivered",IF(B6840&lt;=INDEX(P_Due,F6840),1,0),0))</f>
        <v>1</v>
      </c>
    </row>
    <row r="6841" customFormat="false" ht="15" hidden="false" customHeight="false" outlineLevel="0" collapsed="false">
      <c r="A6841" s="37" t="n">
        <v>1006050</v>
      </c>
      <c r="B6841" s="38" t="n">
        <v>46301</v>
      </c>
      <c r="C6841" s="39" t="n">
        <v>1</v>
      </c>
      <c r="D6841" s="39" t="s">
        <v>26</v>
      </c>
      <c r="E6841" s="39"/>
      <c r="F6841" s="41" t="n">
        <f aca="false">IF(A6841="","",MATCH(A6841,P_ID,1))</f>
        <v>6050</v>
      </c>
      <c r="G6841" s="41" t="str">
        <f aca="false">IF(A6841="","",INDEX(P_Svc,F6841))</f>
        <v>Express</v>
      </c>
      <c r="H6841" s="41" t="str">
        <f aca="false">IF(A6841="","",INDEX(P_Zone,F6841))</f>
        <v>North</v>
      </c>
      <c r="I6841" s="41" t="n">
        <f aca="false">IF(A6841="","",IF(D6841="Delivered",IF(B6841&lt;=INDEX(P_Due,F6841),1,0),0))</f>
        <v>1</v>
      </c>
    </row>
    <row r="6842" customFormat="false" ht="15" hidden="false" customHeight="false" outlineLevel="0" collapsed="false">
      <c r="A6842" s="37" t="n">
        <v>1006051</v>
      </c>
      <c r="B6842" s="38" t="n">
        <v>46301</v>
      </c>
      <c r="C6842" s="39" t="n">
        <v>1</v>
      </c>
      <c r="D6842" s="39" t="s">
        <v>26</v>
      </c>
      <c r="E6842" s="39"/>
      <c r="F6842" s="41" t="n">
        <f aca="false">IF(A6842="","",MATCH(A6842,P_ID,1))</f>
        <v>6051</v>
      </c>
      <c r="G6842" s="41" t="str">
        <f aca="false">IF(A6842="","",INDEX(P_Svc,F6842))</f>
        <v>Economy</v>
      </c>
      <c r="H6842" s="41" t="str">
        <f aca="false">IF(A6842="","",INDEX(P_Zone,F6842))</f>
        <v>West</v>
      </c>
      <c r="I6842" s="41" t="n">
        <f aca="false">IF(A6842="","",IF(D6842="Delivered",IF(B6842&lt;=INDEX(P_Due,F6842),1,0),0))</f>
        <v>1</v>
      </c>
    </row>
    <row r="6843" customFormat="false" ht="15" hidden="false" customHeight="false" outlineLevel="0" collapsed="false">
      <c r="A6843" s="37" t="n">
        <v>1006052</v>
      </c>
      <c r="B6843" s="38" t="n">
        <v>46301</v>
      </c>
      <c r="C6843" s="39" t="n">
        <v>1</v>
      </c>
      <c r="D6843" s="39" t="s">
        <v>26</v>
      </c>
      <c r="E6843" s="39"/>
      <c r="F6843" s="41" t="n">
        <f aca="false">IF(A6843="","",MATCH(A6843,P_ID,1))</f>
        <v>6052</v>
      </c>
      <c r="G6843" s="41" t="str">
        <f aca="false">IF(A6843="","",INDEX(P_Svc,F6843))</f>
        <v>Standard</v>
      </c>
      <c r="H6843" s="41" t="str">
        <f aca="false">IF(A6843="","",INDEX(P_Zone,F6843))</f>
        <v>North</v>
      </c>
      <c r="I6843" s="41" t="n">
        <f aca="false">IF(A6843="","",IF(D6843="Delivered",IF(B6843&lt;=INDEX(P_Due,F6843),1,0),0))</f>
        <v>1</v>
      </c>
    </row>
    <row r="6844" customFormat="false" ht="15" hidden="false" customHeight="false" outlineLevel="0" collapsed="false">
      <c r="A6844" s="37" t="n">
        <v>1006055</v>
      </c>
      <c r="B6844" s="38" t="n">
        <v>46301</v>
      </c>
      <c r="C6844" s="39" t="n">
        <v>1</v>
      </c>
      <c r="D6844" s="39" t="s">
        <v>26</v>
      </c>
      <c r="E6844" s="39"/>
      <c r="F6844" s="41" t="n">
        <f aca="false">IF(A6844="","",MATCH(A6844,P_ID,1))</f>
        <v>6055</v>
      </c>
      <c r="G6844" s="41" t="str">
        <f aca="false">IF(A6844="","",INDEX(P_Svc,F6844))</f>
        <v>Standard</v>
      </c>
      <c r="H6844" s="41" t="str">
        <f aca="false">IF(A6844="","",INDEX(P_Zone,F6844))</f>
        <v>North</v>
      </c>
      <c r="I6844" s="41" t="n">
        <f aca="false">IF(A6844="","",IF(D6844="Delivered",IF(B6844&lt;=INDEX(P_Due,F6844),1,0),0))</f>
        <v>1</v>
      </c>
    </row>
    <row r="6845" customFormat="false" ht="15" hidden="false" customHeight="false" outlineLevel="0" collapsed="false">
      <c r="A6845" s="37" t="n">
        <v>1006056</v>
      </c>
      <c r="B6845" s="38" t="n">
        <v>46301</v>
      </c>
      <c r="C6845" s="39" t="n">
        <v>1</v>
      </c>
      <c r="D6845" s="39" t="s">
        <v>26</v>
      </c>
      <c r="E6845" s="39"/>
      <c r="F6845" s="41" t="n">
        <f aca="false">IF(A6845="","",MATCH(A6845,P_ID,1))</f>
        <v>6056</v>
      </c>
      <c r="G6845" s="41" t="str">
        <f aca="false">IF(A6845="","",INDEX(P_Svc,F6845))</f>
        <v>Economy</v>
      </c>
      <c r="H6845" s="41" t="str">
        <f aca="false">IF(A6845="","",INDEX(P_Zone,F6845))</f>
        <v>North</v>
      </c>
      <c r="I6845" s="41" t="n">
        <f aca="false">IF(A6845="","",IF(D6845="Delivered",IF(B6845&lt;=INDEX(P_Due,F6845),1,0),0))</f>
        <v>1</v>
      </c>
    </row>
    <row r="6846" customFormat="false" ht="15" hidden="false" customHeight="false" outlineLevel="0" collapsed="false">
      <c r="A6846" s="37" t="n">
        <v>1006057</v>
      </c>
      <c r="B6846" s="38" t="n">
        <v>46301</v>
      </c>
      <c r="C6846" s="39" t="n">
        <v>1</v>
      </c>
      <c r="D6846" s="39" t="s">
        <v>79</v>
      </c>
      <c r="E6846" s="39" t="s">
        <v>38</v>
      </c>
      <c r="F6846" s="41" t="n">
        <f aca="false">IF(A6846="","",MATCH(A6846,P_ID,1))</f>
        <v>6057</v>
      </c>
      <c r="G6846" s="41" t="str">
        <f aca="false">IF(A6846="","",INDEX(P_Svc,F6846))</f>
        <v>Standard</v>
      </c>
      <c r="H6846" s="41" t="str">
        <f aca="false">IF(A6846="","",INDEX(P_Zone,F6846))</f>
        <v>South</v>
      </c>
      <c r="I6846" s="41" t="n">
        <f aca="false">IF(A6846="","",IF(D6846="Delivered",IF(B6846&lt;=INDEX(P_Due,F6846),1,0),0))</f>
        <v>0</v>
      </c>
    </row>
    <row r="6847" customFormat="false" ht="15" hidden="false" customHeight="false" outlineLevel="0" collapsed="false">
      <c r="A6847" s="37" t="n">
        <v>1006058</v>
      </c>
      <c r="B6847" s="38" t="n">
        <v>46301</v>
      </c>
      <c r="C6847" s="39" t="n">
        <v>1</v>
      </c>
      <c r="D6847" s="39" t="s">
        <v>26</v>
      </c>
      <c r="E6847" s="39"/>
      <c r="F6847" s="41" t="n">
        <f aca="false">IF(A6847="","",MATCH(A6847,P_ID,1))</f>
        <v>6058</v>
      </c>
      <c r="G6847" s="41" t="str">
        <f aca="false">IF(A6847="","",INDEX(P_Svc,F6847))</f>
        <v>Standard</v>
      </c>
      <c r="H6847" s="41" t="str">
        <f aca="false">IF(A6847="","",INDEX(P_Zone,F6847))</f>
        <v>North</v>
      </c>
      <c r="I6847" s="41" t="n">
        <f aca="false">IF(A6847="","",IF(D6847="Delivered",IF(B6847&lt;=INDEX(P_Due,F6847),1,0),0))</f>
        <v>1</v>
      </c>
    </row>
    <row r="6848" customFormat="false" ht="15" hidden="false" customHeight="false" outlineLevel="0" collapsed="false">
      <c r="A6848" s="37" t="n">
        <v>1006059</v>
      </c>
      <c r="B6848" s="38" t="n">
        <v>46301</v>
      </c>
      <c r="C6848" s="39" t="n">
        <v>1</v>
      </c>
      <c r="D6848" s="39" t="s">
        <v>26</v>
      </c>
      <c r="E6848" s="39"/>
      <c r="F6848" s="41" t="n">
        <f aca="false">IF(A6848="","",MATCH(A6848,P_ID,1))</f>
        <v>6059</v>
      </c>
      <c r="G6848" s="41" t="str">
        <f aca="false">IF(A6848="","",INDEX(P_Svc,F6848))</f>
        <v>Standard</v>
      </c>
      <c r="H6848" s="41" t="str">
        <f aca="false">IF(A6848="","",INDEX(P_Zone,F6848))</f>
        <v>North</v>
      </c>
      <c r="I6848" s="41" t="n">
        <f aca="false">IF(A6848="","",IF(D6848="Delivered",IF(B6848&lt;=INDEX(P_Due,F6848),1,0),0))</f>
        <v>1</v>
      </c>
    </row>
    <row r="6849" customFormat="false" ht="15" hidden="false" customHeight="false" outlineLevel="0" collapsed="false">
      <c r="A6849" s="37" t="n">
        <v>1006060</v>
      </c>
      <c r="B6849" s="38" t="n">
        <v>46301</v>
      </c>
      <c r="C6849" s="39" t="n">
        <v>1</v>
      </c>
      <c r="D6849" s="39" t="s">
        <v>26</v>
      </c>
      <c r="E6849" s="39"/>
      <c r="F6849" s="41" t="n">
        <f aca="false">IF(A6849="","",MATCH(A6849,P_ID,1))</f>
        <v>6060</v>
      </c>
      <c r="G6849" s="41" t="str">
        <f aca="false">IF(A6849="","",INDEX(P_Svc,F6849))</f>
        <v>Standard</v>
      </c>
      <c r="H6849" s="41" t="str">
        <f aca="false">IF(A6849="","",INDEX(P_Zone,F6849))</f>
        <v>South</v>
      </c>
      <c r="I6849" s="41" t="n">
        <f aca="false">IF(A6849="","",IF(D6849="Delivered",IF(B6849&lt;=INDEX(P_Due,F6849),1,0),0))</f>
        <v>1</v>
      </c>
    </row>
    <row r="6850" customFormat="false" ht="15" hidden="false" customHeight="false" outlineLevel="0" collapsed="false">
      <c r="A6850" s="37" t="n">
        <v>1006061</v>
      </c>
      <c r="B6850" s="38" t="n">
        <v>46301</v>
      </c>
      <c r="C6850" s="39" t="n">
        <v>1</v>
      </c>
      <c r="D6850" s="39" t="s">
        <v>26</v>
      </c>
      <c r="E6850" s="39"/>
      <c r="F6850" s="41" t="n">
        <f aca="false">IF(A6850="","",MATCH(A6850,P_ID,1))</f>
        <v>6061</v>
      </c>
      <c r="G6850" s="41" t="str">
        <f aca="false">IF(A6850="","",INDEX(P_Svc,F6850))</f>
        <v>Standard</v>
      </c>
      <c r="H6850" s="41" t="str">
        <f aca="false">IF(A6850="","",INDEX(P_Zone,F6850))</f>
        <v>West</v>
      </c>
      <c r="I6850" s="41" t="n">
        <f aca="false">IF(A6850="","",IF(D6850="Delivered",IF(B6850&lt;=INDEX(P_Due,F6850),1,0),0))</f>
        <v>1</v>
      </c>
    </row>
    <row r="6851" customFormat="false" ht="15" hidden="false" customHeight="false" outlineLevel="0" collapsed="false">
      <c r="A6851" s="37" t="n">
        <v>1006062</v>
      </c>
      <c r="B6851" s="38" t="n">
        <v>46301</v>
      </c>
      <c r="C6851" s="39" t="n">
        <v>1</v>
      </c>
      <c r="D6851" s="39" t="s">
        <v>26</v>
      </c>
      <c r="E6851" s="39"/>
      <c r="F6851" s="41" t="n">
        <f aca="false">IF(A6851="","",MATCH(A6851,P_ID,1))</f>
        <v>6062</v>
      </c>
      <c r="G6851" s="41" t="str">
        <f aca="false">IF(A6851="","",INDEX(P_Svc,F6851))</f>
        <v>Economy</v>
      </c>
      <c r="H6851" s="41" t="str">
        <f aca="false">IF(A6851="","",INDEX(P_Zone,F6851))</f>
        <v>North</v>
      </c>
      <c r="I6851" s="41" t="n">
        <f aca="false">IF(A6851="","",IF(D6851="Delivered",IF(B6851&lt;=INDEX(P_Due,F6851),1,0),0))</f>
        <v>1</v>
      </c>
    </row>
    <row r="6852" customFormat="false" ht="15" hidden="false" customHeight="false" outlineLevel="0" collapsed="false">
      <c r="A6852" s="37" t="n">
        <v>1006063</v>
      </c>
      <c r="B6852" s="38" t="n">
        <v>46301</v>
      </c>
      <c r="C6852" s="39" t="n">
        <v>1</v>
      </c>
      <c r="D6852" s="39" t="s">
        <v>26</v>
      </c>
      <c r="E6852" s="39"/>
      <c r="F6852" s="41" t="n">
        <f aca="false">IF(A6852="","",MATCH(A6852,P_ID,1))</f>
        <v>6063</v>
      </c>
      <c r="G6852" s="41" t="str">
        <f aca="false">IF(A6852="","",INDEX(P_Svc,F6852))</f>
        <v>Economy</v>
      </c>
      <c r="H6852" s="41" t="str">
        <f aca="false">IF(A6852="","",INDEX(P_Zone,F6852))</f>
        <v>Central</v>
      </c>
      <c r="I6852" s="41" t="n">
        <f aca="false">IF(A6852="","",IF(D6852="Delivered",IF(B6852&lt;=INDEX(P_Due,F6852),1,0),0))</f>
        <v>1</v>
      </c>
    </row>
    <row r="6853" customFormat="false" ht="15" hidden="false" customHeight="false" outlineLevel="0" collapsed="false">
      <c r="A6853" s="37" t="n">
        <v>1006064</v>
      </c>
      <c r="B6853" s="38" t="n">
        <v>46301</v>
      </c>
      <c r="C6853" s="39" t="n">
        <v>1</v>
      </c>
      <c r="D6853" s="39" t="s">
        <v>26</v>
      </c>
      <c r="E6853" s="39"/>
      <c r="F6853" s="41" t="n">
        <f aca="false">IF(A6853="","",MATCH(A6853,P_ID,1))</f>
        <v>6064</v>
      </c>
      <c r="G6853" s="41" t="str">
        <f aca="false">IF(A6853="","",INDEX(P_Svc,F6853))</f>
        <v>Standard</v>
      </c>
      <c r="H6853" s="41" t="str">
        <f aca="false">IF(A6853="","",INDEX(P_Zone,F6853))</f>
        <v>Central</v>
      </c>
      <c r="I6853" s="41" t="n">
        <f aca="false">IF(A6853="","",IF(D6853="Delivered",IF(B6853&lt;=INDEX(P_Due,F6853),1,0),0))</f>
        <v>1</v>
      </c>
    </row>
    <row r="6854" customFormat="false" ht="15" hidden="false" customHeight="false" outlineLevel="0" collapsed="false">
      <c r="A6854" s="37" t="n">
        <v>1006067</v>
      </c>
      <c r="B6854" s="38" t="n">
        <v>46301</v>
      </c>
      <c r="C6854" s="39" t="n">
        <v>1</v>
      </c>
      <c r="D6854" s="39" t="s">
        <v>26</v>
      </c>
      <c r="E6854" s="39"/>
      <c r="F6854" s="41" t="n">
        <f aca="false">IF(A6854="","",MATCH(A6854,P_ID,1))</f>
        <v>6067</v>
      </c>
      <c r="G6854" s="41" t="str">
        <f aca="false">IF(A6854="","",INDEX(P_Svc,F6854))</f>
        <v>Standard</v>
      </c>
      <c r="H6854" s="41" t="str">
        <f aca="false">IF(A6854="","",INDEX(P_Zone,F6854))</f>
        <v>South</v>
      </c>
      <c r="I6854" s="41" t="n">
        <f aca="false">IF(A6854="","",IF(D6854="Delivered",IF(B6854&lt;=INDEX(P_Due,F6854),1,0),0))</f>
        <v>1</v>
      </c>
    </row>
    <row r="6855" customFormat="false" ht="15" hidden="false" customHeight="false" outlineLevel="0" collapsed="false">
      <c r="A6855" s="37" t="n">
        <v>1006068</v>
      </c>
      <c r="B6855" s="38" t="n">
        <v>46301</v>
      </c>
      <c r="C6855" s="39" t="n">
        <v>1</v>
      </c>
      <c r="D6855" s="39" t="s">
        <v>26</v>
      </c>
      <c r="E6855" s="39"/>
      <c r="F6855" s="41" t="n">
        <f aca="false">IF(A6855="","",MATCH(A6855,P_ID,1))</f>
        <v>6068</v>
      </c>
      <c r="G6855" s="41" t="str">
        <f aca="false">IF(A6855="","",INDEX(P_Svc,F6855))</f>
        <v>Standard</v>
      </c>
      <c r="H6855" s="41" t="str">
        <f aca="false">IF(A6855="","",INDEX(P_Zone,F6855))</f>
        <v>South</v>
      </c>
      <c r="I6855" s="41" t="n">
        <f aca="false">IF(A6855="","",IF(D6855="Delivered",IF(B6855&lt;=INDEX(P_Due,F6855),1,0),0))</f>
        <v>1</v>
      </c>
    </row>
    <row r="6856" customFormat="false" ht="15" hidden="false" customHeight="false" outlineLevel="0" collapsed="false">
      <c r="A6856" s="37" t="n">
        <v>1006070</v>
      </c>
      <c r="B6856" s="38" t="n">
        <v>46301</v>
      </c>
      <c r="C6856" s="39" t="n">
        <v>1</v>
      </c>
      <c r="D6856" s="39" t="s">
        <v>79</v>
      </c>
      <c r="E6856" s="39" t="s">
        <v>34</v>
      </c>
      <c r="F6856" s="41" t="n">
        <f aca="false">IF(A6856="","",MATCH(A6856,P_ID,1))</f>
        <v>6070</v>
      </c>
      <c r="G6856" s="41" t="str">
        <f aca="false">IF(A6856="","",INDEX(P_Svc,F6856))</f>
        <v>Standard</v>
      </c>
      <c r="H6856" s="41" t="str">
        <f aca="false">IF(A6856="","",INDEX(P_Zone,F6856))</f>
        <v>South</v>
      </c>
      <c r="I6856" s="41" t="n">
        <f aca="false">IF(A6856="","",IF(D6856="Delivered",IF(B6856&lt;=INDEX(P_Due,F6856),1,0),0))</f>
        <v>0</v>
      </c>
    </row>
    <row r="6857" customFormat="false" ht="15" hidden="false" customHeight="false" outlineLevel="0" collapsed="false">
      <c r="A6857" s="37" t="n">
        <v>1006071</v>
      </c>
      <c r="B6857" s="38" t="n">
        <v>46301</v>
      </c>
      <c r="C6857" s="39" t="n">
        <v>1</v>
      </c>
      <c r="D6857" s="39" t="s">
        <v>26</v>
      </c>
      <c r="E6857" s="39"/>
      <c r="F6857" s="41" t="n">
        <f aca="false">IF(A6857="","",MATCH(A6857,P_ID,1))</f>
        <v>6071</v>
      </c>
      <c r="G6857" s="41" t="str">
        <f aca="false">IF(A6857="","",INDEX(P_Svc,F6857))</f>
        <v>Standard</v>
      </c>
      <c r="H6857" s="41" t="str">
        <f aca="false">IF(A6857="","",INDEX(P_Zone,F6857))</f>
        <v>North</v>
      </c>
      <c r="I6857" s="41" t="n">
        <f aca="false">IF(A6857="","",IF(D6857="Delivered",IF(B6857&lt;=INDEX(P_Due,F6857),1,0),0))</f>
        <v>1</v>
      </c>
    </row>
    <row r="6858" customFormat="false" ht="15" hidden="false" customHeight="false" outlineLevel="0" collapsed="false">
      <c r="A6858" s="37" t="n">
        <v>1006072</v>
      </c>
      <c r="B6858" s="38" t="n">
        <v>46301</v>
      </c>
      <c r="C6858" s="39" t="n">
        <v>1</v>
      </c>
      <c r="D6858" s="39" t="s">
        <v>26</v>
      </c>
      <c r="E6858" s="39"/>
      <c r="F6858" s="41" t="n">
        <f aca="false">IF(A6858="","",MATCH(A6858,P_ID,1))</f>
        <v>6072</v>
      </c>
      <c r="G6858" s="41" t="str">
        <f aca="false">IF(A6858="","",INDEX(P_Svc,F6858))</f>
        <v>Standard</v>
      </c>
      <c r="H6858" s="41" t="str">
        <f aca="false">IF(A6858="","",INDEX(P_Zone,F6858))</f>
        <v>North</v>
      </c>
      <c r="I6858" s="41" t="n">
        <f aca="false">IF(A6858="","",IF(D6858="Delivered",IF(B6858&lt;=INDEX(P_Due,F6858),1,0),0))</f>
        <v>1</v>
      </c>
    </row>
    <row r="6859" customFormat="false" ht="15" hidden="false" customHeight="false" outlineLevel="0" collapsed="false">
      <c r="A6859" s="37" t="n">
        <v>1006075</v>
      </c>
      <c r="B6859" s="38" t="n">
        <v>46301</v>
      </c>
      <c r="C6859" s="39" t="n">
        <v>1</v>
      </c>
      <c r="D6859" s="39" t="s">
        <v>26</v>
      </c>
      <c r="E6859" s="39"/>
      <c r="F6859" s="41" t="n">
        <f aca="false">IF(A6859="","",MATCH(A6859,P_ID,1))</f>
        <v>6075</v>
      </c>
      <c r="G6859" s="41" t="str">
        <f aca="false">IF(A6859="","",INDEX(P_Svc,F6859))</f>
        <v>Standard</v>
      </c>
      <c r="H6859" s="41" t="str">
        <f aca="false">IF(A6859="","",INDEX(P_Zone,F6859))</f>
        <v>West</v>
      </c>
      <c r="I6859" s="41" t="n">
        <f aca="false">IF(A6859="","",IF(D6859="Delivered",IF(B6859&lt;=INDEX(P_Due,F6859),1,0),0))</f>
        <v>1</v>
      </c>
    </row>
    <row r="6860" customFormat="false" ht="15" hidden="false" customHeight="false" outlineLevel="0" collapsed="false">
      <c r="A6860" s="37" t="n">
        <v>1006076</v>
      </c>
      <c r="B6860" s="38" t="n">
        <v>46301</v>
      </c>
      <c r="C6860" s="39" t="n">
        <v>1</v>
      </c>
      <c r="D6860" s="39" t="s">
        <v>26</v>
      </c>
      <c r="E6860" s="39"/>
      <c r="F6860" s="41" t="n">
        <f aca="false">IF(A6860="","",MATCH(A6860,P_ID,1))</f>
        <v>6076</v>
      </c>
      <c r="G6860" s="41" t="str">
        <f aca="false">IF(A6860="","",INDEX(P_Svc,F6860))</f>
        <v>Standard</v>
      </c>
      <c r="H6860" s="41" t="str">
        <f aca="false">IF(A6860="","",INDEX(P_Zone,F6860))</f>
        <v>North</v>
      </c>
      <c r="I6860" s="41" t="n">
        <f aca="false">IF(A6860="","",IF(D6860="Delivered",IF(B6860&lt;=INDEX(P_Due,F6860),1,0),0))</f>
        <v>1</v>
      </c>
    </row>
    <row r="6861" customFormat="false" ht="15" hidden="false" customHeight="false" outlineLevel="0" collapsed="false">
      <c r="A6861" s="37" t="n">
        <v>1006077</v>
      </c>
      <c r="B6861" s="38" t="n">
        <v>46301</v>
      </c>
      <c r="C6861" s="39" t="n">
        <v>1</v>
      </c>
      <c r="D6861" s="39" t="s">
        <v>26</v>
      </c>
      <c r="E6861" s="39"/>
      <c r="F6861" s="41" t="n">
        <f aca="false">IF(A6861="","",MATCH(A6861,P_ID,1))</f>
        <v>6077</v>
      </c>
      <c r="G6861" s="41" t="str">
        <f aca="false">IF(A6861="","",INDEX(P_Svc,F6861))</f>
        <v>Standard</v>
      </c>
      <c r="H6861" s="41" t="str">
        <f aca="false">IF(A6861="","",INDEX(P_Zone,F6861))</f>
        <v>Central</v>
      </c>
      <c r="I6861" s="41" t="n">
        <f aca="false">IF(A6861="","",IF(D6861="Delivered",IF(B6861&lt;=INDEX(P_Due,F6861),1,0),0))</f>
        <v>1</v>
      </c>
    </row>
    <row r="6862" customFormat="false" ht="15" hidden="false" customHeight="false" outlineLevel="0" collapsed="false">
      <c r="A6862" s="37" t="n">
        <v>1006078</v>
      </c>
      <c r="B6862" s="38" t="n">
        <v>46301</v>
      </c>
      <c r="C6862" s="39" t="n">
        <v>1</v>
      </c>
      <c r="D6862" s="39" t="s">
        <v>26</v>
      </c>
      <c r="E6862" s="39"/>
      <c r="F6862" s="41" t="n">
        <f aca="false">IF(A6862="","",MATCH(A6862,P_ID,1))</f>
        <v>6078</v>
      </c>
      <c r="G6862" s="41" t="str">
        <f aca="false">IF(A6862="","",INDEX(P_Svc,F6862))</f>
        <v>Economy</v>
      </c>
      <c r="H6862" s="41" t="str">
        <f aca="false">IF(A6862="","",INDEX(P_Zone,F6862))</f>
        <v>North</v>
      </c>
      <c r="I6862" s="41" t="n">
        <f aca="false">IF(A6862="","",IF(D6862="Delivered",IF(B6862&lt;=INDEX(P_Due,F6862),1,0),0))</f>
        <v>1</v>
      </c>
    </row>
    <row r="6863" customFormat="false" ht="15" hidden="false" customHeight="false" outlineLevel="0" collapsed="false">
      <c r="A6863" s="37" t="n">
        <v>1006079</v>
      </c>
      <c r="B6863" s="38" t="n">
        <v>46301</v>
      </c>
      <c r="C6863" s="39" t="n">
        <v>1</v>
      </c>
      <c r="D6863" s="39" t="s">
        <v>79</v>
      </c>
      <c r="E6863" s="39" t="s">
        <v>32</v>
      </c>
      <c r="F6863" s="41" t="n">
        <f aca="false">IF(A6863="","",MATCH(A6863,P_ID,1))</f>
        <v>6079</v>
      </c>
      <c r="G6863" s="41" t="str">
        <f aca="false">IF(A6863="","",INDEX(P_Svc,F6863))</f>
        <v>Economy</v>
      </c>
      <c r="H6863" s="41" t="str">
        <f aca="false">IF(A6863="","",INDEX(P_Zone,F6863))</f>
        <v>West</v>
      </c>
      <c r="I6863" s="41" t="n">
        <f aca="false">IF(A6863="","",IF(D6863="Delivered",IF(B6863&lt;=INDEX(P_Due,F6863),1,0),0))</f>
        <v>0</v>
      </c>
    </row>
    <row r="6864" customFormat="false" ht="15" hidden="false" customHeight="false" outlineLevel="0" collapsed="false">
      <c r="A6864" s="37" t="n">
        <v>1006080</v>
      </c>
      <c r="B6864" s="38" t="n">
        <v>46301</v>
      </c>
      <c r="C6864" s="39" t="n">
        <v>1</v>
      </c>
      <c r="D6864" s="39" t="s">
        <v>26</v>
      </c>
      <c r="E6864" s="39"/>
      <c r="F6864" s="41" t="n">
        <f aca="false">IF(A6864="","",MATCH(A6864,P_ID,1))</f>
        <v>6080</v>
      </c>
      <c r="G6864" s="41" t="str">
        <f aca="false">IF(A6864="","",INDEX(P_Svc,F6864))</f>
        <v>Standard</v>
      </c>
      <c r="H6864" s="41" t="str">
        <f aca="false">IF(A6864="","",INDEX(P_Zone,F6864))</f>
        <v>North</v>
      </c>
      <c r="I6864" s="41" t="n">
        <f aca="false">IF(A6864="","",IF(D6864="Delivered",IF(B6864&lt;=INDEX(P_Due,F6864),1,0),0))</f>
        <v>1</v>
      </c>
    </row>
    <row r="6865" customFormat="false" ht="15" hidden="false" customHeight="false" outlineLevel="0" collapsed="false">
      <c r="A6865" s="37" t="n">
        <v>1006081</v>
      </c>
      <c r="B6865" s="38" t="n">
        <v>46301</v>
      </c>
      <c r="C6865" s="39" t="n">
        <v>1</v>
      </c>
      <c r="D6865" s="39" t="s">
        <v>26</v>
      </c>
      <c r="E6865" s="39"/>
      <c r="F6865" s="41" t="n">
        <f aca="false">IF(A6865="","",MATCH(A6865,P_ID,1))</f>
        <v>6081</v>
      </c>
      <c r="G6865" s="41" t="str">
        <f aca="false">IF(A6865="","",INDEX(P_Svc,F6865))</f>
        <v>Standard</v>
      </c>
      <c r="H6865" s="41" t="str">
        <f aca="false">IF(A6865="","",INDEX(P_Zone,F6865))</f>
        <v>East</v>
      </c>
      <c r="I6865" s="41" t="n">
        <f aca="false">IF(A6865="","",IF(D6865="Delivered",IF(B6865&lt;=INDEX(P_Due,F6865),1,0),0))</f>
        <v>1</v>
      </c>
    </row>
    <row r="6866" customFormat="false" ht="15" hidden="false" customHeight="false" outlineLevel="0" collapsed="false">
      <c r="A6866" s="37" t="n">
        <v>1006082</v>
      </c>
      <c r="B6866" s="38" t="n">
        <v>46301</v>
      </c>
      <c r="C6866" s="39" t="n">
        <v>1</v>
      </c>
      <c r="D6866" s="39" t="s">
        <v>26</v>
      </c>
      <c r="E6866" s="39"/>
      <c r="F6866" s="41" t="n">
        <f aca="false">IF(A6866="","",MATCH(A6866,P_ID,1))</f>
        <v>6082</v>
      </c>
      <c r="G6866" s="41" t="str">
        <f aca="false">IF(A6866="","",INDEX(P_Svc,F6866))</f>
        <v>Standard</v>
      </c>
      <c r="H6866" s="41" t="str">
        <f aca="false">IF(A6866="","",INDEX(P_Zone,F6866))</f>
        <v>East</v>
      </c>
      <c r="I6866" s="41" t="n">
        <f aca="false">IF(A6866="","",IF(D6866="Delivered",IF(B6866&lt;=INDEX(P_Due,F6866),1,0),0))</f>
        <v>1</v>
      </c>
    </row>
    <row r="6867" customFormat="false" ht="15" hidden="false" customHeight="false" outlineLevel="0" collapsed="false">
      <c r="A6867" s="37" t="n">
        <v>1006083</v>
      </c>
      <c r="B6867" s="38" t="n">
        <v>46301</v>
      </c>
      <c r="C6867" s="39" t="n">
        <v>1</v>
      </c>
      <c r="D6867" s="39" t="s">
        <v>26</v>
      </c>
      <c r="E6867" s="39"/>
      <c r="F6867" s="41" t="n">
        <f aca="false">IF(A6867="","",MATCH(A6867,P_ID,1))</f>
        <v>6083</v>
      </c>
      <c r="G6867" s="41" t="str">
        <f aca="false">IF(A6867="","",INDEX(P_Svc,F6867))</f>
        <v>Economy</v>
      </c>
      <c r="H6867" s="41" t="str">
        <f aca="false">IF(A6867="","",INDEX(P_Zone,F6867))</f>
        <v>West</v>
      </c>
      <c r="I6867" s="41" t="n">
        <f aca="false">IF(A6867="","",IF(D6867="Delivered",IF(B6867&lt;=INDEX(P_Due,F6867),1,0),0))</f>
        <v>1</v>
      </c>
    </row>
    <row r="6868" customFormat="false" ht="15" hidden="false" customHeight="false" outlineLevel="0" collapsed="false">
      <c r="A6868" s="37" t="n">
        <v>1006084</v>
      </c>
      <c r="B6868" s="38" t="n">
        <v>46301</v>
      </c>
      <c r="C6868" s="39" t="n">
        <v>1</v>
      </c>
      <c r="D6868" s="39" t="s">
        <v>26</v>
      </c>
      <c r="E6868" s="39"/>
      <c r="F6868" s="41" t="n">
        <f aca="false">IF(A6868="","",MATCH(A6868,P_ID,1))</f>
        <v>6084</v>
      </c>
      <c r="G6868" s="41" t="str">
        <f aca="false">IF(A6868="","",INDEX(P_Svc,F6868))</f>
        <v>Economy</v>
      </c>
      <c r="H6868" s="41" t="str">
        <f aca="false">IF(A6868="","",INDEX(P_Zone,F6868))</f>
        <v>East</v>
      </c>
      <c r="I6868" s="41" t="n">
        <f aca="false">IF(A6868="","",IF(D6868="Delivered",IF(B6868&lt;=INDEX(P_Due,F6868),1,0),0))</f>
        <v>1</v>
      </c>
    </row>
    <row r="6869" customFormat="false" ht="15" hidden="false" customHeight="false" outlineLevel="0" collapsed="false">
      <c r="A6869" s="37" t="n">
        <v>1006085</v>
      </c>
      <c r="B6869" s="38" t="n">
        <v>46301</v>
      </c>
      <c r="C6869" s="39" t="n">
        <v>1</v>
      </c>
      <c r="D6869" s="39" t="s">
        <v>26</v>
      </c>
      <c r="E6869" s="39"/>
      <c r="F6869" s="41" t="n">
        <f aca="false">IF(A6869="","",MATCH(A6869,P_ID,1))</f>
        <v>6085</v>
      </c>
      <c r="G6869" s="41" t="str">
        <f aca="false">IF(A6869="","",INDEX(P_Svc,F6869))</f>
        <v>Standard</v>
      </c>
      <c r="H6869" s="41" t="str">
        <f aca="false">IF(A6869="","",INDEX(P_Zone,F6869))</f>
        <v>North</v>
      </c>
      <c r="I6869" s="41" t="n">
        <f aca="false">IF(A6869="","",IF(D6869="Delivered",IF(B6869&lt;=INDEX(P_Due,F6869),1,0),0))</f>
        <v>1</v>
      </c>
    </row>
    <row r="6870" customFormat="false" ht="15" hidden="false" customHeight="false" outlineLevel="0" collapsed="false">
      <c r="A6870" s="37" t="n">
        <v>1006086</v>
      </c>
      <c r="B6870" s="38" t="n">
        <v>46301</v>
      </c>
      <c r="C6870" s="39" t="n">
        <v>1</v>
      </c>
      <c r="D6870" s="39" t="s">
        <v>26</v>
      </c>
      <c r="E6870" s="39"/>
      <c r="F6870" s="41" t="n">
        <f aca="false">IF(A6870="","",MATCH(A6870,P_ID,1))</f>
        <v>6086</v>
      </c>
      <c r="G6870" s="41" t="str">
        <f aca="false">IF(A6870="","",INDEX(P_Svc,F6870))</f>
        <v>Standard</v>
      </c>
      <c r="H6870" s="41" t="str">
        <f aca="false">IF(A6870="","",INDEX(P_Zone,F6870))</f>
        <v>Central</v>
      </c>
      <c r="I6870" s="41" t="n">
        <f aca="false">IF(A6870="","",IF(D6870="Delivered",IF(B6870&lt;=INDEX(P_Due,F6870),1,0),0))</f>
        <v>1</v>
      </c>
    </row>
    <row r="6871" customFormat="false" ht="15" hidden="false" customHeight="false" outlineLevel="0" collapsed="false">
      <c r="A6871" s="37" t="n">
        <v>1006087</v>
      </c>
      <c r="B6871" s="38" t="n">
        <v>46301</v>
      </c>
      <c r="C6871" s="39" t="n">
        <v>1</v>
      </c>
      <c r="D6871" s="39" t="s">
        <v>26</v>
      </c>
      <c r="E6871" s="39"/>
      <c r="F6871" s="41" t="n">
        <f aca="false">IF(A6871="","",MATCH(A6871,P_ID,1))</f>
        <v>6087</v>
      </c>
      <c r="G6871" s="41" t="str">
        <f aca="false">IF(A6871="","",INDEX(P_Svc,F6871))</f>
        <v>Economy</v>
      </c>
      <c r="H6871" s="41" t="str">
        <f aca="false">IF(A6871="","",INDEX(P_Zone,F6871))</f>
        <v>Central</v>
      </c>
      <c r="I6871" s="41" t="n">
        <f aca="false">IF(A6871="","",IF(D6871="Delivered",IF(B6871&lt;=INDEX(P_Due,F6871),1,0),0))</f>
        <v>1</v>
      </c>
    </row>
    <row r="6872" customFormat="false" ht="15" hidden="false" customHeight="false" outlineLevel="0" collapsed="false">
      <c r="A6872" s="37" t="n">
        <v>1006088</v>
      </c>
      <c r="B6872" s="38" t="n">
        <v>46301</v>
      </c>
      <c r="C6872" s="39" t="n">
        <v>1</v>
      </c>
      <c r="D6872" s="39" t="s">
        <v>26</v>
      </c>
      <c r="E6872" s="39"/>
      <c r="F6872" s="41" t="n">
        <f aca="false">IF(A6872="","",MATCH(A6872,P_ID,1))</f>
        <v>6088</v>
      </c>
      <c r="G6872" s="41" t="str">
        <f aca="false">IF(A6872="","",INDEX(P_Svc,F6872))</f>
        <v>Standard</v>
      </c>
      <c r="H6872" s="41" t="str">
        <f aca="false">IF(A6872="","",INDEX(P_Zone,F6872))</f>
        <v>South</v>
      </c>
      <c r="I6872" s="41" t="n">
        <f aca="false">IF(A6872="","",IF(D6872="Delivered",IF(B6872&lt;=INDEX(P_Due,F6872),1,0),0))</f>
        <v>1</v>
      </c>
    </row>
    <row r="6873" customFormat="false" ht="15" hidden="false" customHeight="false" outlineLevel="0" collapsed="false">
      <c r="A6873" s="37" t="n">
        <v>1006089</v>
      </c>
      <c r="B6873" s="38" t="n">
        <v>46301</v>
      </c>
      <c r="C6873" s="39" t="n">
        <v>1</v>
      </c>
      <c r="D6873" s="39" t="s">
        <v>26</v>
      </c>
      <c r="E6873" s="39"/>
      <c r="F6873" s="41" t="n">
        <f aca="false">IF(A6873="","",MATCH(A6873,P_ID,1))</f>
        <v>6089</v>
      </c>
      <c r="G6873" s="41" t="str">
        <f aca="false">IF(A6873="","",INDEX(P_Svc,F6873))</f>
        <v>Standard</v>
      </c>
      <c r="H6873" s="41" t="str">
        <f aca="false">IF(A6873="","",INDEX(P_Zone,F6873))</f>
        <v>East</v>
      </c>
      <c r="I6873" s="41" t="n">
        <f aca="false">IF(A6873="","",IF(D6873="Delivered",IF(B6873&lt;=INDEX(P_Due,F6873),1,0),0))</f>
        <v>1</v>
      </c>
    </row>
    <row r="6874" customFormat="false" ht="15" hidden="false" customHeight="false" outlineLevel="0" collapsed="false">
      <c r="A6874" s="37" t="n">
        <v>1006090</v>
      </c>
      <c r="B6874" s="38" t="n">
        <v>46301</v>
      </c>
      <c r="C6874" s="39" t="n">
        <v>1</v>
      </c>
      <c r="D6874" s="39" t="s">
        <v>26</v>
      </c>
      <c r="E6874" s="39"/>
      <c r="F6874" s="41" t="n">
        <f aca="false">IF(A6874="","",MATCH(A6874,P_ID,1))</f>
        <v>6090</v>
      </c>
      <c r="G6874" s="41" t="str">
        <f aca="false">IF(A6874="","",INDEX(P_Svc,F6874))</f>
        <v>Standard</v>
      </c>
      <c r="H6874" s="41" t="str">
        <f aca="false">IF(A6874="","",INDEX(P_Zone,F6874))</f>
        <v>East</v>
      </c>
      <c r="I6874" s="41" t="n">
        <f aca="false">IF(A6874="","",IF(D6874="Delivered",IF(B6874&lt;=INDEX(P_Due,F6874),1,0),0))</f>
        <v>1</v>
      </c>
    </row>
    <row r="6875" customFormat="false" ht="15" hidden="false" customHeight="false" outlineLevel="0" collapsed="false">
      <c r="A6875" s="37" t="n">
        <v>1006091</v>
      </c>
      <c r="B6875" s="38" t="n">
        <v>46301</v>
      </c>
      <c r="C6875" s="39" t="n">
        <v>1</v>
      </c>
      <c r="D6875" s="39" t="s">
        <v>26</v>
      </c>
      <c r="E6875" s="39"/>
      <c r="F6875" s="41" t="n">
        <f aca="false">IF(A6875="","",MATCH(A6875,P_ID,1))</f>
        <v>6091</v>
      </c>
      <c r="G6875" s="41" t="str">
        <f aca="false">IF(A6875="","",INDEX(P_Svc,F6875))</f>
        <v>Standard</v>
      </c>
      <c r="H6875" s="41" t="str">
        <f aca="false">IF(A6875="","",INDEX(P_Zone,F6875))</f>
        <v>North</v>
      </c>
      <c r="I6875" s="41" t="n">
        <f aca="false">IF(A6875="","",IF(D6875="Delivered",IF(B6875&lt;=INDEX(P_Due,F6875),1,0),0))</f>
        <v>1</v>
      </c>
    </row>
    <row r="6876" customFormat="false" ht="15" hidden="false" customHeight="false" outlineLevel="0" collapsed="false">
      <c r="A6876" s="37" t="n">
        <v>1006094</v>
      </c>
      <c r="B6876" s="38" t="n">
        <v>46301</v>
      </c>
      <c r="C6876" s="39" t="n">
        <v>1</v>
      </c>
      <c r="D6876" s="39" t="s">
        <v>79</v>
      </c>
      <c r="E6876" s="39" t="s">
        <v>38</v>
      </c>
      <c r="F6876" s="41" t="n">
        <f aca="false">IF(A6876="","",MATCH(A6876,P_ID,1))</f>
        <v>6094</v>
      </c>
      <c r="G6876" s="41" t="str">
        <f aca="false">IF(A6876="","",INDEX(P_Svc,F6876))</f>
        <v>Standard</v>
      </c>
      <c r="H6876" s="41" t="str">
        <f aca="false">IF(A6876="","",INDEX(P_Zone,F6876))</f>
        <v>North</v>
      </c>
      <c r="I6876" s="41" t="n">
        <f aca="false">IF(A6876="","",IF(D6876="Delivered",IF(B6876&lt;=INDEX(P_Due,F6876),1,0),0))</f>
        <v>0</v>
      </c>
    </row>
    <row r="6877" customFormat="false" ht="15" hidden="false" customHeight="false" outlineLevel="0" collapsed="false">
      <c r="A6877" s="37" t="n">
        <v>1006095</v>
      </c>
      <c r="B6877" s="38" t="n">
        <v>46301</v>
      </c>
      <c r="C6877" s="39" t="n">
        <v>1</v>
      </c>
      <c r="D6877" s="39" t="s">
        <v>26</v>
      </c>
      <c r="E6877" s="39"/>
      <c r="F6877" s="41" t="n">
        <f aca="false">IF(A6877="","",MATCH(A6877,P_ID,1))</f>
        <v>6095</v>
      </c>
      <c r="G6877" s="41" t="str">
        <f aca="false">IF(A6877="","",INDEX(P_Svc,F6877))</f>
        <v>Standard</v>
      </c>
      <c r="H6877" s="41" t="str">
        <f aca="false">IF(A6877="","",INDEX(P_Zone,F6877))</f>
        <v>South</v>
      </c>
      <c r="I6877" s="41" t="n">
        <f aca="false">IF(A6877="","",IF(D6877="Delivered",IF(B6877&lt;=INDEX(P_Due,F6877),1,0),0))</f>
        <v>1</v>
      </c>
    </row>
    <row r="6878" customFormat="false" ht="15" hidden="false" customHeight="false" outlineLevel="0" collapsed="false">
      <c r="A6878" s="37" t="n">
        <v>1006096</v>
      </c>
      <c r="B6878" s="38" t="n">
        <v>46301</v>
      </c>
      <c r="C6878" s="39" t="n">
        <v>1</v>
      </c>
      <c r="D6878" s="39" t="s">
        <v>26</v>
      </c>
      <c r="E6878" s="39"/>
      <c r="F6878" s="41" t="n">
        <f aca="false">IF(A6878="","",MATCH(A6878,P_ID,1))</f>
        <v>6096</v>
      </c>
      <c r="G6878" s="41" t="str">
        <f aca="false">IF(A6878="","",INDEX(P_Svc,F6878))</f>
        <v>Standard</v>
      </c>
      <c r="H6878" s="41" t="str">
        <f aca="false">IF(A6878="","",INDEX(P_Zone,F6878))</f>
        <v>Central</v>
      </c>
      <c r="I6878" s="41" t="n">
        <f aca="false">IF(A6878="","",IF(D6878="Delivered",IF(B6878&lt;=INDEX(P_Due,F6878),1,0),0))</f>
        <v>1</v>
      </c>
    </row>
    <row r="6879" customFormat="false" ht="15" hidden="false" customHeight="false" outlineLevel="0" collapsed="false">
      <c r="A6879" s="37" t="n">
        <v>1006097</v>
      </c>
      <c r="B6879" s="38" t="n">
        <v>46301</v>
      </c>
      <c r="C6879" s="39" t="n">
        <v>1</v>
      </c>
      <c r="D6879" s="39" t="s">
        <v>26</v>
      </c>
      <c r="E6879" s="39"/>
      <c r="F6879" s="41" t="n">
        <f aca="false">IF(A6879="","",MATCH(A6879,P_ID,1))</f>
        <v>6097</v>
      </c>
      <c r="G6879" s="41" t="str">
        <f aca="false">IF(A6879="","",INDEX(P_Svc,F6879))</f>
        <v>Economy</v>
      </c>
      <c r="H6879" s="41" t="str">
        <f aca="false">IF(A6879="","",INDEX(P_Zone,F6879))</f>
        <v>North</v>
      </c>
      <c r="I6879" s="41" t="n">
        <f aca="false">IF(A6879="","",IF(D6879="Delivered",IF(B6879&lt;=INDEX(P_Due,F6879),1,0),0))</f>
        <v>1</v>
      </c>
    </row>
    <row r="6880" customFormat="false" ht="15" hidden="false" customHeight="false" outlineLevel="0" collapsed="false">
      <c r="A6880" s="37" t="n">
        <v>1006098</v>
      </c>
      <c r="B6880" s="38" t="n">
        <v>46301</v>
      </c>
      <c r="C6880" s="39" t="n">
        <v>1</v>
      </c>
      <c r="D6880" s="39" t="s">
        <v>26</v>
      </c>
      <c r="E6880" s="39"/>
      <c r="F6880" s="41" t="n">
        <f aca="false">IF(A6880="","",MATCH(A6880,P_ID,1))</f>
        <v>6098</v>
      </c>
      <c r="G6880" s="41" t="str">
        <f aca="false">IF(A6880="","",INDEX(P_Svc,F6880))</f>
        <v>Standard</v>
      </c>
      <c r="H6880" s="41" t="str">
        <f aca="false">IF(A6880="","",INDEX(P_Zone,F6880))</f>
        <v>South</v>
      </c>
      <c r="I6880" s="41" t="n">
        <f aca="false">IF(A6880="","",IF(D6880="Delivered",IF(B6880&lt;=INDEX(P_Due,F6880),1,0),0))</f>
        <v>1</v>
      </c>
    </row>
    <row r="6881" customFormat="false" ht="15" hidden="false" customHeight="false" outlineLevel="0" collapsed="false">
      <c r="A6881" s="37" t="n">
        <v>1006099</v>
      </c>
      <c r="B6881" s="38" t="n">
        <v>46301</v>
      </c>
      <c r="C6881" s="39" t="n">
        <v>1</v>
      </c>
      <c r="D6881" s="39" t="s">
        <v>26</v>
      </c>
      <c r="E6881" s="39"/>
      <c r="F6881" s="41" t="n">
        <f aca="false">IF(A6881="","",MATCH(A6881,P_ID,1))</f>
        <v>6099</v>
      </c>
      <c r="G6881" s="41" t="str">
        <f aca="false">IF(A6881="","",INDEX(P_Svc,F6881))</f>
        <v>Standard</v>
      </c>
      <c r="H6881" s="41" t="str">
        <f aca="false">IF(A6881="","",INDEX(P_Zone,F6881))</f>
        <v>South</v>
      </c>
      <c r="I6881" s="41" t="n">
        <f aca="false">IF(A6881="","",IF(D6881="Delivered",IF(B6881&lt;=INDEX(P_Due,F6881),1,0),0))</f>
        <v>1</v>
      </c>
    </row>
    <row r="6882" customFormat="false" ht="15" hidden="false" customHeight="false" outlineLevel="0" collapsed="false">
      <c r="A6882" s="37" t="n">
        <v>1006100</v>
      </c>
      <c r="B6882" s="38" t="n">
        <v>46301</v>
      </c>
      <c r="C6882" s="39" t="n">
        <v>1</v>
      </c>
      <c r="D6882" s="39" t="s">
        <v>26</v>
      </c>
      <c r="E6882" s="39"/>
      <c r="F6882" s="41" t="n">
        <f aca="false">IF(A6882="","",MATCH(A6882,P_ID,1))</f>
        <v>6100</v>
      </c>
      <c r="G6882" s="41" t="str">
        <f aca="false">IF(A6882="","",INDEX(P_Svc,F6882))</f>
        <v>Standard</v>
      </c>
      <c r="H6882" s="41" t="str">
        <f aca="false">IF(A6882="","",INDEX(P_Zone,F6882))</f>
        <v>Central</v>
      </c>
      <c r="I6882" s="41" t="n">
        <f aca="false">IF(A6882="","",IF(D6882="Delivered",IF(B6882&lt;=INDEX(P_Due,F6882),1,0),0))</f>
        <v>1</v>
      </c>
    </row>
    <row r="6883" customFormat="false" ht="15" hidden="false" customHeight="false" outlineLevel="0" collapsed="false">
      <c r="A6883" s="37" t="n">
        <v>1006102</v>
      </c>
      <c r="B6883" s="38" t="n">
        <v>46301</v>
      </c>
      <c r="C6883" s="39" t="n">
        <v>1</v>
      </c>
      <c r="D6883" s="39" t="s">
        <v>26</v>
      </c>
      <c r="E6883" s="39"/>
      <c r="F6883" s="41" t="n">
        <f aca="false">IF(A6883="","",MATCH(A6883,P_ID,1))</f>
        <v>6102</v>
      </c>
      <c r="G6883" s="41" t="str">
        <f aca="false">IF(A6883="","",INDEX(P_Svc,F6883))</f>
        <v>Standard</v>
      </c>
      <c r="H6883" s="41" t="str">
        <f aca="false">IF(A6883="","",INDEX(P_Zone,F6883))</f>
        <v>North</v>
      </c>
      <c r="I6883" s="41" t="n">
        <f aca="false">IF(A6883="","",IF(D6883="Delivered",IF(B6883&lt;=INDEX(P_Due,F6883),1,0),0))</f>
        <v>1</v>
      </c>
    </row>
    <row r="6884" customFormat="false" ht="15" hidden="false" customHeight="false" outlineLevel="0" collapsed="false">
      <c r="A6884" s="37" t="n">
        <v>1006103</v>
      </c>
      <c r="B6884" s="38" t="n">
        <v>46301</v>
      </c>
      <c r="C6884" s="39" t="n">
        <v>1</v>
      </c>
      <c r="D6884" s="39" t="s">
        <v>26</v>
      </c>
      <c r="E6884" s="39"/>
      <c r="F6884" s="41" t="n">
        <f aca="false">IF(A6884="","",MATCH(A6884,P_ID,1))</f>
        <v>6103</v>
      </c>
      <c r="G6884" s="41" t="str">
        <f aca="false">IF(A6884="","",INDEX(P_Svc,F6884))</f>
        <v>Standard</v>
      </c>
      <c r="H6884" s="41" t="str">
        <f aca="false">IF(A6884="","",INDEX(P_Zone,F6884))</f>
        <v>West</v>
      </c>
      <c r="I6884" s="41" t="n">
        <f aca="false">IF(A6884="","",IF(D6884="Delivered",IF(B6884&lt;=INDEX(P_Due,F6884),1,0),0))</f>
        <v>1</v>
      </c>
    </row>
    <row r="6885" customFormat="false" ht="15" hidden="false" customHeight="false" outlineLevel="0" collapsed="false">
      <c r="A6885" s="37" t="n">
        <v>1006104</v>
      </c>
      <c r="B6885" s="38" t="n">
        <v>46301</v>
      </c>
      <c r="C6885" s="39" t="n">
        <v>1</v>
      </c>
      <c r="D6885" s="39" t="s">
        <v>79</v>
      </c>
      <c r="E6885" s="39" t="s">
        <v>32</v>
      </c>
      <c r="F6885" s="41" t="n">
        <f aca="false">IF(A6885="","",MATCH(A6885,P_ID,1))</f>
        <v>6104</v>
      </c>
      <c r="G6885" s="41" t="str">
        <f aca="false">IF(A6885="","",INDEX(P_Svc,F6885))</f>
        <v>Standard</v>
      </c>
      <c r="H6885" s="41" t="str">
        <f aca="false">IF(A6885="","",INDEX(P_Zone,F6885))</f>
        <v>North</v>
      </c>
      <c r="I6885" s="41" t="n">
        <f aca="false">IF(A6885="","",IF(D6885="Delivered",IF(B6885&lt;=INDEX(P_Due,F6885),1,0),0))</f>
        <v>0</v>
      </c>
    </row>
    <row r="6886" customFormat="false" ht="15" hidden="false" customHeight="false" outlineLevel="0" collapsed="false">
      <c r="A6886" s="37" t="n">
        <v>1006106</v>
      </c>
      <c r="B6886" s="38" t="n">
        <v>46301</v>
      </c>
      <c r="C6886" s="39" t="n">
        <v>1</v>
      </c>
      <c r="D6886" s="39" t="s">
        <v>79</v>
      </c>
      <c r="E6886" s="39" t="s">
        <v>38</v>
      </c>
      <c r="F6886" s="41" t="n">
        <f aca="false">IF(A6886="","",MATCH(A6886,P_ID,1))</f>
        <v>6106</v>
      </c>
      <c r="G6886" s="41" t="str">
        <f aca="false">IF(A6886="","",INDEX(P_Svc,F6886))</f>
        <v>Standard</v>
      </c>
      <c r="H6886" s="41" t="str">
        <f aca="false">IF(A6886="","",INDEX(P_Zone,F6886))</f>
        <v>East</v>
      </c>
      <c r="I6886" s="41" t="n">
        <f aca="false">IF(A6886="","",IF(D6886="Delivered",IF(B6886&lt;=INDEX(P_Due,F6886),1,0),0))</f>
        <v>0</v>
      </c>
    </row>
    <row r="6887" customFormat="false" ht="15" hidden="false" customHeight="false" outlineLevel="0" collapsed="false">
      <c r="A6887" s="37" t="n">
        <v>1006107</v>
      </c>
      <c r="B6887" s="38" t="n">
        <v>46301</v>
      </c>
      <c r="C6887" s="39" t="n">
        <v>1</v>
      </c>
      <c r="D6887" s="39" t="s">
        <v>26</v>
      </c>
      <c r="E6887" s="39"/>
      <c r="F6887" s="41" t="n">
        <f aca="false">IF(A6887="","",MATCH(A6887,P_ID,1))</f>
        <v>6107</v>
      </c>
      <c r="G6887" s="41" t="str">
        <f aca="false">IF(A6887="","",INDEX(P_Svc,F6887))</f>
        <v>Standard</v>
      </c>
      <c r="H6887" s="41" t="str">
        <f aca="false">IF(A6887="","",INDEX(P_Zone,F6887))</f>
        <v>East</v>
      </c>
      <c r="I6887" s="41" t="n">
        <f aca="false">IF(A6887="","",IF(D6887="Delivered",IF(B6887&lt;=INDEX(P_Due,F6887),1,0),0))</f>
        <v>1</v>
      </c>
    </row>
    <row r="6888" customFormat="false" ht="15" hidden="false" customHeight="false" outlineLevel="0" collapsed="false">
      <c r="A6888" s="37" t="n">
        <v>1006108</v>
      </c>
      <c r="B6888" s="38" t="n">
        <v>46301</v>
      </c>
      <c r="C6888" s="39" t="n">
        <v>1</v>
      </c>
      <c r="D6888" s="39" t="s">
        <v>26</v>
      </c>
      <c r="E6888" s="39"/>
      <c r="F6888" s="41" t="n">
        <f aca="false">IF(A6888="","",MATCH(A6888,P_ID,1))</f>
        <v>6108</v>
      </c>
      <c r="G6888" s="41" t="str">
        <f aca="false">IF(A6888="","",INDEX(P_Svc,F6888))</f>
        <v>Standard</v>
      </c>
      <c r="H6888" s="41" t="str">
        <f aca="false">IF(A6888="","",INDEX(P_Zone,F6888))</f>
        <v>East</v>
      </c>
      <c r="I6888" s="41" t="n">
        <f aca="false">IF(A6888="","",IF(D6888="Delivered",IF(B6888&lt;=INDEX(P_Due,F6888),1,0),0))</f>
        <v>1</v>
      </c>
    </row>
    <row r="6889" customFormat="false" ht="15" hidden="false" customHeight="false" outlineLevel="0" collapsed="false">
      <c r="A6889" s="37" t="n">
        <v>1006109</v>
      </c>
      <c r="B6889" s="38" t="n">
        <v>46301</v>
      </c>
      <c r="C6889" s="39" t="n">
        <v>1</v>
      </c>
      <c r="D6889" s="39" t="s">
        <v>79</v>
      </c>
      <c r="E6889" s="39" t="s">
        <v>38</v>
      </c>
      <c r="F6889" s="41" t="n">
        <f aca="false">IF(A6889="","",MATCH(A6889,P_ID,1))</f>
        <v>6109</v>
      </c>
      <c r="G6889" s="41" t="str">
        <f aca="false">IF(A6889="","",INDEX(P_Svc,F6889))</f>
        <v>Standard</v>
      </c>
      <c r="H6889" s="41" t="str">
        <f aca="false">IF(A6889="","",INDEX(P_Zone,F6889))</f>
        <v>North</v>
      </c>
      <c r="I6889" s="41" t="n">
        <f aca="false">IF(A6889="","",IF(D6889="Delivered",IF(B6889&lt;=INDEX(P_Due,F6889),1,0),0))</f>
        <v>0</v>
      </c>
    </row>
    <row r="6890" customFormat="false" ht="15" hidden="false" customHeight="false" outlineLevel="0" collapsed="false">
      <c r="A6890" s="37" t="n">
        <v>1006110</v>
      </c>
      <c r="B6890" s="38" t="n">
        <v>46301</v>
      </c>
      <c r="C6890" s="39" t="n">
        <v>1</v>
      </c>
      <c r="D6890" s="39" t="s">
        <v>26</v>
      </c>
      <c r="E6890" s="39"/>
      <c r="F6890" s="41" t="n">
        <f aca="false">IF(A6890="","",MATCH(A6890,P_ID,1))</f>
        <v>6110</v>
      </c>
      <c r="G6890" s="41" t="str">
        <f aca="false">IF(A6890="","",INDEX(P_Svc,F6890))</f>
        <v>Economy</v>
      </c>
      <c r="H6890" s="41" t="str">
        <f aca="false">IF(A6890="","",INDEX(P_Zone,F6890))</f>
        <v>West</v>
      </c>
      <c r="I6890" s="41" t="n">
        <f aca="false">IF(A6890="","",IF(D6890="Delivered",IF(B6890&lt;=INDEX(P_Due,F6890),1,0),0))</f>
        <v>1</v>
      </c>
    </row>
    <row r="6891" customFormat="false" ht="15" hidden="false" customHeight="false" outlineLevel="0" collapsed="false">
      <c r="A6891" s="37" t="n">
        <v>1006111</v>
      </c>
      <c r="B6891" s="38" t="n">
        <v>46301</v>
      </c>
      <c r="C6891" s="39" t="n">
        <v>1</v>
      </c>
      <c r="D6891" s="39" t="s">
        <v>79</v>
      </c>
      <c r="E6891" s="39" t="s">
        <v>32</v>
      </c>
      <c r="F6891" s="41" t="n">
        <f aca="false">IF(A6891="","",MATCH(A6891,P_ID,1))</f>
        <v>6111</v>
      </c>
      <c r="G6891" s="41" t="str">
        <f aca="false">IF(A6891="","",INDEX(P_Svc,F6891))</f>
        <v>Standard</v>
      </c>
      <c r="H6891" s="41" t="str">
        <f aca="false">IF(A6891="","",INDEX(P_Zone,F6891))</f>
        <v>North</v>
      </c>
      <c r="I6891" s="41" t="n">
        <f aca="false">IF(A6891="","",IF(D6891="Delivered",IF(B6891&lt;=INDEX(P_Due,F6891),1,0),0))</f>
        <v>0</v>
      </c>
    </row>
    <row r="6892" customFormat="false" ht="15" hidden="false" customHeight="false" outlineLevel="0" collapsed="false">
      <c r="A6892" s="37" t="n">
        <v>1006112</v>
      </c>
      <c r="B6892" s="38" t="n">
        <v>46301</v>
      </c>
      <c r="C6892" s="39" t="n">
        <v>1</v>
      </c>
      <c r="D6892" s="39" t="s">
        <v>79</v>
      </c>
      <c r="E6892" s="39" t="s">
        <v>34</v>
      </c>
      <c r="F6892" s="41" t="n">
        <f aca="false">IF(A6892="","",MATCH(A6892,P_ID,1))</f>
        <v>6112</v>
      </c>
      <c r="G6892" s="41" t="str">
        <f aca="false">IF(A6892="","",INDEX(P_Svc,F6892))</f>
        <v>Economy</v>
      </c>
      <c r="H6892" s="41" t="str">
        <f aca="false">IF(A6892="","",INDEX(P_Zone,F6892))</f>
        <v>North</v>
      </c>
      <c r="I6892" s="41" t="n">
        <f aca="false">IF(A6892="","",IF(D6892="Delivered",IF(B6892&lt;=INDEX(P_Due,F6892),1,0),0))</f>
        <v>0</v>
      </c>
    </row>
    <row r="6893" customFormat="false" ht="15" hidden="false" customHeight="false" outlineLevel="0" collapsed="false">
      <c r="A6893" s="37" t="n">
        <v>1006113</v>
      </c>
      <c r="B6893" s="38" t="n">
        <v>46301</v>
      </c>
      <c r="C6893" s="39" t="n">
        <v>1</v>
      </c>
      <c r="D6893" s="39" t="s">
        <v>26</v>
      </c>
      <c r="E6893" s="39"/>
      <c r="F6893" s="41" t="n">
        <f aca="false">IF(A6893="","",MATCH(A6893,P_ID,1))</f>
        <v>6113</v>
      </c>
      <c r="G6893" s="41" t="str">
        <f aca="false">IF(A6893="","",INDEX(P_Svc,F6893))</f>
        <v>Standard</v>
      </c>
      <c r="H6893" s="41" t="str">
        <f aca="false">IF(A6893="","",INDEX(P_Zone,F6893))</f>
        <v>North</v>
      </c>
      <c r="I6893" s="41" t="n">
        <f aca="false">IF(A6893="","",IF(D6893="Delivered",IF(B6893&lt;=INDEX(P_Due,F6893),1,0),0))</f>
        <v>1</v>
      </c>
    </row>
    <row r="6894" customFormat="false" ht="15" hidden="false" customHeight="false" outlineLevel="0" collapsed="false">
      <c r="A6894" s="37" t="n">
        <v>1006114</v>
      </c>
      <c r="B6894" s="38" t="n">
        <v>46301</v>
      </c>
      <c r="C6894" s="39" t="n">
        <v>1</v>
      </c>
      <c r="D6894" s="39" t="s">
        <v>26</v>
      </c>
      <c r="E6894" s="39"/>
      <c r="F6894" s="41" t="n">
        <f aca="false">IF(A6894="","",MATCH(A6894,P_ID,1))</f>
        <v>6114</v>
      </c>
      <c r="G6894" s="41" t="str">
        <f aca="false">IF(A6894="","",INDEX(P_Svc,F6894))</f>
        <v>Economy</v>
      </c>
      <c r="H6894" s="41" t="str">
        <f aca="false">IF(A6894="","",INDEX(P_Zone,F6894))</f>
        <v>North</v>
      </c>
      <c r="I6894" s="41" t="n">
        <f aca="false">IF(A6894="","",IF(D6894="Delivered",IF(B6894&lt;=INDEX(P_Due,F6894),1,0),0))</f>
        <v>1</v>
      </c>
    </row>
    <row r="6895" customFormat="false" ht="15" hidden="false" customHeight="false" outlineLevel="0" collapsed="false">
      <c r="A6895" s="37" t="n">
        <v>1006115</v>
      </c>
      <c r="B6895" s="38" t="n">
        <v>46301</v>
      </c>
      <c r="C6895" s="39" t="n">
        <v>1</v>
      </c>
      <c r="D6895" s="39" t="s">
        <v>26</v>
      </c>
      <c r="E6895" s="39"/>
      <c r="F6895" s="41" t="n">
        <f aca="false">IF(A6895="","",MATCH(A6895,P_ID,1))</f>
        <v>6115</v>
      </c>
      <c r="G6895" s="41" t="str">
        <f aca="false">IF(A6895="","",INDEX(P_Svc,F6895))</f>
        <v>Standard</v>
      </c>
      <c r="H6895" s="41" t="str">
        <f aca="false">IF(A6895="","",INDEX(P_Zone,F6895))</f>
        <v>West</v>
      </c>
      <c r="I6895" s="41" t="n">
        <f aca="false">IF(A6895="","",IF(D6895="Delivered",IF(B6895&lt;=INDEX(P_Due,F6895),1,0),0))</f>
        <v>1</v>
      </c>
    </row>
    <row r="6896" customFormat="false" ht="15" hidden="false" customHeight="false" outlineLevel="0" collapsed="false">
      <c r="A6896" s="37" t="n">
        <v>1006116</v>
      </c>
      <c r="B6896" s="38" t="n">
        <v>46301</v>
      </c>
      <c r="C6896" s="39" t="n">
        <v>1</v>
      </c>
      <c r="D6896" s="39" t="s">
        <v>26</v>
      </c>
      <c r="E6896" s="39"/>
      <c r="F6896" s="41" t="n">
        <f aca="false">IF(A6896="","",MATCH(A6896,P_ID,1))</f>
        <v>6116</v>
      </c>
      <c r="G6896" s="41" t="str">
        <f aca="false">IF(A6896="","",INDEX(P_Svc,F6896))</f>
        <v>Standard</v>
      </c>
      <c r="H6896" s="41" t="str">
        <f aca="false">IF(A6896="","",INDEX(P_Zone,F6896))</f>
        <v>East</v>
      </c>
      <c r="I6896" s="41" t="n">
        <f aca="false">IF(A6896="","",IF(D6896="Delivered",IF(B6896&lt;=INDEX(P_Due,F6896),1,0),0))</f>
        <v>1</v>
      </c>
    </row>
    <row r="6897" customFormat="false" ht="15" hidden="false" customHeight="false" outlineLevel="0" collapsed="false">
      <c r="A6897" s="37" t="n">
        <v>1006117</v>
      </c>
      <c r="B6897" s="38" t="n">
        <v>46301</v>
      </c>
      <c r="C6897" s="39" t="n">
        <v>1</v>
      </c>
      <c r="D6897" s="39" t="s">
        <v>26</v>
      </c>
      <c r="E6897" s="39"/>
      <c r="F6897" s="41" t="n">
        <f aca="false">IF(A6897="","",MATCH(A6897,P_ID,1))</f>
        <v>6117</v>
      </c>
      <c r="G6897" s="41" t="str">
        <f aca="false">IF(A6897="","",INDEX(P_Svc,F6897))</f>
        <v>Standard</v>
      </c>
      <c r="H6897" s="41" t="str">
        <f aca="false">IF(A6897="","",INDEX(P_Zone,F6897))</f>
        <v>East</v>
      </c>
      <c r="I6897" s="41" t="n">
        <f aca="false">IF(A6897="","",IF(D6897="Delivered",IF(B6897&lt;=INDEX(P_Due,F6897),1,0),0))</f>
        <v>1</v>
      </c>
    </row>
    <row r="6898" customFormat="false" ht="15" hidden="false" customHeight="false" outlineLevel="0" collapsed="false">
      <c r="A6898" s="37" t="n">
        <v>1006118</v>
      </c>
      <c r="B6898" s="38" t="n">
        <v>46301</v>
      </c>
      <c r="C6898" s="39" t="n">
        <v>1</v>
      </c>
      <c r="D6898" s="39" t="s">
        <v>26</v>
      </c>
      <c r="E6898" s="39"/>
      <c r="F6898" s="41" t="n">
        <f aca="false">IF(A6898="","",MATCH(A6898,P_ID,1))</f>
        <v>6118</v>
      </c>
      <c r="G6898" s="41" t="str">
        <f aca="false">IF(A6898="","",INDEX(P_Svc,F6898))</f>
        <v>Standard</v>
      </c>
      <c r="H6898" s="41" t="str">
        <f aca="false">IF(A6898="","",INDEX(P_Zone,F6898))</f>
        <v>South</v>
      </c>
      <c r="I6898" s="41" t="n">
        <f aca="false">IF(A6898="","",IF(D6898="Delivered",IF(B6898&lt;=INDEX(P_Due,F6898),1,0),0))</f>
        <v>1</v>
      </c>
    </row>
    <row r="6899" customFormat="false" ht="15" hidden="false" customHeight="false" outlineLevel="0" collapsed="false">
      <c r="A6899" s="37" t="n">
        <v>1006120</v>
      </c>
      <c r="B6899" s="38" t="n">
        <v>46301</v>
      </c>
      <c r="C6899" s="39" t="n">
        <v>1</v>
      </c>
      <c r="D6899" s="39" t="s">
        <v>26</v>
      </c>
      <c r="E6899" s="39"/>
      <c r="F6899" s="41" t="n">
        <f aca="false">IF(A6899="","",MATCH(A6899,P_ID,1))</f>
        <v>6120</v>
      </c>
      <c r="G6899" s="41" t="str">
        <f aca="false">IF(A6899="","",INDEX(P_Svc,F6899))</f>
        <v>Standard</v>
      </c>
      <c r="H6899" s="41" t="str">
        <f aca="false">IF(A6899="","",INDEX(P_Zone,F6899))</f>
        <v>North</v>
      </c>
      <c r="I6899" s="41" t="n">
        <f aca="false">IF(A6899="","",IF(D6899="Delivered",IF(B6899&lt;=INDEX(P_Due,F6899),1,0),0))</f>
        <v>1</v>
      </c>
    </row>
    <row r="6900" customFormat="false" ht="15" hidden="false" customHeight="false" outlineLevel="0" collapsed="false">
      <c r="A6900" s="37" t="n">
        <v>1006121</v>
      </c>
      <c r="B6900" s="38" t="n">
        <v>46301</v>
      </c>
      <c r="C6900" s="39" t="n">
        <v>1</v>
      </c>
      <c r="D6900" s="39" t="s">
        <v>26</v>
      </c>
      <c r="E6900" s="39"/>
      <c r="F6900" s="41" t="n">
        <f aca="false">IF(A6900="","",MATCH(A6900,P_ID,1))</f>
        <v>6121</v>
      </c>
      <c r="G6900" s="41" t="str">
        <f aca="false">IF(A6900="","",INDEX(P_Svc,F6900))</f>
        <v>Standard</v>
      </c>
      <c r="H6900" s="41" t="str">
        <f aca="false">IF(A6900="","",INDEX(P_Zone,F6900))</f>
        <v>South</v>
      </c>
      <c r="I6900" s="41" t="n">
        <f aca="false">IF(A6900="","",IF(D6900="Delivered",IF(B6900&lt;=INDEX(P_Due,F6900),1,0),0))</f>
        <v>1</v>
      </c>
    </row>
    <row r="6901" customFormat="false" ht="15" hidden="false" customHeight="false" outlineLevel="0" collapsed="false">
      <c r="A6901" s="37" t="n">
        <v>1006122</v>
      </c>
      <c r="B6901" s="38" t="n">
        <v>46301</v>
      </c>
      <c r="C6901" s="39" t="n">
        <v>1</v>
      </c>
      <c r="D6901" s="39" t="s">
        <v>26</v>
      </c>
      <c r="E6901" s="39"/>
      <c r="F6901" s="41" t="n">
        <f aca="false">IF(A6901="","",MATCH(A6901,P_ID,1))</f>
        <v>6122</v>
      </c>
      <c r="G6901" s="41" t="str">
        <f aca="false">IF(A6901="","",INDEX(P_Svc,F6901))</f>
        <v>Economy</v>
      </c>
      <c r="H6901" s="41" t="str">
        <f aca="false">IF(A6901="","",INDEX(P_Zone,F6901))</f>
        <v>South</v>
      </c>
      <c r="I6901" s="41" t="n">
        <f aca="false">IF(A6901="","",IF(D6901="Delivered",IF(B6901&lt;=INDEX(P_Due,F6901),1,0),0))</f>
        <v>1</v>
      </c>
    </row>
    <row r="6902" customFormat="false" ht="15" hidden="false" customHeight="false" outlineLevel="0" collapsed="false">
      <c r="A6902" s="37" t="n">
        <v>1006123</v>
      </c>
      <c r="B6902" s="38" t="n">
        <v>46301</v>
      </c>
      <c r="C6902" s="39" t="n">
        <v>1</v>
      </c>
      <c r="D6902" s="39" t="s">
        <v>26</v>
      </c>
      <c r="E6902" s="39"/>
      <c r="F6902" s="41" t="n">
        <f aca="false">IF(A6902="","",MATCH(A6902,P_ID,1))</f>
        <v>6123</v>
      </c>
      <c r="G6902" s="41" t="str">
        <f aca="false">IF(A6902="","",INDEX(P_Svc,F6902))</f>
        <v>Economy</v>
      </c>
      <c r="H6902" s="41" t="str">
        <f aca="false">IF(A6902="","",INDEX(P_Zone,F6902))</f>
        <v>West</v>
      </c>
      <c r="I6902" s="41" t="n">
        <f aca="false">IF(A6902="","",IF(D6902="Delivered",IF(B6902&lt;=INDEX(P_Due,F6902),1,0),0))</f>
        <v>1</v>
      </c>
    </row>
    <row r="6903" customFormat="false" ht="15" hidden="false" customHeight="false" outlineLevel="0" collapsed="false">
      <c r="A6903" s="37" t="n">
        <v>1006208</v>
      </c>
      <c r="B6903" s="38" t="n">
        <v>46302</v>
      </c>
      <c r="C6903" s="39" t="n">
        <v>1</v>
      </c>
      <c r="D6903" s="39" t="s">
        <v>26</v>
      </c>
      <c r="E6903" s="39"/>
      <c r="F6903" s="41" t="n">
        <f aca="false">IF(A6903="","",MATCH(A6903,P_ID,1))</f>
        <v>6208</v>
      </c>
      <c r="G6903" s="41" t="str">
        <f aca="false">IF(A6903="","",INDEX(P_Svc,F6903))</f>
        <v>Express</v>
      </c>
      <c r="H6903" s="41" t="str">
        <f aca="false">IF(A6903="","",INDEX(P_Zone,F6903))</f>
        <v>North</v>
      </c>
      <c r="I6903" s="41" t="n">
        <f aca="false">IF(A6903="","",IF(D6903="Delivered",IF(B6903&lt;=INDEX(P_Due,F6903),1,0),0))</f>
        <v>0</v>
      </c>
    </row>
    <row r="6904" customFormat="false" ht="15" hidden="false" customHeight="false" outlineLevel="0" collapsed="false">
      <c r="A6904" s="37" t="n">
        <v>1006370</v>
      </c>
      <c r="B6904" s="38" t="n">
        <v>46302</v>
      </c>
      <c r="C6904" s="39" t="n">
        <v>1</v>
      </c>
      <c r="D6904" s="39" t="s">
        <v>26</v>
      </c>
      <c r="E6904" s="39"/>
      <c r="F6904" s="41" t="n">
        <f aca="false">IF(A6904="","",MATCH(A6904,P_ID,1))</f>
        <v>6370</v>
      </c>
      <c r="G6904" s="41" t="str">
        <f aca="false">IF(A6904="","",INDEX(P_Svc,F6904))</f>
        <v>Express</v>
      </c>
      <c r="H6904" s="41" t="str">
        <f aca="false">IF(A6904="","",INDEX(P_Zone,F6904))</f>
        <v>West</v>
      </c>
      <c r="I6904" s="41" t="n">
        <f aca="false">IF(A6904="","",IF(D6904="Delivered",IF(B6904&lt;=INDEX(P_Due,F6904),1,0),0))</f>
        <v>1</v>
      </c>
    </row>
    <row r="6905" customFormat="false" ht="15" hidden="false" customHeight="false" outlineLevel="0" collapsed="false">
      <c r="A6905" s="37" t="n">
        <v>1006383</v>
      </c>
      <c r="B6905" s="38" t="n">
        <v>46302</v>
      </c>
      <c r="C6905" s="39" t="n">
        <v>1</v>
      </c>
      <c r="D6905" s="39" t="s">
        <v>79</v>
      </c>
      <c r="E6905" s="39" t="s">
        <v>32</v>
      </c>
      <c r="F6905" s="41" t="n">
        <f aca="false">IF(A6905="","",MATCH(A6905,P_ID,1))</f>
        <v>6383</v>
      </c>
      <c r="G6905" s="41" t="str">
        <f aca="false">IF(A6905="","",INDEX(P_Svc,F6905))</f>
        <v>Express</v>
      </c>
      <c r="H6905" s="41" t="str">
        <f aca="false">IF(A6905="","",INDEX(P_Zone,F6905))</f>
        <v>North</v>
      </c>
      <c r="I6905" s="41" t="n">
        <f aca="false">IF(A6905="","",IF(D6905="Delivered",IF(B6905&lt;=INDEX(P_Due,F6905),1,0),0))</f>
        <v>0</v>
      </c>
    </row>
    <row r="6906" customFormat="false" ht="15" hidden="false" customHeight="false" outlineLevel="0" collapsed="false">
      <c r="A6906" s="37" t="n">
        <v>1006411</v>
      </c>
      <c r="B6906" s="38" t="n">
        <v>46302</v>
      </c>
      <c r="C6906" s="39" t="n">
        <v>1</v>
      </c>
      <c r="D6906" s="39" t="s">
        <v>26</v>
      </c>
      <c r="E6906" s="39"/>
      <c r="F6906" s="41" t="n">
        <f aca="false">IF(A6906="","",MATCH(A6906,P_ID,1))</f>
        <v>6411</v>
      </c>
      <c r="G6906" s="41" t="str">
        <f aca="false">IF(A6906="","",INDEX(P_Svc,F6906))</f>
        <v>Express</v>
      </c>
      <c r="H6906" s="41" t="str">
        <f aca="false">IF(A6906="","",INDEX(P_Zone,F6906))</f>
        <v>East</v>
      </c>
      <c r="I6906" s="41" t="n">
        <f aca="false">IF(A6906="","",IF(D6906="Delivered",IF(B6906&lt;=INDEX(P_Due,F6906),1,0),0))</f>
        <v>1</v>
      </c>
    </row>
    <row r="6907" customFormat="false" ht="15" hidden="false" customHeight="false" outlineLevel="0" collapsed="false">
      <c r="A6907" s="37" t="n">
        <v>1006423</v>
      </c>
      <c r="B6907" s="38" t="n">
        <v>46302</v>
      </c>
      <c r="C6907" s="39" t="n">
        <v>1</v>
      </c>
      <c r="D6907" s="39" t="s">
        <v>26</v>
      </c>
      <c r="E6907" s="39"/>
      <c r="F6907" s="41" t="n">
        <f aca="false">IF(A6907="","",MATCH(A6907,P_ID,1))</f>
        <v>6423</v>
      </c>
      <c r="G6907" s="41" t="str">
        <f aca="false">IF(A6907="","",INDEX(P_Svc,F6907))</f>
        <v>Express</v>
      </c>
      <c r="H6907" s="41" t="str">
        <f aca="false">IF(A6907="","",INDEX(P_Zone,F6907))</f>
        <v>South</v>
      </c>
      <c r="I6907" s="41" t="n">
        <f aca="false">IF(A6907="","",IF(D6907="Delivered",IF(B6907&lt;=INDEX(P_Due,F6907),1,0),0))</f>
        <v>1</v>
      </c>
    </row>
    <row r="6908" customFormat="false" ht="15" hidden="false" customHeight="false" outlineLevel="0" collapsed="false">
      <c r="A6908" s="37" t="n">
        <v>1006559</v>
      </c>
      <c r="B6908" s="38" t="n">
        <v>46302</v>
      </c>
      <c r="C6908" s="39" t="n">
        <v>1</v>
      </c>
      <c r="D6908" s="39" t="s">
        <v>26</v>
      </c>
      <c r="E6908" s="39"/>
      <c r="F6908" s="41" t="n">
        <f aca="false">IF(A6908="","",MATCH(A6908,P_ID,1))</f>
        <v>6559</v>
      </c>
      <c r="G6908" s="41" t="str">
        <f aca="false">IF(A6908="","",INDEX(P_Svc,F6908))</f>
        <v>Express</v>
      </c>
      <c r="H6908" s="41" t="str">
        <f aca="false">IF(A6908="","",INDEX(P_Zone,F6908))</f>
        <v>North</v>
      </c>
      <c r="I6908" s="41" t="n">
        <f aca="false">IF(A6908="","",IF(D6908="Delivered",IF(B6908&lt;=INDEX(P_Due,F6908),1,0),0))</f>
        <v>1</v>
      </c>
    </row>
    <row r="6909" customFormat="false" ht="15" hidden="false" customHeight="false" outlineLevel="0" collapsed="false">
      <c r="A6909" s="37" t="n">
        <v>1006576</v>
      </c>
      <c r="B6909" s="38" t="n">
        <v>46302</v>
      </c>
      <c r="C6909" s="39" t="n">
        <v>1</v>
      </c>
      <c r="D6909" s="39" t="s">
        <v>26</v>
      </c>
      <c r="E6909" s="39"/>
      <c r="F6909" s="41" t="n">
        <f aca="false">IF(A6909="","",MATCH(A6909,P_ID,1))</f>
        <v>6576</v>
      </c>
      <c r="G6909" s="41" t="str">
        <f aca="false">IF(A6909="","",INDEX(P_Svc,F6909))</f>
        <v>Express</v>
      </c>
      <c r="H6909" s="41" t="str">
        <f aca="false">IF(A6909="","",INDEX(P_Zone,F6909))</f>
        <v>West</v>
      </c>
      <c r="I6909" s="41" t="n">
        <f aca="false">IF(A6909="","",IF(D6909="Delivered",IF(B6909&lt;=INDEX(P_Due,F6909),1,0),0))</f>
        <v>1</v>
      </c>
    </row>
    <row r="6910" customFormat="false" ht="15" hidden="false" customHeight="false" outlineLevel="0" collapsed="false">
      <c r="A6910" s="37" t="n">
        <v>1006598</v>
      </c>
      <c r="B6910" s="38" t="n">
        <v>46302</v>
      </c>
      <c r="C6910" s="39" t="n">
        <v>1</v>
      </c>
      <c r="D6910" s="39" t="s">
        <v>26</v>
      </c>
      <c r="E6910" s="39"/>
      <c r="F6910" s="41" t="n">
        <f aca="false">IF(A6910="","",MATCH(A6910,P_ID,1))</f>
        <v>6598</v>
      </c>
      <c r="G6910" s="41" t="str">
        <f aca="false">IF(A6910="","",INDEX(P_Svc,F6910))</f>
        <v>Express</v>
      </c>
      <c r="H6910" s="41" t="str">
        <f aca="false">IF(A6910="","",INDEX(P_Zone,F6910))</f>
        <v>East</v>
      </c>
      <c r="I6910" s="41" t="n">
        <f aca="false">IF(A6910="","",IF(D6910="Delivered",IF(B6910&lt;=INDEX(P_Due,F6910),1,0),0))</f>
        <v>1</v>
      </c>
    </row>
    <row r="6911" customFormat="false" ht="15" hidden="false" customHeight="false" outlineLevel="0" collapsed="false">
      <c r="A6911" s="37" t="n">
        <v>1006599</v>
      </c>
      <c r="B6911" s="38" t="n">
        <v>46302</v>
      </c>
      <c r="C6911" s="39" t="n">
        <v>1</v>
      </c>
      <c r="D6911" s="39" t="s">
        <v>26</v>
      </c>
      <c r="E6911" s="39"/>
      <c r="F6911" s="41" t="n">
        <f aca="false">IF(A6911="","",MATCH(A6911,P_ID,1))</f>
        <v>6599</v>
      </c>
      <c r="G6911" s="41" t="str">
        <f aca="false">IF(A6911="","",INDEX(P_Svc,F6911))</f>
        <v>Express</v>
      </c>
      <c r="H6911" s="41" t="str">
        <f aca="false">IF(A6911="","",INDEX(P_Zone,F6911))</f>
        <v>South</v>
      </c>
      <c r="I6911" s="41" t="n">
        <f aca="false">IF(A6911="","",IF(D6911="Delivered",IF(B6911&lt;=INDEX(P_Due,F6911),1,0),0))</f>
        <v>1</v>
      </c>
    </row>
    <row r="6912" customFormat="false" ht="15" hidden="false" customHeight="false" outlineLevel="0" collapsed="false">
      <c r="A6912" s="37" t="n">
        <v>1006638</v>
      </c>
      <c r="B6912" s="38" t="n">
        <v>46302</v>
      </c>
      <c r="C6912" s="39" t="n">
        <v>1</v>
      </c>
      <c r="D6912" s="39" t="s">
        <v>26</v>
      </c>
      <c r="E6912" s="39"/>
      <c r="F6912" s="41" t="n">
        <f aca="false">IF(A6912="","",MATCH(A6912,P_ID,1))</f>
        <v>6638</v>
      </c>
      <c r="G6912" s="41" t="str">
        <f aca="false">IF(A6912="","",INDEX(P_Svc,F6912))</f>
        <v>Express</v>
      </c>
      <c r="H6912" s="41" t="str">
        <f aca="false">IF(A6912="","",INDEX(P_Zone,F6912))</f>
        <v>North</v>
      </c>
      <c r="I6912" s="41" t="n">
        <f aca="false">IF(A6912="","",IF(D6912="Delivered",IF(B6912&lt;=INDEX(P_Due,F6912),1,0),0))</f>
        <v>1</v>
      </c>
    </row>
    <row r="6913" customFormat="false" ht="15" hidden="false" customHeight="false" outlineLevel="0" collapsed="false">
      <c r="A6913" s="37" t="n">
        <v>1005977</v>
      </c>
      <c r="B6913" s="38" t="n">
        <v>46302</v>
      </c>
      <c r="C6913" s="39" t="n">
        <v>3</v>
      </c>
      <c r="D6913" s="39" t="s">
        <v>26</v>
      </c>
      <c r="E6913" s="39"/>
      <c r="F6913" s="41" t="n">
        <f aca="false">IF(A6913="","",MATCH(A6913,P_ID,1))</f>
        <v>5977</v>
      </c>
      <c r="G6913" s="41" t="str">
        <f aca="false">IF(A6913="","",INDEX(P_Svc,F6913))</f>
        <v>Express</v>
      </c>
      <c r="H6913" s="41" t="str">
        <f aca="false">IF(A6913="","",INDEX(P_Zone,F6913))</f>
        <v>West</v>
      </c>
      <c r="I6913" s="41" t="n">
        <f aca="false">IF(A6913="","",IF(D6913="Delivered",IF(B6913&lt;=INDEX(P_Due,F6913),1,0),0))</f>
        <v>0</v>
      </c>
    </row>
    <row r="6914" customFormat="false" ht="15" hidden="false" customHeight="false" outlineLevel="0" collapsed="false">
      <c r="A6914" s="37" t="n">
        <v>1006367</v>
      </c>
      <c r="B6914" s="38" t="n">
        <v>46302</v>
      </c>
      <c r="C6914" s="39" t="n">
        <v>1</v>
      </c>
      <c r="D6914" s="39" t="s">
        <v>26</v>
      </c>
      <c r="E6914" s="39"/>
      <c r="F6914" s="41" t="n">
        <f aca="false">IF(A6914="","",MATCH(A6914,P_ID,1))</f>
        <v>6367</v>
      </c>
      <c r="G6914" s="41" t="str">
        <f aca="false">IF(A6914="","",INDEX(P_Svc,F6914))</f>
        <v>Express</v>
      </c>
      <c r="H6914" s="41" t="str">
        <f aca="false">IF(A6914="","",INDEX(P_Zone,F6914))</f>
        <v>West</v>
      </c>
      <c r="I6914" s="41" t="n">
        <f aca="false">IF(A6914="","",IF(D6914="Delivered",IF(B6914&lt;=INDEX(P_Due,F6914),1,0),0))</f>
        <v>1</v>
      </c>
    </row>
    <row r="6915" customFormat="false" ht="15" hidden="false" customHeight="false" outlineLevel="0" collapsed="false">
      <c r="A6915" s="37" t="n">
        <v>1006388</v>
      </c>
      <c r="B6915" s="38" t="n">
        <v>46302</v>
      </c>
      <c r="C6915" s="39" t="n">
        <v>1</v>
      </c>
      <c r="D6915" s="39" t="s">
        <v>26</v>
      </c>
      <c r="E6915" s="39"/>
      <c r="F6915" s="41" t="n">
        <f aca="false">IF(A6915="","",MATCH(A6915,P_ID,1))</f>
        <v>6388</v>
      </c>
      <c r="G6915" s="41" t="str">
        <f aca="false">IF(A6915="","",INDEX(P_Svc,F6915))</f>
        <v>Express</v>
      </c>
      <c r="H6915" s="41" t="str">
        <f aca="false">IF(A6915="","",INDEX(P_Zone,F6915))</f>
        <v>Central</v>
      </c>
      <c r="I6915" s="41" t="n">
        <f aca="false">IF(A6915="","",IF(D6915="Delivered",IF(B6915&lt;=INDEX(P_Due,F6915),1,0),0))</f>
        <v>1</v>
      </c>
    </row>
    <row r="6916" customFormat="false" ht="15" hidden="false" customHeight="false" outlineLevel="0" collapsed="false">
      <c r="A6916" s="37" t="n">
        <v>1006391</v>
      </c>
      <c r="B6916" s="38" t="n">
        <v>46302</v>
      </c>
      <c r="C6916" s="39" t="n">
        <v>2</v>
      </c>
      <c r="D6916" s="39" t="s">
        <v>26</v>
      </c>
      <c r="E6916" s="39"/>
      <c r="F6916" s="41" t="n">
        <f aca="false">IF(A6916="","",MATCH(A6916,P_ID,1))</f>
        <v>6391</v>
      </c>
      <c r="G6916" s="41" t="str">
        <f aca="false">IF(A6916="","",INDEX(P_Svc,F6916))</f>
        <v>Express</v>
      </c>
      <c r="H6916" s="41" t="str">
        <f aca="false">IF(A6916="","",INDEX(P_Zone,F6916))</f>
        <v>South</v>
      </c>
      <c r="I6916" s="41" t="n">
        <f aca="false">IF(A6916="","",IF(D6916="Delivered",IF(B6916&lt;=INDEX(P_Due,F6916),1,0),0))</f>
        <v>1</v>
      </c>
    </row>
    <row r="6917" customFormat="false" ht="15" hidden="false" customHeight="false" outlineLevel="0" collapsed="false">
      <c r="A6917" s="37" t="n">
        <v>1006420</v>
      </c>
      <c r="B6917" s="38" t="n">
        <v>46302</v>
      </c>
      <c r="C6917" s="39" t="n">
        <v>1</v>
      </c>
      <c r="D6917" s="39" t="s">
        <v>26</v>
      </c>
      <c r="E6917" s="39"/>
      <c r="F6917" s="41" t="n">
        <f aca="false">IF(A6917="","",MATCH(A6917,P_ID,1))</f>
        <v>6420</v>
      </c>
      <c r="G6917" s="41" t="str">
        <f aca="false">IF(A6917="","",INDEX(P_Svc,F6917))</f>
        <v>Express</v>
      </c>
      <c r="H6917" s="41" t="str">
        <f aca="false">IF(A6917="","",INDEX(P_Zone,F6917))</f>
        <v>South</v>
      </c>
      <c r="I6917" s="41" t="n">
        <f aca="false">IF(A6917="","",IF(D6917="Delivered",IF(B6917&lt;=INDEX(P_Due,F6917),1,0),0))</f>
        <v>1</v>
      </c>
    </row>
    <row r="6918" customFormat="false" ht="15" hidden="false" customHeight="false" outlineLevel="0" collapsed="false">
      <c r="A6918" s="37" t="n">
        <v>1006437</v>
      </c>
      <c r="B6918" s="38" t="n">
        <v>46302</v>
      </c>
      <c r="C6918" s="39" t="n">
        <v>1</v>
      </c>
      <c r="D6918" s="39" t="s">
        <v>26</v>
      </c>
      <c r="E6918" s="39"/>
      <c r="F6918" s="41" t="n">
        <f aca="false">IF(A6918="","",MATCH(A6918,P_ID,1))</f>
        <v>6437</v>
      </c>
      <c r="G6918" s="41" t="str">
        <f aca="false">IF(A6918="","",INDEX(P_Svc,F6918))</f>
        <v>Express</v>
      </c>
      <c r="H6918" s="41" t="str">
        <f aca="false">IF(A6918="","",INDEX(P_Zone,F6918))</f>
        <v>Central</v>
      </c>
      <c r="I6918" s="41" t="n">
        <f aca="false">IF(A6918="","",IF(D6918="Delivered",IF(B6918&lt;=INDEX(P_Due,F6918),1,0),0))</f>
        <v>1</v>
      </c>
    </row>
    <row r="6919" customFormat="false" ht="15" hidden="false" customHeight="false" outlineLevel="0" collapsed="false">
      <c r="A6919" s="37" t="n">
        <v>1006464</v>
      </c>
      <c r="B6919" s="38" t="n">
        <v>46302</v>
      </c>
      <c r="C6919" s="39" t="n">
        <v>1</v>
      </c>
      <c r="D6919" s="39" t="s">
        <v>26</v>
      </c>
      <c r="E6919" s="39"/>
      <c r="F6919" s="41" t="n">
        <f aca="false">IF(A6919="","",MATCH(A6919,P_ID,1))</f>
        <v>6464</v>
      </c>
      <c r="G6919" s="41" t="str">
        <f aca="false">IF(A6919="","",INDEX(P_Svc,F6919))</f>
        <v>Express</v>
      </c>
      <c r="H6919" s="41" t="str">
        <f aca="false">IF(A6919="","",INDEX(P_Zone,F6919))</f>
        <v>West</v>
      </c>
      <c r="I6919" s="41" t="n">
        <f aca="false">IF(A6919="","",IF(D6919="Delivered",IF(B6919&lt;=INDEX(P_Due,F6919),1,0),0))</f>
        <v>1</v>
      </c>
    </row>
    <row r="6920" customFormat="false" ht="15" hidden="false" customHeight="false" outlineLevel="0" collapsed="false">
      <c r="A6920" s="37" t="n">
        <v>1006470</v>
      </c>
      <c r="B6920" s="38" t="n">
        <v>46302</v>
      </c>
      <c r="C6920" s="39" t="n">
        <v>1</v>
      </c>
      <c r="D6920" s="39" t="s">
        <v>79</v>
      </c>
      <c r="E6920" s="39" t="s">
        <v>32</v>
      </c>
      <c r="F6920" s="41" t="n">
        <f aca="false">IF(A6920="","",MATCH(A6920,P_ID,1))</f>
        <v>6470</v>
      </c>
      <c r="G6920" s="41" t="str">
        <f aca="false">IF(A6920="","",INDEX(P_Svc,F6920))</f>
        <v>Express</v>
      </c>
      <c r="H6920" s="41" t="str">
        <f aca="false">IF(A6920="","",INDEX(P_Zone,F6920))</f>
        <v>West</v>
      </c>
      <c r="I6920" s="41" t="n">
        <f aca="false">IF(A6920="","",IF(D6920="Delivered",IF(B6920&lt;=INDEX(P_Due,F6920),1,0),0))</f>
        <v>0</v>
      </c>
    </row>
    <row r="6921" customFormat="false" ht="15" hidden="false" customHeight="false" outlineLevel="0" collapsed="false">
      <c r="A6921" s="37" t="n">
        <v>1006504</v>
      </c>
      <c r="B6921" s="38" t="n">
        <v>46302</v>
      </c>
      <c r="C6921" s="39" t="n">
        <v>1</v>
      </c>
      <c r="D6921" s="39" t="s">
        <v>26</v>
      </c>
      <c r="E6921" s="39"/>
      <c r="F6921" s="41" t="n">
        <f aca="false">IF(A6921="","",MATCH(A6921,P_ID,1))</f>
        <v>6504</v>
      </c>
      <c r="G6921" s="41" t="str">
        <f aca="false">IF(A6921="","",INDEX(P_Svc,F6921))</f>
        <v>Express</v>
      </c>
      <c r="H6921" s="41" t="str">
        <f aca="false">IF(A6921="","",INDEX(P_Zone,F6921))</f>
        <v>West</v>
      </c>
      <c r="I6921" s="41" t="n">
        <f aca="false">IF(A6921="","",IF(D6921="Delivered",IF(B6921&lt;=INDEX(P_Due,F6921),1,0),0))</f>
        <v>1</v>
      </c>
    </row>
    <row r="6922" customFormat="false" ht="15" hidden="false" customHeight="false" outlineLevel="0" collapsed="false">
      <c r="A6922" s="37" t="n">
        <v>1006507</v>
      </c>
      <c r="B6922" s="38" t="n">
        <v>46302</v>
      </c>
      <c r="C6922" s="39" t="n">
        <v>1</v>
      </c>
      <c r="D6922" s="39" t="s">
        <v>26</v>
      </c>
      <c r="E6922" s="39"/>
      <c r="F6922" s="41" t="n">
        <f aca="false">IF(A6922="","",MATCH(A6922,P_ID,1))</f>
        <v>6507</v>
      </c>
      <c r="G6922" s="41" t="str">
        <f aca="false">IF(A6922="","",INDEX(P_Svc,F6922))</f>
        <v>Express</v>
      </c>
      <c r="H6922" s="41" t="str">
        <f aca="false">IF(A6922="","",INDEX(P_Zone,F6922))</f>
        <v>Central</v>
      </c>
      <c r="I6922" s="41" t="n">
        <f aca="false">IF(A6922="","",IF(D6922="Delivered",IF(B6922&lt;=INDEX(P_Due,F6922),1,0),0))</f>
        <v>1</v>
      </c>
    </row>
    <row r="6923" customFormat="false" ht="15" hidden="false" customHeight="false" outlineLevel="0" collapsed="false">
      <c r="A6923" s="37" t="n">
        <v>1006510</v>
      </c>
      <c r="B6923" s="38" t="n">
        <v>46302</v>
      </c>
      <c r="C6923" s="39" t="n">
        <v>1</v>
      </c>
      <c r="D6923" s="39" t="s">
        <v>26</v>
      </c>
      <c r="E6923" s="39"/>
      <c r="F6923" s="41" t="n">
        <f aca="false">IF(A6923="","",MATCH(A6923,P_ID,1))</f>
        <v>6510</v>
      </c>
      <c r="G6923" s="41" t="str">
        <f aca="false">IF(A6923="","",INDEX(P_Svc,F6923))</f>
        <v>Express</v>
      </c>
      <c r="H6923" s="41" t="str">
        <f aca="false">IF(A6923="","",INDEX(P_Zone,F6923))</f>
        <v>Central</v>
      </c>
      <c r="I6923" s="41" t="n">
        <f aca="false">IF(A6923="","",IF(D6923="Delivered",IF(B6923&lt;=INDEX(P_Due,F6923),1,0),0))</f>
        <v>1</v>
      </c>
    </row>
    <row r="6924" customFormat="false" ht="15" hidden="false" customHeight="false" outlineLevel="0" collapsed="false">
      <c r="A6924" s="37" t="n">
        <v>1006529</v>
      </c>
      <c r="B6924" s="38" t="n">
        <v>46302</v>
      </c>
      <c r="C6924" s="39" t="n">
        <v>1</v>
      </c>
      <c r="D6924" s="39" t="s">
        <v>26</v>
      </c>
      <c r="E6924" s="39"/>
      <c r="F6924" s="41" t="n">
        <f aca="false">IF(A6924="","",MATCH(A6924,P_ID,1))</f>
        <v>6529</v>
      </c>
      <c r="G6924" s="41" t="str">
        <f aca="false">IF(A6924="","",INDEX(P_Svc,F6924))</f>
        <v>Express</v>
      </c>
      <c r="H6924" s="41" t="str">
        <f aca="false">IF(A6924="","",INDEX(P_Zone,F6924))</f>
        <v>West</v>
      </c>
      <c r="I6924" s="41" t="n">
        <f aca="false">IF(A6924="","",IF(D6924="Delivered",IF(B6924&lt;=INDEX(P_Due,F6924),1,0),0))</f>
        <v>1</v>
      </c>
    </row>
    <row r="6925" customFormat="false" ht="15" hidden="false" customHeight="false" outlineLevel="0" collapsed="false">
      <c r="A6925" s="37" t="n">
        <v>1006541</v>
      </c>
      <c r="B6925" s="38" t="n">
        <v>46302</v>
      </c>
      <c r="C6925" s="39" t="n">
        <v>1</v>
      </c>
      <c r="D6925" s="39" t="s">
        <v>79</v>
      </c>
      <c r="E6925" s="39" t="s">
        <v>34</v>
      </c>
      <c r="F6925" s="41" t="n">
        <f aca="false">IF(A6925="","",MATCH(A6925,P_ID,1))</f>
        <v>6541</v>
      </c>
      <c r="G6925" s="41" t="str">
        <f aca="false">IF(A6925="","",INDEX(P_Svc,F6925))</f>
        <v>Express</v>
      </c>
      <c r="H6925" s="41" t="str">
        <f aca="false">IF(A6925="","",INDEX(P_Zone,F6925))</f>
        <v>South</v>
      </c>
      <c r="I6925" s="41" t="n">
        <f aca="false">IF(A6925="","",IF(D6925="Delivered",IF(B6925&lt;=INDEX(P_Due,F6925),1,0),0))</f>
        <v>0</v>
      </c>
    </row>
    <row r="6926" customFormat="false" ht="15" hidden="false" customHeight="false" outlineLevel="0" collapsed="false">
      <c r="A6926" s="37" t="n">
        <v>1006547</v>
      </c>
      <c r="B6926" s="38" t="n">
        <v>46302</v>
      </c>
      <c r="C6926" s="39" t="n">
        <v>1</v>
      </c>
      <c r="D6926" s="39" t="s">
        <v>26</v>
      </c>
      <c r="E6926" s="39"/>
      <c r="F6926" s="41" t="n">
        <f aca="false">IF(A6926="","",MATCH(A6926,P_ID,1))</f>
        <v>6547</v>
      </c>
      <c r="G6926" s="41" t="str">
        <f aca="false">IF(A6926="","",INDEX(P_Svc,F6926))</f>
        <v>Express</v>
      </c>
      <c r="H6926" s="41" t="str">
        <f aca="false">IF(A6926="","",INDEX(P_Zone,F6926))</f>
        <v>South</v>
      </c>
      <c r="I6926" s="41" t="n">
        <f aca="false">IF(A6926="","",IF(D6926="Delivered",IF(B6926&lt;=INDEX(P_Due,F6926),1,0),0))</f>
        <v>1</v>
      </c>
    </row>
    <row r="6927" customFormat="false" ht="15" hidden="false" customHeight="false" outlineLevel="0" collapsed="false">
      <c r="A6927" s="37" t="n">
        <v>1006603</v>
      </c>
      <c r="B6927" s="38" t="n">
        <v>46302</v>
      </c>
      <c r="C6927" s="39" t="n">
        <v>1</v>
      </c>
      <c r="D6927" s="39" t="s">
        <v>26</v>
      </c>
      <c r="E6927" s="39"/>
      <c r="F6927" s="41" t="n">
        <f aca="false">IF(A6927="","",MATCH(A6927,P_ID,1))</f>
        <v>6603</v>
      </c>
      <c r="G6927" s="41" t="str">
        <f aca="false">IF(A6927="","",INDEX(P_Svc,F6927))</f>
        <v>Express</v>
      </c>
      <c r="H6927" s="41" t="str">
        <f aca="false">IF(A6927="","",INDEX(P_Zone,F6927))</f>
        <v>Central</v>
      </c>
      <c r="I6927" s="41" t="n">
        <f aca="false">IF(A6927="","",IF(D6927="Delivered",IF(B6927&lt;=INDEX(P_Due,F6927),1,0),0))</f>
        <v>1</v>
      </c>
    </row>
    <row r="6928" customFormat="false" ht="15" hidden="false" customHeight="false" outlineLevel="0" collapsed="false">
      <c r="A6928" s="37" t="n">
        <v>1006621</v>
      </c>
      <c r="B6928" s="38" t="n">
        <v>46302</v>
      </c>
      <c r="C6928" s="39" t="n">
        <v>1</v>
      </c>
      <c r="D6928" s="39" t="s">
        <v>26</v>
      </c>
      <c r="E6928" s="39"/>
      <c r="F6928" s="41" t="n">
        <f aca="false">IF(A6928="","",MATCH(A6928,P_ID,1))</f>
        <v>6621</v>
      </c>
      <c r="G6928" s="41" t="str">
        <f aca="false">IF(A6928="","",INDEX(P_Svc,F6928))</f>
        <v>Express</v>
      </c>
      <c r="H6928" s="41" t="str">
        <f aca="false">IF(A6928="","",INDEX(P_Zone,F6928))</f>
        <v>West</v>
      </c>
      <c r="I6928" s="41" t="n">
        <f aca="false">IF(A6928="","",IF(D6928="Delivered",IF(B6928&lt;=INDEX(P_Due,F6928),1,0),0))</f>
        <v>1</v>
      </c>
    </row>
    <row r="6929" customFormat="false" ht="15" hidden="false" customHeight="false" outlineLevel="0" collapsed="false">
      <c r="A6929" s="37" t="n">
        <v>1006627</v>
      </c>
      <c r="B6929" s="38" t="n">
        <v>46302</v>
      </c>
      <c r="C6929" s="39" t="n">
        <v>1</v>
      </c>
      <c r="D6929" s="39" t="s">
        <v>26</v>
      </c>
      <c r="E6929" s="39"/>
      <c r="F6929" s="41" t="n">
        <f aca="false">IF(A6929="","",MATCH(A6929,P_ID,1))</f>
        <v>6627</v>
      </c>
      <c r="G6929" s="41" t="str">
        <f aca="false">IF(A6929="","",INDEX(P_Svc,F6929))</f>
        <v>Express</v>
      </c>
      <c r="H6929" s="41" t="str">
        <f aca="false">IF(A6929="","",INDEX(P_Zone,F6929))</f>
        <v>South</v>
      </c>
      <c r="I6929" s="41" t="n">
        <f aca="false">IF(A6929="","",IF(D6929="Delivered",IF(B6929&lt;=INDEX(P_Due,F6929),1,0),0))</f>
        <v>1</v>
      </c>
    </row>
    <row r="6930" customFormat="false" ht="15" hidden="false" customHeight="false" outlineLevel="0" collapsed="false">
      <c r="A6930" s="37" t="n">
        <v>1006631</v>
      </c>
      <c r="B6930" s="38" t="n">
        <v>46302</v>
      </c>
      <c r="C6930" s="39" t="n">
        <v>1</v>
      </c>
      <c r="D6930" s="39" t="s">
        <v>26</v>
      </c>
      <c r="E6930" s="39"/>
      <c r="F6930" s="41" t="n">
        <f aca="false">IF(A6930="","",MATCH(A6930,P_ID,1))</f>
        <v>6631</v>
      </c>
      <c r="G6930" s="41" t="str">
        <f aca="false">IF(A6930="","",INDEX(P_Svc,F6930))</f>
        <v>Express</v>
      </c>
      <c r="H6930" s="41" t="str">
        <f aca="false">IF(A6930="","",INDEX(P_Zone,F6930))</f>
        <v>South</v>
      </c>
      <c r="I6930" s="41" t="n">
        <f aca="false">IF(A6930="","",IF(D6930="Delivered",IF(B6930&lt;=INDEX(P_Due,F6930),1,0),0))</f>
        <v>1</v>
      </c>
    </row>
    <row r="6931" customFormat="false" ht="15" hidden="false" customHeight="false" outlineLevel="0" collapsed="false">
      <c r="A6931" s="37" t="n">
        <v>1006643</v>
      </c>
      <c r="B6931" s="38" t="n">
        <v>46302</v>
      </c>
      <c r="C6931" s="39" t="n">
        <v>1</v>
      </c>
      <c r="D6931" s="39" t="s">
        <v>26</v>
      </c>
      <c r="E6931" s="39"/>
      <c r="F6931" s="41" t="n">
        <f aca="false">IF(A6931="","",MATCH(A6931,P_ID,1))</f>
        <v>6643</v>
      </c>
      <c r="G6931" s="41" t="str">
        <f aca="false">IF(A6931="","",INDEX(P_Svc,F6931))</f>
        <v>Express</v>
      </c>
      <c r="H6931" s="41" t="str">
        <f aca="false">IF(A6931="","",INDEX(P_Zone,F6931))</f>
        <v>South</v>
      </c>
      <c r="I6931" s="41" t="n">
        <f aca="false">IF(A6931="","",IF(D6931="Delivered",IF(B6931&lt;=INDEX(P_Due,F6931),1,0),0))</f>
        <v>1</v>
      </c>
    </row>
    <row r="6932" customFormat="false" ht="15" hidden="false" customHeight="false" outlineLevel="0" collapsed="false">
      <c r="A6932" s="37" t="n">
        <v>1006660</v>
      </c>
      <c r="B6932" s="38" t="n">
        <v>46302</v>
      </c>
      <c r="C6932" s="39" t="n">
        <v>1</v>
      </c>
      <c r="D6932" s="39" t="s">
        <v>26</v>
      </c>
      <c r="E6932" s="39"/>
      <c r="F6932" s="41" t="n">
        <f aca="false">IF(A6932="","",MATCH(A6932,P_ID,1))</f>
        <v>6660</v>
      </c>
      <c r="G6932" s="41" t="str">
        <f aca="false">IF(A6932="","",INDEX(P_Svc,F6932))</f>
        <v>Express</v>
      </c>
      <c r="H6932" s="41" t="str">
        <f aca="false">IF(A6932="","",INDEX(P_Zone,F6932))</f>
        <v>Central</v>
      </c>
      <c r="I6932" s="41" t="n">
        <f aca="false">IF(A6932="","",IF(D6932="Delivered",IF(B6932&lt;=INDEX(P_Due,F6932),1,0),0))</f>
        <v>1</v>
      </c>
    </row>
    <row r="6933" customFormat="false" ht="15" hidden="false" customHeight="false" outlineLevel="0" collapsed="false">
      <c r="A6933" s="37" t="n">
        <v>1006662</v>
      </c>
      <c r="B6933" s="38" t="n">
        <v>46302</v>
      </c>
      <c r="C6933" s="39" t="n">
        <v>1</v>
      </c>
      <c r="D6933" s="39" t="s">
        <v>26</v>
      </c>
      <c r="E6933" s="39"/>
      <c r="F6933" s="41" t="n">
        <f aca="false">IF(A6933="","",MATCH(A6933,P_ID,1))</f>
        <v>6662</v>
      </c>
      <c r="G6933" s="41" t="str">
        <f aca="false">IF(A6933="","",INDEX(P_Svc,F6933))</f>
        <v>Express</v>
      </c>
      <c r="H6933" s="41" t="str">
        <f aca="false">IF(A6933="","",INDEX(P_Zone,F6933))</f>
        <v>South</v>
      </c>
      <c r="I6933" s="41" t="n">
        <f aca="false">IF(A6933="","",IF(D6933="Delivered",IF(B6933&lt;=INDEX(P_Due,F6933),1,0),0))</f>
        <v>1</v>
      </c>
    </row>
    <row r="6934" customFormat="false" ht="15" hidden="false" customHeight="false" outlineLevel="0" collapsed="false">
      <c r="A6934" s="37" t="n">
        <v>1006671</v>
      </c>
      <c r="B6934" s="38" t="n">
        <v>46302</v>
      </c>
      <c r="C6934" s="39" t="n">
        <v>1</v>
      </c>
      <c r="D6934" s="39" t="s">
        <v>79</v>
      </c>
      <c r="E6934" s="39" t="s">
        <v>32</v>
      </c>
      <c r="F6934" s="41" t="n">
        <f aca="false">IF(A6934="","",MATCH(A6934,P_ID,1))</f>
        <v>6671</v>
      </c>
      <c r="G6934" s="41" t="str">
        <f aca="false">IF(A6934="","",INDEX(P_Svc,F6934))</f>
        <v>Express</v>
      </c>
      <c r="H6934" s="41" t="str">
        <f aca="false">IF(A6934="","",INDEX(P_Zone,F6934))</f>
        <v>North</v>
      </c>
      <c r="I6934" s="41" t="n">
        <f aca="false">IF(A6934="","",IF(D6934="Delivered",IF(B6934&lt;=INDEX(P_Due,F6934),1,0),0))</f>
        <v>0</v>
      </c>
    </row>
    <row r="6935" customFormat="false" ht="15" hidden="false" customHeight="false" outlineLevel="0" collapsed="false">
      <c r="A6935" s="37" t="n">
        <v>1006682</v>
      </c>
      <c r="B6935" s="38" t="n">
        <v>46302</v>
      </c>
      <c r="C6935" s="39" t="n">
        <v>1</v>
      </c>
      <c r="D6935" s="39" t="s">
        <v>26</v>
      </c>
      <c r="E6935" s="39"/>
      <c r="F6935" s="41" t="n">
        <f aca="false">IF(A6935="","",MATCH(A6935,P_ID,1))</f>
        <v>6682</v>
      </c>
      <c r="G6935" s="41" t="str">
        <f aca="false">IF(A6935="","",INDEX(P_Svc,F6935))</f>
        <v>Express</v>
      </c>
      <c r="H6935" s="41" t="str">
        <f aca="false">IF(A6935="","",INDEX(P_Zone,F6935))</f>
        <v>Central</v>
      </c>
      <c r="I6935" s="41" t="n">
        <f aca="false">IF(A6935="","",IF(D6935="Delivered",IF(B6935&lt;=INDEX(P_Due,F6935),1,0),0))</f>
        <v>1</v>
      </c>
    </row>
    <row r="6936" customFormat="false" ht="15" hidden="false" customHeight="false" outlineLevel="0" collapsed="false">
      <c r="A6936" s="37" t="n">
        <v>1006685</v>
      </c>
      <c r="B6936" s="38" t="n">
        <v>46302</v>
      </c>
      <c r="C6936" s="39" t="n">
        <v>1</v>
      </c>
      <c r="D6936" s="39" t="s">
        <v>26</v>
      </c>
      <c r="E6936" s="39"/>
      <c r="F6936" s="41" t="n">
        <f aca="false">IF(A6936="","",MATCH(A6936,P_ID,1))</f>
        <v>6685</v>
      </c>
      <c r="G6936" s="41" t="str">
        <f aca="false">IF(A6936="","",INDEX(P_Svc,F6936))</f>
        <v>Express</v>
      </c>
      <c r="H6936" s="41" t="str">
        <f aca="false">IF(A6936="","",INDEX(P_Zone,F6936))</f>
        <v>West</v>
      </c>
      <c r="I6936" s="41" t="n">
        <f aca="false">IF(A6936="","",IF(D6936="Delivered",IF(B6936&lt;=INDEX(P_Due,F6936),1,0),0))</f>
        <v>1</v>
      </c>
    </row>
    <row r="6937" customFormat="false" ht="15" hidden="false" customHeight="false" outlineLevel="0" collapsed="false">
      <c r="A6937" s="37" t="n">
        <v>1006757</v>
      </c>
      <c r="B6937" s="38" t="n">
        <v>46302</v>
      </c>
      <c r="C6937" s="39" t="n">
        <v>1</v>
      </c>
      <c r="D6937" s="39" t="s">
        <v>79</v>
      </c>
      <c r="E6937" s="39" t="s">
        <v>32</v>
      </c>
      <c r="F6937" s="41" t="n">
        <f aca="false">IF(A6937="","",MATCH(A6937,P_ID,1))</f>
        <v>6757</v>
      </c>
      <c r="G6937" s="41" t="str">
        <f aca="false">IF(A6937="","",INDEX(P_Svc,F6937))</f>
        <v>Express</v>
      </c>
      <c r="H6937" s="41" t="str">
        <f aca="false">IF(A6937="","",INDEX(P_Zone,F6937))</f>
        <v>West</v>
      </c>
      <c r="I6937" s="41" t="n">
        <f aca="false">IF(A6937="","",IF(D6937="Delivered",IF(B6937&lt;=INDEX(P_Due,F6937),1,0),0))</f>
        <v>0</v>
      </c>
    </row>
    <row r="6938" customFormat="false" ht="15" hidden="false" customHeight="false" outlineLevel="0" collapsed="false">
      <c r="A6938" s="37" t="n">
        <v>1006765</v>
      </c>
      <c r="B6938" s="38" t="n">
        <v>46302</v>
      </c>
      <c r="C6938" s="39" t="n">
        <v>1</v>
      </c>
      <c r="D6938" s="39" t="s">
        <v>26</v>
      </c>
      <c r="E6938" s="39"/>
      <c r="F6938" s="41" t="n">
        <f aca="false">IF(A6938="","",MATCH(A6938,P_ID,1))</f>
        <v>6765</v>
      </c>
      <c r="G6938" s="41" t="str">
        <f aca="false">IF(A6938="","",INDEX(P_Svc,F6938))</f>
        <v>Express</v>
      </c>
      <c r="H6938" s="41" t="str">
        <f aca="false">IF(A6938="","",INDEX(P_Zone,F6938))</f>
        <v>East</v>
      </c>
      <c r="I6938" s="41" t="n">
        <f aca="false">IF(A6938="","",IF(D6938="Delivered",IF(B6938&lt;=INDEX(P_Due,F6938),1,0),0))</f>
        <v>1</v>
      </c>
    </row>
    <row r="6939" customFormat="false" ht="15" hidden="false" customHeight="false" outlineLevel="0" collapsed="false">
      <c r="A6939" s="37" t="n">
        <v>1006778</v>
      </c>
      <c r="B6939" s="38" t="n">
        <v>46302</v>
      </c>
      <c r="C6939" s="39" t="n">
        <v>1</v>
      </c>
      <c r="D6939" s="39" t="s">
        <v>79</v>
      </c>
      <c r="E6939" s="39" t="s">
        <v>36</v>
      </c>
      <c r="F6939" s="41" t="n">
        <f aca="false">IF(A6939="","",MATCH(A6939,P_ID,1))</f>
        <v>6778</v>
      </c>
      <c r="G6939" s="41" t="str">
        <f aca="false">IF(A6939="","",INDEX(P_Svc,F6939))</f>
        <v>Express</v>
      </c>
      <c r="H6939" s="41" t="str">
        <f aca="false">IF(A6939="","",INDEX(P_Zone,F6939))</f>
        <v>West</v>
      </c>
      <c r="I6939" s="41" t="n">
        <f aca="false">IF(A6939="","",IF(D6939="Delivered",IF(B6939&lt;=INDEX(P_Due,F6939),1,0),0))</f>
        <v>0</v>
      </c>
    </row>
    <row r="6940" customFormat="false" ht="15" hidden="false" customHeight="false" outlineLevel="0" collapsed="false">
      <c r="A6940" s="37" t="n">
        <v>1006790</v>
      </c>
      <c r="B6940" s="38" t="n">
        <v>46302</v>
      </c>
      <c r="C6940" s="39" t="n">
        <v>1</v>
      </c>
      <c r="D6940" s="39" t="s">
        <v>79</v>
      </c>
      <c r="E6940" s="39" t="s">
        <v>34</v>
      </c>
      <c r="F6940" s="41" t="n">
        <f aca="false">IF(A6940="","",MATCH(A6940,P_ID,1))</f>
        <v>6790</v>
      </c>
      <c r="G6940" s="41" t="str">
        <f aca="false">IF(A6940="","",INDEX(P_Svc,F6940))</f>
        <v>Express</v>
      </c>
      <c r="H6940" s="41" t="str">
        <f aca="false">IF(A6940="","",INDEX(P_Zone,F6940))</f>
        <v>East</v>
      </c>
      <c r="I6940" s="41" t="n">
        <f aca="false">IF(A6940="","",IF(D6940="Delivered",IF(B6940&lt;=INDEX(P_Due,F6940),1,0),0))</f>
        <v>0</v>
      </c>
    </row>
    <row r="6941" customFormat="false" ht="15" hidden="false" customHeight="false" outlineLevel="0" collapsed="false">
      <c r="A6941" s="37" t="n">
        <v>1006818</v>
      </c>
      <c r="B6941" s="38" t="n">
        <v>46302</v>
      </c>
      <c r="C6941" s="39" t="n">
        <v>1</v>
      </c>
      <c r="D6941" s="39" t="s">
        <v>26</v>
      </c>
      <c r="E6941" s="39"/>
      <c r="F6941" s="41" t="n">
        <f aca="false">IF(A6941="","",MATCH(A6941,P_ID,1))</f>
        <v>6818</v>
      </c>
      <c r="G6941" s="41" t="str">
        <f aca="false">IF(A6941="","",INDEX(P_Svc,F6941))</f>
        <v>Express</v>
      </c>
      <c r="H6941" s="41" t="str">
        <f aca="false">IF(A6941="","",INDEX(P_Zone,F6941))</f>
        <v>East</v>
      </c>
      <c r="I6941" s="41" t="n">
        <f aca="false">IF(A6941="","",IF(D6941="Delivered",IF(B6941&lt;=INDEX(P_Due,F6941),1,0),0))</f>
        <v>1</v>
      </c>
    </row>
    <row r="6942" customFormat="false" ht="15" hidden="false" customHeight="false" outlineLevel="0" collapsed="false">
      <c r="A6942" s="37" t="n">
        <v>1006823</v>
      </c>
      <c r="B6942" s="38" t="n">
        <v>46302</v>
      </c>
      <c r="C6942" s="39" t="n">
        <v>1</v>
      </c>
      <c r="D6942" s="39" t="s">
        <v>26</v>
      </c>
      <c r="E6942" s="39"/>
      <c r="F6942" s="41" t="n">
        <f aca="false">IF(A6942="","",MATCH(A6942,P_ID,1))</f>
        <v>6823</v>
      </c>
      <c r="G6942" s="41" t="str">
        <f aca="false">IF(A6942="","",INDEX(P_Svc,F6942))</f>
        <v>Express</v>
      </c>
      <c r="H6942" s="41" t="str">
        <f aca="false">IF(A6942="","",INDEX(P_Zone,F6942))</f>
        <v>Central</v>
      </c>
      <c r="I6942" s="41" t="n">
        <f aca="false">IF(A6942="","",IF(D6942="Delivered",IF(B6942&lt;=INDEX(P_Due,F6942),1,0),0))</f>
        <v>1</v>
      </c>
    </row>
    <row r="6943" customFormat="false" ht="15" hidden="false" customHeight="false" outlineLevel="0" collapsed="false">
      <c r="A6943" s="37" t="n">
        <v>1006830</v>
      </c>
      <c r="B6943" s="38" t="n">
        <v>46302</v>
      </c>
      <c r="C6943" s="39" t="n">
        <v>1</v>
      </c>
      <c r="D6943" s="39" t="s">
        <v>26</v>
      </c>
      <c r="E6943" s="39"/>
      <c r="F6943" s="41" t="n">
        <f aca="false">IF(A6943="","",MATCH(A6943,P_ID,1))</f>
        <v>6830</v>
      </c>
      <c r="G6943" s="41" t="str">
        <f aca="false">IF(A6943="","",INDEX(P_Svc,F6943))</f>
        <v>Express</v>
      </c>
      <c r="H6943" s="41" t="str">
        <f aca="false">IF(A6943="","",INDEX(P_Zone,F6943))</f>
        <v>North</v>
      </c>
      <c r="I6943" s="41" t="n">
        <f aca="false">IF(A6943="","",IF(D6943="Delivered",IF(B6943&lt;=INDEX(P_Due,F6943),1,0),0))</f>
        <v>1</v>
      </c>
    </row>
    <row r="6944" customFormat="false" ht="15" hidden="false" customHeight="false" outlineLevel="0" collapsed="false">
      <c r="A6944" s="37" t="n">
        <v>1006843</v>
      </c>
      <c r="B6944" s="38" t="n">
        <v>46302</v>
      </c>
      <c r="C6944" s="39" t="n">
        <v>1</v>
      </c>
      <c r="D6944" s="39" t="s">
        <v>26</v>
      </c>
      <c r="E6944" s="39"/>
      <c r="F6944" s="41" t="n">
        <f aca="false">IF(A6944="","",MATCH(A6944,P_ID,1))</f>
        <v>6843</v>
      </c>
      <c r="G6944" s="41" t="str">
        <f aca="false">IF(A6944="","",INDEX(P_Svc,F6944))</f>
        <v>Express</v>
      </c>
      <c r="H6944" s="41" t="str">
        <f aca="false">IF(A6944="","",INDEX(P_Zone,F6944))</f>
        <v>South</v>
      </c>
      <c r="I6944" s="41" t="n">
        <f aca="false">IF(A6944="","",IF(D6944="Delivered",IF(B6944&lt;=INDEX(P_Due,F6944),1,0),0))</f>
        <v>1</v>
      </c>
    </row>
    <row r="6945" customFormat="false" ht="15" hidden="false" customHeight="false" outlineLevel="0" collapsed="false">
      <c r="A6945" s="37" t="n">
        <v>1006847</v>
      </c>
      <c r="B6945" s="38" t="n">
        <v>46302</v>
      </c>
      <c r="C6945" s="39" t="n">
        <v>1</v>
      </c>
      <c r="D6945" s="39" t="s">
        <v>26</v>
      </c>
      <c r="E6945" s="39"/>
      <c r="F6945" s="41" t="n">
        <f aca="false">IF(A6945="","",MATCH(A6945,P_ID,1))</f>
        <v>6847</v>
      </c>
      <c r="G6945" s="41" t="str">
        <f aca="false">IF(A6945="","",INDEX(P_Svc,F6945))</f>
        <v>Express</v>
      </c>
      <c r="H6945" s="41" t="str">
        <f aca="false">IF(A6945="","",INDEX(P_Zone,F6945))</f>
        <v>Central</v>
      </c>
      <c r="I6945" s="41" t="n">
        <f aca="false">IF(A6945="","",IF(D6945="Delivered",IF(B6945&lt;=INDEX(P_Due,F6945),1,0),0))</f>
        <v>1</v>
      </c>
    </row>
    <row r="6946" customFormat="false" ht="15" hidden="false" customHeight="false" outlineLevel="0" collapsed="false">
      <c r="A6946" s="37" t="n">
        <v>1006881</v>
      </c>
      <c r="B6946" s="38" t="n">
        <v>46302</v>
      </c>
      <c r="C6946" s="39" t="n">
        <v>1</v>
      </c>
      <c r="D6946" s="39" t="s">
        <v>26</v>
      </c>
      <c r="E6946" s="39"/>
      <c r="F6946" s="41" t="n">
        <f aca="false">IF(A6946="","",MATCH(A6946,P_ID,1))</f>
        <v>6881</v>
      </c>
      <c r="G6946" s="41" t="str">
        <f aca="false">IF(A6946="","",INDEX(P_Svc,F6946))</f>
        <v>Express</v>
      </c>
      <c r="H6946" s="41" t="str">
        <f aca="false">IF(A6946="","",INDEX(P_Zone,F6946))</f>
        <v>North</v>
      </c>
      <c r="I6946" s="41" t="n">
        <f aca="false">IF(A6946="","",IF(D6946="Delivered",IF(B6946&lt;=INDEX(P_Due,F6946),1,0),0))</f>
        <v>1</v>
      </c>
    </row>
    <row r="6947" customFormat="false" ht="15" hidden="false" customHeight="false" outlineLevel="0" collapsed="false">
      <c r="A6947" s="37" t="n">
        <v>1006124</v>
      </c>
      <c r="B6947" s="38" t="n">
        <v>46302</v>
      </c>
      <c r="C6947" s="39" t="n">
        <v>1</v>
      </c>
      <c r="D6947" s="39" t="s">
        <v>26</v>
      </c>
      <c r="E6947" s="39"/>
      <c r="F6947" s="41" t="n">
        <f aca="false">IF(A6947="","",MATCH(A6947,P_ID,1))</f>
        <v>6124</v>
      </c>
      <c r="G6947" s="41" t="str">
        <f aca="false">IF(A6947="","",INDEX(P_Svc,F6947))</f>
        <v>Standard</v>
      </c>
      <c r="H6947" s="41" t="str">
        <f aca="false">IF(A6947="","",INDEX(P_Zone,F6947))</f>
        <v>Central</v>
      </c>
      <c r="I6947" s="41" t="n">
        <f aca="false">IF(A6947="","",IF(D6947="Delivered",IF(B6947&lt;=INDEX(P_Due,F6947),1,0),0))</f>
        <v>1</v>
      </c>
    </row>
    <row r="6948" customFormat="false" ht="15" hidden="false" customHeight="false" outlineLevel="0" collapsed="false">
      <c r="A6948" s="37" t="n">
        <v>1006125</v>
      </c>
      <c r="B6948" s="38" t="n">
        <v>46302</v>
      </c>
      <c r="C6948" s="39" t="n">
        <v>1</v>
      </c>
      <c r="D6948" s="39" t="s">
        <v>26</v>
      </c>
      <c r="E6948" s="39"/>
      <c r="F6948" s="41" t="n">
        <f aca="false">IF(A6948="","",MATCH(A6948,P_ID,1))</f>
        <v>6125</v>
      </c>
      <c r="G6948" s="41" t="str">
        <f aca="false">IF(A6948="","",INDEX(P_Svc,F6948))</f>
        <v>Standard</v>
      </c>
      <c r="H6948" s="41" t="str">
        <f aca="false">IF(A6948="","",INDEX(P_Zone,F6948))</f>
        <v>Central</v>
      </c>
      <c r="I6948" s="41" t="n">
        <f aca="false">IF(A6948="","",IF(D6948="Delivered",IF(B6948&lt;=INDEX(P_Due,F6948),1,0),0))</f>
        <v>1</v>
      </c>
    </row>
    <row r="6949" customFormat="false" ht="15" hidden="false" customHeight="false" outlineLevel="0" collapsed="false">
      <c r="A6949" s="37" t="n">
        <v>1006126</v>
      </c>
      <c r="B6949" s="38" t="n">
        <v>46302</v>
      </c>
      <c r="C6949" s="39" t="n">
        <v>1</v>
      </c>
      <c r="D6949" s="39" t="s">
        <v>26</v>
      </c>
      <c r="E6949" s="39"/>
      <c r="F6949" s="41" t="n">
        <f aca="false">IF(A6949="","",MATCH(A6949,P_ID,1))</f>
        <v>6126</v>
      </c>
      <c r="G6949" s="41" t="str">
        <f aca="false">IF(A6949="","",INDEX(P_Svc,F6949))</f>
        <v>Standard</v>
      </c>
      <c r="H6949" s="41" t="str">
        <f aca="false">IF(A6949="","",INDEX(P_Zone,F6949))</f>
        <v>Central</v>
      </c>
      <c r="I6949" s="41" t="n">
        <f aca="false">IF(A6949="","",IF(D6949="Delivered",IF(B6949&lt;=INDEX(P_Due,F6949),1,0),0))</f>
        <v>1</v>
      </c>
    </row>
    <row r="6950" customFormat="false" ht="15" hidden="false" customHeight="false" outlineLevel="0" collapsed="false">
      <c r="A6950" s="37" t="n">
        <v>1006127</v>
      </c>
      <c r="B6950" s="38" t="n">
        <v>46302</v>
      </c>
      <c r="C6950" s="39" t="n">
        <v>1</v>
      </c>
      <c r="D6950" s="39" t="s">
        <v>26</v>
      </c>
      <c r="E6950" s="39"/>
      <c r="F6950" s="41" t="n">
        <f aca="false">IF(A6950="","",MATCH(A6950,P_ID,1))</f>
        <v>6127</v>
      </c>
      <c r="G6950" s="41" t="str">
        <f aca="false">IF(A6950="","",INDEX(P_Svc,F6950))</f>
        <v>Standard</v>
      </c>
      <c r="H6950" s="41" t="str">
        <f aca="false">IF(A6950="","",INDEX(P_Zone,F6950))</f>
        <v>North</v>
      </c>
      <c r="I6950" s="41" t="n">
        <f aca="false">IF(A6950="","",IF(D6950="Delivered",IF(B6950&lt;=INDEX(P_Due,F6950),1,0),0))</f>
        <v>1</v>
      </c>
    </row>
    <row r="6951" customFormat="false" ht="15" hidden="false" customHeight="false" outlineLevel="0" collapsed="false">
      <c r="A6951" s="37" t="n">
        <v>1006128</v>
      </c>
      <c r="B6951" s="38" t="n">
        <v>46302</v>
      </c>
      <c r="C6951" s="39" t="n">
        <v>1</v>
      </c>
      <c r="D6951" s="39" t="s">
        <v>26</v>
      </c>
      <c r="E6951" s="39"/>
      <c r="F6951" s="41" t="n">
        <f aca="false">IF(A6951="","",MATCH(A6951,P_ID,1))</f>
        <v>6128</v>
      </c>
      <c r="G6951" s="41" t="str">
        <f aca="false">IF(A6951="","",INDEX(P_Svc,F6951))</f>
        <v>Economy</v>
      </c>
      <c r="H6951" s="41" t="str">
        <f aca="false">IF(A6951="","",INDEX(P_Zone,F6951))</f>
        <v>East</v>
      </c>
      <c r="I6951" s="41" t="n">
        <f aca="false">IF(A6951="","",IF(D6951="Delivered",IF(B6951&lt;=INDEX(P_Due,F6951),1,0),0))</f>
        <v>1</v>
      </c>
    </row>
    <row r="6952" customFormat="false" ht="15" hidden="false" customHeight="false" outlineLevel="0" collapsed="false">
      <c r="A6952" s="37" t="n">
        <v>1006130</v>
      </c>
      <c r="B6952" s="38" t="n">
        <v>46302</v>
      </c>
      <c r="C6952" s="39" t="n">
        <v>1</v>
      </c>
      <c r="D6952" s="39" t="s">
        <v>79</v>
      </c>
      <c r="E6952" s="39" t="s">
        <v>38</v>
      </c>
      <c r="F6952" s="41" t="n">
        <f aca="false">IF(A6952="","",MATCH(A6952,P_ID,1))</f>
        <v>6130</v>
      </c>
      <c r="G6952" s="41" t="str">
        <f aca="false">IF(A6952="","",INDEX(P_Svc,F6952))</f>
        <v>Economy</v>
      </c>
      <c r="H6952" s="41" t="str">
        <f aca="false">IF(A6952="","",INDEX(P_Zone,F6952))</f>
        <v>North</v>
      </c>
      <c r="I6952" s="41" t="n">
        <f aca="false">IF(A6952="","",IF(D6952="Delivered",IF(B6952&lt;=INDEX(P_Due,F6952),1,0),0))</f>
        <v>0</v>
      </c>
    </row>
    <row r="6953" customFormat="false" ht="15" hidden="false" customHeight="false" outlineLevel="0" collapsed="false">
      <c r="A6953" s="37" t="n">
        <v>1006131</v>
      </c>
      <c r="B6953" s="38" t="n">
        <v>46302</v>
      </c>
      <c r="C6953" s="39" t="n">
        <v>1</v>
      </c>
      <c r="D6953" s="39" t="s">
        <v>26</v>
      </c>
      <c r="E6953" s="39"/>
      <c r="F6953" s="41" t="n">
        <f aca="false">IF(A6953="","",MATCH(A6953,P_ID,1))</f>
        <v>6131</v>
      </c>
      <c r="G6953" s="41" t="str">
        <f aca="false">IF(A6953="","",INDEX(P_Svc,F6953))</f>
        <v>Standard</v>
      </c>
      <c r="H6953" s="41" t="str">
        <f aca="false">IF(A6953="","",INDEX(P_Zone,F6953))</f>
        <v>North</v>
      </c>
      <c r="I6953" s="41" t="n">
        <f aca="false">IF(A6953="","",IF(D6953="Delivered",IF(B6953&lt;=INDEX(P_Due,F6953),1,0),0))</f>
        <v>1</v>
      </c>
    </row>
    <row r="6954" customFormat="false" ht="15" hidden="false" customHeight="false" outlineLevel="0" collapsed="false">
      <c r="A6954" s="37" t="n">
        <v>1006132</v>
      </c>
      <c r="B6954" s="38" t="n">
        <v>46302</v>
      </c>
      <c r="C6954" s="39" t="n">
        <v>1</v>
      </c>
      <c r="D6954" s="39" t="s">
        <v>26</v>
      </c>
      <c r="E6954" s="39"/>
      <c r="F6954" s="41" t="n">
        <f aca="false">IF(A6954="","",MATCH(A6954,P_ID,1))</f>
        <v>6132</v>
      </c>
      <c r="G6954" s="41" t="str">
        <f aca="false">IF(A6954="","",INDEX(P_Svc,F6954))</f>
        <v>Standard</v>
      </c>
      <c r="H6954" s="41" t="str">
        <f aca="false">IF(A6954="","",INDEX(P_Zone,F6954))</f>
        <v>Central</v>
      </c>
      <c r="I6954" s="41" t="n">
        <f aca="false">IF(A6954="","",IF(D6954="Delivered",IF(B6954&lt;=INDEX(P_Due,F6954),1,0),0))</f>
        <v>1</v>
      </c>
    </row>
    <row r="6955" customFormat="false" ht="15" hidden="false" customHeight="false" outlineLevel="0" collapsed="false">
      <c r="A6955" s="37" t="n">
        <v>1006134</v>
      </c>
      <c r="B6955" s="38" t="n">
        <v>46302</v>
      </c>
      <c r="C6955" s="39" t="n">
        <v>1</v>
      </c>
      <c r="D6955" s="39" t="s">
        <v>26</v>
      </c>
      <c r="E6955" s="39"/>
      <c r="F6955" s="41" t="n">
        <f aca="false">IF(A6955="","",MATCH(A6955,P_ID,1))</f>
        <v>6134</v>
      </c>
      <c r="G6955" s="41" t="str">
        <f aca="false">IF(A6955="","",INDEX(P_Svc,F6955))</f>
        <v>Standard</v>
      </c>
      <c r="H6955" s="41" t="str">
        <f aca="false">IF(A6955="","",INDEX(P_Zone,F6955))</f>
        <v>East</v>
      </c>
      <c r="I6955" s="41" t="n">
        <f aca="false">IF(A6955="","",IF(D6955="Delivered",IF(B6955&lt;=INDEX(P_Due,F6955),1,0),0))</f>
        <v>1</v>
      </c>
    </row>
    <row r="6956" customFormat="false" ht="15" hidden="false" customHeight="false" outlineLevel="0" collapsed="false">
      <c r="A6956" s="37" t="n">
        <v>1006135</v>
      </c>
      <c r="B6956" s="38" t="n">
        <v>46302</v>
      </c>
      <c r="C6956" s="39" t="n">
        <v>1</v>
      </c>
      <c r="D6956" s="39" t="s">
        <v>26</v>
      </c>
      <c r="E6956" s="39"/>
      <c r="F6956" s="41" t="n">
        <f aca="false">IF(A6956="","",MATCH(A6956,P_ID,1))</f>
        <v>6135</v>
      </c>
      <c r="G6956" s="41" t="str">
        <f aca="false">IF(A6956="","",INDEX(P_Svc,F6956))</f>
        <v>Economy</v>
      </c>
      <c r="H6956" s="41" t="str">
        <f aca="false">IF(A6956="","",INDEX(P_Zone,F6956))</f>
        <v>North</v>
      </c>
      <c r="I6956" s="41" t="n">
        <f aca="false">IF(A6956="","",IF(D6956="Delivered",IF(B6956&lt;=INDEX(P_Due,F6956),1,0),0))</f>
        <v>1</v>
      </c>
    </row>
    <row r="6957" customFormat="false" ht="15" hidden="false" customHeight="false" outlineLevel="0" collapsed="false">
      <c r="A6957" s="37" t="n">
        <v>1006136</v>
      </c>
      <c r="B6957" s="38" t="n">
        <v>46302</v>
      </c>
      <c r="C6957" s="39" t="n">
        <v>1</v>
      </c>
      <c r="D6957" s="39" t="s">
        <v>79</v>
      </c>
      <c r="E6957" s="39" t="s">
        <v>32</v>
      </c>
      <c r="F6957" s="41" t="n">
        <f aca="false">IF(A6957="","",MATCH(A6957,P_ID,1))</f>
        <v>6136</v>
      </c>
      <c r="G6957" s="41" t="str">
        <f aca="false">IF(A6957="","",INDEX(P_Svc,F6957))</f>
        <v>Standard</v>
      </c>
      <c r="H6957" s="41" t="str">
        <f aca="false">IF(A6957="","",INDEX(P_Zone,F6957))</f>
        <v>North</v>
      </c>
      <c r="I6957" s="41" t="n">
        <f aca="false">IF(A6957="","",IF(D6957="Delivered",IF(B6957&lt;=INDEX(P_Due,F6957),1,0),0))</f>
        <v>0</v>
      </c>
    </row>
    <row r="6958" customFormat="false" ht="15" hidden="false" customHeight="false" outlineLevel="0" collapsed="false">
      <c r="A6958" s="37" t="n">
        <v>1006137</v>
      </c>
      <c r="B6958" s="38" t="n">
        <v>46302</v>
      </c>
      <c r="C6958" s="39" t="n">
        <v>1</v>
      </c>
      <c r="D6958" s="39" t="s">
        <v>26</v>
      </c>
      <c r="E6958" s="39"/>
      <c r="F6958" s="41" t="n">
        <f aca="false">IF(A6958="","",MATCH(A6958,P_ID,1))</f>
        <v>6137</v>
      </c>
      <c r="G6958" s="41" t="str">
        <f aca="false">IF(A6958="","",INDEX(P_Svc,F6958))</f>
        <v>Standard</v>
      </c>
      <c r="H6958" s="41" t="str">
        <f aca="false">IF(A6958="","",INDEX(P_Zone,F6958))</f>
        <v>South</v>
      </c>
      <c r="I6958" s="41" t="n">
        <f aca="false">IF(A6958="","",IF(D6958="Delivered",IF(B6958&lt;=INDEX(P_Due,F6958),1,0),0))</f>
        <v>1</v>
      </c>
    </row>
    <row r="6959" customFormat="false" ht="15" hidden="false" customHeight="false" outlineLevel="0" collapsed="false">
      <c r="A6959" s="37" t="n">
        <v>1006138</v>
      </c>
      <c r="B6959" s="38" t="n">
        <v>46302</v>
      </c>
      <c r="C6959" s="39" t="n">
        <v>1</v>
      </c>
      <c r="D6959" s="39" t="s">
        <v>26</v>
      </c>
      <c r="E6959" s="39"/>
      <c r="F6959" s="41" t="n">
        <f aca="false">IF(A6959="","",MATCH(A6959,P_ID,1))</f>
        <v>6138</v>
      </c>
      <c r="G6959" s="41" t="str">
        <f aca="false">IF(A6959="","",INDEX(P_Svc,F6959))</f>
        <v>Economy</v>
      </c>
      <c r="H6959" s="41" t="str">
        <f aca="false">IF(A6959="","",INDEX(P_Zone,F6959))</f>
        <v>North</v>
      </c>
      <c r="I6959" s="41" t="n">
        <f aca="false">IF(A6959="","",IF(D6959="Delivered",IF(B6959&lt;=INDEX(P_Due,F6959),1,0),0))</f>
        <v>1</v>
      </c>
    </row>
    <row r="6960" customFormat="false" ht="15" hidden="false" customHeight="false" outlineLevel="0" collapsed="false">
      <c r="A6960" s="37" t="n">
        <v>1006139</v>
      </c>
      <c r="B6960" s="38" t="n">
        <v>46302</v>
      </c>
      <c r="C6960" s="39" t="n">
        <v>1</v>
      </c>
      <c r="D6960" s="39" t="s">
        <v>26</v>
      </c>
      <c r="E6960" s="39"/>
      <c r="F6960" s="41" t="n">
        <f aca="false">IF(A6960="","",MATCH(A6960,P_ID,1))</f>
        <v>6139</v>
      </c>
      <c r="G6960" s="41" t="str">
        <f aca="false">IF(A6960="","",INDEX(P_Svc,F6960))</f>
        <v>Standard</v>
      </c>
      <c r="H6960" s="41" t="str">
        <f aca="false">IF(A6960="","",INDEX(P_Zone,F6960))</f>
        <v>East</v>
      </c>
      <c r="I6960" s="41" t="n">
        <f aca="false">IF(A6960="","",IF(D6960="Delivered",IF(B6960&lt;=INDEX(P_Due,F6960),1,0),0))</f>
        <v>1</v>
      </c>
    </row>
    <row r="6961" customFormat="false" ht="15" hidden="false" customHeight="false" outlineLevel="0" collapsed="false">
      <c r="A6961" s="37" t="n">
        <v>1006140</v>
      </c>
      <c r="B6961" s="38" t="n">
        <v>46302</v>
      </c>
      <c r="C6961" s="39" t="n">
        <v>1</v>
      </c>
      <c r="D6961" s="39" t="s">
        <v>79</v>
      </c>
      <c r="E6961" s="39" t="s">
        <v>32</v>
      </c>
      <c r="F6961" s="41" t="n">
        <f aca="false">IF(A6961="","",MATCH(A6961,P_ID,1))</f>
        <v>6140</v>
      </c>
      <c r="G6961" s="41" t="str">
        <f aca="false">IF(A6961="","",INDEX(P_Svc,F6961))</f>
        <v>Standard</v>
      </c>
      <c r="H6961" s="41" t="str">
        <f aca="false">IF(A6961="","",INDEX(P_Zone,F6961))</f>
        <v>West</v>
      </c>
      <c r="I6961" s="41" t="n">
        <f aca="false">IF(A6961="","",IF(D6961="Delivered",IF(B6961&lt;=INDEX(P_Due,F6961),1,0),0))</f>
        <v>0</v>
      </c>
    </row>
    <row r="6962" customFormat="false" ht="15" hidden="false" customHeight="false" outlineLevel="0" collapsed="false">
      <c r="A6962" s="37" t="n">
        <v>1006141</v>
      </c>
      <c r="B6962" s="38" t="n">
        <v>46302</v>
      </c>
      <c r="C6962" s="39" t="n">
        <v>1</v>
      </c>
      <c r="D6962" s="39" t="s">
        <v>26</v>
      </c>
      <c r="E6962" s="39"/>
      <c r="F6962" s="41" t="n">
        <f aca="false">IF(A6962="","",MATCH(A6962,P_ID,1))</f>
        <v>6141</v>
      </c>
      <c r="G6962" s="41" t="str">
        <f aca="false">IF(A6962="","",INDEX(P_Svc,F6962))</f>
        <v>Standard</v>
      </c>
      <c r="H6962" s="41" t="str">
        <f aca="false">IF(A6962="","",INDEX(P_Zone,F6962))</f>
        <v>East</v>
      </c>
      <c r="I6962" s="41" t="n">
        <f aca="false">IF(A6962="","",IF(D6962="Delivered",IF(B6962&lt;=INDEX(P_Due,F6962),1,0),0))</f>
        <v>1</v>
      </c>
    </row>
    <row r="6963" customFormat="false" ht="15" hidden="false" customHeight="false" outlineLevel="0" collapsed="false">
      <c r="A6963" s="37" t="n">
        <v>1006142</v>
      </c>
      <c r="B6963" s="38" t="n">
        <v>46302</v>
      </c>
      <c r="C6963" s="39" t="n">
        <v>0</v>
      </c>
      <c r="D6963" s="39" t="s">
        <v>80</v>
      </c>
      <c r="E6963" s="39" t="s">
        <v>40</v>
      </c>
      <c r="F6963" s="41" t="n">
        <f aca="false">IF(A6963="","",MATCH(A6963,P_ID,1))</f>
        <v>6142</v>
      </c>
      <c r="G6963" s="41" t="str">
        <f aca="false">IF(A6963="","",INDEX(P_Svc,F6963))</f>
        <v>Standard</v>
      </c>
      <c r="H6963" s="41" t="str">
        <f aca="false">IF(A6963="","",INDEX(P_Zone,F6963))</f>
        <v>North</v>
      </c>
      <c r="I6963" s="41" t="n">
        <f aca="false">IF(A6963="","",IF(D6963="Delivered",IF(B6963&lt;=INDEX(P_Due,F6963),1,0),0))</f>
        <v>0</v>
      </c>
    </row>
    <row r="6964" customFormat="false" ht="15" hidden="false" customHeight="false" outlineLevel="0" collapsed="false">
      <c r="A6964" s="37" t="n">
        <v>1006143</v>
      </c>
      <c r="B6964" s="38" t="n">
        <v>46302</v>
      </c>
      <c r="C6964" s="39" t="n">
        <v>1</v>
      </c>
      <c r="D6964" s="39" t="s">
        <v>26</v>
      </c>
      <c r="E6964" s="39"/>
      <c r="F6964" s="41" t="n">
        <f aca="false">IF(A6964="","",MATCH(A6964,P_ID,1))</f>
        <v>6143</v>
      </c>
      <c r="G6964" s="41" t="str">
        <f aca="false">IF(A6964="","",INDEX(P_Svc,F6964))</f>
        <v>Standard</v>
      </c>
      <c r="H6964" s="41" t="str">
        <f aca="false">IF(A6964="","",INDEX(P_Zone,F6964))</f>
        <v>North</v>
      </c>
      <c r="I6964" s="41" t="n">
        <f aca="false">IF(A6964="","",IF(D6964="Delivered",IF(B6964&lt;=INDEX(P_Due,F6964),1,0),0))</f>
        <v>1</v>
      </c>
    </row>
    <row r="6965" customFormat="false" ht="15" hidden="false" customHeight="false" outlineLevel="0" collapsed="false">
      <c r="A6965" s="37" t="n">
        <v>1006144</v>
      </c>
      <c r="B6965" s="38" t="n">
        <v>46302</v>
      </c>
      <c r="C6965" s="39" t="n">
        <v>1</v>
      </c>
      <c r="D6965" s="39" t="s">
        <v>26</v>
      </c>
      <c r="E6965" s="39"/>
      <c r="F6965" s="41" t="n">
        <f aca="false">IF(A6965="","",MATCH(A6965,P_ID,1))</f>
        <v>6144</v>
      </c>
      <c r="G6965" s="41" t="str">
        <f aca="false">IF(A6965="","",INDEX(P_Svc,F6965))</f>
        <v>Economy</v>
      </c>
      <c r="H6965" s="41" t="str">
        <f aca="false">IF(A6965="","",INDEX(P_Zone,F6965))</f>
        <v>North</v>
      </c>
      <c r="I6965" s="41" t="n">
        <f aca="false">IF(A6965="","",IF(D6965="Delivered",IF(B6965&lt;=INDEX(P_Due,F6965),1,0),0))</f>
        <v>1</v>
      </c>
    </row>
    <row r="6966" customFormat="false" ht="15" hidden="false" customHeight="false" outlineLevel="0" collapsed="false">
      <c r="A6966" s="37" t="n">
        <v>1006145</v>
      </c>
      <c r="B6966" s="38" t="n">
        <v>46302</v>
      </c>
      <c r="C6966" s="39" t="n">
        <v>1</v>
      </c>
      <c r="D6966" s="39" t="s">
        <v>26</v>
      </c>
      <c r="E6966" s="39"/>
      <c r="F6966" s="41" t="n">
        <f aca="false">IF(A6966="","",MATCH(A6966,P_ID,1))</f>
        <v>6145</v>
      </c>
      <c r="G6966" s="41" t="str">
        <f aca="false">IF(A6966="","",INDEX(P_Svc,F6966))</f>
        <v>Economy</v>
      </c>
      <c r="H6966" s="41" t="str">
        <f aca="false">IF(A6966="","",INDEX(P_Zone,F6966))</f>
        <v>West</v>
      </c>
      <c r="I6966" s="41" t="n">
        <f aca="false">IF(A6966="","",IF(D6966="Delivered",IF(B6966&lt;=INDEX(P_Due,F6966),1,0),0))</f>
        <v>1</v>
      </c>
    </row>
    <row r="6967" customFormat="false" ht="15" hidden="false" customHeight="false" outlineLevel="0" collapsed="false">
      <c r="A6967" s="37" t="n">
        <v>1006146</v>
      </c>
      <c r="B6967" s="38" t="n">
        <v>46302</v>
      </c>
      <c r="C6967" s="39" t="n">
        <v>1</v>
      </c>
      <c r="D6967" s="39" t="s">
        <v>26</v>
      </c>
      <c r="E6967" s="39"/>
      <c r="F6967" s="41" t="n">
        <f aca="false">IF(A6967="","",MATCH(A6967,P_ID,1))</f>
        <v>6146</v>
      </c>
      <c r="G6967" s="41" t="str">
        <f aca="false">IF(A6967="","",INDEX(P_Svc,F6967))</f>
        <v>Economy</v>
      </c>
      <c r="H6967" s="41" t="str">
        <f aca="false">IF(A6967="","",INDEX(P_Zone,F6967))</f>
        <v>West</v>
      </c>
      <c r="I6967" s="41" t="n">
        <f aca="false">IF(A6967="","",IF(D6967="Delivered",IF(B6967&lt;=INDEX(P_Due,F6967),1,0),0))</f>
        <v>1</v>
      </c>
    </row>
    <row r="6968" customFormat="false" ht="15" hidden="false" customHeight="false" outlineLevel="0" collapsed="false">
      <c r="A6968" s="37" t="n">
        <v>1006147</v>
      </c>
      <c r="B6968" s="38" t="n">
        <v>46302</v>
      </c>
      <c r="C6968" s="39" t="n">
        <v>1</v>
      </c>
      <c r="D6968" s="39" t="s">
        <v>79</v>
      </c>
      <c r="E6968" s="39" t="s">
        <v>32</v>
      </c>
      <c r="F6968" s="41" t="n">
        <f aca="false">IF(A6968="","",MATCH(A6968,P_ID,1))</f>
        <v>6147</v>
      </c>
      <c r="G6968" s="41" t="str">
        <f aca="false">IF(A6968="","",INDEX(P_Svc,F6968))</f>
        <v>Economy</v>
      </c>
      <c r="H6968" s="41" t="str">
        <f aca="false">IF(A6968="","",INDEX(P_Zone,F6968))</f>
        <v>East</v>
      </c>
      <c r="I6968" s="41" t="n">
        <f aca="false">IF(A6968="","",IF(D6968="Delivered",IF(B6968&lt;=INDEX(P_Due,F6968),1,0),0))</f>
        <v>0</v>
      </c>
    </row>
    <row r="6969" customFormat="false" ht="15" hidden="false" customHeight="false" outlineLevel="0" collapsed="false">
      <c r="A6969" s="37" t="n">
        <v>1006148</v>
      </c>
      <c r="B6969" s="38" t="n">
        <v>46302</v>
      </c>
      <c r="C6969" s="39" t="n">
        <v>1</v>
      </c>
      <c r="D6969" s="39" t="s">
        <v>26</v>
      </c>
      <c r="E6969" s="39"/>
      <c r="F6969" s="41" t="n">
        <f aca="false">IF(A6969="","",MATCH(A6969,P_ID,1))</f>
        <v>6148</v>
      </c>
      <c r="G6969" s="41" t="str">
        <f aca="false">IF(A6969="","",INDEX(P_Svc,F6969))</f>
        <v>Economy</v>
      </c>
      <c r="H6969" s="41" t="str">
        <f aca="false">IF(A6969="","",INDEX(P_Zone,F6969))</f>
        <v>North</v>
      </c>
      <c r="I6969" s="41" t="n">
        <f aca="false">IF(A6969="","",IF(D6969="Delivered",IF(B6969&lt;=INDEX(P_Due,F6969),1,0),0))</f>
        <v>1</v>
      </c>
    </row>
    <row r="6970" customFormat="false" ht="15" hidden="false" customHeight="false" outlineLevel="0" collapsed="false">
      <c r="A6970" s="37" t="n">
        <v>1006149</v>
      </c>
      <c r="B6970" s="38" t="n">
        <v>46302</v>
      </c>
      <c r="C6970" s="39" t="n">
        <v>1</v>
      </c>
      <c r="D6970" s="39" t="s">
        <v>26</v>
      </c>
      <c r="E6970" s="39"/>
      <c r="F6970" s="41" t="n">
        <f aca="false">IF(A6970="","",MATCH(A6970,P_ID,1))</f>
        <v>6149</v>
      </c>
      <c r="G6970" s="41" t="str">
        <f aca="false">IF(A6970="","",INDEX(P_Svc,F6970))</f>
        <v>Standard</v>
      </c>
      <c r="H6970" s="41" t="str">
        <f aca="false">IF(A6970="","",INDEX(P_Zone,F6970))</f>
        <v>Central</v>
      </c>
      <c r="I6970" s="41" t="n">
        <f aca="false">IF(A6970="","",IF(D6970="Delivered",IF(B6970&lt;=INDEX(P_Due,F6970),1,0),0))</f>
        <v>1</v>
      </c>
    </row>
    <row r="6971" customFormat="false" ht="15" hidden="false" customHeight="false" outlineLevel="0" collapsed="false">
      <c r="A6971" s="37" t="n">
        <v>1006150</v>
      </c>
      <c r="B6971" s="38" t="n">
        <v>46302</v>
      </c>
      <c r="C6971" s="39" t="n">
        <v>1</v>
      </c>
      <c r="D6971" s="39" t="s">
        <v>26</v>
      </c>
      <c r="E6971" s="39"/>
      <c r="F6971" s="41" t="n">
        <f aca="false">IF(A6971="","",MATCH(A6971,P_ID,1))</f>
        <v>6150</v>
      </c>
      <c r="G6971" s="41" t="str">
        <f aca="false">IF(A6971="","",INDEX(P_Svc,F6971))</f>
        <v>Standard</v>
      </c>
      <c r="H6971" s="41" t="str">
        <f aca="false">IF(A6971="","",INDEX(P_Zone,F6971))</f>
        <v>Central</v>
      </c>
      <c r="I6971" s="41" t="n">
        <f aca="false">IF(A6971="","",IF(D6971="Delivered",IF(B6971&lt;=INDEX(P_Due,F6971),1,0),0))</f>
        <v>1</v>
      </c>
    </row>
    <row r="6972" customFormat="false" ht="15" hidden="false" customHeight="false" outlineLevel="0" collapsed="false">
      <c r="A6972" s="37" t="n">
        <v>1006151</v>
      </c>
      <c r="B6972" s="38" t="n">
        <v>46302</v>
      </c>
      <c r="C6972" s="39" t="n">
        <v>1</v>
      </c>
      <c r="D6972" s="39" t="s">
        <v>26</v>
      </c>
      <c r="E6972" s="39"/>
      <c r="F6972" s="41" t="n">
        <f aca="false">IF(A6972="","",MATCH(A6972,P_ID,1))</f>
        <v>6151</v>
      </c>
      <c r="G6972" s="41" t="str">
        <f aca="false">IF(A6972="","",INDEX(P_Svc,F6972))</f>
        <v>Standard</v>
      </c>
      <c r="H6972" s="41" t="str">
        <f aca="false">IF(A6972="","",INDEX(P_Zone,F6972))</f>
        <v>East</v>
      </c>
      <c r="I6972" s="41" t="n">
        <f aca="false">IF(A6972="","",IF(D6972="Delivered",IF(B6972&lt;=INDEX(P_Due,F6972),1,0),0))</f>
        <v>1</v>
      </c>
    </row>
    <row r="6973" customFormat="false" ht="15" hidden="false" customHeight="false" outlineLevel="0" collapsed="false">
      <c r="A6973" s="37" t="n">
        <v>1006152</v>
      </c>
      <c r="B6973" s="38" t="n">
        <v>46302</v>
      </c>
      <c r="C6973" s="39" t="n">
        <v>1</v>
      </c>
      <c r="D6973" s="39" t="s">
        <v>26</v>
      </c>
      <c r="E6973" s="39"/>
      <c r="F6973" s="41" t="n">
        <f aca="false">IF(A6973="","",MATCH(A6973,P_ID,1))</f>
        <v>6152</v>
      </c>
      <c r="G6973" s="41" t="str">
        <f aca="false">IF(A6973="","",INDEX(P_Svc,F6973))</f>
        <v>Standard</v>
      </c>
      <c r="H6973" s="41" t="str">
        <f aca="false">IF(A6973="","",INDEX(P_Zone,F6973))</f>
        <v>North</v>
      </c>
      <c r="I6973" s="41" t="n">
        <f aca="false">IF(A6973="","",IF(D6973="Delivered",IF(B6973&lt;=INDEX(P_Due,F6973),1,0),0))</f>
        <v>1</v>
      </c>
    </row>
    <row r="6974" customFormat="false" ht="15" hidden="false" customHeight="false" outlineLevel="0" collapsed="false">
      <c r="A6974" s="37" t="n">
        <v>1006153</v>
      </c>
      <c r="B6974" s="38" t="n">
        <v>46302</v>
      </c>
      <c r="C6974" s="39" t="n">
        <v>1</v>
      </c>
      <c r="D6974" s="39" t="s">
        <v>26</v>
      </c>
      <c r="E6974" s="39"/>
      <c r="F6974" s="41" t="n">
        <f aca="false">IF(A6974="","",MATCH(A6974,P_ID,1))</f>
        <v>6153</v>
      </c>
      <c r="G6974" s="41" t="str">
        <f aca="false">IF(A6974="","",INDEX(P_Svc,F6974))</f>
        <v>Standard</v>
      </c>
      <c r="H6974" s="41" t="str">
        <f aca="false">IF(A6974="","",INDEX(P_Zone,F6974))</f>
        <v>West</v>
      </c>
      <c r="I6974" s="41" t="n">
        <f aca="false">IF(A6974="","",IF(D6974="Delivered",IF(B6974&lt;=INDEX(P_Due,F6974),1,0),0))</f>
        <v>1</v>
      </c>
    </row>
    <row r="6975" customFormat="false" ht="15" hidden="false" customHeight="false" outlineLevel="0" collapsed="false">
      <c r="A6975" s="37" t="n">
        <v>1006154</v>
      </c>
      <c r="B6975" s="38" t="n">
        <v>46302</v>
      </c>
      <c r="C6975" s="39" t="n">
        <v>1</v>
      </c>
      <c r="D6975" s="39" t="s">
        <v>26</v>
      </c>
      <c r="E6975" s="39"/>
      <c r="F6975" s="41" t="n">
        <f aca="false">IF(A6975="","",MATCH(A6975,P_ID,1))</f>
        <v>6154</v>
      </c>
      <c r="G6975" s="41" t="str">
        <f aca="false">IF(A6975="","",INDEX(P_Svc,F6975))</f>
        <v>Standard</v>
      </c>
      <c r="H6975" s="41" t="str">
        <f aca="false">IF(A6975="","",INDEX(P_Zone,F6975))</f>
        <v>Central</v>
      </c>
      <c r="I6975" s="41" t="n">
        <f aca="false">IF(A6975="","",IF(D6975="Delivered",IF(B6975&lt;=INDEX(P_Due,F6975),1,0),0))</f>
        <v>1</v>
      </c>
    </row>
    <row r="6976" customFormat="false" ht="15" hidden="false" customHeight="false" outlineLevel="0" collapsed="false">
      <c r="A6976" s="37" t="n">
        <v>1006156</v>
      </c>
      <c r="B6976" s="38" t="n">
        <v>46302</v>
      </c>
      <c r="C6976" s="39" t="n">
        <v>1</v>
      </c>
      <c r="D6976" s="39" t="s">
        <v>26</v>
      </c>
      <c r="E6976" s="39"/>
      <c r="F6976" s="41" t="n">
        <f aca="false">IF(A6976="","",MATCH(A6976,P_ID,1))</f>
        <v>6156</v>
      </c>
      <c r="G6976" s="41" t="str">
        <f aca="false">IF(A6976="","",INDEX(P_Svc,F6976))</f>
        <v>Standard</v>
      </c>
      <c r="H6976" s="41" t="str">
        <f aca="false">IF(A6976="","",INDEX(P_Zone,F6976))</f>
        <v>South</v>
      </c>
      <c r="I6976" s="41" t="n">
        <f aca="false">IF(A6976="","",IF(D6976="Delivered",IF(B6976&lt;=INDEX(P_Due,F6976),1,0),0))</f>
        <v>1</v>
      </c>
    </row>
    <row r="6977" customFormat="false" ht="15" hidden="false" customHeight="false" outlineLevel="0" collapsed="false">
      <c r="A6977" s="37" t="n">
        <v>1006157</v>
      </c>
      <c r="B6977" s="38" t="n">
        <v>46302</v>
      </c>
      <c r="C6977" s="39" t="n">
        <v>1</v>
      </c>
      <c r="D6977" s="39" t="s">
        <v>26</v>
      </c>
      <c r="E6977" s="39"/>
      <c r="F6977" s="41" t="n">
        <f aca="false">IF(A6977="","",MATCH(A6977,P_ID,1))</f>
        <v>6157</v>
      </c>
      <c r="G6977" s="41" t="str">
        <f aca="false">IF(A6977="","",INDEX(P_Svc,F6977))</f>
        <v>Standard</v>
      </c>
      <c r="H6977" s="41" t="str">
        <f aca="false">IF(A6977="","",INDEX(P_Zone,F6977))</f>
        <v>East</v>
      </c>
      <c r="I6977" s="41" t="n">
        <f aca="false">IF(A6977="","",IF(D6977="Delivered",IF(B6977&lt;=INDEX(P_Due,F6977),1,0),0))</f>
        <v>1</v>
      </c>
    </row>
    <row r="6978" customFormat="false" ht="15" hidden="false" customHeight="false" outlineLevel="0" collapsed="false">
      <c r="A6978" s="37" t="n">
        <v>1006158</v>
      </c>
      <c r="B6978" s="38" t="n">
        <v>46302</v>
      </c>
      <c r="C6978" s="39" t="n">
        <v>1</v>
      </c>
      <c r="D6978" s="39" t="s">
        <v>79</v>
      </c>
      <c r="E6978" s="39" t="s">
        <v>32</v>
      </c>
      <c r="F6978" s="41" t="n">
        <f aca="false">IF(A6978="","",MATCH(A6978,P_ID,1))</f>
        <v>6158</v>
      </c>
      <c r="G6978" s="41" t="str">
        <f aca="false">IF(A6978="","",INDEX(P_Svc,F6978))</f>
        <v>Standard</v>
      </c>
      <c r="H6978" s="41" t="str">
        <f aca="false">IF(A6978="","",INDEX(P_Zone,F6978))</f>
        <v>Central</v>
      </c>
      <c r="I6978" s="41" t="n">
        <f aca="false">IF(A6978="","",IF(D6978="Delivered",IF(B6978&lt;=INDEX(P_Due,F6978),1,0),0))</f>
        <v>0</v>
      </c>
    </row>
    <row r="6979" customFormat="false" ht="15" hidden="false" customHeight="false" outlineLevel="0" collapsed="false">
      <c r="A6979" s="37" t="n">
        <v>1006160</v>
      </c>
      <c r="B6979" s="38" t="n">
        <v>46302</v>
      </c>
      <c r="C6979" s="39" t="n">
        <v>1</v>
      </c>
      <c r="D6979" s="39" t="s">
        <v>26</v>
      </c>
      <c r="E6979" s="39"/>
      <c r="F6979" s="41" t="n">
        <f aca="false">IF(A6979="","",MATCH(A6979,P_ID,1))</f>
        <v>6160</v>
      </c>
      <c r="G6979" s="41" t="str">
        <f aca="false">IF(A6979="","",INDEX(P_Svc,F6979))</f>
        <v>Standard</v>
      </c>
      <c r="H6979" s="41" t="str">
        <f aca="false">IF(A6979="","",INDEX(P_Zone,F6979))</f>
        <v>West</v>
      </c>
      <c r="I6979" s="41" t="n">
        <f aca="false">IF(A6979="","",IF(D6979="Delivered",IF(B6979&lt;=INDEX(P_Due,F6979),1,0),0))</f>
        <v>1</v>
      </c>
    </row>
    <row r="6980" customFormat="false" ht="15" hidden="false" customHeight="false" outlineLevel="0" collapsed="false">
      <c r="A6980" s="37" t="n">
        <v>1006161</v>
      </c>
      <c r="B6980" s="38" t="n">
        <v>46302</v>
      </c>
      <c r="C6980" s="39" t="n">
        <v>1</v>
      </c>
      <c r="D6980" s="39" t="s">
        <v>26</v>
      </c>
      <c r="E6980" s="39"/>
      <c r="F6980" s="41" t="n">
        <f aca="false">IF(A6980="","",MATCH(A6980,P_ID,1))</f>
        <v>6161</v>
      </c>
      <c r="G6980" s="41" t="str">
        <f aca="false">IF(A6980="","",INDEX(P_Svc,F6980))</f>
        <v>Economy</v>
      </c>
      <c r="H6980" s="41" t="str">
        <f aca="false">IF(A6980="","",INDEX(P_Zone,F6980))</f>
        <v>East</v>
      </c>
      <c r="I6980" s="41" t="n">
        <f aca="false">IF(A6980="","",IF(D6980="Delivered",IF(B6980&lt;=INDEX(P_Due,F6980),1,0),0))</f>
        <v>1</v>
      </c>
    </row>
    <row r="6981" customFormat="false" ht="15" hidden="false" customHeight="false" outlineLevel="0" collapsed="false">
      <c r="A6981" s="37" t="n">
        <v>1006162</v>
      </c>
      <c r="B6981" s="38" t="n">
        <v>46302</v>
      </c>
      <c r="C6981" s="39" t="n">
        <v>1</v>
      </c>
      <c r="D6981" s="39" t="s">
        <v>79</v>
      </c>
      <c r="E6981" s="39" t="s">
        <v>38</v>
      </c>
      <c r="F6981" s="41" t="n">
        <f aca="false">IF(A6981="","",MATCH(A6981,P_ID,1))</f>
        <v>6162</v>
      </c>
      <c r="G6981" s="41" t="str">
        <f aca="false">IF(A6981="","",INDEX(P_Svc,F6981))</f>
        <v>Standard</v>
      </c>
      <c r="H6981" s="41" t="str">
        <f aca="false">IF(A6981="","",INDEX(P_Zone,F6981))</f>
        <v>South</v>
      </c>
      <c r="I6981" s="41" t="n">
        <f aca="false">IF(A6981="","",IF(D6981="Delivered",IF(B6981&lt;=INDEX(P_Due,F6981),1,0),0))</f>
        <v>0</v>
      </c>
    </row>
    <row r="6982" customFormat="false" ht="15" hidden="false" customHeight="false" outlineLevel="0" collapsed="false">
      <c r="A6982" s="37" t="n">
        <v>1006163</v>
      </c>
      <c r="B6982" s="38" t="n">
        <v>46302</v>
      </c>
      <c r="C6982" s="39" t="n">
        <v>1</v>
      </c>
      <c r="D6982" s="39" t="s">
        <v>79</v>
      </c>
      <c r="E6982" s="39" t="s">
        <v>32</v>
      </c>
      <c r="F6982" s="41" t="n">
        <f aca="false">IF(A6982="","",MATCH(A6982,P_ID,1))</f>
        <v>6163</v>
      </c>
      <c r="G6982" s="41" t="str">
        <f aca="false">IF(A6982="","",INDEX(P_Svc,F6982))</f>
        <v>Standard</v>
      </c>
      <c r="H6982" s="41" t="str">
        <f aca="false">IF(A6982="","",INDEX(P_Zone,F6982))</f>
        <v>East</v>
      </c>
      <c r="I6982" s="41" t="n">
        <f aca="false">IF(A6982="","",IF(D6982="Delivered",IF(B6982&lt;=INDEX(P_Due,F6982),1,0),0))</f>
        <v>0</v>
      </c>
    </row>
    <row r="6983" customFormat="false" ht="15" hidden="false" customHeight="false" outlineLevel="0" collapsed="false">
      <c r="A6983" s="37" t="n">
        <v>1006164</v>
      </c>
      <c r="B6983" s="38" t="n">
        <v>46302</v>
      </c>
      <c r="C6983" s="39" t="n">
        <v>1</v>
      </c>
      <c r="D6983" s="39" t="s">
        <v>26</v>
      </c>
      <c r="E6983" s="39"/>
      <c r="F6983" s="41" t="n">
        <f aca="false">IF(A6983="","",MATCH(A6983,P_ID,1))</f>
        <v>6164</v>
      </c>
      <c r="G6983" s="41" t="str">
        <f aca="false">IF(A6983="","",INDEX(P_Svc,F6983))</f>
        <v>Standard</v>
      </c>
      <c r="H6983" s="41" t="str">
        <f aca="false">IF(A6983="","",INDEX(P_Zone,F6983))</f>
        <v>South</v>
      </c>
      <c r="I6983" s="41" t="n">
        <f aca="false">IF(A6983="","",IF(D6983="Delivered",IF(B6983&lt;=INDEX(P_Due,F6983),1,0),0))</f>
        <v>1</v>
      </c>
    </row>
    <row r="6984" customFormat="false" ht="15" hidden="false" customHeight="false" outlineLevel="0" collapsed="false">
      <c r="A6984" s="37" t="n">
        <v>1006165</v>
      </c>
      <c r="B6984" s="38" t="n">
        <v>46302</v>
      </c>
      <c r="C6984" s="39" t="n">
        <v>1</v>
      </c>
      <c r="D6984" s="39" t="s">
        <v>26</v>
      </c>
      <c r="E6984" s="39"/>
      <c r="F6984" s="41" t="n">
        <f aca="false">IF(A6984="","",MATCH(A6984,P_ID,1))</f>
        <v>6165</v>
      </c>
      <c r="G6984" s="41" t="str">
        <f aca="false">IF(A6984="","",INDEX(P_Svc,F6984))</f>
        <v>Economy</v>
      </c>
      <c r="H6984" s="41" t="str">
        <f aca="false">IF(A6984="","",INDEX(P_Zone,F6984))</f>
        <v>North</v>
      </c>
      <c r="I6984" s="41" t="n">
        <f aca="false">IF(A6984="","",IF(D6984="Delivered",IF(B6984&lt;=INDEX(P_Due,F6984),1,0),0))</f>
        <v>1</v>
      </c>
    </row>
    <row r="6985" customFormat="false" ht="15" hidden="false" customHeight="false" outlineLevel="0" collapsed="false">
      <c r="A6985" s="37" t="n">
        <v>1006166</v>
      </c>
      <c r="B6985" s="38" t="n">
        <v>46302</v>
      </c>
      <c r="C6985" s="39" t="n">
        <v>1</v>
      </c>
      <c r="D6985" s="39" t="s">
        <v>26</v>
      </c>
      <c r="E6985" s="39"/>
      <c r="F6985" s="41" t="n">
        <f aca="false">IF(A6985="","",MATCH(A6985,P_ID,1))</f>
        <v>6166</v>
      </c>
      <c r="G6985" s="41" t="str">
        <f aca="false">IF(A6985="","",INDEX(P_Svc,F6985))</f>
        <v>Standard</v>
      </c>
      <c r="H6985" s="41" t="str">
        <f aca="false">IF(A6985="","",INDEX(P_Zone,F6985))</f>
        <v>Central</v>
      </c>
      <c r="I6985" s="41" t="n">
        <f aca="false">IF(A6985="","",IF(D6985="Delivered",IF(B6985&lt;=INDEX(P_Due,F6985),1,0),0))</f>
        <v>1</v>
      </c>
    </row>
    <row r="6986" customFormat="false" ht="15" hidden="false" customHeight="false" outlineLevel="0" collapsed="false">
      <c r="A6986" s="37" t="n">
        <v>1006168</v>
      </c>
      <c r="B6986" s="38" t="n">
        <v>46302</v>
      </c>
      <c r="C6986" s="39" t="n">
        <v>1</v>
      </c>
      <c r="D6986" s="39" t="s">
        <v>26</v>
      </c>
      <c r="E6986" s="39"/>
      <c r="F6986" s="41" t="n">
        <f aca="false">IF(A6986="","",MATCH(A6986,P_ID,1))</f>
        <v>6168</v>
      </c>
      <c r="G6986" s="41" t="str">
        <f aca="false">IF(A6986="","",INDEX(P_Svc,F6986))</f>
        <v>Standard</v>
      </c>
      <c r="H6986" s="41" t="str">
        <f aca="false">IF(A6986="","",INDEX(P_Zone,F6986))</f>
        <v>East</v>
      </c>
      <c r="I6986" s="41" t="n">
        <f aca="false">IF(A6986="","",IF(D6986="Delivered",IF(B6986&lt;=INDEX(P_Due,F6986),1,0),0))</f>
        <v>1</v>
      </c>
    </row>
    <row r="6987" customFormat="false" ht="15" hidden="false" customHeight="false" outlineLevel="0" collapsed="false">
      <c r="A6987" s="37" t="n">
        <v>1006169</v>
      </c>
      <c r="B6987" s="38" t="n">
        <v>46302</v>
      </c>
      <c r="C6987" s="39" t="n">
        <v>1</v>
      </c>
      <c r="D6987" s="39" t="s">
        <v>79</v>
      </c>
      <c r="E6987" s="39" t="s">
        <v>36</v>
      </c>
      <c r="F6987" s="41" t="n">
        <f aca="false">IF(A6987="","",MATCH(A6987,P_ID,1))</f>
        <v>6169</v>
      </c>
      <c r="G6987" s="41" t="str">
        <f aca="false">IF(A6987="","",INDEX(P_Svc,F6987))</f>
        <v>Standard</v>
      </c>
      <c r="H6987" s="41" t="str">
        <f aca="false">IF(A6987="","",INDEX(P_Zone,F6987))</f>
        <v>South</v>
      </c>
      <c r="I6987" s="41" t="n">
        <f aca="false">IF(A6987="","",IF(D6987="Delivered",IF(B6987&lt;=INDEX(P_Due,F6987),1,0),0))</f>
        <v>0</v>
      </c>
    </row>
    <row r="6988" customFormat="false" ht="15" hidden="false" customHeight="false" outlineLevel="0" collapsed="false">
      <c r="A6988" s="37" t="n">
        <v>1006170</v>
      </c>
      <c r="B6988" s="38" t="n">
        <v>46302</v>
      </c>
      <c r="C6988" s="39" t="n">
        <v>1</v>
      </c>
      <c r="D6988" s="39" t="s">
        <v>26</v>
      </c>
      <c r="E6988" s="39"/>
      <c r="F6988" s="41" t="n">
        <f aca="false">IF(A6988="","",MATCH(A6988,P_ID,1))</f>
        <v>6170</v>
      </c>
      <c r="G6988" s="41" t="str">
        <f aca="false">IF(A6988="","",INDEX(P_Svc,F6988))</f>
        <v>Standard</v>
      </c>
      <c r="H6988" s="41" t="str">
        <f aca="false">IF(A6988="","",INDEX(P_Zone,F6988))</f>
        <v>East</v>
      </c>
      <c r="I6988" s="41" t="n">
        <f aca="false">IF(A6988="","",IF(D6988="Delivered",IF(B6988&lt;=INDEX(P_Due,F6988),1,0),0))</f>
        <v>1</v>
      </c>
    </row>
    <row r="6989" customFormat="false" ht="15" hidden="false" customHeight="false" outlineLevel="0" collapsed="false">
      <c r="A6989" s="37" t="n">
        <v>1006171</v>
      </c>
      <c r="B6989" s="38" t="n">
        <v>46302</v>
      </c>
      <c r="C6989" s="39" t="n">
        <v>1</v>
      </c>
      <c r="D6989" s="39" t="s">
        <v>26</v>
      </c>
      <c r="E6989" s="39"/>
      <c r="F6989" s="41" t="n">
        <f aca="false">IF(A6989="","",MATCH(A6989,P_ID,1))</f>
        <v>6171</v>
      </c>
      <c r="G6989" s="41" t="str">
        <f aca="false">IF(A6989="","",INDEX(P_Svc,F6989))</f>
        <v>Standard</v>
      </c>
      <c r="H6989" s="41" t="str">
        <f aca="false">IF(A6989="","",INDEX(P_Zone,F6989))</f>
        <v>North</v>
      </c>
      <c r="I6989" s="41" t="n">
        <f aca="false">IF(A6989="","",IF(D6989="Delivered",IF(B6989&lt;=INDEX(P_Due,F6989),1,0),0))</f>
        <v>1</v>
      </c>
    </row>
    <row r="6990" customFormat="false" ht="15" hidden="false" customHeight="false" outlineLevel="0" collapsed="false">
      <c r="A6990" s="37" t="n">
        <v>1006172</v>
      </c>
      <c r="B6990" s="38" t="n">
        <v>46302</v>
      </c>
      <c r="C6990" s="39" t="n">
        <v>1</v>
      </c>
      <c r="D6990" s="39" t="s">
        <v>79</v>
      </c>
      <c r="E6990" s="39" t="s">
        <v>32</v>
      </c>
      <c r="F6990" s="41" t="n">
        <f aca="false">IF(A6990="","",MATCH(A6990,P_ID,1))</f>
        <v>6172</v>
      </c>
      <c r="G6990" s="41" t="str">
        <f aca="false">IF(A6990="","",INDEX(P_Svc,F6990))</f>
        <v>Standard</v>
      </c>
      <c r="H6990" s="41" t="str">
        <f aca="false">IF(A6990="","",INDEX(P_Zone,F6990))</f>
        <v>East</v>
      </c>
      <c r="I6990" s="41" t="n">
        <f aca="false">IF(A6990="","",IF(D6990="Delivered",IF(B6990&lt;=INDEX(P_Due,F6990),1,0),0))</f>
        <v>0</v>
      </c>
    </row>
    <row r="6991" customFormat="false" ht="15" hidden="false" customHeight="false" outlineLevel="0" collapsed="false">
      <c r="A6991" s="37" t="n">
        <v>1006173</v>
      </c>
      <c r="B6991" s="38" t="n">
        <v>46302</v>
      </c>
      <c r="C6991" s="39" t="n">
        <v>1</v>
      </c>
      <c r="D6991" s="39" t="s">
        <v>26</v>
      </c>
      <c r="E6991" s="39"/>
      <c r="F6991" s="41" t="n">
        <f aca="false">IF(A6991="","",MATCH(A6991,P_ID,1))</f>
        <v>6173</v>
      </c>
      <c r="G6991" s="41" t="str">
        <f aca="false">IF(A6991="","",INDEX(P_Svc,F6991))</f>
        <v>Economy</v>
      </c>
      <c r="H6991" s="41" t="str">
        <f aca="false">IF(A6991="","",INDEX(P_Zone,F6991))</f>
        <v>West</v>
      </c>
      <c r="I6991" s="41" t="n">
        <f aca="false">IF(A6991="","",IF(D6991="Delivered",IF(B6991&lt;=INDEX(P_Due,F6991),1,0),0))</f>
        <v>1</v>
      </c>
    </row>
    <row r="6992" customFormat="false" ht="15" hidden="false" customHeight="false" outlineLevel="0" collapsed="false">
      <c r="A6992" s="37" t="n">
        <v>1006175</v>
      </c>
      <c r="B6992" s="38" t="n">
        <v>46302</v>
      </c>
      <c r="C6992" s="39" t="n">
        <v>1</v>
      </c>
      <c r="D6992" s="39" t="s">
        <v>26</v>
      </c>
      <c r="E6992" s="39"/>
      <c r="F6992" s="41" t="n">
        <f aca="false">IF(A6992="","",MATCH(A6992,P_ID,1))</f>
        <v>6175</v>
      </c>
      <c r="G6992" s="41" t="str">
        <f aca="false">IF(A6992="","",INDEX(P_Svc,F6992))</f>
        <v>Standard</v>
      </c>
      <c r="H6992" s="41" t="str">
        <f aca="false">IF(A6992="","",INDEX(P_Zone,F6992))</f>
        <v>Central</v>
      </c>
      <c r="I6992" s="41" t="n">
        <f aca="false">IF(A6992="","",IF(D6992="Delivered",IF(B6992&lt;=INDEX(P_Due,F6992),1,0),0))</f>
        <v>1</v>
      </c>
    </row>
    <row r="6993" customFormat="false" ht="15" hidden="false" customHeight="false" outlineLevel="0" collapsed="false">
      <c r="A6993" s="37" t="n">
        <v>1006177</v>
      </c>
      <c r="B6993" s="38" t="n">
        <v>46302</v>
      </c>
      <c r="C6993" s="39" t="n">
        <v>1</v>
      </c>
      <c r="D6993" s="39" t="s">
        <v>26</v>
      </c>
      <c r="E6993" s="39"/>
      <c r="F6993" s="41" t="n">
        <f aca="false">IF(A6993="","",MATCH(A6993,P_ID,1))</f>
        <v>6177</v>
      </c>
      <c r="G6993" s="41" t="str">
        <f aca="false">IF(A6993="","",INDEX(P_Svc,F6993))</f>
        <v>Standard</v>
      </c>
      <c r="H6993" s="41" t="str">
        <f aca="false">IF(A6993="","",INDEX(P_Zone,F6993))</f>
        <v>North</v>
      </c>
      <c r="I6993" s="41" t="n">
        <f aca="false">IF(A6993="","",IF(D6993="Delivered",IF(B6993&lt;=INDEX(P_Due,F6993),1,0),0))</f>
        <v>1</v>
      </c>
    </row>
    <row r="6994" customFormat="false" ht="15" hidden="false" customHeight="false" outlineLevel="0" collapsed="false">
      <c r="A6994" s="37" t="n">
        <v>1006178</v>
      </c>
      <c r="B6994" s="38" t="n">
        <v>46302</v>
      </c>
      <c r="C6994" s="39" t="n">
        <v>1</v>
      </c>
      <c r="D6994" s="39" t="s">
        <v>26</v>
      </c>
      <c r="E6994" s="39"/>
      <c r="F6994" s="41" t="n">
        <f aca="false">IF(A6994="","",MATCH(A6994,P_ID,1))</f>
        <v>6178</v>
      </c>
      <c r="G6994" s="41" t="str">
        <f aca="false">IF(A6994="","",INDEX(P_Svc,F6994))</f>
        <v>Standard</v>
      </c>
      <c r="H6994" s="41" t="str">
        <f aca="false">IF(A6994="","",INDEX(P_Zone,F6994))</f>
        <v>West</v>
      </c>
      <c r="I6994" s="41" t="n">
        <f aca="false">IF(A6994="","",IF(D6994="Delivered",IF(B6994&lt;=INDEX(P_Due,F6994),1,0),0))</f>
        <v>1</v>
      </c>
    </row>
    <row r="6995" customFormat="false" ht="15" hidden="false" customHeight="false" outlineLevel="0" collapsed="false">
      <c r="A6995" s="37" t="n">
        <v>1006179</v>
      </c>
      <c r="B6995" s="38" t="n">
        <v>46302</v>
      </c>
      <c r="C6995" s="39" t="n">
        <v>1</v>
      </c>
      <c r="D6995" s="39" t="s">
        <v>79</v>
      </c>
      <c r="E6995" s="39" t="s">
        <v>38</v>
      </c>
      <c r="F6995" s="41" t="n">
        <f aca="false">IF(A6995="","",MATCH(A6995,P_ID,1))</f>
        <v>6179</v>
      </c>
      <c r="G6995" s="41" t="str">
        <f aca="false">IF(A6995="","",INDEX(P_Svc,F6995))</f>
        <v>Standard</v>
      </c>
      <c r="H6995" s="41" t="str">
        <f aca="false">IF(A6995="","",INDEX(P_Zone,F6995))</f>
        <v>West</v>
      </c>
      <c r="I6995" s="41" t="n">
        <f aca="false">IF(A6995="","",IF(D6995="Delivered",IF(B6995&lt;=INDEX(P_Due,F6995),1,0),0))</f>
        <v>0</v>
      </c>
    </row>
    <row r="6996" customFormat="false" ht="15" hidden="false" customHeight="false" outlineLevel="0" collapsed="false">
      <c r="A6996" s="37" t="n">
        <v>1006180</v>
      </c>
      <c r="B6996" s="38" t="n">
        <v>46302</v>
      </c>
      <c r="C6996" s="39" t="n">
        <v>1</v>
      </c>
      <c r="D6996" s="39" t="s">
        <v>26</v>
      </c>
      <c r="E6996" s="39"/>
      <c r="F6996" s="41" t="n">
        <f aca="false">IF(A6996="","",MATCH(A6996,P_ID,1))</f>
        <v>6180</v>
      </c>
      <c r="G6996" s="41" t="str">
        <f aca="false">IF(A6996="","",INDEX(P_Svc,F6996))</f>
        <v>Standard</v>
      </c>
      <c r="H6996" s="41" t="str">
        <f aca="false">IF(A6996="","",INDEX(P_Zone,F6996))</f>
        <v>West</v>
      </c>
      <c r="I6996" s="41" t="n">
        <f aca="false">IF(A6996="","",IF(D6996="Delivered",IF(B6996&lt;=INDEX(P_Due,F6996),1,0),0))</f>
        <v>1</v>
      </c>
    </row>
    <row r="6997" customFormat="false" ht="15" hidden="false" customHeight="false" outlineLevel="0" collapsed="false">
      <c r="A6997" s="37" t="n">
        <v>1006181</v>
      </c>
      <c r="B6997" s="38" t="n">
        <v>46302</v>
      </c>
      <c r="C6997" s="39" t="n">
        <v>1</v>
      </c>
      <c r="D6997" s="39" t="s">
        <v>26</v>
      </c>
      <c r="E6997" s="39"/>
      <c r="F6997" s="41" t="n">
        <f aca="false">IF(A6997="","",MATCH(A6997,P_ID,1))</f>
        <v>6181</v>
      </c>
      <c r="G6997" s="41" t="str">
        <f aca="false">IF(A6997="","",INDEX(P_Svc,F6997))</f>
        <v>Standard</v>
      </c>
      <c r="H6997" s="41" t="str">
        <f aca="false">IF(A6997="","",INDEX(P_Zone,F6997))</f>
        <v>Central</v>
      </c>
      <c r="I6997" s="41" t="n">
        <f aca="false">IF(A6997="","",IF(D6997="Delivered",IF(B6997&lt;=INDEX(P_Due,F6997),1,0),0))</f>
        <v>1</v>
      </c>
    </row>
    <row r="6998" customFormat="false" ht="15" hidden="false" customHeight="false" outlineLevel="0" collapsed="false">
      <c r="A6998" s="37" t="n">
        <v>1006182</v>
      </c>
      <c r="B6998" s="38" t="n">
        <v>46302</v>
      </c>
      <c r="C6998" s="39" t="n">
        <v>1</v>
      </c>
      <c r="D6998" s="39" t="s">
        <v>26</v>
      </c>
      <c r="E6998" s="39"/>
      <c r="F6998" s="41" t="n">
        <f aca="false">IF(A6998="","",MATCH(A6998,P_ID,1))</f>
        <v>6182</v>
      </c>
      <c r="G6998" s="41" t="str">
        <f aca="false">IF(A6998="","",INDEX(P_Svc,F6998))</f>
        <v>Standard</v>
      </c>
      <c r="H6998" s="41" t="str">
        <f aca="false">IF(A6998="","",INDEX(P_Zone,F6998))</f>
        <v>North</v>
      </c>
      <c r="I6998" s="41" t="n">
        <f aca="false">IF(A6998="","",IF(D6998="Delivered",IF(B6998&lt;=INDEX(P_Due,F6998),1,0),0))</f>
        <v>1</v>
      </c>
    </row>
    <row r="6999" customFormat="false" ht="15" hidden="false" customHeight="false" outlineLevel="0" collapsed="false">
      <c r="A6999" s="37" t="n">
        <v>1006183</v>
      </c>
      <c r="B6999" s="38" t="n">
        <v>46302</v>
      </c>
      <c r="C6999" s="39" t="n">
        <v>1</v>
      </c>
      <c r="D6999" s="39" t="s">
        <v>26</v>
      </c>
      <c r="E6999" s="39"/>
      <c r="F6999" s="41" t="n">
        <f aca="false">IF(A6999="","",MATCH(A6999,P_ID,1))</f>
        <v>6183</v>
      </c>
      <c r="G6999" s="41" t="str">
        <f aca="false">IF(A6999="","",INDEX(P_Svc,F6999))</f>
        <v>Standard</v>
      </c>
      <c r="H6999" s="41" t="str">
        <f aca="false">IF(A6999="","",INDEX(P_Zone,F6999))</f>
        <v>Central</v>
      </c>
      <c r="I6999" s="41" t="n">
        <f aca="false">IF(A6999="","",IF(D6999="Delivered",IF(B6999&lt;=INDEX(P_Due,F6999),1,0),0))</f>
        <v>1</v>
      </c>
    </row>
    <row r="7000" customFormat="false" ht="15" hidden="false" customHeight="false" outlineLevel="0" collapsed="false">
      <c r="A7000" s="37" t="n">
        <v>1006184</v>
      </c>
      <c r="B7000" s="38" t="n">
        <v>46302</v>
      </c>
      <c r="C7000" s="39" t="n">
        <v>1</v>
      </c>
      <c r="D7000" s="39" t="s">
        <v>79</v>
      </c>
      <c r="E7000" s="39" t="s">
        <v>32</v>
      </c>
      <c r="F7000" s="41" t="n">
        <f aca="false">IF(A7000="","",MATCH(A7000,P_ID,1))</f>
        <v>6184</v>
      </c>
      <c r="G7000" s="41" t="str">
        <f aca="false">IF(A7000="","",INDEX(P_Svc,F7000))</f>
        <v>Standard</v>
      </c>
      <c r="H7000" s="41" t="str">
        <f aca="false">IF(A7000="","",INDEX(P_Zone,F7000))</f>
        <v>Central</v>
      </c>
      <c r="I7000" s="41" t="n">
        <f aca="false">IF(A7000="","",IF(D7000="Delivered",IF(B7000&lt;=INDEX(P_Due,F7000),1,0),0))</f>
        <v>0</v>
      </c>
    </row>
    <row r="7001" customFormat="false" ht="15" hidden="false" customHeight="false" outlineLevel="0" collapsed="false">
      <c r="A7001" s="37" t="n">
        <v>1006185</v>
      </c>
      <c r="B7001" s="38" t="n">
        <v>46302</v>
      </c>
      <c r="C7001" s="39" t="n">
        <v>1</v>
      </c>
      <c r="D7001" s="39" t="s">
        <v>26</v>
      </c>
      <c r="E7001" s="39"/>
      <c r="F7001" s="41" t="n">
        <f aca="false">IF(A7001="","",MATCH(A7001,P_ID,1))</f>
        <v>6185</v>
      </c>
      <c r="G7001" s="41" t="str">
        <f aca="false">IF(A7001="","",INDEX(P_Svc,F7001))</f>
        <v>Economy</v>
      </c>
      <c r="H7001" s="41" t="str">
        <f aca="false">IF(A7001="","",INDEX(P_Zone,F7001))</f>
        <v>Central</v>
      </c>
      <c r="I7001" s="41" t="n">
        <f aca="false">IF(A7001="","",IF(D7001="Delivered",IF(B7001&lt;=INDEX(P_Due,F7001),1,0),0))</f>
        <v>1</v>
      </c>
    </row>
    <row r="7002" customFormat="false" ht="15" hidden="false" customHeight="false" outlineLevel="0" collapsed="false">
      <c r="A7002" s="37" t="n">
        <v>1006186</v>
      </c>
      <c r="B7002" s="38" t="n">
        <v>46302</v>
      </c>
      <c r="C7002" s="39" t="n">
        <v>1</v>
      </c>
      <c r="D7002" s="39" t="s">
        <v>26</v>
      </c>
      <c r="E7002" s="39"/>
      <c r="F7002" s="41" t="n">
        <f aca="false">IF(A7002="","",MATCH(A7002,P_ID,1))</f>
        <v>6186</v>
      </c>
      <c r="G7002" s="41" t="str">
        <f aca="false">IF(A7002="","",INDEX(P_Svc,F7002))</f>
        <v>Standard</v>
      </c>
      <c r="H7002" s="41" t="str">
        <f aca="false">IF(A7002="","",INDEX(P_Zone,F7002))</f>
        <v>East</v>
      </c>
      <c r="I7002" s="41" t="n">
        <f aca="false">IF(A7002="","",IF(D7002="Delivered",IF(B7002&lt;=INDEX(P_Due,F7002),1,0),0))</f>
        <v>1</v>
      </c>
    </row>
    <row r="7003" customFormat="false" ht="15" hidden="false" customHeight="false" outlineLevel="0" collapsed="false">
      <c r="A7003" s="37" t="n">
        <v>1006188</v>
      </c>
      <c r="B7003" s="38" t="n">
        <v>46302</v>
      </c>
      <c r="C7003" s="39" t="n">
        <v>1</v>
      </c>
      <c r="D7003" s="39" t="s">
        <v>26</v>
      </c>
      <c r="E7003" s="39"/>
      <c r="F7003" s="41" t="n">
        <f aca="false">IF(A7003="","",MATCH(A7003,P_ID,1))</f>
        <v>6188</v>
      </c>
      <c r="G7003" s="41" t="str">
        <f aca="false">IF(A7003="","",INDEX(P_Svc,F7003))</f>
        <v>Standard</v>
      </c>
      <c r="H7003" s="41" t="str">
        <f aca="false">IF(A7003="","",INDEX(P_Zone,F7003))</f>
        <v>North</v>
      </c>
      <c r="I7003" s="41" t="n">
        <f aca="false">IF(A7003="","",IF(D7003="Delivered",IF(B7003&lt;=INDEX(P_Due,F7003),1,0),0))</f>
        <v>1</v>
      </c>
    </row>
    <row r="7004" customFormat="false" ht="15" hidden="false" customHeight="false" outlineLevel="0" collapsed="false">
      <c r="A7004" s="37" t="n">
        <v>1006190</v>
      </c>
      <c r="B7004" s="38" t="n">
        <v>46302</v>
      </c>
      <c r="C7004" s="39" t="n">
        <v>1</v>
      </c>
      <c r="D7004" s="39" t="s">
        <v>26</v>
      </c>
      <c r="E7004" s="39"/>
      <c r="F7004" s="41" t="n">
        <f aca="false">IF(A7004="","",MATCH(A7004,P_ID,1))</f>
        <v>6190</v>
      </c>
      <c r="G7004" s="41" t="str">
        <f aca="false">IF(A7004="","",INDEX(P_Svc,F7004))</f>
        <v>Standard</v>
      </c>
      <c r="H7004" s="41" t="str">
        <f aca="false">IF(A7004="","",INDEX(P_Zone,F7004))</f>
        <v>East</v>
      </c>
      <c r="I7004" s="41" t="n">
        <f aca="false">IF(A7004="","",IF(D7004="Delivered",IF(B7004&lt;=INDEX(P_Due,F7004),1,0),0))</f>
        <v>1</v>
      </c>
    </row>
    <row r="7005" customFormat="false" ht="15" hidden="false" customHeight="false" outlineLevel="0" collapsed="false">
      <c r="A7005" s="37" t="n">
        <v>1006191</v>
      </c>
      <c r="B7005" s="38" t="n">
        <v>46302</v>
      </c>
      <c r="C7005" s="39" t="n">
        <v>1</v>
      </c>
      <c r="D7005" s="39" t="s">
        <v>26</v>
      </c>
      <c r="E7005" s="39"/>
      <c r="F7005" s="41" t="n">
        <f aca="false">IF(A7005="","",MATCH(A7005,P_ID,1))</f>
        <v>6191</v>
      </c>
      <c r="G7005" s="41" t="str">
        <f aca="false">IF(A7005="","",INDEX(P_Svc,F7005))</f>
        <v>Standard</v>
      </c>
      <c r="H7005" s="41" t="str">
        <f aca="false">IF(A7005="","",INDEX(P_Zone,F7005))</f>
        <v>Central</v>
      </c>
      <c r="I7005" s="41" t="n">
        <f aca="false">IF(A7005="","",IF(D7005="Delivered",IF(B7005&lt;=INDEX(P_Due,F7005),1,0),0))</f>
        <v>1</v>
      </c>
    </row>
    <row r="7006" customFormat="false" ht="15" hidden="false" customHeight="false" outlineLevel="0" collapsed="false">
      <c r="A7006" s="37" t="n">
        <v>1006192</v>
      </c>
      <c r="B7006" s="38" t="n">
        <v>46302</v>
      </c>
      <c r="C7006" s="39" t="n">
        <v>1</v>
      </c>
      <c r="D7006" s="39" t="s">
        <v>26</v>
      </c>
      <c r="E7006" s="39"/>
      <c r="F7006" s="41" t="n">
        <f aca="false">IF(A7006="","",MATCH(A7006,P_ID,1))</f>
        <v>6192</v>
      </c>
      <c r="G7006" s="41" t="str">
        <f aca="false">IF(A7006="","",INDEX(P_Svc,F7006))</f>
        <v>Standard</v>
      </c>
      <c r="H7006" s="41" t="str">
        <f aca="false">IF(A7006="","",INDEX(P_Zone,F7006))</f>
        <v>Central</v>
      </c>
      <c r="I7006" s="41" t="n">
        <f aca="false">IF(A7006="","",IF(D7006="Delivered",IF(B7006&lt;=INDEX(P_Due,F7006),1,0),0))</f>
        <v>1</v>
      </c>
    </row>
    <row r="7007" customFormat="false" ht="15" hidden="false" customHeight="false" outlineLevel="0" collapsed="false">
      <c r="A7007" s="37" t="n">
        <v>1006193</v>
      </c>
      <c r="B7007" s="38" t="n">
        <v>46302</v>
      </c>
      <c r="C7007" s="39" t="n">
        <v>1</v>
      </c>
      <c r="D7007" s="39" t="s">
        <v>26</v>
      </c>
      <c r="E7007" s="39"/>
      <c r="F7007" s="41" t="n">
        <f aca="false">IF(A7007="","",MATCH(A7007,P_ID,1))</f>
        <v>6193</v>
      </c>
      <c r="G7007" s="41" t="str">
        <f aca="false">IF(A7007="","",INDEX(P_Svc,F7007))</f>
        <v>Standard</v>
      </c>
      <c r="H7007" s="41" t="str">
        <f aca="false">IF(A7007="","",INDEX(P_Zone,F7007))</f>
        <v>South</v>
      </c>
      <c r="I7007" s="41" t="n">
        <f aca="false">IF(A7007="","",IF(D7007="Delivered",IF(B7007&lt;=INDEX(P_Due,F7007),1,0),0))</f>
        <v>1</v>
      </c>
    </row>
    <row r="7008" customFormat="false" ht="15" hidden="false" customHeight="false" outlineLevel="0" collapsed="false">
      <c r="A7008" s="37" t="n">
        <v>1006194</v>
      </c>
      <c r="B7008" s="38" t="n">
        <v>46302</v>
      </c>
      <c r="C7008" s="39" t="n">
        <v>1</v>
      </c>
      <c r="D7008" s="39" t="s">
        <v>79</v>
      </c>
      <c r="E7008" s="39" t="s">
        <v>34</v>
      </c>
      <c r="F7008" s="41" t="n">
        <f aca="false">IF(A7008="","",MATCH(A7008,P_ID,1))</f>
        <v>6194</v>
      </c>
      <c r="G7008" s="41" t="str">
        <f aca="false">IF(A7008="","",INDEX(P_Svc,F7008))</f>
        <v>Standard</v>
      </c>
      <c r="H7008" s="41" t="str">
        <f aca="false">IF(A7008="","",INDEX(P_Zone,F7008))</f>
        <v>South</v>
      </c>
      <c r="I7008" s="41" t="n">
        <f aca="false">IF(A7008="","",IF(D7008="Delivered",IF(B7008&lt;=INDEX(P_Due,F7008),1,0),0))</f>
        <v>0</v>
      </c>
    </row>
    <row r="7009" customFormat="false" ht="15" hidden="false" customHeight="false" outlineLevel="0" collapsed="false">
      <c r="A7009" s="37" t="n">
        <v>1006195</v>
      </c>
      <c r="B7009" s="38" t="n">
        <v>46302</v>
      </c>
      <c r="C7009" s="39" t="n">
        <v>1</v>
      </c>
      <c r="D7009" s="39" t="s">
        <v>26</v>
      </c>
      <c r="E7009" s="39"/>
      <c r="F7009" s="41" t="n">
        <f aca="false">IF(A7009="","",MATCH(A7009,P_ID,1))</f>
        <v>6195</v>
      </c>
      <c r="G7009" s="41" t="str">
        <f aca="false">IF(A7009="","",INDEX(P_Svc,F7009))</f>
        <v>Standard</v>
      </c>
      <c r="H7009" s="41" t="str">
        <f aca="false">IF(A7009="","",INDEX(P_Zone,F7009))</f>
        <v>Central</v>
      </c>
      <c r="I7009" s="41" t="n">
        <f aca="false">IF(A7009="","",IF(D7009="Delivered",IF(B7009&lt;=INDEX(P_Due,F7009),1,0),0))</f>
        <v>1</v>
      </c>
    </row>
    <row r="7010" customFormat="false" ht="15" hidden="false" customHeight="false" outlineLevel="0" collapsed="false">
      <c r="A7010" s="37" t="n">
        <v>1006196</v>
      </c>
      <c r="B7010" s="38" t="n">
        <v>46302</v>
      </c>
      <c r="C7010" s="39" t="n">
        <v>1</v>
      </c>
      <c r="D7010" s="39" t="s">
        <v>26</v>
      </c>
      <c r="E7010" s="39"/>
      <c r="F7010" s="41" t="n">
        <f aca="false">IF(A7010="","",MATCH(A7010,P_ID,1))</f>
        <v>6196</v>
      </c>
      <c r="G7010" s="41" t="str">
        <f aca="false">IF(A7010="","",INDEX(P_Svc,F7010))</f>
        <v>Standard</v>
      </c>
      <c r="H7010" s="41" t="str">
        <f aca="false">IF(A7010="","",INDEX(P_Zone,F7010))</f>
        <v>North</v>
      </c>
      <c r="I7010" s="41" t="n">
        <f aca="false">IF(A7010="","",IF(D7010="Delivered",IF(B7010&lt;=INDEX(P_Due,F7010),1,0),0))</f>
        <v>1</v>
      </c>
    </row>
    <row r="7011" customFormat="false" ht="15" hidden="false" customHeight="false" outlineLevel="0" collapsed="false">
      <c r="A7011" s="37" t="n">
        <v>1006197</v>
      </c>
      <c r="B7011" s="38" t="n">
        <v>46302</v>
      </c>
      <c r="C7011" s="39" t="n">
        <v>1</v>
      </c>
      <c r="D7011" s="39" t="s">
        <v>26</v>
      </c>
      <c r="E7011" s="39"/>
      <c r="F7011" s="41" t="n">
        <f aca="false">IF(A7011="","",MATCH(A7011,P_ID,1))</f>
        <v>6197</v>
      </c>
      <c r="G7011" s="41" t="str">
        <f aca="false">IF(A7011="","",INDEX(P_Svc,F7011))</f>
        <v>Standard</v>
      </c>
      <c r="H7011" s="41" t="str">
        <f aca="false">IF(A7011="","",INDEX(P_Zone,F7011))</f>
        <v>East</v>
      </c>
      <c r="I7011" s="41" t="n">
        <f aca="false">IF(A7011="","",IF(D7011="Delivered",IF(B7011&lt;=INDEX(P_Due,F7011),1,0),0))</f>
        <v>1</v>
      </c>
    </row>
    <row r="7012" customFormat="false" ht="15" hidden="false" customHeight="false" outlineLevel="0" collapsed="false">
      <c r="A7012" s="37" t="n">
        <v>1006198</v>
      </c>
      <c r="B7012" s="38" t="n">
        <v>46302</v>
      </c>
      <c r="C7012" s="39" t="n">
        <v>1</v>
      </c>
      <c r="D7012" s="39" t="s">
        <v>26</v>
      </c>
      <c r="E7012" s="39"/>
      <c r="F7012" s="41" t="n">
        <f aca="false">IF(A7012="","",MATCH(A7012,P_ID,1))</f>
        <v>6198</v>
      </c>
      <c r="G7012" s="41" t="str">
        <f aca="false">IF(A7012="","",INDEX(P_Svc,F7012))</f>
        <v>Standard</v>
      </c>
      <c r="H7012" s="41" t="str">
        <f aca="false">IF(A7012="","",INDEX(P_Zone,F7012))</f>
        <v>West</v>
      </c>
      <c r="I7012" s="41" t="n">
        <f aca="false">IF(A7012="","",IF(D7012="Delivered",IF(B7012&lt;=INDEX(P_Due,F7012),1,0),0))</f>
        <v>1</v>
      </c>
    </row>
    <row r="7013" customFormat="false" ht="15" hidden="false" customHeight="false" outlineLevel="0" collapsed="false">
      <c r="A7013" s="37" t="n">
        <v>1006199</v>
      </c>
      <c r="B7013" s="38" t="n">
        <v>46302</v>
      </c>
      <c r="C7013" s="39" t="n">
        <v>1</v>
      </c>
      <c r="D7013" s="39" t="s">
        <v>26</v>
      </c>
      <c r="E7013" s="39"/>
      <c r="F7013" s="41" t="n">
        <f aca="false">IF(A7013="","",MATCH(A7013,P_ID,1))</f>
        <v>6199</v>
      </c>
      <c r="G7013" s="41" t="str">
        <f aca="false">IF(A7013="","",INDEX(P_Svc,F7013))</f>
        <v>Standard</v>
      </c>
      <c r="H7013" s="41" t="str">
        <f aca="false">IF(A7013="","",INDEX(P_Zone,F7013))</f>
        <v>North</v>
      </c>
      <c r="I7013" s="41" t="n">
        <f aca="false">IF(A7013="","",IF(D7013="Delivered",IF(B7013&lt;=INDEX(P_Due,F7013),1,0),0))</f>
        <v>1</v>
      </c>
    </row>
    <row r="7014" customFormat="false" ht="15" hidden="false" customHeight="false" outlineLevel="0" collapsed="false">
      <c r="A7014" s="37" t="n">
        <v>1006200</v>
      </c>
      <c r="B7014" s="38" t="n">
        <v>46302</v>
      </c>
      <c r="C7014" s="39" t="n">
        <v>1</v>
      </c>
      <c r="D7014" s="39" t="s">
        <v>26</v>
      </c>
      <c r="E7014" s="39"/>
      <c r="F7014" s="41" t="n">
        <f aca="false">IF(A7014="","",MATCH(A7014,P_ID,1))</f>
        <v>6200</v>
      </c>
      <c r="G7014" s="41" t="str">
        <f aca="false">IF(A7014="","",INDEX(P_Svc,F7014))</f>
        <v>Standard</v>
      </c>
      <c r="H7014" s="41" t="str">
        <f aca="false">IF(A7014="","",INDEX(P_Zone,F7014))</f>
        <v>Central</v>
      </c>
      <c r="I7014" s="41" t="n">
        <f aca="false">IF(A7014="","",IF(D7014="Delivered",IF(B7014&lt;=INDEX(P_Due,F7014),1,0),0))</f>
        <v>1</v>
      </c>
    </row>
    <row r="7015" customFormat="false" ht="15" hidden="false" customHeight="false" outlineLevel="0" collapsed="false">
      <c r="A7015" s="37" t="n">
        <v>1006201</v>
      </c>
      <c r="B7015" s="38" t="n">
        <v>46302</v>
      </c>
      <c r="C7015" s="39" t="n">
        <v>1</v>
      </c>
      <c r="D7015" s="39" t="s">
        <v>26</v>
      </c>
      <c r="E7015" s="39"/>
      <c r="F7015" s="41" t="n">
        <f aca="false">IF(A7015="","",MATCH(A7015,P_ID,1))</f>
        <v>6201</v>
      </c>
      <c r="G7015" s="41" t="str">
        <f aca="false">IF(A7015="","",INDEX(P_Svc,F7015))</f>
        <v>Economy</v>
      </c>
      <c r="H7015" s="41" t="str">
        <f aca="false">IF(A7015="","",INDEX(P_Zone,F7015))</f>
        <v>East</v>
      </c>
      <c r="I7015" s="41" t="n">
        <f aca="false">IF(A7015="","",IF(D7015="Delivered",IF(B7015&lt;=INDEX(P_Due,F7015),1,0),0))</f>
        <v>1</v>
      </c>
    </row>
    <row r="7016" customFormat="false" ht="15" hidden="false" customHeight="false" outlineLevel="0" collapsed="false">
      <c r="A7016" s="37" t="n">
        <v>1006202</v>
      </c>
      <c r="B7016" s="38" t="n">
        <v>46302</v>
      </c>
      <c r="C7016" s="39" t="n">
        <v>1</v>
      </c>
      <c r="D7016" s="39" t="s">
        <v>26</v>
      </c>
      <c r="E7016" s="39"/>
      <c r="F7016" s="41" t="n">
        <f aca="false">IF(A7016="","",MATCH(A7016,P_ID,1))</f>
        <v>6202</v>
      </c>
      <c r="G7016" s="41" t="str">
        <f aca="false">IF(A7016="","",INDEX(P_Svc,F7016))</f>
        <v>Standard</v>
      </c>
      <c r="H7016" s="41" t="str">
        <f aca="false">IF(A7016="","",INDEX(P_Zone,F7016))</f>
        <v>East</v>
      </c>
      <c r="I7016" s="41" t="n">
        <f aca="false">IF(A7016="","",IF(D7016="Delivered",IF(B7016&lt;=INDEX(P_Due,F7016),1,0),0))</f>
        <v>1</v>
      </c>
    </row>
    <row r="7017" customFormat="false" ht="15" hidden="false" customHeight="false" outlineLevel="0" collapsed="false">
      <c r="A7017" s="37" t="n">
        <v>1006203</v>
      </c>
      <c r="B7017" s="38" t="n">
        <v>46302</v>
      </c>
      <c r="C7017" s="39" t="n">
        <v>1</v>
      </c>
      <c r="D7017" s="39" t="s">
        <v>26</v>
      </c>
      <c r="E7017" s="39"/>
      <c r="F7017" s="41" t="n">
        <f aca="false">IF(A7017="","",MATCH(A7017,P_ID,1))</f>
        <v>6203</v>
      </c>
      <c r="G7017" s="41" t="str">
        <f aca="false">IF(A7017="","",INDEX(P_Svc,F7017))</f>
        <v>Standard</v>
      </c>
      <c r="H7017" s="41" t="str">
        <f aca="false">IF(A7017="","",INDEX(P_Zone,F7017))</f>
        <v>North</v>
      </c>
      <c r="I7017" s="41" t="n">
        <f aca="false">IF(A7017="","",IF(D7017="Delivered",IF(B7017&lt;=INDEX(P_Due,F7017),1,0),0))</f>
        <v>1</v>
      </c>
    </row>
    <row r="7018" customFormat="false" ht="15" hidden="false" customHeight="false" outlineLevel="0" collapsed="false">
      <c r="A7018" s="37" t="n">
        <v>1006204</v>
      </c>
      <c r="B7018" s="38" t="n">
        <v>46302</v>
      </c>
      <c r="C7018" s="39" t="n">
        <v>1</v>
      </c>
      <c r="D7018" s="39" t="s">
        <v>79</v>
      </c>
      <c r="E7018" s="39" t="s">
        <v>32</v>
      </c>
      <c r="F7018" s="41" t="n">
        <f aca="false">IF(A7018="","",MATCH(A7018,P_ID,1))</f>
        <v>6204</v>
      </c>
      <c r="G7018" s="41" t="str">
        <f aca="false">IF(A7018="","",INDEX(P_Svc,F7018))</f>
        <v>Economy</v>
      </c>
      <c r="H7018" s="41" t="str">
        <f aca="false">IF(A7018="","",INDEX(P_Zone,F7018))</f>
        <v>Central</v>
      </c>
      <c r="I7018" s="41" t="n">
        <f aca="false">IF(A7018="","",IF(D7018="Delivered",IF(B7018&lt;=INDEX(P_Due,F7018),1,0),0))</f>
        <v>0</v>
      </c>
    </row>
    <row r="7019" customFormat="false" ht="15" hidden="false" customHeight="false" outlineLevel="0" collapsed="false">
      <c r="A7019" s="37" t="n">
        <v>1006205</v>
      </c>
      <c r="B7019" s="38" t="n">
        <v>46302</v>
      </c>
      <c r="C7019" s="39" t="n">
        <v>1</v>
      </c>
      <c r="D7019" s="39" t="s">
        <v>26</v>
      </c>
      <c r="E7019" s="39"/>
      <c r="F7019" s="41" t="n">
        <f aca="false">IF(A7019="","",MATCH(A7019,P_ID,1))</f>
        <v>6205</v>
      </c>
      <c r="G7019" s="41" t="str">
        <f aca="false">IF(A7019="","",INDEX(P_Svc,F7019))</f>
        <v>Standard</v>
      </c>
      <c r="H7019" s="41" t="str">
        <f aca="false">IF(A7019="","",INDEX(P_Zone,F7019))</f>
        <v>Central</v>
      </c>
      <c r="I7019" s="41" t="n">
        <f aca="false">IF(A7019="","",IF(D7019="Delivered",IF(B7019&lt;=INDEX(P_Due,F7019),1,0),0))</f>
        <v>1</v>
      </c>
    </row>
    <row r="7020" customFormat="false" ht="15" hidden="false" customHeight="false" outlineLevel="0" collapsed="false">
      <c r="A7020" s="37" t="n">
        <v>1006206</v>
      </c>
      <c r="B7020" s="38" t="n">
        <v>46302</v>
      </c>
      <c r="C7020" s="39" t="n">
        <v>1</v>
      </c>
      <c r="D7020" s="39" t="s">
        <v>26</v>
      </c>
      <c r="E7020" s="39"/>
      <c r="F7020" s="41" t="n">
        <f aca="false">IF(A7020="","",MATCH(A7020,P_ID,1))</f>
        <v>6206</v>
      </c>
      <c r="G7020" s="41" t="str">
        <f aca="false">IF(A7020="","",INDEX(P_Svc,F7020))</f>
        <v>Economy</v>
      </c>
      <c r="H7020" s="41" t="str">
        <f aca="false">IF(A7020="","",INDEX(P_Zone,F7020))</f>
        <v>Central</v>
      </c>
      <c r="I7020" s="41" t="n">
        <f aca="false">IF(A7020="","",IF(D7020="Delivered",IF(B7020&lt;=INDEX(P_Due,F7020),1,0),0))</f>
        <v>1</v>
      </c>
    </row>
    <row r="7021" customFormat="false" ht="15" hidden="false" customHeight="false" outlineLevel="0" collapsed="false">
      <c r="A7021" s="37" t="n">
        <v>1006207</v>
      </c>
      <c r="B7021" s="38" t="n">
        <v>46302</v>
      </c>
      <c r="C7021" s="39" t="n">
        <v>1</v>
      </c>
      <c r="D7021" s="39" t="s">
        <v>79</v>
      </c>
      <c r="E7021" s="39" t="s">
        <v>34</v>
      </c>
      <c r="F7021" s="41" t="n">
        <f aca="false">IF(A7021="","",MATCH(A7021,P_ID,1))</f>
        <v>6207</v>
      </c>
      <c r="G7021" s="41" t="str">
        <f aca="false">IF(A7021="","",INDEX(P_Svc,F7021))</f>
        <v>Economy</v>
      </c>
      <c r="H7021" s="41" t="str">
        <f aca="false">IF(A7021="","",INDEX(P_Zone,F7021))</f>
        <v>East</v>
      </c>
      <c r="I7021" s="41" t="n">
        <f aca="false">IF(A7021="","",IF(D7021="Delivered",IF(B7021&lt;=INDEX(P_Due,F7021),1,0),0))</f>
        <v>0</v>
      </c>
    </row>
    <row r="7022" customFormat="false" ht="15" hidden="false" customHeight="false" outlineLevel="0" collapsed="false">
      <c r="A7022" s="37" t="n">
        <v>1006209</v>
      </c>
      <c r="B7022" s="38" t="n">
        <v>46302</v>
      </c>
      <c r="C7022" s="39" t="n">
        <v>1</v>
      </c>
      <c r="D7022" s="39" t="s">
        <v>26</v>
      </c>
      <c r="E7022" s="39"/>
      <c r="F7022" s="41" t="n">
        <f aca="false">IF(A7022="","",MATCH(A7022,P_ID,1))</f>
        <v>6209</v>
      </c>
      <c r="G7022" s="41" t="str">
        <f aca="false">IF(A7022="","",INDEX(P_Svc,F7022))</f>
        <v>Economy</v>
      </c>
      <c r="H7022" s="41" t="str">
        <f aca="false">IF(A7022="","",INDEX(P_Zone,F7022))</f>
        <v>East</v>
      </c>
      <c r="I7022" s="41" t="n">
        <f aca="false">IF(A7022="","",IF(D7022="Delivered",IF(B7022&lt;=INDEX(P_Due,F7022),1,0),0))</f>
        <v>1</v>
      </c>
    </row>
    <row r="7023" customFormat="false" ht="15" hidden="false" customHeight="false" outlineLevel="0" collapsed="false">
      <c r="A7023" s="37" t="n">
        <v>1006210</v>
      </c>
      <c r="B7023" s="38" t="n">
        <v>46302</v>
      </c>
      <c r="C7023" s="39" t="n">
        <v>1</v>
      </c>
      <c r="D7023" s="39" t="s">
        <v>26</v>
      </c>
      <c r="E7023" s="39"/>
      <c r="F7023" s="41" t="n">
        <f aca="false">IF(A7023="","",MATCH(A7023,P_ID,1))</f>
        <v>6210</v>
      </c>
      <c r="G7023" s="41" t="str">
        <f aca="false">IF(A7023="","",INDEX(P_Svc,F7023))</f>
        <v>Standard</v>
      </c>
      <c r="H7023" s="41" t="str">
        <f aca="false">IF(A7023="","",INDEX(P_Zone,F7023))</f>
        <v>South</v>
      </c>
      <c r="I7023" s="41" t="n">
        <f aca="false">IF(A7023="","",IF(D7023="Delivered",IF(B7023&lt;=INDEX(P_Due,F7023),1,0),0))</f>
        <v>1</v>
      </c>
    </row>
    <row r="7024" customFormat="false" ht="15" hidden="false" customHeight="false" outlineLevel="0" collapsed="false">
      <c r="A7024" s="37" t="n">
        <v>1006211</v>
      </c>
      <c r="B7024" s="38" t="n">
        <v>46302</v>
      </c>
      <c r="C7024" s="39" t="n">
        <v>1</v>
      </c>
      <c r="D7024" s="39" t="s">
        <v>26</v>
      </c>
      <c r="E7024" s="39"/>
      <c r="F7024" s="41" t="n">
        <f aca="false">IF(A7024="","",MATCH(A7024,P_ID,1))</f>
        <v>6211</v>
      </c>
      <c r="G7024" s="41" t="str">
        <f aca="false">IF(A7024="","",INDEX(P_Svc,F7024))</f>
        <v>Standard</v>
      </c>
      <c r="H7024" s="41" t="str">
        <f aca="false">IF(A7024="","",INDEX(P_Zone,F7024))</f>
        <v>South</v>
      </c>
      <c r="I7024" s="41" t="n">
        <f aca="false">IF(A7024="","",IF(D7024="Delivered",IF(B7024&lt;=INDEX(P_Due,F7024),1,0),0))</f>
        <v>1</v>
      </c>
    </row>
    <row r="7025" customFormat="false" ht="15" hidden="false" customHeight="false" outlineLevel="0" collapsed="false">
      <c r="A7025" s="37" t="n">
        <v>1006212</v>
      </c>
      <c r="B7025" s="38" t="n">
        <v>46302</v>
      </c>
      <c r="C7025" s="39" t="n">
        <v>1</v>
      </c>
      <c r="D7025" s="39" t="s">
        <v>26</v>
      </c>
      <c r="E7025" s="39"/>
      <c r="F7025" s="41" t="n">
        <f aca="false">IF(A7025="","",MATCH(A7025,P_ID,1))</f>
        <v>6212</v>
      </c>
      <c r="G7025" s="41" t="str">
        <f aca="false">IF(A7025="","",INDEX(P_Svc,F7025))</f>
        <v>Economy</v>
      </c>
      <c r="H7025" s="41" t="str">
        <f aca="false">IF(A7025="","",INDEX(P_Zone,F7025))</f>
        <v>Central</v>
      </c>
      <c r="I7025" s="41" t="n">
        <f aca="false">IF(A7025="","",IF(D7025="Delivered",IF(B7025&lt;=INDEX(P_Due,F7025),1,0),0))</f>
        <v>1</v>
      </c>
    </row>
    <row r="7026" customFormat="false" ht="15" hidden="false" customHeight="false" outlineLevel="0" collapsed="false">
      <c r="A7026" s="37" t="n">
        <v>1006213</v>
      </c>
      <c r="B7026" s="38" t="n">
        <v>46302</v>
      </c>
      <c r="C7026" s="39" t="n">
        <v>1</v>
      </c>
      <c r="D7026" s="39" t="s">
        <v>26</v>
      </c>
      <c r="E7026" s="39"/>
      <c r="F7026" s="41" t="n">
        <f aca="false">IF(A7026="","",MATCH(A7026,P_ID,1))</f>
        <v>6213</v>
      </c>
      <c r="G7026" s="41" t="str">
        <f aca="false">IF(A7026="","",INDEX(P_Svc,F7026))</f>
        <v>Economy</v>
      </c>
      <c r="H7026" s="41" t="str">
        <f aca="false">IF(A7026="","",INDEX(P_Zone,F7026))</f>
        <v>East</v>
      </c>
      <c r="I7026" s="41" t="n">
        <f aca="false">IF(A7026="","",IF(D7026="Delivered",IF(B7026&lt;=INDEX(P_Due,F7026),1,0),0))</f>
        <v>1</v>
      </c>
    </row>
    <row r="7027" customFormat="false" ht="15" hidden="false" customHeight="false" outlineLevel="0" collapsed="false">
      <c r="A7027" s="37" t="n">
        <v>1006216</v>
      </c>
      <c r="B7027" s="38" t="n">
        <v>46302</v>
      </c>
      <c r="C7027" s="39" t="n">
        <v>1</v>
      </c>
      <c r="D7027" s="39" t="s">
        <v>26</v>
      </c>
      <c r="E7027" s="39"/>
      <c r="F7027" s="41" t="n">
        <f aca="false">IF(A7027="","",MATCH(A7027,P_ID,1))</f>
        <v>6216</v>
      </c>
      <c r="G7027" s="41" t="str">
        <f aca="false">IF(A7027="","",INDEX(P_Svc,F7027))</f>
        <v>Standard</v>
      </c>
      <c r="H7027" s="41" t="str">
        <f aca="false">IF(A7027="","",INDEX(P_Zone,F7027))</f>
        <v>Central</v>
      </c>
      <c r="I7027" s="41" t="n">
        <f aca="false">IF(A7027="","",IF(D7027="Delivered",IF(B7027&lt;=INDEX(P_Due,F7027),1,0),0))</f>
        <v>1</v>
      </c>
    </row>
    <row r="7028" customFormat="false" ht="15" hidden="false" customHeight="false" outlineLevel="0" collapsed="false">
      <c r="A7028" s="37" t="n">
        <v>1006217</v>
      </c>
      <c r="B7028" s="38" t="n">
        <v>46302</v>
      </c>
      <c r="C7028" s="39" t="n">
        <v>1</v>
      </c>
      <c r="D7028" s="39" t="s">
        <v>26</v>
      </c>
      <c r="E7028" s="39"/>
      <c r="F7028" s="41" t="n">
        <f aca="false">IF(A7028="","",MATCH(A7028,P_ID,1))</f>
        <v>6217</v>
      </c>
      <c r="G7028" s="41" t="str">
        <f aca="false">IF(A7028="","",INDEX(P_Svc,F7028))</f>
        <v>Economy</v>
      </c>
      <c r="H7028" s="41" t="str">
        <f aca="false">IF(A7028="","",INDEX(P_Zone,F7028))</f>
        <v>West</v>
      </c>
      <c r="I7028" s="41" t="n">
        <f aca="false">IF(A7028="","",IF(D7028="Delivered",IF(B7028&lt;=INDEX(P_Due,F7028),1,0),0))</f>
        <v>1</v>
      </c>
    </row>
    <row r="7029" customFormat="false" ht="15" hidden="false" customHeight="false" outlineLevel="0" collapsed="false">
      <c r="A7029" s="37" t="n">
        <v>1006218</v>
      </c>
      <c r="B7029" s="38" t="n">
        <v>46302</v>
      </c>
      <c r="C7029" s="39" t="n">
        <v>1</v>
      </c>
      <c r="D7029" s="39" t="s">
        <v>26</v>
      </c>
      <c r="E7029" s="39"/>
      <c r="F7029" s="41" t="n">
        <f aca="false">IF(A7029="","",MATCH(A7029,P_ID,1))</f>
        <v>6218</v>
      </c>
      <c r="G7029" s="41" t="str">
        <f aca="false">IF(A7029="","",INDEX(P_Svc,F7029))</f>
        <v>Standard</v>
      </c>
      <c r="H7029" s="41" t="str">
        <f aca="false">IF(A7029="","",INDEX(P_Zone,F7029))</f>
        <v>West</v>
      </c>
      <c r="I7029" s="41" t="n">
        <f aca="false">IF(A7029="","",IF(D7029="Delivered",IF(B7029&lt;=INDEX(P_Due,F7029),1,0),0))</f>
        <v>1</v>
      </c>
    </row>
    <row r="7030" customFormat="false" ht="15" hidden="false" customHeight="false" outlineLevel="0" collapsed="false">
      <c r="A7030" s="37" t="n">
        <v>1006219</v>
      </c>
      <c r="B7030" s="38" t="n">
        <v>46302</v>
      </c>
      <c r="C7030" s="39" t="n">
        <v>1</v>
      </c>
      <c r="D7030" s="39" t="s">
        <v>26</v>
      </c>
      <c r="E7030" s="39"/>
      <c r="F7030" s="41" t="n">
        <f aca="false">IF(A7030="","",MATCH(A7030,P_ID,1))</f>
        <v>6219</v>
      </c>
      <c r="G7030" s="41" t="str">
        <f aca="false">IF(A7030="","",INDEX(P_Svc,F7030))</f>
        <v>Standard</v>
      </c>
      <c r="H7030" s="41" t="str">
        <f aca="false">IF(A7030="","",INDEX(P_Zone,F7030))</f>
        <v>West</v>
      </c>
      <c r="I7030" s="41" t="n">
        <f aca="false">IF(A7030="","",IF(D7030="Delivered",IF(B7030&lt;=INDEX(P_Due,F7030),1,0),0))</f>
        <v>1</v>
      </c>
    </row>
    <row r="7031" customFormat="false" ht="15" hidden="false" customHeight="false" outlineLevel="0" collapsed="false">
      <c r="A7031" s="37" t="n">
        <v>1006220</v>
      </c>
      <c r="B7031" s="38" t="n">
        <v>46302</v>
      </c>
      <c r="C7031" s="39" t="n">
        <v>1</v>
      </c>
      <c r="D7031" s="39" t="s">
        <v>26</v>
      </c>
      <c r="E7031" s="39"/>
      <c r="F7031" s="41" t="n">
        <f aca="false">IF(A7031="","",MATCH(A7031,P_ID,1))</f>
        <v>6220</v>
      </c>
      <c r="G7031" s="41" t="str">
        <f aca="false">IF(A7031="","",INDEX(P_Svc,F7031))</f>
        <v>Economy</v>
      </c>
      <c r="H7031" s="41" t="str">
        <f aca="false">IF(A7031="","",INDEX(P_Zone,F7031))</f>
        <v>South</v>
      </c>
      <c r="I7031" s="41" t="n">
        <f aca="false">IF(A7031="","",IF(D7031="Delivered",IF(B7031&lt;=INDEX(P_Due,F7031),1,0),0))</f>
        <v>1</v>
      </c>
    </row>
    <row r="7032" customFormat="false" ht="15" hidden="false" customHeight="false" outlineLevel="0" collapsed="false">
      <c r="A7032" s="37" t="n">
        <v>1006221</v>
      </c>
      <c r="B7032" s="38" t="n">
        <v>46302</v>
      </c>
      <c r="C7032" s="39" t="n">
        <v>1</v>
      </c>
      <c r="D7032" s="39" t="s">
        <v>26</v>
      </c>
      <c r="E7032" s="39"/>
      <c r="F7032" s="41" t="n">
        <f aca="false">IF(A7032="","",MATCH(A7032,P_ID,1))</f>
        <v>6221</v>
      </c>
      <c r="G7032" s="41" t="str">
        <f aca="false">IF(A7032="","",INDEX(P_Svc,F7032))</f>
        <v>Standard</v>
      </c>
      <c r="H7032" s="41" t="str">
        <f aca="false">IF(A7032="","",INDEX(P_Zone,F7032))</f>
        <v>South</v>
      </c>
      <c r="I7032" s="41" t="n">
        <f aca="false">IF(A7032="","",IF(D7032="Delivered",IF(B7032&lt;=INDEX(P_Due,F7032),1,0),0))</f>
        <v>1</v>
      </c>
    </row>
    <row r="7033" customFormat="false" ht="15" hidden="false" customHeight="false" outlineLevel="0" collapsed="false">
      <c r="A7033" s="37" t="n">
        <v>1006222</v>
      </c>
      <c r="B7033" s="38" t="n">
        <v>46302</v>
      </c>
      <c r="C7033" s="39" t="n">
        <v>1</v>
      </c>
      <c r="D7033" s="39" t="s">
        <v>26</v>
      </c>
      <c r="E7033" s="39"/>
      <c r="F7033" s="41" t="n">
        <f aca="false">IF(A7033="","",MATCH(A7033,P_ID,1))</f>
        <v>6222</v>
      </c>
      <c r="G7033" s="41" t="str">
        <f aca="false">IF(A7033="","",INDEX(P_Svc,F7033))</f>
        <v>Economy</v>
      </c>
      <c r="H7033" s="41" t="str">
        <f aca="false">IF(A7033="","",INDEX(P_Zone,F7033))</f>
        <v>North</v>
      </c>
      <c r="I7033" s="41" t="n">
        <f aca="false">IF(A7033="","",IF(D7033="Delivered",IF(B7033&lt;=INDEX(P_Due,F7033),1,0),0))</f>
        <v>1</v>
      </c>
    </row>
    <row r="7034" customFormat="false" ht="15" hidden="false" customHeight="false" outlineLevel="0" collapsed="false">
      <c r="A7034" s="37" t="n">
        <v>1006223</v>
      </c>
      <c r="B7034" s="38" t="n">
        <v>46302</v>
      </c>
      <c r="C7034" s="39" t="n">
        <v>1</v>
      </c>
      <c r="D7034" s="39" t="s">
        <v>26</v>
      </c>
      <c r="E7034" s="39"/>
      <c r="F7034" s="41" t="n">
        <f aca="false">IF(A7034="","",MATCH(A7034,P_ID,1))</f>
        <v>6223</v>
      </c>
      <c r="G7034" s="41" t="str">
        <f aca="false">IF(A7034="","",INDEX(P_Svc,F7034))</f>
        <v>Standard</v>
      </c>
      <c r="H7034" s="41" t="str">
        <f aca="false">IF(A7034="","",INDEX(P_Zone,F7034))</f>
        <v>Central</v>
      </c>
      <c r="I7034" s="41" t="n">
        <f aca="false">IF(A7034="","",IF(D7034="Delivered",IF(B7034&lt;=INDEX(P_Due,F7034),1,0),0))</f>
        <v>1</v>
      </c>
    </row>
    <row r="7035" customFormat="false" ht="15" hidden="false" customHeight="false" outlineLevel="0" collapsed="false">
      <c r="A7035" s="37" t="n">
        <v>1006224</v>
      </c>
      <c r="B7035" s="38" t="n">
        <v>46302</v>
      </c>
      <c r="C7035" s="39" t="n">
        <v>1</v>
      </c>
      <c r="D7035" s="39" t="s">
        <v>26</v>
      </c>
      <c r="E7035" s="39"/>
      <c r="F7035" s="41" t="n">
        <f aca="false">IF(A7035="","",MATCH(A7035,P_ID,1))</f>
        <v>6224</v>
      </c>
      <c r="G7035" s="41" t="str">
        <f aca="false">IF(A7035="","",INDEX(P_Svc,F7035))</f>
        <v>Economy</v>
      </c>
      <c r="H7035" s="41" t="str">
        <f aca="false">IF(A7035="","",INDEX(P_Zone,F7035))</f>
        <v>West</v>
      </c>
      <c r="I7035" s="41" t="n">
        <f aca="false">IF(A7035="","",IF(D7035="Delivered",IF(B7035&lt;=INDEX(P_Due,F7035),1,0),0))</f>
        <v>1</v>
      </c>
    </row>
    <row r="7036" customFormat="false" ht="15" hidden="false" customHeight="false" outlineLevel="0" collapsed="false">
      <c r="A7036" s="37" t="n">
        <v>1006225</v>
      </c>
      <c r="B7036" s="38" t="n">
        <v>46302</v>
      </c>
      <c r="C7036" s="39" t="n">
        <v>1</v>
      </c>
      <c r="D7036" s="39" t="s">
        <v>79</v>
      </c>
      <c r="E7036" s="39" t="s">
        <v>34</v>
      </c>
      <c r="F7036" s="41" t="n">
        <f aca="false">IF(A7036="","",MATCH(A7036,P_ID,1))</f>
        <v>6225</v>
      </c>
      <c r="G7036" s="41" t="str">
        <f aca="false">IF(A7036="","",INDEX(P_Svc,F7036))</f>
        <v>Standard</v>
      </c>
      <c r="H7036" s="41" t="str">
        <f aca="false">IF(A7036="","",INDEX(P_Zone,F7036))</f>
        <v>Central</v>
      </c>
      <c r="I7036" s="41" t="n">
        <f aca="false">IF(A7036="","",IF(D7036="Delivered",IF(B7036&lt;=INDEX(P_Due,F7036),1,0),0))</f>
        <v>0</v>
      </c>
    </row>
    <row r="7037" customFormat="false" ht="15" hidden="false" customHeight="false" outlineLevel="0" collapsed="false">
      <c r="A7037" s="37" t="n">
        <v>1006226</v>
      </c>
      <c r="B7037" s="38" t="n">
        <v>46302</v>
      </c>
      <c r="C7037" s="39" t="n">
        <v>1</v>
      </c>
      <c r="D7037" s="39" t="s">
        <v>26</v>
      </c>
      <c r="E7037" s="39"/>
      <c r="F7037" s="41" t="n">
        <f aca="false">IF(A7037="","",MATCH(A7037,P_ID,1))</f>
        <v>6226</v>
      </c>
      <c r="G7037" s="41" t="str">
        <f aca="false">IF(A7037="","",INDEX(P_Svc,F7037))</f>
        <v>Standard</v>
      </c>
      <c r="H7037" s="41" t="str">
        <f aca="false">IF(A7037="","",INDEX(P_Zone,F7037))</f>
        <v>West</v>
      </c>
      <c r="I7037" s="41" t="n">
        <f aca="false">IF(A7037="","",IF(D7037="Delivered",IF(B7037&lt;=INDEX(P_Due,F7037),1,0),0))</f>
        <v>1</v>
      </c>
    </row>
    <row r="7038" customFormat="false" ht="15" hidden="false" customHeight="false" outlineLevel="0" collapsed="false">
      <c r="A7038" s="37" t="n">
        <v>1006227</v>
      </c>
      <c r="B7038" s="38" t="n">
        <v>46302</v>
      </c>
      <c r="C7038" s="39" t="n">
        <v>1</v>
      </c>
      <c r="D7038" s="39" t="s">
        <v>26</v>
      </c>
      <c r="E7038" s="39"/>
      <c r="F7038" s="41" t="n">
        <f aca="false">IF(A7038="","",MATCH(A7038,P_ID,1))</f>
        <v>6227</v>
      </c>
      <c r="G7038" s="41" t="str">
        <f aca="false">IF(A7038="","",INDEX(P_Svc,F7038))</f>
        <v>Standard</v>
      </c>
      <c r="H7038" s="41" t="str">
        <f aca="false">IF(A7038="","",INDEX(P_Zone,F7038))</f>
        <v>West</v>
      </c>
      <c r="I7038" s="41" t="n">
        <f aca="false">IF(A7038="","",IF(D7038="Delivered",IF(B7038&lt;=INDEX(P_Due,F7038),1,0),0))</f>
        <v>1</v>
      </c>
    </row>
    <row r="7039" customFormat="false" ht="15" hidden="false" customHeight="false" outlineLevel="0" collapsed="false">
      <c r="A7039" s="37" t="n">
        <v>1006228</v>
      </c>
      <c r="B7039" s="38" t="n">
        <v>46302</v>
      </c>
      <c r="C7039" s="39" t="n">
        <v>1</v>
      </c>
      <c r="D7039" s="39" t="s">
        <v>26</v>
      </c>
      <c r="E7039" s="39"/>
      <c r="F7039" s="41" t="n">
        <f aca="false">IF(A7039="","",MATCH(A7039,P_ID,1))</f>
        <v>6228</v>
      </c>
      <c r="G7039" s="41" t="str">
        <f aca="false">IF(A7039="","",INDEX(P_Svc,F7039))</f>
        <v>Standard</v>
      </c>
      <c r="H7039" s="41" t="str">
        <f aca="false">IF(A7039="","",INDEX(P_Zone,F7039))</f>
        <v>North</v>
      </c>
      <c r="I7039" s="41" t="n">
        <f aca="false">IF(A7039="","",IF(D7039="Delivered",IF(B7039&lt;=INDEX(P_Due,F7039),1,0),0))</f>
        <v>1</v>
      </c>
    </row>
    <row r="7040" customFormat="false" ht="15" hidden="false" customHeight="false" outlineLevel="0" collapsed="false">
      <c r="A7040" s="37" t="n">
        <v>1006229</v>
      </c>
      <c r="B7040" s="38" t="n">
        <v>46302</v>
      </c>
      <c r="C7040" s="39" t="n">
        <v>1</v>
      </c>
      <c r="D7040" s="39" t="s">
        <v>26</v>
      </c>
      <c r="E7040" s="39"/>
      <c r="F7040" s="41" t="n">
        <f aca="false">IF(A7040="","",MATCH(A7040,P_ID,1))</f>
        <v>6229</v>
      </c>
      <c r="G7040" s="41" t="str">
        <f aca="false">IF(A7040="","",INDEX(P_Svc,F7040))</f>
        <v>Standard</v>
      </c>
      <c r="H7040" s="41" t="str">
        <f aca="false">IF(A7040="","",INDEX(P_Zone,F7040))</f>
        <v>Central</v>
      </c>
      <c r="I7040" s="41" t="n">
        <f aca="false">IF(A7040="","",IF(D7040="Delivered",IF(B7040&lt;=INDEX(P_Due,F7040),1,0),0))</f>
        <v>1</v>
      </c>
    </row>
    <row r="7041" customFormat="false" ht="15" hidden="false" customHeight="false" outlineLevel="0" collapsed="false">
      <c r="A7041" s="37" t="n">
        <v>1006230</v>
      </c>
      <c r="B7041" s="38" t="n">
        <v>46302</v>
      </c>
      <c r="C7041" s="39" t="n">
        <v>0</v>
      </c>
      <c r="D7041" s="39" t="s">
        <v>80</v>
      </c>
      <c r="E7041" s="39" t="s">
        <v>40</v>
      </c>
      <c r="F7041" s="41" t="n">
        <f aca="false">IF(A7041="","",MATCH(A7041,P_ID,1))</f>
        <v>6230</v>
      </c>
      <c r="G7041" s="41" t="str">
        <f aca="false">IF(A7041="","",INDEX(P_Svc,F7041))</f>
        <v>Standard</v>
      </c>
      <c r="H7041" s="41" t="str">
        <f aca="false">IF(A7041="","",INDEX(P_Zone,F7041))</f>
        <v>Central</v>
      </c>
      <c r="I7041" s="41" t="n">
        <f aca="false">IF(A7041="","",IF(D7041="Delivered",IF(B7041&lt;=INDEX(P_Due,F7041),1,0),0))</f>
        <v>0</v>
      </c>
    </row>
    <row r="7042" customFormat="false" ht="15" hidden="false" customHeight="false" outlineLevel="0" collapsed="false">
      <c r="A7042" s="37" t="n">
        <v>1006233</v>
      </c>
      <c r="B7042" s="38" t="n">
        <v>46302</v>
      </c>
      <c r="C7042" s="39" t="n">
        <v>1</v>
      </c>
      <c r="D7042" s="39" t="s">
        <v>26</v>
      </c>
      <c r="E7042" s="39"/>
      <c r="F7042" s="41" t="n">
        <f aca="false">IF(A7042="","",MATCH(A7042,P_ID,1))</f>
        <v>6233</v>
      </c>
      <c r="G7042" s="41" t="str">
        <f aca="false">IF(A7042="","",INDEX(P_Svc,F7042))</f>
        <v>Standard</v>
      </c>
      <c r="H7042" s="41" t="str">
        <f aca="false">IF(A7042="","",INDEX(P_Zone,F7042))</f>
        <v>Central</v>
      </c>
      <c r="I7042" s="41" t="n">
        <f aca="false">IF(A7042="","",IF(D7042="Delivered",IF(B7042&lt;=INDEX(P_Due,F7042),1,0),0))</f>
        <v>1</v>
      </c>
    </row>
    <row r="7043" customFormat="false" ht="15" hidden="false" customHeight="false" outlineLevel="0" collapsed="false">
      <c r="A7043" s="37" t="n">
        <v>1006234</v>
      </c>
      <c r="B7043" s="38" t="n">
        <v>46302</v>
      </c>
      <c r="C7043" s="39" t="n">
        <v>1</v>
      </c>
      <c r="D7043" s="39" t="s">
        <v>26</v>
      </c>
      <c r="E7043" s="39"/>
      <c r="F7043" s="41" t="n">
        <f aca="false">IF(A7043="","",MATCH(A7043,P_ID,1))</f>
        <v>6234</v>
      </c>
      <c r="G7043" s="41" t="str">
        <f aca="false">IF(A7043="","",INDEX(P_Svc,F7043))</f>
        <v>Standard</v>
      </c>
      <c r="H7043" s="41" t="str">
        <f aca="false">IF(A7043="","",INDEX(P_Zone,F7043))</f>
        <v>North</v>
      </c>
      <c r="I7043" s="41" t="n">
        <f aca="false">IF(A7043="","",IF(D7043="Delivered",IF(B7043&lt;=INDEX(P_Due,F7043),1,0),0))</f>
        <v>1</v>
      </c>
    </row>
    <row r="7044" customFormat="false" ht="15" hidden="false" customHeight="false" outlineLevel="0" collapsed="false">
      <c r="A7044" s="37" t="n">
        <v>1006235</v>
      </c>
      <c r="B7044" s="38" t="n">
        <v>46302</v>
      </c>
      <c r="C7044" s="39" t="n">
        <v>1</v>
      </c>
      <c r="D7044" s="39" t="s">
        <v>26</v>
      </c>
      <c r="E7044" s="39"/>
      <c r="F7044" s="41" t="n">
        <f aca="false">IF(A7044="","",MATCH(A7044,P_ID,1))</f>
        <v>6235</v>
      </c>
      <c r="G7044" s="41" t="str">
        <f aca="false">IF(A7044="","",INDEX(P_Svc,F7044))</f>
        <v>Standard</v>
      </c>
      <c r="H7044" s="41" t="str">
        <f aca="false">IF(A7044="","",INDEX(P_Zone,F7044))</f>
        <v>North</v>
      </c>
      <c r="I7044" s="41" t="n">
        <f aca="false">IF(A7044="","",IF(D7044="Delivered",IF(B7044&lt;=INDEX(P_Due,F7044),1,0),0))</f>
        <v>1</v>
      </c>
    </row>
    <row r="7045" customFormat="false" ht="15" hidden="false" customHeight="false" outlineLevel="0" collapsed="false">
      <c r="A7045" s="37" t="n">
        <v>1006236</v>
      </c>
      <c r="B7045" s="38" t="n">
        <v>46302</v>
      </c>
      <c r="C7045" s="39" t="n">
        <v>1</v>
      </c>
      <c r="D7045" s="39" t="s">
        <v>26</v>
      </c>
      <c r="E7045" s="39"/>
      <c r="F7045" s="41" t="n">
        <f aca="false">IF(A7045="","",MATCH(A7045,P_ID,1))</f>
        <v>6236</v>
      </c>
      <c r="G7045" s="41" t="str">
        <f aca="false">IF(A7045="","",INDEX(P_Svc,F7045))</f>
        <v>Economy</v>
      </c>
      <c r="H7045" s="41" t="str">
        <f aca="false">IF(A7045="","",INDEX(P_Zone,F7045))</f>
        <v>West</v>
      </c>
      <c r="I7045" s="41" t="n">
        <f aca="false">IF(A7045="","",IF(D7045="Delivered",IF(B7045&lt;=INDEX(P_Due,F7045),1,0),0))</f>
        <v>1</v>
      </c>
    </row>
    <row r="7046" customFormat="false" ht="15" hidden="false" customHeight="false" outlineLevel="0" collapsed="false">
      <c r="A7046" s="37" t="n">
        <v>1006237</v>
      </c>
      <c r="B7046" s="38" t="n">
        <v>46302</v>
      </c>
      <c r="C7046" s="39" t="n">
        <v>1</v>
      </c>
      <c r="D7046" s="39" t="s">
        <v>26</v>
      </c>
      <c r="E7046" s="39"/>
      <c r="F7046" s="41" t="n">
        <f aca="false">IF(A7046="","",MATCH(A7046,P_ID,1))</f>
        <v>6237</v>
      </c>
      <c r="G7046" s="41" t="str">
        <f aca="false">IF(A7046="","",INDEX(P_Svc,F7046))</f>
        <v>Standard</v>
      </c>
      <c r="H7046" s="41" t="str">
        <f aca="false">IF(A7046="","",INDEX(P_Zone,F7046))</f>
        <v>East</v>
      </c>
      <c r="I7046" s="41" t="n">
        <f aca="false">IF(A7046="","",IF(D7046="Delivered",IF(B7046&lt;=INDEX(P_Due,F7046),1,0),0))</f>
        <v>1</v>
      </c>
    </row>
    <row r="7047" customFormat="false" ht="15" hidden="false" customHeight="false" outlineLevel="0" collapsed="false">
      <c r="A7047" s="37" t="n">
        <v>1006238</v>
      </c>
      <c r="B7047" s="38" t="n">
        <v>46302</v>
      </c>
      <c r="C7047" s="39" t="n">
        <v>1</v>
      </c>
      <c r="D7047" s="39" t="s">
        <v>26</v>
      </c>
      <c r="E7047" s="39"/>
      <c r="F7047" s="41" t="n">
        <f aca="false">IF(A7047="","",MATCH(A7047,P_ID,1))</f>
        <v>6238</v>
      </c>
      <c r="G7047" s="41" t="str">
        <f aca="false">IF(A7047="","",INDEX(P_Svc,F7047))</f>
        <v>Standard</v>
      </c>
      <c r="H7047" s="41" t="str">
        <f aca="false">IF(A7047="","",INDEX(P_Zone,F7047))</f>
        <v>South</v>
      </c>
      <c r="I7047" s="41" t="n">
        <f aca="false">IF(A7047="","",IF(D7047="Delivered",IF(B7047&lt;=INDEX(P_Due,F7047),1,0),0))</f>
        <v>1</v>
      </c>
    </row>
    <row r="7048" customFormat="false" ht="15" hidden="false" customHeight="false" outlineLevel="0" collapsed="false">
      <c r="A7048" s="37" t="n">
        <v>1006239</v>
      </c>
      <c r="B7048" s="38" t="n">
        <v>46302</v>
      </c>
      <c r="C7048" s="39" t="n">
        <v>1</v>
      </c>
      <c r="D7048" s="39" t="s">
        <v>26</v>
      </c>
      <c r="E7048" s="39"/>
      <c r="F7048" s="41" t="n">
        <f aca="false">IF(A7048="","",MATCH(A7048,P_ID,1))</f>
        <v>6239</v>
      </c>
      <c r="G7048" s="41" t="str">
        <f aca="false">IF(A7048="","",INDEX(P_Svc,F7048))</f>
        <v>Standard</v>
      </c>
      <c r="H7048" s="41" t="str">
        <f aca="false">IF(A7048="","",INDEX(P_Zone,F7048))</f>
        <v>South</v>
      </c>
      <c r="I7048" s="41" t="n">
        <f aca="false">IF(A7048="","",IF(D7048="Delivered",IF(B7048&lt;=INDEX(P_Due,F7048),1,0),0))</f>
        <v>1</v>
      </c>
    </row>
    <row r="7049" customFormat="false" ht="15" hidden="false" customHeight="false" outlineLevel="0" collapsed="false">
      <c r="A7049" s="37" t="n">
        <v>1006241</v>
      </c>
      <c r="B7049" s="38" t="n">
        <v>46302</v>
      </c>
      <c r="C7049" s="39" t="n">
        <v>1</v>
      </c>
      <c r="D7049" s="39" t="s">
        <v>79</v>
      </c>
      <c r="E7049" s="39" t="s">
        <v>34</v>
      </c>
      <c r="F7049" s="41" t="n">
        <f aca="false">IF(A7049="","",MATCH(A7049,P_ID,1))</f>
        <v>6241</v>
      </c>
      <c r="G7049" s="41" t="str">
        <f aca="false">IF(A7049="","",INDEX(P_Svc,F7049))</f>
        <v>Economy</v>
      </c>
      <c r="H7049" s="41" t="str">
        <f aca="false">IF(A7049="","",INDEX(P_Zone,F7049))</f>
        <v>East</v>
      </c>
      <c r="I7049" s="41" t="n">
        <f aca="false">IF(A7049="","",IF(D7049="Delivered",IF(B7049&lt;=INDEX(P_Due,F7049),1,0),0))</f>
        <v>0</v>
      </c>
    </row>
    <row r="7050" customFormat="false" ht="15" hidden="false" customHeight="false" outlineLevel="0" collapsed="false">
      <c r="A7050" s="37" t="n">
        <v>1006242</v>
      </c>
      <c r="B7050" s="38" t="n">
        <v>46302</v>
      </c>
      <c r="C7050" s="39" t="n">
        <v>1</v>
      </c>
      <c r="D7050" s="39" t="s">
        <v>26</v>
      </c>
      <c r="E7050" s="39"/>
      <c r="F7050" s="41" t="n">
        <f aca="false">IF(A7050="","",MATCH(A7050,P_ID,1))</f>
        <v>6242</v>
      </c>
      <c r="G7050" s="41" t="str">
        <f aca="false">IF(A7050="","",INDEX(P_Svc,F7050))</f>
        <v>Economy</v>
      </c>
      <c r="H7050" s="41" t="str">
        <f aca="false">IF(A7050="","",INDEX(P_Zone,F7050))</f>
        <v>West</v>
      </c>
      <c r="I7050" s="41" t="n">
        <f aca="false">IF(A7050="","",IF(D7050="Delivered",IF(B7050&lt;=INDEX(P_Due,F7050),1,0),0))</f>
        <v>1</v>
      </c>
    </row>
    <row r="7051" customFormat="false" ht="15" hidden="false" customHeight="false" outlineLevel="0" collapsed="false">
      <c r="A7051" s="37" t="n">
        <v>1006243</v>
      </c>
      <c r="B7051" s="38" t="n">
        <v>46302</v>
      </c>
      <c r="C7051" s="39" t="n">
        <v>1</v>
      </c>
      <c r="D7051" s="39" t="s">
        <v>26</v>
      </c>
      <c r="E7051" s="39"/>
      <c r="F7051" s="41" t="n">
        <f aca="false">IF(A7051="","",MATCH(A7051,P_ID,1))</f>
        <v>6243</v>
      </c>
      <c r="G7051" s="41" t="str">
        <f aca="false">IF(A7051="","",INDEX(P_Svc,F7051))</f>
        <v>Standard</v>
      </c>
      <c r="H7051" s="41" t="str">
        <f aca="false">IF(A7051="","",INDEX(P_Zone,F7051))</f>
        <v>North</v>
      </c>
      <c r="I7051" s="41" t="n">
        <f aca="false">IF(A7051="","",IF(D7051="Delivered",IF(B7051&lt;=INDEX(P_Due,F7051),1,0),0))</f>
        <v>1</v>
      </c>
    </row>
    <row r="7052" customFormat="false" ht="15" hidden="false" customHeight="false" outlineLevel="0" collapsed="false">
      <c r="A7052" s="37" t="n">
        <v>1006244</v>
      </c>
      <c r="B7052" s="38" t="n">
        <v>46302</v>
      </c>
      <c r="C7052" s="39" t="n">
        <v>1</v>
      </c>
      <c r="D7052" s="39" t="s">
        <v>26</v>
      </c>
      <c r="E7052" s="39"/>
      <c r="F7052" s="41" t="n">
        <f aca="false">IF(A7052="","",MATCH(A7052,P_ID,1))</f>
        <v>6244</v>
      </c>
      <c r="G7052" s="41" t="str">
        <f aca="false">IF(A7052="","",INDEX(P_Svc,F7052))</f>
        <v>Standard</v>
      </c>
      <c r="H7052" s="41" t="str">
        <f aca="false">IF(A7052="","",INDEX(P_Zone,F7052))</f>
        <v>North</v>
      </c>
      <c r="I7052" s="41" t="n">
        <f aca="false">IF(A7052="","",IF(D7052="Delivered",IF(B7052&lt;=INDEX(P_Due,F7052),1,0),0))</f>
        <v>1</v>
      </c>
    </row>
    <row r="7053" customFormat="false" ht="15" hidden="false" customHeight="false" outlineLevel="0" collapsed="false">
      <c r="A7053" s="37" t="n">
        <v>1006246</v>
      </c>
      <c r="B7053" s="38" t="n">
        <v>46302</v>
      </c>
      <c r="C7053" s="39" t="n">
        <v>1</v>
      </c>
      <c r="D7053" s="39" t="s">
        <v>79</v>
      </c>
      <c r="E7053" s="39" t="s">
        <v>34</v>
      </c>
      <c r="F7053" s="41" t="n">
        <f aca="false">IF(A7053="","",MATCH(A7053,P_ID,1))</f>
        <v>6246</v>
      </c>
      <c r="G7053" s="41" t="str">
        <f aca="false">IF(A7053="","",INDEX(P_Svc,F7053))</f>
        <v>Standard</v>
      </c>
      <c r="H7053" s="41" t="str">
        <f aca="false">IF(A7053="","",INDEX(P_Zone,F7053))</f>
        <v>East</v>
      </c>
      <c r="I7053" s="41" t="n">
        <f aca="false">IF(A7053="","",IF(D7053="Delivered",IF(B7053&lt;=INDEX(P_Due,F7053),1,0),0))</f>
        <v>0</v>
      </c>
    </row>
    <row r="7054" customFormat="false" ht="15" hidden="false" customHeight="false" outlineLevel="0" collapsed="false">
      <c r="A7054" s="37" t="n">
        <v>1006247</v>
      </c>
      <c r="B7054" s="38" t="n">
        <v>46302</v>
      </c>
      <c r="C7054" s="39" t="n">
        <v>1</v>
      </c>
      <c r="D7054" s="39" t="s">
        <v>26</v>
      </c>
      <c r="E7054" s="39"/>
      <c r="F7054" s="41" t="n">
        <f aca="false">IF(A7054="","",MATCH(A7054,P_ID,1))</f>
        <v>6247</v>
      </c>
      <c r="G7054" s="41" t="str">
        <f aca="false">IF(A7054="","",INDEX(P_Svc,F7054))</f>
        <v>Standard</v>
      </c>
      <c r="H7054" s="41" t="str">
        <f aca="false">IF(A7054="","",INDEX(P_Zone,F7054))</f>
        <v>Central</v>
      </c>
      <c r="I7054" s="41" t="n">
        <f aca="false">IF(A7054="","",IF(D7054="Delivered",IF(B7054&lt;=INDEX(P_Due,F7054),1,0),0))</f>
        <v>1</v>
      </c>
    </row>
    <row r="7055" customFormat="false" ht="15" hidden="false" customHeight="false" outlineLevel="0" collapsed="false">
      <c r="A7055" s="37" t="n">
        <v>1006248</v>
      </c>
      <c r="B7055" s="38" t="n">
        <v>46302</v>
      </c>
      <c r="C7055" s="39" t="n">
        <v>1</v>
      </c>
      <c r="D7055" s="39" t="s">
        <v>26</v>
      </c>
      <c r="E7055" s="39"/>
      <c r="F7055" s="41" t="n">
        <f aca="false">IF(A7055="","",MATCH(A7055,P_ID,1))</f>
        <v>6248</v>
      </c>
      <c r="G7055" s="41" t="str">
        <f aca="false">IF(A7055="","",INDEX(P_Svc,F7055))</f>
        <v>Standard</v>
      </c>
      <c r="H7055" s="41" t="str">
        <f aca="false">IF(A7055="","",INDEX(P_Zone,F7055))</f>
        <v>West</v>
      </c>
      <c r="I7055" s="41" t="n">
        <f aca="false">IF(A7055="","",IF(D7055="Delivered",IF(B7055&lt;=INDEX(P_Due,F7055),1,0),0))</f>
        <v>1</v>
      </c>
    </row>
    <row r="7056" customFormat="false" ht="15" hidden="false" customHeight="false" outlineLevel="0" collapsed="false">
      <c r="A7056" s="37" t="n">
        <v>1006249</v>
      </c>
      <c r="B7056" s="38" t="n">
        <v>46302</v>
      </c>
      <c r="C7056" s="39" t="n">
        <v>1</v>
      </c>
      <c r="D7056" s="39" t="s">
        <v>26</v>
      </c>
      <c r="E7056" s="39"/>
      <c r="F7056" s="41" t="n">
        <f aca="false">IF(A7056="","",MATCH(A7056,P_ID,1))</f>
        <v>6249</v>
      </c>
      <c r="G7056" s="41" t="str">
        <f aca="false">IF(A7056="","",INDEX(P_Svc,F7056))</f>
        <v>Economy</v>
      </c>
      <c r="H7056" s="41" t="str">
        <f aca="false">IF(A7056="","",INDEX(P_Zone,F7056))</f>
        <v>South</v>
      </c>
      <c r="I7056" s="41" t="n">
        <f aca="false">IF(A7056="","",IF(D7056="Delivered",IF(B7056&lt;=INDEX(P_Due,F7056),1,0),0))</f>
        <v>1</v>
      </c>
    </row>
    <row r="7057" customFormat="false" ht="15" hidden="false" customHeight="false" outlineLevel="0" collapsed="false">
      <c r="A7057" s="37" t="n">
        <v>1006250</v>
      </c>
      <c r="B7057" s="38" t="n">
        <v>46302</v>
      </c>
      <c r="C7057" s="39" t="n">
        <v>1</v>
      </c>
      <c r="D7057" s="39" t="s">
        <v>26</v>
      </c>
      <c r="E7057" s="39"/>
      <c r="F7057" s="41" t="n">
        <f aca="false">IF(A7057="","",MATCH(A7057,P_ID,1))</f>
        <v>6250</v>
      </c>
      <c r="G7057" s="41" t="str">
        <f aca="false">IF(A7057="","",INDEX(P_Svc,F7057))</f>
        <v>Economy</v>
      </c>
      <c r="H7057" s="41" t="str">
        <f aca="false">IF(A7057="","",INDEX(P_Zone,F7057))</f>
        <v>Central</v>
      </c>
      <c r="I7057" s="41" t="n">
        <f aca="false">IF(A7057="","",IF(D7057="Delivered",IF(B7057&lt;=INDEX(P_Due,F7057),1,0),0))</f>
        <v>1</v>
      </c>
    </row>
    <row r="7058" customFormat="false" ht="15" hidden="false" customHeight="false" outlineLevel="0" collapsed="false">
      <c r="A7058" s="37" t="n">
        <v>1006251</v>
      </c>
      <c r="B7058" s="38" t="n">
        <v>46302</v>
      </c>
      <c r="C7058" s="39" t="n">
        <v>1</v>
      </c>
      <c r="D7058" s="39" t="s">
        <v>26</v>
      </c>
      <c r="E7058" s="39"/>
      <c r="F7058" s="41" t="n">
        <f aca="false">IF(A7058="","",MATCH(A7058,P_ID,1))</f>
        <v>6251</v>
      </c>
      <c r="G7058" s="41" t="str">
        <f aca="false">IF(A7058="","",INDEX(P_Svc,F7058))</f>
        <v>Standard</v>
      </c>
      <c r="H7058" s="41" t="str">
        <f aca="false">IF(A7058="","",INDEX(P_Zone,F7058))</f>
        <v>Central</v>
      </c>
      <c r="I7058" s="41" t="n">
        <f aca="false">IF(A7058="","",IF(D7058="Delivered",IF(B7058&lt;=INDEX(P_Due,F7058),1,0),0))</f>
        <v>1</v>
      </c>
    </row>
    <row r="7059" customFormat="false" ht="15" hidden="false" customHeight="false" outlineLevel="0" collapsed="false">
      <c r="A7059" s="37" t="n">
        <v>1006253</v>
      </c>
      <c r="B7059" s="38" t="n">
        <v>46302</v>
      </c>
      <c r="C7059" s="39" t="n">
        <v>1</v>
      </c>
      <c r="D7059" s="39" t="s">
        <v>26</v>
      </c>
      <c r="E7059" s="39"/>
      <c r="F7059" s="41" t="n">
        <f aca="false">IF(A7059="","",MATCH(A7059,P_ID,1))</f>
        <v>6253</v>
      </c>
      <c r="G7059" s="41" t="str">
        <f aca="false">IF(A7059="","",INDEX(P_Svc,F7059))</f>
        <v>Standard</v>
      </c>
      <c r="H7059" s="41" t="str">
        <f aca="false">IF(A7059="","",INDEX(P_Zone,F7059))</f>
        <v>Central</v>
      </c>
      <c r="I7059" s="41" t="n">
        <f aca="false">IF(A7059="","",IF(D7059="Delivered",IF(B7059&lt;=INDEX(P_Due,F7059),1,0),0))</f>
        <v>1</v>
      </c>
    </row>
    <row r="7060" customFormat="false" ht="15" hidden="false" customHeight="false" outlineLevel="0" collapsed="false">
      <c r="A7060" s="37" t="n">
        <v>1006254</v>
      </c>
      <c r="B7060" s="38" t="n">
        <v>46302</v>
      </c>
      <c r="C7060" s="39" t="n">
        <v>1</v>
      </c>
      <c r="D7060" s="39" t="s">
        <v>26</v>
      </c>
      <c r="E7060" s="39"/>
      <c r="F7060" s="41" t="n">
        <f aca="false">IF(A7060="","",MATCH(A7060,P_ID,1))</f>
        <v>6254</v>
      </c>
      <c r="G7060" s="41" t="str">
        <f aca="false">IF(A7060="","",INDEX(P_Svc,F7060))</f>
        <v>Standard</v>
      </c>
      <c r="H7060" s="41" t="str">
        <f aca="false">IF(A7060="","",INDEX(P_Zone,F7060))</f>
        <v>East</v>
      </c>
      <c r="I7060" s="41" t="n">
        <f aca="false">IF(A7060="","",IF(D7060="Delivered",IF(B7060&lt;=INDEX(P_Due,F7060),1,0),0))</f>
        <v>1</v>
      </c>
    </row>
    <row r="7061" customFormat="false" ht="15" hidden="false" customHeight="false" outlineLevel="0" collapsed="false">
      <c r="A7061" s="37" t="n">
        <v>1006255</v>
      </c>
      <c r="B7061" s="38" t="n">
        <v>46302</v>
      </c>
      <c r="C7061" s="39" t="n">
        <v>1</v>
      </c>
      <c r="D7061" s="39" t="s">
        <v>26</v>
      </c>
      <c r="E7061" s="39"/>
      <c r="F7061" s="41" t="n">
        <f aca="false">IF(A7061="","",MATCH(A7061,P_ID,1))</f>
        <v>6255</v>
      </c>
      <c r="G7061" s="41" t="str">
        <f aca="false">IF(A7061="","",INDEX(P_Svc,F7061))</f>
        <v>Economy</v>
      </c>
      <c r="H7061" s="41" t="str">
        <f aca="false">IF(A7061="","",INDEX(P_Zone,F7061))</f>
        <v>North</v>
      </c>
      <c r="I7061" s="41" t="n">
        <f aca="false">IF(A7061="","",IF(D7061="Delivered",IF(B7061&lt;=INDEX(P_Due,F7061),1,0),0))</f>
        <v>1</v>
      </c>
    </row>
    <row r="7062" customFormat="false" ht="15" hidden="false" customHeight="false" outlineLevel="0" collapsed="false">
      <c r="A7062" s="37" t="n">
        <v>1006256</v>
      </c>
      <c r="B7062" s="38" t="n">
        <v>46302</v>
      </c>
      <c r="C7062" s="39" t="n">
        <v>0</v>
      </c>
      <c r="D7062" s="39" t="s">
        <v>80</v>
      </c>
      <c r="E7062" s="39" t="s">
        <v>40</v>
      </c>
      <c r="F7062" s="41" t="n">
        <f aca="false">IF(A7062="","",MATCH(A7062,P_ID,1))</f>
        <v>6256</v>
      </c>
      <c r="G7062" s="41" t="str">
        <f aca="false">IF(A7062="","",INDEX(P_Svc,F7062))</f>
        <v>Standard</v>
      </c>
      <c r="H7062" s="41" t="str">
        <f aca="false">IF(A7062="","",INDEX(P_Zone,F7062))</f>
        <v>North</v>
      </c>
      <c r="I7062" s="41" t="n">
        <f aca="false">IF(A7062="","",IF(D7062="Delivered",IF(B7062&lt;=INDEX(P_Due,F7062),1,0),0))</f>
        <v>0</v>
      </c>
    </row>
    <row r="7063" customFormat="false" ht="15" hidden="false" customHeight="false" outlineLevel="0" collapsed="false">
      <c r="A7063" s="37" t="n">
        <v>1006257</v>
      </c>
      <c r="B7063" s="38" t="n">
        <v>46302</v>
      </c>
      <c r="C7063" s="39" t="n">
        <v>1</v>
      </c>
      <c r="D7063" s="39" t="s">
        <v>26</v>
      </c>
      <c r="E7063" s="39"/>
      <c r="F7063" s="41" t="n">
        <f aca="false">IF(A7063="","",MATCH(A7063,P_ID,1))</f>
        <v>6257</v>
      </c>
      <c r="G7063" s="41" t="str">
        <f aca="false">IF(A7063="","",INDEX(P_Svc,F7063))</f>
        <v>Standard</v>
      </c>
      <c r="H7063" s="41" t="str">
        <f aca="false">IF(A7063="","",INDEX(P_Zone,F7063))</f>
        <v>North</v>
      </c>
      <c r="I7063" s="41" t="n">
        <f aca="false">IF(A7063="","",IF(D7063="Delivered",IF(B7063&lt;=INDEX(P_Due,F7063),1,0),0))</f>
        <v>1</v>
      </c>
    </row>
    <row r="7064" customFormat="false" ht="15" hidden="false" customHeight="false" outlineLevel="0" collapsed="false">
      <c r="A7064" s="37" t="n">
        <v>1006259</v>
      </c>
      <c r="B7064" s="38" t="n">
        <v>46302</v>
      </c>
      <c r="C7064" s="39" t="n">
        <v>1</v>
      </c>
      <c r="D7064" s="39" t="s">
        <v>26</v>
      </c>
      <c r="E7064" s="39"/>
      <c r="F7064" s="41" t="n">
        <f aca="false">IF(A7064="","",MATCH(A7064,P_ID,1))</f>
        <v>6259</v>
      </c>
      <c r="G7064" s="41" t="str">
        <f aca="false">IF(A7064="","",INDEX(P_Svc,F7064))</f>
        <v>Standard</v>
      </c>
      <c r="H7064" s="41" t="str">
        <f aca="false">IF(A7064="","",INDEX(P_Zone,F7064))</f>
        <v>East</v>
      </c>
      <c r="I7064" s="41" t="n">
        <f aca="false">IF(A7064="","",IF(D7064="Delivered",IF(B7064&lt;=INDEX(P_Due,F7064),1,0),0))</f>
        <v>1</v>
      </c>
    </row>
    <row r="7065" customFormat="false" ht="15" hidden="false" customHeight="false" outlineLevel="0" collapsed="false">
      <c r="A7065" s="37" t="n">
        <v>1006260</v>
      </c>
      <c r="B7065" s="38" t="n">
        <v>46302</v>
      </c>
      <c r="C7065" s="39" t="n">
        <v>1</v>
      </c>
      <c r="D7065" s="39" t="s">
        <v>26</v>
      </c>
      <c r="E7065" s="39"/>
      <c r="F7065" s="41" t="n">
        <f aca="false">IF(A7065="","",MATCH(A7065,P_ID,1))</f>
        <v>6260</v>
      </c>
      <c r="G7065" s="41" t="str">
        <f aca="false">IF(A7065="","",INDEX(P_Svc,F7065))</f>
        <v>Economy</v>
      </c>
      <c r="H7065" s="41" t="str">
        <f aca="false">IF(A7065="","",INDEX(P_Zone,F7065))</f>
        <v>South</v>
      </c>
      <c r="I7065" s="41" t="n">
        <f aca="false">IF(A7065="","",IF(D7065="Delivered",IF(B7065&lt;=INDEX(P_Due,F7065),1,0),0))</f>
        <v>1</v>
      </c>
    </row>
    <row r="7066" customFormat="false" ht="15" hidden="false" customHeight="false" outlineLevel="0" collapsed="false">
      <c r="A7066" s="37" t="n">
        <v>1006262</v>
      </c>
      <c r="B7066" s="38" t="n">
        <v>46302</v>
      </c>
      <c r="C7066" s="39" t="n">
        <v>1</v>
      </c>
      <c r="D7066" s="39" t="s">
        <v>26</v>
      </c>
      <c r="E7066" s="39"/>
      <c r="F7066" s="41" t="n">
        <f aca="false">IF(A7066="","",MATCH(A7066,P_ID,1))</f>
        <v>6262</v>
      </c>
      <c r="G7066" s="41" t="str">
        <f aca="false">IF(A7066="","",INDEX(P_Svc,F7066))</f>
        <v>Standard</v>
      </c>
      <c r="H7066" s="41" t="str">
        <f aca="false">IF(A7066="","",INDEX(P_Zone,F7066))</f>
        <v>Central</v>
      </c>
      <c r="I7066" s="41" t="n">
        <f aca="false">IF(A7066="","",IF(D7066="Delivered",IF(B7066&lt;=INDEX(P_Due,F7066),1,0),0))</f>
        <v>1</v>
      </c>
    </row>
    <row r="7067" customFormat="false" ht="15" hidden="false" customHeight="false" outlineLevel="0" collapsed="false">
      <c r="A7067" s="37" t="n">
        <v>1006263</v>
      </c>
      <c r="B7067" s="38" t="n">
        <v>46302</v>
      </c>
      <c r="C7067" s="39" t="n">
        <v>1</v>
      </c>
      <c r="D7067" s="39" t="s">
        <v>26</v>
      </c>
      <c r="E7067" s="39"/>
      <c r="F7067" s="41" t="n">
        <f aca="false">IF(A7067="","",MATCH(A7067,P_ID,1))</f>
        <v>6263</v>
      </c>
      <c r="G7067" s="41" t="str">
        <f aca="false">IF(A7067="","",INDEX(P_Svc,F7067))</f>
        <v>Standard</v>
      </c>
      <c r="H7067" s="41" t="str">
        <f aca="false">IF(A7067="","",INDEX(P_Zone,F7067))</f>
        <v>Central</v>
      </c>
      <c r="I7067" s="41" t="n">
        <f aca="false">IF(A7067="","",IF(D7067="Delivered",IF(B7067&lt;=INDEX(P_Due,F7067),1,0),0))</f>
        <v>1</v>
      </c>
    </row>
    <row r="7068" customFormat="false" ht="15" hidden="false" customHeight="false" outlineLevel="0" collapsed="false">
      <c r="A7068" s="37" t="n">
        <v>1006264</v>
      </c>
      <c r="B7068" s="38" t="n">
        <v>46302</v>
      </c>
      <c r="C7068" s="39" t="n">
        <v>1</v>
      </c>
      <c r="D7068" s="39" t="s">
        <v>26</v>
      </c>
      <c r="E7068" s="39"/>
      <c r="F7068" s="41" t="n">
        <f aca="false">IF(A7068="","",MATCH(A7068,P_ID,1))</f>
        <v>6264</v>
      </c>
      <c r="G7068" s="41" t="str">
        <f aca="false">IF(A7068="","",INDEX(P_Svc,F7068))</f>
        <v>Standard</v>
      </c>
      <c r="H7068" s="41" t="str">
        <f aca="false">IF(A7068="","",INDEX(P_Zone,F7068))</f>
        <v>East</v>
      </c>
      <c r="I7068" s="41" t="n">
        <f aca="false">IF(A7068="","",IF(D7068="Delivered",IF(B7068&lt;=INDEX(P_Due,F7068),1,0),0))</f>
        <v>1</v>
      </c>
    </row>
    <row r="7069" customFormat="false" ht="15" hidden="false" customHeight="false" outlineLevel="0" collapsed="false">
      <c r="A7069" s="37" t="n">
        <v>1006265</v>
      </c>
      <c r="B7069" s="38" t="n">
        <v>46302</v>
      </c>
      <c r="C7069" s="39" t="n">
        <v>1</v>
      </c>
      <c r="D7069" s="39" t="s">
        <v>26</v>
      </c>
      <c r="E7069" s="39"/>
      <c r="F7069" s="41" t="n">
        <f aca="false">IF(A7069="","",MATCH(A7069,P_ID,1))</f>
        <v>6265</v>
      </c>
      <c r="G7069" s="41" t="str">
        <f aca="false">IF(A7069="","",INDEX(P_Svc,F7069))</f>
        <v>Standard</v>
      </c>
      <c r="H7069" s="41" t="str">
        <f aca="false">IF(A7069="","",INDEX(P_Zone,F7069))</f>
        <v>South</v>
      </c>
      <c r="I7069" s="41" t="n">
        <f aca="false">IF(A7069="","",IF(D7069="Delivered",IF(B7069&lt;=INDEX(P_Due,F7069),1,0),0))</f>
        <v>1</v>
      </c>
    </row>
    <row r="7070" customFormat="false" ht="15" hidden="false" customHeight="false" outlineLevel="0" collapsed="false">
      <c r="A7070" s="37" t="n">
        <v>1006266</v>
      </c>
      <c r="B7070" s="38" t="n">
        <v>46302</v>
      </c>
      <c r="C7070" s="39" t="n">
        <v>1</v>
      </c>
      <c r="D7070" s="39" t="s">
        <v>26</v>
      </c>
      <c r="E7070" s="39"/>
      <c r="F7070" s="41" t="n">
        <f aca="false">IF(A7070="","",MATCH(A7070,P_ID,1))</f>
        <v>6266</v>
      </c>
      <c r="G7070" s="41" t="str">
        <f aca="false">IF(A7070="","",INDEX(P_Svc,F7070))</f>
        <v>Standard</v>
      </c>
      <c r="H7070" s="41" t="str">
        <f aca="false">IF(A7070="","",INDEX(P_Zone,F7070))</f>
        <v>South</v>
      </c>
      <c r="I7070" s="41" t="n">
        <f aca="false">IF(A7070="","",IF(D7070="Delivered",IF(B7070&lt;=INDEX(P_Due,F7070),1,0),0))</f>
        <v>1</v>
      </c>
    </row>
    <row r="7071" customFormat="false" ht="15" hidden="false" customHeight="false" outlineLevel="0" collapsed="false">
      <c r="A7071" s="37" t="n">
        <v>1006267</v>
      </c>
      <c r="B7071" s="38" t="n">
        <v>46302</v>
      </c>
      <c r="C7071" s="39" t="n">
        <v>1</v>
      </c>
      <c r="D7071" s="39" t="s">
        <v>79</v>
      </c>
      <c r="E7071" s="39" t="s">
        <v>34</v>
      </c>
      <c r="F7071" s="41" t="n">
        <f aca="false">IF(A7071="","",MATCH(A7071,P_ID,1))</f>
        <v>6267</v>
      </c>
      <c r="G7071" s="41" t="str">
        <f aca="false">IF(A7071="","",INDEX(P_Svc,F7071))</f>
        <v>Standard</v>
      </c>
      <c r="H7071" s="41" t="str">
        <f aca="false">IF(A7071="","",INDEX(P_Zone,F7071))</f>
        <v>Central</v>
      </c>
      <c r="I7071" s="41" t="n">
        <f aca="false">IF(A7071="","",IF(D7071="Delivered",IF(B7071&lt;=INDEX(P_Due,F7071),1,0),0))</f>
        <v>0</v>
      </c>
    </row>
    <row r="7072" customFormat="false" ht="15" hidden="false" customHeight="false" outlineLevel="0" collapsed="false">
      <c r="A7072" s="37" t="n">
        <v>1006268</v>
      </c>
      <c r="B7072" s="38" t="n">
        <v>46302</v>
      </c>
      <c r="C7072" s="39" t="n">
        <v>1</v>
      </c>
      <c r="D7072" s="39" t="s">
        <v>26</v>
      </c>
      <c r="E7072" s="39"/>
      <c r="F7072" s="41" t="n">
        <f aca="false">IF(A7072="","",MATCH(A7072,P_ID,1))</f>
        <v>6268</v>
      </c>
      <c r="G7072" s="41" t="str">
        <f aca="false">IF(A7072="","",INDEX(P_Svc,F7072))</f>
        <v>Standard</v>
      </c>
      <c r="H7072" s="41" t="str">
        <f aca="false">IF(A7072="","",INDEX(P_Zone,F7072))</f>
        <v>North</v>
      </c>
      <c r="I7072" s="41" t="n">
        <f aca="false">IF(A7072="","",IF(D7072="Delivered",IF(B7072&lt;=INDEX(P_Due,F7072),1,0),0))</f>
        <v>1</v>
      </c>
    </row>
    <row r="7073" customFormat="false" ht="15" hidden="false" customHeight="false" outlineLevel="0" collapsed="false">
      <c r="A7073" s="37" t="n">
        <v>1006269</v>
      </c>
      <c r="B7073" s="38" t="n">
        <v>46302</v>
      </c>
      <c r="C7073" s="39" t="n">
        <v>1</v>
      </c>
      <c r="D7073" s="39" t="s">
        <v>26</v>
      </c>
      <c r="E7073" s="39"/>
      <c r="F7073" s="41" t="n">
        <f aca="false">IF(A7073="","",MATCH(A7073,P_ID,1))</f>
        <v>6269</v>
      </c>
      <c r="G7073" s="41" t="str">
        <f aca="false">IF(A7073="","",INDEX(P_Svc,F7073))</f>
        <v>Standard</v>
      </c>
      <c r="H7073" s="41" t="str">
        <f aca="false">IF(A7073="","",INDEX(P_Zone,F7073))</f>
        <v>North</v>
      </c>
      <c r="I7073" s="41" t="n">
        <f aca="false">IF(A7073="","",IF(D7073="Delivered",IF(B7073&lt;=INDEX(P_Due,F7073),1,0),0))</f>
        <v>1</v>
      </c>
    </row>
    <row r="7074" customFormat="false" ht="15" hidden="false" customHeight="false" outlineLevel="0" collapsed="false">
      <c r="A7074" s="37" t="n">
        <v>1006270</v>
      </c>
      <c r="B7074" s="38" t="n">
        <v>46302</v>
      </c>
      <c r="C7074" s="39" t="n">
        <v>1</v>
      </c>
      <c r="D7074" s="39" t="s">
        <v>26</v>
      </c>
      <c r="E7074" s="39"/>
      <c r="F7074" s="41" t="n">
        <f aca="false">IF(A7074="","",MATCH(A7074,P_ID,1))</f>
        <v>6270</v>
      </c>
      <c r="G7074" s="41" t="str">
        <f aca="false">IF(A7074="","",INDEX(P_Svc,F7074))</f>
        <v>Standard</v>
      </c>
      <c r="H7074" s="41" t="str">
        <f aca="false">IF(A7074="","",INDEX(P_Zone,F7074))</f>
        <v>Central</v>
      </c>
      <c r="I7074" s="41" t="n">
        <f aca="false">IF(A7074="","",IF(D7074="Delivered",IF(B7074&lt;=INDEX(P_Due,F7074),1,0),0))</f>
        <v>1</v>
      </c>
    </row>
    <row r="7075" customFormat="false" ht="15" hidden="false" customHeight="false" outlineLevel="0" collapsed="false">
      <c r="A7075" s="37" t="n">
        <v>1006272</v>
      </c>
      <c r="B7075" s="38" t="n">
        <v>46302</v>
      </c>
      <c r="C7075" s="39" t="n">
        <v>1</v>
      </c>
      <c r="D7075" s="39" t="s">
        <v>26</v>
      </c>
      <c r="E7075" s="39"/>
      <c r="F7075" s="41" t="n">
        <f aca="false">IF(A7075="","",MATCH(A7075,P_ID,1))</f>
        <v>6272</v>
      </c>
      <c r="G7075" s="41" t="str">
        <f aca="false">IF(A7075="","",INDEX(P_Svc,F7075))</f>
        <v>Standard</v>
      </c>
      <c r="H7075" s="41" t="str">
        <f aca="false">IF(A7075="","",INDEX(P_Zone,F7075))</f>
        <v>South</v>
      </c>
      <c r="I7075" s="41" t="n">
        <f aca="false">IF(A7075="","",IF(D7075="Delivered",IF(B7075&lt;=INDEX(P_Due,F7075),1,0),0))</f>
        <v>1</v>
      </c>
    </row>
    <row r="7076" customFormat="false" ht="15" hidden="false" customHeight="false" outlineLevel="0" collapsed="false">
      <c r="A7076" s="37" t="n">
        <v>1006274</v>
      </c>
      <c r="B7076" s="38" t="n">
        <v>46302</v>
      </c>
      <c r="C7076" s="39" t="n">
        <v>1</v>
      </c>
      <c r="D7076" s="39" t="s">
        <v>26</v>
      </c>
      <c r="E7076" s="39"/>
      <c r="F7076" s="41" t="n">
        <f aca="false">IF(A7076="","",MATCH(A7076,P_ID,1))</f>
        <v>6274</v>
      </c>
      <c r="G7076" s="41" t="str">
        <f aca="false">IF(A7076="","",INDEX(P_Svc,F7076))</f>
        <v>Standard</v>
      </c>
      <c r="H7076" s="41" t="str">
        <f aca="false">IF(A7076="","",INDEX(P_Zone,F7076))</f>
        <v>South</v>
      </c>
      <c r="I7076" s="41" t="n">
        <f aca="false">IF(A7076="","",IF(D7076="Delivered",IF(B7076&lt;=INDEX(P_Due,F7076),1,0),0))</f>
        <v>1</v>
      </c>
    </row>
    <row r="7077" customFormat="false" ht="15" hidden="false" customHeight="false" outlineLevel="0" collapsed="false">
      <c r="A7077" s="37" t="n">
        <v>1006276</v>
      </c>
      <c r="B7077" s="38" t="n">
        <v>46302</v>
      </c>
      <c r="C7077" s="39" t="n">
        <v>1</v>
      </c>
      <c r="D7077" s="39" t="s">
        <v>79</v>
      </c>
      <c r="E7077" s="39" t="s">
        <v>36</v>
      </c>
      <c r="F7077" s="41" t="n">
        <f aca="false">IF(A7077="","",MATCH(A7077,P_ID,1))</f>
        <v>6276</v>
      </c>
      <c r="G7077" s="41" t="str">
        <f aca="false">IF(A7077="","",INDEX(P_Svc,F7077))</f>
        <v>Standard</v>
      </c>
      <c r="H7077" s="41" t="str">
        <f aca="false">IF(A7077="","",INDEX(P_Zone,F7077))</f>
        <v>North</v>
      </c>
      <c r="I7077" s="41" t="n">
        <f aca="false">IF(A7077="","",IF(D7077="Delivered",IF(B7077&lt;=INDEX(P_Due,F7077),1,0),0))</f>
        <v>0</v>
      </c>
    </row>
    <row r="7078" customFormat="false" ht="15" hidden="false" customHeight="false" outlineLevel="0" collapsed="false">
      <c r="A7078" s="37" t="n">
        <v>1006277</v>
      </c>
      <c r="B7078" s="38" t="n">
        <v>46302</v>
      </c>
      <c r="C7078" s="39" t="n">
        <v>1</v>
      </c>
      <c r="D7078" s="39" t="s">
        <v>26</v>
      </c>
      <c r="E7078" s="39"/>
      <c r="F7078" s="41" t="n">
        <f aca="false">IF(A7078="","",MATCH(A7078,P_ID,1))</f>
        <v>6277</v>
      </c>
      <c r="G7078" s="41" t="str">
        <f aca="false">IF(A7078="","",INDEX(P_Svc,F7078))</f>
        <v>Economy</v>
      </c>
      <c r="H7078" s="41" t="str">
        <f aca="false">IF(A7078="","",INDEX(P_Zone,F7078))</f>
        <v>West</v>
      </c>
      <c r="I7078" s="41" t="n">
        <f aca="false">IF(A7078="","",IF(D7078="Delivered",IF(B7078&lt;=INDEX(P_Due,F7078),1,0),0))</f>
        <v>1</v>
      </c>
    </row>
    <row r="7079" customFormat="false" ht="15" hidden="false" customHeight="false" outlineLevel="0" collapsed="false">
      <c r="A7079" s="37" t="n">
        <v>1006279</v>
      </c>
      <c r="B7079" s="38" t="n">
        <v>46302</v>
      </c>
      <c r="C7079" s="39" t="n">
        <v>1</v>
      </c>
      <c r="D7079" s="39" t="s">
        <v>26</v>
      </c>
      <c r="E7079" s="39"/>
      <c r="F7079" s="41" t="n">
        <f aca="false">IF(A7079="","",MATCH(A7079,P_ID,1))</f>
        <v>6279</v>
      </c>
      <c r="G7079" s="41" t="str">
        <f aca="false">IF(A7079="","",INDEX(P_Svc,F7079))</f>
        <v>Standard</v>
      </c>
      <c r="H7079" s="41" t="str">
        <f aca="false">IF(A7079="","",INDEX(P_Zone,F7079))</f>
        <v>East</v>
      </c>
      <c r="I7079" s="41" t="n">
        <f aca="false">IF(A7079="","",IF(D7079="Delivered",IF(B7079&lt;=INDEX(P_Due,F7079),1,0),0))</f>
        <v>1</v>
      </c>
    </row>
    <row r="7080" customFormat="false" ht="15" hidden="false" customHeight="false" outlineLevel="0" collapsed="false">
      <c r="A7080" s="37" t="n">
        <v>1006280</v>
      </c>
      <c r="B7080" s="38" t="n">
        <v>46302</v>
      </c>
      <c r="C7080" s="39" t="n">
        <v>1</v>
      </c>
      <c r="D7080" s="39" t="s">
        <v>79</v>
      </c>
      <c r="E7080" s="39" t="s">
        <v>34</v>
      </c>
      <c r="F7080" s="41" t="n">
        <f aca="false">IF(A7080="","",MATCH(A7080,P_ID,1))</f>
        <v>6280</v>
      </c>
      <c r="G7080" s="41" t="str">
        <f aca="false">IF(A7080="","",INDEX(P_Svc,F7080))</f>
        <v>Standard</v>
      </c>
      <c r="H7080" s="41" t="str">
        <f aca="false">IF(A7080="","",INDEX(P_Zone,F7080))</f>
        <v>East</v>
      </c>
      <c r="I7080" s="41" t="n">
        <f aca="false">IF(A7080="","",IF(D7080="Delivered",IF(B7080&lt;=INDEX(P_Due,F7080),1,0),0))</f>
        <v>0</v>
      </c>
    </row>
    <row r="7081" customFormat="false" ht="15" hidden="false" customHeight="false" outlineLevel="0" collapsed="false">
      <c r="A7081" s="37" t="n">
        <v>1006281</v>
      </c>
      <c r="B7081" s="38" t="n">
        <v>46302</v>
      </c>
      <c r="C7081" s="39" t="n">
        <v>1</v>
      </c>
      <c r="D7081" s="39" t="s">
        <v>26</v>
      </c>
      <c r="E7081" s="39"/>
      <c r="F7081" s="41" t="n">
        <f aca="false">IF(A7081="","",MATCH(A7081,P_ID,1))</f>
        <v>6281</v>
      </c>
      <c r="G7081" s="41" t="str">
        <f aca="false">IF(A7081="","",INDEX(P_Svc,F7081))</f>
        <v>Standard</v>
      </c>
      <c r="H7081" s="41" t="str">
        <f aca="false">IF(A7081="","",INDEX(P_Zone,F7081))</f>
        <v>North</v>
      </c>
      <c r="I7081" s="41" t="n">
        <f aca="false">IF(A7081="","",IF(D7081="Delivered",IF(B7081&lt;=INDEX(P_Due,F7081),1,0),0))</f>
        <v>1</v>
      </c>
    </row>
    <row r="7082" customFormat="false" ht="15" hidden="false" customHeight="false" outlineLevel="0" collapsed="false">
      <c r="A7082" s="37" t="n">
        <v>1006282</v>
      </c>
      <c r="B7082" s="38" t="n">
        <v>46302</v>
      </c>
      <c r="C7082" s="39" t="n">
        <v>1</v>
      </c>
      <c r="D7082" s="39" t="s">
        <v>79</v>
      </c>
      <c r="E7082" s="39" t="s">
        <v>32</v>
      </c>
      <c r="F7082" s="41" t="n">
        <f aca="false">IF(A7082="","",MATCH(A7082,P_ID,1))</f>
        <v>6282</v>
      </c>
      <c r="G7082" s="41" t="str">
        <f aca="false">IF(A7082="","",INDEX(P_Svc,F7082))</f>
        <v>Standard</v>
      </c>
      <c r="H7082" s="41" t="str">
        <f aca="false">IF(A7082="","",INDEX(P_Zone,F7082))</f>
        <v>West</v>
      </c>
      <c r="I7082" s="41" t="n">
        <f aca="false">IF(A7082="","",IF(D7082="Delivered",IF(B7082&lt;=INDEX(P_Due,F7082),1,0),0))</f>
        <v>0</v>
      </c>
    </row>
    <row r="7083" customFormat="false" ht="15" hidden="false" customHeight="false" outlineLevel="0" collapsed="false">
      <c r="A7083" s="37" t="n">
        <v>1006283</v>
      </c>
      <c r="B7083" s="38" t="n">
        <v>46302</v>
      </c>
      <c r="C7083" s="39" t="n">
        <v>1</v>
      </c>
      <c r="D7083" s="39" t="s">
        <v>26</v>
      </c>
      <c r="E7083" s="39"/>
      <c r="F7083" s="41" t="n">
        <f aca="false">IF(A7083="","",MATCH(A7083,P_ID,1))</f>
        <v>6283</v>
      </c>
      <c r="G7083" s="41" t="str">
        <f aca="false">IF(A7083="","",INDEX(P_Svc,F7083))</f>
        <v>Standard</v>
      </c>
      <c r="H7083" s="41" t="str">
        <f aca="false">IF(A7083="","",INDEX(P_Zone,F7083))</f>
        <v>South</v>
      </c>
      <c r="I7083" s="41" t="n">
        <f aca="false">IF(A7083="","",IF(D7083="Delivered",IF(B7083&lt;=INDEX(P_Due,F7083),1,0),0))</f>
        <v>1</v>
      </c>
    </row>
    <row r="7084" customFormat="false" ht="15" hidden="false" customHeight="false" outlineLevel="0" collapsed="false">
      <c r="A7084" s="37" t="n">
        <v>1006284</v>
      </c>
      <c r="B7084" s="38" t="n">
        <v>46302</v>
      </c>
      <c r="C7084" s="39" t="n">
        <v>1</v>
      </c>
      <c r="D7084" s="39" t="s">
        <v>26</v>
      </c>
      <c r="E7084" s="39"/>
      <c r="F7084" s="41" t="n">
        <f aca="false">IF(A7084="","",MATCH(A7084,P_ID,1))</f>
        <v>6284</v>
      </c>
      <c r="G7084" s="41" t="str">
        <f aca="false">IF(A7084="","",INDEX(P_Svc,F7084))</f>
        <v>Economy</v>
      </c>
      <c r="H7084" s="41" t="str">
        <f aca="false">IF(A7084="","",INDEX(P_Zone,F7084))</f>
        <v>Central</v>
      </c>
      <c r="I7084" s="41" t="n">
        <f aca="false">IF(A7084="","",IF(D7084="Delivered",IF(B7084&lt;=INDEX(P_Due,F7084),1,0),0))</f>
        <v>1</v>
      </c>
    </row>
    <row r="7085" customFormat="false" ht="15" hidden="false" customHeight="false" outlineLevel="0" collapsed="false">
      <c r="A7085" s="37" t="n">
        <v>1006285</v>
      </c>
      <c r="B7085" s="38" t="n">
        <v>46302</v>
      </c>
      <c r="C7085" s="39" t="n">
        <v>1</v>
      </c>
      <c r="D7085" s="39" t="s">
        <v>26</v>
      </c>
      <c r="E7085" s="39"/>
      <c r="F7085" s="41" t="n">
        <f aca="false">IF(A7085="","",MATCH(A7085,P_ID,1))</f>
        <v>6285</v>
      </c>
      <c r="G7085" s="41" t="str">
        <f aca="false">IF(A7085="","",INDEX(P_Svc,F7085))</f>
        <v>Standard</v>
      </c>
      <c r="H7085" s="41" t="str">
        <f aca="false">IF(A7085="","",INDEX(P_Zone,F7085))</f>
        <v>East</v>
      </c>
      <c r="I7085" s="41" t="n">
        <f aca="false">IF(A7085="","",IF(D7085="Delivered",IF(B7085&lt;=INDEX(P_Due,F7085),1,0),0))</f>
        <v>1</v>
      </c>
    </row>
    <row r="7086" customFormat="false" ht="15" hidden="false" customHeight="false" outlineLevel="0" collapsed="false">
      <c r="A7086" s="37" t="n">
        <v>1006286</v>
      </c>
      <c r="B7086" s="38" t="n">
        <v>46302</v>
      </c>
      <c r="C7086" s="39" t="n">
        <v>1</v>
      </c>
      <c r="D7086" s="39" t="s">
        <v>26</v>
      </c>
      <c r="E7086" s="39"/>
      <c r="F7086" s="41" t="n">
        <f aca="false">IF(A7086="","",MATCH(A7086,P_ID,1))</f>
        <v>6286</v>
      </c>
      <c r="G7086" s="41" t="str">
        <f aca="false">IF(A7086="","",INDEX(P_Svc,F7086))</f>
        <v>Standard</v>
      </c>
      <c r="H7086" s="41" t="str">
        <f aca="false">IF(A7086="","",INDEX(P_Zone,F7086))</f>
        <v>Central</v>
      </c>
      <c r="I7086" s="41" t="n">
        <f aca="false">IF(A7086="","",IF(D7086="Delivered",IF(B7086&lt;=INDEX(P_Due,F7086),1,0),0))</f>
        <v>1</v>
      </c>
    </row>
    <row r="7087" customFormat="false" ht="15" hidden="false" customHeight="false" outlineLevel="0" collapsed="false">
      <c r="A7087" s="37" t="n">
        <v>1006287</v>
      </c>
      <c r="B7087" s="38" t="n">
        <v>46302</v>
      </c>
      <c r="C7087" s="39" t="n">
        <v>1</v>
      </c>
      <c r="D7087" s="39" t="s">
        <v>26</v>
      </c>
      <c r="E7087" s="39"/>
      <c r="F7087" s="41" t="n">
        <f aca="false">IF(A7087="","",MATCH(A7087,P_ID,1))</f>
        <v>6287</v>
      </c>
      <c r="G7087" s="41" t="str">
        <f aca="false">IF(A7087="","",INDEX(P_Svc,F7087))</f>
        <v>Standard</v>
      </c>
      <c r="H7087" s="41" t="str">
        <f aca="false">IF(A7087="","",INDEX(P_Zone,F7087))</f>
        <v>East</v>
      </c>
      <c r="I7087" s="41" t="n">
        <f aca="false">IF(A7087="","",IF(D7087="Delivered",IF(B7087&lt;=INDEX(P_Due,F7087),1,0),0))</f>
        <v>1</v>
      </c>
    </row>
    <row r="7088" customFormat="false" ht="15" hidden="false" customHeight="false" outlineLevel="0" collapsed="false">
      <c r="A7088" s="37" t="n">
        <v>1006289</v>
      </c>
      <c r="B7088" s="38" t="n">
        <v>46302</v>
      </c>
      <c r="C7088" s="39" t="n">
        <v>1</v>
      </c>
      <c r="D7088" s="39" t="s">
        <v>26</v>
      </c>
      <c r="E7088" s="39"/>
      <c r="F7088" s="41" t="n">
        <f aca="false">IF(A7088="","",MATCH(A7088,P_ID,1))</f>
        <v>6289</v>
      </c>
      <c r="G7088" s="41" t="str">
        <f aca="false">IF(A7088="","",INDEX(P_Svc,F7088))</f>
        <v>Standard</v>
      </c>
      <c r="H7088" s="41" t="str">
        <f aca="false">IF(A7088="","",INDEX(P_Zone,F7088))</f>
        <v>North</v>
      </c>
      <c r="I7088" s="41" t="n">
        <f aca="false">IF(A7088="","",IF(D7088="Delivered",IF(B7088&lt;=INDEX(P_Due,F7088),1,0),0))</f>
        <v>1</v>
      </c>
    </row>
    <row r="7089" customFormat="false" ht="15" hidden="false" customHeight="false" outlineLevel="0" collapsed="false">
      <c r="A7089" s="37" t="n">
        <v>1006292</v>
      </c>
      <c r="B7089" s="38" t="n">
        <v>46302</v>
      </c>
      <c r="C7089" s="39" t="n">
        <v>1</v>
      </c>
      <c r="D7089" s="39" t="s">
        <v>26</v>
      </c>
      <c r="E7089" s="39"/>
      <c r="F7089" s="41" t="n">
        <f aca="false">IF(A7089="","",MATCH(A7089,P_ID,1))</f>
        <v>6292</v>
      </c>
      <c r="G7089" s="41" t="str">
        <f aca="false">IF(A7089="","",INDEX(P_Svc,F7089))</f>
        <v>Economy</v>
      </c>
      <c r="H7089" s="41" t="str">
        <f aca="false">IF(A7089="","",INDEX(P_Zone,F7089))</f>
        <v>West</v>
      </c>
      <c r="I7089" s="41" t="n">
        <f aca="false">IF(A7089="","",IF(D7089="Delivered",IF(B7089&lt;=INDEX(P_Due,F7089),1,0),0))</f>
        <v>1</v>
      </c>
    </row>
    <row r="7090" customFormat="false" ht="15" hidden="false" customHeight="false" outlineLevel="0" collapsed="false">
      <c r="A7090" s="37" t="n">
        <v>1006294</v>
      </c>
      <c r="B7090" s="38" t="n">
        <v>46302</v>
      </c>
      <c r="C7090" s="39" t="n">
        <v>1</v>
      </c>
      <c r="D7090" s="39" t="s">
        <v>26</v>
      </c>
      <c r="E7090" s="39"/>
      <c r="F7090" s="41" t="n">
        <f aca="false">IF(A7090="","",MATCH(A7090,P_ID,1))</f>
        <v>6294</v>
      </c>
      <c r="G7090" s="41" t="str">
        <f aca="false">IF(A7090="","",INDEX(P_Svc,F7090))</f>
        <v>Standard</v>
      </c>
      <c r="H7090" s="41" t="str">
        <f aca="false">IF(A7090="","",INDEX(P_Zone,F7090))</f>
        <v>North</v>
      </c>
      <c r="I7090" s="41" t="n">
        <f aca="false">IF(A7090="","",IF(D7090="Delivered",IF(B7090&lt;=INDEX(P_Due,F7090),1,0),0))</f>
        <v>1</v>
      </c>
    </row>
    <row r="7091" customFormat="false" ht="15" hidden="false" customHeight="false" outlineLevel="0" collapsed="false">
      <c r="A7091" s="37" t="n">
        <v>1006295</v>
      </c>
      <c r="B7091" s="38" t="n">
        <v>46302</v>
      </c>
      <c r="C7091" s="39" t="n">
        <v>1</v>
      </c>
      <c r="D7091" s="39" t="s">
        <v>26</v>
      </c>
      <c r="E7091" s="39"/>
      <c r="F7091" s="41" t="n">
        <f aca="false">IF(A7091="","",MATCH(A7091,P_ID,1))</f>
        <v>6295</v>
      </c>
      <c r="G7091" s="41" t="str">
        <f aca="false">IF(A7091="","",INDEX(P_Svc,F7091))</f>
        <v>Economy</v>
      </c>
      <c r="H7091" s="41" t="str">
        <f aca="false">IF(A7091="","",INDEX(P_Zone,F7091))</f>
        <v>North</v>
      </c>
      <c r="I7091" s="41" t="n">
        <f aca="false">IF(A7091="","",IF(D7091="Delivered",IF(B7091&lt;=INDEX(P_Due,F7091),1,0),0))</f>
        <v>1</v>
      </c>
    </row>
    <row r="7092" customFormat="false" ht="15" hidden="false" customHeight="false" outlineLevel="0" collapsed="false">
      <c r="A7092" s="37" t="n">
        <v>1006296</v>
      </c>
      <c r="B7092" s="38" t="n">
        <v>46302</v>
      </c>
      <c r="C7092" s="39" t="n">
        <v>1</v>
      </c>
      <c r="D7092" s="39" t="s">
        <v>26</v>
      </c>
      <c r="E7092" s="39"/>
      <c r="F7092" s="41" t="n">
        <f aca="false">IF(A7092="","",MATCH(A7092,P_ID,1))</f>
        <v>6296</v>
      </c>
      <c r="G7092" s="41" t="str">
        <f aca="false">IF(A7092="","",INDEX(P_Svc,F7092))</f>
        <v>Standard</v>
      </c>
      <c r="H7092" s="41" t="str">
        <f aca="false">IF(A7092="","",INDEX(P_Zone,F7092))</f>
        <v>North</v>
      </c>
      <c r="I7092" s="41" t="n">
        <f aca="false">IF(A7092="","",IF(D7092="Delivered",IF(B7092&lt;=INDEX(P_Due,F7092),1,0),0))</f>
        <v>1</v>
      </c>
    </row>
    <row r="7093" customFormat="false" ht="15" hidden="false" customHeight="false" outlineLevel="0" collapsed="false">
      <c r="A7093" s="37" t="n">
        <v>1006297</v>
      </c>
      <c r="B7093" s="38" t="n">
        <v>46302</v>
      </c>
      <c r="C7093" s="39" t="n">
        <v>1</v>
      </c>
      <c r="D7093" s="39" t="s">
        <v>26</v>
      </c>
      <c r="E7093" s="39"/>
      <c r="F7093" s="41" t="n">
        <f aca="false">IF(A7093="","",MATCH(A7093,P_ID,1))</f>
        <v>6297</v>
      </c>
      <c r="G7093" s="41" t="str">
        <f aca="false">IF(A7093="","",INDEX(P_Svc,F7093))</f>
        <v>Economy</v>
      </c>
      <c r="H7093" s="41" t="str">
        <f aca="false">IF(A7093="","",INDEX(P_Zone,F7093))</f>
        <v>Central</v>
      </c>
      <c r="I7093" s="41" t="n">
        <f aca="false">IF(A7093="","",IF(D7093="Delivered",IF(B7093&lt;=INDEX(P_Due,F7093),1,0),0))</f>
        <v>1</v>
      </c>
    </row>
    <row r="7094" customFormat="false" ht="15" hidden="false" customHeight="false" outlineLevel="0" collapsed="false">
      <c r="A7094" s="37" t="n">
        <v>1006298</v>
      </c>
      <c r="B7094" s="38" t="n">
        <v>46302</v>
      </c>
      <c r="C7094" s="39" t="n">
        <v>1</v>
      </c>
      <c r="D7094" s="39" t="s">
        <v>26</v>
      </c>
      <c r="E7094" s="39"/>
      <c r="F7094" s="41" t="n">
        <f aca="false">IF(A7094="","",MATCH(A7094,P_ID,1))</f>
        <v>6298</v>
      </c>
      <c r="G7094" s="41" t="str">
        <f aca="false">IF(A7094="","",INDEX(P_Svc,F7094))</f>
        <v>Standard</v>
      </c>
      <c r="H7094" s="41" t="str">
        <f aca="false">IF(A7094="","",INDEX(P_Zone,F7094))</f>
        <v>East</v>
      </c>
      <c r="I7094" s="41" t="n">
        <f aca="false">IF(A7094="","",IF(D7094="Delivered",IF(B7094&lt;=INDEX(P_Due,F7094),1,0),0))</f>
        <v>1</v>
      </c>
    </row>
    <row r="7095" customFormat="false" ht="15" hidden="false" customHeight="false" outlineLevel="0" collapsed="false">
      <c r="A7095" s="37" t="n">
        <v>1006299</v>
      </c>
      <c r="B7095" s="38" t="n">
        <v>46302</v>
      </c>
      <c r="C7095" s="39" t="n">
        <v>1</v>
      </c>
      <c r="D7095" s="39" t="s">
        <v>26</v>
      </c>
      <c r="E7095" s="39"/>
      <c r="F7095" s="41" t="n">
        <f aca="false">IF(A7095="","",MATCH(A7095,P_ID,1))</f>
        <v>6299</v>
      </c>
      <c r="G7095" s="41" t="str">
        <f aca="false">IF(A7095="","",INDEX(P_Svc,F7095))</f>
        <v>Standard</v>
      </c>
      <c r="H7095" s="41" t="str">
        <f aca="false">IF(A7095="","",INDEX(P_Zone,F7095))</f>
        <v>West</v>
      </c>
      <c r="I7095" s="41" t="n">
        <f aca="false">IF(A7095="","",IF(D7095="Delivered",IF(B7095&lt;=INDEX(P_Due,F7095),1,0),0))</f>
        <v>1</v>
      </c>
    </row>
    <row r="7096" customFormat="false" ht="15" hidden="false" customHeight="false" outlineLevel="0" collapsed="false">
      <c r="A7096" s="37" t="n">
        <v>1006300</v>
      </c>
      <c r="B7096" s="38" t="n">
        <v>46302</v>
      </c>
      <c r="C7096" s="39" t="n">
        <v>1</v>
      </c>
      <c r="D7096" s="39" t="s">
        <v>26</v>
      </c>
      <c r="E7096" s="39"/>
      <c r="F7096" s="41" t="n">
        <f aca="false">IF(A7096="","",MATCH(A7096,P_ID,1))</f>
        <v>6300</v>
      </c>
      <c r="G7096" s="41" t="str">
        <f aca="false">IF(A7096="","",INDEX(P_Svc,F7096))</f>
        <v>Standard</v>
      </c>
      <c r="H7096" s="41" t="str">
        <f aca="false">IF(A7096="","",INDEX(P_Zone,F7096))</f>
        <v>East</v>
      </c>
      <c r="I7096" s="41" t="n">
        <f aca="false">IF(A7096="","",IF(D7096="Delivered",IF(B7096&lt;=INDEX(P_Due,F7096),1,0),0))</f>
        <v>1</v>
      </c>
    </row>
    <row r="7097" customFormat="false" ht="15" hidden="false" customHeight="false" outlineLevel="0" collapsed="false">
      <c r="A7097" s="37" t="n">
        <v>1006301</v>
      </c>
      <c r="B7097" s="38" t="n">
        <v>46302</v>
      </c>
      <c r="C7097" s="39" t="n">
        <v>1</v>
      </c>
      <c r="D7097" s="39" t="s">
        <v>26</v>
      </c>
      <c r="E7097" s="39"/>
      <c r="F7097" s="41" t="n">
        <f aca="false">IF(A7097="","",MATCH(A7097,P_ID,1))</f>
        <v>6301</v>
      </c>
      <c r="G7097" s="41" t="str">
        <f aca="false">IF(A7097="","",INDEX(P_Svc,F7097))</f>
        <v>Standard</v>
      </c>
      <c r="H7097" s="41" t="str">
        <f aca="false">IF(A7097="","",INDEX(P_Zone,F7097))</f>
        <v>Central</v>
      </c>
      <c r="I7097" s="41" t="n">
        <f aca="false">IF(A7097="","",IF(D7097="Delivered",IF(B7097&lt;=INDEX(P_Due,F7097),1,0),0))</f>
        <v>1</v>
      </c>
    </row>
    <row r="7098" customFormat="false" ht="15" hidden="false" customHeight="false" outlineLevel="0" collapsed="false">
      <c r="A7098" s="37" t="n">
        <v>1006302</v>
      </c>
      <c r="B7098" s="38" t="n">
        <v>46302</v>
      </c>
      <c r="C7098" s="39" t="n">
        <v>1</v>
      </c>
      <c r="D7098" s="39" t="s">
        <v>26</v>
      </c>
      <c r="E7098" s="39"/>
      <c r="F7098" s="41" t="n">
        <f aca="false">IF(A7098="","",MATCH(A7098,P_ID,1))</f>
        <v>6302</v>
      </c>
      <c r="G7098" s="41" t="str">
        <f aca="false">IF(A7098="","",INDEX(P_Svc,F7098))</f>
        <v>Standard</v>
      </c>
      <c r="H7098" s="41" t="str">
        <f aca="false">IF(A7098="","",INDEX(P_Zone,F7098))</f>
        <v>North</v>
      </c>
      <c r="I7098" s="41" t="n">
        <f aca="false">IF(A7098="","",IF(D7098="Delivered",IF(B7098&lt;=INDEX(P_Due,F7098),1,0),0))</f>
        <v>1</v>
      </c>
    </row>
    <row r="7099" customFormat="false" ht="15" hidden="false" customHeight="false" outlineLevel="0" collapsed="false">
      <c r="A7099" s="37" t="n">
        <v>1006303</v>
      </c>
      <c r="B7099" s="38" t="n">
        <v>46302</v>
      </c>
      <c r="C7099" s="39" t="n">
        <v>1</v>
      </c>
      <c r="D7099" s="39" t="s">
        <v>26</v>
      </c>
      <c r="E7099" s="39"/>
      <c r="F7099" s="41" t="n">
        <f aca="false">IF(A7099="","",MATCH(A7099,P_ID,1))</f>
        <v>6303</v>
      </c>
      <c r="G7099" s="41" t="str">
        <f aca="false">IF(A7099="","",INDEX(P_Svc,F7099))</f>
        <v>Standard</v>
      </c>
      <c r="H7099" s="41" t="str">
        <f aca="false">IF(A7099="","",INDEX(P_Zone,F7099))</f>
        <v>South</v>
      </c>
      <c r="I7099" s="41" t="n">
        <f aca="false">IF(A7099="","",IF(D7099="Delivered",IF(B7099&lt;=INDEX(P_Due,F7099),1,0),0))</f>
        <v>1</v>
      </c>
    </row>
    <row r="7100" customFormat="false" ht="15" hidden="false" customHeight="false" outlineLevel="0" collapsed="false">
      <c r="A7100" s="37" t="n">
        <v>1006304</v>
      </c>
      <c r="B7100" s="38" t="n">
        <v>46302</v>
      </c>
      <c r="C7100" s="39" t="n">
        <v>1</v>
      </c>
      <c r="D7100" s="39" t="s">
        <v>26</v>
      </c>
      <c r="E7100" s="39"/>
      <c r="F7100" s="41" t="n">
        <f aca="false">IF(A7100="","",MATCH(A7100,P_ID,1))</f>
        <v>6304</v>
      </c>
      <c r="G7100" s="41" t="str">
        <f aca="false">IF(A7100="","",INDEX(P_Svc,F7100))</f>
        <v>Standard</v>
      </c>
      <c r="H7100" s="41" t="str">
        <f aca="false">IF(A7100="","",INDEX(P_Zone,F7100))</f>
        <v>Central</v>
      </c>
      <c r="I7100" s="41" t="n">
        <f aca="false">IF(A7100="","",IF(D7100="Delivered",IF(B7100&lt;=INDEX(P_Due,F7100),1,0),0))</f>
        <v>1</v>
      </c>
    </row>
    <row r="7101" customFormat="false" ht="15" hidden="false" customHeight="false" outlineLevel="0" collapsed="false">
      <c r="A7101" s="37" t="n">
        <v>1006305</v>
      </c>
      <c r="B7101" s="38" t="n">
        <v>46302</v>
      </c>
      <c r="C7101" s="39" t="n">
        <v>1</v>
      </c>
      <c r="D7101" s="39" t="s">
        <v>26</v>
      </c>
      <c r="E7101" s="39"/>
      <c r="F7101" s="41" t="n">
        <f aca="false">IF(A7101="","",MATCH(A7101,P_ID,1))</f>
        <v>6305</v>
      </c>
      <c r="G7101" s="41" t="str">
        <f aca="false">IF(A7101="","",INDEX(P_Svc,F7101))</f>
        <v>Economy</v>
      </c>
      <c r="H7101" s="41" t="str">
        <f aca="false">IF(A7101="","",INDEX(P_Zone,F7101))</f>
        <v>South</v>
      </c>
      <c r="I7101" s="41" t="n">
        <f aca="false">IF(A7101="","",IF(D7101="Delivered",IF(B7101&lt;=INDEX(P_Due,F7101),1,0),0))</f>
        <v>1</v>
      </c>
    </row>
    <row r="7102" customFormat="false" ht="15" hidden="false" customHeight="false" outlineLevel="0" collapsed="false">
      <c r="A7102" s="37" t="n">
        <v>1006306</v>
      </c>
      <c r="B7102" s="38" t="n">
        <v>46302</v>
      </c>
      <c r="C7102" s="39" t="n">
        <v>1</v>
      </c>
      <c r="D7102" s="39" t="s">
        <v>26</v>
      </c>
      <c r="E7102" s="39"/>
      <c r="F7102" s="41" t="n">
        <f aca="false">IF(A7102="","",MATCH(A7102,P_ID,1))</f>
        <v>6306</v>
      </c>
      <c r="G7102" s="41" t="str">
        <f aca="false">IF(A7102="","",INDEX(P_Svc,F7102))</f>
        <v>Standard</v>
      </c>
      <c r="H7102" s="41" t="str">
        <f aca="false">IF(A7102="","",INDEX(P_Zone,F7102))</f>
        <v>South</v>
      </c>
      <c r="I7102" s="41" t="n">
        <f aca="false">IF(A7102="","",IF(D7102="Delivered",IF(B7102&lt;=INDEX(P_Due,F7102),1,0),0))</f>
        <v>1</v>
      </c>
    </row>
    <row r="7103" customFormat="false" ht="15" hidden="false" customHeight="false" outlineLevel="0" collapsed="false">
      <c r="A7103" s="37" t="n">
        <v>1006309</v>
      </c>
      <c r="B7103" s="38" t="n">
        <v>46302</v>
      </c>
      <c r="C7103" s="39" t="n">
        <v>1</v>
      </c>
      <c r="D7103" s="39" t="s">
        <v>26</v>
      </c>
      <c r="E7103" s="39"/>
      <c r="F7103" s="41" t="n">
        <f aca="false">IF(A7103="","",MATCH(A7103,P_ID,1))</f>
        <v>6309</v>
      </c>
      <c r="G7103" s="41" t="str">
        <f aca="false">IF(A7103="","",INDEX(P_Svc,F7103))</f>
        <v>Standard</v>
      </c>
      <c r="H7103" s="41" t="str">
        <f aca="false">IF(A7103="","",INDEX(P_Zone,F7103))</f>
        <v>Central</v>
      </c>
      <c r="I7103" s="41" t="n">
        <f aca="false">IF(A7103="","",IF(D7103="Delivered",IF(B7103&lt;=INDEX(P_Due,F7103),1,0),0))</f>
        <v>1</v>
      </c>
    </row>
    <row r="7104" customFormat="false" ht="15" hidden="false" customHeight="false" outlineLevel="0" collapsed="false">
      <c r="A7104" s="37" t="n">
        <v>1006310</v>
      </c>
      <c r="B7104" s="38" t="n">
        <v>46302</v>
      </c>
      <c r="C7104" s="39" t="n">
        <v>1</v>
      </c>
      <c r="D7104" s="39" t="s">
        <v>26</v>
      </c>
      <c r="E7104" s="39"/>
      <c r="F7104" s="41" t="n">
        <f aca="false">IF(A7104="","",MATCH(A7104,P_ID,1))</f>
        <v>6310</v>
      </c>
      <c r="G7104" s="41" t="str">
        <f aca="false">IF(A7104="","",INDEX(P_Svc,F7104))</f>
        <v>Standard</v>
      </c>
      <c r="H7104" s="41" t="str">
        <f aca="false">IF(A7104="","",INDEX(P_Zone,F7104))</f>
        <v>North</v>
      </c>
      <c r="I7104" s="41" t="n">
        <f aca="false">IF(A7104="","",IF(D7104="Delivered",IF(B7104&lt;=INDEX(P_Due,F7104),1,0),0))</f>
        <v>1</v>
      </c>
    </row>
    <row r="7105" customFormat="false" ht="15" hidden="false" customHeight="false" outlineLevel="0" collapsed="false">
      <c r="A7105" s="37" t="n">
        <v>1006311</v>
      </c>
      <c r="B7105" s="38" t="n">
        <v>46302</v>
      </c>
      <c r="C7105" s="39" t="n">
        <v>1</v>
      </c>
      <c r="D7105" s="39" t="s">
        <v>26</v>
      </c>
      <c r="E7105" s="39"/>
      <c r="F7105" s="41" t="n">
        <f aca="false">IF(A7105="","",MATCH(A7105,P_ID,1))</f>
        <v>6311</v>
      </c>
      <c r="G7105" s="41" t="str">
        <f aca="false">IF(A7105="","",INDEX(P_Svc,F7105))</f>
        <v>Economy</v>
      </c>
      <c r="H7105" s="41" t="str">
        <f aca="false">IF(A7105="","",INDEX(P_Zone,F7105))</f>
        <v>North</v>
      </c>
      <c r="I7105" s="41" t="n">
        <f aca="false">IF(A7105="","",IF(D7105="Delivered",IF(B7105&lt;=INDEX(P_Due,F7105),1,0),0))</f>
        <v>1</v>
      </c>
    </row>
    <row r="7106" customFormat="false" ht="15" hidden="false" customHeight="false" outlineLevel="0" collapsed="false">
      <c r="A7106" s="37" t="n">
        <v>1006312</v>
      </c>
      <c r="B7106" s="38" t="n">
        <v>46302</v>
      </c>
      <c r="C7106" s="39" t="n">
        <v>1</v>
      </c>
      <c r="D7106" s="39" t="s">
        <v>79</v>
      </c>
      <c r="E7106" s="39" t="s">
        <v>32</v>
      </c>
      <c r="F7106" s="41" t="n">
        <f aca="false">IF(A7106="","",MATCH(A7106,P_ID,1))</f>
        <v>6312</v>
      </c>
      <c r="G7106" s="41" t="str">
        <f aca="false">IF(A7106="","",INDEX(P_Svc,F7106))</f>
        <v>Standard</v>
      </c>
      <c r="H7106" s="41" t="str">
        <f aca="false">IF(A7106="","",INDEX(P_Zone,F7106))</f>
        <v>East</v>
      </c>
      <c r="I7106" s="41" t="n">
        <f aca="false">IF(A7106="","",IF(D7106="Delivered",IF(B7106&lt;=INDEX(P_Due,F7106),1,0),0))</f>
        <v>0</v>
      </c>
    </row>
    <row r="7107" customFormat="false" ht="15" hidden="false" customHeight="false" outlineLevel="0" collapsed="false">
      <c r="A7107" s="37" t="n">
        <v>1006313</v>
      </c>
      <c r="B7107" s="38" t="n">
        <v>46302</v>
      </c>
      <c r="C7107" s="39" t="n">
        <v>1</v>
      </c>
      <c r="D7107" s="39" t="s">
        <v>26</v>
      </c>
      <c r="E7107" s="39"/>
      <c r="F7107" s="41" t="n">
        <f aca="false">IF(A7107="","",MATCH(A7107,P_ID,1))</f>
        <v>6313</v>
      </c>
      <c r="G7107" s="41" t="str">
        <f aca="false">IF(A7107="","",INDEX(P_Svc,F7107))</f>
        <v>Economy</v>
      </c>
      <c r="H7107" s="41" t="str">
        <f aca="false">IF(A7107="","",INDEX(P_Zone,F7107))</f>
        <v>East</v>
      </c>
      <c r="I7107" s="41" t="n">
        <f aca="false">IF(A7107="","",IF(D7107="Delivered",IF(B7107&lt;=INDEX(P_Due,F7107),1,0),0))</f>
        <v>1</v>
      </c>
    </row>
    <row r="7108" customFormat="false" ht="15" hidden="false" customHeight="false" outlineLevel="0" collapsed="false">
      <c r="A7108" s="37" t="n">
        <v>1006314</v>
      </c>
      <c r="B7108" s="38" t="n">
        <v>46302</v>
      </c>
      <c r="C7108" s="39" t="n">
        <v>1</v>
      </c>
      <c r="D7108" s="39" t="s">
        <v>26</v>
      </c>
      <c r="E7108" s="39"/>
      <c r="F7108" s="41" t="n">
        <f aca="false">IF(A7108="","",MATCH(A7108,P_ID,1))</f>
        <v>6314</v>
      </c>
      <c r="G7108" s="41" t="str">
        <f aca="false">IF(A7108="","",INDEX(P_Svc,F7108))</f>
        <v>Standard</v>
      </c>
      <c r="H7108" s="41" t="str">
        <f aca="false">IF(A7108="","",INDEX(P_Zone,F7108))</f>
        <v>North</v>
      </c>
      <c r="I7108" s="41" t="n">
        <f aca="false">IF(A7108="","",IF(D7108="Delivered",IF(B7108&lt;=INDEX(P_Due,F7108),1,0),0))</f>
        <v>1</v>
      </c>
    </row>
    <row r="7109" customFormat="false" ht="15" hidden="false" customHeight="false" outlineLevel="0" collapsed="false">
      <c r="A7109" s="37" t="n">
        <v>1006315</v>
      </c>
      <c r="B7109" s="38" t="n">
        <v>46302</v>
      </c>
      <c r="C7109" s="39" t="n">
        <v>1</v>
      </c>
      <c r="D7109" s="39" t="s">
        <v>26</v>
      </c>
      <c r="E7109" s="39"/>
      <c r="F7109" s="41" t="n">
        <f aca="false">IF(A7109="","",MATCH(A7109,P_ID,1))</f>
        <v>6315</v>
      </c>
      <c r="G7109" s="41" t="str">
        <f aca="false">IF(A7109="","",INDEX(P_Svc,F7109))</f>
        <v>Economy</v>
      </c>
      <c r="H7109" s="41" t="str">
        <f aca="false">IF(A7109="","",INDEX(P_Zone,F7109))</f>
        <v>Central</v>
      </c>
      <c r="I7109" s="41" t="n">
        <f aca="false">IF(A7109="","",IF(D7109="Delivered",IF(B7109&lt;=INDEX(P_Due,F7109),1,0),0))</f>
        <v>1</v>
      </c>
    </row>
    <row r="7110" customFormat="false" ht="15" hidden="false" customHeight="false" outlineLevel="0" collapsed="false">
      <c r="A7110" s="37" t="n">
        <v>1006316</v>
      </c>
      <c r="B7110" s="38" t="n">
        <v>46302</v>
      </c>
      <c r="C7110" s="39" t="n">
        <v>1</v>
      </c>
      <c r="D7110" s="39" t="s">
        <v>26</v>
      </c>
      <c r="E7110" s="39"/>
      <c r="F7110" s="41" t="n">
        <f aca="false">IF(A7110="","",MATCH(A7110,P_ID,1))</f>
        <v>6316</v>
      </c>
      <c r="G7110" s="41" t="str">
        <f aca="false">IF(A7110="","",INDEX(P_Svc,F7110))</f>
        <v>Economy</v>
      </c>
      <c r="H7110" s="41" t="str">
        <f aca="false">IF(A7110="","",INDEX(P_Zone,F7110))</f>
        <v>West</v>
      </c>
      <c r="I7110" s="41" t="n">
        <f aca="false">IF(A7110="","",IF(D7110="Delivered",IF(B7110&lt;=INDEX(P_Due,F7110),1,0),0))</f>
        <v>1</v>
      </c>
    </row>
    <row r="7111" customFormat="false" ht="15" hidden="false" customHeight="false" outlineLevel="0" collapsed="false">
      <c r="A7111" s="37" t="n">
        <v>1006318</v>
      </c>
      <c r="B7111" s="38" t="n">
        <v>46302</v>
      </c>
      <c r="C7111" s="39" t="n">
        <v>1</v>
      </c>
      <c r="D7111" s="39" t="s">
        <v>26</v>
      </c>
      <c r="E7111" s="39"/>
      <c r="F7111" s="41" t="n">
        <f aca="false">IF(A7111="","",MATCH(A7111,P_ID,1))</f>
        <v>6318</v>
      </c>
      <c r="G7111" s="41" t="str">
        <f aca="false">IF(A7111="","",INDEX(P_Svc,F7111))</f>
        <v>Standard</v>
      </c>
      <c r="H7111" s="41" t="str">
        <f aca="false">IF(A7111="","",INDEX(P_Zone,F7111))</f>
        <v>North</v>
      </c>
      <c r="I7111" s="41" t="n">
        <f aca="false">IF(A7111="","",IF(D7111="Delivered",IF(B7111&lt;=INDEX(P_Due,F7111),1,0),0))</f>
        <v>1</v>
      </c>
    </row>
    <row r="7112" customFormat="false" ht="15" hidden="false" customHeight="false" outlineLevel="0" collapsed="false">
      <c r="A7112" s="37" t="n">
        <v>1006319</v>
      </c>
      <c r="B7112" s="38" t="n">
        <v>46302</v>
      </c>
      <c r="C7112" s="39" t="n">
        <v>1</v>
      </c>
      <c r="D7112" s="39" t="s">
        <v>79</v>
      </c>
      <c r="E7112" s="39" t="s">
        <v>38</v>
      </c>
      <c r="F7112" s="41" t="n">
        <f aca="false">IF(A7112="","",MATCH(A7112,P_ID,1))</f>
        <v>6319</v>
      </c>
      <c r="G7112" s="41" t="str">
        <f aca="false">IF(A7112="","",INDEX(P_Svc,F7112))</f>
        <v>Economy</v>
      </c>
      <c r="H7112" s="41" t="str">
        <f aca="false">IF(A7112="","",INDEX(P_Zone,F7112))</f>
        <v>Central</v>
      </c>
      <c r="I7112" s="41" t="n">
        <f aca="false">IF(A7112="","",IF(D7112="Delivered",IF(B7112&lt;=INDEX(P_Due,F7112),1,0),0))</f>
        <v>0</v>
      </c>
    </row>
    <row r="7113" customFormat="false" ht="15" hidden="false" customHeight="false" outlineLevel="0" collapsed="false">
      <c r="A7113" s="37" t="n">
        <v>1006320</v>
      </c>
      <c r="B7113" s="38" t="n">
        <v>46302</v>
      </c>
      <c r="C7113" s="39" t="n">
        <v>1</v>
      </c>
      <c r="D7113" s="39" t="s">
        <v>26</v>
      </c>
      <c r="E7113" s="39"/>
      <c r="F7113" s="41" t="n">
        <f aca="false">IF(A7113="","",MATCH(A7113,P_ID,1))</f>
        <v>6320</v>
      </c>
      <c r="G7113" s="41" t="str">
        <f aca="false">IF(A7113="","",INDEX(P_Svc,F7113))</f>
        <v>Economy</v>
      </c>
      <c r="H7113" s="41" t="str">
        <f aca="false">IF(A7113="","",INDEX(P_Zone,F7113))</f>
        <v>West</v>
      </c>
      <c r="I7113" s="41" t="n">
        <f aca="false">IF(A7113="","",IF(D7113="Delivered",IF(B7113&lt;=INDEX(P_Due,F7113),1,0),0))</f>
        <v>1</v>
      </c>
    </row>
    <row r="7114" customFormat="false" ht="15" hidden="false" customHeight="false" outlineLevel="0" collapsed="false">
      <c r="A7114" s="37" t="n">
        <v>1006321</v>
      </c>
      <c r="B7114" s="38" t="n">
        <v>46302</v>
      </c>
      <c r="C7114" s="39" t="n">
        <v>1</v>
      </c>
      <c r="D7114" s="39" t="s">
        <v>26</v>
      </c>
      <c r="E7114" s="39"/>
      <c r="F7114" s="41" t="n">
        <f aca="false">IF(A7114="","",MATCH(A7114,P_ID,1))</f>
        <v>6321</v>
      </c>
      <c r="G7114" s="41" t="str">
        <f aca="false">IF(A7114="","",INDEX(P_Svc,F7114))</f>
        <v>Standard</v>
      </c>
      <c r="H7114" s="41" t="str">
        <f aca="false">IF(A7114="","",INDEX(P_Zone,F7114))</f>
        <v>Central</v>
      </c>
      <c r="I7114" s="41" t="n">
        <f aca="false">IF(A7114="","",IF(D7114="Delivered",IF(B7114&lt;=INDEX(P_Due,F7114),1,0),0))</f>
        <v>1</v>
      </c>
    </row>
    <row r="7115" customFormat="false" ht="15" hidden="false" customHeight="false" outlineLevel="0" collapsed="false">
      <c r="A7115" s="37" t="n">
        <v>1006322</v>
      </c>
      <c r="B7115" s="38" t="n">
        <v>46302</v>
      </c>
      <c r="C7115" s="39" t="n">
        <v>1</v>
      </c>
      <c r="D7115" s="39" t="s">
        <v>79</v>
      </c>
      <c r="E7115" s="39" t="s">
        <v>36</v>
      </c>
      <c r="F7115" s="41" t="n">
        <f aca="false">IF(A7115="","",MATCH(A7115,P_ID,1))</f>
        <v>6322</v>
      </c>
      <c r="G7115" s="41" t="str">
        <f aca="false">IF(A7115="","",INDEX(P_Svc,F7115))</f>
        <v>Standard</v>
      </c>
      <c r="H7115" s="41" t="str">
        <f aca="false">IF(A7115="","",INDEX(P_Zone,F7115))</f>
        <v>North</v>
      </c>
      <c r="I7115" s="41" t="n">
        <f aca="false">IF(A7115="","",IF(D7115="Delivered",IF(B7115&lt;=INDEX(P_Due,F7115),1,0),0))</f>
        <v>0</v>
      </c>
    </row>
    <row r="7116" customFormat="false" ht="15" hidden="false" customHeight="false" outlineLevel="0" collapsed="false">
      <c r="A7116" s="37" t="n">
        <v>1006323</v>
      </c>
      <c r="B7116" s="38" t="n">
        <v>46302</v>
      </c>
      <c r="C7116" s="39" t="n">
        <v>0</v>
      </c>
      <c r="D7116" s="39" t="s">
        <v>80</v>
      </c>
      <c r="E7116" s="39" t="s">
        <v>40</v>
      </c>
      <c r="F7116" s="41" t="n">
        <f aca="false">IF(A7116="","",MATCH(A7116,P_ID,1))</f>
        <v>6323</v>
      </c>
      <c r="G7116" s="41" t="str">
        <f aca="false">IF(A7116="","",INDEX(P_Svc,F7116))</f>
        <v>Standard</v>
      </c>
      <c r="H7116" s="41" t="str">
        <f aca="false">IF(A7116="","",INDEX(P_Zone,F7116))</f>
        <v>Central</v>
      </c>
      <c r="I7116" s="41" t="n">
        <f aca="false">IF(A7116="","",IF(D7116="Delivered",IF(B7116&lt;=INDEX(P_Due,F7116),1,0),0))</f>
        <v>0</v>
      </c>
    </row>
    <row r="7117" customFormat="false" ht="15" hidden="false" customHeight="false" outlineLevel="0" collapsed="false">
      <c r="A7117" s="37" t="n">
        <v>1006324</v>
      </c>
      <c r="B7117" s="38" t="n">
        <v>46302</v>
      </c>
      <c r="C7117" s="39" t="n">
        <v>1</v>
      </c>
      <c r="D7117" s="39" t="s">
        <v>26</v>
      </c>
      <c r="E7117" s="39"/>
      <c r="F7117" s="41" t="n">
        <f aca="false">IF(A7117="","",MATCH(A7117,P_ID,1))</f>
        <v>6324</v>
      </c>
      <c r="G7117" s="41" t="str">
        <f aca="false">IF(A7117="","",INDEX(P_Svc,F7117))</f>
        <v>Standard</v>
      </c>
      <c r="H7117" s="41" t="str">
        <f aca="false">IF(A7117="","",INDEX(P_Zone,F7117))</f>
        <v>South</v>
      </c>
      <c r="I7117" s="41" t="n">
        <f aca="false">IF(A7117="","",IF(D7117="Delivered",IF(B7117&lt;=INDEX(P_Due,F7117),1,0),0))</f>
        <v>1</v>
      </c>
    </row>
    <row r="7118" customFormat="false" ht="15" hidden="false" customHeight="false" outlineLevel="0" collapsed="false">
      <c r="A7118" s="37" t="n">
        <v>1006325</v>
      </c>
      <c r="B7118" s="38" t="n">
        <v>46302</v>
      </c>
      <c r="C7118" s="39" t="n">
        <v>1</v>
      </c>
      <c r="D7118" s="39" t="s">
        <v>26</v>
      </c>
      <c r="E7118" s="39"/>
      <c r="F7118" s="41" t="n">
        <f aca="false">IF(A7118="","",MATCH(A7118,P_ID,1))</f>
        <v>6325</v>
      </c>
      <c r="G7118" s="41" t="str">
        <f aca="false">IF(A7118="","",INDEX(P_Svc,F7118))</f>
        <v>Standard</v>
      </c>
      <c r="H7118" s="41" t="str">
        <f aca="false">IF(A7118="","",INDEX(P_Zone,F7118))</f>
        <v>Central</v>
      </c>
      <c r="I7118" s="41" t="n">
        <f aca="false">IF(A7118="","",IF(D7118="Delivered",IF(B7118&lt;=INDEX(P_Due,F7118),1,0),0))</f>
        <v>1</v>
      </c>
    </row>
    <row r="7119" customFormat="false" ht="15" hidden="false" customHeight="false" outlineLevel="0" collapsed="false">
      <c r="A7119" s="37" t="n">
        <v>1006326</v>
      </c>
      <c r="B7119" s="38" t="n">
        <v>46302</v>
      </c>
      <c r="C7119" s="39" t="n">
        <v>1</v>
      </c>
      <c r="D7119" s="39" t="s">
        <v>26</v>
      </c>
      <c r="E7119" s="39"/>
      <c r="F7119" s="41" t="n">
        <f aca="false">IF(A7119="","",MATCH(A7119,P_ID,1))</f>
        <v>6326</v>
      </c>
      <c r="G7119" s="41" t="str">
        <f aca="false">IF(A7119="","",INDEX(P_Svc,F7119))</f>
        <v>Economy</v>
      </c>
      <c r="H7119" s="41" t="str">
        <f aca="false">IF(A7119="","",INDEX(P_Zone,F7119))</f>
        <v>South</v>
      </c>
      <c r="I7119" s="41" t="n">
        <f aca="false">IF(A7119="","",IF(D7119="Delivered",IF(B7119&lt;=INDEX(P_Due,F7119),1,0),0))</f>
        <v>1</v>
      </c>
    </row>
    <row r="7120" customFormat="false" ht="15" hidden="false" customHeight="false" outlineLevel="0" collapsed="false">
      <c r="A7120" s="37" t="n">
        <v>1006329</v>
      </c>
      <c r="B7120" s="38" t="n">
        <v>46302</v>
      </c>
      <c r="C7120" s="39" t="n">
        <v>1</v>
      </c>
      <c r="D7120" s="39" t="s">
        <v>26</v>
      </c>
      <c r="E7120" s="39"/>
      <c r="F7120" s="41" t="n">
        <f aca="false">IF(A7120="","",MATCH(A7120,P_ID,1))</f>
        <v>6329</v>
      </c>
      <c r="G7120" s="41" t="str">
        <f aca="false">IF(A7120="","",INDEX(P_Svc,F7120))</f>
        <v>Economy</v>
      </c>
      <c r="H7120" s="41" t="str">
        <f aca="false">IF(A7120="","",INDEX(P_Zone,F7120))</f>
        <v>North</v>
      </c>
      <c r="I7120" s="41" t="n">
        <f aca="false">IF(A7120="","",IF(D7120="Delivered",IF(B7120&lt;=INDEX(P_Due,F7120),1,0),0))</f>
        <v>1</v>
      </c>
    </row>
    <row r="7121" customFormat="false" ht="15" hidden="false" customHeight="false" outlineLevel="0" collapsed="false">
      <c r="A7121" s="37" t="n">
        <v>1006330</v>
      </c>
      <c r="B7121" s="38" t="n">
        <v>46302</v>
      </c>
      <c r="C7121" s="39" t="n">
        <v>1</v>
      </c>
      <c r="D7121" s="39" t="s">
        <v>26</v>
      </c>
      <c r="E7121" s="39"/>
      <c r="F7121" s="41" t="n">
        <f aca="false">IF(A7121="","",MATCH(A7121,P_ID,1))</f>
        <v>6330</v>
      </c>
      <c r="G7121" s="41" t="str">
        <f aca="false">IF(A7121="","",INDEX(P_Svc,F7121))</f>
        <v>Economy</v>
      </c>
      <c r="H7121" s="41" t="str">
        <f aca="false">IF(A7121="","",INDEX(P_Zone,F7121))</f>
        <v>South</v>
      </c>
      <c r="I7121" s="41" t="n">
        <f aca="false">IF(A7121="","",IF(D7121="Delivered",IF(B7121&lt;=INDEX(P_Due,F7121),1,0),0))</f>
        <v>1</v>
      </c>
    </row>
    <row r="7122" customFormat="false" ht="15" hidden="false" customHeight="false" outlineLevel="0" collapsed="false">
      <c r="A7122" s="37" t="n">
        <v>1006332</v>
      </c>
      <c r="B7122" s="38" t="n">
        <v>46302</v>
      </c>
      <c r="C7122" s="39" t="n">
        <v>1</v>
      </c>
      <c r="D7122" s="39" t="s">
        <v>26</v>
      </c>
      <c r="E7122" s="39"/>
      <c r="F7122" s="41" t="n">
        <f aca="false">IF(A7122="","",MATCH(A7122,P_ID,1))</f>
        <v>6332</v>
      </c>
      <c r="G7122" s="41" t="str">
        <f aca="false">IF(A7122="","",INDEX(P_Svc,F7122))</f>
        <v>Standard</v>
      </c>
      <c r="H7122" s="41" t="str">
        <f aca="false">IF(A7122="","",INDEX(P_Zone,F7122))</f>
        <v>East</v>
      </c>
      <c r="I7122" s="41" t="n">
        <f aca="false">IF(A7122="","",IF(D7122="Delivered",IF(B7122&lt;=INDEX(P_Due,F7122),1,0),0))</f>
        <v>1</v>
      </c>
    </row>
    <row r="7123" customFormat="false" ht="15" hidden="false" customHeight="false" outlineLevel="0" collapsed="false">
      <c r="A7123" s="37" t="n">
        <v>1006333</v>
      </c>
      <c r="B7123" s="38" t="n">
        <v>46302</v>
      </c>
      <c r="C7123" s="39" t="n">
        <v>1</v>
      </c>
      <c r="D7123" s="39" t="s">
        <v>26</v>
      </c>
      <c r="E7123" s="39"/>
      <c r="F7123" s="41" t="n">
        <f aca="false">IF(A7123="","",MATCH(A7123,P_ID,1))</f>
        <v>6333</v>
      </c>
      <c r="G7123" s="41" t="str">
        <f aca="false">IF(A7123="","",INDEX(P_Svc,F7123))</f>
        <v>Standard</v>
      </c>
      <c r="H7123" s="41" t="str">
        <f aca="false">IF(A7123="","",INDEX(P_Zone,F7123))</f>
        <v>West</v>
      </c>
      <c r="I7123" s="41" t="n">
        <f aca="false">IF(A7123="","",IF(D7123="Delivered",IF(B7123&lt;=INDEX(P_Due,F7123),1,0),0))</f>
        <v>1</v>
      </c>
    </row>
    <row r="7124" customFormat="false" ht="15" hidden="false" customHeight="false" outlineLevel="0" collapsed="false">
      <c r="A7124" s="37" t="n">
        <v>1006335</v>
      </c>
      <c r="B7124" s="38" t="n">
        <v>46302</v>
      </c>
      <c r="C7124" s="39" t="n">
        <v>1</v>
      </c>
      <c r="D7124" s="39" t="s">
        <v>26</v>
      </c>
      <c r="E7124" s="39"/>
      <c r="F7124" s="41" t="n">
        <f aca="false">IF(A7124="","",MATCH(A7124,P_ID,1))</f>
        <v>6335</v>
      </c>
      <c r="G7124" s="41" t="str">
        <f aca="false">IF(A7124="","",INDEX(P_Svc,F7124))</f>
        <v>Standard</v>
      </c>
      <c r="H7124" s="41" t="str">
        <f aca="false">IF(A7124="","",INDEX(P_Zone,F7124))</f>
        <v>South</v>
      </c>
      <c r="I7124" s="41" t="n">
        <f aca="false">IF(A7124="","",IF(D7124="Delivered",IF(B7124&lt;=INDEX(P_Due,F7124),1,0),0))</f>
        <v>1</v>
      </c>
    </row>
    <row r="7125" customFormat="false" ht="15" hidden="false" customHeight="false" outlineLevel="0" collapsed="false">
      <c r="A7125" s="37" t="n">
        <v>1006336</v>
      </c>
      <c r="B7125" s="38" t="n">
        <v>46302</v>
      </c>
      <c r="C7125" s="39" t="n">
        <v>1</v>
      </c>
      <c r="D7125" s="39" t="s">
        <v>26</v>
      </c>
      <c r="E7125" s="39"/>
      <c r="F7125" s="41" t="n">
        <f aca="false">IF(A7125="","",MATCH(A7125,P_ID,1))</f>
        <v>6336</v>
      </c>
      <c r="G7125" s="41" t="str">
        <f aca="false">IF(A7125="","",INDEX(P_Svc,F7125))</f>
        <v>Standard</v>
      </c>
      <c r="H7125" s="41" t="str">
        <f aca="false">IF(A7125="","",INDEX(P_Zone,F7125))</f>
        <v>South</v>
      </c>
      <c r="I7125" s="41" t="n">
        <f aca="false">IF(A7125="","",IF(D7125="Delivered",IF(B7125&lt;=INDEX(P_Due,F7125),1,0),0))</f>
        <v>1</v>
      </c>
    </row>
    <row r="7126" customFormat="false" ht="15" hidden="false" customHeight="false" outlineLevel="0" collapsed="false">
      <c r="A7126" s="37" t="n">
        <v>1006337</v>
      </c>
      <c r="B7126" s="38" t="n">
        <v>46302</v>
      </c>
      <c r="C7126" s="39" t="n">
        <v>1</v>
      </c>
      <c r="D7126" s="39" t="s">
        <v>26</v>
      </c>
      <c r="E7126" s="39"/>
      <c r="F7126" s="41" t="n">
        <f aca="false">IF(A7126="","",MATCH(A7126,P_ID,1))</f>
        <v>6337</v>
      </c>
      <c r="G7126" s="41" t="str">
        <f aca="false">IF(A7126="","",INDEX(P_Svc,F7126))</f>
        <v>Standard</v>
      </c>
      <c r="H7126" s="41" t="str">
        <f aca="false">IF(A7126="","",INDEX(P_Zone,F7126))</f>
        <v>South</v>
      </c>
      <c r="I7126" s="41" t="n">
        <f aca="false">IF(A7126="","",IF(D7126="Delivered",IF(B7126&lt;=INDEX(P_Due,F7126),1,0),0))</f>
        <v>1</v>
      </c>
    </row>
    <row r="7127" customFormat="false" ht="15" hidden="false" customHeight="false" outlineLevel="0" collapsed="false">
      <c r="A7127" s="37" t="n">
        <v>1006338</v>
      </c>
      <c r="B7127" s="38" t="n">
        <v>46302</v>
      </c>
      <c r="C7127" s="39" t="n">
        <v>1</v>
      </c>
      <c r="D7127" s="39" t="s">
        <v>26</v>
      </c>
      <c r="E7127" s="39"/>
      <c r="F7127" s="41" t="n">
        <f aca="false">IF(A7127="","",MATCH(A7127,P_ID,1))</f>
        <v>6338</v>
      </c>
      <c r="G7127" s="41" t="str">
        <f aca="false">IF(A7127="","",INDEX(P_Svc,F7127))</f>
        <v>Standard</v>
      </c>
      <c r="H7127" s="41" t="str">
        <f aca="false">IF(A7127="","",INDEX(P_Zone,F7127))</f>
        <v>South</v>
      </c>
      <c r="I7127" s="41" t="n">
        <f aca="false">IF(A7127="","",IF(D7127="Delivered",IF(B7127&lt;=INDEX(P_Due,F7127),1,0),0))</f>
        <v>1</v>
      </c>
    </row>
    <row r="7128" customFormat="false" ht="15" hidden="false" customHeight="false" outlineLevel="0" collapsed="false">
      <c r="A7128" s="37" t="n">
        <v>1006339</v>
      </c>
      <c r="B7128" s="38" t="n">
        <v>46302</v>
      </c>
      <c r="C7128" s="39" t="n">
        <v>1</v>
      </c>
      <c r="D7128" s="39" t="s">
        <v>26</v>
      </c>
      <c r="E7128" s="39"/>
      <c r="F7128" s="41" t="n">
        <f aca="false">IF(A7128="","",MATCH(A7128,P_ID,1))</f>
        <v>6339</v>
      </c>
      <c r="G7128" s="41" t="str">
        <f aca="false">IF(A7128="","",INDEX(P_Svc,F7128))</f>
        <v>Standard</v>
      </c>
      <c r="H7128" s="41" t="str">
        <f aca="false">IF(A7128="","",INDEX(P_Zone,F7128))</f>
        <v>South</v>
      </c>
      <c r="I7128" s="41" t="n">
        <f aca="false">IF(A7128="","",IF(D7128="Delivered",IF(B7128&lt;=INDEX(P_Due,F7128),1,0),0))</f>
        <v>1</v>
      </c>
    </row>
    <row r="7129" customFormat="false" ht="15" hidden="false" customHeight="false" outlineLevel="0" collapsed="false">
      <c r="A7129" s="37" t="n">
        <v>1006340</v>
      </c>
      <c r="B7129" s="38" t="n">
        <v>46302</v>
      </c>
      <c r="C7129" s="39" t="n">
        <v>1</v>
      </c>
      <c r="D7129" s="39" t="s">
        <v>26</v>
      </c>
      <c r="E7129" s="39"/>
      <c r="F7129" s="41" t="n">
        <f aca="false">IF(A7129="","",MATCH(A7129,P_ID,1))</f>
        <v>6340</v>
      </c>
      <c r="G7129" s="41" t="str">
        <f aca="false">IF(A7129="","",INDEX(P_Svc,F7129))</f>
        <v>Standard</v>
      </c>
      <c r="H7129" s="41" t="str">
        <f aca="false">IF(A7129="","",INDEX(P_Zone,F7129))</f>
        <v>Central</v>
      </c>
      <c r="I7129" s="41" t="n">
        <f aca="false">IF(A7129="","",IF(D7129="Delivered",IF(B7129&lt;=INDEX(P_Due,F7129),1,0),0))</f>
        <v>1</v>
      </c>
    </row>
    <row r="7130" customFormat="false" ht="15" hidden="false" customHeight="false" outlineLevel="0" collapsed="false">
      <c r="A7130" s="37" t="n">
        <v>1006343</v>
      </c>
      <c r="B7130" s="38" t="n">
        <v>46302</v>
      </c>
      <c r="C7130" s="39" t="n">
        <v>1</v>
      </c>
      <c r="D7130" s="39" t="s">
        <v>26</v>
      </c>
      <c r="E7130" s="39"/>
      <c r="F7130" s="41" t="n">
        <f aca="false">IF(A7130="","",MATCH(A7130,P_ID,1))</f>
        <v>6343</v>
      </c>
      <c r="G7130" s="41" t="str">
        <f aca="false">IF(A7130="","",INDEX(P_Svc,F7130))</f>
        <v>Standard</v>
      </c>
      <c r="H7130" s="41" t="str">
        <f aca="false">IF(A7130="","",INDEX(P_Zone,F7130))</f>
        <v>Central</v>
      </c>
      <c r="I7130" s="41" t="n">
        <f aca="false">IF(A7130="","",IF(D7130="Delivered",IF(B7130&lt;=INDEX(P_Due,F7130),1,0),0))</f>
        <v>1</v>
      </c>
    </row>
    <row r="7131" customFormat="false" ht="15" hidden="false" customHeight="false" outlineLevel="0" collapsed="false">
      <c r="A7131" s="37" t="n">
        <v>1006345</v>
      </c>
      <c r="B7131" s="38" t="n">
        <v>46302</v>
      </c>
      <c r="C7131" s="39" t="n">
        <v>1</v>
      </c>
      <c r="D7131" s="39" t="s">
        <v>26</v>
      </c>
      <c r="E7131" s="39"/>
      <c r="F7131" s="41" t="n">
        <f aca="false">IF(A7131="","",MATCH(A7131,P_ID,1))</f>
        <v>6345</v>
      </c>
      <c r="G7131" s="41" t="str">
        <f aca="false">IF(A7131="","",INDEX(P_Svc,F7131))</f>
        <v>Standard</v>
      </c>
      <c r="H7131" s="41" t="str">
        <f aca="false">IF(A7131="","",INDEX(P_Zone,F7131))</f>
        <v>West</v>
      </c>
      <c r="I7131" s="41" t="n">
        <f aca="false">IF(A7131="","",IF(D7131="Delivered",IF(B7131&lt;=INDEX(P_Due,F7131),1,0),0))</f>
        <v>1</v>
      </c>
    </row>
    <row r="7132" customFormat="false" ht="15" hidden="false" customHeight="false" outlineLevel="0" collapsed="false">
      <c r="A7132" s="37" t="n">
        <v>1006346</v>
      </c>
      <c r="B7132" s="38" t="n">
        <v>46302</v>
      </c>
      <c r="C7132" s="39" t="n">
        <v>1</v>
      </c>
      <c r="D7132" s="39" t="s">
        <v>26</v>
      </c>
      <c r="E7132" s="39"/>
      <c r="F7132" s="41" t="n">
        <f aca="false">IF(A7132="","",MATCH(A7132,P_ID,1))</f>
        <v>6346</v>
      </c>
      <c r="G7132" s="41" t="str">
        <f aca="false">IF(A7132="","",INDEX(P_Svc,F7132))</f>
        <v>Standard</v>
      </c>
      <c r="H7132" s="41" t="str">
        <f aca="false">IF(A7132="","",INDEX(P_Zone,F7132))</f>
        <v>West</v>
      </c>
      <c r="I7132" s="41" t="n">
        <f aca="false">IF(A7132="","",IF(D7132="Delivered",IF(B7132&lt;=INDEX(P_Due,F7132),1,0),0))</f>
        <v>1</v>
      </c>
    </row>
    <row r="7133" customFormat="false" ht="15" hidden="false" customHeight="false" outlineLevel="0" collapsed="false">
      <c r="A7133" s="37" t="n">
        <v>1006347</v>
      </c>
      <c r="B7133" s="38" t="n">
        <v>46302</v>
      </c>
      <c r="C7133" s="39" t="n">
        <v>1</v>
      </c>
      <c r="D7133" s="39" t="s">
        <v>26</v>
      </c>
      <c r="E7133" s="39"/>
      <c r="F7133" s="41" t="n">
        <f aca="false">IF(A7133="","",MATCH(A7133,P_ID,1))</f>
        <v>6347</v>
      </c>
      <c r="G7133" s="41" t="str">
        <f aca="false">IF(A7133="","",INDEX(P_Svc,F7133))</f>
        <v>Standard</v>
      </c>
      <c r="H7133" s="41" t="str">
        <f aca="false">IF(A7133="","",INDEX(P_Zone,F7133))</f>
        <v>North</v>
      </c>
      <c r="I7133" s="41" t="n">
        <f aca="false">IF(A7133="","",IF(D7133="Delivered",IF(B7133&lt;=INDEX(P_Due,F7133),1,0),0))</f>
        <v>1</v>
      </c>
    </row>
    <row r="7134" customFormat="false" ht="15" hidden="false" customHeight="false" outlineLevel="0" collapsed="false">
      <c r="A7134" s="37" t="n">
        <v>1006351</v>
      </c>
      <c r="B7134" s="38" t="n">
        <v>46302</v>
      </c>
      <c r="C7134" s="39" t="n">
        <v>1</v>
      </c>
      <c r="D7134" s="39" t="s">
        <v>26</v>
      </c>
      <c r="E7134" s="39"/>
      <c r="F7134" s="41" t="n">
        <f aca="false">IF(A7134="","",MATCH(A7134,P_ID,1))</f>
        <v>6351</v>
      </c>
      <c r="G7134" s="41" t="str">
        <f aca="false">IF(A7134="","",INDEX(P_Svc,F7134))</f>
        <v>Standard</v>
      </c>
      <c r="H7134" s="41" t="str">
        <f aca="false">IF(A7134="","",INDEX(P_Zone,F7134))</f>
        <v>South</v>
      </c>
      <c r="I7134" s="41" t="n">
        <f aca="false">IF(A7134="","",IF(D7134="Delivered",IF(B7134&lt;=INDEX(P_Due,F7134),1,0),0))</f>
        <v>1</v>
      </c>
    </row>
    <row r="7135" customFormat="false" ht="15" hidden="false" customHeight="false" outlineLevel="0" collapsed="false">
      <c r="A7135" s="37" t="n">
        <v>1006352</v>
      </c>
      <c r="B7135" s="38" t="n">
        <v>46302</v>
      </c>
      <c r="C7135" s="39" t="n">
        <v>1</v>
      </c>
      <c r="D7135" s="39" t="s">
        <v>26</v>
      </c>
      <c r="E7135" s="39"/>
      <c r="F7135" s="41" t="n">
        <f aca="false">IF(A7135="","",MATCH(A7135,P_ID,1))</f>
        <v>6352</v>
      </c>
      <c r="G7135" s="41" t="str">
        <f aca="false">IF(A7135="","",INDEX(P_Svc,F7135))</f>
        <v>Economy</v>
      </c>
      <c r="H7135" s="41" t="str">
        <f aca="false">IF(A7135="","",INDEX(P_Zone,F7135))</f>
        <v>North</v>
      </c>
      <c r="I7135" s="41" t="n">
        <f aca="false">IF(A7135="","",IF(D7135="Delivered",IF(B7135&lt;=INDEX(P_Due,F7135),1,0),0))</f>
        <v>1</v>
      </c>
    </row>
    <row r="7136" customFormat="false" ht="15" hidden="false" customHeight="false" outlineLevel="0" collapsed="false">
      <c r="A7136" s="37" t="n">
        <v>1006353</v>
      </c>
      <c r="B7136" s="38" t="n">
        <v>46302</v>
      </c>
      <c r="C7136" s="39" t="n">
        <v>1</v>
      </c>
      <c r="D7136" s="39" t="s">
        <v>26</v>
      </c>
      <c r="E7136" s="39"/>
      <c r="F7136" s="41" t="n">
        <f aca="false">IF(A7136="","",MATCH(A7136,P_ID,1))</f>
        <v>6353</v>
      </c>
      <c r="G7136" s="41" t="str">
        <f aca="false">IF(A7136="","",INDEX(P_Svc,F7136))</f>
        <v>Economy</v>
      </c>
      <c r="H7136" s="41" t="str">
        <f aca="false">IF(A7136="","",INDEX(P_Zone,F7136))</f>
        <v>South</v>
      </c>
      <c r="I7136" s="41" t="n">
        <f aca="false">IF(A7136="","",IF(D7136="Delivered",IF(B7136&lt;=INDEX(P_Due,F7136),1,0),0))</f>
        <v>1</v>
      </c>
    </row>
    <row r="7137" customFormat="false" ht="15" hidden="false" customHeight="false" outlineLevel="0" collapsed="false">
      <c r="A7137" s="37" t="n">
        <v>1006354</v>
      </c>
      <c r="B7137" s="38" t="n">
        <v>46302</v>
      </c>
      <c r="C7137" s="39" t="n">
        <v>1</v>
      </c>
      <c r="D7137" s="39" t="s">
        <v>26</v>
      </c>
      <c r="E7137" s="39"/>
      <c r="F7137" s="41" t="n">
        <f aca="false">IF(A7137="","",MATCH(A7137,P_ID,1))</f>
        <v>6354</v>
      </c>
      <c r="G7137" s="41" t="str">
        <f aca="false">IF(A7137="","",INDEX(P_Svc,F7137))</f>
        <v>Standard</v>
      </c>
      <c r="H7137" s="41" t="str">
        <f aca="false">IF(A7137="","",INDEX(P_Zone,F7137))</f>
        <v>East</v>
      </c>
      <c r="I7137" s="41" t="n">
        <f aca="false">IF(A7137="","",IF(D7137="Delivered",IF(B7137&lt;=INDEX(P_Due,F7137),1,0),0))</f>
        <v>1</v>
      </c>
    </row>
    <row r="7138" customFormat="false" ht="15" hidden="false" customHeight="false" outlineLevel="0" collapsed="false">
      <c r="A7138" s="37" t="n">
        <v>1006355</v>
      </c>
      <c r="B7138" s="38" t="n">
        <v>46302</v>
      </c>
      <c r="C7138" s="39" t="n">
        <v>1</v>
      </c>
      <c r="D7138" s="39" t="s">
        <v>26</v>
      </c>
      <c r="E7138" s="39"/>
      <c r="F7138" s="41" t="n">
        <f aca="false">IF(A7138="","",MATCH(A7138,P_ID,1))</f>
        <v>6355</v>
      </c>
      <c r="G7138" s="41" t="str">
        <f aca="false">IF(A7138="","",INDEX(P_Svc,F7138))</f>
        <v>Standard</v>
      </c>
      <c r="H7138" s="41" t="str">
        <f aca="false">IF(A7138="","",INDEX(P_Zone,F7138))</f>
        <v>Central</v>
      </c>
      <c r="I7138" s="41" t="n">
        <f aca="false">IF(A7138="","",IF(D7138="Delivered",IF(B7138&lt;=INDEX(P_Due,F7138),1,0),0))</f>
        <v>1</v>
      </c>
    </row>
    <row r="7139" customFormat="false" ht="15" hidden="false" customHeight="false" outlineLevel="0" collapsed="false">
      <c r="A7139" s="37" t="n">
        <v>1006356</v>
      </c>
      <c r="B7139" s="38" t="n">
        <v>46302</v>
      </c>
      <c r="C7139" s="39" t="n">
        <v>1</v>
      </c>
      <c r="D7139" s="39" t="s">
        <v>26</v>
      </c>
      <c r="E7139" s="39"/>
      <c r="F7139" s="41" t="n">
        <f aca="false">IF(A7139="","",MATCH(A7139,P_ID,1))</f>
        <v>6356</v>
      </c>
      <c r="G7139" s="41" t="str">
        <f aca="false">IF(A7139="","",INDEX(P_Svc,F7139))</f>
        <v>Express</v>
      </c>
      <c r="H7139" s="41" t="str">
        <f aca="false">IF(A7139="","",INDEX(P_Zone,F7139))</f>
        <v>North</v>
      </c>
      <c r="I7139" s="41" t="n">
        <f aca="false">IF(A7139="","",IF(D7139="Delivered",IF(B7139&lt;=INDEX(P_Due,F7139),1,0),0))</f>
        <v>0</v>
      </c>
    </row>
    <row r="7140" customFormat="false" ht="15" hidden="false" customHeight="false" outlineLevel="0" collapsed="false">
      <c r="A7140" s="37" t="n">
        <v>1005511</v>
      </c>
      <c r="B7140" s="38" t="n">
        <v>46302</v>
      </c>
      <c r="C7140" s="39" t="n">
        <v>3</v>
      </c>
      <c r="D7140" s="39" t="s">
        <v>26</v>
      </c>
      <c r="E7140" s="39"/>
      <c r="F7140" s="41" t="n">
        <f aca="false">IF(A7140="","",MATCH(A7140,P_ID,1))</f>
        <v>5511</v>
      </c>
      <c r="G7140" s="41" t="str">
        <f aca="false">IF(A7140="","",INDEX(P_Svc,F7140))</f>
        <v>Standard</v>
      </c>
      <c r="H7140" s="41" t="str">
        <f aca="false">IF(A7140="","",INDEX(P_Zone,F7140))</f>
        <v>East</v>
      </c>
      <c r="I7140" s="41" t="n">
        <f aca="false">IF(A7140="","",IF(D7140="Delivered",IF(B7140&lt;=INDEX(P_Due,F7140),1,0),0))</f>
        <v>1</v>
      </c>
    </row>
    <row r="7141" customFormat="false" ht="15" hidden="false" customHeight="false" outlineLevel="0" collapsed="false">
      <c r="A7141" s="37" t="n">
        <v>1005545</v>
      </c>
      <c r="B7141" s="38" t="n">
        <v>46302</v>
      </c>
      <c r="C7141" s="39" t="n">
        <v>3</v>
      </c>
      <c r="D7141" s="39" t="s">
        <v>26</v>
      </c>
      <c r="E7141" s="39"/>
      <c r="F7141" s="41" t="n">
        <f aca="false">IF(A7141="","",MATCH(A7141,P_ID,1))</f>
        <v>5545</v>
      </c>
      <c r="G7141" s="41" t="str">
        <f aca="false">IF(A7141="","",INDEX(P_Svc,F7141))</f>
        <v>Standard</v>
      </c>
      <c r="H7141" s="41" t="str">
        <f aca="false">IF(A7141="","",INDEX(P_Zone,F7141))</f>
        <v>South</v>
      </c>
      <c r="I7141" s="41" t="n">
        <f aca="false">IF(A7141="","",IF(D7141="Delivered",IF(B7141&lt;=INDEX(P_Due,F7141),1,0),0))</f>
        <v>1</v>
      </c>
    </row>
    <row r="7142" customFormat="false" ht="15" hidden="false" customHeight="false" outlineLevel="0" collapsed="false">
      <c r="A7142" s="37" t="n">
        <v>1005567</v>
      </c>
      <c r="B7142" s="38" t="n">
        <v>46302</v>
      </c>
      <c r="C7142" s="39" t="n">
        <v>3</v>
      </c>
      <c r="D7142" s="39" t="s">
        <v>26</v>
      </c>
      <c r="E7142" s="39"/>
      <c r="F7142" s="41" t="n">
        <f aca="false">IF(A7142="","",MATCH(A7142,P_ID,1))</f>
        <v>5567</v>
      </c>
      <c r="G7142" s="41" t="str">
        <f aca="false">IF(A7142="","",INDEX(P_Svc,F7142))</f>
        <v>Economy</v>
      </c>
      <c r="H7142" s="41" t="str">
        <f aca="false">IF(A7142="","",INDEX(P_Zone,F7142))</f>
        <v>South</v>
      </c>
      <c r="I7142" s="41" t="n">
        <f aca="false">IF(A7142="","",IF(D7142="Delivered",IF(B7142&lt;=INDEX(P_Due,F7142),1,0),0))</f>
        <v>1</v>
      </c>
    </row>
    <row r="7143" customFormat="false" ht="15" hidden="false" customHeight="false" outlineLevel="0" collapsed="false">
      <c r="A7143" s="37" t="n">
        <v>1005651</v>
      </c>
      <c r="B7143" s="38" t="n">
        <v>46302</v>
      </c>
      <c r="C7143" s="39" t="n">
        <v>3</v>
      </c>
      <c r="D7143" s="39" t="s">
        <v>26</v>
      </c>
      <c r="E7143" s="39"/>
      <c r="F7143" s="41" t="n">
        <f aca="false">IF(A7143="","",MATCH(A7143,P_ID,1))</f>
        <v>5651</v>
      </c>
      <c r="G7143" s="41" t="str">
        <f aca="false">IF(A7143="","",INDEX(P_Svc,F7143))</f>
        <v>Economy</v>
      </c>
      <c r="H7143" s="41" t="str">
        <f aca="false">IF(A7143="","",INDEX(P_Zone,F7143))</f>
        <v>South</v>
      </c>
      <c r="I7143" s="41" t="n">
        <f aca="false">IF(A7143="","",IF(D7143="Delivered",IF(B7143&lt;=INDEX(P_Due,F7143),1,0),0))</f>
        <v>1</v>
      </c>
    </row>
    <row r="7144" customFormat="false" ht="15" hidden="false" customHeight="false" outlineLevel="0" collapsed="false">
      <c r="A7144" s="37" t="n">
        <v>1005714</v>
      </c>
      <c r="B7144" s="38" t="n">
        <v>46302</v>
      </c>
      <c r="C7144" s="39" t="n">
        <v>3</v>
      </c>
      <c r="D7144" s="39" t="s">
        <v>79</v>
      </c>
      <c r="E7144" s="39" t="s">
        <v>34</v>
      </c>
      <c r="F7144" s="41" t="n">
        <f aca="false">IF(A7144="","",MATCH(A7144,P_ID,1))</f>
        <v>5714</v>
      </c>
      <c r="G7144" s="41" t="str">
        <f aca="false">IF(A7144="","",INDEX(P_Svc,F7144))</f>
        <v>Standard</v>
      </c>
      <c r="H7144" s="41" t="str">
        <f aca="false">IF(A7144="","",INDEX(P_Zone,F7144))</f>
        <v>Central</v>
      </c>
      <c r="I7144" s="41" t="n">
        <f aca="false">IF(A7144="","",IF(D7144="Delivered",IF(B7144&lt;=INDEX(P_Due,F7144),1,0),0))</f>
        <v>0</v>
      </c>
    </row>
    <row r="7145" customFormat="false" ht="15" hidden="false" customHeight="false" outlineLevel="0" collapsed="false">
      <c r="A7145" s="37" t="n">
        <v>1005809</v>
      </c>
      <c r="B7145" s="38" t="n">
        <v>46302</v>
      </c>
      <c r="C7145" s="39" t="n">
        <v>3</v>
      </c>
      <c r="D7145" s="39" t="s">
        <v>26</v>
      </c>
      <c r="E7145" s="39"/>
      <c r="F7145" s="41" t="n">
        <f aca="false">IF(A7145="","",MATCH(A7145,P_ID,1))</f>
        <v>5809</v>
      </c>
      <c r="G7145" s="41" t="str">
        <f aca="false">IF(A7145="","",INDEX(P_Svc,F7145))</f>
        <v>Standard</v>
      </c>
      <c r="H7145" s="41" t="str">
        <f aca="false">IF(A7145="","",INDEX(P_Zone,F7145))</f>
        <v>South</v>
      </c>
      <c r="I7145" s="41" t="n">
        <f aca="false">IF(A7145="","",IF(D7145="Delivered",IF(B7145&lt;=INDEX(P_Due,F7145),1,0),0))</f>
        <v>1</v>
      </c>
    </row>
    <row r="7146" customFormat="false" ht="15" hidden="false" customHeight="false" outlineLevel="0" collapsed="false">
      <c r="A7146" s="37" t="n">
        <v>1005861</v>
      </c>
      <c r="B7146" s="38" t="n">
        <v>46302</v>
      </c>
      <c r="C7146" s="39" t="n">
        <v>1</v>
      </c>
      <c r="D7146" s="39" t="s">
        <v>26</v>
      </c>
      <c r="E7146" s="39"/>
      <c r="F7146" s="41" t="n">
        <f aca="false">IF(A7146="","",MATCH(A7146,P_ID,1))</f>
        <v>5861</v>
      </c>
      <c r="G7146" s="41" t="str">
        <f aca="false">IF(A7146="","",INDEX(P_Svc,F7146))</f>
        <v>Standard</v>
      </c>
      <c r="H7146" s="41" t="str">
        <f aca="false">IF(A7146="","",INDEX(P_Zone,F7146))</f>
        <v>South</v>
      </c>
      <c r="I7146" s="41" t="n">
        <f aca="false">IF(A7146="","",IF(D7146="Delivered",IF(B7146&lt;=INDEX(P_Due,F7146),1,0),0))</f>
        <v>1</v>
      </c>
    </row>
    <row r="7147" customFormat="false" ht="15" hidden="false" customHeight="false" outlineLevel="0" collapsed="false">
      <c r="A7147" s="37" t="n">
        <v>1005865</v>
      </c>
      <c r="B7147" s="38" t="n">
        <v>46302</v>
      </c>
      <c r="C7147" s="39" t="n">
        <v>2</v>
      </c>
      <c r="D7147" s="39" t="s">
        <v>26</v>
      </c>
      <c r="E7147" s="39"/>
      <c r="F7147" s="41" t="n">
        <f aca="false">IF(A7147="","",MATCH(A7147,P_ID,1))</f>
        <v>5865</v>
      </c>
      <c r="G7147" s="41" t="str">
        <f aca="false">IF(A7147="","",INDEX(P_Svc,F7147))</f>
        <v>Standard</v>
      </c>
      <c r="H7147" s="41" t="str">
        <f aca="false">IF(A7147="","",INDEX(P_Zone,F7147))</f>
        <v>East</v>
      </c>
      <c r="I7147" s="41" t="n">
        <f aca="false">IF(A7147="","",IF(D7147="Delivered",IF(B7147&lt;=INDEX(P_Due,F7147),1,0),0))</f>
        <v>1</v>
      </c>
    </row>
    <row r="7148" customFormat="false" ht="15" hidden="false" customHeight="false" outlineLevel="0" collapsed="false">
      <c r="A7148" s="37" t="n">
        <v>1005871</v>
      </c>
      <c r="B7148" s="38" t="n">
        <v>46302</v>
      </c>
      <c r="C7148" s="39" t="n">
        <v>2</v>
      </c>
      <c r="D7148" s="39" t="s">
        <v>26</v>
      </c>
      <c r="E7148" s="39"/>
      <c r="F7148" s="41" t="n">
        <f aca="false">IF(A7148="","",MATCH(A7148,P_ID,1))</f>
        <v>5871</v>
      </c>
      <c r="G7148" s="41" t="str">
        <f aca="false">IF(A7148="","",INDEX(P_Svc,F7148))</f>
        <v>Standard</v>
      </c>
      <c r="H7148" s="41" t="str">
        <f aca="false">IF(A7148="","",INDEX(P_Zone,F7148))</f>
        <v>North</v>
      </c>
      <c r="I7148" s="41" t="n">
        <f aca="false">IF(A7148="","",IF(D7148="Delivered",IF(B7148&lt;=INDEX(P_Due,F7148),1,0),0))</f>
        <v>1</v>
      </c>
    </row>
    <row r="7149" customFormat="false" ht="15" hidden="false" customHeight="false" outlineLevel="0" collapsed="false">
      <c r="A7149" s="37" t="n">
        <v>1005878</v>
      </c>
      <c r="B7149" s="38" t="n">
        <v>46302</v>
      </c>
      <c r="C7149" s="39" t="n">
        <v>2</v>
      </c>
      <c r="D7149" s="39" t="s">
        <v>26</v>
      </c>
      <c r="E7149" s="39"/>
      <c r="F7149" s="41" t="n">
        <f aca="false">IF(A7149="","",MATCH(A7149,P_ID,1))</f>
        <v>5878</v>
      </c>
      <c r="G7149" s="41" t="str">
        <f aca="false">IF(A7149="","",INDEX(P_Svc,F7149))</f>
        <v>Economy</v>
      </c>
      <c r="H7149" s="41" t="str">
        <f aca="false">IF(A7149="","",INDEX(P_Zone,F7149))</f>
        <v>South</v>
      </c>
      <c r="I7149" s="41" t="n">
        <f aca="false">IF(A7149="","",IF(D7149="Delivered",IF(B7149&lt;=INDEX(P_Due,F7149),1,0),0))</f>
        <v>1</v>
      </c>
    </row>
    <row r="7150" customFormat="false" ht="15" hidden="false" customHeight="false" outlineLevel="0" collapsed="false">
      <c r="A7150" s="37" t="n">
        <v>1005888</v>
      </c>
      <c r="B7150" s="38" t="n">
        <v>46302</v>
      </c>
      <c r="C7150" s="39" t="n">
        <v>2</v>
      </c>
      <c r="D7150" s="39" t="s">
        <v>26</v>
      </c>
      <c r="E7150" s="39"/>
      <c r="F7150" s="41" t="n">
        <f aca="false">IF(A7150="","",MATCH(A7150,P_ID,1))</f>
        <v>5888</v>
      </c>
      <c r="G7150" s="41" t="str">
        <f aca="false">IF(A7150="","",INDEX(P_Svc,F7150))</f>
        <v>Standard</v>
      </c>
      <c r="H7150" s="41" t="str">
        <f aca="false">IF(A7150="","",INDEX(P_Zone,F7150))</f>
        <v>East</v>
      </c>
      <c r="I7150" s="41" t="n">
        <f aca="false">IF(A7150="","",IF(D7150="Delivered",IF(B7150&lt;=INDEX(P_Due,F7150),1,0),0))</f>
        <v>1</v>
      </c>
    </row>
    <row r="7151" customFormat="false" ht="15" hidden="false" customHeight="false" outlineLevel="0" collapsed="false">
      <c r="A7151" s="37" t="n">
        <v>1005889</v>
      </c>
      <c r="B7151" s="38" t="n">
        <v>46302</v>
      </c>
      <c r="C7151" s="39" t="n">
        <v>2</v>
      </c>
      <c r="D7151" s="39" t="s">
        <v>79</v>
      </c>
      <c r="E7151" s="39" t="s">
        <v>32</v>
      </c>
      <c r="F7151" s="41" t="n">
        <f aca="false">IF(A7151="","",MATCH(A7151,P_ID,1))</f>
        <v>5889</v>
      </c>
      <c r="G7151" s="41" t="str">
        <f aca="false">IF(A7151="","",INDEX(P_Svc,F7151))</f>
        <v>Standard</v>
      </c>
      <c r="H7151" s="41" t="str">
        <f aca="false">IF(A7151="","",INDEX(P_Zone,F7151))</f>
        <v>East</v>
      </c>
      <c r="I7151" s="41" t="n">
        <f aca="false">IF(A7151="","",IF(D7151="Delivered",IF(B7151&lt;=INDEX(P_Due,F7151),1,0),0))</f>
        <v>0</v>
      </c>
    </row>
    <row r="7152" customFormat="false" ht="15" hidden="false" customHeight="false" outlineLevel="0" collapsed="false">
      <c r="A7152" s="37" t="n">
        <v>1005893</v>
      </c>
      <c r="B7152" s="38" t="n">
        <v>46302</v>
      </c>
      <c r="C7152" s="39" t="n">
        <v>2</v>
      </c>
      <c r="D7152" s="39" t="s">
        <v>26</v>
      </c>
      <c r="E7152" s="39"/>
      <c r="F7152" s="41" t="n">
        <f aca="false">IF(A7152="","",MATCH(A7152,P_ID,1))</f>
        <v>5893</v>
      </c>
      <c r="G7152" s="41" t="str">
        <f aca="false">IF(A7152="","",INDEX(P_Svc,F7152))</f>
        <v>Standard</v>
      </c>
      <c r="H7152" s="41" t="str">
        <f aca="false">IF(A7152="","",INDEX(P_Zone,F7152))</f>
        <v>West</v>
      </c>
      <c r="I7152" s="41" t="n">
        <f aca="false">IF(A7152="","",IF(D7152="Delivered",IF(B7152&lt;=INDEX(P_Due,F7152),1,0),0))</f>
        <v>1</v>
      </c>
    </row>
    <row r="7153" customFormat="false" ht="15" hidden="false" customHeight="false" outlineLevel="0" collapsed="false">
      <c r="A7153" s="37" t="n">
        <v>1005924</v>
      </c>
      <c r="B7153" s="38" t="n">
        <v>46302</v>
      </c>
      <c r="C7153" s="39" t="n">
        <v>2</v>
      </c>
      <c r="D7153" s="39" t="s">
        <v>26</v>
      </c>
      <c r="E7153" s="39"/>
      <c r="F7153" s="41" t="n">
        <f aca="false">IF(A7153="","",MATCH(A7153,P_ID,1))</f>
        <v>5924</v>
      </c>
      <c r="G7153" s="41" t="str">
        <f aca="false">IF(A7153="","",INDEX(P_Svc,F7153))</f>
        <v>Economy</v>
      </c>
      <c r="H7153" s="41" t="str">
        <f aca="false">IF(A7153="","",INDEX(P_Zone,F7153))</f>
        <v>South</v>
      </c>
      <c r="I7153" s="41" t="n">
        <f aca="false">IF(A7153="","",IF(D7153="Delivered",IF(B7153&lt;=INDEX(P_Due,F7153),1,0),0))</f>
        <v>1</v>
      </c>
    </row>
    <row r="7154" customFormat="false" ht="15" hidden="false" customHeight="false" outlineLevel="0" collapsed="false">
      <c r="A7154" s="37" t="n">
        <v>1005956</v>
      </c>
      <c r="B7154" s="38" t="n">
        <v>46302</v>
      </c>
      <c r="C7154" s="39" t="n">
        <v>2</v>
      </c>
      <c r="D7154" s="39" t="s">
        <v>26</v>
      </c>
      <c r="E7154" s="39"/>
      <c r="F7154" s="41" t="n">
        <f aca="false">IF(A7154="","",MATCH(A7154,P_ID,1))</f>
        <v>5956</v>
      </c>
      <c r="G7154" s="41" t="str">
        <f aca="false">IF(A7154="","",INDEX(P_Svc,F7154))</f>
        <v>Standard</v>
      </c>
      <c r="H7154" s="41" t="str">
        <f aca="false">IF(A7154="","",INDEX(P_Zone,F7154))</f>
        <v>Central</v>
      </c>
      <c r="I7154" s="41" t="n">
        <f aca="false">IF(A7154="","",IF(D7154="Delivered",IF(B7154&lt;=INDEX(P_Due,F7154),1,0),0))</f>
        <v>1</v>
      </c>
    </row>
    <row r="7155" customFormat="false" ht="15" hidden="false" customHeight="false" outlineLevel="0" collapsed="false">
      <c r="A7155" s="37" t="n">
        <v>1005957</v>
      </c>
      <c r="B7155" s="38" t="n">
        <v>46302</v>
      </c>
      <c r="C7155" s="39" t="n">
        <v>2</v>
      </c>
      <c r="D7155" s="39" t="s">
        <v>26</v>
      </c>
      <c r="E7155" s="39"/>
      <c r="F7155" s="41" t="n">
        <f aca="false">IF(A7155="","",MATCH(A7155,P_ID,1))</f>
        <v>5957</v>
      </c>
      <c r="G7155" s="41" t="str">
        <f aca="false">IF(A7155="","",INDEX(P_Svc,F7155))</f>
        <v>Standard</v>
      </c>
      <c r="H7155" s="41" t="str">
        <f aca="false">IF(A7155="","",INDEX(P_Zone,F7155))</f>
        <v>West</v>
      </c>
      <c r="I7155" s="41" t="n">
        <f aca="false">IF(A7155="","",IF(D7155="Delivered",IF(B7155&lt;=INDEX(P_Due,F7155),1,0),0))</f>
        <v>1</v>
      </c>
    </row>
    <row r="7156" customFormat="false" ht="15" hidden="false" customHeight="false" outlineLevel="0" collapsed="false">
      <c r="A7156" s="37" t="n">
        <v>1005959</v>
      </c>
      <c r="B7156" s="38" t="n">
        <v>46302</v>
      </c>
      <c r="C7156" s="39" t="n">
        <v>2</v>
      </c>
      <c r="D7156" s="39" t="s">
        <v>26</v>
      </c>
      <c r="E7156" s="39"/>
      <c r="F7156" s="41" t="n">
        <f aca="false">IF(A7156="","",MATCH(A7156,P_ID,1))</f>
        <v>5959</v>
      </c>
      <c r="G7156" s="41" t="str">
        <f aca="false">IF(A7156="","",INDEX(P_Svc,F7156))</f>
        <v>Standard</v>
      </c>
      <c r="H7156" s="41" t="str">
        <f aca="false">IF(A7156="","",INDEX(P_Zone,F7156))</f>
        <v>North</v>
      </c>
      <c r="I7156" s="41" t="n">
        <f aca="false">IF(A7156="","",IF(D7156="Delivered",IF(B7156&lt;=INDEX(P_Due,F7156),1,0),0))</f>
        <v>1</v>
      </c>
    </row>
    <row r="7157" customFormat="false" ht="15" hidden="false" customHeight="false" outlineLevel="0" collapsed="false">
      <c r="A7157" s="37" t="n">
        <v>1005969</v>
      </c>
      <c r="B7157" s="38" t="n">
        <v>46302</v>
      </c>
      <c r="C7157" s="39" t="n">
        <v>2</v>
      </c>
      <c r="D7157" s="39" t="s">
        <v>26</v>
      </c>
      <c r="E7157" s="39"/>
      <c r="F7157" s="41" t="n">
        <f aca="false">IF(A7157="","",MATCH(A7157,P_ID,1))</f>
        <v>5969</v>
      </c>
      <c r="G7157" s="41" t="str">
        <f aca="false">IF(A7157="","",INDEX(P_Svc,F7157))</f>
        <v>Economy</v>
      </c>
      <c r="H7157" s="41" t="str">
        <f aca="false">IF(A7157="","",INDEX(P_Zone,F7157))</f>
        <v>East</v>
      </c>
      <c r="I7157" s="41" t="n">
        <f aca="false">IF(A7157="","",IF(D7157="Delivered",IF(B7157&lt;=INDEX(P_Due,F7157),1,0),0))</f>
        <v>1</v>
      </c>
    </row>
    <row r="7158" customFormat="false" ht="15" hidden="false" customHeight="false" outlineLevel="0" collapsed="false">
      <c r="A7158" s="37" t="n">
        <v>1005992</v>
      </c>
      <c r="B7158" s="38" t="n">
        <v>46302</v>
      </c>
      <c r="C7158" s="39" t="n">
        <v>1</v>
      </c>
      <c r="D7158" s="39" t="s">
        <v>26</v>
      </c>
      <c r="E7158" s="39"/>
      <c r="F7158" s="41" t="n">
        <f aca="false">IF(A7158="","",MATCH(A7158,P_ID,1))</f>
        <v>5992</v>
      </c>
      <c r="G7158" s="41" t="str">
        <f aca="false">IF(A7158="","",INDEX(P_Svc,F7158))</f>
        <v>Economy</v>
      </c>
      <c r="H7158" s="41" t="str">
        <f aca="false">IF(A7158="","",INDEX(P_Zone,F7158))</f>
        <v>Central</v>
      </c>
      <c r="I7158" s="41" t="n">
        <f aca="false">IF(A7158="","",IF(D7158="Delivered",IF(B7158&lt;=INDEX(P_Due,F7158),1,0),0))</f>
        <v>1</v>
      </c>
    </row>
    <row r="7159" customFormat="false" ht="15" hidden="false" customHeight="false" outlineLevel="0" collapsed="false">
      <c r="A7159" s="37" t="n">
        <v>1005995</v>
      </c>
      <c r="B7159" s="38" t="n">
        <v>46302</v>
      </c>
      <c r="C7159" s="39" t="n">
        <v>1</v>
      </c>
      <c r="D7159" s="39" t="s">
        <v>26</v>
      </c>
      <c r="E7159" s="39"/>
      <c r="F7159" s="41" t="n">
        <f aca="false">IF(A7159="","",MATCH(A7159,P_ID,1))</f>
        <v>5995</v>
      </c>
      <c r="G7159" s="41" t="str">
        <f aca="false">IF(A7159="","",INDEX(P_Svc,F7159))</f>
        <v>Standard</v>
      </c>
      <c r="H7159" s="41" t="str">
        <f aca="false">IF(A7159="","",INDEX(P_Zone,F7159))</f>
        <v>South</v>
      </c>
      <c r="I7159" s="41" t="n">
        <f aca="false">IF(A7159="","",IF(D7159="Delivered",IF(B7159&lt;=INDEX(P_Due,F7159),1,0),0))</f>
        <v>1</v>
      </c>
    </row>
    <row r="7160" customFormat="false" ht="15" hidden="false" customHeight="false" outlineLevel="0" collapsed="false">
      <c r="A7160" s="37" t="n">
        <v>1006035</v>
      </c>
      <c r="B7160" s="38" t="n">
        <v>46302</v>
      </c>
      <c r="C7160" s="39" t="n">
        <v>1</v>
      </c>
      <c r="D7160" s="39" t="s">
        <v>26</v>
      </c>
      <c r="E7160" s="39"/>
      <c r="F7160" s="41" t="n">
        <f aca="false">IF(A7160="","",MATCH(A7160,P_ID,1))</f>
        <v>6035</v>
      </c>
      <c r="G7160" s="41" t="str">
        <f aca="false">IF(A7160="","",INDEX(P_Svc,F7160))</f>
        <v>Standard</v>
      </c>
      <c r="H7160" s="41" t="str">
        <f aca="false">IF(A7160="","",INDEX(P_Zone,F7160))</f>
        <v>North</v>
      </c>
      <c r="I7160" s="41" t="n">
        <f aca="false">IF(A7160="","",IF(D7160="Delivered",IF(B7160&lt;=INDEX(P_Due,F7160),1,0),0))</f>
        <v>1</v>
      </c>
    </row>
    <row r="7161" customFormat="false" ht="15" hidden="false" customHeight="false" outlineLevel="0" collapsed="false">
      <c r="A7161" s="37" t="n">
        <v>1006044</v>
      </c>
      <c r="B7161" s="38" t="n">
        <v>46302</v>
      </c>
      <c r="C7161" s="39" t="n">
        <v>2</v>
      </c>
      <c r="D7161" s="39" t="s">
        <v>26</v>
      </c>
      <c r="E7161" s="39"/>
      <c r="F7161" s="41" t="n">
        <f aca="false">IF(A7161="","",MATCH(A7161,P_ID,1))</f>
        <v>6044</v>
      </c>
      <c r="G7161" s="41" t="str">
        <f aca="false">IF(A7161="","",INDEX(P_Svc,F7161))</f>
        <v>Standard</v>
      </c>
      <c r="H7161" s="41" t="str">
        <f aca="false">IF(A7161="","",INDEX(P_Zone,F7161))</f>
        <v>East</v>
      </c>
      <c r="I7161" s="41" t="n">
        <f aca="false">IF(A7161="","",IF(D7161="Delivered",IF(B7161&lt;=INDEX(P_Due,F7161),1,0),0))</f>
        <v>1</v>
      </c>
    </row>
    <row r="7162" customFormat="false" ht="15" hidden="false" customHeight="false" outlineLevel="0" collapsed="false">
      <c r="A7162" s="37" t="n">
        <v>1006057</v>
      </c>
      <c r="B7162" s="38" t="n">
        <v>46302</v>
      </c>
      <c r="C7162" s="39" t="n">
        <v>2</v>
      </c>
      <c r="D7162" s="39" t="s">
        <v>79</v>
      </c>
      <c r="E7162" s="39" t="s">
        <v>32</v>
      </c>
      <c r="F7162" s="41" t="n">
        <f aca="false">IF(A7162="","",MATCH(A7162,P_ID,1))</f>
        <v>6057</v>
      </c>
      <c r="G7162" s="41" t="str">
        <f aca="false">IF(A7162="","",INDEX(P_Svc,F7162))</f>
        <v>Standard</v>
      </c>
      <c r="H7162" s="41" t="str">
        <f aca="false">IF(A7162="","",INDEX(P_Zone,F7162))</f>
        <v>South</v>
      </c>
      <c r="I7162" s="41" t="n">
        <f aca="false">IF(A7162="","",IF(D7162="Delivered",IF(B7162&lt;=INDEX(P_Due,F7162),1,0),0))</f>
        <v>0</v>
      </c>
    </row>
    <row r="7163" customFormat="false" ht="15" hidden="false" customHeight="false" outlineLevel="0" collapsed="false">
      <c r="A7163" s="37" t="n">
        <v>1006070</v>
      </c>
      <c r="B7163" s="38" t="n">
        <v>46302</v>
      </c>
      <c r="C7163" s="39" t="n">
        <v>2</v>
      </c>
      <c r="D7163" s="39" t="s">
        <v>26</v>
      </c>
      <c r="E7163" s="39"/>
      <c r="F7163" s="41" t="n">
        <f aca="false">IF(A7163="","",MATCH(A7163,P_ID,1))</f>
        <v>6070</v>
      </c>
      <c r="G7163" s="41" t="str">
        <f aca="false">IF(A7163="","",INDEX(P_Svc,F7163))</f>
        <v>Standard</v>
      </c>
      <c r="H7163" s="41" t="str">
        <f aca="false">IF(A7163="","",INDEX(P_Zone,F7163))</f>
        <v>South</v>
      </c>
      <c r="I7163" s="41" t="n">
        <f aca="false">IF(A7163="","",IF(D7163="Delivered",IF(B7163&lt;=INDEX(P_Due,F7163),1,0),0))</f>
        <v>1</v>
      </c>
    </row>
    <row r="7164" customFormat="false" ht="15" hidden="false" customHeight="false" outlineLevel="0" collapsed="false">
      <c r="A7164" s="37" t="n">
        <v>1006079</v>
      </c>
      <c r="B7164" s="38" t="n">
        <v>46302</v>
      </c>
      <c r="C7164" s="39" t="n">
        <v>2</v>
      </c>
      <c r="D7164" s="39" t="s">
        <v>26</v>
      </c>
      <c r="E7164" s="39"/>
      <c r="F7164" s="41" t="n">
        <f aca="false">IF(A7164="","",MATCH(A7164,P_ID,1))</f>
        <v>6079</v>
      </c>
      <c r="G7164" s="41" t="str">
        <f aca="false">IF(A7164="","",INDEX(P_Svc,F7164))</f>
        <v>Economy</v>
      </c>
      <c r="H7164" s="41" t="str">
        <f aca="false">IF(A7164="","",INDEX(P_Zone,F7164))</f>
        <v>West</v>
      </c>
      <c r="I7164" s="41" t="n">
        <f aca="false">IF(A7164="","",IF(D7164="Delivered",IF(B7164&lt;=INDEX(P_Due,F7164),1,0),0))</f>
        <v>1</v>
      </c>
    </row>
    <row r="7165" customFormat="false" ht="15" hidden="false" customHeight="false" outlineLevel="0" collapsed="false">
      <c r="A7165" s="37" t="n">
        <v>1006094</v>
      </c>
      <c r="B7165" s="38" t="n">
        <v>46302</v>
      </c>
      <c r="C7165" s="39" t="n">
        <v>2</v>
      </c>
      <c r="D7165" s="39" t="s">
        <v>26</v>
      </c>
      <c r="E7165" s="39"/>
      <c r="F7165" s="41" t="n">
        <f aca="false">IF(A7165="","",MATCH(A7165,P_ID,1))</f>
        <v>6094</v>
      </c>
      <c r="G7165" s="41" t="str">
        <f aca="false">IF(A7165="","",INDEX(P_Svc,F7165))</f>
        <v>Standard</v>
      </c>
      <c r="H7165" s="41" t="str">
        <f aca="false">IF(A7165="","",INDEX(P_Zone,F7165))</f>
        <v>North</v>
      </c>
      <c r="I7165" s="41" t="n">
        <f aca="false">IF(A7165="","",IF(D7165="Delivered",IF(B7165&lt;=INDEX(P_Due,F7165),1,0),0))</f>
        <v>1</v>
      </c>
    </row>
    <row r="7166" customFormat="false" ht="15" hidden="false" customHeight="false" outlineLevel="0" collapsed="false">
      <c r="A7166" s="37" t="n">
        <v>1006104</v>
      </c>
      <c r="B7166" s="38" t="n">
        <v>46302</v>
      </c>
      <c r="C7166" s="39" t="n">
        <v>2</v>
      </c>
      <c r="D7166" s="39" t="s">
        <v>26</v>
      </c>
      <c r="E7166" s="39"/>
      <c r="F7166" s="41" t="n">
        <f aca="false">IF(A7166="","",MATCH(A7166,P_ID,1))</f>
        <v>6104</v>
      </c>
      <c r="G7166" s="41" t="str">
        <f aca="false">IF(A7166="","",INDEX(P_Svc,F7166))</f>
        <v>Standard</v>
      </c>
      <c r="H7166" s="41" t="str">
        <f aca="false">IF(A7166="","",INDEX(P_Zone,F7166))</f>
        <v>North</v>
      </c>
      <c r="I7166" s="41" t="n">
        <f aca="false">IF(A7166="","",IF(D7166="Delivered",IF(B7166&lt;=INDEX(P_Due,F7166),1,0),0))</f>
        <v>1</v>
      </c>
    </row>
    <row r="7167" customFormat="false" ht="15" hidden="false" customHeight="false" outlineLevel="0" collapsed="false">
      <c r="A7167" s="37" t="n">
        <v>1006106</v>
      </c>
      <c r="B7167" s="38" t="n">
        <v>46302</v>
      </c>
      <c r="C7167" s="39" t="n">
        <v>2</v>
      </c>
      <c r="D7167" s="39" t="s">
        <v>26</v>
      </c>
      <c r="E7167" s="39"/>
      <c r="F7167" s="41" t="n">
        <f aca="false">IF(A7167="","",MATCH(A7167,P_ID,1))</f>
        <v>6106</v>
      </c>
      <c r="G7167" s="41" t="str">
        <f aca="false">IF(A7167="","",INDEX(P_Svc,F7167))</f>
        <v>Standard</v>
      </c>
      <c r="H7167" s="41" t="str">
        <f aca="false">IF(A7167="","",INDEX(P_Zone,F7167))</f>
        <v>East</v>
      </c>
      <c r="I7167" s="41" t="n">
        <f aca="false">IF(A7167="","",IF(D7167="Delivered",IF(B7167&lt;=INDEX(P_Due,F7167),1,0),0))</f>
        <v>1</v>
      </c>
    </row>
    <row r="7168" customFormat="false" ht="15" hidden="false" customHeight="false" outlineLevel="0" collapsed="false">
      <c r="A7168" s="37" t="n">
        <v>1006109</v>
      </c>
      <c r="B7168" s="38" t="n">
        <v>46302</v>
      </c>
      <c r="C7168" s="39" t="n">
        <v>2</v>
      </c>
      <c r="D7168" s="39" t="s">
        <v>26</v>
      </c>
      <c r="E7168" s="39"/>
      <c r="F7168" s="41" t="n">
        <f aca="false">IF(A7168="","",MATCH(A7168,P_ID,1))</f>
        <v>6109</v>
      </c>
      <c r="G7168" s="41" t="str">
        <f aca="false">IF(A7168="","",INDEX(P_Svc,F7168))</f>
        <v>Standard</v>
      </c>
      <c r="H7168" s="41" t="str">
        <f aca="false">IF(A7168="","",INDEX(P_Zone,F7168))</f>
        <v>North</v>
      </c>
      <c r="I7168" s="41" t="n">
        <f aca="false">IF(A7168="","",IF(D7168="Delivered",IF(B7168&lt;=INDEX(P_Due,F7168),1,0),0))</f>
        <v>1</v>
      </c>
    </row>
    <row r="7169" customFormat="false" ht="15" hidden="false" customHeight="false" outlineLevel="0" collapsed="false">
      <c r="A7169" s="37" t="n">
        <v>1006111</v>
      </c>
      <c r="B7169" s="38" t="n">
        <v>46302</v>
      </c>
      <c r="C7169" s="39" t="n">
        <v>2</v>
      </c>
      <c r="D7169" s="39" t="s">
        <v>26</v>
      </c>
      <c r="E7169" s="39"/>
      <c r="F7169" s="41" t="n">
        <f aca="false">IF(A7169="","",MATCH(A7169,P_ID,1))</f>
        <v>6111</v>
      </c>
      <c r="G7169" s="41" t="str">
        <f aca="false">IF(A7169="","",INDEX(P_Svc,F7169))</f>
        <v>Standard</v>
      </c>
      <c r="H7169" s="41" t="str">
        <f aca="false">IF(A7169="","",INDEX(P_Zone,F7169))</f>
        <v>North</v>
      </c>
      <c r="I7169" s="41" t="n">
        <f aca="false">IF(A7169="","",IF(D7169="Delivered",IF(B7169&lt;=INDEX(P_Due,F7169),1,0),0))</f>
        <v>1</v>
      </c>
    </row>
    <row r="7170" customFormat="false" ht="15" hidden="false" customHeight="false" outlineLevel="0" collapsed="false">
      <c r="A7170" s="37" t="n">
        <v>1006112</v>
      </c>
      <c r="B7170" s="38" t="n">
        <v>46302</v>
      </c>
      <c r="C7170" s="39" t="n">
        <v>2</v>
      </c>
      <c r="D7170" s="39" t="s">
        <v>79</v>
      </c>
      <c r="E7170" s="39" t="s">
        <v>36</v>
      </c>
      <c r="F7170" s="41" t="n">
        <f aca="false">IF(A7170="","",MATCH(A7170,P_ID,1))</f>
        <v>6112</v>
      </c>
      <c r="G7170" s="41" t="str">
        <f aca="false">IF(A7170="","",INDEX(P_Svc,F7170))</f>
        <v>Economy</v>
      </c>
      <c r="H7170" s="41" t="str">
        <f aca="false">IF(A7170="","",INDEX(P_Zone,F7170))</f>
        <v>North</v>
      </c>
      <c r="I7170" s="41" t="n">
        <f aca="false">IF(A7170="","",IF(D7170="Delivered",IF(B7170&lt;=INDEX(P_Due,F7170),1,0),0))</f>
        <v>0</v>
      </c>
    </row>
    <row r="7171" customFormat="false" ht="15" hidden="false" customHeight="false" outlineLevel="0" collapsed="false">
      <c r="A7171" s="37" t="n">
        <v>1006307</v>
      </c>
      <c r="B7171" s="38" t="n">
        <v>46302</v>
      </c>
      <c r="C7171" s="39" t="n">
        <v>2</v>
      </c>
      <c r="D7171" s="39" t="s">
        <v>26</v>
      </c>
      <c r="E7171" s="39"/>
      <c r="F7171" s="41" t="n">
        <f aca="false">IF(A7171="","",MATCH(A7171,P_ID,1))</f>
        <v>6307</v>
      </c>
      <c r="G7171" s="41" t="str">
        <f aca="false">IF(A7171="","",INDEX(P_Svc,F7171))</f>
        <v>Express</v>
      </c>
      <c r="H7171" s="41" t="str">
        <f aca="false">IF(A7171="","",INDEX(P_Zone,F7171))</f>
        <v>South</v>
      </c>
      <c r="I7171" s="41" t="n">
        <f aca="false">IF(A7171="","",IF(D7171="Delivered",IF(B7171&lt;=INDEX(P_Due,F7171),1,0),0))</f>
        <v>0</v>
      </c>
    </row>
    <row r="7172" customFormat="false" ht="15" hidden="false" customHeight="false" outlineLevel="0" collapsed="false">
      <c r="A7172" s="37" t="n">
        <v>1006357</v>
      </c>
      <c r="B7172" s="38" t="n">
        <v>46302</v>
      </c>
      <c r="C7172" s="39" t="n">
        <v>1</v>
      </c>
      <c r="D7172" s="39" t="s">
        <v>26</v>
      </c>
      <c r="E7172" s="39"/>
      <c r="F7172" s="41" t="n">
        <f aca="false">IF(A7172="","",MATCH(A7172,P_ID,1))</f>
        <v>6357</v>
      </c>
      <c r="G7172" s="41" t="str">
        <f aca="false">IF(A7172="","",INDEX(P_Svc,F7172))</f>
        <v>Standard</v>
      </c>
      <c r="H7172" s="41" t="str">
        <f aca="false">IF(A7172="","",INDEX(P_Zone,F7172))</f>
        <v>West</v>
      </c>
      <c r="I7172" s="41" t="n">
        <f aca="false">IF(A7172="","",IF(D7172="Delivered",IF(B7172&lt;=INDEX(P_Due,F7172),1,0),0))</f>
        <v>1</v>
      </c>
    </row>
    <row r="7173" customFormat="false" ht="15" hidden="false" customHeight="false" outlineLevel="0" collapsed="false">
      <c r="A7173" s="37" t="n">
        <v>1006358</v>
      </c>
      <c r="B7173" s="38" t="n">
        <v>46302</v>
      </c>
      <c r="C7173" s="39" t="n">
        <v>1</v>
      </c>
      <c r="D7173" s="39" t="s">
        <v>26</v>
      </c>
      <c r="E7173" s="39"/>
      <c r="F7173" s="41" t="n">
        <f aca="false">IF(A7173="","",MATCH(A7173,P_ID,1))</f>
        <v>6358</v>
      </c>
      <c r="G7173" s="41" t="str">
        <f aca="false">IF(A7173="","",INDEX(P_Svc,F7173))</f>
        <v>Standard</v>
      </c>
      <c r="H7173" s="41" t="str">
        <f aca="false">IF(A7173="","",INDEX(P_Zone,F7173))</f>
        <v>West</v>
      </c>
      <c r="I7173" s="41" t="n">
        <f aca="false">IF(A7173="","",IF(D7173="Delivered",IF(B7173&lt;=INDEX(P_Due,F7173),1,0),0))</f>
        <v>1</v>
      </c>
    </row>
    <row r="7174" customFormat="false" ht="15" hidden="false" customHeight="false" outlineLevel="0" collapsed="false">
      <c r="A7174" s="37" t="n">
        <v>1006359</v>
      </c>
      <c r="B7174" s="38" t="n">
        <v>46302</v>
      </c>
      <c r="C7174" s="39" t="n">
        <v>1</v>
      </c>
      <c r="D7174" s="39" t="s">
        <v>26</v>
      </c>
      <c r="E7174" s="39"/>
      <c r="F7174" s="41" t="n">
        <f aca="false">IF(A7174="","",MATCH(A7174,P_ID,1))</f>
        <v>6359</v>
      </c>
      <c r="G7174" s="41" t="str">
        <f aca="false">IF(A7174="","",INDEX(P_Svc,F7174))</f>
        <v>Standard</v>
      </c>
      <c r="H7174" s="41" t="str">
        <f aca="false">IF(A7174="","",INDEX(P_Zone,F7174))</f>
        <v>Central</v>
      </c>
      <c r="I7174" s="41" t="n">
        <f aca="false">IF(A7174="","",IF(D7174="Delivered",IF(B7174&lt;=INDEX(P_Due,F7174),1,0),0))</f>
        <v>1</v>
      </c>
    </row>
    <row r="7175" customFormat="false" ht="15" hidden="false" customHeight="false" outlineLevel="0" collapsed="false">
      <c r="A7175" s="37" t="n">
        <v>1006360</v>
      </c>
      <c r="B7175" s="38" t="n">
        <v>46302</v>
      </c>
      <c r="C7175" s="39" t="n">
        <v>1</v>
      </c>
      <c r="D7175" s="39" t="s">
        <v>26</v>
      </c>
      <c r="E7175" s="39"/>
      <c r="F7175" s="41" t="n">
        <f aca="false">IF(A7175="","",MATCH(A7175,P_ID,1))</f>
        <v>6360</v>
      </c>
      <c r="G7175" s="41" t="str">
        <f aca="false">IF(A7175="","",INDEX(P_Svc,F7175))</f>
        <v>Economy</v>
      </c>
      <c r="H7175" s="41" t="str">
        <f aca="false">IF(A7175="","",INDEX(P_Zone,F7175))</f>
        <v>West</v>
      </c>
      <c r="I7175" s="41" t="n">
        <f aca="false">IF(A7175="","",IF(D7175="Delivered",IF(B7175&lt;=INDEX(P_Due,F7175),1,0),0))</f>
        <v>1</v>
      </c>
    </row>
    <row r="7176" customFormat="false" ht="15" hidden="false" customHeight="false" outlineLevel="0" collapsed="false">
      <c r="A7176" s="37" t="n">
        <v>1006362</v>
      </c>
      <c r="B7176" s="38" t="n">
        <v>46302</v>
      </c>
      <c r="C7176" s="39" t="n">
        <v>1</v>
      </c>
      <c r="D7176" s="39" t="s">
        <v>26</v>
      </c>
      <c r="E7176" s="39"/>
      <c r="F7176" s="41" t="n">
        <f aca="false">IF(A7176="","",MATCH(A7176,P_ID,1))</f>
        <v>6362</v>
      </c>
      <c r="G7176" s="41" t="str">
        <f aca="false">IF(A7176="","",INDEX(P_Svc,F7176))</f>
        <v>Standard</v>
      </c>
      <c r="H7176" s="41" t="str">
        <f aca="false">IF(A7176="","",INDEX(P_Zone,F7176))</f>
        <v>North</v>
      </c>
      <c r="I7176" s="41" t="n">
        <f aca="false">IF(A7176="","",IF(D7176="Delivered",IF(B7176&lt;=INDEX(P_Due,F7176),1,0),0))</f>
        <v>1</v>
      </c>
    </row>
    <row r="7177" customFormat="false" ht="15" hidden="false" customHeight="false" outlineLevel="0" collapsed="false">
      <c r="A7177" s="37" t="n">
        <v>1006363</v>
      </c>
      <c r="B7177" s="38" t="n">
        <v>46302</v>
      </c>
      <c r="C7177" s="39" t="n">
        <v>1</v>
      </c>
      <c r="D7177" s="39" t="s">
        <v>26</v>
      </c>
      <c r="E7177" s="39"/>
      <c r="F7177" s="41" t="n">
        <f aca="false">IF(A7177="","",MATCH(A7177,P_ID,1))</f>
        <v>6363</v>
      </c>
      <c r="G7177" s="41" t="str">
        <f aca="false">IF(A7177="","",INDEX(P_Svc,F7177))</f>
        <v>Economy</v>
      </c>
      <c r="H7177" s="41" t="str">
        <f aca="false">IF(A7177="","",INDEX(P_Zone,F7177))</f>
        <v>North</v>
      </c>
      <c r="I7177" s="41" t="n">
        <f aca="false">IF(A7177="","",IF(D7177="Delivered",IF(B7177&lt;=INDEX(P_Due,F7177),1,0),0))</f>
        <v>1</v>
      </c>
    </row>
    <row r="7178" customFormat="false" ht="15" hidden="false" customHeight="false" outlineLevel="0" collapsed="false">
      <c r="A7178" s="37" t="n">
        <v>1006364</v>
      </c>
      <c r="B7178" s="38" t="n">
        <v>46302</v>
      </c>
      <c r="C7178" s="39" t="n">
        <v>1</v>
      </c>
      <c r="D7178" s="39" t="s">
        <v>26</v>
      </c>
      <c r="E7178" s="39"/>
      <c r="F7178" s="41" t="n">
        <f aca="false">IF(A7178="","",MATCH(A7178,P_ID,1))</f>
        <v>6364</v>
      </c>
      <c r="G7178" s="41" t="str">
        <f aca="false">IF(A7178="","",INDEX(P_Svc,F7178))</f>
        <v>Standard</v>
      </c>
      <c r="H7178" s="41" t="str">
        <f aca="false">IF(A7178="","",INDEX(P_Zone,F7178))</f>
        <v>Central</v>
      </c>
      <c r="I7178" s="41" t="n">
        <f aca="false">IF(A7178="","",IF(D7178="Delivered",IF(B7178&lt;=INDEX(P_Due,F7178),1,0),0))</f>
        <v>1</v>
      </c>
    </row>
    <row r="7179" customFormat="false" ht="15" hidden="false" customHeight="false" outlineLevel="0" collapsed="false">
      <c r="A7179" s="37" t="n">
        <v>1006365</v>
      </c>
      <c r="B7179" s="38" t="n">
        <v>46302</v>
      </c>
      <c r="C7179" s="39" t="n">
        <v>1</v>
      </c>
      <c r="D7179" s="39" t="s">
        <v>79</v>
      </c>
      <c r="E7179" s="39" t="s">
        <v>32</v>
      </c>
      <c r="F7179" s="41" t="n">
        <f aca="false">IF(A7179="","",MATCH(A7179,P_ID,1))</f>
        <v>6365</v>
      </c>
      <c r="G7179" s="41" t="str">
        <f aca="false">IF(A7179="","",INDEX(P_Svc,F7179))</f>
        <v>Standard</v>
      </c>
      <c r="H7179" s="41" t="str">
        <f aca="false">IF(A7179="","",INDEX(P_Zone,F7179))</f>
        <v>South</v>
      </c>
      <c r="I7179" s="41" t="n">
        <f aca="false">IF(A7179="","",IF(D7179="Delivered",IF(B7179&lt;=INDEX(P_Due,F7179),1,0),0))</f>
        <v>0</v>
      </c>
    </row>
    <row r="7180" customFormat="false" ht="15" hidden="false" customHeight="false" outlineLevel="0" collapsed="false">
      <c r="A7180" s="37" t="n">
        <v>1006368</v>
      </c>
      <c r="B7180" s="38" t="n">
        <v>46302</v>
      </c>
      <c r="C7180" s="39" t="n">
        <v>1</v>
      </c>
      <c r="D7180" s="39" t="s">
        <v>26</v>
      </c>
      <c r="E7180" s="39"/>
      <c r="F7180" s="41" t="n">
        <f aca="false">IF(A7180="","",MATCH(A7180,P_ID,1))</f>
        <v>6368</v>
      </c>
      <c r="G7180" s="41" t="str">
        <f aca="false">IF(A7180="","",INDEX(P_Svc,F7180))</f>
        <v>Standard</v>
      </c>
      <c r="H7180" s="41" t="str">
        <f aca="false">IF(A7180="","",INDEX(P_Zone,F7180))</f>
        <v>West</v>
      </c>
      <c r="I7180" s="41" t="n">
        <f aca="false">IF(A7180="","",IF(D7180="Delivered",IF(B7180&lt;=INDEX(P_Due,F7180),1,0),0))</f>
        <v>1</v>
      </c>
    </row>
    <row r="7181" customFormat="false" ht="15" hidden="false" customHeight="false" outlineLevel="0" collapsed="false">
      <c r="A7181" s="37" t="n">
        <v>1006369</v>
      </c>
      <c r="B7181" s="38" t="n">
        <v>46302</v>
      </c>
      <c r="C7181" s="39" t="n">
        <v>1</v>
      </c>
      <c r="D7181" s="39" t="s">
        <v>26</v>
      </c>
      <c r="E7181" s="39"/>
      <c r="F7181" s="41" t="n">
        <f aca="false">IF(A7181="","",MATCH(A7181,P_ID,1))</f>
        <v>6369</v>
      </c>
      <c r="G7181" s="41" t="str">
        <f aca="false">IF(A7181="","",INDEX(P_Svc,F7181))</f>
        <v>Standard</v>
      </c>
      <c r="H7181" s="41" t="str">
        <f aca="false">IF(A7181="","",INDEX(P_Zone,F7181))</f>
        <v>South</v>
      </c>
      <c r="I7181" s="41" t="n">
        <f aca="false">IF(A7181="","",IF(D7181="Delivered",IF(B7181&lt;=INDEX(P_Due,F7181),1,0),0))</f>
        <v>1</v>
      </c>
    </row>
    <row r="7182" customFormat="false" ht="15" hidden="false" customHeight="false" outlineLevel="0" collapsed="false">
      <c r="A7182" s="37" t="n">
        <v>1006371</v>
      </c>
      <c r="B7182" s="38" t="n">
        <v>46302</v>
      </c>
      <c r="C7182" s="39" t="n">
        <v>1</v>
      </c>
      <c r="D7182" s="39" t="s">
        <v>26</v>
      </c>
      <c r="E7182" s="39"/>
      <c r="F7182" s="41" t="n">
        <f aca="false">IF(A7182="","",MATCH(A7182,P_ID,1))</f>
        <v>6371</v>
      </c>
      <c r="G7182" s="41" t="str">
        <f aca="false">IF(A7182="","",INDEX(P_Svc,F7182))</f>
        <v>Standard</v>
      </c>
      <c r="H7182" s="41" t="str">
        <f aca="false">IF(A7182="","",INDEX(P_Zone,F7182))</f>
        <v>North</v>
      </c>
      <c r="I7182" s="41" t="n">
        <f aca="false">IF(A7182="","",IF(D7182="Delivered",IF(B7182&lt;=INDEX(P_Due,F7182),1,0),0))</f>
        <v>1</v>
      </c>
    </row>
    <row r="7183" customFormat="false" ht="15" hidden="false" customHeight="false" outlineLevel="0" collapsed="false">
      <c r="A7183" s="37" t="n">
        <v>1006372</v>
      </c>
      <c r="B7183" s="38" t="n">
        <v>46302</v>
      </c>
      <c r="C7183" s="39" t="n">
        <v>1</v>
      </c>
      <c r="D7183" s="39" t="s">
        <v>79</v>
      </c>
      <c r="E7183" s="39" t="s">
        <v>32</v>
      </c>
      <c r="F7183" s="41" t="n">
        <f aca="false">IF(A7183="","",MATCH(A7183,P_ID,1))</f>
        <v>6372</v>
      </c>
      <c r="G7183" s="41" t="str">
        <f aca="false">IF(A7183="","",INDEX(P_Svc,F7183))</f>
        <v>Standard</v>
      </c>
      <c r="H7183" s="41" t="str">
        <f aca="false">IF(A7183="","",INDEX(P_Zone,F7183))</f>
        <v>West</v>
      </c>
      <c r="I7183" s="41" t="n">
        <f aca="false">IF(A7183="","",IF(D7183="Delivered",IF(B7183&lt;=INDEX(P_Due,F7183),1,0),0))</f>
        <v>0</v>
      </c>
    </row>
    <row r="7184" customFormat="false" ht="15" hidden="false" customHeight="false" outlineLevel="0" collapsed="false">
      <c r="A7184" s="37" t="n">
        <v>1006373</v>
      </c>
      <c r="B7184" s="38" t="n">
        <v>46302</v>
      </c>
      <c r="C7184" s="39" t="n">
        <v>1</v>
      </c>
      <c r="D7184" s="39" t="s">
        <v>26</v>
      </c>
      <c r="E7184" s="39"/>
      <c r="F7184" s="41" t="n">
        <f aca="false">IF(A7184="","",MATCH(A7184,P_ID,1))</f>
        <v>6373</v>
      </c>
      <c r="G7184" s="41" t="str">
        <f aca="false">IF(A7184="","",INDEX(P_Svc,F7184))</f>
        <v>Standard</v>
      </c>
      <c r="H7184" s="41" t="str">
        <f aca="false">IF(A7184="","",INDEX(P_Zone,F7184))</f>
        <v>Central</v>
      </c>
      <c r="I7184" s="41" t="n">
        <f aca="false">IF(A7184="","",IF(D7184="Delivered",IF(B7184&lt;=INDEX(P_Due,F7184),1,0),0))</f>
        <v>1</v>
      </c>
    </row>
    <row r="7185" customFormat="false" ht="15" hidden="false" customHeight="false" outlineLevel="0" collapsed="false">
      <c r="A7185" s="37" t="n">
        <v>1006374</v>
      </c>
      <c r="B7185" s="38" t="n">
        <v>46302</v>
      </c>
      <c r="C7185" s="39" t="n">
        <v>1</v>
      </c>
      <c r="D7185" s="39" t="s">
        <v>26</v>
      </c>
      <c r="E7185" s="39"/>
      <c r="F7185" s="41" t="n">
        <f aca="false">IF(A7185="","",MATCH(A7185,P_ID,1))</f>
        <v>6374</v>
      </c>
      <c r="G7185" s="41" t="str">
        <f aca="false">IF(A7185="","",INDEX(P_Svc,F7185))</f>
        <v>Standard</v>
      </c>
      <c r="H7185" s="41" t="str">
        <f aca="false">IF(A7185="","",INDEX(P_Zone,F7185))</f>
        <v>North</v>
      </c>
      <c r="I7185" s="41" t="n">
        <f aca="false">IF(A7185="","",IF(D7185="Delivered",IF(B7185&lt;=INDEX(P_Due,F7185),1,0),0))</f>
        <v>1</v>
      </c>
    </row>
    <row r="7186" customFormat="false" ht="15" hidden="false" customHeight="false" outlineLevel="0" collapsed="false">
      <c r="A7186" s="37" t="n">
        <v>1006375</v>
      </c>
      <c r="B7186" s="38" t="n">
        <v>46302</v>
      </c>
      <c r="C7186" s="39" t="n">
        <v>1</v>
      </c>
      <c r="D7186" s="39" t="s">
        <v>26</v>
      </c>
      <c r="E7186" s="39"/>
      <c r="F7186" s="41" t="n">
        <f aca="false">IF(A7186="","",MATCH(A7186,P_ID,1))</f>
        <v>6375</v>
      </c>
      <c r="G7186" s="41" t="str">
        <f aca="false">IF(A7186="","",INDEX(P_Svc,F7186))</f>
        <v>Standard</v>
      </c>
      <c r="H7186" s="41" t="str">
        <f aca="false">IF(A7186="","",INDEX(P_Zone,F7186))</f>
        <v>South</v>
      </c>
      <c r="I7186" s="41" t="n">
        <f aca="false">IF(A7186="","",IF(D7186="Delivered",IF(B7186&lt;=INDEX(P_Due,F7186),1,0),0))</f>
        <v>1</v>
      </c>
    </row>
    <row r="7187" customFormat="false" ht="15" hidden="false" customHeight="false" outlineLevel="0" collapsed="false">
      <c r="A7187" s="37" t="n">
        <v>1006376</v>
      </c>
      <c r="B7187" s="38" t="n">
        <v>46302</v>
      </c>
      <c r="C7187" s="39" t="n">
        <v>1</v>
      </c>
      <c r="D7187" s="39" t="s">
        <v>26</v>
      </c>
      <c r="E7187" s="39"/>
      <c r="F7187" s="41" t="n">
        <f aca="false">IF(A7187="","",MATCH(A7187,P_ID,1))</f>
        <v>6376</v>
      </c>
      <c r="G7187" s="41" t="str">
        <f aca="false">IF(A7187="","",INDEX(P_Svc,F7187))</f>
        <v>Standard</v>
      </c>
      <c r="H7187" s="41" t="str">
        <f aca="false">IF(A7187="","",INDEX(P_Zone,F7187))</f>
        <v>Central</v>
      </c>
      <c r="I7187" s="41" t="n">
        <f aca="false">IF(A7187="","",IF(D7187="Delivered",IF(B7187&lt;=INDEX(P_Due,F7187),1,0),0))</f>
        <v>1</v>
      </c>
    </row>
    <row r="7188" customFormat="false" ht="15" hidden="false" customHeight="false" outlineLevel="0" collapsed="false">
      <c r="A7188" s="37" t="n">
        <v>1006377</v>
      </c>
      <c r="B7188" s="38" t="n">
        <v>46302</v>
      </c>
      <c r="C7188" s="39" t="n">
        <v>1</v>
      </c>
      <c r="D7188" s="39" t="s">
        <v>26</v>
      </c>
      <c r="E7188" s="39"/>
      <c r="F7188" s="41" t="n">
        <f aca="false">IF(A7188="","",MATCH(A7188,P_ID,1))</f>
        <v>6377</v>
      </c>
      <c r="G7188" s="41" t="str">
        <f aca="false">IF(A7188="","",INDEX(P_Svc,F7188))</f>
        <v>Standard</v>
      </c>
      <c r="H7188" s="41" t="str">
        <f aca="false">IF(A7188="","",INDEX(P_Zone,F7188))</f>
        <v>Central</v>
      </c>
      <c r="I7188" s="41" t="n">
        <f aca="false">IF(A7188="","",IF(D7188="Delivered",IF(B7188&lt;=INDEX(P_Due,F7188),1,0),0))</f>
        <v>1</v>
      </c>
    </row>
    <row r="7189" customFormat="false" ht="15" hidden="false" customHeight="false" outlineLevel="0" collapsed="false">
      <c r="A7189" s="37" t="n">
        <v>1006378</v>
      </c>
      <c r="B7189" s="38" t="n">
        <v>46302</v>
      </c>
      <c r="C7189" s="39" t="n">
        <v>1</v>
      </c>
      <c r="D7189" s="39" t="s">
        <v>79</v>
      </c>
      <c r="E7189" s="39" t="s">
        <v>34</v>
      </c>
      <c r="F7189" s="41" t="n">
        <f aca="false">IF(A7189="","",MATCH(A7189,P_ID,1))</f>
        <v>6378</v>
      </c>
      <c r="G7189" s="41" t="str">
        <f aca="false">IF(A7189="","",INDEX(P_Svc,F7189))</f>
        <v>Standard</v>
      </c>
      <c r="H7189" s="41" t="str">
        <f aca="false">IF(A7189="","",INDEX(P_Zone,F7189))</f>
        <v>South</v>
      </c>
      <c r="I7189" s="41" t="n">
        <f aca="false">IF(A7189="","",IF(D7189="Delivered",IF(B7189&lt;=INDEX(P_Due,F7189),1,0),0))</f>
        <v>0</v>
      </c>
    </row>
    <row r="7190" customFormat="false" ht="15" hidden="false" customHeight="false" outlineLevel="0" collapsed="false">
      <c r="A7190" s="37" t="n">
        <v>1006379</v>
      </c>
      <c r="B7190" s="38" t="n">
        <v>46302</v>
      </c>
      <c r="C7190" s="39" t="n">
        <v>1</v>
      </c>
      <c r="D7190" s="39" t="s">
        <v>26</v>
      </c>
      <c r="E7190" s="39"/>
      <c r="F7190" s="41" t="n">
        <f aca="false">IF(A7190="","",MATCH(A7190,P_ID,1))</f>
        <v>6379</v>
      </c>
      <c r="G7190" s="41" t="str">
        <f aca="false">IF(A7190="","",INDEX(P_Svc,F7190))</f>
        <v>Express</v>
      </c>
      <c r="H7190" s="41" t="str">
        <f aca="false">IF(A7190="","",INDEX(P_Zone,F7190))</f>
        <v>South</v>
      </c>
      <c r="I7190" s="41" t="n">
        <f aca="false">IF(A7190="","",IF(D7190="Delivered",IF(B7190&lt;=INDEX(P_Due,F7190),1,0),0))</f>
        <v>1</v>
      </c>
    </row>
    <row r="7191" customFormat="false" ht="15" hidden="false" customHeight="false" outlineLevel="0" collapsed="false">
      <c r="A7191" s="37" t="n">
        <v>1006380</v>
      </c>
      <c r="B7191" s="38" t="n">
        <v>46302</v>
      </c>
      <c r="C7191" s="39" t="n">
        <v>1</v>
      </c>
      <c r="D7191" s="39" t="s">
        <v>26</v>
      </c>
      <c r="E7191" s="39"/>
      <c r="F7191" s="41" t="n">
        <f aca="false">IF(A7191="","",MATCH(A7191,P_ID,1))</f>
        <v>6380</v>
      </c>
      <c r="G7191" s="41" t="str">
        <f aca="false">IF(A7191="","",INDEX(P_Svc,F7191))</f>
        <v>Standard</v>
      </c>
      <c r="H7191" s="41" t="str">
        <f aca="false">IF(A7191="","",INDEX(P_Zone,F7191))</f>
        <v>East</v>
      </c>
      <c r="I7191" s="41" t="n">
        <f aca="false">IF(A7191="","",IF(D7191="Delivered",IF(B7191&lt;=INDEX(P_Due,F7191),1,0),0))</f>
        <v>1</v>
      </c>
    </row>
    <row r="7192" customFormat="false" ht="15" hidden="false" customHeight="false" outlineLevel="0" collapsed="false">
      <c r="A7192" s="37" t="n">
        <v>1006381</v>
      </c>
      <c r="B7192" s="38" t="n">
        <v>46302</v>
      </c>
      <c r="C7192" s="39" t="n">
        <v>1</v>
      </c>
      <c r="D7192" s="39" t="s">
        <v>79</v>
      </c>
      <c r="E7192" s="39" t="s">
        <v>34</v>
      </c>
      <c r="F7192" s="41" t="n">
        <f aca="false">IF(A7192="","",MATCH(A7192,P_ID,1))</f>
        <v>6381</v>
      </c>
      <c r="G7192" s="41" t="str">
        <f aca="false">IF(A7192="","",INDEX(P_Svc,F7192))</f>
        <v>Standard</v>
      </c>
      <c r="H7192" s="41" t="str">
        <f aca="false">IF(A7192="","",INDEX(P_Zone,F7192))</f>
        <v>West</v>
      </c>
      <c r="I7192" s="41" t="n">
        <f aca="false">IF(A7192="","",IF(D7192="Delivered",IF(B7192&lt;=INDEX(P_Due,F7192),1,0),0))</f>
        <v>0</v>
      </c>
    </row>
    <row r="7193" customFormat="false" ht="15" hidden="false" customHeight="false" outlineLevel="0" collapsed="false">
      <c r="A7193" s="37" t="n">
        <v>1006382</v>
      </c>
      <c r="B7193" s="38" t="n">
        <v>46302</v>
      </c>
      <c r="C7193" s="39" t="n">
        <v>1</v>
      </c>
      <c r="D7193" s="39" t="s">
        <v>26</v>
      </c>
      <c r="E7193" s="39"/>
      <c r="F7193" s="41" t="n">
        <f aca="false">IF(A7193="","",MATCH(A7193,P_ID,1))</f>
        <v>6382</v>
      </c>
      <c r="G7193" s="41" t="str">
        <f aca="false">IF(A7193="","",INDEX(P_Svc,F7193))</f>
        <v>Economy</v>
      </c>
      <c r="H7193" s="41" t="str">
        <f aca="false">IF(A7193="","",INDEX(P_Zone,F7193))</f>
        <v>South</v>
      </c>
      <c r="I7193" s="41" t="n">
        <f aca="false">IF(A7193="","",IF(D7193="Delivered",IF(B7193&lt;=INDEX(P_Due,F7193),1,0),0))</f>
        <v>1</v>
      </c>
    </row>
    <row r="7194" customFormat="false" ht="15" hidden="false" customHeight="false" outlineLevel="0" collapsed="false">
      <c r="A7194" s="37" t="n">
        <v>1006384</v>
      </c>
      <c r="B7194" s="38" t="n">
        <v>46302</v>
      </c>
      <c r="C7194" s="39" t="n">
        <v>1</v>
      </c>
      <c r="D7194" s="39" t="s">
        <v>26</v>
      </c>
      <c r="E7194" s="39"/>
      <c r="F7194" s="41" t="n">
        <f aca="false">IF(A7194="","",MATCH(A7194,P_ID,1))</f>
        <v>6384</v>
      </c>
      <c r="G7194" s="41" t="str">
        <f aca="false">IF(A7194="","",INDEX(P_Svc,F7194))</f>
        <v>Standard</v>
      </c>
      <c r="H7194" s="41" t="str">
        <f aca="false">IF(A7194="","",INDEX(P_Zone,F7194))</f>
        <v>Central</v>
      </c>
      <c r="I7194" s="41" t="n">
        <f aca="false">IF(A7194="","",IF(D7194="Delivered",IF(B7194&lt;=INDEX(P_Due,F7194),1,0),0))</f>
        <v>1</v>
      </c>
    </row>
    <row r="7195" customFormat="false" ht="15" hidden="false" customHeight="false" outlineLevel="0" collapsed="false">
      <c r="A7195" s="37" t="n">
        <v>1006385</v>
      </c>
      <c r="B7195" s="38" t="n">
        <v>46302</v>
      </c>
      <c r="C7195" s="39" t="n">
        <v>1</v>
      </c>
      <c r="D7195" s="39" t="s">
        <v>26</v>
      </c>
      <c r="E7195" s="39"/>
      <c r="F7195" s="41" t="n">
        <f aca="false">IF(A7195="","",MATCH(A7195,P_ID,1))</f>
        <v>6385</v>
      </c>
      <c r="G7195" s="41" t="str">
        <f aca="false">IF(A7195="","",INDEX(P_Svc,F7195))</f>
        <v>Standard</v>
      </c>
      <c r="H7195" s="41" t="str">
        <f aca="false">IF(A7195="","",INDEX(P_Zone,F7195))</f>
        <v>East</v>
      </c>
      <c r="I7195" s="41" t="n">
        <f aca="false">IF(A7195="","",IF(D7195="Delivered",IF(B7195&lt;=INDEX(P_Due,F7195),1,0),0))</f>
        <v>1</v>
      </c>
    </row>
    <row r="7196" customFormat="false" ht="15" hidden="false" customHeight="false" outlineLevel="0" collapsed="false">
      <c r="A7196" s="37" t="n">
        <v>1006387</v>
      </c>
      <c r="B7196" s="38" t="n">
        <v>46302</v>
      </c>
      <c r="C7196" s="39" t="n">
        <v>1</v>
      </c>
      <c r="D7196" s="39" t="s">
        <v>26</v>
      </c>
      <c r="E7196" s="39"/>
      <c r="F7196" s="41" t="n">
        <f aca="false">IF(A7196="","",MATCH(A7196,P_ID,1))</f>
        <v>6387</v>
      </c>
      <c r="G7196" s="41" t="str">
        <f aca="false">IF(A7196="","",INDEX(P_Svc,F7196))</f>
        <v>Economy</v>
      </c>
      <c r="H7196" s="41" t="str">
        <f aca="false">IF(A7196="","",INDEX(P_Zone,F7196))</f>
        <v>North</v>
      </c>
      <c r="I7196" s="41" t="n">
        <f aca="false">IF(A7196="","",IF(D7196="Delivered",IF(B7196&lt;=INDEX(P_Due,F7196),1,0),0))</f>
        <v>1</v>
      </c>
    </row>
    <row r="7197" customFormat="false" ht="15" hidden="false" customHeight="false" outlineLevel="0" collapsed="false">
      <c r="A7197" s="37" t="n">
        <v>1006389</v>
      </c>
      <c r="B7197" s="38" t="n">
        <v>46302</v>
      </c>
      <c r="C7197" s="39" t="n">
        <v>1</v>
      </c>
      <c r="D7197" s="39" t="s">
        <v>26</v>
      </c>
      <c r="E7197" s="39"/>
      <c r="F7197" s="41" t="n">
        <f aca="false">IF(A7197="","",MATCH(A7197,P_ID,1))</f>
        <v>6389</v>
      </c>
      <c r="G7197" s="41" t="str">
        <f aca="false">IF(A7197="","",INDEX(P_Svc,F7197))</f>
        <v>Standard</v>
      </c>
      <c r="H7197" s="41" t="str">
        <f aca="false">IF(A7197="","",INDEX(P_Zone,F7197))</f>
        <v>Central</v>
      </c>
      <c r="I7197" s="41" t="n">
        <f aca="false">IF(A7197="","",IF(D7197="Delivered",IF(B7197&lt;=INDEX(P_Due,F7197),1,0),0))</f>
        <v>1</v>
      </c>
    </row>
    <row r="7198" customFormat="false" ht="15" hidden="false" customHeight="false" outlineLevel="0" collapsed="false">
      <c r="A7198" s="37" t="n">
        <v>1006390</v>
      </c>
      <c r="B7198" s="38" t="n">
        <v>46302</v>
      </c>
      <c r="C7198" s="39" t="n">
        <v>1</v>
      </c>
      <c r="D7198" s="39" t="s">
        <v>26</v>
      </c>
      <c r="E7198" s="39"/>
      <c r="F7198" s="41" t="n">
        <f aca="false">IF(A7198="","",MATCH(A7198,P_ID,1))</f>
        <v>6390</v>
      </c>
      <c r="G7198" s="41" t="str">
        <f aca="false">IF(A7198="","",INDEX(P_Svc,F7198))</f>
        <v>Standard</v>
      </c>
      <c r="H7198" s="41" t="str">
        <f aca="false">IF(A7198="","",INDEX(P_Zone,F7198))</f>
        <v>West</v>
      </c>
      <c r="I7198" s="41" t="n">
        <f aca="false">IF(A7198="","",IF(D7198="Delivered",IF(B7198&lt;=INDEX(P_Due,F7198),1,0),0))</f>
        <v>1</v>
      </c>
    </row>
    <row r="7199" customFormat="false" ht="15" hidden="false" customHeight="false" outlineLevel="0" collapsed="false">
      <c r="A7199" s="37" t="n">
        <v>1006392</v>
      </c>
      <c r="B7199" s="38" t="n">
        <v>46302</v>
      </c>
      <c r="C7199" s="39" t="n">
        <v>1</v>
      </c>
      <c r="D7199" s="39" t="s">
        <v>26</v>
      </c>
      <c r="E7199" s="39"/>
      <c r="F7199" s="41" t="n">
        <f aca="false">IF(A7199="","",MATCH(A7199,P_ID,1))</f>
        <v>6392</v>
      </c>
      <c r="G7199" s="41" t="str">
        <f aca="false">IF(A7199="","",INDEX(P_Svc,F7199))</f>
        <v>Express</v>
      </c>
      <c r="H7199" s="41" t="str">
        <f aca="false">IF(A7199="","",INDEX(P_Zone,F7199))</f>
        <v>Central</v>
      </c>
      <c r="I7199" s="41" t="n">
        <f aca="false">IF(A7199="","",IF(D7199="Delivered",IF(B7199&lt;=INDEX(P_Due,F7199),1,0),0))</f>
        <v>1</v>
      </c>
    </row>
    <row r="7200" customFormat="false" ht="15" hidden="false" customHeight="false" outlineLevel="0" collapsed="false">
      <c r="A7200" s="37" t="n">
        <v>1006393</v>
      </c>
      <c r="B7200" s="38" t="n">
        <v>46302</v>
      </c>
      <c r="C7200" s="39" t="n">
        <v>1</v>
      </c>
      <c r="D7200" s="39" t="s">
        <v>26</v>
      </c>
      <c r="E7200" s="39"/>
      <c r="F7200" s="41" t="n">
        <f aca="false">IF(A7200="","",MATCH(A7200,P_ID,1))</f>
        <v>6393</v>
      </c>
      <c r="G7200" s="41" t="str">
        <f aca="false">IF(A7200="","",INDEX(P_Svc,F7200))</f>
        <v>Standard</v>
      </c>
      <c r="H7200" s="41" t="str">
        <f aca="false">IF(A7200="","",INDEX(P_Zone,F7200))</f>
        <v>West</v>
      </c>
      <c r="I7200" s="41" t="n">
        <f aca="false">IF(A7200="","",IF(D7200="Delivered",IF(B7200&lt;=INDEX(P_Due,F7200),1,0),0))</f>
        <v>1</v>
      </c>
    </row>
    <row r="7201" customFormat="false" ht="15" hidden="false" customHeight="false" outlineLevel="0" collapsed="false">
      <c r="A7201" s="37" t="n">
        <v>1006394</v>
      </c>
      <c r="B7201" s="38" t="n">
        <v>46302</v>
      </c>
      <c r="C7201" s="39" t="n">
        <v>1</v>
      </c>
      <c r="D7201" s="39" t="s">
        <v>26</v>
      </c>
      <c r="E7201" s="39"/>
      <c r="F7201" s="41" t="n">
        <f aca="false">IF(A7201="","",MATCH(A7201,P_ID,1))</f>
        <v>6394</v>
      </c>
      <c r="G7201" s="41" t="str">
        <f aca="false">IF(A7201="","",INDEX(P_Svc,F7201))</f>
        <v>Standard</v>
      </c>
      <c r="H7201" s="41" t="str">
        <f aca="false">IF(A7201="","",INDEX(P_Zone,F7201))</f>
        <v>West</v>
      </c>
      <c r="I7201" s="41" t="n">
        <f aca="false">IF(A7201="","",IF(D7201="Delivered",IF(B7201&lt;=INDEX(P_Due,F7201),1,0),0))</f>
        <v>1</v>
      </c>
    </row>
    <row r="7202" customFormat="false" ht="15" hidden="false" customHeight="false" outlineLevel="0" collapsed="false">
      <c r="A7202" s="37" t="n">
        <v>1006395</v>
      </c>
      <c r="B7202" s="38" t="n">
        <v>46302</v>
      </c>
      <c r="C7202" s="39" t="n">
        <v>1</v>
      </c>
      <c r="D7202" s="39" t="s">
        <v>26</v>
      </c>
      <c r="E7202" s="39"/>
      <c r="F7202" s="41" t="n">
        <f aca="false">IF(A7202="","",MATCH(A7202,P_ID,1))</f>
        <v>6395</v>
      </c>
      <c r="G7202" s="41" t="str">
        <f aca="false">IF(A7202="","",INDEX(P_Svc,F7202))</f>
        <v>Standard</v>
      </c>
      <c r="H7202" s="41" t="str">
        <f aca="false">IF(A7202="","",INDEX(P_Zone,F7202))</f>
        <v>North</v>
      </c>
      <c r="I7202" s="41" t="n">
        <f aca="false">IF(A7202="","",IF(D7202="Delivered",IF(B7202&lt;=INDEX(P_Due,F7202),1,0),0))</f>
        <v>1</v>
      </c>
    </row>
    <row r="7203" customFormat="false" ht="15" hidden="false" customHeight="false" outlineLevel="0" collapsed="false">
      <c r="A7203" s="37" t="n">
        <v>1006526</v>
      </c>
      <c r="B7203" s="38" t="n">
        <v>46303</v>
      </c>
      <c r="C7203" s="39" t="n">
        <v>1</v>
      </c>
      <c r="D7203" s="39" t="s">
        <v>79</v>
      </c>
      <c r="E7203" s="39" t="s">
        <v>32</v>
      </c>
      <c r="F7203" s="41" t="n">
        <f aca="false">IF(A7203="","",MATCH(A7203,P_ID,1))</f>
        <v>6526</v>
      </c>
      <c r="G7203" s="41" t="str">
        <f aca="false">IF(A7203="","",INDEX(P_Svc,F7203))</f>
        <v>Express</v>
      </c>
      <c r="H7203" s="41" t="str">
        <f aca="false">IF(A7203="","",INDEX(P_Zone,F7203))</f>
        <v>North</v>
      </c>
      <c r="I7203" s="41" t="n">
        <f aca="false">IF(A7203="","",IF(D7203="Delivered",IF(B7203&lt;=INDEX(P_Due,F7203),1,0),0))</f>
        <v>0</v>
      </c>
    </row>
    <row r="7204" customFormat="false" ht="15" hidden="false" customHeight="false" outlineLevel="0" collapsed="false">
      <c r="A7204" s="37" t="n">
        <v>1006553</v>
      </c>
      <c r="B7204" s="38" t="n">
        <v>46303</v>
      </c>
      <c r="C7204" s="39" t="n">
        <v>1</v>
      </c>
      <c r="D7204" s="39" t="s">
        <v>79</v>
      </c>
      <c r="E7204" s="39" t="s">
        <v>34</v>
      </c>
      <c r="F7204" s="41" t="n">
        <f aca="false">IF(A7204="","",MATCH(A7204,P_ID,1))</f>
        <v>6553</v>
      </c>
      <c r="G7204" s="41" t="str">
        <f aca="false">IF(A7204="","",INDEX(P_Svc,F7204))</f>
        <v>Express</v>
      </c>
      <c r="H7204" s="41" t="str">
        <f aca="false">IF(A7204="","",INDEX(P_Zone,F7204))</f>
        <v>West</v>
      </c>
      <c r="I7204" s="41" t="n">
        <f aca="false">IF(A7204="","",IF(D7204="Delivered",IF(B7204&lt;=INDEX(P_Due,F7204),1,0),0))</f>
        <v>0</v>
      </c>
    </row>
    <row r="7205" customFormat="false" ht="15" hidden="false" customHeight="false" outlineLevel="0" collapsed="false">
      <c r="A7205" s="37" t="n">
        <v>1006607</v>
      </c>
      <c r="B7205" s="38" t="n">
        <v>46303</v>
      </c>
      <c r="C7205" s="39" t="n">
        <v>1</v>
      </c>
      <c r="D7205" s="39" t="s">
        <v>79</v>
      </c>
      <c r="E7205" s="39" t="s">
        <v>34</v>
      </c>
      <c r="F7205" s="41" t="n">
        <f aca="false">IF(A7205="","",MATCH(A7205,P_ID,1))</f>
        <v>6607</v>
      </c>
      <c r="G7205" s="41" t="str">
        <f aca="false">IF(A7205="","",INDEX(P_Svc,F7205))</f>
        <v>Express</v>
      </c>
      <c r="H7205" s="41" t="str">
        <f aca="false">IF(A7205="","",INDEX(P_Zone,F7205))</f>
        <v>East</v>
      </c>
      <c r="I7205" s="41" t="n">
        <f aca="false">IF(A7205="","",IF(D7205="Delivered",IF(B7205&lt;=INDEX(P_Due,F7205),1,0),0))</f>
        <v>0</v>
      </c>
    </row>
    <row r="7206" customFormat="false" ht="15" hidden="false" customHeight="false" outlineLevel="0" collapsed="false">
      <c r="A7206" s="37" t="n">
        <v>1006615</v>
      </c>
      <c r="B7206" s="38" t="n">
        <v>46303</v>
      </c>
      <c r="C7206" s="39" t="n">
        <v>1</v>
      </c>
      <c r="D7206" s="39" t="s">
        <v>26</v>
      </c>
      <c r="E7206" s="39"/>
      <c r="F7206" s="41" t="n">
        <f aca="false">IF(A7206="","",MATCH(A7206,P_ID,1))</f>
        <v>6615</v>
      </c>
      <c r="G7206" s="41" t="str">
        <f aca="false">IF(A7206="","",INDEX(P_Svc,F7206))</f>
        <v>Express</v>
      </c>
      <c r="H7206" s="41" t="str">
        <f aca="false">IF(A7206="","",INDEX(P_Zone,F7206))</f>
        <v>South</v>
      </c>
      <c r="I7206" s="41" t="n">
        <f aca="false">IF(A7206="","",IF(D7206="Delivered",IF(B7206&lt;=INDEX(P_Due,F7206),1,0),0))</f>
        <v>0</v>
      </c>
    </row>
    <row r="7207" customFormat="false" ht="15" hidden="false" customHeight="false" outlineLevel="0" collapsed="false">
      <c r="A7207" s="37" t="n">
        <v>1006699</v>
      </c>
      <c r="B7207" s="38" t="n">
        <v>46303</v>
      </c>
      <c r="C7207" s="39" t="n">
        <v>1</v>
      </c>
      <c r="D7207" s="39" t="s">
        <v>26</v>
      </c>
      <c r="E7207" s="39"/>
      <c r="F7207" s="41" t="n">
        <f aca="false">IF(A7207="","",MATCH(A7207,P_ID,1))</f>
        <v>6699</v>
      </c>
      <c r="G7207" s="41" t="str">
        <f aca="false">IF(A7207="","",INDEX(P_Svc,F7207))</f>
        <v>Express</v>
      </c>
      <c r="H7207" s="41" t="str">
        <f aca="false">IF(A7207="","",INDEX(P_Zone,F7207))</f>
        <v>West</v>
      </c>
      <c r="I7207" s="41" t="n">
        <f aca="false">IF(A7207="","",IF(D7207="Delivered",IF(B7207&lt;=INDEX(P_Due,F7207),1,0),0))</f>
        <v>1</v>
      </c>
    </row>
    <row r="7208" customFormat="false" ht="15" hidden="false" customHeight="false" outlineLevel="0" collapsed="false">
      <c r="A7208" s="37" t="n">
        <v>1006738</v>
      </c>
      <c r="B7208" s="38" t="n">
        <v>46303</v>
      </c>
      <c r="C7208" s="39" t="n">
        <v>1</v>
      </c>
      <c r="D7208" s="39" t="s">
        <v>26</v>
      </c>
      <c r="E7208" s="39"/>
      <c r="F7208" s="41" t="n">
        <f aca="false">IF(A7208="","",MATCH(A7208,P_ID,1))</f>
        <v>6738</v>
      </c>
      <c r="G7208" s="41" t="str">
        <f aca="false">IF(A7208="","",INDEX(P_Svc,F7208))</f>
        <v>Express</v>
      </c>
      <c r="H7208" s="41" t="str">
        <f aca="false">IF(A7208="","",INDEX(P_Zone,F7208))</f>
        <v>Central</v>
      </c>
      <c r="I7208" s="41" t="n">
        <f aca="false">IF(A7208="","",IF(D7208="Delivered",IF(B7208&lt;=INDEX(P_Due,F7208),1,0),0))</f>
        <v>1</v>
      </c>
    </row>
    <row r="7209" customFormat="false" ht="15" hidden="false" customHeight="false" outlineLevel="0" collapsed="false">
      <c r="A7209" s="37" t="n">
        <v>1006822</v>
      </c>
      <c r="B7209" s="38" t="n">
        <v>46303</v>
      </c>
      <c r="C7209" s="39" t="n">
        <v>1</v>
      </c>
      <c r="D7209" s="39" t="s">
        <v>26</v>
      </c>
      <c r="E7209" s="39"/>
      <c r="F7209" s="41" t="n">
        <f aca="false">IF(A7209="","",MATCH(A7209,P_ID,1))</f>
        <v>6822</v>
      </c>
      <c r="G7209" s="41" t="str">
        <f aca="false">IF(A7209="","",INDEX(P_Svc,F7209))</f>
        <v>Express</v>
      </c>
      <c r="H7209" s="41" t="str">
        <f aca="false">IF(A7209="","",INDEX(P_Zone,F7209))</f>
        <v>East</v>
      </c>
      <c r="I7209" s="41" t="n">
        <f aca="false">IF(A7209="","",IF(D7209="Delivered",IF(B7209&lt;=INDEX(P_Due,F7209),1,0),0))</f>
        <v>1</v>
      </c>
    </row>
    <row r="7210" customFormat="false" ht="15" hidden="false" customHeight="false" outlineLevel="0" collapsed="false">
      <c r="A7210" s="37" t="n">
        <v>1006845</v>
      </c>
      <c r="B7210" s="38" t="n">
        <v>46303</v>
      </c>
      <c r="C7210" s="39" t="n">
        <v>1</v>
      </c>
      <c r="D7210" s="39" t="s">
        <v>79</v>
      </c>
      <c r="E7210" s="39" t="s">
        <v>36</v>
      </c>
      <c r="F7210" s="41" t="n">
        <f aca="false">IF(A7210="","",MATCH(A7210,P_ID,1))</f>
        <v>6845</v>
      </c>
      <c r="G7210" s="41" t="str">
        <f aca="false">IF(A7210="","",INDEX(P_Svc,F7210))</f>
        <v>Express</v>
      </c>
      <c r="H7210" s="41" t="str">
        <f aca="false">IF(A7210="","",INDEX(P_Zone,F7210))</f>
        <v>South</v>
      </c>
      <c r="I7210" s="41" t="n">
        <f aca="false">IF(A7210="","",IF(D7210="Delivered",IF(B7210&lt;=INDEX(P_Due,F7210),1,0),0))</f>
        <v>0</v>
      </c>
    </row>
    <row r="7211" customFormat="false" ht="15" hidden="false" customHeight="false" outlineLevel="0" collapsed="false">
      <c r="A7211" s="37" t="n">
        <v>1006383</v>
      </c>
      <c r="B7211" s="38" t="n">
        <v>46303</v>
      </c>
      <c r="C7211" s="39" t="n">
        <v>2</v>
      </c>
      <c r="D7211" s="39" t="s">
        <v>26</v>
      </c>
      <c r="E7211" s="39"/>
      <c r="F7211" s="41" t="n">
        <f aca="false">IF(A7211="","",MATCH(A7211,P_ID,1))</f>
        <v>6383</v>
      </c>
      <c r="G7211" s="41" t="str">
        <f aca="false">IF(A7211="","",INDEX(P_Svc,F7211))</f>
        <v>Express</v>
      </c>
      <c r="H7211" s="41" t="str">
        <f aca="false">IF(A7211="","",INDEX(P_Zone,F7211))</f>
        <v>North</v>
      </c>
      <c r="I7211" s="41" t="n">
        <f aca="false">IF(A7211="","",IF(D7211="Delivered",IF(B7211&lt;=INDEX(P_Due,F7211),1,0),0))</f>
        <v>0</v>
      </c>
    </row>
    <row r="7212" customFormat="false" ht="15" hidden="false" customHeight="false" outlineLevel="0" collapsed="false">
      <c r="A7212" s="37" t="n">
        <v>1006470</v>
      </c>
      <c r="B7212" s="38" t="n">
        <v>46303</v>
      </c>
      <c r="C7212" s="39" t="n">
        <v>2</v>
      </c>
      <c r="D7212" s="39" t="s">
        <v>26</v>
      </c>
      <c r="E7212" s="39"/>
      <c r="F7212" s="41" t="n">
        <f aca="false">IF(A7212="","",MATCH(A7212,P_ID,1))</f>
        <v>6470</v>
      </c>
      <c r="G7212" s="41" t="str">
        <f aca="false">IF(A7212="","",INDEX(P_Svc,F7212))</f>
        <v>Express</v>
      </c>
      <c r="H7212" s="41" t="str">
        <f aca="false">IF(A7212="","",INDEX(P_Zone,F7212))</f>
        <v>West</v>
      </c>
      <c r="I7212" s="41" t="n">
        <f aca="false">IF(A7212="","",IF(D7212="Delivered",IF(B7212&lt;=INDEX(P_Due,F7212),1,0),0))</f>
        <v>0</v>
      </c>
    </row>
    <row r="7213" customFormat="false" ht="15" hidden="false" customHeight="false" outlineLevel="0" collapsed="false">
      <c r="A7213" s="37" t="n">
        <v>1006541</v>
      </c>
      <c r="B7213" s="38" t="n">
        <v>46303</v>
      </c>
      <c r="C7213" s="39" t="n">
        <v>2</v>
      </c>
      <c r="D7213" s="39" t="s">
        <v>79</v>
      </c>
      <c r="E7213" s="39" t="s">
        <v>32</v>
      </c>
      <c r="F7213" s="41" t="n">
        <f aca="false">IF(A7213="","",MATCH(A7213,P_ID,1))</f>
        <v>6541</v>
      </c>
      <c r="G7213" s="41" t="str">
        <f aca="false">IF(A7213="","",INDEX(P_Svc,F7213))</f>
        <v>Express</v>
      </c>
      <c r="H7213" s="41" t="str">
        <f aca="false">IF(A7213="","",INDEX(P_Zone,F7213))</f>
        <v>South</v>
      </c>
      <c r="I7213" s="41" t="n">
        <f aca="false">IF(A7213="","",IF(D7213="Delivered",IF(B7213&lt;=INDEX(P_Due,F7213),1,0),0))</f>
        <v>0</v>
      </c>
    </row>
    <row r="7214" customFormat="false" ht="15" hidden="false" customHeight="false" outlineLevel="0" collapsed="false">
      <c r="A7214" s="37" t="n">
        <v>1006656</v>
      </c>
      <c r="B7214" s="38" t="n">
        <v>46303</v>
      </c>
      <c r="C7214" s="39" t="n">
        <v>1</v>
      </c>
      <c r="D7214" s="39" t="s">
        <v>79</v>
      </c>
      <c r="E7214" s="39" t="s">
        <v>32</v>
      </c>
      <c r="F7214" s="41" t="n">
        <f aca="false">IF(A7214="","",MATCH(A7214,P_ID,1))</f>
        <v>6656</v>
      </c>
      <c r="G7214" s="41" t="str">
        <f aca="false">IF(A7214="","",INDEX(P_Svc,F7214))</f>
        <v>Express</v>
      </c>
      <c r="H7214" s="41" t="str">
        <f aca="false">IF(A7214="","",INDEX(P_Zone,F7214))</f>
        <v>East</v>
      </c>
      <c r="I7214" s="41" t="n">
        <f aca="false">IF(A7214="","",IF(D7214="Delivered",IF(B7214&lt;=INDEX(P_Due,F7214),1,0),0))</f>
        <v>0</v>
      </c>
    </row>
    <row r="7215" customFormat="false" ht="15" hidden="false" customHeight="false" outlineLevel="0" collapsed="false">
      <c r="A7215" s="37" t="n">
        <v>1006671</v>
      </c>
      <c r="B7215" s="38" t="n">
        <v>46303</v>
      </c>
      <c r="C7215" s="39" t="n">
        <v>2</v>
      </c>
      <c r="D7215" s="39" t="s">
        <v>79</v>
      </c>
      <c r="E7215" s="39" t="s">
        <v>38</v>
      </c>
      <c r="F7215" s="41" t="n">
        <f aca="false">IF(A7215="","",MATCH(A7215,P_ID,1))</f>
        <v>6671</v>
      </c>
      <c r="G7215" s="41" t="str">
        <f aca="false">IF(A7215="","",INDEX(P_Svc,F7215))</f>
        <v>Express</v>
      </c>
      <c r="H7215" s="41" t="str">
        <f aca="false">IF(A7215="","",INDEX(P_Zone,F7215))</f>
        <v>North</v>
      </c>
      <c r="I7215" s="41" t="n">
        <f aca="false">IF(A7215="","",IF(D7215="Delivered",IF(B7215&lt;=INDEX(P_Due,F7215),1,0),0))</f>
        <v>0</v>
      </c>
    </row>
    <row r="7216" customFormat="false" ht="15" hidden="false" customHeight="false" outlineLevel="0" collapsed="false">
      <c r="A7216" s="37" t="n">
        <v>1006688</v>
      </c>
      <c r="B7216" s="38" t="n">
        <v>46303</v>
      </c>
      <c r="C7216" s="39" t="n">
        <v>1</v>
      </c>
      <c r="D7216" s="39" t="s">
        <v>26</v>
      </c>
      <c r="E7216" s="39"/>
      <c r="F7216" s="41" t="n">
        <f aca="false">IF(A7216="","",MATCH(A7216,P_ID,1))</f>
        <v>6688</v>
      </c>
      <c r="G7216" s="41" t="str">
        <f aca="false">IF(A7216="","",INDEX(P_Svc,F7216))</f>
        <v>Express</v>
      </c>
      <c r="H7216" s="41" t="str">
        <f aca="false">IF(A7216="","",INDEX(P_Zone,F7216))</f>
        <v>East</v>
      </c>
      <c r="I7216" s="41" t="n">
        <f aca="false">IF(A7216="","",IF(D7216="Delivered",IF(B7216&lt;=INDEX(P_Due,F7216),1,0),0))</f>
        <v>1</v>
      </c>
    </row>
    <row r="7217" customFormat="false" ht="15" hidden="false" customHeight="false" outlineLevel="0" collapsed="false">
      <c r="A7217" s="37" t="n">
        <v>1006739</v>
      </c>
      <c r="B7217" s="38" t="n">
        <v>46303</v>
      </c>
      <c r="C7217" s="39" t="n">
        <v>1</v>
      </c>
      <c r="D7217" s="39" t="s">
        <v>26</v>
      </c>
      <c r="E7217" s="39"/>
      <c r="F7217" s="41" t="n">
        <f aca="false">IF(A7217="","",MATCH(A7217,P_ID,1))</f>
        <v>6739</v>
      </c>
      <c r="G7217" s="41" t="str">
        <f aca="false">IF(A7217="","",INDEX(P_Svc,F7217))</f>
        <v>Express</v>
      </c>
      <c r="H7217" s="41" t="str">
        <f aca="false">IF(A7217="","",INDEX(P_Zone,F7217))</f>
        <v>South</v>
      </c>
      <c r="I7217" s="41" t="n">
        <f aca="false">IF(A7217="","",IF(D7217="Delivered",IF(B7217&lt;=INDEX(P_Due,F7217),1,0),0))</f>
        <v>1</v>
      </c>
    </row>
    <row r="7218" customFormat="false" ht="15" hidden="false" customHeight="false" outlineLevel="0" collapsed="false">
      <c r="A7218" s="37" t="n">
        <v>1006757</v>
      </c>
      <c r="B7218" s="38" t="n">
        <v>46303</v>
      </c>
      <c r="C7218" s="39" t="n">
        <v>2</v>
      </c>
      <c r="D7218" s="39" t="s">
        <v>26</v>
      </c>
      <c r="E7218" s="39"/>
      <c r="F7218" s="41" t="n">
        <f aca="false">IF(A7218="","",MATCH(A7218,P_ID,1))</f>
        <v>6757</v>
      </c>
      <c r="G7218" s="41" t="str">
        <f aca="false">IF(A7218="","",INDEX(P_Svc,F7218))</f>
        <v>Express</v>
      </c>
      <c r="H7218" s="41" t="str">
        <f aca="false">IF(A7218="","",INDEX(P_Zone,F7218))</f>
        <v>West</v>
      </c>
      <c r="I7218" s="41" t="n">
        <f aca="false">IF(A7218="","",IF(D7218="Delivered",IF(B7218&lt;=INDEX(P_Due,F7218),1,0),0))</f>
        <v>1</v>
      </c>
    </row>
    <row r="7219" customFormat="false" ht="15" hidden="false" customHeight="false" outlineLevel="0" collapsed="false">
      <c r="A7219" s="37" t="n">
        <v>1006778</v>
      </c>
      <c r="B7219" s="38" t="n">
        <v>46303</v>
      </c>
      <c r="C7219" s="39" t="n">
        <v>2</v>
      </c>
      <c r="D7219" s="39" t="s">
        <v>26</v>
      </c>
      <c r="E7219" s="39"/>
      <c r="F7219" s="41" t="n">
        <f aca="false">IF(A7219="","",MATCH(A7219,P_ID,1))</f>
        <v>6778</v>
      </c>
      <c r="G7219" s="41" t="str">
        <f aca="false">IF(A7219="","",INDEX(P_Svc,F7219))</f>
        <v>Express</v>
      </c>
      <c r="H7219" s="41" t="str">
        <f aca="false">IF(A7219="","",INDEX(P_Zone,F7219))</f>
        <v>West</v>
      </c>
      <c r="I7219" s="41" t="n">
        <f aca="false">IF(A7219="","",IF(D7219="Delivered",IF(B7219&lt;=INDEX(P_Due,F7219),1,0),0))</f>
        <v>1</v>
      </c>
    </row>
    <row r="7220" customFormat="false" ht="15" hidden="false" customHeight="false" outlineLevel="0" collapsed="false">
      <c r="A7220" s="37" t="n">
        <v>1006779</v>
      </c>
      <c r="B7220" s="38" t="n">
        <v>46303</v>
      </c>
      <c r="C7220" s="39" t="n">
        <v>1</v>
      </c>
      <c r="D7220" s="39" t="s">
        <v>26</v>
      </c>
      <c r="E7220" s="39"/>
      <c r="F7220" s="41" t="n">
        <f aca="false">IF(A7220="","",MATCH(A7220,P_ID,1))</f>
        <v>6779</v>
      </c>
      <c r="G7220" s="41" t="str">
        <f aca="false">IF(A7220="","",INDEX(P_Svc,F7220))</f>
        <v>Express</v>
      </c>
      <c r="H7220" s="41" t="str">
        <f aca="false">IF(A7220="","",INDEX(P_Zone,F7220))</f>
        <v>East</v>
      </c>
      <c r="I7220" s="41" t="n">
        <f aca="false">IF(A7220="","",IF(D7220="Delivered",IF(B7220&lt;=INDEX(P_Due,F7220),1,0),0))</f>
        <v>1</v>
      </c>
    </row>
    <row r="7221" customFormat="false" ht="15" hidden="false" customHeight="false" outlineLevel="0" collapsed="false">
      <c r="A7221" s="37" t="n">
        <v>1006805</v>
      </c>
      <c r="B7221" s="38" t="n">
        <v>46303</v>
      </c>
      <c r="C7221" s="39" t="n">
        <v>1</v>
      </c>
      <c r="D7221" s="39" t="s">
        <v>26</v>
      </c>
      <c r="E7221" s="39"/>
      <c r="F7221" s="41" t="n">
        <f aca="false">IF(A7221="","",MATCH(A7221,P_ID,1))</f>
        <v>6805</v>
      </c>
      <c r="G7221" s="41" t="str">
        <f aca="false">IF(A7221="","",INDEX(P_Svc,F7221))</f>
        <v>Express</v>
      </c>
      <c r="H7221" s="41" t="str">
        <f aca="false">IF(A7221="","",INDEX(P_Zone,F7221))</f>
        <v>South</v>
      </c>
      <c r="I7221" s="41" t="n">
        <f aca="false">IF(A7221="","",IF(D7221="Delivered",IF(B7221&lt;=INDEX(P_Due,F7221),1,0),0))</f>
        <v>1</v>
      </c>
    </row>
    <row r="7222" customFormat="false" ht="15" hidden="false" customHeight="false" outlineLevel="0" collapsed="false">
      <c r="A7222" s="37" t="n">
        <v>1006855</v>
      </c>
      <c r="B7222" s="38" t="n">
        <v>46303</v>
      </c>
      <c r="C7222" s="39" t="n">
        <v>1</v>
      </c>
      <c r="D7222" s="39" t="s">
        <v>26</v>
      </c>
      <c r="E7222" s="39"/>
      <c r="F7222" s="41" t="n">
        <f aca="false">IF(A7222="","",MATCH(A7222,P_ID,1))</f>
        <v>6855</v>
      </c>
      <c r="G7222" s="41" t="str">
        <f aca="false">IF(A7222="","",INDEX(P_Svc,F7222))</f>
        <v>Express</v>
      </c>
      <c r="H7222" s="41" t="str">
        <f aca="false">IF(A7222="","",INDEX(P_Zone,F7222))</f>
        <v>Central</v>
      </c>
      <c r="I7222" s="41" t="n">
        <f aca="false">IF(A7222="","",IF(D7222="Delivered",IF(B7222&lt;=INDEX(P_Due,F7222),1,0),0))</f>
        <v>1</v>
      </c>
    </row>
    <row r="7223" customFormat="false" ht="15" hidden="false" customHeight="false" outlineLevel="0" collapsed="false">
      <c r="A7223" s="37" t="n">
        <v>1006921</v>
      </c>
      <c r="B7223" s="38" t="n">
        <v>46303</v>
      </c>
      <c r="C7223" s="39" t="n">
        <v>1</v>
      </c>
      <c r="D7223" s="39" t="s">
        <v>26</v>
      </c>
      <c r="E7223" s="39"/>
      <c r="F7223" s="41" t="n">
        <f aca="false">IF(A7223="","",MATCH(A7223,P_ID,1))</f>
        <v>6921</v>
      </c>
      <c r="G7223" s="41" t="str">
        <f aca="false">IF(A7223="","",INDEX(P_Svc,F7223))</f>
        <v>Express</v>
      </c>
      <c r="H7223" s="41" t="str">
        <f aca="false">IF(A7223="","",INDEX(P_Zone,F7223))</f>
        <v>North</v>
      </c>
      <c r="I7223" s="41" t="n">
        <f aca="false">IF(A7223="","",IF(D7223="Delivered",IF(B7223&lt;=INDEX(P_Due,F7223),1,0),0))</f>
        <v>1</v>
      </c>
    </row>
    <row r="7224" customFormat="false" ht="15" hidden="false" customHeight="false" outlineLevel="0" collapsed="false">
      <c r="A7224" s="37" t="n">
        <v>1006927</v>
      </c>
      <c r="B7224" s="38" t="n">
        <v>46303</v>
      </c>
      <c r="C7224" s="39" t="n">
        <v>1</v>
      </c>
      <c r="D7224" s="39" t="s">
        <v>26</v>
      </c>
      <c r="E7224" s="39"/>
      <c r="F7224" s="41" t="n">
        <f aca="false">IF(A7224="","",MATCH(A7224,P_ID,1))</f>
        <v>6927</v>
      </c>
      <c r="G7224" s="41" t="str">
        <f aca="false">IF(A7224="","",INDEX(P_Svc,F7224))</f>
        <v>Express</v>
      </c>
      <c r="H7224" s="41" t="str">
        <f aca="false">IF(A7224="","",INDEX(P_Zone,F7224))</f>
        <v>East</v>
      </c>
      <c r="I7224" s="41" t="n">
        <f aca="false">IF(A7224="","",IF(D7224="Delivered",IF(B7224&lt;=INDEX(P_Due,F7224),1,0),0))</f>
        <v>1</v>
      </c>
    </row>
    <row r="7225" customFormat="false" ht="15" hidden="false" customHeight="false" outlineLevel="0" collapsed="false">
      <c r="A7225" s="37" t="n">
        <v>1006929</v>
      </c>
      <c r="B7225" s="38" t="n">
        <v>46303</v>
      </c>
      <c r="C7225" s="39" t="n">
        <v>1</v>
      </c>
      <c r="D7225" s="39" t="s">
        <v>26</v>
      </c>
      <c r="E7225" s="39"/>
      <c r="F7225" s="41" t="n">
        <f aca="false">IF(A7225="","",MATCH(A7225,P_ID,1))</f>
        <v>6929</v>
      </c>
      <c r="G7225" s="41" t="str">
        <f aca="false">IF(A7225="","",INDEX(P_Svc,F7225))</f>
        <v>Express</v>
      </c>
      <c r="H7225" s="41" t="str">
        <f aca="false">IF(A7225="","",INDEX(P_Zone,F7225))</f>
        <v>North</v>
      </c>
      <c r="I7225" s="41" t="n">
        <f aca="false">IF(A7225="","",IF(D7225="Delivered",IF(B7225&lt;=INDEX(P_Due,F7225),1,0),0))</f>
        <v>1</v>
      </c>
    </row>
    <row r="7226" customFormat="false" ht="15" hidden="false" customHeight="false" outlineLevel="0" collapsed="false">
      <c r="A7226" s="37" t="n">
        <v>1006951</v>
      </c>
      <c r="B7226" s="38" t="n">
        <v>46303</v>
      </c>
      <c r="C7226" s="39" t="n">
        <v>1</v>
      </c>
      <c r="D7226" s="39" t="s">
        <v>26</v>
      </c>
      <c r="E7226" s="39"/>
      <c r="F7226" s="41" t="n">
        <f aca="false">IF(A7226="","",MATCH(A7226,P_ID,1))</f>
        <v>6951</v>
      </c>
      <c r="G7226" s="41" t="str">
        <f aca="false">IF(A7226="","",INDEX(P_Svc,F7226))</f>
        <v>Express</v>
      </c>
      <c r="H7226" s="41" t="str">
        <f aca="false">IF(A7226="","",INDEX(P_Zone,F7226))</f>
        <v>North</v>
      </c>
      <c r="I7226" s="41" t="n">
        <f aca="false">IF(A7226="","",IF(D7226="Delivered",IF(B7226&lt;=INDEX(P_Due,F7226),1,0),0))</f>
        <v>1</v>
      </c>
    </row>
    <row r="7227" customFormat="false" ht="15" hidden="false" customHeight="false" outlineLevel="0" collapsed="false">
      <c r="A7227" s="37" t="n">
        <v>1006982</v>
      </c>
      <c r="B7227" s="38" t="n">
        <v>46303</v>
      </c>
      <c r="C7227" s="39" t="n">
        <v>1</v>
      </c>
      <c r="D7227" s="39" t="s">
        <v>26</v>
      </c>
      <c r="E7227" s="39"/>
      <c r="F7227" s="41" t="n">
        <f aca="false">IF(A7227="","",MATCH(A7227,P_ID,1))</f>
        <v>6982</v>
      </c>
      <c r="G7227" s="41" t="str">
        <f aca="false">IF(A7227="","",INDEX(P_Svc,F7227))</f>
        <v>Express</v>
      </c>
      <c r="H7227" s="41" t="str">
        <f aca="false">IF(A7227="","",INDEX(P_Zone,F7227))</f>
        <v>South</v>
      </c>
      <c r="I7227" s="41" t="n">
        <f aca="false">IF(A7227="","",IF(D7227="Delivered",IF(B7227&lt;=INDEX(P_Due,F7227),1,0),0))</f>
        <v>1</v>
      </c>
    </row>
    <row r="7228" customFormat="false" ht="15" hidden="false" customHeight="false" outlineLevel="0" collapsed="false">
      <c r="A7228" s="37" t="n">
        <v>1006983</v>
      </c>
      <c r="B7228" s="38" t="n">
        <v>46303</v>
      </c>
      <c r="C7228" s="39" t="n">
        <v>1</v>
      </c>
      <c r="D7228" s="39" t="s">
        <v>79</v>
      </c>
      <c r="E7228" s="39" t="s">
        <v>36</v>
      </c>
      <c r="F7228" s="41" t="n">
        <f aca="false">IF(A7228="","",MATCH(A7228,P_ID,1))</f>
        <v>6983</v>
      </c>
      <c r="G7228" s="41" t="str">
        <f aca="false">IF(A7228="","",INDEX(P_Svc,F7228))</f>
        <v>Express</v>
      </c>
      <c r="H7228" s="41" t="str">
        <f aca="false">IF(A7228="","",INDEX(P_Zone,F7228))</f>
        <v>North</v>
      </c>
      <c r="I7228" s="41" t="n">
        <f aca="false">IF(A7228="","",IF(D7228="Delivered",IF(B7228&lt;=INDEX(P_Due,F7228),1,0),0))</f>
        <v>0</v>
      </c>
    </row>
    <row r="7229" customFormat="false" ht="15" hidden="false" customHeight="false" outlineLevel="0" collapsed="false">
      <c r="A7229" s="37" t="n">
        <v>1007063</v>
      </c>
      <c r="B7229" s="38" t="n">
        <v>46303</v>
      </c>
      <c r="C7229" s="39" t="n">
        <v>1</v>
      </c>
      <c r="D7229" s="39" t="s">
        <v>26</v>
      </c>
      <c r="E7229" s="39"/>
      <c r="F7229" s="41" t="n">
        <f aca="false">IF(A7229="","",MATCH(A7229,P_ID,1))</f>
        <v>7063</v>
      </c>
      <c r="G7229" s="41" t="str">
        <f aca="false">IF(A7229="","",INDEX(P_Svc,F7229))</f>
        <v>Express</v>
      </c>
      <c r="H7229" s="41" t="str">
        <f aca="false">IF(A7229="","",INDEX(P_Zone,F7229))</f>
        <v>South</v>
      </c>
      <c r="I7229" s="41" t="n">
        <f aca="false">IF(A7229="","",IF(D7229="Delivered",IF(B7229&lt;=INDEX(P_Due,F7229),1,0),0))</f>
        <v>1</v>
      </c>
    </row>
    <row r="7230" customFormat="false" ht="15" hidden="false" customHeight="false" outlineLevel="0" collapsed="false">
      <c r="A7230" s="37" t="n">
        <v>1007081</v>
      </c>
      <c r="B7230" s="38" t="n">
        <v>46303</v>
      </c>
      <c r="C7230" s="39" t="n">
        <v>1</v>
      </c>
      <c r="D7230" s="39" t="s">
        <v>26</v>
      </c>
      <c r="E7230" s="39"/>
      <c r="F7230" s="41" t="n">
        <f aca="false">IF(A7230="","",MATCH(A7230,P_ID,1))</f>
        <v>7081</v>
      </c>
      <c r="G7230" s="41" t="str">
        <f aca="false">IF(A7230="","",INDEX(P_Svc,F7230))</f>
        <v>Express</v>
      </c>
      <c r="H7230" s="41" t="str">
        <f aca="false">IF(A7230="","",INDEX(P_Zone,F7230))</f>
        <v>South</v>
      </c>
      <c r="I7230" s="41" t="n">
        <f aca="false">IF(A7230="","",IF(D7230="Delivered",IF(B7230&lt;=INDEX(P_Due,F7230),1,0),0))</f>
        <v>1</v>
      </c>
    </row>
    <row r="7231" customFormat="false" ht="15" hidden="false" customHeight="false" outlineLevel="0" collapsed="false">
      <c r="A7231" s="37" t="n">
        <v>1007095</v>
      </c>
      <c r="B7231" s="38" t="n">
        <v>46303</v>
      </c>
      <c r="C7231" s="39" t="n">
        <v>1</v>
      </c>
      <c r="D7231" s="39" t="s">
        <v>26</v>
      </c>
      <c r="E7231" s="39"/>
      <c r="F7231" s="41" t="n">
        <f aca="false">IF(A7231="","",MATCH(A7231,P_ID,1))</f>
        <v>7095</v>
      </c>
      <c r="G7231" s="41" t="str">
        <f aca="false">IF(A7231="","",INDEX(P_Svc,F7231))</f>
        <v>Express</v>
      </c>
      <c r="H7231" s="41" t="str">
        <f aca="false">IF(A7231="","",INDEX(P_Zone,F7231))</f>
        <v>East</v>
      </c>
      <c r="I7231" s="41" t="n">
        <f aca="false">IF(A7231="","",IF(D7231="Delivered",IF(B7231&lt;=INDEX(P_Due,F7231),1,0),0))</f>
        <v>1</v>
      </c>
    </row>
    <row r="7232" customFormat="false" ht="15" hidden="false" customHeight="false" outlineLevel="0" collapsed="false">
      <c r="A7232" s="37" t="n">
        <v>1007104</v>
      </c>
      <c r="B7232" s="38" t="n">
        <v>46303</v>
      </c>
      <c r="C7232" s="39" t="n">
        <v>1</v>
      </c>
      <c r="D7232" s="39" t="s">
        <v>26</v>
      </c>
      <c r="E7232" s="39"/>
      <c r="F7232" s="41" t="n">
        <f aca="false">IF(A7232="","",MATCH(A7232,P_ID,1))</f>
        <v>7104</v>
      </c>
      <c r="G7232" s="41" t="str">
        <f aca="false">IF(A7232="","",INDEX(P_Svc,F7232))</f>
        <v>Express</v>
      </c>
      <c r="H7232" s="41" t="str">
        <f aca="false">IF(A7232="","",INDEX(P_Zone,F7232))</f>
        <v>South</v>
      </c>
      <c r="I7232" s="41" t="n">
        <f aca="false">IF(A7232="","",IF(D7232="Delivered",IF(B7232&lt;=INDEX(P_Due,F7232),1,0),0))</f>
        <v>1</v>
      </c>
    </row>
    <row r="7233" customFormat="false" ht="15" hidden="false" customHeight="false" outlineLevel="0" collapsed="false">
      <c r="A7233" s="37" t="n">
        <v>1007114</v>
      </c>
      <c r="B7233" s="38" t="n">
        <v>46303</v>
      </c>
      <c r="C7233" s="39" t="n">
        <v>1</v>
      </c>
      <c r="D7233" s="39" t="s">
        <v>26</v>
      </c>
      <c r="E7233" s="39"/>
      <c r="F7233" s="41" t="n">
        <f aca="false">IF(A7233="","",MATCH(A7233,P_ID,1))</f>
        <v>7114</v>
      </c>
      <c r="G7233" s="41" t="str">
        <f aca="false">IF(A7233="","",INDEX(P_Svc,F7233))</f>
        <v>Express</v>
      </c>
      <c r="H7233" s="41" t="str">
        <f aca="false">IF(A7233="","",INDEX(P_Zone,F7233))</f>
        <v>South</v>
      </c>
      <c r="I7233" s="41" t="n">
        <f aca="false">IF(A7233="","",IF(D7233="Delivered",IF(B7233&lt;=INDEX(P_Due,F7233),1,0),0))</f>
        <v>1</v>
      </c>
    </row>
    <row r="7234" customFormat="false" ht="15" hidden="false" customHeight="false" outlineLevel="0" collapsed="false">
      <c r="A7234" s="37" t="n">
        <v>1007135</v>
      </c>
      <c r="B7234" s="38" t="n">
        <v>46303</v>
      </c>
      <c r="C7234" s="39" t="n">
        <v>1</v>
      </c>
      <c r="D7234" s="39" t="s">
        <v>26</v>
      </c>
      <c r="E7234" s="39"/>
      <c r="F7234" s="41" t="n">
        <f aca="false">IF(A7234="","",MATCH(A7234,P_ID,1))</f>
        <v>7135</v>
      </c>
      <c r="G7234" s="41" t="str">
        <f aca="false">IF(A7234="","",INDEX(P_Svc,F7234))</f>
        <v>Express</v>
      </c>
      <c r="H7234" s="41" t="str">
        <f aca="false">IF(A7234="","",INDEX(P_Zone,F7234))</f>
        <v>North</v>
      </c>
      <c r="I7234" s="41" t="n">
        <f aca="false">IF(A7234="","",IF(D7234="Delivered",IF(B7234&lt;=INDEX(P_Due,F7234),1,0),0))</f>
        <v>1</v>
      </c>
    </row>
    <row r="7235" customFormat="false" ht="15" hidden="false" customHeight="false" outlineLevel="0" collapsed="false">
      <c r="A7235" s="37" t="n">
        <v>1007145</v>
      </c>
      <c r="B7235" s="38" t="n">
        <v>46303</v>
      </c>
      <c r="C7235" s="39" t="n">
        <v>1</v>
      </c>
      <c r="D7235" s="39" t="s">
        <v>26</v>
      </c>
      <c r="E7235" s="39"/>
      <c r="F7235" s="41" t="n">
        <f aca="false">IF(A7235="","",MATCH(A7235,P_ID,1))</f>
        <v>7145</v>
      </c>
      <c r="G7235" s="41" t="str">
        <f aca="false">IF(A7235="","",INDEX(P_Svc,F7235))</f>
        <v>Express</v>
      </c>
      <c r="H7235" s="41" t="str">
        <f aca="false">IF(A7235="","",INDEX(P_Zone,F7235))</f>
        <v>South</v>
      </c>
      <c r="I7235" s="41" t="n">
        <f aca="false">IF(A7235="","",IF(D7235="Delivered",IF(B7235&lt;=INDEX(P_Due,F7235),1,0),0))</f>
        <v>1</v>
      </c>
    </row>
    <row r="7236" customFormat="false" ht="15" hidden="false" customHeight="false" outlineLevel="0" collapsed="false">
      <c r="A7236" s="37" t="n">
        <v>1006396</v>
      </c>
      <c r="B7236" s="38" t="n">
        <v>46303</v>
      </c>
      <c r="C7236" s="39" t="n">
        <v>1</v>
      </c>
      <c r="D7236" s="39" t="s">
        <v>26</v>
      </c>
      <c r="E7236" s="39"/>
      <c r="F7236" s="41" t="n">
        <f aca="false">IF(A7236="","",MATCH(A7236,P_ID,1))</f>
        <v>6396</v>
      </c>
      <c r="G7236" s="41" t="str">
        <f aca="false">IF(A7236="","",INDEX(P_Svc,F7236))</f>
        <v>Standard</v>
      </c>
      <c r="H7236" s="41" t="str">
        <f aca="false">IF(A7236="","",INDEX(P_Zone,F7236))</f>
        <v>North</v>
      </c>
      <c r="I7236" s="41" t="n">
        <f aca="false">IF(A7236="","",IF(D7236="Delivered",IF(B7236&lt;=INDEX(P_Due,F7236),1,0),0))</f>
        <v>1</v>
      </c>
    </row>
    <row r="7237" customFormat="false" ht="15" hidden="false" customHeight="false" outlineLevel="0" collapsed="false">
      <c r="A7237" s="37" t="n">
        <v>1006397</v>
      </c>
      <c r="B7237" s="38" t="n">
        <v>46303</v>
      </c>
      <c r="C7237" s="39" t="n">
        <v>1</v>
      </c>
      <c r="D7237" s="39" t="s">
        <v>26</v>
      </c>
      <c r="E7237" s="39"/>
      <c r="F7237" s="41" t="n">
        <f aca="false">IF(A7237="","",MATCH(A7237,P_ID,1))</f>
        <v>6397</v>
      </c>
      <c r="G7237" s="41" t="str">
        <f aca="false">IF(A7237="","",INDEX(P_Svc,F7237))</f>
        <v>Standard</v>
      </c>
      <c r="H7237" s="41" t="str">
        <f aca="false">IF(A7237="","",INDEX(P_Zone,F7237))</f>
        <v>West</v>
      </c>
      <c r="I7237" s="41" t="n">
        <f aca="false">IF(A7237="","",IF(D7237="Delivered",IF(B7237&lt;=INDEX(P_Due,F7237),1,0),0))</f>
        <v>1</v>
      </c>
    </row>
    <row r="7238" customFormat="false" ht="15" hidden="false" customHeight="false" outlineLevel="0" collapsed="false">
      <c r="A7238" s="37" t="n">
        <v>1006398</v>
      </c>
      <c r="B7238" s="38" t="n">
        <v>46303</v>
      </c>
      <c r="C7238" s="39" t="n">
        <v>1</v>
      </c>
      <c r="D7238" s="39" t="s">
        <v>26</v>
      </c>
      <c r="E7238" s="39"/>
      <c r="F7238" s="41" t="n">
        <f aca="false">IF(A7238="","",MATCH(A7238,P_ID,1))</f>
        <v>6398</v>
      </c>
      <c r="G7238" s="41" t="str">
        <f aca="false">IF(A7238="","",INDEX(P_Svc,F7238))</f>
        <v>Standard</v>
      </c>
      <c r="H7238" s="41" t="str">
        <f aca="false">IF(A7238="","",INDEX(P_Zone,F7238))</f>
        <v>Central</v>
      </c>
      <c r="I7238" s="41" t="n">
        <f aca="false">IF(A7238="","",IF(D7238="Delivered",IF(B7238&lt;=INDEX(P_Due,F7238),1,0),0))</f>
        <v>1</v>
      </c>
    </row>
    <row r="7239" customFormat="false" ht="15" hidden="false" customHeight="false" outlineLevel="0" collapsed="false">
      <c r="A7239" s="37" t="n">
        <v>1006399</v>
      </c>
      <c r="B7239" s="38" t="n">
        <v>46303</v>
      </c>
      <c r="C7239" s="39" t="n">
        <v>1</v>
      </c>
      <c r="D7239" s="39" t="s">
        <v>26</v>
      </c>
      <c r="E7239" s="39"/>
      <c r="F7239" s="41" t="n">
        <f aca="false">IF(A7239="","",MATCH(A7239,P_ID,1))</f>
        <v>6399</v>
      </c>
      <c r="G7239" s="41" t="str">
        <f aca="false">IF(A7239="","",INDEX(P_Svc,F7239))</f>
        <v>Express</v>
      </c>
      <c r="H7239" s="41" t="str">
        <f aca="false">IF(A7239="","",INDEX(P_Zone,F7239))</f>
        <v>South</v>
      </c>
      <c r="I7239" s="41" t="n">
        <f aca="false">IF(A7239="","",IF(D7239="Delivered",IF(B7239&lt;=INDEX(P_Due,F7239),1,0),0))</f>
        <v>0</v>
      </c>
    </row>
    <row r="7240" customFormat="false" ht="15" hidden="false" customHeight="false" outlineLevel="0" collapsed="false">
      <c r="A7240" s="37" t="n">
        <v>1006400</v>
      </c>
      <c r="B7240" s="38" t="n">
        <v>46303</v>
      </c>
      <c r="C7240" s="39" t="n">
        <v>1</v>
      </c>
      <c r="D7240" s="39" t="s">
        <v>26</v>
      </c>
      <c r="E7240" s="39"/>
      <c r="F7240" s="41" t="n">
        <f aca="false">IF(A7240="","",MATCH(A7240,P_ID,1))</f>
        <v>6400</v>
      </c>
      <c r="G7240" s="41" t="str">
        <f aca="false">IF(A7240="","",INDEX(P_Svc,F7240))</f>
        <v>Standard</v>
      </c>
      <c r="H7240" s="41" t="str">
        <f aca="false">IF(A7240="","",INDEX(P_Zone,F7240))</f>
        <v>East</v>
      </c>
      <c r="I7240" s="41" t="n">
        <f aca="false">IF(A7240="","",IF(D7240="Delivered",IF(B7240&lt;=INDEX(P_Due,F7240),1,0),0))</f>
        <v>1</v>
      </c>
    </row>
    <row r="7241" customFormat="false" ht="15" hidden="false" customHeight="false" outlineLevel="0" collapsed="false">
      <c r="A7241" s="37" t="n">
        <v>1006401</v>
      </c>
      <c r="B7241" s="38" t="n">
        <v>46303</v>
      </c>
      <c r="C7241" s="39" t="n">
        <v>1</v>
      </c>
      <c r="D7241" s="39" t="s">
        <v>26</v>
      </c>
      <c r="E7241" s="39"/>
      <c r="F7241" s="41" t="n">
        <f aca="false">IF(A7241="","",MATCH(A7241,P_ID,1))</f>
        <v>6401</v>
      </c>
      <c r="G7241" s="41" t="str">
        <f aca="false">IF(A7241="","",INDEX(P_Svc,F7241))</f>
        <v>Standard</v>
      </c>
      <c r="H7241" s="41" t="str">
        <f aca="false">IF(A7241="","",INDEX(P_Zone,F7241))</f>
        <v>West</v>
      </c>
      <c r="I7241" s="41" t="n">
        <f aca="false">IF(A7241="","",IF(D7241="Delivered",IF(B7241&lt;=INDEX(P_Due,F7241),1,0),0))</f>
        <v>1</v>
      </c>
    </row>
    <row r="7242" customFormat="false" ht="15" hidden="false" customHeight="false" outlineLevel="0" collapsed="false">
      <c r="A7242" s="37" t="n">
        <v>1006402</v>
      </c>
      <c r="B7242" s="38" t="n">
        <v>46303</v>
      </c>
      <c r="C7242" s="39" t="n">
        <v>1</v>
      </c>
      <c r="D7242" s="39" t="s">
        <v>26</v>
      </c>
      <c r="E7242" s="39"/>
      <c r="F7242" s="41" t="n">
        <f aca="false">IF(A7242="","",MATCH(A7242,P_ID,1))</f>
        <v>6402</v>
      </c>
      <c r="G7242" s="41" t="str">
        <f aca="false">IF(A7242="","",INDEX(P_Svc,F7242))</f>
        <v>Standard</v>
      </c>
      <c r="H7242" s="41" t="str">
        <f aca="false">IF(A7242="","",INDEX(P_Zone,F7242))</f>
        <v>Central</v>
      </c>
      <c r="I7242" s="41" t="n">
        <f aca="false">IF(A7242="","",IF(D7242="Delivered",IF(B7242&lt;=INDEX(P_Due,F7242),1,0),0))</f>
        <v>1</v>
      </c>
    </row>
    <row r="7243" customFormat="false" ht="15" hidden="false" customHeight="false" outlineLevel="0" collapsed="false">
      <c r="A7243" s="37" t="n">
        <v>1006403</v>
      </c>
      <c r="B7243" s="38" t="n">
        <v>46303</v>
      </c>
      <c r="C7243" s="39" t="n">
        <v>1</v>
      </c>
      <c r="D7243" s="39" t="s">
        <v>26</v>
      </c>
      <c r="E7243" s="39"/>
      <c r="F7243" s="41" t="n">
        <f aca="false">IF(A7243="","",MATCH(A7243,P_ID,1))</f>
        <v>6403</v>
      </c>
      <c r="G7243" s="41" t="str">
        <f aca="false">IF(A7243="","",INDEX(P_Svc,F7243))</f>
        <v>Standard</v>
      </c>
      <c r="H7243" s="41" t="str">
        <f aca="false">IF(A7243="","",INDEX(P_Zone,F7243))</f>
        <v>North</v>
      </c>
      <c r="I7243" s="41" t="n">
        <f aca="false">IF(A7243="","",IF(D7243="Delivered",IF(B7243&lt;=INDEX(P_Due,F7243),1,0),0))</f>
        <v>1</v>
      </c>
    </row>
    <row r="7244" customFormat="false" ht="15" hidden="false" customHeight="false" outlineLevel="0" collapsed="false">
      <c r="A7244" s="37" t="n">
        <v>1006404</v>
      </c>
      <c r="B7244" s="38" t="n">
        <v>46303</v>
      </c>
      <c r="C7244" s="39" t="n">
        <v>1</v>
      </c>
      <c r="D7244" s="39" t="s">
        <v>26</v>
      </c>
      <c r="E7244" s="39"/>
      <c r="F7244" s="41" t="n">
        <f aca="false">IF(A7244="","",MATCH(A7244,P_ID,1))</f>
        <v>6404</v>
      </c>
      <c r="G7244" s="41" t="str">
        <f aca="false">IF(A7244="","",INDEX(P_Svc,F7244))</f>
        <v>Standard</v>
      </c>
      <c r="H7244" s="41" t="str">
        <f aca="false">IF(A7244="","",INDEX(P_Zone,F7244))</f>
        <v>Central</v>
      </c>
      <c r="I7244" s="41" t="n">
        <f aca="false">IF(A7244="","",IF(D7244="Delivered",IF(B7244&lt;=INDEX(P_Due,F7244),1,0),0))</f>
        <v>1</v>
      </c>
    </row>
    <row r="7245" customFormat="false" ht="15" hidden="false" customHeight="false" outlineLevel="0" collapsed="false">
      <c r="A7245" s="37" t="n">
        <v>1006406</v>
      </c>
      <c r="B7245" s="38" t="n">
        <v>46303</v>
      </c>
      <c r="C7245" s="39" t="n">
        <v>1</v>
      </c>
      <c r="D7245" s="39" t="s">
        <v>26</v>
      </c>
      <c r="E7245" s="39"/>
      <c r="F7245" s="41" t="n">
        <f aca="false">IF(A7245="","",MATCH(A7245,P_ID,1))</f>
        <v>6406</v>
      </c>
      <c r="G7245" s="41" t="str">
        <f aca="false">IF(A7245="","",INDEX(P_Svc,F7245))</f>
        <v>Standard</v>
      </c>
      <c r="H7245" s="41" t="str">
        <f aca="false">IF(A7245="","",INDEX(P_Zone,F7245))</f>
        <v>Central</v>
      </c>
      <c r="I7245" s="41" t="n">
        <f aca="false">IF(A7245="","",IF(D7245="Delivered",IF(B7245&lt;=INDEX(P_Due,F7245),1,0),0))</f>
        <v>1</v>
      </c>
    </row>
    <row r="7246" customFormat="false" ht="15" hidden="false" customHeight="false" outlineLevel="0" collapsed="false">
      <c r="A7246" s="37" t="n">
        <v>1006407</v>
      </c>
      <c r="B7246" s="38" t="n">
        <v>46303</v>
      </c>
      <c r="C7246" s="39" t="n">
        <v>1</v>
      </c>
      <c r="D7246" s="39" t="s">
        <v>26</v>
      </c>
      <c r="E7246" s="39"/>
      <c r="F7246" s="41" t="n">
        <f aca="false">IF(A7246="","",MATCH(A7246,P_ID,1))</f>
        <v>6407</v>
      </c>
      <c r="G7246" s="41" t="str">
        <f aca="false">IF(A7246="","",INDEX(P_Svc,F7246))</f>
        <v>Economy</v>
      </c>
      <c r="H7246" s="41" t="str">
        <f aca="false">IF(A7246="","",INDEX(P_Zone,F7246))</f>
        <v>West</v>
      </c>
      <c r="I7246" s="41" t="n">
        <f aca="false">IF(A7246="","",IF(D7246="Delivered",IF(B7246&lt;=INDEX(P_Due,F7246),1,0),0))</f>
        <v>1</v>
      </c>
    </row>
    <row r="7247" customFormat="false" ht="15" hidden="false" customHeight="false" outlineLevel="0" collapsed="false">
      <c r="A7247" s="37" t="n">
        <v>1006408</v>
      </c>
      <c r="B7247" s="38" t="n">
        <v>46303</v>
      </c>
      <c r="C7247" s="39" t="n">
        <v>1</v>
      </c>
      <c r="D7247" s="39" t="s">
        <v>26</v>
      </c>
      <c r="E7247" s="39"/>
      <c r="F7247" s="41" t="n">
        <f aca="false">IF(A7247="","",MATCH(A7247,P_ID,1))</f>
        <v>6408</v>
      </c>
      <c r="G7247" s="41" t="str">
        <f aca="false">IF(A7247="","",INDEX(P_Svc,F7247))</f>
        <v>Economy</v>
      </c>
      <c r="H7247" s="41" t="str">
        <f aca="false">IF(A7247="","",INDEX(P_Zone,F7247))</f>
        <v>Central</v>
      </c>
      <c r="I7247" s="41" t="n">
        <f aca="false">IF(A7247="","",IF(D7247="Delivered",IF(B7247&lt;=INDEX(P_Due,F7247),1,0),0))</f>
        <v>1</v>
      </c>
    </row>
    <row r="7248" customFormat="false" ht="15" hidden="false" customHeight="false" outlineLevel="0" collapsed="false">
      <c r="A7248" s="37" t="n">
        <v>1006409</v>
      </c>
      <c r="B7248" s="38" t="n">
        <v>46303</v>
      </c>
      <c r="C7248" s="39" t="n">
        <v>1</v>
      </c>
      <c r="D7248" s="39" t="s">
        <v>79</v>
      </c>
      <c r="E7248" s="39" t="s">
        <v>36</v>
      </c>
      <c r="F7248" s="41" t="n">
        <f aca="false">IF(A7248="","",MATCH(A7248,P_ID,1))</f>
        <v>6409</v>
      </c>
      <c r="G7248" s="41" t="str">
        <f aca="false">IF(A7248="","",INDEX(P_Svc,F7248))</f>
        <v>Standard</v>
      </c>
      <c r="H7248" s="41" t="str">
        <f aca="false">IF(A7248="","",INDEX(P_Zone,F7248))</f>
        <v>East</v>
      </c>
      <c r="I7248" s="41" t="n">
        <f aca="false">IF(A7248="","",IF(D7248="Delivered",IF(B7248&lt;=INDEX(P_Due,F7248),1,0),0))</f>
        <v>0</v>
      </c>
    </row>
    <row r="7249" customFormat="false" ht="15" hidden="false" customHeight="false" outlineLevel="0" collapsed="false">
      <c r="A7249" s="37" t="n">
        <v>1006410</v>
      </c>
      <c r="B7249" s="38" t="n">
        <v>46303</v>
      </c>
      <c r="C7249" s="39" t="n">
        <v>1</v>
      </c>
      <c r="D7249" s="39" t="s">
        <v>79</v>
      </c>
      <c r="E7249" s="39" t="s">
        <v>32</v>
      </c>
      <c r="F7249" s="41" t="n">
        <f aca="false">IF(A7249="","",MATCH(A7249,P_ID,1))</f>
        <v>6410</v>
      </c>
      <c r="G7249" s="41" t="str">
        <f aca="false">IF(A7249="","",INDEX(P_Svc,F7249))</f>
        <v>Standard</v>
      </c>
      <c r="H7249" s="41" t="str">
        <f aca="false">IF(A7249="","",INDEX(P_Zone,F7249))</f>
        <v>East</v>
      </c>
      <c r="I7249" s="41" t="n">
        <f aca="false">IF(A7249="","",IF(D7249="Delivered",IF(B7249&lt;=INDEX(P_Due,F7249),1,0),0))</f>
        <v>0</v>
      </c>
    </row>
    <row r="7250" customFormat="false" ht="15" hidden="false" customHeight="false" outlineLevel="0" collapsed="false">
      <c r="A7250" s="37" t="n">
        <v>1006412</v>
      </c>
      <c r="B7250" s="38" t="n">
        <v>46303</v>
      </c>
      <c r="C7250" s="39" t="n">
        <v>1</v>
      </c>
      <c r="D7250" s="39" t="s">
        <v>26</v>
      </c>
      <c r="E7250" s="39"/>
      <c r="F7250" s="41" t="n">
        <f aca="false">IF(A7250="","",MATCH(A7250,P_ID,1))</f>
        <v>6412</v>
      </c>
      <c r="G7250" s="41" t="str">
        <f aca="false">IF(A7250="","",INDEX(P_Svc,F7250))</f>
        <v>Standard</v>
      </c>
      <c r="H7250" s="41" t="str">
        <f aca="false">IF(A7250="","",INDEX(P_Zone,F7250))</f>
        <v>West</v>
      </c>
      <c r="I7250" s="41" t="n">
        <f aca="false">IF(A7250="","",IF(D7250="Delivered",IF(B7250&lt;=INDEX(P_Due,F7250),1,0),0))</f>
        <v>1</v>
      </c>
    </row>
    <row r="7251" customFormat="false" ht="15" hidden="false" customHeight="false" outlineLevel="0" collapsed="false">
      <c r="A7251" s="37" t="n">
        <v>1006413</v>
      </c>
      <c r="B7251" s="38" t="n">
        <v>46303</v>
      </c>
      <c r="C7251" s="39" t="n">
        <v>1</v>
      </c>
      <c r="D7251" s="39" t="s">
        <v>26</v>
      </c>
      <c r="E7251" s="39"/>
      <c r="F7251" s="41" t="n">
        <f aca="false">IF(A7251="","",MATCH(A7251,P_ID,1))</f>
        <v>6413</v>
      </c>
      <c r="G7251" s="41" t="str">
        <f aca="false">IF(A7251="","",INDEX(P_Svc,F7251))</f>
        <v>Standard</v>
      </c>
      <c r="H7251" s="41" t="str">
        <f aca="false">IF(A7251="","",INDEX(P_Zone,F7251))</f>
        <v>North</v>
      </c>
      <c r="I7251" s="41" t="n">
        <f aca="false">IF(A7251="","",IF(D7251="Delivered",IF(B7251&lt;=INDEX(P_Due,F7251),1,0),0))</f>
        <v>1</v>
      </c>
    </row>
    <row r="7252" customFormat="false" ht="15" hidden="false" customHeight="false" outlineLevel="0" collapsed="false">
      <c r="A7252" s="37" t="n">
        <v>1006414</v>
      </c>
      <c r="B7252" s="38" t="n">
        <v>46303</v>
      </c>
      <c r="C7252" s="39" t="n">
        <v>1</v>
      </c>
      <c r="D7252" s="39" t="s">
        <v>26</v>
      </c>
      <c r="E7252" s="39"/>
      <c r="F7252" s="41" t="n">
        <f aca="false">IF(A7252="","",MATCH(A7252,P_ID,1))</f>
        <v>6414</v>
      </c>
      <c r="G7252" s="41" t="str">
        <f aca="false">IF(A7252="","",INDEX(P_Svc,F7252))</f>
        <v>Standard</v>
      </c>
      <c r="H7252" s="41" t="str">
        <f aca="false">IF(A7252="","",INDEX(P_Zone,F7252))</f>
        <v>North</v>
      </c>
      <c r="I7252" s="41" t="n">
        <f aca="false">IF(A7252="","",IF(D7252="Delivered",IF(B7252&lt;=INDEX(P_Due,F7252),1,0),0))</f>
        <v>1</v>
      </c>
    </row>
    <row r="7253" customFormat="false" ht="15" hidden="false" customHeight="false" outlineLevel="0" collapsed="false">
      <c r="A7253" s="37" t="n">
        <v>1006415</v>
      </c>
      <c r="B7253" s="38" t="n">
        <v>46303</v>
      </c>
      <c r="C7253" s="39" t="n">
        <v>1</v>
      </c>
      <c r="D7253" s="39" t="s">
        <v>26</v>
      </c>
      <c r="E7253" s="39"/>
      <c r="F7253" s="41" t="n">
        <f aca="false">IF(A7253="","",MATCH(A7253,P_ID,1))</f>
        <v>6415</v>
      </c>
      <c r="G7253" s="41" t="str">
        <f aca="false">IF(A7253="","",INDEX(P_Svc,F7253))</f>
        <v>Economy</v>
      </c>
      <c r="H7253" s="41" t="str">
        <f aca="false">IF(A7253="","",INDEX(P_Zone,F7253))</f>
        <v>West</v>
      </c>
      <c r="I7253" s="41" t="n">
        <f aca="false">IF(A7253="","",IF(D7253="Delivered",IF(B7253&lt;=INDEX(P_Due,F7253),1,0),0))</f>
        <v>1</v>
      </c>
    </row>
    <row r="7254" customFormat="false" ht="15" hidden="false" customHeight="false" outlineLevel="0" collapsed="false">
      <c r="A7254" s="37" t="n">
        <v>1006416</v>
      </c>
      <c r="B7254" s="38" t="n">
        <v>46303</v>
      </c>
      <c r="C7254" s="39" t="n">
        <v>1</v>
      </c>
      <c r="D7254" s="39" t="s">
        <v>26</v>
      </c>
      <c r="E7254" s="39"/>
      <c r="F7254" s="41" t="n">
        <f aca="false">IF(A7254="","",MATCH(A7254,P_ID,1))</f>
        <v>6416</v>
      </c>
      <c r="G7254" s="41" t="str">
        <f aca="false">IF(A7254="","",INDEX(P_Svc,F7254))</f>
        <v>Economy</v>
      </c>
      <c r="H7254" s="41" t="str">
        <f aca="false">IF(A7254="","",INDEX(P_Zone,F7254))</f>
        <v>South</v>
      </c>
      <c r="I7254" s="41" t="n">
        <f aca="false">IF(A7254="","",IF(D7254="Delivered",IF(B7254&lt;=INDEX(P_Due,F7254),1,0),0))</f>
        <v>1</v>
      </c>
    </row>
    <row r="7255" customFormat="false" ht="15" hidden="false" customHeight="false" outlineLevel="0" collapsed="false">
      <c r="A7255" s="37" t="n">
        <v>1006417</v>
      </c>
      <c r="B7255" s="38" t="n">
        <v>46303</v>
      </c>
      <c r="C7255" s="39" t="n">
        <v>1</v>
      </c>
      <c r="D7255" s="39" t="s">
        <v>26</v>
      </c>
      <c r="E7255" s="39"/>
      <c r="F7255" s="41" t="n">
        <f aca="false">IF(A7255="","",MATCH(A7255,P_ID,1))</f>
        <v>6417</v>
      </c>
      <c r="G7255" s="41" t="str">
        <f aca="false">IF(A7255="","",INDEX(P_Svc,F7255))</f>
        <v>Standard</v>
      </c>
      <c r="H7255" s="41" t="str">
        <f aca="false">IF(A7255="","",INDEX(P_Zone,F7255))</f>
        <v>South</v>
      </c>
      <c r="I7255" s="41" t="n">
        <f aca="false">IF(A7255="","",IF(D7255="Delivered",IF(B7255&lt;=INDEX(P_Due,F7255),1,0),0))</f>
        <v>1</v>
      </c>
    </row>
    <row r="7256" customFormat="false" ht="15" hidden="false" customHeight="false" outlineLevel="0" collapsed="false">
      <c r="A7256" s="37" t="n">
        <v>1006418</v>
      </c>
      <c r="B7256" s="38" t="n">
        <v>46303</v>
      </c>
      <c r="C7256" s="39" t="n">
        <v>1</v>
      </c>
      <c r="D7256" s="39" t="s">
        <v>26</v>
      </c>
      <c r="E7256" s="39"/>
      <c r="F7256" s="41" t="n">
        <f aca="false">IF(A7256="","",MATCH(A7256,P_ID,1))</f>
        <v>6418</v>
      </c>
      <c r="G7256" s="41" t="str">
        <f aca="false">IF(A7256="","",INDEX(P_Svc,F7256))</f>
        <v>Standard</v>
      </c>
      <c r="H7256" s="41" t="str">
        <f aca="false">IF(A7256="","",INDEX(P_Zone,F7256))</f>
        <v>Central</v>
      </c>
      <c r="I7256" s="41" t="n">
        <f aca="false">IF(A7256="","",IF(D7256="Delivered",IF(B7256&lt;=INDEX(P_Due,F7256),1,0),0))</f>
        <v>1</v>
      </c>
    </row>
    <row r="7257" customFormat="false" ht="15" hidden="false" customHeight="false" outlineLevel="0" collapsed="false">
      <c r="A7257" s="37" t="n">
        <v>1006419</v>
      </c>
      <c r="B7257" s="38" t="n">
        <v>46303</v>
      </c>
      <c r="C7257" s="39" t="n">
        <v>1</v>
      </c>
      <c r="D7257" s="39" t="s">
        <v>79</v>
      </c>
      <c r="E7257" s="39" t="s">
        <v>32</v>
      </c>
      <c r="F7257" s="41" t="n">
        <f aca="false">IF(A7257="","",MATCH(A7257,P_ID,1))</f>
        <v>6419</v>
      </c>
      <c r="G7257" s="41" t="str">
        <f aca="false">IF(A7257="","",INDEX(P_Svc,F7257))</f>
        <v>Standard</v>
      </c>
      <c r="H7257" s="41" t="str">
        <f aca="false">IF(A7257="","",INDEX(P_Zone,F7257))</f>
        <v>East</v>
      </c>
      <c r="I7257" s="41" t="n">
        <f aca="false">IF(A7257="","",IF(D7257="Delivered",IF(B7257&lt;=INDEX(P_Due,F7257),1,0),0))</f>
        <v>0</v>
      </c>
    </row>
    <row r="7258" customFormat="false" ht="15" hidden="false" customHeight="false" outlineLevel="0" collapsed="false">
      <c r="A7258" s="37" t="n">
        <v>1006421</v>
      </c>
      <c r="B7258" s="38" t="n">
        <v>46303</v>
      </c>
      <c r="C7258" s="39" t="n">
        <v>1</v>
      </c>
      <c r="D7258" s="39" t="s">
        <v>26</v>
      </c>
      <c r="E7258" s="39"/>
      <c r="F7258" s="41" t="n">
        <f aca="false">IF(A7258="","",MATCH(A7258,P_ID,1))</f>
        <v>6421</v>
      </c>
      <c r="G7258" s="41" t="str">
        <f aca="false">IF(A7258="","",INDEX(P_Svc,F7258))</f>
        <v>Standard</v>
      </c>
      <c r="H7258" s="41" t="str">
        <f aca="false">IF(A7258="","",INDEX(P_Zone,F7258))</f>
        <v>Central</v>
      </c>
      <c r="I7258" s="41" t="n">
        <f aca="false">IF(A7258="","",IF(D7258="Delivered",IF(B7258&lt;=INDEX(P_Due,F7258),1,0),0))</f>
        <v>1</v>
      </c>
    </row>
    <row r="7259" customFormat="false" ht="15" hidden="false" customHeight="false" outlineLevel="0" collapsed="false">
      <c r="A7259" s="37" t="n">
        <v>1006424</v>
      </c>
      <c r="B7259" s="38" t="n">
        <v>46303</v>
      </c>
      <c r="C7259" s="39" t="n">
        <v>1</v>
      </c>
      <c r="D7259" s="39" t="s">
        <v>26</v>
      </c>
      <c r="E7259" s="39"/>
      <c r="F7259" s="41" t="n">
        <f aca="false">IF(A7259="","",MATCH(A7259,P_ID,1))</f>
        <v>6424</v>
      </c>
      <c r="G7259" s="41" t="str">
        <f aca="false">IF(A7259="","",INDEX(P_Svc,F7259))</f>
        <v>Standard</v>
      </c>
      <c r="H7259" s="41" t="str">
        <f aca="false">IF(A7259="","",INDEX(P_Zone,F7259))</f>
        <v>Central</v>
      </c>
      <c r="I7259" s="41" t="n">
        <f aca="false">IF(A7259="","",IF(D7259="Delivered",IF(B7259&lt;=INDEX(P_Due,F7259),1,0),0))</f>
        <v>1</v>
      </c>
    </row>
    <row r="7260" customFormat="false" ht="15" hidden="false" customHeight="false" outlineLevel="0" collapsed="false">
      <c r="A7260" s="37" t="n">
        <v>1006426</v>
      </c>
      <c r="B7260" s="38" t="n">
        <v>46303</v>
      </c>
      <c r="C7260" s="39" t="n">
        <v>1</v>
      </c>
      <c r="D7260" s="39" t="s">
        <v>26</v>
      </c>
      <c r="E7260" s="39"/>
      <c r="F7260" s="41" t="n">
        <f aca="false">IF(A7260="","",MATCH(A7260,P_ID,1))</f>
        <v>6426</v>
      </c>
      <c r="G7260" s="41" t="str">
        <f aca="false">IF(A7260="","",INDEX(P_Svc,F7260))</f>
        <v>Standard</v>
      </c>
      <c r="H7260" s="41" t="str">
        <f aca="false">IF(A7260="","",INDEX(P_Zone,F7260))</f>
        <v>North</v>
      </c>
      <c r="I7260" s="41" t="n">
        <f aca="false">IF(A7260="","",IF(D7260="Delivered",IF(B7260&lt;=INDEX(P_Due,F7260),1,0),0))</f>
        <v>1</v>
      </c>
    </row>
    <row r="7261" customFormat="false" ht="15" hidden="false" customHeight="false" outlineLevel="0" collapsed="false">
      <c r="A7261" s="37" t="n">
        <v>1006427</v>
      </c>
      <c r="B7261" s="38" t="n">
        <v>46303</v>
      </c>
      <c r="C7261" s="39" t="n">
        <v>1</v>
      </c>
      <c r="D7261" s="39" t="s">
        <v>26</v>
      </c>
      <c r="E7261" s="39"/>
      <c r="F7261" s="41" t="n">
        <f aca="false">IF(A7261="","",MATCH(A7261,P_ID,1))</f>
        <v>6427</v>
      </c>
      <c r="G7261" s="41" t="str">
        <f aca="false">IF(A7261="","",INDEX(P_Svc,F7261))</f>
        <v>Standard</v>
      </c>
      <c r="H7261" s="41" t="str">
        <f aca="false">IF(A7261="","",INDEX(P_Zone,F7261))</f>
        <v>South</v>
      </c>
      <c r="I7261" s="41" t="n">
        <f aca="false">IF(A7261="","",IF(D7261="Delivered",IF(B7261&lt;=INDEX(P_Due,F7261),1,0),0))</f>
        <v>1</v>
      </c>
    </row>
    <row r="7262" customFormat="false" ht="15" hidden="false" customHeight="false" outlineLevel="0" collapsed="false">
      <c r="A7262" s="37" t="n">
        <v>1006428</v>
      </c>
      <c r="B7262" s="38" t="n">
        <v>46303</v>
      </c>
      <c r="C7262" s="39" t="n">
        <v>1</v>
      </c>
      <c r="D7262" s="39" t="s">
        <v>26</v>
      </c>
      <c r="E7262" s="39"/>
      <c r="F7262" s="41" t="n">
        <f aca="false">IF(A7262="","",MATCH(A7262,P_ID,1))</f>
        <v>6428</v>
      </c>
      <c r="G7262" s="41" t="str">
        <f aca="false">IF(A7262="","",INDEX(P_Svc,F7262))</f>
        <v>Economy</v>
      </c>
      <c r="H7262" s="41" t="str">
        <f aca="false">IF(A7262="","",INDEX(P_Zone,F7262))</f>
        <v>Central</v>
      </c>
      <c r="I7262" s="41" t="n">
        <f aca="false">IF(A7262="","",IF(D7262="Delivered",IF(B7262&lt;=INDEX(P_Due,F7262),1,0),0))</f>
        <v>1</v>
      </c>
    </row>
    <row r="7263" customFormat="false" ht="15" hidden="false" customHeight="false" outlineLevel="0" collapsed="false">
      <c r="A7263" s="37" t="n">
        <v>1006429</v>
      </c>
      <c r="B7263" s="38" t="n">
        <v>46303</v>
      </c>
      <c r="C7263" s="39" t="n">
        <v>1</v>
      </c>
      <c r="D7263" s="39" t="s">
        <v>26</v>
      </c>
      <c r="E7263" s="39"/>
      <c r="F7263" s="41" t="n">
        <f aca="false">IF(A7263="","",MATCH(A7263,P_ID,1))</f>
        <v>6429</v>
      </c>
      <c r="G7263" s="41" t="str">
        <f aca="false">IF(A7263="","",INDEX(P_Svc,F7263))</f>
        <v>Standard</v>
      </c>
      <c r="H7263" s="41" t="str">
        <f aca="false">IF(A7263="","",INDEX(P_Zone,F7263))</f>
        <v>East</v>
      </c>
      <c r="I7263" s="41" t="n">
        <f aca="false">IF(A7263="","",IF(D7263="Delivered",IF(B7263&lt;=INDEX(P_Due,F7263),1,0),0))</f>
        <v>1</v>
      </c>
    </row>
    <row r="7264" customFormat="false" ht="15" hidden="false" customHeight="false" outlineLevel="0" collapsed="false">
      <c r="A7264" s="37" t="n">
        <v>1006430</v>
      </c>
      <c r="B7264" s="38" t="n">
        <v>46303</v>
      </c>
      <c r="C7264" s="39" t="n">
        <v>1</v>
      </c>
      <c r="D7264" s="39" t="s">
        <v>26</v>
      </c>
      <c r="E7264" s="39"/>
      <c r="F7264" s="41" t="n">
        <f aca="false">IF(A7264="","",MATCH(A7264,P_ID,1))</f>
        <v>6430</v>
      </c>
      <c r="G7264" s="41" t="str">
        <f aca="false">IF(A7264="","",INDEX(P_Svc,F7264))</f>
        <v>Standard</v>
      </c>
      <c r="H7264" s="41" t="str">
        <f aca="false">IF(A7264="","",INDEX(P_Zone,F7264))</f>
        <v>North</v>
      </c>
      <c r="I7264" s="41" t="n">
        <f aca="false">IF(A7264="","",IF(D7264="Delivered",IF(B7264&lt;=INDEX(P_Due,F7264),1,0),0))</f>
        <v>1</v>
      </c>
    </row>
    <row r="7265" customFormat="false" ht="15" hidden="false" customHeight="false" outlineLevel="0" collapsed="false">
      <c r="A7265" s="37" t="n">
        <v>1006431</v>
      </c>
      <c r="B7265" s="38" t="n">
        <v>46303</v>
      </c>
      <c r="C7265" s="39" t="n">
        <v>1</v>
      </c>
      <c r="D7265" s="39" t="s">
        <v>26</v>
      </c>
      <c r="E7265" s="39"/>
      <c r="F7265" s="41" t="n">
        <f aca="false">IF(A7265="","",MATCH(A7265,P_ID,1))</f>
        <v>6431</v>
      </c>
      <c r="G7265" s="41" t="str">
        <f aca="false">IF(A7265="","",INDEX(P_Svc,F7265))</f>
        <v>Standard</v>
      </c>
      <c r="H7265" s="41" t="str">
        <f aca="false">IF(A7265="","",INDEX(P_Zone,F7265))</f>
        <v>Central</v>
      </c>
      <c r="I7265" s="41" t="n">
        <f aca="false">IF(A7265="","",IF(D7265="Delivered",IF(B7265&lt;=INDEX(P_Due,F7265),1,0),0))</f>
        <v>1</v>
      </c>
    </row>
    <row r="7266" customFormat="false" ht="15" hidden="false" customHeight="false" outlineLevel="0" collapsed="false">
      <c r="A7266" s="37" t="n">
        <v>1006432</v>
      </c>
      <c r="B7266" s="38" t="n">
        <v>46303</v>
      </c>
      <c r="C7266" s="39" t="n">
        <v>1</v>
      </c>
      <c r="D7266" s="39" t="s">
        <v>26</v>
      </c>
      <c r="E7266" s="39"/>
      <c r="F7266" s="41" t="n">
        <f aca="false">IF(A7266="","",MATCH(A7266,P_ID,1))</f>
        <v>6432</v>
      </c>
      <c r="G7266" s="41" t="str">
        <f aca="false">IF(A7266="","",INDEX(P_Svc,F7266))</f>
        <v>Economy</v>
      </c>
      <c r="H7266" s="41" t="str">
        <f aca="false">IF(A7266="","",INDEX(P_Zone,F7266))</f>
        <v>East</v>
      </c>
      <c r="I7266" s="41" t="n">
        <f aca="false">IF(A7266="","",IF(D7266="Delivered",IF(B7266&lt;=INDEX(P_Due,F7266),1,0),0))</f>
        <v>1</v>
      </c>
    </row>
    <row r="7267" customFormat="false" ht="15" hidden="false" customHeight="false" outlineLevel="0" collapsed="false">
      <c r="A7267" s="37" t="n">
        <v>1006433</v>
      </c>
      <c r="B7267" s="38" t="n">
        <v>46303</v>
      </c>
      <c r="C7267" s="39" t="n">
        <v>1</v>
      </c>
      <c r="D7267" s="39" t="s">
        <v>79</v>
      </c>
      <c r="E7267" s="39" t="s">
        <v>32</v>
      </c>
      <c r="F7267" s="41" t="n">
        <f aca="false">IF(A7267="","",MATCH(A7267,P_ID,1))</f>
        <v>6433</v>
      </c>
      <c r="G7267" s="41" t="str">
        <f aca="false">IF(A7267="","",INDEX(P_Svc,F7267))</f>
        <v>Standard</v>
      </c>
      <c r="H7267" s="41" t="str">
        <f aca="false">IF(A7267="","",INDEX(P_Zone,F7267))</f>
        <v>North</v>
      </c>
      <c r="I7267" s="41" t="n">
        <f aca="false">IF(A7267="","",IF(D7267="Delivered",IF(B7267&lt;=INDEX(P_Due,F7267),1,0),0))</f>
        <v>0</v>
      </c>
    </row>
    <row r="7268" customFormat="false" ht="15" hidden="false" customHeight="false" outlineLevel="0" collapsed="false">
      <c r="A7268" s="37" t="n">
        <v>1006434</v>
      </c>
      <c r="B7268" s="38" t="n">
        <v>46303</v>
      </c>
      <c r="C7268" s="39" t="n">
        <v>1</v>
      </c>
      <c r="D7268" s="39" t="s">
        <v>26</v>
      </c>
      <c r="E7268" s="39"/>
      <c r="F7268" s="41" t="n">
        <f aca="false">IF(A7268="","",MATCH(A7268,P_ID,1))</f>
        <v>6434</v>
      </c>
      <c r="G7268" s="41" t="str">
        <f aca="false">IF(A7268="","",INDEX(P_Svc,F7268))</f>
        <v>Standard</v>
      </c>
      <c r="H7268" s="41" t="str">
        <f aca="false">IF(A7268="","",INDEX(P_Zone,F7268))</f>
        <v>South</v>
      </c>
      <c r="I7268" s="41" t="n">
        <f aca="false">IF(A7268="","",IF(D7268="Delivered",IF(B7268&lt;=INDEX(P_Due,F7268),1,0),0))</f>
        <v>1</v>
      </c>
    </row>
    <row r="7269" customFormat="false" ht="15" hidden="false" customHeight="false" outlineLevel="0" collapsed="false">
      <c r="A7269" s="37" t="n">
        <v>1006435</v>
      </c>
      <c r="B7269" s="38" t="n">
        <v>46303</v>
      </c>
      <c r="C7269" s="39" t="n">
        <v>1</v>
      </c>
      <c r="D7269" s="39" t="s">
        <v>26</v>
      </c>
      <c r="E7269" s="39"/>
      <c r="F7269" s="41" t="n">
        <f aca="false">IF(A7269="","",MATCH(A7269,P_ID,1))</f>
        <v>6435</v>
      </c>
      <c r="G7269" s="41" t="str">
        <f aca="false">IF(A7269="","",INDEX(P_Svc,F7269))</f>
        <v>Standard</v>
      </c>
      <c r="H7269" s="41" t="str">
        <f aca="false">IF(A7269="","",INDEX(P_Zone,F7269))</f>
        <v>East</v>
      </c>
      <c r="I7269" s="41" t="n">
        <f aca="false">IF(A7269="","",IF(D7269="Delivered",IF(B7269&lt;=INDEX(P_Due,F7269),1,0),0))</f>
        <v>1</v>
      </c>
    </row>
    <row r="7270" customFormat="false" ht="15" hidden="false" customHeight="false" outlineLevel="0" collapsed="false">
      <c r="A7270" s="37" t="n">
        <v>1006438</v>
      </c>
      <c r="B7270" s="38" t="n">
        <v>46303</v>
      </c>
      <c r="C7270" s="39" t="n">
        <v>1</v>
      </c>
      <c r="D7270" s="39" t="s">
        <v>26</v>
      </c>
      <c r="E7270" s="39"/>
      <c r="F7270" s="41" t="n">
        <f aca="false">IF(A7270="","",MATCH(A7270,P_ID,1))</f>
        <v>6438</v>
      </c>
      <c r="G7270" s="41" t="str">
        <f aca="false">IF(A7270="","",INDEX(P_Svc,F7270))</f>
        <v>Standard</v>
      </c>
      <c r="H7270" s="41" t="str">
        <f aca="false">IF(A7270="","",INDEX(P_Zone,F7270))</f>
        <v>North</v>
      </c>
      <c r="I7270" s="41" t="n">
        <f aca="false">IF(A7270="","",IF(D7270="Delivered",IF(B7270&lt;=INDEX(P_Due,F7270),1,0),0))</f>
        <v>1</v>
      </c>
    </row>
    <row r="7271" customFormat="false" ht="15" hidden="false" customHeight="false" outlineLevel="0" collapsed="false">
      <c r="A7271" s="37" t="n">
        <v>1006439</v>
      </c>
      <c r="B7271" s="38" t="n">
        <v>46303</v>
      </c>
      <c r="C7271" s="39" t="n">
        <v>1</v>
      </c>
      <c r="D7271" s="39" t="s">
        <v>26</v>
      </c>
      <c r="E7271" s="39"/>
      <c r="F7271" s="41" t="n">
        <f aca="false">IF(A7271="","",MATCH(A7271,P_ID,1))</f>
        <v>6439</v>
      </c>
      <c r="G7271" s="41" t="str">
        <f aca="false">IF(A7271="","",INDEX(P_Svc,F7271))</f>
        <v>Standard</v>
      </c>
      <c r="H7271" s="41" t="str">
        <f aca="false">IF(A7271="","",INDEX(P_Zone,F7271))</f>
        <v>Central</v>
      </c>
      <c r="I7271" s="41" t="n">
        <f aca="false">IF(A7271="","",IF(D7271="Delivered",IF(B7271&lt;=INDEX(P_Due,F7271),1,0),0))</f>
        <v>1</v>
      </c>
    </row>
    <row r="7272" customFormat="false" ht="15" hidden="false" customHeight="false" outlineLevel="0" collapsed="false">
      <c r="A7272" s="37" t="n">
        <v>1006440</v>
      </c>
      <c r="B7272" s="38" t="n">
        <v>46303</v>
      </c>
      <c r="C7272" s="39" t="n">
        <v>1</v>
      </c>
      <c r="D7272" s="39" t="s">
        <v>26</v>
      </c>
      <c r="E7272" s="39"/>
      <c r="F7272" s="41" t="n">
        <f aca="false">IF(A7272="","",MATCH(A7272,P_ID,1))</f>
        <v>6440</v>
      </c>
      <c r="G7272" s="41" t="str">
        <f aca="false">IF(A7272="","",INDEX(P_Svc,F7272))</f>
        <v>Standard</v>
      </c>
      <c r="H7272" s="41" t="str">
        <f aca="false">IF(A7272="","",INDEX(P_Zone,F7272))</f>
        <v>North</v>
      </c>
      <c r="I7272" s="41" t="n">
        <f aca="false">IF(A7272="","",IF(D7272="Delivered",IF(B7272&lt;=INDEX(P_Due,F7272),1,0),0))</f>
        <v>1</v>
      </c>
    </row>
    <row r="7273" customFormat="false" ht="15" hidden="false" customHeight="false" outlineLevel="0" collapsed="false">
      <c r="A7273" s="37" t="n">
        <v>1006441</v>
      </c>
      <c r="B7273" s="38" t="n">
        <v>46303</v>
      </c>
      <c r="C7273" s="39" t="n">
        <v>1</v>
      </c>
      <c r="D7273" s="39" t="s">
        <v>26</v>
      </c>
      <c r="E7273" s="39"/>
      <c r="F7273" s="41" t="n">
        <f aca="false">IF(A7273="","",MATCH(A7273,P_ID,1))</f>
        <v>6441</v>
      </c>
      <c r="G7273" s="41" t="str">
        <f aca="false">IF(A7273="","",INDEX(P_Svc,F7273))</f>
        <v>Standard</v>
      </c>
      <c r="H7273" s="41" t="str">
        <f aca="false">IF(A7273="","",INDEX(P_Zone,F7273))</f>
        <v>East</v>
      </c>
      <c r="I7273" s="41" t="n">
        <f aca="false">IF(A7273="","",IF(D7273="Delivered",IF(B7273&lt;=INDEX(P_Due,F7273),1,0),0))</f>
        <v>1</v>
      </c>
    </row>
    <row r="7274" customFormat="false" ht="15" hidden="false" customHeight="false" outlineLevel="0" collapsed="false">
      <c r="A7274" s="37" t="n">
        <v>1006442</v>
      </c>
      <c r="B7274" s="38" t="n">
        <v>46303</v>
      </c>
      <c r="C7274" s="39" t="n">
        <v>1</v>
      </c>
      <c r="D7274" s="39" t="s">
        <v>26</v>
      </c>
      <c r="E7274" s="39"/>
      <c r="F7274" s="41" t="n">
        <f aca="false">IF(A7274="","",MATCH(A7274,P_ID,1))</f>
        <v>6442</v>
      </c>
      <c r="G7274" s="41" t="str">
        <f aca="false">IF(A7274="","",INDEX(P_Svc,F7274))</f>
        <v>Economy</v>
      </c>
      <c r="H7274" s="41" t="str">
        <f aca="false">IF(A7274="","",INDEX(P_Zone,F7274))</f>
        <v>South</v>
      </c>
      <c r="I7274" s="41" t="n">
        <f aca="false">IF(A7274="","",IF(D7274="Delivered",IF(B7274&lt;=INDEX(P_Due,F7274),1,0),0))</f>
        <v>1</v>
      </c>
    </row>
    <row r="7275" customFormat="false" ht="15" hidden="false" customHeight="false" outlineLevel="0" collapsed="false">
      <c r="A7275" s="37" t="n">
        <v>1006443</v>
      </c>
      <c r="B7275" s="38" t="n">
        <v>46303</v>
      </c>
      <c r="C7275" s="39" t="n">
        <v>1</v>
      </c>
      <c r="D7275" s="39" t="s">
        <v>26</v>
      </c>
      <c r="E7275" s="39"/>
      <c r="F7275" s="41" t="n">
        <f aca="false">IF(A7275="","",MATCH(A7275,P_ID,1))</f>
        <v>6443</v>
      </c>
      <c r="G7275" s="41" t="str">
        <f aca="false">IF(A7275="","",INDEX(P_Svc,F7275))</f>
        <v>Standard</v>
      </c>
      <c r="H7275" s="41" t="str">
        <f aca="false">IF(A7275="","",INDEX(P_Zone,F7275))</f>
        <v>West</v>
      </c>
      <c r="I7275" s="41" t="n">
        <f aca="false">IF(A7275="","",IF(D7275="Delivered",IF(B7275&lt;=INDEX(P_Due,F7275),1,0),0))</f>
        <v>1</v>
      </c>
    </row>
    <row r="7276" customFormat="false" ht="15" hidden="false" customHeight="false" outlineLevel="0" collapsed="false">
      <c r="A7276" s="37" t="n">
        <v>1006444</v>
      </c>
      <c r="B7276" s="38" t="n">
        <v>46303</v>
      </c>
      <c r="C7276" s="39" t="n">
        <v>1</v>
      </c>
      <c r="D7276" s="39" t="s">
        <v>26</v>
      </c>
      <c r="E7276" s="39"/>
      <c r="F7276" s="41" t="n">
        <f aca="false">IF(A7276="","",MATCH(A7276,P_ID,1))</f>
        <v>6444</v>
      </c>
      <c r="G7276" s="41" t="str">
        <f aca="false">IF(A7276="","",INDEX(P_Svc,F7276))</f>
        <v>Standard</v>
      </c>
      <c r="H7276" s="41" t="str">
        <f aca="false">IF(A7276="","",INDEX(P_Zone,F7276))</f>
        <v>East</v>
      </c>
      <c r="I7276" s="41" t="n">
        <f aca="false">IF(A7276="","",IF(D7276="Delivered",IF(B7276&lt;=INDEX(P_Due,F7276),1,0),0))</f>
        <v>1</v>
      </c>
    </row>
    <row r="7277" customFormat="false" ht="15" hidden="false" customHeight="false" outlineLevel="0" collapsed="false">
      <c r="A7277" s="37" t="n">
        <v>1006445</v>
      </c>
      <c r="B7277" s="38" t="n">
        <v>46303</v>
      </c>
      <c r="C7277" s="39" t="n">
        <v>1</v>
      </c>
      <c r="D7277" s="39" t="s">
        <v>26</v>
      </c>
      <c r="E7277" s="39"/>
      <c r="F7277" s="41" t="n">
        <f aca="false">IF(A7277="","",MATCH(A7277,P_ID,1))</f>
        <v>6445</v>
      </c>
      <c r="G7277" s="41" t="str">
        <f aca="false">IF(A7277="","",INDEX(P_Svc,F7277))</f>
        <v>Standard</v>
      </c>
      <c r="H7277" s="41" t="str">
        <f aca="false">IF(A7277="","",INDEX(P_Zone,F7277))</f>
        <v>North</v>
      </c>
      <c r="I7277" s="41" t="n">
        <f aca="false">IF(A7277="","",IF(D7277="Delivered",IF(B7277&lt;=INDEX(P_Due,F7277),1,0),0))</f>
        <v>1</v>
      </c>
    </row>
    <row r="7278" customFormat="false" ht="15" hidden="false" customHeight="false" outlineLevel="0" collapsed="false">
      <c r="A7278" s="37" t="n">
        <v>1006446</v>
      </c>
      <c r="B7278" s="38" t="n">
        <v>46303</v>
      </c>
      <c r="C7278" s="39" t="n">
        <v>1</v>
      </c>
      <c r="D7278" s="39" t="s">
        <v>26</v>
      </c>
      <c r="E7278" s="39"/>
      <c r="F7278" s="41" t="n">
        <f aca="false">IF(A7278="","",MATCH(A7278,P_ID,1))</f>
        <v>6446</v>
      </c>
      <c r="G7278" s="41" t="str">
        <f aca="false">IF(A7278="","",INDEX(P_Svc,F7278))</f>
        <v>Economy</v>
      </c>
      <c r="H7278" s="41" t="str">
        <f aca="false">IF(A7278="","",INDEX(P_Zone,F7278))</f>
        <v>Central</v>
      </c>
      <c r="I7278" s="41" t="n">
        <f aca="false">IF(A7278="","",IF(D7278="Delivered",IF(B7278&lt;=INDEX(P_Due,F7278),1,0),0))</f>
        <v>1</v>
      </c>
    </row>
    <row r="7279" customFormat="false" ht="15" hidden="false" customHeight="false" outlineLevel="0" collapsed="false">
      <c r="A7279" s="37" t="n">
        <v>1006447</v>
      </c>
      <c r="B7279" s="38" t="n">
        <v>46303</v>
      </c>
      <c r="C7279" s="39" t="n">
        <v>1</v>
      </c>
      <c r="D7279" s="39" t="s">
        <v>26</v>
      </c>
      <c r="E7279" s="39"/>
      <c r="F7279" s="41" t="n">
        <f aca="false">IF(A7279="","",MATCH(A7279,P_ID,1))</f>
        <v>6447</v>
      </c>
      <c r="G7279" s="41" t="str">
        <f aca="false">IF(A7279="","",INDEX(P_Svc,F7279))</f>
        <v>Standard</v>
      </c>
      <c r="H7279" s="41" t="str">
        <f aca="false">IF(A7279="","",INDEX(P_Zone,F7279))</f>
        <v>North</v>
      </c>
      <c r="I7279" s="41" t="n">
        <f aca="false">IF(A7279="","",IF(D7279="Delivered",IF(B7279&lt;=INDEX(P_Due,F7279),1,0),0))</f>
        <v>1</v>
      </c>
    </row>
    <row r="7280" customFormat="false" ht="15" hidden="false" customHeight="false" outlineLevel="0" collapsed="false">
      <c r="A7280" s="37" t="n">
        <v>1006448</v>
      </c>
      <c r="B7280" s="38" t="n">
        <v>46303</v>
      </c>
      <c r="C7280" s="39" t="n">
        <v>1</v>
      </c>
      <c r="D7280" s="39" t="s">
        <v>79</v>
      </c>
      <c r="E7280" s="39" t="s">
        <v>36</v>
      </c>
      <c r="F7280" s="41" t="n">
        <f aca="false">IF(A7280="","",MATCH(A7280,P_ID,1))</f>
        <v>6448</v>
      </c>
      <c r="G7280" s="41" t="str">
        <f aca="false">IF(A7280="","",INDEX(P_Svc,F7280))</f>
        <v>Standard</v>
      </c>
      <c r="H7280" s="41" t="str">
        <f aca="false">IF(A7280="","",INDEX(P_Zone,F7280))</f>
        <v>North</v>
      </c>
      <c r="I7280" s="41" t="n">
        <f aca="false">IF(A7280="","",IF(D7280="Delivered",IF(B7280&lt;=INDEX(P_Due,F7280),1,0),0))</f>
        <v>0</v>
      </c>
    </row>
    <row r="7281" customFormat="false" ht="15" hidden="false" customHeight="false" outlineLevel="0" collapsed="false">
      <c r="A7281" s="37" t="n">
        <v>1006449</v>
      </c>
      <c r="B7281" s="38" t="n">
        <v>46303</v>
      </c>
      <c r="C7281" s="39" t="n">
        <v>1</v>
      </c>
      <c r="D7281" s="39" t="s">
        <v>26</v>
      </c>
      <c r="E7281" s="39"/>
      <c r="F7281" s="41" t="n">
        <f aca="false">IF(A7281="","",MATCH(A7281,P_ID,1))</f>
        <v>6449</v>
      </c>
      <c r="G7281" s="41" t="str">
        <f aca="false">IF(A7281="","",INDEX(P_Svc,F7281))</f>
        <v>Standard</v>
      </c>
      <c r="H7281" s="41" t="str">
        <f aca="false">IF(A7281="","",INDEX(P_Zone,F7281))</f>
        <v>East</v>
      </c>
      <c r="I7281" s="41" t="n">
        <f aca="false">IF(A7281="","",IF(D7281="Delivered",IF(B7281&lt;=INDEX(P_Due,F7281),1,0),0))</f>
        <v>1</v>
      </c>
    </row>
    <row r="7282" customFormat="false" ht="15" hidden="false" customHeight="false" outlineLevel="0" collapsed="false">
      <c r="A7282" s="37" t="n">
        <v>1006450</v>
      </c>
      <c r="B7282" s="38" t="n">
        <v>46303</v>
      </c>
      <c r="C7282" s="39" t="n">
        <v>1</v>
      </c>
      <c r="D7282" s="39" t="s">
        <v>26</v>
      </c>
      <c r="E7282" s="39"/>
      <c r="F7282" s="41" t="n">
        <f aca="false">IF(A7282="","",MATCH(A7282,P_ID,1))</f>
        <v>6450</v>
      </c>
      <c r="G7282" s="41" t="str">
        <f aca="false">IF(A7282="","",INDEX(P_Svc,F7282))</f>
        <v>Economy</v>
      </c>
      <c r="H7282" s="41" t="str">
        <f aca="false">IF(A7282="","",INDEX(P_Zone,F7282))</f>
        <v>Central</v>
      </c>
      <c r="I7282" s="41" t="n">
        <f aca="false">IF(A7282="","",IF(D7282="Delivered",IF(B7282&lt;=INDEX(P_Due,F7282),1,0),0))</f>
        <v>1</v>
      </c>
    </row>
    <row r="7283" customFormat="false" ht="15" hidden="false" customHeight="false" outlineLevel="0" collapsed="false">
      <c r="A7283" s="37" t="n">
        <v>1006451</v>
      </c>
      <c r="B7283" s="38" t="n">
        <v>46303</v>
      </c>
      <c r="C7283" s="39" t="n">
        <v>1</v>
      </c>
      <c r="D7283" s="39" t="s">
        <v>26</v>
      </c>
      <c r="E7283" s="39"/>
      <c r="F7283" s="41" t="n">
        <f aca="false">IF(A7283="","",MATCH(A7283,P_ID,1))</f>
        <v>6451</v>
      </c>
      <c r="G7283" s="41" t="str">
        <f aca="false">IF(A7283="","",INDEX(P_Svc,F7283))</f>
        <v>Standard</v>
      </c>
      <c r="H7283" s="41" t="str">
        <f aca="false">IF(A7283="","",INDEX(P_Zone,F7283))</f>
        <v>North</v>
      </c>
      <c r="I7283" s="41" t="n">
        <f aca="false">IF(A7283="","",IF(D7283="Delivered",IF(B7283&lt;=INDEX(P_Due,F7283),1,0),0))</f>
        <v>1</v>
      </c>
    </row>
    <row r="7284" customFormat="false" ht="15" hidden="false" customHeight="false" outlineLevel="0" collapsed="false">
      <c r="A7284" s="37" t="n">
        <v>1006452</v>
      </c>
      <c r="B7284" s="38" t="n">
        <v>46303</v>
      </c>
      <c r="C7284" s="39" t="n">
        <v>1</v>
      </c>
      <c r="D7284" s="39" t="s">
        <v>26</v>
      </c>
      <c r="E7284" s="39"/>
      <c r="F7284" s="41" t="n">
        <f aca="false">IF(A7284="","",MATCH(A7284,P_ID,1))</f>
        <v>6452</v>
      </c>
      <c r="G7284" s="41" t="str">
        <f aca="false">IF(A7284="","",INDEX(P_Svc,F7284))</f>
        <v>Standard</v>
      </c>
      <c r="H7284" s="41" t="str">
        <f aca="false">IF(A7284="","",INDEX(P_Zone,F7284))</f>
        <v>West</v>
      </c>
      <c r="I7284" s="41" t="n">
        <f aca="false">IF(A7284="","",IF(D7284="Delivered",IF(B7284&lt;=INDEX(P_Due,F7284),1,0),0))</f>
        <v>1</v>
      </c>
    </row>
    <row r="7285" customFormat="false" ht="15" hidden="false" customHeight="false" outlineLevel="0" collapsed="false">
      <c r="A7285" s="37" t="n">
        <v>1006453</v>
      </c>
      <c r="B7285" s="38" t="n">
        <v>46303</v>
      </c>
      <c r="C7285" s="39" t="n">
        <v>1</v>
      </c>
      <c r="D7285" s="39" t="s">
        <v>26</v>
      </c>
      <c r="E7285" s="39"/>
      <c r="F7285" s="41" t="n">
        <f aca="false">IF(A7285="","",MATCH(A7285,P_ID,1))</f>
        <v>6453</v>
      </c>
      <c r="G7285" s="41" t="str">
        <f aca="false">IF(A7285="","",INDEX(P_Svc,F7285))</f>
        <v>Standard</v>
      </c>
      <c r="H7285" s="41" t="str">
        <f aca="false">IF(A7285="","",INDEX(P_Zone,F7285))</f>
        <v>East</v>
      </c>
      <c r="I7285" s="41" t="n">
        <f aca="false">IF(A7285="","",IF(D7285="Delivered",IF(B7285&lt;=INDEX(P_Due,F7285),1,0),0))</f>
        <v>1</v>
      </c>
    </row>
    <row r="7286" customFormat="false" ht="15" hidden="false" customHeight="false" outlineLevel="0" collapsed="false">
      <c r="A7286" s="37" t="n">
        <v>1006454</v>
      </c>
      <c r="B7286" s="38" t="n">
        <v>46303</v>
      </c>
      <c r="C7286" s="39" t="n">
        <v>1</v>
      </c>
      <c r="D7286" s="39" t="s">
        <v>26</v>
      </c>
      <c r="E7286" s="39"/>
      <c r="F7286" s="41" t="n">
        <f aca="false">IF(A7286="","",MATCH(A7286,P_ID,1))</f>
        <v>6454</v>
      </c>
      <c r="G7286" s="41" t="str">
        <f aca="false">IF(A7286="","",INDEX(P_Svc,F7286))</f>
        <v>Standard</v>
      </c>
      <c r="H7286" s="41" t="str">
        <f aca="false">IF(A7286="","",INDEX(P_Zone,F7286))</f>
        <v>West</v>
      </c>
      <c r="I7286" s="41" t="n">
        <f aca="false">IF(A7286="","",IF(D7286="Delivered",IF(B7286&lt;=INDEX(P_Due,F7286),1,0),0))</f>
        <v>1</v>
      </c>
    </row>
    <row r="7287" customFormat="false" ht="15" hidden="false" customHeight="false" outlineLevel="0" collapsed="false">
      <c r="A7287" s="37" t="n">
        <v>1006455</v>
      </c>
      <c r="B7287" s="38" t="n">
        <v>46303</v>
      </c>
      <c r="C7287" s="39" t="n">
        <v>1</v>
      </c>
      <c r="D7287" s="39" t="s">
        <v>26</v>
      </c>
      <c r="E7287" s="39"/>
      <c r="F7287" s="41" t="n">
        <f aca="false">IF(A7287="","",MATCH(A7287,P_ID,1))</f>
        <v>6455</v>
      </c>
      <c r="G7287" s="41" t="str">
        <f aca="false">IF(A7287="","",INDEX(P_Svc,F7287))</f>
        <v>Standard</v>
      </c>
      <c r="H7287" s="41" t="str">
        <f aca="false">IF(A7287="","",INDEX(P_Zone,F7287))</f>
        <v>South</v>
      </c>
      <c r="I7287" s="41" t="n">
        <f aca="false">IF(A7287="","",IF(D7287="Delivered",IF(B7287&lt;=INDEX(P_Due,F7287),1,0),0))</f>
        <v>1</v>
      </c>
    </row>
    <row r="7288" customFormat="false" ht="15" hidden="false" customHeight="false" outlineLevel="0" collapsed="false">
      <c r="A7288" s="37" t="n">
        <v>1006456</v>
      </c>
      <c r="B7288" s="38" t="n">
        <v>46303</v>
      </c>
      <c r="C7288" s="39" t="n">
        <v>1</v>
      </c>
      <c r="D7288" s="39" t="s">
        <v>26</v>
      </c>
      <c r="E7288" s="39"/>
      <c r="F7288" s="41" t="n">
        <f aca="false">IF(A7288="","",MATCH(A7288,P_ID,1))</f>
        <v>6456</v>
      </c>
      <c r="G7288" s="41" t="str">
        <f aca="false">IF(A7288="","",INDEX(P_Svc,F7288))</f>
        <v>Standard</v>
      </c>
      <c r="H7288" s="41" t="str">
        <f aca="false">IF(A7288="","",INDEX(P_Zone,F7288))</f>
        <v>East</v>
      </c>
      <c r="I7288" s="41" t="n">
        <f aca="false">IF(A7288="","",IF(D7288="Delivered",IF(B7288&lt;=INDEX(P_Due,F7288),1,0),0))</f>
        <v>1</v>
      </c>
    </row>
    <row r="7289" customFormat="false" ht="15" hidden="false" customHeight="false" outlineLevel="0" collapsed="false">
      <c r="A7289" s="37" t="n">
        <v>1006457</v>
      </c>
      <c r="B7289" s="38" t="n">
        <v>46303</v>
      </c>
      <c r="C7289" s="39" t="n">
        <v>1</v>
      </c>
      <c r="D7289" s="39" t="s">
        <v>26</v>
      </c>
      <c r="E7289" s="39"/>
      <c r="F7289" s="41" t="n">
        <f aca="false">IF(A7289="","",MATCH(A7289,P_ID,1))</f>
        <v>6457</v>
      </c>
      <c r="G7289" s="41" t="str">
        <f aca="false">IF(A7289="","",INDEX(P_Svc,F7289))</f>
        <v>Standard</v>
      </c>
      <c r="H7289" s="41" t="str">
        <f aca="false">IF(A7289="","",INDEX(P_Zone,F7289))</f>
        <v>Central</v>
      </c>
      <c r="I7289" s="41" t="n">
        <f aca="false">IF(A7289="","",IF(D7289="Delivered",IF(B7289&lt;=INDEX(P_Due,F7289),1,0),0))</f>
        <v>1</v>
      </c>
    </row>
    <row r="7290" customFormat="false" ht="15" hidden="false" customHeight="false" outlineLevel="0" collapsed="false">
      <c r="A7290" s="37" t="n">
        <v>1006458</v>
      </c>
      <c r="B7290" s="38" t="n">
        <v>46303</v>
      </c>
      <c r="C7290" s="39" t="n">
        <v>0</v>
      </c>
      <c r="D7290" s="39" t="s">
        <v>80</v>
      </c>
      <c r="E7290" s="39" t="s">
        <v>40</v>
      </c>
      <c r="F7290" s="41" t="n">
        <f aca="false">IF(A7290="","",MATCH(A7290,P_ID,1))</f>
        <v>6458</v>
      </c>
      <c r="G7290" s="41" t="str">
        <f aca="false">IF(A7290="","",INDEX(P_Svc,F7290))</f>
        <v>Standard</v>
      </c>
      <c r="H7290" s="41" t="str">
        <f aca="false">IF(A7290="","",INDEX(P_Zone,F7290))</f>
        <v>Central</v>
      </c>
      <c r="I7290" s="41" t="n">
        <f aca="false">IF(A7290="","",IF(D7290="Delivered",IF(B7290&lt;=INDEX(P_Due,F7290),1,0),0))</f>
        <v>0</v>
      </c>
    </row>
    <row r="7291" customFormat="false" ht="15" hidden="false" customHeight="false" outlineLevel="0" collapsed="false">
      <c r="A7291" s="37" t="n">
        <v>1006459</v>
      </c>
      <c r="B7291" s="38" t="n">
        <v>46303</v>
      </c>
      <c r="C7291" s="39" t="n">
        <v>1</v>
      </c>
      <c r="D7291" s="39" t="s">
        <v>26</v>
      </c>
      <c r="E7291" s="39"/>
      <c r="F7291" s="41" t="n">
        <f aca="false">IF(A7291="","",MATCH(A7291,P_ID,1))</f>
        <v>6459</v>
      </c>
      <c r="G7291" s="41" t="str">
        <f aca="false">IF(A7291="","",INDEX(P_Svc,F7291))</f>
        <v>Standard</v>
      </c>
      <c r="H7291" s="41" t="str">
        <f aca="false">IF(A7291="","",INDEX(P_Zone,F7291))</f>
        <v>East</v>
      </c>
      <c r="I7291" s="41" t="n">
        <f aca="false">IF(A7291="","",IF(D7291="Delivered",IF(B7291&lt;=INDEX(P_Due,F7291),1,0),0))</f>
        <v>1</v>
      </c>
    </row>
    <row r="7292" customFormat="false" ht="15" hidden="false" customHeight="false" outlineLevel="0" collapsed="false">
      <c r="A7292" s="37" t="n">
        <v>1006460</v>
      </c>
      <c r="B7292" s="38" t="n">
        <v>46303</v>
      </c>
      <c r="C7292" s="39" t="n">
        <v>1</v>
      </c>
      <c r="D7292" s="39" t="s">
        <v>26</v>
      </c>
      <c r="E7292" s="39"/>
      <c r="F7292" s="41" t="n">
        <f aca="false">IF(A7292="","",MATCH(A7292,P_ID,1))</f>
        <v>6460</v>
      </c>
      <c r="G7292" s="41" t="str">
        <f aca="false">IF(A7292="","",INDEX(P_Svc,F7292))</f>
        <v>Standard</v>
      </c>
      <c r="H7292" s="41" t="str">
        <f aca="false">IF(A7292="","",INDEX(P_Zone,F7292))</f>
        <v>East</v>
      </c>
      <c r="I7292" s="41" t="n">
        <f aca="false">IF(A7292="","",IF(D7292="Delivered",IF(B7292&lt;=INDEX(P_Due,F7292),1,0),0))</f>
        <v>1</v>
      </c>
    </row>
    <row r="7293" customFormat="false" ht="15" hidden="false" customHeight="false" outlineLevel="0" collapsed="false">
      <c r="A7293" s="37" t="n">
        <v>1006461</v>
      </c>
      <c r="B7293" s="38" t="n">
        <v>46303</v>
      </c>
      <c r="C7293" s="39" t="n">
        <v>1</v>
      </c>
      <c r="D7293" s="39" t="s">
        <v>79</v>
      </c>
      <c r="E7293" s="39" t="s">
        <v>34</v>
      </c>
      <c r="F7293" s="41" t="n">
        <f aca="false">IF(A7293="","",MATCH(A7293,P_ID,1))</f>
        <v>6461</v>
      </c>
      <c r="G7293" s="41" t="str">
        <f aca="false">IF(A7293="","",INDEX(P_Svc,F7293))</f>
        <v>Economy</v>
      </c>
      <c r="H7293" s="41" t="str">
        <f aca="false">IF(A7293="","",INDEX(P_Zone,F7293))</f>
        <v>South</v>
      </c>
      <c r="I7293" s="41" t="n">
        <f aca="false">IF(A7293="","",IF(D7293="Delivered",IF(B7293&lt;=INDEX(P_Due,F7293),1,0),0))</f>
        <v>0</v>
      </c>
    </row>
    <row r="7294" customFormat="false" ht="15" hidden="false" customHeight="false" outlineLevel="0" collapsed="false">
      <c r="A7294" s="37" t="n">
        <v>1006463</v>
      </c>
      <c r="B7294" s="38" t="n">
        <v>46303</v>
      </c>
      <c r="C7294" s="39" t="n">
        <v>1</v>
      </c>
      <c r="D7294" s="39" t="s">
        <v>26</v>
      </c>
      <c r="E7294" s="39"/>
      <c r="F7294" s="41" t="n">
        <f aca="false">IF(A7294="","",MATCH(A7294,P_ID,1))</f>
        <v>6463</v>
      </c>
      <c r="G7294" s="41" t="str">
        <f aca="false">IF(A7294="","",INDEX(P_Svc,F7294))</f>
        <v>Standard</v>
      </c>
      <c r="H7294" s="41" t="str">
        <f aca="false">IF(A7294="","",INDEX(P_Zone,F7294))</f>
        <v>East</v>
      </c>
      <c r="I7294" s="41" t="n">
        <f aca="false">IF(A7294="","",IF(D7294="Delivered",IF(B7294&lt;=INDEX(P_Due,F7294),1,0),0))</f>
        <v>1</v>
      </c>
    </row>
    <row r="7295" customFormat="false" ht="15" hidden="false" customHeight="false" outlineLevel="0" collapsed="false">
      <c r="A7295" s="37" t="n">
        <v>1006465</v>
      </c>
      <c r="B7295" s="38" t="n">
        <v>46303</v>
      </c>
      <c r="C7295" s="39" t="n">
        <v>1</v>
      </c>
      <c r="D7295" s="39" t="s">
        <v>26</v>
      </c>
      <c r="E7295" s="39"/>
      <c r="F7295" s="41" t="n">
        <f aca="false">IF(A7295="","",MATCH(A7295,P_ID,1))</f>
        <v>6465</v>
      </c>
      <c r="G7295" s="41" t="str">
        <f aca="false">IF(A7295="","",INDEX(P_Svc,F7295))</f>
        <v>Economy</v>
      </c>
      <c r="H7295" s="41" t="str">
        <f aca="false">IF(A7295="","",INDEX(P_Zone,F7295))</f>
        <v>South</v>
      </c>
      <c r="I7295" s="41" t="n">
        <f aca="false">IF(A7295="","",IF(D7295="Delivered",IF(B7295&lt;=INDEX(P_Due,F7295),1,0),0))</f>
        <v>1</v>
      </c>
    </row>
    <row r="7296" customFormat="false" ht="15" hidden="false" customHeight="false" outlineLevel="0" collapsed="false">
      <c r="A7296" s="37" t="n">
        <v>1006466</v>
      </c>
      <c r="B7296" s="38" t="n">
        <v>46303</v>
      </c>
      <c r="C7296" s="39" t="n">
        <v>1</v>
      </c>
      <c r="D7296" s="39" t="s">
        <v>26</v>
      </c>
      <c r="E7296" s="39"/>
      <c r="F7296" s="41" t="n">
        <f aca="false">IF(A7296="","",MATCH(A7296,P_ID,1))</f>
        <v>6466</v>
      </c>
      <c r="G7296" s="41" t="str">
        <f aca="false">IF(A7296="","",INDEX(P_Svc,F7296))</f>
        <v>Economy</v>
      </c>
      <c r="H7296" s="41" t="str">
        <f aca="false">IF(A7296="","",INDEX(P_Zone,F7296))</f>
        <v>West</v>
      </c>
      <c r="I7296" s="41" t="n">
        <f aca="false">IF(A7296="","",IF(D7296="Delivered",IF(B7296&lt;=INDEX(P_Due,F7296),1,0),0))</f>
        <v>1</v>
      </c>
    </row>
    <row r="7297" customFormat="false" ht="15" hidden="false" customHeight="false" outlineLevel="0" collapsed="false">
      <c r="A7297" s="37" t="n">
        <v>1006467</v>
      </c>
      <c r="B7297" s="38" t="n">
        <v>46303</v>
      </c>
      <c r="C7297" s="39" t="n">
        <v>1</v>
      </c>
      <c r="D7297" s="39" t="s">
        <v>26</v>
      </c>
      <c r="E7297" s="39"/>
      <c r="F7297" s="41" t="n">
        <f aca="false">IF(A7297="","",MATCH(A7297,P_ID,1))</f>
        <v>6467</v>
      </c>
      <c r="G7297" s="41" t="str">
        <f aca="false">IF(A7297="","",INDEX(P_Svc,F7297))</f>
        <v>Economy</v>
      </c>
      <c r="H7297" s="41" t="str">
        <f aca="false">IF(A7297="","",INDEX(P_Zone,F7297))</f>
        <v>East</v>
      </c>
      <c r="I7297" s="41" t="n">
        <f aca="false">IF(A7297="","",IF(D7297="Delivered",IF(B7297&lt;=INDEX(P_Due,F7297),1,0),0))</f>
        <v>1</v>
      </c>
    </row>
    <row r="7298" customFormat="false" ht="15" hidden="false" customHeight="false" outlineLevel="0" collapsed="false">
      <c r="A7298" s="37" t="n">
        <v>1006468</v>
      </c>
      <c r="B7298" s="38" t="n">
        <v>46303</v>
      </c>
      <c r="C7298" s="39" t="n">
        <v>1</v>
      </c>
      <c r="D7298" s="39" t="s">
        <v>26</v>
      </c>
      <c r="E7298" s="39"/>
      <c r="F7298" s="41" t="n">
        <f aca="false">IF(A7298="","",MATCH(A7298,P_ID,1))</f>
        <v>6468</v>
      </c>
      <c r="G7298" s="41" t="str">
        <f aca="false">IF(A7298="","",INDEX(P_Svc,F7298))</f>
        <v>Standard</v>
      </c>
      <c r="H7298" s="41" t="str">
        <f aca="false">IF(A7298="","",INDEX(P_Zone,F7298))</f>
        <v>East</v>
      </c>
      <c r="I7298" s="41" t="n">
        <f aca="false">IF(A7298="","",IF(D7298="Delivered",IF(B7298&lt;=INDEX(P_Due,F7298),1,0),0))</f>
        <v>1</v>
      </c>
    </row>
    <row r="7299" customFormat="false" ht="15" hidden="false" customHeight="false" outlineLevel="0" collapsed="false">
      <c r="A7299" s="37" t="n">
        <v>1006469</v>
      </c>
      <c r="B7299" s="38" t="n">
        <v>46303</v>
      </c>
      <c r="C7299" s="39" t="n">
        <v>1</v>
      </c>
      <c r="D7299" s="39" t="s">
        <v>26</v>
      </c>
      <c r="E7299" s="39"/>
      <c r="F7299" s="41" t="n">
        <f aca="false">IF(A7299="","",MATCH(A7299,P_ID,1))</f>
        <v>6469</v>
      </c>
      <c r="G7299" s="41" t="str">
        <f aca="false">IF(A7299="","",INDEX(P_Svc,F7299))</f>
        <v>Economy</v>
      </c>
      <c r="H7299" s="41" t="str">
        <f aca="false">IF(A7299="","",INDEX(P_Zone,F7299))</f>
        <v>North</v>
      </c>
      <c r="I7299" s="41" t="n">
        <f aca="false">IF(A7299="","",IF(D7299="Delivered",IF(B7299&lt;=INDEX(P_Due,F7299),1,0),0))</f>
        <v>1</v>
      </c>
    </row>
    <row r="7300" customFormat="false" ht="15" hidden="false" customHeight="false" outlineLevel="0" collapsed="false">
      <c r="A7300" s="37" t="n">
        <v>1006471</v>
      </c>
      <c r="B7300" s="38" t="n">
        <v>46303</v>
      </c>
      <c r="C7300" s="39" t="n">
        <v>1</v>
      </c>
      <c r="D7300" s="39" t="s">
        <v>26</v>
      </c>
      <c r="E7300" s="39"/>
      <c r="F7300" s="41" t="n">
        <f aca="false">IF(A7300="","",MATCH(A7300,P_ID,1))</f>
        <v>6471</v>
      </c>
      <c r="G7300" s="41" t="str">
        <f aca="false">IF(A7300="","",INDEX(P_Svc,F7300))</f>
        <v>Economy</v>
      </c>
      <c r="H7300" s="41" t="str">
        <f aca="false">IF(A7300="","",INDEX(P_Zone,F7300))</f>
        <v>Central</v>
      </c>
      <c r="I7300" s="41" t="n">
        <f aca="false">IF(A7300="","",IF(D7300="Delivered",IF(B7300&lt;=INDEX(P_Due,F7300),1,0),0))</f>
        <v>1</v>
      </c>
    </row>
    <row r="7301" customFormat="false" ht="15" hidden="false" customHeight="false" outlineLevel="0" collapsed="false">
      <c r="A7301" s="37" t="n">
        <v>1006472</v>
      </c>
      <c r="B7301" s="38" t="n">
        <v>46303</v>
      </c>
      <c r="C7301" s="39" t="n">
        <v>1</v>
      </c>
      <c r="D7301" s="39" t="s">
        <v>26</v>
      </c>
      <c r="E7301" s="39"/>
      <c r="F7301" s="41" t="n">
        <f aca="false">IF(A7301="","",MATCH(A7301,P_ID,1))</f>
        <v>6472</v>
      </c>
      <c r="G7301" s="41" t="str">
        <f aca="false">IF(A7301="","",INDEX(P_Svc,F7301))</f>
        <v>Standard</v>
      </c>
      <c r="H7301" s="41" t="str">
        <f aca="false">IF(A7301="","",INDEX(P_Zone,F7301))</f>
        <v>South</v>
      </c>
      <c r="I7301" s="41" t="n">
        <f aca="false">IF(A7301="","",IF(D7301="Delivered",IF(B7301&lt;=INDEX(P_Due,F7301),1,0),0))</f>
        <v>1</v>
      </c>
    </row>
    <row r="7302" customFormat="false" ht="15" hidden="false" customHeight="false" outlineLevel="0" collapsed="false">
      <c r="A7302" s="37" t="n">
        <v>1006473</v>
      </c>
      <c r="B7302" s="38" t="n">
        <v>46303</v>
      </c>
      <c r="C7302" s="39" t="n">
        <v>1</v>
      </c>
      <c r="D7302" s="39" t="s">
        <v>26</v>
      </c>
      <c r="E7302" s="39"/>
      <c r="F7302" s="41" t="n">
        <f aca="false">IF(A7302="","",MATCH(A7302,P_ID,1))</f>
        <v>6473</v>
      </c>
      <c r="G7302" s="41" t="str">
        <f aca="false">IF(A7302="","",INDEX(P_Svc,F7302))</f>
        <v>Standard</v>
      </c>
      <c r="H7302" s="41" t="str">
        <f aca="false">IF(A7302="","",INDEX(P_Zone,F7302))</f>
        <v>North</v>
      </c>
      <c r="I7302" s="41" t="n">
        <f aca="false">IF(A7302="","",IF(D7302="Delivered",IF(B7302&lt;=INDEX(P_Due,F7302),1,0),0))</f>
        <v>1</v>
      </c>
    </row>
    <row r="7303" customFormat="false" ht="15" hidden="false" customHeight="false" outlineLevel="0" collapsed="false">
      <c r="A7303" s="37" t="n">
        <v>1006474</v>
      </c>
      <c r="B7303" s="38" t="n">
        <v>46303</v>
      </c>
      <c r="C7303" s="39" t="n">
        <v>1</v>
      </c>
      <c r="D7303" s="39" t="s">
        <v>26</v>
      </c>
      <c r="E7303" s="39"/>
      <c r="F7303" s="41" t="n">
        <f aca="false">IF(A7303="","",MATCH(A7303,P_ID,1))</f>
        <v>6474</v>
      </c>
      <c r="G7303" s="41" t="str">
        <f aca="false">IF(A7303="","",INDEX(P_Svc,F7303))</f>
        <v>Economy</v>
      </c>
      <c r="H7303" s="41" t="str">
        <f aca="false">IF(A7303="","",INDEX(P_Zone,F7303))</f>
        <v>East</v>
      </c>
      <c r="I7303" s="41" t="n">
        <f aca="false">IF(A7303="","",IF(D7303="Delivered",IF(B7303&lt;=INDEX(P_Due,F7303),1,0),0))</f>
        <v>1</v>
      </c>
    </row>
    <row r="7304" customFormat="false" ht="15" hidden="false" customHeight="false" outlineLevel="0" collapsed="false">
      <c r="A7304" s="37" t="n">
        <v>1006475</v>
      </c>
      <c r="B7304" s="38" t="n">
        <v>46303</v>
      </c>
      <c r="C7304" s="39" t="n">
        <v>1</v>
      </c>
      <c r="D7304" s="39" t="s">
        <v>26</v>
      </c>
      <c r="E7304" s="39"/>
      <c r="F7304" s="41" t="n">
        <f aca="false">IF(A7304="","",MATCH(A7304,P_ID,1))</f>
        <v>6475</v>
      </c>
      <c r="G7304" s="41" t="str">
        <f aca="false">IF(A7304="","",INDEX(P_Svc,F7304))</f>
        <v>Standard</v>
      </c>
      <c r="H7304" s="41" t="str">
        <f aca="false">IF(A7304="","",INDEX(P_Zone,F7304))</f>
        <v>Central</v>
      </c>
      <c r="I7304" s="41" t="n">
        <f aca="false">IF(A7304="","",IF(D7304="Delivered",IF(B7304&lt;=INDEX(P_Due,F7304),1,0),0))</f>
        <v>1</v>
      </c>
    </row>
    <row r="7305" customFormat="false" ht="15" hidden="false" customHeight="false" outlineLevel="0" collapsed="false">
      <c r="A7305" s="37" t="n">
        <v>1006477</v>
      </c>
      <c r="B7305" s="38" t="n">
        <v>46303</v>
      </c>
      <c r="C7305" s="39" t="n">
        <v>1</v>
      </c>
      <c r="D7305" s="39" t="s">
        <v>26</v>
      </c>
      <c r="E7305" s="39"/>
      <c r="F7305" s="41" t="n">
        <f aca="false">IF(A7305="","",MATCH(A7305,P_ID,1))</f>
        <v>6477</v>
      </c>
      <c r="G7305" s="41" t="str">
        <f aca="false">IF(A7305="","",INDEX(P_Svc,F7305))</f>
        <v>Standard</v>
      </c>
      <c r="H7305" s="41" t="str">
        <f aca="false">IF(A7305="","",INDEX(P_Zone,F7305))</f>
        <v>Central</v>
      </c>
      <c r="I7305" s="41" t="n">
        <f aca="false">IF(A7305="","",IF(D7305="Delivered",IF(B7305&lt;=INDEX(P_Due,F7305),1,0),0))</f>
        <v>1</v>
      </c>
    </row>
    <row r="7306" customFormat="false" ht="15" hidden="false" customHeight="false" outlineLevel="0" collapsed="false">
      <c r="A7306" s="37" t="n">
        <v>1006478</v>
      </c>
      <c r="B7306" s="38" t="n">
        <v>46303</v>
      </c>
      <c r="C7306" s="39" t="n">
        <v>1</v>
      </c>
      <c r="D7306" s="39" t="s">
        <v>26</v>
      </c>
      <c r="E7306" s="39"/>
      <c r="F7306" s="41" t="n">
        <f aca="false">IF(A7306="","",MATCH(A7306,P_ID,1))</f>
        <v>6478</v>
      </c>
      <c r="G7306" s="41" t="str">
        <f aca="false">IF(A7306="","",INDEX(P_Svc,F7306))</f>
        <v>Standard</v>
      </c>
      <c r="H7306" s="41" t="str">
        <f aca="false">IF(A7306="","",INDEX(P_Zone,F7306))</f>
        <v>North</v>
      </c>
      <c r="I7306" s="41" t="n">
        <f aca="false">IF(A7306="","",IF(D7306="Delivered",IF(B7306&lt;=INDEX(P_Due,F7306),1,0),0))</f>
        <v>1</v>
      </c>
    </row>
    <row r="7307" customFormat="false" ht="15" hidden="false" customHeight="false" outlineLevel="0" collapsed="false">
      <c r="A7307" s="37" t="n">
        <v>1006479</v>
      </c>
      <c r="B7307" s="38" t="n">
        <v>46303</v>
      </c>
      <c r="C7307" s="39" t="n">
        <v>1</v>
      </c>
      <c r="D7307" s="39" t="s">
        <v>79</v>
      </c>
      <c r="E7307" s="39" t="s">
        <v>32</v>
      </c>
      <c r="F7307" s="41" t="n">
        <f aca="false">IF(A7307="","",MATCH(A7307,P_ID,1))</f>
        <v>6479</v>
      </c>
      <c r="G7307" s="41" t="str">
        <f aca="false">IF(A7307="","",INDEX(P_Svc,F7307))</f>
        <v>Standard</v>
      </c>
      <c r="H7307" s="41" t="str">
        <f aca="false">IF(A7307="","",INDEX(P_Zone,F7307))</f>
        <v>North</v>
      </c>
      <c r="I7307" s="41" t="n">
        <f aca="false">IF(A7307="","",IF(D7307="Delivered",IF(B7307&lt;=INDEX(P_Due,F7307),1,0),0))</f>
        <v>0</v>
      </c>
    </row>
    <row r="7308" customFormat="false" ht="15" hidden="false" customHeight="false" outlineLevel="0" collapsed="false">
      <c r="A7308" s="37" t="n">
        <v>1006480</v>
      </c>
      <c r="B7308" s="38" t="n">
        <v>46303</v>
      </c>
      <c r="C7308" s="39" t="n">
        <v>1</v>
      </c>
      <c r="D7308" s="39" t="s">
        <v>26</v>
      </c>
      <c r="E7308" s="39"/>
      <c r="F7308" s="41" t="n">
        <f aca="false">IF(A7308="","",MATCH(A7308,P_ID,1))</f>
        <v>6480</v>
      </c>
      <c r="G7308" s="41" t="str">
        <f aca="false">IF(A7308="","",INDEX(P_Svc,F7308))</f>
        <v>Standard</v>
      </c>
      <c r="H7308" s="41" t="str">
        <f aca="false">IF(A7308="","",INDEX(P_Zone,F7308))</f>
        <v>East</v>
      </c>
      <c r="I7308" s="41" t="n">
        <f aca="false">IF(A7308="","",IF(D7308="Delivered",IF(B7308&lt;=INDEX(P_Due,F7308),1,0),0))</f>
        <v>1</v>
      </c>
    </row>
    <row r="7309" customFormat="false" ht="15" hidden="false" customHeight="false" outlineLevel="0" collapsed="false">
      <c r="A7309" s="37" t="n">
        <v>1006481</v>
      </c>
      <c r="B7309" s="38" t="n">
        <v>46303</v>
      </c>
      <c r="C7309" s="39" t="n">
        <v>1</v>
      </c>
      <c r="D7309" s="39" t="s">
        <v>26</v>
      </c>
      <c r="E7309" s="39"/>
      <c r="F7309" s="41" t="n">
        <f aca="false">IF(A7309="","",MATCH(A7309,P_ID,1))</f>
        <v>6481</v>
      </c>
      <c r="G7309" s="41" t="str">
        <f aca="false">IF(A7309="","",INDEX(P_Svc,F7309))</f>
        <v>Standard</v>
      </c>
      <c r="H7309" s="41" t="str">
        <f aca="false">IF(A7309="","",INDEX(P_Zone,F7309))</f>
        <v>West</v>
      </c>
      <c r="I7309" s="41" t="n">
        <f aca="false">IF(A7309="","",IF(D7309="Delivered",IF(B7309&lt;=INDEX(P_Due,F7309),1,0),0))</f>
        <v>1</v>
      </c>
    </row>
    <row r="7310" customFormat="false" ht="15" hidden="false" customHeight="false" outlineLevel="0" collapsed="false">
      <c r="A7310" s="37" t="n">
        <v>1006482</v>
      </c>
      <c r="B7310" s="38" t="n">
        <v>46303</v>
      </c>
      <c r="C7310" s="39" t="n">
        <v>1</v>
      </c>
      <c r="D7310" s="39" t="s">
        <v>26</v>
      </c>
      <c r="E7310" s="39"/>
      <c r="F7310" s="41" t="n">
        <f aca="false">IF(A7310="","",MATCH(A7310,P_ID,1))</f>
        <v>6482</v>
      </c>
      <c r="G7310" s="41" t="str">
        <f aca="false">IF(A7310="","",INDEX(P_Svc,F7310))</f>
        <v>Standard</v>
      </c>
      <c r="H7310" s="41" t="str">
        <f aca="false">IF(A7310="","",INDEX(P_Zone,F7310))</f>
        <v>Central</v>
      </c>
      <c r="I7310" s="41" t="n">
        <f aca="false">IF(A7310="","",IF(D7310="Delivered",IF(B7310&lt;=INDEX(P_Due,F7310),1,0),0))</f>
        <v>1</v>
      </c>
    </row>
    <row r="7311" customFormat="false" ht="15" hidden="false" customHeight="false" outlineLevel="0" collapsed="false">
      <c r="A7311" s="37" t="n">
        <v>1006483</v>
      </c>
      <c r="B7311" s="38" t="n">
        <v>46303</v>
      </c>
      <c r="C7311" s="39" t="n">
        <v>1</v>
      </c>
      <c r="D7311" s="39" t="s">
        <v>79</v>
      </c>
      <c r="E7311" s="39" t="s">
        <v>32</v>
      </c>
      <c r="F7311" s="41" t="n">
        <f aca="false">IF(A7311="","",MATCH(A7311,P_ID,1))</f>
        <v>6483</v>
      </c>
      <c r="G7311" s="41" t="str">
        <f aca="false">IF(A7311="","",INDEX(P_Svc,F7311))</f>
        <v>Standard</v>
      </c>
      <c r="H7311" s="41" t="str">
        <f aca="false">IF(A7311="","",INDEX(P_Zone,F7311))</f>
        <v>East</v>
      </c>
      <c r="I7311" s="41" t="n">
        <f aca="false">IF(A7311="","",IF(D7311="Delivered",IF(B7311&lt;=INDEX(P_Due,F7311),1,0),0))</f>
        <v>0</v>
      </c>
    </row>
    <row r="7312" customFormat="false" ht="15" hidden="false" customHeight="false" outlineLevel="0" collapsed="false">
      <c r="A7312" s="37" t="n">
        <v>1006484</v>
      </c>
      <c r="B7312" s="38" t="n">
        <v>46303</v>
      </c>
      <c r="C7312" s="39" t="n">
        <v>1</v>
      </c>
      <c r="D7312" s="39" t="s">
        <v>26</v>
      </c>
      <c r="E7312" s="39"/>
      <c r="F7312" s="41" t="n">
        <f aca="false">IF(A7312="","",MATCH(A7312,P_ID,1))</f>
        <v>6484</v>
      </c>
      <c r="G7312" s="41" t="str">
        <f aca="false">IF(A7312="","",INDEX(P_Svc,F7312))</f>
        <v>Economy</v>
      </c>
      <c r="H7312" s="41" t="str">
        <f aca="false">IF(A7312="","",INDEX(P_Zone,F7312))</f>
        <v>South</v>
      </c>
      <c r="I7312" s="41" t="n">
        <f aca="false">IF(A7312="","",IF(D7312="Delivered",IF(B7312&lt;=INDEX(P_Due,F7312),1,0),0))</f>
        <v>1</v>
      </c>
    </row>
    <row r="7313" customFormat="false" ht="15" hidden="false" customHeight="false" outlineLevel="0" collapsed="false">
      <c r="A7313" s="37" t="n">
        <v>1006485</v>
      </c>
      <c r="B7313" s="38" t="n">
        <v>46303</v>
      </c>
      <c r="C7313" s="39" t="n">
        <v>1</v>
      </c>
      <c r="D7313" s="39" t="s">
        <v>26</v>
      </c>
      <c r="E7313" s="39"/>
      <c r="F7313" s="41" t="n">
        <f aca="false">IF(A7313="","",MATCH(A7313,P_ID,1))</f>
        <v>6485</v>
      </c>
      <c r="G7313" s="41" t="str">
        <f aca="false">IF(A7313="","",INDEX(P_Svc,F7313))</f>
        <v>Economy</v>
      </c>
      <c r="H7313" s="41" t="str">
        <f aca="false">IF(A7313="","",INDEX(P_Zone,F7313))</f>
        <v>North</v>
      </c>
      <c r="I7313" s="41" t="n">
        <f aca="false">IF(A7313="","",IF(D7313="Delivered",IF(B7313&lt;=INDEX(P_Due,F7313),1,0),0))</f>
        <v>1</v>
      </c>
    </row>
    <row r="7314" customFormat="false" ht="15" hidden="false" customHeight="false" outlineLevel="0" collapsed="false">
      <c r="A7314" s="37" t="n">
        <v>1006486</v>
      </c>
      <c r="B7314" s="38" t="n">
        <v>46303</v>
      </c>
      <c r="C7314" s="39" t="n">
        <v>1</v>
      </c>
      <c r="D7314" s="39" t="s">
        <v>26</v>
      </c>
      <c r="E7314" s="39"/>
      <c r="F7314" s="41" t="n">
        <f aca="false">IF(A7314="","",MATCH(A7314,P_ID,1))</f>
        <v>6486</v>
      </c>
      <c r="G7314" s="41" t="str">
        <f aca="false">IF(A7314="","",INDEX(P_Svc,F7314))</f>
        <v>Standard</v>
      </c>
      <c r="H7314" s="41" t="str">
        <f aca="false">IF(A7314="","",INDEX(P_Zone,F7314))</f>
        <v>North</v>
      </c>
      <c r="I7314" s="41" t="n">
        <f aca="false">IF(A7314="","",IF(D7314="Delivered",IF(B7314&lt;=INDEX(P_Due,F7314),1,0),0))</f>
        <v>1</v>
      </c>
    </row>
    <row r="7315" customFormat="false" ht="15" hidden="false" customHeight="false" outlineLevel="0" collapsed="false">
      <c r="A7315" s="37" t="n">
        <v>1006487</v>
      </c>
      <c r="B7315" s="38" t="n">
        <v>46303</v>
      </c>
      <c r="C7315" s="39" t="n">
        <v>1</v>
      </c>
      <c r="D7315" s="39" t="s">
        <v>26</v>
      </c>
      <c r="E7315" s="39"/>
      <c r="F7315" s="41" t="n">
        <f aca="false">IF(A7315="","",MATCH(A7315,P_ID,1))</f>
        <v>6487</v>
      </c>
      <c r="G7315" s="41" t="str">
        <f aca="false">IF(A7315="","",INDEX(P_Svc,F7315))</f>
        <v>Standard</v>
      </c>
      <c r="H7315" s="41" t="str">
        <f aca="false">IF(A7315="","",INDEX(P_Zone,F7315))</f>
        <v>Central</v>
      </c>
      <c r="I7315" s="41" t="n">
        <f aca="false">IF(A7315="","",IF(D7315="Delivered",IF(B7315&lt;=INDEX(P_Due,F7315),1,0),0))</f>
        <v>1</v>
      </c>
    </row>
    <row r="7316" customFormat="false" ht="15" hidden="false" customHeight="false" outlineLevel="0" collapsed="false">
      <c r="A7316" s="37" t="n">
        <v>1006488</v>
      </c>
      <c r="B7316" s="38" t="n">
        <v>46303</v>
      </c>
      <c r="C7316" s="39" t="n">
        <v>1</v>
      </c>
      <c r="D7316" s="39" t="s">
        <v>26</v>
      </c>
      <c r="E7316" s="39"/>
      <c r="F7316" s="41" t="n">
        <f aca="false">IF(A7316="","",MATCH(A7316,P_ID,1))</f>
        <v>6488</v>
      </c>
      <c r="G7316" s="41" t="str">
        <f aca="false">IF(A7316="","",INDEX(P_Svc,F7316))</f>
        <v>Standard</v>
      </c>
      <c r="H7316" s="41" t="str">
        <f aca="false">IF(A7316="","",INDEX(P_Zone,F7316))</f>
        <v>Central</v>
      </c>
      <c r="I7316" s="41" t="n">
        <f aca="false">IF(A7316="","",IF(D7316="Delivered",IF(B7316&lt;=INDEX(P_Due,F7316),1,0),0))</f>
        <v>1</v>
      </c>
    </row>
    <row r="7317" customFormat="false" ht="15" hidden="false" customHeight="false" outlineLevel="0" collapsed="false">
      <c r="A7317" s="37" t="n">
        <v>1006489</v>
      </c>
      <c r="B7317" s="38" t="n">
        <v>46303</v>
      </c>
      <c r="C7317" s="39" t="n">
        <v>1</v>
      </c>
      <c r="D7317" s="39" t="s">
        <v>26</v>
      </c>
      <c r="E7317" s="39"/>
      <c r="F7317" s="41" t="n">
        <f aca="false">IF(A7317="","",MATCH(A7317,P_ID,1))</f>
        <v>6489</v>
      </c>
      <c r="G7317" s="41" t="str">
        <f aca="false">IF(A7317="","",INDEX(P_Svc,F7317))</f>
        <v>Standard</v>
      </c>
      <c r="H7317" s="41" t="str">
        <f aca="false">IF(A7317="","",INDEX(P_Zone,F7317))</f>
        <v>South</v>
      </c>
      <c r="I7317" s="41" t="n">
        <f aca="false">IF(A7317="","",IF(D7317="Delivered",IF(B7317&lt;=INDEX(P_Due,F7317),1,0),0))</f>
        <v>1</v>
      </c>
    </row>
    <row r="7318" customFormat="false" ht="15" hidden="false" customHeight="false" outlineLevel="0" collapsed="false">
      <c r="A7318" s="37" t="n">
        <v>1006490</v>
      </c>
      <c r="B7318" s="38" t="n">
        <v>46303</v>
      </c>
      <c r="C7318" s="39" t="n">
        <v>1</v>
      </c>
      <c r="D7318" s="39" t="s">
        <v>26</v>
      </c>
      <c r="E7318" s="39"/>
      <c r="F7318" s="41" t="n">
        <f aca="false">IF(A7318="","",MATCH(A7318,P_ID,1))</f>
        <v>6490</v>
      </c>
      <c r="G7318" s="41" t="str">
        <f aca="false">IF(A7318="","",INDEX(P_Svc,F7318))</f>
        <v>Standard</v>
      </c>
      <c r="H7318" s="41" t="str">
        <f aca="false">IF(A7318="","",INDEX(P_Zone,F7318))</f>
        <v>North</v>
      </c>
      <c r="I7318" s="41" t="n">
        <f aca="false">IF(A7318="","",IF(D7318="Delivered",IF(B7318&lt;=INDEX(P_Due,F7318),1,0),0))</f>
        <v>1</v>
      </c>
    </row>
    <row r="7319" customFormat="false" ht="15" hidden="false" customHeight="false" outlineLevel="0" collapsed="false">
      <c r="A7319" s="37" t="n">
        <v>1006492</v>
      </c>
      <c r="B7319" s="38" t="n">
        <v>46303</v>
      </c>
      <c r="C7319" s="39" t="n">
        <v>1</v>
      </c>
      <c r="D7319" s="39" t="s">
        <v>26</v>
      </c>
      <c r="E7319" s="39"/>
      <c r="F7319" s="41" t="n">
        <f aca="false">IF(A7319="","",MATCH(A7319,P_ID,1))</f>
        <v>6492</v>
      </c>
      <c r="G7319" s="41" t="str">
        <f aca="false">IF(A7319="","",INDEX(P_Svc,F7319))</f>
        <v>Standard</v>
      </c>
      <c r="H7319" s="41" t="str">
        <f aca="false">IF(A7319="","",INDEX(P_Zone,F7319))</f>
        <v>South</v>
      </c>
      <c r="I7319" s="41" t="n">
        <f aca="false">IF(A7319="","",IF(D7319="Delivered",IF(B7319&lt;=INDEX(P_Due,F7319),1,0),0))</f>
        <v>1</v>
      </c>
    </row>
    <row r="7320" customFormat="false" ht="15" hidden="false" customHeight="false" outlineLevel="0" collapsed="false">
      <c r="A7320" s="37" t="n">
        <v>1006493</v>
      </c>
      <c r="B7320" s="38" t="n">
        <v>46303</v>
      </c>
      <c r="C7320" s="39" t="n">
        <v>1</v>
      </c>
      <c r="D7320" s="39" t="s">
        <v>79</v>
      </c>
      <c r="E7320" s="39" t="s">
        <v>38</v>
      </c>
      <c r="F7320" s="41" t="n">
        <f aca="false">IF(A7320="","",MATCH(A7320,P_ID,1))</f>
        <v>6493</v>
      </c>
      <c r="G7320" s="41" t="str">
        <f aca="false">IF(A7320="","",INDEX(P_Svc,F7320))</f>
        <v>Standard</v>
      </c>
      <c r="H7320" s="41" t="str">
        <f aca="false">IF(A7320="","",INDEX(P_Zone,F7320))</f>
        <v>East</v>
      </c>
      <c r="I7320" s="41" t="n">
        <f aca="false">IF(A7320="","",IF(D7320="Delivered",IF(B7320&lt;=INDEX(P_Due,F7320),1,0),0))</f>
        <v>0</v>
      </c>
    </row>
    <row r="7321" customFormat="false" ht="15" hidden="false" customHeight="false" outlineLevel="0" collapsed="false">
      <c r="A7321" s="37" t="n">
        <v>1006494</v>
      </c>
      <c r="B7321" s="38" t="n">
        <v>46303</v>
      </c>
      <c r="C7321" s="39" t="n">
        <v>1</v>
      </c>
      <c r="D7321" s="39" t="s">
        <v>26</v>
      </c>
      <c r="E7321" s="39"/>
      <c r="F7321" s="41" t="n">
        <f aca="false">IF(A7321="","",MATCH(A7321,P_ID,1))</f>
        <v>6494</v>
      </c>
      <c r="G7321" s="41" t="str">
        <f aca="false">IF(A7321="","",INDEX(P_Svc,F7321))</f>
        <v>Standard</v>
      </c>
      <c r="H7321" s="41" t="str">
        <f aca="false">IF(A7321="","",INDEX(P_Zone,F7321))</f>
        <v>North</v>
      </c>
      <c r="I7321" s="41" t="n">
        <f aca="false">IF(A7321="","",IF(D7321="Delivered",IF(B7321&lt;=INDEX(P_Due,F7321),1,0),0))</f>
        <v>1</v>
      </c>
    </row>
    <row r="7322" customFormat="false" ht="15" hidden="false" customHeight="false" outlineLevel="0" collapsed="false">
      <c r="A7322" s="37" t="n">
        <v>1006495</v>
      </c>
      <c r="B7322" s="38" t="n">
        <v>46303</v>
      </c>
      <c r="C7322" s="39" t="n">
        <v>1</v>
      </c>
      <c r="D7322" s="39" t="s">
        <v>26</v>
      </c>
      <c r="E7322" s="39"/>
      <c r="F7322" s="41" t="n">
        <f aca="false">IF(A7322="","",MATCH(A7322,P_ID,1))</f>
        <v>6495</v>
      </c>
      <c r="G7322" s="41" t="str">
        <f aca="false">IF(A7322="","",INDEX(P_Svc,F7322))</f>
        <v>Standard</v>
      </c>
      <c r="H7322" s="41" t="str">
        <f aca="false">IF(A7322="","",INDEX(P_Zone,F7322))</f>
        <v>North</v>
      </c>
      <c r="I7322" s="41" t="n">
        <f aca="false">IF(A7322="","",IF(D7322="Delivered",IF(B7322&lt;=INDEX(P_Due,F7322),1,0),0))</f>
        <v>1</v>
      </c>
    </row>
    <row r="7323" customFormat="false" ht="15" hidden="false" customHeight="false" outlineLevel="0" collapsed="false">
      <c r="A7323" s="37" t="n">
        <v>1006496</v>
      </c>
      <c r="B7323" s="38" t="n">
        <v>46303</v>
      </c>
      <c r="C7323" s="39" t="n">
        <v>1</v>
      </c>
      <c r="D7323" s="39" t="s">
        <v>26</v>
      </c>
      <c r="E7323" s="39"/>
      <c r="F7323" s="41" t="n">
        <f aca="false">IF(A7323="","",MATCH(A7323,P_ID,1))</f>
        <v>6496</v>
      </c>
      <c r="G7323" s="41" t="str">
        <f aca="false">IF(A7323="","",INDEX(P_Svc,F7323))</f>
        <v>Standard</v>
      </c>
      <c r="H7323" s="41" t="str">
        <f aca="false">IF(A7323="","",INDEX(P_Zone,F7323))</f>
        <v>Central</v>
      </c>
      <c r="I7323" s="41" t="n">
        <f aca="false">IF(A7323="","",IF(D7323="Delivered",IF(B7323&lt;=INDEX(P_Due,F7323),1,0),0))</f>
        <v>1</v>
      </c>
    </row>
    <row r="7324" customFormat="false" ht="15" hidden="false" customHeight="false" outlineLevel="0" collapsed="false">
      <c r="A7324" s="37" t="n">
        <v>1006497</v>
      </c>
      <c r="B7324" s="38" t="n">
        <v>46303</v>
      </c>
      <c r="C7324" s="39" t="n">
        <v>1</v>
      </c>
      <c r="D7324" s="39" t="s">
        <v>26</v>
      </c>
      <c r="E7324" s="39"/>
      <c r="F7324" s="41" t="n">
        <f aca="false">IF(A7324="","",MATCH(A7324,P_ID,1))</f>
        <v>6497</v>
      </c>
      <c r="G7324" s="41" t="str">
        <f aca="false">IF(A7324="","",INDEX(P_Svc,F7324))</f>
        <v>Economy</v>
      </c>
      <c r="H7324" s="41" t="str">
        <f aca="false">IF(A7324="","",INDEX(P_Zone,F7324))</f>
        <v>Central</v>
      </c>
      <c r="I7324" s="41" t="n">
        <f aca="false">IF(A7324="","",IF(D7324="Delivered",IF(B7324&lt;=INDEX(P_Due,F7324),1,0),0))</f>
        <v>1</v>
      </c>
    </row>
    <row r="7325" customFormat="false" ht="15" hidden="false" customHeight="false" outlineLevel="0" collapsed="false">
      <c r="A7325" s="37" t="n">
        <v>1006498</v>
      </c>
      <c r="B7325" s="38" t="n">
        <v>46303</v>
      </c>
      <c r="C7325" s="39" t="n">
        <v>1</v>
      </c>
      <c r="D7325" s="39" t="s">
        <v>79</v>
      </c>
      <c r="E7325" s="39" t="s">
        <v>34</v>
      </c>
      <c r="F7325" s="41" t="n">
        <f aca="false">IF(A7325="","",MATCH(A7325,P_ID,1))</f>
        <v>6498</v>
      </c>
      <c r="G7325" s="41" t="str">
        <f aca="false">IF(A7325="","",INDEX(P_Svc,F7325))</f>
        <v>Standard</v>
      </c>
      <c r="H7325" s="41" t="str">
        <f aca="false">IF(A7325="","",INDEX(P_Zone,F7325))</f>
        <v>East</v>
      </c>
      <c r="I7325" s="41" t="n">
        <f aca="false">IF(A7325="","",IF(D7325="Delivered",IF(B7325&lt;=INDEX(P_Due,F7325),1,0),0))</f>
        <v>0</v>
      </c>
    </row>
    <row r="7326" customFormat="false" ht="15" hidden="false" customHeight="false" outlineLevel="0" collapsed="false">
      <c r="A7326" s="37" t="n">
        <v>1006499</v>
      </c>
      <c r="B7326" s="38" t="n">
        <v>46303</v>
      </c>
      <c r="C7326" s="39" t="n">
        <v>1</v>
      </c>
      <c r="D7326" s="39" t="s">
        <v>26</v>
      </c>
      <c r="E7326" s="39"/>
      <c r="F7326" s="41" t="n">
        <f aca="false">IF(A7326="","",MATCH(A7326,P_ID,1))</f>
        <v>6499</v>
      </c>
      <c r="G7326" s="41" t="str">
        <f aca="false">IF(A7326="","",INDEX(P_Svc,F7326))</f>
        <v>Economy</v>
      </c>
      <c r="H7326" s="41" t="str">
        <f aca="false">IF(A7326="","",INDEX(P_Zone,F7326))</f>
        <v>Central</v>
      </c>
      <c r="I7326" s="41" t="n">
        <f aca="false">IF(A7326="","",IF(D7326="Delivered",IF(B7326&lt;=INDEX(P_Due,F7326),1,0),0))</f>
        <v>1</v>
      </c>
    </row>
    <row r="7327" customFormat="false" ht="15" hidden="false" customHeight="false" outlineLevel="0" collapsed="false">
      <c r="A7327" s="37" t="n">
        <v>1006500</v>
      </c>
      <c r="B7327" s="38" t="n">
        <v>46303</v>
      </c>
      <c r="C7327" s="39" t="n">
        <v>1</v>
      </c>
      <c r="D7327" s="39" t="s">
        <v>26</v>
      </c>
      <c r="E7327" s="39"/>
      <c r="F7327" s="41" t="n">
        <f aca="false">IF(A7327="","",MATCH(A7327,P_ID,1))</f>
        <v>6500</v>
      </c>
      <c r="G7327" s="41" t="str">
        <f aca="false">IF(A7327="","",INDEX(P_Svc,F7327))</f>
        <v>Standard</v>
      </c>
      <c r="H7327" s="41" t="str">
        <f aca="false">IF(A7327="","",INDEX(P_Zone,F7327))</f>
        <v>East</v>
      </c>
      <c r="I7327" s="41" t="n">
        <f aca="false">IF(A7327="","",IF(D7327="Delivered",IF(B7327&lt;=INDEX(P_Due,F7327),1,0),0))</f>
        <v>1</v>
      </c>
    </row>
    <row r="7328" customFormat="false" ht="15" hidden="false" customHeight="false" outlineLevel="0" collapsed="false">
      <c r="A7328" s="37" t="n">
        <v>1006501</v>
      </c>
      <c r="B7328" s="38" t="n">
        <v>46303</v>
      </c>
      <c r="C7328" s="39" t="n">
        <v>1</v>
      </c>
      <c r="D7328" s="39" t="s">
        <v>26</v>
      </c>
      <c r="E7328" s="39"/>
      <c r="F7328" s="41" t="n">
        <f aca="false">IF(A7328="","",MATCH(A7328,P_ID,1))</f>
        <v>6501</v>
      </c>
      <c r="G7328" s="41" t="str">
        <f aca="false">IF(A7328="","",INDEX(P_Svc,F7328))</f>
        <v>Standard</v>
      </c>
      <c r="H7328" s="41" t="str">
        <f aca="false">IF(A7328="","",INDEX(P_Zone,F7328))</f>
        <v>West</v>
      </c>
      <c r="I7328" s="41" t="n">
        <f aca="false">IF(A7328="","",IF(D7328="Delivered",IF(B7328&lt;=INDEX(P_Due,F7328),1,0),0))</f>
        <v>1</v>
      </c>
    </row>
    <row r="7329" customFormat="false" ht="15" hidden="false" customHeight="false" outlineLevel="0" collapsed="false">
      <c r="A7329" s="37" t="n">
        <v>1006502</v>
      </c>
      <c r="B7329" s="38" t="n">
        <v>46303</v>
      </c>
      <c r="C7329" s="39" t="n">
        <v>1</v>
      </c>
      <c r="D7329" s="39" t="s">
        <v>26</v>
      </c>
      <c r="E7329" s="39"/>
      <c r="F7329" s="41" t="n">
        <f aca="false">IF(A7329="","",MATCH(A7329,P_ID,1))</f>
        <v>6502</v>
      </c>
      <c r="G7329" s="41" t="str">
        <f aca="false">IF(A7329="","",INDEX(P_Svc,F7329))</f>
        <v>Economy</v>
      </c>
      <c r="H7329" s="41" t="str">
        <f aca="false">IF(A7329="","",INDEX(P_Zone,F7329))</f>
        <v>East</v>
      </c>
      <c r="I7329" s="41" t="n">
        <f aca="false">IF(A7329="","",IF(D7329="Delivered",IF(B7329&lt;=INDEX(P_Due,F7329),1,0),0))</f>
        <v>1</v>
      </c>
    </row>
    <row r="7330" customFormat="false" ht="15" hidden="false" customHeight="false" outlineLevel="0" collapsed="false">
      <c r="A7330" s="37" t="n">
        <v>1006503</v>
      </c>
      <c r="B7330" s="38" t="n">
        <v>46303</v>
      </c>
      <c r="C7330" s="39" t="n">
        <v>1</v>
      </c>
      <c r="D7330" s="39" t="s">
        <v>26</v>
      </c>
      <c r="E7330" s="39"/>
      <c r="F7330" s="41" t="n">
        <f aca="false">IF(A7330="","",MATCH(A7330,P_ID,1))</f>
        <v>6503</v>
      </c>
      <c r="G7330" s="41" t="str">
        <f aca="false">IF(A7330="","",INDEX(P_Svc,F7330))</f>
        <v>Standard</v>
      </c>
      <c r="H7330" s="41" t="str">
        <f aca="false">IF(A7330="","",INDEX(P_Zone,F7330))</f>
        <v>East</v>
      </c>
      <c r="I7330" s="41" t="n">
        <f aca="false">IF(A7330="","",IF(D7330="Delivered",IF(B7330&lt;=INDEX(P_Due,F7330),1,0),0))</f>
        <v>1</v>
      </c>
    </row>
    <row r="7331" customFormat="false" ht="15" hidden="false" customHeight="false" outlineLevel="0" collapsed="false">
      <c r="A7331" s="37" t="n">
        <v>1006505</v>
      </c>
      <c r="B7331" s="38" t="n">
        <v>46303</v>
      </c>
      <c r="C7331" s="39" t="n">
        <v>1</v>
      </c>
      <c r="D7331" s="39" t="s">
        <v>26</v>
      </c>
      <c r="E7331" s="39"/>
      <c r="F7331" s="41" t="n">
        <f aca="false">IF(A7331="","",MATCH(A7331,P_ID,1))</f>
        <v>6505</v>
      </c>
      <c r="G7331" s="41" t="str">
        <f aca="false">IF(A7331="","",INDEX(P_Svc,F7331))</f>
        <v>Standard</v>
      </c>
      <c r="H7331" s="41" t="str">
        <f aca="false">IF(A7331="","",INDEX(P_Zone,F7331))</f>
        <v>West</v>
      </c>
      <c r="I7331" s="41" t="n">
        <f aca="false">IF(A7331="","",IF(D7331="Delivered",IF(B7331&lt;=INDEX(P_Due,F7331),1,0),0))</f>
        <v>1</v>
      </c>
    </row>
    <row r="7332" customFormat="false" ht="15" hidden="false" customHeight="false" outlineLevel="0" collapsed="false">
      <c r="A7332" s="37" t="n">
        <v>1006506</v>
      </c>
      <c r="B7332" s="38" t="n">
        <v>46303</v>
      </c>
      <c r="C7332" s="39" t="n">
        <v>1</v>
      </c>
      <c r="D7332" s="39" t="s">
        <v>26</v>
      </c>
      <c r="E7332" s="39"/>
      <c r="F7332" s="41" t="n">
        <f aca="false">IF(A7332="","",MATCH(A7332,P_ID,1))</f>
        <v>6506</v>
      </c>
      <c r="G7332" s="41" t="str">
        <f aca="false">IF(A7332="","",INDEX(P_Svc,F7332))</f>
        <v>Standard</v>
      </c>
      <c r="H7332" s="41" t="str">
        <f aca="false">IF(A7332="","",INDEX(P_Zone,F7332))</f>
        <v>South</v>
      </c>
      <c r="I7332" s="41" t="n">
        <f aca="false">IF(A7332="","",IF(D7332="Delivered",IF(B7332&lt;=INDEX(P_Due,F7332),1,0),0))</f>
        <v>1</v>
      </c>
    </row>
    <row r="7333" customFormat="false" ht="15" hidden="false" customHeight="false" outlineLevel="0" collapsed="false">
      <c r="A7333" s="37" t="n">
        <v>1006508</v>
      </c>
      <c r="B7333" s="38" t="n">
        <v>46303</v>
      </c>
      <c r="C7333" s="39" t="n">
        <v>1</v>
      </c>
      <c r="D7333" s="39" t="s">
        <v>26</v>
      </c>
      <c r="E7333" s="39"/>
      <c r="F7333" s="41" t="n">
        <f aca="false">IF(A7333="","",MATCH(A7333,P_ID,1))</f>
        <v>6508</v>
      </c>
      <c r="G7333" s="41" t="str">
        <f aca="false">IF(A7333="","",INDEX(P_Svc,F7333))</f>
        <v>Standard</v>
      </c>
      <c r="H7333" s="41" t="str">
        <f aca="false">IF(A7333="","",INDEX(P_Zone,F7333))</f>
        <v>South</v>
      </c>
      <c r="I7333" s="41" t="n">
        <f aca="false">IF(A7333="","",IF(D7333="Delivered",IF(B7333&lt;=INDEX(P_Due,F7333),1,0),0))</f>
        <v>1</v>
      </c>
    </row>
    <row r="7334" customFormat="false" ht="15" hidden="false" customHeight="false" outlineLevel="0" collapsed="false">
      <c r="A7334" s="37" t="n">
        <v>1006509</v>
      </c>
      <c r="B7334" s="38" t="n">
        <v>46303</v>
      </c>
      <c r="C7334" s="39" t="n">
        <v>1</v>
      </c>
      <c r="D7334" s="39" t="s">
        <v>79</v>
      </c>
      <c r="E7334" s="39" t="s">
        <v>32</v>
      </c>
      <c r="F7334" s="41" t="n">
        <f aca="false">IF(A7334="","",MATCH(A7334,P_ID,1))</f>
        <v>6509</v>
      </c>
      <c r="G7334" s="41" t="str">
        <f aca="false">IF(A7334="","",INDEX(P_Svc,F7334))</f>
        <v>Standard</v>
      </c>
      <c r="H7334" s="41" t="str">
        <f aca="false">IF(A7334="","",INDEX(P_Zone,F7334))</f>
        <v>West</v>
      </c>
      <c r="I7334" s="41" t="n">
        <f aca="false">IF(A7334="","",IF(D7334="Delivered",IF(B7334&lt;=INDEX(P_Due,F7334),1,0),0))</f>
        <v>0</v>
      </c>
    </row>
    <row r="7335" customFormat="false" ht="15" hidden="false" customHeight="false" outlineLevel="0" collapsed="false">
      <c r="A7335" s="37" t="n">
        <v>1006511</v>
      </c>
      <c r="B7335" s="38" t="n">
        <v>46303</v>
      </c>
      <c r="C7335" s="39" t="n">
        <v>1</v>
      </c>
      <c r="D7335" s="39" t="s">
        <v>26</v>
      </c>
      <c r="E7335" s="39"/>
      <c r="F7335" s="41" t="n">
        <f aca="false">IF(A7335="","",MATCH(A7335,P_ID,1))</f>
        <v>6511</v>
      </c>
      <c r="G7335" s="41" t="str">
        <f aca="false">IF(A7335="","",INDEX(P_Svc,F7335))</f>
        <v>Standard</v>
      </c>
      <c r="H7335" s="41" t="str">
        <f aca="false">IF(A7335="","",INDEX(P_Zone,F7335))</f>
        <v>North</v>
      </c>
      <c r="I7335" s="41" t="n">
        <f aca="false">IF(A7335="","",IF(D7335="Delivered",IF(B7335&lt;=INDEX(P_Due,F7335),1,0),0))</f>
        <v>1</v>
      </c>
    </row>
    <row r="7336" customFormat="false" ht="15" hidden="false" customHeight="false" outlineLevel="0" collapsed="false">
      <c r="A7336" s="37" t="n">
        <v>1006512</v>
      </c>
      <c r="B7336" s="38" t="n">
        <v>46303</v>
      </c>
      <c r="C7336" s="39" t="n">
        <v>1</v>
      </c>
      <c r="D7336" s="39" t="s">
        <v>26</v>
      </c>
      <c r="E7336" s="39"/>
      <c r="F7336" s="41" t="n">
        <f aca="false">IF(A7336="","",MATCH(A7336,P_ID,1))</f>
        <v>6512</v>
      </c>
      <c r="G7336" s="41" t="str">
        <f aca="false">IF(A7336="","",INDEX(P_Svc,F7336))</f>
        <v>Standard</v>
      </c>
      <c r="H7336" s="41" t="str">
        <f aca="false">IF(A7336="","",INDEX(P_Zone,F7336))</f>
        <v>Central</v>
      </c>
      <c r="I7336" s="41" t="n">
        <f aca="false">IF(A7336="","",IF(D7336="Delivered",IF(B7336&lt;=INDEX(P_Due,F7336),1,0),0))</f>
        <v>1</v>
      </c>
    </row>
    <row r="7337" customFormat="false" ht="15" hidden="false" customHeight="false" outlineLevel="0" collapsed="false">
      <c r="A7337" s="37" t="n">
        <v>1006513</v>
      </c>
      <c r="B7337" s="38" t="n">
        <v>46303</v>
      </c>
      <c r="C7337" s="39" t="n">
        <v>1</v>
      </c>
      <c r="D7337" s="39" t="s">
        <v>26</v>
      </c>
      <c r="E7337" s="39"/>
      <c r="F7337" s="41" t="n">
        <f aca="false">IF(A7337="","",MATCH(A7337,P_ID,1))</f>
        <v>6513</v>
      </c>
      <c r="G7337" s="41" t="str">
        <f aca="false">IF(A7337="","",INDEX(P_Svc,F7337))</f>
        <v>Economy</v>
      </c>
      <c r="H7337" s="41" t="str">
        <f aca="false">IF(A7337="","",INDEX(P_Zone,F7337))</f>
        <v>South</v>
      </c>
      <c r="I7337" s="41" t="n">
        <f aca="false">IF(A7337="","",IF(D7337="Delivered",IF(B7337&lt;=INDEX(P_Due,F7337),1,0),0))</f>
        <v>1</v>
      </c>
    </row>
    <row r="7338" customFormat="false" ht="15" hidden="false" customHeight="false" outlineLevel="0" collapsed="false">
      <c r="A7338" s="37" t="n">
        <v>1006514</v>
      </c>
      <c r="B7338" s="38" t="n">
        <v>46303</v>
      </c>
      <c r="C7338" s="39" t="n">
        <v>1</v>
      </c>
      <c r="D7338" s="39" t="s">
        <v>26</v>
      </c>
      <c r="E7338" s="39"/>
      <c r="F7338" s="41" t="n">
        <f aca="false">IF(A7338="","",MATCH(A7338,P_ID,1))</f>
        <v>6514</v>
      </c>
      <c r="G7338" s="41" t="str">
        <f aca="false">IF(A7338="","",INDEX(P_Svc,F7338))</f>
        <v>Standard</v>
      </c>
      <c r="H7338" s="41" t="str">
        <f aca="false">IF(A7338="","",INDEX(P_Zone,F7338))</f>
        <v>North</v>
      </c>
      <c r="I7338" s="41" t="n">
        <f aca="false">IF(A7338="","",IF(D7338="Delivered",IF(B7338&lt;=INDEX(P_Due,F7338),1,0),0))</f>
        <v>1</v>
      </c>
    </row>
    <row r="7339" customFormat="false" ht="15" hidden="false" customHeight="false" outlineLevel="0" collapsed="false">
      <c r="A7339" s="37" t="n">
        <v>1006515</v>
      </c>
      <c r="B7339" s="38" t="n">
        <v>46303</v>
      </c>
      <c r="C7339" s="39" t="n">
        <v>1</v>
      </c>
      <c r="D7339" s="39" t="s">
        <v>26</v>
      </c>
      <c r="E7339" s="39"/>
      <c r="F7339" s="41" t="n">
        <f aca="false">IF(A7339="","",MATCH(A7339,P_ID,1))</f>
        <v>6515</v>
      </c>
      <c r="G7339" s="41" t="str">
        <f aca="false">IF(A7339="","",INDEX(P_Svc,F7339))</f>
        <v>Economy</v>
      </c>
      <c r="H7339" s="41" t="str">
        <f aca="false">IF(A7339="","",INDEX(P_Zone,F7339))</f>
        <v>East</v>
      </c>
      <c r="I7339" s="41" t="n">
        <f aca="false">IF(A7339="","",IF(D7339="Delivered",IF(B7339&lt;=INDEX(P_Due,F7339),1,0),0))</f>
        <v>1</v>
      </c>
    </row>
    <row r="7340" customFormat="false" ht="15" hidden="false" customHeight="false" outlineLevel="0" collapsed="false">
      <c r="A7340" s="37" t="n">
        <v>1006516</v>
      </c>
      <c r="B7340" s="38" t="n">
        <v>46303</v>
      </c>
      <c r="C7340" s="39" t="n">
        <v>1</v>
      </c>
      <c r="D7340" s="39" t="s">
        <v>26</v>
      </c>
      <c r="E7340" s="39"/>
      <c r="F7340" s="41" t="n">
        <f aca="false">IF(A7340="","",MATCH(A7340,P_ID,1))</f>
        <v>6516</v>
      </c>
      <c r="G7340" s="41" t="str">
        <f aca="false">IF(A7340="","",INDEX(P_Svc,F7340))</f>
        <v>Economy</v>
      </c>
      <c r="H7340" s="41" t="str">
        <f aca="false">IF(A7340="","",INDEX(P_Zone,F7340))</f>
        <v>Central</v>
      </c>
      <c r="I7340" s="41" t="n">
        <f aca="false">IF(A7340="","",IF(D7340="Delivered",IF(B7340&lt;=INDEX(P_Due,F7340),1,0),0))</f>
        <v>1</v>
      </c>
    </row>
    <row r="7341" customFormat="false" ht="15" hidden="false" customHeight="false" outlineLevel="0" collapsed="false">
      <c r="A7341" s="37" t="n">
        <v>1006518</v>
      </c>
      <c r="B7341" s="38" t="n">
        <v>46303</v>
      </c>
      <c r="C7341" s="39" t="n">
        <v>1</v>
      </c>
      <c r="D7341" s="39" t="s">
        <v>26</v>
      </c>
      <c r="E7341" s="39"/>
      <c r="F7341" s="41" t="n">
        <f aca="false">IF(A7341="","",MATCH(A7341,P_ID,1))</f>
        <v>6518</v>
      </c>
      <c r="G7341" s="41" t="str">
        <f aca="false">IF(A7341="","",INDEX(P_Svc,F7341))</f>
        <v>Standard</v>
      </c>
      <c r="H7341" s="41" t="str">
        <f aca="false">IF(A7341="","",INDEX(P_Zone,F7341))</f>
        <v>Central</v>
      </c>
      <c r="I7341" s="41" t="n">
        <f aca="false">IF(A7341="","",IF(D7341="Delivered",IF(B7341&lt;=INDEX(P_Due,F7341),1,0),0))</f>
        <v>1</v>
      </c>
    </row>
    <row r="7342" customFormat="false" ht="15" hidden="false" customHeight="false" outlineLevel="0" collapsed="false">
      <c r="A7342" s="37" t="n">
        <v>1006519</v>
      </c>
      <c r="B7342" s="38" t="n">
        <v>46303</v>
      </c>
      <c r="C7342" s="39" t="n">
        <v>1</v>
      </c>
      <c r="D7342" s="39" t="s">
        <v>26</v>
      </c>
      <c r="E7342" s="39"/>
      <c r="F7342" s="41" t="n">
        <f aca="false">IF(A7342="","",MATCH(A7342,P_ID,1))</f>
        <v>6519</v>
      </c>
      <c r="G7342" s="41" t="str">
        <f aca="false">IF(A7342="","",INDEX(P_Svc,F7342))</f>
        <v>Standard</v>
      </c>
      <c r="H7342" s="41" t="str">
        <f aca="false">IF(A7342="","",INDEX(P_Zone,F7342))</f>
        <v>Central</v>
      </c>
      <c r="I7342" s="41" t="n">
        <f aca="false">IF(A7342="","",IF(D7342="Delivered",IF(B7342&lt;=INDEX(P_Due,F7342),1,0),0))</f>
        <v>1</v>
      </c>
    </row>
    <row r="7343" customFormat="false" ht="15" hidden="false" customHeight="false" outlineLevel="0" collapsed="false">
      <c r="A7343" s="37" t="n">
        <v>1006520</v>
      </c>
      <c r="B7343" s="38" t="n">
        <v>46303</v>
      </c>
      <c r="C7343" s="39" t="n">
        <v>1</v>
      </c>
      <c r="D7343" s="39" t="s">
        <v>26</v>
      </c>
      <c r="E7343" s="39"/>
      <c r="F7343" s="41" t="n">
        <f aca="false">IF(A7343="","",MATCH(A7343,P_ID,1))</f>
        <v>6520</v>
      </c>
      <c r="G7343" s="41" t="str">
        <f aca="false">IF(A7343="","",INDEX(P_Svc,F7343))</f>
        <v>Standard</v>
      </c>
      <c r="H7343" s="41" t="str">
        <f aca="false">IF(A7343="","",INDEX(P_Zone,F7343))</f>
        <v>Central</v>
      </c>
      <c r="I7343" s="41" t="n">
        <f aca="false">IF(A7343="","",IF(D7343="Delivered",IF(B7343&lt;=INDEX(P_Due,F7343),1,0),0))</f>
        <v>1</v>
      </c>
    </row>
    <row r="7344" customFormat="false" ht="15" hidden="false" customHeight="false" outlineLevel="0" collapsed="false">
      <c r="A7344" s="37" t="n">
        <v>1006521</v>
      </c>
      <c r="B7344" s="38" t="n">
        <v>46303</v>
      </c>
      <c r="C7344" s="39" t="n">
        <v>1</v>
      </c>
      <c r="D7344" s="39" t="s">
        <v>26</v>
      </c>
      <c r="E7344" s="39"/>
      <c r="F7344" s="41" t="n">
        <f aca="false">IF(A7344="","",MATCH(A7344,P_ID,1))</f>
        <v>6521</v>
      </c>
      <c r="G7344" s="41" t="str">
        <f aca="false">IF(A7344="","",INDEX(P_Svc,F7344))</f>
        <v>Standard</v>
      </c>
      <c r="H7344" s="41" t="str">
        <f aca="false">IF(A7344="","",INDEX(P_Zone,F7344))</f>
        <v>Central</v>
      </c>
      <c r="I7344" s="41" t="n">
        <f aca="false">IF(A7344="","",IF(D7344="Delivered",IF(B7344&lt;=INDEX(P_Due,F7344),1,0),0))</f>
        <v>1</v>
      </c>
    </row>
    <row r="7345" customFormat="false" ht="15" hidden="false" customHeight="false" outlineLevel="0" collapsed="false">
      <c r="A7345" s="37" t="n">
        <v>1006522</v>
      </c>
      <c r="B7345" s="38" t="n">
        <v>46303</v>
      </c>
      <c r="C7345" s="39" t="n">
        <v>1</v>
      </c>
      <c r="D7345" s="39" t="s">
        <v>26</v>
      </c>
      <c r="E7345" s="39"/>
      <c r="F7345" s="41" t="n">
        <f aca="false">IF(A7345="","",MATCH(A7345,P_ID,1))</f>
        <v>6522</v>
      </c>
      <c r="G7345" s="41" t="str">
        <f aca="false">IF(A7345="","",INDEX(P_Svc,F7345))</f>
        <v>Standard</v>
      </c>
      <c r="H7345" s="41" t="str">
        <f aca="false">IF(A7345="","",INDEX(P_Zone,F7345))</f>
        <v>Central</v>
      </c>
      <c r="I7345" s="41" t="n">
        <f aca="false">IF(A7345="","",IF(D7345="Delivered",IF(B7345&lt;=INDEX(P_Due,F7345),1,0),0))</f>
        <v>1</v>
      </c>
    </row>
    <row r="7346" customFormat="false" ht="15" hidden="false" customHeight="false" outlineLevel="0" collapsed="false">
      <c r="A7346" s="37" t="n">
        <v>1006523</v>
      </c>
      <c r="B7346" s="38" t="n">
        <v>46303</v>
      </c>
      <c r="C7346" s="39" t="n">
        <v>1</v>
      </c>
      <c r="D7346" s="39" t="s">
        <v>26</v>
      </c>
      <c r="E7346" s="39"/>
      <c r="F7346" s="41" t="n">
        <f aca="false">IF(A7346="","",MATCH(A7346,P_ID,1))</f>
        <v>6523</v>
      </c>
      <c r="G7346" s="41" t="str">
        <f aca="false">IF(A7346="","",INDEX(P_Svc,F7346))</f>
        <v>Standard</v>
      </c>
      <c r="H7346" s="41" t="str">
        <f aca="false">IF(A7346="","",INDEX(P_Zone,F7346))</f>
        <v>West</v>
      </c>
      <c r="I7346" s="41" t="n">
        <f aca="false">IF(A7346="","",IF(D7346="Delivered",IF(B7346&lt;=INDEX(P_Due,F7346),1,0),0))</f>
        <v>1</v>
      </c>
    </row>
    <row r="7347" customFormat="false" ht="15" hidden="false" customHeight="false" outlineLevel="0" collapsed="false">
      <c r="A7347" s="37" t="n">
        <v>1006524</v>
      </c>
      <c r="B7347" s="38" t="n">
        <v>46303</v>
      </c>
      <c r="C7347" s="39" t="n">
        <v>1</v>
      </c>
      <c r="D7347" s="39" t="s">
        <v>26</v>
      </c>
      <c r="E7347" s="39"/>
      <c r="F7347" s="41" t="n">
        <f aca="false">IF(A7347="","",MATCH(A7347,P_ID,1))</f>
        <v>6524</v>
      </c>
      <c r="G7347" s="41" t="str">
        <f aca="false">IF(A7347="","",INDEX(P_Svc,F7347))</f>
        <v>Economy</v>
      </c>
      <c r="H7347" s="41" t="str">
        <f aca="false">IF(A7347="","",INDEX(P_Zone,F7347))</f>
        <v>East</v>
      </c>
      <c r="I7347" s="41" t="n">
        <f aca="false">IF(A7347="","",IF(D7347="Delivered",IF(B7347&lt;=INDEX(P_Due,F7347),1,0),0))</f>
        <v>1</v>
      </c>
    </row>
    <row r="7348" customFormat="false" ht="15" hidden="false" customHeight="false" outlineLevel="0" collapsed="false">
      <c r="A7348" s="37" t="n">
        <v>1006527</v>
      </c>
      <c r="B7348" s="38" t="n">
        <v>46303</v>
      </c>
      <c r="C7348" s="39" t="n">
        <v>1</v>
      </c>
      <c r="D7348" s="39" t="s">
        <v>26</v>
      </c>
      <c r="E7348" s="39"/>
      <c r="F7348" s="41" t="n">
        <f aca="false">IF(A7348="","",MATCH(A7348,P_ID,1))</f>
        <v>6527</v>
      </c>
      <c r="G7348" s="41" t="str">
        <f aca="false">IF(A7348="","",INDEX(P_Svc,F7348))</f>
        <v>Standard</v>
      </c>
      <c r="H7348" s="41" t="str">
        <f aca="false">IF(A7348="","",INDEX(P_Zone,F7348))</f>
        <v>North</v>
      </c>
      <c r="I7348" s="41" t="n">
        <f aca="false">IF(A7348="","",IF(D7348="Delivered",IF(B7348&lt;=INDEX(P_Due,F7348),1,0),0))</f>
        <v>1</v>
      </c>
    </row>
    <row r="7349" customFormat="false" ht="15" hidden="false" customHeight="false" outlineLevel="0" collapsed="false">
      <c r="A7349" s="37" t="n">
        <v>1006528</v>
      </c>
      <c r="B7349" s="38" t="n">
        <v>46303</v>
      </c>
      <c r="C7349" s="39" t="n">
        <v>1</v>
      </c>
      <c r="D7349" s="39" t="s">
        <v>26</v>
      </c>
      <c r="E7349" s="39"/>
      <c r="F7349" s="41" t="n">
        <f aca="false">IF(A7349="","",MATCH(A7349,P_ID,1))</f>
        <v>6528</v>
      </c>
      <c r="G7349" s="41" t="str">
        <f aca="false">IF(A7349="","",INDEX(P_Svc,F7349))</f>
        <v>Standard</v>
      </c>
      <c r="H7349" s="41" t="str">
        <f aca="false">IF(A7349="","",INDEX(P_Zone,F7349))</f>
        <v>West</v>
      </c>
      <c r="I7349" s="41" t="n">
        <f aca="false">IF(A7349="","",IF(D7349="Delivered",IF(B7349&lt;=INDEX(P_Due,F7349),1,0),0))</f>
        <v>1</v>
      </c>
    </row>
    <row r="7350" customFormat="false" ht="15" hidden="false" customHeight="false" outlineLevel="0" collapsed="false">
      <c r="A7350" s="37" t="n">
        <v>1006530</v>
      </c>
      <c r="B7350" s="38" t="n">
        <v>46303</v>
      </c>
      <c r="C7350" s="39" t="n">
        <v>1</v>
      </c>
      <c r="D7350" s="39" t="s">
        <v>26</v>
      </c>
      <c r="E7350" s="39"/>
      <c r="F7350" s="41" t="n">
        <f aca="false">IF(A7350="","",MATCH(A7350,P_ID,1))</f>
        <v>6530</v>
      </c>
      <c r="G7350" s="41" t="str">
        <f aca="false">IF(A7350="","",INDEX(P_Svc,F7350))</f>
        <v>Standard</v>
      </c>
      <c r="H7350" s="41" t="str">
        <f aca="false">IF(A7350="","",INDEX(P_Zone,F7350))</f>
        <v>North</v>
      </c>
      <c r="I7350" s="41" t="n">
        <f aca="false">IF(A7350="","",IF(D7350="Delivered",IF(B7350&lt;=INDEX(P_Due,F7350),1,0),0))</f>
        <v>1</v>
      </c>
    </row>
    <row r="7351" customFormat="false" ht="15" hidden="false" customHeight="false" outlineLevel="0" collapsed="false">
      <c r="A7351" s="37" t="n">
        <v>1006531</v>
      </c>
      <c r="B7351" s="38" t="n">
        <v>46303</v>
      </c>
      <c r="C7351" s="39" t="n">
        <v>1</v>
      </c>
      <c r="D7351" s="39" t="s">
        <v>79</v>
      </c>
      <c r="E7351" s="39" t="s">
        <v>32</v>
      </c>
      <c r="F7351" s="41" t="n">
        <f aca="false">IF(A7351="","",MATCH(A7351,P_ID,1))</f>
        <v>6531</v>
      </c>
      <c r="G7351" s="41" t="str">
        <f aca="false">IF(A7351="","",INDEX(P_Svc,F7351))</f>
        <v>Standard</v>
      </c>
      <c r="H7351" s="41" t="str">
        <f aca="false">IF(A7351="","",INDEX(P_Zone,F7351))</f>
        <v>Central</v>
      </c>
      <c r="I7351" s="41" t="n">
        <f aca="false">IF(A7351="","",IF(D7351="Delivered",IF(B7351&lt;=INDEX(P_Due,F7351),1,0),0))</f>
        <v>0</v>
      </c>
    </row>
    <row r="7352" customFormat="false" ht="15" hidden="false" customHeight="false" outlineLevel="0" collapsed="false">
      <c r="A7352" s="37" t="n">
        <v>1006532</v>
      </c>
      <c r="B7352" s="38" t="n">
        <v>46303</v>
      </c>
      <c r="C7352" s="39" t="n">
        <v>1</v>
      </c>
      <c r="D7352" s="39" t="s">
        <v>26</v>
      </c>
      <c r="E7352" s="39"/>
      <c r="F7352" s="41" t="n">
        <f aca="false">IF(A7352="","",MATCH(A7352,P_ID,1))</f>
        <v>6532</v>
      </c>
      <c r="G7352" s="41" t="str">
        <f aca="false">IF(A7352="","",INDEX(P_Svc,F7352))</f>
        <v>Standard</v>
      </c>
      <c r="H7352" s="41" t="str">
        <f aca="false">IF(A7352="","",INDEX(P_Zone,F7352))</f>
        <v>Central</v>
      </c>
      <c r="I7352" s="41" t="n">
        <f aca="false">IF(A7352="","",IF(D7352="Delivered",IF(B7352&lt;=INDEX(P_Due,F7352),1,0),0))</f>
        <v>1</v>
      </c>
    </row>
    <row r="7353" customFormat="false" ht="15" hidden="false" customHeight="false" outlineLevel="0" collapsed="false">
      <c r="A7353" s="37" t="n">
        <v>1006533</v>
      </c>
      <c r="B7353" s="38" t="n">
        <v>46303</v>
      </c>
      <c r="C7353" s="39" t="n">
        <v>1</v>
      </c>
      <c r="D7353" s="39" t="s">
        <v>26</v>
      </c>
      <c r="E7353" s="39"/>
      <c r="F7353" s="41" t="n">
        <f aca="false">IF(A7353="","",MATCH(A7353,P_ID,1))</f>
        <v>6533</v>
      </c>
      <c r="G7353" s="41" t="str">
        <f aca="false">IF(A7353="","",INDEX(P_Svc,F7353))</f>
        <v>Economy</v>
      </c>
      <c r="H7353" s="41" t="str">
        <f aca="false">IF(A7353="","",INDEX(P_Zone,F7353))</f>
        <v>South</v>
      </c>
      <c r="I7353" s="41" t="n">
        <f aca="false">IF(A7353="","",IF(D7353="Delivered",IF(B7353&lt;=INDEX(P_Due,F7353),1,0),0))</f>
        <v>1</v>
      </c>
    </row>
    <row r="7354" customFormat="false" ht="15" hidden="false" customHeight="false" outlineLevel="0" collapsed="false">
      <c r="A7354" s="37" t="n">
        <v>1006534</v>
      </c>
      <c r="B7354" s="38" t="n">
        <v>46303</v>
      </c>
      <c r="C7354" s="39" t="n">
        <v>1</v>
      </c>
      <c r="D7354" s="39" t="s">
        <v>26</v>
      </c>
      <c r="E7354" s="39"/>
      <c r="F7354" s="41" t="n">
        <f aca="false">IF(A7354="","",MATCH(A7354,P_ID,1))</f>
        <v>6534</v>
      </c>
      <c r="G7354" s="41" t="str">
        <f aca="false">IF(A7354="","",INDEX(P_Svc,F7354))</f>
        <v>Economy</v>
      </c>
      <c r="H7354" s="41" t="str">
        <f aca="false">IF(A7354="","",INDEX(P_Zone,F7354))</f>
        <v>Central</v>
      </c>
      <c r="I7354" s="41" t="n">
        <f aca="false">IF(A7354="","",IF(D7354="Delivered",IF(B7354&lt;=INDEX(P_Due,F7354),1,0),0))</f>
        <v>1</v>
      </c>
    </row>
    <row r="7355" customFormat="false" ht="15" hidden="false" customHeight="false" outlineLevel="0" collapsed="false">
      <c r="A7355" s="37" t="n">
        <v>1006535</v>
      </c>
      <c r="B7355" s="38" t="n">
        <v>46303</v>
      </c>
      <c r="C7355" s="39" t="n">
        <v>1</v>
      </c>
      <c r="D7355" s="39" t="s">
        <v>26</v>
      </c>
      <c r="E7355" s="39"/>
      <c r="F7355" s="41" t="n">
        <f aca="false">IF(A7355="","",MATCH(A7355,P_ID,1))</f>
        <v>6535</v>
      </c>
      <c r="G7355" s="41" t="str">
        <f aca="false">IF(A7355="","",INDEX(P_Svc,F7355))</f>
        <v>Economy</v>
      </c>
      <c r="H7355" s="41" t="str">
        <f aca="false">IF(A7355="","",INDEX(P_Zone,F7355))</f>
        <v>Central</v>
      </c>
      <c r="I7355" s="41" t="n">
        <f aca="false">IF(A7355="","",IF(D7355="Delivered",IF(B7355&lt;=INDEX(P_Due,F7355),1,0),0))</f>
        <v>1</v>
      </c>
    </row>
    <row r="7356" customFormat="false" ht="15" hidden="false" customHeight="false" outlineLevel="0" collapsed="false">
      <c r="A7356" s="37" t="n">
        <v>1006536</v>
      </c>
      <c r="B7356" s="38" t="n">
        <v>46303</v>
      </c>
      <c r="C7356" s="39" t="n">
        <v>1</v>
      </c>
      <c r="D7356" s="39" t="s">
        <v>26</v>
      </c>
      <c r="E7356" s="39"/>
      <c r="F7356" s="41" t="n">
        <f aca="false">IF(A7356="","",MATCH(A7356,P_ID,1))</f>
        <v>6536</v>
      </c>
      <c r="G7356" s="41" t="str">
        <f aca="false">IF(A7356="","",INDEX(P_Svc,F7356))</f>
        <v>Standard</v>
      </c>
      <c r="H7356" s="41" t="str">
        <f aca="false">IF(A7356="","",INDEX(P_Zone,F7356))</f>
        <v>North</v>
      </c>
      <c r="I7356" s="41" t="n">
        <f aca="false">IF(A7356="","",IF(D7356="Delivered",IF(B7356&lt;=INDEX(P_Due,F7356),1,0),0))</f>
        <v>1</v>
      </c>
    </row>
    <row r="7357" customFormat="false" ht="15" hidden="false" customHeight="false" outlineLevel="0" collapsed="false">
      <c r="A7357" s="37" t="n">
        <v>1006537</v>
      </c>
      <c r="B7357" s="38" t="n">
        <v>46303</v>
      </c>
      <c r="C7357" s="39" t="n">
        <v>1</v>
      </c>
      <c r="D7357" s="39" t="s">
        <v>26</v>
      </c>
      <c r="E7357" s="39"/>
      <c r="F7357" s="41" t="n">
        <f aca="false">IF(A7357="","",MATCH(A7357,P_ID,1))</f>
        <v>6537</v>
      </c>
      <c r="G7357" s="41" t="str">
        <f aca="false">IF(A7357="","",INDEX(P_Svc,F7357))</f>
        <v>Standard</v>
      </c>
      <c r="H7357" s="41" t="str">
        <f aca="false">IF(A7357="","",INDEX(P_Zone,F7357))</f>
        <v>Central</v>
      </c>
      <c r="I7357" s="41" t="n">
        <f aca="false">IF(A7357="","",IF(D7357="Delivered",IF(B7357&lt;=INDEX(P_Due,F7357),1,0),0))</f>
        <v>1</v>
      </c>
    </row>
    <row r="7358" customFormat="false" ht="15" hidden="false" customHeight="false" outlineLevel="0" collapsed="false">
      <c r="A7358" s="37" t="n">
        <v>1006538</v>
      </c>
      <c r="B7358" s="38" t="n">
        <v>46303</v>
      </c>
      <c r="C7358" s="39" t="n">
        <v>1</v>
      </c>
      <c r="D7358" s="39" t="s">
        <v>26</v>
      </c>
      <c r="E7358" s="39"/>
      <c r="F7358" s="41" t="n">
        <f aca="false">IF(A7358="","",MATCH(A7358,P_ID,1))</f>
        <v>6538</v>
      </c>
      <c r="G7358" s="41" t="str">
        <f aca="false">IF(A7358="","",INDEX(P_Svc,F7358))</f>
        <v>Economy</v>
      </c>
      <c r="H7358" s="41" t="str">
        <f aca="false">IF(A7358="","",INDEX(P_Zone,F7358))</f>
        <v>North</v>
      </c>
      <c r="I7358" s="41" t="n">
        <f aca="false">IF(A7358="","",IF(D7358="Delivered",IF(B7358&lt;=INDEX(P_Due,F7358),1,0),0))</f>
        <v>1</v>
      </c>
    </row>
    <row r="7359" customFormat="false" ht="15" hidden="false" customHeight="false" outlineLevel="0" collapsed="false">
      <c r="A7359" s="37" t="n">
        <v>1006539</v>
      </c>
      <c r="B7359" s="38" t="n">
        <v>46303</v>
      </c>
      <c r="C7359" s="39" t="n">
        <v>1</v>
      </c>
      <c r="D7359" s="39" t="s">
        <v>26</v>
      </c>
      <c r="E7359" s="39"/>
      <c r="F7359" s="41" t="n">
        <f aca="false">IF(A7359="","",MATCH(A7359,P_ID,1))</f>
        <v>6539</v>
      </c>
      <c r="G7359" s="41" t="str">
        <f aca="false">IF(A7359="","",INDEX(P_Svc,F7359))</f>
        <v>Standard</v>
      </c>
      <c r="H7359" s="41" t="str">
        <f aca="false">IF(A7359="","",INDEX(P_Zone,F7359))</f>
        <v>East</v>
      </c>
      <c r="I7359" s="41" t="n">
        <f aca="false">IF(A7359="","",IF(D7359="Delivered",IF(B7359&lt;=INDEX(P_Due,F7359),1,0),0))</f>
        <v>1</v>
      </c>
    </row>
    <row r="7360" customFormat="false" ht="15" hidden="false" customHeight="false" outlineLevel="0" collapsed="false">
      <c r="A7360" s="37" t="n">
        <v>1006540</v>
      </c>
      <c r="B7360" s="38" t="n">
        <v>46303</v>
      </c>
      <c r="C7360" s="39" t="n">
        <v>1</v>
      </c>
      <c r="D7360" s="39" t="s">
        <v>26</v>
      </c>
      <c r="E7360" s="39"/>
      <c r="F7360" s="41" t="n">
        <f aca="false">IF(A7360="","",MATCH(A7360,P_ID,1))</f>
        <v>6540</v>
      </c>
      <c r="G7360" s="41" t="str">
        <f aca="false">IF(A7360="","",INDEX(P_Svc,F7360))</f>
        <v>Standard</v>
      </c>
      <c r="H7360" s="41" t="str">
        <f aca="false">IF(A7360="","",INDEX(P_Zone,F7360))</f>
        <v>East</v>
      </c>
      <c r="I7360" s="41" t="n">
        <f aca="false">IF(A7360="","",IF(D7360="Delivered",IF(B7360&lt;=INDEX(P_Due,F7360),1,0),0))</f>
        <v>1</v>
      </c>
    </row>
    <row r="7361" customFormat="false" ht="15" hidden="false" customHeight="false" outlineLevel="0" collapsed="false">
      <c r="A7361" s="37" t="n">
        <v>1006542</v>
      </c>
      <c r="B7361" s="38" t="n">
        <v>46303</v>
      </c>
      <c r="C7361" s="39" t="n">
        <v>1</v>
      </c>
      <c r="D7361" s="39" t="s">
        <v>26</v>
      </c>
      <c r="E7361" s="39"/>
      <c r="F7361" s="41" t="n">
        <f aca="false">IF(A7361="","",MATCH(A7361,P_ID,1))</f>
        <v>6542</v>
      </c>
      <c r="G7361" s="41" t="str">
        <f aca="false">IF(A7361="","",INDEX(P_Svc,F7361))</f>
        <v>Standard</v>
      </c>
      <c r="H7361" s="41" t="str">
        <f aca="false">IF(A7361="","",INDEX(P_Zone,F7361))</f>
        <v>West</v>
      </c>
      <c r="I7361" s="41" t="n">
        <f aca="false">IF(A7361="","",IF(D7361="Delivered",IF(B7361&lt;=INDEX(P_Due,F7361),1,0),0))</f>
        <v>1</v>
      </c>
    </row>
    <row r="7362" customFormat="false" ht="15" hidden="false" customHeight="false" outlineLevel="0" collapsed="false">
      <c r="A7362" s="37" t="n">
        <v>1006543</v>
      </c>
      <c r="B7362" s="38" t="n">
        <v>46303</v>
      </c>
      <c r="C7362" s="39" t="n">
        <v>1</v>
      </c>
      <c r="D7362" s="39" t="s">
        <v>26</v>
      </c>
      <c r="E7362" s="39"/>
      <c r="F7362" s="41" t="n">
        <f aca="false">IF(A7362="","",MATCH(A7362,P_ID,1))</f>
        <v>6543</v>
      </c>
      <c r="G7362" s="41" t="str">
        <f aca="false">IF(A7362="","",INDEX(P_Svc,F7362))</f>
        <v>Standard</v>
      </c>
      <c r="H7362" s="41" t="str">
        <f aca="false">IF(A7362="","",INDEX(P_Zone,F7362))</f>
        <v>South</v>
      </c>
      <c r="I7362" s="41" t="n">
        <f aca="false">IF(A7362="","",IF(D7362="Delivered",IF(B7362&lt;=INDEX(P_Due,F7362),1,0),0))</f>
        <v>1</v>
      </c>
    </row>
    <row r="7363" customFormat="false" ht="15" hidden="false" customHeight="false" outlineLevel="0" collapsed="false">
      <c r="A7363" s="37" t="n">
        <v>1006544</v>
      </c>
      <c r="B7363" s="38" t="n">
        <v>46303</v>
      </c>
      <c r="C7363" s="39" t="n">
        <v>1</v>
      </c>
      <c r="D7363" s="39" t="s">
        <v>79</v>
      </c>
      <c r="E7363" s="39" t="s">
        <v>32</v>
      </c>
      <c r="F7363" s="41" t="n">
        <f aca="false">IF(A7363="","",MATCH(A7363,P_ID,1))</f>
        <v>6544</v>
      </c>
      <c r="G7363" s="41" t="str">
        <f aca="false">IF(A7363="","",INDEX(P_Svc,F7363))</f>
        <v>Economy</v>
      </c>
      <c r="H7363" s="41" t="str">
        <f aca="false">IF(A7363="","",INDEX(P_Zone,F7363))</f>
        <v>West</v>
      </c>
      <c r="I7363" s="41" t="n">
        <f aca="false">IF(A7363="","",IF(D7363="Delivered",IF(B7363&lt;=INDEX(P_Due,F7363),1,0),0))</f>
        <v>0</v>
      </c>
    </row>
    <row r="7364" customFormat="false" ht="15" hidden="false" customHeight="false" outlineLevel="0" collapsed="false">
      <c r="A7364" s="37" t="n">
        <v>1006545</v>
      </c>
      <c r="B7364" s="38" t="n">
        <v>46303</v>
      </c>
      <c r="C7364" s="39" t="n">
        <v>1</v>
      </c>
      <c r="D7364" s="39" t="s">
        <v>26</v>
      </c>
      <c r="E7364" s="39"/>
      <c r="F7364" s="41" t="n">
        <f aca="false">IF(A7364="","",MATCH(A7364,P_ID,1))</f>
        <v>6545</v>
      </c>
      <c r="G7364" s="41" t="str">
        <f aca="false">IF(A7364="","",INDEX(P_Svc,F7364))</f>
        <v>Standard</v>
      </c>
      <c r="H7364" s="41" t="str">
        <f aca="false">IF(A7364="","",INDEX(P_Zone,F7364))</f>
        <v>West</v>
      </c>
      <c r="I7364" s="41" t="n">
        <f aca="false">IF(A7364="","",IF(D7364="Delivered",IF(B7364&lt;=INDEX(P_Due,F7364),1,0),0))</f>
        <v>1</v>
      </c>
    </row>
    <row r="7365" customFormat="false" ht="15" hidden="false" customHeight="false" outlineLevel="0" collapsed="false">
      <c r="A7365" s="37" t="n">
        <v>1006546</v>
      </c>
      <c r="B7365" s="38" t="n">
        <v>46303</v>
      </c>
      <c r="C7365" s="39" t="n">
        <v>1</v>
      </c>
      <c r="D7365" s="39" t="s">
        <v>26</v>
      </c>
      <c r="E7365" s="39"/>
      <c r="F7365" s="41" t="n">
        <f aca="false">IF(A7365="","",MATCH(A7365,P_ID,1))</f>
        <v>6546</v>
      </c>
      <c r="G7365" s="41" t="str">
        <f aca="false">IF(A7365="","",INDEX(P_Svc,F7365))</f>
        <v>Standard</v>
      </c>
      <c r="H7365" s="41" t="str">
        <f aca="false">IF(A7365="","",INDEX(P_Zone,F7365))</f>
        <v>North</v>
      </c>
      <c r="I7365" s="41" t="n">
        <f aca="false">IF(A7365="","",IF(D7365="Delivered",IF(B7365&lt;=INDEX(P_Due,F7365),1,0),0))</f>
        <v>1</v>
      </c>
    </row>
    <row r="7366" customFormat="false" ht="15" hidden="false" customHeight="false" outlineLevel="0" collapsed="false">
      <c r="A7366" s="37" t="n">
        <v>1006548</v>
      </c>
      <c r="B7366" s="38" t="n">
        <v>46303</v>
      </c>
      <c r="C7366" s="39" t="n">
        <v>1</v>
      </c>
      <c r="D7366" s="39" t="s">
        <v>26</v>
      </c>
      <c r="E7366" s="39"/>
      <c r="F7366" s="41" t="n">
        <f aca="false">IF(A7366="","",MATCH(A7366,P_ID,1))</f>
        <v>6548</v>
      </c>
      <c r="G7366" s="41" t="str">
        <f aca="false">IF(A7366="","",INDEX(P_Svc,F7366))</f>
        <v>Economy</v>
      </c>
      <c r="H7366" s="41" t="str">
        <f aca="false">IF(A7366="","",INDEX(P_Zone,F7366))</f>
        <v>South</v>
      </c>
      <c r="I7366" s="41" t="n">
        <f aca="false">IF(A7366="","",IF(D7366="Delivered",IF(B7366&lt;=INDEX(P_Due,F7366),1,0),0))</f>
        <v>1</v>
      </c>
    </row>
    <row r="7367" customFormat="false" ht="15" hidden="false" customHeight="false" outlineLevel="0" collapsed="false">
      <c r="A7367" s="37" t="n">
        <v>1006549</v>
      </c>
      <c r="B7367" s="38" t="n">
        <v>46303</v>
      </c>
      <c r="C7367" s="39" t="n">
        <v>1</v>
      </c>
      <c r="D7367" s="39" t="s">
        <v>26</v>
      </c>
      <c r="E7367" s="39"/>
      <c r="F7367" s="41" t="n">
        <f aca="false">IF(A7367="","",MATCH(A7367,P_ID,1))</f>
        <v>6549</v>
      </c>
      <c r="G7367" s="41" t="str">
        <f aca="false">IF(A7367="","",INDEX(P_Svc,F7367))</f>
        <v>Economy</v>
      </c>
      <c r="H7367" s="41" t="str">
        <f aca="false">IF(A7367="","",INDEX(P_Zone,F7367))</f>
        <v>West</v>
      </c>
      <c r="I7367" s="41" t="n">
        <f aca="false">IF(A7367="","",IF(D7367="Delivered",IF(B7367&lt;=INDEX(P_Due,F7367),1,0),0))</f>
        <v>1</v>
      </c>
    </row>
    <row r="7368" customFormat="false" ht="15" hidden="false" customHeight="false" outlineLevel="0" collapsed="false">
      <c r="A7368" s="37" t="n">
        <v>1006550</v>
      </c>
      <c r="B7368" s="38" t="n">
        <v>46303</v>
      </c>
      <c r="C7368" s="39" t="n">
        <v>1</v>
      </c>
      <c r="D7368" s="39" t="s">
        <v>26</v>
      </c>
      <c r="E7368" s="39"/>
      <c r="F7368" s="41" t="n">
        <f aca="false">IF(A7368="","",MATCH(A7368,P_ID,1))</f>
        <v>6550</v>
      </c>
      <c r="G7368" s="41" t="str">
        <f aca="false">IF(A7368="","",INDEX(P_Svc,F7368))</f>
        <v>Standard</v>
      </c>
      <c r="H7368" s="41" t="str">
        <f aca="false">IF(A7368="","",INDEX(P_Zone,F7368))</f>
        <v>North</v>
      </c>
      <c r="I7368" s="41" t="n">
        <f aca="false">IF(A7368="","",IF(D7368="Delivered",IF(B7368&lt;=INDEX(P_Due,F7368),1,0),0))</f>
        <v>1</v>
      </c>
    </row>
    <row r="7369" customFormat="false" ht="15" hidden="false" customHeight="false" outlineLevel="0" collapsed="false">
      <c r="A7369" s="37" t="n">
        <v>1006551</v>
      </c>
      <c r="B7369" s="38" t="n">
        <v>46303</v>
      </c>
      <c r="C7369" s="39" t="n">
        <v>1</v>
      </c>
      <c r="D7369" s="39" t="s">
        <v>26</v>
      </c>
      <c r="E7369" s="39"/>
      <c r="F7369" s="41" t="n">
        <f aca="false">IF(A7369="","",MATCH(A7369,P_ID,1))</f>
        <v>6551</v>
      </c>
      <c r="G7369" s="41" t="str">
        <f aca="false">IF(A7369="","",INDEX(P_Svc,F7369))</f>
        <v>Economy</v>
      </c>
      <c r="H7369" s="41" t="str">
        <f aca="false">IF(A7369="","",INDEX(P_Zone,F7369))</f>
        <v>West</v>
      </c>
      <c r="I7369" s="41" t="n">
        <f aca="false">IF(A7369="","",IF(D7369="Delivered",IF(B7369&lt;=INDEX(P_Due,F7369),1,0),0))</f>
        <v>1</v>
      </c>
    </row>
    <row r="7370" customFormat="false" ht="15" hidden="false" customHeight="false" outlineLevel="0" collapsed="false">
      <c r="A7370" s="37" t="n">
        <v>1006554</v>
      </c>
      <c r="B7370" s="38" t="n">
        <v>46303</v>
      </c>
      <c r="C7370" s="39" t="n">
        <v>1</v>
      </c>
      <c r="D7370" s="39" t="s">
        <v>26</v>
      </c>
      <c r="E7370" s="39"/>
      <c r="F7370" s="41" t="n">
        <f aca="false">IF(A7370="","",MATCH(A7370,P_ID,1))</f>
        <v>6554</v>
      </c>
      <c r="G7370" s="41" t="str">
        <f aca="false">IF(A7370="","",INDEX(P_Svc,F7370))</f>
        <v>Economy</v>
      </c>
      <c r="H7370" s="41" t="str">
        <f aca="false">IF(A7370="","",INDEX(P_Zone,F7370))</f>
        <v>North</v>
      </c>
      <c r="I7370" s="41" t="n">
        <f aca="false">IF(A7370="","",IF(D7370="Delivered",IF(B7370&lt;=INDEX(P_Due,F7370),1,0),0))</f>
        <v>1</v>
      </c>
    </row>
    <row r="7371" customFormat="false" ht="15" hidden="false" customHeight="false" outlineLevel="0" collapsed="false">
      <c r="A7371" s="37" t="n">
        <v>1006556</v>
      </c>
      <c r="B7371" s="38" t="n">
        <v>46303</v>
      </c>
      <c r="C7371" s="39" t="n">
        <v>1</v>
      </c>
      <c r="D7371" s="39" t="s">
        <v>26</v>
      </c>
      <c r="E7371" s="39"/>
      <c r="F7371" s="41" t="n">
        <f aca="false">IF(A7371="","",MATCH(A7371,P_ID,1))</f>
        <v>6556</v>
      </c>
      <c r="G7371" s="41" t="str">
        <f aca="false">IF(A7371="","",INDEX(P_Svc,F7371))</f>
        <v>Standard</v>
      </c>
      <c r="H7371" s="41" t="str">
        <f aca="false">IF(A7371="","",INDEX(P_Zone,F7371))</f>
        <v>East</v>
      </c>
      <c r="I7371" s="41" t="n">
        <f aca="false">IF(A7371="","",IF(D7371="Delivered",IF(B7371&lt;=INDEX(P_Due,F7371),1,0),0))</f>
        <v>1</v>
      </c>
    </row>
    <row r="7372" customFormat="false" ht="15" hidden="false" customHeight="false" outlineLevel="0" collapsed="false">
      <c r="A7372" s="37" t="n">
        <v>1006557</v>
      </c>
      <c r="B7372" s="38" t="n">
        <v>46303</v>
      </c>
      <c r="C7372" s="39" t="n">
        <v>1</v>
      </c>
      <c r="D7372" s="39" t="s">
        <v>26</v>
      </c>
      <c r="E7372" s="39"/>
      <c r="F7372" s="41" t="n">
        <f aca="false">IF(A7372="","",MATCH(A7372,P_ID,1))</f>
        <v>6557</v>
      </c>
      <c r="G7372" s="41" t="str">
        <f aca="false">IF(A7372="","",INDEX(P_Svc,F7372))</f>
        <v>Standard</v>
      </c>
      <c r="H7372" s="41" t="str">
        <f aca="false">IF(A7372="","",INDEX(P_Zone,F7372))</f>
        <v>West</v>
      </c>
      <c r="I7372" s="41" t="n">
        <f aca="false">IF(A7372="","",IF(D7372="Delivered",IF(B7372&lt;=INDEX(P_Due,F7372),1,0),0))</f>
        <v>1</v>
      </c>
    </row>
    <row r="7373" customFormat="false" ht="15" hidden="false" customHeight="false" outlineLevel="0" collapsed="false">
      <c r="A7373" s="37" t="n">
        <v>1006560</v>
      </c>
      <c r="B7373" s="38" t="n">
        <v>46303</v>
      </c>
      <c r="C7373" s="39" t="n">
        <v>1</v>
      </c>
      <c r="D7373" s="39" t="s">
        <v>26</v>
      </c>
      <c r="E7373" s="39"/>
      <c r="F7373" s="41" t="n">
        <f aca="false">IF(A7373="","",MATCH(A7373,P_ID,1))</f>
        <v>6560</v>
      </c>
      <c r="G7373" s="41" t="str">
        <f aca="false">IF(A7373="","",INDEX(P_Svc,F7373))</f>
        <v>Standard</v>
      </c>
      <c r="H7373" s="41" t="str">
        <f aca="false">IF(A7373="","",INDEX(P_Zone,F7373))</f>
        <v>West</v>
      </c>
      <c r="I7373" s="41" t="n">
        <f aca="false">IF(A7373="","",IF(D7373="Delivered",IF(B7373&lt;=INDEX(P_Due,F7373),1,0),0))</f>
        <v>1</v>
      </c>
    </row>
    <row r="7374" customFormat="false" ht="15" hidden="false" customHeight="false" outlineLevel="0" collapsed="false">
      <c r="A7374" s="37" t="n">
        <v>1006561</v>
      </c>
      <c r="B7374" s="38" t="n">
        <v>46303</v>
      </c>
      <c r="C7374" s="39" t="n">
        <v>1</v>
      </c>
      <c r="D7374" s="39" t="s">
        <v>26</v>
      </c>
      <c r="E7374" s="39"/>
      <c r="F7374" s="41" t="n">
        <f aca="false">IF(A7374="","",MATCH(A7374,P_ID,1))</f>
        <v>6561</v>
      </c>
      <c r="G7374" s="41" t="str">
        <f aca="false">IF(A7374="","",INDEX(P_Svc,F7374))</f>
        <v>Standard</v>
      </c>
      <c r="H7374" s="41" t="str">
        <f aca="false">IF(A7374="","",INDEX(P_Zone,F7374))</f>
        <v>Central</v>
      </c>
      <c r="I7374" s="41" t="n">
        <f aca="false">IF(A7374="","",IF(D7374="Delivered",IF(B7374&lt;=INDEX(P_Due,F7374),1,0),0))</f>
        <v>1</v>
      </c>
    </row>
    <row r="7375" customFormat="false" ht="15" hidden="false" customHeight="false" outlineLevel="0" collapsed="false">
      <c r="A7375" s="37" t="n">
        <v>1006562</v>
      </c>
      <c r="B7375" s="38" t="n">
        <v>46303</v>
      </c>
      <c r="C7375" s="39" t="n">
        <v>1</v>
      </c>
      <c r="D7375" s="39" t="s">
        <v>26</v>
      </c>
      <c r="E7375" s="39"/>
      <c r="F7375" s="41" t="n">
        <f aca="false">IF(A7375="","",MATCH(A7375,P_ID,1))</f>
        <v>6562</v>
      </c>
      <c r="G7375" s="41" t="str">
        <f aca="false">IF(A7375="","",INDEX(P_Svc,F7375))</f>
        <v>Standard</v>
      </c>
      <c r="H7375" s="41" t="str">
        <f aca="false">IF(A7375="","",INDEX(P_Zone,F7375))</f>
        <v>West</v>
      </c>
      <c r="I7375" s="41" t="n">
        <f aca="false">IF(A7375="","",IF(D7375="Delivered",IF(B7375&lt;=INDEX(P_Due,F7375),1,0),0))</f>
        <v>1</v>
      </c>
    </row>
    <row r="7376" customFormat="false" ht="15" hidden="false" customHeight="false" outlineLevel="0" collapsed="false">
      <c r="A7376" s="37" t="n">
        <v>1006563</v>
      </c>
      <c r="B7376" s="38" t="n">
        <v>46303</v>
      </c>
      <c r="C7376" s="39" t="n">
        <v>1</v>
      </c>
      <c r="D7376" s="39" t="s">
        <v>26</v>
      </c>
      <c r="E7376" s="39"/>
      <c r="F7376" s="41" t="n">
        <f aca="false">IF(A7376="","",MATCH(A7376,P_ID,1))</f>
        <v>6563</v>
      </c>
      <c r="G7376" s="41" t="str">
        <f aca="false">IF(A7376="","",INDEX(P_Svc,F7376))</f>
        <v>Economy</v>
      </c>
      <c r="H7376" s="41" t="str">
        <f aca="false">IF(A7376="","",INDEX(P_Zone,F7376))</f>
        <v>South</v>
      </c>
      <c r="I7376" s="41" t="n">
        <f aca="false">IF(A7376="","",IF(D7376="Delivered",IF(B7376&lt;=INDEX(P_Due,F7376),1,0),0))</f>
        <v>1</v>
      </c>
    </row>
    <row r="7377" customFormat="false" ht="15" hidden="false" customHeight="false" outlineLevel="0" collapsed="false">
      <c r="A7377" s="37" t="n">
        <v>1006564</v>
      </c>
      <c r="B7377" s="38" t="n">
        <v>46303</v>
      </c>
      <c r="C7377" s="39" t="n">
        <v>1</v>
      </c>
      <c r="D7377" s="39" t="s">
        <v>26</v>
      </c>
      <c r="E7377" s="39"/>
      <c r="F7377" s="41" t="n">
        <f aca="false">IF(A7377="","",MATCH(A7377,P_ID,1))</f>
        <v>6564</v>
      </c>
      <c r="G7377" s="41" t="str">
        <f aca="false">IF(A7377="","",INDEX(P_Svc,F7377))</f>
        <v>Standard</v>
      </c>
      <c r="H7377" s="41" t="str">
        <f aca="false">IF(A7377="","",INDEX(P_Zone,F7377))</f>
        <v>West</v>
      </c>
      <c r="I7377" s="41" t="n">
        <f aca="false">IF(A7377="","",IF(D7377="Delivered",IF(B7377&lt;=INDEX(P_Due,F7377),1,0),0))</f>
        <v>1</v>
      </c>
    </row>
    <row r="7378" customFormat="false" ht="15" hidden="false" customHeight="false" outlineLevel="0" collapsed="false">
      <c r="A7378" s="37" t="n">
        <v>1006565</v>
      </c>
      <c r="B7378" s="38" t="n">
        <v>46303</v>
      </c>
      <c r="C7378" s="39" t="n">
        <v>1</v>
      </c>
      <c r="D7378" s="39" t="s">
        <v>26</v>
      </c>
      <c r="E7378" s="39"/>
      <c r="F7378" s="41" t="n">
        <f aca="false">IF(A7378="","",MATCH(A7378,P_ID,1))</f>
        <v>6565</v>
      </c>
      <c r="G7378" s="41" t="str">
        <f aca="false">IF(A7378="","",INDEX(P_Svc,F7378))</f>
        <v>Standard</v>
      </c>
      <c r="H7378" s="41" t="str">
        <f aca="false">IF(A7378="","",INDEX(P_Zone,F7378))</f>
        <v>East</v>
      </c>
      <c r="I7378" s="41" t="n">
        <f aca="false">IF(A7378="","",IF(D7378="Delivered",IF(B7378&lt;=INDEX(P_Due,F7378),1,0),0))</f>
        <v>1</v>
      </c>
    </row>
    <row r="7379" customFormat="false" ht="15" hidden="false" customHeight="false" outlineLevel="0" collapsed="false">
      <c r="A7379" s="37" t="n">
        <v>1006566</v>
      </c>
      <c r="B7379" s="38" t="n">
        <v>46303</v>
      </c>
      <c r="C7379" s="39" t="n">
        <v>1</v>
      </c>
      <c r="D7379" s="39" t="s">
        <v>26</v>
      </c>
      <c r="E7379" s="39"/>
      <c r="F7379" s="41" t="n">
        <f aca="false">IF(A7379="","",MATCH(A7379,P_ID,1))</f>
        <v>6566</v>
      </c>
      <c r="G7379" s="41" t="str">
        <f aca="false">IF(A7379="","",INDEX(P_Svc,F7379))</f>
        <v>Standard</v>
      </c>
      <c r="H7379" s="41" t="str">
        <f aca="false">IF(A7379="","",INDEX(P_Zone,F7379))</f>
        <v>North</v>
      </c>
      <c r="I7379" s="41" t="n">
        <f aca="false">IF(A7379="","",IF(D7379="Delivered",IF(B7379&lt;=INDEX(P_Due,F7379),1,0),0))</f>
        <v>1</v>
      </c>
    </row>
    <row r="7380" customFormat="false" ht="15" hidden="false" customHeight="false" outlineLevel="0" collapsed="false">
      <c r="A7380" s="37" t="n">
        <v>1006567</v>
      </c>
      <c r="B7380" s="38" t="n">
        <v>46303</v>
      </c>
      <c r="C7380" s="39" t="n">
        <v>1</v>
      </c>
      <c r="D7380" s="39" t="s">
        <v>26</v>
      </c>
      <c r="E7380" s="39"/>
      <c r="F7380" s="41" t="n">
        <f aca="false">IF(A7380="","",MATCH(A7380,P_ID,1))</f>
        <v>6567</v>
      </c>
      <c r="G7380" s="41" t="str">
        <f aca="false">IF(A7380="","",INDEX(P_Svc,F7380))</f>
        <v>Standard</v>
      </c>
      <c r="H7380" s="41" t="str">
        <f aca="false">IF(A7380="","",INDEX(P_Zone,F7380))</f>
        <v>West</v>
      </c>
      <c r="I7380" s="41" t="n">
        <f aca="false">IF(A7380="","",IF(D7380="Delivered",IF(B7380&lt;=INDEX(P_Due,F7380),1,0),0))</f>
        <v>1</v>
      </c>
    </row>
    <row r="7381" customFormat="false" ht="15" hidden="false" customHeight="false" outlineLevel="0" collapsed="false">
      <c r="A7381" s="37" t="n">
        <v>1006568</v>
      </c>
      <c r="B7381" s="38" t="n">
        <v>46303</v>
      </c>
      <c r="C7381" s="39" t="n">
        <v>1</v>
      </c>
      <c r="D7381" s="39" t="s">
        <v>26</v>
      </c>
      <c r="E7381" s="39"/>
      <c r="F7381" s="41" t="n">
        <f aca="false">IF(A7381="","",MATCH(A7381,P_ID,1))</f>
        <v>6568</v>
      </c>
      <c r="G7381" s="41" t="str">
        <f aca="false">IF(A7381="","",INDEX(P_Svc,F7381))</f>
        <v>Standard</v>
      </c>
      <c r="H7381" s="41" t="str">
        <f aca="false">IF(A7381="","",INDEX(P_Zone,F7381))</f>
        <v>South</v>
      </c>
      <c r="I7381" s="41" t="n">
        <f aca="false">IF(A7381="","",IF(D7381="Delivered",IF(B7381&lt;=INDEX(P_Due,F7381),1,0),0))</f>
        <v>1</v>
      </c>
    </row>
    <row r="7382" customFormat="false" ht="15" hidden="false" customHeight="false" outlineLevel="0" collapsed="false">
      <c r="A7382" s="37" t="n">
        <v>1006569</v>
      </c>
      <c r="B7382" s="38" t="n">
        <v>46303</v>
      </c>
      <c r="C7382" s="39" t="n">
        <v>1</v>
      </c>
      <c r="D7382" s="39" t="s">
        <v>26</v>
      </c>
      <c r="E7382" s="39"/>
      <c r="F7382" s="41" t="n">
        <f aca="false">IF(A7382="","",MATCH(A7382,P_ID,1))</f>
        <v>6569</v>
      </c>
      <c r="G7382" s="41" t="str">
        <f aca="false">IF(A7382="","",INDEX(P_Svc,F7382))</f>
        <v>Standard</v>
      </c>
      <c r="H7382" s="41" t="str">
        <f aca="false">IF(A7382="","",INDEX(P_Zone,F7382))</f>
        <v>South</v>
      </c>
      <c r="I7382" s="41" t="n">
        <f aca="false">IF(A7382="","",IF(D7382="Delivered",IF(B7382&lt;=INDEX(P_Due,F7382),1,0),0))</f>
        <v>1</v>
      </c>
    </row>
    <row r="7383" customFormat="false" ht="15" hidden="false" customHeight="false" outlineLevel="0" collapsed="false">
      <c r="A7383" s="37" t="n">
        <v>1006570</v>
      </c>
      <c r="B7383" s="38" t="n">
        <v>46303</v>
      </c>
      <c r="C7383" s="39" t="n">
        <v>1</v>
      </c>
      <c r="D7383" s="39" t="s">
        <v>26</v>
      </c>
      <c r="E7383" s="39"/>
      <c r="F7383" s="41" t="n">
        <f aca="false">IF(A7383="","",MATCH(A7383,P_ID,1))</f>
        <v>6570</v>
      </c>
      <c r="G7383" s="41" t="str">
        <f aca="false">IF(A7383="","",INDEX(P_Svc,F7383))</f>
        <v>Standard</v>
      </c>
      <c r="H7383" s="41" t="str">
        <f aca="false">IF(A7383="","",INDEX(P_Zone,F7383))</f>
        <v>Central</v>
      </c>
      <c r="I7383" s="41" t="n">
        <f aca="false">IF(A7383="","",IF(D7383="Delivered",IF(B7383&lt;=INDEX(P_Due,F7383),1,0),0))</f>
        <v>1</v>
      </c>
    </row>
    <row r="7384" customFormat="false" ht="15" hidden="false" customHeight="false" outlineLevel="0" collapsed="false">
      <c r="A7384" s="37" t="n">
        <v>1006571</v>
      </c>
      <c r="B7384" s="38" t="n">
        <v>46303</v>
      </c>
      <c r="C7384" s="39" t="n">
        <v>1</v>
      </c>
      <c r="D7384" s="39" t="s">
        <v>26</v>
      </c>
      <c r="E7384" s="39"/>
      <c r="F7384" s="41" t="n">
        <f aca="false">IF(A7384="","",MATCH(A7384,P_ID,1))</f>
        <v>6571</v>
      </c>
      <c r="G7384" s="41" t="str">
        <f aca="false">IF(A7384="","",INDEX(P_Svc,F7384))</f>
        <v>Standard</v>
      </c>
      <c r="H7384" s="41" t="str">
        <f aca="false">IF(A7384="","",INDEX(P_Zone,F7384))</f>
        <v>West</v>
      </c>
      <c r="I7384" s="41" t="n">
        <f aca="false">IF(A7384="","",IF(D7384="Delivered",IF(B7384&lt;=INDEX(P_Due,F7384),1,0),0))</f>
        <v>1</v>
      </c>
    </row>
    <row r="7385" customFormat="false" ht="15" hidden="false" customHeight="false" outlineLevel="0" collapsed="false">
      <c r="A7385" s="37" t="n">
        <v>1006572</v>
      </c>
      <c r="B7385" s="38" t="n">
        <v>46303</v>
      </c>
      <c r="C7385" s="39" t="n">
        <v>1</v>
      </c>
      <c r="D7385" s="39" t="s">
        <v>26</v>
      </c>
      <c r="E7385" s="39"/>
      <c r="F7385" s="41" t="n">
        <f aca="false">IF(A7385="","",MATCH(A7385,P_ID,1))</f>
        <v>6572</v>
      </c>
      <c r="G7385" s="41" t="str">
        <f aca="false">IF(A7385="","",INDEX(P_Svc,F7385))</f>
        <v>Standard</v>
      </c>
      <c r="H7385" s="41" t="str">
        <f aca="false">IF(A7385="","",INDEX(P_Zone,F7385))</f>
        <v>Central</v>
      </c>
      <c r="I7385" s="41" t="n">
        <f aca="false">IF(A7385="","",IF(D7385="Delivered",IF(B7385&lt;=INDEX(P_Due,F7385),1,0),0))</f>
        <v>1</v>
      </c>
    </row>
    <row r="7386" customFormat="false" ht="15" hidden="false" customHeight="false" outlineLevel="0" collapsed="false">
      <c r="A7386" s="37" t="n">
        <v>1006574</v>
      </c>
      <c r="B7386" s="38" t="n">
        <v>46303</v>
      </c>
      <c r="C7386" s="39" t="n">
        <v>0</v>
      </c>
      <c r="D7386" s="39" t="s">
        <v>80</v>
      </c>
      <c r="E7386" s="39" t="s">
        <v>40</v>
      </c>
      <c r="F7386" s="41" t="n">
        <f aca="false">IF(A7386="","",MATCH(A7386,P_ID,1))</f>
        <v>6574</v>
      </c>
      <c r="G7386" s="41" t="str">
        <f aca="false">IF(A7386="","",INDEX(P_Svc,F7386))</f>
        <v>Economy</v>
      </c>
      <c r="H7386" s="41" t="str">
        <f aca="false">IF(A7386="","",INDEX(P_Zone,F7386))</f>
        <v>East</v>
      </c>
      <c r="I7386" s="41" t="n">
        <f aca="false">IF(A7386="","",IF(D7386="Delivered",IF(B7386&lt;=INDEX(P_Due,F7386),1,0),0))</f>
        <v>0</v>
      </c>
    </row>
    <row r="7387" customFormat="false" ht="15" hidden="false" customHeight="false" outlineLevel="0" collapsed="false">
      <c r="A7387" s="37" t="n">
        <v>1006575</v>
      </c>
      <c r="B7387" s="38" t="n">
        <v>46303</v>
      </c>
      <c r="C7387" s="39" t="n">
        <v>1</v>
      </c>
      <c r="D7387" s="39" t="s">
        <v>26</v>
      </c>
      <c r="E7387" s="39"/>
      <c r="F7387" s="41" t="n">
        <f aca="false">IF(A7387="","",MATCH(A7387,P_ID,1))</f>
        <v>6575</v>
      </c>
      <c r="G7387" s="41" t="str">
        <f aca="false">IF(A7387="","",INDEX(P_Svc,F7387))</f>
        <v>Standard</v>
      </c>
      <c r="H7387" s="41" t="str">
        <f aca="false">IF(A7387="","",INDEX(P_Zone,F7387))</f>
        <v>South</v>
      </c>
      <c r="I7387" s="41" t="n">
        <f aca="false">IF(A7387="","",IF(D7387="Delivered",IF(B7387&lt;=INDEX(P_Due,F7387),1,0),0))</f>
        <v>1</v>
      </c>
    </row>
    <row r="7388" customFormat="false" ht="15" hidden="false" customHeight="false" outlineLevel="0" collapsed="false">
      <c r="A7388" s="37" t="n">
        <v>1006577</v>
      </c>
      <c r="B7388" s="38" t="n">
        <v>46303</v>
      </c>
      <c r="C7388" s="39" t="n">
        <v>1</v>
      </c>
      <c r="D7388" s="39" t="s">
        <v>26</v>
      </c>
      <c r="E7388" s="39"/>
      <c r="F7388" s="41" t="n">
        <f aca="false">IF(A7388="","",MATCH(A7388,P_ID,1))</f>
        <v>6577</v>
      </c>
      <c r="G7388" s="41" t="str">
        <f aca="false">IF(A7388="","",INDEX(P_Svc,F7388))</f>
        <v>Standard</v>
      </c>
      <c r="H7388" s="41" t="str">
        <f aca="false">IF(A7388="","",INDEX(P_Zone,F7388))</f>
        <v>North</v>
      </c>
      <c r="I7388" s="41" t="n">
        <f aca="false">IF(A7388="","",IF(D7388="Delivered",IF(B7388&lt;=INDEX(P_Due,F7388),1,0),0))</f>
        <v>1</v>
      </c>
    </row>
    <row r="7389" customFormat="false" ht="15" hidden="false" customHeight="false" outlineLevel="0" collapsed="false">
      <c r="A7389" s="37" t="n">
        <v>1006578</v>
      </c>
      <c r="B7389" s="38" t="n">
        <v>46303</v>
      </c>
      <c r="C7389" s="39" t="n">
        <v>1</v>
      </c>
      <c r="D7389" s="39" t="s">
        <v>26</v>
      </c>
      <c r="E7389" s="39"/>
      <c r="F7389" s="41" t="n">
        <f aca="false">IF(A7389="","",MATCH(A7389,P_ID,1))</f>
        <v>6578</v>
      </c>
      <c r="G7389" s="41" t="str">
        <f aca="false">IF(A7389="","",INDEX(P_Svc,F7389))</f>
        <v>Economy</v>
      </c>
      <c r="H7389" s="41" t="str">
        <f aca="false">IF(A7389="","",INDEX(P_Zone,F7389))</f>
        <v>North</v>
      </c>
      <c r="I7389" s="41" t="n">
        <f aca="false">IF(A7389="","",IF(D7389="Delivered",IF(B7389&lt;=INDEX(P_Due,F7389),1,0),0))</f>
        <v>1</v>
      </c>
    </row>
    <row r="7390" customFormat="false" ht="15" hidden="false" customHeight="false" outlineLevel="0" collapsed="false">
      <c r="A7390" s="37" t="n">
        <v>1006579</v>
      </c>
      <c r="B7390" s="38" t="n">
        <v>46303</v>
      </c>
      <c r="C7390" s="39" t="n">
        <v>1</v>
      </c>
      <c r="D7390" s="39" t="s">
        <v>26</v>
      </c>
      <c r="E7390" s="39"/>
      <c r="F7390" s="41" t="n">
        <f aca="false">IF(A7390="","",MATCH(A7390,P_ID,1))</f>
        <v>6579</v>
      </c>
      <c r="G7390" s="41" t="str">
        <f aca="false">IF(A7390="","",INDEX(P_Svc,F7390))</f>
        <v>Standard</v>
      </c>
      <c r="H7390" s="41" t="str">
        <f aca="false">IF(A7390="","",INDEX(P_Zone,F7390))</f>
        <v>Central</v>
      </c>
      <c r="I7390" s="41" t="n">
        <f aca="false">IF(A7390="","",IF(D7390="Delivered",IF(B7390&lt;=INDEX(P_Due,F7390),1,0),0))</f>
        <v>1</v>
      </c>
    </row>
    <row r="7391" customFormat="false" ht="15" hidden="false" customHeight="false" outlineLevel="0" collapsed="false">
      <c r="A7391" s="37" t="n">
        <v>1006580</v>
      </c>
      <c r="B7391" s="38" t="n">
        <v>46303</v>
      </c>
      <c r="C7391" s="39" t="n">
        <v>1</v>
      </c>
      <c r="D7391" s="39" t="s">
        <v>26</v>
      </c>
      <c r="E7391" s="39"/>
      <c r="F7391" s="41" t="n">
        <f aca="false">IF(A7391="","",MATCH(A7391,P_ID,1))</f>
        <v>6580</v>
      </c>
      <c r="G7391" s="41" t="str">
        <f aca="false">IF(A7391="","",INDEX(P_Svc,F7391))</f>
        <v>Economy</v>
      </c>
      <c r="H7391" s="41" t="str">
        <f aca="false">IF(A7391="","",INDEX(P_Zone,F7391))</f>
        <v>East</v>
      </c>
      <c r="I7391" s="41" t="n">
        <f aca="false">IF(A7391="","",IF(D7391="Delivered",IF(B7391&lt;=INDEX(P_Due,F7391),1,0),0))</f>
        <v>1</v>
      </c>
    </row>
    <row r="7392" customFormat="false" ht="15" hidden="false" customHeight="false" outlineLevel="0" collapsed="false">
      <c r="A7392" s="37" t="n">
        <v>1006582</v>
      </c>
      <c r="B7392" s="38" t="n">
        <v>46303</v>
      </c>
      <c r="C7392" s="39" t="n">
        <v>1</v>
      </c>
      <c r="D7392" s="39" t="s">
        <v>26</v>
      </c>
      <c r="E7392" s="39"/>
      <c r="F7392" s="41" t="n">
        <f aca="false">IF(A7392="","",MATCH(A7392,P_ID,1))</f>
        <v>6582</v>
      </c>
      <c r="G7392" s="41" t="str">
        <f aca="false">IF(A7392="","",INDEX(P_Svc,F7392))</f>
        <v>Standard</v>
      </c>
      <c r="H7392" s="41" t="str">
        <f aca="false">IF(A7392="","",INDEX(P_Zone,F7392))</f>
        <v>North</v>
      </c>
      <c r="I7392" s="41" t="n">
        <f aca="false">IF(A7392="","",IF(D7392="Delivered",IF(B7392&lt;=INDEX(P_Due,F7392),1,0),0))</f>
        <v>1</v>
      </c>
    </row>
    <row r="7393" customFormat="false" ht="15" hidden="false" customHeight="false" outlineLevel="0" collapsed="false">
      <c r="A7393" s="37" t="n">
        <v>1006583</v>
      </c>
      <c r="B7393" s="38" t="n">
        <v>46303</v>
      </c>
      <c r="C7393" s="39" t="n">
        <v>1</v>
      </c>
      <c r="D7393" s="39" t="s">
        <v>26</v>
      </c>
      <c r="E7393" s="39"/>
      <c r="F7393" s="41" t="n">
        <f aca="false">IF(A7393="","",MATCH(A7393,P_ID,1))</f>
        <v>6583</v>
      </c>
      <c r="G7393" s="41" t="str">
        <f aca="false">IF(A7393="","",INDEX(P_Svc,F7393))</f>
        <v>Standard</v>
      </c>
      <c r="H7393" s="41" t="str">
        <f aca="false">IF(A7393="","",INDEX(P_Zone,F7393))</f>
        <v>North</v>
      </c>
      <c r="I7393" s="41" t="n">
        <f aca="false">IF(A7393="","",IF(D7393="Delivered",IF(B7393&lt;=INDEX(P_Due,F7393),1,0),0))</f>
        <v>1</v>
      </c>
    </row>
    <row r="7394" customFormat="false" ht="15" hidden="false" customHeight="false" outlineLevel="0" collapsed="false">
      <c r="A7394" s="37" t="n">
        <v>1006585</v>
      </c>
      <c r="B7394" s="38" t="n">
        <v>46303</v>
      </c>
      <c r="C7394" s="39" t="n">
        <v>1</v>
      </c>
      <c r="D7394" s="39" t="s">
        <v>26</v>
      </c>
      <c r="E7394" s="39"/>
      <c r="F7394" s="41" t="n">
        <f aca="false">IF(A7394="","",MATCH(A7394,P_ID,1))</f>
        <v>6585</v>
      </c>
      <c r="G7394" s="41" t="str">
        <f aca="false">IF(A7394="","",INDEX(P_Svc,F7394))</f>
        <v>Standard</v>
      </c>
      <c r="H7394" s="41" t="str">
        <f aca="false">IF(A7394="","",INDEX(P_Zone,F7394))</f>
        <v>East</v>
      </c>
      <c r="I7394" s="41" t="n">
        <f aca="false">IF(A7394="","",IF(D7394="Delivered",IF(B7394&lt;=INDEX(P_Due,F7394),1,0),0))</f>
        <v>1</v>
      </c>
    </row>
    <row r="7395" customFormat="false" ht="15" hidden="false" customHeight="false" outlineLevel="0" collapsed="false">
      <c r="A7395" s="37" t="n">
        <v>1006586</v>
      </c>
      <c r="B7395" s="38" t="n">
        <v>46303</v>
      </c>
      <c r="C7395" s="39" t="n">
        <v>1</v>
      </c>
      <c r="D7395" s="39" t="s">
        <v>26</v>
      </c>
      <c r="E7395" s="39"/>
      <c r="F7395" s="41" t="n">
        <f aca="false">IF(A7395="","",MATCH(A7395,P_ID,1))</f>
        <v>6586</v>
      </c>
      <c r="G7395" s="41" t="str">
        <f aca="false">IF(A7395="","",INDEX(P_Svc,F7395))</f>
        <v>Standard</v>
      </c>
      <c r="H7395" s="41" t="str">
        <f aca="false">IF(A7395="","",INDEX(P_Zone,F7395))</f>
        <v>West</v>
      </c>
      <c r="I7395" s="41" t="n">
        <f aca="false">IF(A7395="","",IF(D7395="Delivered",IF(B7395&lt;=INDEX(P_Due,F7395),1,0),0))</f>
        <v>1</v>
      </c>
    </row>
    <row r="7396" customFormat="false" ht="15" hidden="false" customHeight="false" outlineLevel="0" collapsed="false">
      <c r="A7396" s="37" t="n">
        <v>1006587</v>
      </c>
      <c r="B7396" s="38" t="n">
        <v>46303</v>
      </c>
      <c r="C7396" s="39" t="n">
        <v>1</v>
      </c>
      <c r="D7396" s="39" t="s">
        <v>26</v>
      </c>
      <c r="E7396" s="39"/>
      <c r="F7396" s="41" t="n">
        <f aca="false">IF(A7396="","",MATCH(A7396,P_ID,1))</f>
        <v>6587</v>
      </c>
      <c r="G7396" s="41" t="str">
        <f aca="false">IF(A7396="","",INDEX(P_Svc,F7396))</f>
        <v>Standard</v>
      </c>
      <c r="H7396" s="41" t="str">
        <f aca="false">IF(A7396="","",INDEX(P_Zone,F7396))</f>
        <v>Central</v>
      </c>
      <c r="I7396" s="41" t="n">
        <f aca="false">IF(A7396="","",IF(D7396="Delivered",IF(B7396&lt;=INDEX(P_Due,F7396),1,0),0))</f>
        <v>1</v>
      </c>
    </row>
    <row r="7397" customFormat="false" ht="15" hidden="false" customHeight="false" outlineLevel="0" collapsed="false">
      <c r="A7397" s="37" t="n">
        <v>1006588</v>
      </c>
      <c r="B7397" s="38" t="n">
        <v>46303</v>
      </c>
      <c r="C7397" s="39" t="n">
        <v>1</v>
      </c>
      <c r="D7397" s="39" t="s">
        <v>26</v>
      </c>
      <c r="E7397" s="39"/>
      <c r="F7397" s="41" t="n">
        <f aca="false">IF(A7397="","",MATCH(A7397,P_ID,1))</f>
        <v>6588</v>
      </c>
      <c r="G7397" s="41" t="str">
        <f aca="false">IF(A7397="","",INDEX(P_Svc,F7397))</f>
        <v>Standard</v>
      </c>
      <c r="H7397" s="41" t="str">
        <f aca="false">IF(A7397="","",INDEX(P_Zone,F7397))</f>
        <v>North</v>
      </c>
      <c r="I7397" s="41" t="n">
        <f aca="false">IF(A7397="","",IF(D7397="Delivered",IF(B7397&lt;=INDEX(P_Due,F7397),1,0),0))</f>
        <v>1</v>
      </c>
    </row>
    <row r="7398" customFormat="false" ht="15" hidden="false" customHeight="false" outlineLevel="0" collapsed="false">
      <c r="A7398" s="37" t="n">
        <v>1006589</v>
      </c>
      <c r="B7398" s="38" t="n">
        <v>46303</v>
      </c>
      <c r="C7398" s="39" t="n">
        <v>1</v>
      </c>
      <c r="D7398" s="39" t="s">
        <v>26</v>
      </c>
      <c r="E7398" s="39"/>
      <c r="F7398" s="41" t="n">
        <f aca="false">IF(A7398="","",MATCH(A7398,P_ID,1))</f>
        <v>6589</v>
      </c>
      <c r="G7398" s="41" t="str">
        <f aca="false">IF(A7398="","",INDEX(P_Svc,F7398))</f>
        <v>Standard</v>
      </c>
      <c r="H7398" s="41" t="str">
        <f aca="false">IF(A7398="","",INDEX(P_Zone,F7398))</f>
        <v>East</v>
      </c>
      <c r="I7398" s="41" t="n">
        <f aca="false">IF(A7398="","",IF(D7398="Delivered",IF(B7398&lt;=INDEX(P_Due,F7398),1,0),0))</f>
        <v>1</v>
      </c>
    </row>
    <row r="7399" customFormat="false" ht="15" hidden="false" customHeight="false" outlineLevel="0" collapsed="false">
      <c r="A7399" s="37" t="n">
        <v>1006590</v>
      </c>
      <c r="B7399" s="38" t="n">
        <v>46303</v>
      </c>
      <c r="C7399" s="39" t="n">
        <v>1</v>
      </c>
      <c r="D7399" s="39" t="s">
        <v>26</v>
      </c>
      <c r="E7399" s="39"/>
      <c r="F7399" s="41" t="n">
        <f aca="false">IF(A7399="","",MATCH(A7399,P_ID,1))</f>
        <v>6590</v>
      </c>
      <c r="G7399" s="41" t="str">
        <f aca="false">IF(A7399="","",INDEX(P_Svc,F7399))</f>
        <v>Standard</v>
      </c>
      <c r="H7399" s="41" t="str">
        <f aca="false">IF(A7399="","",INDEX(P_Zone,F7399))</f>
        <v>Central</v>
      </c>
      <c r="I7399" s="41" t="n">
        <f aca="false">IF(A7399="","",IF(D7399="Delivered",IF(B7399&lt;=INDEX(P_Due,F7399),1,0),0))</f>
        <v>1</v>
      </c>
    </row>
    <row r="7400" customFormat="false" ht="15" hidden="false" customHeight="false" outlineLevel="0" collapsed="false">
      <c r="A7400" s="37" t="n">
        <v>1006591</v>
      </c>
      <c r="B7400" s="38" t="n">
        <v>46303</v>
      </c>
      <c r="C7400" s="39" t="n">
        <v>1</v>
      </c>
      <c r="D7400" s="39" t="s">
        <v>26</v>
      </c>
      <c r="E7400" s="39"/>
      <c r="F7400" s="41" t="n">
        <f aca="false">IF(A7400="","",MATCH(A7400,P_ID,1))</f>
        <v>6591</v>
      </c>
      <c r="G7400" s="41" t="str">
        <f aca="false">IF(A7400="","",INDEX(P_Svc,F7400))</f>
        <v>Standard</v>
      </c>
      <c r="H7400" s="41" t="str">
        <f aca="false">IF(A7400="","",INDEX(P_Zone,F7400))</f>
        <v>West</v>
      </c>
      <c r="I7400" s="41" t="n">
        <f aca="false">IF(A7400="","",IF(D7400="Delivered",IF(B7400&lt;=INDEX(P_Due,F7400),1,0),0))</f>
        <v>1</v>
      </c>
    </row>
    <row r="7401" customFormat="false" ht="15" hidden="false" customHeight="false" outlineLevel="0" collapsed="false">
      <c r="A7401" s="37" t="n">
        <v>1006593</v>
      </c>
      <c r="B7401" s="38" t="n">
        <v>46303</v>
      </c>
      <c r="C7401" s="39" t="n">
        <v>1</v>
      </c>
      <c r="D7401" s="39" t="s">
        <v>26</v>
      </c>
      <c r="E7401" s="39"/>
      <c r="F7401" s="41" t="n">
        <f aca="false">IF(A7401="","",MATCH(A7401,P_ID,1))</f>
        <v>6593</v>
      </c>
      <c r="G7401" s="41" t="str">
        <f aca="false">IF(A7401="","",INDEX(P_Svc,F7401))</f>
        <v>Economy</v>
      </c>
      <c r="H7401" s="41" t="str">
        <f aca="false">IF(A7401="","",INDEX(P_Zone,F7401))</f>
        <v>Central</v>
      </c>
      <c r="I7401" s="41" t="n">
        <f aca="false">IF(A7401="","",IF(D7401="Delivered",IF(B7401&lt;=INDEX(P_Due,F7401),1,0),0))</f>
        <v>1</v>
      </c>
    </row>
    <row r="7402" customFormat="false" ht="15" hidden="false" customHeight="false" outlineLevel="0" collapsed="false">
      <c r="A7402" s="37" t="n">
        <v>1006594</v>
      </c>
      <c r="B7402" s="38" t="n">
        <v>46303</v>
      </c>
      <c r="C7402" s="39" t="n">
        <v>1</v>
      </c>
      <c r="D7402" s="39" t="s">
        <v>26</v>
      </c>
      <c r="E7402" s="39"/>
      <c r="F7402" s="41" t="n">
        <f aca="false">IF(A7402="","",MATCH(A7402,P_ID,1))</f>
        <v>6594</v>
      </c>
      <c r="G7402" s="41" t="str">
        <f aca="false">IF(A7402="","",INDEX(P_Svc,F7402))</f>
        <v>Standard</v>
      </c>
      <c r="H7402" s="41" t="str">
        <f aca="false">IF(A7402="","",INDEX(P_Zone,F7402))</f>
        <v>South</v>
      </c>
      <c r="I7402" s="41" t="n">
        <f aca="false">IF(A7402="","",IF(D7402="Delivered",IF(B7402&lt;=INDEX(P_Due,F7402),1,0),0))</f>
        <v>1</v>
      </c>
    </row>
    <row r="7403" customFormat="false" ht="15" hidden="false" customHeight="false" outlineLevel="0" collapsed="false">
      <c r="A7403" s="37" t="n">
        <v>1006595</v>
      </c>
      <c r="B7403" s="38" t="n">
        <v>46303</v>
      </c>
      <c r="C7403" s="39" t="n">
        <v>1</v>
      </c>
      <c r="D7403" s="39" t="s">
        <v>26</v>
      </c>
      <c r="E7403" s="39"/>
      <c r="F7403" s="41" t="n">
        <f aca="false">IF(A7403="","",MATCH(A7403,P_ID,1))</f>
        <v>6595</v>
      </c>
      <c r="G7403" s="41" t="str">
        <f aca="false">IF(A7403="","",INDEX(P_Svc,F7403))</f>
        <v>Economy</v>
      </c>
      <c r="H7403" s="41" t="str">
        <f aca="false">IF(A7403="","",INDEX(P_Zone,F7403))</f>
        <v>South</v>
      </c>
      <c r="I7403" s="41" t="n">
        <f aca="false">IF(A7403="","",IF(D7403="Delivered",IF(B7403&lt;=INDEX(P_Due,F7403),1,0),0))</f>
        <v>1</v>
      </c>
    </row>
    <row r="7404" customFormat="false" ht="15" hidden="false" customHeight="false" outlineLevel="0" collapsed="false">
      <c r="A7404" s="37" t="n">
        <v>1006596</v>
      </c>
      <c r="B7404" s="38" t="n">
        <v>46303</v>
      </c>
      <c r="C7404" s="39" t="n">
        <v>1</v>
      </c>
      <c r="D7404" s="39" t="s">
        <v>26</v>
      </c>
      <c r="E7404" s="39"/>
      <c r="F7404" s="41" t="n">
        <f aca="false">IF(A7404="","",MATCH(A7404,P_ID,1))</f>
        <v>6596</v>
      </c>
      <c r="G7404" s="41" t="str">
        <f aca="false">IF(A7404="","",INDEX(P_Svc,F7404))</f>
        <v>Standard</v>
      </c>
      <c r="H7404" s="41" t="str">
        <f aca="false">IF(A7404="","",INDEX(P_Zone,F7404))</f>
        <v>East</v>
      </c>
      <c r="I7404" s="41" t="n">
        <f aca="false">IF(A7404="","",IF(D7404="Delivered",IF(B7404&lt;=INDEX(P_Due,F7404),1,0),0))</f>
        <v>1</v>
      </c>
    </row>
    <row r="7405" customFormat="false" ht="15" hidden="false" customHeight="false" outlineLevel="0" collapsed="false">
      <c r="A7405" s="37" t="n">
        <v>1006597</v>
      </c>
      <c r="B7405" s="38" t="n">
        <v>46303</v>
      </c>
      <c r="C7405" s="39" t="n">
        <v>1</v>
      </c>
      <c r="D7405" s="39" t="s">
        <v>26</v>
      </c>
      <c r="E7405" s="39"/>
      <c r="F7405" s="41" t="n">
        <f aca="false">IF(A7405="","",MATCH(A7405,P_ID,1))</f>
        <v>6597</v>
      </c>
      <c r="G7405" s="41" t="str">
        <f aca="false">IF(A7405="","",INDEX(P_Svc,F7405))</f>
        <v>Standard</v>
      </c>
      <c r="H7405" s="41" t="str">
        <f aca="false">IF(A7405="","",INDEX(P_Zone,F7405))</f>
        <v>West</v>
      </c>
      <c r="I7405" s="41" t="n">
        <f aca="false">IF(A7405="","",IF(D7405="Delivered",IF(B7405&lt;=INDEX(P_Due,F7405),1,0),0))</f>
        <v>1</v>
      </c>
    </row>
    <row r="7406" customFormat="false" ht="15" hidden="false" customHeight="false" outlineLevel="0" collapsed="false">
      <c r="A7406" s="37" t="n">
        <v>1006601</v>
      </c>
      <c r="B7406" s="38" t="n">
        <v>46303</v>
      </c>
      <c r="C7406" s="39" t="n">
        <v>1</v>
      </c>
      <c r="D7406" s="39" t="s">
        <v>26</v>
      </c>
      <c r="E7406" s="39"/>
      <c r="F7406" s="41" t="n">
        <f aca="false">IF(A7406="","",MATCH(A7406,P_ID,1))</f>
        <v>6601</v>
      </c>
      <c r="G7406" s="41" t="str">
        <f aca="false">IF(A7406="","",INDEX(P_Svc,F7406))</f>
        <v>Standard</v>
      </c>
      <c r="H7406" s="41" t="str">
        <f aca="false">IF(A7406="","",INDEX(P_Zone,F7406))</f>
        <v>North</v>
      </c>
      <c r="I7406" s="41" t="n">
        <f aca="false">IF(A7406="","",IF(D7406="Delivered",IF(B7406&lt;=INDEX(P_Due,F7406),1,0),0))</f>
        <v>1</v>
      </c>
    </row>
    <row r="7407" customFormat="false" ht="15" hidden="false" customHeight="false" outlineLevel="0" collapsed="false">
      <c r="A7407" s="37" t="n">
        <v>1006602</v>
      </c>
      <c r="B7407" s="38" t="n">
        <v>46303</v>
      </c>
      <c r="C7407" s="39" t="n">
        <v>1</v>
      </c>
      <c r="D7407" s="39" t="s">
        <v>26</v>
      </c>
      <c r="E7407" s="39"/>
      <c r="F7407" s="41" t="n">
        <f aca="false">IF(A7407="","",MATCH(A7407,P_ID,1))</f>
        <v>6602</v>
      </c>
      <c r="G7407" s="41" t="str">
        <f aca="false">IF(A7407="","",INDEX(P_Svc,F7407))</f>
        <v>Standard</v>
      </c>
      <c r="H7407" s="41" t="str">
        <f aca="false">IF(A7407="","",INDEX(P_Zone,F7407))</f>
        <v>West</v>
      </c>
      <c r="I7407" s="41" t="n">
        <f aca="false">IF(A7407="","",IF(D7407="Delivered",IF(B7407&lt;=INDEX(P_Due,F7407),1,0),0))</f>
        <v>1</v>
      </c>
    </row>
    <row r="7408" customFormat="false" ht="15" hidden="false" customHeight="false" outlineLevel="0" collapsed="false">
      <c r="A7408" s="37" t="n">
        <v>1006604</v>
      </c>
      <c r="B7408" s="38" t="n">
        <v>46303</v>
      </c>
      <c r="C7408" s="39" t="n">
        <v>1</v>
      </c>
      <c r="D7408" s="39" t="s">
        <v>79</v>
      </c>
      <c r="E7408" s="39" t="s">
        <v>34</v>
      </c>
      <c r="F7408" s="41" t="n">
        <f aca="false">IF(A7408="","",MATCH(A7408,P_ID,1))</f>
        <v>6604</v>
      </c>
      <c r="G7408" s="41" t="str">
        <f aca="false">IF(A7408="","",INDEX(P_Svc,F7408))</f>
        <v>Economy</v>
      </c>
      <c r="H7408" s="41" t="str">
        <f aca="false">IF(A7408="","",INDEX(P_Zone,F7408))</f>
        <v>North</v>
      </c>
      <c r="I7408" s="41" t="n">
        <f aca="false">IF(A7408="","",IF(D7408="Delivered",IF(B7408&lt;=INDEX(P_Due,F7408),1,0),0))</f>
        <v>0</v>
      </c>
    </row>
    <row r="7409" customFormat="false" ht="15" hidden="false" customHeight="false" outlineLevel="0" collapsed="false">
      <c r="A7409" s="37" t="n">
        <v>1006605</v>
      </c>
      <c r="B7409" s="38" t="n">
        <v>46303</v>
      </c>
      <c r="C7409" s="39" t="n">
        <v>1</v>
      </c>
      <c r="D7409" s="39" t="s">
        <v>26</v>
      </c>
      <c r="E7409" s="39"/>
      <c r="F7409" s="41" t="n">
        <f aca="false">IF(A7409="","",MATCH(A7409,P_ID,1))</f>
        <v>6605</v>
      </c>
      <c r="G7409" s="41" t="str">
        <f aca="false">IF(A7409="","",INDEX(P_Svc,F7409))</f>
        <v>Standard</v>
      </c>
      <c r="H7409" s="41" t="str">
        <f aca="false">IF(A7409="","",INDEX(P_Zone,F7409))</f>
        <v>North</v>
      </c>
      <c r="I7409" s="41" t="n">
        <f aca="false">IF(A7409="","",IF(D7409="Delivered",IF(B7409&lt;=INDEX(P_Due,F7409),1,0),0))</f>
        <v>1</v>
      </c>
    </row>
    <row r="7410" customFormat="false" ht="15" hidden="false" customHeight="false" outlineLevel="0" collapsed="false">
      <c r="A7410" s="37" t="n">
        <v>1006606</v>
      </c>
      <c r="B7410" s="38" t="n">
        <v>46303</v>
      </c>
      <c r="C7410" s="39" t="n">
        <v>1</v>
      </c>
      <c r="D7410" s="39" t="s">
        <v>26</v>
      </c>
      <c r="E7410" s="39"/>
      <c r="F7410" s="41" t="n">
        <f aca="false">IF(A7410="","",MATCH(A7410,P_ID,1))</f>
        <v>6606</v>
      </c>
      <c r="G7410" s="41" t="str">
        <f aca="false">IF(A7410="","",INDEX(P_Svc,F7410))</f>
        <v>Standard</v>
      </c>
      <c r="H7410" s="41" t="str">
        <f aca="false">IF(A7410="","",INDEX(P_Zone,F7410))</f>
        <v>East</v>
      </c>
      <c r="I7410" s="41" t="n">
        <f aca="false">IF(A7410="","",IF(D7410="Delivered",IF(B7410&lt;=INDEX(P_Due,F7410),1,0),0))</f>
        <v>1</v>
      </c>
    </row>
    <row r="7411" customFormat="false" ht="15" hidden="false" customHeight="false" outlineLevel="0" collapsed="false">
      <c r="A7411" s="37" t="n">
        <v>1006608</v>
      </c>
      <c r="B7411" s="38" t="n">
        <v>46303</v>
      </c>
      <c r="C7411" s="39" t="n">
        <v>1</v>
      </c>
      <c r="D7411" s="39" t="s">
        <v>26</v>
      </c>
      <c r="E7411" s="39"/>
      <c r="F7411" s="41" t="n">
        <f aca="false">IF(A7411="","",MATCH(A7411,P_ID,1))</f>
        <v>6608</v>
      </c>
      <c r="G7411" s="41" t="str">
        <f aca="false">IF(A7411="","",INDEX(P_Svc,F7411))</f>
        <v>Standard</v>
      </c>
      <c r="H7411" s="41" t="str">
        <f aca="false">IF(A7411="","",INDEX(P_Zone,F7411))</f>
        <v>East</v>
      </c>
      <c r="I7411" s="41" t="n">
        <f aca="false">IF(A7411="","",IF(D7411="Delivered",IF(B7411&lt;=INDEX(P_Due,F7411),1,0),0))</f>
        <v>1</v>
      </c>
    </row>
    <row r="7412" customFormat="false" ht="15" hidden="false" customHeight="false" outlineLevel="0" collapsed="false">
      <c r="A7412" s="37" t="n">
        <v>1006609</v>
      </c>
      <c r="B7412" s="38" t="n">
        <v>46303</v>
      </c>
      <c r="C7412" s="39" t="n">
        <v>1</v>
      </c>
      <c r="D7412" s="39" t="s">
        <v>26</v>
      </c>
      <c r="E7412" s="39"/>
      <c r="F7412" s="41" t="n">
        <f aca="false">IF(A7412="","",MATCH(A7412,P_ID,1))</f>
        <v>6609</v>
      </c>
      <c r="G7412" s="41" t="str">
        <f aca="false">IF(A7412="","",INDEX(P_Svc,F7412))</f>
        <v>Standard</v>
      </c>
      <c r="H7412" s="41" t="str">
        <f aca="false">IF(A7412="","",INDEX(P_Zone,F7412))</f>
        <v>East</v>
      </c>
      <c r="I7412" s="41" t="n">
        <f aca="false">IF(A7412="","",IF(D7412="Delivered",IF(B7412&lt;=INDEX(P_Due,F7412),1,0),0))</f>
        <v>1</v>
      </c>
    </row>
    <row r="7413" customFormat="false" ht="15" hidden="false" customHeight="false" outlineLevel="0" collapsed="false">
      <c r="A7413" s="37" t="n">
        <v>1006610</v>
      </c>
      <c r="B7413" s="38" t="n">
        <v>46303</v>
      </c>
      <c r="C7413" s="39" t="n">
        <v>1</v>
      </c>
      <c r="D7413" s="39" t="s">
        <v>26</v>
      </c>
      <c r="E7413" s="39"/>
      <c r="F7413" s="41" t="n">
        <f aca="false">IF(A7413="","",MATCH(A7413,P_ID,1))</f>
        <v>6610</v>
      </c>
      <c r="G7413" s="41" t="str">
        <f aca="false">IF(A7413="","",INDEX(P_Svc,F7413))</f>
        <v>Standard</v>
      </c>
      <c r="H7413" s="41" t="str">
        <f aca="false">IF(A7413="","",INDEX(P_Zone,F7413))</f>
        <v>West</v>
      </c>
      <c r="I7413" s="41" t="n">
        <f aca="false">IF(A7413="","",IF(D7413="Delivered",IF(B7413&lt;=INDEX(P_Due,F7413),1,0),0))</f>
        <v>1</v>
      </c>
    </row>
    <row r="7414" customFormat="false" ht="15" hidden="false" customHeight="false" outlineLevel="0" collapsed="false">
      <c r="A7414" s="37" t="n">
        <v>1006611</v>
      </c>
      <c r="B7414" s="38" t="n">
        <v>46303</v>
      </c>
      <c r="C7414" s="39" t="n">
        <v>1</v>
      </c>
      <c r="D7414" s="39" t="s">
        <v>26</v>
      </c>
      <c r="E7414" s="39"/>
      <c r="F7414" s="41" t="n">
        <f aca="false">IF(A7414="","",MATCH(A7414,P_ID,1))</f>
        <v>6611</v>
      </c>
      <c r="G7414" s="41" t="str">
        <f aca="false">IF(A7414="","",INDEX(P_Svc,F7414))</f>
        <v>Economy</v>
      </c>
      <c r="H7414" s="41" t="str">
        <f aca="false">IF(A7414="","",INDEX(P_Zone,F7414))</f>
        <v>Central</v>
      </c>
      <c r="I7414" s="41" t="n">
        <f aca="false">IF(A7414="","",IF(D7414="Delivered",IF(B7414&lt;=INDEX(P_Due,F7414),1,0),0))</f>
        <v>1</v>
      </c>
    </row>
    <row r="7415" customFormat="false" ht="15" hidden="false" customHeight="false" outlineLevel="0" collapsed="false">
      <c r="A7415" s="37" t="n">
        <v>1006612</v>
      </c>
      <c r="B7415" s="38" t="n">
        <v>46303</v>
      </c>
      <c r="C7415" s="39" t="n">
        <v>1</v>
      </c>
      <c r="D7415" s="39" t="s">
        <v>26</v>
      </c>
      <c r="E7415" s="39"/>
      <c r="F7415" s="41" t="n">
        <f aca="false">IF(A7415="","",MATCH(A7415,P_ID,1))</f>
        <v>6612</v>
      </c>
      <c r="G7415" s="41" t="str">
        <f aca="false">IF(A7415="","",INDEX(P_Svc,F7415))</f>
        <v>Standard</v>
      </c>
      <c r="H7415" s="41" t="str">
        <f aca="false">IF(A7415="","",INDEX(P_Zone,F7415))</f>
        <v>Central</v>
      </c>
      <c r="I7415" s="41" t="n">
        <f aca="false">IF(A7415="","",IF(D7415="Delivered",IF(B7415&lt;=INDEX(P_Due,F7415),1,0),0))</f>
        <v>1</v>
      </c>
    </row>
    <row r="7416" customFormat="false" ht="15" hidden="false" customHeight="false" outlineLevel="0" collapsed="false">
      <c r="A7416" s="37" t="n">
        <v>1006613</v>
      </c>
      <c r="B7416" s="38" t="n">
        <v>46303</v>
      </c>
      <c r="C7416" s="39" t="n">
        <v>1</v>
      </c>
      <c r="D7416" s="39" t="s">
        <v>26</v>
      </c>
      <c r="E7416" s="39"/>
      <c r="F7416" s="41" t="n">
        <f aca="false">IF(A7416="","",MATCH(A7416,P_ID,1))</f>
        <v>6613</v>
      </c>
      <c r="G7416" s="41" t="str">
        <f aca="false">IF(A7416="","",INDEX(P_Svc,F7416))</f>
        <v>Economy</v>
      </c>
      <c r="H7416" s="41" t="str">
        <f aca="false">IF(A7416="","",INDEX(P_Zone,F7416))</f>
        <v>North</v>
      </c>
      <c r="I7416" s="41" t="n">
        <f aca="false">IF(A7416="","",IF(D7416="Delivered",IF(B7416&lt;=INDEX(P_Due,F7416),1,0),0))</f>
        <v>1</v>
      </c>
    </row>
    <row r="7417" customFormat="false" ht="15" hidden="false" customHeight="false" outlineLevel="0" collapsed="false">
      <c r="A7417" s="37" t="n">
        <v>1006614</v>
      </c>
      <c r="B7417" s="38" t="n">
        <v>46303</v>
      </c>
      <c r="C7417" s="39" t="n">
        <v>1</v>
      </c>
      <c r="D7417" s="39" t="s">
        <v>26</v>
      </c>
      <c r="E7417" s="39"/>
      <c r="F7417" s="41" t="n">
        <f aca="false">IF(A7417="","",MATCH(A7417,P_ID,1))</f>
        <v>6614</v>
      </c>
      <c r="G7417" s="41" t="str">
        <f aca="false">IF(A7417="","",INDEX(P_Svc,F7417))</f>
        <v>Standard</v>
      </c>
      <c r="H7417" s="41" t="str">
        <f aca="false">IF(A7417="","",INDEX(P_Zone,F7417))</f>
        <v>South</v>
      </c>
      <c r="I7417" s="41" t="n">
        <f aca="false">IF(A7417="","",IF(D7417="Delivered",IF(B7417&lt;=INDEX(P_Due,F7417),1,0),0))</f>
        <v>1</v>
      </c>
    </row>
    <row r="7418" customFormat="false" ht="15" hidden="false" customHeight="false" outlineLevel="0" collapsed="false">
      <c r="A7418" s="37" t="n">
        <v>1006616</v>
      </c>
      <c r="B7418" s="38" t="n">
        <v>46303</v>
      </c>
      <c r="C7418" s="39" t="n">
        <v>1</v>
      </c>
      <c r="D7418" s="39" t="s">
        <v>26</v>
      </c>
      <c r="E7418" s="39"/>
      <c r="F7418" s="41" t="n">
        <f aca="false">IF(A7418="","",MATCH(A7418,P_ID,1))</f>
        <v>6616</v>
      </c>
      <c r="G7418" s="41" t="str">
        <f aca="false">IF(A7418="","",INDEX(P_Svc,F7418))</f>
        <v>Standard</v>
      </c>
      <c r="H7418" s="41" t="str">
        <f aca="false">IF(A7418="","",INDEX(P_Zone,F7418))</f>
        <v>West</v>
      </c>
      <c r="I7418" s="41" t="n">
        <f aca="false">IF(A7418="","",IF(D7418="Delivered",IF(B7418&lt;=INDEX(P_Due,F7418),1,0),0))</f>
        <v>1</v>
      </c>
    </row>
    <row r="7419" customFormat="false" ht="15" hidden="false" customHeight="false" outlineLevel="0" collapsed="false">
      <c r="A7419" s="37" t="n">
        <v>1006617</v>
      </c>
      <c r="B7419" s="38" t="n">
        <v>46303</v>
      </c>
      <c r="C7419" s="39" t="n">
        <v>1</v>
      </c>
      <c r="D7419" s="39" t="s">
        <v>26</v>
      </c>
      <c r="E7419" s="39"/>
      <c r="F7419" s="41" t="n">
        <f aca="false">IF(A7419="","",MATCH(A7419,P_ID,1))</f>
        <v>6617</v>
      </c>
      <c r="G7419" s="41" t="str">
        <f aca="false">IF(A7419="","",INDEX(P_Svc,F7419))</f>
        <v>Economy</v>
      </c>
      <c r="H7419" s="41" t="str">
        <f aca="false">IF(A7419="","",INDEX(P_Zone,F7419))</f>
        <v>North</v>
      </c>
      <c r="I7419" s="41" t="n">
        <f aca="false">IF(A7419="","",IF(D7419="Delivered",IF(B7419&lt;=INDEX(P_Due,F7419),1,0),0))</f>
        <v>1</v>
      </c>
    </row>
    <row r="7420" customFormat="false" ht="15" hidden="false" customHeight="false" outlineLevel="0" collapsed="false">
      <c r="A7420" s="37" t="n">
        <v>1006618</v>
      </c>
      <c r="B7420" s="38" t="n">
        <v>46303</v>
      </c>
      <c r="C7420" s="39" t="n">
        <v>1</v>
      </c>
      <c r="D7420" s="39" t="s">
        <v>26</v>
      </c>
      <c r="E7420" s="39"/>
      <c r="F7420" s="41" t="n">
        <f aca="false">IF(A7420="","",MATCH(A7420,P_ID,1))</f>
        <v>6618</v>
      </c>
      <c r="G7420" s="41" t="str">
        <f aca="false">IF(A7420="","",INDEX(P_Svc,F7420))</f>
        <v>Standard</v>
      </c>
      <c r="H7420" s="41" t="str">
        <f aca="false">IF(A7420="","",INDEX(P_Zone,F7420))</f>
        <v>East</v>
      </c>
      <c r="I7420" s="41" t="n">
        <f aca="false">IF(A7420="","",IF(D7420="Delivered",IF(B7420&lt;=INDEX(P_Due,F7420),1,0),0))</f>
        <v>1</v>
      </c>
    </row>
    <row r="7421" customFormat="false" ht="15" hidden="false" customHeight="false" outlineLevel="0" collapsed="false">
      <c r="A7421" s="37" t="n">
        <v>1006619</v>
      </c>
      <c r="B7421" s="38" t="n">
        <v>46303</v>
      </c>
      <c r="C7421" s="39" t="n">
        <v>1</v>
      </c>
      <c r="D7421" s="39" t="s">
        <v>26</v>
      </c>
      <c r="E7421" s="39"/>
      <c r="F7421" s="41" t="n">
        <f aca="false">IF(A7421="","",MATCH(A7421,P_ID,1))</f>
        <v>6619</v>
      </c>
      <c r="G7421" s="41" t="str">
        <f aca="false">IF(A7421="","",INDEX(P_Svc,F7421))</f>
        <v>Standard</v>
      </c>
      <c r="H7421" s="41" t="str">
        <f aca="false">IF(A7421="","",INDEX(P_Zone,F7421))</f>
        <v>South</v>
      </c>
      <c r="I7421" s="41" t="n">
        <f aca="false">IF(A7421="","",IF(D7421="Delivered",IF(B7421&lt;=INDEX(P_Due,F7421),1,0),0))</f>
        <v>1</v>
      </c>
    </row>
    <row r="7422" customFormat="false" ht="15" hidden="false" customHeight="false" outlineLevel="0" collapsed="false">
      <c r="A7422" s="37" t="n">
        <v>1006620</v>
      </c>
      <c r="B7422" s="38" t="n">
        <v>46303</v>
      </c>
      <c r="C7422" s="39" t="n">
        <v>1</v>
      </c>
      <c r="D7422" s="39" t="s">
        <v>26</v>
      </c>
      <c r="E7422" s="39"/>
      <c r="F7422" s="41" t="n">
        <f aca="false">IF(A7422="","",MATCH(A7422,P_ID,1))</f>
        <v>6620</v>
      </c>
      <c r="G7422" s="41" t="str">
        <f aca="false">IF(A7422="","",INDEX(P_Svc,F7422))</f>
        <v>Standard</v>
      </c>
      <c r="H7422" s="41" t="str">
        <f aca="false">IF(A7422="","",INDEX(P_Zone,F7422))</f>
        <v>South</v>
      </c>
      <c r="I7422" s="41" t="n">
        <f aca="false">IF(A7422="","",IF(D7422="Delivered",IF(B7422&lt;=INDEX(P_Due,F7422),1,0),0))</f>
        <v>1</v>
      </c>
    </row>
    <row r="7423" customFormat="false" ht="15" hidden="false" customHeight="false" outlineLevel="0" collapsed="false">
      <c r="A7423" s="37" t="n">
        <v>1006622</v>
      </c>
      <c r="B7423" s="38" t="n">
        <v>46303</v>
      </c>
      <c r="C7423" s="39" t="n">
        <v>1</v>
      </c>
      <c r="D7423" s="39" t="s">
        <v>26</v>
      </c>
      <c r="E7423" s="39"/>
      <c r="F7423" s="41" t="n">
        <f aca="false">IF(A7423="","",MATCH(A7423,P_ID,1))</f>
        <v>6622</v>
      </c>
      <c r="G7423" s="41" t="str">
        <f aca="false">IF(A7423="","",INDEX(P_Svc,F7423))</f>
        <v>Standard</v>
      </c>
      <c r="H7423" s="41" t="str">
        <f aca="false">IF(A7423="","",INDEX(P_Zone,F7423))</f>
        <v>Central</v>
      </c>
      <c r="I7423" s="41" t="n">
        <f aca="false">IF(A7423="","",IF(D7423="Delivered",IF(B7423&lt;=INDEX(P_Due,F7423),1,0),0))</f>
        <v>1</v>
      </c>
    </row>
    <row r="7424" customFormat="false" ht="15" hidden="false" customHeight="false" outlineLevel="0" collapsed="false">
      <c r="A7424" s="37" t="n">
        <v>1006623</v>
      </c>
      <c r="B7424" s="38" t="n">
        <v>46303</v>
      </c>
      <c r="C7424" s="39" t="n">
        <v>1</v>
      </c>
      <c r="D7424" s="39" t="s">
        <v>26</v>
      </c>
      <c r="E7424" s="39"/>
      <c r="F7424" s="41" t="n">
        <f aca="false">IF(A7424="","",MATCH(A7424,P_ID,1))</f>
        <v>6623</v>
      </c>
      <c r="G7424" s="41" t="str">
        <f aca="false">IF(A7424="","",INDEX(P_Svc,F7424))</f>
        <v>Standard</v>
      </c>
      <c r="H7424" s="41" t="str">
        <f aca="false">IF(A7424="","",INDEX(P_Zone,F7424))</f>
        <v>South</v>
      </c>
      <c r="I7424" s="41" t="n">
        <f aca="false">IF(A7424="","",IF(D7424="Delivered",IF(B7424&lt;=INDEX(P_Due,F7424),1,0),0))</f>
        <v>1</v>
      </c>
    </row>
    <row r="7425" customFormat="false" ht="15" hidden="false" customHeight="false" outlineLevel="0" collapsed="false">
      <c r="A7425" s="37" t="n">
        <v>1006624</v>
      </c>
      <c r="B7425" s="38" t="n">
        <v>46303</v>
      </c>
      <c r="C7425" s="39" t="n">
        <v>1</v>
      </c>
      <c r="D7425" s="39" t="s">
        <v>26</v>
      </c>
      <c r="E7425" s="39"/>
      <c r="F7425" s="41" t="n">
        <f aca="false">IF(A7425="","",MATCH(A7425,P_ID,1))</f>
        <v>6624</v>
      </c>
      <c r="G7425" s="41" t="str">
        <f aca="false">IF(A7425="","",INDEX(P_Svc,F7425))</f>
        <v>Economy</v>
      </c>
      <c r="H7425" s="41" t="str">
        <f aca="false">IF(A7425="","",INDEX(P_Zone,F7425))</f>
        <v>North</v>
      </c>
      <c r="I7425" s="41" t="n">
        <f aca="false">IF(A7425="","",IF(D7425="Delivered",IF(B7425&lt;=INDEX(P_Due,F7425),1,0),0))</f>
        <v>1</v>
      </c>
    </row>
    <row r="7426" customFormat="false" ht="15" hidden="false" customHeight="false" outlineLevel="0" collapsed="false">
      <c r="A7426" s="37" t="n">
        <v>1006625</v>
      </c>
      <c r="B7426" s="38" t="n">
        <v>46303</v>
      </c>
      <c r="C7426" s="39" t="n">
        <v>1</v>
      </c>
      <c r="D7426" s="39" t="s">
        <v>26</v>
      </c>
      <c r="E7426" s="39"/>
      <c r="F7426" s="41" t="n">
        <f aca="false">IF(A7426="","",MATCH(A7426,P_ID,1))</f>
        <v>6625</v>
      </c>
      <c r="G7426" s="41" t="str">
        <f aca="false">IF(A7426="","",INDEX(P_Svc,F7426))</f>
        <v>Standard</v>
      </c>
      <c r="H7426" s="41" t="str">
        <f aca="false">IF(A7426="","",INDEX(P_Zone,F7426))</f>
        <v>North</v>
      </c>
      <c r="I7426" s="41" t="n">
        <f aca="false">IF(A7426="","",IF(D7426="Delivered",IF(B7426&lt;=INDEX(P_Due,F7426),1,0),0))</f>
        <v>1</v>
      </c>
    </row>
    <row r="7427" customFormat="false" ht="15" hidden="false" customHeight="false" outlineLevel="0" collapsed="false">
      <c r="A7427" s="37" t="n">
        <v>1006626</v>
      </c>
      <c r="B7427" s="38" t="n">
        <v>46303</v>
      </c>
      <c r="C7427" s="39" t="n">
        <v>1</v>
      </c>
      <c r="D7427" s="39" t="s">
        <v>26</v>
      </c>
      <c r="E7427" s="39"/>
      <c r="F7427" s="41" t="n">
        <f aca="false">IF(A7427="","",MATCH(A7427,P_ID,1))</f>
        <v>6626</v>
      </c>
      <c r="G7427" s="41" t="str">
        <f aca="false">IF(A7427="","",INDEX(P_Svc,F7427))</f>
        <v>Standard</v>
      </c>
      <c r="H7427" s="41" t="str">
        <f aca="false">IF(A7427="","",INDEX(P_Zone,F7427))</f>
        <v>North</v>
      </c>
      <c r="I7427" s="41" t="n">
        <f aca="false">IF(A7427="","",IF(D7427="Delivered",IF(B7427&lt;=INDEX(P_Due,F7427),1,0),0))</f>
        <v>1</v>
      </c>
    </row>
    <row r="7428" customFormat="false" ht="15" hidden="false" customHeight="false" outlineLevel="0" collapsed="false">
      <c r="A7428" s="37" t="n">
        <v>1006628</v>
      </c>
      <c r="B7428" s="38" t="n">
        <v>46303</v>
      </c>
      <c r="C7428" s="39" t="n">
        <v>1</v>
      </c>
      <c r="D7428" s="39" t="s">
        <v>26</v>
      </c>
      <c r="E7428" s="39"/>
      <c r="F7428" s="41" t="n">
        <f aca="false">IF(A7428="","",MATCH(A7428,P_ID,1))</f>
        <v>6628</v>
      </c>
      <c r="G7428" s="41" t="str">
        <f aca="false">IF(A7428="","",INDEX(P_Svc,F7428))</f>
        <v>Standard</v>
      </c>
      <c r="H7428" s="41" t="str">
        <f aca="false">IF(A7428="","",INDEX(P_Zone,F7428))</f>
        <v>South</v>
      </c>
      <c r="I7428" s="41" t="n">
        <f aca="false">IF(A7428="","",IF(D7428="Delivered",IF(B7428&lt;=INDEX(P_Due,F7428),1,0),0))</f>
        <v>1</v>
      </c>
    </row>
    <row r="7429" customFormat="false" ht="15" hidden="false" customHeight="false" outlineLevel="0" collapsed="false">
      <c r="A7429" s="37" t="n">
        <v>1006629</v>
      </c>
      <c r="B7429" s="38" t="n">
        <v>46303</v>
      </c>
      <c r="C7429" s="39" t="n">
        <v>1</v>
      </c>
      <c r="D7429" s="39" t="s">
        <v>26</v>
      </c>
      <c r="E7429" s="39"/>
      <c r="F7429" s="41" t="n">
        <f aca="false">IF(A7429="","",MATCH(A7429,P_ID,1))</f>
        <v>6629</v>
      </c>
      <c r="G7429" s="41" t="str">
        <f aca="false">IF(A7429="","",INDEX(P_Svc,F7429))</f>
        <v>Economy</v>
      </c>
      <c r="H7429" s="41" t="str">
        <f aca="false">IF(A7429="","",INDEX(P_Zone,F7429))</f>
        <v>Central</v>
      </c>
      <c r="I7429" s="41" t="n">
        <f aca="false">IF(A7429="","",IF(D7429="Delivered",IF(B7429&lt;=INDEX(P_Due,F7429),1,0),0))</f>
        <v>1</v>
      </c>
    </row>
    <row r="7430" customFormat="false" ht="15" hidden="false" customHeight="false" outlineLevel="0" collapsed="false">
      <c r="A7430" s="37" t="n">
        <v>1006630</v>
      </c>
      <c r="B7430" s="38" t="n">
        <v>46303</v>
      </c>
      <c r="C7430" s="39" t="n">
        <v>1</v>
      </c>
      <c r="D7430" s="39" t="s">
        <v>26</v>
      </c>
      <c r="E7430" s="39"/>
      <c r="F7430" s="41" t="n">
        <f aca="false">IF(A7430="","",MATCH(A7430,P_ID,1))</f>
        <v>6630</v>
      </c>
      <c r="G7430" s="41" t="str">
        <f aca="false">IF(A7430="","",INDEX(P_Svc,F7430))</f>
        <v>Standard</v>
      </c>
      <c r="H7430" s="41" t="str">
        <f aca="false">IF(A7430="","",INDEX(P_Zone,F7430))</f>
        <v>North</v>
      </c>
      <c r="I7430" s="41" t="n">
        <f aca="false">IF(A7430="","",IF(D7430="Delivered",IF(B7430&lt;=INDEX(P_Due,F7430),1,0),0))</f>
        <v>1</v>
      </c>
    </row>
    <row r="7431" customFormat="false" ht="15" hidden="false" customHeight="false" outlineLevel="0" collapsed="false">
      <c r="A7431" s="37" t="n">
        <v>1006632</v>
      </c>
      <c r="B7431" s="38" t="n">
        <v>46303</v>
      </c>
      <c r="C7431" s="39" t="n">
        <v>1</v>
      </c>
      <c r="D7431" s="39" t="s">
        <v>26</v>
      </c>
      <c r="E7431" s="39"/>
      <c r="F7431" s="41" t="n">
        <f aca="false">IF(A7431="","",MATCH(A7431,P_ID,1))</f>
        <v>6632</v>
      </c>
      <c r="G7431" s="41" t="str">
        <f aca="false">IF(A7431="","",INDEX(P_Svc,F7431))</f>
        <v>Standard</v>
      </c>
      <c r="H7431" s="41" t="str">
        <f aca="false">IF(A7431="","",INDEX(P_Zone,F7431))</f>
        <v>East</v>
      </c>
      <c r="I7431" s="41" t="n">
        <f aca="false">IF(A7431="","",IF(D7431="Delivered",IF(B7431&lt;=INDEX(P_Due,F7431),1,0),0))</f>
        <v>1</v>
      </c>
    </row>
    <row r="7432" customFormat="false" ht="15" hidden="false" customHeight="false" outlineLevel="0" collapsed="false">
      <c r="A7432" s="37" t="n">
        <v>1006633</v>
      </c>
      <c r="B7432" s="38" t="n">
        <v>46303</v>
      </c>
      <c r="C7432" s="39" t="n">
        <v>1</v>
      </c>
      <c r="D7432" s="39" t="s">
        <v>79</v>
      </c>
      <c r="E7432" s="39" t="s">
        <v>32</v>
      </c>
      <c r="F7432" s="41" t="n">
        <f aca="false">IF(A7432="","",MATCH(A7432,P_ID,1))</f>
        <v>6633</v>
      </c>
      <c r="G7432" s="41" t="str">
        <f aca="false">IF(A7432="","",INDEX(P_Svc,F7432))</f>
        <v>Standard</v>
      </c>
      <c r="H7432" s="41" t="str">
        <f aca="false">IF(A7432="","",INDEX(P_Zone,F7432))</f>
        <v>North</v>
      </c>
      <c r="I7432" s="41" t="n">
        <f aca="false">IF(A7432="","",IF(D7432="Delivered",IF(B7432&lt;=INDEX(P_Due,F7432),1,0),0))</f>
        <v>0</v>
      </c>
    </row>
    <row r="7433" customFormat="false" ht="15" hidden="false" customHeight="false" outlineLevel="0" collapsed="false">
      <c r="A7433" s="37" t="n">
        <v>1006634</v>
      </c>
      <c r="B7433" s="38" t="n">
        <v>46303</v>
      </c>
      <c r="C7433" s="39" t="n">
        <v>1</v>
      </c>
      <c r="D7433" s="39" t="s">
        <v>26</v>
      </c>
      <c r="E7433" s="39"/>
      <c r="F7433" s="41" t="n">
        <f aca="false">IF(A7433="","",MATCH(A7433,P_ID,1))</f>
        <v>6634</v>
      </c>
      <c r="G7433" s="41" t="str">
        <f aca="false">IF(A7433="","",INDEX(P_Svc,F7433))</f>
        <v>Standard</v>
      </c>
      <c r="H7433" s="41" t="str">
        <f aca="false">IF(A7433="","",INDEX(P_Zone,F7433))</f>
        <v>North</v>
      </c>
      <c r="I7433" s="41" t="n">
        <f aca="false">IF(A7433="","",IF(D7433="Delivered",IF(B7433&lt;=INDEX(P_Due,F7433),1,0),0))</f>
        <v>1</v>
      </c>
    </row>
    <row r="7434" customFormat="false" ht="15" hidden="false" customHeight="false" outlineLevel="0" collapsed="false">
      <c r="A7434" s="37" t="n">
        <v>1006635</v>
      </c>
      <c r="B7434" s="38" t="n">
        <v>46303</v>
      </c>
      <c r="C7434" s="39" t="n">
        <v>1</v>
      </c>
      <c r="D7434" s="39" t="s">
        <v>26</v>
      </c>
      <c r="E7434" s="39"/>
      <c r="F7434" s="41" t="n">
        <f aca="false">IF(A7434="","",MATCH(A7434,P_ID,1))</f>
        <v>6635</v>
      </c>
      <c r="G7434" s="41" t="str">
        <f aca="false">IF(A7434="","",INDEX(P_Svc,F7434))</f>
        <v>Standard</v>
      </c>
      <c r="H7434" s="41" t="str">
        <f aca="false">IF(A7434="","",INDEX(P_Zone,F7434))</f>
        <v>South</v>
      </c>
      <c r="I7434" s="41" t="n">
        <f aca="false">IF(A7434="","",IF(D7434="Delivered",IF(B7434&lt;=INDEX(P_Due,F7434),1,0),0))</f>
        <v>1</v>
      </c>
    </row>
    <row r="7435" customFormat="false" ht="15" hidden="false" customHeight="false" outlineLevel="0" collapsed="false">
      <c r="A7435" s="37" t="n">
        <v>1006636</v>
      </c>
      <c r="B7435" s="38" t="n">
        <v>46303</v>
      </c>
      <c r="C7435" s="39" t="n">
        <v>1</v>
      </c>
      <c r="D7435" s="39" t="s">
        <v>26</v>
      </c>
      <c r="E7435" s="39"/>
      <c r="F7435" s="41" t="n">
        <f aca="false">IF(A7435="","",MATCH(A7435,P_ID,1))</f>
        <v>6636</v>
      </c>
      <c r="G7435" s="41" t="str">
        <f aca="false">IF(A7435="","",INDEX(P_Svc,F7435))</f>
        <v>Economy</v>
      </c>
      <c r="H7435" s="41" t="str">
        <f aca="false">IF(A7435="","",INDEX(P_Zone,F7435))</f>
        <v>North</v>
      </c>
      <c r="I7435" s="41" t="n">
        <f aca="false">IF(A7435="","",IF(D7435="Delivered",IF(B7435&lt;=INDEX(P_Due,F7435),1,0),0))</f>
        <v>1</v>
      </c>
    </row>
    <row r="7436" customFormat="false" ht="15" hidden="false" customHeight="false" outlineLevel="0" collapsed="false">
      <c r="A7436" s="37" t="n">
        <v>1006637</v>
      </c>
      <c r="B7436" s="38" t="n">
        <v>46303</v>
      </c>
      <c r="C7436" s="39" t="n">
        <v>1</v>
      </c>
      <c r="D7436" s="39" t="s">
        <v>26</v>
      </c>
      <c r="E7436" s="39"/>
      <c r="F7436" s="41" t="n">
        <f aca="false">IF(A7436="","",MATCH(A7436,P_ID,1))</f>
        <v>6637</v>
      </c>
      <c r="G7436" s="41" t="str">
        <f aca="false">IF(A7436="","",INDEX(P_Svc,F7436))</f>
        <v>Standard</v>
      </c>
      <c r="H7436" s="41" t="str">
        <f aca="false">IF(A7436="","",INDEX(P_Zone,F7436))</f>
        <v>East</v>
      </c>
      <c r="I7436" s="41" t="n">
        <f aca="false">IF(A7436="","",IF(D7436="Delivered",IF(B7436&lt;=INDEX(P_Due,F7436),1,0),0))</f>
        <v>1</v>
      </c>
    </row>
    <row r="7437" customFormat="false" ht="15" hidden="false" customHeight="false" outlineLevel="0" collapsed="false">
      <c r="A7437" s="37" t="n">
        <v>1006639</v>
      </c>
      <c r="B7437" s="38" t="n">
        <v>46303</v>
      </c>
      <c r="C7437" s="39" t="n">
        <v>1</v>
      </c>
      <c r="D7437" s="39" t="s">
        <v>26</v>
      </c>
      <c r="E7437" s="39"/>
      <c r="F7437" s="41" t="n">
        <f aca="false">IF(A7437="","",MATCH(A7437,P_ID,1))</f>
        <v>6639</v>
      </c>
      <c r="G7437" s="41" t="str">
        <f aca="false">IF(A7437="","",INDEX(P_Svc,F7437))</f>
        <v>Economy</v>
      </c>
      <c r="H7437" s="41" t="str">
        <f aca="false">IF(A7437="","",INDEX(P_Zone,F7437))</f>
        <v>North</v>
      </c>
      <c r="I7437" s="41" t="n">
        <f aca="false">IF(A7437="","",IF(D7437="Delivered",IF(B7437&lt;=INDEX(P_Due,F7437),1,0),0))</f>
        <v>1</v>
      </c>
    </row>
    <row r="7438" customFormat="false" ht="15" hidden="false" customHeight="false" outlineLevel="0" collapsed="false">
      <c r="A7438" s="37" t="n">
        <v>1006640</v>
      </c>
      <c r="B7438" s="38" t="n">
        <v>46303</v>
      </c>
      <c r="C7438" s="39" t="n">
        <v>1</v>
      </c>
      <c r="D7438" s="39" t="s">
        <v>26</v>
      </c>
      <c r="E7438" s="39"/>
      <c r="F7438" s="41" t="n">
        <f aca="false">IF(A7438="","",MATCH(A7438,P_ID,1))</f>
        <v>6640</v>
      </c>
      <c r="G7438" s="41" t="str">
        <f aca="false">IF(A7438="","",INDEX(P_Svc,F7438))</f>
        <v>Standard</v>
      </c>
      <c r="H7438" s="41" t="str">
        <f aca="false">IF(A7438="","",INDEX(P_Zone,F7438))</f>
        <v>East</v>
      </c>
      <c r="I7438" s="41" t="n">
        <f aca="false">IF(A7438="","",IF(D7438="Delivered",IF(B7438&lt;=INDEX(P_Due,F7438),1,0),0))</f>
        <v>1</v>
      </c>
    </row>
    <row r="7439" customFormat="false" ht="15" hidden="false" customHeight="false" outlineLevel="0" collapsed="false">
      <c r="A7439" s="37" t="n">
        <v>1006641</v>
      </c>
      <c r="B7439" s="38" t="n">
        <v>46303</v>
      </c>
      <c r="C7439" s="39" t="n">
        <v>1</v>
      </c>
      <c r="D7439" s="39" t="s">
        <v>79</v>
      </c>
      <c r="E7439" s="39" t="s">
        <v>32</v>
      </c>
      <c r="F7439" s="41" t="n">
        <f aca="false">IF(A7439="","",MATCH(A7439,P_ID,1))</f>
        <v>6641</v>
      </c>
      <c r="G7439" s="41" t="str">
        <f aca="false">IF(A7439="","",INDEX(P_Svc,F7439))</f>
        <v>Standard</v>
      </c>
      <c r="H7439" s="41" t="str">
        <f aca="false">IF(A7439="","",INDEX(P_Zone,F7439))</f>
        <v>West</v>
      </c>
      <c r="I7439" s="41" t="n">
        <f aca="false">IF(A7439="","",IF(D7439="Delivered",IF(B7439&lt;=INDEX(P_Due,F7439),1,0),0))</f>
        <v>0</v>
      </c>
    </row>
    <row r="7440" customFormat="false" ht="15" hidden="false" customHeight="false" outlineLevel="0" collapsed="false">
      <c r="A7440" s="37" t="n">
        <v>1006642</v>
      </c>
      <c r="B7440" s="38" t="n">
        <v>46303</v>
      </c>
      <c r="C7440" s="39" t="n">
        <v>1</v>
      </c>
      <c r="D7440" s="39" t="s">
        <v>26</v>
      </c>
      <c r="E7440" s="39"/>
      <c r="F7440" s="41" t="n">
        <f aca="false">IF(A7440="","",MATCH(A7440,P_ID,1))</f>
        <v>6642</v>
      </c>
      <c r="G7440" s="41" t="str">
        <f aca="false">IF(A7440="","",INDEX(P_Svc,F7440))</f>
        <v>Economy</v>
      </c>
      <c r="H7440" s="41" t="str">
        <f aca="false">IF(A7440="","",INDEX(P_Zone,F7440))</f>
        <v>East</v>
      </c>
      <c r="I7440" s="41" t="n">
        <f aca="false">IF(A7440="","",IF(D7440="Delivered",IF(B7440&lt;=INDEX(P_Due,F7440),1,0),0))</f>
        <v>1</v>
      </c>
    </row>
    <row r="7441" customFormat="false" ht="15" hidden="false" customHeight="false" outlineLevel="0" collapsed="false">
      <c r="A7441" s="37" t="n">
        <v>1006644</v>
      </c>
      <c r="B7441" s="38" t="n">
        <v>46303</v>
      </c>
      <c r="C7441" s="39" t="n">
        <v>1</v>
      </c>
      <c r="D7441" s="39" t="s">
        <v>26</v>
      </c>
      <c r="E7441" s="39"/>
      <c r="F7441" s="41" t="n">
        <f aca="false">IF(A7441="","",MATCH(A7441,P_ID,1))</f>
        <v>6644</v>
      </c>
      <c r="G7441" s="41" t="str">
        <f aca="false">IF(A7441="","",INDEX(P_Svc,F7441))</f>
        <v>Standard</v>
      </c>
      <c r="H7441" s="41" t="str">
        <f aca="false">IF(A7441="","",INDEX(P_Zone,F7441))</f>
        <v>East</v>
      </c>
      <c r="I7441" s="41" t="n">
        <f aca="false">IF(A7441="","",IF(D7441="Delivered",IF(B7441&lt;=INDEX(P_Due,F7441),1,0),0))</f>
        <v>1</v>
      </c>
    </row>
    <row r="7442" customFormat="false" ht="15" hidden="false" customHeight="false" outlineLevel="0" collapsed="false">
      <c r="A7442" s="37" t="n">
        <v>1006645</v>
      </c>
      <c r="B7442" s="38" t="n">
        <v>46303</v>
      </c>
      <c r="C7442" s="39" t="n">
        <v>1</v>
      </c>
      <c r="D7442" s="39" t="s">
        <v>26</v>
      </c>
      <c r="E7442" s="39"/>
      <c r="F7442" s="41" t="n">
        <f aca="false">IF(A7442="","",MATCH(A7442,P_ID,1))</f>
        <v>6645</v>
      </c>
      <c r="G7442" s="41" t="str">
        <f aca="false">IF(A7442="","",INDEX(P_Svc,F7442))</f>
        <v>Standard</v>
      </c>
      <c r="H7442" s="41" t="str">
        <f aca="false">IF(A7442="","",INDEX(P_Zone,F7442))</f>
        <v>North</v>
      </c>
      <c r="I7442" s="41" t="n">
        <f aca="false">IF(A7442="","",IF(D7442="Delivered",IF(B7442&lt;=INDEX(P_Due,F7442),1,0),0))</f>
        <v>1</v>
      </c>
    </row>
    <row r="7443" customFormat="false" ht="15" hidden="false" customHeight="false" outlineLevel="0" collapsed="false">
      <c r="A7443" s="37" t="n">
        <v>1005889</v>
      </c>
      <c r="B7443" s="38" t="n">
        <v>46303</v>
      </c>
      <c r="C7443" s="39" t="n">
        <v>3</v>
      </c>
      <c r="D7443" s="39" t="s">
        <v>26</v>
      </c>
      <c r="E7443" s="39"/>
      <c r="F7443" s="41" t="n">
        <f aca="false">IF(A7443="","",MATCH(A7443,P_ID,1))</f>
        <v>5889</v>
      </c>
      <c r="G7443" s="41" t="str">
        <f aca="false">IF(A7443="","",INDEX(P_Svc,F7443))</f>
        <v>Standard</v>
      </c>
      <c r="H7443" s="41" t="str">
        <f aca="false">IF(A7443="","",INDEX(P_Zone,F7443))</f>
        <v>East</v>
      </c>
      <c r="I7443" s="41" t="n">
        <f aca="false">IF(A7443="","",IF(D7443="Delivered",IF(B7443&lt;=INDEX(P_Due,F7443),1,0),0))</f>
        <v>0</v>
      </c>
    </row>
    <row r="7444" customFormat="false" ht="15" hidden="false" customHeight="false" outlineLevel="0" collapsed="false">
      <c r="A7444" s="37" t="n">
        <v>1006057</v>
      </c>
      <c r="B7444" s="38" t="n">
        <v>46303</v>
      </c>
      <c r="C7444" s="39" t="n">
        <v>3</v>
      </c>
      <c r="D7444" s="39" t="s">
        <v>26</v>
      </c>
      <c r="E7444" s="39"/>
      <c r="F7444" s="41" t="n">
        <f aca="false">IF(A7444="","",MATCH(A7444,P_ID,1))</f>
        <v>6057</v>
      </c>
      <c r="G7444" s="41" t="str">
        <f aca="false">IF(A7444="","",INDEX(P_Svc,F7444))</f>
        <v>Standard</v>
      </c>
      <c r="H7444" s="41" t="str">
        <f aca="false">IF(A7444="","",INDEX(P_Zone,F7444))</f>
        <v>South</v>
      </c>
      <c r="I7444" s="41" t="n">
        <f aca="false">IF(A7444="","",IF(D7444="Delivered",IF(B7444&lt;=INDEX(P_Due,F7444),1,0),0))</f>
        <v>1</v>
      </c>
    </row>
    <row r="7445" customFormat="false" ht="15" hidden="false" customHeight="false" outlineLevel="0" collapsed="false">
      <c r="A7445" s="37" t="n">
        <v>1006112</v>
      </c>
      <c r="B7445" s="38" t="n">
        <v>46303</v>
      </c>
      <c r="C7445" s="39" t="n">
        <v>3</v>
      </c>
      <c r="D7445" s="39" t="s">
        <v>26</v>
      </c>
      <c r="E7445" s="39"/>
      <c r="F7445" s="41" t="n">
        <f aca="false">IF(A7445="","",MATCH(A7445,P_ID,1))</f>
        <v>6112</v>
      </c>
      <c r="G7445" s="41" t="str">
        <f aca="false">IF(A7445="","",INDEX(P_Svc,F7445))</f>
        <v>Economy</v>
      </c>
      <c r="H7445" s="41" t="str">
        <f aca="false">IF(A7445="","",INDEX(P_Zone,F7445))</f>
        <v>North</v>
      </c>
      <c r="I7445" s="41" t="n">
        <f aca="false">IF(A7445="","",IF(D7445="Delivered",IF(B7445&lt;=INDEX(P_Due,F7445),1,0),0))</f>
        <v>1</v>
      </c>
    </row>
    <row r="7446" customFormat="false" ht="15" hidden="false" customHeight="false" outlineLevel="0" collapsed="false">
      <c r="A7446" s="37" t="n">
        <v>1006130</v>
      </c>
      <c r="B7446" s="38" t="n">
        <v>46303</v>
      </c>
      <c r="C7446" s="39" t="n">
        <v>2</v>
      </c>
      <c r="D7446" s="39" t="s">
        <v>26</v>
      </c>
      <c r="E7446" s="39"/>
      <c r="F7446" s="41" t="n">
        <f aca="false">IF(A7446="","",MATCH(A7446,P_ID,1))</f>
        <v>6130</v>
      </c>
      <c r="G7446" s="41" t="str">
        <f aca="false">IF(A7446="","",INDEX(P_Svc,F7446))</f>
        <v>Economy</v>
      </c>
      <c r="H7446" s="41" t="str">
        <f aca="false">IF(A7446="","",INDEX(P_Zone,F7446))</f>
        <v>North</v>
      </c>
      <c r="I7446" s="41" t="n">
        <f aca="false">IF(A7446="","",IF(D7446="Delivered",IF(B7446&lt;=INDEX(P_Due,F7446),1,0),0))</f>
        <v>1</v>
      </c>
    </row>
    <row r="7447" customFormat="false" ht="15" hidden="false" customHeight="false" outlineLevel="0" collapsed="false">
      <c r="A7447" s="37" t="n">
        <v>1006136</v>
      </c>
      <c r="B7447" s="38" t="n">
        <v>46303</v>
      </c>
      <c r="C7447" s="39" t="n">
        <v>2</v>
      </c>
      <c r="D7447" s="39" t="s">
        <v>26</v>
      </c>
      <c r="E7447" s="39"/>
      <c r="F7447" s="41" t="n">
        <f aca="false">IF(A7447="","",MATCH(A7447,P_ID,1))</f>
        <v>6136</v>
      </c>
      <c r="G7447" s="41" t="str">
        <f aca="false">IF(A7447="","",INDEX(P_Svc,F7447))</f>
        <v>Standard</v>
      </c>
      <c r="H7447" s="41" t="str">
        <f aca="false">IF(A7447="","",INDEX(P_Zone,F7447))</f>
        <v>North</v>
      </c>
      <c r="I7447" s="41" t="n">
        <f aca="false">IF(A7447="","",IF(D7447="Delivered",IF(B7447&lt;=INDEX(P_Due,F7447),1,0),0))</f>
        <v>1</v>
      </c>
    </row>
    <row r="7448" customFormat="false" ht="15" hidden="false" customHeight="false" outlineLevel="0" collapsed="false">
      <c r="A7448" s="37" t="n">
        <v>1006140</v>
      </c>
      <c r="B7448" s="38" t="n">
        <v>46303</v>
      </c>
      <c r="C7448" s="39" t="n">
        <v>2</v>
      </c>
      <c r="D7448" s="39" t="s">
        <v>26</v>
      </c>
      <c r="E7448" s="39"/>
      <c r="F7448" s="41" t="n">
        <f aca="false">IF(A7448="","",MATCH(A7448,P_ID,1))</f>
        <v>6140</v>
      </c>
      <c r="G7448" s="41" t="str">
        <f aca="false">IF(A7448="","",INDEX(P_Svc,F7448))</f>
        <v>Standard</v>
      </c>
      <c r="H7448" s="41" t="str">
        <f aca="false">IF(A7448="","",INDEX(P_Zone,F7448))</f>
        <v>West</v>
      </c>
      <c r="I7448" s="41" t="n">
        <f aca="false">IF(A7448="","",IF(D7448="Delivered",IF(B7448&lt;=INDEX(P_Due,F7448),1,0),0))</f>
        <v>1</v>
      </c>
    </row>
    <row r="7449" customFormat="false" ht="15" hidden="false" customHeight="false" outlineLevel="0" collapsed="false">
      <c r="A7449" s="37" t="n">
        <v>1006142</v>
      </c>
      <c r="B7449" s="38" t="n">
        <v>46303</v>
      </c>
      <c r="C7449" s="39" t="n">
        <v>1</v>
      </c>
      <c r="D7449" s="39" t="s">
        <v>26</v>
      </c>
      <c r="E7449" s="39"/>
      <c r="F7449" s="41" t="n">
        <f aca="false">IF(A7449="","",MATCH(A7449,P_ID,1))</f>
        <v>6142</v>
      </c>
      <c r="G7449" s="41" t="str">
        <f aca="false">IF(A7449="","",INDEX(P_Svc,F7449))</f>
        <v>Standard</v>
      </c>
      <c r="H7449" s="41" t="str">
        <f aca="false">IF(A7449="","",INDEX(P_Zone,F7449))</f>
        <v>North</v>
      </c>
      <c r="I7449" s="41" t="n">
        <f aca="false">IF(A7449="","",IF(D7449="Delivered",IF(B7449&lt;=INDEX(P_Due,F7449),1,0),0))</f>
        <v>1</v>
      </c>
    </row>
    <row r="7450" customFormat="false" ht="15" hidden="false" customHeight="false" outlineLevel="0" collapsed="false">
      <c r="A7450" s="37" t="n">
        <v>1006147</v>
      </c>
      <c r="B7450" s="38" t="n">
        <v>46303</v>
      </c>
      <c r="C7450" s="39" t="n">
        <v>2</v>
      </c>
      <c r="D7450" s="39" t="s">
        <v>79</v>
      </c>
      <c r="E7450" s="39" t="s">
        <v>32</v>
      </c>
      <c r="F7450" s="41" t="n">
        <f aca="false">IF(A7450="","",MATCH(A7450,P_ID,1))</f>
        <v>6147</v>
      </c>
      <c r="G7450" s="41" t="str">
        <f aca="false">IF(A7450="","",INDEX(P_Svc,F7450))</f>
        <v>Economy</v>
      </c>
      <c r="H7450" s="41" t="str">
        <f aca="false">IF(A7450="","",INDEX(P_Zone,F7450))</f>
        <v>East</v>
      </c>
      <c r="I7450" s="41" t="n">
        <f aca="false">IF(A7450="","",IF(D7450="Delivered",IF(B7450&lt;=INDEX(P_Due,F7450),1,0),0))</f>
        <v>0</v>
      </c>
    </row>
    <row r="7451" customFormat="false" ht="15" hidden="false" customHeight="false" outlineLevel="0" collapsed="false">
      <c r="A7451" s="37" t="n">
        <v>1006158</v>
      </c>
      <c r="B7451" s="38" t="n">
        <v>46303</v>
      </c>
      <c r="C7451" s="39" t="n">
        <v>2</v>
      </c>
      <c r="D7451" s="39" t="s">
        <v>26</v>
      </c>
      <c r="E7451" s="39"/>
      <c r="F7451" s="41" t="n">
        <f aca="false">IF(A7451="","",MATCH(A7451,P_ID,1))</f>
        <v>6158</v>
      </c>
      <c r="G7451" s="41" t="str">
        <f aca="false">IF(A7451="","",INDEX(P_Svc,F7451))</f>
        <v>Standard</v>
      </c>
      <c r="H7451" s="41" t="str">
        <f aca="false">IF(A7451="","",INDEX(P_Zone,F7451))</f>
        <v>Central</v>
      </c>
      <c r="I7451" s="41" t="n">
        <f aca="false">IF(A7451="","",IF(D7451="Delivered",IF(B7451&lt;=INDEX(P_Due,F7451),1,0),0))</f>
        <v>1</v>
      </c>
    </row>
    <row r="7452" customFormat="false" ht="15" hidden="false" customHeight="false" outlineLevel="0" collapsed="false">
      <c r="A7452" s="37" t="n">
        <v>1006162</v>
      </c>
      <c r="B7452" s="38" t="n">
        <v>46303</v>
      </c>
      <c r="C7452" s="39" t="n">
        <v>2</v>
      </c>
      <c r="D7452" s="39" t="s">
        <v>26</v>
      </c>
      <c r="E7452" s="39"/>
      <c r="F7452" s="41" t="n">
        <f aca="false">IF(A7452="","",MATCH(A7452,P_ID,1))</f>
        <v>6162</v>
      </c>
      <c r="G7452" s="41" t="str">
        <f aca="false">IF(A7452="","",INDEX(P_Svc,F7452))</f>
        <v>Standard</v>
      </c>
      <c r="H7452" s="41" t="str">
        <f aca="false">IF(A7452="","",INDEX(P_Zone,F7452))</f>
        <v>South</v>
      </c>
      <c r="I7452" s="41" t="n">
        <f aca="false">IF(A7452="","",IF(D7452="Delivered",IF(B7452&lt;=INDEX(P_Due,F7452),1,0),0))</f>
        <v>1</v>
      </c>
    </row>
    <row r="7453" customFormat="false" ht="15" hidden="false" customHeight="false" outlineLevel="0" collapsed="false">
      <c r="A7453" s="37" t="n">
        <v>1006163</v>
      </c>
      <c r="B7453" s="38" t="n">
        <v>46303</v>
      </c>
      <c r="C7453" s="39" t="n">
        <v>2</v>
      </c>
      <c r="D7453" s="39" t="s">
        <v>26</v>
      </c>
      <c r="E7453" s="39"/>
      <c r="F7453" s="41" t="n">
        <f aca="false">IF(A7453="","",MATCH(A7453,P_ID,1))</f>
        <v>6163</v>
      </c>
      <c r="G7453" s="41" t="str">
        <f aca="false">IF(A7453="","",INDEX(P_Svc,F7453))</f>
        <v>Standard</v>
      </c>
      <c r="H7453" s="41" t="str">
        <f aca="false">IF(A7453="","",INDEX(P_Zone,F7453))</f>
        <v>East</v>
      </c>
      <c r="I7453" s="41" t="n">
        <f aca="false">IF(A7453="","",IF(D7453="Delivered",IF(B7453&lt;=INDEX(P_Due,F7453),1,0),0))</f>
        <v>1</v>
      </c>
    </row>
    <row r="7454" customFormat="false" ht="15" hidden="false" customHeight="false" outlineLevel="0" collapsed="false">
      <c r="A7454" s="37" t="n">
        <v>1006169</v>
      </c>
      <c r="B7454" s="38" t="n">
        <v>46303</v>
      </c>
      <c r="C7454" s="39" t="n">
        <v>2</v>
      </c>
      <c r="D7454" s="39" t="s">
        <v>26</v>
      </c>
      <c r="E7454" s="39"/>
      <c r="F7454" s="41" t="n">
        <f aca="false">IF(A7454="","",MATCH(A7454,P_ID,1))</f>
        <v>6169</v>
      </c>
      <c r="G7454" s="41" t="str">
        <f aca="false">IF(A7454="","",INDEX(P_Svc,F7454))</f>
        <v>Standard</v>
      </c>
      <c r="H7454" s="41" t="str">
        <f aca="false">IF(A7454="","",INDEX(P_Zone,F7454))</f>
        <v>South</v>
      </c>
      <c r="I7454" s="41" t="n">
        <f aca="false">IF(A7454="","",IF(D7454="Delivered",IF(B7454&lt;=INDEX(P_Due,F7454),1,0),0))</f>
        <v>1</v>
      </c>
    </row>
    <row r="7455" customFormat="false" ht="15" hidden="false" customHeight="false" outlineLevel="0" collapsed="false">
      <c r="A7455" s="37" t="n">
        <v>1006172</v>
      </c>
      <c r="B7455" s="38" t="n">
        <v>46303</v>
      </c>
      <c r="C7455" s="39" t="n">
        <v>2</v>
      </c>
      <c r="D7455" s="39" t="s">
        <v>26</v>
      </c>
      <c r="E7455" s="39"/>
      <c r="F7455" s="41" t="n">
        <f aca="false">IF(A7455="","",MATCH(A7455,P_ID,1))</f>
        <v>6172</v>
      </c>
      <c r="G7455" s="41" t="str">
        <f aca="false">IF(A7455="","",INDEX(P_Svc,F7455))</f>
        <v>Standard</v>
      </c>
      <c r="H7455" s="41" t="str">
        <f aca="false">IF(A7455="","",INDEX(P_Zone,F7455))</f>
        <v>East</v>
      </c>
      <c r="I7455" s="41" t="n">
        <f aca="false">IF(A7455="","",IF(D7455="Delivered",IF(B7455&lt;=INDEX(P_Due,F7455),1,0),0))</f>
        <v>1</v>
      </c>
    </row>
    <row r="7456" customFormat="false" ht="15" hidden="false" customHeight="false" outlineLevel="0" collapsed="false">
      <c r="A7456" s="37" t="n">
        <v>1006179</v>
      </c>
      <c r="B7456" s="38" t="n">
        <v>46303</v>
      </c>
      <c r="C7456" s="39" t="n">
        <v>2</v>
      </c>
      <c r="D7456" s="39" t="s">
        <v>26</v>
      </c>
      <c r="E7456" s="39"/>
      <c r="F7456" s="41" t="n">
        <f aca="false">IF(A7456="","",MATCH(A7456,P_ID,1))</f>
        <v>6179</v>
      </c>
      <c r="G7456" s="41" t="str">
        <f aca="false">IF(A7456="","",INDEX(P_Svc,F7456))</f>
        <v>Standard</v>
      </c>
      <c r="H7456" s="41" t="str">
        <f aca="false">IF(A7456="","",INDEX(P_Zone,F7456))</f>
        <v>West</v>
      </c>
      <c r="I7456" s="41" t="n">
        <f aca="false">IF(A7456="","",IF(D7456="Delivered",IF(B7456&lt;=INDEX(P_Due,F7456),1,0),0))</f>
        <v>1</v>
      </c>
    </row>
    <row r="7457" customFormat="false" ht="15" hidden="false" customHeight="false" outlineLevel="0" collapsed="false">
      <c r="A7457" s="37" t="n">
        <v>1006184</v>
      </c>
      <c r="B7457" s="38" t="n">
        <v>46303</v>
      </c>
      <c r="C7457" s="39" t="n">
        <v>2</v>
      </c>
      <c r="D7457" s="39" t="s">
        <v>26</v>
      </c>
      <c r="E7457" s="39"/>
      <c r="F7457" s="41" t="n">
        <f aca="false">IF(A7457="","",MATCH(A7457,P_ID,1))</f>
        <v>6184</v>
      </c>
      <c r="G7457" s="41" t="str">
        <f aca="false">IF(A7457="","",INDEX(P_Svc,F7457))</f>
        <v>Standard</v>
      </c>
      <c r="H7457" s="41" t="str">
        <f aca="false">IF(A7457="","",INDEX(P_Zone,F7457))</f>
        <v>Central</v>
      </c>
      <c r="I7457" s="41" t="n">
        <f aca="false">IF(A7457="","",IF(D7457="Delivered",IF(B7457&lt;=INDEX(P_Due,F7457),1,0),0))</f>
        <v>1</v>
      </c>
    </row>
    <row r="7458" customFormat="false" ht="15" hidden="false" customHeight="false" outlineLevel="0" collapsed="false">
      <c r="A7458" s="37" t="n">
        <v>1006194</v>
      </c>
      <c r="B7458" s="38" t="n">
        <v>46303</v>
      </c>
      <c r="C7458" s="39" t="n">
        <v>2</v>
      </c>
      <c r="D7458" s="39" t="s">
        <v>26</v>
      </c>
      <c r="E7458" s="39"/>
      <c r="F7458" s="41" t="n">
        <f aca="false">IF(A7458="","",MATCH(A7458,P_ID,1))</f>
        <v>6194</v>
      </c>
      <c r="G7458" s="41" t="str">
        <f aca="false">IF(A7458="","",INDEX(P_Svc,F7458))</f>
        <v>Standard</v>
      </c>
      <c r="H7458" s="41" t="str">
        <f aca="false">IF(A7458="","",INDEX(P_Zone,F7458))</f>
        <v>South</v>
      </c>
      <c r="I7458" s="41" t="n">
        <f aca="false">IF(A7458="","",IF(D7458="Delivered",IF(B7458&lt;=INDEX(P_Due,F7458),1,0),0))</f>
        <v>1</v>
      </c>
    </row>
    <row r="7459" customFormat="false" ht="15" hidden="false" customHeight="false" outlineLevel="0" collapsed="false">
      <c r="A7459" s="37" t="n">
        <v>1006204</v>
      </c>
      <c r="B7459" s="38" t="n">
        <v>46303</v>
      </c>
      <c r="C7459" s="39" t="n">
        <v>2</v>
      </c>
      <c r="D7459" s="39" t="s">
        <v>26</v>
      </c>
      <c r="E7459" s="39"/>
      <c r="F7459" s="41" t="n">
        <f aca="false">IF(A7459="","",MATCH(A7459,P_ID,1))</f>
        <v>6204</v>
      </c>
      <c r="G7459" s="41" t="str">
        <f aca="false">IF(A7459="","",INDEX(P_Svc,F7459))</f>
        <v>Economy</v>
      </c>
      <c r="H7459" s="41" t="str">
        <f aca="false">IF(A7459="","",INDEX(P_Zone,F7459))</f>
        <v>Central</v>
      </c>
      <c r="I7459" s="41" t="n">
        <f aca="false">IF(A7459="","",IF(D7459="Delivered",IF(B7459&lt;=INDEX(P_Due,F7459),1,0),0))</f>
        <v>1</v>
      </c>
    </row>
    <row r="7460" customFormat="false" ht="15" hidden="false" customHeight="false" outlineLevel="0" collapsed="false">
      <c r="A7460" s="37" t="n">
        <v>1006207</v>
      </c>
      <c r="B7460" s="38" t="n">
        <v>46303</v>
      </c>
      <c r="C7460" s="39" t="n">
        <v>2</v>
      </c>
      <c r="D7460" s="39" t="s">
        <v>26</v>
      </c>
      <c r="E7460" s="39"/>
      <c r="F7460" s="41" t="n">
        <f aca="false">IF(A7460="","",MATCH(A7460,P_ID,1))</f>
        <v>6207</v>
      </c>
      <c r="G7460" s="41" t="str">
        <f aca="false">IF(A7460="","",INDEX(P_Svc,F7460))</f>
        <v>Economy</v>
      </c>
      <c r="H7460" s="41" t="str">
        <f aca="false">IF(A7460="","",INDEX(P_Zone,F7460))</f>
        <v>East</v>
      </c>
      <c r="I7460" s="41" t="n">
        <f aca="false">IF(A7460="","",IF(D7460="Delivered",IF(B7460&lt;=INDEX(P_Due,F7460),1,0),0))</f>
        <v>1</v>
      </c>
    </row>
    <row r="7461" customFormat="false" ht="15" hidden="false" customHeight="false" outlineLevel="0" collapsed="false">
      <c r="A7461" s="37" t="n">
        <v>1006225</v>
      </c>
      <c r="B7461" s="38" t="n">
        <v>46303</v>
      </c>
      <c r="C7461" s="39" t="n">
        <v>2</v>
      </c>
      <c r="D7461" s="39" t="s">
        <v>26</v>
      </c>
      <c r="E7461" s="39"/>
      <c r="F7461" s="41" t="n">
        <f aca="false">IF(A7461="","",MATCH(A7461,P_ID,1))</f>
        <v>6225</v>
      </c>
      <c r="G7461" s="41" t="str">
        <f aca="false">IF(A7461="","",INDEX(P_Svc,F7461))</f>
        <v>Standard</v>
      </c>
      <c r="H7461" s="41" t="str">
        <f aca="false">IF(A7461="","",INDEX(P_Zone,F7461))</f>
        <v>Central</v>
      </c>
      <c r="I7461" s="41" t="n">
        <f aca="false">IF(A7461="","",IF(D7461="Delivered",IF(B7461&lt;=INDEX(P_Due,F7461),1,0),0))</f>
        <v>1</v>
      </c>
    </row>
    <row r="7462" customFormat="false" ht="15" hidden="false" customHeight="false" outlineLevel="0" collapsed="false">
      <c r="A7462" s="37" t="n">
        <v>1006230</v>
      </c>
      <c r="B7462" s="38" t="n">
        <v>46303</v>
      </c>
      <c r="C7462" s="39" t="n">
        <v>1</v>
      </c>
      <c r="D7462" s="39" t="s">
        <v>26</v>
      </c>
      <c r="E7462" s="39"/>
      <c r="F7462" s="41" t="n">
        <f aca="false">IF(A7462="","",MATCH(A7462,P_ID,1))</f>
        <v>6230</v>
      </c>
      <c r="G7462" s="41" t="str">
        <f aca="false">IF(A7462="","",INDEX(P_Svc,F7462))</f>
        <v>Standard</v>
      </c>
      <c r="H7462" s="41" t="str">
        <f aca="false">IF(A7462="","",INDEX(P_Zone,F7462))</f>
        <v>Central</v>
      </c>
      <c r="I7462" s="41" t="n">
        <f aca="false">IF(A7462="","",IF(D7462="Delivered",IF(B7462&lt;=INDEX(P_Due,F7462),1,0),0))</f>
        <v>1</v>
      </c>
    </row>
    <row r="7463" customFormat="false" ht="15" hidden="false" customHeight="false" outlineLevel="0" collapsed="false">
      <c r="A7463" s="37" t="n">
        <v>1006241</v>
      </c>
      <c r="B7463" s="38" t="n">
        <v>46303</v>
      </c>
      <c r="C7463" s="39" t="n">
        <v>2</v>
      </c>
      <c r="D7463" s="39" t="s">
        <v>26</v>
      </c>
      <c r="E7463" s="39"/>
      <c r="F7463" s="41" t="n">
        <f aca="false">IF(A7463="","",MATCH(A7463,P_ID,1))</f>
        <v>6241</v>
      </c>
      <c r="G7463" s="41" t="str">
        <f aca="false">IF(A7463="","",INDEX(P_Svc,F7463))</f>
        <v>Economy</v>
      </c>
      <c r="H7463" s="41" t="str">
        <f aca="false">IF(A7463="","",INDEX(P_Zone,F7463))</f>
        <v>East</v>
      </c>
      <c r="I7463" s="41" t="n">
        <f aca="false">IF(A7463="","",IF(D7463="Delivered",IF(B7463&lt;=INDEX(P_Due,F7463),1,0),0))</f>
        <v>1</v>
      </c>
    </row>
    <row r="7464" customFormat="false" ht="15" hidden="false" customHeight="false" outlineLevel="0" collapsed="false">
      <c r="A7464" s="37" t="n">
        <v>1006246</v>
      </c>
      <c r="B7464" s="38" t="n">
        <v>46303</v>
      </c>
      <c r="C7464" s="39" t="n">
        <v>2</v>
      </c>
      <c r="D7464" s="39" t="s">
        <v>26</v>
      </c>
      <c r="E7464" s="39"/>
      <c r="F7464" s="41" t="n">
        <f aca="false">IF(A7464="","",MATCH(A7464,P_ID,1))</f>
        <v>6246</v>
      </c>
      <c r="G7464" s="41" t="str">
        <f aca="false">IF(A7464="","",INDEX(P_Svc,F7464))</f>
        <v>Standard</v>
      </c>
      <c r="H7464" s="41" t="str">
        <f aca="false">IF(A7464="","",INDEX(P_Zone,F7464))</f>
        <v>East</v>
      </c>
      <c r="I7464" s="41" t="n">
        <f aca="false">IF(A7464="","",IF(D7464="Delivered",IF(B7464&lt;=INDEX(P_Due,F7464),1,0),0))</f>
        <v>1</v>
      </c>
    </row>
    <row r="7465" customFormat="false" ht="15" hidden="false" customHeight="false" outlineLevel="0" collapsed="false">
      <c r="A7465" s="37" t="n">
        <v>1006256</v>
      </c>
      <c r="B7465" s="38" t="n">
        <v>46303</v>
      </c>
      <c r="C7465" s="39" t="n">
        <v>1</v>
      </c>
      <c r="D7465" s="39" t="s">
        <v>26</v>
      </c>
      <c r="E7465" s="39"/>
      <c r="F7465" s="41" t="n">
        <f aca="false">IF(A7465="","",MATCH(A7465,P_ID,1))</f>
        <v>6256</v>
      </c>
      <c r="G7465" s="41" t="str">
        <f aca="false">IF(A7465="","",INDEX(P_Svc,F7465))</f>
        <v>Standard</v>
      </c>
      <c r="H7465" s="41" t="str">
        <f aca="false">IF(A7465="","",INDEX(P_Zone,F7465))</f>
        <v>North</v>
      </c>
      <c r="I7465" s="41" t="n">
        <f aca="false">IF(A7465="","",IF(D7465="Delivered",IF(B7465&lt;=INDEX(P_Due,F7465),1,0),0))</f>
        <v>1</v>
      </c>
    </row>
    <row r="7466" customFormat="false" ht="15" hidden="false" customHeight="false" outlineLevel="0" collapsed="false">
      <c r="A7466" s="37" t="n">
        <v>1006267</v>
      </c>
      <c r="B7466" s="38" t="n">
        <v>46303</v>
      </c>
      <c r="C7466" s="39" t="n">
        <v>2</v>
      </c>
      <c r="D7466" s="39" t="s">
        <v>26</v>
      </c>
      <c r="E7466" s="39"/>
      <c r="F7466" s="41" t="n">
        <f aca="false">IF(A7466="","",MATCH(A7466,P_ID,1))</f>
        <v>6267</v>
      </c>
      <c r="G7466" s="41" t="str">
        <f aca="false">IF(A7466="","",INDEX(P_Svc,F7466))</f>
        <v>Standard</v>
      </c>
      <c r="H7466" s="41" t="str">
        <f aca="false">IF(A7466="","",INDEX(P_Zone,F7466))</f>
        <v>Central</v>
      </c>
      <c r="I7466" s="41" t="n">
        <f aca="false">IF(A7466="","",IF(D7466="Delivered",IF(B7466&lt;=INDEX(P_Due,F7466),1,0),0))</f>
        <v>1</v>
      </c>
    </row>
    <row r="7467" customFormat="false" ht="15" hidden="false" customHeight="false" outlineLevel="0" collapsed="false">
      <c r="A7467" s="37" t="n">
        <v>1006276</v>
      </c>
      <c r="B7467" s="38" t="n">
        <v>46303</v>
      </c>
      <c r="C7467" s="39" t="n">
        <v>2</v>
      </c>
      <c r="D7467" s="39" t="s">
        <v>26</v>
      </c>
      <c r="E7467" s="39"/>
      <c r="F7467" s="41" t="n">
        <f aca="false">IF(A7467="","",MATCH(A7467,P_ID,1))</f>
        <v>6276</v>
      </c>
      <c r="G7467" s="41" t="str">
        <f aca="false">IF(A7467="","",INDEX(P_Svc,F7467))</f>
        <v>Standard</v>
      </c>
      <c r="H7467" s="41" t="str">
        <f aca="false">IF(A7467="","",INDEX(P_Zone,F7467))</f>
        <v>North</v>
      </c>
      <c r="I7467" s="41" t="n">
        <f aca="false">IF(A7467="","",IF(D7467="Delivered",IF(B7467&lt;=INDEX(P_Due,F7467),1,0),0))</f>
        <v>1</v>
      </c>
    </row>
    <row r="7468" customFormat="false" ht="15" hidden="false" customHeight="false" outlineLevel="0" collapsed="false">
      <c r="A7468" s="37" t="n">
        <v>1006280</v>
      </c>
      <c r="B7468" s="38" t="n">
        <v>46303</v>
      </c>
      <c r="C7468" s="39" t="n">
        <v>2</v>
      </c>
      <c r="D7468" s="39" t="s">
        <v>26</v>
      </c>
      <c r="E7468" s="39"/>
      <c r="F7468" s="41" t="n">
        <f aca="false">IF(A7468="","",MATCH(A7468,P_ID,1))</f>
        <v>6280</v>
      </c>
      <c r="G7468" s="41" t="str">
        <f aca="false">IF(A7468="","",INDEX(P_Svc,F7468))</f>
        <v>Standard</v>
      </c>
      <c r="H7468" s="41" t="str">
        <f aca="false">IF(A7468="","",INDEX(P_Zone,F7468))</f>
        <v>East</v>
      </c>
      <c r="I7468" s="41" t="n">
        <f aca="false">IF(A7468="","",IF(D7468="Delivered",IF(B7468&lt;=INDEX(P_Due,F7468),1,0),0))</f>
        <v>1</v>
      </c>
    </row>
    <row r="7469" customFormat="false" ht="15" hidden="false" customHeight="false" outlineLevel="0" collapsed="false">
      <c r="A7469" s="37" t="n">
        <v>1006282</v>
      </c>
      <c r="B7469" s="38" t="n">
        <v>46303</v>
      </c>
      <c r="C7469" s="39" t="n">
        <v>2</v>
      </c>
      <c r="D7469" s="39" t="s">
        <v>26</v>
      </c>
      <c r="E7469" s="39"/>
      <c r="F7469" s="41" t="n">
        <f aca="false">IF(A7469="","",MATCH(A7469,P_ID,1))</f>
        <v>6282</v>
      </c>
      <c r="G7469" s="41" t="str">
        <f aca="false">IF(A7469="","",INDEX(P_Svc,F7469))</f>
        <v>Standard</v>
      </c>
      <c r="H7469" s="41" t="str">
        <f aca="false">IF(A7469="","",INDEX(P_Zone,F7469))</f>
        <v>West</v>
      </c>
      <c r="I7469" s="41" t="n">
        <f aca="false">IF(A7469="","",IF(D7469="Delivered",IF(B7469&lt;=INDEX(P_Due,F7469),1,0),0))</f>
        <v>1</v>
      </c>
    </row>
    <row r="7470" customFormat="false" ht="15" hidden="false" customHeight="false" outlineLevel="0" collapsed="false">
      <c r="A7470" s="37" t="n">
        <v>1006312</v>
      </c>
      <c r="B7470" s="38" t="n">
        <v>46303</v>
      </c>
      <c r="C7470" s="39" t="n">
        <v>2</v>
      </c>
      <c r="D7470" s="39" t="s">
        <v>26</v>
      </c>
      <c r="E7470" s="39"/>
      <c r="F7470" s="41" t="n">
        <f aca="false">IF(A7470="","",MATCH(A7470,P_ID,1))</f>
        <v>6312</v>
      </c>
      <c r="G7470" s="41" t="str">
        <f aca="false">IF(A7470="","",INDEX(P_Svc,F7470))</f>
        <v>Standard</v>
      </c>
      <c r="H7470" s="41" t="str">
        <f aca="false">IF(A7470="","",INDEX(P_Zone,F7470))</f>
        <v>East</v>
      </c>
      <c r="I7470" s="41" t="n">
        <f aca="false">IF(A7470="","",IF(D7470="Delivered",IF(B7470&lt;=INDEX(P_Due,F7470),1,0),0))</f>
        <v>1</v>
      </c>
    </row>
    <row r="7471" customFormat="false" ht="15" hidden="false" customHeight="false" outlineLevel="0" collapsed="false">
      <c r="A7471" s="37" t="n">
        <v>1006319</v>
      </c>
      <c r="B7471" s="38" t="n">
        <v>46303</v>
      </c>
      <c r="C7471" s="39" t="n">
        <v>2</v>
      </c>
      <c r="D7471" s="39" t="s">
        <v>26</v>
      </c>
      <c r="E7471" s="39"/>
      <c r="F7471" s="41" t="n">
        <f aca="false">IF(A7471="","",MATCH(A7471,P_ID,1))</f>
        <v>6319</v>
      </c>
      <c r="G7471" s="41" t="str">
        <f aca="false">IF(A7471="","",INDEX(P_Svc,F7471))</f>
        <v>Economy</v>
      </c>
      <c r="H7471" s="41" t="str">
        <f aca="false">IF(A7471="","",INDEX(P_Zone,F7471))</f>
        <v>Central</v>
      </c>
      <c r="I7471" s="41" t="n">
        <f aca="false">IF(A7471="","",IF(D7471="Delivered",IF(B7471&lt;=INDEX(P_Due,F7471),1,0),0))</f>
        <v>1</v>
      </c>
    </row>
    <row r="7472" customFormat="false" ht="15" hidden="false" customHeight="false" outlineLevel="0" collapsed="false">
      <c r="A7472" s="37" t="n">
        <v>1006322</v>
      </c>
      <c r="B7472" s="38" t="n">
        <v>46303</v>
      </c>
      <c r="C7472" s="39" t="n">
        <v>2</v>
      </c>
      <c r="D7472" s="39" t="s">
        <v>26</v>
      </c>
      <c r="E7472" s="39"/>
      <c r="F7472" s="41" t="n">
        <f aca="false">IF(A7472="","",MATCH(A7472,P_ID,1))</f>
        <v>6322</v>
      </c>
      <c r="G7472" s="41" t="str">
        <f aca="false">IF(A7472="","",INDEX(P_Svc,F7472))</f>
        <v>Standard</v>
      </c>
      <c r="H7472" s="41" t="str">
        <f aca="false">IF(A7472="","",INDEX(P_Zone,F7472))</f>
        <v>North</v>
      </c>
      <c r="I7472" s="41" t="n">
        <f aca="false">IF(A7472="","",IF(D7472="Delivered",IF(B7472&lt;=INDEX(P_Due,F7472),1,0),0))</f>
        <v>1</v>
      </c>
    </row>
    <row r="7473" customFormat="false" ht="15" hidden="false" customHeight="false" outlineLevel="0" collapsed="false">
      <c r="A7473" s="37" t="n">
        <v>1006323</v>
      </c>
      <c r="B7473" s="38" t="n">
        <v>46303</v>
      </c>
      <c r="C7473" s="39" t="n">
        <v>1</v>
      </c>
      <c r="D7473" s="39" t="s">
        <v>26</v>
      </c>
      <c r="E7473" s="39"/>
      <c r="F7473" s="41" t="n">
        <f aca="false">IF(A7473="","",MATCH(A7473,P_ID,1))</f>
        <v>6323</v>
      </c>
      <c r="G7473" s="41" t="str">
        <f aca="false">IF(A7473="","",INDEX(P_Svc,F7473))</f>
        <v>Standard</v>
      </c>
      <c r="H7473" s="41" t="str">
        <f aca="false">IF(A7473="","",INDEX(P_Zone,F7473))</f>
        <v>Central</v>
      </c>
      <c r="I7473" s="41" t="n">
        <f aca="false">IF(A7473="","",IF(D7473="Delivered",IF(B7473&lt;=INDEX(P_Due,F7473),1,0),0))</f>
        <v>1</v>
      </c>
    </row>
    <row r="7474" customFormat="false" ht="15" hidden="false" customHeight="false" outlineLevel="0" collapsed="false">
      <c r="A7474" s="37" t="n">
        <v>1006365</v>
      </c>
      <c r="B7474" s="38" t="n">
        <v>46303</v>
      </c>
      <c r="C7474" s="39" t="n">
        <v>2</v>
      </c>
      <c r="D7474" s="39" t="s">
        <v>26</v>
      </c>
      <c r="E7474" s="39"/>
      <c r="F7474" s="41" t="n">
        <f aca="false">IF(A7474="","",MATCH(A7474,P_ID,1))</f>
        <v>6365</v>
      </c>
      <c r="G7474" s="41" t="str">
        <f aca="false">IF(A7474="","",INDEX(P_Svc,F7474))</f>
        <v>Standard</v>
      </c>
      <c r="H7474" s="41" t="str">
        <f aca="false">IF(A7474="","",INDEX(P_Zone,F7474))</f>
        <v>South</v>
      </c>
      <c r="I7474" s="41" t="n">
        <f aca="false">IF(A7474="","",IF(D7474="Delivered",IF(B7474&lt;=INDEX(P_Due,F7474),1,0),0))</f>
        <v>1</v>
      </c>
    </row>
    <row r="7475" customFormat="false" ht="15" hidden="false" customHeight="false" outlineLevel="0" collapsed="false">
      <c r="A7475" s="37" t="n">
        <v>1006372</v>
      </c>
      <c r="B7475" s="38" t="n">
        <v>46303</v>
      </c>
      <c r="C7475" s="39" t="n">
        <v>2</v>
      </c>
      <c r="D7475" s="39" t="s">
        <v>26</v>
      </c>
      <c r="E7475" s="39"/>
      <c r="F7475" s="41" t="n">
        <f aca="false">IF(A7475="","",MATCH(A7475,P_ID,1))</f>
        <v>6372</v>
      </c>
      <c r="G7475" s="41" t="str">
        <f aca="false">IF(A7475="","",INDEX(P_Svc,F7475))</f>
        <v>Standard</v>
      </c>
      <c r="H7475" s="41" t="str">
        <f aca="false">IF(A7475="","",INDEX(P_Zone,F7475))</f>
        <v>West</v>
      </c>
      <c r="I7475" s="41" t="n">
        <f aca="false">IF(A7475="","",IF(D7475="Delivered",IF(B7475&lt;=INDEX(P_Due,F7475),1,0),0))</f>
        <v>1</v>
      </c>
    </row>
    <row r="7476" customFormat="false" ht="15" hidden="false" customHeight="false" outlineLevel="0" collapsed="false">
      <c r="A7476" s="37" t="n">
        <v>1006378</v>
      </c>
      <c r="B7476" s="38" t="n">
        <v>46303</v>
      </c>
      <c r="C7476" s="39" t="n">
        <v>2</v>
      </c>
      <c r="D7476" s="39" t="s">
        <v>26</v>
      </c>
      <c r="E7476" s="39"/>
      <c r="F7476" s="41" t="n">
        <f aca="false">IF(A7476="","",MATCH(A7476,P_ID,1))</f>
        <v>6378</v>
      </c>
      <c r="G7476" s="41" t="str">
        <f aca="false">IF(A7476="","",INDEX(P_Svc,F7476))</f>
        <v>Standard</v>
      </c>
      <c r="H7476" s="41" t="str">
        <f aca="false">IF(A7476="","",INDEX(P_Zone,F7476))</f>
        <v>South</v>
      </c>
      <c r="I7476" s="41" t="n">
        <f aca="false">IF(A7476="","",IF(D7476="Delivered",IF(B7476&lt;=INDEX(P_Due,F7476),1,0),0))</f>
        <v>1</v>
      </c>
    </row>
    <row r="7477" customFormat="false" ht="15" hidden="false" customHeight="false" outlineLevel="0" collapsed="false">
      <c r="A7477" s="37" t="n">
        <v>1006381</v>
      </c>
      <c r="B7477" s="38" t="n">
        <v>46303</v>
      </c>
      <c r="C7477" s="39" t="n">
        <v>2</v>
      </c>
      <c r="D7477" s="39" t="s">
        <v>26</v>
      </c>
      <c r="E7477" s="39"/>
      <c r="F7477" s="41" t="n">
        <f aca="false">IF(A7477="","",MATCH(A7477,P_ID,1))</f>
        <v>6381</v>
      </c>
      <c r="G7477" s="41" t="str">
        <f aca="false">IF(A7477="","",INDEX(P_Svc,F7477))</f>
        <v>Standard</v>
      </c>
      <c r="H7477" s="41" t="str">
        <f aca="false">IF(A7477="","",INDEX(P_Zone,F7477))</f>
        <v>West</v>
      </c>
      <c r="I7477" s="41" t="n">
        <f aca="false">IF(A7477="","",IF(D7477="Delivered",IF(B7477&lt;=INDEX(P_Due,F7477),1,0),0))</f>
        <v>1</v>
      </c>
    </row>
    <row r="7478" customFormat="false" ht="15" hidden="false" customHeight="false" outlineLevel="0" collapsed="false">
      <c r="A7478" s="37" t="n">
        <v>1006646</v>
      </c>
      <c r="B7478" s="38" t="n">
        <v>46303</v>
      </c>
      <c r="C7478" s="39" t="n">
        <v>1</v>
      </c>
      <c r="D7478" s="39" t="s">
        <v>26</v>
      </c>
      <c r="E7478" s="39"/>
      <c r="F7478" s="41" t="n">
        <f aca="false">IF(A7478="","",MATCH(A7478,P_ID,1))</f>
        <v>6646</v>
      </c>
      <c r="G7478" s="41" t="str">
        <f aca="false">IF(A7478="","",INDEX(P_Svc,F7478))</f>
        <v>Standard</v>
      </c>
      <c r="H7478" s="41" t="str">
        <f aca="false">IF(A7478="","",INDEX(P_Zone,F7478))</f>
        <v>Central</v>
      </c>
      <c r="I7478" s="41" t="n">
        <f aca="false">IF(A7478="","",IF(D7478="Delivered",IF(B7478&lt;=INDEX(P_Due,F7478),1,0),0))</f>
        <v>1</v>
      </c>
    </row>
    <row r="7479" customFormat="false" ht="15" hidden="false" customHeight="false" outlineLevel="0" collapsed="false">
      <c r="A7479" s="37" t="n">
        <v>1006647</v>
      </c>
      <c r="B7479" s="38" t="n">
        <v>46303</v>
      </c>
      <c r="C7479" s="39" t="n">
        <v>1</v>
      </c>
      <c r="D7479" s="39" t="s">
        <v>26</v>
      </c>
      <c r="E7479" s="39"/>
      <c r="F7479" s="41" t="n">
        <f aca="false">IF(A7479="","",MATCH(A7479,P_ID,1))</f>
        <v>6647</v>
      </c>
      <c r="G7479" s="41" t="str">
        <f aca="false">IF(A7479="","",INDEX(P_Svc,F7479))</f>
        <v>Standard</v>
      </c>
      <c r="H7479" s="41" t="str">
        <f aca="false">IF(A7479="","",INDEX(P_Zone,F7479))</f>
        <v>South</v>
      </c>
      <c r="I7479" s="41" t="n">
        <f aca="false">IF(A7479="","",IF(D7479="Delivered",IF(B7479&lt;=INDEX(P_Due,F7479),1,0),0))</f>
        <v>1</v>
      </c>
    </row>
    <row r="7480" customFormat="false" ht="15" hidden="false" customHeight="false" outlineLevel="0" collapsed="false">
      <c r="A7480" s="37" t="n">
        <v>1006648</v>
      </c>
      <c r="B7480" s="38" t="n">
        <v>46303</v>
      </c>
      <c r="C7480" s="39" t="n">
        <v>1</v>
      </c>
      <c r="D7480" s="39" t="s">
        <v>26</v>
      </c>
      <c r="E7480" s="39"/>
      <c r="F7480" s="41" t="n">
        <f aca="false">IF(A7480="","",MATCH(A7480,P_ID,1))</f>
        <v>6648</v>
      </c>
      <c r="G7480" s="41" t="str">
        <f aca="false">IF(A7480="","",INDEX(P_Svc,F7480))</f>
        <v>Economy</v>
      </c>
      <c r="H7480" s="41" t="str">
        <f aca="false">IF(A7480="","",INDEX(P_Zone,F7480))</f>
        <v>West</v>
      </c>
      <c r="I7480" s="41" t="n">
        <f aca="false">IF(A7480="","",IF(D7480="Delivered",IF(B7480&lt;=INDEX(P_Due,F7480),1,0),0))</f>
        <v>1</v>
      </c>
    </row>
    <row r="7481" customFormat="false" ht="15" hidden="false" customHeight="false" outlineLevel="0" collapsed="false">
      <c r="A7481" s="37" t="n">
        <v>1006649</v>
      </c>
      <c r="B7481" s="38" t="n">
        <v>46303</v>
      </c>
      <c r="C7481" s="39" t="n">
        <v>1</v>
      </c>
      <c r="D7481" s="39" t="s">
        <v>26</v>
      </c>
      <c r="E7481" s="39"/>
      <c r="F7481" s="41" t="n">
        <f aca="false">IF(A7481="","",MATCH(A7481,P_ID,1))</f>
        <v>6649</v>
      </c>
      <c r="G7481" s="41" t="str">
        <f aca="false">IF(A7481="","",INDEX(P_Svc,F7481))</f>
        <v>Standard</v>
      </c>
      <c r="H7481" s="41" t="str">
        <f aca="false">IF(A7481="","",INDEX(P_Zone,F7481))</f>
        <v>Central</v>
      </c>
      <c r="I7481" s="41" t="n">
        <f aca="false">IF(A7481="","",IF(D7481="Delivered",IF(B7481&lt;=INDEX(P_Due,F7481),1,0),0))</f>
        <v>1</v>
      </c>
    </row>
    <row r="7482" customFormat="false" ht="15" hidden="false" customHeight="false" outlineLevel="0" collapsed="false">
      <c r="A7482" s="37" t="n">
        <v>1006650</v>
      </c>
      <c r="B7482" s="38" t="n">
        <v>46303</v>
      </c>
      <c r="C7482" s="39" t="n">
        <v>1</v>
      </c>
      <c r="D7482" s="39" t="s">
        <v>26</v>
      </c>
      <c r="E7482" s="39"/>
      <c r="F7482" s="41" t="n">
        <f aca="false">IF(A7482="","",MATCH(A7482,P_ID,1))</f>
        <v>6650</v>
      </c>
      <c r="G7482" s="41" t="str">
        <f aca="false">IF(A7482="","",INDEX(P_Svc,F7482))</f>
        <v>Standard</v>
      </c>
      <c r="H7482" s="41" t="str">
        <f aca="false">IF(A7482="","",INDEX(P_Zone,F7482))</f>
        <v>North</v>
      </c>
      <c r="I7482" s="41" t="n">
        <f aca="false">IF(A7482="","",IF(D7482="Delivered",IF(B7482&lt;=INDEX(P_Due,F7482),1,0),0))</f>
        <v>1</v>
      </c>
    </row>
    <row r="7483" customFormat="false" ht="15" hidden="false" customHeight="false" outlineLevel="0" collapsed="false">
      <c r="A7483" s="37" t="n">
        <v>1006651</v>
      </c>
      <c r="B7483" s="38" t="n">
        <v>46303</v>
      </c>
      <c r="C7483" s="39" t="n">
        <v>1</v>
      </c>
      <c r="D7483" s="39" t="s">
        <v>26</v>
      </c>
      <c r="E7483" s="39"/>
      <c r="F7483" s="41" t="n">
        <f aca="false">IF(A7483="","",MATCH(A7483,P_ID,1))</f>
        <v>6651</v>
      </c>
      <c r="G7483" s="41" t="str">
        <f aca="false">IF(A7483="","",INDEX(P_Svc,F7483))</f>
        <v>Economy</v>
      </c>
      <c r="H7483" s="41" t="str">
        <f aca="false">IF(A7483="","",INDEX(P_Zone,F7483))</f>
        <v>Central</v>
      </c>
      <c r="I7483" s="41" t="n">
        <f aca="false">IF(A7483="","",IF(D7483="Delivered",IF(B7483&lt;=INDEX(P_Due,F7483),1,0),0))</f>
        <v>1</v>
      </c>
    </row>
    <row r="7484" customFormat="false" ht="15" hidden="false" customHeight="false" outlineLevel="0" collapsed="false">
      <c r="A7484" s="37" t="n">
        <v>1006652</v>
      </c>
      <c r="B7484" s="38" t="n">
        <v>46303</v>
      </c>
      <c r="C7484" s="39" t="n">
        <v>1</v>
      </c>
      <c r="D7484" s="39" t="s">
        <v>26</v>
      </c>
      <c r="E7484" s="39"/>
      <c r="F7484" s="41" t="n">
        <f aca="false">IF(A7484="","",MATCH(A7484,P_ID,1))</f>
        <v>6652</v>
      </c>
      <c r="G7484" s="41" t="str">
        <f aca="false">IF(A7484="","",INDEX(P_Svc,F7484))</f>
        <v>Standard</v>
      </c>
      <c r="H7484" s="41" t="str">
        <f aca="false">IF(A7484="","",INDEX(P_Zone,F7484))</f>
        <v>West</v>
      </c>
      <c r="I7484" s="41" t="n">
        <f aca="false">IF(A7484="","",IF(D7484="Delivered",IF(B7484&lt;=INDEX(P_Due,F7484),1,0),0))</f>
        <v>1</v>
      </c>
    </row>
    <row r="7485" customFormat="false" ht="15" hidden="false" customHeight="false" outlineLevel="0" collapsed="false">
      <c r="A7485" s="37" t="n">
        <v>1006653</v>
      </c>
      <c r="B7485" s="38" t="n">
        <v>46303</v>
      </c>
      <c r="C7485" s="39" t="n">
        <v>1</v>
      </c>
      <c r="D7485" s="39" t="s">
        <v>26</v>
      </c>
      <c r="E7485" s="39"/>
      <c r="F7485" s="41" t="n">
        <f aca="false">IF(A7485="","",MATCH(A7485,P_ID,1))</f>
        <v>6653</v>
      </c>
      <c r="G7485" s="41" t="str">
        <f aca="false">IF(A7485="","",INDEX(P_Svc,F7485))</f>
        <v>Economy</v>
      </c>
      <c r="H7485" s="41" t="str">
        <f aca="false">IF(A7485="","",INDEX(P_Zone,F7485))</f>
        <v>East</v>
      </c>
      <c r="I7485" s="41" t="n">
        <f aca="false">IF(A7485="","",IF(D7485="Delivered",IF(B7485&lt;=INDEX(P_Due,F7485),1,0),0))</f>
        <v>1</v>
      </c>
    </row>
    <row r="7486" customFormat="false" ht="15" hidden="false" customHeight="false" outlineLevel="0" collapsed="false">
      <c r="A7486" s="37" t="n">
        <v>1006654</v>
      </c>
      <c r="B7486" s="38" t="n">
        <v>46303</v>
      </c>
      <c r="C7486" s="39" t="n">
        <v>1</v>
      </c>
      <c r="D7486" s="39" t="s">
        <v>26</v>
      </c>
      <c r="E7486" s="39"/>
      <c r="F7486" s="41" t="n">
        <f aca="false">IF(A7486="","",MATCH(A7486,P_ID,1))</f>
        <v>6654</v>
      </c>
      <c r="G7486" s="41" t="str">
        <f aca="false">IF(A7486="","",INDEX(P_Svc,F7486))</f>
        <v>Standard</v>
      </c>
      <c r="H7486" s="41" t="str">
        <f aca="false">IF(A7486="","",INDEX(P_Zone,F7486))</f>
        <v>Central</v>
      </c>
      <c r="I7486" s="41" t="n">
        <f aca="false">IF(A7486="","",IF(D7486="Delivered",IF(B7486&lt;=INDEX(P_Due,F7486),1,0),0))</f>
        <v>1</v>
      </c>
    </row>
    <row r="7487" customFormat="false" ht="15" hidden="false" customHeight="false" outlineLevel="0" collapsed="false">
      <c r="A7487" s="37" t="n">
        <v>1006655</v>
      </c>
      <c r="B7487" s="38" t="n">
        <v>46303</v>
      </c>
      <c r="C7487" s="39" t="n">
        <v>1</v>
      </c>
      <c r="D7487" s="39" t="s">
        <v>26</v>
      </c>
      <c r="E7487" s="39"/>
      <c r="F7487" s="41" t="n">
        <f aca="false">IF(A7487="","",MATCH(A7487,P_ID,1))</f>
        <v>6655</v>
      </c>
      <c r="G7487" s="41" t="str">
        <f aca="false">IF(A7487="","",INDEX(P_Svc,F7487))</f>
        <v>Standard</v>
      </c>
      <c r="H7487" s="41" t="str">
        <f aca="false">IF(A7487="","",INDEX(P_Zone,F7487))</f>
        <v>Central</v>
      </c>
      <c r="I7487" s="41" t="n">
        <f aca="false">IF(A7487="","",IF(D7487="Delivered",IF(B7487&lt;=INDEX(P_Due,F7487),1,0),0))</f>
        <v>1</v>
      </c>
    </row>
    <row r="7488" customFormat="false" ht="15" hidden="false" customHeight="false" outlineLevel="0" collapsed="false">
      <c r="A7488" s="37" t="n">
        <v>1006657</v>
      </c>
      <c r="B7488" s="38" t="n">
        <v>46303</v>
      </c>
      <c r="C7488" s="39" t="n">
        <v>1</v>
      </c>
      <c r="D7488" s="39" t="s">
        <v>26</v>
      </c>
      <c r="E7488" s="39"/>
      <c r="F7488" s="41" t="n">
        <f aca="false">IF(A7488="","",MATCH(A7488,P_ID,1))</f>
        <v>6657</v>
      </c>
      <c r="G7488" s="41" t="str">
        <f aca="false">IF(A7488="","",INDEX(P_Svc,F7488))</f>
        <v>Economy</v>
      </c>
      <c r="H7488" s="41" t="str">
        <f aca="false">IF(A7488="","",INDEX(P_Zone,F7488))</f>
        <v>West</v>
      </c>
      <c r="I7488" s="41" t="n">
        <f aca="false">IF(A7488="","",IF(D7488="Delivered",IF(B7488&lt;=INDEX(P_Due,F7488),1,0),0))</f>
        <v>1</v>
      </c>
    </row>
    <row r="7489" customFormat="false" ht="15" hidden="false" customHeight="false" outlineLevel="0" collapsed="false">
      <c r="A7489" s="37" t="n">
        <v>1006658</v>
      </c>
      <c r="B7489" s="38" t="n">
        <v>46303</v>
      </c>
      <c r="C7489" s="39" t="n">
        <v>1</v>
      </c>
      <c r="D7489" s="39" t="s">
        <v>26</v>
      </c>
      <c r="E7489" s="39"/>
      <c r="F7489" s="41" t="n">
        <f aca="false">IF(A7489="","",MATCH(A7489,P_ID,1))</f>
        <v>6658</v>
      </c>
      <c r="G7489" s="41" t="str">
        <f aca="false">IF(A7489="","",INDEX(P_Svc,F7489))</f>
        <v>Standard</v>
      </c>
      <c r="H7489" s="41" t="str">
        <f aca="false">IF(A7489="","",INDEX(P_Zone,F7489))</f>
        <v>West</v>
      </c>
      <c r="I7489" s="41" t="n">
        <f aca="false">IF(A7489="","",IF(D7489="Delivered",IF(B7489&lt;=INDEX(P_Due,F7489),1,0),0))</f>
        <v>1</v>
      </c>
    </row>
    <row r="7490" customFormat="false" ht="15" hidden="false" customHeight="false" outlineLevel="0" collapsed="false">
      <c r="A7490" s="37" t="n">
        <v>1006659</v>
      </c>
      <c r="B7490" s="38" t="n">
        <v>46303</v>
      </c>
      <c r="C7490" s="39" t="n">
        <v>1</v>
      </c>
      <c r="D7490" s="39" t="s">
        <v>79</v>
      </c>
      <c r="E7490" s="39" t="s">
        <v>32</v>
      </c>
      <c r="F7490" s="41" t="n">
        <f aca="false">IF(A7490="","",MATCH(A7490,P_ID,1))</f>
        <v>6659</v>
      </c>
      <c r="G7490" s="41" t="str">
        <f aca="false">IF(A7490="","",INDEX(P_Svc,F7490))</f>
        <v>Standard</v>
      </c>
      <c r="H7490" s="41" t="str">
        <f aca="false">IF(A7490="","",INDEX(P_Zone,F7490))</f>
        <v>East</v>
      </c>
      <c r="I7490" s="41" t="n">
        <f aca="false">IF(A7490="","",IF(D7490="Delivered",IF(B7490&lt;=INDEX(P_Due,F7490),1,0),0))</f>
        <v>0</v>
      </c>
    </row>
    <row r="7491" customFormat="false" ht="15" hidden="false" customHeight="false" outlineLevel="0" collapsed="false">
      <c r="A7491" s="37" t="n">
        <v>1006661</v>
      </c>
      <c r="B7491" s="38" t="n">
        <v>46303</v>
      </c>
      <c r="C7491" s="39" t="n">
        <v>1</v>
      </c>
      <c r="D7491" s="39" t="s">
        <v>26</v>
      </c>
      <c r="E7491" s="39"/>
      <c r="F7491" s="41" t="n">
        <f aca="false">IF(A7491="","",MATCH(A7491,P_ID,1))</f>
        <v>6661</v>
      </c>
      <c r="G7491" s="41" t="str">
        <f aca="false">IF(A7491="","",INDEX(P_Svc,F7491))</f>
        <v>Standard</v>
      </c>
      <c r="H7491" s="41" t="str">
        <f aca="false">IF(A7491="","",INDEX(P_Zone,F7491))</f>
        <v>Central</v>
      </c>
      <c r="I7491" s="41" t="n">
        <f aca="false">IF(A7491="","",IF(D7491="Delivered",IF(B7491&lt;=INDEX(P_Due,F7491),1,0),0))</f>
        <v>1</v>
      </c>
    </row>
    <row r="7492" customFormat="false" ht="15" hidden="false" customHeight="false" outlineLevel="0" collapsed="false">
      <c r="A7492" s="37" t="n">
        <v>1006663</v>
      </c>
      <c r="B7492" s="38" t="n">
        <v>46303</v>
      </c>
      <c r="C7492" s="39" t="n">
        <v>1</v>
      </c>
      <c r="D7492" s="39" t="s">
        <v>26</v>
      </c>
      <c r="E7492" s="39"/>
      <c r="F7492" s="41" t="n">
        <f aca="false">IF(A7492="","",MATCH(A7492,P_ID,1))</f>
        <v>6663</v>
      </c>
      <c r="G7492" s="41" t="str">
        <f aca="false">IF(A7492="","",INDEX(P_Svc,F7492))</f>
        <v>Standard</v>
      </c>
      <c r="H7492" s="41" t="str">
        <f aca="false">IF(A7492="","",INDEX(P_Zone,F7492))</f>
        <v>North</v>
      </c>
      <c r="I7492" s="41" t="n">
        <f aca="false">IF(A7492="","",IF(D7492="Delivered",IF(B7492&lt;=INDEX(P_Due,F7492),1,0),0))</f>
        <v>1</v>
      </c>
    </row>
    <row r="7493" customFormat="false" ht="15" hidden="false" customHeight="false" outlineLevel="0" collapsed="false">
      <c r="A7493" s="37" t="n">
        <v>1006664</v>
      </c>
      <c r="B7493" s="38" t="n">
        <v>46303</v>
      </c>
      <c r="C7493" s="39" t="n">
        <v>1</v>
      </c>
      <c r="D7493" s="39" t="s">
        <v>26</v>
      </c>
      <c r="E7493" s="39"/>
      <c r="F7493" s="41" t="n">
        <f aca="false">IF(A7493="","",MATCH(A7493,P_ID,1))</f>
        <v>6664</v>
      </c>
      <c r="G7493" s="41" t="str">
        <f aca="false">IF(A7493="","",INDEX(P_Svc,F7493))</f>
        <v>Standard</v>
      </c>
      <c r="H7493" s="41" t="str">
        <f aca="false">IF(A7493="","",INDEX(P_Zone,F7493))</f>
        <v>North</v>
      </c>
      <c r="I7493" s="41" t="n">
        <f aca="false">IF(A7493="","",IF(D7493="Delivered",IF(B7493&lt;=INDEX(P_Due,F7493),1,0),0))</f>
        <v>1</v>
      </c>
    </row>
    <row r="7494" customFormat="false" ht="15" hidden="false" customHeight="false" outlineLevel="0" collapsed="false">
      <c r="A7494" s="37" t="n">
        <v>1006665</v>
      </c>
      <c r="B7494" s="38" t="n">
        <v>46303</v>
      </c>
      <c r="C7494" s="39" t="n">
        <v>1</v>
      </c>
      <c r="D7494" s="39" t="s">
        <v>26</v>
      </c>
      <c r="E7494" s="39"/>
      <c r="F7494" s="41" t="n">
        <f aca="false">IF(A7494="","",MATCH(A7494,P_ID,1))</f>
        <v>6665</v>
      </c>
      <c r="G7494" s="41" t="str">
        <f aca="false">IF(A7494="","",INDEX(P_Svc,F7494))</f>
        <v>Economy</v>
      </c>
      <c r="H7494" s="41" t="str">
        <f aca="false">IF(A7494="","",INDEX(P_Zone,F7494))</f>
        <v>North</v>
      </c>
      <c r="I7494" s="41" t="n">
        <f aca="false">IF(A7494="","",IF(D7494="Delivered",IF(B7494&lt;=INDEX(P_Due,F7494),1,0),0))</f>
        <v>1</v>
      </c>
    </row>
    <row r="7495" customFormat="false" ht="15" hidden="false" customHeight="false" outlineLevel="0" collapsed="false">
      <c r="A7495" s="37" t="n">
        <v>1006666</v>
      </c>
      <c r="B7495" s="38" t="n">
        <v>46303</v>
      </c>
      <c r="C7495" s="39" t="n">
        <v>1</v>
      </c>
      <c r="D7495" s="39" t="s">
        <v>26</v>
      </c>
      <c r="E7495" s="39"/>
      <c r="F7495" s="41" t="n">
        <f aca="false">IF(A7495="","",MATCH(A7495,P_ID,1))</f>
        <v>6666</v>
      </c>
      <c r="G7495" s="41" t="str">
        <f aca="false">IF(A7495="","",INDEX(P_Svc,F7495))</f>
        <v>Standard</v>
      </c>
      <c r="H7495" s="41" t="str">
        <f aca="false">IF(A7495="","",INDEX(P_Zone,F7495))</f>
        <v>West</v>
      </c>
      <c r="I7495" s="41" t="n">
        <f aca="false">IF(A7495="","",IF(D7495="Delivered",IF(B7495&lt;=INDEX(P_Due,F7495),1,0),0))</f>
        <v>1</v>
      </c>
    </row>
    <row r="7496" customFormat="false" ht="15" hidden="false" customHeight="false" outlineLevel="0" collapsed="false">
      <c r="A7496" s="37" t="n">
        <v>1006667</v>
      </c>
      <c r="B7496" s="38" t="n">
        <v>46303</v>
      </c>
      <c r="C7496" s="39" t="n">
        <v>1</v>
      </c>
      <c r="D7496" s="39" t="s">
        <v>26</v>
      </c>
      <c r="E7496" s="39"/>
      <c r="F7496" s="41" t="n">
        <f aca="false">IF(A7496="","",MATCH(A7496,P_ID,1))</f>
        <v>6667</v>
      </c>
      <c r="G7496" s="41" t="str">
        <f aca="false">IF(A7496="","",INDEX(P_Svc,F7496))</f>
        <v>Standard</v>
      </c>
      <c r="H7496" s="41" t="str">
        <f aca="false">IF(A7496="","",INDEX(P_Zone,F7496))</f>
        <v>South</v>
      </c>
      <c r="I7496" s="41" t="n">
        <f aca="false">IF(A7496="","",IF(D7496="Delivered",IF(B7496&lt;=INDEX(P_Due,F7496),1,0),0))</f>
        <v>1</v>
      </c>
    </row>
    <row r="7497" customFormat="false" ht="15" hidden="false" customHeight="false" outlineLevel="0" collapsed="false">
      <c r="A7497" s="37" t="n">
        <v>1006668</v>
      </c>
      <c r="B7497" s="38" t="n">
        <v>46303</v>
      </c>
      <c r="C7497" s="39" t="n">
        <v>1</v>
      </c>
      <c r="D7497" s="39" t="s">
        <v>26</v>
      </c>
      <c r="E7497" s="39"/>
      <c r="F7497" s="41" t="n">
        <f aca="false">IF(A7497="","",MATCH(A7497,P_ID,1))</f>
        <v>6668</v>
      </c>
      <c r="G7497" s="41" t="str">
        <f aca="false">IF(A7497="","",INDEX(P_Svc,F7497))</f>
        <v>Standard</v>
      </c>
      <c r="H7497" s="41" t="str">
        <f aca="false">IF(A7497="","",INDEX(P_Zone,F7497))</f>
        <v>West</v>
      </c>
      <c r="I7497" s="41" t="n">
        <f aca="false">IF(A7497="","",IF(D7497="Delivered",IF(B7497&lt;=INDEX(P_Due,F7497),1,0),0))</f>
        <v>1</v>
      </c>
    </row>
    <row r="7498" customFormat="false" ht="15" hidden="false" customHeight="false" outlineLevel="0" collapsed="false">
      <c r="A7498" s="37" t="n">
        <v>1006669</v>
      </c>
      <c r="B7498" s="38" t="n">
        <v>46303</v>
      </c>
      <c r="C7498" s="39" t="n">
        <v>1</v>
      </c>
      <c r="D7498" s="39" t="s">
        <v>26</v>
      </c>
      <c r="E7498" s="39"/>
      <c r="F7498" s="41" t="n">
        <f aca="false">IF(A7498="","",MATCH(A7498,P_ID,1))</f>
        <v>6669</v>
      </c>
      <c r="G7498" s="41" t="str">
        <f aca="false">IF(A7498="","",INDEX(P_Svc,F7498))</f>
        <v>Standard</v>
      </c>
      <c r="H7498" s="41" t="str">
        <f aca="false">IF(A7498="","",INDEX(P_Zone,F7498))</f>
        <v>South</v>
      </c>
      <c r="I7498" s="41" t="n">
        <f aca="false">IF(A7498="","",IF(D7498="Delivered",IF(B7498&lt;=INDEX(P_Due,F7498),1,0),0))</f>
        <v>1</v>
      </c>
    </row>
    <row r="7499" customFormat="false" ht="15" hidden="false" customHeight="false" outlineLevel="0" collapsed="false">
      <c r="A7499" s="37" t="n">
        <v>1006670</v>
      </c>
      <c r="B7499" s="38" t="n">
        <v>46303</v>
      </c>
      <c r="C7499" s="39" t="n">
        <v>1</v>
      </c>
      <c r="D7499" s="39" t="s">
        <v>26</v>
      </c>
      <c r="E7499" s="39"/>
      <c r="F7499" s="41" t="n">
        <f aca="false">IF(A7499="","",MATCH(A7499,P_ID,1))</f>
        <v>6670</v>
      </c>
      <c r="G7499" s="41" t="str">
        <f aca="false">IF(A7499="","",INDEX(P_Svc,F7499))</f>
        <v>Standard</v>
      </c>
      <c r="H7499" s="41" t="str">
        <f aca="false">IF(A7499="","",INDEX(P_Zone,F7499))</f>
        <v>East</v>
      </c>
      <c r="I7499" s="41" t="n">
        <f aca="false">IF(A7499="","",IF(D7499="Delivered",IF(B7499&lt;=INDEX(P_Due,F7499),1,0),0))</f>
        <v>1</v>
      </c>
    </row>
    <row r="7500" customFormat="false" ht="15" hidden="false" customHeight="false" outlineLevel="0" collapsed="false">
      <c r="A7500" s="37" t="n">
        <v>1006672</v>
      </c>
      <c r="B7500" s="38" t="n">
        <v>46303</v>
      </c>
      <c r="C7500" s="39" t="n">
        <v>1</v>
      </c>
      <c r="D7500" s="39" t="s">
        <v>26</v>
      </c>
      <c r="E7500" s="39"/>
      <c r="F7500" s="41" t="n">
        <f aca="false">IF(A7500="","",MATCH(A7500,P_ID,1))</f>
        <v>6672</v>
      </c>
      <c r="G7500" s="41" t="str">
        <f aca="false">IF(A7500="","",INDEX(P_Svc,F7500))</f>
        <v>Standard</v>
      </c>
      <c r="H7500" s="41" t="str">
        <f aca="false">IF(A7500="","",INDEX(P_Zone,F7500))</f>
        <v>South</v>
      </c>
      <c r="I7500" s="41" t="n">
        <f aca="false">IF(A7500="","",IF(D7500="Delivered",IF(B7500&lt;=INDEX(P_Due,F7500),1,0),0))</f>
        <v>1</v>
      </c>
    </row>
    <row r="7501" customFormat="false" ht="15" hidden="false" customHeight="false" outlineLevel="0" collapsed="false">
      <c r="A7501" s="37" t="n">
        <v>1006673</v>
      </c>
      <c r="B7501" s="38" t="n">
        <v>46303</v>
      </c>
      <c r="C7501" s="39" t="n">
        <v>1</v>
      </c>
      <c r="D7501" s="39" t="s">
        <v>79</v>
      </c>
      <c r="E7501" s="39" t="s">
        <v>36</v>
      </c>
      <c r="F7501" s="41" t="n">
        <f aca="false">IF(A7501="","",MATCH(A7501,P_ID,1))</f>
        <v>6673</v>
      </c>
      <c r="G7501" s="41" t="str">
        <f aca="false">IF(A7501="","",INDEX(P_Svc,F7501))</f>
        <v>Standard</v>
      </c>
      <c r="H7501" s="41" t="str">
        <f aca="false">IF(A7501="","",INDEX(P_Zone,F7501))</f>
        <v>South</v>
      </c>
      <c r="I7501" s="41" t="n">
        <f aca="false">IF(A7501="","",IF(D7501="Delivered",IF(B7501&lt;=INDEX(P_Due,F7501),1,0),0))</f>
        <v>0</v>
      </c>
    </row>
    <row r="7502" customFormat="false" ht="15" hidden="false" customHeight="false" outlineLevel="0" collapsed="false">
      <c r="A7502" s="37" t="n">
        <v>1006674</v>
      </c>
      <c r="B7502" s="38" t="n">
        <v>46303</v>
      </c>
      <c r="C7502" s="39" t="n">
        <v>1</v>
      </c>
      <c r="D7502" s="39" t="s">
        <v>26</v>
      </c>
      <c r="E7502" s="39"/>
      <c r="F7502" s="41" t="n">
        <f aca="false">IF(A7502="","",MATCH(A7502,P_ID,1))</f>
        <v>6674</v>
      </c>
      <c r="G7502" s="41" t="str">
        <f aca="false">IF(A7502="","",INDEX(P_Svc,F7502))</f>
        <v>Standard</v>
      </c>
      <c r="H7502" s="41" t="str">
        <f aca="false">IF(A7502="","",INDEX(P_Zone,F7502))</f>
        <v>Central</v>
      </c>
      <c r="I7502" s="41" t="n">
        <f aca="false">IF(A7502="","",IF(D7502="Delivered",IF(B7502&lt;=INDEX(P_Due,F7502),1,0),0))</f>
        <v>1</v>
      </c>
    </row>
    <row r="7503" customFormat="false" ht="15" hidden="false" customHeight="false" outlineLevel="0" collapsed="false">
      <c r="A7503" s="37" t="n">
        <v>1006683</v>
      </c>
      <c r="B7503" s="38" t="n">
        <v>46304</v>
      </c>
      <c r="C7503" s="39" t="n">
        <v>1</v>
      </c>
      <c r="D7503" s="39" t="s">
        <v>79</v>
      </c>
      <c r="E7503" s="39" t="s">
        <v>36</v>
      </c>
      <c r="F7503" s="41" t="n">
        <f aca="false">IF(A7503="","",MATCH(A7503,P_ID,1))</f>
        <v>6683</v>
      </c>
      <c r="G7503" s="41" t="str">
        <f aca="false">IF(A7503="","",INDEX(P_Svc,F7503))</f>
        <v>Express</v>
      </c>
      <c r="H7503" s="41" t="str">
        <f aca="false">IF(A7503="","",INDEX(P_Zone,F7503))</f>
        <v>Central</v>
      </c>
      <c r="I7503" s="41" t="n">
        <f aca="false">IF(A7503="","",IF(D7503="Delivered",IF(B7503&lt;=INDEX(P_Due,F7503),1,0),0))</f>
        <v>0</v>
      </c>
    </row>
    <row r="7504" customFormat="false" ht="15" hidden="false" customHeight="false" outlineLevel="0" collapsed="false">
      <c r="A7504" s="37" t="n">
        <v>1006711</v>
      </c>
      <c r="B7504" s="38" t="n">
        <v>46304</v>
      </c>
      <c r="C7504" s="39" t="n">
        <v>1</v>
      </c>
      <c r="D7504" s="39" t="s">
        <v>26</v>
      </c>
      <c r="E7504" s="39"/>
      <c r="F7504" s="41" t="n">
        <f aca="false">IF(A7504="","",MATCH(A7504,P_ID,1))</f>
        <v>6711</v>
      </c>
      <c r="G7504" s="41" t="str">
        <f aca="false">IF(A7504="","",INDEX(P_Svc,F7504))</f>
        <v>Express</v>
      </c>
      <c r="H7504" s="41" t="str">
        <f aca="false">IF(A7504="","",INDEX(P_Zone,F7504))</f>
        <v>West</v>
      </c>
      <c r="I7504" s="41" t="n">
        <f aca="false">IF(A7504="","",IF(D7504="Delivered",IF(B7504&lt;=INDEX(P_Due,F7504),1,0),0))</f>
        <v>0</v>
      </c>
    </row>
    <row r="7505" customFormat="false" ht="15" hidden="false" customHeight="false" outlineLevel="0" collapsed="false">
      <c r="A7505" s="37" t="n">
        <v>1006720</v>
      </c>
      <c r="B7505" s="38" t="n">
        <v>46304</v>
      </c>
      <c r="C7505" s="39" t="n">
        <v>1</v>
      </c>
      <c r="D7505" s="39" t="s">
        <v>26</v>
      </c>
      <c r="E7505" s="39"/>
      <c r="F7505" s="41" t="n">
        <f aca="false">IF(A7505="","",MATCH(A7505,P_ID,1))</f>
        <v>6720</v>
      </c>
      <c r="G7505" s="41" t="str">
        <f aca="false">IF(A7505="","",INDEX(P_Svc,F7505))</f>
        <v>Express</v>
      </c>
      <c r="H7505" s="41" t="str">
        <f aca="false">IF(A7505="","",INDEX(P_Zone,F7505))</f>
        <v>North</v>
      </c>
      <c r="I7505" s="41" t="n">
        <f aca="false">IF(A7505="","",IF(D7505="Delivered",IF(B7505&lt;=INDEX(P_Due,F7505),1,0),0))</f>
        <v>0</v>
      </c>
    </row>
    <row r="7506" customFormat="false" ht="15" hidden="false" customHeight="false" outlineLevel="0" collapsed="false">
      <c r="A7506" s="37" t="n">
        <v>1006790</v>
      </c>
      <c r="B7506" s="38" t="n">
        <v>46304</v>
      </c>
      <c r="C7506" s="39" t="n">
        <v>2</v>
      </c>
      <c r="D7506" s="39" t="s">
        <v>26</v>
      </c>
      <c r="E7506" s="39"/>
      <c r="F7506" s="41" t="n">
        <f aca="false">IF(A7506="","",MATCH(A7506,P_ID,1))</f>
        <v>6790</v>
      </c>
      <c r="G7506" s="41" t="str">
        <f aca="false">IF(A7506="","",INDEX(P_Svc,F7506))</f>
        <v>Express</v>
      </c>
      <c r="H7506" s="41" t="str">
        <f aca="false">IF(A7506="","",INDEX(P_Zone,F7506))</f>
        <v>East</v>
      </c>
      <c r="I7506" s="41" t="n">
        <f aca="false">IF(A7506="","",IF(D7506="Delivered",IF(B7506&lt;=INDEX(P_Due,F7506),1,0),0))</f>
        <v>0</v>
      </c>
    </row>
    <row r="7507" customFormat="false" ht="15" hidden="false" customHeight="false" outlineLevel="0" collapsed="false">
      <c r="A7507" s="37" t="n">
        <v>1006915</v>
      </c>
      <c r="B7507" s="38" t="n">
        <v>46304</v>
      </c>
      <c r="C7507" s="39" t="n">
        <v>1</v>
      </c>
      <c r="D7507" s="39" t="s">
        <v>26</v>
      </c>
      <c r="E7507" s="39"/>
      <c r="F7507" s="41" t="n">
        <f aca="false">IF(A7507="","",MATCH(A7507,P_ID,1))</f>
        <v>6915</v>
      </c>
      <c r="G7507" s="41" t="str">
        <f aca="false">IF(A7507="","",INDEX(P_Svc,F7507))</f>
        <v>Express</v>
      </c>
      <c r="H7507" s="41" t="str">
        <f aca="false">IF(A7507="","",INDEX(P_Zone,F7507))</f>
        <v>South</v>
      </c>
      <c r="I7507" s="41" t="n">
        <f aca="false">IF(A7507="","",IF(D7507="Delivered",IF(B7507&lt;=INDEX(P_Due,F7507),1,0),0))</f>
        <v>1</v>
      </c>
    </row>
    <row r="7508" customFormat="false" ht="15" hidden="false" customHeight="false" outlineLevel="0" collapsed="false">
      <c r="A7508" s="37" t="n">
        <v>1006956</v>
      </c>
      <c r="B7508" s="38" t="n">
        <v>46304</v>
      </c>
      <c r="C7508" s="39" t="n">
        <v>1</v>
      </c>
      <c r="D7508" s="39" t="s">
        <v>79</v>
      </c>
      <c r="E7508" s="39" t="s">
        <v>32</v>
      </c>
      <c r="F7508" s="41" t="n">
        <f aca="false">IF(A7508="","",MATCH(A7508,P_ID,1))</f>
        <v>6956</v>
      </c>
      <c r="G7508" s="41" t="str">
        <f aca="false">IF(A7508="","",INDEX(P_Svc,F7508))</f>
        <v>Express</v>
      </c>
      <c r="H7508" s="41" t="str">
        <f aca="false">IF(A7508="","",INDEX(P_Zone,F7508))</f>
        <v>South</v>
      </c>
      <c r="I7508" s="41" t="n">
        <f aca="false">IF(A7508="","",IF(D7508="Delivered",IF(B7508&lt;=INDEX(P_Due,F7508),1,0),0))</f>
        <v>0</v>
      </c>
    </row>
    <row r="7509" customFormat="false" ht="15" hidden="false" customHeight="false" outlineLevel="0" collapsed="false">
      <c r="A7509" s="37" t="n">
        <v>1007039</v>
      </c>
      <c r="B7509" s="38" t="n">
        <v>46304</v>
      </c>
      <c r="C7509" s="39" t="n">
        <v>1</v>
      </c>
      <c r="D7509" s="39" t="s">
        <v>26</v>
      </c>
      <c r="E7509" s="39"/>
      <c r="F7509" s="41" t="n">
        <f aca="false">IF(A7509="","",MATCH(A7509,P_ID,1))</f>
        <v>7039</v>
      </c>
      <c r="G7509" s="41" t="str">
        <f aca="false">IF(A7509="","",INDEX(P_Svc,F7509))</f>
        <v>Express</v>
      </c>
      <c r="H7509" s="41" t="str">
        <f aca="false">IF(A7509="","",INDEX(P_Zone,F7509))</f>
        <v>South</v>
      </c>
      <c r="I7509" s="41" t="n">
        <f aca="false">IF(A7509="","",IF(D7509="Delivered",IF(B7509&lt;=INDEX(P_Due,F7509),1,0),0))</f>
        <v>1</v>
      </c>
    </row>
    <row r="7510" customFormat="false" ht="15" hidden="false" customHeight="false" outlineLevel="0" collapsed="false">
      <c r="A7510" s="37" t="n">
        <v>1007042</v>
      </c>
      <c r="B7510" s="38" t="n">
        <v>46304</v>
      </c>
      <c r="C7510" s="39" t="n">
        <v>1</v>
      </c>
      <c r="D7510" s="39" t="s">
        <v>26</v>
      </c>
      <c r="E7510" s="39"/>
      <c r="F7510" s="41" t="n">
        <f aca="false">IF(A7510="","",MATCH(A7510,P_ID,1))</f>
        <v>7042</v>
      </c>
      <c r="G7510" s="41" t="str">
        <f aca="false">IF(A7510="","",INDEX(P_Svc,F7510))</f>
        <v>Express</v>
      </c>
      <c r="H7510" s="41" t="str">
        <f aca="false">IF(A7510="","",INDEX(P_Zone,F7510))</f>
        <v>East</v>
      </c>
      <c r="I7510" s="41" t="n">
        <f aca="false">IF(A7510="","",IF(D7510="Delivered",IF(B7510&lt;=INDEX(P_Due,F7510),1,0),0))</f>
        <v>1</v>
      </c>
    </row>
    <row r="7511" customFormat="false" ht="15" hidden="false" customHeight="false" outlineLevel="0" collapsed="false">
      <c r="A7511" s="37" t="n">
        <v>1007134</v>
      </c>
      <c r="B7511" s="38" t="n">
        <v>46304</v>
      </c>
      <c r="C7511" s="39" t="n">
        <v>1</v>
      </c>
      <c r="D7511" s="39" t="s">
        <v>79</v>
      </c>
      <c r="E7511" s="39" t="s">
        <v>32</v>
      </c>
      <c r="F7511" s="41" t="n">
        <f aca="false">IF(A7511="","",MATCH(A7511,P_ID,1))</f>
        <v>7134</v>
      </c>
      <c r="G7511" s="41" t="str">
        <f aca="false">IF(A7511="","",INDEX(P_Svc,F7511))</f>
        <v>Express</v>
      </c>
      <c r="H7511" s="41" t="str">
        <f aca="false">IF(A7511="","",INDEX(P_Zone,F7511))</f>
        <v>West</v>
      </c>
      <c r="I7511" s="41" t="n">
        <f aca="false">IF(A7511="","",IF(D7511="Delivered",IF(B7511&lt;=INDEX(P_Due,F7511),1,0),0))</f>
        <v>0</v>
      </c>
    </row>
    <row r="7512" customFormat="false" ht="15" hidden="false" customHeight="false" outlineLevel="0" collapsed="false">
      <c r="A7512" s="37" t="n">
        <v>1006541</v>
      </c>
      <c r="B7512" s="38" t="n">
        <v>46304</v>
      </c>
      <c r="C7512" s="39" t="n">
        <v>3</v>
      </c>
      <c r="D7512" s="39" t="s">
        <v>26</v>
      </c>
      <c r="E7512" s="39"/>
      <c r="F7512" s="41" t="n">
        <f aca="false">IF(A7512="","",MATCH(A7512,P_ID,1))</f>
        <v>6541</v>
      </c>
      <c r="G7512" s="41" t="str">
        <f aca="false">IF(A7512="","",INDEX(P_Svc,F7512))</f>
        <v>Express</v>
      </c>
      <c r="H7512" s="41" t="str">
        <f aca="false">IF(A7512="","",INDEX(P_Zone,F7512))</f>
        <v>South</v>
      </c>
      <c r="I7512" s="41" t="n">
        <f aca="false">IF(A7512="","",IF(D7512="Delivered",IF(B7512&lt;=INDEX(P_Due,F7512),1,0),0))</f>
        <v>0</v>
      </c>
    </row>
    <row r="7513" customFormat="false" ht="15" hidden="false" customHeight="false" outlineLevel="0" collapsed="false">
      <c r="A7513" s="37" t="n">
        <v>1006553</v>
      </c>
      <c r="B7513" s="38" t="n">
        <v>46304</v>
      </c>
      <c r="C7513" s="39" t="n">
        <v>2</v>
      </c>
      <c r="D7513" s="39" t="s">
        <v>26</v>
      </c>
      <c r="E7513" s="39"/>
      <c r="F7513" s="41" t="n">
        <f aca="false">IF(A7513="","",MATCH(A7513,P_ID,1))</f>
        <v>6553</v>
      </c>
      <c r="G7513" s="41" t="str">
        <f aca="false">IF(A7513="","",INDEX(P_Svc,F7513))</f>
        <v>Express</v>
      </c>
      <c r="H7513" s="41" t="str">
        <f aca="false">IF(A7513="","",INDEX(P_Zone,F7513))</f>
        <v>West</v>
      </c>
      <c r="I7513" s="41" t="n">
        <f aca="false">IF(A7513="","",IF(D7513="Delivered",IF(B7513&lt;=INDEX(P_Due,F7513),1,0),0))</f>
        <v>0</v>
      </c>
    </row>
    <row r="7514" customFormat="false" ht="15" hidden="false" customHeight="false" outlineLevel="0" collapsed="false">
      <c r="A7514" s="37" t="n">
        <v>1006607</v>
      </c>
      <c r="B7514" s="38" t="n">
        <v>46304</v>
      </c>
      <c r="C7514" s="39" t="n">
        <v>2</v>
      </c>
      <c r="D7514" s="39" t="s">
        <v>26</v>
      </c>
      <c r="E7514" s="39"/>
      <c r="F7514" s="41" t="n">
        <f aca="false">IF(A7514="","",MATCH(A7514,P_ID,1))</f>
        <v>6607</v>
      </c>
      <c r="G7514" s="41" t="str">
        <f aca="false">IF(A7514="","",INDEX(P_Svc,F7514))</f>
        <v>Express</v>
      </c>
      <c r="H7514" s="41" t="str">
        <f aca="false">IF(A7514="","",INDEX(P_Zone,F7514))</f>
        <v>East</v>
      </c>
      <c r="I7514" s="41" t="n">
        <f aca="false">IF(A7514="","",IF(D7514="Delivered",IF(B7514&lt;=INDEX(P_Due,F7514),1,0),0))</f>
        <v>0</v>
      </c>
    </row>
    <row r="7515" customFormat="false" ht="15" hidden="false" customHeight="false" outlineLevel="0" collapsed="false">
      <c r="A7515" s="37" t="n">
        <v>1006656</v>
      </c>
      <c r="B7515" s="38" t="n">
        <v>46304</v>
      </c>
      <c r="C7515" s="39" t="n">
        <v>2</v>
      </c>
      <c r="D7515" s="39" t="s">
        <v>26</v>
      </c>
      <c r="E7515" s="39"/>
      <c r="F7515" s="41" t="n">
        <f aca="false">IF(A7515="","",MATCH(A7515,P_ID,1))</f>
        <v>6656</v>
      </c>
      <c r="G7515" s="41" t="str">
        <f aca="false">IF(A7515="","",INDEX(P_Svc,F7515))</f>
        <v>Express</v>
      </c>
      <c r="H7515" s="41" t="str">
        <f aca="false">IF(A7515="","",INDEX(P_Zone,F7515))</f>
        <v>East</v>
      </c>
      <c r="I7515" s="41" t="n">
        <f aca="false">IF(A7515="","",IF(D7515="Delivered",IF(B7515&lt;=INDEX(P_Due,F7515),1,0),0))</f>
        <v>0</v>
      </c>
    </row>
    <row r="7516" customFormat="false" ht="15" hidden="false" customHeight="false" outlineLevel="0" collapsed="false">
      <c r="A7516" s="37" t="n">
        <v>1006890</v>
      </c>
      <c r="B7516" s="38" t="n">
        <v>46304</v>
      </c>
      <c r="C7516" s="39" t="n">
        <v>1</v>
      </c>
      <c r="D7516" s="39" t="s">
        <v>26</v>
      </c>
      <c r="E7516" s="39"/>
      <c r="F7516" s="41" t="n">
        <f aca="false">IF(A7516="","",MATCH(A7516,P_ID,1))</f>
        <v>6890</v>
      </c>
      <c r="G7516" s="41" t="str">
        <f aca="false">IF(A7516="","",INDEX(P_Svc,F7516))</f>
        <v>Express</v>
      </c>
      <c r="H7516" s="41" t="str">
        <f aca="false">IF(A7516="","",INDEX(P_Zone,F7516))</f>
        <v>North</v>
      </c>
      <c r="I7516" s="41" t="n">
        <f aca="false">IF(A7516="","",IF(D7516="Delivered",IF(B7516&lt;=INDEX(P_Due,F7516),1,0),0))</f>
        <v>1</v>
      </c>
    </row>
    <row r="7517" customFormat="false" ht="15" hidden="false" customHeight="false" outlineLevel="0" collapsed="false">
      <c r="A7517" s="37" t="n">
        <v>1006983</v>
      </c>
      <c r="B7517" s="38" t="n">
        <v>46304</v>
      </c>
      <c r="C7517" s="39" t="n">
        <v>2</v>
      </c>
      <c r="D7517" s="39" t="s">
        <v>26</v>
      </c>
      <c r="E7517" s="39"/>
      <c r="F7517" s="41" t="n">
        <f aca="false">IF(A7517="","",MATCH(A7517,P_ID,1))</f>
        <v>6983</v>
      </c>
      <c r="G7517" s="41" t="str">
        <f aca="false">IF(A7517="","",INDEX(P_Svc,F7517))</f>
        <v>Express</v>
      </c>
      <c r="H7517" s="41" t="str">
        <f aca="false">IF(A7517="","",INDEX(P_Zone,F7517))</f>
        <v>North</v>
      </c>
      <c r="I7517" s="41" t="n">
        <f aca="false">IF(A7517="","",IF(D7517="Delivered",IF(B7517&lt;=INDEX(P_Due,F7517),1,0),0))</f>
        <v>1</v>
      </c>
    </row>
    <row r="7518" customFormat="false" ht="15" hidden="false" customHeight="false" outlineLevel="0" collapsed="false">
      <c r="A7518" s="37" t="n">
        <v>1007003</v>
      </c>
      <c r="B7518" s="38" t="n">
        <v>46304</v>
      </c>
      <c r="C7518" s="39" t="n">
        <v>1</v>
      </c>
      <c r="D7518" s="39" t="s">
        <v>26</v>
      </c>
      <c r="E7518" s="39"/>
      <c r="F7518" s="41" t="n">
        <f aca="false">IF(A7518="","",MATCH(A7518,P_ID,1))</f>
        <v>7003</v>
      </c>
      <c r="G7518" s="41" t="str">
        <f aca="false">IF(A7518="","",INDEX(P_Svc,F7518))</f>
        <v>Express</v>
      </c>
      <c r="H7518" s="41" t="str">
        <f aca="false">IF(A7518="","",INDEX(P_Zone,F7518))</f>
        <v>East</v>
      </c>
      <c r="I7518" s="41" t="n">
        <f aca="false">IF(A7518="","",IF(D7518="Delivered",IF(B7518&lt;=INDEX(P_Due,F7518),1,0),0))</f>
        <v>1</v>
      </c>
    </row>
    <row r="7519" customFormat="false" ht="15" hidden="false" customHeight="false" outlineLevel="0" collapsed="false">
      <c r="A7519" s="37" t="n">
        <v>1007030</v>
      </c>
      <c r="B7519" s="38" t="n">
        <v>46304</v>
      </c>
      <c r="C7519" s="39" t="n">
        <v>1</v>
      </c>
      <c r="D7519" s="39" t="s">
        <v>26</v>
      </c>
      <c r="E7519" s="39"/>
      <c r="F7519" s="41" t="n">
        <f aca="false">IF(A7519="","",MATCH(A7519,P_ID,1))</f>
        <v>7030</v>
      </c>
      <c r="G7519" s="41" t="str">
        <f aca="false">IF(A7519="","",INDEX(P_Svc,F7519))</f>
        <v>Express</v>
      </c>
      <c r="H7519" s="41" t="str">
        <f aca="false">IF(A7519="","",INDEX(P_Zone,F7519))</f>
        <v>West</v>
      </c>
      <c r="I7519" s="41" t="n">
        <f aca="false">IF(A7519="","",IF(D7519="Delivered",IF(B7519&lt;=INDEX(P_Due,F7519),1,0),0))</f>
        <v>1</v>
      </c>
    </row>
    <row r="7520" customFormat="false" ht="15" hidden="false" customHeight="false" outlineLevel="0" collapsed="false">
      <c r="A7520" s="37" t="n">
        <v>1007040</v>
      </c>
      <c r="B7520" s="38" t="n">
        <v>46304</v>
      </c>
      <c r="C7520" s="39" t="n">
        <v>1</v>
      </c>
      <c r="D7520" s="39" t="s">
        <v>26</v>
      </c>
      <c r="E7520" s="39"/>
      <c r="F7520" s="41" t="n">
        <f aca="false">IF(A7520="","",MATCH(A7520,P_ID,1))</f>
        <v>7040</v>
      </c>
      <c r="G7520" s="41" t="str">
        <f aca="false">IF(A7520="","",INDEX(P_Svc,F7520))</f>
        <v>Express</v>
      </c>
      <c r="H7520" s="41" t="str">
        <f aca="false">IF(A7520="","",INDEX(P_Zone,F7520))</f>
        <v>East</v>
      </c>
      <c r="I7520" s="41" t="n">
        <f aca="false">IF(A7520="","",IF(D7520="Delivered",IF(B7520&lt;=INDEX(P_Due,F7520),1,0),0))</f>
        <v>1</v>
      </c>
    </row>
    <row r="7521" customFormat="false" ht="15" hidden="false" customHeight="false" outlineLevel="0" collapsed="false">
      <c r="A7521" s="37" t="n">
        <v>1007044</v>
      </c>
      <c r="B7521" s="38" t="n">
        <v>46304</v>
      </c>
      <c r="C7521" s="39" t="n">
        <v>1</v>
      </c>
      <c r="D7521" s="39" t="s">
        <v>26</v>
      </c>
      <c r="E7521" s="39"/>
      <c r="F7521" s="41" t="n">
        <f aca="false">IF(A7521="","",MATCH(A7521,P_ID,1))</f>
        <v>7044</v>
      </c>
      <c r="G7521" s="41" t="str">
        <f aca="false">IF(A7521="","",INDEX(P_Svc,F7521))</f>
        <v>Express</v>
      </c>
      <c r="H7521" s="41" t="str">
        <f aca="false">IF(A7521="","",INDEX(P_Zone,F7521))</f>
        <v>Central</v>
      </c>
      <c r="I7521" s="41" t="n">
        <f aca="false">IF(A7521="","",IF(D7521="Delivered",IF(B7521&lt;=INDEX(P_Due,F7521),1,0),0))</f>
        <v>1</v>
      </c>
    </row>
    <row r="7522" customFormat="false" ht="15" hidden="false" customHeight="false" outlineLevel="0" collapsed="false">
      <c r="A7522" s="37" t="n">
        <v>1007048</v>
      </c>
      <c r="B7522" s="38" t="n">
        <v>46304</v>
      </c>
      <c r="C7522" s="39" t="n">
        <v>1</v>
      </c>
      <c r="D7522" s="39" t="s">
        <v>26</v>
      </c>
      <c r="E7522" s="39"/>
      <c r="F7522" s="41" t="n">
        <f aca="false">IF(A7522="","",MATCH(A7522,P_ID,1))</f>
        <v>7048</v>
      </c>
      <c r="G7522" s="41" t="str">
        <f aca="false">IF(A7522="","",INDEX(P_Svc,F7522))</f>
        <v>Express</v>
      </c>
      <c r="H7522" s="41" t="str">
        <f aca="false">IF(A7522="","",INDEX(P_Zone,F7522))</f>
        <v>North</v>
      </c>
      <c r="I7522" s="41" t="n">
        <f aca="false">IF(A7522="","",IF(D7522="Delivered",IF(B7522&lt;=INDEX(P_Due,F7522),1,0),0))</f>
        <v>1</v>
      </c>
    </row>
    <row r="7523" customFormat="false" ht="15" hidden="false" customHeight="false" outlineLevel="0" collapsed="false">
      <c r="A7523" s="37" t="n">
        <v>1007065</v>
      </c>
      <c r="B7523" s="38" t="n">
        <v>46304</v>
      </c>
      <c r="C7523" s="39" t="n">
        <v>0</v>
      </c>
      <c r="D7523" s="39" t="s">
        <v>80</v>
      </c>
      <c r="E7523" s="39" t="s">
        <v>40</v>
      </c>
      <c r="F7523" s="41" t="n">
        <f aca="false">IF(A7523="","",MATCH(A7523,P_ID,1))</f>
        <v>7065</v>
      </c>
      <c r="G7523" s="41" t="str">
        <f aca="false">IF(A7523="","",INDEX(P_Svc,F7523))</f>
        <v>Express</v>
      </c>
      <c r="H7523" s="41" t="str">
        <f aca="false">IF(A7523="","",INDEX(P_Zone,F7523))</f>
        <v>North</v>
      </c>
      <c r="I7523" s="41" t="n">
        <f aca="false">IF(A7523="","",IF(D7523="Delivered",IF(B7523&lt;=INDEX(P_Due,F7523),1,0),0))</f>
        <v>0</v>
      </c>
    </row>
    <row r="7524" customFormat="false" ht="15" hidden="false" customHeight="false" outlineLevel="0" collapsed="false">
      <c r="A7524" s="37" t="n">
        <v>1007090</v>
      </c>
      <c r="B7524" s="38" t="n">
        <v>46304</v>
      </c>
      <c r="C7524" s="39" t="n">
        <v>0</v>
      </c>
      <c r="D7524" s="39" t="s">
        <v>80</v>
      </c>
      <c r="E7524" s="39" t="s">
        <v>40</v>
      </c>
      <c r="F7524" s="41" t="n">
        <f aca="false">IF(A7524="","",MATCH(A7524,P_ID,1))</f>
        <v>7090</v>
      </c>
      <c r="G7524" s="41" t="str">
        <f aca="false">IF(A7524="","",INDEX(P_Svc,F7524))</f>
        <v>Express</v>
      </c>
      <c r="H7524" s="41" t="str">
        <f aca="false">IF(A7524="","",INDEX(P_Zone,F7524))</f>
        <v>South</v>
      </c>
      <c r="I7524" s="41" t="n">
        <f aca="false">IF(A7524="","",IF(D7524="Delivered",IF(B7524&lt;=INDEX(P_Due,F7524),1,0),0))</f>
        <v>0</v>
      </c>
    </row>
    <row r="7525" customFormat="false" ht="15" hidden="false" customHeight="false" outlineLevel="0" collapsed="false">
      <c r="A7525" s="37" t="n">
        <v>1007151</v>
      </c>
      <c r="B7525" s="38" t="n">
        <v>46304</v>
      </c>
      <c r="C7525" s="39" t="n">
        <v>0</v>
      </c>
      <c r="D7525" s="39" t="s">
        <v>80</v>
      </c>
      <c r="E7525" s="39" t="s">
        <v>40</v>
      </c>
      <c r="F7525" s="41" t="n">
        <f aca="false">IF(A7525="","",MATCH(A7525,P_ID,1))</f>
        <v>7151</v>
      </c>
      <c r="G7525" s="41" t="str">
        <f aca="false">IF(A7525="","",INDEX(P_Svc,F7525))</f>
        <v>Express</v>
      </c>
      <c r="H7525" s="41" t="str">
        <f aca="false">IF(A7525="","",INDEX(P_Zone,F7525))</f>
        <v>West</v>
      </c>
      <c r="I7525" s="41" t="n">
        <f aca="false">IF(A7525="","",IF(D7525="Delivered",IF(B7525&lt;=INDEX(P_Due,F7525),1,0),0))</f>
        <v>0</v>
      </c>
    </row>
    <row r="7526" customFormat="false" ht="15" hidden="false" customHeight="false" outlineLevel="0" collapsed="false">
      <c r="A7526" s="37" t="n">
        <v>1007160</v>
      </c>
      <c r="B7526" s="38" t="n">
        <v>46304</v>
      </c>
      <c r="C7526" s="39" t="n">
        <v>1</v>
      </c>
      <c r="D7526" s="39" t="s">
        <v>79</v>
      </c>
      <c r="E7526" s="39" t="s">
        <v>38</v>
      </c>
      <c r="F7526" s="41" t="n">
        <f aca="false">IF(A7526="","",MATCH(A7526,P_ID,1))</f>
        <v>7160</v>
      </c>
      <c r="G7526" s="41" t="str">
        <f aca="false">IF(A7526="","",INDEX(P_Svc,F7526))</f>
        <v>Express</v>
      </c>
      <c r="H7526" s="41" t="str">
        <f aca="false">IF(A7526="","",INDEX(P_Zone,F7526))</f>
        <v>East</v>
      </c>
      <c r="I7526" s="41" t="n">
        <f aca="false">IF(A7526="","",IF(D7526="Delivered",IF(B7526&lt;=INDEX(P_Due,F7526),1,0),0))</f>
        <v>0</v>
      </c>
    </row>
    <row r="7527" customFormat="false" ht="15" hidden="false" customHeight="false" outlineLevel="0" collapsed="false">
      <c r="A7527" s="37" t="n">
        <v>1007168</v>
      </c>
      <c r="B7527" s="38" t="n">
        <v>46304</v>
      </c>
      <c r="C7527" s="39" t="n">
        <v>1</v>
      </c>
      <c r="D7527" s="39" t="s">
        <v>26</v>
      </c>
      <c r="E7527" s="39"/>
      <c r="F7527" s="41" t="n">
        <f aca="false">IF(A7527="","",MATCH(A7527,P_ID,1))</f>
        <v>7168</v>
      </c>
      <c r="G7527" s="41" t="str">
        <f aca="false">IF(A7527="","",INDEX(P_Svc,F7527))</f>
        <v>Express</v>
      </c>
      <c r="H7527" s="41" t="str">
        <f aca="false">IF(A7527="","",INDEX(P_Zone,F7527))</f>
        <v>South</v>
      </c>
      <c r="I7527" s="41" t="n">
        <f aca="false">IF(A7527="","",IF(D7527="Delivered",IF(B7527&lt;=INDEX(P_Due,F7527),1,0),0))</f>
        <v>1</v>
      </c>
    </row>
    <row r="7528" customFormat="false" ht="15" hidden="false" customHeight="false" outlineLevel="0" collapsed="false">
      <c r="A7528" s="37" t="n">
        <v>1007192</v>
      </c>
      <c r="B7528" s="38" t="n">
        <v>46304</v>
      </c>
      <c r="C7528" s="39" t="n">
        <v>1</v>
      </c>
      <c r="D7528" s="39" t="s">
        <v>26</v>
      </c>
      <c r="E7528" s="39"/>
      <c r="F7528" s="41" t="n">
        <f aca="false">IF(A7528="","",MATCH(A7528,P_ID,1))</f>
        <v>7192</v>
      </c>
      <c r="G7528" s="41" t="str">
        <f aca="false">IF(A7528="","",INDEX(P_Svc,F7528))</f>
        <v>Express</v>
      </c>
      <c r="H7528" s="41" t="str">
        <f aca="false">IF(A7528="","",INDEX(P_Zone,F7528))</f>
        <v>South</v>
      </c>
      <c r="I7528" s="41" t="n">
        <f aca="false">IF(A7528="","",IF(D7528="Delivered",IF(B7528&lt;=INDEX(P_Due,F7528),1,0),0))</f>
        <v>1</v>
      </c>
    </row>
    <row r="7529" customFormat="false" ht="15" hidden="false" customHeight="false" outlineLevel="0" collapsed="false">
      <c r="A7529" s="37" t="n">
        <v>1007216</v>
      </c>
      <c r="B7529" s="38" t="n">
        <v>46304</v>
      </c>
      <c r="C7529" s="39" t="n">
        <v>1</v>
      </c>
      <c r="D7529" s="39" t="s">
        <v>26</v>
      </c>
      <c r="E7529" s="39"/>
      <c r="F7529" s="41" t="n">
        <f aca="false">IF(A7529="","",MATCH(A7529,P_ID,1))</f>
        <v>7216</v>
      </c>
      <c r="G7529" s="41" t="str">
        <f aca="false">IF(A7529="","",INDEX(P_Svc,F7529))</f>
        <v>Express</v>
      </c>
      <c r="H7529" s="41" t="str">
        <f aca="false">IF(A7529="","",INDEX(P_Zone,F7529))</f>
        <v>East</v>
      </c>
      <c r="I7529" s="41" t="n">
        <f aca="false">IF(A7529="","",IF(D7529="Delivered",IF(B7529&lt;=INDEX(P_Due,F7529),1,0),0))</f>
        <v>1</v>
      </c>
    </row>
    <row r="7530" customFormat="false" ht="15" hidden="false" customHeight="false" outlineLevel="0" collapsed="false">
      <c r="A7530" s="37" t="n">
        <v>1007218</v>
      </c>
      <c r="B7530" s="38" t="n">
        <v>46304</v>
      </c>
      <c r="C7530" s="39" t="n">
        <v>1</v>
      </c>
      <c r="D7530" s="39" t="s">
        <v>79</v>
      </c>
      <c r="E7530" s="39" t="s">
        <v>32</v>
      </c>
      <c r="F7530" s="41" t="n">
        <f aca="false">IF(A7530="","",MATCH(A7530,P_ID,1))</f>
        <v>7218</v>
      </c>
      <c r="G7530" s="41" t="str">
        <f aca="false">IF(A7530="","",INDEX(P_Svc,F7530))</f>
        <v>Express</v>
      </c>
      <c r="H7530" s="41" t="str">
        <f aca="false">IF(A7530="","",INDEX(P_Zone,F7530))</f>
        <v>North</v>
      </c>
      <c r="I7530" s="41" t="n">
        <f aca="false">IF(A7530="","",IF(D7530="Delivered",IF(B7530&lt;=INDEX(P_Due,F7530),1,0),0))</f>
        <v>0</v>
      </c>
    </row>
    <row r="7531" customFormat="false" ht="15" hidden="false" customHeight="false" outlineLevel="0" collapsed="false">
      <c r="A7531" s="37" t="n">
        <v>1007255</v>
      </c>
      <c r="B7531" s="38" t="n">
        <v>46304</v>
      </c>
      <c r="C7531" s="39" t="n">
        <v>1</v>
      </c>
      <c r="D7531" s="39" t="s">
        <v>79</v>
      </c>
      <c r="E7531" s="39" t="s">
        <v>34</v>
      </c>
      <c r="F7531" s="41" t="n">
        <f aca="false">IF(A7531="","",MATCH(A7531,P_ID,1))</f>
        <v>7255</v>
      </c>
      <c r="G7531" s="41" t="str">
        <f aca="false">IF(A7531="","",INDEX(P_Svc,F7531))</f>
        <v>Express</v>
      </c>
      <c r="H7531" s="41" t="str">
        <f aca="false">IF(A7531="","",INDEX(P_Zone,F7531))</f>
        <v>South</v>
      </c>
      <c r="I7531" s="41" t="n">
        <f aca="false">IF(A7531="","",IF(D7531="Delivered",IF(B7531&lt;=INDEX(P_Due,F7531),1,0),0))</f>
        <v>0</v>
      </c>
    </row>
    <row r="7532" customFormat="false" ht="15" hidden="false" customHeight="false" outlineLevel="0" collapsed="false">
      <c r="A7532" s="37" t="n">
        <v>1007259</v>
      </c>
      <c r="B7532" s="38" t="n">
        <v>46304</v>
      </c>
      <c r="C7532" s="39" t="n">
        <v>1</v>
      </c>
      <c r="D7532" s="39" t="s">
        <v>79</v>
      </c>
      <c r="E7532" s="39" t="s">
        <v>32</v>
      </c>
      <c r="F7532" s="41" t="n">
        <f aca="false">IF(A7532="","",MATCH(A7532,P_ID,1))</f>
        <v>7259</v>
      </c>
      <c r="G7532" s="41" t="str">
        <f aca="false">IF(A7532="","",INDEX(P_Svc,F7532))</f>
        <v>Express</v>
      </c>
      <c r="H7532" s="41" t="str">
        <f aca="false">IF(A7532="","",INDEX(P_Zone,F7532))</f>
        <v>West</v>
      </c>
      <c r="I7532" s="41" t="n">
        <f aca="false">IF(A7532="","",IF(D7532="Delivered",IF(B7532&lt;=INDEX(P_Due,F7532),1,0),0))</f>
        <v>0</v>
      </c>
    </row>
    <row r="7533" customFormat="false" ht="15" hidden="false" customHeight="false" outlineLevel="0" collapsed="false">
      <c r="A7533" s="37" t="n">
        <v>1007303</v>
      </c>
      <c r="B7533" s="38" t="n">
        <v>46304</v>
      </c>
      <c r="C7533" s="39" t="n">
        <v>1</v>
      </c>
      <c r="D7533" s="39" t="s">
        <v>79</v>
      </c>
      <c r="E7533" s="39" t="s">
        <v>34</v>
      </c>
      <c r="F7533" s="41" t="n">
        <f aca="false">IF(A7533="","",MATCH(A7533,P_ID,1))</f>
        <v>7303</v>
      </c>
      <c r="G7533" s="41" t="str">
        <f aca="false">IF(A7533="","",INDEX(P_Svc,F7533))</f>
        <v>Express</v>
      </c>
      <c r="H7533" s="41" t="str">
        <f aca="false">IF(A7533="","",INDEX(P_Zone,F7533))</f>
        <v>Central</v>
      </c>
      <c r="I7533" s="41" t="n">
        <f aca="false">IF(A7533="","",IF(D7533="Delivered",IF(B7533&lt;=INDEX(P_Due,F7533),1,0),0))</f>
        <v>0</v>
      </c>
    </row>
    <row r="7534" customFormat="false" ht="15" hidden="false" customHeight="false" outlineLevel="0" collapsed="false">
      <c r="A7534" s="37" t="n">
        <v>1007332</v>
      </c>
      <c r="B7534" s="38" t="n">
        <v>46304</v>
      </c>
      <c r="C7534" s="39" t="n">
        <v>0</v>
      </c>
      <c r="D7534" s="39" t="s">
        <v>80</v>
      </c>
      <c r="E7534" s="39" t="s">
        <v>40</v>
      </c>
      <c r="F7534" s="41" t="n">
        <f aca="false">IF(A7534="","",MATCH(A7534,P_ID,1))</f>
        <v>7332</v>
      </c>
      <c r="G7534" s="41" t="str">
        <f aca="false">IF(A7534="","",INDEX(P_Svc,F7534))</f>
        <v>Express</v>
      </c>
      <c r="H7534" s="41" t="str">
        <f aca="false">IF(A7534="","",INDEX(P_Zone,F7534))</f>
        <v>West</v>
      </c>
      <c r="I7534" s="41" t="n">
        <f aca="false">IF(A7534="","",IF(D7534="Delivered",IF(B7534&lt;=INDEX(P_Due,F7534),1,0),0))</f>
        <v>0</v>
      </c>
    </row>
    <row r="7535" customFormat="false" ht="15" hidden="false" customHeight="false" outlineLevel="0" collapsed="false">
      <c r="A7535" s="37" t="n">
        <v>1007339</v>
      </c>
      <c r="B7535" s="38" t="n">
        <v>46304</v>
      </c>
      <c r="C7535" s="39" t="n">
        <v>1</v>
      </c>
      <c r="D7535" s="39" t="s">
        <v>26</v>
      </c>
      <c r="E7535" s="39"/>
      <c r="F7535" s="41" t="n">
        <f aca="false">IF(A7535="","",MATCH(A7535,P_ID,1))</f>
        <v>7339</v>
      </c>
      <c r="G7535" s="41" t="str">
        <f aca="false">IF(A7535="","",INDEX(P_Svc,F7535))</f>
        <v>Express</v>
      </c>
      <c r="H7535" s="41" t="str">
        <f aca="false">IF(A7535="","",INDEX(P_Zone,F7535))</f>
        <v>Central</v>
      </c>
      <c r="I7535" s="41" t="n">
        <f aca="false">IF(A7535="","",IF(D7535="Delivered",IF(B7535&lt;=INDEX(P_Due,F7535),1,0),0))</f>
        <v>1</v>
      </c>
    </row>
    <row r="7536" customFormat="false" ht="15" hidden="false" customHeight="false" outlineLevel="0" collapsed="false">
      <c r="A7536" s="37" t="n">
        <v>1007349</v>
      </c>
      <c r="B7536" s="38" t="n">
        <v>46304</v>
      </c>
      <c r="C7536" s="39" t="n">
        <v>1</v>
      </c>
      <c r="D7536" s="39" t="s">
        <v>26</v>
      </c>
      <c r="E7536" s="39"/>
      <c r="F7536" s="41" t="n">
        <f aca="false">IF(A7536="","",MATCH(A7536,P_ID,1))</f>
        <v>7349</v>
      </c>
      <c r="G7536" s="41" t="str">
        <f aca="false">IF(A7536="","",INDEX(P_Svc,F7536))</f>
        <v>Express</v>
      </c>
      <c r="H7536" s="41" t="str">
        <f aca="false">IF(A7536="","",INDEX(P_Zone,F7536))</f>
        <v>South</v>
      </c>
      <c r="I7536" s="41" t="n">
        <f aca="false">IF(A7536="","",IF(D7536="Delivered",IF(B7536&lt;=INDEX(P_Due,F7536),1,0),0))</f>
        <v>1</v>
      </c>
    </row>
    <row r="7537" customFormat="false" ht="15" hidden="false" customHeight="false" outlineLevel="0" collapsed="false">
      <c r="A7537" s="37" t="n">
        <v>1007350</v>
      </c>
      <c r="B7537" s="38" t="n">
        <v>46304</v>
      </c>
      <c r="C7537" s="39" t="n">
        <v>1</v>
      </c>
      <c r="D7537" s="39" t="s">
        <v>26</v>
      </c>
      <c r="E7537" s="39"/>
      <c r="F7537" s="41" t="n">
        <f aca="false">IF(A7537="","",MATCH(A7537,P_ID,1))</f>
        <v>7350</v>
      </c>
      <c r="G7537" s="41" t="str">
        <f aca="false">IF(A7537="","",INDEX(P_Svc,F7537))</f>
        <v>Express</v>
      </c>
      <c r="H7537" s="41" t="str">
        <f aca="false">IF(A7537="","",INDEX(P_Zone,F7537))</f>
        <v>South</v>
      </c>
      <c r="I7537" s="41" t="n">
        <f aca="false">IF(A7537="","",IF(D7537="Delivered",IF(B7537&lt;=INDEX(P_Due,F7537),1,0),0))</f>
        <v>1</v>
      </c>
    </row>
    <row r="7538" customFormat="false" ht="15" hidden="false" customHeight="false" outlineLevel="0" collapsed="false">
      <c r="A7538" s="37" t="n">
        <v>1007353</v>
      </c>
      <c r="B7538" s="38" t="n">
        <v>46304</v>
      </c>
      <c r="C7538" s="39" t="n">
        <v>1</v>
      </c>
      <c r="D7538" s="39" t="s">
        <v>26</v>
      </c>
      <c r="E7538" s="39"/>
      <c r="F7538" s="41" t="n">
        <f aca="false">IF(A7538="","",MATCH(A7538,P_ID,1))</f>
        <v>7353</v>
      </c>
      <c r="G7538" s="41" t="str">
        <f aca="false">IF(A7538="","",INDEX(P_Svc,F7538))</f>
        <v>Express</v>
      </c>
      <c r="H7538" s="41" t="str">
        <f aca="false">IF(A7538="","",INDEX(P_Zone,F7538))</f>
        <v>East</v>
      </c>
      <c r="I7538" s="41" t="n">
        <f aca="false">IF(A7538="","",IF(D7538="Delivered",IF(B7538&lt;=INDEX(P_Due,F7538),1,0),0))</f>
        <v>1</v>
      </c>
    </row>
    <row r="7539" customFormat="false" ht="15" hidden="false" customHeight="false" outlineLevel="0" collapsed="false">
      <c r="A7539" s="37" t="n">
        <v>1007356</v>
      </c>
      <c r="B7539" s="38" t="n">
        <v>46304</v>
      </c>
      <c r="C7539" s="39" t="n">
        <v>0</v>
      </c>
      <c r="D7539" s="39" t="s">
        <v>80</v>
      </c>
      <c r="E7539" s="39" t="s">
        <v>40</v>
      </c>
      <c r="F7539" s="41" t="n">
        <f aca="false">IF(A7539="","",MATCH(A7539,P_ID,1))</f>
        <v>7356</v>
      </c>
      <c r="G7539" s="41" t="str">
        <f aca="false">IF(A7539="","",INDEX(P_Svc,F7539))</f>
        <v>Express</v>
      </c>
      <c r="H7539" s="41" t="str">
        <f aca="false">IF(A7539="","",INDEX(P_Zone,F7539))</f>
        <v>Central</v>
      </c>
      <c r="I7539" s="41" t="n">
        <f aca="false">IF(A7539="","",IF(D7539="Delivered",IF(B7539&lt;=INDEX(P_Due,F7539),1,0),0))</f>
        <v>0</v>
      </c>
    </row>
    <row r="7540" customFormat="false" ht="15" hidden="false" customHeight="false" outlineLevel="0" collapsed="false">
      <c r="A7540" s="37" t="n">
        <v>1007402</v>
      </c>
      <c r="B7540" s="38" t="n">
        <v>46304</v>
      </c>
      <c r="C7540" s="39" t="n">
        <v>1</v>
      </c>
      <c r="D7540" s="39" t="s">
        <v>79</v>
      </c>
      <c r="E7540" s="39" t="s">
        <v>36</v>
      </c>
      <c r="F7540" s="41" t="n">
        <f aca="false">IF(A7540="","",MATCH(A7540,P_ID,1))</f>
        <v>7402</v>
      </c>
      <c r="G7540" s="41" t="str">
        <f aca="false">IF(A7540="","",INDEX(P_Svc,F7540))</f>
        <v>Express</v>
      </c>
      <c r="H7540" s="41" t="str">
        <f aca="false">IF(A7540="","",INDEX(P_Zone,F7540))</f>
        <v>South</v>
      </c>
      <c r="I7540" s="41" t="n">
        <f aca="false">IF(A7540="","",IF(D7540="Delivered",IF(B7540&lt;=INDEX(P_Due,F7540),1,0),0))</f>
        <v>0</v>
      </c>
    </row>
    <row r="7541" customFormat="false" ht="15" hidden="false" customHeight="false" outlineLevel="0" collapsed="false">
      <c r="A7541" s="37" t="n">
        <v>1007416</v>
      </c>
      <c r="B7541" s="38" t="n">
        <v>46304</v>
      </c>
      <c r="C7541" s="39" t="n">
        <v>1</v>
      </c>
      <c r="D7541" s="39" t="s">
        <v>26</v>
      </c>
      <c r="E7541" s="39"/>
      <c r="F7541" s="41" t="n">
        <f aca="false">IF(A7541="","",MATCH(A7541,P_ID,1))</f>
        <v>7416</v>
      </c>
      <c r="G7541" s="41" t="str">
        <f aca="false">IF(A7541="","",INDEX(P_Svc,F7541))</f>
        <v>Express</v>
      </c>
      <c r="H7541" s="41" t="str">
        <f aca="false">IF(A7541="","",INDEX(P_Zone,F7541))</f>
        <v>Central</v>
      </c>
      <c r="I7541" s="41" t="n">
        <f aca="false">IF(A7541="","",IF(D7541="Delivered",IF(B7541&lt;=INDEX(P_Due,F7541),1,0),0))</f>
        <v>1</v>
      </c>
    </row>
    <row r="7542" customFormat="false" ht="15" hidden="false" customHeight="false" outlineLevel="0" collapsed="false">
      <c r="A7542" s="37" t="n">
        <v>1007417</v>
      </c>
      <c r="B7542" s="38" t="n">
        <v>46304</v>
      </c>
      <c r="C7542" s="39" t="n">
        <v>1</v>
      </c>
      <c r="D7542" s="39" t="s">
        <v>26</v>
      </c>
      <c r="E7542" s="39"/>
      <c r="F7542" s="41" t="n">
        <f aca="false">IF(A7542="","",MATCH(A7542,P_ID,1))</f>
        <v>7417</v>
      </c>
      <c r="G7542" s="41" t="str">
        <f aca="false">IF(A7542="","",INDEX(P_Svc,F7542))</f>
        <v>Express</v>
      </c>
      <c r="H7542" s="41" t="str">
        <f aca="false">IF(A7542="","",INDEX(P_Zone,F7542))</f>
        <v>East</v>
      </c>
      <c r="I7542" s="41" t="n">
        <f aca="false">IF(A7542="","",IF(D7542="Delivered",IF(B7542&lt;=INDEX(P_Due,F7542),1,0),0))</f>
        <v>1</v>
      </c>
    </row>
    <row r="7543" customFormat="false" ht="15" hidden="false" customHeight="false" outlineLevel="0" collapsed="false">
      <c r="A7543" s="37" t="n">
        <v>1007422</v>
      </c>
      <c r="B7543" s="38" t="n">
        <v>46304</v>
      </c>
      <c r="C7543" s="39" t="n">
        <v>1</v>
      </c>
      <c r="D7543" s="39" t="s">
        <v>26</v>
      </c>
      <c r="E7543" s="39"/>
      <c r="F7543" s="41" t="n">
        <f aca="false">IF(A7543="","",MATCH(A7543,P_ID,1))</f>
        <v>7422</v>
      </c>
      <c r="G7543" s="41" t="str">
        <f aca="false">IF(A7543="","",INDEX(P_Svc,F7543))</f>
        <v>Express</v>
      </c>
      <c r="H7543" s="41" t="str">
        <f aca="false">IF(A7543="","",INDEX(P_Zone,F7543))</f>
        <v>East</v>
      </c>
      <c r="I7543" s="41" t="n">
        <f aca="false">IF(A7543="","",IF(D7543="Delivered",IF(B7543&lt;=INDEX(P_Due,F7543),1,0),0))</f>
        <v>1</v>
      </c>
    </row>
    <row r="7544" customFormat="false" ht="15" hidden="false" customHeight="false" outlineLevel="0" collapsed="false">
      <c r="A7544" s="37" t="n">
        <v>1006675</v>
      </c>
      <c r="B7544" s="38" t="n">
        <v>46304</v>
      </c>
      <c r="C7544" s="39" t="n">
        <v>1</v>
      </c>
      <c r="D7544" s="39" t="s">
        <v>26</v>
      </c>
      <c r="E7544" s="39"/>
      <c r="F7544" s="41" t="n">
        <f aca="false">IF(A7544="","",MATCH(A7544,P_ID,1))</f>
        <v>6675</v>
      </c>
      <c r="G7544" s="41" t="str">
        <f aca="false">IF(A7544="","",INDEX(P_Svc,F7544))</f>
        <v>Standard</v>
      </c>
      <c r="H7544" s="41" t="str">
        <f aca="false">IF(A7544="","",INDEX(P_Zone,F7544))</f>
        <v>West</v>
      </c>
      <c r="I7544" s="41" t="n">
        <f aca="false">IF(A7544="","",IF(D7544="Delivered",IF(B7544&lt;=INDEX(P_Due,F7544),1,0),0))</f>
        <v>1</v>
      </c>
    </row>
    <row r="7545" customFormat="false" ht="15" hidden="false" customHeight="false" outlineLevel="0" collapsed="false">
      <c r="A7545" s="37" t="n">
        <v>1006676</v>
      </c>
      <c r="B7545" s="38" t="n">
        <v>46304</v>
      </c>
      <c r="C7545" s="39" t="n">
        <v>1</v>
      </c>
      <c r="D7545" s="39" t="s">
        <v>26</v>
      </c>
      <c r="E7545" s="39"/>
      <c r="F7545" s="41" t="n">
        <f aca="false">IF(A7545="","",MATCH(A7545,P_ID,1))</f>
        <v>6676</v>
      </c>
      <c r="G7545" s="41" t="str">
        <f aca="false">IF(A7545="","",INDEX(P_Svc,F7545))</f>
        <v>Economy</v>
      </c>
      <c r="H7545" s="41" t="str">
        <f aca="false">IF(A7545="","",INDEX(P_Zone,F7545))</f>
        <v>Central</v>
      </c>
      <c r="I7545" s="41" t="n">
        <f aca="false">IF(A7545="","",IF(D7545="Delivered",IF(B7545&lt;=INDEX(P_Due,F7545),1,0),0))</f>
        <v>1</v>
      </c>
    </row>
    <row r="7546" customFormat="false" ht="15" hidden="false" customHeight="false" outlineLevel="0" collapsed="false">
      <c r="A7546" s="37" t="n">
        <v>1006677</v>
      </c>
      <c r="B7546" s="38" t="n">
        <v>46304</v>
      </c>
      <c r="C7546" s="39" t="n">
        <v>1</v>
      </c>
      <c r="D7546" s="39" t="s">
        <v>26</v>
      </c>
      <c r="E7546" s="39"/>
      <c r="F7546" s="41" t="n">
        <f aca="false">IF(A7546="","",MATCH(A7546,P_ID,1))</f>
        <v>6677</v>
      </c>
      <c r="G7546" s="41" t="str">
        <f aca="false">IF(A7546="","",INDEX(P_Svc,F7546))</f>
        <v>Economy</v>
      </c>
      <c r="H7546" s="41" t="str">
        <f aca="false">IF(A7546="","",INDEX(P_Zone,F7546))</f>
        <v>West</v>
      </c>
      <c r="I7546" s="41" t="n">
        <f aca="false">IF(A7546="","",IF(D7546="Delivered",IF(B7546&lt;=INDEX(P_Due,F7546),1,0),0))</f>
        <v>1</v>
      </c>
    </row>
    <row r="7547" customFormat="false" ht="15" hidden="false" customHeight="false" outlineLevel="0" collapsed="false">
      <c r="A7547" s="37" t="n">
        <v>1006678</v>
      </c>
      <c r="B7547" s="38" t="n">
        <v>46304</v>
      </c>
      <c r="C7547" s="39" t="n">
        <v>1</v>
      </c>
      <c r="D7547" s="39" t="s">
        <v>79</v>
      </c>
      <c r="E7547" s="39" t="s">
        <v>32</v>
      </c>
      <c r="F7547" s="41" t="n">
        <f aca="false">IF(A7547="","",MATCH(A7547,P_ID,1))</f>
        <v>6678</v>
      </c>
      <c r="G7547" s="41" t="str">
        <f aca="false">IF(A7547="","",INDEX(P_Svc,F7547))</f>
        <v>Standard</v>
      </c>
      <c r="H7547" s="41" t="str">
        <f aca="false">IF(A7547="","",INDEX(P_Zone,F7547))</f>
        <v>North</v>
      </c>
      <c r="I7547" s="41" t="n">
        <f aca="false">IF(A7547="","",IF(D7547="Delivered",IF(B7547&lt;=INDEX(P_Due,F7547),1,0),0))</f>
        <v>0</v>
      </c>
    </row>
    <row r="7548" customFormat="false" ht="15" hidden="false" customHeight="false" outlineLevel="0" collapsed="false">
      <c r="A7548" s="37" t="n">
        <v>1006679</v>
      </c>
      <c r="B7548" s="38" t="n">
        <v>46304</v>
      </c>
      <c r="C7548" s="39" t="n">
        <v>1</v>
      </c>
      <c r="D7548" s="39" t="s">
        <v>26</v>
      </c>
      <c r="E7548" s="39"/>
      <c r="F7548" s="41" t="n">
        <f aca="false">IF(A7548="","",MATCH(A7548,P_ID,1))</f>
        <v>6679</v>
      </c>
      <c r="G7548" s="41" t="str">
        <f aca="false">IF(A7548="","",INDEX(P_Svc,F7548))</f>
        <v>Standard</v>
      </c>
      <c r="H7548" s="41" t="str">
        <f aca="false">IF(A7548="","",INDEX(P_Zone,F7548))</f>
        <v>South</v>
      </c>
      <c r="I7548" s="41" t="n">
        <f aca="false">IF(A7548="","",IF(D7548="Delivered",IF(B7548&lt;=INDEX(P_Due,F7548),1,0),0))</f>
        <v>1</v>
      </c>
    </row>
    <row r="7549" customFormat="false" ht="15" hidden="false" customHeight="false" outlineLevel="0" collapsed="false">
      <c r="A7549" s="37" t="n">
        <v>1006680</v>
      </c>
      <c r="B7549" s="38" t="n">
        <v>46304</v>
      </c>
      <c r="C7549" s="39" t="n">
        <v>0</v>
      </c>
      <c r="D7549" s="39" t="s">
        <v>80</v>
      </c>
      <c r="E7549" s="39" t="s">
        <v>40</v>
      </c>
      <c r="F7549" s="41" t="n">
        <f aca="false">IF(A7549="","",MATCH(A7549,P_ID,1))</f>
        <v>6680</v>
      </c>
      <c r="G7549" s="41" t="str">
        <f aca="false">IF(A7549="","",INDEX(P_Svc,F7549))</f>
        <v>Standard</v>
      </c>
      <c r="H7549" s="41" t="str">
        <f aca="false">IF(A7549="","",INDEX(P_Zone,F7549))</f>
        <v>South</v>
      </c>
      <c r="I7549" s="41" t="n">
        <f aca="false">IF(A7549="","",IF(D7549="Delivered",IF(B7549&lt;=INDEX(P_Due,F7549),1,0),0))</f>
        <v>0</v>
      </c>
    </row>
    <row r="7550" customFormat="false" ht="15" hidden="false" customHeight="false" outlineLevel="0" collapsed="false">
      <c r="A7550" s="37" t="n">
        <v>1006681</v>
      </c>
      <c r="B7550" s="38" t="n">
        <v>46304</v>
      </c>
      <c r="C7550" s="39" t="n">
        <v>1</v>
      </c>
      <c r="D7550" s="39" t="s">
        <v>26</v>
      </c>
      <c r="E7550" s="39"/>
      <c r="F7550" s="41" t="n">
        <f aca="false">IF(A7550="","",MATCH(A7550,P_ID,1))</f>
        <v>6681</v>
      </c>
      <c r="G7550" s="41" t="str">
        <f aca="false">IF(A7550="","",INDEX(P_Svc,F7550))</f>
        <v>Economy</v>
      </c>
      <c r="H7550" s="41" t="str">
        <f aca="false">IF(A7550="","",INDEX(P_Zone,F7550))</f>
        <v>North</v>
      </c>
      <c r="I7550" s="41" t="n">
        <f aca="false">IF(A7550="","",IF(D7550="Delivered",IF(B7550&lt;=INDEX(P_Due,F7550),1,0),0))</f>
        <v>1</v>
      </c>
    </row>
    <row r="7551" customFormat="false" ht="15" hidden="false" customHeight="false" outlineLevel="0" collapsed="false">
      <c r="A7551" s="37" t="n">
        <v>1006684</v>
      </c>
      <c r="B7551" s="38" t="n">
        <v>46304</v>
      </c>
      <c r="C7551" s="39" t="n">
        <v>1</v>
      </c>
      <c r="D7551" s="39" t="s">
        <v>26</v>
      </c>
      <c r="E7551" s="39"/>
      <c r="F7551" s="41" t="n">
        <f aca="false">IF(A7551="","",MATCH(A7551,P_ID,1))</f>
        <v>6684</v>
      </c>
      <c r="G7551" s="41" t="str">
        <f aca="false">IF(A7551="","",INDEX(P_Svc,F7551))</f>
        <v>Standard</v>
      </c>
      <c r="H7551" s="41" t="str">
        <f aca="false">IF(A7551="","",INDEX(P_Zone,F7551))</f>
        <v>North</v>
      </c>
      <c r="I7551" s="41" t="n">
        <f aca="false">IF(A7551="","",IF(D7551="Delivered",IF(B7551&lt;=INDEX(P_Due,F7551),1,0),0))</f>
        <v>1</v>
      </c>
    </row>
    <row r="7552" customFormat="false" ht="15" hidden="false" customHeight="false" outlineLevel="0" collapsed="false">
      <c r="A7552" s="37" t="n">
        <v>1006686</v>
      </c>
      <c r="B7552" s="38" t="n">
        <v>46304</v>
      </c>
      <c r="C7552" s="39" t="n">
        <v>1</v>
      </c>
      <c r="D7552" s="39" t="s">
        <v>79</v>
      </c>
      <c r="E7552" s="39" t="s">
        <v>36</v>
      </c>
      <c r="F7552" s="41" t="n">
        <f aca="false">IF(A7552="","",MATCH(A7552,P_ID,1))</f>
        <v>6686</v>
      </c>
      <c r="G7552" s="41" t="str">
        <f aca="false">IF(A7552="","",INDEX(P_Svc,F7552))</f>
        <v>Standard</v>
      </c>
      <c r="H7552" s="41" t="str">
        <f aca="false">IF(A7552="","",INDEX(P_Zone,F7552))</f>
        <v>South</v>
      </c>
      <c r="I7552" s="41" t="n">
        <f aca="false">IF(A7552="","",IF(D7552="Delivered",IF(B7552&lt;=INDEX(P_Due,F7552),1,0),0))</f>
        <v>0</v>
      </c>
    </row>
    <row r="7553" customFormat="false" ht="15" hidden="false" customHeight="false" outlineLevel="0" collapsed="false">
      <c r="A7553" s="37" t="n">
        <v>1006687</v>
      </c>
      <c r="B7553" s="38" t="n">
        <v>46304</v>
      </c>
      <c r="C7553" s="39" t="n">
        <v>1</v>
      </c>
      <c r="D7553" s="39" t="s">
        <v>26</v>
      </c>
      <c r="E7553" s="39"/>
      <c r="F7553" s="41" t="n">
        <f aca="false">IF(A7553="","",MATCH(A7553,P_ID,1))</f>
        <v>6687</v>
      </c>
      <c r="G7553" s="41" t="str">
        <f aca="false">IF(A7553="","",INDEX(P_Svc,F7553))</f>
        <v>Standard</v>
      </c>
      <c r="H7553" s="41" t="str">
        <f aca="false">IF(A7553="","",INDEX(P_Zone,F7553))</f>
        <v>East</v>
      </c>
      <c r="I7553" s="41" t="n">
        <f aca="false">IF(A7553="","",IF(D7553="Delivered",IF(B7553&lt;=INDEX(P_Due,F7553),1,0),0))</f>
        <v>1</v>
      </c>
    </row>
    <row r="7554" customFormat="false" ht="15" hidden="false" customHeight="false" outlineLevel="0" collapsed="false">
      <c r="A7554" s="37" t="n">
        <v>1006689</v>
      </c>
      <c r="B7554" s="38" t="n">
        <v>46304</v>
      </c>
      <c r="C7554" s="39" t="n">
        <v>1</v>
      </c>
      <c r="D7554" s="39" t="s">
        <v>26</v>
      </c>
      <c r="E7554" s="39"/>
      <c r="F7554" s="41" t="n">
        <f aca="false">IF(A7554="","",MATCH(A7554,P_ID,1))</f>
        <v>6689</v>
      </c>
      <c r="G7554" s="41" t="str">
        <f aca="false">IF(A7554="","",INDEX(P_Svc,F7554))</f>
        <v>Standard</v>
      </c>
      <c r="H7554" s="41" t="str">
        <f aca="false">IF(A7554="","",INDEX(P_Zone,F7554))</f>
        <v>East</v>
      </c>
      <c r="I7554" s="41" t="n">
        <f aca="false">IF(A7554="","",IF(D7554="Delivered",IF(B7554&lt;=INDEX(P_Due,F7554),1,0),0))</f>
        <v>1</v>
      </c>
    </row>
    <row r="7555" customFormat="false" ht="15" hidden="false" customHeight="false" outlineLevel="0" collapsed="false">
      <c r="A7555" s="37" t="n">
        <v>1006690</v>
      </c>
      <c r="B7555" s="38" t="n">
        <v>46304</v>
      </c>
      <c r="C7555" s="39" t="n">
        <v>1</v>
      </c>
      <c r="D7555" s="39" t="s">
        <v>26</v>
      </c>
      <c r="E7555" s="39"/>
      <c r="F7555" s="41" t="n">
        <f aca="false">IF(A7555="","",MATCH(A7555,P_ID,1))</f>
        <v>6690</v>
      </c>
      <c r="G7555" s="41" t="str">
        <f aca="false">IF(A7555="","",INDEX(P_Svc,F7555))</f>
        <v>Economy</v>
      </c>
      <c r="H7555" s="41" t="str">
        <f aca="false">IF(A7555="","",INDEX(P_Zone,F7555))</f>
        <v>Central</v>
      </c>
      <c r="I7555" s="41" t="n">
        <f aca="false">IF(A7555="","",IF(D7555="Delivered",IF(B7555&lt;=INDEX(P_Due,F7555),1,0),0))</f>
        <v>1</v>
      </c>
    </row>
    <row r="7556" customFormat="false" ht="15" hidden="false" customHeight="false" outlineLevel="0" collapsed="false">
      <c r="A7556" s="37" t="n">
        <v>1006691</v>
      </c>
      <c r="B7556" s="38" t="n">
        <v>46304</v>
      </c>
      <c r="C7556" s="39" t="n">
        <v>1</v>
      </c>
      <c r="D7556" s="39" t="s">
        <v>79</v>
      </c>
      <c r="E7556" s="39" t="s">
        <v>32</v>
      </c>
      <c r="F7556" s="41" t="n">
        <f aca="false">IF(A7556="","",MATCH(A7556,P_ID,1))</f>
        <v>6691</v>
      </c>
      <c r="G7556" s="41" t="str">
        <f aca="false">IF(A7556="","",INDEX(P_Svc,F7556))</f>
        <v>Standard</v>
      </c>
      <c r="H7556" s="41" t="str">
        <f aca="false">IF(A7556="","",INDEX(P_Zone,F7556))</f>
        <v>Central</v>
      </c>
      <c r="I7556" s="41" t="n">
        <f aca="false">IF(A7556="","",IF(D7556="Delivered",IF(B7556&lt;=INDEX(P_Due,F7556),1,0),0))</f>
        <v>0</v>
      </c>
    </row>
    <row r="7557" customFormat="false" ht="15" hidden="false" customHeight="false" outlineLevel="0" collapsed="false">
      <c r="A7557" s="37" t="n">
        <v>1006692</v>
      </c>
      <c r="B7557" s="38" t="n">
        <v>46304</v>
      </c>
      <c r="C7557" s="39" t="n">
        <v>1</v>
      </c>
      <c r="D7557" s="39" t="s">
        <v>26</v>
      </c>
      <c r="E7557" s="39"/>
      <c r="F7557" s="41" t="n">
        <f aca="false">IF(A7557="","",MATCH(A7557,P_ID,1))</f>
        <v>6692</v>
      </c>
      <c r="G7557" s="41" t="str">
        <f aca="false">IF(A7557="","",INDEX(P_Svc,F7557))</f>
        <v>Standard</v>
      </c>
      <c r="H7557" s="41" t="str">
        <f aca="false">IF(A7557="","",INDEX(P_Zone,F7557))</f>
        <v>Central</v>
      </c>
      <c r="I7557" s="41" t="n">
        <f aca="false">IF(A7557="","",IF(D7557="Delivered",IF(B7557&lt;=INDEX(P_Due,F7557),1,0),0))</f>
        <v>1</v>
      </c>
    </row>
    <row r="7558" customFormat="false" ht="15" hidden="false" customHeight="false" outlineLevel="0" collapsed="false">
      <c r="A7558" s="37" t="n">
        <v>1006693</v>
      </c>
      <c r="B7558" s="38" t="n">
        <v>46304</v>
      </c>
      <c r="C7558" s="39" t="n">
        <v>1</v>
      </c>
      <c r="D7558" s="39" t="s">
        <v>26</v>
      </c>
      <c r="E7558" s="39"/>
      <c r="F7558" s="41" t="n">
        <f aca="false">IF(A7558="","",MATCH(A7558,P_ID,1))</f>
        <v>6693</v>
      </c>
      <c r="G7558" s="41" t="str">
        <f aca="false">IF(A7558="","",INDEX(P_Svc,F7558))</f>
        <v>Standard</v>
      </c>
      <c r="H7558" s="41" t="str">
        <f aca="false">IF(A7558="","",INDEX(P_Zone,F7558))</f>
        <v>East</v>
      </c>
      <c r="I7558" s="41" t="n">
        <f aca="false">IF(A7558="","",IF(D7558="Delivered",IF(B7558&lt;=INDEX(P_Due,F7558),1,0),0))</f>
        <v>1</v>
      </c>
    </row>
    <row r="7559" customFormat="false" ht="15" hidden="false" customHeight="false" outlineLevel="0" collapsed="false">
      <c r="A7559" s="37" t="n">
        <v>1006694</v>
      </c>
      <c r="B7559" s="38" t="n">
        <v>46304</v>
      </c>
      <c r="C7559" s="39" t="n">
        <v>1</v>
      </c>
      <c r="D7559" s="39" t="s">
        <v>26</v>
      </c>
      <c r="E7559" s="39"/>
      <c r="F7559" s="41" t="n">
        <f aca="false">IF(A7559="","",MATCH(A7559,P_ID,1))</f>
        <v>6694</v>
      </c>
      <c r="G7559" s="41" t="str">
        <f aca="false">IF(A7559="","",INDEX(P_Svc,F7559))</f>
        <v>Standard</v>
      </c>
      <c r="H7559" s="41" t="str">
        <f aca="false">IF(A7559="","",INDEX(P_Zone,F7559))</f>
        <v>South</v>
      </c>
      <c r="I7559" s="41" t="n">
        <f aca="false">IF(A7559="","",IF(D7559="Delivered",IF(B7559&lt;=INDEX(P_Due,F7559),1,0),0))</f>
        <v>1</v>
      </c>
    </row>
    <row r="7560" customFormat="false" ht="15" hidden="false" customHeight="false" outlineLevel="0" collapsed="false">
      <c r="A7560" s="37" t="n">
        <v>1006695</v>
      </c>
      <c r="B7560" s="38" t="n">
        <v>46304</v>
      </c>
      <c r="C7560" s="39" t="n">
        <v>0</v>
      </c>
      <c r="D7560" s="39" t="s">
        <v>80</v>
      </c>
      <c r="E7560" s="39" t="s">
        <v>40</v>
      </c>
      <c r="F7560" s="41" t="n">
        <f aca="false">IF(A7560="","",MATCH(A7560,P_ID,1))</f>
        <v>6695</v>
      </c>
      <c r="G7560" s="41" t="str">
        <f aca="false">IF(A7560="","",INDEX(P_Svc,F7560))</f>
        <v>Standard</v>
      </c>
      <c r="H7560" s="41" t="str">
        <f aca="false">IF(A7560="","",INDEX(P_Zone,F7560))</f>
        <v>Central</v>
      </c>
      <c r="I7560" s="41" t="n">
        <f aca="false">IF(A7560="","",IF(D7560="Delivered",IF(B7560&lt;=INDEX(P_Due,F7560),1,0),0))</f>
        <v>0</v>
      </c>
    </row>
    <row r="7561" customFormat="false" ht="15" hidden="false" customHeight="false" outlineLevel="0" collapsed="false">
      <c r="A7561" s="37" t="n">
        <v>1006696</v>
      </c>
      <c r="B7561" s="38" t="n">
        <v>46304</v>
      </c>
      <c r="C7561" s="39" t="n">
        <v>1</v>
      </c>
      <c r="D7561" s="39" t="s">
        <v>26</v>
      </c>
      <c r="E7561" s="39"/>
      <c r="F7561" s="41" t="n">
        <f aca="false">IF(A7561="","",MATCH(A7561,P_ID,1))</f>
        <v>6696</v>
      </c>
      <c r="G7561" s="41" t="str">
        <f aca="false">IF(A7561="","",INDEX(P_Svc,F7561))</f>
        <v>Economy</v>
      </c>
      <c r="H7561" s="41" t="str">
        <f aca="false">IF(A7561="","",INDEX(P_Zone,F7561))</f>
        <v>South</v>
      </c>
      <c r="I7561" s="41" t="n">
        <f aca="false">IF(A7561="","",IF(D7561="Delivered",IF(B7561&lt;=INDEX(P_Due,F7561),1,0),0))</f>
        <v>1</v>
      </c>
    </row>
    <row r="7562" customFormat="false" ht="15" hidden="false" customHeight="false" outlineLevel="0" collapsed="false">
      <c r="A7562" s="37" t="n">
        <v>1006697</v>
      </c>
      <c r="B7562" s="38" t="n">
        <v>46304</v>
      </c>
      <c r="C7562" s="39" t="n">
        <v>1</v>
      </c>
      <c r="D7562" s="39" t="s">
        <v>26</v>
      </c>
      <c r="E7562" s="39"/>
      <c r="F7562" s="41" t="n">
        <f aca="false">IF(A7562="","",MATCH(A7562,P_ID,1))</f>
        <v>6697</v>
      </c>
      <c r="G7562" s="41" t="str">
        <f aca="false">IF(A7562="","",INDEX(P_Svc,F7562))</f>
        <v>Standard</v>
      </c>
      <c r="H7562" s="41" t="str">
        <f aca="false">IF(A7562="","",INDEX(P_Zone,F7562))</f>
        <v>West</v>
      </c>
      <c r="I7562" s="41" t="n">
        <f aca="false">IF(A7562="","",IF(D7562="Delivered",IF(B7562&lt;=INDEX(P_Due,F7562),1,0),0))</f>
        <v>1</v>
      </c>
    </row>
    <row r="7563" customFormat="false" ht="15" hidden="false" customHeight="false" outlineLevel="0" collapsed="false">
      <c r="A7563" s="37" t="n">
        <v>1006698</v>
      </c>
      <c r="B7563" s="38" t="n">
        <v>46304</v>
      </c>
      <c r="C7563" s="39" t="n">
        <v>1</v>
      </c>
      <c r="D7563" s="39" t="s">
        <v>26</v>
      </c>
      <c r="E7563" s="39"/>
      <c r="F7563" s="41" t="n">
        <f aca="false">IF(A7563="","",MATCH(A7563,P_ID,1))</f>
        <v>6698</v>
      </c>
      <c r="G7563" s="41" t="str">
        <f aca="false">IF(A7563="","",INDEX(P_Svc,F7563))</f>
        <v>Economy</v>
      </c>
      <c r="H7563" s="41" t="str">
        <f aca="false">IF(A7563="","",INDEX(P_Zone,F7563))</f>
        <v>South</v>
      </c>
      <c r="I7563" s="41" t="n">
        <f aca="false">IF(A7563="","",IF(D7563="Delivered",IF(B7563&lt;=INDEX(P_Due,F7563),1,0),0))</f>
        <v>1</v>
      </c>
    </row>
    <row r="7564" customFormat="false" ht="15" hidden="false" customHeight="false" outlineLevel="0" collapsed="false">
      <c r="A7564" s="37" t="n">
        <v>1006700</v>
      </c>
      <c r="B7564" s="38" t="n">
        <v>46304</v>
      </c>
      <c r="C7564" s="39" t="n">
        <v>1</v>
      </c>
      <c r="D7564" s="39" t="s">
        <v>79</v>
      </c>
      <c r="E7564" s="39" t="s">
        <v>34</v>
      </c>
      <c r="F7564" s="41" t="n">
        <f aca="false">IF(A7564="","",MATCH(A7564,P_ID,1))</f>
        <v>6700</v>
      </c>
      <c r="G7564" s="41" t="str">
        <f aca="false">IF(A7564="","",INDEX(P_Svc,F7564))</f>
        <v>Standard</v>
      </c>
      <c r="H7564" s="41" t="str">
        <f aca="false">IF(A7564="","",INDEX(P_Zone,F7564))</f>
        <v>West</v>
      </c>
      <c r="I7564" s="41" t="n">
        <f aca="false">IF(A7564="","",IF(D7564="Delivered",IF(B7564&lt;=INDEX(P_Due,F7564),1,0),0))</f>
        <v>0</v>
      </c>
    </row>
    <row r="7565" customFormat="false" ht="15" hidden="false" customHeight="false" outlineLevel="0" collapsed="false">
      <c r="A7565" s="37" t="n">
        <v>1006701</v>
      </c>
      <c r="B7565" s="38" t="n">
        <v>46304</v>
      </c>
      <c r="C7565" s="39" t="n">
        <v>1</v>
      </c>
      <c r="D7565" s="39" t="s">
        <v>79</v>
      </c>
      <c r="E7565" s="39" t="s">
        <v>32</v>
      </c>
      <c r="F7565" s="41" t="n">
        <f aca="false">IF(A7565="","",MATCH(A7565,P_ID,1))</f>
        <v>6701</v>
      </c>
      <c r="G7565" s="41" t="str">
        <f aca="false">IF(A7565="","",INDEX(P_Svc,F7565))</f>
        <v>Standard</v>
      </c>
      <c r="H7565" s="41" t="str">
        <f aca="false">IF(A7565="","",INDEX(P_Zone,F7565))</f>
        <v>Central</v>
      </c>
      <c r="I7565" s="41" t="n">
        <f aca="false">IF(A7565="","",IF(D7565="Delivered",IF(B7565&lt;=INDEX(P_Due,F7565),1,0),0))</f>
        <v>0</v>
      </c>
    </row>
    <row r="7566" customFormat="false" ht="15" hidden="false" customHeight="false" outlineLevel="0" collapsed="false">
      <c r="A7566" s="37" t="n">
        <v>1006702</v>
      </c>
      <c r="B7566" s="38" t="n">
        <v>46304</v>
      </c>
      <c r="C7566" s="39" t="n">
        <v>1</v>
      </c>
      <c r="D7566" s="39" t="s">
        <v>26</v>
      </c>
      <c r="E7566" s="39"/>
      <c r="F7566" s="41" t="n">
        <f aca="false">IF(A7566="","",MATCH(A7566,P_ID,1))</f>
        <v>6702</v>
      </c>
      <c r="G7566" s="41" t="str">
        <f aca="false">IF(A7566="","",INDEX(P_Svc,F7566))</f>
        <v>Standard</v>
      </c>
      <c r="H7566" s="41" t="str">
        <f aca="false">IF(A7566="","",INDEX(P_Zone,F7566))</f>
        <v>East</v>
      </c>
      <c r="I7566" s="41" t="n">
        <f aca="false">IF(A7566="","",IF(D7566="Delivered",IF(B7566&lt;=INDEX(P_Due,F7566),1,0),0))</f>
        <v>1</v>
      </c>
    </row>
    <row r="7567" customFormat="false" ht="15" hidden="false" customHeight="false" outlineLevel="0" collapsed="false">
      <c r="A7567" s="37" t="n">
        <v>1006703</v>
      </c>
      <c r="B7567" s="38" t="n">
        <v>46304</v>
      </c>
      <c r="C7567" s="39" t="n">
        <v>1</v>
      </c>
      <c r="D7567" s="39" t="s">
        <v>26</v>
      </c>
      <c r="E7567" s="39"/>
      <c r="F7567" s="41" t="n">
        <f aca="false">IF(A7567="","",MATCH(A7567,P_ID,1))</f>
        <v>6703</v>
      </c>
      <c r="G7567" s="41" t="str">
        <f aca="false">IF(A7567="","",INDEX(P_Svc,F7567))</f>
        <v>Economy</v>
      </c>
      <c r="H7567" s="41" t="str">
        <f aca="false">IF(A7567="","",INDEX(P_Zone,F7567))</f>
        <v>Central</v>
      </c>
      <c r="I7567" s="41" t="n">
        <f aca="false">IF(A7567="","",IF(D7567="Delivered",IF(B7567&lt;=INDEX(P_Due,F7567),1,0),0))</f>
        <v>1</v>
      </c>
    </row>
    <row r="7568" customFormat="false" ht="15" hidden="false" customHeight="false" outlineLevel="0" collapsed="false">
      <c r="A7568" s="37" t="n">
        <v>1006704</v>
      </c>
      <c r="B7568" s="38" t="n">
        <v>46304</v>
      </c>
      <c r="C7568" s="39" t="n">
        <v>1</v>
      </c>
      <c r="D7568" s="39" t="s">
        <v>26</v>
      </c>
      <c r="E7568" s="39"/>
      <c r="F7568" s="41" t="n">
        <f aca="false">IF(A7568="","",MATCH(A7568,P_ID,1))</f>
        <v>6704</v>
      </c>
      <c r="G7568" s="41" t="str">
        <f aca="false">IF(A7568="","",INDEX(P_Svc,F7568))</f>
        <v>Economy</v>
      </c>
      <c r="H7568" s="41" t="str">
        <f aca="false">IF(A7568="","",INDEX(P_Zone,F7568))</f>
        <v>South</v>
      </c>
      <c r="I7568" s="41" t="n">
        <f aca="false">IF(A7568="","",IF(D7568="Delivered",IF(B7568&lt;=INDEX(P_Due,F7568),1,0),0))</f>
        <v>1</v>
      </c>
    </row>
    <row r="7569" customFormat="false" ht="15" hidden="false" customHeight="false" outlineLevel="0" collapsed="false">
      <c r="A7569" s="37" t="n">
        <v>1006705</v>
      </c>
      <c r="B7569" s="38" t="n">
        <v>46304</v>
      </c>
      <c r="C7569" s="39" t="n">
        <v>1</v>
      </c>
      <c r="D7569" s="39" t="s">
        <v>26</v>
      </c>
      <c r="E7569" s="39"/>
      <c r="F7569" s="41" t="n">
        <f aca="false">IF(A7569="","",MATCH(A7569,P_ID,1))</f>
        <v>6705</v>
      </c>
      <c r="G7569" s="41" t="str">
        <f aca="false">IF(A7569="","",INDEX(P_Svc,F7569))</f>
        <v>Standard</v>
      </c>
      <c r="H7569" s="41" t="str">
        <f aca="false">IF(A7569="","",INDEX(P_Zone,F7569))</f>
        <v>East</v>
      </c>
      <c r="I7569" s="41" t="n">
        <f aca="false">IF(A7569="","",IF(D7569="Delivered",IF(B7569&lt;=INDEX(P_Due,F7569),1,0),0))</f>
        <v>1</v>
      </c>
    </row>
    <row r="7570" customFormat="false" ht="15" hidden="false" customHeight="false" outlineLevel="0" collapsed="false">
      <c r="A7570" s="37" t="n">
        <v>1006706</v>
      </c>
      <c r="B7570" s="38" t="n">
        <v>46304</v>
      </c>
      <c r="C7570" s="39" t="n">
        <v>1</v>
      </c>
      <c r="D7570" s="39" t="s">
        <v>26</v>
      </c>
      <c r="E7570" s="39"/>
      <c r="F7570" s="41" t="n">
        <f aca="false">IF(A7570="","",MATCH(A7570,P_ID,1))</f>
        <v>6706</v>
      </c>
      <c r="G7570" s="41" t="str">
        <f aca="false">IF(A7570="","",INDEX(P_Svc,F7570))</f>
        <v>Standard</v>
      </c>
      <c r="H7570" s="41" t="str">
        <f aca="false">IF(A7570="","",INDEX(P_Zone,F7570))</f>
        <v>South</v>
      </c>
      <c r="I7570" s="41" t="n">
        <f aca="false">IF(A7570="","",IF(D7570="Delivered",IF(B7570&lt;=INDEX(P_Due,F7570),1,0),0))</f>
        <v>1</v>
      </c>
    </row>
    <row r="7571" customFormat="false" ht="15" hidden="false" customHeight="false" outlineLevel="0" collapsed="false">
      <c r="A7571" s="37" t="n">
        <v>1006707</v>
      </c>
      <c r="B7571" s="38" t="n">
        <v>46304</v>
      </c>
      <c r="C7571" s="39" t="n">
        <v>1</v>
      </c>
      <c r="D7571" s="39" t="s">
        <v>26</v>
      </c>
      <c r="E7571" s="39"/>
      <c r="F7571" s="41" t="n">
        <f aca="false">IF(A7571="","",MATCH(A7571,P_ID,1))</f>
        <v>6707</v>
      </c>
      <c r="G7571" s="41" t="str">
        <f aca="false">IF(A7571="","",INDEX(P_Svc,F7571))</f>
        <v>Standard</v>
      </c>
      <c r="H7571" s="41" t="str">
        <f aca="false">IF(A7571="","",INDEX(P_Zone,F7571))</f>
        <v>North</v>
      </c>
      <c r="I7571" s="41" t="n">
        <f aca="false">IF(A7571="","",IF(D7571="Delivered",IF(B7571&lt;=INDEX(P_Due,F7571),1,0),0))</f>
        <v>1</v>
      </c>
    </row>
    <row r="7572" customFormat="false" ht="15" hidden="false" customHeight="false" outlineLevel="0" collapsed="false">
      <c r="A7572" s="37" t="n">
        <v>1006708</v>
      </c>
      <c r="B7572" s="38" t="n">
        <v>46304</v>
      </c>
      <c r="C7572" s="39" t="n">
        <v>1</v>
      </c>
      <c r="D7572" s="39" t="s">
        <v>26</v>
      </c>
      <c r="E7572" s="39"/>
      <c r="F7572" s="41" t="n">
        <f aca="false">IF(A7572="","",MATCH(A7572,P_ID,1))</f>
        <v>6708</v>
      </c>
      <c r="G7572" s="41" t="str">
        <f aca="false">IF(A7572="","",INDEX(P_Svc,F7572))</f>
        <v>Standard</v>
      </c>
      <c r="H7572" s="41" t="str">
        <f aca="false">IF(A7572="","",INDEX(P_Zone,F7572))</f>
        <v>East</v>
      </c>
      <c r="I7572" s="41" t="n">
        <f aca="false">IF(A7572="","",IF(D7572="Delivered",IF(B7572&lt;=INDEX(P_Due,F7572),1,0),0))</f>
        <v>1</v>
      </c>
    </row>
    <row r="7573" customFormat="false" ht="15" hidden="false" customHeight="false" outlineLevel="0" collapsed="false">
      <c r="A7573" s="37" t="n">
        <v>1006709</v>
      </c>
      <c r="B7573" s="38" t="n">
        <v>46304</v>
      </c>
      <c r="C7573" s="39" t="n">
        <v>1</v>
      </c>
      <c r="D7573" s="39" t="s">
        <v>26</v>
      </c>
      <c r="E7573" s="39"/>
      <c r="F7573" s="41" t="n">
        <f aca="false">IF(A7573="","",MATCH(A7573,P_ID,1))</f>
        <v>6709</v>
      </c>
      <c r="G7573" s="41" t="str">
        <f aca="false">IF(A7573="","",INDEX(P_Svc,F7573))</f>
        <v>Economy</v>
      </c>
      <c r="H7573" s="41" t="str">
        <f aca="false">IF(A7573="","",INDEX(P_Zone,F7573))</f>
        <v>North</v>
      </c>
      <c r="I7573" s="41" t="n">
        <f aca="false">IF(A7573="","",IF(D7573="Delivered",IF(B7573&lt;=INDEX(P_Due,F7573),1,0),0))</f>
        <v>1</v>
      </c>
    </row>
    <row r="7574" customFormat="false" ht="15" hidden="false" customHeight="false" outlineLevel="0" collapsed="false">
      <c r="A7574" s="37" t="n">
        <v>1006710</v>
      </c>
      <c r="B7574" s="38" t="n">
        <v>46304</v>
      </c>
      <c r="C7574" s="39" t="n">
        <v>1</v>
      </c>
      <c r="D7574" s="39" t="s">
        <v>79</v>
      </c>
      <c r="E7574" s="39" t="s">
        <v>32</v>
      </c>
      <c r="F7574" s="41" t="n">
        <f aca="false">IF(A7574="","",MATCH(A7574,P_ID,1))</f>
        <v>6710</v>
      </c>
      <c r="G7574" s="41" t="str">
        <f aca="false">IF(A7574="","",INDEX(P_Svc,F7574))</f>
        <v>Economy</v>
      </c>
      <c r="H7574" s="41" t="str">
        <f aca="false">IF(A7574="","",INDEX(P_Zone,F7574))</f>
        <v>Central</v>
      </c>
      <c r="I7574" s="41" t="n">
        <f aca="false">IF(A7574="","",IF(D7574="Delivered",IF(B7574&lt;=INDEX(P_Due,F7574),1,0),0))</f>
        <v>0</v>
      </c>
    </row>
    <row r="7575" customFormat="false" ht="15" hidden="false" customHeight="false" outlineLevel="0" collapsed="false">
      <c r="A7575" s="37" t="n">
        <v>1006712</v>
      </c>
      <c r="B7575" s="38" t="n">
        <v>46304</v>
      </c>
      <c r="C7575" s="39" t="n">
        <v>1</v>
      </c>
      <c r="D7575" s="39" t="s">
        <v>26</v>
      </c>
      <c r="E7575" s="39"/>
      <c r="F7575" s="41" t="n">
        <f aca="false">IF(A7575="","",MATCH(A7575,P_ID,1))</f>
        <v>6712</v>
      </c>
      <c r="G7575" s="41" t="str">
        <f aca="false">IF(A7575="","",INDEX(P_Svc,F7575))</f>
        <v>Standard</v>
      </c>
      <c r="H7575" s="41" t="str">
        <f aca="false">IF(A7575="","",INDEX(P_Zone,F7575))</f>
        <v>Central</v>
      </c>
      <c r="I7575" s="41" t="n">
        <f aca="false">IF(A7575="","",IF(D7575="Delivered",IF(B7575&lt;=INDEX(P_Due,F7575),1,0),0))</f>
        <v>1</v>
      </c>
    </row>
    <row r="7576" customFormat="false" ht="15" hidden="false" customHeight="false" outlineLevel="0" collapsed="false">
      <c r="A7576" s="37" t="n">
        <v>1006713</v>
      </c>
      <c r="B7576" s="38" t="n">
        <v>46304</v>
      </c>
      <c r="C7576" s="39" t="n">
        <v>1</v>
      </c>
      <c r="D7576" s="39" t="s">
        <v>26</v>
      </c>
      <c r="E7576" s="39"/>
      <c r="F7576" s="41" t="n">
        <f aca="false">IF(A7576="","",MATCH(A7576,P_ID,1))</f>
        <v>6713</v>
      </c>
      <c r="G7576" s="41" t="str">
        <f aca="false">IF(A7576="","",INDEX(P_Svc,F7576))</f>
        <v>Economy</v>
      </c>
      <c r="H7576" s="41" t="str">
        <f aca="false">IF(A7576="","",INDEX(P_Zone,F7576))</f>
        <v>West</v>
      </c>
      <c r="I7576" s="41" t="n">
        <f aca="false">IF(A7576="","",IF(D7576="Delivered",IF(B7576&lt;=INDEX(P_Due,F7576),1,0),0))</f>
        <v>1</v>
      </c>
    </row>
    <row r="7577" customFormat="false" ht="15" hidden="false" customHeight="false" outlineLevel="0" collapsed="false">
      <c r="A7577" s="37" t="n">
        <v>1006714</v>
      </c>
      <c r="B7577" s="38" t="n">
        <v>46304</v>
      </c>
      <c r="C7577" s="39" t="n">
        <v>1</v>
      </c>
      <c r="D7577" s="39" t="s">
        <v>26</v>
      </c>
      <c r="E7577" s="39"/>
      <c r="F7577" s="41" t="n">
        <f aca="false">IF(A7577="","",MATCH(A7577,P_ID,1))</f>
        <v>6714</v>
      </c>
      <c r="G7577" s="41" t="str">
        <f aca="false">IF(A7577="","",INDEX(P_Svc,F7577))</f>
        <v>Standard</v>
      </c>
      <c r="H7577" s="41" t="str">
        <f aca="false">IF(A7577="","",INDEX(P_Zone,F7577))</f>
        <v>East</v>
      </c>
      <c r="I7577" s="41" t="n">
        <f aca="false">IF(A7577="","",IF(D7577="Delivered",IF(B7577&lt;=INDEX(P_Due,F7577),1,0),0))</f>
        <v>1</v>
      </c>
    </row>
    <row r="7578" customFormat="false" ht="15" hidden="false" customHeight="false" outlineLevel="0" collapsed="false">
      <c r="A7578" s="37" t="n">
        <v>1006715</v>
      </c>
      <c r="B7578" s="38" t="n">
        <v>46304</v>
      </c>
      <c r="C7578" s="39" t="n">
        <v>1</v>
      </c>
      <c r="D7578" s="39" t="s">
        <v>26</v>
      </c>
      <c r="E7578" s="39"/>
      <c r="F7578" s="41" t="n">
        <f aca="false">IF(A7578="","",MATCH(A7578,P_ID,1))</f>
        <v>6715</v>
      </c>
      <c r="G7578" s="41" t="str">
        <f aca="false">IF(A7578="","",INDEX(P_Svc,F7578))</f>
        <v>Standard</v>
      </c>
      <c r="H7578" s="41" t="str">
        <f aca="false">IF(A7578="","",INDEX(P_Zone,F7578))</f>
        <v>North</v>
      </c>
      <c r="I7578" s="41" t="n">
        <f aca="false">IF(A7578="","",IF(D7578="Delivered",IF(B7578&lt;=INDEX(P_Due,F7578),1,0),0))</f>
        <v>1</v>
      </c>
    </row>
    <row r="7579" customFormat="false" ht="15" hidden="false" customHeight="false" outlineLevel="0" collapsed="false">
      <c r="A7579" s="37" t="n">
        <v>1006716</v>
      </c>
      <c r="B7579" s="38" t="n">
        <v>46304</v>
      </c>
      <c r="C7579" s="39" t="n">
        <v>0</v>
      </c>
      <c r="D7579" s="39" t="s">
        <v>80</v>
      </c>
      <c r="E7579" s="39" t="s">
        <v>40</v>
      </c>
      <c r="F7579" s="41" t="n">
        <f aca="false">IF(A7579="","",MATCH(A7579,P_ID,1))</f>
        <v>6716</v>
      </c>
      <c r="G7579" s="41" t="str">
        <f aca="false">IF(A7579="","",INDEX(P_Svc,F7579))</f>
        <v>Economy</v>
      </c>
      <c r="H7579" s="41" t="str">
        <f aca="false">IF(A7579="","",INDEX(P_Zone,F7579))</f>
        <v>South</v>
      </c>
      <c r="I7579" s="41" t="n">
        <f aca="false">IF(A7579="","",IF(D7579="Delivered",IF(B7579&lt;=INDEX(P_Due,F7579),1,0),0))</f>
        <v>0</v>
      </c>
    </row>
    <row r="7580" customFormat="false" ht="15" hidden="false" customHeight="false" outlineLevel="0" collapsed="false">
      <c r="A7580" s="37" t="n">
        <v>1006717</v>
      </c>
      <c r="B7580" s="38" t="n">
        <v>46304</v>
      </c>
      <c r="C7580" s="39" t="n">
        <v>1</v>
      </c>
      <c r="D7580" s="39" t="s">
        <v>26</v>
      </c>
      <c r="E7580" s="39"/>
      <c r="F7580" s="41" t="n">
        <f aca="false">IF(A7580="","",MATCH(A7580,P_ID,1))</f>
        <v>6717</v>
      </c>
      <c r="G7580" s="41" t="str">
        <f aca="false">IF(A7580="","",INDEX(P_Svc,F7580))</f>
        <v>Standard</v>
      </c>
      <c r="H7580" s="41" t="str">
        <f aca="false">IF(A7580="","",INDEX(P_Zone,F7580))</f>
        <v>South</v>
      </c>
      <c r="I7580" s="41" t="n">
        <f aca="false">IF(A7580="","",IF(D7580="Delivered",IF(B7580&lt;=INDEX(P_Due,F7580),1,0),0))</f>
        <v>1</v>
      </c>
    </row>
    <row r="7581" customFormat="false" ht="15" hidden="false" customHeight="false" outlineLevel="0" collapsed="false">
      <c r="A7581" s="37" t="n">
        <v>1006718</v>
      </c>
      <c r="B7581" s="38" t="n">
        <v>46304</v>
      </c>
      <c r="C7581" s="39" t="n">
        <v>0</v>
      </c>
      <c r="D7581" s="39" t="s">
        <v>80</v>
      </c>
      <c r="E7581" s="39" t="s">
        <v>40</v>
      </c>
      <c r="F7581" s="41" t="n">
        <f aca="false">IF(A7581="","",MATCH(A7581,P_ID,1))</f>
        <v>6718</v>
      </c>
      <c r="G7581" s="41" t="str">
        <f aca="false">IF(A7581="","",INDEX(P_Svc,F7581))</f>
        <v>Economy</v>
      </c>
      <c r="H7581" s="41" t="str">
        <f aca="false">IF(A7581="","",INDEX(P_Zone,F7581))</f>
        <v>Central</v>
      </c>
      <c r="I7581" s="41" t="n">
        <f aca="false">IF(A7581="","",IF(D7581="Delivered",IF(B7581&lt;=INDEX(P_Due,F7581),1,0),0))</f>
        <v>0</v>
      </c>
    </row>
    <row r="7582" customFormat="false" ht="15" hidden="false" customHeight="false" outlineLevel="0" collapsed="false">
      <c r="A7582" s="37" t="n">
        <v>1006719</v>
      </c>
      <c r="B7582" s="38" t="n">
        <v>46304</v>
      </c>
      <c r="C7582" s="39" t="n">
        <v>1</v>
      </c>
      <c r="D7582" s="39" t="s">
        <v>79</v>
      </c>
      <c r="E7582" s="39" t="s">
        <v>36</v>
      </c>
      <c r="F7582" s="41" t="n">
        <f aca="false">IF(A7582="","",MATCH(A7582,P_ID,1))</f>
        <v>6719</v>
      </c>
      <c r="G7582" s="41" t="str">
        <f aca="false">IF(A7582="","",INDEX(P_Svc,F7582))</f>
        <v>Standard</v>
      </c>
      <c r="H7582" s="41" t="str">
        <f aca="false">IF(A7582="","",INDEX(P_Zone,F7582))</f>
        <v>North</v>
      </c>
      <c r="I7582" s="41" t="n">
        <f aca="false">IF(A7582="","",IF(D7582="Delivered",IF(B7582&lt;=INDEX(P_Due,F7582),1,0),0))</f>
        <v>0</v>
      </c>
    </row>
    <row r="7583" customFormat="false" ht="15" hidden="false" customHeight="false" outlineLevel="0" collapsed="false">
      <c r="A7583" s="37" t="n">
        <v>1006721</v>
      </c>
      <c r="B7583" s="38" t="n">
        <v>46304</v>
      </c>
      <c r="C7583" s="39" t="n">
        <v>1</v>
      </c>
      <c r="D7583" s="39" t="s">
        <v>79</v>
      </c>
      <c r="E7583" s="39" t="s">
        <v>32</v>
      </c>
      <c r="F7583" s="41" t="n">
        <f aca="false">IF(A7583="","",MATCH(A7583,P_ID,1))</f>
        <v>6721</v>
      </c>
      <c r="G7583" s="41" t="str">
        <f aca="false">IF(A7583="","",INDEX(P_Svc,F7583))</f>
        <v>Standard</v>
      </c>
      <c r="H7583" s="41" t="str">
        <f aca="false">IF(A7583="","",INDEX(P_Zone,F7583))</f>
        <v>North</v>
      </c>
      <c r="I7583" s="41" t="n">
        <f aca="false">IF(A7583="","",IF(D7583="Delivered",IF(B7583&lt;=INDEX(P_Due,F7583),1,0),0))</f>
        <v>0</v>
      </c>
    </row>
    <row r="7584" customFormat="false" ht="15" hidden="false" customHeight="false" outlineLevel="0" collapsed="false">
      <c r="A7584" s="37" t="n">
        <v>1006722</v>
      </c>
      <c r="B7584" s="38" t="n">
        <v>46304</v>
      </c>
      <c r="C7584" s="39" t="n">
        <v>1</v>
      </c>
      <c r="D7584" s="39" t="s">
        <v>26</v>
      </c>
      <c r="E7584" s="39"/>
      <c r="F7584" s="41" t="n">
        <f aca="false">IF(A7584="","",MATCH(A7584,P_ID,1))</f>
        <v>6722</v>
      </c>
      <c r="G7584" s="41" t="str">
        <f aca="false">IF(A7584="","",INDEX(P_Svc,F7584))</f>
        <v>Standard</v>
      </c>
      <c r="H7584" s="41" t="str">
        <f aca="false">IF(A7584="","",INDEX(P_Zone,F7584))</f>
        <v>East</v>
      </c>
      <c r="I7584" s="41" t="n">
        <f aca="false">IF(A7584="","",IF(D7584="Delivered",IF(B7584&lt;=INDEX(P_Due,F7584),1,0),0))</f>
        <v>1</v>
      </c>
    </row>
    <row r="7585" customFormat="false" ht="15" hidden="false" customHeight="false" outlineLevel="0" collapsed="false">
      <c r="A7585" s="37" t="n">
        <v>1006723</v>
      </c>
      <c r="B7585" s="38" t="n">
        <v>46304</v>
      </c>
      <c r="C7585" s="39" t="n">
        <v>1</v>
      </c>
      <c r="D7585" s="39" t="s">
        <v>26</v>
      </c>
      <c r="E7585" s="39"/>
      <c r="F7585" s="41" t="n">
        <f aca="false">IF(A7585="","",MATCH(A7585,P_ID,1))</f>
        <v>6723</v>
      </c>
      <c r="G7585" s="41" t="str">
        <f aca="false">IF(A7585="","",INDEX(P_Svc,F7585))</f>
        <v>Standard</v>
      </c>
      <c r="H7585" s="41" t="str">
        <f aca="false">IF(A7585="","",INDEX(P_Zone,F7585))</f>
        <v>East</v>
      </c>
      <c r="I7585" s="41" t="n">
        <f aca="false">IF(A7585="","",IF(D7585="Delivered",IF(B7585&lt;=INDEX(P_Due,F7585),1,0),0))</f>
        <v>1</v>
      </c>
    </row>
    <row r="7586" customFormat="false" ht="15" hidden="false" customHeight="false" outlineLevel="0" collapsed="false">
      <c r="A7586" s="37" t="n">
        <v>1006724</v>
      </c>
      <c r="B7586" s="38" t="n">
        <v>46304</v>
      </c>
      <c r="C7586" s="39" t="n">
        <v>1</v>
      </c>
      <c r="D7586" s="39" t="s">
        <v>26</v>
      </c>
      <c r="E7586" s="39"/>
      <c r="F7586" s="41" t="n">
        <f aca="false">IF(A7586="","",MATCH(A7586,P_ID,1))</f>
        <v>6724</v>
      </c>
      <c r="G7586" s="41" t="str">
        <f aca="false">IF(A7586="","",INDEX(P_Svc,F7586))</f>
        <v>Standard</v>
      </c>
      <c r="H7586" s="41" t="str">
        <f aca="false">IF(A7586="","",INDEX(P_Zone,F7586))</f>
        <v>South</v>
      </c>
      <c r="I7586" s="41" t="n">
        <f aca="false">IF(A7586="","",IF(D7586="Delivered",IF(B7586&lt;=INDEX(P_Due,F7586),1,0),0))</f>
        <v>1</v>
      </c>
    </row>
    <row r="7587" customFormat="false" ht="15" hidden="false" customHeight="false" outlineLevel="0" collapsed="false">
      <c r="A7587" s="37" t="n">
        <v>1006725</v>
      </c>
      <c r="B7587" s="38" t="n">
        <v>46304</v>
      </c>
      <c r="C7587" s="39" t="n">
        <v>1</v>
      </c>
      <c r="D7587" s="39" t="s">
        <v>26</v>
      </c>
      <c r="E7587" s="39"/>
      <c r="F7587" s="41" t="n">
        <f aca="false">IF(A7587="","",MATCH(A7587,P_ID,1))</f>
        <v>6725</v>
      </c>
      <c r="G7587" s="41" t="str">
        <f aca="false">IF(A7587="","",INDEX(P_Svc,F7587))</f>
        <v>Standard</v>
      </c>
      <c r="H7587" s="41" t="str">
        <f aca="false">IF(A7587="","",INDEX(P_Zone,F7587))</f>
        <v>North</v>
      </c>
      <c r="I7587" s="41" t="n">
        <f aca="false">IF(A7587="","",IF(D7587="Delivered",IF(B7587&lt;=INDEX(P_Due,F7587),1,0),0))</f>
        <v>1</v>
      </c>
    </row>
    <row r="7588" customFormat="false" ht="15" hidden="false" customHeight="false" outlineLevel="0" collapsed="false">
      <c r="A7588" s="37" t="n">
        <v>1006726</v>
      </c>
      <c r="B7588" s="38" t="n">
        <v>46304</v>
      </c>
      <c r="C7588" s="39" t="n">
        <v>0</v>
      </c>
      <c r="D7588" s="39" t="s">
        <v>80</v>
      </c>
      <c r="E7588" s="39" t="s">
        <v>40</v>
      </c>
      <c r="F7588" s="41" t="n">
        <f aca="false">IF(A7588="","",MATCH(A7588,P_ID,1))</f>
        <v>6726</v>
      </c>
      <c r="G7588" s="41" t="str">
        <f aca="false">IF(A7588="","",INDEX(P_Svc,F7588))</f>
        <v>Standard</v>
      </c>
      <c r="H7588" s="41" t="str">
        <f aca="false">IF(A7588="","",INDEX(P_Zone,F7588))</f>
        <v>South</v>
      </c>
      <c r="I7588" s="41" t="n">
        <f aca="false">IF(A7588="","",IF(D7588="Delivered",IF(B7588&lt;=INDEX(P_Due,F7588),1,0),0))</f>
        <v>0</v>
      </c>
    </row>
    <row r="7589" customFormat="false" ht="15" hidden="false" customHeight="false" outlineLevel="0" collapsed="false">
      <c r="A7589" s="37" t="n">
        <v>1006727</v>
      </c>
      <c r="B7589" s="38" t="n">
        <v>46304</v>
      </c>
      <c r="C7589" s="39" t="n">
        <v>1</v>
      </c>
      <c r="D7589" s="39" t="s">
        <v>26</v>
      </c>
      <c r="E7589" s="39"/>
      <c r="F7589" s="41" t="n">
        <f aca="false">IF(A7589="","",MATCH(A7589,P_ID,1))</f>
        <v>6727</v>
      </c>
      <c r="G7589" s="41" t="str">
        <f aca="false">IF(A7589="","",INDEX(P_Svc,F7589))</f>
        <v>Standard</v>
      </c>
      <c r="H7589" s="41" t="str">
        <f aca="false">IF(A7589="","",INDEX(P_Zone,F7589))</f>
        <v>South</v>
      </c>
      <c r="I7589" s="41" t="n">
        <f aca="false">IF(A7589="","",IF(D7589="Delivered",IF(B7589&lt;=INDEX(P_Due,F7589),1,0),0))</f>
        <v>1</v>
      </c>
    </row>
    <row r="7590" customFormat="false" ht="15" hidden="false" customHeight="false" outlineLevel="0" collapsed="false">
      <c r="A7590" s="37" t="n">
        <v>1006728</v>
      </c>
      <c r="B7590" s="38" t="n">
        <v>46304</v>
      </c>
      <c r="C7590" s="39" t="n">
        <v>1</v>
      </c>
      <c r="D7590" s="39" t="s">
        <v>26</v>
      </c>
      <c r="E7590" s="39"/>
      <c r="F7590" s="41" t="n">
        <f aca="false">IF(A7590="","",MATCH(A7590,P_ID,1))</f>
        <v>6728</v>
      </c>
      <c r="G7590" s="41" t="str">
        <f aca="false">IF(A7590="","",INDEX(P_Svc,F7590))</f>
        <v>Standard</v>
      </c>
      <c r="H7590" s="41" t="str">
        <f aca="false">IF(A7590="","",INDEX(P_Zone,F7590))</f>
        <v>South</v>
      </c>
      <c r="I7590" s="41" t="n">
        <f aca="false">IF(A7590="","",IF(D7590="Delivered",IF(B7590&lt;=INDEX(P_Due,F7590),1,0),0))</f>
        <v>1</v>
      </c>
    </row>
    <row r="7591" customFormat="false" ht="15" hidden="false" customHeight="false" outlineLevel="0" collapsed="false">
      <c r="A7591" s="37" t="n">
        <v>1006729</v>
      </c>
      <c r="B7591" s="38" t="n">
        <v>46304</v>
      </c>
      <c r="C7591" s="39" t="n">
        <v>1</v>
      </c>
      <c r="D7591" s="39" t="s">
        <v>26</v>
      </c>
      <c r="E7591" s="39"/>
      <c r="F7591" s="41" t="n">
        <f aca="false">IF(A7591="","",MATCH(A7591,P_ID,1))</f>
        <v>6729</v>
      </c>
      <c r="G7591" s="41" t="str">
        <f aca="false">IF(A7591="","",INDEX(P_Svc,F7591))</f>
        <v>Standard</v>
      </c>
      <c r="H7591" s="41" t="str">
        <f aca="false">IF(A7591="","",INDEX(P_Zone,F7591))</f>
        <v>East</v>
      </c>
      <c r="I7591" s="41" t="n">
        <f aca="false">IF(A7591="","",IF(D7591="Delivered",IF(B7591&lt;=INDEX(P_Due,F7591),1,0),0))</f>
        <v>1</v>
      </c>
    </row>
    <row r="7592" customFormat="false" ht="15" hidden="false" customHeight="false" outlineLevel="0" collapsed="false">
      <c r="A7592" s="37" t="n">
        <v>1006730</v>
      </c>
      <c r="B7592" s="38" t="n">
        <v>46304</v>
      </c>
      <c r="C7592" s="39" t="n">
        <v>0</v>
      </c>
      <c r="D7592" s="39" t="s">
        <v>80</v>
      </c>
      <c r="E7592" s="39" t="s">
        <v>40</v>
      </c>
      <c r="F7592" s="41" t="n">
        <f aca="false">IF(A7592="","",MATCH(A7592,P_ID,1))</f>
        <v>6730</v>
      </c>
      <c r="G7592" s="41" t="str">
        <f aca="false">IF(A7592="","",INDEX(P_Svc,F7592))</f>
        <v>Standard</v>
      </c>
      <c r="H7592" s="41" t="str">
        <f aca="false">IF(A7592="","",INDEX(P_Zone,F7592))</f>
        <v>North</v>
      </c>
      <c r="I7592" s="41" t="n">
        <f aca="false">IF(A7592="","",IF(D7592="Delivered",IF(B7592&lt;=INDEX(P_Due,F7592),1,0),0))</f>
        <v>0</v>
      </c>
    </row>
    <row r="7593" customFormat="false" ht="15" hidden="false" customHeight="false" outlineLevel="0" collapsed="false">
      <c r="A7593" s="37" t="n">
        <v>1006731</v>
      </c>
      <c r="B7593" s="38" t="n">
        <v>46304</v>
      </c>
      <c r="C7593" s="39" t="n">
        <v>1</v>
      </c>
      <c r="D7593" s="39" t="s">
        <v>26</v>
      </c>
      <c r="E7593" s="39"/>
      <c r="F7593" s="41" t="n">
        <f aca="false">IF(A7593="","",MATCH(A7593,P_ID,1))</f>
        <v>6731</v>
      </c>
      <c r="G7593" s="41" t="str">
        <f aca="false">IF(A7593="","",INDEX(P_Svc,F7593))</f>
        <v>Standard</v>
      </c>
      <c r="H7593" s="41" t="str">
        <f aca="false">IF(A7593="","",INDEX(P_Zone,F7593))</f>
        <v>East</v>
      </c>
      <c r="I7593" s="41" t="n">
        <f aca="false">IF(A7593="","",IF(D7593="Delivered",IF(B7593&lt;=INDEX(P_Due,F7593),1,0),0))</f>
        <v>1</v>
      </c>
    </row>
    <row r="7594" customFormat="false" ht="15" hidden="false" customHeight="false" outlineLevel="0" collapsed="false">
      <c r="A7594" s="37" t="n">
        <v>1006732</v>
      </c>
      <c r="B7594" s="38" t="n">
        <v>46304</v>
      </c>
      <c r="C7594" s="39" t="n">
        <v>1</v>
      </c>
      <c r="D7594" s="39" t="s">
        <v>26</v>
      </c>
      <c r="E7594" s="39"/>
      <c r="F7594" s="41" t="n">
        <f aca="false">IF(A7594="","",MATCH(A7594,P_ID,1))</f>
        <v>6732</v>
      </c>
      <c r="G7594" s="41" t="str">
        <f aca="false">IF(A7594="","",INDEX(P_Svc,F7594))</f>
        <v>Standard</v>
      </c>
      <c r="H7594" s="41" t="str">
        <f aca="false">IF(A7594="","",INDEX(P_Zone,F7594))</f>
        <v>North</v>
      </c>
      <c r="I7594" s="41" t="n">
        <f aca="false">IF(A7594="","",IF(D7594="Delivered",IF(B7594&lt;=INDEX(P_Due,F7594),1,0),0))</f>
        <v>1</v>
      </c>
    </row>
    <row r="7595" customFormat="false" ht="15" hidden="false" customHeight="false" outlineLevel="0" collapsed="false">
      <c r="A7595" s="37" t="n">
        <v>1006733</v>
      </c>
      <c r="B7595" s="38" t="n">
        <v>46304</v>
      </c>
      <c r="C7595" s="39" t="n">
        <v>1</v>
      </c>
      <c r="D7595" s="39" t="s">
        <v>79</v>
      </c>
      <c r="E7595" s="39" t="s">
        <v>34</v>
      </c>
      <c r="F7595" s="41" t="n">
        <f aca="false">IF(A7595="","",MATCH(A7595,P_ID,1))</f>
        <v>6733</v>
      </c>
      <c r="G7595" s="41" t="str">
        <f aca="false">IF(A7595="","",INDEX(P_Svc,F7595))</f>
        <v>Standard</v>
      </c>
      <c r="H7595" s="41" t="str">
        <f aca="false">IF(A7595="","",INDEX(P_Zone,F7595))</f>
        <v>North</v>
      </c>
      <c r="I7595" s="41" t="n">
        <f aca="false">IF(A7595="","",IF(D7595="Delivered",IF(B7595&lt;=INDEX(P_Due,F7595),1,0),0))</f>
        <v>0</v>
      </c>
    </row>
    <row r="7596" customFormat="false" ht="15" hidden="false" customHeight="false" outlineLevel="0" collapsed="false">
      <c r="A7596" s="37" t="n">
        <v>1006734</v>
      </c>
      <c r="B7596" s="38" t="n">
        <v>46304</v>
      </c>
      <c r="C7596" s="39" t="n">
        <v>1</v>
      </c>
      <c r="D7596" s="39" t="s">
        <v>26</v>
      </c>
      <c r="E7596" s="39"/>
      <c r="F7596" s="41" t="n">
        <f aca="false">IF(A7596="","",MATCH(A7596,P_ID,1))</f>
        <v>6734</v>
      </c>
      <c r="G7596" s="41" t="str">
        <f aca="false">IF(A7596="","",INDEX(P_Svc,F7596))</f>
        <v>Standard</v>
      </c>
      <c r="H7596" s="41" t="str">
        <f aca="false">IF(A7596="","",INDEX(P_Zone,F7596))</f>
        <v>South</v>
      </c>
      <c r="I7596" s="41" t="n">
        <f aca="false">IF(A7596="","",IF(D7596="Delivered",IF(B7596&lt;=INDEX(P_Due,F7596),1,0),0))</f>
        <v>1</v>
      </c>
    </row>
    <row r="7597" customFormat="false" ht="15" hidden="false" customHeight="false" outlineLevel="0" collapsed="false">
      <c r="A7597" s="37" t="n">
        <v>1006735</v>
      </c>
      <c r="B7597" s="38" t="n">
        <v>46304</v>
      </c>
      <c r="C7597" s="39" t="n">
        <v>1</v>
      </c>
      <c r="D7597" s="39" t="s">
        <v>26</v>
      </c>
      <c r="E7597" s="39"/>
      <c r="F7597" s="41" t="n">
        <f aca="false">IF(A7597="","",MATCH(A7597,P_ID,1))</f>
        <v>6735</v>
      </c>
      <c r="G7597" s="41" t="str">
        <f aca="false">IF(A7597="","",INDEX(P_Svc,F7597))</f>
        <v>Economy</v>
      </c>
      <c r="H7597" s="41" t="str">
        <f aca="false">IF(A7597="","",INDEX(P_Zone,F7597))</f>
        <v>East</v>
      </c>
      <c r="I7597" s="41" t="n">
        <f aca="false">IF(A7597="","",IF(D7597="Delivered",IF(B7597&lt;=INDEX(P_Due,F7597),1,0),0))</f>
        <v>1</v>
      </c>
    </row>
    <row r="7598" customFormat="false" ht="15" hidden="false" customHeight="false" outlineLevel="0" collapsed="false">
      <c r="A7598" s="37" t="n">
        <v>1006736</v>
      </c>
      <c r="B7598" s="38" t="n">
        <v>46304</v>
      </c>
      <c r="C7598" s="39" t="n">
        <v>0</v>
      </c>
      <c r="D7598" s="39" t="s">
        <v>80</v>
      </c>
      <c r="E7598" s="39" t="s">
        <v>40</v>
      </c>
      <c r="F7598" s="41" t="n">
        <f aca="false">IF(A7598="","",MATCH(A7598,P_ID,1))</f>
        <v>6736</v>
      </c>
      <c r="G7598" s="41" t="str">
        <f aca="false">IF(A7598="","",INDEX(P_Svc,F7598))</f>
        <v>Standard</v>
      </c>
      <c r="H7598" s="41" t="str">
        <f aca="false">IF(A7598="","",INDEX(P_Zone,F7598))</f>
        <v>East</v>
      </c>
      <c r="I7598" s="41" t="n">
        <f aca="false">IF(A7598="","",IF(D7598="Delivered",IF(B7598&lt;=INDEX(P_Due,F7598),1,0),0))</f>
        <v>0</v>
      </c>
    </row>
    <row r="7599" customFormat="false" ht="15" hidden="false" customHeight="false" outlineLevel="0" collapsed="false">
      <c r="A7599" s="37" t="n">
        <v>1006737</v>
      </c>
      <c r="B7599" s="38" t="n">
        <v>46304</v>
      </c>
      <c r="C7599" s="39" t="n">
        <v>1</v>
      </c>
      <c r="D7599" s="39" t="s">
        <v>26</v>
      </c>
      <c r="E7599" s="39"/>
      <c r="F7599" s="41" t="n">
        <f aca="false">IF(A7599="","",MATCH(A7599,P_ID,1))</f>
        <v>6737</v>
      </c>
      <c r="G7599" s="41" t="str">
        <f aca="false">IF(A7599="","",INDEX(P_Svc,F7599))</f>
        <v>Economy</v>
      </c>
      <c r="H7599" s="41" t="str">
        <f aca="false">IF(A7599="","",INDEX(P_Zone,F7599))</f>
        <v>Central</v>
      </c>
      <c r="I7599" s="41" t="n">
        <f aca="false">IF(A7599="","",IF(D7599="Delivered",IF(B7599&lt;=INDEX(P_Due,F7599),1,0),0))</f>
        <v>1</v>
      </c>
    </row>
    <row r="7600" customFormat="false" ht="15" hidden="false" customHeight="false" outlineLevel="0" collapsed="false">
      <c r="A7600" s="37" t="n">
        <v>1006740</v>
      </c>
      <c r="B7600" s="38" t="n">
        <v>46304</v>
      </c>
      <c r="C7600" s="39" t="n">
        <v>1</v>
      </c>
      <c r="D7600" s="39" t="s">
        <v>26</v>
      </c>
      <c r="E7600" s="39"/>
      <c r="F7600" s="41" t="n">
        <f aca="false">IF(A7600="","",MATCH(A7600,P_ID,1))</f>
        <v>6740</v>
      </c>
      <c r="G7600" s="41" t="str">
        <f aca="false">IF(A7600="","",INDEX(P_Svc,F7600))</f>
        <v>Economy</v>
      </c>
      <c r="H7600" s="41" t="str">
        <f aca="false">IF(A7600="","",INDEX(P_Zone,F7600))</f>
        <v>East</v>
      </c>
      <c r="I7600" s="41" t="n">
        <f aca="false">IF(A7600="","",IF(D7600="Delivered",IF(B7600&lt;=INDEX(P_Due,F7600),1,0),0))</f>
        <v>1</v>
      </c>
    </row>
    <row r="7601" customFormat="false" ht="15" hidden="false" customHeight="false" outlineLevel="0" collapsed="false">
      <c r="A7601" s="37" t="n">
        <v>1006741</v>
      </c>
      <c r="B7601" s="38" t="n">
        <v>46304</v>
      </c>
      <c r="C7601" s="39" t="n">
        <v>1</v>
      </c>
      <c r="D7601" s="39" t="s">
        <v>26</v>
      </c>
      <c r="E7601" s="39"/>
      <c r="F7601" s="41" t="n">
        <f aca="false">IF(A7601="","",MATCH(A7601,P_ID,1))</f>
        <v>6741</v>
      </c>
      <c r="G7601" s="41" t="str">
        <f aca="false">IF(A7601="","",INDEX(P_Svc,F7601))</f>
        <v>Standard</v>
      </c>
      <c r="H7601" s="41" t="str">
        <f aca="false">IF(A7601="","",INDEX(P_Zone,F7601))</f>
        <v>Central</v>
      </c>
      <c r="I7601" s="41" t="n">
        <f aca="false">IF(A7601="","",IF(D7601="Delivered",IF(B7601&lt;=INDEX(P_Due,F7601),1,0),0))</f>
        <v>1</v>
      </c>
    </row>
    <row r="7602" customFormat="false" ht="15" hidden="false" customHeight="false" outlineLevel="0" collapsed="false">
      <c r="A7602" s="37" t="n">
        <v>1006742</v>
      </c>
      <c r="B7602" s="38" t="n">
        <v>46304</v>
      </c>
      <c r="C7602" s="39" t="n">
        <v>1</v>
      </c>
      <c r="D7602" s="39" t="s">
        <v>26</v>
      </c>
      <c r="E7602" s="39"/>
      <c r="F7602" s="41" t="n">
        <f aca="false">IF(A7602="","",MATCH(A7602,P_ID,1))</f>
        <v>6742</v>
      </c>
      <c r="G7602" s="41" t="str">
        <f aca="false">IF(A7602="","",INDEX(P_Svc,F7602))</f>
        <v>Standard</v>
      </c>
      <c r="H7602" s="41" t="str">
        <f aca="false">IF(A7602="","",INDEX(P_Zone,F7602))</f>
        <v>North</v>
      </c>
      <c r="I7602" s="41" t="n">
        <f aca="false">IF(A7602="","",IF(D7602="Delivered",IF(B7602&lt;=INDEX(P_Due,F7602),1,0),0))</f>
        <v>1</v>
      </c>
    </row>
    <row r="7603" customFormat="false" ht="15" hidden="false" customHeight="false" outlineLevel="0" collapsed="false">
      <c r="A7603" s="37" t="n">
        <v>1006743</v>
      </c>
      <c r="B7603" s="38" t="n">
        <v>46304</v>
      </c>
      <c r="C7603" s="39" t="n">
        <v>0</v>
      </c>
      <c r="D7603" s="39" t="s">
        <v>80</v>
      </c>
      <c r="E7603" s="39" t="s">
        <v>40</v>
      </c>
      <c r="F7603" s="41" t="n">
        <f aca="false">IF(A7603="","",MATCH(A7603,P_ID,1))</f>
        <v>6743</v>
      </c>
      <c r="G7603" s="41" t="str">
        <f aca="false">IF(A7603="","",INDEX(P_Svc,F7603))</f>
        <v>Standard</v>
      </c>
      <c r="H7603" s="41" t="str">
        <f aca="false">IF(A7603="","",INDEX(P_Zone,F7603))</f>
        <v>South</v>
      </c>
      <c r="I7603" s="41" t="n">
        <f aca="false">IF(A7603="","",IF(D7603="Delivered",IF(B7603&lt;=INDEX(P_Due,F7603),1,0),0))</f>
        <v>0</v>
      </c>
    </row>
    <row r="7604" customFormat="false" ht="15" hidden="false" customHeight="false" outlineLevel="0" collapsed="false">
      <c r="A7604" s="37" t="n">
        <v>1006744</v>
      </c>
      <c r="B7604" s="38" t="n">
        <v>46304</v>
      </c>
      <c r="C7604" s="39" t="n">
        <v>1</v>
      </c>
      <c r="D7604" s="39" t="s">
        <v>79</v>
      </c>
      <c r="E7604" s="39" t="s">
        <v>32</v>
      </c>
      <c r="F7604" s="41" t="n">
        <f aca="false">IF(A7604="","",MATCH(A7604,P_ID,1))</f>
        <v>6744</v>
      </c>
      <c r="G7604" s="41" t="str">
        <f aca="false">IF(A7604="","",INDEX(P_Svc,F7604))</f>
        <v>Economy</v>
      </c>
      <c r="H7604" s="41" t="str">
        <f aca="false">IF(A7604="","",INDEX(P_Zone,F7604))</f>
        <v>West</v>
      </c>
      <c r="I7604" s="41" t="n">
        <f aca="false">IF(A7604="","",IF(D7604="Delivered",IF(B7604&lt;=INDEX(P_Due,F7604),1,0),0))</f>
        <v>0</v>
      </c>
    </row>
    <row r="7605" customFormat="false" ht="15" hidden="false" customHeight="false" outlineLevel="0" collapsed="false">
      <c r="A7605" s="37" t="n">
        <v>1006745</v>
      </c>
      <c r="B7605" s="38" t="n">
        <v>46304</v>
      </c>
      <c r="C7605" s="39" t="n">
        <v>1</v>
      </c>
      <c r="D7605" s="39" t="s">
        <v>26</v>
      </c>
      <c r="E7605" s="39"/>
      <c r="F7605" s="41" t="n">
        <f aca="false">IF(A7605="","",MATCH(A7605,P_ID,1))</f>
        <v>6745</v>
      </c>
      <c r="G7605" s="41" t="str">
        <f aca="false">IF(A7605="","",INDEX(P_Svc,F7605))</f>
        <v>Standard</v>
      </c>
      <c r="H7605" s="41" t="str">
        <f aca="false">IF(A7605="","",INDEX(P_Zone,F7605))</f>
        <v>Central</v>
      </c>
      <c r="I7605" s="41" t="n">
        <f aca="false">IF(A7605="","",IF(D7605="Delivered",IF(B7605&lt;=INDEX(P_Due,F7605),1,0),0))</f>
        <v>1</v>
      </c>
    </row>
    <row r="7606" customFormat="false" ht="15" hidden="false" customHeight="false" outlineLevel="0" collapsed="false">
      <c r="A7606" s="37" t="n">
        <v>1006746</v>
      </c>
      <c r="B7606" s="38" t="n">
        <v>46304</v>
      </c>
      <c r="C7606" s="39" t="n">
        <v>1</v>
      </c>
      <c r="D7606" s="39" t="s">
        <v>26</v>
      </c>
      <c r="E7606" s="39"/>
      <c r="F7606" s="41" t="n">
        <f aca="false">IF(A7606="","",MATCH(A7606,P_ID,1))</f>
        <v>6746</v>
      </c>
      <c r="G7606" s="41" t="str">
        <f aca="false">IF(A7606="","",INDEX(P_Svc,F7606))</f>
        <v>Standard</v>
      </c>
      <c r="H7606" s="41" t="str">
        <f aca="false">IF(A7606="","",INDEX(P_Zone,F7606))</f>
        <v>West</v>
      </c>
      <c r="I7606" s="41" t="n">
        <f aca="false">IF(A7606="","",IF(D7606="Delivered",IF(B7606&lt;=INDEX(P_Due,F7606),1,0),0))</f>
        <v>1</v>
      </c>
    </row>
    <row r="7607" customFormat="false" ht="15" hidden="false" customHeight="false" outlineLevel="0" collapsed="false">
      <c r="A7607" s="37" t="n">
        <v>1006747</v>
      </c>
      <c r="B7607" s="38" t="n">
        <v>46304</v>
      </c>
      <c r="C7607" s="39" t="n">
        <v>1</v>
      </c>
      <c r="D7607" s="39" t="s">
        <v>26</v>
      </c>
      <c r="E7607" s="39"/>
      <c r="F7607" s="41" t="n">
        <f aca="false">IF(A7607="","",MATCH(A7607,P_ID,1))</f>
        <v>6747</v>
      </c>
      <c r="G7607" s="41" t="str">
        <f aca="false">IF(A7607="","",INDEX(P_Svc,F7607))</f>
        <v>Standard</v>
      </c>
      <c r="H7607" s="41" t="str">
        <f aca="false">IF(A7607="","",INDEX(P_Zone,F7607))</f>
        <v>Central</v>
      </c>
      <c r="I7607" s="41" t="n">
        <f aca="false">IF(A7607="","",IF(D7607="Delivered",IF(B7607&lt;=INDEX(P_Due,F7607),1,0),0))</f>
        <v>1</v>
      </c>
    </row>
    <row r="7608" customFormat="false" ht="15" hidden="false" customHeight="false" outlineLevel="0" collapsed="false">
      <c r="A7608" s="37" t="n">
        <v>1006748</v>
      </c>
      <c r="B7608" s="38" t="n">
        <v>46304</v>
      </c>
      <c r="C7608" s="39" t="n">
        <v>1</v>
      </c>
      <c r="D7608" s="39" t="s">
        <v>26</v>
      </c>
      <c r="E7608" s="39"/>
      <c r="F7608" s="41" t="n">
        <f aca="false">IF(A7608="","",MATCH(A7608,P_ID,1))</f>
        <v>6748</v>
      </c>
      <c r="G7608" s="41" t="str">
        <f aca="false">IF(A7608="","",INDEX(P_Svc,F7608))</f>
        <v>Standard</v>
      </c>
      <c r="H7608" s="41" t="str">
        <f aca="false">IF(A7608="","",INDEX(P_Zone,F7608))</f>
        <v>Central</v>
      </c>
      <c r="I7608" s="41" t="n">
        <f aca="false">IF(A7608="","",IF(D7608="Delivered",IF(B7608&lt;=INDEX(P_Due,F7608),1,0),0))</f>
        <v>1</v>
      </c>
    </row>
    <row r="7609" customFormat="false" ht="15" hidden="false" customHeight="false" outlineLevel="0" collapsed="false">
      <c r="A7609" s="37" t="n">
        <v>1006749</v>
      </c>
      <c r="B7609" s="38" t="n">
        <v>46304</v>
      </c>
      <c r="C7609" s="39" t="n">
        <v>1</v>
      </c>
      <c r="D7609" s="39" t="s">
        <v>26</v>
      </c>
      <c r="E7609" s="39"/>
      <c r="F7609" s="41" t="n">
        <f aca="false">IF(A7609="","",MATCH(A7609,P_ID,1))</f>
        <v>6749</v>
      </c>
      <c r="G7609" s="41" t="str">
        <f aca="false">IF(A7609="","",INDEX(P_Svc,F7609))</f>
        <v>Standard</v>
      </c>
      <c r="H7609" s="41" t="str">
        <f aca="false">IF(A7609="","",INDEX(P_Zone,F7609))</f>
        <v>North</v>
      </c>
      <c r="I7609" s="41" t="n">
        <f aca="false">IF(A7609="","",IF(D7609="Delivered",IF(B7609&lt;=INDEX(P_Due,F7609),1,0),0))</f>
        <v>1</v>
      </c>
    </row>
    <row r="7610" customFormat="false" ht="15" hidden="false" customHeight="false" outlineLevel="0" collapsed="false">
      <c r="A7610" s="37" t="n">
        <v>1006750</v>
      </c>
      <c r="B7610" s="38" t="n">
        <v>46304</v>
      </c>
      <c r="C7610" s="39" t="n">
        <v>1</v>
      </c>
      <c r="D7610" s="39" t="s">
        <v>26</v>
      </c>
      <c r="E7610" s="39"/>
      <c r="F7610" s="41" t="n">
        <f aca="false">IF(A7610="","",MATCH(A7610,P_ID,1))</f>
        <v>6750</v>
      </c>
      <c r="G7610" s="41" t="str">
        <f aca="false">IF(A7610="","",INDEX(P_Svc,F7610))</f>
        <v>Standard</v>
      </c>
      <c r="H7610" s="41" t="str">
        <f aca="false">IF(A7610="","",INDEX(P_Zone,F7610))</f>
        <v>Central</v>
      </c>
      <c r="I7610" s="41" t="n">
        <f aca="false">IF(A7610="","",IF(D7610="Delivered",IF(B7610&lt;=INDEX(P_Due,F7610),1,0),0))</f>
        <v>1</v>
      </c>
    </row>
    <row r="7611" customFormat="false" ht="15" hidden="false" customHeight="false" outlineLevel="0" collapsed="false">
      <c r="A7611" s="37" t="n">
        <v>1006751</v>
      </c>
      <c r="B7611" s="38" t="n">
        <v>46304</v>
      </c>
      <c r="C7611" s="39" t="n">
        <v>1</v>
      </c>
      <c r="D7611" s="39" t="s">
        <v>26</v>
      </c>
      <c r="E7611" s="39"/>
      <c r="F7611" s="41" t="n">
        <f aca="false">IF(A7611="","",MATCH(A7611,P_ID,1))</f>
        <v>6751</v>
      </c>
      <c r="G7611" s="41" t="str">
        <f aca="false">IF(A7611="","",INDEX(P_Svc,F7611))</f>
        <v>Standard</v>
      </c>
      <c r="H7611" s="41" t="str">
        <f aca="false">IF(A7611="","",INDEX(P_Zone,F7611))</f>
        <v>West</v>
      </c>
      <c r="I7611" s="41" t="n">
        <f aca="false">IF(A7611="","",IF(D7611="Delivered",IF(B7611&lt;=INDEX(P_Due,F7611),1,0),0))</f>
        <v>1</v>
      </c>
    </row>
    <row r="7612" customFormat="false" ht="15" hidden="false" customHeight="false" outlineLevel="0" collapsed="false">
      <c r="A7612" s="37" t="n">
        <v>1006752</v>
      </c>
      <c r="B7612" s="38" t="n">
        <v>46304</v>
      </c>
      <c r="C7612" s="39" t="n">
        <v>1</v>
      </c>
      <c r="D7612" s="39" t="s">
        <v>26</v>
      </c>
      <c r="E7612" s="39"/>
      <c r="F7612" s="41" t="n">
        <f aca="false">IF(A7612="","",MATCH(A7612,P_ID,1))</f>
        <v>6752</v>
      </c>
      <c r="G7612" s="41" t="str">
        <f aca="false">IF(A7612="","",INDEX(P_Svc,F7612))</f>
        <v>Standard</v>
      </c>
      <c r="H7612" s="41" t="str">
        <f aca="false">IF(A7612="","",INDEX(P_Zone,F7612))</f>
        <v>Central</v>
      </c>
      <c r="I7612" s="41" t="n">
        <f aca="false">IF(A7612="","",IF(D7612="Delivered",IF(B7612&lt;=INDEX(P_Due,F7612),1,0),0))</f>
        <v>1</v>
      </c>
    </row>
    <row r="7613" customFormat="false" ht="15" hidden="false" customHeight="false" outlineLevel="0" collapsed="false">
      <c r="A7613" s="37" t="n">
        <v>1006753</v>
      </c>
      <c r="B7613" s="38" t="n">
        <v>46304</v>
      </c>
      <c r="C7613" s="39" t="n">
        <v>0</v>
      </c>
      <c r="D7613" s="39" t="s">
        <v>80</v>
      </c>
      <c r="E7613" s="39" t="s">
        <v>40</v>
      </c>
      <c r="F7613" s="41" t="n">
        <f aca="false">IF(A7613="","",MATCH(A7613,P_ID,1))</f>
        <v>6753</v>
      </c>
      <c r="G7613" s="41" t="str">
        <f aca="false">IF(A7613="","",INDEX(P_Svc,F7613))</f>
        <v>Standard</v>
      </c>
      <c r="H7613" s="41" t="str">
        <f aca="false">IF(A7613="","",INDEX(P_Zone,F7613))</f>
        <v>Central</v>
      </c>
      <c r="I7613" s="41" t="n">
        <f aca="false">IF(A7613="","",IF(D7613="Delivered",IF(B7613&lt;=INDEX(P_Due,F7613),1,0),0))</f>
        <v>0</v>
      </c>
    </row>
    <row r="7614" customFormat="false" ht="15" hidden="false" customHeight="false" outlineLevel="0" collapsed="false">
      <c r="A7614" s="37" t="n">
        <v>1006754</v>
      </c>
      <c r="B7614" s="38" t="n">
        <v>46304</v>
      </c>
      <c r="C7614" s="39" t="n">
        <v>1</v>
      </c>
      <c r="D7614" s="39" t="s">
        <v>26</v>
      </c>
      <c r="E7614" s="39"/>
      <c r="F7614" s="41" t="n">
        <f aca="false">IF(A7614="","",MATCH(A7614,P_ID,1))</f>
        <v>6754</v>
      </c>
      <c r="G7614" s="41" t="str">
        <f aca="false">IF(A7614="","",INDEX(P_Svc,F7614))</f>
        <v>Standard</v>
      </c>
      <c r="H7614" s="41" t="str">
        <f aca="false">IF(A7614="","",INDEX(P_Zone,F7614))</f>
        <v>Central</v>
      </c>
      <c r="I7614" s="41" t="n">
        <f aca="false">IF(A7614="","",IF(D7614="Delivered",IF(B7614&lt;=INDEX(P_Due,F7614),1,0),0))</f>
        <v>1</v>
      </c>
    </row>
    <row r="7615" customFormat="false" ht="15" hidden="false" customHeight="false" outlineLevel="0" collapsed="false">
      <c r="A7615" s="37" t="n">
        <v>1006755</v>
      </c>
      <c r="B7615" s="38" t="n">
        <v>46304</v>
      </c>
      <c r="C7615" s="39" t="n">
        <v>1</v>
      </c>
      <c r="D7615" s="39" t="s">
        <v>26</v>
      </c>
      <c r="E7615" s="39"/>
      <c r="F7615" s="41" t="n">
        <f aca="false">IF(A7615="","",MATCH(A7615,P_ID,1))</f>
        <v>6755</v>
      </c>
      <c r="G7615" s="41" t="str">
        <f aca="false">IF(A7615="","",INDEX(P_Svc,F7615))</f>
        <v>Standard</v>
      </c>
      <c r="H7615" s="41" t="str">
        <f aca="false">IF(A7615="","",INDEX(P_Zone,F7615))</f>
        <v>South</v>
      </c>
      <c r="I7615" s="41" t="n">
        <f aca="false">IF(A7615="","",IF(D7615="Delivered",IF(B7615&lt;=INDEX(P_Due,F7615),1,0),0))</f>
        <v>1</v>
      </c>
    </row>
    <row r="7616" customFormat="false" ht="15" hidden="false" customHeight="false" outlineLevel="0" collapsed="false">
      <c r="A7616" s="37" t="n">
        <v>1006756</v>
      </c>
      <c r="B7616" s="38" t="n">
        <v>46304</v>
      </c>
      <c r="C7616" s="39" t="n">
        <v>1</v>
      </c>
      <c r="D7616" s="39" t="s">
        <v>26</v>
      </c>
      <c r="E7616" s="39"/>
      <c r="F7616" s="41" t="n">
        <f aca="false">IF(A7616="","",MATCH(A7616,P_ID,1))</f>
        <v>6756</v>
      </c>
      <c r="G7616" s="41" t="str">
        <f aca="false">IF(A7616="","",INDEX(P_Svc,F7616))</f>
        <v>Economy</v>
      </c>
      <c r="H7616" s="41" t="str">
        <f aca="false">IF(A7616="","",INDEX(P_Zone,F7616))</f>
        <v>South</v>
      </c>
      <c r="I7616" s="41" t="n">
        <f aca="false">IF(A7616="","",IF(D7616="Delivered",IF(B7616&lt;=INDEX(P_Due,F7616),1,0),0))</f>
        <v>1</v>
      </c>
    </row>
    <row r="7617" customFormat="false" ht="15" hidden="false" customHeight="false" outlineLevel="0" collapsed="false">
      <c r="A7617" s="37" t="n">
        <v>1006758</v>
      </c>
      <c r="B7617" s="38" t="n">
        <v>46304</v>
      </c>
      <c r="C7617" s="39" t="n">
        <v>1</v>
      </c>
      <c r="D7617" s="39" t="s">
        <v>26</v>
      </c>
      <c r="E7617" s="39"/>
      <c r="F7617" s="41" t="n">
        <f aca="false">IF(A7617="","",MATCH(A7617,P_ID,1))</f>
        <v>6758</v>
      </c>
      <c r="G7617" s="41" t="str">
        <f aca="false">IF(A7617="","",INDEX(P_Svc,F7617))</f>
        <v>Standard</v>
      </c>
      <c r="H7617" s="41" t="str">
        <f aca="false">IF(A7617="","",INDEX(P_Zone,F7617))</f>
        <v>North</v>
      </c>
      <c r="I7617" s="41" t="n">
        <f aca="false">IF(A7617="","",IF(D7617="Delivered",IF(B7617&lt;=INDEX(P_Due,F7617),1,0),0))</f>
        <v>1</v>
      </c>
    </row>
    <row r="7618" customFormat="false" ht="15" hidden="false" customHeight="false" outlineLevel="0" collapsed="false">
      <c r="A7618" s="37" t="n">
        <v>1006759</v>
      </c>
      <c r="B7618" s="38" t="n">
        <v>46304</v>
      </c>
      <c r="C7618" s="39" t="n">
        <v>1</v>
      </c>
      <c r="D7618" s="39" t="s">
        <v>26</v>
      </c>
      <c r="E7618" s="39"/>
      <c r="F7618" s="41" t="n">
        <f aca="false">IF(A7618="","",MATCH(A7618,P_ID,1))</f>
        <v>6759</v>
      </c>
      <c r="G7618" s="41" t="str">
        <f aca="false">IF(A7618="","",INDEX(P_Svc,F7618))</f>
        <v>Standard</v>
      </c>
      <c r="H7618" s="41" t="str">
        <f aca="false">IF(A7618="","",INDEX(P_Zone,F7618))</f>
        <v>West</v>
      </c>
      <c r="I7618" s="41" t="n">
        <f aca="false">IF(A7618="","",IF(D7618="Delivered",IF(B7618&lt;=INDEX(P_Due,F7618),1,0),0))</f>
        <v>1</v>
      </c>
    </row>
    <row r="7619" customFormat="false" ht="15" hidden="false" customHeight="false" outlineLevel="0" collapsed="false">
      <c r="A7619" s="37" t="n">
        <v>1006760</v>
      </c>
      <c r="B7619" s="38" t="n">
        <v>46304</v>
      </c>
      <c r="C7619" s="39" t="n">
        <v>1</v>
      </c>
      <c r="D7619" s="39" t="s">
        <v>26</v>
      </c>
      <c r="E7619" s="39"/>
      <c r="F7619" s="41" t="n">
        <f aca="false">IF(A7619="","",MATCH(A7619,P_ID,1))</f>
        <v>6760</v>
      </c>
      <c r="G7619" s="41" t="str">
        <f aca="false">IF(A7619="","",INDEX(P_Svc,F7619))</f>
        <v>Standard</v>
      </c>
      <c r="H7619" s="41" t="str">
        <f aca="false">IF(A7619="","",INDEX(P_Zone,F7619))</f>
        <v>South</v>
      </c>
      <c r="I7619" s="41" t="n">
        <f aca="false">IF(A7619="","",IF(D7619="Delivered",IF(B7619&lt;=INDEX(P_Due,F7619),1,0),0))</f>
        <v>1</v>
      </c>
    </row>
    <row r="7620" customFormat="false" ht="15" hidden="false" customHeight="false" outlineLevel="0" collapsed="false">
      <c r="A7620" s="37" t="n">
        <v>1006761</v>
      </c>
      <c r="B7620" s="38" t="n">
        <v>46304</v>
      </c>
      <c r="C7620" s="39" t="n">
        <v>0</v>
      </c>
      <c r="D7620" s="39" t="s">
        <v>80</v>
      </c>
      <c r="E7620" s="39" t="s">
        <v>40</v>
      </c>
      <c r="F7620" s="41" t="n">
        <f aca="false">IF(A7620="","",MATCH(A7620,P_ID,1))</f>
        <v>6761</v>
      </c>
      <c r="G7620" s="41" t="str">
        <f aca="false">IF(A7620="","",INDEX(P_Svc,F7620))</f>
        <v>Standard</v>
      </c>
      <c r="H7620" s="41" t="str">
        <f aca="false">IF(A7620="","",INDEX(P_Zone,F7620))</f>
        <v>North</v>
      </c>
      <c r="I7620" s="41" t="n">
        <f aca="false">IF(A7620="","",IF(D7620="Delivered",IF(B7620&lt;=INDEX(P_Due,F7620),1,0),0))</f>
        <v>0</v>
      </c>
    </row>
    <row r="7621" customFormat="false" ht="15" hidden="false" customHeight="false" outlineLevel="0" collapsed="false">
      <c r="A7621" s="37" t="n">
        <v>1006762</v>
      </c>
      <c r="B7621" s="38" t="n">
        <v>46304</v>
      </c>
      <c r="C7621" s="39" t="n">
        <v>1</v>
      </c>
      <c r="D7621" s="39" t="s">
        <v>26</v>
      </c>
      <c r="E7621" s="39"/>
      <c r="F7621" s="41" t="n">
        <f aca="false">IF(A7621="","",MATCH(A7621,P_ID,1))</f>
        <v>6762</v>
      </c>
      <c r="G7621" s="41" t="str">
        <f aca="false">IF(A7621="","",INDEX(P_Svc,F7621))</f>
        <v>Standard</v>
      </c>
      <c r="H7621" s="41" t="str">
        <f aca="false">IF(A7621="","",INDEX(P_Zone,F7621))</f>
        <v>East</v>
      </c>
      <c r="I7621" s="41" t="n">
        <f aca="false">IF(A7621="","",IF(D7621="Delivered",IF(B7621&lt;=INDEX(P_Due,F7621),1,0),0))</f>
        <v>1</v>
      </c>
    </row>
    <row r="7622" customFormat="false" ht="15" hidden="false" customHeight="false" outlineLevel="0" collapsed="false">
      <c r="A7622" s="37" t="n">
        <v>1006763</v>
      </c>
      <c r="B7622" s="38" t="n">
        <v>46304</v>
      </c>
      <c r="C7622" s="39" t="n">
        <v>1</v>
      </c>
      <c r="D7622" s="39" t="s">
        <v>26</v>
      </c>
      <c r="E7622" s="39"/>
      <c r="F7622" s="41" t="n">
        <f aca="false">IF(A7622="","",MATCH(A7622,P_ID,1))</f>
        <v>6763</v>
      </c>
      <c r="G7622" s="41" t="str">
        <f aca="false">IF(A7622="","",INDEX(P_Svc,F7622))</f>
        <v>Standard</v>
      </c>
      <c r="H7622" s="41" t="str">
        <f aca="false">IF(A7622="","",INDEX(P_Zone,F7622))</f>
        <v>South</v>
      </c>
      <c r="I7622" s="41" t="n">
        <f aca="false">IF(A7622="","",IF(D7622="Delivered",IF(B7622&lt;=INDEX(P_Due,F7622),1,0),0))</f>
        <v>1</v>
      </c>
    </row>
    <row r="7623" customFormat="false" ht="15" hidden="false" customHeight="false" outlineLevel="0" collapsed="false">
      <c r="A7623" s="37" t="n">
        <v>1006764</v>
      </c>
      <c r="B7623" s="38" t="n">
        <v>46304</v>
      </c>
      <c r="C7623" s="39" t="n">
        <v>0</v>
      </c>
      <c r="D7623" s="39" t="s">
        <v>80</v>
      </c>
      <c r="E7623" s="39" t="s">
        <v>40</v>
      </c>
      <c r="F7623" s="41" t="n">
        <f aca="false">IF(A7623="","",MATCH(A7623,P_ID,1))</f>
        <v>6764</v>
      </c>
      <c r="G7623" s="41" t="str">
        <f aca="false">IF(A7623="","",INDEX(P_Svc,F7623))</f>
        <v>Economy</v>
      </c>
      <c r="H7623" s="41" t="str">
        <f aca="false">IF(A7623="","",INDEX(P_Zone,F7623))</f>
        <v>West</v>
      </c>
      <c r="I7623" s="41" t="n">
        <f aca="false">IF(A7623="","",IF(D7623="Delivered",IF(B7623&lt;=INDEX(P_Due,F7623),1,0),0))</f>
        <v>0</v>
      </c>
    </row>
    <row r="7624" customFormat="false" ht="15" hidden="false" customHeight="false" outlineLevel="0" collapsed="false">
      <c r="A7624" s="37" t="n">
        <v>1006766</v>
      </c>
      <c r="B7624" s="38" t="n">
        <v>46304</v>
      </c>
      <c r="C7624" s="39" t="n">
        <v>1</v>
      </c>
      <c r="D7624" s="39" t="s">
        <v>26</v>
      </c>
      <c r="E7624" s="39"/>
      <c r="F7624" s="41" t="n">
        <f aca="false">IF(A7624="","",MATCH(A7624,P_ID,1))</f>
        <v>6766</v>
      </c>
      <c r="G7624" s="41" t="str">
        <f aca="false">IF(A7624="","",INDEX(P_Svc,F7624))</f>
        <v>Standard</v>
      </c>
      <c r="H7624" s="41" t="str">
        <f aca="false">IF(A7624="","",INDEX(P_Zone,F7624))</f>
        <v>East</v>
      </c>
      <c r="I7624" s="41" t="n">
        <f aca="false">IF(A7624="","",IF(D7624="Delivered",IF(B7624&lt;=INDEX(P_Due,F7624),1,0),0))</f>
        <v>1</v>
      </c>
    </row>
    <row r="7625" customFormat="false" ht="15" hidden="false" customHeight="false" outlineLevel="0" collapsed="false">
      <c r="A7625" s="37" t="n">
        <v>1006767</v>
      </c>
      <c r="B7625" s="38" t="n">
        <v>46304</v>
      </c>
      <c r="C7625" s="39" t="n">
        <v>1</v>
      </c>
      <c r="D7625" s="39" t="s">
        <v>79</v>
      </c>
      <c r="E7625" s="39" t="s">
        <v>36</v>
      </c>
      <c r="F7625" s="41" t="n">
        <f aca="false">IF(A7625="","",MATCH(A7625,P_ID,1))</f>
        <v>6767</v>
      </c>
      <c r="G7625" s="41" t="str">
        <f aca="false">IF(A7625="","",INDEX(P_Svc,F7625))</f>
        <v>Standard</v>
      </c>
      <c r="H7625" s="41" t="str">
        <f aca="false">IF(A7625="","",INDEX(P_Zone,F7625))</f>
        <v>Central</v>
      </c>
      <c r="I7625" s="41" t="n">
        <f aca="false">IF(A7625="","",IF(D7625="Delivered",IF(B7625&lt;=INDEX(P_Due,F7625),1,0),0))</f>
        <v>0</v>
      </c>
    </row>
    <row r="7626" customFormat="false" ht="15" hidden="false" customHeight="false" outlineLevel="0" collapsed="false">
      <c r="A7626" s="37" t="n">
        <v>1006768</v>
      </c>
      <c r="B7626" s="38" t="n">
        <v>46304</v>
      </c>
      <c r="C7626" s="39" t="n">
        <v>1</v>
      </c>
      <c r="D7626" s="39" t="s">
        <v>26</v>
      </c>
      <c r="E7626" s="39"/>
      <c r="F7626" s="41" t="n">
        <f aca="false">IF(A7626="","",MATCH(A7626,P_ID,1))</f>
        <v>6768</v>
      </c>
      <c r="G7626" s="41" t="str">
        <f aca="false">IF(A7626="","",INDEX(P_Svc,F7626))</f>
        <v>Standard</v>
      </c>
      <c r="H7626" s="41" t="str">
        <f aca="false">IF(A7626="","",INDEX(P_Zone,F7626))</f>
        <v>East</v>
      </c>
      <c r="I7626" s="41" t="n">
        <f aca="false">IF(A7626="","",IF(D7626="Delivered",IF(B7626&lt;=INDEX(P_Due,F7626),1,0),0))</f>
        <v>1</v>
      </c>
    </row>
    <row r="7627" customFormat="false" ht="15" hidden="false" customHeight="false" outlineLevel="0" collapsed="false">
      <c r="A7627" s="37" t="n">
        <v>1006769</v>
      </c>
      <c r="B7627" s="38" t="n">
        <v>46304</v>
      </c>
      <c r="C7627" s="39" t="n">
        <v>1</v>
      </c>
      <c r="D7627" s="39" t="s">
        <v>79</v>
      </c>
      <c r="E7627" s="39" t="s">
        <v>34</v>
      </c>
      <c r="F7627" s="41" t="n">
        <f aca="false">IF(A7627="","",MATCH(A7627,P_ID,1))</f>
        <v>6769</v>
      </c>
      <c r="G7627" s="41" t="str">
        <f aca="false">IF(A7627="","",INDEX(P_Svc,F7627))</f>
        <v>Economy</v>
      </c>
      <c r="H7627" s="41" t="str">
        <f aca="false">IF(A7627="","",INDEX(P_Zone,F7627))</f>
        <v>West</v>
      </c>
      <c r="I7627" s="41" t="n">
        <f aca="false">IF(A7627="","",IF(D7627="Delivered",IF(B7627&lt;=INDEX(P_Due,F7627),1,0),0))</f>
        <v>0</v>
      </c>
    </row>
    <row r="7628" customFormat="false" ht="15" hidden="false" customHeight="false" outlineLevel="0" collapsed="false">
      <c r="A7628" s="37" t="n">
        <v>1006770</v>
      </c>
      <c r="B7628" s="38" t="n">
        <v>46304</v>
      </c>
      <c r="C7628" s="39" t="n">
        <v>1</v>
      </c>
      <c r="D7628" s="39" t="s">
        <v>79</v>
      </c>
      <c r="E7628" s="39" t="s">
        <v>34</v>
      </c>
      <c r="F7628" s="41" t="n">
        <f aca="false">IF(A7628="","",MATCH(A7628,P_ID,1))</f>
        <v>6770</v>
      </c>
      <c r="G7628" s="41" t="str">
        <f aca="false">IF(A7628="","",INDEX(P_Svc,F7628))</f>
        <v>Standard</v>
      </c>
      <c r="H7628" s="41" t="str">
        <f aca="false">IF(A7628="","",INDEX(P_Zone,F7628))</f>
        <v>East</v>
      </c>
      <c r="I7628" s="41" t="n">
        <f aca="false">IF(A7628="","",IF(D7628="Delivered",IF(B7628&lt;=INDEX(P_Due,F7628),1,0),0))</f>
        <v>0</v>
      </c>
    </row>
    <row r="7629" customFormat="false" ht="15" hidden="false" customHeight="false" outlineLevel="0" collapsed="false">
      <c r="A7629" s="37" t="n">
        <v>1006771</v>
      </c>
      <c r="B7629" s="38" t="n">
        <v>46304</v>
      </c>
      <c r="C7629" s="39" t="n">
        <v>1</v>
      </c>
      <c r="D7629" s="39" t="s">
        <v>26</v>
      </c>
      <c r="E7629" s="39"/>
      <c r="F7629" s="41" t="n">
        <f aca="false">IF(A7629="","",MATCH(A7629,P_ID,1))</f>
        <v>6771</v>
      </c>
      <c r="G7629" s="41" t="str">
        <f aca="false">IF(A7629="","",INDEX(P_Svc,F7629))</f>
        <v>Standard</v>
      </c>
      <c r="H7629" s="41" t="str">
        <f aca="false">IF(A7629="","",INDEX(P_Zone,F7629))</f>
        <v>Central</v>
      </c>
      <c r="I7629" s="41" t="n">
        <f aca="false">IF(A7629="","",IF(D7629="Delivered",IF(B7629&lt;=INDEX(P_Due,F7629),1,0),0))</f>
        <v>1</v>
      </c>
    </row>
    <row r="7630" customFormat="false" ht="15" hidden="false" customHeight="false" outlineLevel="0" collapsed="false">
      <c r="A7630" s="37" t="n">
        <v>1006772</v>
      </c>
      <c r="B7630" s="38" t="n">
        <v>46304</v>
      </c>
      <c r="C7630" s="39" t="n">
        <v>1</v>
      </c>
      <c r="D7630" s="39" t="s">
        <v>26</v>
      </c>
      <c r="E7630" s="39"/>
      <c r="F7630" s="41" t="n">
        <f aca="false">IF(A7630="","",MATCH(A7630,P_ID,1))</f>
        <v>6772</v>
      </c>
      <c r="G7630" s="41" t="str">
        <f aca="false">IF(A7630="","",INDEX(P_Svc,F7630))</f>
        <v>Standard</v>
      </c>
      <c r="H7630" s="41" t="str">
        <f aca="false">IF(A7630="","",INDEX(P_Zone,F7630))</f>
        <v>Central</v>
      </c>
      <c r="I7630" s="41" t="n">
        <f aca="false">IF(A7630="","",IF(D7630="Delivered",IF(B7630&lt;=INDEX(P_Due,F7630),1,0),0))</f>
        <v>1</v>
      </c>
    </row>
    <row r="7631" customFormat="false" ht="15" hidden="false" customHeight="false" outlineLevel="0" collapsed="false">
      <c r="A7631" s="37" t="n">
        <v>1006773</v>
      </c>
      <c r="B7631" s="38" t="n">
        <v>46304</v>
      </c>
      <c r="C7631" s="39" t="n">
        <v>1</v>
      </c>
      <c r="D7631" s="39" t="s">
        <v>79</v>
      </c>
      <c r="E7631" s="39" t="s">
        <v>34</v>
      </c>
      <c r="F7631" s="41" t="n">
        <f aca="false">IF(A7631="","",MATCH(A7631,P_ID,1))</f>
        <v>6773</v>
      </c>
      <c r="G7631" s="41" t="str">
        <f aca="false">IF(A7631="","",INDEX(P_Svc,F7631))</f>
        <v>Standard</v>
      </c>
      <c r="H7631" s="41" t="str">
        <f aca="false">IF(A7631="","",INDEX(P_Zone,F7631))</f>
        <v>North</v>
      </c>
      <c r="I7631" s="41" t="n">
        <f aca="false">IF(A7631="","",IF(D7631="Delivered",IF(B7631&lt;=INDEX(P_Due,F7631),1,0),0))</f>
        <v>0</v>
      </c>
    </row>
    <row r="7632" customFormat="false" ht="15" hidden="false" customHeight="false" outlineLevel="0" collapsed="false">
      <c r="A7632" s="37" t="n">
        <v>1006774</v>
      </c>
      <c r="B7632" s="38" t="n">
        <v>46304</v>
      </c>
      <c r="C7632" s="39" t="n">
        <v>1</v>
      </c>
      <c r="D7632" s="39" t="s">
        <v>26</v>
      </c>
      <c r="E7632" s="39"/>
      <c r="F7632" s="41" t="n">
        <f aca="false">IF(A7632="","",MATCH(A7632,P_ID,1))</f>
        <v>6774</v>
      </c>
      <c r="G7632" s="41" t="str">
        <f aca="false">IF(A7632="","",INDEX(P_Svc,F7632))</f>
        <v>Standard</v>
      </c>
      <c r="H7632" s="41" t="str">
        <f aca="false">IF(A7632="","",INDEX(P_Zone,F7632))</f>
        <v>East</v>
      </c>
      <c r="I7632" s="41" t="n">
        <f aca="false">IF(A7632="","",IF(D7632="Delivered",IF(B7632&lt;=INDEX(P_Due,F7632),1,0),0))</f>
        <v>1</v>
      </c>
    </row>
    <row r="7633" customFormat="false" ht="15" hidden="false" customHeight="false" outlineLevel="0" collapsed="false">
      <c r="A7633" s="37" t="n">
        <v>1006775</v>
      </c>
      <c r="B7633" s="38" t="n">
        <v>46304</v>
      </c>
      <c r="C7633" s="39" t="n">
        <v>1</v>
      </c>
      <c r="D7633" s="39" t="s">
        <v>26</v>
      </c>
      <c r="E7633" s="39"/>
      <c r="F7633" s="41" t="n">
        <f aca="false">IF(A7633="","",MATCH(A7633,P_ID,1))</f>
        <v>6775</v>
      </c>
      <c r="G7633" s="41" t="str">
        <f aca="false">IF(A7633="","",INDEX(P_Svc,F7633))</f>
        <v>Standard</v>
      </c>
      <c r="H7633" s="41" t="str">
        <f aca="false">IF(A7633="","",INDEX(P_Zone,F7633))</f>
        <v>Central</v>
      </c>
      <c r="I7633" s="41" t="n">
        <f aca="false">IF(A7633="","",IF(D7633="Delivered",IF(B7633&lt;=INDEX(P_Due,F7633),1,0),0))</f>
        <v>1</v>
      </c>
    </row>
    <row r="7634" customFormat="false" ht="15" hidden="false" customHeight="false" outlineLevel="0" collapsed="false">
      <c r="A7634" s="37" t="n">
        <v>1006776</v>
      </c>
      <c r="B7634" s="38" t="n">
        <v>46304</v>
      </c>
      <c r="C7634" s="39" t="n">
        <v>1</v>
      </c>
      <c r="D7634" s="39" t="s">
        <v>26</v>
      </c>
      <c r="E7634" s="39"/>
      <c r="F7634" s="41" t="n">
        <f aca="false">IF(A7634="","",MATCH(A7634,P_ID,1))</f>
        <v>6776</v>
      </c>
      <c r="G7634" s="41" t="str">
        <f aca="false">IF(A7634="","",INDEX(P_Svc,F7634))</f>
        <v>Standard</v>
      </c>
      <c r="H7634" s="41" t="str">
        <f aca="false">IF(A7634="","",INDEX(P_Zone,F7634))</f>
        <v>Central</v>
      </c>
      <c r="I7634" s="41" t="n">
        <f aca="false">IF(A7634="","",IF(D7634="Delivered",IF(B7634&lt;=INDEX(P_Due,F7634),1,0),0))</f>
        <v>1</v>
      </c>
    </row>
    <row r="7635" customFormat="false" ht="15" hidden="false" customHeight="false" outlineLevel="0" collapsed="false">
      <c r="A7635" s="37" t="n">
        <v>1006777</v>
      </c>
      <c r="B7635" s="38" t="n">
        <v>46304</v>
      </c>
      <c r="C7635" s="39" t="n">
        <v>1</v>
      </c>
      <c r="D7635" s="39" t="s">
        <v>79</v>
      </c>
      <c r="E7635" s="39" t="s">
        <v>32</v>
      </c>
      <c r="F7635" s="41" t="n">
        <f aca="false">IF(A7635="","",MATCH(A7635,P_ID,1))</f>
        <v>6777</v>
      </c>
      <c r="G7635" s="41" t="str">
        <f aca="false">IF(A7635="","",INDEX(P_Svc,F7635))</f>
        <v>Standard</v>
      </c>
      <c r="H7635" s="41" t="str">
        <f aca="false">IF(A7635="","",INDEX(P_Zone,F7635))</f>
        <v>Central</v>
      </c>
      <c r="I7635" s="41" t="n">
        <f aca="false">IF(A7635="","",IF(D7635="Delivered",IF(B7635&lt;=INDEX(P_Due,F7635),1,0),0))</f>
        <v>0</v>
      </c>
    </row>
    <row r="7636" customFormat="false" ht="15" hidden="false" customHeight="false" outlineLevel="0" collapsed="false">
      <c r="A7636" s="37" t="n">
        <v>1006780</v>
      </c>
      <c r="B7636" s="38" t="n">
        <v>46304</v>
      </c>
      <c r="C7636" s="39" t="n">
        <v>0</v>
      </c>
      <c r="D7636" s="39" t="s">
        <v>80</v>
      </c>
      <c r="E7636" s="39" t="s">
        <v>40</v>
      </c>
      <c r="F7636" s="41" t="n">
        <f aca="false">IF(A7636="","",MATCH(A7636,P_ID,1))</f>
        <v>6780</v>
      </c>
      <c r="G7636" s="41" t="str">
        <f aca="false">IF(A7636="","",INDEX(P_Svc,F7636))</f>
        <v>Standard</v>
      </c>
      <c r="H7636" s="41" t="str">
        <f aca="false">IF(A7636="","",INDEX(P_Zone,F7636))</f>
        <v>South</v>
      </c>
      <c r="I7636" s="41" t="n">
        <f aca="false">IF(A7636="","",IF(D7636="Delivered",IF(B7636&lt;=INDEX(P_Due,F7636),1,0),0))</f>
        <v>0</v>
      </c>
    </row>
    <row r="7637" customFormat="false" ht="15" hidden="false" customHeight="false" outlineLevel="0" collapsed="false">
      <c r="A7637" s="37" t="n">
        <v>1006781</v>
      </c>
      <c r="B7637" s="38" t="n">
        <v>46304</v>
      </c>
      <c r="C7637" s="39" t="n">
        <v>1</v>
      </c>
      <c r="D7637" s="39" t="s">
        <v>79</v>
      </c>
      <c r="E7637" s="39" t="s">
        <v>34</v>
      </c>
      <c r="F7637" s="41" t="n">
        <f aca="false">IF(A7637="","",MATCH(A7637,P_ID,1))</f>
        <v>6781</v>
      </c>
      <c r="G7637" s="41" t="str">
        <f aca="false">IF(A7637="","",INDEX(P_Svc,F7637))</f>
        <v>Standard</v>
      </c>
      <c r="H7637" s="41" t="str">
        <f aca="false">IF(A7637="","",INDEX(P_Zone,F7637))</f>
        <v>South</v>
      </c>
      <c r="I7637" s="41" t="n">
        <f aca="false">IF(A7637="","",IF(D7637="Delivered",IF(B7637&lt;=INDEX(P_Due,F7637),1,0),0))</f>
        <v>0</v>
      </c>
    </row>
    <row r="7638" customFormat="false" ht="15" hidden="false" customHeight="false" outlineLevel="0" collapsed="false">
      <c r="A7638" s="37" t="n">
        <v>1006782</v>
      </c>
      <c r="B7638" s="38" t="n">
        <v>46304</v>
      </c>
      <c r="C7638" s="39" t="n">
        <v>1</v>
      </c>
      <c r="D7638" s="39" t="s">
        <v>79</v>
      </c>
      <c r="E7638" s="39" t="s">
        <v>36</v>
      </c>
      <c r="F7638" s="41" t="n">
        <f aca="false">IF(A7638="","",MATCH(A7638,P_ID,1))</f>
        <v>6782</v>
      </c>
      <c r="G7638" s="41" t="str">
        <f aca="false">IF(A7638="","",INDEX(P_Svc,F7638))</f>
        <v>Economy</v>
      </c>
      <c r="H7638" s="41" t="str">
        <f aca="false">IF(A7638="","",INDEX(P_Zone,F7638))</f>
        <v>South</v>
      </c>
      <c r="I7638" s="41" t="n">
        <f aca="false">IF(A7638="","",IF(D7638="Delivered",IF(B7638&lt;=INDEX(P_Due,F7638),1,0),0))</f>
        <v>0</v>
      </c>
    </row>
    <row r="7639" customFormat="false" ht="15" hidden="false" customHeight="false" outlineLevel="0" collapsed="false">
      <c r="A7639" s="37" t="n">
        <v>1006783</v>
      </c>
      <c r="B7639" s="38" t="n">
        <v>46304</v>
      </c>
      <c r="C7639" s="39" t="n">
        <v>1</v>
      </c>
      <c r="D7639" s="39" t="s">
        <v>26</v>
      </c>
      <c r="E7639" s="39"/>
      <c r="F7639" s="41" t="n">
        <f aca="false">IF(A7639="","",MATCH(A7639,P_ID,1))</f>
        <v>6783</v>
      </c>
      <c r="G7639" s="41" t="str">
        <f aca="false">IF(A7639="","",INDEX(P_Svc,F7639))</f>
        <v>Standard</v>
      </c>
      <c r="H7639" s="41" t="str">
        <f aca="false">IF(A7639="","",INDEX(P_Zone,F7639))</f>
        <v>South</v>
      </c>
      <c r="I7639" s="41" t="n">
        <f aca="false">IF(A7639="","",IF(D7639="Delivered",IF(B7639&lt;=INDEX(P_Due,F7639),1,0),0))</f>
        <v>1</v>
      </c>
    </row>
    <row r="7640" customFormat="false" ht="15" hidden="false" customHeight="false" outlineLevel="0" collapsed="false">
      <c r="A7640" s="37" t="n">
        <v>1006784</v>
      </c>
      <c r="B7640" s="38" t="n">
        <v>46304</v>
      </c>
      <c r="C7640" s="39" t="n">
        <v>1</v>
      </c>
      <c r="D7640" s="39" t="s">
        <v>26</v>
      </c>
      <c r="E7640" s="39"/>
      <c r="F7640" s="41" t="n">
        <f aca="false">IF(A7640="","",MATCH(A7640,P_ID,1))</f>
        <v>6784</v>
      </c>
      <c r="G7640" s="41" t="str">
        <f aca="false">IF(A7640="","",INDEX(P_Svc,F7640))</f>
        <v>Standard</v>
      </c>
      <c r="H7640" s="41" t="str">
        <f aca="false">IF(A7640="","",INDEX(P_Zone,F7640))</f>
        <v>West</v>
      </c>
      <c r="I7640" s="41" t="n">
        <f aca="false">IF(A7640="","",IF(D7640="Delivered",IF(B7640&lt;=INDEX(P_Due,F7640),1,0),0))</f>
        <v>1</v>
      </c>
    </row>
    <row r="7641" customFormat="false" ht="15" hidden="false" customHeight="false" outlineLevel="0" collapsed="false">
      <c r="A7641" s="37" t="n">
        <v>1006785</v>
      </c>
      <c r="B7641" s="38" t="n">
        <v>46304</v>
      </c>
      <c r="C7641" s="39" t="n">
        <v>0</v>
      </c>
      <c r="D7641" s="39" t="s">
        <v>80</v>
      </c>
      <c r="E7641" s="39" t="s">
        <v>40</v>
      </c>
      <c r="F7641" s="41" t="n">
        <f aca="false">IF(A7641="","",MATCH(A7641,P_ID,1))</f>
        <v>6785</v>
      </c>
      <c r="G7641" s="41" t="str">
        <f aca="false">IF(A7641="","",INDEX(P_Svc,F7641))</f>
        <v>Economy</v>
      </c>
      <c r="H7641" s="41" t="str">
        <f aca="false">IF(A7641="","",INDEX(P_Zone,F7641))</f>
        <v>North</v>
      </c>
      <c r="I7641" s="41" t="n">
        <f aca="false">IF(A7641="","",IF(D7641="Delivered",IF(B7641&lt;=INDEX(P_Due,F7641),1,0),0))</f>
        <v>0</v>
      </c>
    </row>
    <row r="7642" customFormat="false" ht="15" hidden="false" customHeight="false" outlineLevel="0" collapsed="false">
      <c r="A7642" s="37" t="n">
        <v>1006786</v>
      </c>
      <c r="B7642" s="38" t="n">
        <v>46304</v>
      </c>
      <c r="C7642" s="39" t="n">
        <v>1</v>
      </c>
      <c r="D7642" s="39" t="s">
        <v>26</v>
      </c>
      <c r="E7642" s="39"/>
      <c r="F7642" s="41" t="n">
        <f aca="false">IF(A7642="","",MATCH(A7642,P_ID,1))</f>
        <v>6786</v>
      </c>
      <c r="G7642" s="41" t="str">
        <f aca="false">IF(A7642="","",INDEX(P_Svc,F7642))</f>
        <v>Standard</v>
      </c>
      <c r="H7642" s="41" t="str">
        <f aca="false">IF(A7642="","",INDEX(P_Zone,F7642))</f>
        <v>West</v>
      </c>
      <c r="I7642" s="41" t="n">
        <f aca="false">IF(A7642="","",IF(D7642="Delivered",IF(B7642&lt;=INDEX(P_Due,F7642),1,0),0))</f>
        <v>1</v>
      </c>
    </row>
    <row r="7643" customFormat="false" ht="15" hidden="false" customHeight="false" outlineLevel="0" collapsed="false">
      <c r="A7643" s="37" t="n">
        <v>1006787</v>
      </c>
      <c r="B7643" s="38" t="n">
        <v>46304</v>
      </c>
      <c r="C7643" s="39" t="n">
        <v>1</v>
      </c>
      <c r="D7643" s="39" t="s">
        <v>26</v>
      </c>
      <c r="E7643" s="39"/>
      <c r="F7643" s="41" t="n">
        <f aca="false">IF(A7643="","",MATCH(A7643,P_ID,1))</f>
        <v>6787</v>
      </c>
      <c r="G7643" s="41" t="str">
        <f aca="false">IF(A7643="","",INDEX(P_Svc,F7643))</f>
        <v>Standard</v>
      </c>
      <c r="H7643" s="41" t="str">
        <f aca="false">IF(A7643="","",INDEX(P_Zone,F7643))</f>
        <v>South</v>
      </c>
      <c r="I7643" s="41" t="n">
        <f aca="false">IF(A7643="","",IF(D7643="Delivered",IF(B7643&lt;=INDEX(P_Due,F7643),1,0),0))</f>
        <v>1</v>
      </c>
    </row>
    <row r="7644" customFormat="false" ht="15" hidden="false" customHeight="false" outlineLevel="0" collapsed="false">
      <c r="A7644" s="37" t="n">
        <v>1006788</v>
      </c>
      <c r="B7644" s="38" t="n">
        <v>46304</v>
      </c>
      <c r="C7644" s="39" t="n">
        <v>1</v>
      </c>
      <c r="D7644" s="39" t="s">
        <v>26</v>
      </c>
      <c r="E7644" s="39"/>
      <c r="F7644" s="41" t="n">
        <f aca="false">IF(A7644="","",MATCH(A7644,P_ID,1))</f>
        <v>6788</v>
      </c>
      <c r="G7644" s="41" t="str">
        <f aca="false">IF(A7644="","",INDEX(P_Svc,F7644))</f>
        <v>Standard</v>
      </c>
      <c r="H7644" s="41" t="str">
        <f aca="false">IF(A7644="","",INDEX(P_Zone,F7644))</f>
        <v>North</v>
      </c>
      <c r="I7644" s="41" t="n">
        <f aca="false">IF(A7644="","",IF(D7644="Delivered",IF(B7644&lt;=INDEX(P_Due,F7644),1,0),0))</f>
        <v>1</v>
      </c>
    </row>
    <row r="7645" customFormat="false" ht="15" hidden="false" customHeight="false" outlineLevel="0" collapsed="false">
      <c r="A7645" s="37" t="n">
        <v>1006789</v>
      </c>
      <c r="B7645" s="38" t="n">
        <v>46304</v>
      </c>
      <c r="C7645" s="39" t="n">
        <v>1</v>
      </c>
      <c r="D7645" s="39" t="s">
        <v>26</v>
      </c>
      <c r="E7645" s="39"/>
      <c r="F7645" s="41" t="n">
        <f aca="false">IF(A7645="","",MATCH(A7645,P_ID,1))</f>
        <v>6789</v>
      </c>
      <c r="G7645" s="41" t="str">
        <f aca="false">IF(A7645="","",INDEX(P_Svc,F7645))</f>
        <v>Economy</v>
      </c>
      <c r="H7645" s="41" t="str">
        <f aca="false">IF(A7645="","",INDEX(P_Zone,F7645))</f>
        <v>South</v>
      </c>
      <c r="I7645" s="41" t="n">
        <f aca="false">IF(A7645="","",IF(D7645="Delivered",IF(B7645&lt;=INDEX(P_Due,F7645),1,0),0))</f>
        <v>1</v>
      </c>
    </row>
    <row r="7646" customFormat="false" ht="15" hidden="false" customHeight="false" outlineLevel="0" collapsed="false">
      <c r="A7646" s="37" t="n">
        <v>1006791</v>
      </c>
      <c r="B7646" s="38" t="n">
        <v>46304</v>
      </c>
      <c r="C7646" s="39" t="n">
        <v>1</v>
      </c>
      <c r="D7646" s="39" t="s">
        <v>79</v>
      </c>
      <c r="E7646" s="39" t="s">
        <v>36</v>
      </c>
      <c r="F7646" s="41" t="n">
        <f aca="false">IF(A7646="","",MATCH(A7646,P_ID,1))</f>
        <v>6791</v>
      </c>
      <c r="G7646" s="41" t="str">
        <f aca="false">IF(A7646="","",INDEX(P_Svc,F7646))</f>
        <v>Standard</v>
      </c>
      <c r="H7646" s="41" t="str">
        <f aca="false">IF(A7646="","",INDEX(P_Zone,F7646))</f>
        <v>North</v>
      </c>
      <c r="I7646" s="41" t="n">
        <f aca="false">IF(A7646="","",IF(D7646="Delivered",IF(B7646&lt;=INDEX(P_Due,F7646),1,0),0))</f>
        <v>0</v>
      </c>
    </row>
    <row r="7647" customFormat="false" ht="15" hidden="false" customHeight="false" outlineLevel="0" collapsed="false">
      <c r="A7647" s="37" t="n">
        <v>1006792</v>
      </c>
      <c r="B7647" s="38" t="n">
        <v>46304</v>
      </c>
      <c r="C7647" s="39" t="n">
        <v>1</v>
      </c>
      <c r="D7647" s="39" t="s">
        <v>26</v>
      </c>
      <c r="E7647" s="39"/>
      <c r="F7647" s="41" t="n">
        <f aca="false">IF(A7647="","",MATCH(A7647,P_ID,1))</f>
        <v>6792</v>
      </c>
      <c r="G7647" s="41" t="str">
        <f aca="false">IF(A7647="","",INDEX(P_Svc,F7647))</f>
        <v>Economy</v>
      </c>
      <c r="H7647" s="41" t="str">
        <f aca="false">IF(A7647="","",INDEX(P_Zone,F7647))</f>
        <v>North</v>
      </c>
      <c r="I7647" s="41" t="n">
        <f aca="false">IF(A7647="","",IF(D7647="Delivered",IF(B7647&lt;=INDEX(P_Due,F7647),1,0),0))</f>
        <v>1</v>
      </c>
    </row>
    <row r="7648" customFormat="false" ht="15" hidden="false" customHeight="false" outlineLevel="0" collapsed="false">
      <c r="A7648" s="37" t="n">
        <v>1006793</v>
      </c>
      <c r="B7648" s="38" t="n">
        <v>46304</v>
      </c>
      <c r="C7648" s="39" t="n">
        <v>1</v>
      </c>
      <c r="D7648" s="39" t="s">
        <v>26</v>
      </c>
      <c r="E7648" s="39"/>
      <c r="F7648" s="41" t="n">
        <f aca="false">IF(A7648="","",MATCH(A7648,P_ID,1))</f>
        <v>6793</v>
      </c>
      <c r="G7648" s="41" t="str">
        <f aca="false">IF(A7648="","",INDEX(P_Svc,F7648))</f>
        <v>Economy</v>
      </c>
      <c r="H7648" s="41" t="str">
        <f aca="false">IF(A7648="","",INDEX(P_Zone,F7648))</f>
        <v>East</v>
      </c>
      <c r="I7648" s="41" t="n">
        <f aca="false">IF(A7648="","",IF(D7648="Delivered",IF(B7648&lt;=INDEX(P_Due,F7648),1,0),0))</f>
        <v>1</v>
      </c>
    </row>
    <row r="7649" customFormat="false" ht="15" hidden="false" customHeight="false" outlineLevel="0" collapsed="false">
      <c r="A7649" s="37" t="n">
        <v>1006794</v>
      </c>
      <c r="B7649" s="38" t="n">
        <v>46304</v>
      </c>
      <c r="C7649" s="39" t="n">
        <v>0</v>
      </c>
      <c r="D7649" s="39" t="s">
        <v>80</v>
      </c>
      <c r="E7649" s="39" t="s">
        <v>40</v>
      </c>
      <c r="F7649" s="41" t="n">
        <f aca="false">IF(A7649="","",MATCH(A7649,P_ID,1))</f>
        <v>6794</v>
      </c>
      <c r="G7649" s="41" t="str">
        <f aca="false">IF(A7649="","",INDEX(P_Svc,F7649))</f>
        <v>Economy</v>
      </c>
      <c r="H7649" s="41" t="str">
        <f aca="false">IF(A7649="","",INDEX(P_Zone,F7649))</f>
        <v>Central</v>
      </c>
      <c r="I7649" s="41" t="n">
        <f aca="false">IF(A7649="","",IF(D7649="Delivered",IF(B7649&lt;=INDEX(P_Due,F7649),1,0),0))</f>
        <v>0</v>
      </c>
    </row>
    <row r="7650" customFormat="false" ht="15" hidden="false" customHeight="false" outlineLevel="0" collapsed="false">
      <c r="A7650" s="37" t="n">
        <v>1006795</v>
      </c>
      <c r="B7650" s="38" t="n">
        <v>46304</v>
      </c>
      <c r="C7650" s="39" t="n">
        <v>1</v>
      </c>
      <c r="D7650" s="39" t="s">
        <v>79</v>
      </c>
      <c r="E7650" s="39" t="s">
        <v>34</v>
      </c>
      <c r="F7650" s="41" t="n">
        <f aca="false">IF(A7650="","",MATCH(A7650,P_ID,1))</f>
        <v>6795</v>
      </c>
      <c r="G7650" s="41" t="str">
        <f aca="false">IF(A7650="","",INDEX(P_Svc,F7650))</f>
        <v>Standard</v>
      </c>
      <c r="H7650" s="41" t="str">
        <f aca="false">IF(A7650="","",INDEX(P_Zone,F7650))</f>
        <v>North</v>
      </c>
      <c r="I7650" s="41" t="n">
        <f aca="false">IF(A7650="","",IF(D7650="Delivered",IF(B7650&lt;=INDEX(P_Due,F7650),1,0),0))</f>
        <v>0</v>
      </c>
    </row>
    <row r="7651" customFormat="false" ht="15" hidden="false" customHeight="false" outlineLevel="0" collapsed="false">
      <c r="A7651" s="37" t="n">
        <v>1006796</v>
      </c>
      <c r="B7651" s="38" t="n">
        <v>46304</v>
      </c>
      <c r="C7651" s="39" t="n">
        <v>1</v>
      </c>
      <c r="D7651" s="39" t="s">
        <v>26</v>
      </c>
      <c r="E7651" s="39"/>
      <c r="F7651" s="41" t="n">
        <f aca="false">IF(A7651="","",MATCH(A7651,P_ID,1))</f>
        <v>6796</v>
      </c>
      <c r="G7651" s="41" t="str">
        <f aca="false">IF(A7651="","",INDEX(P_Svc,F7651))</f>
        <v>Economy</v>
      </c>
      <c r="H7651" s="41" t="str">
        <f aca="false">IF(A7651="","",INDEX(P_Zone,F7651))</f>
        <v>South</v>
      </c>
      <c r="I7651" s="41" t="n">
        <f aca="false">IF(A7651="","",IF(D7651="Delivered",IF(B7651&lt;=INDEX(P_Due,F7651),1,0),0))</f>
        <v>1</v>
      </c>
    </row>
    <row r="7652" customFormat="false" ht="15" hidden="false" customHeight="false" outlineLevel="0" collapsed="false">
      <c r="A7652" s="37" t="n">
        <v>1006797</v>
      </c>
      <c r="B7652" s="38" t="n">
        <v>46304</v>
      </c>
      <c r="C7652" s="39" t="n">
        <v>1</v>
      </c>
      <c r="D7652" s="39" t="s">
        <v>26</v>
      </c>
      <c r="E7652" s="39"/>
      <c r="F7652" s="41" t="n">
        <f aca="false">IF(A7652="","",MATCH(A7652,P_ID,1))</f>
        <v>6797</v>
      </c>
      <c r="G7652" s="41" t="str">
        <f aca="false">IF(A7652="","",INDEX(P_Svc,F7652))</f>
        <v>Standard</v>
      </c>
      <c r="H7652" s="41" t="str">
        <f aca="false">IF(A7652="","",INDEX(P_Zone,F7652))</f>
        <v>Central</v>
      </c>
      <c r="I7652" s="41" t="n">
        <f aca="false">IF(A7652="","",IF(D7652="Delivered",IF(B7652&lt;=INDEX(P_Due,F7652),1,0),0))</f>
        <v>1</v>
      </c>
    </row>
    <row r="7653" customFormat="false" ht="15" hidden="false" customHeight="false" outlineLevel="0" collapsed="false">
      <c r="A7653" s="37" t="n">
        <v>1006798</v>
      </c>
      <c r="B7653" s="38" t="n">
        <v>46304</v>
      </c>
      <c r="C7653" s="39" t="n">
        <v>1</v>
      </c>
      <c r="D7653" s="39" t="s">
        <v>79</v>
      </c>
      <c r="E7653" s="39" t="s">
        <v>32</v>
      </c>
      <c r="F7653" s="41" t="n">
        <f aca="false">IF(A7653="","",MATCH(A7653,P_ID,1))</f>
        <v>6798</v>
      </c>
      <c r="G7653" s="41" t="str">
        <f aca="false">IF(A7653="","",INDEX(P_Svc,F7653))</f>
        <v>Economy</v>
      </c>
      <c r="H7653" s="41" t="str">
        <f aca="false">IF(A7653="","",INDEX(P_Zone,F7653))</f>
        <v>North</v>
      </c>
      <c r="I7653" s="41" t="n">
        <f aca="false">IF(A7653="","",IF(D7653="Delivered",IF(B7653&lt;=INDEX(P_Due,F7653),1,0),0))</f>
        <v>0</v>
      </c>
    </row>
    <row r="7654" customFormat="false" ht="15" hidden="false" customHeight="false" outlineLevel="0" collapsed="false">
      <c r="A7654" s="37" t="n">
        <v>1006799</v>
      </c>
      <c r="B7654" s="38" t="n">
        <v>46304</v>
      </c>
      <c r="C7654" s="39" t="n">
        <v>1</v>
      </c>
      <c r="D7654" s="39" t="s">
        <v>26</v>
      </c>
      <c r="E7654" s="39"/>
      <c r="F7654" s="41" t="n">
        <f aca="false">IF(A7654="","",MATCH(A7654,P_ID,1))</f>
        <v>6799</v>
      </c>
      <c r="G7654" s="41" t="str">
        <f aca="false">IF(A7654="","",INDEX(P_Svc,F7654))</f>
        <v>Economy</v>
      </c>
      <c r="H7654" s="41" t="str">
        <f aca="false">IF(A7654="","",INDEX(P_Zone,F7654))</f>
        <v>Central</v>
      </c>
      <c r="I7654" s="41" t="n">
        <f aca="false">IF(A7654="","",IF(D7654="Delivered",IF(B7654&lt;=INDEX(P_Due,F7654),1,0),0))</f>
        <v>1</v>
      </c>
    </row>
    <row r="7655" customFormat="false" ht="15" hidden="false" customHeight="false" outlineLevel="0" collapsed="false">
      <c r="A7655" s="37" t="n">
        <v>1006800</v>
      </c>
      <c r="B7655" s="38" t="n">
        <v>46304</v>
      </c>
      <c r="C7655" s="39" t="n">
        <v>1</v>
      </c>
      <c r="D7655" s="39" t="s">
        <v>79</v>
      </c>
      <c r="E7655" s="39" t="s">
        <v>32</v>
      </c>
      <c r="F7655" s="41" t="n">
        <f aca="false">IF(A7655="","",MATCH(A7655,P_ID,1))</f>
        <v>6800</v>
      </c>
      <c r="G7655" s="41" t="str">
        <f aca="false">IF(A7655="","",INDEX(P_Svc,F7655))</f>
        <v>Standard</v>
      </c>
      <c r="H7655" s="41" t="str">
        <f aca="false">IF(A7655="","",INDEX(P_Zone,F7655))</f>
        <v>Central</v>
      </c>
      <c r="I7655" s="41" t="n">
        <f aca="false">IF(A7655="","",IF(D7655="Delivered",IF(B7655&lt;=INDEX(P_Due,F7655),1,0),0))</f>
        <v>0</v>
      </c>
    </row>
    <row r="7656" customFormat="false" ht="15" hidden="false" customHeight="false" outlineLevel="0" collapsed="false">
      <c r="A7656" s="37" t="n">
        <v>1006801</v>
      </c>
      <c r="B7656" s="38" t="n">
        <v>46304</v>
      </c>
      <c r="C7656" s="39" t="n">
        <v>0</v>
      </c>
      <c r="D7656" s="39" t="s">
        <v>80</v>
      </c>
      <c r="E7656" s="39" t="s">
        <v>40</v>
      </c>
      <c r="F7656" s="41" t="n">
        <f aca="false">IF(A7656="","",MATCH(A7656,P_ID,1))</f>
        <v>6801</v>
      </c>
      <c r="G7656" s="41" t="str">
        <f aca="false">IF(A7656="","",INDEX(P_Svc,F7656))</f>
        <v>Standard</v>
      </c>
      <c r="H7656" s="41" t="str">
        <f aca="false">IF(A7656="","",INDEX(P_Zone,F7656))</f>
        <v>South</v>
      </c>
      <c r="I7656" s="41" t="n">
        <f aca="false">IF(A7656="","",IF(D7656="Delivered",IF(B7656&lt;=INDEX(P_Due,F7656),1,0),0))</f>
        <v>0</v>
      </c>
    </row>
    <row r="7657" customFormat="false" ht="15" hidden="false" customHeight="false" outlineLevel="0" collapsed="false">
      <c r="A7657" s="37" t="n">
        <v>1006802</v>
      </c>
      <c r="B7657" s="38" t="n">
        <v>46304</v>
      </c>
      <c r="C7657" s="39" t="n">
        <v>0</v>
      </c>
      <c r="D7657" s="39" t="s">
        <v>80</v>
      </c>
      <c r="E7657" s="39" t="s">
        <v>40</v>
      </c>
      <c r="F7657" s="41" t="n">
        <f aca="false">IF(A7657="","",MATCH(A7657,P_ID,1))</f>
        <v>6802</v>
      </c>
      <c r="G7657" s="41" t="str">
        <f aca="false">IF(A7657="","",INDEX(P_Svc,F7657))</f>
        <v>Standard</v>
      </c>
      <c r="H7657" s="41" t="str">
        <f aca="false">IF(A7657="","",INDEX(P_Zone,F7657))</f>
        <v>South</v>
      </c>
      <c r="I7657" s="41" t="n">
        <f aca="false">IF(A7657="","",IF(D7657="Delivered",IF(B7657&lt;=INDEX(P_Due,F7657),1,0),0))</f>
        <v>0</v>
      </c>
    </row>
    <row r="7658" customFormat="false" ht="15" hidden="false" customHeight="false" outlineLevel="0" collapsed="false">
      <c r="A7658" s="37" t="n">
        <v>1006803</v>
      </c>
      <c r="B7658" s="38" t="n">
        <v>46304</v>
      </c>
      <c r="C7658" s="39" t="n">
        <v>1</v>
      </c>
      <c r="D7658" s="39" t="s">
        <v>26</v>
      </c>
      <c r="E7658" s="39"/>
      <c r="F7658" s="41" t="n">
        <f aca="false">IF(A7658="","",MATCH(A7658,P_ID,1))</f>
        <v>6803</v>
      </c>
      <c r="G7658" s="41" t="str">
        <f aca="false">IF(A7658="","",INDEX(P_Svc,F7658))</f>
        <v>Standard</v>
      </c>
      <c r="H7658" s="41" t="str">
        <f aca="false">IF(A7658="","",INDEX(P_Zone,F7658))</f>
        <v>North</v>
      </c>
      <c r="I7658" s="41" t="n">
        <f aca="false">IF(A7658="","",IF(D7658="Delivered",IF(B7658&lt;=INDEX(P_Due,F7658),1,0),0))</f>
        <v>1</v>
      </c>
    </row>
    <row r="7659" customFormat="false" ht="15" hidden="false" customHeight="false" outlineLevel="0" collapsed="false">
      <c r="A7659" s="37" t="n">
        <v>1006804</v>
      </c>
      <c r="B7659" s="38" t="n">
        <v>46304</v>
      </c>
      <c r="C7659" s="39" t="n">
        <v>1</v>
      </c>
      <c r="D7659" s="39" t="s">
        <v>26</v>
      </c>
      <c r="E7659" s="39"/>
      <c r="F7659" s="41" t="n">
        <f aca="false">IF(A7659="","",MATCH(A7659,P_ID,1))</f>
        <v>6804</v>
      </c>
      <c r="G7659" s="41" t="str">
        <f aca="false">IF(A7659="","",INDEX(P_Svc,F7659))</f>
        <v>Economy</v>
      </c>
      <c r="H7659" s="41" t="str">
        <f aca="false">IF(A7659="","",INDEX(P_Zone,F7659))</f>
        <v>North</v>
      </c>
      <c r="I7659" s="41" t="n">
        <f aca="false">IF(A7659="","",IF(D7659="Delivered",IF(B7659&lt;=INDEX(P_Due,F7659),1,0),0))</f>
        <v>1</v>
      </c>
    </row>
    <row r="7660" customFormat="false" ht="15" hidden="false" customHeight="false" outlineLevel="0" collapsed="false">
      <c r="A7660" s="37" t="n">
        <v>1006806</v>
      </c>
      <c r="B7660" s="38" t="n">
        <v>46304</v>
      </c>
      <c r="C7660" s="39" t="n">
        <v>1</v>
      </c>
      <c r="D7660" s="39" t="s">
        <v>26</v>
      </c>
      <c r="E7660" s="39"/>
      <c r="F7660" s="41" t="n">
        <f aca="false">IF(A7660="","",MATCH(A7660,P_ID,1))</f>
        <v>6806</v>
      </c>
      <c r="G7660" s="41" t="str">
        <f aca="false">IF(A7660="","",INDEX(P_Svc,F7660))</f>
        <v>Economy</v>
      </c>
      <c r="H7660" s="41" t="str">
        <f aca="false">IF(A7660="","",INDEX(P_Zone,F7660))</f>
        <v>East</v>
      </c>
      <c r="I7660" s="41" t="n">
        <f aca="false">IF(A7660="","",IF(D7660="Delivered",IF(B7660&lt;=INDEX(P_Due,F7660),1,0),0))</f>
        <v>1</v>
      </c>
    </row>
    <row r="7661" customFormat="false" ht="15" hidden="false" customHeight="false" outlineLevel="0" collapsed="false">
      <c r="A7661" s="37" t="n">
        <v>1006807</v>
      </c>
      <c r="B7661" s="38" t="n">
        <v>46304</v>
      </c>
      <c r="C7661" s="39" t="n">
        <v>1</v>
      </c>
      <c r="D7661" s="39" t="s">
        <v>26</v>
      </c>
      <c r="E7661" s="39"/>
      <c r="F7661" s="41" t="n">
        <f aca="false">IF(A7661="","",MATCH(A7661,P_ID,1))</f>
        <v>6807</v>
      </c>
      <c r="G7661" s="41" t="str">
        <f aca="false">IF(A7661="","",INDEX(P_Svc,F7661))</f>
        <v>Standard</v>
      </c>
      <c r="H7661" s="41" t="str">
        <f aca="false">IF(A7661="","",INDEX(P_Zone,F7661))</f>
        <v>North</v>
      </c>
      <c r="I7661" s="41" t="n">
        <f aca="false">IF(A7661="","",IF(D7661="Delivered",IF(B7661&lt;=INDEX(P_Due,F7661),1,0),0))</f>
        <v>1</v>
      </c>
    </row>
    <row r="7662" customFormat="false" ht="15" hidden="false" customHeight="false" outlineLevel="0" collapsed="false">
      <c r="A7662" s="37" t="n">
        <v>1006808</v>
      </c>
      <c r="B7662" s="38" t="n">
        <v>46304</v>
      </c>
      <c r="C7662" s="39" t="n">
        <v>1</v>
      </c>
      <c r="D7662" s="39" t="s">
        <v>26</v>
      </c>
      <c r="E7662" s="39"/>
      <c r="F7662" s="41" t="n">
        <f aca="false">IF(A7662="","",MATCH(A7662,P_ID,1))</f>
        <v>6808</v>
      </c>
      <c r="G7662" s="41" t="str">
        <f aca="false">IF(A7662="","",INDEX(P_Svc,F7662))</f>
        <v>Economy</v>
      </c>
      <c r="H7662" s="41" t="str">
        <f aca="false">IF(A7662="","",INDEX(P_Zone,F7662))</f>
        <v>South</v>
      </c>
      <c r="I7662" s="41" t="n">
        <f aca="false">IF(A7662="","",IF(D7662="Delivered",IF(B7662&lt;=INDEX(P_Due,F7662),1,0),0))</f>
        <v>1</v>
      </c>
    </row>
    <row r="7663" customFormat="false" ht="15" hidden="false" customHeight="false" outlineLevel="0" collapsed="false">
      <c r="A7663" s="37" t="n">
        <v>1006809</v>
      </c>
      <c r="B7663" s="38" t="n">
        <v>46304</v>
      </c>
      <c r="C7663" s="39" t="n">
        <v>0</v>
      </c>
      <c r="D7663" s="39" t="s">
        <v>80</v>
      </c>
      <c r="E7663" s="39" t="s">
        <v>40</v>
      </c>
      <c r="F7663" s="41" t="n">
        <f aca="false">IF(A7663="","",MATCH(A7663,P_ID,1))</f>
        <v>6809</v>
      </c>
      <c r="G7663" s="41" t="str">
        <f aca="false">IF(A7663="","",INDEX(P_Svc,F7663))</f>
        <v>Standard</v>
      </c>
      <c r="H7663" s="41" t="str">
        <f aca="false">IF(A7663="","",INDEX(P_Zone,F7663))</f>
        <v>North</v>
      </c>
      <c r="I7663" s="41" t="n">
        <f aca="false">IF(A7663="","",IF(D7663="Delivered",IF(B7663&lt;=INDEX(P_Due,F7663),1,0),0))</f>
        <v>0</v>
      </c>
    </row>
    <row r="7664" customFormat="false" ht="15" hidden="false" customHeight="false" outlineLevel="0" collapsed="false">
      <c r="A7664" s="37" t="n">
        <v>1006810</v>
      </c>
      <c r="B7664" s="38" t="n">
        <v>46304</v>
      </c>
      <c r="C7664" s="39" t="n">
        <v>1</v>
      </c>
      <c r="D7664" s="39" t="s">
        <v>26</v>
      </c>
      <c r="E7664" s="39"/>
      <c r="F7664" s="41" t="n">
        <f aca="false">IF(A7664="","",MATCH(A7664,P_ID,1))</f>
        <v>6810</v>
      </c>
      <c r="G7664" s="41" t="str">
        <f aca="false">IF(A7664="","",INDEX(P_Svc,F7664))</f>
        <v>Economy</v>
      </c>
      <c r="H7664" s="41" t="str">
        <f aca="false">IF(A7664="","",INDEX(P_Zone,F7664))</f>
        <v>Central</v>
      </c>
      <c r="I7664" s="41" t="n">
        <f aca="false">IF(A7664="","",IF(D7664="Delivered",IF(B7664&lt;=INDEX(P_Due,F7664),1,0),0))</f>
        <v>1</v>
      </c>
    </row>
    <row r="7665" customFormat="false" ht="15" hidden="false" customHeight="false" outlineLevel="0" collapsed="false">
      <c r="A7665" s="37" t="n">
        <v>1006811</v>
      </c>
      <c r="B7665" s="38" t="n">
        <v>46304</v>
      </c>
      <c r="C7665" s="39" t="n">
        <v>1</v>
      </c>
      <c r="D7665" s="39" t="s">
        <v>26</v>
      </c>
      <c r="E7665" s="39"/>
      <c r="F7665" s="41" t="n">
        <f aca="false">IF(A7665="","",MATCH(A7665,P_ID,1))</f>
        <v>6811</v>
      </c>
      <c r="G7665" s="41" t="str">
        <f aca="false">IF(A7665="","",INDEX(P_Svc,F7665))</f>
        <v>Standard</v>
      </c>
      <c r="H7665" s="41" t="str">
        <f aca="false">IF(A7665="","",INDEX(P_Zone,F7665))</f>
        <v>South</v>
      </c>
      <c r="I7665" s="41" t="n">
        <f aca="false">IF(A7665="","",IF(D7665="Delivered",IF(B7665&lt;=INDEX(P_Due,F7665),1,0),0))</f>
        <v>1</v>
      </c>
    </row>
    <row r="7666" customFormat="false" ht="15" hidden="false" customHeight="false" outlineLevel="0" collapsed="false">
      <c r="A7666" s="37" t="n">
        <v>1006812</v>
      </c>
      <c r="B7666" s="38" t="n">
        <v>46304</v>
      </c>
      <c r="C7666" s="39" t="n">
        <v>1</v>
      </c>
      <c r="D7666" s="39" t="s">
        <v>26</v>
      </c>
      <c r="E7666" s="39"/>
      <c r="F7666" s="41" t="n">
        <f aca="false">IF(A7666="","",MATCH(A7666,P_ID,1))</f>
        <v>6812</v>
      </c>
      <c r="G7666" s="41" t="str">
        <f aca="false">IF(A7666="","",INDEX(P_Svc,F7666))</f>
        <v>Standard</v>
      </c>
      <c r="H7666" s="41" t="str">
        <f aca="false">IF(A7666="","",INDEX(P_Zone,F7666))</f>
        <v>North</v>
      </c>
      <c r="I7666" s="41" t="n">
        <f aca="false">IF(A7666="","",IF(D7666="Delivered",IF(B7666&lt;=INDEX(P_Due,F7666),1,0),0))</f>
        <v>1</v>
      </c>
    </row>
    <row r="7667" customFormat="false" ht="15" hidden="false" customHeight="false" outlineLevel="0" collapsed="false">
      <c r="A7667" s="37" t="n">
        <v>1006813</v>
      </c>
      <c r="B7667" s="38" t="n">
        <v>46304</v>
      </c>
      <c r="C7667" s="39" t="n">
        <v>1</v>
      </c>
      <c r="D7667" s="39" t="s">
        <v>26</v>
      </c>
      <c r="E7667" s="39"/>
      <c r="F7667" s="41" t="n">
        <f aca="false">IF(A7667="","",MATCH(A7667,P_ID,1))</f>
        <v>6813</v>
      </c>
      <c r="G7667" s="41" t="str">
        <f aca="false">IF(A7667="","",INDEX(P_Svc,F7667))</f>
        <v>Standard</v>
      </c>
      <c r="H7667" s="41" t="str">
        <f aca="false">IF(A7667="","",INDEX(P_Zone,F7667))</f>
        <v>Central</v>
      </c>
      <c r="I7667" s="41" t="n">
        <f aca="false">IF(A7667="","",IF(D7667="Delivered",IF(B7667&lt;=INDEX(P_Due,F7667),1,0),0))</f>
        <v>1</v>
      </c>
    </row>
    <row r="7668" customFormat="false" ht="15" hidden="false" customHeight="false" outlineLevel="0" collapsed="false">
      <c r="A7668" s="37" t="n">
        <v>1006814</v>
      </c>
      <c r="B7668" s="38" t="n">
        <v>46304</v>
      </c>
      <c r="C7668" s="39" t="n">
        <v>0</v>
      </c>
      <c r="D7668" s="39" t="s">
        <v>80</v>
      </c>
      <c r="E7668" s="39" t="s">
        <v>40</v>
      </c>
      <c r="F7668" s="41" t="n">
        <f aca="false">IF(A7668="","",MATCH(A7668,P_ID,1))</f>
        <v>6814</v>
      </c>
      <c r="G7668" s="41" t="str">
        <f aca="false">IF(A7668="","",INDEX(P_Svc,F7668))</f>
        <v>Standard</v>
      </c>
      <c r="H7668" s="41" t="str">
        <f aca="false">IF(A7668="","",INDEX(P_Zone,F7668))</f>
        <v>Central</v>
      </c>
      <c r="I7668" s="41" t="n">
        <f aca="false">IF(A7668="","",IF(D7668="Delivered",IF(B7668&lt;=INDEX(P_Due,F7668),1,0),0))</f>
        <v>0</v>
      </c>
    </row>
    <row r="7669" customFormat="false" ht="15" hidden="false" customHeight="false" outlineLevel="0" collapsed="false">
      <c r="A7669" s="37" t="n">
        <v>1006815</v>
      </c>
      <c r="B7669" s="38" t="n">
        <v>46304</v>
      </c>
      <c r="C7669" s="39" t="n">
        <v>1</v>
      </c>
      <c r="D7669" s="39" t="s">
        <v>26</v>
      </c>
      <c r="E7669" s="39"/>
      <c r="F7669" s="41" t="n">
        <f aca="false">IF(A7669="","",MATCH(A7669,P_ID,1))</f>
        <v>6815</v>
      </c>
      <c r="G7669" s="41" t="str">
        <f aca="false">IF(A7669="","",INDEX(P_Svc,F7669))</f>
        <v>Standard</v>
      </c>
      <c r="H7669" s="41" t="str">
        <f aca="false">IF(A7669="","",INDEX(P_Zone,F7669))</f>
        <v>North</v>
      </c>
      <c r="I7669" s="41" t="n">
        <f aca="false">IF(A7669="","",IF(D7669="Delivered",IF(B7669&lt;=INDEX(P_Due,F7669),1,0),0))</f>
        <v>1</v>
      </c>
    </row>
    <row r="7670" customFormat="false" ht="15" hidden="false" customHeight="false" outlineLevel="0" collapsed="false">
      <c r="A7670" s="37" t="n">
        <v>1006816</v>
      </c>
      <c r="B7670" s="38" t="n">
        <v>46304</v>
      </c>
      <c r="C7670" s="39" t="n">
        <v>1</v>
      </c>
      <c r="D7670" s="39" t="s">
        <v>26</v>
      </c>
      <c r="E7670" s="39"/>
      <c r="F7670" s="41" t="n">
        <f aca="false">IF(A7670="","",MATCH(A7670,P_ID,1))</f>
        <v>6816</v>
      </c>
      <c r="G7670" s="41" t="str">
        <f aca="false">IF(A7670="","",INDEX(P_Svc,F7670))</f>
        <v>Standard</v>
      </c>
      <c r="H7670" s="41" t="str">
        <f aca="false">IF(A7670="","",INDEX(P_Zone,F7670))</f>
        <v>North</v>
      </c>
      <c r="I7670" s="41" t="n">
        <f aca="false">IF(A7670="","",IF(D7670="Delivered",IF(B7670&lt;=INDEX(P_Due,F7670),1,0),0))</f>
        <v>1</v>
      </c>
    </row>
    <row r="7671" customFormat="false" ht="15" hidden="false" customHeight="false" outlineLevel="0" collapsed="false">
      <c r="A7671" s="37" t="n">
        <v>1006817</v>
      </c>
      <c r="B7671" s="38" t="n">
        <v>46304</v>
      </c>
      <c r="C7671" s="39" t="n">
        <v>1</v>
      </c>
      <c r="D7671" s="39" t="s">
        <v>26</v>
      </c>
      <c r="E7671" s="39"/>
      <c r="F7671" s="41" t="n">
        <f aca="false">IF(A7671="","",MATCH(A7671,P_ID,1))</f>
        <v>6817</v>
      </c>
      <c r="G7671" s="41" t="str">
        <f aca="false">IF(A7671="","",INDEX(P_Svc,F7671))</f>
        <v>Standard</v>
      </c>
      <c r="H7671" s="41" t="str">
        <f aca="false">IF(A7671="","",INDEX(P_Zone,F7671))</f>
        <v>Central</v>
      </c>
      <c r="I7671" s="41" t="n">
        <f aca="false">IF(A7671="","",IF(D7671="Delivered",IF(B7671&lt;=INDEX(P_Due,F7671),1,0),0))</f>
        <v>1</v>
      </c>
    </row>
    <row r="7672" customFormat="false" ht="15" hidden="false" customHeight="false" outlineLevel="0" collapsed="false">
      <c r="A7672" s="37" t="n">
        <v>1006819</v>
      </c>
      <c r="B7672" s="38" t="n">
        <v>46304</v>
      </c>
      <c r="C7672" s="39" t="n">
        <v>0</v>
      </c>
      <c r="D7672" s="39" t="s">
        <v>80</v>
      </c>
      <c r="E7672" s="39" t="s">
        <v>40</v>
      </c>
      <c r="F7672" s="41" t="n">
        <f aca="false">IF(A7672="","",MATCH(A7672,P_ID,1))</f>
        <v>6819</v>
      </c>
      <c r="G7672" s="41" t="str">
        <f aca="false">IF(A7672="","",INDEX(P_Svc,F7672))</f>
        <v>Standard</v>
      </c>
      <c r="H7672" s="41" t="str">
        <f aca="false">IF(A7672="","",INDEX(P_Zone,F7672))</f>
        <v>North</v>
      </c>
      <c r="I7672" s="41" t="n">
        <f aca="false">IF(A7672="","",IF(D7672="Delivered",IF(B7672&lt;=INDEX(P_Due,F7672),1,0),0))</f>
        <v>0</v>
      </c>
    </row>
    <row r="7673" customFormat="false" ht="15" hidden="false" customHeight="false" outlineLevel="0" collapsed="false">
      <c r="A7673" s="37" t="n">
        <v>1006820</v>
      </c>
      <c r="B7673" s="38" t="n">
        <v>46304</v>
      </c>
      <c r="C7673" s="39" t="n">
        <v>1</v>
      </c>
      <c r="D7673" s="39" t="s">
        <v>26</v>
      </c>
      <c r="E7673" s="39"/>
      <c r="F7673" s="41" t="n">
        <f aca="false">IF(A7673="","",MATCH(A7673,P_ID,1))</f>
        <v>6820</v>
      </c>
      <c r="G7673" s="41" t="str">
        <f aca="false">IF(A7673="","",INDEX(P_Svc,F7673))</f>
        <v>Economy</v>
      </c>
      <c r="H7673" s="41" t="str">
        <f aca="false">IF(A7673="","",INDEX(P_Zone,F7673))</f>
        <v>North</v>
      </c>
      <c r="I7673" s="41" t="n">
        <f aca="false">IF(A7673="","",IF(D7673="Delivered",IF(B7673&lt;=INDEX(P_Due,F7673),1,0),0))</f>
        <v>1</v>
      </c>
    </row>
    <row r="7674" customFormat="false" ht="15" hidden="false" customHeight="false" outlineLevel="0" collapsed="false">
      <c r="A7674" s="37" t="n">
        <v>1006821</v>
      </c>
      <c r="B7674" s="38" t="n">
        <v>46304</v>
      </c>
      <c r="C7674" s="39" t="n">
        <v>1</v>
      </c>
      <c r="D7674" s="39" t="s">
        <v>26</v>
      </c>
      <c r="E7674" s="39"/>
      <c r="F7674" s="41" t="n">
        <f aca="false">IF(A7674="","",MATCH(A7674,P_ID,1))</f>
        <v>6821</v>
      </c>
      <c r="G7674" s="41" t="str">
        <f aca="false">IF(A7674="","",INDEX(P_Svc,F7674))</f>
        <v>Standard</v>
      </c>
      <c r="H7674" s="41" t="str">
        <f aca="false">IF(A7674="","",INDEX(P_Zone,F7674))</f>
        <v>East</v>
      </c>
      <c r="I7674" s="41" t="n">
        <f aca="false">IF(A7674="","",IF(D7674="Delivered",IF(B7674&lt;=INDEX(P_Due,F7674),1,0),0))</f>
        <v>1</v>
      </c>
    </row>
    <row r="7675" customFormat="false" ht="15" hidden="false" customHeight="false" outlineLevel="0" collapsed="false">
      <c r="A7675" s="37" t="n">
        <v>1006824</v>
      </c>
      <c r="B7675" s="38" t="n">
        <v>46304</v>
      </c>
      <c r="C7675" s="39" t="n">
        <v>1</v>
      </c>
      <c r="D7675" s="39" t="s">
        <v>79</v>
      </c>
      <c r="E7675" s="39" t="s">
        <v>34</v>
      </c>
      <c r="F7675" s="41" t="n">
        <f aca="false">IF(A7675="","",MATCH(A7675,P_ID,1))</f>
        <v>6824</v>
      </c>
      <c r="G7675" s="41" t="str">
        <f aca="false">IF(A7675="","",INDEX(P_Svc,F7675))</f>
        <v>Standard</v>
      </c>
      <c r="H7675" s="41" t="str">
        <f aca="false">IF(A7675="","",INDEX(P_Zone,F7675))</f>
        <v>West</v>
      </c>
      <c r="I7675" s="41" t="n">
        <f aca="false">IF(A7675="","",IF(D7675="Delivered",IF(B7675&lt;=INDEX(P_Due,F7675),1,0),0))</f>
        <v>0</v>
      </c>
    </row>
    <row r="7676" customFormat="false" ht="15" hidden="false" customHeight="false" outlineLevel="0" collapsed="false">
      <c r="A7676" s="37" t="n">
        <v>1006825</v>
      </c>
      <c r="B7676" s="38" t="n">
        <v>46304</v>
      </c>
      <c r="C7676" s="39" t="n">
        <v>1</v>
      </c>
      <c r="D7676" s="39" t="s">
        <v>26</v>
      </c>
      <c r="E7676" s="39"/>
      <c r="F7676" s="41" t="n">
        <f aca="false">IF(A7676="","",MATCH(A7676,P_ID,1))</f>
        <v>6825</v>
      </c>
      <c r="G7676" s="41" t="str">
        <f aca="false">IF(A7676="","",INDEX(P_Svc,F7676))</f>
        <v>Standard</v>
      </c>
      <c r="H7676" s="41" t="str">
        <f aca="false">IF(A7676="","",INDEX(P_Zone,F7676))</f>
        <v>West</v>
      </c>
      <c r="I7676" s="41" t="n">
        <f aca="false">IF(A7676="","",IF(D7676="Delivered",IF(B7676&lt;=INDEX(P_Due,F7676),1,0),0))</f>
        <v>1</v>
      </c>
    </row>
    <row r="7677" customFormat="false" ht="15" hidden="false" customHeight="false" outlineLevel="0" collapsed="false">
      <c r="A7677" s="37" t="n">
        <v>1006826</v>
      </c>
      <c r="B7677" s="38" t="n">
        <v>46304</v>
      </c>
      <c r="C7677" s="39" t="n">
        <v>1</v>
      </c>
      <c r="D7677" s="39" t="s">
        <v>26</v>
      </c>
      <c r="E7677" s="39"/>
      <c r="F7677" s="41" t="n">
        <f aca="false">IF(A7677="","",MATCH(A7677,P_ID,1))</f>
        <v>6826</v>
      </c>
      <c r="G7677" s="41" t="str">
        <f aca="false">IF(A7677="","",INDEX(P_Svc,F7677))</f>
        <v>Standard</v>
      </c>
      <c r="H7677" s="41" t="str">
        <f aca="false">IF(A7677="","",INDEX(P_Zone,F7677))</f>
        <v>Central</v>
      </c>
      <c r="I7677" s="41" t="n">
        <f aca="false">IF(A7677="","",IF(D7677="Delivered",IF(B7677&lt;=INDEX(P_Due,F7677),1,0),0))</f>
        <v>1</v>
      </c>
    </row>
    <row r="7678" customFormat="false" ht="15" hidden="false" customHeight="false" outlineLevel="0" collapsed="false">
      <c r="A7678" s="37" t="n">
        <v>1006827</v>
      </c>
      <c r="B7678" s="38" t="n">
        <v>46304</v>
      </c>
      <c r="C7678" s="39" t="n">
        <v>1</v>
      </c>
      <c r="D7678" s="39" t="s">
        <v>26</v>
      </c>
      <c r="E7678" s="39"/>
      <c r="F7678" s="41" t="n">
        <f aca="false">IF(A7678="","",MATCH(A7678,P_ID,1))</f>
        <v>6827</v>
      </c>
      <c r="G7678" s="41" t="str">
        <f aca="false">IF(A7678="","",INDEX(P_Svc,F7678))</f>
        <v>Standard</v>
      </c>
      <c r="H7678" s="41" t="str">
        <f aca="false">IF(A7678="","",INDEX(P_Zone,F7678))</f>
        <v>West</v>
      </c>
      <c r="I7678" s="41" t="n">
        <f aca="false">IF(A7678="","",IF(D7678="Delivered",IF(B7678&lt;=INDEX(P_Due,F7678),1,0),0))</f>
        <v>1</v>
      </c>
    </row>
    <row r="7679" customFormat="false" ht="15" hidden="false" customHeight="false" outlineLevel="0" collapsed="false">
      <c r="A7679" s="37" t="n">
        <v>1006828</v>
      </c>
      <c r="B7679" s="38" t="n">
        <v>46304</v>
      </c>
      <c r="C7679" s="39" t="n">
        <v>1</v>
      </c>
      <c r="D7679" s="39" t="s">
        <v>26</v>
      </c>
      <c r="E7679" s="39"/>
      <c r="F7679" s="41" t="n">
        <f aca="false">IF(A7679="","",MATCH(A7679,P_ID,1))</f>
        <v>6828</v>
      </c>
      <c r="G7679" s="41" t="str">
        <f aca="false">IF(A7679="","",INDEX(P_Svc,F7679))</f>
        <v>Standard</v>
      </c>
      <c r="H7679" s="41" t="str">
        <f aca="false">IF(A7679="","",INDEX(P_Zone,F7679))</f>
        <v>Central</v>
      </c>
      <c r="I7679" s="41" t="n">
        <f aca="false">IF(A7679="","",IF(D7679="Delivered",IF(B7679&lt;=INDEX(P_Due,F7679),1,0),0))</f>
        <v>1</v>
      </c>
    </row>
    <row r="7680" customFormat="false" ht="15" hidden="false" customHeight="false" outlineLevel="0" collapsed="false">
      <c r="A7680" s="37" t="n">
        <v>1006829</v>
      </c>
      <c r="B7680" s="38" t="n">
        <v>46304</v>
      </c>
      <c r="C7680" s="39" t="n">
        <v>1</v>
      </c>
      <c r="D7680" s="39" t="s">
        <v>26</v>
      </c>
      <c r="E7680" s="39"/>
      <c r="F7680" s="41" t="n">
        <f aca="false">IF(A7680="","",MATCH(A7680,P_ID,1))</f>
        <v>6829</v>
      </c>
      <c r="G7680" s="41" t="str">
        <f aca="false">IF(A7680="","",INDEX(P_Svc,F7680))</f>
        <v>Standard</v>
      </c>
      <c r="H7680" s="41" t="str">
        <f aca="false">IF(A7680="","",INDEX(P_Zone,F7680))</f>
        <v>North</v>
      </c>
      <c r="I7680" s="41" t="n">
        <f aca="false">IF(A7680="","",IF(D7680="Delivered",IF(B7680&lt;=INDEX(P_Due,F7680),1,0),0))</f>
        <v>1</v>
      </c>
    </row>
    <row r="7681" customFormat="false" ht="15" hidden="false" customHeight="false" outlineLevel="0" collapsed="false">
      <c r="A7681" s="37" t="n">
        <v>1006831</v>
      </c>
      <c r="B7681" s="38" t="n">
        <v>46304</v>
      </c>
      <c r="C7681" s="39" t="n">
        <v>1</v>
      </c>
      <c r="D7681" s="39" t="s">
        <v>26</v>
      </c>
      <c r="E7681" s="39"/>
      <c r="F7681" s="41" t="n">
        <f aca="false">IF(A7681="","",MATCH(A7681,P_ID,1))</f>
        <v>6831</v>
      </c>
      <c r="G7681" s="41" t="str">
        <f aca="false">IF(A7681="","",INDEX(P_Svc,F7681))</f>
        <v>Standard</v>
      </c>
      <c r="H7681" s="41" t="str">
        <f aca="false">IF(A7681="","",INDEX(P_Zone,F7681))</f>
        <v>East</v>
      </c>
      <c r="I7681" s="41" t="n">
        <f aca="false">IF(A7681="","",IF(D7681="Delivered",IF(B7681&lt;=INDEX(P_Due,F7681),1,0),0))</f>
        <v>1</v>
      </c>
    </row>
    <row r="7682" customFormat="false" ht="15" hidden="false" customHeight="false" outlineLevel="0" collapsed="false">
      <c r="A7682" s="37" t="n">
        <v>1006832</v>
      </c>
      <c r="B7682" s="38" t="n">
        <v>46304</v>
      </c>
      <c r="C7682" s="39" t="n">
        <v>1</v>
      </c>
      <c r="D7682" s="39" t="s">
        <v>26</v>
      </c>
      <c r="E7682" s="39"/>
      <c r="F7682" s="41" t="n">
        <f aca="false">IF(A7682="","",MATCH(A7682,P_ID,1))</f>
        <v>6832</v>
      </c>
      <c r="G7682" s="41" t="str">
        <f aca="false">IF(A7682="","",INDEX(P_Svc,F7682))</f>
        <v>Economy</v>
      </c>
      <c r="H7682" s="41" t="str">
        <f aca="false">IF(A7682="","",INDEX(P_Zone,F7682))</f>
        <v>West</v>
      </c>
      <c r="I7682" s="41" t="n">
        <f aca="false">IF(A7682="","",IF(D7682="Delivered",IF(B7682&lt;=INDEX(P_Due,F7682),1,0),0))</f>
        <v>1</v>
      </c>
    </row>
    <row r="7683" customFormat="false" ht="15" hidden="false" customHeight="false" outlineLevel="0" collapsed="false">
      <c r="A7683" s="37" t="n">
        <v>1006833</v>
      </c>
      <c r="B7683" s="38" t="n">
        <v>46304</v>
      </c>
      <c r="C7683" s="39" t="n">
        <v>1</v>
      </c>
      <c r="D7683" s="39" t="s">
        <v>26</v>
      </c>
      <c r="E7683" s="39"/>
      <c r="F7683" s="41" t="n">
        <f aca="false">IF(A7683="","",MATCH(A7683,P_ID,1))</f>
        <v>6833</v>
      </c>
      <c r="G7683" s="41" t="str">
        <f aca="false">IF(A7683="","",INDEX(P_Svc,F7683))</f>
        <v>Standard</v>
      </c>
      <c r="H7683" s="41" t="str">
        <f aca="false">IF(A7683="","",INDEX(P_Zone,F7683))</f>
        <v>North</v>
      </c>
      <c r="I7683" s="41" t="n">
        <f aca="false">IF(A7683="","",IF(D7683="Delivered",IF(B7683&lt;=INDEX(P_Due,F7683),1,0),0))</f>
        <v>1</v>
      </c>
    </row>
    <row r="7684" customFormat="false" ht="15" hidden="false" customHeight="false" outlineLevel="0" collapsed="false">
      <c r="A7684" s="37" t="n">
        <v>1006834</v>
      </c>
      <c r="B7684" s="38" t="n">
        <v>46304</v>
      </c>
      <c r="C7684" s="39" t="n">
        <v>1</v>
      </c>
      <c r="D7684" s="39" t="s">
        <v>26</v>
      </c>
      <c r="E7684" s="39"/>
      <c r="F7684" s="41" t="n">
        <f aca="false">IF(A7684="","",MATCH(A7684,P_ID,1))</f>
        <v>6834</v>
      </c>
      <c r="G7684" s="41" t="str">
        <f aca="false">IF(A7684="","",INDEX(P_Svc,F7684))</f>
        <v>Standard</v>
      </c>
      <c r="H7684" s="41" t="str">
        <f aca="false">IF(A7684="","",INDEX(P_Zone,F7684))</f>
        <v>South</v>
      </c>
      <c r="I7684" s="41" t="n">
        <f aca="false">IF(A7684="","",IF(D7684="Delivered",IF(B7684&lt;=INDEX(P_Due,F7684),1,0),0))</f>
        <v>1</v>
      </c>
    </row>
    <row r="7685" customFormat="false" ht="15" hidden="false" customHeight="false" outlineLevel="0" collapsed="false">
      <c r="A7685" s="37" t="n">
        <v>1006835</v>
      </c>
      <c r="B7685" s="38" t="n">
        <v>46304</v>
      </c>
      <c r="C7685" s="39" t="n">
        <v>1</v>
      </c>
      <c r="D7685" s="39" t="s">
        <v>26</v>
      </c>
      <c r="E7685" s="39"/>
      <c r="F7685" s="41" t="n">
        <f aca="false">IF(A7685="","",MATCH(A7685,P_ID,1))</f>
        <v>6835</v>
      </c>
      <c r="G7685" s="41" t="str">
        <f aca="false">IF(A7685="","",INDEX(P_Svc,F7685))</f>
        <v>Standard</v>
      </c>
      <c r="H7685" s="41" t="str">
        <f aca="false">IF(A7685="","",INDEX(P_Zone,F7685))</f>
        <v>East</v>
      </c>
      <c r="I7685" s="41" t="n">
        <f aca="false">IF(A7685="","",IF(D7685="Delivered",IF(B7685&lt;=INDEX(P_Due,F7685),1,0),0))</f>
        <v>1</v>
      </c>
    </row>
    <row r="7686" customFormat="false" ht="15" hidden="false" customHeight="false" outlineLevel="0" collapsed="false">
      <c r="A7686" s="37" t="n">
        <v>1006836</v>
      </c>
      <c r="B7686" s="38" t="n">
        <v>46304</v>
      </c>
      <c r="C7686" s="39" t="n">
        <v>1</v>
      </c>
      <c r="D7686" s="39" t="s">
        <v>26</v>
      </c>
      <c r="E7686" s="39"/>
      <c r="F7686" s="41" t="n">
        <f aca="false">IF(A7686="","",MATCH(A7686,P_ID,1))</f>
        <v>6836</v>
      </c>
      <c r="G7686" s="41" t="str">
        <f aca="false">IF(A7686="","",INDEX(P_Svc,F7686))</f>
        <v>Standard</v>
      </c>
      <c r="H7686" s="41" t="str">
        <f aca="false">IF(A7686="","",INDEX(P_Zone,F7686))</f>
        <v>South</v>
      </c>
      <c r="I7686" s="41" t="n">
        <f aca="false">IF(A7686="","",IF(D7686="Delivered",IF(B7686&lt;=INDEX(P_Due,F7686),1,0),0))</f>
        <v>1</v>
      </c>
    </row>
    <row r="7687" customFormat="false" ht="15" hidden="false" customHeight="false" outlineLevel="0" collapsed="false">
      <c r="A7687" s="37" t="n">
        <v>1006837</v>
      </c>
      <c r="B7687" s="38" t="n">
        <v>46304</v>
      </c>
      <c r="C7687" s="39" t="n">
        <v>1</v>
      </c>
      <c r="D7687" s="39" t="s">
        <v>26</v>
      </c>
      <c r="E7687" s="39"/>
      <c r="F7687" s="41" t="n">
        <f aca="false">IF(A7687="","",MATCH(A7687,P_ID,1))</f>
        <v>6837</v>
      </c>
      <c r="G7687" s="41" t="str">
        <f aca="false">IF(A7687="","",INDEX(P_Svc,F7687))</f>
        <v>Standard</v>
      </c>
      <c r="H7687" s="41" t="str">
        <f aca="false">IF(A7687="","",INDEX(P_Zone,F7687))</f>
        <v>West</v>
      </c>
      <c r="I7687" s="41" t="n">
        <f aca="false">IF(A7687="","",IF(D7687="Delivered",IF(B7687&lt;=INDEX(P_Due,F7687),1,0),0))</f>
        <v>1</v>
      </c>
    </row>
    <row r="7688" customFormat="false" ht="15" hidden="false" customHeight="false" outlineLevel="0" collapsed="false">
      <c r="A7688" s="37" t="n">
        <v>1006838</v>
      </c>
      <c r="B7688" s="38" t="n">
        <v>46304</v>
      </c>
      <c r="C7688" s="39" t="n">
        <v>1</v>
      </c>
      <c r="D7688" s="39" t="s">
        <v>26</v>
      </c>
      <c r="E7688" s="39"/>
      <c r="F7688" s="41" t="n">
        <f aca="false">IF(A7688="","",MATCH(A7688,P_ID,1))</f>
        <v>6838</v>
      </c>
      <c r="G7688" s="41" t="str">
        <f aca="false">IF(A7688="","",INDEX(P_Svc,F7688))</f>
        <v>Economy</v>
      </c>
      <c r="H7688" s="41" t="str">
        <f aca="false">IF(A7688="","",INDEX(P_Zone,F7688))</f>
        <v>South</v>
      </c>
      <c r="I7688" s="41" t="n">
        <f aca="false">IF(A7688="","",IF(D7688="Delivered",IF(B7688&lt;=INDEX(P_Due,F7688),1,0),0))</f>
        <v>1</v>
      </c>
    </row>
    <row r="7689" customFormat="false" ht="15" hidden="false" customHeight="false" outlineLevel="0" collapsed="false">
      <c r="A7689" s="37" t="n">
        <v>1006839</v>
      </c>
      <c r="B7689" s="38" t="n">
        <v>46304</v>
      </c>
      <c r="C7689" s="39" t="n">
        <v>1</v>
      </c>
      <c r="D7689" s="39" t="s">
        <v>26</v>
      </c>
      <c r="E7689" s="39"/>
      <c r="F7689" s="41" t="n">
        <f aca="false">IF(A7689="","",MATCH(A7689,P_ID,1))</f>
        <v>6839</v>
      </c>
      <c r="G7689" s="41" t="str">
        <f aca="false">IF(A7689="","",INDEX(P_Svc,F7689))</f>
        <v>Standard</v>
      </c>
      <c r="H7689" s="41" t="str">
        <f aca="false">IF(A7689="","",INDEX(P_Zone,F7689))</f>
        <v>North</v>
      </c>
      <c r="I7689" s="41" t="n">
        <f aca="false">IF(A7689="","",IF(D7689="Delivered",IF(B7689&lt;=INDEX(P_Due,F7689),1,0),0))</f>
        <v>1</v>
      </c>
    </row>
    <row r="7690" customFormat="false" ht="15" hidden="false" customHeight="false" outlineLevel="0" collapsed="false">
      <c r="A7690" s="37" t="n">
        <v>1006840</v>
      </c>
      <c r="B7690" s="38" t="n">
        <v>46304</v>
      </c>
      <c r="C7690" s="39" t="n">
        <v>1</v>
      </c>
      <c r="D7690" s="39" t="s">
        <v>26</v>
      </c>
      <c r="E7690" s="39"/>
      <c r="F7690" s="41" t="n">
        <f aca="false">IF(A7690="","",MATCH(A7690,P_ID,1))</f>
        <v>6840</v>
      </c>
      <c r="G7690" s="41" t="str">
        <f aca="false">IF(A7690="","",INDEX(P_Svc,F7690))</f>
        <v>Standard</v>
      </c>
      <c r="H7690" s="41" t="str">
        <f aca="false">IF(A7690="","",INDEX(P_Zone,F7690))</f>
        <v>South</v>
      </c>
      <c r="I7690" s="41" t="n">
        <f aca="false">IF(A7690="","",IF(D7690="Delivered",IF(B7690&lt;=INDEX(P_Due,F7690),1,0),0))</f>
        <v>1</v>
      </c>
    </row>
    <row r="7691" customFormat="false" ht="15" hidden="false" customHeight="false" outlineLevel="0" collapsed="false">
      <c r="A7691" s="37" t="n">
        <v>1006841</v>
      </c>
      <c r="B7691" s="38" t="n">
        <v>46304</v>
      </c>
      <c r="C7691" s="39" t="n">
        <v>1</v>
      </c>
      <c r="D7691" s="39" t="s">
        <v>26</v>
      </c>
      <c r="E7691" s="39"/>
      <c r="F7691" s="41" t="n">
        <f aca="false">IF(A7691="","",MATCH(A7691,P_ID,1))</f>
        <v>6841</v>
      </c>
      <c r="G7691" s="41" t="str">
        <f aca="false">IF(A7691="","",INDEX(P_Svc,F7691))</f>
        <v>Standard</v>
      </c>
      <c r="H7691" s="41" t="str">
        <f aca="false">IF(A7691="","",INDEX(P_Zone,F7691))</f>
        <v>West</v>
      </c>
      <c r="I7691" s="41" t="n">
        <f aca="false">IF(A7691="","",IF(D7691="Delivered",IF(B7691&lt;=INDEX(P_Due,F7691),1,0),0))</f>
        <v>1</v>
      </c>
    </row>
    <row r="7692" customFormat="false" ht="15" hidden="false" customHeight="false" outlineLevel="0" collapsed="false">
      <c r="A7692" s="37" t="n">
        <v>1006526</v>
      </c>
      <c r="B7692" s="38" t="n">
        <v>46305</v>
      </c>
      <c r="C7692" s="39" t="n">
        <v>2</v>
      </c>
      <c r="D7692" s="39" t="s">
        <v>79</v>
      </c>
      <c r="E7692" s="39" t="s">
        <v>32</v>
      </c>
      <c r="F7692" s="41" t="n">
        <f aca="false">IF(A7692="","",MATCH(A7692,P_ID,1))</f>
        <v>6526</v>
      </c>
      <c r="G7692" s="41" t="str">
        <f aca="false">IF(A7692="","",INDEX(P_Svc,F7692))</f>
        <v>Express</v>
      </c>
      <c r="H7692" s="41" t="str">
        <f aca="false">IF(A7692="","",INDEX(P_Zone,F7692))</f>
        <v>North</v>
      </c>
      <c r="I7692" s="41" t="n">
        <f aca="false">IF(A7692="","",IF(D7692="Delivered",IF(B7692&lt;=INDEX(P_Due,F7692),1,0),0))</f>
        <v>0</v>
      </c>
    </row>
    <row r="7693" customFormat="false" ht="15" hidden="false" customHeight="false" outlineLevel="0" collapsed="false">
      <c r="A7693" s="37" t="n">
        <v>1006671</v>
      </c>
      <c r="B7693" s="38" t="n">
        <v>46305</v>
      </c>
      <c r="C7693" s="39" t="n">
        <v>3</v>
      </c>
      <c r="D7693" s="39" t="s">
        <v>26</v>
      </c>
      <c r="E7693" s="39"/>
      <c r="F7693" s="41" t="n">
        <f aca="false">IF(A7693="","",MATCH(A7693,P_ID,1))</f>
        <v>6671</v>
      </c>
      <c r="G7693" s="41" t="str">
        <f aca="false">IF(A7693="","",INDEX(P_Svc,F7693))</f>
        <v>Express</v>
      </c>
      <c r="H7693" s="41" t="str">
        <f aca="false">IF(A7693="","",INDEX(P_Zone,F7693))</f>
        <v>North</v>
      </c>
      <c r="I7693" s="41" t="n">
        <f aca="false">IF(A7693="","",IF(D7693="Delivered",IF(B7693&lt;=INDEX(P_Due,F7693),1,0),0))</f>
        <v>0</v>
      </c>
    </row>
    <row r="7694" customFormat="false" ht="15" hidden="false" customHeight="false" outlineLevel="0" collapsed="false">
      <c r="A7694" s="37" t="n">
        <v>1006886</v>
      </c>
      <c r="B7694" s="38" t="n">
        <v>46305</v>
      </c>
      <c r="C7694" s="39" t="n">
        <v>1</v>
      </c>
      <c r="D7694" s="39" t="s">
        <v>26</v>
      </c>
      <c r="E7694" s="39"/>
      <c r="F7694" s="41" t="n">
        <f aca="false">IF(A7694="","",MATCH(A7694,P_ID,1))</f>
        <v>6886</v>
      </c>
      <c r="G7694" s="41" t="str">
        <f aca="false">IF(A7694="","",INDEX(P_Svc,F7694))</f>
        <v>Express</v>
      </c>
      <c r="H7694" s="41" t="str">
        <f aca="false">IF(A7694="","",INDEX(P_Zone,F7694))</f>
        <v>East</v>
      </c>
      <c r="I7694" s="41" t="n">
        <f aca="false">IF(A7694="","",IF(D7694="Delivered",IF(B7694&lt;=INDEX(P_Due,F7694),1,0),0))</f>
        <v>0</v>
      </c>
    </row>
    <row r="7695" customFormat="false" ht="15" hidden="false" customHeight="false" outlineLevel="0" collapsed="false">
      <c r="A7695" s="37" t="n">
        <v>1006999</v>
      </c>
      <c r="B7695" s="38" t="n">
        <v>46305</v>
      </c>
      <c r="C7695" s="39" t="n">
        <v>1</v>
      </c>
      <c r="D7695" s="39" t="s">
        <v>79</v>
      </c>
      <c r="E7695" s="39" t="s">
        <v>32</v>
      </c>
      <c r="F7695" s="41" t="n">
        <f aca="false">IF(A7695="","",MATCH(A7695,P_ID,1))</f>
        <v>6999</v>
      </c>
      <c r="G7695" s="41" t="str">
        <f aca="false">IF(A7695="","",INDEX(P_Svc,F7695))</f>
        <v>Express</v>
      </c>
      <c r="H7695" s="41" t="str">
        <f aca="false">IF(A7695="","",INDEX(P_Zone,F7695))</f>
        <v>East</v>
      </c>
      <c r="I7695" s="41" t="n">
        <f aca="false">IF(A7695="","",IF(D7695="Delivered",IF(B7695&lt;=INDEX(P_Due,F7695),1,0),0))</f>
        <v>0</v>
      </c>
    </row>
    <row r="7696" customFormat="false" ht="15" hidden="false" customHeight="false" outlineLevel="0" collapsed="false">
      <c r="A7696" s="37" t="n">
        <v>1007091</v>
      </c>
      <c r="B7696" s="38" t="n">
        <v>46305</v>
      </c>
      <c r="C7696" s="39" t="n">
        <v>1</v>
      </c>
      <c r="D7696" s="39" t="s">
        <v>26</v>
      </c>
      <c r="E7696" s="39"/>
      <c r="F7696" s="41" t="n">
        <f aca="false">IF(A7696="","",MATCH(A7696,P_ID,1))</f>
        <v>7091</v>
      </c>
      <c r="G7696" s="41" t="str">
        <f aca="false">IF(A7696="","",INDEX(P_Svc,F7696))</f>
        <v>Express</v>
      </c>
      <c r="H7696" s="41" t="str">
        <f aca="false">IF(A7696="","",INDEX(P_Zone,F7696))</f>
        <v>South</v>
      </c>
      <c r="I7696" s="41" t="n">
        <f aca="false">IF(A7696="","",IF(D7696="Delivered",IF(B7696&lt;=INDEX(P_Due,F7696),1,0),0))</f>
        <v>0</v>
      </c>
    </row>
    <row r="7697" customFormat="false" ht="15" hidden="false" customHeight="false" outlineLevel="0" collapsed="false">
      <c r="A7697" s="37" t="n">
        <v>1007113</v>
      </c>
      <c r="B7697" s="38" t="n">
        <v>46305</v>
      </c>
      <c r="C7697" s="39" t="n">
        <v>1</v>
      </c>
      <c r="D7697" s="39" t="s">
        <v>26</v>
      </c>
      <c r="E7697" s="39"/>
      <c r="F7697" s="41" t="n">
        <f aca="false">IF(A7697="","",MATCH(A7697,P_ID,1))</f>
        <v>7113</v>
      </c>
      <c r="G7697" s="41" t="str">
        <f aca="false">IF(A7697="","",INDEX(P_Svc,F7697))</f>
        <v>Express</v>
      </c>
      <c r="H7697" s="41" t="str">
        <f aca="false">IF(A7697="","",INDEX(P_Zone,F7697))</f>
        <v>West</v>
      </c>
      <c r="I7697" s="41" t="n">
        <f aca="false">IF(A7697="","",IF(D7697="Delivered",IF(B7697&lt;=INDEX(P_Due,F7697),1,0),0))</f>
        <v>0</v>
      </c>
    </row>
    <row r="7698" customFormat="false" ht="15" hidden="false" customHeight="false" outlineLevel="0" collapsed="false">
      <c r="A7698" s="37" t="n">
        <v>1007117</v>
      </c>
      <c r="B7698" s="38" t="n">
        <v>46305</v>
      </c>
      <c r="C7698" s="39" t="n">
        <v>1</v>
      </c>
      <c r="D7698" s="39" t="s">
        <v>26</v>
      </c>
      <c r="E7698" s="39"/>
      <c r="F7698" s="41" t="n">
        <f aca="false">IF(A7698="","",MATCH(A7698,P_ID,1))</f>
        <v>7117</v>
      </c>
      <c r="G7698" s="41" t="str">
        <f aca="false">IF(A7698="","",INDEX(P_Svc,F7698))</f>
        <v>Express</v>
      </c>
      <c r="H7698" s="41" t="str">
        <f aca="false">IF(A7698="","",INDEX(P_Zone,F7698))</f>
        <v>South</v>
      </c>
      <c r="I7698" s="41" t="n">
        <f aca="false">IF(A7698="","",IF(D7698="Delivered",IF(B7698&lt;=INDEX(P_Due,F7698),1,0),0))</f>
        <v>0</v>
      </c>
    </row>
    <row r="7699" customFormat="false" ht="15" hidden="false" customHeight="false" outlineLevel="0" collapsed="false">
      <c r="A7699" s="37" t="n">
        <v>1007118</v>
      </c>
      <c r="B7699" s="38" t="n">
        <v>46305</v>
      </c>
      <c r="C7699" s="39" t="n">
        <v>1</v>
      </c>
      <c r="D7699" s="39" t="s">
        <v>26</v>
      </c>
      <c r="E7699" s="39"/>
      <c r="F7699" s="41" t="n">
        <f aca="false">IF(A7699="","",MATCH(A7699,P_ID,1))</f>
        <v>7118</v>
      </c>
      <c r="G7699" s="41" t="str">
        <f aca="false">IF(A7699="","",INDEX(P_Svc,F7699))</f>
        <v>Express</v>
      </c>
      <c r="H7699" s="41" t="str">
        <f aca="false">IF(A7699="","",INDEX(P_Zone,F7699))</f>
        <v>West</v>
      </c>
      <c r="I7699" s="41" t="n">
        <f aca="false">IF(A7699="","",IF(D7699="Delivered",IF(B7699&lt;=INDEX(P_Due,F7699),1,0),0))</f>
        <v>0</v>
      </c>
    </row>
    <row r="7700" customFormat="false" ht="15" hidden="false" customHeight="false" outlineLevel="0" collapsed="false">
      <c r="A7700" s="37" t="n">
        <v>1007274</v>
      </c>
      <c r="B7700" s="38" t="n">
        <v>46305</v>
      </c>
      <c r="C7700" s="39" t="n">
        <v>1</v>
      </c>
      <c r="D7700" s="39" t="s">
        <v>26</v>
      </c>
      <c r="E7700" s="39"/>
      <c r="F7700" s="41" t="n">
        <f aca="false">IF(A7700="","",MATCH(A7700,P_ID,1))</f>
        <v>7274</v>
      </c>
      <c r="G7700" s="41" t="str">
        <f aca="false">IF(A7700="","",INDEX(P_Svc,F7700))</f>
        <v>Express</v>
      </c>
      <c r="H7700" s="41" t="str">
        <f aca="false">IF(A7700="","",INDEX(P_Zone,F7700))</f>
        <v>North</v>
      </c>
      <c r="I7700" s="41" t="n">
        <f aca="false">IF(A7700="","",IF(D7700="Delivered",IF(B7700&lt;=INDEX(P_Due,F7700),1,0),0))</f>
        <v>1</v>
      </c>
    </row>
    <row r="7701" customFormat="false" ht="15" hidden="false" customHeight="false" outlineLevel="0" collapsed="false">
      <c r="A7701" s="37" t="n">
        <v>1007283</v>
      </c>
      <c r="B7701" s="38" t="n">
        <v>46305</v>
      </c>
      <c r="C7701" s="39" t="n">
        <v>1</v>
      </c>
      <c r="D7701" s="39" t="s">
        <v>26</v>
      </c>
      <c r="E7701" s="39"/>
      <c r="F7701" s="41" t="n">
        <f aca="false">IF(A7701="","",MATCH(A7701,P_ID,1))</f>
        <v>7283</v>
      </c>
      <c r="G7701" s="41" t="str">
        <f aca="false">IF(A7701="","",INDEX(P_Svc,F7701))</f>
        <v>Express</v>
      </c>
      <c r="H7701" s="41" t="str">
        <f aca="false">IF(A7701="","",INDEX(P_Zone,F7701))</f>
        <v>Central</v>
      </c>
      <c r="I7701" s="41" t="n">
        <f aca="false">IF(A7701="","",IF(D7701="Delivered",IF(B7701&lt;=INDEX(P_Due,F7701),1,0),0))</f>
        <v>1</v>
      </c>
    </row>
    <row r="7702" customFormat="false" ht="15" hidden="false" customHeight="false" outlineLevel="0" collapsed="false">
      <c r="A7702" s="37" t="n">
        <v>1006683</v>
      </c>
      <c r="B7702" s="38" t="n">
        <v>46305</v>
      </c>
      <c r="C7702" s="39" t="n">
        <v>2</v>
      </c>
      <c r="D7702" s="39" t="s">
        <v>26</v>
      </c>
      <c r="E7702" s="39"/>
      <c r="F7702" s="41" t="n">
        <f aca="false">IF(A7702="","",MATCH(A7702,P_ID,1))</f>
        <v>6683</v>
      </c>
      <c r="G7702" s="41" t="str">
        <f aca="false">IF(A7702="","",INDEX(P_Svc,F7702))</f>
        <v>Express</v>
      </c>
      <c r="H7702" s="41" t="str">
        <f aca="false">IF(A7702="","",INDEX(P_Zone,F7702))</f>
        <v>Central</v>
      </c>
      <c r="I7702" s="41" t="n">
        <f aca="false">IF(A7702="","",IF(D7702="Delivered",IF(B7702&lt;=INDEX(P_Due,F7702),1,0),0))</f>
        <v>0</v>
      </c>
    </row>
    <row r="7703" customFormat="false" ht="15" hidden="false" customHeight="false" outlineLevel="0" collapsed="false">
      <c r="A7703" s="37" t="n">
        <v>1006956</v>
      </c>
      <c r="B7703" s="38" t="n">
        <v>46305</v>
      </c>
      <c r="C7703" s="39" t="n">
        <v>2</v>
      </c>
      <c r="D7703" s="39" t="s">
        <v>26</v>
      </c>
      <c r="E7703" s="39"/>
      <c r="F7703" s="41" t="n">
        <f aca="false">IF(A7703="","",MATCH(A7703,P_ID,1))</f>
        <v>6956</v>
      </c>
      <c r="G7703" s="41" t="str">
        <f aca="false">IF(A7703="","",INDEX(P_Svc,F7703))</f>
        <v>Express</v>
      </c>
      <c r="H7703" s="41" t="str">
        <f aca="false">IF(A7703="","",INDEX(P_Zone,F7703))</f>
        <v>South</v>
      </c>
      <c r="I7703" s="41" t="n">
        <f aca="false">IF(A7703="","",IF(D7703="Delivered",IF(B7703&lt;=INDEX(P_Due,F7703),1,0),0))</f>
        <v>0</v>
      </c>
    </row>
    <row r="7704" customFormat="false" ht="15" hidden="false" customHeight="false" outlineLevel="0" collapsed="false">
      <c r="A7704" s="37" t="n">
        <v>1007065</v>
      </c>
      <c r="B7704" s="38" t="n">
        <v>46305</v>
      </c>
      <c r="C7704" s="39" t="n">
        <v>1</v>
      </c>
      <c r="D7704" s="39" t="s">
        <v>26</v>
      </c>
      <c r="E7704" s="39"/>
      <c r="F7704" s="41" t="n">
        <f aca="false">IF(A7704="","",MATCH(A7704,P_ID,1))</f>
        <v>7065</v>
      </c>
      <c r="G7704" s="41" t="str">
        <f aca="false">IF(A7704="","",INDEX(P_Svc,F7704))</f>
        <v>Express</v>
      </c>
      <c r="H7704" s="41" t="str">
        <f aca="false">IF(A7704="","",INDEX(P_Zone,F7704))</f>
        <v>North</v>
      </c>
      <c r="I7704" s="41" t="n">
        <f aca="false">IF(A7704="","",IF(D7704="Delivered",IF(B7704&lt;=INDEX(P_Due,F7704),1,0),0))</f>
        <v>0</v>
      </c>
    </row>
    <row r="7705" customFormat="false" ht="15" hidden="false" customHeight="false" outlineLevel="0" collapsed="false">
      <c r="A7705" s="37" t="n">
        <v>1007090</v>
      </c>
      <c r="B7705" s="38" t="n">
        <v>46305</v>
      </c>
      <c r="C7705" s="39" t="n">
        <v>1</v>
      </c>
      <c r="D7705" s="39" t="s">
        <v>26</v>
      </c>
      <c r="E7705" s="39"/>
      <c r="F7705" s="41" t="n">
        <f aca="false">IF(A7705="","",MATCH(A7705,P_ID,1))</f>
        <v>7090</v>
      </c>
      <c r="G7705" s="41" t="str">
        <f aca="false">IF(A7705="","",INDEX(P_Svc,F7705))</f>
        <v>Express</v>
      </c>
      <c r="H7705" s="41" t="str">
        <f aca="false">IF(A7705="","",INDEX(P_Zone,F7705))</f>
        <v>South</v>
      </c>
      <c r="I7705" s="41" t="n">
        <f aca="false">IF(A7705="","",IF(D7705="Delivered",IF(B7705&lt;=INDEX(P_Due,F7705),1,0),0))</f>
        <v>0</v>
      </c>
    </row>
    <row r="7706" customFormat="false" ht="15" hidden="false" customHeight="false" outlineLevel="0" collapsed="false">
      <c r="A7706" s="37" t="n">
        <v>1007134</v>
      </c>
      <c r="B7706" s="38" t="n">
        <v>46305</v>
      </c>
      <c r="C7706" s="39" t="n">
        <v>2</v>
      </c>
      <c r="D7706" s="39" t="s">
        <v>26</v>
      </c>
      <c r="E7706" s="39"/>
      <c r="F7706" s="41" t="n">
        <f aca="false">IF(A7706="","",MATCH(A7706,P_ID,1))</f>
        <v>7134</v>
      </c>
      <c r="G7706" s="41" t="str">
        <f aca="false">IF(A7706="","",INDEX(P_Svc,F7706))</f>
        <v>Express</v>
      </c>
      <c r="H7706" s="41" t="str">
        <f aca="false">IF(A7706="","",INDEX(P_Zone,F7706))</f>
        <v>West</v>
      </c>
      <c r="I7706" s="41" t="n">
        <f aca="false">IF(A7706="","",IF(D7706="Delivered",IF(B7706&lt;=INDEX(P_Due,F7706),1,0),0))</f>
        <v>0</v>
      </c>
    </row>
    <row r="7707" customFormat="false" ht="15" hidden="false" customHeight="false" outlineLevel="0" collapsed="false">
      <c r="A7707" s="37" t="n">
        <v>1007151</v>
      </c>
      <c r="B7707" s="38" t="n">
        <v>46305</v>
      </c>
      <c r="C7707" s="39" t="n">
        <v>1</v>
      </c>
      <c r="D7707" s="39" t="s">
        <v>26</v>
      </c>
      <c r="E7707" s="39"/>
      <c r="F7707" s="41" t="n">
        <f aca="false">IF(A7707="","",MATCH(A7707,P_ID,1))</f>
        <v>7151</v>
      </c>
      <c r="G7707" s="41" t="str">
        <f aca="false">IF(A7707="","",INDEX(P_Svc,F7707))</f>
        <v>Express</v>
      </c>
      <c r="H7707" s="41" t="str">
        <f aca="false">IF(A7707="","",INDEX(P_Zone,F7707))</f>
        <v>West</v>
      </c>
      <c r="I7707" s="41" t="n">
        <f aca="false">IF(A7707="","",IF(D7707="Delivered",IF(B7707&lt;=INDEX(P_Due,F7707),1,0),0))</f>
        <v>1</v>
      </c>
    </row>
    <row r="7708" customFormat="false" ht="15" hidden="false" customHeight="false" outlineLevel="0" collapsed="false">
      <c r="A7708" s="37" t="n">
        <v>1007160</v>
      </c>
      <c r="B7708" s="38" t="n">
        <v>46305</v>
      </c>
      <c r="C7708" s="39" t="n">
        <v>2</v>
      </c>
      <c r="D7708" s="39" t="s">
        <v>26</v>
      </c>
      <c r="E7708" s="39"/>
      <c r="F7708" s="41" t="n">
        <f aca="false">IF(A7708="","",MATCH(A7708,P_ID,1))</f>
        <v>7160</v>
      </c>
      <c r="G7708" s="41" t="str">
        <f aca="false">IF(A7708="","",INDEX(P_Svc,F7708))</f>
        <v>Express</v>
      </c>
      <c r="H7708" s="41" t="str">
        <f aca="false">IF(A7708="","",INDEX(P_Zone,F7708))</f>
        <v>East</v>
      </c>
      <c r="I7708" s="41" t="n">
        <f aca="false">IF(A7708="","",IF(D7708="Delivered",IF(B7708&lt;=INDEX(P_Due,F7708),1,0),0))</f>
        <v>1</v>
      </c>
    </row>
    <row r="7709" customFormat="false" ht="15" hidden="false" customHeight="false" outlineLevel="0" collapsed="false">
      <c r="A7709" s="37" t="n">
        <v>1007163</v>
      </c>
      <c r="B7709" s="38" t="n">
        <v>46305</v>
      </c>
      <c r="C7709" s="39" t="n">
        <v>1</v>
      </c>
      <c r="D7709" s="39" t="s">
        <v>26</v>
      </c>
      <c r="E7709" s="39"/>
      <c r="F7709" s="41" t="n">
        <f aca="false">IF(A7709="","",MATCH(A7709,P_ID,1))</f>
        <v>7163</v>
      </c>
      <c r="G7709" s="41" t="str">
        <f aca="false">IF(A7709="","",INDEX(P_Svc,F7709))</f>
        <v>Express</v>
      </c>
      <c r="H7709" s="41" t="str">
        <f aca="false">IF(A7709="","",INDEX(P_Zone,F7709))</f>
        <v>Central</v>
      </c>
      <c r="I7709" s="41" t="n">
        <f aca="false">IF(A7709="","",IF(D7709="Delivered",IF(B7709&lt;=INDEX(P_Due,F7709),1,0),0))</f>
        <v>1</v>
      </c>
    </row>
    <row r="7710" customFormat="false" ht="15" hidden="false" customHeight="false" outlineLevel="0" collapsed="false">
      <c r="A7710" s="37" t="n">
        <v>1007175</v>
      </c>
      <c r="B7710" s="38" t="n">
        <v>46305</v>
      </c>
      <c r="C7710" s="39" t="n">
        <v>1</v>
      </c>
      <c r="D7710" s="39" t="s">
        <v>26</v>
      </c>
      <c r="E7710" s="39"/>
      <c r="F7710" s="41" t="n">
        <f aca="false">IF(A7710="","",MATCH(A7710,P_ID,1))</f>
        <v>7175</v>
      </c>
      <c r="G7710" s="41" t="str">
        <f aca="false">IF(A7710="","",INDEX(P_Svc,F7710))</f>
        <v>Express</v>
      </c>
      <c r="H7710" s="41" t="str">
        <f aca="false">IF(A7710="","",INDEX(P_Zone,F7710))</f>
        <v>Central</v>
      </c>
      <c r="I7710" s="41" t="n">
        <f aca="false">IF(A7710="","",IF(D7710="Delivered",IF(B7710&lt;=INDEX(P_Due,F7710),1,0),0))</f>
        <v>1</v>
      </c>
    </row>
    <row r="7711" customFormat="false" ht="15" hidden="false" customHeight="false" outlineLevel="0" collapsed="false">
      <c r="A7711" s="37" t="n">
        <v>1007194</v>
      </c>
      <c r="B7711" s="38" t="n">
        <v>46305</v>
      </c>
      <c r="C7711" s="39" t="n">
        <v>1</v>
      </c>
      <c r="D7711" s="39" t="s">
        <v>26</v>
      </c>
      <c r="E7711" s="39"/>
      <c r="F7711" s="41" t="n">
        <f aca="false">IF(A7711="","",MATCH(A7711,P_ID,1))</f>
        <v>7194</v>
      </c>
      <c r="G7711" s="41" t="str">
        <f aca="false">IF(A7711="","",INDEX(P_Svc,F7711))</f>
        <v>Express</v>
      </c>
      <c r="H7711" s="41" t="str">
        <f aca="false">IF(A7711="","",INDEX(P_Zone,F7711))</f>
        <v>North</v>
      </c>
      <c r="I7711" s="41" t="n">
        <f aca="false">IF(A7711="","",IF(D7711="Delivered",IF(B7711&lt;=INDEX(P_Due,F7711),1,0),0))</f>
        <v>1</v>
      </c>
    </row>
    <row r="7712" customFormat="false" ht="15" hidden="false" customHeight="false" outlineLevel="0" collapsed="false">
      <c r="A7712" s="37" t="n">
        <v>1007218</v>
      </c>
      <c r="B7712" s="38" t="n">
        <v>46305</v>
      </c>
      <c r="C7712" s="39" t="n">
        <v>2</v>
      </c>
      <c r="D7712" s="39" t="s">
        <v>26</v>
      </c>
      <c r="E7712" s="39"/>
      <c r="F7712" s="41" t="n">
        <f aca="false">IF(A7712="","",MATCH(A7712,P_ID,1))</f>
        <v>7218</v>
      </c>
      <c r="G7712" s="41" t="str">
        <f aca="false">IF(A7712="","",INDEX(P_Svc,F7712))</f>
        <v>Express</v>
      </c>
      <c r="H7712" s="41" t="str">
        <f aca="false">IF(A7712="","",INDEX(P_Zone,F7712))</f>
        <v>North</v>
      </c>
      <c r="I7712" s="41" t="n">
        <f aca="false">IF(A7712="","",IF(D7712="Delivered",IF(B7712&lt;=INDEX(P_Due,F7712),1,0),0))</f>
        <v>1</v>
      </c>
    </row>
    <row r="7713" customFormat="false" ht="15" hidden="false" customHeight="false" outlineLevel="0" collapsed="false">
      <c r="A7713" s="37" t="n">
        <v>1007223</v>
      </c>
      <c r="B7713" s="38" t="n">
        <v>46305</v>
      </c>
      <c r="C7713" s="39" t="n">
        <v>1</v>
      </c>
      <c r="D7713" s="39" t="s">
        <v>26</v>
      </c>
      <c r="E7713" s="39"/>
      <c r="F7713" s="41" t="n">
        <f aca="false">IF(A7713="","",MATCH(A7713,P_ID,1))</f>
        <v>7223</v>
      </c>
      <c r="G7713" s="41" t="str">
        <f aca="false">IF(A7713="","",INDEX(P_Svc,F7713))</f>
        <v>Express</v>
      </c>
      <c r="H7713" s="41" t="str">
        <f aca="false">IF(A7713="","",INDEX(P_Zone,F7713))</f>
        <v>South</v>
      </c>
      <c r="I7713" s="41" t="n">
        <f aca="false">IF(A7713="","",IF(D7713="Delivered",IF(B7713&lt;=INDEX(P_Due,F7713),1,0),0))</f>
        <v>1</v>
      </c>
    </row>
    <row r="7714" customFormat="false" ht="15" hidden="false" customHeight="false" outlineLevel="0" collapsed="false">
      <c r="A7714" s="37" t="n">
        <v>1007251</v>
      </c>
      <c r="B7714" s="38" t="n">
        <v>46305</v>
      </c>
      <c r="C7714" s="39" t="n">
        <v>1</v>
      </c>
      <c r="D7714" s="39" t="s">
        <v>26</v>
      </c>
      <c r="E7714" s="39"/>
      <c r="F7714" s="41" t="n">
        <f aca="false">IF(A7714="","",MATCH(A7714,P_ID,1))</f>
        <v>7251</v>
      </c>
      <c r="G7714" s="41" t="str">
        <f aca="false">IF(A7714="","",INDEX(P_Svc,F7714))</f>
        <v>Express</v>
      </c>
      <c r="H7714" s="41" t="str">
        <f aca="false">IF(A7714="","",INDEX(P_Zone,F7714))</f>
        <v>West</v>
      </c>
      <c r="I7714" s="41" t="n">
        <f aca="false">IF(A7714="","",IF(D7714="Delivered",IF(B7714&lt;=INDEX(P_Due,F7714),1,0),0))</f>
        <v>1</v>
      </c>
    </row>
    <row r="7715" customFormat="false" ht="15" hidden="false" customHeight="false" outlineLevel="0" collapsed="false">
      <c r="A7715" s="37" t="n">
        <v>1007255</v>
      </c>
      <c r="B7715" s="38" t="n">
        <v>46305</v>
      </c>
      <c r="C7715" s="39" t="n">
        <v>2</v>
      </c>
      <c r="D7715" s="39" t="s">
        <v>26</v>
      </c>
      <c r="E7715" s="39"/>
      <c r="F7715" s="41" t="n">
        <f aca="false">IF(A7715="","",MATCH(A7715,P_ID,1))</f>
        <v>7255</v>
      </c>
      <c r="G7715" s="41" t="str">
        <f aca="false">IF(A7715="","",INDEX(P_Svc,F7715))</f>
        <v>Express</v>
      </c>
      <c r="H7715" s="41" t="str">
        <f aca="false">IF(A7715="","",INDEX(P_Zone,F7715))</f>
        <v>South</v>
      </c>
      <c r="I7715" s="41" t="n">
        <f aca="false">IF(A7715="","",IF(D7715="Delivered",IF(B7715&lt;=INDEX(P_Due,F7715),1,0),0))</f>
        <v>1</v>
      </c>
    </row>
    <row r="7716" customFormat="false" ht="15" hidden="false" customHeight="false" outlineLevel="0" collapsed="false">
      <c r="A7716" s="37" t="n">
        <v>1007267</v>
      </c>
      <c r="B7716" s="38" t="n">
        <v>46305</v>
      </c>
      <c r="C7716" s="39" t="n">
        <v>1</v>
      </c>
      <c r="D7716" s="39" t="s">
        <v>26</v>
      </c>
      <c r="E7716" s="39"/>
      <c r="F7716" s="41" t="n">
        <f aca="false">IF(A7716="","",MATCH(A7716,P_ID,1))</f>
        <v>7267</v>
      </c>
      <c r="G7716" s="41" t="str">
        <f aca="false">IF(A7716="","",INDEX(P_Svc,F7716))</f>
        <v>Express</v>
      </c>
      <c r="H7716" s="41" t="str">
        <f aca="false">IF(A7716="","",INDEX(P_Zone,F7716))</f>
        <v>Central</v>
      </c>
      <c r="I7716" s="41" t="n">
        <f aca="false">IF(A7716="","",IF(D7716="Delivered",IF(B7716&lt;=INDEX(P_Due,F7716),1,0),0))</f>
        <v>1</v>
      </c>
    </row>
    <row r="7717" customFormat="false" ht="15" hidden="false" customHeight="false" outlineLevel="0" collapsed="false">
      <c r="A7717" s="37" t="n">
        <v>1007273</v>
      </c>
      <c r="B7717" s="38" t="n">
        <v>46305</v>
      </c>
      <c r="C7717" s="39" t="n">
        <v>1</v>
      </c>
      <c r="D7717" s="39" t="s">
        <v>79</v>
      </c>
      <c r="E7717" s="39" t="s">
        <v>36</v>
      </c>
      <c r="F7717" s="41" t="n">
        <f aca="false">IF(A7717="","",MATCH(A7717,P_ID,1))</f>
        <v>7273</v>
      </c>
      <c r="G7717" s="41" t="str">
        <f aca="false">IF(A7717="","",INDEX(P_Svc,F7717))</f>
        <v>Express</v>
      </c>
      <c r="H7717" s="41" t="str">
        <f aca="false">IF(A7717="","",INDEX(P_Zone,F7717))</f>
        <v>South</v>
      </c>
      <c r="I7717" s="41" t="n">
        <f aca="false">IF(A7717="","",IF(D7717="Delivered",IF(B7717&lt;=INDEX(P_Due,F7717),1,0),0))</f>
        <v>0</v>
      </c>
    </row>
    <row r="7718" customFormat="false" ht="15" hidden="false" customHeight="false" outlineLevel="0" collapsed="false">
      <c r="A7718" s="37" t="n">
        <v>1007279</v>
      </c>
      <c r="B7718" s="38" t="n">
        <v>46305</v>
      </c>
      <c r="C7718" s="39" t="n">
        <v>1</v>
      </c>
      <c r="D7718" s="39" t="s">
        <v>79</v>
      </c>
      <c r="E7718" s="39" t="s">
        <v>32</v>
      </c>
      <c r="F7718" s="41" t="n">
        <f aca="false">IF(A7718="","",MATCH(A7718,P_ID,1))</f>
        <v>7279</v>
      </c>
      <c r="G7718" s="41" t="str">
        <f aca="false">IF(A7718="","",INDEX(P_Svc,F7718))</f>
        <v>Express</v>
      </c>
      <c r="H7718" s="41" t="str">
        <f aca="false">IF(A7718="","",INDEX(P_Zone,F7718))</f>
        <v>South</v>
      </c>
      <c r="I7718" s="41" t="n">
        <f aca="false">IF(A7718="","",IF(D7718="Delivered",IF(B7718&lt;=INDEX(P_Due,F7718),1,0),0))</f>
        <v>0</v>
      </c>
    </row>
    <row r="7719" customFormat="false" ht="15" hidden="false" customHeight="false" outlineLevel="0" collapsed="false">
      <c r="A7719" s="37" t="n">
        <v>1007293</v>
      </c>
      <c r="B7719" s="38" t="n">
        <v>46305</v>
      </c>
      <c r="C7719" s="39" t="n">
        <v>1</v>
      </c>
      <c r="D7719" s="39" t="s">
        <v>26</v>
      </c>
      <c r="E7719" s="39"/>
      <c r="F7719" s="41" t="n">
        <f aca="false">IF(A7719="","",MATCH(A7719,P_ID,1))</f>
        <v>7293</v>
      </c>
      <c r="G7719" s="41" t="str">
        <f aca="false">IF(A7719="","",INDEX(P_Svc,F7719))</f>
        <v>Express</v>
      </c>
      <c r="H7719" s="41" t="str">
        <f aca="false">IF(A7719="","",INDEX(P_Zone,F7719))</f>
        <v>West</v>
      </c>
      <c r="I7719" s="41" t="n">
        <f aca="false">IF(A7719="","",IF(D7719="Delivered",IF(B7719&lt;=INDEX(P_Due,F7719),1,0),0))</f>
        <v>1</v>
      </c>
    </row>
    <row r="7720" customFormat="false" ht="15" hidden="false" customHeight="false" outlineLevel="0" collapsed="false">
      <c r="A7720" s="37" t="n">
        <v>1007303</v>
      </c>
      <c r="B7720" s="38" t="n">
        <v>46305</v>
      </c>
      <c r="C7720" s="39" t="n">
        <v>2</v>
      </c>
      <c r="D7720" s="39" t="s">
        <v>26</v>
      </c>
      <c r="E7720" s="39"/>
      <c r="F7720" s="41" t="n">
        <f aca="false">IF(A7720="","",MATCH(A7720,P_ID,1))</f>
        <v>7303</v>
      </c>
      <c r="G7720" s="41" t="str">
        <f aca="false">IF(A7720="","",INDEX(P_Svc,F7720))</f>
        <v>Express</v>
      </c>
      <c r="H7720" s="41" t="str">
        <f aca="false">IF(A7720="","",INDEX(P_Zone,F7720))</f>
        <v>Central</v>
      </c>
      <c r="I7720" s="41" t="n">
        <f aca="false">IF(A7720="","",IF(D7720="Delivered",IF(B7720&lt;=INDEX(P_Due,F7720),1,0),0))</f>
        <v>1</v>
      </c>
    </row>
    <row r="7721" customFormat="false" ht="15" hidden="false" customHeight="false" outlineLevel="0" collapsed="false">
      <c r="A7721" s="37" t="n">
        <v>1007356</v>
      </c>
      <c r="B7721" s="38" t="n">
        <v>46305</v>
      </c>
      <c r="C7721" s="39" t="n">
        <v>1</v>
      </c>
      <c r="D7721" s="39" t="s">
        <v>26</v>
      </c>
      <c r="E7721" s="39"/>
      <c r="F7721" s="41" t="n">
        <f aca="false">IF(A7721="","",MATCH(A7721,P_ID,1))</f>
        <v>7356</v>
      </c>
      <c r="G7721" s="41" t="str">
        <f aca="false">IF(A7721="","",INDEX(P_Svc,F7721))</f>
        <v>Express</v>
      </c>
      <c r="H7721" s="41" t="str">
        <f aca="false">IF(A7721="","",INDEX(P_Zone,F7721))</f>
        <v>Central</v>
      </c>
      <c r="I7721" s="41" t="n">
        <f aca="false">IF(A7721="","",IF(D7721="Delivered",IF(B7721&lt;=INDEX(P_Due,F7721),1,0),0))</f>
        <v>1</v>
      </c>
    </row>
    <row r="7722" customFormat="false" ht="15" hidden="false" customHeight="false" outlineLevel="0" collapsed="false">
      <c r="A7722" s="37" t="n">
        <v>1007388</v>
      </c>
      <c r="B7722" s="38" t="n">
        <v>46305</v>
      </c>
      <c r="C7722" s="39" t="n">
        <v>1</v>
      </c>
      <c r="D7722" s="39" t="s">
        <v>26</v>
      </c>
      <c r="E7722" s="39"/>
      <c r="F7722" s="41" t="n">
        <f aca="false">IF(A7722="","",MATCH(A7722,P_ID,1))</f>
        <v>7388</v>
      </c>
      <c r="G7722" s="41" t="str">
        <f aca="false">IF(A7722="","",INDEX(P_Svc,F7722))</f>
        <v>Express</v>
      </c>
      <c r="H7722" s="41" t="str">
        <f aca="false">IF(A7722="","",INDEX(P_Zone,F7722))</f>
        <v>North</v>
      </c>
      <c r="I7722" s="41" t="n">
        <f aca="false">IF(A7722="","",IF(D7722="Delivered",IF(B7722&lt;=INDEX(P_Due,F7722),1,0),0))</f>
        <v>1</v>
      </c>
    </row>
    <row r="7723" customFormat="false" ht="15" hidden="false" customHeight="false" outlineLevel="0" collapsed="false">
      <c r="A7723" s="37" t="n">
        <v>1007441</v>
      </c>
      <c r="B7723" s="38" t="n">
        <v>46305</v>
      </c>
      <c r="C7723" s="39" t="n">
        <v>1</v>
      </c>
      <c r="D7723" s="39" t="s">
        <v>26</v>
      </c>
      <c r="E7723" s="39"/>
      <c r="F7723" s="41" t="n">
        <f aca="false">IF(A7723="","",MATCH(A7723,P_ID,1))</f>
        <v>7441</v>
      </c>
      <c r="G7723" s="41" t="str">
        <f aca="false">IF(A7723="","",INDEX(P_Svc,F7723))</f>
        <v>Express</v>
      </c>
      <c r="H7723" s="41" t="str">
        <f aca="false">IF(A7723="","",INDEX(P_Zone,F7723))</f>
        <v>Central</v>
      </c>
      <c r="I7723" s="41" t="n">
        <f aca="false">IF(A7723="","",IF(D7723="Delivered",IF(B7723&lt;=INDEX(P_Due,F7723),1,0),0))</f>
        <v>1</v>
      </c>
    </row>
    <row r="7724" customFormat="false" ht="15" hidden="false" customHeight="false" outlineLevel="0" collapsed="false">
      <c r="A7724" s="37" t="n">
        <v>1007444</v>
      </c>
      <c r="B7724" s="38" t="n">
        <v>46305</v>
      </c>
      <c r="C7724" s="39" t="n">
        <v>1</v>
      </c>
      <c r="D7724" s="39" t="s">
        <v>26</v>
      </c>
      <c r="E7724" s="39"/>
      <c r="F7724" s="41" t="n">
        <f aca="false">IF(A7724="","",MATCH(A7724,P_ID,1))</f>
        <v>7444</v>
      </c>
      <c r="G7724" s="41" t="str">
        <f aca="false">IF(A7724="","",INDEX(P_Svc,F7724))</f>
        <v>Express</v>
      </c>
      <c r="H7724" s="41" t="str">
        <f aca="false">IF(A7724="","",INDEX(P_Zone,F7724))</f>
        <v>Central</v>
      </c>
      <c r="I7724" s="41" t="n">
        <f aca="false">IF(A7724="","",IF(D7724="Delivered",IF(B7724&lt;=INDEX(P_Due,F7724),1,0),0))</f>
        <v>1</v>
      </c>
    </row>
    <row r="7725" customFormat="false" ht="15" hidden="false" customHeight="false" outlineLevel="0" collapsed="false">
      <c r="A7725" s="37" t="n">
        <v>1007448</v>
      </c>
      <c r="B7725" s="38" t="n">
        <v>46305</v>
      </c>
      <c r="C7725" s="39" t="n">
        <v>1</v>
      </c>
      <c r="D7725" s="39" t="s">
        <v>26</v>
      </c>
      <c r="E7725" s="39"/>
      <c r="F7725" s="41" t="n">
        <f aca="false">IF(A7725="","",MATCH(A7725,P_ID,1))</f>
        <v>7448</v>
      </c>
      <c r="G7725" s="41" t="str">
        <f aca="false">IF(A7725="","",INDEX(P_Svc,F7725))</f>
        <v>Express</v>
      </c>
      <c r="H7725" s="41" t="str">
        <f aca="false">IF(A7725="","",INDEX(P_Zone,F7725))</f>
        <v>North</v>
      </c>
      <c r="I7725" s="41" t="n">
        <f aca="false">IF(A7725="","",IF(D7725="Delivered",IF(B7725&lt;=INDEX(P_Due,F7725),1,0),0))</f>
        <v>1</v>
      </c>
    </row>
    <row r="7726" customFormat="false" ht="15" hidden="false" customHeight="false" outlineLevel="0" collapsed="false">
      <c r="A7726" s="37" t="n">
        <v>1007488</v>
      </c>
      <c r="B7726" s="38" t="n">
        <v>46305</v>
      </c>
      <c r="C7726" s="39" t="n">
        <v>1</v>
      </c>
      <c r="D7726" s="39" t="s">
        <v>26</v>
      </c>
      <c r="E7726" s="39"/>
      <c r="F7726" s="41" t="n">
        <f aca="false">IF(A7726="","",MATCH(A7726,P_ID,1))</f>
        <v>7488</v>
      </c>
      <c r="G7726" s="41" t="str">
        <f aca="false">IF(A7726="","",INDEX(P_Svc,F7726))</f>
        <v>Express</v>
      </c>
      <c r="H7726" s="41" t="str">
        <f aca="false">IF(A7726="","",INDEX(P_Zone,F7726))</f>
        <v>Central</v>
      </c>
      <c r="I7726" s="41" t="n">
        <f aca="false">IF(A7726="","",IF(D7726="Delivered",IF(B7726&lt;=INDEX(P_Due,F7726),1,0),0))</f>
        <v>1</v>
      </c>
    </row>
    <row r="7727" customFormat="false" ht="15" hidden="false" customHeight="false" outlineLevel="0" collapsed="false">
      <c r="A7727" s="37" t="n">
        <v>1007489</v>
      </c>
      <c r="B7727" s="38" t="n">
        <v>46305</v>
      </c>
      <c r="C7727" s="39" t="n">
        <v>1</v>
      </c>
      <c r="D7727" s="39" t="s">
        <v>26</v>
      </c>
      <c r="E7727" s="39"/>
      <c r="F7727" s="41" t="n">
        <f aca="false">IF(A7727="","",MATCH(A7727,P_ID,1))</f>
        <v>7489</v>
      </c>
      <c r="G7727" s="41" t="str">
        <f aca="false">IF(A7727="","",INDEX(P_Svc,F7727))</f>
        <v>Express</v>
      </c>
      <c r="H7727" s="41" t="str">
        <f aca="false">IF(A7727="","",INDEX(P_Zone,F7727))</f>
        <v>North</v>
      </c>
      <c r="I7727" s="41" t="n">
        <f aca="false">IF(A7727="","",IF(D7727="Delivered",IF(B7727&lt;=INDEX(P_Due,F7727),1,0),0))</f>
        <v>1</v>
      </c>
    </row>
    <row r="7728" customFormat="false" ht="15" hidden="false" customHeight="false" outlineLevel="0" collapsed="false">
      <c r="A7728" s="37" t="n">
        <v>1007494</v>
      </c>
      <c r="B7728" s="38" t="n">
        <v>46305</v>
      </c>
      <c r="C7728" s="39" t="n">
        <v>1</v>
      </c>
      <c r="D7728" s="39" t="s">
        <v>26</v>
      </c>
      <c r="E7728" s="39"/>
      <c r="F7728" s="41" t="n">
        <f aca="false">IF(A7728="","",MATCH(A7728,P_ID,1))</f>
        <v>7494</v>
      </c>
      <c r="G7728" s="41" t="str">
        <f aca="false">IF(A7728="","",INDEX(P_Svc,F7728))</f>
        <v>Express</v>
      </c>
      <c r="H7728" s="41" t="str">
        <f aca="false">IF(A7728="","",INDEX(P_Zone,F7728))</f>
        <v>East</v>
      </c>
      <c r="I7728" s="41" t="n">
        <f aca="false">IF(A7728="","",IF(D7728="Delivered",IF(B7728&lt;=INDEX(P_Due,F7728),1,0),0))</f>
        <v>1</v>
      </c>
    </row>
    <row r="7729" customFormat="false" ht="15" hidden="false" customHeight="false" outlineLevel="0" collapsed="false">
      <c r="A7729" s="37" t="n">
        <v>1007503</v>
      </c>
      <c r="B7729" s="38" t="n">
        <v>46305</v>
      </c>
      <c r="C7729" s="39" t="n">
        <v>1</v>
      </c>
      <c r="D7729" s="39" t="s">
        <v>26</v>
      </c>
      <c r="E7729" s="39"/>
      <c r="F7729" s="41" t="n">
        <f aca="false">IF(A7729="","",MATCH(A7729,P_ID,1))</f>
        <v>7503</v>
      </c>
      <c r="G7729" s="41" t="str">
        <f aca="false">IF(A7729="","",INDEX(P_Svc,F7729))</f>
        <v>Express</v>
      </c>
      <c r="H7729" s="41" t="str">
        <f aca="false">IF(A7729="","",INDEX(P_Zone,F7729))</f>
        <v>North</v>
      </c>
      <c r="I7729" s="41" t="n">
        <f aca="false">IF(A7729="","",IF(D7729="Delivered",IF(B7729&lt;=INDEX(P_Due,F7729),1,0),0))</f>
        <v>1</v>
      </c>
    </row>
    <row r="7730" customFormat="false" ht="15" hidden="false" customHeight="false" outlineLevel="0" collapsed="false">
      <c r="A7730" s="37" t="n">
        <v>1007526</v>
      </c>
      <c r="B7730" s="38" t="n">
        <v>46305</v>
      </c>
      <c r="C7730" s="39" t="n">
        <v>1</v>
      </c>
      <c r="D7730" s="39" t="s">
        <v>26</v>
      </c>
      <c r="E7730" s="39"/>
      <c r="F7730" s="41" t="n">
        <f aca="false">IF(A7730="","",MATCH(A7730,P_ID,1))</f>
        <v>7526</v>
      </c>
      <c r="G7730" s="41" t="str">
        <f aca="false">IF(A7730="","",INDEX(P_Svc,F7730))</f>
        <v>Express</v>
      </c>
      <c r="H7730" s="41" t="str">
        <f aca="false">IF(A7730="","",INDEX(P_Zone,F7730))</f>
        <v>West</v>
      </c>
      <c r="I7730" s="41" t="n">
        <f aca="false">IF(A7730="","",IF(D7730="Delivered",IF(B7730&lt;=INDEX(P_Due,F7730),1,0),0))</f>
        <v>1</v>
      </c>
    </row>
    <row r="7731" customFormat="false" ht="15" hidden="false" customHeight="false" outlineLevel="0" collapsed="false">
      <c r="A7731" s="37" t="n">
        <v>1007533</v>
      </c>
      <c r="B7731" s="38" t="n">
        <v>46305</v>
      </c>
      <c r="C7731" s="39" t="n">
        <v>0</v>
      </c>
      <c r="D7731" s="39" t="s">
        <v>80</v>
      </c>
      <c r="E7731" s="39" t="s">
        <v>40</v>
      </c>
      <c r="F7731" s="41" t="n">
        <f aca="false">IF(A7731="","",MATCH(A7731,P_ID,1))</f>
        <v>7533</v>
      </c>
      <c r="G7731" s="41" t="str">
        <f aca="false">IF(A7731="","",INDEX(P_Svc,F7731))</f>
        <v>Express</v>
      </c>
      <c r="H7731" s="41" t="str">
        <f aca="false">IF(A7731="","",INDEX(P_Zone,F7731))</f>
        <v>West</v>
      </c>
      <c r="I7731" s="41" t="n">
        <f aca="false">IF(A7731="","",IF(D7731="Delivered",IF(B7731&lt;=INDEX(P_Due,F7731),1,0),0))</f>
        <v>0</v>
      </c>
    </row>
    <row r="7732" customFormat="false" ht="15" hidden="false" customHeight="false" outlineLevel="0" collapsed="false">
      <c r="A7732" s="37" t="n">
        <v>1007556</v>
      </c>
      <c r="B7732" s="38" t="n">
        <v>46305</v>
      </c>
      <c r="C7732" s="39" t="n">
        <v>1</v>
      </c>
      <c r="D7732" s="39" t="s">
        <v>26</v>
      </c>
      <c r="E7732" s="39"/>
      <c r="F7732" s="41" t="n">
        <f aca="false">IF(A7732="","",MATCH(A7732,P_ID,1))</f>
        <v>7556</v>
      </c>
      <c r="G7732" s="41" t="str">
        <f aca="false">IF(A7732="","",INDEX(P_Svc,F7732))</f>
        <v>Express</v>
      </c>
      <c r="H7732" s="41" t="str">
        <f aca="false">IF(A7732="","",INDEX(P_Zone,F7732))</f>
        <v>North</v>
      </c>
      <c r="I7732" s="41" t="n">
        <f aca="false">IF(A7732="","",IF(D7732="Delivered",IF(B7732&lt;=INDEX(P_Due,F7732),1,0),0))</f>
        <v>1</v>
      </c>
    </row>
    <row r="7733" customFormat="false" ht="15" hidden="false" customHeight="false" outlineLevel="0" collapsed="false">
      <c r="A7733" s="37" t="n">
        <v>1007572</v>
      </c>
      <c r="B7733" s="38" t="n">
        <v>46305</v>
      </c>
      <c r="C7733" s="39" t="n">
        <v>1</v>
      </c>
      <c r="D7733" s="39" t="s">
        <v>26</v>
      </c>
      <c r="E7733" s="39"/>
      <c r="F7733" s="41" t="n">
        <f aca="false">IF(A7733="","",MATCH(A7733,P_ID,1))</f>
        <v>7572</v>
      </c>
      <c r="G7733" s="41" t="str">
        <f aca="false">IF(A7733="","",INDEX(P_Svc,F7733))</f>
        <v>Express</v>
      </c>
      <c r="H7733" s="41" t="str">
        <f aca="false">IF(A7733="","",INDEX(P_Zone,F7733))</f>
        <v>South</v>
      </c>
      <c r="I7733" s="41" t="n">
        <f aca="false">IF(A7733="","",IF(D7733="Delivered",IF(B7733&lt;=INDEX(P_Due,F7733),1,0),0))</f>
        <v>1</v>
      </c>
    </row>
    <row r="7734" customFormat="false" ht="15" hidden="false" customHeight="false" outlineLevel="0" collapsed="false">
      <c r="A7734" s="37" t="n">
        <v>1007583</v>
      </c>
      <c r="B7734" s="38" t="n">
        <v>46305</v>
      </c>
      <c r="C7734" s="39" t="n">
        <v>1</v>
      </c>
      <c r="D7734" s="39" t="s">
        <v>26</v>
      </c>
      <c r="E7734" s="39"/>
      <c r="F7734" s="41" t="n">
        <f aca="false">IF(A7734="","",MATCH(A7734,P_ID,1))</f>
        <v>7583</v>
      </c>
      <c r="G7734" s="41" t="str">
        <f aca="false">IF(A7734="","",INDEX(P_Svc,F7734))</f>
        <v>Express</v>
      </c>
      <c r="H7734" s="41" t="str">
        <f aca="false">IF(A7734="","",INDEX(P_Zone,F7734))</f>
        <v>North</v>
      </c>
      <c r="I7734" s="41" t="n">
        <f aca="false">IF(A7734="","",IF(D7734="Delivered",IF(B7734&lt;=INDEX(P_Due,F7734),1,0),0))</f>
        <v>1</v>
      </c>
    </row>
    <row r="7735" customFormat="false" ht="15" hidden="false" customHeight="false" outlineLevel="0" collapsed="false">
      <c r="A7735" s="37" t="n">
        <v>1007590</v>
      </c>
      <c r="B7735" s="38" t="n">
        <v>46305</v>
      </c>
      <c r="C7735" s="39" t="n">
        <v>1</v>
      </c>
      <c r="D7735" s="39" t="s">
        <v>26</v>
      </c>
      <c r="E7735" s="39"/>
      <c r="F7735" s="41" t="n">
        <f aca="false">IF(A7735="","",MATCH(A7735,P_ID,1))</f>
        <v>7590</v>
      </c>
      <c r="G7735" s="41" t="str">
        <f aca="false">IF(A7735="","",INDEX(P_Svc,F7735))</f>
        <v>Express</v>
      </c>
      <c r="H7735" s="41" t="str">
        <f aca="false">IF(A7735="","",INDEX(P_Zone,F7735))</f>
        <v>North</v>
      </c>
      <c r="I7735" s="41" t="n">
        <f aca="false">IF(A7735="","",IF(D7735="Delivered",IF(B7735&lt;=INDEX(P_Due,F7735),1,0),0))</f>
        <v>1</v>
      </c>
    </row>
    <row r="7736" customFormat="false" ht="15" hidden="false" customHeight="false" outlineLevel="0" collapsed="false">
      <c r="A7736" s="37" t="n">
        <v>1007593</v>
      </c>
      <c r="B7736" s="38" t="n">
        <v>46305</v>
      </c>
      <c r="C7736" s="39" t="n">
        <v>1</v>
      </c>
      <c r="D7736" s="39" t="s">
        <v>26</v>
      </c>
      <c r="E7736" s="39"/>
      <c r="F7736" s="41" t="n">
        <f aca="false">IF(A7736="","",MATCH(A7736,P_ID,1))</f>
        <v>7593</v>
      </c>
      <c r="G7736" s="41" t="str">
        <f aca="false">IF(A7736="","",INDEX(P_Svc,F7736))</f>
        <v>Express</v>
      </c>
      <c r="H7736" s="41" t="str">
        <f aca="false">IF(A7736="","",INDEX(P_Zone,F7736))</f>
        <v>West</v>
      </c>
      <c r="I7736" s="41" t="n">
        <f aca="false">IF(A7736="","",IF(D7736="Delivered",IF(B7736&lt;=INDEX(P_Due,F7736),1,0),0))</f>
        <v>1</v>
      </c>
    </row>
    <row r="7737" customFormat="false" ht="15" hidden="false" customHeight="false" outlineLevel="0" collapsed="false">
      <c r="A7737" s="37" t="n">
        <v>1006842</v>
      </c>
      <c r="B7737" s="38" t="n">
        <v>46305</v>
      </c>
      <c r="C7737" s="39" t="n">
        <v>1</v>
      </c>
      <c r="D7737" s="39" t="s">
        <v>26</v>
      </c>
      <c r="E7737" s="39"/>
      <c r="F7737" s="41" t="n">
        <f aca="false">IF(A7737="","",MATCH(A7737,P_ID,1))</f>
        <v>6842</v>
      </c>
      <c r="G7737" s="41" t="str">
        <f aca="false">IF(A7737="","",INDEX(P_Svc,F7737))</f>
        <v>Standard</v>
      </c>
      <c r="H7737" s="41" t="str">
        <f aca="false">IF(A7737="","",INDEX(P_Zone,F7737))</f>
        <v>East</v>
      </c>
      <c r="I7737" s="41" t="n">
        <f aca="false">IF(A7737="","",IF(D7737="Delivered",IF(B7737&lt;=INDEX(P_Due,F7737),1,0),0))</f>
        <v>1</v>
      </c>
    </row>
    <row r="7738" customFormat="false" ht="15" hidden="false" customHeight="false" outlineLevel="0" collapsed="false">
      <c r="A7738" s="37" t="n">
        <v>1006844</v>
      </c>
      <c r="B7738" s="38" t="n">
        <v>46305</v>
      </c>
      <c r="C7738" s="39" t="n">
        <v>1</v>
      </c>
      <c r="D7738" s="39" t="s">
        <v>26</v>
      </c>
      <c r="E7738" s="39"/>
      <c r="F7738" s="41" t="n">
        <f aca="false">IF(A7738="","",MATCH(A7738,P_ID,1))</f>
        <v>6844</v>
      </c>
      <c r="G7738" s="41" t="str">
        <f aca="false">IF(A7738="","",INDEX(P_Svc,F7738))</f>
        <v>Standard</v>
      </c>
      <c r="H7738" s="41" t="str">
        <f aca="false">IF(A7738="","",INDEX(P_Zone,F7738))</f>
        <v>East</v>
      </c>
      <c r="I7738" s="41" t="n">
        <f aca="false">IF(A7738="","",IF(D7738="Delivered",IF(B7738&lt;=INDEX(P_Due,F7738),1,0),0))</f>
        <v>1</v>
      </c>
    </row>
    <row r="7739" customFormat="false" ht="15" hidden="false" customHeight="false" outlineLevel="0" collapsed="false">
      <c r="A7739" s="37" t="n">
        <v>1006846</v>
      </c>
      <c r="B7739" s="38" t="n">
        <v>46305</v>
      </c>
      <c r="C7739" s="39" t="n">
        <v>1</v>
      </c>
      <c r="D7739" s="39" t="s">
        <v>26</v>
      </c>
      <c r="E7739" s="39"/>
      <c r="F7739" s="41" t="n">
        <f aca="false">IF(A7739="","",MATCH(A7739,P_ID,1))</f>
        <v>6846</v>
      </c>
      <c r="G7739" s="41" t="str">
        <f aca="false">IF(A7739="","",INDEX(P_Svc,F7739))</f>
        <v>Economy</v>
      </c>
      <c r="H7739" s="41" t="str">
        <f aca="false">IF(A7739="","",INDEX(P_Zone,F7739))</f>
        <v>West</v>
      </c>
      <c r="I7739" s="41" t="n">
        <f aca="false">IF(A7739="","",IF(D7739="Delivered",IF(B7739&lt;=INDEX(P_Due,F7739),1,0),0))</f>
        <v>1</v>
      </c>
    </row>
    <row r="7740" customFormat="false" ht="15" hidden="false" customHeight="false" outlineLevel="0" collapsed="false">
      <c r="A7740" s="37" t="n">
        <v>1006848</v>
      </c>
      <c r="B7740" s="38" t="n">
        <v>46305</v>
      </c>
      <c r="C7740" s="39" t="n">
        <v>1</v>
      </c>
      <c r="D7740" s="39" t="s">
        <v>26</v>
      </c>
      <c r="E7740" s="39"/>
      <c r="F7740" s="41" t="n">
        <f aca="false">IF(A7740="","",MATCH(A7740,P_ID,1))</f>
        <v>6848</v>
      </c>
      <c r="G7740" s="41" t="str">
        <f aca="false">IF(A7740="","",INDEX(P_Svc,F7740))</f>
        <v>Standard</v>
      </c>
      <c r="H7740" s="41" t="str">
        <f aca="false">IF(A7740="","",INDEX(P_Zone,F7740))</f>
        <v>Central</v>
      </c>
      <c r="I7740" s="41" t="n">
        <f aca="false">IF(A7740="","",IF(D7740="Delivered",IF(B7740&lt;=INDEX(P_Due,F7740),1,0),0))</f>
        <v>1</v>
      </c>
    </row>
    <row r="7741" customFormat="false" ht="15" hidden="false" customHeight="false" outlineLevel="0" collapsed="false">
      <c r="A7741" s="37" t="n">
        <v>1006849</v>
      </c>
      <c r="B7741" s="38" t="n">
        <v>46305</v>
      </c>
      <c r="C7741" s="39" t="n">
        <v>1</v>
      </c>
      <c r="D7741" s="39" t="s">
        <v>26</v>
      </c>
      <c r="E7741" s="39"/>
      <c r="F7741" s="41" t="n">
        <f aca="false">IF(A7741="","",MATCH(A7741,P_ID,1))</f>
        <v>6849</v>
      </c>
      <c r="G7741" s="41" t="str">
        <f aca="false">IF(A7741="","",INDEX(P_Svc,F7741))</f>
        <v>Standard</v>
      </c>
      <c r="H7741" s="41" t="str">
        <f aca="false">IF(A7741="","",INDEX(P_Zone,F7741))</f>
        <v>South</v>
      </c>
      <c r="I7741" s="41" t="n">
        <f aca="false">IF(A7741="","",IF(D7741="Delivered",IF(B7741&lt;=INDEX(P_Due,F7741),1,0),0))</f>
        <v>1</v>
      </c>
    </row>
    <row r="7742" customFormat="false" ht="15" hidden="false" customHeight="false" outlineLevel="0" collapsed="false">
      <c r="A7742" s="37" t="n">
        <v>1006850</v>
      </c>
      <c r="B7742" s="38" t="n">
        <v>46305</v>
      </c>
      <c r="C7742" s="39" t="n">
        <v>1</v>
      </c>
      <c r="D7742" s="39" t="s">
        <v>26</v>
      </c>
      <c r="E7742" s="39"/>
      <c r="F7742" s="41" t="n">
        <f aca="false">IF(A7742="","",MATCH(A7742,P_ID,1))</f>
        <v>6850</v>
      </c>
      <c r="G7742" s="41" t="str">
        <f aca="false">IF(A7742="","",INDEX(P_Svc,F7742))</f>
        <v>Economy</v>
      </c>
      <c r="H7742" s="41" t="str">
        <f aca="false">IF(A7742="","",INDEX(P_Zone,F7742))</f>
        <v>South</v>
      </c>
      <c r="I7742" s="41" t="n">
        <f aca="false">IF(A7742="","",IF(D7742="Delivered",IF(B7742&lt;=INDEX(P_Due,F7742),1,0),0))</f>
        <v>1</v>
      </c>
    </row>
    <row r="7743" customFormat="false" ht="15" hidden="false" customHeight="false" outlineLevel="0" collapsed="false">
      <c r="A7743" s="37" t="n">
        <v>1006851</v>
      </c>
      <c r="B7743" s="38" t="n">
        <v>46305</v>
      </c>
      <c r="C7743" s="39" t="n">
        <v>1</v>
      </c>
      <c r="D7743" s="39" t="s">
        <v>26</v>
      </c>
      <c r="E7743" s="39"/>
      <c r="F7743" s="41" t="n">
        <f aca="false">IF(A7743="","",MATCH(A7743,P_ID,1))</f>
        <v>6851</v>
      </c>
      <c r="G7743" s="41" t="str">
        <f aca="false">IF(A7743="","",INDEX(P_Svc,F7743))</f>
        <v>Standard</v>
      </c>
      <c r="H7743" s="41" t="str">
        <f aca="false">IF(A7743="","",INDEX(P_Zone,F7743))</f>
        <v>North</v>
      </c>
      <c r="I7743" s="41" t="n">
        <f aca="false">IF(A7743="","",IF(D7743="Delivered",IF(B7743&lt;=INDEX(P_Due,F7743),1,0),0))</f>
        <v>1</v>
      </c>
    </row>
    <row r="7744" customFormat="false" ht="15" hidden="false" customHeight="false" outlineLevel="0" collapsed="false">
      <c r="A7744" s="37" t="n">
        <v>1006852</v>
      </c>
      <c r="B7744" s="38" t="n">
        <v>46305</v>
      </c>
      <c r="C7744" s="39" t="n">
        <v>1</v>
      </c>
      <c r="D7744" s="39" t="s">
        <v>79</v>
      </c>
      <c r="E7744" s="39" t="s">
        <v>38</v>
      </c>
      <c r="F7744" s="41" t="n">
        <f aca="false">IF(A7744="","",MATCH(A7744,P_ID,1))</f>
        <v>6852</v>
      </c>
      <c r="G7744" s="41" t="str">
        <f aca="false">IF(A7744="","",INDEX(P_Svc,F7744))</f>
        <v>Standard</v>
      </c>
      <c r="H7744" s="41" t="str">
        <f aca="false">IF(A7744="","",INDEX(P_Zone,F7744))</f>
        <v>South</v>
      </c>
      <c r="I7744" s="41" t="n">
        <f aca="false">IF(A7744="","",IF(D7744="Delivered",IF(B7744&lt;=INDEX(P_Due,F7744),1,0),0))</f>
        <v>0</v>
      </c>
    </row>
    <row r="7745" customFormat="false" ht="15" hidden="false" customHeight="false" outlineLevel="0" collapsed="false">
      <c r="A7745" s="37" t="n">
        <v>1006853</v>
      </c>
      <c r="B7745" s="38" t="n">
        <v>46305</v>
      </c>
      <c r="C7745" s="39" t="n">
        <v>1</v>
      </c>
      <c r="D7745" s="39" t="s">
        <v>26</v>
      </c>
      <c r="E7745" s="39"/>
      <c r="F7745" s="41" t="n">
        <f aca="false">IF(A7745="","",MATCH(A7745,P_ID,1))</f>
        <v>6853</v>
      </c>
      <c r="G7745" s="41" t="str">
        <f aca="false">IF(A7745="","",INDEX(P_Svc,F7745))</f>
        <v>Economy</v>
      </c>
      <c r="H7745" s="41" t="str">
        <f aca="false">IF(A7745="","",INDEX(P_Zone,F7745))</f>
        <v>Central</v>
      </c>
      <c r="I7745" s="41" t="n">
        <f aca="false">IF(A7745="","",IF(D7745="Delivered",IF(B7745&lt;=INDEX(P_Due,F7745),1,0),0))</f>
        <v>1</v>
      </c>
    </row>
    <row r="7746" customFormat="false" ht="15" hidden="false" customHeight="false" outlineLevel="0" collapsed="false">
      <c r="A7746" s="37" t="n">
        <v>1006854</v>
      </c>
      <c r="B7746" s="38" t="n">
        <v>46305</v>
      </c>
      <c r="C7746" s="39" t="n">
        <v>1</v>
      </c>
      <c r="D7746" s="39" t="s">
        <v>79</v>
      </c>
      <c r="E7746" s="39" t="s">
        <v>32</v>
      </c>
      <c r="F7746" s="41" t="n">
        <f aca="false">IF(A7746="","",MATCH(A7746,P_ID,1))</f>
        <v>6854</v>
      </c>
      <c r="G7746" s="41" t="str">
        <f aca="false">IF(A7746="","",INDEX(P_Svc,F7746))</f>
        <v>Standard</v>
      </c>
      <c r="H7746" s="41" t="str">
        <f aca="false">IF(A7746="","",INDEX(P_Zone,F7746))</f>
        <v>West</v>
      </c>
      <c r="I7746" s="41" t="n">
        <f aca="false">IF(A7746="","",IF(D7746="Delivered",IF(B7746&lt;=INDEX(P_Due,F7746),1,0),0))</f>
        <v>0</v>
      </c>
    </row>
    <row r="7747" customFormat="false" ht="15" hidden="false" customHeight="false" outlineLevel="0" collapsed="false">
      <c r="A7747" s="37" t="n">
        <v>1006856</v>
      </c>
      <c r="B7747" s="38" t="n">
        <v>46305</v>
      </c>
      <c r="C7747" s="39" t="n">
        <v>1</v>
      </c>
      <c r="D7747" s="39" t="s">
        <v>26</v>
      </c>
      <c r="E7747" s="39"/>
      <c r="F7747" s="41" t="n">
        <f aca="false">IF(A7747="","",MATCH(A7747,P_ID,1))</f>
        <v>6856</v>
      </c>
      <c r="G7747" s="41" t="str">
        <f aca="false">IF(A7747="","",INDEX(P_Svc,F7747))</f>
        <v>Economy</v>
      </c>
      <c r="H7747" s="41" t="str">
        <f aca="false">IF(A7747="","",INDEX(P_Zone,F7747))</f>
        <v>North</v>
      </c>
      <c r="I7747" s="41" t="n">
        <f aca="false">IF(A7747="","",IF(D7747="Delivered",IF(B7747&lt;=INDEX(P_Due,F7747),1,0),0))</f>
        <v>1</v>
      </c>
    </row>
    <row r="7748" customFormat="false" ht="15" hidden="false" customHeight="false" outlineLevel="0" collapsed="false">
      <c r="A7748" s="37" t="n">
        <v>1006857</v>
      </c>
      <c r="B7748" s="38" t="n">
        <v>46305</v>
      </c>
      <c r="C7748" s="39" t="n">
        <v>1</v>
      </c>
      <c r="D7748" s="39" t="s">
        <v>26</v>
      </c>
      <c r="E7748" s="39"/>
      <c r="F7748" s="41" t="n">
        <f aca="false">IF(A7748="","",MATCH(A7748,P_ID,1))</f>
        <v>6857</v>
      </c>
      <c r="G7748" s="41" t="str">
        <f aca="false">IF(A7748="","",INDEX(P_Svc,F7748))</f>
        <v>Economy</v>
      </c>
      <c r="H7748" s="41" t="str">
        <f aca="false">IF(A7748="","",INDEX(P_Zone,F7748))</f>
        <v>Central</v>
      </c>
      <c r="I7748" s="41" t="n">
        <f aca="false">IF(A7748="","",IF(D7748="Delivered",IF(B7748&lt;=INDEX(P_Due,F7748),1,0),0))</f>
        <v>1</v>
      </c>
    </row>
    <row r="7749" customFormat="false" ht="15" hidden="false" customHeight="false" outlineLevel="0" collapsed="false">
      <c r="A7749" s="37" t="n">
        <v>1006858</v>
      </c>
      <c r="B7749" s="38" t="n">
        <v>46305</v>
      </c>
      <c r="C7749" s="39" t="n">
        <v>1</v>
      </c>
      <c r="D7749" s="39" t="s">
        <v>79</v>
      </c>
      <c r="E7749" s="39" t="s">
        <v>34</v>
      </c>
      <c r="F7749" s="41" t="n">
        <f aca="false">IF(A7749="","",MATCH(A7749,P_ID,1))</f>
        <v>6858</v>
      </c>
      <c r="G7749" s="41" t="str">
        <f aca="false">IF(A7749="","",INDEX(P_Svc,F7749))</f>
        <v>Standard</v>
      </c>
      <c r="H7749" s="41" t="str">
        <f aca="false">IF(A7749="","",INDEX(P_Zone,F7749))</f>
        <v>Central</v>
      </c>
      <c r="I7749" s="41" t="n">
        <f aca="false">IF(A7749="","",IF(D7749="Delivered",IF(B7749&lt;=INDEX(P_Due,F7749),1,0),0))</f>
        <v>0</v>
      </c>
    </row>
    <row r="7750" customFormat="false" ht="15" hidden="false" customHeight="false" outlineLevel="0" collapsed="false">
      <c r="A7750" s="37" t="n">
        <v>1006859</v>
      </c>
      <c r="B7750" s="38" t="n">
        <v>46305</v>
      </c>
      <c r="C7750" s="39" t="n">
        <v>1</v>
      </c>
      <c r="D7750" s="39" t="s">
        <v>26</v>
      </c>
      <c r="E7750" s="39"/>
      <c r="F7750" s="41" t="n">
        <f aca="false">IF(A7750="","",MATCH(A7750,P_ID,1))</f>
        <v>6859</v>
      </c>
      <c r="G7750" s="41" t="str">
        <f aca="false">IF(A7750="","",INDEX(P_Svc,F7750))</f>
        <v>Standard</v>
      </c>
      <c r="H7750" s="41" t="str">
        <f aca="false">IF(A7750="","",INDEX(P_Zone,F7750))</f>
        <v>East</v>
      </c>
      <c r="I7750" s="41" t="n">
        <f aca="false">IF(A7750="","",IF(D7750="Delivered",IF(B7750&lt;=INDEX(P_Due,F7750),1,0),0))</f>
        <v>1</v>
      </c>
    </row>
    <row r="7751" customFormat="false" ht="15" hidden="false" customHeight="false" outlineLevel="0" collapsed="false">
      <c r="A7751" s="37" t="n">
        <v>1006860</v>
      </c>
      <c r="B7751" s="38" t="n">
        <v>46305</v>
      </c>
      <c r="C7751" s="39" t="n">
        <v>1</v>
      </c>
      <c r="D7751" s="39" t="s">
        <v>26</v>
      </c>
      <c r="E7751" s="39"/>
      <c r="F7751" s="41" t="n">
        <f aca="false">IF(A7751="","",MATCH(A7751,P_ID,1))</f>
        <v>6860</v>
      </c>
      <c r="G7751" s="41" t="str">
        <f aca="false">IF(A7751="","",INDEX(P_Svc,F7751))</f>
        <v>Standard</v>
      </c>
      <c r="H7751" s="41" t="str">
        <f aca="false">IF(A7751="","",INDEX(P_Zone,F7751))</f>
        <v>East</v>
      </c>
      <c r="I7751" s="41" t="n">
        <f aca="false">IF(A7751="","",IF(D7751="Delivered",IF(B7751&lt;=INDEX(P_Due,F7751),1,0),0))</f>
        <v>1</v>
      </c>
    </row>
    <row r="7752" customFormat="false" ht="15" hidden="false" customHeight="false" outlineLevel="0" collapsed="false">
      <c r="A7752" s="37" t="n">
        <v>1006861</v>
      </c>
      <c r="B7752" s="38" t="n">
        <v>46305</v>
      </c>
      <c r="C7752" s="39" t="n">
        <v>1</v>
      </c>
      <c r="D7752" s="39" t="s">
        <v>26</v>
      </c>
      <c r="E7752" s="39"/>
      <c r="F7752" s="41" t="n">
        <f aca="false">IF(A7752="","",MATCH(A7752,P_ID,1))</f>
        <v>6861</v>
      </c>
      <c r="G7752" s="41" t="str">
        <f aca="false">IF(A7752="","",INDEX(P_Svc,F7752))</f>
        <v>Standard</v>
      </c>
      <c r="H7752" s="41" t="str">
        <f aca="false">IF(A7752="","",INDEX(P_Zone,F7752))</f>
        <v>East</v>
      </c>
      <c r="I7752" s="41" t="n">
        <f aca="false">IF(A7752="","",IF(D7752="Delivered",IF(B7752&lt;=INDEX(P_Due,F7752),1,0),0))</f>
        <v>1</v>
      </c>
    </row>
    <row r="7753" customFormat="false" ht="15" hidden="false" customHeight="false" outlineLevel="0" collapsed="false">
      <c r="A7753" s="37" t="n">
        <v>1006862</v>
      </c>
      <c r="B7753" s="38" t="n">
        <v>46305</v>
      </c>
      <c r="C7753" s="39" t="n">
        <v>1</v>
      </c>
      <c r="D7753" s="39" t="s">
        <v>26</v>
      </c>
      <c r="E7753" s="39"/>
      <c r="F7753" s="41" t="n">
        <f aca="false">IF(A7753="","",MATCH(A7753,P_ID,1))</f>
        <v>6862</v>
      </c>
      <c r="G7753" s="41" t="str">
        <f aca="false">IF(A7753="","",INDEX(P_Svc,F7753))</f>
        <v>Standard</v>
      </c>
      <c r="H7753" s="41" t="str">
        <f aca="false">IF(A7753="","",INDEX(P_Zone,F7753))</f>
        <v>West</v>
      </c>
      <c r="I7753" s="41" t="n">
        <f aca="false">IF(A7753="","",IF(D7753="Delivered",IF(B7753&lt;=INDEX(P_Due,F7753),1,0),0))</f>
        <v>1</v>
      </c>
    </row>
    <row r="7754" customFormat="false" ht="15" hidden="false" customHeight="false" outlineLevel="0" collapsed="false">
      <c r="A7754" s="37" t="n">
        <v>1006863</v>
      </c>
      <c r="B7754" s="38" t="n">
        <v>46305</v>
      </c>
      <c r="C7754" s="39" t="n">
        <v>1</v>
      </c>
      <c r="D7754" s="39" t="s">
        <v>26</v>
      </c>
      <c r="E7754" s="39"/>
      <c r="F7754" s="41" t="n">
        <f aca="false">IF(A7754="","",MATCH(A7754,P_ID,1))</f>
        <v>6863</v>
      </c>
      <c r="G7754" s="41" t="str">
        <f aca="false">IF(A7754="","",INDEX(P_Svc,F7754))</f>
        <v>Standard</v>
      </c>
      <c r="H7754" s="41" t="str">
        <f aca="false">IF(A7754="","",INDEX(P_Zone,F7754))</f>
        <v>Central</v>
      </c>
      <c r="I7754" s="41" t="n">
        <f aca="false">IF(A7754="","",IF(D7754="Delivered",IF(B7754&lt;=INDEX(P_Due,F7754),1,0),0))</f>
        <v>1</v>
      </c>
    </row>
    <row r="7755" customFormat="false" ht="15" hidden="false" customHeight="false" outlineLevel="0" collapsed="false">
      <c r="A7755" s="37" t="n">
        <v>1006864</v>
      </c>
      <c r="B7755" s="38" t="n">
        <v>46305</v>
      </c>
      <c r="C7755" s="39" t="n">
        <v>1</v>
      </c>
      <c r="D7755" s="39" t="s">
        <v>26</v>
      </c>
      <c r="E7755" s="39"/>
      <c r="F7755" s="41" t="n">
        <f aca="false">IF(A7755="","",MATCH(A7755,P_ID,1))</f>
        <v>6864</v>
      </c>
      <c r="G7755" s="41" t="str">
        <f aca="false">IF(A7755="","",INDEX(P_Svc,F7755))</f>
        <v>Standard</v>
      </c>
      <c r="H7755" s="41" t="str">
        <f aca="false">IF(A7755="","",INDEX(P_Zone,F7755))</f>
        <v>North</v>
      </c>
      <c r="I7755" s="41" t="n">
        <f aca="false">IF(A7755="","",IF(D7755="Delivered",IF(B7755&lt;=INDEX(P_Due,F7755),1,0),0))</f>
        <v>1</v>
      </c>
    </row>
    <row r="7756" customFormat="false" ht="15" hidden="false" customHeight="false" outlineLevel="0" collapsed="false">
      <c r="A7756" s="37" t="n">
        <v>1006865</v>
      </c>
      <c r="B7756" s="38" t="n">
        <v>46305</v>
      </c>
      <c r="C7756" s="39" t="n">
        <v>1</v>
      </c>
      <c r="D7756" s="39" t="s">
        <v>26</v>
      </c>
      <c r="E7756" s="39"/>
      <c r="F7756" s="41" t="n">
        <f aca="false">IF(A7756="","",MATCH(A7756,P_ID,1))</f>
        <v>6865</v>
      </c>
      <c r="G7756" s="41" t="str">
        <f aca="false">IF(A7756="","",INDEX(P_Svc,F7756))</f>
        <v>Standard</v>
      </c>
      <c r="H7756" s="41" t="str">
        <f aca="false">IF(A7756="","",INDEX(P_Zone,F7756))</f>
        <v>West</v>
      </c>
      <c r="I7756" s="41" t="n">
        <f aca="false">IF(A7756="","",IF(D7756="Delivered",IF(B7756&lt;=INDEX(P_Due,F7756),1,0),0))</f>
        <v>1</v>
      </c>
    </row>
    <row r="7757" customFormat="false" ht="15" hidden="false" customHeight="false" outlineLevel="0" collapsed="false">
      <c r="A7757" s="37" t="n">
        <v>1006866</v>
      </c>
      <c r="B7757" s="38" t="n">
        <v>46305</v>
      </c>
      <c r="C7757" s="39" t="n">
        <v>1</v>
      </c>
      <c r="D7757" s="39" t="s">
        <v>26</v>
      </c>
      <c r="E7757" s="39"/>
      <c r="F7757" s="41" t="n">
        <f aca="false">IF(A7757="","",MATCH(A7757,P_ID,1))</f>
        <v>6866</v>
      </c>
      <c r="G7757" s="41" t="str">
        <f aca="false">IF(A7757="","",INDEX(P_Svc,F7757))</f>
        <v>Standard</v>
      </c>
      <c r="H7757" s="41" t="str">
        <f aca="false">IF(A7757="","",INDEX(P_Zone,F7757))</f>
        <v>Central</v>
      </c>
      <c r="I7757" s="41" t="n">
        <f aca="false">IF(A7757="","",IF(D7757="Delivered",IF(B7757&lt;=INDEX(P_Due,F7757),1,0),0))</f>
        <v>1</v>
      </c>
    </row>
    <row r="7758" customFormat="false" ht="15" hidden="false" customHeight="false" outlineLevel="0" collapsed="false">
      <c r="A7758" s="37" t="n">
        <v>1006867</v>
      </c>
      <c r="B7758" s="38" t="n">
        <v>46305</v>
      </c>
      <c r="C7758" s="39" t="n">
        <v>1</v>
      </c>
      <c r="D7758" s="39" t="s">
        <v>26</v>
      </c>
      <c r="E7758" s="39"/>
      <c r="F7758" s="41" t="n">
        <f aca="false">IF(A7758="","",MATCH(A7758,P_ID,1))</f>
        <v>6867</v>
      </c>
      <c r="G7758" s="41" t="str">
        <f aca="false">IF(A7758="","",INDEX(P_Svc,F7758))</f>
        <v>Economy</v>
      </c>
      <c r="H7758" s="41" t="str">
        <f aca="false">IF(A7758="","",INDEX(P_Zone,F7758))</f>
        <v>East</v>
      </c>
      <c r="I7758" s="41" t="n">
        <f aca="false">IF(A7758="","",IF(D7758="Delivered",IF(B7758&lt;=INDEX(P_Due,F7758),1,0),0))</f>
        <v>1</v>
      </c>
    </row>
    <row r="7759" customFormat="false" ht="15" hidden="false" customHeight="false" outlineLevel="0" collapsed="false">
      <c r="A7759" s="37" t="n">
        <v>1006868</v>
      </c>
      <c r="B7759" s="38" t="n">
        <v>46305</v>
      </c>
      <c r="C7759" s="39" t="n">
        <v>1</v>
      </c>
      <c r="D7759" s="39" t="s">
        <v>26</v>
      </c>
      <c r="E7759" s="39"/>
      <c r="F7759" s="41" t="n">
        <f aca="false">IF(A7759="","",MATCH(A7759,P_ID,1))</f>
        <v>6868</v>
      </c>
      <c r="G7759" s="41" t="str">
        <f aca="false">IF(A7759="","",INDEX(P_Svc,F7759))</f>
        <v>Standard</v>
      </c>
      <c r="H7759" s="41" t="str">
        <f aca="false">IF(A7759="","",INDEX(P_Zone,F7759))</f>
        <v>North</v>
      </c>
      <c r="I7759" s="41" t="n">
        <f aca="false">IF(A7759="","",IF(D7759="Delivered",IF(B7759&lt;=INDEX(P_Due,F7759),1,0),0))</f>
        <v>1</v>
      </c>
    </row>
    <row r="7760" customFormat="false" ht="15" hidden="false" customHeight="false" outlineLevel="0" collapsed="false">
      <c r="A7760" s="37" t="n">
        <v>1006869</v>
      </c>
      <c r="B7760" s="38" t="n">
        <v>46305</v>
      </c>
      <c r="C7760" s="39" t="n">
        <v>1</v>
      </c>
      <c r="D7760" s="39" t="s">
        <v>26</v>
      </c>
      <c r="E7760" s="39"/>
      <c r="F7760" s="41" t="n">
        <f aca="false">IF(A7760="","",MATCH(A7760,P_ID,1))</f>
        <v>6869</v>
      </c>
      <c r="G7760" s="41" t="str">
        <f aca="false">IF(A7760="","",INDEX(P_Svc,F7760))</f>
        <v>Standard</v>
      </c>
      <c r="H7760" s="41" t="str">
        <f aca="false">IF(A7760="","",INDEX(P_Zone,F7760))</f>
        <v>South</v>
      </c>
      <c r="I7760" s="41" t="n">
        <f aca="false">IF(A7760="","",IF(D7760="Delivered",IF(B7760&lt;=INDEX(P_Due,F7760),1,0),0))</f>
        <v>1</v>
      </c>
    </row>
    <row r="7761" customFormat="false" ht="15" hidden="false" customHeight="false" outlineLevel="0" collapsed="false">
      <c r="A7761" s="37" t="n">
        <v>1006870</v>
      </c>
      <c r="B7761" s="38" t="n">
        <v>46305</v>
      </c>
      <c r="C7761" s="39" t="n">
        <v>1</v>
      </c>
      <c r="D7761" s="39" t="s">
        <v>26</v>
      </c>
      <c r="E7761" s="39"/>
      <c r="F7761" s="41" t="n">
        <f aca="false">IF(A7761="","",MATCH(A7761,P_ID,1))</f>
        <v>6870</v>
      </c>
      <c r="G7761" s="41" t="str">
        <f aca="false">IF(A7761="","",INDEX(P_Svc,F7761))</f>
        <v>Standard</v>
      </c>
      <c r="H7761" s="41" t="str">
        <f aca="false">IF(A7761="","",INDEX(P_Zone,F7761))</f>
        <v>East</v>
      </c>
      <c r="I7761" s="41" t="n">
        <f aca="false">IF(A7761="","",IF(D7761="Delivered",IF(B7761&lt;=INDEX(P_Due,F7761),1,0),0))</f>
        <v>1</v>
      </c>
    </row>
    <row r="7762" customFormat="false" ht="15" hidden="false" customHeight="false" outlineLevel="0" collapsed="false">
      <c r="A7762" s="37" t="n">
        <v>1006871</v>
      </c>
      <c r="B7762" s="38" t="n">
        <v>46305</v>
      </c>
      <c r="C7762" s="39" t="n">
        <v>1</v>
      </c>
      <c r="D7762" s="39" t="s">
        <v>26</v>
      </c>
      <c r="E7762" s="39"/>
      <c r="F7762" s="41" t="n">
        <f aca="false">IF(A7762="","",MATCH(A7762,P_ID,1))</f>
        <v>6871</v>
      </c>
      <c r="G7762" s="41" t="str">
        <f aca="false">IF(A7762="","",INDEX(P_Svc,F7762))</f>
        <v>Standard</v>
      </c>
      <c r="H7762" s="41" t="str">
        <f aca="false">IF(A7762="","",INDEX(P_Zone,F7762))</f>
        <v>North</v>
      </c>
      <c r="I7762" s="41" t="n">
        <f aca="false">IF(A7762="","",IF(D7762="Delivered",IF(B7762&lt;=INDEX(P_Due,F7762),1,0),0))</f>
        <v>1</v>
      </c>
    </row>
    <row r="7763" customFormat="false" ht="15" hidden="false" customHeight="false" outlineLevel="0" collapsed="false">
      <c r="A7763" s="37" t="n">
        <v>1006872</v>
      </c>
      <c r="B7763" s="38" t="n">
        <v>46305</v>
      </c>
      <c r="C7763" s="39" t="n">
        <v>1</v>
      </c>
      <c r="D7763" s="39" t="s">
        <v>26</v>
      </c>
      <c r="E7763" s="39"/>
      <c r="F7763" s="41" t="n">
        <f aca="false">IF(A7763="","",MATCH(A7763,P_ID,1))</f>
        <v>6872</v>
      </c>
      <c r="G7763" s="41" t="str">
        <f aca="false">IF(A7763="","",INDEX(P_Svc,F7763))</f>
        <v>Economy</v>
      </c>
      <c r="H7763" s="41" t="str">
        <f aca="false">IF(A7763="","",INDEX(P_Zone,F7763))</f>
        <v>South</v>
      </c>
      <c r="I7763" s="41" t="n">
        <f aca="false">IF(A7763="","",IF(D7763="Delivered",IF(B7763&lt;=INDEX(P_Due,F7763),1,0),0))</f>
        <v>1</v>
      </c>
    </row>
    <row r="7764" customFormat="false" ht="15" hidden="false" customHeight="false" outlineLevel="0" collapsed="false">
      <c r="A7764" s="37" t="n">
        <v>1006873</v>
      </c>
      <c r="B7764" s="38" t="n">
        <v>46305</v>
      </c>
      <c r="C7764" s="39" t="n">
        <v>1</v>
      </c>
      <c r="D7764" s="39" t="s">
        <v>26</v>
      </c>
      <c r="E7764" s="39"/>
      <c r="F7764" s="41" t="n">
        <f aca="false">IF(A7764="","",MATCH(A7764,P_ID,1))</f>
        <v>6873</v>
      </c>
      <c r="G7764" s="41" t="str">
        <f aca="false">IF(A7764="","",INDEX(P_Svc,F7764))</f>
        <v>Economy</v>
      </c>
      <c r="H7764" s="41" t="str">
        <f aca="false">IF(A7764="","",INDEX(P_Zone,F7764))</f>
        <v>East</v>
      </c>
      <c r="I7764" s="41" t="n">
        <f aca="false">IF(A7764="","",IF(D7764="Delivered",IF(B7764&lt;=INDEX(P_Due,F7764),1,0),0))</f>
        <v>1</v>
      </c>
    </row>
    <row r="7765" customFormat="false" ht="15" hidden="false" customHeight="false" outlineLevel="0" collapsed="false">
      <c r="A7765" s="37" t="n">
        <v>1006874</v>
      </c>
      <c r="B7765" s="38" t="n">
        <v>46305</v>
      </c>
      <c r="C7765" s="39" t="n">
        <v>1</v>
      </c>
      <c r="D7765" s="39" t="s">
        <v>26</v>
      </c>
      <c r="E7765" s="39"/>
      <c r="F7765" s="41" t="n">
        <f aca="false">IF(A7765="","",MATCH(A7765,P_ID,1))</f>
        <v>6874</v>
      </c>
      <c r="G7765" s="41" t="str">
        <f aca="false">IF(A7765="","",INDEX(P_Svc,F7765))</f>
        <v>Standard</v>
      </c>
      <c r="H7765" s="41" t="str">
        <f aca="false">IF(A7765="","",INDEX(P_Zone,F7765))</f>
        <v>Central</v>
      </c>
      <c r="I7765" s="41" t="n">
        <f aca="false">IF(A7765="","",IF(D7765="Delivered",IF(B7765&lt;=INDEX(P_Due,F7765),1,0),0))</f>
        <v>1</v>
      </c>
    </row>
    <row r="7766" customFormat="false" ht="15" hidden="false" customHeight="false" outlineLevel="0" collapsed="false">
      <c r="A7766" s="37" t="n">
        <v>1006875</v>
      </c>
      <c r="B7766" s="38" t="n">
        <v>46305</v>
      </c>
      <c r="C7766" s="39" t="n">
        <v>1</v>
      </c>
      <c r="D7766" s="39" t="s">
        <v>26</v>
      </c>
      <c r="E7766" s="39"/>
      <c r="F7766" s="41" t="n">
        <f aca="false">IF(A7766="","",MATCH(A7766,P_ID,1))</f>
        <v>6875</v>
      </c>
      <c r="G7766" s="41" t="str">
        <f aca="false">IF(A7766="","",INDEX(P_Svc,F7766))</f>
        <v>Standard</v>
      </c>
      <c r="H7766" s="41" t="str">
        <f aca="false">IF(A7766="","",INDEX(P_Zone,F7766))</f>
        <v>South</v>
      </c>
      <c r="I7766" s="41" t="n">
        <f aca="false">IF(A7766="","",IF(D7766="Delivered",IF(B7766&lt;=INDEX(P_Due,F7766),1,0),0))</f>
        <v>1</v>
      </c>
    </row>
    <row r="7767" customFormat="false" ht="15" hidden="false" customHeight="false" outlineLevel="0" collapsed="false">
      <c r="A7767" s="37" t="n">
        <v>1006876</v>
      </c>
      <c r="B7767" s="38" t="n">
        <v>46305</v>
      </c>
      <c r="C7767" s="39" t="n">
        <v>1</v>
      </c>
      <c r="D7767" s="39" t="s">
        <v>26</v>
      </c>
      <c r="E7767" s="39"/>
      <c r="F7767" s="41" t="n">
        <f aca="false">IF(A7767="","",MATCH(A7767,P_ID,1))</f>
        <v>6876</v>
      </c>
      <c r="G7767" s="41" t="str">
        <f aca="false">IF(A7767="","",INDEX(P_Svc,F7767))</f>
        <v>Standard</v>
      </c>
      <c r="H7767" s="41" t="str">
        <f aca="false">IF(A7767="","",INDEX(P_Zone,F7767))</f>
        <v>North</v>
      </c>
      <c r="I7767" s="41" t="n">
        <f aca="false">IF(A7767="","",IF(D7767="Delivered",IF(B7767&lt;=INDEX(P_Due,F7767),1,0),0))</f>
        <v>1</v>
      </c>
    </row>
    <row r="7768" customFormat="false" ht="15" hidden="false" customHeight="false" outlineLevel="0" collapsed="false">
      <c r="A7768" s="37" t="n">
        <v>1006877</v>
      </c>
      <c r="B7768" s="38" t="n">
        <v>46305</v>
      </c>
      <c r="C7768" s="39" t="n">
        <v>1</v>
      </c>
      <c r="D7768" s="39" t="s">
        <v>26</v>
      </c>
      <c r="E7768" s="39"/>
      <c r="F7768" s="41" t="n">
        <f aca="false">IF(A7768="","",MATCH(A7768,P_ID,1))</f>
        <v>6877</v>
      </c>
      <c r="G7768" s="41" t="str">
        <f aca="false">IF(A7768="","",INDEX(P_Svc,F7768))</f>
        <v>Standard</v>
      </c>
      <c r="H7768" s="41" t="str">
        <f aca="false">IF(A7768="","",INDEX(P_Zone,F7768))</f>
        <v>North</v>
      </c>
      <c r="I7768" s="41" t="n">
        <f aca="false">IF(A7768="","",IF(D7768="Delivered",IF(B7768&lt;=INDEX(P_Due,F7768),1,0),0))</f>
        <v>1</v>
      </c>
    </row>
    <row r="7769" customFormat="false" ht="15" hidden="false" customHeight="false" outlineLevel="0" collapsed="false">
      <c r="A7769" s="37" t="n">
        <v>1006878</v>
      </c>
      <c r="B7769" s="38" t="n">
        <v>46305</v>
      </c>
      <c r="C7769" s="39" t="n">
        <v>1</v>
      </c>
      <c r="D7769" s="39" t="s">
        <v>79</v>
      </c>
      <c r="E7769" s="39" t="s">
        <v>32</v>
      </c>
      <c r="F7769" s="41" t="n">
        <f aca="false">IF(A7769="","",MATCH(A7769,P_ID,1))</f>
        <v>6878</v>
      </c>
      <c r="G7769" s="41" t="str">
        <f aca="false">IF(A7769="","",INDEX(P_Svc,F7769))</f>
        <v>Standard</v>
      </c>
      <c r="H7769" s="41" t="str">
        <f aca="false">IF(A7769="","",INDEX(P_Zone,F7769))</f>
        <v>West</v>
      </c>
      <c r="I7769" s="41" t="n">
        <f aca="false">IF(A7769="","",IF(D7769="Delivered",IF(B7769&lt;=INDEX(P_Due,F7769),1,0),0))</f>
        <v>0</v>
      </c>
    </row>
    <row r="7770" customFormat="false" ht="15" hidden="false" customHeight="false" outlineLevel="0" collapsed="false">
      <c r="A7770" s="37" t="n">
        <v>1006879</v>
      </c>
      <c r="B7770" s="38" t="n">
        <v>46305</v>
      </c>
      <c r="C7770" s="39" t="n">
        <v>1</v>
      </c>
      <c r="D7770" s="39" t="s">
        <v>79</v>
      </c>
      <c r="E7770" s="39" t="s">
        <v>32</v>
      </c>
      <c r="F7770" s="41" t="n">
        <f aca="false">IF(A7770="","",MATCH(A7770,P_ID,1))</f>
        <v>6879</v>
      </c>
      <c r="G7770" s="41" t="str">
        <f aca="false">IF(A7770="","",INDEX(P_Svc,F7770))</f>
        <v>Standard</v>
      </c>
      <c r="H7770" s="41" t="str">
        <f aca="false">IF(A7770="","",INDEX(P_Zone,F7770))</f>
        <v>West</v>
      </c>
      <c r="I7770" s="41" t="n">
        <f aca="false">IF(A7770="","",IF(D7770="Delivered",IF(B7770&lt;=INDEX(P_Due,F7770),1,0),0))</f>
        <v>0</v>
      </c>
    </row>
    <row r="7771" customFormat="false" ht="15" hidden="false" customHeight="false" outlineLevel="0" collapsed="false">
      <c r="A7771" s="37" t="n">
        <v>1006880</v>
      </c>
      <c r="B7771" s="38" t="n">
        <v>46305</v>
      </c>
      <c r="C7771" s="39" t="n">
        <v>1</v>
      </c>
      <c r="D7771" s="39" t="s">
        <v>26</v>
      </c>
      <c r="E7771" s="39"/>
      <c r="F7771" s="41" t="n">
        <f aca="false">IF(A7771="","",MATCH(A7771,P_ID,1))</f>
        <v>6880</v>
      </c>
      <c r="G7771" s="41" t="str">
        <f aca="false">IF(A7771="","",INDEX(P_Svc,F7771))</f>
        <v>Standard</v>
      </c>
      <c r="H7771" s="41" t="str">
        <f aca="false">IF(A7771="","",INDEX(P_Zone,F7771))</f>
        <v>North</v>
      </c>
      <c r="I7771" s="41" t="n">
        <f aca="false">IF(A7771="","",IF(D7771="Delivered",IF(B7771&lt;=INDEX(P_Due,F7771),1,0),0))</f>
        <v>1</v>
      </c>
    </row>
    <row r="7772" customFormat="false" ht="15" hidden="false" customHeight="false" outlineLevel="0" collapsed="false">
      <c r="A7772" s="37" t="n">
        <v>1006147</v>
      </c>
      <c r="B7772" s="38" t="n">
        <v>46305</v>
      </c>
      <c r="C7772" s="39" t="n">
        <v>3</v>
      </c>
      <c r="D7772" s="39" t="s">
        <v>26</v>
      </c>
      <c r="E7772" s="39"/>
      <c r="F7772" s="41" t="n">
        <f aca="false">IF(A7772="","",MATCH(A7772,P_ID,1))</f>
        <v>6147</v>
      </c>
      <c r="G7772" s="41" t="str">
        <f aca="false">IF(A7772="","",INDEX(P_Svc,F7772))</f>
        <v>Economy</v>
      </c>
      <c r="H7772" s="41" t="str">
        <f aca="false">IF(A7772="","",INDEX(P_Zone,F7772))</f>
        <v>East</v>
      </c>
      <c r="I7772" s="41" t="n">
        <f aca="false">IF(A7772="","",IF(D7772="Delivered",IF(B7772&lt;=INDEX(P_Due,F7772),1,0),0))</f>
        <v>1</v>
      </c>
    </row>
    <row r="7773" customFormat="false" ht="15" hidden="false" customHeight="false" outlineLevel="0" collapsed="false">
      <c r="A7773" s="37" t="n">
        <v>1006409</v>
      </c>
      <c r="B7773" s="38" t="n">
        <v>46305</v>
      </c>
      <c r="C7773" s="39" t="n">
        <v>2</v>
      </c>
      <c r="D7773" s="39" t="s">
        <v>26</v>
      </c>
      <c r="E7773" s="39"/>
      <c r="F7773" s="41" t="n">
        <f aca="false">IF(A7773="","",MATCH(A7773,P_ID,1))</f>
        <v>6409</v>
      </c>
      <c r="G7773" s="41" t="str">
        <f aca="false">IF(A7773="","",INDEX(P_Svc,F7773))</f>
        <v>Standard</v>
      </c>
      <c r="H7773" s="41" t="str">
        <f aca="false">IF(A7773="","",INDEX(P_Zone,F7773))</f>
        <v>East</v>
      </c>
      <c r="I7773" s="41" t="n">
        <f aca="false">IF(A7773="","",IF(D7773="Delivered",IF(B7773&lt;=INDEX(P_Due,F7773),1,0),0))</f>
        <v>0</v>
      </c>
    </row>
    <row r="7774" customFormat="false" ht="15" hidden="false" customHeight="false" outlineLevel="0" collapsed="false">
      <c r="A7774" s="37" t="n">
        <v>1006410</v>
      </c>
      <c r="B7774" s="38" t="n">
        <v>46305</v>
      </c>
      <c r="C7774" s="39" t="n">
        <v>2</v>
      </c>
      <c r="D7774" s="39" t="s">
        <v>26</v>
      </c>
      <c r="E7774" s="39"/>
      <c r="F7774" s="41" t="n">
        <f aca="false">IF(A7774="","",MATCH(A7774,P_ID,1))</f>
        <v>6410</v>
      </c>
      <c r="G7774" s="41" t="str">
        <f aca="false">IF(A7774="","",INDEX(P_Svc,F7774))</f>
        <v>Standard</v>
      </c>
      <c r="H7774" s="41" t="str">
        <f aca="false">IF(A7774="","",INDEX(P_Zone,F7774))</f>
        <v>East</v>
      </c>
      <c r="I7774" s="41" t="n">
        <f aca="false">IF(A7774="","",IF(D7774="Delivered",IF(B7774&lt;=INDEX(P_Due,F7774),1,0),0))</f>
        <v>0</v>
      </c>
    </row>
    <row r="7775" customFormat="false" ht="15" hidden="false" customHeight="false" outlineLevel="0" collapsed="false">
      <c r="A7775" s="37" t="n">
        <v>1006419</v>
      </c>
      <c r="B7775" s="38" t="n">
        <v>46305</v>
      </c>
      <c r="C7775" s="39" t="n">
        <v>2</v>
      </c>
      <c r="D7775" s="39" t="s">
        <v>79</v>
      </c>
      <c r="E7775" s="39" t="s">
        <v>32</v>
      </c>
      <c r="F7775" s="41" t="n">
        <f aca="false">IF(A7775="","",MATCH(A7775,P_ID,1))</f>
        <v>6419</v>
      </c>
      <c r="G7775" s="41" t="str">
        <f aca="false">IF(A7775="","",INDEX(P_Svc,F7775))</f>
        <v>Standard</v>
      </c>
      <c r="H7775" s="41" t="str">
        <f aca="false">IF(A7775="","",INDEX(P_Zone,F7775))</f>
        <v>East</v>
      </c>
      <c r="I7775" s="41" t="n">
        <f aca="false">IF(A7775="","",IF(D7775="Delivered",IF(B7775&lt;=INDEX(P_Due,F7775),1,0),0))</f>
        <v>0</v>
      </c>
    </row>
    <row r="7776" customFormat="false" ht="15" hidden="false" customHeight="false" outlineLevel="0" collapsed="false">
      <c r="A7776" s="37" t="n">
        <v>1006433</v>
      </c>
      <c r="B7776" s="38" t="n">
        <v>46305</v>
      </c>
      <c r="C7776" s="39" t="n">
        <v>2</v>
      </c>
      <c r="D7776" s="39" t="s">
        <v>26</v>
      </c>
      <c r="E7776" s="39"/>
      <c r="F7776" s="41" t="n">
        <f aca="false">IF(A7776="","",MATCH(A7776,P_ID,1))</f>
        <v>6433</v>
      </c>
      <c r="G7776" s="41" t="str">
        <f aca="false">IF(A7776="","",INDEX(P_Svc,F7776))</f>
        <v>Standard</v>
      </c>
      <c r="H7776" s="41" t="str">
        <f aca="false">IF(A7776="","",INDEX(P_Zone,F7776))</f>
        <v>North</v>
      </c>
      <c r="I7776" s="41" t="n">
        <f aca="false">IF(A7776="","",IF(D7776="Delivered",IF(B7776&lt;=INDEX(P_Due,F7776),1,0),0))</f>
        <v>0</v>
      </c>
    </row>
    <row r="7777" customFormat="false" ht="15" hidden="false" customHeight="false" outlineLevel="0" collapsed="false">
      <c r="A7777" s="37" t="n">
        <v>1006448</v>
      </c>
      <c r="B7777" s="38" t="n">
        <v>46305</v>
      </c>
      <c r="C7777" s="39" t="n">
        <v>2</v>
      </c>
      <c r="D7777" s="39" t="s">
        <v>26</v>
      </c>
      <c r="E7777" s="39"/>
      <c r="F7777" s="41" t="n">
        <f aca="false">IF(A7777="","",MATCH(A7777,P_ID,1))</f>
        <v>6448</v>
      </c>
      <c r="G7777" s="41" t="str">
        <f aca="false">IF(A7777="","",INDEX(P_Svc,F7777))</f>
        <v>Standard</v>
      </c>
      <c r="H7777" s="41" t="str">
        <f aca="false">IF(A7777="","",INDEX(P_Zone,F7777))</f>
        <v>North</v>
      </c>
      <c r="I7777" s="41" t="n">
        <f aca="false">IF(A7777="","",IF(D7777="Delivered",IF(B7777&lt;=INDEX(P_Due,F7777),1,0),0))</f>
        <v>0</v>
      </c>
    </row>
    <row r="7778" customFormat="false" ht="15" hidden="false" customHeight="false" outlineLevel="0" collapsed="false">
      <c r="A7778" s="37" t="n">
        <v>1006458</v>
      </c>
      <c r="B7778" s="38" t="n">
        <v>46305</v>
      </c>
      <c r="C7778" s="39" t="n">
        <v>1</v>
      </c>
      <c r="D7778" s="39" t="s">
        <v>26</v>
      </c>
      <c r="E7778" s="39"/>
      <c r="F7778" s="41" t="n">
        <f aca="false">IF(A7778="","",MATCH(A7778,P_ID,1))</f>
        <v>6458</v>
      </c>
      <c r="G7778" s="41" t="str">
        <f aca="false">IF(A7778="","",INDEX(P_Svc,F7778))</f>
        <v>Standard</v>
      </c>
      <c r="H7778" s="41" t="str">
        <f aca="false">IF(A7778="","",INDEX(P_Zone,F7778))</f>
        <v>Central</v>
      </c>
      <c r="I7778" s="41" t="n">
        <f aca="false">IF(A7778="","",IF(D7778="Delivered",IF(B7778&lt;=INDEX(P_Due,F7778),1,0),0))</f>
        <v>0</v>
      </c>
    </row>
    <row r="7779" customFormat="false" ht="15" hidden="false" customHeight="false" outlineLevel="0" collapsed="false">
      <c r="A7779" s="37" t="n">
        <v>1006461</v>
      </c>
      <c r="B7779" s="38" t="n">
        <v>46305</v>
      </c>
      <c r="C7779" s="39" t="n">
        <v>2</v>
      </c>
      <c r="D7779" s="39" t="s">
        <v>79</v>
      </c>
      <c r="E7779" s="39" t="s">
        <v>34</v>
      </c>
      <c r="F7779" s="41" t="n">
        <f aca="false">IF(A7779="","",MATCH(A7779,P_ID,1))</f>
        <v>6461</v>
      </c>
      <c r="G7779" s="41" t="str">
        <f aca="false">IF(A7779="","",INDEX(P_Svc,F7779))</f>
        <v>Economy</v>
      </c>
      <c r="H7779" s="41" t="str">
        <f aca="false">IF(A7779="","",INDEX(P_Zone,F7779))</f>
        <v>South</v>
      </c>
      <c r="I7779" s="41" t="n">
        <f aca="false">IF(A7779="","",IF(D7779="Delivered",IF(B7779&lt;=INDEX(P_Due,F7779),1,0),0))</f>
        <v>0</v>
      </c>
    </row>
    <row r="7780" customFormat="false" ht="15" hidden="false" customHeight="false" outlineLevel="0" collapsed="false">
      <c r="A7780" s="37" t="n">
        <v>1006479</v>
      </c>
      <c r="B7780" s="38" t="n">
        <v>46305</v>
      </c>
      <c r="C7780" s="39" t="n">
        <v>2</v>
      </c>
      <c r="D7780" s="39" t="s">
        <v>26</v>
      </c>
      <c r="E7780" s="39"/>
      <c r="F7780" s="41" t="n">
        <f aca="false">IF(A7780="","",MATCH(A7780,P_ID,1))</f>
        <v>6479</v>
      </c>
      <c r="G7780" s="41" t="str">
        <f aca="false">IF(A7780="","",INDEX(P_Svc,F7780))</f>
        <v>Standard</v>
      </c>
      <c r="H7780" s="41" t="str">
        <f aca="false">IF(A7780="","",INDEX(P_Zone,F7780))</f>
        <v>North</v>
      </c>
      <c r="I7780" s="41" t="n">
        <f aca="false">IF(A7780="","",IF(D7780="Delivered",IF(B7780&lt;=INDEX(P_Due,F7780),1,0),0))</f>
        <v>0</v>
      </c>
    </row>
    <row r="7781" customFormat="false" ht="15" hidden="false" customHeight="false" outlineLevel="0" collapsed="false">
      <c r="A7781" s="37" t="n">
        <v>1006483</v>
      </c>
      <c r="B7781" s="38" t="n">
        <v>46305</v>
      </c>
      <c r="C7781" s="39" t="n">
        <v>2</v>
      </c>
      <c r="D7781" s="39" t="s">
        <v>26</v>
      </c>
      <c r="E7781" s="39"/>
      <c r="F7781" s="41" t="n">
        <f aca="false">IF(A7781="","",MATCH(A7781,P_ID,1))</f>
        <v>6483</v>
      </c>
      <c r="G7781" s="41" t="str">
        <f aca="false">IF(A7781="","",INDEX(P_Svc,F7781))</f>
        <v>Standard</v>
      </c>
      <c r="H7781" s="41" t="str">
        <f aca="false">IF(A7781="","",INDEX(P_Zone,F7781))</f>
        <v>East</v>
      </c>
      <c r="I7781" s="41" t="n">
        <f aca="false">IF(A7781="","",IF(D7781="Delivered",IF(B7781&lt;=INDEX(P_Due,F7781),1,0),0))</f>
        <v>0</v>
      </c>
    </row>
    <row r="7782" customFormat="false" ht="15" hidden="false" customHeight="false" outlineLevel="0" collapsed="false">
      <c r="A7782" s="37" t="n">
        <v>1006493</v>
      </c>
      <c r="B7782" s="38" t="n">
        <v>46305</v>
      </c>
      <c r="C7782" s="39" t="n">
        <v>2</v>
      </c>
      <c r="D7782" s="39" t="s">
        <v>26</v>
      </c>
      <c r="E7782" s="39"/>
      <c r="F7782" s="41" t="n">
        <f aca="false">IF(A7782="","",MATCH(A7782,P_ID,1))</f>
        <v>6493</v>
      </c>
      <c r="G7782" s="41" t="str">
        <f aca="false">IF(A7782="","",INDEX(P_Svc,F7782))</f>
        <v>Standard</v>
      </c>
      <c r="H7782" s="41" t="str">
        <f aca="false">IF(A7782="","",INDEX(P_Zone,F7782))</f>
        <v>East</v>
      </c>
      <c r="I7782" s="41" t="n">
        <f aca="false">IF(A7782="","",IF(D7782="Delivered",IF(B7782&lt;=INDEX(P_Due,F7782),1,0),0))</f>
        <v>0</v>
      </c>
    </row>
    <row r="7783" customFormat="false" ht="15" hidden="false" customHeight="false" outlineLevel="0" collapsed="false">
      <c r="A7783" s="37" t="n">
        <v>1006498</v>
      </c>
      <c r="B7783" s="38" t="n">
        <v>46305</v>
      </c>
      <c r="C7783" s="39" t="n">
        <v>2</v>
      </c>
      <c r="D7783" s="39" t="s">
        <v>26</v>
      </c>
      <c r="E7783" s="39"/>
      <c r="F7783" s="41" t="n">
        <f aca="false">IF(A7783="","",MATCH(A7783,P_ID,1))</f>
        <v>6498</v>
      </c>
      <c r="G7783" s="41" t="str">
        <f aca="false">IF(A7783="","",INDEX(P_Svc,F7783))</f>
        <v>Standard</v>
      </c>
      <c r="H7783" s="41" t="str">
        <f aca="false">IF(A7783="","",INDEX(P_Zone,F7783))</f>
        <v>East</v>
      </c>
      <c r="I7783" s="41" t="n">
        <f aca="false">IF(A7783="","",IF(D7783="Delivered",IF(B7783&lt;=INDEX(P_Due,F7783),1,0),0))</f>
        <v>0</v>
      </c>
    </row>
    <row r="7784" customFormat="false" ht="15" hidden="false" customHeight="false" outlineLevel="0" collapsed="false">
      <c r="A7784" s="37" t="n">
        <v>1006509</v>
      </c>
      <c r="B7784" s="38" t="n">
        <v>46305</v>
      </c>
      <c r="C7784" s="39" t="n">
        <v>2</v>
      </c>
      <c r="D7784" s="39" t="s">
        <v>26</v>
      </c>
      <c r="E7784" s="39"/>
      <c r="F7784" s="41" t="n">
        <f aca="false">IF(A7784="","",MATCH(A7784,P_ID,1))</f>
        <v>6509</v>
      </c>
      <c r="G7784" s="41" t="str">
        <f aca="false">IF(A7784="","",INDEX(P_Svc,F7784))</f>
        <v>Standard</v>
      </c>
      <c r="H7784" s="41" t="str">
        <f aca="false">IF(A7784="","",INDEX(P_Zone,F7784))</f>
        <v>West</v>
      </c>
      <c r="I7784" s="41" t="n">
        <f aca="false">IF(A7784="","",IF(D7784="Delivered",IF(B7784&lt;=INDEX(P_Due,F7784),1,0),0))</f>
        <v>0</v>
      </c>
    </row>
    <row r="7785" customFormat="false" ht="15" hidden="false" customHeight="false" outlineLevel="0" collapsed="false">
      <c r="A7785" s="37" t="n">
        <v>1006531</v>
      </c>
      <c r="B7785" s="38" t="n">
        <v>46305</v>
      </c>
      <c r="C7785" s="39" t="n">
        <v>2</v>
      </c>
      <c r="D7785" s="39" t="s">
        <v>26</v>
      </c>
      <c r="E7785" s="39"/>
      <c r="F7785" s="41" t="n">
        <f aca="false">IF(A7785="","",MATCH(A7785,P_ID,1))</f>
        <v>6531</v>
      </c>
      <c r="G7785" s="41" t="str">
        <f aca="false">IF(A7785="","",INDEX(P_Svc,F7785))</f>
        <v>Standard</v>
      </c>
      <c r="H7785" s="41" t="str">
        <f aca="false">IF(A7785="","",INDEX(P_Zone,F7785))</f>
        <v>Central</v>
      </c>
      <c r="I7785" s="41" t="n">
        <f aca="false">IF(A7785="","",IF(D7785="Delivered",IF(B7785&lt;=INDEX(P_Due,F7785),1,0),0))</f>
        <v>0</v>
      </c>
    </row>
    <row r="7786" customFormat="false" ht="15" hidden="false" customHeight="false" outlineLevel="0" collapsed="false">
      <c r="A7786" s="37" t="n">
        <v>1006544</v>
      </c>
      <c r="B7786" s="38" t="n">
        <v>46305</v>
      </c>
      <c r="C7786" s="39" t="n">
        <v>2</v>
      </c>
      <c r="D7786" s="39" t="s">
        <v>26</v>
      </c>
      <c r="E7786" s="39"/>
      <c r="F7786" s="41" t="n">
        <f aca="false">IF(A7786="","",MATCH(A7786,P_ID,1))</f>
        <v>6544</v>
      </c>
      <c r="G7786" s="41" t="str">
        <f aca="false">IF(A7786="","",INDEX(P_Svc,F7786))</f>
        <v>Economy</v>
      </c>
      <c r="H7786" s="41" t="str">
        <f aca="false">IF(A7786="","",INDEX(P_Zone,F7786))</f>
        <v>West</v>
      </c>
      <c r="I7786" s="41" t="n">
        <f aca="false">IF(A7786="","",IF(D7786="Delivered",IF(B7786&lt;=INDEX(P_Due,F7786),1,0),0))</f>
        <v>1</v>
      </c>
    </row>
    <row r="7787" customFormat="false" ht="15" hidden="false" customHeight="false" outlineLevel="0" collapsed="false">
      <c r="A7787" s="37" t="n">
        <v>1006574</v>
      </c>
      <c r="B7787" s="38" t="n">
        <v>46305</v>
      </c>
      <c r="C7787" s="39" t="n">
        <v>1</v>
      </c>
      <c r="D7787" s="39" t="s">
        <v>26</v>
      </c>
      <c r="E7787" s="39"/>
      <c r="F7787" s="41" t="n">
        <f aca="false">IF(A7787="","",MATCH(A7787,P_ID,1))</f>
        <v>6574</v>
      </c>
      <c r="G7787" s="41" t="str">
        <f aca="false">IF(A7787="","",INDEX(P_Svc,F7787))</f>
        <v>Economy</v>
      </c>
      <c r="H7787" s="41" t="str">
        <f aca="false">IF(A7787="","",INDEX(P_Zone,F7787))</f>
        <v>East</v>
      </c>
      <c r="I7787" s="41" t="n">
        <f aca="false">IF(A7787="","",IF(D7787="Delivered",IF(B7787&lt;=INDEX(P_Due,F7787),1,0),0))</f>
        <v>1</v>
      </c>
    </row>
    <row r="7788" customFormat="false" ht="15" hidden="false" customHeight="false" outlineLevel="0" collapsed="false">
      <c r="A7788" s="37" t="n">
        <v>1006604</v>
      </c>
      <c r="B7788" s="38" t="n">
        <v>46305</v>
      </c>
      <c r="C7788" s="39" t="n">
        <v>2</v>
      </c>
      <c r="D7788" s="39" t="s">
        <v>26</v>
      </c>
      <c r="E7788" s="39"/>
      <c r="F7788" s="41" t="n">
        <f aca="false">IF(A7788="","",MATCH(A7788,P_ID,1))</f>
        <v>6604</v>
      </c>
      <c r="G7788" s="41" t="str">
        <f aca="false">IF(A7788="","",INDEX(P_Svc,F7788))</f>
        <v>Economy</v>
      </c>
      <c r="H7788" s="41" t="str">
        <f aca="false">IF(A7788="","",INDEX(P_Zone,F7788))</f>
        <v>North</v>
      </c>
      <c r="I7788" s="41" t="n">
        <f aca="false">IF(A7788="","",IF(D7788="Delivered",IF(B7788&lt;=INDEX(P_Due,F7788),1,0),0))</f>
        <v>1</v>
      </c>
    </row>
    <row r="7789" customFormat="false" ht="15" hidden="false" customHeight="false" outlineLevel="0" collapsed="false">
      <c r="A7789" s="37" t="n">
        <v>1006633</v>
      </c>
      <c r="B7789" s="38" t="n">
        <v>46305</v>
      </c>
      <c r="C7789" s="39" t="n">
        <v>2</v>
      </c>
      <c r="D7789" s="39" t="s">
        <v>26</v>
      </c>
      <c r="E7789" s="39"/>
      <c r="F7789" s="41" t="n">
        <f aca="false">IF(A7789="","",MATCH(A7789,P_ID,1))</f>
        <v>6633</v>
      </c>
      <c r="G7789" s="41" t="str">
        <f aca="false">IF(A7789="","",INDEX(P_Svc,F7789))</f>
        <v>Standard</v>
      </c>
      <c r="H7789" s="41" t="str">
        <f aca="false">IF(A7789="","",INDEX(P_Zone,F7789))</f>
        <v>North</v>
      </c>
      <c r="I7789" s="41" t="n">
        <f aca="false">IF(A7789="","",IF(D7789="Delivered",IF(B7789&lt;=INDEX(P_Due,F7789),1,0),0))</f>
        <v>0</v>
      </c>
    </row>
    <row r="7790" customFormat="false" ht="15" hidden="false" customHeight="false" outlineLevel="0" collapsed="false">
      <c r="A7790" s="37" t="n">
        <v>1006641</v>
      </c>
      <c r="B7790" s="38" t="n">
        <v>46305</v>
      </c>
      <c r="C7790" s="39" t="n">
        <v>2</v>
      </c>
      <c r="D7790" s="39" t="s">
        <v>26</v>
      </c>
      <c r="E7790" s="39"/>
      <c r="F7790" s="41" t="n">
        <f aca="false">IF(A7790="","",MATCH(A7790,P_ID,1))</f>
        <v>6641</v>
      </c>
      <c r="G7790" s="41" t="str">
        <f aca="false">IF(A7790="","",INDEX(P_Svc,F7790))</f>
        <v>Standard</v>
      </c>
      <c r="H7790" s="41" t="str">
        <f aca="false">IF(A7790="","",INDEX(P_Zone,F7790))</f>
        <v>West</v>
      </c>
      <c r="I7790" s="41" t="n">
        <f aca="false">IF(A7790="","",IF(D7790="Delivered",IF(B7790&lt;=INDEX(P_Due,F7790),1,0),0))</f>
        <v>0</v>
      </c>
    </row>
    <row r="7791" customFormat="false" ht="15" hidden="false" customHeight="false" outlineLevel="0" collapsed="false">
      <c r="A7791" s="37" t="n">
        <v>1006659</v>
      </c>
      <c r="B7791" s="38" t="n">
        <v>46305</v>
      </c>
      <c r="C7791" s="39" t="n">
        <v>2</v>
      </c>
      <c r="D7791" s="39" t="s">
        <v>26</v>
      </c>
      <c r="E7791" s="39"/>
      <c r="F7791" s="41" t="n">
        <f aca="false">IF(A7791="","",MATCH(A7791,P_ID,1))</f>
        <v>6659</v>
      </c>
      <c r="G7791" s="41" t="str">
        <f aca="false">IF(A7791="","",INDEX(P_Svc,F7791))</f>
        <v>Standard</v>
      </c>
      <c r="H7791" s="41" t="str">
        <f aca="false">IF(A7791="","",INDEX(P_Zone,F7791))</f>
        <v>East</v>
      </c>
      <c r="I7791" s="41" t="n">
        <f aca="false">IF(A7791="","",IF(D7791="Delivered",IF(B7791&lt;=INDEX(P_Due,F7791),1,0),0))</f>
        <v>1</v>
      </c>
    </row>
    <row r="7792" customFormat="false" ht="15" hidden="false" customHeight="false" outlineLevel="0" collapsed="false">
      <c r="A7792" s="37" t="n">
        <v>1006673</v>
      </c>
      <c r="B7792" s="38" t="n">
        <v>46305</v>
      </c>
      <c r="C7792" s="39" t="n">
        <v>2</v>
      </c>
      <c r="D7792" s="39" t="s">
        <v>26</v>
      </c>
      <c r="E7792" s="39"/>
      <c r="F7792" s="41" t="n">
        <f aca="false">IF(A7792="","",MATCH(A7792,P_ID,1))</f>
        <v>6673</v>
      </c>
      <c r="G7792" s="41" t="str">
        <f aca="false">IF(A7792="","",INDEX(P_Svc,F7792))</f>
        <v>Standard</v>
      </c>
      <c r="H7792" s="41" t="str">
        <f aca="false">IF(A7792="","",INDEX(P_Zone,F7792))</f>
        <v>South</v>
      </c>
      <c r="I7792" s="41" t="n">
        <f aca="false">IF(A7792="","",IF(D7792="Delivered",IF(B7792&lt;=INDEX(P_Due,F7792),1,0),0))</f>
        <v>1</v>
      </c>
    </row>
    <row r="7793" customFormat="false" ht="15" hidden="false" customHeight="false" outlineLevel="0" collapsed="false">
      <c r="A7793" s="37" t="n">
        <v>1006845</v>
      </c>
      <c r="B7793" s="38" t="n">
        <v>46305</v>
      </c>
      <c r="C7793" s="39" t="n">
        <v>2</v>
      </c>
      <c r="D7793" s="39" t="s">
        <v>26</v>
      </c>
      <c r="E7793" s="39"/>
      <c r="F7793" s="41" t="n">
        <f aca="false">IF(A7793="","",MATCH(A7793,P_ID,1))</f>
        <v>6845</v>
      </c>
      <c r="G7793" s="41" t="str">
        <f aca="false">IF(A7793="","",INDEX(P_Svc,F7793))</f>
        <v>Express</v>
      </c>
      <c r="H7793" s="41" t="str">
        <f aca="false">IF(A7793="","",INDEX(P_Zone,F7793))</f>
        <v>South</v>
      </c>
      <c r="I7793" s="41" t="n">
        <f aca="false">IF(A7793="","",IF(D7793="Delivered",IF(B7793&lt;=INDEX(P_Due,F7793),1,0),0))</f>
        <v>0</v>
      </c>
    </row>
    <row r="7794" customFormat="false" ht="15" hidden="false" customHeight="false" outlineLevel="0" collapsed="false">
      <c r="A7794" s="37" t="n">
        <v>1006882</v>
      </c>
      <c r="B7794" s="38" t="n">
        <v>46305</v>
      </c>
      <c r="C7794" s="39" t="n">
        <v>1</v>
      </c>
      <c r="D7794" s="39" t="s">
        <v>79</v>
      </c>
      <c r="E7794" s="39" t="s">
        <v>32</v>
      </c>
      <c r="F7794" s="41" t="n">
        <f aca="false">IF(A7794="","",MATCH(A7794,P_ID,1))</f>
        <v>6882</v>
      </c>
      <c r="G7794" s="41" t="str">
        <f aca="false">IF(A7794="","",INDEX(P_Svc,F7794))</f>
        <v>Standard</v>
      </c>
      <c r="H7794" s="41" t="str">
        <f aca="false">IF(A7794="","",INDEX(P_Zone,F7794))</f>
        <v>West</v>
      </c>
      <c r="I7794" s="41" t="n">
        <f aca="false">IF(A7794="","",IF(D7794="Delivered",IF(B7794&lt;=INDEX(P_Due,F7794),1,0),0))</f>
        <v>0</v>
      </c>
    </row>
    <row r="7795" customFormat="false" ht="15" hidden="false" customHeight="false" outlineLevel="0" collapsed="false">
      <c r="A7795" s="37" t="n">
        <v>1006883</v>
      </c>
      <c r="B7795" s="38" t="n">
        <v>46305</v>
      </c>
      <c r="C7795" s="39" t="n">
        <v>1</v>
      </c>
      <c r="D7795" s="39" t="s">
        <v>26</v>
      </c>
      <c r="E7795" s="39"/>
      <c r="F7795" s="41" t="n">
        <f aca="false">IF(A7795="","",MATCH(A7795,P_ID,1))</f>
        <v>6883</v>
      </c>
      <c r="G7795" s="41" t="str">
        <f aca="false">IF(A7795="","",INDEX(P_Svc,F7795))</f>
        <v>Standard</v>
      </c>
      <c r="H7795" s="41" t="str">
        <f aca="false">IF(A7795="","",INDEX(P_Zone,F7795))</f>
        <v>East</v>
      </c>
      <c r="I7795" s="41" t="n">
        <f aca="false">IF(A7795="","",IF(D7795="Delivered",IF(B7795&lt;=INDEX(P_Due,F7795),1,0),0))</f>
        <v>1</v>
      </c>
    </row>
    <row r="7796" customFormat="false" ht="15" hidden="false" customHeight="false" outlineLevel="0" collapsed="false">
      <c r="A7796" s="37" t="n">
        <v>1006884</v>
      </c>
      <c r="B7796" s="38" t="n">
        <v>46305</v>
      </c>
      <c r="C7796" s="39" t="n">
        <v>1</v>
      </c>
      <c r="D7796" s="39" t="s">
        <v>26</v>
      </c>
      <c r="E7796" s="39"/>
      <c r="F7796" s="41" t="n">
        <f aca="false">IF(A7796="","",MATCH(A7796,P_ID,1))</f>
        <v>6884</v>
      </c>
      <c r="G7796" s="41" t="str">
        <f aca="false">IF(A7796="","",INDEX(P_Svc,F7796))</f>
        <v>Standard</v>
      </c>
      <c r="H7796" s="41" t="str">
        <f aca="false">IF(A7796="","",INDEX(P_Zone,F7796))</f>
        <v>South</v>
      </c>
      <c r="I7796" s="41" t="n">
        <f aca="false">IF(A7796="","",IF(D7796="Delivered",IF(B7796&lt;=INDEX(P_Due,F7796),1,0),0))</f>
        <v>1</v>
      </c>
    </row>
    <row r="7797" customFormat="false" ht="15" hidden="false" customHeight="false" outlineLevel="0" collapsed="false">
      <c r="A7797" s="37" t="n">
        <v>1006885</v>
      </c>
      <c r="B7797" s="38" t="n">
        <v>46305</v>
      </c>
      <c r="C7797" s="39" t="n">
        <v>1</v>
      </c>
      <c r="D7797" s="39" t="s">
        <v>26</v>
      </c>
      <c r="E7797" s="39"/>
      <c r="F7797" s="41" t="n">
        <f aca="false">IF(A7797="","",MATCH(A7797,P_ID,1))</f>
        <v>6885</v>
      </c>
      <c r="G7797" s="41" t="str">
        <f aca="false">IF(A7797="","",INDEX(P_Svc,F7797))</f>
        <v>Standard</v>
      </c>
      <c r="H7797" s="41" t="str">
        <f aca="false">IF(A7797="","",INDEX(P_Zone,F7797))</f>
        <v>South</v>
      </c>
      <c r="I7797" s="41" t="n">
        <f aca="false">IF(A7797="","",IF(D7797="Delivered",IF(B7797&lt;=INDEX(P_Due,F7797),1,0),0))</f>
        <v>1</v>
      </c>
    </row>
    <row r="7798" customFormat="false" ht="15" hidden="false" customHeight="false" outlineLevel="0" collapsed="false">
      <c r="A7798" s="37" t="n">
        <v>1006887</v>
      </c>
      <c r="B7798" s="38" t="n">
        <v>46305</v>
      </c>
      <c r="C7798" s="39" t="n">
        <v>1</v>
      </c>
      <c r="D7798" s="39" t="s">
        <v>26</v>
      </c>
      <c r="E7798" s="39"/>
      <c r="F7798" s="41" t="n">
        <f aca="false">IF(A7798="","",MATCH(A7798,P_ID,1))</f>
        <v>6887</v>
      </c>
      <c r="G7798" s="41" t="str">
        <f aca="false">IF(A7798="","",INDEX(P_Svc,F7798))</f>
        <v>Standard</v>
      </c>
      <c r="H7798" s="41" t="str">
        <f aca="false">IF(A7798="","",INDEX(P_Zone,F7798))</f>
        <v>East</v>
      </c>
      <c r="I7798" s="41" t="n">
        <f aca="false">IF(A7798="","",IF(D7798="Delivered",IF(B7798&lt;=INDEX(P_Due,F7798),1,0),0))</f>
        <v>1</v>
      </c>
    </row>
    <row r="7799" customFormat="false" ht="15" hidden="false" customHeight="false" outlineLevel="0" collapsed="false">
      <c r="A7799" s="37" t="n">
        <v>1006888</v>
      </c>
      <c r="B7799" s="38" t="n">
        <v>46305</v>
      </c>
      <c r="C7799" s="39" t="n">
        <v>1</v>
      </c>
      <c r="D7799" s="39" t="s">
        <v>79</v>
      </c>
      <c r="E7799" s="39" t="s">
        <v>32</v>
      </c>
      <c r="F7799" s="41" t="n">
        <f aca="false">IF(A7799="","",MATCH(A7799,P_ID,1))</f>
        <v>6888</v>
      </c>
      <c r="G7799" s="41" t="str">
        <f aca="false">IF(A7799="","",INDEX(P_Svc,F7799))</f>
        <v>Standard</v>
      </c>
      <c r="H7799" s="41" t="str">
        <f aca="false">IF(A7799="","",INDEX(P_Zone,F7799))</f>
        <v>West</v>
      </c>
      <c r="I7799" s="41" t="n">
        <f aca="false">IF(A7799="","",IF(D7799="Delivered",IF(B7799&lt;=INDEX(P_Due,F7799),1,0),0))</f>
        <v>0</v>
      </c>
    </row>
    <row r="7800" customFormat="false" ht="15" hidden="false" customHeight="false" outlineLevel="0" collapsed="false">
      <c r="A7800" s="37" t="n">
        <v>1006889</v>
      </c>
      <c r="B7800" s="38" t="n">
        <v>46305</v>
      </c>
      <c r="C7800" s="39" t="n">
        <v>1</v>
      </c>
      <c r="D7800" s="39" t="s">
        <v>26</v>
      </c>
      <c r="E7800" s="39"/>
      <c r="F7800" s="41" t="n">
        <f aca="false">IF(A7800="","",MATCH(A7800,P_ID,1))</f>
        <v>6889</v>
      </c>
      <c r="G7800" s="41" t="str">
        <f aca="false">IF(A7800="","",INDEX(P_Svc,F7800))</f>
        <v>Economy</v>
      </c>
      <c r="H7800" s="41" t="str">
        <f aca="false">IF(A7800="","",INDEX(P_Zone,F7800))</f>
        <v>West</v>
      </c>
      <c r="I7800" s="41" t="n">
        <f aca="false">IF(A7800="","",IF(D7800="Delivered",IF(B7800&lt;=INDEX(P_Due,F7800),1,0),0))</f>
        <v>1</v>
      </c>
    </row>
    <row r="7801" customFormat="false" ht="15" hidden="false" customHeight="false" outlineLevel="0" collapsed="false">
      <c r="A7801" s="37" t="n">
        <v>1006891</v>
      </c>
      <c r="B7801" s="38" t="n">
        <v>46305</v>
      </c>
      <c r="C7801" s="39" t="n">
        <v>1</v>
      </c>
      <c r="D7801" s="39" t="s">
        <v>26</v>
      </c>
      <c r="E7801" s="39"/>
      <c r="F7801" s="41" t="n">
        <f aca="false">IF(A7801="","",MATCH(A7801,P_ID,1))</f>
        <v>6891</v>
      </c>
      <c r="G7801" s="41" t="str">
        <f aca="false">IF(A7801="","",INDEX(P_Svc,F7801))</f>
        <v>Standard</v>
      </c>
      <c r="H7801" s="41" t="str">
        <f aca="false">IF(A7801="","",INDEX(P_Zone,F7801))</f>
        <v>Central</v>
      </c>
      <c r="I7801" s="41" t="n">
        <f aca="false">IF(A7801="","",IF(D7801="Delivered",IF(B7801&lt;=INDEX(P_Due,F7801),1,0),0))</f>
        <v>1</v>
      </c>
    </row>
    <row r="7802" customFormat="false" ht="15" hidden="false" customHeight="false" outlineLevel="0" collapsed="false">
      <c r="A7802" s="37" t="n">
        <v>1006892</v>
      </c>
      <c r="B7802" s="38" t="n">
        <v>46305</v>
      </c>
      <c r="C7802" s="39" t="n">
        <v>1</v>
      </c>
      <c r="D7802" s="39" t="s">
        <v>26</v>
      </c>
      <c r="E7802" s="39"/>
      <c r="F7802" s="41" t="n">
        <f aca="false">IF(A7802="","",MATCH(A7802,P_ID,1))</f>
        <v>6892</v>
      </c>
      <c r="G7802" s="41" t="str">
        <f aca="false">IF(A7802="","",INDEX(P_Svc,F7802))</f>
        <v>Standard</v>
      </c>
      <c r="H7802" s="41" t="str">
        <f aca="false">IF(A7802="","",INDEX(P_Zone,F7802))</f>
        <v>West</v>
      </c>
      <c r="I7802" s="41" t="n">
        <f aca="false">IF(A7802="","",IF(D7802="Delivered",IF(B7802&lt;=INDEX(P_Due,F7802),1,0),0))</f>
        <v>1</v>
      </c>
    </row>
    <row r="7803" customFormat="false" ht="15" hidden="false" customHeight="false" outlineLevel="0" collapsed="false">
      <c r="A7803" s="37" t="n">
        <v>1006893</v>
      </c>
      <c r="B7803" s="38" t="n">
        <v>46305</v>
      </c>
      <c r="C7803" s="39" t="n">
        <v>1</v>
      </c>
      <c r="D7803" s="39" t="s">
        <v>26</v>
      </c>
      <c r="E7803" s="39"/>
      <c r="F7803" s="41" t="n">
        <f aca="false">IF(A7803="","",MATCH(A7803,P_ID,1))</f>
        <v>6893</v>
      </c>
      <c r="G7803" s="41" t="str">
        <f aca="false">IF(A7803="","",INDEX(P_Svc,F7803))</f>
        <v>Standard</v>
      </c>
      <c r="H7803" s="41" t="str">
        <f aca="false">IF(A7803="","",INDEX(P_Zone,F7803))</f>
        <v>East</v>
      </c>
      <c r="I7803" s="41" t="n">
        <f aca="false">IF(A7803="","",IF(D7803="Delivered",IF(B7803&lt;=INDEX(P_Due,F7803),1,0),0))</f>
        <v>1</v>
      </c>
    </row>
    <row r="7804" customFormat="false" ht="15" hidden="false" customHeight="false" outlineLevel="0" collapsed="false">
      <c r="A7804" s="37" t="n">
        <v>1006894</v>
      </c>
      <c r="B7804" s="38" t="n">
        <v>46305</v>
      </c>
      <c r="C7804" s="39" t="n">
        <v>1</v>
      </c>
      <c r="D7804" s="39" t="s">
        <v>26</v>
      </c>
      <c r="E7804" s="39"/>
      <c r="F7804" s="41" t="n">
        <f aca="false">IF(A7804="","",MATCH(A7804,P_ID,1))</f>
        <v>6894</v>
      </c>
      <c r="G7804" s="41" t="str">
        <f aca="false">IF(A7804="","",INDEX(P_Svc,F7804))</f>
        <v>Economy</v>
      </c>
      <c r="H7804" s="41" t="str">
        <f aca="false">IF(A7804="","",INDEX(P_Zone,F7804))</f>
        <v>Central</v>
      </c>
      <c r="I7804" s="41" t="n">
        <f aca="false">IF(A7804="","",IF(D7804="Delivered",IF(B7804&lt;=INDEX(P_Due,F7804),1,0),0))</f>
        <v>1</v>
      </c>
    </row>
    <row r="7805" customFormat="false" ht="15" hidden="false" customHeight="false" outlineLevel="0" collapsed="false">
      <c r="A7805" s="37" t="n">
        <v>1006895</v>
      </c>
      <c r="B7805" s="38" t="n">
        <v>46305</v>
      </c>
      <c r="C7805" s="39" t="n">
        <v>1</v>
      </c>
      <c r="D7805" s="39" t="s">
        <v>26</v>
      </c>
      <c r="E7805" s="39"/>
      <c r="F7805" s="41" t="n">
        <f aca="false">IF(A7805="","",MATCH(A7805,P_ID,1))</f>
        <v>6895</v>
      </c>
      <c r="G7805" s="41" t="str">
        <f aca="false">IF(A7805="","",INDEX(P_Svc,F7805))</f>
        <v>Economy</v>
      </c>
      <c r="H7805" s="41" t="str">
        <f aca="false">IF(A7805="","",INDEX(P_Zone,F7805))</f>
        <v>South</v>
      </c>
      <c r="I7805" s="41" t="n">
        <f aca="false">IF(A7805="","",IF(D7805="Delivered",IF(B7805&lt;=INDEX(P_Due,F7805),1,0),0))</f>
        <v>1</v>
      </c>
    </row>
    <row r="7806" customFormat="false" ht="15" hidden="false" customHeight="false" outlineLevel="0" collapsed="false">
      <c r="A7806" s="37" t="n">
        <v>1006896</v>
      </c>
      <c r="B7806" s="38" t="n">
        <v>46305</v>
      </c>
      <c r="C7806" s="39" t="n">
        <v>1</v>
      </c>
      <c r="D7806" s="39" t="s">
        <v>26</v>
      </c>
      <c r="E7806" s="39"/>
      <c r="F7806" s="41" t="n">
        <f aca="false">IF(A7806="","",MATCH(A7806,P_ID,1))</f>
        <v>6896</v>
      </c>
      <c r="G7806" s="41" t="str">
        <f aca="false">IF(A7806="","",INDEX(P_Svc,F7806))</f>
        <v>Standard</v>
      </c>
      <c r="H7806" s="41" t="str">
        <f aca="false">IF(A7806="","",INDEX(P_Zone,F7806))</f>
        <v>North</v>
      </c>
      <c r="I7806" s="41" t="n">
        <f aca="false">IF(A7806="","",IF(D7806="Delivered",IF(B7806&lt;=INDEX(P_Due,F7806),1,0),0))</f>
        <v>1</v>
      </c>
    </row>
    <row r="7807" customFormat="false" ht="15" hidden="false" customHeight="false" outlineLevel="0" collapsed="false">
      <c r="A7807" s="37" t="n">
        <v>1006897</v>
      </c>
      <c r="B7807" s="38" t="n">
        <v>46305</v>
      </c>
      <c r="C7807" s="39" t="n">
        <v>0</v>
      </c>
      <c r="D7807" s="39" t="s">
        <v>80</v>
      </c>
      <c r="E7807" s="39" t="s">
        <v>40</v>
      </c>
      <c r="F7807" s="41" t="n">
        <f aca="false">IF(A7807="","",MATCH(A7807,P_ID,1))</f>
        <v>6897</v>
      </c>
      <c r="G7807" s="41" t="str">
        <f aca="false">IF(A7807="","",INDEX(P_Svc,F7807))</f>
        <v>Standard</v>
      </c>
      <c r="H7807" s="41" t="str">
        <f aca="false">IF(A7807="","",INDEX(P_Zone,F7807))</f>
        <v>North</v>
      </c>
      <c r="I7807" s="41" t="n">
        <f aca="false">IF(A7807="","",IF(D7807="Delivered",IF(B7807&lt;=INDEX(P_Due,F7807),1,0),0))</f>
        <v>0</v>
      </c>
    </row>
    <row r="7808" customFormat="false" ht="15" hidden="false" customHeight="false" outlineLevel="0" collapsed="false">
      <c r="A7808" s="37" t="n">
        <v>1006898</v>
      </c>
      <c r="B7808" s="38" t="n">
        <v>46305</v>
      </c>
      <c r="C7808" s="39" t="n">
        <v>1</v>
      </c>
      <c r="D7808" s="39" t="s">
        <v>26</v>
      </c>
      <c r="E7808" s="39"/>
      <c r="F7808" s="41" t="n">
        <f aca="false">IF(A7808="","",MATCH(A7808,P_ID,1))</f>
        <v>6898</v>
      </c>
      <c r="G7808" s="41" t="str">
        <f aca="false">IF(A7808="","",INDEX(P_Svc,F7808))</f>
        <v>Economy</v>
      </c>
      <c r="H7808" s="41" t="str">
        <f aca="false">IF(A7808="","",INDEX(P_Zone,F7808))</f>
        <v>West</v>
      </c>
      <c r="I7808" s="41" t="n">
        <f aca="false">IF(A7808="","",IF(D7808="Delivered",IF(B7808&lt;=INDEX(P_Due,F7808),1,0),0))</f>
        <v>1</v>
      </c>
    </row>
    <row r="7809" customFormat="false" ht="15" hidden="false" customHeight="false" outlineLevel="0" collapsed="false">
      <c r="A7809" s="37" t="n">
        <v>1006899</v>
      </c>
      <c r="B7809" s="38" t="n">
        <v>46305</v>
      </c>
      <c r="C7809" s="39" t="n">
        <v>1</v>
      </c>
      <c r="D7809" s="39" t="s">
        <v>26</v>
      </c>
      <c r="E7809" s="39"/>
      <c r="F7809" s="41" t="n">
        <f aca="false">IF(A7809="","",MATCH(A7809,P_ID,1))</f>
        <v>6899</v>
      </c>
      <c r="G7809" s="41" t="str">
        <f aca="false">IF(A7809="","",INDEX(P_Svc,F7809))</f>
        <v>Standard</v>
      </c>
      <c r="H7809" s="41" t="str">
        <f aca="false">IF(A7809="","",INDEX(P_Zone,F7809))</f>
        <v>South</v>
      </c>
      <c r="I7809" s="41" t="n">
        <f aca="false">IF(A7809="","",IF(D7809="Delivered",IF(B7809&lt;=INDEX(P_Due,F7809),1,0),0))</f>
        <v>1</v>
      </c>
    </row>
    <row r="7810" customFormat="false" ht="15" hidden="false" customHeight="false" outlineLevel="0" collapsed="false">
      <c r="A7810" s="37" t="n">
        <v>1006900</v>
      </c>
      <c r="B7810" s="38" t="n">
        <v>46305</v>
      </c>
      <c r="C7810" s="39" t="n">
        <v>1</v>
      </c>
      <c r="D7810" s="39" t="s">
        <v>26</v>
      </c>
      <c r="E7810" s="39"/>
      <c r="F7810" s="41" t="n">
        <f aca="false">IF(A7810="","",MATCH(A7810,P_ID,1))</f>
        <v>6900</v>
      </c>
      <c r="G7810" s="41" t="str">
        <f aca="false">IF(A7810="","",INDEX(P_Svc,F7810))</f>
        <v>Standard</v>
      </c>
      <c r="H7810" s="41" t="str">
        <f aca="false">IF(A7810="","",INDEX(P_Zone,F7810))</f>
        <v>East</v>
      </c>
      <c r="I7810" s="41" t="n">
        <f aca="false">IF(A7810="","",IF(D7810="Delivered",IF(B7810&lt;=INDEX(P_Due,F7810),1,0),0))</f>
        <v>1</v>
      </c>
    </row>
    <row r="7811" customFormat="false" ht="15" hidden="false" customHeight="false" outlineLevel="0" collapsed="false">
      <c r="A7811" s="37" t="n">
        <v>1006901</v>
      </c>
      <c r="B7811" s="38" t="n">
        <v>46305</v>
      </c>
      <c r="C7811" s="39" t="n">
        <v>1</v>
      </c>
      <c r="D7811" s="39" t="s">
        <v>26</v>
      </c>
      <c r="E7811" s="39"/>
      <c r="F7811" s="41" t="n">
        <f aca="false">IF(A7811="","",MATCH(A7811,P_ID,1))</f>
        <v>6901</v>
      </c>
      <c r="G7811" s="41" t="str">
        <f aca="false">IF(A7811="","",INDEX(P_Svc,F7811))</f>
        <v>Economy</v>
      </c>
      <c r="H7811" s="41" t="str">
        <f aca="false">IF(A7811="","",INDEX(P_Zone,F7811))</f>
        <v>North</v>
      </c>
      <c r="I7811" s="41" t="n">
        <f aca="false">IF(A7811="","",IF(D7811="Delivered",IF(B7811&lt;=INDEX(P_Due,F7811),1,0),0))</f>
        <v>1</v>
      </c>
    </row>
    <row r="7812" customFormat="false" ht="15" hidden="false" customHeight="false" outlineLevel="0" collapsed="false">
      <c r="A7812" s="37" t="n">
        <v>1006902</v>
      </c>
      <c r="B7812" s="38" t="n">
        <v>46305</v>
      </c>
      <c r="C7812" s="39" t="n">
        <v>1</v>
      </c>
      <c r="D7812" s="39" t="s">
        <v>26</v>
      </c>
      <c r="E7812" s="39"/>
      <c r="F7812" s="41" t="n">
        <f aca="false">IF(A7812="","",MATCH(A7812,P_ID,1))</f>
        <v>6902</v>
      </c>
      <c r="G7812" s="41" t="str">
        <f aca="false">IF(A7812="","",INDEX(P_Svc,F7812))</f>
        <v>Economy</v>
      </c>
      <c r="H7812" s="41" t="str">
        <f aca="false">IF(A7812="","",INDEX(P_Zone,F7812))</f>
        <v>West</v>
      </c>
      <c r="I7812" s="41" t="n">
        <f aca="false">IF(A7812="","",IF(D7812="Delivered",IF(B7812&lt;=INDEX(P_Due,F7812),1,0),0))</f>
        <v>1</v>
      </c>
    </row>
    <row r="7813" customFormat="false" ht="15" hidden="false" customHeight="false" outlineLevel="0" collapsed="false">
      <c r="A7813" s="37" t="n">
        <v>1006903</v>
      </c>
      <c r="B7813" s="38" t="n">
        <v>46305</v>
      </c>
      <c r="C7813" s="39" t="n">
        <v>1</v>
      </c>
      <c r="D7813" s="39" t="s">
        <v>26</v>
      </c>
      <c r="E7813" s="39"/>
      <c r="F7813" s="41" t="n">
        <f aca="false">IF(A7813="","",MATCH(A7813,P_ID,1))</f>
        <v>6903</v>
      </c>
      <c r="G7813" s="41" t="str">
        <f aca="false">IF(A7813="","",INDEX(P_Svc,F7813))</f>
        <v>Standard</v>
      </c>
      <c r="H7813" s="41" t="str">
        <f aca="false">IF(A7813="","",INDEX(P_Zone,F7813))</f>
        <v>South</v>
      </c>
      <c r="I7813" s="41" t="n">
        <f aca="false">IF(A7813="","",IF(D7813="Delivered",IF(B7813&lt;=INDEX(P_Due,F7813),1,0),0))</f>
        <v>1</v>
      </c>
    </row>
    <row r="7814" customFormat="false" ht="15" hidden="false" customHeight="false" outlineLevel="0" collapsed="false">
      <c r="A7814" s="37" t="n">
        <v>1006904</v>
      </c>
      <c r="B7814" s="38" t="n">
        <v>46305</v>
      </c>
      <c r="C7814" s="39" t="n">
        <v>1</v>
      </c>
      <c r="D7814" s="39" t="s">
        <v>79</v>
      </c>
      <c r="E7814" s="39" t="s">
        <v>38</v>
      </c>
      <c r="F7814" s="41" t="n">
        <f aca="false">IF(A7814="","",MATCH(A7814,P_ID,1))</f>
        <v>6904</v>
      </c>
      <c r="G7814" s="41" t="str">
        <f aca="false">IF(A7814="","",INDEX(P_Svc,F7814))</f>
        <v>Standard</v>
      </c>
      <c r="H7814" s="41" t="str">
        <f aca="false">IF(A7814="","",INDEX(P_Zone,F7814))</f>
        <v>Central</v>
      </c>
      <c r="I7814" s="41" t="n">
        <f aca="false">IF(A7814="","",IF(D7814="Delivered",IF(B7814&lt;=INDEX(P_Due,F7814),1,0),0))</f>
        <v>0</v>
      </c>
    </row>
    <row r="7815" customFormat="false" ht="15" hidden="false" customHeight="false" outlineLevel="0" collapsed="false">
      <c r="A7815" s="37" t="n">
        <v>1006905</v>
      </c>
      <c r="B7815" s="38" t="n">
        <v>46305</v>
      </c>
      <c r="C7815" s="39" t="n">
        <v>1</v>
      </c>
      <c r="D7815" s="39" t="s">
        <v>26</v>
      </c>
      <c r="E7815" s="39"/>
      <c r="F7815" s="41" t="n">
        <f aca="false">IF(A7815="","",MATCH(A7815,P_ID,1))</f>
        <v>6905</v>
      </c>
      <c r="G7815" s="41" t="str">
        <f aca="false">IF(A7815="","",INDEX(P_Svc,F7815))</f>
        <v>Standard</v>
      </c>
      <c r="H7815" s="41" t="str">
        <f aca="false">IF(A7815="","",INDEX(P_Zone,F7815))</f>
        <v>North</v>
      </c>
      <c r="I7815" s="41" t="n">
        <f aca="false">IF(A7815="","",IF(D7815="Delivered",IF(B7815&lt;=INDEX(P_Due,F7815),1,0),0))</f>
        <v>1</v>
      </c>
    </row>
    <row r="7816" customFormat="false" ht="15" hidden="false" customHeight="false" outlineLevel="0" collapsed="false">
      <c r="A7816" s="37" t="n">
        <v>1006906</v>
      </c>
      <c r="B7816" s="38" t="n">
        <v>46305</v>
      </c>
      <c r="C7816" s="39" t="n">
        <v>1</v>
      </c>
      <c r="D7816" s="39" t="s">
        <v>26</v>
      </c>
      <c r="E7816" s="39"/>
      <c r="F7816" s="41" t="n">
        <f aca="false">IF(A7816="","",MATCH(A7816,P_ID,1))</f>
        <v>6906</v>
      </c>
      <c r="G7816" s="41" t="str">
        <f aca="false">IF(A7816="","",INDEX(P_Svc,F7816))</f>
        <v>Standard</v>
      </c>
      <c r="H7816" s="41" t="str">
        <f aca="false">IF(A7816="","",INDEX(P_Zone,F7816))</f>
        <v>North</v>
      </c>
      <c r="I7816" s="41" t="n">
        <f aca="false">IF(A7816="","",IF(D7816="Delivered",IF(B7816&lt;=INDEX(P_Due,F7816),1,0),0))</f>
        <v>1</v>
      </c>
    </row>
    <row r="7817" customFormat="false" ht="15" hidden="false" customHeight="false" outlineLevel="0" collapsed="false">
      <c r="A7817" s="37" t="n">
        <v>1006907</v>
      </c>
      <c r="B7817" s="38" t="n">
        <v>46305</v>
      </c>
      <c r="C7817" s="39" t="n">
        <v>1</v>
      </c>
      <c r="D7817" s="39" t="s">
        <v>26</v>
      </c>
      <c r="E7817" s="39"/>
      <c r="F7817" s="41" t="n">
        <f aca="false">IF(A7817="","",MATCH(A7817,P_ID,1))</f>
        <v>6907</v>
      </c>
      <c r="G7817" s="41" t="str">
        <f aca="false">IF(A7817="","",INDEX(P_Svc,F7817))</f>
        <v>Standard</v>
      </c>
      <c r="H7817" s="41" t="str">
        <f aca="false">IF(A7817="","",INDEX(P_Zone,F7817))</f>
        <v>South</v>
      </c>
      <c r="I7817" s="41" t="n">
        <f aca="false">IF(A7817="","",IF(D7817="Delivered",IF(B7817&lt;=INDEX(P_Due,F7817),1,0),0))</f>
        <v>1</v>
      </c>
    </row>
    <row r="7818" customFormat="false" ht="15" hidden="false" customHeight="false" outlineLevel="0" collapsed="false">
      <c r="A7818" s="37" t="n">
        <v>1006908</v>
      </c>
      <c r="B7818" s="38" t="n">
        <v>46305</v>
      </c>
      <c r="C7818" s="39" t="n">
        <v>1</v>
      </c>
      <c r="D7818" s="39" t="s">
        <v>26</v>
      </c>
      <c r="E7818" s="39"/>
      <c r="F7818" s="41" t="n">
        <f aca="false">IF(A7818="","",MATCH(A7818,P_ID,1))</f>
        <v>6908</v>
      </c>
      <c r="G7818" s="41" t="str">
        <f aca="false">IF(A7818="","",INDEX(P_Svc,F7818))</f>
        <v>Standard</v>
      </c>
      <c r="H7818" s="41" t="str">
        <f aca="false">IF(A7818="","",INDEX(P_Zone,F7818))</f>
        <v>Central</v>
      </c>
      <c r="I7818" s="41" t="n">
        <f aca="false">IF(A7818="","",IF(D7818="Delivered",IF(B7818&lt;=INDEX(P_Due,F7818),1,0),0))</f>
        <v>1</v>
      </c>
    </row>
    <row r="7819" customFormat="false" ht="15" hidden="false" customHeight="false" outlineLevel="0" collapsed="false">
      <c r="A7819" s="37" t="n">
        <v>1006909</v>
      </c>
      <c r="B7819" s="38" t="n">
        <v>46305</v>
      </c>
      <c r="C7819" s="39" t="n">
        <v>1</v>
      </c>
      <c r="D7819" s="39" t="s">
        <v>26</v>
      </c>
      <c r="E7819" s="39"/>
      <c r="F7819" s="41" t="n">
        <f aca="false">IF(A7819="","",MATCH(A7819,P_ID,1))</f>
        <v>6909</v>
      </c>
      <c r="G7819" s="41" t="str">
        <f aca="false">IF(A7819="","",INDEX(P_Svc,F7819))</f>
        <v>Economy</v>
      </c>
      <c r="H7819" s="41" t="str">
        <f aca="false">IF(A7819="","",INDEX(P_Zone,F7819))</f>
        <v>West</v>
      </c>
      <c r="I7819" s="41" t="n">
        <f aca="false">IF(A7819="","",IF(D7819="Delivered",IF(B7819&lt;=INDEX(P_Due,F7819),1,0),0))</f>
        <v>1</v>
      </c>
    </row>
    <row r="7820" customFormat="false" ht="15" hidden="false" customHeight="false" outlineLevel="0" collapsed="false">
      <c r="A7820" s="37" t="n">
        <v>1006910</v>
      </c>
      <c r="B7820" s="38" t="n">
        <v>46305</v>
      </c>
      <c r="C7820" s="39" t="n">
        <v>1</v>
      </c>
      <c r="D7820" s="39" t="s">
        <v>26</v>
      </c>
      <c r="E7820" s="39"/>
      <c r="F7820" s="41" t="n">
        <f aca="false">IF(A7820="","",MATCH(A7820,P_ID,1))</f>
        <v>6910</v>
      </c>
      <c r="G7820" s="41" t="str">
        <f aca="false">IF(A7820="","",INDEX(P_Svc,F7820))</f>
        <v>Economy</v>
      </c>
      <c r="H7820" s="41" t="str">
        <f aca="false">IF(A7820="","",INDEX(P_Zone,F7820))</f>
        <v>West</v>
      </c>
      <c r="I7820" s="41" t="n">
        <f aca="false">IF(A7820="","",IF(D7820="Delivered",IF(B7820&lt;=INDEX(P_Due,F7820),1,0),0))</f>
        <v>1</v>
      </c>
    </row>
    <row r="7821" customFormat="false" ht="15" hidden="false" customHeight="false" outlineLevel="0" collapsed="false">
      <c r="A7821" s="37" t="n">
        <v>1006911</v>
      </c>
      <c r="B7821" s="38" t="n">
        <v>46305</v>
      </c>
      <c r="C7821" s="39" t="n">
        <v>1</v>
      </c>
      <c r="D7821" s="39" t="s">
        <v>26</v>
      </c>
      <c r="E7821" s="39"/>
      <c r="F7821" s="41" t="n">
        <f aca="false">IF(A7821="","",MATCH(A7821,P_ID,1))</f>
        <v>6911</v>
      </c>
      <c r="G7821" s="41" t="str">
        <f aca="false">IF(A7821="","",INDEX(P_Svc,F7821))</f>
        <v>Standard</v>
      </c>
      <c r="H7821" s="41" t="str">
        <f aca="false">IF(A7821="","",INDEX(P_Zone,F7821))</f>
        <v>North</v>
      </c>
      <c r="I7821" s="41" t="n">
        <f aca="false">IF(A7821="","",IF(D7821="Delivered",IF(B7821&lt;=INDEX(P_Due,F7821),1,0),0))</f>
        <v>1</v>
      </c>
    </row>
    <row r="7822" customFormat="false" ht="15" hidden="false" customHeight="false" outlineLevel="0" collapsed="false">
      <c r="A7822" s="37" t="n">
        <v>1006912</v>
      </c>
      <c r="B7822" s="38" t="n">
        <v>46305</v>
      </c>
      <c r="C7822" s="39" t="n">
        <v>1</v>
      </c>
      <c r="D7822" s="39" t="s">
        <v>79</v>
      </c>
      <c r="E7822" s="39" t="s">
        <v>32</v>
      </c>
      <c r="F7822" s="41" t="n">
        <f aca="false">IF(A7822="","",MATCH(A7822,P_ID,1))</f>
        <v>6912</v>
      </c>
      <c r="G7822" s="41" t="str">
        <f aca="false">IF(A7822="","",INDEX(P_Svc,F7822))</f>
        <v>Standard</v>
      </c>
      <c r="H7822" s="41" t="str">
        <f aca="false">IF(A7822="","",INDEX(P_Zone,F7822))</f>
        <v>North</v>
      </c>
      <c r="I7822" s="41" t="n">
        <f aca="false">IF(A7822="","",IF(D7822="Delivered",IF(B7822&lt;=INDEX(P_Due,F7822),1,0),0))</f>
        <v>0</v>
      </c>
    </row>
    <row r="7823" customFormat="false" ht="15" hidden="false" customHeight="false" outlineLevel="0" collapsed="false">
      <c r="A7823" s="37" t="n">
        <v>1006913</v>
      </c>
      <c r="B7823" s="38" t="n">
        <v>46305</v>
      </c>
      <c r="C7823" s="39" t="n">
        <v>1</v>
      </c>
      <c r="D7823" s="39" t="s">
        <v>26</v>
      </c>
      <c r="E7823" s="39"/>
      <c r="F7823" s="41" t="n">
        <f aca="false">IF(A7823="","",MATCH(A7823,P_ID,1))</f>
        <v>6913</v>
      </c>
      <c r="G7823" s="41" t="str">
        <f aca="false">IF(A7823="","",INDEX(P_Svc,F7823))</f>
        <v>Economy</v>
      </c>
      <c r="H7823" s="41" t="str">
        <f aca="false">IF(A7823="","",INDEX(P_Zone,F7823))</f>
        <v>North</v>
      </c>
      <c r="I7823" s="41" t="n">
        <f aca="false">IF(A7823="","",IF(D7823="Delivered",IF(B7823&lt;=INDEX(P_Due,F7823),1,0),0))</f>
        <v>1</v>
      </c>
    </row>
    <row r="7824" customFormat="false" ht="15" hidden="false" customHeight="false" outlineLevel="0" collapsed="false">
      <c r="A7824" s="37" t="n">
        <v>1006914</v>
      </c>
      <c r="B7824" s="38" t="n">
        <v>46305</v>
      </c>
      <c r="C7824" s="39" t="n">
        <v>1</v>
      </c>
      <c r="D7824" s="39" t="s">
        <v>26</v>
      </c>
      <c r="E7824" s="39"/>
      <c r="F7824" s="41" t="n">
        <f aca="false">IF(A7824="","",MATCH(A7824,P_ID,1))</f>
        <v>6914</v>
      </c>
      <c r="G7824" s="41" t="str">
        <f aca="false">IF(A7824="","",INDEX(P_Svc,F7824))</f>
        <v>Express</v>
      </c>
      <c r="H7824" s="41" t="str">
        <f aca="false">IF(A7824="","",INDEX(P_Zone,F7824))</f>
        <v>Central</v>
      </c>
      <c r="I7824" s="41" t="n">
        <f aca="false">IF(A7824="","",IF(D7824="Delivered",IF(B7824&lt;=INDEX(P_Due,F7824),1,0),0))</f>
        <v>0</v>
      </c>
    </row>
    <row r="7825" customFormat="false" ht="15" hidden="false" customHeight="false" outlineLevel="0" collapsed="false">
      <c r="A7825" s="37" t="n">
        <v>1006916</v>
      </c>
      <c r="B7825" s="38" t="n">
        <v>46305</v>
      </c>
      <c r="C7825" s="39" t="n">
        <v>1</v>
      </c>
      <c r="D7825" s="39" t="s">
        <v>26</v>
      </c>
      <c r="E7825" s="39"/>
      <c r="F7825" s="41" t="n">
        <f aca="false">IF(A7825="","",MATCH(A7825,P_ID,1))</f>
        <v>6916</v>
      </c>
      <c r="G7825" s="41" t="str">
        <f aca="false">IF(A7825="","",INDEX(P_Svc,F7825))</f>
        <v>Standard</v>
      </c>
      <c r="H7825" s="41" t="str">
        <f aca="false">IF(A7825="","",INDEX(P_Zone,F7825))</f>
        <v>South</v>
      </c>
      <c r="I7825" s="41" t="n">
        <f aca="false">IF(A7825="","",IF(D7825="Delivered",IF(B7825&lt;=INDEX(P_Due,F7825),1,0),0))</f>
        <v>1</v>
      </c>
    </row>
    <row r="7826" customFormat="false" ht="15" hidden="false" customHeight="false" outlineLevel="0" collapsed="false">
      <c r="A7826" s="37" t="n">
        <v>1006917</v>
      </c>
      <c r="B7826" s="38" t="n">
        <v>46305</v>
      </c>
      <c r="C7826" s="39" t="n">
        <v>1</v>
      </c>
      <c r="D7826" s="39" t="s">
        <v>26</v>
      </c>
      <c r="E7826" s="39"/>
      <c r="F7826" s="41" t="n">
        <f aca="false">IF(A7826="","",MATCH(A7826,P_ID,1))</f>
        <v>6917</v>
      </c>
      <c r="G7826" s="41" t="str">
        <f aca="false">IF(A7826="","",INDEX(P_Svc,F7826))</f>
        <v>Economy</v>
      </c>
      <c r="H7826" s="41" t="str">
        <f aca="false">IF(A7826="","",INDEX(P_Zone,F7826))</f>
        <v>West</v>
      </c>
      <c r="I7826" s="41" t="n">
        <f aca="false">IF(A7826="","",IF(D7826="Delivered",IF(B7826&lt;=INDEX(P_Due,F7826),1,0),0))</f>
        <v>1</v>
      </c>
    </row>
    <row r="7827" customFormat="false" ht="15" hidden="false" customHeight="false" outlineLevel="0" collapsed="false">
      <c r="A7827" s="37" t="n">
        <v>1006918</v>
      </c>
      <c r="B7827" s="38" t="n">
        <v>46305</v>
      </c>
      <c r="C7827" s="39" t="n">
        <v>0</v>
      </c>
      <c r="D7827" s="39" t="s">
        <v>80</v>
      </c>
      <c r="E7827" s="39" t="s">
        <v>40</v>
      </c>
      <c r="F7827" s="41" t="n">
        <f aca="false">IF(A7827="","",MATCH(A7827,P_ID,1))</f>
        <v>6918</v>
      </c>
      <c r="G7827" s="41" t="str">
        <f aca="false">IF(A7827="","",INDEX(P_Svc,F7827))</f>
        <v>Economy</v>
      </c>
      <c r="H7827" s="41" t="str">
        <f aca="false">IF(A7827="","",INDEX(P_Zone,F7827))</f>
        <v>North</v>
      </c>
      <c r="I7827" s="41" t="n">
        <f aca="false">IF(A7827="","",IF(D7827="Delivered",IF(B7827&lt;=INDEX(P_Due,F7827),1,0),0))</f>
        <v>0</v>
      </c>
    </row>
    <row r="7828" customFormat="false" ht="15" hidden="false" customHeight="false" outlineLevel="0" collapsed="false">
      <c r="A7828" s="37" t="n">
        <v>1006919</v>
      </c>
      <c r="B7828" s="38" t="n">
        <v>46305</v>
      </c>
      <c r="C7828" s="39" t="n">
        <v>1</v>
      </c>
      <c r="D7828" s="39" t="s">
        <v>26</v>
      </c>
      <c r="E7828" s="39"/>
      <c r="F7828" s="41" t="n">
        <f aca="false">IF(A7828="","",MATCH(A7828,P_ID,1))</f>
        <v>6919</v>
      </c>
      <c r="G7828" s="41" t="str">
        <f aca="false">IF(A7828="","",INDEX(P_Svc,F7828))</f>
        <v>Standard</v>
      </c>
      <c r="H7828" s="41" t="str">
        <f aca="false">IF(A7828="","",INDEX(P_Zone,F7828))</f>
        <v>North</v>
      </c>
      <c r="I7828" s="41" t="n">
        <f aca="false">IF(A7828="","",IF(D7828="Delivered",IF(B7828&lt;=INDEX(P_Due,F7828),1,0),0))</f>
        <v>1</v>
      </c>
    </row>
    <row r="7829" customFormat="false" ht="15" hidden="false" customHeight="false" outlineLevel="0" collapsed="false">
      <c r="A7829" s="37" t="n">
        <v>1006920</v>
      </c>
      <c r="B7829" s="38" t="n">
        <v>46305</v>
      </c>
      <c r="C7829" s="39" t="n">
        <v>1</v>
      </c>
      <c r="D7829" s="39" t="s">
        <v>26</v>
      </c>
      <c r="E7829" s="39"/>
      <c r="F7829" s="41" t="n">
        <f aca="false">IF(A7829="","",MATCH(A7829,P_ID,1))</f>
        <v>6920</v>
      </c>
      <c r="G7829" s="41" t="str">
        <f aca="false">IF(A7829="","",INDEX(P_Svc,F7829))</f>
        <v>Standard</v>
      </c>
      <c r="H7829" s="41" t="str">
        <f aca="false">IF(A7829="","",INDEX(P_Zone,F7829))</f>
        <v>Central</v>
      </c>
      <c r="I7829" s="41" t="n">
        <f aca="false">IF(A7829="","",IF(D7829="Delivered",IF(B7829&lt;=INDEX(P_Due,F7829),1,0),0))</f>
        <v>1</v>
      </c>
    </row>
    <row r="7830" customFormat="false" ht="15" hidden="false" customHeight="false" outlineLevel="0" collapsed="false">
      <c r="A7830" s="37" t="n">
        <v>1006922</v>
      </c>
      <c r="B7830" s="38" t="n">
        <v>46305</v>
      </c>
      <c r="C7830" s="39" t="n">
        <v>1</v>
      </c>
      <c r="D7830" s="39" t="s">
        <v>26</v>
      </c>
      <c r="E7830" s="39"/>
      <c r="F7830" s="41" t="n">
        <f aca="false">IF(A7830="","",MATCH(A7830,P_ID,1))</f>
        <v>6922</v>
      </c>
      <c r="G7830" s="41" t="str">
        <f aca="false">IF(A7830="","",INDEX(P_Svc,F7830))</f>
        <v>Standard</v>
      </c>
      <c r="H7830" s="41" t="str">
        <f aca="false">IF(A7830="","",INDEX(P_Zone,F7830))</f>
        <v>North</v>
      </c>
      <c r="I7830" s="41" t="n">
        <f aca="false">IF(A7830="","",IF(D7830="Delivered",IF(B7830&lt;=INDEX(P_Due,F7830),1,0),0))</f>
        <v>1</v>
      </c>
    </row>
    <row r="7831" customFormat="false" ht="15" hidden="false" customHeight="false" outlineLevel="0" collapsed="false">
      <c r="A7831" s="37" t="n">
        <v>1006923</v>
      </c>
      <c r="B7831" s="38" t="n">
        <v>46305</v>
      </c>
      <c r="C7831" s="39" t="n">
        <v>1</v>
      </c>
      <c r="D7831" s="39" t="s">
        <v>26</v>
      </c>
      <c r="E7831" s="39"/>
      <c r="F7831" s="41" t="n">
        <f aca="false">IF(A7831="","",MATCH(A7831,P_ID,1))</f>
        <v>6923</v>
      </c>
      <c r="G7831" s="41" t="str">
        <f aca="false">IF(A7831="","",INDEX(P_Svc,F7831))</f>
        <v>Standard</v>
      </c>
      <c r="H7831" s="41" t="str">
        <f aca="false">IF(A7831="","",INDEX(P_Zone,F7831))</f>
        <v>East</v>
      </c>
      <c r="I7831" s="41" t="n">
        <f aca="false">IF(A7831="","",IF(D7831="Delivered",IF(B7831&lt;=INDEX(P_Due,F7831),1,0),0))</f>
        <v>1</v>
      </c>
    </row>
    <row r="7832" customFormat="false" ht="15" hidden="false" customHeight="false" outlineLevel="0" collapsed="false">
      <c r="A7832" s="37" t="n">
        <v>1006924</v>
      </c>
      <c r="B7832" s="38" t="n">
        <v>46305</v>
      </c>
      <c r="C7832" s="39" t="n">
        <v>1</v>
      </c>
      <c r="D7832" s="39" t="s">
        <v>26</v>
      </c>
      <c r="E7832" s="39"/>
      <c r="F7832" s="41" t="n">
        <f aca="false">IF(A7832="","",MATCH(A7832,P_ID,1))</f>
        <v>6924</v>
      </c>
      <c r="G7832" s="41" t="str">
        <f aca="false">IF(A7832="","",INDEX(P_Svc,F7832))</f>
        <v>Economy</v>
      </c>
      <c r="H7832" s="41" t="str">
        <f aca="false">IF(A7832="","",INDEX(P_Zone,F7832))</f>
        <v>Central</v>
      </c>
      <c r="I7832" s="41" t="n">
        <f aca="false">IF(A7832="","",IF(D7832="Delivered",IF(B7832&lt;=INDEX(P_Due,F7832),1,0),0))</f>
        <v>1</v>
      </c>
    </row>
    <row r="7833" customFormat="false" ht="15" hidden="false" customHeight="false" outlineLevel="0" collapsed="false">
      <c r="A7833" s="37" t="n">
        <v>1006925</v>
      </c>
      <c r="B7833" s="38" t="n">
        <v>46305</v>
      </c>
      <c r="C7833" s="39" t="n">
        <v>0</v>
      </c>
      <c r="D7833" s="39" t="s">
        <v>80</v>
      </c>
      <c r="E7833" s="39" t="s">
        <v>40</v>
      </c>
      <c r="F7833" s="41" t="n">
        <f aca="false">IF(A7833="","",MATCH(A7833,P_ID,1))</f>
        <v>6925</v>
      </c>
      <c r="G7833" s="41" t="str">
        <f aca="false">IF(A7833="","",INDEX(P_Svc,F7833))</f>
        <v>Economy</v>
      </c>
      <c r="H7833" s="41" t="str">
        <f aca="false">IF(A7833="","",INDEX(P_Zone,F7833))</f>
        <v>South</v>
      </c>
      <c r="I7833" s="41" t="n">
        <f aca="false">IF(A7833="","",IF(D7833="Delivered",IF(B7833&lt;=INDEX(P_Due,F7833),1,0),0))</f>
        <v>0</v>
      </c>
    </row>
    <row r="7834" customFormat="false" ht="15" hidden="false" customHeight="false" outlineLevel="0" collapsed="false">
      <c r="A7834" s="37" t="n">
        <v>1006926</v>
      </c>
      <c r="B7834" s="38" t="n">
        <v>46305</v>
      </c>
      <c r="C7834" s="39" t="n">
        <v>1</v>
      </c>
      <c r="D7834" s="39" t="s">
        <v>79</v>
      </c>
      <c r="E7834" s="39" t="s">
        <v>32</v>
      </c>
      <c r="F7834" s="41" t="n">
        <f aca="false">IF(A7834="","",MATCH(A7834,P_ID,1))</f>
        <v>6926</v>
      </c>
      <c r="G7834" s="41" t="str">
        <f aca="false">IF(A7834="","",INDEX(P_Svc,F7834))</f>
        <v>Standard</v>
      </c>
      <c r="H7834" s="41" t="str">
        <f aca="false">IF(A7834="","",INDEX(P_Zone,F7834))</f>
        <v>West</v>
      </c>
      <c r="I7834" s="41" t="n">
        <f aca="false">IF(A7834="","",IF(D7834="Delivered",IF(B7834&lt;=INDEX(P_Due,F7834),1,0),0))</f>
        <v>0</v>
      </c>
    </row>
    <row r="7835" customFormat="false" ht="15" hidden="false" customHeight="false" outlineLevel="0" collapsed="false">
      <c r="A7835" s="37" t="n">
        <v>1006928</v>
      </c>
      <c r="B7835" s="38" t="n">
        <v>46305</v>
      </c>
      <c r="C7835" s="39" t="n">
        <v>1</v>
      </c>
      <c r="D7835" s="39" t="s">
        <v>26</v>
      </c>
      <c r="E7835" s="39"/>
      <c r="F7835" s="41" t="n">
        <f aca="false">IF(A7835="","",MATCH(A7835,P_ID,1))</f>
        <v>6928</v>
      </c>
      <c r="G7835" s="41" t="str">
        <f aca="false">IF(A7835="","",INDEX(P_Svc,F7835))</f>
        <v>Standard</v>
      </c>
      <c r="H7835" s="41" t="str">
        <f aca="false">IF(A7835="","",INDEX(P_Zone,F7835))</f>
        <v>Central</v>
      </c>
      <c r="I7835" s="41" t="n">
        <f aca="false">IF(A7835="","",IF(D7835="Delivered",IF(B7835&lt;=INDEX(P_Due,F7835),1,0),0))</f>
        <v>1</v>
      </c>
    </row>
    <row r="7836" customFormat="false" ht="15" hidden="false" customHeight="false" outlineLevel="0" collapsed="false">
      <c r="A7836" s="37" t="n">
        <v>1006930</v>
      </c>
      <c r="B7836" s="38" t="n">
        <v>46305</v>
      </c>
      <c r="C7836" s="39" t="n">
        <v>1</v>
      </c>
      <c r="D7836" s="39" t="s">
        <v>26</v>
      </c>
      <c r="E7836" s="39"/>
      <c r="F7836" s="41" t="n">
        <f aca="false">IF(A7836="","",MATCH(A7836,P_ID,1))</f>
        <v>6930</v>
      </c>
      <c r="G7836" s="41" t="str">
        <f aca="false">IF(A7836="","",INDEX(P_Svc,F7836))</f>
        <v>Standard</v>
      </c>
      <c r="H7836" s="41" t="str">
        <f aca="false">IF(A7836="","",INDEX(P_Zone,F7836))</f>
        <v>East</v>
      </c>
      <c r="I7836" s="41" t="n">
        <f aca="false">IF(A7836="","",IF(D7836="Delivered",IF(B7836&lt;=INDEX(P_Due,F7836),1,0),0))</f>
        <v>1</v>
      </c>
    </row>
    <row r="7837" customFormat="false" ht="15" hidden="false" customHeight="false" outlineLevel="0" collapsed="false">
      <c r="A7837" s="37" t="n">
        <v>1006931</v>
      </c>
      <c r="B7837" s="38" t="n">
        <v>46305</v>
      </c>
      <c r="C7837" s="39" t="n">
        <v>1</v>
      </c>
      <c r="D7837" s="39" t="s">
        <v>26</v>
      </c>
      <c r="E7837" s="39"/>
      <c r="F7837" s="41" t="n">
        <f aca="false">IF(A7837="","",MATCH(A7837,P_ID,1))</f>
        <v>6931</v>
      </c>
      <c r="G7837" s="41" t="str">
        <f aca="false">IF(A7837="","",INDEX(P_Svc,F7837))</f>
        <v>Standard</v>
      </c>
      <c r="H7837" s="41" t="str">
        <f aca="false">IF(A7837="","",INDEX(P_Zone,F7837))</f>
        <v>East</v>
      </c>
      <c r="I7837" s="41" t="n">
        <f aca="false">IF(A7837="","",IF(D7837="Delivered",IF(B7837&lt;=INDEX(P_Due,F7837),1,0),0))</f>
        <v>1</v>
      </c>
    </row>
    <row r="7838" customFormat="false" ht="15" hidden="false" customHeight="false" outlineLevel="0" collapsed="false">
      <c r="A7838" s="37" t="n">
        <v>1006932</v>
      </c>
      <c r="B7838" s="38" t="n">
        <v>46305</v>
      </c>
      <c r="C7838" s="39" t="n">
        <v>1</v>
      </c>
      <c r="D7838" s="39" t="s">
        <v>26</v>
      </c>
      <c r="E7838" s="39"/>
      <c r="F7838" s="41" t="n">
        <f aca="false">IF(A7838="","",MATCH(A7838,P_ID,1))</f>
        <v>6932</v>
      </c>
      <c r="G7838" s="41" t="str">
        <f aca="false">IF(A7838="","",INDEX(P_Svc,F7838))</f>
        <v>Standard</v>
      </c>
      <c r="H7838" s="41" t="str">
        <f aca="false">IF(A7838="","",INDEX(P_Zone,F7838))</f>
        <v>South</v>
      </c>
      <c r="I7838" s="41" t="n">
        <f aca="false">IF(A7838="","",IF(D7838="Delivered",IF(B7838&lt;=INDEX(P_Due,F7838),1,0),0))</f>
        <v>1</v>
      </c>
    </row>
    <row r="7839" customFormat="false" ht="15" hidden="false" customHeight="false" outlineLevel="0" collapsed="false">
      <c r="A7839" s="37" t="n">
        <v>1006933</v>
      </c>
      <c r="B7839" s="38" t="n">
        <v>46305</v>
      </c>
      <c r="C7839" s="39" t="n">
        <v>1</v>
      </c>
      <c r="D7839" s="39" t="s">
        <v>26</v>
      </c>
      <c r="E7839" s="39"/>
      <c r="F7839" s="41" t="n">
        <f aca="false">IF(A7839="","",MATCH(A7839,P_ID,1))</f>
        <v>6933</v>
      </c>
      <c r="G7839" s="41" t="str">
        <f aca="false">IF(A7839="","",INDEX(P_Svc,F7839))</f>
        <v>Standard</v>
      </c>
      <c r="H7839" s="41" t="str">
        <f aca="false">IF(A7839="","",INDEX(P_Zone,F7839))</f>
        <v>Central</v>
      </c>
      <c r="I7839" s="41" t="n">
        <f aca="false">IF(A7839="","",IF(D7839="Delivered",IF(B7839&lt;=INDEX(P_Due,F7839),1,0),0))</f>
        <v>1</v>
      </c>
    </row>
    <row r="7840" customFormat="false" ht="15" hidden="false" customHeight="false" outlineLevel="0" collapsed="false">
      <c r="A7840" s="37" t="n">
        <v>1006934</v>
      </c>
      <c r="B7840" s="38" t="n">
        <v>46305</v>
      </c>
      <c r="C7840" s="39" t="n">
        <v>1</v>
      </c>
      <c r="D7840" s="39" t="s">
        <v>26</v>
      </c>
      <c r="E7840" s="39"/>
      <c r="F7840" s="41" t="n">
        <f aca="false">IF(A7840="","",MATCH(A7840,P_ID,1))</f>
        <v>6934</v>
      </c>
      <c r="G7840" s="41" t="str">
        <f aca="false">IF(A7840="","",INDEX(P_Svc,F7840))</f>
        <v>Standard</v>
      </c>
      <c r="H7840" s="41" t="str">
        <f aca="false">IF(A7840="","",INDEX(P_Zone,F7840))</f>
        <v>South</v>
      </c>
      <c r="I7840" s="41" t="n">
        <f aca="false">IF(A7840="","",IF(D7840="Delivered",IF(B7840&lt;=INDEX(P_Due,F7840),1,0),0))</f>
        <v>1</v>
      </c>
    </row>
    <row r="7841" customFormat="false" ht="15" hidden="false" customHeight="false" outlineLevel="0" collapsed="false">
      <c r="A7841" s="37" t="n">
        <v>1006935</v>
      </c>
      <c r="B7841" s="38" t="n">
        <v>46305</v>
      </c>
      <c r="C7841" s="39" t="n">
        <v>1</v>
      </c>
      <c r="D7841" s="39" t="s">
        <v>79</v>
      </c>
      <c r="E7841" s="39" t="s">
        <v>32</v>
      </c>
      <c r="F7841" s="41" t="n">
        <f aca="false">IF(A7841="","",MATCH(A7841,P_ID,1))</f>
        <v>6935</v>
      </c>
      <c r="G7841" s="41" t="str">
        <f aca="false">IF(A7841="","",INDEX(P_Svc,F7841))</f>
        <v>Standard</v>
      </c>
      <c r="H7841" s="41" t="str">
        <f aca="false">IF(A7841="","",INDEX(P_Zone,F7841))</f>
        <v>Central</v>
      </c>
      <c r="I7841" s="41" t="n">
        <f aca="false">IF(A7841="","",IF(D7841="Delivered",IF(B7841&lt;=INDEX(P_Due,F7841),1,0),0))</f>
        <v>0</v>
      </c>
    </row>
    <row r="7842" customFormat="false" ht="15" hidden="false" customHeight="false" outlineLevel="0" collapsed="false">
      <c r="A7842" s="37" t="n">
        <v>1006936</v>
      </c>
      <c r="B7842" s="38" t="n">
        <v>46305</v>
      </c>
      <c r="C7842" s="39" t="n">
        <v>1</v>
      </c>
      <c r="D7842" s="39" t="s">
        <v>26</v>
      </c>
      <c r="E7842" s="39"/>
      <c r="F7842" s="41" t="n">
        <f aca="false">IF(A7842="","",MATCH(A7842,P_ID,1))</f>
        <v>6936</v>
      </c>
      <c r="G7842" s="41" t="str">
        <f aca="false">IF(A7842="","",INDEX(P_Svc,F7842))</f>
        <v>Standard</v>
      </c>
      <c r="H7842" s="41" t="str">
        <f aca="false">IF(A7842="","",INDEX(P_Zone,F7842))</f>
        <v>East</v>
      </c>
      <c r="I7842" s="41" t="n">
        <f aca="false">IF(A7842="","",IF(D7842="Delivered",IF(B7842&lt;=INDEX(P_Due,F7842),1,0),0))</f>
        <v>1</v>
      </c>
    </row>
    <row r="7843" customFormat="false" ht="15" hidden="false" customHeight="false" outlineLevel="0" collapsed="false">
      <c r="A7843" s="37" t="n">
        <v>1006937</v>
      </c>
      <c r="B7843" s="38" t="n">
        <v>46305</v>
      </c>
      <c r="C7843" s="39" t="n">
        <v>1</v>
      </c>
      <c r="D7843" s="39" t="s">
        <v>26</v>
      </c>
      <c r="E7843" s="39"/>
      <c r="F7843" s="41" t="n">
        <f aca="false">IF(A7843="","",MATCH(A7843,P_ID,1))</f>
        <v>6937</v>
      </c>
      <c r="G7843" s="41" t="str">
        <f aca="false">IF(A7843="","",INDEX(P_Svc,F7843))</f>
        <v>Economy</v>
      </c>
      <c r="H7843" s="41" t="str">
        <f aca="false">IF(A7843="","",INDEX(P_Zone,F7843))</f>
        <v>East</v>
      </c>
      <c r="I7843" s="41" t="n">
        <f aca="false">IF(A7843="","",IF(D7843="Delivered",IF(B7843&lt;=INDEX(P_Due,F7843),1,0),0))</f>
        <v>1</v>
      </c>
    </row>
    <row r="7844" customFormat="false" ht="15" hidden="false" customHeight="false" outlineLevel="0" collapsed="false">
      <c r="A7844" s="37" t="n">
        <v>1006938</v>
      </c>
      <c r="B7844" s="38" t="n">
        <v>46305</v>
      </c>
      <c r="C7844" s="39" t="n">
        <v>1</v>
      </c>
      <c r="D7844" s="39" t="s">
        <v>26</v>
      </c>
      <c r="E7844" s="39"/>
      <c r="F7844" s="41" t="n">
        <f aca="false">IF(A7844="","",MATCH(A7844,P_ID,1))</f>
        <v>6938</v>
      </c>
      <c r="G7844" s="41" t="str">
        <f aca="false">IF(A7844="","",INDEX(P_Svc,F7844))</f>
        <v>Standard</v>
      </c>
      <c r="H7844" s="41" t="str">
        <f aca="false">IF(A7844="","",INDEX(P_Zone,F7844))</f>
        <v>North</v>
      </c>
      <c r="I7844" s="41" t="n">
        <f aca="false">IF(A7844="","",IF(D7844="Delivered",IF(B7844&lt;=INDEX(P_Due,F7844),1,0),0))</f>
        <v>1</v>
      </c>
    </row>
    <row r="7845" customFormat="false" ht="15" hidden="false" customHeight="false" outlineLevel="0" collapsed="false">
      <c r="A7845" s="37" t="n">
        <v>1006939</v>
      </c>
      <c r="B7845" s="38" t="n">
        <v>46305</v>
      </c>
      <c r="C7845" s="39" t="n">
        <v>1</v>
      </c>
      <c r="D7845" s="39" t="s">
        <v>26</v>
      </c>
      <c r="E7845" s="39"/>
      <c r="F7845" s="41" t="n">
        <f aca="false">IF(A7845="","",MATCH(A7845,P_ID,1))</f>
        <v>6939</v>
      </c>
      <c r="G7845" s="41" t="str">
        <f aca="false">IF(A7845="","",INDEX(P_Svc,F7845))</f>
        <v>Standard</v>
      </c>
      <c r="H7845" s="41" t="str">
        <f aca="false">IF(A7845="","",INDEX(P_Zone,F7845))</f>
        <v>East</v>
      </c>
      <c r="I7845" s="41" t="n">
        <f aca="false">IF(A7845="","",IF(D7845="Delivered",IF(B7845&lt;=INDEX(P_Due,F7845),1,0),0))</f>
        <v>1</v>
      </c>
    </row>
    <row r="7846" customFormat="false" ht="15" hidden="false" customHeight="false" outlineLevel="0" collapsed="false">
      <c r="A7846" s="37" t="n">
        <v>1006940</v>
      </c>
      <c r="B7846" s="38" t="n">
        <v>46305</v>
      </c>
      <c r="C7846" s="39" t="n">
        <v>1</v>
      </c>
      <c r="D7846" s="39" t="s">
        <v>26</v>
      </c>
      <c r="E7846" s="39"/>
      <c r="F7846" s="41" t="n">
        <f aca="false">IF(A7846="","",MATCH(A7846,P_ID,1))</f>
        <v>6940</v>
      </c>
      <c r="G7846" s="41" t="str">
        <f aca="false">IF(A7846="","",INDEX(P_Svc,F7846))</f>
        <v>Standard</v>
      </c>
      <c r="H7846" s="41" t="str">
        <f aca="false">IF(A7846="","",INDEX(P_Zone,F7846))</f>
        <v>West</v>
      </c>
      <c r="I7846" s="41" t="n">
        <f aca="false">IF(A7846="","",IF(D7846="Delivered",IF(B7846&lt;=INDEX(P_Due,F7846),1,0),0))</f>
        <v>1</v>
      </c>
    </row>
    <row r="7847" customFormat="false" ht="15" hidden="false" customHeight="false" outlineLevel="0" collapsed="false">
      <c r="A7847" s="37" t="n">
        <v>1006941</v>
      </c>
      <c r="B7847" s="38" t="n">
        <v>46305</v>
      </c>
      <c r="C7847" s="39" t="n">
        <v>1</v>
      </c>
      <c r="D7847" s="39" t="s">
        <v>26</v>
      </c>
      <c r="E7847" s="39"/>
      <c r="F7847" s="41" t="n">
        <f aca="false">IF(A7847="","",MATCH(A7847,P_ID,1))</f>
        <v>6941</v>
      </c>
      <c r="G7847" s="41" t="str">
        <f aca="false">IF(A7847="","",INDEX(P_Svc,F7847))</f>
        <v>Economy</v>
      </c>
      <c r="H7847" s="41" t="str">
        <f aca="false">IF(A7847="","",INDEX(P_Zone,F7847))</f>
        <v>West</v>
      </c>
      <c r="I7847" s="41" t="n">
        <f aca="false">IF(A7847="","",IF(D7847="Delivered",IF(B7847&lt;=INDEX(P_Due,F7847),1,0),0))</f>
        <v>1</v>
      </c>
    </row>
    <row r="7848" customFormat="false" ht="15" hidden="false" customHeight="false" outlineLevel="0" collapsed="false">
      <c r="A7848" s="37" t="n">
        <v>1006942</v>
      </c>
      <c r="B7848" s="38" t="n">
        <v>46305</v>
      </c>
      <c r="C7848" s="39" t="n">
        <v>1</v>
      </c>
      <c r="D7848" s="39" t="s">
        <v>26</v>
      </c>
      <c r="E7848" s="39"/>
      <c r="F7848" s="41" t="n">
        <f aca="false">IF(A7848="","",MATCH(A7848,P_ID,1))</f>
        <v>6942</v>
      </c>
      <c r="G7848" s="41" t="str">
        <f aca="false">IF(A7848="","",INDEX(P_Svc,F7848))</f>
        <v>Economy</v>
      </c>
      <c r="H7848" s="41" t="str">
        <f aca="false">IF(A7848="","",INDEX(P_Zone,F7848))</f>
        <v>North</v>
      </c>
      <c r="I7848" s="41" t="n">
        <f aca="false">IF(A7848="","",IF(D7848="Delivered",IF(B7848&lt;=INDEX(P_Due,F7848),1,0),0))</f>
        <v>1</v>
      </c>
    </row>
    <row r="7849" customFormat="false" ht="15" hidden="false" customHeight="false" outlineLevel="0" collapsed="false">
      <c r="A7849" s="37" t="n">
        <v>1006943</v>
      </c>
      <c r="B7849" s="38" t="n">
        <v>46305</v>
      </c>
      <c r="C7849" s="39" t="n">
        <v>1</v>
      </c>
      <c r="D7849" s="39" t="s">
        <v>26</v>
      </c>
      <c r="E7849" s="39"/>
      <c r="F7849" s="41" t="n">
        <f aca="false">IF(A7849="","",MATCH(A7849,P_ID,1))</f>
        <v>6943</v>
      </c>
      <c r="G7849" s="41" t="str">
        <f aca="false">IF(A7849="","",INDEX(P_Svc,F7849))</f>
        <v>Standard</v>
      </c>
      <c r="H7849" s="41" t="str">
        <f aca="false">IF(A7849="","",INDEX(P_Zone,F7849))</f>
        <v>Central</v>
      </c>
      <c r="I7849" s="41" t="n">
        <f aca="false">IF(A7849="","",IF(D7849="Delivered",IF(B7849&lt;=INDEX(P_Due,F7849),1,0),0))</f>
        <v>1</v>
      </c>
    </row>
    <row r="7850" customFormat="false" ht="15" hidden="false" customHeight="false" outlineLevel="0" collapsed="false">
      <c r="A7850" s="37" t="n">
        <v>1006944</v>
      </c>
      <c r="B7850" s="38" t="n">
        <v>46305</v>
      </c>
      <c r="C7850" s="39" t="n">
        <v>1</v>
      </c>
      <c r="D7850" s="39" t="s">
        <v>26</v>
      </c>
      <c r="E7850" s="39"/>
      <c r="F7850" s="41" t="n">
        <f aca="false">IF(A7850="","",MATCH(A7850,P_ID,1))</f>
        <v>6944</v>
      </c>
      <c r="G7850" s="41" t="str">
        <f aca="false">IF(A7850="","",INDEX(P_Svc,F7850))</f>
        <v>Standard</v>
      </c>
      <c r="H7850" s="41" t="str">
        <f aca="false">IF(A7850="","",INDEX(P_Zone,F7850))</f>
        <v>North</v>
      </c>
      <c r="I7850" s="41" t="n">
        <f aca="false">IF(A7850="","",IF(D7850="Delivered",IF(B7850&lt;=INDEX(P_Due,F7850),1,0),0))</f>
        <v>1</v>
      </c>
    </row>
    <row r="7851" customFormat="false" ht="15" hidden="false" customHeight="false" outlineLevel="0" collapsed="false">
      <c r="A7851" s="37" t="n">
        <v>1006945</v>
      </c>
      <c r="B7851" s="38" t="n">
        <v>46305</v>
      </c>
      <c r="C7851" s="39" t="n">
        <v>1</v>
      </c>
      <c r="D7851" s="39" t="s">
        <v>26</v>
      </c>
      <c r="E7851" s="39"/>
      <c r="F7851" s="41" t="n">
        <f aca="false">IF(A7851="","",MATCH(A7851,P_ID,1))</f>
        <v>6945</v>
      </c>
      <c r="G7851" s="41" t="str">
        <f aca="false">IF(A7851="","",INDEX(P_Svc,F7851))</f>
        <v>Standard</v>
      </c>
      <c r="H7851" s="41" t="str">
        <f aca="false">IF(A7851="","",INDEX(P_Zone,F7851))</f>
        <v>Central</v>
      </c>
      <c r="I7851" s="41" t="n">
        <f aca="false">IF(A7851="","",IF(D7851="Delivered",IF(B7851&lt;=INDEX(P_Due,F7851),1,0),0))</f>
        <v>1</v>
      </c>
    </row>
    <row r="7852" customFormat="false" ht="15" hidden="false" customHeight="false" outlineLevel="0" collapsed="false">
      <c r="A7852" s="37" t="n">
        <v>1006946</v>
      </c>
      <c r="B7852" s="38" t="n">
        <v>46305</v>
      </c>
      <c r="C7852" s="39" t="n">
        <v>1</v>
      </c>
      <c r="D7852" s="39" t="s">
        <v>26</v>
      </c>
      <c r="E7852" s="39"/>
      <c r="F7852" s="41" t="n">
        <f aca="false">IF(A7852="","",MATCH(A7852,P_ID,1))</f>
        <v>6946</v>
      </c>
      <c r="G7852" s="41" t="str">
        <f aca="false">IF(A7852="","",INDEX(P_Svc,F7852))</f>
        <v>Economy</v>
      </c>
      <c r="H7852" s="41" t="str">
        <f aca="false">IF(A7852="","",INDEX(P_Zone,F7852))</f>
        <v>South</v>
      </c>
      <c r="I7852" s="41" t="n">
        <f aca="false">IF(A7852="","",IF(D7852="Delivered",IF(B7852&lt;=INDEX(P_Due,F7852),1,0),0))</f>
        <v>1</v>
      </c>
    </row>
    <row r="7853" customFormat="false" ht="15" hidden="false" customHeight="false" outlineLevel="0" collapsed="false">
      <c r="A7853" s="37" t="n">
        <v>1006947</v>
      </c>
      <c r="B7853" s="38" t="n">
        <v>46305</v>
      </c>
      <c r="C7853" s="39" t="n">
        <v>1</v>
      </c>
      <c r="D7853" s="39" t="s">
        <v>26</v>
      </c>
      <c r="E7853" s="39"/>
      <c r="F7853" s="41" t="n">
        <f aca="false">IF(A7853="","",MATCH(A7853,P_ID,1))</f>
        <v>6947</v>
      </c>
      <c r="G7853" s="41" t="str">
        <f aca="false">IF(A7853="","",INDEX(P_Svc,F7853))</f>
        <v>Economy</v>
      </c>
      <c r="H7853" s="41" t="str">
        <f aca="false">IF(A7853="","",INDEX(P_Zone,F7853))</f>
        <v>Central</v>
      </c>
      <c r="I7853" s="41" t="n">
        <f aca="false">IF(A7853="","",IF(D7853="Delivered",IF(B7853&lt;=INDEX(P_Due,F7853),1,0),0))</f>
        <v>1</v>
      </c>
    </row>
    <row r="7854" customFormat="false" ht="15" hidden="false" customHeight="false" outlineLevel="0" collapsed="false">
      <c r="A7854" s="37" t="n">
        <v>1006948</v>
      </c>
      <c r="B7854" s="38" t="n">
        <v>46305</v>
      </c>
      <c r="C7854" s="39" t="n">
        <v>1</v>
      </c>
      <c r="D7854" s="39" t="s">
        <v>26</v>
      </c>
      <c r="E7854" s="39"/>
      <c r="F7854" s="41" t="n">
        <f aca="false">IF(A7854="","",MATCH(A7854,P_ID,1))</f>
        <v>6948</v>
      </c>
      <c r="G7854" s="41" t="str">
        <f aca="false">IF(A7854="","",INDEX(P_Svc,F7854))</f>
        <v>Standard</v>
      </c>
      <c r="H7854" s="41" t="str">
        <f aca="false">IF(A7854="","",INDEX(P_Zone,F7854))</f>
        <v>Central</v>
      </c>
      <c r="I7854" s="41" t="n">
        <f aca="false">IF(A7854="","",IF(D7854="Delivered",IF(B7854&lt;=INDEX(P_Due,F7854),1,0),0))</f>
        <v>1</v>
      </c>
    </row>
    <row r="7855" customFormat="false" ht="15" hidden="false" customHeight="false" outlineLevel="0" collapsed="false">
      <c r="A7855" s="37" t="n">
        <v>1006949</v>
      </c>
      <c r="B7855" s="38" t="n">
        <v>46305</v>
      </c>
      <c r="C7855" s="39" t="n">
        <v>1</v>
      </c>
      <c r="D7855" s="39" t="s">
        <v>26</v>
      </c>
      <c r="E7855" s="39"/>
      <c r="F7855" s="41" t="n">
        <f aca="false">IF(A7855="","",MATCH(A7855,P_ID,1))</f>
        <v>6949</v>
      </c>
      <c r="G7855" s="41" t="str">
        <f aca="false">IF(A7855="","",INDEX(P_Svc,F7855))</f>
        <v>Economy</v>
      </c>
      <c r="H7855" s="41" t="str">
        <f aca="false">IF(A7855="","",INDEX(P_Zone,F7855))</f>
        <v>Central</v>
      </c>
      <c r="I7855" s="41" t="n">
        <f aca="false">IF(A7855="","",IF(D7855="Delivered",IF(B7855&lt;=INDEX(P_Due,F7855),1,0),0))</f>
        <v>1</v>
      </c>
    </row>
    <row r="7856" customFormat="false" ht="15" hidden="false" customHeight="false" outlineLevel="0" collapsed="false">
      <c r="A7856" s="37" t="n">
        <v>1006950</v>
      </c>
      <c r="B7856" s="38" t="n">
        <v>46305</v>
      </c>
      <c r="C7856" s="39" t="n">
        <v>1</v>
      </c>
      <c r="D7856" s="39" t="s">
        <v>26</v>
      </c>
      <c r="E7856" s="39"/>
      <c r="F7856" s="41" t="n">
        <f aca="false">IF(A7856="","",MATCH(A7856,P_ID,1))</f>
        <v>6950</v>
      </c>
      <c r="G7856" s="41" t="str">
        <f aca="false">IF(A7856="","",INDEX(P_Svc,F7856))</f>
        <v>Standard</v>
      </c>
      <c r="H7856" s="41" t="str">
        <f aca="false">IF(A7856="","",INDEX(P_Zone,F7856))</f>
        <v>West</v>
      </c>
      <c r="I7856" s="41" t="n">
        <f aca="false">IF(A7856="","",IF(D7856="Delivered",IF(B7856&lt;=INDEX(P_Due,F7856),1,0),0))</f>
        <v>1</v>
      </c>
    </row>
    <row r="7857" customFormat="false" ht="15" hidden="false" customHeight="false" outlineLevel="0" collapsed="false">
      <c r="A7857" s="37" t="n">
        <v>1006952</v>
      </c>
      <c r="B7857" s="38" t="n">
        <v>46305</v>
      </c>
      <c r="C7857" s="39" t="n">
        <v>1</v>
      </c>
      <c r="D7857" s="39" t="s">
        <v>26</v>
      </c>
      <c r="E7857" s="39"/>
      <c r="F7857" s="41" t="n">
        <f aca="false">IF(A7857="","",MATCH(A7857,P_ID,1))</f>
        <v>6952</v>
      </c>
      <c r="G7857" s="41" t="str">
        <f aca="false">IF(A7857="","",INDEX(P_Svc,F7857))</f>
        <v>Standard</v>
      </c>
      <c r="H7857" s="41" t="str">
        <f aca="false">IF(A7857="","",INDEX(P_Zone,F7857))</f>
        <v>West</v>
      </c>
      <c r="I7857" s="41" t="n">
        <f aca="false">IF(A7857="","",IF(D7857="Delivered",IF(B7857&lt;=INDEX(P_Due,F7857),1,0),0))</f>
        <v>1</v>
      </c>
    </row>
    <row r="7858" customFormat="false" ht="15" hidden="false" customHeight="false" outlineLevel="0" collapsed="false">
      <c r="A7858" s="37" t="n">
        <v>1006953</v>
      </c>
      <c r="B7858" s="38" t="n">
        <v>46305</v>
      </c>
      <c r="C7858" s="39" t="n">
        <v>1</v>
      </c>
      <c r="D7858" s="39" t="s">
        <v>79</v>
      </c>
      <c r="E7858" s="39" t="s">
        <v>32</v>
      </c>
      <c r="F7858" s="41" t="n">
        <f aca="false">IF(A7858="","",MATCH(A7858,P_ID,1))</f>
        <v>6953</v>
      </c>
      <c r="G7858" s="41" t="str">
        <f aca="false">IF(A7858="","",INDEX(P_Svc,F7858))</f>
        <v>Economy</v>
      </c>
      <c r="H7858" s="41" t="str">
        <f aca="false">IF(A7858="","",INDEX(P_Zone,F7858))</f>
        <v>Central</v>
      </c>
      <c r="I7858" s="41" t="n">
        <f aca="false">IF(A7858="","",IF(D7858="Delivered",IF(B7858&lt;=INDEX(P_Due,F7858),1,0),0))</f>
        <v>0</v>
      </c>
    </row>
    <row r="7859" customFormat="false" ht="15" hidden="false" customHeight="false" outlineLevel="0" collapsed="false">
      <c r="A7859" s="37" t="n">
        <v>1006954</v>
      </c>
      <c r="B7859" s="38" t="n">
        <v>46305</v>
      </c>
      <c r="C7859" s="39" t="n">
        <v>1</v>
      </c>
      <c r="D7859" s="39" t="s">
        <v>26</v>
      </c>
      <c r="E7859" s="39"/>
      <c r="F7859" s="41" t="n">
        <f aca="false">IF(A7859="","",MATCH(A7859,P_ID,1))</f>
        <v>6954</v>
      </c>
      <c r="G7859" s="41" t="str">
        <f aca="false">IF(A7859="","",INDEX(P_Svc,F7859))</f>
        <v>Standard</v>
      </c>
      <c r="H7859" s="41" t="str">
        <f aca="false">IF(A7859="","",INDEX(P_Zone,F7859))</f>
        <v>Central</v>
      </c>
      <c r="I7859" s="41" t="n">
        <f aca="false">IF(A7859="","",IF(D7859="Delivered",IF(B7859&lt;=INDEX(P_Due,F7859),1,0),0))</f>
        <v>1</v>
      </c>
    </row>
    <row r="7860" customFormat="false" ht="15" hidden="false" customHeight="false" outlineLevel="0" collapsed="false">
      <c r="A7860" s="37" t="n">
        <v>1006955</v>
      </c>
      <c r="B7860" s="38" t="n">
        <v>46305</v>
      </c>
      <c r="C7860" s="39" t="n">
        <v>1</v>
      </c>
      <c r="D7860" s="39" t="s">
        <v>79</v>
      </c>
      <c r="E7860" s="39" t="s">
        <v>32</v>
      </c>
      <c r="F7860" s="41" t="n">
        <f aca="false">IF(A7860="","",MATCH(A7860,P_ID,1))</f>
        <v>6955</v>
      </c>
      <c r="G7860" s="41" t="str">
        <f aca="false">IF(A7860="","",INDEX(P_Svc,F7860))</f>
        <v>Economy</v>
      </c>
      <c r="H7860" s="41" t="str">
        <f aca="false">IF(A7860="","",INDEX(P_Zone,F7860))</f>
        <v>North</v>
      </c>
      <c r="I7860" s="41" t="n">
        <f aca="false">IF(A7860="","",IF(D7860="Delivered",IF(B7860&lt;=INDEX(P_Due,F7860),1,0),0))</f>
        <v>0</v>
      </c>
    </row>
    <row r="7861" customFormat="false" ht="15" hidden="false" customHeight="false" outlineLevel="0" collapsed="false">
      <c r="A7861" s="37" t="n">
        <v>1006957</v>
      </c>
      <c r="B7861" s="38" t="n">
        <v>46305</v>
      </c>
      <c r="C7861" s="39" t="n">
        <v>1</v>
      </c>
      <c r="D7861" s="39" t="s">
        <v>79</v>
      </c>
      <c r="E7861" s="39" t="s">
        <v>32</v>
      </c>
      <c r="F7861" s="41" t="n">
        <f aca="false">IF(A7861="","",MATCH(A7861,P_ID,1))</f>
        <v>6957</v>
      </c>
      <c r="G7861" s="41" t="str">
        <f aca="false">IF(A7861="","",INDEX(P_Svc,F7861))</f>
        <v>Standard</v>
      </c>
      <c r="H7861" s="41" t="str">
        <f aca="false">IF(A7861="","",INDEX(P_Zone,F7861))</f>
        <v>East</v>
      </c>
      <c r="I7861" s="41" t="n">
        <f aca="false">IF(A7861="","",IF(D7861="Delivered",IF(B7861&lt;=INDEX(P_Due,F7861),1,0),0))</f>
        <v>0</v>
      </c>
    </row>
    <row r="7862" customFormat="false" ht="15" hidden="false" customHeight="false" outlineLevel="0" collapsed="false">
      <c r="A7862" s="37" t="n">
        <v>1006958</v>
      </c>
      <c r="B7862" s="38" t="n">
        <v>46305</v>
      </c>
      <c r="C7862" s="39" t="n">
        <v>1</v>
      </c>
      <c r="D7862" s="39" t="s">
        <v>79</v>
      </c>
      <c r="E7862" s="39" t="s">
        <v>32</v>
      </c>
      <c r="F7862" s="41" t="n">
        <f aca="false">IF(A7862="","",MATCH(A7862,P_ID,1))</f>
        <v>6958</v>
      </c>
      <c r="G7862" s="41" t="str">
        <f aca="false">IF(A7862="","",INDEX(P_Svc,F7862))</f>
        <v>Standard</v>
      </c>
      <c r="H7862" s="41" t="str">
        <f aca="false">IF(A7862="","",INDEX(P_Zone,F7862))</f>
        <v>South</v>
      </c>
      <c r="I7862" s="41" t="n">
        <f aca="false">IF(A7862="","",IF(D7862="Delivered",IF(B7862&lt;=INDEX(P_Due,F7862),1,0),0))</f>
        <v>0</v>
      </c>
    </row>
    <row r="7863" customFormat="false" ht="15" hidden="false" customHeight="false" outlineLevel="0" collapsed="false">
      <c r="A7863" s="37" t="n">
        <v>1006959</v>
      </c>
      <c r="B7863" s="38" t="n">
        <v>46305</v>
      </c>
      <c r="C7863" s="39" t="n">
        <v>1</v>
      </c>
      <c r="D7863" s="39" t="s">
        <v>26</v>
      </c>
      <c r="E7863" s="39"/>
      <c r="F7863" s="41" t="n">
        <f aca="false">IF(A7863="","",MATCH(A7863,P_ID,1))</f>
        <v>6959</v>
      </c>
      <c r="G7863" s="41" t="str">
        <f aca="false">IF(A7863="","",INDEX(P_Svc,F7863))</f>
        <v>Standard</v>
      </c>
      <c r="H7863" s="41" t="str">
        <f aca="false">IF(A7863="","",INDEX(P_Zone,F7863))</f>
        <v>North</v>
      </c>
      <c r="I7863" s="41" t="n">
        <f aca="false">IF(A7863="","",IF(D7863="Delivered",IF(B7863&lt;=INDEX(P_Due,F7863),1,0),0))</f>
        <v>1</v>
      </c>
    </row>
    <row r="7864" customFormat="false" ht="15" hidden="false" customHeight="false" outlineLevel="0" collapsed="false">
      <c r="A7864" s="37" t="n">
        <v>1006960</v>
      </c>
      <c r="B7864" s="38" t="n">
        <v>46305</v>
      </c>
      <c r="C7864" s="39" t="n">
        <v>1</v>
      </c>
      <c r="D7864" s="39" t="s">
        <v>26</v>
      </c>
      <c r="E7864" s="39"/>
      <c r="F7864" s="41" t="n">
        <f aca="false">IF(A7864="","",MATCH(A7864,P_ID,1))</f>
        <v>6960</v>
      </c>
      <c r="G7864" s="41" t="str">
        <f aca="false">IF(A7864="","",INDEX(P_Svc,F7864))</f>
        <v>Standard</v>
      </c>
      <c r="H7864" s="41" t="str">
        <f aca="false">IF(A7864="","",INDEX(P_Zone,F7864))</f>
        <v>South</v>
      </c>
      <c r="I7864" s="41" t="n">
        <f aca="false">IF(A7864="","",IF(D7864="Delivered",IF(B7864&lt;=INDEX(P_Due,F7864),1,0),0))</f>
        <v>1</v>
      </c>
    </row>
    <row r="7865" customFormat="false" ht="15" hidden="false" customHeight="false" outlineLevel="0" collapsed="false">
      <c r="A7865" s="37" t="n">
        <v>1006961</v>
      </c>
      <c r="B7865" s="38" t="n">
        <v>46305</v>
      </c>
      <c r="C7865" s="39" t="n">
        <v>1</v>
      </c>
      <c r="D7865" s="39" t="s">
        <v>26</v>
      </c>
      <c r="E7865" s="39"/>
      <c r="F7865" s="41" t="n">
        <f aca="false">IF(A7865="","",MATCH(A7865,P_ID,1))</f>
        <v>6961</v>
      </c>
      <c r="G7865" s="41" t="str">
        <f aca="false">IF(A7865="","",INDEX(P_Svc,F7865))</f>
        <v>Standard</v>
      </c>
      <c r="H7865" s="41" t="str">
        <f aca="false">IF(A7865="","",INDEX(P_Zone,F7865))</f>
        <v>East</v>
      </c>
      <c r="I7865" s="41" t="n">
        <f aca="false">IF(A7865="","",IF(D7865="Delivered",IF(B7865&lt;=INDEX(P_Due,F7865),1,0),0))</f>
        <v>1</v>
      </c>
    </row>
    <row r="7866" customFormat="false" ht="15" hidden="false" customHeight="false" outlineLevel="0" collapsed="false">
      <c r="A7866" s="37" t="n">
        <v>1006962</v>
      </c>
      <c r="B7866" s="38" t="n">
        <v>46305</v>
      </c>
      <c r="C7866" s="39" t="n">
        <v>1</v>
      </c>
      <c r="D7866" s="39" t="s">
        <v>26</v>
      </c>
      <c r="E7866" s="39"/>
      <c r="F7866" s="41" t="n">
        <f aca="false">IF(A7866="","",MATCH(A7866,P_ID,1))</f>
        <v>6962</v>
      </c>
      <c r="G7866" s="41" t="str">
        <f aca="false">IF(A7866="","",INDEX(P_Svc,F7866))</f>
        <v>Economy</v>
      </c>
      <c r="H7866" s="41" t="str">
        <f aca="false">IF(A7866="","",INDEX(P_Zone,F7866))</f>
        <v>South</v>
      </c>
      <c r="I7866" s="41" t="n">
        <f aca="false">IF(A7866="","",IF(D7866="Delivered",IF(B7866&lt;=INDEX(P_Due,F7866),1,0),0))</f>
        <v>1</v>
      </c>
    </row>
    <row r="7867" customFormat="false" ht="15" hidden="false" customHeight="false" outlineLevel="0" collapsed="false">
      <c r="A7867" s="37" t="n">
        <v>1006963</v>
      </c>
      <c r="B7867" s="38" t="n">
        <v>46305</v>
      </c>
      <c r="C7867" s="39" t="n">
        <v>1</v>
      </c>
      <c r="D7867" s="39" t="s">
        <v>26</v>
      </c>
      <c r="E7867" s="39"/>
      <c r="F7867" s="41" t="n">
        <f aca="false">IF(A7867="","",MATCH(A7867,P_ID,1))</f>
        <v>6963</v>
      </c>
      <c r="G7867" s="41" t="str">
        <f aca="false">IF(A7867="","",INDEX(P_Svc,F7867))</f>
        <v>Standard</v>
      </c>
      <c r="H7867" s="41" t="str">
        <f aca="false">IF(A7867="","",INDEX(P_Zone,F7867))</f>
        <v>South</v>
      </c>
      <c r="I7867" s="41" t="n">
        <f aca="false">IF(A7867="","",IF(D7867="Delivered",IF(B7867&lt;=INDEX(P_Due,F7867),1,0),0))</f>
        <v>1</v>
      </c>
    </row>
    <row r="7868" customFormat="false" ht="15" hidden="false" customHeight="false" outlineLevel="0" collapsed="false">
      <c r="A7868" s="37" t="n">
        <v>1006964</v>
      </c>
      <c r="B7868" s="38" t="n">
        <v>46305</v>
      </c>
      <c r="C7868" s="39" t="n">
        <v>1</v>
      </c>
      <c r="D7868" s="39" t="s">
        <v>26</v>
      </c>
      <c r="E7868" s="39"/>
      <c r="F7868" s="41" t="n">
        <f aca="false">IF(A7868="","",MATCH(A7868,P_ID,1))</f>
        <v>6964</v>
      </c>
      <c r="G7868" s="41" t="str">
        <f aca="false">IF(A7868="","",INDEX(P_Svc,F7868))</f>
        <v>Standard</v>
      </c>
      <c r="H7868" s="41" t="str">
        <f aca="false">IF(A7868="","",INDEX(P_Zone,F7868))</f>
        <v>North</v>
      </c>
      <c r="I7868" s="41" t="n">
        <f aca="false">IF(A7868="","",IF(D7868="Delivered",IF(B7868&lt;=INDEX(P_Due,F7868),1,0),0))</f>
        <v>1</v>
      </c>
    </row>
    <row r="7869" customFormat="false" ht="15" hidden="false" customHeight="false" outlineLevel="0" collapsed="false">
      <c r="A7869" s="37" t="n">
        <v>1006965</v>
      </c>
      <c r="B7869" s="38" t="n">
        <v>46305</v>
      </c>
      <c r="C7869" s="39" t="n">
        <v>1</v>
      </c>
      <c r="D7869" s="39" t="s">
        <v>26</v>
      </c>
      <c r="E7869" s="39"/>
      <c r="F7869" s="41" t="n">
        <f aca="false">IF(A7869="","",MATCH(A7869,P_ID,1))</f>
        <v>6965</v>
      </c>
      <c r="G7869" s="41" t="str">
        <f aca="false">IF(A7869="","",INDEX(P_Svc,F7869))</f>
        <v>Standard</v>
      </c>
      <c r="H7869" s="41" t="str">
        <f aca="false">IF(A7869="","",INDEX(P_Zone,F7869))</f>
        <v>Central</v>
      </c>
      <c r="I7869" s="41" t="n">
        <f aca="false">IF(A7869="","",IF(D7869="Delivered",IF(B7869&lt;=INDEX(P_Due,F7869),1,0),0))</f>
        <v>1</v>
      </c>
    </row>
    <row r="7870" customFormat="false" ht="15" hidden="false" customHeight="false" outlineLevel="0" collapsed="false">
      <c r="A7870" s="37" t="n">
        <v>1006966</v>
      </c>
      <c r="B7870" s="38" t="n">
        <v>46305</v>
      </c>
      <c r="C7870" s="39" t="n">
        <v>1</v>
      </c>
      <c r="D7870" s="39" t="s">
        <v>26</v>
      </c>
      <c r="E7870" s="39"/>
      <c r="F7870" s="41" t="n">
        <f aca="false">IF(A7870="","",MATCH(A7870,P_ID,1))</f>
        <v>6966</v>
      </c>
      <c r="G7870" s="41" t="str">
        <f aca="false">IF(A7870="","",INDEX(P_Svc,F7870))</f>
        <v>Standard</v>
      </c>
      <c r="H7870" s="41" t="str">
        <f aca="false">IF(A7870="","",INDEX(P_Zone,F7870))</f>
        <v>East</v>
      </c>
      <c r="I7870" s="41" t="n">
        <f aca="false">IF(A7870="","",IF(D7870="Delivered",IF(B7870&lt;=INDEX(P_Due,F7870),1,0),0))</f>
        <v>1</v>
      </c>
    </row>
    <row r="7871" customFormat="false" ht="15" hidden="false" customHeight="false" outlineLevel="0" collapsed="false">
      <c r="A7871" s="37" t="n">
        <v>1006967</v>
      </c>
      <c r="B7871" s="38" t="n">
        <v>46305</v>
      </c>
      <c r="C7871" s="39" t="n">
        <v>1</v>
      </c>
      <c r="D7871" s="39" t="s">
        <v>26</v>
      </c>
      <c r="E7871" s="39"/>
      <c r="F7871" s="41" t="n">
        <f aca="false">IF(A7871="","",MATCH(A7871,P_ID,1))</f>
        <v>6967</v>
      </c>
      <c r="G7871" s="41" t="str">
        <f aca="false">IF(A7871="","",INDEX(P_Svc,F7871))</f>
        <v>Standard</v>
      </c>
      <c r="H7871" s="41" t="str">
        <f aca="false">IF(A7871="","",INDEX(P_Zone,F7871))</f>
        <v>South</v>
      </c>
      <c r="I7871" s="41" t="n">
        <f aca="false">IF(A7871="","",IF(D7871="Delivered",IF(B7871&lt;=INDEX(P_Due,F7871),1,0),0))</f>
        <v>1</v>
      </c>
    </row>
    <row r="7872" customFormat="false" ht="15" hidden="false" customHeight="false" outlineLevel="0" collapsed="false">
      <c r="A7872" s="37" t="n">
        <v>1006968</v>
      </c>
      <c r="B7872" s="38" t="n">
        <v>46305</v>
      </c>
      <c r="C7872" s="39" t="n">
        <v>1</v>
      </c>
      <c r="D7872" s="39" t="s">
        <v>26</v>
      </c>
      <c r="E7872" s="39"/>
      <c r="F7872" s="41" t="n">
        <f aca="false">IF(A7872="","",MATCH(A7872,P_ID,1))</f>
        <v>6968</v>
      </c>
      <c r="G7872" s="41" t="str">
        <f aca="false">IF(A7872="","",INDEX(P_Svc,F7872))</f>
        <v>Standard</v>
      </c>
      <c r="H7872" s="41" t="str">
        <f aca="false">IF(A7872="","",INDEX(P_Zone,F7872))</f>
        <v>North</v>
      </c>
      <c r="I7872" s="41" t="n">
        <f aca="false">IF(A7872="","",IF(D7872="Delivered",IF(B7872&lt;=INDEX(P_Due,F7872),1,0),0))</f>
        <v>1</v>
      </c>
    </row>
    <row r="7873" customFormat="false" ht="15" hidden="false" customHeight="false" outlineLevel="0" collapsed="false">
      <c r="A7873" s="37" t="n">
        <v>1006969</v>
      </c>
      <c r="B7873" s="38" t="n">
        <v>46305</v>
      </c>
      <c r="C7873" s="39" t="n">
        <v>1</v>
      </c>
      <c r="D7873" s="39" t="s">
        <v>26</v>
      </c>
      <c r="E7873" s="39"/>
      <c r="F7873" s="41" t="n">
        <f aca="false">IF(A7873="","",MATCH(A7873,P_ID,1))</f>
        <v>6969</v>
      </c>
      <c r="G7873" s="41" t="str">
        <f aca="false">IF(A7873="","",INDEX(P_Svc,F7873))</f>
        <v>Standard</v>
      </c>
      <c r="H7873" s="41" t="str">
        <f aca="false">IF(A7873="","",INDEX(P_Zone,F7873))</f>
        <v>East</v>
      </c>
      <c r="I7873" s="41" t="n">
        <f aca="false">IF(A7873="","",IF(D7873="Delivered",IF(B7873&lt;=INDEX(P_Due,F7873),1,0),0))</f>
        <v>1</v>
      </c>
    </row>
    <row r="7874" customFormat="false" ht="15" hidden="false" customHeight="false" outlineLevel="0" collapsed="false">
      <c r="A7874" s="37" t="n">
        <v>1006970</v>
      </c>
      <c r="B7874" s="38" t="n">
        <v>46305</v>
      </c>
      <c r="C7874" s="39" t="n">
        <v>1</v>
      </c>
      <c r="D7874" s="39" t="s">
        <v>26</v>
      </c>
      <c r="E7874" s="39"/>
      <c r="F7874" s="41" t="n">
        <f aca="false">IF(A7874="","",MATCH(A7874,P_ID,1))</f>
        <v>6970</v>
      </c>
      <c r="G7874" s="41" t="str">
        <f aca="false">IF(A7874="","",INDEX(P_Svc,F7874))</f>
        <v>Standard</v>
      </c>
      <c r="H7874" s="41" t="str">
        <f aca="false">IF(A7874="","",INDEX(P_Zone,F7874))</f>
        <v>North</v>
      </c>
      <c r="I7874" s="41" t="n">
        <f aca="false">IF(A7874="","",IF(D7874="Delivered",IF(B7874&lt;=INDEX(P_Due,F7874),1,0),0))</f>
        <v>1</v>
      </c>
    </row>
    <row r="7875" customFormat="false" ht="15" hidden="false" customHeight="false" outlineLevel="0" collapsed="false">
      <c r="A7875" s="37" t="n">
        <v>1006971</v>
      </c>
      <c r="B7875" s="38" t="n">
        <v>46305</v>
      </c>
      <c r="C7875" s="39" t="n">
        <v>1</v>
      </c>
      <c r="D7875" s="39" t="s">
        <v>26</v>
      </c>
      <c r="E7875" s="39"/>
      <c r="F7875" s="41" t="n">
        <f aca="false">IF(A7875="","",MATCH(A7875,P_ID,1))</f>
        <v>6971</v>
      </c>
      <c r="G7875" s="41" t="str">
        <f aca="false">IF(A7875="","",INDEX(P_Svc,F7875))</f>
        <v>Standard</v>
      </c>
      <c r="H7875" s="41" t="str">
        <f aca="false">IF(A7875="","",INDEX(P_Zone,F7875))</f>
        <v>Central</v>
      </c>
      <c r="I7875" s="41" t="n">
        <f aca="false">IF(A7875="","",IF(D7875="Delivered",IF(B7875&lt;=INDEX(P_Due,F7875),1,0),0))</f>
        <v>1</v>
      </c>
    </row>
    <row r="7876" customFormat="false" ht="15" hidden="false" customHeight="false" outlineLevel="0" collapsed="false">
      <c r="A7876" s="37" t="n">
        <v>1006972</v>
      </c>
      <c r="B7876" s="38" t="n">
        <v>46305</v>
      </c>
      <c r="C7876" s="39" t="n">
        <v>1</v>
      </c>
      <c r="D7876" s="39" t="s">
        <v>79</v>
      </c>
      <c r="E7876" s="39" t="s">
        <v>32</v>
      </c>
      <c r="F7876" s="41" t="n">
        <f aca="false">IF(A7876="","",MATCH(A7876,P_ID,1))</f>
        <v>6972</v>
      </c>
      <c r="G7876" s="41" t="str">
        <f aca="false">IF(A7876="","",INDEX(P_Svc,F7876))</f>
        <v>Economy</v>
      </c>
      <c r="H7876" s="41" t="str">
        <f aca="false">IF(A7876="","",INDEX(P_Zone,F7876))</f>
        <v>Central</v>
      </c>
      <c r="I7876" s="41" t="n">
        <f aca="false">IF(A7876="","",IF(D7876="Delivered",IF(B7876&lt;=INDEX(P_Due,F7876),1,0),0))</f>
        <v>0</v>
      </c>
    </row>
    <row r="7877" customFormat="false" ht="15" hidden="false" customHeight="false" outlineLevel="0" collapsed="false">
      <c r="A7877" s="37" t="n">
        <v>1006973</v>
      </c>
      <c r="B7877" s="38" t="n">
        <v>46305</v>
      </c>
      <c r="C7877" s="39" t="n">
        <v>1</v>
      </c>
      <c r="D7877" s="39" t="s">
        <v>26</v>
      </c>
      <c r="E7877" s="39"/>
      <c r="F7877" s="41" t="n">
        <f aca="false">IF(A7877="","",MATCH(A7877,P_ID,1))</f>
        <v>6973</v>
      </c>
      <c r="G7877" s="41" t="str">
        <f aca="false">IF(A7877="","",INDEX(P_Svc,F7877))</f>
        <v>Standard</v>
      </c>
      <c r="H7877" s="41" t="str">
        <f aca="false">IF(A7877="","",INDEX(P_Zone,F7877))</f>
        <v>East</v>
      </c>
      <c r="I7877" s="41" t="n">
        <f aca="false">IF(A7877="","",IF(D7877="Delivered",IF(B7877&lt;=INDEX(P_Due,F7877),1,0),0))</f>
        <v>1</v>
      </c>
    </row>
    <row r="7878" customFormat="false" ht="15" hidden="false" customHeight="false" outlineLevel="0" collapsed="false">
      <c r="A7878" s="37" t="n">
        <v>1006974</v>
      </c>
      <c r="B7878" s="38" t="n">
        <v>46305</v>
      </c>
      <c r="C7878" s="39" t="n">
        <v>1</v>
      </c>
      <c r="D7878" s="39" t="s">
        <v>26</v>
      </c>
      <c r="E7878" s="39"/>
      <c r="F7878" s="41" t="n">
        <f aca="false">IF(A7878="","",MATCH(A7878,P_ID,1))</f>
        <v>6974</v>
      </c>
      <c r="G7878" s="41" t="str">
        <f aca="false">IF(A7878="","",INDEX(P_Svc,F7878))</f>
        <v>Standard</v>
      </c>
      <c r="H7878" s="41" t="str">
        <f aca="false">IF(A7878="","",INDEX(P_Zone,F7878))</f>
        <v>North</v>
      </c>
      <c r="I7878" s="41" t="n">
        <f aca="false">IF(A7878="","",IF(D7878="Delivered",IF(B7878&lt;=INDEX(P_Due,F7878),1,0),0))</f>
        <v>1</v>
      </c>
    </row>
    <row r="7879" customFormat="false" ht="15" hidden="false" customHeight="false" outlineLevel="0" collapsed="false">
      <c r="A7879" s="37" t="n">
        <v>1006975</v>
      </c>
      <c r="B7879" s="38" t="n">
        <v>46305</v>
      </c>
      <c r="C7879" s="39" t="n">
        <v>1</v>
      </c>
      <c r="D7879" s="39" t="s">
        <v>26</v>
      </c>
      <c r="E7879" s="39"/>
      <c r="F7879" s="41" t="n">
        <f aca="false">IF(A7879="","",MATCH(A7879,P_ID,1))</f>
        <v>6975</v>
      </c>
      <c r="G7879" s="41" t="str">
        <f aca="false">IF(A7879="","",INDEX(P_Svc,F7879))</f>
        <v>Standard</v>
      </c>
      <c r="H7879" s="41" t="str">
        <f aca="false">IF(A7879="","",INDEX(P_Zone,F7879))</f>
        <v>South</v>
      </c>
      <c r="I7879" s="41" t="n">
        <f aca="false">IF(A7879="","",IF(D7879="Delivered",IF(B7879&lt;=INDEX(P_Due,F7879),1,0),0))</f>
        <v>1</v>
      </c>
    </row>
    <row r="7880" customFormat="false" ht="15" hidden="false" customHeight="false" outlineLevel="0" collapsed="false">
      <c r="A7880" s="37" t="n">
        <v>1006976</v>
      </c>
      <c r="B7880" s="38" t="n">
        <v>46305</v>
      </c>
      <c r="C7880" s="39" t="n">
        <v>1</v>
      </c>
      <c r="D7880" s="39" t="s">
        <v>26</v>
      </c>
      <c r="E7880" s="39"/>
      <c r="F7880" s="41" t="n">
        <f aca="false">IF(A7880="","",MATCH(A7880,P_ID,1))</f>
        <v>6976</v>
      </c>
      <c r="G7880" s="41" t="str">
        <f aca="false">IF(A7880="","",INDEX(P_Svc,F7880))</f>
        <v>Standard</v>
      </c>
      <c r="H7880" s="41" t="str">
        <f aca="false">IF(A7880="","",INDEX(P_Zone,F7880))</f>
        <v>South</v>
      </c>
      <c r="I7880" s="41" t="n">
        <f aca="false">IF(A7880="","",IF(D7880="Delivered",IF(B7880&lt;=INDEX(P_Due,F7880),1,0),0))</f>
        <v>1</v>
      </c>
    </row>
    <row r="7881" customFormat="false" ht="15" hidden="false" customHeight="false" outlineLevel="0" collapsed="false">
      <c r="A7881" s="37" t="n">
        <v>1006977</v>
      </c>
      <c r="B7881" s="38" t="n">
        <v>46305</v>
      </c>
      <c r="C7881" s="39" t="n">
        <v>1</v>
      </c>
      <c r="D7881" s="39" t="s">
        <v>79</v>
      </c>
      <c r="E7881" s="39" t="s">
        <v>34</v>
      </c>
      <c r="F7881" s="41" t="n">
        <f aca="false">IF(A7881="","",MATCH(A7881,P_ID,1))</f>
        <v>6977</v>
      </c>
      <c r="G7881" s="41" t="str">
        <f aca="false">IF(A7881="","",INDEX(P_Svc,F7881))</f>
        <v>Standard</v>
      </c>
      <c r="H7881" s="41" t="str">
        <f aca="false">IF(A7881="","",INDEX(P_Zone,F7881))</f>
        <v>Central</v>
      </c>
      <c r="I7881" s="41" t="n">
        <f aca="false">IF(A7881="","",IF(D7881="Delivered",IF(B7881&lt;=INDEX(P_Due,F7881),1,0),0))</f>
        <v>0</v>
      </c>
    </row>
    <row r="7882" customFormat="false" ht="15" hidden="false" customHeight="false" outlineLevel="0" collapsed="false">
      <c r="A7882" s="37" t="n">
        <v>1006978</v>
      </c>
      <c r="B7882" s="38" t="n">
        <v>46305</v>
      </c>
      <c r="C7882" s="39" t="n">
        <v>1</v>
      </c>
      <c r="D7882" s="39" t="s">
        <v>26</v>
      </c>
      <c r="E7882" s="39"/>
      <c r="F7882" s="41" t="n">
        <f aca="false">IF(A7882="","",MATCH(A7882,P_ID,1))</f>
        <v>6978</v>
      </c>
      <c r="G7882" s="41" t="str">
        <f aca="false">IF(A7882="","",INDEX(P_Svc,F7882))</f>
        <v>Standard</v>
      </c>
      <c r="H7882" s="41" t="str">
        <f aca="false">IF(A7882="","",INDEX(P_Zone,F7882))</f>
        <v>Central</v>
      </c>
      <c r="I7882" s="41" t="n">
        <f aca="false">IF(A7882="","",IF(D7882="Delivered",IF(B7882&lt;=INDEX(P_Due,F7882),1,0),0))</f>
        <v>1</v>
      </c>
    </row>
    <row r="7883" customFormat="false" ht="15" hidden="false" customHeight="false" outlineLevel="0" collapsed="false">
      <c r="A7883" s="37" t="n">
        <v>1007007</v>
      </c>
      <c r="B7883" s="38" t="n">
        <v>46307</v>
      </c>
      <c r="C7883" s="39" t="n">
        <v>1</v>
      </c>
      <c r="D7883" s="39" t="s">
        <v>26</v>
      </c>
      <c r="E7883" s="39"/>
      <c r="F7883" s="41" t="n">
        <f aca="false">IF(A7883="","",MATCH(A7883,P_ID,1))</f>
        <v>7007</v>
      </c>
      <c r="G7883" s="41" t="str">
        <f aca="false">IF(A7883="","",INDEX(P_Svc,F7883))</f>
        <v>Express</v>
      </c>
      <c r="H7883" s="41" t="str">
        <f aca="false">IF(A7883="","",INDEX(P_Zone,F7883))</f>
        <v>North</v>
      </c>
      <c r="I7883" s="41" t="n">
        <f aca="false">IF(A7883="","",IF(D7883="Delivered",IF(B7883&lt;=INDEX(P_Due,F7883),1,0),0))</f>
        <v>0</v>
      </c>
    </row>
    <row r="7884" customFormat="false" ht="15" hidden="false" customHeight="false" outlineLevel="0" collapsed="false">
      <c r="A7884" s="37" t="n">
        <v>1007310</v>
      </c>
      <c r="B7884" s="38" t="n">
        <v>46307</v>
      </c>
      <c r="C7884" s="39" t="n">
        <v>1</v>
      </c>
      <c r="D7884" s="39" t="s">
        <v>26</v>
      </c>
      <c r="E7884" s="39"/>
      <c r="F7884" s="41" t="n">
        <f aca="false">IF(A7884="","",MATCH(A7884,P_ID,1))</f>
        <v>7310</v>
      </c>
      <c r="G7884" s="41" t="str">
        <f aca="false">IF(A7884="","",INDEX(P_Svc,F7884))</f>
        <v>Express</v>
      </c>
      <c r="H7884" s="41" t="str">
        <f aca="false">IF(A7884="","",INDEX(P_Zone,F7884))</f>
        <v>Central</v>
      </c>
      <c r="I7884" s="41" t="n">
        <f aca="false">IF(A7884="","",IF(D7884="Delivered",IF(B7884&lt;=INDEX(P_Due,F7884),1,0),0))</f>
        <v>1</v>
      </c>
    </row>
    <row r="7885" customFormat="false" ht="15" hidden="false" customHeight="false" outlineLevel="0" collapsed="false">
      <c r="A7885" s="37" t="n">
        <v>1007387</v>
      </c>
      <c r="B7885" s="38" t="n">
        <v>46307</v>
      </c>
      <c r="C7885" s="39" t="n">
        <v>1</v>
      </c>
      <c r="D7885" s="39" t="s">
        <v>26</v>
      </c>
      <c r="E7885" s="39"/>
      <c r="F7885" s="41" t="n">
        <f aca="false">IF(A7885="","",MATCH(A7885,P_ID,1))</f>
        <v>7387</v>
      </c>
      <c r="G7885" s="41" t="str">
        <f aca="false">IF(A7885="","",INDEX(P_Svc,F7885))</f>
        <v>Express</v>
      </c>
      <c r="H7885" s="41" t="str">
        <f aca="false">IF(A7885="","",INDEX(P_Zone,F7885))</f>
        <v>South</v>
      </c>
      <c r="I7885" s="41" t="n">
        <f aca="false">IF(A7885="","",IF(D7885="Delivered",IF(B7885&lt;=INDEX(P_Due,F7885),1,0),0))</f>
        <v>1</v>
      </c>
    </row>
    <row r="7886" customFormat="false" ht="15" hidden="false" customHeight="false" outlineLevel="0" collapsed="false">
      <c r="A7886" s="37" t="n">
        <v>1007181</v>
      </c>
      <c r="B7886" s="38" t="n">
        <v>46307</v>
      </c>
      <c r="C7886" s="39" t="n">
        <v>1</v>
      </c>
      <c r="D7886" s="39" t="s">
        <v>26</v>
      </c>
      <c r="E7886" s="39"/>
      <c r="F7886" s="41" t="n">
        <f aca="false">IF(A7886="","",MATCH(A7886,P_ID,1))</f>
        <v>7181</v>
      </c>
      <c r="G7886" s="41" t="str">
        <f aca="false">IF(A7886="","",INDEX(P_Svc,F7886))</f>
        <v>Express</v>
      </c>
      <c r="H7886" s="41" t="str">
        <f aca="false">IF(A7886="","",INDEX(P_Zone,F7886))</f>
        <v>Central</v>
      </c>
      <c r="I7886" s="41" t="n">
        <f aca="false">IF(A7886="","",IF(D7886="Delivered",IF(B7886&lt;=INDEX(P_Due,F7886),1,0),0))</f>
        <v>1</v>
      </c>
    </row>
    <row r="7887" customFormat="false" ht="15" hidden="false" customHeight="false" outlineLevel="0" collapsed="false">
      <c r="A7887" s="37" t="n">
        <v>1007215</v>
      </c>
      <c r="B7887" s="38" t="n">
        <v>46307</v>
      </c>
      <c r="C7887" s="39" t="n">
        <v>1</v>
      </c>
      <c r="D7887" s="39" t="s">
        <v>26</v>
      </c>
      <c r="E7887" s="39"/>
      <c r="F7887" s="41" t="n">
        <f aca="false">IF(A7887="","",MATCH(A7887,P_ID,1))</f>
        <v>7215</v>
      </c>
      <c r="G7887" s="41" t="str">
        <f aca="false">IF(A7887="","",INDEX(P_Svc,F7887))</f>
        <v>Express</v>
      </c>
      <c r="H7887" s="41" t="str">
        <f aca="false">IF(A7887="","",INDEX(P_Zone,F7887))</f>
        <v>West</v>
      </c>
      <c r="I7887" s="41" t="n">
        <f aca="false">IF(A7887="","",IF(D7887="Delivered",IF(B7887&lt;=INDEX(P_Due,F7887),1,0),0))</f>
        <v>1</v>
      </c>
    </row>
    <row r="7888" customFormat="false" ht="15" hidden="false" customHeight="false" outlineLevel="0" collapsed="false">
      <c r="A7888" s="37" t="n">
        <v>1007259</v>
      </c>
      <c r="B7888" s="38" t="n">
        <v>46307</v>
      </c>
      <c r="C7888" s="39" t="n">
        <v>0</v>
      </c>
      <c r="D7888" s="39" t="s">
        <v>80</v>
      </c>
      <c r="E7888" s="39" t="s">
        <v>40</v>
      </c>
      <c r="F7888" s="41" t="n">
        <f aca="false">IF(A7888="","",MATCH(A7888,P_ID,1))</f>
        <v>7259</v>
      </c>
      <c r="G7888" s="41" t="str">
        <f aca="false">IF(A7888="","",INDEX(P_Svc,F7888))</f>
        <v>Express</v>
      </c>
      <c r="H7888" s="41" t="str">
        <f aca="false">IF(A7888="","",INDEX(P_Zone,F7888))</f>
        <v>West</v>
      </c>
      <c r="I7888" s="41" t="n">
        <f aca="false">IF(A7888="","",IF(D7888="Delivered",IF(B7888&lt;=INDEX(P_Due,F7888),1,0),0))</f>
        <v>0</v>
      </c>
    </row>
    <row r="7889" customFormat="false" ht="15" hidden="false" customHeight="false" outlineLevel="0" collapsed="false">
      <c r="A7889" s="37" t="n">
        <v>1007332</v>
      </c>
      <c r="B7889" s="38" t="n">
        <v>46307</v>
      </c>
      <c r="C7889" s="39" t="n">
        <v>1</v>
      </c>
      <c r="D7889" s="39" t="s">
        <v>79</v>
      </c>
      <c r="E7889" s="39" t="s">
        <v>38</v>
      </c>
      <c r="F7889" s="41" t="n">
        <f aca="false">IF(A7889="","",MATCH(A7889,P_ID,1))</f>
        <v>7332</v>
      </c>
      <c r="G7889" s="41" t="str">
        <f aca="false">IF(A7889="","",INDEX(P_Svc,F7889))</f>
        <v>Express</v>
      </c>
      <c r="H7889" s="41" t="str">
        <f aca="false">IF(A7889="","",INDEX(P_Zone,F7889))</f>
        <v>West</v>
      </c>
      <c r="I7889" s="41" t="n">
        <f aca="false">IF(A7889="","",IF(D7889="Delivered",IF(B7889&lt;=INDEX(P_Due,F7889),1,0),0))</f>
        <v>0</v>
      </c>
    </row>
    <row r="7890" customFormat="false" ht="15" hidden="false" customHeight="false" outlineLevel="0" collapsed="false">
      <c r="A7890" s="37" t="n">
        <v>1007351</v>
      </c>
      <c r="B7890" s="38" t="n">
        <v>46307</v>
      </c>
      <c r="C7890" s="39" t="n">
        <v>1</v>
      </c>
      <c r="D7890" s="39" t="s">
        <v>26</v>
      </c>
      <c r="E7890" s="39"/>
      <c r="F7890" s="41" t="n">
        <f aca="false">IF(A7890="","",MATCH(A7890,P_ID,1))</f>
        <v>7351</v>
      </c>
      <c r="G7890" s="41" t="str">
        <f aca="false">IF(A7890="","",INDEX(P_Svc,F7890))</f>
        <v>Express</v>
      </c>
      <c r="H7890" s="41" t="str">
        <f aca="false">IF(A7890="","",INDEX(P_Zone,F7890))</f>
        <v>East</v>
      </c>
      <c r="I7890" s="41" t="n">
        <f aca="false">IF(A7890="","",IF(D7890="Delivered",IF(B7890&lt;=INDEX(P_Due,F7890),1,0),0))</f>
        <v>1</v>
      </c>
    </row>
    <row r="7891" customFormat="false" ht="15" hidden="false" customHeight="false" outlineLevel="0" collapsed="false">
      <c r="A7891" s="37" t="n">
        <v>1007379</v>
      </c>
      <c r="B7891" s="38" t="n">
        <v>46307</v>
      </c>
      <c r="C7891" s="39" t="n">
        <v>1</v>
      </c>
      <c r="D7891" s="39" t="s">
        <v>26</v>
      </c>
      <c r="E7891" s="39"/>
      <c r="F7891" s="41" t="n">
        <f aca="false">IF(A7891="","",MATCH(A7891,P_ID,1))</f>
        <v>7379</v>
      </c>
      <c r="G7891" s="41" t="str">
        <f aca="false">IF(A7891="","",INDEX(P_Svc,F7891))</f>
        <v>Express</v>
      </c>
      <c r="H7891" s="41" t="str">
        <f aca="false">IF(A7891="","",INDEX(P_Zone,F7891))</f>
        <v>South</v>
      </c>
      <c r="I7891" s="41" t="n">
        <f aca="false">IF(A7891="","",IF(D7891="Delivered",IF(B7891&lt;=INDEX(P_Due,F7891),1,0),0))</f>
        <v>1</v>
      </c>
    </row>
    <row r="7892" customFormat="false" ht="15" hidden="false" customHeight="false" outlineLevel="0" collapsed="false">
      <c r="A7892" s="37" t="n">
        <v>1007402</v>
      </c>
      <c r="B7892" s="38" t="n">
        <v>46307</v>
      </c>
      <c r="C7892" s="39" t="n">
        <v>2</v>
      </c>
      <c r="D7892" s="39" t="s">
        <v>26</v>
      </c>
      <c r="E7892" s="39"/>
      <c r="F7892" s="41" t="n">
        <f aca="false">IF(A7892="","",MATCH(A7892,P_ID,1))</f>
        <v>7402</v>
      </c>
      <c r="G7892" s="41" t="str">
        <f aca="false">IF(A7892="","",INDEX(P_Svc,F7892))</f>
        <v>Express</v>
      </c>
      <c r="H7892" s="41" t="str">
        <f aca="false">IF(A7892="","",INDEX(P_Zone,F7892))</f>
        <v>South</v>
      </c>
      <c r="I7892" s="41" t="n">
        <f aca="false">IF(A7892="","",IF(D7892="Delivered",IF(B7892&lt;=INDEX(P_Due,F7892),1,0),0))</f>
        <v>1</v>
      </c>
    </row>
    <row r="7893" customFormat="false" ht="15" hidden="false" customHeight="false" outlineLevel="0" collapsed="false">
      <c r="A7893" s="37" t="n">
        <v>1007451</v>
      </c>
      <c r="B7893" s="38" t="n">
        <v>46307</v>
      </c>
      <c r="C7893" s="39" t="n">
        <v>1</v>
      </c>
      <c r="D7893" s="39" t="s">
        <v>26</v>
      </c>
      <c r="E7893" s="39"/>
      <c r="F7893" s="41" t="n">
        <f aca="false">IF(A7893="","",MATCH(A7893,P_ID,1))</f>
        <v>7451</v>
      </c>
      <c r="G7893" s="41" t="str">
        <f aca="false">IF(A7893="","",INDEX(P_Svc,F7893))</f>
        <v>Express</v>
      </c>
      <c r="H7893" s="41" t="str">
        <f aca="false">IF(A7893="","",INDEX(P_Zone,F7893))</f>
        <v>Central</v>
      </c>
      <c r="I7893" s="41" t="n">
        <f aca="false">IF(A7893="","",IF(D7893="Delivered",IF(B7893&lt;=INDEX(P_Due,F7893),1,0),0))</f>
        <v>1</v>
      </c>
    </row>
    <row r="7894" customFormat="false" ht="15" hidden="false" customHeight="false" outlineLevel="0" collapsed="false">
      <c r="A7894" s="37" t="n">
        <v>1007487</v>
      </c>
      <c r="B7894" s="38" t="n">
        <v>46307</v>
      </c>
      <c r="C7894" s="39" t="n">
        <v>1</v>
      </c>
      <c r="D7894" s="39" t="s">
        <v>26</v>
      </c>
      <c r="E7894" s="39"/>
      <c r="F7894" s="41" t="n">
        <f aca="false">IF(A7894="","",MATCH(A7894,P_ID,1))</f>
        <v>7487</v>
      </c>
      <c r="G7894" s="41" t="str">
        <f aca="false">IF(A7894="","",INDEX(P_Svc,F7894))</f>
        <v>Express</v>
      </c>
      <c r="H7894" s="41" t="str">
        <f aca="false">IF(A7894="","",INDEX(P_Zone,F7894))</f>
        <v>West</v>
      </c>
      <c r="I7894" s="41" t="n">
        <f aca="false">IF(A7894="","",IF(D7894="Delivered",IF(B7894&lt;=INDEX(P_Due,F7894),1,0),0))</f>
        <v>1</v>
      </c>
    </row>
    <row r="7895" customFormat="false" ht="15" hidden="false" customHeight="false" outlineLevel="0" collapsed="false">
      <c r="A7895" s="37" t="n">
        <v>1007506</v>
      </c>
      <c r="B7895" s="38" t="n">
        <v>46307</v>
      </c>
      <c r="C7895" s="39" t="n">
        <v>1</v>
      </c>
      <c r="D7895" s="39" t="s">
        <v>79</v>
      </c>
      <c r="E7895" s="39" t="s">
        <v>36</v>
      </c>
      <c r="F7895" s="41" t="n">
        <f aca="false">IF(A7895="","",MATCH(A7895,P_ID,1))</f>
        <v>7506</v>
      </c>
      <c r="G7895" s="41" t="str">
        <f aca="false">IF(A7895="","",INDEX(P_Svc,F7895))</f>
        <v>Express</v>
      </c>
      <c r="H7895" s="41" t="str">
        <f aca="false">IF(A7895="","",INDEX(P_Zone,F7895))</f>
        <v>North</v>
      </c>
      <c r="I7895" s="41" t="n">
        <f aca="false">IF(A7895="","",IF(D7895="Delivered",IF(B7895&lt;=INDEX(P_Due,F7895),1,0),0))</f>
        <v>0</v>
      </c>
    </row>
    <row r="7896" customFormat="false" ht="15" hidden="false" customHeight="false" outlineLevel="0" collapsed="false">
      <c r="A7896" s="37" t="n">
        <v>1007537</v>
      </c>
      <c r="B7896" s="38" t="n">
        <v>46307</v>
      </c>
      <c r="C7896" s="39" t="n">
        <v>1</v>
      </c>
      <c r="D7896" s="39" t="s">
        <v>26</v>
      </c>
      <c r="E7896" s="39"/>
      <c r="F7896" s="41" t="n">
        <f aca="false">IF(A7896="","",MATCH(A7896,P_ID,1))</f>
        <v>7537</v>
      </c>
      <c r="G7896" s="41" t="str">
        <f aca="false">IF(A7896="","",INDEX(P_Svc,F7896))</f>
        <v>Express</v>
      </c>
      <c r="H7896" s="41" t="str">
        <f aca="false">IF(A7896="","",INDEX(P_Zone,F7896))</f>
        <v>East</v>
      </c>
      <c r="I7896" s="41" t="n">
        <f aca="false">IF(A7896="","",IF(D7896="Delivered",IF(B7896&lt;=INDEX(P_Due,F7896),1,0),0))</f>
        <v>1</v>
      </c>
    </row>
    <row r="7897" customFormat="false" ht="15" hidden="false" customHeight="false" outlineLevel="0" collapsed="false">
      <c r="A7897" s="37" t="n">
        <v>1007575</v>
      </c>
      <c r="B7897" s="38" t="n">
        <v>46307</v>
      </c>
      <c r="C7897" s="39" t="n">
        <v>1</v>
      </c>
      <c r="D7897" s="39" t="s">
        <v>26</v>
      </c>
      <c r="E7897" s="39"/>
      <c r="F7897" s="41" t="n">
        <f aca="false">IF(A7897="","",MATCH(A7897,P_ID,1))</f>
        <v>7575</v>
      </c>
      <c r="G7897" s="41" t="str">
        <f aca="false">IF(A7897="","",INDEX(P_Svc,F7897))</f>
        <v>Express</v>
      </c>
      <c r="H7897" s="41" t="str">
        <f aca="false">IF(A7897="","",INDEX(P_Zone,F7897))</f>
        <v>East</v>
      </c>
      <c r="I7897" s="41" t="n">
        <f aca="false">IF(A7897="","",IF(D7897="Delivered",IF(B7897&lt;=INDEX(P_Due,F7897),1,0),0))</f>
        <v>1</v>
      </c>
    </row>
    <row r="7898" customFormat="false" ht="15" hidden="false" customHeight="false" outlineLevel="0" collapsed="false">
      <c r="A7898" s="37" t="n">
        <v>1007581</v>
      </c>
      <c r="B7898" s="38" t="n">
        <v>46307</v>
      </c>
      <c r="C7898" s="39" t="n">
        <v>1</v>
      </c>
      <c r="D7898" s="39" t="s">
        <v>26</v>
      </c>
      <c r="E7898" s="39"/>
      <c r="F7898" s="41" t="n">
        <f aca="false">IF(A7898="","",MATCH(A7898,P_ID,1))</f>
        <v>7581</v>
      </c>
      <c r="G7898" s="41" t="str">
        <f aca="false">IF(A7898="","",INDEX(P_Svc,F7898))</f>
        <v>Express</v>
      </c>
      <c r="H7898" s="41" t="str">
        <f aca="false">IF(A7898="","",INDEX(P_Zone,F7898))</f>
        <v>North</v>
      </c>
      <c r="I7898" s="41" t="n">
        <f aca="false">IF(A7898="","",IF(D7898="Delivered",IF(B7898&lt;=INDEX(P_Due,F7898),1,0),0))</f>
        <v>1</v>
      </c>
    </row>
    <row r="7899" customFormat="false" ht="15" hidden="false" customHeight="false" outlineLevel="0" collapsed="false">
      <c r="A7899" s="37" t="n">
        <v>1006526</v>
      </c>
      <c r="B7899" s="38" t="n">
        <v>46307</v>
      </c>
      <c r="C7899" s="39" t="n">
        <v>3</v>
      </c>
      <c r="D7899" s="39" t="s">
        <v>26</v>
      </c>
      <c r="E7899" s="39"/>
      <c r="F7899" s="41" t="n">
        <f aca="false">IF(A7899="","",MATCH(A7899,P_ID,1))</f>
        <v>6526</v>
      </c>
      <c r="G7899" s="41" t="str">
        <f aca="false">IF(A7899="","",INDEX(P_Svc,F7899))</f>
        <v>Express</v>
      </c>
      <c r="H7899" s="41" t="str">
        <f aca="false">IF(A7899="","",INDEX(P_Zone,F7899))</f>
        <v>North</v>
      </c>
      <c r="I7899" s="41" t="n">
        <f aca="false">IF(A7899="","",IF(D7899="Delivered",IF(B7899&lt;=INDEX(P_Due,F7899),1,0),0))</f>
        <v>0</v>
      </c>
    </row>
    <row r="7900" customFormat="false" ht="15" hidden="false" customHeight="false" outlineLevel="0" collapsed="false">
      <c r="A7900" s="37" t="n">
        <v>1006999</v>
      </c>
      <c r="B7900" s="38" t="n">
        <v>46307</v>
      </c>
      <c r="C7900" s="39" t="n">
        <v>2</v>
      </c>
      <c r="D7900" s="39" t="s">
        <v>26</v>
      </c>
      <c r="E7900" s="39"/>
      <c r="F7900" s="41" t="n">
        <f aca="false">IF(A7900="","",MATCH(A7900,P_ID,1))</f>
        <v>6999</v>
      </c>
      <c r="G7900" s="41" t="str">
        <f aca="false">IF(A7900="","",INDEX(P_Svc,F7900))</f>
        <v>Express</v>
      </c>
      <c r="H7900" s="41" t="str">
        <f aca="false">IF(A7900="","",INDEX(P_Zone,F7900))</f>
        <v>East</v>
      </c>
      <c r="I7900" s="41" t="n">
        <f aca="false">IF(A7900="","",IF(D7900="Delivered",IF(B7900&lt;=INDEX(P_Due,F7900),1,0),0))</f>
        <v>0</v>
      </c>
    </row>
    <row r="7901" customFormat="false" ht="15" hidden="false" customHeight="false" outlineLevel="0" collapsed="false">
      <c r="A7901" s="37" t="n">
        <v>1007273</v>
      </c>
      <c r="B7901" s="38" t="n">
        <v>46307</v>
      </c>
      <c r="C7901" s="39" t="n">
        <v>2</v>
      </c>
      <c r="D7901" s="39" t="s">
        <v>26</v>
      </c>
      <c r="E7901" s="39"/>
      <c r="F7901" s="41" t="n">
        <f aca="false">IF(A7901="","",MATCH(A7901,P_ID,1))</f>
        <v>7273</v>
      </c>
      <c r="G7901" s="41" t="str">
        <f aca="false">IF(A7901="","",INDEX(P_Svc,F7901))</f>
        <v>Express</v>
      </c>
      <c r="H7901" s="41" t="str">
        <f aca="false">IF(A7901="","",INDEX(P_Zone,F7901))</f>
        <v>South</v>
      </c>
      <c r="I7901" s="41" t="n">
        <f aca="false">IF(A7901="","",IF(D7901="Delivered",IF(B7901&lt;=INDEX(P_Due,F7901),1,0),0))</f>
        <v>1</v>
      </c>
    </row>
    <row r="7902" customFormat="false" ht="15" hidden="false" customHeight="false" outlineLevel="0" collapsed="false">
      <c r="A7902" s="37" t="n">
        <v>1007279</v>
      </c>
      <c r="B7902" s="38" t="n">
        <v>46307</v>
      </c>
      <c r="C7902" s="39" t="n">
        <v>2</v>
      </c>
      <c r="D7902" s="39" t="s">
        <v>26</v>
      </c>
      <c r="E7902" s="39"/>
      <c r="F7902" s="41" t="n">
        <f aca="false">IF(A7902="","",MATCH(A7902,P_ID,1))</f>
        <v>7279</v>
      </c>
      <c r="G7902" s="41" t="str">
        <f aca="false">IF(A7902="","",INDEX(P_Svc,F7902))</f>
        <v>Express</v>
      </c>
      <c r="H7902" s="41" t="str">
        <f aca="false">IF(A7902="","",INDEX(P_Zone,F7902))</f>
        <v>South</v>
      </c>
      <c r="I7902" s="41" t="n">
        <f aca="false">IF(A7902="","",IF(D7902="Delivered",IF(B7902&lt;=INDEX(P_Due,F7902),1,0),0))</f>
        <v>1</v>
      </c>
    </row>
    <row r="7903" customFormat="false" ht="15" hidden="false" customHeight="false" outlineLevel="0" collapsed="false">
      <c r="A7903" s="37" t="n">
        <v>1007505</v>
      </c>
      <c r="B7903" s="38" t="n">
        <v>46307</v>
      </c>
      <c r="C7903" s="39" t="n">
        <v>1</v>
      </c>
      <c r="D7903" s="39" t="s">
        <v>26</v>
      </c>
      <c r="E7903" s="39"/>
      <c r="F7903" s="41" t="n">
        <f aca="false">IF(A7903="","",MATCH(A7903,P_ID,1))</f>
        <v>7505</v>
      </c>
      <c r="G7903" s="41" t="str">
        <f aca="false">IF(A7903="","",INDEX(P_Svc,F7903))</f>
        <v>Express</v>
      </c>
      <c r="H7903" s="41" t="str">
        <f aca="false">IF(A7903="","",INDEX(P_Zone,F7903))</f>
        <v>North</v>
      </c>
      <c r="I7903" s="41" t="n">
        <f aca="false">IF(A7903="","",IF(D7903="Delivered",IF(B7903&lt;=INDEX(P_Due,F7903),1,0),0))</f>
        <v>1</v>
      </c>
    </row>
    <row r="7904" customFormat="false" ht="15" hidden="false" customHeight="false" outlineLevel="0" collapsed="false">
      <c r="A7904" s="37" t="n">
        <v>1007525</v>
      </c>
      <c r="B7904" s="38" t="n">
        <v>46307</v>
      </c>
      <c r="C7904" s="39" t="n">
        <v>1</v>
      </c>
      <c r="D7904" s="39" t="s">
        <v>26</v>
      </c>
      <c r="E7904" s="39"/>
      <c r="F7904" s="41" t="n">
        <f aca="false">IF(A7904="","",MATCH(A7904,P_ID,1))</f>
        <v>7525</v>
      </c>
      <c r="G7904" s="41" t="str">
        <f aca="false">IF(A7904="","",INDEX(P_Svc,F7904))</f>
        <v>Express</v>
      </c>
      <c r="H7904" s="41" t="str">
        <f aca="false">IF(A7904="","",INDEX(P_Zone,F7904))</f>
        <v>East</v>
      </c>
      <c r="I7904" s="41" t="n">
        <f aca="false">IF(A7904="","",IF(D7904="Delivered",IF(B7904&lt;=INDEX(P_Due,F7904),1,0),0))</f>
        <v>1</v>
      </c>
    </row>
    <row r="7905" customFormat="false" ht="15" hidden="false" customHeight="false" outlineLevel="0" collapsed="false">
      <c r="A7905" s="37" t="n">
        <v>1007530</v>
      </c>
      <c r="B7905" s="38" t="n">
        <v>46307</v>
      </c>
      <c r="C7905" s="39" t="n">
        <v>1</v>
      </c>
      <c r="D7905" s="39" t="s">
        <v>26</v>
      </c>
      <c r="E7905" s="39"/>
      <c r="F7905" s="41" t="n">
        <f aca="false">IF(A7905="","",MATCH(A7905,P_ID,1))</f>
        <v>7530</v>
      </c>
      <c r="G7905" s="41" t="str">
        <f aca="false">IF(A7905="","",INDEX(P_Svc,F7905))</f>
        <v>Express</v>
      </c>
      <c r="H7905" s="41" t="str">
        <f aca="false">IF(A7905="","",INDEX(P_Zone,F7905))</f>
        <v>East</v>
      </c>
      <c r="I7905" s="41" t="n">
        <f aca="false">IF(A7905="","",IF(D7905="Delivered",IF(B7905&lt;=INDEX(P_Due,F7905),1,0),0))</f>
        <v>1</v>
      </c>
    </row>
    <row r="7906" customFormat="false" ht="15" hidden="false" customHeight="false" outlineLevel="0" collapsed="false">
      <c r="A7906" s="37" t="n">
        <v>1007532</v>
      </c>
      <c r="B7906" s="38" t="n">
        <v>46307</v>
      </c>
      <c r="C7906" s="39" t="n">
        <v>1</v>
      </c>
      <c r="D7906" s="39" t="s">
        <v>26</v>
      </c>
      <c r="E7906" s="39"/>
      <c r="F7906" s="41" t="n">
        <f aca="false">IF(A7906="","",MATCH(A7906,P_ID,1))</f>
        <v>7532</v>
      </c>
      <c r="G7906" s="41" t="str">
        <f aca="false">IF(A7906="","",INDEX(P_Svc,F7906))</f>
        <v>Express</v>
      </c>
      <c r="H7906" s="41" t="str">
        <f aca="false">IF(A7906="","",INDEX(P_Zone,F7906))</f>
        <v>North</v>
      </c>
      <c r="I7906" s="41" t="n">
        <f aca="false">IF(A7906="","",IF(D7906="Delivered",IF(B7906&lt;=INDEX(P_Due,F7906),1,0),0))</f>
        <v>1</v>
      </c>
    </row>
    <row r="7907" customFormat="false" ht="15" hidden="false" customHeight="false" outlineLevel="0" collapsed="false">
      <c r="A7907" s="37" t="n">
        <v>1007533</v>
      </c>
      <c r="B7907" s="38" t="n">
        <v>46307</v>
      </c>
      <c r="C7907" s="39" t="n">
        <v>1</v>
      </c>
      <c r="D7907" s="39" t="s">
        <v>26</v>
      </c>
      <c r="E7907" s="39"/>
      <c r="F7907" s="41" t="n">
        <f aca="false">IF(A7907="","",MATCH(A7907,P_ID,1))</f>
        <v>7533</v>
      </c>
      <c r="G7907" s="41" t="str">
        <f aca="false">IF(A7907="","",INDEX(P_Svc,F7907))</f>
        <v>Express</v>
      </c>
      <c r="H7907" s="41" t="str">
        <f aca="false">IF(A7907="","",INDEX(P_Zone,F7907))</f>
        <v>West</v>
      </c>
      <c r="I7907" s="41" t="n">
        <f aca="false">IF(A7907="","",IF(D7907="Delivered",IF(B7907&lt;=INDEX(P_Due,F7907),1,0),0))</f>
        <v>1</v>
      </c>
    </row>
    <row r="7908" customFormat="false" ht="15" hidden="false" customHeight="false" outlineLevel="0" collapsed="false">
      <c r="A7908" s="37" t="n">
        <v>1007541</v>
      </c>
      <c r="B7908" s="38" t="n">
        <v>46307</v>
      </c>
      <c r="C7908" s="39" t="n">
        <v>1</v>
      </c>
      <c r="D7908" s="39" t="s">
        <v>26</v>
      </c>
      <c r="E7908" s="39"/>
      <c r="F7908" s="41" t="n">
        <f aca="false">IF(A7908="","",MATCH(A7908,P_ID,1))</f>
        <v>7541</v>
      </c>
      <c r="G7908" s="41" t="str">
        <f aca="false">IF(A7908="","",INDEX(P_Svc,F7908))</f>
        <v>Express</v>
      </c>
      <c r="H7908" s="41" t="str">
        <f aca="false">IF(A7908="","",INDEX(P_Zone,F7908))</f>
        <v>Central</v>
      </c>
      <c r="I7908" s="41" t="n">
        <f aca="false">IF(A7908="","",IF(D7908="Delivered",IF(B7908&lt;=INDEX(P_Due,F7908),1,0),0))</f>
        <v>1</v>
      </c>
    </row>
    <row r="7909" customFormat="false" ht="15" hidden="false" customHeight="false" outlineLevel="0" collapsed="false">
      <c r="A7909" s="37" t="n">
        <v>1007574</v>
      </c>
      <c r="B7909" s="38" t="n">
        <v>46307</v>
      </c>
      <c r="C7909" s="39" t="n">
        <v>1</v>
      </c>
      <c r="D7909" s="39" t="s">
        <v>26</v>
      </c>
      <c r="E7909" s="39"/>
      <c r="F7909" s="41" t="n">
        <f aca="false">IF(A7909="","",MATCH(A7909,P_ID,1))</f>
        <v>7574</v>
      </c>
      <c r="G7909" s="41" t="str">
        <f aca="false">IF(A7909="","",INDEX(P_Svc,F7909))</f>
        <v>Express</v>
      </c>
      <c r="H7909" s="41" t="str">
        <f aca="false">IF(A7909="","",INDEX(P_Zone,F7909))</f>
        <v>Central</v>
      </c>
      <c r="I7909" s="41" t="n">
        <f aca="false">IF(A7909="","",IF(D7909="Delivered",IF(B7909&lt;=INDEX(P_Due,F7909),1,0),0))</f>
        <v>1</v>
      </c>
    </row>
    <row r="7910" customFormat="false" ht="15" hidden="false" customHeight="false" outlineLevel="0" collapsed="false">
      <c r="A7910" s="37" t="n">
        <v>1007586</v>
      </c>
      <c r="B7910" s="38" t="n">
        <v>46307</v>
      </c>
      <c r="C7910" s="39" t="n">
        <v>1</v>
      </c>
      <c r="D7910" s="39" t="s">
        <v>26</v>
      </c>
      <c r="E7910" s="39"/>
      <c r="F7910" s="41" t="n">
        <f aca="false">IF(A7910="","",MATCH(A7910,P_ID,1))</f>
        <v>7586</v>
      </c>
      <c r="G7910" s="41" t="str">
        <f aca="false">IF(A7910="","",INDEX(P_Svc,F7910))</f>
        <v>Express</v>
      </c>
      <c r="H7910" s="41" t="str">
        <f aca="false">IF(A7910="","",INDEX(P_Zone,F7910))</f>
        <v>Central</v>
      </c>
      <c r="I7910" s="41" t="n">
        <f aca="false">IF(A7910="","",IF(D7910="Delivered",IF(B7910&lt;=INDEX(P_Due,F7910),1,0),0))</f>
        <v>1</v>
      </c>
    </row>
    <row r="7911" customFormat="false" ht="15" hidden="false" customHeight="false" outlineLevel="0" collapsed="false">
      <c r="A7911" s="37" t="n">
        <v>1007635</v>
      </c>
      <c r="B7911" s="38" t="n">
        <v>46307</v>
      </c>
      <c r="C7911" s="39" t="n">
        <v>1</v>
      </c>
      <c r="D7911" s="39" t="s">
        <v>79</v>
      </c>
      <c r="E7911" s="39" t="s">
        <v>32</v>
      </c>
      <c r="F7911" s="41" t="n">
        <f aca="false">IF(A7911="","",MATCH(A7911,P_ID,1))</f>
        <v>7635</v>
      </c>
      <c r="G7911" s="41" t="str">
        <f aca="false">IF(A7911="","",INDEX(P_Svc,F7911))</f>
        <v>Express</v>
      </c>
      <c r="H7911" s="41" t="str">
        <f aca="false">IF(A7911="","",INDEX(P_Zone,F7911))</f>
        <v>South</v>
      </c>
      <c r="I7911" s="41" t="n">
        <f aca="false">IF(A7911="","",IF(D7911="Delivered",IF(B7911&lt;=INDEX(P_Due,F7911),1,0),0))</f>
        <v>0</v>
      </c>
    </row>
    <row r="7912" customFormat="false" ht="15" hidden="false" customHeight="false" outlineLevel="0" collapsed="false">
      <c r="A7912" s="37" t="n">
        <v>1007636</v>
      </c>
      <c r="B7912" s="38" t="n">
        <v>46307</v>
      </c>
      <c r="C7912" s="39" t="n">
        <v>1</v>
      </c>
      <c r="D7912" s="39" t="s">
        <v>26</v>
      </c>
      <c r="E7912" s="39"/>
      <c r="F7912" s="41" t="n">
        <f aca="false">IF(A7912="","",MATCH(A7912,P_ID,1))</f>
        <v>7636</v>
      </c>
      <c r="G7912" s="41" t="str">
        <f aca="false">IF(A7912="","",INDEX(P_Svc,F7912))</f>
        <v>Express</v>
      </c>
      <c r="H7912" s="41" t="str">
        <f aca="false">IF(A7912="","",INDEX(P_Zone,F7912))</f>
        <v>West</v>
      </c>
      <c r="I7912" s="41" t="n">
        <f aca="false">IF(A7912="","",IF(D7912="Delivered",IF(B7912&lt;=INDEX(P_Due,F7912),1,0),0))</f>
        <v>1</v>
      </c>
    </row>
    <row r="7913" customFormat="false" ht="15" hidden="false" customHeight="false" outlineLevel="0" collapsed="false">
      <c r="A7913" s="37" t="n">
        <v>1007640</v>
      </c>
      <c r="B7913" s="38" t="n">
        <v>46307</v>
      </c>
      <c r="C7913" s="39" t="n">
        <v>1</v>
      </c>
      <c r="D7913" s="39" t="s">
        <v>26</v>
      </c>
      <c r="E7913" s="39"/>
      <c r="F7913" s="41" t="n">
        <f aca="false">IF(A7913="","",MATCH(A7913,P_ID,1))</f>
        <v>7640</v>
      </c>
      <c r="G7913" s="41" t="str">
        <f aca="false">IF(A7913="","",INDEX(P_Svc,F7913))</f>
        <v>Express</v>
      </c>
      <c r="H7913" s="41" t="str">
        <f aca="false">IF(A7913="","",INDEX(P_Zone,F7913))</f>
        <v>Central</v>
      </c>
      <c r="I7913" s="41" t="n">
        <f aca="false">IF(A7913="","",IF(D7913="Delivered",IF(B7913&lt;=INDEX(P_Due,F7913),1,0),0))</f>
        <v>1</v>
      </c>
    </row>
    <row r="7914" customFormat="false" ht="15" hidden="false" customHeight="false" outlineLevel="0" collapsed="false">
      <c r="A7914" s="37" t="n">
        <v>1007641</v>
      </c>
      <c r="B7914" s="38" t="n">
        <v>46307</v>
      </c>
      <c r="C7914" s="39" t="n">
        <v>1</v>
      </c>
      <c r="D7914" s="39" t="s">
        <v>26</v>
      </c>
      <c r="E7914" s="39"/>
      <c r="F7914" s="41" t="n">
        <f aca="false">IF(A7914="","",MATCH(A7914,P_ID,1))</f>
        <v>7641</v>
      </c>
      <c r="G7914" s="41" t="str">
        <f aca="false">IF(A7914="","",INDEX(P_Svc,F7914))</f>
        <v>Express</v>
      </c>
      <c r="H7914" s="41" t="str">
        <f aca="false">IF(A7914="","",INDEX(P_Zone,F7914))</f>
        <v>West</v>
      </c>
      <c r="I7914" s="41" t="n">
        <f aca="false">IF(A7914="","",IF(D7914="Delivered",IF(B7914&lt;=INDEX(P_Due,F7914),1,0),0))</f>
        <v>1</v>
      </c>
    </row>
    <row r="7915" customFormat="false" ht="15" hidden="false" customHeight="false" outlineLevel="0" collapsed="false">
      <c r="A7915" s="37" t="n">
        <v>1007644</v>
      </c>
      <c r="B7915" s="38" t="n">
        <v>46307</v>
      </c>
      <c r="C7915" s="39" t="n">
        <v>1</v>
      </c>
      <c r="D7915" s="39" t="s">
        <v>26</v>
      </c>
      <c r="E7915" s="39"/>
      <c r="F7915" s="41" t="n">
        <f aca="false">IF(A7915="","",MATCH(A7915,P_ID,1))</f>
        <v>7644</v>
      </c>
      <c r="G7915" s="41" t="str">
        <f aca="false">IF(A7915="","",INDEX(P_Svc,F7915))</f>
        <v>Express</v>
      </c>
      <c r="H7915" s="41" t="str">
        <f aca="false">IF(A7915="","",INDEX(P_Zone,F7915))</f>
        <v>East</v>
      </c>
      <c r="I7915" s="41" t="n">
        <f aca="false">IF(A7915="","",IF(D7915="Delivered",IF(B7915&lt;=INDEX(P_Due,F7915),1,0),0))</f>
        <v>1</v>
      </c>
    </row>
    <row r="7916" customFormat="false" ht="15" hidden="false" customHeight="false" outlineLevel="0" collapsed="false">
      <c r="A7916" s="37" t="n">
        <v>1007649</v>
      </c>
      <c r="B7916" s="38" t="n">
        <v>46307</v>
      </c>
      <c r="C7916" s="39" t="n">
        <v>1</v>
      </c>
      <c r="D7916" s="39" t="s">
        <v>26</v>
      </c>
      <c r="E7916" s="39"/>
      <c r="F7916" s="41" t="n">
        <f aca="false">IF(A7916="","",MATCH(A7916,P_ID,1))</f>
        <v>7649</v>
      </c>
      <c r="G7916" s="41" t="str">
        <f aca="false">IF(A7916="","",INDEX(P_Svc,F7916))</f>
        <v>Express</v>
      </c>
      <c r="H7916" s="41" t="str">
        <f aca="false">IF(A7916="","",INDEX(P_Zone,F7916))</f>
        <v>South</v>
      </c>
      <c r="I7916" s="41" t="n">
        <f aca="false">IF(A7916="","",IF(D7916="Delivered",IF(B7916&lt;=INDEX(P_Due,F7916),1,0),0))</f>
        <v>1</v>
      </c>
    </row>
    <row r="7917" customFormat="false" ht="15" hidden="false" customHeight="false" outlineLevel="0" collapsed="false">
      <c r="A7917" s="37" t="n">
        <v>1007666</v>
      </c>
      <c r="B7917" s="38" t="n">
        <v>46307</v>
      </c>
      <c r="C7917" s="39" t="n">
        <v>1</v>
      </c>
      <c r="D7917" s="39" t="s">
        <v>26</v>
      </c>
      <c r="E7917" s="39"/>
      <c r="F7917" s="41" t="n">
        <f aca="false">IF(A7917="","",MATCH(A7917,P_ID,1))</f>
        <v>7666</v>
      </c>
      <c r="G7917" s="41" t="str">
        <f aca="false">IF(A7917="","",INDEX(P_Svc,F7917))</f>
        <v>Express</v>
      </c>
      <c r="H7917" s="41" t="str">
        <f aca="false">IF(A7917="","",INDEX(P_Zone,F7917))</f>
        <v>East</v>
      </c>
      <c r="I7917" s="41" t="n">
        <f aca="false">IF(A7917="","",IF(D7917="Delivered",IF(B7917&lt;=INDEX(P_Due,F7917),1,0),0))</f>
        <v>1</v>
      </c>
    </row>
    <row r="7918" customFormat="false" ht="15" hidden="false" customHeight="false" outlineLevel="0" collapsed="false">
      <c r="A7918" s="37" t="n">
        <v>1007674</v>
      </c>
      <c r="B7918" s="38" t="n">
        <v>46307</v>
      </c>
      <c r="C7918" s="39" t="n">
        <v>1</v>
      </c>
      <c r="D7918" s="39" t="s">
        <v>26</v>
      </c>
      <c r="E7918" s="39"/>
      <c r="F7918" s="41" t="n">
        <f aca="false">IF(A7918="","",MATCH(A7918,P_ID,1))</f>
        <v>7674</v>
      </c>
      <c r="G7918" s="41" t="str">
        <f aca="false">IF(A7918="","",INDEX(P_Svc,F7918))</f>
        <v>Express</v>
      </c>
      <c r="H7918" s="41" t="str">
        <f aca="false">IF(A7918="","",INDEX(P_Zone,F7918))</f>
        <v>East</v>
      </c>
      <c r="I7918" s="41" t="n">
        <f aca="false">IF(A7918="","",IF(D7918="Delivered",IF(B7918&lt;=INDEX(P_Due,F7918),1,0),0))</f>
        <v>1</v>
      </c>
    </row>
    <row r="7919" customFormat="false" ht="15" hidden="false" customHeight="false" outlineLevel="0" collapsed="false">
      <c r="A7919" s="37" t="n">
        <v>1007684</v>
      </c>
      <c r="B7919" s="38" t="n">
        <v>46307</v>
      </c>
      <c r="C7919" s="39" t="n">
        <v>1</v>
      </c>
      <c r="D7919" s="39" t="s">
        <v>26</v>
      </c>
      <c r="E7919" s="39"/>
      <c r="F7919" s="41" t="n">
        <f aca="false">IF(A7919="","",MATCH(A7919,P_ID,1))</f>
        <v>7684</v>
      </c>
      <c r="G7919" s="41" t="str">
        <f aca="false">IF(A7919="","",INDEX(P_Svc,F7919))</f>
        <v>Express</v>
      </c>
      <c r="H7919" s="41" t="str">
        <f aca="false">IF(A7919="","",INDEX(P_Zone,F7919))</f>
        <v>Central</v>
      </c>
      <c r="I7919" s="41" t="n">
        <f aca="false">IF(A7919="","",IF(D7919="Delivered",IF(B7919&lt;=INDEX(P_Due,F7919),1,0),0))</f>
        <v>1</v>
      </c>
    </row>
    <row r="7920" customFormat="false" ht="15" hidden="false" customHeight="false" outlineLevel="0" collapsed="false">
      <c r="A7920" s="37" t="n">
        <v>1007695</v>
      </c>
      <c r="B7920" s="38" t="n">
        <v>46307</v>
      </c>
      <c r="C7920" s="39" t="n">
        <v>1</v>
      </c>
      <c r="D7920" s="39" t="s">
        <v>26</v>
      </c>
      <c r="E7920" s="39"/>
      <c r="F7920" s="41" t="n">
        <f aca="false">IF(A7920="","",MATCH(A7920,P_ID,1))</f>
        <v>7695</v>
      </c>
      <c r="G7920" s="41" t="str">
        <f aca="false">IF(A7920="","",INDEX(P_Svc,F7920))</f>
        <v>Express</v>
      </c>
      <c r="H7920" s="41" t="str">
        <f aca="false">IF(A7920="","",INDEX(P_Zone,F7920))</f>
        <v>East</v>
      </c>
      <c r="I7920" s="41" t="n">
        <f aca="false">IF(A7920="","",IF(D7920="Delivered",IF(B7920&lt;=INDEX(P_Due,F7920),1,0),0))</f>
        <v>1</v>
      </c>
    </row>
    <row r="7921" customFormat="false" ht="15" hidden="false" customHeight="false" outlineLevel="0" collapsed="false">
      <c r="A7921" s="37" t="n">
        <v>1007702</v>
      </c>
      <c r="B7921" s="38" t="n">
        <v>46307</v>
      </c>
      <c r="C7921" s="39" t="n">
        <v>1</v>
      </c>
      <c r="D7921" s="39" t="s">
        <v>26</v>
      </c>
      <c r="E7921" s="39"/>
      <c r="F7921" s="41" t="n">
        <f aca="false">IF(A7921="","",MATCH(A7921,P_ID,1))</f>
        <v>7702</v>
      </c>
      <c r="G7921" s="41" t="str">
        <f aca="false">IF(A7921="","",INDEX(P_Svc,F7921))</f>
        <v>Express</v>
      </c>
      <c r="H7921" s="41" t="str">
        <f aca="false">IF(A7921="","",INDEX(P_Zone,F7921))</f>
        <v>West</v>
      </c>
      <c r="I7921" s="41" t="n">
        <f aca="false">IF(A7921="","",IF(D7921="Delivered",IF(B7921&lt;=INDEX(P_Due,F7921),1,0),0))</f>
        <v>1</v>
      </c>
    </row>
    <row r="7922" customFormat="false" ht="15" hidden="false" customHeight="false" outlineLevel="0" collapsed="false">
      <c r="A7922" s="37" t="n">
        <v>1007704</v>
      </c>
      <c r="B7922" s="38" t="n">
        <v>46307</v>
      </c>
      <c r="C7922" s="39" t="n">
        <v>1</v>
      </c>
      <c r="D7922" s="39" t="s">
        <v>26</v>
      </c>
      <c r="E7922" s="39"/>
      <c r="F7922" s="41" t="n">
        <f aca="false">IF(A7922="","",MATCH(A7922,P_ID,1))</f>
        <v>7704</v>
      </c>
      <c r="G7922" s="41" t="str">
        <f aca="false">IF(A7922="","",INDEX(P_Svc,F7922))</f>
        <v>Express</v>
      </c>
      <c r="H7922" s="41" t="str">
        <f aca="false">IF(A7922="","",INDEX(P_Zone,F7922))</f>
        <v>West</v>
      </c>
      <c r="I7922" s="41" t="n">
        <f aca="false">IF(A7922="","",IF(D7922="Delivered",IF(B7922&lt;=INDEX(P_Due,F7922),1,0),0))</f>
        <v>1</v>
      </c>
    </row>
    <row r="7923" customFormat="false" ht="15" hidden="false" customHeight="false" outlineLevel="0" collapsed="false">
      <c r="A7923" s="37" t="n">
        <v>1007759</v>
      </c>
      <c r="B7923" s="38" t="n">
        <v>46307</v>
      </c>
      <c r="C7923" s="39" t="n">
        <v>1</v>
      </c>
      <c r="D7923" s="39" t="s">
        <v>26</v>
      </c>
      <c r="E7923" s="39"/>
      <c r="F7923" s="41" t="n">
        <f aca="false">IF(A7923="","",MATCH(A7923,P_ID,1))</f>
        <v>7759</v>
      </c>
      <c r="G7923" s="41" t="str">
        <f aca="false">IF(A7923="","",INDEX(P_Svc,F7923))</f>
        <v>Express</v>
      </c>
      <c r="H7923" s="41" t="str">
        <f aca="false">IF(A7923="","",INDEX(P_Zone,F7923))</f>
        <v>Central</v>
      </c>
      <c r="I7923" s="41" t="n">
        <f aca="false">IF(A7923="","",IF(D7923="Delivered",IF(B7923&lt;=INDEX(P_Due,F7923),1,0),0))</f>
        <v>1</v>
      </c>
    </row>
    <row r="7924" customFormat="false" ht="15" hidden="false" customHeight="false" outlineLevel="0" collapsed="false">
      <c r="A7924" s="37" t="n">
        <v>1007769</v>
      </c>
      <c r="B7924" s="38" t="n">
        <v>46307</v>
      </c>
      <c r="C7924" s="39" t="n">
        <v>1</v>
      </c>
      <c r="D7924" s="39" t="s">
        <v>26</v>
      </c>
      <c r="E7924" s="39"/>
      <c r="F7924" s="41" t="n">
        <f aca="false">IF(A7924="","",MATCH(A7924,P_ID,1))</f>
        <v>7769</v>
      </c>
      <c r="G7924" s="41" t="str">
        <f aca="false">IF(A7924="","",INDEX(P_Svc,F7924))</f>
        <v>Express</v>
      </c>
      <c r="H7924" s="41" t="str">
        <f aca="false">IF(A7924="","",INDEX(P_Zone,F7924))</f>
        <v>North</v>
      </c>
      <c r="I7924" s="41" t="n">
        <f aca="false">IF(A7924="","",IF(D7924="Delivered",IF(B7924&lt;=INDEX(P_Due,F7924),1,0),0))</f>
        <v>1</v>
      </c>
    </row>
    <row r="7925" customFormat="false" ht="15" hidden="false" customHeight="false" outlineLevel="0" collapsed="false">
      <c r="A7925" s="37" t="n">
        <v>1007772</v>
      </c>
      <c r="B7925" s="38" t="n">
        <v>46307</v>
      </c>
      <c r="C7925" s="39" t="n">
        <v>1</v>
      </c>
      <c r="D7925" s="39" t="s">
        <v>26</v>
      </c>
      <c r="E7925" s="39"/>
      <c r="F7925" s="41" t="n">
        <f aca="false">IF(A7925="","",MATCH(A7925,P_ID,1))</f>
        <v>7772</v>
      </c>
      <c r="G7925" s="41" t="str">
        <f aca="false">IF(A7925="","",INDEX(P_Svc,F7925))</f>
        <v>Express</v>
      </c>
      <c r="H7925" s="41" t="str">
        <f aca="false">IF(A7925="","",INDEX(P_Zone,F7925))</f>
        <v>West</v>
      </c>
      <c r="I7925" s="41" t="n">
        <f aca="false">IF(A7925="","",IF(D7925="Delivered",IF(B7925&lt;=INDEX(P_Due,F7925),1,0),0))</f>
        <v>1</v>
      </c>
    </row>
    <row r="7926" customFormat="false" ht="15" hidden="false" customHeight="false" outlineLevel="0" collapsed="false">
      <c r="A7926" s="37" t="n">
        <v>1007794</v>
      </c>
      <c r="B7926" s="38" t="n">
        <v>46307</v>
      </c>
      <c r="C7926" s="39" t="n">
        <v>1</v>
      </c>
      <c r="D7926" s="39" t="s">
        <v>26</v>
      </c>
      <c r="E7926" s="39"/>
      <c r="F7926" s="41" t="n">
        <f aca="false">IF(A7926="","",MATCH(A7926,P_ID,1))</f>
        <v>7794</v>
      </c>
      <c r="G7926" s="41" t="str">
        <f aca="false">IF(A7926="","",INDEX(P_Svc,F7926))</f>
        <v>Express</v>
      </c>
      <c r="H7926" s="41" t="str">
        <f aca="false">IF(A7926="","",INDEX(P_Zone,F7926))</f>
        <v>West</v>
      </c>
      <c r="I7926" s="41" t="n">
        <f aca="false">IF(A7926="","",IF(D7926="Delivered",IF(B7926&lt;=INDEX(P_Due,F7926),1,0),0))</f>
        <v>1</v>
      </c>
    </row>
    <row r="7927" customFormat="false" ht="15" hidden="false" customHeight="false" outlineLevel="0" collapsed="false">
      <c r="A7927" s="37" t="n">
        <v>1007800</v>
      </c>
      <c r="B7927" s="38" t="n">
        <v>46307</v>
      </c>
      <c r="C7927" s="39" t="n">
        <v>1</v>
      </c>
      <c r="D7927" s="39" t="s">
        <v>26</v>
      </c>
      <c r="E7927" s="39"/>
      <c r="F7927" s="41" t="n">
        <f aca="false">IF(A7927="","",MATCH(A7927,P_ID,1))</f>
        <v>7800</v>
      </c>
      <c r="G7927" s="41" t="str">
        <f aca="false">IF(A7927="","",INDEX(P_Svc,F7927))</f>
        <v>Express</v>
      </c>
      <c r="H7927" s="41" t="str">
        <f aca="false">IF(A7927="","",INDEX(P_Zone,F7927))</f>
        <v>South</v>
      </c>
      <c r="I7927" s="41" t="n">
        <f aca="false">IF(A7927="","",IF(D7927="Delivered",IF(B7927&lt;=INDEX(P_Due,F7927),1,0),0))</f>
        <v>1</v>
      </c>
    </row>
    <row r="7928" customFormat="false" ht="15" hidden="false" customHeight="false" outlineLevel="0" collapsed="false">
      <c r="A7928" s="37" t="n">
        <v>1007802</v>
      </c>
      <c r="B7928" s="38" t="n">
        <v>46307</v>
      </c>
      <c r="C7928" s="39" t="n">
        <v>1</v>
      </c>
      <c r="D7928" s="39" t="s">
        <v>26</v>
      </c>
      <c r="E7928" s="39"/>
      <c r="F7928" s="41" t="n">
        <f aca="false">IF(A7928="","",MATCH(A7928,P_ID,1))</f>
        <v>7802</v>
      </c>
      <c r="G7928" s="41" t="str">
        <f aca="false">IF(A7928="","",INDEX(P_Svc,F7928))</f>
        <v>Express</v>
      </c>
      <c r="H7928" s="41" t="str">
        <f aca="false">IF(A7928="","",INDEX(P_Zone,F7928))</f>
        <v>North</v>
      </c>
      <c r="I7928" s="41" t="n">
        <f aca="false">IF(A7928="","",IF(D7928="Delivered",IF(B7928&lt;=INDEX(P_Due,F7928),1,0),0))</f>
        <v>1</v>
      </c>
    </row>
    <row r="7929" customFormat="false" ht="15" hidden="false" customHeight="false" outlineLevel="0" collapsed="false">
      <c r="A7929" s="37" t="n">
        <v>1007823</v>
      </c>
      <c r="B7929" s="38" t="n">
        <v>46307</v>
      </c>
      <c r="C7929" s="39" t="n">
        <v>1</v>
      </c>
      <c r="D7929" s="39" t="s">
        <v>26</v>
      </c>
      <c r="E7929" s="39"/>
      <c r="F7929" s="41" t="n">
        <f aca="false">IF(A7929="","",MATCH(A7929,P_ID,1))</f>
        <v>7823</v>
      </c>
      <c r="G7929" s="41" t="str">
        <f aca="false">IF(A7929="","",INDEX(P_Svc,F7929))</f>
        <v>Express</v>
      </c>
      <c r="H7929" s="41" t="str">
        <f aca="false">IF(A7929="","",INDEX(P_Zone,F7929))</f>
        <v>Central</v>
      </c>
      <c r="I7929" s="41" t="n">
        <f aca="false">IF(A7929="","",IF(D7929="Delivered",IF(B7929&lt;=INDEX(P_Due,F7929),1,0),0))</f>
        <v>1</v>
      </c>
    </row>
    <row r="7930" customFormat="false" ht="15" hidden="false" customHeight="false" outlineLevel="0" collapsed="false">
      <c r="A7930" s="37" t="n">
        <v>1007841</v>
      </c>
      <c r="B7930" s="38" t="n">
        <v>46307</v>
      </c>
      <c r="C7930" s="39" t="n">
        <v>1</v>
      </c>
      <c r="D7930" s="39" t="s">
        <v>26</v>
      </c>
      <c r="E7930" s="39"/>
      <c r="F7930" s="41" t="n">
        <f aca="false">IF(A7930="","",MATCH(A7930,P_ID,1))</f>
        <v>7841</v>
      </c>
      <c r="G7930" s="41" t="str">
        <f aca="false">IF(A7930="","",INDEX(P_Svc,F7930))</f>
        <v>Express</v>
      </c>
      <c r="H7930" s="41" t="str">
        <f aca="false">IF(A7930="","",INDEX(P_Zone,F7930))</f>
        <v>South</v>
      </c>
      <c r="I7930" s="41" t="n">
        <f aca="false">IF(A7930="","",IF(D7930="Delivered",IF(B7930&lt;=INDEX(P_Due,F7930),1,0),0))</f>
        <v>1</v>
      </c>
    </row>
    <row r="7931" customFormat="false" ht="15" hidden="false" customHeight="false" outlineLevel="0" collapsed="false">
      <c r="A7931" s="37" t="n">
        <v>1007873</v>
      </c>
      <c r="B7931" s="38" t="n">
        <v>46307</v>
      </c>
      <c r="C7931" s="39" t="n">
        <v>1</v>
      </c>
      <c r="D7931" s="39" t="s">
        <v>26</v>
      </c>
      <c r="E7931" s="39"/>
      <c r="F7931" s="41" t="n">
        <f aca="false">IF(A7931="","",MATCH(A7931,P_ID,1))</f>
        <v>7873</v>
      </c>
      <c r="G7931" s="41" t="str">
        <f aca="false">IF(A7931="","",INDEX(P_Svc,F7931))</f>
        <v>Express</v>
      </c>
      <c r="H7931" s="41" t="str">
        <f aca="false">IF(A7931="","",INDEX(P_Zone,F7931))</f>
        <v>East</v>
      </c>
      <c r="I7931" s="41" t="n">
        <f aca="false">IF(A7931="","",IF(D7931="Delivered",IF(B7931&lt;=INDEX(P_Due,F7931),1,0),0))</f>
        <v>1</v>
      </c>
    </row>
    <row r="7932" customFormat="false" ht="15" hidden="false" customHeight="false" outlineLevel="0" collapsed="false">
      <c r="A7932" s="37" t="n">
        <v>1007874</v>
      </c>
      <c r="B7932" s="38" t="n">
        <v>46307</v>
      </c>
      <c r="C7932" s="39" t="n">
        <v>1</v>
      </c>
      <c r="D7932" s="39" t="s">
        <v>26</v>
      </c>
      <c r="E7932" s="39"/>
      <c r="F7932" s="41" t="n">
        <f aca="false">IF(A7932="","",MATCH(A7932,P_ID,1))</f>
        <v>7874</v>
      </c>
      <c r="G7932" s="41" t="str">
        <f aca="false">IF(A7932="","",INDEX(P_Svc,F7932))</f>
        <v>Express</v>
      </c>
      <c r="H7932" s="41" t="str">
        <f aca="false">IF(A7932="","",INDEX(P_Zone,F7932))</f>
        <v>East</v>
      </c>
      <c r="I7932" s="41" t="n">
        <f aca="false">IF(A7932="","",IF(D7932="Delivered",IF(B7932&lt;=INDEX(P_Due,F7932),1,0),0))</f>
        <v>1</v>
      </c>
    </row>
    <row r="7933" customFormat="false" ht="15" hidden="false" customHeight="false" outlineLevel="0" collapsed="false">
      <c r="A7933" s="37" t="n">
        <v>1007884</v>
      </c>
      <c r="B7933" s="38" t="n">
        <v>46307</v>
      </c>
      <c r="C7933" s="39" t="n">
        <v>1</v>
      </c>
      <c r="D7933" s="39" t="s">
        <v>26</v>
      </c>
      <c r="E7933" s="39"/>
      <c r="F7933" s="41" t="n">
        <f aca="false">IF(A7933="","",MATCH(A7933,P_ID,1))</f>
        <v>7884</v>
      </c>
      <c r="G7933" s="41" t="str">
        <f aca="false">IF(A7933="","",INDEX(P_Svc,F7933))</f>
        <v>Express</v>
      </c>
      <c r="H7933" s="41" t="str">
        <f aca="false">IF(A7933="","",INDEX(P_Zone,F7933))</f>
        <v>East</v>
      </c>
      <c r="I7933" s="41" t="n">
        <f aca="false">IF(A7933="","",IF(D7933="Delivered",IF(B7933&lt;=INDEX(P_Due,F7933),1,0),0))</f>
        <v>1</v>
      </c>
    </row>
    <row r="7934" customFormat="false" ht="15" hidden="false" customHeight="false" outlineLevel="0" collapsed="false">
      <c r="A7934" s="37" t="n">
        <v>1006979</v>
      </c>
      <c r="B7934" s="38" t="n">
        <v>46307</v>
      </c>
      <c r="C7934" s="39" t="n">
        <v>1</v>
      </c>
      <c r="D7934" s="39" t="s">
        <v>79</v>
      </c>
      <c r="E7934" s="39" t="s">
        <v>32</v>
      </c>
      <c r="F7934" s="41" t="n">
        <f aca="false">IF(A7934="","",MATCH(A7934,P_ID,1))</f>
        <v>6979</v>
      </c>
      <c r="G7934" s="41" t="str">
        <f aca="false">IF(A7934="","",INDEX(P_Svc,F7934))</f>
        <v>Standard</v>
      </c>
      <c r="H7934" s="41" t="str">
        <f aca="false">IF(A7934="","",INDEX(P_Zone,F7934))</f>
        <v>East</v>
      </c>
      <c r="I7934" s="41" t="n">
        <f aca="false">IF(A7934="","",IF(D7934="Delivered",IF(B7934&lt;=INDEX(P_Due,F7934),1,0),0))</f>
        <v>0</v>
      </c>
    </row>
    <row r="7935" customFormat="false" ht="15" hidden="false" customHeight="false" outlineLevel="0" collapsed="false">
      <c r="A7935" s="37" t="n">
        <v>1006980</v>
      </c>
      <c r="B7935" s="38" t="n">
        <v>46307</v>
      </c>
      <c r="C7935" s="39" t="n">
        <v>1</v>
      </c>
      <c r="D7935" s="39" t="s">
        <v>26</v>
      </c>
      <c r="E7935" s="39"/>
      <c r="F7935" s="41" t="n">
        <f aca="false">IF(A7935="","",MATCH(A7935,P_ID,1))</f>
        <v>6980</v>
      </c>
      <c r="G7935" s="41" t="str">
        <f aca="false">IF(A7935="","",INDEX(P_Svc,F7935))</f>
        <v>Standard</v>
      </c>
      <c r="H7935" s="41" t="str">
        <f aca="false">IF(A7935="","",INDEX(P_Zone,F7935))</f>
        <v>North</v>
      </c>
      <c r="I7935" s="41" t="n">
        <f aca="false">IF(A7935="","",IF(D7935="Delivered",IF(B7935&lt;=INDEX(P_Due,F7935),1,0),0))</f>
        <v>1</v>
      </c>
    </row>
    <row r="7936" customFormat="false" ht="15" hidden="false" customHeight="false" outlineLevel="0" collapsed="false">
      <c r="A7936" s="37" t="n">
        <v>1006981</v>
      </c>
      <c r="B7936" s="38" t="n">
        <v>46307</v>
      </c>
      <c r="C7936" s="39" t="n">
        <v>1</v>
      </c>
      <c r="D7936" s="39" t="s">
        <v>26</v>
      </c>
      <c r="E7936" s="39"/>
      <c r="F7936" s="41" t="n">
        <f aca="false">IF(A7936="","",MATCH(A7936,P_ID,1))</f>
        <v>6981</v>
      </c>
      <c r="G7936" s="41" t="str">
        <f aca="false">IF(A7936="","",INDEX(P_Svc,F7936))</f>
        <v>Standard</v>
      </c>
      <c r="H7936" s="41" t="str">
        <f aca="false">IF(A7936="","",INDEX(P_Zone,F7936))</f>
        <v>South</v>
      </c>
      <c r="I7936" s="41" t="n">
        <f aca="false">IF(A7936="","",IF(D7936="Delivered",IF(B7936&lt;=INDEX(P_Due,F7936),1,0),0))</f>
        <v>1</v>
      </c>
    </row>
    <row r="7937" customFormat="false" ht="15" hidden="false" customHeight="false" outlineLevel="0" collapsed="false">
      <c r="A7937" s="37" t="n">
        <v>1006984</v>
      </c>
      <c r="B7937" s="38" t="n">
        <v>46307</v>
      </c>
      <c r="C7937" s="39" t="n">
        <v>1</v>
      </c>
      <c r="D7937" s="39" t="s">
        <v>26</v>
      </c>
      <c r="E7937" s="39"/>
      <c r="F7937" s="41" t="n">
        <f aca="false">IF(A7937="","",MATCH(A7937,P_ID,1))</f>
        <v>6984</v>
      </c>
      <c r="G7937" s="41" t="str">
        <f aca="false">IF(A7937="","",INDEX(P_Svc,F7937))</f>
        <v>Standard</v>
      </c>
      <c r="H7937" s="41" t="str">
        <f aca="false">IF(A7937="","",INDEX(P_Zone,F7937))</f>
        <v>Central</v>
      </c>
      <c r="I7937" s="41" t="n">
        <f aca="false">IF(A7937="","",IF(D7937="Delivered",IF(B7937&lt;=INDEX(P_Due,F7937),1,0),0))</f>
        <v>1</v>
      </c>
    </row>
    <row r="7938" customFormat="false" ht="15" hidden="false" customHeight="false" outlineLevel="0" collapsed="false">
      <c r="A7938" s="37" t="n">
        <v>1006985</v>
      </c>
      <c r="B7938" s="38" t="n">
        <v>46307</v>
      </c>
      <c r="C7938" s="39" t="n">
        <v>1</v>
      </c>
      <c r="D7938" s="39" t="s">
        <v>26</v>
      </c>
      <c r="E7938" s="39"/>
      <c r="F7938" s="41" t="n">
        <f aca="false">IF(A7938="","",MATCH(A7938,P_ID,1))</f>
        <v>6985</v>
      </c>
      <c r="G7938" s="41" t="str">
        <f aca="false">IF(A7938="","",INDEX(P_Svc,F7938))</f>
        <v>Standard</v>
      </c>
      <c r="H7938" s="41" t="str">
        <f aca="false">IF(A7938="","",INDEX(P_Zone,F7938))</f>
        <v>West</v>
      </c>
      <c r="I7938" s="41" t="n">
        <f aca="false">IF(A7938="","",IF(D7938="Delivered",IF(B7938&lt;=INDEX(P_Due,F7938),1,0),0))</f>
        <v>1</v>
      </c>
    </row>
    <row r="7939" customFormat="false" ht="15" hidden="false" customHeight="false" outlineLevel="0" collapsed="false">
      <c r="A7939" s="37" t="n">
        <v>1006986</v>
      </c>
      <c r="B7939" s="38" t="n">
        <v>46307</v>
      </c>
      <c r="C7939" s="39" t="n">
        <v>1</v>
      </c>
      <c r="D7939" s="39" t="s">
        <v>26</v>
      </c>
      <c r="E7939" s="39"/>
      <c r="F7939" s="41" t="n">
        <f aca="false">IF(A7939="","",MATCH(A7939,P_ID,1))</f>
        <v>6986</v>
      </c>
      <c r="G7939" s="41" t="str">
        <f aca="false">IF(A7939="","",INDEX(P_Svc,F7939))</f>
        <v>Economy</v>
      </c>
      <c r="H7939" s="41" t="str">
        <f aca="false">IF(A7939="","",INDEX(P_Zone,F7939))</f>
        <v>Central</v>
      </c>
      <c r="I7939" s="41" t="n">
        <f aca="false">IF(A7939="","",IF(D7939="Delivered",IF(B7939&lt;=INDEX(P_Due,F7939),1,0),0))</f>
        <v>1</v>
      </c>
    </row>
    <row r="7940" customFormat="false" ht="15" hidden="false" customHeight="false" outlineLevel="0" collapsed="false">
      <c r="A7940" s="37" t="n">
        <v>1006987</v>
      </c>
      <c r="B7940" s="38" t="n">
        <v>46307</v>
      </c>
      <c r="C7940" s="39" t="n">
        <v>1</v>
      </c>
      <c r="D7940" s="39" t="s">
        <v>26</v>
      </c>
      <c r="E7940" s="39"/>
      <c r="F7940" s="41" t="n">
        <f aca="false">IF(A7940="","",MATCH(A7940,P_ID,1))</f>
        <v>6987</v>
      </c>
      <c r="G7940" s="41" t="str">
        <f aca="false">IF(A7940="","",INDEX(P_Svc,F7940))</f>
        <v>Standard</v>
      </c>
      <c r="H7940" s="41" t="str">
        <f aca="false">IF(A7940="","",INDEX(P_Zone,F7940))</f>
        <v>East</v>
      </c>
      <c r="I7940" s="41" t="n">
        <f aca="false">IF(A7940="","",IF(D7940="Delivered",IF(B7940&lt;=INDEX(P_Due,F7940),1,0),0))</f>
        <v>1</v>
      </c>
    </row>
    <row r="7941" customFormat="false" ht="15" hidden="false" customHeight="false" outlineLevel="0" collapsed="false">
      <c r="A7941" s="37" t="n">
        <v>1006988</v>
      </c>
      <c r="B7941" s="38" t="n">
        <v>46307</v>
      </c>
      <c r="C7941" s="39" t="n">
        <v>1</v>
      </c>
      <c r="D7941" s="39" t="s">
        <v>79</v>
      </c>
      <c r="E7941" s="39" t="s">
        <v>32</v>
      </c>
      <c r="F7941" s="41" t="n">
        <f aca="false">IF(A7941="","",MATCH(A7941,P_ID,1))</f>
        <v>6988</v>
      </c>
      <c r="G7941" s="41" t="str">
        <f aca="false">IF(A7941="","",INDEX(P_Svc,F7941))</f>
        <v>Standard</v>
      </c>
      <c r="H7941" s="41" t="str">
        <f aca="false">IF(A7941="","",INDEX(P_Zone,F7941))</f>
        <v>West</v>
      </c>
      <c r="I7941" s="41" t="n">
        <f aca="false">IF(A7941="","",IF(D7941="Delivered",IF(B7941&lt;=INDEX(P_Due,F7941),1,0),0))</f>
        <v>0</v>
      </c>
    </row>
    <row r="7942" customFormat="false" ht="15" hidden="false" customHeight="false" outlineLevel="0" collapsed="false">
      <c r="A7942" s="37" t="n">
        <v>1006989</v>
      </c>
      <c r="B7942" s="38" t="n">
        <v>46307</v>
      </c>
      <c r="C7942" s="39" t="n">
        <v>1</v>
      </c>
      <c r="D7942" s="39" t="s">
        <v>79</v>
      </c>
      <c r="E7942" s="39" t="s">
        <v>32</v>
      </c>
      <c r="F7942" s="41" t="n">
        <f aca="false">IF(A7942="","",MATCH(A7942,P_ID,1))</f>
        <v>6989</v>
      </c>
      <c r="G7942" s="41" t="str">
        <f aca="false">IF(A7942="","",INDEX(P_Svc,F7942))</f>
        <v>Standard</v>
      </c>
      <c r="H7942" s="41" t="str">
        <f aca="false">IF(A7942="","",INDEX(P_Zone,F7942))</f>
        <v>Central</v>
      </c>
      <c r="I7942" s="41" t="n">
        <f aca="false">IF(A7942="","",IF(D7942="Delivered",IF(B7942&lt;=INDEX(P_Due,F7942),1,0),0))</f>
        <v>0</v>
      </c>
    </row>
    <row r="7943" customFormat="false" ht="15" hidden="false" customHeight="false" outlineLevel="0" collapsed="false">
      <c r="A7943" s="37" t="n">
        <v>1006990</v>
      </c>
      <c r="B7943" s="38" t="n">
        <v>46307</v>
      </c>
      <c r="C7943" s="39" t="n">
        <v>1</v>
      </c>
      <c r="D7943" s="39" t="s">
        <v>26</v>
      </c>
      <c r="E7943" s="39"/>
      <c r="F7943" s="41" t="n">
        <f aca="false">IF(A7943="","",MATCH(A7943,P_ID,1))</f>
        <v>6990</v>
      </c>
      <c r="G7943" s="41" t="str">
        <f aca="false">IF(A7943="","",INDEX(P_Svc,F7943))</f>
        <v>Standard</v>
      </c>
      <c r="H7943" s="41" t="str">
        <f aca="false">IF(A7943="","",INDEX(P_Zone,F7943))</f>
        <v>West</v>
      </c>
      <c r="I7943" s="41" t="n">
        <f aca="false">IF(A7943="","",IF(D7943="Delivered",IF(B7943&lt;=INDEX(P_Due,F7943),1,0),0))</f>
        <v>1</v>
      </c>
    </row>
    <row r="7944" customFormat="false" ht="15" hidden="false" customHeight="false" outlineLevel="0" collapsed="false">
      <c r="A7944" s="37" t="n">
        <v>1006991</v>
      </c>
      <c r="B7944" s="38" t="n">
        <v>46307</v>
      </c>
      <c r="C7944" s="39" t="n">
        <v>1</v>
      </c>
      <c r="D7944" s="39" t="s">
        <v>26</v>
      </c>
      <c r="E7944" s="39"/>
      <c r="F7944" s="41" t="n">
        <f aca="false">IF(A7944="","",MATCH(A7944,P_ID,1))</f>
        <v>6991</v>
      </c>
      <c r="G7944" s="41" t="str">
        <f aca="false">IF(A7944="","",INDEX(P_Svc,F7944))</f>
        <v>Standard</v>
      </c>
      <c r="H7944" s="41" t="str">
        <f aca="false">IF(A7944="","",INDEX(P_Zone,F7944))</f>
        <v>Central</v>
      </c>
      <c r="I7944" s="41" t="n">
        <f aca="false">IF(A7944="","",IF(D7944="Delivered",IF(B7944&lt;=INDEX(P_Due,F7944),1,0),0))</f>
        <v>1</v>
      </c>
    </row>
    <row r="7945" customFormat="false" ht="15" hidden="false" customHeight="false" outlineLevel="0" collapsed="false">
      <c r="A7945" s="37" t="n">
        <v>1006992</v>
      </c>
      <c r="B7945" s="38" t="n">
        <v>46307</v>
      </c>
      <c r="C7945" s="39" t="n">
        <v>1</v>
      </c>
      <c r="D7945" s="39" t="s">
        <v>26</v>
      </c>
      <c r="E7945" s="39"/>
      <c r="F7945" s="41" t="n">
        <f aca="false">IF(A7945="","",MATCH(A7945,P_ID,1))</f>
        <v>6992</v>
      </c>
      <c r="G7945" s="41" t="str">
        <f aca="false">IF(A7945="","",INDEX(P_Svc,F7945))</f>
        <v>Standard</v>
      </c>
      <c r="H7945" s="41" t="str">
        <f aca="false">IF(A7945="","",INDEX(P_Zone,F7945))</f>
        <v>North</v>
      </c>
      <c r="I7945" s="41" t="n">
        <f aca="false">IF(A7945="","",IF(D7945="Delivered",IF(B7945&lt;=INDEX(P_Due,F7945),1,0),0))</f>
        <v>1</v>
      </c>
    </row>
    <row r="7946" customFormat="false" ht="15" hidden="false" customHeight="false" outlineLevel="0" collapsed="false">
      <c r="A7946" s="37" t="n">
        <v>1006993</v>
      </c>
      <c r="B7946" s="38" t="n">
        <v>46307</v>
      </c>
      <c r="C7946" s="39" t="n">
        <v>1</v>
      </c>
      <c r="D7946" s="39" t="s">
        <v>26</v>
      </c>
      <c r="E7946" s="39"/>
      <c r="F7946" s="41" t="n">
        <f aca="false">IF(A7946="","",MATCH(A7946,P_ID,1))</f>
        <v>6993</v>
      </c>
      <c r="G7946" s="41" t="str">
        <f aca="false">IF(A7946="","",INDEX(P_Svc,F7946))</f>
        <v>Standard</v>
      </c>
      <c r="H7946" s="41" t="str">
        <f aca="false">IF(A7946="","",INDEX(P_Zone,F7946))</f>
        <v>East</v>
      </c>
      <c r="I7946" s="41" t="n">
        <f aca="false">IF(A7946="","",IF(D7946="Delivered",IF(B7946&lt;=INDEX(P_Due,F7946),1,0),0))</f>
        <v>1</v>
      </c>
    </row>
    <row r="7947" customFormat="false" ht="15" hidden="false" customHeight="false" outlineLevel="0" collapsed="false">
      <c r="A7947" s="37" t="n">
        <v>1006994</v>
      </c>
      <c r="B7947" s="38" t="n">
        <v>46307</v>
      </c>
      <c r="C7947" s="39" t="n">
        <v>1</v>
      </c>
      <c r="D7947" s="39" t="s">
        <v>26</v>
      </c>
      <c r="E7947" s="39"/>
      <c r="F7947" s="41" t="n">
        <f aca="false">IF(A7947="","",MATCH(A7947,P_ID,1))</f>
        <v>6994</v>
      </c>
      <c r="G7947" s="41" t="str">
        <f aca="false">IF(A7947="","",INDEX(P_Svc,F7947))</f>
        <v>Standard</v>
      </c>
      <c r="H7947" s="41" t="str">
        <f aca="false">IF(A7947="","",INDEX(P_Zone,F7947))</f>
        <v>Central</v>
      </c>
      <c r="I7947" s="41" t="n">
        <f aca="false">IF(A7947="","",IF(D7947="Delivered",IF(B7947&lt;=INDEX(P_Due,F7947),1,0),0))</f>
        <v>1</v>
      </c>
    </row>
    <row r="7948" customFormat="false" ht="15" hidden="false" customHeight="false" outlineLevel="0" collapsed="false">
      <c r="A7948" s="37" t="n">
        <v>1006995</v>
      </c>
      <c r="B7948" s="38" t="n">
        <v>46307</v>
      </c>
      <c r="C7948" s="39" t="n">
        <v>1</v>
      </c>
      <c r="D7948" s="39" t="s">
        <v>26</v>
      </c>
      <c r="E7948" s="39"/>
      <c r="F7948" s="41" t="n">
        <f aca="false">IF(A7948="","",MATCH(A7948,P_ID,1))</f>
        <v>6995</v>
      </c>
      <c r="G7948" s="41" t="str">
        <f aca="false">IF(A7948="","",INDEX(P_Svc,F7948))</f>
        <v>Standard</v>
      </c>
      <c r="H7948" s="41" t="str">
        <f aca="false">IF(A7948="","",INDEX(P_Zone,F7948))</f>
        <v>North</v>
      </c>
      <c r="I7948" s="41" t="n">
        <f aca="false">IF(A7948="","",IF(D7948="Delivered",IF(B7948&lt;=INDEX(P_Due,F7948),1,0),0))</f>
        <v>1</v>
      </c>
    </row>
    <row r="7949" customFormat="false" ht="15" hidden="false" customHeight="false" outlineLevel="0" collapsed="false">
      <c r="A7949" s="37" t="n">
        <v>1006996</v>
      </c>
      <c r="B7949" s="38" t="n">
        <v>46307</v>
      </c>
      <c r="C7949" s="39" t="n">
        <v>1</v>
      </c>
      <c r="D7949" s="39" t="s">
        <v>26</v>
      </c>
      <c r="E7949" s="39"/>
      <c r="F7949" s="41" t="n">
        <f aca="false">IF(A7949="","",MATCH(A7949,P_ID,1))</f>
        <v>6996</v>
      </c>
      <c r="G7949" s="41" t="str">
        <f aca="false">IF(A7949="","",INDEX(P_Svc,F7949))</f>
        <v>Economy</v>
      </c>
      <c r="H7949" s="41" t="str">
        <f aca="false">IF(A7949="","",INDEX(P_Zone,F7949))</f>
        <v>North</v>
      </c>
      <c r="I7949" s="41" t="n">
        <f aca="false">IF(A7949="","",IF(D7949="Delivered",IF(B7949&lt;=INDEX(P_Due,F7949),1,0),0))</f>
        <v>1</v>
      </c>
    </row>
    <row r="7950" customFormat="false" ht="15" hidden="false" customHeight="false" outlineLevel="0" collapsed="false">
      <c r="A7950" s="37" t="n">
        <v>1006997</v>
      </c>
      <c r="B7950" s="38" t="n">
        <v>46307</v>
      </c>
      <c r="C7950" s="39" t="n">
        <v>1</v>
      </c>
      <c r="D7950" s="39" t="s">
        <v>26</v>
      </c>
      <c r="E7950" s="39"/>
      <c r="F7950" s="41" t="n">
        <f aca="false">IF(A7950="","",MATCH(A7950,P_ID,1))</f>
        <v>6997</v>
      </c>
      <c r="G7950" s="41" t="str">
        <f aca="false">IF(A7950="","",INDEX(P_Svc,F7950))</f>
        <v>Economy</v>
      </c>
      <c r="H7950" s="41" t="str">
        <f aca="false">IF(A7950="","",INDEX(P_Zone,F7950))</f>
        <v>West</v>
      </c>
      <c r="I7950" s="41" t="n">
        <f aca="false">IF(A7950="","",IF(D7950="Delivered",IF(B7950&lt;=INDEX(P_Due,F7950),1,0),0))</f>
        <v>1</v>
      </c>
    </row>
    <row r="7951" customFormat="false" ht="15" hidden="false" customHeight="false" outlineLevel="0" collapsed="false">
      <c r="A7951" s="37" t="n">
        <v>1006998</v>
      </c>
      <c r="B7951" s="38" t="n">
        <v>46307</v>
      </c>
      <c r="C7951" s="39" t="n">
        <v>1</v>
      </c>
      <c r="D7951" s="39" t="s">
        <v>26</v>
      </c>
      <c r="E7951" s="39"/>
      <c r="F7951" s="41" t="n">
        <f aca="false">IF(A7951="","",MATCH(A7951,P_ID,1))</f>
        <v>6998</v>
      </c>
      <c r="G7951" s="41" t="str">
        <f aca="false">IF(A7951="","",INDEX(P_Svc,F7951))</f>
        <v>Economy</v>
      </c>
      <c r="H7951" s="41" t="str">
        <f aca="false">IF(A7951="","",INDEX(P_Zone,F7951))</f>
        <v>North</v>
      </c>
      <c r="I7951" s="41" t="n">
        <f aca="false">IF(A7951="","",IF(D7951="Delivered",IF(B7951&lt;=INDEX(P_Due,F7951),1,0),0))</f>
        <v>1</v>
      </c>
    </row>
    <row r="7952" customFormat="false" ht="15" hidden="false" customHeight="false" outlineLevel="0" collapsed="false">
      <c r="A7952" s="37" t="n">
        <v>1007000</v>
      </c>
      <c r="B7952" s="38" t="n">
        <v>46307</v>
      </c>
      <c r="C7952" s="39" t="n">
        <v>1</v>
      </c>
      <c r="D7952" s="39" t="s">
        <v>26</v>
      </c>
      <c r="E7952" s="39"/>
      <c r="F7952" s="41" t="n">
        <f aca="false">IF(A7952="","",MATCH(A7952,P_ID,1))</f>
        <v>7000</v>
      </c>
      <c r="G7952" s="41" t="str">
        <f aca="false">IF(A7952="","",INDEX(P_Svc,F7952))</f>
        <v>Standard</v>
      </c>
      <c r="H7952" s="41" t="str">
        <f aca="false">IF(A7952="","",INDEX(P_Zone,F7952))</f>
        <v>North</v>
      </c>
      <c r="I7952" s="41" t="n">
        <f aca="false">IF(A7952="","",IF(D7952="Delivered",IF(B7952&lt;=INDEX(P_Due,F7952),1,0),0))</f>
        <v>1</v>
      </c>
    </row>
    <row r="7953" customFormat="false" ht="15" hidden="false" customHeight="false" outlineLevel="0" collapsed="false">
      <c r="A7953" s="37" t="n">
        <v>1007001</v>
      </c>
      <c r="B7953" s="38" t="n">
        <v>46307</v>
      </c>
      <c r="C7953" s="39" t="n">
        <v>1</v>
      </c>
      <c r="D7953" s="39" t="s">
        <v>26</v>
      </c>
      <c r="E7953" s="39"/>
      <c r="F7953" s="41" t="n">
        <f aca="false">IF(A7953="","",MATCH(A7953,P_ID,1))</f>
        <v>7001</v>
      </c>
      <c r="G7953" s="41" t="str">
        <f aca="false">IF(A7953="","",INDEX(P_Svc,F7953))</f>
        <v>Standard</v>
      </c>
      <c r="H7953" s="41" t="str">
        <f aca="false">IF(A7953="","",INDEX(P_Zone,F7953))</f>
        <v>Central</v>
      </c>
      <c r="I7953" s="41" t="n">
        <f aca="false">IF(A7953="","",IF(D7953="Delivered",IF(B7953&lt;=INDEX(P_Due,F7953),1,0),0))</f>
        <v>1</v>
      </c>
    </row>
    <row r="7954" customFormat="false" ht="15" hidden="false" customHeight="false" outlineLevel="0" collapsed="false">
      <c r="A7954" s="37" t="n">
        <v>1007002</v>
      </c>
      <c r="B7954" s="38" t="n">
        <v>46307</v>
      </c>
      <c r="C7954" s="39" t="n">
        <v>1</v>
      </c>
      <c r="D7954" s="39" t="s">
        <v>26</v>
      </c>
      <c r="E7954" s="39"/>
      <c r="F7954" s="41" t="n">
        <f aca="false">IF(A7954="","",MATCH(A7954,P_ID,1))</f>
        <v>7002</v>
      </c>
      <c r="G7954" s="41" t="str">
        <f aca="false">IF(A7954="","",INDEX(P_Svc,F7954))</f>
        <v>Standard</v>
      </c>
      <c r="H7954" s="41" t="str">
        <f aca="false">IF(A7954="","",INDEX(P_Zone,F7954))</f>
        <v>East</v>
      </c>
      <c r="I7954" s="41" t="n">
        <f aca="false">IF(A7954="","",IF(D7954="Delivered",IF(B7954&lt;=INDEX(P_Due,F7954),1,0),0))</f>
        <v>1</v>
      </c>
    </row>
    <row r="7955" customFormat="false" ht="15" hidden="false" customHeight="false" outlineLevel="0" collapsed="false">
      <c r="A7955" s="37" t="n">
        <v>1007004</v>
      </c>
      <c r="B7955" s="38" t="n">
        <v>46307</v>
      </c>
      <c r="C7955" s="39" t="n">
        <v>1</v>
      </c>
      <c r="D7955" s="39" t="s">
        <v>26</v>
      </c>
      <c r="E7955" s="39"/>
      <c r="F7955" s="41" t="n">
        <f aca="false">IF(A7955="","",MATCH(A7955,P_ID,1))</f>
        <v>7004</v>
      </c>
      <c r="G7955" s="41" t="str">
        <f aca="false">IF(A7955="","",INDEX(P_Svc,F7955))</f>
        <v>Standard</v>
      </c>
      <c r="H7955" s="41" t="str">
        <f aca="false">IF(A7955="","",INDEX(P_Zone,F7955))</f>
        <v>Central</v>
      </c>
      <c r="I7955" s="41" t="n">
        <f aca="false">IF(A7955="","",IF(D7955="Delivered",IF(B7955&lt;=INDEX(P_Due,F7955),1,0),0))</f>
        <v>1</v>
      </c>
    </row>
    <row r="7956" customFormat="false" ht="15" hidden="false" customHeight="false" outlineLevel="0" collapsed="false">
      <c r="A7956" s="37" t="n">
        <v>1007005</v>
      </c>
      <c r="B7956" s="38" t="n">
        <v>46307</v>
      </c>
      <c r="C7956" s="39" t="n">
        <v>1</v>
      </c>
      <c r="D7956" s="39" t="s">
        <v>26</v>
      </c>
      <c r="E7956" s="39"/>
      <c r="F7956" s="41" t="n">
        <f aca="false">IF(A7956="","",MATCH(A7956,P_ID,1))</f>
        <v>7005</v>
      </c>
      <c r="G7956" s="41" t="str">
        <f aca="false">IF(A7956="","",INDEX(P_Svc,F7956))</f>
        <v>Standard</v>
      </c>
      <c r="H7956" s="41" t="str">
        <f aca="false">IF(A7956="","",INDEX(P_Zone,F7956))</f>
        <v>North</v>
      </c>
      <c r="I7956" s="41" t="n">
        <f aca="false">IF(A7956="","",IF(D7956="Delivered",IF(B7956&lt;=INDEX(P_Due,F7956),1,0),0))</f>
        <v>1</v>
      </c>
    </row>
    <row r="7957" customFormat="false" ht="15" hidden="false" customHeight="false" outlineLevel="0" collapsed="false">
      <c r="A7957" s="37" t="n">
        <v>1007006</v>
      </c>
      <c r="B7957" s="38" t="n">
        <v>46307</v>
      </c>
      <c r="C7957" s="39" t="n">
        <v>1</v>
      </c>
      <c r="D7957" s="39" t="s">
        <v>26</v>
      </c>
      <c r="E7957" s="39"/>
      <c r="F7957" s="41" t="n">
        <f aca="false">IF(A7957="","",MATCH(A7957,P_ID,1))</f>
        <v>7006</v>
      </c>
      <c r="G7957" s="41" t="str">
        <f aca="false">IF(A7957="","",INDEX(P_Svc,F7957))</f>
        <v>Standard</v>
      </c>
      <c r="H7957" s="41" t="str">
        <f aca="false">IF(A7957="","",INDEX(P_Zone,F7957))</f>
        <v>Central</v>
      </c>
      <c r="I7957" s="41" t="n">
        <f aca="false">IF(A7957="","",IF(D7957="Delivered",IF(B7957&lt;=INDEX(P_Due,F7957),1,0),0))</f>
        <v>1</v>
      </c>
    </row>
    <row r="7958" customFormat="false" ht="15" hidden="false" customHeight="false" outlineLevel="0" collapsed="false">
      <c r="A7958" s="37" t="n">
        <v>1007008</v>
      </c>
      <c r="B7958" s="38" t="n">
        <v>46307</v>
      </c>
      <c r="C7958" s="39" t="n">
        <v>1</v>
      </c>
      <c r="D7958" s="39" t="s">
        <v>79</v>
      </c>
      <c r="E7958" s="39" t="s">
        <v>32</v>
      </c>
      <c r="F7958" s="41" t="n">
        <f aca="false">IF(A7958="","",MATCH(A7958,P_ID,1))</f>
        <v>7008</v>
      </c>
      <c r="G7958" s="41" t="str">
        <f aca="false">IF(A7958="","",INDEX(P_Svc,F7958))</f>
        <v>Standard</v>
      </c>
      <c r="H7958" s="41" t="str">
        <f aca="false">IF(A7958="","",INDEX(P_Zone,F7958))</f>
        <v>East</v>
      </c>
      <c r="I7958" s="41" t="n">
        <f aca="false">IF(A7958="","",IF(D7958="Delivered",IF(B7958&lt;=INDEX(P_Due,F7958),1,0),0))</f>
        <v>0</v>
      </c>
    </row>
    <row r="7959" customFormat="false" ht="15" hidden="false" customHeight="false" outlineLevel="0" collapsed="false">
      <c r="A7959" s="37" t="n">
        <v>1007009</v>
      </c>
      <c r="B7959" s="38" t="n">
        <v>46307</v>
      </c>
      <c r="C7959" s="39" t="n">
        <v>1</v>
      </c>
      <c r="D7959" s="39" t="s">
        <v>26</v>
      </c>
      <c r="E7959" s="39"/>
      <c r="F7959" s="41" t="n">
        <f aca="false">IF(A7959="","",MATCH(A7959,P_ID,1))</f>
        <v>7009</v>
      </c>
      <c r="G7959" s="41" t="str">
        <f aca="false">IF(A7959="","",INDEX(P_Svc,F7959))</f>
        <v>Standard</v>
      </c>
      <c r="H7959" s="41" t="str">
        <f aca="false">IF(A7959="","",INDEX(P_Zone,F7959))</f>
        <v>Central</v>
      </c>
      <c r="I7959" s="41" t="n">
        <f aca="false">IF(A7959="","",IF(D7959="Delivered",IF(B7959&lt;=INDEX(P_Due,F7959),1,0),0))</f>
        <v>1</v>
      </c>
    </row>
    <row r="7960" customFormat="false" ht="15" hidden="false" customHeight="false" outlineLevel="0" collapsed="false">
      <c r="A7960" s="37" t="n">
        <v>1007010</v>
      </c>
      <c r="B7960" s="38" t="n">
        <v>46307</v>
      </c>
      <c r="C7960" s="39" t="n">
        <v>1</v>
      </c>
      <c r="D7960" s="39" t="s">
        <v>26</v>
      </c>
      <c r="E7960" s="39"/>
      <c r="F7960" s="41" t="n">
        <f aca="false">IF(A7960="","",MATCH(A7960,P_ID,1))</f>
        <v>7010</v>
      </c>
      <c r="G7960" s="41" t="str">
        <f aca="false">IF(A7960="","",INDEX(P_Svc,F7960))</f>
        <v>Standard</v>
      </c>
      <c r="H7960" s="41" t="str">
        <f aca="false">IF(A7960="","",INDEX(P_Zone,F7960))</f>
        <v>South</v>
      </c>
      <c r="I7960" s="41" t="n">
        <f aca="false">IF(A7960="","",IF(D7960="Delivered",IF(B7960&lt;=INDEX(P_Due,F7960),1,0),0))</f>
        <v>1</v>
      </c>
    </row>
    <row r="7961" customFormat="false" ht="15" hidden="false" customHeight="false" outlineLevel="0" collapsed="false">
      <c r="A7961" s="37" t="n">
        <v>1007011</v>
      </c>
      <c r="B7961" s="38" t="n">
        <v>46307</v>
      </c>
      <c r="C7961" s="39" t="n">
        <v>1</v>
      </c>
      <c r="D7961" s="39" t="s">
        <v>79</v>
      </c>
      <c r="E7961" s="39" t="s">
        <v>32</v>
      </c>
      <c r="F7961" s="41" t="n">
        <f aca="false">IF(A7961="","",MATCH(A7961,P_ID,1))</f>
        <v>7011</v>
      </c>
      <c r="G7961" s="41" t="str">
        <f aca="false">IF(A7961="","",INDEX(P_Svc,F7961))</f>
        <v>Economy</v>
      </c>
      <c r="H7961" s="41" t="str">
        <f aca="false">IF(A7961="","",INDEX(P_Zone,F7961))</f>
        <v>East</v>
      </c>
      <c r="I7961" s="41" t="n">
        <f aca="false">IF(A7961="","",IF(D7961="Delivered",IF(B7961&lt;=INDEX(P_Due,F7961),1,0),0))</f>
        <v>0</v>
      </c>
    </row>
    <row r="7962" customFormat="false" ht="15" hidden="false" customHeight="false" outlineLevel="0" collapsed="false">
      <c r="A7962" s="37" t="n">
        <v>1007012</v>
      </c>
      <c r="B7962" s="38" t="n">
        <v>46307</v>
      </c>
      <c r="C7962" s="39" t="n">
        <v>1</v>
      </c>
      <c r="D7962" s="39" t="s">
        <v>26</v>
      </c>
      <c r="E7962" s="39"/>
      <c r="F7962" s="41" t="n">
        <f aca="false">IF(A7962="","",MATCH(A7962,P_ID,1))</f>
        <v>7012</v>
      </c>
      <c r="G7962" s="41" t="str">
        <f aca="false">IF(A7962="","",INDEX(P_Svc,F7962))</f>
        <v>Standard</v>
      </c>
      <c r="H7962" s="41" t="str">
        <f aca="false">IF(A7962="","",INDEX(P_Zone,F7962))</f>
        <v>East</v>
      </c>
      <c r="I7962" s="41" t="n">
        <f aca="false">IF(A7962="","",IF(D7962="Delivered",IF(B7962&lt;=INDEX(P_Due,F7962),1,0),0))</f>
        <v>1</v>
      </c>
    </row>
    <row r="7963" customFormat="false" ht="15" hidden="false" customHeight="false" outlineLevel="0" collapsed="false">
      <c r="A7963" s="37" t="n">
        <v>1007013</v>
      </c>
      <c r="B7963" s="38" t="n">
        <v>46307</v>
      </c>
      <c r="C7963" s="39" t="n">
        <v>1</v>
      </c>
      <c r="D7963" s="39" t="s">
        <v>26</v>
      </c>
      <c r="E7963" s="39"/>
      <c r="F7963" s="41" t="n">
        <f aca="false">IF(A7963="","",MATCH(A7963,P_ID,1))</f>
        <v>7013</v>
      </c>
      <c r="G7963" s="41" t="str">
        <f aca="false">IF(A7963="","",INDEX(P_Svc,F7963))</f>
        <v>Standard</v>
      </c>
      <c r="H7963" s="41" t="str">
        <f aca="false">IF(A7963="","",INDEX(P_Zone,F7963))</f>
        <v>North</v>
      </c>
      <c r="I7963" s="41" t="n">
        <f aca="false">IF(A7963="","",IF(D7963="Delivered",IF(B7963&lt;=INDEX(P_Due,F7963),1,0),0))</f>
        <v>1</v>
      </c>
    </row>
    <row r="7964" customFormat="false" ht="15" hidden="false" customHeight="false" outlineLevel="0" collapsed="false">
      <c r="A7964" s="37" t="n">
        <v>1007014</v>
      </c>
      <c r="B7964" s="38" t="n">
        <v>46307</v>
      </c>
      <c r="C7964" s="39" t="n">
        <v>1</v>
      </c>
      <c r="D7964" s="39" t="s">
        <v>26</v>
      </c>
      <c r="E7964" s="39"/>
      <c r="F7964" s="41" t="n">
        <f aca="false">IF(A7964="","",MATCH(A7964,P_ID,1))</f>
        <v>7014</v>
      </c>
      <c r="G7964" s="41" t="str">
        <f aca="false">IF(A7964="","",INDEX(P_Svc,F7964))</f>
        <v>Standard</v>
      </c>
      <c r="H7964" s="41" t="str">
        <f aca="false">IF(A7964="","",INDEX(P_Zone,F7964))</f>
        <v>West</v>
      </c>
      <c r="I7964" s="41" t="n">
        <f aca="false">IF(A7964="","",IF(D7964="Delivered",IF(B7964&lt;=INDEX(P_Due,F7964),1,0),0))</f>
        <v>1</v>
      </c>
    </row>
    <row r="7965" customFormat="false" ht="15" hidden="false" customHeight="false" outlineLevel="0" collapsed="false">
      <c r="A7965" s="37" t="n">
        <v>1007015</v>
      </c>
      <c r="B7965" s="38" t="n">
        <v>46307</v>
      </c>
      <c r="C7965" s="39" t="n">
        <v>1</v>
      </c>
      <c r="D7965" s="39" t="s">
        <v>26</v>
      </c>
      <c r="E7965" s="39"/>
      <c r="F7965" s="41" t="n">
        <f aca="false">IF(A7965="","",MATCH(A7965,P_ID,1))</f>
        <v>7015</v>
      </c>
      <c r="G7965" s="41" t="str">
        <f aca="false">IF(A7965="","",INDEX(P_Svc,F7965))</f>
        <v>Standard</v>
      </c>
      <c r="H7965" s="41" t="str">
        <f aca="false">IF(A7965="","",INDEX(P_Zone,F7965))</f>
        <v>North</v>
      </c>
      <c r="I7965" s="41" t="n">
        <f aca="false">IF(A7965="","",IF(D7965="Delivered",IF(B7965&lt;=INDEX(P_Due,F7965),1,0),0))</f>
        <v>1</v>
      </c>
    </row>
    <row r="7966" customFormat="false" ht="15" hidden="false" customHeight="false" outlineLevel="0" collapsed="false">
      <c r="A7966" s="37" t="n">
        <v>1007016</v>
      </c>
      <c r="B7966" s="38" t="n">
        <v>46307</v>
      </c>
      <c r="C7966" s="39" t="n">
        <v>1</v>
      </c>
      <c r="D7966" s="39" t="s">
        <v>26</v>
      </c>
      <c r="E7966" s="39"/>
      <c r="F7966" s="41" t="n">
        <f aca="false">IF(A7966="","",MATCH(A7966,P_ID,1))</f>
        <v>7016</v>
      </c>
      <c r="G7966" s="41" t="str">
        <f aca="false">IF(A7966="","",INDEX(P_Svc,F7966))</f>
        <v>Economy</v>
      </c>
      <c r="H7966" s="41" t="str">
        <f aca="false">IF(A7966="","",INDEX(P_Zone,F7966))</f>
        <v>North</v>
      </c>
      <c r="I7966" s="41" t="n">
        <f aca="false">IF(A7966="","",IF(D7966="Delivered",IF(B7966&lt;=INDEX(P_Due,F7966),1,0),0))</f>
        <v>1</v>
      </c>
    </row>
    <row r="7967" customFormat="false" ht="15" hidden="false" customHeight="false" outlineLevel="0" collapsed="false">
      <c r="A7967" s="37" t="n">
        <v>1007017</v>
      </c>
      <c r="B7967" s="38" t="n">
        <v>46307</v>
      </c>
      <c r="C7967" s="39" t="n">
        <v>1</v>
      </c>
      <c r="D7967" s="39" t="s">
        <v>26</v>
      </c>
      <c r="E7967" s="39"/>
      <c r="F7967" s="41" t="n">
        <f aca="false">IF(A7967="","",MATCH(A7967,P_ID,1))</f>
        <v>7017</v>
      </c>
      <c r="G7967" s="41" t="str">
        <f aca="false">IF(A7967="","",INDEX(P_Svc,F7967))</f>
        <v>Standard</v>
      </c>
      <c r="H7967" s="41" t="str">
        <f aca="false">IF(A7967="","",INDEX(P_Zone,F7967))</f>
        <v>West</v>
      </c>
      <c r="I7967" s="41" t="n">
        <f aca="false">IF(A7967="","",IF(D7967="Delivered",IF(B7967&lt;=INDEX(P_Due,F7967),1,0),0))</f>
        <v>1</v>
      </c>
    </row>
    <row r="7968" customFormat="false" ht="15" hidden="false" customHeight="false" outlineLevel="0" collapsed="false">
      <c r="A7968" s="37" t="n">
        <v>1007018</v>
      </c>
      <c r="B7968" s="38" t="n">
        <v>46307</v>
      </c>
      <c r="C7968" s="39" t="n">
        <v>1</v>
      </c>
      <c r="D7968" s="39" t="s">
        <v>26</v>
      </c>
      <c r="E7968" s="39"/>
      <c r="F7968" s="41" t="n">
        <f aca="false">IF(A7968="","",MATCH(A7968,P_ID,1))</f>
        <v>7018</v>
      </c>
      <c r="G7968" s="41" t="str">
        <f aca="false">IF(A7968="","",INDEX(P_Svc,F7968))</f>
        <v>Economy</v>
      </c>
      <c r="H7968" s="41" t="str">
        <f aca="false">IF(A7968="","",INDEX(P_Zone,F7968))</f>
        <v>West</v>
      </c>
      <c r="I7968" s="41" t="n">
        <f aca="false">IF(A7968="","",IF(D7968="Delivered",IF(B7968&lt;=INDEX(P_Due,F7968),1,0),0))</f>
        <v>1</v>
      </c>
    </row>
    <row r="7969" customFormat="false" ht="15" hidden="false" customHeight="false" outlineLevel="0" collapsed="false">
      <c r="A7969" s="37" t="n">
        <v>1007019</v>
      </c>
      <c r="B7969" s="38" t="n">
        <v>46307</v>
      </c>
      <c r="C7969" s="39" t="n">
        <v>1</v>
      </c>
      <c r="D7969" s="39" t="s">
        <v>26</v>
      </c>
      <c r="E7969" s="39"/>
      <c r="F7969" s="41" t="n">
        <f aca="false">IF(A7969="","",MATCH(A7969,P_ID,1))</f>
        <v>7019</v>
      </c>
      <c r="G7969" s="41" t="str">
        <f aca="false">IF(A7969="","",INDEX(P_Svc,F7969))</f>
        <v>Standard</v>
      </c>
      <c r="H7969" s="41" t="str">
        <f aca="false">IF(A7969="","",INDEX(P_Zone,F7969))</f>
        <v>Central</v>
      </c>
      <c r="I7969" s="41" t="n">
        <f aca="false">IF(A7969="","",IF(D7969="Delivered",IF(B7969&lt;=INDEX(P_Due,F7969),1,0),0))</f>
        <v>1</v>
      </c>
    </row>
    <row r="7970" customFormat="false" ht="15" hidden="false" customHeight="false" outlineLevel="0" collapsed="false">
      <c r="A7970" s="37" t="n">
        <v>1007020</v>
      </c>
      <c r="B7970" s="38" t="n">
        <v>46307</v>
      </c>
      <c r="C7970" s="39" t="n">
        <v>1</v>
      </c>
      <c r="D7970" s="39" t="s">
        <v>26</v>
      </c>
      <c r="E7970" s="39"/>
      <c r="F7970" s="41" t="n">
        <f aca="false">IF(A7970="","",MATCH(A7970,P_ID,1))</f>
        <v>7020</v>
      </c>
      <c r="G7970" s="41" t="str">
        <f aca="false">IF(A7970="","",INDEX(P_Svc,F7970))</f>
        <v>Economy</v>
      </c>
      <c r="H7970" s="41" t="str">
        <f aca="false">IF(A7970="","",INDEX(P_Zone,F7970))</f>
        <v>South</v>
      </c>
      <c r="I7970" s="41" t="n">
        <f aca="false">IF(A7970="","",IF(D7970="Delivered",IF(B7970&lt;=INDEX(P_Due,F7970),1,0),0))</f>
        <v>1</v>
      </c>
    </row>
    <row r="7971" customFormat="false" ht="15" hidden="false" customHeight="false" outlineLevel="0" collapsed="false">
      <c r="A7971" s="37" t="n">
        <v>1007021</v>
      </c>
      <c r="B7971" s="38" t="n">
        <v>46307</v>
      </c>
      <c r="C7971" s="39" t="n">
        <v>1</v>
      </c>
      <c r="D7971" s="39" t="s">
        <v>26</v>
      </c>
      <c r="E7971" s="39"/>
      <c r="F7971" s="41" t="n">
        <f aca="false">IF(A7971="","",MATCH(A7971,P_ID,1))</f>
        <v>7021</v>
      </c>
      <c r="G7971" s="41" t="str">
        <f aca="false">IF(A7971="","",INDEX(P_Svc,F7971))</f>
        <v>Standard</v>
      </c>
      <c r="H7971" s="41" t="str">
        <f aca="false">IF(A7971="","",INDEX(P_Zone,F7971))</f>
        <v>South</v>
      </c>
      <c r="I7971" s="41" t="n">
        <f aca="false">IF(A7971="","",IF(D7971="Delivered",IF(B7971&lt;=INDEX(P_Due,F7971),1,0),0))</f>
        <v>1</v>
      </c>
    </row>
    <row r="7972" customFormat="false" ht="15" hidden="false" customHeight="false" outlineLevel="0" collapsed="false">
      <c r="A7972" s="37" t="n">
        <v>1007022</v>
      </c>
      <c r="B7972" s="38" t="n">
        <v>46307</v>
      </c>
      <c r="C7972" s="39" t="n">
        <v>1</v>
      </c>
      <c r="D7972" s="39" t="s">
        <v>26</v>
      </c>
      <c r="E7972" s="39"/>
      <c r="F7972" s="41" t="n">
        <f aca="false">IF(A7972="","",MATCH(A7972,P_ID,1))</f>
        <v>7022</v>
      </c>
      <c r="G7972" s="41" t="str">
        <f aca="false">IF(A7972="","",INDEX(P_Svc,F7972))</f>
        <v>Standard</v>
      </c>
      <c r="H7972" s="41" t="str">
        <f aca="false">IF(A7972="","",INDEX(P_Zone,F7972))</f>
        <v>West</v>
      </c>
      <c r="I7972" s="41" t="n">
        <f aca="false">IF(A7972="","",IF(D7972="Delivered",IF(B7972&lt;=INDEX(P_Due,F7972),1,0),0))</f>
        <v>1</v>
      </c>
    </row>
    <row r="7973" customFormat="false" ht="15" hidden="false" customHeight="false" outlineLevel="0" collapsed="false">
      <c r="A7973" s="37" t="n">
        <v>1007023</v>
      </c>
      <c r="B7973" s="38" t="n">
        <v>46307</v>
      </c>
      <c r="C7973" s="39" t="n">
        <v>1</v>
      </c>
      <c r="D7973" s="39" t="s">
        <v>26</v>
      </c>
      <c r="E7973" s="39"/>
      <c r="F7973" s="41" t="n">
        <f aca="false">IF(A7973="","",MATCH(A7973,P_ID,1))</f>
        <v>7023</v>
      </c>
      <c r="G7973" s="41" t="str">
        <f aca="false">IF(A7973="","",INDEX(P_Svc,F7973))</f>
        <v>Standard</v>
      </c>
      <c r="H7973" s="41" t="str">
        <f aca="false">IF(A7973="","",INDEX(P_Zone,F7973))</f>
        <v>North</v>
      </c>
      <c r="I7973" s="41" t="n">
        <f aca="false">IF(A7973="","",IF(D7973="Delivered",IF(B7973&lt;=INDEX(P_Due,F7973),1,0),0))</f>
        <v>1</v>
      </c>
    </row>
    <row r="7974" customFormat="false" ht="15" hidden="false" customHeight="false" outlineLevel="0" collapsed="false">
      <c r="A7974" s="37" t="n">
        <v>1007024</v>
      </c>
      <c r="B7974" s="38" t="n">
        <v>46307</v>
      </c>
      <c r="C7974" s="39" t="n">
        <v>1</v>
      </c>
      <c r="D7974" s="39" t="s">
        <v>26</v>
      </c>
      <c r="E7974" s="39"/>
      <c r="F7974" s="41" t="n">
        <f aca="false">IF(A7974="","",MATCH(A7974,P_ID,1))</f>
        <v>7024</v>
      </c>
      <c r="G7974" s="41" t="str">
        <f aca="false">IF(A7974="","",INDEX(P_Svc,F7974))</f>
        <v>Standard</v>
      </c>
      <c r="H7974" s="41" t="str">
        <f aca="false">IF(A7974="","",INDEX(P_Zone,F7974))</f>
        <v>West</v>
      </c>
      <c r="I7974" s="41" t="n">
        <f aca="false">IF(A7974="","",IF(D7974="Delivered",IF(B7974&lt;=INDEX(P_Due,F7974),1,0),0))</f>
        <v>1</v>
      </c>
    </row>
    <row r="7975" customFormat="false" ht="15" hidden="false" customHeight="false" outlineLevel="0" collapsed="false">
      <c r="A7975" s="37" t="n">
        <v>1007025</v>
      </c>
      <c r="B7975" s="38" t="n">
        <v>46307</v>
      </c>
      <c r="C7975" s="39" t="n">
        <v>1</v>
      </c>
      <c r="D7975" s="39" t="s">
        <v>26</v>
      </c>
      <c r="E7975" s="39"/>
      <c r="F7975" s="41" t="n">
        <f aca="false">IF(A7975="","",MATCH(A7975,P_ID,1))</f>
        <v>7025</v>
      </c>
      <c r="G7975" s="41" t="str">
        <f aca="false">IF(A7975="","",INDEX(P_Svc,F7975))</f>
        <v>Standard</v>
      </c>
      <c r="H7975" s="41" t="str">
        <f aca="false">IF(A7975="","",INDEX(P_Zone,F7975))</f>
        <v>East</v>
      </c>
      <c r="I7975" s="41" t="n">
        <f aca="false">IF(A7975="","",IF(D7975="Delivered",IF(B7975&lt;=INDEX(P_Due,F7975),1,0),0))</f>
        <v>1</v>
      </c>
    </row>
    <row r="7976" customFormat="false" ht="15" hidden="false" customHeight="false" outlineLevel="0" collapsed="false">
      <c r="A7976" s="37" t="n">
        <v>1007026</v>
      </c>
      <c r="B7976" s="38" t="n">
        <v>46307</v>
      </c>
      <c r="C7976" s="39" t="n">
        <v>1</v>
      </c>
      <c r="D7976" s="39" t="s">
        <v>26</v>
      </c>
      <c r="E7976" s="39"/>
      <c r="F7976" s="41" t="n">
        <f aca="false">IF(A7976="","",MATCH(A7976,P_ID,1))</f>
        <v>7026</v>
      </c>
      <c r="G7976" s="41" t="str">
        <f aca="false">IF(A7976="","",INDEX(P_Svc,F7976))</f>
        <v>Standard</v>
      </c>
      <c r="H7976" s="41" t="str">
        <f aca="false">IF(A7976="","",INDEX(P_Zone,F7976))</f>
        <v>Central</v>
      </c>
      <c r="I7976" s="41" t="n">
        <f aca="false">IF(A7976="","",IF(D7976="Delivered",IF(B7976&lt;=INDEX(P_Due,F7976),1,0),0))</f>
        <v>1</v>
      </c>
    </row>
    <row r="7977" customFormat="false" ht="15" hidden="false" customHeight="false" outlineLevel="0" collapsed="false">
      <c r="A7977" s="37" t="n">
        <v>1007027</v>
      </c>
      <c r="B7977" s="38" t="n">
        <v>46307</v>
      </c>
      <c r="C7977" s="39" t="n">
        <v>1</v>
      </c>
      <c r="D7977" s="39" t="s">
        <v>26</v>
      </c>
      <c r="E7977" s="39"/>
      <c r="F7977" s="41" t="n">
        <f aca="false">IF(A7977="","",MATCH(A7977,P_ID,1))</f>
        <v>7027</v>
      </c>
      <c r="G7977" s="41" t="str">
        <f aca="false">IF(A7977="","",INDEX(P_Svc,F7977))</f>
        <v>Economy</v>
      </c>
      <c r="H7977" s="41" t="str">
        <f aca="false">IF(A7977="","",INDEX(P_Zone,F7977))</f>
        <v>South</v>
      </c>
      <c r="I7977" s="41" t="n">
        <f aca="false">IF(A7977="","",IF(D7977="Delivered",IF(B7977&lt;=INDEX(P_Due,F7977),1,0),0))</f>
        <v>1</v>
      </c>
    </row>
    <row r="7978" customFormat="false" ht="15" hidden="false" customHeight="false" outlineLevel="0" collapsed="false">
      <c r="A7978" s="37" t="n">
        <v>1007028</v>
      </c>
      <c r="B7978" s="38" t="n">
        <v>46307</v>
      </c>
      <c r="C7978" s="39" t="n">
        <v>1</v>
      </c>
      <c r="D7978" s="39" t="s">
        <v>26</v>
      </c>
      <c r="E7978" s="39"/>
      <c r="F7978" s="41" t="n">
        <f aca="false">IF(A7978="","",MATCH(A7978,P_ID,1))</f>
        <v>7028</v>
      </c>
      <c r="G7978" s="41" t="str">
        <f aca="false">IF(A7978="","",INDEX(P_Svc,F7978))</f>
        <v>Standard</v>
      </c>
      <c r="H7978" s="41" t="str">
        <f aca="false">IF(A7978="","",INDEX(P_Zone,F7978))</f>
        <v>North</v>
      </c>
      <c r="I7978" s="41" t="n">
        <f aca="false">IF(A7978="","",IF(D7978="Delivered",IF(B7978&lt;=INDEX(P_Due,F7978),1,0),0))</f>
        <v>1</v>
      </c>
    </row>
    <row r="7979" customFormat="false" ht="15" hidden="false" customHeight="false" outlineLevel="0" collapsed="false">
      <c r="A7979" s="37" t="n">
        <v>1007029</v>
      </c>
      <c r="B7979" s="38" t="n">
        <v>46307</v>
      </c>
      <c r="C7979" s="39" t="n">
        <v>1</v>
      </c>
      <c r="D7979" s="39" t="s">
        <v>26</v>
      </c>
      <c r="E7979" s="39"/>
      <c r="F7979" s="41" t="n">
        <f aca="false">IF(A7979="","",MATCH(A7979,P_ID,1))</f>
        <v>7029</v>
      </c>
      <c r="G7979" s="41" t="str">
        <f aca="false">IF(A7979="","",INDEX(P_Svc,F7979))</f>
        <v>Standard</v>
      </c>
      <c r="H7979" s="41" t="str">
        <f aca="false">IF(A7979="","",INDEX(P_Zone,F7979))</f>
        <v>Central</v>
      </c>
      <c r="I7979" s="41" t="n">
        <f aca="false">IF(A7979="","",IF(D7979="Delivered",IF(B7979&lt;=INDEX(P_Due,F7979),1,0),0))</f>
        <v>1</v>
      </c>
    </row>
    <row r="7980" customFormat="false" ht="15" hidden="false" customHeight="false" outlineLevel="0" collapsed="false">
      <c r="A7980" s="37" t="n">
        <v>1007031</v>
      </c>
      <c r="B7980" s="38" t="n">
        <v>46307</v>
      </c>
      <c r="C7980" s="39" t="n">
        <v>1</v>
      </c>
      <c r="D7980" s="39" t="s">
        <v>26</v>
      </c>
      <c r="E7980" s="39"/>
      <c r="F7980" s="41" t="n">
        <f aca="false">IF(A7980="","",MATCH(A7980,P_ID,1))</f>
        <v>7031</v>
      </c>
      <c r="G7980" s="41" t="str">
        <f aca="false">IF(A7980="","",INDEX(P_Svc,F7980))</f>
        <v>Standard</v>
      </c>
      <c r="H7980" s="41" t="str">
        <f aca="false">IF(A7980="","",INDEX(P_Zone,F7980))</f>
        <v>Central</v>
      </c>
      <c r="I7980" s="41" t="n">
        <f aca="false">IF(A7980="","",IF(D7980="Delivered",IF(B7980&lt;=INDEX(P_Due,F7980),1,0),0))</f>
        <v>1</v>
      </c>
    </row>
    <row r="7981" customFormat="false" ht="15" hidden="false" customHeight="false" outlineLevel="0" collapsed="false">
      <c r="A7981" s="37" t="n">
        <v>1007032</v>
      </c>
      <c r="B7981" s="38" t="n">
        <v>46307</v>
      </c>
      <c r="C7981" s="39" t="n">
        <v>1</v>
      </c>
      <c r="D7981" s="39" t="s">
        <v>26</v>
      </c>
      <c r="E7981" s="39"/>
      <c r="F7981" s="41" t="n">
        <f aca="false">IF(A7981="","",MATCH(A7981,P_ID,1))</f>
        <v>7032</v>
      </c>
      <c r="G7981" s="41" t="str">
        <f aca="false">IF(A7981="","",INDEX(P_Svc,F7981))</f>
        <v>Standard</v>
      </c>
      <c r="H7981" s="41" t="str">
        <f aca="false">IF(A7981="","",INDEX(P_Zone,F7981))</f>
        <v>North</v>
      </c>
      <c r="I7981" s="41" t="n">
        <f aca="false">IF(A7981="","",IF(D7981="Delivered",IF(B7981&lt;=INDEX(P_Due,F7981),1,0),0))</f>
        <v>1</v>
      </c>
    </row>
    <row r="7982" customFormat="false" ht="15" hidden="false" customHeight="false" outlineLevel="0" collapsed="false">
      <c r="A7982" s="37" t="n">
        <v>1007033</v>
      </c>
      <c r="B7982" s="38" t="n">
        <v>46307</v>
      </c>
      <c r="C7982" s="39" t="n">
        <v>1</v>
      </c>
      <c r="D7982" s="39" t="s">
        <v>26</v>
      </c>
      <c r="E7982" s="39"/>
      <c r="F7982" s="41" t="n">
        <f aca="false">IF(A7982="","",MATCH(A7982,P_ID,1))</f>
        <v>7033</v>
      </c>
      <c r="G7982" s="41" t="str">
        <f aca="false">IF(A7982="","",INDEX(P_Svc,F7982))</f>
        <v>Standard</v>
      </c>
      <c r="H7982" s="41" t="str">
        <f aca="false">IF(A7982="","",INDEX(P_Zone,F7982))</f>
        <v>East</v>
      </c>
      <c r="I7982" s="41" t="n">
        <f aca="false">IF(A7982="","",IF(D7982="Delivered",IF(B7982&lt;=INDEX(P_Due,F7982),1,0),0))</f>
        <v>1</v>
      </c>
    </row>
    <row r="7983" customFormat="false" ht="15" hidden="false" customHeight="false" outlineLevel="0" collapsed="false">
      <c r="A7983" s="37" t="n">
        <v>1007034</v>
      </c>
      <c r="B7983" s="38" t="n">
        <v>46307</v>
      </c>
      <c r="C7983" s="39" t="n">
        <v>1</v>
      </c>
      <c r="D7983" s="39" t="s">
        <v>26</v>
      </c>
      <c r="E7983" s="39"/>
      <c r="F7983" s="41" t="n">
        <f aca="false">IF(A7983="","",MATCH(A7983,P_ID,1))</f>
        <v>7034</v>
      </c>
      <c r="G7983" s="41" t="str">
        <f aca="false">IF(A7983="","",INDEX(P_Svc,F7983))</f>
        <v>Standard</v>
      </c>
      <c r="H7983" s="41" t="str">
        <f aca="false">IF(A7983="","",INDEX(P_Zone,F7983))</f>
        <v>Central</v>
      </c>
      <c r="I7983" s="41" t="n">
        <f aca="false">IF(A7983="","",IF(D7983="Delivered",IF(B7983&lt;=INDEX(P_Due,F7983),1,0),0))</f>
        <v>1</v>
      </c>
    </row>
    <row r="7984" customFormat="false" ht="15" hidden="false" customHeight="false" outlineLevel="0" collapsed="false">
      <c r="A7984" s="37" t="n">
        <v>1007035</v>
      </c>
      <c r="B7984" s="38" t="n">
        <v>46307</v>
      </c>
      <c r="C7984" s="39" t="n">
        <v>1</v>
      </c>
      <c r="D7984" s="39" t="s">
        <v>26</v>
      </c>
      <c r="E7984" s="39"/>
      <c r="F7984" s="41" t="n">
        <f aca="false">IF(A7984="","",MATCH(A7984,P_ID,1))</f>
        <v>7035</v>
      </c>
      <c r="G7984" s="41" t="str">
        <f aca="false">IF(A7984="","",INDEX(P_Svc,F7984))</f>
        <v>Economy</v>
      </c>
      <c r="H7984" s="41" t="str">
        <f aca="false">IF(A7984="","",INDEX(P_Zone,F7984))</f>
        <v>North</v>
      </c>
      <c r="I7984" s="41" t="n">
        <f aca="false">IF(A7984="","",IF(D7984="Delivered",IF(B7984&lt;=INDEX(P_Due,F7984),1,0),0))</f>
        <v>1</v>
      </c>
    </row>
    <row r="7985" customFormat="false" ht="15" hidden="false" customHeight="false" outlineLevel="0" collapsed="false">
      <c r="A7985" s="37" t="n">
        <v>1007036</v>
      </c>
      <c r="B7985" s="38" t="n">
        <v>46307</v>
      </c>
      <c r="C7985" s="39" t="n">
        <v>1</v>
      </c>
      <c r="D7985" s="39" t="s">
        <v>26</v>
      </c>
      <c r="E7985" s="39"/>
      <c r="F7985" s="41" t="n">
        <f aca="false">IF(A7985="","",MATCH(A7985,P_ID,1))</f>
        <v>7036</v>
      </c>
      <c r="G7985" s="41" t="str">
        <f aca="false">IF(A7985="","",INDEX(P_Svc,F7985))</f>
        <v>Standard</v>
      </c>
      <c r="H7985" s="41" t="str">
        <f aca="false">IF(A7985="","",INDEX(P_Zone,F7985))</f>
        <v>East</v>
      </c>
      <c r="I7985" s="41" t="n">
        <f aca="false">IF(A7985="","",IF(D7985="Delivered",IF(B7985&lt;=INDEX(P_Due,F7985),1,0),0))</f>
        <v>1</v>
      </c>
    </row>
    <row r="7986" customFormat="false" ht="15" hidden="false" customHeight="false" outlineLevel="0" collapsed="false">
      <c r="A7986" s="37" t="n">
        <v>1007037</v>
      </c>
      <c r="B7986" s="38" t="n">
        <v>46307</v>
      </c>
      <c r="C7986" s="39" t="n">
        <v>1</v>
      </c>
      <c r="D7986" s="39" t="s">
        <v>26</v>
      </c>
      <c r="E7986" s="39"/>
      <c r="F7986" s="41" t="n">
        <f aca="false">IF(A7986="","",MATCH(A7986,P_ID,1))</f>
        <v>7037</v>
      </c>
      <c r="G7986" s="41" t="str">
        <f aca="false">IF(A7986="","",INDEX(P_Svc,F7986))</f>
        <v>Standard</v>
      </c>
      <c r="H7986" s="41" t="str">
        <f aca="false">IF(A7986="","",INDEX(P_Zone,F7986))</f>
        <v>West</v>
      </c>
      <c r="I7986" s="41" t="n">
        <f aca="false">IF(A7986="","",IF(D7986="Delivered",IF(B7986&lt;=INDEX(P_Due,F7986),1,0),0))</f>
        <v>1</v>
      </c>
    </row>
    <row r="7987" customFormat="false" ht="15" hidden="false" customHeight="false" outlineLevel="0" collapsed="false">
      <c r="A7987" s="37" t="n">
        <v>1007038</v>
      </c>
      <c r="B7987" s="38" t="n">
        <v>46307</v>
      </c>
      <c r="C7987" s="39" t="n">
        <v>1</v>
      </c>
      <c r="D7987" s="39" t="s">
        <v>26</v>
      </c>
      <c r="E7987" s="39"/>
      <c r="F7987" s="41" t="n">
        <f aca="false">IF(A7987="","",MATCH(A7987,P_ID,1))</f>
        <v>7038</v>
      </c>
      <c r="G7987" s="41" t="str">
        <f aca="false">IF(A7987="","",INDEX(P_Svc,F7987))</f>
        <v>Standard</v>
      </c>
      <c r="H7987" s="41" t="str">
        <f aca="false">IF(A7987="","",INDEX(P_Zone,F7987))</f>
        <v>Central</v>
      </c>
      <c r="I7987" s="41" t="n">
        <f aca="false">IF(A7987="","",IF(D7987="Delivered",IF(B7987&lt;=INDEX(P_Due,F7987),1,0),0))</f>
        <v>1</v>
      </c>
    </row>
    <row r="7988" customFormat="false" ht="15" hidden="false" customHeight="false" outlineLevel="0" collapsed="false">
      <c r="A7988" s="37" t="n">
        <v>1007041</v>
      </c>
      <c r="B7988" s="38" t="n">
        <v>46307</v>
      </c>
      <c r="C7988" s="39" t="n">
        <v>1</v>
      </c>
      <c r="D7988" s="39" t="s">
        <v>26</v>
      </c>
      <c r="E7988" s="39"/>
      <c r="F7988" s="41" t="n">
        <f aca="false">IF(A7988="","",MATCH(A7988,P_ID,1))</f>
        <v>7041</v>
      </c>
      <c r="G7988" s="41" t="str">
        <f aca="false">IF(A7988="","",INDEX(P_Svc,F7988))</f>
        <v>Standard</v>
      </c>
      <c r="H7988" s="41" t="str">
        <f aca="false">IF(A7988="","",INDEX(P_Zone,F7988))</f>
        <v>East</v>
      </c>
      <c r="I7988" s="41" t="n">
        <f aca="false">IF(A7988="","",IF(D7988="Delivered",IF(B7988&lt;=INDEX(P_Due,F7988),1,0),0))</f>
        <v>1</v>
      </c>
    </row>
    <row r="7989" customFormat="false" ht="15" hidden="false" customHeight="false" outlineLevel="0" collapsed="false">
      <c r="A7989" s="37" t="n">
        <v>1007043</v>
      </c>
      <c r="B7989" s="38" t="n">
        <v>46307</v>
      </c>
      <c r="C7989" s="39" t="n">
        <v>1</v>
      </c>
      <c r="D7989" s="39" t="s">
        <v>26</v>
      </c>
      <c r="E7989" s="39"/>
      <c r="F7989" s="41" t="n">
        <f aca="false">IF(A7989="","",MATCH(A7989,P_ID,1))</f>
        <v>7043</v>
      </c>
      <c r="G7989" s="41" t="str">
        <f aca="false">IF(A7989="","",INDEX(P_Svc,F7989))</f>
        <v>Standard</v>
      </c>
      <c r="H7989" s="41" t="str">
        <f aca="false">IF(A7989="","",INDEX(P_Zone,F7989))</f>
        <v>North</v>
      </c>
      <c r="I7989" s="41" t="n">
        <f aca="false">IF(A7989="","",IF(D7989="Delivered",IF(B7989&lt;=INDEX(P_Due,F7989),1,0),0))</f>
        <v>1</v>
      </c>
    </row>
    <row r="7990" customFormat="false" ht="15" hidden="false" customHeight="false" outlineLevel="0" collapsed="false">
      <c r="A7990" s="37" t="n">
        <v>1007045</v>
      </c>
      <c r="B7990" s="38" t="n">
        <v>46307</v>
      </c>
      <c r="C7990" s="39" t="n">
        <v>1</v>
      </c>
      <c r="D7990" s="39" t="s">
        <v>26</v>
      </c>
      <c r="E7990" s="39"/>
      <c r="F7990" s="41" t="n">
        <f aca="false">IF(A7990="","",MATCH(A7990,P_ID,1))</f>
        <v>7045</v>
      </c>
      <c r="G7990" s="41" t="str">
        <f aca="false">IF(A7990="","",INDEX(P_Svc,F7990))</f>
        <v>Economy</v>
      </c>
      <c r="H7990" s="41" t="str">
        <f aca="false">IF(A7990="","",INDEX(P_Zone,F7990))</f>
        <v>North</v>
      </c>
      <c r="I7990" s="41" t="n">
        <f aca="false">IF(A7990="","",IF(D7990="Delivered",IF(B7990&lt;=INDEX(P_Due,F7990),1,0),0))</f>
        <v>1</v>
      </c>
    </row>
    <row r="7991" customFormat="false" ht="15" hidden="false" customHeight="false" outlineLevel="0" collapsed="false">
      <c r="A7991" s="37" t="n">
        <v>1007046</v>
      </c>
      <c r="B7991" s="38" t="n">
        <v>46307</v>
      </c>
      <c r="C7991" s="39" t="n">
        <v>1</v>
      </c>
      <c r="D7991" s="39" t="s">
        <v>26</v>
      </c>
      <c r="E7991" s="39"/>
      <c r="F7991" s="41" t="n">
        <f aca="false">IF(A7991="","",MATCH(A7991,P_ID,1))</f>
        <v>7046</v>
      </c>
      <c r="G7991" s="41" t="str">
        <f aca="false">IF(A7991="","",INDEX(P_Svc,F7991))</f>
        <v>Economy</v>
      </c>
      <c r="H7991" s="41" t="str">
        <f aca="false">IF(A7991="","",INDEX(P_Zone,F7991))</f>
        <v>Central</v>
      </c>
      <c r="I7991" s="41" t="n">
        <f aca="false">IF(A7991="","",IF(D7991="Delivered",IF(B7991&lt;=INDEX(P_Due,F7991),1,0),0))</f>
        <v>1</v>
      </c>
    </row>
    <row r="7992" customFormat="false" ht="15" hidden="false" customHeight="false" outlineLevel="0" collapsed="false">
      <c r="A7992" s="37" t="n">
        <v>1007047</v>
      </c>
      <c r="B7992" s="38" t="n">
        <v>46307</v>
      </c>
      <c r="C7992" s="39" t="n">
        <v>1</v>
      </c>
      <c r="D7992" s="39" t="s">
        <v>26</v>
      </c>
      <c r="E7992" s="39"/>
      <c r="F7992" s="41" t="n">
        <f aca="false">IF(A7992="","",MATCH(A7992,P_ID,1))</f>
        <v>7047</v>
      </c>
      <c r="G7992" s="41" t="str">
        <f aca="false">IF(A7992="","",INDEX(P_Svc,F7992))</f>
        <v>Standard</v>
      </c>
      <c r="H7992" s="41" t="str">
        <f aca="false">IF(A7992="","",INDEX(P_Zone,F7992))</f>
        <v>Central</v>
      </c>
      <c r="I7992" s="41" t="n">
        <f aca="false">IF(A7992="","",IF(D7992="Delivered",IF(B7992&lt;=INDEX(P_Due,F7992),1,0),0))</f>
        <v>1</v>
      </c>
    </row>
    <row r="7993" customFormat="false" ht="15" hidden="false" customHeight="false" outlineLevel="0" collapsed="false">
      <c r="A7993" s="37" t="n">
        <v>1007049</v>
      </c>
      <c r="B7993" s="38" t="n">
        <v>46307</v>
      </c>
      <c r="C7993" s="39" t="n">
        <v>1</v>
      </c>
      <c r="D7993" s="39" t="s">
        <v>26</v>
      </c>
      <c r="E7993" s="39"/>
      <c r="F7993" s="41" t="n">
        <f aca="false">IF(A7993="","",MATCH(A7993,P_ID,1))</f>
        <v>7049</v>
      </c>
      <c r="G7993" s="41" t="str">
        <f aca="false">IF(A7993="","",INDEX(P_Svc,F7993))</f>
        <v>Standard</v>
      </c>
      <c r="H7993" s="41" t="str">
        <f aca="false">IF(A7993="","",INDEX(P_Zone,F7993))</f>
        <v>East</v>
      </c>
      <c r="I7993" s="41" t="n">
        <f aca="false">IF(A7993="","",IF(D7993="Delivered",IF(B7993&lt;=INDEX(P_Due,F7993),1,0),0))</f>
        <v>1</v>
      </c>
    </row>
    <row r="7994" customFormat="false" ht="15" hidden="false" customHeight="false" outlineLevel="0" collapsed="false">
      <c r="A7994" s="37" t="n">
        <v>1007050</v>
      </c>
      <c r="B7994" s="38" t="n">
        <v>46307</v>
      </c>
      <c r="C7994" s="39" t="n">
        <v>1</v>
      </c>
      <c r="D7994" s="39" t="s">
        <v>26</v>
      </c>
      <c r="E7994" s="39"/>
      <c r="F7994" s="41" t="n">
        <f aca="false">IF(A7994="","",MATCH(A7994,P_ID,1))</f>
        <v>7050</v>
      </c>
      <c r="G7994" s="41" t="str">
        <f aca="false">IF(A7994="","",INDEX(P_Svc,F7994))</f>
        <v>Standard</v>
      </c>
      <c r="H7994" s="41" t="str">
        <f aca="false">IF(A7994="","",INDEX(P_Zone,F7994))</f>
        <v>West</v>
      </c>
      <c r="I7994" s="41" t="n">
        <f aca="false">IF(A7994="","",IF(D7994="Delivered",IF(B7994&lt;=INDEX(P_Due,F7994),1,0),0))</f>
        <v>1</v>
      </c>
    </row>
    <row r="7995" customFormat="false" ht="15" hidden="false" customHeight="false" outlineLevel="0" collapsed="false">
      <c r="A7995" s="37" t="n">
        <v>1007051</v>
      </c>
      <c r="B7995" s="38" t="n">
        <v>46307</v>
      </c>
      <c r="C7995" s="39" t="n">
        <v>1</v>
      </c>
      <c r="D7995" s="39" t="s">
        <v>26</v>
      </c>
      <c r="E7995" s="39"/>
      <c r="F7995" s="41" t="n">
        <f aca="false">IF(A7995="","",MATCH(A7995,P_ID,1))</f>
        <v>7051</v>
      </c>
      <c r="G7995" s="41" t="str">
        <f aca="false">IF(A7995="","",INDEX(P_Svc,F7995))</f>
        <v>Economy</v>
      </c>
      <c r="H7995" s="41" t="str">
        <f aca="false">IF(A7995="","",INDEX(P_Zone,F7995))</f>
        <v>North</v>
      </c>
      <c r="I7995" s="41" t="n">
        <f aca="false">IF(A7995="","",IF(D7995="Delivered",IF(B7995&lt;=INDEX(P_Due,F7995),1,0),0))</f>
        <v>1</v>
      </c>
    </row>
    <row r="7996" customFormat="false" ht="15" hidden="false" customHeight="false" outlineLevel="0" collapsed="false">
      <c r="A7996" s="37" t="n">
        <v>1007052</v>
      </c>
      <c r="B7996" s="38" t="n">
        <v>46307</v>
      </c>
      <c r="C7996" s="39" t="n">
        <v>0</v>
      </c>
      <c r="D7996" s="39" t="s">
        <v>80</v>
      </c>
      <c r="E7996" s="39" t="s">
        <v>40</v>
      </c>
      <c r="F7996" s="41" t="n">
        <f aca="false">IF(A7996="","",MATCH(A7996,P_ID,1))</f>
        <v>7052</v>
      </c>
      <c r="G7996" s="41" t="str">
        <f aca="false">IF(A7996="","",INDEX(P_Svc,F7996))</f>
        <v>Economy</v>
      </c>
      <c r="H7996" s="41" t="str">
        <f aca="false">IF(A7996="","",INDEX(P_Zone,F7996))</f>
        <v>South</v>
      </c>
      <c r="I7996" s="41" t="n">
        <f aca="false">IF(A7996="","",IF(D7996="Delivered",IF(B7996&lt;=INDEX(P_Due,F7996),1,0),0))</f>
        <v>0</v>
      </c>
    </row>
    <row r="7997" customFormat="false" ht="15" hidden="false" customHeight="false" outlineLevel="0" collapsed="false">
      <c r="A7997" s="37" t="n">
        <v>1007053</v>
      </c>
      <c r="B7997" s="38" t="n">
        <v>46307</v>
      </c>
      <c r="C7997" s="39" t="n">
        <v>1</v>
      </c>
      <c r="D7997" s="39" t="s">
        <v>26</v>
      </c>
      <c r="E7997" s="39"/>
      <c r="F7997" s="41" t="n">
        <f aca="false">IF(A7997="","",MATCH(A7997,P_ID,1))</f>
        <v>7053</v>
      </c>
      <c r="G7997" s="41" t="str">
        <f aca="false">IF(A7997="","",INDEX(P_Svc,F7997))</f>
        <v>Standard</v>
      </c>
      <c r="H7997" s="41" t="str">
        <f aca="false">IF(A7997="","",INDEX(P_Zone,F7997))</f>
        <v>Central</v>
      </c>
      <c r="I7997" s="41" t="n">
        <f aca="false">IF(A7997="","",IF(D7997="Delivered",IF(B7997&lt;=INDEX(P_Due,F7997),1,0),0))</f>
        <v>1</v>
      </c>
    </row>
    <row r="7998" customFormat="false" ht="15" hidden="false" customHeight="false" outlineLevel="0" collapsed="false">
      <c r="A7998" s="37" t="n">
        <v>1007054</v>
      </c>
      <c r="B7998" s="38" t="n">
        <v>46307</v>
      </c>
      <c r="C7998" s="39" t="n">
        <v>1</v>
      </c>
      <c r="D7998" s="39" t="s">
        <v>79</v>
      </c>
      <c r="E7998" s="39" t="s">
        <v>32</v>
      </c>
      <c r="F7998" s="41" t="n">
        <f aca="false">IF(A7998="","",MATCH(A7998,P_ID,1))</f>
        <v>7054</v>
      </c>
      <c r="G7998" s="41" t="str">
        <f aca="false">IF(A7998="","",INDEX(P_Svc,F7998))</f>
        <v>Economy</v>
      </c>
      <c r="H7998" s="41" t="str">
        <f aca="false">IF(A7998="","",INDEX(P_Zone,F7998))</f>
        <v>West</v>
      </c>
      <c r="I7998" s="41" t="n">
        <f aca="false">IF(A7998="","",IF(D7998="Delivered",IF(B7998&lt;=INDEX(P_Due,F7998),1,0),0))</f>
        <v>0</v>
      </c>
    </row>
    <row r="7999" customFormat="false" ht="15" hidden="false" customHeight="false" outlineLevel="0" collapsed="false">
      <c r="A7999" s="37" t="n">
        <v>1007055</v>
      </c>
      <c r="B7999" s="38" t="n">
        <v>46307</v>
      </c>
      <c r="C7999" s="39" t="n">
        <v>1</v>
      </c>
      <c r="D7999" s="39" t="s">
        <v>26</v>
      </c>
      <c r="E7999" s="39"/>
      <c r="F7999" s="41" t="n">
        <f aca="false">IF(A7999="","",MATCH(A7999,P_ID,1))</f>
        <v>7055</v>
      </c>
      <c r="G7999" s="41" t="str">
        <f aca="false">IF(A7999="","",INDEX(P_Svc,F7999))</f>
        <v>Standard</v>
      </c>
      <c r="H7999" s="41" t="str">
        <f aca="false">IF(A7999="","",INDEX(P_Zone,F7999))</f>
        <v>East</v>
      </c>
      <c r="I7999" s="41" t="n">
        <f aca="false">IF(A7999="","",IF(D7999="Delivered",IF(B7999&lt;=INDEX(P_Due,F7999),1,0),0))</f>
        <v>1</v>
      </c>
    </row>
    <row r="8000" customFormat="false" ht="15" hidden="false" customHeight="false" outlineLevel="0" collapsed="false">
      <c r="A8000" s="37" t="n">
        <v>1007056</v>
      </c>
      <c r="B8000" s="38" t="n">
        <v>46307</v>
      </c>
      <c r="C8000" s="39" t="n">
        <v>1</v>
      </c>
      <c r="D8000" s="39" t="s">
        <v>26</v>
      </c>
      <c r="E8000" s="39"/>
      <c r="F8000" s="41" t="n">
        <f aca="false">IF(A8000="","",MATCH(A8000,P_ID,1))</f>
        <v>7056</v>
      </c>
      <c r="G8000" s="41" t="str">
        <f aca="false">IF(A8000="","",INDEX(P_Svc,F8000))</f>
        <v>Economy</v>
      </c>
      <c r="H8000" s="41" t="str">
        <f aca="false">IF(A8000="","",INDEX(P_Zone,F8000))</f>
        <v>East</v>
      </c>
      <c r="I8000" s="41" t="n">
        <f aca="false">IF(A8000="","",IF(D8000="Delivered",IF(B8000&lt;=INDEX(P_Due,F8000),1,0),0))</f>
        <v>1</v>
      </c>
    </row>
    <row r="8001" customFormat="false" ht="15" hidden="false" customHeight="false" outlineLevel="0" collapsed="false">
      <c r="A8001" s="37" t="n">
        <v>1007057</v>
      </c>
      <c r="B8001" s="38" t="n">
        <v>46307</v>
      </c>
      <c r="C8001" s="39" t="n">
        <v>1</v>
      </c>
      <c r="D8001" s="39" t="s">
        <v>26</v>
      </c>
      <c r="E8001" s="39"/>
      <c r="F8001" s="41" t="n">
        <f aca="false">IF(A8001="","",MATCH(A8001,P_ID,1))</f>
        <v>7057</v>
      </c>
      <c r="G8001" s="41" t="str">
        <f aca="false">IF(A8001="","",INDEX(P_Svc,F8001))</f>
        <v>Standard</v>
      </c>
      <c r="H8001" s="41" t="str">
        <f aca="false">IF(A8001="","",INDEX(P_Zone,F8001))</f>
        <v>South</v>
      </c>
      <c r="I8001" s="41" t="n">
        <f aca="false">IF(A8001="","",IF(D8001="Delivered",IF(B8001&lt;=INDEX(P_Due,F8001),1,0),0))</f>
        <v>1</v>
      </c>
    </row>
    <row r="8002" customFormat="false" ht="15" hidden="false" customHeight="false" outlineLevel="0" collapsed="false">
      <c r="A8002" s="37" t="n">
        <v>1007058</v>
      </c>
      <c r="B8002" s="38" t="n">
        <v>46307</v>
      </c>
      <c r="C8002" s="39" t="n">
        <v>1</v>
      </c>
      <c r="D8002" s="39" t="s">
        <v>26</v>
      </c>
      <c r="E8002" s="39"/>
      <c r="F8002" s="41" t="n">
        <f aca="false">IF(A8002="","",MATCH(A8002,P_ID,1))</f>
        <v>7058</v>
      </c>
      <c r="G8002" s="41" t="str">
        <f aca="false">IF(A8002="","",INDEX(P_Svc,F8002))</f>
        <v>Economy</v>
      </c>
      <c r="H8002" s="41" t="str">
        <f aca="false">IF(A8002="","",INDEX(P_Zone,F8002))</f>
        <v>South</v>
      </c>
      <c r="I8002" s="41" t="n">
        <f aca="false">IF(A8002="","",IF(D8002="Delivered",IF(B8002&lt;=INDEX(P_Due,F8002),1,0),0))</f>
        <v>1</v>
      </c>
    </row>
    <row r="8003" customFormat="false" ht="15" hidden="false" customHeight="false" outlineLevel="0" collapsed="false">
      <c r="A8003" s="37" t="n">
        <v>1007059</v>
      </c>
      <c r="B8003" s="38" t="n">
        <v>46307</v>
      </c>
      <c r="C8003" s="39" t="n">
        <v>1</v>
      </c>
      <c r="D8003" s="39" t="s">
        <v>26</v>
      </c>
      <c r="E8003" s="39"/>
      <c r="F8003" s="41" t="n">
        <f aca="false">IF(A8003="","",MATCH(A8003,P_ID,1))</f>
        <v>7059</v>
      </c>
      <c r="G8003" s="41" t="str">
        <f aca="false">IF(A8003="","",INDEX(P_Svc,F8003))</f>
        <v>Standard</v>
      </c>
      <c r="H8003" s="41" t="str">
        <f aca="false">IF(A8003="","",INDEX(P_Zone,F8003))</f>
        <v>North</v>
      </c>
      <c r="I8003" s="41" t="n">
        <f aca="false">IF(A8003="","",IF(D8003="Delivered",IF(B8003&lt;=INDEX(P_Due,F8003),1,0),0))</f>
        <v>1</v>
      </c>
    </row>
    <row r="8004" customFormat="false" ht="15" hidden="false" customHeight="false" outlineLevel="0" collapsed="false">
      <c r="A8004" s="37" t="n">
        <v>1007060</v>
      </c>
      <c r="B8004" s="38" t="n">
        <v>46307</v>
      </c>
      <c r="C8004" s="39" t="n">
        <v>1</v>
      </c>
      <c r="D8004" s="39" t="s">
        <v>26</v>
      </c>
      <c r="E8004" s="39"/>
      <c r="F8004" s="41" t="n">
        <f aca="false">IF(A8004="","",MATCH(A8004,P_ID,1))</f>
        <v>7060</v>
      </c>
      <c r="G8004" s="41" t="str">
        <f aca="false">IF(A8004="","",INDEX(P_Svc,F8004))</f>
        <v>Standard</v>
      </c>
      <c r="H8004" s="41" t="str">
        <f aca="false">IF(A8004="","",INDEX(P_Zone,F8004))</f>
        <v>West</v>
      </c>
      <c r="I8004" s="41" t="n">
        <f aca="false">IF(A8004="","",IF(D8004="Delivered",IF(B8004&lt;=INDEX(P_Due,F8004),1,0),0))</f>
        <v>1</v>
      </c>
    </row>
    <row r="8005" customFormat="false" ht="15" hidden="false" customHeight="false" outlineLevel="0" collapsed="false">
      <c r="A8005" s="37" t="n">
        <v>1007061</v>
      </c>
      <c r="B8005" s="38" t="n">
        <v>46307</v>
      </c>
      <c r="C8005" s="39" t="n">
        <v>1</v>
      </c>
      <c r="D8005" s="39" t="s">
        <v>26</v>
      </c>
      <c r="E8005" s="39"/>
      <c r="F8005" s="41" t="n">
        <f aca="false">IF(A8005="","",MATCH(A8005,P_ID,1))</f>
        <v>7061</v>
      </c>
      <c r="G8005" s="41" t="str">
        <f aca="false">IF(A8005="","",INDEX(P_Svc,F8005))</f>
        <v>Standard</v>
      </c>
      <c r="H8005" s="41" t="str">
        <f aca="false">IF(A8005="","",INDEX(P_Zone,F8005))</f>
        <v>South</v>
      </c>
      <c r="I8005" s="41" t="n">
        <f aca="false">IF(A8005="","",IF(D8005="Delivered",IF(B8005&lt;=INDEX(P_Due,F8005),1,0),0))</f>
        <v>1</v>
      </c>
    </row>
    <row r="8006" customFormat="false" ht="15" hidden="false" customHeight="false" outlineLevel="0" collapsed="false">
      <c r="A8006" s="37" t="n">
        <v>1007062</v>
      </c>
      <c r="B8006" s="38" t="n">
        <v>46307</v>
      </c>
      <c r="C8006" s="39" t="n">
        <v>1</v>
      </c>
      <c r="D8006" s="39" t="s">
        <v>26</v>
      </c>
      <c r="E8006" s="39"/>
      <c r="F8006" s="41" t="n">
        <f aca="false">IF(A8006="","",MATCH(A8006,P_ID,1))</f>
        <v>7062</v>
      </c>
      <c r="G8006" s="41" t="str">
        <f aca="false">IF(A8006="","",INDEX(P_Svc,F8006))</f>
        <v>Standard</v>
      </c>
      <c r="H8006" s="41" t="str">
        <f aca="false">IF(A8006="","",INDEX(P_Zone,F8006))</f>
        <v>North</v>
      </c>
      <c r="I8006" s="41" t="n">
        <f aca="false">IF(A8006="","",IF(D8006="Delivered",IF(B8006&lt;=INDEX(P_Due,F8006),1,0),0))</f>
        <v>1</v>
      </c>
    </row>
    <row r="8007" customFormat="false" ht="15" hidden="false" customHeight="false" outlineLevel="0" collapsed="false">
      <c r="A8007" s="37" t="n">
        <v>1007064</v>
      </c>
      <c r="B8007" s="38" t="n">
        <v>46307</v>
      </c>
      <c r="C8007" s="39" t="n">
        <v>1</v>
      </c>
      <c r="D8007" s="39" t="s">
        <v>26</v>
      </c>
      <c r="E8007" s="39"/>
      <c r="F8007" s="41" t="n">
        <f aca="false">IF(A8007="","",MATCH(A8007,P_ID,1))</f>
        <v>7064</v>
      </c>
      <c r="G8007" s="41" t="str">
        <f aca="false">IF(A8007="","",INDEX(P_Svc,F8007))</f>
        <v>Economy</v>
      </c>
      <c r="H8007" s="41" t="str">
        <f aca="false">IF(A8007="","",INDEX(P_Zone,F8007))</f>
        <v>East</v>
      </c>
      <c r="I8007" s="41" t="n">
        <f aca="false">IF(A8007="","",IF(D8007="Delivered",IF(B8007&lt;=INDEX(P_Due,F8007),1,0),0))</f>
        <v>1</v>
      </c>
    </row>
    <row r="8008" customFormat="false" ht="15" hidden="false" customHeight="false" outlineLevel="0" collapsed="false">
      <c r="A8008" s="37" t="n">
        <v>1007066</v>
      </c>
      <c r="B8008" s="38" t="n">
        <v>46307</v>
      </c>
      <c r="C8008" s="39" t="n">
        <v>1</v>
      </c>
      <c r="D8008" s="39" t="s">
        <v>26</v>
      </c>
      <c r="E8008" s="39"/>
      <c r="F8008" s="41" t="n">
        <f aca="false">IF(A8008="","",MATCH(A8008,P_ID,1))</f>
        <v>7066</v>
      </c>
      <c r="G8008" s="41" t="str">
        <f aca="false">IF(A8008="","",INDEX(P_Svc,F8008))</f>
        <v>Standard</v>
      </c>
      <c r="H8008" s="41" t="str">
        <f aca="false">IF(A8008="","",INDEX(P_Zone,F8008))</f>
        <v>East</v>
      </c>
      <c r="I8008" s="41" t="n">
        <f aca="false">IF(A8008="","",IF(D8008="Delivered",IF(B8008&lt;=INDEX(P_Due,F8008),1,0),0))</f>
        <v>1</v>
      </c>
    </row>
    <row r="8009" customFormat="false" ht="15" hidden="false" customHeight="false" outlineLevel="0" collapsed="false">
      <c r="A8009" s="37" t="n">
        <v>1007067</v>
      </c>
      <c r="B8009" s="38" t="n">
        <v>46307</v>
      </c>
      <c r="C8009" s="39" t="n">
        <v>1</v>
      </c>
      <c r="D8009" s="39" t="s">
        <v>26</v>
      </c>
      <c r="E8009" s="39"/>
      <c r="F8009" s="41" t="n">
        <f aca="false">IF(A8009="","",MATCH(A8009,P_ID,1))</f>
        <v>7067</v>
      </c>
      <c r="G8009" s="41" t="str">
        <f aca="false">IF(A8009="","",INDEX(P_Svc,F8009))</f>
        <v>Economy</v>
      </c>
      <c r="H8009" s="41" t="str">
        <f aca="false">IF(A8009="","",INDEX(P_Zone,F8009))</f>
        <v>South</v>
      </c>
      <c r="I8009" s="41" t="n">
        <f aca="false">IF(A8009="","",IF(D8009="Delivered",IF(B8009&lt;=INDEX(P_Due,F8009),1,0),0))</f>
        <v>1</v>
      </c>
    </row>
    <row r="8010" customFormat="false" ht="15" hidden="false" customHeight="false" outlineLevel="0" collapsed="false">
      <c r="A8010" s="37" t="n">
        <v>1007068</v>
      </c>
      <c r="B8010" s="38" t="n">
        <v>46307</v>
      </c>
      <c r="C8010" s="39" t="n">
        <v>1</v>
      </c>
      <c r="D8010" s="39" t="s">
        <v>26</v>
      </c>
      <c r="E8010" s="39"/>
      <c r="F8010" s="41" t="n">
        <f aca="false">IF(A8010="","",MATCH(A8010,P_ID,1))</f>
        <v>7068</v>
      </c>
      <c r="G8010" s="41" t="str">
        <f aca="false">IF(A8010="","",INDEX(P_Svc,F8010))</f>
        <v>Economy</v>
      </c>
      <c r="H8010" s="41" t="str">
        <f aca="false">IF(A8010="","",INDEX(P_Zone,F8010))</f>
        <v>Central</v>
      </c>
      <c r="I8010" s="41" t="n">
        <f aca="false">IF(A8010="","",IF(D8010="Delivered",IF(B8010&lt;=INDEX(P_Due,F8010),1,0),0))</f>
        <v>1</v>
      </c>
    </row>
    <row r="8011" customFormat="false" ht="15" hidden="false" customHeight="false" outlineLevel="0" collapsed="false">
      <c r="A8011" s="37" t="n">
        <v>1007069</v>
      </c>
      <c r="B8011" s="38" t="n">
        <v>46307</v>
      </c>
      <c r="C8011" s="39" t="n">
        <v>1</v>
      </c>
      <c r="D8011" s="39" t="s">
        <v>26</v>
      </c>
      <c r="E8011" s="39"/>
      <c r="F8011" s="41" t="n">
        <f aca="false">IF(A8011="","",MATCH(A8011,P_ID,1))</f>
        <v>7069</v>
      </c>
      <c r="G8011" s="41" t="str">
        <f aca="false">IF(A8011="","",INDEX(P_Svc,F8011))</f>
        <v>Standard</v>
      </c>
      <c r="H8011" s="41" t="str">
        <f aca="false">IF(A8011="","",INDEX(P_Zone,F8011))</f>
        <v>West</v>
      </c>
      <c r="I8011" s="41" t="n">
        <f aca="false">IF(A8011="","",IF(D8011="Delivered",IF(B8011&lt;=INDEX(P_Due,F8011),1,0),0))</f>
        <v>1</v>
      </c>
    </row>
    <row r="8012" customFormat="false" ht="15" hidden="false" customHeight="false" outlineLevel="0" collapsed="false">
      <c r="A8012" s="37" t="n">
        <v>1007070</v>
      </c>
      <c r="B8012" s="38" t="n">
        <v>46307</v>
      </c>
      <c r="C8012" s="39" t="n">
        <v>1</v>
      </c>
      <c r="D8012" s="39" t="s">
        <v>26</v>
      </c>
      <c r="E8012" s="39"/>
      <c r="F8012" s="41" t="n">
        <f aca="false">IF(A8012="","",MATCH(A8012,P_ID,1))</f>
        <v>7070</v>
      </c>
      <c r="G8012" s="41" t="str">
        <f aca="false">IF(A8012="","",INDEX(P_Svc,F8012))</f>
        <v>Standard</v>
      </c>
      <c r="H8012" s="41" t="str">
        <f aca="false">IF(A8012="","",INDEX(P_Zone,F8012))</f>
        <v>South</v>
      </c>
      <c r="I8012" s="41" t="n">
        <f aca="false">IF(A8012="","",IF(D8012="Delivered",IF(B8012&lt;=INDEX(P_Due,F8012),1,0),0))</f>
        <v>1</v>
      </c>
    </row>
    <row r="8013" customFormat="false" ht="15" hidden="false" customHeight="false" outlineLevel="0" collapsed="false">
      <c r="A8013" s="37" t="n">
        <v>1007071</v>
      </c>
      <c r="B8013" s="38" t="n">
        <v>46307</v>
      </c>
      <c r="C8013" s="39" t="n">
        <v>1</v>
      </c>
      <c r="D8013" s="39" t="s">
        <v>26</v>
      </c>
      <c r="E8013" s="39"/>
      <c r="F8013" s="41" t="n">
        <f aca="false">IF(A8013="","",MATCH(A8013,P_ID,1))</f>
        <v>7071</v>
      </c>
      <c r="G8013" s="41" t="str">
        <f aca="false">IF(A8013="","",INDEX(P_Svc,F8013))</f>
        <v>Economy</v>
      </c>
      <c r="H8013" s="41" t="str">
        <f aca="false">IF(A8013="","",INDEX(P_Zone,F8013))</f>
        <v>North</v>
      </c>
      <c r="I8013" s="41" t="n">
        <f aca="false">IF(A8013="","",IF(D8013="Delivered",IF(B8013&lt;=INDEX(P_Due,F8013),1,0),0))</f>
        <v>1</v>
      </c>
    </row>
    <row r="8014" customFormat="false" ht="15" hidden="false" customHeight="false" outlineLevel="0" collapsed="false">
      <c r="A8014" s="37" t="n">
        <v>1007072</v>
      </c>
      <c r="B8014" s="38" t="n">
        <v>46307</v>
      </c>
      <c r="C8014" s="39" t="n">
        <v>1</v>
      </c>
      <c r="D8014" s="39" t="s">
        <v>26</v>
      </c>
      <c r="E8014" s="39"/>
      <c r="F8014" s="41" t="n">
        <f aca="false">IF(A8014="","",MATCH(A8014,P_ID,1))</f>
        <v>7072</v>
      </c>
      <c r="G8014" s="41" t="str">
        <f aca="false">IF(A8014="","",INDEX(P_Svc,F8014))</f>
        <v>Economy</v>
      </c>
      <c r="H8014" s="41" t="str">
        <f aca="false">IF(A8014="","",INDEX(P_Zone,F8014))</f>
        <v>South</v>
      </c>
      <c r="I8014" s="41" t="n">
        <f aca="false">IF(A8014="","",IF(D8014="Delivered",IF(B8014&lt;=INDEX(P_Due,F8014),1,0),0))</f>
        <v>1</v>
      </c>
    </row>
    <row r="8015" customFormat="false" ht="15" hidden="false" customHeight="false" outlineLevel="0" collapsed="false">
      <c r="A8015" s="37" t="n">
        <v>1007073</v>
      </c>
      <c r="B8015" s="38" t="n">
        <v>46307</v>
      </c>
      <c r="C8015" s="39" t="n">
        <v>1</v>
      </c>
      <c r="D8015" s="39" t="s">
        <v>26</v>
      </c>
      <c r="E8015" s="39"/>
      <c r="F8015" s="41" t="n">
        <f aca="false">IF(A8015="","",MATCH(A8015,P_ID,1))</f>
        <v>7073</v>
      </c>
      <c r="G8015" s="41" t="str">
        <f aca="false">IF(A8015="","",INDEX(P_Svc,F8015))</f>
        <v>Economy</v>
      </c>
      <c r="H8015" s="41" t="str">
        <f aca="false">IF(A8015="","",INDEX(P_Zone,F8015))</f>
        <v>North</v>
      </c>
      <c r="I8015" s="41" t="n">
        <f aca="false">IF(A8015="","",IF(D8015="Delivered",IF(B8015&lt;=INDEX(P_Due,F8015),1,0),0))</f>
        <v>1</v>
      </c>
    </row>
    <row r="8016" customFormat="false" ht="15" hidden="false" customHeight="false" outlineLevel="0" collapsed="false">
      <c r="A8016" s="37" t="n">
        <v>1007074</v>
      </c>
      <c r="B8016" s="38" t="n">
        <v>46307</v>
      </c>
      <c r="C8016" s="39" t="n">
        <v>1</v>
      </c>
      <c r="D8016" s="39" t="s">
        <v>26</v>
      </c>
      <c r="E8016" s="39"/>
      <c r="F8016" s="41" t="n">
        <f aca="false">IF(A8016="","",MATCH(A8016,P_ID,1))</f>
        <v>7074</v>
      </c>
      <c r="G8016" s="41" t="str">
        <f aca="false">IF(A8016="","",INDEX(P_Svc,F8016))</f>
        <v>Standard</v>
      </c>
      <c r="H8016" s="41" t="str">
        <f aca="false">IF(A8016="","",INDEX(P_Zone,F8016))</f>
        <v>Central</v>
      </c>
      <c r="I8016" s="41" t="n">
        <f aca="false">IF(A8016="","",IF(D8016="Delivered",IF(B8016&lt;=INDEX(P_Due,F8016),1,0),0))</f>
        <v>1</v>
      </c>
    </row>
    <row r="8017" customFormat="false" ht="15" hidden="false" customHeight="false" outlineLevel="0" collapsed="false">
      <c r="A8017" s="37" t="n">
        <v>1007075</v>
      </c>
      <c r="B8017" s="38" t="n">
        <v>46307</v>
      </c>
      <c r="C8017" s="39" t="n">
        <v>1</v>
      </c>
      <c r="D8017" s="39" t="s">
        <v>26</v>
      </c>
      <c r="E8017" s="39"/>
      <c r="F8017" s="41" t="n">
        <f aca="false">IF(A8017="","",MATCH(A8017,P_ID,1))</f>
        <v>7075</v>
      </c>
      <c r="G8017" s="41" t="str">
        <f aca="false">IF(A8017="","",INDEX(P_Svc,F8017))</f>
        <v>Economy</v>
      </c>
      <c r="H8017" s="41" t="str">
        <f aca="false">IF(A8017="","",INDEX(P_Zone,F8017))</f>
        <v>North</v>
      </c>
      <c r="I8017" s="41" t="n">
        <f aca="false">IF(A8017="","",IF(D8017="Delivered",IF(B8017&lt;=INDEX(P_Due,F8017),1,0),0))</f>
        <v>1</v>
      </c>
    </row>
    <row r="8018" customFormat="false" ht="15" hidden="false" customHeight="false" outlineLevel="0" collapsed="false">
      <c r="A8018" s="37" t="n">
        <v>1007076</v>
      </c>
      <c r="B8018" s="38" t="n">
        <v>46307</v>
      </c>
      <c r="C8018" s="39" t="n">
        <v>1</v>
      </c>
      <c r="D8018" s="39" t="s">
        <v>26</v>
      </c>
      <c r="E8018" s="39"/>
      <c r="F8018" s="41" t="n">
        <f aca="false">IF(A8018="","",MATCH(A8018,P_ID,1))</f>
        <v>7076</v>
      </c>
      <c r="G8018" s="41" t="str">
        <f aca="false">IF(A8018="","",INDEX(P_Svc,F8018))</f>
        <v>Economy</v>
      </c>
      <c r="H8018" s="41" t="str">
        <f aca="false">IF(A8018="","",INDEX(P_Zone,F8018))</f>
        <v>East</v>
      </c>
      <c r="I8018" s="41" t="n">
        <f aca="false">IF(A8018="","",IF(D8018="Delivered",IF(B8018&lt;=INDEX(P_Due,F8018),1,0),0))</f>
        <v>1</v>
      </c>
    </row>
    <row r="8019" customFormat="false" ht="15" hidden="false" customHeight="false" outlineLevel="0" collapsed="false">
      <c r="A8019" s="37" t="n">
        <v>1007077</v>
      </c>
      <c r="B8019" s="38" t="n">
        <v>46307</v>
      </c>
      <c r="C8019" s="39" t="n">
        <v>1</v>
      </c>
      <c r="D8019" s="39" t="s">
        <v>26</v>
      </c>
      <c r="E8019" s="39"/>
      <c r="F8019" s="41" t="n">
        <f aca="false">IF(A8019="","",MATCH(A8019,P_ID,1))</f>
        <v>7077</v>
      </c>
      <c r="G8019" s="41" t="str">
        <f aca="false">IF(A8019="","",INDEX(P_Svc,F8019))</f>
        <v>Standard</v>
      </c>
      <c r="H8019" s="41" t="str">
        <f aca="false">IF(A8019="","",INDEX(P_Zone,F8019))</f>
        <v>East</v>
      </c>
      <c r="I8019" s="41" t="n">
        <f aca="false">IF(A8019="","",IF(D8019="Delivered",IF(B8019&lt;=INDEX(P_Due,F8019),1,0),0))</f>
        <v>1</v>
      </c>
    </row>
    <row r="8020" customFormat="false" ht="15" hidden="false" customHeight="false" outlineLevel="0" collapsed="false">
      <c r="A8020" s="37" t="n">
        <v>1007078</v>
      </c>
      <c r="B8020" s="38" t="n">
        <v>46307</v>
      </c>
      <c r="C8020" s="39" t="n">
        <v>1</v>
      </c>
      <c r="D8020" s="39" t="s">
        <v>26</v>
      </c>
      <c r="E8020" s="39"/>
      <c r="F8020" s="41" t="n">
        <f aca="false">IF(A8020="","",MATCH(A8020,P_ID,1))</f>
        <v>7078</v>
      </c>
      <c r="G8020" s="41" t="str">
        <f aca="false">IF(A8020="","",INDEX(P_Svc,F8020))</f>
        <v>Standard</v>
      </c>
      <c r="H8020" s="41" t="str">
        <f aca="false">IF(A8020="","",INDEX(P_Zone,F8020))</f>
        <v>West</v>
      </c>
      <c r="I8020" s="41" t="n">
        <f aca="false">IF(A8020="","",IF(D8020="Delivered",IF(B8020&lt;=INDEX(P_Due,F8020),1,0),0))</f>
        <v>1</v>
      </c>
    </row>
    <row r="8021" customFormat="false" ht="15" hidden="false" customHeight="false" outlineLevel="0" collapsed="false">
      <c r="A8021" s="37" t="n">
        <v>1007079</v>
      </c>
      <c r="B8021" s="38" t="n">
        <v>46307</v>
      </c>
      <c r="C8021" s="39" t="n">
        <v>1</v>
      </c>
      <c r="D8021" s="39" t="s">
        <v>26</v>
      </c>
      <c r="E8021" s="39"/>
      <c r="F8021" s="41" t="n">
        <f aca="false">IF(A8021="","",MATCH(A8021,P_ID,1))</f>
        <v>7079</v>
      </c>
      <c r="G8021" s="41" t="str">
        <f aca="false">IF(A8021="","",INDEX(P_Svc,F8021))</f>
        <v>Economy</v>
      </c>
      <c r="H8021" s="41" t="str">
        <f aca="false">IF(A8021="","",INDEX(P_Zone,F8021))</f>
        <v>East</v>
      </c>
      <c r="I8021" s="41" t="n">
        <f aca="false">IF(A8021="","",IF(D8021="Delivered",IF(B8021&lt;=INDEX(P_Due,F8021),1,0),0))</f>
        <v>1</v>
      </c>
    </row>
    <row r="8022" customFormat="false" ht="15" hidden="false" customHeight="false" outlineLevel="0" collapsed="false">
      <c r="A8022" s="37" t="n">
        <v>1007080</v>
      </c>
      <c r="B8022" s="38" t="n">
        <v>46307</v>
      </c>
      <c r="C8022" s="39" t="n">
        <v>1</v>
      </c>
      <c r="D8022" s="39" t="s">
        <v>26</v>
      </c>
      <c r="E8022" s="39"/>
      <c r="F8022" s="41" t="n">
        <f aca="false">IF(A8022="","",MATCH(A8022,P_ID,1))</f>
        <v>7080</v>
      </c>
      <c r="G8022" s="41" t="str">
        <f aca="false">IF(A8022="","",INDEX(P_Svc,F8022))</f>
        <v>Standard</v>
      </c>
      <c r="H8022" s="41" t="str">
        <f aca="false">IF(A8022="","",INDEX(P_Zone,F8022))</f>
        <v>South</v>
      </c>
      <c r="I8022" s="41" t="n">
        <f aca="false">IF(A8022="","",IF(D8022="Delivered",IF(B8022&lt;=INDEX(P_Due,F8022),1,0),0))</f>
        <v>1</v>
      </c>
    </row>
    <row r="8023" customFormat="false" ht="15" hidden="false" customHeight="false" outlineLevel="0" collapsed="false">
      <c r="A8023" s="37" t="n">
        <v>1007082</v>
      </c>
      <c r="B8023" s="38" t="n">
        <v>46307</v>
      </c>
      <c r="C8023" s="39" t="n">
        <v>1</v>
      </c>
      <c r="D8023" s="39" t="s">
        <v>79</v>
      </c>
      <c r="E8023" s="39" t="s">
        <v>34</v>
      </c>
      <c r="F8023" s="41" t="n">
        <f aca="false">IF(A8023="","",MATCH(A8023,P_ID,1))</f>
        <v>7082</v>
      </c>
      <c r="G8023" s="41" t="str">
        <f aca="false">IF(A8023="","",INDEX(P_Svc,F8023))</f>
        <v>Standard</v>
      </c>
      <c r="H8023" s="41" t="str">
        <f aca="false">IF(A8023="","",INDEX(P_Zone,F8023))</f>
        <v>South</v>
      </c>
      <c r="I8023" s="41" t="n">
        <f aca="false">IF(A8023="","",IF(D8023="Delivered",IF(B8023&lt;=INDEX(P_Due,F8023),1,0),0))</f>
        <v>0</v>
      </c>
    </row>
    <row r="8024" customFormat="false" ht="15" hidden="false" customHeight="false" outlineLevel="0" collapsed="false">
      <c r="A8024" s="37" t="n">
        <v>1007083</v>
      </c>
      <c r="B8024" s="38" t="n">
        <v>46307</v>
      </c>
      <c r="C8024" s="39" t="n">
        <v>1</v>
      </c>
      <c r="D8024" s="39" t="s">
        <v>26</v>
      </c>
      <c r="E8024" s="39"/>
      <c r="F8024" s="41" t="n">
        <f aca="false">IF(A8024="","",MATCH(A8024,P_ID,1))</f>
        <v>7083</v>
      </c>
      <c r="G8024" s="41" t="str">
        <f aca="false">IF(A8024="","",INDEX(P_Svc,F8024))</f>
        <v>Economy</v>
      </c>
      <c r="H8024" s="41" t="str">
        <f aca="false">IF(A8024="","",INDEX(P_Zone,F8024))</f>
        <v>North</v>
      </c>
      <c r="I8024" s="41" t="n">
        <f aca="false">IF(A8024="","",IF(D8024="Delivered",IF(B8024&lt;=INDEX(P_Due,F8024),1,0),0))</f>
        <v>1</v>
      </c>
    </row>
    <row r="8025" customFormat="false" ht="15" hidden="false" customHeight="false" outlineLevel="0" collapsed="false">
      <c r="A8025" s="37" t="n">
        <v>1007084</v>
      </c>
      <c r="B8025" s="38" t="n">
        <v>46307</v>
      </c>
      <c r="C8025" s="39" t="n">
        <v>1</v>
      </c>
      <c r="D8025" s="39" t="s">
        <v>26</v>
      </c>
      <c r="E8025" s="39"/>
      <c r="F8025" s="41" t="n">
        <f aca="false">IF(A8025="","",MATCH(A8025,P_ID,1))</f>
        <v>7084</v>
      </c>
      <c r="G8025" s="41" t="str">
        <f aca="false">IF(A8025="","",INDEX(P_Svc,F8025))</f>
        <v>Standard</v>
      </c>
      <c r="H8025" s="41" t="str">
        <f aca="false">IF(A8025="","",INDEX(P_Zone,F8025))</f>
        <v>East</v>
      </c>
      <c r="I8025" s="41" t="n">
        <f aca="false">IF(A8025="","",IF(D8025="Delivered",IF(B8025&lt;=INDEX(P_Due,F8025),1,0),0))</f>
        <v>1</v>
      </c>
    </row>
    <row r="8026" customFormat="false" ht="15" hidden="false" customHeight="false" outlineLevel="0" collapsed="false">
      <c r="A8026" s="37" t="n">
        <v>1007085</v>
      </c>
      <c r="B8026" s="38" t="n">
        <v>46307</v>
      </c>
      <c r="C8026" s="39" t="n">
        <v>1</v>
      </c>
      <c r="D8026" s="39" t="s">
        <v>79</v>
      </c>
      <c r="E8026" s="39" t="s">
        <v>38</v>
      </c>
      <c r="F8026" s="41" t="n">
        <f aca="false">IF(A8026="","",MATCH(A8026,P_ID,1))</f>
        <v>7085</v>
      </c>
      <c r="G8026" s="41" t="str">
        <f aca="false">IF(A8026="","",INDEX(P_Svc,F8026))</f>
        <v>Economy</v>
      </c>
      <c r="H8026" s="41" t="str">
        <f aca="false">IF(A8026="","",INDEX(P_Zone,F8026))</f>
        <v>North</v>
      </c>
      <c r="I8026" s="41" t="n">
        <f aca="false">IF(A8026="","",IF(D8026="Delivered",IF(B8026&lt;=INDEX(P_Due,F8026),1,0),0))</f>
        <v>0</v>
      </c>
    </row>
    <row r="8027" customFormat="false" ht="15" hidden="false" customHeight="false" outlineLevel="0" collapsed="false">
      <c r="A8027" s="37" t="n">
        <v>1007086</v>
      </c>
      <c r="B8027" s="38" t="n">
        <v>46307</v>
      </c>
      <c r="C8027" s="39" t="n">
        <v>1</v>
      </c>
      <c r="D8027" s="39" t="s">
        <v>26</v>
      </c>
      <c r="E8027" s="39"/>
      <c r="F8027" s="41" t="n">
        <f aca="false">IF(A8027="","",MATCH(A8027,P_ID,1))</f>
        <v>7086</v>
      </c>
      <c r="G8027" s="41" t="str">
        <f aca="false">IF(A8027="","",INDEX(P_Svc,F8027))</f>
        <v>Economy</v>
      </c>
      <c r="H8027" s="41" t="str">
        <f aca="false">IF(A8027="","",INDEX(P_Zone,F8027))</f>
        <v>West</v>
      </c>
      <c r="I8027" s="41" t="n">
        <f aca="false">IF(A8027="","",IF(D8027="Delivered",IF(B8027&lt;=INDEX(P_Due,F8027),1,0),0))</f>
        <v>1</v>
      </c>
    </row>
    <row r="8028" customFormat="false" ht="15" hidden="false" customHeight="false" outlineLevel="0" collapsed="false">
      <c r="A8028" s="37" t="n">
        <v>1007087</v>
      </c>
      <c r="B8028" s="38" t="n">
        <v>46307</v>
      </c>
      <c r="C8028" s="39" t="n">
        <v>1</v>
      </c>
      <c r="D8028" s="39" t="s">
        <v>26</v>
      </c>
      <c r="E8028" s="39"/>
      <c r="F8028" s="41" t="n">
        <f aca="false">IF(A8028="","",MATCH(A8028,P_ID,1))</f>
        <v>7087</v>
      </c>
      <c r="G8028" s="41" t="str">
        <f aca="false">IF(A8028="","",INDEX(P_Svc,F8028))</f>
        <v>Standard</v>
      </c>
      <c r="H8028" s="41" t="str">
        <f aca="false">IF(A8028="","",INDEX(P_Zone,F8028))</f>
        <v>North</v>
      </c>
      <c r="I8028" s="41" t="n">
        <f aca="false">IF(A8028="","",IF(D8028="Delivered",IF(B8028&lt;=INDEX(P_Due,F8028),1,0),0))</f>
        <v>1</v>
      </c>
    </row>
    <row r="8029" customFormat="false" ht="15" hidden="false" customHeight="false" outlineLevel="0" collapsed="false">
      <c r="A8029" s="37" t="n">
        <v>1007088</v>
      </c>
      <c r="B8029" s="38" t="n">
        <v>46307</v>
      </c>
      <c r="C8029" s="39" t="n">
        <v>1</v>
      </c>
      <c r="D8029" s="39" t="s">
        <v>26</v>
      </c>
      <c r="E8029" s="39"/>
      <c r="F8029" s="41" t="n">
        <f aca="false">IF(A8029="","",MATCH(A8029,P_ID,1))</f>
        <v>7088</v>
      </c>
      <c r="G8029" s="41" t="str">
        <f aca="false">IF(A8029="","",INDEX(P_Svc,F8029))</f>
        <v>Standard</v>
      </c>
      <c r="H8029" s="41" t="str">
        <f aca="false">IF(A8029="","",INDEX(P_Zone,F8029))</f>
        <v>West</v>
      </c>
      <c r="I8029" s="41" t="n">
        <f aca="false">IF(A8029="","",IF(D8029="Delivered",IF(B8029&lt;=INDEX(P_Due,F8029),1,0),0))</f>
        <v>1</v>
      </c>
    </row>
    <row r="8030" customFormat="false" ht="15" hidden="false" customHeight="false" outlineLevel="0" collapsed="false">
      <c r="A8030" s="37" t="n">
        <v>1007089</v>
      </c>
      <c r="B8030" s="38" t="n">
        <v>46307</v>
      </c>
      <c r="C8030" s="39" t="n">
        <v>1</v>
      </c>
      <c r="D8030" s="39" t="s">
        <v>26</v>
      </c>
      <c r="E8030" s="39"/>
      <c r="F8030" s="41" t="n">
        <f aca="false">IF(A8030="","",MATCH(A8030,P_ID,1))</f>
        <v>7089</v>
      </c>
      <c r="G8030" s="41" t="str">
        <f aca="false">IF(A8030="","",INDEX(P_Svc,F8030))</f>
        <v>Standard</v>
      </c>
      <c r="H8030" s="41" t="str">
        <f aca="false">IF(A8030="","",INDEX(P_Zone,F8030))</f>
        <v>North</v>
      </c>
      <c r="I8030" s="41" t="n">
        <f aca="false">IF(A8030="","",IF(D8030="Delivered",IF(B8030&lt;=INDEX(P_Due,F8030),1,0),0))</f>
        <v>1</v>
      </c>
    </row>
    <row r="8031" customFormat="false" ht="15" hidden="false" customHeight="false" outlineLevel="0" collapsed="false">
      <c r="A8031" s="37" t="n">
        <v>1007092</v>
      </c>
      <c r="B8031" s="38" t="n">
        <v>46307</v>
      </c>
      <c r="C8031" s="39" t="n">
        <v>1</v>
      </c>
      <c r="D8031" s="39" t="s">
        <v>26</v>
      </c>
      <c r="E8031" s="39"/>
      <c r="F8031" s="41" t="n">
        <f aca="false">IF(A8031="","",MATCH(A8031,P_ID,1))</f>
        <v>7092</v>
      </c>
      <c r="G8031" s="41" t="str">
        <f aca="false">IF(A8031="","",INDEX(P_Svc,F8031))</f>
        <v>Standard</v>
      </c>
      <c r="H8031" s="41" t="str">
        <f aca="false">IF(A8031="","",INDEX(P_Zone,F8031))</f>
        <v>North</v>
      </c>
      <c r="I8031" s="41" t="n">
        <f aca="false">IF(A8031="","",IF(D8031="Delivered",IF(B8031&lt;=INDEX(P_Due,F8031),1,0),0))</f>
        <v>1</v>
      </c>
    </row>
    <row r="8032" customFormat="false" ht="15" hidden="false" customHeight="false" outlineLevel="0" collapsed="false">
      <c r="A8032" s="37" t="n">
        <v>1007093</v>
      </c>
      <c r="B8032" s="38" t="n">
        <v>46307</v>
      </c>
      <c r="C8032" s="39" t="n">
        <v>1</v>
      </c>
      <c r="D8032" s="39" t="s">
        <v>26</v>
      </c>
      <c r="E8032" s="39"/>
      <c r="F8032" s="41" t="n">
        <f aca="false">IF(A8032="","",MATCH(A8032,P_ID,1))</f>
        <v>7093</v>
      </c>
      <c r="G8032" s="41" t="str">
        <f aca="false">IF(A8032="","",INDEX(P_Svc,F8032))</f>
        <v>Standard</v>
      </c>
      <c r="H8032" s="41" t="str">
        <f aca="false">IF(A8032="","",INDEX(P_Zone,F8032))</f>
        <v>South</v>
      </c>
      <c r="I8032" s="41" t="n">
        <f aca="false">IF(A8032="","",IF(D8032="Delivered",IF(B8032&lt;=INDEX(P_Due,F8032),1,0),0))</f>
        <v>1</v>
      </c>
    </row>
    <row r="8033" customFormat="false" ht="15" hidden="false" customHeight="false" outlineLevel="0" collapsed="false">
      <c r="A8033" s="37" t="n">
        <v>1007094</v>
      </c>
      <c r="B8033" s="38" t="n">
        <v>46307</v>
      </c>
      <c r="C8033" s="39" t="n">
        <v>1</v>
      </c>
      <c r="D8033" s="39" t="s">
        <v>26</v>
      </c>
      <c r="E8033" s="39"/>
      <c r="F8033" s="41" t="n">
        <f aca="false">IF(A8033="","",MATCH(A8033,P_ID,1))</f>
        <v>7094</v>
      </c>
      <c r="G8033" s="41" t="str">
        <f aca="false">IF(A8033="","",INDEX(P_Svc,F8033))</f>
        <v>Standard</v>
      </c>
      <c r="H8033" s="41" t="str">
        <f aca="false">IF(A8033="","",INDEX(P_Zone,F8033))</f>
        <v>North</v>
      </c>
      <c r="I8033" s="41" t="n">
        <f aca="false">IF(A8033="","",IF(D8033="Delivered",IF(B8033&lt;=INDEX(P_Due,F8033),1,0),0))</f>
        <v>1</v>
      </c>
    </row>
    <row r="8034" customFormat="false" ht="15" hidden="false" customHeight="false" outlineLevel="0" collapsed="false">
      <c r="A8034" s="37" t="n">
        <v>1007096</v>
      </c>
      <c r="B8034" s="38" t="n">
        <v>46307</v>
      </c>
      <c r="C8034" s="39" t="n">
        <v>1</v>
      </c>
      <c r="D8034" s="39" t="s">
        <v>26</v>
      </c>
      <c r="E8034" s="39"/>
      <c r="F8034" s="41" t="n">
        <f aca="false">IF(A8034="","",MATCH(A8034,P_ID,1))</f>
        <v>7096</v>
      </c>
      <c r="G8034" s="41" t="str">
        <f aca="false">IF(A8034="","",INDEX(P_Svc,F8034))</f>
        <v>Economy</v>
      </c>
      <c r="H8034" s="41" t="str">
        <f aca="false">IF(A8034="","",INDEX(P_Zone,F8034))</f>
        <v>West</v>
      </c>
      <c r="I8034" s="41" t="n">
        <f aca="false">IF(A8034="","",IF(D8034="Delivered",IF(B8034&lt;=INDEX(P_Due,F8034),1,0),0))</f>
        <v>1</v>
      </c>
    </row>
    <row r="8035" customFormat="false" ht="15" hidden="false" customHeight="false" outlineLevel="0" collapsed="false">
      <c r="A8035" s="37" t="n">
        <v>1007097</v>
      </c>
      <c r="B8035" s="38" t="n">
        <v>46307</v>
      </c>
      <c r="C8035" s="39" t="n">
        <v>1</v>
      </c>
      <c r="D8035" s="39" t="s">
        <v>26</v>
      </c>
      <c r="E8035" s="39"/>
      <c r="F8035" s="41" t="n">
        <f aca="false">IF(A8035="","",MATCH(A8035,P_ID,1))</f>
        <v>7097</v>
      </c>
      <c r="G8035" s="41" t="str">
        <f aca="false">IF(A8035="","",INDEX(P_Svc,F8035))</f>
        <v>Standard</v>
      </c>
      <c r="H8035" s="41" t="str">
        <f aca="false">IF(A8035="","",INDEX(P_Zone,F8035))</f>
        <v>East</v>
      </c>
      <c r="I8035" s="41" t="n">
        <f aca="false">IF(A8035="","",IF(D8035="Delivered",IF(B8035&lt;=INDEX(P_Due,F8035),1,0),0))</f>
        <v>1</v>
      </c>
    </row>
    <row r="8036" customFormat="false" ht="15" hidden="false" customHeight="false" outlineLevel="0" collapsed="false">
      <c r="A8036" s="37" t="n">
        <v>1007098</v>
      </c>
      <c r="B8036" s="38" t="n">
        <v>46307</v>
      </c>
      <c r="C8036" s="39" t="n">
        <v>1</v>
      </c>
      <c r="D8036" s="39" t="s">
        <v>26</v>
      </c>
      <c r="E8036" s="39"/>
      <c r="F8036" s="41" t="n">
        <f aca="false">IF(A8036="","",MATCH(A8036,P_ID,1))</f>
        <v>7098</v>
      </c>
      <c r="G8036" s="41" t="str">
        <f aca="false">IF(A8036="","",INDEX(P_Svc,F8036))</f>
        <v>Standard</v>
      </c>
      <c r="H8036" s="41" t="str">
        <f aca="false">IF(A8036="","",INDEX(P_Zone,F8036))</f>
        <v>West</v>
      </c>
      <c r="I8036" s="41" t="n">
        <f aca="false">IF(A8036="","",IF(D8036="Delivered",IF(B8036&lt;=INDEX(P_Due,F8036),1,0),0))</f>
        <v>1</v>
      </c>
    </row>
    <row r="8037" customFormat="false" ht="15" hidden="false" customHeight="false" outlineLevel="0" collapsed="false">
      <c r="A8037" s="37" t="n">
        <v>1007099</v>
      </c>
      <c r="B8037" s="38" t="n">
        <v>46307</v>
      </c>
      <c r="C8037" s="39" t="n">
        <v>1</v>
      </c>
      <c r="D8037" s="39" t="s">
        <v>26</v>
      </c>
      <c r="E8037" s="39"/>
      <c r="F8037" s="41" t="n">
        <f aca="false">IF(A8037="","",MATCH(A8037,P_ID,1))</f>
        <v>7099</v>
      </c>
      <c r="G8037" s="41" t="str">
        <f aca="false">IF(A8037="","",INDEX(P_Svc,F8037))</f>
        <v>Standard</v>
      </c>
      <c r="H8037" s="41" t="str">
        <f aca="false">IF(A8037="","",INDEX(P_Zone,F8037))</f>
        <v>North</v>
      </c>
      <c r="I8037" s="41" t="n">
        <f aca="false">IF(A8037="","",IF(D8037="Delivered",IF(B8037&lt;=INDEX(P_Due,F8037),1,0),0))</f>
        <v>1</v>
      </c>
    </row>
    <row r="8038" customFormat="false" ht="15" hidden="false" customHeight="false" outlineLevel="0" collapsed="false">
      <c r="A8038" s="37" t="n">
        <v>1007100</v>
      </c>
      <c r="B8038" s="38" t="n">
        <v>46307</v>
      </c>
      <c r="C8038" s="39" t="n">
        <v>1</v>
      </c>
      <c r="D8038" s="39" t="s">
        <v>26</v>
      </c>
      <c r="E8038" s="39"/>
      <c r="F8038" s="41" t="n">
        <f aca="false">IF(A8038="","",MATCH(A8038,P_ID,1))</f>
        <v>7100</v>
      </c>
      <c r="G8038" s="41" t="str">
        <f aca="false">IF(A8038="","",INDEX(P_Svc,F8038))</f>
        <v>Standard</v>
      </c>
      <c r="H8038" s="41" t="str">
        <f aca="false">IF(A8038="","",INDEX(P_Zone,F8038))</f>
        <v>North</v>
      </c>
      <c r="I8038" s="41" t="n">
        <f aca="false">IF(A8038="","",IF(D8038="Delivered",IF(B8038&lt;=INDEX(P_Due,F8038),1,0),0))</f>
        <v>1</v>
      </c>
    </row>
    <row r="8039" customFormat="false" ht="15" hidden="false" customHeight="false" outlineLevel="0" collapsed="false">
      <c r="A8039" s="37" t="n">
        <v>1007101</v>
      </c>
      <c r="B8039" s="38" t="n">
        <v>46307</v>
      </c>
      <c r="C8039" s="39" t="n">
        <v>1</v>
      </c>
      <c r="D8039" s="39" t="s">
        <v>26</v>
      </c>
      <c r="E8039" s="39"/>
      <c r="F8039" s="41" t="n">
        <f aca="false">IF(A8039="","",MATCH(A8039,P_ID,1))</f>
        <v>7101</v>
      </c>
      <c r="G8039" s="41" t="str">
        <f aca="false">IF(A8039="","",INDEX(P_Svc,F8039))</f>
        <v>Standard</v>
      </c>
      <c r="H8039" s="41" t="str">
        <f aca="false">IF(A8039="","",INDEX(P_Zone,F8039))</f>
        <v>North</v>
      </c>
      <c r="I8039" s="41" t="n">
        <f aca="false">IF(A8039="","",IF(D8039="Delivered",IF(B8039&lt;=INDEX(P_Due,F8039),1,0),0))</f>
        <v>1</v>
      </c>
    </row>
    <row r="8040" customFormat="false" ht="15" hidden="false" customHeight="false" outlineLevel="0" collapsed="false">
      <c r="A8040" s="37" t="n">
        <v>1007102</v>
      </c>
      <c r="B8040" s="38" t="n">
        <v>46307</v>
      </c>
      <c r="C8040" s="39" t="n">
        <v>1</v>
      </c>
      <c r="D8040" s="39" t="s">
        <v>26</v>
      </c>
      <c r="E8040" s="39"/>
      <c r="F8040" s="41" t="n">
        <f aca="false">IF(A8040="","",MATCH(A8040,P_ID,1))</f>
        <v>7102</v>
      </c>
      <c r="G8040" s="41" t="str">
        <f aca="false">IF(A8040="","",INDEX(P_Svc,F8040))</f>
        <v>Standard</v>
      </c>
      <c r="H8040" s="41" t="str">
        <f aca="false">IF(A8040="","",INDEX(P_Zone,F8040))</f>
        <v>West</v>
      </c>
      <c r="I8040" s="41" t="n">
        <f aca="false">IF(A8040="","",IF(D8040="Delivered",IF(B8040&lt;=INDEX(P_Due,F8040),1,0),0))</f>
        <v>1</v>
      </c>
    </row>
    <row r="8041" customFormat="false" ht="15" hidden="false" customHeight="false" outlineLevel="0" collapsed="false">
      <c r="A8041" s="37" t="n">
        <v>1007103</v>
      </c>
      <c r="B8041" s="38" t="n">
        <v>46307</v>
      </c>
      <c r="C8041" s="39" t="n">
        <v>1</v>
      </c>
      <c r="D8041" s="39" t="s">
        <v>26</v>
      </c>
      <c r="E8041" s="39"/>
      <c r="F8041" s="41" t="n">
        <f aca="false">IF(A8041="","",MATCH(A8041,P_ID,1))</f>
        <v>7103</v>
      </c>
      <c r="G8041" s="41" t="str">
        <f aca="false">IF(A8041="","",INDEX(P_Svc,F8041))</f>
        <v>Standard</v>
      </c>
      <c r="H8041" s="41" t="str">
        <f aca="false">IF(A8041="","",INDEX(P_Zone,F8041))</f>
        <v>South</v>
      </c>
      <c r="I8041" s="41" t="n">
        <f aca="false">IF(A8041="","",IF(D8041="Delivered",IF(B8041&lt;=INDEX(P_Due,F8041),1,0),0))</f>
        <v>1</v>
      </c>
    </row>
    <row r="8042" customFormat="false" ht="15" hidden="false" customHeight="false" outlineLevel="0" collapsed="false">
      <c r="A8042" s="37" t="n">
        <v>1007105</v>
      </c>
      <c r="B8042" s="38" t="n">
        <v>46307</v>
      </c>
      <c r="C8042" s="39" t="n">
        <v>1</v>
      </c>
      <c r="D8042" s="39" t="s">
        <v>26</v>
      </c>
      <c r="E8042" s="39"/>
      <c r="F8042" s="41" t="n">
        <f aca="false">IF(A8042="","",MATCH(A8042,P_ID,1))</f>
        <v>7105</v>
      </c>
      <c r="G8042" s="41" t="str">
        <f aca="false">IF(A8042="","",INDEX(P_Svc,F8042))</f>
        <v>Standard</v>
      </c>
      <c r="H8042" s="41" t="str">
        <f aca="false">IF(A8042="","",INDEX(P_Zone,F8042))</f>
        <v>South</v>
      </c>
      <c r="I8042" s="41" t="n">
        <f aca="false">IF(A8042="","",IF(D8042="Delivered",IF(B8042&lt;=INDEX(P_Due,F8042),1,0),0))</f>
        <v>1</v>
      </c>
    </row>
    <row r="8043" customFormat="false" ht="15" hidden="false" customHeight="false" outlineLevel="0" collapsed="false">
      <c r="A8043" s="37" t="n">
        <v>1007106</v>
      </c>
      <c r="B8043" s="38" t="n">
        <v>46307</v>
      </c>
      <c r="C8043" s="39" t="n">
        <v>1</v>
      </c>
      <c r="D8043" s="39" t="s">
        <v>26</v>
      </c>
      <c r="E8043" s="39"/>
      <c r="F8043" s="41" t="n">
        <f aca="false">IF(A8043="","",MATCH(A8043,P_ID,1))</f>
        <v>7106</v>
      </c>
      <c r="G8043" s="41" t="str">
        <f aca="false">IF(A8043="","",INDEX(P_Svc,F8043))</f>
        <v>Standard</v>
      </c>
      <c r="H8043" s="41" t="str">
        <f aca="false">IF(A8043="","",INDEX(P_Zone,F8043))</f>
        <v>West</v>
      </c>
      <c r="I8043" s="41" t="n">
        <f aca="false">IF(A8043="","",IF(D8043="Delivered",IF(B8043&lt;=INDEX(P_Due,F8043),1,0),0))</f>
        <v>1</v>
      </c>
    </row>
    <row r="8044" customFormat="false" ht="15" hidden="false" customHeight="false" outlineLevel="0" collapsed="false">
      <c r="A8044" s="37" t="n">
        <v>1007107</v>
      </c>
      <c r="B8044" s="38" t="n">
        <v>46307</v>
      </c>
      <c r="C8044" s="39" t="n">
        <v>1</v>
      </c>
      <c r="D8044" s="39" t="s">
        <v>26</v>
      </c>
      <c r="E8044" s="39"/>
      <c r="F8044" s="41" t="n">
        <f aca="false">IF(A8044="","",MATCH(A8044,P_ID,1))</f>
        <v>7107</v>
      </c>
      <c r="G8044" s="41" t="str">
        <f aca="false">IF(A8044="","",INDEX(P_Svc,F8044))</f>
        <v>Standard</v>
      </c>
      <c r="H8044" s="41" t="str">
        <f aca="false">IF(A8044="","",INDEX(P_Zone,F8044))</f>
        <v>North</v>
      </c>
      <c r="I8044" s="41" t="n">
        <f aca="false">IF(A8044="","",IF(D8044="Delivered",IF(B8044&lt;=INDEX(P_Due,F8044),1,0),0))</f>
        <v>1</v>
      </c>
    </row>
    <row r="8045" customFormat="false" ht="15" hidden="false" customHeight="false" outlineLevel="0" collapsed="false">
      <c r="A8045" s="37" t="n">
        <v>1007108</v>
      </c>
      <c r="B8045" s="38" t="n">
        <v>46307</v>
      </c>
      <c r="C8045" s="39" t="n">
        <v>1</v>
      </c>
      <c r="D8045" s="39" t="s">
        <v>26</v>
      </c>
      <c r="E8045" s="39"/>
      <c r="F8045" s="41" t="n">
        <f aca="false">IF(A8045="","",MATCH(A8045,P_ID,1))</f>
        <v>7108</v>
      </c>
      <c r="G8045" s="41" t="str">
        <f aca="false">IF(A8045="","",INDEX(P_Svc,F8045))</f>
        <v>Standard</v>
      </c>
      <c r="H8045" s="41" t="str">
        <f aca="false">IF(A8045="","",INDEX(P_Zone,F8045))</f>
        <v>South</v>
      </c>
      <c r="I8045" s="41" t="n">
        <f aca="false">IF(A8045="","",IF(D8045="Delivered",IF(B8045&lt;=INDEX(P_Due,F8045),1,0),0))</f>
        <v>1</v>
      </c>
    </row>
    <row r="8046" customFormat="false" ht="15" hidden="false" customHeight="false" outlineLevel="0" collapsed="false">
      <c r="A8046" s="37" t="n">
        <v>1007109</v>
      </c>
      <c r="B8046" s="38" t="n">
        <v>46307</v>
      </c>
      <c r="C8046" s="39" t="n">
        <v>1</v>
      </c>
      <c r="D8046" s="39" t="s">
        <v>26</v>
      </c>
      <c r="E8046" s="39"/>
      <c r="F8046" s="41" t="n">
        <f aca="false">IF(A8046="","",MATCH(A8046,P_ID,1))</f>
        <v>7109</v>
      </c>
      <c r="G8046" s="41" t="str">
        <f aca="false">IF(A8046="","",INDEX(P_Svc,F8046))</f>
        <v>Standard</v>
      </c>
      <c r="H8046" s="41" t="str">
        <f aca="false">IF(A8046="","",INDEX(P_Zone,F8046))</f>
        <v>North</v>
      </c>
      <c r="I8046" s="41" t="n">
        <f aca="false">IF(A8046="","",IF(D8046="Delivered",IF(B8046&lt;=INDEX(P_Due,F8046),1,0),0))</f>
        <v>1</v>
      </c>
    </row>
    <row r="8047" customFormat="false" ht="15" hidden="false" customHeight="false" outlineLevel="0" collapsed="false">
      <c r="A8047" s="37" t="n">
        <v>1007110</v>
      </c>
      <c r="B8047" s="38" t="n">
        <v>46307</v>
      </c>
      <c r="C8047" s="39" t="n">
        <v>1</v>
      </c>
      <c r="D8047" s="39" t="s">
        <v>26</v>
      </c>
      <c r="E8047" s="39"/>
      <c r="F8047" s="41" t="n">
        <f aca="false">IF(A8047="","",MATCH(A8047,P_ID,1))</f>
        <v>7110</v>
      </c>
      <c r="G8047" s="41" t="str">
        <f aca="false">IF(A8047="","",INDEX(P_Svc,F8047))</f>
        <v>Economy</v>
      </c>
      <c r="H8047" s="41" t="str">
        <f aca="false">IF(A8047="","",INDEX(P_Zone,F8047))</f>
        <v>South</v>
      </c>
      <c r="I8047" s="41" t="n">
        <f aca="false">IF(A8047="","",IF(D8047="Delivered",IF(B8047&lt;=INDEX(P_Due,F8047),1,0),0))</f>
        <v>1</v>
      </c>
    </row>
    <row r="8048" customFormat="false" ht="15" hidden="false" customHeight="false" outlineLevel="0" collapsed="false">
      <c r="A8048" s="37" t="n">
        <v>1007111</v>
      </c>
      <c r="B8048" s="38" t="n">
        <v>46307</v>
      </c>
      <c r="C8048" s="39" t="n">
        <v>1</v>
      </c>
      <c r="D8048" s="39" t="s">
        <v>26</v>
      </c>
      <c r="E8048" s="39"/>
      <c r="F8048" s="41" t="n">
        <f aca="false">IF(A8048="","",MATCH(A8048,P_ID,1))</f>
        <v>7111</v>
      </c>
      <c r="G8048" s="41" t="str">
        <f aca="false">IF(A8048="","",INDEX(P_Svc,F8048))</f>
        <v>Standard</v>
      </c>
      <c r="H8048" s="41" t="str">
        <f aca="false">IF(A8048="","",INDEX(P_Zone,F8048))</f>
        <v>North</v>
      </c>
      <c r="I8048" s="41" t="n">
        <f aca="false">IF(A8048="","",IF(D8048="Delivered",IF(B8048&lt;=INDEX(P_Due,F8048),1,0),0))</f>
        <v>1</v>
      </c>
    </row>
    <row r="8049" customFormat="false" ht="15" hidden="false" customHeight="false" outlineLevel="0" collapsed="false">
      <c r="A8049" s="37" t="n">
        <v>1007112</v>
      </c>
      <c r="B8049" s="38" t="n">
        <v>46307</v>
      </c>
      <c r="C8049" s="39" t="n">
        <v>1</v>
      </c>
      <c r="D8049" s="39" t="s">
        <v>26</v>
      </c>
      <c r="E8049" s="39"/>
      <c r="F8049" s="41" t="n">
        <f aca="false">IF(A8049="","",MATCH(A8049,P_ID,1))</f>
        <v>7112</v>
      </c>
      <c r="G8049" s="41" t="str">
        <f aca="false">IF(A8049="","",INDEX(P_Svc,F8049))</f>
        <v>Standard</v>
      </c>
      <c r="H8049" s="41" t="str">
        <f aca="false">IF(A8049="","",INDEX(P_Zone,F8049))</f>
        <v>East</v>
      </c>
      <c r="I8049" s="41" t="n">
        <f aca="false">IF(A8049="","",IF(D8049="Delivered",IF(B8049&lt;=INDEX(P_Due,F8049),1,0),0))</f>
        <v>1</v>
      </c>
    </row>
    <row r="8050" customFormat="false" ht="15" hidden="false" customHeight="false" outlineLevel="0" collapsed="false">
      <c r="A8050" s="37" t="n">
        <v>1007115</v>
      </c>
      <c r="B8050" s="38" t="n">
        <v>46307</v>
      </c>
      <c r="C8050" s="39" t="n">
        <v>1</v>
      </c>
      <c r="D8050" s="39" t="s">
        <v>26</v>
      </c>
      <c r="E8050" s="39"/>
      <c r="F8050" s="41" t="n">
        <f aca="false">IF(A8050="","",MATCH(A8050,P_ID,1))</f>
        <v>7115</v>
      </c>
      <c r="G8050" s="41" t="str">
        <f aca="false">IF(A8050="","",INDEX(P_Svc,F8050))</f>
        <v>Standard</v>
      </c>
      <c r="H8050" s="41" t="str">
        <f aca="false">IF(A8050="","",INDEX(P_Zone,F8050))</f>
        <v>South</v>
      </c>
      <c r="I8050" s="41" t="n">
        <f aca="false">IF(A8050="","",IF(D8050="Delivered",IF(B8050&lt;=INDEX(P_Due,F8050),1,0),0))</f>
        <v>1</v>
      </c>
    </row>
    <row r="8051" customFormat="false" ht="15" hidden="false" customHeight="false" outlineLevel="0" collapsed="false">
      <c r="A8051" s="37" t="n">
        <v>1007116</v>
      </c>
      <c r="B8051" s="38" t="n">
        <v>46307</v>
      </c>
      <c r="C8051" s="39" t="n">
        <v>1</v>
      </c>
      <c r="D8051" s="39" t="s">
        <v>26</v>
      </c>
      <c r="E8051" s="39"/>
      <c r="F8051" s="41" t="n">
        <f aca="false">IF(A8051="","",MATCH(A8051,P_ID,1))</f>
        <v>7116</v>
      </c>
      <c r="G8051" s="41" t="str">
        <f aca="false">IF(A8051="","",INDEX(P_Svc,F8051))</f>
        <v>Standard</v>
      </c>
      <c r="H8051" s="41" t="str">
        <f aca="false">IF(A8051="","",INDEX(P_Zone,F8051))</f>
        <v>East</v>
      </c>
      <c r="I8051" s="41" t="n">
        <f aca="false">IF(A8051="","",IF(D8051="Delivered",IF(B8051&lt;=INDEX(P_Due,F8051),1,0),0))</f>
        <v>1</v>
      </c>
    </row>
    <row r="8052" customFormat="false" ht="15" hidden="false" customHeight="false" outlineLevel="0" collapsed="false">
      <c r="A8052" s="37" t="n">
        <v>1007119</v>
      </c>
      <c r="B8052" s="38" t="n">
        <v>46307</v>
      </c>
      <c r="C8052" s="39" t="n">
        <v>1</v>
      </c>
      <c r="D8052" s="39" t="s">
        <v>79</v>
      </c>
      <c r="E8052" s="39" t="s">
        <v>34</v>
      </c>
      <c r="F8052" s="41" t="n">
        <f aca="false">IF(A8052="","",MATCH(A8052,P_ID,1))</f>
        <v>7119</v>
      </c>
      <c r="G8052" s="41" t="str">
        <f aca="false">IF(A8052="","",INDEX(P_Svc,F8052))</f>
        <v>Standard</v>
      </c>
      <c r="H8052" s="41" t="str">
        <f aca="false">IF(A8052="","",INDEX(P_Zone,F8052))</f>
        <v>East</v>
      </c>
      <c r="I8052" s="41" t="n">
        <f aca="false">IF(A8052="","",IF(D8052="Delivered",IF(B8052&lt;=INDEX(P_Due,F8052),1,0),0))</f>
        <v>0</v>
      </c>
    </row>
    <row r="8053" customFormat="false" ht="15" hidden="false" customHeight="false" outlineLevel="0" collapsed="false">
      <c r="A8053" s="37" t="n">
        <v>1007120</v>
      </c>
      <c r="B8053" s="38" t="n">
        <v>46307</v>
      </c>
      <c r="C8053" s="39" t="n">
        <v>1</v>
      </c>
      <c r="D8053" s="39" t="s">
        <v>26</v>
      </c>
      <c r="E8053" s="39"/>
      <c r="F8053" s="41" t="n">
        <f aca="false">IF(A8053="","",MATCH(A8053,P_ID,1))</f>
        <v>7120</v>
      </c>
      <c r="G8053" s="41" t="str">
        <f aca="false">IF(A8053="","",INDEX(P_Svc,F8053))</f>
        <v>Economy</v>
      </c>
      <c r="H8053" s="41" t="str">
        <f aca="false">IF(A8053="","",INDEX(P_Zone,F8053))</f>
        <v>East</v>
      </c>
      <c r="I8053" s="41" t="n">
        <f aca="false">IF(A8053="","",IF(D8053="Delivered",IF(B8053&lt;=INDEX(P_Due,F8053),1,0),0))</f>
        <v>1</v>
      </c>
    </row>
    <row r="8054" customFormat="false" ht="15" hidden="false" customHeight="false" outlineLevel="0" collapsed="false">
      <c r="A8054" s="37" t="n">
        <v>1007121</v>
      </c>
      <c r="B8054" s="38" t="n">
        <v>46307</v>
      </c>
      <c r="C8054" s="39" t="n">
        <v>1</v>
      </c>
      <c r="D8054" s="39" t="s">
        <v>26</v>
      </c>
      <c r="E8054" s="39"/>
      <c r="F8054" s="41" t="n">
        <f aca="false">IF(A8054="","",MATCH(A8054,P_ID,1))</f>
        <v>7121</v>
      </c>
      <c r="G8054" s="41" t="str">
        <f aca="false">IF(A8054="","",INDEX(P_Svc,F8054))</f>
        <v>Standard</v>
      </c>
      <c r="H8054" s="41" t="str">
        <f aca="false">IF(A8054="","",INDEX(P_Zone,F8054))</f>
        <v>North</v>
      </c>
      <c r="I8054" s="41" t="n">
        <f aca="false">IF(A8054="","",IF(D8054="Delivered",IF(B8054&lt;=INDEX(P_Due,F8054),1,0),0))</f>
        <v>1</v>
      </c>
    </row>
    <row r="8055" customFormat="false" ht="15" hidden="false" customHeight="false" outlineLevel="0" collapsed="false">
      <c r="A8055" s="37" t="n">
        <v>1007122</v>
      </c>
      <c r="B8055" s="38" t="n">
        <v>46307</v>
      </c>
      <c r="C8055" s="39" t="n">
        <v>1</v>
      </c>
      <c r="D8055" s="39" t="s">
        <v>26</v>
      </c>
      <c r="E8055" s="39"/>
      <c r="F8055" s="41" t="n">
        <f aca="false">IF(A8055="","",MATCH(A8055,P_ID,1))</f>
        <v>7122</v>
      </c>
      <c r="G8055" s="41" t="str">
        <f aca="false">IF(A8055="","",INDEX(P_Svc,F8055))</f>
        <v>Standard</v>
      </c>
      <c r="H8055" s="41" t="str">
        <f aca="false">IF(A8055="","",INDEX(P_Zone,F8055))</f>
        <v>West</v>
      </c>
      <c r="I8055" s="41" t="n">
        <f aca="false">IF(A8055="","",IF(D8055="Delivered",IF(B8055&lt;=INDEX(P_Due,F8055),1,0),0))</f>
        <v>1</v>
      </c>
    </row>
    <row r="8056" customFormat="false" ht="15" hidden="false" customHeight="false" outlineLevel="0" collapsed="false">
      <c r="A8056" s="37" t="n">
        <v>1007123</v>
      </c>
      <c r="B8056" s="38" t="n">
        <v>46307</v>
      </c>
      <c r="C8056" s="39" t="n">
        <v>1</v>
      </c>
      <c r="D8056" s="39" t="s">
        <v>26</v>
      </c>
      <c r="E8056" s="39"/>
      <c r="F8056" s="41" t="n">
        <f aca="false">IF(A8056="","",MATCH(A8056,P_ID,1))</f>
        <v>7123</v>
      </c>
      <c r="G8056" s="41" t="str">
        <f aca="false">IF(A8056="","",INDEX(P_Svc,F8056))</f>
        <v>Standard</v>
      </c>
      <c r="H8056" s="41" t="str">
        <f aca="false">IF(A8056="","",INDEX(P_Zone,F8056))</f>
        <v>West</v>
      </c>
      <c r="I8056" s="41" t="n">
        <f aca="false">IF(A8056="","",IF(D8056="Delivered",IF(B8056&lt;=INDEX(P_Due,F8056),1,0),0))</f>
        <v>1</v>
      </c>
    </row>
    <row r="8057" customFormat="false" ht="15" hidden="false" customHeight="false" outlineLevel="0" collapsed="false">
      <c r="A8057" s="37" t="n">
        <v>1007124</v>
      </c>
      <c r="B8057" s="38" t="n">
        <v>46307</v>
      </c>
      <c r="C8057" s="39" t="n">
        <v>1</v>
      </c>
      <c r="D8057" s="39" t="s">
        <v>26</v>
      </c>
      <c r="E8057" s="39"/>
      <c r="F8057" s="41" t="n">
        <f aca="false">IF(A8057="","",MATCH(A8057,P_ID,1))</f>
        <v>7124</v>
      </c>
      <c r="G8057" s="41" t="str">
        <f aca="false">IF(A8057="","",INDEX(P_Svc,F8057))</f>
        <v>Standard</v>
      </c>
      <c r="H8057" s="41" t="str">
        <f aca="false">IF(A8057="","",INDEX(P_Zone,F8057))</f>
        <v>North</v>
      </c>
      <c r="I8057" s="41" t="n">
        <f aca="false">IF(A8057="","",IF(D8057="Delivered",IF(B8057&lt;=INDEX(P_Due,F8057),1,0),0))</f>
        <v>1</v>
      </c>
    </row>
    <row r="8058" customFormat="false" ht="15" hidden="false" customHeight="false" outlineLevel="0" collapsed="false">
      <c r="A8058" s="37" t="n">
        <v>1007125</v>
      </c>
      <c r="B8058" s="38" t="n">
        <v>46307</v>
      </c>
      <c r="C8058" s="39" t="n">
        <v>1</v>
      </c>
      <c r="D8058" s="39" t="s">
        <v>26</v>
      </c>
      <c r="E8058" s="39"/>
      <c r="F8058" s="41" t="n">
        <f aca="false">IF(A8058="","",MATCH(A8058,P_ID,1))</f>
        <v>7125</v>
      </c>
      <c r="G8058" s="41" t="str">
        <f aca="false">IF(A8058="","",INDEX(P_Svc,F8058))</f>
        <v>Standard</v>
      </c>
      <c r="H8058" s="41" t="str">
        <f aca="false">IF(A8058="","",INDEX(P_Zone,F8058))</f>
        <v>South</v>
      </c>
      <c r="I8058" s="41" t="n">
        <f aca="false">IF(A8058="","",IF(D8058="Delivered",IF(B8058&lt;=INDEX(P_Due,F8058),1,0),0))</f>
        <v>1</v>
      </c>
    </row>
    <row r="8059" customFormat="false" ht="15" hidden="false" customHeight="false" outlineLevel="0" collapsed="false">
      <c r="A8059" s="37" t="n">
        <v>1007126</v>
      </c>
      <c r="B8059" s="38" t="n">
        <v>46307</v>
      </c>
      <c r="C8059" s="39" t="n">
        <v>1</v>
      </c>
      <c r="D8059" s="39" t="s">
        <v>26</v>
      </c>
      <c r="E8059" s="39"/>
      <c r="F8059" s="41" t="n">
        <f aca="false">IF(A8059="","",MATCH(A8059,P_ID,1))</f>
        <v>7126</v>
      </c>
      <c r="G8059" s="41" t="str">
        <f aca="false">IF(A8059="","",INDEX(P_Svc,F8059))</f>
        <v>Standard</v>
      </c>
      <c r="H8059" s="41" t="str">
        <f aca="false">IF(A8059="","",INDEX(P_Zone,F8059))</f>
        <v>South</v>
      </c>
      <c r="I8059" s="41" t="n">
        <f aca="false">IF(A8059="","",IF(D8059="Delivered",IF(B8059&lt;=INDEX(P_Due,F8059),1,0),0))</f>
        <v>1</v>
      </c>
    </row>
    <row r="8060" customFormat="false" ht="15" hidden="false" customHeight="false" outlineLevel="0" collapsed="false">
      <c r="A8060" s="37" t="n">
        <v>1007127</v>
      </c>
      <c r="B8060" s="38" t="n">
        <v>46307</v>
      </c>
      <c r="C8060" s="39" t="n">
        <v>1</v>
      </c>
      <c r="D8060" s="39" t="s">
        <v>26</v>
      </c>
      <c r="E8060" s="39"/>
      <c r="F8060" s="41" t="n">
        <f aca="false">IF(A8060="","",MATCH(A8060,P_ID,1))</f>
        <v>7127</v>
      </c>
      <c r="G8060" s="41" t="str">
        <f aca="false">IF(A8060="","",INDEX(P_Svc,F8060))</f>
        <v>Standard</v>
      </c>
      <c r="H8060" s="41" t="str">
        <f aca="false">IF(A8060="","",INDEX(P_Zone,F8060))</f>
        <v>South</v>
      </c>
      <c r="I8060" s="41" t="n">
        <f aca="false">IF(A8060="","",IF(D8060="Delivered",IF(B8060&lt;=INDEX(P_Due,F8060),1,0),0))</f>
        <v>1</v>
      </c>
    </row>
    <row r="8061" customFormat="false" ht="15" hidden="false" customHeight="false" outlineLevel="0" collapsed="false">
      <c r="A8061" s="37" t="n">
        <v>1007128</v>
      </c>
      <c r="B8061" s="38" t="n">
        <v>46307</v>
      </c>
      <c r="C8061" s="39" t="n">
        <v>1</v>
      </c>
      <c r="D8061" s="39" t="s">
        <v>26</v>
      </c>
      <c r="E8061" s="39"/>
      <c r="F8061" s="41" t="n">
        <f aca="false">IF(A8061="","",MATCH(A8061,P_ID,1))</f>
        <v>7128</v>
      </c>
      <c r="G8061" s="41" t="str">
        <f aca="false">IF(A8061="","",INDEX(P_Svc,F8061))</f>
        <v>Standard</v>
      </c>
      <c r="H8061" s="41" t="str">
        <f aca="false">IF(A8061="","",INDEX(P_Zone,F8061))</f>
        <v>West</v>
      </c>
      <c r="I8061" s="41" t="n">
        <f aca="false">IF(A8061="","",IF(D8061="Delivered",IF(B8061&lt;=INDEX(P_Due,F8061),1,0),0))</f>
        <v>1</v>
      </c>
    </row>
    <row r="8062" customFormat="false" ht="15" hidden="false" customHeight="false" outlineLevel="0" collapsed="false">
      <c r="A8062" s="37" t="n">
        <v>1007129</v>
      </c>
      <c r="B8062" s="38" t="n">
        <v>46307</v>
      </c>
      <c r="C8062" s="39" t="n">
        <v>1</v>
      </c>
      <c r="D8062" s="39" t="s">
        <v>26</v>
      </c>
      <c r="E8062" s="39"/>
      <c r="F8062" s="41" t="n">
        <f aca="false">IF(A8062="","",MATCH(A8062,P_ID,1))</f>
        <v>7129</v>
      </c>
      <c r="G8062" s="41" t="str">
        <f aca="false">IF(A8062="","",INDEX(P_Svc,F8062))</f>
        <v>Standard</v>
      </c>
      <c r="H8062" s="41" t="str">
        <f aca="false">IF(A8062="","",INDEX(P_Zone,F8062))</f>
        <v>South</v>
      </c>
      <c r="I8062" s="41" t="n">
        <f aca="false">IF(A8062="","",IF(D8062="Delivered",IF(B8062&lt;=INDEX(P_Due,F8062),1,0),0))</f>
        <v>1</v>
      </c>
    </row>
    <row r="8063" customFormat="false" ht="15" hidden="false" customHeight="false" outlineLevel="0" collapsed="false">
      <c r="A8063" s="37" t="n">
        <v>1007130</v>
      </c>
      <c r="B8063" s="38" t="n">
        <v>46307</v>
      </c>
      <c r="C8063" s="39" t="n">
        <v>1</v>
      </c>
      <c r="D8063" s="39" t="s">
        <v>26</v>
      </c>
      <c r="E8063" s="39"/>
      <c r="F8063" s="41" t="n">
        <f aca="false">IF(A8063="","",MATCH(A8063,P_ID,1))</f>
        <v>7130</v>
      </c>
      <c r="G8063" s="41" t="str">
        <f aca="false">IF(A8063="","",INDEX(P_Svc,F8063))</f>
        <v>Standard</v>
      </c>
      <c r="H8063" s="41" t="str">
        <f aca="false">IF(A8063="","",INDEX(P_Zone,F8063))</f>
        <v>North</v>
      </c>
      <c r="I8063" s="41" t="n">
        <f aca="false">IF(A8063="","",IF(D8063="Delivered",IF(B8063&lt;=INDEX(P_Due,F8063),1,0),0))</f>
        <v>1</v>
      </c>
    </row>
    <row r="8064" customFormat="false" ht="15" hidden="false" customHeight="false" outlineLevel="0" collapsed="false">
      <c r="A8064" s="37" t="n">
        <v>1007131</v>
      </c>
      <c r="B8064" s="38" t="n">
        <v>46307</v>
      </c>
      <c r="C8064" s="39" t="n">
        <v>1</v>
      </c>
      <c r="D8064" s="39" t="s">
        <v>26</v>
      </c>
      <c r="E8064" s="39"/>
      <c r="F8064" s="41" t="n">
        <f aca="false">IF(A8064="","",MATCH(A8064,P_ID,1))</f>
        <v>7131</v>
      </c>
      <c r="G8064" s="41" t="str">
        <f aca="false">IF(A8064="","",INDEX(P_Svc,F8064))</f>
        <v>Standard</v>
      </c>
      <c r="H8064" s="41" t="str">
        <f aca="false">IF(A8064="","",INDEX(P_Zone,F8064))</f>
        <v>East</v>
      </c>
      <c r="I8064" s="41" t="n">
        <f aca="false">IF(A8064="","",IF(D8064="Delivered",IF(B8064&lt;=INDEX(P_Due,F8064),1,0),0))</f>
        <v>1</v>
      </c>
    </row>
    <row r="8065" customFormat="false" ht="15" hidden="false" customHeight="false" outlineLevel="0" collapsed="false">
      <c r="A8065" s="37" t="n">
        <v>1007132</v>
      </c>
      <c r="B8065" s="38" t="n">
        <v>46307</v>
      </c>
      <c r="C8065" s="39" t="n">
        <v>1</v>
      </c>
      <c r="D8065" s="39" t="s">
        <v>26</v>
      </c>
      <c r="E8065" s="39"/>
      <c r="F8065" s="41" t="n">
        <f aca="false">IF(A8065="","",MATCH(A8065,P_ID,1))</f>
        <v>7132</v>
      </c>
      <c r="G8065" s="41" t="str">
        <f aca="false">IF(A8065="","",INDEX(P_Svc,F8065))</f>
        <v>Standard</v>
      </c>
      <c r="H8065" s="41" t="str">
        <f aca="false">IF(A8065="","",INDEX(P_Zone,F8065))</f>
        <v>West</v>
      </c>
      <c r="I8065" s="41" t="n">
        <f aca="false">IF(A8065="","",IF(D8065="Delivered",IF(B8065&lt;=INDEX(P_Due,F8065),1,0),0))</f>
        <v>1</v>
      </c>
    </row>
    <row r="8066" customFormat="false" ht="15" hidden="false" customHeight="false" outlineLevel="0" collapsed="false">
      <c r="A8066" s="37" t="n">
        <v>1007133</v>
      </c>
      <c r="B8066" s="38" t="n">
        <v>46307</v>
      </c>
      <c r="C8066" s="39" t="n">
        <v>1</v>
      </c>
      <c r="D8066" s="39" t="s">
        <v>26</v>
      </c>
      <c r="E8066" s="39"/>
      <c r="F8066" s="41" t="n">
        <f aca="false">IF(A8066="","",MATCH(A8066,P_ID,1))</f>
        <v>7133</v>
      </c>
      <c r="G8066" s="41" t="str">
        <f aca="false">IF(A8066="","",INDEX(P_Svc,F8066))</f>
        <v>Standard</v>
      </c>
      <c r="H8066" s="41" t="str">
        <f aca="false">IF(A8066="","",INDEX(P_Zone,F8066))</f>
        <v>Central</v>
      </c>
      <c r="I8066" s="41" t="n">
        <f aca="false">IF(A8066="","",IF(D8066="Delivered",IF(B8066&lt;=INDEX(P_Due,F8066),1,0),0))</f>
        <v>1</v>
      </c>
    </row>
    <row r="8067" customFormat="false" ht="15" hidden="false" customHeight="false" outlineLevel="0" collapsed="false">
      <c r="A8067" s="37" t="n">
        <v>1007136</v>
      </c>
      <c r="B8067" s="38" t="n">
        <v>46307</v>
      </c>
      <c r="C8067" s="39" t="n">
        <v>1</v>
      </c>
      <c r="D8067" s="39" t="s">
        <v>26</v>
      </c>
      <c r="E8067" s="39"/>
      <c r="F8067" s="41" t="n">
        <f aca="false">IF(A8067="","",MATCH(A8067,P_ID,1))</f>
        <v>7136</v>
      </c>
      <c r="G8067" s="41" t="str">
        <f aca="false">IF(A8067="","",INDEX(P_Svc,F8067))</f>
        <v>Standard</v>
      </c>
      <c r="H8067" s="41" t="str">
        <f aca="false">IF(A8067="","",INDEX(P_Zone,F8067))</f>
        <v>West</v>
      </c>
      <c r="I8067" s="41" t="n">
        <f aca="false">IF(A8067="","",IF(D8067="Delivered",IF(B8067&lt;=INDEX(P_Due,F8067),1,0),0))</f>
        <v>1</v>
      </c>
    </row>
    <row r="8068" customFormat="false" ht="15" hidden="false" customHeight="false" outlineLevel="0" collapsed="false">
      <c r="A8068" s="37" t="n">
        <v>1007137</v>
      </c>
      <c r="B8068" s="38" t="n">
        <v>46307</v>
      </c>
      <c r="C8068" s="39" t="n">
        <v>1</v>
      </c>
      <c r="D8068" s="39" t="s">
        <v>26</v>
      </c>
      <c r="E8068" s="39"/>
      <c r="F8068" s="41" t="n">
        <f aca="false">IF(A8068="","",MATCH(A8068,P_ID,1))</f>
        <v>7137</v>
      </c>
      <c r="G8068" s="41" t="str">
        <f aca="false">IF(A8068="","",INDEX(P_Svc,F8068))</f>
        <v>Standard</v>
      </c>
      <c r="H8068" s="41" t="str">
        <f aca="false">IF(A8068="","",INDEX(P_Zone,F8068))</f>
        <v>West</v>
      </c>
      <c r="I8068" s="41" t="n">
        <f aca="false">IF(A8068="","",IF(D8068="Delivered",IF(B8068&lt;=INDEX(P_Due,F8068),1,0),0))</f>
        <v>1</v>
      </c>
    </row>
    <row r="8069" customFormat="false" ht="15" hidden="false" customHeight="false" outlineLevel="0" collapsed="false">
      <c r="A8069" s="37" t="n">
        <v>1007138</v>
      </c>
      <c r="B8069" s="38" t="n">
        <v>46307</v>
      </c>
      <c r="C8069" s="39" t="n">
        <v>1</v>
      </c>
      <c r="D8069" s="39" t="s">
        <v>26</v>
      </c>
      <c r="E8069" s="39"/>
      <c r="F8069" s="41" t="n">
        <f aca="false">IF(A8069="","",MATCH(A8069,P_ID,1))</f>
        <v>7138</v>
      </c>
      <c r="G8069" s="41" t="str">
        <f aca="false">IF(A8069="","",INDEX(P_Svc,F8069))</f>
        <v>Standard</v>
      </c>
      <c r="H8069" s="41" t="str">
        <f aca="false">IF(A8069="","",INDEX(P_Zone,F8069))</f>
        <v>West</v>
      </c>
      <c r="I8069" s="41" t="n">
        <f aca="false">IF(A8069="","",IF(D8069="Delivered",IF(B8069&lt;=INDEX(P_Due,F8069),1,0),0))</f>
        <v>1</v>
      </c>
    </row>
    <row r="8070" customFormat="false" ht="15" hidden="false" customHeight="false" outlineLevel="0" collapsed="false">
      <c r="A8070" s="37" t="n">
        <v>1007139</v>
      </c>
      <c r="B8070" s="38" t="n">
        <v>46307</v>
      </c>
      <c r="C8070" s="39" t="n">
        <v>1</v>
      </c>
      <c r="D8070" s="39" t="s">
        <v>26</v>
      </c>
      <c r="E8070" s="39"/>
      <c r="F8070" s="41" t="n">
        <f aca="false">IF(A8070="","",MATCH(A8070,P_ID,1))</f>
        <v>7139</v>
      </c>
      <c r="G8070" s="41" t="str">
        <f aca="false">IF(A8070="","",INDEX(P_Svc,F8070))</f>
        <v>Standard</v>
      </c>
      <c r="H8070" s="41" t="str">
        <f aca="false">IF(A8070="","",INDEX(P_Zone,F8070))</f>
        <v>West</v>
      </c>
      <c r="I8070" s="41" t="n">
        <f aca="false">IF(A8070="","",IF(D8070="Delivered",IF(B8070&lt;=INDEX(P_Due,F8070),1,0),0))</f>
        <v>1</v>
      </c>
    </row>
    <row r="8071" customFormat="false" ht="15" hidden="false" customHeight="false" outlineLevel="0" collapsed="false">
      <c r="A8071" s="37" t="n">
        <v>1007140</v>
      </c>
      <c r="B8071" s="38" t="n">
        <v>46307</v>
      </c>
      <c r="C8071" s="39" t="n">
        <v>1</v>
      </c>
      <c r="D8071" s="39" t="s">
        <v>79</v>
      </c>
      <c r="E8071" s="39" t="s">
        <v>38</v>
      </c>
      <c r="F8071" s="41" t="n">
        <f aca="false">IF(A8071="","",MATCH(A8071,P_ID,1))</f>
        <v>7140</v>
      </c>
      <c r="G8071" s="41" t="str">
        <f aca="false">IF(A8071="","",INDEX(P_Svc,F8071))</f>
        <v>Standard</v>
      </c>
      <c r="H8071" s="41" t="str">
        <f aca="false">IF(A8071="","",INDEX(P_Zone,F8071))</f>
        <v>West</v>
      </c>
      <c r="I8071" s="41" t="n">
        <f aca="false">IF(A8071="","",IF(D8071="Delivered",IF(B8071&lt;=INDEX(P_Due,F8071),1,0),0))</f>
        <v>0</v>
      </c>
    </row>
    <row r="8072" customFormat="false" ht="15" hidden="false" customHeight="false" outlineLevel="0" collapsed="false">
      <c r="A8072" s="37" t="n">
        <v>1007141</v>
      </c>
      <c r="B8072" s="38" t="n">
        <v>46307</v>
      </c>
      <c r="C8072" s="39" t="n">
        <v>1</v>
      </c>
      <c r="D8072" s="39" t="s">
        <v>26</v>
      </c>
      <c r="E8072" s="39"/>
      <c r="F8072" s="41" t="n">
        <f aca="false">IF(A8072="","",MATCH(A8072,P_ID,1))</f>
        <v>7141</v>
      </c>
      <c r="G8072" s="41" t="str">
        <f aca="false">IF(A8072="","",INDEX(P_Svc,F8072))</f>
        <v>Economy</v>
      </c>
      <c r="H8072" s="41" t="str">
        <f aca="false">IF(A8072="","",INDEX(P_Zone,F8072))</f>
        <v>Central</v>
      </c>
      <c r="I8072" s="41" t="n">
        <f aca="false">IF(A8072="","",IF(D8072="Delivered",IF(B8072&lt;=INDEX(P_Due,F8072),1,0),0))</f>
        <v>1</v>
      </c>
    </row>
    <row r="8073" customFormat="false" ht="15" hidden="false" customHeight="false" outlineLevel="0" collapsed="false">
      <c r="A8073" s="37" t="n">
        <v>1007142</v>
      </c>
      <c r="B8073" s="38" t="n">
        <v>46307</v>
      </c>
      <c r="C8073" s="39" t="n">
        <v>1</v>
      </c>
      <c r="D8073" s="39" t="s">
        <v>26</v>
      </c>
      <c r="E8073" s="39"/>
      <c r="F8073" s="41" t="n">
        <f aca="false">IF(A8073="","",MATCH(A8073,P_ID,1))</f>
        <v>7142</v>
      </c>
      <c r="G8073" s="41" t="str">
        <f aca="false">IF(A8073="","",INDEX(P_Svc,F8073))</f>
        <v>Standard</v>
      </c>
      <c r="H8073" s="41" t="str">
        <f aca="false">IF(A8073="","",INDEX(P_Zone,F8073))</f>
        <v>North</v>
      </c>
      <c r="I8073" s="41" t="n">
        <f aca="false">IF(A8073="","",IF(D8073="Delivered",IF(B8073&lt;=INDEX(P_Due,F8073),1,0),0))</f>
        <v>1</v>
      </c>
    </row>
    <row r="8074" customFormat="false" ht="15" hidden="false" customHeight="false" outlineLevel="0" collapsed="false">
      <c r="A8074" s="37" t="n">
        <v>1007143</v>
      </c>
      <c r="B8074" s="38" t="n">
        <v>46307</v>
      </c>
      <c r="C8074" s="39" t="n">
        <v>1</v>
      </c>
      <c r="D8074" s="39" t="s">
        <v>26</v>
      </c>
      <c r="E8074" s="39"/>
      <c r="F8074" s="41" t="n">
        <f aca="false">IF(A8074="","",MATCH(A8074,P_ID,1))</f>
        <v>7143</v>
      </c>
      <c r="G8074" s="41" t="str">
        <f aca="false">IF(A8074="","",INDEX(P_Svc,F8074))</f>
        <v>Standard</v>
      </c>
      <c r="H8074" s="41" t="str">
        <f aca="false">IF(A8074="","",INDEX(P_Zone,F8074))</f>
        <v>South</v>
      </c>
      <c r="I8074" s="41" t="n">
        <f aca="false">IF(A8074="","",IF(D8074="Delivered",IF(B8074&lt;=INDEX(P_Due,F8074),1,0),0))</f>
        <v>1</v>
      </c>
    </row>
    <row r="8075" customFormat="false" ht="15" hidden="false" customHeight="false" outlineLevel="0" collapsed="false">
      <c r="A8075" s="37" t="n">
        <v>1007144</v>
      </c>
      <c r="B8075" s="38" t="n">
        <v>46307</v>
      </c>
      <c r="C8075" s="39" t="n">
        <v>1</v>
      </c>
      <c r="D8075" s="39" t="s">
        <v>26</v>
      </c>
      <c r="E8075" s="39"/>
      <c r="F8075" s="41" t="n">
        <f aca="false">IF(A8075="","",MATCH(A8075,P_ID,1))</f>
        <v>7144</v>
      </c>
      <c r="G8075" s="41" t="str">
        <f aca="false">IF(A8075="","",INDEX(P_Svc,F8075))</f>
        <v>Standard</v>
      </c>
      <c r="H8075" s="41" t="str">
        <f aca="false">IF(A8075="","",INDEX(P_Zone,F8075))</f>
        <v>North</v>
      </c>
      <c r="I8075" s="41" t="n">
        <f aca="false">IF(A8075="","",IF(D8075="Delivered",IF(B8075&lt;=INDEX(P_Due,F8075),1,0),0))</f>
        <v>1</v>
      </c>
    </row>
    <row r="8076" customFormat="false" ht="15" hidden="false" customHeight="false" outlineLevel="0" collapsed="false">
      <c r="A8076" s="37" t="n">
        <v>1007146</v>
      </c>
      <c r="B8076" s="38" t="n">
        <v>46307</v>
      </c>
      <c r="C8076" s="39" t="n">
        <v>1</v>
      </c>
      <c r="D8076" s="39" t="s">
        <v>26</v>
      </c>
      <c r="E8076" s="39"/>
      <c r="F8076" s="41" t="n">
        <f aca="false">IF(A8076="","",MATCH(A8076,P_ID,1))</f>
        <v>7146</v>
      </c>
      <c r="G8076" s="41" t="str">
        <f aca="false">IF(A8076="","",INDEX(P_Svc,F8076))</f>
        <v>Economy</v>
      </c>
      <c r="H8076" s="41" t="str">
        <f aca="false">IF(A8076="","",INDEX(P_Zone,F8076))</f>
        <v>South</v>
      </c>
      <c r="I8076" s="41" t="n">
        <f aca="false">IF(A8076="","",IF(D8076="Delivered",IF(B8076&lt;=INDEX(P_Due,F8076),1,0),0))</f>
        <v>1</v>
      </c>
    </row>
    <row r="8077" customFormat="false" ht="15" hidden="false" customHeight="false" outlineLevel="0" collapsed="false">
      <c r="A8077" s="37" t="n">
        <v>1007147</v>
      </c>
      <c r="B8077" s="38" t="n">
        <v>46307</v>
      </c>
      <c r="C8077" s="39" t="n">
        <v>1</v>
      </c>
      <c r="D8077" s="39" t="s">
        <v>26</v>
      </c>
      <c r="E8077" s="39"/>
      <c r="F8077" s="41" t="n">
        <f aca="false">IF(A8077="","",MATCH(A8077,P_ID,1))</f>
        <v>7147</v>
      </c>
      <c r="G8077" s="41" t="str">
        <f aca="false">IF(A8077="","",INDEX(P_Svc,F8077))</f>
        <v>Standard</v>
      </c>
      <c r="H8077" s="41" t="str">
        <f aca="false">IF(A8077="","",INDEX(P_Zone,F8077))</f>
        <v>South</v>
      </c>
      <c r="I8077" s="41" t="n">
        <f aca="false">IF(A8077="","",IF(D8077="Delivered",IF(B8077&lt;=INDEX(P_Due,F8077),1,0),0))</f>
        <v>1</v>
      </c>
    </row>
    <row r="8078" customFormat="false" ht="15" hidden="false" customHeight="false" outlineLevel="0" collapsed="false">
      <c r="A8078" s="37" t="n">
        <v>1007148</v>
      </c>
      <c r="B8078" s="38" t="n">
        <v>46307</v>
      </c>
      <c r="C8078" s="39" t="n">
        <v>1</v>
      </c>
      <c r="D8078" s="39" t="s">
        <v>26</v>
      </c>
      <c r="E8078" s="39"/>
      <c r="F8078" s="41" t="n">
        <f aca="false">IF(A8078="","",MATCH(A8078,P_ID,1))</f>
        <v>7148</v>
      </c>
      <c r="G8078" s="41" t="str">
        <f aca="false">IF(A8078="","",INDEX(P_Svc,F8078))</f>
        <v>Economy</v>
      </c>
      <c r="H8078" s="41" t="str">
        <f aca="false">IF(A8078="","",INDEX(P_Zone,F8078))</f>
        <v>South</v>
      </c>
      <c r="I8078" s="41" t="n">
        <f aca="false">IF(A8078="","",IF(D8078="Delivered",IF(B8078&lt;=INDEX(P_Due,F8078),1,0),0))</f>
        <v>1</v>
      </c>
    </row>
    <row r="8079" customFormat="false" ht="15" hidden="false" customHeight="false" outlineLevel="0" collapsed="false">
      <c r="A8079" s="37" t="n">
        <v>1007149</v>
      </c>
      <c r="B8079" s="38" t="n">
        <v>46307</v>
      </c>
      <c r="C8079" s="39" t="n">
        <v>1</v>
      </c>
      <c r="D8079" s="39" t="s">
        <v>26</v>
      </c>
      <c r="E8079" s="39"/>
      <c r="F8079" s="41" t="n">
        <f aca="false">IF(A8079="","",MATCH(A8079,P_ID,1))</f>
        <v>7149</v>
      </c>
      <c r="G8079" s="41" t="str">
        <f aca="false">IF(A8079="","",INDEX(P_Svc,F8079))</f>
        <v>Economy</v>
      </c>
      <c r="H8079" s="41" t="str">
        <f aca="false">IF(A8079="","",INDEX(P_Zone,F8079))</f>
        <v>South</v>
      </c>
      <c r="I8079" s="41" t="n">
        <f aca="false">IF(A8079="","",IF(D8079="Delivered",IF(B8079&lt;=INDEX(P_Due,F8079),1,0),0))</f>
        <v>1</v>
      </c>
    </row>
    <row r="8080" customFormat="false" ht="15" hidden="false" customHeight="false" outlineLevel="0" collapsed="false">
      <c r="A8080" s="37" t="n">
        <v>1006678</v>
      </c>
      <c r="B8080" s="38" t="n">
        <v>46307</v>
      </c>
      <c r="C8080" s="39" t="n">
        <v>2</v>
      </c>
      <c r="D8080" s="39" t="s">
        <v>79</v>
      </c>
      <c r="E8080" s="39" t="s">
        <v>38</v>
      </c>
      <c r="F8080" s="41" t="n">
        <f aca="false">IF(A8080="","",MATCH(A8080,P_ID,1))</f>
        <v>6678</v>
      </c>
      <c r="G8080" s="41" t="str">
        <f aca="false">IF(A8080="","",INDEX(P_Svc,F8080))</f>
        <v>Standard</v>
      </c>
      <c r="H8080" s="41" t="str">
        <f aca="false">IF(A8080="","",INDEX(P_Zone,F8080))</f>
        <v>North</v>
      </c>
      <c r="I8080" s="41" t="n">
        <f aca="false">IF(A8080="","",IF(D8080="Delivered",IF(B8080&lt;=INDEX(P_Due,F8080),1,0),0))</f>
        <v>0</v>
      </c>
    </row>
    <row r="8081" customFormat="false" ht="15" hidden="false" customHeight="false" outlineLevel="0" collapsed="false">
      <c r="A8081" s="37" t="n">
        <v>1006680</v>
      </c>
      <c r="B8081" s="38" t="n">
        <v>46307</v>
      </c>
      <c r="C8081" s="39" t="n">
        <v>1</v>
      </c>
      <c r="D8081" s="39" t="s">
        <v>79</v>
      </c>
      <c r="E8081" s="39" t="s">
        <v>34</v>
      </c>
      <c r="F8081" s="41" t="n">
        <f aca="false">IF(A8081="","",MATCH(A8081,P_ID,1))</f>
        <v>6680</v>
      </c>
      <c r="G8081" s="41" t="str">
        <f aca="false">IF(A8081="","",INDEX(P_Svc,F8081))</f>
        <v>Standard</v>
      </c>
      <c r="H8081" s="41" t="str">
        <f aca="false">IF(A8081="","",INDEX(P_Zone,F8081))</f>
        <v>South</v>
      </c>
      <c r="I8081" s="41" t="n">
        <f aca="false">IF(A8081="","",IF(D8081="Delivered",IF(B8081&lt;=INDEX(P_Due,F8081),1,0),0))</f>
        <v>0</v>
      </c>
    </row>
    <row r="8082" customFormat="false" ht="15" hidden="false" customHeight="false" outlineLevel="0" collapsed="false">
      <c r="A8082" s="37" t="n">
        <v>1006686</v>
      </c>
      <c r="B8082" s="38" t="n">
        <v>46307</v>
      </c>
      <c r="C8082" s="39" t="n">
        <v>2</v>
      </c>
      <c r="D8082" s="39" t="s">
        <v>26</v>
      </c>
      <c r="E8082" s="39"/>
      <c r="F8082" s="41" t="n">
        <f aca="false">IF(A8082="","",MATCH(A8082,P_ID,1))</f>
        <v>6686</v>
      </c>
      <c r="G8082" s="41" t="str">
        <f aca="false">IF(A8082="","",INDEX(P_Svc,F8082))</f>
        <v>Standard</v>
      </c>
      <c r="H8082" s="41" t="str">
        <f aca="false">IF(A8082="","",INDEX(P_Zone,F8082))</f>
        <v>South</v>
      </c>
      <c r="I8082" s="41" t="n">
        <f aca="false">IF(A8082="","",IF(D8082="Delivered",IF(B8082&lt;=INDEX(P_Due,F8082),1,0),0))</f>
        <v>1</v>
      </c>
    </row>
    <row r="8083" customFormat="false" ht="15" hidden="false" customHeight="false" outlineLevel="0" collapsed="false">
      <c r="A8083" s="37" t="n">
        <v>1006691</v>
      </c>
      <c r="B8083" s="38" t="n">
        <v>46307</v>
      </c>
      <c r="C8083" s="39" t="n">
        <v>2</v>
      </c>
      <c r="D8083" s="39" t="s">
        <v>26</v>
      </c>
      <c r="E8083" s="39"/>
      <c r="F8083" s="41" t="n">
        <f aca="false">IF(A8083="","",MATCH(A8083,P_ID,1))</f>
        <v>6691</v>
      </c>
      <c r="G8083" s="41" t="str">
        <f aca="false">IF(A8083="","",INDEX(P_Svc,F8083))</f>
        <v>Standard</v>
      </c>
      <c r="H8083" s="41" t="str">
        <f aca="false">IF(A8083="","",INDEX(P_Zone,F8083))</f>
        <v>Central</v>
      </c>
      <c r="I8083" s="41" t="n">
        <f aca="false">IF(A8083="","",IF(D8083="Delivered",IF(B8083&lt;=INDEX(P_Due,F8083),1,0),0))</f>
        <v>1</v>
      </c>
    </row>
    <row r="8084" customFormat="false" ht="15" hidden="false" customHeight="false" outlineLevel="0" collapsed="false">
      <c r="A8084" s="37" t="n">
        <v>1006695</v>
      </c>
      <c r="B8084" s="38" t="n">
        <v>46307</v>
      </c>
      <c r="C8084" s="39" t="n">
        <v>1</v>
      </c>
      <c r="D8084" s="39" t="s">
        <v>26</v>
      </c>
      <c r="E8084" s="39"/>
      <c r="F8084" s="41" t="n">
        <f aca="false">IF(A8084="","",MATCH(A8084,P_ID,1))</f>
        <v>6695</v>
      </c>
      <c r="G8084" s="41" t="str">
        <f aca="false">IF(A8084="","",INDEX(P_Svc,F8084))</f>
        <v>Standard</v>
      </c>
      <c r="H8084" s="41" t="str">
        <f aca="false">IF(A8084="","",INDEX(P_Zone,F8084))</f>
        <v>Central</v>
      </c>
      <c r="I8084" s="41" t="n">
        <f aca="false">IF(A8084="","",IF(D8084="Delivered",IF(B8084&lt;=INDEX(P_Due,F8084),1,0),0))</f>
        <v>1</v>
      </c>
    </row>
    <row r="8085" customFormat="false" ht="15" hidden="false" customHeight="false" outlineLevel="0" collapsed="false">
      <c r="A8085" s="37" t="n">
        <v>1006700</v>
      </c>
      <c r="B8085" s="38" t="n">
        <v>46307</v>
      </c>
      <c r="C8085" s="39" t="n">
        <v>2</v>
      </c>
      <c r="D8085" s="39" t="s">
        <v>26</v>
      </c>
      <c r="E8085" s="39"/>
      <c r="F8085" s="41" t="n">
        <f aca="false">IF(A8085="","",MATCH(A8085,P_ID,1))</f>
        <v>6700</v>
      </c>
      <c r="G8085" s="41" t="str">
        <f aca="false">IF(A8085="","",INDEX(P_Svc,F8085))</f>
        <v>Standard</v>
      </c>
      <c r="H8085" s="41" t="str">
        <f aca="false">IF(A8085="","",INDEX(P_Zone,F8085))</f>
        <v>West</v>
      </c>
      <c r="I8085" s="41" t="n">
        <f aca="false">IF(A8085="","",IF(D8085="Delivered",IF(B8085&lt;=INDEX(P_Due,F8085),1,0),0))</f>
        <v>1</v>
      </c>
    </row>
    <row r="8086" customFormat="false" ht="15" hidden="false" customHeight="false" outlineLevel="0" collapsed="false">
      <c r="A8086" s="37" t="n">
        <v>1006701</v>
      </c>
      <c r="B8086" s="38" t="n">
        <v>46307</v>
      </c>
      <c r="C8086" s="39" t="n">
        <v>2</v>
      </c>
      <c r="D8086" s="39" t="s">
        <v>26</v>
      </c>
      <c r="E8086" s="39"/>
      <c r="F8086" s="41" t="n">
        <f aca="false">IF(A8086="","",MATCH(A8086,P_ID,1))</f>
        <v>6701</v>
      </c>
      <c r="G8086" s="41" t="str">
        <f aca="false">IF(A8086="","",INDEX(P_Svc,F8086))</f>
        <v>Standard</v>
      </c>
      <c r="H8086" s="41" t="str">
        <f aca="false">IF(A8086="","",INDEX(P_Zone,F8086))</f>
        <v>Central</v>
      </c>
      <c r="I8086" s="41" t="n">
        <f aca="false">IF(A8086="","",IF(D8086="Delivered",IF(B8086&lt;=INDEX(P_Due,F8086),1,0),0))</f>
        <v>1</v>
      </c>
    </row>
    <row r="8087" customFormat="false" ht="15" hidden="false" customHeight="false" outlineLevel="0" collapsed="false">
      <c r="A8087" s="37" t="n">
        <v>1006710</v>
      </c>
      <c r="B8087" s="38" t="n">
        <v>46307</v>
      </c>
      <c r="C8087" s="39" t="n">
        <v>2</v>
      </c>
      <c r="D8087" s="39" t="s">
        <v>26</v>
      </c>
      <c r="E8087" s="39"/>
      <c r="F8087" s="41" t="n">
        <f aca="false">IF(A8087="","",MATCH(A8087,P_ID,1))</f>
        <v>6710</v>
      </c>
      <c r="G8087" s="41" t="str">
        <f aca="false">IF(A8087="","",INDEX(P_Svc,F8087))</f>
        <v>Economy</v>
      </c>
      <c r="H8087" s="41" t="str">
        <f aca="false">IF(A8087="","",INDEX(P_Zone,F8087))</f>
        <v>Central</v>
      </c>
      <c r="I8087" s="41" t="n">
        <f aca="false">IF(A8087="","",IF(D8087="Delivered",IF(B8087&lt;=INDEX(P_Due,F8087),1,0),0))</f>
        <v>1</v>
      </c>
    </row>
    <row r="8088" customFormat="false" ht="15" hidden="false" customHeight="false" outlineLevel="0" collapsed="false">
      <c r="A8088" s="37" t="n">
        <v>1006716</v>
      </c>
      <c r="B8088" s="38" t="n">
        <v>46307</v>
      </c>
      <c r="C8088" s="39" t="n">
        <v>1</v>
      </c>
      <c r="D8088" s="39" t="s">
        <v>26</v>
      </c>
      <c r="E8088" s="39"/>
      <c r="F8088" s="41" t="n">
        <f aca="false">IF(A8088="","",MATCH(A8088,P_ID,1))</f>
        <v>6716</v>
      </c>
      <c r="G8088" s="41" t="str">
        <f aca="false">IF(A8088="","",INDEX(P_Svc,F8088))</f>
        <v>Economy</v>
      </c>
      <c r="H8088" s="41" t="str">
        <f aca="false">IF(A8088="","",INDEX(P_Zone,F8088))</f>
        <v>South</v>
      </c>
      <c r="I8088" s="41" t="n">
        <f aca="false">IF(A8088="","",IF(D8088="Delivered",IF(B8088&lt;=INDEX(P_Due,F8088),1,0),0))</f>
        <v>1</v>
      </c>
    </row>
    <row r="8089" customFormat="false" ht="15" hidden="false" customHeight="false" outlineLevel="0" collapsed="false">
      <c r="A8089" s="37" t="n">
        <v>1006718</v>
      </c>
      <c r="B8089" s="38" t="n">
        <v>46307</v>
      </c>
      <c r="C8089" s="39" t="n">
        <v>1</v>
      </c>
      <c r="D8089" s="39" t="s">
        <v>26</v>
      </c>
      <c r="E8089" s="39"/>
      <c r="F8089" s="41" t="n">
        <f aca="false">IF(A8089="","",MATCH(A8089,P_ID,1))</f>
        <v>6718</v>
      </c>
      <c r="G8089" s="41" t="str">
        <f aca="false">IF(A8089="","",INDEX(P_Svc,F8089))</f>
        <v>Economy</v>
      </c>
      <c r="H8089" s="41" t="str">
        <f aca="false">IF(A8089="","",INDEX(P_Zone,F8089))</f>
        <v>Central</v>
      </c>
      <c r="I8089" s="41" t="n">
        <f aca="false">IF(A8089="","",IF(D8089="Delivered",IF(B8089&lt;=INDEX(P_Due,F8089),1,0),0))</f>
        <v>1</v>
      </c>
    </row>
    <row r="8090" customFormat="false" ht="15" hidden="false" customHeight="false" outlineLevel="0" collapsed="false">
      <c r="A8090" s="37" t="n">
        <v>1006719</v>
      </c>
      <c r="B8090" s="38" t="n">
        <v>46307</v>
      </c>
      <c r="C8090" s="39" t="n">
        <v>2</v>
      </c>
      <c r="D8090" s="39" t="s">
        <v>26</v>
      </c>
      <c r="E8090" s="39"/>
      <c r="F8090" s="41" t="n">
        <f aca="false">IF(A8090="","",MATCH(A8090,P_ID,1))</f>
        <v>6719</v>
      </c>
      <c r="G8090" s="41" t="str">
        <f aca="false">IF(A8090="","",INDEX(P_Svc,F8090))</f>
        <v>Standard</v>
      </c>
      <c r="H8090" s="41" t="str">
        <f aca="false">IF(A8090="","",INDEX(P_Zone,F8090))</f>
        <v>North</v>
      </c>
      <c r="I8090" s="41" t="n">
        <f aca="false">IF(A8090="","",IF(D8090="Delivered",IF(B8090&lt;=INDEX(P_Due,F8090),1,0),0))</f>
        <v>1</v>
      </c>
    </row>
    <row r="8091" customFormat="false" ht="15" hidden="false" customHeight="false" outlineLevel="0" collapsed="false">
      <c r="A8091" s="37" t="n">
        <v>1006721</v>
      </c>
      <c r="B8091" s="38" t="n">
        <v>46307</v>
      </c>
      <c r="C8091" s="39" t="n">
        <v>2</v>
      </c>
      <c r="D8091" s="39" t="s">
        <v>26</v>
      </c>
      <c r="E8091" s="39"/>
      <c r="F8091" s="41" t="n">
        <f aca="false">IF(A8091="","",MATCH(A8091,P_ID,1))</f>
        <v>6721</v>
      </c>
      <c r="G8091" s="41" t="str">
        <f aca="false">IF(A8091="","",INDEX(P_Svc,F8091))</f>
        <v>Standard</v>
      </c>
      <c r="H8091" s="41" t="str">
        <f aca="false">IF(A8091="","",INDEX(P_Zone,F8091))</f>
        <v>North</v>
      </c>
      <c r="I8091" s="41" t="n">
        <f aca="false">IF(A8091="","",IF(D8091="Delivered",IF(B8091&lt;=INDEX(P_Due,F8091),1,0),0))</f>
        <v>1</v>
      </c>
    </row>
    <row r="8092" customFormat="false" ht="15" hidden="false" customHeight="false" outlineLevel="0" collapsed="false">
      <c r="A8092" s="37" t="n">
        <v>1006726</v>
      </c>
      <c r="B8092" s="38" t="n">
        <v>46307</v>
      </c>
      <c r="C8092" s="39" t="n">
        <v>1</v>
      </c>
      <c r="D8092" s="39" t="s">
        <v>26</v>
      </c>
      <c r="E8092" s="39"/>
      <c r="F8092" s="41" t="n">
        <f aca="false">IF(A8092="","",MATCH(A8092,P_ID,1))</f>
        <v>6726</v>
      </c>
      <c r="G8092" s="41" t="str">
        <f aca="false">IF(A8092="","",INDEX(P_Svc,F8092))</f>
        <v>Standard</v>
      </c>
      <c r="H8092" s="41" t="str">
        <f aca="false">IF(A8092="","",INDEX(P_Zone,F8092))</f>
        <v>South</v>
      </c>
      <c r="I8092" s="41" t="n">
        <f aca="false">IF(A8092="","",IF(D8092="Delivered",IF(B8092&lt;=INDEX(P_Due,F8092),1,0),0))</f>
        <v>1</v>
      </c>
    </row>
    <row r="8093" customFormat="false" ht="15" hidden="false" customHeight="false" outlineLevel="0" collapsed="false">
      <c r="A8093" s="37" t="n">
        <v>1006730</v>
      </c>
      <c r="B8093" s="38" t="n">
        <v>46307</v>
      </c>
      <c r="C8093" s="39" t="n">
        <v>1</v>
      </c>
      <c r="D8093" s="39" t="s">
        <v>26</v>
      </c>
      <c r="E8093" s="39"/>
      <c r="F8093" s="41" t="n">
        <f aca="false">IF(A8093="","",MATCH(A8093,P_ID,1))</f>
        <v>6730</v>
      </c>
      <c r="G8093" s="41" t="str">
        <f aca="false">IF(A8093="","",INDEX(P_Svc,F8093))</f>
        <v>Standard</v>
      </c>
      <c r="H8093" s="41" t="str">
        <f aca="false">IF(A8093="","",INDEX(P_Zone,F8093))</f>
        <v>North</v>
      </c>
      <c r="I8093" s="41" t="n">
        <f aca="false">IF(A8093="","",IF(D8093="Delivered",IF(B8093&lt;=INDEX(P_Due,F8093),1,0),0))</f>
        <v>1</v>
      </c>
    </row>
    <row r="8094" customFormat="false" ht="15" hidden="false" customHeight="false" outlineLevel="0" collapsed="false">
      <c r="A8094" s="37" t="n">
        <v>1006733</v>
      </c>
      <c r="B8094" s="38" t="n">
        <v>46307</v>
      </c>
      <c r="C8094" s="39" t="n">
        <v>2</v>
      </c>
      <c r="D8094" s="39" t="s">
        <v>26</v>
      </c>
      <c r="E8094" s="39"/>
      <c r="F8094" s="41" t="n">
        <f aca="false">IF(A8094="","",MATCH(A8094,P_ID,1))</f>
        <v>6733</v>
      </c>
      <c r="G8094" s="41" t="str">
        <f aca="false">IF(A8094="","",INDEX(P_Svc,F8094))</f>
        <v>Standard</v>
      </c>
      <c r="H8094" s="41" t="str">
        <f aca="false">IF(A8094="","",INDEX(P_Zone,F8094))</f>
        <v>North</v>
      </c>
      <c r="I8094" s="41" t="n">
        <f aca="false">IF(A8094="","",IF(D8094="Delivered",IF(B8094&lt;=INDEX(P_Due,F8094),1,0),0))</f>
        <v>1</v>
      </c>
    </row>
    <row r="8095" customFormat="false" ht="15" hidden="false" customHeight="false" outlineLevel="0" collapsed="false">
      <c r="A8095" s="37" t="n">
        <v>1006736</v>
      </c>
      <c r="B8095" s="38" t="n">
        <v>46307</v>
      </c>
      <c r="C8095" s="39" t="n">
        <v>1</v>
      </c>
      <c r="D8095" s="39" t="s">
        <v>26</v>
      </c>
      <c r="E8095" s="39"/>
      <c r="F8095" s="41" t="n">
        <f aca="false">IF(A8095="","",MATCH(A8095,P_ID,1))</f>
        <v>6736</v>
      </c>
      <c r="G8095" s="41" t="str">
        <f aca="false">IF(A8095="","",INDEX(P_Svc,F8095))</f>
        <v>Standard</v>
      </c>
      <c r="H8095" s="41" t="str">
        <f aca="false">IF(A8095="","",INDEX(P_Zone,F8095))</f>
        <v>East</v>
      </c>
      <c r="I8095" s="41" t="n">
        <f aca="false">IF(A8095="","",IF(D8095="Delivered",IF(B8095&lt;=INDEX(P_Due,F8095),1,0),0))</f>
        <v>1</v>
      </c>
    </row>
    <row r="8096" customFormat="false" ht="15" hidden="false" customHeight="false" outlineLevel="0" collapsed="false">
      <c r="A8096" s="37" t="n">
        <v>1006743</v>
      </c>
      <c r="B8096" s="38" t="n">
        <v>46307</v>
      </c>
      <c r="C8096" s="39" t="n">
        <v>1</v>
      </c>
      <c r="D8096" s="39" t="s">
        <v>26</v>
      </c>
      <c r="E8096" s="39"/>
      <c r="F8096" s="41" t="n">
        <f aca="false">IF(A8096="","",MATCH(A8096,P_ID,1))</f>
        <v>6743</v>
      </c>
      <c r="G8096" s="41" t="str">
        <f aca="false">IF(A8096="","",INDEX(P_Svc,F8096))</f>
        <v>Standard</v>
      </c>
      <c r="H8096" s="41" t="str">
        <f aca="false">IF(A8096="","",INDEX(P_Zone,F8096))</f>
        <v>South</v>
      </c>
      <c r="I8096" s="41" t="n">
        <f aca="false">IF(A8096="","",IF(D8096="Delivered",IF(B8096&lt;=INDEX(P_Due,F8096),1,0),0))</f>
        <v>1</v>
      </c>
    </row>
    <row r="8097" customFormat="false" ht="15" hidden="false" customHeight="false" outlineLevel="0" collapsed="false">
      <c r="A8097" s="37" t="n">
        <v>1006744</v>
      </c>
      <c r="B8097" s="38" t="n">
        <v>46307</v>
      </c>
      <c r="C8097" s="39" t="n">
        <v>0</v>
      </c>
      <c r="D8097" s="39" t="s">
        <v>80</v>
      </c>
      <c r="E8097" s="39" t="s">
        <v>40</v>
      </c>
      <c r="F8097" s="41" t="n">
        <f aca="false">IF(A8097="","",MATCH(A8097,P_ID,1))</f>
        <v>6744</v>
      </c>
      <c r="G8097" s="41" t="str">
        <f aca="false">IF(A8097="","",INDEX(P_Svc,F8097))</f>
        <v>Economy</v>
      </c>
      <c r="H8097" s="41" t="str">
        <f aca="false">IF(A8097="","",INDEX(P_Zone,F8097))</f>
        <v>West</v>
      </c>
      <c r="I8097" s="41" t="n">
        <f aca="false">IF(A8097="","",IF(D8097="Delivered",IF(B8097&lt;=INDEX(P_Due,F8097),1,0),0))</f>
        <v>0</v>
      </c>
    </row>
    <row r="8098" customFormat="false" ht="15" hidden="false" customHeight="false" outlineLevel="0" collapsed="false">
      <c r="A8098" s="37" t="n">
        <v>1006753</v>
      </c>
      <c r="B8098" s="38" t="n">
        <v>46307</v>
      </c>
      <c r="C8098" s="39" t="n">
        <v>1</v>
      </c>
      <c r="D8098" s="39" t="s">
        <v>26</v>
      </c>
      <c r="E8098" s="39"/>
      <c r="F8098" s="41" t="n">
        <f aca="false">IF(A8098="","",MATCH(A8098,P_ID,1))</f>
        <v>6753</v>
      </c>
      <c r="G8098" s="41" t="str">
        <f aca="false">IF(A8098="","",INDEX(P_Svc,F8098))</f>
        <v>Standard</v>
      </c>
      <c r="H8098" s="41" t="str">
        <f aca="false">IF(A8098="","",INDEX(P_Zone,F8098))</f>
        <v>Central</v>
      </c>
      <c r="I8098" s="41" t="n">
        <f aca="false">IF(A8098="","",IF(D8098="Delivered",IF(B8098&lt;=INDEX(P_Due,F8098),1,0),0))</f>
        <v>1</v>
      </c>
    </row>
    <row r="8099" customFormat="false" ht="15" hidden="false" customHeight="false" outlineLevel="0" collapsed="false">
      <c r="A8099" s="37" t="n">
        <v>1006761</v>
      </c>
      <c r="B8099" s="38" t="n">
        <v>46307</v>
      </c>
      <c r="C8099" s="39" t="n">
        <v>1</v>
      </c>
      <c r="D8099" s="39" t="s">
        <v>26</v>
      </c>
      <c r="E8099" s="39"/>
      <c r="F8099" s="41" t="n">
        <f aca="false">IF(A8099="","",MATCH(A8099,P_ID,1))</f>
        <v>6761</v>
      </c>
      <c r="G8099" s="41" t="str">
        <f aca="false">IF(A8099="","",INDEX(P_Svc,F8099))</f>
        <v>Standard</v>
      </c>
      <c r="H8099" s="41" t="str">
        <f aca="false">IF(A8099="","",INDEX(P_Zone,F8099))</f>
        <v>North</v>
      </c>
      <c r="I8099" s="41" t="n">
        <f aca="false">IF(A8099="","",IF(D8099="Delivered",IF(B8099&lt;=INDEX(P_Due,F8099),1,0),0))</f>
        <v>1</v>
      </c>
    </row>
    <row r="8100" customFormat="false" ht="15" hidden="false" customHeight="false" outlineLevel="0" collapsed="false">
      <c r="A8100" s="37" t="n">
        <v>1006764</v>
      </c>
      <c r="B8100" s="38" t="n">
        <v>46307</v>
      </c>
      <c r="C8100" s="39" t="n">
        <v>1</v>
      </c>
      <c r="D8100" s="39" t="s">
        <v>26</v>
      </c>
      <c r="E8100" s="39"/>
      <c r="F8100" s="41" t="n">
        <f aca="false">IF(A8100="","",MATCH(A8100,P_ID,1))</f>
        <v>6764</v>
      </c>
      <c r="G8100" s="41" t="str">
        <f aca="false">IF(A8100="","",INDEX(P_Svc,F8100))</f>
        <v>Economy</v>
      </c>
      <c r="H8100" s="41" t="str">
        <f aca="false">IF(A8100="","",INDEX(P_Zone,F8100))</f>
        <v>West</v>
      </c>
      <c r="I8100" s="41" t="n">
        <f aca="false">IF(A8100="","",IF(D8100="Delivered",IF(B8100&lt;=INDEX(P_Due,F8100),1,0),0))</f>
        <v>1</v>
      </c>
    </row>
    <row r="8101" customFormat="false" ht="15" hidden="false" customHeight="false" outlineLevel="0" collapsed="false">
      <c r="A8101" s="37" t="n">
        <v>1006767</v>
      </c>
      <c r="B8101" s="38" t="n">
        <v>46307</v>
      </c>
      <c r="C8101" s="39" t="n">
        <v>2</v>
      </c>
      <c r="D8101" s="39" t="s">
        <v>26</v>
      </c>
      <c r="E8101" s="39"/>
      <c r="F8101" s="41" t="n">
        <f aca="false">IF(A8101="","",MATCH(A8101,P_ID,1))</f>
        <v>6767</v>
      </c>
      <c r="G8101" s="41" t="str">
        <f aca="false">IF(A8101="","",INDEX(P_Svc,F8101))</f>
        <v>Standard</v>
      </c>
      <c r="H8101" s="41" t="str">
        <f aca="false">IF(A8101="","",INDEX(P_Zone,F8101))</f>
        <v>Central</v>
      </c>
      <c r="I8101" s="41" t="n">
        <f aca="false">IF(A8101="","",IF(D8101="Delivered",IF(B8101&lt;=INDEX(P_Due,F8101),1,0),0))</f>
        <v>1</v>
      </c>
    </row>
    <row r="8102" customFormat="false" ht="15" hidden="false" customHeight="false" outlineLevel="0" collapsed="false">
      <c r="A8102" s="37" t="n">
        <v>1006769</v>
      </c>
      <c r="B8102" s="38" t="n">
        <v>46307</v>
      </c>
      <c r="C8102" s="39" t="n">
        <v>2</v>
      </c>
      <c r="D8102" s="39" t="s">
        <v>26</v>
      </c>
      <c r="E8102" s="39"/>
      <c r="F8102" s="41" t="n">
        <f aca="false">IF(A8102="","",MATCH(A8102,P_ID,1))</f>
        <v>6769</v>
      </c>
      <c r="G8102" s="41" t="str">
        <f aca="false">IF(A8102="","",INDEX(P_Svc,F8102))</f>
        <v>Economy</v>
      </c>
      <c r="H8102" s="41" t="str">
        <f aca="false">IF(A8102="","",INDEX(P_Zone,F8102))</f>
        <v>West</v>
      </c>
      <c r="I8102" s="41" t="n">
        <f aca="false">IF(A8102="","",IF(D8102="Delivered",IF(B8102&lt;=INDEX(P_Due,F8102),1,0),0))</f>
        <v>1</v>
      </c>
    </row>
    <row r="8103" customFormat="false" ht="15" hidden="false" customHeight="false" outlineLevel="0" collapsed="false">
      <c r="A8103" s="37" t="n">
        <v>1006770</v>
      </c>
      <c r="B8103" s="38" t="n">
        <v>46307</v>
      </c>
      <c r="C8103" s="39" t="n">
        <v>2</v>
      </c>
      <c r="D8103" s="39" t="s">
        <v>79</v>
      </c>
      <c r="E8103" s="39" t="s">
        <v>38</v>
      </c>
      <c r="F8103" s="41" t="n">
        <f aca="false">IF(A8103="","",MATCH(A8103,P_ID,1))</f>
        <v>6770</v>
      </c>
      <c r="G8103" s="41" t="str">
        <f aca="false">IF(A8103="","",INDEX(P_Svc,F8103))</f>
        <v>Standard</v>
      </c>
      <c r="H8103" s="41" t="str">
        <f aca="false">IF(A8103="","",INDEX(P_Zone,F8103))</f>
        <v>East</v>
      </c>
      <c r="I8103" s="41" t="n">
        <f aca="false">IF(A8103="","",IF(D8103="Delivered",IF(B8103&lt;=INDEX(P_Due,F8103),1,0),0))</f>
        <v>0</v>
      </c>
    </row>
    <row r="8104" customFormat="false" ht="15" hidden="false" customHeight="false" outlineLevel="0" collapsed="false">
      <c r="A8104" s="37" t="n">
        <v>1006773</v>
      </c>
      <c r="B8104" s="38" t="n">
        <v>46307</v>
      </c>
      <c r="C8104" s="39" t="n">
        <v>2</v>
      </c>
      <c r="D8104" s="39" t="s">
        <v>79</v>
      </c>
      <c r="E8104" s="39" t="s">
        <v>36</v>
      </c>
      <c r="F8104" s="41" t="n">
        <f aca="false">IF(A8104="","",MATCH(A8104,P_ID,1))</f>
        <v>6773</v>
      </c>
      <c r="G8104" s="41" t="str">
        <f aca="false">IF(A8104="","",INDEX(P_Svc,F8104))</f>
        <v>Standard</v>
      </c>
      <c r="H8104" s="41" t="str">
        <f aca="false">IF(A8104="","",INDEX(P_Zone,F8104))</f>
        <v>North</v>
      </c>
      <c r="I8104" s="41" t="n">
        <f aca="false">IF(A8104="","",IF(D8104="Delivered",IF(B8104&lt;=INDEX(P_Due,F8104),1,0),0))</f>
        <v>0</v>
      </c>
    </row>
    <row r="8105" customFormat="false" ht="15" hidden="false" customHeight="false" outlineLevel="0" collapsed="false">
      <c r="A8105" s="37" t="n">
        <v>1006777</v>
      </c>
      <c r="B8105" s="38" t="n">
        <v>46307</v>
      </c>
      <c r="C8105" s="39" t="n">
        <v>2</v>
      </c>
      <c r="D8105" s="39" t="s">
        <v>79</v>
      </c>
      <c r="E8105" s="39" t="s">
        <v>34</v>
      </c>
      <c r="F8105" s="41" t="n">
        <f aca="false">IF(A8105="","",MATCH(A8105,P_ID,1))</f>
        <v>6777</v>
      </c>
      <c r="G8105" s="41" t="str">
        <f aca="false">IF(A8105="","",INDEX(P_Svc,F8105))</f>
        <v>Standard</v>
      </c>
      <c r="H8105" s="41" t="str">
        <f aca="false">IF(A8105="","",INDEX(P_Zone,F8105))</f>
        <v>Central</v>
      </c>
      <c r="I8105" s="41" t="n">
        <f aca="false">IF(A8105="","",IF(D8105="Delivered",IF(B8105&lt;=INDEX(P_Due,F8105),1,0),0))</f>
        <v>0</v>
      </c>
    </row>
    <row r="8106" customFormat="false" ht="15" hidden="false" customHeight="false" outlineLevel="0" collapsed="false">
      <c r="A8106" s="37" t="n">
        <v>1006780</v>
      </c>
      <c r="B8106" s="38" t="n">
        <v>46307</v>
      </c>
      <c r="C8106" s="39" t="n">
        <v>1</v>
      </c>
      <c r="D8106" s="39" t="s">
        <v>26</v>
      </c>
      <c r="E8106" s="39"/>
      <c r="F8106" s="41" t="n">
        <f aca="false">IF(A8106="","",MATCH(A8106,P_ID,1))</f>
        <v>6780</v>
      </c>
      <c r="G8106" s="41" t="str">
        <f aca="false">IF(A8106="","",INDEX(P_Svc,F8106))</f>
        <v>Standard</v>
      </c>
      <c r="H8106" s="41" t="str">
        <f aca="false">IF(A8106="","",INDEX(P_Zone,F8106))</f>
        <v>South</v>
      </c>
      <c r="I8106" s="41" t="n">
        <f aca="false">IF(A8106="","",IF(D8106="Delivered",IF(B8106&lt;=INDEX(P_Due,F8106),1,0),0))</f>
        <v>1</v>
      </c>
    </row>
    <row r="8107" customFormat="false" ht="15" hidden="false" customHeight="false" outlineLevel="0" collapsed="false">
      <c r="A8107" s="37" t="n">
        <v>1006781</v>
      </c>
      <c r="B8107" s="38" t="n">
        <v>46307</v>
      </c>
      <c r="C8107" s="39" t="n">
        <v>2</v>
      </c>
      <c r="D8107" s="39" t="s">
        <v>79</v>
      </c>
      <c r="E8107" s="39" t="s">
        <v>32</v>
      </c>
      <c r="F8107" s="41" t="n">
        <f aca="false">IF(A8107="","",MATCH(A8107,P_ID,1))</f>
        <v>6781</v>
      </c>
      <c r="G8107" s="41" t="str">
        <f aca="false">IF(A8107="","",INDEX(P_Svc,F8107))</f>
        <v>Standard</v>
      </c>
      <c r="H8107" s="41" t="str">
        <f aca="false">IF(A8107="","",INDEX(P_Zone,F8107))</f>
        <v>South</v>
      </c>
      <c r="I8107" s="41" t="n">
        <f aca="false">IF(A8107="","",IF(D8107="Delivered",IF(B8107&lt;=INDEX(P_Due,F8107),1,0),0))</f>
        <v>0</v>
      </c>
    </row>
    <row r="8108" customFormat="false" ht="15" hidden="false" customHeight="false" outlineLevel="0" collapsed="false">
      <c r="A8108" s="37" t="n">
        <v>1006782</v>
      </c>
      <c r="B8108" s="38" t="n">
        <v>46307</v>
      </c>
      <c r="C8108" s="39" t="n">
        <v>2</v>
      </c>
      <c r="D8108" s="39" t="s">
        <v>26</v>
      </c>
      <c r="E8108" s="39"/>
      <c r="F8108" s="41" t="n">
        <f aca="false">IF(A8108="","",MATCH(A8108,P_ID,1))</f>
        <v>6782</v>
      </c>
      <c r="G8108" s="41" t="str">
        <f aca="false">IF(A8108="","",INDEX(P_Svc,F8108))</f>
        <v>Economy</v>
      </c>
      <c r="H8108" s="41" t="str">
        <f aca="false">IF(A8108="","",INDEX(P_Zone,F8108))</f>
        <v>South</v>
      </c>
      <c r="I8108" s="41" t="n">
        <f aca="false">IF(A8108="","",IF(D8108="Delivered",IF(B8108&lt;=INDEX(P_Due,F8108),1,0),0))</f>
        <v>1</v>
      </c>
    </row>
    <row r="8109" customFormat="false" ht="15" hidden="false" customHeight="false" outlineLevel="0" collapsed="false">
      <c r="A8109" s="37" t="n">
        <v>1006785</v>
      </c>
      <c r="B8109" s="38" t="n">
        <v>46307</v>
      </c>
      <c r="C8109" s="39" t="n">
        <v>1</v>
      </c>
      <c r="D8109" s="39" t="s">
        <v>26</v>
      </c>
      <c r="E8109" s="39"/>
      <c r="F8109" s="41" t="n">
        <f aca="false">IF(A8109="","",MATCH(A8109,P_ID,1))</f>
        <v>6785</v>
      </c>
      <c r="G8109" s="41" t="str">
        <f aca="false">IF(A8109="","",INDEX(P_Svc,F8109))</f>
        <v>Economy</v>
      </c>
      <c r="H8109" s="41" t="str">
        <f aca="false">IF(A8109="","",INDEX(P_Zone,F8109))</f>
        <v>North</v>
      </c>
      <c r="I8109" s="41" t="n">
        <f aca="false">IF(A8109="","",IF(D8109="Delivered",IF(B8109&lt;=INDEX(P_Due,F8109),1,0),0))</f>
        <v>1</v>
      </c>
    </row>
    <row r="8110" customFormat="false" ht="15" hidden="false" customHeight="false" outlineLevel="0" collapsed="false">
      <c r="A8110" s="37" t="n">
        <v>1006791</v>
      </c>
      <c r="B8110" s="38" t="n">
        <v>46307</v>
      </c>
      <c r="C8110" s="39" t="n">
        <v>2</v>
      </c>
      <c r="D8110" s="39" t="s">
        <v>26</v>
      </c>
      <c r="E8110" s="39"/>
      <c r="F8110" s="41" t="n">
        <f aca="false">IF(A8110="","",MATCH(A8110,P_ID,1))</f>
        <v>6791</v>
      </c>
      <c r="G8110" s="41" t="str">
        <f aca="false">IF(A8110="","",INDEX(P_Svc,F8110))</f>
        <v>Standard</v>
      </c>
      <c r="H8110" s="41" t="str">
        <f aca="false">IF(A8110="","",INDEX(P_Zone,F8110))</f>
        <v>North</v>
      </c>
      <c r="I8110" s="41" t="n">
        <f aca="false">IF(A8110="","",IF(D8110="Delivered",IF(B8110&lt;=INDEX(P_Due,F8110),1,0),0))</f>
        <v>1</v>
      </c>
    </row>
    <row r="8111" customFormat="false" ht="15" hidden="false" customHeight="false" outlineLevel="0" collapsed="false">
      <c r="A8111" s="37" t="n">
        <v>1006794</v>
      </c>
      <c r="B8111" s="38" t="n">
        <v>46307</v>
      </c>
      <c r="C8111" s="39" t="n">
        <v>1</v>
      </c>
      <c r="D8111" s="39" t="s">
        <v>79</v>
      </c>
      <c r="E8111" s="39" t="s">
        <v>32</v>
      </c>
      <c r="F8111" s="41" t="n">
        <f aca="false">IF(A8111="","",MATCH(A8111,P_ID,1))</f>
        <v>6794</v>
      </c>
      <c r="G8111" s="41" t="str">
        <f aca="false">IF(A8111="","",INDEX(P_Svc,F8111))</f>
        <v>Economy</v>
      </c>
      <c r="H8111" s="41" t="str">
        <f aca="false">IF(A8111="","",INDEX(P_Zone,F8111))</f>
        <v>Central</v>
      </c>
      <c r="I8111" s="41" t="n">
        <f aca="false">IF(A8111="","",IF(D8111="Delivered",IF(B8111&lt;=INDEX(P_Due,F8111),1,0),0))</f>
        <v>0</v>
      </c>
    </row>
    <row r="8112" customFormat="false" ht="15" hidden="false" customHeight="false" outlineLevel="0" collapsed="false">
      <c r="A8112" s="37" t="n">
        <v>1006795</v>
      </c>
      <c r="B8112" s="38" t="n">
        <v>46307</v>
      </c>
      <c r="C8112" s="39" t="n">
        <v>2</v>
      </c>
      <c r="D8112" s="39" t="s">
        <v>26</v>
      </c>
      <c r="E8112" s="39"/>
      <c r="F8112" s="41" t="n">
        <f aca="false">IF(A8112="","",MATCH(A8112,P_ID,1))</f>
        <v>6795</v>
      </c>
      <c r="G8112" s="41" t="str">
        <f aca="false">IF(A8112="","",INDEX(P_Svc,F8112))</f>
        <v>Standard</v>
      </c>
      <c r="H8112" s="41" t="str">
        <f aca="false">IF(A8112="","",INDEX(P_Zone,F8112))</f>
        <v>North</v>
      </c>
      <c r="I8112" s="41" t="n">
        <f aca="false">IF(A8112="","",IF(D8112="Delivered",IF(B8112&lt;=INDEX(P_Due,F8112),1,0),0))</f>
        <v>1</v>
      </c>
    </row>
    <row r="8113" customFormat="false" ht="15" hidden="false" customHeight="false" outlineLevel="0" collapsed="false">
      <c r="A8113" s="37" t="n">
        <v>1006798</v>
      </c>
      <c r="B8113" s="38" t="n">
        <v>46307</v>
      </c>
      <c r="C8113" s="39" t="n">
        <v>2</v>
      </c>
      <c r="D8113" s="39" t="s">
        <v>26</v>
      </c>
      <c r="E8113" s="39"/>
      <c r="F8113" s="41" t="n">
        <f aca="false">IF(A8113="","",MATCH(A8113,P_ID,1))</f>
        <v>6798</v>
      </c>
      <c r="G8113" s="41" t="str">
        <f aca="false">IF(A8113="","",INDEX(P_Svc,F8113))</f>
        <v>Economy</v>
      </c>
      <c r="H8113" s="41" t="str">
        <f aca="false">IF(A8113="","",INDEX(P_Zone,F8113))</f>
        <v>North</v>
      </c>
      <c r="I8113" s="41" t="n">
        <f aca="false">IF(A8113="","",IF(D8113="Delivered",IF(B8113&lt;=INDEX(P_Due,F8113),1,0),0))</f>
        <v>1</v>
      </c>
    </row>
    <row r="8114" customFormat="false" ht="15" hidden="false" customHeight="false" outlineLevel="0" collapsed="false">
      <c r="A8114" s="37" t="n">
        <v>1006800</v>
      </c>
      <c r="B8114" s="38" t="n">
        <v>46307</v>
      </c>
      <c r="C8114" s="39" t="n">
        <v>2</v>
      </c>
      <c r="D8114" s="39" t="s">
        <v>79</v>
      </c>
      <c r="E8114" s="39" t="s">
        <v>34</v>
      </c>
      <c r="F8114" s="41" t="n">
        <f aca="false">IF(A8114="","",MATCH(A8114,P_ID,1))</f>
        <v>6800</v>
      </c>
      <c r="G8114" s="41" t="str">
        <f aca="false">IF(A8114="","",INDEX(P_Svc,F8114))</f>
        <v>Standard</v>
      </c>
      <c r="H8114" s="41" t="str">
        <f aca="false">IF(A8114="","",INDEX(P_Zone,F8114))</f>
        <v>Central</v>
      </c>
      <c r="I8114" s="41" t="n">
        <f aca="false">IF(A8114="","",IF(D8114="Delivered",IF(B8114&lt;=INDEX(P_Due,F8114),1,0),0))</f>
        <v>0</v>
      </c>
    </row>
    <row r="8115" customFormat="false" ht="15" hidden="false" customHeight="false" outlineLevel="0" collapsed="false">
      <c r="A8115" s="37" t="n">
        <v>1006801</v>
      </c>
      <c r="B8115" s="38" t="n">
        <v>46307</v>
      </c>
      <c r="C8115" s="39" t="n">
        <v>1</v>
      </c>
      <c r="D8115" s="39" t="s">
        <v>26</v>
      </c>
      <c r="E8115" s="39"/>
      <c r="F8115" s="41" t="n">
        <f aca="false">IF(A8115="","",MATCH(A8115,P_ID,1))</f>
        <v>6801</v>
      </c>
      <c r="G8115" s="41" t="str">
        <f aca="false">IF(A8115="","",INDEX(P_Svc,F8115))</f>
        <v>Standard</v>
      </c>
      <c r="H8115" s="41" t="str">
        <f aca="false">IF(A8115="","",INDEX(P_Zone,F8115))</f>
        <v>South</v>
      </c>
      <c r="I8115" s="41" t="n">
        <f aca="false">IF(A8115="","",IF(D8115="Delivered",IF(B8115&lt;=INDEX(P_Due,F8115),1,0),0))</f>
        <v>1</v>
      </c>
    </row>
    <row r="8116" customFormat="false" ht="15" hidden="false" customHeight="false" outlineLevel="0" collapsed="false">
      <c r="A8116" s="37" t="n">
        <v>1006802</v>
      </c>
      <c r="B8116" s="38" t="n">
        <v>46307</v>
      </c>
      <c r="C8116" s="39" t="n">
        <v>1</v>
      </c>
      <c r="D8116" s="39" t="s">
        <v>26</v>
      </c>
      <c r="E8116" s="39"/>
      <c r="F8116" s="41" t="n">
        <f aca="false">IF(A8116="","",MATCH(A8116,P_ID,1))</f>
        <v>6802</v>
      </c>
      <c r="G8116" s="41" t="str">
        <f aca="false">IF(A8116="","",INDEX(P_Svc,F8116))</f>
        <v>Standard</v>
      </c>
      <c r="H8116" s="41" t="str">
        <f aca="false">IF(A8116="","",INDEX(P_Zone,F8116))</f>
        <v>South</v>
      </c>
      <c r="I8116" s="41" t="n">
        <f aca="false">IF(A8116="","",IF(D8116="Delivered",IF(B8116&lt;=INDEX(P_Due,F8116),1,0),0))</f>
        <v>1</v>
      </c>
    </row>
    <row r="8117" customFormat="false" ht="15" hidden="false" customHeight="false" outlineLevel="0" collapsed="false">
      <c r="A8117" s="37" t="n">
        <v>1006809</v>
      </c>
      <c r="B8117" s="38" t="n">
        <v>46307</v>
      </c>
      <c r="C8117" s="39" t="n">
        <v>1</v>
      </c>
      <c r="D8117" s="39" t="s">
        <v>26</v>
      </c>
      <c r="E8117" s="39"/>
      <c r="F8117" s="41" t="n">
        <f aca="false">IF(A8117="","",MATCH(A8117,P_ID,1))</f>
        <v>6809</v>
      </c>
      <c r="G8117" s="41" t="str">
        <f aca="false">IF(A8117="","",INDEX(P_Svc,F8117))</f>
        <v>Standard</v>
      </c>
      <c r="H8117" s="41" t="str">
        <f aca="false">IF(A8117="","",INDEX(P_Zone,F8117))</f>
        <v>North</v>
      </c>
      <c r="I8117" s="41" t="n">
        <f aca="false">IF(A8117="","",IF(D8117="Delivered",IF(B8117&lt;=INDEX(P_Due,F8117),1,0),0))</f>
        <v>1</v>
      </c>
    </row>
    <row r="8118" customFormat="false" ht="15" hidden="false" customHeight="false" outlineLevel="0" collapsed="false">
      <c r="A8118" s="37" t="n">
        <v>1006814</v>
      </c>
      <c r="B8118" s="38" t="n">
        <v>46307</v>
      </c>
      <c r="C8118" s="39" t="n">
        <v>1</v>
      </c>
      <c r="D8118" s="39" t="s">
        <v>26</v>
      </c>
      <c r="E8118" s="39"/>
      <c r="F8118" s="41" t="n">
        <f aca="false">IF(A8118="","",MATCH(A8118,P_ID,1))</f>
        <v>6814</v>
      </c>
      <c r="G8118" s="41" t="str">
        <f aca="false">IF(A8118="","",INDEX(P_Svc,F8118))</f>
        <v>Standard</v>
      </c>
      <c r="H8118" s="41" t="str">
        <f aca="false">IF(A8118="","",INDEX(P_Zone,F8118))</f>
        <v>Central</v>
      </c>
      <c r="I8118" s="41" t="n">
        <f aca="false">IF(A8118="","",IF(D8118="Delivered",IF(B8118&lt;=INDEX(P_Due,F8118),1,0),0))</f>
        <v>1</v>
      </c>
    </row>
    <row r="8119" customFormat="false" ht="15" hidden="false" customHeight="false" outlineLevel="0" collapsed="false">
      <c r="A8119" s="37" t="n">
        <v>1006819</v>
      </c>
      <c r="B8119" s="38" t="n">
        <v>46307</v>
      </c>
      <c r="C8119" s="39" t="n">
        <v>1</v>
      </c>
      <c r="D8119" s="39" t="s">
        <v>26</v>
      </c>
      <c r="E8119" s="39"/>
      <c r="F8119" s="41" t="n">
        <f aca="false">IF(A8119="","",MATCH(A8119,P_ID,1))</f>
        <v>6819</v>
      </c>
      <c r="G8119" s="41" t="str">
        <f aca="false">IF(A8119="","",INDEX(P_Svc,F8119))</f>
        <v>Standard</v>
      </c>
      <c r="H8119" s="41" t="str">
        <f aca="false">IF(A8119="","",INDEX(P_Zone,F8119))</f>
        <v>North</v>
      </c>
      <c r="I8119" s="41" t="n">
        <f aca="false">IF(A8119="","",IF(D8119="Delivered",IF(B8119&lt;=INDEX(P_Due,F8119),1,0),0))</f>
        <v>1</v>
      </c>
    </row>
    <row r="8120" customFormat="false" ht="15" hidden="false" customHeight="false" outlineLevel="0" collapsed="false">
      <c r="A8120" s="37" t="n">
        <v>1006824</v>
      </c>
      <c r="B8120" s="38" t="n">
        <v>46307</v>
      </c>
      <c r="C8120" s="39" t="n">
        <v>2</v>
      </c>
      <c r="D8120" s="39" t="s">
        <v>26</v>
      </c>
      <c r="E8120" s="39"/>
      <c r="F8120" s="41" t="n">
        <f aca="false">IF(A8120="","",MATCH(A8120,P_ID,1))</f>
        <v>6824</v>
      </c>
      <c r="G8120" s="41" t="str">
        <f aca="false">IF(A8120="","",INDEX(P_Svc,F8120))</f>
        <v>Standard</v>
      </c>
      <c r="H8120" s="41" t="str">
        <f aca="false">IF(A8120="","",INDEX(P_Zone,F8120))</f>
        <v>West</v>
      </c>
      <c r="I8120" s="41" t="n">
        <f aca="false">IF(A8120="","",IF(D8120="Delivered",IF(B8120&lt;=INDEX(P_Due,F8120),1,0),0))</f>
        <v>1</v>
      </c>
    </row>
    <row r="8121" customFormat="false" ht="15" hidden="false" customHeight="false" outlineLevel="0" collapsed="false">
      <c r="A8121" s="37" t="n">
        <v>1007150</v>
      </c>
      <c r="B8121" s="38" t="n">
        <v>46307</v>
      </c>
      <c r="C8121" s="39" t="n">
        <v>1</v>
      </c>
      <c r="D8121" s="39" t="s">
        <v>26</v>
      </c>
      <c r="E8121" s="39"/>
      <c r="F8121" s="41" t="n">
        <f aca="false">IF(A8121="","",MATCH(A8121,P_ID,1))</f>
        <v>7150</v>
      </c>
      <c r="G8121" s="41" t="str">
        <f aca="false">IF(A8121="","",INDEX(P_Svc,F8121))</f>
        <v>Economy</v>
      </c>
      <c r="H8121" s="41" t="str">
        <f aca="false">IF(A8121="","",INDEX(P_Zone,F8121))</f>
        <v>West</v>
      </c>
      <c r="I8121" s="41" t="n">
        <f aca="false">IF(A8121="","",IF(D8121="Delivered",IF(B8121&lt;=INDEX(P_Due,F8121),1,0),0))</f>
        <v>1</v>
      </c>
    </row>
    <row r="8122" customFormat="false" ht="15" hidden="false" customHeight="false" outlineLevel="0" collapsed="false">
      <c r="A8122" s="37" t="n">
        <v>1007152</v>
      </c>
      <c r="B8122" s="38" t="n">
        <v>46307</v>
      </c>
      <c r="C8122" s="39" t="n">
        <v>0</v>
      </c>
      <c r="D8122" s="39" t="s">
        <v>80</v>
      </c>
      <c r="E8122" s="39" t="s">
        <v>40</v>
      </c>
      <c r="F8122" s="41" t="n">
        <f aca="false">IF(A8122="","",MATCH(A8122,P_ID,1))</f>
        <v>7152</v>
      </c>
      <c r="G8122" s="41" t="str">
        <f aca="false">IF(A8122="","",INDEX(P_Svc,F8122))</f>
        <v>Standard</v>
      </c>
      <c r="H8122" s="41" t="str">
        <f aca="false">IF(A8122="","",INDEX(P_Zone,F8122))</f>
        <v>Central</v>
      </c>
      <c r="I8122" s="41" t="n">
        <f aca="false">IF(A8122="","",IF(D8122="Delivered",IF(B8122&lt;=INDEX(P_Due,F8122),1,0),0))</f>
        <v>0</v>
      </c>
    </row>
    <row r="8123" customFormat="false" ht="15" hidden="false" customHeight="false" outlineLevel="0" collapsed="false">
      <c r="A8123" s="37" t="n">
        <v>1007153</v>
      </c>
      <c r="B8123" s="38" t="n">
        <v>46307</v>
      </c>
      <c r="C8123" s="39" t="n">
        <v>1</v>
      </c>
      <c r="D8123" s="39" t="s">
        <v>26</v>
      </c>
      <c r="E8123" s="39"/>
      <c r="F8123" s="41" t="n">
        <f aca="false">IF(A8123="","",MATCH(A8123,P_ID,1))</f>
        <v>7153</v>
      </c>
      <c r="G8123" s="41" t="str">
        <f aca="false">IF(A8123="","",INDEX(P_Svc,F8123))</f>
        <v>Economy</v>
      </c>
      <c r="H8123" s="41" t="str">
        <f aca="false">IF(A8123="","",INDEX(P_Zone,F8123))</f>
        <v>West</v>
      </c>
      <c r="I8123" s="41" t="n">
        <f aca="false">IF(A8123="","",IF(D8123="Delivered",IF(B8123&lt;=INDEX(P_Due,F8123),1,0),0))</f>
        <v>1</v>
      </c>
    </row>
    <row r="8124" customFormat="false" ht="15" hidden="false" customHeight="false" outlineLevel="0" collapsed="false">
      <c r="A8124" s="37" t="n">
        <v>1007154</v>
      </c>
      <c r="B8124" s="38" t="n">
        <v>46307</v>
      </c>
      <c r="C8124" s="39" t="n">
        <v>1</v>
      </c>
      <c r="D8124" s="39" t="s">
        <v>26</v>
      </c>
      <c r="E8124" s="39"/>
      <c r="F8124" s="41" t="n">
        <f aca="false">IF(A8124="","",MATCH(A8124,P_ID,1))</f>
        <v>7154</v>
      </c>
      <c r="G8124" s="41" t="str">
        <f aca="false">IF(A8124="","",INDEX(P_Svc,F8124))</f>
        <v>Standard</v>
      </c>
      <c r="H8124" s="41" t="str">
        <f aca="false">IF(A8124="","",INDEX(P_Zone,F8124))</f>
        <v>East</v>
      </c>
      <c r="I8124" s="41" t="n">
        <f aca="false">IF(A8124="","",IF(D8124="Delivered",IF(B8124&lt;=INDEX(P_Due,F8124),1,0),0))</f>
        <v>1</v>
      </c>
    </row>
    <row r="8125" customFormat="false" ht="15" hidden="false" customHeight="false" outlineLevel="0" collapsed="false">
      <c r="A8125" s="37" t="n">
        <v>1007155</v>
      </c>
      <c r="B8125" s="38" t="n">
        <v>46307</v>
      </c>
      <c r="C8125" s="39" t="n">
        <v>1</v>
      </c>
      <c r="D8125" s="39" t="s">
        <v>26</v>
      </c>
      <c r="E8125" s="39"/>
      <c r="F8125" s="41" t="n">
        <f aca="false">IF(A8125="","",MATCH(A8125,P_ID,1))</f>
        <v>7155</v>
      </c>
      <c r="G8125" s="41" t="str">
        <f aca="false">IF(A8125="","",INDEX(P_Svc,F8125))</f>
        <v>Standard</v>
      </c>
      <c r="H8125" s="41" t="str">
        <f aca="false">IF(A8125="","",INDEX(P_Zone,F8125))</f>
        <v>North</v>
      </c>
      <c r="I8125" s="41" t="n">
        <f aca="false">IF(A8125="","",IF(D8125="Delivered",IF(B8125&lt;=INDEX(P_Due,F8125),1,0),0))</f>
        <v>1</v>
      </c>
    </row>
    <row r="8126" customFormat="false" ht="15" hidden="false" customHeight="false" outlineLevel="0" collapsed="false">
      <c r="A8126" s="37" t="n">
        <v>1007156</v>
      </c>
      <c r="B8126" s="38" t="n">
        <v>46307</v>
      </c>
      <c r="C8126" s="39" t="n">
        <v>1</v>
      </c>
      <c r="D8126" s="39" t="s">
        <v>26</v>
      </c>
      <c r="E8126" s="39"/>
      <c r="F8126" s="41" t="n">
        <f aca="false">IF(A8126="","",MATCH(A8126,P_ID,1))</f>
        <v>7156</v>
      </c>
      <c r="G8126" s="41" t="str">
        <f aca="false">IF(A8126="","",INDEX(P_Svc,F8126))</f>
        <v>Standard</v>
      </c>
      <c r="H8126" s="41" t="str">
        <f aca="false">IF(A8126="","",INDEX(P_Zone,F8126))</f>
        <v>Central</v>
      </c>
      <c r="I8126" s="41" t="n">
        <f aca="false">IF(A8126="","",IF(D8126="Delivered",IF(B8126&lt;=INDEX(P_Due,F8126),1,0),0))</f>
        <v>1</v>
      </c>
    </row>
    <row r="8127" customFormat="false" ht="15" hidden="false" customHeight="false" outlineLevel="0" collapsed="false">
      <c r="A8127" s="37" t="n">
        <v>1007157</v>
      </c>
      <c r="B8127" s="38" t="n">
        <v>46307</v>
      </c>
      <c r="C8127" s="39" t="n">
        <v>1</v>
      </c>
      <c r="D8127" s="39" t="s">
        <v>26</v>
      </c>
      <c r="E8127" s="39"/>
      <c r="F8127" s="41" t="n">
        <f aca="false">IF(A8127="","",MATCH(A8127,P_ID,1))</f>
        <v>7157</v>
      </c>
      <c r="G8127" s="41" t="str">
        <f aca="false">IF(A8127="","",INDEX(P_Svc,F8127))</f>
        <v>Standard</v>
      </c>
      <c r="H8127" s="41" t="str">
        <f aca="false">IF(A8127="","",INDEX(P_Zone,F8127))</f>
        <v>North</v>
      </c>
      <c r="I8127" s="41" t="n">
        <f aca="false">IF(A8127="","",IF(D8127="Delivered",IF(B8127&lt;=INDEX(P_Due,F8127),1,0),0))</f>
        <v>1</v>
      </c>
    </row>
    <row r="8128" customFormat="false" ht="15" hidden="false" customHeight="false" outlineLevel="0" collapsed="false">
      <c r="A8128" s="37" t="n">
        <v>1007158</v>
      </c>
      <c r="B8128" s="38" t="n">
        <v>46307</v>
      </c>
      <c r="C8128" s="39" t="n">
        <v>1</v>
      </c>
      <c r="D8128" s="39" t="s">
        <v>26</v>
      </c>
      <c r="E8128" s="39"/>
      <c r="F8128" s="41" t="n">
        <f aca="false">IF(A8128="","",MATCH(A8128,P_ID,1))</f>
        <v>7158</v>
      </c>
      <c r="G8128" s="41" t="str">
        <f aca="false">IF(A8128="","",INDEX(P_Svc,F8128))</f>
        <v>Economy</v>
      </c>
      <c r="H8128" s="41" t="str">
        <f aca="false">IF(A8128="","",INDEX(P_Zone,F8128))</f>
        <v>East</v>
      </c>
      <c r="I8128" s="41" t="n">
        <f aca="false">IF(A8128="","",IF(D8128="Delivered",IF(B8128&lt;=INDEX(P_Due,F8128),1,0),0))</f>
        <v>1</v>
      </c>
    </row>
    <row r="8129" customFormat="false" ht="15" hidden="false" customHeight="false" outlineLevel="0" collapsed="false">
      <c r="A8129" s="37" t="n">
        <v>1007159</v>
      </c>
      <c r="B8129" s="38" t="n">
        <v>46307</v>
      </c>
      <c r="C8129" s="39" t="n">
        <v>1</v>
      </c>
      <c r="D8129" s="39" t="s">
        <v>26</v>
      </c>
      <c r="E8129" s="39"/>
      <c r="F8129" s="41" t="n">
        <f aca="false">IF(A8129="","",MATCH(A8129,P_ID,1))</f>
        <v>7159</v>
      </c>
      <c r="G8129" s="41" t="str">
        <f aca="false">IF(A8129="","",INDEX(P_Svc,F8129))</f>
        <v>Economy</v>
      </c>
      <c r="H8129" s="41" t="str">
        <f aca="false">IF(A8129="","",INDEX(P_Zone,F8129))</f>
        <v>South</v>
      </c>
      <c r="I8129" s="41" t="n">
        <f aca="false">IF(A8129="","",IF(D8129="Delivered",IF(B8129&lt;=INDEX(P_Due,F8129),1,0),0))</f>
        <v>1</v>
      </c>
    </row>
    <row r="8130" customFormat="false" ht="15" hidden="false" customHeight="false" outlineLevel="0" collapsed="false">
      <c r="A8130" s="37" t="n">
        <v>1007161</v>
      </c>
      <c r="B8130" s="38" t="n">
        <v>46307</v>
      </c>
      <c r="C8130" s="39" t="n">
        <v>1</v>
      </c>
      <c r="D8130" s="39" t="s">
        <v>26</v>
      </c>
      <c r="E8130" s="39"/>
      <c r="F8130" s="41" t="n">
        <f aca="false">IF(A8130="","",MATCH(A8130,P_ID,1))</f>
        <v>7161</v>
      </c>
      <c r="G8130" s="41" t="str">
        <f aca="false">IF(A8130="","",INDEX(P_Svc,F8130))</f>
        <v>Standard</v>
      </c>
      <c r="H8130" s="41" t="str">
        <f aca="false">IF(A8130="","",INDEX(P_Zone,F8130))</f>
        <v>West</v>
      </c>
      <c r="I8130" s="41" t="n">
        <f aca="false">IF(A8130="","",IF(D8130="Delivered",IF(B8130&lt;=INDEX(P_Due,F8130),1,0),0))</f>
        <v>1</v>
      </c>
    </row>
    <row r="8131" customFormat="false" ht="15" hidden="false" customHeight="false" outlineLevel="0" collapsed="false">
      <c r="A8131" s="37" t="n">
        <v>1007162</v>
      </c>
      <c r="B8131" s="38" t="n">
        <v>46307</v>
      </c>
      <c r="C8131" s="39" t="n">
        <v>1</v>
      </c>
      <c r="D8131" s="39" t="s">
        <v>26</v>
      </c>
      <c r="E8131" s="39"/>
      <c r="F8131" s="41" t="n">
        <f aca="false">IF(A8131="","",MATCH(A8131,P_ID,1))</f>
        <v>7162</v>
      </c>
      <c r="G8131" s="41" t="str">
        <f aca="false">IF(A8131="","",INDEX(P_Svc,F8131))</f>
        <v>Standard</v>
      </c>
      <c r="H8131" s="41" t="str">
        <f aca="false">IF(A8131="","",INDEX(P_Zone,F8131))</f>
        <v>South</v>
      </c>
      <c r="I8131" s="41" t="n">
        <f aca="false">IF(A8131="","",IF(D8131="Delivered",IF(B8131&lt;=INDEX(P_Due,F8131),1,0),0))</f>
        <v>1</v>
      </c>
    </row>
    <row r="8132" customFormat="false" ht="15" hidden="false" customHeight="false" outlineLevel="0" collapsed="false">
      <c r="A8132" s="37" t="n">
        <v>1007164</v>
      </c>
      <c r="B8132" s="38" t="n">
        <v>46307</v>
      </c>
      <c r="C8132" s="39" t="n">
        <v>1</v>
      </c>
      <c r="D8132" s="39" t="s">
        <v>26</v>
      </c>
      <c r="E8132" s="39"/>
      <c r="F8132" s="41" t="n">
        <f aca="false">IF(A8132="","",MATCH(A8132,P_ID,1))</f>
        <v>7164</v>
      </c>
      <c r="G8132" s="41" t="str">
        <f aca="false">IF(A8132="","",INDEX(P_Svc,F8132))</f>
        <v>Standard</v>
      </c>
      <c r="H8132" s="41" t="str">
        <f aca="false">IF(A8132="","",INDEX(P_Zone,F8132))</f>
        <v>West</v>
      </c>
      <c r="I8132" s="41" t="n">
        <f aca="false">IF(A8132="","",IF(D8132="Delivered",IF(B8132&lt;=INDEX(P_Due,F8132),1,0),0))</f>
        <v>1</v>
      </c>
    </row>
    <row r="8133" customFormat="false" ht="15" hidden="false" customHeight="false" outlineLevel="0" collapsed="false">
      <c r="A8133" s="37" t="n">
        <v>1007165</v>
      </c>
      <c r="B8133" s="38" t="n">
        <v>46307</v>
      </c>
      <c r="C8133" s="39" t="n">
        <v>1</v>
      </c>
      <c r="D8133" s="39" t="s">
        <v>26</v>
      </c>
      <c r="E8133" s="39"/>
      <c r="F8133" s="41" t="n">
        <f aca="false">IF(A8133="","",MATCH(A8133,P_ID,1))</f>
        <v>7165</v>
      </c>
      <c r="G8133" s="41" t="str">
        <f aca="false">IF(A8133="","",INDEX(P_Svc,F8133))</f>
        <v>Standard</v>
      </c>
      <c r="H8133" s="41" t="str">
        <f aca="false">IF(A8133="","",INDEX(P_Zone,F8133))</f>
        <v>South</v>
      </c>
      <c r="I8133" s="41" t="n">
        <f aca="false">IF(A8133="","",IF(D8133="Delivered",IF(B8133&lt;=INDEX(P_Due,F8133),1,0),0))</f>
        <v>1</v>
      </c>
    </row>
    <row r="8134" customFormat="false" ht="15" hidden="false" customHeight="false" outlineLevel="0" collapsed="false">
      <c r="A8134" s="37" t="n">
        <v>1007166</v>
      </c>
      <c r="B8134" s="38" t="n">
        <v>46307</v>
      </c>
      <c r="C8134" s="39" t="n">
        <v>1</v>
      </c>
      <c r="D8134" s="39" t="s">
        <v>26</v>
      </c>
      <c r="E8134" s="39"/>
      <c r="F8134" s="41" t="n">
        <f aca="false">IF(A8134="","",MATCH(A8134,P_ID,1))</f>
        <v>7166</v>
      </c>
      <c r="G8134" s="41" t="str">
        <f aca="false">IF(A8134="","",INDEX(P_Svc,F8134))</f>
        <v>Standard</v>
      </c>
      <c r="H8134" s="41" t="str">
        <f aca="false">IF(A8134="","",INDEX(P_Zone,F8134))</f>
        <v>South</v>
      </c>
      <c r="I8134" s="41" t="n">
        <f aca="false">IF(A8134="","",IF(D8134="Delivered",IF(B8134&lt;=INDEX(P_Due,F8134),1,0),0))</f>
        <v>1</v>
      </c>
    </row>
    <row r="8135" customFormat="false" ht="15" hidden="false" customHeight="false" outlineLevel="0" collapsed="false">
      <c r="A8135" s="37" t="n">
        <v>1007167</v>
      </c>
      <c r="B8135" s="38" t="n">
        <v>46307</v>
      </c>
      <c r="C8135" s="39" t="n">
        <v>1</v>
      </c>
      <c r="D8135" s="39" t="s">
        <v>26</v>
      </c>
      <c r="E8135" s="39"/>
      <c r="F8135" s="41" t="n">
        <f aca="false">IF(A8135="","",MATCH(A8135,P_ID,1))</f>
        <v>7167</v>
      </c>
      <c r="G8135" s="41" t="str">
        <f aca="false">IF(A8135="","",INDEX(P_Svc,F8135))</f>
        <v>Standard</v>
      </c>
      <c r="H8135" s="41" t="str">
        <f aca="false">IF(A8135="","",INDEX(P_Zone,F8135))</f>
        <v>South</v>
      </c>
      <c r="I8135" s="41" t="n">
        <f aca="false">IF(A8135="","",IF(D8135="Delivered",IF(B8135&lt;=INDEX(P_Due,F8135),1,0),0))</f>
        <v>1</v>
      </c>
    </row>
    <row r="8136" customFormat="false" ht="15" hidden="false" customHeight="false" outlineLevel="0" collapsed="false">
      <c r="A8136" s="37" t="n">
        <v>1007169</v>
      </c>
      <c r="B8136" s="38" t="n">
        <v>46307</v>
      </c>
      <c r="C8136" s="39" t="n">
        <v>1</v>
      </c>
      <c r="D8136" s="39" t="s">
        <v>26</v>
      </c>
      <c r="E8136" s="39"/>
      <c r="F8136" s="41" t="n">
        <f aca="false">IF(A8136="","",MATCH(A8136,P_ID,1))</f>
        <v>7169</v>
      </c>
      <c r="G8136" s="41" t="str">
        <f aca="false">IF(A8136="","",INDEX(P_Svc,F8136))</f>
        <v>Economy</v>
      </c>
      <c r="H8136" s="41" t="str">
        <f aca="false">IF(A8136="","",INDEX(P_Zone,F8136))</f>
        <v>Central</v>
      </c>
      <c r="I8136" s="41" t="n">
        <f aca="false">IF(A8136="","",IF(D8136="Delivered",IF(B8136&lt;=INDEX(P_Due,F8136),1,0),0))</f>
        <v>1</v>
      </c>
    </row>
    <row r="8137" customFormat="false" ht="15" hidden="false" customHeight="false" outlineLevel="0" collapsed="false">
      <c r="A8137" s="37" t="n">
        <v>1007170</v>
      </c>
      <c r="B8137" s="38" t="n">
        <v>46307</v>
      </c>
      <c r="C8137" s="39" t="n">
        <v>1</v>
      </c>
      <c r="D8137" s="39" t="s">
        <v>26</v>
      </c>
      <c r="E8137" s="39"/>
      <c r="F8137" s="41" t="n">
        <f aca="false">IF(A8137="","",MATCH(A8137,P_ID,1))</f>
        <v>7170</v>
      </c>
      <c r="G8137" s="41" t="str">
        <f aca="false">IF(A8137="","",INDEX(P_Svc,F8137))</f>
        <v>Standard</v>
      </c>
      <c r="H8137" s="41" t="str">
        <f aca="false">IF(A8137="","",INDEX(P_Zone,F8137))</f>
        <v>East</v>
      </c>
      <c r="I8137" s="41" t="n">
        <f aca="false">IF(A8137="","",IF(D8137="Delivered",IF(B8137&lt;=INDEX(P_Due,F8137),1,0),0))</f>
        <v>1</v>
      </c>
    </row>
    <row r="8138" customFormat="false" ht="15" hidden="false" customHeight="false" outlineLevel="0" collapsed="false">
      <c r="A8138" s="37" t="n">
        <v>1007171</v>
      </c>
      <c r="B8138" s="38" t="n">
        <v>46307</v>
      </c>
      <c r="C8138" s="39" t="n">
        <v>1</v>
      </c>
      <c r="D8138" s="39" t="s">
        <v>26</v>
      </c>
      <c r="E8138" s="39"/>
      <c r="F8138" s="41" t="n">
        <f aca="false">IF(A8138="","",MATCH(A8138,P_ID,1))</f>
        <v>7171</v>
      </c>
      <c r="G8138" s="41" t="str">
        <f aca="false">IF(A8138="","",INDEX(P_Svc,F8138))</f>
        <v>Standard</v>
      </c>
      <c r="H8138" s="41" t="str">
        <f aca="false">IF(A8138="","",INDEX(P_Zone,F8138))</f>
        <v>North</v>
      </c>
      <c r="I8138" s="41" t="n">
        <f aca="false">IF(A8138="","",IF(D8138="Delivered",IF(B8138&lt;=INDEX(P_Due,F8138),1,0),0))</f>
        <v>1</v>
      </c>
    </row>
    <row r="8139" customFormat="false" ht="15" hidden="false" customHeight="false" outlineLevel="0" collapsed="false">
      <c r="A8139" s="37" t="n">
        <v>1007172</v>
      </c>
      <c r="B8139" s="38" t="n">
        <v>46307</v>
      </c>
      <c r="C8139" s="39" t="n">
        <v>1</v>
      </c>
      <c r="D8139" s="39" t="s">
        <v>26</v>
      </c>
      <c r="E8139" s="39"/>
      <c r="F8139" s="41" t="n">
        <f aca="false">IF(A8139="","",MATCH(A8139,P_ID,1))</f>
        <v>7172</v>
      </c>
      <c r="G8139" s="41" t="str">
        <f aca="false">IF(A8139="","",INDEX(P_Svc,F8139))</f>
        <v>Standard</v>
      </c>
      <c r="H8139" s="41" t="str">
        <f aca="false">IF(A8139="","",INDEX(P_Zone,F8139))</f>
        <v>Central</v>
      </c>
      <c r="I8139" s="41" t="n">
        <f aca="false">IF(A8139="","",IF(D8139="Delivered",IF(B8139&lt;=INDEX(P_Due,F8139),1,0),0))</f>
        <v>1</v>
      </c>
    </row>
    <row r="8140" customFormat="false" ht="15" hidden="false" customHeight="false" outlineLevel="0" collapsed="false">
      <c r="A8140" s="37" t="n">
        <v>1007173</v>
      </c>
      <c r="B8140" s="38" t="n">
        <v>46307</v>
      </c>
      <c r="C8140" s="39" t="n">
        <v>1</v>
      </c>
      <c r="D8140" s="39" t="s">
        <v>26</v>
      </c>
      <c r="E8140" s="39"/>
      <c r="F8140" s="41" t="n">
        <f aca="false">IF(A8140="","",MATCH(A8140,P_ID,1))</f>
        <v>7173</v>
      </c>
      <c r="G8140" s="41" t="str">
        <f aca="false">IF(A8140="","",INDEX(P_Svc,F8140))</f>
        <v>Economy</v>
      </c>
      <c r="H8140" s="41" t="str">
        <f aca="false">IF(A8140="","",INDEX(P_Zone,F8140))</f>
        <v>West</v>
      </c>
      <c r="I8140" s="41" t="n">
        <f aca="false">IF(A8140="","",IF(D8140="Delivered",IF(B8140&lt;=INDEX(P_Due,F8140),1,0),0))</f>
        <v>1</v>
      </c>
    </row>
    <row r="8141" customFormat="false" ht="15" hidden="false" customHeight="false" outlineLevel="0" collapsed="false">
      <c r="A8141" s="37" t="n">
        <v>1007174</v>
      </c>
      <c r="B8141" s="38" t="n">
        <v>46307</v>
      </c>
      <c r="C8141" s="39" t="n">
        <v>1</v>
      </c>
      <c r="D8141" s="39" t="s">
        <v>26</v>
      </c>
      <c r="E8141" s="39"/>
      <c r="F8141" s="41" t="n">
        <f aca="false">IF(A8141="","",MATCH(A8141,P_ID,1))</f>
        <v>7174</v>
      </c>
      <c r="G8141" s="41" t="str">
        <f aca="false">IF(A8141="","",INDEX(P_Svc,F8141))</f>
        <v>Economy</v>
      </c>
      <c r="H8141" s="41" t="str">
        <f aca="false">IF(A8141="","",INDEX(P_Zone,F8141))</f>
        <v>North</v>
      </c>
      <c r="I8141" s="41" t="n">
        <f aca="false">IF(A8141="","",IF(D8141="Delivered",IF(B8141&lt;=INDEX(P_Due,F8141),1,0),0))</f>
        <v>1</v>
      </c>
    </row>
    <row r="8142" customFormat="false" ht="15" hidden="false" customHeight="false" outlineLevel="0" collapsed="false">
      <c r="A8142" s="37" t="n">
        <v>1007176</v>
      </c>
      <c r="B8142" s="38" t="n">
        <v>46307</v>
      </c>
      <c r="C8142" s="39" t="n">
        <v>1</v>
      </c>
      <c r="D8142" s="39" t="s">
        <v>26</v>
      </c>
      <c r="E8142" s="39"/>
      <c r="F8142" s="41" t="n">
        <f aca="false">IF(A8142="","",MATCH(A8142,P_ID,1))</f>
        <v>7176</v>
      </c>
      <c r="G8142" s="41" t="str">
        <f aca="false">IF(A8142="","",INDEX(P_Svc,F8142))</f>
        <v>Economy</v>
      </c>
      <c r="H8142" s="41" t="str">
        <f aca="false">IF(A8142="","",INDEX(P_Zone,F8142))</f>
        <v>West</v>
      </c>
      <c r="I8142" s="41" t="n">
        <f aca="false">IF(A8142="","",IF(D8142="Delivered",IF(B8142&lt;=INDEX(P_Due,F8142),1,0),0))</f>
        <v>1</v>
      </c>
    </row>
    <row r="8143" customFormat="false" ht="15" hidden="false" customHeight="false" outlineLevel="0" collapsed="false">
      <c r="A8143" s="37" t="n">
        <v>1007177</v>
      </c>
      <c r="B8143" s="38" t="n">
        <v>46307</v>
      </c>
      <c r="C8143" s="39" t="n">
        <v>1</v>
      </c>
      <c r="D8143" s="39" t="s">
        <v>26</v>
      </c>
      <c r="E8143" s="39"/>
      <c r="F8143" s="41" t="n">
        <f aca="false">IF(A8143="","",MATCH(A8143,P_ID,1))</f>
        <v>7177</v>
      </c>
      <c r="G8143" s="41" t="str">
        <f aca="false">IF(A8143="","",INDEX(P_Svc,F8143))</f>
        <v>Standard</v>
      </c>
      <c r="H8143" s="41" t="str">
        <f aca="false">IF(A8143="","",INDEX(P_Zone,F8143))</f>
        <v>Central</v>
      </c>
      <c r="I8143" s="41" t="n">
        <f aca="false">IF(A8143="","",IF(D8143="Delivered",IF(B8143&lt;=INDEX(P_Due,F8143),1,0),0))</f>
        <v>1</v>
      </c>
    </row>
    <row r="8144" customFormat="false" ht="15" hidden="false" customHeight="false" outlineLevel="0" collapsed="false">
      <c r="A8144" s="37" t="n">
        <v>1007178</v>
      </c>
      <c r="B8144" s="38" t="n">
        <v>46307</v>
      </c>
      <c r="C8144" s="39" t="n">
        <v>1</v>
      </c>
      <c r="D8144" s="39" t="s">
        <v>26</v>
      </c>
      <c r="E8144" s="39"/>
      <c r="F8144" s="41" t="n">
        <f aca="false">IF(A8144="","",MATCH(A8144,P_ID,1))</f>
        <v>7178</v>
      </c>
      <c r="G8144" s="41" t="str">
        <f aca="false">IF(A8144="","",INDEX(P_Svc,F8144))</f>
        <v>Standard</v>
      </c>
      <c r="H8144" s="41" t="str">
        <f aca="false">IF(A8144="","",INDEX(P_Zone,F8144))</f>
        <v>East</v>
      </c>
      <c r="I8144" s="41" t="n">
        <f aca="false">IF(A8144="","",IF(D8144="Delivered",IF(B8144&lt;=INDEX(P_Due,F8144),1,0),0))</f>
        <v>1</v>
      </c>
    </row>
    <row r="8145" customFormat="false" ht="15" hidden="false" customHeight="false" outlineLevel="0" collapsed="false">
      <c r="A8145" s="37" t="n">
        <v>1007179</v>
      </c>
      <c r="B8145" s="38" t="n">
        <v>46307</v>
      </c>
      <c r="C8145" s="39" t="n">
        <v>1</v>
      </c>
      <c r="D8145" s="39" t="s">
        <v>26</v>
      </c>
      <c r="E8145" s="39"/>
      <c r="F8145" s="41" t="n">
        <f aca="false">IF(A8145="","",MATCH(A8145,P_ID,1))</f>
        <v>7179</v>
      </c>
      <c r="G8145" s="41" t="str">
        <f aca="false">IF(A8145="","",INDEX(P_Svc,F8145))</f>
        <v>Standard</v>
      </c>
      <c r="H8145" s="41" t="str">
        <f aca="false">IF(A8145="","",INDEX(P_Zone,F8145))</f>
        <v>South</v>
      </c>
      <c r="I8145" s="41" t="n">
        <f aca="false">IF(A8145="","",IF(D8145="Delivered",IF(B8145&lt;=INDEX(P_Due,F8145),1,0),0))</f>
        <v>1</v>
      </c>
    </row>
    <row r="8146" customFormat="false" ht="15" hidden="false" customHeight="false" outlineLevel="0" collapsed="false">
      <c r="A8146" s="37" t="n">
        <v>1007180</v>
      </c>
      <c r="B8146" s="38" t="n">
        <v>46307</v>
      </c>
      <c r="C8146" s="39" t="n">
        <v>1</v>
      </c>
      <c r="D8146" s="39" t="s">
        <v>26</v>
      </c>
      <c r="E8146" s="39"/>
      <c r="F8146" s="41" t="n">
        <f aca="false">IF(A8146="","",MATCH(A8146,P_ID,1))</f>
        <v>7180</v>
      </c>
      <c r="G8146" s="41" t="str">
        <f aca="false">IF(A8146="","",INDEX(P_Svc,F8146))</f>
        <v>Standard</v>
      </c>
      <c r="H8146" s="41" t="str">
        <f aca="false">IF(A8146="","",INDEX(P_Zone,F8146))</f>
        <v>West</v>
      </c>
      <c r="I8146" s="41" t="n">
        <f aca="false">IF(A8146="","",IF(D8146="Delivered",IF(B8146&lt;=INDEX(P_Due,F8146),1,0),0))</f>
        <v>1</v>
      </c>
    </row>
    <row r="8147" customFormat="false" ht="15" hidden="false" customHeight="false" outlineLevel="0" collapsed="false">
      <c r="A8147" s="37" t="n">
        <v>1007182</v>
      </c>
      <c r="B8147" s="38" t="n">
        <v>46307</v>
      </c>
      <c r="C8147" s="39" t="n">
        <v>1</v>
      </c>
      <c r="D8147" s="39" t="s">
        <v>26</v>
      </c>
      <c r="E8147" s="39"/>
      <c r="F8147" s="41" t="n">
        <f aca="false">IF(A8147="","",MATCH(A8147,P_ID,1))</f>
        <v>7182</v>
      </c>
      <c r="G8147" s="41" t="str">
        <f aca="false">IF(A8147="","",INDEX(P_Svc,F8147))</f>
        <v>Standard</v>
      </c>
      <c r="H8147" s="41" t="str">
        <f aca="false">IF(A8147="","",INDEX(P_Zone,F8147))</f>
        <v>Central</v>
      </c>
      <c r="I8147" s="41" t="n">
        <f aca="false">IF(A8147="","",IF(D8147="Delivered",IF(B8147&lt;=INDEX(P_Due,F8147),1,0),0))</f>
        <v>1</v>
      </c>
    </row>
    <row r="8148" customFormat="false" ht="15" hidden="false" customHeight="false" outlineLevel="0" collapsed="false">
      <c r="A8148" s="37" t="n">
        <v>1007183</v>
      </c>
      <c r="B8148" s="38" t="n">
        <v>46307</v>
      </c>
      <c r="C8148" s="39" t="n">
        <v>1</v>
      </c>
      <c r="D8148" s="39" t="s">
        <v>26</v>
      </c>
      <c r="E8148" s="39"/>
      <c r="F8148" s="41" t="n">
        <f aca="false">IF(A8148="","",MATCH(A8148,P_ID,1))</f>
        <v>7183</v>
      </c>
      <c r="G8148" s="41" t="str">
        <f aca="false">IF(A8148="","",INDEX(P_Svc,F8148))</f>
        <v>Economy</v>
      </c>
      <c r="H8148" s="41" t="str">
        <f aca="false">IF(A8148="","",INDEX(P_Zone,F8148))</f>
        <v>North</v>
      </c>
      <c r="I8148" s="41" t="n">
        <f aca="false">IF(A8148="","",IF(D8148="Delivered",IF(B8148&lt;=INDEX(P_Due,F8148),1,0),0))</f>
        <v>1</v>
      </c>
    </row>
    <row r="8149" customFormat="false" ht="15" hidden="false" customHeight="false" outlineLevel="0" collapsed="false">
      <c r="A8149" s="37" t="n">
        <v>1007184</v>
      </c>
      <c r="B8149" s="38" t="n">
        <v>46307</v>
      </c>
      <c r="C8149" s="39" t="n">
        <v>1</v>
      </c>
      <c r="D8149" s="39" t="s">
        <v>26</v>
      </c>
      <c r="E8149" s="39"/>
      <c r="F8149" s="41" t="n">
        <f aca="false">IF(A8149="","",MATCH(A8149,P_ID,1))</f>
        <v>7184</v>
      </c>
      <c r="G8149" s="41" t="str">
        <f aca="false">IF(A8149="","",INDEX(P_Svc,F8149))</f>
        <v>Standard</v>
      </c>
      <c r="H8149" s="41" t="str">
        <f aca="false">IF(A8149="","",INDEX(P_Zone,F8149))</f>
        <v>East</v>
      </c>
      <c r="I8149" s="41" t="n">
        <f aca="false">IF(A8149="","",IF(D8149="Delivered",IF(B8149&lt;=INDEX(P_Due,F8149),1,0),0))</f>
        <v>1</v>
      </c>
    </row>
    <row r="8150" customFormat="false" ht="15" hidden="false" customHeight="false" outlineLevel="0" collapsed="false">
      <c r="A8150" s="37" t="n">
        <v>1007185</v>
      </c>
      <c r="B8150" s="38" t="n">
        <v>46307</v>
      </c>
      <c r="C8150" s="39" t="n">
        <v>1</v>
      </c>
      <c r="D8150" s="39" t="s">
        <v>26</v>
      </c>
      <c r="E8150" s="39"/>
      <c r="F8150" s="41" t="n">
        <f aca="false">IF(A8150="","",MATCH(A8150,P_ID,1))</f>
        <v>7185</v>
      </c>
      <c r="G8150" s="41" t="str">
        <f aca="false">IF(A8150="","",INDEX(P_Svc,F8150))</f>
        <v>Economy</v>
      </c>
      <c r="H8150" s="41" t="str">
        <f aca="false">IF(A8150="","",INDEX(P_Zone,F8150))</f>
        <v>South</v>
      </c>
      <c r="I8150" s="41" t="n">
        <f aca="false">IF(A8150="","",IF(D8150="Delivered",IF(B8150&lt;=INDEX(P_Due,F8150),1,0),0))</f>
        <v>1</v>
      </c>
    </row>
    <row r="8151" customFormat="false" ht="15" hidden="false" customHeight="false" outlineLevel="0" collapsed="false">
      <c r="A8151" s="37" t="n">
        <v>1007186</v>
      </c>
      <c r="B8151" s="38" t="n">
        <v>46307</v>
      </c>
      <c r="C8151" s="39" t="n">
        <v>1</v>
      </c>
      <c r="D8151" s="39" t="s">
        <v>26</v>
      </c>
      <c r="E8151" s="39"/>
      <c r="F8151" s="41" t="n">
        <f aca="false">IF(A8151="","",MATCH(A8151,P_ID,1))</f>
        <v>7186</v>
      </c>
      <c r="G8151" s="41" t="str">
        <f aca="false">IF(A8151="","",INDEX(P_Svc,F8151))</f>
        <v>Economy</v>
      </c>
      <c r="H8151" s="41" t="str">
        <f aca="false">IF(A8151="","",INDEX(P_Zone,F8151))</f>
        <v>Central</v>
      </c>
      <c r="I8151" s="41" t="n">
        <f aca="false">IF(A8151="","",IF(D8151="Delivered",IF(B8151&lt;=INDEX(P_Due,F8151),1,0),0))</f>
        <v>1</v>
      </c>
    </row>
    <row r="8152" customFormat="false" ht="15" hidden="false" customHeight="false" outlineLevel="0" collapsed="false">
      <c r="A8152" s="37" t="n">
        <v>1007187</v>
      </c>
      <c r="B8152" s="38" t="n">
        <v>46307</v>
      </c>
      <c r="C8152" s="39" t="n">
        <v>1</v>
      </c>
      <c r="D8152" s="39" t="s">
        <v>26</v>
      </c>
      <c r="E8152" s="39"/>
      <c r="F8152" s="41" t="n">
        <f aca="false">IF(A8152="","",MATCH(A8152,P_ID,1))</f>
        <v>7187</v>
      </c>
      <c r="G8152" s="41" t="str">
        <f aca="false">IF(A8152="","",INDEX(P_Svc,F8152))</f>
        <v>Economy</v>
      </c>
      <c r="H8152" s="41" t="str">
        <f aca="false">IF(A8152="","",INDEX(P_Zone,F8152))</f>
        <v>East</v>
      </c>
      <c r="I8152" s="41" t="n">
        <f aca="false">IF(A8152="","",IF(D8152="Delivered",IF(B8152&lt;=INDEX(P_Due,F8152),1,0),0))</f>
        <v>1</v>
      </c>
    </row>
    <row r="8153" customFormat="false" ht="15" hidden="false" customHeight="false" outlineLevel="0" collapsed="false">
      <c r="A8153" s="37" t="n">
        <v>1007188</v>
      </c>
      <c r="B8153" s="38" t="n">
        <v>46307</v>
      </c>
      <c r="C8153" s="39" t="n">
        <v>1</v>
      </c>
      <c r="D8153" s="39" t="s">
        <v>26</v>
      </c>
      <c r="E8153" s="39"/>
      <c r="F8153" s="41" t="n">
        <f aca="false">IF(A8153="","",MATCH(A8153,P_ID,1))</f>
        <v>7188</v>
      </c>
      <c r="G8153" s="41" t="str">
        <f aca="false">IF(A8153="","",INDEX(P_Svc,F8153))</f>
        <v>Economy</v>
      </c>
      <c r="H8153" s="41" t="str">
        <f aca="false">IF(A8153="","",INDEX(P_Zone,F8153))</f>
        <v>East</v>
      </c>
      <c r="I8153" s="41" t="n">
        <f aca="false">IF(A8153="","",IF(D8153="Delivered",IF(B8153&lt;=INDEX(P_Due,F8153),1,0),0))</f>
        <v>1</v>
      </c>
    </row>
    <row r="8154" customFormat="false" ht="15" hidden="false" customHeight="false" outlineLevel="0" collapsed="false">
      <c r="A8154" s="37" t="n">
        <v>1007189</v>
      </c>
      <c r="B8154" s="38" t="n">
        <v>46307</v>
      </c>
      <c r="C8154" s="39" t="n">
        <v>1</v>
      </c>
      <c r="D8154" s="39" t="s">
        <v>26</v>
      </c>
      <c r="E8154" s="39"/>
      <c r="F8154" s="41" t="n">
        <f aca="false">IF(A8154="","",MATCH(A8154,P_ID,1))</f>
        <v>7189</v>
      </c>
      <c r="G8154" s="41" t="str">
        <f aca="false">IF(A8154="","",INDEX(P_Svc,F8154))</f>
        <v>Standard</v>
      </c>
      <c r="H8154" s="41" t="str">
        <f aca="false">IF(A8154="","",INDEX(P_Zone,F8154))</f>
        <v>West</v>
      </c>
      <c r="I8154" s="41" t="n">
        <f aca="false">IF(A8154="","",IF(D8154="Delivered",IF(B8154&lt;=INDEX(P_Due,F8154),1,0),0))</f>
        <v>1</v>
      </c>
    </row>
    <row r="8155" customFormat="false" ht="15" hidden="false" customHeight="false" outlineLevel="0" collapsed="false">
      <c r="A8155" s="37" t="n">
        <v>1007190</v>
      </c>
      <c r="B8155" s="38" t="n">
        <v>46307</v>
      </c>
      <c r="C8155" s="39" t="n">
        <v>1</v>
      </c>
      <c r="D8155" s="39" t="s">
        <v>26</v>
      </c>
      <c r="E8155" s="39"/>
      <c r="F8155" s="41" t="n">
        <f aca="false">IF(A8155="","",MATCH(A8155,P_ID,1))</f>
        <v>7190</v>
      </c>
      <c r="G8155" s="41" t="str">
        <f aca="false">IF(A8155="","",INDEX(P_Svc,F8155))</f>
        <v>Economy</v>
      </c>
      <c r="H8155" s="41" t="str">
        <f aca="false">IF(A8155="","",INDEX(P_Zone,F8155))</f>
        <v>North</v>
      </c>
      <c r="I8155" s="41" t="n">
        <f aca="false">IF(A8155="","",IF(D8155="Delivered",IF(B8155&lt;=INDEX(P_Due,F8155),1,0),0))</f>
        <v>1</v>
      </c>
    </row>
    <row r="8156" customFormat="false" ht="15" hidden="false" customHeight="false" outlineLevel="0" collapsed="false">
      <c r="A8156" s="37" t="n">
        <v>1007191</v>
      </c>
      <c r="B8156" s="38" t="n">
        <v>46307</v>
      </c>
      <c r="C8156" s="39" t="n">
        <v>1</v>
      </c>
      <c r="D8156" s="39" t="s">
        <v>26</v>
      </c>
      <c r="E8156" s="39"/>
      <c r="F8156" s="41" t="n">
        <f aca="false">IF(A8156="","",MATCH(A8156,P_ID,1))</f>
        <v>7191</v>
      </c>
      <c r="G8156" s="41" t="str">
        <f aca="false">IF(A8156="","",INDEX(P_Svc,F8156))</f>
        <v>Standard</v>
      </c>
      <c r="H8156" s="41" t="str">
        <f aca="false">IF(A8156="","",INDEX(P_Zone,F8156))</f>
        <v>Central</v>
      </c>
      <c r="I8156" s="41" t="n">
        <f aca="false">IF(A8156="","",IF(D8156="Delivered",IF(B8156&lt;=INDEX(P_Due,F8156),1,0),0))</f>
        <v>1</v>
      </c>
    </row>
    <row r="8157" customFormat="false" ht="15" hidden="false" customHeight="false" outlineLevel="0" collapsed="false">
      <c r="A8157" s="37" t="n">
        <v>1007193</v>
      </c>
      <c r="B8157" s="38" t="n">
        <v>46307</v>
      </c>
      <c r="C8157" s="39" t="n">
        <v>1</v>
      </c>
      <c r="D8157" s="39" t="s">
        <v>26</v>
      </c>
      <c r="E8157" s="39"/>
      <c r="F8157" s="41" t="n">
        <f aca="false">IF(A8157="","",MATCH(A8157,P_ID,1))</f>
        <v>7193</v>
      </c>
      <c r="G8157" s="41" t="str">
        <f aca="false">IF(A8157="","",INDEX(P_Svc,F8157))</f>
        <v>Standard</v>
      </c>
      <c r="H8157" s="41" t="str">
        <f aca="false">IF(A8157="","",INDEX(P_Zone,F8157))</f>
        <v>Central</v>
      </c>
      <c r="I8157" s="41" t="n">
        <f aca="false">IF(A8157="","",IF(D8157="Delivered",IF(B8157&lt;=INDEX(P_Due,F8157),1,0),0))</f>
        <v>1</v>
      </c>
    </row>
    <row r="8158" customFormat="false" ht="15" hidden="false" customHeight="false" outlineLevel="0" collapsed="false">
      <c r="A8158" s="37" t="n">
        <v>1007195</v>
      </c>
      <c r="B8158" s="38" t="n">
        <v>46307</v>
      </c>
      <c r="C8158" s="39" t="n">
        <v>1</v>
      </c>
      <c r="D8158" s="39" t="s">
        <v>26</v>
      </c>
      <c r="E8158" s="39"/>
      <c r="F8158" s="41" t="n">
        <f aca="false">IF(A8158="","",MATCH(A8158,P_ID,1))</f>
        <v>7195</v>
      </c>
      <c r="G8158" s="41" t="str">
        <f aca="false">IF(A8158="","",INDEX(P_Svc,F8158))</f>
        <v>Standard</v>
      </c>
      <c r="H8158" s="41" t="str">
        <f aca="false">IF(A8158="","",INDEX(P_Zone,F8158))</f>
        <v>East</v>
      </c>
      <c r="I8158" s="41" t="n">
        <f aca="false">IF(A8158="","",IF(D8158="Delivered",IF(B8158&lt;=INDEX(P_Due,F8158),1,0),0))</f>
        <v>1</v>
      </c>
    </row>
    <row r="8159" customFormat="false" ht="15" hidden="false" customHeight="false" outlineLevel="0" collapsed="false">
      <c r="A8159" s="37" t="n">
        <v>1007196</v>
      </c>
      <c r="B8159" s="38" t="n">
        <v>46307</v>
      </c>
      <c r="C8159" s="39" t="n">
        <v>1</v>
      </c>
      <c r="D8159" s="39" t="s">
        <v>79</v>
      </c>
      <c r="E8159" s="39" t="s">
        <v>38</v>
      </c>
      <c r="F8159" s="41" t="n">
        <f aca="false">IF(A8159="","",MATCH(A8159,P_ID,1))</f>
        <v>7196</v>
      </c>
      <c r="G8159" s="41" t="str">
        <f aca="false">IF(A8159="","",INDEX(P_Svc,F8159))</f>
        <v>Standard</v>
      </c>
      <c r="H8159" s="41" t="str">
        <f aca="false">IF(A8159="","",INDEX(P_Zone,F8159))</f>
        <v>West</v>
      </c>
      <c r="I8159" s="41" t="n">
        <f aca="false">IF(A8159="","",IF(D8159="Delivered",IF(B8159&lt;=INDEX(P_Due,F8159),1,0),0))</f>
        <v>0</v>
      </c>
    </row>
    <row r="8160" customFormat="false" ht="15" hidden="false" customHeight="false" outlineLevel="0" collapsed="false">
      <c r="A8160" s="37" t="n">
        <v>1007197</v>
      </c>
      <c r="B8160" s="38" t="n">
        <v>46307</v>
      </c>
      <c r="C8160" s="39" t="n">
        <v>1</v>
      </c>
      <c r="D8160" s="39" t="s">
        <v>26</v>
      </c>
      <c r="E8160" s="39"/>
      <c r="F8160" s="41" t="n">
        <f aca="false">IF(A8160="","",MATCH(A8160,P_ID,1))</f>
        <v>7197</v>
      </c>
      <c r="G8160" s="41" t="str">
        <f aca="false">IF(A8160="","",INDEX(P_Svc,F8160))</f>
        <v>Economy</v>
      </c>
      <c r="H8160" s="41" t="str">
        <f aca="false">IF(A8160="","",INDEX(P_Zone,F8160))</f>
        <v>South</v>
      </c>
      <c r="I8160" s="41" t="n">
        <f aca="false">IF(A8160="","",IF(D8160="Delivered",IF(B8160&lt;=INDEX(P_Due,F8160),1,0),0))</f>
        <v>1</v>
      </c>
    </row>
    <row r="8161" customFormat="false" ht="15" hidden="false" customHeight="false" outlineLevel="0" collapsed="false">
      <c r="A8161" s="37" t="n">
        <v>1007198</v>
      </c>
      <c r="B8161" s="38" t="n">
        <v>46307</v>
      </c>
      <c r="C8161" s="39" t="n">
        <v>1</v>
      </c>
      <c r="D8161" s="39" t="s">
        <v>26</v>
      </c>
      <c r="E8161" s="39"/>
      <c r="F8161" s="41" t="n">
        <f aca="false">IF(A8161="","",MATCH(A8161,P_ID,1))</f>
        <v>7198</v>
      </c>
      <c r="G8161" s="41" t="str">
        <f aca="false">IF(A8161="","",INDEX(P_Svc,F8161))</f>
        <v>Standard</v>
      </c>
      <c r="H8161" s="41" t="str">
        <f aca="false">IF(A8161="","",INDEX(P_Zone,F8161))</f>
        <v>North</v>
      </c>
      <c r="I8161" s="41" t="n">
        <f aca="false">IF(A8161="","",IF(D8161="Delivered",IF(B8161&lt;=INDEX(P_Due,F8161),1,0),0))</f>
        <v>1</v>
      </c>
    </row>
    <row r="8162" customFormat="false" ht="15" hidden="false" customHeight="false" outlineLevel="0" collapsed="false">
      <c r="A8162" s="37" t="n">
        <v>1007199</v>
      </c>
      <c r="B8162" s="38" t="n">
        <v>46307</v>
      </c>
      <c r="C8162" s="39" t="n">
        <v>1</v>
      </c>
      <c r="D8162" s="39" t="s">
        <v>26</v>
      </c>
      <c r="E8162" s="39"/>
      <c r="F8162" s="41" t="n">
        <f aca="false">IF(A8162="","",MATCH(A8162,P_ID,1))</f>
        <v>7199</v>
      </c>
      <c r="G8162" s="41" t="str">
        <f aca="false">IF(A8162="","",INDEX(P_Svc,F8162))</f>
        <v>Standard</v>
      </c>
      <c r="H8162" s="41" t="str">
        <f aca="false">IF(A8162="","",INDEX(P_Zone,F8162))</f>
        <v>West</v>
      </c>
      <c r="I8162" s="41" t="n">
        <f aca="false">IF(A8162="","",IF(D8162="Delivered",IF(B8162&lt;=INDEX(P_Due,F8162),1,0),0))</f>
        <v>1</v>
      </c>
    </row>
    <row r="8163" customFormat="false" ht="15" hidden="false" customHeight="false" outlineLevel="0" collapsed="false">
      <c r="A8163" s="37" t="n">
        <v>1007200</v>
      </c>
      <c r="B8163" s="38" t="n">
        <v>46307</v>
      </c>
      <c r="C8163" s="39" t="n">
        <v>1</v>
      </c>
      <c r="D8163" s="39" t="s">
        <v>26</v>
      </c>
      <c r="E8163" s="39"/>
      <c r="F8163" s="41" t="n">
        <f aca="false">IF(A8163="","",MATCH(A8163,P_ID,1))</f>
        <v>7200</v>
      </c>
      <c r="G8163" s="41" t="str">
        <f aca="false">IF(A8163="","",INDEX(P_Svc,F8163))</f>
        <v>Standard</v>
      </c>
      <c r="H8163" s="41" t="str">
        <f aca="false">IF(A8163="","",INDEX(P_Zone,F8163))</f>
        <v>East</v>
      </c>
      <c r="I8163" s="41" t="n">
        <f aca="false">IF(A8163="","",IF(D8163="Delivered",IF(B8163&lt;=INDEX(P_Due,F8163),1,0),0))</f>
        <v>1</v>
      </c>
    </row>
    <row r="8164" customFormat="false" ht="15" hidden="false" customHeight="false" outlineLevel="0" collapsed="false">
      <c r="A8164" s="37" t="n">
        <v>1007201</v>
      </c>
      <c r="B8164" s="38" t="n">
        <v>46307</v>
      </c>
      <c r="C8164" s="39" t="n">
        <v>1</v>
      </c>
      <c r="D8164" s="39" t="s">
        <v>79</v>
      </c>
      <c r="E8164" s="39" t="s">
        <v>38</v>
      </c>
      <c r="F8164" s="41" t="n">
        <f aca="false">IF(A8164="","",MATCH(A8164,P_ID,1))</f>
        <v>7201</v>
      </c>
      <c r="G8164" s="41" t="str">
        <f aca="false">IF(A8164="","",INDEX(P_Svc,F8164))</f>
        <v>Standard</v>
      </c>
      <c r="H8164" s="41" t="str">
        <f aca="false">IF(A8164="","",INDEX(P_Zone,F8164))</f>
        <v>East</v>
      </c>
      <c r="I8164" s="41" t="n">
        <f aca="false">IF(A8164="","",IF(D8164="Delivered",IF(B8164&lt;=INDEX(P_Due,F8164),1,0),0))</f>
        <v>0</v>
      </c>
    </row>
    <row r="8165" customFormat="false" ht="15" hidden="false" customHeight="false" outlineLevel="0" collapsed="false">
      <c r="A8165" s="37" t="n">
        <v>1007202</v>
      </c>
      <c r="B8165" s="38" t="n">
        <v>46307</v>
      </c>
      <c r="C8165" s="39" t="n">
        <v>1</v>
      </c>
      <c r="D8165" s="39" t="s">
        <v>26</v>
      </c>
      <c r="E8165" s="39"/>
      <c r="F8165" s="41" t="n">
        <f aca="false">IF(A8165="","",MATCH(A8165,P_ID,1))</f>
        <v>7202</v>
      </c>
      <c r="G8165" s="41" t="str">
        <f aca="false">IF(A8165="","",INDEX(P_Svc,F8165))</f>
        <v>Standard</v>
      </c>
      <c r="H8165" s="41" t="str">
        <f aca="false">IF(A8165="","",INDEX(P_Zone,F8165))</f>
        <v>East</v>
      </c>
      <c r="I8165" s="41" t="n">
        <f aca="false">IF(A8165="","",IF(D8165="Delivered",IF(B8165&lt;=INDEX(P_Due,F8165),1,0),0))</f>
        <v>1</v>
      </c>
    </row>
    <row r="8166" customFormat="false" ht="15" hidden="false" customHeight="false" outlineLevel="0" collapsed="false">
      <c r="A8166" s="37" t="n">
        <v>1007203</v>
      </c>
      <c r="B8166" s="38" t="n">
        <v>46307</v>
      </c>
      <c r="C8166" s="39" t="n">
        <v>1</v>
      </c>
      <c r="D8166" s="39" t="s">
        <v>26</v>
      </c>
      <c r="E8166" s="39"/>
      <c r="F8166" s="41" t="n">
        <f aca="false">IF(A8166="","",MATCH(A8166,P_ID,1))</f>
        <v>7203</v>
      </c>
      <c r="G8166" s="41" t="str">
        <f aca="false">IF(A8166="","",INDEX(P_Svc,F8166))</f>
        <v>Express</v>
      </c>
      <c r="H8166" s="41" t="str">
        <f aca="false">IF(A8166="","",INDEX(P_Zone,F8166))</f>
        <v>West</v>
      </c>
      <c r="I8166" s="41" t="n">
        <f aca="false">IF(A8166="","",IF(D8166="Delivered",IF(B8166&lt;=INDEX(P_Due,F8166),1,0),0))</f>
        <v>1</v>
      </c>
    </row>
    <row r="8167" customFormat="false" ht="15" hidden="false" customHeight="false" outlineLevel="0" collapsed="false">
      <c r="A8167" s="37" t="n">
        <v>1007204</v>
      </c>
      <c r="B8167" s="38" t="n">
        <v>46307</v>
      </c>
      <c r="C8167" s="39" t="n">
        <v>1</v>
      </c>
      <c r="D8167" s="39" t="s">
        <v>26</v>
      </c>
      <c r="E8167" s="39"/>
      <c r="F8167" s="41" t="n">
        <f aca="false">IF(A8167="","",MATCH(A8167,P_ID,1))</f>
        <v>7204</v>
      </c>
      <c r="G8167" s="41" t="str">
        <f aca="false">IF(A8167="","",INDEX(P_Svc,F8167))</f>
        <v>Standard</v>
      </c>
      <c r="H8167" s="41" t="str">
        <f aca="false">IF(A8167="","",INDEX(P_Zone,F8167))</f>
        <v>South</v>
      </c>
      <c r="I8167" s="41" t="n">
        <f aca="false">IF(A8167="","",IF(D8167="Delivered",IF(B8167&lt;=INDEX(P_Due,F8167),1,0),0))</f>
        <v>1</v>
      </c>
    </row>
    <row r="8168" customFormat="false" ht="15" hidden="false" customHeight="false" outlineLevel="0" collapsed="false">
      <c r="A8168" s="37" t="n">
        <v>1007205</v>
      </c>
      <c r="B8168" s="38" t="n">
        <v>46307</v>
      </c>
      <c r="C8168" s="39" t="n">
        <v>1</v>
      </c>
      <c r="D8168" s="39" t="s">
        <v>26</v>
      </c>
      <c r="E8168" s="39"/>
      <c r="F8168" s="41" t="n">
        <f aca="false">IF(A8168="","",MATCH(A8168,P_ID,1))</f>
        <v>7205</v>
      </c>
      <c r="G8168" s="41" t="str">
        <f aca="false">IF(A8168="","",INDEX(P_Svc,F8168))</f>
        <v>Standard</v>
      </c>
      <c r="H8168" s="41" t="str">
        <f aca="false">IF(A8168="","",INDEX(P_Zone,F8168))</f>
        <v>South</v>
      </c>
      <c r="I8168" s="41" t="n">
        <f aca="false">IF(A8168="","",IF(D8168="Delivered",IF(B8168&lt;=INDEX(P_Due,F8168),1,0),0))</f>
        <v>1</v>
      </c>
    </row>
    <row r="8169" customFormat="false" ht="15" hidden="false" customHeight="false" outlineLevel="0" collapsed="false">
      <c r="A8169" s="37" t="n">
        <v>1007206</v>
      </c>
      <c r="B8169" s="38" t="n">
        <v>46307</v>
      </c>
      <c r="C8169" s="39" t="n">
        <v>1</v>
      </c>
      <c r="D8169" s="39" t="s">
        <v>26</v>
      </c>
      <c r="E8169" s="39"/>
      <c r="F8169" s="41" t="n">
        <f aca="false">IF(A8169="","",MATCH(A8169,P_ID,1))</f>
        <v>7206</v>
      </c>
      <c r="G8169" s="41" t="str">
        <f aca="false">IF(A8169="","",INDEX(P_Svc,F8169))</f>
        <v>Standard</v>
      </c>
      <c r="H8169" s="41" t="str">
        <f aca="false">IF(A8169="","",INDEX(P_Zone,F8169))</f>
        <v>East</v>
      </c>
      <c r="I8169" s="41" t="n">
        <f aca="false">IF(A8169="","",IF(D8169="Delivered",IF(B8169&lt;=INDEX(P_Due,F8169),1,0),0))</f>
        <v>1</v>
      </c>
    </row>
    <row r="8170" customFormat="false" ht="15" hidden="false" customHeight="false" outlineLevel="0" collapsed="false">
      <c r="A8170" s="37" t="n">
        <v>1007207</v>
      </c>
      <c r="B8170" s="38" t="n">
        <v>46307</v>
      </c>
      <c r="C8170" s="39" t="n">
        <v>1</v>
      </c>
      <c r="D8170" s="39" t="s">
        <v>26</v>
      </c>
      <c r="E8170" s="39"/>
      <c r="F8170" s="41" t="n">
        <f aca="false">IF(A8170="","",MATCH(A8170,P_ID,1))</f>
        <v>7207</v>
      </c>
      <c r="G8170" s="41" t="str">
        <f aca="false">IF(A8170="","",INDEX(P_Svc,F8170))</f>
        <v>Standard</v>
      </c>
      <c r="H8170" s="41" t="str">
        <f aca="false">IF(A8170="","",INDEX(P_Zone,F8170))</f>
        <v>North</v>
      </c>
      <c r="I8170" s="41" t="n">
        <f aca="false">IF(A8170="","",IF(D8170="Delivered",IF(B8170&lt;=INDEX(P_Due,F8170),1,0),0))</f>
        <v>1</v>
      </c>
    </row>
    <row r="8171" customFormat="false" ht="15" hidden="false" customHeight="false" outlineLevel="0" collapsed="false">
      <c r="A8171" s="37" t="n">
        <v>1007208</v>
      </c>
      <c r="B8171" s="38" t="n">
        <v>46307</v>
      </c>
      <c r="C8171" s="39" t="n">
        <v>1</v>
      </c>
      <c r="D8171" s="39" t="s">
        <v>26</v>
      </c>
      <c r="E8171" s="39"/>
      <c r="F8171" s="41" t="n">
        <f aca="false">IF(A8171="","",MATCH(A8171,P_ID,1))</f>
        <v>7208</v>
      </c>
      <c r="G8171" s="41" t="str">
        <f aca="false">IF(A8171="","",INDEX(P_Svc,F8171))</f>
        <v>Standard</v>
      </c>
      <c r="H8171" s="41" t="str">
        <f aca="false">IF(A8171="","",INDEX(P_Zone,F8171))</f>
        <v>East</v>
      </c>
      <c r="I8171" s="41" t="n">
        <f aca="false">IF(A8171="","",IF(D8171="Delivered",IF(B8171&lt;=INDEX(P_Due,F8171),1,0),0))</f>
        <v>1</v>
      </c>
    </row>
    <row r="8172" customFormat="false" ht="15" hidden="false" customHeight="false" outlineLevel="0" collapsed="false">
      <c r="A8172" s="37" t="n">
        <v>1007209</v>
      </c>
      <c r="B8172" s="38" t="n">
        <v>46307</v>
      </c>
      <c r="C8172" s="39" t="n">
        <v>1</v>
      </c>
      <c r="D8172" s="39" t="s">
        <v>26</v>
      </c>
      <c r="E8172" s="39"/>
      <c r="F8172" s="41" t="n">
        <f aca="false">IF(A8172="","",MATCH(A8172,P_ID,1))</f>
        <v>7209</v>
      </c>
      <c r="G8172" s="41" t="str">
        <f aca="false">IF(A8172="","",INDEX(P_Svc,F8172))</f>
        <v>Standard</v>
      </c>
      <c r="H8172" s="41" t="str">
        <f aca="false">IF(A8172="","",INDEX(P_Zone,F8172))</f>
        <v>Central</v>
      </c>
      <c r="I8172" s="41" t="n">
        <f aca="false">IF(A8172="","",IF(D8172="Delivered",IF(B8172&lt;=INDEX(P_Due,F8172),1,0),0))</f>
        <v>1</v>
      </c>
    </row>
    <row r="8173" customFormat="false" ht="15" hidden="false" customHeight="false" outlineLevel="0" collapsed="false">
      <c r="A8173" s="37" t="n">
        <v>1007210</v>
      </c>
      <c r="B8173" s="38" t="n">
        <v>46307</v>
      </c>
      <c r="C8173" s="39" t="n">
        <v>1</v>
      </c>
      <c r="D8173" s="39" t="s">
        <v>79</v>
      </c>
      <c r="E8173" s="39" t="s">
        <v>38</v>
      </c>
      <c r="F8173" s="41" t="n">
        <f aca="false">IF(A8173="","",MATCH(A8173,P_ID,1))</f>
        <v>7210</v>
      </c>
      <c r="G8173" s="41" t="str">
        <f aca="false">IF(A8173="","",INDEX(P_Svc,F8173))</f>
        <v>Economy</v>
      </c>
      <c r="H8173" s="41" t="str">
        <f aca="false">IF(A8173="","",INDEX(P_Zone,F8173))</f>
        <v>Central</v>
      </c>
      <c r="I8173" s="41" t="n">
        <f aca="false">IF(A8173="","",IF(D8173="Delivered",IF(B8173&lt;=INDEX(P_Due,F8173),1,0),0))</f>
        <v>0</v>
      </c>
    </row>
    <row r="8174" customFormat="false" ht="15" hidden="false" customHeight="false" outlineLevel="0" collapsed="false">
      <c r="A8174" s="37" t="n">
        <v>1007211</v>
      </c>
      <c r="B8174" s="38" t="n">
        <v>46307</v>
      </c>
      <c r="C8174" s="39" t="n">
        <v>1</v>
      </c>
      <c r="D8174" s="39" t="s">
        <v>26</v>
      </c>
      <c r="E8174" s="39"/>
      <c r="F8174" s="41" t="n">
        <f aca="false">IF(A8174="","",MATCH(A8174,P_ID,1))</f>
        <v>7211</v>
      </c>
      <c r="G8174" s="41" t="str">
        <f aca="false">IF(A8174="","",INDEX(P_Svc,F8174))</f>
        <v>Standard</v>
      </c>
      <c r="H8174" s="41" t="str">
        <f aca="false">IF(A8174="","",INDEX(P_Zone,F8174))</f>
        <v>North</v>
      </c>
      <c r="I8174" s="41" t="n">
        <f aca="false">IF(A8174="","",IF(D8174="Delivered",IF(B8174&lt;=INDEX(P_Due,F8174),1,0),0))</f>
        <v>1</v>
      </c>
    </row>
    <row r="8175" customFormat="false" ht="15" hidden="false" customHeight="false" outlineLevel="0" collapsed="false">
      <c r="A8175" s="37" t="n">
        <v>1007212</v>
      </c>
      <c r="B8175" s="38" t="n">
        <v>46307</v>
      </c>
      <c r="C8175" s="39" t="n">
        <v>1</v>
      </c>
      <c r="D8175" s="39" t="s">
        <v>26</v>
      </c>
      <c r="E8175" s="39"/>
      <c r="F8175" s="41" t="n">
        <f aca="false">IF(A8175="","",MATCH(A8175,P_ID,1))</f>
        <v>7212</v>
      </c>
      <c r="G8175" s="41" t="str">
        <f aca="false">IF(A8175="","",INDEX(P_Svc,F8175))</f>
        <v>Standard</v>
      </c>
      <c r="H8175" s="41" t="str">
        <f aca="false">IF(A8175="","",INDEX(P_Zone,F8175))</f>
        <v>Central</v>
      </c>
      <c r="I8175" s="41" t="n">
        <f aca="false">IF(A8175="","",IF(D8175="Delivered",IF(B8175&lt;=INDEX(P_Due,F8175),1,0),0))</f>
        <v>1</v>
      </c>
    </row>
    <row r="8176" customFormat="false" ht="15" hidden="false" customHeight="false" outlineLevel="0" collapsed="false">
      <c r="A8176" s="37" t="n">
        <v>1007213</v>
      </c>
      <c r="B8176" s="38" t="n">
        <v>46307</v>
      </c>
      <c r="C8176" s="39" t="n">
        <v>1</v>
      </c>
      <c r="D8176" s="39" t="s">
        <v>26</v>
      </c>
      <c r="E8176" s="39"/>
      <c r="F8176" s="41" t="n">
        <f aca="false">IF(A8176="","",MATCH(A8176,P_ID,1))</f>
        <v>7213</v>
      </c>
      <c r="G8176" s="41" t="str">
        <f aca="false">IF(A8176="","",INDEX(P_Svc,F8176))</f>
        <v>Economy</v>
      </c>
      <c r="H8176" s="41" t="str">
        <f aca="false">IF(A8176="","",INDEX(P_Zone,F8176))</f>
        <v>East</v>
      </c>
      <c r="I8176" s="41" t="n">
        <f aca="false">IF(A8176="","",IF(D8176="Delivered",IF(B8176&lt;=INDEX(P_Due,F8176),1,0),0))</f>
        <v>1</v>
      </c>
    </row>
    <row r="8177" customFormat="false" ht="15" hidden="false" customHeight="false" outlineLevel="0" collapsed="false">
      <c r="A8177" s="37" t="n">
        <v>1007214</v>
      </c>
      <c r="B8177" s="38" t="n">
        <v>46307</v>
      </c>
      <c r="C8177" s="39" t="n">
        <v>1</v>
      </c>
      <c r="D8177" s="39" t="s">
        <v>26</v>
      </c>
      <c r="E8177" s="39"/>
      <c r="F8177" s="41" t="n">
        <f aca="false">IF(A8177="","",MATCH(A8177,P_ID,1))</f>
        <v>7214</v>
      </c>
      <c r="G8177" s="41" t="str">
        <f aca="false">IF(A8177="","",INDEX(P_Svc,F8177))</f>
        <v>Economy</v>
      </c>
      <c r="H8177" s="41" t="str">
        <f aca="false">IF(A8177="","",INDEX(P_Zone,F8177))</f>
        <v>East</v>
      </c>
      <c r="I8177" s="41" t="n">
        <f aca="false">IF(A8177="","",IF(D8177="Delivered",IF(B8177&lt;=INDEX(P_Due,F8177),1,0),0))</f>
        <v>1</v>
      </c>
    </row>
    <row r="8178" customFormat="false" ht="15" hidden="false" customHeight="false" outlineLevel="0" collapsed="false">
      <c r="A8178" s="37" t="n">
        <v>1007217</v>
      </c>
      <c r="B8178" s="38" t="n">
        <v>46307</v>
      </c>
      <c r="C8178" s="39" t="n">
        <v>1</v>
      </c>
      <c r="D8178" s="39" t="s">
        <v>26</v>
      </c>
      <c r="E8178" s="39"/>
      <c r="F8178" s="41" t="n">
        <f aca="false">IF(A8178="","",MATCH(A8178,P_ID,1))</f>
        <v>7217</v>
      </c>
      <c r="G8178" s="41" t="str">
        <f aca="false">IF(A8178="","",INDEX(P_Svc,F8178))</f>
        <v>Economy</v>
      </c>
      <c r="H8178" s="41" t="str">
        <f aca="false">IF(A8178="","",INDEX(P_Zone,F8178))</f>
        <v>North</v>
      </c>
      <c r="I8178" s="41" t="n">
        <f aca="false">IF(A8178="","",IF(D8178="Delivered",IF(B8178&lt;=INDEX(P_Due,F8178),1,0),0))</f>
        <v>1</v>
      </c>
    </row>
    <row r="8179" customFormat="false" ht="15" hidden="false" customHeight="false" outlineLevel="0" collapsed="false">
      <c r="A8179" s="37" t="n">
        <v>1007219</v>
      </c>
      <c r="B8179" s="38" t="n">
        <v>46307</v>
      </c>
      <c r="C8179" s="39" t="n">
        <v>1</v>
      </c>
      <c r="D8179" s="39" t="s">
        <v>26</v>
      </c>
      <c r="E8179" s="39"/>
      <c r="F8179" s="41" t="n">
        <f aca="false">IF(A8179="","",MATCH(A8179,P_ID,1))</f>
        <v>7219</v>
      </c>
      <c r="G8179" s="41" t="str">
        <f aca="false">IF(A8179="","",INDEX(P_Svc,F8179))</f>
        <v>Standard</v>
      </c>
      <c r="H8179" s="41" t="str">
        <f aca="false">IF(A8179="","",INDEX(P_Zone,F8179))</f>
        <v>Central</v>
      </c>
      <c r="I8179" s="41" t="n">
        <f aca="false">IF(A8179="","",IF(D8179="Delivered",IF(B8179&lt;=INDEX(P_Due,F8179),1,0),0))</f>
        <v>1</v>
      </c>
    </row>
    <row r="8180" customFormat="false" ht="15" hidden="false" customHeight="false" outlineLevel="0" collapsed="false">
      <c r="A8180" s="37" t="n">
        <v>1007220</v>
      </c>
      <c r="B8180" s="38" t="n">
        <v>46307</v>
      </c>
      <c r="C8180" s="39" t="n">
        <v>1</v>
      </c>
      <c r="D8180" s="39" t="s">
        <v>26</v>
      </c>
      <c r="E8180" s="39"/>
      <c r="F8180" s="41" t="n">
        <f aca="false">IF(A8180="","",MATCH(A8180,P_ID,1))</f>
        <v>7220</v>
      </c>
      <c r="G8180" s="41" t="str">
        <f aca="false">IF(A8180="","",INDEX(P_Svc,F8180))</f>
        <v>Standard</v>
      </c>
      <c r="H8180" s="41" t="str">
        <f aca="false">IF(A8180="","",INDEX(P_Zone,F8180))</f>
        <v>North</v>
      </c>
      <c r="I8180" s="41" t="n">
        <f aca="false">IF(A8180="","",IF(D8180="Delivered",IF(B8180&lt;=INDEX(P_Due,F8180),1,0),0))</f>
        <v>1</v>
      </c>
    </row>
    <row r="8181" customFormat="false" ht="15" hidden="false" customHeight="false" outlineLevel="0" collapsed="false">
      <c r="A8181" s="37" t="n">
        <v>1007221</v>
      </c>
      <c r="B8181" s="38" t="n">
        <v>46307</v>
      </c>
      <c r="C8181" s="39" t="n">
        <v>1</v>
      </c>
      <c r="D8181" s="39" t="s">
        <v>26</v>
      </c>
      <c r="E8181" s="39"/>
      <c r="F8181" s="41" t="n">
        <f aca="false">IF(A8181="","",MATCH(A8181,P_ID,1))</f>
        <v>7221</v>
      </c>
      <c r="G8181" s="41" t="str">
        <f aca="false">IF(A8181="","",INDEX(P_Svc,F8181))</f>
        <v>Economy</v>
      </c>
      <c r="H8181" s="41" t="str">
        <f aca="false">IF(A8181="","",INDEX(P_Zone,F8181))</f>
        <v>Central</v>
      </c>
      <c r="I8181" s="41" t="n">
        <f aca="false">IF(A8181="","",IF(D8181="Delivered",IF(B8181&lt;=INDEX(P_Due,F8181),1,0),0))</f>
        <v>1</v>
      </c>
    </row>
    <row r="8182" customFormat="false" ht="15" hidden="false" customHeight="false" outlineLevel="0" collapsed="false">
      <c r="A8182" s="37" t="n">
        <v>1007222</v>
      </c>
      <c r="B8182" s="38" t="n">
        <v>46307</v>
      </c>
      <c r="C8182" s="39" t="n">
        <v>1</v>
      </c>
      <c r="D8182" s="39" t="s">
        <v>79</v>
      </c>
      <c r="E8182" s="39" t="s">
        <v>32</v>
      </c>
      <c r="F8182" s="41" t="n">
        <f aca="false">IF(A8182="","",MATCH(A8182,P_ID,1))</f>
        <v>7222</v>
      </c>
      <c r="G8182" s="41" t="str">
        <f aca="false">IF(A8182="","",INDEX(P_Svc,F8182))</f>
        <v>Economy</v>
      </c>
      <c r="H8182" s="41" t="str">
        <f aca="false">IF(A8182="","",INDEX(P_Zone,F8182))</f>
        <v>West</v>
      </c>
      <c r="I8182" s="41" t="n">
        <f aca="false">IF(A8182="","",IF(D8182="Delivered",IF(B8182&lt;=INDEX(P_Due,F8182),1,0),0))</f>
        <v>0</v>
      </c>
    </row>
    <row r="8183" customFormat="false" ht="15" hidden="false" customHeight="false" outlineLevel="0" collapsed="false">
      <c r="A8183" s="37" t="n">
        <v>1007224</v>
      </c>
      <c r="B8183" s="38" t="n">
        <v>46307</v>
      </c>
      <c r="C8183" s="39" t="n">
        <v>1</v>
      </c>
      <c r="D8183" s="39" t="s">
        <v>26</v>
      </c>
      <c r="E8183" s="39"/>
      <c r="F8183" s="41" t="n">
        <f aca="false">IF(A8183="","",MATCH(A8183,P_ID,1))</f>
        <v>7224</v>
      </c>
      <c r="G8183" s="41" t="str">
        <f aca="false">IF(A8183="","",INDEX(P_Svc,F8183))</f>
        <v>Economy</v>
      </c>
      <c r="H8183" s="41" t="str">
        <f aca="false">IF(A8183="","",INDEX(P_Zone,F8183))</f>
        <v>North</v>
      </c>
      <c r="I8183" s="41" t="n">
        <f aca="false">IF(A8183="","",IF(D8183="Delivered",IF(B8183&lt;=INDEX(P_Due,F8183),1,0),0))</f>
        <v>1</v>
      </c>
    </row>
    <row r="8184" customFormat="false" ht="15" hidden="false" customHeight="false" outlineLevel="0" collapsed="false">
      <c r="A8184" s="37" t="n">
        <v>1007225</v>
      </c>
      <c r="B8184" s="38" t="n">
        <v>46307</v>
      </c>
      <c r="C8184" s="39" t="n">
        <v>1</v>
      </c>
      <c r="D8184" s="39" t="s">
        <v>26</v>
      </c>
      <c r="E8184" s="39"/>
      <c r="F8184" s="41" t="n">
        <f aca="false">IF(A8184="","",MATCH(A8184,P_ID,1))</f>
        <v>7225</v>
      </c>
      <c r="G8184" s="41" t="str">
        <f aca="false">IF(A8184="","",INDEX(P_Svc,F8184))</f>
        <v>Economy</v>
      </c>
      <c r="H8184" s="41" t="str">
        <f aca="false">IF(A8184="","",INDEX(P_Zone,F8184))</f>
        <v>West</v>
      </c>
      <c r="I8184" s="41" t="n">
        <f aca="false">IF(A8184="","",IF(D8184="Delivered",IF(B8184&lt;=INDEX(P_Due,F8184),1,0),0))</f>
        <v>1</v>
      </c>
    </row>
    <row r="8185" customFormat="false" ht="15" hidden="false" customHeight="false" outlineLevel="0" collapsed="false">
      <c r="A8185" s="37" t="n">
        <v>1007226</v>
      </c>
      <c r="B8185" s="38" t="n">
        <v>46307</v>
      </c>
      <c r="C8185" s="39" t="n">
        <v>1</v>
      </c>
      <c r="D8185" s="39" t="s">
        <v>26</v>
      </c>
      <c r="E8185" s="39"/>
      <c r="F8185" s="41" t="n">
        <f aca="false">IF(A8185="","",MATCH(A8185,P_ID,1))</f>
        <v>7226</v>
      </c>
      <c r="G8185" s="41" t="str">
        <f aca="false">IF(A8185="","",INDEX(P_Svc,F8185))</f>
        <v>Economy</v>
      </c>
      <c r="H8185" s="41" t="str">
        <f aca="false">IF(A8185="","",INDEX(P_Zone,F8185))</f>
        <v>North</v>
      </c>
      <c r="I8185" s="41" t="n">
        <f aca="false">IF(A8185="","",IF(D8185="Delivered",IF(B8185&lt;=INDEX(P_Due,F8185),1,0),0))</f>
        <v>1</v>
      </c>
    </row>
    <row r="8186" customFormat="false" ht="15" hidden="false" customHeight="false" outlineLevel="0" collapsed="false">
      <c r="A8186" s="37" t="n">
        <v>1007227</v>
      </c>
      <c r="B8186" s="38" t="n">
        <v>46307</v>
      </c>
      <c r="C8186" s="39" t="n">
        <v>0</v>
      </c>
      <c r="D8186" s="39" t="s">
        <v>80</v>
      </c>
      <c r="E8186" s="39" t="s">
        <v>40</v>
      </c>
      <c r="F8186" s="41" t="n">
        <f aca="false">IF(A8186="","",MATCH(A8186,P_ID,1))</f>
        <v>7227</v>
      </c>
      <c r="G8186" s="41" t="str">
        <f aca="false">IF(A8186="","",INDEX(P_Svc,F8186))</f>
        <v>Standard</v>
      </c>
      <c r="H8186" s="41" t="str">
        <f aca="false">IF(A8186="","",INDEX(P_Zone,F8186))</f>
        <v>South</v>
      </c>
      <c r="I8186" s="41" t="n">
        <f aca="false">IF(A8186="","",IF(D8186="Delivered",IF(B8186&lt;=INDEX(P_Due,F8186),1,0),0))</f>
        <v>0</v>
      </c>
    </row>
    <row r="8187" customFormat="false" ht="15" hidden="false" customHeight="false" outlineLevel="0" collapsed="false">
      <c r="A8187" s="37" t="n">
        <v>1007228</v>
      </c>
      <c r="B8187" s="38" t="n">
        <v>46307</v>
      </c>
      <c r="C8187" s="39" t="n">
        <v>1</v>
      </c>
      <c r="D8187" s="39" t="s">
        <v>26</v>
      </c>
      <c r="E8187" s="39"/>
      <c r="F8187" s="41" t="n">
        <f aca="false">IF(A8187="","",MATCH(A8187,P_ID,1))</f>
        <v>7228</v>
      </c>
      <c r="G8187" s="41" t="str">
        <f aca="false">IF(A8187="","",INDEX(P_Svc,F8187))</f>
        <v>Standard</v>
      </c>
      <c r="H8187" s="41" t="str">
        <f aca="false">IF(A8187="","",INDEX(P_Zone,F8187))</f>
        <v>South</v>
      </c>
      <c r="I8187" s="41" t="n">
        <f aca="false">IF(A8187="","",IF(D8187="Delivered",IF(B8187&lt;=INDEX(P_Due,F8187),1,0),0))</f>
        <v>1</v>
      </c>
    </row>
    <row r="8188" customFormat="false" ht="15" hidden="false" customHeight="false" outlineLevel="0" collapsed="false">
      <c r="A8188" s="37" t="n">
        <v>1007229</v>
      </c>
      <c r="B8188" s="38" t="n">
        <v>46307</v>
      </c>
      <c r="C8188" s="39" t="n">
        <v>1</v>
      </c>
      <c r="D8188" s="39" t="s">
        <v>26</v>
      </c>
      <c r="E8188" s="39"/>
      <c r="F8188" s="41" t="n">
        <f aca="false">IF(A8188="","",MATCH(A8188,P_ID,1))</f>
        <v>7229</v>
      </c>
      <c r="G8188" s="41" t="str">
        <f aca="false">IF(A8188="","",INDEX(P_Svc,F8188))</f>
        <v>Standard</v>
      </c>
      <c r="H8188" s="41" t="str">
        <f aca="false">IF(A8188="","",INDEX(P_Zone,F8188))</f>
        <v>West</v>
      </c>
      <c r="I8188" s="41" t="n">
        <f aca="false">IF(A8188="","",IF(D8188="Delivered",IF(B8188&lt;=INDEX(P_Due,F8188),1,0),0))</f>
        <v>1</v>
      </c>
    </row>
    <row r="8189" customFormat="false" ht="15" hidden="false" customHeight="false" outlineLevel="0" collapsed="false">
      <c r="A8189" s="37" t="n">
        <v>1007230</v>
      </c>
      <c r="B8189" s="38" t="n">
        <v>46307</v>
      </c>
      <c r="C8189" s="39" t="n">
        <v>1</v>
      </c>
      <c r="D8189" s="39" t="s">
        <v>79</v>
      </c>
      <c r="E8189" s="39" t="s">
        <v>32</v>
      </c>
      <c r="F8189" s="41" t="n">
        <f aca="false">IF(A8189="","",MATCH(A8189,P_ID,1))</f>
        <v>7230</v>
      </c>
      <c r="G8189" s="41" t="str">
        <f aca="false">IF(A8189="","",INDEX(P_Svc,F8189))</f>
        <v>Standard</v>
      </c>
      <c r="H8189" s="41" t="str">
        <f aca="false">IF(A8189="","",INDEX(P_Zone,F8189))</f>
        <v>North</v>
      </c>
      <c r="I8189" s="41" t="n">
        <f aca="false">IF(A8189="","",IF(D8189="Delivered",IF(B8189&lt;=INDEX(P_Due,F8189),1,0),0))</f>
        <v>0</v>
      </c>
    </row>
    <row r="8190" customFormat="false" ht="15" hidden="false" customHeight="false" outlineLevel="0" collapsed="false">
      <c r="A8190" s="37" t="n">
        <v>1007231</v>
      </c>
      <c r="B8190" s="38" t="n">
        <v>46307</v>
      </c>
      <c r="C8190" s="39" t="n">
        <v>1</v>
      </c>
      <c r="D8190" s="39" t="s">
        <v>26</v>
      </c>
      <c r="E8190" s="39"/>
      <c r="F8190" s="41" t="n">
        <f aca="false">IF(A8190="","",MATCH(A8190,P_ID,1))</f>
        <v>7231</v>
      </c>
      <c r="G8190" s="41" t="str">
        <f aca="false">IF(A8190="","",INDEX(P_Svc,F8190))</f>
        <v>Standard</v>
      </c>
      <c r="H8190" s="41" t="str">
        <f aca="false">IF(A8190="","",INDEX(P_Zone,F8190))</f>
        <v>East</v>
      </c>
      <c r="I8190" s="41" t="n">
        <f aca="false">IF(A8190="","",IF(D8190="Delivered",IF(B8190&lt;=INDEX(P_Due,F8190),1,0),0))</f>
        <v>1</v>
      </c>
    </row>
    <row r="8191" customFormat="false" ht="15" hidden="false" customHeight="false" outlineLevel="0" collapsed="false">
      <c r="A8191" s="37" t="n">
        <v>1007232</v>
      </c>
      <c r="B8191" s="38" t="n">
        <v>46307</v>
      </c>
      <c r="C8191" s="39" t="n">
        <v>1</v>
      </c>
      <c r="D8191" s="39" t="s">
        <v>26</v>
      </c>
      <c r="E8191" s="39"/>
      <c r="F8191" s="41" t="n">
        <f aca="false">IF(A8191="","",MATCH(A8191,P_ID,1))</f>
        <v>7232</v>
      </c>
      <c r="G8191" s="41" t="str">
        <f aca="false">IF(A8191="","",INDEX(P_Svc,F8191))</f>
        <v>Economy</v>
      </c>
      <c r="H8191" s="41" t="str">
        <f aca="false">IF(A8191="","",INDEX(P_Zone,F8191))</f>
        <v>East</v>
      </c>
      <c r="I8191" s="41" t="n">
        <f aca="false">IF(A8191="","",IF(D8191="Delivered",IF(B8191&lt;=INDEX(P_Due,F8191),1,0),0))</f>
        <v>1</v>
      </c>
    </row>
    <row r="8192" customFormat="false" ht="15" hidden="false" customHeight="false" outlineLevel="0" collapsed="false">
      <c r="A8192" s="37" t="n">
        <v>1007233</v>
      </c>
      <c r="B8192" s="38" t="n">
        <v>46307</v>
      </c>
      <c r="C8192" s="39" t="n">
        <v>1</v>
      </c>
      <c r="D8192" s="39" t="s">
        <v>26</v>
      </c>
      <c r="E8192" s="39"/>
      <c r="F8192" s="41" t="n">
        <f aca="false">IF(A8192="","",MATCH(A8192,P_ID,1))</f>
        <v>7233</v>
      </c>
      <c r="G8192" s="41" t="str">
        <f aca="false">IF(A8192="","",INDEX(P_Svc,F8192))</f>
        <v>Standard</v>
      </c>
      <c r="H8192" s="41" t="str">
        <f aca="false">IF(A8192="","",INDEX(P_Zone,F8192))</f>
        <v>East</v>
      </c>
      <c r="I8192" s="41" t="n">
        <f aca="false">IF(A8192="","",IF(D8192="Delivered",IF(B8192&lt;=INDEX(P_Due,F8192),1,0),0))</f>
        <v>1</v>
      </c>
    </row>
    <row r="8193" customFormat="false" ht="15" hidden="false" customHeight="false" outlineLevel="0" collapsed="false">
      <c r="A8193" s="37" t="n">
        <v>1007234</v>
      </c>
      <c r="B8193" s="38" t="n">
        <v>46307</v>
      </c>
      <c r="C8193" s="39" t="n">
        <v>1</v>
      </c>
      <c r="D8193" s="39" t="s">
        <v>26</v>
      </c>
      <c r="E8193" s="39"/>
      <c r="F8193" s="41" t="n">
        <f aca="false">IF(A8193="","",MATCH(A8193,P_ID,1))</f>
        <v>7234</v>
      </c>
      <c r="G8193" s="41" t="str">
        <f aca="false">IF(A8193="","",INDEX(P_Svc,F8193))</f>
        <v>Standard</v>
      </c>
      <c r="H8193" s="41" t="str">
        <f aca="false">IF(A8193="","",INDEX(P_Zone,F8193))</f>
        <v>North</v>
      </c>
      <c r="I8193" s="41" t="n">
        <f aca="false">IF(A8193="","",IF(D8193="Delivered",IF(B8193&lt;=INDEX(P_Due,F8193),1,0),0))</f>
        <v>1</v>
      </c>
    </row>
    <row r="8194" customFormat="false" ht="15" hidden="false" customHeight="false" outlineLevel="0" collapsed="false">
      <c r="A8194" s="37" t="n">
        <v>1007235</v>
      </c>
      <c r="B8194" s="38" t="n">
        <v>46307</v>
      </c>
      <c r="C8194" s="39" t="n">
        <v>1</v>
      </c>
      <c r="D8194" s="39" t="s">
        <v>26</v>
      </c>
      <c r="E8194" s="39"/>
      <c r="F8194" s="41" t="n">
        <f aca="false">IF(A8194="","",MATCH(A8194,P_ID,1))</f>
        <v>7235</v>
      </c>
      <c r="G8194" s="41" t="str">
        <f aca="false">IF(A8194="","",INDEX(P_Svc,F8194))</f>
        <v>Economy</v>
      </c>
      <c r="H8194" s="41" t="str">
        <f aca="false">IF(A8194="","",INDEX(P_Zone,F8194))</f>
        <v>West</v>
      </c>
      <c r="I8194" s="41" t="n">
        <f aca="false">IF(A8194="","",IF(D8194="Delivered",IF(B8194&lt;=INDEX(P_Due,F8194),1,0),0))</f>
        <v>1</v>
      </c>
    </row>
    <row r="8195" customFormat="false" ht="15" hidden="false" customHeight="false" outlineLevel="0" collapsed="false">
      <c r="A8195" s="37" t="n">
        <v>1007236</v>
      </c>
      <c r="B8195" s="38" t="n">
        <v>46307</v>
      </c>
      <c r="C8195" s="39" t="n">
        <v>1</v>
      </c>
      <c r="D8195" s="39" t="s">
        <v>26</v>
      </c>
      <c r="E8195" s="39"/>
      <c r="F8195" s="41" t="n">
        <f aca="false">IF(A8195="","",MATCH(A8195,P_ID,1))</f>
        <v>7236</v>
      </c>
      <c r="G8195" s="41" t="str">
        <f aca="false">IF(A8195="","",INDEX(P_Svc,F8195))</f>
        <v>Standard</v>
      </c>
      <c r="H8195" s="41" t="str">
        <f aca="false">IF(A8195="","",INDEX(P_Zone,F8195))</f>
        <v>South</v>
      </c>
      <c r="I8195" s="41" t="n">
        <f aca="false">IF(A8195="","",IF(D8195="Delivered",IF(B8195&lt;=INDEX(P_Due,F8195),1,0),0))</f>
        <v>1</v>
      </c>
    </row>
    <row r="8196" customFormat="false" ht="15" hidden="false" customHeight="false" outlineLevel="0" collapsed="false">
      <c r="A8196" s="37" t="n">
        <v>1007237</v>
      </c>
      <c r="B8196" s="38" t="n">
        <v>46307</v>
      </c>
      <c r="C8196" s="39" t="n">
        <v>1</v>
      </c>
      <c r="D8196" s="39" t="s">
        <v>26</v>
      </c>
      <c r="E8196" s="39"/>
      <c r="F8196" s="41" t="n">
        <f aca="false">IF(A8196="","",MATCH(A8196,P_ID,1))</f>
        <v>7237</v>
      </c>
      <c r="G8196" s="41" t="str">
        <f aca="false">IF(A8196="","",INDEX(P_Svc,F8196))</f>
        <v>Standard</v>
      </c>
      <c r="H8196" s="41" t="str">
        <f aca="false">IF(A8196="","",INDEX(P_Zone,F8196))</f>
        <v>North</v>
      </c>
      <c r="I8196" s="41" t="n">
        <f aca="false">IF(A8196="","",IF(D8196="Delivered",IF(B8196&lt;=INDEX(P_Due,F8196),1,0),0))</f>
        <v>1</v>
      </c>
    </row>
    <row r="8197" customFormat="false" ht="15" hidden="false" customHeight="false" outlineLevel="0" collapsed="false">
      <c r="A8197" s="37" t="n">
        <v>1007238</v>
      </c>
      <c r="B8197" s="38" t="n">
        <v>46307</v>
      </c>
      <c r="C8197" s="39" t="n">
        <v>1</v>
      </c>
      <c r="D8197" s="39" t="s">
        <v>26</v>
      </c>
      <c r="E8197" s="39"/>
      <c r="F8197" s="41" t="n">
        <f aca="false">IF(A8197="","",MATCH(A8197,P_ID,1))</f>
        <v>7238</v>
      </c>
      <c r="G8197" s="41" t="str">
        <f aca="false">IF(A8197="","",INDEX(P_Svc,F8197))</f>
        <v>Standard</v>
      </c>
      <c r="H8197" s="41" t="str">
        <f aca="false">IF(A8197="","",INDEX(P_Zone,F8197))</f>
        <v>East</v>
      </c>
      <c r="I8197" s="41" t="n">
        <f aca="false">IF(A8197="","",IF(D8197="Delivered",IF(B8197&lt;=INDEX(P_Due,F8197),1,0),0))</f>
        <v>1</v>
      </c>
    </row>
    <row r="8198" customFormat="false" ht="15" hidden="false" customHeight="false" outlineLevel="0" collapsed="false">
      <c r="A8198" s="37" t="n">
        <v>1007239</v>
      </c>
      <c r="B8198" s="38" t="n">
        <v>46307</v>
      </c>
      <c r="C8198" s="39" t="n">
        <v>1</v>
      </c>
      <c r="D8198" s="39" t="s">
        <v>79</v>
      </c>
      <c r="E8198" s="39" t="s">
        <v>38</v>
      </c>
      <c r="F8198" s="41" t="n">
        <f aca="false">IF(A8198="","",MATCH(A8198,P_ID,1))</f>
        <v>7239</v>
      </c>
      <c r="G8198" s="41" t="str">
        <f aca="false">IF(A8198="","",INDEX(P_Svc,F8198))</f>
        <v>Economy</v>
      </c>
      <c r="H8198" s="41" t="str">
        <f aca="false">IF(A8198="","",INDEX(P_Zone,F8198))</f>
        <v>North</v>
      </c>
      <c r="I8198" s="41" t="n">
        <f aca="false">IF(A8198="","",IF(D8198="Delivered",IF(B8198&lt;=INDEX(P_Due,F8198),1,0),0))</f>
        <v>0</v>
      </c>
    </row>
    <row r="8199" customFormat="false" ht="15" hidden="false" customHeight="false" outlineLevel="0" collapsed="false">
      <c r="A8199" s="37" t="n">
        <v>1007240</v>
      </c>
      <c r="B8199" s="38" t="n">
        <v>46307</v>
      </c>
      <c r="C8199" s="39" t="n">
        <v>1</v>
      </c>
      <c r="D8199" s="39" t="s">
        <v>26</v>
      </c>
      <c r="E8199" s="39"/>
      <c r="F8199" s="41" t="n">
        <f aca="false">IF(A8199="","",MATCH(A8199,P_ID,1))</f>
        <v>7240</v>
      </c>
      <c r="G8199" s="41" t="str">
        <f aca="false">IF(A8199="","",INDEX(P_Svc,F8199))</f>
        <v>Standard</v>
      </c>
      <c r="H8199" s="41" t="str">
        <f aca="false">IF(A8199="","",INDEX(P_Zone,F8199))</f>
        <v>Central</v>
      </c>
      <c r="I8199" s="41" t="n">
        <f aca="false">IF(A8199="","",IF(D8199="Delivered",IF(B8199&lt;=INDEX(P_Due,F8199),1,0),0))</f>
        <v>1</v>
      </c>
    </row>
    <row r="8200" customFormat="false" ht="15" hidden="false" customHeight="false" outlineLevel="0" collapsed="false">
      <c r="A8200" s="37" t="n">
        <v>1007241</v>
      </c>
      <c r="B8200" s="38" t="n">
        <v>46307</v>
      </c>
      <c r="C8200" s="39" t="n">
        <v>1</v>
      </c>
      <c r="D8200" s="39" t="s">
        <v>26</v>
      </c>
      <c r="E8200" s="39"/>
      <c r="F8200" s="41" t="n">
        <f aca="false">IF(A8200="","",MATCH(A8200,P_ID,1))</f>
        <v>7241</v>
      </c>
      <c r="G8200" s="41" t="str">
        <f aca="false">IF(A8200="","",INDEX(P_Svc,F8200))</f>
        <v>Standard</v>
      </c>
      <c r="H8200" s="41" t="str">
        <f aca="false">IF(A8200="","",INDEX(P_Zone,F8200))</f>
        <v>Central</v>
      </c>
      <c r="I8200" s="41" t="n">
        <f aca="false">IF(A8200="","",IF(D8200="Delivered",IF(B8200&lt;=INDEX(P_Due,F8200),1,0),0))</f>
        <v>1</v>
      </c>
    </row>
    <row r="8201" customFormat="false" ht="15" hidden="false" customHeight="false" outlineLevel="0" collapsed="false">
      <c r="A8201" s="37" t="n">
        <v>1007242</v>
      </c>
      <c r="B8201" s="38" t="n">
        <v>46307</v>
      </c>
      <c r="C8201" s="39" t="n">
        <v>1</v>
      </c>
      <c r="D8201" s="39" t="s">
        <v>26</v>
      </c>
      <c r="E8201" s="39"/>
      <c r="F8201" s="41" t="n">
        <f aca="false">IF(A8201="","",MATCH(A8201,P_ID,1))</f>
        <v>7242</v>
      </c>
      <c r="G8201" s="41" t="str">
        <f aca="false">IF(A8201="","",INDEX(P_Svc,F8201))</f>
        <v>Standard</v>
      </c>
      <c r="H8201" s="41" t="str">
        <f aca="false">IF(A8201="","",INDEX(P_Zone,F8201))</f>
        <v>West</v>
      </c>
      <c r="I8201" s="41" t="n">
        <f aca="false">IF(A8201="","",IF(D8201="Delivered",IF(B8201&lt;=INDEX(P_Due,F8201),1,0),0))</f>
        <v>1</v>
      </c>
    </row>
    <row r="8202" customFormat="false" ht="15" hidden="false" customHeight="false" outlineLevel="0" collapsed="false">
      <c r="A8202" s="37" t="n">
        <v>1007243</v>
      </c>
      <c r="B8202" s="38" t="n">
        <v>46307</v>
      </c>
      <c r="C8202" s="39" t="n">
        <v>1</v>
      </c>
      <c r="D8202" s="39" t="s">
        <v>26</v>
      </c>
      <c r="E8202" s="39"/>
      <c r="F8202" s="41" t="n">
        <f aca="false">IF(A8202="","",MATCH(A8202,P_ID,1))</f>
        <v>7243</v>
      </c>
      <c r="G8202" s="41" t="str">
        <f aca="false">IF(A8202="","",INDEX(P_Svc,F8202))</f>
        <v>Standard</v>
      </c>
      <c r="H8202" s="41" t="str">
        <f aca="false">IF(A8202="","",INDEX(P_Zone,F8202))</f>
        <v>West</v>
      </c>
      <c r="I8202" s="41" t="n">
        <f aca="false">IF(A8202="","",IF(D8202="Delivered",IF(B8202&lt;=INDEX(P_Due,F8202),1,0),0))</f>
        <v>1</v>
      </c>
    </row>
    <row r="8203" customFormat="false" ht="15" hidden="false" customHeight="false" outlineLevel="0" collapsed="false">
      <c r="A8203" s="37" t="n">
        <v>1007244</v>
      </c>
      <c r="B8203" s="38" t="n">
        <v>46307</v>
      </c>
      <c r="C8203" s="39" t="n">
        <v>1</v>
      </c>
      <c r="D8203" s="39" t="s">
        <v>26</v>
      </c>
      <c r="E8203" s="39"/>
      <c r="F8203" s="41" t="n">
        <f aca="false">IF(A8203="","",MATCH(A8203,P_ID,1))</f>
        <v>7244</v>
      </c>
      <c r="G8203" s="41" t="str">
        <f aca="false">IF(A8203="","",INDEX(P_Svc,F8203))</f>
        <v>Standard</v>
      </c>
      <c r="H8203" s="41" t="str">
        <f aca="false">IF(A8203="","",INDEX(P_Zone,F8203))</f>
        <v>North</v>
      </c>
      <c r="I8203" s="41" t="n">
        <f aca="false">IF(A8203="","",IF(D8203="Delivered",IF(B8203&lt;=INDEX(P_Due,F8203),1,0),0))</f>
        <v>1</v>
      </c>
    </row>
    <row r="8204" customFormat="false" ht="15" hidden="false" customHeight="false" outlineLevel="0" collapsed="false">
      <c r="A8204" s="37" t="n">
        <v>1007245</v>
      </c>
      <c r="B8204" s="38" t="n">
        <v>46307</v>
      </c>
      <c r="C8204" s="39" t="n">
        <v>1</v>
      </c>
      <c r="D8204" s="39" t="s">
        <v>26</v>
      </c>
      <c r="E8204" s="39"/>
      <c r="F8204" s="41" t="n">
        <f aca="false">IF(A8204="","",MATCH(A8204,P_ID,1))</f>
        <v>7245</v>
      </c>
      <c r="G8204" s="41" t="str">
        <f aca="false">IF(A8204="","",INDEX(P_Svc,F8204))</f>
        <v>Standard</v>
      </c>
      <c r="H8204" s="41" t="str">
        <f aca="false">IF(A8204="","",INDEX(P_Zone,F8204))</f>
        <v>South</v>
      </c>
      <c r="I8204" s="41" t="n">
        <f aca="false">IF(A8204="","",IF(D8204="Delivered",IF(B8204&lt;=INDEX(P_Due,F8204),1,0),0))</f>
        <v>1</v>
      </c>
    </row>
    <row r="8205" customFormat="false" ht="15" hidden="false" customHeight="false" outlineLevel="0" collapsed="false">
      <c r="A8205" s="37" t="n">
        <v>1007246</v>
      </c>
      <c r="B8205" s="38" t="n">
        <v>46307</v>
      </c>
      <c r="C8205" s="39" t="n">
        <v>1</v>
      </c>
      <c r="D8205" s="39" t="s">
        <v>26</v>
      </c>
      <c r="E8205" s="39"/>
      <c r="F8205" s="41" t="n">
        <f aca="false">IF(A8205="","",MATCH(A8205,P_ID,1))</f>
        <v>7246</v>
      </c>
      <c r="G8205" s="41" t="str">
        <f aca="false">IF(A8205="","",INDEX(P_Svc,F8205))</f>
        <v>Standard</v>
      </c>
      <c r="H8205" s="41" t="str">
        <f aca="false">IF(A8205="","",INDEX(P_Zone,F8205))</f>
        <v>East</v>
      </c>
      <c r="I8205" s="41" t="n">
        <f aca="false">IF(A8205="","",IF(D8205="Delivered",IF(B8205&lt;=INDEX(P_Due,F8205),1,0),0))</f>
        <v>1</v>
      </c>
    </row>
    <row r="8206" customFormat="false" ht="15" hidden="false" customHeight="false" outlineLevel="0" collapsed="false">
      <c r="A8206" s="37" t="n">
        <v>1007247</v>
      </c>
      <c r="B8206" s="38" t="n">
        <v>46307</v>
      </c>
      <c r="C8206" s="39" t="n">
        <v>1</v>
      </c>
      <c r="D8206" s="39" t="s">
        <v>26</v>
      </c>
      <c r="E8206" s="39"/>
      <c r="F8206" s="41" t="n">
        <f aca="false">IF(A8206="","",MATCH(A8206,P_ID,1))</f>
        <v>7247</v>
      </c>
      <c r="G8206" s="41" t="str">
        <f aca="false">IF(A8206="","",INDEX(P_Svc,F8206))</f>
        <v>Standard</v>
      </c>
      <c r="H8206" s="41" t="str">
        <f aca="false">IF(A8206="","",INDEX(P_Zone,F8206))</f>
        <v>North</v>
      </c>
      <c r="I8206" s="41" t="n">
        <f aca="false">IF(A8206="","",IF(D8206="Delivered",IF(B8206&lt;=INDEX(P_Due,F8206),1,0),0))</f>
        <v>1</v>
      </c>
    </row>
    <row r="8207" customFormat="false" ht="15" hidden="false" customHeight="false" outlineLevel="0" collapsed="false">
      <c r="A8207" s="37" t="n">
        <v>1007248</v>
      </c>
      <c r="B8207" s="38" t="n">
        <v>46307</v>
      </c>
      <c r="C8207" s="39" t="n">
        <v>1</v>
      </c>
      <c r="D8207" s="39" t="s">
        <v>26</v>
      </c>
      <c r="E8207" s="39"/>
      <c r="F8207" s="41" t="n">
        <f aca="false">IF(A8207="","",MATCH(A8207,P_ID,1))</f>
        <v>7248</v>
      </c>
      <c r="G8207" s="41" t="str">
        <f aca="false">IF(A8207="","",INDEX(P_Svc,F8207))</f>
        <v>Standard</v>
      </c>
      <c r="H8207" s="41" t="str">
        <f aca="false">IF(A8207="","",INDEX(P_Zone,F8207))</f>
        <v>West</v>
      </c>
      <c r="I8207" s="41" t="n">
        <f aca="false">IF(A8207="","",IF(D8207="Delivered",IF(B8207&lt;=INDEX(P_Due,F8207),1,0),0))</f>
        <v>1</v>
      </c>
    </row>
    <row r="8208" customFormat="false" ht="15" hidden="false" customHeight="false" outlineLevel="0" collapsed="false">
      <c r="A8208" s="37" t="n">
        <v>1007249</v>
      </c>
      <c r="B8208" s="38" t="n">
        <v>46307</v>
      </c>
      <c r="C8208" s="39" t="n">
        <v>1</v>
      </c>
      <c r="D8208" s="39" t="s">
        <v>26</v>
      </c>
      <c r="E8208" s="39"/>
      <c r="F8208" s="41" t="n">
        <f aca="false">IF(A8208="","",MATCH(A8208,P_ID,1))</f>
        <v>7249</v>
      </c>
      <c r="G8208" s="41" t="str">
        <f aca="false">IF(A8208="","",INDEX(P_Svc,F8208))</f>
        <v>Standard</v>
      </c>
      <c r="H8208" s="41" t="str">
        <f aca="false">IF(A8208="","",INDEX(P_Zone,F8208))</f>
        <v>East</v>
      </c>
      <c r="I8208" s="41" t="n">
        <f aca="false">IF(A8208="","",IF(D8208="Delivered",IF(B8208&lt;=INDEX(P_Due,F8208),1,0),0))</f>
        <v>1</v>
      </c>
    </row>
    <row r="8209" customFormat="false" ht="15" hidden="false" customHeight="false" outlineLevel="0" collapsed="false">
      <c r="A8209" s="37" t="n">
        <v>1007250</v>
      </c>
      <c r="B8209" s="38" t="n">
        <v>46307</v>
      </c>
      <c r="C8209" s="39" t="n">
        <v>1</v>
      </c>
      <c r="D8209" s="39" t="s">
        <v>26</v>
      </c>
      <c r="E8209" s="39"/>
      <c r="F8209" s="41" t="n">
        <f aca="false">IF(A8209="","",MATCH(A8209,P_ID,1))</f>
        <v>7250</v>
      </c>
      <c r="G8209" s="41" t="str">
        <f aca="false">IF(A8209="","",INDEX(P_Svc,F8209))</f>
        <v>Standard</v>
      </c>
      <c r="H8209" s="41" t="str">
        <f aca="false">IF(A8209="","",INDEX(P_Zone,F8209))</f>
        <v>West</v>
      </c>
      <c r="I8209" s="41" t="n">
        <f aca="false">IF(A8209="","",IF(D8209="Delivered",IF(B8209&lt;=INDEX(P_Due,F8209),1,0),0))</f>
        <v>1</v>
      </c>
    </row>
    <row r="8210" customFormat="false" ht="15" hidden="false" customHeight="false" outlineLevel="0" collapsed="false">
      <c r="A8210" s="37" t="n">
        <v>1007252</v>
      </c>
      <c r="B8210" s="38" t="n">
        <v>46307</v>
      </c>
      <c r="C8210" s="39" t="n">
        <v>1</v>
      </c>
      <c r="D8210" s="39" t="s">
        <v>26</v>
      </c>
      <c r="E8210" s="39"/>
      <c r="F8210" s="41" t="n">
        <f aca="false">IF(A8210="","",MATCH(A8210,P_ID,1))</f>
        <v>7252</v>
      </c>
      <c r="G8210" s="41" t="str">
        <f aca="false">IF(A8210="","",INDEX(P_Svc,F8210))</f>
        <v>Standard</v>
      </c>
      <c r="H8210" s="41" t="str">
        <f aca="false">IF(A8210="","",INDEX(P_Zone,F8210))</f>
        <v>North</v>
      </c>
      <c r="I8210" s="41" t="n">
        <f aca="false">IF(A8210="","",IF(D8210="Delivered",IF(B8210&lt;=INDEX(P_Due,F8210),1,0),0))</f>
        <v>1</v>
      </c>
    </row>
    <row r="8211" customFormat="false" ht="15" hidden="false" customHeight="false" outlineLevel="0" collapsed="false">
      <c r="A8211" s="37" t="n">
        <v>1007253</v>
      </c>
      <c r="B8211" s="38" t="n">
        <v>46307</v>
      </c>
      <c r="C8211" s="39" t="n">
        <v>1</v>
      </c>
      <c r="D8211" s="39" t="s">
        <v>26</v>
      </c>
      <c r="E8211" s="39"/>
      <c r="F8211" s="41" t="n">
        <f aca="false">IF(A8211="","",MATCH(A8211,P_ID,1))</f>
        <v>7253</v>
      </c>
      <c r="G8211" s="41" t="str">
        <f aca="false">IF(A8211="","",INDEX(P_Svc,F8211))</f>
        <v>Standard</v>
      </c>
      <c r="H8211" s="41" t="str">
        <f aca="false">IF(A8211="","",INDEX(P_Zone,F8211))</f>
        <v>East</v>
      </c>
      <c r="I8211" s="41" t="n">
        <f aca="false">IF(A8211="","",IF(D8211="Delivered",IF(B8211&lt;=INDEX(P_Due,F8211),1,0),0))</f>
        <v>1</v>
      </c>
    </row>
    <row r="8212" customFormat="false" ht="15" hidden="false" customHeight="false" outlineLevel="0" collapsed="false">
      <c r="A8212" s="37" t="n">
        <v>1007254</v>
      </c>
      <c r="B8212" s="38" t="n">
        <v>46307</v>
      </c>
      <c r="C8212" s="39" t="n">
        <v>1</v>
      </c>
      <c r="D8212" s="39" t="s">
        <v>26</v>
      </c>
      <c r="E8212" s="39"/>
      <c r="F8212" s="41" t="n">
        <f aca="false">IF(A8212="","",MATCH(A8212,P_ID,1))</f>
        <v>7254</v>
      </c>
      <c r="G8212" s="41" t="str">
        <f aca="false">IF(A8212="","",INDEX(P_Svc,F8212))</f>
        <v>Economy</v>
      </c>
      <c r="H8212" s="41" t="str">
        <f aca="false">IF(A8212="","",INDEX(P_Zone,F8212))</f>
        <v>East</v>
      </c>
      <c r="I8212" s="41" t="n">
        <f aca="false">IF(A8212="","",IF(D8212="Delivered",IF(B8212&lt;=INDEX(P_Due,F8212),1,0),0))</f>
        <v>1</v>
      </c>
    </row>
    <row r="8213" customFormat="false" ht="15" hidden="false" customHeight="false" outlineLevel="0" collapsed="false">
      <c r="A8213" s="37" t="n">
        <v>1007256</v>
      </c>
      <c r="B8213" s="38" t="n">
        <v>46307</v>
      </c>
      <c r="C8213" s="39" t="n">
        <v>1</v>
      </c>
      <c r="D8213" s="39" t="s">
        <v>79</v>
      </c>
      <c r="E8213" s="39" t="s">
        <v>34</v>
      </c>
      <c r="F8213" s="41" t="n">
        <f aca="false">IF(A8213="","",MATCH(A8213,P_ID,1))</f>
        <v>7256</v>
      </c>
      <c r="G8213" s="41" t="str">
        <f aca="false">IF(A8213="","",INDEX(P_Svc,F8213))</f>
        <v>Economy</v>
      </c>
      <c r="H8213" s="41" t="str">
        <f aca="false">IF(A8213="","",INDEX(P_Zone,F8213))</f>
        <v>West</v>
      </c>
      <c r="I8213" s="41" t="n">
        <f aca="false">IF(A8213="","",IF(D8213="Delivered",IF(B8213&lt;=INDEX(P_Due,F8213),1,0),0))</f>
        <v>0</v>
      </c>
    </row>
    <row r="8214" customFormat="false" ht="15" hidden="false" customHeight="false" outlineLevel="0" collapsed="false">
      <c r="A8214" s="37" t="n">
        <v>1007257</v>
      </c>
      <c r="B8214" s="38" t="n">
        <v>46307</v>
      </c>
      <c r="C8214" s="39" t="n">
        <v>1</v>
      </c>
      <c r="D8214" s="39" t="s">
        <v>26</v>
      </c>
      <c r="E8214" s="39"/>
      <c r="F8214" s="41" t="n">
        <f aca="false">IF(A8214="","",MATCH(A8214,P_ID,1))</f>
        <v>7257</v>
      </c>
      <c r="G8214" s="41" t="str">
        <f aca="false">IF(A8214="","",INDEX(P_Svc,F8214))</f>
        <v>Standard</v>
      </c>
      <c r="H8214" s="41" t="str">
        <f aca="false">IF(A8214="","",INDEX(P_Zone,F8214))</f>
        <v>North</v>
      </c>
      <c r="I8214" s="41" t="n">
        <f aca="false">IF(A8214="","",IF(D8214="Delivered",IF(B8214&lt;=INDEX(P_Due,F8214),1,0),0))</f>
        <v>1</v>
      </c>
    </row>
    <row r="8215" customFormat="false" ht="15" hidden="false" customHeight="false" outlineLevel="0" collapsed="false">
      <c r="A8215" s="37" t="n">
        <v>1007258</v>
      </c>
      <c r="B8215" s="38" t="n">
        <v>46307</v>
      </c>
      <c r="C8215" s="39" t="n">
        <v>1</v>
      </c>
      <c r="D8215" s="39" t="s">
        <v>26</v>
      </c>
      <c r="E8215" s="39"/>
      <c r="F8215" s="41" t="n">
        <f aca="false">IF(A8215="","",MATCH(A8215,P_ID,1))</f>
        <v>7258</v>
      </c>
      <c r="G8215" s="41" t="str">
        <f aca="false">IF(A8215="","",INDEX(P_Svc,F8215))</f>
        <v>Economy</v>
      </c>
      <c r="H8215" s="41" t="str">
        <f aca="false">IF(A8215="","",INDEX(P_Zone,F8215))</f>
        <v>East</v>
      </c>
      <c r="I8215" s="41" t="n">
        <f aca="false">IF(A8215="","",IF(D8215="Delivered",IF(B8215&lt;=INDEX(P_Due,F8215),1,0),0))</f>
        <v>1</v>
      </c>
    </row>
    <row r="8216" customFormat="false" ht="15" hidden="false" customHeight="false" outlineLevel="0" collapsed="false">
      <c r="A8216" s="37" t="n">
        <v>1007260</v>
      </c>
      <c r="B8216" s="38" t="n">
        <v>46307</v>
      </c>
      <c r="C8216" s="39" t="n">
        <v>1</v>
      </c>
      <c r="D8216" s="39" t="s">
        <v>26</v>
      </c>
      <c r="E8216" s="39"/>
      <c r="F8216" s="41" t="n">
        <f aca="false">IF(A8216="","",MATCH(A8216,P_ID,1))</f>
        <v>7260</v>
      </c>
      <c r="G8216" s="41" t="str">
        <f aca="false">IF(A8216="","",INDEX(P_Svc,F8216))</f>
        <v>Standard</v>
      </c>
      <c r="H8216" s="41" t="str">
        <f aca="false">IF(A8216="","",INDEX(P_Zone,F8216))</f>
        <v>East</v>
      </c>
      <c r="I8216" s="41" t="n">
        <f aca="false">IF(A8216="","",IF(D8216="Delivered",IF(B8216&lt;=INDEX(P_Due,F8216),1,0),0))</f>
        <v>1</v>
      </c>
    </row>
    <row r="8217" customFormat="false" ht="15" hidden="false" customHeight="false" outlineLevel="0" collapsed="false">
      <c r="A8217" s="37" t="n">
        <v>1007261</v>
      </c>
      <c r="B8217" s="38" t="n">
        <v>46307</v>
      </c>
      <c r="C8217" s="39" t="n">
        <v>1</v>
      </c>
      <c r="D8217" s="39" t="s">
        <v>26</v>
      </c>
      <c r="E8217" s="39"/>
      <c r="F8217" s="41" t="n">
        <f aca="false">IF(A8217="","",MATCH(A8217,P_ID,1))</f>
        <v>7261</v>
      </c>
      <c r="G8217" s="41" t="str">
        <f aca="false">IF(A8217="","",INDEX(P_Svc,F8217))</f>
        <v>Standard</v>
      </c>
      <c r="H8217" s="41" t="str">
        <f aca="false">IF(A8217="","",INDEX(P_Zone,F8217))</f>
        <v>Central</v>
      </c>
      <c r="I8217" s="41" t="n">
        <f aca="false">IF(A8217="","",IF(D8217="Delivered",IF(B8217&lt;=INDEX(P_Due,F8217),1,0),0))</f>
        <v>1</v>
      </c>
    </row>
    <row r="8218" customFormat="false" ht="15" hidden="false" customHeight="false" outlineLevel="0" collapsed="false">
      <c r="A8218" s="37" t="n">
        <v>1007262</v>
      </c>
      <c r="B8218" s="38" t="n">
        <v>46307</v>
      </c>
      <c r="C8218" s="39" t="n">
        <v>1</v>
      </c>
      <c r="D8218" s="39" t="s">
        <v>26</v>
      </c>
      <c r="E8218" s="39"/>
      <c r="F8218" s="41" t="n">
        <f aca="false">IF(A8218="","",MATCH(A8218,P_ID,1))</f>
        <v>7262</v>
      </c>
      <c r="G8218" s="41" t="str">
        <f aca="false">IF(A8218="","",INDEX(P_Svc,F8218))</f>
        <v>Standard</v>
      </c>
      <c r="H8218" s="41" t="str">
        <f aca="false">IF(A8218="","",INDEX(P_Zone,F8218))</f>
        <v>South</v>
      </c>
      <c r="I8218" s="41" t="n">
        <f aca="false">IF(A8218="","",IF(D8218="Delivered",IF(B8218&lt;=INDEX(P_Due,F8218),1,0),0))</f>
        <v>1</v>
      </c>
    </row>
    <row r="8219" customFormat="false" ht="15" hidden="false" customHeight="false" outlineLevel="0" collapsed="false">
      <c r="A8219" s="37" t="n">
        <v>1007263</v>
      </c>
      <c r="B8219" s="38" t="n">
        <v>46307</v>
      </c>
      <c r="C8219" s="39" t="n">
        <v>1</v>
      </c>
      <c r="D8219" s="39" t="s">
        <v>26</v>
      </c>
      <c r="E8219" s="39"/>
      <c r="F8219" s="41" t="n">
        <f aca="false">IF(A8219="","",MATCH(A8219,P_ID,1))</f>
        <v>7263</v>
      </c>
      <c r="G8219" s="41" t="str">
        <f aca="false">IF(A8219="","",INDEX(P_Svc,F8219))</f>
        <v>Standard</v>
      </c>
      <c r="H8219" s="41" t="str">
        <f aca="false">IF(A8219="","",INDEX(P_Zone,F8219))</f>
        <v>North</v>
      </c>
      <c r="I8219" s="41" t="n">
        <f aca="false">IF(A8219="","",IF(D8219="Delivered",IF(B8219&lt;=INDEX(P_Due,F8219),1,0),0))</f>
        <v>1</v>
      </c>
    </row>
    <row r="8220" customFormat="false" ht="15" hidden="false" customHeight="false" outlineLevel="0" collapsed="false">
      <c r="A8220" s="37" t="n">
        <v>1007264</v>
      </c>
      <c r="B8220" s="38" t="n">
        <v>46307</v>
      </c>
      <c r="C8220" s="39" t="n">
        <v>1</v>
      </c>
      <c r="D8220" s="39" t="s">
        <v>26</v>
      </c>
      <c r="E8220" s="39"/>
      <c r="F8220" s="41" t="n">
        <f aca="false">IF(A8220="","",MATCH(A8220,P_ID,1))</f>
        <v>7264</v>
      </c>
      <c r="G8220" s="41" t="str">
        <f aca="false">IF(A8220="","",INDEX(P_Svc,F8220))</f>
        <v>Standard</v>
      </c>
      <c r="H8220" s="41" t="str">
        <f aca="false">IF(A8220="","",INDEX(P_Zone,F8220))</f>
        <v>West</v>
      </c>
      <c r="I8220" s="41" t="n">
        <f aca="false">IF(A8220="","",IF(D8220="Delivered",IF(B8220&lt;=INDEX(P_Due,F8220),1,0),0))</f>
        <v>1</v>
      </c>
    </row>
    <row r="8221" customFormat="false" ht="15" hidden="false" customHeight="false" outlineLevel="0" collapsed="false">
      <c r="A8221" s="37" t="n">
        <v>1007265</v>
      </c>
      <c r="B8221" s="38" t="n">
        <v>46307</v>
      </c>
      <c r="C8221" s="39" t="n">
        <v>1</v>
      </c>
      <c r="D8221" s="39" t="s">
        <v>79</v>
      </c>
      <c r="E8221" s="39" t="s">
        <v>34</v>
      </c>
      <c r="F8221" s="41" t="n">
        <f aca="false">IF(A8221="","",MATCH(A8221,P_ID,1))</f>
        <v>7265</v>
      </c>
      <c r="G8221" s="41" t="str">
        <f aca="false">IF(A8221="","",INDEX(P_Svc,F8221))</f>
        <v>Economy</v>
      </c>
      <c r="H8221" s="41" t="str">
        <f aca="false">IF(A8221="","",INDEX(P_Zone,F8221))</f>
        <v>East</v>
      </c>
      <c r="I8221" s="41" t="n">
        <f aca="false">IF(A8221="","",IF(D8221="Delivered",IF(B8221&lt;=INDEX(P_Due,F8221),1,0),0))</f>
        <v>0</v>
      </c>
    </row>
    <row r="8222" customFormat="false" ht="15" hidden="false" customHeight="false" outlineLevel="0" collapsed="false">
      <c r="A8222" s="37" t="n">
        <v>1007266</v>
      </c>
      <c r="B8222" s="38" t="n">
        <v>46307</v>
      </c>
      <c r="C8222" s="39" t="n">
        <v>1</v>
      </c>
      <c r="D8222" s="39" t="s">
        <v>26</v>
      </c>
      <c r="E8222" s="39"/>
      <c r="F8222" s="41" t="n">
        <f aca="false">IF(A8222="","",MATCH(A8222,P_ID,1))</f>
        <v>7266</v>
      </c>
      <c r="G8222" s="41" t="str">
        <f aca="false">IF(A8222="","",INDEX(P_Svc,F8222))</f>
        <v>Standard</v>
      </c>
      <c r="H8222" s="41" t="str">
        <f aca="false">IF(A8222="","",INDEX(P_Zone,F8222))</f>
        <v>North</v>
      </c>
      <c r="I8222" s="41" t="n">
        <f aca="false">IF(A8222="","",IF(D8222="Delivered",IF(B8222&lt;=INDEX(P_Due,F8222),1,0),0))</f>
        <v>1</v>
      </c>
    </row>
    <row r="8223" customFormat="false" ht="15" hidden="false" customHeight="false" outlineLevel="0" collapsed="false">
      <c r="A8223" s="37" t="n">
        <v>1007268</v>
      </c>
      <c r="B8223" s="38" t="n">
        <v>46307</v>
      </c>
      <c r="C8223" s="39" t="n">
        <v>1</v>
      </c>
      <c r="D8223" s="39" t="s">
        <v>26</v>
      </c>
      <c r="E8223" s="39"/>
      <c r="F8223" s="41" t="n">
        <f aca="false">IF(A8223="","",MATCH(A8223,P_ID,1))</f>
        <v>7268</v>
      </c>
      <c r="G8223" s="41" t="str">
        <f aca="false">IF(A8223="","",INDEX(P_Svc,F8223))</f>
        <v>Economy</v>
      </c>
      <c r="H8223" s="41" t="str">
        <f aca="false">IF(A8223="","",INDEX(P_Zone,F8223))</f>
        <v>Central</v>
      </c>
      <c r="I8223" s="41" t="n">
        <f aca="false">IF(A8223="","",IF(D8223="Delivered",IF(B8223&lt;=INDEX(P_Due,F8223),1,0),0))</f>
        <v>1</v>
      </c>
    </row>
    <row r="8224" customFormat="false" ht="15" hidden="false" customHeight="false" outlineLevel="0" collapsed="false">
      <c r="A8224" s="37" t="n">
        <v>1007269</v>
      </c>
      <c r="B8224" s="38" t="n">
        <v>46307</v>
      </c>
      <c r="C8224" s="39" t="n">
        <v>1</v>
      </c>
      <c r="D8224" s="39" t="s">
        <v>26</v>
      </c>
      <c r="E8224" s="39"/>
      <c r="F8224" s="41" t="n">
        <f aca="false">IF(A8224="","",MATCH(A8224,P_ID,1))</f>
        <v>7269</v>
      </c>
      <c r="G8224" s="41" t="str">
        <f aca="false">IF(A8224="","",INDEX(P_Svc,F8224))</f>
        <v>Economy</v>
      </c>
      <c r="H8224" s="41" t="str">
        <f aca="false">IF(A8224="","",INDEX(P_Zone,F8224))</f>
        <v>North</v>
      </c>
      <c r="I8224" s="41" t="n">
        <f aca="false">IF(A8224="","",IF(D8224="Delivered",IF(B8224&lt;=INDEX(P_Due,F8224),1,0),0))</f>
        <v>1</v>
      </c>
    </row>
    <row r="8225" customFormat="false" ht="15" hidden="false" customHeight="false" outlineLevel="0" collapsed="false">
      <c r="A8225" s="37" t="n">
        <v>1007270</v>
      </c>
      <c r="B8225" s="38" t="n">
        <v>46307</v>
      </c>
      <c r="C8225" s="39" t="n">
        <v>1</v>
      </c>
      <c r="D8225" s="39" t="s">
        <v>26</v>
      </c>
      <c r="E8225" s="39"/>
      <c r="F8225" s="41" t="n">
        <f aca="false">IF(A8225="","",MATCH(A8225,P_ID,1))</f>
        <v>7270</v>
      </c>
      <c r="G8225" s="41" t="str">
        <f aca="false">IF(A8225="","",INDEX(P_Svc,F8225))</f>
        <v>Standard</v>
      </c>
      <c r="H8225" s="41" t="str">
        <f aca="false">IF(A8225="","",INDEX(P_Zone,F8225))</f>
        <v>Central</v>
      </c>
      <c r="I8225" s="41" t="n">
        <f aca="false">IF(A8225="","",IF(D8225="Delivered",IF(B8225&lt;=INDEX(P_Due,F8225),1,0),0))</f>
        <v>1</v>
      </c>
    </row>
    <row r="8226" customFormat="false" ht="15" hidden="false" customHeight="false" outlineLevel="0" collapsed="false">
      <c r="A8226" s="37" t="n">
        <v>1007271</v>
      </c>
      <c r="B8226" s="38" t="n">
        <v>46307</v>
      </c>
      <c r="C8226" s="39" t="n">
        <v>1</v>
      </c>
      <c r="D8226" s="39" t="s">
        <v>26</v>
      </c>
      <c r="E8226" s="39"/>
      <c r="F8226" s="41" t="n">
        <f aca="false">IF(A8226="","",MATCH(A8226,P_ID,1))</f>
        <v>7271</v>
      </c>
      <c r="G8226" s="41" t="str">
        <f aca="false">IF(A8226="","",INDEX(P_Svc,F8226))</f>
        <v>Standard</v>
      </c>
      <c r="H8226" s="41" t="str">
        <f aca="false">IF(A8226="","",INDEX(P_Zone,F8226))</f>
        <v>East</v>
      </c>
      <c r="I8226" s="41" t="n">
        <f aca="false">IF(A8226="","",IF(D8226="Delivered",IF(B8226&lt;=INDEX(P_Due,F8226),1,0),0))</f>
        <v>1</v>
      </c>
    </row>
    <row r="8227" customFormat="false" ht="15" hidden="false" customHeight="false" outlineLevel="0" collapsed="false">
      <c r="A8227" s="37" t="n">
        <v>1007272</v>
      </c>
      <c r="B8227" s="38" t="n">
        <v>46307</v>
      </c>
      <c r="C8227" s="39" t="n">
        <v>1</v>
      </c>
      <c r="D8227" s="39" t="s">
        <v>26</v>
      </c>
      <c r="E8227" s="39"/>
      <c r="F8227" s="41" t="n">
        <f aca="false">IF(A8227="","",MATCH(A8227,P_ID,1))</f>
        <v>7272</v>
      </c>
      <c r="G8227" s="41" t="str">
        <f aca="false">IF(A8227="","",INDEX(P_Svc,F8227))</f>
        <v>Standard</v>
      </c>
      <c r="H8227" s="41" t="str">
        <f aca="false">IF(A8227="","",INDEX(P_Zone,F8227))</f>
        <v>South</v>
      </c>
      <c r="I8227" s="41" t="n">
        <f aca="false">IF(A8227="","",IF(D8227="Delivered",IF(B8227&lt;=INDEX(P_Due,F8227),1,0),0))</f>
        <v>1</v>
      </c>
    </row>
    <row r="8228" customFormat="false" ht="15" hidden="false" customHeight="false" outlineLevel="0" collapsed="false">
      <c r="A8228" s="37" t="n">
        <v>1007275</v>
      </c>
      <c r="B8228" s="38" t="n">
        <v>46307</v>
      </c>
      <c r="C8228" s="39" t="n">
        <v>1</v>
      </c>
      <c r="D8228" s="39" t="s">
        <v>79</v>
      </c>
      <c r="E8228" s="39" t="s">
        <v>32</v>
      </c>
      <c r="F8228" s="41" t="n">
        <f aca="false">IF(A8228="","",MATCH(A8228,P_ID,1))</f>
        <v>7275</v>
      </c>
      <c r="G8228" s="41" t="str">
        <f aca="false">IF(A8228="","",INDEX(P_Svc,F8228))</f>
        <v>Standard</v>
      </c>
      <c r="H8228" s="41" t="str">
        <f aca="false">IF(A8228="","",INDEX(P_Zone,F8228))</f>
        <v>West</v>
      </c>
      <c r="I8228" s="41" t="n">
        <f aca="false">IF(A8228="","",IF(D8228="Delivered",IF(B8228&lt;=INDEX(P_Due,F8228),1,0),0))</f>
        <v>0</v>
      </c>
    </row>
    <row r="8229" customFormat="false" ht="15" hidden="false" customHeight="false" outlineLevel="0" collapsed="false">
      <c r="A8229" s="37" t="n">
        <v>1007276</v>
      </c>
      <c r="B8229" s="38" t="n">
        <v>46307</v>
      </c>
      <c r="C8229" s="39" t="n">
        <v>1</v>
      </c>
      <c r="D8229" s="39" t="s">
        <v>26</v>
      </c>
      <c r="E8229" s="39"/>
      <c r="F8229" s="41" t="n">
        <f aca="false">IF(A8229="","",MATCH(A8229,P_ID,1))</f>
        <v>7276</v>
      </c>
      <c r="G8229" s="41" t="str">
        <f aca="false">IF(A8229="","",INDEX(P_Svc,F8229))</f>
        <v>Standard</v>
      </c>
      <c r="H8229" s="41" t="str">
        <f aca="false">IF(A8229="","",INDEX(P_Zone,F8229))</f>
        <v>South</v>
      </c>
      <c r="I8229" s="41" t="n">
        <f aca="false">IF(A8229="","",IF(D8229="Delivered",IF(B8229&lt;=INDEX(P_Due,F8229),1,0),0))</f>
        <v>1</v>
      </c>
    </row>
    <row r="8230" customFormat="false" ht="15" hidden="false" customHeight="false" outlineLevel="0" collapsed="false">
      <c r="A8230" s="37" t="n">
        <v>1007277</v>
      </c>
      <c r="B8230" s="38" t="n">
        <v>46307</v>
      </c>
      <c r="C8230" s="39" t="n">
        <v>1</v>
      </c>
      <c r="D8230" s="39" t="s">
        <v>26</v>
      </c>
      <c r="E8230" s="39"/>
      <c r="F8230" s="41" t="n">
        <f aca="false">IF(A8230="","",MATCH(A8230,P_ID,1))</f>
        <v>7277</v>
      </c>
      <c r="G8230" s="41" t="str">
        <f aca="false">IF(A8230="","",INDEX(P_Svc,F8230))</f>
        <v>Standard</v>
      </c>
      <c r="H8230" s="41" t="str">
        <f aca="false">IF(A8230="","",INDEX(P_Zone,F8230))</f>
        <v>West</v>
      </c>
      <c r="I8230" s="41" t="n">
        <f aca="false">IF(A8230="","",IF(D8230="Delivered",IF(B8230&lt;=INDEX(P_Due,F8230),1,0),0))</f>
        <v>1</v>
      </c>
    </row>
    <row r="8231" customFormat="false" ht="15" hidden="false" customHeight="false" outlineLevel="0" collapsed="false">
      <c r="A8231" s="37" t="n">
        <v>1007278</v>
      </c>
      <c r="B8231" s="38" t="n">
        <v>46307</v>
      </c>
      <c r="C8231" s="39" t="n">
        <v>1</v>
      </c>
      <c r="D8231" s="39" t="s">
        <v>26</v>
      </c>
      <c r="E8231" s="39"/>
      <c r="F8231" s="41" t="n">
        <f aca="false">IF(A8231="","",MATCH(A8231,P_ID,1))</f>
        <v>7278</v>
      </c>
      <c r="G8231" s="41" t="str">
        <f aca="false">IF(A8231="","",INDEX(P_Svc,F8231))</f>
        <v>Economy</v>
      </c>
      <c r="H8231" s="41" t="str">
        <f aca="false">IF(A8231="","",INDEX(P_Zone,F8231))</f>
        <v>West</v>
      </c>
      <c r="I8231" s="41" t="n">
        <f aca="false">IF(A8231="","",IF(D8231="Delivered",IF(B8231&lt;=INDEX(P_Due,F8231),1,0),0))</f>
        <v>1</v>
      </c>
    </row>
    <row r="8232" customFormat="false" ht="15" hidden="false" customHeight="false" outlineLevel="0" collapsed="false">
      <c r="A8232" s="37" t="n">
        <v>1007280</v>
      </c>
      <c r="B8232" s="38" t="n">
        <v>46307</v>
      </c>
      <c r="C8232" s="39" t="n">
        <v>1</v>
      </c>
      <c r="D8232" s="39" t="s">
        <v>26</v>
      </c>
      <c r="E8232" s="39"/>
      <c r="F8232" s="41" t="n">
        <f aca="false">IF(A8232="","",MATCH(A8232,P_ID,1))</f>
        <v>7280</v>
      </c>
      <c r="G8232" s="41" t="str">
        <f aca="false">IF(A8232="","",INDEX(P_Svc,F8232))</f>
        <v>Economy</v>
      </c>
      <c r="H8232" s="41" t="str">
        <f aca="false">IF(A8232="","",INDEX(P_Zone,F8232))</f>
        <v>Central</v>
      </c>
      <c r="I8232" s="41" t="n">
        <f aca="false">IF(A8232="","",IF(D8232="Delivered",IF(B8232&lt;=INDEX(P_Due,F8232),1,0),0))</f>
        <v>1</v>
      </c>
    </row>
    <row r="8233" customFormat="false" ht="15" hidden="false" customHeight="false" outlineLevel="0" collapsed="false">
      <c r="A8233" s="37" t="n">
        <v>1007281</v>
      </c>
      <c r="B8233" s="38" t="n">
        <v>46307</v>
      </c>
      <c r="C8233" s="39" t="n">
        <v>1</v>
      </c>
      <c r="D8233" s="39" t="s">
        <v>26</v>
      </c>
      <c r="E8233" s="39"/>
      <c r="F8233" s="41" t="n">
        <f aca="false">IF(A8233="","",MATCH(A8233,P_ID,1))</f>
        <v>7281</v>
      </c>
      <c r="G8233" s="41" t="str">
        <f aca="false">IF(A8233="","",INDEX(P_Svc,F8233))</f>
        <v>Standard</v>
      </c>
      <c r="H8233" s="41" t="str">
        <f aca="false">IF(A8233="","",INDEX(P_Zone,F8233))</f>
        <v>North</v>
      </c>
      <c r="I8233" s="41" t="n">
        <f aca="false">IF(A8233="","",IF(D8233="Delivered",IF(B8233&lt;=INDEX(P_Due,F8233),1,0),0))</f>
        <v>1</v>
      </c>
    </row>
    <row r="8234" customFormat="false" ht="15" hidden="false" customHeight="false" outlineLevel="0" collapsed="false">
      <c r="A8234" s="37" t="n">
        <v>1007282</v>
      </c>
      <c r="B8234" s="38" t="n">
        <v>46307</v>
      </c>
      <c r="C8234" s="39" t="n">
        <v>1</v>
      </c>
      <c r="D8234" s="39" t="s">
        <v>79</v>
      </c>
      <c r="E8234" s="39" t="s">
        <v>36</v>
      </c>
      <c r="F8234" s="41" t="n">
        <f aca="false">IF(A8234="","",MATCH(A8234,P_ID,1))</f>
        <v>7282</v>
      </c>
      <c r="G8234" s="41" t="str">
        <f aca="false">IF(A8234="","",INDEX(P_Svc,F8234))</f>
        <v>Economy</v>
      </c>
      <c r="H8234" s="41" t="str">
        <f aca="false">IF(A8234="","",INDEX(P_Zone,F8234))</f>
        <v>North</v>
      </c>
      <c r="I8234" s="41" t="n">
        <f aca="false">IF(A8234="","",IF(D8234="Delivered",IF(B8234&lt;=INDEX(P_Due,F8234),1,0),0))</f>
        <v>0</v>
      </c>
    </row>
    <row r="8235" customFormat="false" ht="15" hidden="false" customHeight="false" outlineLevel="0" collapsed="false">
      <c r="A8235" s="37" t="n">
        <v>1007284</v>
      </c>
      <c r="B8235" s="38" t="n">
        <v>46307</v>
      </c>
      <c r="C8235" s="39" t="n">
        <v>1</v>
      </c>
      <c r="D8235" s="39" t="s">
        <v>26</v>
      </c>
      <c r="E8235" s="39"/>
      <c r="F8235" s="41" t="n">
        <f aca="false">IF(A8235="","",MATCH(A8235,P_ID,1))</f>
        <v>7284</v>
      </c>
      <c r="G8235" s="41" t="str">
        <f aca="false">IF(A8235="","",INDEX(P_Svc,F8235))</f>
        <v>Economy</v>
      </c>
      <c r="H8235" s="41" t="str">
        <f aca="false">IF(A8235="","",INDEX(P_Zone,F8235))</f>
        <v>South</v>
      </c>
      <c r="I8235" s="41" t="n">
        <f aca="false">IF(A8235="","",IF(D8235="Delivered",IF(B8235&lt;=INDEX(P_Due,F8235),1,0),0))</f>
        <v>1</v>
      </c>
    </row>
    <row r="8236" customFormat="false" ht="15" hidden="false" customHeight="false" outlineLevel="0" collapsed="false">
      <c r="A8236" s="37" t="n">
        <v>1007285</v>
      </c>
      <c r="B8236" s="38" t="n">
        <v>46307</v>
      </c>
      <c r="C8236" s="39" t="n">
        <v>1</v>
      </c>
      <c r="D8236" s="39" t="s">
        <v>26</v>
      </c>
      <c r="E8236" s="39"/>
      <c r="F8236" s="41" t="n">
        <f aca="false">IF(A8236="","",MATCH(A8236,P_ID,1))</f>
        <v>7285</v>
      </c>
      <c r="G8236" s="41" t="str">
        <f aca="false">IF(A8236="","",INDEX(P_Svc,F8236))</f>
        <v>Standard</v>
      </c>
      <c r="H8236" s="41" t="str">
        <f aca="false">IF(A8236="","",INDEX(P_Zone,F8236))</f>
        <v>South</v>
      </c>
      <c r="I8236" s="41" t="n">
        <f aca="false">IF(A8236="","",IF(D8236="Delivered",IF(B8236&lt;=INDEX(P_Due,F8236),1,0),0))</f>
        <v>1</v>
      </c>
    </row>
    <row r="8237" customFormat="false" ht="15" hidden="false" customHeight="false" outlineLevel="0" collapsed="false">
      <c r="A8237" s="37" t="n">
        <v>1007286</v>
      </c>
      <c r="B8237" s="38" t="n">
        <v>46307</v>
      </c>
      <c r="C8237" s="39" t="n">
        <v>1</v>
      </c>
      <c r="D8237" s="39" t="s">
        <v>26</v>
      </c>
      <c r="E8237" s="39"/>
      <c r="F8237" s="41" t="n">
        <f aca="false">IF(A8237="","",MATCH(A8237,P_ID,1))</f>
        <v>7286</v>
      </c>
      <c r="G8237" s="41" t="str">
        <f aca="false">IF(A8237="","",INDEX(P_Svc,F8237))</f>
        <v>Economy</v>
      </c>
      <c r="H8237" s="41" t="str">
        <f aca="false">IF(A8237="","",INDEX(P_Zone,F8237))</f>
        <v>South</v>
      </c>
      <c r="I8237" s="41" t="n">
        <f aca="false">IF(A8237="","",IF(D8237="Delivered",IF(B8237&lt;=INDEX(P_Due,F8237),1,0),0))</f>
        <v>1</v>
      </c>
    </row>
    <row r="8238" customFormat="false" ht="15" hidden="false" customHeight="false" outlineLevel="0" collapsed="false">
      <c r="A8238" s="37" t="n">
        <v>1007287</v>
      </c>
      <c r="B8238" s="38" t="n">
        <v>46307</v>
      </c>
      <c r="C8238" s="39" t="n">
        <v>1</v>
      </c>
      <c r="D8238" s="39" t="s">
        <v>26</v>
      </c>
      <c r="E8238" s="39"/>
      <c r="F8238" s="41" t="n">
        <f aca="false">IF(A8238="","",MATCH(A8238,P_ID,1))</f>
        <v>7287</v>
      </c>
      <c r="G8238" s="41" t="str">
        <f aca="false">IF(A8238="","",INDEX(P_Svc,F8238))</f>
        <v>Standard</v>
      </c>
      <c r="H8238" s="41" t="str">
        <f aca="false">IF(A8238="","",INDEX(P_Zone,F8238))</f>
        <v>South</v>
      </c>
      <c r="I8238" s="41" t="n">
        <f aca="false">IF(A8238="","",IF(D8238="Delivered",IF(B8238&lt;=INDEX(P_Due,F8238),1,0),0))</f>
        <v>1</v>
      </c>
    </row>
    <row r="8239" customFormat="false" ht="15" hidden="false" customHeight="false" outlineLevel="0" collapsed="false">
      <c r="A8239" s="37" t="n">
        <v>1007362</v>
      </c>
      <c r="B8239" s="38" t="n">
        <v>46308</v>
      </c>
      <c r="C8239" s="39" t="n">
        <v>1</v>
      </c>
      <c r="D8239" s="39" t="s">
        <v>26</v>
      </c>
      <c r="E8239" s="39"/>
      <c r="F8239" s="41" t="n">
        <f aca="false">IF(A8239="","",MATCH(A8239,P_ID,1))</f>
        <v>7362</v>
      </c>
      <c r="G8239" s="41" t="str">
        <f aca="false">IF(A8239="","",INDEX(P_Svc,F8239))</f>
        <v>Express</v>
      </c>
      <c r="H8239" s="41" t="str">
        <f aca="false">IF(A8239="","",INDEX(P_Zone,F8239))</f>
        <v>Central</v>
      </c>
      <c r="I8239" s="41" t="n">
        <f aca="false">IF(A8239="","",IF(D8239="Delivered",IF(B8239&lt;=INDEX(P_Due,F8239),1,0),0))</f>
        <v>0</v>
      </c>
    </row>
    <row r="8240" customFormat="false" ht="15" hidden="false" customHeight="false" outlineLevel="0" collapsed="false">
      <c r="A8240" s="37" t="n">
        <v>1007409</v>
      </c>
      <c r="B8240" s="38" t="n">
        <v>46308</v>
      </c>
      <c r="C8240" s="39" t="n">
        <v>1</v>
      </c>
      <c r="D8240" s="39" t="s">
        <v>26</v>
      </c>
      <c r="E8240" s="39"/>
      <c r="F8240" s="41" t="n">
        <f aca="false">IF(A8240="","",MATCH(A8240,P_ID,1))</f>
        <v>7409</v>
      </c>
      <c r="G8240" s="41" t="str">
        <f aca="false">IF(A8240="","",INDEX(P_Svc,F8240))</f>
        <v>Express</v>
      </c>
      <c r="H8240" s="41" t="str">
        <f aca="false">IF(A8240="","",INDEX(P_Zone,F8240))</f>
        <v>West</v>
      </c>
      <c r="I8240" s="41" t="n">
        <f aca="false">IF(A8240="","",IF(D8240="Delivered",IF(B8240&lt;=INDEX(P_Due,F8240),1,0),0))</f>
        <v>0</v>
      </c>
    </row>
    <row r="8241" customFormat="false" ht="15" hidden="false" customHeight="false" outlineLevel="0" collapsed="false">
      <c r="A8241" s="37" t="n">
        <v>1007515</v>
      </c>
      <c r="B8241" s="38" t="n">
        <v>46308</v>
      </c>
      <c r="C8241" s="39" t="n">
        <v>1</v>
      </c>
      <c r="D8241" s="39" t="s">
        <v>26</v>
      </c>
      <c r="E8241" s="39"/>
      <c r="F8241" s="41" t="n">
        <f aca="false">IF(A8241="","",MATCH(A8241,P_ID,1))</f>
        <v>7515</v>
      </c>
      <c r="G8241" s="41" t="str">
        <f aca="false">IF(A8241="","",INDEX(P_Svc,F8241))</f>
        <v>Express</v>
      </c>
      <c r="H8241" s="41" t="str">
        <f aca="false">IF(A8241="","",INDEX(P_Zone,F8241))</f>
        <v>South</v>
      </c>
      <c r="I8241" s="41" t="n">
        <f aca="false">IF(A8241="","",IF(D8241="Delivered",IF(B8241&lt;=INDEX(P_Due,F8241),1,0),0))</f>
        <v>0</v>
      </c>
    </row>
    <row r="8242" customFormat="false" ht="15" hidden="false" customHeight="false" outlineLevel="0" collapsed="false">
      <c r="A8242" s="37" t="n">
        <v>1007430</v>
      </c>
      <c r="B8242" s="38" t="n">
        <v>46308</v>
      </c>
      <c r="C8242" s="39" t="n">
        <v>1</v>
      </c>
      <c r="D8242" s="39" t="s">
        <v>26</v>
      </c>
      <c r="E8242" s="39"/>
      <c r="F8242" s="41" t="n">
        <f aca="false">IF(A8242="","",MATCH(A8242,P_ID,1))</f>
        <v>7430</v>
      </c>
      <c r="G8242" s="41" t="str">
        <f aca="false">IF(A8242="","",INDEX(P_Svc,F8242))</f>
        <v>Express</v>
      </c>
      <c r="H8242" s="41" t="str">
        <f aca="false">IF(A8242="","",INDEX(P_Zone,F8242))</f>
        <v>North</v>
      </c>
      <c r="I8242" s="41" t="n">
        <f aca="false">IF(A8242="","",IF(D8242="Delivered",IF(B8242&lt;=INDEX(P_Due,F8242),1,0),0))</f>
        <v>0</v>
      </c>
    </row>
    <row r="8243" customFormat="false" ht="15" hidden="false" customHeight="false" outlineLevel="0" collapsed="false">
      <c r="A8243" s="37" t="n">
        <v>1007433</v>
      </c>
      <c r="B8243" s="38" t="n">
        <v>46308</v>
      </c>
      <c r="C8243" s="39" t="n">
        <v>1</v>
      </c>
      <c r="D8243" s="39" t="s">
        <v>26</v>
      </c>
      <c r="E8243" s="39"/>
      <c r="F8243" s="41" t="n">
        <f aca="false">IF(A8243="","",MATCH(A8243,P_ID,1))</f>
        <v>7433</v>
      </c>
      <c r="G8243" s="41" t="str">
        <f aca="false">IF(A8243="","",INDEX(P_Svc,F8243))</f>
        <v>Express</v>
      </c>
      <c r="H8243" s="41" t="str">
        <f aca="false">IF(A8243="","",INDEX(P_Zone,F8243))</f>
        <v>North</v>
      </c>
      <c r="I8243" s="41" t="n">
        <f aca="false">IF(A8243="","",IF(D8243="Delivered",IF(B8243&lt;=INDEX(P_Due,F8243),1,0),0))</f>
        <v>0</v>
      </c>
    </row>
    <row r="8244" customFormat="false" ht="15" hidden="false" customHeight="false" outlineLevel="0" collapsed="false">
      <c r="A8244" s="37" t="n">
        <v>1007464</v>
      </c>
      <c r="B8244" s="38" t="n">
        <v>46308</v>
      </c>
      <c r="C8244" s="39" t="n">
        <v>1</v>
      </c>
      <c r="D8244" s="39" t="s">
        <v>26</v>
      </c>
      <c r="E8244" s="39"/>
      <c r="F8244" s="41" t="n">
        <f aca="false">IF(A8244="","",MATCH(A8244,P_ID,1))</f>
        <v>7464</v>
      </c>
      <c r="G8244" s="41" t="str">
        <f aca="false">IF(A8244="","",INDEX(P_Svc,F8244))</f>
        <v>Express</v>
      </c>
      <c r="H8244" s="41" t="str">
        <f aca="false">IF(A8244="","",INDEX(P_Zone,F8244))</f>
        <v>South</v>
      </c>
      <c r="I8244" s="41" t="n">
        <f aca="false">IF(A8244="","",IF(D8244="Delivered",IF(B8244&lt;=INDEX(P_Due,F8244),1,0),0))</f>
        <v>0</v>
      </c>
    </row>
    <row r="8245" customFormat="false" ht="15" hidden="false" customHeight="false" outlineLevel="0" collapsed="false">
      <c r="A8245" s="37" t="n">
        <v>1007611</v>
      </c>
      <c r="B8245" s="38" t="n">
        <v>46308</v>
      </c>
      <c r="C8245" s="39" t="n">
        <v>1</v>
      </c>
      <c r="D8245" s="39" t="s">
        <v>26</v>
      </c>
      <c r="E8245" s="39"/>
      <c r="F8245" s="41" t="n">
        <f aca="false">IF(A8245="","",MATCH(A8245,P_ID,1))</f>
        <v>7611</v>
      </c>
      <c r="G8245" s="41" t="str">
        <f aca="false">IF(A8245="","",INDEX(P_Svc,F8245))</f>
        <v>Express</v>
      </c>
      <c r="H8245" s="41" t="str">
        <f aca="false">IF(A8245="","",INDEX(P_Zone,F8245))</f>
        <v>South</v>
      </c>
      <c r="I8245" s="41" t="n">
        <f aca="false">IF(A8245="","",IF(D8245="Delivered",IF(B8245&lt;=INDEX(P_Due,F8245),1,0),0))</f>
        <v>0</v>
      </c>
    </row>
    <row r="8246" customFormat="false" ht="15" hidden="false" customHeight="false" outlineLevel="0" collapsed="false">
      <c r="A8246" s="37" t="n">
        <v>1007613</v>
      </c>
      <c r="B8246" s="38" t="n">
        <v>46308</v>
      </c>
      <c r="C8246" s="39" t="n">
        <v>1</v>
      </c>
      <c r="D8246" s="39" t="s">
        <v>26</v>
      </c>
      <c r="E8246" s="39"/>
      <c r="F8246" s="41" t="n">
        <f aca="false">IF(A8246="","",MATCH(A8246,P_ID,1))</f>
        <v>7613</v>
      </c>
      <c r="G8246" s="41" t="str">
        <f aca="false">IF(A8246="","",INDEX(P_Svc,F8246))</f>
        <v>Express</v>
      </c>
      <c r="H8246" s="41" t="str">
        <f aca="false">IF(A8246="","",INDEX(P_Zone,F8246))</f>
        <v>Central</v>
      </c>
      <c r="I8246" s="41" t="n">
        <f aca="false">IF(A8246="","",IF(D8246="Delivered",IF(B8246&lt;=INDEX(P_Due,F8246),1,0),0))</f>
        <v>0</v>
      </c>
    </row>
    <row r="8247" customFormat="false" ht="15" hidden="false" customHeight="false" outlineLevel="0" collapsed="false">
      <c r="A8247" s="37" t="n">
        <v>1007663</v>
      </c>
      <c r="B8247" s="38" t="n">
        <v>46308</v>
      </c>
      <c r="C8247" s="39" t="n">
        <v>1</v>
      </c>
      <c r="D8247" s="39" t="s">
        <v>26</v>
      </c>
      <c r="E8247" s="39"/>
      <c r="F8247" s="41" t="n">
        <f aca="false">IF(A8247="","",MATCH(A8247,P_ID,1))</f>
        <v>7663</v>
      </c>
      <c r="G8247" s="41" t="str">
        <f aca="false">IF(A8247="","",INDEX(P_Svc,F8247))</f>
        <v>Express</v>
      </c>
      <c r="H8247" s="41" t="str">
        <f aca="false">IF(A8247="","",INDEX(P_Zone,F8247))</f>
        <v>North</v>
      </c>
      <c r="I8247" s="41" t="n">
        <f aca="false">IF(A8247="","",IF(D8247="Delivered",IF(B8247&lt;=INDEX(P_Due,F8247),1,0),0))</f>
        <v>1</v>
      </c>
    </row>
    <row r="8248" customFormat="false" ht="15" hidden="false" customHeight="false" outlineLevel="0" collapsed="false">
      <c r="A8248" s="37" t="n">
        <v>1007720</v>
      </c>
      <c r="B8248" s="38" t="n">
        <v>46308</v>
      </c>
      <c r="C8248" s="39" t="n">
        <v>1</v>
      </c>
      <c r="D8248" s="39" t="s">
        <v>79</v>
      </c>
      <c r="E8248" s="39" t="s">
        <v>34</v>
      </c>
      <c r="F8248" s="41" t="n">
        <f aca="false">IF(A8248="","",MATCH(A8248,P_ID,1))</f>
        <v>7720</v>
      </c>
      <c r="G8248" s="41" t="str">
        <f aca="false">IF(A8248="","",INDEX(P_Svc,F8248))</f>
        <v>Express</v>
      </c>
      <c r="H8248" s="41" t="str">
        <f aca="false">IF(A8248="","",INDEX(P_Zone,F8248))</f>
        <v>East</v>
      </c>
      <c r="I8248" s="41" t="n">
        <f aca="false">IF(A8248="","",IF(D8248="Delivered",IF(B8248&lt;=INDEX(P_Due,F8248),1,0),0))</f>
        <v>0</v>
      </c>
    </row>
    <row r="8249" customFormat="false" ht="15" hidden="false" customHeight="false" outlineLevel="0" collapsed="false">
      <c r="A8249" s="37" t="n">
        <v>1007736</v>
      </c>
      <c r="B8249" s="38" t="n">
        <v>46308</v>
      </c>
      <c r="C8249" s="39" t="n">
        <v>1</v>
      </c>
      <c r="D8249" s="39" t="s">
        <v>26</v>
      </c>
      <c r="E8249" s="39"/>
      <c r="F8249" s="41" t="n">
        <f aca="false">IF(A8249="","",MATCH(A8249,P_ID,1))</f>
        <v>7736</v>
      </c>
      <c r="G8249" s="41" t="str">
        <f aca="false">IF(A8249="","",INDEX(P_Svc,F8249))</f>
        <v>Express</v>
      </c>
      <c r="H8249" s="41" t="str">
        <f aca="false">IF(A8249="","",INDEX(P_Zone,F8249))</f>
        <v>East</v>
      </c>
      <c r="I8249" s="41" t="n">
        <f aca="false">IF(A8249="","",IF(D8249="Delivered",IF(B8249&lt;=INDEX(P_Due,F8249),1,0),0))</f>
        <v>1</v>
      </c>
    </row>
    <row r="8250" customFormat="false" ht="15" hidden="false" customHeight="false" outlineLevel="0" collapsed="false">
      <c r="A8250" s="37" t="n">
        <v>1007783</v>
      </c>
      <c r="B8250" s="38" t="n">
        <v>46308</v>
      </c>
      <c r="C8250" s="39" t="n">
        <v>1</v>
      </c>
      <c r="D8250" s="39" t="s">
        <v>26</v>
      </c>
      <c r="E8250" s="39"/>
      <c r="F8250" s="41" t="n">
        <f aca="false">IF(A8250="","",MATCH(A8250,P_ID,1))</f>
        <v>7783</v>
      </c>
      <c r="G8250" s="41" t="str">
        <f aca="false">IF(A8250="","",INDEX(P_Svc,F8250))</f>
        <v>Express</v>
      </c>
      <c r="H8250" s="41" t="str">
        <f aca="false">IF(A8250="","",INDEX(P_Zone,F8250))</f>
        <v>East</v>
      </c>
      <c r="I8250" s="41" t="n">
        <f aca="false">IF(A8250="","",IF(D8250="Delivered",IF(B8250&lt;=INDEX(P_Due,F8250),1,0),0))</f>
        <v>1</v>
      </c>
    </row>
    <row r="8251" customFormat="false" ht="15" hidden="false" customHeight="false" outlineLevel="0" collapsed="false">
      <c r="A8251" s="37" t="n">
        <v>1007259</v>
      </c>
      <c r="B8251" s="38" t="n">
        <v>46308</v>
      </c>
      <c r="C8251" s="39" t="n">
        <v>2</v>
      </c>
      <c r="D8251" s="39" t="s">
        <v>26</v>
      </c>
      <c r="E8251" s="39"/>
      <c r="F8251" s="41" t="n">
        <f aca="false">IF(A8251="","",MATCH(A8251,P_ID,1))</f>
        <v>7259</v>
      </c>
      <c r="G8251" s="41" t="str">
        <f aca="false">IF(A8251="","",INDEX(P_Svc,F8251))</f>
        <v>Express</v>
      </c>
      <c r="H8251" s="41" t="str">
        <f aca="false">IF(A8251="","",INDEX(P_Zone,F8251))</f>
        <v>West</v>
      </c>
      <c r="I8251" s="41" t="n">
        <f aca="false">IF(A8251="","",IF(D8251="Delivered",IF(B8251&lt;=INDEX(P_Due,F8251),1,0),0))</f>
        <v>0</v>
      </c>
    </row>
    <row r="8252" customFormat="false" ht="15" hidden="false" customHeight="false" outlineLevel="0" collapsed="false">
      <c r="A8252" s="37" t="n">
        <v>1007332</v>
      </c>
      <c r="B8252" s="38" t="n">
        <v>46308</v>
      </c>
      <c r="C8252" s="39" t="n">
        <v>2</v>
      </c>
      <c r="D8252" s="39" t="s">
        <v>26</v>
      </c>
      <c r="E8252" s="39"/>
      <c r="F8252" s="41" t="n">
        <f aca="false">IF(A8252="","",MATCH(A8252,P_ID,1))</f>
        <v>7332</v>
      </c>
      <c r="G8252" s="41" t="str">
        <f aca="false">IF(A8252="","",INDEX(P_Svc,F8252))</f>
        <v>Express</v>
      </c>
      <c r="H8252" s="41" t="str">
        <f aca="false">IF(A8252="","",INDEX(P_Zone,F8252))</f>
        <v>West</v>
      </c>
      <c r="I8252" s="41" t="n">
        <f aca="false">IF(A8252="","",IF(D8252="Delivered",IF(B8252&lt;=INDEX(P_Due,F8252),1,0),0))</f>
        <v>0</v>
      </c>
    </row>
    <row r="8253" customFormat="false" ht="15" hidden="false" customHeight="false" outlineLevel="0" collapsed="false">
      <c r="A8253" s="37" t="n">
        <v>1007506</v>
      </c>
      <c r="B8253" s="38" t="n">
        <v>46308</v>
      </c>
      <c r="C8253" s="39" t="n">
        <v>2</v>
      </c>
      <c r="D8253" s="39" t="s">
        <v>26</v>
      </c>
      <c r="E8253" s="39"/>
      <c r="F8253" s="41" t="n">
        <f aca="false">IF(A8253="","",MATCH(A8253,P_ID,1))</f>
        <v>7506</v>
      </c>
      <c r="G8253" s="41" t="str">
        <f aca="false">IF(A8253="","",INDEX(P_Svc,F8253))</f>
        <v>Express</v>
      </c>
      <c r="H8253" s="41" t="str">
        <f aca="false">IF(A8253="","",INDEX(P_Zone,F8253))</f>
        <v>North</v>
      </c>
      <c r="I8253" s="41" t="n">
        <f aca="false">IF(A8253="","",IF(D8253="Delivered",IF(B8253&lt;=INDEX(P_Due,F8253),1,0),0))</f>
        <v>0</v>
      </c>
    </row>
    <row r="8254" customFormat="false" ht="15" hidden="false" customHeight="false" outlineLevel="0" collapsed="false">
      <c r="A8254" s="37" t="n">
        <v>1007662</v>
      </c>
      <c r="B8254" s="38" t="n">
        <v>46308</v>
      </c>
      <c r="C8254" s="39" t="n">
        <v>1</v>
      </c>
      <c r="D8254" s="39" t="s">
        <v>26</v>
      </c>
      <c r="E8254" s="39"/>
      <c r="F8254" s="41" t="n">
        <f aca="false">IF(A8254="","",MATCH(A8254,P_ID,1))</f>
        <v>7662</v>
      </c>
      <c r="G8254" s="41" t="str">
        <f aca="false">IF(A8254="","",INDEX(P_Svc,F8254))</f>
        <v>Express</v>
      </c>
      <c r="H8254" s="41" t="str">
        <f aca="false">IF(A8254="","",INDEX(P_Zone,F8254))</f>
        <v>East</v>
      </c>
      <c r="I8254" s="41" t="n">
        <f aca="false">IF(A8254="","",IF(D8254="Delivered",IF(B8254&lt;=INDEX(P_Due,F8254),1,0),0))</f>
        <v>1</v>
      </c>
    </row>
    <row r="8255" customFormat="false" ht="15" hidden="false" customHeight="false" outlineLevel="0" collapsed="false">
      <c r="A8255" s="37" t="n">
        <v>1007708</v>
      </c>
      <c r="B8255" s="38" t="n">
        <v>46308</v>
      </c>
      <c r="C8255" s="39" t="n">
        <v>1</v>
      </c>
      <c r="D8255" s="39" t="s">
        <v>26</v>
      </c>
      <c r="E8255" s="39"/>
      <c r="F8255" s="41" t="n">
        <f aca="false">IF(A8255="","",MATCH(A8255,P_ID,1))</f>
        <v>7708</v>
      </c>
      <c r="G8255" s="41" t="str">
        <f aca="false">IF(A8255="","",INDEX(P_Svc,F8255))</f>
        <v>Express</v>
      </c>
      <c r="H8255" s="41" t="str">
        <f aca="false">IF(A8255="","",INDEX(P_Zone,F8255))</f>
        <v>East</v>
      </c>
      <c r="I8255" s="41" t="n">
        <f aca="false">IF(A8255="","",IF(D8255="Delivered",IF(B8255&lt;=INDEX(P_Due,F8255),1,0),0))</f>
        <v>1</v>
      </c>
    </row>
    <row r="8256" customFormat="false" ht="15" hidden="false" customHeight="false" outlineLevel="0" collapsed="false">
      <c r="A8256" s="37" t="n">
        <v>1007735</v>
      </c>
      <c r="B8256" s="38" t="n">
        <v>46308</v>
      </c>
      <c r="C8256" s="39" t="n">
        <v>1</v>
      </c>
      <c r="D8256" s="39" t="s">
        <v>26</v>
      </c>
      <c r="E8256" s="39"/>
      <c r="F8256" s="41" t="n">
        <f aca="false">IF(A8256="","",MATCH(A8256,P_ID,1))</f>
        <v>7735</v>
      </c>
      <c r="G8256" s="41" t="str">
        <f aca="false">IF(A8256="","",INDEX(P_Svc,F8256))</f>
        <v>Express</v>
      </c>
      <c r="H8256" s="41" t="str">
        <f aca="false">IF(A8256="","",INDEX(P_Zone,F8256))</f>
        <v>South</v>
      </c>
      <c r="I8256" s="41" t="n">
        <f aca="false">IF(A8256="","",IF(D8256="Delivered",IF(B8256&lt;=INDEX(P_Due,F8256),1,0),0))</f>
        <v>1</v>
      </c>
    </row>
    <row r="8257" customFormat="false" ht="15" hidden="false" customHeight="false" outlineLevel="0" collapsed="false">
      <c r="A8257" s="37" t="n">
        <v>1007770</v>
      </c>
      <c r="B8257" s="38" t="n">
        <v>46308</v>
      </c>
      <c r="C8257" s="39" t="n">
        <v>1</v>
      </c>
      <c r="D8257" s="39" t="s">
        <v>26</v>
      </c>
      <c r="E8257" s="39"/>
      <c r="F8257" s="41" t="n">
        <f aca="false">IF(A8257="","",MATCH(A8257,P_ID,1))</f>
        <v>7770</v>
      </c>
      <c r="G8257" s="41" t="str">
        <f aca="false">IF(A8257="","",INDEX(P_Svc,F8257))</f>
        <v>Express</v>
      </c>
      <c r="H8257" s="41" t="str">
        <f aca="false">IF(A8257="","",INDEX(P_Zone,F8257))</f>
        <v>Central</v>
      </c>
      <c r="I8257" s="41" t="n">
        <f aca="false">IF(A8257="","",IF(D8257="Delivered",IF(B8257&lt;=INDEX(P_Due,F8257),1,0),0))</f>
        <v>1</v>
      </c>
    </row>
    <row r="8258" customFormat="false" ht="15" hidden="false" customHeight="false" outlineLevel="0" collapsed="false">
      <c r="A8258" s="37" t="n">
        <v>1007788</v>
      </c>
      <c r="B8258" s="38" t="n">
        <v>46308</v>
      </c>
      <c r="C8258" s="39" t="n">
        <v>1</v>
      </c>
      <c r="D8258" s="39" t="s">
        <v>26</v>
      </c>
      <c r="E8258" s="39"/>
      <c r="F8258" s="41" t="n">
        <f aca="false">IF(A8258="","",MATCH(A8258,P_ID,1))</f>
        <v>7788</v>
      </c>
      <c r="G8258" s="41" t="str">
        <f aca="false">IF(A8258="","",INDEX(P_Svc,F8258))</f>
        <v>Express</v>
      </c>
      <c r="H8258" s="41" t="str">
        <f aca="false">IF(A8258="","",INDEX(P_Zone,F8258))</f>
        <v>South</v>
      </c>
      <c r="I8258" s="41" t="n">
        <f aca="false">IF(A8258="","",IF(D8258="Delivered",IF(B8258&lt;=INDEX(P_Due,F8258),1,0),0))</f>
        <v>1</v>
      </c>
    </row>
    <row r="8259" customFormat="false" ht="15" hidden="false" customHeight="false" outlineLevel="0" collapsed="false">
      <c r="A8259" s="37" t="n">
        <v>1007790</v>
      </c>
      <c r="B8259" s="38" t="n">
        <v>46308</v>
      </c>
      <c r="C8259" s="39" t="n">
        <v>1</v>
      </c>
      <c r="D8259" s="39" t="s">
        <v>26</v>
      </c>
      <c r="E8259" s="39"/>
      <c r="F8259" s="41" t="n">
        <f aca="false">IF(A8259="","",MATCH(A8259,P_ID,1))</f>
        <v>7790</v>
      </c>
      <c r="G8259" s="41" t="str">
        <f aca="false">IF(A8259="","",INDEX(P_Svc,F8259))</f>
        <v>Express</v>
      </c>
      <c r="H8259" s="41" t="str">
        <f aca="false">IF(A8259="","",INDEX(P_Zone,F8259))</f>
        <v>North</v>
      </c>
      <c r="I8259" s="41" t="n">
        <f aca="false">IF(A8259="","",IF(D8259="Delivered",IF(B8259&lt;=INDEX(P_Due,F8259),1,0),0))</f>
        <v>1</v>
      </c>
    </row>
    <row r="8260" customFormat="false" ht="15" hidden="false" customHeight="false" outlineLevel="0" collapsed="false">
      <c r="A8260" s="37" t="n">
        <v>1007797</v>
      </c>
      <c r="B8260" s="38" t="n">
        <v>46308</v>
      </c>
      <c r="C8260" s="39" t="n">
        <v>1</v>
      </c>
      <c r="D8260" s="39" t="s">
        <v>26</v>
      </c>
      <c r="E8260" s="39"/>
      <c r="F8260" s="41" t="n">
        <f aca="false">IF(A8260="","",MATCH(A8260,P_ID,1))</f>
        <v>7797</v>
      </c>
      <c r="G8260" s="41" t="str">
        <f aca="false">IF(A8260="","",INDEX(P_Svc,F8260))</f>
        <v>Express</v>
      </c>
      <c r="H8260" s="41" t="str">
        <f aca="false">IF(A8260="","",INDEX(P_Zone,F8260))</f>
        <v>Central</v>
      </c>
      <c r="I8260" s="41" t="n">
        <f aca="false">IF(A8260="","",IF(D8260="Delivered",IF(B8260&lt;=INDEX(P_Due,F8260),1,0),0))</f>
        <v>1</v>
      </c>
    </row>
    <row r="8261" customFormat="false" ht="15" hidden="false" customHeight="false" outlineLevel="0" collapsed="false">
      <c r="A8261" s="37" t="n">
        <v>1007803</v>
      </c>
      <c r="B8261" s="38" t="n">
        <v>46308</v>
      </c>
      <c r="C8261" s="39" t="n">
        <v>1</v>
      </c>
      <c r="D8261" s="39" t="s">
        <v>26</v>
      </c>
      <c r="E8261" s="39"/>
      <c r="F8261" s="41" t="n">
        <f aca="false">IF(A8261="","",MATCH(A8261,P_ID,1))</f>
        <v>7803</v>
      </c>
      <c r="G8261" s="41" t="str">
        <f aca="false">IF(A8261="","",INDEX(P_Svc,F8261))</f>
        <v>Express</v>
      </c>
      <c r="H8261" s="41" t="str">
        <f aca="false">IF(A8261="","",INDEX(P_Zone,F8261))</f>
        <v>East</v>
      </c>
      <c r="I8261" s="41" t="n">
        <f aca="false">IF(A8261="","",IF(D8261="Delivered",IF(B8261&lt;=INDEX(P_Due,F8261),1,0),0))</f>
        <v>1</v>
      </c>
    </row>
    <row r="8262" customFormat="false" ht="15" hidden="false" customHeight="false" outlineLevel="0" collapsed="false">
      <c r="A8262" s="37" t="n">
        <v>1007852</v>
      </c>
      <c r="B8262" s="38" t="n">
        <v>46308</v>
      </c>
      <c r="C8262" s="39" t="n">
        <v>1</v>
      </c>
      <c r="D8262" s="39" t="s">
        <v>26</v>
      </c>
      <c r="E8262" s="39"/>
      <c r="F8262" s="41" t="n">
        <f aca="false">IF(A8262="","",MATCH(A8262,P_ID,1))</f>
        <v>7852</v>
      </c>
      <c r="G8262" s="41" t="str">
        <f aca="false">IF(A8262="","",INDEX(P_Svc,F8262))</f>
        <v>Express</v>
      </c>
      <c r="H8262" s="41" t="str">
        <f aca="false">IF(A8262="","",INDEX(P_Zone,F8262))</f>
        <v>South</v>
      </c>
      <c r="I8262" s="41" t="n">
        <f aca="false">IF(A8262="","",IF(D8262="Delivered",IF(B8262&lt;=INDEX(P_Due,F8262),1,0),0))</f>
        <v>1</v>
      </c>
    </row>
    <row r="8263" customFormat="false" ht="15" hidden="false" customHeight="false" outlineLevel="0" collapsed="false">
      <c r="A8263" s="37" t="n">
        <v>1007856</v>
      </c>
      <c r="B8263" s="38" t="n">
        <v>46308</v>
      </c>
      <c r="C8263" s="39" t="n">
        <v>1</v>
      </c>
      <c r="D8263" s="39" t="s">
        <v>79</v>
      </c>
      <c r="E8263" s="39" t="s">
        <v>38</v>
      </c>
      <c r="F8263" s="41" t="n">
        <f aca="false">IF(A8263="","",MATCH(A8263,P_ID,1))</f>
        <v>7856</v>
      </c>
      <c r="G8263" s="41" t="str">
        <f aca="false">IF(A8263="","",INDEX(P_Svc,F8263))</f>
        <v>Express</v>
      </c>
      <c r="H8263" s="41" t="str">
        <f aca="false">IF(A8263="","",INDEX(P_Zone,F8263))</f>
        <v>South</v>
      </c>
      <c r="I8263" s="41" t="n">
        <f aca="false">IF(A8263="","",IF(D8263="Delivered",IF(B8263&lt;=INDEX(P_Due,F8263),1,0),0))</f>
        <v>0</v>
      </c>
    </row>
    <row r="8264" customFormat="false" ht="15" hidden="false" customHeight="false" outlineLevel="0" collapsed="false">
      <c r="A8264" s="37" t="n">
        <v>1007878</v>
      </c>
      <c r="B8264" s="38" t="n">
        <v>46308</v>
      </c>
      <c r="C8264" s="39" t="n">
        <v>1</v>
      </c>
      <c r="D8264" s="39" t="s">
        <v>26</v>
      </c>
      <c r="E8264" s="39"/>
      <c r="F8264" s="41" t="n">
        <f aca="false">IF(A8264="","",MATCH(A8264,P_ID,1))</f>
        <v>7878</v>
      </c>
      <c r="G8264" s="41" t="str">
        <f aca="false">IF(A8264="","",INDEX(P_Svc,F8264))</f>
        <v>Express</v>
      </c>
      <c r="H8264" s="41" t="str">
        <f aca="false">IF(A8264="","",INDEX(P_Zone,F8264))</f>
        <v>North</v>
      </c>
      <c r="I8264" s="41" t="n">
        <f aca="false">IF(A8264="","",IF(D8264="Delivered",IF(B8264&lt;=INDEX(P_Due,F8264),1,0),0))</f>
        <v>1</v>
      </c>
    </row>
    <row r="8265" customFormat="false" ht="15" hidden="false" customHeight="false" outlineLevel="0" collapsed="false">
      <c r="A8265" s="37" t="n">
        <v>1007898</v>
      </c>
      <c r="B8265" s="38" t="n">
        <v>46308</v>
      </c>
      <c r="C8265" s="39" t="n">
        <v>1</v>
      </c>
      <c r="D8265" s="39" t="s">
        <v>26</v>
      </c>
      <c r="E8265" s="39"/>
      <c r="F8265" s="41" t="n">
        <f aca="false">IF(A8265="","",MATCH(A8265,P_ID,1))</f>
        <v>7898</v>
      </c>
      <c r="G8265" s="41" t="str">
        <f aca="false">IF(A8265="","",INDEX(P_Svc,F8265))</f>
        <v>Express</v>
      </c>
      <c r="H8265" s="41" t="str">
        <f aca="false">IF(A8265="","",INDEX(P_Zone,F8265))</f>
        <v>Central</v>
      </c>
      <c r="I8265" s="41" t="n">
        <f aca="false">IF(A8265="","",IF(D8265="Delivered",IF(B8265&lt;=INDEX(P_Due,F8265),1,0),0))</f>
        <v>1</v>
      </c>
    </row>
    <row r="8266" customFormat="false" ht="15" hidden="false" customHeight="false" outlineLevel="0" collapsed="false">
      <c r="A8266" s="37" t="n">
        <v>1007913</v>
      </c>
      <c r="B8266" s="38" t="n">
        <v>46308</v>
      </c>
      <c r="C8266" s="39" t="n">
        <v>1</v>
      </c>
      <c r="D8266" s="39" t="s">
        <v>26</v>
      </c>
      <c r="E8266" s="39"/>
      <c r="F8266" s="41" t="n">
        <f aca="false">IF(A8266="","",MATCH(A8266,P_ID,1))</f>
        <v>7913</v>
      </c>
      <c r="G8266" s="41" t="str">
        <f aca="false">IF(A8266="","",INDEX(P_Svc,F8266))</f>
        <v>Express</v>
      </c>
      <c r="H8266" s="41" t="str">
        <f aca="false">IF(A8266="","",INDEX(P_Zone,F8266))</f>
        <v>North</v>
      </c>
      <c r="I8266" s="41" t="n">
        <f aca="false">IF(A8266="","",IF(D8266="Delivered",IF(B8266&lt;=INDEX(P_Due,F8266),1,0),0))</f>
        <v>1</v>
      </c>
    </row>
    <row r="8267" customFormat="false" ht="15" hidden="false" customHeight="false" outlineLevel="0" collapsed="false">
      <c r="A8267" s="37" t="n">
        <v>1007915</v>
      </c>
      <c r="B8267" s="38" t="n">
        <v>46308</v>
      </c>
      <c r="C8267" s="39" t="n">
        <v>1</v>
      </c>
      <c r="D8267" s="39" t="s">
        <v>26</v>
      </c>
      <c r="E8267" s="39"/>
      <c r="F8267" s="41" t="n">
        <f aca="false">IF(A8267="","",MATCH(A8267,P_ID,1))</f>
        <v>7915</v>
      </c>
      <c r="G8267" s="41" t="str">
        <f aca="false">IF(A8267="","",INDEX(P_Svc,F8267))</f>
        <v>Express</v>
      </c>
      <c r="H8267" s="41" t="str">
        <f aca="false">IF(A8267="","",INDEX(P_Zone,F8267))</f>
        <v>East</v>
      </c>
      <c r="I8267" s="41" t="n">
        <f aca="false">IF(A8267="","",IF(D8267="Delivered",IF(B8267&lt;=INDEX(P_Due,F8267),1,0),0))</f>
        <v>1</v>
      </c>
    </row>
    <row r="8268" customFormat="false" ht="15" hidden="false" customHeight="false" outlineLevel="0" collapsed="false">
      <c r="A8268" s="37" t="n">
        <v>1007917</v>
      </c>
      <c r="B8268" s="38" t="n">
        <v>46308</v>
      </c>
      <c r="C8268" s="39" t="n">
        <v>1</v>
      </c>
      <c r="D8268" s="39" t="s">
        <v>26</v>
      </c>
      <c r="E8268" s="39"/>
      <c r="F8268" s="41" t="n">
        <f aca="false">IF(A8268="","",MATCH(A8268,P_ID,1))</f>
        <v>7917</v>
      </c>
      <c r="G8268" s="41" t="str">
        <f aca="false">IF(A8268="","",INDEX(P_Svc,F8268))</f>
        <v>Express</v>
      </c>
      <c r="H8268" s="41" t="str">
        <f aca="false">IF(A8268="","",INDEX(P_Zone,F8268))</f>
        <v>North</v>
      </c>
      <c r="I8268" s="41" t="n">
        <f aca="false">IF(A8268="","",IF(D8268="Delivered",IF(B8268&lt;=INDEX(P_Due,F8268),1,0),0))</f>
        <v>1</v>
      </c>
    </row>
    <row r="8269" customFormat="false" ht="15" hidden="false" customHeight="false" outlineLevel="0" collapsed="false">
      <c r="A8269" s="37" t="n">
        <v>1007926</v>
      </c>
      <c r="B8269" s="38" t="n">
        <v>46308</v>
      </c>
      <c r="C8269" s="39" t="n">
        <v>1</v>
      </c>
      <c r="D8269" s="39" t="s">
        <v>26</v>
      </c>
      <c r="E8269" s="39"/>
      <c r="F8269" s="41" t="n">
        <f aca="false">IF(A8269="","",MATCH(A8269,P_ID,1))</f>
        <v>7926</v>
      </c>
      <c r="G8269" s="41" t="str">
        <f aca="false">IF(A8269="","",INDEX(P_Svc,F8269))</f>
        <v>Express</v>
      </c>
      <c r="H8269" s="41" t="str">
        <f aca="false">IF(A8269="","",INDEX(P_Zone,F8269))</f>
        <v>South</v>
      </c>
      <c r="I8269" s="41" t="n">
        <f aca="false">IF(A8269="","",IF(D8269="Delivered",IF(B8269&lt;=INDEX(P_Due,F8269),1,0),0))</f>
        <v>1</v>
      </c>
    </row>
    <row r="8270" customFormat="false" ht="15" hidden="false" customHeight="false" outlineLevel="0" collapsed="false">
      <c r="A8270" s="37" t="n">
        <v>1007953</v>
      </c>
      <c r="B8270" s="38" t="n">
        <v>46308</v>
      </c>
      <c r="C8270" s="39" t="n">
        <v>1</v>
      </c>
      <c r="D8270" s="39" t="s">
        <v>26</v>
      </c>
      <c r="E8270" s="39"/>
      <c r="F8270" s="41" t="n">
        <f aca="false">IF(A8270="","",MATCH(A8270,P_ID,1))</f>
        <v>7953</v>
      </c>
      <c r="G8270" s="41" t="str">
        <f aca="false">IF(A8270="","",INDEX(P_Svc,F8270))</f>
        <v>Express</v>
      </c>
      <c r="H8270" s="41" t="str">
        <f aca="false">IF(A8270="","",INDEX(P_Zone,F8270))</f>
        <v>West</v>
      </c>
      <c r="I8270" s="41" t="n">
        <f aca="false">IF(A8270="","",IF(D8270="Delivered",IF(B8270&lt;=INDEX(P_Due,F8270),1,0),0))</f>
        <v>1</v>
      </c>
    </row>
    <row r="8271" customFormat="false" ht="15" hidden="false" customHeight="false" outlineLevel="0" collapsed="false">
      <c r="A8271" s="37" t="n">
        <v>1007964</v>
      </c>
      <c r="B8271" s="38" t="n">
        <v>46308</v>
      </c>
      <c r="C8271" s="39" t="n">
        <v>1</v>
      </c>
      <c r="D8271" s="39" t="s">
        <v>26</v>
      </c>
      <c r="E8271" s="39"/>
      <c r="F8271" s="41" t="n">
        <f aca="false">IF(A8271="","",MATCH(A8271,P_ID,1))</f>
        <v>7964</v>
      </c>
      <c r="G8271" s="41" t="str">
        <f aca="false">IF(A8271="","",INDEX(P_Svc,F8271))</f>
        <v>Express</v>
      </c>
      <c r="H8271" s="41" t="str">
        <f aca="false">IF(A8271="","",INDEX(P_Zone,F8271))</f>
        <v>West</v>
      </c>
      <c r="I8271" s="41" t="n">
        <f aca="false">IF(A8271="","",IF(D8271="Delivered",IF(B8271&lt;=INDEX(P_Due,F8271),1,0),0))</f>
        <v>1</v>
      </c>
    </row>
    <row r="8272" customFormat="false" ht="15" hidden="false" customHeight="false" outlineLevel="0" collapsed="false">
      <c r="A8272" s="37" t="n">
        <v>1007984</v>
      </c>
      <c r="B8272" s="38" t="n">
        <v>46308</v>
      </c>
      <c r="C8272" s="39" t="n">
        <v>1</v>
      </c>
      <c r="D8272" s="39" t="s">
        <v>26</v>
      </c>
      <c r="E8272" s="39"/>
      <c r="F8272" s="41" t="n">
        <f aca="false">IF(A8272="","",MATCH(A8272,P_ID,1))</f>
        <v>7984</v>
      </c>
      <c r="G8272" s="41" t="str">
        <f aca="false">IF(A8272="","",INDEX(P_Svc,F8272))</f>
        <v>Express</v>
      </c>
      <c r="H8272" s="41" t="str">
        <f aca="false">IF(A8272="","",INDEX(P_Zone,F8272))</f>
        <v>Central</v>
      </c>
      <c r="I8272" s="41" t="n">
        <f aca="false">IF(A8272="","",IF(D8272="Delivered",IF(B8272&lt;=INDEX(P_Due,F8272),1,0),0))</f>
        <v>1</v>
      </c>
    </row>
    <row r="8273" customFormat="false" ht="15" hidden="false" customHeight="false" outlineLevel="0" collapsed="false">
      <c r="A8273" s="37" t="n">
        <v>1007989</v>
      </c>
      <c r="B8273" s="38" t="n">
        <v>46308</v>
      </c>
      <c r="C8273" s="39" t="n">
        <v>1</v>
      </c>
      <c r="D8273" s="39" t="s">
        <v>26</v>
      </c>
      <c r="E8273" s="39"/>
      <c r="F8273" s="41" t="n">
        <f aca="false">IF(A8273="","",MATCH(A8273,P_ID,1))</f>
        <v>7989</v>
      </c>
      <c r="G8273" s="41" t="str">
        <f aca="false">IF(A8273="","",INDEX(P_Svc,F8273))</f>
        <v>Express</v>
      </c>
      <c r="H8273" s="41" t="str">
        <f aca="false">IF(A8273="","",INDEX(P_Zone,F8273))</f>
        <v>South</v>
      </c>
      <c r="I8273" s="41" t="n">
        <f aca="false">IF(A8273="","",IF(D8273="Delivered",IF(B8273&lt;=INDEX(P_Due,F8273),1,0),0))</f>
        <v>1</v>
      </c>
    </row>
    <row r="8274" customFormat="false" ht="15" hidden="false" customHeight="false" outlineLevel="0" collapsed="false">
      <c r="A8274" s="37" t="n">
        <v>1008004</v>
      </c>
      <c r="B8274" s="38" t="n">
        <v>46308</v>
      </c>
      <c r="C8274" s="39" t="n">
        <v>1</v>
      </c>
      <c r="D8274" s="39" t="s">
        <v>26</v>
      </c>
      <c r="E8274" s="39"/>
      <c r="F8274" s="41" t="n">
        <f aca="false">IF(A8274="","",MATCH(A8274,P_ID,1))</f>
        <v>8004</v>
      </c>
      <c r="G8274" s="41" t="str">
        <f aca="false">IF(A8274="","",INDEX(P_Svc,F8274))</f>
        <v>Express</v>
      </c>
      <c r="H8274" s="41" t="str">
        <f aca="false">IF(A8274="","",INDEX(P_Zone,F8274))</f>
        <v>North</v>
      </c>
      <c r="I8274" s="41" t="n">
        <f aca="false">IF(A8274="","",IF(D8274="Delivered",IF(B8274&lt;=INDEX(P_Due,F8274),1,0),0))</f>
        <v>1</v>
      </c>
    </row>
    <row r="8275" customFormat="false" ht="15" hidden="false" customHeight="false" outlineLevel="0" collapsed="false">
      <c r="A8275" s="37" t="n">
        <v>1008017</v>
      </c>
      <c r="B8275" s="38" t="n">
        <v>46308</v>
      </c>
      <c r="C8275" s="39" t="n">
        <v>1</v>
      </c>
      <c r="D8275" s="39" t="s">
        <v>26</v>
      </c>
      <c r="E8275" s="39"/>
      <c r="F8275" s="41" t="n">
        <f aca="false">IF(A8275="","",MATCH(A8275,P_ID,1))</f>
        <v>8017</v>
      </c>
      <c r="G8275" s="41" t="str">
        <f aca="false">IF(A8275="","",INDEX(P_Svc,F8275))</f>
        <v>Express</v>
      </c>
      <c r="H8275" s="41" t="str">
        <f aca="false">IF(A8275="","",INDEX(P_Zone,F8275))</f>
        <v>West</v>
      </c>
      <c r="I8275" s="41" t="n">
        <f aca="false">IF(A8275="","",IF(D8275="Delivered",IF(B8275&lt;=INDEX(P_Due,F8275),1,0),0))</f>
        <v>1</v>
      </c>
    </row>
    <row r="8276" customFormat="false" ht="15" hidden="false" customHeight="false" outlineLevel="0" collapsed="false">
      <c r="A8276" s="37" t="n">
        <v>1008026</v>
      </c>
      <c r="B8276" s="38" t="n">
        <v>46308</v>
      </c>
      <c r="C8276" s="39" t="n">
        <v>1</v>
      </c>
      <c r="D8276" s="39" t="s">
        <v>26</v>
      </c>
      <c r="E8276" s="39"/>
      <c r="F8276" s="41" t="n">
        <f aca="false">IF(A8276="","",MATCH(A8276,P_ID,1))</f>
        <v>8026</v>
      </c>
      <c r="G8276" s="41" t="str">
        <f aca="false">IF(A8276="","",INDEX(P_Svc,F8276))</f>
        <v>Express</v>
      </c>
      <c r="H8276" s="41" t="str">
        <f aca="false">IF(A8276="","",INDEX(P_Zone,F8276))</f>
        <v>Central</v>
      </c>
      <c r="I8276" s="41" t="n">
        <f aca="false">IF(A8276="","",IF(D8276="Delivered",IF(B8276&lt;=INDEX(P_Due,F8276),1,0),0))</f>
        <v>1</v>
      </c>
    </row>
    <row r="8277" customFormat="false" ht="15" hidden="false" customHeight="false" outlineLevel="0" collapsed="false">
      <c r="A8277" s="37" t="n">
        <v>1008037</v>
      </c>
      <c r="B8277" s="38" t="n">
        <v>46308</v>
      </c>
      <c r="C8277" s="39" t="n">
        <v>1</v>
      </c>
      <c r="D8277" s="39" t="s">
        <v>26</v>
      </c>
      <c r="E8277" s="39"/>
      <c r="F8277" s="41" t="n">
        <f aca="false">IF(A8277="","",MATCH(A8277,P_ID,1))</f>
        <v>8037</v>
      </c>
      <c r="G8277" s="41" t="str">
        <f aca="false">IF(A8277="","",INDEX(P_Svc,F8277))</f>
        <v>Express</v>
      </c>
      <c r="H8277" s="41" t="str">
        <f aca="false">IF(A8277="","",INDEX(P_Zone,F8277))</f>
        <v>Central</v>
      </c>
      <c r="I8277" s="41" t="n">
        <f aca="false">IF(A8277="","",IF(D8277="Delivered",IF(B8277&lt;=INDEX(P_Due,F8277),1,0),0))</f>
        <v>1</v>
      </c>
    </row>
    <row r="8278" customFormat="false" ht="15" hidden="false" customHeight="false" outlineLevel="0" collapsed="false">
      <c r="A8278" s="37" t="n">
        <v>1008075</v>
      </c>
      <c r="B8278" s="38" t="n">
        <v>46308</v>
      </c>
      <c r="C8278" s="39" t="n">
        <v>0</v>
      </c>
      <c r="D8278" s="39" t="s">
        <v>80</v>
      </c>
      <c r="E8278" s="39" t="s">
        <v>40</v>
      </c>
      <c r="F8278" s="41" t="n">
        <f aca="false">IF(A8278="","",MATCH(A8278,P_ID,1))</f>
        <v>8075</v>
      </c>
      <c r="G8278" s="41" t="str">
        <f aca="false">IF(A8278="","",INDEX(P_Svc,F8278))</f>
        <v>Express</v>
      </c>
      <c r="H8278" s="41" t="str">
        <f aca="false">IF(A8278="","",INDEX(P_Zone,F8278))</f>
        <v>West</v>
      </c>
      <c r="I8278" s="41" t="n">
        <f aca="false">IF(A8278="","",IF(D8278="Delivered",IF(B8278&lt;=INDEX(P_Due,F8278),1,0),0))</f>
        <v>0</v>
      </c>
    </row>
    <row r="8279" customFormat="false" ht="15" hidden="false" customHeight="false" outlineLevel="0" collapsed="false">
      <c r="A8279" s="37" t="n">
        <v>1008094</v>
      </c>
      <c r="B8279" s="38" t="n">
        <v>46308</v>
      </c>
      <c r="C8279" s="39" t="n">
        <v>1</v>
      </c>
      <c r="D8279" s="39" t="s">
        <v>26</v>
      </c>
      <c r="E8279" s="39"/>
      <c r="F8279" s="41" t="n">
        <f aca="false">IF(A8279="","",MATCH(A8279,P_ID,1))</f>
        <v>8094</v>
      </c>
      <c r="G8279" s="41" t="str">
        <f aca="false">IF(A8279="","",INDEX(P_Svc,F8279))</f>
        <v>Express</v>
      </c>
      <c r="H8279" s="41" t="str">
        <f aca="false">IF(A8279="","",INDEX(P_Zone,F8279))</f>
        <v>South</v>
      </c>
      <c r="I8279" s="41" t="n">
        <f aca="false">IF(A8279="","",IF(D8279="Delivered",IF(B8279&lt;=INDEX(P_Due,F8279),1,0),0))</f>
        <v>1</v>
      </c>
    </row>
    <row r="8280" customFormat="false" ht="15" hidden="false" customHeight="false" outlineLevel="0" collapsed="false">
      <c r="A8280" s="37" t="n">
        <v>1008110</v>
      </c>
      <c r="B8280" s="38" t="n">
        <v>46308</v>
      </c>
      <c r="C8280" s="39" t="n">
        <v>1</v>
      </c>
      <c r="D8280" s="39" t="s">
        <v>79</v>
      </c>
      <c r="E8280" s="39" t="s">
        <v>32</v>
      </c>
      <c r="F8280" s="41" t="n">
        <f aca="false">IF(A8280="","",MATCH(A8280,P_ID,1))</f>
        <v>8110</v>
      </c>
      <c r="G8280" s="41" t="str">
        <f aca="false">IF(A8280="","",INDEX(P_Svc,F8280))</f>
        <v>Express</v>
      </c>
      <c r="H8280" s="41" t="str">
        <f aca="false">IF(A8280="","",INDEX(P_Zone,F8280))</f>
        <v>South</v>
      </c>
      <c r="I8280" s="41" t="n">
        <f aca="false">IF(A8280="","",IF(D8280="Delivered",IF(B8280&lt;=INDEX(P_Due,F8280),1,0),0))</f>
        <v>0</v>
      </c>
    </row>
    <row r="8281" customFormat="false" ht="15" hidden="false" customHeight="false" outlineLevel="0" collapsed="false">
      <c r="A8281" s="37" t="n">
        <v>1008111</v>
      </c>
      <c r="B8281" s="38" t="n">
        <v>46308</v>
      </c>
      <c r="C8281" s="39" t="n">
        <v>1</v>
      </c>
      <c r="D8281" s="39" t="s">
        <v>26</v>
      </c>
      <c r="E8281" s="39"/>
      <c r="F8281" s="41" t="n">
        <f aca="false">IF(A8281="","",MATCH(A8281,P_ID,1))</f>
        <v>8111</v>
      </c>
      <c r="G8281" s="41" t="str">
        <f aca="false">IF(A8281="","",INDEX(P_Svc,F8281))</f>
        <v>Express</v>
      </c>
      <c r="H8281" s="41" t="str">
        <f aca="false">IF(A8281="","",INDEX(P_Zone,F8281))</f>
        <v>South</v>
      </c>
      <c r="I8281" s="41" t="n">
        <f aca="false">IF(A8281="","",IF(D8281="Delivered",IF(B8281&lt;=INDEX(P_Due,F8281),1,0),0))</f>
        <v>1</v>
      </c>
    </row>
    <row r="8282" customFormat="false" ht="15" hidden="false" customHeight="false" outlineLevel="0" collapsed="false">
      <c r="A8282" s="37" t="n">
        <v>1008113</v>
      </c>
      <c r="B8282" s="38" t="n">
        <v>46308</v>
      </c>
      <c r="C8282" s="39" t="n">
        <v>1</v>
      </c>
      <c r="D8282" s="39" t="s">
        <v>26</v>
      </c>
      <c r="E8282" s="39"/>
      <c r="F8282" s="41" t="n">
        <f aca="false">IF(A8282="","",MATCH(A8282,P_ID,1))</f>
        <v>8113</v>
      </c>
      <c r="G8282" s="41" t="str">
        <f aca="false">IF(A8282="","",INDEX(P_Svc,F8282))</f>
        <v>Express</v>
      </c>
      <c r="H8282" s="41" t="str">
        <f aca="false">IF(A8282="","",INDEX(P_Zone,F8282))</f>
        <v>North</v>
      </c>
      <c r="I8282" s="41" t="n">
        <f aca="false">IF(A8282="","",IF(D8282="Delivered",IF(B8282&lt;=INDEX(P_Due,F8282),1,0),0))</f>
        <v>1</v>
      </c>
    </row>
    <row r="8283" customFormat="false" ht="15" hidden="false" customHeight="false" outlineLevel="0" collapsed="false">
      <c r="A8283" s="37" t="n">
        <v>1008165</v>
      </c>
      <c r="B8283" s="38" t="n">
        <v>46308</v>
      </c>
      <c r="C8283" s="39" t="n">
        <v>1</v>
      </c>
      <c r="D8283" s="39" t="s">
        <v>26</v>
      </c>
      <c r="E8283" s="39"/>
      <c r="F8283" s="41" t="n">
        <f aca="false">IF(A8283="","",MATCH(A8283,P_ID,1))</f>
        <v>8165</v>
      </c>
      <c r="G8283" s="41" t="str">
        <f aca="false">IF(A8283="","",INDEX(P_Svc,F8283))</f>
        <v>Express</v>
      </c>
      <c r="H8283" s="41" t="str">
        <f aca="false">IF(A8283="","",INDEX(P_Zone,F8283))</f>
        <v>Central</v>
      </c>
      <c r="I8283" s="41" t="n">
        <f aca="false">IF(A8283="","",IF(D8283="Delivered",IF(B8283&lt;=INDEX(P_Due,F8283),1,0),0))</f>
        <v>1</v>
      </c>
    </row>
    <row r="8284" customFormat="false" ht="15" hidden="false" customHeight="false" outlineLevel="0" collapsed="false">
      <c r="A8284" s="37" t="n">
        <v>1007288</v>
      </c>
      <c r="B8284" s="38" t="n">
        <v>46308</v>
      </c>
      <c r="C8284" s="39" t="n">
        <v>1</v>
      </c>
      <c r="D8284" s="39" t="s">
        <v>26</v>
      </c>
      <c r="E8284" s="39"/>
      <c r="F8284" s="41" t="n">
        <f aca="false">IF(A8284="","",MATCH(A8284,P_ID,1))</f>
        <v>7288</v>
      </c>
      <c r="G8284" s="41" t="str">
        <f aca="false">IF(A8284="","",INDEX(P_Svc,F8284))</f>
        <v>Standard</v>
      </c>
      <c r="H8284" s="41" t="str">
        <f aca="false">IF(A8284="","",INDEX(P_Zone,F8284))</f>
        <v>Central</v>
      </c>
      <c r="I8284" s="41" t="n">
        <f aca="false">IF(A8284="","",IF(D8284="Delivered",IF(B8284&lt;=INDEX(P_Due,F8284),1,0),0))</f>
        <v>1</v>
      </c>
    </row>
    <row r="8285" customFormat="false" ht="15" hidden="false" customHeight="false" outlineLevel="0" collapsed="false">
      <c r="A8285" s="37" t="n">
        <v>1007289</v>
      </c>
      <c r="B8285" s="38" t="n">
        <v>46308</v>
      </c>
      <c r="C8285" s="39" t="n">
        <v>1</v>
      </c>
      <c r="D8285" s="39" t="s">
        <v>79</v>
      </c>
      <c r="E8285" s="39" t="s">
        <v>36</v>
      </c>
      <c r="F8285" s="41" t="n">
        <f aca="false">IF(A8285="","",MATCH(A8285,P_ID,1))</f>
        <v>7289</v>
      </c>
      <c r="G8285" s="41" t="str">
        <f aca="false">IF(A8285="","",INDEX(P_Svc,F8285))</f>
        <v>Standard</v>
      </c>
      <c r="H8285" s="41" t="str">
        <f aca="false">IF(A8285="","",INDEX(P_Zone,F8285))</f>
        <v>South</v>
      </c>
      <c r="I8285" s="41" t="n">
        <f aca="false">IF(A8285="","",IF(D8285="Delivered",IF(B8285&lt;=INDEX(P_Due,F8285),1,0),0))</f>
        <v>0</v>
      </c>
    </row>
    <row r="8286" customFormat="false" ht="15" hidden="false" customHeight="false" outlineLevel="0" collapsed="false">
      <c r="A8286" s="37" t="n">
        <v>1007290</v>
      </c>
      <c r="B8286" s="38" t="n">
        <v>46308</v>
      </c>
      <c r="C8286" s="39" t="n">
        <v>1</v>
      </c>
      <c r="D8286" s="39" t="s">
        <v>26</v>
      </c>
      <c r="E8286" s="39"/>
      <c r="F8286" s="41" t="n">
        <f aca="false">IF(A8286="","",MATCH(A8286,P_ID,1))</f>
        <v>7290</v>
      </c>
      <c r="G8286" s="41" t="str">
        <f aca="false">IF(A8286="","",INDEX(P_Svc,F8286))</f>
        <v>Standard</v>
      </c>
      <c r="H8286" s="41" t="str">
        <f aca="false">IF(A8286="","",INDEX(P_Zone,F8286))</f>
        <v>East</v>
      </c>
      <c r="I8286" s="41" t="n">
        <f aca="false">IF(A8286="","",IF(D8286="Delivered",IF(B8286&lt;=INDEX(P_Due,F8286),1,0),0))</f>
        <v>1</v>
      </c>
    </row>
    <row r="8287" customFormat="false" ht="15" hidden="false" customHeight="false" outlineLevel="0" collapsed="false">
      <c r="A8287" s="37" t="n">
        <v>1007291</v>
      </c>
      <c r="B8287" s="38" t="n">
        <v>46308</v>
      </c>
      <c r="C8287" s="39" t="n">
        <v>1</v>
      </c>
      <c r="D8287" s="39" t="s">
        <v>26</v>
      </c>
      <c r="E8287" s="39"/>
      <c r="F8287" s="41" t="n">
        <f aca="false">IF(A8287="","",MATCH(A8287,P_ID,1))</f>
        <v>7291</v>
      </c>
      <c r="G8287" s="41" t="str">
        <f aca="false">IF(A8287="","",INDEX(P_Svc,F8287))</f>
        <v>Economy</v>
      </c>
      <c r="H8287" s="41" t="str">
        <f aca="false">IF(A8287="","",INDEX(P_Zone,F8287))</f>
        <v>South</v>
      </c>
      <c r="I8287" s="41" t="n">
        <f aca="false">IF(A8287="","",IF(D8287="Delivered",IF(B8287&lt;=INDEX(P_Due,F8287),1,0),0))</f>
        <v>1</v>
      </c>
    </row>
    <row r="8288" customFormat="false" ht="15" hidden="false" customHeight="false" outlineLevel="0" collapsed="false">
      <c r="A8288" s="37" t="n">
        <v>1007292</v>
      </c>
      <c r="B8288" s="38" t="n">
        <v>46308</v>
      </c>
      <c r="C8288" s="39" t="n">
        <v>1</v>
      </c>
      <c r="D8288" s="39" t="s">
        <v>26</v>
      </c>
      <c r="E8288" s="39"/>
      <c r="F8288" s="41" t="n">
        <f aca="false">IF(A8288="","",MATCH(A8288,P_ID,1))</f>
        <v>7292</v>
      </c>
      <c r="G8288" s="41" t="str">
        <f aca="false">IF(A8288="","",INDEX(P_Svc,F8288))</f>
        <v>Standard</v>
      </c>
      <c r="H8288" s="41" t="str">
        <f aca="false">IF(A8288="","",INDEX(P_Zone,F8288))</f>
        <v>Central</v>
      </c>
      <c r="I8288" s="41" t="n">
        <f aca="false">IF(A8288="","",IF(D8288="Delivered",IF(B8288&lt;=INDEX(P_Due,F8288),1,0),0))</f>
        <v>1</v>
      </c>
    </row>
    <row r="8289" customFormat="false" ht="15" hidden="false" customHeight="false" outlineLevel="0" collapsed="false">
      <c r="A8289" s="37" t="n">
        <v>1007294</v>
      </c>
      <c r="B8289" s="38" t="n">
        <v>46308</v>
      </c>
      <c r="C8289" s="39" t="n">
        <v>1</v>
      </c>
      <c r="D8289" s="39" t="s">
        <v>26</v>
      </c>
      <c r="E8289" s="39"/>
      <c r="F8289" s="41" t="n">
        <f aca="false">IF(A8289="","",MATCH(A8289,P_ID,1))</f>
        <v>7294</v>
      </c>
      <c r="G8289" s="41" t="str">
        <f aca="false">IF(A8289="","",INDEX(P_Svc,F8289))</f>
        <v>Economy</v>
      </c>
      <c r="H8289" s="41" t="str">
        <f aca="false">IF(A8289="","",INDEX(P_Zone,F8289))</f>
        <v>South</v>
      </c>
      <c r="I8289" s="41" t="n">
        <f aca="false">IF(A8289="","",IF(D8289="Delivered",IF(B8289&lt;=INDEX(P_Due,F8289),1,0),0))</f>
        <v>1</v>
      </c>
    </row>
    <row r="8290" customFormat="false" ht="15" hidden="false" customHeight="false" outlineLevel="0" collapsed="false">
      <c r="A8290" s="37" t="n">
        <v>1007295</v>
      </c>
      <c r="B8290" s="38" t="n">
        <v>46308</v>
      </c>
      <c r="C8290" s="39" t="n">
        <v>1</v>
      </c>
      <c r="D8290" s="39" t="s">
        <v>26</v>
      </c>
      <c r="E8290" s="39"/>
      <c r="F8290" s="41" t="n">
        <f aca="false">IF(A8290="","",MATCH(A8290,P_ID,1))</f>
        <v>7295</v>
      </c>
      <c r="G8290" s="41" t="str">
        <f aca="false">IF(A8290="","",INDEX(P_Svc,F8290))</f>
        <v>Standard</v>
      </c>
      <c r="H8290" s="41" t="str">
        <f aca="false">IF(A8290="","",INDEX(P_Zone,F8290))</f>
        <v>North</v>
      </c>
      <c r="I8290" s="41" t="n">
        <f aca="false">IF(A8290="","",IF(D8290="Delivered",IF(B8290&lt;=INDEX(P_Due,F8290),1,0),0))</f>
        <v>1</v>
      </c>
    </row>
    <row r="8291" customFormat="false" ht="15" hidden="false" customHeight="false" outlineLevel="0" collapsed="false">
      <c r="A8291" s="37" t="n">
        <v>1007296</v>
      </c>
      <c r="B8291" s="38" t="n">
        <v>46308</v>
      </c>
      <c r="C8291" s="39" t="n">
        <v>1</v>
      </c>
      <c r="D8291" s="39" t="s">
        <v>26</v>
      </c>
      <c r="E8291" s="39"/>
      <c r="F8291" s="41" t="n">
        <f aca="false">IF(A8291="","",MATCH(A8291,P_ID,1))</f>
        <v>7296</v>
      </c>
      <c r="G8291" s="41" t="str">
        <f aca="false">IF(A8291="","",INDEX(P_Svc,F8291))</f>
        <v>Standard</v>
      </c>
      <c r="H8291" s="41" t="str">
        <f aca="false">IF(A8291="","",INDEX(P_Zone,F8291))</f>
        <v>North</v>
      </c>
      <c r="I8291" s="41" t="n">
        <f aca="false">IF(A8291="","",IF(D8291="Delivered",IF(B8291&lt;=INDEX(P_Due,F8291),1,0),0))</f>
        <v>1</v>
      </c>
    </row>
    <row r="8292" customFormat="false" ht="15" hidden="false" customHeight="false" outlineLevel="0" collapsed="false">
      <c r="A8292" s="37" t="n">
        <v>1007297</v>
      </c>
      <c r="B8292" s="38" t="n">
        <v>46308</v>
      </c>
      <c r="C8292" s="39" t="n">
        <v>1</v>
      </c>
      <c r="D8292" s="39" t="s">
        <v>26</v>
      </c>
      <c r="E8292" s="39"/>
      <c r="F8292" s="41" t="n">
        <f aca="false">IF(A8292="","",MATCH(A8292,P_ID,1))</f>
        <v>7297</v>
      </c>
      <c r="G8292" s="41" t="str">
        <f aca="false">IF(A8292="","",INDEX(P_Svc,F8292))</f>
        <v>Standard</v>
      </c>
      <c r="H8292" s="41" t="str">
        <f aca="false">IF(A8292="","",INDEX(P_Zone,F8292))</f>
        <v>North</v>
      </c>
      <c r="I8292" s="41" t="n">
        <f aca="false">IF(A8292="","",IF(D8292="Delivered",IF(B8292&lt;=INDEX(P_Due,F8292),1,0),0))</f>
        <v>1</v>
      </c>
    </row>
    <row r="8293" customFormat="false" ht="15" hidden="false" customHeight="false" outlineLevel="0" collapsed="false">
      <c r="A8293" s="37" t="n">
        <v>1007298</v>
      </c>
      <c r="B8293" s="38" t="n">
        <v>46308</v>
      </c>
      <c r="C8293" s="39" t="n">
        <v>1</v>
      </c>
      <c r="D8293" s="39" t="s">
        <v>79</v>
      </c>
      <c r="E8293" s="39" t="s">
        <v>32</v>
      </c>
      <c r="F8293" s="41" t="n">
        <f aca="false">IF(A8293="","",MATCH(A8293,P_ID,1))</f>
        <v>7298</v>
      </c>
      <c r="G8293" s="41" t="str">
        <f aca="false">IF(A8293="","",INDEX(P_Svc,F8293))</f>
        <v>Economy</v>
      </c>
      <c r="H8293" s="41" t="str">
        <f aca="false">IF(A8293="","",INDEX(P_Zone,F8293))</f>
        <v>Central</v>
      </c>
      <c r="I8293" s="41" t="n">
        <f aca="false">IF(A8293="","",IF(D8293="Delivered",IF(B8293&lt;=INDEX(P_Due,F8293),1,0),0))</f>
        <v>0</v>
      </c>
    </row>
    <row r="8294" customFormat="false" ht="15" hidden="false" customHeight="false" outlineLevel="0" collapsed="false">
      <c r="A8294" s="37" t="n">
        <v>1007299</v>
      </c>
      <c r="B8294" s="38" t="n">
        <v>46308</v>
      </c>
      <c r="C8294" s="39" t="n">
        <v>1</v>
      </c>
      <c r="D8294" s="39" t="s">
        <v>79</v>
      </c>
      <c r="E8294" s="39" t="s">
        <v>32</v>
      </c>
      <c r="F8294" s="41" t="n">
        <f aca="false">IF(A8294="","",MATCH(A8294,P_ID,1))</f>
        <v>7299</v>
      </c>
      <c r="G8294" s="41" t="str">
        <f aca="false">IF(A8294="","",INDEX(P_Svc,F8294))</f>
        <v>Economy</v>
      </c>
      <c r="H8294" s="41" t="str">
        <f aca="false">IF(A8294="","",INDEX(P_Zone,F8294))</f>
        <v>South</v>
      </c>
      <c r="I8294" s="41" t="n">
        <f aca="false">IF(A8294="","",IF(D8294="Delivered",IF(B8294&lt;=INDEX(P_Due,F8294),1,0),0))</f>
        <v>0</v>
      </c>
    </row>
    <row r="8295" customFormat="false" ht="15" hidden="false" customHeight="false" outlineLevel="0" collapsed="false">
      <c r="A8295" s="37" t="n">
        <v>1007300</v>
      </c>
      <c r="B8295" s="38" t="n">
        <v>46308</v>
      </c>
      <c r="C8295" s="39" t="n">
        <v>1</v>
      </c>
      <c r="D8295" s="39" t="s">
        <v>26</v>
      </c>
      <c r="E8295" s="39"/>
      <c r="F8295" s="41" t="n">
        <f aca="false">IF(A8295="","",MATCH(A8295,P_ID,1))</f>
        <v>7300</v>
      </c>
      <c r="G8295" s="41" t="str">
        <f aca="false">IF(A8295="","",INDEX(P_Svc,F8295))</f>
        <v>Standard</v>
      </c>
      <c r="H8295" s="41" t="str">
        <f aca="false">IF(A8295="","",INDEX(P_Zone,F8295))</f>
        <v>Central</v>
      </c>
      <c r="I8295" s="41" t="n">
        <f aca="false">IF(A8295="","",IF(D8295="Delivered",IF(B8295&lt;=INDEX(P_Due,F8295),1,0),0))</f>
        <v>1</v>
      </c>
    </row>
    <row r="8296" customFormat="false" ht="15" hidden="false" customHeight="false" outlineLevel="0" collapsed="false">
      <c r="A8296" s="37" t="n">
        <v>1007301</v>
      </c>
      <c r="B8296" s="38" t="n">
        <v>46308</v>
      </c>
      <c r="C8296" s="39" t="n">
        <v>1</v>
      </c>
      <c r="D8296" s="39" t="s">
        <v>26</v>
      </c>
      <c r="E8296" s="39"/>
      <c r="F8296" s="41" t="n">
        <f aca="false">IF(A8296="","",MATCH(A8296,P_ID,1))</f>
        <v>7301</v>
      </c>
      <c r="G8296" s="41" t="str">
        <f aca="false">IF(A8296="","",INDEX(P_Svc,F8296))</f>
        <v>Standard</v>
      </c>
      <c r="H8296" s="41" t="str">
        <f aca="false">IF(A8296="","",INDEX(P_Zone,F8296))</f>
        <v>West</v>
      </c>
      <c r="I8296" s="41" t="n">
        <f aca="false">IF(A8296="","",IF(D8296="Delivered",IF(B8296&lt;=INDEX(P_Due,F8296),1,0),0))</f>
        <v>1</v>
      </c>
    </row>
    <row r="8297" customFormat="false" ht="15" hidden="false" customHeight="false" outlineLevel="0" collapsed="false">
      <c r="A8297" s="37" t="n">
        <v>1007302</v>
      </c>
      <c r="B8297" s="38" t="n">
        <v>46308</v>
      </c>
      <c r="C8297" s="39" t="n">
        <v>1</v>
      </c>
      <c r="D8297" s="39" t="s">
        <v>26</v>
      </c>
      <c r="E8297" s="39"/>
      <c r="F8297" s="41" t="n">
        <f aca="false">IF(A8297="","",MATCH(A8297,P_ID,1))</f>
        <v>7302</v>
      </c>
      <c r="G8297" s="41" t="str">
        <f aca="false">IF(A8297="","",INDEX(P_Svc,F8297))</f>
        <v>Standard</v>
      </c>
      <c r="H8297" s="41" t="str">
        <f aca="false">IF(A8297="","",INDEX(P_Zone,F8297))</f>
        <v>South</v>
      </c>
      <c r="I8297" s="41" t="n">
        <f aca="false">IF(A8297="","",IF(D8297="Delivered",IF(B8297&lt;=INDEX(P_Due,F8297),1,0),0))</f>
        <v>1</v>
      </c>
    </row>
    <row r="8298" customFormat="false" ht="15" hidden="false" customHeight="false" outlineLevel="0" collapsed="false">
      <c r="A8298" s="37" t="n">
        <v>1007304</v>
      </c>
      <c r="B8298" s="38" t="n">
        <v>46308</v>
      </c>
      <c r="C8298" s="39" t="n">
        <v>1</v>
      </c>
      <c r="D8298" s="39" t="s">
        <v>26</v>
      </c>
      <c r="E8298" s="39"/>
      <c r="F8298" s="41" t="n">
        <f aca="false">IF(A8298="","",MATCH(A8298,P_ID,1))</f>
        <v>7304</v>
      </c>
      <c r="G8298" s="41" t="str">
        <f aca="false">IF(A8298="","",INDEX(P_Svc,F8298))</f>
        <v>Standard</v>
      </c>
      <c r="H8298" s="41" t="str">
        <f aca="false">IF(A8298="","",INDEX(P_Zone,F8298))</f>
        <v>North</v>
      </c>
      <c r="I8298" s="41" t="n">
        <f aca="false">IF(A8298="","",IF(D8298="Delivered",IF(B8298&lt;=INDEX(P_Due,F8298),1,0),0))</f>
        <v>1</v>
      </c>
    </row>
    <row r="8299" customFormat="false" ht="15" hidden="false" customHeight="false" outlineLevel="0" collapsed="false">
      <c r="A8299" s="37" t="n">
        <v>1007305</v>
      </c>
      <c r="B8299" s="38" t="n">
        <v>46308</v>
      </c>
      <c r="C8299" s="39" t="n">
        <v>1</v>
      </c>
      <c r="D8299" s="39" t="s">
        <v>79</v>
      </c>
      <c r="E8299" s="39" t="s">
        <v>36</v>
      </c>
      <c r="F8299" s="41" t="n">
        <f aca="false">IF(A8299="","",MATCH(A8299,P_ID,1))</f>
        <v>7305</v>
      </c>
      <c r="G8299" s="41" t="str">
        <f aca="false">IF(A8299="","",INDEX(P_Svc,F8299))</f>
        <v>Standard</v>
      </c>
      <c r="H8299" s="41" t="str">
        <f aca="false">IF(A8299="","",INDEX(P_Zone,F8299))</f>
        <v>South</v>
      </c>
      <c r="I8299" s="41" t="n">
        <f aca="false">IF(A8299="","",IF(D8299="Delivered",IF(B8299&lt;=INDEX(P_Due,F8299),1,0),0))</f>
        <v>0</v>
      </c>
    </row>
    <row r="8300" customFormat="false" ht="15" hidden="false" customHeight="false" outlineLevel="0" collapsed="false">
      <c r="A8300" s="37" t="n">
        <v>1007306</v>
      </c>
      <c r="B8300" s="38" t="n">
        <v>46308</v>
      </c>
      <c r="C8300" s="39" t="n">
        <v>1</v>
      </c>
      <c r="D8300" s="39" t="s">
        <v>26</v>
      </c>
      <c r="E8300" s="39"/>
      <c r="F8300" s="41" t="n">
        <f aca="false">IF(A8300="","",MATCH(A8300,P_ID,1))</f>
        <v>7306</v>
      </c>
      <c r="G8300" s="41" t="str">
        <f aca="false">IF(A8300="","",INDEX(P_Svc,F8300))</f>
        <v>Standard</v>
      </c>
      <c r="H8300" s="41" t="str">
        <f aca="false">IF(A8300="","",INDEX(P_Zone,F8300))</f>
        <v>West</v>
      </c>
      <c r="I8300" s="41" t="n">
        <f aca="false">IF(A8300="","",IF(D8300="Delivered",IF(B8300&lt;=INDEX(P_Due,F8300),1,0),0))</f>
        <v>1</v>
      </c>
    </row>
    <row r="8301" customFormat="false" ht="15" hidden="false" customHeight="false" outlineLevel="0" collapsed="false">
      <c r="A8301" s="37" t="n">
        <v>1007307</v>
      </c>
      <c r="B8301" s="38" t="n">
        <v>46308</v>
      </c>
      <c r="C8301" s="39" t="n">
        <v>1</v>
      </c>
      <c r="D8301" s="39" t="s">
        <v>26</v>
      </c>
      <c r="E8301" s="39"/>
      <c r="F8301" s="41" t="n">
        <f aca="false">IF(A8301="","",MATCH(A8301,P_ID,1))</f>
        <v>7307</v>
      </c>
      <c r="G8301" s="41" t="str">
        <f aca="false">IF(A8301="","",INDEX(P_Svc,F8301))</f>
        <v>Standard</v>
      </c>
      <c r="H8301" s="41" t="str">
        <f aca="false">IF(A8301="","",INDEX(P_Zone,F8301))</f>
        <v>South</v>
      </c>
      <c r="I8301" s="41" t="n">
        <f aca="false">IF(A8301="","",IF(D8301="Delivered",IF(B8301&lt;=INDEX(P_Due,F8301),1,0),0))</f>
        <v>1</v>
      </c>
    </row>
    <row r="8302" customFormat="false" ht="15" hidden="false" customHeight="false" outlineLevel="0" collapsed="false">
      <c r="A8302" s="37" t="n">
        <v>1007308</v>
      </c>
      <c r="B8302" s="38" t="n">
        <v>46308</v>
      </c>
      <c r="C8302" s="39" t="n">
        <v>1</v>
      </c>
      <c r="D8302" s="39" t="s">
        <v>26</v>
      </c>
      <c r="E8302" s="39"/>
      <c r="F8302" s="41" t="n">
        <f aca="false">IF(A8302="","",MATCH(A8302,P_ID,1))</f>
        <v>7308</v>
      </c>
      <c r="G8302" s="41" t="str">
        <f aca="false">IF(A8302="","",INDEX(P_Svc,F8302))</f>
        <v>Standard</v>
      </c>
      <c r="H8302" s="41" t="str">
        <f aca="false">IF(A8302="","",INDEX(P_Zone,F8302))</f>
        <v>East</v>
      </c>
      <c r="I8302" s="41" t="n">
        <f aca="false">IF(A8302="","",IF(D8302="Delivered",IF(B8302&lt;=INDEX(P_Due,F8302),1,0),0))</f>
        <v>1</v>
      </c>
    </row>
    <row r="8303" customFormat="false" ht="15" hidden="false" customHeight="false" outlineLevel="0" collapsed="false">
      <c r="A8303" s="37" t="n">
        <v>1007309</v>
      </c>
      <c r="B8303" s="38" t="n">
        <v>46308</v>
      </c>
      <c r="C8303" s="39" t="n">
        <v>1</v>
      </c>
      <c r="D8303" s="39" t="s">
        <v>26</v>
      </c>
      <c r="E8303" s="39"/>
      <c r="F8303" s="41" t="n">
        <f aca="false">IF(A8303="","",MATCH(A8303,P_ID,1))</f>
        <v>7309</v>
      </c>
      <c r="G8303" s="41" t="str">
        <f aca="false">IF(A8303="","",INDEX(P_Svc,F8303))</f>
        <v>Economy</v>
      </c>
      <c r="H8303" s="41" t="str">
        <f aca="false">IF(A8303="","",INDEX(P_Zone,F8303))</f>
        <v>South</v>
      </c>
      <c r="I8303" s="41" t="n">
        <f aca="false">IF(A8303="","",IF(D8303="Delivered",IF(B8303&lt;=INDEX(P_Due,F8303),1,0),0))</f>
        <v>1</v>
      </c>
    </row>
    <row r="8304" customFormat="false" ht="15" hidden="false" customHeight="false" outlineLevel="0" collapsed="false">
      <c r="A8304" s="37" t="n">
        <v>1007311</v>
      </c>
      <c r="B8304" s="38" t="n">
        <v>46308</v>
      </c>
      <c r="C8304" s="39" t="n">
        <v>1</v>
      </c>
      <c r="D8304" s="39" t="s">
        <v>79</v>
      </c>
      <c r="E8304" s="39" t="s">
        <v>34</v>
      </c>
      <c r="F8304" s="41" t="n">
        <f aca="false">IF(A8304="","",MATCH(A8304,P_ID,1))</f>
        <v>7311</v>
      </c>
      <c r="G8304" s="41" t="str">
        <f aca="false">IF(A8304="","",INDEX(P_Svc,F8304))</f>
        <v>Economy</v>
      </c>
      <c r="H8304" s="41" t="str">
        <f aca="false">IF(A8304="","",INDEX(P_Zone,F8304))</f>
        <v>South</v>
      </c>
      <c r="I8304" s="41" t="n">
        <f aca="false">IF(A8304="","",IF(D8304="Delivered",IF(B8304&lt;=INDEX(P_Due,F8304),1,0),0))</f>
        <v>0</v>
      </c>
    </row>
    <row r="8305" customFormat="false" ht="15" hidden="false" customHeight="false" outlineLevel="0" collapsed="false">
      <c r="A8305" s="37" t="n">
        <v>1007312</v>
      </c>
      <c r="B8305" s="38" t="n">
        <v>46308</v>
      </c>
      <c r="C8305" s="39" t="n">
        <v>1</v>
      </c>
      <c r="D8305" s="39" t="s">
        <v>26</v>
      </c>
      <c r="E8305" s="39"/>
      <c r="F8305" s="41" t="n">
        <f aca="false">IF(A8305="","",MATCH(A8305,P_ID,1))</f>
        <v>7312</v>
      </c>
      <c r="G8305" s="41" t="str">
        <f aca="false">IF(A8305="","",INDEX(P_Svc,F8305))</f>
        <v>Standard</v>
      </c>
      <c r="H8305" s="41" t="str">
        <f aca="false">IF(A8305="","",INDEX(P_Zone,F8305))</f>
        <v>South</v>
      </c>
      <c r="I8305" s="41" t="n">
        <f aca="false">IF(A8305="","",IF(D8305="Delivered",IF(B8305&lt;=INDEX(P_Due,F8305),1,0),0))</f>
        <v>1</v>
      </c>
    </row>
    <row r="8306" customFormat="false" ht="15" hidden="false" customHeight="false" outlineLevel="0" collapsed="false">
      <c r="A8306" s="37" t="n">
        <v>1007313</v>
      </c>
      <c r="B8306" s="38" t="n">
        <v>46308</v>
      </c>
      <c r="C8306" s="39" t="n">
        <v>1</v>
      </c>
      <c r="D8306" s="39" t="s">
        <v>26</v>
      </c>
      <c r="E8306" s="39"/>
      <c r="F8306" s="41" t="n">
        <f aca="false">IF(A8306="","",MATCH(A8306,P_ID,1))</f>
        <v>7313</v>
      </c>
      <c r="G8306" s="41" t="str">
        <f aca="false">IF(A8306="","",INDEX(P_Svc,F8306))</f>
        <v>Standard</v>
      </c>
      <c r="H8306" s="41" t="str">
        <f aca="false">IF(A8306="","",INDEX(P_Zone,F8306))</f>
        <v>North</v>
      </c>
      <c r="I8306" s="41" t="n">
        <f aca="false">IF(A8306="","",IF(D8306="Delivered",IF(B8306&lt;=INDEX(P_Due,F8306),1,0),0))</f>
        <v>1</v>
      </c>
    </row>
    <row r="8307" customFormat="false" ht="15" hidden="false" customHeight="false" outlineLevel="0" collapsed="false">
      <c r="A8307" s="37" t="n">
        <v>1007314</v>
      </c>
      <c r="B8307" s="38" t="n">
        <v>46308</v>
      </c>
      <c r="C8307" s="39" t="n">
        <v>1</v>
      </c>
      <c r="D8307" s="39" t="s">
        <v>26</v>
      </c>
      <c r="E8307" s="39"/>
      <c r="F8307" s="41" t="n">
        <f aca="false">IF(A8307="","",MATCH(A8307,P_ID,1))</f>
        <v>7314</v>
      </c>
      <c r="G8307" s="41" t="str">
        <f aca="false">IF(A8307="","",INDEX(P_Svc,F8307))</f>
        <v>Economy</v>
      </c>
      <c r="H8307" s="41" t="str">
        <f aca="false">IF(A8307="","",INDEX(P_Zone,F8307))</f>
        <v>West</v>
      </c>
      <c r="I8307" s="41" t="n">
        <f aca="false">IF(A8307="","",IF(D8307="Delivered",IF(B8307&lt;=INDEX(P_Due,F8307),1,0),0))</f>
        <v>1</v>
      </c>
    </row>
    <row r="8308" customFormat="false" ht="15" hidden="false" customHeight="false" outlineLevel="0" collapsed="false">
      <c r="A8308" s="37" t="n">
        <v>1007315</v>
      </c>
      <c r="B8308" s="38" t="n">
        <v>46308</v>
      </c>
      <c r="C8308" s="39" t="n">
        <v>1</v>
      </c>
      <c r="D8308" s="39" t="s">
        <v>26</v>
      </c>
      <c r="E8308" s="39"/>
      <c r="F8308" s="41" t="n">
        <f aca="false">IF(A8308="","",MATCH(A8308,P_ID,1))</f>
        <v>7315</v>
      </c>
      <c r="G8308" s="41" t="str">
        <f aca="false">IF(A8308="","",INDEX(P_Svc,F8308))</f>
        <v>Standard</v>
      </c>
      <c r="H8308" s="41" t="str">
        <f aca="false">IF(A8308="","",INDEX(P_Zone,F8308))</f>
        <v>North</v>
      </c>
      <c r="I8308" s="41" t="n">
        <f aca="false">IF(A8308="","",IF(D8308="Delivered",IF(B8308&lt;=INDEX(P_Due,F8308),1,0),0))</f>
        <v>1</v>
      </c>
    </row>
    <row r="8309" customFormat="false" ht="15" hidden="false" customHeight="false" outlineLevel="0" collapsed="false">
      <c r="A8309" s="37" t="n">
        <v>1007316</v>
      </c>
      <c r="B8309" s="38" t="n">
        <v>46308</v>
      </c>
      <c r="C8309" s="39" t="n">
        <v>0</v>
      </c>
      <c r="D8309" s="39" t="s">
        <v>80</v>
      </c>
      <c r="E8309" s="39" t="s">
        <v>40</v>
      </c>
      <c r="F8309" s="41" t="n">
        <f aca="false">IF(A8309="","",MATCH(A8309,P_ID,1))</f>
        <v>7316</v>
      </c>
      <c r="G8309" s="41" t="str">
        <f aca="false">IF(A8309="","",INDEX(P_Svc,F8309))</f>
        <v>Standard</v>
      </c>
      <c r="H8309" s="41" t="str">
        <f aca="false">IF(A8309="","",INDEX(P_Zone,F8309))</f>
        <v>West</v>
      </c>
      <c r="I8309" s="41" t="n">
        <f aca="false">IF(A8309="","",IF(D8309="Delivered",IF(B8309&lt;=INDEX(P_Due,F8309),1,0),0))</f>
        <v>0</v>
      </c>
    </row>
    <row r="8310" customFormat="false" ht="15" hidden="false" customHeight="false" outlineLevel="0" collapsed="false">
      <c r="A8310" s="37" t="n">
        <v>1007317</v>
      </c>
      <c r="B8310" s="38" t="n">
        <v>46308</v>
      </c>
      <c r="C8310" s="39" t="n">
        <v>1</v>
      </c>
      <c r="D8310" s="39" t="s">
        <v>26</v>
      </c>
      <c r="E8310" s="39"/>
      <c r="F8310" s="41" t="n">
        <f aca="false">IF(A8310="","",MATCH(A8310,P_ID,1))</f>
        <v>7317</v>
      </c>
      <c r="G8310" s="41" t="str">
        <f aca="false">IF(A8310="","",INDEX(P_Svc,F8310))</f>
        <v>Standard</v>
      </c>
      <c r="H8310" s="41" t="str">
        <f aca="false">IF(A8310="","",INDEX(P_Zone,F8310))</f>
        <v>Central</v>
      </c>
      <c r="I8310" s="41" t="n">
        <f aca="false">IF(A8310="","",IF(D8310="Delivered",IF(B8310&lt;=INDEX(P_Due,F8310),1,0),0))</f>
        <v>1</v>
      </c>
    </row>
    <row r="8311" customFormat="false" ht="15" hidden="false" customHeight="false" outlineLevel="0" collapsed="false">
      <c r="A8311" s="37" t="n">
        <v>1007318</v>
      </c>
      <c r="B8311" s="38" t="n">
        <v>46308</v>
      </c>
      <c r="C8311" s="39" t="n">
        <v>1</v>
      </c>
      <c r="D8311" s="39" t="s">
        <v>26</v>
      </c>
      <c r="E8311" s="39"/>
      <c r="F8311" s="41" t="n">
        <f aca="false">IF(A8311="","",MATCH(A8311,P_ID,1))</f>
        <v>7318</v>
      </c>
      <c r="G8311" s="41" t="str">
        <f aca="false">IF(A8311="","",INDEX(P_Svc,F8311))</f>
        <v>Standard</v>
      </c>
      <c r="H8311" s="41" t="str">
        <f aca="false">IF(A8311="","",INDEX(P_Zone,F8311))</f>
        <v>West</v>
      </c>
      <c r="I8311" s="41" t="n">
        <f aca="false">IF(A8311="","",IF(D8311="Delivered",IF(B8311&lt;=INDEX(P_Due,F8311),1,0),0))</f>
        <v>1</v>
      </c>
    </row>
    <row r="8312" customFormat="false" ht="15" hidden="false" customHeight="false" outlineLevel="0" collapsed="false">
      <c r="A8312" s="37" t="n">
        <v>1007319</v>
      </c>
      <c r="B8312" s="38" t="n">
        <v>46308</v>
      </c>
      <c r="C8312" s="39" t="n">
        <v>1</v>
      </c>
      <c r="D8312" s="39" t="s">
        <v>79</v>
      </c>
      <c r="E8312" s="39" t="s">
        <v>32</v>
      </c>
      <c r="F8312" s="41" t="n">
        <f aca="false">IF(A8312="","",MATCH(A8312,P_ID,1))</f>
        <v>7319</v>
      </c>
      <c r="G8312" s="41" t="str">
        <f aca="false">IF(A8312="","",INDEX(P_Svc,F8312))</f>
        <v>Economy</v>
      </c>
      <c r="H8312" s="41" t="str">
        <f aca="false">IF(A8312="","",INDEX(P_Zone,F8312))</f>
        <v>South</v>
      </c>
      <c r="I8312" s="41" t="n">
        <f aca="false">IF(A8312="","",IF(D8312="Delivered",IF(B8312&lt;=INDEX(P_Due,F8312),1,0),0))</f>
        <v>0</v>
      </c>
    </row>
    <row r="8313" customFormat="false" ht="15" hidden="false" customHeight="false" outlineLevel="0" collapsed="false">
      <c r="A8313" s="37" t="n">
        <v>1007320</v>
      </c>
      <c r="B8313" s="38" t="n">
        <v>46308</v>
      </c>
      <c r="C8313" s="39" t="n">
        <v>1</v>
      </c>
      <c r="D8313" s="39" t="s">
        <v>79</v>
      </c>
      <c r="E8313" s="39" t="s">
        <v>36</v>
      </c>
      <c r="F8313" s="41" t="n">
        <f aca="false">IF(A8313="","",MATCH(A8313,P_ID,1))</f>
        <v>7320</v>
      </c>
      <c r="G8313" s="41" t="str">
        <f aca="false">IF(A8313="","",INDEX(P_Svc,F8313))</f>
        <v>Economy</v>
      </c>
      <c r="H8313" s="41" t="str">
        <f aca="false">IF(A8313="","",INDEX(P_Zone,F8313))</f>
        <v>Central</v>
      </c>
      <c r="I8313" s="41" t="n">
        <f aca="false">IF(A8313="","",IF(D8313="Delivered",IF(B8313&lt;=INDEX(P_Due,F8313),1,0),0))</f>
        <v>0</v>
      </c>
    </row>
    <row r="8314" customFormat="false" ht="15" hidden="false" customHeight="false" outlineLevel="0" collapsed="false">
      <c r="A8314" s="37" t="n">
        <v>1007321</v>
      </c>
      <c r="B8314" s="38" t="n">
        <v>46308</v>
      </c>
      <c r="C8314" s="39" t="n">
        <v>1</v>
      </c>
      <c r="D8314" s="39" t="s">
        <v>26</v>
      </c>
      <c r="E8314" s="39"/>
      <c r="F8314" s="41" t="n">
        <f aca="false">IF(A8314="","",MATCH(A8314,P_ID,1))</f>
        <v>7321</v>
      </c>
      <c r="G8314" s="41" t="str">
        <f aca="false">IF(A8314="","",INDEX(P_Svc,F8314))</f>
        <v>Economy</v>
      </c>
      <c r="H8314" s="41" t="str">
        <f aca="false">IF(A8314="","",INDEX(P_Zone,F8314))</f>
        <v>West</v>
      </c>
      <c r="I8314" s="41" t="n">
        <f aca="false">IF(A8314="","",IF(D8314="Delivered",IF(B8314&lt;=INDEX(P_Due,F8314),1,0),0))</f>
        <v>1</v>
      </c>
    </row>
    <row r="8315" customFormat="false" ht="15" hidden="false" customHeight="false" outlineLevel="0" collapsed="false">
      <c r="A8315" s="37" t="n">
        <v>1007322</v>
      </c>
      <c r="B8315" s="38" t="n">
        <v>46308</v>
      </c>
      <c r="C8315" s="39" t="n">
        <v>1</v>
      </c>
      <c r="D8315" s="39" t="s">
        <v>26</v>
      </c>
      <c r="E8315" s="39"/>
      <c r="F8315" s="41" t="n">
        <f aca="false">IF(A8315="","",MATCH(A8315,P_ID,1))</f>
        <v>7322</v>
      </c>
      <c r="G8315" s="41" t="str">
        <f aca="false">IF(A8315="","",INDEX(P_Svc,F8315))</f>
        <v>Standard</v>
      </c>
      <c r="H8315" s="41" t="str">
        <f aca="false">IF(A8315="","",INDEX(P_Zone,F8315))</f>
        <v>North</v>
      </c>
      <c r="I8315" s="41" t="n">
        <f aca="false">IF(A8315="","",IF(D8315="Delivered",IF(B8315&lt;=INDEX(P_Due,F8315),1,0),0))</f>
        <v>1</v>
      </c>
    </row>
    <row r="8316" customFormat="false" ht="15" hidden="false" customHeight="false" outlineLevel="0" collapsed="false">
      <c r="A8316" s="37" t="n">
        <v>1007323</v>
      </c>
      <c r="B8316" s="38" t="n">
        <v>46308</v>
      </c>
      <c r="C8316" s="39" t="n">
        <v>1</v>
      </c>
      <c r="D8316" s="39" t="s">
        <v>26</v>
      </c>
      <c r="E8316" s="39"/>
      <c r="F8316" s="41" t="n">
        <f aca="false">IF(A8316="","",MATCH(A8316,P_ID,1))</f>
        <v>7323</v>
      </c>
      <c r="G8316" s="41" t="str">
        <f aca="false">IF(A8316="","",INDEX(P_Svc,F8316))</f>
        <v>Economy</v>
      </c>
      <c r="H8316" s="41" t="str">
        <f aca="false">IF(A8316="","",INDEX(P_Zone,F8316))</f>
        <v>North</v>
      </c>
      <c r="I8316" s="41" t="n">
        <f aca="false">IF(A8316="","",IF(D8316="Delivered",IF(B8316&lt;=INDEX(P_Due,F8316),1,0),0))</f>
        <v>1</v>
      </c>
    </row>
    <row r="8317" customFormat="false" ht="15" hidden="false" customHeight="false" outlineLevel="0" collapsed="false">
      <c r="A8317" s="37" t="n">
        <v>1007324</v>
      </c>
      <c r="B8317" s="38" t="n">
        <v>46308</v>
      </c>
      <c r="C8317" s="39" t="n">
        <v>1</v>
      </c>
      <c r="D8317" s="39" t="s">
        <v>26</v>
      </c>
      <c r="E8317" s="39"/>
      <c r="F8317" s="41" t="n">
        <f aca="false">IF(A8317="","",MATCH(A8317,P_ID,1))</f>
        <v>7324</v>
      </c>
      <c r="G8317" s="41" t="str">
        <f aca="false">IF(A8317="","",INDEX(P_Svc,F8317))</f>
        <v>Economy</v>
      </c>
      <c r="H8317" s="41" t="str">
        <f aca="false">IF(A8317="","",INDEX(P_Zone,F8317))</f>
        <v>West</v>
      </c>
      <c r="I8317" s="41" t="n">
        <f aca="false">IF(A8317="","",IF(D8317="Delivered",IF(B8317&lt;=INDEX(P_Due,F8317),1,0),0))</f>
        <v>1</v>
      </c>
    </row>
    <row r="8318" customFormat="false" ht="15" hidden="false" customHeight="false" outlineLevel="0" collapsed="false">
      <c r="A8318" s="37" t="n">
        <v>1007325</v>
      </c>
      <c r="B8318" s="38" t="n">
        <v>46308</v>
      </c>
      <c r="C8318" s="39" t="n">
        <v>1</v>
      </c>
      <c r="D8318" s="39" t="s">
        <v>79</v>
      </c>
      <c r="E8318" s="39" t="s">
        <v>32</v>
      </c>
      <c r="F8318" s="41" t="n">
        <f aca="false">IF(A8318="","",MATCH(A8318,P_ID,1))</f>
        <v>7325</v>
      </c>
      <c r="G8318" s="41" t="str">
        <f aca="false">IF(A8318="","",INDEX(P_Svc,F8318))</f>
        <v>Standard</v>
      </c>
      <c r="H8318" s="41" t="str">
        <f aca="false">IF(A8318="","",INDEX(P_Zone,F8318))</f>
        <v>South</v>
      </c>
      <c r="I8318" s="41" t="n">
        <f aca="false">IF(A8318="","",IF(D8318="Delivered",IF(B8318&lt;=INDEX(P_Due,F8318),1,0),0))</f>
        <v>0</v>
      </c>
    </row>
    <row r="8319" customFormat="false" ht="15" hidden="false" customHeight="false" outlineLevel="0" collapsed="false">
      <c r="A8319" s="37" t="n">
        <v>1007326</v>
      </c>
      <c r="B8319" s="38" t="n">
        <v>46308</v>
      </c>
      <c r="C8319" s="39" t="n">
        <v>1</v>
      </c>
      <c r="D8319" s="39" t="s">
        <v>26</v>
      </c>
      <c r="E8319" s="39"/>
      <c r="F8319" s="41" t="n">
        <f aca="false">IF(A8319="","",MATCH(A8319,P_ID,1))</f>
        <v>7326</v>
      </c>
      <c r="G8319" s="41" t="str">
        <f aca="false">IF(A8319="","",INDEX(P_Svc,F8319))</f>
        <v>Standard</v>
      </c>
      <c r="H8319" s="41" t="str">
        <f aca="false">IF(A8319="","",INDEX(P_Zone,F8319))</f>
        <v>South</v>
      </c>
      <c r="I8319" s="41" t="n">
        <f aca="false">IF(A8319="","",IF(D8319="Delivered",IF(B8319&lt;=INDEX(P_Due,F8319),1,0),0))</f>
        <v>1</v>
      </c>
    </row>
    <row r="8320" customFormat="false" ht="15" hidden="false" customHeight="false" outlineLevel="0" collapsed="false">
      <c r="A8320" s="37" t="n">
        <v>1007327</v>
      </c>
      <c r="B8320" s="38" t="n">
        <v>46308</v>
      </c>
      <c r="C8320" s="39" t="n">
        <v>1</v>
      </c>
      <c r="D8320" s="39" t="s">
        <v>26</v>
      </c>
      <c r="E8320" s="39"/>
      <c r="F8320" s="41" t="n">
        <f aca="false">IF(A8320="","",MATCH(A8320,P_ID,1))</f>
        <v>7327</v>
      </c>
      <c r="G8320" s="41" t="str">
        <f aca="false">IF(A8320="","",INDEX(P_Svc,F8320))</f>
        <v>Economy</v>
      </c>
      <c r="H8320" s="41" t="str">
        <f aca="false">IF(A8320="","",INDEX(P_Zone,F8320))</f>
        <v>West</v>
      </c>
      <c r="I8320" s="41" t="n">
        <f aca="false">IF(A8320="","",IF(D8320="Delivered",IF(B8320&lt;=INDEX(P_Due,F8320),1,0),0))</f>
        <v>1</v>
      </c>
    </row>
    <row r="8321" customFormat="false" ht="15" hidden="false" customHeight="false" outlineLevel="0" collapsed="false">
      <c r="A8321" s="37" t="n">
        <v>1007328</v>
      </c>
      <c r="B8321" s="38" t="n">
        <v>46308</v>
      </c>
      <c r="C8321" s="39" t="n">
        <v>1</v>
      </c>
      <c r="D8321" s="39" t="s">
        <v>26</v>
      </c>
      <c r="E8321" s="39"/>
      <c r="F8321" s="41" t="n">
        <f aca="false">IF(A8321="","",MATCH(A8321,P_ID,1))</f>
        <v>7328</v>
      </c>
      <c r="G8321" s="41" t="str">
        <f aca="false">IF(A8321="","",INDEX(P_Svc,F8321))</f>
        <v>Standard</v>
      </c>
      <c r="H8321" s="41" t="str">
        <f aca="false">IF(A8321="","",INDEX(P_Zone,F8321))</f>
        <v>Central</v>
      </c>
      <c r="I8321" s="41" t="n">
        <f aca="false">IF(A8321="","",IF(D8321="Delivered",IF(B8321&lt;=INDEX(P_Due,F8321),1,0),0))</f>
        <v>1</v>
      </c>
    </row>
    <row r="8322" customFormat="false" ht="15" hidden="false" customHeight="false" outlineLevel="0" collapsed="false">
      <c r="A8322" s="37" t="n">
        <v>1007329</v>
      </c>
      <c r="B8322" s="38" t="n">
        <v>46308</v>
      </c>
      <c r="C8322" s="39" t="n">
        <v>1</v>
      </c>
      <c r="D8322" s="39" t="s">
        <v>26</v>
      </c>
      <c r="E8322" s="39"/>
      <c r="F8322" s="41" t="n">
        <f aca="false">IF(A8322="","",MATCH(A8322,P_ID,1))</f>
        <v>7329</v>
      </c>
      <c r="G8322" s="41" t="str">
        <f aca="false">IF(A8322="","",INDEX(P_Svc,F8322))</f>
        <v>Standard</v>
      </c>
      <c r="H8322" s="41" t="str">
        <f aca="false">IF(A8322="","",INDEX(P_Zone,F8322))</f>
        <v>Central</v>
      </c>
      <c r="I8322" s="41" t="n">
        <f aca="false">IF(A8322="","",IF(D8322="Delivered",IF(B8322&lt;=INDEX(P_Due,F8322),1,0),0))</f>
        <v>1</v>
      </c>
    </row>
    <row r="8323" customFormat="false" ht="15" hidden="false" customHeight="false" outlineLevel="0" collapsed="false">
      <c r="A8323" s="37" t="n">
        <v>1007330</v>
      </c>
      <c r="B8323" s="38" t="n">
        <v>46308</v>
      </c>
      <c r="C8323" s="39" t="n">
        <v>1</v>
      </c>
      <c r="D8323" s="39" t="s">
        <v>26</v>
      </c>
      <c r="E8323" s="39"/>
      <c r="F8323" s="41" t="n">
        <f aca="false">IF(A8323="","",MATCH(A8323,P_ID,1))</f>
        <v>7330</v>
      </c>
      <c r="G8323" s="41" t="str">
        <f aca="false">IF(A8323="","",INDEX(P_Svc,F8323))</f>
        <v>Standard</v>
      </c>
      <c r="H8323" s="41" t="str">
        <f aca="false">IF(A8323="","",INDEX(P_Zone,F8323))</f>
        <v>Central</v>
      </c>
      <c r="I8323" s="41" t="n">
        <f aca="false">IF(A8323="","",IF(D8323="Delivered",IF(B8323&lt;=INDEX(P_Due,F8323),1,0),0))</f>
        <v>1</v>
      </c>
    </row>
    <row r="8324" customFormat="false" ht="15" hidden="false" customHeight="false" outlineLevel="0" collapsed="false">
      <c r="A8324" s="37" t="n">
        <v>1007331</v>
      </c>
      <c r="B8324" s="38" t="n">
        <v>46308</v>
      </c>
      <c r="C8324" s="39" t="n">
        <v>1</v>
      </c>
      <c r="D8324" s="39" t="s">
        <v>26</v>
      </c>
      <c r="E8324" s="39"/>
      <c r="F8324" s="41" t="n">
        <f aca="false">IF(A8324="","",MATCH(A8324,P_ID,1))</f>
        <v>7331</v>
      </c>
      <c r="G8324" s="41" t="str">
        <f aca="false">IF(A8324="","",INDEX(P_Svc,F8324))</f>
        <v>Standard</v>
      </c>
      <c r="H8324" s="41" t="str">
        <f aca="false">IF(A8324="","",INDEX(P_Zone,F8324))</f>
        <v>Central</v>
      </c>
      <c r="I8324" s="41" t="n">
        <f aca="false">IF(A8324="","",IF(D8324="Delivered",IF(B8324&lt;=INDEX(P_Due,F8324),1,0),0))</f>
        <v>1</v>
      </c>
    </row>
    <row r="8325" customFormat="false" ht="15" hidden="false" customHeight="false" outlineLevel="0" collapsed="false">
      <c r="A8325" s="37" t="n">
        <v>1007333</v>
      </c>
      <c r="B8325" s="38" t="n">
        <v>46308</v>
      </c>
      <c r="C8325" s="39" t="n">
        <v>1</v>
      </c>
      <c r="D8325" s="39" t="s">
        <v>26</v>
      </c>
      <c r="E8325" s="39"/>
      <c r="F8325" s="41" t="n">
        <f aca="false">IF(A8325="","",MATCH(A8325,P_ID,1))</f>
        <v>7333</v>
      </c>
      <c r="G8325" s="41" t="str">
        <f aca="false">IF(A8325="","",INDEX(P_Svc,F8325))</f>
        <v>Economy</v>
      </c>
      <c r="H8325" s="41" t="str">
        <f aca="false">IF(A8325="","",INDEX(P_Zone,F8325))</f>
        <v>South</v>
      </c>
      <c r="I8325" s="41" t="n">
        <f aca="false">IF(A8325="","",IF(D8325="Delivered",IF(B8325&lt;=INDEX(P_Due,F8325),1,0),0))</f>
        <v>1</v>
      </c>
    </row>
    <row r="8326" customFormat="false" ht="15" hidden="false" customHeight="false" outlineLevel="0" collapsed="false">
      <c r="A8326" s="37" t="n">
        <v>1007334</v>
      </c>
      <c r="B8326" s="38" t="n">
        <v>46308</v>
      </c>
      <c r="C8326" s="39" t="n">
        <v>1</v>
      </c>
      <c r="D8326" s="39" t="s">
        <v>26</v>
      </c>
      <c r="E8326" s="39"/>
      <c r="F8326" s="41" t="n">
        <f aca="false">IF(A8326="","",MATCH(A8326,P_ID,1))</f>
        <v>7334</v>
      </c>
      <c r="G8326" s="41" t="str">
        <f aca="false">IF(A8326="","",INDEX(P_Svc,F8326))</f>
        <v>Standard</v>
      </c>
      <c r="H8326" s="41" t="str">
        <f aca="false">IF(A8326="","",INDEX(P_Zone,F8326))</f>
        <v>East</v>
      </c>
      <c r="I8326" s="41" t="n">
        <f aca="false">IF(A8326="","",IF(D8326="Delivered",IF(B8326&lt;=INDEX(P_Due,F8326),1,0),0))</f>
        <v>1</v>
      </c>
    </row>
    <row r="8327" customFormat="false" ht="15" hidden="false" customHeight="false" outlineLevel="0" collapsed="false">
      <c r="A8327" s="37" t="n">
        <v>1007335</v>
      </c>
      <c r="B8327" s="38" t="n">
        <v>46308</v>
      </c>
      <c r="C8327" s="39" t="n">
        <v>1</v>
      </c>
      <c r="D8327" s="39" t="s">
        <v>79</v>
      </c>
      <c r="E8327" s="39" t="s">
        <v>38</v>
      </c>
      <c r="F8327" s="41" t="n">
        <f aca="false">IF(A8327="","",MATCH(A8327,P_ID,1))</f>
        <v>7335</v>
      </c>
      <c r="G8327" s="41" t="str">
        <f aca="false">IF(A8327="","",INDEX(P_Svc,F8327))</f>
        <v>Economy</v>
      </c>
      <c r="H8327" s="41" t="str">
        <f aca="false">IF(A8327="","",INDEX(P_Zone,F8327))</f>
        <v>East</v>
      </c>
      <c r="I8327" s="41" t="n">
        <f aca="false">IF(A8327="","",IF(D8327="Delivered",IF(B8327&lt;=INDEX(P_Due,F8327),1,0),0))</f>
        <v>0</v>
      </c>
    </row>
    <row r="8328" customFormat="false" ht="15" hidden="false" customHeight="false" outlineLevel="0" collapsed="false">
      <c r="A8328" s="37" t="n">
        <v>1007336</v>
      </c>
      <c r="B8328" s="38" t="n">
        <v>46308</v>
      </c>
      <c r="C8328" s="39" t="n">
        <v>1</v>
      </c>
      <c r="D8328" s="39" t="s">
        <v>26</v>
      </c>
      <c r="E8328" s="39"/>
      <c r="F8328" s="41" t="n">
        <f aca="false">IF(A8328="","",MATCH(A8328,P_ID,1))</f>
        <v>7336</v>
      </c>
      <c r="G8328" s="41" t="str">
        <f aca="false">IF(A8328="","",INDEX(P_Svc,F8328))</f>
        <v>Standard</v>
      </c>
      <c r="H8328" s="41" t="str">
        <f aca="false">IF(A8328="","",INDEX(P_Zone,F8328))</f>
        <v>East</v>
      </c>
      <c r="I8328" s="41" t="n">
        <f aca="false">IF(A8328="","",IF(D8328="Delivered",IF(B8328&lt;=INDEX(P_Due,F8328),1,0),0))</f>
        <v>1</v>
      </c>
    </row>
    <row r="8329" customFormat="false" ht="15" hidden="false" customHeight="false" outlineLevel="0" collapsed="false">
      <c r="A8329" s="37" t="n">
        <v>1007337</v>
      </c>
      <c r="B8329" s="38" t="n">
        <v>46308</v>
      </c>
      <c r="C8329" s="39" t="n">
        <v>1</v>
      </c>
      <c r="D8329" s="39" t="s">
        <v>26</v>
      </c>
      <c r="E8329" s="39"/>
      <c r="F8329" s="41" t="n">
        <f aca="false">IF(A8329="","",MATCH(A8329,P_ID,1))</f>
        <v>7337</v>
      </c>
      <c r="G8329" s="41" t="str">
        <f aca="false">IF(A8329="","",INDEX(P_Svc,F8329))</f>
        <v>Standard</v>
      </c>
      <c r="H8329" s="41" t="str">
        <f aca="false">IF(A8329="","",INDEX(P_Zone,F8329))</f>
        <v>Central</v>
      </c>
      <c r="I8329" s="41" t="n">
        <f aca="false">IF(A8329="","",IF(D8329="Delivered",IF(B8329&lt;=INDEX(P_Due,F8329),1,0),0))</f>
        <v>1</v>
      </c>
    </row>
    <row r="8330" customFormat="false" ht="15" hidden="false" customHeight="false" outlineLevel="0" collapsed="false">
      <c r="A8330" s="37" t="n">
        <v>1007338</v>
      </c>
      <c r="B8330" s="38" t="n">
        <v>46308</v>
      </c>
      <c r="C8330" s="39" t="n">
        <v>1</v>
      </c>
      <c r="D8330" s="39" t="s">
        <v>26</v>
      </c>
      <c r="E8330" s="39"/>
      <c r="F8330" s="41" t="n">
        <f aca="false">IF(A8330="","",MATCH(A8330,P_ID,1))</f>
        <v>7338</v>
      </c>
      <c r="G8330" s="41" t="str">
        <f aca="false">IF(A8330="","",INDEX(P_Svc,F8330))</f>
        <v>Standard</v>
      </c>
      <c r="H8330" s="41" t="str">
        <f aca="false">IF(A8330="","",INDEX(P_Zone,F8330))</f>
        <v>West</v>
      </c>
      <c r="I8330" s="41" t="n">
        <f aca="false">IF(A8330="","",IF(D8330="Delivered",IF(B8330&lt;=INDEX(P_Due,F8330),1,0),0))</f>
        <v>1</v>
      </c>
    </row>
    <row r="8331" customFormat="false" ht="15" hidden="false" customHeight="false" outlineLevel="0" collapsed="false">
      <c r="A8331" s="37" t="n">
        <v>1007340</v>
      </c>
      <c r="B8331" s="38" t="n">
        <v>46308</v>
      </c>
      <c r="C8331" s="39" t="n">
        <v>1</v>
      </c>
      <c r="D8331" s="39" t="s">
        <v>26</v>
      </c>
      <c r="E8331" s="39"/>
      <c r="F8331" s="41" t="n">
        <f aca="false">IF(A8331="","",MATCH(A8331,P_ID,1))</f>
        <v>7340</v>
      </c>
      <c r="G8331" s="41" t="str">
        <f aca="false">IF(A8331="","",INDEX(P_Svc,F8331))</f>
        <v>Standard</v>
      </c>
      <c r="H8331" s="41" t="str">
        <f aca="false">IF(A8331="","",INDEX(P_Zone,F8331))</f>
        <v>Central</v>
      </c>
      <c r="I8331" s="41" t="n">
        <f aca="false">IF(A8331="","",IF(D8331="Delivered",IF(B8331&lt;=INDEX(P_Due,F8331),1,0),0))</f>
        <v>1</v>
      </c>
    </row>
    <row r="8332" customFormat="false" ht="15" hidden="false" customHeight="false" outlineLevel="0" collapsed="false">
      <c r="A8332" s="37" t="n">
        <v>1007341</v>
      </c>
      <c r="B8332" s="38" t="n">
        <v>46308</v>
      </c>
      <c r="C8332" s="39" t="n">
        <v>1</v>
      </c>
      <c r="D8332" s="39" t="s">
        <v>26</v>
      </c>
      <c r="E8332" s="39"/>
      <c r="F8332" s="41" t="n">
        <f aca="false">IF(A8332="","",MATCH(A8332,P_ID,1))</f>
        <v>7341</v>
      </c>
      <c r="G8332" s="41" t="str">
        <f aca="false">IF(A8332="","",INDEX(P_Svc,F8332))</f>
        <v>Economy</v>
      </c>
      <c r="H8332" s="41" t="str">
        <f aca="false">IF(A8332="","",INDEX(P_Zone,F8332))</f>
        <v>Central</v>
      </c>
      <c r="I8332" s="41" t="n">
        <f aca="false">IF(A8332="","",IF(D8332="Delivered",IF(B8332&lt;=INDEX(P_Due,F8332),1,0),0))</f>
        <v>1</v>
      </c>
    </row>
    <row r="8333" customFormat="false" ht="15" hidden="false" customHeight="false" outlineLevel="0" collapsed="false">
      <c r="A8333" s="37" t="n">
        <v>1007342</v>
      </c>
      <c r="B8333" s="38" t="n">
        <v>46308</v>
      </c>
      <c r="C8333" s="39" t="n">
        <v>1</v>
      </c>
      <c r="D8333" s="39" t="s">
        <v>26</v>
      </c>
      <c r="E8333" s="39"/>
      <c r="F8333" s="41" t="n">
        <f aca="false">IF(A8333="","",MATCH(A8333,P_ID,1))</f>
        <v>7342</v>
      </c>
      <c r="G8333" s="41" t="str">
        <f aca="false">IF(A8333="","",INDEX(P_Svc,F8333))</f>
        <v>Standard</v>
      </c>
      <c r="H8333" s="41" t="str">
        <f aca="false">IF(A8333="","",INDEX(P_Zone,F8333))</f>
        <v>East</v>
      </c>
      <c r="I8333" s="41" t="n">
        <f aca="false">IF(A8333="","",IF(D8333="Delivered",IF(B8333&lt;=INDEX(P_Due,F8333),1,0),0))</f>
        <v>1</v>
      </c>
    </row>
    <row r="8334" customFormat="false" ht="15" hidden="false" customHeight="false" outlineLevel="0" collapsed="false">
      <c r="A8334" s="37" t="n">
        <v>1007343</v>
      </c>
      <c r="B8334" s="38" t="n">
        <v>46308</v>
      </c>
      <c r="C8334" s="39" t="n">
        <v>1</v>
      </c>
      <c r="D8334" s="39" t="s">
        <v>26</v>
      </c>
      <c r="E8334" s="39"/>
      <c r="F8334" s="41" t="n">
        <f aca="false">IF(A8334="","",MATCH(A8334,P_ID,1))</f>
        <v>7343</v>
      </c>
      <c r="G8334" s="41" t="str">
        <f aca="false">IF(A8334="","",INDEX(P_Svc,F8334))</f>
        <v>Standard</v>
      </c>
      <c r="H8334" s="41" t="str">
        <f aca="false">IF(A8334="","",INDEX(P_Zone,F8334))</f>
        <v>Central</v>
      </c>
      <c r="I8334" s="41" t="n">
        <f aca="false">IF(A8334="","",IF(D8334="Delivered",IF(B8334&lt;=INDEX(P_Due,F8334),1,0),0))</f>
        <v>1</v>
      </c>
    </row>
    <row r="8335" customFormat="false" ht="15" hidden="false" customHeight="false" outlineLevel="0" collapsed="false">
      <c r="A8335" s="37" t="n">
        <v>1007344</v>
      </c>
      <c r="B8335" s="38" t="n">
        <v>46308</v>
      </c>
      <c r="C8335" s="39" t="n">
        <v>1</v>
      </c>
      <c r="D8335" s="39" t="s">
        <v>26</v>
      </c>
      <c r="E8335" s="39"/>
      <c r="F8335" s="41" t="n">
        <f aca="false">IF(A8335="","",MATCH(A8335,P_ID,1))</f>
        <v>7344</v>
      </c>
      <c r="G8335" s="41" t="str">
        <f aca="false">IF(A8335="","",INDEX(P_Svc,F8335))</f>
        <v>Economy</v>
      </c>
      <c r="H8335" s="41" t="str">
        <f aca="false">IF(A8335="","",INDEX(P_Zone,F8335))</f>
        <v>West</v>
      </c>
      <c r="I8335" s="41" t="n">
        <f aca="false">IF(A8335="","",IF(D8335="Delivered",IF(B8335&lt;=INDEX(P_Due,F8335),1,0),0))</f>
        <v>1</v>
      </c>
    </row>
    <row r="8336" customFormat="false" ht="15" hidden="false" customHeight="false" outlineLevel="0" collapsed="false">
      <c r="A8336" s="37" t="n">
        <v>1007345</v>
      </c>
      <c r="B8336" s="38" t="n">
        <v>46308</v>
      </c>
      <c r="C8336" s="39" t="n">
        <v>1</v>
      </c>
      <c r="D8336" s="39" t="s">
        <v>26</v>
      </c>
      <c r="E8336" s="39"/>
      <c r="F8336" s="41" t="n">
        <f aca="false">IF(A8336="","",MATCH(A8336,P_ID,1))</f>
        <v>7345</v>
      </c>
      <c r="G8336" s="41" t="str">
        <f aca="false">IF(A8336="","",INDEX(P_Svc,F8336))</f>
        <v>Economy</v>
      </c>
      <c r="H8336" s="41" t="str">
        <f aca="false">IF(A8336="","",INDEX(P_Zone,F8336))</f>
        <v>South</v>
      </c>
      <c r="I8336" s="41" t="n">
        <f aca="false">IF(A8336="","",IF(D8336="Delivered",IF(B8336&lt;=INDEX(P_Due,F8336),1,0),0))</f>
        <v>1</v>
      </c>
    </row>
    <row r="8337" customFormat="false" ht="15" hidden="false" customHeight="false" outlineLevel="0" collapsed="false">
      <c r="A8337" s="37" t="n">
        <v>1007346</v>
      </c>
      <c r="B8337" s="38" t="n">
        <v>46308</v>
      </c>
      <c r="C8337" s="39" t="n">
        <v>1</v>
      </c>
      <c r="D8337" s="39" t="s">
        <v>26</v>
      </c>
      <c r="E8337" s="39"/>
      <c r="F8337" s="41" t="n">
        <f aca="false">IF(A8337="","",MATCH(A8337,P_ID,1))</f>
        <v>7346</v>
      </c>
      <c r="G8337" s="41" t="str">
        <f aca="false">IF(A8337="","",INDEX(P_Svc,F8337))</f>
        <v>Standard</v>
      </c>
      <c r="H8337" s="41" t="str">
        <f aca="false">IF(A8337="","",INDEX(P_Zone,F8337))</f>
        <v>South</v>
      </c>
      <c r="I8337" s="41" t="n">
        <f aca="false">IF(A8337="","",IF(D8337="Delivered",IF(B8337&lt;=INDEX(P_Due,F8337),1,0),0))</f>
        <v>1</v>
      </c>
    </row>
    <row r="8338" customFormat="false" ht="15" hidden="false" customHeight="false" outlineLevel="0" collapsed="false">
      <c r="A8338" s="37" t="n">
        <v>1007347</v>
      </c>
      <c r="B8338" s="38" t="n">
        <v>46308</v>
      </c>
      <c r="C8338" s="39" t="n">
        <v>1</v>
      </c>
      <c r="D8338" s="39" t="s">
        <v>26</v>
      </c>
      <c r="E8338" s="39"/>
      <c r="F8338" s="41" t="n">
        <f aca="false">IF(A8338="","",MATCH(A8338,P_ID,1))</f>
        <v>7347</v>
      </c>
      <c r="G8338" s="41" t="str">
        <f aca="false">IF(A8338="","",INDEX(P_Svc,F8338))</f>
        <v>Standard</v>
      </c>
      <c r="H8338" s="41" t="str">
        <f aca="false">IF(A8338="","",INDEX(P_Zone,F8338))</f>
        <v>South</v>
      </c>
      <c r="I8338" s="41" t="n">
        <f aca="false">IF(A8338="","",IF(D8338="Delivered",IF(B8338&lt;=INDEX(P_Due,F8338),1,0),0))</f>
        <v>1</v>
      </c>
    </row>
    <row r="8339" customFormat="false" ht="15" hidden="false" customHeight="false" outlineLevel="0" collapsed="false">
      <c r="A8339" s="37" t="n">
        <v>1007348</v>
      </c>
      <c r="B8339" s="38" t="n">
        <v>46308</v>
      </c>
      <c r="C8339" s="39" t="n">
        <v>1</v>
      </c>
      <c r="D8339" s="39" t="s">
        <v>26</v>
      </c>
      <c r="E8339" s="39"/>
      <c r="F8339" s="41" t="n">
        <f aca="false">IF(A8339="","",MATCH(A8339,P_ID,1))</f>
        <v>7348</v>
      </c>
      <c r="G8339" s="41" t="str">
        <f aca="false">IF(A8339="","",INDEX(P_Svc,F8339))</f>
        <v>Standard</v>
      </c>
      <c r="H8339" s="41" t="str">
        <f aca="false">IF(A8339="","",INDEX(P_Zone,F8339))</f>
        <v>Central</v>
      </c>
      <c r="I8339" s="41" t="n">
        <f aca="false">IF(A8339="","",IF(D8339="Delivered",IF(B8339&lt;=INDEX(P_Due,F8339),1,0),0))</f>
        <v>1</v>
      </c>
    </row>
    <row r="8340" customFormat="false" ht="15" hidden="false" customHeight="false" outlineLevel="0" collapsed="false">
      <c r="A8340" s="37" t="n">
        <v>1007352</v>
      </c>
      <c r="B8340" s="38" t="n">
        <v>46308</v>
      </c>
      <c r="C8340" s="39" t="n">
        <v>1</v>
      </c>
      <c r="D8340" s="39" t="s">
        <v>26</v>
      </c>
      <c r="E8340" s="39"/>
      <c r="F8340" s="41" t="n">
        <f aca="false">IF(A8340="","",MATCH(A8340,P_ID,1))</f>
        <v>7352</v>
      </c>
      <c r="G8340" s="41" t="str">
        <f aca="false">IF(A8340="","",INDEX(P_Svc,F8340))</f>
        <v>Standard</v>
      </c>
      <c r="H8340" s="41" t="str">
        <f aca="false">IF(A8340="","",INDEX(P_Zone,F8340))</f>
        <v>North</v>
      </c>
      <c r="I8340" s="41" t="n">
        <f aca="false">IF(A8340="","",IF(D8340="Delivered",IF(B8340&lt;=INDEX(P_Due,F8340),1,0),0))</f>
        <v>1</v>
      </c>
    </row>
    <row r="8341" customFormat="false" ht="15" hidden="false" customHeight="false" outlineLevel="0" collapsed="false">
      <c r="A8341" s="37" t="n">
        <v>1007354</v>
      </c>
      <c r="B8341" s="38" t="n">
        <v>46308</v>
      </c>
      <c r="C8341" s="39" t="n">
        <v>1</v>
      </c>
      <c r="D8341" s="39" t="s">
        <v>26</v>
      </c>
      <c r="E8341" s="39"/>
      <c r="F8341" s="41" t="n">
        <f aca="false">IF(A8341="","",MATCH(A8341,P_ID,1))</f>
        <v>7354</v>
      </c>
      <c r="G8341" s="41" t="str">
        <f aca="false">IF(A8341="","",INDEX(P_Svc,F8341))</f>
        <v>Standard</v>
      </c>
      <c r="H8341" s="41" t="str">
        <f aca="false">IF(A8341="","",INDEX(P_Zone,F8341))</f>
        <v>Central</v>
      </c>
      <c r="I8341" s="41" t="n">
        <f aca="false">IF(A8341="","",IF(D8341="Delivered",IF(B8341&lt;=INDEX(P_Due,F8341),1,0),0))</f>
        <v>1</v>
      </c>
    </row>
    <row r="8342" customFormat="false" ht="15" hidden="false" customHeight="false" outlineLevel="0" collapsed="false">
      <c r="A8342" s="37" t="n">
        <v>1007355</v>
      </c>
      <c r="B8342" s="38" t="n">
        <v>46308</v>
      </c>
      <c r="C8342" s="39" t="n">
        <v>1</v>
      </c>
      <c r="D8342" s="39" t="s">
        <v>26</v>
      </c>
      <c r="E8342" s="39"/>
      <c r="F8342" s="41" t="n">
        <f aca="false">IF(A8342="","",MATCH(A8342,P_ID,1))</f>
        <v>7355</v>
      </c>
      <c r="G8342" s="41" t="str">
        <f aca="false">IF(A8342="","",INDEX(P_Svc,F8342))</f>
        <v>Standard</v>
      </c>
      <c r="H8342" s="41" t="str">
        <f aca="false">IF(A8342="","",INDEX(P_Zone,F8342))</f>
        <v>Central</v>
      </c>
      <c r="I8342" s="41" t="n">
        <f aca="false">IF(A8342="","",IF(D8342="Delivered",IF(B8342&lt;=INDEX(P_Due,F8342),1,0),0))</f>
        <v>1</v>
      </c>
    </row>
    <row r="8343" customFormat="false" ht="15" hidden="false" customHeight="false" outlineLevel="0" collapsed="false">
      <c r="A8343" s="37" t="n">
        <v>1007357</v>
      </c>
      <c r="B8343" s="38" t="n">
        <v>46308</v>
      </c>
      <c r="C8343" s="39" t="n">
        <v>1</v>
      </c>
      <c r="D8343" s="39" t="s">
        <v>26</v>
      </c>
      <c r="E8343" s="39"/>
      <c r="F8343" s="41" t="n">
        <f aca="false">IF(A8343="","",MATCH(A8343,P_ID,1))</f>
        <v>7357</v>
      </c>
      <c r="G8343" s="41" t="str">
        <f aca="false">IF(A8343="","",INDEX(P_Svc,F8343))</f>
        <v>Standard</v>
      </c>
      <c r="H8343" s="41" t="str">
        <f aca="false">IF(A8343="","",INDEX(P_Zone,F8343))</f>
        <v>South</v>
      </c>
      <c r="I8343" s="41" t="n">
        <f aca="false">IF(A8343="","",IF(D8343="Delivered",IF(B8343&lt;=INDEX(P_Due,F8343),1,0),0))</f>
        <v>1</v>
      </c>
    </row>
    <row r="8344" customFormat="false" ht="15" hidden="false" customHeight="false" outlineLevel="0" collapsed="false">
      <c r="A8344" s="37" t="n">
        <v>1007358</v>
      </c>
      <c r="B8344" s="38" t="n">
        <v>46308</v>
      </c>
      <c r="C8344" s="39" t="n">
        <v>1</v>
      </c>
      <c r="D8344" s="39" t="s">
        <v>26</v>
      </c>
      <c r="E8344" s="39"/>
      <c r="F8344" s="41" t="n">
        <f aca="false">IF(A8344="","",MATCH(A8344,P_ID,1))</f>
        <v>7358</v>
      </c>
      <c r="G8344" s="41" t="str">
        <f aca="false">IF(A8344="","",INDEX(P_Svc,F8344))</f>
        <v>Economy</v>
      </c>
      <c r="H8344" s="41" t="str">
        <f aca="false">IF(A8344="","",INDEX(P_Zone,F8344))</f>
        <v>East</v>
      </c>
      <c r="I8344" s="41" t="n">
        <f aca="false">IF(A8344="","",IF(D8344="Delivered",IF(B8344&lt;=INDEX(P_Due,F8344),1,0),0))</f>
        <v>1</v>
      </c>
    </row>
    <row r="8345" customFormat="false" ht="15" hidden="false" customHeight="false" outlineLevel="0" collapsed="false">
      <c r="A8345" s="37" t="n">
        <v>1007359</v>
      </c>
      <c r="B8345" s="38" t="n">
        <v>46308</v>
      </c>
      <c r="C8345" s="39" t="n">
        <v>1</v>
      </c>
      <c r="D8345" s="39" t="s">
        <v>26</v>
      </c>
      <c r="E8345" s="39"/>
      <c r="F8345" s="41" t="n">
        <f aca="false">IF(A8345="","",MATCH(A8345,P_ID,1))</f>
        <v>7359</v>
      </c>
      <c r="G8345" s="41" t="str">
        <f aca="false">IF(A8345="","",INDEX(P_Svc,F8345))</f>
        <v>Economy</v>
      </c>
      <c r="H8345" s="41" t="str">
        <f aca="false">IF(A8345="","",INDEX(P_Zone,F8345))</f>
        <v>South</v>
      </c>
      <c r="I8345" s="41" t="n">
        <f aca="false">IF(A8345="","",IF(D8345="Delivered",IF(B8345&lt;=INDEX(P_Due,F8345),1,0),0))</f>
        <v>1</v>
      </c>
    </row>
    <row r="8346" customFormat="false" ht="15" hidden="false" customHeight="false" outlineLevel="0" collapsed="false">
      <c r="A8346" s="37" t="n">
        <v>1007360</v>
      </c>
      <c r="B8346" s="38" t="n">
        <v>46308</v>
      </c>
      <c r="C8346" s="39" t="n">
        <v>1</v>
      </c>
      <c r="D8346" s="39" t="s">
        <v>26</v>
      </c>
      <c r="E8346" s="39"/>
      <c r="F8346" s="41" t="n">
        <f aca="false">IF(A8346="","",MATCH(A8346,P_ID,1))</f>
        <v>7360</v>
      </c>
      <c r="G8346" s="41" t="str">
        <f aca="false">IF(A8346="","",INDEX(P_Svc,F8346))</f>
        <v>Standard</v>
      </c>
      <c r="H8346" s="41" t="str">
        <f aca="false">IF(A8346="","",INDEX(P_Zone,F8346))</f>
        <v>East</v>
      </c>
      <c r="I8346" s="41" t="n">
        <f aca="false">IF(A8346="","",IF(D8346="Delivered",IF(B8346&lt;=INDEX(P_Due,F8346),1,0),0))</f>
        <v>1</v>
      </c>
    </row>
    <row r="8347" customFormat="false" ht="15" hidden="false" customHeight="false" outlineLevel="0" collapsed="false">
      <c r="A8347" s="37" t="n">
        <v>1007361</v>
      </c>
      <c r="B8347" s="38" t="n">
        <v>46308</v>
      </c>
      <c r="C8347" s="39" t="n">
        <v>1</v>
      </c>
      <c r="D8347" s="39" t="s">
        <v>26</v>
      </c>
      <c r="E8347" s="39"/>
      <c r="F8347" s="41" t="n">
        <f aca="false">IF(A8347="","",MATCH(A8347,P_ID,1))</f>
        <v>7361</v>
      </c>
      <c r="G8347" s="41" t="str">
        <f aca="false">IF(A8347="","",INDEX(P_Svc,F8347))</f>
        <v>Standard</v>
      </c>
      <c r="H8347" s="41" t="str">
        <f aca="false">IF(A8347="","",INDEX(P_Zone,F8347))</f>
        <v>East</v>
      </c>
      <c r="I8347" s="41" t="n">
        <f aca="false">IF(A8347="","",IF(D8347="Delivered",IF(B8347&lt;=INDEX(P_Due,F8347),1,0),0))</f>
        <v>1</v>
      </c>
    </row>
    <row r="8348" customFormat="false" ht="15" hidden="false" customHeight="false" outlineLevel="0" collapsed="false">
      <c r="A8348" s="37" t="n">
        <v>1007363</v>
      </c>
      <c r="B8348" s="38" t="n">
        <v>46308</v>
      </c>
      <c r="C8348" s="39" t="n">
        <v>1</v>
      </c>
      <c r="D8348" s="39" t="s">
        <v>26</v>
      </c>
      <c r="E8348" s="39"/>
      <c r="F8348" s="41" t="n">
        <f aca="false">IF(A8348="","",MATCH(A8348,P_ID,1))</f>
        <v>7363</v>
      </c>
      <c r="G8348" s="41" t="str">
        <f aca="false">IF(A8348="","",INDEX(P_Svc,F8348))</f>
        <v>Economy</v>
      </c>
      <c r="H8348" s="41" t="str">
        <f aca="false">IF(A8348="","",INDEX(P_Zone,F8348))</f>
        <v>South</v>
      </c>
      <c r="I8348" s="41" t="n">
        <f aca="false">IF(A8348="","",IF(D8348="Delivered",IF(B8348&lt;=INDEX(P_Due,F8348),1,0),0))</f>
        <v>1</v>
      </c>
    </row>
    <row r="8349" customFormat="false" ht="15" hidden="false" customHeight="false" outlineLevel="0" collapsed="false">
      <c r="A8349" s="37" t="n">
        <v>1007364</v>
      </c>
      <c r="B8349" s="38" t="n">
        <v>46308</v>
      </c>
      <c r="C8349" s="39" t="n">
        <v>1</v>
      </c>
      <c r="D8349" s="39" t="s">
        <v>26</v>
      </c>
      <c r="E8349" s="39"/>
      <c r="F8349" s="41" t="n">
        <f aca="false">IF(A8349="","",MATCH(A8349,P_ID,1))</f>
        <v>7364</v>
      </c>
      <c r="G8349" s="41" t="str">
        <f aca="false">IF(A8349="","",INDEX(P_Svc,F8349))</f>
        <v>Standard</v>
      </c>
      <c r="H8349" s="41" t="str">
        <f aca="false">IF(A8349="","",INDEX(P_Zone,F8349))</f>
        <v>South</v>
      </c>
      <c r="I8349" s="41" t="n">
        <f aca="false">IF(A8349="","",IF(D8349="Delivered",IF(B8349&lt;=INDEX(P_Due,F8349),1,0),0))</f>
        <v>1</v>
      </c>
    </row>
    <row r="8350" customFormat="false" ht="15" hidden="false" customHeight="false" outlineLevel="0" collapsed="false">
      <c r="A8350" s="37" t="n">
        <v>1007365</v>
      </c>
      <c r="B8350" s="38" t="n">
        <v>46308</v>
      </c>
      <c r="C8350" s="39" t="n">
        <v>1</v>
      </c>
      <c r="D8350" s="39" t="s">
        <v>79</v>
      </c>
      <c r="E8350" s="39" t="s">
        <v>32</v>
      </c>
      <c r="F8350" s="41" t="n">
        <f aca="false">IF(A8350="","",MATCH(A8350,P_ID,1))</f>
        <v>7365</v>
      </c>
      <c r="G8350" s="41" t="str">
        <f aca="false">IF(A8350="","",INDEX(P_Svc,F8350))</f>
        <v>Standard</v>
      </c>
      <c r="H8350" s="41" t="str">
        <f aca="false">IF(A8350="","",INDEX(P_Zone,F8350))</f>
        <v>Central</v>
      </c>
      <c r="I8350" s="41" t="n">
        <f aca="false">IF(A8350="","",IF(D8350="Delivered",IF(B8350&lt;=INDEX(P_Due,F8350),1,0),0))</f>
        <v>0</v>
      </c>
    </row>
    <row r="8351" customFormat="false" ht="15" hidden="false" customHeight="false" outlineLevel="0" collapsed="false">
      <c r="A8351" s="37" t="n">
        <v>1007366</v>
      </c>
      <c r="B8351" s="38" t="n">
        <v>46308</v>
      </c>
      <c r="C8351" s="39" t="n">
        <v>1</v>
      </c>
      <c r="D8351" s="39" t="s">
        <v>26</v>
      </c>
      <c r="E8351" s="39"/>
      <c r="F8351" s="41" t="n">
        <f aca="false">IF(A8351="","",MATCH(A8351,P_ID,1))</f>
        <v>7366</v>
      </c>
      <c r="G8351" s="41" t="str">
        <f aca="false">IF(A8351="","",INDEX(P_Svc,F8351))</f>
        <v>Standard</v>
      </c>
      <c r="H8351" s="41" t="str">
        <f aca="false">IF(A8351="","",INDEX(P_Zone,F8351))</f>
        <v>North</v>
      </c>
      <c r="I8351" s="41" t="n">
        <f aca="false">IF(A8351="","",IF(D8351="Delivered",IF(B8351&lt;=INDEX(P_Due,F8351),1,0),0))</f>
        <v>1</v>
      </c>
    </row>
    <row r="8352" customFormat="false" ht="15" hidden="false" customHeight="false" outlineLevel="0" collapsed="false">
      <c r="A8352" s="37" t="n">
        <v>1007367</v>
      </c>
      <c r="B8352" s="38" t="n">
        <v>46308</v>
      </c>
      <c r="C8352" s="39" t="n">
        <v>1</v>
      </c>
      <c r="D8352" s="39" t="s">
        <v>26</v>
      </c>
      <c r="E8352" s="39"/>
      <c r="F8352" s="41" t="n">
        <f aca="false">IF(A8352="","",MATCH(A8352,P_ID,1))</f>
        <v>7367</v>
      </c>
      <c r="G8352" s="41" t="str">
        <f aca="false">IF(A8352="","",INDEX(P_Svc,F8352))</f>
        <v>Standard</v>
      </c>
      <c r="H8352" s="41" t="str">
        <f aca="false">IF(A8352="","",INDEX(P_Zone,F8352))</f>
        <v>West</v>
      </c>
      <c r="I8352" s="41" t="n">
        <f aca="false">IF(A8352="","",IF(D8352="Delivered",IF(B8352&lt;=INDEX(P_Due,F8352),1,0),0))</f>
        <v>1</v>
      </c>
    </row>
    <row r="8353" customFormat="false" ht="15" hidden="false" customHeight="false" outlineLevel="0" collapsed="false">
      <c r="A8353" s="37" t="n">
        <v>1007368</v>
      </c>
      <c r="B8353" s="38" t="n">
        <v>46308</v>
      </c>
      <c r="C8353" s="39" t="n">
        <v>1</v>
      </c>
      <c r="D8353" s="39" t="s">
        <v>26</v>
      </c>
      <c r="E8353" s="39"/>
      <c r="F8353" s="41" t="n">
        <f aca="false">IF(A8353="","",MATCH(A8353,P_ID,1))</f>
        <v>7368</v>
      </c>
      <c r="G8353" s="41" t="str">
        <f aca="false">IF(A8353="","",INDEX(P_Svc,F8353))</f>
        <v>Standard</v>
      </c>
      <c r="H8353" s="41" t="str">
        <f aca="false">IF(A8353="","",INDEX(P_Zone,F8353))</f>
        <v>North</v>
      </c>
      <c r="I8353" s="41" t="n">
        <f aca="false">IF(A8353="","",IF(D8353="Delivered",IF(B8353&lt;=INDEX(P_Due,F8353),1,0),0))</f>
        <v>1</v>
      </c>
    </row>
    <row r="8354" customFormat="false" ht="15" hidden="false" customHeight="false" outlineLevel="0" collapsed="false">
      <c r="A8354" s="37" t="n">
        <v>1007369</v>
      </c>
      <c r="B8354" s="38" t="n">
        <v>46308</v>
      </c>
      <c r="C8354" s="39" t="n">
        <v>1</v>
      </c>
      <c r="D8354" s="39" t="s">
        <v>26</v>
      </c>
      <c r="E8354" s="39"/>
      <c r="F8354" s="41" t="n">
        <f aca="false">IF(A8354="","",MATCH(A8354,P_ID,1))</f>
        <v>7369</v>
      </c>
      <c r="G8354" s="41" t="str">
        <f aca="false">IF(A8354="","",INDEX(P_Svc,F8354))</f>
        <v>Standard</v>
      </c>
      <c r="H8354" s="41" t="str">
        <f aca="false">IF(A8354="","",INDEX(P_Zone,F8354))</f>
        <v>East</v>
      </c>
      <c r="I8354" s="41" t="n">
        <f aca="false">IF(A8354="","",IF(D8354="Delivered",IF(B8354&lt;=INDEX(P_Due,F8354),1,0),0))</f>
        <v>1</v>
      </c>
    </row>
    <row r="8355" customFormat="false" ht="15" hidden="false" customHeight="false" outlineLevel="0" collapsed="false">
      <c r="A8355" s="37" t="n">
        <v>1007370</v>
      </c>
      <c r="B8355" s="38" t="n">
        <v>46308</v>
      </c>
      <c r="C8355" s="39" t="n">
        <v>1</v>
      </c>
      <c r="D8355" s="39" t="s">
        <v>26</v>
      </c>
      <c r="E8355" s="39"/>
      <c r="F8355" s="41" t="n">
        <f aca="false">IF(A8355="","",MATCH(A8355,P_ID,1))</f>
        <v>7370</v>
      </c>
      <c r="G8355" s="41" t="str">
        <f aca="false">IF(A8355="","",INDEX(P_Svc,F8355))</f>
        <v>Standard</v>
      </c>
      <c r="H8355" s="41" t="str">
        <f aca="false">IF(A8355="","",INDEX(P_Zone,F8355))</f>
        <v>East</v>
      </c>
      <c r="I8355" s="41" t="n">
        <f aca="false">IF(A8355="","",IF(D8355="Delivered",IF(B8355&lt;=INDEX(P_Due,F8355),1,0),0))</f>
        <v>1</v>
      </c>
    </row>
    <row r="8356" customFormat="false" ht="15" hidden="false" customHeight="false" outlineLevel="0" collapsed="false">
      <c r="A8356" s="37" t="n">
        <v>1007371</v>
      </c>
      <c r="B8356" s="38" t="n">
        <v>46308</v>
      </c>
      <c r="C8356" s="39" t="n">
        <v>1</v>
      </c>
      <c r="D8356" s="39" t="s">
        <v>26</v>
      </c>
      <c r="E8356" s="39"/>
      <c r="F8356" s="41" t="n">
        <f aca="false">IF(A8356="","",MATCH(A8356,P_ID,1))</f>
        <v>7371</v>
      </c>
      <c r="G8356" s="41" t="str">
        <f aca="false">IF(A8356="","",INDEX(P_Svc,F8356))</f>
        <v>Standard</v>
      </c>
      <c r="H8356" s="41" t="str">
        <f aca="false">IF(A8356="","",INDEX(P_Zone,F8356))</f>
        <v>Central</v>
      </c>
      <c r="I8356" s="41" t="n">
        <f aca="false">IF(A8356="","",IF(D8356="Delivered",IF(B8356&lt;=INDEX(P_Due,F8356),1,0),0))</f>
        <v>1</v>
      </c>
    </row>
    <row r="8357" customFormat="false" ht="15" hidden="false" customHeight="false" outlineLevel="0" collapsed="false">
      <c r="A8357" s="37" t="n">
        <v>1007372</v>
      </c>
      <c r="B8357" s="38" t="n">
        <v>46308</v>
      </c>
      <c r="C8357" s="39" t="n">
        <v>1</v>
      </c>
      <c r="D8357" s="39" t="s">
        <v>26</v>
      </c>
      <c r="E8357" s="39"/>
      <c r="F8357" s="41" t="n">
        <f aca="false">IF(A8357="","",MATCH(A8357,P_ID,1))</f>
        <v>7372</v>
      </c>
      <c r="G8357" s="41" t="str">
        <f aca="false">IF(A8357="","",INDEX(P_Svc,F8357))</f>
        <v>Standard</v>
      </c>
      <c r="H8357" s="41" t="str">
        <f aca="false">IF(A8357="","",INDEX(P_Zone,F8357))</f>
        <v>East</v>
      </c>
      <c r="I8357" s="41" t="n">
        <f aca="false">IF(A8357="","",IF(D8357="Delivered",IF(B8357&lt;=INDEX(P_Due,F8357),1,0),0))</f>
        <v>1</v>
      </c>
    </row>
    <row r="8358" customFormat="false" ht="15" hidden="false" customHeight="false" outlineLevel="0" collapsed="false">
      <c r="A8358" s="37" t="n">
        <v>1007373</v>
      </c>
      <c r="B8358" s="38" t="n">
        <v>46308</v>
      </c>
      <c r="C8358" s="39" t="n">
        <v>1</v>
      </c>
      <c r="D8358" s="39" t="s">
        <v>79</v>
      </c>
      <c r="E8358" s="39" t="s">
        <v>32</v>
      </c>
      <c r="F8358" s="41" t="n">
        <f aca="false">IF(A8358="","",MATCH(A8358,P_ID,1))</f>
        <v>7373</v>
      </c>
      <c r="G8358" s="41" t="str">
        <f aca="false">IF(A8358="","",INDEX(P_Svc,F8358))</f>
        <v>Standard</v>
      </c>
      <c r="H8358" s="41" t="str">
        <f aca="false">IF(A8358="","",INDEX(P_Zone,F8358))</f>
        <v>West</v>
      </c>
      <c r="I8358" s="41" t="n">
        <f aca="false">IF(A8358="","",IF(D8358="Delivered",IF(B8358&lt;=INDEX(P_Due,F8358),1,0),0))</f>
        <v>0</v>
      </c>
    </row>
    <row r="8359" customFormat="false" ht="15" hidden="false" customHeight="false" outlineLevel="0" collapsed="false">
      <c r="A8359" s="37" t="n">
        <v>1007374</v>
      </c>
      <c r="B8359" s="38" t="n">
        <v>46308</v>
      </c>
      <c r="C8359" s="39" t="n">
        <v>1</v>
      </c>
      <c r="D8359" s="39" t="s">
        <v>26</v>
      </c>
      <c r="E8359" s="39"/>
      <c r="F8359" s="41" t="n">
        <f aca="false">IF(A8359="","",MATCH(A8359,P_ID,1))</f>
        <v>7374</v>
      </c>
      <c r="G8359" s="41" t="str">
        <f aca="false">IF(A8359="","",INDEX(P_Svc,F8359))</f>
        <v>Standard</v>
      </c>
      <c r="H8359" s="41" t="str">
        <f aca="false">IF(A8359="","",INDEX(P_Zone,F8359))</f>
        <v>North</v>
      </c>
      <c r="I8359" s="41" t="n">
        <f aca="false">IF(A8359="","",IF(D8359="Delivered",IF(B8359&lt;=INDEX(P_Due,F8359),1,0),0))</f>
        <v>1</v>
      </c>
    </row>
    <row r="8360" customFormat="false" ht="15" hidden="false" customHeight="false" outlineLevel="0" collapsed="false">
      <c r="A8360" s="37" t="n">
        <v>1007375</v>
      </c>
      <c r="B8360" s="38" t="n">
        <v>46308</v>
      </c>
      <c r="C8360" s="39" t="n">
        <v>1</v>
      </c>
      <c r="D8360" s="39" t="s">
        <v>26</v>
      </c>
      <c r="E8360" s="39"/>
      <c r="F8360" s="41" t="n">
        <f aca="false">IF(A8360="","",MATCH(A8360,P_ID,1))</f>
        <v>7375</v>
      </c>
      <c r="G8360" s="41" t="str">
        <f aca="false">IF(A8360="","",INDEX(P_Svc,F8360))</f>
        <v>Economy</v>
      </c>
      <c r="H8360" s="41" t="str">
        <f aca="false">IF(A8360="","",INDEX(P_Zone,F8360))</f>
        <v>Central</v>
      </c>
      <c r="I8360" s="41" t="n">
        <f aca="false">IF(A8360="","",IF(D8360="Delivered",IF(B8360&lt;=INDEX(P_Due,F8360),1,0),0))</f>
        <v>1</v>
      </c>
    </row>
    <row r="8361" customFormat="false" ht="15" hidden="false" customHeight="false" outlineLevel="0" collapsed="false">
      <c r="A8361" s="37" t="n">
        <v>1007376</v>
      </c>
      <c r="B8361" s="38" t="n">
        <v>46308</v>
      </c>
      <c r="C8361" s="39" t="n">
        <v>1</v>
      </c>
      <c r="D8361" s="39" t="s">
        <v>26</v>
      </c>
      <c r="E8361" s="39"/>
      <c r="F8361" s="41" t="n">
        <f aca="false">IF(A8361="","",MATCH(A8361,P_ID,1))</f>
        <v>7376</v>
      </c>
      <c r="G8361" s="41" t="str">
        <f aca="false">IF(A8361="","",INDEX(P_Svc,F8361))</f>
        <v>Standard</v>
      </c>
      <c r="H8361" s="41" t="str">
        <f aca="false">IF(A8361="","",INDEX(P_Zone,F8361))</f>
        <v>East</v>
      </c>
      <c r="I8361" s="41" t="n">
        <f aca="false">IF(A8361="","",IF(D8361="Delivered",IF(B8361&lt;=INDEX(P_Due,F8361),1,0),0))</f>
        <v>1</v>
      </c>
    </row>
    <row r="8362" customFormat="false" ht="15" hidden="false" customHeight="false" outlineLevel="0" collapsed="false">
      <c r="A8362" s="37" t="n">
        <v>1007377</v>
      </c>
      <c r="B8362" s="38" t="n">
        <v>46308</v>
      </c>
      <c r="C8362" s="39" t="n">
        <v>1</v>
      </c>
      <c r="D8362" s="39" t="s">
        <v>79</v>
      </c>
      <c r="E8362" s="39" t="s">
        <v>32</v>
      </c>
      <c r="F8362" s="41" t="n">
        <f aca="false">IF(A8362="","",MATCH(A8362,P_ID,1))</f>
        <v>7377</v>
      </c>
      <c r="G8362" s="41" t="str">
        <f aca="false">IF(A8362="","",INDEX(P_Svc,F8362))</f>
        <v>Standard</v>
      </c>
      <c r="H8362" s="41" t="str">
        <f aca="false">IF(A8362="","",INDEX(P_Zone,F8362))</f>
        <v>North</v>
      </c>
      <c r="I8362" s="41" t="n">
        <f aca="false">IF(A8362="","",IF(D8362="Delivered",IF(B8362&lt;=INDEX(P_Due,F8362),1,0),0))</f>
        <v>0</v>
      </c>
    </row>
    <row r="8363" customFormat="false" ht="15" hidden="false" customHeight="false" outlineLevel="0" collapsed="false">
      <c r="A8363" s="37" t="n">
        <v>1007378</v>
      </c>
      <c r="B8363" s="38" t="n">
        <v>46308</v>
      </c>
      <c r="C8363" s="39" t="n">
        <v>1</v>
      </c>
      <c r="D8363" s="39" t="s">
        <v>79</v>
      </c>
      <c r="E8363" s="39" t="s">
        <v>32</v>
      </c>
      <c r="F8363" s="41" t="n">
        <f aca="false">IF(A8363="","",MATCH(A8363,P_ID,1))</f>
        <v>7378</v>
      </c>
      <c r="G8363" s="41" t="str">
        <f aca="false">IF(A8363="","",INDEX(P_Svc,F8363))</f>
        <v>Standard</v>
      </c>
      <c r="H8363" s="41" t="str">
        <f aca="false">IF(A8363="","",INDEX(P_Zone,F8363))</f>
        <v>East</v>
      </c>
      <c r="I8363" s="41" t="n">
        <f aca="false">IF(A8363="","",IF(D8363="Delivered",IF(B8363&lt;=INDEX(P_Due,F8363),1,0),0))</f>
        <v>0</v>
      </c>
    </row>
    <row r="8364" customFormat="false" ht="15" hidden="false" customHeight="false" outlineLevel="0" collapsed="false">
      <c r="A8364" s="37" t="n">
        <v>1007380</v>
      </c>
      <c r="B8364" s="38" t="n">
        <v>46308</v>
      </c>
      <c r="C8364" s="39" t="n">
        <v>1</v>
      </c>
      <c r="D8364" s="39" t="s">
        <v>26</v>
      </c>
      <c r="E8364" s="39"/>
      <c r="F8364" s="41" t="n">
        <f aca="false">IF(A8364="","",MATCH(A8364,P_ID,1))</f>
        <v>7380</v>
      </c>
      <c r="G8364" s="41" t="str">
        <f aca="false">IF(A8364="","",INDEX(P_Svc,F8364))</f>
        <v>Standard</v>
      </c>
      <c r="H8364" s="41" t="str">
        <f aca="false">IF(A8364="","",INDEX(P_Zone,F8364))</f>
        <v>North</v>
      </c>
      <c r="I8364" s="41" t="n">
        <f aca="false">IF(A8364="","",IF(D8364="Delivered",IF(B8364&lt;=INDEX(P_Due,F8364),1,0),0))</f>
        <v>1</v>
      </c>
    </row>
    <row r="8365" customFormat="false" ht="15" hidden="false" customHeight="false" outlineLevel="0" collapsed="false">
      <c r="A8365" s="37" t="n">
        <v>1007381</v>
      </c>
      <c r="B8365" s="38" t="n">
        <v>46308</v>
      </c>
      <c r="C8365" s="39" t="n">
        <v>1</v>
      </c>
      <c r="D8365" s="39" t="s">
        <v>26</v>
      </c>
      <c r="E8365" s="39"/>
      <c r="F8365" s="41" t="n">
        <f aca="false">IF(A8365="","",MATCH(A8365,P_ID,1))</f>
        <v>7381</v>
      </c>
      <c r="G8365" s="41" t="str">
        <f aca="false">IF(A8365="","",INDEX(P_Svc,F8365))</f>
        <v>Economy</v>
      </c>
      <c r="H8365" s="41" t="str">
        <f aca="false">IF(A8365="","",INDEX(P_Zone,F8365))</f>
        <v>North</v>
      </c>
      <c r="I8365" s="41" t="n">
        <f aca="false">IF(A8365="","",IF(D8365="Delivered",IF(B8365&lt;=INDEX(P_Due,F8365),1,0),0))</f>
        <v>1</v>
      </c>
    </row>
    <row r="8366" customFormat="false" ht="15" hidden="false" customHeight="false" outlineLevel="0" collapsed="false">
      <c r="A8366" s="37" t="n">
        <v>1007382</v>
      </c>
      <c r="B8366" s="38" t="n">
        <v>46308</v>
      </c>
      <c r="C8366" s="39" t="n">
        <v>1</v>
      </c>
      <c r="D8366" s="39" t="s">
        <v>26</v>
      </c>
      <c r="E8366" s="39"/>
      <c r="F8366" s="41" t="n">
        <f aca="false">IF(A8366="","",MATCH(A8366,P_ID,1))</f>
        <v>7382</v>
      </c>
      <c r="G8366" s="41" t="str">
        <f aca="false">IF(A8366="","",INDEX(P_Svc,F8366))</f>
        <v>Standard</v>
      </c>
      <c r="H8366" s="41" t="str">
        <f aca="false">IF(A8366="","",INDEX(P_Zone,F8366))</f>
        <v>North</v>
      </c>
      <c r="I8366" s="41" t="n">
        <f aca="false">IF(A8366="","",IF(D8366="Delivered",IF(B8366&lt;=INDEX(P_Due,F8366),1,0),0))</f>
        <v>1</v>
      </c>
    </row>
    <row r="8367" customFormat="false" ht="15" hidden="false" customHeight="false" outlineLevel="0" collapsed="false">
      <c r="A8367" s="37" t="n">
        <v>1007383</v>
      </c>
      <c r="B8367" s="38" t="n">
        <v>46308</v>
      </c>
      <c r="C8367" s="39" t="n">
        <v>1</v>
      </c>
      <c r="D8367" s="39" t="s">
        <v>26</v>
      </c>
      <c r="E8367" s="39"/>
      <c r="F8367" s="41" t="n">
        <f aca="false">IF(A8367="","",MATCH(A8367,P_ID,1))</f>
        <v>7383</v>
      </c>
      <c r="G8367" s="41" t="str">
        <f aca="false">IF(A8367="","",INDEX(P_Svc,F8367))</f>
        <v>Economy</v>
      </c>
      <c r="H8367" s="41" t="str">
        <f aca="false">IF(A8367="","",INDEX(P_Zone,F8367))</f>
        <v>South</v>
      </c>
      <c r="I8367" s="41" t="n">
        <f aca="false">IF(A8367="","",IF(D8367="Delivered",IF(B8367&lt;=INDEX(P_Due,F8367),1,0),0))</f>
        <v>1</v>
      </c>
    </row>
    <row r="8368" customFormat="false" ht="15" hidden="false" customHeight="false" outlineLevel="0" collapsed="false">
      <c r="A8368" s="37" t="n">
        <v>1007384</v>
      </c>
      <c r="B8368" s="38" t="n">
        <v>46308</v>
      </c>
      <c r="C8368" s="39" t="n">
        <v>1</v>
      </c>
      <c r="D8368" s="39" t="s">
        <v>26</v>
      </c>
      <c r="E8368" s="39"/>
      <c r="F8368" s="41" t="n">
        <f aca="false">IF(A8368="","",MATCH(A8368,P_ID,1))</f>
        <v>7384</v>
      </c>
      <c r="G8368" s="41" t="str">
        <f aca="false">IF(A8368="","",INDEX(P_Svc,F8368))</f>
        <v>Standard</v>
      </c>
      <c r="H8368" s="41" t="str">
        <f aca="false">IF(A8368="","",INDEX(P_Zone,F8368))</f>
        <v>North</v>
      </c>
      <c r="I8368" s="41" t="n">
        <f aca="false">IF(A8368="","",IF(D8368="Delivered",IF(B8368&lt;=INDEX(P_Due,F8368),1,0),0))</f>
        <v>1</v>
      </c>
    </row>
    <row r="8369" customFormat="false" ht="15" hidden="false" customHeight="false" outlineLevel="0" collapsed="false">
      <c r="A8369" s="37" t="n">
        <v>1007385</v>
      </c>
      <c r="B8369" s="38" t="n">
        <v>46308</v>
      </c>
      <c r="C8369" s="39" t="n">
        <v>1</v>
      </c>
      <c r="D8369" s="39" t="s">
        <v>26</v>
      </c>
      <c r="E8369" s="39"/>
      <c r="F8369" s="41" t="n">
        <f aca="false">IF(A8369="","",MATCH(A8369,P_ID,1))</f>
        <v>7385</v>
      </c>
      <c r="G8369" s="41" t="str">
        <f aca="false">IF(A8369="","",INDEX(P_Svc,F8369))</f>
        <v>Economy</v>
      </c>
      <c r="H8369" s="41" t="str">
        <f aca="false">IF(A8369="","",INDEX(P_Zone,F8369))</f>
        <v>South</v>
      </c>
      <c r="I8369" s="41" t="n">
        <f aca="false">IF(A8369="","",IF(D8369="Delivered",IF(B8369&lt;=INDEX(P_Due,F8369),1,0),0))</f>
        <v>1</v>
      </c>
    </row>
    <row r="8370" customFormat="false" ht="15" hidden="false" customHeight="false" outlineLevel="0" collapsed="false">
      <c r="A8370" s="37" t="n">
        <v>1007386</v>
      </c>
      <c r="B8370" s="38" t="n">
        <v>46308</v>
      </c>
      <c r="C8370" s="39" t="n">
        <v>1</v>
      </c>
      <c r="D8370" s="39" t="s">
        <v>26</v>
      </c>
      <c r="E8370" s="39"/>
      <c r="F8370" s="41" t="n">
        <f aca="false">IF(A8370="","",MATCH(A8370,P_ID,1))</f>
        <v>7386</v>
      </c>
      <c r="G8370" s="41" t="str">
        <f aca="false">IF(A8370="","",INDEX(P_Svc,F8370))</f>
        <v>Standard</v>
      </c>
      <c r="H8370" s="41" t="str">
        <f aca="false">IF(A8370="","",INDEX(P_Zone,F8370))</f>
        <v>East</v>
      </c>
      <c r="I8370" s="41" t="n">
        <f aca="false">IF(A8370="","",IF(D8370="Delivered",IF(B8370&lt;=INDEX(P_Due,F8370),1,0),0))</f>
        <v>1</v>
      </c>
    </row>
    <row r="8371" customFormat="false" ht="15" hidden="false" customHeight="false" outlineLevel="0" collapsed="false">
      <c r="A8371" s="37" t="n">
        <v>1007389</v>
      </c>
      <c r="B8371" s="38" t="n">
        <v>46308</v>
      </c>
      <c r="C8371" s="39" t="n">
        <v>1</v>
      </c>
      <c r="D8371" s="39" t="s">
        <v>26</v>
      </c>
      <c r="E8371" s="39"/>
      <c r="F8371" s="41" t="n">
        <f aca="false">IF(A8371="","",MATCH(A8371,P_ID,1))</f>
        <v>7389</v>
      </c>
      <c r="G8371" s="41" t="str">
        <f aca="false">IF(A8371="","",INDEX(P_Svc,F8371))</f>
        <v>Standard</v>
      </c>
      <c r="H8371" s="41" t="str">
        <f aca="false">IF(A8371="","",INDEX(P_Zone,F8371))</f>
        <v>Central</v>
      </c>
      <c r="I8371" s="41" t="n">
        <f aca="false">IF(A8371="","",IF(D8371="Delivered",IF(B8371&lt;=INDEX(P_Due,F8371),1,0),0))</f>
        <v>1</v>
      </c>
    </row>
    <row r="8372" customFormat="false" ht="15" hidden="false" customHeight="false" outlineLevel="0" collapsed="false">
      <c r="A8372" s="37" t="n">
        <v>1007390</v>
      </c>
      <c r="B8372" s="38" t="n">
        <v>46308</v>
      </c>
      <c r="C8372" s="39" t="n">
        <v>1</v>
      </c>
      <c r="D8372" s="39" t="s">
        <v>26</v>
      </c>
      <c r="E8372" s="39"/>
      <c r="F8372" s="41" t="n">
        <f aca="false">IF(A8372="","",MATCH(A8372,P_ID,1))</f>
        <v>7390</v>
      </c>
      <c r="G8372" s="41" t="str">
        <f aca="false">IF(A8372="","",INDEX(P_Svc,F8372))</f>
        <v>Standard</v>
      </c>
      <c r="H8372" s="41" t="str">
        <f aca="false">IF(A8372="","",INDEX(P_Zone,F8372))</f>
        <v>North</v>
      </c>
      <c r="I8372" s="41" t="n">
        <f aca="false">IF(A8372="","",IF(D8372="Delivered",IF(B8372&lt;=INDEX(P_Due,F8372),1,0),0))</f>
        <v>1</v>
      </c>
    </row>
    <row r="8373" customFormat="false" ht="15" hidden="false" customHeight="false" outlineLevel="0" collapsed="false">
      <c r="A8373" s="37" t="n">
        <v>1007391</v>
      </c>
      <c r="B8373" s="38" t="n">
        <v>46308</v>
      </c>
      <c r="C8373" s="39" t="n">
        <v>1</v>
      </c>
      <c r="D8373" s="39" t="s">
        <v>26</v>
      </c>
      <c r="E8373" s="39"/>
      <c r="F8373" s="41" t="n">
        <f aca="false">IF(A8373="","",MATCH(A8373,P_ID,1))</f>
        <v>7391</v>
      </c>
      <c r="G8373" s="41" t="str">
        <f aca="false">IF(A8373="","",INDEX(P_Svc,F8373))</f>
        <v>Standard</v>
      </c>
      <c r="H8373" s="41" t="str">
        <f aca="false">IF(A8373="","",INDEX(P_Zone,F8373))</f>
        <v>Central</v>
      </c>
      <c r="I8373" s="41" t="n">
        <f aca="false">IF(A8373="","",IF(D8373="Delivered",IF(B8373&lt;=INDEX(P_Due,F8373),1,0),0))</f>
        <v>1</v>
      </c>
    </row>
    <row r="8374" customFormat="false" ht="15" hidden="false" customHeight="false" outlineLevel="0" collapsed="false">
      <c r="A8374" s="37" t="n">
        <v>1007392</v>
      </c>
      <c r="B8374" s="38" t="n">
        <v>46308</v>
      </c>
      <c r="C8374" s="39" t="n">
        <v>1</v>
      </c>
      <c r="D8374" s="39" t="s">
        <v>26</v>
      </c>
      <c r="E8374" s="39"/>
      <c r="F8374" s="41" t="n">
        <f aca="false">IF(A8374="","",MATCH(A8374,P_ID,1))</f>
        <v>7392</v>
      </c>
      <c r="G8374" s="41" t="str">
        <f aca="false">IF(A8374="","",INDEX(P_Svc,F8374))</f>
        <v>Standard</v>
      </c>
      <c r="H8374" s="41" t="str">
        <f aca="false">IF(A8374="","",INDEX(P_Zone,F8374))</f>
        <v>North</v>
      </c>
      <c r="I8374" s="41" t="n">
        <f aca="false">IF(A8374="","",IF(D8374="Delivered",IF(B8374&lt;=INDEX(P_Due,F8374),1,0),0))</f>
        <v>1</v>
      </c>
    </row>
    <row r="8375" customFormat="false" ht="15" hidden="false" customHeight="false" outlineLevel="0" collapsed="false">
      <c r="A8375" s="37" t="n">
        <v>1007393</v>
      </c>
      <c r="B8375" s="38" t="n">
        <v>46308</v>
      </c>
      <c r="C8375" s="39" t="n">
        <v>1</v>
      </c>
      <c r="D8375" s="39" t="s">
        <v>26</v>
      </c>
      <c r="E8375" s="39"/>
      <c r="F8375" s="41" t="n">
        <f aca="false">IF(A8375="","",MATCH(A8375,P_ID,1))</f>
        <v>7393</v>
      </c>
      <c r="G8375" s="41" t="str">
        <f aca="false">IF(A8375="","",INDEX(P_Svc,F8375))</f>
        <v>Standard</v>
      </c>
      <c r="H8375" s="41" t="str">
        <f aca="false">IF(A8375="","",INDEX(P_Zone,F8375))</f>
        <v>North</v>
      </c>
      <c r="I8375" s="41" t="n">
        <f aca="false">IF(A8375="","",IF(D8375="Delivered",IF(B8375&lt;=INDEX(P_Due,F8375),1,0),0))</f>
        <v>1</v>
      </c>
    </row>
    <row r="8376" customFormat="false" ht="15" hidden="false" customHeight="false" outlineLevel="0" collapsed="false">
      <c r="A8376" s="37" t="n">
        <v>1007394</v>
      </c>
      <c r="B8376" s="38" t="n">
        <v>46308</v>
      </c>
      <c r="C8376" s="39" t="n">
        <v>1</v>
      </c>
      <c r="D8376" s="39" t="s">
        <v>26</v>
      </c>
      <c r="E8376" s="39"/>
      <c r="F8376" s="41" t="n">
        <f aca="false">IF(A8376="","",MATCH(A8376,P_ID,1))</f>
        <v>7394</v>
      </c>
      <c r="G8376" s="41" t="str">
        <f aca="false">IF(A8376="","",INDEX(P_Svc,F8376))</f>
        <v>Economy</v>
      </c>
      <c r="H8376" s="41" t="str">
        <f aca="false">IF(A8376="","",INDEX(P_Zone,F8376))</f>
        <v>South</v>
      </c>
      <c r="I8376" s="41" t="n">
        <f aca="false">IF(A8376="","",IF(D8376="Delivered",IF(B8376&lt;=INDEX(P_Due,F8376),1,0),0))</f>
        <v>1</v>
      </c>
    </row>
    <row r="8377" customFormat="false" ht="15" hidden="false" customHeight="false" outlineLevel="0" collapsed="false">
      <c r="A8377" s="37" t="n">
        <v>1007395</v>
      </c>
      <c r="B8377" s="38" t="n">
        <v>46308</v>
      </c>
      <c r="C8377" s="39" t="n">
        <v>1</v>
      </c>
      <c r="D8377" s="39" t="s">
        <v>26</v>
      </c>
      <c r="E8377" s="39"/>
      <c r="F8377" s="41" t="n">
        <f aca="false">IF(A8377="","",MATCH(A8377,P_ID,1))</f>
        <v>7395</v>
      </c>
      <c r="G8377" s="41" t="str">
        <f aca="false">IF(A8377="","",INDEX(P_Svc,F8377))</f>
        <v>Economy</v>
      </c>
      <c r="H8377" s="41" t="str">
        <f aca="false">IF(A8377="","",INDEX(P_Zone,F8377))</f>
        <v>East</v>
      </c>
      <c r="I8377" s="41" t="n">
        <f aca="false">IF(A8377="","",IF(D8377="Delivered",IF(B8377&lt;=INDEX(P_Due,F8377),1,0),0))</f>
        <v>1</v>
      </c>
    </row>
    <row r="8378" customFormat="false" ht="15" hidden="false" customHeight="false" outlineLevel="0" collapsed="false">
      <c r="A8378" s="37" t="n">
        <v>1007396</v>
      </c>
      <c r="B8378" s="38" t="n">
        <v>46308</v>
      </c>
      <c r="C8378" s="39" t="n">
        <v>1</v>
      </c>
      <c r="D8378" s="39" t="s">
        <v>26</v>
      </c>
      <c r="E8378" s="39"/>
      <c r="F8378" s="41" t="n">
        <f aca="false">IF(A8378="","",MATCH(A8378,P_ID,1))</f>
        <v>7396</v>
      </c>
      <c r="G8378" s="41" t="str">
        <f aca="false">IF(A8378="","",INDEX(P_Svc,F8378))</f>
        <v>Economy</v>
      </c>
      <c r="H8378" s="41" t="str">
        <f aca="false">IF(A8378="","",INDEX(P_Zone,F8378))</f>
        <v>East</v>
      </c>
      <c r="I8378" s="41" t="n">
        <f aca="false">IF(A8378="","",IF(D8378="Delivered",IF(B8378&lt;=INDEX(P_Due,F8378),1,0),0))</f>
        <v>1</v>
      </c>
    </row>
    <row r="8379" customFormat="false" ht="15" hidden="false" customHeight="false" outlineLevel="0" collapsed="false">
      <c r="A8379" s="37" t="n">
        <v>1007397</v>
      </c>
      <c r="B8379" s="38" t="n">
        <v>46308</v>
      </c>
      <c r="C8379" s="39" t="n">
        <v>1</v>
      </c>
      <c r="D8379" s="39" t="s">
        <v>26</v>
      </c>
      <c r="E8379" s="39"/>
      <c r="F8379" s="41" t="n">
        <f aca="false">IF(A8379="","",MATCH(A8379,P_ID,1))</f>
        <v>7397</v>
      </c>
      <c r="G8379" s="41" t="str">
        <f aca="false">IF(A8379="","",INDEX(P_Svc,F8379))</f>
        <v>Standard</v>
      </c>
      <c r="H8379" s="41" t="str">
        <f aca="false">IF(A8379="","",INDEX(P_Zone,F8379))</f>
        <v>Central</v>
      </c>
      <c r="I8379" s="41" t="n">
        <f aca="false">IF(A8379="","",IF(D8379="Delivered",IF(B8379&lt;=INDEX(P_Due,F8379),1,0),0))</f>
        <v>1</v>
      </c>
    </row>
    <row r="8380" customFormat="false" ht="15" hidden="false" customHeight="false" outlineLevel="0" collapsed="false">
      <c r="A8380" s="37" t="n">
        <v>1007398</v>
      </c>
      <c r="B8380" s="38" t="n">
        <v>46308</v>
      </c>
      <c r="C8380" s="39" t="n">
        <v>1</v>
      </c>
      <c r="D8380" s="39" t="s">
        <v>26</v>
      </c>
      <c r="E8380" s="39"/>
      <c r="F8380" s="41" t="n">
        <f aca="false">IF(A8380="","",MATCH(A8380,P_ID,1))</f>
        <v>7398</v>
      </c>
      <c r="G8380" s="41" t="str">
        <f aca="false">IF(A8380="","",INDEX(P_Svc,F8380))</f>
        <v>Standard</v>
      </c>
      <c r="H8380" s="41" t="str">
        <f aca="false">IF(A8380="","",INDEX(P_Zone,F8380))</f>
        <v>South</v>
      </c>
      <c r="I8380" s="41" t="n">
        <f aca="false">IF(A8380="","",IF(D8380="Delivered",IF(B8380&lt;=INDEX(P_Due,F8380),1,0),0))</f>
        <v>1</v>
      </c>
    </row>
    <row r="8381" customFormat="false" ht="15" hidden="false" customHeight="false" outlineLevel="0" collapsed="false">
      <c r="A8381" s="37" t="n">
        <v>1007399</v>
      </c>
      <c r="B8381" s="38" t="n">
        <v>46308</v>
      </c>
      <c r="C8381" s="39" t="n">
        <v>1</v>
      </c>
      <c r="D8381" s="39" t="s">
        <v>26</v>
      </c>
      <c r="E8381" s="39"/>
      <c r="F8381" s="41" t="n">
        <f aca="false">IF(A8381="","",MATCH(A8381,P_ID,1))</f>
        <v>7399</v>
      </c>
      <c r="G8381" s="41" t="str">
        <f aca="false">IF(A8381="","",INDEX(P_Svc,F8381))</f>
        <v>Standard</v>
      </c>
      <c r="H8381" s="41" t="str">
        <f aca="false">IF(A8381="","",INDEX(P_Zone,F8381))</f>
        <v>North</v>
      </c>
      <c r="I8381" s="41" t="n">
        <f aca="false">IF(A8381="","",IF(D8381="Delivered",IF(B8381&lt;=INDEX(P_Due,F8381),1,0),0))</f>
        <v>1</v>
      </c>
    </row>
    <row r="8382" customFormat="false" ht="15" hidden="false" customHeight="false" outlineLevel="0" collapsed="false">
      <c r="A8382" s="37" t="n">
        <v>1007400</v>
      </c>
      <c r="B8382" s="38" t="n">
        <v>46308</v>
      </c>
      <c r="C8382" s="39" t="n">
        <v>1</v>
      </c>
      <c r="D8382" s="39" t="s">
        <v>26</v>
      </c>
      <c r="E8382" s="39"/>
      <c r="F8382" s="41" t="n">
        <f aca="false">IF(A8382="","",MATCH(A8382,P_ID,1))</f>
        <v>7400</v>
      </c>
      <c r="G8382" s="41" t="str">
        <f aca="false">IF(A8382="","",INDEX(P_Svc,F8382))</f>
        <v>Standard</v>
      </c>
      <c r="H8382" s="41" t="str">
        <f aca="false">IF(A8382="","",INDEX(P_Zone,F8382))</f>
        <v>East</v>
      </c>
      <c r="I8382" s="41" t="n">
        <f aca="false">IF(A8382="","",IF(D8382="Delivered",IF(B8382&lt;=INDEX(P_Due,F8382),1,0),0))</f>
        <v>1</v>
      </c>
    </row>
    <row r="8383" customFormat="false" ht="15" hidden="false" customHeight="false" outlineLevel="0" collapsed="false">
      <c r="A8383" s="37" t="n">
        <v>1007401</v>
      </c>
      <c r="B8383" s="38" t="n">
        <v>46308</v>
      </c>
      <c r="C8383" s="39" t="n">
        <v>1</v>
      </c>
      <c r="D8383" s="39" t="s">
        <v>26</v>
      </c>
      <c r="E8383" s="39"/>
      <c r="F8383" s="41" t="n">
        <f aca="false">IF(A8383="","",MATCH(A8383,P_ID,1))</f>
        <v>7401</v>
      </c>
      <c r="G8383" s="41" t="str">
        <f aca="false">IF(A8383="","",INDEX(P_Svc,F8383))</f>
        <v>Economy</v>
      </c>
      <c r="H8383" s="41" t="str">
        <f aca="false">IF(A8383="","",INDEX(P_Zone,F8383))</f>
        <v>East</v>
      </c>
      <c r="I8383" s="41" t="n">
        <f aca="false">IF(A8383="","",IF(D8383="Delivered",IF(B8383&lt;=INDEX(P_Due,F8383),1,0),0))</f>
        <v>1</v>
      </c>
    </row>
    <row r="8384" customFormat="false" ht="15" hidden="false" customHeight="false" outlineLevel="0" collapsed="false">
      <c r="A8384" s="37" t="n">
        <v>1007403</v>
      </c>
      <c r="B8384" s="38" t="n">
        <v>46308</v>
      </c>
      <c r="C8384" s="39" t="n">
        <v>1</v>
      </c>
      <c r="D8384" s="39" t="s">
        <v>26</v>
      </c>
      <c r="E8384" s="39"/>
      <c r="F8384" s="41" t="n">
        <f aca="false">IF(A8384="","",MATCH(A8384,P_ID,1))</f>
        <v>7403</v>
      </c>
      <c r="G8384" s="41" t="str">
        <f aca="false">IF(A8384="","",INDEX(P_Svc,F8384))</f>
        <v>Economy</v>
      </c>
      <c r="H8384" s="41" t="str">
        <f aca="false">IF(A8384="","",INDEX(P_Zone,F8384))</f>
        <v>Central</v>
      </c>
      <c r="I8384" s="41" t="n">
        <f aca="false">IF(A8384="","",IF(D8384="Delivered",IF(B8384&lt;=INDEX(P_Due,F8384),1,0),0))</f>
        <v>1</v>
      </c>
    </row>
    <row r="8385" customFormat="false" ht="15" hidden="false" customHeight="false" outlineLevel="0" collapsed="false">
      <c r="A8385" s="37" t="n">
        <v>1007404</v>
      </c>
      <c r="B8385" s="38" t="n">
        <v>46308</v>
      </c>
      <c r="C8385" s="39" t="n">
        <v>1</v>
      </c>
      <c r="D8385" s="39" t="s">
        <v>79</v>
      </c>
      <c r="E8385" s="39" t="s">
        <v>32</v>
      </c>
      <c r="F8385" s="41" t="n">
        <f aca="false">IF(A8385="","",MATCH(A8385,P_ID,1))</f>
        <v>7404</v>
      </c>
      <c r="G8385" s="41" t="str">
        <f aca="false">IF(A8385="","",INDEX(P_Svc,F8385))</f>
        <v>Standard</v>
      </c>
      <c r="H8385" s="41" t="str">
        <f aca="false">IF(A8385="","",INDEX(P_Zone,F8385))</f>
        <v>North</v>
      </c>
      <c r="I8385" s="41" t="n">
        <f aca="false">IF(A8385="","",IF(D8385="Delivered",IF(B8385&lt;=INDEX(P_Due,F8385),1,0),0))</f>
        <v>0</v>
      </c>
    </row>
    <row r="8386" customFormat="false" ht="15" hidden="false" customHeight="false" outlineLevel="0" collapsed="false">
      <c r="A8386" s="37" t="n">
        <v>1007405</v>
      </c>
      <c r="B8386" s="38" t="n">
        <v>46308</v>
      </c>
      <c r="C8386" s="39" t="n">
        <v>1</v>
      </c>
      <c r="D8386" s="39" t="s">
        <v>26</v>
      </c>
      <c r="E8386" s="39"/>
      <c r="F8386" s="41" t="n">
        <f aca="false">IF(A8386="","",MATCH(A8386,P_ID,1))</f>
        <v>7405</v>
      </c>
      <c r="G8386" s="41" t="str">
        <f aca="false">IF(A8386="","",INDEX(P_Svc,F8386))</f>
        <v>Standard</v>
      </c>
      <c r="H8386" s="41" t="str">
        <f aca="false">IF(A8386="","",INDEX(P_Zone,F8386))</f>
        <v>Central</v>
      </c>
      <c r="I8386" s="41" t="n">
        <f aca="false">IF(A8386="","",IF(D8386="Delivered",IF(B8386&lt;=INDEX(P_Due,F8386),1,0),0))</f>
        <v>1</v>
      </c>
    </row>
    <row r="8387" customFormat="false" ht="15" hidden="false" customHeight="false" outlineLevel="0" collapsed="false">
      <c r="A8387" s="37" t="n">
        <v>1007406</v>
      </c>
      <c r="B8387" s="38" t="n">
        <v>46308</v>
      </c>
      <c r="C8387" s="39" t="n">
        <v>1</v>
      </c>
      <c r="D8387" s="39" t="s">
        <v>26</v>
      </c>
      <c r="E8387" s="39"/>
      <c r="F8387" s="41" t="n">
        <f aca="false">IF(A8387="","",MATCH(A8387,P_ID,1))</f>
        <v>7406</v>
      </c>
      <c r="G8387" s="41" t="str">
        <f aca="false">IF(A8387="","",INDEX(P_Svc,F8387))</f>
        <v>Standard</v>
      </c>
      <c r="H8387" s="41" t="str">
        <f aca="false">IF(A8387="","",INDEX(P_Zone,F8387))</f>
        <v>South</v>
      </c>
      <c r="I8387" s="41" t="n">
        <f aca="false">IF(A8387="","",IF(D8387="Delivered",IF(B8387&lt;=INDEX(P_Due,F8387),1,0),0))</f>
        <v>1</v>
      </c>
    </row>
    <row r="8388" customFormat="false" ht="15" hidden="false" customHeight="false" outlineLevel="0" collapsed="false">
      <c r="A8388" s="37" t="n">
        <v>1007407</v>
      </c>
      <c r="B8388" s="38" t="n">
        <v>46308</v>
      </c>
      <c r="C8388" s="39" t="n">
        <v>1</v>
      </c>
      <c r="D8388" s="39" t="s">
        <v>26</v>
      </c>
      <c r="E8388" s="39"/>
      <c r="F8388" s="41" t="n">
        <f aca="false">IF(A8388="","",MATCH(A8388,P_ID,1))</f>
        <v>7407</v>
      </c>
      <c r="G8388" s="41" t="str">
        <f aca="false">IF(A8388="","",INDEX(P_Svc,F8388))</f>
        <v>Standard</v>
      </c>
      <c r="H8388" s="41" t="str">
        <f aca="false">IF(A8388="","",INDEX(P_Zone,F8388))</f>
        <v>South</v>
      </c>
      <c r="I8388" s="41" t="n">
        <f aca="false">IF(A8388="","",IF(D8388="Delivered",IF(B8388&lt;=INDEX(P_Due,F8388),1,0),0))</f>
        <v>1</v>
      </c>
    </row>
    <row r="8389" customFormat="false" ht="15" hidden="false" customHeight="false" outlineLevel="0" collapsed="false">
      <c r="A8389" s="37" t="n">
        <v>1007408</v>
      </c>
      <c r="B8389" s="38" t="n">
        <v>46308</v>
      </c>
      <c r="C8389" s="39" t="n">
        <v>1</v>
      </c>
      <c r="D8389" s="39" t="s">
        <v>26</v>
      </c>
      <c r="E8389" s="39"/>
      <c r="F8389" s="41" t="n">
        <f aca="false">IF(A8389="","",MATCH(A8389,P_ID,1))</f>
        <v>7408</v>
      </c>
      <c r="G8389" s="41" t="str">
        <f aca="false">IF(A8389="","",INDEX(P_Svc,F8389))</f>
        <v>Standard</v>
      </c>
      <c r="H8389" s="41" t="str">
        <f aca="false">IF(A8389="","",INDEX(P_Zone,F8389))</f>
        <v>Central</v>
      </c>
      <c r="I8389" s="41" t="n">
        <f aca="false">IF(A8389="","",IF(D8389="Delivered",IF(B8389&lt;=INDEX(P_Due,F8389),1,0),0))</f>
        <v>1</v>
      </c>
    </row>
    <row r="8390" customFormat="false" ht="15" hidden="false" customHeight="false" outlineLevel="0" collapsed="false">
      <c r="A8390" s="37" t="n">
        <v>1007410</v>
      </c>
      <c r="B8390" s="38" t="n">
        <v>46308</v>
      </c>
      <c r="C8390" s="39" t="n">
        <v>1</v>
      </c>
      <c r="D8390" s="39" t="s">
        <v>26</v>
      </c>
      <c r="E8390" s="39"/>
      <c r="F8390" s="41" t="n">
        <f aca="false">IF(A8390="","",MATCH(A8390,P_ID,1))</f>
        <v>7410</v>
      </c>
      <c r="G8390" s="41" t="str">
        <f aca="false">IF(A8390="","",INDEX(P_Svc,F8390))</f>
        <v>Standard</v>
      </c>
      <c r="H8390" s="41" t="str">
        <f aca="false">IF(A8390="","",INDEX(P_Zone,F8390))</f>
        <v>Central</v>
      </c>
      <c r="I8390" s="41" t="n">
        <f aca="false">IF(A8390="","",IF(D8390="Delivered",IF(B8390&lt;=INDEX(P_Due,F8390),1,0),0))</f>
        <v>1</v>
      </c>
    </row>
    <row r="8391" customFormat="false" ht="15" hidden="false" customHeight="false" outlineLevel="0" collapsed="false">
      <c r="A8391" s="37" t="n">
        <v>1007411</v>
      </c>
      <c r="B8391" s="38" t="n">
        <v>46308</v>
      </c>
      <c r="C8391" s="39" t="n">
        <v>1</v>
      </c>
      <c r="D8391" s="39" t="s">
        <v>26</v>
      </c>
      <c r="E8391" s="39"/>
      <c r="F8391" s="41" t="n">
        <f aca="false">IF(A8391="","",MATCH(A8391,P_ID,1))</f>
        <v>7411</v>
      </c>
      <c r="G8391" s="41" t="str">
        <f aca="false">IF(A8391="","",INDEX(P_Svc,F8391))</f>
        <v>Standard</v>
      </c>
      <c r="H8391" s="41" t="str">
        <f aca="false">IF(A8391="","",INDEX(P_Zone,F8391))</f>
        <v>Central</v>
      </c>
      <c r="I8391" s="41" t="n">
        <f aca="false">IF(A8391="","",IF(D8391="Delivered",IF(B8391&lt;=INDEX(P_Due,F8391),1,0),0))</f>
        <v>1</v>
      </c>
    </row>
    <row r="8392" customFormat="false" ht="15" hidden="false" customHeight="false" outlineLevel="0" collapsed="false">
      <c r="A8392" s="37" t="n">
        <v>1007412</v>
      </c>
      <c r="B8392" s="38" t="n">
        <v>46308</v>
      </c>
      <c r="C8392" s="39" t="n">
        <v>1</v>
      </c>
      <c r="D8392" s="39" t="s">
        <v>26</v>
      </c>
      <c r="E8392" s="39"/>
      <c r="F8392" s="41" t="n">
        <f aca="false">IF(A8392="","",MATCH(A8392,P_ID,1))</f>
        <v>7412</v>
      </c>
      <c r="G8392" s="41" t="str">
        <f aca="false">IF(A8392="","",INDEX(P_Svc,F8392))</f>
        <v>Economy</v>
      </c>
      <c r="H8392" s="41" t="str">
        <f aca="false">IF(A8392="","",INDEX(P_Zone,F8392))</f>
        <v>North</v>
      </c>
      <c r="I8392" s="41" t="n">
        <f aca="false">IF(A8392="","",IF(D8392="Delivered",IF(B8392&lt;=INDEX(P_Due,F8392),1,0),0))</f>
        <v>1</v>
      </c>
    </row>
    <row r="8393" customFormat="false" ht="15" hidden="false" customHeight="false" outlineLevel="0" collapsed="false">
      <c r="A8393" s="37" t="n">
        <v>1007413</v>
      </c>
      <c r="B8393" s="38" t="n">
        <v>46308</v>
      </c>
      <c r="C8393" s="39" t="n">
        <v>0</v>
      </c>
      <c r="D8393" s="39" t="s">
        <v>80</v>
      </c>
      <c r="E8393" s="39" t="s">
        <v>40</v>
      </c>
      <c r="F8393" s="41" t="n">
        <f aca="false">IF(A8393="","",MATCH(A8393,P_ID,1))</f>
        <v>7413</v>
      </c>
      <c r="G8393" s="41" t="str">
        <f aca="false">IF(A8393="","",INDEX(P_Svc,F8393))</f>
        <v>Standard</v>
      </c>
      <c r="H8393" s="41" t="str">
        <f aca="false">IF(A8393="","",INDEX(P_Zone,F8393))</f>
        <v>East</v>
      </c>
      <c r="I8393" s="41" t="n">
        <f aca="false">IF(A8393="","",IF(D8393="Delivered",IF(B8393&lt;=INDEX(P_Due,F8393),1,0),0))</f>
        <v>0</v>
      </c>
    </row>
    <row r="8394" customFormat="false" ht="15" hidden="false" customHeight="false" outlineLevel="0" collapsed="false">
      <c r="A8394" s="37" t="n">
        <v>1007414</v>
      </c>
      <c r="B8394" s="38" t="n">
        <v>46308</v>
      </c>
      <c r="C8394" s="39" t="n">
        <v>1</v>
      </c>
      <c r="D8394" s="39" t="s">
        <v>26</v>
      </c>
      <c r="E8394" s="39"/>
      <c r="F8394" s="41" t="n">
        <f aca="false">IF(A8394="","",MATCH(A8394,P_ID,1))</f>
        <v>7414</v>
      </c>
      <c r="G8394" s="41" t="str">
        <f aca="false">IF(A8394="","",INDEX(P_Svc,F8394))</f>
        <v>Standard</v>
      </c>
      <c r="H8394" s="41" t="str">
        <f aca="false">IF(A8394="","",INDEX(P_Zone,F8394))</f>
        <v>East</v>
      </c>
      <c r="I8394" s="41" t="n">
        <f aca="false">IF(A8394="","",IF(D8394="Delivered",IF(B8394&lt;=INDEX(P_Due,F8394),1,0),0))</f>
        <v>1</v>
      </c>
    </row>
    <row r="8395" customFormat="false" ht="15" hidden="false" customHeight="false" outlineLevel="0" collapsed="false">
      <c r="A8395" s="37" t="n">
        <v>1007415</v>
      </c>
      <c r="B8395" s="38" t="n">
        <v>46308</v>
      </c>
      <c r="C8395" s="39" t="n">
        <v>1</v>
      </c>
      <c r="D8395" s="39" t="s">
        <v>26</v>
      </c>
      <c r="E8395" s="39"/>
      <c r="F8395" s="41" t="n">
        <f aca="false">IF(A8395="","",MATCH(A8395,P_ID,1))</f>
        <v>7415</v>
      </c>
      <c r="G8395" s="41" t="str">
        <f aca="false">IF(A8395="","",INDEX(P_Svc,F8395))</f>
        <v>Standard</v>
      </c>
      <c r="H8395" s="41" t="str">
        <f aca="false">IF(A8395="","",INDEX(P_Zone,F8395))</f>
        <v>East</v>
      </c>
      <c r="I8395" s="41" t="n">
        <f aca="false">IF(A8395="","",IF(D8395="Delivered",IF(B8395&lt;=INDEX(P_Due,F8395),1,0),0))</f>
        <v>1</v>
      </c>
    </row>
    <row r="8396" customFormat="false" ht="15" hidden="false" customHeight="false" outlineLevel="0" collapsed="false">
      <c r="A8396" s="37" t="n">
        <v>1007418</v>
      </c>
      <c r="B8396" s="38" t="n">
        <v>46308</v>
      </c>
      <c r="C8396" s="39" t="n">
        <v>1</v>
      </c>
      <c r="D8396" s="39" t="s">
        <v>26</v>
      </c>
      <c r="E8396" s="39"/>
      <c r="F8396" s="41" t="n">
        <f aca="false">IF(A8396="","",MATCH(A8396,P_ID,1))</f>
        <v>7418</v>
      </c>
      <c r="G8396" s="41" t="str">
        <f aca="false">IF(A8396="","",INDEX(P_Svc,F8396))</f>
        <v>Standard</v>
      </c>
      <c r="H8396" s="41" t="str">
        <f aca="false">IF(A8396="","",INDEX(P_Zone,F8396))</f>
        <v>South</v>
      </c>
      <c r="I8396" s="41" t="n">
        <f aca="false">IF(A8396="","",IF(D8396="Delivered",IF(B8396&lt;=INDEX(P_Due,F8396),1,0),0))</f>
        <v>1</v>
      </c>
    </row>
    <row r="8397" customFormat="false" ht="15" hidden="false" customHeight="false" outlineLevel="0" collapsed="false">
      <c r="A8397" s="37" t="n">
        <v>1007419</v>
      </c>
      <c r="B8397" s="38" t="n">
        <v>46308</v>
      </c>
      <c r="C8397" s="39" t="n">
        <v>1</v>
      </c>
      <c r="D8397" s="39" t="s">
        <v>26</v>
      </c>
      <c r="E8397" s="39"/>
      <c r="F8397" s="41" t="n">
        <f aca="false">IF(A8397="","",MATCH(A8397,P_ID,1))</f>
        <v>7419</v>
      </c>
      <c r="G8397" s="41" t="str">
        <f aca="false">IF(A8397="","",INDEX(P_Svc,F8397))</f>
        <v>Standard</v>
      </c>
      <c r="H8397" s="41" t="str">
        <f aca="false">IF(A8397="","",INDEX(P_Zone,F8397))</f>
        <v>East</v>
      </c>
      <c r="I8397" s="41" t="n">
        <f aca="false">IF(A8397="","",IF(D8397="Delivered",IF(B8397&lt;=INDEX(P_Due,F8397),1,0),0))</f>
        <v>1</v>
      </c>
    </row>
    <row r="8398" customFormat="false" ht="15" hidden="false" customHeight="false" outlineLevel="0" collapsed="false">
      <c r="A8398" s="37" t="n">
        <v>1007420</v>
      </c>
      <c r="B8398" s="38" t="n">
        <v>46308</v>
      </c>
      <c r="C8398" s="39" t="n">
        <v>1</v>
      </c>
      <c r="D8398" s="39" t="s">
        <v>26</v>
      </c>
      <c r="E8398" s="39"/>
      <c r="F8398" s="41" t="n">
        <f aca="false">IF(A8398="","",MATCH(A8398,P_ID,1))</f>
        <v>7420</v>
      </c>
      <c r="G8398" s="41" t="str">
        <f aca="false">IF(A8398="","",INDEX(P_Svc,F8398))</f>
        <v>Standard</v>
      </c>
      <c r="H8398" s="41" t="str">
        <f aca="false">IF(A8398="","",INDEX(P_Zone,F8398))</f>
        <v>South</v>
      </c>
      <c r="I8398" s="41" t="n">
        <f aca="false">IF(A8398="","",IF(D8398="Delivered",IF(B8398&lt;=INDEX(P_Due,F8398),1,0),0))</f>
        <v>1</v>
      </c>
    </row>
    <row r="8399" customFormat="false" ht="15" hidden="false" customHeight="false" outlineLevel="0" collapsed="false">
      <c r="A8399" s="37" t="n">
        <v>1007421</v>
      </c>
      <c r="B8399" s="38" t="n">
        <v>46308</v>
      </c>
      <c r="C8399" s="39" t="n">
        <v>1</v>
      </c>
      <c r="D8399" s="39" t="s">
        <v>26</v>
      </c>
      <c r="E8399" s="39"/>
      <c r="F8399" s="41" t="n">
        <f aca="false">IF(A8399="","",MATCH(A8399,P_ID,1))</f>
        <v>7421</v>
      </c>
      <c r="G8399" s="41" t="str">
        <f aca="false">IF(A8399="","",INDEX(P_Svc,F8399))</f>
        <v>Standard</v>
      </c>
      <c r="H8399" s="41" t="str">
        <f aca="false">IF(A8399="","",INDEX(P_Zone,F8399))</f>
        <v>Central</v>
      </c>
      <c r="I8399" s="41" t="n">
        <f aca="false">IF(A8399="","",IF(D8399="Delivered",IF(B8399&lt;=INDEX(P_Due,F8399),1,0),0))</f>
        <v>1</v>
      </c>
    </row>
    <row r="8400" customFormat="false" ht="15" hidden="false" customHeight="false" outlineLevel="0" collapsed="false">
      <c r="A8400" s="37" t="n">
        <v>1007423</v>
      </c>
      <c r="B8400" s="38" t="n">
        <v>46308</v>
      </c>
      <c r="C8400" s="39" t="n">
        <v>1</v>
      </c>
      <c r="D8400" s="39" t="s">
        <v>26</v>
      </c>
      <c r="E8400" s="39"/>
      <c r="F8400" s="41" t="n">
        <f aca="false">IF(A8400="","",MATCH(A8400,P_ID,1))</f>
        <v>7423</v>
      </c>
      <c r="G8400" s="41" t="str">
        <f aca="false">IF(A8400="","",INDEX(P_Svc,F8400))</f>
        <v>Standard</v>
      </c>
      <c r="H8400" s="41" t="str">
        <f aca="false">IF(A8400="","",INDEX(P_Zone,F8400))</f>
        <v>North</v>
      </c>
      <c r="I8400" s="41" t="n">
        <f aca="false">IF(A8400="","",IF(D8400="Delivered",IF(B8400&lt;=INDEX(P_Due,F8400),1,0),0))</f>
        <v>1</v>
      </c>
    </row>
    <row r="8401" customFormat="false" ht="15" hidden="false" customHeight="false" outlineLevel="0" collapsed="false">
      <c r="A8401" s="37" t="n">
        <v>1007424</v>
      </c>
      <c r="B8401" s="38" t="n">
        <v>46308</v>
      </c>
      <c r="C8401" s="39" t="n">
        <v>1</v>
      </c>
      <c r="D8401" s="39" t="s">
        <v>26</v>
      </c>
      <c r="E8401" s="39"/>
      <c r="F8401" s="41" t="n">
        <f aca="false">IF(A8401="","",MATCH(A8401,P_ID,1))</f>
        <v>7424</v>
      </c>
      <c r="G8401" s="41" t="str">
        <f aca="false">IF(A8401="","",INDEX(P_Svc,F8401))</f>
        <v>Standard</v>
      </c>
      <c r="H8401" s="41" t="str">
        <f aca="false">IF(A8401="","",INDEX(P_Zone,F8401))</f>
        <v>South</v>
      </c>
      <c r="I8401" s="41" t="n">
        <f aca="false">IF(A8401="","",IF(D8401="Delivered",IF(B8401&lt;=INDEX(P_Due,F8401),1,0),0))</f>
        <v>1</v>
      </c>
    </row>
    <row r="8402" customFormat="false" ht="15" hidden="false" customHeight="false" outlineLevel="0" collapsed="false">
      <c r="A8402" s="37" t="n">
        <v>1007425</v>
      </c>
      <c r="B8402" s="38" t="n">
        <v>46308</v>
      </c>
      <c r="C8402" s="39" t="n">
        <v>1</v>
      </c>
      <c r="D8402" s="39" t="s">
        <v>79</v>
      </c>
      <c r="E8402" s="39" t="s">
        <v>38</v>
      </c>
      <c r="F8402" s="41" t="n">
        <f aca="false">IF(A8402="","",MATCH(A8402,P_ID,1))</f>
        <v>7425</v>
      </c>
      <c r="G8402" s="41" t="str">
        <f aca="false">IF(A8402="","",INDEX(P_Svc,F8402))</f>
        <v>Standard</v>
      </c>
      <c r="H8402" s="41" t="str">
        <f aca="false">IF(A8402="","",INDEX(P_Zone,F8402))</f>
        <v>North</v>
      </c>
      <c r="I8402" s="41" t="n">
        <f aca="false">IF(A8402="","",IF(D8402="Delivered",IF(B8402&lt;=INDEX(P_Due,F8402),1,0),0))</f>
        <v>0</v>
      </c>
    </row>
    <row r="8403" customFormat="false" ht="15" hidden="false" customHeight="false" outlineLevel="0" collapsed="false">
      <c r="A8403" s="37" t="n">
        <v>1007426</v>
      </c>
      <c r="B8403" s="38" t="n">
        <v>46308</v>
      </c>
      <c r="C8403" s="39" t="n">
        <v>1</v>
      </c>
      <c r="D8403" s="39" t="s">
        <v>26</v>
      </c>
      <c r="E8403" s="39"/>
      <c r="F8403" s="41" t="n">
        <f aca="false">IF(A8403="","",MATCH(A8403,P_ID,1))</f>
        <v>7426</v>
      </c>
      <c r="G8403" s="41" t="str">
        <f aca="false">IF(A8403="","",INDEX(P_Svc,F8403))</f>
        <v>Standard</v>
      </c>
      <c r="H8403" s="41" t="str">
        <f aca="false">IF(A8403="","",INDEX(P_Zone,F8403))</f>
        <v>North</v>
      </c>
      <c r="I8403" s="41" t="n">
        <f aca="false">IF(A8403="","",IF(D8403="Delivered",IF(B8403&lt;=INDEX(P_Due,F8403),1,0),0))</f>
        <v>1</v>
      </c>
    </row>
    <row r="8404" customFormat="false" ht="15" hidden="false" customHeight="false" outlineLevel="0" collapsed="false">
      <c r="A8404" s="37" t="n">
        <v>1006419</v>
      </c>
      <c r="B8404" s="38" t="n">
        <v>46308</v>
      </c>
      <c r="C8404" s="39" t="n">
        <v>3</v>
      </c>
      <c r="D8404" s="39" t="s">
        <v>26</v>
      </c>
      <c r="E8404" s="39"/>
      <c r="F8404" s="41" t="n">
        <f aca="false">IF(A8404="","",MATCH(A8404,P_ID,1))</f>
        <v>6419</v>
      </c>
      <c r="G8404" s="41" t="str">
        <f aca="false">IF(A8404="","",INDEX(P_Svc,F8404))</f>
        <v>Standard</v>
      </c>
      <c r="H8404" s="41" t="str">
        <f aca="false">IF(A8404="","",INDEX(P_Zone,F8404))</f>
        <v>East</v>
      </c>
      <c r="I8404" s="41" t="n">
        <f aca="false">IF(A8404="","",IF(D8404="Delivered",IF(B8404&lt;=INDEX(P_Due,F8404),1,0),0))</f>
        <v>0</v>
      </c>
    </row>
    <row r="8405" customFormat="false" ht="15" hidden="false" customHeight="false" outlineLevel="0" collapsed="false">
      <c r="A8405" s="37" t="n">
        <v>1006461</v>
      </c>
      <c r="B8405" s="38" t="n">
        <v>46308</v>
      </c>
      <c r="C8405" s="39" t="n">
        <v>3</v>
      </c>
      <c r="D8405" s="39" t="s">
        <v>26</v>
      </c>
      <c r="E8405" s="39"/>
      <c r="F8405" s="41" t="n">
        <f aca="false">IF(A8405="","",MATCH(A8405,P_ID,1))</f>
        <v>6461</v>
      </c>
      <c r="G8405" s="41" t="str">
        <f aca="false">IF(A8405="","",INDEX(P_Svc,F8405))</f>
        <v>Economy</v>
      </c>
      <c r="H8405" s="41" t="str">
        <f aca="false">IF(A8405="","",INDEX(P_Zone,F8405))</f>
        <v>South</v>
      </c>
      <c r="I8405" s="41" t="n">
        <f aca="false">IF(A8405="","",IF(D8405="Delivered",IF(B8405&lt;=INDEX(P_Due,F8405),1,0),0))</f>
        <v>1</v>
      </c>
    </row>
    <row r="8406" customFormat="false" ht="15" hidden="false" customHeight="false" outlineLevel="0" collapsed="false">
      <c r="A8406" s="37" t="n">
        <v>1006852</v>
      </c>
      <c r="B8406" s="38" t="n">
        <v>46308</v>
      </c>
      <c r="C8406" s="39" t="n">
        <v>2</v>
      </c>
      <c r="D8406" s="39" t="s">
        <v>26</v>
      </c>
      <c r="E8406" s="39"/>
      <c r="F8406" s="41" t="n">
        <f aca="false">IF(A8406="","",MATCH(A8406,P_ID,1))</f>
        <v>6852</v>
      </c>
      <c r="G8406" s="41" t="str">
        <f aca="false">IF(A8406="","",INDEX(P_Svc,F8406))</f>
        <v>Standard</v>
      </c>
      <c r="H8406" s="41" t="str">
        <f aca="false">IF(A8406="","",INDEX(P_Zone,F8406))</f>
        <v>South</v>
      </c>
      <c r="I8406" s="41" t="n">
        <f aca="false">IF(A8406="","",IF(D8406="Delivered",IF(B8406&lt;=INDEX(P_Due,F8406),1,0),0))</f>
        <v>0</v>
      </c>
    </row>
    <row r="8407" customFormat="false" ht="15" hidden="false" customHeight="false" outlineLevel="0" collapsed="false">
      <c r="A8407" s="37" t="n">
        <v>1006854</v>
      </c>
      <c r="B8407" s="38" t="n">
        <v>46308</v>
      </c>
      <c r="C8407" s="39" t="n">
        <v>2</v>
      </c>
      <c r="D8407" s="39" t="s">
        <v>26</v>
      </c>
      <c r="E8407" s="39"/>
      <c r="F8407" s="41" t="n">
        <f aca="false">IF(A8407="","",MATCH(A8407,P_ID,1))</f>
        <v>6854</v>
      </c>
      <c r="G8407" s="41" t="str">
        <f aca="false">IF(A8407="","",INDEX(P_Svc,F8407))</f>
        <v>Standard</v>
      </c>
      <c r="H8407" s="41" t="str">
        <f aca="false">IF(A8407="","",INDEX(P_Zone,F8407))</f>
        <v>West</v>
      </c>
      <c r="I8407" s="41" t="n">
        <f aca="false">IF(A8407="","",IF(D8407="Delivered",IF(B8407&lt;=INDEX(P_Due,F8407),1,0),0))</f>
        <v>0</v>
      </c>
    </row>
    <row r="8408" customFormat="false" ht="15" hidden="false" customHeight="false" outlineLevel="0" collapsed="false">
      <c r="A8408" s="37" t="n">
        <v>1006858</v>
      </c>
      <c r="B8408" s="38" t="n">
        <v>46308</v>
      </c>
      <c r="C8408" s="39" t="n">
        <v>2</v>
      </c>
      <c r="D8408" s="39" t="s">
        <v>26</v>
      </c>
      <c r="E8408" s="39"/>
      <c r="F8408" s="41" t="n">
        <f aca="false">IF(A8408="","",MATCH(A8408,P_ID,1))</f>
        <v>6858</v>
      </c>
      <c r="G8408" s="41" t="str">
        <f aca="false">IF(A8408="","",INDEX(P_Svc,F8408))</f>
        <v>Standard</v>
      </c>
      <c r="H8408" s="41" t="str">
        <f aca="false">IF(A8408="","",INDEX(P_Zone,F8408))</f>
        <v>Central</v>
      </c>
      <c r="I8408" s="41" t="n">
        <f aca="false">IF(A8408="","",IF(D8408="Delivered",IF(B8408&lt;=INDEX(P_Due,F8408),1,0),0))</f>
        <v>0</v>
      </c>
    </row>
    <row r="8409" customFormat="false" ht="15" hidden="false" customHeight="false" outlineLevel="0" collapsed="false">
      <c r="A8409" s="37" t="n">
        <v>1006878</v>
      </c>
      <c r="B8409" s="38" t="n">
        <v>46308</v>
      </c>
      <c r="C8409" s="39" t="n">
        <v>2</v>
      </c>
      <c r="D8409" s="39" t="s">
        <v>26</v>
      </c>
      <c r="E8409" s="39"/>
      <c r="F8409" s="41" t="n">
        <f aca="false">IF(A8409="","",MATCH(A8409,P_ID,1))</f>
        <v>6878</v>
      </c>
      <c r="G8409" s="41" t="str">
        <f aca="false">IF(A8409="","",INDEX(P_Svc,F8409))</f>
        <v>Standard</v>
      </c>
      <c r="H8409" s="41" t="str">
        <f aca="false">IF(A8409="","",INDEX(P_Zone,F8409))</f>
        <v>West</v>
      </c>
      <c r="I8409" s="41" t="n">
        <f aca="false">IF(A8409="","",IF(D8409="Delivered",IF(B8409&lt;=INDEX(P_Due,F8409),1,0),0))</f>
        <v>0</v>
      </c>
    </row>
    <row r="8410" customFormat="false" ht="15" hidden="false" customHeight="false" outlineLevel="0" collapsed="false">
      <c r="A8410" s="37" t="n">
        <v>1006879</v>
      </c>
      <c r="B8410" s="38" t="n">
        <v>46308</v>
      </c>
      <c r="C8410" s="39" t="n">
        <v>2</v>
      </c>
      <c r="D8410" s="39" t="s">
        <v>26</v>
      </c>
      <c r="E8410" s="39"/>
      <c r="F8410" s="41" t="n">
        <f aca="false">IF(A8410="","",MATCH(A8410,P_ID,1))</f>
        <v>6879</v>
      </c>
      <c r="G8410" s="41" t="str">
        <f aca="false">IF(A8410="","",INDEX(P_Svc,F8410))</f>
        <v>Standard</v>
      </c>
      <c r="H8410" s="41" t="str">
        <f aca="false">IF(A8410="","",INDEX(P_Zone,F8410))</f>
        <v>West</v>
      </c>
      <c r="I8410" s="41" t="n">
        <f aca="false">IF(A8410="","",IF(D8410="Delivered",IF(B8410&lt;=INDEX(P_Due,F8410),1,0),0))</f>
        <v>0</v>
      </c>
    </row>
    <row r="8411" customFormat="false" ht="15" hidden="false" customHeight="false" outlineLevel="0" collapsed="false">
      <c r="A8411" s="37" t="n">
        <v>1006882</v>
      </c>
      <c r="B8411" s="38" t="n">
        <v>46308</v>
      </c>
      <c r="C8411" s="39" t="n">
        <v>2</v>
      </c>
      <c r="D8411" s="39" t="s">
        <v>26</v>
      </c>
      <c r="E8411" s="39"/>
      <c r="F8411" s="41" t="n">
        <f aca="false">IF(A8411="","",MATCH(A8411,P_ID,1))</f>
        <v>6882</v>
      </c>
      <c r="G8411" s="41" t="str">
        <f aca="false">IF(A8411="","",INDEX(P_Svc,F8411))</f>
        <v>Standard</v>
      </c>
      <c r="H8411" s="41" t="str">
        <f aca="false">IF(A8411="","",INDEX(P_Zone,F8411))</f>
        <v>West</v>
      </c>
      <c r="I8411" s="41" t="n">
        <f aca="false">IF(A8411="","",IF(D8411="Delivered",IF(B8411&lt;=INDEX(P_Due,F8411),1,0),0))</f>
        <v>1</v>
      </c>
    </row>
    <row r="8412" customFormat="false" ht="15" hidden="false" customHeight="false" outlineLevel="0" collapsed="false">
      <c r="A8412" s="37" t="n">
        <v>1006888</v>
      </c>
      <c r="B8412" s="38" t="n">
        <v>46308</v>
      </c>
      <c r="C8412" s="39" t="n">
        <v>2</v>
      </c>
      <c r="D8412" s="39" t="s">
        <v>26</v>
      </c>
      <c r="E8412" s="39"/>
      <c r="F8412" s="41" t="n">
        <f aca="false">IF(A8412="","",MATCH(A8412,P_ID,1))</f>
        <v>6888</v>
      </c>
      <c r="G8412" s="41" t="str">
        <f aca="false">IF(A8412="","",INDEX(P_Svc,F8412))</f>
        <v>Standard</v>
      </c>
      <c r="H8412" s="41" t="str">
        <f aca="false">IF(A8412="","",INDEX(P_Zone,F8412))</f>
        <v>West</v>
      </c>
      <c r="I8412" s="41" t="n">
        <f aca="false">IF(A8412="","",IF(D8412="Delivered",IF(B8412&lt;=INDEX(P_Due,F8412),1,0),0))</f>
        <v>1</v>
      </c>
    </row>
    <row r="8413" customFormat="false" ht="15" hidden="false" customHeight="false" outlineLevel="0" collapsed="false">
      <c r="A8413" s="37" t="n">
        <v>1006897</v>
      </c>
      <c r="B8413" s="38" t="n">
        <v>46308</v>
      </c>
      <c r="C8413" s="39" t="n">
        <v>1</v>
      </c>
      <c r="D8413" s="39" t="s">
        <v>26</v>
      </c>
      <c r="E8413" s="39"/>
      <c r="F8413" s="41" t="n">
        <f aca="false">IF(A8413="","",MATCH(A8413,P_ID,1))</f>
        <v>6897</v>
      </c>
      <c r="G8413" s="41" t="str">
        <f aca="false">IF(A8413="","",INDEX(P_Svc,F8413))</f>
        <v>Standard</v>
      </c>
      <c r="H8413" s="41" t="str">
        <f aca="false">IF(A8413="","",INDEX(P_Zone,F8413))</f>
        <v>North</v>
      </c>
      <c r="I8413" s="41" t="n">
        <f aca="false">IF(A8413="","",IF(D8413="Delivered",IF(B8413&lt;=INDEX(P_Due,F8413),1,0),0))</f>
        <v>1</v>
      </c>
    </row>
    <row r="8414" customFormat="false" ht="15" hidden="false" customHeight="false" outlineLevel="0" collapsed="false">
      <c r="A8414" s="37" t="n">
        <v>1006904</v>
      </c>
      <c r="B8414" s="38" t="n">
        <v>46308</v>
      </c>
      <c r="C8414" s="39" t="n">
        <v>2</v>
      </c>
      <c r="D8414" s="39" t="s">
        <v>79</v>
      </c>
      <c r="E8414" s="39" t="s">
        <v>38</v>
      </c>
      <c r="F8414" s="41" t="n">
        <f aca="false">IF(A8414="","",MATCH(A8414,P_ID,1))</f>
        <v>6904</v>
      </c>
      <c r="G8414" s="41" t="str">
        <f aca="false">IF(A8414="","",INDEX(P_Svc,F8414))</f>
        <v>Standard</v>
      </c>
      <c r="H8414" s="41" t="str">
        <f aca="false">IF(A8414="","",INDEX(P_Zone,F8414))</f>
        <v>Central</v>
      </c>
      <c r="I8414" s="41" t="n">
        <f aca="false">IF(A8414="","",IF(D8414="Delivered",IF(B8414&lt;=INDEX(P_Due,F8414),1,0),0))</f>
        <v>0</v>
      </c>
    </row>
    <row r="8415" customFormat="false" ht="15" hidden="false" customHeight="false" outlineLevel="0" collapsed="false">
      <c r="A8415" s="37" t="n">
        <v>1006912</v>
      </c>
      <c r="B8415" s="38" t="n">
        <v>46308</v>
      </c>
      <c r="C8415" s="39" t="n">
        <v>2</v>
      </c>
      <c r="D8415" s="39" t="s">
        <v>26</v>
      </c>
      <c r="E8415" s="39"/>
      <c r="F8415" s="41" t="n">
        <f aca="false">IF(A8415="","",MATCH(A8415,P_ID,1))</f>
        <v>6912</v>
      </c>
      <c r="G8415" s="41" t="str">
        <f aca="false">IF(A8415="","",INDEX(P_Svc,F8415))</f>
        <v>Standard</v>
      </c>
      <c r="H8415" s="41" t="str">
        <f aca="false">IF(A8415="","",INDEX(P_Zone,F8415))</f>
        <v>North</v>
      </c>
      <c r="I8415" s="41" t="n">
        <f aca="false">IF(A8415="","",IF(D8415="Delivered",IF(B8415&lt;=INDEX(P_Due,F8415),1,0),0))</f>
        <v>1</v>
      </c>
    </row>
    <row r="8416" customFormat="false" ht="15" hidden="false" customHeight="false" outlineLevel="0" collapsed="false">
      <c r="A8416" s="37" t="n">
        <v>1006918</v>
      </c>
      <c r="B8416" s="38" t="n">
        <v>46308</v>
      </c>
      <c r="C8416" s="39" t="n">
        <v>1</v>
      </c>
      <c r="D8416" s="39" t="s">
        <v>79</v>
      </c>
      <c r="E8416" s="39" t="s">
        <v>36</v>
      </c>
      <c r="F8416" s="41" t="n">
        <f aca="false">IF(A8416="","",MATCH(A8416,P_ID,1))</f>
        <v>6918</v>
      </c>
      <c r="G8416" s="41" t="str">
        <f aca="false">IF(A8416="","",INDEX(P_Svc,F8416))</f>
        <v>Economy</v>
      </c>
      <c r="H8416" s="41" t="str">
        <f aca="false">IF(A8416="","",INDEX(P_Zone,F8416))</f>
        <v>North</v>
      </c>
      <c r="I8416" s="41" t="n">
        <f aca="false">IF(A8416="","",IF(D8416="Delivered",IF(B8416&lt;=INDEX(P_Due,F8416),1,0),0))</f>
        <v>0</v>
      </c>
    </row>
    <row r="8417" customFormat="false" ht="15" hidden="false" customHeight="false" outlineLevel="0" collapsed="false">
      <c r="A8417" s="37" t="n">
        <v>1006925</v>
      </c>
      <c r="B8417" s="38" t="n">
        <v>46308</v>
      </c>
      <c r="C8417" s="39" t="n">
        <v>1</v>
      </c>
      <c r="D8417" s="39" t="s">
        <v>26</v>
      </c>
      <c r="E8417" s="39"/>
      <c r="F8417" s="41" t="n">
        <f aca="false">IF(A8417="","",MATCH(A8417,P_ID,1))</f>
        <v>6925</v>
      </c>
      <c r="G8417" s="41" t="str">
        <f aca="false">IF(A8417="","",INDEX(P_Svc,F8417))</f>
        <v>Economy</v>
      </c>
      <c r="H8417" s="41" t="str">
        <f aca="false">IF(A8417="","",INDEX(P_Zone,F8417))</f>
        <v>South</v>
      </c>
      <c r="I8417" s="41" t="n">
        <f aca="false">IF(A8417="","",IF(D8417="Delivered",IF(B8417&lt;=INDEX(P_Due,F8417),1,0),0))</f>
        <v>1</v>
      </c>
    </row>
    <row r="8418" customFormat="false" ht="15" hidden="false" customHeight="false" outlineLevel="0" collapsed="false">
      <c r="A8418" s="37" t="n">
        <v>1006926</v>
      </c>
      <c r="B8418" s="38" t="n">
        <v>46308</v>
      </c>
      <c r="C8418" s="39" t="n">
        <v>2</v>
      </c>
      <c r="D8418" s="39" t="s">
        <v>26</v>
      </c>
      <c r="E8418" s="39"/>
      <c r="F8418" s="41" t="n">
        <f aca="false">IF(A8418="","",MATCH(A8418,P_ID,1))</f>
        <v>6926</v>
      </c>
      <c r="G8418" s="41" t="str">
        <f aca="false">IF(A8418="","",INDEX(P_Svc,F8418))</f>
        <v>Standard</v>
      </c>
      <c r="H8418" s="41" t="str">
        <f aca="false">IF(A8418="","",INDEX(P_Zone,F8418))</f>
        <v>West</v>
      </c>
      <c r="I8418" s="41" t="n">
        <f aca="false">IF(A8418="","",IF(D8418="Delivered",IF(B8418&lt;=INDEX(P_Due,F8418),1,0),0))</f>
        <v>1</v>
      </c>
    </row>
    <row r="8419" customFormat="false" ht="15" hidden="false" customHeight="false" outlineLevel="0" collapsed="false">
      <c r="A8419" s="37" t="n">
        <v>1006935</v>
      </c>
      <c r="B8419" s="38" t="n">
        <v>46308</v>
      </c>
      <c r="C8419" s="39" t="n">
        <v>2</v>
      </c>
      <c r="D8419" s="39" t="s">
        <v>26</v>
      </c>
      <c r="E8419" s="39"/>
      <c r="F8419" s="41" t="n">
        <f aca="false">IF(A8419="","",MATCH(A8419,P_ID,1))</f>
        <v>6935</v>
      </c>
      <c r="G8419" s="41" t="str">
        <f aca="false">IF(A8419="","",INDEX(P_Svc,F8419))</f>
        <v>Standard</v>
      </c>
      <c r="H8419" s="41" t="str">
        <f aca="false">IF(A8419="","",INDEX(P_Zone,F8419))</f>
        <v>Central</v>
      </c>
      <c r="I8419" s="41" t="n">
        <f aca="false">IF(A8419="","",IF(D8419="Delivered",IF(B8419&lt;=INDEX(P_Due,F8419),1,0),0))</f>
        <v>1</v>
      </c>
    </row>
    <row r="8420" customFormat="false" ht="15" hidden="false" customHeight="false" outlineLevel="0" collapsed="false">
      <c r="A8420" s="37" t="n">
        <v>1006953</v>
      </c>
      <c r="B8420" s="38" t="n">
        <v>46308</v>
      </c>
      <c r="C8420" s="39" t="n">
        <v>2</v>
      </c>
      <c r="D8420" s="39" t="s">
        <v>26</v>
      </c>
      <c r="E8420" s="39"/>
      <c r="F8420" s="41" t="n">
        <f aca="false">IF(A8420="","",MATCH(A8420,P_ID,1))</f>
        <v>6953</v>
      </c>
      <c r="G8420" s="41" t="str">
        <f aca="false">IF(A8420="","",INDEX(P_Svc,F8420))</f>
        <v>Economy</v>
      </c>
      <c r="H8420" s="41" t="str">
        <f aca="false">IF(A8420="","",INDEX(P_Zone,F8420))</f>
        <v>Central</v>
      </c>
      <c r="I8420" s="41" t="n">
        <f aca="false">IF(A8420="","",IF(D8420="Delivered",IF(B8420&lt;=INDEX(P_Due,F8420),1,0),0))</f>
        <v>1</v>
      </c>
    </row>
    <row r="8421" customFormat="false" ht="15" hidden="false" customHeight="false" outlineLevel="0" collapsed="false">
      <c r="A8421" s="37" t="n">
        <v>1006955</v>
      </c>
      <c r="B8421" s="38" t="n">
        <v>46308</v>
      </c>
      <c r="C8421" s="39" t="n">
        <v>2</v>
      </c>
      <c r="D8421" s="39" t="s">
        <v>26</v>
      </c>
      <c r="E8421" s="39"/>
      <c r="F8421" s="41" t="n">
        <f aca="false">IF(A8421="","",MATCH(A8421,P_ID,1))</f>
        <v>6955</v>
      </c>
      <c r="G8421" s="41" t="str">
        <f aca="false">IF(A8421="","",INDEX(P_Svc,F8421))</f>
        <v>Economy</v>
      </c>
      <c r="H8421" s="41" t="str">
        <f aca="false">IF(A8421="","",INDEX(P_Zone,F8421))</f>
        <v>North</v>
      </c>
      <c r="I8421" s="41" t="n">
        <f aca="false">IF(A8421="","",IF(D8421="Delivered",IF(B8421&lt;=INDEX(P_Due,F8421),1,0),0))</f>
        <v>1</v>
      </c>
    </row>
    <row r="8422" customFormat="false" ht="15" hidden="false" customHeight="false" outlineLevel="0" collapsed="false">
      <c r="A8422" s="37" t="n">
        <v>1006957</v>
      </c>
      <c r="B8422" s="38" t="n">
        <v>46308</v>
      </c>
      <c r="C8422" s="39" t="n">
        <v>2</v>
      </c>
      <c r="D8422" s="39" t="s">
        <v>26</v>
      </c>
      <c r="E8422" s="39"/>
      <c r="F8422" s="41" t="n">
        <f aca="false">IF(A8422="","",MATCH(A8422,P_ID,1))</f>
        <v>6957</v>
      </c>
      <c r="G8422" s="41" t="str">
        <f aca="false">IF(A8422="","",INDEX(P_Svc,F8422))</f>
        <v>Standard</v>
      </c>
      <c r="H8422" s="41" t="str">
        <f aca="false">IF(A8422="","",INDEX(P_Zone,F8422))</f>
        <v>East</v>
      </c>
      <c r="I8422" s="41" t="n">
        <f aca="false">IF(A8422="","",IF(D8422="Delivered",IF(B8422&lt;=INDEX(P_Due,F8422),1,0),0))</f>
        <v>1</v>
      </c>
    </row>
    <row r="8423" customFormat="false" ht="15" hidden="false" customHeight="false" outlineLevel="0" collapsed="false">
      <c r="A8423" s="37" t="n">
        <v>1006958</v>
      </c>
      <c r="B8423" s="38" t="n">
        <v>46308</v>
      </c>
      <c r="C8423" s="39" t="n">
        <v>2</v>
      </c>
      <c r="D8423" s="39" t="s">
        <v>26</v>
      </c>
      <c r="E8423" s="39"/>
      <c r="F8423" s="41" t="n">
        <f aca="false">IF(A8423="","",MATCH(A8423,P_ID,1))</f>
        <v>6958</v>
      </c>
      <c r="G8423" s="41" t="str">
        <f aca="false">IF(A8423="","",INDEX(P_Svc,F8423))</f>
        <v>Standard</v>
      </c>
      <c r="H8423" s="41" t="str">
        <f aca="false">IF(A8423="","",INDEX(P_Zone,F8423))</f>
        <v>South</v>
      </c>
      <c r="I8423" s="41" t="n">
        <f aca="false">IF(A8423="","",IF(D8423="Delivered",IF(B8423&lt;=INDEX(P_Due,F8423),1,0),0))</f>
        <v>1</v>
      </c>
    </row>
    <row r="8424" customFormat="false" ht="15" hidden="false" customHeight="false" outlineLevel="0" collapsed="false">
      <c r="A8424" s="37" t="n">
        <v>1006972</v>
      </c>
      <c r="B8424" s="38" t="n">
        <v>46308</v>
      </c>
      <c r="C8424" s="39" t="n">
        <v>2</v>
      </c>
      <c r="D8424" s="39" t="s">
        <v>26</v>
      </c>
      <c r="E8424" s="39"/>
      <c r="F8424" s="41" t="n">
        <f aca="false">IF(A8424="","",MATCH(A8424,P_ID,1))</f>
        <v>6972</v>
      </c>
      <c r="G8424" s="41" t="str">
        <f aca="false">IF(A8424="","",INDEX(P_Svc,F8424))</f>
        <v>Economy</v>
      </c>
      <c r="H8424" s="41" t="str">
        <f aca="false">IF(A8424="","",INDEX(P_Zone,F8424))</f>
        <v>Central</v>
      </c>
      <c r="I8424" s="41" t="n">
        <f aca="false">IF(A8424="","",IF(D8424="Delivered",IF(B8424&lt;=INDEX(P_Due,F8424),1,0),0))</f>
        <v>1</v>
      </c>
    </row>
    <row r="8425" customFormat="false" ht="15" hidden="false" customHeight="false" outlineLevel="0" collapsed="false">
      <c r="A8425" s="37" t="n">
        <v>1006977</v>
      </c>
      <c r="B8425" s="38" t="n">
        <v>46308</v>
      </c>
      <c r="C8425" s="39" t="n">
        <v>2</v>
      </c>
      <c r="D8425" s="39" t="s">
        <v>26</v>
      </c>
      <c r="E8425" s="39"/>
      <c r="F8425" s="41" t="n">
        <f aca="false">IF(A8425="","",MATCH(A8425,P_ID,1))</f>
        <v>6977</v>
      </c>
      <c r="G8425" s="41" t="str">
        <f aca="false">IF(A8425="","",INDEX(P_Svc,F8425))</f>
        <v>Standard</v>
      </c>
      <c r="H8425" s="41" t="str">
        <f aca="false">IF(A8425="","",INDEX(P_Zone,F8425))</f>
        <v>Central</v>
      </c>
      <c r="I8425" s="41" t="n">
        <f aca="false">IF(A8425="","",IF(D8425="Delivered",IF(B8425&lt;=INDEX(P_Due,F8425),1,0),0))</f>
        <v>1</v>
      </c>
    </row>
    <row r="8426" customFormat="false" ht="15" hidden="false" customHeight="false" outlineLevel="0" collapsed="false">
      <c r="A8426" s="37" t="n">
        <v>1007427</v>
      </c>
      <c r="B8426" s="38" t="n">
        <v>46308</v>
      </c>
      <c r="C8426" s="39" t="n">
        <v>1</v>
      </c>
      <c r="D8426" s="39" t="s">
        <v>26</v>
      </c>
      <c r="E8426" s="39"/>
      <c r="F8426" s="41" t="n">
        <f aca="false">IF(A8426="","",MATCH(A8426,P_ID,1))</f>
        <v>7427</v>
      </c>
      <c r="G8426" s="41" t="str">
        <f aca="false">IF(A8426="","",INDEX(P_Svc,F8426))</f>
        <v>Standard</v>
      </c>
      <c r="H8426" s="41" t="str">
        <f aca="false">IF(A8426="","",INDEX(P_Zone,F8426))</f>
        <v>Central</v>
      </c>
      <c r="I8426" s="41" t="n">
        <f aca="false">IF(A8426="","",IF(D8426="Delivered",IF(B8426&lt;=INDEX(P_Due,F8426),1,0),0))</f>
        <v>1</v>
      </c>
    </row>
    <row r="8427" customFormat="false" ht="15" hidden="false" customHeight="false" outlineLevel="0" collapsed="false">
      <c r="A8427" s="37" t="n">
        <v>1007428</v>
      </c>
      <c r="B8427" s="38" t="n">
        <v>46308</v>
      </c>
      <c r="C8427" s="39" t="n">
        <v>1</v>
      </c>
      <c r="D8427" s="39" t="s">
        <v>26</v>
      </c>
      <c r="E8427" s="39"/>
      <c r="F8427" s="41" t="n">
        <f aca="false">IF(A8427="","",MATCH(A8427,P_ID,1))</f>
        <v>7428</v>
      </c>
      <c r="G8427" s="41" t="str">
        <f aca="false">IF(A8427="","",INDEX(P_Svc,F8427))</f>
        <v>Standard</v>
      </c>
      <c r="H8427" s="41" t="str">
        <f aca="false">IF(A8427="","",INDEX(P_Zone,F8427))</f>
        <v>West</v>
      </c>
      <c r="I8427" s="41" t="n">
        <f aca="false">IF(A8427="","",IF(D8427="Delivered",IF(B8427&lt;=INDEX(P_Due,F8427),1,0),0))</f>
        <v>1</v>
      </c>
    </row>
    <row r="8428" customFormat="false" ht="15" hidden="false" customHeight="false" outlineLevel="0" collapsed="false">
      <c r="A8428" s="37" t="n">
        <v>1007429</v>
      </c>
      <c r="B8428" s="38" t="n">
        <v>46308</v>
      </c>
      <c r="C8428" s="39" t="n">
        <v>1</v>
      </c>
      <c r="D8428" s="39" t="s">
        <v>26</v>
      </c>
      <c r="E8428" s="39"/>
      <c r="F8428" s="41" t="n">
        <f aca="false">IF(A8428="","",MATCH(A8428,P_ID,1))</f>
        <v>7429</v>
      </c>
      <c r="G8428" s="41" t="str">
        <f aca="false">IF(A8428="","",INDEX(P_Svc,F8428))</f>
        <v>Standard</v>
      </c>
      <c r="H8428" s="41" t="str">
        <f aca="false">IF(A8428="","",INDEX(P_Zone,F8428))</f>
        <v>South</v>
      </c>
      <c r="I8428" s="41" t="n">
        <f aca="false">IF(A8428="","",IF(D8428="Delivered",IF(B8428&lt;=INDEX(P_Due,F8428),1,0),0))</f>
        <v>1</v>
      </c>
    </row>
    <row r="8429" customFormat="false" ht="15" hidden="false" customHeight="false" outlineLevel="0" collapsed="false">
      <c r="A8429" s="37" t="n">
        <v>1007431</v>
      </c>
      <c r="B8429" s="38" t="n">
        <v>46308</v>
      </c>
      <c r="C8429" s="39" t="n">
        <v>1</v>
      </c>
      <c r="D8429" s="39" t="s">
        <v>26</v>
      </c>
      <c r="E8429" s="39"/>
      <c r="F8429" s="41" t="n">
        <f aca="false">IF(A8429="","",MATCH(A8429,P_ID,1))</f>
        <v>7431</v>
      </c>
      <c r="G8429" s="41" t="str">
        <f aca="false">IF(A8429="","",INDEX(P_Svc,F8429))</f>
        <v>Economy</v>
      </c>
      <c r="H8429" s="41" t="str">
        <f aca="false">IF(A8429="","",INDEX(P_Zone,F8429))</f>
        <v>West</v>
      </c>
      <c r="I8429" s="41" t="n">
        <f aca="false">IF(A8429="","",IF(D8429="Delivered",IF(B8429&lt;=INDEX(P_Due,F8429),1,0),0))</f>
        <v>1</v>
      </c>
    </row>
    <row r="8430" customFormat="false" ht="15" hidden="false" customHeight="false" outlineLevel="0" collapsed="false">
      <c r="A8430" s="37" t="n">
        <v>1007432</v>
      </c>
      <c r="B8430" s="38" t="n">
        <v>46308</v>
      </c>
      <c r="C8430" s="39" t="n">
        <v>1</v>
      </c>
      <c r="D8430" s="39" t="s">
        <v>26</v>
      </c>
      <c r="E8430" s="39"/>
      <c r="F8430" s="41" t="n">
        <f aca="false">IF(A8430="","",MATCH(A8430,P_ID,1))</f>
        <v>7432</v>
      </c>
      <c r="G8430" s="41" t="str">
        <f aca="false">IF(A8430="","",INDEX(P_Svc,F8430))</f>
        <v>Standard</v>
      </c>
      <c r="H8430" s="41" t="str">
        <f aca="false">IF(A8430="","",INDEX(P_Zone,F8430))</f>
        <v>North</v>
      </c>
      <c r="I8430" s="41" t="n">
        <f aca="false">IF(A8430="","",IF(D8430="Delivered",IF(B8430&lt;=INDEX(P_Due,F8430),1,0),0))</f>
        <v>1</v>
      </c>
    </row>
    <row r="8431" customFormat="false" ht="15" hidden="false" customHeight="false" outlineLevel="0" collapsed="false">
      <c r="A8431" s="37" t="n">
        <v>1007434</v>
      </c>
      <c r="B8431" s="38" t="n">
        <v>46308</v>
      </c>
      <c r="C8431" s="39" t="n">
        <v>1</v>
      </c>
      <c r="D8431" s="39" t="s">
        <v>26</v>
      </c>
      <c r="E8431" s="39"/>
      <c r="F8431" s="41" t="n">
        <f aca="false">IF(A8431="","",MATCH(A8431,P_ID,1))</f>
        <v>7434</v>
      </c>
      <c r="G8431" s="41" t="str">
        <f aca="false">IF(A8431="","",INDEX(P_Svc,F8431))</f>
        <v>Economy</v>
      </c>
      <c r="H8431" s="41" t="str">
        <f aca="false">IF(A8431="","",INDEX(P_Zone,F8431))</f>
        <v>North</v>
      </c>
      <c r="I8431" s="41" t="n">
        <f aca="false">IF(A8431="","",IF(D8431="Delivered",IF(B8431&lt;=INDEX(P_Due,F8431),1,0),0))</f>
        <v>1</v>
      </c>
    </row>
    <row r="8432" customFormat="false" ht="15" hidden="false" customHeight="false" outlineLevel="0" collapsed="false">
      <c r="A8432" s="37" t="n">
        <v>1007435</v>
      </c>
      <c r="B8432" s="38" t="n">
        <v>46308</v>
      </c>
      <c r="C8432" s="39" t="n">
        <v>1</v>
      </c>
      <c r="D8432" s="39" t="s">
        <v>79</v>
      </c>
      <c r="E8432" s="39" t="s">
        <v>32</v>
      </c>
      <c r="F8432" s="41" t="n">
        <f aca="false">IF(A8432="","",MATCH(A8432,P_ID,1))</f>
        <v>7435</v>
      </c>
      <c r="G8432" s="41" t="str">
        <f aca="false">IF(A8432="","",INDEX(P_Svc,F8432))</f>
        <v>Economy</v>
      </c>
      <c r="H8432" s="41" t="str">
        <f aca="false">IF(A8432="","",INDEX(P_Zone,F8432))</f>
        <v>North</v>
      </c>
      <c r="I8432" s="41" t="n">
        <f aca="false">IF(A8432="","",IF(D8432="Delivered",IF(B8432&lt;=INDEX(P_Due,F8432),1,0),0))</f>
        <v>0</v>
      </c>
    </row>
    <row r="8433" customFormat="false" ht="15" hidden="false" customHeight="false" outlineLevel="0" collapsed="false">
      <c r="A8433" s="37" t="n">
        <v>1007436</v>
      </c>
      <c r="B8433" s="38" t="n">
        <v>46308</v>
      </c>
      <c r="C8433" s="39" t="n">
        <v>1</v>
      </c>
      <c r="D8433" s="39" t="s">
        <v>26</v>
      </c>
      <c r="E8433" s="39"/>
      <c r="F8433" s="41" t="n">
        <f aca="false">IF(A8433="","",MATCH(A8433,P_ID,1))</f>
        <v>7436</v>
      </c>
      <c r="G8433" s="41" t="str">
        <f aca="false">IF(A8433="","",INDEX(P_Svc,F8433))</f>
        <v>Standard</v>
      </c>
      <c r="H8433" s="41" t="str">
        <f aca="false">IF(A8433="","",INDEX(P_Zone,F8433))</f>
        <v>South</v>
      </c>
      <c r="I8433" s="41" t="n">
        <f aca="false">IF(A8433="","",IF(D8433="Delivered",IF(B8433&lt;=INDEX(P_Due,F8433),1,0),0))</f>
        <v>1</v>
      </c>
    </row>
    <row r="8434" customFormat="false" ht="15" hidden="false" customHeight="false" outlineLevel="0" collapsed="false">
      <c r="A8434" s="37" t="n">
        <v>1007437</v>
      </c>
      <c r="B8434" s="38" t="n">
        <v>46308</v>
      </c>
      <c r="C8434" s="39" t="n">
        <v>1</v>
      </c>
      <c r="D8434" s="39" t="s">
        <v>26</v>
      </c>
      <c r="E8434" s="39"/>
      <c r="F8434" s="41" t="n">
        <f aca="false">IF(A8434="","",MATCH(A8434,P_ID,1))</f>
        <v>7437</v>
      </c>
      <c r="G8434" s="41" t="str">
        <f aca="false">IF(A8434="","",INDEX(P_Svc,F8434))</f>
        <v>Standard</v>
      </c>
      <c r="H8434" s="41" t="str">
        <f aca="false">IF(A8434="","",INDEX(P_Zone,F8434))</f>
        <v>South</v>
      </c>
      <c r="I8434" s="41" t="n">
        <f aca="false">IF(A8434="","",IF(D8434="Delivered",IF(B8434&lt;=INDEX(P_Due,F8434),1,0),0))</f>
        <v>1</v>
      </c>
    </row>
    <row r="8435" customFormat="false" ht="15" hidden="false" customHeight="false" outlineLevel="0" collapsed="false">
      <c r="A8435" s="37" t="n">
        <v>1007438</v>
      </c>
      <c r="B8435" s="38" t="n">
        <v>46308</v>
      </c>
      <c r="C8435" s="39" t="n">
        <v>1</v>
      </c>
      <c r="D8435" s="39" t="s">
        <v>26</v>
      </c>
      <c r="E8435" s="39"/>
      <c r="F8435" s="41" t="n">
        <f aca="false">IF(A8435="","",MATCH(A8435,P_ID,1))</f>
        <v>7438</v>
      </c>
      <c r="G8435" s="41" t="str">
        <f aca="false">IF(A8435="","",INDEX(P_Svc,F8435))</f>
        <v>Economy</v>
      </c>
      <c r="H8435" s="41" t="str">
        <f aca="false">IF(A8435="","",INDEX(P_Zone,F8435))</f>
        <v>South</v>
      </c>
      <c r="I8435" s="41" t="n">
        <f aca="false">IF(A8435="","",IF(D8435="Delivered",IF(B8435&lt;=INDEX(P_Due,F8435),1,0),0))</f>
        <v>1</v>
      </c>
    </row>
    <row r="8436" customFormat="false" ht="15" hidden="false" customHeight="false" outlineLevel="0" collapsed="false">
      <c r="A8436" s="37" t="n">
        <v>1007439</v>
      </c>
      <c r="B8436" s="38" t="n">
        <v>46308</v>
      </c>
      <c r="C8436" s="39" t="n">
        <v>1</v>
      </c>
      <c r="D8436" s="39" t="s">
        <v>26</v>
      </c>
      <c r="E8436" s="39"/>
      <c r="F8436" s="41" t="n">
        <f aca="false">IF(A8436="","",MATCH(A8436,P_ID,1))</f>
        <v>7439</v>
      </c>
      <c r="G8436" s="41" t="str">
        <f aca="false">IF(A8436="","",INDEX(P_Svc,F8436))</f>
        <v>Standard</v>
      </c>
      <c r="H8436" s="41" t="str">
        <f aca="false">IF(A8436="","",INDEX(P_Zone,F8436))</f>
        <v>South</v>
      </c>
      <c r="I8436" s="41" t="n">
        <f aca="false">IF(A8436="","",IF(D8436="Delivered",IF(B8436&lt;=INDEX(P_Due,F8436),1,0),0))</f>
        <v>1</v>
      </c>
    </row>
    <row r="8437" customFormat="false" ht="15" hidden="false" customHeight="false" outlineLevel="0" collapsed="false">
      <c r="A8437" s="37" t="n">
        <v>1007440</v>
      </c>
      <c r="B8437" s="38" t="n">
        <v>46308</v>
      </c>
      <c r="C8437" s="39" t="n">
        <v>1</v>
      </c>
      <c r="D8437" s="39" t="s">
        <v>26</v>
      </c>
      <c r="E8437" s="39"/>
      <c r="F8437" s="41" t="n">
        <f aca="false">IF(A8437="","",MATCH(A8437,P_ID,1))</f>
        <v>7440</v>
      </c>
      <c r="G8437" s="41" t="str">
        <f aca="false">IF(A8437="","",INDEX(P_Svc,F8437))</f>
        <v>Standard</v>
      </c>
      <c r="H8437" s="41" t="str">
        <f aca="false">IF(A8437="","",INDEX(P_Zone,F8437))</f>
        <v>East</v>
      </c>
      <c r="I8437" s="41" t="n">
        <f aca="false">IF(A8437="","",IF(D8437="Delivered",IF(B8437&lt;=INDEX(P_Due,F8437),1,0),0))</f>
        <v>1</v>
      </c>
    </row>
    <row r="8438" customFormat="false" ht="15" hidden="false" customHeight="false" outlineLevel="0" collapsed="false">
      <c r="A8438" s="37" t="n">
        <v>1007442</v>
      </c>
      <c r="B8438" s="38" t="n">
        <v>46308</v>
      </c>
      <c r="C8438" s="39" t="n">
        <v>1</v>
      </c>
      <c r="D8438" s="39" t="s">
        <v>26</v>
      </c>
      <c r="E8438" s="39"/>
      <c r="F8438" s="41" t="n">
        <f aca="false">IF(A8438="","",MATCH(A8438,P_ID,1))</f>
        <v>7442</v>
      </c>
      <c r="G8438" s="41" t="str">
        <f aca="false">IF(A8438="","",INDEX(P_Svc,F8438))</f>
        <v>Economy</v>
      </c>
      <c r="H8438" s="41" t="str">
        <f aca="false">IF(A8438="","",INDEX(P_Zone,F8438))</f>
        <v>East</v>
      </c>
      <c r="I8438" s="41" t="n">
        <f aca="false">IF(A8438="","",IF(D8438="Delivered",IF(B8438&lt;=INDEX(P_Due,F8438),1,0),0))</f>
        <v>1</v>
      </c>
    </row>
    <row r="8439" customFormat="false" ht="15" hidden="false" customHeight="false" outlineLevel="0" collapsed="false">
      <c r="A8439" s="37" t="n">
        <v>1007443</v>
      </c>
      <c r="B8439" s="38" t="n">
        <v>46308</v>
      </c>
      <c r="C8439" s="39" t="n">
        <v>1</v>
      </c>
      <c r="D8439" s="39" t="s">
        <v>26</v>
      </c>
      <c r="E8439" s="39"/>
      <c r="F8439" s="41" t="n">
        <f aca="false">IF(A8439="","",MATCH(A8439,P_ID,1))</f>
        <v>7443</v>
      </c>
      <c r="G8439" s="41" t="str">
        <f aca="false">IF(A8439="","",INDEX(P_Svc,F8439))</f>
        <v>Standard</v>
      </c>
      <c r="H8439" s="41" t="str">
        <f aca="false">IF(A8439="","",INDEX(P_Zone,F8439))</f>
        <v>South</v>
      </c>
      <c r="I8439" s="41" t="n">
        <f aca="false">IF(A8439="","",IF(D8439="Delivered",IF(B8439&lt;=INDEX(P_Due,F8439),1,0),0))</f>
        <v>1</v>
      </c>
    </row>
    <row r="8440" customFormat="false" ht="15" hidden="false" customHeight="false" outlineLevel="0" collapsed="false">
      <c r="A8440" s="37" t="n">
        <v>1007445</v>
      </c>
      <c r="B8440" s="38" t="n">
        <v>46308</v>
      </c>
      <c r="C8440" s="39" t="n">
        <v>1</v>
      </c>
      <c r="D8440" s="39" t="s">
        <v>26</v>
      </c>
      <c r="E8440" s="39"/>
      <c r="F8440" s="41" t="n">
        <f aca="false">IF(A8440="","",MATCH(A8440,P_ID,1))</f>
        <v>7445</v>
      </c>
      <c r="G8440" s="41" t="str">
        <f aca="false">IF(A8440="","",INDEX(P_Svc,F8440))</f>
        <v>Standard</v>
      </c>
      <c r="H8440" s="41" t="str">
        <f aca="false">IF(A8440="","",INDEX(P_Zone,F8440))</f>
        <v>West</v>
      </c>
      <c r="I8440" s="41" t="n">
        <f aca="false">IF(A8440="","",IF(D8440="Delivered",IF(B8440&lt;=INDEX(P_Due,F8440),1,0),0))</f>
        <v>1</v>
      </c>
    </row>
    <row r="8441" customFormat="false" ht="15" hidden="false" customHeight="false" outlineLevel="0" collapsed="false">
      <c r="A8441" s="37" t="n">
        <v>1007446</v>
      </c>
      <c r="B8441" s="38" t="n">
        <v>46308</v>
      </c>
      <c r="C8441" s="39" t="n">
        <v>1</v>
      </c>
      <c r="D8441" s="39" t="s">
        <v>26</v>
      </c>
      <c r="E8441" s="39"/>
      <c r="F8441" s="41" t="n">
        <f aca="false">IF(A8441="","",MATCH(A8441,P_ID,1))</f>
        <v>7446</v>
      </c>
      <c r="G8441" s="41" t="str">
        <f aca="false">IF(A8441="","",INDEX(P_Svc,F8441))</f>
        <v>Standard</v>
      </c>
      <c r="H8441" s="41" t="str">
        <f aca="false">IF(A8441="","",INDEX(P_Zone,F8441))</f>
        <v>West</v>
      </c>
      <c r="I8441" s="41" t="n">
        <f aca="false">IF(A8441="","",IF(D8441="Delivered",IF(B8441&lt;=INDEX(P_Due,F8441),1,0),0))</f>
        <v>1</v>
      </c>
    </row>
    <row r="8442" customFormat="false" ht="15" hidden="false" customHeight="false" outlineLevel="0" collapsed="false">
      <c r="A8442" s="37" t="n">
        <v>1007447</v>
      </c>
      <c r="B8442" s="38" t="n">
        <v>46308</v>
      </c>
      <c r="C8442" s="39" t="n">
        <v>1</v>
      </c>
      <c r="D8442" s="39" t="s">
        <v>79</v>
      </c>
      <c r="E8442" s="39" t="s">
        <v>32</v>
      </c>
      <c r="F8442" s="41" t="n">
        <f aca="false">IF(A8442="","",MATCH(A8442,P_ID,1))</f>
        <v>7447</v>
      </c>
      <c r="G8442" s="41" t="str">
        <f aca="false">IF(A8442="","",INDEX(P_Svc,F8442))</f>
        <v>Standard</v>
      </c>
      <c r="H8442" s="41" t="str">
        <f aca="false">IF(A8442="","",INDEX(P_Zone,F8442))</f>
        <v>East</v>
      </c>
      <c r="I8442" s="41" t="n">
        <f aca="false">IF(A8442="","",IF(D8442="Delivered",IF(B8442&lt;=INDEX(P_Due,F8442),1,0),0))</f>
        <v>0</v>
      </c>
    </row>
    <row r="8443" customFormat="false" ht="15" hidden="false" customHeight="false" outlineLevel="0" collapsed="false">
      <c r="A8443" s="37" t="n">
        <v>1007449</v>
      </c>
      <c r="B8443" s="38" t="n">
        <v>46308</v>
      </c>
      <c r="C8443" s="39" t="n">
        <v>1</v>
      </c>
      <c r="D8443" s="39" t="s">
        <v>26</v>
      </c>
      <c r="E8443" s="39"/>
      <c r="F8443" s="41" t="n">
        <f aca="false">IF(A8443="","",MATCH(A8443,P_ID,1))</f>
        <v>7449</v>
      </c>
      <c r="G8443" s="41" t="str">
        <f aca="false">IF(A8443="","",INDEX(P_Svc,F8443))</f>
        <v>Standard</v>
      </c>
      <c r="H8443" s="41" t="str">
        <f aca="false">IF(A8443="","",INDEX(P_Zone,F8443))</f>
        <v>East</v>
      </c>
      <c r="I8443" s="41" t="n">
        <f aca="false">IF(A8443="","",IF(D8443="Delivered",IF(B8443&lt;=INDEX(P_Due,F8443),1,0),0))</f>
        <v>1</v>
      </c>
    </row>
    <row r="8444" customFormat="false" ht="15" hidden="false" customHeight="false" outlineLevel="0" collapsed="false">
      <c r="A8444" s="37" t="n">
        <v>1007450</v>
      </c>
      <c r="B8444" s="38" t="n">
        <v>46308</v>
      </c>
      <c r="C8444" s="39" t="n">
        <v>1</v>
      </c>
      <c r="D8444" s="39" t="s">
        <v>26</v>
      </c>
      <c r="E8444" s="39"/>
      <c r="F8444" s="41" t="n">
        <f aca="false">IF(A8444="","",MATCH(A8444,P_ID,1))</f>
        <v>7450</v>
      </c>
      <c r="G8444" s="41" t="str">
        <f aca="false">IF(A8444="","",INDEX(P_Svc,F8444))</f>
        <v>Standard</v>
      </c>
      <c r="H8444" s="41" t="str">
        <f aca="false">IF(A8444="","",INDEX(P_Zone,F8444))</f>
        <v>Central</v>
      </c>
      <c r="I8444" s="41" t="n">
        <f aca="false">IF(A8444="","",IF(D8444="Delivered",IF(B8444&lt;=INDEX(P_Due,F8444),1,0),0))</f>
        <v>1</v>
      </c>
    </row>
    <row r="8445" customFormat="false" ht="15" hidden="false" customHeight="false" outlineLevel="0" collapsed="false">
      <c r="A8445" s="37" t="n">
        <v>1007452</v>
      </c>
      <c r="B8445" s="38" t="n">
        <v>46308</v>
      </c>
      <c r="C8445" s="39" t="n">
        <v>1</v>
      </c>
      <c r="D8445" s="39" t="s">
        <v>26</v>
      </c>
      <c r="E8445" s="39"/>
      <c r="F8445" s="41" t="n">
        <f aca="false">IF(A8445="","",MATCH(A8445,P_ID,1))</f>
        <v>7452</v>
      </c>
      <c r="G8445" s="41" t="str">
        <f aca="false">IF(A8445="","",INDEX(P_Svc,F8445))</f>
        <v>Economy</v>
      </c>
      <c r="H8445" s="41" t="str">
        <f aca="false">IF(A8445="","",INDEX(P_Zone,F8445))</f>
        <v>South</v>
      </c>
      <c r="I8445" s="41" t="n">
        <f aca="false">IF(A8445="","",IF(D8445="Delivered",IF(B8445&lt;=INDEX(P_Due,F8445),1,0),0))</f>
        <v>1</v>
      </c>
    </row>
    <row r="8446" customFormat="false" ht="15" hidden="false" customHeight="false" outlineLevel="0" collapsed="false">
      <c r="A8446" s="37" t="n">
        <v>1007453</v>
      </c>
      <c r="B8446" s="38" t="n">
        <v>46308</v>
      </c>
      <c r="C8446" s="39" t="n">
        <v>1</v>
      </c>
      <c r="D8446" s="39" t="s">
        <v>79</v>
      </c>
      <c r="E8446" s="39" t="s">
        <v>38</v>
      </c>
      <c r="F8446" s="41" t="n">
        <f aca="false">IF(A8446="","",MATCH(A8446,P_ID,1))</f>
        <v>7453</v>
      </c>
      <c r="G8446" s="41" t="str">
        <f aca="false">IF(A8446="","",INDEX(P_Svc,F8446))</f>
        <v>Economy</v>
      </c>
      <c r="H8446" s="41" t="str">
        <f aca="false">IF(A8446="","",INDEX(P_Zone,F8446))</f>
        <v>East</v>
      </c>
      <c r="I8446" s="41" t="n">
        <f aca="false">IF(A8446="","",IF(D8446="Delivered",IF(B8446&lt;=INDEX(P_Due,F8446),1,0),0))</f>
        <v>0</v>
      </c>
    </row>
    <row r="8447" customFormat="false" ht="15" hidden="false" customHeight="false" outlineLevel="0" collapsed="false">
      <c r="A8447" s="37" t="n">
        <v>1007454</v>
      </c>
      <c r="B8447" s="38" t="n">
        <v>46308</v>
      </c>
      <c r="C8447" s="39" t="n">
        <v>1</v>
      </c>
      <c r="D8447" s="39" t="s">
        <v>26</v>
      </c>
      <c r="E8447" s="39"/>
      <c r="F8447" s="41" t="n">
        <f aca="false">IF(A8447="","",MATCH(A8447,P_ID,1))</f>
        <v>7454</v>
      </c>
      <c r="G8447" s="41" t="str">
        <f aca="false">IF(A8447="","",INDEX(P_Svc,F8447))</f>
        <v>Standard</v>
      </c>
      <c r="H8447" s="41" t="str">
        <f aca="false">IF(A8447="","",INDEX(P_Zone,F8447))</f>
        <v>West</v>
      </c>
      <c r="I8447" s="41" t="n">
        <f aca="false">IF(A8447="","",IF(D8447="Delivered",IF(B8447&lt;=INDEX(P_Due,F8447),1,0),0))</f>
        <v>1</v>
      </c>
    </row>
    <row r="8448" customFormat="false" ht="15" hidden="false" customHeight="false" outlineLevel="0" collapsed="false">
      <c r="A8448" s="37" t="n">
        <v>1007455</v>
      </c>
      <c r="B8448" s="38" t="n">
        <v>46308</v>
      </c>
      <c r="C8448" s="39" t="n">
        <v>1</v>
      </c>
      <c r="D8448" s="39" t="s">
        <v>26</v>
      </c>
      <c r="E8448" s="39"/>
      <c r="F8448" s="41" t="n">
        <f aca="false">IF(A8448="","",MATCH(A8448,P_ID,1))</f>
        <v>7455</v>
      </c>
      <c r="G8448" s="41" t="str">
        <f aca="false">IF(A8448="","",INDEX(P_Svc,F8448))</f>
        <v>Standard</v>
      </c>
      <c r="H8448" s="41" t="str">
        <f aca="false">IF(A8448="","",INDEX(P_Zone,F8448))</f>
        <v>East</v>
      </c>
      <c r="I8448" s="41" t="n">
        <f aca="false">IF(A8448="","",IF(D8448="Delivered",IF(B8448&lt;=INDEX(P_Due,F8448),1,0),0))</f>
        <v>1</v>
      </c>
    </row>
    <row r="8449" customFormat="false" ht="15" hidden="false" customHeight="false" outlineLevel="0" collapsed="false">
      <c r="A8449" s="37" t="n">
        <v>1007456</v>
      </c>
      <c r="B8449" s="38" t="n">
        <v>46308</v>
      </c>
      <c r="C8449" s="39" t="n">
        <v>1</v>
      </c>
      <c r="D8449" s="39" t="s">
        <v>26</v>
      </c>
      <c r="E8449" s="39"/>
      <c r="F8449" s="41" t="n">
        <f aca="false">IF(A8449="","",MATCH(A8449,P_ID,1))</f>
        <v>7456</v>
      </c>
      <c r="G8449" s="41" t="str">
        <f aca="false">IF(A8449="","",INDEX(P_Svc,F8449))</f>
        <v>Economy</v>
      </c>
      <c r="H8449" s="41" t="str">
        <f aca="false">IF(A8449="","",INDEX(P_Zone,F8449))</f>
        <v>North</v>
      </c>
      <c r="I8449" s="41" t="n">
        <f aca="false">IF(A8449="","",IF(D8449="Delivered",IF(B8449&lt;=INDEX(P_Due,F8449),1,0),0))</f>
        <v>1</v>
      </c>
    </row>
    <row r="8450" customFormat="false" ht="15" hidden="false" customHeight="false" outlineLevel="0" collapsed="false">
      <c r="A8450" s="37" t="n">
        <v>1007457</v>
      </c>
      <c r="B8450" s="38" t="n">
        <v>46308</v>
      </c>
      <c r="C8450" s="39" t="n">
        <v>1</v>
      </c>
      <c r="D8450" s="39" t="s">
        <v>26</v>
      </c>
      <c r="E8450" s="39"/>
      <c r="F8450" s="41" t="n">
        <f aca="false">IF(A8450="","",MATCH(A8450,P_ID,1))</f>
        <v>7457</v>
      </c>
      <c r="G8450" s="41" t="str">
        <f aca="false">IF(A8450="","",INDEX(P_Svc,F8450))</f>
        <v>Standard</v>
      </c>
      <c r="H8450" s="41" t="str">
        <f aca="false">IF(A8450="","",INDEX(P_Zone,F8450))</f>
        <v>West</v>
      </c>
      <c r="I8450" s="41" t="n">
        <f aca="false">IF(A8450="","",IF(D8450="Delivered",IF(B8450&lt;=INDEX(P_Due,F8450),1,0),0))</f>
        <v>1</v>
      </c>
    </row>
    <row r="8451" customFormat="false" ht="15" hidden="false" customHeight="false" outlineLevel="0" collapsed="false">
      <c r="A8451" s="37" t="n">
        <v>1007458</v>
      </c>
      <c r="B8451" s="38" t="n">
        <v>46308</v>
      </c>
      <c r="C8451" s="39" t="n">
        <v>1</v>
      </c>
      <c r="D8451" s="39" t="s">
        <v>26</v>
      </c>
      <c r="E8451" s="39"/>
      <c r="F8451" s="41" t="n">
        <f aca="false">IF(A8451="","",MATCH(A8451,P_ID,1))</f>
        <v>7458</v>
      </c>
      <c r="G8451" s="41" t="str">
        <f aca="false">IF(A8451="","",INDEX(P_Svc,F8451))</f>
        <v>Economy</v>
      </c>
      <c r="H8451" s="41" t="str">
        <f aca="false">IF(A8451="","",INDEX(P_Zone,F8451))</f>
        <v>East</v>
      </c>
      <c r="I8451" s="41" t="n">
        <f aca="false">IF(A8451="","",IF(D8451="Delivered",IF(B8451&lt;=INDEX(P_Due,F8451),1,0),0))</f>
        <v>1</v>
      </c>
    </row>
    <row r="8452" customFormat="false" ht="15" hidden="false" customHeight="false" outlineLevel="0" collapsed="false">
      <c r="A8452" s="37" t="n">
        <v>1007459</v>
      </c>
      <c r="B8452" s="38" t="n">
        <v>46308</v>
      </c>
      <c r="C8452" s="39" t="n">
        <v>1</v>
      </c>
      <c r="D8452" s="39" t="s">
        <v>26</v>
      </c>
      <c r="E8452" s="39"/>
      <c r="F8452" s="41" t="n">
        <f aca="false">IF(A8452="","",MATCH(A8452,P_ID,1))</f>
        <v>7459</v>
      </c>
      <c r="G8452" s="41" t="str">
        <f aca="false">IF(A8452="","",INDEX(P_Svc,F8452))</f>
        <v>Standard</v>
      </c>
      <c r="H8452" s="41" t="str">
        <f aca="false">IF(A8452="","",INDEX(P_Zone,F8452))</f>
        <v>Central</v>
      </c>
      <c r="I8452" s="41" t="n">
        <f aca="false">IF(A8452="","",IF(D8452="Delivered",IF(B8452&lt;=INDEX(P_Due,F8452),1,0),0))</f>
        <v>1</v>
      </c>
    </row>
    <row r="8453" customFormat="false" ht="15" hidden="false" customHeight="false" outlineLevel="0" collapsed="false">
      <c r="A8453" s="37" t="n">
        <v>1007460</v>
      </c>
      <c r="B8453" s="38" t="n">
        <v>46308</v>
      </c>
      <c r="C8453" s="39" t="n">
        <v>1</v>
      </c>
      <c r="D8453" s="39" t="s">
        <v>26</v>
      </c>
      <c r="E8453" s="39"/>
      <c r="F8453" s="41" t="n">
        <f aca="false">IF(A8453="","",MATCH(A8453,P_ID,1))</f>
        <v>7460</v>
      </c>
      <c r="G8453" s="41" t="str">
        <f aca="false">IF(A8453="","",INDEX(P_Svc,F8453))</f>
        <v>Economy</v>
      </c>
      <c r="H8453" s="41" t="str">
        <f aca="false">IF(A8453="","",INDEX(P_Zone,F8453))</f>
        <v>West</v>
      </c>
      <c r="I8453" s="41" t="n">
        <f aca="false">IF(A8453="","",IF(D8453="Delivered",IF(B8453&lt;=INDEX(P_Due,F8453),1,0),0))</f>
        <v>1</v>
      </c>
    </row>
    <row r="8454" customFormat="false" ht="15" hidden="false" customHeight="false" outlineLevel="0" collapsed="false">
      <c r="A8454" s="37" t="n">
        <v>1007461</v>
      </c>
      <c r="B8454" s="38" t="n">
        <v>46308</v>
      </c>
      <c r="C8454" s="39" t="n">
        <v>1</v>
      </c>
      <c r="D8454" s="39" t="s">
        <v>26</v>
      </c>
      <c r="E8454" s="39"/>
      <c r="F8454" s="41" t="n">
        <f aca="false">IF(A8454="","",MATCH(A8454,P_ID,1))</f>
        <v>7461</v>
      </c>
      <c r="G8454" s="41" t="str">
        <f aca="false">IF(A8454="","",INDEX(P_Svc,F8454))</f>
        <v>Standard</v>
      </c>
      <c r="H8454" s="41" t="str">
        <f aca="false">IF(A8454="","",INDEX(P_Zone,F8454))</f>
        <v>East</v>
      </c>
      <c r="I8454" s="41" t="n">
        <f aca="false">IF(A8454="","",IF(D8454="Delivered",IF(B8454&lt;=INDEX(P_Due,F8454),1,0),0))</f>
        <v>1</v>
      </c>
    </row>
    <row r="8455" customFormat="false" ht="15" hidden="false" customHeight="false" outlineLevel="0" collapsed="false">
      <c r="A8455" s="37" t="n">
        <v>1007462</v>
      </c>
      <c r="B8455" s="38" t="n">
        <v>46308</v>
      </c>
      <c r="C8455" s="39" t="n">
        <v>1</v>
      </c>
      <c r="D8455" s="39" t="s">
        <v>26</v>
      </c>
      <c r="E8455" s="39"/>
      <c r="F8455" s="41" t="n">
        <f aca="false">IF(A8455="","",MATCH(A8455,P_ID,1))</f>
        <v>7462</v>
      </c>
      <c r="G8455" s="41" t="str">
        <f aca="false">IF(A8455="","",INDEX(P_Svc,F8455))</f>
        <v>Standard</v>
      </c>
      <c r="H8455" s="41" t="str">
        <f aca="false">IF(A8455="","",INDEX(P_Zone,F8455))</f>
        <v>West</v>
      </c>
      <c r="I8455" s="41" t="n">
        <f aca="false">IF(A8455="","",IF(D8455="Delivered",IF(B8455&lt;=INDEX(P_Due,F8455),1,0),0))</f>
        <v>1</v>
      </c>
    </row>
    <row r="8456" customFormat="false" ht="15" hidden="false" customHeight="false" outlineLevel="0" collapsed="false">
      <c r="A8456" s="37" t="n">
        <v>1007463</v>
      </c>
      <c r="B8456" s="38" t="n">
        <v>46308</v>
      </c>
      <c r="C8456" s="39" t="n">
        <v>1</v>
      </c>
      <c r="D8456" s="39" t="s">
        <v>26</v>
      </c>
      <c r="E8456" s="39"/>
      <c r="F8456" s="41" t="n">
        <f aca="false">IF(A8456="","",MATCH(A8456,P_ID,1))</f>
        <v>7463</v>
      </c>
      <c r="G8456" s="41" t="str">
        <f aca="false">IF(A8456="","",INDEX(P_Svc,F8456))</f>
        <v>Economy</v>
      </c>
      <c r="H8456" s="41" t="str">
        <f aca="false">IF(A8456="","",INDEX(P_Zone,F8456))</f>
        <v>Central</v>
      </c>
      <c r="I8456" s="41" t="n">
        <f aca="false">IF(A8456="","",IF(D8456="Delivered",IF(B8456&lt;=INDEX(P_Due,F8456),1,0),0))</f>
        <v>1</v>
      </c>
    </row>
    <row r="8457" customFormat="false" ht="15" hidden="false" customHeight="false" outlineLevel="0" collapsed="false">
      <c r="A8457" s="37" t="n">
        <v>1007465</v>
      </c>
      <c r="B8457" s="38" t="n">
        <v>46308</v>
      </c>
      <c r="C8457" s="39" t="n">
        <v>1</v>
      </c>
      <c r="D8457" s="39" t="s">
        <v>26</v>
      </c>
      <c r="E8457" s="39"/>
      <c r="F8457" s="41" t="n">
        <f aca="false">IF(A8457="","",MATCH(A8457,P_ID,1))</f>
        <v>7465</v>
      </c>
      <c r="G8457" s="41" t="str">
        <f aca="false">IF(A8457="","",INDEX(P_Svc,F8457))</f>
        <v>Standard</v>
      </c>
      <c r="H8457" s="41" t="str">
        <f aca="false">IF(A8457="","",INDEX(P_Zone,F8457))</f>
        <v>North</v>
      </c>
      <c r="I8457" s="41" t="n">
        <f aca="false">IF(A8457="","",IF(D8457="Delivered",IF(B8457&lt;=INDEX(P_Due,F8457),1,0),0))</f>
        <v>1</v>
      </c>
    </row>
    <row r="8458" customFormat="false" ht="15" hidden="false" customHeight="false" outlineLevel="0" collapsed="false">
      <c r="A8458" s="37" t="n">
        <v>1007466</v>
      </c>
      <c r="B8458" s="38" t="n">
        <v>46308</v>
      </c>
      <c r="C8458" s="39" t="n">
        <v>1</v>
      </c>
      <c r="D8458" s="39" t="s">
        <v>26</v>
      </c>
      <c r="E8458" s="39"/>
      <c r="F8458" s="41" t="n">
        <f aca="false">IF(A8458="","",MATCH(A8458,P_ID,1))</f>
        <v>7466</v>
      </c>
      <c r="G8458" s="41" t="str">
        <f aca="false">IF(A8458="","",INDEX(P_Svc,F8458))</f>
        <v>Standard</v>
      </c>
      <c r="H8458" s="41" t="str">
        <f aca="false">IF(A8458="","",INDEX(P_Zone,F8458))</f>
        <v>South</v>
      </c>
      <c r="I8458" s="41" t="n">
        <f aca="false">IF(A8458="","",IF(D8458="Delivered",IF(B8458&lt;=INDEX(P_Due,F8458),1,0),0))</f>
        <v>1</v>
      </c>
    </row>
    <row r="8459" customFormat="false" ht="15" hidden="false" customHeight="false" outlineLevel="0" collapsed="false">
      <c r="A8459" s="37" t="n">
        <v>1007467</v>
      </c>
      <c r="B8459" s="38" t="n">
        <v>46308</v>
      </c>
      <c r="C8459" s="39" t="n">
        <v>1</v>
      </c>
      <c r="D8459" s="39" t="s">
        <v>26</v>
      </c>
      <c r="E8459" s="39"/>
      <c r="F8459" s="41" t="n">
        <f aca="false">IF(A8459="","",MATCH(A8459,P_ID,1))</f>
        <v>7467</v>
      </c>
      <c r="G8459" s="41" t="str">
        <f aca="false">IF(A8459="","",INDEX(P_Svc,F8459))</f>
        <v>Standard</v>
      </c>
      <c r="H8459" s="41" t="str">
        <f aca="false">IF(A8459="","",INDEX(P_Zone,F8459))</f>
        <v>West</v>
      </c>
      <c r="I8459" s="41" t="n">
        <f aca="false">IF(A8459="","",IF(D8459="Delivered",IF(B8459&lt;=INDEX(P_Due,F8459),1,0),0))</f>
        <v>1</v>
      </c>
    </row>
    <row r="8460" customFormat="false" ht="15" hidden="false" customHeight="false" outlineLevel="0" collapsed="false">
      <c r="A8460" s="37" t="n">
        <v>1007468</v>
      </c>
      <c r="B8460" s="38" t="n">
        <v>46308</v>
      </c>
      <c r="C8460" s="39" t="n">
        <v>1</v>
      </c>
      <c r="D8460" s="39" t="s">
        <v>26</v>
      </c>
      <c r="E8460" s="39"/>
      <c r="F8460" s="41" t="n">
        <f aca="false">IF(A8460="","",MATCH(A8460,P_ID,1))</f>
        <v>7468</v>
      </c>
      <c r="G8460" s="41" t="str">
        <f aca="false">IF(A8460="","",INDEX(P_Svc,F8460))</f>
        <v>Standard</v>
      </c>
      <c r="H8460" s="41" t="str">
        <f aca="false">IF(A8460="","",INDEX(P_Zone,F8460))</f>
        <v>East</v>
      </c>
      <c r="I8460" s="41" t="n">
        <f aca="false">IF(A8460="","",IF(D8460="Delivered",IF(B8460&lt;=INDEX(P_Due,F8460),1,0),0))</f>
        <v>1</v>
      </c>
    </row>
    <row r="8461" customFormat="false" ht="15" hidden="false" customHeight="false" outlineLevel="0" collapsed="false">
      <c r="A8461" s="37" t="n">
        <v>1007469</v>
      </c>
      <c r="B8461" s="38" t="n">
        <v>46308</v>
      </c>
      <c r="C8461" s="39" t="n">
        <v>1</v>
      </c>
      <c r="D8461" s="39" t="s">
        <v>26</v>
      </c>
      <c r="E8461" s="39"/>
      <c r="F8461" s="41" t="n">
        <f aca="false">IF(A8461="","",MATCH(A8461,P_ID,1))</f>
        <v>7469</v>
      </c>
      <c r="G8461" s="41" t="str">
        <f aca="false">IF(A8461="","",INDEX(P_Svc,F8461))</f>
        <v>Standard</v>
      </c>
      <c r="H8461" s="41" t="str">
        <f aca="false">IF(A8461="","",INDEX(P_Zone,F8461))</f>
        <v>Central</v>
      </c>
      <c r="I8461" s="41" t="n">
        <f aca="false">IF(A8461="","",IF(D8461="Delivered",IF(B8461&lt;=INDEX(P_Due,F8461),1,0),0))</f>
        <v>1</v>
      </c>
    </row>
    <row r="8462" customFormat="false" ht="15" hidden="false" customHeight="false" outlineLevel="0" collapsed="false">
      <c r="A8462" s="37" t="n">
        <v>1007470</v>
      </c>
      <c r="B8462" s="38" t="n">
        <v>46308</v>
      </c>
      <c r="C8462" s="39" t="n">
        <v>1</v>
      </c>
      <c r="D8462" s="39" t="s">
        <v>26</v>
      </c>
      <c r="E8462" s="39"/>
      <c r="F8462" s="41" t="n">
        <f aca="false">IF(A8462="","",MATCH(A8462,P_ID,1))</f>
        <v>7470</v>
      </c>
      <c r="G8462" s="41" t="str">
        <f aca="false">IF(A8462="","",INDEX(P_Svc,F8462))</f>
        <v>Standard</v>
      </c>
      <c r="H8462" s="41" t="str">
        <f aca="false">IF(A8462="","",INDEX(P_Zone,F8462))</f>
        <v>Central</v>
      </c>
      <c r="I8462" s="41" t="n">
        <f aca="false">IF(A8462="","",IF(D8462="Delivered",IF(B8462&lt;=INDEX(P_Due,F8462),1,0),0))</f>
        <v>1</v>
      </c>
    </row>
    <row r="8463" customFormat="false" ht="15" hidden="false" customHeight="false" outlineLevel="0" collapsed="false">
      <c r="A8463" s="37" t="n">
        <v>1007471</v>
      </c>
      <c r="B8463" s="38" t="n">
        <v>46308</v>
      </c>
      <c r="C8463" s="39" t="n">
        <v>1</v>
      </c>
      <c r="D8463" s="39" t="s">
        <v>26</v>
      </c>
      <c r="E8463" s="39"/>
      <c r="F8463" s="41" t="n">
        <f aca="false">IF(A8463="","",MATCH(A8463,P_ID,1))</f>
        <v>7471</v>
      </c>
      <c r="G8463" s="41" t="str">
        <f aca="false">IF(A8463="","",INDEX(P_Svc,F8463))</f>
        <v>Standard</v>
      </c>
      <c r="H8463" s="41" t="str">
        <f aca="false">IF(A8463="","",INDEX(P_Zone,F8463))</f>
        <v>North</v>
      </c>
      <c r="I8463" s="41" t="n">
        <f aca="false">IF(A8463="","",IF(D8463="Delivered",IF(B8463&lt;=INDEX(P_Due,F8463),1,0),0))</f>
        <v>1</v>
      </c>
    </row>
    <row r="8464" customFormat="false" ht="15" hidden="false" customHeight="false" outlineLevel="0" collapsed="false">
      <c r="A8464" s="37" t="n">
        <v>1007472</v>
      </c>
      <c r="B8464" s="38" t="n">
        <v>46308</v>
      </c>
      <c r="C8464" s="39" t="n">
        <v>1</v>
      </c>
      <c r="D8464" s="39" t="s">
        <v>26</v>
      </c>
      <c r="E8464" s="39"/>
      <c r="F8464" s="41" t="n">
        <f aca="false">IF(A8464="","",MATCH(A8464,P_ID,1))</f>
        <v>7472</v>
      </c>
      <c r="G8464" s="41" t="str">
        <f aca="false">IF(A8464="","",INDEX(P_Svc,F8464))</f>
        <v>Standard</v>
      </c>
      <c r="H8464" s="41" t="str">
        <f aca="false">IF(A8464="","",INDEX(P_Zone,F8464))</f>
        <v>South</v>
      </c>
      <c r="I8464" s="41" t="n">
        <f aca="false">IF(A8464="","",IF(D8464="Delivered",IF(B8464&lt;=INDEX(P_Due,F8464),1,0),0))</f>
        <v>1</v>
      </c>
    </row>
    <row r="8465" customFormat="false" ht="15" hidden="false" customHeight="false" outlineLevel="0" collapsed="false">
      <c r="A8465" s="37" t="n">
        <v>1007473</v>
      </c>
      <c r="B8465" s="38" t="n">
        <v>46308</v>
      </c>
      <c r="C8465" s="39" t="n">
        <v>1</v>
      </c>
      <c r="D8465" s="39" t="s">
        <v>26</v>
      </c>
      <c r="E8465" s="39"/>
      <c r="F8465" s="41" t="n">
        <f aca="false">IF(A8465="","",MATCH(A8465,P_ID,1))</f>
        <v>7473</v>
      </c>
      <c r="G8465" s="41" t="str">
        <f aca="false">IF(A8465="","",INDEX(P_Svc,F8465))</f>
        <v>Standard</v>
      </c>
      <c r="H8465" s="41" t="str">
        <f aca="false">IF(A8465="","",INDEX(P_Zone,F8465))</f>
        <v>West</v>
      </c>
      <c r="I8465" s="41" t="n">
        <f aca="false">IF(A8465="","",IF(D8465="Delivered",IF(B8465&lt;=INDEX(P_Due,F8465),1,0),0))</f>
        <v>1</v>
      </c>
    </row>
    <row r="8466" customFormat="false" ht="15" hidden="false" customHeight="false" outlineLevel="0" collapsed="false">
      <c r="A8466" s="37" t="n">
        <v>1007474</v>
      </c>
      <c r="B8466" s="38" t="n">
        <v>46308</v>
      </c>
      <c r="C8466" s="39" t="n">
        <v>1</v>
      </c>
      <c r="D8466" s="39" t="s">
        <v>26</v>
      </c>
      <c r="E8466" s="39"/>
      <c r="F8466" s="41" t="n">
        <f aca="false">IF(A8466="","",MATCH(A8466,P_ID,1))</f>
        <v>7474</v>
      </c>
      <c r="G8466" s="41" t="str">
        <f aca="false">IF(A8466="","",INDEX(P_Svc,F8466))</f>
        <v>Standard</v>
      </c>
      <c r="H8466" s="41" t="str">
        <f aca="false">IF(A8466="","",INDEX(P_Zone,F8466))</f>
        <v>South</v>
      </c>
      <c r="I8466" s="41" t="n">
        <f aca="false">IF(A8466="","",IF(D8466="Delivered",IF(B8466&lt;=INDEX(P_Due,F8466),1,0),0))</f>
        <v>1</v>
      </c>
    </row>
    <row r="8467" customFormat="false" ht="15" hidden="false" customHeight="false" outlineLevel="0" collapsed="false">
      <c r="A8467" s="37" t="n">
        <v>1007475</v>
      </c>
      <c r="B8467" s="38" t="n">
        <v>46308</v>
      </c>
      <c r="C8467" s="39" t="n">
        <v>1</v>
      </c>
      <c r="D8467" s="39" t="s">
        <v>26</v>
      </c>
      <c r="E8467" s="39"/>
      <c r="F8467" s="41" t="n">
        <f aca="false">IF(A8467="","",MATCH(A8467,P_ID,1))</f>
        <v>7475</v>
      </c>
      <c r="G8467" s="41" t="str">
        <f aca="false">IF(A8467="","",INDEX(P_Svc,F8467))</f>
        <v>Standard</v>
      </c>
      <c r="H8467" s="41" t="str">
        <f aca="false">IF(A8467="","",INDEX(P_Zone,F8467))</f>
        <v>North</v>
      </c>
      <c r="I8467" s="41" t="n">
        <f aca="false">IF(A8467="","",IF(D8467="Delivered",IF(B8467&lt;=INDEX(P_Due,F8467),1,0),0))</f>
        <v>1</v>
      </c>
    </row>
    <row r="8468" customFormat="false" ht="15" hidden="false" customHeight="false" outlineLevel="0" collapsed="false">
      <c r="A8468" s="37" t="n">
        <v>1007476</v>
      </c>
      <c r="B8468" s="38" t="n">
        <v>46308</v>
      </c>
      <c r="C8468" s="39" t="n">
        <v>1</v>
      </c>
      <c r="D8468" s="39" t="s">
        <v>26</v>
      </c>
      <c r="E8468" s="39"/>
      <c r="F8468" s="41" t="n">
        <f aca="false">IF(A8468="","",MATCH(A8468,P_ID,1))</f>
        <v>7476</v>
      </c>
      <c r="G8468" s="41" t="str">
        <f aca="false">IF(A8468="","",INDEX(P_Svc,F8468))</f>
        <v>Standard</v>
      </c>
      <c r="H8468" s="41" t="str">
        <f aca="false">IF(A8468="","",INDEX(P_Zone,F8468))</f>
        <v>East</v>
      </c>
      <c r="I8468" s="41" t="n">
        <f aca="false">IF(A8468="","",IF(D8468="Delivered",IF(B8468&lt;=INDEX(P_Due,F8468),1,0),0))</f>
        <v>1</v>
      </c>
    </row>
    <row r="8469" customFormat="false" ht="15" hidden="false" customHeight="false" outlineLevel="0" collapsed="false">
      <c r="A8469" s="37" t="n">
        <v>1007477</v>
      </c>
      <c r="B8469" s="38" t="n">
        <v>46308</v>
      </c>
      <c r="C8469" s="39" t="n">
        <v>1</v>
      </c>
      <c r="D8469" s="39" t="s">
        <v>26</v>
      </c>
      <c r="E8469" s="39"/>
      <c r="F8469" s="41" t="n">
        <f aca="false">IF(A8469="","",MATCH(A8469,P_ID,1))</f>
        <v>7477</v>
      </c>
      <c r="G8469" s="41" t="str">
        <f aca="false">IF(A8469="","",INDEX(P_Svc,F8469))</f>
        <v>Standard</v>
      </c>
      <c r="H8469" s="41" t="str">
        <f aca="false">IF(A8469="","",INDEX(P_Zone,F8469))</f>
        <v>Central</v>
      </c>
      <c r="I8469" s="41" t="n">
        <f aca="false">IF(A8469="","",IF(D8469="Delivered",IF(B8469&lt;=INDEX(P_Due,F8469),1,0),0))</f>
        <v>1</v>
      </c>
    </row>
    <row r="8470" customFormat="false" ht="15" hidden="false" customHeight="false" outlineLevel="0" collapsed="false">
      <c r="A8470" s="37" t="n">
        <v>1007478</v>
      </c>
      <c r="B8470" s="38" t="n">
        <v>46308</v>
      </c>
      <c r="C8470" s="39" t="n">
        <v>1</v>
      </c>
      <c r="D8470" s="39" t="s">
        <v>26</v>
      </c>
      <c r="E8470" s="39"/>
      <c r="F8470" s="41" t="n">
        <f aca="false">IF(A8470="","",MATCH(A8470,P_ID,1))</f>
        <v>7478</v>
      </c>
      <c r="G8470" s="41" t="str">
        <f aca="false">IF(A8470="","",INDEX(P_Svc,F8470))</f>
        <v>Standard</v>
      </c>
      <c r="H8470" s="41" t="str">
        <f aca="false">IF(A8470="","",INDEX(P_Zone,F8470))</f>
        <v>West</v>
      </c>
      <c r="I8470" s="41" t="n">
        <f aca="false">IF(A8470="","",IF(D8470="Delivered",IF(B8470&lt;=INDEX(P_Due,F8470),1,0),0))</f>
        <v>1</v>
      </c>
    </row>
    <row r="8471" customFormat="false" ht="15" hidden="false" customHeight="false" outlineLevel="0" collapsed="false">
      <c r="A8471" s="37" t="n">
        <v>1007479</v>
      </c>
      <c r="B8471" s="38" t="n">
        <v>46308</v>
      </c>
      <c r="C8471" s="39" t="n">
        <v>1</v>
      </c>
      <c r="D8471" s="39" t="s">
        <v>26</v>
      </c>
      <c r="E8471" s="39"/>
      <c r="F8471" s="41" t="n">
        <f aca="false">IF(A8471="","",MATCH(A8471,P_ID,1))</f>
        <v>7479</v>
      </c>
      <c r="G8471" s="41" t="str">
        <f aca="false">IF(A8471="","",INDEX(P_Svc,F8471))</f>
        <v>Economy</v>
      </c>
      <c r="H8471" s="41" t="str">
        <f aca="false">IF(A8471="","",INDEX(P_Zone,F8471))</f>
        <v>South</v>
      </c>
      <c r="I8471" s="41" t="n">
        <f aca="false">IF(A8471="","",IF(D8471="Delivered",IF(B8471&lt;=INDEX(P_Due,F8471),1,0),0))</f>
        <v>1</v>
      </c>
    </row>
    <row r="8472" customFormat="false" ht="15" hidden="false" customHeight="false" outlineLevel="0" collapsed="false">
      <c r="A8472" s="37" t="n">
        <v>1007480</v>
      </c>
      <c r="B8472" s="38" t="n">
        <v>46308</v>
      </c>
      <c r="C8472" s="39" t="n">
        <v>1</v>
      </c>
      <c r="D8472" s="39" t="s">
        <v>26</v>
      </c>
      <c r="E8472" s="39"/>
      <c r="F8472" s="41" t="n">
        <f aca="false">IF(A8472="","",MATCH(A8472,P_ID,1))</f>
        <v>7480</v>
      </c>
      <c r="G8472" s="41" t="str">
        <f aca="false">IF(A8472="","",INDEX(P_Svc,F8472))</f>
        <v>Standard</v>
      </c>
      <c r="H8472" s="41" t="str">
        <f aca="false">IF(A8472="","",INDEX(P_Zone,F8472))</f>
        <v>Central</v>
      </c>
      <c r="I8472" s="41" t="n">
        <f aca="false">IF(A8472="","",IF(D8472="Delivered",IF(B8472&lt;=INDEX(P_Due,F8472),1,0),0))</f>
        <v>1</v>
      </c>
    </row>
    <row r="8473" customFormat="false" ht="15" hidden="false" customHeight="false" outlineLevel="0" collapsed="false">
      <c r="A8473" s="37" t="n">
        <v>1007481</v>
      </c>
      <c r="B8473" s="38" t="n">
        <v>46308</v>
      </c>
      <c r="C8473" s="39" t="n">
        <v>1</v>
      </c>
      <c r="D8473" s="39" t="s">
        <v>26</v>
      </c>
      <c r="E8473" s="39"/>
      <c r="F8473" s="41" t="n">
        <f aca="false">IF(A8473="","",MATCH(A8473,P_ID,1))</f>
        <v>7481</v>
      </c>
      <c r="G8473" s="41" t="str">
        <f aca="false">IF(A8473="","",INDEX(P_Svc,F8473))</f>
        <v>Standard</v>
      </c>
      <c r="H8473" s="41" t="str">
        <f aca="false">IF(A8473="","",INDEX(P_Zone,F8473))</f>
        <v>South</v>
      </c>
      <c r="I8473" s="41" t="n">
        <f aca="false">IF(A8473="","",IF(D8473="Delivered",IF(B8473&lt;=INDEX(P_Due,F8473),1,0),0))</f>
        <v>1</v>
      </c>
    </row>
    <row r="8474" customFormat="false" ht="15" hidden="false" customHeight="false" outlineLevel="0" collapsed="false">
      <c r="A8474" s="37" t="n">
        <v>1007482</v>
      </c>
      <c r="B8474" s="38" t="n">
        <v>46308</v>
      </c>
      <c r="C8474" s="39" t="n">
        <v>1</v>
      </c>
      <c r="D8474" s="39" t="s">
        <v>26</v>
      </c>
      <c r="E8474" s="39"/>
      <c r="F8474" s="41" t="n">
        <f aca="false">IF(A8474="","",MATCH(A8474,P_ID,1))</f>
        <v>7482</v>
      </c>
      <c r="G8474" s="41" t="str">
        <f aca="false">IF(A8474="","",INDEX(P_Svc,F8474))</f>
        <v>Standard</v>
      </c>
      <c r="H8474" s="41" t="str">
        <f aca="false">IF(A8474="","",INDEX(P_Zone,F8474))</f>
        <v>South</v>
      </c>
      <c r="I8474" s="41" t="n">
        <f aca="false">IF(A8474="","",IF(D8474="Delivered",IF(B8474&lt;=INDEX(P_Due,F8474),1,0),0))</f>
        <v>1</v>
      </c>
    </row>
    <row r="8475" customFormat="false" ht="15" hidden="false" customHeight="false" outlineLevel="0" collapsed="false">
      <c r="A8475" s="37" t="n">
        <v>1007483</v>
      </c>
      <c r="B8475" s="38" t="n">
        <v>46308</v>
      </c>
      <c r="C8475" s="39" t="n">
        <v>1</v>
      </c>
      <c r="D8475" s="39" t="s">
        <v>26</v>
      </c>
      <c r="E8475" s="39"/>
      <c r="F8475" s="41" t="n">
        <f aca="false">IF(A8475="","",MATCH(A8475,P_ID,1))</f>
        <v>7483</v>
      </c>
      <c r="G8475" s="41" t="str">
        <f aca="false">IF(A8475="","",INDEX(P_Svc,F8475))</f>
        <v>Standard</v>
      </c>
      <c r="H8475" s="41" t="str">
        <f aca="false">IF(A8475="","",INDEX(P_Zone,F8475))</f>
        <v>South</v>
      </c>
      <c r="I8475" s="41" t="n">
        <f aca="false">IF(A8475="","",IF(D8475="Delivered",IF(B8475&lt;=INDEX(P_Due,F8475),1,0),0))</f>
        <v>1</v>
      </c>
    </row>
    <row r="8476" customFormat="false" ht="15" hidden="false" customHeight="false" outlineLevel="0" collapsed="false">
      <c r="A8476" s="37" t="n">
        <v>1007484</v>
      </c>
      <c r="B8476" s="38" t="n">
        <v>46308</v>
      </c>
      <c r="C8476" s="39" t="n">
        <v>0</v>
      </c>
      <c r="D8476" s="39" t="s">
        <v>80</v>
      </c>
      <c r="E8476" s="39" t="s">
        <v>40</v>
      </c>
      <c r="F8476" s="41" t="n">
        <f aca="false">IF(A8476="","",MATCH(A8476,P_ID,1))</f>
        <v>7484</v>
      </c>
      <c r="G8476" s="41" t="str">
        <f aca="false">IF(A8476="","",INDEX(P_Svc,F8476))</f>
        <v>Economy</v>
      </c>
      <c r="H8476" s="41" t="str">
        <f aca="false">IF(A8476="","",INDEX(P_Zone,F8476))</f>
        <v>South</v>
      </c>
      <c r="I8476" s="41" t="n">
        <f aca="false">IF(A8476="","",IF(D8476="Delivered",IF(B8476&lt;=INDEX(P_Due,F8476),1,0),0))</f>
        <v>0</v>
      </c>
    </row>
    <row r="8477" customFormat="false" ht="15" hidden="false" customHeight="false" outlineLevel="0" collapsed="false">
      <c r="A8477" s="37" t="n">
        <v>1007485</v>
      </c>
      <c r="B8477" s="38" t="n">
        <v>46308</v>
      </c>
      <c r="C8477" s="39" t="n">
        <v>1</v>
      </c>
      <c r="D8477" s="39" t="s">
        <v>26</v>
      </c>
      <c r="E8477" s="39"/>
      <c r="F8477" s="41" t="n">
        <f aca="false">IF(A8477="","",MATCH(A8477,P_ID,1))</f>
        <v>7485</v>
      </c>
      <c r="G8477" s="41" t="str">
        <f aca="false">IF(A8477="","",INDEX(P_Svc,F8477))</f>
        <v>Standard</v>
      </c>
      <c r="H8477" s="41" t="str">
        <f aca="false">IF(A8477="","",INDEX(P_Zone,F8477))</f>
        <v>South</v>
      </c>
      <c r="I8477" s="41" t="n">
        <f aca="false">IF(A8477="","",IF(D8477="Delivered",IF(B8477&lt;=INDEX(P_Due,F8477),1,0),0))</f>
        <v>1</v>
      </c>
    </row>
    <row r="8478" customFormat="false" ht="15" hidden="false" customHeight="false" outlineLevel="0" collapsed="false">
      <c r="A8478" s="37" t="n">
        <v>1007486</v>
      </c>
      <c r="B8478" s="38" t="n">
        <v>46308</v>
      </c>
      <c r="C8478" s="39" t="n">
        <v>1</v>
      </c>
      <c r="D8478" s="39" t="s">
        <v>26</v>
      </c>
      <c r="E8478" s="39"/>
      <c r="F8478" s="41" t="n">
        <f aca="false">IF(A8478="","",MATCH(A8478,P_ID,1))</f>
        <v>7486</v>
      </c>
      <c r="G8478" s="41" t="str">
        <f aca="false">IF(A8478="","",INDEX(P_Svc,F8478))</f>
        <v>Standard</v>
      </c>
      <c r="H8478" s="41" t="str">
        <f aca="false">IF(A8478="","",INDEX(P_Zone,F8478))</f>
        <v>Central</v>
      </c>
      <c r="I8478" s="41" t="n">
        <f aca="false">IF(A8478="","",IF(D8478="Delivered",IF(B8478&lt;=INDEX(P_Due,F8478),1,0),0))</f>
        <v>1</v>
      </c>
    </row>
    <row r="8479" customFormat="false" ht="15" hidden="false" customHeight="false" outlineLevel="0" collapsed="false">
      <c r="A8479" s="37" t="n">
        <v>1007490</v>
      </c>
      <c r="B8479" s="38" t="n">
        <v>46308</v>
      </c>
      <c r="C8479" s="39" t="n">
        <v>1</v>
      </c>
      <c r="D8479" s="39" t="s">
        <v>26</v>
      </c>
      <c r="E8479" s="39"/>
      <c r="F8479" s="41" t="n">
        <f aca="false">IF(A8479="","",MATCH(A8479,P_ID,1))</f>
        <v>7490</v>
      </c>
      <c r="G8479" s="41" t="str">
        <f aca="false">IF(A8479="","",INDEX(P_Svc,F8479))</f>
        <v>Economy</v>
      </c>
      <c r="H8479" s="41" t="str">
        <f aca="false">IF(A8479="","",INDEX(P_Zone,F8479))</f>
        <v>West</v>
      </c>
      <c r="I8479" s="41" t="n">
        <f aca="false">IF(A8479="","",IF(D8479="Delivered",IF(B8479&lt;=INDEX(P_Due,F8479),1,0),0))</f>
        <v>1</v>
      </c>
    </row>
    <row r="8480" customFormat="false" ht="15" hidden="false" customHeight="false" outlineLevel="0" collapsed="false">
      <c r="A8480" s="37" t="n">
        <v>1007491</v>
      </c>
      <c r="B8480" s="38" t="n">
        <v>46308</v>
      </c>
      <c r="C8480" s="39" t="n">
        <v>1</v>
      </c>
      <c r="D8480" s="39" t="s">
        <v>79</v>
      </c>
      <c r="E8480" s="39" t="s">
        <v>38</v>
      </c>
      <c r="F8480" s="41" t="n">
        <f aca="false">IF(A8480="","",MATCH(A8480,P_ID,1))</f>
        <v>7491</v>
      </c>
      <c r="G8480" s="41" t="str">
        <f aca="false">IF(A8480="","",INDEX(P_Svc,F8480))</f>
        <v>Standard</v>
      </c>
      <c r="H8480" s="41" t="str">
        <f aca="false">IF(A8480="","",INDEX(P_Zone,F8480))</f>
        <v>West</v>
      </c>
      <c r="I8480" s="41" t="n">
        <f aca="false">IF(A8480="","",IF(D8480="Delivered",IF(B8480&lt;=INDEX(P_Due,F8480),1,0),0))</f>
        <v>0</v>
      </c>
    </row>
    <row r="8481" customFormat="false" ht="15" hidden="false" customHeight="false" outlineLevel="0" collapsed="false">
      <c r="A8481" s="37" t="n">
        <v>1007492</v>
      </c>
      <c r="B8481" s="38" t="n">
        <v>46308</v>
      </c>
      <c r="C8481" s="39" t="n">
        <v>1</v>
      </c>
      <c r="D8481" s="39" t="s">
        <v>79</v>
      </c>
      <c r="E8481" s="39" t="s">
        <v>32</v>
      </c>
      <c r="F8481" s="41" t="n">
        <f aca="false">IF(A8481="","",MATCH(A8481,P_ID,1))</f>
        <v>7492</v>
      </c>
      <c r="G8481" s="41" t="str">
        <f aca="false">IF(A8481="","",INDEX(P_Svc,F8481))</f>
        <v>Standard</v>
      </c>
      <c r="H8481" s="41" t="str">
        <f aca="false">IF(A8481="","",INDEX(P_Zone,F8481))</f>
        <v>South</v>
      </c>
      <c r="I8481" s="41" t="n">
        <f aca="false">IF(A8481="","",IF(D8481="Delivered",IF(B8481&lt;=INDEX(P_Due,F8481),1,0),0))</f>
        <v>0</v>
      </c>
    </row>
    <row r="8482" customFormat="false" ht="15" hidden="false" customHeight="false" outlineLevel="0" collapsed="false">
      <c r="A8482" s="37" t="n">
        <v>1007493</v>
      </c>
      <c r="B8482" s="38" t="n">
        <v>46308</v>
      </c>
      <c r="C8482" s="39" t="n">
        <v>1</v>
      </c>
      <c r="D8482" s="39" t="s">
        <v>26</v>
      </c>
      <c r="E8482" s="39"/>
      <c r="F8482" s="41" t="n">
        <f aca="false">IF(A8482="","",MATCH(A8482,P_ID,1))</f>
        <v>7493</v>
      </c>
      <c r="G8482" s="41" t="str">
        <f aca="false">IF(A8482="","",INDEX(P_Svc,F8482))</f>
        <v>Standard</v>
      </c>
      <c r="H8482" s="41" t="str">
        <f aca="false">IF(A8482="","",INDEX(P_Zone,F8482))</f>
        <v>South</v>
      </c>
      <c r="I8482" s="41" t="n">
        <f aca="false">IF(A8482="","",IF(D8482="Delivered",IF(B8482&lt;=INDEX(P_Due,F8482),1,0),0))</f>
        <v>1</v>
      </c>
    </row>
    <row r="8483" customFormat="false" ht="15" hidden="false" customHeight="false" outlineLevel="0" collapsed="false">
      <c r="A8483" s="37" t="n">
        <v>1007495</v>
      </c>
      <c r="B8483" s="38" t="n">
        <v>46308</v>
      </c>
      <c r="C8483" s="39" t="n">
        <v>1</v>
      </c>
      <c r="D8483" s="39" t="s">
        <v>26</v>
      </c>
      <c r="E8483" s="39"/>
      <c r="F8483" s="41" t="n">
        <f aca="false">IF(A8483="","",MATCH(A8483,P_ID,1))</f>
        <v>7495</v>
      </c>
      <c r="G8483" s="41" t="str">
        <f aca="false">IF(A8483="","",INDEX(P_Svc,F8483))</f>
        <v>Standard</v>
      </c>
      <c r="H8483" s="41" t="str">
        <f aca="false">IF(A8483="","",INDEX(P_Zone,F8483))</f>
        <v>South</v>
      </c>
      <c r="I8483" s="41" t="n">
        <f aca="false">IF(A8483="","",IF(D8483="Delivered",IF(B8483&lt;=INDEX(P_Due,F8483),1,0),0))</f>
        <v>1</v>
      </c>
    </row>
    <row r="8484" customFormat="false" ht="15" hidden="false" customHeight="false" outlineLevel="0" collapsed="false">
      <c r="A8484" s="37" t="n">
        <v>1007496</v>
      </c>
      <c r="B8484" s="38" t="n">
        <v>46308</v>
      </c>
      <c r="C8484" s="39" t="n">
        <v>1</v>
      </c>
      <c r="D8484" s="39" t="s">
        <v>79</v>
      </c>
      <c r="E8484" s="39" t="s">
        <v>32</v>
      </c>
      <c r="F8484" s="41" t="n">
        <f aca="false">IF(A8484="","",MATCH(A8484,P_ID,1))</f>
        <v>7496</v>
      </c>
      <c r="G8484" s="41" t="str">
        <f aca="false">IF(A8484="","",INDEX(P_Svc,F8484))</f>
        <v>Standard</v>
      </c>
      <c r="H8484" s="41" t="str">
        <f aca="false">IF(A8484="","",INDEX(P_Zone,F8484))</f>
        <v>East</v>
      </c>
      <c r="I8484" s="41" t="n">
        <f aca="false">IF(A8484="","",IF(D8484="Delivered",IF(B8484&lt;=INDEX(P_Due,F8484),1,0),0))</f>
        <v>0</v>
      </c>
    </row>
    <row r="8485" customFormat="false" ht="15" hidden="false" customHeight="false" outlineLevel="0" collapsed="false">
      <c r="A8485" s="37" t="n">
        <v>1007497</v>
      </c>
      <c r="B8485" s="38" t="n">
        <v>46308</v>
      </c>
      <c r="C8485" s="39" t="n">
        <v>1</v>
      </c>
      <c r="D8485" s="39" t="s">
        <v>26</v>
      </c>
      <c r="E8485" s="39"/>
      <c r="F8485" s="41" t="n">
        <f aca="false">IF(A8485="","",MATCH(A8485,P_ID,1))</f>
        <v>7497</v>
      </c>
      <c r="G8485" s="41" t="str">
        <f aca="false">IF(A8485="","",INDEX(P_Svc,F8485))</f>
        <v>Standard</v>
      </c>
      <c r="H8485" s="41" t="str">
        <f aca="false">IF(A8485="","",INDEX(P_Zone,F8485))</f>
        <v>East</v>
      </c>
      <c r="I8485" s="41" t="n">
        <f aca="false">IF(A8485="","",IF(D8485="Delivered",IF(B8485&lt;=INDEX(P_Due,F8485),1,0),0))</f>
        <v>1</v>
      </c>
    </row>
    <row r="8486" customFormat="false" ht="15" hidden="false" customHeight="false" outlineLevel="0" collapsed="false">
      <c r="A8486" s="37" t="n">
        <v>1007498</v>
      </c>
      <c r="B8486" s="38" t="n">
        <v>46308</v>
      </c>
      <c r="C8486" s="39" t="n">
        <v>1</v>
      </c>
      <c r="D8486" s="39" t="s">
        <v>26</v>
      </c>
      <c r="E8486" s="39"/>
      <c r="F8486" s="41" t="n">
        <f aca="false">IF(A8486="","",MATCH(A8486,P_ID,1))</f>
        <v>7498</v>
      </c>
      <c r="G8486" s="41" t="str">
        <f aca="false">IF(A8486="","",INDEX(P_Svc,F8486))</f>
        <v>Standard</v>
      </c>
      <c r="H8486" s="41" t="str">
        <f aca="false">IF(A8486="","",INDEX(P_Zone,F8486))</f>
        <v>South</v>
      </c>
      <c r="I8486" s="41" t="n">
        <f aca="false">IF(A8486="","",IF(D8486="Delivered",IF(B8486&lt;=INDEX(P_Due,F8486),1,0),0))</f>
        <v>1</v>
      </c>
    </row>
    <row r="8487" customFormat="false" ht="15" hidden="false" customHeight="false" outlineLevel="0" collapsed="false">
      <c r="A8487" s="37" t="n">
        <v>1007499</v>
      </c>
      <c r="B8487" s="38" t="n">
        <v>46308</v>
      </c>
      <c r="C8487" s="39" t="n">
        <v>1</v>
      </c>
      <c r="D8487" s="39" t="s">
        <v>26</v>
      </c>
      <c r="E8487" s="39"/>
      <c r="F8487" s="41" t="n">
        <f aca="false">IF(A8487="","",MATCH(A8487,P_ID,1))</f>
        <v>7499</v>
      </c>
      <c r="G8487" s="41" t="str">
        <f aca="false">IF(A8487="","",INDEX(P_Svc,F8487))</f>
        <v>Standard</v>
      </c>
      <c r="H8487" s="41" t="str">
        <f aca="false">IF(A8487="","",INDEX(P_Zone,F8487))</f>
        <v>East</v>
      </c>
      <c r="I8487" s="41" t="n">
        <f aca="false">IF(A8487="","",IF(D8487="Delivered",IF(B8487&lt;=INDEX(P_Due,F8487),1,0),0))</f>
        <v>1</v>
      </c>
    </row>
    <row r="8488" customFormat="false" ht="15" hidden="false" customHeight="false" outlineLevel="0" collapsed="false">
      <c r="A8488" s="37" t="n">
        <v>1007500</v>
      </c>
      <c r="B8488" s="38" t="n">
        <v>46308</v>
      </c>
      <c r="C8488" s="39" t="n">
        <v>1</v>
      </c>
      <c r="D8488" s="39" t="s">
        <v>26</v>
      </c>
      <c r="E8488" s="39"/>
      <c r="F8488" s="41" t="n">
        <f aca="false">IF(A8488="","",MATCH(A8488,P_ID,1))</f>
        <v>7500</v>
      </c>
      <c r="G8488" s="41" t="str">
        <f aca="false">IF(A8488="","",INDEX(P_Svc,F8488))</f>
        <v>Standard</v>
      </c>
      <c r="H8488" s="41" t="str">
        <f aca="false">IF(A8488="","",INDEX(P_Zone,F8488))</f>
        <v>East</v>
      </c>
      <c r="I8488" s="41" t="n">
        <f aca="false">IF(A8488="","",IF(D8488="Delivered",IF(B8488&lt;=INDEX(P_Due,F8488),1,0),0))</f>
        <v>1</v>
      </c>
    </row>
    <row r="8489" customFormat="false" ht="15" hidden="false" customHeight="false" outlineLevel="0" collapsed="false">
      <c r="A8489" s="37" t="n">
        <v>1007501</v>
      </c>
      <c r="B8489" s="38" t="n">
        <v>46308</v>
      </c>
      <c r="C8489" s="39" t="n">
        <v>1</v>
      </c>
      <c r="D8489" s="39" t="s">
        <v>26</v>
      </c>
      <c r="E8489" s="39"/>
      <c r="F8489" s="41" t="n">
        <f aca="false">IF(A8489="","",MATCH(A8489,P_ID,1))</f>
        <v>7501</v>
      </c>
      <c r="G8489" s="41" t="str">
        <f aca="false">IF(A8489="","",INDEX(P_Svc,F8489))</f>
        <v>Standard</v>
      </c>
      <c r="H8489" s="41" t="str">
        <f aca="false">IF(A8489="","",INDEX(P_Zone,F8489))</f>
        <v>West</v>
      </c>
      <c r="I8489" s="41" t="n">
        <f aca="false">IF(A8489="","",IF(D8489="Delivered",IF(B8489&lt;=INDEX(P_Due,F8489),1,0),0))</f>
        <v>1</v>
      </c>
    </row>
    <row r="8490" customFormat="false" ht="15" hidden="false" customHeight="false" outlineLevel="0" collapsed="false">
      <c r="A8490" s="37" t="n">
        <v>1007502</v>
      </c>
      <c r="B8490" s="38" t="n">
        <v>46308</v>
      </c>
      <c r="C8490" s="39" t="n">
        <v>1</v>
      </c>
      <c r="D8490" s="39" t="s">
        <v>79</v>
      </c>
      <c r="E8490" s="39" t="s">
        <v>32</v>
      </c>
      <c r="F8490" s="41" t="n">
        <f aca="false">IF(A8490="","",MATCH(A8490,P_ID,1))</f>
        <v>7502</v>
      </c>
      <c r="G8490" s="41" t="str">
        <f aca="false">IF(A8490="","",INDEX(P_Svc,F8490))</f>
        <v>Economy</v>
      </c>
      <c r="H8490" s="41" t="str">
        <f aca="false">IF(A8490="","",INDEX(P_Zone,F8490))</f>
        <v>Central</v>
      </c>
      <c r="I8490" s="41" t="n">
        <f aca="false">IF(A8490="","",IF(D8490="Delivered",IF(B8490&lt;=INDEX(P_Due,F8490),1,0),0))</f>
        <v>0</v>
      </c>
    </row>
    <row r="8491" customFormat="false" ht="15" hidden="false" customHeight="false" outlineLevel="0" collapsed="false">
      <c r="A8491" s="37" t="n">
        <v>1007504</v>
      </c>
      <c r="B8491" s="38" t="n">
        <v>46308</v>
      </c>
      <c r="C8491" s="39" t="n">
        <v>1</v>
      </c>
      <c r="D8491" s="39" t="s">
        <v>26</v>
      </c>
      <c r="E8491" s="39"/>
      <c r="F8491" s="41" t="n">
        <f aca="false">IF(A8491="","",MATCH(A8491,P_ID,1))</f>
        <v>7504</v>
      </c>
      <c r="G8491" s="41" t="str">
        <f aca="false">IF(A8491="","",INDEX(P_Svc,F8491))</f>
        <v>Economy</v>
      </c>
      <c r="H8491" s="41" t="str">
        <f aca="false">IF(A8491="","",INDEX(P_Zone,F8491))</f>
        <v>Central</v>
      </c>
      <c r="I8491" s="41" t="n">
        <f aca="false">IF(A8491="","",IF(D8491="Delivered",IF(B8491&lt;=INDEX(P_Due,F8491),1,0),0))</f>
        <v>1</v>
      </c>
    </row>
    <row r="8492" customFormat="false" ht="15" hidden="false" customHeight="false" outlineLevel="0" collapsed="false">
      <c r="A8492" s="37" t="n">
        <v>1007507</v>
      </c>
      <c r="B8492" s="38" t="n">
        <v>46308</v>
      </c>
      <c r="C8492" s="39" t="n">
        <v>1</v>
      </c>
      <c r="D8492" s="39" t="s">
        <v>26</v>
      </c>
      <c r="E8492" s="39"/>
      <c r="F8492" s="41" t="n">
        <f aca="false">IF(A8492="","",MATCH(A8492,P_ID,1))</f>
        <v>7507</v>
      </c>
      <c r="G8492" s="41" t="str">
        <f aca="false">IF(A8492="","",INDEX(P_Svc,F8492))</f>
        <v>Standard</v>
      </c>
      <c r="H8492" s="41" t="str">
        <f aca="false">IF(A8492="","",INDEX(P_Zone,F8492))</f>
        <v>North</v>
      </c>
      <c r="I8492" s="41" t="n">
        <f aca="false">IF(A8492="","",IF(D8492="Delivered",IF(B8492&lt;=INDEX(P_Due,F8492),1,0),0))</f>
        <v>1</v>
      </c>
    </row>
    <row r="8493" customFormat="false" ht="15" hidden="false" customHeight="false" outlineLevel="0" collapsed="false">
      <c r="A8493" s="37" t="n">
        <v>1007508</v>
      </c>
      <c r="B8493" s="38" t="n">
        <v>46308</v>
      </c>
      <c r="C8493" s="39" t="n">
        <v>1</v>
      </c>
      <c r="D8493" s="39" t="s">
        <v>26</v>
      </c>
      <c r="E8493" s="39"/>
      <c r="F8493" s="41" t="n">
        <f aca="false">IF(A8493="","",MATCH(A8493,P_ID,1))</f>
        <v>7508</v>
      </c>
      <c r="G8493" s="41" t="str">
        <f aca="false">IF(A8493="","",INDEX(P_Svc,F8493))</f>
        <v>Standard</v>
      </c>
      <c r="H8493" s="41" t="str">
        <f aca="false">IF(A8493="","",INDEX(P_Zone,F8493))</f>
        <v>West</v>
      </c>
      <c r="I8493" s="41" t="n">
        <f aca="false">IF(A8493="","",IF(D8493="Delivered",IF(B8493&lt;=INDEX(P_Due,F8493),1,0),0))</f>
        <v>1</v>
      </c>
    </row>
    <row r="8494" customFormat="false" ht="15" hidden="false" customHeight="false" outlineLevel="0" collapsed="false">
      <c r="A8494" s="37" t="n">
        <v>1007509</v>
      </c>
      <c r="B8494" s="38" t="n">
        <v>46308</v>
      </c>
      <c r="C8494" s="39" t="n">
        <v>1</v>
      </c>
      <c r="D8494" s="39" t="s">
        <v>26</v>
      </c>
      <c r="E8494" s="39"/>
      <c r="F8494" s="41" t="n">
        <f aca="false">IF(A8494="","",MATCH(A8494,P_ID,1))</f>
        <v>7509</v>
      </c>
      <c r="G8494" s="41" t="str">
        <f aca="false">IF(A8494="","",INDEX(P_Svc,F8494))</f>
        <v>Standard</v>
      </c>
      <c r="H8494" s="41" t="str">
        <f aca="false">IF(A8494="","",INDEX(P_Zone,F8494))</f>
        <v>West</v>
      </c>
      <c r="I8494" s="41" t="n">
        <f aca="false">IF(A8494="","",IF(D8494="Delivered",IF(B8494&lt;=INDEX(P_Due,F8494),1,0),0))</f>
        <v>1</v>
      </c>
    </row>
    <row r="8495" customFormat="false" ht="15" hidden="false" customHeight="false" outlineLevel="0" collapsed="false">
      <c r="A8495" s="37" t="n">
        <v>1007510</v>
      </c>
      <c r="B8495" s="38" t="n">
        <v>46308</v>
      </c>
      <c r="C8495" s="39" t="n">
        <v>1</v>
      </c>
      <c r="D8495" s="39" t="s">
        <v>26</v>
      </c>
      <c r="E8495" s="39"/>
      <c r="F8495" s="41" t="n">
        <f aca="false">IF(A8495="","",MATCH(A8495,P_ID,1))</f>
        <v>7510</v>
      </c>
      <c r="G8495" s="41" t="str">
        <f aca="false">IF(A8495="","",INDEX(P_Svc,F8495))</f>
        <v>Standard</v>
      </c>
      <c r="H8495" s="41" t="str">
        <f aca="false">IF(A8495="","",INDEX(P_Zone,F8495))</f>
        <v>North</v>
      </c>
      <c r="I8495" s="41" t="n">
        <f aca="false">IF(A8495="","",IF(D8495="Delivered",IF(B8495&lt;=INDEX(P_Due,F8495),1,0),0))</f>
        <v>1</v>
      </c>
    </row>
    <row r="8496" customFormat="false" ht="15" hidden="false" customHeight="false" outlineLevel="0" collapsed="false">
      <c r="A8496" s="37" t="n">
        <v>1007511</v>
      </c>
      <c r="B8496" s="38" t="n">
        <v>46308</v>
      </c>
      <c r="C8496" s="39" t="n">
        <v>1</v>
      </c>
      <c r="D8496" s="39" t="s">
        <v>26</v>
      </c>
      <c r="E8496" s="39"/>
      <c r="F8496" s="41" t="n">
        <f aca="false">IF(A8496="","",MATCH(A8496,P_ID,1))</f>
        <v>7511</v>
      </c>
      <c r="G8496" s="41" t="str">
        <f aca="false">IF(A8496="","",INDEX(P_Svc,F8496))</f>
        <v>Standard</v>
      </c>
      <c r="H8496" s="41" t="str">
        <f aca="false">IF(A8496="","",INDEX(P_Zone,F8496))</f>
        <v>North</v>
      </c>
      <c r="I8496" s="41" t="n">
        <f aca="false">IF(A8496="","",IF(D8496="Delivered",IF(B8496&lt;=INDEX(P_Due,F8496),1,0),0))</f>
        <v>1</v>
      </c>
    </row>
    <row r="8497" customFormat="false" ht="15" hidden="false" customHeight="false" outlineLevel="0" collapsed="false">
      <c r="A8497" s="37" t="n">
        <v>1007512</v>
      </c>
      <c r="B8497" s="38" t="n">
        <v>46308</v>
      </c>
      <c r="C8497" s="39" t="n">
        <v>1</v>
      </c>
      <c r="D8497" s="39" t="s">
        <v>26</v>
      </c>
      <c r="E8497" s="39"/>
      <c r="F8497" s="41" t="n">
        <f aca="false">IF(A8497="","",MATCH(A8497,P_ID,1))</f>
        <v>7512</v>
      </c>
      <c r="G8497" s="41" t="str">
        <f aca="false">IF(A8497="","",INDEX(P_Svc,F8497))</f>
        <v>Standard</v>
      </c>
      <c r="H8497" s="41" t="str">
        <f aca="false">IF(A8497="","",INDEX(P_Zone,F8497))</f>
        <v>East</v>
      </c>
      <c r="I8497" s="41" t="n">
        <f aca="false">IF(A8497="","",IF(D8497="Delivered",IF(B8497&lt;=INDEX(P_Due,F8497),1,0),0))</f>
        <v>1</v>
      </c>
    </row>
    <row r="8498" customFormat="false" ht="15" hidden="false" customHeight="false" outlineLevel="0" collapsed="false">
      <c r="A8498" s="37" t="n">
        <v>1007513</v>
      </c>
      <c r="B8498" s="38" t="n">
        <v>46308</v>
      </c>
      <c r="C8498" s="39" t="n">
        <v>1</v>
      </c>
      <c r="D8498" s="39" t="s">
        <v>26</v>
      </c>
      <c r="E8498" s="39"/>
      <c r="F8498" s="41" t="n">
        <f aca="false">IF(A8498="","",MATCH(A8498,P_ID,1))</f>
        <v>7513</v>
      </c>
      <c r="G8498" s="41" t="str">
        <f aca="false">IF(A8498="","",INDEX(P_Svc,F8498))</f>
        <v>Standard</v>
      </c>
      <c r="H8498" s="41" t="str">
        <f aca="false">IF(A8498="","",INDEX(P_Zone,F8498))</f>
        <v>Central</v>
      </c>
      <c r="I8498" s="41" t="n">
        <f aca="false">IF(A8498="","",IF(D8498="Delivered",IF(B8498&lt;=INDEX(P_Due,F8498),1,0),0))</f>
        <v>1</v>
      </c>
    </row>
    <row r="8499" customFormat="false" ht="15" hidden="false" customHeight="false" outlineLevel="0" collapsed="false">
      <c r="A8499" s="37" t="n">
        <v>1007514</v>
      </c>
      <c r="B8499" s="38" t="n">
        <v>46308</v>
      </c>
      <c r="C8499" s="39" t="n">
        <v>1</v>
      </c>
      <c r="D8499" s="39" t="s">
        <v>26</v>
      </c>
      <c r="E8499" s="39"/>
      <c r="F8499" s="41" t="n">
        <f aca="false">IF(A8499="","",MATCH(A8499,P_ID,1))</f>
        <v>7514</v>
      </c>
      <c r="G8499" s="41" t="str">
        <f aca="false">IF(A8499="","",INDEX(P_Svc,F8499))</f>
        <v>Standard</v>
      </c>
      <c r="H8499" s="41" t="str">
        <f aca="false">IF(A8499="","",INDEX(P_Zone,F8499))</f>
        <v>North</v>
      </c>
      <c r="I8499" s="41" t="n">
        <f aca="false">IF(A8499="","",IF(D8499="Delivered",IF(B8499&lt;=INDEX(P_Due,F8499),1,0),0))</f>
        <v>1</v>
      </c>
    </row>
    <row r="8500" customFormat="false" ht="15" hidden="false" customHeight="false" outlineLevel="0" collapsed="false">
      <c r="A8500" s="37" t="n">
        <v>1007516</v>
      </c>
      <c r="B8500" s="38" t="n">
        <v>46308</v>
      </c>
      <c r="C8500" s="39" t="n">
        <v>1</v>
      </c>
      <c r="D8500" s="39" t="s">
        <v>26</v>
      </c>
      <c r="E8500" s="39"/>
      <c r="F8500" s="41" t="n">
        <f aca="false">IF(A8500="","",MATCH(A8500,P_ID,1))</f>
        <v>7516</v>
      </c>
      <c r="G8500" s="41" t="str">
        <f aca="false">IF(A8500="","",INDEX(P_Svc,F8500))</f>
        <v>Economy</v>
      </c>
      <c r="H8500" s="41" t="str">
        <f aca="false">IF(A8500="","",INDEX(P_Zone,F8500))</f>
        <v>Central</v>
      </c>
      <c r="I8500" s="41" t="n">
        <f aca="false">IF(A8500="","",IF(D8500="Delivered",IF(B8500&lt;=INDEX(P_Due,F8500),1,0),0))</f>
        <v>1</v>
      </c>
    </row>
    <row r="8501" customFormat="false" ht="15" hidden="false" customHeight="false" outlineLevel="0" collapsed="false">
      <c r="A8501" s="37" t="n">
        <v>1007517</v>
      </c>
      <c r="B8501" s="38" t="n">
        <v>46308</v>
      </c>
      <c r="C8501" s="39" t="n">
        <v>1</v>
      </c>
      <c r="D8501" s="39" t="s">
        <v>26</v>
      </c>
      <c r="E8501" s="39"/>
      <c r="F8501" s="41" t="n">
        <f aca="false">IF(A8501="","",MATCH(A8501,P_ID,1))</f>
        <v>7517</v>
      </c>
      <c r="G8501" s="41" t="str">
        <f aca="false">IF(A8501="","",INDEX(P_Svc,F8501))</f>
        <v>Standard</v>
      </c>
      <c r="H8501" s="41" t="str">
        <f aca="false">IF(A8501="","",INDEX(P_Zone,F8501))</f>
        <v>West</v>
      </c>
      <c r="I8501" s="41" t="n">
        <f aca="false">IF(A8501="","",IF(D8501="Delivered",IF(B8501&lt;=INDEX(P_Due,F8501),1,0),0))</f>
        <v>1</v>
      </c>
    </row>
    <row r="8502" customFormat="false" ht="15" hidden="false" customHeight="false" outlineLevel="0" collapsed="false">
      <c r="A8502" s="37" t="n">
        <v>1007518</v>
      </c>
      <c r="B8502" s="38" t="n">
        <v>46308</v>
      </c>
      <c r="C8502" s="39" t="n">
        <v>1</v>
      </c>
      <c r="D8502" s="39" t="s">
        <v>26</v>
      </c>
      <c r="E8502" s="39"/>
      <c r="F8502" s="41" t="n">
        <f aca="false">IF(A8502="","",MATCH(A8502,P_ID,1))</f>
        <v>7518</v>
      </c>
      <c r="G8502" s="41" t="str">
        <f aca="false">IF(A8502="","",INDEX(P_Svc,F8502))</f>
        <v>Standard</v>
      </c>
      <c r="H8502" s="41" t="str">
        <f aca="false">IF(A8502="","",INDEX(P_Zone,F8502))</f>
        <v>North</v>
      </c>
      <c r="I8502" s="41" t="n">
        <f aca="false">IF(A8502="","",IF(D8502="Delivered",IF(B8502&lt;=INDEX(P_Due,F8502),1,0),0))</f>
        <v>1</v>
      </c>
    </row>
    <row r="8503" customFormat="false" ht="15" hidden="false" customHeight="false" outlineLevel="0" collapsed="false">
      <c r="A8503" s="37" t="n">
        <v>1007519</v>
      </c>
      <c r="B8503" s="38" t="n">
        <v>46308</v>
      </c>
      <c r="C8503" s="39" t="n">
        <v>1</v>
      </c>
      <c r="D8503" s="39" t="s">
        <v>26</v>
      </c>
      <c r="E8503" s="39"/>
      <c r="F8503" s="41" t="n">
        <f aca="false">IF(A8503="","",MATCH(A8503,P_ID,1))</f>
        <v>7519</v>
      </c>
      <c r="G8503" s="41" t="str">
        <f aca="false">IF(A8503="","",INDEX(P_Svc,F8503))</f>
        <v>Standard</v>
      </c>
      <c r="H8503" s="41" t="str">
        <f aca="false">IF(A8503="","",INDEX(P_Zone,F8503))</f>
        <v>West</v>
      </c>
      <c r="I8503" s="41" t="n">
        <f aca="false">IF(A8503="","",IF(D8503="Delivered",IF(B8503&lt;=INDEX(P_Due,F8503),1,0),0))</f>
        <v>1</v>
      </c>
    </row>
    <row r="8504" customFormat="false" ht="15" hidden="false" customHeight="false" outlineLevel="0" collapsed="false">
      <c r="A8504" s="37" t="n">
        <v>1007520</v>
      </c>
      <c r="B8504" s="38" t="n">
        <v>46308</v>
      </c>
      <c r="C8504" s="39" t="n">
        <v>1</v>
      </c>
      <c r="D8504" s="39" t="s">
        <v>79</v>
      </c>
      <c r="E8504" s="39" t="s">
        <v>32</v>
      </c>
      <c r="F8504" s="41" t="n">
        <f aca="false">IF(A8504="","",MATCH(A8504,P_ID,1))</f>
        <v>7520</v>
      </c>
      <c r="G8504" s="41" t="str">
        <f aca="false">IF(A8504="","",INDEX(P_Svc,F8504))</f>
        <v>Standard</v>
      </c>
      <c r="H8504" s="41" t="str">
        <f aca="false">IF(A8504="","",INDEX(P_Zone,F8504))</f>
        <v>East</v>
      </c>
      <c r="I8504" s="41" t="n">
        <f aca="false">IF(A8504="","",IF(D8504="Delivered",IF(B8504&lt;=INDEX(P_Due,F8504),1,0),0))</f>
        <v>0</v>
      </c>
    </row>
    <row r="8505" customFormat="false" ht="15" hidden="false" customHeight="false" outlineLevel="0" collapsed="false">
      <c r="A8505" s="37" t="n">
        <v>1007521</v>
      </c>
      <c r="B8505" s="38" t="n">
        <v>46308</v>
      </c>
      <c r="C8505" s="39" t="n">
        <v>1</v>
      </c>
      <c r="D8505" s="39" t="s">
        <v>26</v>
      </c>
      <c r="E8505" s="39"/>
      <c r="F8505" s="41" t="n">
        <f aca="false">IF(A8505="","",MATCH(A8505,P_ID,1))</f>
        <v>7521</v>
      </c>
      <c r="G8505" s="41" t="str">
        <f aca="false">IF(A8505="","",INDEX(P_Svc,F8505))</f>
        <v>Standard</v>
      </c>
      <c r="H8505" s="41" t="str">
        <f aca="false">IF(A8505="","",INDEX(P_Zone,F8505))</f>
        <v>West</v>
      </c>
      <c r="I8505" s="41" t="n">
        <f aca="false">IF(A8505="","",IF(D8505="Delivered",IF(B8505&lt;=INDEX(P_Due,F8505),1,0),0))</f>
        <v>1</v>
      </c>
    </row>
    <row r="8506" customFormat="false" ht="15" hidden="false" customHeight="false" outlineLevel="0" collapsed="false">
      <c r="A8506" s="37" t="n">
        <v>1007522</v>
      </c>
      <c r="B8506" s="38" t="n">
        <v>46308</v>
      </c>
      <c r="C8506" s="39" t="n">
        <v>1</v>
      </c>
      <c r="D8506" s="39" t="s">
        <v>26</v>
      </c>
      <c r="E8506" s="39"/>
      <c r="F8506" s="41" t="n">
        <f aca="false">IF(A8506="","",MATCH(A8506,P_ID,1))</f>
        <v>7522</v>
      </c>
      <c r="G8506" s="41" t="str">
        <f aca="false">IF(A8506="","",INDEX(P_Svc,F8506))</f>
        <v>Economy</v>
      </c>
      <c r="H8506" s="41" t="str">
        <f aca="false">IF(A8506="","",INDEX(P_Zone,F8506))</f>
        <v>East</v>
      </c>
      <c r="I8506" s="41" t="n">
        <f aca="false">IF(A8506="","",IF(D8506="Delivered",IF(B8506&lt;=INDEX(P_Due,F8506),1,0),0))</f>
        <v>1</v>
      </c>
    </row>
    <row r="8507" customFormat="false" ht="15" hidden="false" customHeight="false" outlineLevel="0" collapsed="false">
      <c r="A8507" s="37" t="n">
        <v>1007523</v>
      </c>
      <c r="B8507" s="38" t="n">
        <v>46308</v>
      </c>
      <c r="C8507" s="39" t="n">
        <v>1</v>
      </c>
      <c r="D8507" s="39" t="s">
        <v>26</v>
      </c>
      <c r="E8507" s="39"/>
      <c r="F8507" s="41" t="n">
        <f aca="false">IF(A8507="","",MATCH(A8507,P_ID,1))</f>
        <v>7523</v>
      </c>
      <c r="G8507" s="41" t="str">
        <f aca="false">IF(A8507="","",INDEX(P_Svc,F8507))</f>
        <v>Standard</v>
      </c>
      <c r="H8507" s="41" t="str">
        <f aca="false">IF(A8507="","",INDEX(P_Zone,F8507))</f>
        <v>East</v>
      </c>
      <c r="I8507" s="41" t="n">
        <f aca="false">IF(A8507="","",IF(D8507="Delivered",IF(B8507&lt;=INDEX(P_Due,F8507),1,0),0))</f>
        <v>1</v>
      </c>
    </row>
    <row r="8508" customFormat="false" ht="15" hidden="false" customHeight="false" outlineLevel="0" collapsed="false">
      <c r="A8508" s="37" t="n">
        <v>1007524</v>
      </c>
      <c r="B8508" s="38" t="n">
        <v>46308</v>
      </c>
      <c r="C8508" s="39" t="n">
        <v>1</v>
      </c>
      <c r="D8508" s="39" t="s">
        <v>26</v>
      </c>
      <c r="E8508" s="39"/>
      <c r="F8508" s="41" t="n">
        <f aca="false">IF(A8508="","",MATCH(A8508,P_ID,1))</f>
        <v>7524</v>
      </c>
      <c r="G8508" s="41" t="str">
        <f aca="false">IF(A8508="","",INDEX(P_Svc,F8508))</f>
        <v>Standard</v>
      </c>
      <c r="H8508" s="41" t="str">
        <f aca="false">IF(A8508="","",INDEX(P_Zone,F8508))</f>
        <v>West</v>
      </c>
      <c r="I8508" s="41" t="n">
        <f aca="false">IF(A8508="","",IF(D8508="Delivered",IF(B8508&lt;=INDEX(P_Due,F8508),1,0),0))</f>
        <v>1</v>
      </c>
    </row>
    <row r="8509" customFormat="false" ht="15" hidden="false" customHeight="false" outlineLevel="0" collapsed="false">
      <c r="A8509" s="37" t="n">
        <v>1007527</v>
      </c>
      <c r="B8509" s="38" t="n">
        <v>46308</v>
      </c>
      <c r="C8509" s="39" t="n">
        <v>1</v>
      </c>
      <c r="D8509" s="39" t="s">
        <v>26</v>
      </c>
      <c r="E8509" s="39"/>
      <c r="F8509" s="41" t="n">
        <f aca="false">IF(A8509="","",MATCH(A8509,P_ID,1))</f>
        <v>7527</v>
      </c>
      <c r="G8509" s="41" t="str">
        <f aca="false">IF(A8509="","",INDEX(P_Svc,F8509))</f>
        <v>Economy</v>
      </c>
      <c r="H8509" s="41" t="str">
        <f aca="false">IF(A8509="","",INDEX(P_Zone,F8509))</f>
        <v>South</v>
      </c>
      <c r="I8509" s="41" t="n">
        <f aca="false">IF(A8509="","",IF(D8509="Delivered",IF(B8509&lt;=INDEX(P_Due,F8509),1,0),0))</f>
        <v>1</v>
      </c>
    </row>
    <row r="8510" customFormat="false" ht="15" hidden="false" customHeight="false" outlineLevel="0" collapsed="false">
      <c r="A8510" s="37" t="n">
        <v>1007528</v>
      </c>
      <c r="B8510" s="38" t="n">
        <v>46308</v>
      </c>
      <c r="C8510" s="39" t="n">
        <v>1</v>
      </c>
      <c r="D8510" s="39" t="s">
        <v>26</v>
      </c>
      <c r="E8510" s="39"/>
      <c r="F8510" s="41" t="n">
        <f aca="false">IF(A8510="","",MATCH(A8510,P_ID,1))</f>
        <v>7528</v>
      </c>
      <c r="G8510" s="41" t="str">
        <f aca="false">IF(A8510="","",INDEX(P_Svc,F8510))</f>
        <v>Standard</v>
      </c>
      <c r="H8510" s="41" t="str">
        <f aca="false">IF(A8510="","",INDEX(P_Zone,F8510))</f>
        <v>East</v>
      </c>
      <c r="I8510" s="41" t="n">
        <f aca="false">IF(A8510="","",IF(D8510="Delivered",IF(B8510&lt;=INDEX(P_Due,F8510),1,0),0))</f>
        <v>1</v>
      </c>
    </row>
    <row r="8511" customFormat="false" ht="15" hidden="false" customHeight="false" outlineLevel="0" collapsed="false">
      <c r="A8511" s="37" t="n">
        <v>1007529</v>
      </c>
      <c r="B8511" s="38" t="n">
        <v>46308</v>
      </c>
      <c r="C8511" s="39" t="n">
        <v>1</v>
      </c>
      <c r="D8511" s="39" t="s">
        <v>26</v>
      </c>
      <c r="E8511" s="39"/>
      <c r="F8511" s="41" t="n">
        <f aca="false">IF(A8511="","",MATCH(A8511,P_ID,1))</f>
        <v>7529</v>
      </c>
      <c r="G8511" s="41" t="str">
        <f aca="false">IF(A8511="","",INDEX(P_Svc,F8511))</f>
        <v>Standard</v>
      </c>
      <c r="H8511" s="41" t="str">
        <f aca="false">IF(A8511="","",INDEX(P_Zone,F8511))</f>
        <v>South</v>
      </c>
      <c r="I8511" s="41" t="n">
        <f aca="false">IF(A8511="","",IF(D8511="Delivered",IF(B8511&lt;=INDEX(P_Due,F8511),1,0),0))</f>
        <v>1</v>
      </c>
    </row>
    <row r="8512" customFormat="false" ht="15" hidden="false" customHeight="false" outlineLevel="0" collapsed="false">
      <c r="A8512" s="37" t="n">
        <v>1007531</v>
      </c>
      <c r="B8512" s="38" t="n">
        <v>46308</v>
      </c>
      <c r="C8512" s="39" t="n">
        <v>1</v>
      </c>
      <c r="D8512" s="39" t="s">
        <v>26</v>
      </c>
      <c r="E8512" s="39"/>
      <c r="F8512" s="41" t="n">
        <f aca="false">IF(A8512="","",MATCH(A8512,P_ID,1))</f>
        <v>7531</v>
      </c>
      <c r="G8512" s="41" t="str">
        <f aca="false">IF(A8512="","",INDEX(P_Svc,F8512))</f>
        <v>Economy</v>
      </c>
      <c r="H8512" s="41" t="str">
        <f aca="false">IF(A8512="","",INDEX(P_Zone,F8512))</f>
        <v>Central</v>
      </c>
      <c r="I8512" s="41" t="n">
        <f aca="false">IF(A8512="","",IF(D8512="Delivered",IF(B8512&lt;=INDEX(P_Due,F8512),1,0),0))</f>
        <v>1</v>
      </c>
    </row>
    <row r="8513" customFormat="false" ht="15" hidden="false" customHeight="false" outlineLevel="0" collapsed="false">
      <c r="A8513" s="37" t="n">
        <v>1007534</v>
      </c>
      <c r="B8513" s="38" t="n">
        <v>46308</v>
      </c>
      <c r="C8513" s="39" t="n">
        <v>1</v>
      </c>
      <c r="D8513" s="39" t="s">
        <v>26</v>
      </c>
      <c r="E8513" s="39"/>
      <c r="F8513" s="41" t="n">
        <f aca="false">IF(A8513="","",MATCH(A8513,P_ID,1))</f>
        <v>7534</v>
      </c>
      <c r="G8513" s="41" t="str">
        <f aca="false">IF(A8513="","",INDEX(P_Svc,F8513))</f>
        <v>Standard</v>
      </c>
      <c r="H8513" s="41" t="str">
        <f aca="false">IF(A8513="","",INDEX(P_Zone,F8513))</f>
        <v>East</v>
      </c>
      <c r="I8513" s="41" t="n">
        <f aca="false">IF(A8513="","",IF(D8513="Delivered",IF(B8513&lt;=INDEX(P_Due,F8513),1,0),0))</f>
        <v>1</v>
      </c>
    </row>
    <row r="8514" customFormat="false" ht="15" hidden="false" customHeight="false" outlineLevel="0" collapsed="false">
      <c r="A8514" s="37" t="n">
        <v>1007535</v>
      </c>
      <c r="B8514" s="38" t="n">
        <v>46308</v>
      </c>
      <c r="C8514" s="39" t="n">
        <v>1</v>
      </c>
      <c r="D8514" s="39" t="s">
        <v>79</v>
      </c>
      <c r="E8514" s="39" t="s">
        <v>36</v>
      </c>
      <c r="F8514" s="41" t="n">
        <f aca="false">IF(A8514="","",MATCH(A8514,P_ID,1))</f>
        <v>7535</v>
      </c>
      <c r="G8514" s="41" t="str">
        <f aca="false">IF(A8514="","",INDEX(P_Svc,F8514))</f>
        <v>Standard</v>
      </c>
      <c r="H8514" s="41" t="str">
        <f aca="false">IF(A8514="","",INDEX(P_Zone,F8514))</f>
        <v>East</v>
      </c>
      <c r="I8514" s="41" t="n">
        <f aca="false">IF(A8514="","",IF(D8514="Delivered",IF(B8514&lt;=INDEX(P_Due,F8514),1,0),0))</f>
        <v>0</v>
      </c>
    </row>
    <row r="8515" customFormat="false" ht="15" hidden="false" customHeight="false" outlineLevel="0" collapsed="false">
      <c r="A8515" s="37" t="n">
        <v>1007536</v>
      </c>
      <c r="B8515" s="38" t="n">
        <v>46308</v>
      </c>
      <c r="C8515" s="39" t="n">
        <v>1</v>
      </c>
      <c r="D8515" s="39" t="s">
        <v>79</v>
      </c>
      <c r="E8515" s="39" t="s">
        <v>32</v>
      </c>
      <c r="F8515" s="41" t="n">
        <f aca="false">IF(A8515="","",MATCH(A8515,P_ID,1))</f>
        <v>7536</v>
      </c>
      <c r="G8515" s="41" t="str">
        <f aca="false">IF(A8515="","",INDEX(P_Svc,F8515))</f>
        <v>Economy</v>
      </c>
      <c r="H8515" s="41" t="str">
        <f aca="false">IF(A8515="","",INDEX(P_Zone,F8515))</f>
        <v>North</v>
      </c>
      <c r="I8515" s="41" t="n">
        <f aca="false">IF(A8515="","",IF(D8515="Delivered",IF(B8515&lt;=INDEX(P_Due,F8515),1,0),0))</f>
        <v>0</v>
      </c>
    </row>
    <row r="8516" customFormat="false" ht="15" hidden="false" customHeight="false" outlineLevel="0" collapsed="false">
      <c r="A8516" s="37" t="n">
        <v>1007538</v>
      </c>
      <c r="B8516" s="38" t="n">
        <v>46308</v>
      </c>
      <c r="C8516" s="39" t="n">
        <v>1</v>
      </c>
      <c r="D8516" s="39" t="s">
        <v>26</v>
      </c>
      <c r="E8516" s="39"/>
      <c r="F8516" s="41" t="n">
        <f aca="false">IF(A8516="","",MATCH(A8516,P_ID,1))</f>
        <v>7538</v>
      </c>
      <c r="G8516" s="41" t="str">
        <f aca="false">IF(A8516="","",INDEX(P_Svc,F8516))</f>
        <v>Standard</v>
      </c>
      <c r="H8516" s="41" t="str">
        <f aca="false">IF(A8516="","",INDEX(P_Zone,F8516))</f>
        <v>North</v>
      </c>
      <c r="I8516" s="41" t="n">
        <f aca="false">IF(A8516="","",IF(D8516="Delivered",IF(B8516&lt;=INDEX(P_Due,F8516),1,0),0))</f>
        <v>1</v>
      </c>
    </row>
    <row r="8517" customFormat="false" ht="15" hidden="false" customHeight="false" outlineLevel="0" collapsed="false">
      <c r="A8517" s="37" t="n">
        <v>1007539</v>
      </c>
      <c r="B8517" s="38" t="n">
        <v>46308</v>
      </c>
      <c r="C8517" s="39" t="n">
        <v>1</v>
      </c>
      <c r="D8517" s="39" t="s">
        <v>26</v>
      </c>
      <c r="E8517" s="39"/>
      <c r="F8517" s="41" t="n">
        <f aca="false">IF(A8517="","",MATCH(A8517,P_ID,1))</f>
        <v>7539</v>
      </c>
      <c r="G8517" s="41" t="str">
        <f aca="false">IF(A8517="","",INDEX(P_Svc,F8517))</f>
        <v>Standard</v>
      </c>
      <c r="H8517" s="41" t="str">
        <f aca="false">IF(A8517="","",INDEX(P_Zone,F8517))</f>
        <v>Central</v>
      </c>
      <c r="I8517" s="41" t="n">
        <f aca="false">IF(A8517="","",IF(D8517="Delivered",IF(B8517&lt;=INDEX(P_Due,F8517),1,0),0))</f>
        <v>1</v>
      </c>
    </row>
    <row r="8518" customFormat="false" ht="15" hidden="false" customHeight="false" outlineLevel="0" collapsed="false">
      <c r="A8518" s="37" t="n">
        <v>1007540</v>
      </c>
      <c r="B8518" s="38" t="n">
        <v>46308</v>
      </c>
      <c r="C8518" s="39" t="n">
        <v>1</v>
      </c>
      <c r="D8518" s="39" t="s">
        <v>26</v>
      </c>
      <c r="E8518" s="39"/>
      <c r="F8518" s="41" t="n">
        <f aca="false">IF(A8518="","",MATCH(A8518,P_ID,1))</f>
        <v>7540</v>
      </c>
      <c r="G8518" s="41" t="str">
        <f aca="false">IF(A8518="","",INDEX(P_Svc,F8518))</f>
        <v>Economy</v>
      </c>
      <c r="H8518" s="41" t="str">
        <f aca="false">IF(A8518="","",INDEX(P_Zone,F8518))</f>
        <v>West</v>
      </c>
      <c r="I8518" s="41" t="n">
        <f aca="false">IF(A8518="","",IF(D8518="Delivered",IF(B8518&lt;=INDEX(P_Due,F8518),1,0),0))</f>
        <v>1</v>
      </c>
    </row>
    <row r="8519" customFormat="false" ht="15" hidden="false" customHeight="false" outlineLevel="0" collapsed="false">
      <c r="A8519" s="37" t="n">
        <v>1007542</v>
      </c>
      <c r="B8519" s="38" t="n">
        <v>46308</v>
      </c>
      <c r="C8519" s="39" t="n">
        <v>1</v>
      </c>
      <c r="D8519" s="39" t="s">
        <v>26</v>
      </c>
      <c r="E8519" s="39"/>
      <c r="F8519" s="41" t="n">
        <f aca="false">IF(A8519="","",MATCH(A8519,P_ID,1))</f>
        <v>7542</v>
      </c>
      <c r="G8519" s="41" t="str">
        <f aca="false">IF(A8519="","",INDEX(P_Svc,F8519))</f>
        <v>Standard</v>
      </c>
      <c r="H8519" s="41" t="str">
        <f aca="false">IF(A8519="","",INDEX(P_Zone,F8519))</f>
        <v>Central</v>
      </c>
      <c r="I8519" s="41" t="n">
        <f aca="false">IF(A8519="","",IF(D8519="Delivered",IF(B8519&lt;=INDEX(P_Due,F8519),1,0),0))</f>
        <v>1</v>
      </c>
    </row>
    <row r="8520" customFormat="false" ht="15" hidden="false" customHeight="false" outlineLevel="0" collapsed="false">
      <c r="A8520" s="37" t="n">
        <v>1007543</v>
      </c>
      <c r="B8520" s="38" t="n">
        <v>46308</v>
      </c>
      <c r="C8520" s="39" t="n">
        <v>1</v>
      </c>
      <c r="D8520" s="39" t="s">
        <v>79</v>
      </c>
      <c r="E8520" s="39" t="s">
        <v>34</v>
      </c>
      <c r="F8520" s="41" t="n">
        <f aca="false">IF(A8520="","",MATCH(A8520,P_ID,1))</f>
        <v>7543</v>
      </c>
      <c r="G8520" s="41" t="str">
        <f aca="false">IF(A8520="","",INDEX(P_Svc,F8520))</f>
        <v>Standard</v>
      </c>
      <c r="H8520" s="41" t="str">
        <f aca="false">IF(A8520="","",INDEX(P_Zone,F8520))</f>
        <v>South</v>
      </c>
      <c r="I8520" s="41" t="n">
        <f aca="false">IF(A8520="","",IF(D8520="Delivered",IF(B8520&lt;=INDEX(P_Due,F8520),1,0),0))</f>
        <v>0</v>
      </c>
    </row>
    <row r="8521" customFormat="false" ht="15" hidden="false" customHeight="false" outlineLevel="0" collapsed="false">
      <c r="A8521" s="37" t="n">
        <v>1007544</v>
      </c>
      <c r="B8521" s="38" t="n">
        <v>46308</v>
      </c>
      <c r="C8521" s="39" t="n">
        <v>1</v>
      </c>
      <c r="D8521" s="39" t="s">
        <v>26</v>
      </c>
      <c r="E8521" s="39"/>
      <c r="F8521" s="41" t="n">
        <f aca="false">IF(A8521="","",MATCH(A8521,P_ID,1))</f>
        <v>7544</v>
      </c>
      <c r="G8521" s="41" t="str">
        <f aca="false">IF(A8521="","",INDEX(P_Svc,F8521))</f>
        <v>Standard</v>
      </c>
      <c r="H8521" s="41" t="str">
        <f aca="false">IF(A8521="","",INDEX(P_Zone,F8521))</f>
        <v>East</v>
      </c>
      <c r="I8521" s="41" t="n">
        <f aca="false">IF(A8521="","",IF(D8521="Delivered",IF(B8521&lt;=INDEX(P_Due,F8521),1,0),0))</f>
        <v>1</v>
      </c>
    </row>
    <row r="8522" customFormat="false" ht="15" hidden="false" customHeight="false" outlineLevel="0" collapsed="false">
      <c r="A8522" s="37" t="n">
        <v>1007545</v>
      </c>
      <c r="B8522" s="38" t="n">
        <v>46308</v>
      </c>
      <c r="C8522" s="39" t="n">
        <v>1</v>
      </c>
      <c r="D8522" s="39" t="s">
        <v>26</v>
      </c>
      <c r="E8522" s="39"/>
      <c r="F8522" s="41" t="n">
        <f aca="false">IF(A8522="","",MATCH(A8522,P_ID,1))</f>
        <v>7545</v>
      </c>
      <c r="G8522" s="41" t="str">
        <f aca="false">IF(A8522="","",INDEX(P_Svc,F8522))</f>
        <v>Standard</v>
      </c>
      <c r="H8522" s="41" t="str">
        <f aca="false">IF(A8522="","",INDEX(P_Zone,F8522))</f>
        <v>North</v>
      </c>
      <c r="I8522" s="41" t="n">
        <f aca="false">IF(A8522="","",IF(D8522="Delivered",IF(B8522&lt;=INDEX(P_Due,F8522),1,0),0))</f>
        <v>1</v>
      </c>
    </row>
    <row r="8523" customFormat="false" ht="15" hidden="false" customHeight="false" outlineLevel="0" collapsed="false">
      <c r="A8523" s="37" t="n">
        <v>1007546</v>
      </c>
      <c r="B8523" s="38" t="n">
        <v>46308</v>
      </c>
      <c r="C8523" s="39" t="n">
        <v>1</v>
      </c>
      <c r="D8523" s="39" t="s">
        <v>26</v>
      </c>
      <c r="E8523" s="39"/>
      <c r="F8523" s="41" t="n">
        <f aca="false">IF(A8523="","",MATCH(A8523,P_ID,1))</f>
        <v>7546</v>
      </c>
      <c r="G8523" s="41" t="str">
        <f aca="false">IF(A8523="","",INDEX(P_Svc,F8523))</f>
        <v>Standard</v>
      </c>
      <c r="H8523" s="41" t="str">
        <f aca="false">IF(A8523="","",INDEX(P_Zone,F8523))</f>
        <v>South</v>
      </c>
      <c r="I8523" s="41" t="n">
        <f aca="false">IF(A8523="","",IF(D8523="Delivered",IF(B8523&lt;=INDEX(P_Due,F8523),1,0),0))</f>
        <v>1</v>
      </c>
    </row>
    <row r="8524" customFormat="false" ht="15" hidden="false" customHeight="false" outlineLevel="0" collapsed="false">
      <c r="A8524" s="37" t="n">
        <v>1007547</v>
      </c>
      <c r="B8524" s="38" t="n">
        <v>46308</v>
      </c>
      <c r="C8524" s="39" t="n">
        <v>1</v>
      </c>
      <c r="D8524" s="39" t="s">
        <v>26</v>
      </c>
      <c r="E8524" s="39"/>
      <c r="F8524" s="41" t="n">
        <f aca="false">IF(A8524="","",MATCH(A8524,P_ID,1))</f>
        <v>7547</v>
      </c>
      <c r="G8524" s="41" t="str">
        <f aca="false">IF(A8524="","",INDEX(P_Svc,F8524))</f>
        <v>Standard</v>
      </c>
      <c r="H8524" s="41" t="str">
        <f aca="false">IF(A8524="","",INDEX(P_Zone,F8524))</f>
        <v>South</v>
      </c>
      <c r="I8524" s="41" t="n">
        <f aca="false">IF(A8524="","",IF(D8524="Delivered",IF(B8524&lt;=INDEX(P_Due,F8524),1,0),0))</f>
        <v>1</v>
      </c>
    </row>
    <row r="8525" customFormat="false" ht="15" hidden="false" customHeight="false" outlineLevel="0" collapsed="false">
      <c r="A8525" s="37" t="n">
        <v>1007548</v>
      </c>
      <c r="B8525" s="38" t="n">
        <v>46308</v>
      </c>
      <c r="C8525" s="39" t="n">
        <v>1</v>
      </c>
      <c r="D8525" s="39" t="s">
        <v>26</v>
      </c>
      <c r="E8525" s="39"/>
      <c r="F8525" s="41" t="n">
        <f aca="false">IF(A8525="","",MATCH(A8525,P_ID,1))</f>
        <v>7548</v>
      </c>
      <c r="G8525" s="41" t="str">
        <f aca="false">IF(A8525="","",INDEX(P_Svc,F8525))</f>
        <v>Standard</v>
      </c>
      <c r="H8525" s="41" t="str">
        <f aca="false">IF(A8525="","",INDEX(P_Zone,F8525))</f>
        <v>West</v>
      </c>
      <c r="I8525" s="41" t="n">
        <f aca="false">IF(A8525="","",IF(D8525="Delivered",IF(B8525&lt;=INDEX(P_Due,F8525),1,0),0))</f>
        <v>1</v>
      </c>
    </row>
    <row r="8526" customFormat="false" ht="15" hidden="false" customHeight="false" outlineLevel="0" collapsed="false">
      <c r="A8526" s="37" t="n">
        <v>1007549</v>
      </c>
      <c r="B8526" s="38" t="n">
        <v>46308</v>
      </c>
      <c r="C8526" s="39" t="n">
        <v>1</v>
      </c>
      <c r="D8526" s="39" t="s">
        <v>26</v>
      </c>
      <c r="E8526" s="39"/>
      <c r="F8526" s="41" t="n">
        <f aca="false">IF(A8526="","",MATCH(A8526,P_ID,1))</f>
        <v>7549</v>
      </c>
      <c r="G8526" s="41" t="str">
        <f aca="false">IF(A8526="","",INDEX(P_Svc,F8526))</f>
        <v>Standard</v>
      </c>
      <c r="H8526" s="41" t="str">
        <f aca="false">IF(A8526="","",INDEX(P_Zone,F8526))</f>
        <v>West</v>
      </c>
      <c r="I8526" s="41" t="n">
        <f aca="false">IF(A8526="","",IF(D8526="Delivered",IF(B8526&lt;=INDEX(P_Due,F8526),1,0),0))</f>
        <v>1</v>
      </c>
    </row>
    <row r="8527" customFormat="false" ht="15" hidden="false" customHeight="false" outlineLevel="0" collapsed="false">
      <c r="A8527" s="37" t="n">
        <v>1007550</v>
      </c>
      <c r="B8527" s="38" t="n">
        <v>46308</v>
      </c>
      <c r="C8527" s="39" t="n">
        <v>1</v>
      </c>
      <c r="D8527" s="39" t="s">
        <v>26</v>
      </c>
      <c r="E8527" s="39"/>
      <c r="F8527" s="41" t="n">
        <f aca="false">IF(A8527="","",MATCH(A8527,P_ID,1))</f>
        <v>7550</v>
      </c>
      <c r="G8527" s="41" t="str">
        <f aca="false">IF(A8527="","",INDEX(P_Svc,F8527))</f>
        <v>Standard</v>
      </c>
      <c r="H8527" s="41" t="str">
        <f aca="false">IF(A8527="","",INDEX(P_Zone,F8527))</f>
        <v>Central</v>
      </c>
      <c r="I8527" s="41" t="n">
        <f aca="false">IF(A8527="","",IF(D8527="Delivered",IF(B8527&lt;=INDEX(P_Due,F8527),1,0),0))</f>
        <v>1</v>
      </c>
    </row>
    <row r="8528" customFormat="false" ht="15" hidden="false" customHeight="false" outlineLevel="0" collapsed="false">
      <c r="A8528" s="37" t="n">
        <v>1007551</v>
      </c>
      <c r="B8528" s="38" t="n">
        <v>46308</v>
      </c>
      <c r="C8528" s="39" t="n">
        <v>1</v>
      </c>
      <c r="D8528" s="39" t="s">
        <v>26</v>
      </c>
      <c r="E8528" s="39"/>
      <c r="F8528" s="41" t="n">
        <f aca="false">IF(A8528="","",MATCH(A8528,P_ID,1))</f>
        <v>7551</v>
      </c>
      <c r="G8528" s="41" t="str">
        <f aca="false">IF(A8528="","",INDEX(P_Svc,F8528))</f>
        <v>Economy</v>
      </c>
      <c r="H8528" s="41" t="str">
        <f aca="false">IF(A8528="","",INDEX(P_Zone,F8528))</f>
        <v>North</v>
      </c>
      <c r="I8528" s="41" t="n">
        <f aca="false">IF(A8528="","",IF(D8528="Delivered",IF(B8528&lt;=INDEX(P_Due,F8528),1,0),0))</f>
        <v>1</v>
      </c>
    </row>
    <row r="8529" customFormat="false" ht="15" hidden="false" customHeight="false" outlineLevel="0" collapsed="false">
      <c r="A8529" s="37" t="n">
        <v>1007552</v>
      </c>
      <c r="B8529" s="38" t="n">
        <v>46308</v>
      </c>
      <c r="C8529" s="39" t="n">
        <v>1</v>
      </c>
      <c r="D8529" s="39" t="s">
        <v>79</v>
      </c>
      <c r="E8529" s="39" t="s">
        <v>34</v>
      </c>
      <c r="F8529" s="41" t="n">
        <f aca="false">IF(A8529="","",MATCH(A8529,P_ID,1))</f>
        <v>7552</v>
      </c>
      <c r="G8529" s="41" t="str">
        <f aca="false">IF(A8529="","",INDEX(P_Svc,F8529))</f>
        <v>Standard</v>
      </c>
      <c r="H8529" s="41" t="str">
        <f aca="false">IF(A8529="","",INDEX(P_Zone,F8529))</f>
        <v>North</v>
      </c>
      <c r="I8529" s="41" t="n">
        <f aca="false">IF(A8529="","",IF(D8529="Delivered",IF(B8529&lt;=INDEX(P_Due,F8529),1,0),0))</f>
        <v>0</v>
      </c>
    </row>
    <row r="8530" customFormat="false" ht="15" hidden="false" customHeight="false" outlineLevel="0" collapsed="false">
      <c r="A8530" s="37" t="n">
        <v>1007553</v>
      </c>
      <c r="B8530" s="38" t="n">
        <v>46308</v>
      </c>
      <c r="C8530" s="39" t="n">
        <v>1</v>
      </c>
      <c r="D8530" s="39" t="s">
        <v>26</v>
      </c>
      <c r="E8530" s="39"/>
      <c r="F8530" s="41" t="n">
        <f aca="false">IF(A8530="","",MATCH(A8530,P_ID,1))</f>
        <v>7553</v>
      </c>
      <c r="G8530" s="41" t="str">
        <f aca="false">IF(A8530="","",INDEX(P_Svc,F8530))</f>
        <v>Standard</v>
      </c>
      <c r="H8530" s="41" t="str">
        <f aca="false">IF(A8530="","",INDEX(P_Zone,F8530))</f>
        <v>East</v>
      </c>
      <c r="I8530" s="41" t="n">
        <f aca="false">IF(A8530="","",IF(D8530="Delivered",IF(B8530&lt;=INDEX(P_Due,F8530),1,0),0))</f>
        <v>1</v>
      </c>
    </row>
    <row r="8531" customFormat="false" ht="15" hidden="false" customHeight="false" outlineLevel="0" collapsed="false">
      <c r="A8531" s="37" t="n">
        <v>1007554</v>
      </c>
      <c r="B8531" s="38" t="n">
        <v>46308</v>
      </c>
      <c r="C8531" s="39" t="n">
        <v>1</v>
      </c>
      <c r="D8531" s="39" t="s">
        <v>26</v>
      </c>
      <c r="E8531" s="39"/>
      <c r="F8531" s="41" t="n">
        <f aca="false">IF(A8531="","",MATCH(A8531,P_ID,1))</f>
        <v>7554</v>
      </c>
      <c r="G8531" s="41" t="str">
        <f aca="false">IF(A8531="","",INDEX(P_Svc,F8531))</f>
        <v>Standard</v>
      </c>
      <c r="H8531" s="41" t="str">
        <f aca="false">IF(A8531="","",INDEX(P_Zone,F8531))</f>
        <v>West</v>
      </c>
      <c r="I8531" s="41" t="n">
        <f aca="false">IF(A8531="","",IF(D8531="Delivered",IF(B8531&lt;=INDEX(P_Due,F8531),1,0),0))</f>
        <v>1</v>
      </c>
    </row>
    <row r="8532" customFormat="false" ht="15" hidden="false" customHeight="false" outlineLevel="0" collapsed="false">
      <c r="A8532" s="37" t="n">
        <v>1007555</v>
      </c>
      <c r="B8532" s="38" t="n">
        <v>46308</v>
      </c>
      <c r="C8532" s="39" t="n">
        <v>1</v>
      </c>
      <c r="D8532" s="39" t="s">
        <v>26</v>
      </c>
      <c r="E8532" s="39"/>
      <c r="F8532" s="41" t="n">
        <f aca="false">IF(A8532="","",MATCH(A8532,P_ID,1))</f>
        <v>7555</v>
      </c>
      <c r="G8532" s="41" t="str">
        <f aca="false">IF(A8532="","",INDEX(P_Svc,F8532))</f>
        <v>Economy</v>
      </c>
      <c r="H8532" s="41" t="str">
        <f aca="false">IF(A8532="","",INDEX(P_Zone,F8532))</f>
        <v>East</v>
      </c>
      <c r="I8532" s="41" t="n">
        <f aca="false">IF(A8532="","",IF(D8532="Delivered",IF(B8532&lt;=INDEX(P_Due,F8532),1,0),0))</f>
        <v>1</v>
      </c>
    </row>
    <row r="8533" customFormat="false" ht="15" hidden="false" customHeight="false" outlineLevel="0" collapsed="false">
      <c r="A8533" s="37" t="n">
        <v>1007557</v>
      </c>
      <c r="B8533" s="38" t="n">
        <v>46308</v>
      </c>
      <c r="C8533" s="39" t="n">
        <v>1</v>
      </c>
      <c r="D8533" s="39" t="s">
        <v>26</v>
      </c>
      <c r="E8533" s="39"/>
      <c r="F8533" s="41" t="n">
        <f aca="false">IF(A8533="","",MATCH(A8533,P_ID,1))</f>
        <v>7557</v>
      </c>
      <c r="G8533" s="41" t="str">
        <f aca="false">IF(A8533="","",INDEX(P_Svc,F8533))</f>
        <v>Economy</v>
      </c>
      <c r="H8533" s="41" t="str">
        <f aca="false">IF(A8533="","",INDEX(P_Zone,F8533))</f>
        <v>East</v>
      </c>
      <c r="I8533" s="41" t="n">
        <f aca="false">IF(A8533="","",IF(D8533="Delivered",IF(B8533&lt;=INDEX(P_Due,F8533),1,0),0))</f>
        <v>1</v>
      </c>
    </row>
    <row r="8534" customFormat="false" ht="15" hidden="false" customHeight="false" outlineLevel="0" collapsed="false">
      <c r="A8534" s="37" t="n">
        <v>1007558</v>
      </c>
      <c r="B8534" s="38" t="n">
        <v>46308</v>
      </c>
      <c r="C8534" s="39" t="n">
        <v>1</v>
      </c>
      <c r="D8534" s="39" t="s">
        <v>79</v>
      </c>
      <c r="E8534" s="39" t="s">
        <v>32</v>
      </c>
      <c r="F8534" s="41" t="n">
        <f aca="false">IF(A8534="","",MATCH(A8534,P_ID,1))</f>
        <v>7558</v>
      </c>
      <c r="G8534" s="41" t="str">
        <f aca="false">IF(A8534="","",INDEX(P_Svc,F8534))</f>
        <v>Standard</v>
      </c>
      <c r="H8534" s="41" t="str">
        <f aca="false">IF(A8534="","",INDEX(P_Zone,F8534))</f>
        <v>West</v>
      </c>
      <c r="I8534" s="41" t="n">
        <f aca="false">IF(A8534="","",IF(D8534="Delivered",IF(B8534&lt;=INDEX(P_Due,F8534),1,0),0))</f>
        <v>0</v>
      </c>
    </row>
    <row r="8535" customFormat="false" ht="15" hidden="false" customHeight="false" outlineLevel="0" collapsed="false">
      <c r="A8535" s="37" t="n">
        <v>1007559</v>
      </c>
      <c r="B8535" s="38" t="n">
        <v>46308</v>
      </c>
      <c r="C8535" s="39" t="n">
        <v>1</v>
      </c>
      <c r="D8535" s="39" t="s">
        <v>26</v>
      </c>
      <c r="E8535" s="39"/>
      <c r="F8535" s="41" t="n">
        <f aca="false">IF(A8535="","",MATCH(A8535,P_ID,1))</f>
        <v>7559</v>
      </c>
      <c r="G8535" s="41" t="str">
        <f aca="false">IF(A8535="","",INDEX(P_Svc,F8535))</f>
        <v>Standard</v>
      </c>
      <c r="H8535" s="41" t="str">
        <f aca="false">IF(A8535="","",INDEX(P_Zone,F8535))</f>
        <v>North</v>
      </c>
      <c r="I8535" s="41" t="n">
        <f aca="false">IF(A8535="","",IF(D8535="Delivered",IF(B8535&lt;=INDEX(P_Due,F8535),1,0),0))</f>
        <v>1</v>
      </c>
    </row>
    <row r="8536" customFormat="false" ht="15" hidden="false" customHeight="false" outlineLevel="0" collapsed="false">
      <c r="A8536" s="37" t="n">
        <v>1007560</v>
      </c>
      <c r="B8536" s="38" t="n">
        <v>46308</v>
      </c>
      <c r="C8536" s="39" t="n">
        <v>1</v>
      </c>
      <c r="D8536" s="39" t="s">
        <v>26</v>
      </c>
      <c r="E8536" s="39"/>
      <c r="F8536" s="41" t="n">
        <f aca="false">IF(A8536="","",MATCH(A8536,P_ID,1))</f>
        <v>7560</v>
      </c>
      <c r="G8536" s="41" t="str">
        <f aca="false">IF(A8536="","",INDEX(P_Svc,F8536))</f>
        <v>Standard</v>
      </c>
      <c r="H8536" s="41" t="str">
        <f aca="false">IF(A8536="","",INDEX(P_Zone,F8536))</f>
        <v>Central</v>
      </c>
      <c r="I8536" s="41" t="n">
        <f aca="false">IF(A8536="","",IF(D8536="Delivered",IF(B8536&lt;=INDEX(P_Due,F8536),1,0),0))</f>
        <v>1</v>
      </c>
    </row>
    <row r="8537" customFormat="false" ht="15" hidden="false" customHeight="false" outlineLevel="0" collapsed="false">
      <c r="A8537" s="37" t="n">
        <v>1007561</v>
      </c>
      <c r="B8537" s="38" t="n">
        <v>46308</v>
      </c>
      <c r="C8537" s="39" t="n">
        <v>1</v>
      </c>
      <c r="D8537" s="39" t="s">
        <v>26</v>
      </c>
      <c r="E8537" s="39"/>
      <c r="F8537" s="41" t="n">
        <f aca="false">IF(A8537="","",MATCH(A8537,P_ID,1))</f>
        <v>7561</v>
      </c>
      <c r="G8537" s="41" t="str">
        <f aca="false">IF(A8537="","",INDEX(P_Svc,F8537))</f>
        <v>Standard</v>
      </c>
      <c r="H8537" s="41" t="str">
        <f aca="false">IF(A8537="","",INDEX(P_Zone,F8537))</f>
        <v>North</v>
      </c>
      <c r="I8537" s="41" t="n">
        <f aca="false">IF(A8537="","",IF(D8537="Delivered",IF(B8537&lt;=INDEX(P_Due,F8537),1,0),0))</f>
        <v>1</v>
      </c>
    </row>
    <row r="8538" customFormat="false" ht="15" hidden="false" customHeight="false" outlineLevel="0" collapsed="false">
      <c r="A8538" s="37" t="n">
        <v>1007562</v>
      </c>
      <c r="B8538" s="38" t="n">
        <v>46308</v>
      </c>
      <c r="C8538" s="39" t="n">
        <v>1</v>
      </c>
      <c r="D8538" s="39" t="s">
        <v>26</v>
      </c>
      <c r="E8538" s="39"/>
      <c r="F8538" s="41" t="n">
        <f aca="false">IF(A8538="","",MATCH(A8538,P_ID,1))</f>
        <v>7562</v>
      </c>
      <c r="G8538" s="41" t="str">
        <f aca="false">IF(A8538="","",INDEX(P_Svc,F8538))</f>
        <v>Economy</v>
      </c>
      <c r="H8538" s="41" t="str">
        <f aca="false">IF(A8538="","",INDEX(P_Zone,F8538))</f>
        <v>North</v>
      </c>
      <c r="I8538" s="41" t="n">
        <f aca="false">IF(A8538="","",IF(D8538="Delivered",IF(B8538&lt;=INDEX(P_Due,F8538),1,0),0))</f>
        <v>1</v>
      </c>
    </row>
    <row r="8539" customFormat="false" ht="15" hidden="false" customHeight="false" outlineLevel="0" collapsed="false">
      <c r="A8539" s="37" t="n">
        <v>1007563</v>
      </c>
      <c r="B8539" s="38" t="n">
        <v>46308</v>
      </c>
      <c r="C8539" s="39" t="n">
        <v>1</v>
      </c>
      <c r="D8539" s="39" t="s">
        <v>26</v>
      </c>
      <c r="E8539" s="39"/>
      <c r="F8539" s="41" t="n">
        <f aca="false">IF(A8539="","",MATCH(A8539,P_ID,1))</f>
        <v>7563</v>
      </c>
      <c r="G8539" s="41" t="str">
        <f aca="false">IF(A8539="","",INDEX(P_Svc,F8539))</f>
        <v>Standard</v>
      </c>
      <c r="H8539" s="41" t="str">
        <f aca="false">IF(A8539="","",INDEX(P_Zone,F8539))</f>
        <v>Central</v>
      </c>
      <c r="I8539" s="41" t="n">
        <f aca="false">IF(A8539="","",IF(D8539="Delivered",IF(B8539&lt;=INDEX(P_Due,F8539),1,0),0))</f>
        <v>1</v>
      </c>
    </row>
    <row r="8540" customFormat="false" ht="15" hidden="false" customHeight="false" outlineLevel="0" collapsed="false">
      <c r="A8540" s="37" t="n">
        <v>1007564</v>
      </c>
      <c r="B8540" s="38" t="n">
        <v>46308</v>
      </c>
      <c r="C8540" s="39" t="n">
        <v>1</v>
      </c>
      <c r="D8540" s="39" t="s">
        <v>26</v>
      </c>
      <c r="E8540" s="39"/>
      <c r="F8540" s="41" t="n">
        <f aca="false">IF(A8540="","",MATCH(A8540,P_ID,1))</f>
        <v>7564</v>
      </c>
      <c r="G8540" s="41" t="str">
        <f aca="false">IF(A8540="","",INDEX(P_Svc,F8540))</f>
        <v>Standard</v>
      </c>
      <c r="H8540" s="41" t="str">
        <f aca="false">IF(A8540="","",INDEX(P_Zone,F8540))</f>
        <v>South</v>
      </c>
      <c r="I8540" s="41" t="n">
        <f aca="false">IF(A8540="","",IF(D8540="Delivered",IF(B8540&lt;=INDEX(P_Due,F8540),1,0),0))</f>
        <v>1</v>
      </c>
    </row>
    <row r="8541" customFormat="false" ht="15" hidden="false" customHeight="false" outlineLevel="0" collapsed="false">
      <c r="A8541" s="37" t="n">
        <v>1007565</v>
      </c>
      <c r="B8541" s="38" t="n">
        <v>46308</v>
      </c>
      <c r="C8541" s="39" t="n">
        <v>1</v>
      </c>
      <c r="D8541" s="39" t="s">
        <v>26</v>
      </c>
      <c r="E8541" s="39"/>
      <c r="F8541" s="41" t="n">
        <f aca="false">IF(A8541="","",MATCH(A8541,P_ID,1))</f>
        <v>7565</v>
      </c>
      <c r="G8541" s="41" t="str">
        <f aca="false">IF(A8541="","",INDEX(P_Svc,F8541))</f>
        <v>Express</v>
      </c>
      <c r="H8541" s="41" t="str">
        <f aca="false">IF(A8541="","",INDEX(P_Zone,F8541))</f>
        <v>North</v>
      </c>
      <c r="I8541" s="41" t="n">
        <f aca="false">IF(A8541="","",IF(D8541="Delivered",IF(B8541&lt;=INDEX(P_Due,F8541),1,0),0))</f>
        <v>0</v>
      </c>
    </row>
    <row r="8542" customFormat="false" ht="15" hidden="false" customHeight="false" outlineLevel="0" collapsed="false">
      <c r="A8542" s="37" t="n">
        <v>1007566</v>
      </c>
      <c r="B8542" s="38" t="n">
        <v>46308</v>
      </c>
      <c r="C8542" s="39" t="n">
        <v>1</v>
      </c>
      <c r="D8542" s="39" t="s">
        <v>26</v>
      </c>
      <c r="E8542" s="39"/>
      <c r="F8542" s="41" t="n">
        <f aca="false">IF(A8542="","",MATCH(A8542,P_ID,1))</f>
        <v>7566</v>
      </c>
      <c r="G8542" s="41" t="str">
        <f aca="false">IF(A8542="","",INDEX(P_Svc,F8542))</f>
        <v>Standard</v>
      </c>
      <c r="H8542" s="41" t="str">
        <f aca="false">IF(A8542="","",INDEX(P_Zone,F8542))</f>
        <v>Central</v>
      </c>
      <c r="I8542" s="41" t="n">
        <f aca="false">IF(A8542="","",IF(D8542="Delivered",IF(B8542&lt;=INDEX(P_Due,F8542),1,0),0))</f>
        <v>1</v>
      </c>
    </row>
    <row r="8543" customFormat="false" ht="15" hidden="false" customHeight="false" outlineLevel="0" collapsed="false">
      <c r="A8543" s="37" t="n">
        <v>1007567</v>
      </c>
      <c r="B8543" s="38" t="n">
        <v>46308</v>
      </c>
      <c r="C8543" s="39" t="n">
        <v>1</v>
      </c>
      <c r="D8543" s="39" t="s">
        <v>26</v>
      </c>
      <c r="E8543" s="39"/>
      <c r="F8543" s="41" t="n">
        <f aca="false">IF(A8543="","",MATCH(A8543,P_ID,1))</f>
        <v>7567</v>
      </c>
      <c r="G8543" s="41" t="str">
        <f aca="false">IF(A8543="","",INDEX(P_Svc,F8543))</f>
        <v>Standard</v>
      </c>
      <c r="H8543" s="41" t="str">
        <f aca="false">IF(A8543="","",INDEX(P_Zone,F8543))</f>
        <v>North</v>
      </c>
      <c r="I8543" s="41" t="n">
        <f aca="false">IF(A8543="","",IF(D8543="Delivered",IF(B8543&lt;=INDEX(P_Due,F8543),1,0),0))</f>
        <v>1</v>
      </c>
    </row>
    <row r="8544" customFormat="false" ht="15" hidden="false" customHeight="false" outlineLevel="0" collapsed="false">
      <c r="A8544" s="37" t="n">
        <v>1007568</v>
      </c>
      <c r="B8544" s="38" t="n">
        <v>46308</v>
      </c>
      <c r="C8544" s="39" t="n">
        <v>1</v>
      </c>
      <c r="D8544" s="39" t="s">
        <v>26</v>
      </c>
      <c r="E8544" s="39"/>
      <c r="F8544" s="41" t="n">
        <f aca="false">IF(A8544="","",MATCH(A8544,P_ID,1))</f>
        <v>7568</v>
      </c>
      <c r="G8544" s="41" t="str">
        <f aca="false">IF(A8544="","",INDEX(P_Svc,F8544))</f>
        <v>Standard</v>
      </c>
      <c r="H8544" s="41" t="str">
        <f aca="false">IF(A8544="","",INDEX(P_Zone,F8544))</f>
        <v>Central</v>
      </c>
      <c r="I8544" s="41" t="n">
        <f aca="false">IF(A8544="","",IF(D8544="Delivered",IF(B8544&lt;=INDEX(P_Due,F8544),1,0),0))</f>
        <v>1</v>
      </c>
    </row>
    <row r="8545" customFormat="false" ht="15" hidden="false" customHeight="false" outlineLevel="0" collapsed="false">
      <c r="A8545" s="37" t="n">
        <v>1007569</v>
      </c>
      <c r="B8545" s="38" t="n">
        <v>46308</v>
      </c>
      <c r="C8545" s="39" t="n">
        <v>1</v>
      </c>
      <c r="D8545" s="39" t="s">
        <v>26</v>
      </c>
      <c r="E8545" s="39"/>
      <c r="F8545" s="41" t="n">
        <f aca="false">IF(A8545="","",MATCH(A8545,P_ID,1))</f>
        <v>7569</v>
      </c>
      <c r="G8545" s="41" t="str">
        <f aca="false">IF(A8545="","",INDEX(P_Svc,F8545))</f>
        <v>Standard</v>
      </c>
      <c r="H8545" s="41" t="str">
        <f aca="false">IF(A8545="","",INDEX(P_Zone,F8545))</f>
        <v>West</v>
      </c>
      <c r="I8545" s="41" t="n">
        <f aca="false">IF(A8545="","",IF(D8545="Delivered",IF(B8545&lt;=INDEX(P_Due,F8545),1,0),0))</f>
        <v>1</v>
      </c>
    </row>
    <row r="8546" customFormat="false" ht="15" hidden="false" customHeight="false" outlineLevel="0" collapsed="false">
      <c r="A8546" s="37" t="n">
        <v>1007570</v>
      </c>
      <c r="B8546" s="38" t="n">
        <v>46308</v>
      </c>
      <c r="C8546" s="39" t="n">
        <v>1</v>
      </c>
      <c r="D8546" s="39" t="s">
        <v>26</v>
      </c>
      <c r="E8546" s="39"/>
      <c r="F8546" s="41" t="n">
        <f aca="false">IF(A8546="","",MATCH(A8546,P_ID,1))</f>
        <v>7570</v>
      </c>
      <c r="G8546" s="41" t="str">
        <f aca="false">IF(A8546="","",INDEX(P_Svc,F8546))</f>
        <v>Standard</v>
      </c>
      <c r="H8546" s="41" t="str">
        <f aca="false">IF(A8546="","",INDEX(P_Zone,F8546))</f>
        <v>Central</v>
      </c>
      <c r="I8546" s="41" t="n">
        <f aca="false">IF(A8546="","",IF(D8546="Delivered",IF(B8546&lt;=INDEX(P_Due,F8546),1,0),0))</f>
        <v>1</v>
      </c>
    </row>
    <row r="8547" customFormat="false" ht="15" hidden="false" customHeight="false" outlineLevel="0" collapsed="false">
      <c r="A8547" s="37" t="n">
        <v>1007571</v>
      </c>
      <c r="B8547" s="38" t="n">
        <v>46308</v>
      </c>
      <c r="C8547" s="39" t="n">
        <v>1</v>
      </c>
      <c r="D8547" s="39" t="s">
        <v>79</v>
      </c>
      <c r="E8547" s="39" t="s">
        <v>36</v>
      </c>
      <c r="F8547" s="41" t="n">
        <f aca="false">IF(A8547="","",MATCH(A8547,P_ID,1))</f>
        <v>7571</v>
      </c>
      <c r="G8547" s="41" t="str">
        <f aca="false">IF(A8547="","",INDEX(P_Svc,F8547))</f>
        <v>Standard</v>
      </c>
      <c r="H8547" s="41" t="str">
        <f aca="false">IF(A8547="","",INDEX(P_Zone,F8547))</f>
        <v>South</v>
      </c>
      <c r="I8547" s="41" t="n">
        <f aca="false">IF(A8547="","",IF(D8547="Delivered",IF(B8547&lt;=INDEX(P_Due,F8547),1,0),0))</f>
        <v>0</v>
      </c>
    </row>
    <row r="8548" customFormat="false" ht="15" hidden="false" customHeight="false" outlineLevel="0" collapsed="false">
      <c r="A8548" s="37" t="n">
        <v>1007573</v>
      </c>
      <c r="B8548" s="38" t="n">
        <v>46308</v>
      </c>
      <c r="C8548" s="39" t="n">
        <v>1</v>
      </c>
      <c r="D8548" s="39" t="s">
        <v>26</v>
      </c>
      <c r="E8548" s="39"/>
      <c r="F8548" s="41" t="n">
        <f aca="false">IF(A8548="","",MATCH(A8548,P_ID,1))</f>
        <v>7573</v>
      </c>
      <c r="G8548" s="41" t="str">
        <f aca="false">IF(A8548="","",INDEX(P_Svc,F8548))</f>
        <v>Economy</v>
      </c>
      <c r="H8548" s="41" t="str">
        <f aca="false">IF(A8548="","",INDEX(P_Zone,F8548))</f>
        <v>North</v>
      </c>
      <c r="I8548" s="41" t="n">
        <f aca="false">IF(A8548="","",IF(D8548="Delivered",IF(B8548&lt;=INDEX(P_Due,F8548),1,0),0))</f>
        <v>1</v>
      </c>
    </row>
    <row r="8549" customFormat="false" ht="15" hidden="false" customHeight="false" outlineLevel="0" collapsed="false">
      <c r="A8549" s="37" t="n">
        <v>1007576</v>
      </c>
      <c r="B8549" s="38" t="n">
        <v>46308</v>
      </c>
      <c r="C8549" s="39" t="n">
        <v>1</v>
      </c>
      <c r="D8549" s="39" t="s">
        <v>26</v>
      </c>
      <c r="E8549" s="39"/>
      <c r="F8549" s="41" t="n">
        <f aca="false">IF(A8549="","",MATCH(A8549,P_ID,1))</f>
        <v>7576</v>
      </c>
      <c r="G8549" s="41" t="str">
        <f aca="false">IF(A8549="","",INDEX(P_Svc,F8549))</f>
        <v>Standard</v>
      </c>
      <c r="H8549" s="41" t="str">
        <f aca="false">IF(A8549="","",INDEX(P_Zone,F8549))</f>
        <v>Central</v>
      </c>
      <c r="I8549" s="41" t="n">
        <f aca="false">IF(A8549="","",IF(D8549="Delivered",IF(B8549&lt;=INDEX(P_Due,F8549),1,0),0))</f>
        <v>1</v>
      </c>
    </row>
    <row r="8550" customFormat="false" ht="15" hidden="false" customHeight="false" outlineLevel="0" collapsed="false">
      <c r="A8550" s="37" t="n">
        <v>1007577</v>
      </c>
      <c r="B8550" s="38" t="n">
        <v>46308</v>
      </c>
      <c r="C8550" s="39" t="n">
        <v>1</v>
      </c>
      <c r="D8550" s="39" t="s">
        <v>26</v>
      </c>
      <c r="E8550" s="39"/>
      <c r="F8550" s="41" t="n">
        <f aca="false">IF(A8550="","",MATCH(A8550,P_ID,1))</f>
        <v>7577</v>
      </c>
      <c r="G8550" s="41" t="str">
        <f aca="false">IF(A8550="","",INDEX(P_Svc,F8550))</f>
        <v>Economy</v>
      </c>
      <c r="H8550" s="41" t="str">
        <f aca="false">IF(A8550="","",INDEX(P_Zone,F8550))</f>
        <v>Central</v>
      </c>
      <c r="I8550" s="41" t="n">
        <f aca="false">IF(A8550="","",IF(D8550="Delivered",IF(B8550&lt;=INDEX(P_Due,F8550),1,0),0))</f>
        <v>1</v>
      </c>
    </row>
    <row r="8551" customFormat="false" ht="15" hidden="false" customHeight="false" outlineLevel="0" collapsed="false">
      <c r="A8551" s="37" t="n">
        <v>1007578</v>
      </c>
      <c r="B8551" s="38" t="n">
        <v>46308</v>
      </c>
      <c r="C8551" s="39" t="n">
        <v>1</v>
      </c>
      <c r="D8551" s="39" t="s">
        <v>26</v>
      </c>
      <c r="E8551" s="39"/>
      <c r="F8551" s="41" t="n">
        <f aca="false">IF(A8551="","",MATCH(A8551,P_ID,1))</f>
        <v>7578</v>
      </c>
      <c r="G8551" s="41" t="str">
        <f aca="false">IF(A8551="","",INDEX(P_Svc,F8551))</f>
        <v>Standard</v>
      </c>
      <c r="H8551" s="41" t="str">
        <f aca="false">IF(A8551="","",INDEX(P_Zone,F8551))</f>
        <v>East</v>
      </c>
      <c r="I8551" s="41" t="n">
        <f aca="false">IF(A8551="","",IF(D8551="Delivered",IF(B8551&lt;=INDEX(P_Due,F8551),1,0),0))</f>
        <v>1</v>
      </c>
    </row>
    <row r="8552" customFormat="false" ht="15" hidden="false" customHeight="false" outlineLevel="0" collapsed="false">
      <c r="A8552" s="37" t="n">
        <v>1007579</v>
      </c>
      <c r="B8552" s="38" t="n">
        <v>46308</v>
      </c>
      <c r="C8552" s="39" t="n">
        <v>1</v>
      </c>
      <c r="D8552" s="39" t="s">
        <v>26</v>
      </c>
      <c r="E8552" s="39"/>
      <c r="F8552" s="41" t="n">
        <f aca="false">IF(A8552="","",MATCH(A8552,P_ID,1))</f>
        <v>7579</v>
      </c>
      <c r="G8552" s="41" t="str">
        <f aca="false">IF(A8552="","",INDEX(P_Svc,F8552))</f>
        <v>Standard</v>
      </c>
      <c r="H8552" s="41" t="str">
        <f aca="false">IF(A8552="","",INDEX(P_Zone,F8552))</f>
        <v>South</v>
      </c>
      <c r="I8552" s="41" t="n">
        <f aca="false">IF(A8552="","",IF(D8552="Delivered",IF(B8552&lt;=INDEX(P_Due,F8552),1,0),0))</f>
        <v>1</v>
      </c>
    </row>
    <row r="8553" customFormat="false" ht="15" hidden="false" customHeight="false" outlineLevel="0" collapsed="false">
      <c r="A8553" s="37" t="n">
        <v>1007580</v>
      </c>
      <c r="B8553" s="38" t="n">
        <v>46308</v>
      </c>
      <c r="C8553" s="39" t="n">
        <v>1</v>
      </c>
      <c r="D8553" s="39" t="s">
        <v>26</v>
      </c>
      <c r="E8553" s="39"/>
      <c r="F8553" s="41" t="n">
        <f aca="false">IF(A8553="","",MATCH(A8553,P_ID,1))</f>
        <v>7580</v>
      </c>
      <c r="G8553" s="41" t="str">
        <f aca="false">IF(A8553="","",INDEX(P_Svc,F8553))</f>
        <v>Standard</v>
      </c>
      <c r="H8553" s="41" t="str">
        <f aca="false">IF(A8553="","",INDEX(P_Zone,F8553))</f>
        <v>East</v>
      </c>
      <c r="I8553" s="41" t="n">
        <f aca="false">IF(A8553="","",IF(D8553="Delivered",IF(B8553&lt;=INDEX(P_Due,F8553),1,0),0))</f>
        <v>1</v>
      </c>
    </row>
    <row r="8554" customFormat="false" ht="15" hidden="false" customHeight="false" outlineLevel="0" collapsed="false">
      <c r="A8554" s="37" t="n">
        <v>1007582</v>
      </c>
      <c r="B8554" s="38" t="n">
        <v>46308</v>
      </c>
      <c r="C8554" s="39" t="n">
        <v>1</v>
      </c>
      <c r="D8554" s="39" t="s">
        <v>26</v>
      </c>
      <c r="E8554" s="39"/>
      <c r="F8554" s="41" t="n">
        <f aca="false">IF(A8554="","",MATCH(A8554,P_ID,1))</f>
        <v>7582</v>
      </c>
      <c r="G8554" s="41" t="str">
        <f aca="false">IF(A8554="","",INDEX(P_Svc,F8554))</f>
        <v>Standard</v>
      </c>
      <c r="H8554" s="41" t="str">
        <f aca="false">IF(A8554="","",INDEX(P_Zone,F8554))</f>
        <v>East</v>
      </c>
      <c r="I8554" s="41" t="n">
        <f aca="false">IF(A8554="","",IF(D8554="Delivered",IF(B8554&lt;=INDEX(P_Due,F8554),1,0),0))</f>
        <v>1</v>
      </c>
    </row>
    <row r="8555" customFormat="false" ht="15" hidden="false" customHeight="false" outlineLevel="0" collapsed="false">
      <c r="A8555" s="37" t="n">
        <v>1007584</v>
      </c>
      <c r="B8555" s="38" t="n">
        <v>46308</v>
      </c>
      <c r="C8555" s="39" t="n">
        <v>1</v>
      </c>
      <c r="D8555" s="39" t="s">
        <v>26</v>
      </c>
      <c r="E8555" s="39"/>
      <c r="F8555" s="41" t="n">
        <f aca="false">IF(A8555="","",MATCH(A8555,P_ID,1))</f>
        <v>7584</v>
      </c>
      <c r="G8555" s="41" t="str">
        <f aca="false">IF(A8555="","",INDEX(P_Svc,F8555))</f>
        <v>Standard</v>
      </c>
      <c r="H8555" s="41" t="str">
        <f aca="false">IF(A8555="","",INDEX(P_Zone,F8555))</f>
        <v>South</v>
      </c>
      <c r="I8555" s="41" t="n">
        <f aca="false">IF(A8555="","",IF(D8555="Delivered",IF(B8555&lt;=INDEX(P_Due,F8555),1,0),0))</f>
        <v>1</v>
      </c>
    </row>
    <row r="8556" customFormat="false" ht="15" hidden="false" customHeight="false" outlineLevel="0" collapsed="false">
      <c r="A8556" s="37" t="n">
        <v>1007585</v>
      </c>
      <c r="B8556" s="38" t="n">
        <v>46308</v>
      </c>
      <c r="C8556" s="39" t="n">
        <v>1</v>
      </c>
      <c r="D8556" s="39" t="s">
        <v>26</v>
      </c>
      <c r="E8556" s="39"/>
      <c r="F8556" s="41" t="n">
        <f aca="false">IF(A8556="","",MATCH(A8556,P_ID,1))</f>
        <v>7585</v>
      </c>
      <c r="G8556" s="41" t="str">
        <f aca="false">IF(A8556="","",INDEX(P_Svc,F8556))</f>
        <v>Standard</v>
      </c>
      <c r="H8556" s="41" t="str">
        <f aca="false">IF(A8556="","",INDEX(P_Zone,F8556))</f>
        <v>South</v>
      </c>
      <c r="I8556" s="41" t="n">
        <f aca="false">IF(A8556="","",IF(D8556="Delivered",IF(B8556&lt;=INDEX(P_Due,F8556),1,0),0))</f>
        <v>1</v>
      </c>
    </row>
    <row r="8557" customFormat="false" ht="15" hidden="false" customHeight="false" outlineLevel="0" collapsed="false">
      <c r="A8557" s="37" t="n">
        <v>1007587</v>
      </c>
      <c r="B8557" s="38" t="n">
        <v>46308</v>
      </c>
      <c r="C8557" s="39" t="n">
        <v>1</v>
      </c>
      <c r="D8557" s="39" t="s">
        <v>26</v>
      </c>
      <c r="E8557" s="39"/>
      <c r="F8557" s="41" t="n">
        <f aca="false">IF(A8557="","",MATCH(A8557,P_ID,1))</f>
        <v>7587</v>
      </c>
      <c r="G8557" s="41" t="str">
        <f aca="false">IF(A8557="","",INDEX(P_Svc,F8557))</f>
        <v>Standard</v>
      </c>
      <c r="H8557" s="41" t="str">
        <f aca="false">IF(A8557="","",INDEX(P_Zone,F8557))</f>
        <v>Central</v>
      </c>
      <c r="I8557" s="41" t="n">
        <f aca="false">IF(A8557="","",IF(D8557="Delivered",IF(B8557&lt;=INDEX(P_Due,F8557),1,0),0))</f>
        <v>1</v>
      </c>
    </row>
    <row r="8558" customFormat="false" ht="15" hidden="false" customHeight="false" outlineLevel="0" collapsed="false">
      <c r="A8558" s="37" t="n">
        <v>1007588</v>
      </c>
      <c r="B8558" s="38" t="n">
        <v>46308</v>
      </c>
      <c r="C8558" s="39" t="n">
        <v>1</v>
      </c>
      <c r="D8558" s="39" t="s">
        <v>26</v>
      </c>
      <c r="E8558" s="39"/>
      <c r="F8558" s="41" t="n">
        <f aca="false">IF(A8558="","",MATCH(A8558,P_ID,1))</f>
        <v>7588</v>
      </c>
      <c r="G8558" s="41" t="str">
        <f aca="false">IF(A8558="","",INDEX(P_Svc,F8558))</f>
        <v>Standard</v>
      </c>
      <c r="H8558" s="41" t="str">
        <f aca="false">IF(A8558="","",INDEX(P_Zone,F8558))</f>
        <v>West</v>
      </c>
      <c r="I8558" s="41" t="n">
        <f aca="false">IF(A8558="","",IF(D8558="Delivered",IF(B8558&lt;=INDEX(P_Due,F8558),1,0),0))</f>
        <v>1</v>
      </c>
    </row>
    <row r="8559" customFormat="false" ht="15" hidden="false" customHeight="false" outlineLevel="0" collapsed="false">
      <c r="A8559" s="37" t="n">
        <v>1007589</v>
      </c>
      <c r="B8559" s="38" t="n">
        <v>46308</v>
      </c>
      <c r="C8559" s="39" t="n">
        <v>1</v>
      </c>
      <c r="D8559" s="39" t="s">
        <v>26</v>
      </c>
      <c r="E8559" s="39"/>
      <c r="F8559" s="41" t="n">
        <f aca="false">IF(A8559="","",MATCH(A8559,P_ID,1))</f>
        <v>7589</v>
      </c>
      <c r="G8559" s="41" t="str">
        <f aca="false">IF(A8559="","",INDEX(P_Svc,F8559))</f>
        <v>Economy</v>
      </c>
      <c r="H8559" s="41" t="str">
        <f aca="false">IF(A8559="","",INDEX(P_Zone,F8559))</f>
        <v>West</v>
      </c>
      <c r="I8559" s="41" t="n">
        <f aca="false">IF(A8559="","",IF(D8559="Delivered",IF(B8559&lt;=INDEX(P_Due,F8559),1,0),0))</f>
        <v>1</v>
      </c>
    </row>
    <row r="8560" customFormat="false" ht="15" hidden="false" customHeight="false" outlineLevel="0" collapsed="false">
      <c r="A8560" s="37" t="n">
        <v>1007591</v>
      </c>
      <c r="B8560" s="38" t="n">
        <v>46308</v>
      </c>
      <c r="C8560" s="39" t="n">
        <v>1</v>
      </c>
      <c r="D8560" s="39" t="s">
        <v>26</v>
      </c>
      <c r="E8560" s="39"/>
      <c r="F8560" s="41" t="n">
        <f aca="false">IF(A8560="","",MATCH(A8560,P_ID,1))</f>
        <v>7591</v>
      </c>
      <c r="G8560" s="41" t="str">
        <f aca="false">IF(A8560="","",INDEX(P_Svc,F8560))</f>
        <v>Standard</v>
      </c>
      <c r="H8560" s="41" t="str">
        <f aca="false">IF(A8560="","",INDEX(P_Zone,F8560))</f>
        <v>West</v>
      </c>
      <c r="I8560" s="41" t="n">
        <f aca="false">IF(A8560="","",IF(D8560="Delivered",IF(B8560&lt;=INDEX(P_Due,F8560),1,0),0))</f>
        <v>1</v>
      </c>
    </row>
    <row r="8561" customFormat="false" ht="15" hidden="false" customHeight="false" outlineLevel="0" collapsed="false">
      <c r="A8561" s="37" t="n">
        <v>1007592</v>
      </c>
      <c r="B8561" s="38" t="n">
        <v>46308</v>
      </c>
      <c r="C8561" s="39" t="n">
        <v>1</v>
      </c>
      <c r="D8561" s="39" t="s">
        <v>26</v>
      </c>
      <c r="E8561" s="39"/>
      <c r="F8561" s="41" t="n">
        <f aca="false">IF(A8561="","",MATCH(A8561,P_ID,1))</f>
        <v>7592</v>
      </c>
      <c r="G8561" s="41" t="str">
        <f aca="false">IF(A8561="","",INDEX(P_Svc,F8561))</f>
        <v>Standard</v>
      </c>
      <c r="H8561" s="41" t="str">
        <f aca="false">IF(A8561="","",INDEX(P_Zone,F8561))</f>
        <v>East</v>
      </c>
      <c r="I8561" s="41" t="n">
        <f aca="false">IF(A8561="","",IF(D8561="Delivered",IF(B8561&lt;=INDEX(P_Due,F8561),1,0),0))</f>
        <v>1</v>
      </c>
    </row>
    <row r="8562" customFormat="false" ht="15" hidden="false" customHeight="false" outlineLevel="0" collapsed="false">
      <c r="A8562" s="37" t="n">
        <v>1007594</v>
      </c>
      <c r="B8562" s="38" t="n">
        <v>46308</v>
      </c>
      <c r="C8562" s="39" t="n">
        <v>1</v>
      </c>
      <c r="D8562" s="39" t="s">
        <v>26</v>
      </c>
      <c r="E8562" s="39"/>
      <c r="F8562" s="41" t="n">
        <f aca="false">IF(A8562="","",MATCH(A8562,P_ID,1))</f>
        <v>7594</v>
      </c>
      <c r="G8562" s="41" t="str">
        <f aca="false">IF(A8562="","",INDEX(P_Svc,F8562))</f>
        <v>Economy</v>
      </c>
      <c r="H8562" s="41" t="str">
        <f aca="false">IF(A8562="","",INDEX(P_Zone,F8562))</f>
        <v>Central</v>
      </c>
      <c r="I8562" s="41" t="n">
        <f aca="false">IF(A8562="","",IF(D8562="Delivered",IF(B8562&lt;=INDEX(P_Due,F8562),1,0),0))</f>
        <v>1</v>
      </c>
    </row>
    <row r="8563" customFormat="false" ht="15" hidden="false" customHeight="false" outlineLevel="0" collapsed="false">
      <c r="A8563" s="37" t="n">
        <v>1007595</v>
      </c>
      <c r="B8563" s="38" t="n">
        <v>46308</v>
      </c>
      <c r="C8563" s="39" t="n">
        <v>1</v>
      </c>
      <c r="D8563" s="39" t="s">
        <v>26</v>
      </c>
      <c r="E8563" s="39"/>
      <c r="F8563" s="41" t="n">
        <f aca="false">IF(A8563="","",MATCH(A8563,P_ID,1))</f>
        <v>7595</v>
      </c>
      <c r="G8563" s="41" t="str">
        <f aca="false">IF(A8563="","",INDEX(P_Svc,F8563))</f>
        <v>Standard</v>
      </c>
      <c r="H8563" s="41" t="str">
        <f aca="false">IF(A8563="","",INDEX(P_Zone,F8563))</f>
        <v>South</v>
      </c>
      <c r="I8563" s="41" t="n">
        <f aca="false">IF(A8563="","",IF(D8563="Delivered",IF(B8563&lt;=INDEX(P_Due,F8563),1,0),0))</f>
        <v>1</v>
      </c>
    </row>
    <row r="8564" customFormat="false" ht="15" hidden="false" customHeight="false" outlineLevel="0" collapsed="false">
      <c r="A8564" s="37" t="n">
        <v>1007596</v>
      </c>
      <c r="B8564" s="38" t="n">
        <v>46308</v>
      </c>
      <c r="C8564" s="39" t="n">
        <v>1</v>
      </c>
      <c r="D8564" s="39" t="s">
        <v>26</v>
      </c>
      <c r="E8564" s="39"/>
      <c r="F8564" s="41" t="n">
        <f aca="false">IF(A8564="","",MATCH(A8564,P_ID,1))</f>
        <v>7596</v>
      </c>
      <c r="G8564" s="41" t="str">
        <f aca="false">IF(A8564="","",INDEX(P_Svc,F8564))</f>
        <v>Economy</v>
      </c>
      <c r="H8564" s="41" t="str">
        <f aca="false">IF(A8564="","",INDEX(P_Zone,F8564))</f>
        <v>Central</v>
      </c>
      <c r="I8564" s="41" t="n">
        <f aca="false">IF(A8564="","",IF(D8564="Delivered",IF(B8564&lt;=INDEX(P_Due,F8564),1,0),0))</f>
        <v>1</v>
      </c>
    </row>
    <row r="8565" customFormat="false" ht="15" hidden="false" customHeight="false" outlineLevel="0" collapsed="false">
      <c r="A8565" s="37" t="n">
        <v>1007597</v>
      </c>
      <c r="B8565" s="38" t="n">
        <v>46308</v>
      </c>
      <c r="C8565" s="39" t="n">
        <v>1</v>
      </c>
      <c r="D8565" s="39" t="s">
        <v>26</v>
      </c>
      <c r="E8565" s="39"/>
      <c r="F8565" s="41" t="n">
        <f aca="false">IF(A8565="","",MATCH(A8565,P_ID,1))</f>
        <v>7597</v>
      </c>
      <c r="G8565" s="41" t="str">
        <f aca="false">IF(A8565="","",INDEX(P_Svc,F8565))</f>
        <v>Standard</v>
      </c>
      <c r="H8565" s="41" t="str">
        <f aca="false">IF(A8565="","",INDEX(P_Zone,F8565))</f>
        <v>South</v>
      </c>
      <c r="I8565" s="41" t="n">
        <f aca="false">IF(A8565="","",IF(D8565="Delivered",IF(B8565&lt;=INDEX(P_Due,F8565),1,0),0))</f>
        <v>1</v>
      </c>
    </row>
    <row r="8566" customFormat="false" ht="15" hidden="false" customHeight="false" outlineLevel="0" collapsed="false">
      <c r="A8566" s="37" t="n">
        <v>1007598</v>
      </c>
      <c r="B8566" s="38" t="n">
        <v>46308</v>
      </c>
      <c r="C8566" s="39" t="n">
        <v>1</v>
      </c>
      <c r="D8566" s="39" t="s">
        <v>26</v>
      </c>
      <c r="E8566" s="39"/>
      <c r="F8566" s="41" t="n">
        <f aca="false">IF(A8566="","",MATCH(A8566,P_ID,1))</f>
        <v>7598</v>
      </c>
      <c r="G8566" s="41" t="str">
        <f aca="false">IF(A8566="","",INDEX(P_Svc,F8566))</f>
        <v>Standard</v>
      </c>
      <c r="H8566" s="41" t="str">
        <f aca="false">IF(A8566="","",INDEX(P_Zone,F8566))</f>
        <v>North</v>
      </c>
      <c r="I8566" s="41" t="n">
        <f aca="false">IF(A8566="","",IF(D8566="Delivered",IF(B8566&lt;=INDEX(P_Due,F8566),1,0),0))</f>
        <v>1</v>
      </c>
    </row>
    <row r="8567" customFormat="false" ht="15" hidden="false" customHeight="false" outlineLevel="0" collapsed="false">
      <c r="A8567" s="37" t="n">
        <v>1007599</v>
      </c>
      <c r="B8567" s="38" t="n">
        <v>46308</v>
      </c>
      <c r="C8567" s="39" t="n">
        <v>1</v>
      </c>
      <c r="D8567" s="39" t="s">
        <v>26</v>
      </c>
      <c r="E8567" s="39"/>
      <c r="F8567" s="41" t="n">
        <f aca="false">IF(A8567="","",MATCH(A8567,P_ID,1))</f>
        <v>7599</v>
      </c>
      <c r="G8567" s="41" t="str">
        <f aca="false">IF(A8567="","",INDEX(P_Svc,F8567))</f>
        <v>Standard</v>
      </c>
      <c r="H8567" s="41" t="str">
        <f aca="false">IF(A8567="","",INDEX(P_Zone,F8567))</f>
        <v>North</v>
      </c>
      <c r="I8567" s="41" t="n">
        <f aca="false">IF(A8567="","",IF(D8567="Delivered",IF(B8567&lt;=INDEX(P_Due,F8567),1,0),0))</f>
        <v>1</v>
      </c>
    </row>
    <row r="8568" customFormat="false" ht="15" hidden="false" customHeight="false" outlineLevel="0" collapsed="false">
      <c r="A8568" s="37" t="n">
        <v>1007600</v>
      </c>
      <c r="B8568" s="38" t="n">
        <v>46308</v>
      </c>
      <c r="C8568" s="39" t="n">
        <v>1</v>
      </c>
      <c r="D8568" s="39" t="s">
        <v>26</v>
      </c>
      <c r="E8568" s="39"/>
      <c r="F8568" s="41" t="n">
        <f aca="false">IF(A8568="","",MATCH(A8568,P_ID,1))</f>
        <v>7600</v>
      </c>
      <c r="G8568" s="41" t="str">
        <f aca="false">IF(A8568="","",INDEX(P_Svc,F8568))</f>
        <v>Standard</v>
      </c>
      <c r="H8568" s="41" t="str">
        <f aca="false">IF(A8568="","",INDEX(P_Zone,F8568))</f>
        <v>West</v>
      </c>
      <c r="I8568" s="41" t="n">
        <f aca="false">IF(A8568="","",IF(D8568="Delivered",IF(B8568&lt;=INDEX(P_Due,F8568),1,0),0))</f>
        <v>1</v>
      </c>
    </row>
    <row r="8569" customFormat="false" ht="15" hidden="false" customHeight="false" outlineLevel="0" collapsed="false">
      <c r="A8569" s="37" t="n">
        <v>1007601</v>
      </c>
      <c r="B8569" s="38" t="n">
        <v>46308</v>
      </c>
      <c r="C8569" s="39" t="n">
        <v>1</v>
      </c>
      <c r="D8569" s="39" t="s">
        <v>26</v>
      </c>
      <c r="E8569" s="39"/>
      <c r="F8569" s="41" t="n">
        <f aca="false">IF(A8569="","",MATCH(A8569,P_ID,1))</f>
        <v>7601</v>
      </c>
      <c r="G8569" s="41" t="str">
        <f aca="false">IF(A8569="","",INDEX(P_Svc,F8569))</f>
        <v>Economy</v>
      </c>
      <c r="H8569" s="41" t="str">
        <f aca="false">IF(A8569="","",INDEX(P_Zone,F8569))</f>
        <v>Central</v>
      </c>
      <c r="I8569" s="41" t="n">
        <f aca="false">IF(A8569="","",IF(D8569="Delivered",IF(B8569&lt;=INDEX(P_Due,F8569),1,0),0))</f>
        <v>1</v>
      </c>
    </row>
    <row r="8570" customFormat="false" ht="15" hidden="false" customHeight="false" outlineLevel="0" collapsed="false">
      <c r="A8570" s="37" t="n">
        <v>1007602</v>
      </c>
      <c r="B8570" s="38" t="n">
        <v>46308</v>
      </c>
      <c r="C8570" s="39" t="n">
        <v>0</v>
      </c>
      <c r="D8570" s="39" t="s">
        <v>80</v>
      </c>
      <c r="E8570" s="39" t="s">
        <v>40</v>
      </c>
      <c r="F8570" s="41" t="n">
        <f aca="false">IF(A8570="","",MATCH(A8570,P_ID,1))</f>
        <v>7602</v>
      </c>
      <c r="G8570" s="41" t="str">
        <f aca="false">IF(A8570="","",INDEX(P_Svc,F8570))</f>
        <v>Standard</v>
      </c>
      <c r="H8570" s="41" t="str">
        <f aca="false">IF(A8570="","",INDEX(P_Zone,F8570))</f>
        <v>Central</v>
      </c>
      <c r="I8570" s="41" t="n">
        <f aca="false">IF(A8570="","",IF(D8570="Delivered",IF(B8570&lt;=INDEX(P_Due,F8570),1,0),0))</f>
        <v>0</v>
      </c>
    </row>
    <row r="8571" customFormat="false" ht="15" hidden="false" customHeight="false" outlineLevel="0" collapsed="false">
      <c r="A8571" s="37" t="n">
        <v>1007603</v>
      </c>
      <c r="B8571" s="38" t="n">
        <v>46308</v>
      </c>
      <c r="C8571" s="39" t="n">
        <v>1</v>
      </c>
      <c r="D8571" s="39" t="s">
        <v>26</v>
      </c>
      <c r="E8571" s="39"/>
      <c r="F8571" s="41" t="n">
        <f aca="false">IF(A8571="","",MATCH(A8571,P_ID,1))</f>
        <v>7603</v>
      </c>
      <c r="G8571" s="41" t="str">
        <f aca="false">IF(A8571="","",INDEX(P_Svc,F8571))</f>
        <v>Economy</v>
      </c>
      <c r="H8571" s="41" t="str">
        <f aca="false">IF(A8571="","",INDEX(P_Zone,F8571))</f>
        <v>Central</v>
      </c>
      <c r="I8571" s="41" t="n">
        <f aca="false">IF(A8571="","",IF(D8571="Delivered",IF(B8571&lt;=INDEX(P_Due,F8571),1,0),0))</f>
        <v>1</v>
      </c>
    </row>
    <row r="8572" customFormat="false" ht="15" hidden="false" customHeight="false" outlineLevel="0" collapsed="false">
      <c r="A8572" s="37" t="n">
        <v>1007604</v>
      </c>
      <c r="B8572" s="38" t="n">
        <v>46308</v>
      </c>
      <c r="C8572" s="39" t="n">
        <v>1</v>
      </c>
      <c r="D8572" s="39" t="s">
        <v>26</v>
      </c>
      <c r="E8572" s="39"/>
      <c r="F8572" s="41" t="n">
        <f aca="false">IF(A8572="","",MATCH(A8572,P_ID,1))</f>
        <v>7604</v>
      </c>
      <c r="G8572" s="41" t="str">
        <f aca="false">IF(A8572="","",INDEX(P_Svc,F8572))</f>
        <v>Economy</v>
      </c>
      <c r="H8572" s="41" t="str">
        <f aca="false">IF(A8572="","",INDEX(P_Zone,F8572))</f>
        <v>South</v>
      </c>
      <c r="I8572" s="41" t="n">
        <f aca="false">IF(A8572="","",IF(D8572="Delivered",IF(B8572&lt;=INDEX(P_Due,F8572),1,0),0))</f>
        <v>1</v>
      </c>
    </row>
    <row r="8573" customFormat="false" ht="15" hidden="false" customHeight="false" outlineLevel="0" collapsed="false">
      <c r="A8573" s="37" t="n">
        <v>1007605</v>
      </c>
      <c r="B8573" s="38" t="n">
        <v>46308</v>
      </c>
      <c r="C8573" s="39" t="n">
        <v>1</v>
      </c>
      <c r="D8573" s="39" t="s">
        <v>26</v>
      </c>
      <c r="E8573" s="39"/>
      <c r="F8573" s="41" t="n">
        <f aca="false">IF(A8573="","",MATCH(A8573,P_ID,1))</f>
        <v>7605</v>
      </c>
      <c r="G8573" s="41" t="str">
        <f aca="false">IF(A8573="","",INDEX(P_Svc,F8573))</f>
        <v>Standard</v>
      </c>
      <c r="H8573" s="41" t="str">
        <f aca="false">IF(A8573="","",INDEX(P_Zone,F8573))</f>
        <v>Central</v>
      </c>
      <c r="I8573" s="41" t="n">
        <f aca="false">IF(A8573="","",IF(D8573="Delivered",IF(B8573&lt;=INDEX(P_Due,F8573),1,0),0))</f>
        <v>1</v>
      </c>
    </row>
    <row r="8574" customFormat="false" ht="15" hidden="false" customHeight="false" outlineLevel="0" collapsed="false">
      <c r="A8574" s="37" t="n">
        <v>1007606</v>
      </c>
      <c r="B8574" s="38" t="n">
        <v>46308</v>
      </c>
      <c r="C8574" s="39" t="n">
        <v>1</v>
      </c>
      <c r="D8574" s="39" t="s">
        <v>26</v>
      </c>
      <c r="E8574" s="39"/>
      <c r="F8574" s="41" t="n">
        <f aca="false">IF(A8574="","",MATCH(A8574,P_ID,1))</f>
        <v>7606</v>
      </c>
      <c r="G8574" s="41" t="str">
        <f aca="false">IF(A8574="","",INDEX(P_Svc,F8574))</f>
        <v>Economy</v>
      </c>
      <c r="H8574" s="41" t="str">
        <f aca="false">IF(A8574="","",INDEX(P_Zone,F8574))</f>
        <v>North</v>
      </c>
      <c r="I8574" s="41" t="n">
        <f aca="false">IF(A8574="","",IF(D8574="Delivered",IF(B8574&lt;=INDEX(P_Due,F8574),1,0),0))</f>
        <v>1</v>
      </c>
    </row>
    <row r="8575" customFormat="false" ht="15" hidden="false" customHeight="false" outlineLevel="0" collapsed="false">
      <c r="A8575" s="37" t="n">
        <v>1007607</v>
      </c>
      <c r="B8575" s="38" t="n">
        <v>46308</v>
      </c>
      <c r="C8575" s="39" t="n">
        <v>1</v>
      </c>
      <c r="D8575" s="39" t="s">
        <v>26</v>
      </c>
      <c r="E8575" s="39"/>
      <c r="F8575" s="41" t="n">
        <f aca="false">IF(A8575="","",MATCH(A8575,P_ID,1))</f>
        <v>7607</v>
      </c>
      <c r="G8575" s="41" t="str">
        <f aca="false">IF(A8575="","",INDEX(P_Svc,F8575))</f>
        <v>Standard</v>
      </c>
      <c r="H8575" s="41" t="str">
        <f aca="false">IF(A8575="","",INDEX(P_Zone,F8575))</f>
        <v>East</v>
      </c>
      <c r="I8575" s="41" t="n">
        <f aca="false">IF(A8575="","",IF(D8575="Delivered",IF(B8575&lt;=INDEX(P_Due,F8575),1,0),0))</f>
        <v>1</v>
      </c>
    </row>
    <row r="8576" customFormat="false" ht="15" hidden="false" customHeight="false" outlineLevel="0" collapsed="false">
      <c r="A8576" s="37" t="n">
        <v>1007608</v>
      </c>
      <c r="B8576" s="38" t="n">
        <v>46308</v>
      </c>
      <c r="C8576" s="39" t="n">
        <v>1</v>
      </c>
      <c r="D8576" s="39" t="s">
        <v>26</v>
      </c>
      <c r="E8576" s="39"/>
      <c r="F8576" s="41" t="n">
        <f aca="false">IF(A8576="","",MATCH(A8576,P_ID,1))</f>
        <v>7608</v>
      </c>
      <c r="G8576" s="41" t="str">
        <f aca="false">IF(A8576="","",INDEX(P_Svc,F8576))</f>
        <v>Standard</v>
      </c>
      <c r="H8576" s="41" t="str">
        <f aca="false">IF(A8576="","",INDEX(P_Zone,F8576))</f>
        <v>South</v>
      </c>
      <c r="I8576" s="41" t="n">
        <f aca="false">IF(A8576="","",IF(D8576="Delivered",IF(B8576&lt;=INDEX(P_Due,F8576),1,0),0))</f>
        <v>1</v>
      </c>
    </row>
    <row r="8577" customFormat="false" ht="15" hidden="false" customHeight="false" outlineLevel="0" collapsed="false">
      <c r="A8577" s="37" t="n">
        <v>1007609</v>
      </c>
      <c r="B8577" s="38" t="n">
        <v>46308</v>
      </c>
      <c r="C8577" s="39" t="n">
        <v>1</v>
      </c>
      <c r="D8577" s="39" t="s">
        <v>79</v>
      </c>
      <c r="E8577" s="39" t="s">
        <v>38</v>
      </c>
      <c r="F8577" s="41" t="n">
        <f aca="false">IF(A8577="","",MATCH(A8577,P_ID,1))</f>
        <v>7609</v>
      </c>
      <c r="G8577" s="41" t="str">
        <f aca="false">IF(A8577="","",INDEX(P_Svc,F8577))</f>
        <v>Standard</v>
      </c>
      <c r="H8577" s="41" t="str">
        <f aca="false">IF(A8577="","",INDEX(P_Zone,F8577))</f>
        <v>East</v>
      </c>
      <c r="I8577" s="41" t="n">
        <f aca="false">IF(A8577="","",IF(D8577="Delivered",IF(B8577&lt;=INDEX(P_Due,F8577),1,0),0))</f>
        <v>0</v>
      </c>
    </row>
    <row r="8578" customFormat="false" ht="15" hidden="false" customHeight="false" outlineLevel="0" collapsed="false">
      <c r="A8578" s="37" t="n">
        <v>1007610</v>
      </c>
      <c r="B8578" s="38" t="n">
        <v>46308</v>
      </c>
      <c r="C8578" s="39" t="n">
        <v>1</v>
      </c>
      <c r="D8578" s="39" t="s">
        <v>26</v>
      </c>
      <c r="E8578" s="39"/>
      <c r="F8578" s="41" t="n">
        <f aca="false">IF(A8578="","",MATCH(A8578,P_ID,1))</f>
        <v>7610</v>
      </c>
      <c r="G8578" s="41" t="str">
        <f aca="false">IF(A8578="","",INDEX(P_Svc,F8578))</f>
        <v>Standard</v>
      </c>
      <c r="H8578" s="41" t="str">
        <f aca="false">IF(A8578="","",INDEX(P_Zone,F8578))</f>
        <v>East</v>
      </c>
      <c r="I8578" s="41" t="n">
        <f aca="false">IF(A8578="","",IF(D8578="Delivered",IF(B8578&lt;=INDEX(P_Due,F8578),1,0),0))</f>
        <v>1</v>
      </c>
    </row>
    <row r="8579" customFormat="false" ht="15" hidden="false" customHeight="false" outlineLevel="0" collapsed="false">
      <c r="A8579" s="37" t="n">
        <v>1007612</v>
      </c>
      <c r="B8579" s="38" t="n">
        <v>46308</v>
      </c>
      <c r="C8579" s="39" t="n">
        <v>1</v>
      </c>
      <c r="D8579" s="39" t="s">
        <v>26</v>
      </c>
      <c r="E8579" s="39"/>
      <c r="F8579" s="41" t="n">
        <f aca="false">IF(A8579="","",MATCH(A8579,P_ID,1))</f>
        <v>7612</v>
      </c>
      <c r="G8579" s="41" t="str">
        <f aca="false">IF(A8579="","",INDEX(P_Svc,F8579))</f>
        <v>Standard</v>
      </c>
      <c r="H8579" s="41" t="str">
        <f aca="false">IF(A8579="","",INDEX(P_Zone,F8579))</f>
        <v>Central</v>
      </c>
      <c r="I8579" s="41" t="n">
        <f aca="false">IF(A8579="","",IF(D8579="Delivered",IF(B8579&lt;=INDEX(P_Due,F8579),1,0),0))</f>
        <v>1</v>
      </c>
    </row>
    <row r="8580" customFormat="false" ht="15" hidden="false" customHeight="false" outlineLevel="0" collapsed="false">
      <c r="A8580" s="37" t="n">
        <v>1007614</v>
      </c>
      <c r="B8580" s="38" t="n">
        <v>46308</v>
      </c>
      <c r="C8580" s="39" t="n">
        <v>1</v>
      </c>
      <c r="D8580" s="39" t="s">
        <v>26</v>
      </c>
      <c r="E8580" s="39"/>
      <c r="F8580" s="41" t="n">
        <f aca="false">IF(A8580="","",MATCH(A8580,P_ID,1))</f>
        <v>7614</v>
      </c>
      <c r="G8580" s="41" t="str">
        <f aca="false">IF(A8580="","",INDEX(P_Svc,F8580))</f>
        <v>Standard</v>
      </c>
      <c r="H8580" s="41" t="str">
        <f aca="false">IF(A8580="","",INDEX(P_Zone,F8580))</f>
        <v>West</v>
      </c>
      <c r="I8580" s="41" t="n">
        <f aca="false">IF(A8580="","",IF(D8580="Delivered",IF(B8580&lt;=INDEX(P_Due,F8580),1,0),0))</f>
        <v>1</v>
      </c>
    </row>
    <row r="8581" customFormat="false" ht="15" hidden="false" customHeight="false" outlineLevel="0" collapsed="false">
      <c r="A8581" s="37" t="n">
        <v>1007716</v>
      </c>
      <c r="B8581" s="38" t="n">
        <v>46309</v>
      </c>
      <c r="C8581" s="39" t="n">
        <v>1</v>
      </c>
      <c r="D8581" s="39" t="s">
        <v>26</v>
      </c>
      <c r="E8581" s="39"/>
      <c r="F8581" s="41" t="n">
        <f aca="false">IF(A8581="","",MATCH(A8581,P_ID,1))</f>
        <v>7716</v>
      </c>
      <c r="G8581" s="41" t="str">
        <f aca="false">IF(A8581="","",INDEX(P_Svc,F8581))</f>
        <v>Express</v>
      </c>
      <c r="H8581" s="41" t="str">
        <f aca="false">IF(A8581="","",INDEX(P_Zone,F8581))</f>
        <v>Central</v>
      </c>
      <c r="I8581" s="41" t="n">
        <f aca="false">IF(A8581="","",IF(D8581="Delivered",IF(B8581&lt;=INDEX(P_Due,F8581),1,0),0))</f>
        <v>0</v>
      </c>
    </row>
    <row r="8582" customFormat="false" ht="15" hidden="false" customHeight="false" outlineLevel="0" collapsed="false">
      <c r="A8582" s="37" t="n">
        <v>1007635</v>
      </c>
      <c r="B8582" s="38" t="n">
        <v>46309</v>
      </c>
      <c r="C8582" s="39" t="n">
        <v>2</v>
      </c>
      <c r="D8582" s="39" t="s">
        <v>26</v>
      </c>
      <c r="E8582" s="39"/>
      <c r="F8582" s="41" t="n">
        <f aca="false">IF(A8582="","",MATCH(A8582,P_ID,1))</f>
        <v>7635</v>
      </c>
      <c r="G8582" s="41" t="str">
        <f aca="false">IF(A8582="","",INDEX(P_Svc,F8582))</f>
        <v>Express</v>
      </c>
      <c r="H8582" s="41" t="str">
        <f aca="false">IF(A8582="","",INDEX(P_Zone,F8582))</f>
        <v>South</v>
      </c>
      <c r="I8582" s="41" t="n">
        <f aca="false">IF(A8582="","",IF(D8582="Delivered",IF(B8582&lt;=INDEX(P_Due,F8582),1,0),0))</f>
        <v>0</v>
      </c>
    </row>
    <row r="8583" customFormat="false" ht="15" hidden="false" customHeight="false" outlineLevel="0" collapsed="false">
      <c r="A8583" s="37" t="n">
        <v>1007775</v>
      </c>
      <c r="B8583" s="38" t="n">
        <v>46309</v>
      </c>
      <c r="C8583" s="39" t="n">
        <v>1</v>
      </c>
      <c r="D8583" s="39" t="s">
        <v>26</v>
      </c>
      <c r="E8583" s="39"/>
      <c r="F8583" s="41" t="n">
        <f aca="false">IF(A8583="","",MATCH(A8583,P_ID,1))</f>
        <v>7775</v>
      </c>
      <c r="G8583" s="41" t="str">
        <f aca="false">IF(A8583="","",INDEX(P_Svc,F8583))</f>
        <v>Express</v>
      </c>
      <c r="H8583" s="41" t="str">
        <f aca="false">IF(A8583="","",INDEX(P_Zone,F8583))</f>
        <v>South</v>
      </c>
      <c r="I8583" s="41" t="n">
        <f aca="false">IF(A8583="","",IF(D8583="Delivered",IF(B8583&lt;=INDEX(P_Due,F8583),1,0),0))</f>
        <v>0</v>
      </c>
    </row>
    <row r="8584" customFormat="false" ht="15" hidden="false" customHeight="false" outlineLevel="0" collapsed="false">
      <c r="A8584" s="37" t="n">
        <v>1007787</v>
      </c>
      <c r="B8584" s="38" t="n">
        <v>46309</v>
      </c>
      <c r="C8584" s="39" t="n">
        <v>1</v>
      </c>
      <c r="D8584" s="39" t="s">
        <v>26</v>
      </c>
      <c r="E8584" s="39"/>
      <c r="F8584" s="41" t="n">
        <f aca="false">IF(A8584="","",MATCH(A8584,P_ID,1))</f>
        <v>7787</v>
      </c>
      <c r="G8584" s="41" t="str">
        <f aca="false">IF(A8584="","",INDEX(P_Svc,F8584))</f>
        <v>Express</v>
      </c>
      <c r="H8584" s="41" t="str">
        <f aca="false">IF(A8584="","",INDEX(P_Zone,F8584))</f>
        <v>North</v>
      </c>
      <c r="I8584" s="41" t="n">
        <f aca="false">IF(A8584="","",IF(D8584="Delivered",IF(B8584&lt;=INDEX(P_Due,F8584),1,0),0))</f>
        <v>0</v>
      </c>
    </row>
    <row r="8585" customFormat="false" ht="15" hidden="false" customHeight="false" outlineLevel="0" collapsed="false">
      <c r="A8585" s="37" t="n">
        <v>1007805</v>
      </c>
      <c r="B8585" s="38" t="n">
        <v>46309</v>
      </c>
      <c r="C8585" s="39" t="n">
        <v>1</v>
      </c>
      <c r="D8585" s="39" t="s">
        <v>26</v>
      </c>
      <c r="E8585" s="39"/>
      <c r="F8585" s="41" t="n">
        <f aca="false">IF(A8585="","",MATCH(A8585,P_ID,1))</f>
        <v>7805</v>
      </c>
      <c r="G8585" s="41" t="str">
        <f aca="false">IF(A8585="","",INDEX(P_Svc,F8585))</f>
        <v>Express</v>
      </c>
      <c r="H8585" s="41" t="str">
        <f aca="false">IF(A8585="","",INDEX(P_Zone,F8585))</f>
        <v>West</v>
      </c>
      <c r="I8585" s="41" t="n">
        <f aca="false">IF(A8585="","",IF(D8585="Delivered",IF(B8585&lt;=INDEX(P_Due,F8585),1,0),0))</f>
        <v>0</v>
      </c>
    </row>
    <row r="8586" customFormat="false" ht="15" hidden="false" customHeight="false" outlineLevel="0" collapsed="false">
      <c r="A8586" s="37" t="n">
        <v>1007853</v>
      </c>
      <c r="B8586" s="38" t="n">
        <v>46309</v>
      </c>
      <c r="C8586" s="39" t="n">
        <v>1</v>
      </c>
      <c r="D8586" s="39" t="s">
        <v>26</v>
      </c>
      <c r="E8586" s="39"/>
      <c r="F8586" s="41" t="n">
        <f aca="false">IF(A8586="","",MATCH(A8586,P_ID,1))</f>
        <v>7853</v>
      </c>
      <c r="G8586" s="41" t="str">
        <f aca="false">IF(A8586="","",INDEX(P_Svc,F8586))</f>
        <v>Express</v>
      </c>
      <c r="H8586" s="41" t="str">
        <f aca="false">IF(A8586="","",INDEX(P_Zone,F8586))</f>
        <v>East</v>
      </c>
      <c r="I8586" s="41" t="n">
        <f aca="false">IF(A8586="","",IF(D8586="Delivered",IF(B8586&lt;=INDEX(P_Due,F8586),1,0),0))</f>
        <v>0</v>
      </c>
    </row>
    <row r="8587" customFormat="false" ht="15" hidden="false" customHeight="false" outlineLevel="0" collapsed="false">
      <c r="A8587" s="37" t="n">
        <v>1007860</v>
      </c>
      <c r="B8587" s="38" t="n">
        <v>46309</v>
      </c>
      <c r="C8587" s="39" t="n">
        <v>1</v>
      </c>
      <c r="D8587" s="39" t="s">
        <v>26</v>
      </c>
      <c r="E8587" s="39"/>
      <c r="F8587" s="41" t="n">
        <f aca="false">IF(A8587="","",MATCH(A8587,P_ID,1))</f>
        <v>7860</v>
      </c>
      <c r="G8587" s="41" t="str">
        <f aca="false">IF(A8587="","",INDEX(P_Svc,F8587))</f>
        <v>Express</v>
      </c>
      <c r="H8587" s="41" t="str">
        <f aca="false">IF(A8587="","",INDEX(P_Zone,F8587))</f>
        <v>West</v>
      </c>
      <c r="I8587" s="41" t="n">
        <f aca="false">IF(A8587="","",IF(D8587="Delivered",IF(B8587&lt;=INDEX(P_Due,F8587),1,0),0))</f>
        <v>0</v>
      </c>
    </row>
    <row r="8588" customFormat="false" ht="15" hidden="false" customHeight="false" outlineLevel="0" collapsed="false">
      <c r="A8588" s="37" t="n">
        <v>1007866</v>
      </c>
      <c r="B8588" s="38" t="n">
        <v>46309</v>
      </c>
      <c r="C8588" s="39" t="n">
        <v>1</v>
      </c>
      <c r="D8588" s="39" t="s">
        <v>26</v>
      </c>
      <c r="E8588" s="39"/>
      <c r="F8588" s="41" t="n">
        <f aca="false">IF(A8588="","",MATCH(A8588,P_ID,1))</f>
        <v>7866</v>
      </c>
      <c r="G8588" s="41" t="str">
        <f aca="false">IF(A8588="","",INDEX(P_Svc,F8588))</f>
        <v>Express</v>
      </c>
      <c r="H8588" s="41" t="str">
        <f aca="false">IF(A8588="","",INDEX(P_Zone,F8588))</f>
        <v>East</v>
      </c>
      <c r="I8588" s="41" t="n">
        <f aca="false">IF(A8588="","",IF(D8588="Delivered",IF(B8588&lt;=INDEX(P_Due,F8588),1,0),0))</f>
        <v>0</v>
      </c>
    </row>
    <row r="8589" customFormat="false" ht="15" hidden="false" customHeight="false" outlineLevel="0" collapsed="false">
      <c r="A8589" s="37" t="n">
        <v>1007914</v>
      </c>
      <c r="B8589" s="38" t="n">
        <v>46309</v>
      </c>
      <c r="C8589" s="39" t="n">
        <v>1</v>
      </c>
      <c r="D8589" s="39" t="s">
        <v>26</v>
      </c>
      <c r="E8589" s="39"/>
      <c r="F8589" s="41" t="n">
        <f aca="false">IF(A8589="","",MATCH(A8589,P_ID,1))</f>
        <v>7914</v>
      </c>
      <c r="G8589" s="41" t="str">
        <f aca="false">IF(A8589="","",INDEX(P_Svc,F8589))</f>
        <v>Express</v>
      </c>
      <c r="H8589" s="41" t="str">
        <f aca="false">IF(A8589="","",INDEX(P_Zone,F8589))</f>
        <v>East</v>
      </c>
      <c r="I8589" s="41" t="n">
        <f aca="false">IF(A8589="","",IF(D8589="Delivered",IF(B8589&lt;=INDEX(P_Due,F8589),1,0),0))</f>
        <v>1</v>
      </c>
    </row>
    <row r="8590" customFormat="false" ht="15" hidden="false" customHeight="false" outlineLevel="0" collapsed="false">
      <c r="A8590" s="37" t="n">
        <v>1007949</v>
      </c>
      <c r="B8590" s="38" t="n">
        <v>46309</v>
      </c>
      <c r="C8590" s="39" t="n">
        <v>1</v>
      </c>
      <c r="D8590" s="39" t="s">
        <v>26</v>
      </c>
      <c r="E8590" s="39"/>
      <c r="F8590" s="41" t="n">
        <f aca="false">IF(A8590="","",MATCH(A8590,P_ID,1))</f>
        <v>7949</v>
      </c>
      <c r="G8590" s="41" t="str">
        <f aca="false">IF(A8590="","",INDEX(P_Svc,F8590))</f>
        <v>Express</v>
      </c>
      <c r="H8590" s="41" t="str">
        <f aca="false">IF(A8590="","",INDEX(P_Zone,F8590))</f>
        <v>South</v>
      </c>
      <c r="I8590" s="41" t="n">
        <f aca="false">IF(A8590="","",IF(D8590="Delivered",IF(B8590&lt;=INDEX(P_Due,F8590),1,0),0))</f>
        <v>1</v>
      </c>
    </row>
    <row r="8591" customFormat="false" ht="15" hidden="false" customHeight="false" outlineLevel="0" collapsed="false">
      <c r="A8591" s="37" t="n">
        <v>1007956</v>
      </c>
      <c r="B8591" s="38" t="n">
        <v>46309</v>
      </c>
      <c r="C8591" s="39" t="n">
        <v>1</v>
      </c>
      <c r="D8591" s="39" t="s">
        <v>26</v>
      </c>
      <c r="E8591" s="39"/>
      <c r="F8591" s="41" t="n">
        <f aca="false">IF(A8591="","",MATCH(A8591,P_ID,1))</f>
        <v>7956</v>
      </c>
      <c r="G8591" s="41" t="str">
        <f aca="false">IF(A8591="","",INDEX(P_Svc,F8591))</f>
        <v>Express</v>
      </c>
      <c r="H8591" s="41" t="str">
        <f aca="false">IF(A8591="","",INDEX(P_Zone,F8591))</f>
        <v>North</v>
      </c>
      <c r="I8591" s="41" t="n">
        <f aca="false">IF(A8591="","",IF(D8591="Delivered",IF(B8591&lt;=INDEX(P_Due,F8591),1,0),0))</f>
        <v>1</v>
      </c>
    </row>
    <row r="8592" customFormat="false" ht="15" hidden="false" customHeight="false" outlineLevel="0" collapsed="false">
      <c r="A8592" s="37" t="n">
        <v>1008034</v>
      </c>
      <c r="B8592" s="38" t="n">
        <v>46309</v>
      </c>
      <c r="C8592" s="39" t="n">
        <v>1</v>
      </c>
      <c r="D8592" s="39" t="s">
        <v>26</v>
      </c>
      <c r="E8592" s="39"/>
      <c r="F8592" s="41" t="n">
        <f aca="false">IF(A8592="","",MATCH(A8592,P_ID,1))</f>
        <v>8034</v>
      </c>
      <c r="G8592" s="41" t="str">
        <f aca="false">IF(A8592="","",INDEX(P_Svc,F8592))</f>
        <v>Express</v>
      </c>
      <c r="H8592" s="41" t="str">
        <f aca="false">IF(A8592="","",INDEX(P_Zone,F8592))</f>
        <v>Central</v>
      </c>
      <c r="I8592" s="41" t="n">
        <f aca="false">IF(A8592="","",IF(D8592="Delivered",IF(B8592&lt;=INDEX(P_Due,F8592),1,0),0))</f>
        <v>1</v>
      </c>
    </row>
    <row r="8593" customFormat="false" ht="15" hidden="false" customHeight="false" outlineLevel="0" collapsed="false">
      <c r="A8593" s="37" t="n">
        <v>1008070</v>
      </c>
      <c r="B8593" s="38" t="n">
        <v>46309</v>
      </c>
      <c r="C8593" s="39" t="n">
        <v>1</v>
      </c>
      <c r="D8593" s="39" t="s">
        <v>26</v>
      </c>
      <c r="E8593" s="39"/>
      <c r="F8593" s="41" t="n">
        <f aca="false">IF(A8593="","",MATCH(A8593,P_ID,1))</f>
        <v>8070</v>
      </c>
      <c r="G8593" s="41" t="str">
        <f aca="false">IF(A8593="","",INDEX(P_Svc,F8593))</f>
        <v>Express</v>
      </c>
      <c r="H8593" s="41" t="str">
        <f aca="false">IF(A8593="","",INDEX(P_Zone,F8593))</f>
        <v>South</v>
      </c>
      <c r="I8593" s="41" t="n">
        <f aca="false">IF(A8593="","",IF(D8593="Delivered",IF(B8593&lt;=INDEX(P_Due,F8593),1,0),0))</f>
        <v>1</v>
      </c>
    </row>
    <row r="8594" customFormat="false" ht="15" hidden="false" customHeight="false" outlineLevel="0" collapsed="false">
      <c r="A8594" s="37" t="n">
        <v>1008078</v>
      </c>
      <c r="B8594" s="38" t="n">
        <v>46309</v>
      </c>
      <c r="C8594" s="39" t="n">
        <v>1</v>
      </c>
      <c r="D8594" s="39" t="s">
        <v>26</v>
      </c>
      <c r="E8594" s="39"/>
      <c r="F8594" s="41" t="n">
        <f aca="false">IF(A8594="","",MATCH(A8594,P_ID,1))</f>
        <v>8078</v>
      </c>
      <c r="G8594" s="41" t="str">
        <f aca="false">IF(A8594="","",INDEX(P_Svc,F8594))</f>
        <v>Express</v>
      </c>
      <c r="H8594" s="41" t="str">
        <f aca="false">IF(A8594="","",INDEX(P_Zone,F8594))</f>
        <v>West</v>
      </c>
      <c r="I8594" s="41" t="n">
        <f aca="false">IF(A8594="","",IF(D8594="Delivered",IF(B8594&lt;=INDEX(P_Due,F8594),1,0),0))</f>
        <v>1</v>
      </c>
    </row>
    <row r="8595" customFormat="false" ht="15" hidden="false" customHeight="false" outlineLevel="0" collapsed="false">
      <c r="A8595" s="37" t="n">
        <v>1008156</v>
      </c>
      <c r="B8595" s="38" t="n">
        <v>46309</v>
      </c>
      <c r="C8595" s="39" t="n">
        <v>1</v>
      </c>
      <c r="D8595" s="39" t="s">
        <v>26</v>
      </c>
      <c r="E8595" s="39"/>
      <c r="F8595" s="41" t="n">
        <f aca="false">IF(A8595="","",MATCH(A8595,P_ID,1))</f>
        <v>8156</v>
      </c>
      <c r="G8595" s="41" t="str">
        <f aca="false">IF(A8595="","",INDEX(P_Svc,F8595))</f>
        <v>Express</v>
      </c>
      <c r="H8595" s="41" t="str">
        <f aca="false">IF(A8595="","",INDEX(P_Zone,F8595))</f>
        <v>South</v>
      </c>
      <c r="I8595" s="41" t="n">
        <f aca="false">IF(A8595="","",IF(D8595="Delivered",IF(B8595&lt;=INDEX(P_Due,F8595),1,0),0))</f>
        <v>1</v>
      </c>
    </row>
    <row r="8596" customFormat="false" ht="15" hidden="false" customHeight="false" outlineLevel="0" collapsed="false">
      <c r="A8596" s="37" t="n">
        <v>1007856</v>
      </c>
      <c r="B8596" s="38" t="n">
        <v>46309</v>
      </c>
      <c r="C8596" s="39" t="n">
        <v>2</v>
      </c>
      <c r="D8596" s="39" t="s">
        <v>26</v>
      </c>
      <c r="E8596" s="39"/>
      <c r="F8596" s="41" t="n">
        <f aca="false">IF(A8596="","",MATCH(A8596,P_ID,1))</f>
        <v>7856</v>
      </c>
      <c r="G8596" s="41" t="str">
        <f aca="false">IF(A8596="","",INDEX(P_Svc,F8596))</f>
        <v>Express</v>
      </c>
      <c r="H8596" s="41" t="str">
        <f aca="false">IF(A8596="","",INDEX(P_Zone,F8596))</f>
        <v>South</v>
      </c>
      <c r="I8596" s="41" t="n">
        <f aca="false">IF(A8596="","",IF(D8596="Delivered",IF(B8596&lt;=INDEX(P_Due,F8596),1,0),0))</f>
        <v>0</v>
      </c>
    </row>
    <row r="8597" customFormat="false" ht="15" hidden="false" customHeight="false" outlineLevel="0" collapsed="false">
      <c r="A8597" s="37" t="n">
        <v>1007967</v>
      </c>
      <c r="B8597" s="38" t="n">
        <v>46309</v>
      </c>
      <c r="C8597" s="39" t="n">
        <v>1</v>
      </c>
      <c r="D8597" s="39" t="s">
        <v>79</v>
      </c>
      <c r="E8597" s="39" t="s">
        <v>36</v>
      </c>
      <c r="F8597" s="41" t="n">
        <f aca="false">IF(A8597="","",MATCH(A8597,P_ID,1))</f>
        <v>7967</v>
      </c>
      <c r="G8597" s="41" t="str">
        <f aca="false">IF(A8597="","",INDEX(P_Svc,F8597))</f>
        <v>Express</v>
      </c>
      <c r="H8597" s="41" t="str">
        <f aca="false">IF(A8597="","",INDEX(P_Zone,F8597))</f>
        <v>South</v>
      </c>
      <c r="I8597" s="41" t="n">
        <f aca="false">IF(A8597="","",IF(D8597="Delivered",IF(B8597&lt;=INDEX(P_Due,F8597),1,0),0))</f>
        <v>0</v>
      </c>
    </row>
    <row r="8598" customFormat="false" ht="15" hidden="false" customHeight="false" outlineLevel="0" collapsed="false">
      <c r="A8598" s="37" t="n">
        <v>1007972</v>
      </c>
      <c r="B8598" s="38" t="n">
        <v>46309</v>
      </c>
      <c r="C8598" s="39" t="n">
        <v>1</v>
      </c>
      <c r="D8598" s="39" t="s">
        <v>26</v>
      </c>
      <c r="E8598" s="39"/>
      <c r="F8598" s="41" t="n">
        <f aca="false">IF(A8598="","",MATCH(A8598,P_ID,1))</f>
        <v>7972</v>
      </c>
      <c r="G8598" s="41" t="str">
        <f aca="false">IF(A8598="","",INDEX(P_Svc,F8598))</f>
        <v>Express</v>
      </c>
      <c r="H8598" s="41" t="str">
        <f aca="false">IF(A8598="","",INDEX(P_Zone,F8598))</f>
        <v>East</v>
      </c>
      <c r="I8598" s="41" t="n">
        <f aca="false">IF(A8598="","",IF(D8598="Delivered",IF(B8598&lt;=INDEX(P_Due,F8598),1,0),0))</f>
        <v>1</v>
      </c>
    </row>
    <row r="8599" customFormat="false" ht="15" hidden="false" customHeight="false" outlineLevel="0" collapsed="false">
      <c r="A8599" s="37" t="n">
        <v>1007993</v>
      </c>
      <c r="B8599" s="38" t="n">
        <v>46309</v>
      </c>
      <c r="C8599" s="39" t="n">
        <v>1</v>
      </c>
      <c r="D8599" s="39" t="s">
        <v>26</v>
      </c>
      <c r="E8599" s="39"/>
      <c r="F8599" s="41" t="n">
        <f aca="false">IF(A8599="","",MATCH(A8599,P_ID,1))</f>
        <v>7993</v>
      </c>
      <c r="G8599" s="41" t="str">
        <f aca="false">IF(A8599="","",INDEX(P_Svc,F8599))</f>
        <v>Express</v>
      </c>
      <c r="H8599" s="41" t="str">
        <f aca="false">IF(A8599="","",INDEX(P_Zone,F8599))</f>
        <v>North</v>
      </c>
      <c r="I8599" s="41" t="n">
        <f aca="false">IF(A8599="","",IF(D8599="Delivered",IF(B8599&lt;=INDEX(P_Due,F8599),1,0),0))</f>
        <v>1</v>
      </c>
    </row>
    <row r="8600" customFormat="false" ht="15" hidden="false" customHeight="false" outlineLevel="0" collapsed="false">
      <c r="A8600" s="37" t="n">
        <v>1008002</v>
      </c>
      <c r="B8600" s="38" t="n">
        <v>46309</v>
      </c>
      <c r="C8600" s="39" t="n">
        <v>1</v>
      </c>
      <c r="D8600" s="39" t="s">
        <v>26</v>
      </c>
      <c r="E8600" s="39"/>
      <c r="F8600" s="41" t="n">
        <f aca="false">IF(A8600="","",MATCH(A8600,P_ID,1))</f>
        <v>8002</v>
      </c>
      <c r="G8600" s="41" t="str">
        <f aca="false">IF(A8600="","",INDEX(P_Svc,F8600))</f>
        <v>Express</v>
      </c>
      <c r="H8600" s="41" t="str">
        <f aca="false">IF(A8600="","",INDEX(P_Zone,F8600))</f>
        <v>North</v>
      </c>
      <c r="I8600" s="41" t="n">
        <f aca="false">IF(A8600="","",IF(D8600="Delivered",IF(B8600&lt;=INDEX(P_Due,F8600),1,0),0))</f>
        <v>1</v>
      </c>
    </row>
    <row r="8601" customFormat="false" ht="15" hidden="false" customHeight="false" outlineLevel="0" collapsed="false">
      <c r="A8601" s="37" t="n">
        <v>1008014</v>
      </c>
      <c r="B8601" s="38" t="n">
        <v>46309</v>
      </c>
      <c r="C8601" s="39" t="n">
        <v>1</v>
      </c>
      <c r="D8601" s="39" t="s">
        <v>26</v>
      </c>
      <c r="E8601" s="39"/>
      <c r="F8601" s="41" t="n">
        <f aca="false">IF(A8601="","",MATCH(A8601,P_ID,1))</f>
        <v>8014</v>
      </c>
      <c r="G8601" s="41" t="str">
        <f aca="false">IF(A8601="","",INDEX(P_Svc,F8601))</f>
        <v>Express</v>
      </c>
      <c r="H8601" s="41" t="str">
        <f aca="false">IF(A8601="","",INDEX(P_Zone,F8601))</f>
        <v>West</v>
      </c>
      <c r="I8601" s="41" t="n">
        <f aca="false">IF(A8601="","",IF(D8601="Delivered",IF(B8601&lt;=INDEX(P_Due,F8601),1,0),0))</f>
        <v>1</v>
      </c>
    </row>
    <row r="8602" customFormat="false" ht="15" hidden="false" customHeight="false" outlineLevel="0" collapsed="false">
      <c r="A8602" s="37" t="n">
        <v>1008020</v>
      </c>
      <c r="B8602" s="38" t="n">
        <v>46309</v>
      </c>
      <c r="C8602" s="39" t="n">
        <v>1</v>
      </c>
      <c r="D8602" s="39" t="s">
        <v>79</v>
      </c>
      <c r="E8602" s="39" t="s">
        <v>32</v>
      </c>
      <c r="F8602" s="41" t="n">
        <f aca="false">IF(A8602="","",MATCH(A8602,P_ID,1))</f>
        <v>8020</v>
      </c>
      <c r="G8602" s="41" t="str">
        <f aca="false">IF(A8602="","",INDEX(P_Svc,F8602))</f>
        <v>Express</v>
      </c>
      <c r="H8602" s="41" t="str">
        <f aca="false">IF(A8602="","",INDEX(P_Zone,F8602))</f>
        <v>South</v>
      </c>
      <c r="I8602" s="41" t="n">
        <f aca="false">IF(A8602="","",IF(D8602="Delivered",IF(B8602&lt;=INDEX(P_Due,F8602),1,0),0))</f>
        <v>0</v>
      </c>
    </row>
    <row r="8603" customFormat="false" ht="15" hidden="false" customHeight="false" outlineLevel="0" collapsed="false">
      <c r="A8603" s="37" t="n">
        <v>1008050</v>
      </c>
      <c r="B8603" s="38" t="n">
        <v>46309</v>
      </c>
      <c r="C8603" s="39" t="n">
        <v>1</v>
      </c>
      <c r="D8603" s="39" t="s">
        <v>26</v>
      </c>
      <c r="E8603" s="39"/>
      <c r="F8603" s="41" t="n">
        <f aca="false">IF(A8603="","",MATCH(A8603,P_ID,1))</f>
        <v>8050</v>
      </c>
      <c r="G8603" s="41" t="str">
        <f aca="false">IF(A8603="","",INDEX(P_Svc,F8603))</f>
        <v>Express</v>
      </c>
      <c r="H8603" s="41" t="str">
        <f aca="false">IF(A8603="","",INDEX(P_Zone,F8603))</f>
        <v>East</v>
      </c>
      <c r="I8603" s="41" t="n">
        <f aca="false">IF(A8603="","",IF(D8603="Delivered",IF(B8603&lt;=INDEX(P_Due,F8603),1,0),0))</f>
        <v>1</v>
      </c>
    </row>
    <row r="8604" customFormat="false" ht="15" hidden="false" customHeight="false" outlineLevel="0" collapsed="false">
      <c r="A8604" s="37" t="n">
        <v>1008051</v>
      </c>
      <c r="B8604" s="38" t="n">
        <v>46309</v>
      </c>
      <c r="C8604" s="39" t="n">
        <v>1</v>
      </c>
      <c r="D8604" s="39" t="s">
        <v>79</v>
      </c>
      <c r="E8604" s="39" t="s">
        <v>32</v>
      </c>
      <c r="F8604" s="41" t="n">
        <f aca="false">IF(A8604="","",MATCH(A8604,P_ID,1))</f>
        <v>8051</v>
      </c>
      <c r="G8604" s="41" t="str">
        <f aca="false">IF(A8604="","",INDEX(P_Svc,F8604))</f>
        <v>Express</v>
      </c>
      <c r="H8604" s="41" t="str">
        <f aca="false">IF(A8604="","",INDEX(P_Zone,F8604))</f>
        <v>North</v>
      </c>
      <c r="I8604" s="41" t="n">
        <f aca="false">IF(A8604="","",IF(D8604="Delivered",IF(B8604&lt;=INDEX(P_Due,F8604),1,0),0))</f>
        <v>0</v>
      </c>
    </row>
    <row r="8605" customFormat="false" ht="15" hidden="false" customHeight="false" outlineLevel="0" collapsed="false">
      <c r="A8605" s="37" t="n">
        <v>1008075</v>
      </c>
      <c r="B8605" s="38" t="n">
        <v>46309</v>
      </c>
      <c r="C8605" s="39" t="n">
        <v>1</v>
      </c>
      <c r="D8605" s="39" t="s">
        <v>26</v>
      </c>
      <c r="E8605" s="39"/>
      <c r="F8605" s="41" t="n">
        <f aca="false">IF(A8605="","",MATCH(A8605,P_ID,1))</f>
        <v>8075</v>
      </c>
      <c r="G8605" s="41" t="str">
        <f aca="false">IF(A8605="","",INDEX(P_Svc,F8605))</f>
        <v>Express</v>
      </c>
      <c r="H8605" s="41" t="str">
        <f aca="false">IF(A8605="","",INDEX(P_Zone,F8605))</f>
        <v>West</v>
      </c>
      <c r="I8605" s="41" t="n">
        <f aca="false">IF(A8605="","",IF(D8605="Delivered",IF(B8605&lt;=INDEX(P_Due,F8605),1,0),0))</f>
        <v>1</v>
      </c>
    </row>
    <row r="8606" customFormat="false" ht="15" hidden="false" customHeight="false" outlineLevel="0" collapsed="false">
      <c r="A8606" s="37" t="n">
        <v>1008080</v>
      </c>
      <c r="B8606" s="38" t="n">
        <v>46309</v>
      </c>
      <c r="C8606" s="39" t="n">
        <v>1</v>
      </c>
      <c r="D8606" s="39" t="s">
        <v>26</v>
      </c>
      <c r="E8606" s="39"/>
      <c r="F8606" s="41" t="n">
        <f aca="false">IF(A8606="","",MATCH(A8606,P_ID,1))</f>
        <v>8080</v>
      </c>
      <c r="G8606" s="41" t="str">
        <f aca="false">IF(A8606="","",INDEX(P_Svc,F8606))</f>
        <v>Express</v>
      </c>
      <c r="H8606" s="41" t="str">
        <f aca="false">IF(A8606="","",INDEX(P_Zone,F8606))</f>
        <v>West</v>
      </c>
      <c r="I8606" s="41" t="n">
        <f aca="false">IF(A8606="","",IF(D8606="Delivered",IF(B8606&lt;=INDEX(P_Due,F8606),1,0),0))</f>
        <v>1</v>
      </c>
    </row>
    <row r="8607" customFormat="false" ht="15" hidden="false" customHeight="false" outlineLevel="0" collapsed="false">
      <c r="A8607" s="37" t="n">
        <v>1008098</v>
      </c>
      <c r="B8607" s="38" t="n">
        <v>46309</v>
      </c>
      <c r="C8607" s="39" t="n">
        <v>1</v>
      </c>
      <c r="D8607" s="39" t="s">
        <v>26</v>
      </c>
      <c r="E8607" s="39"/>
      <c r="F8607" s="41" t="n">
        <f aca="false">IF(A8607="","",MATCH(A8607,P_ID,1))</f>
        <v>8098</v>
      </c>
      <c r="G8607" s="41" t="str">
        <f aca="false">IF(A8607="","",INDEX(P_Svc,F8607))</f>
        <v>Express</v>
      </c>
      <c r="H8607" s="41" t="str">
        <f aca="false">IF(A8607="","",INDEX(P_Zone,F8607))</f>
        <v>Central</v>
      </c>
      <c r="I8607" s="41" t="n">
        <f aca="false">IF(A8607="","",IF(D8607="Delivered",IF(B8607&lt;=INDEX(P_Due,F8607),1,0),0))</f>
        <v>1</v>
      </c>
    </row>
    <row r="8608" customFormat="false" ht="15" hidden="false" customHeight="false" outlineLevel="0" collapsed="false">
      <c r="A8608" s="37" t="n">
        <v>1008107</v>
      </c>
      <c r="B8608" s="38" t="n">
        <v>46309</v>
      </c>
      <c r="C8608" s="39" t="n">
        <v>1</v>
      </c>
      <c r="D8608" s="39" t="s">
        <v>26</v>
      </c>
      <c r="E8608" s="39"/>
      <c r="F8608" s="41" t="n">
        <f aca="false">IF(A8608="","",MATCH(A8608,P_ID,1))</f>
        <v>8107</v>
      </c>
      <c r="G8608" s="41" t="str">
        <f aca="false">IF(A8608="","",INDEX(P_Svc,F8608))</f>
        <v>Express</v>
      </c>
      <c r="H8608" s="41" t="str">
        <f aca="false">IF(A8608="","",INDEX(P_Zone,F8608))</f>
        <v>North</v>
      </c>
      <c r="I8608" s="41" t="n">
        <f aca="false">IF(A8608="","",IF(D8608="Delivered",IF(B8608&lt;=INDEX(P_Due,F8608),1,0),0))</f>
        <v>1</v>
      </c>
    </row>
    <row r="8609" customFormat="false" ht="15" hidden="false" customHeight="false" outlineLevel="0" collapsed="false">
      <c r="A8609" s="37" t="n">
        <v>1008117</v>
      </c>
      <c r="B8609" s="38" t="n">
        <v>46309</v>
      </c>
      <c r="C8609" s="39" t="n">
        <v>1</v>
      </c>
      <c r="D8609" s="39" t="s">
        <v>26</v>
      </c>
      <c r="E8609" s="39"/>
      <c r="F8609" s="41" t="n">
        <f aca="false">IF(A8609="","",MATCH(A8609,P_ID,1))</f>
        <v>8117</v>
      </c>
      <c r="G8609" s="41" t="str">
        <f aca="false">IF(A8609="","",INDEX(P_Svc,F8609))</f>
        <v>Express</v>
      </c>
      <c r="H8609" s="41" t="str">
        <f aca="false">IF(A8609="","",INDEX(P_Zone,F8609))</f>
        <v>West</v>
      </c>
      <c r="I8609" s="41" t="n">
        <f aca="false">IF(A8609="","",IF(D8609="Delivered",IF(B8609&lt;=INDEX(P_Due,F8609),1,0),0))</f>
        <v>1</v>
      </c>
    </row>
    <row r="8610" customFormat="false" ht="15" hidden="false" customHeight="false" outlineLevel="0" collapsed="false">
      <c r="A8610" s="37" t="n">
        <v>1008173</v>
      </c>
      <c r="B8610" s="38" t="n">
        <v>46309</v>
      </c>
      <c r="C8610" s="39" t="n">
        <v>1</v>
      </c>
      <c r="D8610" s="39" t="s">
        <v>26</v>
      </c>
      <c r="E8610" s="39"/>
      <c r="F8610" s="41" t="n">
        <f aca="false">IF(A8610="","",MATCH(A8610,P_ID,1))</f>
        <v>8173</v>
      </c>
      <c r="G8610" s="41" t="str">
        <f aca="false">IF(A8610="","",INDEX(P_Svc,F8610))</f>
        <v>Express</v>
      </c>
      <c r="H8610" s="41" t="str">
        <f aca="false">IF(A8610="","",INDEX(P_Zone,F8610))</f>
        <v>Central</v>
      </c>
      <c r="I8610" s="41" t="n">
        <f aca="false">IF(A8610="","",IF(D8610="Delivered",IF(B8610&lt;=INDEX(P_Due,F8610),1,0),0))</f>
        <v>1</v>
      </c>
    </row>
    <row r="8611" customFormat="false" ht="15" hidden="false" customHeight="false" outlineLevel="0" collapsed="false">
      <c r="A8611" s="37" t="n">
        <v>1008202</v>
      </c>
      <c r="B8611" s="38" t="n">
        <v>46309</v>
      </c>
      <c r="C8611" s="39" t="n">
        <v>0</v>
      </c>
      <c r="D8611" s="39" t="s">
        <v>80</v>
      </c>
      <c r="E8611" s="39" t="s">
        <v>40</v>
      </c>
      <c r="F8611" s="41" t="n">
        <f aca="false">IF(A8611="","",MATCH(A8611,P_ID,1))</f>
        <v>8202</v>
      </c>
      <c r="G8611" s="41" t="str">
        <f aca="false">IF(A8611="","",INDEX(P_Svc,F8611))</f>
        <v>Express</v>
      </c>
      <c r="H8611" s="41" t="str">
        <f aca="false">IF(A8611="","",INDEX(P_Zone,F8611))</f>
        <v>East</v>
      </c>
      <c r="I8611" s="41" t="n">
        <f aca="false">IF(A8611="","",IF(D8611="Delivered",IF(B8611&lt;=INDEX(P_Due,F8611),1,0),0))</f>
        <v>0</v>
      </c>
    </row>
    <row r="8612" customFormat="false" ht="15" hidden="false" customHeight="false" outlineLevel="0" collapsed="false">
      <c r="A8612" s="37" t="n">
        <v>1008205</v>
      </c>
      <c r="B8612" s="38" t="n">
        <v>46309</v>
      </c>
      <c r="C8612" s="39" t="n">
        <v>1</v>
      </c>
      <c r="D8612" s="39" t="s">
        <v>26</v>
      </c>
      <c r="E8612" s="39"/>
      <c r="F8612" s="41" t="n">
        <f aca="false">IF(A8612="","",MATCH(A8612,P_ID,1))</f>
        <v>8205</v>
      </c>
      <c r="G8612" s="41" t="str">
        <f aca="false">IF(A8612="","",INDEX(P_Svc,F8612))</f>
        <v>Express</v>
      </c>
      <c r="H8612" s="41" t="str">
        <f aca="false">IF(A8612="","",INDEX(P_Zone,F8612))</f>
        <v>Central</v>
      </c>
      <c r="I8612" s="41" t="n">
        <f aca="false">IF(A8612="","",IF(D8612="Delivered",IF(B8612&lt;=INDEX(P_Due,F8612),1,0),0))</f>
        <v>1</v>
      </c>
    </row>
    <row r="8613" customFormat="false" ht="15" hidden="false" customHeight="false" outlineLevel="0" collapsed="false">
      <c r="A8613" s="37" t="n">
        <v>1008220</v>
      </c>
      <c r="B8613" s="38" t="n">
        <v>46309</v>
      </c>
      <c r="C8613" s="39" t="n">
        <v>1</v>
      </c>
      <c r="D8613" s="39" t="s">
        <v>26</v>
      </c>
      <c r="E8613" s="39"/>
      <c r="F8613" s="41" t="n">
        <f aca="false">IF(A8613="","",MATCH(A8613,P_ID,1))</f>
        <v>8220</v>
      </c>
      <c r="G8613" s="41" t="str">
        <f aca="false">IF(A8613="","",INDEX(P_Svc,F8613))</f>
        <v>Express</v>
      </c>
      <c r="H8613" s="41" t="str">
        <f aca="false">IF(A8613="","",INDEX(P_Zone,F8613))</f>
        <v>North</v>
      </c>
      <c r="I8613" s="41" t="n">
        <f aca="false">IF(A8613="","",IF(D8613="Delivered",IF(B8613&lt;=INDEX(P_Due,F8613),1,0),0))</f>
        <v>1</v>
      </c>
    </row>
    <row r="8614" customFormat="false" ht="15" hidden="false" customHeight="false" outlineLevel="0" collapsed="false">
      <c r="A8614" s="37" t="n">
        <v>1008237</v>
      </c>
      <c r="B8614" s="38" t="n">
        <v>46309</v>
      </c>
      <c r="C8614" s="39" t="n">
        <v>1</v>
      </c>
      <c r="D8614" s="39" t="s">
        <v>26</v>
      </c>
      <c r="E8614" s="39"/>
      <c r="F8614" s="41" t="n">
        <f aca="false">IF(A8614="","",MATCH(A8614,P_ID,1))</f>
        <v>8237</v>
      </c>
      <c r="G8614" s="41" t="str">
        <f aca="false">IF(A8614="","",INDEX(P_Svc,F8614))</f>
        <v>Express</v>
      </c>
      <c r="H8614" s="41" t="str">
        <f aca="false">IF(A8614="","",INDEX(P_Zone,F8614))</f>
        <v>South</v>
      </c>
      <c r="I8614" s="41" t="n">
        <f aca="false">IF(A8614="","",IF(D8614="Delivered",IF(B8614&lt;=INDEX(P_Due,F8614),1,0),0))</f>
        <v>1</v>
      </c>
    </row>
    <row r="8615" customFormat="false" ht="15" hidden="false" customHeight="false" outlineLevel="0" collapsed="false">
      <c r="A8615" s="37" t="n">
        <v>1008269</v>
      </c>
      <c r="B8615" s="38" t="n">
        <v>46309</v>
      </c>
      <c r="C8615" s="39" t="n">
        <v>1</v>
      </c>
      <c r="D8615" s="39" t="s">
        <v>26</v>
      </c>
      <c r="E8615" s="39"/>
      <c r="F8615" s="41" t="n">
        <f aca="false">IF(A8615="","",MATCH(A8615,P_ID,1))</f>
        <v>8269</v>
      </c>
      <c r="G8615" s="41" t="str">
        <f aca="false">IF(A8615="","",INDEX(P_Svc,F8615))</f>
        <v>Express</v>
      </c>
      <c r="H8615" s="41" t="str">
        <f aca="false">IF(A8615="","",INDEX(P_Zone,F8615))</f>
        <v>North</v>
      </c>
      <c r="I8615" s="41" t="n">
        <f aca="false">IF(A8615="","",IF(D8615="Delivered",IF(B8615&lt;=INDEX(P_Due,F8615),1,0),0))</f>
        <v>1</v>
      </c>
    </row>
    <row r="8616" customFormat="false" ht="15" hidden="false" customHeight="false" outlineLevel="0" collapsed="false">
      <c r="A8616" s="37" t="n">
        <v>1008334</v>
      </c>
      <c r="B8616" s="38" t="n">
        <v>46309</v>
      </c>
      <c r="C8616" s="39" t="n">
        <v>1</v>
      </c>
      <c r="D8616" s="39" t="s">
        <v>26</v>
      </c>
      <c r="E8616" s="39"/>
      <c r="F8616" s="41" t="n">
        <f aca="false">IF(A8616="","",MATCH(A8616,P_ID,1))</f>
        <v>8334</v>
      </c>
      <c r="G8616" s="41" t="str">
        <f aca="false">IF(A8616="","",INDEX(P_Svc,F8616))</f>
        <v>Express</v>
      </c>
      <c r="H8616" s="41" t="str">
        <f aca="false">IF(A8616="","",INDEX(P_Zone,F8616))</f>
        <v>North</v>
      </c>
      <c r="I8616" s="41" t="n">
        <f aca="false">IF(A8616="","",IF(D8616="Delivered",IF(B8616&lt;=INDEX(P_Due,F8616),1,0),0))</f>
        <v>1</v>
      </c>
    </row>
    <row r="8617" customFormat="false" ht="15" hidden="false" customHeight="false" outlineLevel="0" collapsed="false">
      <c r="A8617" s="37" t="n">
        <v>1008356</v>
      </c>
      <c r="B8617" s="38" t="n">
        <v>46309</v>
      </c>
      <c r="C8617" s="39" t="n">
        <v>1</v>
      </c>
      <c r="D8617" s="39" t="s">
        <v>26</v>
      </c>
      <c r="E8617" s="39"/>
      <c r="F8617" s="41" t="n">
        <f aca="false">IF(A8617="","",MATCH(A8617,P_ID,1))</f>
        <v>8356</v>
      </c>
      <c r="G8617" s="41" t="str">
        <f aca="false">IF(A8617="","",INDEX(P_Svc,F8617))</f>
        <v>Express</v>
      </c>
      <c r="H8617" s="41" t="str">
        <f aca="false">IF(A8617="","",INDEX(P_Zone,F8617))</f>
        <v>Central</v>
      </c>
      <c r="I8617" s="41" t="n">
        <f aca="false">IF(A8617="","",IF(D8617="Delivered",IF(B8617&lt;=INDEX(P_Due,F8617),1,0),0))</f>
        <v>1</v>
      </c>
    </row>
    <row r="8618" customFormat="false" ht="15" hidden="false" customHeight="false" outlineLevel="0" collapsed="false">
      <c r="A8618" s="37" t="n">
        <v>1008381</v>
      </c>
      <c r="B8618" s="38" t="n">
        <v>46309</v>
      </c>
      <c r="C8618" s="39" t="n">
        <v>1</v>
      </c>
      <c r="D8618" s="39" t="s">
        <v>26</v>
      </c>
      <c r="E8618" s="39"/>
      <c r="F8618" s="41" t="n">
        <f aca="false">IF(A8618="","",MATCH(A8618,P_ID,1))</f>
        <v>8381</v>
      </c>
      <c r="G8618" s="41" t="str">
        <f aca="false">IF(A8618="","",INDEX(P_Svc,F8618))</f>
        <v>Express</v>
      </c>
      <c r="H8618" s="41" t="str">
        <f aca="false">IF(A8618="","",INDEX(P_Zone,F8618))</f>
        <v>North</v>
      </c>
      <c r="I8618" s="41" t="n">
        <f aca="false">IF(A8618="","",IF(D8618="Delivered",IF(B8618&lt;=INDEX(P_Due,F8618),1,0),0))</f>
        <v>1</v>
      </c>
    </row>
    <row r="8619" customFormat="false" ht="15" hidden="false" customHeight="false" outlineLevel="0" collapsed="false">
      <c r="A8619" s="37" t="n">
        <v>1008421</v>
      </c>
      <c r="B8619" s="38" t="n">
        <v>46309</v>
      </c>
      <c r="C8619" s="39" t="n">
        <v>1</v>
      </c>
      <c r="D8619" s="39" t="s">
        <v>26</v>
      </c>
      <c r="E8619" s="39"/>
      <c r="F8619" s="41" t="n">
        <f aca="false">IF(A8619="","",MATCH(A8619,P_ID,1))</f>
        <v>8421</v>
      </c>
      <c r="G8619" s="41" t="str">
        <f aca="false">IF(A8619="","",INDEX(P_Svc,F8619))</f>
        <v>Express</v>
      </c>
      <c r="H8619" s="41" t="str">
        <f aca="false">IF(A8619="","",INDEX(P_Zone,F8619))</f>
        <v>North</v>
      </c>
      <c r="I8619" s="41" t="n">
        <f aca="false">IF(A8619="","",IF(D8619="Delivered",IF(B8619&lt;=INDEX(P_Due,F8619),1,0),0))</f>
        <v>1</v>
      </c>
    </row>
    <row r="8620" customFormat="false" ht="15" hidden="false" customHeight="false" outlineLevel="0" collapsed="false">
      <c r="A8620" s="37" t="n">
        <v>1008430</v>
      </c>
      <c r="B8620" s="38" t="n">
        <v>46309</v>
      </c>
      <c r="C8620" s="39" t="n">
        <v>1</v>
      </c>
      <c r="D8620" s="39" t="s">
        <v>26</v>
      </c>
      <c r="E8620" s="39"/>
      <c r="F8620" s="41" t="n">
        <f aca="false">IF(A8620="","",MATCH(A8620,P_ID,1))</f>
        <v>8430</v>
      </c>
      <c r="G8620" s="41" t="str">
        <f aca="false">IF(A8620="","",INDEX(P_Svc,F8620))</f>
        <v>Express</v>
      </c>
      <c r="H8620" s="41" t="str">
        <f aca="false">IF(A8620="","",INDEX(P_Zone,F8620))</f>
        <v>West</v>
      </c>
      <c r="I8620" s="41" t="n">
        <f aca="false">IF(A8620="","",IF(D8620="Delivered",IF(B8620&lt;=INDEX(P_Due,F8620),1,0),0))</f>
        <v>1</v>
      </c>
    </row>
    <row r="8621" customFormat="false" ht="15" hidden="false" customHeight="false" outlineLevel="0" collapsed="false">
      <c r="A8621" s="37" t="n">
        <v>1008433</v>
      </c>
      <c r="B8621" s="38" t="n">
        <v>46309</v>
      </c>
      <c r="C8621" s="39" t="n">
        <v>1</v>
      </c>
      <c r="D8621" s="39" t="s">
        <v>26</v>
      </c>
      <c r="E8621" s="39"/>
      <c r="F8621" s="41" t="n">
        <f aca="false">IF(A8621="","",MATCH(A8621,P_ID,1))</f>
        <v>8433</v>
      </c>
      <c r="G8621" s="41" t="str">
        <f aca="false">IF(A8621="","",INDEX(P_Svc,F8621))</f>
        <v>Express</v>
      </c>
      <c r="H8621" s="41" t="str">
        <f aca="false">IF(A8621="","",INDEX(P_Zone,F8621))</f>
        <v>West</v>
      </c>
      <c r="I8621" s="41" t="n">
        <f aca="false">IF(A8621="","",IF(D8621="Delivered",IF(B8621&lt;=INDEX(P_Due,F8621),1,0),0))</f>
        <v>1</v>
      </c>
    </row>
    <row r="8622" customFormat="false" ht="15" hidden="false" customHeight="false" outlineLevel="0" collapsed="false">
      <c r="A8622" s="37" t="n">
        <v>1008438</v>
      </c>
      <c r="B8622" s="38" t="n">
        <v>46309</v>
      </c>
      <c r="C8622" s="39" t="n">
        <v>1</v>
      </c>
      <c r="D8622" s="39" t="s">
        <v>26</v>
      </c>
      <c r="E8622" s="39"/>
      <c r="F8622" s="41" t="n">
        <f aca="false">IF(A8622="","",MATCH(A8622,P_ID,1))</f>
        <v>8438</v>
      </c>
      <c r="G8622" s="41" t="str">
        <f aca="false">IF(A8622="","",INDEX(P_Svc,F8622))</f>
        <v>Express</v>
      </c>
      <c r="H8622" s="41" t="str">
        <f aca="false">IF(A8622="","",INDEX(P_Zone,F8622))</f>
        <v>North</v>
      </c>
      <c r="I8622" s="41" t="n">
        <f aca="false">IF(A8622="","",IF(D8622="Delivered",IF(B8622&lt;=INDEX(P_Due,F8622),1,0),0))</f>
        <v>1</v>
      </c>
    </row>
    <row r="8623" customFormat="false" ht="15" hidden="false" customHeight="false" outlineLevel="0" collapsed="false">
      <c r="A8623" s="37" t="n">
        <v>1007615</v>
      </c>
      <c r="B8623" s="38" t="n">
        <v>46309</v>
      </c>
      <c r="C8623" s="39" t="n">
        <v>1</v>
      </c>
      <c r="D8623" s="39" t="s">
        <v>79</v>
      </c>
      <c r="E8623" s="39" t="s">
        <v>32</v>
      </c>
      <c r="F8623" s="41" t="n">
        <f aca="false">IF(A8623="","",MATCH(A8623,P_ID,1))</f>
        <v>7615</v>
      </c>
      <c r="G8623" s="41" t="str">
        <f aca="false">IF(A8623="","",INDEX(P_Svc,F8623))</f>
        <v>Economy</v>
      </c>
      <c r="H8623" s="41" t="str">
        <f aca="false">IF(A8623="","",INDEX(P_Zone,F8623))</f>
        <v>East</v>
      </c>
      <c r="I8623" s="41" t="n">
        <f aca="false">IF(A8623="","",IF(D8623="Delivered",IF(B8623&lt;=INDEX(P_Due,F8623),1,0),0))</f>
        <v>0</v>
      </c>
    </row>
    <row r="8624" customFormat="false" ht="15" hidden="false" customHeight="false" outlineLevel="0" collapsed="false">
      <c r="A8624" s="37" t="n">
        <v>1007616</v>
      </c>
      <c r="B8624" s="38" t="n">
        <v>46309</v>
      </c>
      <c r="C8624" s="39" t="n">
        <v>1</v>
      </c>
      <c r="D8624" s="39" t="s">
        <v>26</v>
      </c>
      <c r="E8624" s="39"/>
      <c r="F8624" s="41" t="n">
        <f aca="false">IF(A8624="","",MATCH(A8624,P_ID,1))</f>
        <v>7616</v>
      </c>
      <c r="G8624" s="41" t="str">
        <f aca="false">IF(A8624="","",INDEX(P_Svc,F8624))</f>
        <v>Standard</v>
      </c>
      <c r="H8624" s="41" t="str">
        <f aca="false">IF(A8624="","",INDEX(P_Zone,F8624))</f>
        <v>South</v>
      </c>
      <c r="I8624" s="41" t="n">
        <f aca="false">IF(A8624="","",IF(D8624="Delivered",IF(B8624&lt;=INDEX(P_Due,F8624),1,0),0))</f>
        <v>1</v>
      </c>
    </row>
    <row r="8625" customFormat="false" ht="15" hidden="false" customHeight="false" outlineLevel="0" collapsed="false">
      <c r="A8625" s="37" t="n">
        <v>1007617</v>
      </c>
      <c r="B8625" s="38" t="n">
        <v>46309</v>
      </c>
      <c r="C8625" s="39" t="n">
        <v>1</v>
      </c>
      <c r="D8625" s="39" t="s">
        <v>26</v>
      </c>
      <c r="E8625" s="39"/>
      <c r="F8625" s="41" t="n">
        <f aca="false">IF(A8625="","",MATCH(A8625,P_ID,1))</f>
        <v>7617</v>
      </c>
      <c r="G8625" s="41" t="str">
        <f aca="false">IF(A8625="","",INDEX(P_Svc,F8625))</f>
        <v>Economy</v>
      </c>
      <c r="H8625" s="41" t="str">
        <f aca="false">IF(A8625="","",INDEX(P_Zone,F8625))</f>
        <v>Central</v>
      </c>
      <c r="I8625" s="41" t="n">
        <f aca="false">IF(A8625="","",IF(D8625="Delivered",IF(B8625&lt;=INDEX(P_Due,F8625),1,0),0))</f>
        <v>1</v>
      </c>
    </row>
    <row r="8626" customFormat="false" ht="15" hidden="false" customHeight="false" outlineLevel="0" collapsed="false">
      <c r="A8626" s="37" t="n">
        <v>1007618</v>
      </c>
      <c r="B8626" s="38" t="n">
        <v>46309</v>
      </c>
      <c r="C8626" s="39" t="n">
        <v>1</v>
      </c>
      <c r="D8626" s="39" t="s">
        <v>26</v>
      </c>
      <c r="E8626" s="39"/>
      <c r="F8626" s="41" t="n">
        <f aca="false">IF(A8626="","",MATCH(A8626,P_ID,1))</f>
        <v>7618</v>
      </c>
      <c r="G8626" s="41" t="str">
        <f aca="false">IF(A8626="","",INDEX(P_Svc,F8626))</f>
        <v>Economy</v>
      </c>
      <c r="H8626" s="41" t="str">
        <f aca="false">IF(A8626="","",INDEX(P_Zone,F8626))</f>
        <v>South</v>
      </c>
      <c r="I8626" s="41" t="n">
        <f aca="false">IF(A8626="","",IF(D8626="Delivered",IF(B8626&lt;=INDEX(P_Due,F8626),1,0),0))</f>
        <v>1</v>
      </c>
    </row>
    <row r="8627" customFormat="false" ht="15" hidden="false" customHeight="false" outlineLevel="0" collapsed="false">
      <c r="A8627" s="37" t="n">
        <v>1007619</v>
      </c>
      <c r="B8627" s="38" t="n">
        <v>46309</v>
      </c>
      <c r="C8627" s="39" t="n">
        <v>1</v>
      </c>
      <c r="D8627" s="39" t="s">
        <v>26</v>
      </c>
      <c r="E8627" s="39"/>
      <c r="F8627" s="41" t="n">
        <f aca="false">IF(A8627="","",MATCH(A8627,P_ID,1))</f>
        <v>7619</v>
      </c>
      <c r="G8627" s="41" t="str">
        <f aca="false">IF(A8627="","",INDEX(P_Svc,F8627))</f>
        <v>Standard</v>
      </c>
      <c r="H8627" s="41" t="str">
        <f aca="false">IF(A8627="","",INDEX(P_Zone,F8627))</f>
        <v>East</v>
      </c>
      <c r="I8627" s="41" t="n">
        <f aca="false">IF(A8627="","",IF(D8627="Delivered",IF(B8627&lt;=INDEX(P_Due,F8627),1,0),0))</f>
        <v>1</v>
      </c>
    </row>
    <row r="8628" customFormat="false" ht="15" hidden="false" customHeight="false" outlineLevel="0" collapsed="false">
      <c r="A8628" s="37" t="n">
        <v>1007620</v>
      </c>
      <c r="B8628" s="38" t="n">
        <v>46309</v>
      </c>
      <c r="C8628" s="39" t="n">
        <v>1</v>
      </c>
      <c r="D8628" s="39" t="s">
        <v>79</v>
      </c>
      <c r="E8628" s="39" t="s">
        <v>34</v>
      </c>
      <c r="F8628" s="41" t="n">
        <f aca="false">IF(A8628="","",MATCH(A8628,P_ID,1))</f>
        <v>7620</v>
      </c>
      <c r="G8628" s="41" t="str">
        <f aca="false">IF(A8628="","",INDEX(P_Svc,F8628))</f>
        <v>Standard</v>
      </c>
      <c r="H8628" s="41" t="str">
        <f aca="false">IF(A8628="","",INDEX(P_Zone,F8628))</f>
        <v>North</v>
      </c>
      <c r="I8628" s="41" t="n">
        <f aca="false">IF(A8628="","",IF(D8628="Delivered",IF(B8628&lt;=INDEX(P_Due,F8628),1,0),0))</f>
        <v>0</v>
      </c>
    </row>
    <row r="8629" customFormat="false" ht="15" hidden="false" customHeight="false" outlineLevel="0" collapsed="false">
      <c r="A8629" s="37" t="n">
        <v>1007621</v>
      </c>
      <c r="B8629" s="38" t="n">
        <v>46309</v>
      </c>
      <c r="C8629" s="39" t="n">
        <v>1</v>
      </c>
      <c r="D8629" s="39" t="s">
        <v>79</v>
      </c>
      <c r="E8629" s="39" t="s">
        <v>36</v>
      </c>
      <c r="F8629" s="41" t="n">
        <f aca="false">IF(A8629="","",MATCH(A8629,P_ID,1))</f>
        <v>7621</v>
      </c>
      <c r="G8629" s="41" t="str">
        <f aca="false">IF(A8629="","",INDEX(P_Svc,F8629))</f>
        <v>Economy</v>
      </c>
      <c r="H8629" s="41" t="str">
        <f aca="false">IF(A8629="","",INDEX(P_Zone,F8629))</f>
        <v>East</v>
      </c>
      <c r="I8629" s="41" t="n">
        <f aca="false">IF(A8629="","",IF(D8629="Delivered",IF(B8629&lt;=INDEX(P_Due,F8629),1,0),0))</f>
        <v>0</v>
      </c>
    </row>
    <row r="8630" customFormat="false" ht="15" hidden="false" customHeight="false" outlineLevel="0" collapsed="false">
      <c r="A8630" s="37" t="n">
        <v>1007622</v>
      </c>
      <c r="B8630" s="38" t="n">
        <v>46309</v>
      </c>
      <c r="C8630" s="39" t="n">
        <v>1</v>
      </c>
      <c r="D8630" s="39" t="s">
        <v>26</v>
      </c>
      <c r="E8630" s="39"/>
      <c r="F8630" s="41" t="n">
        <f aca="false">IF(A8630="","",MATCH(A8630,P_ID,1))</f>
        <v>7622</v>
      </c>
      <c r="G8630" s="41" t="str">
        <f aca="false">IF(A8630="","",INDEX(P_Svc,F8630))</f>
        <v>Standard</v>
      </c>
      <c r="H8630" s="41" t="str">
        <f aca="false">IF(A8630="","",INDEX(P_Zone,F8630))</f>
        <v>North</v>
      </c>
      <c r="I8630" s="41" t="n">
        <f aca="false">IF(A8630="","",IF(D8630="Delivered",IF(B8630&lt;=INDEX(P_Due,F8630),1,0),0))</f>
        <v>1</v>
      </c>
    </row>
    <row r="8631" customFormat="false" ht="15" hidden="false" customHeight="false" outlineLevel="0" collapsed="false">
      <c r="A8631" s="37" t="n">
        <v>1007623</v>
      </c>
      <c r="B8631" s="38" t="n">
        <v>46309</v>
      </c>
      <c r="C8631" s="39" t="n">
        <v>1</v>
      </c>
      <c r="D8631" s="39" t="s">
        <v>26</v>
      </c>
      <c r="E8631" s="39"/>
      <c r="F8631" s="41" t="n">
        <f aca="false">IF(A8631="","",MATCH(A8631,P_ID,1))</f>
        <v>7623</v>
      </c>
      <c r="G8631" s="41" t="str">
        <f aca="false">IF(A8631="","",INDEX(P_Svc,F8631))</f>
        <v>Standard</v>
      </c>
      <c r="H8631" s="41" t="str">
        <f aca="false">IF(A8631="","",INDEX(P_Zone,F8631))</f>
        <v>North</v>
      </c>
      <c r="I8631" s="41" t="n">
        <f aca="false">IF(A8631="","",IF(D8631="Delivered",IF(B8631&lt;=INDEX(P_Due,F8631),1,0),0))</f>
        <v>1</v>
      </c>
    </row>
    <row r="8632" customFormat="false" ht="15" hidden="false" customHeight="false" outlineLevel="0" collapsed="false">
      <c r="A8632" s="37" t="n">
        <v>1007624</v>
      </c>
      <c r="B8632" s="38" t="n">
        <v>46309</v>
      </c>
      <c r="C8632" s="39" t="n">
        <v>1</v>
      </c>
      <c r="D8632" s="39" t="s">
        <v>26</v>
      </c>
      <c r="E8632" s="39"/>
      <c r="F8632" s="41" t="n">
        <f aca="false">IF(A8632="","",MATCH(A8632,P_ID,1))</f>
        <v>7624</v>
      </c>
      <c r="G8632" s="41" t="str">
        <f aca="false">IF(A8632="","",INDEX(P_Svc,F8632))</f>
        <v>Standard</v>
      </c>
      <c r="H8632" s="41" t="str">
        <f aca="false">IF(A8632="","",INDEX(P_Zone,F8632))</f>
        <v>East</v>
      </c>
      <c r="I8632" s="41" t="n">
        <f aca="false">IF(A8632="","",IF(D8632="Delivered",IF(B8632&lt;=INDEX(P_Due,F8632),1,0),0))</f>
        <v>1</v>
      </c>
    </row>
    <row r="8633" customFormat="false" ht="15" hidden="false" customHeight="false" outlineLevel="0" collapsed="false">
      <c r="A8633" s="37" t="n">
        <v>1007625</v>
      </c>
      <c r="B8633" s="38" t="n">
        <v>46309</v>
      </c>
      <c r="C8633" s="39" t="n">
        <v>1</v>
      </c>
      <c r="D8633" s="39" t="s">
        <v>26</v>
      </c>
      <c r="E8633" s="39"/>
      <c r="F8633" s="41" t="n">
        <f aca="false">IF(A8633="","",MATCH(A8633,P_ID,1))</f>
        <v>7625</v>
      </c>
      <c r="G8633" s="41" t="str">
        <f aca="false">IF(A8633="","",INDEX(P_Svc,F8633))</f>
        <v>Economy</v>
      </c>
      <c r="H8633" s="41" t="str">
        <f aca="false">IF(A8633="","",INDEX(P_Zone,F8633))</f>
        <v>South</v>
      </c>
      <c r="I8633" s="41" t="n">
        <f aca="false">IF(A8633="","",IF(D8633="Delivered",IF(B8633&lt;=INDEX(P_Due,F8633),1,0),0))</f>
        <v>1</v>
      </c>
    </row>
    <row r="8634" customFormat="false" ht="15" hidden="false" customHeight="false" outlineLevel="0" collapsed="false">
      <c r="A8634" s="37" t="n">
        <v>1007626</v>
      </c>
      <c r="B8634" s="38" t="n">
        <v>46309</v>
      </c>
      <c r="C8634" s="39" t="n">
        <v>1</v>
      </c>
      <c r="D8634" s="39" t="s">
        <v>26</v>
      </c>
      <c r="E8634" s="39"/>
      <c r="F8634" s="41" t="n">
        <f aca="false">IF(A8634="","",MATCH(A8634,P_ID,1))</f>
        <v>7626</v>
      </c>
      <c r="G8634" s="41" t="str">
        <f aca="false">IF(A8634="","",INDEX(P_Svc,F8634))</f>
        <v>Economy</v>
      </c>
      <c r="H8634" s="41" t="str">
        <f aca="false">IF(A8634="","",INDEX(P_Zone,F8634))</f>
        <v>Central</v>
      </c>
      <c r="I8634" s="41" t="n">
        <f aca="false">IF(A8634="","",IF(D8634="Delivered",IF(B8634&lt;=INDEX(P_Due,F8634),1,0),0))</f>
        <v>1</v>
      </c>
    </row>
    <row r="8635" customFormat="false" ht="15" hidden="false" customHeight="false" outlineLevel="0" collapsed="false">
      <c r="A8635" s="37" t="n">
        <v>1007627</v>
      </c>
      <c r="B8635" s="38" t="n">
        <v>46309</v>
      </c>
      <c r="C8635" s="39" t="n">
        <v>1</v>
      </c>
      <c r="D8635" s="39" t="s">
        <v>26</v>
      </c>
      <c r="E8635" s="39"/>
      <c r="F8635" s="41" t="n">
        <f aca="false">IF(A8635="","",MATCH(A8635,P_ID,1))</f>
        <v>7627</v>
      </c>
      <c r="G8635" s="41" t="str">
        <f aca="false">IF(A8635="","",INDEX(P_Svc,F8635))</f>
        <v>Standard</v>
      </c>
      <c r="H8635" s="41" t="str">
        <f aca="false">IF(A8635="","",INDEX(P_Zone,F8635))</f>
        <v>West</v>
      </c>
      <c r="I8635" s="41" t="n">
        <f aca="false">IF(A8635="","",IF(D8635="Delivered",IF(B8635&lt;=INDEX(P_Due,F8635),1,0),0))</f>
        <v>1</v>
      </c>
    </row>
    <row r="8636" customFormat="false" ht="15" hidden="false" customHeight="false" outlineLevel="0" collapsed="false">
      <c r="A8636" s="37" t="n">
        <v>1006678</v>
      </c>
      <c r="B8636" s="38" t="n">
        <v>46309</v>
      </c>
      <c r="C8636" s="39" t="n">
        <v>3</v>
      </c>
      <c r="D8636" s="39" t="s">
        <v>26</v>
      </c>
      <c r="E8636" s="39"/>
      <c r="F8636" s="41" t="n">
        <f aca="false">IF(A8636="","",MATCH(A8636,P_ID,1))</f>
        <v>6678</v>
      </c>
      <c r="G8636" s="41" t="str">
        <f aca="false">IF(A8636="","",INDEX(P_Svc,F8636))</f>
        <v>Standard</v>
      </c>
      <c r="H8636" s="41" t="str">
        <f aca="false">IF(A8636="","",INDEX(P_Zone,F8636))</f>
        <v>North</v>
      </c>
      <c r="I8636" s="41" t="n">
        <f aca="false">IF(A8636="","",IF(D8636="Delivered",IF(B8636&lt;=INDEX(P_Due,F8636),1,0),0))</f>
        <v>0</v>
      </c>
    </row>
    <row r="8637" customFormat="false" ht="15" hidden="false" customHeight="false" outlineLevel="0" collapsed="false">
      <c r="A8637" s="37" t="n">
        <v>1006680</v>
      </c>
      <c r="B8637" s="38" t="n">
        <v>46309</v>
      </c>
      <c r="C8637" s="39" t="n">
        <v>2</v>
      </c>
      <c r="D8637" s="39" t="s">
        <v>26</v>
      </c>
      <c r="E8637" s="39"/>
      <c r="F8637" s="41" t="n">
        <f aca="false">IF(A8637="","",MATCH(A8637,P_ID,1))</f>
        <v>6680</v>
      </c>
      <c r="G8637" s="41" t="str">
        <f aca="false">IF(A8637="","",INDEX(P_Svc,F8637))</f>
        <v>Standard</v>
      </c>
      <c r="H8637" s="41" t="str">
        <f aca="false">IF(A8637="","",INDEX(P_Zone,F8637))</f>
        <v>South</v>
      </c>
      <c r="I8637" s="41" t="n">
        <f aca="false">IF(A8637="","",IF(D8637="Delivered",IF(B8637&lt;=INDEX(P_Due,F8637),1,0),0))</f>
        <v>0</v>
      </c>
    </row>
    <row r="8638" customFormat="false" ht="15" hidden="false" customHeight="false" outlineLevel="0" collapsed="false">
      <c r="A8638" s="37" t="n">
        <v>1006744</v>
      </c>
      <c r="B8638" s="38" t="n">
        <v>46309</v>
      </c>
      <c r="C8638" s="39" t="n">
        <v>2</v>
      </c>
      <c r="D8638" s="39" t="s">
        <v>26</v>
      </c>
      <c r="E8638" s="39"/>
      <c r="F8638" s="41" t="n">
        <f aca="false">IF(A8638="","",MATCH(A8638,P_ID,1))</f>
        <v>6744</v>
      </c>
      <c r="G8638" s="41" t="str">
        <f aca="false">IF(A8638="","",INDEX(P_Svc,F8638))</f>
        <v>Economy</v>
      </c>
      <c r="H8638" s="41" t="str">
        <f aca="false">IF(A8638="","",INDEX(P_Zone,F8638))</f>
        <v>West</v>
      </c>
      <c r="I8638" s="41" t="n">
        <f aca="false">IF(A8638="","",IF(D8638="Delivered",IF(B8638&lt;=INDEX(P_Due,F8638),1,0),0))</f>
        <v>1</v>
      </c>
    </row>
    <row r="8639" customFormat="false" ht="15" hidden="false" customHeight="false" outlineLevel="0" collapsed="false">
      <c r="A8639" s="37" t="n">
        <v>1006770</v>
      </c>
      <c r="B8639" s="38" t="n">
        <v>46309</v>
      </c>
      <c r="C8639" s="39" t="n">
        <v>3</v>
      </c>
      <c r="D8639" s="39" t="s">
        <v>26</v>
      </c>
      <c r="E8639" s="39"/>
      <c r="F8639" s="41" t="n">
        <f aca="false">IF(A8639="","",MATCH(A8639,P_ID,1))</f>
        <v>6770</v>
      </c>
      <c r="G8639" s="41" t="str">
        <f aca="false">IF(A8639="","",INDEX(P_Svc,F8639))</f>
        <v>Standard</v>
      </c>
      <c r="H8639" s="41" t="str">
        <f aca="false">IF(A8639="","",INDEX(P_Zone,F8639))</f>
        <v>East</v>
      </c>
      <c r="I8639" s="41" t="n">
        <f aca="false">IF(A8639="","",IF(D8639="Delivered",IF(B8639&lt;=INDEX(P_Due,F8639),1,0),0))</f>
        <v>0</v>
      </c>
    </row>
    <row r="8640" customFormat="false" ht="15" hidden="false" customHeight="false" outlineLevel="0" collapsed="false">
      <c r="A8640" s="37" t="n">
        <v>1006773</v>
      </c>
      <c r="B8640" s="38" t="n">
        <v>46309</v>
      </c>
      <c r="C8640" s="39" t="n">
        <v>3</v>
      </c>
      <c r="D8640" s="39" t="s">
        <v>26</v>
      </c>
      <c r="E8640" s="39"/>
      <c r="F8640" s="41" t="n">
        <f aca="false">IF(A8640="","",MATCH(A8640,P_ID,1))</f>
        <v>6773</v>
      </c>
      <c r="G8640" s="41" t="str">
        <f aca="false">IF(A8640="","",INDEX(P_Svc,F8640))</f>
        <v>Standard</v>
      </c>
      <c r="H8640" s="41" t="str">
        <f aca="false">IF(A8640="","",INDEX(P_Zone,F8640))</f>
        <v>North</v>
      </c>
      <c r="I8640" s="41" t="n">
        <f aca="false">IF(A8640="","",IF(D8640="Delivered",IF(B8640&lt;=INDEX(P_Due,F8640),1,0),0))</f>
        <v>0</v>
      </c>
    </row>
    <row r="8641" customFormat="false" ht="15" hidden="false" customHeight="false" outlineLevel="0" collapsed="false">
      <c r="A8641" s="37" t="n">
        <v>1006777</v>
      </c>
      <c r="B8641" s="38" t="n">
        <v>46309</v>
      </c>
      <c r="C8641" s="39" t="n">
        <v>3</v>
      </c>
      <c r="D8641" s="39" t="s">
        <v>26</v>
      </c>
      <c r="E8641" s="39"/>
      <c r="F8641" s="41" t="n">
        <f aca="false">IF(A8641="","",MATCH(A8641,P_ID,1))</f>
        <v>6777</v>
      </c>
      <c r="G8641" s="41" t="str">
        <f aca="false">IF(A8641="","",INDEX(P_Svc,F8641))</f>
        <v>Standard</v>
      </c>
      <c r="H8641" s="41" t="str">
        <f aca="false">IF(A8641="","",INDEX(P_Zone,F8641))</f>
        <v>Central</v>
      </c>
      <c r="I8641" s="41" t="n">
        <f aca="false">IF(A8641="","",IF(D8641="Delivered",IF(B8641&lt;=INDEX(P_Due,F8641),1,0),0))</f>
        <v>0</v>
      </c>
    </row>
    <row r="8642" customFormat="false" ht="15" hidden="false" customHeight="false" outlineLevel="0" collapsed="false">
      <c r="A8642" s="37" t="n">
        <v>1006781</v>
      </c>
      <c r="B8642" s="38" t="n">
        <v>46309</v>
      </c>
      <c r="C8642" s="39" t="n">
        <v>3</v>
      </c>
      <c r="D8642" s="39" t="s">
        <v>26</v>
      </c>
      <c r="E8642" s="39"/>
      <c r="F8642" s="41" t="n">
        <f aca="false">IF(A8642="","",MATCH(A8642,P_ID,1))</f>
        <v>6781</v>
      </c>
      <c r="G8642" s="41" t="str">
        <f aca="false">IF(A8642="","",INDEX(P_Svc,F8642))</f>
        <v>Standard</v>
      </c>
      <c r="H8642" s="41" t="str">
        <f aca="false">IF(A8642="","",INDEX(P_Zone,F8642))</f>
        <v>South</v>
      </c>
      <c r="I8642" s="41" t="n">
        <f aca="false">IF(A8642="","",IF(D8642="Delivered",IF(B8642&lt;=INDEX(P_Due,F8642),1,0),0))</f>
        <v>0</v>
      </c>
    </row>
    <row r="8643" customFormat="false" ht="15" hidden="false" customHeight="false" outlineLevel="0" collapsed="false">
      <c r="A8643" s="37" t="n">
        <v>1006794</v>
      </c>
      <c r="B8643" s="38" t="n">
        <v>46309</v>
      </c>
      <c r="C8643" s="39" t="n">
        <v>2</v>
      </c>
      <c r="D8643" s="39" t="s">
        <v>26</v>
      </c>
      <c r="E8643" s="39"/>
      <c r="F8643" s="41" t="n">
        <f aca="false">IF(A8643="","",MATCH(A8643,P_ID,1))</f>
        <v>6794</v>
      </c>
      <c r="G8643" s="41" t="str">
        <f aca="false">IF(A8643="","",INDEX(P_Svc,F8643))</f>
        <v>Economy</v>
      </c>
      <c r="H8643" s="41" t="str">
        <f aca="false">IF(A8643="","",INDEX(P_Zone,F8643))</f>
        <v>Central</v>
      </c>
      <c r="I8643" s="41" t="n">
        <f aca="false">IF(A8643="","",IF(D8643="Delivered",IF(B8643&lt;=INDEX(P_Due,F8643),1,0),0))</f>
        <v>1</v>
      </c>
    </row>
    <row r="8644" customFormat="false" ht="15" hidden="false" customHeight="false" outlineLevel="0" collapsed="false">
      <c r="A8644" s="37" t="n">
        <v>1006800</v>
      </c>
      <c r="B8644" s="38" t="n">
        <v>46309</v>
      </c>
      <c r="C8644" s="39" t="n">
        <v>3</v>
      </c>
      <c r="D8644" s="39" t="s">
        <v>26</v>
      </c>
      <c r="E8644" s="39"/>
      <c r="F8644" s="41" t="n">
        <f aca="false">IF(A8644="","",MATCH(A8644,P_ID,1))</f>
        <v>6800</v>
      </c>
      <c r="G8644" s="41" t="str">
        <f aca="false">IF(A8644="","",INDEX(P_Svc,F8644))</f>
        <v>Standard</v>
      </c>
      <c r="H8644" s="41" t="str">
        <f aca="false">IF(A8644="","",INDEX(P_Zone,F8644))</f>
        <v>Central</v>
      </c>
      <c r="I8644" s="41" t="n">
        <f aca="false">IF(A8644="","",IF(D8644="Delivered",IF(B8644&lt;=INDEX(P_Due,F8644),1,0),0))</f>
        <v>0</v>
      </c>
    </row>
    <row r="8645" customFormat="false" ht="15" hidden="false" customHeight="false" outlineLevel="0" collapsed="false">
      <c r="A8645" s="37" t="n">
        <v>1006979</v>
      </c>
      <c r="B8645" s="38" t="n">
        <v>46309</v>
      </c>
      <c r="C8645" s="39" t="n">
        <v>2</v>
      </c>
      <c r="D8645" s="39" t="s">
        <v>26</v>
      </c>
      <c r="E8645" s="39"/>
      <c r="F8645" s="41" t="n">
        <f aca="false">IF(A8645="","",MATCH(A8645,P_ID,1))</f>
        <v>6979</v>
      </c>
      <c r="G8645" s="41" t="str">
        <f aca="false">IF(A8645="","",INDEX(P_Svc,F8645))</f>
        <v>Standard</v>
      </c>
      <c r="H8645" s="41" t="str">
        <f aca="false">IF(A8645="","",INDEX(P_Zone,F8645))</f>
        <v>East</v>
      </c>
      <c r="I8645" s="41" t="n">
        <f aca="false">IF(A8645="","",IF(D8645="Delivered",IF(B8645&lt;=INDEX(P_Due,F8645),1,0),0))</f>
        <v>0</v>
      </c>
    </row>
    <row r="8646" customFormat="false" ht="15" hidden="false" customHeight="false" outlineLevel="0" collapsed="false">
      <c r="A8646" s="37" t="n">
        <v>1006988</v>
      </c>
      <c r="B8646" s="38" t="n">
        <v>46309</v>
      </c>
      <c r="C8646" s="39" t="n">
        <v>2</v>
      </c>
      <c r="D8646" s="39" t="s">
        <v>79</v>
      </c>
      <c r="E8646" s="39" t="s">
        <v>34</v>
      </c>
      <c r="F8646" s="41" t="n">
        <f aca="false">IF(A8646="","",MATCH(A8646,P_ID,1))</f>
        <v>6988</v>
      </c>
      <c r="G8646" s="41" t="str">
        <f aca="false">IF(A8646="","",INDEX(P_Svc,F8646))</f>
        <v>Standard</v>
      </c>
      <c r="H8646" s="41" t="str">
        <f aca="false">IF(A8646="","",INDEX(P_Zone,F8646))</f>
        <v>West</v>
      </c>
      <c r="I8646" s="41" t="n">
        <f aca="false">IF(A8646="","",IF(D8646="Delivered",IF(B8646&lt;=INDEX(P_Due,F8646),1,0),0))</f>
        <v>0</v>
      </c>
    </row>
    <row r="8647" customFormat="false" ht="15" hidden="false" customHeight="false" outlineLevel="0" collapsed="false">
      <c r="A8647" s="37" t="n">
        <v>1006989</v>
      </c>
      <c r="B8647" s="38" t="n">
        <v>46309</v>
      </c>
      <c r="C8647" s="39" t="n">
        <v>2</v>
      </c>
      <c r="D8647" s="39" t="s">
        <v>79</v>
      </c>
      <c r="E8647" s="39" t="s">
        <v>32</v>
      </c>
      <c r="F8647" s="41" t="n">
        <f aca="false">IF(A8647="","",MATCH(A8647,P_ID,1))</f>
        <v>6989</v>
      </c>
      <c r="G8647" s="41" t="str">
        <f aca="false">IF(A8647="","",INDEX(P_Svc,F8647))</f>
        <v>Standard</v>
      </c>
      <c r="H8647" s="41" t="str">
        <f aca="false">IF(A8647="","",INDEX(P_Zone,F8647))</f>
        <v>Central</v>
      </c>
      <c r="I8647" s="41" t="n">
        <f aca="false">IF(A8647="","",IF(D8647="Delivered",IF(B8647&lt;=INDEX(P_Due,F8647),1,0),0))</f>
        <v>0</v>
      </c>
    </row>
    <row r="8648" customFormat="false" ht="15" hidden="false" customHeight="false" outlineLevel="0" collapsed="false">
      <c r="A8648" s="37" t="n">
        <v>1007008</v>
      </c>
      <c r="B8648" s="38" t="n">
        <v>46309</v>
      </c>
      <c r="C8648" s="39" t="n">
        <v>2</v>
      </c>
      <c r="D8648" s="39" t="s">
        <v>26</v>
      </c>
      <c r="E8648" s="39"/>
      <c r="F8648" s="41" t="n">
        <f aca="false">IF(A8648="","",MATCH(A8648,P_ID,1))</f>
        <v>7008</v>
      </c>
      <c r="G8648" s="41" t="str">
        <f aca="false">IF(A8648="","",INDEX(P_Svc,F8648))</f>
        <v>Standard</v>
      </c>
      <c r="H8648" s="41" t="str">
        <f aca="false">IF(A8648="","",INDEX(P_Zone,F8648))</f>
        <v>East</v>
      </c>
      <c r="I8648" s="41" t="n">
        <f aca="false">IF(A8648="","",IF(D8648="Delivered",IF(B8648&lt;=INDEX(P_Due,F8648),1,0),0))</f>
        <v>0</v>
      </c>
    </row>
    <row r="8649" customFormat="false" ht="15" hidden="false" customHeight="false" outlineLevel="0" collapsed="false">
      <c r="A8649" s="37" t="n">
        <v>1007011</v>
      </c>
      <c r="B8649" s="38" t="n">
        <v>46309</v>
      </c>
      <c r="C8649" s="39" t="n">
        <v>2</v>
      </c>
      <c r="D8649" s="39" t="s">
        <v>26</v>
      </c>
      <c r="E8649" s="39"/>
      <c r="F8649" s="41" t="n">
        <f aca="false">IF(A8649="","",MATCH(A8649,P_ID,1))</f>
        <v>7011</v>
      </c>
      <c r="G8649" s="41" t="str">
        <f aca="false">IF(A8649="","",INDEX(P_Svc,F8649))</f>
        <v>Economy</v>
      </c>
      <c r="H8649" s="41" t="str">
        <f aca="false">IF(A8649="","",INDEX(P_Zone,F8649))</f>
        <v>East</v>
      </c>
      <c r="I8649" s="41" t="n">
        <f aca="false">IF(A8649="","",IF(D8649="Delivered",IF(B8649&lt;=INDEX(P_Due,F8649),1,0),0))</f>
        <v>1</v>
      </c>
    </row>
    <row r="8650" customFormat="false" ht="15" hidden="false" customHeight="false" outlineLevel="0" collapsed="false">
      <c r="A8650" s="37" t="n">
        <v>1007052</v>
      </c>
      <c r="B8650" s="38" t="n">
        <v>46309</v>
      </c>
      <c r="C8650" s="39" t="n">
        <v>1</v>
      </c>
      <c r="D8650" s="39" t="s">
        <v>26</v>
      </c>
      <c r="E8650" s="39"/>
      <c r="F8650" s="41" t="n">
        <f aca="false">IF(A8650="","",MATCH(A8650,P_ID,1))</f>
        <v>7052</v>
      </c>
      <c r="G8650" s="41" t="str">
        <f aca="false">IF(A8650="","",INDEX(P_Svc,F8650))</f>
        <v>Economy</v>
      </c>
      <c r="H8650" s="41" t="str">
        <f aca="false">IF(A8650="","",INDEX(P_Zone,F8650))</f>
        <v>South</v>
      </c>
      <c r="I8650" s="41" t="n">
        <f aca="false">IF(A8650="","",IF(D8650="Delivered",IF(B8650&lt;=INDEX(P_Due,F8650),1,0),0))</f>
        <v>1</v>
      </c>
    </row>
    <row r="8651" customFormat="false" ht="15" hidden="false" customHeight="false" outlineLevel="0" collapsed="false">
      <c r="A8651" s="37" t="n">
        <v>1007054</v>
      </c>
      <c r="B8651" s="38" t="n">
        <v>46309</v>
      </c>
      <c r="C8651" s="39" t="n">
        <v>2</v>
      </c>
      <c r="D8651" s="39" t="s">
        <v>26</v>
      </c>
      <c r="E8651" s="39"/>
      <c r="F8651" s="41" t="n">
        <f aca="false">IF(A8651="","",MATCH(A8651,P_ID,1))</f>
        <v>7054</v>
      </c>
      <c r="G8651" s="41" t="str">
        <f aca="false">IF(A8651="","",INDEX(P_Svc,F8651))</f>
        <v>Economy</v>
      </c>
      <c r="H8651" s="41" t="str">
        <f aca="false">IF(A8651="","",INDEX(P_Zone,F8651))</f>
        <v>West</v>
      </c>
      <c r="I8651" s="41" t="n">
        <f aca="false">IF(A8651="","",IF(D8651="Delivered",IF(B8651&lt;=INDEX(P_Due,F8651),1,0),0))</f>
        <v>1</v>
      </c>
    </row>
    <row r="8652" customFormat="false" ht="15" hidden="false" customHeight="false" outlineLevel="0" collapsed="false">
      <c r="A8652" s="37" t="n">
        <v>1007082</v>
      </c>
      <c r="B8652" s="38" t="n">
        <v>46309</v>
      </c>
      <c r="C8652" s="39" t="n">
        <v>2</v>
      </c>
      <c r="D8652" s="39" t="s">
        <v>79</v>
      </c>
      <c r="E8652" s="39" t="s">
        <v>36</v>
      </c>
      <c r="F8652" s="41" t="n">
        <f aca="false">IF(A8652="","",MATCH(A8652,P_ID,1))</f>
        <v>7082</v>
      </c>
      <c r="G8652" s="41" t="str">
        <f aca="false">IF(A8652="","",INDEX(P_Svc,F8652))</f>
        <v>Standard</v>
      </c>
      <c r="H8652" s="41" t="str">
        <f aca="false">IF(A8652="","",INDEX(P_Zone,F8652))</f>
        <v>South</v>
      </c>
      <c r="I8652" s="41" t="n">
        <f aca="false">IF(A8652="","",IF(D8652="Delivered",IF(B8652&lt;=INDEX(P_Due,F8652),1,0),0))</f>
        <v>0</v>
      </c>
    </row>
    <row r="8653" customFormat="false" ht="15" hidden="false" customHeight="false" outlineLevel="0" collapsed="false">
      <c r="A8653" s="37" t="n">
        <v>1007085</v>
      </c>
      <c r="B8653" s="38" t="n">
        <v>46309</v>
      </c>
      <c r="C8653" s="39" t="n">
        <v>2</v>
      </c>
      <c r="D8653" s="39" t="s">
        <v>79</v>
      </c>
      <c r="E8653" s="39" t="s">
        <v>34</v>
      </c>
      <c r="F8653" s="41" t="n">
        <f aca="false">IF(A8653="","",MATCH(A8653,P_ID,1))</f>
        <v>7085</v>
      </c>
      <c r="G8653" s="41" t="str">
        <f aca="false">IF(A8653="","",INDEX(P_Svc,F8653))</f>
        <v>Economy</v>
      </c>
      <c r="H8653" s="41" t="str">
        <f aca="false">IF(A8653="","",INDEX(P_Zone,F8653))</f>
        <v>North</v>
      </c>
      <c r="I8653" s="41" t="n">
        <f aca="false">IF(A8653="","",IF(D8653="Delivered",IF(B8653&lt;=INDEX(P_Due,F8653),1,0),0))</f>
        <v>0</v>
      </c>
    </row>
    <row r="8654" customFormat="false" ht="15" hidden="false" customHeight="false" outlineLevel="0" collapsed="false">
      <c r="A8654" s="37" t="n">
        <v>1007119</v>
      </c>
      <c r="B8654" s="38" t="n">
        <v>46309</v>
      </c>
      <c r="C8654" s="39" t="n">
        <v>2</v>
      </c>
      <c r="D8654" s="39" t="s">
        <v>26</v>
      </c>
      <c r="E8654" s="39"/>
      <c r="F8654" s="41" t="n">
        <f aca="false">IF(A8654="","",MATCH(A8654,P_ID,1))</f>
        <v>7119</v>
      </c>
      <c r="G8654" s="41" t="str">
        <f aca="false">IF(A8654="","",INDEX(P_Svc,F8654))</f>
        <v>Standard</v>
      </c>
      <c r="H8654" s="41" t="str">
        <f aca="false">IF(A8654="","",INDEX(P_Zone,F8654))</f>
        <v>East</v>
      </c>
      <c r="I8654" s="41" t="n">
        <f aca="false">IF(A8654="","",IF(D8654="Delivered",IF(B8654&lt;=INDEX(P_Due,F8654),1,0),0))</f>
        <v>0</v>
      </c>
    </row>
    <row r="8655" customFormat="false" ht="15" hidden="false" customHeight="false" outlineLevel="0" collapsed="false">
      <c r="A8655" s="37" t="n">
        <v>1007140</v>
      </c>
      <c r="B8655" s="38" t="n">
        <v>46309</v>
      </c>
      <c r="C8655" s="39" t="n">
        <v>2</v>
      </c>
      <c r="D8655" s="39" t="s">
        <v>26</v>
      </c>
      <c r="E8655" s="39"/>
      <c r="F8655" s="41" t="n">
        <f aca="false">IF(A8655="","",MATCH(A8655,P_ID,1))</f>
        <v>7140</v>
      </c>
      <c r="G8655" s="41" t="str">
        <f aca="false">IF(A8655="","",INDEX(P_Svc,F8655))</f>
        <v>Standard</v>
      </c>
      <c r="H8655" s="41" t="str">
        <f aca="false">IF(A8655="","",INDEX(P_Zone,F8655))</f>
        <v>West</v>
      </c>
      <c r="I8655" s="41" t="n">
        <f aca="false">IF(A8655="","",IF(D8655="Delivered",IF(B8655&lt;=INDEX(P_Due,F8655),1,0),0))</f>
        <v>0</v>
      </c>
    </row>
    <row r="8656" customFormat="false" ht="15" hidden="false" customHeight="false" outlineLevel="0" collapsed="false">
      <c r="A8656" s="37" t="n">
        <v>1007152</v>
      </c>
      <c r="B8656" s="38" t="n">
        <v>46309</v>
      </c>
      <c r="C8656" s="39" t="n">
        <v>1</v>
      </c>
      <c r="D8656" s="39" t="s">
        <v>26</v>
      </c>
      <c r="E8656" s="39"/>
      <c r="F8656" s="41" t="n">
        <f aca="false">IF(A8656="","",MATCH(A8656,P_ID,1))</f>
        <v>7152</v>
      </c>
      <c r="G8656" s="41" t="str">
        <f aca="false">IF(A8656="","",INDEX(P_Svc,F8656))</f>
        <v>Standard</v>
      </c>
      <c r="H8656" s="41" t="str">
        <f aca="false">IF(A8656="","",INDEX(P_Zone,F8656))</f>
        <v>Central</v>
      </c>
      <c r="I8656" s="41" t="n">
        <f aca="false">IF(A8656="","",IF(D8656="Delivered",IF(B8656&lt;=INDEX(P_Due,F8656),1,0),0))</f>
        <v>1</v>
      </c>
    </row>
    <row r="8657" customFormat="false" ht="15" hidden="false" customHeight="false" outlineLevel="0" collapsed="false">
      <c r="A8657" s="37" t="n">
        <v>1007196</v>
      </c>
      <c r="B8657" s="38" t="n">
        <v>46309</v>
      </c>
      <c r="C8657" s="39" t="n">
        <v>2</v>
      </c>
      <c r="D8657" s="39" t="s">
        <v>26</v>
      </c>
      <c r="E8657" s="39"/>
      <c r="F8657" s="41" t="n">
        <f aca="false">IF(A8657="","",MATCH(A8657,P_ID,1))</f>
        <v>7196</v>
      </c>
      <c r="G8657" s="41" t="str">
        <f aca="false">IF(A8657="","",INDEX(P_Svc,F8657))</f>
        <v>Standard</v>
      </c>
      <c r="H8657" s="41" t="str">
        <f aca="false">IF(A8657="","",INDEX(P_Zone,F8657))</f>
        <v>West</v>
      </c>
      <c r="I8657" s="41" t="n">
        <f aca="false">IF(A8657="","",IF(D8657="Delivered",IF(B8657&lt;=INDEX(P_Due,F8657),1,0),0))</f>
        <v>1</v>
      </c>
    </row>
    <row r="8658" customFormat="false" ht="15" hidden="false" customHeight="false" outlineLevel="0" collapsed="false">
      <c r="A8658" s="37" t="n">
        <v>1007201</v>
      </c>
      <c r="B8658" s="38" t="n">
        <v>46309</v>
      </c>
      <c r="C8658" s="39" t="n">
        <v>2</v>
      </c>
      <c r="D8658" s="39" t="s">
        <v>26</v>
      </c>
      <c r="E8658" s="39"/>
      <c r="F8658" s="41" t="n">
        <f aca="false">IF(A8658="","",MATCH(A8658,P_ID,1))</f>
        <v>7201</v>
      </c>
      <c r="G8658" s="41" t="str">
        <f aca="false">IF(A8658="","",INDEX(P_Svc,F8658))</f>
        <v>Standard</v>
      </c>
      <c r="H8658" s="41" t="str">
        <f aca="false">IF(A8658="","",INDEX(P_Zone,F8658))</f>
        <v>East</v>
      </c>
      <c r="I8658" s="41" t="n">
        <f aca="false">IF(A8658="","",IF(D8658="Delivered",IF(B8658&lt;=INDEX(P_Due,F8658),1,0),0))</f>
        <v>1</v>
      </c>
    </row>
    <row r="8659" customFormat="false" ht="15" hidden="false" customHeight="false" outlineLevel="0" collapsed="false">
      <c r="A8659" s="37" t="n">
        <v>1007210</v>
      </c>
      <c r="B8659" s="38" t="n">
        <v>46309</v>
      </c>
      <c r="C8659" s="39" t="n">
        <v>2</v>
      </c>
      <c r="D8659" s="39" t="s">
        <v>26</v>
      </c>
      <c r="E8659" s="39"/>
      <c r="F8659" s="41" t="n">
        <f aca="false">IF(A8659="","",MATCH(A8659,P_ID,1))</f>
        <v>7210</v>
      </c>
      <c r="G8659" s="41" t="str">
        <f aca="false">IF(A8659="","",INDEX(P_Svc,F8659))</f>
        <v>Economy</v>
      </c>
      <c r="H8659" s="41" t="str">
        <f aca="false">IF(A8659="","",INDEX(P_Zone,F8659))</f>
        <v>Central</v>
      </c>
      <c r="I8659" s="41" t="n">
        <f aca="false">IF(A8659="","",IF(D8659="Delivered",IF(B8659&lt;=INDEX(P_Due,F8659),1,0),0))</f>
        <v>1</v>
      </c>
    </row>
    <row r="8660" customFormat="false" ht="15" hidden="false" customHeight="false" outlineLevel="0" collapsed="false">
      <c r="A8660" s="37" t="n">
        <v>1007222</v>
      </c>
      <c r="B8660" s="38" t="n">
        <v>46309</v>
      </c>
      <c r="C8660" s="39" t="n">
        <v>2</v>
      </c>
      <c r="D8660" s="39" t="s">
        <v>26</v>
      </c>
      <c r="E8660" s="39"/>
      <c r="F8660" s="41" t="n">
        <f aca="false">IF(A8660="","",MATCH(A8660,P_ID,1))</f>
        <v>7222</v>
      </c>
      <c r="G8660" s="41" t="str">
        <f aca="false">IF(A8660="","",INDEX(P_Svc,F8660))</f>
        <v>Economy</v>
      </c>
      <c r="H8660" s="41" t="str">
        <f aca="false">IF(A8660="","",INDEX(P_Zone,F8660))</f>
        <v>West</v>
      </c>
      <c r="I8660" s="41" t="n">
        <f aca="false">IF(A8660="","",IF(D8660="Delivered",IF(B8660&lt;=INDEX(P_Due,F8660),1,0),0))</f>
        <v>1</v>
      </c>
    </row>
    <row r="8661" customFormat="false" ht="15" hidden="false" customHeight="false" outlineLevel="0" collapsed="false">
      <c r="A8661" s="37" t="n">
        <v>1007227</v>
      </c>
      <c r="B8661" s="38" t="n">
        <v>46309</v>
      </c>
      <c r="C8661" s="39" t="n">
        <v>1</v>
      </c>
      <c r="D8661" s="39" t="s">
        <v>26</v>
      </c>
      <c r="E8661" s="39"/>
      <c r="F8661" s="41" t="n">
        <f aca="false">IF(A8661="","",MATCH(A8661,P_ID,1))</f>
        <v>7227</v>
      </c>
      <c r="G8661" s="41" t="str">
        <f aca="false">IF(A8661="","",INDEX(P_Svc,F8661))</f>
        <v>Standard</v>
      </c>
      <c r="H8661" s="41" t="str">
        <f aca="false">IF(A8661="","",INDEX(P_Zone,F8661))</f>
        <v>South</v>
      </c>
      <c r="I8661" s="41" t="n">
        <f aca="false">IF(A8661="","",IF(D8661="Delivered",IF(B8661&lt;=INDEX(P_Due,F8661),1,0),0))</f>
        <v>1</v>
      </c>
    </row>
    <row r="8662" customFormat="false" ht="15" hidden="false" customHeight="false" outlineLevel="0" collapsed="false">
      <c r="A8662" s="37" t="n">
        <v>1007230</v>
      </c>
      <c r="B8662" s="38" t="n">
        <v>46309</v>
      </c>
      <c r="C8662" s="39" t="n">
        <v>0</v>
      </c>
      <c r="D8662" s="39" t="s">
        <v>80</v>
      </c>
      <c r="E8662" s="39" t="s">
        <v>40</v>
      </c>
      <c r="F8662" s="41" t="n">
        <f aca="false">IF(A8662="","",MATCH(A8662,P_ID,1))</f>
        <v>7230</v>
      </c>
      <c r="G8662" s="41" t="str">
        <f aca="false">IF(A8662="","",INDEX(P_Svc,F8662))</f>
        <v>Standard</v>
      </c>
      <c r="H8662" s="41" t="str">
        <f aca="false">IF(A8662="","",INDEX(P_Zone,F8662))</f>
        <v>North</v>
      </c>
      <c r="I8662" s="41" t="n">
        <f aca="false">IF(A8662="","",IF(D8662="Delivered",IF(B8662&lt;=INDEX(P_Due,F8662),1,0),0))</f>
        <v>0</v>
      </c>
    </row>
    <row r="8663" customFormat="false" ht="15" hidden="false" customHeight="false" outlineLevel="0" collapsed="false">
      <c r="A8663" s="37" t="n">
        <v>1007239</v>
      </c>
      <c r="B8663" s="38" t="n">
        <v>46309</v>
      </c>
      <c r="C8663" s="39" t="n">
        <v>2</v>
      </c>
      <c r="D8663" s="39" t="s">
        <v>26</v>
      </c>
      <c r="E8663" s="39"/>
      <c r="F8663" s="41" t="n">
        <f aca="false">IF(A8663="","",MATCH(A8663,P_ID,1))</f>
        <v>7239</v>
      </c>
      <c r="G8663" s="41" t="str">
        <f aca="false">IF(A8663="","",INDEX(P_Svc,F8663))</f>
        <v>Economy</v>
      </c>
      <c r="H8663" s="41" t="str">
        <f aca="false">IF(A8663="","",INDEX(P_Zone,F8663))</f>
        <v>North</v>
      </c>
      <c r="I8663" s="41" t="n">
        <f aca="false">IF(A8663="","",IF(D8663="Delivered",IF(B8663&lt;=INDEX(P_Due,F8663),1,0),0))</f>
        <v>1</v>
      </c>
    </row>
    <row r="8664" customFormat="false" ht="15" hidden="false" customHeight="false" outlineLevel="0" collapsed="false">
      <c r="A8664" s="37" t="n">
        <v>1007256</v>
      </c>
      <c r="B8664" s="38" t="n">
        <v>46309</v>
      </c>
      <c r="C8664" s="39" t="n">
        <v>2</v>
      </c>
      <c r="D8664" s="39" t="s">
        <v>26</v>
      </c>
      <c r="E8664" s="39"/>
      <c r="F8664" s="41" t="n">
        <f aca="false">IF(A8664="","",MATCH(A8664,P_ID,1))</f>
        <v>7256</v>
      </c>
      <c r="G8664" s="41" t="str">
        <f aca="false">IF(A8664="","",INDEX(P_Svc,F8664))</f>
        <v>Economy</v>
      </c>
      <c r="H8664" s="41" t="str">
        <f aca="false">IF(A8664="","",INDEX(P_Zone,F8664))</f>
        <v>West</v>
      </c>
      <c r="I8664" s="41" t="n">
        <f aca="false">IF(A8664="","",IF(D8664="Delivered",IF(B8664&lt;=INDEX(P_Due,F8664),1,0),0))</f>
        <v>1</v>
      </c>
    </row>
    <row r="8665" customFormat="false" ht="15" hidden="false" customHeight="false" outlineLevel="0" collapsed="false">
      <c r="A8665" s="37" t="n">
        <v>1007265</v>
      </c>
      <c r="B8665" s="38" t="n">
        <v>46309</v>
      </c>
      <c r="C8665" s="39" t="n">
        <v>2</v>
      </c>
      <c r="D8665" s="39" t="s">
        <v>26</v>
      </c>
      <c r="E8665" s="39"/>
      <c r="F8665" s="41" t="n">
        <f aca="false">IF(A8665="","",MATCH(A8665,P_ID,1))</f>
        <v>7265</v>
      </c>
      <c r="G8665" s="41" t="str">
        <f aca="false">IF(A8665="","",INDEX(P_Svc,F8665))</f>
        <v>Economy</v>
      </c>
      <c r="H8665" s="41" t="str">
        <f aca="false">IF(A8665="","",INDEX(P_Zone,F8665))</f>
        <v>East</v>
      </c>
      <c r="I8665" s="41" t="n">
        <f aca="false">IF(A8665="","",IF(D8665="Delivered",IF(B8665&lt;=INDEX(P_Due,F8665),1,0),0))</f>
        <v>1</v>
      </c>
    </row>
    <row r="8666" customFormat="false" ht="15" hidden="false" customHeight="false" outlineLevel="0" collapsed="false">
      <c r="A8666" s="37" t="n">
        <v>1007275</v>
      </c>
      <c r="B8666" s="38" t="n">
        <v>46309</v>
      </c>
      <c r="C8666" s="39" t="n">
        <v>2</v>
      </c>
      <c r="D8666" s="39" t="s">
        <v>26</v>
      </c>
      <c r="E8666" s="39"/>
      <c r="F8666" s="41" t="n">
        <f aca="false">IF(A8666="","",MATCH(A8666,P_ID,1))</f>
        <v>7275</v>
      </c>
      <c r="G8666" s="41" t="str">
        <f aca="false">IF(A8666="","",INDEX(P_Svc,F8666))</f>
        <v>Standard</v>
      </c>
      <c r="H8666" s="41" t="str">
        <f aca="false">IF(A8666="","",INDEX(P_Zone,F8666))</f>
        <v>West</v>
      </c>
      <c r="I8666" s="41" t="n">
        <f aca="false">IF(A8666="","",IF(D8666="Delivered",IF(B8666&lt;=INDEX(P_Due,F8666),1,0),0))</f>
        <v>1</v>
      </c>
    </row>
    <row r="8667" customFormat="false" ht="15" hidden="false" customHeight="false" outlineLevel="0" collapsed="false">
      <c r="A8667" s="37" t="n">
        <v>1007282</v>
      </c>
      <c r="B8667" s="38" t="n">
        <v>46309</v>
      </c>
      <c r="C8667" s="39" t="n">
        <v>2</v>
      </c>
      <c r="D8667" s="39" t="s">
        <v>26</v>
      </c>
      <c r="E8667" s="39"/>
      <c r="F8667" s="41" t="n">
        <f aca="false">IF(A8667="","",MATCH(A8667,P_ID,1))</f>
        <v>7282</v>
      </c>
      <c r="G8667" s="41" t="str">
        <f aca="false">IF(A8667="","",INDEX(P_Svc,F8667))</f>
        <v>Economy</v>
      </c>
      <c r="H8667" s="41" t="str">
        <f aca="false">IF(A8667="","",INDEX(P_Zone,F8667))</f>
        <v>North</v>
      </c>
      <c r="I8667" s="41" t="n">
        <f aca="false">IF(A8667="","",IF(D8667="Delivered",IF(B8667&lt;=INDEX(P_Due,F8667),1,0),0))</f>
        <v>1</v>
      </c>
    </row>
    <row r="8668" customFormat="false" ht="15" hidden="false" customHeight="false" outlineLevel="0" collapsed="false">
      <c r="A8668" s="37" t="n">
        <v>1007628</v>
      </c>
      <c r="B8668" s="38" t="n">
        <v>46309</v>
      </c>
      <c r="C8668" s="39" t="n">
        <v>1</v>
      </c>
      <c r="D8668" s="39" t="s">
        <v>26</v>
      </c>
      <c r="E8668" s="39"/>
      <c r="F8668" s="41" t="n">
        <f aca="false">IF(A8668="","",MATCH(A8668,P_ID,1))</f>
        <v>7628</v>
      </c>
      <c r="G8668" s="41" t="str">
        <f aca="false">IF(A8668="","",INDEX(P_Svc,F8668))</f>
        <v>Standard</v>
      </c>
      <c r="H8668" s="41" t="str">
        <f aca="false">IF(A8668="","",INDEX(P_Zone,F8668))</f>
        <v>North</v>
      </c>
      <c r="I8668" s="41" t="n">
        <f aca="false">IF(A8668="","",IF(D8668="Delivered",IF(B8668&lt;=INDEX(P_Due,F8668),1,0),0))</f>
        <v>1</v>
      </c>
    </row>
    <row r="8669" customFormat="false" ht="15" hidden="false" customHeight="false" outlineLevel="0" collapsed="false">
      <c r="A8669" s="37" t="n">
        <v>1007629</v>
      </c>
      <c r="B8669" s="38" t="n">
        <v>46309</v>
      </c>
      <c r="C8669" s="39" t="n">
        <v>1</v>
      </c>
      <c r="D8669" s="39" t="s">
        <v>26</v>
      </c>
      <c r="E8669" s="39"/>
      <c r="F8669" s="41" t="n">
        <f aca="false">IF(A8669="","",MATCH(A8669,P_ID,1))</f>
        <v>7629</v>
      </c>
      <c r="G8669" s="41" t="str">
        <f aca="false">IF(A8669="","",INDEX(P_Svc,F8669))</f>
        <v>Standard</v>
      </c>
      <c r="H8669" s="41" t="str">
        <f aca="false">IF(A8669="","",INDEX(P_Zone,F8669))</f>
        <v>East</v>
      </c>
      <c r="I8669" s="41" t="n">
        <f aca="false">IF(A8669="","",IF(D8669="Delivered",IF(B8669&lt;=INDEX(P_Due,F8669),1,0),0))</f>
        <v>1</v>
      </c>
    </row>
    <row r="8670" customFormat="false" ht="15" hidden="false" customHeight="false" outlineLevel="0" collapsed="false">
      <c r="A8670" s="37" t="n">
        <v>1007630</v>
      </c>
      <c r="B8670" s="38" t="n">
        <v>46309</v>
      </c>
      <c r="C8670" s="39" t="n">
        <v>1</v>
      </c>
      <c r="D8670" s="39" t="s">
        <v>26</v>
      </c>
      <c r="E8670" s="39"/>
      <c r="F8670" s="41" t="n">
        <f aca="false">IF(A8670="","",MATCH(A8670,P_ID,1))</f>
        <v>7630</v>
      </c>
      <c r="G8670" s="41" t="str">
        <f aca="false">IF(A8670="","",INDEX(P_Svc,F8670))</f>
        <v>Standard</v>
      </c>
      <c r="H8670" s="41" t="str">
        <f aca="false">IF(A8670="","",INDEX(P_Zone,F8670))</f>
        <v>East</v>
      </c>
      <c r="I8670" s="41" t="n">
        <f aca="false">IF(A8670="","",IF(D8670="Delivered",IF(B8670&lt;=INDEX(P_Due,F8670),1,0),0))</f>
        <v>1</v>
      </c>
    </row>
    <row r="8671" customFormat="false" ht="15" hidden="false" customHeight="false" outlineLevel="0" collapsed="false">
      <c r="A8671" s="37" t="n">
        <v>1007631</v>
      </c>
      <c r="B8671" s="38" t="n">
        <v>46309</v>
      </c>
      <c r="C8671" s="39" t="n">
        <v>1</v>
      </c>
      <c r="D8671" s="39" t="s">
        <v>26</v>
      </c>
      <c r="E8671" s="39"/>
      <c r="F8671" s="41" t="n">
        <f aca="false">IF(A8671="","",MATCH(A8671,P_ID,1))</f>
        <v>7631</v>
      </c>
      <c r="G8671" s="41" t="str">
        <f aca="false">IF(A8671="","",INDEX(P_Svc,F8671))</f>
        <v>Standard</v>
      </c>
      <c r="H8671" s="41" t="str">
        <f aca="false">IF(A8671="","",INDEX(P_Zone,F8671))</f>
        <v>North</v>
      </c>
      <c r="I8671" s="41" t="n">
        <f aca="false">IF(A8671="","",IF(D8671="Delivered",IF(B8671&lt;=INDEX(P_Due,F8671),1,0),0))</f>
        <v>1</v>
      </c>
    </row>
    <row r="8672" customFormat="false" ht="15" hidden="false" customHeight="false" outlineLevel="0" collapsed="false">
      <c r="A8672" s="37" t="n">
        <v>1007632</v>
      </c>
      <c r="B8672" s="38" t="n">
        <v>46309</v>
      </c>
      <c r="C8672" s="39" t="n">
        <v>1</v>
      </c>
      <c r="D8672" s="39" t="s">
        <v>26</v>
      </c>
      <c r="E8672" s="39"/>
      <c r="F8672" s="41" t="n">
        <f aca="false">IF(A8672="","",MATCH(A8672,P_ID,1))</f>
        <v>7632</v>
      </c>
      <c r="G8672" s="41" t="str">
        <f aca="false">IF(A8672="","",INDEX(P_Svc,F8672))</f>
        <v>Economy</v>
      </c>
      <c r="H8672" s="41" t="str">
        <f aca="false">IF(A8672="","",INDEX(P_Zone,F8672))</f>
        <v>Central</v>
      </c>
      <c r="I8672" s="41" t="n">
        <f aca="false">IF(A8672="","",IF(D8672="Delivered",IF(B8672&lt;=INDEX(P_Due,F8672),1,0),0))</f>
        <v>1</v>
      </c>
    </row>
    <row r="8673" customFormat="false" ht="15" hidden="false" customHeight="false" outlineLevel="0" collapsed="false">
      <c r="A8673" s="37" t="n">
        <v>1007633</v>
      </c>
      <c r="B8673" s="38" t="n">
        <v>46309</v>
      </c>
      <c r="C8673" s="39" t="n">
        <v>1</v>
      </c>
      <c r="D8673" s="39" t="s">
        <v>79</v>
      </c>
      <c r="E8673" s="39" t="s">
        <v>32</v>
      </c>
      <c r="F8673" s="41" t="n">
        <f aca="false">IF(A8673="","",MATCH(A8673,P_ID,1))</f>
        <v>7633</v>
      </c>
      <c r="G8673" s="41" t="str">
        <f aca="false">IF(A8673="","",INDEX(P_Svc,F8673))</f>
        <v>Standard</v>
      </c>
      <c r="H8673" s="41" t="str">
        <f aca="false">IF(A8673="","",INDEX(P_Zone,F8673))</f>
        <v>East</v>
      </c>
      <c r="I8673" s="41" t="n">
        <f aca="false">IF(A8673="","",IF(D8673="Delivered",IF(B8673&lt;=INDEX(P_Due,F8673),1,0),0))</f>
        <v>0</v>
      </c>
    </row>
    <row r="8674" customFormat="false" ht="15" hidden="false" customHeight="false" outlineLevel="0" collapsed="false">
      <c r="A8674" s="37" t="n">
        <v>1007634</v>
      </c>
      <c r="B8674" s="38" t="n">
        <v>46309</v>
      </c>
      <c r="C8674" s="39" t="n">
        <v>1</v>
      </c>
      <c r="D8674" s="39" t="s">
        <v>26</v>
      </c>
      <c r="E8674" s="39"/>
      <c r="F8674" s="41" t="n">
        <f aca="false">IF(A8674="","",MATCH(A8674,P_ID,1))</f>
        <v>7634</v>
      </c>
      <c r="G8674" s="41" t="str">
        <f aca="false">IF(A8674="","",INDEX(P_Svc,F8674))</f>
        <v>Standard</v>
      </c>
      <c r="H8674" s="41" t="str">
        <f aca="false">IF(A8674="","",INDEX(P_Zone,F8674))</f>
        <v>East</v>
      </c>
      <c r="I8674" s="41" t="n">
        <f aca="false">IF(A8674="","",IF(D8674="Delivered",IF(B8674&lt;=INDEX(P_Due,F8674),1,0),0))</f>
        <v>1</v>
      </c>
    </row>
    <row r="8675" customFormat="false" ht="15" hidden="false" customHeight="false" outlineLevel="0" collapsed="false">
      <c r="A8675" s="37" t="n">
        <v>1007637</v>
      </c>
      <c r="B8675" s="38" t="n">
        <v>46309</v>
      </c>
      <c r="C8675" s="39" t="n">
        <v>1</v>
      </c>
      <c r="D8675" s="39" t="s">
        <v>26</v>
      </c>
      <c r="E8675" s="39"/>
      <c r="F8675" s="41" t="n">
        <f aca="false">IF(A8675="","",MATCH(A8675,P_ID,1))</f>
        <v>7637</v>
      </c>
      <c r="G8675" s="41" t="str">
        <f aca="false">IF(A8675="","",INDEX(P_Svc,F8675))</f>
        <v>Standard</v>
      </c>
      <c r="H8675" s="41" t="str">
        <f aca="false">IF(A8675="","",INDEX(P_Zone,F8675))</f>
        <v>South</v>
      </c>
      <c r="I8675" s="41" t="n">
        <f aca="false">IF(A8675="","",IF(D8675="Delivered",IF(B8675&lt;=INDEX(P_Due,F8675),1,0),0))</f>
        <v>1</v>
      </c>
    </row>
    <row r="8676" customFormat="false" ht="15" hidden="false" customHeight="false" outlineLevel="0" collapsed="false">
      <c r="A8676" s="37" t="n">
        <v>1007638</v>
      </c>
      <c r="B8676" s="38" t="n">
        <v>46309</v>
      </c>
      <c r="C8676" s="39" t="n">
        <v>1</v>
      </c>
      <c r="D8676" s="39" t="s">
        <v>26</v>
      </c>
      <c r="E8676" s="39"/>
      <c r="F8676" s="41" t="n">
        <f aca="false">IF(A8676="","",MATCH(A8676,P_ID,1))</f>
        <v>7638</v>
      </c>
      <c r="G8676" s="41" t="str">
        <f aca="false">IF(A8676="","",INDEX(P_Svc,F8676))</f>
        <v>Economy</v>
      </c>
      <c r="H8676" s="41" t="str">
        <f aca="false">IF(A8676="","",INDEX(P_Zone,F8676))</f>
        <v>Central</v>
      </c>
      <c r="I8676" s="41" t="n">
        <f aca="false">IF(A8676="","",IF(D8676="Delivered",IF(B8676&lt;=INDEX(P_Due,F8676),1,0),0))</f>
        <v>1</v>
      </c>
    </row>
    <row r="8677" customFormat="false" ht="15" hidden="false" customHeight="false" outlineLevel="0" collapsed="false">
      <c r="A8677" s="37" t="n">
        <v>1007639</v>
      </c>
      <c r="B8677" s="38" t="n">
        <v>46309</v>
      </c>
      <c r="C8677" s="39" t="n">
        <v>1</v>
      </c>
      <c r="D8677" s="39" t="s">
        <v>26</v>
      </c>
      <c r="E8677" s="39"/>
      <c r="F8677" s="41" t="n">
        <f aca="false">IF(A8677="","",MATCH(A8677,P_ID,1))</f>
        <v>7639</v>
      </c>
      <c r="G8677" s="41" t="str">
        <f aca="false">IF(A8677="","",INDEX(P_Svc,F8677))</f>
        <v>Economy</v>
      </c>
      <c r="H8677" s="41" t="str">
        <f aca="false">IF(A8677="","",INDEX(P_Zone,F8677))</f>
        <v>North</v>
      </c>
      <c r="I8677" s="41" t="n">
        <f aca="false">IF(A8677="","",IF(D8677="Delivered",IF(B8677&lt;=INDEX(P_Due,F8677),1,0),0))</f>
        <v>1</v>
      </c>
    </row>
    <row r="8678" customFormat="false" ht="15" hidden="false" customHeight="false" outlineLevel="0" collapsed="false">
      <c r="A8678" s="37" t="n">
        <v>1007642</v>
      </c>
      <c r="B8678" s="38" t="n">
        <v>46309</v>
      </c>
      <c r="C8678" s="39" t="n">
        <v>1</v>
      </c>
      <c r="D8678" s="39" t="s">
        <v>26</v>
      </c>
      <c r="E8678" s="39"/>
      <c r="F8678" s="41" t="n">
        <f aca="false">IF(A8678="","",MATCH(A8678,P_ID,1))</f>
        <v>7642</v>
      </c>
      <c r="G8678" s="41" t="str">
        <f aca="false">IF(A8678="","",INDEX(P_Svc,F8678))</f>
        <v>Standard</v>
      </c>
      <c r="H8678" s="41" t="str">
        <f aca="false">IF(A8678="","",INDEX(P_Zone,F8678))</f>
        <v>South</v>
      </c>
      <c r="I8678" s="41" t="n">
        <f aca="false">IF(A8678="","",IF(D8678="Delivered",IF(B8678&lt;=INDEX(P_Due,F8678),1,0),0))</f>
        <v>1</v>
      </c>
    </row>
    <row r="8679" customFormat="false" ht="15" hidden="false" customHeight="false" outlineLevel="0" collapsed="false">
      <c r="A8679" s="37" t="n">
        <v>1007643</v>
      </c>
      <c r="B8679" s="38" t="n">
        <v>46309</v>
      </c>
      <c r="C8679" s="39" t="n">
        <v>1</v>
      </c>
      <c r="D8679" s="39" t="s">
        <v>26</v>
      </c>
      <c r="E8679" s="39"/>
      <c r="F8679" s="41" t="n">
        <f aca="false">IF(A8679="","",MATCH(A8679,P_ID,1))</f>
        <v>7643</v>
      </c>
      <c r="G8679" s="41" t="str">
        <f aca="false">IF(A8679="","",INDEX(P_Svc,F8679))</f>
        <v>Standard</v>
      </c>
      <c r="H8679" s="41" t="str">
        <f aca="false">IF(A8679="","",INDEX(P_Zone,F8679))</f>
        <v>Central</v>
      </c>
      <c r="I8679" s="41" t="n">
        <f aca="false">IF(A8679="","",IF(D8679="Delivered",IF(B8679&lt;=INDEX(P_Due,F8679),1,0),0))</f>
        <v>1</v>
      </c>
    </row>
    <row r="8680" customFormat="false" ht="15" hidden="false" customHeight="false" outlineLevel="0" collapsed="false">
      <c r="A8680" s="37" t="n">
        <v>1007645</v>
      </c>
      <c r="B8680" s="38" t="n">
        <v>46309</v>
      </c>
      <c r="C8680" s="39" t="n">
        <v>1</v>
      </c>
      <c r="D8680" s="39" t="s">
        <v>26</v>
      </c>
      <c r="E8680" s="39"/>
      <c r="F8680" s="41" t="n">
        <f aca="false">IF(A8680="","",MATCH(A8680,P_ID,1))</f>
        <v>7645</v>
      </c>
      <c r="G8680" s="41" t="str">
        <f aca="false">IF(A8680="","",INDEX(P_Svc,F8680))</f>
        <v>Standard</v>
      </c>
      <c r="H8680" s="41" t="str">
        <f aca="false">IF(A8680="","",INDEX(P_Zone,F8680))</f>
        <v>West</v>
      </c>
      <c r="I8680" s="41" t="n">
        <f aca="false">IF(A8680="","",IF(D8680="Delivered",IF(B8680&lt;=INDEX(P_Due,F8680),1,0),0))</f>
        <v>1</v>
      </c>
    </row>
    <row r="8681" customFormat="false" ht="15" hidden="false" customHeight="false" outlineLevel="0" collapsed="false">
      <c r="A8681" s="37" t="n">
        <v>1007646</v>
      </c>
      <c r="B8681" s="38" t="n">
        <v>46309</v>
      </c>
      <c r="C8681" s="39" t="n">
        <v>1</v>
      </c>
      <c r="D8681" s="39" t="s">
        <v>26</v>
      </c>
      <c r="E8681" s="39"/>
      <c r="F8681" s="41" t="n">
        <f aca="false">IF(A8681="","",MATCH(A8681,P_ID,1))</f>
        <v>7646</v>
      </c>
      <c r="G8681" s="41" t="str">
        <f aca="false">IF(A8681="","",INDEX(P_Svc,F8681))</f>
        <v>Standard</v>
      </c>
      <c r="H8681" s="41" t="str">
        <f aca="false">IF(A8681="","",INDEX(P_Zone,F8681))</f>
        <v>East</v>
      </c>
      <c r="I8681" s="41" t="n">
        <f aca="false">IF(A8681="","",IF(D8681="Delivered",IF(B8681&lt;=INDEX(P_Due,F8681),1,0),0))</f>
        <v>1</v>
      </c>
    </row>
    <row r="8682" customFormat="false" ht="15" hidden="false" customHeight="false" outlineLevel="0" collapsed="false">
      <c r="A8682" s="37" t="n">
        <v>1007647</v>
      </c>
      <c r="B8682" s="38" t="n">
        <v>46309</v>
      </c>
      <c r="C8682" s="39" t="n">
        <v>1</v>
      </c>
      <c r="D8682" s="39" t="s">
        <v>26</v>
      </c>
      <c r="E8682" s="39"/>
      <c r="F8682" s="41" t="n">
        <f aca="false">IF(A8682="","",MATCH(A8682,P_ID,1))</f>
        <v>7647</v>
      </c>
      <c r="G8682" s="41" t="str">
        <f aca="false">IF(A8682="","",INDEX(P_Svc,F8682))</f>
        <v>Standard</v>
      </c>
      <c r="H8682" s="41" t="str">
        <f aca="false">IF(A8682="","",INDEX(P_Zone,F8682))</f>
        <v>South</v>
      </c>
      <c r="I8682" s="41" t="n">
        <f aca="false">IF(A8682="","",IF(D8682="Delivered",IF(B8682&lt;=INDEX(P_Due,F8682),1,0),0))</f>
        <v>1</v>
      </c>
    </row>
    <row r="8683" customFormat="false" ht="15" hidden="false" customHeight="false" outlineLevel="0" collapsed="false">
      <c r="A8683" s="37" t="n">
        <v>1007648</v>
      </c>
      <c r="B8683" s="38" t="n">
        <v>46309</v>
      </c>
      <c r="C8683" s="39" t="n">
        <v>1</v>
      </c>
      <c r="D8683" s="39" t="s">
        <v>79</v>
      </c>
      <c r="E8683" s="39" t="s">
        <v>36</v>
      </c>
      <c r="F8683" s="41" t="n">
        <f aca="false">IF(A8683="","",MATCH(A8683,P_ID,1))</f>
        <v>7648</v>
      </c>
      <c r="G8683" s="41" t="str">
        <f aca="false">IF(A8683="","",INDEX(P_Svc,F8683))</f>
        <v>Standard</v>
      </c>
      <c r="H8683" s="41" t="str">
        <f aca="false">IF(A8683="","",INDEX(P_Zone,F8683))</f>
        <v>South</v>
      </c>
      <c r="I8683" s="41" t="n">
        <f aca="false">IF(A8683="","",IF(D8683="Delivered",IF(B8683&lt;=INDEX(P_Due,F8683),1,0),0))</f>
        <v>0</v>
      </c>
    </row>
    <row r="8684" customFormat="false" ht="15" hidden="false" customHeight="false" outlineLevel="0" collapsed="false">
      <c r="A8684" s="37" t="n">
        <v>1007650</v>
      </c>
      <c r="B8684" s="38" t="n">
        <v>46309</v>
      </c>
      <c r="C8684" s="39" t="n">
        <v>1</v>
      </c>
      <c r="D8684" s="39" t="s">
        <v>26</v>
      </c>
      <c r="E8684" s="39"/>
      <c r="F8684" s="41" t="n">
        <f aca="false">IF(A8684="","",MATCH(A8684,P_ID,1))</f>
        <v>7650</v>
      </c>
      <c r="G8684" s="41" t="str">
        <f aca="false">IF(A8684="","",INDEX(P_Svc,F8684))</f>
        <v>Standard</v>
      </c>
      <c r="H8684" s="41" t="str">
        <f aca="false">IF(A8684="","",INDEX(P_Zone,F8684))</f>
        <v>South</v>
      </c>
      <c r="I8684" s="41" t="n">
        <f aca="false">IF(A8684="","",IF(D8684="Delivered",IF(B8684&lt;=INDEX(P_Due,F8684),1,0),0))</f>
        <v>1</v>
      </c>
    </row>
    <row r="8685" customFormat="false" ht="15" hidden="false" customHeight="false" outlineLevel="0" collapsed="false">
      <c r="A8685" s="37" t="n">
        <v>1007651</v>
      </c>
      <c r="B8685" s="38" t="n">
        <v>46309</v>
      </c>
      <c r="C8685" s="39" t="n">
        <v>0</v>
      </c>
      <c r="D8685" s="39" t="s">
        <v>80</v>
      </c>
      <c r="E8685" s="39" t="s">
        <v>40</v>
      </c>
      <c r="F8685" s="41" t="n">
        <f aca="false">IF(A8685="","",MATCH(A8685,P_ID,1))</f>
        <v>7651</v>
      </c>
      <c r="G8685" s="41" t="str">
        <f aca="false">IF(A8685="","",INDEX(P_Svc,F8685))</f>
        <v>Economy</v>
      </c>
      <c r="H8685" s="41" t="str">
        <f aca="false">IF(A8685="","",INDEX(P_Zone,F8685))</f>
        <v>South</v>
      </c>
      <c r="I8685" s="41" t="n">
        <f aca="false">IF(A8685="","",IF(D8685="Delivered",IF(B8685&lt;=INDEX(P_Due,F8685),1,0),0))</f>
        <v>0</v>
      </c>
    </row>
    <row r="8686" customFormat="false" ht="15" hidden="false" customHeight="false" outlineLevel="0" collapsed="false">
      <c r="A8686" s="37" t="n">
        <v>1007652</v>
      </c>
      <c r="B8686" s="38" t="n">
        <v>46309</v>
      </c>
      <c r="C8686" s="39" t="n">
        <v>1</v>
      </c>
      <c r="D8686" s="39" t="s">
        <v>26</v>
      </c>
      <c r="E8686" s="39"/>
      <c r="F8686" s="41" t="n">
        <f aca="false">IF(A8686="","",MATCH(A8686,P_ID,1))</f>
        <v>7652</v>
      </c>
      <c r="G8686" s="41" t="str">
        <f aca="false">IF(A8686="","",INDEX(P_Svc,F8686))</f>
        <v>Standard</v>
      </c>
      <c r="H8686" s="41" t="str">
        <f aca="false">IF(A8686="","",INDEX(P_Zone,F8686))</f>
        <v>North</v>
      </c>
      <c r="I8686" s="41" t="n">
        <f aca="false">IF(A8686="","",IF(D8686="Delivered",IF(B8686&lt;=INDEX(P_Due,F8686),1,0),0))</f>
        <v>1</v>
      </c>
    </row>
    <row r="8687" customFormat="false" ht="15" hidden="false" customHeight="false" outlineLevel="0" collapsed="false">
      <c r="A8687" s="37" t="n">
        <v>1007653</v>
      </c>
      <c r="B8687" s="38" t="n">
        <v>46309</v>
      </c>
      <c r="C8687" s="39" t="n">
        <v>1</v>
      </c>
      <c r="D8687" s="39" t="s">
        <v>26</v>
      </c>
      <c r="E8687" s="39"/>
      <c r="F8687" s="41" t="n">
        <f aca="false">IF(A8687="","",MATCH(A8687,P_ID,1))</f>
        <v>7653</v>
      </c>
      <c r="G8687" s="41" t="str">
        <f aca="false">IF(A8687="","",INDEX(P_Svc,F8687))</f>
        <v>Standard</v>
      </c>
      <c r="H8687" s="41" t="str">
        <f aca="false">IF(A8687="","",INDEX(P_Zone,F8687))</f>
        <v>East</v>
      </c>
      <c r="I8687" s="41" t="n">
        <f aca="false">IF(A8687="","",IF(D8687="Delivered",IF(B8687&lt;=INDEX(P_Due,F8687),1,0),0))</f>
        <v>1</v>
      </c>
    </row>
    <row r="8688" customFormat="false" ht="15" hidden="false" customHeight="false" outlineLevel="0" collapsed="false">
      <c r="A8688" s="37" t="n">
        <v>1007654</v>
      </c>
      <c r="B8688" s="38" t="n">
        <v>46309</v>
      </c>
      <c r="C8688" s="39" t="n">
        <v>1</v>
      </c>
      <c r="D8688" s="39" t="s">
        <v>26</v>
      </c>
      <c r="E8688" s="39"/>
      <c r="F8688" s="41" t="n">
        <f aca="false">IF(A8688="","",MATCH(A8688,P_ID,1))</f>
        <v>7654</v>
      </c>
      <c r="G8688" s="41" t="str">
        <f aca="false">IF(A8688="","",INDEX(P_Svc,F8688))</f>
        <v>Standard</v>
      </c>
      <c r="H8688" s="41" t="str">
        <f aca="false">IF(A8688="","",INDEX(P_Zone,F8688))</f>
        <v>East</v>
      </c>
      <c r="I8688" s="41" t="n">
        <f aca="false">IF(A8688="","",IF(D8688="Delivered",IF(B8688&lt;=INDEX(P_Due,F8688),1,0),0))</f>
        <v>1</v>
      </c>
    </row>
    <row r="8689" customFormat="false" ht="15" hidden="false" customHeight="false" outlineLevel="0" collapsed="false">
      <c r="A8689" s="37" t="n">
        <v>1007655</v>
      </c>
      <c r="B8689" s="38" t="n">
        <v>46309</v>
      </c>
      <c r="C8689" s="39" t="n">
        <v>1</v>
      </c>
      <c r="D8689" s="39" t="s">
        <v>26</v>
      </c>
      <c r="E8689" s="39"/>
      <c r="F8689" s="41" t="n">
        <f aca="false">IF(A8689="","",MATCH(A8689,P_ID,1))</f>
        <v>7655</v>
      </c>
      <c r="G8689" s="41" t="str">
        <f aca="false">IF(A8689="","",INDEX(P_Svc,F8689))</f>
        <v>Economy</v>
      </c>
      <c r="H8689" s="41" t="str">
        <f aca="false">IF(A8689="","",INDEX(P_Zone,F8689))</f>
        <v>South</v>
      </c>
      <c r="I8689" s="41" t="n">
        <f aca="false">IF(A8689="","",IF(D8689="Delivered",IF(B8689&lt;=INDEX(P_Due,F8689),1,0),0))</f>
        <v>1</v>
      </c>
    </row>
    <row r="8690" customFormat="false" ht="15" hidden="false" customHeight="false" outlineLevel="0" collapsed="false">
      <c r="A8690" s="37" t="n">
        <v>1007656</v>
      </c>
      <c r="B8690" s="38" t="n">
        <v>46309</v>
      </c>
      <c r="C8690" s="39" t="n">
        <v>1</v>
      </c>
      <c r="D8690" s="39" t="s">
        <v>26</v>
      </c>
      <c r="E8690" s="39"/>
      <c r="F8690" s="41" t="n">
        <f aca="false">IF(A8690="","",MATCH(A8690,P_ID,1))</f>
        <v>7656</v>
      </c>
      <c r="G8690" s="41" t="str">
        <f aca="false">IF(A8690="","",INDEX(P_Svc,F8690))</f>
        <v>Standard</v>
      </c>
      <c r="H8690" s="41" t="str">
        <f aca="false">IF(A8690="","",INDEX(P_Zone,F8690))</f>
        <v>South</v>
      </c>
      <c r="I8690" s="41" t="n">
        <f aca="false">IF(A8690="","",IF(D8690="Delivered",IF(B8690&lt;=INDEX(P_Due,F8690),1,0),0))</f>
        <v>1</v>
      </c>
    </row>
    <row r="8691" customFormat="false" ht="15" hidden="false" customHeight="false" outlineLevel="0" collapsed="false">
      <c r="A8691" s="37" t="n">
        <v>1007657</v>
      </c>
      <c r="B8691" s="38" t="n">
        <v>46309</v>
      </c>
      <c r="C8691" s="39" t="n">
        <v>1</v>
      </c>
      <c r="D8691" s="39" t="s">
        <v>26</v>
      </c>
      <c r="E8691" s="39"/>
      <c r="F8691" s="41" t="n">
        <f aca="false">IF(A8691="","",MATCH(A8691,P_ID,1))</f>
        <v>7657</v>
      </c>
      <c r="G8691" s="41" t="str">
        <f aca="false">IF(A8691="","",INDEX(P_Svc,F8691))</f>
        <v>Standard</v>
      </c>
      <c r="H8691" s="41" t="str">
        <f aca="false">IF(A8691="","",INDEX(P_Zone,F8691))</f>
        <v>North</v>
      </c>
      <c r="I8691" s="41" t="n">
        <f aca="false">IF(A8691="","",IF(D8691="Delivered",IF(B8691&lt;=INDEX(P_Due,F8691),1,0),0))</f>
        <v>1</v>
      </c>
    </row>
    <row r="8692" customFormat="false" ht="15" hidden="false" customHeight="false" outlineLevel="0" collapsed="false">
      <c r="A8692" s="37" t="n">
        <v>1007658</v>
      </c>
      <c r="B8692" s="38" t="n">
        <v>46309</v>
      </c>
      <c r="C8692" s="39" t="n">
        <v>1</v>
      </c>
      <c r="D8692" s="39" t="s">
        <v>26</v>
      </c>
      <c r="E8692" s="39"/>
      <c r="F8692" s="41" t="n">
        <f aca="false">IF(A8692="","",MATCH(A8692,P_ID,1))</f>
        <v>7658</v>
      </c>
      <c r="G8692" s="41" t="str">
        <f aca="false">IF(A8692="","",INDEX(P_Svc,F8692))</f>
        <v>Standard</v>
      </c>
      <c r="H8692" s="41" t="str">
        <f aca="false">IF(A8692="","",INDEX(P_Zone,F8692))</f>
        <v>North</v>
      </c>
      <c r="I8692" s="41" t="n">
        <f aca="false">IF(A8692="","",IF(D8692="Delivered",IF(B8692&lt;=INDEX(P_Due,F8692),1,0),0))</f>
        <v>1</v>
      </c>
    </row>
    <row r="8693" customFormat="false" ht="15" hidden="false" customHeight="false" outlineLevel="0" collapsed="false">
      <c r="A8693" s="37" t="n">
        <v>1007659</v>
      </c>
      <c r="B8693" s="38" t="n">
        <v>46309</v>
      </c>
      <c r="C8693" s="39" t="n">
        <v>1</v>
      </c>
      <c r="D8693" s="39" t="s">
        <v>26</v>
      </c>
      <c r="E8693" s="39"/>
      <c r="F8693" s="41" t="n">
        <f aca="false">IF(A8693="","",MATCH(A8693,P_ID,1))</f>
        <v>7659</v>
      </c>
      <c r="G8693" s="41" t="str">
        <f aca="false">IF(A8693="","",INDEX(P_Svc,F8693))</f>
        <v>Standard</v>
      </c>
      <c r="H8693" s="41" t="str">
        <f aca="false">IF(A8693="","",INDEX(P_Zone,F8693))</f>
        <v>North</v>
      </c>
      <c r="I8693" s="41" t="n">
        <f aca="false">IF(A8693="","",IF(D8693="Delivered",IF(B8693&lt;=INDEX(P_Due,F8693),1,0),0))</f>
        <v>1</v>
      </c>
    </row>
    <row r="8694" customFormat="false" ht="15" hidden="false" customHeight="false" outlineLevel="0" collapsed="false">
      <c r="A8694" s="37" t="n">
        <v>1007660</v>
      </c>
      <c r="B8694" s="38" t="n">
        <v>46309</v>
      </c>
      <c r="C8694" s="39" t="n">
        <v>1</v>
      </c>
      <c r="D8694" s="39" t="s">
        <v>26</v>
      </c>
      <c r="E8694" s="39"/>
      <c r="F8694" s="41" t="n">
        <f aca="false">IF(A8694="","",MATCH(A8694,P_ID,1))</f>
        <v>7660</v>
      </c>
      <c r="G8694" s="41" t="str">
        <f aca="false">IF(A8694="","",INDEX(P_Svc,F8694))</f>
        <v>Standard</v>
      </c>
      <c r="H8694" s="41" t="str">
        <f aca="false">IF(A8694="","",INDEX(P_Zone,F8694))</f>
        <v>North</v>
      </c>
      <c r="I8694" s="41" t="n">
        <f aca="false">IF(A8694="","",IF(D8694="Delivered",IF(B8694&lt;=INDEX(P_Due,F8694),1,0),0))</f>
        <v>1</v>
      </c>
    </row>
    <row r="8695" customFormat="false" ht="15" hidden="false" customHeight="false" outlineLevel="0" collapsed="false">
      <c r="A8695" s="37" t="n">
        <v>1007661</v>
      </c>
      <c r="B8695" s="38" t="n">
        <v>46309</v>
      </c>
      <c r="C8695" s="39" t="n">
        <v>1</v>
      </c>
      <c r="D8695" s="39" t="s">
        <v>79</v>
      </c>
      <c r="E8695" s="39" t="s">
        <v>32</v>
      </c>
      <c r="F8695" s="41" t="n">
        <f aca="false">IF(A8695="","",MATCH(A8695,P_ID,1))</f>
        <v>7661</v>
      </c>
      <c r="G8695" s="41" t="str">
        <f aca="false">IF(A8695="","",INDEX(P_Svc,F8695))</f>
        <v>Standard</v>
      </c>
      <c r="H8695" s="41" t="str">
        <f aca="false">IF(A8695="","",INDEX(P_Zone,F8695))</f>
        <v>South</v>
      </c>
      <c r="I8695" s="41" t="n">
        <f aca="false">IF(A8695="","",IF(D8695="Delivered",IF(B8695&lt;=INDEX(P_Due,F8695),1,0),0))</f>
        <v>0</v>
      </c>
    </row>
    <row r="8696" customFormat="false" ht="15" hidden="false" customHeight="false" outlineLevel="0" collapsed="false">
      <c r="A8696" s="37" t="n">
        <v>1007664</v>
      </c>
      <c r="B8696" s="38" t="n">
        <v>46309</v>
      </c>
      <c r="C8696" s="39" t="n">
        <v>1</v>
      </c>
      <c r="D8696" s="39" t="s">
        <v>26</v>
      </c>
      <c r="E8696" s="39"/>
      <c r="F8696" s="41" t="n">
        <f aca="false">IF(A8696="","",MATCH(A8696,P_ID,1))</f>
        <v>7664</v>
      </c>
      <c r="G8696" s="41" t="str">
        <f aca="false">IF(A8696="","",INDEX(P_Svc,F8696))</f>
        <v>Standard</v>
      </c>
      <c r="H8696" s="41" t="str">
        <f aca="false">IF(A8696="","",INDEX(P_Zone,F8696))</f>
        <v>East</v>
      </c>
      <c r="I8696" s="41" t="n">
        <f aca="false">IF(A8696="","",IF(D8696="Delivered",IF(B8696&lt;=INDEX(P_Due,F8696),1,0),0))</f>
        <v>1</v>
      </c>
    </row>
    <row r="8697" customFormat="false" ht="15" hidden="false" customHeight="false" outlineLevel="0" collapsed="false">
      <c r="A8697" s="37" t="n">
        <v>1007665</v>
      </c>
      <c r="B8697" s="38" t="n">
        <v>46309</v>
      </c>
      <c r="C8697" s="39" t="n">
        <v>1</v>
      </c>
      <c r="D8697" s="39" t="s">
        <v>26</v>
      </c>
      <c r="E8697" s="39"/>
      <c r="F8697" s="41" t="n">
        <f aca="false">IF(A8697="","",MATCH(A8697,P_ID,1))</f>
        <v>7665</v>
      </c>
      <c r="G8697" s="41" t="str">
        <f aca="false">IF(A8697="","",INDEX(P_Svc,F8697))</f>
        <v>Standard</v>
      </c>
      <c r="H8697" s="41" t="str">
        <f aca="false">IF(A8697="","",INDEX(P_Zone,F8697))</f>
        <v>South</v>
      </c>
      <c r="I8697" s="41" t="n">
        <f aca="false">IF(A8697="","",IF(D8697="Delivered",IF(B8697&lt;=INDEX(P_Due,F8697),1,0),0))</f>
        <v>1</v>
      </c>
    </row>
    <row r="8698" customFormat="false" ht="15" hidden="false" customHeight="false" outlineLevel="0" collapsed="false">
      <c r="A8698" s="37" t="n">
        <v>1007667</v>
      </c>
      <c r="B8698" s="38" t="n">
        <v>46309</v>
      </c>
      <c r="C8698" s="39" t="n">
        <v>1</v>
      </c>
      <c r="D8698" s="39" t="s">
        <v>26</v>
      </c>
      <c r="E8698" s="39"/>
      <c r="F8698" s="41" t="n">
        <f aca="false">IF(A8698="","",MATCH(A8698,P_ID,1))</f>
        <v>7667</v>
      </c>
      <c r="G8698" s="41" t="str">
        <f aca="false">IF(A8698="","",INDEX(P_Svc,F8698))</f>
        <v>Standard</v>
      </c>
      <c r="H8698" s="41" t="str">
        <f aca="false">IF(A8698="","",INDEX(P_Zone,F8698))</f>
        <v>East</v>
      </c>
      <c r="I8698" s="41" t="n">
        <f aca="false">IF(A8698="","",IF(D8698="Delivered",IF(B8698&lt;=INDEX(P_Due,F8698),1,0),0))</f>
        <v>1</v>
      </c>
    </row>
    <row r="8699" customFormat="false" ht="15" hidden="false" customHeight="false" outlineLevel="0" collapsed="false">
      <c r="A8699" s="37" t="n">
        <v>1007668</v>
      </c>
      <c r="B8699" s="38" t="n">
        <v>46309</v>
      </c>
      <c r="C8699" s="39" t="n">
        <v>1</v>
      </c>
      <c r="D8699" s="39" t="s">
        <v>26</v>
      </c>
      <c r="E8699" s="39"/>
      <c r="F8699" s="41" t="n">
        <f aca="false">IF(A8699="","",MATCH(A8699,P_ID,1))</f>
        <v>7668</v>
      </c>
      <c r="G8699" s="41" t="str">
        <f aca="false">IF(A8699="","",INDEX(P_Svc,F8699))</f>
        <v>Economy</v>
      </c>
      <c r="H8699" s="41" t="str">
        <f aca="false">IF(A8699="","",INDEX(P_Zone,F8699))</f>
        <v>South</v>
      </c>
      <c r="I8699" s="41" t="n">
        <f aca="false">IF(A8699="","",IF(D8699="Delivered",IF(B8699&lt;=INDEX(P_Due,F8699),1,0),0))</f>
        <v>1</v>
      </c>
    </row>
    <row r="8700" customFormat="false" ht="15" hidden="false" customHeight="false" outlineLevel="0" collapsed="false">
      <c r="A8700" s="37" t="n">
        <v>1007669</v>
      </c>
      <c r="B8700" s="38" t="n">
        <v>46309</v>
      </c>
      <c r="C8700" s="39" t="n">
        <v>1</v>
      </c>
      <c r="D8700" s="39" t="s">
        <v>26</v>
      </c>
      <c r="E8700" s="39"/>
      <c r="F8700" s="41" t="n">
        <f aca="false">IF(A8700="","",MATCH(A8700,P_ID,1))</f>
        <v>7669</v>
      </c>
      <c r="G8700" s="41" t="str">
        <f aca="false">IF(A8700="","",INDEX(P_Svc,F8700))</f>
        <v>Standard</v>
      </c>
      <c r="H8700" s="41" t="str">
        <f aca="false">IF(A8700="","",INDEX(P_Zone,F8700))</f>
        <v>South</v>
      </c>
      <c r="I8700" s="41" t="n">
        <f aca="false">IF(A8700="","",IF(D8700="Delivered",IF(B8700&lt;=INDEX(P_Due,F8700),1,0),0))</f>
        <v>1</v>
      </c>
    </row>
    <row r="8701" customFormat="false" ht="15" hidden="false" customHeight="false" outlineLevel="0" collapsed="false">
      <c r="A8701" s="37" t="n">
        <v>1007670</v>
      </c>
      <c r="B8701" s="38" t="n">
        <v>46309</v>
      </c>
      <c r="C8701" s="39" t="n">
        <v>1</v>
      </c>
      <c r="D8701" s="39" t="s">
        <v>26</v>
      </c>
      <c r="E8701" s="39"/>
      <c r="F8701" s="41" t="n">
        <f aca="false">IF(A8701="","",MATCH(A8701,P_ID,1))</f>
        <v>7670</v>
      </c>
      <c r="G8701" s="41" t="str">
        <f aca="false">IF(A8701="","",INDEX(P_Svc,F8701))</f>
        <v>Standard</v>
      </c>
      <c r="H8701" s="41" t="str">
        <f aca="false">IF(A8701="","",INDEX(P_Zone,F8701))</f>
        <v>North</v>
      </c>
      <c r="I8701" s="41" t="n">
        <f aca="false">IF(A8701="","",IF(D8701="Delivered",IF(B8701&lt;=INDEX(P_Due,F8701),1,0),0))</f>
        <v>1</v>
      </c>
    </row>
    <row r="8702" customFormat="false" ht="15" hidden="false" customHeight="false" outlineLevel="0" collapsed="false">
      <c r="A8702" s="37" t="n">
        <v>1007671</v>
      </c>
      <c r="B8702" s="38" t="n">
        <v>46309</v>
      </c>
      <c r="C8702" s="39" t="n">
        <v>1</v>
      </c>
      <c r="D8702" s="39" t="s">
        <v>26</v>
      </c>
      <c r="E8702" s="39"/>
      <c r="F8702" s="41" t="n">
        <f aca="false">IF(A8702="","",MATCH(A8702,P_ID,1))</f>
        <v>7671</v>
      </c>
      <c r="G8702" s="41" t="str">
        <f aca="false">IF(A8702="","",INDEX(P_Svc,F8702))</f>
        <v>Standard</v>
      </c>
      <c r="H8702" s="41" t="str">
        <f aca="false">IF(A8702="","",INDEX(P_Zone,F8702))</f>
        <v>Central</v>
      </c>
      <c r="I8702" s="41" t="n">
        <f aca="false">IF(A8702="","",IF(D8702="Delivered",IF(B8702&lt;=INDEX(P_Due,F8702),1,0),0))</f>
        <v>1</v>
      </c>
    </row>
    <row r="8703" customFormat="false" ht="15" hidden="false" customHeight="false" outlineLevel="0" collapsed="false">
      <c r="A8703" s="37" t="n">
        <v>1007672</v>
      </c>
      <c r="B8703" s="38" t="n">
        <v>46309</v>
      </c>
      <c r="C8703" s="39" t="n">
        <v>1</v>
      </c>
      <c r="D8703" s="39" t="s">
        <v>26</v>
      </c>
      <c r="E8703" s="39"/>
      <c r="F8703" s="41" t="n">
        <f aca="false">IF(A8703="","",MATCH(A8703,P_ID,1))</f>
        <v>7672</v>
      </c>
      <c r="G8703" s="41" t="str">
        <f aca="false">IF(A8703="","",INDEX(P_Svc,F8703))</f>
        <v>Standard</v>
      </c>
      <c r="H8703" s="41" t="str">
        <f aca="false">IF(A8703="","",INDEX(P_Zone,F8703))</f>
        <v>South</v>
      </c>
      <c r="I8703" s="41" t="n">
        <f aca="false">IF(A8703="","",IF(D8703="Delivered",IF(B8703&lt;=INDEX(P_Due,F8703),1,0),0))</f>
        <v>1</v>
      </c>
    </row>
    <row r="8704" customFormat="false" ht="15" hidden="false" customHeight="false" outlineLevel="0" collapsed="false">
      <c r="A8704" s="37" t="n">
        <v>1007673</v>
      </c>
      <c r="B8704" s="38" t="n">
        <v>46309</v>
      </c>
      <c r="C8704" s="39" t="n">
        <v>1</v>
      </c>
      <c r="D8704" s="39" t="s">
        <v>26</v>
      </c>
      <c r="E8704" s="39"/>
      <c r="F8704" s="41" t="n">
        <f aca="false">IF(A8704="","",MATCH(A8704,P_ID,1))</f>
        <v>7673</v>
      </c>
      <c r="G8704" s="41" t="str">
        <f aca="false">IF(A8704="","",INDEX(P_Svc,F8704))</f>
        <v>Standard</v>
      </c>
      <c r="H8704" s="41" t="str">
        <f aca="false">IF(A8704="","",INDEX(P_Zone,F8704))</f>
        <v>West</v>
      </c>
      <c r="I8704" s="41" t="n">
        <f aca="false">IF(A8704="","",IF(D8704="Delivered",IF(B8704&lt;=INDEX(P_Due,F8704),1,0),0))</f>
        <v>1</v>
      </c>
    </row>
    <row r="8705" customFormat="false" ht="15" hidden="false" customHeight="false" outlineLevel="0" collapsed="false">
      <c r="A8705" s="37" t="n">
        <v>1007675</v>
      </c>
      <c r="B8705" s="38" t="n">
        <v>46309</v>
      </c>
      <c r="C8705" s="39" t="n">
        <v>1</v>
      </c>
      <c r="D8705" s="39" t="s">
        <v>79</v>
      </c>
      <c r="E8705" s="39" t="s">
        <v>32</v>
      </c>
      <c r="F8705" s="41" t="n">
        <f aca="false">IF(A8705="","",MATCH(A8705,P_ID,1))</f>
        <v>7675</v>
      </c>
      <c r="G8705" s="41" t="str">
        <f aca="false">IF(A8705="","",INDEX(P_Svc,F8705))</f>
        <v>Standard</v>
      </c>
      <c r="H8705" s="41" t="str">
        <f aca="false">IF(A8705="","",INDEX(P_Zone,F8705))</f>
        <v>East</v>
      </c>
      <c r="I8705" s="41" t="n">
        <f aca="false">IF(A8705="","",IF(D8705="Delivered",IF(B8705&lt;=INDEX(P_Due,F8705),1,0),0))</f>
        <v>0</v>
      </c>
    </row>
    <row r="8706" customFormat="false" ht="15" hidden="false" customHeight="false" outlineLevel="0" collapsed="false">
      <c r="A8706" s="37" t="n">
        <v>1007676</v>
      </c>
      <c r="B8706" s="38" t="n">
        <v>46309</v>
      </c>
      <c r="C8706" s="39" t="n">
        <v>1</v>
      </c>
      <c r="D8706" s="39" t="s">
        <v>26</v>
      </c>
      <c r="E8706" s="39"/>
      <c r="F8706" s="41" t="n">
        <f aca="false">IF(A8706="","",MATCH(A8706,P_ID,1))</f>
        <v>7676</v>
      </c>
      <c r="G8706" s="41" t="str">
        <f aca="false">IF(A8706="","",INDEX(P_Svc,F8706))</f>
        <v>Standard</v>
      </c>
      <c r="H8706" s="41" t="str">
        <f aca="false">IF(A8706="","",INDEX(P_Zone,F8706))</f>
        <v>South</v>
      </c>
      <c r="I8706" s="41" t="n">
        <f aca="false">IF(A8706="","",IF(D8706="Delivered",IF(B8706&lt;=INDEX(P_Due,F8706),1,0),0))</f>
        <v>1</v>
      </c>
    </row>
    <row r="8707" customFormat="false" ht="15" hidden="false" customHeight="false" outlineLevel="0" collapsed="false">
      <c r="A8707" s="37" t="n">
        <v>1007677</v>
      </c>
      <c r="B8707" s="38" t="n">
        <v>46309</v>
      </c>
      <c r="C8707" s="39" t="n">
        <v>1</v>
      </c>
      <c r="D8707" s="39" t="s">
        <v>26</v>
      </c>
      <c r="E8707" s="39"/>
      <c r="F8707" s="41" t="n">
        <f aca="false">IF(A8707="","",MATCH(A8707,P_ID,1))</f>
        <v>7677</v>
      </c>
      <c r="G8707" s="41" t="str">
        <f aca="false">IF(A8707="","",INDEX(P_Svc,F8707))</f>
        <v>Standard</v>
      </c>
      <c r="H8707" s="41" t="str">
        <f aca="false">IF(A8707="","",INDEX(P_Zone,F8707))</f>
        <v>West</v>
      </c>
      <c r="I8707" s="41" t="n">
        <f aca="false">IF(A8707="","",IF(D8707="Delivered",IF(B8707&lt;=INDEX(P_Due,F8707),1,0),0))</f>
        <v>1</v>
      </c>
    </row>
    <row r="8708" customFormat="false" ht="15" hidden="false" customHeight="false" outlineLevel="0" collapsed="false">
      <c r="A8708" s="37" t="n">
        <v>1007678</v>
      </c>
      <c r="B8708" s="38" t="n">
        <v>46309</v>
      </c>
      <c r="C8708" s="39" t="n">
        <v>1</v>
      </c>
      <c r="D8708" s="39" t="s">
        <v>26</v>
      </c>
      <c r="E8708" s="39"/>
      <c r="F8708" s="41" t="n">
        <f aca="false">IF(A8708="","",MATCH(A8708,P_ID,1))</f>
        <v>7678</v>
      </c>
      <c r="G8708" s="41" t="str">
        <f aca="false">IF(A8708="","",INDEX(P_Svc,F8708))</f>
        <v>Standard</v>
      </c>
      <c r="H8708" s="41" t="str">
        <f aca="false">IF(A8708="","",INDEX(P_Zone,F8708))</f>
        <v>South</v>
      </c>
      <c r="I8708" s="41" t="n">
        <f aca="false">IF(A8708="","",IF(D8708="Delivered",IF(B8708&lt;=INDEX(P_Due,F8708),1,0),0))</f>
        <v>1</v>
      </c>
    </row>
    <row r="8709" customFormat="false" ht="15" hidden="false" customHeight="false" outlineLevel="0" collapsed="false">
      <c r="A8709" s="37" t="n">
        <v>1007679</v>
      </c>
      <c r="B8709" s="38" t="n">
        <v>46309</v>
      </c>
      <c r="C8709" s="39" t="n">
        <v>1</v>
      </c>
      <c r="D8709" s="39" t="s">
        <v>26</v>
      </c>
      <c r="E8709" s="39"/>
      <c r="F8709" s="41" t="n">
        <f aca="false">IF(A8709="","",MATCH(A8709,P_ID,1))</f>
        <v>7679</v>
      </c>
      <c r="G8709" s="41" t="str">
        <f aca="false">IF(A8709="","",INDEX(P_Svc,F8709))</f>
        <v>Standard</v>
      </c>
      <c r="H8709" s="41" t="str">
        <f aca="false">IF(A8709="","",INDEX(P_Zone,F8709))</f>
        <v>Central</v>
      </c>
      <c r="I8709" s="41" t="n">
        <f aca="false">IF(A8709="","",IF(D8709="Delivered",IF(B8709&lt;=INDEX(P_Due,F8709),1,0),0))</f>
        <v>1</v>
      </c>
    </row>
    <row r="8710" customFormat="false" ht="15" hidden="false" customHeight="false" outlineLevel="0" collapsed="false">
      <c r="A8710" s="37" t="n">
        <v>1007680</v>
      </c>
      <c r="B8710" s="38" t="n">
        <v>46309</v>
      </c>
      <c r="C8710" s="39" t="n">
        <v>1</v>
      </c>
      <c r="D8710" s="39" t="s">
        <v>26</v>
      </c>
      <c r="E8710" s="39"/>
      <c r="F8710" s="41" t="n">
        <f aca="false">IF(A8710="","",MATCH(A8710,P_ID,1))</f>
        <v>7680</v>
      </c>
      <c r="G8710" s="41" t="str">
        <f aca="false">IF(A8710="","",INDEX(P_Svc,F8710))</f>
        <v>Economy</v>
      </c>
      <c r="H8710" s="41" t="str">
        <f aca="false">IF(A8710="","",INDEX(P_Zone,F8710))</f>
        <v>North</v>
      </c>
      <c r="I8710" s="41" t="n">
        <f aca="false">IF(A8710="","",IF(D8710="Delivered",IF(B8710&lt;=INDEX(P_Due,F8710),1,0),0))</f>
        <v>1</v>
      </c>
    </row>
    <row r="8711" customFormat="false" ht="15" hidden="false" customHeight="false" outlineLevel="0" collapsed="false">
      <c r="A8711" s="37" t="n">
        <v>1007681</v>
      </c>
      <c r="B8711" s="38" t="n">
        <v>46309</v>
      </c>
      <c r="C8711" s="39" t="n">
        <v>1</v>
      </c>
      <c r="D8711" s="39" t="s">
        <v>26</v>
      </c>
      <c r="E8711" s="39"/>
      <c r="F8711" s="41" t="n">
        <f aca="false">IF(A8711="","",MATCH(A8711,P_ID,1))</f>
        <v>7681</v>
      </c>
      <c r="G8711" s="41" t="str">
        <f aca="false">IF(A8711="","",INDEX(P_Svc,F8711))</f>
        <v>Economy</v>
      </c>
      <c r="H8711" s="41" t="str">
        <f aca="false">IF(A8711="","",INDEX(P_Zone,F8711))</f>
        <v>South</v>
      </c>
      <c r="I8711" s="41" t="n">
        <f aca="false">IF(A8711="","",IF(D8711="Delivered",IF(B8711&lt;=INDEX(P_Due,F8711),1,0),0))</f>
        <v>1</v>
      </c>
    </row>
    <row r="8712" customFormat="false" ht="15" hidden="false" customHeight="false" outlineLevel="0" collapsed="false">
      <c r="A8712" s="37" t="n">
        <v>1007682</v>
      </c>
      <c r="B8712" s="38" t="n">
        <v>46309</v>
      </c>
      <c r="C8712" s="39" t="n">
        <v>1</v>
      </c>
      <c r="D8712" s="39" t="s">
        <v>26</v>
      </c>
      <c r="E8712" s="39"/>
      <c r="F8712" s="41" t="n">
        <f aca="false">IF(A8712="","",MATCH(A8712,P_ID,1))</f>
        <v>7682</v>
      </c>
      <c r="G8712" s="41" t="str">
        <f aca="false">IF(A8712="","",INDEX(P_Svc,F8712))</f>
        <v>Standard</v>
      </c>
      <c r="H8712" s="41" t="str">
        <f aca="false">IF(A8712="","",INDEX(P_Zone,F8712))</f>
        <v>South</v>
      </c>
      <c r="I8712" s="41" t="n">
        <f aca="false">IF(A8712="","",IF(D8712="Delivered",IF(B8712&lt;=INDEX(P_Due,F8712),1,0),0))</f>
        <v>1</v>
      </c>
    </row>
    <row r="8713" customFormat="false" ht="15" hidden="false" customHeight="false" outlineLevel="0" collapsed="false">
      <c r="A8713" s="37" t="n">
        <v>1007683</v>
      </c>
      <c r="B8713" s="38" t="n">
        <v>46309</v>
      </c>
      <c r="C8713" s="39" t="n">
        <v>1</v>
      </c>
      <c r="D8713" s="39" t="s">
        <v>26</v>
      </c>
      <c r="E8713" s="39"/>
      <c r="F8713" s="41" t="n">
        <f aca="false">IF(A8713="","",MATCH(A8713,P_ID,1))</f>
        <v>7683</v>
      </c>
      <c r="G8713" s="41" t="str">
        <f aca="false">IF(A8713="","",INDEX(P_Svc,F8713))</f>
        <v>Standard</v>
      </c>
      <c r="H8713" s="41" t="str">
        <f aca="false">IF(A8713="","",INDEX(P_Zone,F8713))</f>
        <v>South</v>
      </c>
      <c r="I8713" s="41" t="n">
        <f aca="false">IF(A8713="","",IF(D8713="Delivered",IF(B8713&lt;=INDEX(P_Due,F8713),1,0),0))</f>
        <v>1</v>
      </c>
    </row>
    <row r="8714" customFormat="false" ht="15" hidden="false" customHeight="false" outlineLevel="0" collapsed="false">
      <c r="A8714" s="37" t="n">
        <v>1007685</v>
      </c>
      <c r="B8714" s="38" t="n">
        <v>46309</v>
      </c>
      <c r="C8714" s="39" t="n">
        <v>1</v>
      </c>
      <c r="D8714" s="39" t="s">
        <v>26</v>
      </c>
      <c r="E8714" s="39"/>
      <c r="F8714" s="41" t="n">
        <f aca="false">IF(A8714="","",MATCH(A8714,P_ID,1))</f>
        <v>7685</v>
      </c>
      <c r="G8714" s="41" t="str">
        <f aca="false">IF(A8714="","",INDEX(P_Svc,F8714))</f>
        <v>Standard</v>
      </c>
      <c r="H8714" s="41" t="str">
        <f aca="false">IF(A8714="","",INDEX(P_Zone,F8714))</f>
        <v>Central</v>
      </c>
      <c r="I8714" s="41" t="n">
        <f aca="false">IF(A8714="","",IF(D8714="Delivered",IF(B8714&lt;=INDEX(P_Due,F8714),1,0),0))</f>
        <v>1</v>
      </c>
    </row>
    <row r="8715" customFormat="false" ht="15" hidden="false" customHeight="false" outlineLevel="0" collapsed="false">
      <c r="A8715" s="37" t="n">
        <v>1007686</v>
      </c>
      <c r="B8715" s="38" t="n">
        <v>46309</v>
      </c>
      <c r="C8715" s="39" t="n">
        <v>1</v>
      </c>
      <c r="D8715" s="39" t="s">
        <v>26</v>
      </c>
      <c r="E8715" s="39"/>
      <c r="F8715" s="41" t="n">
        <f aca="false">IF(A8715="","",MATCH(A8715,P_ID,1))</f>
        <v>7686</v>
      </c>
      <c r="G8715" s="41" t="str">
        <f aca="false">IF(A8715="","",INDEX(P_Svc,F8715))</f>
        <v>Standard</v>
      </c>
      <c r="H8715" s="41" t="str">
        <f aca="false">IF(A8715="","",INDEX(P_Zone,F8715))</f>
        <v>West</v>
      </c>
      <c r="I8715" s="41" t="n">
        <f aca="false">IF(A8715="","",IF(D8715="Delivered",IF(B8715&lt;=INDEX(P_Due,F8715),1,0),0))</f>
        <v>1</v>
      </c>
    </row>
    <row r="8716" customFormat="false" ht="15" hidden="false" customHeight="false" outlineLevel="0" collapsed="false">
      <c r="A8716" s="37" t="n">
        <v>1007687</v>
      </c>
      <c r="B8716" s="38" t="n">
        <v>46309</v>
      </c>
      <c r="C8716" s="39" t="n">
        <v>1</v>
      </c>
      <c r="D8716" s="39" t="s">
        <v>79</v>
      </c>
      <c r="E8716" s="39" t="s">
        <v>32</v>
      </c>
      <c r="F8716" s="41" t="n">
        <f aca="false">IF(A8716="","",MATCH(A8716,P_ID,1))</f>
        <v>7687</v>
      </c>
      <c r="G8716" s="41" t="str">
        <f aca="false">IF(A8716="","",INDEX(P_Svc,F8716))</f>
        <v>Standard</v>
      </c>
      <c r="H8716" s="41" t="str">
        <f aca="false">IF(A8716="","",INDEX(P_Zone,F8716))</f>
        <v>South</v>
      </c>
      <c r="I8716" s="41" t="n">
        <f aca="false">IF(A8716="","",IF(D8716="Delivered",IF(B8716&lt;=INDEX(P_Due,F8716),1,0),0))</f>
        <v>0</v>
      </c>
    </row>
    <row r="8717" customFormat="false" ht="15" hidden="false" customHeight="false" outlineLevel="0" collapsed="false">
      <c r="A8717" s="37" t="n">
        <v>1007688</v>
      </c>
      <c r="B8717" s="38" t="n">
        <v>46309</v>
      </c>
      <c r="C8717" s="39" t="n">
        <v>1</v>
      </c>
      <c r="D8717" s="39" t="s">
        <v>26</v>
      </c>
      <c r="E8717" s="39"/>
      <c r="F8717" s="41" t="n">
        <f aca="false">IF(A8717="","",MATCH(A8717,P_ID,1))</f>
        <v>7688</v>
      </c>
      <c r="G8717" s="41" t="str">
        <f aca="false">IF(A8717="","",INDEX(P_Svc,F8717))</f>
        <v>Standard</v>
      </c>
      <c r="H8717" s="41" t="str">
        <f aca="false">IF(A8717="","",INDEX(P_Zone,F8717))</f>
        <v>South</v>
      </c>
      <c r="I8717" s="41" t="n">
        <f aca="false">IF(A8717="","",IF(D8717="Delivered",IF(B8717&lt;=INDEX(P_Due,F8717),1,0),0))</f>
        <v>1</v>
      </c>
    </row>
    <row r="8718" customFormat="false" ht="15" hidden="false" customHeight="false" outlineLevel="0" collapsed="false">
      <c r="A8718" s="37" t="n">
        <v>1007689</v>
      </c>
      <c r="B8718" s="38" t="n">
        <v>46309</v>
      </c>
      <c r="C8718" s="39" t="n">
        <v>1</v>
      </c>
      <c r="D8718" s="39" t="s">
        <v>26</v>
      </c>
      <c r="E8718" s="39"/>
      <c r="F8718" s="41" t="n">
        <f aca="false">IF(A8718="","",MATCH(A8718,P_ID,1))</f>
        <v>7689</v>
      </c>
      <c r="G8718" s="41" t="str">
        <f aca="false">IF(A8718="","",INDEX(P_Svc,F8718))</f>
        <v>Standard</v>
      </c>
      <c r="H8718" s="41" t="str">
        <f aca="false">IF(A8718="","",INDEX(P_Zone,F8718))</f>
        <v>West</v>
      </c>
      <c r="I8718" s="41" t="n">
        <f aca="false">IF(A8718="","",IF(D8718="Delivered",IF(B8718&lt;=INDEX(P_Due,F8718),1,0),0))</f>
        <v>1</v>
      </c>
    </row>
    <row r="8719" customFormat="false" ht="15" hidden="false" customHeight="false" outlineLevel="0" collapsed="false">
      <c r="A8719" s="37" t="n">
        <v>1007690</v>
      </c>
      <c r="B8719" s="38" t="n">
        <v>46309</v>
      </c>
      <c r="C8719" s="39" t="n">
        <v>1</v>
      </c>
      <c r="D8719" s="39" t="s">
        <v>79</v>
      </c>
      <c r="E8719" s="39" t="s">
        <v>34</v>
      </c>
      <c r="F8719" s="41" t="n">
        <f aca="false">IF(A8719="","",MATCH(A8719,P_ID,1))</f>
        <v>7690</v>
      </c>
      <c r="G8719" s="41" t="str">
        <f aca="false">IF(A8719="","",INDEX(P_Svc,F8719))</f>
        <v>Standard</v>
      </c>
      <c r="H8719" s="41" t="str">
        <f aca="false">IF(A8719="","",INDEX(P_Zone,F8719))</f>
        <v>East</v>
      </c>
      <c r="I8719" s="41" t="n">
        <f aca="false">IF(A8719="","",IF(D8719="Delivered",IF(B8719&lt;=INDEX(P_Due,F8719),1,0),0))</f>
        <v>0</v>
      </c>
    </row>
    <row r="8720" customFormat="false" ht="15" hidden="false" customHeight="false" outlineLevel="0" collapsed="false">
      <c r="A8720" s="37" t="n">
        <v>1007691</v>
      </c>
      <c r="B8720" s="38" t="n">
        <v>46309</v>
      </c>
      <c r="C8720" s="39" t="n">
        <v>1</v>
      </c>
      <c r="D8720" s="39" t="s">
        <v>26</v>
      </c>
      <c r="E8720" s="39"/>
      <c r="F8720" s="41" t="n">
        <f aca="false">IF(A8720="","",MATCH(A8720,P_ID,1))</f>
        <v>7691</v>
      </c>
      <c r="G8720" s="41" t="str">
        <f aca="false">IF(A8720="","",INDEX(P_Svc,F8720))</f>
        <v>Standard</v>
      </c>
      <c r="H8720" s="41" t="str">
        <f aca="false">IF(A8720="","",INDEX(P_Zone,F8720))</f>
        <v>South</v>
      </c>
      <c r="I8720" s="41" t="n">
        <f aca="false">IF(A8720="","",IF(D8720="Delivered",IF(B8720&lt;=INDEX(P_Due,F8720),1,0),0))</f>
        <v>1</v>
      </c>
    </row>
    <row r="8721" customFormat="false" ht="15" hidden="false" customHeight="false" outlineLevel="0" collapsed="false">
      <c r="A8721" s="37" t="n">
        <v>1007692</v>
      </c>
      <c r="B8721" s="38" t="n">
        <v>46309</v>
      </c>
      <c r="C8721" s="39" t="n">
        <v>1</v>
      </c>
      <c r="D8721" s="39" t="s">
        <v>26</v>
      </c>
      <c r="E8721" s="39"/>
      <c r="F8721" s="41" t="n">
        <f aca="false">IF(A8721="","",MATCH(A8721,P_ID,1))</f>
        <v>7692</v>
      </c>
      <c r="G8721" s="41" t="str">
        <f aca="false">IF(A8721="","",INDEX(P_Svc,F8721))</f>
        <v>Standard</v>
      </c>
      <c r="H8721" s="41" t="str">
        <f aca="false">IF(A8721="","",INDEX(P_Zone,F8721))</f>
        <v>Central</v>
      </c>
      <c r="I8721" s="41" t="n">
        <f aca="false">IF(A8721="","",IF(D8721="Delivered",IF(B8721&lt;=INDEX(P_Due,F8721),1,0),0))</f>
        <v>1</v>
      </c>
    </row>
    <row r="8722" customFormat="false" ht="15" hidden="false" customHeight="false" outlineLevel="0" collapsed="false">
      <c r="A8722" s="37" t="n">
        <v>1007693</v>
      </c>
      <c r="B8722" s="38" t="n">
        <v>46309</v>
      </c>
      <c r="C8722" s="39" t="n">
        <v>1</v>
      </c>
      <c r="D8722" s="39" t="s">
        <v>26</v>
      </c>
      <c r="E8722" s="39"/>
      <c r="F8722" s="41" t="n">
        <f aca="false">IF(A8722="","",MATCH(A8722,P_ID,1))</f>
        <v>7693</v>
      </c>
      <c r="G8722" s="41" t="str">
        <f aca="false">IF(A8722="","",INDEX(P_Svc,F8722))</f>
        <v>Standard</v>
      </c>
      <c r="H8722" s="41" t="str">
        <f aca="false">IF(A8722="","",INDEX(P_Zone,F8722))</f>
        <v>West</v>
      </c>
      <c r="I8722" s="41" t="n">
        <f aca="false">IF(A8722="","",IF(D8722="Delivered",IF(B8722&lt;=INDEX(P_Due,F8722),1,0),0))</f>
        <v>1</v>
      </c>
    </row>
    <row r="8723" customFormat="false" ht="15" hidden="false" customHeight="false" outlineLevel="0" collapsed="false">
      <c r="A8723" s="37" t="n">
        <v>1007694</v>
      </c>
      <c r="B8723" s="38" t="n">
        <v>46309</v>
      </c>
      <c r="C8723" s="39" t="n">
        <v>1</v>
      </c>
      <c r="D8723" s="39" t="s">
        <v>26</v>
      </c>
      <c r="E8723" s="39"/>
      <c r="F8723" s="41" t="n">
        <f aca="false">IF(A8723="","",MATCH(A8723,P_ID,1))</f>
        <v>7694</v>
      </c>
      <c r="G8723" s="41" t="str">
        <f aca="false">IF(A8723="","",INDEX(P_Svc,F8723))</f>
        <v>Economy</v>
      </c>
      <c r="H8723" s="41" t="str">
        <f aca="false">IF(A8723="","",INDEX(P_Zone,F8723))</f>
        <v>East</v>
      </c>
      <c r="I8723" s="41" t="n">
        <f aca="false">IF(A8723="","",IF(D8723="Delivered",IF(B8723&lt;=INDEX(P_Due,F8723),1,0),0))</f>
        <v>1</v>
      </c>
    </row>
    <row r="8724" customFormat="false" ht="15" hidden="false" customHeight="false" outlineLevel="0" collapsed="false">
      <c r="A8724" s="37" t="n">
        <v>1007696</v>
      </c>
      <c r="B8724" s="38" t="n">
        <v>46309</v>
      </c>
      <c r="C8724" s="39" t="n">
        <v>1</v>
      </c>
      <c r="D8724" s="39" t="s">
        <v>26</v>
      </c>
      <c r="E8724" s="39"/>
      <c r="F8724" s="41" t="n">
        <f aca="false">IF(A8724="","",MATCH(A8724,P_ID,1))</f>
        <v>7696</v>
      </c>
      <c r="G8724" s="41" t="str">
        <f aca="false">IF(A8724="","",INDEX(P_Svc,F8724))</f>
        <v>Express</v>
      </c>
      <c r="H8724" s="41" t="str">
        <f aca="false">IF(A8724="","",INDEX(P_Zone,F8724))</f>
        <v>South</v>
      </c>
      <c r="I8724" s="41" t="n">
        <f aca="false">IF(A8724="","",IF(D8724="Delivered",IF(B8724&lt;=INDEX(P_Due,F8724),1,0),0))</f>
        <v>0</v>
      </c>
    </row>
    <row r="8725" customFormat="false" ht="15" hidden="false" customHeight="false" outlineLevel="0" collapsed="false">
      <c r="A8725" s="37" t="n">
        <v>1007697</v>
      </c>
      <c r="B8725" s="38" t="n">
        <v>46309</v>
      </c>
      <c r="C8725" s="39" t="n">
        <v>1</v>
      </c>
      <c r="D8725" s="39" t="s">
        <v>26</v>
      </c>
      <c r="E8725" s="39"/>
      <c r="F8725" s="41" t="n">
        <f aca="false">IF(A8725="","",MATCH(A8725,P_ID,1))</f>
        <v>7697</v>
      </c>
      <c r="G8725" s="41" t="str">
        <f aca="false">IF(A8725="","",INDEX(P_Svc,F8725))</f>
        <v>Standard</v>
      </c>
      <c r="H8725" s="41" t="str">
        <f aca="false">IF(A8725="","",INDEX(P_Zone,F8725))</f>
        <v>West</v>
      </c>
      <c r="I8725" s="41" t="n">
        <f aca="false">IF(A8725="","",IF(D8725="Delivered",IF(B8725&lt;=INDEX(P_Due,F8725),1,0),0))</f>
        <v>1</v>
      </c>
    </row>
    <row r="8726" customFormat="false" ht="15" hidden="false" customHeight="false" outlineLevel="0" collapsed="false">
      <c r="A8726" s="37" t="n">
        <v>1007698</v>
      </c>
      <c r="B8726" s="38" t="n">
        <v>46309</v>
      </c>
      <c r="C8726" s="39" t="n">
        <v>1</v>
      </c>
      <c r="D8726" s="39" t="s">
        <v>26</v>
      </c>
      <c r="E8726" s="39"/>
      <c r="F8726" s="41" t="n">
        <f aca="false">IF(A8726="","",MATCH(A8726,P_ID,1))</f>
        <v>7698</v>
      </c>
      <c r="G8726" s="41" t="str">
        <f aca="false">IF(A8726="","",INDEX(P_Svc,F8726))</f>
        <v>Standard</v>
      </c>
      <c r="H8726" s="41" t="str">
        <f aca="false">IF(A8726="","",INDEX(P_Zone,F8726))</f>
        <v>South</v>
      </c>
      <c r="I8726" s="41" t="n">
        <f aca="false">IF(A8726="","",IF(D8726="Delivered",IF(B8726&lt;=INDEX(P_Due,F8726),1,0),0))</f>
        <v>1</v>
      </c>
    </row>
    <row r="8727" customFormat="false" ht="15" hidden="false" customHeight="false" outlineLevel="0" collapsed="false">
      <c r="A8727" s="37" t="n">
        <v>1007699</v>
      </c>
      <c r="B8727" s="38" t="n">
        <v>46309</v>
      </c>
      <c r="C8727" s="39" t="n">
        <v>1</v>
      </c>
      <c r="D8727" s="39" t="s">
        <v>79</v>
      </c>
      <c r="E8727" s="39" t="s">
        <v>34</v>
      </c>
      <c r="F8727" s="41" t="n">
        <f aca="false">IF(A8727="","",MATCH(A8727,P_ID,1))</f>
        <v>7699</v>
      </c>
      <c r="G8727" s="41" t="str">
        <f aca="false">IF(A8727="","",INDEX(P_Svc,F8727))</f>
        <v>Economy</v>
      </c>
      <c r="H8727" s="41" t="str">
        <f aca="false">IF(A8727="","",INDEX(P_Zone,F8727))</f>
        <v>East</v>
      </c>
      <c r="I8727" s="41" t="n">
        <f aca="false">IF(A8727="","",IF(D8727="Delivered",IF(B8727&lt;=INDEX(P_Due,F8727),1,0),0))</f>
        <v>0</v>
      </c>
    </row>
    <row r="8728" customFormat="false" ht="15" hidden="false" customHeight="false" outlineLevel="0" collapsed="false">
      <c r="A8728" s="37" t="n">
        <v>1007700</v>
      </c>
      <c r="B8728" s="38" t="n">
        <v>46309</v>
      </c>
      <c r="C8728" s="39" t="n">
        <v>1</v>
      </c>
      <c r="D8728" s="39" t="s">
        <v>26</v>
      </c>
      <c r="E8728" s="39"/>
      <c r="F8728" s="41" t="n">
        <f aca="false">IF(A8728="","",MATCH(A8728,P_ID,1))</f>
        <v>7700</v>
      </c>
      <c r="G8728" s="41" t="str">
        <f aca="false">IF(A8728="","",INDEX(P_Svc,F8728))</f>
        <v>Standard</v>
      </c>
      <c r="H8728" s="41" t="str">
        <f aca="false">IF(A8728="","",INDEX(P_Zone,F8728))</f>
        <v>South</v>
      </c>
      <c r="I8728" s="41" t="n">
        <f aca="false">IF(A8728="","",IF(D8728="Delivered",IF(B8728&lt;=INDEX(P_Due,F8728),1,0),0))</f>
        <v>1</v>
      </c>
    </row>
    <row r="8729" customFormat="false" ht="15" hidden="false" customHeight="false" outlineLevel="0" collapsed="false">
      <c r="A8729" s="37" t="n">
        <v>1007701</v>
      </c>
      <c r="B8729" s="38" t="n">
        <v>46309</v>
      </c>
      <c r="C8729" s="39" t="n">
        <v>1</v>
      </c>
      <c r="D8729" s="39" t="s">
        <v>26</v>
      </c>
      <c r="E8729" s="39"/>
      <c r="F8729" s="41" t="n">
        <f aca="false">IF(A8729="","",MATCH(A8729,P_ID,1))</f>
        <v>7701</v>
      </c>
      <c r="G8729" s="41" t="str">
        <f aca="false">IF(A8729="","",INDEX(P_Svc,F8729))</f>
        <v>Standard</v>
      </c>
      <c r="H8729" s="41" t="str">
        <f aca="false">IF(A8729="","",INDEX(P_Zone,F8729))</f>
        <v>South</v>
      </c>
      <c r="I8729" s="41" t="n">
        <f aca="false">IF(A8729="","",IF(D8729="Delivered",IF(B8729&lt;=INDEX(P_Due,F8729),1,0),0))</f>
        <v>1</v>
      </c>
    </row>
    <row r="8730" customFormat="false" ht="15" hidden="false" customHeight="false" outlineLevel="0" collapsed="false">
      <c r="A8730" s="37" t="n">
        <v>1007703</v>
      </c>
      <c r="B8730" s="38" t="n">
        <v>46309</v>
      </c>
      <c r="C8730" s="39" t="n">
        <v>1</v>
      </c>
      <c r="D8730" s="39" t="s">
        <v>26</v>
      </c>
      <c r="E8730" s="39"/>
      <c r="F8730" s="41" t="n">
        <f aca="false">IF(A8730="","",MATCH(A8730,P_ID,1))</f>
        <v>7703</v>
      </c>
      <c r="G8730" s="41" t="str">
        <f aca="false">IF(A8730="","",INDEX(P_Svc,F8730))</f>
        <v>Standard</v>
      </c>
      <c r="H8730" s="41" t="str">
        <f aca="false">IF(A8730="","",INDEX(P_Zone,F8730))</f>
        <v>East</v>
      </c>
      <c r="I8730" s="41" t="n">
        <f aca="false">IF(A8730="","",IF(D8730="Delivered",IF(B8730&lt;=INDEX(P_Due,F8730),1,0),0))</f>
        <v>1</v>
      </c>
    </row>
    <row r="8731" customFormat="false" ht="15" hidden="false" customHeight="false" outlineLevel="0" collapsed="false">
      <c r="A8731" s="37" t="n">
        <v>1007705</v>
      </c>
      <c r="B8731" s="38" t="n">
        <v>46309</v>
      </c>
      <c r="C8731" s="39" t="n">
        <v>1</v>
      </c>
      <c r="D8731" s="39" t="s">
        <v>26</v>
      </c>
      <c r="E8731" s="39"/>
      <c r="F8731" s="41" t="n">
        <f aca="false">IF(A8731="","",MATCH(A8731,P_ID,1))</f>
        <v>7705</v>
      </c>
      <c r="G8731" s="41" t="str">
        <f aca="false">IF(A8731="","",INDEX(P_Svc,F8731))</f>
        <v>Standard</v>
      </c>
      <c r="H8731" s="41" t="str">
        <f aca="false">IF(A8731="","",INDEX(P_Zone,F8731))</f>
        <v>North</v>
      </c>
      <c r="I8731" s="41" t="n">
        <f aca="false">IF(A8731="","",IF(D8731="Delivered",IF(B8731&lt;=INDEX(P_Due,F8731),1,0),0))</f>
        <v>1</v>
      </c>
    </row>
    <row r="8732" customFormat="false" ht="15" hidden="false" customHeight="false" outlineLevel="0" collapsed="false">
      <c r="A8732" s="37" t="n">
        <v>1007706</v>
      </c>
      <c r="B8732" s="38" t="n">
        <v>46309</v>
      </c>
      <c r="C8732" s="39" t="n">
        <v>1</v>
      </c>
      <c r="D8732" s="39" t="s">
        <v>26</v>
      </c>
      <c r="E8732" s="39"/>
      <c r="F8732" s="41" t="n">
        <f aca="false">IF(A8732="","",MATCH(A8732,P_ID,1))</f>
        <v>7706</v>
      </c>
      <c r="G8732" s="41" t="str">
        <f aca="false">IF(A8732="","",INDEX(P_Svc,F8732))</f>
        <v>Standard</v>
      </c>
      <c r="H8732" s="41" t="str">
        <f aca="false">IF(A8732="","",INDEX(P_Zone,F8732))</f>
        <v>North</v>
      </c>
      <c r="I8732" s="41" t="n">
        <f aca="false">IF(A8732="","",IF(D8732="Delivered",IF(B8732&lt;=INDEX(P_Due,F8732),1,0),0))</f>
        <v>1</v>
      </c>
    </row>
    <row r="8733" customFormat="false" ht="15" hidden="false" customHeight="false" outlineLevel="0" collapsed="false">
      <c r="A8733" s="37" t="n">
        <v>1007707</v>
      </c>
      <c r="B8733" s="38" t="n">
        <v>46309</v>
      </c>
      <c r="C8733" s="39" t="n">
        <v>1</v>
      </c>
      <c r="D8733" s="39" t="s">
        <v>79</v>
      </c>
      <c r="E8733" s="39" t="s">
        <v>34</v>
      </c>
      <c r="F8733" s="41" t="n">
        <f aca="false">IF(A8733="","",MATCH(A8733,P_ID,1))</f>
        <v>7707</v>
      </c>
      <c r="G8733" s="41" t="str">
        <f aca="false">IF(A8733="","",INDEX(P_Svc,F8733))</f>
        <v>Economy</v>
      </c>
      <c r="H8733" s="41" t="str">
        <f aca="false">IF(A8733="","",INDEX(P_Zone,F8733))</f>
        <v>North</v>
      </c>
      <c r="I8733" s="41" t="n">
        <f aca="false">IF(A8733="","",IF(D8733="Delivered",IF(B8733&lt;=INDEX(P_Due,F8733),1,0),0))</f>
        <v>0</v>
      </c>
    </row>
    <row r="8734" customFormat="false" ht="15" hidden="false" customHeight="false" outlineLevel="0" collapsed="false">
      <c r="A8734" s="37" t="n">
        <v>1007709</v>
      </c>
      <c r="B8734" s="38" t="n">
        <v>46309</v>
      </c>
      <c r="C8734" s="39" t="n">
        <v>1</v>
      </c>
      <c r="D8734" s="39" t="s">
        <v>26</v>
      </c>
      <c r="E8734" s="39"/>
      <c r="F8734" s="41" t="n">
        <f aca="false">IF(A8734="","",MATCH(A8734,P_ID,1))</f>
        <v>7709</v>
      </c>
      <c r="G8734" s="41" t="str">
        <f aca="false">IF(A8734="","",INDEX(P_Svc,F8734))</f>
        <v>Standard</v>
      </c>
      <c r="H8734" s="41" t="str">
        <f aca="false">IF(A8734="","",INDEX(P_Zone,F8734))</f>
        <v>West</v>
      </c>
      <c r="I8734" s="41" t="n">
        <f aca="false">IF(A8734="","",IF(D8734="Delivered",IF(B8734&lt;=INDEX(P_Due,F8734),1,0),0))</f>
        <v>1</v>
      </c>
    </row>
    <row r="8735" customFormat="false" ht="15" hidden="false" customHeight="false" outlineLevel="0" collapsed="false">
      <c r="A8735" s="37" t="n">
        <v>1007710</v>
      </c>
      <c r="B8735" s="38" t="n">
        <v>46309</v>
      </c>
      <c r="C8735" s="39" t="n">
        <v>1</v>
      </c>
      <c r="D8735" s="39" t="s">
        <v>26</v>
      </c>
      <c r="E8735" s="39"/>
      <c r="F8735" s="41" t="n">
        <f aca="false">IF(A8735="","",MATCH(A8735,P_ID,1))</f>
        <v>7710</v>
      </c>
      <c r="G8735" s="41" t="str">
        <f aca="false">IF(A8735="","",INDEX(P_Svc,F8735))</f>
        <v>Economy</v>
      </c>
      <c r="H8735" s="41" t="str">
        <f aca="false">IF(A8735="","",INDEX(P_Zone,F8735))</f>
        <v>West</v>
      </c>
      <c r="I8735" s="41" t="n">
        <f aca="false">IF(A8735="","",IF(D8735="Delivered",IF(B8735&lt;=INDEX(P_Due,F8735),1,0),0))</f>
        <v>1</v>
      </c>
    </row>
    <row r="8736" customFormat="false" ht="15" hidden="false" customHeight="false" outlineLevel="0" collapsed="false">
      <c r="A8736" s="37" t="n">
        <v>1007711</v>
      </c>
      <c r="B8736" s="38" t="n">
        <v>46309</v>
      </c>
      <c r="C8736" s="39" t="n">
        <v>1</v>
      </c>
      <c r="D8736" s="39" t="s">
        <v>26</v>
      </c>
      <c r="E8736" s="39"/>
      <c r="F8736" s="41" t="n">
        <f aca="false">IF(A8736="","",MATCH(A8736,P_ID,1))</f>
        <v>7711</v>
      </c>
      <c r="G8736" s="41" t="str">
        <f aca="false">IF(A8736="","",INDEX(P_Svc,F8736))</f>
        <v>Standard</v>
      </c>
      <c r="H8736" s="41" t="str">
        <f aca="false">IF(A8736="","",INDEX(P_Zone,F8736))</f>
        <v>North</v>
      </c>
      <c r="I8736" s="41" t="n">
        <f aca="false">IF(A8736="","",IF(D8736="Delivered",IF(B8736&lt;=INDEX(P_Due,F8736),1,0),0))</f>
        <v>1</v>
      </c>
    </row>
    <row r="8737" customFormat="false" ht="15" hidden="false" customHeight="false" outlineLevel="0" collapsed="false">
      <c r="A8737" s="37" t="n">
        <v>1007712</v>
      </c>
      <c r="B8737" s="38" t="n">
        <v>46309</v>
      </c>
      <c r="C8737" s="39" t="n">
        <v>1</v>
      </c>
      <c r="D8737" s="39" t="s">
        <v>26</v>
      </c>
      <c r="E8737" s="39"/>
      <c r="F8737" s="41" t="n">
        <f aca="false">IF(A8737="","",MATCH(A8737,P_ID,1))</f>
        <v>7712</v>
      </c>
      <c r="G8737" s="41" t="str">
        <f aca="false">IF(A8737="","",INDEX(P_Svc,F8737))</f>
        <v>Standard</v>
      </c>
      <c r="H8737" s="41" t="str">
        <f aca="false">IF(A8737="","",INDEX(P_Zone,F8737))</f>
        <v>Central</v>
      </c>
      <c r="I8737" s="41" t="n">
        <f aca="false">IF(A8737="","",IF(D8737="Delivered",IF(B8737&lt;=INDEX(P_Due,F8737),1,0),0))</f>
        <v>1</v>
      </c>
    </row>
    <row r="8738" customFormat="false" ht="15" hidden="false" customHeight="false" outlineLevel="0" collapsed="false">
      <c r="A8738" s="37" t="n">
        <v>1007713</v>
      </c>
      <c r="B8738" s="38" t="n">
        <v>46309</v>
      </c>
      <c r="C8738" s="39" t="n">
        <v>1</v>
      </c>
      <c r="D8738" s="39" t="s">
        <v>79</v>
      </c>
      <c r="E8738" s="39" t="s">
        <v>38</v>
      </c>
      <c r="F8738" s="41" t="n">
        <f aca="false">IF(A8738="","",MATCH(A8738,P_ID,1))</f>
        <v>7713</v>
      </c>
      <c r="G8738" s="41" t="str">
        <f aca="false">IF(A8738="","",INDEX(P_Svc,F8738))</f>
        <v>Standard</v>
      </c>
      <c r="H8738" s="41" t="str">
        <f aca="false">IF(A8738="","",INDEX(P_Zone,F8738))</f>
        <v>South</v>
      </c>
      <c r="I8738" s="41" t="n">
        <f aca="false">IF(A8738="","",IF(D8738="Delivered",IF(B8738&lt;=INDEX(P_Due,F8738),1,0),0))</f>
        <v>0</v>
      </c>
    </row>
    <row r="8739" customFormat="false" ht="15" hidden="false" customHeight="false" outlineLevel="0" collapsed="false">
      <c r="A8739" s="37" t="n">
        <v>1007714</v>
      </c>
      <c r="B8739" s="38" t="n">
        <v>46309</v>
      </c>
      <c r="C8739" s="39" t="n">
        <v>1</v>
      </c>
      <c r="D8739" s="39" t="s">
        <v>26</v>
      </c>
      <c r="E8739" s="39"/>
      <c r="F8739" s="41" t="n">
        <f aca="false">IF(A8739="","",MATCH(A8739,P_ID,1))</f>
        <v>7714</v>
      </c>
      <c r="G8739" s="41" t="str">
        <f aca="false">IF(A8739="","",INDEX(P_Svc,F8739))</f>
        <v>Standard</v>
      </c>
      <c r="H8739" s="41" t="str">
        <f aca="false">IF(A8739="","",INDEX(P_Zone,F8739))</f>
        <v>West</v>
      </c>
      <c r="I8739" s="41" t="n">
        <f aca="false">IF(A8739="","",IF(D8739="Delivered",IF(B8739&lt;=INDEX(P_Due,F8739),1,0),0))</f>
        <v>1</v>
      </c>
    </row>
    <row r="8740" customFormat="false" ht="15" hidden="false" customHeight="false" outlineLevel="0" collapsed="false">
      <c r="A8740" s="37" t="n">
        <v>1007715</v>
      </c>
      <c r="B8740" s="38" t="n">
        <v>46309</v>
      </c>
      <c r="C8740" s="39" t="n">
        <v>1</v>
      </c>
      <c r="D8740" s="39" t="s">
        <v>26</v>
      </c>
      <c r="E8740" s="39"/>
      <c r="F8740" s="41" t="n">
        <f aca="false">IF(A8740="","",MATCH(A8740,P_ID,1))</f>
        <v>7715</v>
      </c>
      <c r="G8740" s="41" t="str">
        <f aca="false">IF(A8740="","",INDEX(P_Svc,F8740))</f>
        <v>Standard</v>
      </c>
      <c r="H8740" s="41" t="str">
        <f aca="false">IF(A8740="","",INDEX(P_Zone,F8740))</f>
        <v>Central</v>
      </c>
      <c r="I8740" s="41" t="n">
        <f aca="false">IF(A8740="","",IF(D8740="Delivered",IF(B8740&lt;=INDEX(P_Due,F8740),1,0),0))</f>
        <v>1</v>
      </c>
    </row>
    <row r="8741" customFormat="false" ht="15" hidden="false" customHeight="false" outlineLevel="0" collapsed="false">
      <c r="A8741" s="37" t="n">
        <v>1007717</v>
      </c>
      <c r="B8741" s="38" t="n">
        <v>46309</v>
      </c>
      <c r="C8741" s="39" t="n">
        <v>1</v>
      </c>
      <c r="D8741" s="39" t="s">
        <v>26</v>
      </c>
      <c r="E8741" s="39"/>
      <c r="F8741" s="41" t="n">
        <f aca="false">IF(A8741="","",MATCH(A8741,P_ID,1))</f>
        <v>7717</v>
      </c>
      <c r="G8741" s="41" t="str">
        <f aca="false">IF(A8741="","",INDEX(P_Svc,F8741))</f>
        <v>Standard</v>
      </c>
      <c r="H8741" s="41" t="str">
        <f aca="false">IF(A8741="","",INDEX(P_Zone,F8741))</f>
        <v>East</v>
      </c>
      <c r="I8741" s="41" t="n">
        <f aca="false">IF(A8741="","",IF(D8741="Delivered",IF(B8741&lt;=INDEX(P_Due,F8741),1,0),0))</f>
        <v>1</v>
      </c>
    </row>
    <row r="8742" customFormat="false" ht="15" hidden="false" customHeight="false" outlineLevel="0" collapsed="false">
      <c r="A8742" s="37" t="n">
        <v>1007718</v>
      </c>
      <c r="B8742" s="38" t="n">
        <v>46309</v>
      </c>
      <c r="C8742" s="39" t="n">
        <v>1</v>
      </c>
      <c r="D8742" s="39" t="s">
        <v>26</v>
      </c>
      <c r="E8742" s="39"/>
      <c r="F8742" s="41" t="n">
        <f aca="false">IF(A8742="","",MATCH(A8742,P_ID,1))</f>
        <v>7718</v>
      </c>
      <c r="G8742" s="41" t="str">
        <f aca="false">IF(A8742="","",INDEX(P_Svc,F8742))</f>
        <v>Standard</v>
      </c>
      <c r="H8742" s="41" t="str">
        <f aca="false">IF(A8742="","",INDEX(P_Zone,F8742))</f>
        <v>East</v>
      </c>
      <c r="I8742" s="41" t="n">
        <f aca="false">IF(A8742="","",IF(D8742="Delivered",IF(B8742&lt;=INDEX(P_Due,F8742),1,0),0))</f>
        <v>1</v>
      </c>
    </row>
    <row r="8743" customFormat="false" ht="15" hidden="false" customHeight="false" outlineLevel="0" collapsed="false">
      <c r="A8743" s="37" t="n">
        <v>1007719</v>
      </c>
      <c r="B8743" s="38" t="n">
        <v>46309</v>
      </c>
      <c r="C8743" s="39" t="n">
        <v>1</v>
      </c>
      <c r="D8743" s="39" t="s">
        <v>26</v>
      </c>
      <c r="E8743" s="39"/>
      <c r="F8743" s="41" t="n">
        <f aca="false">IF(A8743="","",MATCH(A8743,P_ID,1))</f>
        <v>7719</v>
      </c>
      <c r="G8743" s="41" t="str">
        <f aca="false">IF(A8743="","",INDEX(P_Svc,F8743))</f>
        <v>Standard</v>
      </c>
      <c r="H8743" s="41" t="str">
        <f aca="false">IF(A8743="","",INDEX(P_Zone,F8743))</f>
        <v>South</v>
      </c>
      <c r="I8743" s="41" t="n">
        <f aca="false">IF(A8743="","",IF(D8743="Delivered",IF(B8743&lt;=INDEX(P_Due,F8743),1,0),0))</f>
        <v>1</v>
      </c>
    </row>
    <row r="8744" customFormat="false" ht="15" hidden="false" customHeight="false" outlineLevel="0" collapsed="false">
      <c r="A8744" s="37" t="n">
        <v>1007721</v>
      </c>
      <c r="B8744" s="38" t="n">
        <v>46309</v>
      </c>
      <c r="C8744" s="39" t="n">
        <v>1</v>
      </c>
      <c r="D8744" s="39" t="s">
        <v>26</v>
      </c>
      <c r="E8744" s="39"/>
      <c r="F8744" s="41" t="n">
        <f aca="false">IF(A8744="","",MATCH(A8744,P_ID,1))</f>
        <v>7721</v>
      </c>
      <c r="G8744" s="41" t="str">
        <f aca="false">IF(A8744="","",INDEX(P_Svc,F8744))</f>
        <v>Standard</v>
      </c>
      <c r="H8744" s="41" t="str">
        <f aca="false">IF(A8744="","",INDEX(P_Zone,F8744))</f>
        <v>South</v>
      </c>
      <c r="I8744" s="41" t="n">
        <f aca="false">IF(A8744="","",IF(D8744="Delivered",IF(B8744&lt;=INDEX(P_Due,F8744),1,0),0))</f>
        <v>1</v>
      </c>
    </row>
    <row r="8745" customFormat="false" ht="15" hidden="false" customHeight="false" outlineLevel="0" collapsed="false">
      <c r="A8745" s="37" t="n">
        <v>1007722</v>
      </c>
      <c r="B8745" s="38" t="n">
        <v>46309</v>
      </c>
      <c r="C8745" s="39" t="n">
        <v>1</v>
      </c>
      <c r="D8745" s="39" t="s">
        <v>26</v>
      </c>
      <c r="E8745" s="39"/>
      <c r="F8745" s="41" t="n">
        <f aca="false">IF(A8745="","",MATCH(A8745,P_ID,1))</f>
        <v>7722</v>
      </c>
      <c r="G8745" s="41" t="str">
        <f aca="false">IF(A8745="","",INDEX(P_Svc,F8745))</f>
        <v>Standard</v>
      </c>
      <c r="H8745" s="41" t="str">
        <f aca="false">IF(A8745="","",INDEX(P_Zone,F8745))</f>
        <v>North</v>
      </c>
      <c r="I8745" s="41" t="n">
        <f aca="false">IF(A8745="","",IF(D8745="Delivered",IF(B8745&lt;=INDEX(P_Due,F8745),1,0),0))</f>
        <v>1</v>
      </c>
    </row>
    <row r="8746" customFormat="false" ht="15" hidden="false" customHeight="false" outlineLevel="0" collapsed="false">
      <c r="A8746" s="37" t="n">
        <v>1007723</v>
      </c>
      <c r="B8746" s="38" t="n">
        <v>46309</v>
      </c>
      <c r="C8746" s="39" t="n">
        <v>1</v>
      </c>
      <c r="D8746" s="39" t="s">
        <v>79</v>
      </c>
      <c r="E8746" s="39" t="s">
        <v>32</v>
      </c>
      <c r="F8746" s="41" t="n">
        <f aca="false">IF(A8746="","",MATCH(A8746,P_ID,1))</f>
        <v>7723</v>
      </c>
      <c r="G8746" s="41" t="str">
        <f aca="false">IF(A8746="","",INDEX(P_Svc,F8746))</f>
        <v>Economy</v>
      </c>
      <c r="H8746" s="41" t="str">
        <f aca="false">IF(A8746="","",INDEX(P_Zone,F8746))</f>
        <v>West</v>
      </c>
      <c r="I8746" s="41" t="n">
        <f aca="false">IF(A8746="","",IF(D8746="Delivered",IF(B8746&lt;=INDEX(P_Due,F8746),1,0),0))</f>
        <v>0</v>
      </c>
    </row>
    <row r="8747" customFormat="false" ht="15" hidden="false" customHeight="false" outlineLevel="0" collapsed="false">
      <c r="A8747" s="37" t="n">
        <v>1007724</v>
      </c>
      <c r="B8747" s="38" t="n">
        <v>46309</v>
      </c>
      <c r="C8747" s="39" t="n">
        <v>1</v>
      </c>
      <c r="D8747" s="39" t="s">
        <v>26</v>
      </c>
      <c r="E8747" s="39"/>
      <c r="F8747" s="41" t="n">
        <f aca="false">IF(A8747="","",MATCH(A8747,P_ID,1))</f>
        <v>7724</v>
      </c>
      <c r="G8747" s="41" t="str">
        <f aca="false">IF(A8747="","",INDEX(P_Svc,F8747))</f>
        <v>Standard</v>
      </c>
      <c r="H8747" s="41" t="str">
        <f aca="false">IF(A8747="","",INDEX(P_Zone,F8747))</f>
        <v>North</v>
      </c>
      <c r="I8747" s="41" t="n">
        <f aca="false">IF(A8747="","",IF(D8747="Delivered",IF(B8747&lt;=INDEX(P_Due,F8747),1,0),0))</f>
        <v>1</v>
      </c>
    </row>
    <row r="8748" customFormat="false" ht="15" hidden="false" customHeight="false" outlineLevel="0" collapsed="false">
      <c r="A8748" s="37" t="n">
        <v>1007725</v>
      </c>
      <c r="B8748" s="38" t="n">
        <v>46309</v>
      </c>
      <c r="C8748" s="39" t="n">
        <v>1</v>
      </c>
      <c r="D8748" s="39" t="s">
        <v>26</v>
      </c>
      <c r="E8748" s="39"/>
      <c r="F8748" s="41" t="n">
        <f aca="false">IF(A8748="","",MATCH(A8748,P_ID,1))</f>
        <v>7725</v>
      </c>
      <c r="G8748" s="41" t="str">
        <f aca="false">IF(A8748="","",INDEX(P_Svc,F8748))</f>
        <v>Standard</v>
      </c>
      <c r="H8748" s="41" t="str">
        <f aca="false">IF(A8748="","",INDEX(P_Zone,F8748))</f>
        <v>South</v>
      </c>
      <c r="I8748" s="41" t="n">
        <f aca="false">IF(A8748="","",IF(D8748="Delivered",IF(B8748&lt;=INDEX(P_Due,F8748),1,0),0))</f>
        <v>1</v>
      </c>
    </row>
    <row r="8749" customFormat="false" ht="15" hidden="false" customHeight="false" outlineLevel="0" collapsed="false">
      <c r="A8749" s="37" t="n">
        <v>1007726</v>
      </c>
      <c r="B8749" s="38" t="n">
        <v>46309</v>
      </c>
      <c r="C8749" s="39" t="n">
        <v>1</v>
      </c>
      <c r="D8749" s="39" t="s">
        <v>79</v>
      </c>
      <c r="E8749" s="39" t="s">
        <v>34</v>
      </c>
      <c r="F8749" s="41" t="n">
        <f aca="false">IF(A8749="","",MATCH(A8749,P_ID,1))</f>
        <v>7726</v>
      </c>
      <c r="G8749" s="41" t="str">
        <f aca="false">IF(A8749="","",INDEX(P_Svc,F8749))</f>
        <v>Standard</v>
      </c>
      <c r="H8749" s="41" t="str">
        <f aca="false">IF(A8749="","",INDEX(P_Zone,F8749))</f>
        <v>East</v>
      </c>
      <c r="I8749" s="41" t="n">
        <f aca="false">IF(A8749="","",IF(D8749="Delivered",IF(B8749&lt;=INDEX(P_Due,F8749),1,0),0))</f>
        <v>0</v>
      </c>
    </row>
    <row r="8750" customFormat="false" ht="15" hidden="false" customHeight="false" outlineLevel="0" collapsed="false">
      <c r="A8750" s="37" t="n">
        <v>1007727</v>
      </c>
      <c r="B8750" s="38" t="n">
        <v>46309</v>
      </c>
      <c r="C8750" s="39" t="n">
        <v>1</v>
      </c>
      <c r="D8750" s="39" t="s">
        <v>26</v>
      </c>
      <c r="E8750" s="39"/>
      <c r="F8750" s="41" t="n">
        <f aca="false">IF(A8750="","",MATCH(A8750,P_ID,1))</f>
        <v>7727</v>
      </c>
      <c r="G8750" s="41" t="str">
        <f aca="false">IF(A8750="","",INDEX(P_Svc,F8750))</f>
        <v>Standard</v>
      </c>
      <c r="H8750" s="41" t="str">
        <f aca="false">IF(A8750="","",INDEX(P_Zone,F8750))</f>
        <v>Central</v>
      </c>
      <c r="I8750" s="41" t="n">
        <f aca="false">IF(A8750="","",IF(D8750="Delivered",IF(B8750&lt;=INDEX(P_Due,F8750),1,0),0))</f>
        <v>1</v>
      </c>
    </row>
    <row r="8751" customFormat="false" ht="15" hidden="false" customHeight="false" outlineLevel="0" collapsed="false">
      <c r="A8751" s="37" t="n">
        <v>1007728</v>
      </c>
      <c r="B8751" s="38" t="n">
        <v>46309</v>
      </c>
      <c r="C8751" s="39" t="n">
        <v>1</v>
      </c>
      <c r="D8751" s="39" t="s">
        <v>26</v>
      </c>
      <c r="E8751" s="39"/>
      <c r="F8751" s="41" t="n">
        <f aca="false">IF(A8751="","",MATCH(A8751,P_ID,1))</f>
        <v>7728</v>
      </c>
      <c r="G8751" s="41" t="str">
        <f aca="false">IF(A8751="","",INDEX(P_Svc,F8751))</f>
        <v>Economy</v>
      </c>
      <c r="H8751" s="41" t="str">
        <f aca="false">IF(A8751="","",INDEX(P_Zone,F8751))</f>
        <v>North</v>
      </c>
      <c r="I8751" s="41" t="n">
        <f aca="false">IF(A8751="","",IF(D8751="Delivered",IF(B8751&lt;=INDEX(P_Due,F8751),1,0),0))</f>
        <v>1</v>
      </c>
    </row>
    <row r="8752" customFormat="false" ht="15" hidden="false" customHeight="false" outlineLevel="0" collapsed="false">
      <c r="A8752" s="37" t="n">
        <v>1007729</v>
      </c>
      <c r="B8752" s="38" t="n">
        <v>46309</v>
      </c>
      <c r="C8752" s="39" t="n">
        <v>1</v>
      </c>
      <c r="D8752" s="39" t="s">
        <v>26</v>
      </c>
      <c r="E8752" s="39"/>
      <c r="F8752" s="41" t="n">
        <f aca="false">IF(A8752="","",MATCH(A8752,P_ID,1))</f>
        <v>7729</v>
      </c>
      <c r="G8752" s="41" t="str">
        <f aca="false">IF(A8752="","",INDEX(P_Svc,F8752))</f>
        <v>Standard</v>
      </c>
      <c r="H8752" s="41" t="str">
        <f aca="false">IF(A8752="","",INDEX(P_Zone,F8752))</f>
        <v>North</v>
      </c>
      <c r="I8752" s="41" t="n">
        <f aca="false">IF(A8752="","",IF(D8752="Delivered",IF(B8752&lt;=INDEX(P_Due,F8752),1,0),0))</f>
        <v>1</v>
      </c>
    </row>
    <row r="8753" customFormat="false" ht="15" hidden="false" customHeight="false" outlineLevel="0" collapsed="false">
      <c r="A8753" s="37" t="n">
        <v>1007730</v>
      </c>
      <c r="B8753" s="38" t="n">
        <v>46309</v>
      </c>
      <c r="C8753" s="39" t="n">
        <v>1</v>
      </c>
      <c r="D8753" s="39" t="s">
        <v>26</v>
      </c>
      <c r="E8753" s="39"/>
      <c r="F8753" s="41" t="n">
        <f aca="false">IF(A8753="","",MATCH(A8753,P_ID,1))</f>
        <v>7730</v>
      </c>
      <c r="G8753" s="41" t="str">
        <f aca="false">IF(A8753="","",INDEX(P_Svc,F8753))</f>
        <v>Economy</v>
      </c>
      <c r="H8753" s="41" t="str">
        <f aca="false">IF(A8753="","",INDEX(P_Zone,F8753))</f>
        <v>South</v>
      </c>
      <c r="I8753" s="41" t="n">
        <f aca="false">IF(A8753="","",IF(D8753="Delivered",IF(B8753&lt;=INDEX(P_Due,F8753),1,0),0))</f>
        <v>1</v>
      </c>
    </row>
    <row r="8754" customFormat="false" ht="15" hidden="false" customHeight="false" outlineLevel="0" collapsed="false">
      <c r="A8754" s="37" t="n">
        <v>1007731</v>
      </c>
      <c r="B8754" s="38" t="n">
        <v>46309</v>
      </c>
      <c r="C8754" s="39" t="n">
        <v>1</v>
      </c>
      <c r="D8754" s="39" t="s">
        <v>26</v>
      </c>
      <c r="E8754" s="39"/>
      <c r="F8754" s="41" t="n">
        <f aca="false">IF(A8754="","",MATCH(A8754,P_ID,1))</f>
        <v>7731</v>
      </c>
      <c r="G8754" s="41" t="str">
        <f aca="false">IF(A8754="","",INDEX(P_Svc,F8754))</f>
        <v>Standard</v>
      </c>
      <c r="H8754" s="41" t="str">
        <f aca="false">IF(A8754="","",INDEX(P_Zone,F8754))</f>
        <v>West</v>
      </c>
      <c r="I8754" s="41" t="n">
        <f aca="false">IF(A8754="","",IF(D8754="Delivered",IF(B8754&lt;=INDEX(P_Due,F8754),1,0),0))</f>
        <v>1</v>
      </c>
    </row>
    <row r="8755" customFormat="false" ht="15" hidden="false" customHeight="false" outlineLevel="0" collapsed="false">
      <c r="A8755" s="37" t="n">
        <v>1007732</v>
      </c>
      <c r="B8755" s="38" t="n">
        <v>46309</v>
      </c>
      <c r="C8755" s="39" t="n">
        <v>1</v>
      </c>
      <c r="D8755" s="39" t="s">
        <v>26</v>
      </c>
      <c r="E8755" s="39"/>
      <c r="F8755" s="41" t="n">
        <f aca="false">IF(A8755="","",MATCH(A8755,P_ID,1))</f>
        <v>7732</v>
      </c>
      <c r="G8755" s="41" t="str">
        <f aca="false">IF(A8755="","",INDEX(P_Svc,F8755))</f>
        <v>Standard</v>
      </c>
      <c r="H8755" s="41" t="str">
        <f aca="false">IF(A8755="","",INDEX(P_Zone,F8755))</f>
        <v>East</v>
      </c>
      <c r="I8755" s="41" t="n">
        <f aca="false">IF(A8755="","",IF(D8755="Delivered",IF(B8755&lt;=INDEX(P_Due,F8755),1,0),0))</f>
        <v>1</v>
      </c>
    </row>
    <row r="8756" customFormat="false" ht="15" hidden="false" customHeight="false" outlineLevel="0" collapsed="false">
      <c r="A8756" s="37" t="n">
        <v>1007733</v>
      </c>
      <c r="B8756" s="38" t="n">
        <v>46309</v>
      </c>
      <c r="C8756" s="39" t="n">
        <v>1</v>
      </c>
      <c r="D8756" s="39" t="s">
        <v>26</v>
      </c>
      <c r="E8756" s="39"/>
      <c r="F8756" s="41" t="n">
        <f aca="false">IF(A8756="","",MATCH(A8756,P_ID,1))</f>
        <v>7733</v>
      </c>
      <c r="G8756" s="41" t="str">
        <f aca="false">IF(A8756="","",INDEX(P_Svc,F8756))</f>
        <v>Standard</v>
      </c>
      <c r="H8756" s="41" t="str">
        <f aca="false">IF(A8756="","",INDEX(P_Zone,F8756))</f>
        <v>South</v>
      </c>
      <c r="I8756" s="41" t="n">
        <f aca="false">IF(A8756="","",IF(D8756="Delivered",IF(B8756&lt;=INDEX(P_Due,F8756),1,0),0))</f>
        <v>1</v>
      </c>
    </row>
    <row r="8757" customFormat="false" ht="15" hidden="false" customHeight="false" outlineLevel="0" collapsed="false">
      <c r="A8757" s="37" t="n">
        <v>1007734</v>
      </c>
      <c r="B8757" s="38" t="n">
        <v>46309</v>
      </c>
      <c r="C8757" s="39" t="n">
        <v>1</v>
      </c>
      <c r="D8757" s="39" t="s">
        <v>26</v>
      </c>
      <c r="E8757" s="39"/>
      <c r="F8757" s="41" t="n">
        <f aca="false">IF(A8757="","",MATCH(A8757,P_ID,1))</f>
        <v>7734</v>
      </c>
      <c r="G8757" s="41" t="str">
        <f aca="false">IF(A8757="","",INDEX(P_Svc,F8757))</f>
        <v>Economy</v>
      </c>
      <c r="H8757" s="41" t="str">
        <f aca="false">IF(A8757="","",INDEX(P_Zone,F8757))</f>
        <v>South</v>
      </c>
      <c r="I8757" s="41" t="n">
        <f aca="false">IF(A8757="","",IF(D8757="Delivered",IF(B8757&lt;=INDEX(P_Due,F8757),1,0),0))</f>
        <v>1</v>
      </c>
    </row>
    <row r="8758" customFormat="false" ht="15" hidden="false" customHeight="false" outlineLevel="0" collapsed="false">
      <c r="A8758" s="37" t="n">
        <v>1007737</v>
      </c>
      <c r="B8758" s="38" t="n">
        <v>46309</v>
      </c>
      <c r="C8758" s="39" t="n">
        <v>1</v>
      </c>
      <c r="D8758" s="39" t="s">
        <v>26</v>
      </c>
      <c r="E8758" s="39"/>
      <c r="F8758" s="41" t="n">
        <f aca="false">IF(A8758="","",MATCH(A8758,P_ID,1))</f>
        <v>7737</v>
      </c>
      <c r="G8758" s="41" t="str">
        <f aca="false">IF(A8758="","",INDEX(P_Svc,F8758))</f>
        <v>Standard</v>
      </c>
      <c r="H8758" s="41" t="str">
        <f aca="false">IF(A8758="","",INDEX(P_Zone,F8758))</f>
        <v>North</v>
      </c>
      <c r="I8758" s="41" t="n">
        <f aca="false">IF(A8758="","",IF(D8758="Delivered",IF(B8758&lt;=INDEX(P_Due,F8758),1,0),0))</f>
        <v>1</v>
      </c>
    </row>
    <row r="8759" customFormat="false" ht="15" hidden="false" customHeight="false" outlineLevel="0" collapsed="false">
      <c r="A8759" s="37" t="n">
        <v>1007738</v>
      </c>
      <c r="B8759" s="38" t="n">
        <v>46309</v>
      </c>
      <c r="C8759" s="39" t="n">
        <v>1</v>
      </c>
      <c r="D8759" s="39" t="s">
        <v>26</v>
      </c>
      <c r="E8759" s="39"/>
      <c r="F8759" s="41" t="n">
        <f aca="false">IF(A8759="","",MATCH(A8759,P_ID,1))</f>
        <v>7738</v>
      </c>
      <c r="G8759" s="41" t="str">
        <f aca="false">IF(A8759="","",INDEX(P_Svc,F8759))</f>
        <v>Economy</v>
      </c>
      <c r="H8759" s="41" t="str">
        <f aca="false">IF(A8759="","",INDEX(P_Zone,F8759))</f>
        <v>South</v>
      </c>
      <c r="I8759" s="41" t="n">
        <f aca="false">IF(A8759="","",IF(D8759="Delivered",IF(B8759&lt;=INDEX(P_Due,F8759),1,0),0))</f>
        <v>1</v>
      </c>
    </row>
    <row r="8760" customFormat="false" ht="15" hidden="false" customHeight="false" outlineLevel="0" collapsed="false">
      <c r="A8760" s="37" t="n">
        <v>1007739</v>
      </c>
      <c r="B8760" s="38" t="n">
        <v>46309</v>
      </c>
      <c r="C8760" s="39" t="n">
        <v>1</v>
      </c>
      <c r="D8760" s="39" t="s">
        <v>26</v>
      </c>
      <c r="E8760" s="39"/>
      <c r="F8760" s="41" t="n">
        <f aca="false">IF(A8760="","",MATCH(A8760,P_ID,1))</f>
        <v>7739</v>
      </c>
      <c r="G8760" s="41" t="str">
        <f aca="false">IF(A8760="","",INDEX(P_Svc,F8760))</f>
        <v>Economy</v>
      </c>
      <c r="H8760" s="41" t="str">
        <f aca="false">IF(A8760="","",INDEX(P_Zone,F8760))</f>
        <v>West</v>
      </c>
      <c r="I8760" s="41" t="n">
        <f aca="false">IF(A8760="","",IF(D8760="Delivered",IF(B8760&lt;=INDEX(P_Due,F8760),1,0),0))</f>
        <v>1</v>
      </c>
    </row>
    <row r="8761" customFormat="false" ht="15" hidden="false" customHeight="false" outlineLevel="0" collapsed="false">
      <c r="A8761" s="37" t="n">
        <v>1007740</v>
      </c>
      <c r="B8761" s="38" t="n">
        <v>46309</v>
      </c>
      <c r="C8761" s="39" t="n">
        <v>1</v>
      </c>
      <c r="D8761" s="39" t="s">
        <v>26</v>
      </c>
      <c r="E8761" s="39"/>
      <c r="F8761" s="41" t="n">
        <f aca="false">IF(A8761="","",MATCH(A8761,P_ID,1))</f>
        <v>7740</v>
      </c>
      <c r="G8761" s="41" t="str">
        <f aca="false">IF(A8761="","",INDEX(P_Svc,F8761))</f>
        <v>Standard</v>
      </c>
      <c r="H8761" s="41" t="str">
        <f aca="false">IF(A8761="","",INDEX(P_Zone,F8761))</f>
        <v>Central</v>
      </c>
      <c r="I8761" s="41" t="n">
        <f aca="false">IF(A8761="","",IF(D8761="Delivered",IF(B8761&lt;=INDEX(P_Due,F8761),1,0),0))</f>
        <v>1</v>
      </c>
    </row>
    <row r="8762" customFormat="false" ht="15" hidden="false" customHeight="false" outlineLevel="0" collapsed="false">
      <c r="A8762" s="37" t="n">
        <v>1007741</v>
      </c>
      <c r="B8762" s="38" t="n">
        <v>46309</v>
      </c>
      <c r="C8762" s="39" t="n">
        <v>1</v>
      </c>
      <c r="D8762" s="39" t="s">
        <v>26</v>
      </c>
      <c r="E8762" s="39"/>
      <c r="F8762" s="41" t="n">
        <f aca="false">IF(A8762="","",MATCH(A8762,P_ID,1))</f>
        <v>7741</v>
      </c>
      <c r="G8762" s="41" t="str">
        <f aca="false">IF(A8762="","",INDEX(P_Svc,F8762))</f>
        <v>Standard</v>
      </c>
      <c r="H8762" s="41" t="str">
        <f aca="false">IF(A8762="","",INDEX(P_Zone,F8762))</f>
        <v>South</v>
      </c>
      <c r="I8762" s="41" t="n">
        <f aca="false">IF(A8762="","",IF(D8762="Delivered",IF(B8762&lt;=INDEX(P_Due,F8762),1,0),0))</f>
        <v>1</v>
      </c>
    </row>
    <row r="8763" customFormat="false" ht="15" hidden="false" customHeight="false" outlineLevel="0" collapsed="false">
      <c r="A8763" s="37" t="n">
        <v>1007742</v>
      </c>
      <c r="B8763" s="38" t="n">
        <v>46309</v>
      </c>
      <c r="C8763" s="39" t="n">
        <v>1</v>
      </c>
      <c r="D8763" s="39" t="s">
        <v>26</v>
      </c>
      <c r="E8763" s="39"/>
      <c r="F8763" s="41" t="n">
        <f aca="false">IF(A8763="","",MATCH(A8763,P_ID,1))</f>
        <v>7742</v>
      </c>
      <c r="G8763" s="41" t="str">
        <f aca="false">IF(A8763="","",INDEX(P_Svc,F8763))</f>
        <v>Economy</v>
      </c>
      <c r="H8763" s="41" t="str">
        <f aca="false">IF(A8763="","",INDEX(P_Zone,F8763))</f>
        <v>Central</v>
      </c>
      <c r="I8763" s="41" t="n">
        <f aca="false">IF(A8763="","",IF(D8763="Delivered",IF(B8763&lt;=INDEX(P_Due,F8763),1,0),0))</f>
        <v>1</v>
      </c>
    </row>
    <row r="8764" customFormat="false" ht="15" hidden="false" customHeight="false" outlineLevel="0" collapsed="false">
      <c r="A8764" s="37" t="n">
        <v>1007743</v>
      </c>
      <c r="B8764" s="38" t="n">
        <v>46309</v>
      </c>
      <c r="C8764" s="39" t="n">
        <v>1</v>
      </c>
      <c r="D8764" s="39" t="s">
        <v>79</v>
      </c>
      <c r="E8764" s="39" t="s">
        <v>36</v>
      </c>
      <c r="F8764" s="41" t="n">
        <f aca="false">IF(A8764="","",MATCH(A8764,P_ID,1))</f>
        <v>7743</v>
      </c>
      <c r="G8764" s="41" t="str">
        <f aca="false">IF(A8764="","",INDEX(P_Svc,F8764))</f>
        <v>Economy</v>
      </c>
      <c r="H8764" s="41" t="str">
        <f aca="false">IF(A8764="","",INDEX(P_Zone,F8764))</f>
        <v>Central</v>
      </c>
      <c r="I8764" s="41" t="n">
        <f aca="false">IF(A8764="","",IF(D8764="Delivered",IF(B8764&lt;=INDEX(P_Due,F8764),1,0),0))</f>
        <v>0</v>
      </c>
    </row>
    <row r="8765" customFormat="false" ht="15" hidden="false" customHeight="false" outlineLevel="0" collapsed="false">
      <c r="A8765" s="37" t="n">
        <v>1007744</v>
      </c>
      <c r="B8765" s="38" t="n">
        <v>46309</v>
      </c>
      <c r="C8765" s="39" t="n">
        <v>1</v>
      </c>
      <c r="D8765" s="39" t="s">
        <v>79</v>
      </c>
      <c r="E8765" s="39" t="s">
        <v>34</v>
      </c>
      <c r="F8765" s="41" t="n">
        <f aca="false">IF(A8765="","",MATCH(A8765,P_ID,1))</f>
        <v>7744</v>
      </c>
      <c r="G8765" s="41" t="str">
        <f aca="false">IF(A8765="","",INDEX(P_Svc,F8765))</f>
        <v>Standard</v>
      </c>
      <c r="H8765" s="41" t="str">
        <f aca="false">IF(A8765="","",INDEX(P_Zone,F8765))</f>
        <v>Central</v>
      </c>
      <c r="I8765" s="41" t="n">
        <f aca="false">IF(A8765="","",IF(D8765="Delivered",IF(B8765&lt;=INDEX(P_Due,F8765),1,0),0))</f>
        <v>0</v>
      </c>
    </row>
    <row r="8766" customFormat="false" ht="15" hidden="false" customHeight="false" outlineLevel="0" collapsed="false">
      <c r="A8766" s="37" t="n">
        <v>1007745</v>
      </c>
      <c r="B8766" s="38" t="n">
        <v>46309</v>
      </c>
      <c r="C8766" s="39" t="n">
        <v>1</v>
      </c>
      <c r="D8766" s="39" t="s">
        <v>26</v>
      </c>
      <c r="E8766" s="39"/>
      <c r="F8766" s="41" t="n">
        <f aca="false">IF(A8766="","",MATCH(A8766,P_ID,1))</f>
        <v>7745</v>
      </c>
      <c r="G8766" s="41" t="str">
        <f aca="false">IF(A8766="","",INDEX(P_Svc,F8766))</f>
        <v>Economy</v>
      </c>
      <c r="H8766" s="41" t="str">
        <f aca="false">IF(A8766="","",INDEX(P_Zone,F8766))</f>
        <v>South</v>
      </c>
      <c r="I8766" s="41" t="n">
        <f aca="false">IF(A8766="","",IF(D8766="Delivered",IF(B8766&lt;=INDEX(P_Due,F8766),1,0),0))</f>
        <v>1</v>
      </c>
    </row>
    <row r="8767" customFormat="false" ht="15" hidden="false" customHeight="false" outlineLevel="0" collapsed="false">
      <c r="A8767" s="37" t="n">
        <v>1007746</v>
      </c>
      <c r="B8767" s="38" t="n">
        <v>46309</v>
      </c>
      <c r="C8767" s="39" t="n">
        <v>1</v>
      </c>
      <c r="D8767" s="39" t="s">
        <v>79</v>
      </c>
      <c r="E8767" s="39" t="s">
        <v>32</v>
      </c>
      <c r="F8767" s="41" t="n">
        <f aca="false">IF(A8767="","",MATCH(A8767,P_ID,1))</f>
        <v>7746</v>
      </c>
      <c r="G8767" s="41" t="str">
        <f aca="false">IF(A8767="","",INDEX(P_Svc,F8767))</f>
        <v>Economy</v>
      </c>
      <c r="H8767" s="41" t="str">
        <f aca="false">IF(A8767="","",INDEX(P_Zone,F8767))</f>
        <v>East</v>
      </c>
      <c r="I8767" s="41" t="n">
        <f aca="false">IF(A8767="","",IF(D8767="Delivered",IF(B8767&lt;=INDEX(P_Due,F8767),1,0),0))</f>
        <v>0</v>
      </c>
    </row>
    <row r="8768" customFormat="false" ht="15" hidden="false" customHeight="false" outlineLevel="0" collapsed="false">
      <c r="A8768" s="37" t="n">
        <v>1007747</v>
      </c>
      <c r="B8768" s="38" t="n">
        <v>46309</v>
      </c>
      <c r="C8768" s="39" t="n">
        <v>1</v>
      </c>
      <c r="D8768" s="39" t="s">
        <v>26</v>
      </c>
      <c r="E8768" s="39"/>
      <c r="F8768" s="41" t="n">
        <f aca="false">IF(A8768="","",MATCH(A8768,P_ID,1))</f>
        <v>7747</v>
      </c>
      <c r="G8768" s="41" t="str">
        <f aca="false">IF(A8768="","",INDEX(P_Svc,F8768))</f>
        <v>Standard</v>
      </c>
      <c r="H8768" s="41" t="str">
        <f aca="false">IF(A8768="","",INDEX(P_Zone,F8768))</f>
        <v>West</v>
      </c>
      <c r="I8768" s="41" t="n">
        <f aca="false">IF(A8768="","",IF(D8768="Delivered",IF(B8768&lt;=INDEX(P_Due,F8768),1,0),0))</f>
        <v>1</v>
      </c>
    </row>
    <row r="8769" customFormat="false" ht="15" hidden="false" customHeight="false" outlineLevel="0" collapsed="false">
      <c r="A8769" s="37" t="n">
        <v>1007748</v>
      </c>
      <c r="B8769" s="38" t="n">
        <v>46309</v>
      </c>
      <c r="C8769" s="39" t="n">
        <v>1</v>
      </c>
      <c r="D8769" s="39" t="s">
        <v>26</v>
      </c>
      <c r="E8769" s="39"/>
      <c r="F8769" s="41" t="n">
        <f aca="false">IF(A8769="","",MATCH(A8769,P_ID,1))</f>
        <v>7748</v>
      </c>
      <c r="G8769" s="41" t="str">
        <f aca="false">IF(A8769="","",INDEX(P_Svc,F8769))</f>
        <v>Standard</v>
      </c>
      <c r="H8769" s="41" t="str">
        <f aca="false">IF(A8769="","",INDEX(P_Zone,F8769))</f>
        <v>North</v>
      </c>
      <c r="I8769" s="41" t="n">
        <f aca="false">IF(A8769="","",IF(D8769="Delivered",IF(B8769&lt;=INDEX(P_Due,F8769),1,0),0))</f>
        <v>1</v>
      </c>
    </row>
    <row r="8770" customFormat="false" ht="15" hidden="false" customHeight="false" outlineLevel="0" collapsed="false">
      <c r="A8770" s="37" t="n">
        <v>1007749</v>
      </c>
      <c r="B8770" s="38" t="n">
        <v>46309</v>
      </c>
      <c r="C8770" s="39" t="n">
        <v>1</v>
      </c>
      <c r="D8770" s="39" t="s">
        <v>26</v>
      </c>
      <c r="E8770" s="39"/>
      <c r="F8770" s="41" t="n">
        <f aca="false">IF(A8770="","",MATCH(A8770,P_ID,1))</f>
        <v>7749</v>
      </c>
      <c r="G8770" s="41" t="str">
        <f aca="false">IF(A8770="","",INDEX(P_Svc,F8770))</f>
        <v>Economy</v>
      </c>
      <c r="H8770" s="41" t="str">
        <f aca="false">IF(A8770="","",INDEX(P_Zone,F8770))</f>
        <v>East</v>
      </c>
      <c r="I8770" s="41" t="n">
        <f aca="false">IF(A8770="","",IF(D8770="Delivered",IF(B8770&lt;=INDEX(P_Due,F8770),1,0),0))</f>
        <v>1</v>
      </c>
    </row>
    <row r="8771" customFormat="false" ht="15" hidden="false" customHeight="false" outlineLevel="0" collapsed="false">
      <c r="A8771" s="37" t="n">
        <v>1007750</v>
      </c>
      <c r="B8771" s="38" t="n">
        <v>46309</v>
      </c>
      <c r="C8771" s="39" t="n">
        <v>1</v>
      </c>
      <c r="D8771" s="39" t="s">
        <v>26</v>
      </c>
      <c r="E8771" s="39"/>
      <c r="F8771" s="41" t="n">
        <f aca="false">IF(A8771="","",MATCH(A8771,P_ID,1))</f>
        <v>7750</v>
      </c>
      <c r="G8771" s="41" t="str">
        <f aca="false">IF(A8771="","",INDEX(P_Svc,F8771))</f>
        <v>Standard</v>
      </c>
      <c r="H8771" s="41" t="str">
        <f aca="false">IF(A8771="","",INDEX(P_Zone,F8771))</f>
        <v>Central</v>
      </c>
      <c r="I8771" s="41" t="n">
        <f aca="false">IF(A8771="","",IF(D8771="Delivered",IF(B8771&lt;=INDEX(P_Due,F8771),1,0),0))</f>
        <v>1</v>
      </c>
    </row>
    <row r="8772" customFormat="false" ht="15" hidden="false" customHeight="false" outlineLevel="0" collapsed="false">
      <c r="A8772" s="37" t="n">
        <v>1007751</v>
      </c>
      <c r="B8772" s="38" t="n">
        <v>46309</v>
      </c>
      <c r="C8772" s="39" t="n">
        <v>1</v>
      </c>
      <c r="D8772" s="39" t="s">
        <v>79</v>
      </c>
      <c r="E8772" s="39" t="s">
        <v>32</v>
      </c>
      <c r="F8772" s="41" t="n">
        <f aca="false">IF(A8772="","",MATCH(A8772,P_ID,1))</f>
        <v>7751</v>
      </c>
      <c r="G8772" s="41" t="str">
        <f aca="false">IF(A8772="","",INDEX(P_Svc,F8772))</f>
        <v>Standard</v>
      </c>
      <c r="H8772" s="41" t="str">
        <f aca="false">IF(A8772="","",INDEX(P_Zone,F8772))</f>
        <v>North</v>
      </c>
      <c r="I8772" s="41" t="n">
        <f aca="false">IF(A8772="","",IF(D8772="Delivered",IF(B8772&lt;=INDEX(P_Due,F8772),1,0),0))</f>
        <v>0</v>
      </c>
    </row>
    <row r="8773" customFormat="false" ht="15" hidden="false" customHeight="false" outlineLevel="0" collapsed="false">
      <c r="A8773" s="37" t="n">
        <v>1007752</v>
      </c>
      <c r="B8773" s="38" t="n">
        <v>46309</v>
      </c>
      <c r="C8773" s="39" t="n">
        <v>1</v>
      </c>
      <c r="D8773" s="39" t="s">
        <v>26</v>
      </c>
      <c r="E8773" s="39"/>
      <c r="F8773" s="41" t="n">
        <f aca="false">IF(A8773="","",MATCH(A8773,P_ID,1))</f>
        <v>7752</v>
      </c>
      <c r="G8773" s="41" t="str">
        <f aca="false">IF(A8773="","",INDEX(P_Svc,F8773))</f>
        <v>Economy</v>
      </c>
      <c r="H8773" s="41" t="str">
        <f aca="false">IF(A8773="","",INDEX(P_Zone,F8773))</f>
        <v>North</v>
      </c>
      <c r="I8773" s="41" t="n">
        <f aca="false">IF(A8773="","",IF(D8773="Delivered",IF(B8773&lt;=INDEX(P_Due,F8773),1,0),0))</f>
        <v>1</v>
      </c>
    </row>
    <row r="8774" customFormat="false" ht="15" hidden="false" customHeight="false" outlineLevel="0" collapsed="false">
      <c r="A8774" s="37" t="n">
        <v>1007753</v>
      </c>
      <c r="B8774" s="38" t="n">
        <v>46309</v>
      </c>
      <c r="C8774" s="39" t="n">
        <v>1</v>
      </c>
      <c r="D8774" s="39" t="s">
        <v>26</v>
      </c>
      <c r="E8774" s="39"/>
      <c r="F8774" s="41" t="n">
        <f aca="false">IF(A8774="","",MATCH(A8774,P_ID,1))</f>
        <v>7753</v>
      </c>
      <c r="G8774" s="41" t="str">
        <f aca="false">IF(A8774="","",INDEX(P_Svc,F8774))</f>
        <v>Standard</v>
      </c>
      <c r="H8774" s="41" t="str">
        <f aca="false">IF(A8774="","",INDEX(P_Zone,F8774))</f>
        <v>North</v>
      </c>
      <c r="I8774" s="41" t="n">
        <f aca="false">IF(A8774="","",IF(D8774="Delivered",IF(B8774&lt;=INDEX(P_Due,F8774),1,0),0))</f>
        <v>1</v>
      </c>
    </row>
    <row r="8775" customFormat="false" ht="15" hidden="false" customHeight="false" outlineLevel="0" collapsed="false">
      <c r="A8775" s="37" t="n">
        <v>1007754</v>
      </c>
      <c r="B8775" s="38" t="n">
        <v>46309</v>
      </c>
      <c r="C8775" s="39" t="n">
        <v>1</v>
      </c>
      <c r="D8775" s="39" t="s">
        <v>26</v>
      </c>
      <c r="E8775" s="39"/>
      <c r="F8775" s="41" t="n">
        <f aca="false">IF(A8775="","",MATCH(A8775,P_ID,1))</f>
        <v>7754</v>
      </c>
      <c r="G8775" s="41" t="str">
        <f aca="false">IF(A8775="","",INDEX(P_Svc,F8775))</f>
        <v>Standard</v>
      </c>
      <c r="H8775" s="41" t="str">
        <f aca="false">IF(A8775="","",INDEX(P_Zone,F8775))</f>
        <v>North</v>
      </c>
      <c r="I8775" s="41" t="n">
        <f aca="false">IF(A8775="","",IF(D8775="Delivered",IF(B8775&lt;=INDEX(P_Due,F8775),1,0),0))</f>
        <v>1</v>
      </c>
    </row>
    <row r="8776" customFormat="false" ht="15" hidden="false" customHeight="false" outlineLevel="0" collapsed="false">
      <c r="A8776" s="37" t="n">
        <v>1007755</v>
      </c>
      <c r="B8776" s="38" t="n">
        <v>46309</v>
      </c>
      <c r="C8776" s="39" t="n">
        <v>1</v>
      </c>
      <c r="D8776" s="39" t="s">
        <v>26</v>
      </c>
      <c r="E8776" s="39"/>
      <c r="F8776" s="41" t="n">
        <f aca="false">IF(A8776="","",MATCH(A8776,P_ID,1))</f>
        <v>7755</v>
      </c>
      <c r="G8776" s="41" t="str">
        <f aca="false">IF(A8776="","",INDEX(P_Svc,F8776))</f>
        <v>Standard</v>
      </c>
      <c r="H8776" s="41" t="str">
        <f aca="false">IF(A8776="","",INDEX(P_Zone,F8776))</f>
        <v>North</v>
      </c>
      <c r="I8776" s="41" t="n">
        <f aca="false">IF(A8776="","",IF(D8776="Delivered",IF(B8776&lt;=INDEX(P_Due,F8776),1,0),0))</f>
        <v>1</v>
      </c>
    </row>
    <row r="8777" customFormat="false" ht="15" hidden="false" customHeight="false" outlineLevel="0" collapsed="false">
      <c r="A8777" s="37" t="n">
        <v>1007756</v>
      </c>
      <c r="B8777" s="38" t="n">
        <v>46309</v>
      </c>
      <c r="C8777" s="39" t="n">
        <v>1</v>
      </c>
      <c r="D8777" s="39" t="s">
        <v>26</v>
      </c>
      <c r="E8777" s="39"/>
      <c r="F8777" s="41" t="n">
        <f aca="false">IF(A8777="","",MATCH(A8777,P_ID,1))</f>
        <v>7756</v>
      </c>
      <c r="G8777" s="41" t="str">
        <f aca="false">IF(A8777="","",INDEX(P_Svc,F8777))</f>
        <v>Standard</v>
      </c>
      <c r="H8777" s="41" t="str">
        <f aca="false">IF(A8777="","",INDEX(P_Zone,F8777))</f>
        <v>North</v>
      </c>
      <c r="I8777" s="41" t="n">
        <f aca="false">IF(A8777="","",IF(D8777="Delivered",IF(B8777&lt;=INDEX(P_Due,F8777),1,0),0))</f>
        <v>1</v>
      </c>
    </row>
    <row r="8778" customFormat="false" ht="15" hidden="false" customHeight="false" outlineLevel="0" collapsed="false">
      <c r="A8778" s="37" t="n">
        <v>1007757</v>
      </c>
      <c r="B8778" s="38" t="n">
        <v>46309</v>
      </c>
      <c r="C8778" s="39" t="n">
        <v>0</v>
      </c>
      <c r="D8778" s="39" t="s">
        <v>80</v>
      </c>
      <c r="E8778" s="39" t="s">
        <v>40</v>
      </c>
      <c r="F8778" s="41" t="n">
        <f aca="false">IF(A8778="","",MATCH(A8778,P_ID,1))</f>
        <v>7757</v>
      </c>
      <c r="G8778" s="41" t="str">
        <f aca="false">IF(A8778="","",INDEX(P_Svc,F8778))</f>
        <v>Economy</v>
      </c>
      <c r="H8778" s="41" t="str">
        <f aca="false">IF(A8778="","",INDEX(P_Zone,F8778))</f>
        <v>East</v>
      </c>
      <c r="I8778" s="41" t="n">
        <f aca="false">IF(A8778="","",IF(D8778="Delivered",IF(B8778&lt;=INDEX(P_Due,F8778),1,0),0))</f>
        <v>0</v>
      </c>
    </row>
    <row r="8779" customFormat="false" ht="15" hidden="false" customHeight="false" outlineLevel="0" collapsed="false">
      <c r="A8779" s="37" t="n">
        <v>1007758</v>
      </c>
      <c r="B8779" s="38" t="n">
        <v>46309</v>
      </c>
      <c r="C8779" s="39" t="n">
        <v>1</v>
      </c>
      <c r="D8779" s="39" t="s">
        <v>26</v>
      </c>
      <c r="E8779" s="39"/>
      <c r="F8779" s="41" t="n">
        <f aca="false">IF(A8779="","",MATCH(A8779,P_ID,1))</f>
        <v>7758</v>
      </c>
      <c r="G8779" s="41" t="str">
        <f aca="false">IF(A8779="","",INDEX(P_Svc,F8779))</f>
        <v>Standard</v>
      </c>
      <c r="H8779" s="41" t="str">
        <f aca="false">IF(A8779="","",INDEX(P_Zone,F8779))</f>
        <v>West</v>
      </c>
      <c r="I8779" s="41" t="n">
        <f aca="false">IF(A8779="","",IF(D8779="Delivered",IF(B8779&lt;=INDEX(P_Due,F8779),1,0),0))</f>
        <v>1</v>
      </c>
    </row>
    <row r="8780" customFormat="false" ht="15" hidden="false" customHeight="false" outlineLevel="0" collapsed="false">
      <c r="A8780" s="37" t="n">
        <v>1007760</v>
      </c>
      <c r="B8780" s="38" t="n">
        <v>46309</v>
      </c>
      <c r="C8780" s="39" t="n">
        <v>1</v>
      </c>
      <c r="D8780" s="39" t="s">
        <v>26</v>
      </c>
      <c r="E8780" s="39"/>
      <c r="F8780" s="41" t="n">
        <f aca="false">IF(A8780="","",MATCH(A8780,P_ID,1))</f>
        <v>7760</v>
      </c>
      <c r="G8780" s="41" t="str">
        <f aca="false">IF(A8780="","",INDEX(P_Svc,F8780))</f>
        <v>Standard</v>
      </c>
      <c r="H8780" s="41" t="str">
        <f aca="false">IF(A8780="","",INDEX(P_Zone,F8780))</f>
        <v>Central</v>
      </c>
      <c r="I8780" s="41" t="n">
        <f aca="false">IF(A8780="","",IF(D8780="Delivered",IF(B8780&lt;=INDEX(P_Due,F8780),1,0),0))</f>
        <v>1</v>
      </c>
    </row>
    <row r="8781" customFormat="false" ht="15" hidden="false" customHeight="false" outlineLevel="0" collapsed="false">
      <c r="A8781" s="37" t="n">
        <v>1007761</v>
      </c>
      <c r="B8781" s="38" t="n">
        <v>46309</v>
      </c>
      <c r="C8781" s="39" t="n">
        <v>1</v>
      </c>
      <c r="D8781" s="39" t="s">
        <v>26</v>
      </c>
      <c r="E8781" s="39"/>
      <c r="F8781" s="41" t="n">
        <f aca="false">IF(A8781="","",MATCH(A8781,P_ID,1))</f>
        <v>7761</v>
      </c>
      <c r="G8781" s="41" t="str">
        <f aca="false">IF(A8781="","",INDEX(P_Svc,F8781))</f>
        <v>Standard</v>
      </c>
      <c r="H8781" s="41" t="str">
        <f aca="false">IF(A8781="","",INDEX(P_Zone,F8781))</f>
        <v>South</v>
      </c>
      <c r="I8781" s="41" t="n">
        <f aca="false">IF(A8781="","",IF(D8781="Delivered",IF(B8781&lt;=INDEX(P_Due,F8781),1,0),0))</f>
        <v>1</v>
      </c>
    </row>
    <row r="8782" customFormat="false" ht="15" hidden="false" customHeight="false" outlineLevel="0" collapsed="false">
      <c r="A8782" s="37" t="n">
        <v>1007762</v>
      </c>
      <c r="B8782" s="38" t="n">
        <v>46309</v>
      </c>
      <c r="C8782" s="39" t="n">
        <v>1</v>
      </c>
      <c r="D8782" s="39" t="s">
        <v>79</v>
      </c>
      <c r="E8782" s="39" t="s">
        <v>32</v>
      </c>
      <c r="F8782" s="41" t="n">
        <f aca="false">IF(A8782="","",MATCH(A8782,P_ID,1))</f>
        <v>7762</v>
      </c>
      <c r="G8782" s="41" t="str">
        <f aca="false">IF(A8782="","",INDEX(P_Svc,F8782))</f>
        <v>Standard</v>
      </c>
      <c r="H8782" s="41" t="str">
        <f aca="false">IF(A8782="","",INDEX(P_Zone,F8782))</f>
        <v>South</v>
      </c>
      <c r="I8782" s="41" t="n">
        <f aca="false">IF(A8782="","",IF(D8782="Delivered",IF(B8782&lt;=INDEX(P_Due,F8782),1,0),0))</f>
        <v>0</v>
      </c>
    </row>
    <row r="8783" customFormat="false" ht="15" hidden="false" customHeight="false" outlineLevel="0" collapsed="false">
      <c r="A8783" s="37" t="n">
        <v>1007763</v>
      </c>
      <c r="B8783" s="38" t="n">
        <v>46309</v>
      </c>
      <c r="C8783" s="39" t="n">
        <v>1</v>
      </c>
      <c r="D8783" s="39" t="s">
        <v>26</v>
      </c>
      <c r="E8783" s="39"/>
      <c r="F8783" s="41" t="n">
        <f aca="false">IF(A8783="","",MATCH(A8783,P_ID,1))</f>
        <v>7763</v>
      </c>
      <c r="G8783" s="41" t="str">
        <f aca="false">IF(A8783="","",INDEX(P_Svc,F8783))</f>
        <v>Economy</v>
      </c>
      <c r="H8783" s="41" t="str">
        <f aca="false">IF(A8783="","",INDEX(P_Zone,F8783))</f>
        <v>Central</v>
      </c>
      <c r="I8783" s="41" t="n">
        <f aca="false">IF(A8783="","",IF(D8783="Delivered",IF(B8783&lt;=INDEX(P_Due,F8783),1,0),0))</f>
        <v>1</v>
      </c>
    </row>
    <row r="8784" customFormat="false" ht="15" hidden="false" customHeight="false" outlineLevel="0" collapsed="false">
      <c r="A8784" s="37" t="n">
        <v>1007764</v>
      </c>
      <c r="B8784" s="38" t="n">
        <v>46309</v>
      </c>
      <c r="C8784" s="39" t="n">
        <v>1</v>
      </c>
      <c r="D8784" s="39" t="s">
        <v>26</v>
      </c>
      <c r="E8784" s="39"/>
      <c r="F8784" s="41" t="n">
        <f aca="false">IF(A8784="","",MATCH(A8784,P_ID,1))</f>
        <v>7764</v>
      </c>
      <c r="G8784" s="41" t="str">
        <f aca="false">IF(A8784="","",INDEX(P_Svc,F8784))</f>
        <v>Standard</v>
      </c>
      <c r="H8784" s="41" t="str">
        <f aca="false">IF(A8784="","",INDEX(P_Zone,F8784))</f>
        <v>East</v>
      </c>
      <c r="I8784" s="41" t="n">
        <f aca="false">IF(A8784="","",IF(D8784="Delivered",IF(B8784&lt;=INDEX(P_Due,F8784),1,0),0))</f>
        <v>1</v>
      </c>
    </row>
    <row r="8785" customFormat="false" ht="15" hidden="false" customHeight="false" outlineLevel="0" collapsed="false">
      <c r="A8785" s="37" t="n">
        <v>1007765</v>
      </c>
      <c r="B8785" s="38" t="n">
        <v>46309</v>
      </c>
      <c r="C8785" s="39" t="n">
        <v>1</v>
      </c>
      <c r="D8785" s="39" t="s">
        <v>26</v>
      </c>
      <c r="E8785" s="39"/>
      <c r="F8785" s="41" t="n">
        <f aca="false">IF(A8785="","",MATCH(A8785,P_ID,1))</f>
        <v>7765</v>
      </c>
      <c r="G8785" s="41" t="str">
        <f aca="false">IF(A8785="","",INDEX(P_Svc,F8785))</f>
        <v>Standard</v>
      </c>
      <c r="H8785" s="41" t="str">
        <f aca="false">IF(A8785="","",INDEX(P_Zone,F8785))</f>
        <v>East</v>
      </c>
      <c r="I8785" s="41" t="n">
        <f aca="false">IF(A8785="","",IF(D8785="Delivered",IF(B8785&lt;=INDEX(P_Due,F8785),1,0),0))</f>
        <v>1</v>
      </c>
    </row>
    <row r="8786" customFormat="false" ht="15" hidden="false" customHeight="false" outlineLevel="0" collapsed="false">
      <c r="A8786" s="37" t="n">
        <v>1007766</v>
      </c>
      <c r="B8786" s="38" t="n">
        <v>46309</v>
      </c>
      <c r="C8786" s="39" t="n">
        <v>1</v>
      </c>
      <c r="D8786" s="39" t="s">
        <v>26</v>
      </c>
      <c r="E8786" s="39"/>
      <c r="F8786" s="41" t="n">
        <f aca="false">IF(A8786="","",MATCH(A8786,P_ID,1))</f>
        <v>7766</v>
      </c>
      <c r="G8786" s="41" t="str">
        <f aca="false">IF(A8786="","",INDEX(P_Svc,F8786))</f>
        <v>Standard</v>
      </c>
      <c r="H8786" s="41" t="str">
        <f aca="false">IF(A8786="","",INDEX(P_Zone,F8786))</f>
        <v>North</v>
      </c>
      <c r="I8786" s="41" t="n">
        <f aca="false">IF(A8786="","",IF(D8786="Delivered",IF(B8786&lt;=INDEX(P_Due,F8786),1,0),0))</f>
        <v>1</v>
      </c>
    </row>
    <row r="8787" customFormat="false" ht="15" hidden="false" customHeight="false" outlineLevel="0" collapsed="false">
      <c r="A8787" s="37" t="n">
        <v>1007767</v>
      </c>
      <c r="B8787" s="38" t="n">
        <v>46309</v>
      </c>
      <c r="C8787" s="39" t="n">
        <v>1</v>
      </c>
      <c r="D8787" s="39" t="s">
        <v>26</v>
      </c>
      <c r="E8787" s="39"/>
      <c r="F8787" s="41" t="n">
        <f aca="false">IF(A8787="","",MATCH(A8787,P_ID,1))</f>
        <v>7767</v>
      </c>
      <c r="G8787" s="41" t="str">
        <f aca="false">IF(A8787="","",INDEX(P_Svc,F8787))</f>
        <v>Economy</v>
      </c>
      <c r="H8787" s="41" t="str">
        <f aca="false">IF(A8787="","",INDEX(P_Zone,F8787))</f>
        <v>East</v>
      </c>
      <c r="I8787" s="41" t="n">
        <f aca="false">IF(A8787="","",IF(D8787="Delivered",IF(B8787&lt;=INDEX(P_Due,F8787),1,0),0))</f>
        <v>1</v>
      </c>
    </row>
    <row r="8788" customFormat="false" ht="15" hidden="false" customHeight="false" outlineLevel="0" collapsed="false">
      <c r="A8788" s="37" t="n">
        <v>1007768</v>
      </c>
      <c r="B8788" s="38" t="n">
        <v>46309</v>
      </c>
      <c r="C8788" s="39" t="n">
        <v>1</v>
      </c>
      <c r="D8788" s="39" t="s">
        <v>26</v>
      </c>
      <c r="E8788" s="39"/>
      <c r="F8788" s="41" t="n">
        <f aca="false">IF(A8788="","",MATCH(A8788,P_ID,1))</f>
        <v>7768</v>
      </c>
      <c r="G8788" s="41" t="str">
        <f aca="false">IF(A8788="","",INDEX(P_Svc,F8788))</f>
        <v>Economy</v>
      </c>
      <c r="H8788" s="41" t="str">
        <f aca="false">IF(A8788="","",INDEX(P_Zone,F8788))</f>
        <v>Central</v>
      </c>
      <c r="I8788" s="41" t="n">
        <f aca="false">IF(A8788="","",IF(D8788="Delivered",IF(B8788&lt;=INDEX(P_Due,F8788),1,0),0))</f>
        <v>1</v>
      </c>
    </row>
    <row r="8789" customFormat="false" ht="15" hidden="false" customHeight="false" outlineLevel="0" collapsed="false">
      <c r="A8789" s="37" t="n">
        <v>1007771</v>
      </c>
      <c r="B8789" s="38" t="n">
        <v>46309</v>
      </c>
      <c r="C8789" s="39" t="n">
        <v>1</v>
      </c>
      <c r="D8789" s="39" t="s">
        <v>26</v>
      </c>
      <c r="E8789" s="39"/>
      <c r="F8789" s="41" t="n">
        <f aca="false">IF(A8789="","",MATCH(A8789,P_ID,1))</f>
        <v>7771</v>
      </c>
      <c r="G8789" s="41" t="str">
        <f aca="false">IF(A8789="","",INDEX(P_Svc,F8789))</f>
        <v>Standard</v>
      </c>
      <c r="H8789" s="41" t="str">
        <f aca="false">IF(A8789="","",INDEX(P_Zone,F8789))</f>
        <v>Central</v>
      </c>
      <c r="I8789" s="41" t="n">
        <f aca="false">IF(A8789="","",IF(D8789="Delivered",IF(B8789&lt;=INDEX(P_Due,F8789),1,0),0))</f>
        <v>1</v>
      </c>
    </row>
    <row r="8790" customFormat="false" ht="15" hidden="false" customHeight="false" outlineLevel="0" collapsed="false">
      <c r="A8790" s="37" t="n">
        <v>1007773</v>
      </c>
      <c r="B8790" s="38" t="n">
        <v>46309</v>
      </c>
      <c r="C8790" s="39" t="n">
        <v>1</v>
      </c>
      <c r="D8790" s="39" t="s">
        <v>26</v>
      </c>
      <c r="E8790" s="39"/>
      <c r="F8790" s="41" t="n">
        <f aca="false">IF(A8790="","",MATCH(A8790,P_ID,1))</f>
        <v>7773</v>
      </c>
      <c r="G8790" s="41" t="str">
        <f aca="false">IF(A8790="","",INDEX(P_Svc,F8790))</f>
        <v>Economy</v>
      </c>
      <c r="H8790" s="41" t="str">
        <f aca="false">IF(A8790="","",INDEX(P_Zone,F8790))</f>
        <v>Central</v>
      </c>
      <c r="I8790" s="41" t="n">
        <f aca="false">IF(A8790="","",IF(D8790="Delivered",IF(B8790&lt;=INDEX(P_Due,F8790),1,0),0))</f>
        <v>1</v>
      </c>
    </row>
    <row r="8791" customFormat="false" ht="15" hidden="false" customHeight="false" outlineLevel="0" collapsed="false">
      <c r="A8791" s="37" t="n">
        <v>1007774</v>
      </c>
      <c r="B8791" s="38" t="n">
        <v>46309</v>
      </c>
      <c r="C8791" s="39" t="n">
        <v>1</v>
      </c>
      <c r="D8791" s="39" t="s">
        <v>26</v>
      </c>
      <c r="E8791" s="39"/>
      <c r="F8791" s="41" t="n">
        <f aca="false">IF(A8791="","",MATCH(A8791,P_ID,1))</f>
        <v>7774</v>
      </c>
      <c r="G8791" s="41" t="str">
        <f aca="false">IF(A8791="","",INDEX(P_Svc,F8791))</f>
        <v>Standard</v>
      </c>
      <c r="H8791" s="41" t="str">
        <f aca="false">IF(A8791="","",INDEX(P_Zone,F8791))</f>
        <v>South</v>
      </c>
      <c r="I8791" s="41" t="n">
        <f aca="false">IF(A8791="","",IF(D8791="Delivered",IF(B8791&lt;=INDEX(P_Due,F8791),1,0),0))</f>
        <v>1</v>
      </c>
    </row>
    <row r="8792" customFormat="false" ht="15" hidden="false" customHeight="false" outlineLevel="0" collapsed="false">
      <c r="A8792" s="37" t="n">
        <v>1007776</v>
      </c>
      <c r="B8792" s="38" t="n">
        <v>46309</v>
      </c>
      <c r="C8792" s="39" t="n">
        <v>1</v>
      </c>
      <c r="D8792" s="39" t="s">
        <v>26</v>
      </c>
      <c r="E8792" s="39"/>
      <c r="F8792" s="41" t="n">
        <f aca="false">IF(A8792="","",MATCH(A8792,P_ID,1))</f>
        <v>7776</v>
      </c>
      <c r="G8792" s="41" t="str">
        <f aca="false">IF(A8792="","",INDEX(P_Svc,F8792))</f>
        <v>Economy</v>
      </c>
      <c r="H8792" s="41" t="str">
        <f aca="false">IF(A8792="","",INDEX(P_Zone,F8792))</f>
        <v>West</v>
      </c>
      <c r="I8792" s="41" t="n">
        <f aca="false">IF(A8792="","",IF(D8792="Delivered",IF(B8792&lt;=INDEX(P_Due,F8792),1,0),0))</f>
        <v>1</v>
      </c>
    </row>
    <row r="8793" customFormat="false" ht="15" hidden="false" customHeight="false" outlineLevel="0" collapsed="false">
      <c r="A8793" s="37" t="n">
        <v>1007777</v>
      </c>
      <c r="B8793" s="38" t="n">
        <v>46309</v>
      </c>
      <c r="C8793" s="39" t="n">
        <v>1</v>
      </c>
      <c r="D8793" s="39" t="s">
        <v>26</v>
      </c>
      <c r="E8793" s="39"/>
      <c r="F8793" s="41" t="n">
        <f aca="false">IF(A8793="","",MATCH(A8793,P_ID,1))</f>
        <v>7777</v>
      </c>
      <c r="G8793" s="41" t="str">
        <f aca="false">IF(A8793="","",INDEX(P_Svc,F8793))</f>
        <v>Standard</v>
      </c>
      <c r="H8793" s="41" t="str">
        <f aca="false">IF(A8793="","",INDEX(P_Zone,F8793))</f>
        <v>West</v>
      </c>
      <c r="I8793" s="41" t="n">
        <f aca="false">IF(A8793="","",IF(D8793="Delivered",IF(B8793&lt;=INDEX(P_Due,F8793),1,0),0))</f>
        <v>1</v>
      </c>
    </row>
    <row r="8794" customFormat="false" ht="15" hidden="false" customHeight="false" outlineLevel="0" collapsed="false">
      <c r="A8794" s="37" t="n">
        <v>1007778</v>
      </c>
      <c r="B8794" s="38" t="n">
        <v>46309</v>
      </c>
      <c r="C8794" s="39" t="n">
        <v>1</v>
      </c>
      <c r="D8794" s="39" t="s">
        <v>26</v>
      </c>
      <c r="E8794" s="39"/>
      <c r="F8794" s="41" t="n">
        <f aca="false">IF(A8794="","",MATCH(A8794,P_ID,1))</f>
        <v>7778</v>
      </c>
      <c r="G8794" s="41" t="str">
        <f aca="false">IF(A8794="","",INDEX(P_Svc,F8794))</f>
        <v>Standard</v>
      </c>
      <c r="H8794" s="41" t="str">
        <f aca="false">IF(A8794="","",INDEX(P_Zone,F8794))</f>
        <v>South</v>
      </c>
      <c r="I8794" s="41" t="n">
        <f aca="false">IF(A8794="","",IF(D8794="Delivered",IF(B8794&lt;=INDEX(P_Due,F8794),1,0),0))</f>
        <v>1</v>
      </c>
    </row>
    <row r="8795" customFormat="false" ht="15" hidden="false" customHeight="false" outlineLevel="0" collapsed="false">
      <c r="A8795" s="37" t="n">
        <v>1007779</v>
      </c>
      <c r="B8795" s="38" t="n">
        <v>46309</v>
      </c>
      <c r="C8795" s="39" t="n">
        <v>1</v>
      </c>
      <c r="D8795" s="39" t="s">
        <v>26</v>
      </c>
      <c r="E8795" s="39"/>
      <c r="F8795" s="41" t="n">
        <f aca="false">IF(A8795="","",MATCH(A8795,P_ID,1))</f>
        <v>7779</v>
      </c>
      <c r="G8795" s="41" t="str">
        <f aca="false">IF(A8795="","",INDEX(P_Svc,F8795))</f>
        <v>Standard</v>
      </c>
      <c r="H8795" s="41" t="str">
        <f aca="false">IF(A8795="","",INDEX(P_Zone,F8795))</f>
        <v>South</v>
      </c>
      <c r="I8795" s="41" t="n">
        <f aca="false">IF(A8795="","",IF(D8795="Delivered",IF(B8795&lt;=INDEX(P_Due,F8795),1,0),0))</f>
        <v>1</v>
      </c>
    </row>
    <row r="8796" customFormat="false" ht="15" hidden="false" customHeight="false" outlineLevel="0" collapsed="false">
      <c r="A8796" s="37" t="n">
        <v>1007780</v>
      </c>
      <c r="B8796" s="38" t="n">
        <v>46309</v>
      </c>
      <c r="C8796" s="39" t="n">
        <v>1</v>
      </c>
      <c r="D8796" s="39" t="s">
        <v>26</v>
      </c>
      <c r="E8796" s="39"/>
      <c r="F8796" s="41" t="n">
        <f aca="false">IF(A8796="","",MATCH(A8796,P_ID,1))</f>
        <v>7780</v>
      </c>
      <c r="G8796" s="41" t="str">
        <f aca="false">IF(A8796="","",INDEX(P_Svc,F8796))</f>
        <v>Standard</v>
      </c>
      <c r="H8796" s="41" t="str">
        <f aca="false">IF(A8796="","",INDEX(P_Zone,F8796))</f>
        <v>Central</v>
      </c>
      <c r="I8796" s="41" t="n">
        <f aca="false">IF(A8796="","",IF(D8796="Delivered",IF(B8796&lt;=INDEX(P_Due,F8796),1,0),0))</f>
        <v>1</v>
      </c>
    </row>
    <row r="8797" customFormat="false" ht="15" hidden="false" customHeight="false" outlineLevel="0" collapsed="false">
      <c r="A8797" s="37" t="n">
        <v>1007781</v>
      </c>
      <c r="B8797" s="38" t="n">
        <v>46309</v>
      </c>
      <c r="C8797" s="39" t="n">
        <v>1</v>
      </c>
      <c r="D8797" s="39" t="s">
        <v>26</v>
      </c>
      <c r="E8797" s="39"/>
      <c r="F8797" s="41" t="n">
        <f aca="false">IF(A8797="","",MATCH(A8797,P_ID,1))</f>
        <v>7781</v>
      </c>
      <c r="G8797" s="41" t="str">
        <f aca="false">IF(A8797="","",INDEX(P_Svc,F8797))</f>
        <v>Economy</v>
      </c>
      <c r="H8797" s="41" t="str">
        <f aca="false">IF(A8797="","",INDEX(P_Zone,F8797))</f>
        <v>West</v>
      </c>
      <c r="I8797" s="41" t="n">
        <f aca="false">IF(A8797="","",IF(D8797="Delivered",IF(B8797&lt;=INDEX(P_Due,F8797),1,0),0))</f>
        <v>1</v>
      </c>
    </row>
    <row r="8798" customFormat="false" ht="15" hidden="false" customHeight="false" outlineLevel="0" collapsed="false">
      <c r="A8798" s="37" t="n">
        <v>1007782</v>
      </c>
      <c r="B8798" s="38" t="n">
        <v>46309</v>
      </c>
      <c r="C8798" s="39" t="n">
        <v>1</v>
      </c>
      <c r="D8798" s="39" t="s">
        <v>26</v>
      </c>
      <c r="E8798" s="39"/>
      <c r="F8798" s="41" t="n">
        <f aca="false">IF(A8798="","",MATCH(A8798,P_ID,1))</f>
        <v>7782</v>
      </c>
      <c r="G8798" s="41" t="str">
        <f aca="false">IF(A8798="","",INDEX(P_Svc,F8798))</f>
        <v>Standard</v>
      </c>
      <c r="H8798" s="41" t="str">
        <f aca="false">IF(A8798="","",INDEX(P_Zone,F8798))</f>
        <v>Central</v>
      </c>
      <c r="I8798" s="41" t="n">
        <f aca="false">IF(A8798="","",IF(D8798="Delivered",IF(B8798&lt;=INDEX(P_Due,F8798),1,0),0))</f>
        <v>1</v>
      </c>
    </row>
    <row r="8799" customFormat="false" ht="15" hidden="false" customHeight="false" outlineLevel="0" collapsed="false">
      <c r="A8799" s="37" t="n">
        <v>1007784</v>
      </c>
      <c r="B8799" s="38" t="n">
        <v>46309</v>
      </c>
      <c r="C8799" s="39" t="n">
        <v>1</v>
      </c>
      <c r="D8799" s="39" t="s">
        <v>26</v>
      </c>
      <c r="E8799" s="39"/>
      <c r="F8799" s="41" t="n">
        <f aca="false">IF(A8799="","",MATCH(A8799,P_ID,1))</f>
        <v>7784</v>
      </c>
      <c r="G8799" s="41" t="str">
        <f aca="false">IF(A8799="","",INDEX(P_Svc,F8799))</f>
        <v>Economy</v>
      </c>
      <c r="H8799" s="41" t="str">
        <f aca="false">IF(A8799="","",INDEX(P_Zone,F8799))</f>
        <v>North</v>
      </c>
      <c r="I8799" s="41" t="n">
        <f aca="false">IF(A8799="","",IF(D8799="Delivered",IF(B8799&lt;=INDEX(P_Due,F8799),1,0),0))</f>
        <v>1</v>
      </c>
    </row>
    <row r="8800" customFormat="false" ht="15" hidden="false" customHeight="false" outlineLevel="0" collapsed="false">
      <c r="A8800" s="37" t="n">
        <v>1007785</v>
      </c>
      <c r="B8800" s="38" t="n">
        <v>46309</v>
      </c>
      <c r="C8800" s="39" t="n">
        <v>1</v>
      </c>
      <c r="D8800" s="39" t="s">
        <v>26</v>
      </c>
      <c r="E8800" s="39"/>
      <c r="F8800" s="41" t="n">
        <f aca="false">IF(A8800="","",MATCH(A8800,P_ID,1))</f>
        <v>7785</v>
      </c>
      <c r="G8800" s="41" t="str">
        <f aca="false">IF(A8800="","",INDEX(P_Svc,F8800))</f>
        <v>Standard</v>
      </c>
      <c r="H8800" s="41" t="str">
        <f aca="false">IF(A8800="","",INDEX(P_Zone,F8800))</f>
        <v>North</v>
      </c>
      <c r="I8800" s="41" t="n">
        <f aca="false">IF(A8800="","",IF(D8800="Delivered",IF(B8800&lt;=INDEX(P_Due,F8800),1,0),0))</f>
        <v>1</v>
      </c>
    </row>
    <row r="8801" customFormat="false" ht="15" hidden="false" customHeight="false" outlineLevel="0" collapsed="false">
      <c r="A8801" s="37" t="n">
        <v>1007786</v>
      </c>
      <c r="B8801" s="38" t="n">
        <v>46309</v>
      </c>
      <c r="C8801" s="39" t="n">
        <v>1</v>
      </c>
      <c r="D8801" s="39" t="s">
        <v>26</v>
      </c>
      <c r="E8801" s="39"/>
      <c r="F8801" s="41" t="n">
        <f aca="false">IF(A8801="","",MATCH(A8801,P_ID,1))</f>
        <v>7786</v>
      </c>
      <c r="G8801" s="41" t="str">
        <f aca="false">IF(A8801="","",INDEX(P_Svc,F8801))</f>
        <v>Economy</v>
      </c>
      <c r="H8801" s="41" t="str">
        <f aca="false">IF(A8801="","",INDEX(P_Zone,F8801))</f>
        <v>East</v>
      </c>
      <c r="I8801" s="41" t="n">
        <f aca="false">IF(A8801="","",IF(D8801="Delivered",IF(B8801&lt;=INDEX(P_Due,F8801),1,0),0))</f>
        <v>1</v>
      </c>
    </row>
    <row r="8802" customFormat="false" ht="15" hidden="false" customHeight="false" outlineLevel="0" collapsed="false">
      <c r="A8802" s="37" t="n">
        <v>1007789</v>
      </c>
      <c r="B8802" s="38" t="n">
        <v>46309</v>
      </c>
      <c r="C8802" s="39" t="n">
        <v>1</v>
      </c>
      <c r="D8802" s="39" t="s">
        <v>26</v>
      </c>
      <c r="E8802" s="39"/>
      <c r="F8802" s="41" t="n">
        <f aca="false">IF(A8802="","",MATCH(A8802,P_ID,1))</f>
        <v>7789</v>
      </c>
      <c r="G8802" s="41" t="str">
        <f aca="false">IF(A8802="","",INDEX(P_Svc,F8802))</f>
        <v>Economy</v>
      </c>
      <c r="H8802" s="41" t="str">
        <f aca="false">IF(A8802="","",INDEX(P_Zone,F8802))</f>
        <v>Central</v>
      </c>
      <c r="I8802" s="41" t="n">
        <f aca="false">IF(A8802="","",IF(D8802="Delivered",IF(B8802&lt;=INDEX(P_Due,F8802),1,0),0))</f>
        <v>1</v>
      </c>
    </row>
    <row r="8803" customFormat="false" ht="15" hidden="false" customHeight="false" outlineLevel="0" collapsed="false">
      <c r="A8803" s="37" t="n">
        <v>1007791</v>
      </c>
      <c r="B8803" s="38" t="n">
        <v>46309</v>
      </c>
      <c r="C8803" s="39" t="n">
        <v>1</v>
      </c>
      <c r="D8803" s="39" t="s">
        <v>26</v>
      </c>
      <c r="E8803" s="39"/>
      <c r="F8803" s="41" t="n">
        <f aca="false">IF(A8803="","",MATCH(A8803,P_ID,1))</f>
        <v>7791</v>
      </c>
      <c r="G8803" s="41" t="str">
        <f aca="false">IF(A8803="","",INDEX(P_Svc,F8803))</f>
        <v>Standard</v>
      </c>
      <c r="H8803" s="41" t="str">
        <f aca="false">IF(A8803="","",INDEX(P_Zone,F8803))</f>
        <v>Central</v>
      </c>
      <c r="I8803" s="41" t="n">
        <f aca="false">IF(A8803="","",IF(D8803="Delivered",IF(B8803&lt;=INDEX(P_Due,F8803),1,0),0))</f>
        <v>1</v>
      </c>
    </row>
    <row r="8804" customFormat="false" ht="15" hidden="false" customHeight="false" outlineLevel="0" collapsed="false">
      <c r="A8804" s="37" t="n">
        <v>1007792</v>
      </c>
      <c r="B8804" s="38" t="n">
        <v>46309</v>
      </c>
      <c r="C8804" s="39" t="n">
        <v>1</v>
      </c>
      <c r="D8804" s="39" t="s">
        <v>26</v>
      </c>
      <c r="E8804" s="39"/>
      <c r="F8804" s="41" t="n">
        <f aca="false">IF(A8804="","",MATCH(A8804,P_ID,1))</f>
        <v>7792</v>
      </c>
      <c r="G8804" s="41" t="str">
        <f aca="false">IF(A8804="","",INDEX(P_Svc,F8804))</f>
        <v>Standard</v>
      </c>
      <c r="H8804" s="41" t="str">
        <f aca="false">IF(A8804="","",INDEX(P_Zone,F8804))</f>
        <v>South</v>
      </c>
      <c r="I8804" s="41" t="n">
        <f aca="false">IF(A8804="","",IF(D8804="Delivered",IF(B8804&lt;=INDEX(P_Due,F8804),1,0),0))</f>
        <v>1</v>
      </c>
    </row>
    <row r="8805" customFormat="false" ht="15" hidden="false" customHeight="false" outlineLevel="0" collapsed="false">
      <c r="A8805" s="37" t="n">
        <v>1007793</v>
      </c>
      <c r="B8805" s="38" t="n">
        <v>46309</v>
      </c>
      <c r="C8805" s="39" t="n">
        <v>1</v>
      </c>
      <c r="D8805" s="39" t="s">
        <v>26</v>
      </c>
      <c r="E8805" s="39"/>
      <c r="F8805" s="41" t="n">
        <f aca="false">IF(A8805="","",MATCH(A8805,P_ID,1))</f>
        <v>7793</v>
      </c>
      <c r="G8805" s="41" t="str">
        <f aca="false">IF(A8805="","",INDEX(P_Svc,F8805))</f>
        <v>Standard</v>
      </c>
      <c r="H8805" s="41" t="str">
        <f aca="false">IF(A8805="","",INDEX(P_Zone,F8805))</f>
        <v>North</v>
      </c>
      <c r="I8805" s="41" t="n">
        <f aca="false">IF(A8805="","",IF(D8805="Delivered",IF(B8805&lt;=INDEX(P_Due,F8805),1,0),0))</f>
        <v>1</v>
      </c>
    </row>
    <row r="8806" customFormat="false" ht="15" hidden="false" customHeight="false" outlineLevel="0" collapsed="false">
      <c r="A8806" s="37" t="n">
        <v>1007795</v>
      </c>
      <c r="B8806" s="38" t="n">
        <v>46309</v>
      </c>
      <c r="C8806" s="39" t="n">
        <v>1</v>
      </c>
      <c r="D8806" s="39" t="s">
        <v>26</v>
      </c>
      <c r="E8806" s="39"/>
      <c r="F8806" s="41" t="n">
        <f aca="false">IF(A8806="","",MATCH(A8806,P_ID,1))</f>
        <v>7795</v>
      </c>
      <c r="G8806" s="41" t="str">
        <f aca="false">IF(A8806="","",INDEX(P_Svc,F8806))</f>
        <v>Economy</v>
      </c>
      <c r="H8806" s="41" t="str">
        <f aca="false">IF(A8806="","",INDEX(P_Zone,F8806))</f>
        <v>North</v>
      </c>
      <c r="I8806" s="41" t="n">
        <f aca="false">IF(A8806="","",IF(D8806="Delivered",IF(B8806&lt;=INDEX(P_Due,F8806),1,0),0))</f>
        <v>1</v>
      </c>
    </row>
    <row r="8807" customFormat="false" ht="15" hidden="false" customHeight="false" outlineLevel="0" collapsed="false">
      <c r="A8807" s="37" t="n">
        <v>1007796</v>
      </c>
      <c r="B8807" s="38" t="n">
        <v>46309</v>
      </c>
      <c r="C8807" s="39" t="n">
        <v>1</v>
      </c>
      <c r="D8807" s="39" t="s">
        <v>26</v>
      </c>
      <c r="E8807" s="39"/>
      <c r="F8807" s="41" t="n">
        <f aca="false">IF(A8807="","",MATCH(A8807,P_ID,1))</f>
        <v>7796</v>
      </c>
      <c r="G8807" s="41" t="str">
        <f aca="false">IF(A8807="","",INDEX(P_Svc,F8807))</f>
        <v>Standard</v>
      </c>
      <c r="H8807" s="41" t="str">
        <f aca="false">IF(A8807="","",INDEX(P_Zone,F8807))</f>
        <v>West</v>
      </c>
      <c r="I8807" s="41" t="n">
        <f aca="false">IF(A8807="","",IF(D8807="Delivered",IF(B8807&lt;=INDEX(P_Due,F8807),1,0),0))</f>
        <v>1</v>
      </c>
    </row>
    <row r="8808" customFormat="false" ht="15" hidden="false" customHeight="false" outlineLevel="0" collapsed="false">
      <c r="A8808" s="37" t="n">
        <v>1007798</v>
      </c>
      <c r="B8808" s="38" t="n">
        <v>46309</v>
      </c>
      <c r="C8808" s="39" t="n">
        <v>1</v>
      </c>
      <c r="D8808" s="39" t="s">
        <v>26</v>
      </c>
      <c r="E8808" s="39"/>
      <c r="F8808" s="41" t="n">
        <f aca="false">IF(A8808="","",MATCH(A8808,P_ID,1))</f>
        <v>7798</v>
      </c>
      <c r="G8808" s="41" t="str">
        <f aca="false">IF(A8808="","",INDEX(P_Svc,F8808))</f>
        <v>Standard</v>
      </c>
      <c r="H8808" s="41" t="str">
        <f aca="false">IF(A8808="","",INDEX(P_Zone,F8808))</f>
        <v>South</v>
      </c>
      <c r="I8808" s="41" t="n">
        <f aca="false">IF(A8808="","",IF(D8808="Delivered",IF(B8808&lt;=INDEX(P_Due,F8808),1,0),0))</f>
        <v>1</v>
      </c>
    </row>
    <row r="8809" customFormat="false" ht="15" hidden="false" customHeight="false" outlineLevel="0" collapsed="false">
      <c r="A8809" s="37" t="n">
        <v>1007799</v>
      </c>
      <c r="B8809" s="38" t="n">
        <v>46309</v>
      </c>
      <c r="C8809" s="39" t="n">
        <v>1</v>
      </c>
      <c r="D8809" s="39" t="s">
        <v>26</v>
      </c>
      <c r="E8809" s="39"/>
      <c r="F8809" s="41" t="n">
        <f aca="false">IF(A8809="","",MATCH(A8809,P_ID,1))</f>
        <v>7799</v>
      </c>
      <c r="G8809" s="41" t="str">
        <f aca="false">IF(A8809="","",INDEX(P_Svc,F8809))</f>
        <v>Standard</v>
      </c>
      <c r="H8809" s="41" t="str">
        <f aca="false">IF(A8809="","",INDEX(P_Zone,F8809))</f>
        <v>East</v>
      </c>
      <c r="I8809" s="41" t="n">
        <f aca="false">IF(A8809="","",IF(D8809="Delivered",IF(B8809&lt;=INDEX(P_Due,F8809),1,0),0))</f>
        <v>1</v>
      </c>
    </row>
    <row r="8810" customFormat="false" ht="15" hidden="false" customHeight="false" outlineLevel="0" collapsed="false">
      <c r="A8810" s="37" t="n">
        <v>1007801</v>
      </c>
      <c r="B8810" s="38" t="n">
        <v>46309</v>
      </c>
      <c r="C8810" s="39" t="n">
        <v>1</v>
      </c>
      <c r="D8810" s="39" t="s">
        <v>26</v>
      </c>
      <c r="E8810" s="39"/>
      <c r="F8810" s="41" t="n">
        <f aca="false">IF(A8810="","",MATCH(A8810,P_ID,1))</f>
        <v>7801</v>
      </c>
      <c r="G8810" s="41" t="str">
        <f aca="false">IF(A8810="","",INDEX(P_Svc,F8810))</f>
        <v>Standard</v>
      </c>
      <c r="H8810" s="41" t="str">
        <f aca="false">IF(A8810="","",INDEX(P_Zone,F8810))</f>
        <v>North</v>
      </c>
      <c r="I8810" s="41" t="n">
        <f aca="false">IF(A8810="","",IF(D8810="Delivered",IF(B8810&lt;=INDEX(P_Due,F8810),1,0),0))</f>
        <v>1</v>
      </c>
    </row>
    <row r="8811" customFormat="false" ht="15" hidden="false" customHeight="false" outlineLevel="0" collapsed="false">
      <c r="A8811" s="37" t="n">
        <v>1007804</v>
      </c>
      <c r="B8811" s="38" t="n">
        <v>46309</v>
      </c>
      <c r="C8811" s="39" t="n">
        <v>1</v>
      </c>
      <c r="D8811" s="39" t="s">
        <v>26</v>
      </c>
      <c r="E8811" s="39"/>
      <c r="F8811" s="41" t="n">
        <f aca="false">IF(A8811="","",MATCH(A8811,P_ID,1))</f>
        <v>7804</v>
      </c>
      <c r="G8811" s="41" t="str">
        <f aca="false">IF(A8811="","",INDEX(P_Svc,F8811))</f>
        <v>Standard</v>
      </c>
      <c r="H8811" s="41" t="str">
        <f aca="false">IF(A8811="","",INDEX(P_Zone,F8811))</f>
        <v>East</v>
      </c>
      <c r="I8811" s="41" t="n">
        <f aca="false">IF(A8811="","",IF(D8811="Delivered",IF(B8811&lt;=INDEX(P_Due,F8811),1,0),0))</f>
        <v>1</v>
      </c>
    </row>
    <row r="8812" customFormat="false" ht="15" hidden="false" customHeight="false" outlineLevel="0" collapsed="false">
      <c r="A8812" s="37" t="n">
        <v>1007806</v>
      </c>
      <c r="B8812" s="38" t="n">
        <v>46309</v>
      </c>
      <c r="C8812" s="39" t="n">
        <v>1</v>
      </c>
      <c r="D8812" s="39" t="s">
        <v>26</v>
      </c>
      <c r="E8812" s="39"/>
      <c r="F8812" s="41" t="n">
        <f aca="false">IF(A8812="","",MATCH(A8812,P_ID,1))</f>
        <v>7806</v>
      </c>
      <c r="G8812" s="41" t="str">
        <f aca="false">IF(A8812="","",INDEX(P_Svc,F8812))</f>
        <v>Economy</v>
      </c>
      <c r="H8812" s="41" t="str">
        <f aca="false">IF(A8812="","",INDEX(P_Zone,F8812))</f>
        <v>West</v>
      </c>
      <c r="I8812" s="41" t="n">
        <f aca="false">IF(A8812="","",IF(D8812="Delivered",IF(B8812&lt;=INDEX(P_Due,F8812),1,0),0))</f>
        <v>1</v>
      </c>
    </row>
    <row r="8813" customFormat="false" ht="15" hidden="false" customHeight="false" outlineLevel="0" collapsed="false">
      <c r="A8813" s="37" t="n">
        <v>1007807</v>
      </c>
      <c r="B8813" s="38" t="n">
        <v>46309</v>
      </c>
      <c r="C8813" s="39" t="n">
        <v>1</v>
      </c>
      <c r="D8813" s="39" t="s">
        <v>26</v>
      </c>
      <c r="E8813" s="39"/>
      <c r="F8813" s="41" t="n">
        <f aca="false">IF(A8813="","",MATCH(A8813,P_ID,1))</f>
        <v>7807</v>
      </c>
      <c r="G8813" s="41" t="str">
        <f aca="false">IF(A8813="","",INDEX(P_Svc,F8813))</f>
        <v>Standard</v>
      </c>
      <c r="H8813" s="41" t="str">
        <f aca="false">IF(A8813="","",INDEX(P_Zone,F8813))</f>
        <v>South</v>
      </c>
      <c r="I8813" s="41" t="n">
        <f aca="false">IF(A8813="","",IF(D8813="Delivered",IF(B8813&lt;=INDEX(P_Due,F8813),1,0),0))</f>
        <v>1</v>
      </c>
    </row>
    <row r="8814" customFormat="false" ht="15" hidden="false" customHeight="false" outlineLevel="0" collapsed="false">
      <c r="A8814" s="37" t="n">
        <v>1007808</v>
      </c>
      <c r="B8814" s="38" t="n">
        <v>46309</v>
      </c>
      <c r="C8814" s="39" t="n">
        <v>1</v>
      </c>
      <c r="D8814" s="39" t="s">
        <v>26</v>
      </c>
      <c r="E8814" s="39"/>
      <c r="F8814" s="41" t="n">
        <f aca="false">IF(A8814="","",MATCH(A8814,P_ID,1))</f>
        <v>7808</v>
      </c>
      <c r="G8814" s="41" t="str">
        <f aca="false">IF(A8814="","",INDEX(P_Svc,F8814))</f>
        <v>Standard</v>
      </c>
      <c r="H8814" s="41" t="str">
        <f aca="false">IF(A8814="","",INDEX(P_Zone,F8814))</f>
        <v>West</v>
      </c>
      <c r="I8814" s="41" t="n">
        <f aca="false">IF(A8814="","",IF(D8814="Delivered",IF(B8814&lt;=INDEX(P_Due,F8814),1,0),0))</f>
        <v>1</v>
      </c>
    </row>
    <row r="8815" customFormat="false" ht="15" hidden="false" customHeight="false" outlineLevel="0" collapsed="false">
      <c r="A8815" s="37" t="n">
        <v>1007809</v>
      </c>
      <c r="B8815" s="38" t="n">
        <v>46309</v>
      </c>
      <c r="C8815" s="39" t="n">
        <v>1</v>
      </c>
      <c r="D8815" s="39" t="s">
        <v>26</v>
      </c>
      <c r="E8815" s="39"/>
      <c r="F8815" s="41" t="n">
        <f aca="false">IF(A8815="","",MATCH(A8815,P_ID,1))</f>
        <v>7809</v>
      </c>
      <c r="G8815" s="41" t="str">
        <f aca="false">IF(A8815="","",INDEX(P_Svc,F8815))</f>
        <v>Standard</v>
      </c>
      <c r="H8815" s="41" t="str">
        <f aca="false">IF(A8815="","",INDEX(P_Zone,F8815))</f>
        <v>West</v>
      </c>
      <c r="I8815" s="41" t="n">
        <f aca="false">IF(A8815="","",IF(D8815="Delivered",IF(B8815&lt;=INDEX(P_Due,F8815),1,0),0))</f>
        <v>1</v>
      </c>
    </row>
    <row r="8816" customFormat="false" ht="15" hidden="false" customHeight="false" outlineLevel="0" collapsed="false">
      <c r="A8816" s="37" t="n">
        <v>1007810</v>
      </c>
      <c r="B8816" s="38" t="n">
        <v>46309</v>
      </c>
      <c r="C8816" s="39" t="n">
        <v>1</v>
      </c>
      <c r="D8816" s="39" t="s">
        <v>26</v>
      </c>
      <c r="E8816" s="39"/>
      <c r="F8816" s="41" t="n">
        <f aca="false">IF(A8816="","",MATCH(A8816,P_ID,1))</f>
        <v>7810</v>
      </c>
      <c r="G8816" s="41" t="str">
        <f aca="false">IF(A8816="","",INDEX(P_Svc,F8816))</f>
        <v>Standard</v>
      </c>
      <c r="H8816" s="41" t="str">
        <f aca="false">IF(A8816="","",INDEX(P_Zone,F8816))</f>
        <v>South</v>
      </c>
      <c r="I8816" s="41" t="n">
        <f aca="false">IF(A8816="","",IF(D8816="Delivered",IF(B8816&lt;=INDEX(P_Due,F8816),1,0),0))</f>
        <v>1</v>
      </c>
    </row>
    <row r="8817" customFormat="false" ht="15" hidden="false" customHeight="false" outlineLevel="0" collapsed="false">
      <c r="A8817" s="37" t="n">
        <v>1007811</v>
      </c>
      <c r="B8817" s="38" t="n">
        <v>46309</v>
      </c>
      <c r="C8817" s="39" t="n">
        <v>1</v>
      </c>
      <c r="D8817" s="39" t="s">
        <v>26</v>
      </c>
      <c r="E8817" s="39"/>
      <c r="F8817" s="41" t="n">
        <f aca="false">IF(A8817="","",MATCH(A8817,P_ID,1))</f>
        <v>7811</v>
      </c>
      <c r="G8817" s="41" t="str">
        <f aca="false">IF(A8817="","",INDEX(P_Svc,F8817))</f>
        <v>Economy</v>
      </c>
      <c r="H8817" s="41" t="str">
        <f aca="false">IF(A8817="","",INDEX(P_Zone,F8817))</f>
        <v>North</v>
      </c>
      <c r="I8817" s="41" t="n">
        <f aca="false">IF(A8817="","",IF(D8817="Delivered",IF(B8817&lt;=INDEX(P_Due,F8817),1,0),0))</f>
        <v>1</v>
      </c>
    </row>
    <row r="8818" customFormat="false" ht="15" hidden="false" customHeight="false" outlineLevel="0" collapsed="false">
      <c r="A8818" s="37" t="n">
        <v>1007812</v>
      </c>
      <c r="B8818" s="38" t="n">
        <v>46309</v>
      </c>
      <c r="C8818" s="39" t="n">
        <v>1</v>
      </c>
      <c r="D8818" s="39" t="s">
        <v>26</v>
      </c>
      <c r="E8818" s="39"/>
      <c r="F8818" s="41" t="n">
        <f aca="false">IF(A8818="","",MATCH(A8818,P_ID,1))</f>
        <v>7812</v>
      </c>
      <c r="G8818" s="41" t="str">
        <f aca="false">IF(A8818="","",INDEX(P_Svc,F8818))</f>
        <v>Standard</v>
      </c>
      <c r="H8818" s="41" t="str">
        <f aca="false">IF(A8818="","",INDEX(P_Zone,F8818))</f>
        <v>East</v>
      </c>
      <c r="I8818" s="41" t="n">
        <f aca="false">IF(A8818="","",IF(D8818="Delivered",IF(B8818&lt;=INDEX(P_Due,F8818),1,0),0))</f>
        <v>1</v>
      </c>
    </row>
    <row r="8819" customFormat="false" ht="15" hidden="false" customHeight="false" outlineLevel="0" collapsed="false">
      <c r="A8819" s="37" t="n">
        <v>1007813</v>
      </c>
      <c r="B8819" s="38" t="n">
        <v>46309</v>
      </c>
      <c r="C8819" s="39" t="n">
        <v>1</v>
      </c>
      <c r="D8819" s="39" t="s">
        <v>26</v>
      </c>
      <c r="E8819" s="39"/>
      <c r="F8819" s="41" t="n">
        <f aca="false">IF(A8819="","",MATCH(A8819,P_ID,1))</f>
        <v>7813</v>
      </c>
      <c r="G8819" s="41" t="str">
        <f aca="false">IF(A8819="","",INDEX(P_Svc,F8819))</f>
        <v>Standard</v>
      </c>
      <c r="H8819" s="41" t="str">
        <f aca="false">IF(A8819="","",INDEX(P_Zone,F8819))</f>
        <v>Central</v>
      </c>
      <c r="I8819" s="41" t="n">
        <f aca="false">IF(A8819="","",IF(D8819="Delivered",IF(B8819&lt;=INDEX(P_Due,F8819),1,0),0))</f>
        <v>1</v>
      </c>
    </row>
    <row r="8820" customFormat="false" ht="15" hidden="false" customHeight="false" outlineLevel="0" collapsed="false">
      <c r="A8820" s="37" t="n">
        <v>1007814</v>
      </c>
      <c r="B8820" s="38" t="n">
        <v>46309</v>
      </c>
      <c r="C8820" s="39" t="n">
        <v>1</v>
      </c>
      <c r="D8820" s="39" t="s">
        <v>26</v>
      </c>
      <c r="E8820" s="39"/>
      <c r="F8820" s="41" t="n">
        <f aca="false">IF(A8820="","",MATCH(A8820,P_ID,1))</f>
        <v>7814</v>
      </c>
      <c r="G8820" s="41" t="str">
        <f aca="false">IF(A8820="","",INDEX(P_Svc,F8820))</f>
        <v>Standard</v>
      </c>
      <c r="H8820" s="41" t="str">
        <f aca="false">IF(A8820="","",INDEX(P_Zone,F8820))</f>
        <v>South</v>
      </c>
      <c r="I8820" s="41" t="n">
        <f aca="false">IF(A8820="","",IF(D8820="Delivered",IF(B8820&lt;=INDEX(P_Due,F8820),1,0),0))</f>
        <v>1</v>
      </c>
    </row>
    <row r="8821" customFormat="false" ht="15" hidden="false" customHeight="false" outlineLevel="0" collapsed="false">
      <c r="A8821" s="37" t="n">
        <v>1007815</v>
      </c>
      <c r="B8821" s="38" t="n">
        <v>46309</v>
      </c>
      <c r="C8821" s="39" t="n">
        <v>1</v>
      </c>
      <c r="D8821" s="39" t="s">
        <v>26</v>
      </c>
      <c r="E8821" s="39"/>
      <c r="F8821" s="41" t="n">
        <f aca="false">IF(A8821="","",MATCH(A8821,P_ID,1))</f>
        <v>7815</v>
      </c>
      <c r="G8821" s="41" t="str">
        <f aca="false">IF(A8821="","",INDEX(P_Svc,F8821))</f>
        <v>Standard</v>
      </c>
      <c r="H8821" s="41" t="str">
        <f aca="false">IF(A8821="","",INDEX(P_Zone,F8821))</f>
        <v>North</v>
      </c>
      <c r="I8821" s="41" t="n">
        <f aca="false">IF(A8821="","",IF(D8821="Delivered",IF(B8821&lt;=INDEX(P_Due,F8821),1,0),0))</f>
        <v>1</v>
      </c>
    </row>
    <row r="8822" customFormat="false" ht="15" hidden="false" customHeight="false" outlineLevel="0" collapsed="false">
      <c r="A8822" s="37" t="n">
        <v>1007816</v>
      </c>
      <c r="B8822" s="38" t="n">
        <v>46309</v>
      </c>
      <c r="C8822" s="39" t="n">
        <v>1</v>
      </c>
      <c r="D8822" s="39" t="s">
        <v>26</v>
      </c>
      <c r="E8822" s="39"/>
      <c r="F8822" s="41" t="n">
        <f aca="false">IF(A8822="","",MATCH(A8822,P_ID,1))</f>
        <v>7816</v>
      </c>
      <c r="G8822" s="41" t="str">
        <f aca="false">IF(A8822="","",INDEX(P_Svc,F8822))</f>
        <v>Standard</v>
      </c>
      <c r="H8822" s="41" t="str">
        <f aca="false">IF(A8822="","",INDEX(P_Zone,F8822))</f>
        <v>Central</v>
      </c>
      <c r="I8822" s="41" t="n">
        <f aca="false">IF(A8822="","",IF(D8822="Delivered",IF(B8822&lt;=INDEX(P_Due,F8822),1,0),0))</f>
        <v>1</v>
      </c>
    </row>
    <row r="8823" customFormat="false" ht="15" hidden="false" customHeight="false" outlineLevel="0" collapsed="false">
      <c r="A8823" s="37" t="n">
        <v>1007817</v>
      </c>
      <c r="B8823" s="38" t="n">
        <v>46309</v>
      </c>
      <c r="C8823" s="39" t="n">
        <v>1</v>
      </c>
      <c r="D8823" s="39" t="s">
        <v>26</v>
      </c>
      <c r="E8823" s="39"/>
      <c r="F8823" s="41" t="n">
        <f aca="false">IF(A8823="","",MATCH(A8823,P_ID,1))</f>
        <v>7817</v>
      </c>
      <c r="G8823" s="41" t="str">
        <f aca="false">IF(A8823="","",INDEX(P_Svc,F8823))</f>
        <v>Standard</v>
      </c>
      <c r="H8823" s="41" t="str">
        <f aca="false">IF(A8823="","",INDEX(P_Zone,F8823))</f>
        <v>Central</v>
      </c>
      <c r="I8823" s="41" t="n">
        <f aca="false">IF(A8823="","",IF(D8823="Delivered",IF(B8823&lt;=INDEX(P_Due,F8823),1,0),0))</f>
        <v>1</v>
      </c>
    </row>
    <row r="8824" customFormat="false" ht="15" hidden="false" customHeight="false" outlineLevel="0" collapsed="false">
      <c r="A8824" s="37" t="n">
        <v>1007818</v>
      </c>
      <c r="B8824" s="38" t="n">
        <v>46309</v>
      </c>
      <c r="C8824" s="39" t="n">
        <v>1</v>
      </c>
      <c r="D8824" s="39" t="s">
        <v>26</v>
      </c>
      <c r="E8824" s="39"/>
      <c r="F8824" s="41" t="n">
        <f aca="false">IF(A8824="","",MATCH(A8824,P_ID,1))</f>
        <v>7818</v>
      </c>
      <c r="G8824" s="41" t="str">
        <f aca="false">IF(A8824="","",INDEX(P_Svc,F8824))</f>
        <v>Standard</v>
      </c>
      <c r="H8824" s="41" t="str">
        <f aca="false">IF(A8824="","",INDEX(P_Zone,F8824))</f>
        <v>South</v>
      </c>
      <c r="I8824" s="41" t="n">
        <f aca="false">IF(A8824="","",IF(D8824="Delivered",IF(B8824&lt;=INDEX(P_Due,F8824),1,0),0))</f>
        <v>1</v>
      </c>
    </row>
    <row r="8825" customFormat="false" ht="15" hidden="false" customHeight="false" outlineLevel="0" collapsed="false">
      <c r="A8825" s="37" t="n">
        <v>1007819</v>
      </c>
      <c r="B8825" s="38" t="n">
        <v>46309</v>
      </c>
      <c r="C8825" s="39" t="n">
        <v>0</v>
      </c>
      <c r="D8825" s="39" t="s">
        <v>80</v>
      </c>
      <c r="E8825" s="39" t="s">
        <v>40</v>
      </c>
      <c r="F8825" s="41" t="n">
        <f aca="false">IF(A8825="","",MATCH(A8825,P_ID,1))</f>
        <v>7819</v>
      </c>
      <c r="G8825" s="41" t="str">
        <f aca="false">IF(A8825="","",INDEX(P_Svc,F8825))</f>
        <v>Standard</v>
      </c>
      <c r="H8825" s="41" t="str">
        <f aca="false">IF(A8825="","",INDEX(P_Zone,F8825))</f>
        <v>North</v>
      </c>
      <c r="I8825" s="41" t="n">
        <f aca="false">IF(A8825="","",IF(D8825="Delivered",IF(B8825&lt;=INDEX(P_Due,F8825),1,0),0))</f>
        <v>0</v>
      </c>
    </row>
    <row r="8826" customFormat="false" ht="15" hidden="false" customHeight="false" outlineLevel="0" collapsed="false">
      <c r="A8826" s="37" t="n">
        <v>1007820</v>
      </c>
      <c r="B8826" s="38" t="n">
        <v>46309</v>
      </c>
      <c r="C8826" s="39" t="n">
        <v>1</v>
      </c>
      <c r="D8826" s="39" t="s">
        <v>26</v>
      </c>
      <c r="E8826" s="39"/>
      <c r="F8826" s="41" t="n">
        <f aca="false">IF(A8826="","",MATCH(A8826,P_ID,1))</f>
        <v>7820</v>
      </c>
      <c r="G8826" s="41" t="str">
        <f aca="false">IF(A8826="","",INDEX(P_Svc,F8826))</f>
        <v>Economy</v>
      </c>
      <c r="H8826" s="41" t="str">
        <f aca="false">IF(A8826="","",INDEX(P_Zone,F8826))</f>
        <v>Central</v>
      </c>
      <c r="I8826" s="41" t="n">
        <f aca="false">IF(A8826="","",IF(D8826="Delivered",IF(B8826&lt;=INDEX(P_Due,F8826),1,0),0))</f>
        <v>1</v>
      </c>
    </row>
    <row r="8827" customFormat="false" ht="15" hidden="false" customHeight="false" outlineLevel="0" collapsed="false">
      <c r="A8827" s="37" t="n">
        <v>1007821</v>
      </c>
      <c r="B8827" s="38" t="n">
        <v>46309</v>
      </c>
      <c r="C8827" s="39" t="n">
        <v>1</v>
      </c>
      <c r="D8827" s="39" t="s">
        <v>26</v>
      </c>
      <c r="E8827" s="39"/>
      <c r="F8827" s="41" t="n">
        <f aca="false">IF(A8827="","",MATCH(A8827,P_ID,1))</f>
        <v>7821</v>
      </c>
      <c r="G8827" s="41" t="str">
        <f aca="false">IF(A8827="","",INDEX(P_Svc,F8827))</f>
        <v>Standard</v>
      </c>
      <c r="H8827" s="41" t="str">
        <f aca="false">IF(A8827="","",INDEX(P_Zone,F8827))</f>
        <v>West</v>
      </c>
      <c r="I8827" s="41" t="n">
        <f aca="false">IF(A8827="","",IF(D8827="Delivered",IF(B8827&lt;=INDEX(P_Due,F8827),1,0),0))</f>
        <v>1</v>
      </c>
    </row>
    <row r="8828" customFormat="false" ht="15" hidden="false" customHeight="false" outlineLevel="0" collapsed="false">
      <c r="A8828" s="37" t="n">
        <v>1007822</v>
      </c>
      <c r="B8828" s="38" t="n">
        <v>46309</v>
      </c>
      <c r="C8828" s="39" t="n">
        <v>1</v>
      </c>
      <c r="D8828" s="39" t="s">
        <v>26</v>
      </c>
      <c r="E8828" s="39"/>
      <c r="F8828" s="41" t="n">
        <f aca="false">IF(A8828="","",MATCH(A8828,P_ID,1))</f>
        <v>7822</v>
      </c>
      <c r="G8828" s="41" t="str">
        <f aca="false">IF(A8828="","",INDEX(P_Svc,F8828))</f>
        <v>Standard</v>
      </c>
      <c r="H8828" s="41" t="str">
        <f aca="false">IF(A8828="","",INDEX(P_Zone,F8828))</f>
        <v>North</v>
      </c>
      <c r="I8828" s="41" t="n">
        <f aca="false">IF(A8828="","",IF(D8828="Delivered",IF(B8828&lt;=INDEX(P_Due,F8828),1,0),0))</f>
        <v>1</v>
      </c>
    </row>
    <row r="8829" customFormat="false" ht="15" hidden="false" customHeight="false" outlineLevel="0" collapsed="false">
      <c r="A8829" s="37" t="n">
        <v>1007824</v>
      </c>
      <c r="B8829" s="38" t="n">
        <v>46309</v>
      </c>
      <c r="C8829" s="39" t="n">
        <v>1</v>
      </c>
      <c r="D8829" s="39" t="s">
        <v>26</v>
      </c>
      <c r="E8829" s="39"/>
      <c r="F8829" s="41" t="n">
        <f aca="false">IF(A8829="","",MATCH(A8829,P_ID,1))</f>
        <v>7824</v>
      </c>
      <c r="G8829" s="41" t="str">
        <f aca="false">IF(A8829="","",INDEX(P_Svc,F8829))</f>
        <v>Standard</v>
      </c>
      <c r="H8829" s="41" t="str">
        <f aca="false">IF(A8829="","",INDEX(P_Zone,F8829))</f>
        <v>Central</v>
      </c>
      <c r="I8829" s="41" t="n">
        <f aca="false">IF(A8829="","",IF(D8829="Delivered",IF(B8829&lt;=INDEX(P_Due,F8829),1,0),0))</f>
        <v>1</v>
      </c>
    </row>
    <row r="8830" customFormat="false" ht="15" hidden="false" customHeight="false" outlineLevel="0" collapsed="false">
      <c r="A8830" s="37" t="n">
        <v>1007825</v>
      </c>
      <c r="B8830" s="38" t="n">
        <v>46309</v>
      </c>
      <c r="C8830" s="39" t="n">
        <v>1</v>
      </c>
      <c r="D8830" s="39" t="s">
        <v>26</v>
      </c>
      <c r="E8830" s="39"/>
      <c r="F8830" s="41" t="n">
        <f aca="false">IF(A8830="","",MATCH(A8830,P_ID,1))</f>
        <v>7825</v>
      </c>
      <c r="G8830" s="41" t="str">
        <f aca="false">IF(A8830="","",INDEX(P_Svc,F8830))</f>
        <v>Standard</v>
      </c>
      <c r="H8830" s="41" t="str">
        <f aca="false">IF(A8830="","",INDEX(P_Zone,F8830))</f>
        <v>Central</v>
      </c>
      <c r="I8830" s="41" t="n">
        <f aca="false">IF(A8830="","",IF(D8830="Delivered",IF(B8830&lt;=INDEX(P_Due,F8830),1,0),0))</f>
        <v>1</v>
      </c>
    </row>
    <row r="8831" customFormat="false" ht="15" hidden="false" customHeight="false" outlineLevel="0" collapsed="false">
      <c r="A8831" s="37" t="n">
        <v>1007826</v>
      </c>
      <c r="B8831" s="38" t="n">
        <v>46309</v>
      </c>
      <c r="C8831" s="39" t="n">
        <v>1</v>
      </c>
      <c r="D8831" s="39" t="s">
        <v>26</v>
      </c>
      <c r="E8831" s="39"/>
      <c r="F8831" s="41" t="n">
        <f aca="false">IF(A8831="","",MATCH(A8831,P_ID,1))</f>
        <v>7826</v>
      </c>
      <c r="G8831" s="41" t="str">
        <f aca="false">IF(A8831="","",INDEX(P_Svc,F8831))</f>
        <v>Standard</v>
      </c>
      <c r="H8831" s="41" t="str">
        <f aca="false">IF(A8831="","",INDEX(P_Zone,F8831))</f>
        <v>East</v>
      </c>
      <c r="I8831" s="41" t="n">
        <f aca="false">IF(A8831="","",IF(D8831="Delivered",IF(B8831&lt;=INDEX(P_Due,F8831),1,0),0))</f>
        <v>1</v>
      </c>
    </row>
    <row r="8832" customFormat="false" ht="15" hidden="false" customHeight="false" outlineLevel="0" collapsed="false">
      <c r="A8832" s="37" t="n">
        <v>1007827</v>
      </c>
      <c r="B8832" s="38" t="n">
        <v>46309</v>
      </c>
      <c r="C8832" s="39" t="n">
        <v>1</v>
      </c>
      <c r="D8832" s="39" t="s">
        <v>26</v>
      </c>
      <c r="E8832" s="39"/>
      <c r="F8832" s="41" t="n">
        <f aca="false">IF(A8832="","",MATCH(A8832,P_ID,1))</f>
        <v>7827</v>
      </c>
      <c r="G8832" s="41" t="str">
        <f aca="false">IF(A8832="","",INDEX(P_Svc,F8832))</f>
        <v>Standard</v>
      </c>
      <c r="H8832" s="41" t="str">
        <f aca="false">IF(A8832="","",INDEX(P_Zone,F8832))</f>
        <v>North</v>
      </c>
      <c r="I8832" s="41" t="n">
        <f aca="false">IF(A8832="","",IF(D8832="Delivered",IF(B8832&lt;=INDEX(P_Due,F8832),1,0),0))</f>
        <v>1</v>
      </c>
    </row>
    <row r="8833" customFormat="false" ht="15" hidden="false" customHeight="false" outlineLevel="0" collapsed="false">
      <c r="A8833" s="37" t="n">
        <v>1007828</v>
      </c>
      <c r="B8833" s="38" t="n">
        <v>46309</v>
      </c>
      <c r="C8833" s="39" t="n">
        <v>1</v>
      </c>
      <c r="D8833" s="39" t="s">
        <v>26</v>
      </c>
      <c r="E8833" s="39"/>
      <c r="F8833" s="41" t="n">
        <f aca="false">IF(A8833="","",MATCH(A8833,P_ID,1))</f>
        <v>7828</v>
      </c>
      <c r="G8833" s="41" t="str">
        <f aca="false">IF(A8833="","",INDEX(P_Svc,F8833))</f>
        <v>Standard</v>
      </c>
      <c r="H8833" s="41" t="str">
        <f aca="false">IF(A8833="","",INDEX(P_Zone,F8833))</f>
        <v>West</v>
      </c>
      <c r="I8833" s="41" t="n">
        <f aca="false">IF(A8833="","",IF(D8833="Delivered",IF(B8833&lt;=INDEX(P_Due,F8833),1,0),0))</f>
        <v>1</v>
      </c>
    </row>
    <row r="8834" customFormat="false" ht="15" hidden="false" customHeight="false" outlineLevel="0" collapsed="false">
      <c r="A8834" s="37" t="n">
        <v>1007829</v>
      </c>
      <c r="B8834" s="38" t="n">
        <v>46309</v>
      </c>
      <c r="C8834" s="39" t="n">
        <v>1</v>
      </c>
      <c r="D8834" s="39" t="s">
        <v>26</v>
      </c>
      <c r="E8834" s="39"/>
      <c r="F8834" s="41" t="n">
        <f aca="false">IF(A8834="","",MATCH(A8834,P_ID,1))</f>
        <v>7829</v>
      </c>
      <c r="G8834" s="41" t="str">
        <f aca="false">IF(A8834="","",INDEX(P_Svc,F8834))</f>
        <v>Standard</v>
      </c>
      <c r="H8834" s="41" t="str">
        <f aca="false">IF(A8834="","",INDEX(P_Zone,F8834))</f>
        <v>South</v>
      </c>
      <c r="I8834" s="41" t="n">
        <f aca="false">IF(A8834="","",IF(D8834="Delivered",IF(B8834&lt;=INDEX(P_Due,F8834),1,0),0))</f>
        <v>1</v>
      </c>
    </row>
    <row r="8835" customFormat="false" ht="15" hidden="false" customHeight="false" outlineLevel="0" collapsed="false">
      <c r="A8835" s="37" t="n">
        <v>1007830</v>
      </c>
      <c r="B8835" s="38" t="n">
        <v>46309</v>
      </c>
      <c r="C8835" s="39" t="n">
        <v>1</v>
      </c>
      <c r="D8835" s="39" t="s">
        <v>26</v>
      </c>
      <c r="E8835" s="39"/>
      <c r="F8835" s="41" t="n">
        <f aca="false">IF(A8835="","",MATCH(A8835,P_ID,1))</f>
        <v>7830</v>
      </c>
      <c r="G8835" s="41" t="str">
        <f aca="false">IF(A8835="","",INDEX(P_Svc,F8835))</f>
        <v>Economy</v>
      </c>
      <c r="H8835" s="41" t="str">
        <f aca="false">IF(A8835="","",INDEX(P_Zone,F8835))</f>
        <v>Central</v>
      </c>
      <c r="I8835" s="41" t="n">
        <f aca="false">IF(A8835="","",IF(D8835="Delivered",IF(B8835&lt;=INDEX(P_Due,F8835),1,0),0))</f>
        <v>1</v>
      </c>
    </row>
    <row r="8836" customFormat="false" ht="15" hidden="false" customHeight="false" outlineLevel="0" collapsed="false">
      <c r="A8836" s="37" t="n">
        <v>1007831</v>
      </c>
      <c r="B8836" s="38" t="n">
        <v>46309</v>
      </c>
      <c r="C8836" s="39" t="n">
        <v>1</v>
      </c>
      <c r="D8836" s="39" t="s">
        <v>26</v>
      </c>
      <c r="E8836" s="39"/>
      <c r="F8836" s="41" t="n">
        <f aca="false">IF(A8836="","",MATCH(A8836,P_ID,1))</f>
        <v>7831</v>
      </c>
      <c r="G8836" s="41" t="str">
        <f aca="false">IF(A8836="","",INDEX(P_Svc,F8836))</f>
        <v>Express</v>
      </c>
      <c r="H8836" s="41" t="str">
        <f aca="false">IF(A8836="","",INDEX(P_Zone,F8836))</f>
        <v>East</v>
      </c>
      <c r="I8836" s="41" t="n">
        <f aca="false">IF(A8836="","",IF(D8836="Delivered",IF(B8836&lt;=INDEX(P_Due,F8836),1,0),0))</f>
        <v>0</v>
      </c>
    </row>
    <row r="8837" customFormat="false" ht="15" hidden="false" customHeight="false" outlineLevel="0" collapsed="false">
      <c r="A8837" s="37" t="n">
        <v>1007832</v>
      </c>
      <c r="B8837" s="38" t="n">
        <v>46309</v>
      </c>
      <c r="C8837" s="39" t="n">
        <v>1</v>
      </c>
      <c r="D8837" s="39" t="s">
        <v>26</v>
      </c>
      <c r="E8837" s="39"/>
      <c r="F8837" s="41" t="n">
        <f aca="false">IF(A8837="","",MATCH(A8837,P_ID,1))</f>
        <v>7832</v>
      </c>
      <c r="G8837" s="41" t="str">
        <f aca="false">IF(A8837="","",INDEX(P_Svc,F8837))</f>
        <v>Standard</v>
      </c>
      <c r="H8837" s="41" t="str">
        <f aca="false">IF(A8837="","",INDEX(P_Zone,F8837))</f>
        <v>South</v>
      </c>
      <c r="I8837" s="41" t="n">
        <f aca="false">IF(A8837="","",IF(D8837="Delivered",IF(B8837&lt;=INDEX(P_Due,F8837),1,0),0))</f>
        <v>1</v>
      </c>
    </row>
    <row r="8838" customFormat="false" ht="15" hidden="false" customHeight="false" outlineLevel="0" collapsed="false">
      <c r="A8838" s="37" t="n">
        <v>1007833</v>
      </c>
      <c r="B8838" s="38" t="n">
        <v>46309</v>
      </c>
      <c r="C8838" s="39" t="n">
        <v>1</v>
      </c>
      <c r="D8838" s="39" t="s">
        <v>26</v>
      </c>
      <c r="E8838" s="39"/>
      <c r="F8838" s="41" t="n">
        <f aca="false">IF(A8838="","",MATCH(A8838,P_ID,1))</f>
        <v>7833</v>
      </c>
      <c r="G8838" s="41" t="str">
        <f aca="false">IF(A8838="","",INDEX(P_Svc,F8838))</f>
        <v>Standard</v>
      </c>
      <c r="H8838" s="41" t="str">
        <f aca="false">IF(A8838="","",INDEX(P_Zone,F8838))</f>
        <v>Central</v>
      </c>
      <c r="I8838" s="41" t="n">
        <f aca="false">IF(A8838="","",IF(D8838="Delivered",IF(B8838&lt;=INDEX(P_Due,F8838),1,0),0))</f>
        <v>1</v>
      </c>
    </row>
    <row r="8839" customFormat="false" ht="15" hidden="false" customHeight="false" outlineLevel="0" collapsed="false">
      <c r="A8839" s="37" t="n">
        <v>1007834</v>
      </c>
      <c r="B8839" s="38" t="n">
        <v>46309</v>
      </c>
      <c r="C8839" s="39" t="n">
        <v>1</v>
      </c>
      <c r="D8839" s="39" t="s">
        <v>26</v>
      </c>
      <c r="E8839" s="39"/>
      <c r="F8839" s="41" t="n">
        <f aca="false">IF(A8839="","",MATCH(A8839,P_ID,1))</f>
        <v>7834</v>
      </c>
      <c r="G8839" s="41" t="str">
        <f aca="false">IF(A8839="","",INDEX(P_Svc,F8839))</f>
        <v>Standard</v>
      </c>
      <c r="H8839" s="41" t="str">
        <f aca="false">IF(A8839="","",INDEX(P_Zone,F8839))</f>
        <v>South</v>
      </c>
      <c r="I8839" s="41" t="n">
        <f aca="false">IF(A8839="","",IF(D8839="Delivered",IF(B8839&lt;=INDEX(P_Due,F8839),1,0),0))</f>
        <v>1</v>
      </c>
    </row>
    <row r="8840" customFormat="false" ht="15" hidden="false" customHeight="false" outlineLevel="0" collapsed="false">
      <c r="A8840" s="37" t="n">
        <v>1007835</v>
      </c>
      <c r="B8840" s="38" t="n">
        <v>46309</v>
      </c>
      <c r="C8840" s="39" t="n">
        <v>1</v>
      </c>
      <c r="D8840" s="39" t="s">
        <v>26</v>
      </c>
      <c r="E8840" s="39"/>
      <c r="F8840" s="41" t="n">
        <f aca="false">IF(A8840="","",MATCH(A8840,P_ID,1))</f>
        <v>7835</v>
      </c>
      <c r="G8840" s="41" t="str">
        <f aca="false">IF(A8840="","",INDEX(P_Svc,F8840))</f>
        <v>Economy</v>
      </c>
      <c r="H8840" s="41" t="str">
        <f aca="false">IF(A8840="","",INDEX(P_Zone,F8840))</f>
        <v>Central</v>
      </c>
      <c r="I8840" s="41" t="n">
        <f aca="false">IF(A8840="","",IF(D8840="Delivered",IF(B8840&lt;=INDEX(P_Due,F8840),1,0),0))</f>
        <v>1</v>
      </c>
    </row>
    <row r="8841" customFormat="false" ht="15" hidden="false" customHeight="false" outlineLevel="0" collapsed="false">
      <c r="A8841" s="37" t="n">
        <v>1007836</v>
      </c>
      <c r="B8841" s="38" t="n">
        <v>46309</v>
      </c>
      <c r="C8841" s="39" t="n">
        <v>1</v>
      </c>
      <c r="D8841" s="39" t="s">
        <v>26</v>
      </c>
      <c r="E8841" s="39"/>
      <c r="F8841" s="41" t="n">
        <f aca="false">IF(A8841="","",MATCH(A8841,P_ID,1))</f>
        <v>7836</v>
      </c>
      <c r="G8841" s="41" t="str">
        <f aca="false">IF(A8841="","",INDEX(P_Svc,F8841))</f>
        <v>Standard</v>
      </c>
      <c r="H8841" s="41" t="str">
        <f aca="false">IF(A8841="","",INDEX(P_Zone,F8841))</f>
        <v>Central</v>
      </c>
      <c r="I8841" s="41" t="n">
        <f aca="false">IF(A8841="","",IF(D8841="Delivered",IF(B8841&lt;=INDEX(P_Due,F8841),1,0),0))</f>
        <v>1</v>
      </c>
    </row>
    <row r="8842" customFormat="false" ht="15" hidden="false" customHeight="false" outlineLevel="0" collapsed="false">
      <c r="A8842" s="37" t="n">
        <v>1007837</v>
      </c>
      <c r="B8842" s="38" t="n">
        <v>46309</v>
      </c>
      <c r="C8842" s="39" t="n">
        <v>1</v>
      </c>
      <c r="D8842" s="39" t="s">
        <v>26</v>
      </c>
      <c r="E8842" s="39"/>
      <c r="F8842" s="41" t="n">
        <f aca="false">IF(A8842="","",MATCH(A8842,P_ID,1))</f>
        <v>7837</v>
      </c>
      <c r="G8842" s="41" t="str">
        <f aca="false">IF(A8842="","",INDEX(P_Svc,F8842))</f>
        <v>Standard</v>
      </c>
      <c r="H8842" s="41" t="str">
        <f aca="false">IF(A8842="","",INDEX(P_Zone,F8842))</f>
        <v>West</v>
      </c>
      <c r="I8842" s="41" t="n">
        <f aca="false">IF(A8842="","",IF(D8842="Delivered",IF(B8842&lt;=INDEX(P_Due,F8842),1,0),0))</f>
        <v>1</v>
      </c>
    </row>
    <row r="8843" customFormat="false" ht="15" hidden="false" customHeight="false" outlineLevel="0" collapsed="false">
      <c r="A8843" s="37" t="n">
        <v>1007838</v>
      </c>
      <c r="B8843" s="38" t="n">
        <v>46309</v>
      </c>
      <c r="C8843" s="39" t="n">
        <v>1</v>
      </c>
      <c r="D8843" s="39" t="s">
        <v>26</v>
      </c>
      <c r="E8843" s="39"/>
      <c r="F8843" s="41" t="n">
        <f aca="false">IF(A8843="","",MATCH(A8843,P_ID,1))</f>
        <v>7838</v>
      </c>
      <c r="G8843" s="41" t="str">
        <f aca="false">IF(A8843="","",INDEX(P_Svc,F8843))</f>
        <v>Standard</v>
      </c>
      <c r="H8843" s="41" t="str">
        <f aca="false">IF(A8843="","",INDEX(P_Zone,F8843))</f>
        <v>West</v>
      </c>
      <c r="I8843" s="41" t="n">
        <f aca="false">IF(A8843="","",IF(D8843="Delivered",IF(B8843&lt;=INDEX(P_Due,F8843),1,0),0))</f>
        <v>1</v>
      </c>
    </row>
    <row r="8844" customFormat="false" ht="15" hidden="false" customHeight="false" outlineLevel="0" collapsed="false">
      <c r="A8844" s="37" t="n">
        <v>1007839</v>
      </c>
      <c r="B8844" s="38" t="n">
        <v>46309</v>
      </c>
      <c r="C8844" s="39" t="n">
        <v>1</v>
      </c>
      <c r="D8844" s="39" t="s">
        <v>26</v>
      </c>
      <c r="E8844" s="39"/>
      <c r="F8844" s="41" t="n">
        <f aca="false">IF(A8844="","",MATCH(A8844,P_ID,1))</f>
        <v>7839</v>
      </c>
      <c r="G8844" s="41" t="str">
        <f aca="false">IF(A8844="","",INDEX(P_Svc,F8844))</f>
        <v>Standard</v>
      </c>
      <c r="H8844" s="41" t="str">
        <f aca="false">IF(A8844="","",INDEX(P_Zone,F8844))</f>
        <v>North</v>
      </c>
      <c r="I8844" s="41" t="n">
        <f aca="false">IF(A8844="","",IF(D8844="Delivered",IF(B8844&lt;=INDEX(P_Due,F8844),1,0),0))</f>
        <v>1</v>
      </c>
    </row>
    <row r="8845" customFormat="false" ht="15" hidden="false" customHeight="false" outlineLevel="0" collapsed="false">
      <c r="A8845" s="37" t="n">
        <v>1007840</v>
      </c>
      <c r="B8845" s="38" t="n">
        <v>46309</v>
      </c>
      <c r="C8845" s="39" t="n">
        <v>1</v>
      </c>
      <c r="D8845" s="39" t="s">
        <v>26</v>
      </c>
      <c r="E8845" s="39"/>
      <c r="F8845" s="41" t="n">
        <f aca="false">IF(A8845="","",MATCH(A8845,P_ID,1))</f>
        <v>7840</v>
      </c>
      <c r="G8845" s="41" t="str">
        <f aca="false">IF(A8845="","",INDEX(P_Svc,F8845))</f>
        <v>Standard</v>
      </c>
      <c r="H8845" s="41" t="str">
        <f aca="false">IF(A8845="","",INDEX(P_Zone,F8845))</f>
        <v>South</v>
      </c>
      <c r="I8845" s="41" t="n">
        <f aca="false">IF(A8845="","",IF(D8845="Delivered",IF(B8845&lt;=INDEX(P_Due,F8845),1,0),0))</f>
        <v>1</v>
      </c>
    </row>
    <row r="8846" customFormat="false" ht="15" hidden="false" customHeight="false" outlineLevel="0" collapsed="false">
      <c r="A8846" s="37" t="n">
        <v>1007842</v>
      </c>
      <c r="B8846" s="38" t="n">
        <v>46309</v>
      </c>
      <c r="C8846" s="39" t="n">
        <v>1</v>
      </c>
      <c r="D8846" s="39" t="s">
        <v>26</v>
      </c>
      <c r="E8846" s="39"/>
      <c r="F8846" s="41" t="n">
        <f aca="false">IF(A8846="","",MATCH(A8846,P_ID,1))</f>
        <v>7842</v>
      </c>
      <c r="G8846" s="41" t="str">
        <f aca="false">IF(A8846="","",INDEX(P_Svc,F8846))</f>
        <v>Standard</v>
      </c>
      <c r="H8846" s="41" t="str">
        <f aca="false">IF(A8846="","",INDEX(P_Zone,F8846))</f>
        <v>Central</v>
      </c>
      <c r="I8846" s="41" t="n">
        <f aca="false">IF(A8846="","",IF(D8846="Delivered",IF(B8846&lt;=INDEX(P_Due,F8846),1,0),0))</f>
        <v>1</v>
      </c>
    </row>
    <row r="8847" customFormat="false" ht="15" hidden="false" customHeight="false" outlineLevel="0" collapsed="false">
      <c r="A8847" s="37" t="n">
        <v>1007843</v>
      </c>
      <c r="B8847" s="38" t="n">
        <v>46309</v>
      </c>
      <c r="C8847" s="39" t="n">
        <v>1</v>
      </c>
      <c r="D8847" s="39" t="s">
        <v>26</v>
      </c>
      <c r="E8847" s="39"/>
      <c r="F8847" s="41" t="n">
        <f aca="false">IF(A8847="","",MATCH(A8847,P_ID,1))</f>
        <v>7843</v>
      </c>
      <c r="G8847" s="41" t="str">
        <f aca="false">IF(A8847="","",INDEX(P_Svc,F8847))</f>
        <v>Economy</v>
      </c>
      <c r="H8847" s="41" t="str">
        <f aca="false">IF(A8847="","",INDEX(P_Zone,F8847))</f>
        <v>South</v>
      </c>
      <c r="I8847" s="41" t="n">
        <f aca="false">IF(A8847="","",IF(D8847="Delivered",IF(B8847&lt;=INDEX(P_Due,F8847),1,0),0))</f>
        <v>1</v>
      </c>
    </row>
    <row r="8848" customFormat="false" ht="15" hidden="false" customHeight="false" outlineLevel="0" collapsed="false">
      <c r="A8848" s="37" t="n">
        <v>1007844</v>
      </c>
      <c r="B8848" s="38" t="n">
        <v>46309</v>
      </c>
      <c r="C8848" s="39" t="n">
        <v>1</v>
      </c>
      <c r="D8848" s="39" t="s">
        <v>26</v>
      </c>
      <c r="E8848" s="39"/>
      <c r="F8848" s="41" t="n">
        <f aca="false">IF(A8848="","",MATCH(A8848,P_ID,1))</f>
        <v>7844</v>
      </c>
      <c r="G8848" s="41" t="str">
        <f aca="false">IF(A8848="","",INDEX(P_Svc,F8848))</f>
        <v>Standard</v>
      </c>
      <c r="H8848" s="41" t="str">
        <f aca="false">IF(A8848="","",INDEX(P_Zone,F8848))</f>
        <v>East</v>
      </c>
      <c r="I8848" s="41" t="n">
        <f aca="false">IF(A8848="","",IF(D8848="Delivered",IF(B8848&lt;=INDEX(P_Due,F8848),1,0),0))</f>
        <v>1</v>
      </c>
    </row>
    <row r="8849" customFormat="false" ht="15" hidden="false" customHeight="false" outlineLevel="0" collapsed="false">
      <c r="A8849" s="37" t="n">
        <v>1007845</v>
      </c>
      <c r="B8849" s="38" t="n">
        <v>46309</v>
      </c>
      <c r="C8849" s="39" t="n">
        <v>1</v>
      </c>
      <c r="D8849" s="39" t="s">
        <v>26</v>
      </c>
      <c r="E8849" s="39"/>
      <c r="F8849" s="41" t="n">
        <f aca="false">IF(A8849="","",MATCH(A8849,P_ID,1))</f>
        <v>7845</v>
      </c>
      <c r="G8849" s="41" t="str">
        <f aca="false">IF(A8849="","",INDEX(P_Svc,F8849))</f>
        <v>Standard</v>
      </c>
      <c r="H8849" s="41" t="str">
        <f aca="false">IF(A8849="","",INDEX(P_Zone,F8849))</f>
        <v>South</v>
      </c>
      <c r="I8849" s="41" t="n">
        <f aca="false">IF(A8849="","",IF(D8849="Delivered",IF(B8849&lt;=INDEX(P_Due,F8849),1,0),0))</f>
        <v>1</v>
      </c>
    </row>
    <row r="8850" customFormat="false" ht="15" hidden="false" customHeight="false" outlineLevel="0" collapsed="false">
      <c r="A8850" s="37" t="n">
        <v>1007846</v>
      </c>
      <c r="B8850" s="38" t="n">
        <v>46309</v>
      </c>
      <c r="C8850" s="39" t="n">
        <v>1</v>
      </c>
      <c r="D8850" s="39" t="s">
        <v>26</v>
      </c>
      <c r="E8850" s="39"/>
      <c r="F8850" s="41" t="n">
        <f aca="false">IF(A8850="","",MATCH(A8850,P_ID,1))</f>
        <v>7846</v>
      </c>
      <c r="G8850" s="41" t="str">
        <f aca="false">IF(A8850="","",INDEX(P_Svc,F8850))</f>
        <v>Standard</v>
      </c>
      <c r="H8850" s="41" t="str">
        <f aca="false">IF(A8850="","",INDEX(P_Zone,F8850))</f>
        <v>Central</v>
      </c>
      <c r="I8850" s="41" t="n">
        <f aca="false">IF(A8850="","",IF(D8850="Delivered",IF(B8850&lt;=INDEX(P_Due,F8850),1,0),0))</f>
        <v>1</v>
      </c>
    </row>
    <row r="8851" customFormat="false" ht="15" hidden="false" customHeight="false" outlineLevel="0" collapsed="false">
      <c r="A8851" s="37" t="n">
        <v>1007847</v>
      </c>
      <c r="B8851" s="38" t="n">
        <v>46309</v>
      </c>
      <c r="C8851" s="39" t="n">
        <v>1</v>
      </c>
      <c r="D8851" s="39" t="s">
        <v>26</v>
      </c>
      <c r="E8851" s="39"/>
      <c r="F8851" s="41" t="n">
        <f aca="false">IF(A8851="","",MATCH(A8851,P_ID,1))</f>
        <v>7847</v>
      </c>
      <c r="G8851" s="41" t="str">
        <f aca="false">IF(A8851="","",INDEX(P_Svc,F8851))</f>
        <v>Standard</v>
      </c>
      <c r="H8851" s="41" t="str">
        <f aca="false">IF(A8851="","",INDEX(P_Zone,F8851))</f>
        <v>North</v>
      </c>
      <c r="I8851" s="41" t="n">
        <f aca="false">IF(A8851="","",IF(D8851="Delivered",IF(B8851&lt;=INDEX(P_Due,F8851),1,0),0))</f>
        <v>1</v>
      </c>
    </row>
    <row r="8852" customFormat="false" ht="15" hidden="false" customHeight="false" outlineLevel="0" collapsed="false">
      <c r="A8852" s="37" t="n">
        <v>1007848</v>
      </c>
      <c r="B8852" s="38" t="n">
        <v>46309</v>
      </c>
      <c r="C8852" s="39" t="n">
        <v>1</v>
      </c>
      <c r="D8852" s="39" t="s">
        <v>26</v>
      </c>
      <c r="E8852" s="39"/>
      <c r="F8852" s="41" t="n">
        <f aca="false">IF(A8852="","",MATCH(A8852,P_ID,1))</f>
        <v>7848</v>
      </c>
      <c r="G8852" s="41" t="str">
        <f aca="false">IF(A8852="","",INDEX(P_Svc,F8852))</f>
        <v>Economy</v>
      </c>
      <c r="H8852" s="41" t="str">
        <f aca="false">IF(A8852="","",INDEX(P_Zone,F8852))</f>
        <v>South</v>
      </c>
      <c r="I8852" s="41" t="n">
        <f aca="false">IF(A8852="","",IF(D8852="Delivered",IF(B8852&lt;=INDEX(P_Due,F8852),1,0),0))</f>
        <v>1</v>
      </c>
    </row>
    <row r="8853" customFormat="false" ht="15" hidden="false" customHeight="false" outlineLevel="0" collapsed="false">
      <c r="A8853" s="37" t="n">
        <v>1007849</v>
      </c>
      <c r="B8853" s="38" t="n">
        <v>46309</v>
      </c>
      <c r="C8853" s="39" t="n">
        <v>1</v>
      </c>
      <c r="D8853" s="39" t="s">
        <v>26</v>
      </c>
      <c r="E8853" s="39"/>
      <c r="F8853" s="41" t="n">
        <f aca="false">IF(A8853="","",MATCH(A8853,P_ID,1))</f>
        <v>7849</v>
      </c>
      <c r="G8853" s="41" t="str">
        <f aca="false">IF(A8853="","",INDEX(P_Svc,F8853))</f>
        <v>Standard</v>
      </c>
      <c r="H8853" s="41" t="str">
        <f aca="false">IF(A8853="","",INDEX(P_Zone,F8853))</f>
        <v>South</v>
      </c>
      <c r="I8853" s="41" t="n">
        <f aca="false">IF(A8853="","",IF(D8853="Delivered",IF(B8853&lt;=INDEX(P_Due,F8853),1,0),0))</f>
        <v>1</v>
      </c>
    </row>
    <row r="8854" customFormat="false" ht="15" hidden="false" customHeight="false" outlineLevel="0" collapsed="false">
      <c r="A8854" s="37" t="n">
        <v>1007850</v>
      </c>
      <c r="B8854" s="38" t="n">
        <v>46309</v>
      </c>
      <c r="C8854" s="39" t="n">
        <v>1</v>
      </c>
      <c r="D8854" s="39" t="s">
        <v>26</v>
      </c>
      <c r="E8854" s="39"/>
      <c r="F8854" s="41" t="n">
        <f aca="false">IF(A8854="","",MATCH(A8854,P_ID,1))</f>
        <v>7850</v>
      </c>
      <c r="G8854" s="41" t="str">
        <f aca="false">IF(A8854="","",INDEX(P_Svc,F8854))</f>
        <v>Economy</v>
      </c>
      <c r="H8854" s="41" t="str">
        <f aca="false">IF(A8854="","",INDEX(P_Zone,F8854))</f>
        <v>North</v>
      </c>
      <c r="I8854" s="41" t="n">
        <f aca="false">IF(A8854="","",IF(D8854="Delivered",IF(B8854&lt;=INDEX(P_Due,F8854),1,0),0))</f>
        <v>1</v>
      </c>
    </row>
    <row r="8855" customFormat="false" ht="15" hidden="false" customHeight="false" outlineLevel="0" collapsed="false">
      <c r="A8855" s="37" t="n">
        <v>1007851</v>
      </c>
      <c r="B8855" s="38" t="n">
        <v>46309</v>
      </c>
      <c r="C8855" s="39" t="n">
        <v>1</v>
      </c>
      <c r="D8855" s="39" t="s">
        <v>26</v>
      </c>
      <c r="E8855" s="39"/>
      <c r="F8855" s="41" t="n">
        <f aca="false">IF(A8855="","",MATCH(A8855,P_ID,1))</f>
        <v>7851</v>
      </c>
      <c r="G8855" s="41" t="str">
        <f aca="false">IF(A8855="","",INDEX(P_Svc,F8855))</f>
        <v>Standard</v>
      </c>
      <c r="H8855" s="41" t="str">
        <f aca="false">IF(A8855="","",INDEX(P_Zone,F8855))</f>
        <v>East</v>
      </c>
      <c r="I8855" s="41" t="n">
        <f aca="false">IF(A8855="","",IF(D8855="Delivered",IF(B8855&lt;=INDEX(P_Due,F8855),1,0),0))</f>
        <v>1</v>
      </c>
    </row>
    <row r="8856" customFormat="false" ht="15" hidden="false" customHeight="false" outlineLevel="0" collapsed="false">
      <c r="A8856" s="37" t="n">
        <v>1007854</v>
      </c>
      <c r="B8856" s="38" t="n">
        <v>46309</v>
      </c>
      <c r="C8856" s="39" t="n">
        <v>1</v>
      </c>
      <c r="D8856" s="39" t="s">
        <v>79</v>
      </c>
      <c r="E8856" s="39" t="s">
        <v>38</v>
      </c>
      <c r="F8856" s="41" t="n">
        <f aca="false">IF(A8856="","",MATCH(A8856,P_ID,1))</f>
        <v>7854</v>
      </c>
      <c r="G8856" s="41" t="str">
        <f aca="false">IF(A8856="","",INDEX(P_Svc,F8856))</f>
        <v>Economy</v>
      </c>
      <c r="H8856" s="41" t="str">
        <f aca="false">IF(A8856="","",INDEX(P_Zone,F8856))</f>
        <v>East</v>
      </c>
      <c r="I8856" s="41" t="n">
        <f aca="false">IF(A8856="","",IF(D8856="Delivered",IF(B8856&lt;=INDEX(P_Due,F8856),1,0),0))</f>
        <v>0</v>
      </c>
    </row>
    <row r="8857" customFormat="false" ht="15" hidden="false" customHeight="false" outlineLevel="0" collapsed="false">
      <c r="A8857" s="37" t="n">
        <v>1007855</v>
      </c>
      <c r="B8857" s="38" t="n">
        <v>46309</v>
      </c>
      <c r="C8857" s="39" t="n">
        <v>1</v>
      </c>
      <c r="D8857" s="39" t="s">
        <v>26</v>
      </c>
      <c r="E8857" s="39"/>
      <c r="F8857" s="41" t="n">
        <f aca="false">IF(A8857="","",MATCH(A8857,P_ID,1))</f>
        <v>7855</v>
      </c>
      <c r="G8857" s="41" t="str">
        <f aca="false">IF(A8857="","",INDEX(P_Svc,F8857))</f>
        <v>Economy</v>
      </c>
      <c r="H8857" s="41" t="str">
        <f aca="false">IF(A8857="","",INDEX(P_Zone,F8857))</f>
        <v>Central</v>
      </c>
      <c r="I8857" s="41" t="n">
        <f aca="false">IF(A8857="","",IF(D8857="Delivered",IF(B8857&lt;=INDEX(P_Due,F8857),1,0),0))</f>
        <v>1</v>
      </c>
    </row>
    <row r="8858" customFormat="false" ht="15" hidden="false" customHeight="false" outlineLevel="0" collapsed="false">
      <c r="A8858" s="37" t="n">
        <v>1007857</v>
      </c>
      <c r="B8858" s="38" t="n">
        <v>46309</v>
      </c>
      <c r="C8858" s="39" t="n">
        <v>1</v>
      </c>
      <c r="D8858" s="39" t="s">
        <v>26</v>
      </c>
      <c r="E8858" s="39"/>
      <c r="F8858" s="41" t="n">
        <f aca="false">IF(A8858="","",MATCH(A8858,P_ID,1))</f>
        <v>7857</v>
      </c>
      <c r="G8858" s="41" t="str">
        <f aca="false">IF(A8858="","",INDEX(P_Svc,F8858))</f>
        <v>Standard</v>
      </c>
      <c r="H8858" s="41" t="str">
        <f aca="false">IF(A8858="","",INDEX(P_Zone,F8858))</f>
        <v>West</v>
      </c>
      <c r="I8858" s="41" t="n">
        <f aca="false">IF(A8858="","",IF(D8858="Delivered",IF(B8858&lt;=INDEX(P_Due,F8858),1,0),0))</f>
        <v>1</v>
      </c>
    </row>
    <row r="8859" customFormat="false" ht="15" hidden="false" customHeight="false" outlineLevel="0" collapsed="false">
      <c r="A8859" s="37" t="n">
        <v>1007858</v>
      </c>
      <c r="B8859" s="38" t="n">
        <v>46309</v>
      </c>
      <c r="C8859" s="39" t="n">
        <v>1</v>
      </c>
      <c r="D8859" s="39" t="s">
        <v>26</v>
      </c>
      <c r="E8859" s="39"/>
      <c r="F8859" s="41" t="n">
        <f aca="false">IF(A8859="","",MATCH(A8859,P_ID,1))</f>
        <v>7858</v>
      </c>
      <c r="G8859" s="41" t="str">
        <f aca="false">IF(A8859="","",INDEX(P_Svc,F8859))</f>
        <v>Standard</v>
      </c>
      <c r="H8859" s="41" t="str">
        <f aca="false">IF(A8859="","",INDEX(P_Zone,F8859))</f>
        <v>West</v>
      </c>
      <c r="I8859" s="41" t="n">
        <f aca="false">IF(A8859="","",IF(D8859="Delivered",IF(B8859&lt;=INDEX(P_Due,F8859),1,0),0))</f>
        <v>1</v>
      </c>
    </row>
    <row r="8860" customFormat="false" ht="15" hidden="false" customHeight="false" outlineLevel="0" collapsed="false">
      <c r="A8860" s="37" t="n">
        <v>1007859</v>
      </c>
      <c r="B8860" s="38" t="n">
        <v>46309</v>
      </c>
      <c r="C8860" s="39" t="n">
        <v>1</v>
      </c>
      <c r="D8860" s="39" t="s">
        <v>26</v>
      </c>
      <c r="E8860" s="39"/>
      <c r="F8860" s="41" t="n">
        <f aca="false">IF(A8860="","",MATCH(A8860,P_ID,1))</f>
        <v>7859</v>
      </c>
      <c r="G8860" s="41" t="str">
        <f aca="false">IF(A8860="","",INDEX(P_Svc,F8860))</f>
        <v>Standard</v>
      </c>
      <c r="H8860" s="41" t="str">
        <f aca="false">IF(A8860="","",INDEX(P_Zone,F8860))</f>
        <v>North</v>
      </c>
      <c r="I8860" s="41" t="n">
        <f aca="false">IF(A8860="","",IF(D8860="Delivered",IF(B8860&lt;=INDEX(P_Due,F8860),1,0),0))</f>
        <v>1</v>
      </c>
    </row>
    <row r="8861" customFormat="false" ht="15" hidden="false" customHeight="false" outlineLevel="0" collapsed="false">
      <c r="A8861" s="37" t="n">
        <v>1007861</v>
      </c>
      <c r="B8861" s="38" t="n">
        <v>46309</v>
      </c>
      <c r="C8861" s="39" t="n">
        <v>1</v>
      </c>
      <c r="D8861" s="39" t="s">
        <v>26</v>
      </c>
      <c r="E8861" s="39"/>
      <c r="F8861" s="41" t="n">
        <f aca="false">IF(A8861="","",MATCH(A8861,P_ID,1))</f>
        <v>7861</v>
      </c>
      <c r="G8861" s="41" t="str">
        <f aca="false">IF(A8861="","",INDEX(P_Svc,F8861))</f>
        <v>Standard</v>
      </c>
      <c r="H8861" s="41" t="str">
        <f aca="false">IF(A8861="","",INDEX(P_Zone,F8861))</f>
        <v>South</v>
      </c>
      <c r="I8861" s="41" t="n">
        <f aca="false">IF(A8861="","",IF(D8861="Delivered",IF(B8861&lt;=INDEX(P_Due,F8861),1,0),0))</f>
        <v>1</v>
      </c>
    </row>
    <row r="8862" customFormat="false" ht="15" hidden="false" customHeight="false" outlineLevel="0" collapsed="false">
      <c r="A8862" s="37" t="n">
        <v>1007862</v>
      </c>
      <c r="B8862" s="38" t="n">
        <v>46309</v>
      </c>
      <c r="C8862" s="39" t="n">
        <v>1</v>
      </c>
      <c r="D8862" s="39" t="s">
        <v>26</v>
      </c>
      <c r="E8862" s="39"/>
      <c r="F8862" s="41" t="n">
        <f aca="false">IF(A8862="","",MATCH(A8862,P_ID,1))</f>
        <v>7862</v>
      </c>
      <c r="G8862" s="41" t="str">
        <f aca="false">IF(A8862="","",INDEX(P_Svc,F8862))</f>
        <v>Standard</v>
      </c>
      <c r="H8862" s="41" t="str">
        <f aca="false">IF(A8862="","",INDEX(P_Zone,F8862))</f>
        <v>West</v>
      </c>
      <c r="I8862" s="41" t="n">
        <f aca="false">IF(A8862="","",IF(D8862="Delivered",IF(B8862&lt;=INDEX(P_Due,F8862),1,0),0))</f>
        <v>1</v>
      </c>
    </row>
    <row r="8863" customFormat="false" ht="15" hidden="false" customHeight="false" outlineLevel="0" collapsed="false">
      <c r="A8863" s="37" t="n">
        <v>1007863</v>
      </c>
      <c r="B8863" s="38" t="n">
        <v>46309</v>
      </c>
      <c r="C8863" s="39" t="n">
        <v>1</v>
      </c>
      <c r="D8863" s="39" t="s">
        <v>26</v>
      </c>
      <c r="E8863" s="39"/>
      <c r="F8863" s="41" t="n">
        <f aca="false">IF(A8863="","",MATCH(A8863,P_ID,1))</f>
        <v>7863</v>
      </c>
      <c r="G8863" s="41" t="str">
        <f aca="false">IF(A8863="","",INDEX(P_Svc,F8863))</f>
        <v>Standard</v>
      </c>
      <c r="H8863" s="41" t="str">
        <f aca="false">IF(A8863="","",INDEX(P_Zone,F8863))</f>
        <v>North</v>
      </c>
      <c r="I8863" s="41" t="n">
        <f aca="false">IF(A8863="","",IF(D8863="Delivered",IF(B8863&lt;=INDEX(P_Due,F8863),1,0),0))</f>
        <v>1</v>
      </c>
    </row>
    <row r="8864" customFormat="false" ht="15" hidden="false" customHeight="false" outlineLevel="0" collapsed="false">
      <c r="A8864" s="37" t="n">
        <v>1007864</v>
      </c>
      <c r="B8864" s="38" t="n">
        <v>46309</v>
      </c>
      <c r="C8864" s="39" t="n">
        <v>1</v>
      </c>
      <c r="D8864" s="39" t="s">
        <v>26</v>
      </c>
      <c r="E8864" s="39"/>
      <c r="F8864" s="41" t="n">
        <f aca="false">IF(A8864="","",MATCH(A8864,P_ID,1))</f>
        <v>7864</v>
      </c>
      <c r="G8864" s="41" t="str">
        <f aca="false">IF(A8864="","",INDEX(P_Svc,F8864))</f>
        <v>Standard</v>
      </c>
      <c r="H8864" s="41" t="str">
        <f aca="false">IF(A8864="","",INDEX(P_Zone,F8864))</f>
        <v>East</v>
      </c>
      <c r="I8864" s="41" t="n">
        <f aca="false">IF(A8864="","",IF(D8864="Delivered",IF(B8864&lt;=INDEX(P_Due,F8864),1,0),0))</f>
        <v>1</v>
      </c>
    </row>
    <row r="8865" customFormat="false" ht="15" hidden="false" customHeight="false" outlineLevel="0" collapsed="false">
      <c r="A8865" s="37" t="n">
        <v>1007865</v>
      </c>
      <c r="B8865" s="38" t="n">
        <v>46309</v>
      </c>
      <c r="C8865" s="39" t="n">
        <v>1</v>
      </c>
      <c r="D8865" s="39" t="s">
        <v>79</v>
      </c>
      <c r="E8865" s="39" t="s">
        <v>34</v>
      </c>
      <c r="F8865" s="41" t="n">
        <f aca="false">IF(A8865="","",MATCH(A8865,P_ID,1))</f>
        <v>7865</v>
      </c>
      <c r="G8865" s="41" t="str">
        <f aca="false">IF(A8865="","",INDEX(P_Svc,F8865))</f>
        <v>Economy</v>
      </c>
      <c r="H8865" s="41" t="str">
        <f aca="false">IF(A8865="","",INDEX(P_Zone,F8865))</f>
        <v>South</v>
      </c>
      <c r="I8865" s="41" t="n">
        <f aca="false">IF(A8865="","",IF(D8865="Delivered",IF(B8865&lt;=INDEX(P_Due,F8865),1,0),0))</f>
        <v>0</v>
      </c>
    </row>
    <row r="8866" customFormat="false" ht="15" hidden="false" customHeight="false" outlineLevel="0" collapsed="false">
      <c r="A8866" s="37" t="n">
        <v>1007867</v>
      </c>
      <c r="B8866" s="38" t="n">
        <v>46309</v>
      </c>
      <c r="C8866" s="39" t="n">
        <v>1</v>
      </c>
      <c r="D8866" s="39" t="s">
        <v>26</v>
      </c>
      <c r="E8866" s="39"/>
      <c r="F8866" s="41" t="n">
        <f aca="false">IF(A8866="","",MATCH(A8866,P_ID,1))</f>
        <v>7867</v>
      </c>
      <c r="G8866" s="41" t="str">
        <f aca="false">IF(A8866="","",INDEX(P_Svc,F8866))</f>
        <v>Standard</v>
      </c>
      <c r="H8866" s="41" t="str">
        <f aca="false">IF(A8866="","",INDEX(P_Zone,F8866))</f>
        <v>East</v>
      </c>
      <c r="I8866" s="41" t="n">
        <f aca="false">IF(A8866="","",IF(D8866="Delivered",IF(B8866&lt;=INDEX(P_Due,F8866),1,0),0))</f>
        <v>1</v>
      </c>
    </row>
    <row r="8867" customFormat="false" ht="15" hidden="false" customHeight="false" outlineLevel="0" collapsed="false">
      <c r="A8867" s="37" t="n">
        <v>1007868</v>
      </c>
      <c r="B8867" s="38" t="n">
        <v>46309</v>
      </c>
      <c r="C8867" s="39" t="n">
        <v>1</v>
      </c>
      <c r="D8867" s="39" t="s">
        <v>26</v>
      </c>
      <c r="E8867" s="39"/>
      <c r="F8867" s="41" t="n">
        <f aca="false">IF(A8867="","",MATCH(A8867,P_ID,1))</f>
        <v>7868</v>
      </c>
      <c r="G8867" s="41" t="str">
        <f aca="false">IF(A8867="","",INDEX(P_Svc,F8867))</f>
        <v>Standard</v>
      </c>
      <c r="H8867" s="41" t="str">
        <f aca="false">IF(A8867="","",INDEX(P_Zone,F8867))</f>
        <v>South</v>
      </c>
      <c r="I8867" s="41" t="n">
        <f aca="false">IF(A8867="","",IF(D8867="Delivered",IF(B8867&lt;=INDEX(P_Due,F8867),1,0),0))</f>
        <v>1</v>
      </c>
    </row>
    <row r="8868" customFormat="false" ht="15" hidden="false" customHeight="false" outlineLevel="0" collapsed="false">
      <c r="A8868" s="37" t="n">
        <v>1007869</v>
      </c>
      <c r="B8868" s="38" t="n">
        <v>46309</v>
      </c>
      <c r="C8868" s="39" t="n">
        <v>1</v>
      </c>
      <c r="D8868" s="39" t="s">
        <v>26</v>
      </c>
      <c r="E8868" s="39"/>
      <c r="F8868" s="41" t="n">
        <f aca="false">IF(A8868="","",MATCH(A8868,P_ID,1))</f>
        <v>7869</v>
      </c>
      <c r="G8868" s="41" t="str">
        <f aca="false">IF(A8868="","",INDEX(P_Svc,F8868))</f>
        <v>Standard</v>
      </c>
      <c r="H8868" s="41" t="str">
        <f aca="false">IF(A8868="","",INDEX(P_Zone,F8868))</f>
        <v>East</v>
      </c>
      <c r="I8868" s="41" t="n">
        <f aca="false">IF(A8868="","",IF(D8868="Delivered",IF(B8868&lt;=INDEX(P_Due,F8868),1,0),0))</f>
        <v>1</v>
      </c>
    </row>
    <row r="8869" customFormat="false" ht="15" hidden="false" customHeight="false" outlineLevel="0" collapsed="false">
      <c r="A8869" s="37" t="n">
        <v>1007870</v>
      </c>
      <c r="B8869" s="38" t="n">
        <v>46309</v>
      </c>
      <c r="C8869" s="39" t="n">
        <v>1</v>
      </c>
      <c r="D8869" s="39" t="s">
        <v>26</v>
      </c>
      <c r="E8869" s="39"/>
      <c r="F8869" s="41" t="n">
        <f aca="false">IF(A8869="","",MATCH(A8869,P_ID,1))</f>
        <v>7870</v>
      </c>
      <c r="G8869" s="41" t="str">
        <f aca="false">IF(A8869="","",INDEX(P_Svc,F8869))</f>
        <v>Standard</v>
      </c>
      <c r="H8869" s="41" t="str">
        <f aca="false">IF(A8869="","",INDEX(P_Zone,F8869))</f>
        <v>East</v>
      </c>
      <c r="I8869" s="41" t="n">
        <f aca="false">IF(A8869="","",IF(D8869="Delivered",IF(B8869&lt;=INDEX(P_Due,F8869),1,0),0))</f>
        <v>1</v>
      </c>
    </row>
    <row r="8870" customFormat="false" ht="15" hidden="false" customHeight="false" outlineLevel="0" collapsed="false">
      <c r="A8870" s="37" t="n">
        <v>1007871</v>
      </c>
      <c r="B8870" s="38" t="n">
        <v>46309</v>
      </c>
      <c r="C8870" s="39" t="n">
        <v>1</v>
      </c>
      <c r="D8870" s="39" t="s">
        <v>26</v>
      </c>
      <c r="E8870" s="39"/>
      <c r="F8870" s="41" t="n">
        <f aca="false">IF(A8870="","",MATCH(A8870,P_ID,1))</f>
        <v>7871</v>
      </c>
      <c r="G8870" s="41" t="str">
        <f aca="false">IF(A8870="","",INDEX(P_Svc,F8870))</f>
        <v>Standard</v>
      </c>
      <c r="H8870" s="41" t="str">
        <f aca="false">IF(A8870="","",INDEX(P_Zone,F8870))</f>
        <v>East</v>
      </c>
      <c r="I8870" s="41" t="n">
        <f aca="false">IF(A8870="","",IF(D8870="Delivered",IF(B8870&lt;=INDEX(P_Due,F8870),1,0),0))</f>
        <v>1</v>
      </c>
    </row>
    <row r="8871" customFormat="false" ht="15" hidden="false" customHeight="false" outlineLevel="0" collapsed="false">
      <c r="A8871" s="37" t="n">
        <v>1007872</v>
      </c>
      <c r="B8871" s="38" t="n">
        <v>46309</v>
      </c>
      <c r="C8871" s="39" t="n">
        <v>1</v>
      </c>
      <c r="D8871" s="39" t="s">
        <v>26</v>
      </c>
      <c r="E8871" s="39"/>
      <c r="F8871" s="41" t="n">
        <f aca="false">IF(A8871="","",MATCH(A8871,P_ID,1))</f>
        <v>7872</v>
      </c>
      <c r="G8871" s="41" t="str">
        <f aca="false">IF(A8871="","",INDEX(P_Svc,F8871))</f>
        <v>Standard</v>
      </c>
      <c r="H8871" s="41" t="str">
        <f aca="false">IF(A8871="","",INDEX(P_Zone,F8871))</f>
        <v>North</v>
      </c>
      <c r="I8871" s="41" t="n">
        <f aca="false">IF(A8871="","",IF(D8871="Delivered",IF(B8871&lt;=INDEX(P_Due,F8871),1,0),0))</f>
        <v>1</v>
      </c>
    </row>
    <row r="8872" customFormat="false" ht="15" hidden="false" customHeight="false" outlineLevel="0" collapsed="false">
      <c r="A8872" s="37" t="n">
        <v>1007875</v>
      </c>
      <c r="B8872" s="38" t="n">
        <v>46309</v>
      </c>
      <c r="C8872" s="39" t="n">
        <v>1</v>
      </c>
      <c r="D8872" s="39" t="s">
        <v>26</v>
      </c>
      <c r="E8872" s="39"/>
      <c r="F8872" s="41" t="n">
        <f aca="false">IF(A8872="","",MATCH(A8872,P_ID,1))</f>
        <v>7875</v>
      </c>
      <c r="G8872" s="41" t="str">
        <f aca="false">IF(A8872="","",INDEX(P_Svc,F8872))</f>
        <v>Standard</v>
      </c>
      <c r="H8872" s="41" t="str">
        <f aca="false">IF(A8872="","",INDEX(P_Zone,F8872))</f>
        <v>North</v>
      </c>
      <c r="I8872" s="41" t="n">
        <f aca="false">IF(A8872="","",IF(D8872="Delivered",IF(B8872&lt;=INDEX(P_Due,F8872),1,0),0))</f>
        <v>1</v>
      </c>
    </row>
    <row r="8873" customFormat="false" ht="15" hidden="false" customHeight="false" outlineLevel="0" collapsed="false">
      <c r="A8873" s="37" t="n">
        <v>1007876</v>
      </c>
      <c r="B8873" s="38" t="n">
        <v>46309</v>
      </c>
      <c r="C8873" s="39" t="n">
        <v>1</v>
      </c>
      <c r="D8873" s="39" t="s">
        <v>26</v>
      </c>
      <c r="E8873" s="39"/>
      <c r="F8873" s="41" t="n">
        <f aca="false">IF(A8873="","",MATCH(A8873,P_ID,1))</f>
        <v>7876</v>
      </c>
      <c r="G8873" s="41" t="str">
        <f aca="false">IF(A8873="","",INDEX(P_Svc,F8873))</f>
        <v>Standard</v>
      </c>
      <c r="H8873" s="41" t="str">
        <f aca="false">IF(A8873="","",INDEX(P_Zone,F8873))</f>
        <v>West</v>
      </c>
      <c r="I8873" s="41" t="n">
        <f aca="false">IF(A8873="","",IF(D8873="Delivered",IF(B8873&lt;=INDEX(P_Due,F8873),1,0),0))</f>
        <v>1</v>
      </c>
    </row>
    <row r="8874" customFormat="false" ht="15" hidden="false" customHeight="false" outlineLevel="0" collapsed="false">
      <c r="A8874" s="37" t="n">
        <v>1007877</v>
      </c>
      <c r="B8874" s="38" t="n">
        <v>46309</v>
      </c>
      <c r="C8874" s="39" t="n">
        <v>1</v>
      </c>
      <c r="D8874" s="39" t="s">
        <v>26</v>
      </c>
      <c r="E8874" s="39"/>
      <c r="F8874" s="41" t="n">
        <f aca="false">IF(A8874="","",MATCH(A8874,P_ID,1))</f>
        <v>7877</v>
      </c>
      <c r="G8874" s="41" t="str">
        <f aca="false">IF(A8874="","",INDEX(P_Svc,F8874))</f>
        <v>Standard</v>
      </c>
      <c r="H8874" s="41" t="str">
        <f aca="false">IF(A8874="","",INDEX(P_Zone,F8874))</f>
        <v>East</v>
      </c>
      <c r="I8874" s="41" t="n">
        <f aca="false">IF(A8874="","",IF(D8874="Delivered",IF(B8874&lt;=INDEX(P_Due,F8874),1,0),0))</f>
        <v>1</v>
      </c>
    </row>
    <row r="8875" customFormat="false" ht="15" hidden="false" customHeight="false" outlineLevel="0" collapsed="false">
      <c r="A8875" s="37" t="n">
        <v>1007879</v>
      </c>
      <c r="B8875" s="38" t="n">
        <v>46309</v>
      </c>
      <c r="C8875" s="39" t="n">
        <v>1</v>
      </c>
      <c r="D8875" s="39" t="s">
        <v>26</v>
      </c>
      <c r="E8875" s="39"/>
      <c r="F8875" s="41" t="n">
        <f aca="false">IF(A8875="","",MATCH(A8875,P_ID,1))</f>
        <v>7879</v>
      </c>
      <c r="G8875" s="41" t="str">
        <f aca="false">IF(A8875="","",INDEX(P_Svc,F8875))</f>
        <v>Standard</v>
      </c>
      <c r="H8875" s="41" t="str">
        <f aca="false">IF(A8875="","",INDEX(P_Zone,F8875))</f>
        <v>Central</v>
      </c>
      <c r="I8875" s="41" t="n">
        <f aca="false">IF(A8875="","",IF(D8875="Delivered",IF(B8875&lt;=INDEX(P_Due,F8875),1,0),0))</f>
        <v>1</v>
      </c>
    </row>
    <row r="8876" customFormat="false" ht="15" hidden="false" customHeight="false" outlineLevel="0" collapsed="false">
      <c r="A8876" s="37" t="n">
        <v>1007880</v>
      </c>
      <c r="B8876" s="38" t="n">
        <v>46309</v>
      </c>
      <c r="C8876" s="39" t="n">
        <v>1</v>
      </c>
      <c r="D8876" s="39" t="s">
        <v>26</v>
      </c>
      <c r="E8876" s="39"/>
      <c r="F8876" s="41" t="n">
        <f aca="false">IF(A8876="","",MATCH(A8876,P_ID,1))</f>
        <v>7880</v>
      </c>
      <c r="G8876" s="41" t="str">
        <f aca="false">IF(A8876="","",INDEX(P_Svc,F8876))</f>
        <v>Standard</v>
      </c>
      <c r="H8876" s="41" t="str">
        <f aca="false">IF(A8876="","",INDEX(P_Zone,F8876))</f>
        <v>North</v>
      </c>
      <c r="I8876" s="41" t="n">
        <f aca="false">IF(A8876="","",IF(D8876="Delivered",IF(B8876&lt;=INDEX(P_Due,F8876),1,0),0))</f>
        <v>1</v>
      </c>
    </row>
    <row r="8877" customFormat="false" ht="15" hidden="false" customHeight="false" outlineLevel="0" collapsed="false">
      <c r="A8877" s="37" t="n">
        <v>1007881</v>
      </c>
      <c r="B8877" s="38" t="n">
        <v>46309</v>
      </c>
      <c r="C8877" s="39" t="n">
        <v>1</v>
      </c>
      <c r="D8877" s="39" t="s">
        <v>26</v>
      </c>
      <c r="E8877" s="39"/>
      <c r="F8877" s="41" t="n">
        <f aca="false">IF(A8877="","",MATCH(A8877,P_ID,1))</f>
        <v>7881</v>
      </c>
      <c r="G8877" s="41" t="str">
        <f aca="false">IF(A8877="","",INDEX(P_Svc,F8877))</f>
        <v>Standard</v>
      </c>
      <c r="H8877" s="41" t="str">
        <f aca="false">IF(A8877="","",INDEX(P_Zone,F8877))</f>
        <v>Central</v>
      </c>
      <c r="I8877" s="41" t="n">
        <f aca="false">IF(A8877="","",IF(D8877="Delivered",IF(B8877&lt;=INDEX(P_Due,F8877),1,0),0))</f>
        <v>1</v>
      </c>
    </row>
    <row r="8878" customFormat="false" ht="15" hidden="false" customHeight="false" outlineLevel="0" collapsed="false">
      <c r="A8878" s="37" t="n">
        <v>1007882</v>
      </c>
      <c r="B8878" s="38" t="n">
        <v>46309</v>
      </c>
      <c r="C8878" s="39" t="n">
        <v>1</v>
      </c>
      <c r="D8878" s="39" t="s">
        <v>26</v>
      </c>
      <c r="E8878" s="39"/>
      <c r="F8878" s="41" t="n">
        <f aca="false">IF(A8878="","",MATCH(A8878,P_ID,1))</f>
        <v>7882</v>
      </c>
      <c r="G8878" s="41" t="str">
        <f aca="false">IF(A8878="","",INDEX(P_Svc,F8878))</f>
        <v>Standard</v>
      </c>
      <c r="H8878" s="41" t="str">
        <f aca="false">IF(A8878="","",INDEX(P_Zone,F8878))</f>
        <v>South</v>
      </c>
      <c r="I8878" s="41" t="n">
        <f aca="false">IF(A8878="","",IF(D8878="Delivered",IF(B8878&lt;=INDEX(P_Due,F8878),1,0),0))</f>
        <v>1</v>
      </c>
    </row>
    <row r="8879" customFormat="false" ht="15" hidden="false" customHeight="false" outlineLevel="0" collapsed="false">
      <c r="A8879" s="37" t="n">
        <v>1007883</v>
      </c>
      <c r="B8879" s="38" t="n">
        <v>46309</v>
      </c>
      <c r="C8879" s="39" t="n">
        <v>1</v>
      </c>
      <c r="D8879" s="39" t="s">
        <v>26</v>
      </c>
      <c r="E8879" s="39"/>
      <c r="F8879" s="41" t="n">
        <f aca="false">IF(A8879="","",MATCH(A8879,P_ID,1))</f>
        <v>7883</v>
      </c>
      <c r="G8879" s="41" t="str">
        <f aca="false">IF(A8879="","",INDEX(P_Svc,F8879))</f>
        <v>Economy</v>
      </c>
      <c r="H8879" s="41" t="str">
        <f aca="false">IF(A8879="","",INDEX(P_Zone,F8879))</f>
        <v>Central</v>
      </c>
      <c r="I8879" s="41" t="n">
        <f aca="false">IF(A8879="","",IF(D8879="Delivered",IF(B8879&lt;=INDEX(P_Due,F8879),1,0),0))</f>
        <v>1</v>
      </c>
    </row>
    <row r="8880" customFormat="false" ht="15" hidden="false" customHeight="false" outlineLevel="0" collapsed="false">
      <c r="A8880" s="37" t="n">
        <v>1007885</v>
      </c>
      <c r="B8880" s="38" t="n">
        <v>46309</v>
      </c>
      <c r="C8880" s="39" t="n">
        <v>1</v>
      </c>
      <c r="D8880" s="39" t="s">
        <v>26</v>
      </c>
      <c r="E8880" s="39"/>
      <c r="F8880" s="41" t="n">
        <f aca="false">IF(A8880="","",MATCH(A8880,P_ID,1))</f>
        <v>7885</v>
      </c>
      <c r="G8880" s="41" t="str">
        <f aca="false">IF(A8880="","",INDEX(P_Svc,F8880))</f>
        <v>Standard</v>
      </c>
      <c r="H8880" s="41" t="str">
        <f aca="false">IF(A8880="","",INDEX(P_Zone,F8880))</f>
        <v>South</v>
      </c>
      <c r="I8880" s="41" t="n">
        <f aca="false">IF(A8880="","",IF(D8880="Delivered",IF(B8880&lt;=INDEX(P_Due,F8880),1,0),0))</f>
        <v>1</v>
      </c>
    </row>
    <row r="8881" customFormat="false" ht="15" hidden="false" customHeight="false" outlineLevel="0" collapsed="false">
      <c r="A8881" s="37" t="n">
        <v>1007886</v>
      </c>
      <c r="B8881" s="38" t="n">
        <v>46309</v>
      </c>
      <c r="C8881" s="39" t="n">
        <v>1</v>
      </c>
      <c r="D8881" s="39" t="s">
        <v>26</v>
      </c>
      <c r="E8881" s="39"/>
      <c r="F8881" s="41" t="n">
        <f aca="false">IF(A8881="","",MATCH(A8881,P_ID,1))</f>
        <v>7886</v>
      </c>
      <c r="G8881" s="41" t="str">
        <f aca="false">IF(A8881="","",INDEX(P_Svc,F8881))</f>
        <v>Standard</v>
      </c>
      <c r="H8881" s="41" t="str">
        <f aca="false">IF(A8881="","",INDEX(P_Zone,F8881))</f>
        <v>Central</v>
      </c>
      <c r="I8881" s="41" t="n">
        <f aca="false">IF(A8881="","",IF(D8881="Delivered",IF(B8881&lt;=INDEX(P_Due,F8881),1,0),0))</f>
        <v>1</v>
      </c>
    </row>
    <row r="8882" customFormat="false" ht="15" hidden="false" customHeight="false" outlineLevel="0" collapsed="false">
      <c r="A8882" s="37" t="n">
        <v>1007887</v>
      </c>
      <c r="B8882" s="38" t="n">
        <v>46309</v>
      </c>
      <c r="C8882" s="39" t="n">
        <v>1</v>
      </c>
      <c r="D8882" s="39" t="s">
        <v>26</v>
      </c>
      <c r="E8882" s="39"/>
      <c r="F8882" s="41" t="n">
        <f aca="false">IF(A8882="","",MATCH(A8882,P_ID,1))</f>
        <v>7887</v>
      </c>
      <c r="G8882" s="41" t="str">
        <f aca="false">IF(A8882="","",INDEX(P_Svc,F8882))</f>
        <v>Standard</v>
      </c>
      <c r="H8882" s="41" t="str">
        <f aca="false">IF(A8882="","",INDEX(P_Zone,F8882))</f>
        <v>West</v>
      </c>
      <c r="I8882" s="41" t="n">
        <f aca="false">IF(A8882="","",IF(D8882="Delivered",IF(B8882&lt;=INDEX(P_Due,F8882),1,0),0))</f>
        <v>1</v>
      </c>
    </row>
    <row r="8883" customFormat="false" ht="15" hidden="false" customHeight="false" outlineLevel="0" collapsed="false">
      <c r="A8883" s="37" t="n">
        <v>1007888</v>
      </c>
      <c r="B8883" s="38" t="n">
        <v>46309</v>
      </c>
      <c r="C8883" s="39" t="n">
        <v>1</v>
      </c>
      <c r="D8883" s="39" t="s">
        <v>26</v>
      </c>
      <c r="E8883" s="39"/>
      <c r="F8883" s="41" t="n">
        <f aca="false">IF(A8883="","",MATCH(A8883,P_ID,1))</f>
        <v>7888</v>
      </c>
      <c r="G8883" s="41" t="str">
        <f aca="false">IF(A8883="","",INDEX(P_Svc,F8883))</f>
        <v>Express</v>
      </c>
      <c r="H8883" s="41" t="str">
        <f aca="false">IF(A8883="","",INDEX(P_Zone,F8883))</f>
        <v>East</v>
      </c>
      <c r="I8883" s="41" t="n">
        <f aca="false">IF(A8883="","",IF(D8883="Delivered",IF(B8883&lt;=INDEX(P_Due,F8883),1,0),0))</f>
        <v>0</v>
      </c>
    </row>
    <row r="8884" customFormat="false" ht="15" hidden="false" customHeight="false" outlineLevel="0" collapsed="false">
      <c r="A8884" s="37" t="n">
        <v>1007889</v>
      </c>
      <c r="B8884" s="38" t="n">
        <v>46309</v>
      </c>
      <c r="C8884" s="39" t="n">
        <v>1</v>
      </c>
      <c r="D8884" s="39" t="s">
        <v>26</v>
      </c>
      <c r="E8884" s="39"/>
      <c r="F8884" s="41" t="n">
        <f aca="false">IF(A8884="","",MATCH(A8884,P_ID,1))</f>
        <v>7889</v>
      </c>
      <c r="G8884" s="41" t="str">
        <f aca="false">IF(A8884="","",INDEX(P_Svc,F8884))</f>
        <v>Standard</v>
      </c>
      <c r="H8884" s="41" t="str">
        <f aca="false">IF(A8884="","",INDEX(P_Zone,F8884))</f>
        <v>Central</v>
      </c>
      <c r="I8884" s="41" t="n">
        <f aca="false">IF(A8884="","",IF(D8884="Delivered",IF(B8884&lt;=INDEX(P_Due,F8884),1,0),0))</f>
        <v>1</v>
      </c>
    </row>
    <row r="8885" customFormat="false" ht="15" hidden="false" customHeight="false" outlineLevel="0" collapsed="false">
      <c r="A8885" s="37" t="n">
        <v>1007890</v>
      </c>
      <c r="B8885" s="38" t="n">
        <v>46309</v>
      </c>
      <c r="C8885" s="39" t="n">
        <v>1</v>
      </c>
      <c r="D8885" s="39" t="s">
        <v>26</v>
      </c>
      <c r="E8885" s="39"/>
      <c r="F8885" s="41" t="n">
        <f aca="false">IF(A8885="","",MATCH(A8885,P_ID,1))</f>
        <v>7890</v>
      </c>
      <c r="G8885" s="41" t="str">
        <f aca="false">IF(A8885="","",INDEX(P_Svc,F8885))</f>
        <v>Economy</v>
      </c>
      <c r="H8885" s="41" t="str">
        <f aca="false">IF(A8885="","",INDEX(P_Zone,F8885))</f>
        <v>West</v>
      </c>
      <c r="I8885" s="41" t="n">
        <f aca="false">IF(A8885="","",IF(D8885="Delivered",IF(B8885&lt;=INDEX(P_Due,F8885),1,0),0))</f>
        <v>1</v>
      </c>
    </row>
    <row r="8886" customFormat="false" ht="15" hidden="false" customHeight="false" outlineLevel="0" collapsed="false">
      <c r="A8886" s="37" t="n">
        <v>1007891</v>
      </c>
      <c r="B8886" s="38" t="n">
        <v>46309</v>
      </c>
      <c r="C8886" s="39" t="n">
        <v>1</v>
      </c>
      <c r="D8886" s="39" t="s">
        <v>26</v>
      </c>
      <c r="E8886" s="39"/>
      <c r="F8886" s="41" t="n">
        <f aca="false">IF(A8886="","",MATCH(A8886,P_ID,1))</f>
        <v>7891</v>
      </c>
      <c r="G8886" s="41" t="str">
        <f aca="false">IF(A8886="","",INDEX(P_Svc,F8886))</f>
        <v>Standard</v>
      </c>
      <c r="H8886" s="41" t="str">
        <f aca="false">IF(A8886="","",INDEX(P_Zone,F8886))</f>
        <v>Central</v>
      </c>
      <c r="I8886" s="41" t="n">
        <f aca="false">IF(A8886="","",IF(D8886="Delivered",IF(B8886&lt;=INDEX(P_Due,F8886),1,0),0))</f>
        <v>1</v>
      </c>
    </row>
    <row r="8887" customFormat="false" ht="15" hidden="false" customHeight="false" outlineLevel="0" collapsed="false">
      <c r="A8887" s="37" t="n">
        <v>1007892</v>
      </c>
      <c r="B8887" s="38" t="n">
        <v>46309</v>
      </c>
      <c r="C8887" s="39" t="n">
        <v>1</v>
      </c>
      <c r="D8887" s="39" t="s">
        <v>79</v>
      </c>
      <c r="E8887" s="39" t="s">
        <v>38</v>
      </c>
      <c r="F8887" s="41" t="n">
        <f aca="false">IF(A8887="","",MATCH(A8887,P_ID,1))</f>
        <v>7892</v>
      </c>
      <c r="G8887" s="41" t="str">
        <f aca="false">IF(A8887="","",INDEX(P_Svc,F8887))</f>
        <v>Standard</v>
      </c>
      <c r="H8887" s="41" t="str">
        <f aca="false">IF(A8887="","",INDEX(P_Zone,F8887))</f>
        <v>South</v>
      </c>
      <c r="I8887" s="41" t="n">
        <f aca="false">IF(A8887="","",IF(D8887="Delivered",IF(B8887&lt;=INDEX(P_Due,F8887),1,0),0))</f>
        <v>0</v>
      </c>
    </row>
    <row r="8888" customFormat="false" ht="15" hidden="false" customHeight="false" outlineLevel="0" collapsed="false">
      <c r="A8888" s="37" t="n">
        <v>1007893</v>
      </c>
      <c r="B8888" s="38" t="n">
        <v>46309</v>
      </c>
      <c r="C8888" s="39" t="n">
        <v>1</v>
      </c>
      <c r="D8888" s="39" t="s">
        <v>26</v>
      </c>
      <c r="E8888" s="39"/>
      <c r="F8888" s="41" t="n">
        <f aca="false">IF(A8888="","",MATCH(A8888,P_ID,1))</f>
        <v>7893</v>
      </c>
      <c r="G8888" s="41" t="str">
        <f aca="false">IF(A8888="","",INDEX(P_Svc,F8888))</f>
        <v>Standard</v>
      </c>
      <c r="H8888" s="41" t="str">
        <f aca="false">IF(A8888="","",INDEX(P_Zone,F8888))</f>
        <v>West</v>
      </c>
      <c r="I8888" s="41" t="n">
        <f aca="false">IF(A8888="","",IF(D8888="Delivered",IF(B8888&lt;=INDEX(P_Due,F8888),1,0),0))</f>
        <v>1</v>
      </c>
    </row>
    <row r="8889" customFormat="false" ht="15" hidden="false" customHeight="false" outlineLevel="0" collapsed="false">
      <c r="A8889" s="37" t="n">
        <v>1007894</v>
      </c>
      <c r="B8889" s="38" t="n">
        <v>46309</v>
      </c>
      <c r="C8889" s="39" t="n">
        <v>1</v>
      </c>
      <c r="D8889" s="39" t="s">
        <v>26</v>
      </c>
      <c r="E8889" s="39"/>
      <c r="F8889" s="41" t="n">
        <f aca="false">IF(A8889="","",MATCH(A8889,P_ID,1))</f>
        <v>7894</v>
      </c>
      <c r="G8889" s="41" t="str">
        <f aca="false">IF(A8889="","",INDEX(P_Svc,F8889))</f>
        <v>Economy</v>
      </c>
      <c r="H8889" s="41" t="str">
        <f aca="false">IF(A8889="","",INDEX(P_Zone,F8889))</f>
        <v>North</v>
      </c>
      <c r="I8889" s="41" t="n">
        <f aca="false">IF(A8889="","",IF(D8889="Delivered",IF(B8889&lt;=INDEX(P_Due,F8889),1,0),0))</f>
        <v>1</v>
      </c>
    </row>
    <row r="8890" customFormat="false" ht="15" hidden="false" customHeight="false" outlineLevel="0" collapsed="false">
      <c r="A8890" s="37" t="n">
        <v>1007895</v>
      </c>
      <c r="B8890" s="38" t="n">
        <v>46309</v>
      </c>
      <c r="C8890" s="39" t="n">
        <v>1</v>
      </c>
      <c r="D8890" s="39" t="s">
        <v>26</v>
      </c>
      <c r="E8890" s="39"/>
      <c r="F8890" s="41" t="n">
        <f aca="false">IF(A8890="","",MATCH(A8890,P_ID,1))</f>
        <v>7895</v>
      </c>
      <c r="G8890" s="41" t="str">
        <f aca="false">IF(A8890="","",INDEX(P_Svc,F8890))</f>
        <v>Standard</v>
      </c>
      <c r="H8890" s="41" t="str">
        <f aca="false">IF(A8890="","",INDEX(P_Zone,F8890))</f>
        <v>West</v>
      </c>
      <c r="I8890" s="41" t="n">
        <f aca="false">IF(A8890="","",IF(D8890="Delivered",IF(B8890&lt;=INDEX(P_Due,F8890),1,0),0))</f>
        <v>1</v>
      </c>
    </row>
    <row r="8891" customFormat="false" ht="15" hidden="false" customHeight="false" outlineLevel="0" collapsed="false">
      <c r="A8891" s="37" t="n">
        <v>1007896</v>
      </c>
      <c r="B8891" s="38" t="n">
        <v>46309</v>
      </c>
      <c r="C8891" s="39" t="n">
        <v>1</v>
      </c>
      <c r="D8891" s="39" t="s">
        <v>79</v>
      </c>
      <c r="E8891" s="39" t="s">
        <v>32</v>
      </c>
      <c r="F8891" s="41" t="n">
        <f aca="false">IF(A8891="","",MATCH(A8891,P_ID,1))</f>
        <v>7896</v>
      </c>
      <c r="G8891" s="41" t="str">
        <f aca="false">IF(A8891="","",INDEX(P_Svc,F8891))</f>
        <v>Standard</v>
      </c>
      <c r="H8891" s="41" t="str">
        <f aca="false">IF(A8891="","",INDEX(P_Zone,F8891))</f>
        <v>Central</v>
      </c>
      <c r="I8891" s="41" t="n">
        <f aca="false">IF(A8891="","",IF(D8891="Delivered",IF(B8891&lt;=INDEX(P_Due,F8891),1,0),0))</f>
        <v>0</v>
      </c>
    </row>
    <row r="8892" customFormat="false" ht="15" hidden="false" customHeight="false" outlineLevel="0" collapsed="false">
      <c r="A8892" s="37" t="n">
        <v>1007897</v>
      </c>
      <c r="B8892" s="38" t="n">
        <v>46309</v>
      </c>
      <c r="C8892" s="39" t="n">
        <v>1</v>
      </c>
      <c r="D8892" s="39" t="s">
        <v>26</v>
      </c>
      <c r="E8892" s="39"/>
      <c r="F8892" s="41" t="n">
        <f aca="false">IF(A8892="","",MATCH(A8892,P_ID,1))</f>
        <v>7897</v>
      </c>
      <c r="G8892" s="41" t="str">
        <f aca="false">IF(A8892="","",INDEX(P_Svc,F8892))</f>
        <v>Standard</v>
      </c>
      <c r="H8892" s="41" t="str">
        <f aca="false">IF(A8892="","",INDEX(P_Zone,F8892))</f>
        <v>South</v>
      </c>
      <c r="I8892" s="41" t="n">
        <f aca="false">IF(A8892="","",IF(D8892="Delivered",IF(B8892&lt;=INDEX(P_Due,F8892),1,0),0))</f>
        <v>1</v>
      </c>
    </row>
    <row r="8893" customFormat="false" ht="15" hidden="false" customHeight="false" outlineLevel="0" collapsed="false">
      <c r="A8893" s="37" t="n">
        <v>1007899</v>
      </c>
      <c r="B8893" s="38" t="n">
        <v>46309</v>
      </c>
      <c r="C8893" s="39" t="n">
        <v>1</v>
      </c>
      <c r="D8893" s="39" t="s">
        <v>26</v>
      </c>
      <c r="E8893" s="39"/>
      <c r="F8893" s="41" t="n">
        <f aca="false">IF(A8893="","",MATCH(A8893,P_ID,1))</f>
        <v>7899</v>
      </c>
      <c r="G8893" s="41" t="str">
        <f aca="false">IF(A8893="","",INDEX(P_Svc,F8893))</f>
        <v>Standard</v>
      </c>
      <c r="H8893" s="41" t="str">
        <f aca="false">IF(A8893="","",INDEX(P_Zone,F8893))</f>
        <v>North</v>
      </c>
      <c r="I8893" s="41" t="n">
        <f aca="false">IF(A8893="","",IF(D8893="Delivered",IF(B8893&lt;=INDEX(P_Due,F8893),1,0),0))</f>
        <v>1</v>
      </c>
    </row>
    <row r="8894" customFormat="false" ht="15" hidden="false" customHeight="false" outlineLevel="0" collapsed="false">
      <c r="A8894" s="37" t="n">
        <v>1007900</v>
      </c>
      <c r="B8894" s="38" t="n">
        <v>46309</v>
      </c>
      <c r="C8894" s="39" t="n">
        <v>1</v>
      </c>
      <c r="D8894" s="39" t="s">
        <v>26</v>
      </c>
      <c r="E8894" s="39"/>
      <c r="F8894" s="41" t="n">
        <f aca="false">IF(A8894="","",MATCH(A8894,P_ID,1))</f>
        <v>7900</v>
      </c>
      <c r="G8894" s="41" t="str">
        <f aca="false">IF(A8894="","",INDEX(P_Svc,F8894))</f>
        <v>Standard</v>
      </c>
      <c r="H8894" s="41" t="str">
        <f aca="false">IF(A8894="","",INDEX(P_Zone,F8894))</f>
        <v>South</v>
      </c>
      <c r="I8894" s="41" t="n">
        <f aca="false">IF(A8894="","",IF(D8894="Delivered",IF(B8894&lt;=INDEX(P_Due,F8894),1,0),0))</f>
        <v>1</v>
      </c>
    </row>
    <row r="8895" customFormat="false" ht="15" hidden="false" customHeight="false" outlineLevel="0" collapsed="false">
      <c r="A8895" s="37" t="n">
        <v>1007901</v>
      </c>
      <c r="B8895" s="38" t="n">
        <v>46309</v>
      </c>
      <c r="C8895" s="39" t="n">
        <v>1</v>
      </c>
      <c r="D8895" s="39" t="s">
        <v>26</v>
      </c>
      <c r="E8895" s="39"/>
      <c r="F8895" s="41" t="n">
        <f aca="false">IF(A8895="","",MATCH(A8895,P_ID,1))</f>
        <v>7901</v>
      </c>
      <c r="G8895" s="41" t="str">
        <f aca="false">IF(A8895="","",INDEX(P_Svc,F8895))</f>
        <v>Standard</v>
      </c>
      <c r="H8895" s="41" t="str">
        <f aca="false">IF(A8895="","",INDEX(P_Zone,F8895))</f>
        <v>West</v>
      </c>
      <c r="I8895" s="41" t="n">
        <f aca="false">IF(A8895="","",IF(D8895="Delivered",IF(B8895&lt;=INDEX(P_Due,F8895),1,0),0))</f>
        <v>1</v>
      </c>
    </row>
    <row r="8896" customFormat="false" ht="15" hidden="false" customHeight="false" outlineLevel="0" collapsed="false">
      <c r="A8896" s="37" t="n">
        <v>1007902</v>
      </c>
      <c r="B8896" s="38" t="n">
        <v>46309</v>
      </c>
      <c r="C8896" s="39" t="n">
        <v>1</v>
      </c>
      <c r="D8896" s="39" t="s">
        <v>26</v>
      </c>
      <c r="E8896" s="39"/>
      <c r="F8896" s="41" t="n">
        <f aca="false">IF(A8896="","",MATCH(A8896,P_ID,1))</f>
        <v>7902</v>
      </c>
      <c r="G8896" s="41" t="str">
        <f aca="false">IF(A8896="","",INDEX(P_Svc,F8896))</f>
        <v>Economy</v>
      </c>
      <c r="H8896" s="41" t="str">
        <f aca="false">IF(A8896="","",INDEX(P_Zone,F8896))</f>
        <v>South</v>
      </c>
      <c r="I8896" s="41" t="n">
        <f aca="false">IF(A8896="","",IF(D8896="Delivered",IF(B8896&lt;=INDEX(P_Due,F8896),1,0),0))</f>
        <v>1</v>
      </c>
    </row>
    <row r="8897" customFormat="false" ht="15" hidden="false" customHeight="false" outlineLevel="0" collapsed="false">
      <c r="A8897" s="37" t="n">
        <v>1007903</v>
      </c>
      <c r="B8897" s="38" t="n">
        <v>46309</v>
      </c>
      <c r="C8897" s="39" t="n">
        <v>1</v>
      </c>
      <c r="D8897" s="39" t="s">
        <v>26</v>
      </c>
      <c r="E8897" s="39"/>
      <c r="F8897" s="41" t="n">
        <f aca="false">IF(A8897="","",MATCH(A8897,P_ID,1))</f>
        <v>7903</v>
      </c>
      <c r="G8897" s="41" t="str">
        <f aca="false">IF(A8897="","",INDEX(P_Svc,F8897))</f>
        <v>Economy</v>
      </c>
      <c r="H8897" s="41" t="str">
        <f aca="false">IF(A8897="","",INDEX(P_Zone,F8897))</f>
        <v>West</v>
      </c>
      <c r="I8897" s="41" t="n">
        <f aca="false">IF(A8897="","",IF(D8897="Delivered",IF(B8897&lt;=INDEX(P_Due,F8897),1,0),0))</f>
        <v>1</v>
      </c>
    </row>
    <row r="8898" customFormat="false" ht="15" hidden="false" customHeight="false" outlineLevel="0" collapsed="false">
      <c r="A8898" s="37" t="n">
        <v>1007904</v>
      </c>
      <c r="B8898" s="38" t="n">
        <v>46309</v>
      </c>
      <c r="C8898" s="39" t="n">
        <v>1</v>
      </c>
      <c r="D8898" s="39" t="s">
        <v>26</v>
      </c>
      <c r="E8898" s="39"/>
      <c r="F8898" s="41" t="n">
        <f aca="false">IF(A8898="","",MATCH(A8898,P_ID,1))</f>
        <v>7904</v>
      </c>
      <c r="G8898" s="41" t="str">
        <f aca="false">IF(A8898="","",INDEX(P_Svc,F8898))</f>
        <v>Standard</v>
      </c>
      <c r="H8898" s="41" t="str">
        <f aca="false">IF(A8898="","",INDEX(P_Zone,F8898))</f>
        <v>West</v>
      </c>
      <c r="I8898" s="41" t="n">
        <f aca="false">IF(A8898="","",IF(D8898="Delivered",IF(B8898&lt;=INDEX(P_Due,F8898),1,0),0))</f>
        <v>1</v>
      </c>
    </row>
    <row r="8899" customFormat="false" ht="15" hidden="false" customHeight="false" outlineLevel="0" collapsed="false">
      <c r="A8899" s="37" t="n">
        <v>1007905</v>
      </c>
      <c r="B8899" s="38" t="n">
        <v>46309</v>
      </c>
      <c r="C8899" s="39" t="n">
        <v>1</v>
      </c>
      <c r="D8899" s="39" t="s">
        <v>26</v>
      </c>
      <c r="E8899" s="39"/>
      <c r="F8899" s="41" t="n">
        <f aca="false">IF(A8899="","",MATCH(A8899,P_ID,1))</f>
        <v>7905</v>
      </c>
      <c r="G8899" s="41" t="str">
        <f aca="false">IF(A8899="","",INDEX(P_Svc,F8899))</f>
        <v>Standard</v>
      </c>
      <c r="H8899" s="41" t="str">
        <f aca="false">IF(A8899="","",INDEX(P_Zone,F8899))</f>
        <v>North</v>
      </c>
      <c r="I8899" s="41" t="n">
        <f aca="false">IF(A8899="","",IF(D8899="Delivered",IF(B8899&lt;=INDEX(P_Due,F8899),1,0),0))</f>
        <v>1</v>
      </c>
    </row>
    <row r="8900" customFormat="false" ht="15" hidden="false" customHeight="false" outlineLevel="0" collapsed="false">
      <c r="A8900" s="37" t="n">
        <v>1007906</v>
      </c>
      <c r="B8900" s="38" t="n">
        <v>46309</v>
      </c>
      <c r="C8900" s="39" t="n">
        <v>1</v>
      </c>
      <c r="D8900" s="39" t="s">
        <v>26</v>
      </c>
      <c r="E8900" s="39"/>
      <c r="F8900" s="41" t="n">
        <f aca="false">IF(A8900="","",MATCH(A8900,P_ID,1))</f>
        <v>7906</v>
      </c>
      <c r="G8900" s="41" t="str">
        <f aca="false">IF(A8900="","",INDEX(P_Svc,F8900))</f>
        <v>Standard</v>
      </c>
      <c r="H8900" s="41" t="str">
        <f aca="false">IF(A8900="","",INDEX(P_Zone,F8900))</f>
        <v>South</v>
      </c>
      <c r="I8900" s="41" t="n">
        <f aca="false">IF(A8900="","",IF(D8900="Delivered",IF(B8900&lt;=INDEX(P_Due,F8900),1,0),0))</f>
        <v>1</v>
      </c>
    </row>
    <row r="8901" customFormat="false" ht="15" hidden="false" customHeight="false" outlineLevel="0" collapsed="false">
      <c r="A8901" s="37" t="n">
        <v>1007907</v>
      </c>
      <c r="B8901" s="38" t="n">
        <v>46309</v>
      </c>
      <c r="C8901" s="39" t="n">
        <v>1</v>
      </c>
      <c r="D8901" s="39" t="s">
        <v>26</v>
      </c>
      <c r="E8901" s="39"/>
      <c r="F8901" s="41" t="n">
        <f aca="false">IF(A8901="","",MATCH(A8901,P_ID,1))</f>
        <v>7907</v>
      </c>
      <c r="G8901" s="41" t="str">
        <f aca="false">IF(A8901="","",INDEX(P_Svc,F8901))</f>
        <v>Economy</v>
      </c>
      <c r="H8901" s="41" t="str">
        <f aca="false">IF(A8901="","",INDEX(P_Zone,F8901))</f>
        <v>North</v>
      </c>
      <c r="I8901" s="41" t="n">
        <f aca="false">IF(A8901="","",IF(D8901="Delivered",IF(B8901&lt;=INDEX(P_Due,F8901),1,0),0))</f>
        <v>1</v>
      </c>
    </row>
    <row r="8902" customFormat="false" ht="15" hidden="false" customHeight="false" outlineLevel="0" collapsed="false">
      <c r="A8902" s="37" t="n">
        <v>1007910</v>
      </c>
      <c r="B8902" s="38" t="n">
        <v>46309</v>
      </c>
      <c r="C8902" s="39" t="n">
        <v>1</v>
      </c>
      <c r="D8902" s="39" t="s">
        <v>26</v>
      </c>
      <c r="E8902" s="39"/>
      <c r="F8902" s="41" t="n">
        <f aca="false">IF(A8902="","",MATCH(A8902,P_ID,1))</f>
        <v>7910</v>
      </c>
      <c r="G8902" s="41" t="str">
        <f aca="false">IF(A8902="","",INDEX(P_Svc,F8902))</f>
        <v>Express</v>
      </c>
      <c r="H8902" s="41" t="str">
        <f aca="false">IF(A8902="","",INDEX(P_Zone,F8902))</f>
        <v>East</v>
      </c>
      <c r="I8902" s="41" t="n">
        <f aca="false">IF(A8902="","",IF(D8902="Delivered",IF(B8902&lt;=INDEX(P_Due,F8902),1,0),0))</f>
        <v>1</v>
      </c>
    </row>
    <row r="8903" customFormat="false" ht="15" hidden="false" customHeight="false" outlineLevel="0" collapsed="false">
      <c r="A8903" s="37" t="n">
        <v>1007987</v>
      </c>
      <c r="B8903" s="38" t="n">
        <v>46309</v>
      </c>
      <c r="C8903" s="39" t="n">
        <v>1</v>
      </c>
      <c r="D8903" s="39" t="s">
        <v>26</v>
      </c>
      <c r="E8903" s="39"/>
      <c r="F8903" s="41" t="n">
        <f aca="false">IF(A8903="","",MATCH(A8903,P_ID,1))</f>
        <v>7987</v>
      </c>
      <c r="G8903" s="41" t="str">
        <f aca="false">IF(A8903="","",INDEX(P_Svc,F8903))</f>
        <v>Express</v>
      </c>
      <c r="H8903" s="41" t="str">
        <f aca="false">IF(A8903="","",INDEX(P_Zone,F8903))</f>
        <v>South</v>
      </c>
      <c r="I8903" s="41" t="n">
        <f aca="false">IF(A8903="","",IF(D8903="Delivered",IF(B8903&lt;=INDEX(P_Due,F8903),1,0),0))</f>
        <v>1</v>
      </c>
    </row>
    <row r="8904" customFormat="false" ht="15" hidden="false" customHeight="false" outlineLevel="0" collapsed="false">
      <c r="A8904" s="37" t="n">
        <v>1008006</v>
      </c>
      <c r="B8904" s="38" t="n">
        <v>46309</v>
      </c>
      <c r="C8904" s="39" t="n">
        <v>1</v>
      </c>
      <c r="D8904" s="39" t="s">
        <v>26</v>
      </c>
      <c r="E8904" s="39"/>
      <c r="F8904" s="41" t="n">
        <f aca="false">IF(A8904="","",MATCH(A8904,P_ID,1))</f>
        <v>8006</v>
      </c>
      <c r="G8904" s="41" t="str">
        <f aca="false">IF(A8904="","",INDEX(P_Svc,F8904))</f>
        <v>Express</v>
      </c>
      <c r="H8904" s="41" t="str">
        <f aca="false">IF(A8904="","",INDEX(P_Zone,F8904))</f>
        <v>South</v>
      </c>
      <c r="I8904" s="41" t="n">
        <f aca="false">IF(A8904="","",IF(D8904="Delivered",IF(B8904&lt;=INDEX(P_Due,F8904),1,0),0))</f>
        <v>1</v>
      </c>
    </row>
    <row r="8905" customFormat="false" ht="15" hidden="false" customHeight="false" outlineLevel="0" collapsed="false">
      <c r="A8905" s="37" t="n">
        <v>1008099</v>
      </c>
      <c r="B8905" s="38" t="n">
        <v>46309</v>
      </c>
      <c r="C8905" s="39" t="n">
        <v>1</v>
      </c>
      <c r="D8905" s="39" t="s">
        <v>26</v>
      </c>
      <c r="E8905" s="39"/>
      <c r="F8905" s="41" t="n">
        <f aca="false">IF(A8905="","",MATCH(A8905,P_ID,1))</f>
        <v>8099</v>
      </c>
      <c r="G8905" s="41" t="str">
        <f aca="false">IF(A8905="","",INDEX(P_Svc,F8905))</f>
        <v>Express</v>
      </c>
      <c r="H8905" s="41" t="str">
        <f aca="false">IF(A8905="","",INDEX(P_Zone,F8905))</f>
        <v>North</v>
      </c>
      <c r="I8905" s="41" t="n">
        <f aca="false">IF(A8905="","",IF(D8905="Delivered",IF(B8905&lt;=INDEX(P_Due,F8905),1,0),0))</f>
        <v>1</v>
      </c>
    </row>
    <row r="8906" customFormat="false" ht="15" hidden="false" customHeight="false" outlineLevel="0" collapsed="false">
      <c r="A8906" s="37" t="n">
        <v>1008118</v>
      </c>
      <c r="B8906" s="38" t="n">
        <v>46309</v>
      </c>
      <c r="C8906" s="39" t="n">
        <v>1</v>
      </c>
      <c r="D8906" s="39" t="s">
        <v>26</v>
      </c>
      <c r="E8906" s="39"/>
      <c r="F8906" s="41" t="n">
        <f aca="false">IF(A8906="","",MATCH(A8906,P_ID,1))</f>
        <v>8118</v>
      </c>
      <c r="G8906" s="41" t="str">
        <f aca="false">IF(A8906="","",INDEX(P_Svc,F8906))</f>
        <v>Express</v>
      </c>
      <c r="H8906" s="41" t="str">
        <f aca="false">IF(A8906="","",INDEX(P_Zone,F8906))</f>
        <v>South</v>
      </c>
      <c r="I8906" s="41" t="n">
        <f aca="false">IF(A8906="","",IF(D8906="Delivered",IF(B8906&lt;=INDEX(P_Due,F8906),1,0),0))</f>
        <v>1</v>
      </c>
    </row>
    <row r="8907" customFormat="false" ht="15" hidden="false" customHeight="false" outlineLevel="0" collapsed="false">
      <c r="A8907" s="37" t="n">
        <v>1006904</v>
      </c>
      <c r="B8907" s="38" t="n">
        <v>46309</v>
      </c>
      <c r="C8907" s="39" t="n">
        <v>3</v>
      </c>
      <c r="D8907" s="39" t="s">
        <v>26</v>
      </c>
      <c r="E8907" s="39"/>
      <c r="F8907" s="41" t="n">
        <f aca="false">IF(A8907="","",MATCH(A8907,P_ID,1))</f>
        <v>6904</v>
      </c>
      <c r="G8907" s="41" t="str">
        <f aca="false">IF(A8907="","",INDEX(P_Svc,F8907))</f>
        <v>Standard</v>
      </c>
      <c r="H8907" s="41" t="str">
        <f aca="false">IF(A8907="","",INDEX(P_Zone,F8907))</f>
        <v>Central</v>
      </c>
      <c r="I8907" s="41" t="n">
        <f aca="false">IF(A8907="","",IF(D8907="Delivered",IF(B8907&lt;=INDEX(P_Due,F8907),1,0),0))</f>
        <v>0</v>
      </c>
    </row>
    <row r="8908" customFormat="false" ht="15" hidden="false" customHeight="false" outlineLevel="0" collapsed="false">
      <c r="A8908" s="37" t="n">
        <v>1006918</v>
      </c>
      <c r="B8908" s="38" t="n">
        <v>46309</v>
      </c>
      <c r="C8908" s="39" t="n">
        <v>2</v>
      </c>
      <c r="D8908" s="39" t="s">
        <v>26</v>
      </c>
      <c r="E8908" s="39"/>
      <c r="F8908" s="41" t="n">
        <f aca="false">IF(A8908="","",MATCH(A8908,P_ID,1))</f>
        <v>6918</v>
      </c>
      <c r="G8908" s="41" t="str">
        <f aca="false">IF(A8908="","",INDEX(P_Svc,F8908))</f>
        <v>Economy</v>
      </c>
      <c r="H8908" s="41" t="str">
        <f aca="false">IF(A8908="","",INDEX(P_Zone,F8908))</f>
        <v>North</v>
      </c>
      <c r="I8908" s="41" t="n">
        <f aca="false">IF(A8908="","",IF(D8908="Delivered",IF(B8908&lt;=INDEX(P_Due,F8908),1,0),0))</f>
        <v>1</v>
      </c>
    </row>
    <row r="8909" customFormat="false" ht="15" hidden="false" customHeight="false" outlineLevel="0" collapsed="false">
      <c r="A8909" s="37" t="n">
        <v>1007289</v>
      </c>
      <c r="B8909" s="38" t="n">
        <v>46309</v>
      </c>
      <c r="C8909" s="39" t="n">
        <v>2</v>
      </c>
      <c r="D8909" s="39" t="s">
        <v>26</v>
      </c>
      <c r="E8909" s="39"/>
      <c r="F8909" s="41" t="n">
        <f aca="false">IF(A8909="","",MATCH(A8909,P_ID,1))</f>
        <v>7289</v>
      </c>
      <c r="G8909" s="41" t="str">
        <f aca="false">IF(A8909="","",INDEX(P_Svc,F8909))</f>
        <v>Standard</v>
      </c>
      <c r="H8909" s="41" t="str">
        <f aca="false">IF(A8909="","",INDEX(P_Zone,F8909))</f>
        <v>South</v>
      </c>
      <c r="I8909" s="41" t="n">
        <f aca="false">IF(A8909="","",IF(D8909="Delivered",IF(B8909&lt;=INDEX(P_Due,F8909),1,0),0))</f>
        <v>1</v>
      </c>
    </row>
    <row r="8910" customFormat="false" ht="15" hidden="false" customHeight="false" outlineLevel="0" collapsed="false">
      <c r="A8910" s="37" t="n">
        <v>1007298</v>
      </c>
      <c r="B8910" s="38" t="n">
        <v>46309</v>
      </c>
      <c r="C8910" s="39" t="n">
        <v>2</v>
      </c>
      <c r="D8910" s="39" t="s">
        <v>26</v>
      </c>
      <c r="E8910" s="39"/>
      <c r="F8910" s="41" t="n">
        <f aca="false">IF(A8910="","",MATCH(A8910,P_ID,1))</f>
        <v>7298</v>
      </c>
      <c r="G8910" s="41" t="str">
        <f aca="false">IF(A8910="","",INDEX(P_Svc,F8910))</f>
        <v>Economy</v>
      </c>
      <c r="H8910" s="41" t="str">
        <f aca="false">IF(A8910="","",INDEX(P_Zone,F8910))</f>
        <v>Central</v>
      </c>
      <c r="I8910" s="41" t="n">
        <f aca="false">IF(A8910="","",IF(D8910="Delivered",IF(B8910&lt;=INDEX(P_Due,F8910),1,0),0))</f>
        <v>1</v>
      </c>
    </row>
    <row r="8911" customFormat="false" ht="15" hidden="false" customHeight="false" outlineLevel="0" collapsed="false">
      <c r="A8911" s="37" t="n">
        <v>1007299</v>
      </c>
      <c r="B8911" s="38" t="n">
        <v>46309</v>
      </c>
      <c r="C8911" s="39" t="n">
        <v>2</v>
      </c>
      <c r="D8911" s="39" t="s">
        <v>26</v>
      </c>
      <c r="E8911" s="39"/>
      <c r="F8911" s="41" t="n">
        <f aca="false">IF(A8911="","",MATCH(A8911,P_ID,1))</f>
        <v>7299</v>
      </c>
      <c r="G8911" s="41" t="str">
        <f aca="false">IF(A8911="","",INDEX(P_Svc,F8911))</f>
        <v>Economy</v>
      </c>
      <c r="H8911" s="41" t="str">
        <f aca="false">IF(A8911="","",INDEX(P_Zone,F8911))</f>
        <v>South</v>
      </c>
      <c r="I8911" s="41" t="n">
        <f aca="false">IF(A8911="","",IF(D8911="Delivered",IF(B8911&lt;=INDEX(P_Due,F8911),1,0),0))</f>
        <v>1</v>
      </c>
    </row>
    <row r="8912" customFormat="false" ht="15" hidden="false" customHeight="false" outlineLevel="0" collapsed="false">
      <c r="A8912" s="37" t="n">
        <v>1007305</v>
      </c>
      <c r="B8912" s="38" t="n">
        <v>46309</v>
      </c>
      <c r="C8912" s="39" t="n">
        <v>2</v>
      </c>
      <c r="D8912" s="39" t="s">
        <v>26</v>
      </c>
      <c r="E8912" s="39"/>
      <c r="F8912" s="41" t="n">
        <f aca="false">IF(A8912="","",MATCH(A8912,P_ID,1))</f>
        <v>7305</v>
      </c>
      <c r="G8912" s="41" t="str">
        <f aca="false">IF(A8912="","",INDEX(P_Svc,F8912))</f>
        <v>Standard</v>
      </c>
      <c r="H8912" s="41" t="str">
        <f aca="false">IF(A8912="","",INDEX(P_Zone,F8912))</f>
        <v>South</v>
      </c>
      <c r="I8912" s="41" t="n">
        <f aca="false">IF(A8912="","",IF(D8912="Delivered",IF(B8912&lt;=INDEX(P_Due,F8912),1,0),0))</f>
        <v>1</v>
      </c>
    </row>
    <row r="8913" customFormat="false" ht="15" hidden="false" customHeight="false" outlineLevel="0" collapsed="false">
      <c r="A8913" s="37" t="n">
        <v>1007311</v>
      </c>
      <c r="B8913" s="38" t="n">
        <v>46309</v>
      </c>
      <c r="C8913" s="39" t="n">
        <v>2</v>
      </c>
      <c r="D8913" s="39" t="s">
        <v>26</v>
      </c>
      <c r="E8913" s="39"/>
      <c r="F8913" s="41" t="n">
        <f aca="false">IF(A8913="","",MATCH(A8913,P_ID,1))</f>
        <v>7311</v>
      </c>
      <c r="G8913" s="41" t="str">
        <f aca="false">IF(A8913="","",INDEX(P_Svc,F8913))</f>
        <v>Economy</v>
      </c>
      <c r="H8913" s="41" t="str">
        <f aca="false">IF(A8913="","",INDEX(P_Zone,F8913))</f>
        <v>South</v>
      </c>
      <c r="I8913" s="41" t="n">
        <f aca="false">IF(A8913="","",IF(D8913="Delivered",IF(B8913&lt;=INDEX(P_Due,F8913),1,0),0))</f>
        <v>1</v>
      </c>
    </row>
    <row r="8914" customFormat="false" ht="15" hidden="false" customHeight="false" outlineLevel="0" collapsed="false">
      <c r="A8914" s="37" t="n">
        <v>1007316</v>
      </c>
      <c r="B8914" s="38" t="n">
        <v>46309</v>
      </c>
      <c r="C8914" s="39" t="n">
        <v>1</v>
      </c>
      <c r="D8914" s="39" t="s">
        <v>26</v>
      </c>
      <c r="E8914" s="39"/>
      <c r="F8914" s="41" t="n">
        <f aca="false">IF(A8914="","",MATCH(A8914,P_ID,1))</f>
        <v>7316</v>
      </c>
      <c r="G8914" s="41" t="str">
        <f aca="false">IF(A8914="","",INDEX(P_Svc,F8914))</f>
        <v>Standard</v>
      </c>
      <c r="H8914" s="41" t="str">
        <f aca="false">IF(A8914="","",INDEX(P_Zone,F8914))</f>
        <v>West</v>
      </c>
      <c r="I8914" s="41" t="n">
        <f aca="false">IF(A8914="","",IF(D8914="Delivered",IF(B8914&lt;=INDEX(P_Due,F8914),1,0),0))</f>
        <v>1</v>
      </c>
    </row>
    <row r="8915" customFormat="false" ht="15" hidden="false" customHeight="false" outlineLevel="0" collapsed="false">
      <c r="A8915" s="37" t="n">
        <v>1007319</v>
      </c>
      <c r="B8915" s="38" t="n">
        <v>46309</v>
      </c>
      <c r="C8915" s="39" t="n">
        <v>2</v>
      </c>
      <c r="D8915" s="39" t="s">
        <v>26</v>
      </c>
      <c r="E8915" s="39"/>
      <c r="F8915" s="41" t="n">
        <f aca="false">IF(A8915="","",MATCH(A8915,P_ID,1))</f>
        <v>7319</v>
      </c>
      <c r="G8915" s="41" t="str">
        <f aca="false">IF(A8915="","",INDEX(P_Svc,F8915))</f>
        <v>Economy</v>
      </c>
      <c r="H8915" s="41" t="str">
        <f aca="false">IF(A8915="","",INDEX(P_Zone,F8915))</f>
        <v>South</v>
      </c>
      <c r="I8915" s="41" t="n">
        <f aca="false">IF(A8915="","",IF(D8915="Delivered",IF(B8915&lt;=INDEX(P_Due,F8915),1,0),0))</f>
        <v>1</v>
      </c>
    </row>
    <row r="8916" customFormat="false" ht="15" hidden="false" customHeight="false" outlineLevel="0" collapsed="false">
      <c r="A8916" s="37" t="n">
        <v>1007320</v>
      </c>
      <c r="B8916" s="38" t="n">
        <v>46309</v>
      </c>
      <c r="C8916" s="39" t="n">
        <v>2</v>
      </c>
      <c r="D8916" s="39" t="s">
        <v>26</v>
      </c>
      <c r="E8916" s="39"/>
      <c r="F8916" s="41" t="n">
        <f aca="false">IF(A8916="","",MATCH(A8916,P_ID,1))</f>
        <v>7320</v>
      </c>
      <c r="G8916" s="41" t="str">
        <f aca="false">IF(A8916="","",INDEX(P_Svc,F8916))</f>
        <v>Economy</v>
      </c>
      <c r="H8916" s="41" t="str">
        <f aca="false">IF(A8916="","",INDEX(P_Zone,F8916))</f>
        <v>Central</v>
      </c>
      <c r="I8916" s="41" t="n">
        <f aca="false">IF(A8916="","",IF(D8916="Delivered",IF(B8916&lt;=INDEX(P_Due,F8916),1,0),0))</f>
        <v>1</v>
      </c>
    </row>
    <row r="8917" customFormat="false" ht="15" hidden="false" customHeight="false" outlineLevel="0" collapsed="false">
      <c r="A8917" s="37" t="n">
        <v>1007720</v>
      </c>
      <c r="B8917" s="38" t="n">
        <v>46310</v>
      </c>
      <c r="C8917" s="39" t="n">
        <v>2</v>
      </c>
      <c r="D8917" s="39" t="s">
        <v>26</v>
      </c>
      <c r="E8917" s="39"/>
      <c r="F8917" s="41" t="n">
        <f aca="false">IF(A8917="","",MATCH(A8917,P_ID,1))</f>
        <v>7720</v>
      </c>
      <c r="G8917" s="41" t="str">
        <f aca="false">IF(A8917="","",INDEX(P_Svc,F8917))</f>
        <v>Express</v>
      </c>
      <c r="H8917" s="41" t="str">
        <f aca="false">IF(A8917="","",INDEX(P_Zone,F8917))</f>
        <v>East</v>
      </c>
      <c r="I8917" s="41" t="n">
        <f aca="false">IF(A8917="","",IF(D8917="Delivered",IF(B8917&lt;=INDEX(P_Due,F8917),1,0),0))</f>
        <v>0</v>
      </c>
    </row>
    <row r="8918" customFormat="false" ht="15" hidden="false" customHeight="false" outlineLevel="0" collapsed="false">
      <c r="A8918" s="37" t="n">
        <v>1007918</v>
      </c>
      <c r="B8918" s="38" t="n">
        <v>46310</v>
      </c>
      <c r="C8918" s="39" t="n">
        <v>1</v>
      </c>
      <c r="D8918" s="39" t="s">
        <v>26</v>
      </c>
      <c r="E8918" s="39"/>
      <c r="F8918" s="41" t="n">
        <f aca="false">IF(A8918="","",MATCH(A8918,P_ID,1))</f>
        <v>7918</v>
      </c>
      <c r="G8918" s="41" t="str">
        <f aca="false">IF(A8918="","",INDEX(P_Svc,F8918))</f>
        <v>Express</v>
      </c>
      <c r="H8918" s="41" t="str">
        <f aca="false">IF(A8918="","",INDEX(P_Zone,F8918))</f>
        <v>East</v>
      </c>
      <c r="I8918" s="41" t="n">
        <f aca="false">IF(A8918="","",IF(D8918="Delivered",IF(B8918&lt;=INDEX(P_Due,F8918),1,0),0))</f>
        <v>0</v>
      </c>
    </row>
    <row r="8919" customFormat="false" ht="15" hidden="false" customHeight="false" outlineLevel="0" collapsed="false">
      <c r="A8919" s="37" t="n">
        <v>1007968</v>
      </c>
      <c r="B8919" s="38" t="n">
        <v>46310</v>
      </c>
      <c r="C8919" s="39" t="n">
        <v>1</v>
      </c>
      <c r="D8919" s="39" t="s">
        <v>26</v>
      </c>
      <c r="E8919" s="39"/>
      <c r="F8919" s="41" t="n">
        <f aca="false">IF(A8919="","",MATCH(A8919,P_ID,1))</f>
        <v>7968</v>
      </c>
      <c r="G8919" s="41" t="str">
        <f aca="false">IF(A8919="","",INDEX(P_Svc,F8919))</f>
        <v>Express</v>
      </c>
      <c r="H8919" s="41" t="str">
        <f aca="false">IF(A8919="","",INDEX(P_Zone,F8919))</f>
        <v>Central</v>
      </c>
      <c r="I8919" s="41" t="n">
        <f aca="false">IF(A8919="","",IF(D8919="Delivered",IF(B8919&lt;=INDEX(P_Due,F8919),1,0),0))</f>
        <v>0</v>
      </c>
    </row>
    <row r="8920" customFormat="false" ht="15" hidden="false" customHeight="false" outlineLevel="0" collapsed="false">
      <c r="A8920" s="37" t="n">
        <v>1007977</v>
      </c>
      <c r="B8920" s="38" t="n">
        <v>46310</v>
      </c>
      <c r="C8920" s="39" t="n">
        <v>1</v>
      </c>
      <c r="D8920" s="39" t="s">
        <v>26</v>
      </c>
      <c r="E8920" s="39"/>
      <c r="F8920" s="41" t="n">
        <f aca="false">IF(A8920="","",MATCH(A8920,P_ID,1))</f>
        <v>7977</v>
      </c>
      <c r="G8920" s="41" t="str">
        <f aca="false">IF(A8920="","",INDEX(P_Svc,F8920))</f>
        <v>Express</v>
      </c>
      <c r="H8920" s="41" t="str">
        <f aca="false">IF(A8920="","",INDEX(P_Zone,F8920))</f>
        <v>North</v>
      </c>
      <c r="I8920" s="41" t="n">
        <f aca="false">IF(A8920="","",IF(D8920="Delivered",IF(B8920&lt;=INDEX(P_Due,F8920),1,0),0))</f>
        <v>0</v>
      </c>
    </row>
    <row r="8921" customFormat="false" ht="15" hidden="false" customHeight="false" outlineLevel="0" collapsed="false">
      <c r="A8921" s="37" t="n">
        <v>1008180</v>
      </c>
      <c r="B8921" s="38" t="n">
        <v>46310</v>
      </c>
      <c r="C8921" s="39" t="n">
        <v>1</v>
      </c>
      <c r="D8921" s="39" t="s">
        <v>26</v>
      </c>
      <c r="E8921" s="39"/>
      <c r="F8921" s="41" t="n">
        <f aca="false">IF(A8921="","",MATCH(A8921,P_ID,1))</f>
        <v>8180</v>
      </c>
      <c r="G8921" s="41" t="str">
        <f aca="false">IF(A8921="","",INDEX(P_Svc,F8921))</f>
        <v>Express</v>
      </c>
      <c r="H8921" s="41" t="str">
        <f aca="false">IF(A8921="","",INDEX(P_Zone,F8921))</f>
        <v>West</v>
      </c>
      <c r="I8921" s="41" t="n">
        <f aca="false">IF(A8921="","",IF(D8921="Delivered",IF(B8921&lt;=INDEX(P_Due,F8921),1,0),0))</f>
        <v>1</v>
      </c>
    </row>
    <row r="8922" customFormat="false" ht="15" hidden="false" customHeight="false" outlineLevel="0" collapsed="false">
      <c r="A8922" s="37" t="n">
        <v>1008203</v>
      </c>
      <c r="B8922" s="38" t="n">
        <v>46310</v>
      </c>
      <c r="C8922" s="39" t="n">
        <v>1</v>
      </c>
      <c r="D8922" s="39" t="s">
        <v>26</v>
      </c>
      <c r="E8922" s="39"/>
      <c r="F8922" s="41" t="n">
        <f aca="false">IF(A8922="","",MATCH(A8922,P_ID,1))</f>
        <v>8203</v>
      </c>
      <c r="G8922" s="41" t="str">
        <f aca="false">IF(A8922="","",INDEX(P_Svc,F8922))</f>
        <v>Express</v>
      </c>
      <c r="H8922" s="41" t="str">
        <f aca="false">IF(A8922="","",INDEX(P_Zone,F8922))</f>
        <v>West</v>
      </c>
      <c r="I8922" s="41" t="n">
        <f aca="false">IF(A8922="","",IF(D8922="Delivered",IF(B8922&lt;=INDEX(P_Due,F8922),1,0),0))</f>
        <v>1</v>
      </c>
    </row>
    <row r="8923" customFormat="false" ht="15" hidden="false" customHeight="false" outlineLevel="0" collapsed="false">
      <c r="A8923" s="37" t="n">
        <v>1008258</v>
      </c>
      <c r="B8923" s="38" t="n">
        <v>46310</v>
      </c>
      <c r="C8923" s="39" t="n">
        <v>1</v>
      </c>
      <c r="D8923" s="39" t="s">
        <v>26</v>
      </c>
      <c r="E8923" s="39"/>
      <c r="F8923" s="41" t="n">
        <f aca="false">IF(A8923="","",MATCH(A8923,P_ID,1))</f>
        <v>8258</v>
      </c>
      <c r="G8923" s="41" t="str">
        <f aca="false">IF(A8923="","",INDEX(P_Svc,F8923))</f>
        <v>Express</v>
      </c>
      <c r="H8923" s="41" t="str">
        <f aca="false">IF(A8923="","",INDEX(P_Zone,F8923))</f>
        <v>East</v>
      </c>
      <c r="I8923" s="41" t="n">
        <f aca="false">IF(A8923="","",IF(D8923="Delivered",IF(B8923&lt;=INDEX(P_Due,F8923),1,0),0))</f>
        <v>1</v>
      </c>
    </row>
    <row r="8924" customFormat="false" ht="15" hidden="false" customHeight="false" outlineLevel="0" collapsed="false">
      <c r="A8924" s="37" t="n">
        <v>1008261</v>
      </c>
      <c r="B8924" s="38" t="n">
        <v>46310</v>
      </c>
      <c r="C8924" s="39" t="n">
        <v>1</v>
      </c>
      <c r="D8924" s="39" t="s">
        <v>26</v>
      </c>
      <c r="E8924" s="39"/>
      <c r="F8924" s="41" t="n">
        <f aca="false">IF(A8924="","",MATCH(A8924,P_ID,1))</f>
        <v>8261</v>
      </c>
      <c r="G8924" s="41" t="str">
        <f aca="false">IF(A8924="","",INDEX(P_Svc,F8924))</f>
        <v>Express</v>
      </c>
      <c r="H8924" s="41" t="str">
        <f aca="false">IF(A8924="","",INDEX(P_Zone,F8924))</f>
        <v>East</v>
      </c>
      <c r="I8924" s="41" t="n">
        <f aca="false">IF(A8924="","",IF(D8924="Delivered",IF(B8924&lt;=INDEX(P_Due,F8924),1,0),0))</f>
        <v>1</v>
      </c>
    </row>
    <row r="8925" customFormat="false" ht="15" hidden="false" customHeight="false" outlineLevel="0" collapsed="false">
      <c r="A8925" s="37" t="n">
        <v>1008262</v>
      </c>
      <c r="B8925" s="38" t="n">
        <v>46310</v>
      </c>
      <c r="C8925" s="39" t="n">
        <v>1</v>
      </c>
      <c r="D8925" s="39" t="s">
        <v>26</v>
      </c>
      <c r="E8925" s="39"/>
      <c r="F8925" s="41" t="n">
        <f aca="false">IF(A8925="","",MATCH(A8925,P_ID,1))</f>
        <v>8262</v>
      </c>
      <c r="G8925" s="41" t="str">
        <f aca="false">IF(A8925="","",INDEX(P_Svc,F8925))</f>
        <v>Express</v>
      </c>
      <c r="H8925" s="41" t="str">
        <f aca="false">IF(A8925="","",INDEX(P_Zone,F8925))</f>
        <v>South</v>
      </c>
      <c r="I8925" s="41" t="n">
        <f aca="false">IF(A8925="","",IF(D8925="Delivered",IF(B8925&lt;=INDEX(P_Due,F8925),1,0),0))</f>
        <v>1</v>
      </c>
    </row>
    <row r="8926" customFormat="false" ht="15" hidden="false" customHeight="false" outlineLevel="0" collapsed="false">
      <c r="A8926" s="37" t="n">
        <v>1008425</v>
      </c>
      <c r="B8926" s="38" t="n">
        <v>46310</v>
      </c>
      <c r="C8926" s="39" t="n">
        <v>1</v>
      </c>
      <c r="D8926" s="39" t="s">
        <v>26</v>
      </c>
      <c r="E8926" s="39"/>
      <c r="F8926" s="41" t="n">
        <f aca="false">IF(A8926="","",MATCH(A8926,P_ID,1))</f>
        <v>8425</v>
      </c>
      <c r="G8926" s="41" t="str">
        <f aca="false">IF(A8926="","",INDEX(P_Svc,F8926))</f>
        <v>Express</v>
      </c>
      <c r="H8926" s="41" t="str">
        <f aca="false">IF(A8926="","",INDEX(P_Zone,F8926))</f>
        <v>South</v>
      </c>
      <c r="I8926" s="41" t="n">
        <f aca="false">IF(A8926="","",IF(D8926="Delivered",IF(B8926&lt;=INDEX(P_Due,F8926),1,0),0))</f>
        <v>1</v>
      </c>
    </row>
    <row r="8927" customFormat="false" ht="15" hidden="false" customHeight="false" outlineLevel="0" collapsed="false">
      <c r="A8927" s="37" t="n">
        <v>1007967</v>
      </c>
      <c r="B8927" s="38" t="n">
        <v>46310</v>
      </c>
      <c r="C8927" s="39" t="n">
        <v>2</v>
      </c>
      <c r="D8927" s="39" t="s">
        <v>26</v>
      </c>
      <c r="E8927" s="39"/>
      <c r="F8927" s="41" t="n">
        <f aca="false">IF(A8927="","",MATCH(A8927,P_ID,1))</f>
        <v>7967</v>
      </c>
      <c r="G8927" s="41" t="str">
        <f aca="false">IF(A8927="","",INDEX(P_Svc,F8927))</f>
        <v>Express</v>
      </c>
      <c r="H8927" s="41" t="str">
        <f aca="false">IF(A8927="","",INDEX(P_Zone,F8927))</f>
        <v>South</v>
      </c>
      <c r="I8927" s="41" t="n">
        <f aca="false">IF(A8927="","",IF(D8927="Delivered",IF(B8927&lt;=INDEX(P_Due,F8927),1,0),0))</f>
        <v>0</v>
      </c>
    </row>
    <row r="8928" customFormat="false" ht="15" hidden="false" customHeight="false" outlineLevel="0" collapsed="false">
      <c r="A8928" s="37" t="n">
        <v>1008020</v>
      </c>
      <c r="B8928" s="38" t="n">
        <v>46310</v>
      </c>
      <c r="C8928" s="39" t="n">
        <v>2</v>
      </c>
      <c r="D8928" s="39" t="s">
        <v>26</v>
      </c>
      <c r="E8928" s="39"/>
      <c r="F8928" s="41" t="n">
        <f aca="false">IF(A8928="","",MATCH(A8928,P_ID,1))</f>
        <v>8020</v>
      </c>
      <c r="G8928" s="41" t="str">
        <f aca="false">IF(A8928="","",INDEX(P_Svc,F8928))</f>
        <v>Express</v>
      </c>
      <c r="H8928" s="41" t="str">
        <f aca="false">IF(A8928="","",INDEX(P_Zone,F8928))</f>
        <v>South</v>
      </c>
      <c r="I8928" s="41" t="n">
        <f aca="false">IF(A8928="","",IF(D8928="Delivered",IF(B8928&lt;=INDEX(P_Due,F8928),1,0),0))</f>
        <v>0</v>
      </c>
    </row>
    <row r="8929" customFormat="false" ht="15" hidden="false" customHeight="false" outlineLevel="0" collapsed="false">
      <c r="A8929" s="37" t="n">
        <v>1008186</v>
      </c>
      <c r="B8929" s="38" t="n">
        <v>46310</v>
      </c>
      <c r="C8929" s="39" t="n">
        <v>1</v>
      </c>
      <c r="D8929" s="39" t="s">
        <v>26</v>
      </c>
      <c r="E8929" s="39"/>
      <c r="F8929" s="41" t="n">
        <f aca="false">IF(A8929="","",MATCH(A8929,P_ID,1))</f>
        <v>8186</v>
      </c>
      <c r="G8929" s="41" t="str">
        <f aca="false">IF(A8929="","",INDEX(P_Svc,F8929))</f>
        <v>Express</v>
      </c>
      <c r="H8929" s="41" t="str">
        <f aca="false">IF(A8929="","",INDEX(P_Zone,F8929))</f>
        <v>East</v>
      </c>
      <c r="I8929" s="41" t="n">
        <f aca="false">IF(A8929="","",IF(D8929="Delivered",IF(B8929&lt;=INDEX(P_Due,F8929),1,0),0))</f>
        <v>1</v>
      </c>
    </row>
    <row r="8930" customFormat="false" ht="15" hidden="false" customHeight="false" outlineLevel="0" collapsed="false">
      <c r="A8930" s="37" t="n">
        <v>1008204</v>
      </c>
      <c r="B8930" s="38" t="n">
        <v>46310</v>
      </c>
      <c r="C8930" s="39" t="n">
        <v>1</v>
      </c>
      <c r="D8930" s="39" t="s">
        <v>26</v>
      </c>
      <c r="E8930" s="39"/>
      <c r="F8930" s="41" t="n">
        <f aca="false">IF(A8930="","",MATCH(A8930,P_ID,1))</f>
        <v>8204</v>
      </c>
      <c r="G8930" s="41" t="str">
        <f aca="false">IF(A8930="","",INDEX(P_Svc,F8930))</f>
        <v>Express</v>
      </c>
      <c r="H8930" s="41" t="str">
        <f aca="false">IF(A8930="","",INDEX(P_Zone,F8930))</f>
        <v>South</v>
      </c>
      <c r="I8930" s="41" t="n">
        <f aca="false">IF(A8930="","",IF(D8930="Delivered",IF(B8930&lt;=INDEX(P_Due,F8930),1,0),0))</f>
        <v>1</v>
      </c>
    </row>
    <row r="8931" customFormat="false" ht="15" hidden="false" customHeight="false" outlineLevel="0" collapsed="false">
      <c r="A8931" s="37" t="n">
        <v>1008216</v>
      </c>
      <c r="B8931" s="38" t="n">
        <v>46310</v>
      </c>
      <c r="C8931" s="39" t="n">
        <v>1</v>
      </c>
      <c r="D8931" s="39" t="s">
        <v>26</v>
      </c>
      <c r="E8931" s="39"/>
      <c r="F8931" s="41" t="n">
        <f aca="false">IF(A8931="","",MATCH(A8931,P_ID,1))</f>
        <v>8216</v>
      </c>
      <c r="G8931" s="41" t="str">
        <f aca="false">IF(A8931="","",INDEX(P_Svc,F8931))</f>
        <v>Express</v>
      </c>
      <c r="H8931" s="41" t="str">
        <f aca="false">IF(A8931="","",INDEX(P_Zone,F8931))</f>
        <v>Central</v>
      </c>
      <c r="I8931" s="41" t="n">
        <f aca="false">IF(A8931="","",IF(D8931="Delivered",IF(B8931&lt;=INDEX(P_Due,F8931),1,0),0))</f>
        <v>1</v>
      </c>
    </row>
    <row r="8932" customFormat="false" ht="15" hidden="false" customHeight="false" outlineLevel="0" collapsed="false">
      <c r="A8932" s="37" t="n">
        <v>1008231</v>
      </c>
      <c r="B8932" s="38" t="n">
        <v>46310</v>
      </c>
      <c r="C8932" s="39" t="n">
        <v>1</v>
      </c>
      <c r="D8932" s="39" t="s">
        <v>26</v>
      </c>
      <c r="E8932" s="39"/>
      <c r="F8932" s="41" t="n">
        <f aca="false">IF(A8932="","",MATCH(A8932,P_ID,1))</f>
        <v>8231</v>
      </c>
      <c r="G8932" s="41" t="str">
        <f aca="false">IF(A8932="","",INDEX(P_Svc,F8932))</f>
        <v>Express</v>
      </c>
      <c r="H8932" s="41" t="str">
        <f aca="false">IF(A8932="","",INDEX(P_Zone,F8932))</f>
        <v>East</v>
      </c>
      <c r="I8932" s="41" t="n">
        <f aca="false">IF(A8932="","",IF(D8932="Delivered",IF(B8932&lt;=INDEX(P_Due,F8932),1,0),0))</f>
        <v>1</v>
      </c>
    </row>
    <row r="8933" customFormat="false" ht="15" hidden="false" customHeight="false" outlineLevel="0" collapsed="false">
      <c r="A8933" s="37" t="n">
        <v>1008239</v>
      </c>
      <c r="B8933" s="38" t="n">
        <v>46310</v>
      </c>
      <c r="C8933" s="39" t="n">
        <v>1</v>
      </c>
      <c r="D8933" s="39" t="s">
        <v>26</v>
      </c>
      <c r="E8933" s="39"/>
      <c r="F8933" s="41" t="n">
        <f aca="false">IF(A8933="","",MATCH(A8933,P_ID,1))</f>
        <v>8239</v>
      </c>
      <c r="G8933" s="41" t="str">
        <f aca="false">IF(A8933="","",INDEX(P_Svc,F8933))</f>
        <v>Express</v>
      </c>
      <c r="H8933" s="41" t="str">
        <f aca="false">IF(A8933="","",INDEX(P_Zone,F8933))</f>
        <v>South</v>
      </c>
      <c r="I8933" s="41" t="n">
        <f aca="false">IF(A8933="","",IF(D8933="Delivered",IF(B8933&lt;=INDEX(P_Due,F8933),1,0),0))</f>
        <v>1</v>
      </c>
    </row>
    <row r="8934" customFormat="false" ht="15" hidden="false" customHeight="false" outlineLevel="0" collapsed="false">
      <c r="A8934" s="37" t="n">
        <v>1008250</v>
      </c>
      <c r="B8934" s="38" t="n">
        <v>46310</v>
      </c>
      <c r="C8934" s="39" t="n">
        <v>1</v>
      </c>
      <c r="D8934" s="39" t="s">
        <v>26</v>
      </c>
      <c r="E8934" s="39"/>
      <c r="F8934" s="41" t="n">
        <f aca="false">IF(A8934="","",MATCH(A8934,P_ID,1))</f>
        <v>8250</v>
      </c>
      <c r="G8934" s="41" t="str">
        <f aca="false">IF(A8934="","",INDEX(P_Svc,F8934))</f>
        <v>Express</v>
      </c>
      <c r="H8934" s="41" t="str">
        <f aca="false">IF(A8934="","",INDEX(P_Zone,F8934))</f>
        <v>Central</v>
      </c>
      <c r="I8934" s="41" t="n">
        <f aca="false">IF(A8934="","",IF(D8934="Delivered",IF(B8934&lt;=INDEX(P_Due,F8934),1,0),0))</f>
        <v>1</v>
      </c>
    </row>
    <row r="8935" customFormat="false" ht="15" hidden="false" customHeight="false" outlineLevel="0" collapsed="false">
      <c r="A8935" s="37" t="n">
        <v>1008306</v>
      </c>
      <c r="B8935" s="38" t="n">
        <v>46310</v>
      </c>
      <c r="C8935" s="39" t="n">
        <v>1</v>
      </c>
      <c r="D8935" s="39" t="s">
        <v>26</v>
      </c>
      <c r="E8935" s="39"/>
      <c r="F8935" s="41" t="n">
        <f aca="false">IF(A8935="","",MATCH(A8935,P_ID,1))</f>
        <v>8306</v>
      </c>
      <c r="G8935" s="41" t="str">
        <f aca="false">IF(A8935="","",INDEX(P_Svc,F8935))</f>
        <v>Express</v>
      </c>
      <c r="H8935" s="41" t="str">
        <f aca="false">IF(A8935="","",INDEX(P_Zone,F8935))</f>
        <v>North</v>
      </c>
      <c r="I8935" s="41" t="n">
        <f aca="false">IF(A8935="","",IF(D8935="Delivered",IF(B8935&lt;=INDEX(P_Due,F8935),1,0),0))</f>
        <v>1</v>
      </c>
    </row>
    <row r="8936" customFormat="false" ht="15" hidden="false" customHeight="false" outlineLevel="0" collapsed="false">
      <c r="A8936" s="37" t="n">
        <v>1008308</v>
      </c>
      <c r="B8936" s="38" t="n">
        <v>46310</v>
      </c>
      <c r="C8936" s="39" t="n">
        <v>1</v>
      </c>
      <c r="D8936" s="39" t="s">
        <v>26</v>
      </c>
      <c r="E8936" s="39"/>
      <c r="F8936" s="41" t="n">
        <f aca="false">IF(A8936="","",MATCH(A8936,P_ID,1))</f>
        <v>8308</v>
      </c>
      <c r="G8936" s="41" t="str">
        <f aca="false">IF(A8936="","",INDEX(P_Svc,F8936))</f>
        <v>Express</v>
      </c>
      <c r="H8936" s="41" t="str">
        <f aca="false">IF(A8936="","",INDEX(P_Zone,F8936))</f>
        <v>East</v>
      </c>
      <c r="I8936" s="41" t="n">
        <f aca="false">IF(A8936="","",IF(D8936="Delivered",IF(B8936&lt;=INDEX(P_Due,F8936),1,0),0))</f>
        <v>1</v>
      </c>
    </row>
    <row r="8937" customFormat="false" ht="15" hidden="false" customHeight="false" outlineLevel="0" collapsed="false">
      <c r="A8937" s="37" t="n">
        <v>1008315</v>
      </c>
      <c r="B8937" s="38" t="n">
        <v>46310</v>
      </c>
      <c r="C8937" s="39" t="n">
        <v>1</v>
      </c>
      <c r="D8937" s="39" t="s">
        <v>26</v>
      </c>
      <c r="E8937" s="39"/>
      <c r="F8937" s="41" t="n">
        <f aca="false">IF(A8937="","",MATCH(A8937,P_ID,1))</f>
        <v>8315</v>
      </c>
      <c r="G8937" s="41" t="str">
        <f aca="false">IF(A8937="","",INDEX(P_Svc,F8937))</f>
        <v>Express</v>
      </c>
      <c r="H8937" s="41" t="str">
        <f aca="false">IF(A8937="","",INDEX(P_Zone,F8937))</f>
        <v>South</v>
      </c>
      <c r="I8937" s="41" t="n">
        <f aca="false">IF(A8937="","",IF(D8937="Delivered",IF(B8937&lt;=INDEX(P_Due,F8937),1,0),0))</f>
        <v>1</v>
      </c>
    </row>
    <row r="8938" customFormat="false" ht="15" hidden="false" customHeight="false" outlineLevel="0" collapsed="false">
      <c r="A8938" s="37" t="n">
        <v>1008351</v>
      </c>
      <c r="B8938" s="38" t="n">
        <v>46310</v>
      </c>
      <c r="C8938" s="39" t="n">
        <v>1</v>
      </c>
      <c r="D8938" s="39" t="s">
        <v>79</v>
      </c>
      <c r="E8938" s="39" t="s">
        <v>32</v>
      </c>
      <c r="F8938" s="41" t="n">
        <f aca="false">IF(A8938="","",MATCH(A8938,P_ID,1))</f>
        <v>8351</v>
      </c>
      <c r="G8938" s="41" t="str">
        <f aca="false">IF(A8938="","",INDEX(P_Svc,F8938))</f>
        <v>Express</v>
      </c>
      <c r="H8938" s="41" t="str">
        <f aca="false">IF(A8938="","",INDEX(P_Zone,F8938))</f>
        <v>West</v>
      </c>
      <c r="I8938" s="41" t="n">
        <f aca="false">IF(A8938="","",IF(D8938="Delivered",IF(B8938&lt;=INDEX(P_Due,F8938),1,0),0))</f>
        <v>0</v>
      </c>
    </row>
    <row r="8939" customFormat="false" ht="15" hidden="false" customHeight="false" outlineLevel="0" collapsed="false">
      <c r="A8939" s="37" t="n">
        <v>1008374</v>
      </c>
      <c r="B8939" s="38" t="n">
        <v>46310</v>
      </c>
      <c r="C8939" s="39" t="n">
        <v>1</v>
      </c>
      <c r="D8939" s="39" t="s">
        <v>26</v>
      </c>
      <c r="E8939" s="39"/>
      <c r="F8939" s="41" t="n">
        <f aca="false">IF(A8939="","",MATCH(A8939,P_ID,1))</f>
        <v>8374</v>
      </c>
      <c r="G8939" s="41" t="str">
        <f aca="false">IF(A8939="","",INDEX(P_Svc,F8939))</f>
        <v>Express</v>
      </c>
      <c r="H8939" s="41" t="str">
        <f aca="false">IF(A8939="","",INDEX(P_Zone,F8939))</f>
        <v>South</v>
      </c>
      <c r="I8939" s="41" t="n">
        <f aca="false">IF(A8939="","",IF(D8939="Delivered",IF(B8939&lt;=INDEX(P_Due,F8939),1,0),0))</f>
        <v>1</v>
      </c>
    </row>
    <row r="8940" customFormat="false" ht="15" hidden="false" customHeight="false" outlineLevel="0" collapsed="false">
      <c r="A8940" s="37" t="n">
        <v>1008375</v>
      </c>
      <c r="B8940" s="38" t="n">
        <v>46310</v>
      </c>
      <c r="C8940" s="39" t="n">
        <v>1</v>
      </c>
      <c r="D8940" s="39" t="s">
        <v>26</v>
      </c>
      <c r="E8940" s="39"/>
      <c r="F8940" s="41" t="n">
        <f aca="false">IF(A8940="","",MATCH(A8940,P_ID,1))</f>
        <v>8375</v>
      </c>
      <c r="G8940" s="41" t="str">
        <f aca="false">IF(A8940="","",INDEX(P_Svc,F8940))</f>
        <v>Express</v>
      </c>
      <c r="H8940" s="41" t="str">
        <f aca="false">IF(A8940="","",INDEX(P_Zone,F8940))</f>
        <v>South</v>
      </c>
      <c r="I8940" s="41" t="n">
        <f aca="false">IF(A8940="","",IF(D8940="Delivered",IF(B8940&lt;=INDEX(P_Due,F8940),1,0),0))</f>
        <v>1</v>
      </c>
    </row>
    <row r="8941" customFormat="false" ht="15" hidden="false" customHeight="false" outlineLevel="0" collapsed="false">
      <c r="A8941" s="37" t="n">
        <v>1008379</v>
      </c>
      <c r="B8941" s="38" t="n">
        <v>46310</v>
      </c>
      <c r="C8941" s="39" t="n">
        <v>1</v>
      </c>
      <c r="D8941" s="39" t="s">
        <v>26</v>
      </c>
      <c r="E8941" s="39"/>
      <c r="F8941" s="41" t="n">
        <f aca="false">IF(A8941="","",MATCH(A8941,P_ID,1))</f>
        <v>8379</v>
      </c>
      <c r="G8941" s="41" t="str">
        <f aca="false">IF(A8941="","",INDEX(P_Svc,F8941))</f>
        <v>Express</v>
      </c>
      <c r="H8941" s="41" t="str">
        <f aca="false">IF(A8941="","",INDEX(P_Zone,F8941))</f>
        <v>North</v>
      </c>
      <c r="I8941" s="41" t="n">
        <f aca="false">IF(A8941="","",IF(D8941="Delivered",IF(B8941&lt;=INDEX(P_Due,F8941),1,0),0))</f>
        <v>1</v>
      </c>
    </row>
    <row r="8942" customFormat="false" ht="15" hidden="false" customHeight="false" outlineLevel="0" collapsed="false">
      <c r="A8942" s="37" t="n">
        <v>1008390</v>
      </c>
      <c r="B8942" s="38" t="n">
        <v>46310</v>
      </c>
      <c r="C8942" s="39" t="n">
        <v>1</v>
      </c>
      <c r="D8942" s="39" t="s">
        <v>79</v>
      </c>
      <c r="E8942" s="39" t="s">
        <v>38</v>
      </c>
      <c r="F8942" s="41" t="n">
        <f aca="false">IF(A8942="","",MATCH(A8942,P_ID,1))</f>
        <v>8390</v>
      </c>
      <c r="G8942" s="41" t="str">
        <f aca="false">IF(A8942="","",INDEX(P_Svc,F8942))</f>
        <v>Express</v>
      </c>
      <c r="H8942" s="41" t="str">
        <f aca="false">IF(A8942="","",INDEX(P_Zone,F8942))</f>
        <v>Central</v>
      </c>
      <c r="I8942" s="41" t="n">
        <f aca="false">IF(A8942="","",IF(D8942="Delivered",IF(B8942&lt;=INDEX(P_Due,F8942),1,0),0))</f>
        <v>0</v>
      </c>
    </row>
    <row r="8943" customFormat="false" ht="15" hidden="false" customHeight="false" outlineLevel="0" collapsed="false">
      <c r="A8943" s="37" t="n">
        <v>1008393</v>
      </c>
      <c r="B8943" s="38" t="n">
        <v>46310</v>
      </c>
      <c r="C8943" s="39" t="n">
        <v>1</v>
      </c>
      <c r="D8943" s="39" t="s">
        <v>26</v>
      </c>
      <c r="E8943" s="39"/>
      <c r="F8943" s="41" t="n">
        <f aca="false">IF(A8943="","",MATCH(A8943,P_ID,1))</f>
        <v>8393</v>
      </c>
      <c r="G8943" s="41" t="str">
        <f aca="false">IF(A8943="","",INDEX(P_Svc,F8943))</f>
        <v>Express</v>
      </c>
      <c r="H8943" s="41" t="str">
        <f aca="false">IF(A8943="","",INDEX(P_Zone,F8943))</f>
        <v>South</v>
      </c>
      <c r="I8943" s="41" t="n">
        <f aca="false">IF(A8943="","",IF(D8943="Delivered",IF(B8943&lt;=INDEX(P_Due,F8943),1,0),0))</f>
        <v>1</v>
      </c>
    </row>
    <row r="8944" customFormat="false" ht="15" hidden="false" customHeight="false" outlineLevel="0" collapsed="false">
      <c r="A8944" s="37" t="n">
        <v>1008448</v>
      </c>
      <c r="B8944" s="38" t="n">
        <v>46310</v>
      </c>
      <c r="C8944" s="39" t="n">
        <v>1</v>
      </c>
      <c r="D8944" s="39" t="s">
        <v>26</v>
      </c>
      <c r="E8944" s="39"/>
      <c r="F8944" s="41" t="n">
        <f aca="false">IF(A8944="","",MATCH(A8944,P_ID,1))</f>
        <v>8448</v>
      </c>
      <c r="G8944" s="41" t="str">
        <f aca="false">IF(A8944="","",INDEX(P_Svc,F8944))</f>
        <v>Express</v>
      </c>
      <c r="H8944" s="41" t="str">
        <f aca="false">IF(A8944="","",INDEX(P_Zone,F8944))</f>
        <v>West</v>
      </c>
      <c r="I8944" s="41" t="n">
        <f aca="false">IF(A8944="","",IF(D8944="Delivered",IF(B8944&lt;=INDEX(P_Due,F8944),1,0),0))</f>
        <v>1</v>
      </c>
    </row>
    <row r="8945" customFormat="false" ht="15" hidden="false" customHeight="false" outlineLevel="0" collapsed="false">
      <c r="A8945" s="37" t="n">
        <v>1008475</v>
      </c>
      <c r="B8945" s="38" t="n">
        <v>46310</v>
      </c>
      <c r="C8945" s="39" t="n">
        <v>1</v>
      </c>
      <c r="D8945" s="39" t="s">
        <v>26</v>
      </c>
      <c r="E8945" s="39"/>
      <c r="F8945" s="41" t="n">
        <f aca="false">IF(A8945="","",MATCH(A8945,P_ID,1))</f>
        <v>8475</v>
      </c>
      <c r="G8945" s="41" t="str">
        <f aca="false">IF(A8945="","",INDEX(P_Svc,F8945))</f>
        <v>Express</v>
      </c>
      <c r="H8945" s="41" t="str">
        <f aca="false">IF(A8945="","",INDEX(P_Zone,F8945))</f>
        <v>Central</v>
      </c>
      <c r="I8945" s="41" t="n">
        <f aca="false">IF(A8945="","",IF(D8945="Delivered",IF(B8945&lt;=INDEX(P_Due,F8945),1,0),0))</f>
        <v>1</v>
      </c>
    </row>
    <row r="8946" customFormat="false" ht="15" hidden="false" customHeight="false" outlineLevel="0" collapsed="false">
      <c r="A8946" s="37" t="n">
        <v>1008478</v>
      </c>
      <c r="B8946" s="38" t="n">
        <v>46310</v>
      </c>
      <c r="C8946" s="39" t="n">
        <v>1</v>
      </c>
      <c r="D8946" s="39" t="s">
        <v>26</v>
      </c>
      <c r="E8946" s="39"/>
      <c r="F8946" s="41" t="n">
        <f aca="false">IF(A8946="","",MATCH(A8946,P_ID,1))</f>
        <v>8478</v>
      </c>
      <c r="G8946" s="41" t="str">
        <f aca="false">IF(A8946="","",INDEX(P_Svc,F8946))</f>
        <v>Express</v>
      </c>
      <c r="H8946" s="41" t="str">
        <f aca="false">IF(A8946="","",INDEX(P_Zone,F8946))</f>
        <v>Central</v>
      </c>
      <c r="I8946" s="41" t="n">
        <f aca="false">IF(A8946="","",IF(D8946="Delivered",IF(B8946&lt;=INDEX(P_Due,F8946),1,0),0))</f>
        <v>1</v>
      </c>
    </row>
    <row r="8947" customFormat="false" ht="15" hidden="false" customHeight="false" outlineLevel="0" collapsed="false">
      <c r="A8947" s="37" t="n">
        <v>1008502</v>
      </c>
      <c r="B8947" s="38" t="n">
        <v>46310</v>
      </c>
      <c r="C8947" s="39" t="n">
        <v>1</v>
      </c>
      <c r="D8947" s="39" t="s">
        <v>26</v>
      </c>
      <c r="E8947" s="39"/>
      <c r="F8947" s="41" t="n">
        <f aca="false">IF(A8947="","",MATCH(A8947,P_ID,1))</f>
        <v>8502</v>
      </c>
      <c r="G8947" s="41" t="str">
        <f aca="false">IF(A8947="","",INDEX(P_Svc,F8947))</f>
        <v>Express</v>
      </c>
      <c r="H8947" s="41" t="str">
        <f aca="false">IF(A8947="","",INDEX(P_Zone,F8947))</f>
        <v>North</v>
      </c>
      <c r="I8947" s="41" t="n">
        <f aca="false">IF(A8947="","",IF(D8947="Delivered",IF(B8947&lt;=INDEX(P_Due,F8947),1,0),0))</f>
        <v>1</v>
      </c>
    </row>
    <row r="8948" customFormat="false" ht="15" hidden="false" customHeight="false" outlineLevel="0" collapsed="false">
      <c r="A8948" s="37" t="n">
        <v>1008514</v>
      </c>
      <c r="B8948" s="38" t="n">
        <v>46310</v>
      </c>
      <c r="C8948" s="39" t="n">
        <v>1</v>
      </c>
      <c r="D8948" s="39" t="s">
        <v>79</v>
      </c>
      <c r="E8948" s="39" t="s">
        <v>32</v>
      </c>
      <c r="F8948" s="41" t="n">
        <f aca="false">IF(A8948="","",MATCH(A8948,P_ID,1))</f>
        <v>8514</v>
      </c>
      <c r="G8948" s="41" t="str">
        <f aca="false">IF(A8948="","",INDEX(P_Svc,F8948))</f>
        <v>Express</v>
      </c>
      <c r="H8948" s="41" t="str">
        <f aca="false">IF(A8948="","",INDEX(P_Zone,F8948))</f>
        <v>North</v>
      </c>
      <c r="I8948" s="41" t="n">
        <f aca="false">IF(A8948="","",IF(D8948="Delivered",IF(B8948&lt;=INDEX(P_Due,F8948),1,0),0))</f>
        <v>0</v>
      </c>
    </row>
    <row r="8949" customFormat="false" ht="15" hidden="false" customHeight="false" outlineLevel="0" collapsed="false">
      <c r="A8949" s="37" t="n">
        <v>1008517</v>
      </c>
      <c r="B8949" s="38" t="n">
        <v>46310</v>
      </c>
      <c r="C8949" s="39" t="n">
        <v>1</v>
      </c>
      <c r="D8949" s="39" t="s">
        <v>26</v>
      </c>
      <c r="E8949" s="39"/>
      <c r="F8949" s="41" t="n">
        <f aca="false">IF(A8949="","",MATCH(A8949,P_ID,1))</f>
        <v>8517</v>
      </c>
      <c r="G8949" s="41" t="str">
        <f aca="false">IF(A8949="","",INDEX(P_Svc,F8949))</f>
        <v>Express</v>
      </c>
      <c r="H8949" s="41" t="str">
        <f aca="false">IF(A8949="","",INDEX(P_Zone,F8949))</f>
        <v>North</v>
      </c>
      <c r="I8949" s="41" t="n">
        <f aca="false">IF(A8949="","",IF(D8949="Delivered",IF(B8949&lt;=INDEX(P_Due,F8949),1,0),0))</f>
        <v>1</v>
      </c>
    </row>
    <row r="8950" customFormat="false" ht="15" hidden="false" customHeight="false" outlineLevel="0" collapsed="false">
      <c r="A8950" s="37" t="n">
        <v>1008520</v>
      </c>
      <c r="B8950" s="38" t="n">
        <v>46310</v>
      </c>
      <c r="C8950" s="39" t="n">
        <v>1</v>
      </c>
      <c r="D8950" s="39" t="s">
        <v>26</v>
      </c>
      <c r="E8950" s="39"/>
      <c r="F8950" s="41" t="n">
        <f aca="false">IF(A8950="","",MATCH(A8950,P_ID,1))</f>
        <v>8520</v>
      </c>
      <c r="G8950" s="41" t="str">
        <f aca="false">IF(A8950="","",INDEX(P_Svc,F8950))</f>
        <v>Express</v>
      </c>
      <c r="H8950" s="41" t="str">
        <f aca="false">IF(A8950="","",INDEX(P_Zone,F8950))</f>
        <v>West</v>
      </c>
      <c r="I8950" s="41" t="n">
        <f aca="false">IF(A8950="","",IF(D8950="Delivered",IF(B8950&lt;=INDEX(P_Due,F8950),1,0),0))</f>
        <v>1</v>
      </c>
    </row>
    <row r="8951" customFormat="false" ht="15" hidden="false" customHeight="false" outlineLevel="0" collapsed="false">
      <c r="A8951" s="37" t="n">
        <v>1008526</v>
      </c>
      <c r="B8951" s="38" t="n">
        <v>46310</v>
      </c>
      <c r="C8951" s="39" t="n">
        <v>1</v>
      </c>
      <c r="D8951" s="39" t="s">
        <v>79</v>
      </c>
      <c r="E8951" s="39" t="s">
        <v>32</v>
      </c>
      <c r="F8951" s="41" t="n">
        <f aca="false">IF(A8951="","",MATCH(A8951,P_ID,1))</f>
        <v>8526</v>
      </c>
      <c r="G8951" s="41" t="str">
        <f aca="false">IF(A8951="","",INDEX(P_Svc,F8951))</f>
        <v>Express</v>
      </c>
      <c r="H8951" s="41" t="str">
        <f aca="false">IF(A8951="","",INDEX(P_Zone,F8951))</f>
        <v>South</v>
      </c>
      <c r="I8951" s="41" t="n">
        <f aca="false">IF(A8951="","",IF(D8951="Delivered",IF(B8951&lt;=INDEX(P_Due,F8951),1,0),0))</f>
        <v>0</v>
      </c>
    </row>
    <row r="8952" customFormat="false" ht="15" hidden="false" customHeight="false" outlineLevel="0" collapsed="false">
      <c r="A8952" s="37" t="n">
        <v>1008573</v>
      </c>
      <c r="B8952" s="38" t="n">
        <v>46310</v>
      </c>
      <c r="C8952" s="39" t="n">
        <v>1</v>
      </c>
      <c r="D8952" s="39" t="s">
        <v>26</v>
      </c>
      <c r="E8952" s="39"/>
      <c r="F8952" s="41" t="n">
        <f aca="false">IF(A8952="","",MATCH(A8952,P_ID,1))</f>
        <v>8573</v>
      </c>
      <c r="G8952" s="41" t="str">
        <f aca="false">IF(A8952="","",INDEX(P_Svc,F8952))</f>
        <v>Express</v>
      </c>
      <c r="H8952" s="41" t="str">
        <f aca="false">IF(A8952="","",INDEX(P_Zone,F8952))</f>
        <v>North</v>
      </c>
      <c r="I8952" s="41" t="n">
        <f aca="false">IF(A8952="","",IF(D8952="Delivered",IF(B8952&lt;=INDEX(P_Due,F8952),1,0),0))</f>
        <v>1</v>
      </c>
    </row>
    <row r="8953" customFormat="false" ht="15" hidden="false" customHeight="false" outlineLevel="0" collapsed="false">
      <c r="A8953" s="37" t="n">
        <v>1008578</v>
      </c>
      <c r="B8953" s="38" t="n">
        <v>46310</v>
      </c>
      <c r="C8953" s="39" t="n">
        <v>1</v>
      </c>
      <c r="D8953" s="39" t="s">
        <v>26</v>
      </c>
      <c r="E8953" s="39"/>
      <c r="F8953" s="41" t="n">
        <f aca="false">IF(A8953="","",MATCH(A8953,P_ID,1))</f>
        <v>8578</v>
      </c>
      <c r="G8953" s="41" t="str">
        <f aca="false">IF(A8953="","",INDEX(P_Svc,F8953))</f>
        <v>Express</v>
      </c>
      <c r="H8953" s="41" t="str">
        <f aca="false">IF(A8953="","",INDEX(P_Zone,F8953))</f>
        <v>North</v>
      </c>
      <c r="I8953" s="41" t="n">
        <f aca="false">IF(A8953="","",IF(D8953="Delivered",IF(B8953&lt;=INDEX(P_Due,F8953),1,0),0))</f>
        <v>1</v>
      </c>
    </row>
    <row r="8954" customFormat="false" ht="15" hidden="false" customHeight="false" outlineLevel="0" collapsed="false">
      <c r="A8954" s="37" t="n">
        <v>1008587</v>
      </c>
      <c r="B8954" s="38" t="n">
        <v>46310</v>
      </c>
      <c r="C8954" s="39" t="n">
        <v>1</v>
      </c>
      <c r="D8954" s="39" t="s">
        <v>26</v>
      </c>
      <c r="E8954" s="39"/>
      <c r="F8954" s="41" t="n">
        <f aca="false">IF(A8954="","",MATCH(A8954,P_ID,1))</f>
        <v>8587</v>
      </c>
      <c r="G8954" s="41" t="str">
        <f aca="false">IF(A8954="","",INDEX(P_Svc,F8954))</f>
        <v>Express</v>
      </c>
      <c r="H8954" s="41" t="str">
        <f aca="false">IF(A8954="","",INDEX(P_Zone,F8954))</f>
        <v>West</v>
      </c>
      <c r="I8954" s="41" t="n">
        <f aca="false">IF(A8954="","",IF(D8954="Delivered",IF(B8954&lt;=INDEX(P_Due,F8954),1,0),0))</f>
        <v>1</v>
      </c>
    </row>
    <row r="8955" customFormat="false" ht="15" hidden="false" customHeight="false" outlineLevel="0" collapsed="false">
      <c r="A8955" s="37" t="n">
        <v>1008588</v>
      </c>
      <c r="B8955" s="38" t="n">
        <v>46310</v>
      </c>
      <c r="C8955" s="39" t="n">
        <v>1</v>
      </c>
      <c r="D8955" s="39" t="s">
        <v>26</v>
      </c>
      <c r="E8955" s="39"/>
      <c r="F8955" s="41" t="n">
        <f aca="false">IF(A8955="","",MATCH(A8955,P_ID,1))</f>
        <v>8588</v>
      </c>
      <c r="G8955" s="41" t="str">
        <f aca="false">IF(A8955="","",INDEX(P_Svc,F8955))</f>
        <v>Express</v>
      </c>
      <c r="H8955" s="41" t="str">
        <f aca="false">IF(A8955="","",INDEX(P_Zone,F8955))</f>
        <v>East</v>
      </c>
      <c r="I8955" s="41" t="n">
        <f aca="false">IF(A8955="","",IF(D8955="Delivered",IF(B8955&lt;=INDEX(P_Due,F8955),1,0),0))</f>
        <v>1</v>
      </c>
    </row>
    <row r="8956" customFormat="false" ht="15" hidden="false" customHeight="false" outlineLevel="0" collapsed="false">
      <c r="A8956" s="37" t="n">
        <v>1008609</v>
      </c>
      <c r="B8956" s="38" t="n">
        <v>46310</v>
      </c>
      <c r="C8956" s="39" t="n">
        <v>1</v>
      </c>
      <c r="D8956" s="39" t="s">
        <v>26</v>
      </c>
      <c r="E8956" s="39"/>
      <c r="F8956" s="41" t="n">
        <f aca="false">IF(A8956="","",MATCH(A8956,P_ID,1))</f>
        <v>8609</v>
      </c>
      <c r="G8956" s="41" t="str">
        <f aca="false">IF(A8956="","",INDEX(P_Svc,F8956))</f>
        <v>Express</v>
      </c>
      <c r="H8956" s="41" t="str">
        <f aca="false">IF(A8956="","",INDEX(P_Zone,F8956))</f>
        <v>North</v>
      </c>
      <c r="I8956" s="41" t="n">
        <f aca="false">IF(A8956="","",IF(D8956="Delivered",IF(B8956&lt;=INDEX(P_Due,F8956),1,0),0))</f>
        <v>1</v>
      </c>
    </row>
    <row r="8957" customFormat="false" ht="15" hidden="false" customHeight="false" outlineLevel="0" collapsed="false">
      <c r="A8957" s="37" t="n">
        <v>1008611</v>
      </c>
      <c r="B8957" s="38" t="n">
        <v>46310</v>
      </c>
      <c r="C8957" s="39" t="n">
        <v>1</v>
      </c>
      <c r="D8957" s="39" t="s">
        <v>26</v>
      </c>
      <c r="E8957" s="39"/>
      <c r="F8957" s="41" t="n">
        <f aca="false">IF(A8957="","",MATCH(A8957,P_ID,1))</f>
        <v>8611</v>
      </c>
      <c r="G8957" s="41" t="str">
        <f aca="false">IF(A8957="","",INDEX(P_Svc,F8957))</f>
        <v>Express</v>
      </c>
      <c r="H8957" s="41" t="str">
        <f aca="false">IF(A8957="","",INDEX(P_Zone,F8957))</f>
        <v>East</v>
      </c>
      <c r="I8957" s="41" t="n">
        <f aca="false">IF(A8957="","",IF(D8957="Delivered",IF(B8957&lt;=INDEX(P_Due,F8957),1,0),0))</f>
        <v>1</v>
      </c>
    </row>
    <row r="8958" customFormat="false" ht="15" hidden="false" customHeight="false" outlineLevel="0" collapsed="false">
      <c r="A8958" s="37" t="n">
        <v>1008614</v>
      </c>
      <c r="B8958" s="38" t="n">
        <v>46310</v>
      </c>
      <c r="C8958" s="39" t="n">
        <v>1</v>
      </c>
      <c r="D8958" s="39" t="s">
        <v>26</v>
      </c>
      <c r="E8958" s="39"/>
      <c r="F8958" s="41" t="n">
        <f aca="false">IF(A8958="","",MATCH(A8958,P_ID,1))</f>
        <v>8614</v>
      </c>
      <c r="G8958" s="41" t="str">
        <f aca="false">IF(A8958="","",INDEX(P_Svc,F8958))</f>
        <v>Express</v>
      </c>
      <c r="H8958" s="41" t="str">
        <f aca="false">IF(A8958="","",INDEX(P_Zone,F8958))</f>
        <v>West</v>
      </c>
      <c r="I8958" s="41" t="n">
        <f aca="false">IF(A8958="","",IF(D8958="Delivered",IF(B8958&lt;=INDEX(P_Due,F8958),1,0),0))</f>
        <v>1</v>
      </c>
    </row>
    <row r="8959" customFormat="false" ht="15" hidden="false" customHeight="false" outlineLevel="0" collapsed="false">
      <c r="A8959" s="37" t="n">
        <v>1008618</v>
      </c>
      <c r="B8959" s="38" t="n">
        <v>46310</v>
      </c>
      <c r="C8959" s="39" t="n">
        <v>0</v>
      </c>
      <c r="D8959" s="39" t="s">
        <v>80</v>
      </c>
      <c r="E8959" s="39" t="s">
        <v>40</v>
      </c>
      <c r="F8959" s="41" t="n">
        <f aca="false">IF(A8959="","",MATCH(A8959,P_ID,1))</f>
        <v>8618</v>
      </c>
      <c r="G8959" s="41" t="str">
        <f aca="false">IF(A8959="","",INDEX(P_Svc,F8959))</f>
        <v>Express</v>
      </c>
      <c r="H8959" s="41" t="str">
        <f aca="false">IF(A8959="","",INDEX(P_Zone,F8959))</f>
        <v>Central</v>
      </c>
      <c r="I8959" s="41" t="n">
        <f aca="false">IF(A8959="","",IF(D8959="Delivered",IF(B8959&lt;=INDEX(P_Due,F8959),1,0),0))</f>
        <v>0</v>
      </c>
    </row>
    <row r="8960" customFormat="false" ht="15" hidden="false" customHeight="false" outlineLevel="0" collapsed="false">
      <c r="A8960" s="37" t="n">
        <v>1008676</v>
      </c>
      <c r="B8960" s="38" t="n">
        <v>46310</v>
      </c>
      <c r="C8960" s="39" t="n">
        <v>1</v>
      </c>
      <c r="D8960" s="39" t="s">
        <v>26</v>
      </c>
      <c r="E8960" s="39"/>
      <c r="F8960" s="41" t="n">
        <f aca="false">IF(A8960="","",MATCH(A8960,P_ID,1))</f>
        <v>8676</v>
      </c>
      <c r="G8960" s="41" t="str">
        <f aca="false">IF(A8960="","",INDEX(P_Svc,F8960))</f>
        <v>Express</v>
      </c>
      <c r="H8960" s="41" t="str">
        <f aca="false">IF(A8960="","",INDEX(P_Zone,F8960))</f>
        <v>Central</v>
      </c>
      <c r="I8960" s="41" t="n">
        <f aca="false">IF(A8960="","",IF(D8960="Delivered",IF(B8960&lt;=INDEX(P_Due,F8960),1,0),0))</f>
        <v>1</v>
      </c>
    </row>
    <row r="8961" customFormat="false" ht="15" hidden="false" customHeight="false" outlineLevel="0" collapsed="false">
      <c r="A8961" s="37" t="n">
        <v>1008682</v>
      </c>
      <c r="B8961" s="38" t="n">
        <v>46310</v>
      </c>
      <c r="C8961" s="39" t="n">
        <v>1</v>
      </c>
      <c r="D8961" s="39" t="s">
        <v>26</v>
      </c>
      <c r="E8961" s="39"/>
      <c r="F8961" s="41" t="n">
        <f aca="false">IF(A8961="","",MATCH(A8961,P_ID,1))</f>
        <v>8682</v>
      </c>
      <c r="G8961" s="41" t="str">
        <f aca="false">IF(A8961="","",INDEX(P_Svc,F8961))</f>
        <v>Express</v>
      </c>
      <c r="H8961" s="41" t="str">
        <f aca="false">IF(A8961="","",INDEX(P_Zone,F8961))</f>
        <v>East</v>
      </c>
      <c r="I8961" s="41" t="n">
        <f aca="false">IF(A8961="","",IF(D8961="Delivered",IF(B8961&lt;=INDEX(P_Due,F8961),1,0),0))</f>
        <v>1</v>
      </c>
    </row>
    <row r="8962" customFormat="false" ht="15" hidden="false" customHeight="false" outlineLevel="0" collapsed="false">
      <c r="A8962" s="37" t="n">
        <v>1007325</v>
      </c>
      <c r="B8962" s="38" t="n">
        <v>46310</v>
      </c>
      <c r="C8962" s="39" t="n">
        <v>2</v>
      </c>
      <c r="D8962" s="39" t="s">
        <v>26</v>
      </c>
      <c r="E8962" s="39"/>
      <c r="F8962" s="41" t="n">
        <f aca="false">IF(A8962="","",MATCH(A8962,P_ID,1))</f>
        <v>7325</v>
      </c>
      <c r="G8962" s="41" t="str">
        <f aca="false">IF(A8962="","",INDEX(P_Svc,F8962))</f>
        <v>Standard</v>
      </c>
      <c r="H8962" s="41" t="str">
        <f aca="false">IF(A8962="","",INDEX(P_Zone,F8962))</f>
        <v>South</v>
      </c>
      <c r="I8962" s="41" t="n">
        <f aca="false">IF(A8962="","",IF(D8962="Delivered",IF(B8962&lt;=INDEX(P_Due,F8962),1,0),0))</f>
        <v>0</v>
      </c>
    </row>
    <row r="8963" customFormat="false" ht="15" hidden="false" customHeight="false" outlineLevel="0" collapsed="false">
      <c r="A8963" s="37" t="n">
        <v>1007335</v>
      </c>
      <c r="B8963" s="38" t="n">
        <v>46310</v>
      </c>
      <c r="C8963" s="39" t="n">
        <v>2</v>
      </c>
      <c r="D8963" s="39" t="s">
        <v>26</v>
      </c>
      <c r="E8963" s="39"/>
      <c r="F8963" s="41" t="n">
        <f aca="false">IF(A8963="","",MATCH(A8963,P_ID,1))</f>
        <v>7335</v>
      </c>
      <c r="G8963" s="41" t="str">
        <f aca="false">IF(A8963="","",INDEX(P_Svc,F8963))</f>
        <v>Economy</v>
      </c>
      <c r="H8963" s="41" t="str">
        <f aca="false">IF(A8963="","",INDEX(P_Zone,F8963))</f>
        <v>East</v>
      </c>
      <c r="I8963" s="41" t="n">
        <f aca="false">IF(A8963="","",IF(D8963="Delivered",IF(B8963&lt;=INDEX(P_Due,F8963),1,0),0))</f>
        <v>1</v>
      </c>
    </row>
    <row r="8964" customFormat="false" ht="15" hidden="false" customHeight="false" outlineLevel="0" collapsed="false">
      <c r="A8964" s="37" t="n">
        <v>1007365</v>
      </c>
      <c r="B8964" s="38" t="n">
        <v>46310</v>
      </c>
      <c r="C8964" s="39" t="n">
        <v>2</v>
      </c>
      <c r="D8964" s="39" t="s">
        <v>26</v>
      </c>
      <c r="E8964" s="39"/>
      <c r="F8964" s="41" t="n">
        <f aca="false">IF(A8964="","",MATCH(A8964,P_ID,1))</f>
        <v>7365</v>
      </c>
      <c r="G8964" s="41" t="str">
        <f aca="false">IF(A8964="","",INDEX(P_Svc,F8964))</f>
        <v>Standard</v>
      </c>
      <c r="H8964" s="41" t="str">
        <f aca="false">IF(A8964="","",INDEX(P_Zone,F8964))</f>
        <v>Central</v>
      </c>
      <c r="I8964" s="41" t="n">
        <f aca="false">IF(A8964="","",IF(D8964="Delivered",IF(B8964&lt;=INDEX(P_Due,F8964),1,0),0))</f>
        <v>0</v>
      </c>
    </row>
    <row r="8965" customFormat="false" ht="15" hidden="false" customHeight="false" outlineLevel="0" collapsed="false">
      <c r="A8965" s="37" t="n">
        <v>1007373</v>
      </c>
      <c r="B8965" s="38" t="n">
        <v>46310</v>
      </c>
      <c r="C8965" s="39" t="n">
        <v>2</v>
      </c>
      <c r="D8965" s="39" t="s">
        <v>26</v>
      </c>
      <c r="E8965" s="39"/>
      <c r="F8965" s="41" t="n">
        <f aca="false">IF(A8965="","",MATCH(A8965,P_ID,1))</f>
        <v>7373</v>
      </c>
      <c r="G8965" s="41" t="str">
        <f aca="false">IF(A8965="","",INDEX(P_Svc,F8965))</f>
        <v>Standard</v>
      </c>
      <c r="H8965" s="41" t="str">
        <f aca="false">IF(A8965="","",INDEX(P_Zone,F8965))</f>
        <v>West</v>
      </c>
      <c r="I8965" s="41" t="n">
        <f aca="false">IF(A8965="","",IF(D8965="Delivered",IF(B8965&lt;=INDEX(P_Due,F8965),1,0),0))</f>
        <v>0</v>
      </c>
    </row>
    <row r="8966" customFormat="false" ht="15" hidden="false" customHeight="false" outlineLevel="0" collapsed="false">
      <c r="A8966" s="37" t="n">
        <v>1007377</v>
      </c>
      <c r="B8966" s="38" t="n">
        <v>46310</v>
      </c>
      <c r="C8966" s="39" t="n">
        <v>2</v>
      </c>
      <c r="D8966" s="39" t="s">
        <v>79</v>
      </c>
      <c r="E8966" s="39" t="s">
        <v>38</v>
      </c>
      <c r="F8966" s="41" t="n">
        <f aca="false">IF(A8966="","",MATCH(A8966,P_ID,1))</f>
        <v>7377</v>
      </c>
      <c r="G8966" s="41" t="str">
        <f aca="false">IF(A8966="","",INDEX(P_Svc,F8966))</f>
        <v>Standard</v>
      </c>
      <c r="H8966" s="41" t="str">
        <f aca="false">IF(A8966="","",INDEX(P_Zone,F8966))</f>
        <v>North</v>
      </c>
      <c r="I8966" s="41" t="n">
        <f aca="false">IF(A8966="","",IF(D8966="Delivered",IF(B8966&lt;=INDEX(P_Due,F8966),1,0),0))</f>
        <v>0</v>
      </c>
    </row>
    <row r="8967" customFormat="false" ht="15" hidden="false" customHeight="false" outlineLevel="0" collapsed="false">
      <c r="A8967" s="37" t="n">
        <v>1007378</v>
      </c>
      <c r="B8967" s="38" t="n">
        <v>46310</v>
      </c>
      <c r="C8967" s="39" t="n">
        <v>2</v>
      </c>
      <c r="D8967" s="39" t="s">
        <v>79</v>
      </c>
      <c r="E8967" s="39" t="s">
        <v>34</v>
      </c>
      <c r="F8967" s="41" t="n">
        <f aca="false">IF(A8967="","",MATCH(A8967,P_ID,1))</f>
        <v>7378</v>
      </c>
      <c r="G8967" s="41" t="str">
        <f aca="false">IF(A8967="","",INDEX(P_Svc,F8967))</f>
        <v>Standard</v>
      </c>
      <c r="H8967" s="41" t="str">
        <f aca="false">IF(A8967="","",INDEX(P_Zone,F8967))</f>
        <v>East</v>
      </c>
      <c r="I8967" s="41" t="n">
        <f aca="false">IF(A8967="","",IF(D8967="Delivered",IF(B8967&lt;=INDEX(P_Due,F8967),1,0),0))</f>
        <v>0</v>
      </c>
    </row>
    <row r="8968" customFormat="false" ht="15" hidden="false" customHeight="false" outlineLevel="0" collapsed="false">
      <c r="A8968" s="37" t="n">
        <v>1007404</v>
      </c>
      <c r="B8968" s="38" t="n">
        <v>46310</v>
      </c>
      <c r="C8968" s="39" t="n">
        <v>2</v>
      </c>
      <c r="D8968" s="39" t="s">
        <v>26</v>
      </c>
      <c r="E8968" s="39"/>
      <c r="F8968" s="41" t="n">
        <f aca="false">IF(A8968="","",MATCH(A8968,P_ID,1))</f>
        <v>7404</v>
      </c>
      <c r="G8968" s="41" t="str">
        <f aca="false">IF(A8968="","",INDEX(P_Svc,F8968))</f>
        <v>Standard</v>
      </c>
      <c r="H8968" s="41" t="str">
        <f aca="false">IF(A8968="","",INDEX(P_Zone,F8968))</f>
        <v>North</v>
      </c>
      <c r="I8968" s="41" t="n">
        <f aca="false">IF(A8968="","",IF(D8968="Delivered",IF(B8968&lt;=INDEX(P_Due,F8968),1,0),0))</f>
        <v>0</v>
      </c>
    </row>
    <row r="8969" customFormat="false" ht="15" hidden="false" customHeight="false" outlineLevel="0" collapsed="false">
      <c r="A8969" s="37" t="n">
        <v>1007413</v>
      </c>
      <c r="B8969" s="38" t="n">
        <v>46310</v>
      </c>
      <c r="C8969" s="39" t="n">
        <v>1</v>
      </c>
      <c r="D8969" s="39" t="s">
        <v>26</v>
      </c>
      <c r="E8969" s="39"/>
      <c r="F8969" s="41" t="n">
        <f aca="false">IF(A8969="","",MATCH(A8969,P_ID,1))</f>
        <v>7413</v>
      </c>
      <c r="G8969" s="41" t="str">
        <f aca="false">IF(A8969="","",INDEX(P_Svc,F8969))</f>
        <v>Standard</v>
      </c>
      <c r="H8969" s="41" t="str">
        <f aca="false">IF(A8969="","",INDEX(P_Zone,F8969))</f>
        <v>East</v>
      </c>
      <c r="I8969" s="41" t="n">
        <f aca="false">IF(A8969="","",IF(D8969="Delivered",IF(B8969&lt;=INDEX(P_Due,F8969),1,0),0))</f>
        <v>0</v>
      </c>
    </row>
    <row r="8970" customFormat="false" ht="15" hidden="false" customHeight="false" outlineLevel="0" collapsed="false">
      <c r="A8970" s="37" t="n">
        <v>1007425</v>
      </c>
      <c r="B8970" s="38" t="n">
        <v>46310</v>
      </c>
      <c r="C8970" s="39" t="n">
        <v>2</v>
      </c>
      <c r="D8970" s="39" t="s">
        <v>26</v>
      </c>
      <c r="E8970" s="39"/>
      <c r="F8970" s="41" t="n">
        <f aca="false">IF(A8970="","",MATCH(A8970,P_ID,1))</f>
        <v>7425</v>
      </c>
      <c r="G8970" s="41" t="str">
        <f aca="false">IF(A8970="","",INDEX(P_Svc,F8970))</f>
        <v>Standard</v>
      </c>
      <c r="H8970" s="41" t="str">
        <f aca="false">IF(A8970="","",INDEX(P_Zone,F8970))</f>
        <v>North</v>
      </c>
      <c r="I8970" s="41" t="n">
        <f aca="false">IF(A8970="","",IF(D8970="Delivered",IF(B8970&lt;=INDEX(P_Due,F8970),1,0),0))</f>
        <v>0</v>
      </c>
    </row>
    <row r="8971" customFormat="false" ht="15" hidden="false" customHeight="false" outlineLevel="0" collapsed="false">
      <c r="A8971" s="37" t="n">
        <v>1007435</v>
      </c>
      <c r="B8971" s="38" t="n">
        <v>46310</v>
      </c>
      <c r="C8971" s="39" t="n">
        <v>2</v>
      </c>
      <c r="D8971" s="39" t="s">
        <v>79</v>
      </c>
      <c r="E8971" s="39" t="s">
        <v>32</v>
      </c>
      <c r="F8971" s="41" t="n">
        <f aca="false">IF(A8971="","",MATCH(A8971,P_ID,1))</f>
        <v>7435</v>
      </c>
      <c r="G8971" s="41" t="str">
        <f aca="false">IF(A8971="","",INDEX(P_Svc,F8971))</f>
        <v>Economy</v>
      </c>
      <c r="H8971" s="41" t="str">
        <f aca="false">IF(A8971="","",INDEX(P_Zone,F8971))</f>
        <v>North</v>
      </c>
      <c r="I8971" s="41" t="n">
        <f aca="false">IF(A8971="","",IF(D8971="Delivered",IF(B8971&lt;=INDEX(P_Due,F8971),1,0),0))</f>
        <v>0</v>
      </c>
    </row>
    <row r="8972" customFormat="false" ht="15" hidden="false" customHeight="false" outlineLevel="0" collapsed="false">
      <c r="A8972" s="37" t="n">
        <v>1007447</v>
      </c>
      <c r="B8972" s="38" t="n">
        <v>46310</v>
      </c>
      <c r="C8972" s="39" t="n">
        <v>2</v>
      </c>
      <c r="D8972" s="39" t="s">
        <v>79</v>
      </c>
      <c r="E8972" s="39" t="s">
        <v>36</v>
      </c>
      <c r="F8972" s="41" t="n">
        <f aca="false">IF(A8972="","",MATCH(A8972,P_ID,1))</f>
        <v>7447</v>
      </c>
      <c r="G8972" s="41" t="str">
        <f aca="false">IF(A8972="","",INDEX(P_Svc,F8972))</f>
        <v>Standard</v>
      </c>
      <c r="H8972" s="41" t="str">
        <f aca="false">IF(A8972="","",INDEX(P_Zone,F8972))</f>
        <v>East</v>
      </c>
      <c r="I8972" s="41" t="n">
        <f aca="false">IF(A8972="","",IF(D8972="Delivered",IF(B8972&lt;=INDEX(P_Due,F8972),1,0),0))</f>
        <v>0</v>
      </c>
    </row>
    <row r="8973" customFormat="false" ht="15" hidden="false" customHeight="false" outlineLevel="0" collapsed="false">
      <c r="A8973" s="37" t="n">
        <v>1007453</v>
      </c>
      <c r="B8973" s="38" t="n">
        <v>46310</v>
      </c>
      <c r="C8973" s="39" t="n">
        <v>2</v>
      </c>
      <c r="D8973" s="39" t="s">
        <v>79</v>
      </c>
      <c r="E8973" s="39" t="s">
        <v>34</v>
      </c>
      <c r="F8973" s="41" t="n">
        <f aca="false">IF(A8973="","",MATCH(A8973,P_ID,1))</f>
        <v>7453</v>
      </c>
      <c r="G8973" s="41" t="str">
        <f aca="false">IF(A8973="","",INDEX(P_Svc,F8973))</f>
        <v>Economy</v>
      </c>
      <c r="H8973" s="41" t="str">
        <f aca="false">IF(A8973="","",INDEX(P_Zone,F8973))</f>
        <v>East</v>
      </c>
      <c r="I8973" s="41" t="n">
        <f aca="false">IF(A8973="","",IF(D8973="Delivered",IF(B8973&lt;=INDEX(P_Due,F8973),1,0),0))</f>
        <v>0</v>
      </c>
    </row>
    <row r="8974" customFormat="false" ht="15" hidden="false" customHeight="false" outlineLevel="0" collapsed="false">
      <c r="A8974" s="37" t="n">
        <v>1007484</v>
      </c>
      <c r="B8974" s="38" t="n">
        <v>46310</v>
      </c>
      <c r="C8974" s="39" t="n">
        <v>1</v>
      </c>
      <c r="D8974" s="39" t="s">
        <v>26</v>
      </c>
      <c r="E8974" s="39"/>
      <c r="F8974" s="41" t="n">
        <f aca="false">IF(A8974="","",MATCH(A8974,P_ID,1))</f>
        <v>7484</v>
      </c>
      <c r="G8974" s="41" t="str">
        <f aca="false">IF(A8974="","",INDEX(P_Svc,F8974))</f>
        <v>Economy</v>
      </c>
      <c r="H8974" s="41" t="str">
        <f aca="false">IF(A8974="","",INDEX(P_Zone,F8974))</f>
        <v>South</v>
      </c>
      <c r="I8974" s="41" t="n">
        <f aca="false">IF(A8974="","",IF(D8974="Delivered",IF(B8974&lt;=INDEX(P_Due,F8974),1,0),0))</f>
        <v>1</v>
      </c>
    </row>
    <row r="8975" customFormat="false" ht="15" hidden="false" customHeight="false" outlineLevel="0" collapsed="false">
      <c r="A8975" s="37" t="n">
        <v>1007491</v>
      </c>
      <c r="B8975" s="38" t="n">
        <v>46310</v>
      </c>
      <c r="C8975" s="39" t="n">
        <v>2</v>
      </c>
      <c r="D8975" s="39" t="s">
        <v>79</v>
      </c>
      <c r="E8975" s="39" t="s">
        <v>38</v>
      </c>
      <c r="F8975" s="41" t="n">
        <f aca="false">IF(A8975="","",MATCH(A8975,P_ID,1))</f>
        <v>7491</v>
      </c>
      <c r="G8975" s="41" t="str">
        <f aca="false">IF(A8975="","",INDEX(P_Svc,F8975))</f>
        <v>Standard</v>
      </c>
      <c r="H8975" s="41" t="str">
        <f aca="false">IF(A8975="","",INDEX(P_Zone,F8975))</f>
        <v>West</v>
      </c>
      <c r="I8975" s="41" t="n">
        <f aca="false">IF(A8975="","",IF(D8975="Delivered",IF(B8975&lt;=INDEX(P_Due,F8975),1,0),0))</f>
        <v>0</v>
      </c>
    </row>
    <row r="8976" customFormat="false" ht="15" hidden="false" customHeight="false" outlineLevel="0" collapsed="false">
      <c r="A8976" s="37" t="n">
        <v>1007492</v>
      </c>
      <c r="B8976" s="38" t="n">
        <v>46310</v>
      </c>
      <c r="C8976" s="39" t="n">
        <v>2</v>
      </c>
      <c r="D8976" s="39" t="s">
        <v>26</v>
      </c>
      <c r="E8976" s="39"/>
      <c r="F8976" s="41" t="n">
        <f aca="false">IF(A8976="","",MATCH(A8976,P_ID,1))</f>
        <v>7492</v>
      </c>
      <c r="G8976" s="41" t="str">
        <f aca="false">IF(A8976="","",INDEX(P_Svc,F8976))</f>
        <v>Standard</v>
      </c>
      <c r="H8976" s="41" t="str">
        <f aca="false">IF(A8976="","",INDEX(P_Zone,F8976))</f>
        <v>South</v>
      </c>
      <c r="I8976" s="41" t="n">
        <f aca="false">IF(A8976="","",IF(D8976="Delivered",IF(B8976&lt;=INDEX(P_Due,F8976),1,0),0))</f>
        <v>0</v>
      </c>
    </row>
    <row r="8977" customFormat="false" ht="15" hidden="false" customHeight="false" outlineLevel="0" collapsed="false">
      <c r="A8977" s="37" t="n">
        <v>1007496</v>
      </c>
      <c r="B8977" s="38" t="n">
        <v>46310</v>
      </c>
      <c r="C8977" s="39" t="n">
        <v>2</v>
      </c>
      <c r="D8977" s="39" t="s">
        <v>26</v>
      </c>
      <c r="E8977" s="39"/>
      <c r="F8977" s="41" t="n">
        <f aca="false">IF(A8977="","",MATCH(A8977,P_ID,1))</f>
        <v>7496</v>
      </c>
      <c r="G8977" s="41" t="str">
        <f aca="false">IF(A8977="","",INDEX(P_Svc,F8977))</f>
        <v>Standard</v>
      </c>
      <c r="H8977" s="41" t="str">
        <f aca="false">IF(A8977="","",INDEX(P_Zone,F8977))</f>
        <v>East</v>
      </c>
      <c r="I8977" s="41" t="n">
        <f aca="false">IF(A8977="","",IF(D8977="Delivered",IF(B8977&lt;=INDEX(P_Due,F8977),1,0),0))</f>
        <v>0</v>
      </c>
    </row>
    <row r="8978" customFormat="false" ht="15" hidden="false" customHeight="false" outlineLevel="0" collapsed="false">
      <c r="A8978" s="37" t="n">
        <v>1007502</v>
      </c>
      <c r="B8978" s="38" t="n">
        <v>46310</v>
      </c>
      <c r="C8978" s="39" t="n">
        <v>2</v>
      </c>
      <c r="D8978" s="39" t="s">
        <v>26</v>
      </c>
      <c r="E8978" s="39"/>
      <c r="F8978" s="41" t="n">
        <f aca="false">IF(A8978="","",MATCH(A8978,P_ID,1))</f>
        <v>7502</v>
      </c>
      <c r="G8978" s="41" t="str">
        <f aca="false">IF(A8978="","",INDEX(P_Svc,F8978))</f>
        <v>Economy</v>
      </c>
      <c r="H8978" s="41" t="str">
        <f aca="false">IF(A8978="","",INDEX(P_Zone,F8978))</f>
        <v>Central</v>
      </c>
      <c r="I8978" s="41" t="n">
        <f aca="false">IF(A8978="","",IF(D8978="Delivered",IF(B8978&lt;=INDEX(P_Due,F8978),1,0),0))</f>
        <v>1</v>
      </c>
    </row>
    <row r="8979" customFormat="false" ht="15" hidden="false" customHeight="false" outlineLevel="0" collapsed="false">
      <c r="A8979" s="37" t="n">
        <v>1007520</v>
      </c>
      <c r="B8979" s="38" t="n">
        <v>46310</v>
      </c>
      <c r="C8979" s="39" t="n">
        <v>2</v>
      </c>
      <c r="D8979" s="39" t="s">
        <v>26</v>
      </c>
      <c r="E8979" s="39"/>
      <c r="F8979" s="41" t="n">
        <f aca="false">IF(A8979="","",MATCH(A8979,P_ID,1))</f>
        <v>7520</v>
      </c>
      <c r="G8979" s="41" t="str">
        <f aca="false">IF(A8979="","",INDEX(P_Svc,F8979))</f>
        <v>Standard</v>
      </c>
      <c r="H8979" s="41" t="str">
        <f aca="false">IF(A8979="","",INDEX(P_Zone,F8979))</f>
        <v>East</v>
      </c>
      <c r="I8979" s="41" t="n">
        <f aca="false">IF(A8979="","",IF(D8979="Delivered",IF(B8979&lt;=INDEX(P_Due,F8979),1,0),0))</f>
        <v>0</v>
      </c>
    </row>
    <row r="8980" customFormat="false" ht="15" hidden="false" customHeight="false" outlineLevel="0" collapsed="false">
      <c r="A8980" s="37" t="n">
        <v>1007535</v>
      </c>
      <c r="B8980" s="38" t="n">
        <v>46310</v>
      </c>
      <c r="C8980" s="39" t="n">
        <v>2</v>
      </c>
      <c r="D8980" s="39" t="s">
        <v>26</v>
      </c>
      <c r="E8980" s="39"/>
      <c r="F8980" s="41" t="n">
        <f aca="false">IF(A8980="","",MATCH(A8980,P_ID,1))</f>
        <v>7535</v>
      </c>
      <c r="G8980" s="41" t="str">
        <f aca="false">IF(A8980="","",INDEX(P_Svc,F8980))</f>
        <v>Standard</v>
      </c>
      <c r="H8980" s="41" t="str">
        <f aca="false">IF(A8980="","",INDEX(P_Zone,F8980))</f>
        <v>East</v>
      </c>
      <c r="I8980" s="41" t="n">
        <f aca="false">IF(A8980="","",IF(D8980="Delivered",IF(B8980&lt;=INDEX(P_Due,F8980),1,0),0))</f>
        <v>0</v>
      </c>
    </row>
    <row r="8981" customFormat="false" ht="15" hidden="false" customHeight="false" outlineLevel="0" collapsed="false">
      <c r="A8981" s="37" t="n">
        <v>1007536</v>
      </c>
      <c r="B8981" s="38" t="n">
        <v>46310</v>
      </c>
      <c r="C8981" s="39" t="n">
        <v>2</v>
      </c>
      <c r="D8981" s="39" t="s">
        <v>26</v>
      </c>
      <c r="E8981" s="39"/>
      <c r="F8981" s="41" t="n">
        <f aca="false">IF(A8981="","",MATCH(A8981,P_ID,1))</f>
        <v>7536</v>
      </c>
      <c r="G8981" s="41" t="str">
        <f aca="false">IF(A8981="","",INDEX(P_Svc,F8981))</f>
        <v>Economy</v>
      </c>
      <c r="H8981" s="41" t="str">
        <f aca="false">IF(A8981="","",INDEX(P_Zone,F8981))</f>
        <v>North</v>
      </c>
      <c r="I8981" s="41" t="n">
        <f aca="false">IF(A8981="","",IF(D8981="Delivered",IF(B8981&lt;=INDEX(P_Due,F8981),1,0),0))</f>
        <v>1</v>
      </c>
    </row>
    <row r="8982" customFormat="false" ht="15" hidden="false" customHeight="false" outlineLevel="0" collapsed="false">
      <c r="A8982" s="37" t="n">
        <v>1007543</v>
      </c>
      <c r="B8982" s="38" t="n">
        <v>46310</v>
      </c>
      <c r="C8982" s="39" t="n">
        <v>2</v>
      </c>
      <c r="D8982" s="39" t="s">
        <v>26</v>
      </c>
      <c r="E8982" s="39"/>
      <c r="F8982" s="41" t="n">
        <f aca="false">IF(A8982="","",MATCH(A8982,P_ID,1))</f>
        <v>7543</v>
      </c>
      <c r="G8982" s="41" t="str">
        <f aca="false">IF(A8982="","",INDEX(P_Svc,F8982))</f>
        <v>Standard</v>
      </c>
      <c r="H8982" s="41" t="str">
        <f aca="false">IF(A8982="","",INDEX(P_Zone,F8982))</f>
        <v>South</v>
      </c>
      <c r="I8982" s="41" t="n">
        <f aca="false">IF(A8982="","",IF(D8982="Delivered",IF(B8982&lt;=INDEX(P_Due,F8982),1,0),0))</f>
        <v>0</v>
      </c>
    </row>
    <row r="8983" customFormat="false" ht="15" hidden="false" customHeight="false" outlineLevel="0" collapsed="false">
      <c r="A8983" s="37" t="n">
        <v>1007552</v>
      </c>
      <c r="B8983" s="38" t="n">
        <v>46310</v>
      </c>
      <c r="C8983" s="39" t="n">
        <v>2</v>
      </c>
      <c r="D8983" s="39" t="s">
        <v>26</v>
      </c>
      <c r="E8983" s="39"/>
      <c r="F8983" s="41" t="n">
        <f aca="false">IF(A8983="","",MATCH(A8983,P_ID,1))</f>
        <v>7552</v>
      </c>
      <c r="G8983" s="41" t="str">
        <f aca="false">IF(A8983="","",INDEX(P_Svc,F8983))</f>
        <v>Standard</v>
      </c>
      <c r="H8983" s="41" t="str">
        <f aca="false">IF(A8983="","",INDEX(P_Zone,F8983))</f>
        <v>North</v>
      </c>
      <c r="I8983" s="41" t="n">
        <f aca="false">IF(A8983="","",IF(D8983="Delivered",IF(B8983&lt;=INDEX(P_Due,F8983),1,0),0))</f>
        <v>0</v>
      </c>
    </row>
    <row r="8984" customFormat="false" ht="15" hidden="false" customHeight="false" outlineLevel="0" collapsed="false">
      <c r="A8984" s="37" t="n">
        <v>1007558</v>
      </c>
      <c r="B8984" s="38" t="n">
        <v>46310</v>
      </c>
      <c r="C8984" s="39" t="n">
        <v>2</v>
      </c>
      <c r="D8984" s="39" t="s">
        <v>26</v>
      </c>
      <c r="E8984" s="39"/>
      <c r="F8984" s="41" t="n">
        <f aca="false">IF(A8984="","",MATCH(A8984,P_ID,1))</f>
        <v>7558</v>
      </c>
      <c r="G8984" s="41" t="str">
        <f aca="false">IF(A8984="","",INDEX(P_Svc,F8984))</f>
        <v>Standard</v>
      </c>
      <c r="H8984" s="41" t="str">
        <f aca="false">IF(A8984="","",INDEX(P_Zone,F8984))</f>
        <v>West</v>
      </c>
      <c r="I8984" s="41" t="n">
        <f aca="false">IF(A8984="","",IF(D8984="Delivered",IF(B8984&lt;=INDEX(P_Due,F8984),1,0),0))</f>
        <v>0</v>
      </c>
    </row>
    <row r="8985" customFormat="false" ht="15" hidden="false" customHeight="false" outlineLevel="0" collapsed="false">
      <c r="A8985" s="37" t="n">
        <v>1007571</v>
      </c>
      <c r="B8985" s="38" t="n">
        <v>46310</v>
      </c>
      <c r="C8985" s="39" t="n">
        <v>2</v>
      </c>
      <c r="D8985" s="39" t="s">
        <v>79</v>
      </c>
      <c r="E8985" s="39" t="s">
        <v>36</v>
      </c>
      <c r="F8985" s="41" t="n">
        <f aca="false">IF(A8985="","",MATCH(A8985,P_ID,1))</f>
        <v>7571</v>
      </c>
      <c r="G8985" s="41" t="str">
        <f aca="false">IF(A8985="","",INDEX(P_Svc,F8985))</f>
        <v>Standard</v>
      </c>
      <c r="H8985" s="41" t="str">
        <f aca="false">IF(A8985="","",INDEX(P_Zone,F8985))</f>
        <v>South</v>
      </c>
      <c r="I8985" s="41" t="n">
        <f aca="false">IF(A8985="","",IF(D8985="Delivered",IF(B8985&lt;=INDEX(P_Due,F8985),1,0),0))</f>
        <v>0</v>
      </c>
    </row>
    <row r="8986" customFormat="false" ht="15" hidden="false" customHeight="false" outlineLevel="0" collapsed="false">
      <c r="A8986" s="37" t="n">
        <v>1007602</v>
      </c>
      <c r="B8986" s="38" t="n">
        <v>46310</v>
      </c>
      <c r="C8986" s="39" t="n">
        <v>1</v>
      </c>
      <c r="D8986" s="39" t="s">
        <v>26</v>
      </c>
      <c r="E8986" s="39"/>
      <c r="F8986" s="41" t="n">
        <f aca="false">IF(A8986="","",MATCH(A8986,P_ID,1))</f>
        <v>7602</v>
      </c>
      <c r="G8986" s="41" t="str">
        <f aca="false">IF(A8986="","",INDEX(P_Svc,F8986))</f>
        <v>Standard</v>
      </c>
      <c r="H8986" s="41" t="str">
        <f aca="false">IF(A8986="","",INDEX(P_Zone,F8986))</f>
        <v>Central</v>
      </c>
      <c r="I8986" s="41" t="n">
        <f aca="false">IF(A8986="","",IF(D8986="Delivered",IF(B8986&lt;=INDEX(P_Due,F8986),1,0),0))</f>
        <v>0</v>
      </c>
    </row>
    <row r="8987" customFormat="false" ht="15" hidden="false" customHeight="false" outlineLevel="0" collapsed="false">
      <c r="A8987" s="37" t="n">
        <v>1007609</v>
      </c>
      <c r="B8987" s="38" t="n">
        <v>46310</v>
      </c>
      <c r="C8987" s="39" t="n">
        <v>2</v>
      </c>
      <c r="D8987" s="39" t="s">
        <v>26</v>
      </c>
      <c r="E8987" s="39"/>
      <c r="F8987" s="41" t="n">
        <f aca="false">IF(A8987="","",MATCH(A8987,P_ID,1))</f>
        <v>7609</v>
      </c>
      <c r="G8987" s="41" t="str">
        <f aca="false">IF(A8987="","",INDEX(P_Svc,F8987))</f>
        <v>Standard</v>
      </c>
      <c r="H8987" s="41" t="str">
        <f aca="false">IF(A8987="","",INDEX(P_Zone,F8987))</f>
        <v>East</v>
      </c>
      <c r="I8987" s="41" t="n">
        <f aca="false">IF(A8987="","",IF(D8987="Delivered",IF(B8987&lt;=INDEX(P_Due,F8987),1,0),0))</f>
        <v>0</v>
      </c>
    </row>
    <row r="8988" customFormat="false" ht="15" hidden="false" customHeight="false" outlineLevel="0" collapsed="false">
      <c r="A8988" s="37" t="n">
        <v>1007908</v>
      </c>
      <c r="B8988" s="38" t="n">
        <v>46310</v>
      </c>
      <c r="C8988" s="39" t="n">
        <v>1</v>
      </c>
      <c r="D8988" s="39" t="s">
        <v>26</v>
      </c>
      <c r="E8988" s="39"/>
      <c r="F8988" s="41" t="n">
        <f aca="false">IF(A8988="","",MATCH(A8988,P_ID,1))</f>
        <v>7908</v>
      </c>
      <c r="G8988" s="41" t="str">
        <f aca="false">IF(A8988="","",INDEX(P_Svc,F8988))</f>
        <v>Express</v>
      </c>
      <c r="H8988" s="41" t="str">
        <f aca="false">IF(A8988="","",INDEX(P_Zone,F8988))</f>
        <v>South</v>
      </c>
      <c r="I8988" s="41" t="n">
        <f aca="false">IF(A8988="","",IF(D8988="Delivered",IF(B8988&lt;=INDEX(P_Due,F8988),1,0),0))</f>
        <v>0</v>
      </c>
    </row>
    <row r="8989" customFormat="false" ht="15" hidden="false" customHeight="false" outlineLevel="0" collapsed="false">
      <c r="A8989" s="37" t="n">
        <v>1007909</v>
      </c>
      <c r="B8989" s="38" t="n">
        <v>46310</v>
      </c>
      <c r="C8989" s="39" t="n">
        <v>1</v>
      </c>
      <c r="D8989" s="39" t="s">
        <v>26</v>
      </c>
      <c r="E8989" s="39"/>
      <c r="F8989" s="41" t="n">
        <f aca="false">IF(A8989="","",MATCH(A8989,P_ID,1))</f>
        <v>7909</v>
      </c>
      <c r="G8989" s="41" t="str">
        <f aca="false">IF(A8989="","",INDEX(P_Svc,F8989))</f>
        <v>Standard</v>
      </c>
      <c r="H8989" s="41" t="str">
        <f aca="false">IF(A8989="","",INDEX(P_Zone,F8989))</f>
        <v>Central</v>
      </c>
      <c r="I8989" s="41" t="n">
        <f aca="false">IF(A8989="","",IF(D8989="Delivered",IF(B8989&lt;=INDEX(P_Due,F8989),1,0),0))</f>
        <v>1</v>
      </c>
    </row>
    <row r="8990" customFormat="false" ht="15" hidden="false" customHeight="false" outlineLevel="0" collapsed="false">
      <c r="A8990" s="37" t="n">
        <v>1007911</v>
      </c>
      <c r="B8990" s="38" t="n">
        <v>46310</v>
      </c>
      <c r="C8990" s="39" t="n">
        <v>1</v>
      </c>
      <c r="D8990" s="39" t="s">
        <v>26</v>
      </c>
      <c r="E8990" s="39"/>
      <c r="F8990" s="41" t="n">
        <f aca="false">IF(A8990="","",MATCH(A8990,P_ID,1))</f>
        <v>7911</v>
      </c>
      <c r="G8990" s="41" t="str">
        <f aca="false">IF(A8990="","",INDEX(P_Svc,F8990))</f>
        <v>Standard</v>
      </c>
      <c r="H8990" s="41" t="str">
        <f aca="false">IF(A8990="","",INDEX(P_Zone,F8990))</f>
        <v>East</v>
      </c>
      <c r="I8990" s="41" t="n">
        <f aca="false">IF(A8990="","",IF(D8990="Delivered",IF(B8990&lt;=INDEX(P_Due,F8990),1,0),0))</f>
        <v>1</v>
      </c>
    </row>
    <row r="8991" customFormat="false" ht="15" hidden="false" customHeight="false" outlineLevel="0" collapsed="false">
      <c r="A8991" s="37" t="n">
        <v>1007912</v>
      </c>
      <c r="B8991" s="38" t="n">
        <v>46310</v>
      </c>
      <c r="C8991" s="39" t="n">
        <v>1</v>
      </c>
      <c r="D8991" s="39" t="s">
        <v>26</v>
      </c>
      <c r="E8991" s="39"/>
      <c r="F8991" s="41" t="n">
        <f aca="false">IF(A8991="","",MATCH(A8991,P_ID,1))</f>
        <v>7912</v>
      </c>
      <c r="G8991" s="41" t="str">
        <f aca="false">IF(A8991="","",INDEX(P_Svc,F8991))</f>
        <v>Standard</v>
      </c>
      <c r="H8991" s="41" t="str">
        <f aca="false">IF(A8991="","",INDEX(P_Zone,F8991))</f>
        <v>South</v>
      </c>
      <c r="I8991" s="41" t="n">
        <f aca="false">IF(A8991="","",IF(D8991="Delivered",IF(B8991&lt;=INDEX(P_Due,F8991),1,0),0))</f>
        <v>1</v>
      </c>
    </row>
    <row r="8992" customFormat="false" ht="15" hidden="false" customHeight="false" outlineLevel="0" collapsed="false">
      <c r="A8992" s="37" t="n">
        <v>1007916</v>
      </c>
      <c r="B8992" s="38" t="n">
        <v>46310</v>
      </c>
      <c r="C8992" s="39" t="n">
        <v>1</v>
      </c>
      <c r="D8992" s="39" t="s">
        <v>26</v>
      </c>
      <c r="E8992" s="39"/>
      <c r="F8992" s="41" t="n">
        <f aca="false">IF(A8992="","",MATCH(A8992,P_ID,1))</f>
        <v>7916</v>
      </c>
      <c r="G8992" s="41" t="str">
        <f aca="false">IF(A8992="","",INDEX(P_Svc,F8992))</f>
        <v>Standard</v>
      </c>
      <c r="H8992" s="41" t="str">
        <f aca="false">IF(A8992="","",INDEX(P_Zone,F8992))</f>
        <v>East</v>
      </c>
      <c r="I8992" s="41" t="n">
        <f aca="false">IF(A8992="","",IF(D8992="Delivered",IF(B8992&lt;=INDEX(P_Due,F8992),1,0),0))</f>
        <v>1</v>
      </c>
    </row>
    <row r="8993" customFormat="false" ht="15" hidden="false" customHeight="false" outlineLevel="0" collapsed="false">
      <c r="A8993" s="37" t="n">
        <v>1007919</v>
      </c>
      <c r="B8993" s="38" t="n">
        <v>46310</v>
      </c>
      <c r="C8993" s="39" t="n">
        <v>1</v>
      </c>
      <c r="D8993" s="39" t="s">
        <v>26</v>
      </c>
      <c r="E8993" s="39"/>
      <c r="F8993" s="41" t="n">
        <f aca="false">IF(A8993="","",MATCH(A8993,P_ID,1))</f>
        <v>7919</v>
      </c>
      <c r="G8993" s="41" t="str">
        <f aca="false">IF(A8993="","",INDEX(P_Svc,F8993))</f>
        <v>Standard</v>
      </c>
      <c r="H8993" s="41" t="str">
        <f aca="false">IF(A8993="","",INDEX(P_Zone,F8993))</f>
        <v>North</v>
      </c>
      <c r="I8993" s="41" t="n">
        <f aca="false">IF(A8993="","",IF(D8993="Delivered",IF(B8993&lt;=INDEX(P_Due,F8993),1,0),0))</f>
        <v>1</v>
      </c>
    </row>
    <row r="8994" customFormat="false" ht="15" hidden="false" customHeight="false" outlineLevel="0" collapsed="false">
      <c r="A8994" s="37" t="n">
        <v>1007920</v>
      </c>
      <c r="B8994" s="38" t="n">
        <v>46310</v>
      </c>
      <c r="C8994" s="39" t="n">
        <v>1</v>
      </c>
      <c r="D8994" s="39" t="s">
        <v>26</v>
      </c>
      <c r="E8994" s="39"/>
      <c r="F8994" s="41" t="n">
        <f aca="false">IF(A8994="","",MATCH(A8994,P_ID,1))</f>
        <v>7920</v>
      </c>
      <c r="G8994" s="41" t="str">
        <f aca="false">IF(A8994="","",INDEX(P_Svc,F8994))</f>
        <v>Standard</v>
      </c>
      <c r="H8994" s="41" t="str">
        <f aca="false">IF(A8994="","",INDEX(P_Zone,F8994))</f>
        <v>North</v>
      </c>
      <c r="I8994" s="41" t="n">
        <f aca="false">IF(A8994="","",IF(D8994="Delivered",IF(B8994&lt;=INDEX(P_Due,F8994),1,0),0))</f>
        <v>1</v>
      </c>
    </row>
    <row r="8995" customFormat="false" ht="15" hidden="false" customHeight="false" outlineLevel="0" collapsed="false">
      <c r="A8995" s="37" t="n">
        <v>1007921</v>
      </c>
      <c r="B8995" s="38" t="n">
        <v>46310</v>
      </c>
      <c r="C8995" s="39" t="n">
        <v>1</v>
      </c>
      <c r="D8995" s="39" t="s">
        <v>26</v>
      </c>
      <c r="E8995" s="39"/>
      <c r="F8995" s="41" t="n">
        <f aca="false">IF(A8995="","",MATCH(A8995,P_ID,1))</f>
        <v>7921</v>
      </c>
      <c r="G8995" s="41" t="str">
        <f aca="false">IF(A8995="","",INDEX(P_Svc,F8995))</f>
        <v>Standard</v>
      </c>
      <c r="H8995" s="41" t="str">
        <f aca="false">IF(A8995="","",INDEX(P_Zone,F8995))</f>
        <v>North</v>
      </c>
      <c r="I8995" s="41" t="n">
        <f aca="false">IF(A8995="","",IF(D8995="Delivered",IF(B8995&lt;=INDEX(P_Due,F8995),1,0),0))</f>
        <v>1</v>
      </c>
    </row>
    <row r="8996" customFormat="false" ht="15" hidden="false" customHeight="false" outlineLevel="0" collapsed="false">
      <c r="A8996" s="37" t="n">
        <v>1007922</v>
      </c>
      <c r="B8996" s="38" t="n">
        <v>46310</v>
      </c>
      <c r="C8996" s="39" t="n">
        <v>1</v>
      </c>
      <c r="D8996" s="39" t="s">
        <v>26</v>
      </c>
      <c r="E8996" s="39"/>
      <c r="F8996" s="41" t="n">
        <f aca="false">IF(A8996="","",MATCH(A8996,P_ID,1))</f>
        <v>7922</v>
      </c>
      <c r="G8996" s="41" t="str">
        <f aca="false">IF(A8996="","",INDEX(P_Svc,F8996))</f>
        <v>Standard</v>
      </c>
      <c r="H8996" s="41" t="str">
        <f aca="false">IF(A8996="","",INDEX(P_Zone,F8996))</f>
        <v>Central</v>
      </c>
      <c r="I8996" s="41" t="n">
        <f aca="false">IF(A8996="","",IF(D8996="Delivered",IF(B8996&lt;=INDEX(P_Due,F8996),1,0),0))</f>
        <v>1</v>
      </c>
    </row>
    <row r="8997" customFormat="false" ht="15" hidden="false" customHeight="false" outlineLevel="0" collapsed="false">
      <c r="A8997" s="37" t="n">
        <v>1007923</v>
      </c>
      <c r="B8997" s="38" t="n">
        <v>46310</v>
      </c>
      <c r="C8997" s="39" t="n">
        <v>1</v>
      </c>
      <c r="D8997" s="39" t="s">
        <v>26</v>
      </c>
      <c r="E8997" s="39"/>
      <c r="F8997" s="41" t="n">
        <f aca="false">IF(A8997="","",MATCH(A8997,P_ID,1))</f>
        <v>7923</v>
      </c>
      <c r="G8997" s="41" t="str">
        <f aca="false">IF(A8997="","",INDEX(P_Svc,F8997))</f>
        <v>Standard</v>
      </c>
      <c r="H8997" s="41" t="str">
        <f aca="false">IF(A8997="","",INDEX(P_Zone,F8997))</f>
        <v>West</v>
      </c>
      <c r="I8997" s="41" t="n">
        <f aca="false">IF(A8997="","",IF(D8997="Delivered",IF(B8997&lt;=INDEX(P_Due,F8997),1,0),0))</f>
        <v>1</v>
      </c>
    </row>
    <row r="8998" customFormat="false" ht="15" hidden="false" customHeight="false" outlineLevel="0" collapsed="false">
      <c r="A8998" s="37" t="n">
        <v>1007924</v>
      </c>
      <c r="B8998" s="38" t="n">
        <v>46310</v>
      </c>
      <c r="C8998" s="39" t="n">
        <v>1</v>
      </c>
      <c r="D8998" s="39" t="s">
        <v>26</v>
      </c>
      <c r="E8998" s="39"/>
      <c r="F8998" s="41" t="n">
        <f aca="false">IF(A8998="","",MATCH(A8998,P_ID,1))</f>
        <v>7924</v>
      </c>
      <c r="G8998" s="41" t="str">
        <f aca="false">IF(A8998="","",INDEX(P_Svc,F8998))</f>
        <v>Economy</v>
      </c>
      <c r="H8998" s="41" t="str">
        <f aca="false">IF(A8998="","",INDEX(P_Zone,F8998))</f>
        <v>East</v>
      </c>
      <c r="I8998" s="41" t="n">
        <f aca="false">IF(A8998="","",IF(D8998="Delivered",IF(B8998&lt;=INDEX(P_Due,F8998),1,0),0))</f>
        <v>1</v>
      </c>
    </row>
    <row r="8999" customFormat="false" ht="15" hidden="false" customHeight="false" outlineLevel="0" collapsed="false">
      <c r="A8999" s="37" t="n">
        <v>1007925</v>
      </c>
      <c r="B8999" s="38" t="n">
        <v>46310</v>
      </c>
      <c r="C8999" s="39" t="n">
        <v>1</v>
      </c>
      <c r="D8999" s="39" t="s">
        <v>79</v>
      </c>
      <c r="E8999" s="39" t="s">
        <v>32</v>
      </c>
      <c r="F8999" s="41" t="n">
        <f aca="false">IF(A8999="","",MATCH(A8999,P_ID,1))</f>
        <v>7925</v>
      </c>
      <c r="G8999" s="41" t="str">
        <f aca="false">IF(A8999="","",INDEX(P_Svc,F8999))</f>
        <v>Standard</v>
      </c>
      <c r="H8999" s="41" t="str">
        <f aca="false">IF(A8999="","",INDEX(P_Zone,F8999))</f>
        <v>South</v>
      </c>
      <c r="I8999" s="41" t="n">
        <f aca="false">IF(A8999="","",IF(D8999="Delivered",IF(B8999&lt;=INDEX(P_Due,F8999),1,0),0))</f>
        <v>0</v>
      </c>
    </row>
    <row r="9000" customFormat="false" ht="15" hidden="false" customHeight="false" outlineLevel="0" collapsed="false">
      <c r="A9000" s="37" t="n">
        <v>1007927</v>
      </c>
      <c r="B9000" s="38" t="n">
        <v>46310</v>
      </c>
      <c r="C9000" s="39" t="n">
        <v>1</v>
      </c>
      <c r="D9000" s="39" t="s">
        <v>26</v>
      </c>
      <c r="E9000" s="39"/>
      <c r="F9000" s="41" t="n">
        <f aca="false">IF(A9000="","",MATCH(A9000,P_ID,1))</f>
        <v>7927</v>
      </c>
      <c r="G9000" s="41" t="str">
        <f aca="false">IF(A9000="","",INDEX(P_Svc,F9000))</f>
        <v>Economy</v>
      </c>
      <c r="H9000" s="41" t="str">
        <f aca="false">IF(A9000="","",INDEX(P_Zone,F9000))</f>
        <v>North</v>
      </c>
      <c r="I9000" s="41" t="n">
        <f aca="false">IF(A9000="","",IF(D9000="Delivered",IF(B9000&lt;=INDEX(P_Due,F9000),1,0),0))</f>
        <v>1</v>
      </c>
    </row>
    <row r="9001" customFormat="false" ht="15" hidden="false" customHeight="false" outlineLevel="0" collapsed="false">
      <c r="A9001" s="37" t="n">
        <v>1007928</v>
      </c>
      <c r="B9001" s="38" t="n">
        <v>46310</v>
      </c>
      <c r="C9001" s="39" t="n">
        <v>1</v>
      </c>
      <c r="D9001" s="39" t="s">
        <v>26</v>
      </c>
      <c r="E9001" s="39"/>
      <c r="F9001" s="41" t="n">
        <f aca="false">IF(A9001="","",MATCH(A9001,P_ID,1))</f>
        <v>7928</v>
      </c>
      <c r="G9001" s="41" t="str">
        <f aca="false">IF(A9001="","",INDEX(P_Svc,F9001))</f>
        <v>Economy</v>
      </c>
      <c r="H9001" s="41" t="str">
        <f aca="false">IF(A9001="","",INDEX(P_Zone,F9001))</f>
        <v>East</v>
      </c>
      <c r="I9001" s="41" t="n">
        <f aca="false">IF(A9001="","",IF(D9001="Delivered",IF(B9001&lt;=INDEX(P_Due,F9001),1,0),0))</f>
        <v>1</v>
      </c>
    </row>
    <row r="9002" customFormat="false" ht="15" hidden="false" customHeight="false" outlineLevel="0" collapsed="false">
      <c r="A9002" s="37" t="n">
        <v>1007929</v>
      </c>
      <c r="B9002" s="38" t="n">
        <v>46310</v>
      </c>
      <c r="C9002" s="39" t="n">
        <v>1</v>
      </c>
      <c r="D9002" s="39" t="s">
        <v>26</v>
      </c>
      <c r="E9002" s="39"/>
      <c r="F9002" s="41" t="n">
        <f aca="false">IF(A9002="","",MATCH(A9002,P_ID,1))</f>
        <v>7929</v>
      </c>
      <c r="G9002" s="41" t="str">
        <f aca="false">IF(A9002="","",INDEX(P_Svc,F9002))</f>
        <v>Economy</v>
      </c>
      <c r="H9002" s="41" t="str">
        <f aca="false">IF(A9002="","",INDEX(P_Zone,F9002))</f>
        <v>Central</v>
      </c>
      <c r="I9002" s="41" t="n">
        <f aca="false">IF(A9002="","",IF(D9002="Delivered",IF(B9002&lt;=INDEX(P_Due,F9002),1,0),0))</f>
        <v>1</v>
      </c>
    </row>
    <row r="9003" customFormat="false" ht="15" hidden="false" customHeight="false" outlineLevel="0" collapsed="false">
      <c r="A9003" s="37" t="n">
        <v>1007930</v>
      </c>
      <c r="B9003" s="38" t="n">
        <v>46310</v>
      </c>
      <c r="C9003" s="39" t="n">
        <v>1</v>
      </c>
      <c r="D9003" s="39" t="s">
        <v>26</v>
      </c>
      <c r="E9003" s="39"/>
      <c r="F9003" s="41" t="n">
        <f aca="false">IF(A9003="","",MATCH(A9003,P_ID,1))</f>
        <v>7930</v>
      </c>
      <c r="G9003" s="41" t="str">
        <f aca="false">IF(A9003="","",INDEX(P_Svc,F9003))</f>
        <v>Standard</v>
      </c>
      <c r="H9003" s="41" t="str">
        <f aca="false">IF(A9003="","",INDEX(P_Zone,F9003))</f>
        <v>West</v>
      </c>
      <c r="I9003" s="41" t="n">
        <f aca="false">IF(A9003="","",IF(D9003="Delivered",IF(B9003&lt;=INDEX(P_Due,F9003),1,0),0))</f>
        <v>1</v>
      </c>
    </row>
    <row r="9004" customFormat="false" ht="15" hidden="false" customHeight="false" outlineLevel="0" collapsed="false">
      <c r="A9004" s="37" t="n">
        <v>1007931</v>
      </c>
      <c r="B9004" s="38" t="n">
        <v>46310</v>
      </c>
      <c r="C9004" s="39" t="n">
        <v>1</v>
      </c>
      <c r="D9004" s="39" t="s">
        <v>26</v>
      </c>
      <c r="E9004" s="39"/>
      <c r="F9004" s="41" t="n">
        <f aca="false">IF(A9004="","",MATCH(A9004,P_ID,1))</f>
        <v>7931</v>
      </c>
      <c r="G9004" s="41" t="str">
        <f aca="false">IF(A9004="","",INDEX(P_Svc,F9004))</f>
        <v>Standard</v>
      </c>
      <c r="H9004" s="41" t="str">
        <f aca="false">IF(A9004="","",INDEX(P_Zone,F9004))</f>
        <v>North</v>
      </c>
      <c r="I9004" s="41" t="n">
        <f aca="false">IF(A9004="","",IF(D9004="Delivered",IF(B9004&lt;=INDEX(P_Due,F9004),1,0),0))</f>
        <v>1</v>
      </c>
    </row>
    <row r="9005" customFormat="false" ht="15" hidden="false" customHeight="false" outlineLevel="0" collapsed="false">
      <c r="A9005" s="37" t="n">
        <v>1007932</v>
      </c>
      <c r="B9005" s="38" t="n">
        <v>46310</v>
      </c>
      <c r="C9005" s="39" t="n">
        <v>1</v>
      </c>
      <c r="D9005" s="39" t="s">
        <v>26</v>
      </c>
      <c r="E9005" s="39"/>
      <c r="F9005" s="41" t="n">
        <f aca="false">IF(A9005="","",MATCH(A9005,P_ID,1))</f>
        <v>7932</v>
      </c>
      <c r="G9005" s="41" t="str">
        <f aca="false">IF(A9005="","",INDEX(P_Svc,F9005))</f>
        <v>Standard</v>
      </c>
      <c r="H9005" s="41" t="str">
        <f aca="false">IF(A9005="","",INDEX(P_Zone,F9005))</f>
        <v>Central</v>
      </c>
      <c r="I9005" s="41" t="n">
        <f aca="false">IF(A9005="","",IF(D9005="Delivered",IF(B9005&lt;=INDEX(P_Due,F9005),1,0),0))</f>
        <v>1</v>
      </c>
    </row>
    <row r="9006" customFormat="false" ht="15" hidden="false" customHeight="false" outlineLevel="0" collapsed="false">
      <c r="A9006" s="37" t="n">
        <v>1007933</v>
      </c>
      <c r="B9006" s="38" t="n">
        <v>46310</v>
      </c>
      <c r="C9006" s="39" t="n">
        <v>1</v>
      </c>
      <c r="D9006" s="39" t="s">
        <v>26</v>
      </c>
      <c r="E9006" s="39"/>
      <c r="F9006" s="41" t="n">
        <f aca="false">IF(A9006="","",MATCH(A9006,P_ID,1))</f>
        <v>7933</v>
      </c>
      <c r="G9006" s="41" t="str">
        <f aca="false">IF(A9006="","",INDEX(P_Svc,F9006))</f>
        <v>Standard</v>
      </c>
      <c r="H9006" s="41" t="str">
        <f aca="false">IF(A9006="","",INDEX(P_Zone,F9006))</f>
        <v>North</v>
      </c>
      <c r="I9006" s="41" t="n">
        <f aca="false">IF(A9006="","",IF(D9006="Delivered",IF(B9006&lt;=INDEX(P_Due,F9006),1,0),0))</f>
        <v>1</v>
      </c>
    </row>
    <row r="9007" customFormat="false" ht="15" hidden="false" customHeight="false" outlineLevel="0" collapsed="false">
      <c r="A9007" s="37" t="n">
        <v>1007934</v>
      </c>
      <c r="B9007" s="38" t="n">
        <v>46310</v>
      </c>
      <c r="C9007" s="39" t="n">
        <v>1</v>
      </c>
      <c r="D9007" s="39" t="s">
        <v>26</v>
      </c>
      <c r="E9007" s="39"/>
      <c r="F9007" s="41" t="n">
        <f aca="false">IF(A9007="","",MATCH(A9007,P_ID,1))</f>
        <v>7934</v>
      </c>
      <c r="G9007" s="41" t="str">
        <f aca="false">IF(A9007="","",INDEX(P_Svc,F9007))</f>
        <v>Standard</v>
      </c>
      <c r="H9007" s="41" t="str">
        <f aca="false">IF(A9007="","",INDEX(P_Zone,F9007))</f>
        <v>East</v>
      </c>
      <c r="I9007" s="41" t="n">
        <f aca="false">IF(A9007="","",IF(D9007="Delivered",IF(B9007&lt;=INDEX(P_Due,F9007),1,0),0))</f>
        <v>1</v>
      </c>
    </row>
    <row r="9008" customFormat="false" ht="15" hidden="false" customHeight="false" outlineLevel="0" collapsed="false">
      <c r="A9008" s="37" t="n">
        <v>1007935</v>
      </c>
      <c r="B9008" s="38" t="n">
        <v>46310</v>
      </c>
      <c r="C9008" s="39" t="n">
        <v>1</v>
      </c>
      <c r="D9008" s="39" t="s">
        <v>26</v>
      </c>
      <c r="E9008" s="39"/>
      <c r="F9008" s="41" t="n">
        <f aca="false">IF(A9008="","",MATCH(A9008,P_ID,1))</f>
        <v>7935</v>
      </c>
      <c r="G9008" s="41" t="str">
        <f aca="false">IF(A9008="","",INDEX(P_Svc,F9008))</f>
        <v>Standard</v>
      </c>
      <c r="H9008" s="41" t="str">
        <f aca="false">IF(A9008="","",INDEX(P_Zone,F9008))</f>
        <v>North</v>
      </c>
      <c r="I9008" s="41" t="n">
        <f aca="false">IF(A9008="","",IF(D9008="Delivered",IF(B9008&lt;=INDEX(P_Due,F9008),1,0),0))</f>
        <v>1</v>
      </c>
    </row>
    <row r="9009" customFormat="false" ht="15" hidden="false" customHeight="false" outlineLevel="0" collapsed="false">
      <c r="A9009" s="37" t="n">
        <v>1007936</v>
      </c>
      <c r="B9009" s="38" t="n">
        <v>46310</v>
      </c>
      <c r="C9009" s="39" t="n">
        <v>1</v>
      </c>
      <c r="D9009" s="39" t="s">
        <v>26</v>
      </c>
      <c r="E9009" s="39"/>
      <c r="F9009" s="41" t="n">
        <f aca="false">IF(A9009="","",MATCH(A9009,P_ID,1))</f>
        <v>7936</v>
      </c>
      <c r="G9009" s="41" t="str">
        <f aca="false">IF(A9009="","",INDEX(P_Svc,F9009))</f>
        <v>Standard</v>
      </c>
      <c r="H9009" s="41" t="str">
        <f aca="false">IF(A9009="","",INDEX(P_Zone,F9009))</f>
        <v>West</v>
      </c>
      <c r="I9009" s="41" t="n">
        <f aca="false">IF(A9009="","",IF(D9009="Delivered",IF(B9009&lt;=INDEX(P_Due,F9009),1,0),0))</f>
        <v>1</v>
      </c>
    </row>
    <row r="9010" customFormat="false" ht="15" hidden="false" customHeight="false" outlineLevel="0" collapsed="false">
      <c r="A9010" s="37" t="n">
        <v>1007937</v>
      </c>
      <c r="B9010" s="38" t="n">
        <v>46310</v>
      </c>
      <c r="C9010" s="39" t="n">
        <v>1</v>
      </c>
      <c r="D9010" s="39" t="s">
        <v>26</v>
      </c>
      <c r="E9010" s="39"/>
      <c r="F9010" s="41" t="n">
        <f aca="false">IF(A9010="","",MATCH(A9010,P_ID,1))</f>
        <v>7937</v>
      </c>
      <c r="G9010" s="41" t="str">
        <f aca="false">IF(A9010="","",INDEX(P_Svc,F9010))</f>
        <v>Standard</v>
      </c>
      <c r="H9010" s="41" t="str">
        <f aca="false">IF(A9010="","",INDEX(P_Zone,F9010))</f>
        <v>West</v>
      </c>
      <c r="I9010" s="41" t="n">
        <f aca="false">IF(A9010="","",IF(D9010="Delivered",IF(B9010&lt;=INDEX(P_Due,F9010),1,0),0))</f>
        <v>1</v>
      </c>
    </row>
    <row r="9011" customFormat="false" ht="15" hidden="false" customHeight="false" outlineLevel="0" collapsed="false">
      <c r="A9011" s="37" t="n">
        <v>1007938</v>
      </c>
      <c r="B9011" s="38" t="n">
        <v>46310</v>
      </c>
      <c r="C9011" s="39" t="n">
        <v>1</v>
      </c>
      <c r="D9011" s="39" t="s">
        <v>26</v>
      </c>
      <c r="E9011" s="39"/>
      <c r="F9011" s="41" t="n">
        <f aca="false">IF(A9011="","",MATCH(A9011,P_ID,1))</f>
        <v>7938</v>
      </c>
      <c r="G9011" s="41" t="str">
        <f aca="false">IF(A9011="","",INDEX(P_Svc,F9011))</f>
        <v>Standard</v>
      </c>
      <c r="H9011" s="41" t="str">
        <f aca="false">IF(A9011="","",INDEX(P_Zone,F9011))</f>
        <v>East</v>
      </c>
      <c r="I9011" s="41" t="n">
        <f aca="false">IF(A9011="","",IF(D9011="Delivered",IF(B9011&lt;=INDEX(P_Due,F9011),1,0),0))</f>
        <v>1</v>
      </c>
    </row>
    <row r="9012" customFormat="false" ht="15" hidden="false" customHeight="false" outlineLevel="0" collapsed="false">
      <c r="A9012" s="37" t="n">
        <v>1007939</v>
      </c>
      <c r="B9012" s="38" t="n">
        <v>46310</v>
      </c>
      <c r="C9012" s="39" t="n">
        <v>1</v>
      </c>
      <c r="D9012" s="39" t="s">
        <v>26</v>
      </c>
      <c r="E9012" s="39"/>
      <c r="F9012" s="41" t="n">
        <f aca="false">IF(A9012="","",MATCH(A9012,P_ID,1))</f>
        <v>7939</v>
      </c>
      <c r="G9012" s="41" t="str">
        <f aca="false">IF(A9012="","",INDEX(P_Svc,F9012))</f>
        <v>Standard</v>
      </c>
      <c r="H9012" s="41" t="str">
        <f aca="false">IF(A9012="","",INDEX(P_Zone,F9012))</f>
        <v>South</v>
      </c>
      <c r="I9012" s="41" t="n">
        <f aca="false">IF(A9012="","",IF(D9012="Delivered",IF(B9012&lt;=INDEX(P_Due,F9012),1,0),0))</f>
        <v>1</v>
      </c>
    </row>
    <row r="9013" customFormat="false" ht="15" hidden="false" customHeight="false" outlineLevel="0" collapsed="false">
      <c r="A9013" s="37" t="n">
        <v>1007940</v>
      </c>
      <c r="B9013" s="38" t="n">
        <v>46310</v>
      </c>
      <c r="C9013" s="39" t="n">
        <v>1</v>
      </c>
      <c r="D9013" s="39" t="s">
        <v>26</v>
      </c>
      <c r="E9013" s="39"/>
      <c r="F9013" s="41" t="n">
        <f aca="false">IF(A9013="","",MATCH(A9013,P_ID,1))</f>
        <v>7940</v>
      </c>
      <c r="G9013" s="41" t="str">
        <f aca="false">IF(A9013="","",INDEX(P_Svc,F9013))</f>
        <v>Standard</v>
      </c>
      <c r="H9013" s="41" t="str">
        <f aca="false">IF(A9013="","",INDEX(P_Zone,F9013))</f>
        <v>North</v>
      </c>
      <c r="I9013" s="41" t="n">
        <f aca="false">IF(A9013="","",IF(D9013="Delivered",IF(B9013&lt;=INDEX(P_Due,F9013),1,0),0))</f>
        <v>1</v>
      </c>
    </row>
    <row r="9014" customFormat="false" ht="15" hidden="false" customHeight="false" outlineLevel="0" collapsed="false">
      <c r="A9014" s="37" t="n">
        <v>1007941</v>
      </c>
      <c r="B9014" s="38" t="n">
        <v>46310</v>
      </c>
      <c r="C9014" s="39" t="n">
        <v>1</v>
      </c>
      <c r="D9014" s="39" t="s">
        <v>79</v>
      </c>
      <c r="E9014" s="39" t="s">
        <v>32</v>
      </c>
      <c r="F9014" s="41" t="n">
        <f aca="false">IF(A9014="","",MATCH(A9014,P_ID,1))</f>
        <v>7941</v>
      </c>
      <c r="G9014" s="41" t="str">
        <f aca="false">IF(A9014="","",INDEX(P_Svc,F9014))</f>
        <v>Standard</v>
      </c>
      <c r="H9014" s="41" t="str">
        <f aca="false">IF(A9014="","",INDEX(P_Zone,F9014))</f>
        <v>Central</v>
      </c>
      <c r="I9014" s="41" t="n">
        <f aca="false">IF(A9014="","",IF(D9014="Delivered",IF(B9014&lt;=INDEX(P_Due,F9014),1,0),0))</f>
        <v>0</v>
      </c>
    </row>
    <row r="9015" customFormat="false" ht="15" hidden="false" customHeight="false" outlineLevel="0" collapsed="false">
      <c r="A9015" s="37" t="n">
        <v>1007942</v>
      </c>
      <c r="B9015" s="38" t="n">
        <v>46310</v>
      </c>
      <c r="C9015" s="39" t="n">
        <v>1</v>
      </c>
      <c r="D9015" s="39" t="s">
        <v>26</v>
      </c>
      <c r="E9015" s="39"/>
      <c r="F9015" s="41" t="n">
        <f aca="false">IF(A9015="","",MATCH(A9015,P_ID,1))</f>
        <v>7942</v>
      </c>
      <c r="G9015" s="41" t="str">
        <f aca="false">IF(A9015="","",INDEX(P_Svc,F9015))</f>
        <v>Standard</v>
      </c>
      <c r="H9015" s="41" t="str">
        <f aca="false">IF(A9015="","",INDEX(P_Zone,F9015))</f>
        <v>Central</v>
      </c>
      <c r="I9015" s="41" t="n">
        <f aca="false">IF(A9015="","",IF(D9015="Delivered",IF(B9015&lt;=INDEX(P_Due,F9015),1,0),0))</f>
        <v>1</v>
      </c>
    </row>
    <row r="9016" customFormat="false" ht="15" hidden="false" customHeight="false" outlineLevel="0" collapsed="false">
      <c r="A9016" s="37" t="n">
        <v>1007943</v>
      </c>
      <c r="B9016" s="38" t="n">
        <v>46310</v>
      </c>
      <c r="C9016" s="39" t="n">
        <v>1</v>
      </c>
      <c r="D9016" s="39" t="s">
        <v>26</v>
      </c>
      <c r="E9016" s="39"/>
      <c r="F9016" s="41" t="n">
        <f aca="false">IF(A9016="","",MATCH(A9016,P_ID,1))</f>
        <v>7943</v>
      </c>
      <c r="G9016" s="41" t="str">
        <f aca="false">IF(A9016="","",INDEX(P_Svc,F9016))</f>
        <v>Standard</v>
      </c>
      <c r="H9016" s="41" t="str">
        <f aca="false">IF(A9016="","",INDEX(P_Zone,F9016))</f>
        <v>North</v>
      </c>
      <c r="I9016" s="41" t="n">
        <f aca="false">IF(A9016="","",IF(D9016="Delivered",IF(B9016&lt;=INDEX(P_Due,F9016),1,0),0))</f>
        <v>1</v>
      </c>
    </row>
    <row r="9017" customFormat="false" ht="15" hidden="false" customHeight="false" outlineLevel="0" collapsed="false">
      <c r="A9017" s="37" t="n">
        <v>1007944</v>
      </c>
      <c r="B9017" s="38" t="n">
        <v>46310</v>
      </c>
      <c r="C9017" s="39" t="n">
        <v>1</v>
      </c>
      <c r="D9017" s="39" t="s">
        <v>26</v>
      </c>
      <c r="E9017" s="39"/>
      <c r="F9017" s="41" t="n">
        <f aca="false">IF(A9017="","",MATCH(A9017,P_ID,1))</f>
        <v>7944</v>
      </c>
      <c r="G9017" s="41" t="str">
        <f aca="false">IF(A9017="","",INDEX(P_Svc,F9017))</f>
        <v>Standard</v>
      </c>
      <c r="H9017" s="41" t="str">
        <f aca="false">IF(A9017="","",INDEX(P_Zone,F9017))</f>
        <v>Central</v>
      </c>
      <c r="I9017" s="41" t="n">
        <f aca="false">IF(A9017="","",IF(D9017="Delivered",IF(B9017&lt;=INDEX(P_Due,F9017),1,0),0))</f>
        <v>1</v>
      </c>
    </row>
    <row r="9018" customFormat="false" ht="15" hidden="false" customHeight="false" outlineLevel="0" collapsed="false">
      <c r="A9018" s="37" t="n">
        <v>1007945</v>
      </c>
      <c r="B9018" s="38" t="n">
        <v>46310</v>
      </c>
      <c r="C9018" s="39" t="n">
        <v>1</v>
      </c>
      <c r="D9018" s="39" t="s">
        <v>26</v>
      </c>
      <c r="E9018" s="39"/>
      <c r="F9018" s="41" t="n">
        <f aca="false">IF(A9018="","",MATCH(A9018,P_ID,1))</f>
        <v>7945</v>
      </c>
      <c r="G9018" s="41" t="str">
        <f aca="false">IF(A9018="","",INDEX(P_Svc,F9018))</f>
        <v>Standard</v>
      </c>
      <c r="H9018" s="41" t="str">
        <f aca="false">IF(A9018="","",INDEX(P_Zone,F9018))</f>
        <v>East</v>
      </c>
      <c r="I9018" s="41" t="n">
        <f aca="false">IF(A9018="","",IF(D9018="Delivered",IF(B9018&lt;=INDEX(P_Due,F9018),1,0),0))</f>
        <v>1</v>
      </c>
    </row>
    <row r="9019" customFormat="false" ht="15" hidden="false" customHeight="false" outlineLevel="0" collapsed="false">
      <c r="A9019" s="37" t="n">
        <v>1007946</v>
      </c>
      <c r="B9019" s="38" t="n">
        <v>46310</v>
      </c>
      <c r="C9019" s="39" t="n">
        <v>1</v>
      </c>
      <c r="D9019" s="39" t="s">
        <v>26</v>
      </c>
      <c r="E9019" s="39"/>
      <c r="F9019" s="41" t="n">
        <f aca="false">IF(A9019="","",MATCH(A9019,P_ID,1))</f>
        <v>7946</v>
      </c>
      <c r="G9019" s="41" t="str">
        <f aca="false">IF(A9019="","",INDEX(P_Svc,F9019))</f>
        <v>Economy</v>
      </c>
      <c r="H9019" s="41" t="str">
        <f aca="false">IF(A9019="","",INDEX(P_Zone,F9019))</f>
        <v>East</v>
      </c>
      <c r="I9019" s="41" t="n">
        <f aca="false">IF(A9019="","",IF(D9019="Delivered",IF(B9019&lt;=INDEX(P_Due,F9019),1,0),0))</f>
        <v>1</v>
      </c>
    </row>
    <row r="9020" customFormat="false" ht="15" hidden="false" customHeight="false" outlineLevel="0" collapsed="false">
      <c r="A9020" s="37" t="n">
        <v>1007947</v>
      </c>
      <c r="B9020" s="38" t="n">
        <v>46310</v>
      </c>
      <c r="C9020" s="39" t="n">
        <v>1</v>
      </c>
      <c r="D9020" s="39" t="s">
        <v>26</v>
      </c>
      <c r="E9020" s="39"/>
      <c r="F9020" s="41" t="n">
        <f aca="false">IF(A9020="","",MATCH(A9020,P_ID,1))</f>
        <v>7947</v>
      </c>
      <c r="G9020" s="41" t="str">
        <f aca="false">IF(A9020="","",INDEX(P_Svc,F9020))</f>
        <v>Standard</v>
      </c>
      <c r="H9020" s="41" t="str">
        <f aca="false">IF(A9020="","",INDEX(P_Zone,F9020))</f>
        <v>North</v>
      </c>
      <c r="I9020" s="41" t="n">
        <f aca="false">IF(A9020="","",IF(D9020="Delivered",IF(B9020&lt;=INDEX(P_Due,F9020),1,0),0))</f>
        <v>1</v>
      </c>
    </row>
    <row r="9021" customFormat="false" ht="15" hidden="false" customHeight="false" outlineLevel="0" collapsed="false">
      <c r="A9021" s="37" t="n">
        <v>1007948</v>
      </c>
      <c r="B9021" s="38" t="n">
        <v>46310</v>
      </c>
      <c r="C9021" s="39" t="n">
        <v>1</v>
      </c>
      <c r="D9021" s="39" t="s">
        <v>26</v>
      </c>
      <c r="E9021" s="39"/>
      <c r="F9021" s="41" t="n">
        <f aca="false">IF(A9021="","",MATCH(A9021,P_ID,1))</f>
        <v>7948</v>
      </c>
      <c r="G9021" s="41" t="str">
        <f aca="false">IF(A9021="","",INDEX(P_Svc,F9021))</f>
        <v>Standard</v>
      </c>
      <c r="H9021" s="41" t="str">
        <f aca="false">IF(A9021="","",INDEX(P_Zone,F9021))</f>
        <v>North</v>
      </c>
      <c r="I9021" s="41" t="n">
        <f aca="false">IF(A9021="","",IF(D9021="Delivered",IF(B9021&lt;=INDEX(P_Due,F9021),1,0),0))</f>
        <v>1</v>
      </c>
    </row>
    <row r="9022" customFormat="false" ht="15" hidden="false" customHeight="false" outlineLevel="0" collapsed="false">
      <c r="A9022" s="37" t="n">
        <v>1007950</v>
      </c>
      <c r="B9022" s="38" t="n">
        <v>46310</v>
      </c>
      <c r="C9022" s="39" t="n">
        <v>1</v>
      </c>
      <c r="D9022" s="39" t="s">
        <v>26</v>
      </c>
      <c r="E9022" s="39"/>
      <c r="F9022" s="41" t="n">
        <f aca="false">IF(A9022="","",MATCH(A9022,P_ID,1))</f>
        <v>7950</v>
      </c>
      <c r="G9022" s="41" t="str">
        <f aca="false">IF(A9022="","",INDEX(P_Svc,F9022))</f>
        <v>Standard</v>
      </c>
      <c r="H9022" s="41" t="str">
        <f aca="false">IF(A9022="","",INDEX(P_Zone,F9022))</f>
        <v>Central</v>
      </c>
      <c r="I9022" s="41" t="n">
        <f aca="false">IF(A9022="","",IF(D9022="Delivered",IF(B9022&lt;=INDEX(P_Due,F9022),1,0),0))</f>
        <v>1</v>
      </c>
    </row>
    <row r="9023" customFormat="false" ht="15" hidden="false" customHeight="false" outlineLevel="0" collapsed="false">
      <c r="A9023" s="37" t="n">
        <v>1007951</v>
      </c>
      <c r="B9023" s="38" t="n">
        <v>46310</v>
      </c>
      <c r="C9023" s="39" t="n">
        <v>1</v>
      </c>
      <c r="D9023" s="39" t="s">
        <v>26</v>
      </c>
      <c r="E9023" s="39"/>
      <c r="F9023" s="41" t="n">
        <f aca="false">IF(A9023="","",MATCH(A9023,P_ID,1))</f>
        <v>7951</v>
      </c>
      <c r="G9023" s="41" t="str">
        <f aca="false">IF(A9023="","",INDEX(P_Svc,F9023))</f>
        <v>Standard</v>
      </c>
      <c r="H9023" s="41" t="str">
        <f aca="false">IF(A9023="","",INDEX(P_Zone,F9023))</f>
        <v>East</v>
      </c>
      <c r="I9023" s="41" t="n">
        <f aca="false">IF(A9023="","",IF(D9023="Delivered",IF(B9023&lt;=INDEX(P_Due,F9023),1,0),0))</f>
        <v>1</v>
      </c>
    </row>
    <row r="9024" customFormat="false" ht="15" hidden="false" customHeight="false" outlineLevel="0" collapsed="false">
      <c r="A9024" s="37" t="n">
        <v>1007952</v>
      </c>
      <c r="B9024" s="38" t="n">
        <v>46310</v>
      </c>
      <c r="C9024" s="39" t="n">
        <v>1</v>
      </c>
      <c r="D9024" s="39" t="s">
        <v>26</v>
      </c>
      <c r="E9024" s="39"/>
      <c r="F9024" s="41" t="n">
        <f aca="false">IF(A9024="","",MATCH(A9024,P_ID,1))</f>
        <v>7952</v>
      </c>
      <c r="G9024" s="41" t="str">
        <f aca="false">IF(A9024="","",INDEX(P_Svc,F9024))</f>
        <v>Standard</v>
      </c>
      <c r="H9024" s="41" t="str">
        <f aca="false">IF(A9024="","",INDEX(P_Zone,F9024))</f>
        <v>West</v>
      </c>
      <c r="I9024" s="41" t="n">
        <f aca="false">IF(A9024="","",IF(D9024="Delivered",IF(B9024&lt;=INDEX(P_Due,F9024),1,0),0))</f>
        <v>1</v>
      </c>
    </row>
    <row r="9025" customFormat="false" ht="15" hidden="false" customHeight="false" outlineLevel="0" collapsed="false">
      <c r="A9025" s="37" t="n">
        <v>1007954</v>
      </c>
      <c r="B9025" s="38" t="n">
        <v>46310</v>
      </c>
      <c r="C9025" s="39" t="n">
        <v>1</v>
      </c>
      <c r="D9025" s="39" t="s">
        <v>26</v>
      </c>
      <c r="E9025" s="39"/>
      <c r="F9025" s="41" t="n">
        <f aca="false">IF(A9025="","",MATCH(A9025,P_ID,1))</f>
        <v>7954</v>
      </c>
      <c r="G9025" s="41" t="str">
        <f aca="false">IF(A9025="","",INDEX(P_Svc,F9025))</f>
        <v>Standard</v>
      </c>
      <c r="H9025" s="41" t="str">
        <f aca="false">IF(A9025="","",INDEX(P_Zone,F9025))</f>
        <v>Central</v>
      </c>
      <c r="I9025" s="41" t="n">
        <f aca="false">IF(A9025="","",IF(D9025="Delivered",IF(B9025&lt;=INDEX(P_Due,F9025),1,0),0))</f>
        <v>1</v>
      </c>
    </row>
    <row r="9026" customFormat="false" ht="15" hidden="false" customHeight="false" outlineLevel="0" collapsed="false">
      <c r="A9026" s="37" t="n">
        <v>1007955</v>
      </c>
      <c r="B9026" s="38" t="n">
        <v>46310</v>
      </c>
      <c r="C9026" s="39" t="n">
        <v>1</v>
      </c>
      <c r="D9026" s="39" t="s">
        <v>26</v>
      </c>
      <c r="E9026" s="39"/>
      <c r="F9026" s="41" t="n">
        <f aca="false">IF(A9026="","",MATCH(A9026,P_ID,1))</f>
        <v>7955</v>
      </c>
      <c r="G9026" s="41" t="str">
        <f aca="false">IF(A9026="","",INDEX(P_Svc,F9026))</f>
        <v>Standard</v>
      </c>
      <c r="H9026" s="41" t="str">
        <f aca="false">IF(A9026="","",INDEX(P_Zone,F9026))</f>
        <v>Central</v>
      </c>
      <c r="I9026" s="41" t="n">
        <f aca="false">IF(A9026="","",IF(D9026="Delivered",IF(B9026&lt;=INDEX(P_Due,F9026),1,0),0))</f>
        <v>1</v>
      </c>
    </row>
    <row r="9027" customFormat="false" ht="15" hidden="false" customHeight="false" outlineLevel="0" collapsed="false">
      <c r="A9027" s="37" t="n">
        <v>1007957</v>
      </c>
      <c r="B9027" s="38" t="n">
        <v>46310</v>
      </c>
      <c r="C9027" s="39" t="n">
        <v>1</v>
      </c>
      <c r="D9027" s="39" t="s">
        <v>26</v>
      </c>
      <c r="E9027" s="39"/>
      <c r="F9027" s="41" t="n">
        <f aca="false">IF(A9027="","",MATCH(A9027,P_ID,1))</f>
        <v>7957</v>
      </c>
      <c r="G9027" s="41" t="str">
        <f aca="false">IF(A9027="","",INDEX(P_Svc,F9027))</f>
        <v>Economy</v>
      </c>
      <c r="H9027" s="41" t="str">
        <f aca="false">IF(A9027="","",INDEX(P_Zone,F9027))</f>
        <v>North</v>
      </c>
      <c r="I9027" s="41" t="n">
        <f aca="false">IF(A9027="","",IF(D9027="Delivered",IF(B9027&lt;=INDEX(P_Due,F9027),1,0),0))</f>
        <v>1</v>
      </c>
    </row>
    <row r="9028" customFormat="false" ht="15" hidden="false" customHeight="false" outlineLevel="0" collapsed="false">
      <c r="A9028" s="37" t="n">
        <v>1007958</v>
      </c>
      <c r="B9028" s="38" t="n">
        <v>46310</v>
      </c>
      <c r="C9028" s="39" t="n">
        <v>1</v>
      </c>
      <c r="D9028" s="39" t="s">
        <v>26</v>
      </c>
      <c r="E9028" s="39"/>
      <c r="F9028" s="41" t="n">
        <f aca="false">IF(A9028="","",MATCH(A9028,P_ID,1))</f>
        <v>7958</v>
      </c>
      <c r="G9028" s="41" t="str">
        <f aca="false">IF(A9028="","",INDEX(P_Svc,F9028))</f>
        <v>Economy</v>
      </c>
      <c r="H9028" s="41" t="str">
        <f aca="false">IF(A9028="","",INDEX(P_Zone,F9028))</f>
        <v>West</v>
      </c>
      <c r="I9028" s="41" t="n">
        <f aca="false">IF(A9028="","",IF(D9028="Delivered",IF(B9028&lt;=INDEX(P_Due,F9028),1,0),0))</f>
        <v>1</v>
      </c>
    </row>
    <row r="9029" customFormat="false" ht="15" hidden="false" customHeight="false" outlineLevel="0" collapsed="false">
      <c r="A9029" s="37" t="n">
        <v>1007959</v>
      </c>
      <c r="B9029" s="38" t="n">
        <v>46310</v>
      </c>
      <c r="C9029" s="39" t="n">
        <v>1</v>
      </c>
      <c r="D9029" s="39" t="s">
        <v>26</v>
      </c>
      <c r="E9029" s="39"/>
      <c r="F9029" s="41" t="n">
        <f aca="false">IF(A9029="","",MATCH(A9029,P_ID,1))</f>
        <v>7959</v>
      </c>
      <c r="G9029" s="41" t="str">
        <f aca="false">IF(A9029="","",INDEX(P_Svc,F9029))</f>
        <v>Standard</v>
      </c>
      <c r="H9029" s="41" t="str">
        <f aca="false">IF(A9029="","",INDEX(P_Zone,F9029))</f>
        <v>South</v>
      </c>
      <c r="I9029" s="41" t="n">
        <f aca="false">IF(A9029="","",IF(D9029="Delivered",IF(B9029&lt;=INDEX(P_Due,F9029),1,0),0))</f>
        <v>1</v>
      </c>
    </row>
    <row r="9030" customFormat="false" ht="15" hidden="false" customHeight="false" outlineLevel="0" collapsed="false">
      <c r="A9030" s="37" t="n">
        <v>1007960</v>
      </c>
      <c r="B9030" s="38" t="n">
        <v>46310</v>
      </c>
      <c r="C9030" s="39" t="n">
        <v>1</v>
      </c>
      <c r="D9030" s="39" t="s">
        <v>26</v>
      </c>
      <c r="E9030" s="39"/>
      <c r="F9030" s="41" t="n">
        <f aca="false">IF(A9030="","",MATCH(A9030,P_ID,1))</f>
        <v>7960</v>
      </c>
      <c r="G9030" s="41" t="str">
        <f aca="false">IF(A9030="","",INDEX(P_Svc,F9030))</f>
        <v>Standard</v>
      </c>
      <c r="H9030" s="41" t="str">
        <f aca="false">IF(A9030="","",INDEX(P_Zone,F9030))</f>
        <v>West</v>
      </c>
      <c r="I9030" s="41" t="n">
        <f aca="false">IF(A9030="","",IF(D9030="Delivered",IF(B9030&lt;=INDEX(P_Due,F9030),1,0),0))</f>
        <v>1</v>
      </c>
    </row>
    <row r="9031" customFormat="false" ht="15" hidden="false" customHeight="false" outlineLevel="0" collapsed="false">
      <c r="A9031" s="37" t="n">
        <v>1007961</v>
      </c>
      <c r="B9031" s="38" t="n">
        <v>46310</v>
      </c>
      <c r="C9031" s="39" t="n">
        <v>1</v>
      </c>
      <c r="D9031" s="39" t="s">
        <v>26</v>
      </c>
      <c r="E9031" s="39"/>
      <c r="F9031" s="41" t="n">
        <f aca="false">IF(A9031="","",MATCH(A9031,P_ID,1))</f>
        <v>7961</v>
      </c>
      <c r="G9031" s="41" t="str">
        <f aca="false">IF(A9031="","",INDEX(P_Svc,F9031))</f>
        <v>Standard</v>
      </c>
      <c r="H9031" s="41" t="str">
        <f aca="false">IF(A9031="","",INDEX(P_Zone,F9031))</f>
        <v>Central</v>
      </c>
      <c r="I9031" s="41" t="n">
        <f aca="false">IF(A9031="","",IF(D9031="Delivered",IF(B9031&lt;=INDEX(P_Due,F9031),1,0),0))</f>
        <v>1</v>
      </c>
    </row>
    <row r="9032" customFormat="false" ht="15" hidden="false" customHeight="false" outlineLevel="0" collapsed="false">
      <c r="A9032" s="37" t="n">
        <v>1007962</v>
      </c>
      <c r="B9032" s="38" t="n">
        <v>46310</v>
      </c>
      <c r="C9032" s="39" t="n">
        <v>1</v>
      </c>
      <c r="D9032" s="39" t="s">
        <v>26</v>
      </c>
      <c r="E9032" s="39"/>
      <c r="F9032" s="41" t="n">
        <f aca="false">IF(A9032="","",MATCH(A9032,P_ID,1))</f>
        <v>7962</v>
      </c>
      <c r="G9032" s="41" t="str">
        <f aca="false">IF(A9032="","",INDEX(P_Svc,F9032))</f>
        <v>Economy</v>
      </c>
      <c r="H9032" s="41" t="str">
        <f aca="false">IF(A9032="","",INDEX(P_Zone,F9032))</f>
        <v>Central</v>
      </c>
      <c r="I9032" s="41" t="n">
        <f aca="false">IF(A9032="","",IF(D9032="Delivered",IF(B9032&lt;=INDEX(P_Due,F9032),1,0),0))</f>
        <v>1</v>
      </c>
    </row>
    <row r="9033" customFormat="false" ht="15" hidden="false" customHeight="false" outlineLevel="0" collapsed="false">
      <c r="A9033" s="37" t="n">
        <v>1007963</v>
      </c>
      <c r="B9033" s="38" t="n">
        <v>46310</v>
      </c>
      <c r="C9033" s="39" t="n">
        <v>1</v>
      </c>
      <c r="D9033" s="39" t="s">
        <v>26</v>
      </c>
      <c r="E9033" s="39"/>
      <c r="F9033" s="41" t="n">
        <f aca="false">IF(A9033="","",MATCH(A9033,P_ID,1))</f>
        <v>7963</v>
      </c>
      <c r="G9033" s="41" t="str">
        <f aca="false">IF(A9033="","",INDEX(P_Svc,F9033))</f>
        <v>Economy</v>
      </c>
      <c r="H9033" s="41" t="str">
        <f aca="false">IF(A9033="","",INDEX(P_Zone,F9033))</f>
        <v>North</v>
      </c>
      <c r="I9033" s="41" t="n">
        <f aca="false">IF(A9033="","",IF(D9033="Delivered",IF(B9033&lt;=INDEX(P_Due,F9033),1,0),0))</f>
        <v>1</v>
      </c>
    </row>
    <row r="9034" customFormat="false" ht="15" hidden="false" customHeight="false" outlineLevel="0" collapsed="false">
      <c r="A9034" s="37" t="n">
        <v>1007965</v>
      </c>
      <c r="B9034" s="38" t="n">
        <v>46310</v>
      </c>
      <c r="C9034" s="39" t="n">
        <v>1</v>
      </c>
      <c r="D9034" s="39" t="s">
        <v>26</v>
      </c>
      <c r="E9034" s="39"/>
      <c r="F9034" s="41" t="n">
        <f aca="false">IF(A9034="","",MATCH(A9034,P_ID,1))</f>
        <v>7965</v>
      </c>
      <c r="G9034" s="41" t="str">
        <f aca="false">IF(A9034="","",INDEX(P_Svc,F9034))</f>
        <v>Standard</v>
      </c>
      <c r="H9034" s="41" t="str">
        <f aca="false">IF(A9034="","",INDEX(P_Zone,F9034))</f>
        <v>East</v>
      </c>
      <c r="I9034" s="41" t="n">
        <f aca="false">IF(A9034="","",IF(D9034="Delivered",IF(B9034&lt;=INDEX(P_Due,F9034),1,0),0))</f>
        <v>1</v>
      </c>
    </row>
    <row r="9035" customFormat="false" ht="15" hidden="false" customHeight="false" outlineLevel="0" collapsed="false">
      <c r="A9035" s="37" t="n">
        <v>1007966</v>
      </c>
      <c r="B9035" s="38" t="n">
        <v>46310</v>
      </c>
      <c r="C9035" s="39" t="n">
        <v>1</v>
      </c>
      <c r="D9035" s="39" t="s">
        <v>26</v>
      </c>
      <c r="E9035" s="39"/>
      <c r="F9035" s="41" t="n">
        <f aca="false">IF(A9035="","",MATCH(A9035,P_ID,1))</f>
        <v>7966</v>
      </c>
      <c r="G9035" s="41" t="str">
        <f aca="false">IF(A9035="","",INDEX(P_Svc,F9035))</f>
        <v>Standard</v>
      </c>
      <c r="H9035" s="41" t="str">
        <f aca="false">IF(A9035="","",INDEX(P_Zone,F9035))</f>
        <v>South</v>
      </c>
      <c r="I9035" s="41" t="n">
        <f aca="false">IF(A9035="","",IF(D9035="Delivered",IF(B9035&lt;=INDEX(P_Due,F9035),1,0),0))</f>
        <v>1</v>
      </c>
    </row>
    <row r="9036" customFormat="false" ht="15" hidden="false" customHeight="false" outlineLevel="0" collapsed="false">
      <c r="A9036" s="37" t="n">
        <v>1007969</v>
      </c>
      <c r="B9036" s="38" t="n">
        <v>46310</v>
      </c>
      <c r="C9036" s="39" t="n">
        <v>1</v>
      </c>
      <c r="D9036" s="39" t="s">
        <v>26</v>
      </c>
      <c r="E9036" s="39"/>
      <c r="F9036" s="41" t="n">
        <f aca="false">IF(A9036="","",MATCH(A9036,P_ID,1))</f>
        <v>7969</v>
      </c>
      <c r="G9036" s="41" t="str">
        <f aca="false">IF(A9036="","",INDEX(P_Svc,F9036))</f>
        <v>Standard</v>
      </c>
      <c r="H9036" s="41" t="str">
        <f aca="false">IF(A9036="","",INDEX(P_Zone,F9036))</f>
        <v>West</v>
      </c>
      <c r="I9036" s="41" t="n">
        <f aca="false">IF(A9036="","",IF(D9036="Delivered",IF(B9036&lt;=INDEX(P_Due,F9036),1,0),0))</f>
        <v>1</v>
      </c>
    </row>
    <row r="9037" customFormat="false" ht="15" hidden="false" customHeight="false" outlineLevel="0" collapsed="false">
      <c r="A9037" s="37" t="n">
        <v>1007970</v>
      </c>
      <c r="B9037" s="38" t="n">
        <v>46310</v>
      </c>
      <c r="C9037" s="39" t="n">
        <v>1</v>
      </c>
      <c r="D9037" s="39" t="s">
        <v>26</v>
      </c>
      <c r="E9037" s="39"/>
      <c r="F9037" s="41" t="n">
        <f aca="false">IF(A9037="","",MATCH(A9037,P_ID,1))</f>
        <v>7970</v>
      </c>
      <c r="G9037" s="41" t="str">
        <f aca="false">IF(A9037="","",INDEX(P_Svc,F9037))</f>
        <v>Economy</v>
      </c>
      <c r="H9037" s="41" t="str">
        <f aca="false">IF(A9037="","",INDEX(P_Zone,F9037))</f>
        <v>East</v>
      </c>
      <c r="I9037" s="41" t="n">
        <f aca="false">IF(A9037="","",IF(D9037="Delivered",IF(B9037&lt;=INDEX(P_Due,F9037),1,0),0))</f>
        <v>1</v>
      </c>
    </row>
    <row r="9038" customFormat="false" ht="15" hidden="false" customHeight="false" outlineLevel="0" collapsed="false">
      <c r="A9038" s="37" t="n">
        <v>1007971</v>
      </c>
      <c r="B9038" s="38" t="n">
        <v>46310</v>
      </c>
      <c r="C9038" s="39" t="n">
        <v>1</v>
      </c>
      <c r="D9038" s="39" t="s">
        <v>26</v>
      </c>
      <c r="E9038" s="39"/>
      <c r="F9038" s="41" t="n">
        <f aca="false">IF(A9038="","",MATCH(A9038,P_ID,1))</f>
        <v>7971</v>
      </c>
      <c r="G9038" s="41" t="str">
        <f aca="false">IF(A9038="","",INDEX(P_Svc,F9038))</f>
        <v>Economy</v>
      </c>
      <c r="H9038" s="41" t="str">
        <f aca="false">IF(A9038="","",INDEX(P_Zone,F9038))</f>
        <v>Central</v>
      </c>
      <c r="I9038" s="41" t="n">
        <f aca="false">IF(A9038="","",IF(D9038="Delivered",IF(B9038&lt;=INDEX(P_Due,F9038),1,0),0))</f>
        <v>1</v>
      </c>
    </row>
    <row r="9039" customFormat="false" ht="15" hidden="false" customHeight="false" outlineLevel="0" collapsed="false">
      <c r="A9039" s="37" t="n">
        <v>1007973</v>
      </c>
      <c r="B9039" s="38" t="n">
        <v>46310</v>
      </c>
      <c r="C9039" s="39" t="n">
        <v>1</v>
      </c>
      <c r="D9039" s="39" t="s">
        <v>26</v>
      </c>
      <c r="E9039" s="39"/>
      <c r="F9039" s="41" t="n">
        <f aca="false">IF(A9039="","",MATCH(A9039,P_ID,1))</f>
        <v>7973</v>
      </c>
      <c r="G9039" s="41" t="str">
        <f aca="false">IF(A9039="","",INDEX(P_Svc,F9039))</f>
        <v>Standard</v>
      </c>
      <c r="H9039" s="41" t="str">
        <f aca="false">IF(A9039="","",INDEX(P_Zone,F9039))</f>
        <v>North</v>
      </c>
      <c r="I9039" s="41" t="n">
        <f aca="false">IF(A9039="","",IF(D9039="Delivered",IF(B9039&lt;=INDEX(P_Due,F9039),1,0),0))</f>
        <v>1</v>
      </c>
    </row>
    <row r="9040" customFormat="false" ht="15" hidden="false" customHeight="false" outlineLevel="0" collapsed="false">
      <c r="A9040" s="37" t="n">
        <v>1007974</v>
      </c>
      <c r="B9040" s="38" t="n">
        <v>46310</v>
      </c>
      <c r="C9040" s="39" t="n">
        <v>1</v>
      </c>
      <c r="D9040" s="39" t="s">
        <v>26</v>
      </c>
      <c r="E9040" s="39"/>
      <c r="F9040" s="41" t="n">
        <f aca="false">IF(A9040="","",MATCH(A9040,P_ID,1))</f>
        <v>7974</v>
      </c>
      <c r="G9040" s="41" t="str">
        <f aca="false">IF(A9040="","",INDEX(P_Svc,F9040))</f>
        <v>Standard</v>
      </c>
      <c r="H9040" s="41" t="str">
        <f aca="false">IF(A9040="","",INDEX(P_Zone,F9040))</f>
        <v>West</v>
      </c>
      <c r="I9040" s="41" t="n">
        <f aca="false">IF(A9040="","",IF(D9040="Delivered",IF(B9040&lt;=INDEX(P_Due,F9040),1,0),0))</f>
        <v>1</v>
      </c>
    </row>
    <row r="9041" customFormat="false" ht="15" hidden="false" customHeight="false" outlineLevel="0" collapsed="false">
      <c r="A9041" s="37" t="n">
        <v>1007975</v>
      </c>
      <c r="B9041" s="38" t="n">
        <v>46310</v>
      </c>
      <c r="C9041" s="39" t="n">
        <v>1</v>
      </c>
      <c r="D9041" s="39" t="s">
        <v>26</v>
      </c>
      <c r="E9041" s="39"/>
      <c r="F9041" s="41" t="n">
        <f aca="false">IF(A9041="","",MATCH(A9041,P_ID,1))</f>
        <v>7975</v>
      </c>
      <c r="G9041" s="41" t="str">
        <f aca="false">IF(A9041="","",INDEX(P_Svc,F9041))</f>
        <v>Standard</v>
      </c>
      <c r="H9041" s="41" t="str">
        <f aca="false">IF(A9041="","",INDEX(P_Zone,F9041))</f>
        <v>West</v>
      </c>
      <c r="I9041" s="41" t="n">
        <f aca="false">IF(A9041="","",IF(D9041="Delivered",IF(B9041&lt;=INDEX(P_Due,F9041),1,0),0))</f>
        <v>1</v>
      </c>
    </row>
    <row r="9042" customFormat="false" ht="15" hidden="false" customHeight="false" outlineLevel="0" collapsed="false">
      <c r="A9042" s="37" t="n">
        <v>1007976</v>
      </c>
      <c r="B9042" s="38" t="n">
        <v>46310</v>
      </c>
      <c r="C9042" s="39" t="n">
        <v>1</v>
      </c>
      <c r="D9042" s="39" t="s">
        <v>26</v>
      </c>
      <c r="E9042" s="39"/>
      <c r="F9042" s="41" t="n">
        <f aca="false">IF(A9042="","",MATCH(A9042,P_ID,1))</f>
        <v>7976</v>
      </c>
      <c r="G9042" s="41" t="str">
        <f aca="false">IF(A9042="","",INDEX(P_Svc,F9042))</f>
        <v>Economy</v>
      </c>
      <c r="H9042" s="41" t="str">
        <f aca="false">IF(A9042="","",INDEX(P_Zone,F9042))</f>
        <v>North</v>
      </c>
      <c r="I9042" s="41" t="n">
        <f aca="false">IF(A9042="","",IF(D9042="Delivered",IF(B9042&lt;=INDEX(P_Due,F9042),1,0),0))</f>
        <v>1</v>
      </c>
    </row>
    <row r="9043" customFormat="false" ht="15" hidden="false" customHeight="false" outlineLevel="0" collapsed="false">
      <c r="A9043" s="37" t="n">
        <v>1007978</v>
      </c>
      <c r="B9043" s="38" t="n">
        <v>46310</v>
      </c>
      <c r="C9043" s="39" t="n">
        <v>1</v>
      </c>
      <c r="D9043" s="39" t="s">
        <v>26</v>
      </c>
      <c r="E9043" s="39"/>
      <c r="F9043" s="41" t="n">
        <f aca="false">IF(A9043="","",MATCH(A9043,P_ID,1))</f>
        <v>7978</v>
      </c>
      <c r="G9043" s="41" t="str">
        <f aca="false">IF(A9043="","",INDEX(P_Svc,F9043))</f>
        <v>Economy</v>
      </c>
      <c r="H9043" s="41" t="str">
        <f aca="false">IF(A9043="","",INDEX(P_Zone,F9043))</f>
        <v>West</v>
      </c>
      <c r="I9043" s="41" t="n">
        <f aca="false">IF(A9043="","",IF(D9043="Delivered",IF(B9043&lt;=INDEX(P_Due,F9043),1,0),0))</f>
        <v>1</v>
      </c>
    </row>
    <row r="9044" customFormat="false" ht="15" hidden="false" customHeight="false" outlineLevel="0" collapsed="false">
      <c r="A9044" s="37" t="n">
        <v>1007979</v>
      </c>
      <c r="B9044" s="38" t="n">
        <v>46310</v>
      </c>
      <c r="C9044" s="39" t="n">
        <v>1</v>
      </c>
      <c r="D9044" s="39" t="s">
        <v>26</v>
      </c>
      <c r="E9044" s="39"/>
      <c r="F9044" s="41" t="n">
        <f aca="false">IF(A9044="","",MATCH(A9044,P_ID,1))</f>
        <v>7979</v>
      </c>
      <c r="G9044" s="41" t="str">
        <f aca="false">IF(A9044="","",INDEX(P_Svc,F9044))</f>
        <v>Economy</v>
      </c>
      <c r="H9044" s="41" t="str">
        <f aca="false">IF(A9044="","",INDEX(P_Zone,F9044))</f>
        <v>South</v>
      </c>
      <c r="I9044" s="41" t="n">
        <f aca="false">IF(A9044="","",IF(D9044="Delivered",IF(B9044&lt;=INDEX(P_Due,F9044),1,0),0))</f>
        <v>1</v>
      </c>
    </row>
    <row r="9045" customFormat="false" ht="15" hidden="false" customHeight="false" outlineLevel="0" collapsed="false">
      <c r="A9045" s="37" t="n">
        <v>1007980</v>
      </c>
      <c r="B9045" s="38" t="n">
        <v>46310</v>
      </c>
      <c r="C9045" s="39" t="n">
        <v>1</v>
      </c>
      <c r="D9045" s="39" t="s">
        <v>26</v>
      </c>
      <c r="E9045" s="39"/>
      <c r="F9045" s="41" t="n">
        <f aca="false">IF(A9045="","",MATCH(A9045,P_ID,1))</f>
        <v>7980</v>
      </c>
      <c r="G9045" s="41" t="str">
        <f aca="false">IF(A9045="","",INDEX(P_Svc,F9045))</f>
        <v>Standard</v>
      </c>
      <c r="H9045" s="41" t="str">
        <f aca="false">IF(A9045="","",INDEX(P_Zone,F9045))</f>
        <v>East</v>
      </c>
      <c r="I9045" s="41" t="n">
        <f aca="false">IF(A9045="","",IF(D9045="Delivered",IF(B9045&lt;=INDEX(P_Due,F9045),1,0),0))</f>
        <v>1</v>
      </c>
    </row>
    <row r="9046" customFormat="false" ht="15" hidden="false" customHeight="false" outlineLevel="0" collapsed="false">
      <c r="A9046" s="37" t="n">
        <v>1007981</v>
      </c>
      <c r="B9046" s="38" t="n">
        <v>46310</v>
      </c>
      <c r="C9046" s="39" t="n">
        <v>1</v>
      </c>
      <c r="D9046" s="39" t="s">
        <v>26</v>
      </c>
      <c r="E9046" s="39"/>
      <c r="F9046" s="41" t="n">
        <f aca="false">IF(A9046="","",MATCH(A9046,P_ID,1))</f>
        <v>7981</v>
      </c>
      <c r="G9046" s="41" t="str">
        <f aca="false">IF(A9046="","",INDEX(P_Svc,F9046))</f>
        <v>Standard</v>
      </c>
      <c r="H9046" s="41" t="str">
        <f aca="false">IF(A9046="","",INDEX(P_Zone,F9046))</f>
        <v>East</v>
      </c>
      <c r="I9046" s="41" t="n">
        <f aca="false">IF(A9046="","",IF(D9046="Delivered",IF(B9046&lt;=INDEX(P_Due,F9046),1,0),0))</f>
        <v>1</v>
      </c>
    </row>
    <row r="9047" customFormat="false" ht="15" hidden="false" customHeight="false" outlineLevel="0" collapsed="false">
      <c r="A9047" s="37" t="n">
        <v>1007982</v>
      </c>
      <c r="B9047" s="38" t="n">
        <v>46310</v>
      </c>
      <c r="C9047" s="39" t="n">
        <v>1</v>
      </c>
      <c r="D9047" s="39" t="s">
        <v>26</v>
      </c>
      <c r="E9047" s="39"/>
      <c r="F9047" s="41" t="n">
        <f aca="false">IF(A9047="","",MATCH(A9047,P_ID,1))</f>
        <v>7982</v>
      </c>
      <c r="G9047" s="41" t="str">
        <f aca="false">IF(A9047="","",INDEX(P_Svc,F9047))</f>
        <v>Standard</v>
      </c>
      <c r="H9047" s="41" t="str">
        <f aca="false">IF(A9047="","",INDEX(P_Zone,F9047))</f>
        <v>Central</v>
      </c>
      <c r="I9047" s="41" t="n">
        <f aca="false">IF(A9047="","",IF(D9047="Delivered",IF(B9047&lt;=INDEX(P_Due,F9047),1,0),0))</f>
        <v>1</v>
      </c>
    </row>
    <row r="9048" customFormat="false" ht="15" hidden="false" customHeight="false" outlineLevel="0" collapsed="false">
      <c r="A9048" s="37" t="n">
        <v>1007983</v>
      </c>
      <c r="B9048" s="38" t="n">
        <v>46310</v>
      </c>
      <c r="C9048" s="39" t="n">
        <v>1</v>
      </c>
      <c r="D9048" s="39" t="s">
        <v>26</v>
      </c>
      <c r="E9048" s="39"/>
      <c r="F9048" s="41" t="n">
        <f aca="false">IF(A9048="","",MATCH(A9048,P_ID,1))</f>
        <v>7983</v>
      </c>
      <c r="G9048" s="41" t="str">
        <f aca="false">IF(A9048="","",INDEX(P_Svc,F9048))</f>
        <v>Standard</v>
      </c>
      <c r="H9048" s="41" t="str">
        <f aca="false">IF(A9048="","",INDEX(P_Zone,F9048))</f>
        <v>North</v>
      </c>
      <c r="I9048" s="41" t="n">
        <f aca="false">IF(A9048="","",IF(D9048="Delivered",IF(B9048&lt;=INDEX(P_Due,F9048),1,0),0))</f>
        <v>1</v>
      </c>
    </row>
    <row r="9049" customFormat="false" ht="15" hidden="false" customHeight="false" outlineLevel="0" collapsed="false">
      <c r="A9049" s="37" t="n">
        <v>1007985</v>
      </c>
      <c r="B9049" s="38" t="n">
        <v>46310</v>
      </c>
      <c r="C9049" s="39" t="n">
        <v>1</v>
      </c>
      <c r="D9049" s="39" t="s">
        <v>26</v>
      </c>
      <c r="E9049" s="39"/>
      <c r="F9049" s="41" t="n">
        <f aca="false">IF(A9049="","",MATCH(A9049,P_ID,1))</f>
        <v>7985</v>
      </c>
      <c r="G9049" s="41" t="str">
        <f aca="false">IF(A9049="","",INDEX(P_Svc,F9049))</f>
        <v>Economy</v>
      </c>
      <c r="H9049" s="41" t="str">
        <f aca="false">IF(A9049="","",INDEX(P_Zone,F9049))</f>
        <v>East</v>
      </c>
      <c r="I9049" s="41" t="n">
        <f aca="false">IF(A9049="","",IF(D9049="Delivered",IF(B9049&lt;=INDEX(P_Due,F9049),1,0),0))</f>
        <v>1</v>
      </c>
    </row>
    <row r="9050" customFormat="false" ht="15" hidden="false" customHeight="false" outlineLevel="0" collapsed="false">
      <c r="A9050" s="37" t="n">
        <v>1007986</v>
      </c>
      <c r="B9050" s="38" t="n">
        <v>46310</v>
      </c>
      <c r="C9050" s="39" t="n">
        <v>1</v>
      </c>
      <c r="D9050" s="39" t="s">
        <v>26</v>
      </c>
      <c r="E9050" s="39"/>
      <c r="F9050" s="41" t="n">
        <f aca="false">IF(A9050="","",MATCH(A9050,P_ID,1))</f>
        <v>7986</v>
      </c>
      <c r="G9050" s="41" t="str">
        <f aca="false">IF(A9050="","",INDEX(P_Svc,F9050))</f>
        <v>Standard</v>
      </c>
      <c r="H9050" s="41" t="str">
        <f aca="false">IF(A9050="","",INDEX(P_Zone,F9050))</f>
        <v>South</v>
      </c>
      <c r="I9050" s="41" t="n">
        <f aca="false">IF(A9050="","",IF(D9050="Delivered",IF(B9050&lt;=INDEX(P_Due,F9050),1,0),0))</f>
        <v>1</v>
      </c>
    </row>
    <row r="9051" customFormat="false" ht="15" hidden="false" customHeight="false" outlineLevel="0" collapsed="false">
      <c r="A9051" s="37" t="n">
        <v>1007988</v>
      </c>
      <c r="B9051" s="38" t="n">
        <v>46310</v>
      </c>
      <c r="C9051" s="39" t="n">
        <v>1</v>
      </c>
      <c r="D9051" s="39" t="s">
        <v>26</v>
      </c>
      <c r="E9051" s="39"/>
      <c r="F9051" s="41" t="n">
        <f aca="false">IF(A9051="","",MATCH(A9051,P_ID,1))</f>
        <v>7988</v>
      </c>
      <c r="G9051" s="41" t="str">
        <f aca="false">IF(A9051="","",INDEX(P_Svc,F9051))</f>
        <v>Economy</v>
      </c>
      <c r="H9051" s="41" t="str">
        <f aca="false">IF(A9051="","",INDEX(P_Zone,F9051))</f>
        <v>North</v>
      </c>
      <c r="I9051" s="41" t="n">
        <f aca="false">IF(A9051="","",IF(D9051="Delivered",IF(B9051&lt;=INDEX(P_Due,F9051),1,0),0))</f>
        <v>1</v>
      </c>
    </row>
    <row r="9052" customFormat="false" ht="15" hidden="false" customHeight="false" outlineLevel="0" collapsed="false">
      <c r="A9052" s="37" t="n">
        <v>1007990</v>
      </c>
      <c r="B9052" s="38" t="n">
        <v>46310</v>
      </c>
      <c r="C9052" s="39" t="n">
        <v>1</v>
      </c>
      <c r="D9052" s="39" t="s">
        <v>26</v>
      </c>
      <c r="E9052" s="39"/>
      <c r="F9052" s="41" t="n">
        <f aca="false">IF(A9052="","",MATCH(A9052,P_ID,1))</f>
        <v>7990</v>
      </c>
      <c r="G9052" s="41" t="str">
        <f aca="false">IF(A9052="","",INDEX(P_Svc,F9052))</f>
        <v>Economy</v>
      </c>
      <c r="H9052" s="41" t="str">
        <f aca="false">IF(A9052="","",INDEX(P_Zone,F9052))</f>
        <v>South</v>
      </c>
      <c r="I9052" s="41" t="n">
        <f aca="false">IF(A9052="","",IF(D9052="Delivered",IF(B9052&lt;=INDEX(P_Due,F9052),1,0),0))</f>
        <v>1</v>
      </c>
    </row>
    <row r="9053" customFormat="false" ht="15" hidden="false" customHeight="false" outlineLevel="0" collapsed="false">
      <c r="A9053" s="37" t="n">
        <v>1007991</v>
      </c>
      <c r="B9053" s="38" t="n">
        <v>46310</v>
      </c>
      <c r="C9053" s="39" t="n">
        <v>1</v>
      </c>
      <c r="D9053" s="39" t="s">
        <v>26</v>
      </c>
      <c r="E9053" s="39"/>
      <c r="F9053" s="41" t="n">
        <f aca="false">IF(A9053="","",MATCH(A9053,P_ID,1))</f>
        <v>7991</v>
      </c>
      <c r="G9053" s="41" t="str">
        <f aca="false">IF(A9053="","",INDEX(P_Svc,F9053))</f>
        <v>Standard</v>
      </c>
      <c r="H9053" s="41" t="str">
        <f aca="false">IF(A9053="","",INDEX(P_Zone,F9053))</f>
        <v>West</v>
      </c>
      <c r="I9053" s="41" t="n">
        <f aca="false">IF(A9053="","",IF(D9053="Delivered",IF(B9053&lt;=INDEX(P_Due,F9053),1,0),0))</f>
        <v>1</v>
      </c>
    </row>
    <row r="9054" customFormat="false" ht="15" hidden="false" customHeight="false" outlineLevel="0" collapsed="false">
      <c r="A9054" s="37" t="n">
        <v>1007992</v>
      </c>
      <c r="B9054" s="38" t="n">
        <v>46310</v>
      </c>
      <c r="C9054" s="39" t="n">
        <v>1</v>
      </c>
      <c r="D9054" s="39" t="s">
        <v>26</v>
      </c>
      <c r="E9054" s="39"/>
      <c r="F9054" s="41" t="n">
        <f aca="false">IF(A9054="","",MATCH(A9054,P_ID,1))</f>
        <v>7992</v>
      </c>
      <c r="G9054" s="41" t="str">
        <f aca="false">IF(A9054="","",INDEX(P_Svc,F9054))</f>
        <v>Standard</v>
      </c>
      <c r="H9054" s="41" t="str">
        <f aca="false">IF(A9054="","",INDEX(P_Zone,F9054))</f>
        <v>West</v>
      </c>
      <c r="I9054" s="41" t="n">
        <f aca="false">IF(A9054="","",IF(D9054="Delivered",IF(B9054&lt;=INDEX(P_Due,F9054),1,0),0))</f>
        <v>1</v>
      </c>
    </row>
    <row r="9055" customFormat="false" ht="15" hidden="false" customHeight="false" outlineLevel="0" collapsed="false">
      <c r="A9055" s="37" t="n">
        <v>1007994</v>
      </c>
      <c r="B9055" s="38" t="n">
        <v>46310</v>
      </c>
      <c r="C9055" s="39" t="n">
        <v>1</v>
      </c>
      <c r="D9055" s="39" t="s">
        <v>26</v>
      </c>
      <c r="E9055" s="39"/>
      <c r="F9055" s="41" t="n">
        <f aca="false">IF(A9055="","",MATCH(A9055,P_ID,1))</f>
        <v>7994</v>
      </c>
      <c r="G9055" s="41" t="str">
        <f aca="false">IF(A9055="","",INDEX(P_Svc,F9055))</f>
        <v>Standard</v>
      </c>
      <c r="H9055" s="41" t="str">
        <f aca="false">IF(A9055="","",INDEX(P_Zone,F9055))</f>
        <v>West</v>
      </c>
      <c r="I9055" s="41" t="n">
        <f aca="false">IF(A9055="","",IF(D9055="Delivered",IF(B9055&lt;=INDEX(P_Due,F9055),1,0),0))</f>
        <v>1</v>
      </c>
    </row>
    <row r="9056" customFormat="false" ht="15" hidden="false" customHeight="false" outlineLevel="0" collapsed="false">
      <c r="A9056" s="37" t="n">
        <v>1007995</v>
      </c>
      <c r="B9056" s="38" t="n">
        <v>46310</v>
      </c>
      <c r="C9056" s="39" t="n">
        <v>1</v>
      </c>
      <c r="D9056" s="39" t="s">
        <v>79</v>
      </c>
      <c r="E9056" s="39" t="s">
        <v>36</v>
      </c>
      <c r="F9056" s="41" t="n">
        <f aca="false">IF(A9056="","",MATCH(A9056,P_ID,1))</f>
        <v>7995</v>
      </c>
      <c r="G9056" s="41" t="str">
        <f aca="false">IF(A9056="","",INDEX(P_Svc,F9056))</f>
        <v>Economy</v>
      </c>
      <c r="H9056" s="41" t="str">
        <f aca="false">IF(A9056="","",INDEX(P_Zone,F9056))</f>
        <v>Central</v>
      </c>
      <c r="I9056" s="41" t="n">
        <f aca="false">IF(A9056="","",IF(D9056="Delivered",IF(B9056&lt;=INDEX(P_Due,F9056),1,0),0))</f>
        <v>0</v>
      </c>
    </row>
    <row r="9057" customFormat="false" ht="15" hidden="false" customHeight="false" outlineLevel="0" collapsed="false">
      <c r="A9057" s="37" t="n">
        <v>1007996</v>
      </c>
      <c r="B9057" s="38" t="n">
        <v>46310</v>
      </c>
      <c r="C9057" s="39" t="n">
        <v>0</v>
      </c>
      <c r="D9057" s="39" t="s">
        <v>80</v>
      </c>
      <c r="E9057" s="39" t="s">
        <v>40</v>
      </c>
      <c r="F9057" s="41" t="n">
        <f aca="false">IF(A9057="","",MATCH(A9057,P_ID,1))</f>
        <v>7996</v>
      </c>
      <c r="G9057" s="41" t="str">
        <f aca="false">IF(A9057="","",INDEX(P_Svc,F9057))</f>
        <v>Standard</v>
      </c>
      <c r="H9057" s="41" t="str">
        <f aca="false">IF(A9057="","",INDEX(P_Zone,F9057))</f>
        <v>West</v>
      </c>
      <c r="I9057" s="41" t="n">
        <f aca="false">IF(A9057="","",IF(D9057="Delivered",IF(B9057&lt;=INDEX(P_Due,F9057),1,0),0))</f>
        <v>0</v>
      </c>
    </row>
    <row r="9058" customFormat="false" ht="15" hidden="false" customHeight="false" outlineLevel="0" collapsed="false">
      <c r="A9058" s="37" t="n">
        <v>1007997</v>
      </c>
      <c r="B9058" s="38" t="n">
        <v>46310</v>
      </c>
      <c r="C9058" s="39" t="n">
        <v>1</v>
      </c>
      <c r="D9058" s="39" t="s">
        <v>26</v>
      </c>
      <c r="E9058" s="39"/>
      <c r="F9058" s="41" t="n">
        <f aca="false">IF(A9058="","",MATCH(A9058,P_ID,1))</f>
        <v>7997</v>
      </c>
      <c r="G9058" s="41" t="str">
        <f aca="false">IF(A9058="","",INDEX(P_Svc,F9058))</f>
        <v>Standard</v>
      </c>
      <c r="H9058" s="41" t="str">
        <f aca="false">IF(A9058="","",INDEX(P_Zone,F9058))</f>
        <v>East</v>
      </c>
      <c r="I9058" s="41" t="n">
        <f aca="false">IF(A9058="","",IF(D9058="Delivered",IF(B9058&lt;=INDEX(P_Due,F9058),1,0),0))</f>
        <v>1</v>
      </c>
    </row>
    <row r="9059" customFormat="false" ht="15" hidden="false" customHeight="false" outlineLevel="0" collapsed="false">
      <c r="A9059" s="37" t="n">
        <v>1007998</v>
      </c>
      <c r="B9059" s="38" t="n">
        <v>46310</v>
      </c>
      <c r="C9059" s="39" t="n">
        <v>1</v>
      </c>
      <c r="D9059" s="39" t="s">
        <v>26</v>
      </c>
      <c r="E9059" s="39"/>
      <c r="F9059" s="41" t="n">
        <f aca="false">IF(A9059="","",MATCH(A9059,P_ID,1))</f>
        <v>7998</v>
      </c>
      <c r="G9059" s="41" t="str">
        <f aca="false">IF(A9059="","",INDEX(P_Svc,F9059))</f>
        <v>Standard</v>
      </c>
      <c r="H9059" s="41" t="str">
        <f aca="false">IF(A9059="","",INDEX(P_Zone,F9059))</f>
        <v>Central</v>
      </c>
      <c r="I9059" s="41" t="n">
        <f aca="false">IF(A9059="","",IF(D9059="Delivered",IF(B9059&lt;=INDEX(P_Due,F9059),1,0),0))</f>
        <v>1</v>
      </c>
    </row>
    <row r="9060" customFormat="false" ht="15" hidden="false" customHeight="false" outlineLevel="0" collapsed="false">
      <c r="A9060" s="37" t="n">
        <v>1007999</v>
      </c>
      <c r="B9060" s="38" t="n">
        <v>46310</v>
      </c>
      <c r="C9060" s="39" t="n">
        <v>1</v>
      </c>
      <c r="D9060" s="39" t="s">
        <v>26</v>
      </c>
      <c r="E9060" s="39"/>
      <c r="F9060" s="41" t="n">
        <f aca="false">IF(A9060="","",MATCH(A9060,P_ID,1))</f>
        <v>7999</v>
      </c>
      <c r="G9060" s="41" t="str">
        <f aca="false">IF(A9060="","",INDEX(P_Svc,F9060))</f>
        <v>Standard</v>
      </c>
      <c r="H9060" s="41" t="str">
        <f aca="false">IF(A9060="","",INDEX(P_Zone,F9060))</f>
        <v>East</v>
      </c>
      <c r="I9060" s="41" t="n">
        <f aca="false">IF(A9060="","",IF(D9060="Delivered",IF(B9060&lt;=INDEX(P_Due,F9060),1,0),0))</f>
        <v>1</v>
      </c>
    </row>
    <row r="9061" customFormat="false" ht="15" hidden="false" customHeight="false" outlineLevel="0" collapsed="false">
      <c r="A9061" s="37" t="n">
        <v>1008000</v>
      </c>
      <c r="B9061" s="38" t="n">
        <v>46310</v>
      </c>
      <c r="C9061" s="39" t="n">
        <v>1</v>
      </c>
      <c r="D9061" s="39" t="s">
        <v>26</v>
      </c>
      <c r="E9061" s="39"/>
      <c r="F9061" s="41" t="n">
        <f aca="false">IF(A9061="","",MATCH(A9061,P_ID,1))</f>
        <v>8000</v>
      </c>
      <c r="G9061" s="41" t="str">
        <f aca="false">IF(A9061="","",INDEX(P_Svc,F9061))</f>
        <v>Standard</v>
      </c>
      <c r="H9061" s="41" t="str">
        <f aca="false">IF(A9061="","",INDEX(P_Zone,F9061))</f>
        <v>West</v>
      </c>
      <c r="I9061" s="41" t="n">
        <f aca="false">IF(A9061="","",IF(D9061="Delivered",IF(B9061&lt;=INDEX(P_Due,F9061),1,0),0))</f>
        <v>1</v>
      </c>
    </row>
    <row r="9062" customFormat="false" ht="15" hidden="false" customHeight="false" outlineLevel="0" collapsed="false">
      <c r="A9062" s="37" t="n">
        <v>1008001</v>
      </c>
      <c r="B9062" s="38" t="n">
        <v>46310</v>
      </c>
      <c r="C9062" s="39" t="n">
        <v>1</v>
      </c>
      <c r="D9062" s="39" t="s">
        <v>26</v>
      </c>
      <c r="E9062" s="39"/>
      <c r="F9062" s="41" t="n">
        <f aca="false">IF(A9062="","",MATCH(A9062,P_ID,1))</f>
        <v>8001</v>
      </c>
      <c r="G9062" s="41" t="str">
        <f aca="false">IF(A9062="","",INDEX(P_Svc,F9062))</f>
        <v>Standard</v>
      </c>
      <c r="H9062" s="41" t="str">
        <f aca="false">IF(A9062="","",INDEX(P_Zone,F9062))</f>
        <v>South</v>
      </c>
      <c r="I9062" s="41" t="n">
        <f aca="false">IF(A9062="","",IF(D9062="Delivered",IF(B9062&lt;=INDEX(P_Due,F9062),1,0),0))</f>
        <v>1</v>
      </c>
    </row>
    <row r="9063" customFormat="false" ht="15" hidden="false" customHeight="false" outlineLevel="0" collapsed="false">
      <c r="A9063" s="37" t="n">
        <v>1008003</v>
      </c>
      <c r="B9063" s="38" t="n">
        <v>46310</v>
      </c>
      <c r="C9063" s="39" t="n">
        <v>1</v>
      </c>
      <c r="D9063" s="39" t="s">
        <v>26</v>
      </c>
      <c r="E9063" s="39"/>
      <c r="F9063" s="41" t="n">
        <f aca="false">IF(A9063="","",MATCH(A9063,P_ID,1))</f>
        <v>8003</v>
      </c>
      <c r="G9063" s="41" t="str">
        <f aca="false">IF(A9063="","",INDEX(P_Svc,F9063))</f>
        <v>Standard</v>
      </c>
      <c r="H9063" s="41" t="str">
        <f aca="false">IF(A9063="","",INDEX(P_Zone,F9063))</f>
        <v>North</v>
      </c>
      <c r="I9063" s="41" t="n">
        <f aca="false">IF(A9063="","",IF(D9063="Delivered",IF(B9063&lt;=INDEX(P_Due,F9063),1,0),0))</f>
        <v>1</v>
      </c>
    </row>
    <row r="9064" customFormat="false" ht="15" hidden="false" customHeight="false" outlineLevel="0" collapsed="false">
      <c r="A9064" s="37" t="n">
        <v>1008005</v>
      </c>
      <c r="B9064" s="38" t="n">
        <v>46310</v>
      </c>
      <c r="C9064" s="39" t="n">
        <v>1</v>
      </c>
      <c r="D9064" s="39" t="s">
        <v>79</v>
      </c>
      <c r="E9064" s="39" t="s">
        <v>38</v>
      </c>
      <c r="F9064" s="41" t="n">
        <f aca="false">IF(A9064="","",MATCH(A9064,P_ID,1))</f>
        <v>8005</v>
      </c>
      <c r="G9064" s="41" t="str">
        <f aca="false">IF(A9064="","",INDEX(P_Svc,F9064))</f>
        <v>Standard</v>
      </c>
      <c r="H9064" s="41" t="str">
        <f aca="false">IF(A9064="","",INDEX(P_Zone,F9064))</f>
        <v>Central</v>
      </c>
      <c r="I9064" s="41" t="n">
        <f aca="false">IF(A9064="","",IF(D9064="Delivered",IF(B9064&lt;=INDEX(P_Due,F9064),1,0),0))</f>
        <v>0</v>
      </c>
    </row>
    <row r="9065" customFormat="false" ht="15" hidden="false" customHeight="false" outlineLevel="0" collapsed="false">
      <c r="A9065" s="37" t="n">
        <v>1008007</v>
      </c>
      <c r="B9065" s="38" t="n">
        <v>46310</v>
      </c>
      <c r="C9065" s="39" t="n">
        <v>1</v>
      </c>
      <c r="D9065" s="39" t="s">
        <v>26</v>
      </c>
      <c r="E9065" s="39"/>
      <c r="F9065" s="41" t="n">
        <f aca="false">IF(A9065="","",MATCH(A9065,P_ID,1))</f>
        <v>8007</v>
      </c>
      <c r="G9065" s="41" t="str">
        <f aca="false">IF(A9065="","",INDEX(P_Svc,F9065))</f>
        <v>Standard</v>
      </c>
      <c r="H9065" s="41" t="str">
        <f aca="false">IF(A9065="","",INDEX(P_Zone,F9065))</f>
        <v>North</v>
      </c>
      <c r="I9065" s="41" t="n">
        <f aca="false">IF(A9065="","",IF(D9065="Delivered",IF(B9065&lt;=INDEX(P_Due,F9065),1,0),0))</f>
        <v>1</v>
      </c>
    </row>
    <row r="9066" customFormat="false" ht="15" hidden="false" customHeight="false" outlineLevel="0" collapsed="false">
      <c r="A9066" s="37" t="n">
        <v>1008008</v>
      </c>
      <c r="B9066" s="38" t="n">
        <v>46310</v>
      </c>
      <c r="C9066" s="39" t="n">
        <v>1</v>
      </c>
      <c r="D9066" s="39" t="s">
        <v>26</v>
      </c>
      <c r="E9066" s="39"/>
      <c r="F9066" s="41" t="n">
        <f aca="false">IF(A9066="","",MATCH(A9066,P_ID,1))</f>
        <v>8008</v>
      </c>
      <c r="G9066" s="41" t="str">
        <f aca="false">IF(A9066="","",INDEX(P_Svc,F9066))</f>
        <v>Economy</v>
      </c>
      <c r="H9066" s="41" t="str">
        <f aca="false">IF(A9066="","",INDEX(P_Zone,F9066))</f>
        <v>North</v>
      </c>
      <c r="I9066" s="41" t="n">
        <f aca="false">IF(A9066="","",IF(D9066="Delivered",IF(B9066&lt;=INDEX(P_Due,F9066),1,0),0))</f>
        <v>1</v>
      </c>
    </row>
    <row r="9067" customFormat="false" ht="15" hidden="false" customHeight="false" outlineLevel="0" collapsed="false">
      <c r="A9067" s="37" t="n">
        <v>1008009</v>
      </c>
      <c r="B9067" s="38" t="n">
        <v>46310</v>
      </c>
      <c r="C9067" s="39" t="n">
        <v>1</v>
      </c>
      <c r="D9067" s="39" t="s">
        <v>26</v>
      </c>
      <c r="E9067" s="39"/>
      <c r="F9067" s="41" t="n">
        <f aca="false">IF(A9067="","",MATCH(A9067,P_ID,1))</f>
        <v>8009</v>
      </c>
      <c r="G9067" s="41" t="str">
        <f aca="false">IF(A9067="","",INDEX(P_Svc,F9067))</f>
        <v>Economy</v>
      </c>
      <c r="H9067" s="41" t="str">
        <f aca="false">IF(A9067="","",INDEX(P_Zone,F9067))</f>
        <v>South</v>
      </c>
      <c r="I9067" s="41" t="n">
        <f aca="false">IF(A9067="","",IF(D9067="Delivered",IF(B9067&lt;=INDEX(P_Due,F9067),1,0),0))</f>
        <v>1</v>
      </c>
    </row>
    <row r="9068" customFormat="false" ht="15" hidden="false" customHeight="false" outlineLevel="0" collapsed="false">
      <c r="A9068" s="37" t="n">
        <v>1008010</v>
      </c>
      <c r="B9068" s="38" t="n">
        <v>46310</v>
      </c>
      <c r="C9068" s="39" t="n">
        <v>1</v>
      </c>
      <c r="D9068" s="39" t="s">
        <v>26</v>
      </c>
      <c r="E9068" s="39"/>
      <c r="F9068" s="41" t="n">
        <f aca="false">IF(A9068="","",MATCH(A9068,P_ID,1))</f>
        <v>8010</v>
      </c>
      <c r="G9068" s="41" t="str">
        <f aca="false">IF(A9068="","",INDEX(P_Svc,F9068))</f>
        <v>Express</v>
      </c>
      <c r="H9068" s="41" t="str">
        <f aca="false">IF(A9068="","",INDEX(P_Zone,F9068))</f>
        <v>East</v>
      </c>
      <c r="I9068" s="41" t="n">
        <f aca="false">IF(A9068="","",IF(D9068="Delivered",IF(B9068&lt;=INDEX(P_Due,F9068),1,0),0))</f>
        <v>0</v>
      </c>
    </row>
    <row r="9069" customFormat="false" ht="15" hidden="false" customHeight="false" outlineLevel="0" collapsed="false">
      <c r="A9069" s="37" t="n">
        <v>1008011</v>
      </c>
      <c r="B9069" s="38" t="n">
        <v>46310</v>
      </c>
      <c r="C9069" s="39" t="n">
        <v>1</v>
      </c>
      <c r="D9069" s="39" t="s">
        <v>26</v>
      </c>
      <c r="E9069" s="39"/>
      <c r="F9069" s="41" t="n">
        <f aca="false">IF(A9069="","",MATCH(A9069,P_ID,1))</f>
        <v>8011</v>
      </c>
      <c r="G9069" s="41" t="str">
        <f aca="false">IF(A9069="","",INDEX(P_Svc,F9069))</f>
        <v>Economy</v>
      </c>
      <c r="H9069" s="41" t="str">
        <f aca="false">IF(A9069="","",INDEX(P_Zone,F9069))</f>
        <v>Central</v>
      </c>
      <c r="I9069" s="41" t="n">
        <f aca="false">IF(A9069="","",IF(D9069="Delivered",IF(B9069&lt;=INDEX(P_Due,F9069),1,0),0))</f>
        <v>1</v>
      </c>
    </row>
    <row r="9070" customFormat="false" ht="15" hidden="false" customHeight="false" outlineLevel="0" collapsed="false">
      <c r="A9070" s="37" t="n">
        <v>1008012</v>
      </c>
      <c r="B9070" s="38" t="n">
        <v>46310</v>
      </c>
      <c r="C9070" s="39" t="n">
        <v>1</v>
      </c>
      <c r="D9070" s="39" t="s">
        <v>79</v>
      </c>
      <c r="E9070" s="39" t="s">
        <v>36</v>
      </c>
      <c r="F9070" s="41" t="n">
        <f aca="false">IF(A9070="","",MATCH(A9070,P_ID,1))</f>
        <v>8012</v>
      </c>
      <c r="G9070" s="41" t="str">
        <f aca="false">IF(A9070="","",INDEX(P_Svc,F9070))</f>
        <v>Standard</v>
      </c>
      <c r="H9070" s="41" t="str">
        <f aca="false">IF(A9070="","",INDEX(P_Zone,F9070))</f>
        <v>East</v>
      </c>
      <c r="I9070" s="41" t="n">
        <f aca="false">IF(A9070="","",IF(D9070="Delivered",IF(B9070&lt;=INDEX(P_Due,F9070),1,0),0))</f>
        <v>0</v>
      </c>
    </row>
    <row r="9071" customFormat="false" ht="15" hidden="false" customHeight="false" outlineLevel="0" collapsed="false">
      <c r="A9071" s="37" t="n">
        <v>1008013</v>
      </c>
      <c r="B9071" s="38" t="n">
        <v>46310</v>
      </c>
      <c r="C9071" s="39" t="n">
        <v>1</v>
      </c>
      <c r="D9071" s="39" t="s">
        <v>26</v>
      </c>
      <c r="E9071" s="39"/>
      <c r="F9071" s="41" t="n">
        <f aca="false">IF(A9071="","",MATCH(A9071,P_ID,1))</f>
        <v>8013</v>
      </c>
      <c r="G9071" s="41" t="str">
        <f aca="false">IF(A9071="","",INDEX(P_Svc,F9071))</f>
        <v>Standard</v>
      </c>
      <c r="H9071" s="41" t="str">
        <f aca="false">IF(A9071="","",INDEX(P_Zone,F9071))</f>
        <v>Central</v>
      </c>
      <c r="I9071" s="41" t="n">
        <f aca="false">IF(A9071="","",IF(D9071="Delivered",IF(B9071&lt;=INDEX(P_Due,F9071),1,0),0))</f>
        <v>1</v>
      </c>
    </row>
    <row r="9072" customFormat="false" ht="15" hidden="false" customHeight="false" outlineLevel="0" collapsed="false">
      <c r="A9072" s="37" t="n">
        <v>1008015</v>
      </c>
      <c r="B9072" s="38" t="n">
        <v>46310</v>
      </c>
      <c r="C9072" s="39" t="n">
        <v>1</v>
      </c>
      <c r="D9072" s="39" t="s">
        <v>26</v>
      </c>
      <c r="E9072" s="39"/>
      <c r="F9072" s="41" t="n">
        <f aca="false">IF(A9072="","",MATCH(A9072,P_ID,1))</f>
        <v>8015</v>
      </c>
      <c r="G9072" s="41" t="str">
        <f aca="false">IF(A9072="","",INDEX(P_Svc,F9072))</f>
        <v>Standard</v>
      </c>
      <c r="H9072" s="41" t="str">
        <f aca="false">IF(A9072="","",INDEX(P_Zone,F9072))</f>
        <v>West</v>
      </c>
      <c r="I9072" s="41" t="n">
        <f aca="false">IF(A9072="","",IF(D9072="Delivered",IF(B9072&lt;=INDEX(P_Due,F9072),1,0),0))</f>
        <v>1</v>
      </c>
    </row>
    <row r="9073" customFormat="false" ht="15" hidden="false" customHeight="false" outlineLevel="0" collapsed="false">
      <c r="A9073" s="37" t="n">
        <v>1008016</v>
      </c>
      <c r="B9073" s="38" t="n">
        <v>46310</v>
      </c>
      <c r="C9073" s="39" t="n">
        <v>1</v>
      </c>
      <c r="D9073" s="39" t="s">
        <v>26</v>
      </c>
      <c r="E9073" s="39"/>
      <c r="F9073" s="41" t="n">
        <f aca="false">IF(A9073="","",MATCH(A9073,P_ID,1))</f>
        <v>8016</v>
      </c>
      <c r="G9073" s="41" t="str">
        <f aca="false">IF(A9073="","",INDEX(P_Svc,F9073))</f>
        <v>Standard</v>
      </c>
      <c r="H9073" s="41" t="str">
        <f aca="false">IF(A9073="","",INDEX(P_Zone,F9073))</f>
        <v>West</v>
      </c>
      <c r="I9073" s="41" t="n">
        <f aca="false">IF(A9073="","",IF(D9073="Delivered",IF(B9073&lt;=INDEX(P_Due,F9073),1,0),0))</f>
        <v>1</v>
      </c>
    </row>
    <row r="9074" customFormat="false" ht="15" hidden="false" customHeight="false" outlineLevel="0" collapsed="false">
      <c r="A9074" s="37" t="n">
        <v>1008018</v>
      </c>
      <c r="B9074" s="38" t="n">
        <v>46310</v>
      </c>
      <c r="C9074" s="39" t="n">
        <v>1</v>
      </c>
      <c r="D9074" s="39" t="s">
        <v>26</v>
      </c>
      <c r="E9074" s="39"/>
      <c r="F9074" s="41" t="n">
        <f aca="false">IF(A9074="","",MATCH(A9074,P_ID,1))</f>
        <v>8018</v>
      </c>
      <c r="G9074" s="41" t="str">
        <f aca="false">IF(A9074="","",INDEX(P_Svc,F9074))</f>
        <v>Standard</v>
      </c>
      <c r="H9074" s="41" t="str">
        <f aca="false">IF(A9074="","",INDEX(P_Zone,F9074))</f>
        <v>West</v>
      </c>
      <c r="I9074" s="41" t="n">
        <f aca="false">IF(A9074="","",IF(D9074="Delivered",IF(B9074&lt;=INDEX(P_Due,F9074),1,0),0))</f>
        <v>1</v>
      </c>
    </row>
    <row r="9075" customFormat="false" ht="15" hidden="false" customHeight="false" outlineLevel="0" collapsed="false">
      <c r="A9075" s="37" t="n">
        <v>1008019</v>
      </c>
      <c r="B9075" s="38" t="n">
        <v>46310</v>
      </c>
      <c r="C9075" s="39" t="n">
        <v>1</v>
      </c>
      <c r="D9075" s="39" t="s">
        <v>26</v>
      </c>
      <c r="E9075" s="39"/>
      <c r="F9075" s="41" t="n">
        <f aca="false">IF(A9075="","",MATCH(A9075,P_ID,1))</f>
        <v>8019</v>
      </c>
      <c r="G9075" s="41" t="str">
        <f aca="false">IF(A9075="","",INDEX(P_Svc,F9075))</f>
        <v>Standard</v>
      </c>
      <c r="H9075" s="41" t="str">
        <f aca="false">IF(A9075="","",INDEX(P_Zone,F9075))</f>
        <v>North</v>
      </c>
      <c r="I9075" s="41" t="n">
        <f aca="false">IF(A9075="","",IF(D9075="Delivered",IF(B9075&lt;=INDEX(P_Due,F9075),1,0),0))</f>
        <v>1</v>
      </c>
    </row>
    <row r="9076" customFormat="false" ht="15" hidden="false" customHeight="false" outlineLevel="0" collapsed="false">
      <c r="A9076" s="37" t="n">
        <v>1008021</v>
      </c>
      <c r="B9076" s="38" t="n">
        <v>46310</v>
      </c>
      <c r="C9076" s="39" t="n">
        <v>1</v>
      </c>
      <c r="D9076" s="39" t="s">
        <v>26</v>
      </c>
      <c r="E9076" s="39"/>
      <c r="F9076" s="41" t="n">
        <f aca="false">IF(A9076="","",MATCH(A9076,P_ID,1))</f>
        <v>8021</v>
      </c>
      <c r="G9076" s="41" t="str">
        <f aca="false">IF(A9076="","",INDEX(P_Svc,F9076))</f>
        <v>Economy</v>
      </c>
      <c r="H9076" s="41" t="str">
        <f aca="false">IF(A9076="","",INDEX(P_Zone,F9076))</f>
        <v>Central</v>
      </c>
      <c r="I9076" s="41" t="n">
        <f aca="false">IF(A9076="","",IF(D9076="Delivered",IF(B9076&lt;=INDEX(P_Due,F9076),1,0),0))</f>
        <v>1</v>
      </c>
    </row>
    <row r="9077" customFormat="false" ht="15" hidden="false" customHeight="false" outlineLevel="0" collapsed="false">
      <c r="A9077" s="37" t="n">
        <v>1008022</v>
      </c>
      <c r="B9077" s="38" t="n">
        <v>46310</v>
      </c>
      <c r="C9077" s="39" t="n">
        <v>1</v>
      </c>
      <c r="D9077" s="39" t="s">
        <v>26</v>
      </c>
      <c r="E9077" s="39"/>
      <c r="F9077" s="41" t="n">
        <f aca="false">IF(A9077="","",MATCH(A9077,P_ID,1))</f>
        <v>8022</v>
      </c>
      <c r="G9077" s="41" t="str">
        <f aca="false">IF(A9077="","",INDEX(P_Svc,F9077))</f>
        <v>Standard</v>
      </c>
      <c r="H9077" s="41" t="str">
        <f aca="false">IF(A9077="","",INDEX(P_Zone,F9077))</f>
        <v>Central</v>
      </c>
      <c r="I9077" s="41" t="n">
        <f aca="false">IF(A9077="","",IF(D9077="Delivered",IF(B9077&lt;=INDEX(P_Due,F9077),1,0),0))</f>
        <v>1</v>
      </c>
    </row>
    <row r="9078" customFormat="false" ht="15" hidden="false" customHeight="false" outlineLevel="0" collapsed="false">
      <c r="A9078" s="37" t="n">
        <v>1008023</v>
      </c>
      <c r="B9078" s="38" t="n">
        <v>46310</v>
      </c>
      <c r="C9078" s="39" t="n">
        <v>1</v>
      </c>
      <c r="D9078" s="39" t="s">
        <v>26</v>
      </c>
      <c r="E9078" s="39"/>
      <c r="F9078" s="41" t="n">
        <f aca="false">IF(A9078="","",MATCH(A9078,P_ID,1))</f>
        <v>8023</v>
      </c>
      <c r="G9078" s="41" t="str">
        <f aca="false">IF(A9078="","",INDEX(P_Svc,F9078))</f>
        <v>Economy</v>
      </c>
      <c r="H9078" s="41" t="str">
        <f aca="false">IF(A9078="","",INDEX(P_Zone,F9078))</f>
        <v>South</v>
      </c>
      <c r="I9078" s="41" t="n">
        <f aca="false">IF(A9078="","",IF(D9078="Delivered",IF(B9078&lt;=INDEX(P_Due,F9078),1,0),0))</f>
        <v>1</v>
      </c>
    </row>
    <row r="9079" customFormat="false" ht="15" hidden="false" customHeight="false" outlineLevel="0" collapsed="false">
      <c r="A9079" s="37" t="n">
        <v>1008024</v>
      </c>
      <c r="B9079" s="38" t="n">
        <v>46310</v>
      </c>
      <c r="C9079" s="39" t="n">
        <v>1</v>
      </c>
      <c r="D9079" s="39" t="s">
        <v>26</v>
      </c>
      <c r="E9079" s="39"/>
      <c r="F9079" s="41" t="n">
        <f aca="false">IF(A9079="","",MATCH(A9079,P_ID,1))</f>
        <v>8024</v>
      </c>
      <c r="G9079" s="41" t="str">
        <f aca="false">IF(A9079="","",INDEX(P_Svc,F9079))</f>
        <v>Economy</v>
      </c>
      <c r="H9079" s="41" t="str">
        <f aca="false">IF(A9079="","",INDEX(P_Zone,F9079))</f>
        <v>Central</v>
      </c>
      <c r="I9079" s="41" t="n">
        <f aca="false">IF(A9079="","",IF(D9079="Delivered",IF(B9079&lt;=INDEX(P_Due,F9079),1,0),0))</f>
        <v>1</v>
      </c>
    </row>
    <row r="9080" customFormat="false" ht="15" hidden="false" customHeight="false" outlineLevel="0" collapsed="false">
      <c r="A9080" s="37" t="n">
        <v>1008025</v>
      </c>
      <c r="B9080" s="38" t="n">
        <v>46310</v>
      </c>
      <c r="C9080" s="39" t="n">
        <v>1</v>
      </c>
      <c r="D9080" s="39" t="s">
        <v>26</v>
      </c>
      <c r="E9080" s="39"/>
      <c r="F9080" s="41" t="n">
        <f aca="false">IF(A9080="","",MATCH(A9080,P_ID,1))</f>
        <v>8025</v>
      </c>
      <c r="G9080" s="41" t="str">
        <f aca="false">IF(A9080="","",INDEX(P_Svc,F9080))</f>
        <v>Economy</v>
      </c>
      <c r="H9080" s="41" t="str">
        <f aca="false">IF(A9080="","",INDEX(P_Zone,F9080))</f>
        <v>East</v>
      </c>
      <c r="I9080" s="41" t="n">
        <f aca="false">IF(A9080="","",IF(D9080="Delivered",IF(B9080&lt;=INDEX(P_Due,F9080),1,0),0))</f>
        <v>1</v>
      </c>
    </row>
    <row r="9081" customFormat="false" ht="15" hidden="false" customHeight="false" outlineLevel="0" collapsed="false">
      <c r="A9081" s="37" t="n">
        <v>1008027</v>
      </c>
      <c r="B9081" s="38" t="n">
        <v>46310</v>
      </c>
      <c r="C9081" s="39" t="n">
        <v>1</v>
      </c>
      <c r="D9081" s="39" t="s">
        <v>26</v>
      </c>
      <c r="E9081" s="39"/>
      <c r="F9081" s="41" t="n">
        <f aca="false">IF(A9081="","",MATCH(A9081,P_ID,1))</f>
        <v>8027</v>
      </c>
      <c r="G9081" s="41" t="str">
        <f aca="false">IF(A9081="","",INDEX(P_Svc,F9081))</f>
        <v>Standard</v>
      </c>
      <c r="H9081" s="41" t="str">
        <f aca="false">IF(A9081="","",INDEX(P_Zone,F9081))</f>
        <v>North</v>
      </c>
      <c r="I9081" s="41" t="n">
        <f aca="false">IF(A9081="","",IF(D9081="Delivered",IF(B9081&lt;=INDEX(P_Due,F9081),1,0),0))</f>
        <v>1</v>
      </c>
    </row>
    <row r="9082" customFormat="false" ht="15" hidden="false" customHeight="false" outlineLevel="0" collapsed="false">
      <c r="A9082" s="37" t="n">
        <v>1008028</v>
      </c>
      <c r="B9082" s="38" t="n">
        <v>46310</v>
      </c>
      <c r="C9082" s="39" t="n">
        <v>1</v>
      </c>
      <c r="D9082" s="39" t="s">
        <v>26</v>
      </c>
      <c r="E9082" s="39"/>
      <c r="F9082" s="41" t="n">
        <f aca="false">IF(A9082="","",MATCH(A9082,P_ID,1))</f>
        <v>8028</v>
      </c>
      <c r="G9082" s="41" t="str">
        <f aca="false">IF(A9082="","",INDEX(P_Svc,F9082))</f>
        <v>Standard</v>
      </c>
      <c r="H9082" s="41" t="str">
        <f aca="false">IF(A9082="","",INDEX(P_Zone,F9082))</f>
        <v>North</v>
      </c>
      <c r="I9082" s="41" t="n">
        <f aca="false">IF(A9082="","",IF(D9082="Delivered",IF(B9082&lt;=INDEX(P_Due,F9082),1,0),0))</f>
        <v>1</v>
      </c>
    </row>
    <row r="9083" customFormat="false" ht="15" hidden="false" customHeight="false" outlineLevel="0" collapsed="false">
      <c r="A9083" s="37" t="n">
        <v>1008029</v>
      </c>
      <c r="B9083" s="38" t="n">
        <v>46310</v>
      </c>
      <c r="C9083" s="39" t="n">
        <v>1</v>
      </c>
      <c r="D9083" s="39" t="s">
        <v>79</v>
      </c>
      <c r="E9083" s="39" t="s">
        <v>32</v>
      </c>
      <c r="F9083" s="41" t="n">
        <f aca="false">IF(A9083="","",MATCH(A9083,P_ID,1))</f>
        <v>8029</v>
      </c>
      <c r="G9083" s="41" t="str">
        <f aca="false">IF(A9083="","",INDEX(P_Svc,F9083))</f>
        <v>Standard</v>
      </c>
      <c r="H9083" s="41" t="str">
        <f aca="false">IF(A9083="","",INDEX(P_Zone,F9083))</f>
        <v>East</v>
      </c>
      <c r="I9083" s="41" t="n">
        <f aca="false">IF(A9083="","",IF(D9083="Delivered",IF(B9083&lt;=INDEX(P_Due,F9083),1,0),0))</f>
        <v>0</v>
      </c>
    </row>
    <row r="9084" customFormat="false" ht="15" hidden="false" customHeight="false" outlineLevel="0" collapsed="false">
      <c r="A9084" s="37" t="n">
        <v>1008030</v>
      </c>
      <c r="B9084" s="38" t="n">
        <v>46310</v>
      </c>
      <c r="C9084" s="39" t="n">
        <v>1</v>
      </c>
      <c r="D9084" s="39" t="s">
        <v>26</v>
      </c>
      <c r="E9084" s="39"/>
      <c r="F9084" s="41" t="n">
        <f aca="false">IF(A9084="","",MATCH(A9084,P_ID,1))</f>
        <v>8030</v>
      </c>
      <c r="G9084" s="41" t="str">
        <f aca="false">IF(A9084="","",INDEX(P_Svc,F9084))</f>
        <v>Standard</v>
      </c>
      <c r="H9084" s="41" t="str">
        <f aca="false">IF(A9084="","",INDEX(P_Zone,F9084))</f>
        <v>North</v>
      </c>
      <c r="I9084" s="41" t="n">
        <f aca="false">IF(A9084="","",IF(D9084="Delivered",IF(B9084&lt;=INDEX(P_Due,F9084),1,0),0))</f>
        <v>1</v>
      </c>
    </row>
    <row r="9085" customFormat="false" ht="15" hidden="false" customHeight="false" outlineLevel="0" collapsed="false">
      <c r="A9085" s="37" t="n">
        <v>1008031</v>
      </c>
      <c r="B9085" s="38" t="n">
        <v>46310</v>
      </c>
      <c r="C9085" s="39" t="n">
        <v>1</v>
      </c>
      <c r="D9085" s="39" t="s">
        <v>26</v>
      </c>
      <c r="E9085" s="39"/>
      <c r="F9085" s="41" t="n">
        <f aca="false">IF(A9085="","",MATCH(A9085,P_ID,1))</f>
        <v>8031</v>
      </c>
      <c r="G9085" s="41" t="str">
        <f aca="false">IF(A9085="","",INDEX(P_Svc,F9085))</f>
        <v>Standard</v>
      </c>
      <c r="H9085" s="41" t="str">
        <f aca="false">IF(A9085="","",INDEX(P_Zone,F9085))</f>
        <v>North</v>
      </c>
      <c r="I9085" s="41" t="n">
        <f aca="false">IF(A9085="","",IF(D9085="Delivered",IF(B9085&lt;=INDEX(P_Due,F9085),1,0),0))</f>
        <v>1</v>
      </c>
    </row>
    <row r="9086" customFormat="false" ht="15" hidden="false" customHeight="false" outlineLevel="0" collapsed="false">
      <c r="A9086" s="37" t="n">
        <v>1008032</v>
      </c>
      <c r="B9086" s="38" t="n">
        <v>46310</v>
      </c>
      <c r="C9086" s="39" t="n">
        <v>1</v>
      </c>
      <c r="D9086" s="39" t="s">
        <v>26</v>
      </c>
      <c r="E9086" s="39"/>
      <c r="F9086" s="41" t="n">
        <f aca="false">IF(A9086="","",MATCH(A9086,P_ID,1))</f>
        <v>8032</v>
      </c>
      <c r="G9086" s="41" t="str">
        <f aca="false">IF(A9086="","",INDEX(P_Svc,F9086))</f>
        <v>Standard</v>
      </c>
      <c r="H9086" s="41" t="str">
        <f aca="false">IF(A9086="","",INDEX(P_Zone,F9086))</f>
        <v>West</v>
      </c>
      <c r="I9086" s="41" t="n">
        <f aca="false">IF(A9086="","",IF(D9086="Delivered",IF(B9086&lt;=INDEX(P_Due,F9086),1,0),0))</f>
        <v>1</v>
      </c>
    </row>
    <row r="9087" customFormat="false" ht="15" hidden="false" customHeight="false" outlineLevel="0" collapsed="false">
      <c r="A9087" s="37" t="n">
        <v>1008033</v>
      </c>
      <c r="B9087" s="38" t="n">
        <v>46310</v>
      </c>
      <c r="C9087" s="39" t="n">
        <v>1</v>
      </c>
      <c r="D9087" s="39" t="s">
        <v>26</v>
      </c>
      <c r="E9087" s="39"/>
      <c r="F9087" s="41" t="n">
        <f aca="false">IF(A9087="","",MATCH(A9087,P_ID,1))</f>
        <v>8033</v>
      </c>
      <c r="G9087" s="41" t="str">
        <f aca="false">IF(A9087="","",INDEX(P_Svc,F9087))</f>
        <v>Standard</v>
      </c>
      <c r="H9087" s="41" t="str">
        <f aca="false">IF(A9087="","",INDEX(P_Zone,F9087))</f>
        <v>West</v>
      </c>
      <c r="I9087" s="41" t="n">
        <f aca="false">IF(A9087="","",IF(D9087="Delivered",IF(B9087&lt;=INDEX(P_Due,F9087),1,0),0))</f>
        <v>1</v>
      </c>
    </row>
    <row r="9088" customFormat="false" ht="15" hidden="false" customHeight="false" outlineLevel="0" collapsed="false">
      <c r="A9088" s="37" t="n">
        <v>1008035</v>
      </c>
      <c r="B9088" s="38" t="n">
        <v>46310</v>
      </c>
      <c r="C9088" s="39" t="n">
        <v>1</v>
      </c>
      <c r="D9088" s="39" t="s">
        <v>26</v>
      </c>
      <c r="E9088" s="39"/>
      <c r="F9088" s="41" t="n">
        <f aca="false">IF(A9088="","",MATCH(A9088,P_ID,1))</f>
        <v>8035</v>
      </c>
      <c r="G9088" s="41" t="str">
        <f aca="false">IF(A9088="","",INDEX(P_Svc,F9088))</f>
        <v>Standard</v>
      </c>
      <c r="H9088" s="41" t="str">
        <f aca="false">IF(A9088="","",INDEX(P_Zone,F9088))</f>
        <v>East</v>
      </c>
      <c r="I9088" s="41" t="n">
        <f aca="false">IF(A9088="","",IF(D9088="Delivered",IF(B9088&lt;=INDEX(P_Due,F9088),1,0),0))</f>
        <v>1</v>
      </c>
    </row>
    <row r="9089" customFormat="false" ht="15" hidden="false" customHeight="false" outlineLevel="0" collapsed="false">
      <c r="A9089" s="37" t="n">
        <v>1008036</v>
      </c>
      <c r="B9089" s="38" t="n">
        <v>46310</v>
      </c>
      <c r="C9089" s="39" t="n">
        <v>1</v>
      </c>
      <c r="D9089" s="39" t="s">
        <v>79</v>
      </c>
      <c r="E9089" s="39" t="s">
        <v>32</v>
      </c>
      <c r="F9089" s="41" t="n">
        <f aca="false">IF(A9089="","",MATCH(A9089,P_ID,1))</f>
        <v>8036</v>
      </c>
      <c r="G9089" s="41" t="str">
        <f aca="false">IF(A9089="","",INDEX(P_Svc,F9089))</f>
        <v>Standard</v>
      </c>
      <c r="H9089" s="41" t="str">
        <f aca="false">IF(A9089="","",INDEX(P_Zone,F9089))</f>
        <v>South</v>
      </c>
      <c r="I9089" s="41" t="n">
        <f aca="false">IF(A9089="","",IF(D9089="Delivered",IF(B9089&lt;=INDEX(P_Due,F9089),1,0),0))</f>
        <v>0</v>
      </c>
    </row>
    <row r="9090" customFormat="false" ht="15" hidden="false" customHeight="false" outlineLevel="0" collapsed="false">
      <c r="A9090" s="37" t="n">
        <v>1008038</v>
      </c>
      <c r="B9090" s="38" t="n">
        <v>46310</v>
      </c>
      <c r="C9090" s="39" t="n">
        <v>1</v>
      </c>
      <c r="D9090" s="39" t="s">
        <v>26</v>
      </c>
      <c r="E9090" s="39"/>
      <c r="F9090" s="41" t="n">
        <f aca="false">IF(A9090="","",MATCH(A9090,P_ID,1))</f>
        <v>8038</v>
      </c>
      <c r="G9090" s="41" t="str">
        <f aca="false">IF(A9090="","",INDEX(P_Svc,F9090))</f>
        <v>Standard</v>
      </c>
      <c r="H9090" s="41" t="str">
        <f aca="false">IF(A9090="","",INDEX(P_Zone,F9090))</f>
        <v>North</v>
      </c>
      <c r="I9090" s="41" t="n">
        <f aca="false">IF(A9090="","",IF(D9090="Delivered",IF(B9090&lt;=INDEX(P_Due,F9090),1,0),0))</f>
        <v>1</v>
      </c>
    </row>
    <row r="9091" customFormat="false" ht="15" hidden="false" customHeight="false" outlineLevel="0" collapsed="false">
      <c r="A9091" s="37" t="n">
        <v>1008039</v>
      </c>
      <c r="B9091" s="38" t="n">
        <v>46310</v>
      </c>
      <c r="C9091" s="39" t="n">
        <v>1</v>
      </c>
      <c r="D9091" s="39" t="s">
        <v>26</v>
      </c>
      <c r="E9091" s="39"/>
      <c r="F9091" s="41" t="n">
        <f aca="false">IF(A9091="","",MATCH(A9091,P_ID,1))</f>
        <v>8039</v>
      </c>
      <c r="G9091" s="41" t="str">
        <f aca="false">IF(A9091="","",INDEX(P_Svc,F9091))</f>
        <v>Standard</v>
      </c>
      <c r="H9091" s="41" t="str">
        <f aca="false">IF(A9091="","",INDEX(P_Zone,F9091))</f>
        <v>East</v>
      </c>
      <c r="I9091" s="41" t="n">
        <f aca="false">IF(A9091="","",IF(D9091="Delivered",IF(B9091&lt;=INDEX(P_Due,F9091),1,0),0))</f>
        <v>1</v>
      </c>
    </row>
    <row r="9092" customFormat="false" ht="15" hidden="false" customHeight="false" outlineLevel="0" collapsed="false">
      <c r="A9092" s="37" t="n">
        <v>1008040</v>
      </c>
      <c r="B9092" s="38" t="n">
        <v>46310</v>
      </c>
      <c r="C9092" s="39" t="n">
        <v>1</v>
      </c>
      <c r="D9092" s="39" t="s">
        <v>26</v>
      </c>
      <c r="E9092" s="39"/>
      <c r="F9092" s="41" t="n">
        <f aca="false">IF(A9092="","",MATCH(A9092,P_ID,1))</f>
        <v>8040</v>
      </c>
      <c r="G9092" s="41" t="str">
        <f aca="false">IF(A9092="","",INDEX(P_Svc,F9092))</f>
        <v>Economy</v>
      </c>
      <c r="H9092" s="41" t="str">
        <f aca="false">IF(A9092="","",INDEX(P_Zone,F9092))</f>
        <v>North</v>
      </c>
      <c r="I9092" s="41" t="n">
        <f aca="false">IF(A9092="","",IF(D9092="Delivered",IF(B9092&lt;=INDEX(P_Due,F9092),1,0),0))</f>
        <v>1</v>
      </c>
    </row>
    <row r="9093" customFormat="false" ht="15" hidden="false" customHeight="false" outlineLevel="0" collapsed="false">
      <c r="A9093" s="37" t="n">
        <v>1008041</v>
      </c>
      <c r="B9093" s="38" t="n">
        <v>46310</v>
      </c>
      <c r="C9093" s="39" t="n">
        <v>1</v>
      </c>
      <c r="D9093" s="39" t="s">
        <v>26</v>
      </c>
      <c r="E9093" s="39"/>
      <c r="F9093" s="41" t="n">
        <f aca="false">IF(A9093="","",MATCH(A9093,P_ID,1))</f>
        <v>8041</v>
      </c>
      <c r="G9093" s="41" t="str">
        <f aca="false">IF(A9093="","",INDEX(P_Svc,F9093))</f>
        <v>Standard</v>
      </c>
      <c r="H9093" s="41" t="str">
        <f aca="false">IF(A9093="","",INDEX(P_Zone,F9093))</f>
        <v>North</v>
      </c>
      <c r="I9093" s="41" t="n">
        <f aca="false">IF(A9093="","",IF(D9093="Delivered",IF(B9093&lt;=INDEX(P_Due,F9093),1,0),0))</f>
        <v>1</v>
      </c>
    </row>
    <row r="9094" customFormat="false" ht="15" hidden="false" customHeight="false" outlineLevel="0" collapsed="false">
      <c r="A9094" s="37" t="n">
        <v>1008042</v>
      </c>
      <c r="B9094" s="38" t="n">
        <v>46310</v>
      </c>
      <c r="C9094" s="39" t="n">
        <v>1</v>
      </c>
      <c r="D9094" s="39" t="s">
        <v>26</v>
      </c>
      <c r="E9094" s="39"/>
      <c r="F9094" s="41" t="n">
        <f aca="false">IF(A9094="","",MATCH(A9094,P_ID,1))</f>
        <v>8042</v>
      </c>
      <c r="G9094" s="41" t="str">
        <f aca="false">IF(A9094="","",INDEX(P_Svc,F9094))</f>
        <v>Standard</v>
      </c>
      <c r="H9094" s="41" t="str">
        <f aca="false">IF(A9094="","",INDEX(P_Zone,F9094))</f>
        <v>Central</v>
      </c>
      <c r="I9094" s="41" t="n">
        <f aca="false">IF(A9094="","",IF(D9094="Delivered",IF(B9094&lt;=INDEX(P_Due,F9094),1,0),0))</f>
        <v>1</v>
      </c>
    </row>
    <row r="9095" customFormat="false" ht="15" hidden="false" customHeight="false" outlineLevel="0" collapsed="false">
      <c r="A9095" s="37" t="n">
        <v>1008043</v>
      </c>
      <c r="B9095" s="38" t="n">
        <v>46310</v>
      </c>
      <c r="C9095" s="39" t="n">
        <v>1</v>
      </c>
      <c r="D9095" s="39" t="s">
        <v>26</v>
      </c>
      <c r="E9095" s="39"/>
      <c r="F9095" s="41" t="n">
        <f aca="false">IF(A9095="","",MATCH(A9095,P_ID,1))</f>
        <v>8043</v>
      </c>
      <c r="G9095" s="41" t="str">
        <f aca="false">IF(A9095="","",INDEX(P_Svc,F9095))</f>
        <v>Economy</v>
      </c>
      <c r="H9095" s="41" t="str">
        <f aca="false">IF(A9095="","",INDEX(P_Zone,F9095))</f>
        <v>East</v>
      </c>
      <c r="I9095" s="41" t="n">
        <f aca="false">IF(A9095="","",IF(D9095="Delivered",IF(B9095&lt;=INDEX(P_Due,F9095),1,0),0))</f>
        <v>1</v>
      </c>
    </row>
    <row r="9096" customFormat="false" ht="15" hidden="false" customHeight="false" outlineLevel="0" collapsed="false">
      <c r="A9096" s="37" t="n">
        <v>1008044</v>
      </c>
      <c r="B9096" s="38" t="n">
        <v>46310</v>
      </c>
      <c r="C9096" s="39" t="n">
        <v>1</v>
      </c>
      <c r="D9096" s="39" t="s">
        <v>26</v>
      </c>
      <c r="E9096" s="39"/>
      <c r="F9096" s="41" t="n">
        <f aca="false">IF(A9096="","",MATCH(A9096,P_ID,1))</f>
        <v>8044</v>
      </c>
      <c r="G9096" s="41" t="str">
        <f aca="false">IF(A9096="","",INDEX(P_Svc,F9096))</f>
        <v>Standard</v>
      </c>
      <c r="H9096" s="41" t="str">
        <f aca="false">IF(A9096="","",INDEX(P_Zone,F9096))</f>
        <v>North</v>
      </c>
      <c r="I9096" s="41" t="n">
        <f aca="false">IF(A9096="","",IF(D9096="Delivered",IF(B9096&lt;=INDEX(P_Due,F9096),1,0),0))</f>
        <v>1</v>
      </c>
    </row>
    <row r="9097" customFormat="false" ht="15" hidden="false" customHeight="false" outlineLevel="0" collapsed="false">
      <c r="A9097" s="37" t="n">
        <v>1008045</v>
      </c>
      <c r="B9097" s="38" t="n">
        <v>46310</v>
      </c>
      <c r="C9097" s="39" t="n">
        <v>1</v>
      </c>
      <c r="D9097" s="39" t="s">
        <v>79</v>
      </c>
      <c r="E9097" s="39" t="s">
        <v>36</v>
      </c>
      <c r="F9097" s="41" t="n">
        <f aca="false">IF(A9097="","",MATCH(A9097,P_ID,1))</f>
        <v>8045</v>
      </c>
      <c r="G9097" s="41" t="str">
        <f aca="false">IF(A9097="","",INDEX(P_Svc,F9097))</f>
        <v>Economy</v>
      </c>
      <c r="H9097" s="41" t="str">
        <f aca="false">IF(A9097="","",INDEX(P_Zone,F9097))</f>
        <v>West</v>
      </c>
      <c r="I9097" s="41" t="n">
        <f aca="false">IF(A9097="","",IF(D9097="Delivered",IF(B9097&lt;=INDEX(P_Due,F9097),1,0),0))</f>
        <v>0</v>
      </c>
    </row>
    <row r="9098" customFormat="false" ht="15" hidden="false" customHeight="false" outlineLevel="0" collapsed="false">
      <c r="A9098" s="37" t="n">
        <v>1008046</v>
      </c>
      <c r="B9098" s="38" t="n">
        <v>46310</v>
      </c>
      <c r="C9098" s="39" t="n">
        <v>1</v>
      </c>
      <c r="D9098" s="39" t="s">
        <v>26</v>
      </c>
      <c r="E9098" s="39"/>
      <c r="F9098" s="41" t="n">
        <f aca="false">IF(A9098="","",MATCH(A9098,P_ID,1))</f>
        <v>8046</v>
      </c>
      <c r="G9098" s="41" t="str">
        <f aca="false">IF(A9098="","",INDEX(P_Svc,F9098))</f>
        <v>Standard</v>
      </c>
      <c r="H9098" s="41" t="str">
        <f aca="false">IF(A9098="","",INDEX(P_Zone,F9098))</f>
        <v>South</v>
      </c>
      <c r="I9098" s="41" t="n">
        <f aca="false">IF(A9098="","",IF(D9098="Delivered",IF(B9098&lt;=INDEX(P_Due,F9098),1,0),0))</f>
        <v>1</v>
      </c>
    </row>
    <row r="9099" customFormat="false" ht="15" hidden="false" customHeight="false" outlineLevel="0" collapsed="false">
      <c r="A9099" s="37" t="n">
        <v>1008047</v>
      </c>
      <c r="B9099" s="38" t="n">
        <v>46310</v>
      </c>
      <c r="C9099" s="39" t="n">
        <v>1</v>
      </c>
      <c r="D9099" s="39" t="s">
        <v>26</v>
      </c>
      <c r="E9099" s="39"/>
      <c r="F9099" s="41" t="n">
        <f aca="false">IF(A9099="","",MATCH(A9099,P_ID,1))</f>
        <v>8047</v>
      </c>
      <c r="G9099" s="41" t="str">
        <f aca="false">IF(A9099="","",INDEX(P_Svc,F9099))</f>
        <v>Standard</v>
      </c>
      <c r="H9099" s="41" t="str">
        <f aca="false">IF(A9099="","",INDEX(P_Zone,F9099))</f>
        <v>Central</v>
      </c>
      <c r="I9099" s="41" t="n">
        <f aca="false">IF(A9099="","",IF(D9099="Delivered",IF(B9099&lt;=INDEX(P_Due,F9099),1,0),0))</f>
        <v>1</v>
      </c>
    </row>
    <row r="9100" customFormat="false" ht="15" hidden="false" customHeight="false" outlineLevel="0" collapsed="false">
      <c r="A9100" s="37" t="n">
        <v>1008048</v>
      </c>
      <c r="B9100" s="38" t="n">
        <v>46310</v>
      </c>
      <c r="C9100" s="39" t="n">
        <v>1</v>
      </c>
      <c r="D9100" s="39" t="s">
        <v>26</v>
      </c>
      <c r="E9100" s="39"/>
      <c r="F9100" s="41" t="n">
        <f aca="false">IF(A9100="","",MATCH(A9100,P_ID,1))</f>
        <v>8048</v>
      </c>
      <c r="G9100" s="41" t="str">
        <f aca="false">IF(A9100="","",INDEX(P_Svc,F9100))</f>
        <v>Economy</v>
      </c>
      <c r="H9100" s="41" t="str">
        <f aca="false">IF(A9100="","",INDEX(P_Zone,F9100))</f>
        <v>East</v>
      </c>
      <c r="I9100" s="41" t="n">
        <f aca="false">IF(A9100="","",IF(D9100="Delivered",IF(B9100&lt;=INDEX(P_Due,F9100),1,0),0))</f>
        <v>1</v>
      </c>
    </row>
    <row r="9101" customFormat="false" ht="15" hidden="false" customHeight="false" outlineLevel="0" collapsed="false">
      <c r="A9101" s="37" t="n">
        <v>1008049</v>
      </c>
      <c r="B9101" s="38" t="n">
        <v>46310</v>
      </c>
      <c r="C9101" s="39" t="n">
        <v>1</v>
      </c>
      <c r="D9101" s="39" t="s">
        <v>26</v>
      </c>
      <c r="E9101" s="39"/>
      <c r="F9101" s="41" t="n">
        <f aca="false">IF(A9101="","",MATCH(A9101,P_ID,1))</f>
        <v>8049</v>
      </c>
      <c r="G9101" s="41" t="str">
        <f aca="false">IF(A9101="","",INDEX(P_Svc,F9101))</f>
        <v>Standard</v>
      </c>
      <c r="H9101" s="41" t="str">
        <f aca="false">IF(A9101="","",INDEX(P_Zone,F9101))</f>
        <v>East</v>
      </c>
      <c r="I9101" s="41" t="n">
        <f aca="false">IF(A9101="","",IF(D9101="Delivered",IF(B9101&lt;=INDEX(P_Due,F9101),1,0),0))</f>
        <v>1</v>
      </c>
    </row>
    <row r="9102" customFormat="false" ht="15" hidden="false" customHeight="false" outlineLevel="0" collapsed="false">
      <c r="A9102" s="37" t="n">
        <v>1008052</v>
      </c>
      <c r="B9102" s="38" t="n">
        <v>46310</v>
      </c>
      <c r="C9102" s="39" t="n">
        <v>1</v>
      </c>
      <c r="D9102" s="39" t="s">
        <v>26</v>
      </c>
      <c r="E9102" s="39"/>
      <c r="F9102" s="41" t="n">
        <f aca="false">IF(A9102="","",MATCH(A9102,P_ID,1))</f>
        <v>8052</v>
      </c>
      <c r="G9102" s="41" t="str">
        <f aca="false">IF(A9102="","",INDEX(P_Svc,F9102))</f>
        <v>Economy</v>
      </c>
      <c r="H9102" s="41" t="str">
        <f aca="false">IF(A9102="","",INDEX(P_Zone,F9102))</f>
        <v>East</v>
      </c>
      <c r="I9102" s="41" t="n">
        <f aca="false">IF(A9102="","",IF(D9102="Delivered",IF(B9102&lt;=INDEX(P_Due,F9102),1,0),0))</f>
        <v>1</v>
      </c>
    </row>
    <row r="9103" customFormat="false" ht="15" hidden="false" customHeight="false" outlineLevel="0" collapsed="false">
      <c r="A9103" s="37" t="n">
        <v>1008053</v>
      </c>
      <c r="B9103" s="38" t="n">
        <v>46310</v>
      </c>
      <c r="C9103" s="39" t="n">
        <v>1</v>
      </c>
      <c r="D9103" s="39" t="s">
        <v>26</v>
      </c>
      <c r="E9103" s="39"/>
      <c r="F9103" s="41" t="n">
        <f aca="false">IF(A9103="","",MATCH(A9103,P_ID,1))</f>
        <v>8053</v>
      </c>
      <c r="G9103" s="41" t="str">
        <f aca="false">IF(A9103="","",INDEX(P_Svc,F9103))</f>
        <v>Standard</v>
      </c>
      <c r="H9103" s="41" t="str">
        <f aca="false">IF(A9103="","",INDEX(P_Zone,F9103))</f>
        <v>South</v>
      </c>
      <c r="I9103" s="41" t="n">
        <f aca="false">IF(A9103="","",IF(D9103="Delivered",IF(B9103&lt;=INDEX(P_Due,F9103),1,0),0))</f>
        <v>1</v>
      </c>
    </row>
    <row r="9104" customFormat="false" ht="15" hidden="false" customHeight="false" outlineLevel="0" collapsed="false">
      <c r="A9104" s="37" t="n">
        <v>1008054</v>
      </c>
      <c r="B9104" s="38" t="n">
        <v>46310</v>
      </c>
      <c r="C9104" s="39" t="n">
        <v>1</v>
      </c>
      <c r="D9104" s="39" t="s">
        <v>79</v>
      </c>
      <c r="E9104" s="39" t="s">
        <v>32</v>
      </c>
      <c r="F9104" s="41" t="n">
        <f aca="false">IF(A9104="","",MATCH(A9104,P_ID,1))</f>
        <v>8054</v>
      </c>
      <c r="G9104" s="41" t="str">
        <f aca="false">IF(A9104="","",INDEX(P_Svc,F9104))</f>
        <v>Standard</v>
      </c>
      <c r="H9104" s="41" t="str">
        <f aca="false">IF(A9104="","",INDEX(P_Zone,F9104))</f>
        <v>North</v>
      </c>
      <c r="I9104" s="41" t="n">
        <f aca="false">IF(A9104="","",IF(D9104="Delivered",IF(B9104&lt;=INDEX(P_Due,F9104),1,0),0))</f>
        <v>0</v>
      </c>
    </row>
    <row r="9105" customFormat="false" ht="15" hidden="false" customHeight="false" outlineLevel="0" collapsed="false">
      <c r="A9105" s="37" t="n">
        <v>1008055</v>
      </c>
      <c r="B9105" s="38" t="n">
        <v>46310</v>
      </c>
      <c r="C9105" s="39" t="n">
        <v>1</v>
      </c>
      <c r="D9105" s="39" t="s">
        <v>26</v>
      </c>
      <c r="E9105" s="39"/>
      <c r="F9105" s="41" t="n">
        <f aca="false">IF(A9105="","",MATCH(A9105,P_ID,1))</f>
        <v>8055</v>
      </c>
      <c r="G9105" s="41" t="str">
        <f aca="false">IF(A9105="","",INDEX(P_Svc,F9105))</f>
        <v>Standard</v>
      </c>
      <c r="H9105" s="41" t="str">
        <f aca="false">IF(A9105="","",INDEX(P_Zone,F9105))</f>
        <v>Central</v>
      </c>
      <c r="I9105" s="41" t="n">
        <f aca="false">IF(A9105="","",IF(D9105="Delivered",IF(B9105&lt;=INDEX(P_Due,F9105),1,0),0))</f>
        <v>1</v>
      </c>
    </row>
    <row r="9106" customFormat="false" ht="15" hidden="false" customHeight="false" outlineLevel="0" collapsed="false">
      <c r="A9106" s="37" t="n">
        <v>1008056</v>
      </c>
      <c r="B9106" s="38" t="n">
        <v>46310</v>
      </c>
      <c r="C9106" s="39" t="n">
        <v>1</v>
      </c>
      <c r="D9106" s="39" t="s">
        <v>26</v>
      </c>
      <c r="E9106" s="39"/>
      <c r="F9106" s="41" t="n">
        <f aca="false">IF(A9106="","",MATCH(A9106,P_ID,1))</f>
        <v>8056</v>
      </c>
      <c r="G9106" s="41" t="str">
        <f aca="false">IF(A9106="","",INDEX(P_Svc,F9106))</f>
        <v>Standard</v>
      </c>
      <c r="H9106" s="41" t="str">
        <f aca="false">IF(A9106="","",INDEX(P_Zone,F9106))</f>
        <v>North</v>
      </c>
      <c r="I9106" s="41" t="n">
        <f aca="false">IF(A9106="","",IF(D9106="Delivered",IF(B9106&lt;=INDEX(P_Due,F9106),1,0),0))</f>
        <v>1</v>
      </c>
    </row>
    <row r="9107" customFormat="false" ht="15" hidden="false" customHeight="false" outlineLevel="0" collapsed="false">
      <c r="A9107" s="37" t="n">
        <v>1008057</v>
      </c>
      <c r="B9107" s="38" t="n">
        <v>46310</v>
      </c>
      <c r="C9107" s="39" t="n">
        <v>1</v>
      </c>
      <c r="D9107" s="39" t="s">
        <v>26</v>
      </c>
      <c r="E9107" s="39"/>
      <c r="F9107" s="41" t="n">
        <f aca="false">IF(A9107="","",MATCH(A9107,P_ID,1))</f>
        <v>8057</v>
      </c>
      <c r="G9107" s="41" t="str">
        <f aca="false">IF(A9107="","",INDEX(P_Svc,F9107))</f>
        <v>Standard</v>
      </c>
      <c r="H9107" s="41" t="str">
        <f aca="false">IF(A9107="","",INDEX(P_Zone,F9107))</f>
        <v>Central</v>
      </c>
      <c r="I9107" s="41" t="n">
        <f aca="false">IF(A9107="","",IF(D9107="Delivered",IF(B9107&lt;=INDEX(P_Due,F9107),1,0),0))</f>
        <v>1</v>
      </c>
    </row>
    <row r="9108" customFormat="false" ht="15" hidden="false" customHeight="false" outlineLevel="0" collapsed="false">
      <c r="A9108" s="37" t="n">
        <v>1008058</v>
      </c>
      <c r="B9108" s="38" t="n">
        <v>46310</v>
      </c>
      <c r="C9108" s="39" t="n">
        <v>1</v>
      </c>
      <c r="D9108" s="39" t="s">
        <v>26</v>
      </c>
      <c r="E9108" s="39"/>
      <c r="F9108" s="41" t="n">
        <f aca="false">IF(A9108="","",MATCH(A9108,P_ID,1))</f>
        <v>8058</v>
      </c>
      <c r="G9108" s="41" t="str">
        <f aca="false">IF(A9108="","",INDEX(P_Svc,F9108))</f>
        <v>Standard</v>
      </c>
      <c r="H9108" s="41" t="str">
        <f aca="false">IF(A9108="","",INDEX(P_Zone,F9108))</f>
        <v>South</v>
      </c>
      <c r="I9108" s="41" t="n">
        <f aca="false">IF(A9108="","",IF(D9108="Delivered",IF(B9108&lt;=INDEX(P_Due,F9108),1,0),0))</f>
        <v>1</v>
      </c>
    </row>
    <row r="9109" customFormat="false" ht="15" hidden="false" customHeight="false" outlineLevel="0" collapsed="false">
      <c r="A9109" s="37" t="n">
        <v>1008059</v>
      </c>
      <c r="B9109" s="38" t="n">
        <v>46310</v>
      </c>
      <c r="C9109" s="39" t="n">
        <v>1</v>
      </c>
      <c r="D9109" s="39" t="s">
        <v>26</v>
      </c>
      <c r="E9109" s="39"/>
      <c r="F9109" s="41" t="n">
        <f aca="false">IF(A9109="","",MATCH(A9109,P_ID,1))</f>
        <v>8059</v>
      </c>
      <c r="G9109" s="41" t="str">
        <f aca="false">IF(A9109="","",INDEX(P_Svc,F9109))</f>
        <v>Standard</v>
      </c>
      <c r="H9109" s="41" t="str">
        <f aca="false">IF(A9109="","",INDEX(P_Zone,F9109))</f>
        <v>Central</v>
      </c>
      <c r="I9109" s="41" t="n">
        <f aca="false">IF(A9109="","",IF(D9109="Delivered",IF(B9109&lt;=INDEX(P_Due,F9109),1,0),0))</f>
        <v>1</v>
      </c>
    </row>
    <row r="9110" customFormat="false" ht="15" hidden="false" customHeight="false" outlineLevel="0" collapsed="false">
      <c r="A9110" s="37" t="n">
        <v>1008060</v>
      </c>
      <c r="B9110" s="38" t="n">
        <v>46310</v>
      </c>
      <c r="C9110" s="39" t="n">
        <v>1</v>
      </c>
      <c r="D9110" s="39" t="s">
        <v>26</v>
      </c>
      <c r="E9110" s="39"/>
      <c r="F9110" s="41" t="n">
        <f aca="false">IF(A9110="","",MATCH(A9110,P_ID,1))</f>
        <v>8060</v>
      </c>
      <c r="G9110" s="41" t="str">
        <f aca="false">IF(A9110="","",INDEX(P_Svc,F9110))</f>
        <v>Standard</v>
      </c>
      <c r="H9110" s="41" t="str">
        <f aca="false">IF(A9110="","",INDEX(P_Zone,F9110))</f>
        <v>South</v>
      </c>
      <c r="I9110" s="41" t="n">
        <f aca="false">IF(A9110="","",IF(D9110="Delivered",IF(B9110&lt;=INDEX(P_Due,F9110),1,0),0))</f>
        <v>1</v>
      </c>
    </row>
    <row r="9111" customFormat="false" ht="15" hidden="false" customHeight="false" outlineLevel="0" collapsed="false">
      <c r="A9111" s="37" t="n">
        <v>1008061</v>
      </c>
      <c r="B9111" s="38" t="n">
        <v>46310</v>
      </c>
      <c r="C9111" s="39" t="n">
        <v>1</v>
      </c>
      <c r="D9111" s="39" t="s">
        <v>26</v>
      </c>
      <c r="E9111" s="39"/>
      <c r="F9111" s="41" t="n">
        <f aca="false">IF(A9111="","",MATCH(A9111,P_ID,1))</f>
        <v>8061</v>
      </c>
      <c r="G9111" s="41" t="str">
        <f aca="false">IF(A9111="","",INDEX(P_Svc,F9111))</f>
        <v>Standard</v>
      </c>
      <c r="H9111" s="41" t="str">
        <f aca="false">IF(A9111="","",INDEX(P_Zone,F9111))</f>
        <v>West</v>
      </c>
      <c r="I9111" s="41" t="n">
        <f aca="false">IF(A9111="","",IF(D9111="Delivered",IF(B9111&lt;=INDEX(P_Due,F9111),1,0),0))</f>
        <v>1</v>
      </c>
    </row>
    <row r="9112" customFormat="false" ht="15" hidden="false" customHeight="false" outlineLevel="0" collapsed="false">
      <c r="A9112" s="37" t="n">
        <v>1008062</v>
      </c>
      <c r="B9112" s="38" t="n">
        <v>46310</v>
      </c>
      <c r="C9112" s="39" t="n">
        <v>1</v>
      </c>
      <c r="D9112" s="39" t="s">
        <v>26</v>
      </c>
      <c r="E9112" s="39"/>
      <c r="F9112" s="41" t="n">
        <f aca="false">IF(A9112="","",MATCH(A9112,P_ID,1))</f>
        <v>8062</v>
      </c>
      <c r="G9112" s="41" t="str">
        <f aca="false">IF(A9112="","",INDEX(P_Svc,F9112))</f>
        <v>Standard</v>
      </c>
      <c r="H9112" s="41" t="str">
        <f aca="false">IF(A9112="","",INDEX(P_Zone,F9112))</f>
        <v>South</v>
      </c>
      <c r="I9112" s="41" t="n">
        <f aca="false">IF(A9112="","",IF(D9112="Delivered",IF(B9112&lt;=INDEX(P_Due,F9112),1,0),0))</f>
        <v>1</v>
      </c>
    </row>
    <row r="9113" customFormat="false" ht="15" hidden="false" customHeight="false" outlineLevel="0" collapsed="false">
      <c r="A9113" s="37" t="n">
        <v>1008063</v>
      </c>
      <c r="B9113" s="38" t="n">
        <v>46310</v>
      </c>
      <c r="C9113" s="39" t="n">
        <v>1</v>
      </c>
      <c r="D9113" s="39" t="s">
        <v>26</v>
      </c>
      <c r="E9113" s="39"/>
      <c r="F9113" s="41" t="n">
        <f aca="false">IF(A9113="","",MATCH(A9113,P_ID,1))</f>
        <v>8063</v>
      </c>
      <c r="G9113" s="41" t="str">
        <f aca="false">IF(A9113="","",INDEX(P_Svc,F9113))</f>
        <v>Standard</v>
      </c>
      <c r="H9113" s="41" t="str">
        <f aca="false">IF(A9113="","",INDEX(P_Zone,F9113))</f>
        <v>Central</v>
      </c>
      <c r="I9113" s="41" t="n">
        <f aca="false">IF(A9113="","",IF(D9113="Delivered",IF(B9113&lt;=INDEX(P_Due,F9113),1,0),0))</f>
        <v>1</v>
      </c>
    </row>
    <row r="9114" customFormat="false" ht="15" hidden="false" customHeight="false" outlineLevel="0" collapsed="false">
      <c r="A9114" s="37" t="n">
        <v>1008064</v>
      </c>
      <c r="B9114" s="38" t="n">
        <v>46310</v>
      </c>
      <c r="C9114" s="39" t="n">
        <v>1</v>
      </c>
      <c r="D9114" s="39" t="s">
        <v>26</v>
      </c>
      <c r="E9114" s="39"/>
      <c r="F9114" s="41" t="n">
        <f aca="false">IF(A9114="","",MATCH(A9114,P_ID,1))</f>
        <v>8064</v>
      </c>
      <c r="G9114" s="41" t="str">
        <f aca="false">IF(A9114="","",INDEX(P_Svc,F9114))</f>
        <v>Standard</v>
      </c>
      <c r="H9114" s="41" t="str">
        <f aca="false">IF(A9114="","",INDEX(P_Zone,F9114))</f>
        <v>Central</v>
      </c>
      <c r="I9114" s="41" t="n">
        <f aca="false">IF(A9114="","",IF(D9114="Delivered",IF(B9114&lt;=INDEX(P_Due,F9114),1,0),0))</f>
        <v>1</v>
      </c>
    </row>
    <row r="9115" customFormat="false" ht="15" hidden="false" customHeight="false" outlineLevel="0" collapsed="false">
      <c r="A9115" s="37" t="n">
        <v>1008065</v>
      </c>
      <c r="B9115" s="38" t="n">
        <v>46310</v>
      </c>
      <c r="C9115" s="39" t="n">
        <v>1</v>
      </c>
      <c r="D9115" s="39" t="s">
        <v>26</v>
      </c>
      <c r="E9115" s="39"/>
      <c r="F9115" s="41" t="n">
        <f aca="false">IF(A9115="","",MATCH(A9115,P_ID,1))</f>
        <v>8065</v>
      </c>
      <c r="G9115" s="41" t="str">
        <f aca="false">IF(A9115="","",INDEX(P_Svc,F9115))</f>
        <v>Economy</v>
      </c>
      <c r="H9115" s="41" t="str">
        <f aca="false">IF(A9115="","",INDEX(P_Zone,F9115))</f>
        <v>West</v>
      </c>
      <c r="I9115" s="41" t="n">
        <f aca="false">IF(A9115="","",IF(D9115="Delivered",IF(B9115&lt;=INDEX(P_Due,F9115),1,0),0))</f>
        <v>1</v>
      </c>
    </row>
    <row r="9116" customFormat="false" ht="15" hidden="false" customHeight="false" outlineLevel="0" collapsed="false">
      <c r="A9116" s="37" t="n">
        <v>1008066</v>
      </c>
      <c r="B9116" s="38" t="n">
        <v>46310</v>
      </c>
      <c r="C9116" s="39" t="n">
        <v>1</v>
      </c>
      <c r="D9116" s="39" t="s">
        <v>26</v>
      </c>
      <c r="E9116" s="39"/>
      <c r="F9116" s="41" t="n">
        <f aca="false">IF(A9116="","",MATCH(A9116,P_ID,1))</f>
        <v>8066</v>
      </c>
      <c r="G9116" s="41" t="str">
        <f aca="false">IF(A9116="","",INDEX(P_Svc,F9116))</f>
        <v>Standard</v>
      </c>
      <c r="H9116" s="41" t="str">
        <f aca="false">IF(A9116="","",INDEX(P_Zone,F9116))</f>
        <v>North</v>
      </c>
      <c r="I9116" s="41" t="n">
        <f aca="false">IF(A9116="","",IF(D9116="Delivered",IF(B9116&lt;=INDEX(P_Due,F9116),1,0),0))</f>
        <v>1</v>
      </c>
    </row>
    <row r="9117" customFormat="false" ht="15" hidden="false" customHeight="false" outlineLevel="0" collapsed="false">
      <c r="A9117" s="37" t="n">
        <v>1008067</v>
      </c>
      <c r="B9117" s="38" t="n">
        <v>46310</v>
      </c>
      <c r="C9117" s="39" t="n">
        <v>1</v>
      </c>
      <c r="D9117" s="39" t="s">
        <v>26</v>
      </c>
      <c r="E9117" s="39"/>
      <c r="F9117" s="41" t="n">
        <f aca="false">IF(A9117="","",MATCH(A9117,P_ID,1))</f>
        <v>8067</v>
      </c>
      <c r="G9117" s="41" t="str">
        <f aca="false">IF(A9117="","",INDEX(P_Svc,F9117))</f>
        <v>Economy</v>
      </c>
      <c r="H9117" s="41" t="str">
        <f aca="false">IF(A9117="","",INDEX(P_Zone,F9117))</f>
        <v>East</v>
      </c>
      <c r="I9117" s="41" t="n">
        <f aca="false">IF(A9117="","",IF(D9117="Delivered",IF(B9117&lt;=INDEX(P_Due,F9117),1,0),0))</f>
        <v>1</v>
      </c>
    </row>
    <row r="9118" customFormat="false" ht="15" hidden="false" customHeight="false" outlineLevel="0" collapsed="false">
      <c r="A9118" s="37" t="n">
        <v>1008068</v>
      </c>
      <c r="B9118" s="38" t="n">
        <v>46310</v>
      </c>
      <c r="C9118" s="39" t="n">
        <v>1</v>
      </c>
      <c r="D9118" s="39" t="s">
        <v>26</v>
      </c>
      <c r="E9118" s="39"/>
      <c r="F9118" s="41" t="n">
        <f aca="false">IF(A9118="","",MATCH(A9118,P_ID,1))</f>
        <v>8068</v>
      </c>
      <c r="G9118" s="41" t="str">
        <f aca="false">IF(A9118="","",INDEX(P_Svc,F9118))</f>
        <v>Economy</v>
      </c>
      <c r="H9118" s="41" t="str">
        <f aca="false">IF(A9118="","",INDEX(P_Zone,F9118))</f>
        <v>North</v>
      </c>
      <c r="I9118" s="41" t="n">
        <f aca="false">IF(A9118="","",IF(D9118="Delivered",IF(B9118&lt;=INDEX(P_Due,F9118),1,0),0))</f>
        <v>1</v>
      </c>
    </row>
    <row r="9119" customFormat="false" ht="15" hidden="false" customHeight="false" outlineLevel="0" collapsed="false">
      <c r="A9119" s="37" t="n">
        <v>1008069</v>
      </c>
      <c r="B9119" s="38" t="n">
        <v>46310</v>
      </c>
      <c r="C9119" s="39" t="n">
        <v>1</v>
      </c>
      <c r="D9119" s="39" t="s">
        <v>26</v>
      </c>
      <c r="E9119" s="39"/>
      <c r="F9119" s="41" t="n">
        <f aca="false">IF(A9119="","",MATCH(A9119,P_ID,1))</f>
        <v>8069</v>
      </c>
      <c r="G9119" s="41" t="str">
        <f aca="false">IF(A9119="","",INDEX(P_Svc,F9119))</f>
        <v>Standard</v>
      </c>
      <c r="H9119" s="41" t="str">
        <f aca="false">IF(A9119="","",INDEX(P_Zone,F9119))</f>
        <v>South</v>
      </c>
      <c r="I9119" s="41" t="n">
        <f aca="false">IF(A9119="","",IF(D9119="Delivered",IF(B9119&lt;=INDEX(P_Due,F9119),1,0),0))</f>
        <v>1</v>
      </c>
    </row>
    <row r="9120" customFormat="false" ht="15" hidden="false" customHeight="false" outlineLevel="0" collapsed="false">
      <c r="A9120" s="37" t="n">
        <v>1008071</v>
      </c>
      <c r="B9120" s="38" t="n">
        <v>46310</v>
      </c>
      <c r="C9120" s="39" t="n">
        <v>1</v>
      </c>
      <c r="D9120" s="39" t="s">
        <v>26</v>
      </c>
      <c r="E9120" s="39"/>
      <c r="F9120" s="41" t="n">
        <f aca="false">IF(A9120="","",MATCH(A9120,P_ID,1))</f>
        <v>8071</v>
      </c>
      <c r="G9120" s="41" t="str">
        <f aca="false">IF(A9120="","",INDEX(P_Svc,F9120))</f>
        <v>Standard</v>
      </c>
      <c r="H9120" s="41" t="str">
        <f aca="false">IF(A9120="","",INDEX(P_Zone,F9120))</f>
        <v>North</v>
      </c>
      <c r="I9120" s="41" t="n">
        <f aca="false">IF(A9120="","",IF(D9120="Delivered",IF(B9120&lt;=INDEX(P_Due,F9120),1,0),0))</f>
        <v>1</v>
      </c>
    </row>
    <row r="9121" customFormat="false" ht="15" hidden="false" customHeight="false" outlineLevel="0" collapsed="false">
      <c r="A9121" s="37" t="n">
        <v>1008072</v>
      </c>
      <c r="B9121" s="38" t="n">
        <v>46310</v>
      </c>
      <c r="C9121" s="39" t="n">
        <v>1</v>
      </c>
      <c r="D9121" s="39" t="s">
        <v>26</v>
      </c>
      <c r="E9121" s="39"/>
      <c r="F9121" s="41" t="n">
        <f aca="false">IF(A9121="","",MATCH(A9121,P_ID,1))</f>
        <v>8072</v>
      </c>
      <c r="G9121" s="41" t="str">
        <f aca="false">IF(A9121="","",INDEX(P_Svc,F9121))</f>
        <v>Economy</v>
      </c>
      <c r="H9121" s="41" t="str">
        <f aca="false">IF(A9121="","",INDEX(P_Zone,F9121))</f>
        <v>Central</v>
      </c>
      <c r="I9121" s="41" t="n">
        <f aca="false">IF(A9121="","",IF(D9121="Delivered",IF(B9121&lt;=INDEX(P_Due,F9121),1,0),0))</f>
        <v>1</v>
      </c>
    </row>
    <row r="9122" customFormat="false" ht="15" hidden="false" customHeight="false" outlineLevel="0" collapsed="false">
      <c r="A9122" s="37" t="n">
        <v>1008073</v>
      </c>
      <c r="B9122" s="38" t="n">
        <v>46310</v>
      </c>
      <c r="C9122" s="39" t="n">
        <v>1</v>
      </c>
      <c r="D9122" s="39" t="s">
        <v>26</v>
      </c>
      <c r="E9122" s="39"/>
      <c r="F9122" s="41" t="n">
        <f aca="false">IF(A9122="","",MATCH(A9122,P_ID,1))</f>
        <v>8073</v>
      </c>
      <c r="G9122" s="41" t="str">
        <f aca="false">IF(A9122="","",INDEX(P_Svc,F9122))</f>
        <v>Standard</v>
      </c>
      <c r="H9122" s="41" t="str">
        <f aca="false">IF(A9122="","",INDEX(P_Zone,F9122))</f>
        <v>South</v>
      </c>
      <c r="I9122" s="41" t="n">
        <f aca="false">IF(A9122="","",IF(D9122="Delivered",IF(B9122&lt;=INDEX(P_Due,F9122),1,0),0))</f>
        <v>1</v>
      </c>
    </row>
    <row r="9123" customFormat="false" ht="15" hidden="false" customHeight="false" outlineLevel="0" collapsed="false">
      <c r="A9123" s="37" t="n">
        <v>1008074</v>
      </c>
      <c r="B9123" s="38" t="n">
        <v>46310</v>
      </c>
      <c r="C9123" s="39" t="n">
        <v>1</v>
      </c>
      <c r="D9123" s="39" t="s">
        <v>26</v>
      </c>
      <c r="E9123" s="39"/>
      <c r="F9123" s="41" t="n">
        <f aca="false">IF(A9123="","",MATCH(A9123,P_ID,1))</f>
        <v>8074</v>
      </c>
      <c r="G9123" s="41" t="str">
        <f aca="false">IF(A9123="","",INDEX(P_Svc,F9123))</f>
        <v>Standard</v>
      </c>
      <c r="H9123" s="41" t="str">
        <f aca="false">IF(A9123="","",INDEX(P_Zone,F9123))</f>
        <v>Central</v>
      </c>
      <c r="I9123" s="41" t="n">
        <f aca="false">IF(A9123="","",IF(D9123="Delivered",IF(B9123&lt;=INDEX(P_Due,F9123),1,0),0))</f>
        <v>1</v>
      </c>
    </row>
    <row r="9124" customFormat="false" ht="15" hidden="false" customHeight="false" outlineLevel="0" collapsed="false">
      <c r="A9124" s="37" t="n">
        <v>1008076</v>
      </c>
      <c r="B9124" s="38" t="n">
        <v>46310</v>
      </c>
      <c r="C9124" s="39" t="n">
        <v>1</v>
      </c>
      <c r="D9124" s="39" t="s">
        <v>26</v>
      </c>
      <c r="E9124" s="39"/>
      <c r="F9124" s="41" t="n">
        <f aca="false">IF(A9124="","",MATCH(A9124,P_ID,1))</f>
        <v>8076</v>
      </c>
      <c r="G9124" s="41" t="str">
        <f aca="false">IF(A9124="","",INDEX(P_Svc,F9124))</f>
        <v>Economy</v>
      </c>
      <c r="H9124" s="41" t="str">
        <f aca="false">IF(A9124="","",INDEX(P_Zone,F9124))</f>
        <v>Central</v>
      </c>
      <c r="I9124" s="41" t="n">
        <f aca="false">IF(A9124="","",IF(D9124="Delivered",IF(B9124&lt;=INDEX(P_Due,F9124),1,0),0))</f>
        <v>1</v>
      </c>
    </row>
    <row r="9125" customFormat="false" ht="15" hidden="false" customHeight="false" outlineLevel="0" collapsed="false">
      <c r="A9125" s="37" t="n">
        <v>1008077</v>
      </c>
      <c r="B9125" s="38" t="n">
        <v>46310</v>
      </c>
      <c r="C9125" s="39" t="n">
        <v>1</v>
      </c>
      <c r="D9125" s="39" t="s">
        <v>26</v>
      </c>
      <c r="E9125" s="39"/>
      <c r="F9125" s="41" t="n">
        <f aca="false">IF(A9125="","",MATCH(A9125,P_ID,1))</f>
        <v>8077</v>
      </c>
      <c r="G9125" s="41" t="str">
        <f aca="false">IF(A9125="","",INDEX(P_Svc,F9125))</f>
        <v>Standard</v>
      </c>
      <c r="H9125" s="41" t="str">
        <f aca="false">IF(A9125="","",INDEX(P_Zone,F9125))</f>
        <v>West</v>
      </c>
      <c r="I9125" s="41" t="n">
        <f aca="false">IF(A9125="","",IF(D9125="Delivered",IF(B9125&lt;=INDEX(P_Due,F9125),1,0),0))</f>
        <v>1</v>
      </c>
    </row>
    <row r="9126" customFormat="false" ht="15" hidden="false" customHeight="false" outlineLevel="0" collapsed="false">
      <c r="A9126" s="37" t="n">
        <v>1008079</v>
      </c>
      <c r="B9126" s="38" t="n">
        <v>46310</v>
      </c>
      <c r="C9126" s="39" t="n">
        <v>1</v>
      </c>
      <c r="D9126" s="39" t="s">
        <v>26</v>
      </c>
      <c r="E9126" s="39"/>
      <c r="F9126" s="41" t="n">
        <f aca="false">IF(A9126="","",MATCH(A9126,P_ID,1))</f>
        <v>8079</v>
      </c>
      <c r="G9126" s="41" t="str">
        <f aca="false">IF(A9126="","",INDEX(P_Svc,F9126))</f>
        <v>Economy</v>
      </c>
      <c r="H9126" s="41" t="str">
        <f aca="false">IF(A9126="","",INDEX(P_Zone,F9126))</f>
        <v>North</v>
      </c>
      <c r="I9126" s="41" t="n">
        <f aca="false">IF(A9126="","",IF(D9126="Delivered",IF(B9126&lt;=INDEX(P_Due,F9126),1,0),0))</f>
        <v>1</v>
      </c>
    </row>
    <row r="9127" customFormat="false" ht="15" hidden="false" customHeight="false" outlineLevel="0" collapsed="false">
      <c r="A9127" s="37" t="n">
        <v>1008081</v>
      </c>
      <c r="B9127" s="38" t="n">
        <v>46310</v>
      </c>
      <c r="C9127" s="39" t="n">
        <v>1</v>
      </c>
      <c r="D9127" s="39" t="s">
        <v>26</v>
      </c>
      <c r="E9127" s="39"/>
      <c r="F9127" s="41" t="n">
        <f aca="false">IF(A9127="","",MATCH(A9127,P_ID,1))</f>
        <v>8081</v>
      </c>
      <c r="G9127" s="41" t="str">
        <f aca="false">IF(A9127="","",INDEX(P_Svc,F9127))</f>
        <v>Economy</v>
      </c>
      <c r="H9127" s="41" t="str">
        <f aca="false">IF(A9127="","",INDEX(P_Zone,F9127))</f>
        <v>South</v>
      </c>
      <c r="I9127" s="41" t="n">
        <f aca="false">IF(A9127="","",IF(D9127="Delivered",IF(B9127&lt;=INDEX(P_Due,F9127),1,0),0))</f>
        <v>1</v>
      </c>
    </row>
    <row r="9128" customFormat="false" ht="15" hidden="false" customHeight="false" outlineLevel="0" collapsed="false">
      <c r="A9128" s="37" t="n">
        <v>1008082</v>
      </c>
      <c r="B9128" s="38" t="n">
        <v>46310</v>
      </c>
      <c r="C9128" s="39" t="n">
        <v>1</v>
      </c>
      <c r="D9128" s="39" t="s">
        <v>26</v>
      </c>
      <c r="E9128" s="39"/>
      <c r="F9128" s="41" t="n">
        <f aca="false">IF(A9128="","",MATCH(A9128,P_ID,1))</f>
        <v>8082</v>
      </c>
      <c r="G9128" s="41" t="str">
        <f aca="false">IF(A9128="","",INDEX(P_Svc,F9128))</f>
        <v>Standard</v>
      </c>
      <c r="H9128" s="41" t="str">
        <f aca="false">IF(A9128="","",INDEX(P_Zone,F9128))</f>
        <v>East</v>
      </c>
      <c r="I9128" s="41" t="n">
        <f aca="false">IF(A9128="","",IF(D9128="Delivered",IF(B9128&lt;=INDEX(P_Due,F9128),1,0),0))</f>
        <v>1</v>
      </c>
    </row>
    <row r="9129" customFormat="false" ht="15" hidden="false" customHeight="false" outlineLevel="0" collapsed="false">
      <c r="A9129" s="37" t="n">
        <v>1008083</v>
      </c>
      <c r="B9129" s="38" t="n">
        <v>46310</v>
      </c>
      <c r="C9129" s="39" t="n">
        <v>1</v>
      </c>
      <c r="D9129" s="39" t="s">
        <v>26</v>
      </c>
      <c r="E9129" s="39"/>
      <c r="F9129" s="41" t="n">
        <f aca="false">IF(A9129="","",MATCH(A9129,P_ID,1))</f>
        <v>8083</v>
      </c>
      <c r="G9129" s="41" t="str">
        <f aca="false">IF(A9129="","",INDEX(P_Svc,F9129))</f>
        <v>Economy</v>
      </c>
      <c r="H9129" s="41" t="str">
        <f aca="false">IF(A9129="","",INDEX(P_Zone,F9129))</f>
        <v>Central</v>
      </c>
      <c r="I9129" s="41" t="n">
        <f aca="false">IF(A9129="","",IF(D9129="Delivered",IF(B9129&lt;=INDEX(P_Due,F9129),1,0),0))</f>
        <v>1</v>
      </c>
    </row>
    <row r="9130" customFormat="false" ht="15" hidden="false" customHeight="false" outlineLevel="0" collapsed="false">
      <c r="A9130" s="37" t="n">
        <v>1008084</v>
      </c>
      <c r="B9130" s="38" t="n">
        <v>46310</v>
      </c>
      <c r="C9130" s="39" t="n">
        <v>1</v>
      </c>
      <c r="D9130" s="39" t="s">
        <v>26</v>
      </c>
      <c r="E9130" s="39"/>
      <c r="F9130" s="41" t="n">
        <f aca="false">IF(A9130="","",MATCH(A9130,P_ID,1))</f>
        <v>8084</v>
      </c>
      <c r="G9130" s="41" t="str">
        <f aca="false">IF(A9130="","",INDEX(P_Svc,F9130))</f>
        <v>Standard</v>
      </c>
      <c r="H9130" s="41" t="str">
        <f aca="false">IF(A9130="","",INDEX(P_Zone,F9130))</f>
        <v>West</v>
      </c>
      <c r="I9130" s="41" t="n">
        <f aca="false">IF(A9130="","",IF(D9130="Delivered",IF(B9130&lt;=INDEX(P_Due,F9130),1,0),0))</f>
        <v>1</v>
      </c>
    </row>
    <row r="9131" customFormat="false" ht="15" hidden="false" customHeight="false" outlineLevel="0" collapsed="false">
      <c r="A9131" s="37" t="n">
        <v>1008085</v>
      </c>
      <c r="B9131" s="38" t="n">
        <v>46310</v>
      </c>
      <c r="C9131" s="39" t="n">
        <v>1</v>
      </c>
      <c r="D9131" s="39" t="s">
        <v>26</v>
      </c>
      <c r="E9131" s="39"/>
      <c r="F9131" s="41" t="n">
        <f aca="false">IF(A9131="","",MATCH(A9131,P_ID,1))</f>
        <v>8085</v>
      </c>
      <c r="G9131" s="41" t="str">
        <f aca="false">IF(A9131="","",INDEX(P_Svc,F9131))</f>
        <v>Standard</v>
      </c>
      <c r="H9131" s="41" t="str">
        <f aca="false">IF(A9131="","",INDEX(P_Zone,F9131))</f>
        <v>North</v>
      </c>
      <c r="I9131" s="41" t="n">
        <f aca="false">IF(A9131="","",IF(D9131="Delivered",IF(B9131&lt;=INDEX(P_Due,F9131),1,0),0))</f>
        <v>1</v>
      </c>
    </row>
    <row r="9132" customFormat="false" ht="15" hidden="false" customHeight="false" outlineLevel="0" collapsed="false">
      <c r="A9132" s="37" t="n">
        <v>1008086</v>
      </c>
      <c r="B9132" s="38" t="n">
        <v>46310</v>
      </c>
      <c r="C9132" s="39" t="n">
        <v>1</v>
      </c>
      <c r="D9132" s="39" t="s">
        <v>26</v>
      </c>
      <c r="E9132" s="39"/>
      <c r="F9132" s="41" t="n">
        <f aca="false">IF(A9132="","",MATCH(A9132,P_ID,1))</f>
        <v>8086</v>
      </c>
      <c r="G9132" s="41" t="str">
        <f aca="false">IF(A9132="","",INDEX(P_Svc,F9132))</f>
        <v>Economy</v>
      </c>
      <c r="H9132" s="41" t="str">
        <f aca="false">IF(A9132="","",INDEX(P_Zone,F9132))</f>
        <v>Central</v>
      </c>
      <c r="I9132" s="41" t="n">
        <f aca="false">IF(A9132="","",IF(D9132="Delivered",IF(B9132&lt;=INDEX(P_Due,F9132),1,0),0))</f>
        <v>1</v>
      </c>
    </row>
    <row r="9133" customFormat="false" ht="15" hidden="false" customHeight="false" outlineLevel="0" collapsed="false">
      <c r="A9133" s="37" t="n">
        <v>1008087</v>
      </c>
      <c r="B9133" s="38" t="n">
        <v>46310</v>
      </c>
      <c r="C9133" s="39" t="n">
        <v>1</v>
      </c>
      <c r="D9133" s="39" t="s">
        <v>26</v>
      </c>
      <c r="E9133" s="39"/>
      <c r="F9133" s="41" t="n">
        <f aca="false">IF(A9133="","",MATCH(A9133,P_ID,1))</f>
        <v>8087</v>
      </c>
      <c r="G9133" s="41" t="str">
        <f aca="false">IF(A9133="","",INDEX(P_Svc,F9133))</f>
        <v>Standard</v>
      </c>
      <c r="H9133" s="41" t="str">
        <f aca="false">IF(A9133="","",INDEX(P_Zone,F9133))</f>
        <v>East</v>
      </c>
      <c r="I9133" s="41" t="n">
        <f aca="false">IF(A9133="","",IF(D9133="Delivered",IF(B9133&lt;=INDEX(P_Due,F9133),1,0),0))</f>
        <v>1</v>
      </c>
    </row>
    <row r="9134" customFormat="false" ht="15" hidden="false" customHeight="false" outlineLevel="0" collapsed="false">
      <c r="A9134" s="37" t="n">
        <v>1008088</v>
      </c>
      <c r="B9134" s="38" t="n">
        <v>46310</v>
      </c>
      <c r="C9134" s="39" t="n">
        <v>1</v>
      </c>
      <c r="D9134" s="39" t="s">
        <v>26</v>
      </c>
      <c r="E9134" s="39"/>
      <c r="F9134" s="41" t="n">
        <f aca="false">IF(A9134="","",MATCH(A9134,P_ID,1))</f>
        <v>8088</v>
      </c>
      <c r="G9134" s="41" t="str">
        <f aca="false">IF(A9134="","",INDEX(P_Svc,F9134))</f>
        <v>Standard</v>
      </c>
      <c r="H9134" s="41" t="str">
        <f aca="false">IF(A9134="","",INDEX(P_Zone,F9134))</f>
        <v>North</v>
      </c>
      <c r="I9134" s="41" t="n">
        <f aca="false">IF(A9134="","",IF(D9134="Delivered",IF(B9134&lt;=INDEX(P_Due,F9134),1,0),0))</f>
        <v>1</v>
      </c>
    </row>
    <row r="9135" customFormat="false" ht="15" hidden="false" customHeight="false" outlineLevel="0" collapsed="false">
      <c r="A9135" s="37" t="n">
        <v>1008089</v>
      </c>
      <c r="B9135" s="38" t="n">
        <v>46310</v>
      </c>
      <c r="C9135" s="39" t="n">
        <v>1</v>
      </c>
      <c r="D9135" s="39" t="s">
        <v>26</v>
      </c>
      <c r="E9135" s="39"/>
      <c r="F9135" s="41" t="n">
        <f aca="false">IF(A9135="","",MATCH(A9135,P_ID,1))</f>
        <v>8089</v>
      </c>
      <c r="G9135" s="41" t="str">
        <f aca="false">IF(A9135="","",INDEX(P_Svc,F9135))</f>
        <v>Economy</v>
      </c>
      <c r="H9135" s="41" t="str">
        <f aca="false">IF(A9135="","",INDEX(P_Zone,F9135))</f>
        <v>Central</v>
      </c>
      <c r="I9135" s="41" t="n">
        <f aca="false">IF(A9135="","",IF(D9135="Delivered",IF(B9135&lt;=INDEX(P_Due,F9135),1,0),0))</f>
        <v>1</v>
      </c>
    </row>
    <row r="9136" customFormat="false" ht="15" hidden="false" customHeight="false" outlineLevel="0" collapsed="false">
      <c r="A9136" s="37" t="n">
        <v>1008090</v>
      </c>
      <c r="B9136" s="38" t="n">
        <v>46310</v>
      </c>
      <c r="C9136" s="39" t="n">
        <v>1</v>
      </c>
      <c r="D9136" s="39" t="s">
        <v>26</v>
      </c>
      <c r="E9136" s="39"/>
      <c r="F9136" s="41" t="n">
        <f aca="false">IF(A9136="","",MATCH(A9136,P_ID,1))</f>
        <v>8090</v>
      </c>
      <c r="G9136" s="41" t="str">
        <f aca="false">IF(A9136="","",INDEX(P_Svc,F9136))</f>
        <v>Standard</v>
      </c>
      <c r="H9136" s="41" t="str">
        <f aca="false">IF(A9136="","",INDEX(P_Zone,F9136))</f>
        <v>South</v>
      </c>
      <c r="I9136" s="41" t="n">
        <f aca="false">IF(A9136="","",IF(D9136="Delivered",IF(B9136&lt;=INDEX(P_Due,F9136),1,0),0))</f>
        <v>1</v>
      </c>
    </row>
    <row r="9137" customFormat="false" ht="15" hidden="false" customHeight="false" outlineLevel="0" collapsed="false">
      <c r="A9137" s="37" t="n">
        <v>1008091</v>
      </c>
      <c r="B9137" s="38" t="n">
        <v>46310</v>
      </c>
      <c r="C9137" s="39" t="n">
        <v>1</v>
      </c>
      <c r="D9137" s="39" t="s">
        <v>26</v>
      </c>
      <c r="E9137" s="39"/>
      <c r="F9137" s="41" t="n">
        <f aca="false">IF(A9137="","",MATCH(A9137,P_ID,1))</f>
        <v>8091</v>
      </c>
      <c r="G9137" s="41" t="str">
        <f aca="false">IF(A9137="","",INDEX(P_Svc,F9137))</f>
        <v>Standard</v>
      </c>
      <c r="H9137" s="41" t="str">
        <f aca="false">IF(A9137="","",INDEX(P_Zone,F9137))</f>
        <v>West</v>
      </c>
      <c r="I9137" s="41" t="n">
        <f aca="false">IF(A9137="","",IF(D9137="Delivered",IF(B9137&lt;=INDEX(P_Due,F9137),1,0),0))</f>
        <v>1</v>
      </c>
    </row>
    <row r="9138" customFormat="false" ht="15" hidden="false" customHeight="false" outlineLevel="0" collapsed="false">
      <c r="A9138" s="37" t="n">
        <v>1008092</v>
      </c>
      <c r="B9138" s="38" t="n">
        <v>46310</v>
      </c>
      <c r="C9138" s="39" t="n">
        <v>1</v>
      </c>
      <c r="D9138" s="39" t="s">
        <v>26</v>
      </c>
      <c r="E9138" s="39"/>
      <c r="F9138" s="41" t="n">
        <f aca="false">IF(A9138="","",MATCH(A9138,P_ID,1))</f>
        <v>8092</v>
      </c>
      <c r="G9138" s="41" t="str">
        <f aca="false">IF(A9138="","",INDEX(P_Svc,F9138))</f>
        <v>Standard</v>
      </c>
      <c r="H9138" s="41" t="str">
        <f aca="false">IF(A9138="","",INDEX(P_Zone,F9138))</f>
        <v>West</v>
      </c>
      <c r="I9138" s="41" t="n">
        <f aca="false">IF(A9138="","",IF(D9138="Delivered",IF(B9138&lt;=INDEX(P_Due,F9138),1,0),0))</f>
        <v>1</v>
      </c>
    </row>
    <row r="9139" customFormat="false" ht="15" hidden="false" customHeight="false" outlineLevel="0" collapsed="false">
      <c r="A9139" s="37" t="n">
        <v>1008093</v>
      </c>
      <c r="B9139" s="38" t="n">
        <v>46310</v>
      </c>
      <c r="C9139" s="39" t="n">
        <v>1</v>
      </c>
      <c r="D9139" s="39" t="s">
        <v>26</v>
      </c>
      <c r="E9139" s="39"/>
      <c r="F9139" s="41" t="n">
        <f aca="false">IF(A9139="","",MATCH(A9139,P_ID,1))</f>
        <v>8093</v>
      </c>
      <c r="G9139" s="41" t="str">
        <f aca="false">IF(A9139="","",INDEX(P_Svc,F9139))</f>
        <v>Standard</v>
      </c>
      <c r="H9139" s="41" t="str">
        <f aca="false">IF(A9139="","",INDEX(P_Zone,F9139))</f>
        <v>South</v>
      </c>
      <c r="I9139" s="41" t="n">
        <f aca="false">IF(A9139="","",IF(D9139="Delivered",IF(B9139&lt;=INDEX(P_Due,F9139),1,0),0))</f>
        <v>1</v>
      </c>
    </row>
    <row r="9140" customFormat="false" ht="15" hidden="false" customHeight="false" outlineLevel="0" collapsed="false">
      <c r="A9140" s="37" t="n">
        <v>1008095</v>
      </c>
      <c r="B9140" s="38" t="n">
        <v>46310</v>
      </c>
      <c r="C9140" s="39" t="n">
        <v>1</v>
      </c>
      <c r="D9140" s="39" t="s">
        <v>79</v>
      </c>
      <c r="E9140" s="39" t="s">
        <v>32</v>
      </c>
      <c r="F9140" s="41" t="n">
        <f aca="false">IF(A9140="","",MATCH(A9140,P_ID,1))</f>
        <v>8095</v>
      </c>
      <c r="G9140" s="41" t="str">
        <f aca="false">IF(A9140="","",INDEX(P_Svc,F9140))</f>
        <v>Economy</v>
      </c>
      <c r="H9140" s="41" t="str">
        <f aca="false">IF(A9140="","",INDEX(P_Zone,F9140))</f>
        <v>West</v>
      </c>
      <c r="I9140" s="41" t="n">
        <f aca="false">IF(A9140="","",IF(D9140="Delivered",IF(B9140&lt;=INDEX(P_Due,F9140),1,0),0))</f>
        <v>0</v>
      </c>
    </row>
    <row r="9141" customFormat="false" ht="15" hidden="false" customHeight="false" outlineLevel="0" collapsed="false">
      <c r="A9141" s="37" t="n">
        <v>1008096</v>
      </c>
      <c r="B9141" s="38" t="n">
        <v>46310</v>
      </c>
      <c r="C9141" s="39" t="n">
        <v>1</v>
      </c>
      <c r="D9141" s="39" t="s">
        <v>26</v>
      </c>
      <c r="E9141" s="39"/>
      <c r="F9141" s="41" t="n">
        <f aca="false">IF(A9141="","",MATCH(A9141,P_ID,1))</f>
        <v>8096</v>
      </c>
      <c r="G9141" s="41" t="str">
        <f aca="false">IF(A9141="","",INDEX(P_Svc,F9141))</f>
        <v>Standard</v>
      </c>
      <c r="H9141" s="41" t="str">
        <f aca="false">IF(A9141="","",INDEX(P_Zone,F9141))</f>
        <v>North</v>
      </c>
      <c r="I9141" s="41" t="n">
        <f aca="false">IF(A9141="","",IF(D9141="Delivered",IF(B9141&lt;=INDEX(P_Due,F9141),1,0),0))</f>
        <v>1</v>
      </c>
    </row>
    <row r="9142" customFormat="false" ht="15" hidden="false" customHeight="false" outlineLevel="0" collapsed="false">
      <c r="A9142" s="37" t="n">
        <v>1008097</v>
      </c>
      <c r="B9142" s="38" t="n">
        <v>46310</v>
      </c>
      <c r="C9142" s="39" t="n">
        <v>1</v>
      </c>
      <c r="D9142" s="39" t="s">
        <v>26</v>
      </c>
      <c r="E9142" s="39"/>
      <c r="F9142" s="41" t="n">
        <f aca="false">IF(A9142="","",MATCH(A9142,P_ID,1))</f>
        <v>8097</v>
      </c>
      <c r="G9142" s="41" t="str">
        <f aca="false">IF(A9142="","",INDEX(P_Svc,F9142))</f>
        <v>Standard</v>
      </c>
      <c r="H9142" s="41" t="str">
        <f aca="false">IF(A9142="","",INDEX(P_Zone,F9142))</f>
        <v>North</v>
      </c>
      <c r="I9142" s="41" t="n">
        <f aca="false">IF(A9142="","",IF(D9142="Delivered",IF(B9142&lt;=INDEX(P_Due,F9142),1,0),0))</f>
        <v>1</v>
      </c>
    </row>
    <row r="9143" customFormat="false" ht="15" hidden="false" customHeight="false" outlineLevel="0" collapsed="false">
      <c r="A9143" s="37" t="n">
        <v>1008100</v>
      </c>
      <c r="B9143" s="38" t="n">
        <v>46310</v>
      </c>
      <c r="C9143" s="39" t="n">
        <v>1</v>
      </c>
      <c r="D9143" s="39" t="s">
        <v>79</v>
      </c>
      <c r="E9143" s="39" t="s">
        <v>32</v>
      </c>
      <c r="F9143" s="41" t="n">
        <f aca="false">IF(A9143="","",MATCH(A9143,P_ID,1))</f>
        <v>8100</v>
      </c>
      <c r="G9143" s="41" t="str">
        <f aca="false">IF(A9143="","",INDEX(P_Svc,F9143))</f>
        <v>Standard</v>
      </c>
      <c r="H9143" s="41" t="str">
        <f aca="false">IF(A9143="","",INDEX(P_Zone,F9143))</f>
        <v>West</v>
      </c>
      <c r="I9143" s="41" t="n">
        <f aca="false">IF(A9143="","",IF(D9143="Delivered",IF(B9143&lt;=INDEX(P_Due,F9143),1,0),0))</f>
        <v>0</v>
      </c>
    </row>
    <row r="9144" customFormat="false" ht="15" hidden="false" customHeight="false" outlineLevel="0" collapsed="false">
      <c r="A9144" s="37" t="n">
        <v>1008101</v>
      </c>
      <c r="B9144" s="38" t="n">
        <v>46310</v>
      </c>
      <c r="C9144" s="39" t="n">
        <v>1</v>
      </c>
      <c r="D9144" s="39" t="s">
        <v>26</v>
      </c>
      <c r="E9144" s="39"/>
      <c r="F9144" s="41" t="n">
        <f aca="false">IF(A9144="","",MATCH(A9144,P_ID,1))</f>
        <v>8101</v>
      </c>
      <c r="G9144" s="41" t="str">
        <f aca="false">IF(A9144="","",INDEX(P_Svc,F9144))</f>
        <v>Standard</v>
      </c>
      <c r="H9144" s="41" t="str">
        <f aca="false">IF(A9144="","",INDEX(P_Zone,F9144))</f>
        <v>South</v>
      </c>
      <c r="I9144" s="41" t="n">
        <f aca="false">IF(A9144="","",IF(D9144="Delivered",IF(B9144&lt;=INDEX(P_Due,F9144),1,0),0))</f>
        <v>1</v>
      </c>
    </row>
    <row r="9145" customFormat="false" ht="15" hidden="false" customHeight="false" outlineLevel="0" collapsed="false">
      <c r="A9145" s="37" t="n">
        <v>1008102</v>
      </c>
      <c r="B9145" s="38" t="n">
        <v>46310</v>
      </c>
      <c r="C9145" s="39" t="n">
        <v>1</v>
      </c>
      <c r="D9145" s="39" t="s">
        <v>26</v>
      </c>
      <c r="E9145" s="39"/>
      <c r="F9145" s="41" t="n">
        <f aca="false">IF(A9145="","",MATCH(A9145,P_ID,1))</f>
        <v>8102</v>
      </c>
      <c r="G9145" s="41" t="str">
        <f aca="false">IF(A9145="","",INDEX(P_Svc,F9145))</f>
        <v>Standard</v>
      </c>
      <c r="H9145" s="41" t="str">
        <f aca="false">IF(A9145="","",INDEX(P_Zone,F9145))</f>
        <v>West</v>
      </c>
      <c r="I9145" s="41" t="n">
        <f aca="false">IF(A9145="","",IF(D9145="Delivered",IF(B9145&lt;=INDEX(P_Due,F9145),1,0),0))</f>
        <v>1</v>
      </c>
    </row>
    <row r="9146" customFormat="false" ht="15" hidden="false" customHeight="false" outlineLevel="0" collapsed="false">
      <c r="A9146" s="37" t="n">
        <v>1008103</v>
      </c>
      <c r="B9146" s="38" t="n">
        <v>46310</v>
      </c>
      <c r="C9146" s="39" t="n">
        <v>1</v>
      </c>
      <c r="D9146" s="39" t="s">
        <v>26</v>
      </c>
      <c r="E9146" s="39"/>
      <c r="F9146" s="41" t="n">
        <f aca="false">IF(A9146="","",MATCH(A9146,P_ID,1))</f>
        <v>8103</v>
      </c>
      <c r="G9146" s="41" t="str">
        <f aca="false">IF(A9146="","",INDEX(P_Svc,F9146))</f>
        <v>Standard</v>
      </c>
      <c r="H9146" s="41" t="str">
        <f aca="false">IF(A9146="","",INDEX(P_Zone,F9146))</f>
        <v>North</v>
      </c>
      <c r="I9146" s="41" t="n">
        <f aca="false">IF(A9146="","",IF(D9146="Delivered",IF(B9146&lt;=INDEX(P_Due,F9146),1,0),0))</f>
        <v>1</v>
      </c>
    </row>
    <row r="9147" customFormat="false" ht="15" hidden="false" customHeight="false" outlineLevel="0" collapsed="false">
      <c r="A9147" s="37" t="n">
        <v>1008104</v>
      </c>
      <c r="B9147" s="38" t="n">
        <v>46310</v>
      </c>
      <c r="C9147" s="39" t="n">
        <v>1</v>
      </c>
      <c r="D9147" s="39" t="s">
        <v>26</v>
      </c>
      <c r="E9147" s="39"/>
      <c r="F9147" s="41" t="n">
        <f aca="false">IF(A9147="","",MATCH(A9147,P_ID,1))</f>
        <v>8104</v>
      </c>
      <c r="G9147" s="41" t="str">
        <f aca="false">IF(A9147="","",INDEX(P_Svc,F9147))</f>
        <v>Standard</v>
      </c>
      <c r="H9147" s="41" t="str">
        <f aca="false">IF(A9147="","",INDEX(P_Zone,F9147))</f>
        <v>North</v>
      </c>
      <c r="I9147" s="41" t="n">
        <f aca="false">IF(A9147="","",IF(D9147="Delivered",IF(B9147&lt;=INDEX(P_Due,F9147),1,0),0))</f>
        <v>1</v>
      </c>
    </row>
    <row r="9148" customFormat="false" ht="15" hidden="false" customHeight="false" outlineLevel="0" collapsed="false">
      <c r="A9148" s="37" t="n">
        <v>1008105</v>
      </c>
      <c r="B9148" s="38" t="n">
        <v>46310</v>
      </c>
      <c r="C9148" s="39" t="n">
        <v>1</v>
      </c>
      <c r="D9148" s="39" t="s">
        <v>26</v>
      </c>
      <c r="E9148" s="39"/>
      <c r="F9148" s="41" t="n">
        <f aca="false">IF(A9148="","",MATCH(A9148,P_ID,1))</f>
        <v>8105</v>
      </c>
      <c r="G9148" s="41" t="str">
        <f aca="false">IF(A9148="","",INDEX(P_Svc,F9148))</f>
        <v>Standard</v>
      </c>
      <c r="H9148" s="41" t="str">
        <f aca="false">IF(A9148="","",INDEX(P_Zone,F9148))</f>
        <v>South</v>
      </c>
      <c r="I9148" s="41" t="n">
        <f aca="false">IF(A9148="","",IF(D9148="Delivered",IF(B9148&lt;=INDEX(P_Due,F9148),1,0),0))</f>
        <v>1</v>
      </c>
    </row>
    <row r="9149" customFormat="false" ht="15" hidden="false" customHeight="false" outlineLevel="0" collapsed="false">
      <c r="A9149" s="37" t="n">
        <v>1008106</v>
      </c>
      <c r="B9149" s="38" t="n">
        <v>46310</v>
      </c>
      <c r="C9149" s="39" t="n">
        <v>1</v>
      </c>
      <c r="D9149" s="39" t="s">
        <v>26</v>
      </c>
      <c r="E9149" s="39"/>
      <c r="F9149" s="41" t="n">
        <f aca="false">IF(A9149="","",MATCH(A9149,P_ID,1))</f>
        <v>8106</v>
      </c>
      <c r="G9149" s="41" t="str">
        <f aca="false">IF(A9149="","",INDEX(P_Svc,F9149))</f>
        <v>Standard</v>
      </c>
      <c r="H9149" s="41" t="str">
        <f aca="false">IF(A9149="","",INDEX(P_Zone,F9149))</f>
        <v>North</v>
      </c>
      <c r="I9149" s="41" t="n">
        <f aca="false">IF(A9149="","",IF(D9149="Delivered",IF(B9149&lt;=INDEX(P_Due,F9149),1,0),0))</f>
        <v>1</v>
      </c>
    </row>
    <row r="9150" customFormat="false" ht="15" hidden="false" customHeight="false" outlineLevel="0" collapsed="false">
      <c r="A9150" s="37" t="n">
        <v>1008108</v>
      </c>
      <c r="B9150" s="38" t="n">
        <v>46310</v>
      </c>
      <c r="C9150" s="39" t="n">
        <v>1</v>
      </c>
      <c r="D9150" s="39" t="s">
        <v>26</v>
      </c>
      <c r="E9150" s="39"/>
      <c r="F9150" s="41" t="n">
        <f aca="false">IF(A9150="","",MATCH(A9150,P_ID,1))</f>
        <v>8108</v>
      </c>
      <c r="G9150" s="41" t="str">
        <f aca="false">IF(A9150="","",INDEX(P_Svc,F9150))</f>
        <v>Standard</v>
      </c>
      <c r="H9150" s="41" t="str">
        <f aca="false">IF(A9150="","",INDEX(P_Zone,F9150))</f>
        <v>East</v>
      </c>
      <c r="I9150" s="41" t="n">
        <f aca="false">IF(A9150="","",IF(D9150="Delivered",IF(B9150&lt;=INDEX(P_Due,F9150),1,0),0))</f>
        <v>1</v>
      </c>
    </row>
    <row r="9151" customFormat="false" ht="15" hidden="false" customHeight="false" outlineLevel="0" collapsed="false">
      <c r="A9151" s="37" t="n">
        <v>1008109</v>
      </c>
      <c r="B9151" s="38" t="n">
        <v>46310</v>
      </c>
      <c r="C9151" s="39" t="n">
        <v>1</v>
      </c>
      <c r="D9151" s="39" t="s">
        <v>26</v>
      </c>
      <c r="E9151" s="39"/>
      <c r="F9151" s="41" t="n">
        <f aca="false">IF(A9151="","",MATCH(A9151,P_ID,1))</f>
        <v>8109</v>
      </c>
      <c r="G9151" s="41" t="str">
        <f aca="false">IF(A9151="","",INDEX(P_Svc,F9151))</f>
        <v>Standard</v>
      </c>
      <c r="H9151" s="41" t="str">
        <f aca="false">IF(A9151="","",INDEX(P_Zone,F9151))</f>
        <v>East</v>
      </c>
      <c r="I9151" s="41" t="n">
        <f aca="false">IF(A9151="","",IF(D9151="Delivered",IF(B9151&lt;=INDEX(P_Due,F9151),1,0),0))</f>
        <v>1</v>
      </c>
    </row>
    <row r="9152" customFormat="false" ht="15" hidden="false" customHeight="false" outlineLevel="0" collapsed="false">
      <c r="A9152" s="37" t="n">
        <v>1008110</v>
      </c>
      <c r="B9152" s="38" t="n">
        <v>46310</v>
      </c>
      <c r="C9152" s="39" t="n">
        <v>2</v>
      </c>
      <c r="D9152" s="39" t="s">
        <v>26</v>
      </c>
      <c r="E9152" s="39"/>
      <c r="F9152" s="41" t="n">
        <f aca="false">IF(A9152="","",MATCH(A9152,P_ID,1))</f>
        <v>8110</v>
      </c>
      <c r="G9152" s="41" t="str">
        <f aca="false">IF(A9152="","",INDEX(P_Svc,F9152))</f>
        <v>Express</v>
      </c>
      <c r="H9152" s="41" t="str">
        <f aca="false">IF(A9152="","",INDEX(P_Zone,F9152))</f>
        <v>South</v>
      </c>
      <c r="I9152" s="41" t="n">
        <f aca="false">IF(A9152="","",IF(D9152="Delivered",IF(B9152&lt;=INDEX(P_Due,F9152),1,0),0))</f>
        <v>0</v>
      </c>
    </row>
    <row r="9153" customFormat="false" ht="15" hidden="false" customHeight="false" outlineLevel="0" collapsed="false">
      <c r="A9153" s="37" t="n">
        <v>1008112</v>
      </c>
      <c r="B9153" s="38" t="n">
        <v>46310</v>
      </c>
      <c r="C9153" s="39" t="n">
        <v>1</v>
      </c>
      <c r="D9153" s="39" t="s">
        <v>26</v>
      </c>
      <c r="E9153" s="39"/>
      <c r="F9153" s="41" t="n">
        <f aca="false">IF(A9153="","",MATCH(A9153,P_ID,1))</f>
        <v>8112</v>
      </c>
      <c r="G9153" s="41" t="str">
        <f aca="false">IF(A9153="","",INDEX(P_Svc,F9153))</f>
        <v>Standard</v>
      </c>
      <c r="H9153" s="41" t="str">
        <f aca="false">IF(A9153="","",INDEX(P_Zone,F9153))</f>
        <v>South</v>
      </c>
      <c r="I9153" s="41" t="n">
        <f aca="false">IF(A9153="","",IF(D9153="Delivered",IF(B9153&lt;=INDEX(P_Due,F9153),1,0),0))</f>
        <v>1</v>
      </c>
    </row>
    <row r="9154" customFormat="false" ht="15" hidden="false" customHeight="false" outlineLevel="0" collapsed="false">
      <c r="A9154" s="37" t="n">
        <v>1008114</v>
      </c>
      <c r="B9154" s="38" t="n">
        <v>46310</v>
      </c>
      <c r="C9154" s="39" t="n">
        <v>1</v>
      </c>
      <c r="D9154" s="39" t="s">
        <v>26</v>
      </c>
      <c r="E9154" s="39"/>
      <c r="F9154" s="41" t="n">
        <f aca="false">IF(A9154="","",MATCH(A9154,P_ID,1))</f>
        <v>8114</v>
      </c>
      <c r="G9154" s="41" t="str">
        <f aca="false">IF(A9154="","",INDEX(P_Svc,F9154))</f>
        <v>Standard</v>
      </c>
      <c r="H9154" s="41" t="str">
        <f aca="false">IF(A9154="","",INDEX(P_Zone,F9154))</f>
        <v>South</v>
      </c>
      <c r="I9154" s="41" t="n">
        <f aca="false">IF(A9154="","",IF(D9154="Delivered",IF(B9154&lt;=INDEX(P_Due,F9154),1,0),0))</f>
        <v>1</v>
      </c>
    </row>
    <row r="9155" customFormat="false" ht="15" hidden="false" customHeight="false" outlineLevel="0" collapsed="false">
      <c r="A9155" s="37" t="n">
        <v>1008115</v>
      </c>
      <c r="B9155" s="38" t="n">
        <v>46310</v>
      </c>
      <c r="C9155" s="39" t="n">
        <v>1</v>
      </c>
      <c r="D9155" s="39" t="s">
        <v>26</v>
      </c>
      <c r="E9155" s="39"/>
      <c r="F9155" s="41" t="n">
        <f aca="false">IF(A9155="","",MATCH(A9155,P_ID,1))</f>
        <v>8115</v>
      </c>
      <c r="G9155" s="41" t="str">
        <f aca="false">IF(A9155="","",INDEX(P_Svc,F9155))</f>
        <v>Economy</v>
      </c>
      <c r="H9155" s="41" t="str">
        <f aca="false">IF(A9155="","",INDEX(P_Zone,F9155))</f>
        <v>Central</v>
      </c>
      <c r="I9155" s="41" t="n">
        <f aca="false">IF(A9155="","",IF(D9155="Delivered",IF(B9155&lt;=INDEX(P_Due,F9155),1,0),0))</f>
        <v>1</v>
      </c>
    </row>
    <row r="9156" customFormat="false" ht="15" hidden="false" customHeight="false" outlineLevel="0" collapsed="false">
      <c r="A9156" s="37" t="n">
        <v>1008116</v>
      </c>
      <c r="B9156" s="38" t="n">
        <v>46310</v>
      </c>
      <c r="C9156" s="39" t="n">
        <v>1</v>
      </c>
      <c r="D9156" s="39" t="s">
        <v>26</v>
      </c>
      <c r="E9156" s="39"/>
      <c r="F9156" s="41" t="n">
        <f aca="false">IF(A9156="","",MATCH(A9156,P_ID,1))</f>
        <v>8116</v>
      </c>
      <c r="G9156" s="41" t="str">
        <f aca="false">IF(A9156="","",INDEX(P_Svc,F9156))</f>
        <v>Economy</v>
      </c>
      <c r="H9156" s="41" t="str">
        <f aca="false">IF(A9156="","",INDEX(P_Zone,F9156))</f>
        <v>East</v>
      </c>
      <c r="I9156" s="41" t="n">
        <f aca="false">IF(A9156="","",IF(D9156="Delivered",IF(B9156&lt;=INDEX(P_Due,F9156),1,0),0))</f>
        <v>1</v>
      </c>
    </row>
    <row r="9157" customFormat="false" ht="15" hidden="false" customHeight="false" outlineLevel="0" collapsed="false">
      <c r="A9157" s="37" t="n">
        <v>1008119</v>
      </c>
      <c r="B9157" s="38" t="n">
        <v>46310</v>
      </c>
      <c r="C9157" s="39" t="n">
        <v>1</v>
      </c>
      <c r="D9157" s="39" t="s">
        <v>26</v>
      </c>
      <c r="E9157" s="39"/>
      <c r="F9157" s="41" t="n">
        <f aca="false">IF(A9157="","",MATCH(A9157,P_ID,1))</f>
        <v>8119</v>
      </c>
      <c r="G9157" s="41" t="str">
        <f aca="false">IF(A9157="","",INDEX(P_Svc,F9157))</f>
        <v>Standard</v>
      </c>
      <c r="H9157" s="41" t="str">
        <f aca="false">IF(A9157="","",INDEX(P_Zone,F9157))</f>
        <v>East</v>
      </c>
      <c r="I9157" s="41" t="n">
        <f aca="false">IF(A9157="","",IF(D9157="Delivered",IF(B9157&lt;=INDEX(P_Due,F9157),1,0),0))</f>
        <v>1</v>
      </c>
    </row>
    <row r="9158" customFormat="false" ht="15" hidden="false" customHeight="false" outlineLevel="0" collapsed="false">
      <c r="A9158" s="37" t="n">
        <v>1008120</v>
      </c>
      <c r="B9158" s="38" t="n">
        <v>46310</v>
      </c>
      <c r="C9158" s="39" t="n">
        <v>1</v>
      </c>
      <c r="D9158" s="39" t="s">
        <v>26</v>
      </c>
      <c r="E9158" s="39"/>
      <c r="F9158" s="41" t="n">
        <f aca="false">IF(A9158="","",MATCH(A9158,P_ID,1))</f>
        <v>8120</v>
      </c>
      <c r="G9158" s="41" t="str">
        <f aca="false">IF(A9158="","",INDEX(P_Svc,F9158))</f>
        <v>Standard</v>
      </c>
      <c r="H9158" s="41" t="str">
        <f aca="false">IF(A9158="","",INDEX(P_Zone,F9158))</f>
        <v>Central</v>
      </c>
      <c r="I9158" s="41" t="n">
        <f aca="false">IF(A9158="","",IF(D9158="Delivered",IF(B9158&lt;=INDEX(P_Due,F9158),1,0),0))</f>
        <v>1</v>
      </c>
    </row>
    <row r="9159" customFormat="false" ht="15" hidden="false" customHeight="false" outlineLevel="0" collapsed="false">
      <c r="A9159" s="37" t="n">
        <v>1008121</v>
      </c>
      <c r="B9159" s="38" t="n">
        <v>46310</v>
      </c>
      <c r="C9159" s="39" t="n">
        <v>1</v>
      </c>
      <c r="D9159" s="39" t="s">
        <v>26</v>
      </c>
      <c r="E9159" s="39"/>
      <c r="F9159" s="41" t="n">
        <f aca="false">IF(A9159="","",MATCH(A9159,P_ID,1))</f>
        <v>8121</v>
      </c>
      <c r="G9159" s="41" t="str">
        <f aca="false">IF(A9159="","",INDEX(P_Svc,F9159))</f>
        <v>Standard</v>
      </c>
      <c r="H9159" s="41" t="str">
        <f aca="false">IF(A9159="","",INDEX(P_Zone,F9159))</f>
        <v>South</v>
      </c>
      <c r="I9159" s="41" t="n">
        <f aca="false">IF(A9159="","",IF(D9159="Delivered",IF(B9159&lt;=INDEX(P_Due,F9159),1,0),0))</f>
        <v>1</v>
      </c>
    </row>
    <row r="9160" customFormat="false" ht="15" hidden="false" customHeight="false" outlineLevel="0" collapsed="false">
      <c r="A9160" s="37" t="n">
        <v>1008122</v>
      </c>
      <c r="B9160" s="38" t="n">
        <v>46310</v>
      </c>
      <c r="C9160" s="39" t="n">
        <v>1</v>
      </c>
      <c r="D9160" s="39" t="s">
        <v>26</v>
      </c>
      <c r="E9160" s="39"/>
      <c r="F9160" s="41" t="n">
        <f aca="false">IF(A9160="","",MATCH(A9160,P_ID,1))</f>
        <v>8122</v>
      </c>
      <c r="G9160" s="41" t="str">
        <f aca="false">IF(A9160="","",INDEX(P_Svc,F9160))</f>
        <v>Standard</v>
      </c>
      <c r="H9160" s="41" t="str">
        <f aca="false">IF(A9160="","",INDEX(P_Zone,F9160))</f>
        <v>East</v>
      </c>
      <c r="I9160" s="41" t="n">
        <f aca="false">IF(A9160="","",IF(D9160="Delivered",IF(B9160&lt;=INDEX(P_Due,F9160),1,0),0))</f>
        <v>1</v>
      </c>
    </row>
    <row r="9161" customFormat="false" ht="15" hidden="false" customHeight="false" outlineLevel="0" collapsed="false">
      <c r="A9161" s="37" t="n">
        <v>1008123</v>
      </c>
      <c r="B9161" s="38" t="n">
        <v>46310</v>
      </c>
      <c r="C9161" s="39" t="n">
        <v>1</v>
      </c>
      <c r="D9161" s="39" t="s">
        <v>79</v>
      </c>
      <c r="E9161" s="39" t="s">
        <v>32</v>
      </c>
      <c r="F9161" s="41" t="n">
        <f aca="false">IF(A9161="","",MATCH(A9161,P_ID,1))</f>
        <v>8123</v>
      </c>
      <c r="G9161" s="41" t="str">
        <f aca="false">IF(A9161="","",INDEX(P_Svc,F9161))</f>
        <v>Economy</v>
      </c>
      <c r="H9161" s="41" t="str">
        <f aca="false">IF(A9161="","",INDEX(P_Zone,F9161))</f>
        <v>East</v>
      </c>
      <c r="I9161" s="41" t="n">
        <f aca="false">IF(A9161="","",IF(D9161="Delivered",IF(B9161&lt;=INDEX(P_Due,F9161),1,0),0))</f>
        <v>0</v>
      </c>
    </row>
    <row r="9162" customFormat="false" ht="15" hidden="false" customHeight="false" outlineLevel="0" collapsed="false">
      <c r="A9162" s="37" t="n">
        <v>1008124</v>
      </c>
      <c r="B9162" s="38" t="n">
        <v>46310</v>
      </c>
      <c r="C9162" s="39" t="n">
        <v>1</v>
      </c>
      <c r="D9162" s="39" t="s">
        <v>79</v>
      </c>
      <c r="E9162" s="39" t="s">
        <v>36</v>
      </c>
      <c r="F9162" s="41" t="n">
        <f aca="false">IF(A9162="","",MATCH(A9162,P_ID,1))</f>
        <v>8124</v>
      </c>
      <c r="G9162" s="41" t="str">
        <f aca="false">IF(A9162="","",INDEX(P_Svc,F9162))</f>
        <v>Economy</v>
      </c>
      <c r="H9162" s="41" t="str">
        <f aca="false">IF(A9162="","",INDEX(P_Zone,F9162))</f>
        <v>South</v>
      </c>
      <c r="I9162" s="41" t="n">
        <f aca="false">IF(A9162="","",IF(D9162="Delivered",IF(B9162&lt;=INDEX(P_Due,F9162),1,0),0))</f>
        <v>0</v>
      </c>
    </row>
    <row r="9163" customFormat="false" ht="15" hidden="false" customHeight="false" outlineLevel="0" collapsed="false">
      <c r="A9163" s="37" t="n">
        <v>1008125</v>
      </c>
      <c r="B9163" s="38" t="n">
        <v>46310</v>
      </c>
      <c r="C9163" s="39" t="n">
        <v>1</v>
      </c>
      <c r="D9163" s="39" t="s">
        <v>26</v>
      </c>
      <c r="E9163" s="39"/>
      <c r="F9163" s="41" t="n">
        <f aca="false">IF(A9163="","",MATCH(A9163,P_ID,1))</f>
        <v>8125</v>
      </c>
      <c r="G9163" s="41" t="str">
        <f aca="false">IF(A9163="","",INDEX(P_Svc,F9163))</f>
        <v>Standard</v>
      </c>
      <c r="H9163" s="41" t="str">
        <f aca="false">IF(A9163="","",INDEX(P_Zone,F9163))</f>
        <v>West</v>
      </c>
      <c r="I9163" s="41" t="n">
        <f aca="false">IF(A9163="","",IF(D9163="Delivered",IF(B9163&lt;=INDEX(P_Due,F9163),1,0),0))</f>
        <v>1</v>
      </c>
    </row>
    <row r="9164" customFormat="false" ht="15" hidden="false" customHeight="false" outlineLevel="0" collapsed="false">
      <c r="A9164" s="37" t="n">
        <v>1008126</v>
      </c>
      <c r="B9164" s="38" t="n">
        <v>46310</v>
      </c>
      <c r="C9164" s="39" t="n">
        <v>0</v>
      </c>
      <c r="D9164" s="39" t="s">
        <v>80</v>
      </c>
      <c r="E9164" s="39" t="s">
        <v>40</v>
      </c>
      <c r="F9164" s="41" t="n">
        <f aca="false">IF(A9164="","",MATCH(A9164,P_ID,1))</f>
        <v>8126</v>
      </c>
      <c r="G9164" s="41" t="str">
        <f aca="false">IF(A9164="","",INDEX(P_Svc,F9164))</f>
        <v>Standard</v>
      </c>
      <c r="H9164" s="41" t="str">
        <f aca="false">IF(A9164="","",INDEX(P_Zone,F9164))</f>
        <v>North</v>
      </c>
      <c r="I9164" s="41" t="n">
        <f aca="false">IF(A9164="","",IF(D9164="Delivered",IF(B9164&lt;=INDEX(P_Due,F9164),1,0),0))</f>
        <v>0</v>
      </c>
    </row>
    <row r="9165" customFormat="false" ht="15" hidden="false" customHeight="false" outlineLevel="0" collapsed="false">
      <c r="A9165" s="37" t="n">
        <v>1008127</v>
      </c>
      <c r="B9165" s="38" t="n">
        <v>46310</v>
      </c>
      <c r="C9165" s="39" t="n">
        <v>1</v>
      </c>
      <c r="D9165" s="39" t="s">
        <v>26</v>
      </c>
      <c r="E9165" s="39"/>
      <c r="F9165" s="41" t="n">
        <f aca="false">IF(A9165="","",MATCH(A9165,P_ID,1))</f>
        <v>8127</v>
      </c>
      <c r="G9165" s="41" t="str">
        <f aca="false">IF(A9165="","",INDEX(P_Svc,F9165))</f>
        <v>Standard</v>
      </c>
      <c r="H9165" s="41" t="str">
        <f aca="false">IF(A9165="","",INDEX(P_Zone,F9165))</f>
        <v>West</v>
      </c>
      <c r="I9165" s="41" t="n">
        <f aca="false">IF(A9165="","",IF(D9165="Delivered",IF(B9165&lt;=INDEX(P_Due,F9165),1,0),0))</f>
        <v>1</v>
      </c>
    </row>
    <row r="9166" customFormat="false" ht="15" hidden="false" customHeight="false" outlineLevel="0" collapsed="false">
      <c r="A9166" s="37" t="n">
        <v>1008128</v>
      </c>
      <c r="B9166" s="38" t="n">
        <v>46310</v>
      </c>
      <c r="C9166" s="39" t="n">
        <v>1</v>
      </c>
      <c r="D9166" s="39" t="s">
        <v>26</v>
      </c>
      <c r="E9166" s="39"/>
      <c r="F9166" s="41" t="n">
        <f aca="false">IF(A9166="","",MATCH(A9166,P_ID,1))</f>
        <v>8128</v>
      </c>
      <c r="G9166" s="41" t="str">
        <f aca="false">IF(A9166="","",INDEX(P_Svc,F9166))</f>
        <v>Standard</v>
      </c>
      <c r="H9166" s="41" t="str">
        <f aca="false">IF(A9166="","",INDEX(P_Zone,F9166))</f>
        <v>West</v>
      </c>
      <c r="I9166" s="41" t="n">
        <f aca="false">IF(A9166="","",IF(D9166="Delivered",IF(B9166&lt;=INDEX(P_Due,F9166),1,0),0))</f>
        <v>1</v>
      </c>
    </row>
    <row r="9167" customFormat="false" ht="15" hidden="false" customHeight="false" outlineLevel="0" collapsed="false">
      <c r="A9167" s="37" t="n">
        <v>1008129</v>
      </c>
      <c r="B9167" s="38" t="n">
        <v>46310</v>
      </c>
      <c r="C9167" s="39" t="n">
        <v>1</v>
      </c>
      <c r="D9167" s="39" t="s">
        <v>26</v>
      </c>
      <c r="E9167" s="39"/>
      <c r="F9167" s="41" t="n">
        <f aca="false">IF(A9167="","",MATCH(A9167,P_ID,1))</f>
        <v>8129</v>
      </c>
      <c r="G9167" s="41" t="str">
        <f aca="false">IF(A9167="","",INDEX(P_Svc,F9167))</f>
        <v>Standard</v>
      </c>
      <c r="H9167" s="41" t="str">
        <f aca="false">IF(A9167="","",INDEX(P_Zone,F9167))</f>
        <v>East</v>
      </c>
      <c r="I9167" s="41" t="n">
        <f aca="false">IF(A9167="","",IF(D9167="Delivered",IF(B9167&lt;=INDEX(P_Due,F9167),1,0),0))</f>
        <v>1</v>
      </c>
    </row>
    <row r="9168" customFormat="false" ht="15" hidden="false" customHeight="false" outlineLevel="0" collapsed="false">
      <c r="A9168" s="37" t="n">
        <v>1008130</v>
      </c>
      <c r="B9168" s="38" t="n">
        <v>46310</v>
      </c>
      <c r="C9168" s="39" t="n">
        <v>1</v>
      </c>
      <c r="D9168" s="39" t="s">
        <v>26</v>
      </c>
      <c r="E9168" s="39"/>
      <c r="F9168" s="41" t="n">
        <f aca="false">IF(A9168="","",MATCH(A9168,P_ID,1))</f>
        <v>8130</v>
      </c>
      <c r="G9168" s="41" t="str">
        <f aca="false">IF(A9168="","",INDEX(P_Svc,F9168))</f>
        <v>Economy</v>
      </c>
      <c r="H9168" s="41" t="str">
        <f aca="false">IF(A9168="","",INDEX(P_Zone,F9168))</f>
        <v>East</v>
      </c>
      <c r="I9168" s="41" t="n">
        <f aca="false">IF(A9168="","",IF(D9168="Delivered",IF(B9168&lt;=INDEX(P_Due,F9168),1,0),0))</f>
        <v>1</v>
      </c>
    </row>
    <row r="9169" customFormat="false" ht="15" hidden="false" customHeight="false" outlineLevel="0" collapsed="false">
      <c r="A9169" s="37" t="n">
        <v>1008131</v>
      </c>
      <c r="B9169" s="38" t="n">
        <v>46310</v>
      </c>
      <c r="C9169" s="39" t="n">
        <v>1</v>
      </c>
      <c r="D9169" s="39" t="s">
        <v>79</v>
      </c>
      <c r="E9169" s="39" t="s">
        <v>38</v>
      </c>
      <c r="F9169" s="41" t="n">
        <f aca="false">IF(A9169="","",MATCH(A9169,P_ID,1))</f>
        <v>8131</v>
      </c>
      <c r="G9169" s="41" t="str">
        <f aca="false">IF(A9169="","",INDEX(P_Svc,F9169))</f>
        <v>Standard</v>
      </c>
      <c r="H9169" s="41" t="str">
        <f aca="false">IF(A9169="","",INDEX(P_Zone,F9169))</f>
        <v>West</v>
      </c>
      <c r="I9169" s="41" t="n">
        <f aca="false">IF(A9169="","",IF(D9169="Delivered",IF(B9169&lt;=INDEX(P_Due,F9169),1,0),0))</f>
        <v>0</v>
      </c>
    </row>
    <row r="9170" customFormat="false" ht="15" hidden="false" customHeight="false" outlineLevel="0" collapsed="false">
      <c r="A9170" s="37" t="n">
        <v>1008132</v>
      </c>
      <c r="B9170" s="38" t="n">
        <v>46310</v>
      </c>
      <c r="C9170" s="39" t="n">
        <v>1</v>
      </c>
      <c r="D9170" s="39" t="s">
        <v>26</v>
      </c>
      <c r="E9170" s="39"/>
      <c r="F9170" s="41" t="n">
        <f aca="false">IF(A9170="","",MATCH(A9170,P_ID,1))</f>
        <v>8132</v>
      </c>
      <c r="G9170" s="41" t="str">
        <f aca="false">IF(A9170="","",INDEX(P_Svc,F9170))</f>
        <v>Standard</v>
      </c>
      <c r="H9170" s="41" t="str">
        <f aca="false">IF(A9170="","",INDEX(P_Zone,F9170))</f>
        <v>North</v>
      </c>
      <c r="I9170" s="41" t="n">
        <f aca="false">IF(A9170="","",IF(D9170="Delivered",IF(B9170&lt;=INDEX(P_Due,F9170),1,0),0))</f>
        <v>1</v>
      </c>
    </row>
    <row r="9171" customFormat="false" ht="15" hidden="false" customHeight="false" outlineLevel="0" collapsed="false">
      <c r="A9171" s="37" t="n">
        <v>1008133</v>
      </c>
      <c r="B9171" s="38" t="n">
        <v>46310</v>
      </c>
      <c r="C9171" s="39" t="n">
        <v>1</v>
      </c>
      <c r="D9171" s="39" t="s">
        <v>26</v>
      </c>
      <c r="E9171" s="39"/>
      <c r="F9171" s="41" t="n">
        <f aca="false">IF(A9171="","",MATCH(A9171,P_ID,1))</f>
        <v>8133</v>
      </c>
      <c r="G9171" s="41" t="str">
        <f aca="false">IF(A9171="","",INDEX(P_Svc,F9171))</f>
        <v>Standard</v>
      </c>
      <c r="H9171" s="41" t="str">
        <f aca="false">IF(A9171="","",INDEX(P_Zone,F9171))</f>
        <v>South</v>
      </c>
      <c r="I9171" s="41" t="n">
        <f aca="false">IF(A9171="","",IF(D9171="Delivered",IF(B9171&lt;=INDEX(P_Due,F9171),1,0),0))</f>
        <v>1</v>
      </c>
    </row>
    <row r="9172" customFormat="false" ht="15" hidden="false" customHeight="false" outlineLevel="0" collapsed="false">
      <c r="A9172" s="37" t="n">
        <v>1008134</v>
      </c>
      <c r="B9172" s="38" t="n">
        <v>46310</v>
      </c>
      <c r="C9172" s="39" t="n">
        <v>1</v>
      </c>
      <c r="D9172" s="39" t="s">
        <v>26</v>
      </c>
      <c r="E9172" s="39"/>
      <c r="F9172" s="41" t="n">
        <f aca="false">IF(A9172="","",MATCH(A9172,P_ID,1))</f>
        <v>8134</v>
      </c>
      <c r="G9172" s="41" t="str">
        <f aca="false">IF(A9172="","",INDEX(P_Svc,F9172))</f>
        <v>Economy</v>
      </c>
      <c r="H9172" s="41" t="str">
        <f aca="false">IF(A9172="","",INDEX(P_Zone,F9172))</f>
        <v>Central</v>
      </c>
      <c r="I9172" s="41" t="n">
        <f aca="false">IF(A9172="","",IF(D9172="Delivered",IF(B9172&lt;=INDEX(P_Due,F9172),1,0),0))</f>
        <v>1</v>
      </c>
    </row>
    <row r="9173" customFormat="false" ht="15" hidden="false" customHeight="false" outlineLevel="0" collapsed="false">
      <c r="A9173" s="37" t="n">
        <v>1008135</v>
      </c>
      <c r="B9173" s="38" t="n">
        <v>46310</v>
      </c>
      <c r="C9173" s="39" t="n">
        <v>1</v>
      </c>
      <c r="D9173" s="39" t="s">
        <v>26</v>
      </c>
      <c r="E9173" s="39"/>
      <c r="F9173" s="41" t="n">
        <f aca="false">IF(A9173="","",MATCH(A9173,P_ID,1))</f>
        <v>8135</v>
      </c>
      <c r="G9173" s="41" t="str">
        <f aca="false">IF(A9173="","",INDEX(P_Svc,F9173))</f>
        <v>Standard</v>
      </c>
      <c r="H9173" s="41" t="str">
        <f aca="false">IF(A9173="","",INDEX(P_Zone,F9173))</f>
        <v>West</v>
      </c>
      <c r="I9173" s="41" t="n">
        <f aca="false">IF(A9173="","",IF(D9173="Delivered",IF(B9173&lt;=INDEX(P_Due,F9173),1,0),0))</f>
        <v>1</v>
      </c>
    </row>
    <row r="9174" customFormat="false" ht="15" hidden="false" customHeight="false" outlineLevel="0" collapsed="false">
      <c r="A9174" s="37" t="n">
        <v>1008136</v>
      </c>
      <c r="B9174" s="38" t="n">
        <v>46310</v>
      </c>
      <c r="C9174" s="39" t="n">
        <v>1</v>
      </c>
      <c r="D9174" s="39" t="s">
        <v>26</v>
      </c>
      <c r="E9174" s="39"/>
      <c r="F9174" s="41" t="n">
        <f aca="false">IF(A9174="","",MATCH(A9174,P_ID,1))</f>
        <v>8136</v>
      </c>
      <c r="G9174" s="41" t="str">
        <f aca="false">IF(A9174="","",INDEX(P_Svc,F9174))</f>
        <v>Standard</v>
      </c>
      <c r="H9174" s="41" t="str">
        <f aca="false">IF(A9174="","",INDEX(P_Zone,F9174))</f>
        <v>East</v>
      </c>
      <c r="I9174" s="41" t="n">
        <f aca="false">IF(A9174="","",IF(D9174="Delivered",IF(B9174&lt;=INDEX(P_Due,F9174),1,0),0))</f>
        <v>1</v>
      </c>
    </row>
    <row r="9175" customFormat="false" ht="15" hidden="false" customHeight="false" outlineLevel="0" collapsed="false">
      <c r="A9175" s="37" t="n">
        <v>1008137</v>
      </c>
      <c r="B9175" s="38" t="n">
        <v>46310</v>
      </c>
      <c r="C9175" s="39" t="n">
        <v>1</v>
      </c>
      <c r="D9175" s="39" t="s">
        <v>26</v>
      </c>
      <c r="E9175" s="39"/>
      <c r="F9175" s="41" t="n">
        <f aca="false">IF(A9175="","",MATCH(A9175,P_ID,1))</f>
        <v>8137</v>
      </c>
      <c r="G9175" s="41" t="str">
        <f aca="false">IF(A9175="","",INDEX(P_Svc,F9175))</f>
        <v>Standard</v>
      </c>
      <c r="H9175" s="41" t="str">
        <f aca="false">IF(A9175="","",INDEX(P_Zone,F9175))</f>
        <v>West</v>
      </c>
      <c r="I9175" s="41" t="n">
        <f aca="false">IF(A9175="","",IF(D9175="Delivered",IF(B9175&lt;=INDEX(P_Due,F9175),1,0),0))</f>
        <v>1</v>
      </c>
    </row>
    <row r="9176" customFormat="false" ht="15" hidden="false" customHeight="false" outlineLevel="0" collapsed="false">
      <c r="A9176" s="37" t="n">
        <v>1008138</v>
      </c>
      <c r="B9176" s="38" t="n">
        <v>46310</v>
      </c>
      <c r="C9176" s="39" t="n">
        <v>0</v>
      </c>
      <c r="D9176" s="39" t="s">
        <v>80</v>
      </c>
      <c r="E9176" s="39" t="s">
        <v>40</v>
      </c>
      <c r="F9176" s="41" t="n">
        <f aca="false">IF(A9176="","",MATCH(A9176,P_ID,1))</f>
        <v>8138</v>
      </c>
      <c r="G9176" s="41" t="str">
        <f aca="false">IF(A9176="","",INDEX(P_Svc,F9176))</f>
        <v>Standard</v>
      </c>
      <c r="H9176" s="41" t="str">
        <f aca="false">IF(A9176="","",INDEX(P_Zone,F9176))</f>
        <v>South</v>
      </c>
      <c r="I9176" s="41" t="n">
        <f aca="false">IF(A9176="","",IF(D9176="Delivered",IF(B9176&lt;=INDEX(P_Due,F9176),1,0),0))</f>
        <v>0</v>
      </c>
    </row>
    <row r="9177" customFormat="false" ht="15" hidden="false" customHeight="false" outlineLevel="0" collapsed="false">
      <c r="A9177" s="37" t="n">
        <v>1008139</v>
      </c>
      <c r="B9177" s="38" t="n">
        <v>46310</v>
      </c>
      <c r="C9177" s="39" t="n">
        <v>1</v>
      </c>
      <c r="D9177" s="39" t="s">
        <v>79</v>
      </c>
      <c r="E9177" s="39" t="s">
        <v>34</v>
      </c>
      <c r="F9177" s="41" t="n">
        <f aca="false">IF(A9177="","",MATCH(A9177,P_ID,1))</f>
        <v>8139</v>
      </c>
      <c r="G9177" s="41" t="str">
        <f aca="false">IF(A9177="","",INDEX(P_Svc,F9177))</f>
        <v>Economy</v>
      </c>
      <c r="H9177" s="41" t="str">
        <f aca="false">IF(A9177="","",INDEX(P_Zone,F9177))</f>
        <v>West</v>
      </c>
      <c r="I9177" s="41" t="n">
        <f aca="false">IF(A9177="","",IF(D9177="Delivered",IF(B9177&lt;=INDEX(P_Due,F9177),1,0),0))</f>
        <v>0</v>
      </c>
    </row>
    <row r="9178" customFormat="false" ht="15" hidden="false" customHeight="false" outlineLevel="0" collapsed="false">
      <c r="A9178" s="37" t="n">
        <v>1008140</v>
      </c>
      <c r="B9178" s="38" t="n">
        <v>46310</v>
      </c>
      <c r="C9178" s="39" t="n">
        <v>1</v>
      </c>
      <c r="D9178" s="39" t="s">
        <v>26</v>
      </c>
      <c r="E9178" s="39"/>
      <c r="F9178" s="41" t="n">
        <f aca="false">IF(A9178="","",MATCH(A9178,P_ID,1))</f>
        <v>8140</v>
      </c>
      <c r="G9178" s="41" t="str">
        <f aca="false">IF(A9178="","",INDEX(P_Svc,F9178))</f>
        <v>Standard</v>
      </c>
      <c r="H9178" s="41" t="str">
        <f aca="false">IF(A9178="","",INDEX(P_Zone,F9178))</f>
        <v>East</v>
      </c>
      <c r="I9178" s="41" t="n">
        <f aca="false">IF(A9178="","",IF(D9178="Delivered",IF(B9178&lt;=INDEX(P_Due,F9178),1,0),0))</f>
        <v>1</v>
      </c>
    </row>
    <row r="9179" customFormat="false" ht="15" hidden="false" customHeight="false" outlineLevel="0" collapsed="false">
      <c r="A9179" s="37" t="n">
        <v>1008141</v>
      </c>
      <c r="B9179" s="38" t="n">
        <v>46310</v>
      </c>
      <c r="C9179" s="39" t="n">
        <v>1</v>
      </c>
      <c r="D9179" s="39" t="s">
        <v>26</v>
      </c>
      <c r="E9179" s="39"/>
      <c r="F9179" s="41" t="n">
        <f aca="false">IF(A9179="","",MATCH(A9179,P_ID,1))</f>
        <v>8141</v>
      </c>
      <c r="G9179" s="41" t="str">
        <f aca="false">IF(A9179="","",INDEX(P_Svc,F9179))</f>
        <v>Standard</v>
      </c>
      <c r="H9179" s="41" t="str">
        <f aca="false">IF(A9179="","",INDEX(P_Zone,F9179))</f>
        <v>Central</v>
      </c>
      <c r="I9179" s="41" t="n">
        <f aca="false">IF(A9179="","",IF(D9179="Delivered",IF(B9179&lt;=INDEX(P_Due,F9179),1,0),0))</f>
        <v>1</v>
      </c>
    </row>
    <row r="9180" customFormat="false" ht="15" hidden="false" customHeight="false" outlineLevel="0" collapsed="false">
      <c r="A9180" s="37" t="n">
        <v>1008142</v>
      </c>
      <c r="B9180" s="38" t="n">
        <v>46310</v>
      </c>
      <c r="C9180" s="39" t="n">
        <v>1</v>
      </c>
      <c r="D9180" s="39" t="s">
        <v>26</v>
      </c>
      <c r="E9180" s="39"/>
      <c r="F9180" s="41" t="n">
        <f aca="false">IF(A9180="","",MATCH(A9180,P_ID,1))</f>
        <v>8142</v>
      </c>
      <c r="G9180" s="41" t="str">
        <f aca="false">IF(A9180="","",INDEX(P_Svc,F9180))</f>
        <v>Standard</v>
      </c>
      <c r="H9180" s="41" t="str">
        <f aca="false">IF(A9180="","",INDEX(P_Zone,F9180))</f>
        <v>Central</v>
      </c>
      <c r="I9180" s="41" t="n">
        <f aca="false">IF(A9180="","",IF(D9180="Delivered",IF(B9180&lt;=INDEX(P_Due,F9180),1,0),0))</f>
        <v>1</v>
      </c>
    </row>
    <row r="9181" customFormat="false" ht="15" hidden="false" customHeight="false" outlineLevel="0" collapsed="false">
      <c r="A9181" s="37" t="n">
        <v>1008143</v>
      </c>
      <c r="B9181" s="38" t="n">
        <v>46310</v>
      </c>
      <c r="C9181" s="39" t="n">
        <v>1</v>
      </c>
      <c r="D9181" s="39" t="s">
        <v>26</v>
      </c>
      <c r="E9181" s="39"/>
      <c r="F9181" s="41" t="n">
        <f aca="false">IF(A9181="","",MATCH(A9181,P_ID,1))</f>
        <v>8143</v>
      </c>
      <c r="G9181" s="41" t="str">
        <f aca="false">IF(A9181="","",INDEX(P_Svc,F9181))</f>
        <v>Standard</v>
      </c>
      <c r="H9181" s="41" t="str">
        <f aca="false">IF(A9181="","",INDEX(P_Zone,F9181))</f>
        <v>North</v>
      </c>
      <c r="I9181" s="41" t="n">
        <f aca="false">IF(A9181="","",IF(D9181="Delivered",IF(B9181&lt;=INDEX(P_Due,F9181),1,0),0))</f>
        <v>1</v>
      </c>
    </row>
    <row r="9182" customFormat="false" ht="15" hidden="false" customHeight="false" outlineLevel="0" collapsed="false">
      <c r="A9182" s="37" t="n">
        <v>1008144</v>
      </c>
      <c r="B9182" s="38" t="n">
        <v>46310</v>
      </c>
      <c r="C9182" s="39" t="n">
        <v>1</v>
      </c>
      <c r="D9182" s="39" t="s">
        <v>26</v>
      </c>
      <c r="E9182" s="39"/>
      <c r="F9182" s="41" t="n">
        <f aca="false">IF(A9182="","",MATCH(A9182,P_ID,1))</f>
        <v>8144</v>
      </c>
      <c r="G9182" s="41" t="str">
        <f aca="false">IF(A9182="","",INDEX(P_Svc,F9182))</f>
        <v>Standard</v>
      </c>
      <c r="H9182" s="41" t="str">
        <f aca="false">IF(A9182="","",INDEX(P_Zone,F9182))</f>
        <v>Central</v>
      </c>
      <c r="I9182" s="41" t="n">
        <f aca="false">IF(A9182="","",IF(D9182="Delivered",IF(B9182&lt;=INDEX(P_Due,F9182),1,0),0))</f>
        <v>1</v>
      </c>
    </row>
    <row r="9183" customFormat="false" ht="15" hidden="false" customHeight="false" outlineLevel="0" collapsed="false">
      <c r="A9183" s="37" t="n">
        <v>1008145</v>
      </c>
      <c r="B9183" s="38" t="n">
        <v>46310</v>
      </c>
      <c r="C9183" s="39" t="n">
        <v>1</v>
      </c>
      <c r="D9183" s="39" t="s">
        <v>26</v>
      </c>
      <c r="E9183" s="39"/>
      <c r="F9183" s="41" t="n">
        <f aca="false">IF(A9183="","",MATCH(A9183,P_ID,1))</f>
        <v>8145</v>
      </c>
      <c r="G9183" s="41" t="str">
        <f aca="false">IF(A9183="","",INDEX(P_Svc,F9183))</f>
        <v>Economy</v>
      </c>
      <c r="H9183" s="41" t="str">
        <f aca="false">IF(A9183="","",INDEX(P_Zone,F9183))</f>
        <v>North</v>
      </c>
      <c r="I9183" s="41" t="n">
        <f aca="false">IF(A9183="","",IF(D9183="Delivered",IF(B9183&lt;=INDEX(P_Due,F9183),1,0),0))</f>
        <v>1</v>
      </c>
    </row>
    <row r="9184" customFormat="false" ht="15" hidden="false" customHeight="false" outlineLevel="0" collapsed="false">
      <c r="A9184" s="37" t="n">
        <v>1008146</v>
      </c>
      <c r="B9184" s="38" t="n">
        <v>46310</v>
      </c>
      <c r="C9184" s="39" t="n">
        <v>1</v>
      </c>
      <c r="D9184" s="39" t="s">
        <v>26</v>
      </c>
      <c r="E9184" s="39"/>
      <c r="F9184" s="41" t="n">
        <f aca="false">IF(A9184="","",MATCH(A9184,P_ID,1))</f>
        <v>8146</v>
      </c>
      <c r="G9184" s="41" t="str">
        <f aca="false">IF(A9184="","",INDEX(P_Svc,F9184))</f>
        <v>Standard</v>
      </c>
      <c r="H9184" s="41" t="str">
        <f aca="false">IF(A9184="","",INDEX(P_Zone,F9184))</f>
        <v>Central</v>
      </c>
      <c r="I9184" s="41" t="n">
        <f aca="false">IF(A9184="","",IF(D9184="Delivered",IF(B9184&lt;=INDEX(P_Due,F9184),1,0),0))</f>
        <v>1</v>
      </c>
    </row>
    <row r="9185" customFormat="false" ht="15" hidden="false" customHeight="false" outlineLevel="0" collapsed="false">
      <c r="A9185" s="37" t="n">
        <v>1008147</v>
      </c>
      <c r="B9185" s="38" t="n">
        <v>46310</v>
      </c>
      <c r="C9185" s="39" t="n">
        <v>1</v>
      </c>
      <c r="D9185" s="39" t="s">
        <v>26</v>
      </c>
      <c r="E9185" s="39"/>
      <c r="F9185" s="41" t="n">
        <f aca="false">IF(A9185="","",MATCH(A9185,P_ID,1))</f>
        <v>8147</v>
      </c>
      <c r="G9185" s="41" t="str">
        <f aca="false">IF(A9185="","",INDEX(P_Svc,F9185))</f>
        <v>Standard</v>
      </c>
      <c r="H9185" s="41" t="str">
        <f aca="false">IF(A9185="","",INDEX(P_Zone,F9185))</f>
        <v>West</v>
      </c>
      <c r="I9185" s="41" t="n">
        <f aca="false">IF(A9185="","",IF(D9185="Delivered",IF(B9185&lt;=INDEX(P_Due,F9185),1,0),0))</f>
        <v>1</v>
      </c>
    </row>
    <row r="9186" customFormat="false" ht="15" hidden="false" customHeight="false" outlineLevel="0" collapsed="false">
      <c r="A9186" s="37" t="n">
        <v>1008148</v>
      </c>
      <c r="B9186" s="38" t="n">
        <v>46310</v>
      </c>
      <c r="C9186" s="39" t="n">
        <v>1</v>
      </c>
      <c r="D9186" s="39" t="s">
        <v>26</v>
      </c>
      <c r="E9186" s="39"/>
      <c r="F9186" s="41" t="n">
        <f aca="false">IF(A9186="","",MATCH(A9186,P_ID,1))</f>
        <v>8148</v>
      </c>
      <c r="G9186" s="41" t="str">
        <f aca="false">IF(A9186="","",INDEX(P_Svc,F9186))</f>
        <v>Standard</v>
      </c>
      <c r="H9186" s="41" t="str">
        <f aca="false">IF(A9186="","",INDEX(P_Zone,F9186))</f>
        <v>East</v>
      </c>
      <c r="I9186" s="41" t="n">
        <f aca="false">IF(A9186="","",IF(D9186="Delivered",IF(B9186&lt;=INDEX(P_Due,F9186),1,0),0))</f>
        <v>1</v>
      </c>
    </row>
    <row r="9187" customFormat="false" ht="15" hidden="false" customHeight="false" outlineLevel="0" collapsed="false">
      <c r="A9187" s="37" t="n">
        <v>1008149</v>
      </c>
      <c r="B9187" s="38" t="n">
        <v>46310</v>
      </c>
      <c r="C9187" s="39" t="n">
        <v>1</v>
      </c>
      <c r="D9187" s="39" t="s">
        <v>26</v>
      </c>
      <c r="E9187" s="39"/>
      <c r="F9187" s="41" t="n">
        <f aca="false">IF(A9187="","",MATCH(A9187,P_ID,1))</f>
        <v>8149</v>
      </c>
      <c r="G9187" s="41" t="str">
        <f aca="false">IF(A9187="","",INDEX(P_Svc,F9187))</f>
        <v>Standard</v>
      </c>
      <c r="H9187" s="41" t="str">
        <f aca="false">IF(A9187="","",INDEX(P_Zone,F9187))</f>
        <v>Central</v>
      </c>
      <c r="I9187" s="41" t="n">
        <f aca="false">IF(A9187="","",IF(D9187="Delivered",IF(B9187&lt;=INDEX(P_Due,F9187),1,0),0))</f>
        <v>1</v>
      </c>
    </row>
    <row r="9188" customFormat="false" ht="15" hidden="false" customHeight="false" outlineLevel="0" collapsed="false">
      <c r="A9188" s="37" t="n">
        <v>1008150</v>
      </c>
      <c r="B9188" s="38" t="n">
        <v>46310</v>
      </c>
      <c r="C9188" s="39" t="n">
        <v>1</v>
      </c>
      <c r="D9188" s="39" t="s">
        <v>26</v>
      </c>
      <c r="E9188" s="39"/>
      <c r="F9188" s="41" t="n">
        <f aca="false">IF(A9188="","",MATCH(A9188,P_ID,1))</f>
        <v>8150</v>
      </c>
      <c r="G9188" s="41" t="str">
        <f aca="false">IF(A9188="","",INDEX(P_Svc,F9188))</f>
        <v>Standard</v>
      </c>
      <c r="H9188" s="41" t="str">
        <f aca="false">IF(A9188="","",INDEX(P_Zone,F9188))</f>
        <v>South</v>
      </c>
      <c r="I9188" s="41" t="n">
        <f aca="false">IF(A9188="","",IF(D9188="Delivered",IF(B9188&lt;=INDEX(P_Due,F9188),1,0),0))</f>
        <v>1</v>
      </c>
    </row>
    <row r="9189" customFormat="false" ht="15" hidden="false" customHeight="false" outlineLevel="0" collapsed="false">
      <c r="A9189" s="37" t="n">
        <v>1008151</v>
      </c>
      <c r="B9189" s="38" t="n">
        <v>46310</v>
      </c>
      <c r="C9189" s="39" t="n">
        <v>1</v>
      </c>
      <c r="D9189" s="39" t="s">
        <v>26</v>
      </c>
      <c r="E9189" s="39"/>
      <c r="F9189" s="41" t="n">
        <f aca="false">IF(A9189="","",MATCH(A9189,P_ID,1))</f>
        <v>8151</v>
      </c>
      <c r="G9189" s="41" t="str">
        <f aca="false">IF(A9189="","",INDEX(P_Svc,F9189))</f>
        <v>Standard</v>
      </c>
      <c r="H9189" s="41" t="str">
        <f aca="false">IF(A9189="","",INDEX(P_Zone,F9189))</f>
        <v>Central</v>
      </c>
      <c r="I9189" s="41" t="n">
        <f aca="false">IF(A9189="","",IF(D9189="Delivered",IF(B9189&lt;=INDEX(P_Due,F9189),1,0),0))</f>
        <v>1</v>
      </c>
    </row>
    <row r="9190" customFormat="false" ht="15" hidden="false" customHeight="false" outlineLevel="0" collapsed="false">
      <c r="A9190" s="37" t="n">
        <v>1008152</v>
      </c>
      <c r="B9190" s="38" t="n">
        <v>46310</v>
      </c>
      <c r="C9190" s="39" t="n">
        <v>1</v>
      </c>
      <c r="D9190" s="39" t="s">
        <v>26</v>
      </c>
      <c r="E9190" s="39"/>
      <c r="F9190" s="41" t="n">
        <f aca="false">IF(A9190="","",MATCH(A9190,P_ID,1))</f>
        <v>8152</v>
      </c>
      <c r="G9190" s="41" t="str">
        <f aca="false">IF(A9190="","",INDEX(P_Svc,F9190))</f>
        <v>Standard</v>
      </c>
      <c r="H9190" s="41" t="str">
        <f aca="false">IF(A9190="","",INDEX(P_Zone,F9190))</f>
        <v>North</v>
      </c>
      <c r="I9190" s="41" t="n">
        <f aca="false">IF(A9190="","",IF(D9190="Delivered",IF(B9190&lt;=INDEX(P_Due,F9190),1,0),0))</f>
        <v>1</v>
      </c>
    </row>
    <row r="9191" customFormat="false" ht="15" hidden="false" customHeight="false" outlineLevel="0" collapsed="false">
      <c r="A9191" s="37" t="n">
        <v>1008153</v>
      </c>
      <c r="B9191" s="38" t="n">
        <v>46310</v>
      </c>
      <c r="C9191" s="39" t="n">
        <v>1</v>
      </c>
      <c r="D9191" s="39" t="s">
        <v>26</v>
      </c>
      <c r="E9191" s="39"/>
      <c r="F9191" s="41" t="n">
        <f aca="false">IF(A9191="","",MATCH(A9191,P_ID,1))</f>
        <v>8153</v>
      </c>
      <c r="G9191" s="41" t="str">
        <f aca="false">IF(A9191="","",INDEX(P_Svc,F9191))</f>
        <v>Standard</v>
      </c>
      <c r="H9191" s="41" t="str">
        <f aca="false">IF(A9191="","",INDEX(P_Zone,F9191))</f>
        <v>Central</v>
      </c>
      <c r="I9191" s="41" t="n">
        <f aca="false">IF(A9191="","",IF(D9191="Delivered",IF(B9191&lt;=INDEX(P_Due,F9191),1,0),0))</f>
        <v>1</v>
      </c>
    </row>
    <row r="9192" customFormat="false" ht="15" hidden="false" customHeight="false" outlineLevel="0" collapsed="false">
      <c r="A9192" s="37" t="n">
        <v>1008154</v>
      </c>
      <c r="B9192" s="38" t="n">
        <v>46310</v>
      </c>
      <c r="C9192" s="39" t="n">
        <v>1</v>
      </c>
      <c r="D9192" s="39" t="s">
        <v>79</v>
      </c>
      <c r="E9192" s="39" t="s">
        <v>32</v>
      </c>
      <c r="F9192" s="41" t="n">
        <f aca="false">IF(A9192="","",MATCH(A9192,P_ID,1))</f>
        <v>8154</v>
      </c>
      <c r="G9192" s="41" t="str">
        <f aca="false">IF(A9192="","",INDEX(P_Svc,F9192))</f>
        <v>Standard</v>
      </c>
      <c r="H9192" s="41" t="str">
        <f aca="false">IF(A9192="","",INDEX(P_Zone,F9192))</f>
        <v>East</v>
      </c>
      <c r="I9192" s="41" t="n">
        <f aca="false">IF(A9192="","",IF(D9192="Delivered",IF(B9192&lt;=INDEX(P_Due,F9192),1,0),0))</f>
        <v>0</v>
      </c>
    </row>
    <row r="9193" customFormat="false" ht="15" hidden="false" customHeight="false" outlineLevel="0" collapsed="false">
      <c r="A9193" s="37" t="n">
        <v>1008155</v>
      </c>
      <c r="B9193" s="38" t="n">
        <v>46310</v>
      </c>
      <c r="C9193" s="39" t="n">
        <v>1</v>
      </c>
      <c r="D9193" s="39" t="s">
        <v>26</v>
      </c>
      <c r="E9193" s="39"/>
      <c r="F9193" s="41" t="n">
        <f aca="false">IF(A9193="","",MATCH(A9193,P_ID,1))</f>
        <v>8155</v>
      </c>
      <c r="G9193" s="41" t="str">
        <f aca="false">IF(A9193="","",INDEX(P_Svc,F9193))</f>
        <v>Economy</v>
      </c>
      <c r="H9193" s="41" t="str">
        <f aca="false">IF(A9193="","",INDEX(P_Zone,F9193))</f>
        <v>South</v>
      </c>
      <c r="I9193" s="41" t="n">
        <f aca="false">IF(A9193="","",IF(D9193="Delivered",IF(B9193&lt;=INDEX(P_Due,F9193),1,0),0))</f>
        <v>1</v>
      </c>
    </row>
    <row r="9194" customFormat="false" ht="15" hidden="false" customHeight="false" outlineLevel="0" collapsed="false">
      <c r="A9194" s="37" t="n">
        <v>1008157</v>
      </c>
      <c r="B9194" s="38" t="n">
        <v>46310</v>
      </c>
      <c r="C9194" s="39" t="n">
        <v>1</v>
      </c>
      <c r="D9194" s="39" t="s">
        <v>26</v>
      </c>
      <c r="E9194" s="39"/>
      <c r="F9194" s="41" t="n">
        <f aca="false">IF(A9194="","",MATCH(A9194,P_ID,1))</f>
        <v>8157</v>
      </c>
      <c r="G9194" s="41" t="str">
        <f aca="false">IF(A9194="","",INDEX(P_Svc,F9194))</f>
        <v>Standard</v>
      </c>
      <c r="H9194" s="41" t="str">
        <f aca="false">IF(A9194="","",INDEX(P_Zone,F9194))</f>
        <v>North</v>
      </c>
      <c r="I9194" s="41" t="n">
        <f aca="false">IF(A9194="","",IF(D9194="Delivered",IF(B9194&lt;=INDEX(P_Due,F9194),1,0),0))</f>
        <v>1</v>
      </c>
    </row>
    <row r="9195" customFormat="false" ht="15" hidden="false" customHeight="false" outlineLevel="0" collapsed="false">
      <c r="A9195" s="37" t="n">
        <v>1008158</v>
      </c>
      <c r="B9195" s="38" t="n">
        <v>46310</v>
      </c>
      <c r="C9195" s="39" t="n">
        <v>1</v>
      </c>
      <c r="D9195" s="39" t="s">
        <v>26</v>
      </c>
      <c r="E9195" s="39"/>
      <c r="F9195" s="41" t="n">
        <f aca="false">IF(A9195="","",MATCH(A9195,P_ID,1))</f>
        <v>8158</v>
      </c>
      <c r="G9195" s="41" t="str">
        <f aca="false">IF(A9195="","",INDEX(P_Svc,F9195))</f>
        <v>Standard</v>
      </c>
      <c r="H9195" s="41" t="str">
        <f aca="false">IF(A9195="","",INDEX(P_Zone,F9195))</f>
        <v>East</v>
      </c>
      <c r="I9195" s="41" t="n">
        <f aca="false">IF(A9195="","",IF(D9195="Delivered",IF(B9195&lt;=INDEX(P_Due,F9195),1,0),0))</f>
        <v>1</v>
      </c>
    </row>
    <row r="9196" customFormat="false" ht="15" hidden="false" customHeight="false" outlineLevel="0" collapsed="false">
      <c r="A9196" s="37" t="n">
        <v>1008159</v>
      </c>
      <c r="B9196" s="38" t="n">
        <v>46310</v>
      </c>
      <c r="C9196" s="39" t="n">
        <v>1</v>
      </c>
      <c r="D9196" s="39" t="s">
        <v>26</v>
      </c>
      <c r="E9196" s="39"/>
      <c r="F9196" s="41" t="n">
        <f aca="false">IF(A9196="","",MATCH(A9196,P_ID,1))</f>
        <v>8159</v>
      </c>
      <c r="G9196" s="41" t="str">
        <f aca="false">IF(A9196="","",INDEX(P_Svc,F9196))</f>
        <v>Standard</v>
      </c>
      <c r="H9196" s="41" t="str">
        <f aca="false">IF(A9196="","",INDEX(P_Zone,F9196))</f>
        <v>North</v>
      </c>
      <c r="I9196" s="41" t="n">
        <f aca="false">IF(A9196="","",IF(D9196="Delivered",IF(B9196&lt;=INDEX(P_Due,F9196),1,0),0))</f>
        <v>1</v>
      </c>
    </row>
    <row r="9197" customFormat="false" ht="15" hidden="false" customHeight="false" outlineLevel="0" collapsed="false">
      <c r="A9197" s="37" t="n">
        <v>1008160</v>
      </c>
      <c r="B9197" s="38" t="n">
        <v>46310</v>
      </c>
      <c r="C9197" s="39" t="n">
        <v>1</v>
      </c>
      <c r="D9197" s="39" t="s">
        <v>26</v>
      </c>
      <c r="E9197" s="39"/>
      <c r="F9197" s="41" t="n">
        <f aca="false">IF(A9197="","",MATCH(A9197,P_ID,1))</f>
        <v>8160</v>
      </c>
      <c r="G9197" s="41" t="str">
        <f aca="false">IF(A9197="","",INDEX(P_Svc,F9197))</f>
        <v>Standard</v>
      </c>
      <c r="H9197" s="41" t="str">
        <f aca="false">IF(A9197="","",INDEX(P_Zone,F9197))</f>
        <v>East</v>
      </c>
      <c r="I9197" s="41" t="n">
        <f aca="false">IF(A9197="","",IF(D9197="Delivered",IF(B9197&lt;=INDEX(P_Due,F9197),1,0),0))</f>
        <v>1</v>
      </c>
    </row>
    <row r="9198" customFormat="false" ht="15" hidden="false" customHeight="false" outlineLevel="0" collapsed="false">
      <c r="A9198" s="37" t="n">
        <v>1008161</v>
      </c>
      <c r="B9198" s="38" t="n">
        <v>46310</v>
      </c>
      <c r="C9198" s="39" t="n">
        <v>1</v>
      </c>
      <c r="D9198" s="39" t="s">
        <v>26</v>
      </c>
      <c r="E9198" s="39"/>
      <c r="F9198" s="41" t="n">
        <f aca="false">IF(A9198="","",MATCH(A9198,P_ID,1))</f>
        <v>8161</v>
      </c>
      <c r="G9198" s="41" t="str">
        <f aca="false">IF(A9198="","",INDEX(P_Svc,F9198))</f>
        <v>Standard</v>
      </c>
      <c r="H9198" s="41" t="str">
        <f aca="false">IF(A9198="","",INDEX(P_Zone,F9198))</f>
        <v>South</v>
      </c>
      <c r="I9198" s="41" t="n">
        <f aca="false">IF(A9198="","",IF(D9198="Delivered",IF(B9198&lt;=INDEX(P_Due,F9198),1,0),0))</f>
        <v>1</v>
      </c>
    </row>
    <row r="9199" customFormat="false" ht="15" hidden="false" customHeight="false" outlineLevel="0" collapsed="false">
      <c r="A9199" s="37" t="n">
        <v>1008162</v>
      </c>
      <c r="B9199" s="38" t="n">
        <v>46310</v>
      </c>
      <c r="C9199" s="39" t="n">
        <v>1</v>
      </c>
      <c r="D9199" s="39" t="s">
        <v>26</v>
      </c>
      <c r="E9199" s="39"/>
      <c r="F9199" s="41" t="n">
        <f aca="false">IF(A9199="","",MATCH(A9199,P_ID,1))</f>
        <v>8162</v>
      </c>
      <c r="G9199" s="41" t="str">
        <f aca="false">IF(A9199="","",INDEX(P_Svc,F9199))</f>
        <v>Standard</v>
      </c>
      <c r="H9199" s="41" t="str">
        <f aca="false">IF(A9199="","",INDEX(P_Zone,F9199))</f>
        <v>West</v>
      </c>
      <c r="I9199" s="41" t="n">
        <f aca="false">IF(A9199="","",IF(D9199="Delivered",IF(B9199&lt;=INDEX(P_Due,F9199),1,0),0))</f>
        <v>1</v>
      </c>
    </row>
    <row r="9200" customFormat="false" ht="15" hidden="false" customHeight="false" outlineLevel="0" collapsed="false">
      <c r="A9200" s="37" t="n">
        <v>1008163</v>
      </c>
      <c r="B9200" s="38" t="n">
        <v>46310</v>
      </c>
      <c r="C9200" s="39" t="n">
        <v>1</v>
      </c>
      <c r="D9200" s="39" t="s">
        <v>26</v>
      </c>
      <c r="E9200" s="39"/>
      <c r="F9200" s="41" t="n">
        <f aca="false">IF(A9200="","",MATCH(A9200,P_ID,1))</f>
        <v>8163</v>
      </c>
      <c r="G9200" s="41" t="str">
        <f aca="false">IF(A9200="","",INDEX(P_Svc,F9200))</f>
        <v>Express</v>
      </c>
      <c r="H9200" s="41" t="str">
        <f aca="false">IF(A9200="","",INDEX(P_Zone,F9200))</f>
        <v>South</v>
      </c>
      <c r="I9200" s="41" t="n">
        <f aca="false">IF(A9200="","",IF(D9200="Delivered",IF(B9200&lt;=INDEX(P_Due,F9200),1,0),0))</f>
        <v>0</v>
      </c>
    </row>
    <row r="9201" customFormat="false" ht="15" hidden="false" customHeight="false" outlineLevel="0" collapsed="false">
      <c r="A9201" s="37" t="n">
        <v>1008164</v>
      </c>
      <c r="B9201" s="38" t="n">
        <v>46310</v>
      </c>
      <c r="C9201" s="39" t="n">
        <v>1</v>
      </c>
      <c r="D9201" s="39" t="s">
        <v>26</v>
      </c>
      <c r="E9201" s="39"/>
      <c r="F9201" s="41" t="n">
        <f aca="false">IF(A9201="","",MATCH(A9201,P_ID,1))</f>
        <v>8164</v>
      </c>
      <c r="G9201" s="41" t="str">
        <f aca="false">IF(A9201="","",INDEX(P_Svc,F9201))</f>
        <v>Standard</v>
      </c>
      <c r="H9201" s="41" t="str">
        <f aca="false">IF(A9201="","",INDEX(P_Zone,F9201))</f>
        <v>Central</v>
      </c>
      <c r="I9201" s="41" t="n">
        <f aca="false">IF(A9201="","",IF(D9201="Delivered",IF(B9201&lt;=INDEX(P_Due,F9201),1,0),0))</f>
        <v>1</v>
      </c>
    </row>
    <row r="9202" customFormat="false" ht="15" hidden="false" customHeight="false" outlineLevel="0" collapsed="false">
      <c r="A9202" s="37" t="n">
        <v>1008166</v>
      </c>
      <c r="B9202" s="38" t="n">
        <v>46310</v>
      </c>
      <c r="C9202" s="39" t="n">
        <v>1</v>
      </c>
      <c r="D9202" s="39" t="s">
        <v>26</v>
      </c>
      <c r="E9202" s="39"/>
      <c r="F9202" s="41" t="n">
        <f aca="false">IF(A9202="","",MATCH(A9202,P_ID,1))</f>
        <v>8166</v>
      </c>
      <c r="G9202" s="41" t="str">
        <f aca="false">IF(A9202="","",INDEX(P_Svc,F9202))</f>
        <v>Economy</v>
      </c>
      <c r="H9202" s="41" t="str">
        <f aca="false">IF(A9202="","",INDEX(P_Zone,F9202))</f>
        <v>Central</v>
      </c>
      <c r="I9202" s="41" t="n">
        <f aca="false">IF(A9202="","",IF(D9202="Delivered",IF(B9202&lt;=INDEX(P_Due,F9202),1,0),0))</f>
        <v>1</v>
      </c>
    </row>
    <row r="9203" customFormat="false" ht="15" hidden="false" customHeight="false" outlineLevel="0" collapsed="false">
      <c r="A9203" s="37" t="n">
        <v>1008167</v>
      </c>
      <c r="B9203" s="38" t="n">
        <v>46310</v>
      </c>
      <c r="C9203" s="39" t="n">
        <v>1</v>
      </c>
      <c r="D9203" s="39" t="s">
        <v>26</v>
      </c>
      <c r="E9203" s="39"/>
      <c r="F9203" s="41" t="n">
        <f aca="false">IF(A9203="","",MATCH(A9203,P_ID,1))</f>
        <v>8167</v>
      </c>
      <c r="G9203" s="41" t="str">
        <f aca="false">IF(A9203="","",INDEX(P_Svc,F9203))</f>
        <v>Standard</v>
      </c>
      <c r="H9203" s="41" t="str">
        <f aca="false">IF(A9203="","",INDEX(P_Zone,F9203))</f>
        <v>North</v>
      </c>
      <c r="I9203" s="41" t="n">
        <f aca="false">IF(A9203="","",IF(D9203="Delivered",IF(B9203&lt;=INDEX(P_Due,F9203),1,0),0))</f>
        <v>1</v>
      </c>
    </row>
    <row r="9204" customFormat="false" ht="15" hidden="false" customHeight="false" outlineLevel="0" collapsed="false">
      <c r="A9204" s="37" t="n">
        <v>1008168</v>
      </c>
      <c r="B9204" s="38" t="n">
        <v>46310</v>
      </c>
      <c r="C9204" s="39" t="n">
        <v>1</v>
      </c>
      <c r="D9204" s="39" t="s">
        <v>26</v>
      </c>
      <c r="E9204" s="39"/>
      <c r="F9204" s="41" t="n">
        <f aca="false">IF(A9204="","",MATCH(A9204,P_ID,1))</f>
        <v>8168</v>
      </c>
      <c r="G9204" s="41" t="str">
        <f aca="false">IF(A9204="","",INDEX(P_Svc,F9204))</f>
        <v>Standard</v>
      </c>
      <c r="H9204" s="41" t="str">
        <f aca="false">IF(A9204="","",INDEX(P_Zone,F9204))</f>
        <v>South</v>
      </c>
      <c r="I9204" s="41" t="n">
        <f aca="false">IF(A9204="","",IF(D9204="Delivered",IF(B9204&lt;=INDEX(P_Due,F9204),1,0),0))</f>
        <v>1</v>
      </c>
    </row>
    <row r="9205" customFormat="false" ht="15" hidden="false" customHeight="false" outlineLevel="0" collapsed="false">
      <c r="A9205" s="37" t="n">
        <v>1008169</v>
      </c>
      <c r="B9205" s="38" t="n">
        <v>46310</v>
      </c>
      <c r="C9205" s="39" t="n">
        <v>1</v>
      </c>
      <c r="D9205" s="39" t="s">
        <v>26</v>
      </c>
      <c r="E9205" s="39"/>
      <c r="F9205" s="41" t="n">
        <f aca="false">IF(A9205="","",MATCH(A9205,P_ID,1))</f>
        <v>8169</v>
      </c>
      <c r="G9205" s="41" t="str">
        <f aca="false">IF(A9205="","",INDEX(P_Svc,F9205))</f>
        <v>Standard</v>
      </c>
      <c r="H9205" s="41" t="str">
        <f aca="false">IF(A9205="","",INDEX(P_Zone,F9205))</f>
        <v>West</v>
      </c>
      <c r="I9205" s="41" t="n">
        <f aca="false">IF(A9205="","",IF(D9205="Delivered",IF(B9205&lt;=INDEX(P_Due,F9205),1,0),0))</f>
        <v>1</v>
      </c>
    </row>
    <row r="9206" customFormat="false" ht="15" hidden="false" customHeight="false" outlineLevel="0" collapsed="false">
      <c r="A9206" s="37" t="n">
        <v>1008170</v>
      </c>
      <c r="B9206" s="38" t="n">
        <v>46310</v>
      </c>
      <c r="C9206" s="39" t="n">
        <v>1</v>
      </c>
      <c r="D9206" s="39" t="s">
        <v>26</v>
      </c>
      <c r="E9206" s="39"/>
      <c r="F9206" s="41" t="n">
        <f aca="false">IF(A9206="","",MATCH(A9206,P_ID,1))</f>
        <v>8170</v>
      </c>
      <c r="G9206" s="41" t="str">
        <f aca="false">IF(A9206="","",INDEX(P_Svc,F9206))</f>
        <v>Standard</v>
      </c>
      <c r="H9206" s="41" t="str">
        <f aca="false">IF(A9206="","",INDEX(P_Zone,F9206))</f>
        <v>South</v>
      </c>
      <c r="I9206" s="41" t="n">
        <f aca="false">IF(A9206="","",IF(D9206="Delivered",IF(B9206&lt;=INDEX(P_Due,F9206),1,0),0))</f>
        <v>1</v>
      </c>
    </row>
    <row r="9207" customFormat="false" ht="15" hidden="false" customHeight="false" outlineLevel="0" collapsed="false">
      <c r="A9207" s="37" t="n">
        <v>1008171</v>
      </c>
      <c r="B9207" s="38" t="n">
        <v>46310</v>
      </c>
      <c r="C9207" s="39" t="n">
        <v>1</v>
      </c>
      <c r="D9207" s="39" t="s">
        <v>26</v>
      </c>
      <c r="E9207" s="39"/>
      <c r="F9207" s="41" t="n">
        <f aca="false">IF(A9207="","",MATCH(A9207,P_ID,1))</f>
        <v>8171</v>
      </c>
      <c r="G9207" s="41" t="str">
        <f aca="false">IF(A9207="","",INDEX(P_Svc,F9207))</f>
        <v>Standard</v>
      </c>
      <c r="H9207" s="41" t="str">
        <f aca="false">IF(A9207="","",INDEX(P_Zone,F9207))</f>
        <v>West</v>
      </c>
      <c r="I9207" s="41" t="n">
        <f aca="false">IF(A9207="","",IF(D9207="Delivered",IF(B9207&lt;=INDEX(P_Due,F9207),1,0),0))</f>
        <v>1</v>
      </c>
    </row>
    <row r="9208" customFormat="false" ht="15" hidden="false" customHeight="false" outlineLevel="0" collapsed="false">
      <c r="A9208" s="37" t="n">
        <v>1008172</v>
      </c>
      <c r="B9208" s="38" t="n">
        <v>46310</v>
      </c>
      <c r="C9208" s="39" t="n">
        <v>1</v>
      </c>
      <c r="D9208" s="39" t="s">
        <v>26</v>
      </c>
      <c r="E9208" s="39"/>
      <c r="F9208" s="41" t="n">
        <f aca="false">IF(A9208="","",MATCH(A9208,P_ID,1))</f>
        <v>8172</v>
      </c>
      <c r="G9208" s="41" t="str">
        <f aca="false">IF(A9208="","",INDEX(P_Svc,F9208))</f>
        <v>Economy</v>
      </c>
      <c r="H9208" s="41" t="str">
        <f aca="false">IF(A9208="","",INDEX(P_Zone,F9208))</f>
        <v>West</v>
      </c>
      <c r="I9208" s="41" t="n">
        <f aca="false">IF(A9208="","",IF(D9208="Delivered",IF(B9208&lt;=INDEX(P_Due,F9208),1,0),0))</f>
        <v>1</v>
      </c>
    </row>
    <row r="9209" customFormat="false" ht="15" hidden="false" customHeight="false" outlineLevel="0" collapsed="false">
      <c r="A9209" s="37" t="n">
        <v>1008174</v>
      </c>
      <c r="B9209" s="38" t="n">
        <v>46310</v>
      </c>
      <c r="C9209" s="39" t="n">
        <v>1</v>
      </c>
      <c r="D9209" s="39" t="s">
        <v>26</v>
      </c>
      <c r="E9209" s="39"/>
      <c r="F9209" s="41" t="n">
        <f aca="false">IF(A9209="","",MATCH(A9209,P_ID,1))</f>
        <v>8174</v>
      </c>
      <c r="G9209" s="41" t="str">
        <f aca="false">IF(A9209="","",INDEX(P_Svc,F9209))</f>
        <v>Economy</v>
      </c>
      <c r="H9209" s="41" t="str">
        <f aca="false">IF(A9209="","",INDEX(P_Zone,F9209))</f>
        <v>North</v>
      </c>
      <c r="I9209" s="41" t="n">
        <f aca="false">IF(A9209="","",IF(D9209="Delivered",IF(B9209&lt;=INDEX(P_Due,F9209),1,0),0))</f>
        <v>1</v>
      </c>
    </row>
    <row r="9210" customFormat="false" ht="15" hidden="false" customHeight="false" outlineLevel="0" collapsed="false">
      <c r="A9210" s="37" t="n">
        <v>1008175</v>
      </c>
      <c r="B9210" s="38" t="n">
        <v>46310</v>
      </c>
      <c r="C9210" s="39" t="n">
        <v>1</v>
      </c>
      <c r="D9210" s="39" t="s">
        <v>79</v>
      </c>
      <c r="E9210" s="39" t="s">
        <v>34</v>
      </c>
      <c r="F9210" s="41" t="n">
        <f aca="false">IF(A9210="","",MATCH(A9210,P_ID,1))</f>
        <v>8175</v>
      </c>
      <c r="G9210" s="41" t="str">
        <f aca="false">IF(A9210="","",INDEX(P_Svc,F9210))</f>
        <v>Standard</v>
      </c>
      <c r="H9210" s="41" t="str">
        <f aca="false">IF(A9210="","",INDEX(P_Zone,F9210))</f>
        <v>North</v>
      </c>
      <c r="I9210" s="41" t="n">
        <f aca="false">IF(A9210="","",IF(D9210="Delivered",IF(B9210&lt;=INDEX(P_Due,F9210),1,0),0))</f>
        <v>0</v>
      </c>
    </row>
    <row r="9211" customFormat="false" ht="15" hidden="false" customHeight="false" outlineLevel="0" collapsed="false">
      <c r="A9211" s="37" t="n">
        <v>1008185</v>
      </c>
      <c r="B9211" s="38" t="n">
        <v>46310</v>
      </c>
      <c r="C9211" s="39" t="n">
        <v>1</v>
      </c>
      <c r="D9211" s="39" t="s">
        <v>26</v>
      </c>
      <c r="E9211" s="39"/>
      <c r="F9211" s="41" t="n">
        <f aca="false">IF(A9211="","",MATCH(A9211,P_ID,1))</f>
        <v>8185</v>
      </c>
      <c r="G9211" s="41" t="str">
        <f aca="false">IF(A9211="","",INDEX(P_Svc,F9211))</f>
        <v>Express</v>
      </c>
      <c r="H9211" s="41" t="str">
        <f aca="false">IF(A9211="","",INDEX(P_Zone,F9211))</f>
        <v>South</v>
      </c>
      <c r="I9211" s="41" t="n">
        <f aca="false">IF(A9211="","",IF(D9211="Delivered",IF(B9211&lt;=INDEX(P_Due,F9211),1,0),0))</f>
        <v>1</v>
      </c>
    </row>
    <row r="9212" customFormat="false" ht="15" hidden="false" customHeight="false" outlineLevel="0" collapsed="false">
      <c r="A9212" s="37" t="n">
        <v>1006988</v>
      </c>
      <c r="B9212" s="38" t="n">
        <v>46310</v>
      </c>
      <c r="C9212" s="39" t="n">
        <v>3</v>
      </c>
      <c r="D9212" s="39" t="s">
        <v>26</v>
      </c>
      <c r="E9212" s="39"/>
      <c r="F9212" s="41" t="n">
        <f aca="false">IF(A9212="","",MATCH(A9212,P_ID,1))</f>
        <v>6988</v>
      </c>
      <c r="G9212" s="41" t="str">
        <f aca="false">IF(A9212="","",INDEX(P_Svc,F9212))</f>
        <v>Standard</v>
      </c>
      <c r="H9212" s="41" t="str">
        <f aca="false">IF(A9212="","",INDEX(P_Zone,F9212))</f>
        <v>West</v>
      </c>
      <c r="I9212" s="41" t="n">
        <f aca="false">IF(A9212="","",IF(D9212="Delivered",IF(B9212&lt;=INDEX(P_Due,F9212),1,0),0))</f>
        <v>0</v>
      </c>
    </row>
    <row r="9213" customFormat="false" ht="15" hidden="false" customHeight="false" outlineLevel="0" collapsed="false">
      <c r="A9213" s="37" t="n">
        <v>1006989</v>
      </c>
      <c r="B9213" s="38" t="n">
        <v>46310</v>
      </c>
      <c r="C9213" s="39" t="n">
        <v>3</v>
      </c>
      <c r="D9213" s="39" t="s">
        <v>26</v>
      </c>
      <c r="E9213" s="39"/>
      <c r="F9213" s="41" t="n">
        <f aca="false">IF(A9213="","",MATCH(A9213,P_ID,1))</f>
        <v>6989</v>
      </c>
      <c r="G9213" s="41" t="str">
        <f aca="false">IF(A9213="","",INDEX(P_Svc,F9213))</f>
        <v>Standard</v>
      </c>
      <c r="H9213" s="41" t="str">
        <f aca="false">IF(A9213="","",INDEX(P_Zone,F9213))</f>
        <v>Central</v>
      </c>
      <c r="I9213" s="41" t="n">
        <f aca="false">IF(A9213="","",IF(D9213="Delivered",IF(B9213&lt;=INDEX(P_Due,F9213),1,0),0))</f>
        <v>0</v>
      </c>
    </row>
    <row r="9214" customFormat="false" ht="15" hidden="false" customHeight="false" outlineLevel="0" collapsed="false">
      <c r="A9214" s="37" t="n">
        <v>1007082</v>
      </c>
      <c r="B9214" s="38" t="n">
        <v>46310</v>
      </c>
      <c r="C9214" s="39" t="n">
        <v>3</v>
      </c>
      <c r="D9214" s="39" t="s">
        <v>26</v>
      </c>
      <c r="E9214" s="39"/>
      <c r="F9214" s="41" t="n">
        <f aca="false">IF(A9214="","",MATCH(A9214,P_ID,1))</f>
        <v>7082</v>
      </c>
      <c r="G9214" s="41" t="str">
        <f aca="false">IF(A9214="","",INDEX(P_Svc,F9214))</f>
        <v>Standard</v>
      </c>
      <c r="H9214" s="41" t="str">
        <f aca="false">IF(A9214="","",INDEX(P_Zone,F9214))</f>
        <v>South</v>
      </c>
      <c r="I9214" s="41" t="n">
        <f aca="false">IF(A9214="","",IF(D9214="Delivered",IF(B9214&lt;=INDEX(P_Due,F9214),1,0),0))</f>
        <v>0</v>
      </c>
    </row>
    <row r="9215" customFormat="false" ht="15" hidden="false" customHeight="false" outlineLevel="0" collapsed="false">
      <c r="A9215" s="37" t="n">
        <v>1007085</v>
      </c>
      <c r="B9215" s="38" t="n">
        <v>46310</v>
      </c>
      <c r="C9215" s="39" t="n">
        <v>3</v>
      </c>
      <c r="D9215" s="39" t="s">
        <v>26</v>
      </c>
      <c r="E9215" s="39"/>
      <c r="F9215" s="41" t="n">
        <f aca="false">IF(A9215="","",MATCH(A9215,P_ID,1))</f>
        <v>7085</v>
      </c>
      <c r="G9215" s="41" t="str">
        <f aca="false">IF(A9215="","",INDEX(P_Svc,F9215))</f>
        <v>Economy</v>
      </c>
      <c r="H9215" s="41" t="str">
        <f aca="false">IF(A9215="","",INDEX(P_Zone,F9215))</f>
        <v>North</v>
      </c>
      <c r="I9215" s="41" t="n">
        <f aca="false">IF(A9215="","",IF(D9215="Delivered",IF(B9215&lt;=INDEX(P_Due,F9215),1,0),0))</f>
        <v>1</v>
      </c>
    </row>
    <row r="9216" customFormat="false" ht="15" hidden="false" customHeight="false" outlineLevel="0" collapsed="false">
      <c r="A9216" s="37" t="n">
        <v>1007230</v>
      </c>
      <c r="B9216" s="38" t="n">
        <v>46310</v>
      </c>
      <c r="C9216" s="39" t="n">
        <v>2</v>
      </c>
      <c r="D9216" s="39" t="s">
        <v>26</v>
      </c>
      <c r="E9216" s="39"/>
      <c r="F9216" s="41" t="n">
        <f aca="false">IF(A9216="","",MATCH(A9216,P_ID,1))</f>
        <v>7230</v>
      </c>
      <c r="G9216" s="41" t="str">
        <f aca="false">IF(A9216="","",INDEX(P_Svc,F9216))</f>
        <v>Standard</v>
      </c>
      <c r="H9216" s="41" t="str">
        <f aca="false">IF(A9216="","",INDEX(P_Zone,F9216))</f>
        <v>North</v>
      </c>
      <c r="I9216" s="41" t="n">
        <f aca="false">IF(A9216="","",IF(D9216="Delivered",IF(B9216&lt;=INDEX(P_Due,F9216),1,0),0))</f>
        <v>0</v>
      </c>
    </row>
    <row r="9217" customFormat="false" ht="15" hidden="false" customHeight="false" outlineLevel="0" collapsed="false">
      <c r="A9217" s="37" t="n">
        <v>1007615</v>
      </c>
      <c r="B9217" s="38" t="n">
        <v>46310</v>
      </c>
      <c r="C9217" s="39" t="n">
        <v>2</v>
      </c>
      <c r="D9217" s="39" t="s">
        <v>26</v>
      </c>
      <c r="E9217" s="39"/>
      <c r="F9217" s="41" t="n">
        <f aca="false">IF(A9217="","",MATCH(A9217,P_ID,1))</f>
        <v>7615</v>
      </c>
      <c r="G9217" s="41" t="str">
        <f aca="false">IF(A9217="","",INDEX(P_Svc,F9217))</f>
        <v>Economy</v>
      </c>
      <c r="H9217" s="41" t="str">
        <f aca="false">IF(A9217="","",INDEX(P_Zone,F9217))</f>
        <v>East</v>
      </c>
      <c r="I9217" s="41" t="n">
        <f aca="false">IF(A9217="","",IF(D9217="Delivered",IF(B9217&lt;=INDEX(P_Due,F9217),1,0),0))</f>
        <v>1</v>
      </c>
    </row>
    <row r="9218" customFormat="false" ht="15" hidden="false" customHeight="false" outlineLevel="0" collapsed="false">
      <c r="A9218" s="37" t="n">
        <v>1007620</v>
      </c>
      <c r="B9218" s="38" t="n">
        <v>46310</v>
      </c>
      <c r="C9218" s="39" t="n">
        <v>2</v>
      </c>
      <c r="D9218" s="39" t="s">
        <v>26</v>
      </c>
      <c r="E9218" s="39"/>
      <c r="F9218" s="41" t="n">
        <f aca="false">IF(A9218="","",MATCH(A9218,P_ID,1))</f>
        <v>7620</v>
      </c>
      <c r="G9218" s="41" t="str">
        <f aca="false">IF(A9218="","",INDEX(P_Svc,F9218))</f>
        <v>Standard</v>
      </c>
      <c r="H9218" s="41" t="str">
        <f aca="false">IF(A9218="","",INDEX(P_Zone,F9218))</f>
        <v>North</v>
      </c>
      <c r="I9218" s="41" t="n">
        <f aca="false">IF(A9218="","",IF(D9218="Delivered",IF(B9218&lt;=INDEX(P_Due,F9218),1,0),0))</f>
        <v>0</v>
      </c>
    </row>
    <row r="9219" customFormat="false" ht="15" hidden="false" customHeight="false" outlineLevel="0" collapsed="false">
      <c r="A9219" s="37" t="n">
        <v>1007621</v>
      </c>
      <c r="B9219" s="38" t="n">
        <v>46310</v>
      </c>
      <c r="C9219" s="39" t="n">
        <v>2</v>
      </c>
      <c r="D9219" s="39" t="s">
        <v>26</v>
      </c>
      <c r="E9219" s="39"/>
      <c r="F9219" s="41" t="n">
        <f aca="false">IF(A9219="","",MATCH(A9219,P_ID,1))</f>
        <v>7621</v>
      </c>
      <c r="G9219" s="41" t="str">
        <f aca="false">IF(A9219="","",INDEX(P_Svc,F9219))</f>
        <v>Economy</v>
      </c>
      <c r="H9219" s="41" t="str">
        <f aca="false">IF(A9219="","",INDEX(P_Zone,F9219))</f>
        <v>East</v>
      </c>
      <c r="I9219" s="41" t="n">
        <f aca="false">IF(A9219="","",IF(D9219="Delivered",IF(B9219&lt;=INDEX(P_Due,F9219),1,0),0))</f>
        <v>1</v>
      </c>
    </row>
    <row r="9220" customFormat="false" ht="15" hidden="false" customHeight="false" outlineLevel="0" collapsed="false">
      <c r="A9220" s="37" t="n">
        <v>1007633</v>
      </c>
      <c r="B9220" s="38" t="n">
        <v>46310</v>
      </c>
      <c r="C9220" s="39" t="n">
        <v>2</v>
      </c>
      <c r="D9220" s="39" t="s">
        <v>26</v>
      </c>
      <c r="E9220" s="39"/>
      <c r="F9220" s="41" t="n">
        <f aca="false">IF(A9220="","",MATCH(A9220,P_ID,1))</f>
        <v>7633</v>
      </c>
      <c r="G9220" s="41" t="str">
        <f aca="false">IF(A9220="","",INDEX(P_Svc,F9220))</f>
        <v>Standard</v>
      </c>
      <c r="H9220" s="41" t="str">
        <f aca="false">IF(A9220="","",INDEX(P_Zone,F9220))</f>
        <v>East</v>
      </c>
      <c r="I9220" s="41" t="n">
        <f aca="false">IF(A9220="","",IF(D9220="Delivered",IF(B9220&lt;=INDEX(P_Due,F9220),1,0),0))</f>
        <v>1</v>
      </c>
    </row>
    <row r="9221" customFormat="false" ht="15" hidden="false" customHeight="false" outlineLevel="0" collapsed="false">
      <c r="A9221" s="37" t="n">
        <v>1007648</v>
      </c>
      <c r="B9221" s="38" t="n">
        <v>46310</v>
      </c>
      <c r="C9221" s="39" t="n">
        <v>2</v>
      </c>
      <c r="D9221" s="39" t="s">
        <v>26</v>
      </c>
      <c r="E9221" s="39"/>
      <c r="F9221" s="41" t="n">
        <f aca="false">IF(A9221="","",MATCH(A9221,P_ID,1))</f>
        <v>7648</v>
      </c>
      <c r="G9221" s="41" t="str">
        <f aca="false">IF(A9221="","",INDEX(P_Svc,F9221))</f>
        <v>Standard</v>
      </c>
      <c r="H9221" s="41" t="str">
        <f aca="false">IF(A9221="","",INDEX(P_Zone,F9221))</f>
        <v>South</v>
      </c>
      <c r="I9221" s="41" t="n">
        <f aca="false">IF(A9221="","",IF(D9221="Delivered",IF(B9221&lt;=INDEX(P_Due,F9221),1,0),0))</f>
        <v>1</v>
      </c>
    </row>
    <row r="9222" customFormat="false" ht="15" hidden="false" customHeight="false" outlineLevel="0" collapsed="false">
      <c r="A9222" s="37" t="n">
        <v>1007651</v>
      </c>
      <c r="B9222" s="38" t="n">
        <v>46310</v>
      </c>
      <c r="C9222" s="39" t="n">
        <v>0</v>
      </c>
      <c r="D9222" s="39" t="s">
        <v>80</v>
      </c>
      <c r="E9222" s="39" t="s">
        <v>40</v>
      </c>
      <c r="F9222" s="41" t="n">
        <f aca="false">IF(A9222="","",MATCH(A9222,P_ID,1))</f>
        <v>7651</v>
      </c>
      <c r="G9222" s="41" t="str">
        <f aca="false">IF(A9222="","",INDEX(P_Svc,F9222))</f>
        <v>Economy</v>
      </c>
      <c r="H9222" s="41" t="str">
        <f aca="false">IF(A9222="","",INDEX(P_Zone,F9222))</f>
        <v>South</v>
      </c>
      <c r="I9222" s="41" t="n">
        <f aca="false">IF(A9222="","",IF(D9222="Delivered",IF(B9222&lt;=INDEX(P_Due,F9222),1,0),0))</f>
        <v>0</v>
      </c>
    </row>
    <row r="9223" customFormat="false" ht="15" hidden="false" customHeight="false" outlineLevel="0" collapsed="false">
      <c r="A9223" s="37" t="n">
        <v>1007661</v>
      </c>
      <c r="B9223" s="38" t="n">
        <v>46310</v>
      </c>
      <c r="C9223" s="39" t="n">
        <v>2</v>
      </c>
      <c r="D9223" s="39" t="s">
        <v>26</v>
      </c>
      <c r="E9223" s="39"/>
      <c r="F9223" s="41" t="n">
        <f aca="false">IF(A9223="","",MATCH(A9223,P_ID,1))</f>
        <v>7661</v>
      </c>
      <c r="G9223" s="41" t="str">
        <f aca="false">IF(A9223="","",INDEX(P_Svc,F9223))</f>
        <v>Standard</v>
      </c>
      <c r="H9223" s="41" t="str">
        <f aca="false">IF(A9223="","",INDEX(P_Zone,F9223))</f>
        <v>South</v>
      </c>
      <c r="I9223" s="41" t="n">
        <f aca="false">IF(A9223="","",IF(D9223="Delivered",IF(B9223&lt;=INDEX(P_Due,F9223),1,0),0))</f>
        <v>1</v>
      </c>
    </row>
    <row r="9224" customFormat="false" ht="15" hidden="false" customHeight="false" outlineLevel="0" collapsed="false">
      <c r="A9224" s="37" t="n">
        <v>1007675</v>
      </c>
      <c r="B9224" s="38" t="n">
        <v>46310</v>
      </c>
      <c r="C9224" s="39" t="n">
        <v>2</v>
      </c>
      <c r="D9224" s="39" t="s">
        <v>26</v>
      </c>
      <c r="E9224" s="39"/>
      <c r="F9224" s="41" t="n">
        <f aca="false">IF(A9224="","",MATCH(A9224,P_ID,1))</f>
        <v>7675</v>
      </c>
      <c r="G9224" s="41" t="str">
        <f aca="false">IF(A9224="","",INDEX(P_Svc,F9224))</f>
        <v>Standard</v>
      </c>
      <c r="H9224" s="41" t="str">
        <f aca="false">IF(A9224="","",INDEX(P_Zone,F9224))</f>
        <v>East</v>
      </c>
      <c r="I9224" s="41" t="n">
        <f aca="false">IF(A9224="","",IF(D9224="Delivered",IF(B9224&lt;=INDEX(P_Due,F9224),1,0),0))</f>
        <v>1</v>
      </c>
    </row>
    <row r="9225" customFormat="false" ht="15" hidden="false" customHeight="false" outlineLevel="0" collapsed="false">
      <c r="A9225" s="37" t="n">
        <v>1007687</v>
      </c>
      <c r="B9225" s="38" t="n">
        <v>46310</v>
      </c>
      <c r="C9225" s="39" t="n">
        <v>2</v>
      </c>
      <c r="D9225" s="39" t="s">
        <v>26</v>
      </c>
      <c r="E9225" s="39"/>
      <c r="F9225" s="41" t="n">
        <f aca="false">IF(A9225="","",MATCH(A9225,P_ID,1))</f>
        <v>7687</v>
      </c>
      <c r="G9225" s="41" t="str">
        <f aca="false">IF(A9225="","",INDEX(P_Svc,F9225))</f>
        <v>Standard</v>
      </c>
      <c r="H9225" s="41" t="str">
        <f aca="false">IF(A9225="","",INDEX(P_Zone,F9225))</f>
        <v>South</v>
      </c>
      <c r="I9225" s="41" t="n">
        <f aca="false">IF(A9225="","",IF(D9225="Delivered",IF(B9225&lt;=INDEX(P_Due,F9225),1,0),0))</f>
        <v>1</v>
      </c>
    </row>
    <row r="9226" customFormat="false" ht="15" hidden="false" customHeight="false" outlineLevel="0" collapsed="false">
      <c r="A9226" s="37" t="n">
        <v>1007690</v>
      </c>
      <c r="B9226" s="38" t="n">
        <v>46310</v>
      </c>
      <c r="C9226" s="39" t="n">
        <v>2</v>
      </c>
      <c r="D9226" s="39" t="s">
        <v>26</v>
      </c>
      <c r="E9226" s="39"/>
      <c r="F9226" s="41" t="n">
        <f aca="false">IF(A9226="","",MATCH(A9226,P_ID,1))</f>
        <v>7690</v>
      </c>
      <c r="G9226" s="41" t="str">
        <f aca="false">IF(A9226="","",INDEX(P_Svc,F9226))</f>
        <v>Standard</v>
      </c>
      <c r="H9226" s="41" t="str">
        <f aca="false">IF(A9226="","",INDEX(P_Zone,F9226))</f>
        <v>East</v>
      </c>
      <c r="I9226" s="41" t="n">
        <f aca="false">IF(A9226="","",IF(D9226="Delivered",IF(B9226&lt;=INDEX(P_Due,F9226),1,0),0))</f>
        <v>1</v>
      </c>
    </row>
    <row r="9227" customFormat="false" ht="15" hidden="false" customHeight="false" outlineLevel="0" collapsed="false">
      <c r="A9227" s="37" t="n">
        <v>1007699</v>
      </c>
      <c r="B9227" s="38" t="n">
        <v>46310</v>
      </c>
      <c r="C9227" s="39" t="n">
        <v>2</v>
      </c>
      <c r="D9227" s="39" t="s">
        <v>26</v>
      </c>
      <c r="E9227" s="39"/>
      <c r="F9227" s="41" t="n">
        <f aca="false">IF(A9227="","",MATCH(A9227,P_ID,1))</f>
        <v>7699</v>
      </c>
      <c r="G9227" s="41" t="str">
        <f aca="false">IF(A9227="","",INDEX(P_Svc,F9227))</f>
        <v>Economy</v>
      </c>
      <c r="H9227" s="41" t="str">
        <f aca="false">IF(A9227="","",INDEX(P_Zone,F9227))</f>
        <v>East</v>
      </c>
      <c r="I9227" s="41" t="n">
        <f aca="false">IF(A9227="","",IF(D9227="Delivered",IF(B9227&lt;=INDEX(P_Due,F9227),1,0),0))</f>
        <v>1</v>
      </c>
    </row>
    <row r="9228" customFormat="false" ht="15" hidden="false" customHeight="false" outlineLevel="0" collapsed="false">
      <c r="A9228" s="37" t="n">
        <v>1007707</v>
      </c>
      <c r="B9228" s="38" t="n">
        <v>46310</v>
      </c>
      <c r="C9228" s="39" t="n">
        <v>2</v>
      </c>
      <c r="D9228" s="39" t="s">
        <v>79</v>
      </c>
      <c r="E9228" s="39" t="s">
        <v>38</v>
      </c>
      <c r="F9228" s="41" t="n">
        <f aca="false">IF(A9228="","",MATCH(A9228,P_ID,1))</f>
        <v>7707</v>
      </c>
      <c r="G9228" s="41" t="str">
        <f aca="false">IF(A9228="","",INDEX(P_Svc,F9228))</f>
        <v>Economy</v>
      </c>
      <c r="H9228" s="41" t="str">
        <f aca="false">IF(A9228="","",INDEX(P_Zone,F9228))</f>
        <v>North</v>
      </c>
      <c r="I9228" s="41" t="n">
        <f aca="false">IF(A9228="","",IF(D9228="Delivered",IF(B9228&lt;=INDEX(P_Due,F9228),1,0),0))</f>
        <v>0</v>
      </c>
    </row>
    <row r="9229" customFormat="false" ht="15" hidden="false" customHeight="false" outlineLevel="0" collapsed="false">
      <c r="A9229" s="37" t="n">
        <v>1007713</v>
      </c>
      <c r="B9229" s="38" t="n">
        <v>46310</v>
      </c>
      <c r="C9229" s="39" t="n">
        <v>2</v>
      </c>
      <c r="D9229" s="39" t="s">
        <v>26</v>
      </c>
      <c r="E9229" s="39"/>
      <c r="F9229" s="41" t="n">
        <f aca="false">IF(A9229="","",MATCH(A9229,P_ID,1))</f>
        <v>7713</v>
      </c>
      <c r="G9229" s="41" t="str">
        <f aca="false">IF(A9229="","",INDEX(P_Svc,F9229))</f>
        <v>Standard</v>
      </c>
      <c r="H9229" s="41" t="str">
        <f aca="false">IF(A9229="","",INDEX(P_Zone,F9229))</f>
        <v>South</v>
      </c>
      <c r="I9229" s="41" t="n">
        <f aca="false">IF(A9229="","",IF(D9229="Delivered",IF(B9229&lt;=INDEX(P_Due,F9229),1,0),0))</f>
        <v>1</v>
      </c>
    </row>
    <row r="9230" customFormat="false" ht="15" hidden="false" customHeight="false" outlineLevel="0" collapsed="false">
      <c r="A9230" s="37" t="n">
        <v>1007723</v>
      </c>
      <c r="B9230" s="38" t="n">
        <v>46310</v>
      </c>
      <c r="C9230" s="39" t="n">
        <v>2</v>
      </c>
      <c r="D9230" s="39" t="s">
        <v>26</v>
      </c>
      <c r="E9230" s="39"/>
      <c r="F9230" s="41" t="n">
        <f aca="false">IF(A9230="","",MATCH(A9230,P_ID,1))</f>
        <v>7723</v>
      </c>
      <c r="G9230" s="41" t="str">
        <f aca="false">IF(A9230="","",INDEX(P_Svc,F9230))</f>
        <v>Economy</v>
      </c>
      <c r="H9230" s="41" t="str">
        <f aca="false">IF(A9230="","",INDEX(P_Zone,F9230))</f>
        <v>West</v>
      </c>
      <c r="I9230" s="41" t="n">
        <f aca="false">IF(A9230="","",IF(D9230="Delivered",IF(B9230&lt;=INDEX(P_Due,F9230),1,0),0))</f>
        <v>1</v>
      </c>
    </row>
    <row r="9231" customFormat="false" ht="15" hidden="false" customHeight="false" outlineLevel="0" collapsed="false">
      <c r="A9231" s="37" t="n">
        <v>1007726</v>
      </c>
      <c r="B9231" s="38" t="n">
        <v>46310</v>
      </c>
      <c r="C9231" s="39" t="n">
        <v>2</v>
      </c>
      <c r="D9231" s="39" t="s">
        <v>26</v>
      </c>
      <c r="E9231" s="39"/>
      <c r="F9231" s="41" t="n">
        <f aca="false">IF(A9231="","",MATCH(A9231,P_ID,1))</f>
        <v>7726</v>
      </c>
      <c r="G9231" s="41" t="str">
        <f aca="false">IF(A9231="","",INDEX(P_Svc,F9231))</f>
        <v>Standard</v>
      </c>
      <c r="H9231" s="41" t="str">
        <f aca="false">IF(A9231="","",INDEX(P_Zone,F9231))</f>
        <v>East</v>
      </c>
      <c r="I9231" s="41" t="n">
        <f aca="false">IF(A9231="","",IF(D9231="Delivered",IF(B9231&lt;=INDEX(P_Due,F9231),1,0),0))</f>
        <v>1</v>
      </c>
    </row>
    <row r="9232" customFormat="false" ht="15" hidden="false" customHeight="false" outlineLevel="0" collapsed="false">
      <c r="A9232" s="37" t="n">
        <v>1008212</v>
      </c>
      <c r="B9232" s="38" t="n">
        <v>46311</v>
      </c>
      <c r="C9232" s="39" t="n">
        <v>1</v>
      </c>
      <c r="D9232" s="39" t="s">
        <v>26</v>
      </c>
      <c r="E9232" s="39"/>
      <c r="F9232" s="41" t="n">
        <f aca="false">IF(A9232="","",MATCH(A9232,P_ID,1))</f>
        <v>8212</v>
      </c>
      <c r="G9232" s="41" t="str">
        <f aca="false">IF(A9232="","",INDEX(P_Svc,F9232))</f>
        <v>Express</v>
      </c>
      <c r="H9232" s="41" t="str">
        <f aca="false">IF(A9232="","",INDEX(P_Zone,F9232))</f>
        <v>North</v>
      </c>
      <c r="I9232" s="41" t="n">
        <f aca="false">IF(A9232="","",IF(D9232="Delivered",IF(B9232&lt;=INDEX(P_Due,F9232),1,0),0))</f>
        <v>0</v>
      </c>
    </row>
    <row r="9233" customFormat="false" ht="15" hidden="false" customHeight="false" outlineLevel="0" collapsed="false">
      <c r="A9233" s="37" t="n">
        <v>1008295</v>
      </c>
      <c r="B9233" s="38" t="n">
        <v>46311</v>
      </c>
      <c r="C9233" s="39" t="n">
        <v>1</v>
      </c>
      <c r="D9233" s="39" t="s">
        <v>26</v>
      </c>
      <c r="E9233" s="39"/>
      <c r="F9233" s="41" t="n">
        <f aca="false">IF(A9233="","",MATCH(A9233,P_ID,1))</f>
        <v>8295</v>
      </c>
      <c r="G9233" s="41" t="str">
        <f aca="false">IF(A9233="","",INDEX(P_Svc,F9233))</f>
        <v>Express</v>
      </c>
      <c r="H9233" s="41" t="str">
        <f aca="false">IF(A9233="","",INDEX(P_Zone,F9233))</f>
        <v>West</v>
      </c>
      <c r="I9233" s="41" t="n">
        <f aca="false">IF(A9233="","",IF(D9233="Delivered",IF(B9233&lt;=INDEX(P_Due,F9233),1,0),0))</f>
        <v>0</v>
      </c>
    </row>
    <row r="9234" customFormat="false" ht="15" hidden="false" customHeight="false" outlineLevel="0" collapsed="false">
      <c r="A9234" s="37" t="n">
        <v>1008681</v>
      </c>
      <c r="B9234" s="38" t="n">
        <v>46311</v>
      </c>
      <c r="C9234" s="39" t="n">
        <v>1</v>
      </c>
      <c r="D9234" s="39" t="s">
        <v>26</v>
      </c>
      <c r="E9234" s="39"/>
      <c r="F9234" s="41" t="n">
        <f aca="false">IF(A9234="","",MATCH(A9234,P_ID,1))</f>
        <v>8681</v>
      </c>
      <c r="G9234" s="41" t="str">
        <f aca="false">IF(A9234="","",INDEX(P_Svc,F9234))</f>
        <v>Express</v>
      </c>
      <c r="H9234" s="41" t="str">
        <f aca="false">IF(A9234="","",INDEX(P_Zone,F9234))</f>
        <v>East</v>
      </c>
      <c r="I9234" s="41" t="n">
        <f aca="false">IF(A9234="","",IF(D9234="Delivered",IF(B9234&lt;=INDEX(P_Due,F9234),1,0),0))</f>
        <v>1</v>
      </c>
    </row>
    <row r="9235" customFormat="false" ht="15" hidden="false" customHeight="false" outlineLevel="0" collapsed="false">
      <c r="A9235" s="37" t="n">
        <v>1008390</v>
      </c>
      <c r="B9235" s="38" t="n">
        <v>46311</v>
      </c>
      <c r="C9235" s="39" t="n">
        <v>2</v>
      </c>
      <c r="D9235" s="39" t="s">
        <v>26</v>
      </c>
      <c r="E9235" s="39"/>
      <c r="F9235" s="41" t="n">
        <f aca="false">IF(A9235="","",MATCH(A9235,P_ID,1))</f>
        <v>8390</v>
      </c>
      <c r="G9235" s="41" t="str">
        <f aca="false">IF(A9235="","",INDEX(P_Svc,F9235))</f>
        <v>Express</v>
      </c>
      <c r="H9235" s="41" t="str">
        <f aca="false">IF(A9235="","",INDEX(P_Zone,F9235))</f>
        <v>Central</v>
      </c>
      <c r="I9235" s="41" t="n">
        <f aca="false">IF(A9235="","",IF(D9235="Delivered",IF(B9235&lt;=INDEX(P_Due,F9235),1,0),0))</f>
        <v>0</v>
      </c>
    </row>
    <row r="9236" customFormat="false" ht="15" hidden="false" customHeight="false" outlineLevel="0" collapsed="false">
      <c r="A9236" s="37" t="n">
        <v>1008452</v>
      </c>
      <c r="B9236" s="38" t="n">
        <v>46311</v>
      </c>
      <c r="C9236" s="39" t="n">
        <v>1</v>
      </c>
      <c r="D9236" s="39" t="s">
        <v>26</v>
      </c>
      <c r="E9236" s="39"/>
      <c r="F9236" s="41" t="n">
        <f aca="false">IF(A9236="","",MATCH(A9236,P_ID,1))</f>
        <v>8452</v>
      </c>
      <c r="G9236" s="41" t="str">
        <f aca="false">IF(A9236="","",INDEX(P_Svc,F9236))</f>
        <v>Express</v>
      </c>
      <c r="H9236" s="41" t="str">
        <f aca="false">IF(A9236="","",INDEX(P_Zone,F9236))</f>
        <v>South</v>
      </c>
      <c r="I9236" s="41" t="n">
        <f aca="false">IF(A9236="","",IF(D9236="Delivered",IF(B9236&lt;=INDEX(P_Due,F9236),1,0),0))</f>
        <v>1</v>
      </c>
    </row>
    <row r="9237" customFormat="false" ht="15" hidden="false" customHeight="false" outlineLevel="0" collapsed="false">
      <c r="A9237" s="37" t="n">
        <v>1008458</v>
      </c>
      <c r="B9237" s="38" t="n">
        <v>46311</v>
      </c>
      <c r="C9237" s="39" t="n">
        <v>1</v>
      </c>
      <c r="D9237" s="39" t="s">
        <v>26</v>
      </c>
      <c r="E9237" s="39"/>
      <c r="F9237" s="41" t="n">
        <f aca="false">IF(A9237="","",MATCH(A9237,P_ID,1))</f>
        <v>8458</v>
      </c>
      <c r="G9237" s="41" t="str">
        <f aca="false">IF(A9237="","",INDEX(P_Svc,F9237))</f>
        <v>Express</v>
      </c>
      <c r="H9237" s="41" t="str">
        <f aca="false">IF(A9237="","",INDEX(P_Zone,F9237))</f>
        <v>South</v>
      </c>
      <c r="I9237" s="41" t="n">
        <f aca="false">IF(A9237="","",IF(D9237="Delivered",IF(B9237&lt;=INDEX(P_Due,F9237),1,0),0))</f>
        <v>1</v>
      </c>
    </row>
    <row r="9238" customFormat="false" ht="15" hidden="false" customHeight="false" outlineLevel="0" collapsed="false">
      <c r="A9238" s="37" t="n">
        <v>1008497</v>
      </c>
      <c r="B9238" s="38" t="n">
        <v>46311</v>
      </c>
      <c r="C9238" s="39" t="n">
        <v>1</v>
      </c>
      <c r="D9238" s="39" t="s">
        <v>26</v>
      </c>
      <c r="E9238" s="39"/>
      <c r="F9238" s="41" t="n">
        <f aca="false">IF(A9238="","",MATCH(A9238,P_ID,1))</f>
        <v>8497</v>
      </c>
      <c r="G9238" s="41" t="str">
        <f aca="false">IF(A9238="","",INDEX(P_Svc,F9238))</f>
        <v>Express</v>
      </c>
      <c r="H9238" s="41" t="str">
        <f aca="false">IF(A9238="","",INDEX(P_Zone,F9238))</f>
        <v>West</v>
      </c>
      <c r="I9238" s="41" t="n">
        <f aca="false">IF(A9238="","",IF(D9238="Delivered",IF(B9238&lt;=INDEX(P_Due,F9238),1,0),0))</f>
        <v>1</v>
      </c>
    </row>
    <row r="9239" customFormat="false" ht="15" hidden="false" customHeight="false" outlineLevel="0" collapsed="false">
      <c r="A9239" s="37" t="n">
        <v>1008512</v>
      </c>
      <c r="B9239" s="38" t="n">
        <v>46311</v>
      </c>
      <c r="C9239" s="39" t="n">
        <v>1</v>
      </c>
      <c r="D9239" s="39" t="s">
        <v>26</v>
      </c>
      <c r="E9239" s="39"/>
      <c r="F9239" s="41" t="n">
        <f aca="false">IF(A9239="","",MATCH(A9239,P_ID,1))</f>
        <v>8512</v>
      </c>
      <c r="G9239" s="41" t="str">
        <f aca="false">IF(A9239="","",INDEX(P_Svc,F9239))</f>
        <v>Express</v>
      </c>
      <c r="H9239" s="41" t="str">
        <f aca="false">IF(A9239="","",INDEX(P_Zone,F9239))</f>
        <v>South</v>
      </c>
      <c r="I9239" s="41" t="n">
        <f aca="false">IF(A9239="","",IF(D9239="Delivered",IF(B9239&lt;=INDEX(P_Due,F9239),1,0),0))</f>
        <v>1</v>
      </c>
    </row>
    <row r="9240" customFormat="false" ht="15" hidden="false" customHeight="false" outlineLevel="0" collapsed="false">
      <c r="A9240" s="37" t="n">
        <v>1008518</v>
      </c>
      <c r="B9240" s="38" t="n">
        <v>46311</v>
      </c>
      <c r="C9240" s="39" t="n">
        <v>1</v>
      </c>
      <c r="D9240" s="39" t="s">
        <v>26</v>
      </c>
      <c r="E9240" s="39"/>
      <c r="F9240" s="41" t="n">
        <f aca="false">IF(A9240="","",MATCH(A9240,P_ID,1))</f>
        <v>8518</v>
      </c>
      <c r="G9240" s="41" t="str">
        <f aca="false">IF(A9240="","",INDEX(P_Svc,F9240))</f>
        <v>Express</v>
      </c>
      <c r="H9240" s="41" t="str">
        <f aca="false">IF(A9240="","",INDEX(P_Zone,F9240))</f>
        <v>East</v>
      </c>
      <c r="I9240" s="41" t="n">
        <f aca="false">IF(A9240="","",IF(D9240="Delivered",IF(B9240&lt;=INDEX(P_Due,F9240),1,0),0))</f>
        <v>1</v>
      </c>
    </row>
    <row r="9241" customFormat="false" ht="15" hidden="false" customHeight="false" outlineLevel="0" collapsed="false">
      <c r="A9241" s="37" t="n">
        <v>1008531</v>
      </c>
      <c r="B9241" s="38" t="n">
        <v>46311</v>
      </c>
      <c r="C9241" s="39" t="n">
        <v>1</v>
      </c>
      <c r="D9241" s="39" t="s">
        <v>26</v>
      </c>
      <c r="E9241" s="39"/>
      <c r="F9241" s="41" t="n">
        <f aca="false">IF(A9241="","",MATCH(A9241,P_ID,1))</f>
        <v>8531</v>
      </c>
      <c r="G9241" s="41" t="str">
        <f aca="false">IF(A9241="","",INDEX(P_Svc,F9241))</f>
        <v>Express</v>
      </c>
      <c r="H9241" s="41" t="str">
        <f aca="false">IF(A9241="","",INDEX(P_Zone,F9241))</f>
        <v>West</v>
      </c>
      <c r="I9241" s="41" t="n">
        <f aca="false">IF(A9241="","",IF(D9241="Delivered",IF(B9241&lt;=INDEX(P_Due,F9241),1,0),0))</f>
        <v>1</v>
      </c>
    </row>
    <row r="9242" customFormat="false" ht="15" hidden="false" customHeight="false" outlineLevel="0" collapsed="false">
      <c r="A9242" s="37" t="n">
        <v>1008554</v>
      </c>
      <c r="B9242" s="38" t="n">
        <v>46311</v>
      </c>
      <c r="C9242" s="39" t="n">
        <v>1</v>
      </c>
      <c r="D9242" s="39" t="s">
        <v>26</v>
      </c>
      <c r="E9242" s="39"/>
      <c r="F9242" s="41" t="n">
        <f aca="false">IF(A9242="","",MATCH(A9242,P_ID,1))</f>
        <v>8554</v>
      </c>
      <c r="G9242" s="41" t="str">
        <f aca="false">IF(A9242="","",INDEX(P_Svc,F9242))</f>
        <v>Express</v>
      </c>
      <c r="H9242" s="41" t="str">
        <f aca="false">IF(A9242="","",INDEX(P_Zone,F9242))</f>
        <v>Central</v>
      </c>
      <c r="I9242" s="41" t="n">
        <f aca="false">IF(A9242="","",IF(D9242="Delivered",IF(B9242&lt;=INDEX(P_Due,F9242),1,0),0))</f>
        <v>1</v>
      </c>
    </row>
    <row r="9243" customFormat="false" ht="15" hidden="false" customHeight="false" outlineLevel="0" collapsed="false">
      <c r="A9243" s="37" t="n">
        <v>1008569</v>
      </c>
      <c r="B9243" s="38" t="n">
        <v>46311</v>
      </c>
      <c r="C9243" s="39" t="n">
        <v>1</v>
      </c>
      <c r="D9243" s="39" t="s">
        <v>79</v>
      </c>
      <c r="E9243" s="39" t="s">
        <v>32</v>
      </c>
      <c r="F9243" s="41" t="n">
        <f aca="false">IF(A9243="","",MATCH(A9243,P_ID,1))</f>
        <v>8569</v>
      </c>
      <c r="G9243" s="41" t="str">
        <f aca="false">IF(A9243="","",INDEX(P_Svc,F9243))</f>
        <v>Express</v>
      </c>
      <c r="H9243" s="41" t="str">
        <f aca="false">IF(A9243="","",INDEX(P_Zone,F9243))</f>
        <v>West</v>
      </c>
      <c r="I9243" s="41" t="n">
        <f aca="false">IF(A9243="","",IF(D9243="Delivered",IF(B9243&lt;=INDEX(P_Due,F9243),1,0),0))</f>
        <v>0</v>
      </c>
    </row>
    <row r="9244" customFormat="false" ht="15" hidden="false" customHeight="false" outlineLevel="0" collapsed="false">
      <c r="A9244" s="37" t="n">
        <v>1008574</v>
      </c>
      <c r="B9244" s="38" t="n">
        <v>46311</v>
      </c>
      <c r="C9244" s="39" t="n">
        <v>1</v>
      </c>
      <c r="D9244" s="39" t="s">
        <v>26</v>
      </c>
      <c r="E9244" s="39"/>
      <c r="F9244" s="41" t="n">
        <f aca="false">IF(A9244="","",MATCH(A9244,P_ID,1))</f>
        <v>8574</v>
      </c>
      <c r="G9244" s="41" t="str">
        <f aca="false">IF(A9244="","",INDEX(P_Svc,F9244))</f>
        <v>Express</v>
      </c>
      <c r="H9244" s="41" t="str">
        <f aca="false">IF(A9244="","",INDEX(P_Zone,F9244))</f>
        <v>West</v>
      </c>
      <c r="I9244" s="41" t="n">
        <f aca="false">IF(A9244="","",IF(D9244="Delivered",IF(B9244&lt;=INDEX(P_Due,F9244),1,0),0))</f>
        <v>1</v>
      </c>
    </row>
    <row r="9245" customFormat="false" ht="15" hidden="false" customHeight="false" outlineLevel="0" collapsed="false">
      <c r="A9245" s="37" t="n">
        <v>1008618</v>
      </c>
      <c r="B9245" s="38" t="n">
        <v>46311</v>
      </c>
      <c r="C9245" s="39" t="n">
        <v>1</v>
      </c>
      <c r="D9245" s="39" t="s">
        <v>79</v>
      </c>
      <c r="E9245" s="39" t="s">
        <v>32</v>
      </c>
      <c r="F9245" s="41" t="n">
        <f aca="false">IF(A9245="","",MATCH(A9245,P_ID,1))</f>
        <v>8618</v>
      </c>
      <c r="G9245" s="41" t="str">
        <f aca="false">IF(A9245="","",INDEX(P_Svc,F9245))</f>
        <v>Express</v>
      </c>
      <c r="H9245" s="41" t="str">
        <f aca="false">IF(A9245="","",INDEX(P_Zone,F9245))</f>
        <v>Central</v>
      </c>
      <c r="I9245" s="41" t="n">
        <f aca="false">IF(A9245="","",IF(D9245="Delivered",IF(B9245&lt;=INDEX(P_Due,F9245),1,0),0))</f>
        <v>0</v>
      </c>
    </row>
    <row r="9246" customFormat="false" ht="15" hidden="false" customHeight="false" outlineLevel="0" collapsed="false">
      <c r="A9246" s="37" t="n">
        <v>1008619</v>
      </c>
      <c r="B9246" s="38" t="n">
        <v>46311</v>
      </c>
      <c r="C9246" s="39" t="n">
        <v>1</v>
      </c>
      <c r="D9246" s="39" t="s">
        <v>26</v>
      </c>
      <c r="E9246" s="39"/>
      <c r="F9246" s="41" t="n">
        <f aca="false">IF(A9246="","",MATCH(A9246,P_ID,1))</f>
        <v>8619</v>
      </c>
      <c r="G9246" s="41" t="str">
        <f aca="false">IF(A9246="","",INDEX(P_Svc,F9246))</f>
        <v>Express</v>
      </c>
      <c r="H9246" s="41" t="str">
        <f aca="false">IF(A9246="","",INDEX(P_Zone,F9246))</f>
        <v>South</v>
      </c>
      <c r="I9246" s="41" t="n">
        <f aca="false">IF(A9246="","",IF(D9246="Delivered",IF(B9246&lt;=INDEX(P_Due,F9246),1,0),0))</f>
        <v>1</v>
      </c>
    </row>
    <row r="9247" customFormat="false" ht="15" hidden="false" customHeight="false" outlineLevel="0" collapsed="false">
      <c r="A9247" s="37" t="n">
        <v>1008627</v>
      </c>
      <c r="B9247" s="38" t="n">
        <v>46311</v>
      </c>
      <c r="C9247" s="39" t="n">
        <v>1</v>
      </c>
      <c r="D9247" s="39" t="s">
        <v>79</v>
      </c>
      <c r="E9247" s="39" t="s">
        <v>32</v>
      </c>
      <c r="F9247" s="41" t="n">
        <f aca="false">IF(A9247="","",MATCH(A9247,P_ID,1))</f>
        <v>8627</v>
      </c>
      <c r="G9247" s="41" t="str">
        <f aca="false">IF(A9247="","",INDEX(P_Svc,F9247))</f>
        <v>Express</v>
      </c>
      <c r="H9247" s="41" t="str">
        <f aca="false">IF(A9247="","",INDEX(P_Zone,F9247))</f>
        <v>South</v>
      </c>
      <c r="I9247" s="41" t="n">
        <f aca="false">IF(A9247="","",IF(D9247="Delivered",IF(B9247&lt;=INDEX(P_Due,F9247),1,0),0))</f>
        <v>0</v>
      </c>
    </row>
    <row r="9248" customFormat="false" ht="15" hidden="false" customHeight="false" outlineLevel="0" collapsed="false">
      <c r="A9248" s="37" t="n">
        <v>1008638</v>
      </c>
      <c r="B9248" s="38" t="n">
        <v>46311</v>
      </c>
      <c r="C9248" s="39" t="n">
        <v>1</v>
      </c>
      <c r="D9248" s="39" t="s">
        <v>26</v>
      </c>
      <c r="E9248" s="39"/>
      <c r="F9248" s="41" t="n">
        <f aca="false">IF(A9248="","",MATCH(A9248,P_ID,1))</f>
        <v>8638</v>
      </c>
      <c r="G9248" s="41" t="str">
        <f aca="false">IF(A9248="","",INDEX(P_Svc,F9248))</f>
        <v>Express</v>
      </c>
      <c r="H9248" s="41" t="str">
        <f aca="false">IF(A9248="","",INDEX(P_Zone,F9248))</f>
        <v>West</v>
      </c>
      <c r="I9248" s="41" t="n">
        <f aca="false">IF(A9248="","",IF(D9248="Delivered",IF(B9248&lt;=INDEX(P_Due,F9248),1,0),0))</f>
        <v>1</v>
      </c>
    </row>
    <row r="9249" customFormat="false" ht="15" hidden="false" customHeight="false" outlineLevel="0" collapsed="false">
      <c r="A9249" s="37" t="n">
        <v>1008647</v>
      </c>
      <c r="B9249" s="38" t="n">
        <v>46311</v>
      </c>
      <c r="C9249" s="39" t="n">
        <v>1</v>
      </c>
      <c r="D9249" s="39" t="s">
        <v>26</v>
      </c>
      <c r="E9249" s="39"/>
      <c r="F9249" s="41" t="n">
        <f aca="false">IF(A9249="","",MATCH(A9249,P_ID,1))</f>
        <v>8647</v>
      </c>
      <c r="G9249" s="41" t="str">
        <f aca="false">IF(A9249="","",INDEX(P_Svc,F9249))</f>
        <v>Express</v>
      </c>
      <c r="H9249" s="41" t="str">
        <f aca="false">IF(A9249="","",INDEX(P_Zone,F9249))</f>
        <v>North</v>
      </c>
      <c r="I9249" s="41" t="n">
        <f aca="false">IF(A9249="","",IF(D9249="Delivered",IF(B9249&lt;=INDEX(P_Due,F9249),1,0),0))</f>
        <v>1</v>
      </c>
    </row>
    <row r="9250" customFormat="false" ht="15" hidden="false" customHeight="false" outlineLevel="0" collapsed="false">
      <c r="A9250" s="37" t="n">
        <v>1008648</v>
      </c>
      <c r="B9250" s="38" t="n">
        <v>46311</v>
      </c>
      <c r="C9250" s="39" t="n">
        <v>1</v>
      </c>
      <c r="D9250" s="39" t="s">
        <v>26</v>
      </c>
      <c r="E9250" s="39"/>
      <c r="F9250" s="41" t="n">
        <f aca="false">IF(A9250="","",MATCH(A9250,P_ID,1))</f>
        <v>8648</v>
      </c>
      <c r="G9250" s="41" t="str">
        <f aca="false">IF(A9250="","",INDEX(P_Svc,F9250))</f>
        <v>Express</v>
      </c>
      <c r="H9250" s="41" t="str">
        <f aca="false">IF(A9250="","",INDEX(P_Zone,F9250))</f>
        <v>West</v>
      </c>
      <c r="I9250" s="41" t="n">
        <f aca="false">IF(A9250="","",IF(D9250="Delivered",IF(B9250&lt;=INDEX(P_Due,F9250),1,0),0))</f>
        <v>1</v>
      </c>
    </row>
    <row r="9251" customFormat="false" ht="15" hidden="false" customHeight="false" outlineLevel="0" collapsed="false">
      <c r="A9251" s="37" t="n">
        <v>1008671</v>
      </c>
      <c r="B9251" s="38" t="n">
        <v>46311</v>
      </c>
      <c r="C9251" s="39" t="n">
        <v>1</v>
      </c>
      <c r="D9251" s="39" t="s">
        <v>26</v>
      </c>
      <c r="E9251" s="39"/>
      <c r="F9251" s="41" t="n">
        <f aca="false">IF(A9251="","",MATCH(A9251,P_ID,1))</f>
        <v>8671</v>
      </c>
      <c r="G9251" s="41" t="str">
        <f aca="false">IF(A9251="","",INDEX(P_Svc,F9251))</f>
        <v>Express</v>
      </c>
      <c r="H9251" s="41" t="str">
        <f aca="false">IF(A9251="","",INDEX(P_Zone,F9251))</f>
        <v>Central</v>
      </c>
      <c r="I9251" s="41" t="n">
        <f aca="false">IF(A9251="","",IF(D9251="Delivered",IF(B9251&lt;=INDEX(P_Due,F9251),1,0),0))</f>
        <v>1</v>
      </c>
    </row>
    <row r="9252" customFormat="false" ht="15" hidden="false" customHeight="false" outlineLevel="0" collapsed="false">
      <c r="A9252" s="37" t="n">
        <v>1008678</v>
      </c>
      <c r="B9252" s="38" t="n">
        <v>46311</v>
      </c>
      <c r="C9252" s="39" t="n">
        <v>0</v>
      </c>
      <c r="D9252" s="39" t="s">
        <v>80</v>
      </c>
      <c r="E9252" s="39" t="s">
        <v>40</v>
      </c>
      <c r="F9252" s="41" t="n">
        <f aca="false">IF(A9252="","",MATCH(A9252,P_ID,1))</f>
        <v>8678</v>
      </c>
      <c r="G9252" s="41" t="str">
        <f aca="false">IF(A9252="","",INDEX(P_Svc,F9252))</f>
        <v>Express</v>
      </c>
      <c r="H9252" s="41" t="str">
        <f aca="false">IF(A9252="","",INDEX(P_Zone,F9252))</f>
        <v>South</v>
      </c>
      <c r="I9252" s="41" t="n">
        <f aca="false">IF(A9252="","",IF(D9252="Delivered",IF(B9252&lt;=INDEX(P_Due,F9252),1,0),0))</f>
        <v>0</v>
      </c>
    </row>
    <row r="9253" customFormat="false" ht="15" hidden="false" customHeight="false" outlineLevel="0" collapsed="false">
      <c r="A9253" s="37" t="n">
        <v>1008684</v>
      </c>
      <c r="B9253" s="38" t="n">
        <v>46311</v>
      </c>
      <c r="C9253" s="39" t="n">
        <v>1</v>
      </c>
      <c r="D9253" s="39" t="s">
        <v>26</v>
      </c>
      <c r="E9253" s="39"/>
      <c r="F9253" s="41" t="n">
        <f aca="false">IF(A9253="","",MATCH(A9253,P_ID,1))</f>
        <v>8684</v>
      </c>
      <c r="G9253" s="41" t="str">
        <f aca="false">IF(A9253="","",INDEX(P_Svc,F9253))</f>
        <v>Express</v>
      </c>
      <c r="H9253" s="41" t="str">
        <f aca="false">IF(A9253="","",INDEX(P_Zone,F9253))</f>
        <v>East</v>
      </c>
      <c r="I9253" s="41" t="n">
        <f aca="false">IF(A9253="","",IF(D9253="Delivered",IF(B9253&lt;=INDEX(P_Due,F9253),1,0),0))</f>
        <v>1</v>
      </c>
    </row>
    <row r="9254" customFormat="false" ht="15" hidden="false" customHeight="false" outlineLevel="0" collapsed="false">
      <c r="A9254" s="37" t="n">
        <v>1008694</v>
      </c>
      <c r="B9254" s="38" t="n">
        <v>46311</v>
      </c>
      <c r="C9254" s="39" t="n">
        <v>1</v>
      </c>
      <c r="D9254" s="39" t="s">
        <v>26</v>
      </c>
      <c r="E9254" s="39"/>
      <c r="F9254" s="41" t="n">
        <f aca="false">IF(A9254="","",MATCH(A9254,P_ID,1))</f>
        <v>8694</v>
      </c>
      <c r="G9254" s="41" t="str">
        <f aca="false">IF(A9254="","",INDEX(P_Svc,F9254))</f>
        <v>Express</v>
      </c>
      <c r="H9254" s="41" t="str">
        <f aca="false">IF(A9254="","",INDEX(P_Zone,F9254))</f>
        <v>Central</v>
      </c>
      <c r="I9254" s="41" t="n">
        <f aca="false">IF(A9254="","",IF(D9254="Delivered",IF(B9254&lt;=INDEX(P_Due,F9254),1,0),0))</f>
        <v>1</v>
      </c>
    </row>
    <row r="9255" customFormat="false" ht="15" hidden="false" customHeight="false" outlineLevel="0" collapsed="false">
      <c r="A9255" s="37" t="n">
        <v>1008712</v>
      </c>
      <c r="B9255" s="38" t="n">
        <v>46311</v>
      </c>
      <c r="C9255" s="39" t="n">
        <v>1</v>
      </c>
      <c r="D9255" s="39" t="s">
        <v>26</v>
      </c>
      <c r="E9255" s="39"/>
      <c r="F9255" s="41" t="n">
        <f aca="false">IF(A9255="","",MATCH(A9255,P_ID,1))</f>
        <v>8712</v>
      </c>
      <c r="G9255" s="41" t="str">
        <f aca="false">IF(A9255="","",INDEX(P_Svc,F9255))</f>
        <v>Express</v>
      </c>
      <c r="H9255" s="41" t="str">
        <f aca="false">IF(A9255="","",INDEX(P_Zone,F9255))</f>
        <v>North</v>
      </c>
      <c r="I9255" s="41" t="n">
        <f aca="false">IF(A9255="","",IF(D9255="Delivered",IF(B9255&lt;=INDEX(P_Due,F9255),1,0),0))</f>
        <v>1</v>
      </c>
    </row>
    <row r="9256" customFormat="false" ht="15" hidden="false" customHeight="false" outlineLevel="0" collapsed="false">
      <c r="A9256" s="37" t="n">
        <v>1008726</v>
      </c>
      <c r="B9256" s="38" t="n">
        <v>46311</v>
      </c>
      <c r="C9256" s="39" t="n">
        <v>1</v>
      </c>
      <c r="D9256" s="39" t="s">
        <v>26</v>
      </c>
      <c r="E9256" s="39"/>
      <c r="F9256" s="41" t="n">
        <f aca="false">IF(A9256="","",MATCH(A9256,P_ID,1))</f>
        <v>8726</v>
      </c>
      <c r="G9256" s="41" t="str">
        <f aca="false">IF(A9256="","",INDEX(P_Svc,F9256))</f>
        <v>Express</v>
      </c>
      <c r="H9256" s="41" t="str">
        <f aca="false">IF(A9256="","",INDEX(P_Zone,F9256))</f>
        <v>North</v>
      </c>
      <c r="I9256" s="41" t="n">
        <f aca="false">IF(A9256="","",IF(D9256="Delivered",IF(B9256&lt;=INDEX(P_Due,F9256),1,0),0))</f>
        <v>1</v>
      </c>
    </row>
    <row r="9257" customFormat="false" ht="15" hidden="false" customHeight="false" outlineLevel="0" collapsed="false">
      <c r="A9257" s="37" t="n">
        <v>1008737</v>
      </c>
      <c r="B9257" s="38" t="n">
        <v>46311</v>
      </c>
      <c r="C9257" s="39" t="n">
        <v>1</v>
      </c>
      <c r="D9257" s="39" t="s">
        <v>26</v>
      </c>
      <c r="E9257" s="39"/>
      <c r="F9257" s="41" t="n">
        <f aca="false">IF(A9257="","",MATCH(A9257,P_ID,1))</f>
        <v>8737</v>
      </c>
      <c r="G9257" s="41" t="str">
        <f aca="false">IF(A9257="","",INDEX(P_Svc,F9257))</f>
        <v>Express</v>
      </c>
      <c r="H9257" s="41" t="str">
        <f aca="false">IF(A9257="","",INDEX(P_Zone,F9257))</f>
        <v>East</v>
      </c>
      <c r="I9257" s="41" t="n">
        <f aca="false">IF(A9257="","",IF(D9257="Delivered",IF(B9257&lt;=INDEX(P_Due,F9257),1,0),0))</f>
        <v>1</v>
      </c>
    </row>
    <row r="9258" customFormat="false" ht="15" hidden="false" customHeight="false" outlineLevel="0" collapsed="false">
      <c r="A9258" s="37" t="n">
        <v>1008742</v>
      </c>
      <c r="B9258" s="38" t="n">
        <v>46311</v>
      </c>
      <c r="C9258" s="39" t="n">
        <v>1</v>
      </c>
      <c r="D9258" s="39" t="s">
        <v>26</v>
      </c>
      <c r="E9258" s="39"/>
      <c r="F9258" s="41" t="n">
        <f aca="false">IF(A9258="","",MATCH(A9258,P_ID,1))</f>
        <v>8742</v>
      </c>
      <c r="G9258" s="41" t="str">
        <f aca="false">IF(A9258="","",INDEX(P_Svc,F9258))</f>
        <v>Express</v>
      </c>
      <c r="H9258" s="41" t="str">
        <f aca="false">IF(A9258="","",INDEX(P_Zone,F9258))</f>
        <v>North</v>
      </c>
      <c r="I9258" s="41" t="n">
        <f aca="false">IF(A9258="","",IF(D9258="Delivered",IF(B9258&lt;=INDEX(P_Due,F9258),1,0),0))</f>
        <v>1</v>
      </c>
    </row>
    <row r="9259" customFormat="false" ht="15" hidden="false" customHeight="false" outlineLevel="0" collapsed="false">
      <c r="A9259" s="37" t="n">
        <v>1008745</v>
      </c>
      <c r="B9259" s="38" t="n">
        <v>46311</v>
      </c>
      <c r="C9259" s="39" t="n">
        <v>1</v>
      </c>
      <c r="D9259" s="39" t="s">
        <v>79</v>
      </c>
      <c r="E9259" s="39" t="s">
        <v>32</v>
      </c>
      <c r="F9259" s="41" t="n">
        <f aca="false">IF(A9259="","",MATCH(A9259,P_ID,1))</f>
        <v>8745</v>
      </c>
      <c r="G9259" s="41" t="str">
        <f aca="false">IF(A9259="","",INDEX(P_Svc,F9259))</f>
        <v>Express</v>
      </c>
      <c r="H9259" s="41" t="str">
        <f aca="false">IF(A9259="","",INDEX(P_Zone,F9259))</f>
        <v>North</v>
      </c>
      <c r="I9259" s="41" t="n">
        <f aca="false">IF(A9259="","",IF(D9259="Delivered",IF(B9259&lt;=INDEX(P_Due,F9259),1,0),0))</f>
        <v>0</v>
      </c>
    </row>
    <row r="9260" customFormat="false" ht="15" hidden="false" customHeight="false" outlineLevel="0" collapsed="false">
      <c r="A9260" s="37" t="n">
        <v>1008749</v>
      </c>
      <c r="B9260" s="38" t="n">
        <v>46311</v>
      </c>
      <c r="C9260" s="39" t="n">
        <v>1</v>
      </c>
      <c r="D9260" s="39" t="s">
        <v>26</v>
      </c>
      <c r="E9260" s="39"/>
      <c r="F9260" s="41" t="n">
        <f aca="false">IF(A9260="","",MATCH(A9260,P_ID,1))</f>
        <v>8749</v>
      </c>
      <c r="G9260" s="41" t="str">
        <f aca="false">IF(A9260="","",INDEX(P_Svc,F9260))</f>
        <v>Express</v>
      </c>
      <c r="H9260" s="41" t="str">
        <f aca="false">IF(A9260="","",INDEX(P_Zone,F9260))</f>
        <v>West</v>
      </c>
      <c r="I9260" s="41" t="n">
        <f aca="false">IF(A9260="","",IF(D9260="Delivered",IF(B9260&lt;=INDEX(P_Due,F9260),1,0),0))</f>
        <v>1</v>
      </c>
    </row>
    <row r="9261" customFormat="false" ht="15" hidden="false" customHeight="false" outlineLevel="0" collapsed="false">
      <c r="A9261" s="37" t="n">
        <v>1008759</v>
      </c>
      <c r="B9261" s="38" t="n">
        <v>46311</v>
      </c>
      <c r="C9261" s="39" t="n">
        <v>1</v>
      </c>
      <c r="D9261" s="39" t="s">
        <v>26</v>
      </c>
      <c r="E9261" s="39"/>
      <c r="F9261" s="41" t="n">
        <f aca="false">IF(A9261="","",MATCH(A9261,P_ID,1))</f>
        <v>8759</v>
      </c>
      <c r="G9261" s="41" t="str">
        <f aca="false">IF(A9261="","",INDEX(P_Svc,F9261))</f>
        <v>Express</v>
      </c>
      <c r="H9261" s="41" t="str">
        <f aca="false">IF(A9261="","",INDEX(P_Zone,F9261))</f>
        <v>West</v>
      </c>
      <c r="I9261" s="41" t="n">
        <f aca="false">IF(A9261="","",IF(D9261="Delivered",IF(B9261&lt;=INDEX(P_Due,F9261),1,0),0))</f>
        <v>1</v>
      </c>
    </row>
    <row r="9262" customFormat="false" ht="15" hidden="false" customHeight="false" outlineLevel="0" collapsed="false">
      <c r="A9262" s="37" t="n">
        <v>1008776</v>
      </c>
      <c r="B9262" s="38" t="n">
        <v>46311</v>
      </c>
      <c r="C9262" s="39" t="n">
        <v>1</v>
      </c>
      <c r="D9262" s="39" t="s">
        <v>26</v>
      </c>
      <c r="E9262" s="39"/>
      <c r="F9262" s="41" t="n">
        <f aca="false">IF(A9262="","",MATCH(A9262,P_ID,1))</f>
        <v>8776</v>
      </c>
      <c r="G9262" s="41" t="str">
        <f aca="false">IF(A9262="","",INDEX(P_Svc,F9262))</f>
        <v>Express</v>
      </c>
      <c r="H9262" s="41" t="str">
        <f aca="false">IF(A9262="","",INDEX(P_Zone,F9262))</f>
        <v>West</v>
      </c>
      <c r="I9262" s="41" t="n">
        <f aca="false">IF(A9262="","",IF(D9262="Delivered",IF(B9262&lt;=INDEX(P_Due,F9262),1,0),0))</f>
        <v>1</v>
      </c>
    </row>
    <row r="9263" customFormat="false" ht="15" hidden="false" customHeight="false" outlineLevel="0" collapsed="false">
      <c r="A9263" s="37" t="n">
        <v>1008782</v>
      </c>
      <c r="B9263" s="38" t="n">
        <v>46311</v>
      </c>
      <c r="C9263" s="39" t="n">
        <v>1</v>
      </c>
      <c r="D9263" s="39" t="s">
        <v>26</v>
      </c>
      <c r="E9263" s="39"/>
      <c r="F9263" s="41" t="n">
        <f aca="false">IF(A9263="","",MATCH(A9263,P_ID,1))</f>
        <v>8782</v>
      </c>
      <c r="G9263" s="41" t="str">
        <f aca="false">IF(A9263="","",INDEX(P_Svc,F9263))</f>
        <v>Express</v>
      </c>
      <c r="H9263" s="41" t="str">
        <f aca="false">IF(A9263="","",INDEX(P_Zone,F9263))</f>
        <v>East</v>
      </c>
      <c r="I9263" s="41" t="n">
        <f aca="false">IF(A9263="","",IF(D9263="Delivered",IF(B9263&lt;=INDEX(P_Due,F9263),1,0),0))</f>
        <v>1</v>
      </c>
    </row>
    <row r="9264" customFormat="false" ht="15" hidden="false" customHeight="false" outlineLevel="0" collapsed="false">
      <c r="A9264" s="37" t="n">
        <v>1008796</v>
      </c>
      <c r="B9264" s="38" t="n">
        <v>46311</v>
      </c>
      <c r="C9264" s="39" t="n">
        <v>1</v>
      </c>
      <c r="D9264" s="39" t="s">
        <v>26</v>
      </c>
      <c r="E9264" s="39"/>
      <c r="F9264" s="41" t="n">
        <f aca="false">IF(A9264="","",MATCH(A9264,P_ID,1))</f>
        <v>8796</v>
      </c>
      <c r="G9264" s="41" t="str">
        <f aca="false">IF(A9264="","",INDEX(P_Svc,F9264))</f>
        <v>Express</v>
      </c>
      <c r="H9264" s="41" t="str">
        <f aca="false">IF(A9264="","",INDEX(P_Zone,F9264))</f>
        <v>East</v>
      </c>
      <c r="I9264" s="41" t="n">
        <f aca="false">IF(A9264="","",IF(D9264="Delivered",IF(B9264&lt;=INDEX(P_Due,F9264),1,0),0))</f>
        <v>1</v>
      </c>
    </row>
    <row r="9265" customFormat="false" ht="15" hidden="false" customHeight="false" outlineLevel="0" collapsed="false">
      <c r="A9265" s="37" t="n">
        <v>1008800</v>
      </c>
      <c r="B9265" s="38" t="n">
        <v>46311</v>
      </c>
      <c r="C9265" s="39" t="n">
        <v>1</v>
      </c>
      <c r="D9265" s="39" t="s">
        <v>26</v>
      </c>
      <c r="E9265" s="39"/>
      <c r="F9265" s="41" t="n">
        <f aca="false">IF(A9265="","",MATCH(A9265,P_ID,1))</f>
        <v>8800</v>
      </c>
      <c r="G9265" s="41" t="str">
        <f aca="false">IF(A9265="","",INDEX(P_Svc,F9265))</f>
        <v>Express</v>
      </c>
      <c r="H9265" s="41" t="str">
        <f aca="false">IF(A9265="","",INDEX(P_Zone,F9265))</f>
        <v>Central</v>
      </c>
      <c r="I9265" s="41" t="n">
        <f aca="false">IF(A9265="","",IF(D9265="Delivered",IF(B9265&lt;=INDEX(P_Due,F9265),1,0),0))</f>
        <v>1</v>
      </c>
    </row>
    <row r="9266" customFormat="false" ht="15" hidden="false" customHeight="false" outlineLevel="0" collapsed="false">
      <c r="A9266" s="37" t="n">
        <v>1008814</v>
      </c>
      <c r="B9266" s="38" t="n">
        <v>46311</v>
      </c>
      <c r="C9266" s="39" t="n">
        <v>1</v>
      </c>
      <c r="D9266" s="39" t="s">
        <v>26</v>
      </c>
      <c r="E9266" s="39"/>
      <c r="F9266" s="41" t="n">
        <f aca="false">IF(A9266="","",MATCH(A9266,P_ID,1))</f>
        <v>8814</v>
      </c>
      <c r="G9266" s="41" t="str">
        <f aca="false">IF(A9266="","",INDEX(P_Svc,F9266))</f>
        <v>Express</v>
      </c>
      <c r="H9266" s="41" t="str">
        <f aca="false">IF(A9266="","",INDEX(P_Zone,F9266))</f>
        <v>Central</v>
      </c>
      <c r="I9266" s="41" t="n">
        <f aca="false">IF(A9266="","",IF(D9266="Delivered",IF(B9266&lt;=INDEX(P_Due,F9266),1,0),0))</f>
        <v>1</v>
      </c>
    </row>
    <row r="9267" customFormat="false" ht="15" hidden="false" customHeight="false" outlineLevel="0" collapsed="false">
      <c r="A9267" s="37" t="n">
        <v>1008821</v>
      </c>
      <c r="B9267" s="38" t="n">
        <v>46311</v>
      </c>
      <c r="C9267" s="39" t="n">
        <v>1</v>
      </c>
      <c r="D9267" s="39" t="s">
        <v>26</v>
      </c>
      <c r="E9267" s="39"/>
      <c r="F9267" s="41" t="n">
        <f aca="false">IF(A9267="","",MATCH(A9267,P_ID,1))</f>
        <v>8821</v>
      </c>
      <c r="G9267" s="41" t="str">
        <f aca="false">IF(A9267="","",INDEX(P_Svc,F9267))</f>
        <v>Express</v>
      </c>
      <c r="H9267" s="41" t="str">
        <f aca="false">IF(A9267="","",INDEX(P_Zone,F9267))</f>
        <v>Central</v>
      </c>
      <c r="I9267" s="41" t="n">
        <f aca="false">IF(A9267="","",IF(D9267="Delivered",IF(B9267&lt;=INDEX(P_Due,F9267),1,0),0))</f>
        <v>1</v>
      </c>
    </row>
    <row r="9268" customFormat="false" ht="15" hidden="false" customHeight="false" outlineLevel="0" collapsed="false">
      <c r="A9268" s="37" t="n">
        <v>1008827</v>
      </c>
      <c r="B9268" s="38" t="n">
        <v>46311</v>
      </c>
      <c r="C9268" s="39" t="n">
        <v>0</v>
      </c>
      <c r="D9268" s="39" t="s">
        <v>80</v>
      </c>
      <c r="E9268" s="39" t="s">
        <v>40</v>
      </c>
      <c r="F9268" s="41" t="n">
        <f aca="false">IF(A9268="","",MATCH(A9268,P_ID,1))</f>
        <v>8827</v>
      </c>
      <c r="G9268" s="41" t="str">
        <f aca="false">IF(A9268="","",INDEX(P_Svc,F9268))</f>
        <v>Express</v>
      </c>
      <c r="H9268" s="41" t="str">
        <f aca="false">IF(A9268="","",INDEX(P_Zone,F9268))</f>
        <v>Central</v>
      </c>
      <c r="I9268" s="41" t="n">
        <f aca="false">IF(A9268="","",IF(D9268="Delivered",IF(B9268&lt;=INDEX(P_Due,F9268),1,0),0))</f>
        <v>0</v>
      </c>
    </row>
    <row r="9269" customFormat="false" ht="15" hidden="false" customHeight="false" outlineLevel="0" collapsed="false">
      <c r="A9269" s="37" t="n">
        <v>1008831</v>
      </c>
      <c r="B9269" s="38" t="n">
        <v>46311</v>
      </c>
      <c r="C9269" s="39" t="n">
        <v>1</v>
      </c>
      <c r="D9269" s="39" t="s">
        <v>26</v>
      </c>
      <c r="E9269" s="39"/>
      <c r="F9269" s="41" t="n">
        <f aca="false">IF(A9269="","",MATCH(A9269,P_ID,1))</f>
        <v>8831</v>
      </c>
      <c r="G9269" s="41" t="str">
        <f aca="false">IF(A9269="","",INDEX(P_Svc,F9269))</f>
        <v>Express</v>
      </c>
      <c r="H9269" s="41" t="str">
        <f aca="false">IF(A9269="","",INDEX(P_Zone,F9269))</f>
        <v>South</v>
      </c>
      <c r="I9269" s="41" t="n">
        <f aca="false">IF(A9269="","",IF(D9269="Delivered",IF(B9269&lt;=INDEX(P_Due,F9269),1,0),0))</f>
        <v>1</v>
      </c>
    </row>
    <row r="9270" customFormat="false" ht="15" hidden="false" customHeight="false" outlineLevel="0" collapsed="false">
      <c r="A9270" s="37" t="n">
        <v>1008834</v>
      </c>
      <c r="B9270" s="38" t="n">
        <v>46311</v>
      </c>
      <c r="C9270" s="39" t="n">
        <v>1</v>
      </c>
      <c r="D9270" s="39" t="s">
        <v>26</v>
      </c>
      <c r="E9270" s="39"/>
      <c r="F9270" s="41" t="n">
        <f aca="false">IF(A9270="","",MATCH(A9270,P_ID,1))</f>
        <v>8834</v>
      </c>
      <c r="G9270" s="41" t="str">
        <f aca="false">IF(A9270="","",INDEX(P_Svc,F9270))</f>
        <v>Express</v>
      </c>
      <c r="H9270" s="41" t="str">
        <f aca="false">IF(A9270="","",INDEX(P_Zone,F9270))</f>
        <v>North</v>
      </c>
      <c r="I9270" s="41" t="n">
        <f aca="false">IF(A9270="","",IF(D9270="Delivered",IF(B9270&lt;=INDEX(P_Due,F9270),1,0),0))</f>
        <v>1</v>
      </c>
    </row>
    <row r="9271" customFormat="false" ht="15" hidden="false" customHeight="false" outlineLevel="0" collapsed="false">
      <c r="A9271" s="37" t="n">
        <v>1008844</v>
      </c>
      <c r="B9271" s="38" t="n">
        <v>46311</v>
      </c>
      <c r="C9271" s="39" t="n">
        <v>1</v>
      </c>
      <c r="D9271" s="39" t="s">
        <v>79</v>
      </c>
      <c r="E9271" s="39" t="s">
        <v>32</v>
      </c>
      <c r="F9271" s="41" t="n">
        <f aca="false">IF(A9271="","",MATCH(A9271,P_ID,1))</f>
        <v>8844</v>
      </c>
      <c r="G9271" s="41" t="str">
        <f aca="false">IF(A9271="","",INDEX(P_Svc,F9271))</f>
        <v>Express</v>
      </c>
      <c r="H9271" s="41" t="str">
        <f aca="false">IF(A9271="","",INDEX(P_Zone,F9271))</f>
        <v>West</v>
      </c>
      <c r="I9271" s="41" t="n">
        <f aca="false">IF(A9271="","",IF(D9271="Delivered",IF(B9271&lt;=INDEX(P_Due,F9271),1,0),0))</f>
        <v>0</v>
      </c>
    </row>
    <row r="9272" customFormat="false" ht="15" hidden="false" customHeight="false" outlineLevel="0" collapsed="false">
      <c r="A9272" s="37" t="n">
        <v>1008845</v>
      </c>
      <c r="B9272" s="38" t="n">
        <v>46311</v>
      </c>
      <c r="C9272" s="39" t="n">
        <v>1</v>
      </c>
      <c r="D9272" s="39" t="s">
        <v>26</v>
      </c>
      <c r="E9272" s="39"/>
      <c r="F9272" s="41" t="n">
        <f aca="false">IF(A9272="","",MATCH(A9272,P_ID,1))</f>
        <v>8845</v>
      </c>
      <c r="G9272" s="41" t="str">
        <f aca="false">IF(A9272="","",INDEX(P_Svc,F9272))</f>
        <v>Express</v>
      </c>
      <c r="H9272" s="41" t="str">
        <f aca="false">IF(A9272="","",INDEX(P_Zone,F9272))</f>
        <v>Central</v>
      </c>
      <c r="I9272" s="41" t="n">
        <f aca="false">IF(A9272="","",IF(D9272="Delivered",IF(B9272&lt;=INDEX(P_Due,F9272),1,0),0))</f>
        <v>1</v>
      </c>
    </row>
    <row r="9273" customFormat="false" ht="15" hidden="false" customHeight="false" outlineLevel="0" collapsed="false">
      <c r="A9273" s="37" t="n">
        <v>1008847</v>
      </c>
      <c r="B9273" s="38" t="n">
        <v>46311</v>
      </c>
      <c r="C9273" s="39" t="n">
        <v>1</v>
      </c>
      <c r="D9273" s="39" t="s">
        <v>26</v>
      </c>
      <c r="E9273" s="39"/>
      <c r="F9273" s="41" t="n">
        <f aca="false">IF(A9273="","",MATCH(A9273,P_ID,1))</f>
        <v>8847</v>
      </c>
      <c r="G9273" s="41" t="str">
        <f aca="false">IF(A9273="","",INDEX(P_Svc,F9273))</f>
        <v>Express</v>
      </c>
      <c r="H9273" s="41" t="str">
        <f aca="false">IF(A9273="","",INDEX(P_Zone,F9273))</f>
        <v>West</v>
      </c>
      <c r="I9273" s="41" t="n">
        <f aca="false">IF(A9273="","",IF(D9273="Delivered",IF(B9273&lt;=INDEX(P_Due,F9273),1,0),0))</f>
        <v>1</v>
      </c>
    </row>
    <row r="9274" customFormat="false" ht="15" hidden="false" customHeight="false" outlineLevel="0" collapsed="false">
      <c r="A9274" s="37" t="n">
        <v>1008865</v>
      </c>
      <c r="B9274" s="38" t="n">
        <v>46311</v>
      </c>
      <c r="C9274" s="39" t="n">
        <v>1</v>
      </c>
      <c r="D9274" s="39" t="s">
        <v>26</v>
      </c>
      <c r="E9274" s="39"/>
      <c r="F9274" s="41" t="n">
        <f aca="false">IF(A9274="","",MATCH(A9274,P_ID,1))</f>
        <v>8865</v>
      </c>
      <c r="G9274" s="41" t="str">
        <f aca="false">IF(A9274="","",INDEX(P_Svc,F9274))</f>
        <v>Express</v>
      </c>
      <c r="H9274" s="41" t="str">
        <f aca="false">IF(A9274="","",INDEX(P_Zone,F9274))</f>
        <v>North</v>
      </c>
      <c r="I9274" s="41" t="n">
        <f aca="false">IF(A9274="","",IF(D9274="Delivered",IF(B9274&lt;=INDEX(P_Due,F9274),1,0),0))</f>
        <v>1</v>
      </c>
    </row>
    <row r="9275" customFormat="false" ht="15" hidden="false" customHeight="false" outlineLevel="0" collapsed="false">
      <c r="A9275" s="37" t="n">
        <v>1008868</v>
      </c>
      <c r="B9275" s="38" t="n">
        <v>46311</v>
      </c>
      <c r="C9275" s="39" t="n">
        <v>1</v>
      </c>
      <c r="D9275" s="39" t="s">
        <v>26</v>
      </c>
      <c r="E9275" s="39"/>
      <c r="F9275" s="41" t="n">
        <f aca="false">IF(A9275="","",MATCH(A9275,P_ID,1))</f>
        <v>8868</v>
      </c>
      <c r="G9275" s="41" t="str">
        <f aca="false">IF(A9275="","",INDEX(P_Svc,F9275))</f>
        <v>Express</v>
      </c>
      <c r="H9275" s="41" t="str">
        <f aca="false">IF(A9275="","",INDEX(P_Zone,F9275))</f>
        <v>North</v>
      </c>
      <c r="I9275" s="41" t="n">
        <f aca="false">IF(A9275="","",IF(D9275="Delivered",IF(B9275&lt;=INDEX(P_Due,F9275),1,0),0))</f>
        <v>1</v>
      </c>
    </row>
    <row r="9276" customFormat="false" ht="15" hidden="false" customHeight="false" outlineLevel="0" collapsed="false">
      <c r="A9276" s="37" t="n">
        <v>1008872</v>
      </c>
      <c r="B9276" s="38" t="n">
        <v>46311</v>
      </c>
      <c r="C9276" s="39" t="n">
        <v>1</v>
      </c>
      <c r="D9276" s="39" t="s">
        <v>26</v>
      </c>
      <c r="E9276" s="39"/>
      <c r="F9276" s="41" t="n">
        <f aca="false">IF(A9276="","",MATCH(A9276,P_ID,1))</f>
        <v>8872</v>
      </c>
      <c r="G9276" s="41" t="str">
        <f aca="false">IF(A9276="","",INDEX(P_Svc,F9276))</f>
        <v>Express</v>
      </c>
      <c r="H9276" s="41" t="str">
        <f aca="false">IF(A9276="","",INDEX(P_Zone,F9276))</f>
        <v>West</v>
      </c>
      <c r="I9276" s="41" t="n">
        <f aca="false">IF(A9276="","",IF(D9276="Delivered",IF(B9276&lt;=INDEX(P_Due,F9276),1,0),0))</f>
        <v>1</v>
      </c>
    </row>
    <row r="9277" customFormat="false" ht="15" hidden="false" customHeight="false" outlineLevel="0" collapsed="false">
      <c r="A9277" s="37" t="n">
        <v>1008884</v>
      </c>
      <c r="B9277" s="38" t="n">
        <v>46311</v>
      </c>
      <c r="C9277" s="39" t="n">
        <v>1</v>
      </c>
      <c r="D9277" s="39" t="s">
        <v>26</v>
      </c>
      <c r="E9277" s="39"/>
      <c r="F9277" s="41" t="n">
        <f aca="false">IF(A9277="","",MATCH(A9277,P_ID,1))</f>
        <v>8884</v>
      </c>
      <c r="G9277" s="41" t="str">
        <f aca="false">IF(A9277="","",INDEX(P_Svc,F9277))</f>
        <v>Express</v>
      </c>
      <c r="H9277" s="41" t="str">
        <f aca="false">IF(A9277="","",INDEX(P_Zone,F9277))</f>
        <v>West</v>
      </c>
      <c r="I9277" s="41" t="n">
        <f aca="false">IF(A9277="","",IF(D9277="Delivered",IF(B9277&lt;=INDEX(P_Due,F9277),1,0),0))</f>
        <v>1</v>
      </c>
    </row>
    <row r="9278" customFormat="false" ht="15" hidden="false" customHeight="false" outlineLevel="0" collapsed="false">
      <c r="A9278" s="37" t="n">
        <v>1008901</v>
      </c>
      <c r="B9278" s="38" t="n">
        <v>46311</v>
      </c>
      <c r="C9278" s="39" t="n">
        <v>1</v>
      </c>
      <c r="D9278" s="39" t="s">
        <v>26</v>
      </c>
      <c r="E9278" s="39"/>
      <c r="F9278" s="41" t="n">
        <f aca="false">IF(A9278="","",MATCH(A9278,P_ID,1))</f>
        <v>8901</v>
      </c>
      <c r="G9278" s="41" t="str">
        <f aca="false">IF(A9278="","",INDEX(P_Svc,F9278))</f>
        <v>Express</v>
      </c>
      <c r="H9278" s="41" t="str">
        <f aca="false">IF(A9278="","",INDEX(P_Zone,F9278))</f>
        <v>South</v>
      </c>
      <c r="I9278" s="41" t="n">
        <f aca="false">IF(A9278="","",IF(D9278="Delivered",IF(B9278&lt;=INDEX(P_Due,F9278),1,0),0))</f>
        <v>1</v>
      </c>
    </row>
    <row r="9279" customFormat="false" ht="15" hidden="false" customHeight="false" outlineLevel="0" collapsed="false">
      <c r="A9279" s="37" t="n">
        <v>1008904</v>
      </c>
      <c r="B9279" s="38" t="n">
        <v>46311</v>
      </c>
      <c r="C9279" s="39" t="n">
        <v>1</v>
      </c>
      <c r="D9279" s="39" t="s">
        <v>79</v>
      </c>
      <c r="E9279" s="39" t="s">
        <v>32</v>
      </c>
      <c r="F9279" s="41" t="n">
        <f aca="false">IF(A9279="","",MATCH(A9279,P_ID,1))</f>
        <v>8904</v>
      </c>
      <c r="G9279" s="41" t="str">
        <f aca="false">IF(A9279="","",INDEX(P_Svc,F9279))</f>
        <v>Express</v>
      </c>
      <c r="H9279" s="41" t="str">
        <f aca="false">IF(A9279="","",INDEX(P_Zone,F9279))</f>
        <v>East</v>
      </c>
      <c r="I9279" s="41" t="n">
        <f aca="false">IF(A9279="","",IF(D9279="Delivered",IF(B9279&lt;=INDEX(P_Due,F9279),1,0),0))</f>
        <v>0</v>
      </c>
    </row>
    <row r="9280" customFormat="false" ht="15" hidden="false" customHeight="false" outlineLevel="0" collapsed="false">
      <c r="A9280" s="37" t="n">
        <v>1008919</v>
      </c>
      <c r="B9280" s="38" t="n">
        <v>46311</v>
      </c>
      <c r="C9280" s="39" t="n">
        <v>1</v>
      </c>
      <c r="D9280" s="39" t="s">
        <v>26</v>
      </c>
      <c r="E9280" s="39"/>
      <c r="F9280" s="41" t="n">
        <f aca="false">IF(A9280="","",MATCH(A9280,P_ID,1))</f>
        <v>8919</v>
      </c>
      <c r="G9280" s="41" t="str">
        <f aca="false">IF(A9280="","",INDEX(P_Svc,F9280))</f>
        <v>Express</v>
      </c>
      <c r="H9280" s="41" t="str">
        <f aca="false">IF(A9280="","",INDEX(P_Zone,F9280))</f>
        <v>East</v>
      </c>
      <c r="I9280" s="41" t="n">
        <f aca="false">IF(A9280="","",IF(D9280="Delivered",IF(B9280&lt;=INDEX(P_Due,F9280),1,0),0))</f>
        <v>1</v>
      </c>
    </row>
    <row r="9281" customFormat="false" ht="15" hidden="false" customHeight="false" outlineLevel="0" collapsed="false">
      <c r="A9281" s="37" t="n">
        <v>1008937</v>
      </c>
      <c r="B9281" s="38" t="n">
        <v>46311</v>
      </c>
      <c r="C9281" s="39" t="n">
        <v>1</v>
      </c>
      <c r="D9281" s="39" t="s">
        <v>26</v>
      </c>
      <c r="E9281" s="39"/>
      <c r="F9281" s="41" t="n">
        <f aca="false">IF(A9281="","",MATCH(A9281,P_ID,1))</f>
        <v>8937</v>
      </c>
      <c r="G9281" s="41" t="str">
        <f aca="false">IF(A9281="","",INDEX(P_Svc,F9281))</f>
        <v>Express</v>
      </c>
      <c r="H9281" s="41" t="str">
        <f aca="false">IF(A9281="","",INDEX(P_Zone,F9281))</f>
        <v>Central</v>
      </c>
      <c r="I9281" s="41" t="n">
        <f aca="false">IF(A9281="","",IF(D9281="Delivered",IF(B9281&lt;=INDEX(P_Due,F9281),1,0),0))</f>
        <v>1</v>
      </c>
    </row>
    <row r="9282" customFormat="false" ht="15" hidden="false" customHeight="false" outlineLevel="0" collapsed="false">
      <c r="A9282" s="37" t="n">
        <v>1008945</v>
      </c>
      <c r="B9282" s="38" t="n">
        <v>46311</v>
      </c>
      <c r="C9282" s="39" t="n">
        <v>1</v>
      </c>
      <c r="D9282" s="39" t="s">
        <v>26</v>
      </c>
      <c r="E9282" s="39"/>
      <c r="F9282" s="41" t="n">
        <f aca="false">IF(A9282="","",MATCH(A9282,P_ID,1))</f>
        <v>8945</v>
      </c>
      <c r="G9282" s="41" t="str">
        <f aca="false">IF(A9282="","",INDEX(P_Svc,F9282))</f>
        <v>Express</v>
      </c>
      <c r="H9282" s="41" t="str">
        <f aca="false">IF(A9282="","",INDEX(P_Zone,F9282))</f>
        <v>East</v>
      </c>
      <c r="I9282" s="41" t="n">
        <f aca="false">IF(A9282="","",IF(D9282="Delivered",IF(B9282&lt;=INDEX(P_Due,F9282),1,0),0))</f>
        <v>1</v>
      </c>
    </row>
    <row r="9283" customFormat="false" ht="15" hidden="false" customHeight="false" outlineLevel="0" collapsed="false">
      <c r="A9283" s="37" t="n">
        <v>1007743</v>
      </c>
      <c r="B9283" s="38" t="n">
        <v>46311</v>
      </c>
      <c r="C9283" s="39" t="n">
        <v>2</v>
      </c>
      <c r="D9283" s="39" t="s">
        <v>26</v>
      </c>
      <c r="E9283" s="39"/>
      <c r="F9283" s="41" t="n">
        <f aca="false">IF(A9283="","",MATCH(A9283,P_ID,1))</f>
        <v>7743</v>
      </c>
      <c r="G9283" s="41" t="str">
        <f aca="false">IF(A9283="","",INDEX(P_Svc,F9283))</f>
        <v>Economy</v>
      </c>
      <c r="H9283" s="41" t="str">
        <f aca="false">IF(A9283="","",INDEX(P_Zone,F9283))</f>
        <v>Central</v>
      </c>
      <c r="I9283" s="41" t="n">
        <f aca="false">IF(A9283="","",IF(D9283="Delivered",IF(B9283&lt;=INDEX(P_Due,F9283),1,0),0))</f>
        <v>1</v>
      </c>
    </row>
    <row r="9284" customFormat="false" ht="15" hidden="false" customHeight="false" outlineLevel="0" collapsed="false">
      <c r="A9284" s="37" t="n">
        <v>1007744</v>
      </c>
      <c r="B9284" s="38" t="n">
        <v>46311</v>
      </c>
      <c r="C9284" s="39" t="n">
        <v>2</v>
      </c>
      <c r="D9284" s="39" t="s">
        <v>26</v>
      </c>
      <c r="E9284" s="39"/>
      <c r="F9284" s="41" t="n">
        <f aca="false">IF(A9284="","",MATCH(A9284,P_ID,1))</f>
        <v>7744</v>
      </c>
      <c r="G9284" s="41" t="str">
        <f aca="false">IF(A9284="","",INDEX(P_Svc,F9284))</f>
        <v>Standard</v>
      </c>
      <c r="H9284" s="41" t="str">
        <f aca="false">IF(A9284="","",INDEX(P_Zone,F9284))</f>
        <v>Central</v>
      </c>
      <c r="I9284" s="41" t="n">
        <f aca="false">IF(A9284="","",IF(D9284="Delivered",IF(B9284&lt;=INDEX(P_Due,F9284),1,0),0))</f>
        <v>0</v>
      </c>
    </row>
    <row r="9285" customFormat="false" ht="15" hidden="false" customHeight="false" outlineLevel="0" collapsed="false">
      <c r="A9285" s="37" t="n">
        <v>1007746</v>
      </c>
      <c r="B9285" s="38" t="n">
        <v>46311</v>
      </c>
      <c r="C9285" s="39" t="n">
        <v>2</v>
      </c>
      <c r="D9285" s="39" t="s">
        <v>26</v>
      </c>
      <c r="E9285" s="39"/>
      <c r="F9285" s="41" t="n">
        <f aca="false">IF(A9285="","",MATCH(A9285,P_ID,1))</f>
        <v>7746</v>
      </c>
      <c r="G9285" s="41" t="str">
        <f aca="false">IF(A9285="","",INDEX(P_Svc,F9285))</f>
        <v>Economy</v>
      </c>
      <c r="H9285" s="41" t="str">
        <f aca="false">IF(A9285="","",INDEX(P_Zone,F9285))</f>
        <v>East</v>
      </c>
      <c r="I9285" s="41" t="n">
        <f aca="false">IF(A9285="","",IF(D9285="Delivered",IF(B9285&lt;=INDEX(P_Due,F9285),1,0),0))</f>
        <v>1</v>
      </c>
    </row>
    <row r="9286" customFormat="false" ht="15" hidden="false" customHeight="false" outlineLevel="0" collapsed="false">
      <c r="A9286" s="37" t="n">
        <v>1007751</v>
      </c>
      <c r="B9286" s="38" t="n">
        <v>46311</v>
      </c>
      <c r="C9286" s="39" t="n">
        <v>2</v>
      </c>
      <c r="D9286" s="39" t="s">
        <v>79</v>
      </c>
      <c r="E9286" s="39" t="s">
        <v>34</v>
      </c>
      <c r="F9286" s="41" t="n">
        <f aca="false">IF(A9286="","",MATCH(A9286,P_ID,1))</f>
        <v>7751</v>
      </c>
      <c r="G9286" s="41" t="str">
        <f aca="false">IF(A9286="","",INDEX(P_Svc,F9286))</f>
        <v>Standard</v>
      </c>
      <c r="H9286" s="41" t="str">
        <f aca="false">IF(A9286="","",INDEX(P_Zone,F9286))</f>
        <v>North</v>
      </c>
      <c r="I9286" s="41" t="n">
        <f aca="false">IF(A9286="","",IF(D9286="Delivered",IF(B9286&lt;=INDEX(P_Due,F9286),1,0),0))</f>
        <v>0</v>
      </c>
    </row>
    <row r="9287" customFormat="false" ht="15" hidden="false" customHeight="false" outlineLevel="0" collapsed="false">
      <c r="A9287" s="37" t="n">
        <v>1007757</v>
      </c>
      <c r="B9287" s="38" t="n">
        <v>46311</v>
      </c>
      <c r="C9287" s="39" t="n">
        <v>1</v>
      </c>
      <c r="D9287" s="39" t="s">
        <v>26</v>
      </c>
      <c r="E9287" s="39"/>
      <c r="F9287" s="41" t="n">
        <f aca="false">IF(A9287="","",MATCH(A9287,P_ID,1))</f>
        <v>7757</v>
      </c>
      <c r="G9287" s="41" t="str">
        <f aca="false">IF(A9287="","",INDEX(P_Svc,F9287))</f>
        <v>Economy</v>
      </c>
      <c r="H9287" s="41" t="str">
        <f aca="false">IF(A9287="","",INDEX(P_Zone,F9287))</f>
        <v>East</v>
      </c>
      <c r="I9287" s="41" t="n">
        <f aca="false">IF(A9287="","",IF(D9287="Delivered",IF(B9287&lt;=INDEX(P_Due,F9287),1,0),0))</f>
        <v>1</v>
      </c>
    </row>
    <row r="9288" customFormat="false" ht="15" hidden="false" customHeight="false" outlineLevel="0" collapsed="false">
      <c r="A9288" s="37" t="n">
        <v>1007762</v>
      </c>
      <c r="B9288" s="38" t="n">
        <v>46311</v>
      </c>
      <c r="C9288" s="39" t="n">
        <v>2</v>
      </c>
      <c r="D9288" s="39" t="s">
        <v>26</v>
      </c>
      <c r="E9288" s="39"/>
      <c r="F9288" s="41" t="n">
        <f aca="false">IF(A9288="","",MATCH(A9288,P_ID,1))</f>
        <v>7762</v>
      </c>
      <c r="G9288" s="41" t="str">
        <f aca="false">IF(A9288="","",INDEX(P_Svc,F9288))</f>
        <v>Standard</v>
      </c>
      <c r="H9288" s="41" t="str">
        <f aca="false">IF(A9288="","",INDEX(P_Zone,F9288))</f>
        <v>South</v>
      </c>
      <c r="I9288" s="41" t="n">
        <f aca="false">IF(A9288="","",IF(D9288="Delivered",IF(B9288&lt;=INDEX(P_Due,F9288),1,0),0))</f>
        <v>0</v>
      </c>
    </row>
    <row r="9289" customFormat="false" ht="15" hidden="false" customHeight="false" outlineLevel="0" collapsed="false">
      <c r="A9289" s="37" t="n">
        <v>1007819</v>
      </c>
      <c r="B9289" s="38" t="n">
        <v>46311</v>
      </c>
      <c r="C9289" s="39" t="n">
        <v>1</v>
      </c>
      <c r="D9289" s="39" t="s">
        <v>26</v>
      </c>
      <c r="E9289" s="39"/>
      <c r="F9289" s="41" t="n">
        <f aca="false">IF(A9289="","",MATCH(A9289,P_ID,1))</f>
        <v>7819</v>
      </c>
      <c r="G9289" s="41" t="str">
        <f aca="false">IF(A9289="","",INDEX(P_Svc,F9289))</f>
        <v>Standard</v>
      </c>
      <c r="H9289" s="41" t="str">
        <f aca="false">IF(A9289="","",INDEX(P_Zone,F9289))</f>
        <v>North</v>
      </c>
      <c r="I9289" s="41" t="n">
        <f aca="false">IF(A9289="","",IF(D9289="Delivered",IF(B9289&lt;=INDEX(P_Due,F9289),1,0),0))</f>
        <v>0</v>
      </c>
    </row>
    <row r="9290" customFormat="false" ht="15" hidden="false" customHeight="false" outlineLevel="0" collapsed="false">
      <c r="A9290" s="37" t="n">
        <v>1007854</v>
      </c>
      <c r="B9290" s="38" t="n">
        <v>46311</v>
      </c>
      <c r="C9290" s="39" t="n">
        <v>2</v>
      </c>
      <c r="D9290" s="39" t="s">
        <v>79</v>
      </c>
      <c r="E9290" s="39" t="s">
        <v>34</v>
      </c>
      <c r="F9290" s="41" t="n">
        <f aca="false">IF(A9290="","",MATCH(A9290,P_ID,1))</f>
        <v>7854</v>
      </c>
      <c r="G9290" s="41" t="str">
        <f aca="false">IF(A9290="","",INDEX(P_Svc,F9290))</f>
        <v>Economy</v>
      </c>
      <c r="H9290" s="41" t="str">
        <f aca="false">IF(A9290="","",INDEX(P_Zone,F9290))</f>
        <v>East</v>
      </c>
      <c r="I9290" s="41" t="n">
        <f aca="false">IF(A9290="","",IF(D9290="Delivered",IF(B9290&lt;=INDEX(P_Due,F9290),1,0),0))</f>
        <v>0</v>
      </c>
    </row>
    <row r="9291" customFormat="false" ht="15" hidden="false" customHeight="false" outlineLevel="0" collapsed="false">
      <c r="A9291" s="37" t="n">
        <v>1007865</v>
      </c>
      <c r="B9291" s="38" t="n">
        <v>46311</v>
      </c>
      <c r="C9291" s="39" t="n">
        <v>2</v>
      </c>
      <c r="D9291" s="39" t="s">
        <v>26</v>
      </c>
      <c r="E9291" s="39"/>
      <c r="F9291" s="41" t="n">
        <f aca="false">IF(A9291="","",MATCH(A9291,P_ID,1))</f>
        <v>7865</v>
      </c>
      <c r="G9291" s="41" t="str">
        <f aca="false">IF(A9291="","",INDEX(P_Svc,F9291))</f>
        <v>Economy</v>
      </c>
      <c r="H9291" s="41" t="str">
        <f aca="false">IF(A9291="","",INDEX(P_Zone,F9291))</f>
        <v>South</v>
      </c>
      <c r="I9291" s="41" t="n">
        <f aca="false">IF(A9291="","",IF(D9291="Delivered",IF(B9291&lt;=INDEX(P_Due,F9291),1,0),0))</f>
        <v>1</v>
      </c>
    </row>
    <row r="9292" customFormat="false" ht="15" hidden="false" customHeight="false" outlineLevel="0" collapsed="false">
      <c r="A9292" s="37" t="n">
        <v>1007892</v>
      </c>
      <c r="B9292" s="38" t="n">
        <v>46311</v>
      </c>
      <c r="C9292" s="39" t="n">
        <v>2</v>
      </c>
      <c r="D9292" s="39" t="s">
        <v>26</v>
      </c>
      <c r="E9292" s="39"/>
      <c r="F9292" s="41" t="n">
        <f aca="false">IF(A9292="","",MATCH(A9292,P_ID,1))</f>
        <v>7892</v>
      </c>
      <c r="G9292" s="41" t="str">
        <f aca="false">IF(A9292="","",INDEX(P_Svc,F9292))</f>
        <v>Standard</v>
      </c>
      <c r="H9292" s="41" t="str">
        <f aca="false">IF(A9292="","",INDEX(P_Zone,F9292))</f>
        <v>South</v>
      </c>
      <c r="I9292" s="41" t="n">
        <f aca="false">IF(A9292="","",IF(D9292="Delivered",IF(B9292&lt;=INDEX(P_Due,F9292),1,0),0))</f>
        <v>0</v>
      </c>
    </row>
    <row r="9293" customFormat="false" ht="15" hidden="false" customHeight="false" outlineLevel="0" collapsed="false">
      <c r="A9293" s="37" t="n">
        <v>1007896</v>
      </c>
      <c r="B9293" s="38" t="n">
        <v>46311</v>
      </c>
      <c r="C9293" s="39" t="n">
        <v>2</v>
      </c>
      <c r="D9293" s="39" t="s">
        <v>26</v>
      </c>
      <c r="E9293" s="39"/>
      <c r="F9293" s="41" t="n">
        <f aca="false">IF(A9293="","",MATCH(A9293,P_ID,1))</f>
        <v>7896</v>
      </c>
      <c r="G9293" s="41" t="str">
        <f aca="false">IF(A9293="","",INDEX(P_Svc,F9293))</f>
        <v>Standard</v>
      </c>
      <c r="H9293" s="41" t="str">
        <f aca="false">IF(A9293="","",INDEX(P_Zone,F9293))</f>
        <v>Central</v>
      </c>
      <c r="I9293" s="41" t="n">
        <f aca="false">IF(A9293="","",IF(D9293="Delivered",IF(B9293&lt;=INDEX(P_Due,F9293),1,0),0))</f>
        <v>0</v>
      </c>
    </row>
    <row r="9294" customFormat="false" ht="15" hidden="false" customHeight="false" outlineLevel="0" collapsed="false">
      <c r="A9294" s="37" t="n">
        <v>1008051</v>
      </c>
      <c r="B9294" s="38" t="n">
        <v>46311</v>
      </c>
      <c r="C9294" s="39" t="n">
        <v>2</v>
      </c>
      <c r="D9294" s="39" t="s">
        <v>26</v>
      </c>
      <c r="E9294" s="39"/>
      <c r="F9294" s="41" t="n">
        <f aca="false">IF(A9294="","",MATCH(A9294,P_ID,1))</f>
        <v>8051</v>
      </c>
      <c r="G9294" s="41" t="str">
        <f aca="false">IF(A9294="","",INDEX(P_Svc,F9294))</f>
        <v>Express</v>
      </c>
      <c r="H9294" s="41" t="str">
        <f aca="false">IF(A9294="","",INDEX(P_Zone,F9294))</f>
        <v>North</v>
      </c>
      <c r="I9294" s="41" t="n">
        <f aca="false">IF(A9294="","",IF(D9294="Delivered",IF(B9294&lt;=INDEX(P_Due,F9294),1,0),0))</f>
        <v>0</v>
      </c>
    </row>
    <row r="9295" customFormat="false" ht="15" hidden="false" customHeight="false" outlineLevel="0" collapsed="false">
      <c r="A9295" s="37" t="n">
        <v>1008176</v>
      </c>
      <c r="B9295" s="38" t="n">
        <v>46311</v>
      </c>
      <c r="C9295" s="39" t="n">
        <v>1</v>
      </c>
      <c r="D9295" s="39" t="s">
        <v>26</v>
      </c>
      <c r="E9295" s="39"/>
      <c r="F9295" s="41" t="n">
        <f aca="false">IF(A9295="","",MATCH(A9295,P_ID,1))</f>
        <v>8176</v>
      </c>
      <c r="G9295" s="41" t="str">
        <f aca="false">IF(A9295="","",INDEX(P_Svc,F9295))</f>
        <v>Standard</v>
      </c>
      <c r="H9295" s="41" t="str">
        <f aca="false">IF(A9295="","",INDEX(P_Zone,F9295))</f>
        <v>Central</v>
      </c>
      <c r="I9295" s="41" t="n">
        <f aca="false">IF(A9295="","",IF(D9295="Delivered",IF(B9295&lt;=INDEX(P_Due,F9295),1,0),0))</f>
        <v>1</v>
      </c>
    </row>
    <row r="9296" customFormat="false" ht="15" hidden="false" customHeight="false" outlineLevel="0" collapsed="false">
      <c r="A9296" s="37" t="n">
        <v>1008177</v>
      </c>
      <c r="B9296" s="38" t="n">
        <v>46311</v>
      </c>
      <c r="C9296" s="39" t="n">
        <v>1</v>
      </c>
      <c r="D9296" s="39" t="s">
        <v>26</v>
      </c>
      <c r="E9296" s="39"/>
      <c r="F9296" s="41" t="n">
        <f aca="false">IF(A9296="","",MATCH(A9296,P_ID,1))</f>
        <v>8177</v>
      </c>
      <c r="G9296" s="41" t="str">
        <f aca="false">IF(A9296="","",INDEX(P_Svc,F9296))</f>
        <v>Standard</v>
      </c>
      <c r="H9296" s="41" t="str">
        <f aca="false">IF(A9296="","",INDEX(P_Zone,F9296))</f>
        <v>South</v>
      </c>
      <c r="I9296" s="41" t="n">
        <f aca="false">IF(A9296="","",IF(D9296="Delivered",IF(B9296&lt;=INDEX(P_Due,F9296),1,0),0))</f>
        <v>1</v>
      </c>
    </row>
    <row r="9297" customFormat="false" ht="15" hidden="false" customHeight="false" outlineLevel="0" collapsed="false">
      <c r="A9297" s="37" t="n">
        <v>1008178</v>
      </c>
      <c r="B9297" s="38" t="n">
        <v>46311</v>
      </c>
      <c r="C9297" s="39" t="n">
        <v>1</v>
      </c>
      <c r="D9297" s="39" t="s">
        <v>26</v>
      </c>
      <c r="E9297" s="39"/>
      <c r="F9297" s="41" t="n">
        <f aca="false">IF(A9297="","",MATCH(A9297,P_ID,1))</f>
        <v>8178</v>
      </c>
      <c r="G9297" s="41" t="str">
        <f aca="false">IF(A9297="","",INDEX(P_Svc,F9297))</f>
        <v>Standard</v>
      </c>
      <c r="H9297" s="41" t="str">
        <f aca="false">IF(A9297="","",INDEX(P_Zone,F9297))</f>
        <v>West</v>
      </c>
      <c r="I9297" s="41" t="n">
        <f aca="false">IF(A9297="","",IF(D9297="Delivered",IF(B9297&lt;=INDEX(P_Due,F9297),1,0),0))</f>
        <v>1</v>
      </c>
    </row>
    <row r="9298" customFormat="false" ht="15" hidden="false" customHeight="false" outlineLevel="0" collapsed="false">
      <c r="A9298" s="37" t="n">
        <v>1008179</v>
      </c>
      <c r="B9298" s="38" t="n">
        <v>46311</v>
      </c>
      <c r="C9298" s="39" t="n">
        <v>1</v>
      </c>
      <c r="D9298" s="39" t="s">
        <v>26</v>
      </c>
      <c r="E9298" s="39"/>
      <c r="F9298" s="41" t="n">
        <f aca="false">IF(A9298="","",MATCH(A9298,P_ID,1))</f>
        <v>8179</v>
      </c>
      <c r="G9298" s="41" t="str">
        <f aca="false">IF(A9298="","",INDEX(P_Svc,F9298))</f>
        <v>Standard</v>
      </c>
      <c r="H9298" s="41" t="str">
        <f aca="false">IF(A9298="","",INDEX(P_Zone,F9298))</f>
        <v>North</v>
      </c>
      <c r="I9298" s="41" t="n">
        <f aca="false">IF(A9298="","",IF(D9298="Delivered",IF(B9298&lt;=INDEX(P_Due,F9298),1,0),0))</f>
        <v>1</v>
      </c>
    </row>
    <row r="9299" customFormat="false" ht="15" hidden="false" customHeight="false" outlineLevel="0" collapsed="false">
      <c r="A9299" s="37" t="n">
        <v>1008181</v>
      </c>
      <c r="B9299" s="38" t="n">
        <v>46311</v>
      </c>
      <c r="C9299" s="39" t="n">
        <v>1</v>
      </c>
      <c r="D9299" s="39" t="s">
        <v>79</v>
      </c>
      <c r="E9299" s="39" t="s">
        <v>38</v>
      </c>
      <c r="F9299" s="41" t="n">
        <f aca="false">IF(A9299="","",MATCH(A9299,P_ID,1))</f>
        <v>8181</v>
      </c>
      <c r="G9299" s="41" t="str">
        <f aca="false">IF(A9299="","",INDEX(P_Svc,F9299))</f>
        <v>Economy</v>
      </c>
      <c r="H9299" s="41" t="str">
        <f aca="false">IF(A9299="","",INDEX(P_Zone,F9299))</f>
        <v>South</v>
      </c>
      <c r="I9299" s="41" t="n">
        <f aca="false">IF(A9299="","",IF(D9299="Delivered",IF(B9299&lt;=INDEX(P_Due,F9299),1,0),0))</f>
        <v>0</v>
      </c>
    </row>
    <row r="9300" customFormat="false" ht="15" hidden="false" customHeight="false" outlineLevel="0" collapsed="false">
      <c r="A9300" s="37" t="n">
        <v>1008182</v>
      </c>
      <c r="B9300" s="38" t="n">
        <v>46311</v>
      </c>
      <c r="C9300" s="39" t="n">
        <v>1</v>
      </c>
      <c r="D9300" s="39" t="s">
        <v>26</v>
      </c>
      <c r="E9300" s="39"/>
      <c r="F9300" s="41" t="n">
        <f aca="false">IF(A9300="","",MATCH(A9300,P_ID,1))</f>
        <v>8182</v>
      </c>
      <c r="G9300" s="41" t="str">
        <f aca="false">IF(A9300="","",INDEX(P_Svc,F9300))</f>
        <v>Standard</v>
      </c>
      <c r="H9300" s="41" t="str">
        <f aca="false">IF(A9300="","",INDEX(P_Zone,F9300))</f>
        <v>West</v>
      </c>
      <c r="I9300" s="41" t="n">
        <f aca="false">IF(A9300="","",IF(D9300="Delivered",IF(B9300&lt;=INDEX(P_Due,F9300),1,0),0))</f>
        <v>1</v>
      </c>
    </row>
    <row r="9301" customFormat="false" ht="15" hidden="false" customHeight="false" outlineLevel="0" collapsed="false">
      <c r="A9301" s="37" t="n">
        <v>1008183</v>
      </c>
      <c r="B9301" s="38" t="n">
        <v>46311</v>
      </c>
      <c r="C9301" s="39" t="n">
        <v>1</v>
      </c>
      <c r="D9301" s="39" t="s">
        <v>26</v>
      </c>
      <c r="E9301" s="39"/>
      <c r="F9301" s="41" t="n">
        <f aca="false">IF(A9301="","",MATCH(A9301,P_ID,1))</f>
        <v>8183</v>
      </c>
      <c r="G9301" s="41" t="str">
        <f aca="false">IF(A9301="","",INDEX(P_Svc,F9301))</f>
        <v>Standard</v>
      </c>
      <c r="H9301" s="41" t="str">
        <f aca="false">IF(A9301="","",INDEX(P_Zone,F9301))</f>
        <v>West</v>
      </c>
      <c r="I9301" s="41" t="n">
        <f aca="false">IF(A9301="","",IF(D9301="Delivered",IF(B9301&lt;=INDEX(P_Due,F9301),1,0),0))</f>
        <v>1</v>
      </c>
    </row>
    <row r="9302" customFormat="false" ht="15" hidden="false" customHeight="false" outlineLevel="0" collapsed="false">
      <c r="A9302" s="37" t="n">
        <v>1008184</v>
      </c>
      <c r="B9302" s="38" t="n">
        <v>46311</v>
      </c>
      <c r="C9302" s="39" t="n">
        <v>1</v>
      </c>
      <c r="D9302" s="39" t="s">
        <v>26</v>
      </c>
      <c r="E9302" s="39"/>
      <c r="F9302" s="41" t="n">
        <f aca="false">IF(A9302="","",MATCH(A9302,P_ID,1))</f>
        <v>8184</v>
      </c>
      <c r="G9302" s="41" t="str">
        <f aca="false">IF(A9302="","",INDEX(P_Svc,F9302))</f>
        <v>Economy</v>
      </c>
      <c r="H9302" s="41" t="str">
        <f aca="false">IF(A9302="","",INDEX(P_Zone,F9302))</f>
        <v>Central</v>
      </c>
      <c r="I9302" s="41" t="n">
        <f aca="false">IF(A9302="","",IF(D9302="Delivered",IF(B9302&lt;=INDEX(P_Due,F9302),1,0),0))</f>
        <v>1</v>
      </c>
    </row>
    <row r="9303" customFormat="false" ht="15" hidden="false" customHeight="false" outlineLevel="0" collapsed="false">
      <c r="A9303" s="37" t="n">
        <v>1008187</v>
      </c>
      <c r="B9303" s="38" t="n">
        <v>46311</v>
      </c>
      <c r="C9303" s="39" t="n">
        <v>1</v>
      </c>
      <c r="D9303" s="39" t="s">
        <v>26</v>
      </c>
      <c r="E9303" s="39"/>
      <c r="F9303" s="41" t="n">
        <f aca="false">IF(A9303="","",MATCH(A9303,P_ID,1))</f>
        <v>8187</v>
      </c>
      <c r="G9303" s="41" t="str">
        <f aca="false">IF(A9303="","",INDEX(P_Svc,F9303))</f>
        <v>Economy</v>
      </c>
      <c r="H9303" s="41" t="str">
        <f aca="false">IF(A9303="","",INDEX(P_Zone,F9303))</f>
        <v>West</v>
      </c>
      <c r="I9303" s="41" t="n">
        <f aca="false">IF(A9303="","",IF(D9303="Delivered",IF(B9303&lt;=INDEX(P_Due,F9303),1,0),0))</f>
        <v>1</v>
      </c>
    </row>
    <row r="9304" customFormat="false" ht="15" hidden="false" customHeight="false" outlineLevel="0" collapsed="false">
      <c r="A9304" s="37" t="n">
        <v>1008188</v>
      </c>
      <c r="B9304" s="38" t="n">
        <v>46311</v>
      </c>
      <c r="C9304" s="39" t="n">
        <v>1</v>
      </c>
      <c r="D9304" s="39" t="s">
        <v>26</v>
      </c>
      <c r="E9304" s="39"/>
      <c r="F9304" s="41" t="n">
        <f aca="false">IF(A9304="","",MATCH(A9304,P_ID,1))</f>
        <v>8188</v>
      </c>
      <c r="G9304" s="41" t="str">
        <f aca="false">IF(A9304="","",INDEX(P_Svc,F9304))</f>
        <v>Economy</v>
      </c>
      <c r="H9304" s="41" t="str">
        <f aca="false">IF(A9304="","",INDEX(P_Zone,F9304))</f>
        <v>West</v>
      </c>
      <c r="I9304" s="41" t="n">
        <f aca="false">IF(A9304="","",IF(D9304="Delivered",IF(B9304&lt;=INDEX(P_Due,F9304),1,0),0))</f>
        <v>1</v>
      </c>
    </row>
    <row r="9305" customFormat="false" ht="15" hidden="false" customHeight="false" outlineLevel="0" collapsed="false">
      <c r="A9305" s="37" t="n">
        <v>1008189</v>
      </c>
      <c r="B9305" s="38" t="n">
        <v>46311</v>
      </c>
      <c r="C9305" s="39" t="n">
        <v>1</v>
      </c>
      <c r="D9305" s="39" t="s">
        <v>26</v>
      </c>
      <c r="E9305" s="39"/>
      <c r="F9305" s="41" t="n">
        <f aca="false">IF(A9305="","",MATCH(A9305,P_ID,1))</f>
        <v>8189</v>
      </c>
      <c r="G9305" s="41" t="str">
        <f aca="false">IF(A9305="","",INDEX(P_Svc,F9305))</f>
        <v>Standard</v>
      </c>
      <c r="H9305" s="41" t="str">
        <f aca="false">IF(A9305="","",INDEX(P_Zone,F9305))</f>
        <v>North</v>
      </c>
      <c r="I9305" s="41" t="n">
        <f aca="false">IF(A9305="","",IF(D9305="Delivered",IF(B9305&lt;=INDEX(P_Due,F9305),1,0),0))</f>
        <v>1</v>
      </c>
    </row>
    <row r="9306" customFormat="false" ht="15" hidden="false" customHeight="false" outlineLevel="0" collapsed="false">
      <c r="A9306" s="37" t="n">
        <v>1008190</v>
      </c>
      <c r="B9306" s="38" t="n">
        <v>46311</v>
      </c>
      <c r="C9306" s="39" t="n">
        <v>1</v>
      </c>
      <c r="D9306" s="39" t="s">
        <v>26</v>
      </c>
      <c r="E9306" s="39"/>
      <c r="F9306" s="41" t="n">
        <f aca="false">IF(A9306="","",MATCH(A9306,P_ID,1))</f>
        <v>8190</v>
      </c>
      <c r="G9306" s="41" t="str">
        <f aca="false">IF(A9306="","",INDEX(P_Svc,F9306))</f>
        <v>Standard</v>
      </c>
      <c r="H9306" s="41" t="str">
        <f aca="false">IF(A9306="","",INDEX(P_Zone,F9306))</f>
        <v>North</v>
      </c>
      <c r="I9306" s="41" t="n">
        <f aca="false">IF(A9306="","",IF(D9306="Delivered",IF(B9306&lt;=INDEX(P_Due,F9306),1,0),0))</f>
        <v>1</v>
      </c>
    </row>
    <row r="9307" customFormat="false" ht="15" hidden="false" customHeight="false" outlineLevel="0" collapsed="false">
      <c r="A9307" s="37" t="n">
        <v>1008191</v>
      </c>
      <c r="B9307" s="38" t="n">
        <v>46311</v>
      </c>
      <c r="C9307" s="39" t="n">
        <v>1</v>
      </c>
      <c r="D9307" s="39" t="s">
        <v>26</v>
      </c>
      <c r="E9307" s="39"/>
      <c r="F9307" s="41" t="n">
        <f aca="false">IF(A9307="","",MATCH(A9307,P_ID,1))</f>
        <v>8191</v>
      </c>
      <c r="G9307" s="41" t="str">
        <f aca="false">IF(A9307="","",INDEX(P_Svc,F9307))</f>
        <v>Standard</v>
      </c>
      <c r="H9307" s="41" t="str">
        <f aca="false">IF(A9307="","",INDEX(P_Zone,F9307))</f>
        <v>Central</v>
      </c>
      <c r="I9307" s="41" t="n">
        <f aca="false">IF(A9307="","",IF(D9307="Delivered",IF(B9307&lt;=INDEX(P_Due,F9307),1,0),0))</f>
        <v>1</v>
      </c>
    </row>
    <row r="9308" customFormat="false" ht="15" hidden="false" customHeight="false" outlineLevel="0" collapsed="false">
      <c r="A9308" s="37" t="n">
        <v>1008192</v>
      </c>
      <c r="B9308" s="38" t="n">
        <v>46311</v>
      </c>
      <c r="C9308" s="39" t="n">
        <v>1</v>
      </c>
      <c r="D9308" s="39" t="s">
        <v>26</v>
      </c>
      <c r="E9308" s="39"/>
      <c r="F9308" s="41" t="n">
        <f aca="false">IF(A9308="","",MATCH(A9308,P_ID,1))</f>
        <v>8192</v>
      </c>
      <c r="G9308" s="41" t="str">
        <f aca="false">IF(A9308="","",INDEX(P_Svc,F9308))</f>
        <v>Standard</v>
      </c>
      <c r="H9308" s="41" t="str">
        <f aca="false">IF(A9308="","",INDEX(P_Zone,F9308))</f>
        <v>East</v>
      </c>
      <c r="I9308" s="41" t="n">
        <f aca="false">IF(A9308="","",IF(D9308="Delivered",IF(B9308&lt;=INDEX(P_Due,F9308),1,0),0))</f>
        <v>1</v>
      </c>
    </row>
    <row r="9309" customFormat="false" ht="15" hidden="false" customHeight="false" outlineLevel="0" collapsed="false">
      <c r="A9309" s="37" t="n">
        <v>1008193</v>
      </c>
      <c r="B9309" s="38" t="n">
        <v>46311</v>
      </c>
      <c r="C9309" s="39" t="n">
        <v>1</v>
      </c>
      <c r="D9309" s="39" t="s">
        <v>26</v>
      </c>
      <c r="E9309" s="39"/>
      <c r="F9309" s="41" t="n">
        <f aca="false">IF(A9309="","",MATCH(A9309,P_ID,1))</f>
        <v>8193</v>
      </c>
      <c r="G9309" s="41" t="str">
        <f aca="false">IF(A9309="","",INDEX(P_Svc,F9309))</f>
        <v>Economy</v>
      </c>
      <c r="H9309" s="41" t="str">
        <f aca="false">IF(A9309="","",INDEX(P_Zone,F9309))</f>
        <v>Central</v>
      </c>
      <c r="I9309" s="41" t="n">
        <f aca="false">IF(A9309="","",IF(D9309="Delivered",IF(B9309&lt;=INDEX(P_Due,F9309),1,0),0))</f>
        <v>1</v>
      </c>
    </row>
    <row r="9310" customFormat="false" ht="15" hidden="false" customHeight="false" outlineLevel="0" collapsed="false">
      <c r="A9310" s="37" t="n">
        <v>1008194</v>
      </c>
      <c r="B9310" s="38" t="n">
        <v>46311</v>
      </c>
      <c r="C9310" s="39" t="n">
        <v>1</v>
      </c>
      <c r="D9310" s="39" t="s">
        <v>79</v>
      </c>
      <c r="E9310" s="39" t="s">
        <v>34</v>
      </c>
      <c r="F9310" s="41" t="n">
        <f aca="false">IF(A9310="","",MATCH(A9310,P_ID,1))</f>
        <v>8194</v>
      </c>
      <c r="G9310" s="41" t="str">
        <f aca="false">IF(A9310="","",INDEX(P_Svc,F9310))</f>
        <v>Standard</v>
      </c>
      <c r="H9310" s="41" t="str">
        <f aca="false">IF(A9310="","",INDEX(P_Zone,F9310))</f>
        <v>South</v>
      </c>
      <c r="I9310" s="41" t="n">
        <f aca="false">IF(A9310="","",IF(D9310="Delivered",IF(B9310&lt;=INDEX(P_Due,F9310),1,0),0))</f>
        <v>0</v>
      </c>
    </row>
    <row r="9311" customFormat="false" ht="15" hidden="false" customHeight="false" outlineLevel="0" collapsed="false">
      <c r="A9311" s="37" t="n">
        <v>1008195</v>
      </c>
      <c r="B9311" s="38" t="n">
        <v>46311</v>
      </c>
      <c r="C9311" s="39" t="n">
        <v>1</v>
      </c>
      <c r="D9311" s="39" t="s">
        <v>26</v>
      </c>
      <c r="E9311" s="39"/>
      <c r="F9311" s="41" t="n">
        <f aca="false">IF(A9311="","",MATCH(A9311,P_ID,1))</f>
        <v>8195</v>
      </c>
      <c r="G9311" s="41" t="str">
        <f aca="false">IF(A9311="","",INDEX(P_Svc,F9311))</f>
        <v>Standard</v>
      </c>
      <c r="H9311" s="41" t="str">
        <f aca="false">IF(A9311="","",INDEX(P_Zone,F9311))</f>
        <v>Central</v>
      </c>
      <c r="I9311" s="41" t="n">
        <f aca="false">IF(A9311="","",IF(D9311="Delivered",IF(B9311&lt;=INDEX(P_Due,F9311),1,0),0))</f>
        <v>1</v>
      </c>
    </row>
    <row r="9312" customFormat="false" ht="15" hidden="false" customHeight="false" outlineLevel="0" collapsed="false">
      <c r="A9312" s="37" t="n">
        <v>1008196</v>
      </c>
      <c r="B9312" s="38" t="n">
        <v>46311</v>
      </c>
      <c r="C9312" s="39" t="n">
        <v>1</v>
      </c>
      <c r="D9312" s="39" t="s">
        <v>26</v>
      </c>
      <c r="E9312" s="39"/>
      <c r="F9312" s="41" t="n">
        <f aca="false">IF(A9312="","",MATCH(A9312,P_ID,1))</f>
        <v>8196</v>
      </c>
      <c r="G9312" s="41" t="str">
        <f aca="false">IF(A9312="","",INDEX(P_Svc,F9312))</f>
        <v>Economy</v>
      </c>
      <c r="H9312" s="41" t="str">
        <f aca="false">IF(A9312="","",INDEX(P_Zone,F9312))</f>
        <v>South</v>
      </c>
      <c r="I9312" s="41" t="n">
        <f aca="false">IF(A9312="","",IF(D9312="Delivered",IF(B9312&lt;=INDEX(P_Due,F9312),1,0),0))</f>
        <v>1</v>
      </c>
    </row>
    <row r="9313" customFormat="false" ht="15" hidden="false" customHeight="false" outlineLevel="0" collapsed="false">
      <c r="A9313" s="37" t="n">
        <v>1008197</v>
      </c>
      <c r="B9313" s="38" t="n">
        <v>46311</v>
      </c>
      <c r="C9313" s="39" t="n">
        <v>1</v>
      </c>
      <c r="D9313" s="39" t="s">
        <v>26</v>
      </c>
      <c r="E9313" s="39"/>
      <c r="F9313" s="41" t="n">
        <f aca="false">IF(A9313="","",MATCH(A9313,P_ID,1))</f>
        <v>8197</v>
      </c>
      <c r="G9313" s="41" t="str">
        <f aca="false">IF(A9313="","",INDEX(P_Svc,F9313))</f>
        <v>Standard</v>
      </c>
      <c r="H9313" s="41" t="str">
        <f aca="false">IF(A9313="","",INDEX(P_Zone,F9313))</f>
        <v>North</v>
      </c>
      <c r="I9313" s="41" t="n">
        <f aca="false">IF(A9313="","",IF(D9313="Delivered",IF(B9313&lt;=INDEX(P_Due,F9313),1,0),0))</f>
        <v>1</v>
      </c>
    </row>
    <row r="9314" customFormat="false" ht="15" hidden="false" customHeight="false" outlineLevel="0" collapsed="false">
      <c r="A9314" s="37" t="n">
        <v>1008198</v>
      </c>
      <c r="B9314" s="38" t="n">
        <v>46311</v>
      </c>
      <c r="C9314" s="39" t="n">
        <v>1</v>
      </c>
      <c r="D9314" s="39" t="s">
        <v>26</v>
      </c>
      <c r="E9314" s="39"/>
      <c r="F9314" s="41" t="n">
        <f aca="false">IF(A9314="","",MATCH(A9314,P_ID,1))</f>
        <v>8198</v>
      </c>
      <c r="G9314" s="41" t="str">
        <f aca="false">IF(A9314="","",INDEX(P_Svc,F9314))</f>
        <v>Standard</v>
      </c>
      <c r="H9314" s="41" t="str">
        <f aca="false">IF(A9314="","",INDEX(P_Zone,F9314))</f>
        <v>Central</v>
      </c>
      <c r="I9314" s="41" t="n">
        <f aca="false">IF(A9314="","",IF(D9314="Delivered",IF(B9314&lt;=INDEX(P_Due,F9314),1,0),0))</f>
        <v>1</v>
      </c>
    </row>
    <row r="9315" customFormat="false" ht="15" hidden="false" customHeight="false" outlineLevel="0" collapsed="false">
      <c r="A9315" s="37" t="n">
        <v>1008199</v>
      </c>
      <c r="B9315" s="38" t="n">
        <v>46311</v>
      </c>
      <c r="C9315" s="39" t="n">
        <v>1</v>
      </c>
      <c r="D9315" s="39" t="s">
        <v>26</v>
      </c>
      <c r="E9315" s="39"/>
      <c r="F9315" s="41" t="n">
        <f aca="false">IF(A9315="","",MATCH(A9315,P_ID,1))</f>
        <v>8199</v>
      </c>
      <c r="G9315" s="41" t="str">
        <f aca="false">IF(A9315="","",INDEX(P_Svc,F9315))</f>
        <v>Standard</v>
      </c>
      <c r="H9315" s="41" t="str">
        <f aca="false">IF(A9315="","",INDEX(P_Zone,F9315))</f>
        <v>East</v>
      </c>
      <c r="I9315" s="41" t="n">
        <f aca="false">IF(A9315="","",IF(D9315="Delivered",IF(B9315&lt;=INDEX(P_Due,F9315),1,0),0))</f>
        <v>1</v>
      </c>
    </row>
    <row r="9316" customFormat="false" ht="15" hidden="false" customHeight="false" outlineLevel="0" collapsed="false">
      <c r="A9316" s="37" t="n">
        <v>1008200</v>
      </c>
      <c r="B9316" s="38" t="n">
        <v>46311</v>
      </c>
      <c r="C9316" s="39" t="n">
        <v>1</v>
      </c>
      <c r="D9316" s="39" t="s">
        <v>26</v>
      </c>
      <c r="E9316" s="39"/>
      <c r="F9316" s="41" t="n">
        <f aca="false">IF(A9316="","",MATCH(A9316,P_ID,1))</f>
        <v>8200</v>
      </c>
      <c r="G9316" s="41" t="str">
        <f aca="false">IF(A9316="","",INDEX(P_Svc,F9316))</f>
        <v>Standard</v>
      </c>
      <c r="H9316" s="41" t="str">
        <f aca="false">IF(A9316="","",INDEX(P_Zone,F9316))</f>
        <v>West</v>
      </c>
      <c r="I9316" s="41" t="n">
        <f aca="false">IF(A9316="","",IF(D9316="Delivered",IF(B9316&lt;=INDEX(P_Due,F9316),1,0),0))</f>
        <v>1</v>
      </c>
    </row>
    <row r="9317" customFormat="false" ht="15" hidden="false" customHeight="false" outlineLevel="0" collapsed="false">
      <c r="A9317" s="37" t="n">
        <v>1008201</v>
      </c>
      <c r="B9317" s="38" t="n">
        <v>46311</v>
      </c>
      <c r="C9317" s="39" t="n">
        <v>1</v>
      </c>
      <c r="D9317" s="39" t="s">
        <v>26</v>
      </c>
      <c r="E9317" s="39"/>
      <c r="F9317" s="41" t="n">
        <f aca="false">IF(A9317="","",MATCH(A9317,P_ID,1))</f>
        <v>8201</v>
      </c>
      <c r="G9317" s="41" t="str">
        <f aca="false">IF(A9317="","",INDEX(P_Svc,F9317))</f>
        <v>Standard</v>
      </c>
      <c r="H9317" s="41" t="str">
        <f aca="false">IF(A9317="","",INDEX(P_Zone,F9317))</f>
        <v>East</v>
      </c>
      <c r="I9317" s="41" t="n">
        <f aca="false">IF(A9317="","",IF(D9317="Delivered",IF(B9317&lt;=INDEX(P_Due,F9317),1,0),0))</f>
        <v>1</v>
      </c>
    </row>
    <row r="9318" customFormat="false" ht="15" hidden="false" customHeight="false" outlineLevel="0" collapsed="false">
      <c r="A9318" s="37" t="n">
        <v>1008202</v>
      </c>
      <c r="B9318" s="38" t="n">
        <v>46311</v>
      </c>
      <c r="C9318" s="39" t="n">
        <v>1</v>
      </c>
      <c r="D9318" s="39" t="s">
        <v>26</v>
      </c>
      <c r="E9318" s="39"/>
      <c r="F9318" s="41" t="n">
        <f aca="false">IF(A9318="","",MATCH(A9318,P_ID,1))</f>
        <v>8202</v>
      </c>
      <c r="G9318" s="41" t="str">
        <f aca="false">IF(A9318="","",INDEX(P_Svc,F9318))</f>
        <v>Express</v>
      </c>
      <c r="H9318" s="41" t="str">
        <f aca="false">IF(A9318="","",INDEX(P_Zone,F9318))</f>
        <v>East</v>
      </c>
      <c r="I9318" s="41" t="n">
        <f aca="false">IF(A9318="","",IF(D9318="Delivered",IF(B9318&lt;=INDEX(P_Due,F9318),1,0),0))</f>
        <v>0</v>
      </c>
    </row>
    <row r="9319" customFormat="false" ht="15" hidden="false" customHeight="false" outlineLevel="0" collapsed="false">
      <c r="A9319" s="37" t="n">
        <v>1008206</v>
      </c>
      <c r="B9319" s="38" t="n">
        <v>46311</v>
      </c>
      <c r="C9319" s="39" t="n">
        <v>1</v>
      </c>
      <c r="D9319" s="39" t="s">
        <v>26</v>
      </c>
      <c r="E9319" s="39"/>
      <c r="F9319" s="41" t="n">
        <f aca="false">IF(A9319="","",MATCH(A9319,P_ID,1))</f>
        <v>8206</v>
      </c>
      <c r="G9319" s="41" t="str">
        <f aca="false">IF(A9319="","",INDEX(P_Svc,F9319))</f>
        <v>Standard</v>
      </c>
      <c r="H9319" s="41" t="str">
        <f aca="false">IF(A9319="","",INDEX(P_Zone,F9319))</f>
        <v>East</v>
      </c>
      <c r="I9319" s="41" t="n">
        <f aca="false">IF(A9319="","",IF(D9319="Delivered",IF(B9319&lt;=INDEX(P_Due,F9319),1,0),0))</f>
        <v>1</v>
      </c>
    </row>
    <row r="9320" customFormat="false" ht="15" hidden="false" customHeight="false" outlineLevel="0" collapsed="false">
      <c r="A9320" s="37" t="n">
        <v>1008207</v>
      </c>
      <c r="B9320" s="38" t="n">
        <v>46311</v>
      </c>
      <c r="C9320" s="39" t="n">
        <v>1</v>
      </c>
      <c r="D9320" s="39" t="s">
        <v>26</v>
      </c>
      <c r="E9320" s="39"/>
      <c r="F9320" s="41" t="n">
        <f aca="false">IF(A9320="","",MATCH(A9320,P_ID,1))</f>
        <v>8207</v>
      </c>
      <c r="G9320" s="41" t="str">
        <f aca="false">IF(A9320="","",INDEX(P_Svc,F9320))</f>
        <v>Standard</v>
      </c>
      <c r="H9320" s="41" t="str">
        <f aca="false">IF(A9320="","",INDEX(P_Zone,F9320))</f>
        <v>South</v>
      </c>
      <c r="I9320" s="41" t="n">
        <f aca="false">IF(A9320="","",IF(D9320="Delivered",IF(B9320&lt;=INDEX(P_Due,F9320),1,0),0))</f>
        <v>1</v>
      </c>
    </row>
    <row r="9321" customFormat="false" ht="15" hidden="false" customHeight="false" outlineLevel="0" collapsed="false">
      <c r="A9321" s="37" t="n">
        <v>1008208</v>
      </c>
      <c r="B9321" s="38" t="n">
        <v>46311</v>
      </c>
      <c r="C9321" s="39" t="n">
        <v>1</v>
      </c>
      <c r="D9321" s="39" t="s">
        <v>26</v>
      </c>
      <c r="E9321" s="39"/>
      <c r="F9321" s="41" t="n">
        <f aca="false">IF(A9321="","",MATCH(A9321,P_ID,1))</f>
        <v>8208</v>
      </c>
      <c r="G9321" s="41" t="str">
        <f aca="false">IF(A9321="","",INDEX(P_Svc,F9321))</f>
        <v>Standard</v>
      </c>
      <c r="H9321" s="41" t="str">
        <f aca="false">IF(A9321="","",INDEX(P_Zone,F9321))</f>
        <v>East</v>
      </c>
      <c r="I9321" s="41" t="n">
        <f aca="false">IF(A9321="","",IF(D9321="Delivered",IF(B9321&lt;=INDEX(P_Due,F9321),1,0),0))</f>
        <v>1</v>
      </c>
    </row>
    <row r="9322" customFormat="false" ht="15" hidden="false" customHeight="false" outlineLevel="0" collapsed="false">
      <c r="A9322" s="37" t="n">
        <v>1008209</v>
      </c>
      <c r="B9322" s="38" t="n">
        <v>46311</v>
      </c>
      <c r="C9322" s="39" t="n">
        <v>1</v>
      </c>
      <c r="D9322" s="39" t="s">
        <v>26</v>
      </c>
      <c r="E9322" s="39"/>
      <c r="F9322" s="41" t="n">
        <f aca="false">IF(A9322="","",MATCH(A9322,P_ID,1))</f>
        <v>8209</v>
      </c>
      <c r="G9322" s="41" t="str">
        <f aca="false">IF(A9322="","",INDEX(P_Svc,F9322))</f>
        <v>Economy</v>
      </c>
      <c r="H9322" s="41" t="str">
        <f aca="false">IF(A9322="","",INDEX(P_Zone,F9322))</f>
        <v>Central</v>
      </c>
      <c r="I9322" s="41" t="n">
        <f aca="false">IF(A9322="","",IF(D9322="Delivered",IF(B9322&lt;=INDEX(P_Due,F9322),1,0),0))</f>
        <v>1</v>
      </c>
    </row>
    <row r="9323" customFormat="false" ht="15" hidden="false" customHeight="false" outlineLevel="0" collapsed="false">
      <c r="A9323" s="37" t="n">
        <v>1008210</v>
      </c>
      <c r="B9323" s="38" t="n">
        <v>46311</v>
      </c>
      <c r="C9323" s="39" t="n">
        <v>1</v>
      </c>
      <c r="D9323" s="39" t="s">
        <v>26</v>
      </c>
      <c r="E9323" s="39"/>
      <c r="F9323" s="41" t="n">
        <f aca="false">IF(A9323="","",MATCH(A9323,P_ID,1))</f>
        <v>8210</v>
      </c>
      <c r="G9323" s="41" t="str">
        <f aca="false">IF(A9323="","",INDEX(P_Svc,F9323))</f>
        <v>Standard</v>
      </c>
      <c r="H9323" s="41" t="str">
        <f aca="false">IF(A9323="","",INDEX(P_Zone,F9323))</f>
        <v>South</v>
      </c>
      <c r="I9323" s="41" t="n">
        <f aca="false">IF(A9323="","",IF(D9323="Delivered",IF(B9323&lt;=INDEX(P_Due,F9323),1,0),0))</f>
        <v>1</v>
      </c>
    </row>
    <row r="9324" customFormat="false" ht="15" hidden="false" customHeight="false" outlineLevel="0" collapsed="false">
      <c r="A9324" s="37" t="n">
        <v>1008211</v>
      </c>
      <c r="B9324" s="38" t="n">
        <v>46311</v>
      </c>
      <c r="C9324" s="39" t="n">
        <v>1</v>
      </c>
      <c r="D9324" s="39" t="s">
        <v>26</v>
      </c>
      <c r="E9324" s="39"/>
      <c r="F9324" s="41" t="n">
        <f aca="false">IF(A9324="","",MATCH(A9324,P_ID,1))</f>
        <v>8211</v>
      </c>
      <c r="G9324" s="41" t="str">
        <f aca="false">IF(A9324="","",INDEX(P_Svc,F9324))</f>
        <v>Economy</v>
      </c>
      <c r="H9324" s="41" t="str">
        <f aca="false">IF(A9324="","",INDEX(P_Zone,F9324))</f>
        <v>Central</v>
      </c>
      <c r="I9324" s="41" t="n">
        <f aca="false">IF(A9324="","",IF(D9324="Delivered",IF(B9324&lt;=INDEX(P_Due,F9324),1,0),0))</f>
        <v>1</v>
      </c>
    </row>
    <row r="9325" customFormat="false" ht="15" hidden="false" customHeight="false" outlineLevel="0" collapsed="false">
      <c r="A9325" s="37" t="n">
        <v>1008213</v>
      </c>
      <c r="B9325" s="38" t="n">
        <v>46311</v>
      </c>
      <c r="C9325" s="39" t="n">
        <v>1</v>
      </c>
      <c r="D9325" s="39" t="s">
        <v>26</v>
      </c>
      <c r="E9325" s="39"/>
      <c r="F9325" s="41" t="n">
        <f aca="false">IF(A9325="","",MATCH(A9325,P_ID,1))</f>
        <v>8213</v>
      </c>
      <c r="G9325" s="41" t="str">
        <f aca="false">IF(A9325="","",INDEX(P_Svc,F9325))</f>
        <v>Economy</v>
      </c>
      <c r="H9325" s="41" t="str">
        <f aca="false">IF(A9325="","",INDEX(P_Zone,F9325))</f>
        <v>West</v>
      </c>
      <c r="I9325" s="41" t="n">
        <f aca="false">IF(A9325="","",IF(D9325="Delivered",IF(B9325&lt;=INDEX(P_Due,F9325),1,0),0))</f>
        <v>1</v>
      </c>
    </row>
    <row r="9326" customFormat="false" ht="15" hidden="false" customHeight="false" outlineLevel="0" collapsed="false">
      <c r="A9326" s="37" t="n">
        <v>1008214</v>
      </c>
      <c r="B9326" s="38" t="n">
        <v>46311</v>
      </c>
      <c r="C9326" s="39" t="n">
        <v>1</v>
      </c>
      <c r="D9326" s="39" t="s">
        <v>26</v>
      </c>
      <c r="E9326" s="39"/>
      <c r="F9326" s="41" t="n">
        <f aca="false">IF(A9326="","",MATCH(A9326,P_ID,1))</f>
        <v>8214</v>
      </c>
      <c r="G9326" s="41" t="str">
        <f aca="false">IF(A9326="","",INDEX(P_Svc,F9326))</f>
        <v>Economy</v>
      </c>
      <c r="H9326" s="41" t="str">
        <f aca="false">IF(A9326="","",INDEX(P_Zone,F9326))</f>
        <v>East</v>
      </c>
      <c r="I9326" s="41" t="n">
        <f aca="false">IF(A9326="","",IF(D9326="Delivered",IF(B9326&lt;=INDEX(P_Due,F9326),1,0),0))</f>
        <v>1</v>
      </c>
    </row>
    <row r="9327" customFormat="false" ht="15" hidden="false" customHeight="false" outlineLevel="0" collapsed="false">
      <c r="A9327" s="37" t="n">
        <v>1008215</v>
      </c>
      <c r="B9327" s="38" t="n">
        <v>46311</v>
      </c>
      <c r="C9327" s="39" t="n">
        <v>1</v>
      </c>
      <c r="D9327" s="39" t="s">
        <v>79</v>
      </c>
      <c r="E9327" s="39" t="s">
        <v>34</v>
      </c>
      <c r="F9327" s="41" t="n">
        <f aca="false">IF(A9327="","",MATCH(A9327,P_ID,1))</f>
        <v>8215</v>
      </c>
      <c r="G9327" s="41" t="str">
        <f aca="false">IF(A9327="","",INDEX(P_Svc,F9327))</f>
        <v>Economy</v>
      </c>
      <c r="H9327" s="41" t="str">
        <f aca="false">IF(A9327="","",INDEX(P_Zone,F9327))</f>
        <v>West</v>
      </c>
      <c r="I9327" s="41" t="n">
        <f aca="false">IF(A9327="","",IF(D9327="Delivered",IF(B9327&lt;=INDEX(P_Due,F9327),1,0),0))</f>
        <v>0</v>
      </c>
    </row>
    <row r="9328" customFormat="false" ht="15" hidden="false" customHeight="false" outlineLevel="0" collapsed="false">
      <c r="A9328" s="37" t="n">
        <v>1008217</v>
      </c>
      <c r="B9328" s="38" t="n">
        <v>46311</v>
      </c>
      <c r="C9328" s="39" t="n">
        <v>1</v>
      </c>
      <c r="D9328" s="39" t="s">
        <v>26</v>
      </c>
      <c r="E9328" s="39"/>
      <c r="F9328" s="41" t="n">
        <f aca="false">IF(A9328="","",MATCH(A9328,P_ID,1))</f>
        <v>8217</v>
      </c>
      <c r="G9328" s="41" t="str">
        <f aca="false">IF(A9328="","",INDEX(P_Svc,F9328))</f>
        <v>Standard</v>
      </c>
      <c r="H9328" s="41" t="str">
        <f aca="false">IF(A9328="","",INDEX(P_Zone,F9328))</f>
        <v>West</v>
      </c>
      <c r="I9328" s="41" t="n">
        <f aca="false">IF(A9328="","",IF(D9328="Delivered",IF(B9328&lt;=INDEX(P_Due,F9328),1,0),0))</f>
        <v>1</v>
      </c>
    </row>
    <row r="9329" customFormat="false" ht="15" hidden="false" customHeight="false" outlineLevel="0" collapsed="false">
      <c r="A9329" s="37" t="n">
        <v>1008218</v>
      </c>
      <c r="B9329" s="38" t="n">
        <v>46311</v>
      </c>
      <c r="C9329" s="39" t="n">
        <v>1</v>
      </c>
      <c r="D9329" s="39" t="s">
        <v>79</v>
      </c>
      <c r="E9329" s="39" t="s">
        <v>32</v>
      </c>
      <c r="F9329" s="41" t="n">
        <f aca="false">IF(A9329="","",MATCH(A9329,P_ID,1))</f>
        <v>8218</v>
      </c>
      <c r="G9329" s="41" t="str">
        <f aca="false">IF(A9329="","",INDEX(P_Svc,F9329))</f>
        <v>Economy</v>
      </c>
      <c r="H9329" s="41" t="str">
        <f aca="false">IF(A9329="","",INDEX(P_Zone,F9329))</f>
        <v>Central</v>
      </c>
      <c r="I9329" s="41" t="n">
        <f aca="false">IF(A9329="","",IF(D9329="Delivered",IF(B9329&lt;=INDEX(P_Due,F9329),1,0),0))</f>
        <v>0</v>
      </c>
    </row>
    <row r="9330" customFormat="false" ht="15" hidden="false" customHeight="false" outlineLevel="0" collapsed="false">
      <c r="A9330" s="37" t="n">
        <v>1008219</v>
      </c>
      <c r="B9330" s="38" t="n">
        <v>46311</v>
      </c>
      <c r="C9330" s="39" t="n">
        <v>1</v>
      </c>
      <c r="D9330" s="39" t="s">
        <v>26</v>
      </c>
      <c r="E9330" s="39"/>
      <c r="F9330" s="41" t="n">
        <f aca="false">IF(A9330="","",MATCH(A9330,P_ID,1))</f>
        <v>8219</v>
      </c>
      <c r="G9330" s="41" t="str">
        <f aca="false">IF(A9330="","",INDEX(P_Svc,F9330))</f>
        <v>Standard</v>
      </c>
      <c r="H9330" s="41" t="str">
        <f aca="false">IF(A9330="","",INDEX(P_Zone,F9330))</f>
        <v>Central</v>
      </c>
      <c r="I9330" s="41" t="n">
        <f aca="false">IF(A9330="","",IF(D9330="Delivered",IF(B9330&lt;=INDEX(P_Due,F9330),1,0),0))</f>
        <v>1</v>
      </c>
    </row>
    <row r="9331" customFormat="false" ht="15" hidden="false" customHeight="false" outlineLevel="0" collapsed="false">
      <c r="A9331" s="37" t="n">
        <v>1008221</v>
      </c>
      <c r="B9331" s="38" t="n">
        <v>46311</v>
      </c>
      <c r="C9331" s="39" t="n">
        <v>1</v>
      </c>
      <c r="D9331" s="39" t="s">
        <v>26</v>
      </c>
      <c r="E9331" s="39"/>
      <c r="F9331" s="41" t="n">
        <f aca="false">IF(A9331="","",MATCH(A9331,P_ID,1))</f>
        <v>8221</v>
      </c>
      <c r="G9331" s="41" t="str">
        <f aca="false">IF(A9331="","",INDEX(P_Svc,F9331))</f>
        <v>Economy</v>
      </c>
      <c r="H9331" s="41" t="str">
        <f aca="false">IF(A9331="","",INDEX(P_Zone,F9331))</f>
        <v>West</v>
      </c>
      <c r="I9331" s="41" t="n">
        <f aca="false">IF(A9331="","",IF(D9331="Delivered",IF(B9331&lt;=INDEX(P_Due,F9331),1,0),0))</f>
        <v>1</v>
      </c>
    </row>
    <row r="9332" customFormat="false" ht="15" hidden="false" customHeight="false" outlineLevel="0" collapsed="false">
      <c r="A9332" s="37" t="n">
        <v>1008222</v>
      </c>
      <c r="B9332" s="38" t="n">
        <v>46311</v>
      </c>
      <c r="C9332" s="39" t="n">
        <v>1</v>
      </c>
      <c r="D9332" s="39" t="s">
        <v>26</v>
      </c>
      <c r="E9332" s="39"/>
      <c r="F9332" s="41" t="n">
        <f aca="false">IF(A9332="","",MATCH(A9332,P_ID,1))</f>
        <v>8222</v>
      </c>
      <c r="G9332" s="41" t="str">
        <f aca="false">IF(A9332="","",INDEX(P_Svc,F9332))</f>
        <v>Standard</v>
      </c>
      <c r="H9332" s="41" t="str">
        <f aca="false">IF(A9332="","",INDEX(P_Zone,F9332))</f>
        <v>South</v>
      </c>
      <c r="I9332" s="41" t="n">
        <f aca="false">IF(A9332="","",IF(D9332="Delivered",IF(B9332&lt;=INDEX(P_Due,F9332),1,0),0))</f>
        <v>1</v>
      </c>
    </row>
    <row r="9333" customFormat="false" ht="15" hidden="false" customHeight="false" outlineLevel="0" collapsed="false">
      <c r="A9333" s="37" t="n">
        <v>1008223</v>
      </c>
      <c r="B9333" s="38" t="n">
        <v>46311</v>
      </c>
      <c r="C9333" s="39" t="n">
        <v>1</v>
      </c>
      <c r="D9333" s="39" t="s">
        <v>26</v>
      </c>
      <c r="E9333" s="39"/>
      <c r="F9333" s="41" t="n">
        <f aca="false">IF(A9333="","",MATCH(A9333,P_ID,1))</f>
        <v>8223</v>
      </c>
      <c r="G9333" s="41" t="str">
        <f aca="false">IF(A9333="","",INDEX(P_Svc,F9333))</f>
        <v>Standard</v>
      </c>
      <c r="H9333" s="41" t="str">
        <f aca="false">IF(A9333="","",INDEX(P_Zone,F9333))</f>
        <v>North</v>
      </c>
      <c r="I9333" s="41" t="n">
        <f aca="false">IF(A9333="","",IF(D9333="Delivered",IF(B9333&lt;=INDEX(P_Due,F9333),1,0),0))</f>
        <v>1</v>
      </c>
    </row>
    <row r="9334" customFormat="false" ht="15" hidden="false" customHeight="false" outlineLevel="0" collapsed="false">
      <c r="A9334" s="37" t="n">
        <v>1008224</v>
      </c>
      <c r="B9334" s="38" t="n">
        <v>46311</v>
      </c>
      <c r="C9334" s="39" t="n">
        <v>1</v>
      </c>
      <c r="D9334" s="39" t="s">
        <v>26</v>
      </c>
      <c r="E9334" s="39"/>
      <c r="F9334" s="41" t="n">
        <f aca="false">IF(A9334="","",MATCH(A9334,P_ID,1))</f>
        <v>8224</v>
      </c>
      <c r="G9334" s="41" t="str">
        <f aca="false">IF(A9334="","",INDEX(P_Svc,F9334))</f>
        <v>Standard</v>
      </c>
      <c r="H9334" s="41" t="str">
        <f aca="false">IF(A9334="","",INDEX(P_Zone,F9334))</f>
        <v>North</v>
      </c>
      <c r="I9334" s="41" t="n">
        <f aca="false">IF(A9334="","",IF(D9334="Delivered",IF(B9334&lt;=INDEX(P_Due,F9334),1,0),0))</f>
        <v>1</v>
      </c>
    </row>
    <row r="9335" customFormat="false" ht="15" hidden="false" customHeight="false" outlineLevel="0" collapsed="false">
      <c r="A9335" s="37" t="n">
        <v>1008225</v>
      </c>
      <c r="B9335" s="38" t="n">
        <v>46311</v>
      </c>
      <c r="C9335" s="39" t="n">
        <v>1</v>
      </c>
      <c r="D9335" s="39" t="s">
        <v>79</v>
      </c>
      <c r="E9335" s="39" t="s">
        <v>32</v>
      </c>
      <c r="F9335" s="41" t="n">
        <f aca="false">IF(A9335="","",MATCH(A9335,P_ID,1))</f>
        <v>8225</v>
      </c>
      <c r="G9335" s="41" t="str">
        <f aca="false">IF(A9335="","",INDEX(P_Svc,F9335))</f>
        <v>Standard</v>
      </c>
      <c r="H9335" s="41" t="str">
        <f aca="false">IF(A9335="","",INDEX(P_Zone,F9335))</f>
        <v>West</v>
      </c>
      <c r="I9335" s="41" t="n">
        <f aca="false">IF(A9335="","",IF(D9335="Delivered",IF(B9335&lt;=INDEX(P_Due,F9335),1,0),0))</f>
        <v>0</v>
      </c>
    </row>
    <row r="9336" customFormat="false" ht="15" hidden="false" customHeight="false" outlineLevel="0" collapsed="false">
      <c r="A9336" s="37" t="n">
        <v>1008226</v>
      </c>
      <c r="B9336" s="38" t="n">
        <v>46311</v>
      </c>
      <c r="C9336" s="39" t="n">
        <v>1</v>
      </c>
      <c r="D9336" s="39" t="s">
        <v>26</v>
      </c>
      <c r="E9336" s="39"/>
      <c r="F9336" s="41" t="n">
        <f aca="false">IF(A9336="","",MATCH(A9336,P_ID,1))</f>
        <v>8226</v>
      </c>
      <c r="G9336" s="41" t="str">
        <f aca="false">IF(A9336="","",INDEX(P_Svc,F9336))</f>
        <v>Economy</v>
      </c>
      <c r="H9336" s="41" t="str">
        <f aca="false">IF(A9336="","",INDEX(P_Zone,F9336))</f>
        <v>North</v>
      </c>
      <c r="I9336" s="41" t="n">
        <f aca="false">IF(A9336="","",IF(D9336="Delivered",IF(B9336&lt;=INDEX(P_Due,F9336),1,0),0))</f>
        <v>1</v>
      </c>
    </row>
    <row r="9337" customFormat="false" ht="15" hidden="false" customHeight="false" outlineLevel="0" collapsed="false">
      <c r="A9337" s="37" t="n">
        <v>1008227</v>
      </c>
      <c r="B9337" s="38" t="n">
        <v>46311</v>
      </c>
      <c r="C9337" s="39" t="n">
        <v>1</v>
      </c>
      <c r="D9337" s="39" t="s">
        <v>26</v>
      </c>
      <c r="E9337" s="39"/>
      <c r="F9337" s="41" t="n">
        <f aca="false">IF(A9337="","",MATCH(A9337,P_ID,1))</f>
        <v>8227</v>
      </c>
      <c r="G9337" s="41" t="str">
        <f aca="false">IF(A9337="","",INDEX(P_Svc,F9337))</f>
        <v>Economy</v>
      </c>
      <c r="H9337" s="41" t="str">
        <f aca="false">IF(A9337="","",INDEX(P_Zone,F9337))</f>
        <v>West</v>
      </c>
      <c r="I9337" s="41" t="n">
        <f aca="false">IF(A9337="","",IF(D9337="Delivered",IF(B9337&lt;=INDEX(P_Due,F9337),1,0),0))</f>
        <v>1</v>
      </c>
    </row>
    <row r="9338" customFormat="false" ht="15" hidden="false" customHeight="false" outlineLevel="0" collapsed="false">
      <c r="A9338" s="37" t="n">
        <v>1008228</v>
      </c>
      <c r="B9338" s="38" t="n">
        <v>46311</v>
      </c>
      <c r="C9338" s="39" t="n">
        <v>1</v>
      </c>
      <c r="D9338" s="39" t="s">
        <v>79</v>
      </c>
      <c r="E9338" s="39" t="s">
        <v>34</v>
      </c>
      <c r="F9338" s="41" t="n">
        <f aca="false">IF(A9338="","",MATCH(A9338,P_ID,1))</f>
        <v>8228</v>
      </c>
      <c r="G9338" s="41" t="str">
        <f aca="false">IF(A9338="","",INDEX(P_Svc,F9338))</f>
        <v>Standard</v>
      </c>
      <c r="H9338" s="41" t="str">
        <f aca="false">IF(A9338="","",INDEX(P_Zone,F9338))</f>
        <v>North</v>
      </c>
      <c r="I9338" s="41" t="n">
        <f aca="false">IF(A9338="","",IF(D9338="Delivered",IF(B9338&lt;=INDEX(P_Due,F9338),1,0),0))</f>
        <v>0</v>
      </c>
    </row>
    <row r="9339" customFormat="false" ht="15" hidden="false" customHeight="false" outlineLevel="0" collapsed="false">
      <c r="A9339" s="37" t="n">
        <v>1008229</v>
      </c>
      <c r="B9339" s="38" t="n">
        <v>46311</v>
      </c>
      <c r="C9339" s="39" t="n">
        <v>1</v>
      </c>
      <c r="D9339" s="39" t="s">
        <v>26</v>
      </c>
      <c r="E9339" s="39"/>
      <c r="F9339" s="41" t="n">
        <f aca="false">IF(A9339="","",MATCH(A9339,P_ID,1))</f>
        <v>8229</v>
      </c>
      <c r="G9339" s="41" t="str">
        <f aca="false">IF(A9339="","",INDEX(P_Svc,F9339))</f>
        <v>Standard</v>
      </c>
      <c r="H9339" s="41" t="str">
        <f aca="false">IF(A9339="","",INDEX(P_Zone,F9339))</f>
        <v>South</v>
      </c>
      <c r="I9339" s="41" t="n">
        <f aca="false">IF(A9339="","",IF(D9339="Delivered",IF(B9339&lt;=INDEX(P_Due,F9339),1,0),0))</f>
        <v>1</v>
      </c>
    </row>
    <row r="9340" customFormat="false" ht="15" hidden="false" customHeight="false" outlineLevel="0" collapsed="false">
      <c r="A9340" s="37" t="n">
        <v>1008230</v>
      </c>
      <c r="B9340" s="38" t="n">
        <v>46311</v>
      </c>
      <c r="C9340" s="39" t="n">
        <v>1</v>
      </c>
      <c r="D9340" s="39" t="s">
        <v>26</v>
      </c>
      <c r="E9340" s="39"/>
      <c r="F9340" s="41" t="n">
        <f aca="false">IF(A9340="","",MATCH(A9340,P_ID,1))</f>
        <v>8230</v>
      </c>
      <c r="G9340" s="41" t="str">
        <f aca="false">IF(A9340="","",INDEX(P_Svc,F9340))</f>
        <v>Standard</v>
      </c>
      <c r="H9340" s="41" t="str">
        <f aca="false">IF(A9340="","",INDEX(P_Zone,F9340))</f>
        <v>North</v>
      </c>
      <c r="I9340" s="41" t="n">
        <f aca="false">IF(A9340="","",IF(D9340="Delivered",IF(B9340&lt;=INDEX(P_Due,F9340),1,0),0))</f>
        <v>1</v>
      </c>
    </row>
    <row r="9341" customFormat="false" ht="15" hidden="false" customHeight="false" outlineLevel="0" collapsed="false">
      <c r="A9341" s="37" t="n">
        <v>1008232</v>
      </c>
      <c r="B9341" s="38" t="n">
        <v>46311</v>
      </c>
      <c r="C9341" s="39" t="n">
        <v>1</v>
      </c>
      <c r="D9341" s="39" t="s">
        <v>26</v>
      </c>
      <c r="E9341" s="39"/>
      <c r="F9341" s="41" t="n">
        <f aca="false">IF(A9341="","",MATCH(A9341,P_ID,1))</f>
        <v>8232</v>
      </c>
      <c r="G9341" s="41" t="str">
        <f aca="false">IF(A9341="","",INDEX(P_Svc,F9341))</f>
        <v>Standard</v>
      </c>
      <c r="H9341" s="41" t="str">
        <f aca="false">IF(A9341="","",INDEX(P_Zone,F9341))</f>
        <v>West</v>
      </c>
      <c r="I9341" s="41" t="n">
        <f aca="false">IF(A9341="","",IF(D9341="Delivered",IF(B9341&lt;=INDEX(P_Due,F9341),1,0),0))</f>
        <v>1</v>
      </c>
    </row>
    <row r="9342" customFormat="false" ht="15" hidden="false" customHeight="false" outlineLevel="0" collapsed="false">
      <c r="A9342" s="37" t="n">
        <v>1008233</v>
      </c>
      <c r="B9342" s="38" t="n">
        <v>46311</v>
      </c>
      <c r="C9342" s="39" t="n">
        <v>1</v>
      </c>
      <c r="D9342" s="39" t="s">
        <v>26</v>
      </c>
      <c r="E9342" s="39"/>
      <c r="F9342" s="41" t="n">
        <f aca="false">IF(A9342="","",MATCH(A9342,P_ID,1))</f>
        <v>8233</v>
      </c>
      <c r="G9342" s="41" t="str">
        <f aca="false">IF(A9342="","",INDEX(P_Svc,F9342))</f>
        <v>Standard</v>
      </c>
      <c r="H9342" s="41" t="str">
        <f aca="false">IF(A9342="","",INDEX(P_Zone,F9342))</f>
        <v>Central</v>
      </c>
      <c r="I9342" s="41" t="n">
        <f aca="false">IF(A9342="","",IF(D9342="Delivered",IF(B9342&lt;=INDEX(P_Due,F9342),1,0),0))</f>
        <v>1</v>
      </c>
    </row>
    <row r="9343" customFormat="false" ht="15" hidden="false" customHeight="false" outlineLevel="0" collapsed="false">
      <c r="A9343" s="37" t="n">
        <v>1008234</v>
      </c>
      <c r="B9343" s="38" t="n">
        <v>46311</v>
      </c>
      <c r="C9343" s="39" t="n">
        <v>1</v>
      </c>
      <c r="D9343" s="39" t="s">
        <v>26</v>
      </c>
      <c r="E9343" s="39"/>
      <c r="F9343" s="41" t="n">
        <f aca="false">IF(A9343="","",MATCH(A9343,P_ID,1))</f>
        <v>8234</v>
      </c>
      <c r="G9343" s="41" t="str">
        <f aca="false">IF(A9343="","",INDEX(P_Svc,F9343))</f>
        <v>Standard</v>
      </c>
      <c r="H9343" s="41" t="str">
        <f aca="false">IF(A9343="","",INDEX(P_Zone,F9343))</f>
        <v>Central</v>
      </c>
      <c r="I9343" s="41" t="n">
        <f aca="false">IF(A9343="","",IF(D9343="Delivered",IF(B9343&lt;=INDEX(P_Due,F9343),1,0),0))</f>
        <v>1</v>
      </c>
    </row>
    <row r="9344" customFormat="false" ht="15" hidden="false" customHeight="false" outlineLevel="0" collapsed="false">
      <c r="A9344" s="37" t="n">
        <v>1008235</v>
      </c>
      <c r="B9344" s="38" t="n">
        <v>46311</v>
      </c>
      <c r="C9344" s="39" t="n">
        <v>1</v>
      </c>
      <c r="D9344" s="39" t="s">
        <v>26</v>
      </c>
      <c r="E9344" s="39"/>
      <c r="F9344" s="41" t="n">
        <f aca="false">IF(A9344="","",MATCH(A9344,P_ID,1))</f>
        <v>8235</v>
      </c>
      <c r="G9344" s="41" t="str">
        <f aca="false">IF(A9344="","",INDEX(P_Svc,F9344))</f>
        <v>Economy</v>
      </c>
      <c r="H9344" s="41" t="str">
        <f aca="false">IF(A9344="","",INDEX(P_Zone,F9344))</f>
        <v>Central</v>
      </c>
      <c r="I9344" s="41" t="n">
        <f aca="false">IF(A9344="","",IF(D9344="Delivered",IF(B9344&lt;=INDEX(P_Due,F9344),1,0),0))</f>
        <v>1</v>
      </c>
    </row>
    <row r="9345" customFormat="false" ht="15" hidden="false" customHeight="false" outlineLevel="0" collapsed="false">
      <c r="A9345" s="37" t="n">
        <v>1008236</v>
      </c>
      <c r="B9345" s="38" t="n">
        <v>46311</v>
      </c>
      <c r="C9345" s="39" t="n">
        <v>1</v>
      </c>
      <c r="D9345" s="39" t="s">
        <v>26</v>
      </c>
      <c r="E9345" s="39"/>
      <c r="F9345" s="41" t="n">
        <f aca="false">IF(A9345="","",MATCH(A9345,P_ID,1))</f>
        <v>8236</v>
      </c>
      <c r="G9345" s="41" t="str">
        <f aca="false">IF(A9345="","",INDEX(P_Svc,F9345))</f>
        <v>Standard</v>
      </c>
      <c r="H9345" s="41" t="str">
        <f aca="false">IF(A9345="","",INDEX(P_Zone,F9345))</f>
        <v>East</v>
      </c>
      <c r="I9345" s="41" t="n">
        <f aca="false">IF(A9345="","",IF(D9345="Delivered",IF(B9345&lt;=INDEX(P_Due,F9345),1,0),0))</f>
        <v>1</v>
      </c>
    </row>
    <row r="9346" customFormat="false" ht="15" hidden="false" customHeight="false" outlineLevel="0" collapsed="false">
      <c r="A9346" s="37" t="n">
        <v>1008238</v>
      </c>
      <c r="B9346" s="38" t="n">
        <v>46311</v>
      </c>
      <c r="C9346" s="39" t="n">
        <v>1</v>
      </c>
      <c r="D9346" s="39" t="s">
        <v>26</v>
      </c>
      <c r="E9346" s="39"/>
      <c r="F9346" s="41" t="n">
        <f aca="false">IF(A9346="","",MATCH(A9346,P_ID,1))</f>
        <v>8238</v>
      </c>
      <c r="G9346" s="41" t="str">
        <f aca="false">IF(A9346="","",INDEX(P_Svc,F9346))</f>
        <v>Standard</v>
      </c>
      <c r="H9346" s="41" t="str">
        <f aca="false">IF(A9346="","",INDEX(P_Zone,F9346))</f>
        <v>East</v>
      </c>
      <c r="I9346" s="41" t="n">
        <f aca="false">IF(A9346="","",IF(D9346="Delivered",IF(B9346&lt;=INDEX(P_Due,F9346),1,0),0))</f>
        <v>1</v>
      </c>
    </row>
    <row r="9347" customFormat="false" ht="15" hidden="false" customHeight="false" outlineLevel="0" collapsed="false">
      <c r="A9347" s="37" t="n">
        <v>1008240</v>
      </c>
      <c r="B9347" s="38" t="n">
        <v>46311</v>
      </c>
      <c r="C9347" s="39" t="n">
        <v>1</v>
      </c>
      <c r="D9347" s="39" t="s">
        <v>26</v>
      </c>
      <c r="E9347" s="39"/>
      <c r="F9347" s="41" t="n">
        <f aca="false">IF(A9347="","",MATCH(A9347,P_ID,1))</f>
        <v>8240</v>
      </c>
      <c r="G9347" s="41" t="str">
        <f aca="false">IF(A9347="","",INDEX(P_Svc,F9347))</f>
        <v>Standard</v>
      </c>
      <c r="H9347" s="41" t="str">
        <f aca="false">IF(A9347="","",INDEX(P_Zone,F9347))</f>
        <v>Central</v>
      </c>
      <c r="I9347" s="41" t="n">
        <f aca="false">IF(A9347="","",IF(D9347="Delivered",IF(B9347&lt;=INDEX(P_Due,F9347),1,0),0))</f>
        <v>1</v>
      </c>
    </row>
    <row r="9348" customFormat="false" ht="15" hidden="false" customHeight="false" outlineLevel="0" collapsed="false">
      <c r="A9348" s="37" t="n">
        <v>1008241</v>
      </c>
      <c r="B9348" s="38" t="n">
        <v>46311</v>
      </c>
      <c r="C9348" s="39" t="n">
        <v>1</v>
      </c>
      <c r="D9348" s="39" t="s">
        <v>26</v>
      </c>
      <c r="E9348" s="39"/>
      <c r="F9348" s="41" t="n">
        <f aca="false">IF(A9348="","",MATCH(A9348,P_ID,1))</f>
        <v>8241</v>
      </c>
      <c r="G9348" s="41" t="str">
        <f aca="false">IF(A9348="","",INDEX(P_Svc,F9348))</f>
        <v>Standard</v>
      </c>
      <c r="H9348" s="41" t="str">
        <f aca="false">IF(A9348="","",INDEX(P_Zone,F9348))</f>
        <v>West</v>
      </c>
      <c r="I9348" s="41" t="n">
        <f aca="false">IF(A9348="","",IF(D9348="Delivered",IF(B9348&lt;=INDEX(P_Due,F9348),1,0),0))</f>
        <v>1</v>
      </c>
    </row>
    <row r="9349" customFormat="false" ht="15" hidden="false" customHeight="false" outlineLevel="0" collapsed="false">
      <c r="A9349" s="37" t="n">
        <v>1008242</v>
      </c>
      <c r="B9349" s="38" t="n">
        <v>46311</v>
      </c>
      <c r="C9349" s="39" t="n">
        <v>1</v>
      </c>
      <c r="D9349" s="39" t="s">
        <v>26</v>
      </c>
      <c r="E9349" s="39"/>
      <c r="F9349" s="41" t="n">
        <f aca="false">IF(A9349="","",MATCH(A9349,P_ID,1))</f>
        <v>8242</v>
      </c>
      <c r="G9349" s="41" t="str">
        <f aca="false">IF(A9349="","",INDEX(P_Svc,F9349))</f>
        <v>Economy</v>
      </c>
      <c r="H9349" s="41" t="str">
        <f aca="false">IF(A9349="","",INDEX(P_Zone,F9349))</f>
        <v>Central</v>
      </c>
      <c r="I9349" s="41" t="n">
        <f aca="false">IF(A9349="","",IF(D9349="Delivered",IF(B9349&lt;=INDEX(P_Due,F9349),1,0),0))</f>
        <v>1</v>
      </c>
    </row>
    <row r="9350" customFormat="false" ht="15" hidden="false" customHeight="false" outlineLevel="0" collapsed="false">
      <c r="A9350" s="37" t="n">
        <v>1008243</v>
      </c>
      <c r="B9350" s="38" t="n">
        <v>46311</v>
      </c>
      <c r="C9350" s="39" t="n">
        <v>1</v>
      </c>
      <c r="D9350" s="39" t="s">
        <v>26</v>
      </c>
      <c r="E9350" s="39"/>
      <c r="F9350" s="41" t="n">
        <f aca="false">IF(A9350="","",MATCH(A9350,P_ID,1))</f>
        <v>8243</v>
      </c>
      <c r="G9350" s="41" t="str">
        <f aca="false">IF(A9350="","",INDEX(P_Svc,F9350))</f>
        <v>Standard</v>
      </c>
      <c r="H9350" s="41" t="str">
        <f aca="false">IF(A9350="","",INDEX(P_Zone,F9350))</f>
        <v>South</v>
      </c>
      <c r="I9350" s="41" t="n">
        <f aca="false">IF(A9350="","",IF(D9350="Delivered",IF(B9350&lt;=INDEX(P_Due,F9350),1,0),0))</f>
        <v>1</v>
      </c>
    </row>
    <row r="9351" customFormat="false" ht="15" hidden="false" customHeight="false" outlineLevel="0" collapsed="false">
      <c r="A9351" s="37" t="n">
        <v>1008244</v>
      </c>
      <c r="B9351" s="38" t="n">
        <v>46311</v>
      </c>
      <c r="C9351" s="39" t="n">
        <v>1</v>
      </c>
      <c r="D9351" s="39" t="s">
        <v>26</v>
      </c>
      <c r="E9351" s="39"/>
      <c r="F9351" s="41" t="n">
        <f aca="false">IF(A9351="","",MATCH(A9351,P_ID,1))</f>
        <v>8244</v>
      </c>
      <c r="G9351" s="41" t="str">
        <f aca="false">IF(A9351="","",INDEX(P_Svc,F9351))</f>
        <v>Economy</v>
      </c>
      <c r="H9351" s="41" t="str">
        <f aca="false">IF(A9351="","",INDEX(P_Zone,F9351))</f>
        <v>North</v>
      </c>
      <c r="I9351" s="41" t="n">
        <f aca="false">IF(A9351="","",IF(D9351="Delivered",IF(B9351&lt;=INDEX(P_Due,F9351),1,0),0))</f>
        <v>1</v>
      </c>
    </row>
    <row r="9352" customFormat="false" ht="15" hidden="false" customHeight="false" outlineLevel="0" collapsed="false">
      <c r="A9352" s="37" t="n">
        <v>1008245</v>
      </c>
      <c r="B9352" s="38" t="n">
        <v>46311</v>
      </c>
      <c r="C9352" s="39" t="n">
        <v>1</v>
      </c>
      <c r="D9352" s="39" t="s">
        <v>26</v>
      </c>
      <c r="E9352" s="39"/>
      <c r="F9352" s="41" t="n">
        <f aca="false">IF(A9352="","",MATCH(A9352,P_ID,1))</f>
        <v>8245</v>
      </c>
      <c r="G9352" s="41" t="str">
        <f aca="false">IF(A9352="","",INDEX(P_Svc,F9352))</f>
        <v>Standard</v>
      </c>
      <c r="H9352" s="41" t="str">
        <f aca="false">IF(A9352="","",INDEX(P_Zone,F9352))</f>
        <v>Central</v>
      </c>
      <c r="I9352" s="41" t="n">
        <f aca="false">IF(A9352="","",IF(D9352="Delivered",IF(B9352&lt;=INDEX(P_Due,F9352),1,0),0))</f>
        <v>1</v>
      </c>
    </row>
    <row r="9353" customFormat="false" ht="15" hidden="false" customHeight="false" outlineLevel="0" collapsed="false">
      <c r="A9353" s="37" t="n">
        <v>1008246</v>
      </c>
      <c r="B9353" s="38" t="n">
        <v>46311</v>
      </c>
      <c r="C9353" s="39" t="n">
        <v>1</v>
      </c>
      <c r="D9353" s="39" t="s">
        <v>26</v>
      </c>
      <c r="E9353" s="39"/>
      <c r="F9353" s="41" t="n">
        <f aca="false">IF(A9353="","",MATCH(A9353,P_ID,1))</f>
        <v>8246</v>
      </c>
      <c r="G9353" s="41" t="str">
        <f aca="false">IF(A9353="","",INDEX(P_Svc,F9353))</f>
        <v>Standard</v>
      </c>
      <c r="H9353" s="41" t="str">
        <f aca="false">IF(A9353="","",INDEX(P_Zone,F9353))</f>
        <v>East</v>
      </c>
      <c r="I9353" s="41" t="n">
        <f aca="false">IF(A9353="","",IF(D9353="Delivered",IF(B9353&lt;=INDEX(P_Due,F9353),1,0),0))</f>
        <v>1</v>
      </c>
    </row>
    <row r="9354" customFormat="false" ht="15" hidden="false" customHeight="false" outlineLevel="0" collapsed="false">
      <c r="A9354" s="37" t="n">
        <v>1008247</v>
      </c>
      <c r="B9354" s="38" t="n">
        <v>46311</v>
      </c>
      <c r="C9354" s="39" t="n">
        <v>1</v>
      </c>
      <c r="D9354" s="39" t="s">
        <v>26</v>
      </c>
      <c r="E9354" s="39"/>
      <c r="F9354" s="41" t="n">
        <f aca="false">IF(A9354="","",MATCH(A9354,P_ID,1))</f>
        <v>8247</v>
      </c>
      <c r="G9354" s="41" t="str">
        <f aca="false">IF(A9354="","",INDEX(P_Svc,F9354))</f>
        <v>Standard</v>
      </c>
      <c r="H9354" s="41" t="str">
        <f aca="false">IF(A9354="","",INDEX(P_Zone,F9354))</f>
        <v>South</v>
      </c>
      <c r="I9354" s="41" t="n">
        <f aca="false">IF(A9354="","",IF(D9354="Delivered",IF(B9354&lt;=INDEX(P_Due,F9354),1,0),0))</f>
        <v>1</v>
      </c>
    </row>
    <row r="9355" customFormat="false" ht="15" hidden="false" customHeight="false" outlineLevel="0" collapsed="false">
      <c r="A9355" s="37" t="n">
        <v>1008248</v>
      </c>
      <c r="B9355" s="38" t="n">
        <v>46311</v>
      </c>
      <c r="C9355" s="39" t="n">
        <v>1</v>
      </c>
      <c r="D9355" s="39" t="s">
        <v>26</v>
      </c>
      <c r="E9355" s="39"/>
      <c r="F9355" s="41" t="n">
        <f aca="false">IF(A9355="","",MATCH(A9355,P_ID,1))</f>
        <v>8248</v>
      </c>
      <c r="G9355" s="41" t="str">
        <f aca="false">IF(A9355="","",INDEX(P_Svc,F9355))</f>
        <v>Economy</v>
      </c>
      <c r="H9355" s="41" t="str">
        <f aca="false">IF(A9355="","",INDEX(P_Zone,F9355))</f>
        <v>Central</v>
      </c>
      <c r="I9355" s="41" t="n">
        <f aca="false">IF(A9355="","",IF(D9355="Delivered",IF(B9355&lt;=INDEX(P_Due,F9355),1,0),0))</f>
        <v>1</v>
      </c>
    </row>
    <row r="9356" customFormat="false" ht="15" hidden="false" customHeight="false" outlineLevel="0" collapsed="false">
      <c r="A9356" s="37" t="n">
        <v>1008249</v>
      </c>
      <c r="B9356" s="38" t="n">
        <v>46311</v>
      </c>
      <c r="C9356" s="39" t="n">
        <v>1</v>
      </c>
      <c r="D9356" s="39" t="s">
        <v>26</v>
      </c>
      <c r="E9356" s="39"/>
      <c r="F9356" s="41" t="n">
        <f aca="false">IF(A9356="","",MATCH(A9356,P_ID,1))</f>
        <v>8249</v>
      </c>
      <c r="G9356" s="41" t="str">
        <f aca="false">IF(A9356="","",INDEX(P_Svc,F9356))</f>
        <v>Economy</v>
      </c>
      <c r="H9356" s="41" t="str">
        <f aca="false">IF(A9356="","",INDEX(P_Zone,F9356))</f>
        <v>North</v>
      </c>
      <c r="I9356" s="41" t="n">
        <f aca="false">IF(A9356="","",IF(D9356="Delivered",IF(B9356&lt;=INDEX(P_Due,F9356),1,0),0))</f>
        <v>1</v>
      </c>
    </row>
    <row r="9357" customFormat="false" ht="15" hidden="false" customHeight="false" outlineLevel="0" collapsed="false">
      <c r="A9357" s="37" t="n">
        <v>1008251</v>
      </c>
      <c r="B9357" s="38" t="n">
        <v>46311</v>
      </c>
      <c r="C9357" s="39" t="n">
        <v>1</v>
      </c>
      <c r="D9357" s="39" t="s">
        <v>26</v>
      </c>
      <c r="E9357" s="39"/>
      <c r="F9357" s="41" t="n">
        <f aca="false">IF(A9357="","",MATCH(A9357,P_ID,1))</f>
        <v>8251</v>
      </c>
      <c r="G9357" s="41" t="str">
        <f aca="false">IF(A9357="","",INDEX(P_Svc,F9357))</f>
        <v>Economy</v>
      </c>
      <c r="H9357" s="41" t="str">
        <f aca="false">IF(A9357="","",INDEX(P_Zone,F9357))</f>
        <v>Central</v>
      </c>
      <c r="I9357" s="41" t="n">
        <f aca="false">IF(A9357="","",IF(D9357="Delivered",IF(B9357&lt;=INDEX(P_Due,F9357),1,0),0))</f>
        <v>1</v>
      </c>
    </row>
    <row r="9358" customFormat="false" ht="15" hidden="false" customHeight="false" outlineLevel="0" collapsed="false">
      <c r="A9358" s="37" t="n">
        <v>1008252</v>
      </c>
      <c r="B9358" s="38" t="n">
        <v>46311</v>
      </c>
      <c r="C9358" s="39" t="n">
        <v>1</v>
      </c>
      <c r="D9358" s="39" t="s">
        <v>26</v>
      </c>
      <c r="E9358" s="39"/>
      <c r="F9358" s="41" t="n">
        <f aca="false">IF(A9358="","",MATCH(A9358,P_ID,1))</f>
        <v>8252</v>
      </c>
      <c r="G9358" s="41" t="str">
        <f aca="false">IF(A9358="","",INDEX(P_Svc,F9358))</f>
        <v>Standard</v>
      </c>
      <c r="H9358" s="41" t="str">
        <f aca="false">IF(A9358="","",INDEX(P_Zone,F9358))</f>
        <v>East</v>
      </c>
      <c r="I9358" s="41" t="n">
        <f aca="false">IF(A9358="","",IF(D9358="Delivered",IF(B9358&lt;=INDEX(P_Due,F9358),1,0),0))</f>
        <v>1</v>
      </c>
    </row>
    <row r="9359" customFormat="false" ht="15" hidden="false" customHeight="false" outlineLevel="0" collapsed="false">
      <c r="A9359" s="37" t="n">
        <v>1008253</v>
      </c>
      <c r="B9359" s="38" t="n">
        <v>46311</v>
      </c>
      <c r="C9359" s="39" t="n">
        <v>1</v>
      </c>
      <c r="D9359" s="39" t="s">
        <v>26</v>
      </c>
      <c r="E9359" s="39"/>
      <c r="F9359" s="41" t="n">
        <f aca="false">IF(A9359="","",MATCH(A9359,P_ID,1))</f>
        <v>8253</v>
      </c>
      <c r="G9359" s="41" t="str">
        <f aca="false">IF(A9359="","",INDEX(P_Svc,F9359))</f>
        <v>Standard</v>
      </c>
      <c r="H9359" s="41" t="str">
        <f aca="false">IF(A9359="","",INDEX(P_Zone,F9359))</f>
        <v>East</v>
      </c>
      <c r="I9359" s="41" t="n">
        <f aca="false">IF(A9359="","",IF(D9359="Delivered",IF(B9359&lt;=INDEX(P_Due,F9359),1,0),0))</f>
        <v>1</v>
      </c>
    </row>
    <row r="9360" customFormat="false" ht="15" hidden="false" customHeight="false" outlineLevel="0" collapsed="false">
      <c r="A9360" s="37" t="n">
        <v>1008254</v>
      </c>
      <c r="B9360" s="38" t="n">
        <v>46311</v>
      </c>
      <c r="C9360" s="39" t="n">
        <v>1</v>
      </c>
      <c r="D9360" s="39" t="s">
        <v>26</v>
      </c>
      <c r="E9360" s="39"/>
      <c r="F9360" s="41" t="n">
        <f aca="false">IF(A9360="","",MATCH(A9360,P_ID,1))</f>
        <v>8254</v>
      </c>
      <c r="G9360" s="41" t="str">
        <f aca="false">IF(A9360="","",INDEX(P_Svc,F9360))</f>
        <v>Standard</v>
      </c>
      <c r="H9360" s="41" t="str">
        <f aca="false">IF(A9360="","",INDEX(P_Zone,F9360))</f>
        <v>Central</v>
      </c>
      <c r="I9360" s="41" t="n">
        <f aca="false">IF(A9360="","",IF(D9360="Delivered",IF(B9360&lt;=INDEX(P_Due,F9360),1,0),0))</f>
        <v>1</v>
      </c>
    </row>
    <row r="9361" customFormat="false" ht="15" hidden="false" customHeight="false" outlineLevel="0" collapsed="false">
      <c r="A9361" s="37" t="n">
        <v>1008255</v>
      </c>
      <c r="B9361" s="38" t="n">
        <v>46311</v>
      </c>
      <c r="C9361" s="39" t="n">
        <v>1</v>
      </c>
      <c r="D9361" s="39" t="s">
        <v>26</v>
      </c>
      <c r="E9361" s="39"/>
      <c r="F9361" s="41" t="n">
        <f aca="false">IF(A9361="","",MATCH(A9361,P_ID,1))</f>
        <v>8255</v>
      </c>
      <c r="G9361" s="41" t="str">
        <f aca="false">IF(A9361="","",INDEX(P_Svc,F9361))</f>
        <v>Economy</v>
      </c>
      <c r="H9361" s="41" t="str">
        <f aca="false">IF(A9361="","",INDEX(P_Zone,F9361))</f>
        <v>Central</v>
      </c>
      <c r="I9361" s="41" t="n">
        <f aca="false">IF(A9361="","",IF(D9361="Delivered",IF(B9361&lt;=INDEX(P_Due,F9361),1,0),0))</f>
        <v>1</v>
      </c>
    </row>
    <row r="9362" customFormat="false" ht="15" hidden="false" customHeight="false" outlineLevel="0" collapsed="false">
      <c r="A9362" s="37" t="n">
        <v>1008256</v>
      </c>
      <c r="B9362" s="38" t="n">
        <v>46311</v>
      </c>
      <c r="C9362" s="39" t="n">
        <v>1</v>
      </c>
      <c r="D9362" s="39" t="s">
        <v>26</v>
      </c>
      <c r="E9362" s="39"/>
      <c r="F9362" s="41" t="n">
        <f aca="false">IF(A9362="","",MATCH(A9362,P_ID,1))</f>
        <v>8256</v>
      </c>
      <c r="G9362" s="41" t="str">
        <f aca="false">IF(A9362="","",INDEX(P_Svc,F9362))</f>
        <v>Economy</v>
      </c>
      <c r="H9362" s="41" t="str">
        <f aca="false">IF(A9362="","",INDEX(P_Zone,F9362))</f>
        <v>Central</v>
      </c>
      <c r="I9362" s="41" t="n">
        <f aca="false">IF(A9362="","",IF(D9362="Delivered",IF(B9362&lt;=INDEX(P_Due,F9362),1,0),0))</f>
        <v>1</v>
      </c>
    </row>
    <row r="9363" customFormat="false" ht="15" hidden="false" customHeight="false" outlineLevel="0" collapsed="false">
      <c r="A9363" s="37" t="n">
        <v>1008257</v>
      </c>
      <c r="B9363" s="38" t="n">
        <v>46311</v>
      </c>
      <c r="C9363" s="39" t="n">
        <v>1</v>
      </c>
      <c r="D9363" s="39" t="s">
        <v>26</v>
      </c>
      <c r="E9363" s="39"/>
      <c r="F9363" s="41" t="n">
        <f aca="false">IF(A9363="","",MATCH(A9363,P_ID,1))</f>
        <v>8257</v>
      </c>
      <c r="G9363" s="41" t="str">
        <f aca="false">IF(A9363="","",INDEX(P_Svc,F9363))</f>
        <v>Standard</v>
      </c>
      <c r="H9363" s="41" t="str">
        <f aca="false">IF(A9363="","",INDEX(P_Zone,F9363))</f>
        <v>East</v>
      </c>
      <c r="I9363" s="41" t="n">
        <f aca="false">IF(A9363="","",IF(D9363="Delivered",IF(B9363&lt;=INDEX(P_Due,F9363),1,0),0))</f>
        <v>1</v>
      </c>
    </row>
    <row r="9364" customFormat="false" ht="15" hidden="false" customHeight="false" outlineLevel="0" collapsed="false">
      <c r="A9364" s="37" t="n">
        <v>1008259</v>
      </c>
      <c r="B9364" s="38" t="n">
        <v>46311</v>
      </c>
      <c r="C9364" s="39" t="n">
        <v>1</v>
      </c>
      <c r="D9364" s="39" t="s">
        <v>26</v>
      </c>
      <c r="E9364" s="39"/>
      <c r="F9364" s="41" t="n">
        <f aca="false">IF(A9364="","",MATCH(A9364,P_ID,1))</f>
        <v>8259</v>
      </c>
      <c r="G9364" s="41" t="str">
        <f aca="false">IF(A9364="","",INDEX(P_Svc,F9364))</f>
        <v>Standard</v>
      </c>
      <c r="H9364" s="41" t="str">
        <f aca="false">IF(A9364="","",INDEX(P_Zone,F9364))</f>
        <v>North</v>
      </c>
      <c r="I9364" s="41" t="n">
        <f aca="false">IF(A9364="","",IF(D9364="Delivered",IF(B9364&lt;=INDEX(P_Due,F9364),1,0),0))</f>
        <v>1</v>
      </c>
    </row>
    <row r="9365" customFormat="false" ht="15" hidden="false" customHeight="false" outlineLevel="0" collapsed="false">
      <c r="A9365" s="37" t="n">
        <v>1008260</v>
      </c>
      <c r="B9365" s="38" t="n">
        <v>46311</v>
      </c>
      <c r="C9365" s="39" t="n">
        <v>1</v>
      </c>
      <c r="D9365" s="39" t="s">
        <v>26</v>
      </c>
      <c r="E9365" s="39"/>
      <c r="F9365" s="41" t="n">
        <f aca="false">IF(A9365="","",MATCH(A9365,P_ID,1))</f>
        <v>8260</v>
      </c>
      <c r="G9365" s="41" t="str">
        <f aca="false">IF(A9365="","",INDEX(P_Svc,F9365))</f>
        <v>Standard</v>
      </c>
      <c r="H9365" s="41" t="str">
        <f aca="false">IF(A9365="","",INDEX(P_Zone,F9365))</f>
        <v>Central</v>
      </c>
      <c r="I9365" s="41" t="n">
        <f aca="false">IF(A9365="","",IF(D9365="Delivered",IF(B9365&lt;=INDEX(P_Due,F9365),1,0),0))</f>
        <v>1</v>
      </c>
    </row>
    <row r="9366" customFormat="false" ht="15" hidden="false" customHeight="false" outlineLevel="0" collapsed="false">
      <c r="A9366" s="37" t="n">
        <v>1008263</v>
      </c>
      <c r="B9366" s="38" t="n">
        <v>46311</v>
      </c>
      <c r="C9366" s="39" t="n">
        <v>1</v>
      </c>
      <c r="D9366" s="39" t="s">
        <v>26</v>
      </c>
      <c r="E9366" s="39"/>
      <c r="F9366" s="41" t="n">
        <f aca="false">IF(A9366="","",MATCH(A9366,P_ID,1))</f>
        <v>8263</v>
      </c>
      <c r="G9366" s="41" t="str">
        <f aca="false">IF(A9366="","",INDEX(P_Svc,F9366))</f>
        <v>Standard</v>
      </c>
      <c r="H9366" s="41" t="str">
        <f aca="false">IF(A9366="","",INDEX(P_Zone,F9366))</f>
        <v>South</v>
      </c>
      <c r="I9366" s="41" t="n">
        <f aca="false">IF(A9366="","",IF(D9366="Delivered",IF(B9366&lt;=INDEX(P_Due,F9366),1,0),0))</f>
        <v>1</v>
      </c>
    </row>
    <row r="9367" customFormat="false" ht="15" hidden="false" customHeight="false" outlineLevel="0" collapsed="false">
      <c r="A9367" s="37" t="n">
        <v>1008264</v>
      </c>
      <c r="B9367" s="38" t="n">
        <v>46311</v>
      </c>
      <c r="C9367" s="39" t="n">
        <v>1</v>
      </c>
      <c r="D9367" s="39" t="s">
        <v>26</v>
      </c>
      <c r="E9367" s="39"/>
      <c r="F9367" s="41" t="n">
        <f aca="false">IF(A9367="","",MATCH(A9367,P_ID,1))</f>
        <v>8264</v>
      </c>
      <c r="G9367" s="41" t="str">
        <f aca="false">IF(A9367="","",INDEX(P_Svc,F9367))</f>
        <v>Economy</v>
      </c>
      <c r="H9367" s="41" t="str">
        <f aca="false">IF(A9367="","",INDEX(P_Zone,F9367))</f>
        <v>South</v>
      </c>
      <c r="I9367" s="41" t="n">
        <f aca="false">IF(A9367="","",IF(D9367="Delivered",IF(B9367&lt;=INDEX(P_Due,F9367),1,0),0))</f>
        <v>1</v>
      </c>
    </row>
    <row r="9368" customFormat="false" ht="15" hidden="false" customHeight="false" outlineLevel="0" collapsed="false">
      <c r="A9368" s="37" t="n">
        <v>1008265</v>
      </c>
      <c r="B9368" s="38" t="n">
        <v>46311</v>
      </c>
      <c r="C9368" s="39" t="n">
        <v>1</v>
      </c>
      <c r="D9368" s="39" t="s">
        <v>26</v>
      </c>
      <c r="E9368" s="39"/>
      <c r="F9368" s="41" t="n">
        <f aca="false">IF(A9368="","",MATCH(A9368,P_ID,1))</f>
        <v>8265</v>
      </c>
      <c r="G9368" s="41" t="str">
        <f aca="false">IF(A9368="","",INDEX(P_Svc,F9368))</f>
        <v>Standard</v>
      </c>
      <c r="H9368" s="41" t="str">
        <f aca="false">IF(A9368="","",INDEX(P_Zone,F9368))</f>
        <v>North</v>
      </c>
      <c r="I9368" s="41" t="n">
        <f aca="false">IF(A9368="","",IF(D9368="Delivered",IF(B9368&lt;=INDEX(P_Due,F9368),1,0),0))</f>
        <v>1</v>
      </c>
    </row>
    <row r="9369" customFormat="false" ht="15" hidden="false" customHeight="false" outlineLevel="0" collapsed="false">
      <c r="A9369" s="37" t="n">
        <v>1008266</v>
      </c>
      <c r="B9369" s="38" t="n">
        <v>46311</v>
      </c>
      <c r="C9369" s="39" t="n">
        <v>1</v>
      </c>
      <c r="D9369" s="39" t="s">
        <v>26</v>
      </c>
      <c r="E9369" s="39"/>
      <c r="F9369" s="41" t="n">
        <f aca="false">IF(A9369="","",MATCH(A9369,P_ID,1))</f>
        <v>8266</v>
      </c>
      <c r="G9369" s="41" t="str">
        <f aca="false">IF(A9369="","",INDEX(P_Svc,F9369))</f>
        <v>Standard</v>
      </c>
      <c r="H9369" s="41" t="str">
        <f aca="false">IF(A9369="","",INDEX(P_Zone,F9369))</f>
        <v>Central</v>
      </c>
      <c r="I9369" s="41" t="n">
        <f aca="false">IF(A9369="","",IF(D9369="Delivered",IF(B9369&lt;=INDEX(P_Due,F9369),1,0),0))</f>
        <v>1</v>
      </c>
    </row>
    <row r="9370" customFormat="false" ht="15" hidden="false" customHeight="false" outlineLevel="0" collapsed="false">
      <c r="A9370" s="37" t="n">
        <v>1008267</v>
      </c>
      <c r="B9370" s="38" t="n">
        <v>46311</v>
      </c>
      <c r="C9370" s="39" t="n">
        <v>1</v>
      </c>
      <c r="D9370" s="39" t="s">
        <v>26</v>
      </c>
      <c r="E9370" s="39"/>
      <c r="F9370" s="41" t="n">
        <f aca="false">IF(A9370="","",MATCH(A9370,P_ID,1))</f>
        <v>8267</v>
      </c>
      <c r="G9370" s="41" t="str">
        <f aca="false">IF(A9370="","",INDEX(P_Svc,F9370))</f>
        <v>Standard</v>
      </c>
      <c r="H9370" s="41" t="str">
        <f aca="false">IF(A9370="","",INDEX(P_Zone,F9370))</f>
        <v>East</v>
      </c>
      <c r="I9370" s="41" t="n">
        <f aca="false">IF(A9370="","",IF(D9370="Delivered",IF(B9370&lt;=INDEX(P_Due,F9370),1,0),0))</f>
        <v>1</v>
      </c>
    </row>
    <row r="9371" customFormat="false" ht="15" hidden="false" customHeight="false" outlineLevel="0" collapsed="false">
      <c r="A9371" s="37" t="n">
        <v>1008268</v>
      </c>
      <c r="B9371" s="38" t="n">
        <v>46311</v>
      </c>
      <c r="C9371" s="39" t="n">
        <v>1</v>
      </c>
      <c r="D9371" s="39" t="s">
        <v>26</v>
      </c>
      <c r="E9371" s="39"/>
      <c r="F9371" s="41" t="n">
        <f aca="false">IF(A9371="","",MATCH(A9371,P_ID,1))</f>
        <v>8268</v>
      </c>
      <c r="G9371" s="41" t="str">
        <f aca="false">IF(A9371="","",INDEX(P_Svc,F9371))</f>
        <v>Standard</v>
      </c>
      <c r="H9371" s="41" t="str">
        <f aca="false">IF(A9371="","",INDEX(P_Zone,F9371))</f>
        <v>North</v>
      </c>
      <c r="I9371" s="41" t="n">
        <f aca="false">IF(A9371="","",IF(D9371="Delivered",IF(B9371&lt;=INDEX(P_Due,F9371),1,0),0))</f>
        <v>1</v>
      </c>
    </row>
    <row r="9372" customFormat="false" ht="15" hidden="false" customHeight="false" outlineLevel="0" collapsed="false">
      <c r="A9372" s="37" t="n">
        <v>1008270</v>
      </c>
      <c r="B9372" s="38" t="n">
        <v>46311</v>
      </c>
      <c r="C9372" s="39" t="n">
        <v>1</v>
      </c>
      <c r="D9372" s="39" t="s">
        <v>26</v>
      </c>
      <c r="E9372" s="39"/>
      <c r="F9372" s="41" t="n">
        <f aca="false">IF(A9372="","",MATCH(A9372,P_ID,1))</f>
        <v>8270</v>
      </c>
      <c r="G9372" s="41" t="str">
        <f aca="false">IF(A9372="","",INDEX(P_Svc,F9372))</f>
        <v>Standard</v>
      </c>
      <c r="H9372" s="41" t="str">
        <f aca="false">IF(A9372="","",INDEX(P_Zone,F9372))</f>
        <v>South</v>
      </c>
      <c r="I9372" s="41" t="n">
        <f aca="false">IF(A9372="","",IF(D9372="Delivered",IF(B9372&lt;=INDEX(P_Due,F9372),1,0),0))</f>
        <v>1</v>
      </c>
    </row>
    <row r="9373" customFormat="false" ht="15" hidden="false" customHeight="false" outlineLevel="0" collapsed="false">
      <c r="A9373" s="37" t="n">
        <v>1008271</v>
      </c>
      <c r="B9373" s="38" t="n">
        <v>46311</v>
      </c>
      <c r="C9373" s="39" t="n">
        <v>1</v>
      </c>
      <c r="D9373" s="39" t="s">
        <v>26</v>
      </c>
      <c r="E9373" s="39"/>
      <c r="F9373" s="41" t="n">
        <f aca="false">IF(A9373="","",MATCH(A9373,P_ID,1))</f>
        <v>8271</v>
      </c>
      <c r="G9373" s="41" t="str">
        <f aca="false">IF(A9373="","",INDEX(P_Svc,F9373))</f>
        <v>Standard</v>
      </c>
      <c r="H9373" s="41" t="str">
        <f aca="false">IF(A9373="","",INDEX(P_Zone,F9373))</f>
        <v>Central</v>
      </c>
      <c r="I9373" s="41" t="n">
        <f aca="false">IF(A9373="","",IF(D9373="Delivered",IF(B9373&lt;=INDEX(P_Due,F9373),1,0),0))</f>
        <v>1</v>
      </c>
    </row>
    <row r="9374" customFormat="false" ht="15" hidden="false" customHeight="false" outlineLevel="0" collapsed="false">
      <c r="A9374" s="37" t="n">
        <v>1008272</v>
      </c>
      <c r="B9374" s="38" t="n">
        <v>46311</v>
      </c>
      <c r="C9374" s="39" t="n">
        <v>1</v>
      </c>
      <c r="D9374" s="39" t="s">
        <v>26</v>
      </c>
      <c r="E9374" s="39"/>
      <c r="F9374" s="41" t="n">
        <f aca="false">IF(A9374="","",MATCH(A9374,P_ID,1))</f>
        <v>8272</v>
      </c>
      <c r="G9374" s="41" t="str">
        <f aca="false">IF(A9374="","",INDEX(P_Svc,F9374))</f>
        <v>Standard</v>
      </c>
      <c r="H9374" s="41" t="str">
        <f aca="false">IF(A9374="","",INDEX(P_Zone,F9374))</f>
        <v>North</v>
      </c>
      <c r="I9374" s="41" t="n">
        <f aca="false">IF(A9374="","",IF(D9374="Delivered",IF(B9374&lt;=INDEX(P_Due,F9374),1,0),0))</f>
        <v>1</v>
      </c>
    </row>
    <row r="9375" customFormat="false" ht="15" hidden="false" customHeight="false" outlineLevel="0" collapsed="false">
      <c r="A9375" s="37" t="n">
        <v>1008273</v>
      </c>
      <c r="B9375" s="38" t="n">
        <v>46311</v>
      </c>
      <c r="C9375" s="39" t="n">
        <v>1</v>
      </c>
      <c r="D9375" s="39" t="s">
        <v>26</v>
      </c>
      <c r="E9375" s="39"/>
      <c r="F9375" s="41" t="n">
        <f aca="false">IF(A9375="","",MATCH(A9375,P_ID,1))</f>
        <v>8273</v>
      </c>
      <c r="G9375" s="41" t="str">
        <f aca="false">IF(A9375="","",INDEX(P_Svc,F9375))</f>
        <v>Standard</v>
      </c>
      <c r="H9375" s="41" t="str">
        <f aca="false">IF(A9375="","",INDEX(P_Zone,F9375))</f>
        <v>Central</v>
      </c>
      <c r="I9375" s="41" t="n">
        <f aca="false">IF(A9375="","",IF(D9375="Delivered",IF(B9375&lt;=INDEX(P_Due,F9375),1,0),0))</f>
        <v>1</v>
      </c>
    </row>
    <row r="9376" customFormat="false" ht="15" hidden="false" customHeight="false" outlineLevel="0" collapsed="false">
      <c r="A9376" s="37" t="n">
        <v>1008274</v>
      </c>
      <c r="B9376" s="38" t="n">
        <v>46311</v>
      </c>
      <c r="C9376" s="39" t="n">
        <v>1</v>
      </c>
      <c r="D9376" s="39" t="s">
        <v>26</v>
      </c>
      <c r="E9376" s="39"/>
      <c r="F9376" s="41" t="n">
        <f aca="false">IF(A9376="","",MATCH(A9376,P_ID,1))</f>
        <v>8274</v>
      </c>
      <c r="G9376" s="41" t="str">
        <f aca="false">IF(A9376="","",INDEX(P_Svc,F9376))</f>
        <v>Standard</v>
      </c>
      <c r="H9376" s="41" t="str">
        <f aca="false">IF(A9376="","",INDEX(P_Zone,F9376))</f>
        <v>West</v>
      </c>
      <c r="I9376" s="41" t="n">
        <f aca="false">IF(A9376="","",IF(D9376="Delivered",IF(B9376&lt;=INDEX(P_Due,F9376),1,0),0))</f>
        <v>1</v>
      </c>
    </row>
    <row r="9377" customFormat="false" ht="15" hidden="false" customHeight="false" outlineLevel="0" collapsed="false">
      <c r="A9377" s="37" t="n">
        <v>1008275</v>
      </c>
      <c r="B9377" s="38" t="n">
        <v>46311</v>
      </c>
      <c r="C9377" s="39" t="n">
        <v>1</v>
      </c>
      <c r="D9377" s="39" t="s">
        <v>26</v>
      </c>
      <c r="E9377" s="39"/>
      <c r="F9377" s="41" t="n">
        <f aca="false">IF(A9377="","",MATCH(A9377,P_ID,1))</f>
        <v>8275</v>
      </c>
      <c r="G9377" s="41" t="str">
        <f aca="false">IF(A9377="","",INDEX(P_Svc,F9377))</f>
        <v>Standard</v>
      </c>
      <c r="H9377" s="41" t="str">
        <f aca="false">IF(A9377="","",INDEX(P_Zone,F9377))</f>
        <v>South</v>
      </c>
      <c r="I9377" s="41" t="n">
        <f aca="false">IF(A9377="","",IF(D9377="Delivered",IF(B9377&lt;=INDEX(P_Due,F9377),1,0),0))</f>
        <v>1</v>
      </c>
    </row>
    <row r="9378" customFormat="false" ht="15" hidden="false" customHeight="false" outlineLevel="0" collapsed="false">
      <c r="A9378" s="37" t="n">
        <v>1008276</v>
      </c>
      <c r="B9378" s="38" t="n">
        <v>46311</v>
      </c>
      <c r="C9378" s="39" t="n">
        <v>1</v>
      </c>
      <c r="D9378" s="39" t="s">
        <v>26</v>
      </c>
      <c r="E9378" s="39"/>
      <c r="F9378" s="41" t="n">
        <f aca="false">IF(A9378="","",MATCH(A9378,P_ID,1))</f>
        <v>8276</v>
      </c>
      <c r="G9378" s="41" t="str">
        <f aca="false">IF(A9378="","",INDEX(P_Svc,F9378))</f>
        <v>Standard</v>
      </c>
      <c r="H9378" s="41" t="str">
        <f aca="false">IF(A9378="","",INDEX(P_Zone,F9378))</f>
        <v>North</v>
      </c>
      <c r="I9378" s="41" t="n">
        <f aca="false">IF(A9378="","",IF(D9378="Delivered",IF(B9378&lt;=INDEX(P_Due,F9378),1,0),0))</f>
        <v>1</v>
      </c>
    </row>
    <row r="9379" customFormat="false" ht="15" hidden="false" customHeight="false" outlineLevel="0" collapsed="false">
      <c r="A9379" s="37" t="n">
        <v>1008277</v>
      </c>
      <c r="B9379" s="38" t="n">
        <v>46311</v>
      </c>
      <c r="C9379" s="39" t="n">
        <v>1</v>
      </c>
      <c r="D9379" s="39" t="s">
        <v>26</v>
      </c>
      <c r="E9379" s="39"/>
      <c r="F9379" s="41" t="n">
        <f aca="false">IF(A9379="","",MATCH(A9379,P_ID,1))</f>
        <v>8277</v>
      </c>
      <c r="G9379" s="41" t="str">
        <f aca="false">IF(A9379="","",INDEX(P_Svc,F9379))</f>
        <v>Standard</v>
      </c>
      <c r="H9379" s="41" t="str">
        <f aca="false">IF(A9379="","",INDEX(P_Zone,F9379))</f>
        <v>Central</v>
      </c>
      <c r="I9379" s="41" t="n">
        <f aca="false">IF(A9379="","",IF(D9379="Delivered",IF(B9379&lt;=INDEX(P_Due,F9379),1,0),0))</f>
        <v>1</v>
      </c>
    </row>
    <row r="9380" customFormat="false" ht="15" hidden="false" customHeight="false" outlineLevel="0" collapsed="false">
      <c r="A9380" s="37" t="n">
        <v>1008278</v>
      </c>
      <c r="B9380" s="38" t="n">
        <v>46311</v>
      </c>
      <c r="C9380" s="39" t="n">
        <v>1</v>
      </c>
      <c r="D9380" s="39" t="s">
        <v>26</v>
      </c>
      <c r="E9380" s="39"/>
      <c r="F9380" s="41" t="n">
        <f aca="false">IF(A9380="","",MATCH(A9380,P_ID,1))</f>
        <v>8278</v>
      </c>
      <c r="G9380" s="41" t="str">
        <f aca="false">IF(A9380="","",INDEX(P_Svc,F9380))</f>
        <v>Standard</v>
      </c>
      <c r="H9380" s="41" t="str">
        <f aca="false">IF(A9380="","",INDEX(P_Zone,F9380))</f>
        <v>South</v>
      </c>
      <c r="I9380" s="41" t="n">
        <f aca="false">IF(A9380="","",IF(D9380="Delivered",IF(B9380&lt;=INDEX(P_Due,F9380),1,0),0))</f>
        <v>1</v>
      </c>
    </row>
    <row r="9381" customFormat="false" ht="15" hidden="false" customHeight="false" outlineLevel="0" collapsed="false">
      <c r="A9381" s="37" t="n">
        <v>1008279</v>
      </c>
      <c r="B9381" s="38" t="n">
        <v>46311</v>
      </c>
      <c r="C9381" s="39" t="n">
        <v>1</v>
      </c>
      <c r="D9381" s="39" t="s">
        <v>26</v>
      </c>
      <c r="E9381" s="39"/>
      <c r="F9381" s="41" t="n">
        <f aca="false">IF(A9381="","",MATCH(A9381,P_ID,1))</f>
        <v>8279</v>
      </c>
      <c r="G9381" s="41" t="str">
        <f aca="false">IF(A9381="","",INDEX(P_Svc,F9381))</f>
        <v>Standard</v>
      </c>
      <c r="H9381" s="41" t="str">
        <f aca="false">IF(A9381="","",INDEX(P_Zone,F9381))</f>
        <v>Central</v>
      </c>
      <c r="I9381" s="41" t="n">
        <f aca="false">IF(A9381="","",IF(D9381="Delivered",IF(B9381&lt;=INDEX(P_Due,F9381),1,0),0))</f>
        <v>1</v>
      </c>
    </row>
    <row r="9382" customFormat="false" ht="15" hidden="false" customHeight="false" outlineLevel="0" collapsed="false">
      <c r="A9382" s="37" t="n">
        <v>1008280</v>
      </c>
      <c r="B9382" s="38" t="n">
        <v>46311</v>
      </c>
      <c r="C9382" s="39" t="n">
        <v>1</v>
      </c>
      <c r="D9382" s="39" t="s">
        <v>26</v>
      </c>
      <c r="E9382" s="39"/>
      <c r="F9382" s="41" t="n">
        <f aca="false">IF(A9382="","",MATCH(A9382,P_ID,1))</f>
        <v>8280</v>
      </c>
      <c r="G9382" s="41" t="str">
        <f aca="false">IF(A9382="","",INDEX(P_Svc,F9382))</f>
        <v>Economy</v>
      </c>
      <c r="H9382" s="41" t="str">
        <f aca="false">IF(A9382="","",INDEX(P_Zone,F9382))</f>
        <v>East</v>
      </c>
      <c r="I9382" s="41" t="n">
        <f aca="false">IF(A9382="","",IF(D9382="Delivered",IF(B9382&lt;=INDEX(P_Due,F9382),1,0),0))</f>
        <v>1</v>
      </c>
    </row>
    <row r="9383" customFormat="false" ht="15" hidden="false" customHeight="false" outlineLevel="0" collapsed="false">
      <c r="A9383" s="37" t="n">
        <v>1008281</v>
      </c>
      <c r="B9383" s="38" t="n">
        <v>46311</v>
      </c>
      <c r="C9383" s="39" t="n">
        <v>1</v>
      </c>
      <c r="D9383" s="39" t="s">
        <v>26</v>
      </c>
      <c r="E9383" s="39"/>
      <c r="F9383" s="41" t="n">
        <f aca="false">IF(A9383="","",MATCH(A9383,P_ID,1))</f>
        <v>8281</v>
      </c>
      <c r="G9383" s="41" t="str">
        <f aca="false">IF(A9383="","",INDEX(P_Svc,F9383))</f>
        <v>Standard</v>
      </c>
      <c r="H9383" s="41" t="str">
        <f aca="false">IF(A9383="","",INDEX(P_Zone,F9383))</f>
        <v>West</v>
      </c>
      <c r="I9383" s="41" t="n">
        <f aca="false">IF(A9383="","",IF(D9383="Delivered",IF(B9383&lt;=INDEX(P_Due,F9383),1,0),0))</f>
        <v>1</v>
      </c>
    </row>
    <row r="9384" customFormat="false" ht="15" hidden="false" customHeight="false" outlineLevel="0" collapsed="false">
      <c r="A9384" s="37" t="n">
        <v>1008282</v>
      </c>
      <c r="B9384" s="38" t="n">
        <v>46311</v>
      </c>
      <c r="C9384" s="39" t="n">
        <v>1</v>
      </c>
      <c r="D9384" s="39" t="s">
        <v>26</v>
      </c>
      <c r="E9384" s="39"/>
      <c r="F9384" s="41" t="n">
        <f aca="false">IF(A9384="","",MATCH(A9384,P_ID,1))</f>
        <v>8282</v>
      </c>
      <c r="G9384" s="41" t="str">
        <f aca="false">IF(A9384="","",INDEX(P_Svc,F9384))</f>
        <v>Standard</v>
      </c>
      <c r="H9384" s="41" t="str">
        <f aca="false">IF(A9384="","",INDEX(P_Zone,F9384))</f>
        <v>West</v>
      </c>
      <c r="I9384" s="41" t="n">
        <f aca="false">IF(A9384="","",IF(D9384="Delivered",IF(B9384&lt;=INDEX(P_Due,F9384),1,0),0))</f>
        <v>1</v>
      </c>
    </row>
    <row r="9385" customFormat="false" ht="15" hidden="false" customHeight="false" outlineLevel="0" collapsed="false">
      <c r="A9385" s="37" t="n">
        <v>1008283</v>
      </c>
      <c r="B9385" s="38" t="n">
        <v>46311</v>
      </c>
      <c r="C9385" s="39" t="n">
        <v>1</v>
      </c>
      <c r="D9385" s="39" t="s">
        <v>26</v>
      </c>
      <c r="E9385" s="39"/>
      <c r="F9385" s="41" t="n">
        <f aca="false">IF(A9385="","",MATCH(A9385,P_ID,1))</f>
        <v>8283</v>
      </c>
      <c r="G9385" s="41" t="str">
        <f aca="false">IF(A9385="","",INDEX(P_Svc,F9385))</f>
        <v>Standard</v>
      </c>
      <c r="H9385" s="41" t="str">
        <f aca="false">IF(A9385="","",INDEX(P_Zone,F9385))</f>
        <v>North</v>
      </c>
      <c r="I9385" s="41" t="n">
        <f aca="false">IF(A9385="","",IF(D9385="Delivered",IF(B9385&lt;=INDEX(P_Due,F9385),1,0),0))</f>
        <v>1</v>
      </c>
    </row>
    <row r="9386" customFormat="false" ht="15" hidden="false" customHeight="false" outlineLevel="0" collapsed="false">
      <c r="A9386" s="37" t="n">
        <v>1008284</v>
      </c>
      <c r="B9386" s="38" t="n">
        <v>46311</v>
      </c>
      <c r="C9386" s="39" t="n">
        <v>1</v>
      </c>
      <c r="D9386" s="39" t="s">
        <v>26</v>
      </c>
      <c r="E9386" s="39"/>
      <c r="F9386" s="41" t="n">
        <f aca="false">IF(A9386="","",MATCH(A9386,P_ID,1))</f>
        <v>8284</v>
      </c>
      <c r="G9386" s="41" t="str">
        <f aca="false">IF(A9386="","",INDEX(P_Svc,F9386))</f>
        <v>Standard</v>
      </c>
      <c r="H9386" s="41" t="str">
        <f aca="false">IF(A9386="","",INDEX(P_Zone,F9386))</f>
        <v>South</v>
      </c>
      <c r="I9386" s="41" t="n">
        <f aca="false">IF(A9386="","",IF(D9386="Delivered",IF(B9386&lt;=INDEX(P_Due,F9386),1,0),0))</f>
        <v>1</v>
      </c>
    </row>
    <row r="9387" customFormat="false" ht="15" hidden="false" customHeight="false" outlineLevel="0" collapsed="false">
      <c r="A9387" s="37" t="n">
        <v>1008285</v>
      </c>
      <c r="B9387" s="38" t="n">
        <v>46311</v>
      </c>
      <c r="C9387" s="39" t="n">
        <v>1</v>
      </c>
      <c r="D9387" s="39" t="s">
        <v>26</v>
      </c>
      <c r="E9387" s="39"/>
      <c r="F9387" s="41" t="n">
        <f aca="false">IF(A9387="","",MATCH(A9387,P_ID,1))</f>
        <v>8285</v>
      </c>
      <c r="G9387" s="41" t="str">
        <f aca="false">IF(A9387="","",INDEX(P_Svc,F9387))</f>
        <v>Standard</v>
      </c>
      <c r="H9387" s="41" t="str">
        <f aca="false">IF(A9387="","",INDEX(P_Zone,F9387))</f>
        <v>North</v>
      </c>
      <c r="I9387" s="41" t="n">
        <f aca="false">IF(A9387="","",IF(D9387="Delivered",IF(B9387&lt;=INDEX(P_Due,F9387),1,0),0))</f>
        <v>1</v>
      </c>
    </row>
    <row r="9388" customFormat="false" ht="15" hidden="false" customHeight="false" outlineLevel="0" collapsed="false">
      <c r="A9388" s="37" t="n">
        <v>1008286</v>
      </c>
      <c r="B9388" s="38" t="n">
        <v>46311</v>
      </c>
      <c r="C9388" s="39" t="n">
        <v>1</v>
      </c>
      <c r="D9388" s="39" t="s">
        <v>26</v>
      </c>
      <c r="E9388" s="39"/>
      <c r="F9388" s="41" t="n">
        <f aca="false">IF(A9388="","",MATCH(A9388,P_ID,1))</f>
        <v>8286</v>
      </c>
      <c r="G9388" s="41" t="str">
        <f aca="false">IF(A9388="","",INDEX(P_Svc,F9388))</f>
        <v>Standard</v>
      </c>
      <c r="H9388" s="41" t="str">
        <f aca="false">IF(A9388="","",INDEX(P_Zone,F9388))</f>
        <v>North</v>
      </c>
      <c r="I9388" s="41" t="n">
        <f aca="false">IF(A9388="","",IF(D9388="Delivered",IF(B9388&lt;=INDEX(P_Due,F9388),1,0),0))</f>
        <v>1</v>
      </c>
    </row>
    <row r="9389" customFormat="false" ht="15" hidden="false" customHeight="false" outlineLevel="0" collapsed="false">
      <c r="A9389" s="37" t="n">
        <v>1008287</v>
      </c>
      <c r="B9389" s="38" t="n">
        <v>46311</v>
      </c>
      <c r="C9389" s="39" t="n">
        <v>1</v>
      </c>
      <c r="D9389" s="39" t="s">
        <v>26</v>
      </c>
      <c r="E9389" s="39"/>
      <c r="F9389" s="41" t="n">
        <f aca="false">IF(A9389="","",MATCH(A9389,P_ID,1))</f>
        <v>8287</v>
      </c>
      <c r="G9389" s="41" t="str">
        <f aca="false">IF(A9389="","",INDEX(P_Svc,F9389))</f>
        <v>Economy</v>
      </c>
      <c r="H9389" s="41" t="str">
        <f aca="false">IF(A9389="","",INDEX(P_Zone,F9389))</f>
        <v>Central</v>
      </c>
      <c r="I9389" s="41" t="n">
        <f aca="false">IF(A9389="","",IF(D9389="Delivered",IF(B9389&lt;=INDEX(P_Due,F9389),1,0),0))</f>
        <v>1</v>
      </c>
    </row>
    <row r="9390" customFormat="false" ht="15" hidden="false" customHeight="false" outlineLevel="0" collapsed="false">
      <c r="A9390" s="37" t="n">
        <v>1008288</v>
      </c>
      <c r="B9390" s="38" t="n">
        <v>46311</v>
      </c>
      <c r="C9390" s="39" t="n">
        <v>1</v>
      </c>
      <c r="D9390" s="39" t="s">
        <v>26</v>
      </c>
      <c r="E9390" s="39"/>
      <c r="F9390" s="41" t="n">
        <f aca="false">IF(A9390="","",MATCH(A9390,P_ID,1))</f>
        <v>8288</v>
      </c>
      <c r="G9390" s="41" t="str">
        <f aca="false">IF(A9390="","",INDEX(P_Svc,F9390))</f>
        <v>Standard</v>
      </c>
      <c r="H9390" s="41" t="str">
        <f aca="false">IF(A9390="","",INDEX(P_Zone,F9390))</f>
        <v>South</v>
      </c>
      <c r="I9390" s="41" t="n">
        <f aca="false">IF(A9390="","",IF(D9390="Delivered",IF(B9390&lt;=INDEX(P_Due,F9390),1,0),0))</f>
        <v>1</v>
      </c>
    </row>
    <row r="9391" customFormat="false" ht="15" hidden="false" customHeight="false" outlineLevel="0" collapsed="false">
      <c r="A9391" s="37" t="n">
        <v>1008289</v>
      </c>
      <c r="B9391" s="38" t="n">
        <v>46311</v>
      </c>
      <c r="C9391" s="39" t="n">
        <v>1</v>
      </c>
      <c r="D9391" s="39" t="s">
        <v>26</v>
      </c>
      <c r="E9391" s="39"/>
      <c r="F9391" s="41" t="n">
        <f aca="false">IF(A9391="","",MATCH(A9391,P_ID,1))</f>
        <v>8289</v>
      </c>
      <c r="G9391" s="41" t="str">
        <f aca="false">IF(A9391="","",INDEX(P_Svc,F9391))</f>
        <v>Express</v>
      </c>
      <c r="H9391" s="41" t="str">
        <f aca="false">IF(A9391="","",INDEX(P_Zone,F9391))</f>
        <v>North</v>
      </c>
      <c r="I9391" s="41" t="n">
        <f aca="false">IF(A9391="","",IF(D9391="Delivered",IF(B9391&lt;=INDEX(P_Due,F9391),1,0),0))</f>
        <v>0</v>
      </c>
    </row>
    <row r="9392" customFormat="false" ht="15" hidden="false" customHeight="false" outlineLevel="0" collapsed="false">
      <c r="A9392" s="37" t="n">
        <v>1008290</v>
      </c>
      <c r="B9392" s="38" t="n">
        <v>46311</v>
      </c>
      <c r="C9392" s="39" t="n">
        <v>1</v>
      </c>
      <c r="D9392" s="39" t="s">
        <v>26</v>
      </c>
      <c r="E9392" s="39"/>
      <c r="F9392" s="41" t="n">
        <f aca="false">IF(A9392="","",MATCH(A9392,P_ID,1))</f>
        <v>8290</v>
      </c>
      <c r="G9392" s="41" t="str">
        <f aca="false">IF(A9392="","",INDEX(P_Svc,F9392))</f>
        <v>Economy</v>
      </c>
      <c r="H9392" s="41" t="str">
        <f aca="false">IF(A9392="","",INDEX(P_Zone,F9392))</f>
        <v>North</v>
      </c>
      <c r="I9392" s="41" t="n">
        <f aca="false">IF(A9392="","",IF(D9392="Delivered",IF(B9392&lt;=INDEX(P_Due,F9392),1,0),0))</f>
        <v>1</v>
      </c>
    </row>
    <row r="9393" customFormat="false" ht="15" hidden="false" customHeight="false" outlineLevel="0" collapsed="false">
      <c r="A9393" s="37" t="n">
        <v>1008291</v>
      </c>
      <c r="B9393" s="38" t="n">
        <v>46311</v>
      </c>
      <c r="C9393" s="39" t="n">
        <v>1</v>
      </c>
      <c r="D9393" s="39" t="s">
        <v>26</v>
      </c>
      <c r="E9393" s="39"/>
      <c r="F9393" s="41" t="n">
        <f aca="false">IF(A9393="","",MATCH(A9393,P_ID,1))</f>
        <v>8291</v>
      </c>
      <c r="G9393" s="41" t="str">
        <f aca="false">IF(A9393="","",INDEX(P_Svc,F9393))</f>
        <v>Standard</v>
      </c>
      <c r="H9393" s="41" t="str">
        <f aca="false">IF(A9393="","",INDEX(P_Zone,F9393))</f>
        <v>South</v>
      </c>
      <c r="I9393" s="41" t="n">
        <f aca="false">IF(A9393="","",IF(D9393="Delivered",IF(B9393&lt;=INDEX(P_Due,F9393),1,0),0))</f>
        <v>1</v>
      </c>
    </row>
    <row r="9394" customFormat="false" ht="15" hidden="false" customHeight="false" outlineLevel="0" collapsed="false">
      <c r="A9394" s="37" t="n">
        <v>1008292</v>
      </c>
      <c r="B9394" s="38" t="n">
        <v>46311</v>
      </c>
      <c r="C9394" s="39" t="n">
        <v>1</v>
      </c>
      <c r="D9394" s="39" t="s">
        <v>26</v>
      </c>
      <c r="E9394" s="39"/>
      <c r="F9394" s="41" t="n">
        <f aca="false">IF(A9394="","",MATCH(A9394,P_ID,1))</f>
        <v>8292</v>
      </c>
      <c r="G9394" s="41" t="str">
        <f aca="false">IF(A9394="","",INDEX(P_Svc,F9394))</f>
        <v>Economy</v>
      </c>
      <c r="H9394" s="41" t="str">
        <f aca="false">IF(A9394="","",INDEX(P_Zone,F9394))</f>
        <v>West</v>
      </c>
      <c r="I9394" s="41" t="n">
        <f aca="false">IF(A9394="","",IF(D9394="Delivered",IF(B9394&lt;=INDEX(P_Due,F9394),1,0),0))</f>
        <v>1</v>
      </c>
    </row>
    <row r="9395" customFormat="false" ht="15" hidden="false" customHeight="false" outlineLevel="0" collapsed="false">
      <c r="A9395" s="37" t="n">
        <v>1008293</v>
      </c>
      <c r="B9395" s="38" t="n">
        <v>46311</v>
      </c>
      <c r="C9395" s="39" t="n">
        <v>1</v>
      </c>
      <c r="D9395" s="39" t="s">
        <v>26</v>
      </c>
      <c r="E9395" s="39"/>
      <c r="F9395" s="41" t="n">
        <f aca="false">IF(A9395="","",MATCH(A9395,P_ID,1))</f>
        <v>8293</v>
      </c>
      <c r="G9395" s="41" t="str">
        <f aca="false">IF(A9395="","",INDEX(P_Svc,F9395))</f>
        <v>Standard</v>
      </c>
      <c r="H9395" s="41" t="str">
        <f aca="false">IF(A9395="","",INDEX(P_Zone,F9395))</f>
        <v>North</v>
      </c>
      <c r="I9395" s="41" t="n">
        <f aca="false">IF(A9395="","",IF(D9395="Delivered",IF(B9395&lt;=INDEX(P_Due,F9395),1,0),0))</f>
        <v>1</v>
      </c>
    </row>
    <row r="9396" customFormat="false" ht="15" hidden="false" customHeight="false" outlineLevel="0" collapsed="false">
      <c r="A9396" s="37" t="n">
        <v>1008294</v>
      </c>
      <c r="B9396" s="38" t="n">
        <v>46311</v>
      </c>
      <c r="C9396" s="39" t="n">
        <v>1</v>
      </c>
      <c r="D9396" s="39" t="s">
        <v>26</v>
      </c>
      <c r="E9396" s="39"/>
      <c r="F9396" s="41" t="n">
        <f aca="false">IF(A9396="","",MATCH(A9396,P_ID,1))</f>
        <v>8294</v>
      </c>
      <c r="G9396" s="41" t="str">
        <f aca="false">IF(A9396="","",INDEX(P_Svc,F9396))</f>
        <v>Economy</v>
      </c>
      <c r="H9396" s="41" t="str">
        <f aca="false">IF(A9396="","",INDEX(P_Zone,F9396))</f>
        <v>West</v>
      </c>
      <c r="I9396" s="41" t="n">
        <f aca="false">IF(A9396="","",IF(D9396="Delivered",IF(B9396&lt;=INDEX(P_Due,F9396),1,0),0))</f>
        <v>1</v>
      </c>
    </row>
    <row r="9397" customFormat="false" ht="15" hidden="false" customHeight="false" outlineLevel="0" collapsed="false">
      <c r="A9397" s="37" t="n">
        <v>1008296</v>
      </c>
      <c r="B9397" s="38" t="n">
        <v>46311</v>
      </c>
      <c r="C9397" s="39" t="n">
        <v>1</v>
      </c>
      <c r="D9397" s="39" t="s">
        <v>26</v>
      </c>
      <c r="E9397" s="39"/>
      <c r="F9397" s="41" t="n">
        <f aca="false">IF(A9397="","",MATCH(A9397,P_ID,1))</f>
        <v>8296</v>
      </c>
      <c r="G9397" s="41" t="str">
        <f aca="false">IF(A9397="","",INDEX(P_Svc,F9397))</f>
        <v>Standard</v>
      </c>
      <c r="H9397" s="41" t="str">
        <f aca="false">IF(A9397="","",INDEX(P_Zone,F9397))</f>
        <v>South</v>
      </c>
      <c r="I9397" s="41" t="n">
        <f aca="false">IF(A9397="","",IF(D9397="Delivered",IF(B9397&lt;=INDEX(P_Due,F9397),1,0),0))</f>
        <v>1</v>
      </c>
    </row>
    <row r="9398" customFormat="false" ht="15" hidden="false" customHeight="false" outlineLevel="0" collapsed="false">
      <c r="A9398" s="37" t="n">
        <v>1008297</v>
      </c>
      <c r="B9398" s="38" t="n">
        <v>46311</v>
      </c>
      <c r="C9398" s="39" t="n">
        <v>1</v>
      </c>
      <c r="D9398" s="39" t="s">
        <v>26</v>
      </c>
      <c r="E9398" s="39"/>
      <c r="F9398" s="41" t="n">
        <f aca="false">IF(A9398="","",MATCH(A9398,P_ID,1))</f>
        <v>8297</v>
      </c>
      <c r="G9398" s="41" t="str">
        <f aca="false">IF(A9398="","",INDEX(P_Svc,F9398))</f>
        <v>Standard</v>
      </c>
      <c r="H9398" s="41" t="str">
        <f aca="false">IF(A9398="","",INDEX(P_Zone,F9398))</f>
        <v>Central</v>
      </c>
      <c r="I9398" s="41" t="n">
        <f aca="false">IF(A9398="","",IF(D9398="Delivered",IF(B9398&lt;=INDEX(P_Due,F9398),1,0),0))</f>
        <v>1</v>
      </c>
    </row>
    <row r="9399" customFormat="false" ht="15" hidden="false" customHeight="false" outlineLevel="0" collapsed="false">
      <c r="A9399" s="37" t="n">
        <v>1008298</v>
      </c>
      <c r="B9399" s="38" t="n">
        <v>46311</v>
      </c>
      <c r="C9399" s="39" t="n">
        <v>1</v>
      </c>
      <c r="D9399" s="39" t="s">
        <v>26</v>
      </c>
      <c r="E9399" s="39"/>
      <c r="F9399" s="41" t="n">
        <f aca="false">IF(A9399="","",MATCH(A9399,P_ID,1))</f>
        <v>8298</v>
      </c>
      <c r="G9399" s="41" t="str">
        <f aca="false">IF(A9399="","",INDEX(P_Svc,F9399))</f>
        <v>Standard</v>
      </c>
      <c r="H9399" s="41" t="str">
        <f aca="false">IF(A9399="","",INDEX(P_Zone,F9399))</f>
        <v>South</v>
      </c>
      <c r="I9399" s="41" t="n">
        <f aca="false">IF(A9399="","",IF(D9399="Delivered",IF(B9399&lt;=INDEX(P_Due,F9399),1,0),0))</f>
        <v>1</v>
      </c>
    </row>
    <row r="9400" customFormat="false" ht="15" hidden="false" customHeight="false" outlineLevel="0" collapsed="false">
      <c r="A9400" s="37" t="n">
        <v>1008299</v>
      </c>
      <c r="B9400" s="38" t="n">
        <v>46311</v>
      </c>
      <c r="C9400" s="39" t="n">
        <v>1</v>
      </c>
      <c r="D9400" s="39" t="s">
        <v>26</v>
      </c>
      <c r="E9400" s="39"/>
      <c r="F9400" s="41" t="n">
        <f aca="false">IF(A9400="","",MATCH(A9400,P_ID,1))</f>
        <v>8299</v>
      </c>
      <c r="G9400" s="41" t="str">
        <f aca="false">IF(A9400="","",INDEX(P_Svc,F9400))</f>
        <v>Standard</v>
      </c>
      <c r="H9400" s="41" t="str">
        <f aca="false">IF(A9400="","",INDEX(P_Zone,F9400))</f>
        <v>West</v>
      </c>
      <c r="I9400" s="41" t="n">
        <f aca="false">IF(A9400="","",IF(D9400="Delivered",IF(B9400&lt;=INDEX(P_Due,F9400),1,0),0))</f>
        <v>1</v>
      </c>
    </row>
    <row r="9401" customFormat="false" ht="15" hidden="false" customHeight="false" outlineLevel="0" collapsed="false">
      <c r="A9401" s="37" t="n">
        <v>1008300</v>
      </c>
      <c r="B9401" s="38" t="n">
        <v>46311</v>
      </c>
      <c r="C9401" s="39" t="n">
        <v>1</v>
      </c>
      <c r="D9401" s="39" t="s">
        <v>26</v>
      </c>
      <c r="E9401" s="39"/>
      <c r="F9401" s="41" t="n">
        <f aca="false">IF(A9401="","",MATCH(A9401,P_ID,1))</f>
        <v>8300</v>
      </c>
      <c r="G9401" s="41" t="str">
        <f aca="false">IF(A9401="","",INDEX(P_Svc,F9401))</f>
        <v>Standard</v>
      </c>
      <c r="H9401" s="41" t="str">
        <f aca="false">IF(A9401="","",INDEX(P_Zone,F9401))</f>
        <v>South</v>
      </c>
      <c r="I9401" s="41" t="n">
        <f aca="false">IF(A9401="","",IF(D9401="Delivered",IF(B9401&lt;=INDEX(P_Due,F9401),1,0),0))</f>
        <v>1</v>
      </c>
    </row>
    <row r="9402" customFormat="false" ht="15" hidden="false" customHeight="false" outlineLevel="0" collapsed="false">
      <c r="A9402" s="37" t="n">
        <v>1008301</v>
      </c>
      <c r="B9402" s="38" t="n">
        <v>46311</v>
      </c>
      <c r="C9402" s="39" t="n">
        <v>1</v>
      </c>
      <c r="D9402" s="39" t="s">
        <v>26</v>
      </c>
      <c r="E9402" s="39"/>
      <c r="F9402" s="41" t="n">
        <f aca="false">IF(A9402="","",MATCH(A9402,P_ID,1))</f>
        <v>8301</v>
      </c>
      <c r="G9402" s="41" t="str">
        <f aca="false">IF(A9402="","",INDEX(P_Svc,F9402))</f>
        <v>Standard</v>
      </c>
      <c r="H9402" s="41" t="str">
        <f aca="false">IF(A9402="","",INDEX(P_Zone,F9402))</f>
        <v>East</v>
      </c>
      <c r="I9402" s="41" t="n">
        <f aca="false">IF(A9402="","",IF(D9402="Delivered",IF(B9402&lt;=INDEX(P_Due,F9402),1,0),0))</f>
        <v>1</v>
      </c>
    </row>
    <row r="9403" customFormat="false" ht="15" hidden="false" customHeight="false" outlineLevel="0" collapsed="false">
      <c r="A9403" s="37" t="n">
        <v>1008302</v>
      </c>
      <c r="B9403" s="38" t="n">
        <v>46311</v>
      </c>
      <c r="C9403" s="39" t="n">
        <v>1</v>
      </c>
      <c r="D9403" s="39" t="s">
        <v>26</v>
      </c>
      <c r="E9403" s="39"/>
      <c r="F9403" s="41" t="n">
        <f aca="false">IF(A9403="","",MATCH(A9403,P_ID,1))</f>
        <v>8302</v>
      </c>
      <c r="G9403" s="41" t="str">
        <f aca="false">IF(A9403="","",INDEX(P_Svc,F9403))</f>
        <v>Standard</v>
      </c>
      <c r="H9403" s="41" t="str">
        <f aca="false">IF(A9403="","",INDEX(P_Zone,F9403))</f>
        <v>East</v>
      </c>
      <c r="I9403" s="41" t="n">
        <f aca="false">IF(A9403="","",IF(D9403="Delivered",IF(B9403&lt;=INDEX(P_Due,F9403),1,0),0))</f>
        <v>1</v>
      </c>
    </row>
    <row r="9404" customFormat="false" ht="15" hidden="false" customHeight="false" outlineLevel="0" collapsed="false">
      <c r="A9404" s="37" t="n">
        <v>1008303</v>
      </c>
      <c r="B9404" s="38" t="n">
        <v>46311</v>
      </c>
      <c r="C9404" s="39" t="n">
        <v>1</v>
      </c>
      <c r="D9404" s="39" t="s">
        <v>26</v>
      </c>
      <c r="E9404" s="39"/>
      <c r="F9404" s="41" t="n">
        <f aca="false">IF(A9404="","",MATCH(A9404,P_ID,1))</f>
        <v>8303</v>
      </c>
      <c r="G9404" s="41" t="str">
        <f aca="false">IF(A9404="","",INDEX(P_Svc,F9404))</f>
        <v>Standard</v>
      </c>
      <c r="H9404" s="41" t="str">
        <f aca="false">IF(A9404="","",INDEX(P_Zone,F9404))</f>
        <v>North</v>
      </c>
      <c r="I9404" s="41" t="n">
        <f aca="false">IF(A9404="","",IF(D9404="Delivered",IF(B9404&lt;=INDEX(P_Due,F9404),1,0),0))</f>
        <v>1</v>
      </c>
    </row>
    <row r="9405" customFormat="false" ht="15" hidden="false" customHeight="false" outlineLevel="0" collapsed="false">
      <c r="A9405" s="37" t="n">
        <v>1008304</v>
      </c>
      <c r="B9405" s="38" t="n">
        <v>46311</v>
      </c>
      <c r="C9405" s="39" t="n">
        <v>1</v>
      </c>
      <c r="D9405" s="39" t="s">
        <v>26</v>
      </c>
      <c r="E9405" s="39"/>
      <c r="F9405" s="41" t="n">
        <f aca="false">IF(A9405="","",MATCH(A9405,P_ID,1))</f>
        <v>8304</v>
      </c>
      <c r="G9405" s="41" t="str">
        <f aca="false">IF(A9405="","",INDEX(P_Svc,F9405))</f>
        <v>Standard</v>
      </c>
      <c r="H9405" s="41" t="str">
        <f aca="false">IF(A9405="","",INDEX(P_Zone,F9405))</f>
        <v>South</v>
      </c>
      <c r="I9405" s="41" t="n">
        <f aca="false">IF(A9405="","",IF(D9405="Delivered",IF(B9405&lt;=INDEX(P_Due,F9405),1,0),0))</f>
        <v>1</v>
      </c>
    </row>
    <row r="9406" customFormat="false" ht="15" hidden="false" customHeight="false" outlineLevel="0" collapsed="false">
      <c r="A9406" s="37" t="n">
        <v>1008305</v>
      </c>
      <c r="B9406" s="38" t="n">
        <v>46311</v>
      </c>
      <c r="C9406" s="39" t="n">
        <v>1</v>
      </c>
      <c r="D9406" s="39" t="s">
        <v>26</v>
      </c>
      <c r="E9406" s="39"/>
      <c r="F9406" s="41" t="n">
        <f aca="false">IF(A9406="","",MATCH(A9406,P_ID,1))</f>
        <v>8305</v>
      </c>
      <c r="G9406" s="41" t="str">
        <f aca="false">IF(A9406="","",INDEX(P_Svc,F9406))</f>
        <v>Economy</v>
      </c>
      <c r="H9406" s="41" t="str">
        <f aca="false">IF(A9406="","",INDEX(P_Zone,F9406))</f>
        <v>East</v>
      </c>
      <c r="I9406" s="41" t="n">
        <f aca="false">IF(A9406="","",IF(D9406="Delivered",IF(B9406&lt;=INDEX(P_Due,F9406),1,0),0))</f>
        <v>1</v>
      </c>
    </row>
    <row r="9407" customFormat="false" ht="15" hidden="false" customHeight="false" outlineLevel="0" collapsed="false">
      <c r="A9407" s="37" t="n">
        <v>1008307</v>
      </c>
      <c r="B9407" s="38" t="n">
        <v>46311</v>
      </c>
      <c r="C9407" s="39" t="n">
        <v>1</v>
      </c>
      <c r="D9407" s="39" t="s">
        <v>26</v>
      </c>
      <c r="E9407" s="39"/>
      <c r="F9407" s="41" t="n">
        <f aca="false">IF(A9407="","",MATCH(A9407,P_ID,1))</f>
        <v>8307</v>
      </c>
      <c r="G9407" s="41" t="str">
        <f aca="false">IF(A9407="","",INDEX(P_Svc,F9407))</f>
        <v>Standard</v>
      </c>
      <c r="H9407" s="41" t="str">
        <f aca="false">IF(A9407="","",INDEX(P_Zone,F9407))</f>
        <v>North</v>
      </c>
      <c r="I9407" s="41" t="n">
        <f aca="false">IF(A9407="","",IF(D9407="Delivered",IF(B9407&lt;=INDEX(P_Due,F9407),1,0),0))</f>
        <v>1</v>
      </c>
    </row>
    <row r="9408" customFormat="false" ht="15" hidden="false" customHeight="false" outlineLevel="0" collapsed="false">
      <c r="A9408" s="37" t="n">
        <v>1008309</v>
      </c>
      <c r="B9408" s="38" t="n">
        <v>46311</v>
      </c>
      <c r="C9408" s="39" t="n">
        <v>1</v>
      </c>
      <c r="D9408" s="39" t="s">
        <v>26</v>
      </c>
      <c r="E9408" s="39"/>
      <c r="F9408" s="41" t="n">
        <f aca="false">IF(A9408="","",MATCH(A9408,P_ID,1))</f>
        <v>8309</v>
      </c>
      <c r="G9408" s="41" t="str">
        <f aca="false">IF(A9408="","",INDEX(P_Svc,F9408))</f>
        <v>Standard</v>
      </c>
      <c r="H9408" s="41" t="str">
        <f aca="false">IF(A9408="","",INDEX(P_Zone,F9408))</f>
        <v>South</v>
      </c>
      <c r="I9408" s="41" t="n">
        <f aca="false">IF(A9408="","",IF(D9408="Delivered",IF(B9408&lt;=INDEX(P_Due,F9408),1,0),0))</f>
        <v>1</v>
      </c>
    </row>
    <row r="9409" customFormat="false" ht="15" hidden="false" customHeight="false" outlineLevel="0" collapsed="false">
      <c r="A9409" s="37" t="n">
        <v>1008310</v>
      </c>
      <c r="B9409" s="38" t="n">
        <v>46311</v>
      </c>
      <c r="C9409" s="39" t="n">
        <v>1</v>
      </c>
      <c r="D9409" s="39" t="s">
        <v>26</v>
      </c>
      <c r="E9409" s="39"/>
      <c r="F9409" s="41" t="n">
        <f aca="false">IF(A9409="","",MATCH(A9409,P_ID,1))</f>
        <v>8310</v>
      </c>
      <c r="G9409" s="41" t="str">
        <f aca="false">IF(A9409="","",INDEX(P_Svc,F9409))</f>
        <v>Standard</v>
      </c>
      <c r="H9409" s="41" t="str">
        <f aca="false">IF(A9409="","",INDEX(P_Zone,F9409))</f>
        <v>West</v>
      </c>
      <c r="I9409" s="41" t="n">
        <f aca="false">IF(A9409="","",IF(D9409="Delivered",IF(B9409&lt;=INDEX(P_Due,F9409),1,0),0))</f>
        <v>1</v>
      </c>
    </row>
    <row r="9410" customFormat="false" ht="15" hidden="false" customHeight="false" outlineLevel="0" collapsed="false">
      <c r="A9410" s="37" t="n">
        <v>1008311</v>
      </c>
      <c r="B9410" s="38" t="n">
        <v>46311</v>
      </c>
      <c r="C9410" s="39" t="n">
        <v>1</v>
      </c>
      <c r="D9410" s="39" t="s">
        <v>26</v>
      </c>
      <c r="E9410" s="39"/>
      <c r="F9410" s="41" t="n">
        <f aca="false">IF(A9410="","",MATCH(A9410,P_ID,1))</f>
        <v>8311</v>
      </c>
      <c r="G9410" s="41" t="str">
        <f aca="false">IF(A9410="","",INDEX(P_Svc,F9410))</f>
        <v>Standard</v>
      </c>
      <c r="H9410" s="41" t="str">
        <f aca="false">IF(A9410="","",INDEX(P_Zone,F9410))</f>
        <v>West</v>
      </c>
      <c r="I9410" s="41" t="n">
        <f aca="false">IF(A9410="","",IF(D9410="Delivered",IF(B9410&lt;=INDEX(P_Due,F9410),1,0),0))</f>
        <v>1</v>
      </c>
    </row>
    <row r="9411" customFormat="false" ht="15" hidden="false" customHeight="false" outlineLevel="0" collapsed="false">
      <c r="A9411" s="37" t="n">
        <v>1008312</v>
      </c>
      <c r="B9411" s="38" t="n">
        <v>46311</v>
      </c>
      <c r="C9411" s="39" t="n">
        <v>1</v>
      </c>
      <c r="D9411" s="39" t="s">
        <v>26</v>
      </c>
      <c r="E9411" s="39"/>
      <c r="F9411" s="41" t="n">
        <f aca="false">IF(A9411="","",MATCH(A9411,P_ID,1))</f>
        <v>8312</v>
      </c>
      <c r="G9411" s="41" t="str">
        <f aca="false">IF(A9411="","",INDEX(P_Svc,F9411))</f>
        <v>Standard</v>
      </c>
      <c r="H9411" s="41" t="str">
        <f aca="false">IF(A9411="","",INDEX(P_Zone,F9411))</f>
        <v>North</v>
      </c>
      <c r="I9411" s="41" t="n">
        <f aca="false">IF(A9411="","",IF(D9411="Delivered",IF(B9411&lt;=INDEX(P_Due,F9411),1,0),0))</f>
        <v>1</v>
      </c>
    </row>
    <row r="9412" customFormat="false" ht="15" hidden="false" customHeight="false" outlineLevel="0" collapsed="false">
      <c r="A9412" s="37" t="n">
        <v>1008313</v>
      </c>
      <c r="B9412" s="38" t="n">
        <v>46311</v>
      </c>
      <c r="C9412" s="39" t="n">
        <v>1</v>
      </c>
      <c r="D9412" s="39" t="s">
        <v>26</v>
      </c>
      <c r="E9412" s="39"/>
      <c r="F9412" s="41" t="n">
        <f aca="false">IF(A9412="","",MATCH(A9412,P_ID,1))</f>
        <v>8313</v>
      </c>
      <c r="G9412" s="41" t="str">
        <f aca="false">IF(A9412="","",INDEX(P_Svc,F9412))</f>
        <v>Economy</v>
      </c>
      <c r="H9412" s="41" t="str">
        <f aca="false">IF(A9412="","",INDEX(P_Zone,F9412))</f>
        <v>South</v>
      </c>
      <c r="I9412" s="41" t="n">
        <f aca="false">IF(A9412="","",IF(D9412="Delivered",IF(B9412&lt;=INDEX(P_Due,F9412),1,0),0))</f>
        <v>1</v>
      </c>
    </row>
    <row r="9413" customFormat="false" ht="15" hidden="false" customHeight="false" outlineLevel="0" collapsed="false">
      <c r="A9413" s="37" t="n">
        <v>1008314</v>
      </c>
      <c r="B9413" s="38" t="n">
        <v>46311</v>
      </c>
      <c r="C9413" s="39" t="n">
        <v>1</v>
      </c>
      <c r="D9413" s="39" t="s">
        <v>26</v>
      </c>
      <c r="E9413" s="39"/>
      <c r="F9413" s="41" t="n">
        <f aca="false">IF(A9413="","",MATCH(A9413,P_ID,1))</f>
        <v>8314</v>
      </c>
      <c r="G9413" s="41" t="str">
        <f aca="false">IF(A9413="","",INDEX(P_Svc,F9413))</f>
        <v>Standard</v>
      </c>
      <c r="H9413" s="41" t="str">
        <f aca="false">IF(A9413="","",INDEX(P_Zone,F9413))</f>
        <v>South</v>
      </c>
      <c r="I9413" s="41" t="n">
        <f aca="false">IF(A9413="","",IF(D9413="Delivered",IF(B9413&lt;=INDEX(P_Due,F9413),1,0),0))</f>
        <v>1</v>
      </c>
    </row>
    <row r="9414" customFormat="false" ht="15" hidden="false" customHeight="false" outlineLevel="0" collapsed="false">
      <c r="A9414" s="37" t="n">
        <v>1008316</v>
      </c>
      <c r="B9414" s="38" t="n">
        <v>46311</v>
      </c>
      <c r="C9414" s="39" t="n">
        <v>1</v>
      </c>
      <c r="D9414" s="39" t="s">
        <v>26</v>
      </c>
      <c r="E9414" s="39"/>
      <c r="F9414" s="41" t="n">
        <f aca="false">IF(A9414="","",MATCH(A9414,P_ID,1))</f>
        <v>8316</v>
      </c>
      <c r="G9414" s="41" t="str">
        <f aca="false">IF(A9414="","",INDEX(P_Svc,F9414))</f>
        <v>Economy</v>
      </c>
      <c r="H9414" s="41" t="str">
        <f aca="false">IF(A9414="","",INDEX(P_Zone,F9414))</f>
        <v>East</v>
      </c>
      <c r="I9414" s="41" t="n">
        <f aca="false">IF(A9414="","",IF(D9414="Delivered",IF(B9414&lt;=INDEX(P_Due,F9414),1,0),0))</f>
        <v>1</v>
      </c>
    </row>
    <row r="9415" customFormat="false" ht="15" hidden="false" customHeight="false" outlineLevel="0" collapsed="false">
      <c r="A9415" s="37" t="n">
        <v>1008317</v>
      </c>
      <c r="B9415" s="38" t="n">
        <v>46311</v>
      </c>
      <c r="C9415" s="39" t="n">
        <v>1</v>
      </c>
      <c r="D9415" s="39" t="s">
        <v>26</v>
      </c>
      <c r="E9415" s="39"/>
      <c r="F9415" s="41" t="n">
        <f aca="false">IF(A9415="","",MATCH(A9415,P_ID,1))</f>
        <v>8317</v>
      </c>
      <c r="G9415" s="41" t="str">
        <f aca="false">IF(A9415="","",INDEX(P_Svc,F9415))</f>
        <v>Economy</v>
      </c>
      <c r="H9415" s="41" t="str">
        <f aca="false">IF(A9415="","",INDEX(P_Zone,F9415))</f>
        <v>East</v>
      </c>
      <c r="I9415" s="41" t="n">
        <f aca="false">IF(A9415="","",IF(D9415="Delivered",IF(B9415&lt;=INDEX(P_Due,F9415),1,0),0))</f>
        <v>1</v>
      </c>
    </row>
    <row r="9416" customFormat="false" ht="15" hidden="false" customHeight="false" outlineLevel="0" collapsed="false">
      <c r="A9416" s="37" t="n">
        <v>1008318</v>
      </c>
      <c r="B9416" s="38" t="n">
        <v>46311</v>
      </c>
      <c r="C9416" s="39" t="n">
        <v>1</v>
      </c>
      <c r="D9416" s="39" t="s">
        <v>26</v>
      </c>
      <c r="E9416" s="39"/>
      <c r="F9416" s="41" t="n">
        <f aca="false">IF(A9416="","",MATCH(A9416,P_ID,1))</f>
        <v>8318</v>
      </c>
      <c r="G9416" s="41" t="str">
        <f aca="false">IF(A9416="","",INDEX(P_Svc,F9416))</f>
        <v>Standard</v>
      </c>
      <c r="H9416" s="41" t="str">
        <f aca="false">IF(A9416="","",INDEX(P_Zone,F9416))</f>
        <v>North</v>
      </c>
      <c r="I9416" s="41" t="n">
        <f aca="false">IF(A9416="","",IF(D9416="Delivered",IF(B9416&lt;=INDEX(P_Due,F9416),1,0),0))</f>
        <v>1</v>
      </c>
    </row>
    <row r="9417" customFormat="false" ht="15" hidden="false" customHeight="false" outlineLevel="0" collapsed="false">
      <c r="A9417" s="37" t="n">
        <v>1008319</v>
      </c>
      <c r="B9417" s="38" t="n">
        <v>46311</v>
      </c>
      <c r="C9417" s="39" t="n">
        <v>1</v>
      </c>
      <c r="D9417" s="39" t="s">
        <v>26</v>
      </c>
      <c r="E9417" s="39"/>
      <c r="F9417" s="41" t="n">
        <f aca="false">IF(A9417="","",MATCH(A9417,P_ID,1))</f>
        <v>8319</v>
      </c>
      <c r="G9417" s="41" t="str">
        <f aca="false">IF(A9417="","",INDEX(P_Svc,F9417))</f>
        <v>Standard</v>
      </c>
      <c r="H9417" s="41" t="str">
        <f aca="false">IF(A9417="","",INDEX(P_Zone,F9417))</f>
        <v>South</v>
      </c>
      <c r="I9417" s="41" t="n">
        <f aca="false">IF(A9417="","",IF(D9417="Delivered",IF(B9417&lt;=INDEX(P_Due,F9417),1,0),0))</f>
        <v>1</v>
      </c>
    </row>
    <row r="9418" customFormat="false" ht="15" hidden="false" customHeight="false" outlineLevel="0" collapsed="false">
      <c r="A9418" s="37" t="n">
        <v>1008320</v>
      </c>
      <c r="B9418" s="38" t="n">
        <v>46311</v>
      </c>
      <c r="C9418" s="39" t="n">
        <v>1</v>
      </c>
      <c r="D9418" s="39" t="s">
        <v>26</v>
      </c>
      <c r="E9418" s="39"/>
      <c r="F9418" s="41" t="n">
        <f aca="false">IF(A9418="","",MATCH(A9418,P_ID,1))</f>
        <v>8320</v>
      </c>
      <c r="G9418" s="41" t="str">
        <f aca="false">IF(A9418="","",INDEX(P_Svc,F9418))</f>
        <v>Standard</v>
      </c>
      <c r="H9418" s="41" t="str">
        <f aca="false">IF(A9418="","",INDEX(P_Zone,F9418))</f>
        <v>Central</v>
      </c>
      <c r="I9418" s="41" t="n">
        <f aca="false">IF(A9418="","",IF(D9418="Delivered",IF(B9418&lt;=INDEX(P_Due,F9418),1,0),0))</f>
        <v>1</v>
      </c>
    </row>
    <row r="9419" customFormat="false" ht="15" hidden="false" customHeight="false" outlineLevel="0" collapsed="false">
      <c r="A9419" s="37" t="n">
        <v>1008321</v>
      </c>
      <c r="B9419" s="38" t="n">
        <v>46311</v>
      </c>
      <c r="C9419" s="39" t="n">
        <v>1</v>
      </c>
      <c r="D9419" s="39" t="s">
        <v>26</v>
      </c>
      <c r="E9419" s="39"/>
      <c r="F9419" s="41" t="n">
        <f aca="false">IF(A9419="","",MATCH(A9419,P_ID,1))</f>
        <v>8321</v>
      </c>
      <c r="G9419" s="41" t="str">
        <f aca="false">IF(A9419="","",INDEX(P_Svc,F9419))</f>
        <v>Standard</v>
      </c>
      <c r="H9419" s="41" t="str">
        <f aca="false">IF(A9419="","",INDEX(P_Zone,F9419))</f>
        <v>North</v>
      </c>
      <c r="I9419" s="41" t="n">
        <f aca="false">IF(A9419="","",IF(D9419="Delivered",IF(B9419&lt;=INDEX(P_Due,F9419),1,0),0))</f>
        <v>1</v>
      </c>
    </row>
    <row r="9420" customFormat="false" ht="15" hidden="false" customHeight="false" outlineLevel="0" collapsed="false">
      <c r="A9420" s="37" t="n">
        <v>1008322</v>
      </c>
      <c r="B9420" s="38" t="n">
        <v>46311</v>
      </c>
      <c r="C9420" s="39" t="n">
        <v>1</v>
      </c>
      <c r="D9420" s="39" t="s">
        <v>26</v>
      </c>
      <c r="E9420" s="39"/>
      <c r="F9420" s="41" t="n">
        <f aca="false">IF(A9420="","",MATCH(A9420,P_ID,1))</f>
        <v>8322</v>
      </c>
      <c r="G9420" s="41" t="str">
        <f aca="false">IF(A9420="","",INDEX(P_Svc,F9420))</f>
        <v>Standard</v>
      </c>
      <c r="H9420" s="41" t="str">
        <f aca="false">IF(A9420="","",INDEX(P_Zone,F9420))</f>
        <v>North</v>
      </c>
      <c r="I9420" s="41" t="n">
        <f aca="false">IF(A9420="","",IF(D9420="Delivered",IF(B9420&lt;=INDEX(P_Due,F9420),1,0),0))</f>
        <v>1</v>
      </c>
    </row>
    <row r="9421" customFormat="false" ht="15" hidden="false" customHeight="false" outlineLevel="0" collapsed="false">
      <c r="A9421" s="37" t="n">
        <v>1008323</v>
      </c>
      <c r="B9421" s="38" t="n">
        <v>46311</v>
      </c>
      <c r="C9421" s="39" t="n">
        <v>1</v>
      </c>
      <c r="D9421" s="39" t="s">
        <v>26</v>
      </c>
      <c r="E9421" s="39"/>
      <c r="F9421" s="41" t="n">
        <f aca="false">IF(A9421="","",MATCH(A9421,P_ID,1))</f>
        <v>8323</v>
      </c>
      <c r="G9421" s="41" t="str">
        <f aca="false">IF(A9421="","",INDEX(P_Svc,F9421))</f>
        <v>Economy</v>
      </c>
      <c r="H9421" s="41" t="str">
        <f aca="false">IF(A9421="","",INDEX(P_Zone,F9421))</f>
        <v>East</v>
      </c>
      <c r="I9421" s="41" t="n">
        <f aca="false">IF(A9421="","",IF(D9421="Delivered",IF(B9421&lt;=INDEX(P_Due,F9421),1,0),0))</f>
        <v>1</v>
      </c>
    </row>
    <row r="9422" customFormat="false" ht="15" hidden="false" customHeight="false" outlineLevel="0" collapsed="false">
      <c r="A9422" s="37" t="n">
        <v>1008324</v>
      </c>
      <c r="B9422" s="38" t="n">
        <v>46311</v>
      </c>
      <c r="C9422" s="39" t="n">
        <v>1</v>
      </c>
      <c r="D9422" s="39" t="s">
        <v>26</v>
      </c>
      <c r="E9422" s="39"/>
      <c r="F9422" s="41" t="n">
        <f aca="false">IF(A9422="","",MATCH(A9422,P_ID,1))</f>
        <v>8324</v>
      </c>
      <c r="G9422" s="41" t="str">
        <f aca="false">IF(A9422="","",INDEX(P_Svc,F9422))</f>
        <v>Economy</v>
      </c>
      <c r="H9422" s="41" t="str">
        <f aca="false">IF(A9422="","",INDEX(P_Zone,F9422))</f>
        <v>Central</v>
      </c>
      <c r="I9422" s="41" t="n">
        <f aca="false">IF(A9422="","",IF(D9422="Delivered",IF(B9422&lt;=INDEX(P_Due,F9422),1,0),0))</f>
        <v>1</v>
      </c>
    </row>
    <row r="9423" customFormat="false" ht="15" hidden="false" customHeight="false" outlineLevel="0" collapsed="false">
      <c r="A9423" s="37" t="n">
        <v>1008325</v>
      </c>
      <c r="B9423" s="38" t="n">
        <v>46311</v>
      </c>
      <c r="C9423" s="39" t="n">
        <v>1</v>
      </c>
      <c r="D9423" s="39" t="s">
        <v>26</v>
      </c>
      <c r="E9423" s="39"/>
      <c r="F9423" s="41" t="n">
        <f aca="false">IF(A9423="","",MATCH(A9423,P_ID,1))</f>
        <v>8325</v>
      </c>
      <c r="G9423" s="41" t="str">
        <f aca="false">IF(A9423="","",INDEX(P_Svc,F9423))</f>
        <v>Standard</v>
      </c>
      <c r="H9423" s="41" t="str">
        <f aca="false">IF(A9423="","",INDEX(P_Zone,F9423))</f>
        <v>West</v>
      </c>
      <c r="I9423" s="41" t="n">
        <f aca="false">IF(A9423="","",IF(D9423="Delivered",IF(B9423&lt;=INDEX(P_Due,F9423),1,0),0))</f>
        <v>1</v>
      </c>
    </row>
    <row r="9424" customFormat="false" ht="15" hidden="false" customHeight="false" outlineLevel="0" collapsed="false">
      <c r="A9424" s="37" t="n">
        <v>1008326</v>
      </c>
      <c r="B9424" s="38" t="n">
        <v>46311</v>
      </c>
      <c r="C9424" s="39" t="n">
        <v>1</v>
      </c>
      <c r="D9424" s="39" t="s">
        <v>26</v>
      </c>
      <c r="E9424" s="39"/>
      <c r="F9424" s="41" t="n">
        <f aca="false">IF(A9424="","",MATCH(A9424,P_ID,1))</f>
        <v>8326</v>
      </c>
      <c r="G9424" s="41" t="str">
        <f aca="false">IF(A9424="","",INDEX(P_Svc,F9424))</f>
        <v>Standard</v>
      </c>
      <c r="H9424" s="41" t="str">
        <f aca="false">IF(A9424="","",INDEX(P_Zone,F9424))</f>
        <v>South</v>
      </c>
      <c r="I9424" s="41" t="n">
        <f aca="false">IF(A9424="","",IF(D9424="Delivered",IF(B9424&lt;=INDEX(P_Due,F9424),1,0),0))</f>
        <v>1</v>
      </c>
    </row>
    <row r="9425" customFormat="false" ht="15" hidden="false" customHeight="false" outlineLevel="0" collapsed="false">
      <c r="A9425" s="37" t="n">
        <v>1008327</v>
      </c>
      <c r="B9425" s="38" t="n">
        <v>46311</v>
      </c>
      <c r="C9425" s="39" t="n">
        <v>1</v>
      </c>
      <c r="D9425" s="39" t="s">
        <v>26</v>
      </c>
      <c r="E9425" s="39"/>
      <c r="F9425" s="41" t="n">
        <f aca="false">IF(A9425="","",MATCH(A9425,P_ID,1))</f>
        <v>8327</v>
      </c>
      <c r="G9425" s="41" t="str">
        <f aca="false">IF(A9425="","",INDEX(P_Svc,F9425))</f>
        <v>Standard</v>
      </c>
      <c r="H9425" s="41" t="str">
        <f aca="false">IF(A9425="","",INDEX(P_Zone,F9425))</f>
        <v>Central</v>
      </c>
      <c r="I9425" s="41" t="n">
        <f aca="false">IF(A9425="","",IF(D9425="Delivered",IF(B9425&lt;=INDEX(P_Due,F9425),1,0),0))</f>
        <v>1</v>
      </c>
    </row>
    <row r="9426" customFormat="false" ht="15" hidden="false" customHeight="false" outlineLevel="0" collapsed="false">
      <c r="A9426" s="37" t="n">
        <v>1008328</v>
      </c>
      <c r="B9426" s="38" t="n">
        <v>46311</v>
      </c>
      <c r="C9426" s="39" t="n">
        <v>1</v>
      </c>
      <c r="D9426" s="39" t="s">
        <v>26</v>
      </c>
      <c r="E9426" s="39"/>
      <c r="F9426" s="41" t="n">
        <f aca="false">IF(A9426="","",MATCH(A9426,P_ID,1))</f>
        <v>8328</v>
      </c>
      <c r="G9426" s="41" t="str">
        <f aca="false">IF(A9426="","",INDEX(P_Svc,F9426))</f>
        <v>Economy</v>
      </c>
      <c r="H9426" s="41" t="str">
        <f aca="false">IF(A9426="","",INDEX(P_Zone,F9426))</f>
        <v>West</v>
      </c>
      <c r="I9426" s="41" t="n">
        <f aca="false">IF(A9426="","",IF(D9426="Delivered",IF(B9426&lt;=INDEX(P_Due,F9426),1,0),0))</f>
        <v>1</v>
      </c>
    </row>
    <row r="9427" customFormat="false" ht="15" hidden="false" customHeight="false" outlineLevel="0" collapsed="false">
      <c r="A9427" s="37" t="n">
        <v>1008329</v>
      </c>
      <c r="B9427" s="38" t="n">
        <v>46311</v>
      </c>
      <c r="C9427" s="39" t="n">
        <v>1</v>
      </c>
      <c r="D9427" s="39" t="s">
        <v>26</v>
      </c>
      <c r="E9427" s="39"/>
      <c r="F9427" s="41" t="n">
        <f aca="false">IF(A9427="","",MATCH(A9427,P_ID,1))</f>
        <v>8329</v>
      </c>
      <c r="G9427" s="41" t="str">
        <f aca="false">IF(A9427="","",INDEX(P_Svc,F9427))</f>
        <v>Standard</v>
      </c>
      <c r="H9427" s="41" t="str">
        <f aca="false">IF(A9427="","",INDEX(P_Zone,F9427))</f>
        <v>Central</v>
      </c>
      <c r="I9427" s="41" t="n">
        <f aca="false">IF(A9427="","",IF(D9427="Delivered",IF(B9427&lt;=INDEX(P_Due,F9427),1,0),0))</f>
        <v>1</v>
      </c>
    </row>
    <row r="9428" customFormat="false" ht="15" hidden="false" customHeight="false" outlineLevel="0" collapsed="false">
      <c r="A9428" s="37" t="n">
        <v>1008330</v>
      </c>
      <c r="B9428" s="38" t="n">
        <v>46311</v>
      </c>
      <c r="C9428" s="39" t="n">
        <v>1</v>
      </c>
      <c r="D9428" s="39" t="s">
        <v>26</v>
      </c>
      <c r="E9428" s="39"/>
      <c r="F9428" s="41" t="n">
        <f aca="false">IF(A9428="","",MATCH(A9428,P_ID,1))</f>
        <v>8330</v>
      </c>
      <c r="G9428" s="41" t="str">
        <f aca="false">IF(A9428="","",INDEX(P_Svc,F9428))</f>
        <v>Standard</v>
      </c>
      <c r="H9428" s="41" t="str">
        <f aca="false">IF(A9428="","",INDEX(P_Zone,F9428))</f>
        <v>Central</v>
      </c>
      <c r="I9428" s="41" t="n">
        <f aca="false">IF(A9428="","",IF(D9428="Delivered",IF(B9428&lt;=INDEX(P_Due,F9428),1,0),0))</f>
        <v>1</v>
      </c>
    </row>
    <row r="9429" customFormat="false" ht="15" hidden="false" customHeight="false" outlineLevel="0" collapsed="false">
      <c r="A9429" s="37" t="n">
        <v>1008331</v>
      </c>
      <c r="B9429" s="38" t="n">
        <v>46311</v>
      </c>
      <c r="C9429" s="39" t="n">
        <v>1</v>
      </c>
      <c r="D9429" s="39" t="s">
        <v>26</v>
      </c>
      <c r="E9429" s="39"/>
      <c r="F9429" s="41" t="n">
        <f aca="false">IF(A9429="","",MATCH(A9429,P_ID,1))</f>
        <v>8331</v>
      </c>
      <c r="G9429" s="41" t="str">
        <f aca="false">IF(A9429="","",INDEX(P_Svc,F9429))</f>
        <v>Standard</v>
      </c>
      <c r="H9429" s="41" t="str">
        <f aca="false">IF(A9429="","",INDEX(P_Zone,F9429))</f>
        <v>Central</v>
      </c>
      <c r="I9429" s="41" t="n">
        <f aca="false">IF(A9429="","",IF(D9429="Delivered",IF(B9429&lt;=INDEX(P_Due,F9429),1,0),0))</f>
        <v>1</v>
      </c>
    </row>
    <row r="9430" customFormat="false" ht="15" hidden="false" customHeight="false" outlineLevel="0" collapsed="false">
      <c r="A9430" s="37" t="n">
        <v>1008332</v>
      </c>
      <c r="B9430" s="38" t="n">
        <v>46311</v>
      </c>
      <c r="C9430" s="39" t="n">
        <v>1</v>
      </c>
      <c r="D9430" s="39" t="s">
        <v>26</v>
      </c>
      <c r="E9430" s="39"/>
      <c r="F9430" s="41" t="n">
        <f aca="false">IF(A9430="","",MATCH(A9430,P_ID,1))</f>
        <v>8332</v>
      </c>
      <c r="G9430" s="41" t="str">
        <f aca="false">IF(A9430="","",INDEX(P_Svc,F9430))</f>
        <v>Standard</v>
      </c>
      <c r="H9430" s="41" t="str">
        <f aca="false">IF(A9430="","",INDEX(P_Zone,F9430))</f>
        <v>East</v>
      </c>
      <c r="I9430" s="41" t="n">
        <f aca="false">IF(A9430="","",IF(D9430="Delivered",IF(B9430&lt;=INDEX(P_Due,F9430),1,0),0))</f>
        <v>1</v>
      </c>
    </row>
    <row r="9431" customFormat="false" ht="15" hidden="false" customHeight="false" outlineLevel="0" collapsed="false">
      <c r="A9431" s="37" t="n">
        <v>1008333</v>
      </c>
      <c r="B9431" s="38" t="n">
        <v>46311</v>
      </c>
      <c r="C9431" s="39" t="n">
        <v>1</v>
      </c>
      <c r="D9431" s="39" t="s">
        <v>26</v>
      </c>
      <c r="E9431" s="39"/>
      <c r="F9431" s="41" t="n">
        <f aca="false">IF(A9431="","",MATCH(A9431,P_ID,1))</f>
        <v>8333</v>
      </c>
      <c r="G9431" s="41" t="str">
        <f aca="false">IF(A9431="","",INDEX(P_Svc,F9431))</f>
        <v>Economy</v>
      </c>
      <c r="H9431" s="41" t="str">
        <f aca="false">IF(A9431="","",INDEX(P_Zone,F9431))</f>
        <v>East</v>
      </c>
      <c r="I9431" s="41" t="n">
        <f aca="false">IF(A9431="","",IF(D9431="Delivered",IF(B9431&lt;=INDEX(P_Due,F9431),1,0),0))</f>
        <v>1</v>
      </c>
    </row>
    <row r="9432" customFormat="false" ht="15" hidden="false" customHeight="false" outlineLevel="0" collapsed="false">
      <c r="A9432" s="37" t="n">
        <v>1008335</v>
      </c>
      <c r="B9432" s="38" t="n">
        <v>46311</v>
      </c>
      <c r="C9432" s="39" t="n">
        <v>1</v>
      </c>
      <c r="D9432" s="39" t="s">
        <v>26</v>
      </c>
      <c r="E9432" s="39"/>
      <c r="F9432" s="41" t="n">
        <f aca="false">IF(A9432="","",MATCH(A9432,P_ID,1))</f>
        <v>8335</v>
      </c>
      <c r="G9432" s="41" t="str">
        <f aca="false">IF(A9432="","",INDEX(P_Svc,F9432))</f>
        <v>Economy</v>
      </c>
      <c r="H9432" s="41" t="str">
        <f aca="false">IF(A9432="","",INDEX(P_Zone,F9432))</f>
        <v>Central</v>
      </c>
      <c r="I9432" s="41" t="n">
        <f aca="false">IF(A9432="","",IF(D9432="Delivered",IF(B9432&lt;=INDEX(P_Due,F9432),1,0),0))</f>
        <v>1</v>
      </c>
    </row>
    <row r="9433" customFormat="false" ht="15" hidden="false" customHeight="false" outlineLevel="0" collapsed="false">
      <c r="A9433" s="37" t="n">
        <v>1008336</v>
      </c>
      <c r="B9433" s="38" t="n">
        <v>46311</v>
      </c>
      <c r="C9433" s="39" t="n">
        <v>1</v>
      </c>
      <c r="D9433" s="39" t="s">
        <v>26</v>
      </c>
      <c r="E9433" s="39"/>
      <c r="F9433" s="41" t="n">
        <f aca="false">IF(A9433="","",MATCH(A9433,P_ID,1))</f>
        <v>8336</v>
      </c>
      <c r="G9433" s="41" t="str">
        <f aca="false">IF(A9433="","",INDEX(P_Svc,F9433))</f>
        <v>Economy</v>
      </c>
      <c r="H9433" s="41" t="str">
        <f aca="false">IF(A9433="","",INDEX(P_Zone,F9433))</f>
        <v>West</v>
      </c>
      <c r="I9433" s="41" t="n">
        <f aca="false">IF(A9433="","",IF(D9433="Delivered",IF(B9433&lt;=INDEX(P_Due,F9433),1,0),0))</f>
        <v>1</v>
      </c>
    </row>
    <row r="9434" customFormat="false" ht="15" hidden="false" customHeight="false" outlineLevel="0" collapsed="false">
      <c r="A9434" s="37" t="n">
        <v>1008337</v>
      </c>
      <c r="B9434" s="38" t="n">
        <v>46311</v>
      </c>
      <c r="C9434" s="39" t="n">
        <v>1</v>
      </c>
      <c r="D9434" s="39" t="s">
        <v>26</v>
      </c>
      <c r="E9434" s="39"/>
      <c r="F9434" s="41" t="n">
        <f aca="false">IF(A9434="","",MATCH(A9434,P_ID,1))</f>
        <v>8337</v>
      </c>
      <c r="G9434" s="41" t="str">
        <f aca="false">IF(A9434="","",INDEX(P_Svc,F9434))</f>
        <v>Standard</v>
      </c>
      <c r="H9434" s="41" t="str">
        <f aca="false">IF(A9434="","",INDEX(P_Zone,F9434))</f>
        <v>West</v>
      </c>
      <c r="I9434" s="41" t="n">
        <f aca="false">IF(A9434="","",IF(D9434="Delivered",IF(B9434&lt;=INDEX(P_Due,F9434),1,0),0))</f>
        <v>1</v>
      </c>
    </row>
    <row r="9435" customFormat="false" ht="15" hidden="false" customHeight="false" outlineLevel="0" collapsed="false">
      <c r="A9435" s="37" t="n">
        <v>1008338</v>
      </c>
      <c r="B9435" s="38" t="n">
        <v>46311</v>
      </c>
      <c r="C9435" s="39" t="n">
        <v>1</v>
      </c>
      <c r="D9435" s="39" t="s">
        <v>26</v>
      </c>
      <c r="E9435" s="39"/>
      <c r="F9435" s="41" t="n">
        <f aca="false">IF(A9435="","",MATCH(A9435,P_ID,1))</f>
        <v>8338</v>
      </c>
      <c r="G9435" s="41" t="str">
        <f aca="false">IF(A9435="","",INDEX(P_Svc,F9435))</f>
        <v>Standard</v>
      </c>
      <c r="H9435" s="41" t="str">
        <f aca="false">IF(A9435="","",INDEX(P_Zone,F9435))</f>
        <v>South</v>
      </c>
      <c r="I9435" s="41" t="n">
        <f aca="false">IF(A9435="","",IF(D9435="Delivered",IF(B9435&lt;=INDEX(P_Due,F9435),1,0),0))</f>
        <v>1</v>
      </c>
    </row>
    <row r="9436" customFormat="false" ht="15" hidden="false" customHeight="false" outlineLevel="0" collapsed="false">
      <c r="A9436" s="37" t="n">
        <v>1008339</v>
      </c>
      <c r="B9436" s="38" t="n">
        <v>46311</v>
      </c>
      <c r="C9436" s="39" t="n">
        <v>1</v>
      </c>
      <c r="D9436" s="39" t="s">
        <v>26</v>
      </c>
      <c r="E9436" s="39"/>
      <c r="F9436" s="41" t="n">
        <f aca="false">IF(A9436="","",MATCH(A9436,P_ID,1))</f>
        <v>8339</v>
      </c>
      <c r="G9436" s="41" t="str">
        <f aca="false">IF(A9436="","",INDEX(P_Svc,F9436))</f>
        <v>Economy</v>
      </c>
      <c r="H9436" s="41" t="str">
        <f aca="false">IF(A9436="","",INDEX(P_Zone,F9436))</f>
        <v>North</v>
      </c>
      <c r="I9436" s="41" t="n">
        <f aca="false">IF(A9436="","",IF(D9436="Delivered",IF(B9436&lt;=INDEX(P_Due,F9436),1,0),0))</f>
        <v>1</v>
      </c>
    </row>
    <row r="9437" customFormat="false" ht="15" hidden="false" customHeight="false" outlineLevel="0" collapsed="false">
      <c r="A9437" s="37" t="n">
        <v>1008340</v>
      </c>
      <c r="B9437" s="38" t="n">
        <v>46311</v>
      </c>
      <c r="C9437" s="39" t="n">
        <v>1</v>
      </c>
      <c r="D9437" s="39" t="s">
        <v>26</v>
      </c>
      <c r="E9437" s="39"/>
      <c r="F9437" s="41" t="n">
        <f aca="false">IF(A9437="","",MATCH(A9437,P_ID,1))</f>
        <v>8340</v>
      </c>
      <c r="G9437" s="41" t="str">
        <f aca="false">IF(A9437="","",INDEX(P_Svc,F9437))</f>
        <v>Standard</v>
      </c>
      <c r="H9437" s="41" t="str">
        <f aca="false">IF(A9437="","",INDEX(P_Zone,F9437))</f>
        <v>West</v>
      </c>
      <c r="I9437" s="41" t="n">
        <f aca="false">IF(A9437="","",IF(D9437="Delivered",IF(B9437&lt;=INDEX(P_Due,F9437),1,0),0))</f>
        <v>1</v>
      </c>
    </row>
    <row r="9438" customFormat="false" ht="15" hidden="false" customHeight="false" outlineLevel="0" collapsed="false">
      <c r="A9438" s="37" t="n">
        <v>1008341</v>
      </c>
      <c r="B9438" s="38" t="n">
        <v>46311</v>
      </c>
      <c r="C9438" s="39" t="n">
        <v>1</v>
      </c>
      <c r="D9438" s="39" t="s">
        <v>26</v>
      </c>
      <c r="E9438" s="39"/>
      <c r="F9438" s="41" t="n">
        <f aca="false">IF(A9438="","",MATCH(A9438,P_ID,1))</f>
        <v>8341</v>
      </c>
      <c r="G9438" s="41" t="str">
        <f aca="false">IF(A9438="","",INDEX(P_Svc,F9438))</f>
        <v>Standard</v>
      </c>
      <c r="H9438" s="41" t="str">
        <f aca="false">IF(A9438="","",INDEX(P_Zone,F9438))</f>
        <v>North</v>
      </c>
      <c r="I9438" s="41" t="n">
        <f aca="false">IF(A9438="","",IF(D9438="Delivered",IF(B9438&lt;=INDEX(P_Due,F9438),1,0),0))</f>
        <v>1</v>
      </c>
    </row>
    <row r="9439" customFormat="false" ht="15" hidden="false" customHeight="false" outlineLevel="0" collapsed="false">
      <c r="A9439" s="37" t="n">
        <v>1008342</v>
      </c>
      <c r="B9439" s="38" t="n">
        <v>46311</v>
      </c>
      <c r="C9439" s="39" t="n">
        <v>1</v>
      </c>
      <c r="D9439" s="39" t="s">
        <v>26</v>
      </c>
      <c r="E9439" s="39"/>
      <c r="F9439" s="41" t="n">
        <f aca="false">IF(A9439="","",MATCH(A9439,P_ID,1))</f>
        <v>8342</v>
      </c>
      <c r="G9439" s="41" t="str">
        <f aca="false">IF(A9439="","",INDEX(P_Svc,F9439))</f>
        <v>Standard</v>
      </c>
      <c r="H9439" s="41" t="str">
        <f aca="false">IF(A9439="","",INDEX(P_Zone,F9439))</f>
        <v>South</v>
      </c>
      <c r="I9439" s="41" t="n">
        <f aca="false">IF(A9439="","",IF(D9439="Delivered",IF(B9439&lt;=INDEX(P_Due,F9439),1,0),0))</f>
        <v>1</v>
      </c>
    </row>
    <row r="9440" customFormat="false" ht="15" hidden="false" customHeight="false" outlineLevel="0" collapsed="false">
      <c r="A9440" s="37" t="n">
        <v>1008343</v>
      </c>
      <c r="B9440" s="38" t="n">
        <v>46311</v>
      </c>
      <c r="C9440" s="39" t="n">
        <v>1</v>
      </c>
      <c r="D9440" s="39" t="s">
        <v>26</v>
      </c>
      <c r="E9440" s="39"/>
      <c r="F9440" s="41" t="n">
        <f aca="false">IF(A9440="","",MATCH(A9440,P_ID,1))</f>
        <v>8343</v>
      </c>
      <c r="G9440" s="41" t="str">
        <f aca="false">IF(A9440="","",INDEX(P_Svc,F9440))</f>
        <v>Standard</v>
      </c>
      <c r="H9440" s="41" t="str">
        <f aca="false">IF(A9440="","",INDEX(P_Zone,F9440))</f>
        <v>East</v>
      </c>
      <c r="I9440" s="41" t="n">
        <f aca="false">IF(A9440="","",IF(D9440="Delivered",IF(B9440&lt;=INDEX(P_Due,F9440),1,0),0))</f>
        <v>1</v>
      </c>
    </row>
    <row r="9441" customFormat="false" ht="15" hidden="false" customHeight="false" outlineLevel="0" collapsed="false">
      <c r="A9441" s="37" t="n">
        <v>1008344</v>
      </c>
      <c r="B9441" s="38" t="n">
        <v>46311</v>
      </c>
      <c r="C9441" s="39" t="n">
        <v>1</v>
      </c>
      <c r="D9441" s="39" t="s">
        <v>26</v>
      </c>
      <c r="E9441" s="39"/>
      <c r="F9441" s="41" t="n">
        <f aca="false">IF(A9441="","",MATCH(A9441,P_ID,1))</f>
        <v>8344</v>
      </c>
      <c r="G9441" s="41" t="str">
        <f aca="false">IF(A9441="","",INDEX(P_Svc,F9441))</f>
        <v>Standard</v>
      </c>
      <c r="H9441" s="41" t="str">
        <f aca="false">IF(A9441="","",INDEX(P_Zone,F9441))</f>
        <v>West</v>
      </c>
      <c r="I9441" s="41" t="n">
        <f aca="false">IF(A9441="","",IF(D9441="Delivered",IF(B9441&lt;=INDEX(P_Due,F9441),1,0),0))</f>
        <v>1</v>
      </c>
    </row>
    <row r="9442" customFormat="false" ht="15" hidden="false" customHeight="false" outlineLevel="0" collapsed="false">
      <c r="A9442" s="37" t="n">
        <v>1008345</v>
      </c>
      <c r="B9442" s="38" t="n">
        <v>46311</v>
      </c>
      <c r="C9442" s="39" t="n">
        <v>1</v>
      </c>
      <c r="D9442" s="39" t="s">
        <v>26</v>
      </c>
      <c r="E9442" s="39"/>
      <c r="F9442" s="41" t="n">
        <f aca="false">IF(A9442="","",MATCH(A9442,P_ID,1))</f>
        <v>8345</v>
      </c>
      <c r="G9442" s="41" t="str">
        <f aca="false">IF(A9442="","",INDEX(P_Svc,F9442))</f>
        <v>Standard</v>
      </c>
      <c r="H9442" s="41" t="str">
        <f aca="false">IF(A9442="","",INDEX(P_Zone,F9442))</f>
        <v>Central</v>
      </c>
      <c r="I9442" s="41" t="n">
        <f aca="false">IF(A9442="","",IF(D9442="Delivered",IF(B9442&lt;=INDEX(P_Due,F9442),1,0),0))</f>
        <v>1</v>
      </c>
    </row>
    <row r="9443" customFormat="false" ht="15" hidden="false" customHeight="false" outlineLevel="0" collapsed="false">
      <c r="A9443" s="37" t="n">
        <v>1008346</v>
      </c>
      <c r="B9443" s="38" t="n">
        <v>46311</v>
      </c>
      <c r="C9443" s="39" t="n">
        <v>1</v>
      </c>
      <c r="D9443" s="39" t="s">
        <v>26</v>
      </c>
      <c r="E9443" s="39"/>
      <c r="F9443" s="41" t="n">
        <f aca="false">IF(A9443="","",MATCH(A9443,P_ID,1))</f>
        <v>8346</v>
      </c>
      <c r="G9443" s="41" t="str">
        <f aca="false">IF(A9443="","",INDEX(P_Svc,F9443))</f>
        <v>Economy</v>
      </c>
      <c r="H9443" s="41" t="str">
        <f aca="false">IF(A9443="","",INDEX(P_Zone,F9443))</f>
        <v>North</v>
      </c>
      <c r="I9443" s="41" t="n">
        <f aca="false">IF(A9443="","",IF(D9443="Delivered",IF(B9443&lt;=INDEX(P_Due,F9443),1,0),0))</f>
        <v>1</v>
      </c>
    </row>
    <row r="9444" customFormat="false" ht="15" hidden="false" customHeight="false" outlineLevel="0" collapsed="false">
      <c r="A9444" s="37" t="n">
        <v>1008347</v>
      </c>
      <c r="B9444" s="38" t="n">
        <v>46311</v>
      </c>
      <c r="C9444" s="39" t="n">
        <v>1</v>
      </c>
      <c r="D9444" s="39" t="s">
        <v>26</v>
      </c>
      <c r="E9444" s="39"/>
      <c r="F9444" s="41" t="n">
        <f aca="false">IF(A9444="","",MATCH(A9444,P_ID,1))</f>
        <v>8347</v>
      </c>
      <c r="G9444" s="41" t="str">
        <f aca="false">IF(A9444="","",INDEX(P_Svc,F9444))</f>
        <v>Standard</v>
      </c>
      <c r="H9444" s="41" t="str">
        <f aca="false">IF(A9444="","",INDEX(P_Zone,F9444))</f>
        <v>North</v>
      </c>
      <c r="I9444" s="41" t="n">
        <f aca="false">IF(A9444="","",IF(D9444="Delivered",IF(B9444&lt;=INDEX(P_Due,F9444),1,0),0))</f>
        <v>1</v>
      </c>
    </row>
    <row r="9445" customFormat="false" ht="15" hidden="false" customHeight="false" outlineLevel="0" collapsed="false">
      <c r="A9445" s="37" t="n">
        <v>1008348</v>
      </c>
      <c r="B9445" s="38" t="n">
        <v>46311</v>
      </c>
      <c r="C9445" s="39" t="n">
        <v>1</v>
      </c>
      <c r="D9445" s="39" t="s">
        <v>26</v>
      </c>
      <c r="E9445" s="39"/>
      <c r="F9445" s="41" t="n">
        <f aca="false">IF(A9445="","",MATCH(A9445,P_ID,1))</f>
        <v>8348</v>
      </c>
      <c r="G9445" s="41" t="str">
        <f aca="false">IF(A9445="","",INDEX(P_Svc,F9445))</f>
        <v>Standard</v>
      </c>
      <c r="H9445" s="41" t="str">
        <f aca="false">IF(A9445="","",INDEX(P_Zone,F9445))</f>
        <v>Central</v>
      </c>
      <c r="I9445" s="41" t="n">
        <f aca="false">IF(A9445="","",IF(D9445="Delivered",IF(B9445&lt;=INDEX(P_Due,F9445),1,0),0))</f>
        <v>1</v>
      </c>
    </row>
    <row r="9446" customFormat="false" ht="15" hidden="false" customHeight="false" outlineLevel="0" collapsed="false">
      <c r="A9446" s="37" t="n">
        <v>1008349</v>
      </c>
      <c r="B9446" s="38" t="n">
        <v>46311</v>
      </c>
      <c r="C9446" s="39" t="n">
        <v>1</v>
      </c>
      <c r="D9446" s="39" t="s">
        <v>26</v>
      </c>
      <c r="E9446" s="39"/>
      <c r="F9446" s="41" t="n">
        <f aca="false">IF(A9446="","",MATCH(A9446,P_ID,1))</f>
        <v>8349</v>
      </c>
      <c r="G9446" s="41" t="str">
        <f aca="false">IF(A9446="","",INDEX(P_Svc,F9446))</f>
        <v>Standard</v>
      </c>
      <c r="H9446" s="41" t="str">
        <f aca="false">IF(A9446="","",INDEX(P_Zone,F9446))</f>
        <v>Central</v>
      </c>
      <c r="I9446" s="41" t="n">
        <f aca="false">IF(A9446="","",IF(D9446="Delivered",IF(B9446&lt;=INDEX(P_Due,F9446),1,0),0))</f>
        <v>1</v>
      </c>
    </row>
    <row r="9447" customFormat="false" ht="15" hidden="false" customHeight="false" outlineLevel="0" collapsed="false">
      <c r="A9447" s="37" t="n">
        <v>1008350</v>
      </c>
      <c r="B9447" s="38" t="n">
        <v>46311</v>
      </c>
      <c r="C9447" s="39" t="n">
        <v>1</v>
      </c>
      <c r="D9447" s="39" t="s">
        <v>26</v>
      </c>
      <c r="E9447" s="39"/>
      <c r="F9447" s="41" t="n">
        <f aca="false">IF(A9447="","",MATCH(A9447,P_ID,1))</f>
        <v>8350</v>
      </c>
      <c r="G9447" s="41" t="str">
        <f aca="false">IF(A9447="","",INDEX(P_Svc,F9447))</f>
        <v>Standard</v>
      </c>
      <c r="H9447" s="41" t="str">
        <f aca="false">IF(A9447="","",INDEX(P_Zone,F9447))</f>
        <v>West</v>
      </c>
      <c r="I9447" s="41" t="n">
        <f aca="false">IF(A9447="","",IF(D9447="Delivered",IF(B9447&lt;=INDEX(P_Due,F9447),1,0),0))</f>
        <v>1</v>
      </c>
    </row>
    <row r="9448" customFormat="false" ht="15" hidden="false" customHeight="false" outlineLevel="0" collapsed="false">
      <c r="A9448" s="37" t="n">
        <v>1008352</v>
      </c>
      <c r="B9448" s="38" t="n">
        <v>46311</v>
      </c>
      <c r="C9448" s="39" t="n">
        <v>1</v>
      </c>
      <c r="D9448" s="39" t="s">
        <v>26</v>
      </c>
      <c r="E9448" s="39"/>
      <c r="F9448" s="41" t="n">
        <f aca="false">IF(A9448="","",MATCH(A9448,P_ID,1))</f>
        <v>8352</v>
      </c>
      <c r="G9448" s="41" t="str">
        <f aca="false">IF(A9448="","",INDEX(P_Svc,F9448))</f>
        <v>Standard</v>
      </c>
      <c r="H9448" s="41" t="str">
        <f aca="false">IF(A9448="","",INDEX(P_Zone,F9448))</f>
        <v>West</v>
      </c>
      <c r="I9448" s="41" t="n">
        <f aca="false">IF(A9448="","",IF(D9448="Delivered",IF(B9448&lt;=INDEX(P_Due,F9448),1,0),0))</f>
        <v>1</v>
      </c>
    </row>
    <row r="9449" customFormat="false" ht="15" hidden="false" customHeight="false" outlineLevel="0" collapsed="false">
      <c r="A9449" s="37" t="n">
        <v>1008353</v>
      </c>
      <c r="B9449" s="38" t="n">
        <v>46311</v>
      </c>
      <c r="C9449" s="39" t="n">
        <v>1</v>
      </c>
      <c r="D9449" s="39" t="s">
        <v>26</v>
      </c>
      <c r="E9449" s="39"/>
      <c r="F9449" s="41" t="n">
        <f aca="false">IF(A9449="","",MATCH(A9449,P_ID,1))</f>
        <v>8353</v>
      </c>
      <c r="G9449" s="41" t="str">
        <f aca="false">IF(A9449="","",INDEX(P_Svc,F9449))</f>
        <v>Standard</v>
      </c>
      <c r="H9449" s="41" t="str">
        <f aca="false">IF(A9449="","",INDEX(P_Zone,F9449))</f>
        <v>West</v>
      </c>
      <c r="I9449" s="41" t="n">
        <f aca="false">IF(A9449="","",IF(D9449="Delivered",IF(B9449&lt;=INDEX(P_Due,F9449),1,0),0))</f>
        <v>1</v>
      </c>
    </row>
    <row r="9450" customFormat="false" ht="15" hidden="false" customHeight="false" outlineLevel="0" collapsed="false">
      <c r="A9450" s="37" t="n">
        <v>1008354</v>
      </c>
      <c r="B9450" s="38" t="n">
        <v>46311</v>
      </c>
      <c r="C9450" s="39" t="n">
        <v>1</v>
      </c>
      <c r="D9450" s="39" t="s">
        <v>26</v>
      </c>
      <c r="E9450" s="39"/>
      <c r="F9450" s="41" t="n">
        <f aca="false">IF(A9450="","",MATCH(A9450,P_ID,1))</f>
        <v>8354</v>
      </c>
      <c r="G9450" s="41" t="str">
        <f aca="false">IF(A9450="","",INDEX(P_Svc,F9450))</f>
        <v>Standard</v>
      </c>
      <c r="H9450" s="41" t="str">
        <f aca="false">IF(A9450="","",INDEX(P_Zone,F9450))</f>
        <v>West</v>
      </c>
      <c r="I9450" s="41" t="n">
        <f aca="false">IF(A9450="","",IF(D9450="Delivered",IF(B9450&lt;=INDEX(P_Due,F9450),1,0),0))</f>
        <v>1</v>
      </c>
    </row>
    <row r="9451" customFormat="false" ht="15" hidden="false" customHeight="false" outlineLevel="0" collapsed="false">
      <c r="A9451" s="37" t="n">
        <v>1008355</v>
      </c>
      <c r="B9451" s="38" t="n">
        <v>46311</v>
      </c>
      <c r="C9451" s="39" t="n">
        <v>1</v>
      </c>
      <c r="D9451" s="39" t="s">
        <v>26</v>
      </c>
      <c r="E9451" s="39"/>
      <c r="F9451" s="41" t="n">
        <f aca="false">IF(A9451="","",MATCH(A9451,P_ID,1))</f>
        <v>8355</v>
      </c>
      <c r="G9451" s="41" t="str">
        <f aca="false">IF(A9451="","",INDEX(P_Svc,F9451))</f>
        <v>Standard</v>
      </c>
      <c r="H9451" s="41" t="str">
        <f aca="false">IF(A9451="","",INDEX(P_Zone,F9451))</f>
        <v>Central</v>
      </c>
      <c r="I9451" s="41" t="n">
        <f aca="false">IF(A9451="","",IF(D9451="Delivered",IF(B9451&lt;=INDEX(P_Due,F9451),1,0),0))</f>
        <v>1</v>
      </c>
    </row>
    <row r="9452" customFormat="false" ht="15" hidden="false" customHeight="false" outlineLevel="0" collapsed="false">
      <c r="A9452" s="37" t="n">
        <v>1008357</v>
      </c>
      <c r="B9452" s="38" t="n">
        <v>46311</v>
      </c>
      <c r="C9452" s="39" t="n">
        <v>1</v>
      </c>
      <c r="D9452" s="39" t="s">
        <v>26</v>
      </c>
      <c r="E9452" s="39"/>
      <c r="F9452" s="41" t="n">
        <f aca="false">IF(A9452="","",MATCH(A9452,P_ID,1))</f>
        <v>8357</v>
      </c>
      <c r="G9452" s="41" t="str">
        <f aca="false">IF(A9452="","",INDEX(P_Svc,F9452))</f>
        <v>Standard</v>
      </c>
      <c r="H9452" s="41" t="str">
        <f aca="false">IF(A9452="","",INDEX(P_Zone,F9452))</f>
        <v>South</v>
      </c>
      <c r="I9452" s="41" t="n">
        <f aca="false">IF(A9452="","",IF(D9452="Delivered",IF(B9452&lt;=INDEX(P_Due,F9452),1,0),0))</f>
        <v>1</v>
      </c>
    </row>
    <row r="9453" customFormat="false" ht="15" hidden="false" customHeight="false" outlineLevel="0" collapsed="false">
      <c r="A9453" s="37" t="n">
        <v>1008358</v>
      </c>
      <c r="B9453" s="38" t="n">
        <v>46311</v>
      </c>
      <c r="C9453" s="39" t="n">
        <v>1</v>
      </c>
      <c r="D9453" s="39" t="s">
        <v>26</v>
      </c>
      <c r="E9453" s="39"/>
      <c r="F9453" s="41" t="n">
        <f aca="false">IF(A9453="","",MATCH(A9453,P_ID,1))</f>
        <v>8358</v>
      </c>
      <c r="G9453" s="41" t="str">
        <f aca="false">IF(A9453="","",INDEX(P_Svc,F9453))</f>
        <v>Standard</v>
      </c>
      <c r="H9453" s="41" t="str">
        <f aca="false">IF(A9453="","",INDEX(P_Zone,F9453))</f>
        <v>North</v>
      </c>
      <c r="I9453" s="41" t="n">
        <f aca="false">IF(A9453="","",IF(D9453="Delivered",IF(B9453&lt;=INDEX(P_Due,F9453),1,0),0))</f>
        <v>1</v>
      </c>
    </row>
    <row r="9454" customFormat="false" ht="15" hidden="false" customHeight="false" outlineLevel="0" collapsed="false">
      <c r="A9454" s="37" t="n">
        <v>1008359</v>
      </c>
      <c r="B9454" s="38" t="n">
        <v>46311</v>
      </c>
      <c r="C9454" s="39" t="n">
        <v>1</v>
      </c>
      <c r="D9454" s="39" t="s">
        <v>26</v>
      </c>
      <c r="E9454" s="39"/>
      <c r="F9454" s="41" t="n">
        <f aca="false">IF(A9454="","",MATCH(A9454,P_ID,1))</f>
        <v>8359</v>
      </c>
      <c r="G9454" s="41" t="str">
        <f aca="false">IF(A9454="","",INDEX(P_Svc,F9454))</f>
        <v>Standard</v>
      </c>
      <c r="H9454" s="41" t="str">
        <f aca="false">IF(A9454="","",INDEX(P_Zone,F9454))</f>
        <v>North</v>
      </c>
      <c r="I9454" s="41" t="n">
        <f aca="false">IF(A9454="","",IF(D9454="Delivered",IF(B9454&lt;=INDEX(P_Due,F9454),1,0),0))</f>
        <v>1</v>
      </c>
    </row>
    <row r="9455" customFormat="false" ht="15" hidden="false" customHeight="false" outlineLevel="0" collapsed="false">
      <c r="A9455" s="37" t="n">
        <v>1008360</v>
      </c>
      <c r="B9455" s="38" t="n">
        <v>46311</v>
      </c>
      <c r="C9455" s="39" t="n">
        <v>1</v>
      </c>
      <c r="D9455" s="39" t="s">
        <v>26</v>
      </c>
      <c r="E9455" s="39"/>
      <c r="F9455" s="41" t="n">
        <f aca="false">IF(A9455="","",MATCH(A9455,P_ID,1))</f>
        <v>8360</v>
      </c>
      <c r="G9455" s="41" t="str">
        <f aca="false">IF(A9455="","",INDEX(P_Svc,F9455))</f>
        <v>Economy</v>
      </c>
      <c r="H9455" s="41" t="str">
        <f aca="false">IF(A9455="","",INDEX(P_Zone,F9455))</f>
        <v>North</v>
      </c>
      <c r="I9455" s="41" t="n">
        <f aca="false">IF(A9455="","",IF(D9455="Delivered",IF(B9455&lt;=INDEX(P_Due,F9455),1,0),0))</f>
        <v>1</v>
      </c>
    </row>
    <row r="9456" customFormat="false" ht="15" hidden="false" customHeight="false" outlineLevel="0" collapsed="false">
      <c r="A9456" s="37" t="n">
        <v>1008361</v>
      </c>
      <c r="B9456" s="38" t="n">
        <v>46311</v>
      </c>
      <c r="C9456" s="39" t="n">
        <v>1</v>
      </c>
      <c r="D9456" s="39" t="s">
        <v>26</v>
      </c>
      <c r="E9456" s="39"/>
      <c r="F9456" s="41" t="n">
        <f aca="false">IF(A9456="","",MATCH(A9456,P_ID,1))</f>
        <v>8361</v>
      </c>
      <c r="G9456" s="41" t="str">
        <f aca="false">IF(A9456="","",INDEX(P_Svc,F9456))</f>
        <v>Economy</v>
      </c>
      <c r="H9456" s="41" t="str">
        <f aca="false">IF(A9456="","",INDEX(P_Zone,F9456))</f>
        <v>West</v>
      </c>
      <c r="I9456" s="41" t="n">
        <f aca="false">IF(A9456="","",IF(D9456="Delivered",IF(B9456&lt;=INDEX(P_Due,F9456),1,0),0))</f>
        <v>1</v>
      </c>
    </row>
    <row r="9457" customFormat="false" ht="15" hidden="false" customHeight="false" outlineLevel="0" collapsed="false">
      <c r="A9457" s="37" t="n">
        <v>1008362</v>
      </c>
      <c r="B9457" s="38" t="n">
        <v>46311</v>
      </c>
      <c r="C9457" s="39" t="n">
        <v>1</v>
      </c>
      <c r="D9457" s="39" t="s">
        <v>26</v>
      </c>
      <c r="E9457" s="39"/>
      <c r="F9457" s="41" t="n">
        <f aca="false">IF(A9457="","",MATCH(A9457,P_ID,1))</f>
        <v>8362</v>
      </c>
      <c r="G9457" s="41" t="str">
        <f aca="false">IF(A9457="","",INDEX(P_Svc,F9457))</f>
        <v>Standard</v>
      </c>
      <c r="H9457" s="41" t="str">
        <f aca="false">IF(A9457="","",INDEX(P_Zone,F9457))</f>
        <v>East</v>
      </c>
      <c r="I9457" s="41" t="n">
        <f aca="false">IF(A9457="","",IF(D9457="Delivered",IF(B9457&lt;=INDEX(P_Due,F9457),1,0),0))</f>
        <v>1</v>
      </c>
    </row>
    <row r="9458" customFormat="false" ht="15" hidden="false" customHeight="false" outlineLevel="0" collapsed="false">
      <c r="A9458" s="37" t="n">
        <v>1008363</v>
      </c>
      <c r="B9458" s="38" t="n">
        <v>46311</v>
      </c>
      <c r="C9458" s="39" t="n">
        <v>1</v>
      </c>
      <c r="D9458" s="39" t="s">
        <v>26</v>
      </c>
      <c r="E9458" s="39"/>
      <c r="F9458" s="41" t="n">
        <f aca="false">IF(A9458="","",MATCH(A9458,P_ID,1))</f>
        <v>8363</v>
      </c>
      <c r="G9458" s="41" t="str">
        <f aca="false">IF(A9458="","",INDEX(P_Svc,F9458))</f>
        <v>Standard</v>
      </c>
      <c r="H9458" s="41" t="str">
        <f aca="false">IF(A9458="","",INDEX(P_Zone,F9458))</f>
        <v>Central</v>
      </c>
      <c r="I9458" s="41" t="n">
        <f aca="false">IF(A9458="","",IF(D9458="Delivered",IF(B9458&lt;=INDEX(P_Due,F9458),1,0),0))</f>
        <v>1</v>
      </c>
    </row>
    <row r="9459" customFormat="false" ht="15" hidden="false" customHeight="false" outlineLevel="0" collapsed="false">
      <c r="A9459" s="37" t="n">
        <v>1008364</v>
      </c>
      <c r="B9459" s="38" t="n">
        <v>46311</v>
      </c>
      <c r="C9459" s="39" t="n">
        <v>1</v>
      </c>
      <c r="D9459" s="39" t="s">
        <v>26</v>
      </c>
      <c r="E9459" s="39"/>
      <c r="F9459" s="41" t="n">
        <f aca="false">IF(A9459="","",MATCH(A9459,P_ID,1))</f>
        <v>8364</v>
      </c>
      <c r="G9459" s="41" t="str">
        <f aca="false">IF(A9459="","",INDEX(P_Svc,F9459))</f>
        <v>Economy</v>
      </c>
      <c r="H9459" s="41" t="str">
        <f aca="false">IF(A9459="","",INDEX(P_Zone,F9459))</f>
        <v>South</v>
      </c>
      <c r="I9459" s="41" t="n">
        <f aca="false">IF(A9459="","",IF(D9459="Delivered",IF(B9459&lt;=INDEX(P_Due,F9459),1,0),0))</f>
        <v>1</v>
      </c>
    </row>
    <row r="9460" customFormat="false" ht="15" hidden="false" customHeight="false" outlineLevel="0" collapsed="false">
      <c r="A9460" s="37" t="n">
        <v>1008365</v>
      </c>
      <c r="B9460" s="38" t="n">
        <v>46311</v>
      </c>
      <c r="C9460" s="39" t="n">
        <v>1</v>
      </c>
      <c r="D9460" s="39" t="s">
        <v>26</v>
      </c>
      <c r="E9460" s="39"/>
      <c r="F9460" s="41" t="n">
        <f aca="false">IF(A9460="","",MATCH(A9460,P_ID,1))</f>
        <v>8365</v>
      </c>
      <c r="G9460" s="41" t="str">
        <f aca="false">IF(A9460="","",INDEX(P_Svc,F9460))</f>
        <v>Economy</v>
      </c>
      <c r="H9460" s="41" t="str">
        <f aca="false">IF(A9460="","",INDEX(P_Zone,F9460))</f>
        <v>Central</v>
      </c>
      <c r="I9460" s="41" t="n">
        <f aca="false">IF(A9460="","",IF(D9460="Delivered",IF(B9460&lt;=INDEX(P_Due,F9460),1,0),0))</f>
        <v>1</v>
      </c>
    </row>
    <row r="9461" customFormat="false" ht="15" hidden="false" customHeight="false" outlineLevel="0" collapsed="false">
      <c r="A9461" s="37" t="n">
        <v>1008366</v>
      </c>
      <c r="B9461" s="38" t="n">
        <v>46311</v>
      </c>
      <c r="C9461" s="39" t="n">
        <v>1</v>
      </c>
      <c r="D9461" s="39" t="s">
        <v>26</v>
      </c>
      <c r="E9461" s="39"/>
      <c r="F9461" s="41" t="n">
        <f aca="false">IF(A9461="","",MATCH(A9461,P_ID,1))</f>
        <v>8366</v>
      </c>
      <c r="G9461" s="41" t="str">
        <f aca="false">IF(A9461="","",INDEX(P_Svc,F9461))</f>
        <v>Standard</v>
      </c>
      <c r="H9461" s="41" t="str">
        <f aca="false">IF(A9461="","",INDEX(P_Zone,F9461))</f>
        <v>West</v>
      </c>
      <c r="I9461" s="41" t="n">
        <f aca="false">IF(A9461="","",IF(D9461="Delivered",IF(B9461&lt;=INDEX(P_Due,F9461),1,0),0))</f>
        <v>1</v>
      </c>
    </row>
    <row r="9462" customFormat="false" ht="15" hidden="false" customHeight="false" outlineLevel="0" collapsed="false">
      <c r="A9462" s="37" t="n">
        <v>1008367</v>
      </c>
      <c r="B9462" s="38" t="n">
        <v>46311</v>
      </c>
      <c r="C9462" s="39" t="n">
        <v>1</v>
      </c>
      <c r="D9462" s="39" t="s">
        <v>26</v>
      </c>
      <c r="E9462" s="39"/>
      <c r="F9462" s="41" t="n">
        <f aca="false">IF(A9462="","",MATCH(A9462,P_ID,1))</f>
        <v>8367</v>
      </c>
      <c r="G9462" s="41" t="str">
        <f aca="false">IF(A9462="","",INDEX(P_Svc,F9462))</f>
        <v>Standard</v>
      </c>
      <c r="H9462" s="41" t="str">
        <f aca="false">IF(A9462="","",INDEX(P_Zone,F9462))</f>
        <v>North</v>
      </c>
      <c r="I9462" s="41" t="n">
        <f aca="false">IF(A9462="","",IF(D9462="Delivered",IF(B9462&lt;=INDEX(P_Due,F9462),1,0),0))</f>
        <v>1</v>
      </c>
    </row>
    <row r="9463" customFormat="false" ht="15" hidden="false" customHeight="false" outlineLevel="0" collapsed="false">
      <c r="A9463" s="37" t="n">
        <v>1008368</v>
      </c>
      <c r="B9463" s="38" t="n">
        <v>46311</v>
      </c>
      <c r="C9463" s="39" t="n">
        <v>0</v>
      </c>
      <c r="D9463" s="39" t="s">
        <v>80</v>
      </c>
      <c r="E9463" s="39" t="s">
        <v>40</v>
      </c>
      <c r="F9463" s="41" t="n">
        <f aca="false">IF(A9463="","",MATCH(A9463,P_ID,1))</f>
        <v>8368</v>
      </c>
      <c r="G9463" s="41" t="str">
        <f aca="false">IF(A9463="","",INDEX(P_Svc,F9463))</f>
        <v>Standard</v>
      </c>
      <c r="H9463" s="41" t="str">
        <f aca="false">IF(A9463="","",INDEX(P_Zone,F9463))</f>
        <v>South</v>
      </c>
      <c r="I9463" s="41" t="n">
        <f aca="false">IF(A9463="","",IF(D9463="Delivered",IF(B9463&lt;=INDEX(P_Due,F9463),1,0),0))</f>
        <v>0</v>
      </c>
    </row>
    <row r="9464" customFormat="false" ht="15" hidden="false" customHeight="false" outlineLevel="0" collapsed="false">
      <c r="A9464" s="37" t="n">
        <v>1008369</v>
      </c>
      <c r="B9464" s="38" t="n">
        <v>46311</v>
      </c>
      <c r="C9464" s="39" t="n">
        <v>1</v>
      </c>
      <c r="D9464" s="39" t="s">
        <v>26</v>
      </c>
      <c r="E9464" s="39"/>
      <c r="F9464" s="41" t="n">
        <f aca="false">IF(A9464="","",MATCH(A9464,P_ID,1))</f>
        <v>8369</v>
      </c>
      <c r="G9464" s="41" t="str">
        <f aca="false">IF(A9464="","",INDEX(P_Svc,F9464))</f>
        <v>Economy</v>
      </c>
      <c r="H9464" s="41" t="str">
        <f aca="false">IF(A9464="","",INDEX(P_Zone,F9464))</f>
        <v>East</v>
      </c>
      <c r="I9464" s="41" t="n">
        <f aca="false">IF(A9464="","",IF(D9464="Delivered",IF(B9464&lt;=INDEX(P_Due,F9464),1,0),0))</f>
        <v>1</v>
      </c>
    </row>
    <row r="9465" customFormat="false" ht="15" hidden="false" customHeight="false" outlineLevel="0" collapsed="false">
      <c r="A9465" s="37" t="n">
        <v>1008370</v>
      </c>
      <c r="B9465" s="38" t="n">
        <v>46311</v>
      </c>
      <c r="C9465" s="39" t="n">
        <v>1</v>
      </c>
      <c r="D9465" s="39" t="s">
        <v>79</v>
      </c>
      <c r="E9465" s="39" t="s">
        <v>32</v>
      </c>
      <c r="F9465" s="41" t="n">
        <f aca="false">IF(A9465="","",MATCH(A9465,P_ID,1))</f>
        <v>8370</v>
      </c>
      <c r="G9465" s="41" t="str">
        <f aca="false">IF(A9465="","",INDEX(P_Svc,F9465))</f>
        <v>Standard</v>
      </c>
      <c r="H9465" s="41" t="str">
        <f aca="false">IF(A9465="","",INDEX(P_Zone,F9465))</f>
        <v>East</v>
      </c>
      <c r="I9465" s="41" t="n">
        <f aca="false">IF(A9465="","",IF(D9465="Delivered",IF(B9465&lt;=INDEX(P_Due,F9465),1,0),0))</f>
        <v>0</v>
      </c>
    </row>
    <row r="9466" customFormat="false" ht="15" hidden="false" customHeight="false" outlineLevel="0" collapsed="false">
      <c r="A9466" s="37" t="n">
        <v>1008371</v>
      </c>
      <c r="B9466" s="38" t="n">
        <v>46311</v>
      </c>
      <c r="C9466" s="39" t="n">
        <v>1</v>
      </c>
      <c r="D9466" s="39" t="s">
        <v>26</v>
      </c>
      <c r="E9466" s="39"/>
      <c r="F9466" s="41" t="n">
        <f aca="false">IF(A9466="","",MATCH(A9466,P_ID,1))</f>
        <v>8371</v>
      </c>
      <c r="G9466" s="41" t="str">
        <f aca="false">IF(A9466="","",INDEX(P_Svc,F9466))</f>
        <v>Economy</v>
      </c>
      <c r="H9466" s="41" t="str">
        <f aca="false">IF(A9466="","",INDEX(P_Zone,F9466))</f>
        <v>East</v>
      </c>
      <c r="I9466" s="41" t="n">
        <f aca="false">IF(A9466="","",IF(D9466="Delivered",IF(B9466&lt;=INDEX(P_Due,F9466),1,0),0))</f>
        <v>1</v>
      </c>
    </row>
    <row r="9467" customFormat="false" ht="15" hidden="false" customHeight="false" outlineLevel="0" collapsed="false">
      <c r="A9467" s="37" t="n">
        <v>1008372</v>
      </c>
      <c r="B9467" s="38" t="n">
        <v>46311</v>
      </c>
      <c r="C9467" s="39" t="n">
        <v>1</v>
      </c>
      <c r="D9467" s="39" t="s">
        <v>26</v>
      </c>
      <c r="E9467" s="39"/>
      <c r="F9467" s="41" t="n">
        <f aca="false">IF(A9467="","",MATCH(A9467,P_ID,1))</f>
        <v>8372</v>
      </c>
      <c r="G9467" s="41" t="str">
        <f aca="false">IF(A9467="","",INDEX(P_Svc,F9467))</f>
        <v>Standard</v>
      </c>
      <c r="H9467" s="41" t="str">
        <f aca="false">IF(A9467="","",INDEX(P_Zone,F9467))</f>
        <v>West</v>
      </c>
      <c r="I9467" s="41" t="n">
        <f aca="false">IF(A9467="","",IF(D9467="Delivered",IF(B9467&lt;=INDEX(P_Due,F9467),1,0),0))</f>
        <v>1</v>
      </c>
    </row>
    <row r="9468" customFormat="false" ht="15" hidden="false" customHeight="false" outlineLevel="0" collapsed="false">
      <c r="A9468" s="37" t="n">
        <v>1008373</v>
      </c>
      <c r="B9468" s="38" t="n">
        <v>46311</v>
      </c>
      <c r="C9468" s="39" t="n">
        <v>1</v>
      </c>
      <c r="D9468" s="39" t="s">
        <v>26</v>
      </c>
      <c r="E9468" s="39"/>
      <c r="F9468" s="41" t="n">
        <f aca="false">IF(A9468="","",MATCH(A9468,P_ID,1))</f>
        <v>8373</v>
      </c>
      <c r="G9468" s="41" t="str">
        <f aca="false">IF(A9468="","",INDEX(P_Svc,F9468))</f>
        <v>Standard</v>
      </c>
      <c r="H9468" s="41" t="str">
        <f aca="false">IF(A9468="","",INDEX(P_Zone,F9468))</f>
        <v>South</v>
      </c>
      <c r="I9468" s="41" t="n">
        <f aca="false">IF(A9468="","",IF(D9468="Delivered",IF(B9468&lt;=INDEX(P_Due,F9468),1,0),0))</f>
        <v>1</v>
      </c>
    </row>
    <row r="9469" customFormat="false" ht="15" hidden="false" customHeight="false" outlineLevel="0" collapsed="false">
      <c r="A9469" s="37" t="n">
        <v>1008376</v>
      </c>
      <c r="B9469" s="38" t="n">
        <v>46311</v>
      </c>
      <c r="C9469" s="39" t="n">
        <v>1</v>
      </c>
      <c r="D9469" s="39" t="s">
        <v>26</v>
      </c>
      <c r="E9469" s="39"/>
      <c r="F9469" s="41" t="n">
        <f aca="false">IF(A9469="","",MATCH(A9469,P_ID,1))</f>
        <v>8376</v>
      </c>
      <c r="G9469" s="41" t="str">
        <f aca="false">IF(A9469="","",INDEX(P_Svc,F9469))</f>
        <v>Standard</v>
      </c>
      <c r="H9469" s="41" t="str">
        <f aca="false">IF(A9469="","",INDEX(P_Zone,F9469))</f>
        <v>West</v>
      </c>
      <c r="I9469" s="41" t="n">
        <f aca="false">IF(A9469="","",IF(D9469="Delivered",IF(B9469&lt;=INDEX(P_Due,F9469),1,0),0))</f>
        <v>1</v>
      </c>
    </row>
    <row r="9470" customFormat="false" ht="15" hidden="false" customHeight="false" outlineLevel="0" collapsed="false">
      <c r="A9470" s="37" t="n">
        <v>1008377</v>
      </c>
      <c r="B9470" s="38" t="n">
        <v>46311</v>
      </c>
      <c r="C9470" s="39" t="n">
        <v>1</v>
      </c>
      <c r="D9470" s="39" t="s">
        <v>26</v>
      </c>
      <c r="E9470" s="39"/>
      <c r="F9470" s="41" t="n">
        <f aca="false">IF(A9470="","",MATCH(A9470,P_ID,1))</f>
        <v>8377</v>
      </c>
      <c r="G9470" s="41" t="str">
        <f aca="false">IF(A9470="","",INDEX(P_Svc,F9470))</f>
        <v>Economy</v>
      </c>
      <c r="H9470" s="41" t="str">
        <f aca="false">IF(A9470="","",INDEX(P_Zone,F9470))</f>
        <v>East</v>
      </c>
      <c r="I9470" s="41" t="n">
        <f aca="false">IF(A9470="","",IF(D9470="Delivered",IF(B9470&lt;=INDEX(P_Due,F9470),1,0),0))</f>
        <v>1</v>
      </c>
    </row>
    <row r="9471" customFormat="false" ht="15" hidden="false" customHeight="false" outlineLevel="0" collapsed="false">
      <c r="A9471" s="37" t="n">
        <v>1008378</v>
      </c>
      <c r="B9471" s="38" t="n">
        <v>46311</v>
      </c>
      <c r="C9471" s="39" t="n">
        <v>1</v>
      </c>
      <c r="D9471" s="39" t="s">
        <v>26</v>
      </c>
      <c r="E9471" s="39"/>
      <c r="F9471" s="41" t="n">
        <f aca="false">IF(A9471="","",MATCH(A9471,P_ID,1))</f>
        <v>8378</v>
      </c>
      <c r="G9471" s="41" t="str">
        <f aca="false">IF(A9471="","",INDEX(P_Svc,F9471))</f>
        <v>Standard</v>
      </c>
      <c r="H9471" s="41" t="str">
        <f aca="false">IF(A9471="","",INDEX(P_Zone,F9471))</f>
        <v>North</v>
      </c>
      <c r="I9471" s="41" t="n">
        <f aca="false">IF(A9471="","",IF(D9471="Delivered",IF(B9471&lt;=INDEX(P_Due,F9471),1,0),0))</f>
        <v>1</v>
      </c>
    </row>
    <row r="9472" customFormat="false" ht="15" hidden="false" customHeight="false" outlineLevel="0" collapsed="false">
      <c r="A9472" s="37" t="n">
        <v>1008380</v>
      </c>
      <c r="B9472" s="38" t="n">
        <v>46311</v>
      </c>
      <c r="C9472" s="39" t="n">
        <v>1</v>
      </c>
      <c r="D9472" s="39" t="s">
        <v>26</v>
      </c>
      <c r="E9472" s="39"/>
      <c r="F9472" s="41" t="n">
        <f aca="false">IF(A9472="","",MATCH(A9472,P_ID,1))</f>
        <v>8380</v>
      </c>
      <c r="G9472" s="41" t="str">
        <f aca="false">IF(A9472="","",INDEX(P_Svc,F9472))</f>
        <v>Standard</v>
      </c>
      <c r="H9472" s="41" t="str">
        <f aca="false">IF(A9472="","",INDEX(P_Zone,F9472))</f>
        <v>North</v>
      </c>
      <c r="I9472" s="41" t="n">
        <f aca="false">IF(A9472="","",IF(D9472="Delivered",IF(B9472&lt;=INDEX(P_Due,F9472),1,0),0))</f>
        <v>1</v>
      </c>
    </row>
    <row r="9473" customFormat="false" ht="15" hidden="false" customHeight="false" outlineLevel="0" collapsed="false">
      <c r="A9473" s="37" t="n">
        <v>1008382</v>
      </c>
      <c r="B9473" s="38" t="n">
        <v>46311</v>
      </c>
      <c r="C9473" s="39" t="n">
        <v>1</v>
      </c>
      <c r="D9473" s="39" t="s">
        <v>79</v>
      </c>
      <c r="E9473" s="39" t="s">
        <v>38</v>
      </c>
      <c r="F9473" s="41" t="n">
        <f aca="false">IF(A9473="","",MATCH(A9473,P_ID,1))</f>
        <v>8382</v>
      </c>
      <c r="G9473" s="41" t="str">
        <f aca="false">IF(A9473="","",INDEX(P_Svc,F9473))</f>
        <v>Standard</v>
      </c>
      <c r="H9473" s="41" t="str">
        <f aca="false">IF(A9473="","",INDEX(P_Zone,F9473))</f>
        <v>North</v>
      </c>
      <c r="I9473" s="41" t="n">
        <f aca="false">IF(A9473="","",IF(D9473="Delivered",IF(B9473&lt;=INDEX(P_Due,F9473),1,0),0))</f>
        <v>0</v>
      </c>
    </row>
    <row r="9474" customFormat="false" ht="15" hidden="false" customHeight="false" outlineLevel="0" collapsed="false">
      <c r="A9474" s="37" t="n">
        <v>1008383</v>
      </c>
      <c r="B9474" s="38" t="n">
        <v>46311</v>
      </c>
      <c r="C9474" s="39" t="n">
        <v>1</v>
      </c>
      <c r="D9474" s="39" t="s">
        <v>26</v>
      </c>
      <c r="E9474" s="39"/>
      <c r="F9474" s="41" t="n">
        <f aca="false">IF(A9474="","",MATCH(A9474,P_ID,1))</f>
        <v>8383</v>
      </c>
      <c r="G9474" s="41" t="str">
        <f aca="false">IF(A9474="","",INDEX(P_Svc,F9474))</f>
        <v>Economy</v>
      </c>
      <c r="H9474" s="41" t="str">
        <f aca="false">IF(A9474="","",INDEX(P_Zone,F9474))</f>
        <v>East</v>
      </c>
      <c r="I9474" s="41" t="n">
        <f aca="false">IF(A9474="","",IF(D9474="Delivered",IF(B9474&lt;=INDEX(P_Due,F9474),1,0),0))</f>
        <v>1</v>
      </c>
    </row>
    <row r="9475" customFormat="false" ht="15" hidden="false" customHeight="false" outlineLevel="0" collapsed="false">
      <c r="A9475" s="37" t="n">
        <v>1008384</v>
      </c>
      <c r="B9475" s="38" t="n">
        <v>46311</v>
      </c>
      <c r="C9475" s="39" t="n">
        <v>1</v>
      </c>
      <c r="D9475" s="39" t="s">
        <v>26</v>
      </c>
      <c r="E9475" s="39"/>
      <c r="F9475" s="41" t="n">
        <f aca="false">IF(A9475="","",MATCH(A9475,P_ID,1))</f>
        <v>8384</v>
      </c>
      <c r="G9475" s="41" t="str">
        <f aca="false">IF(A9475="","",INDEX(P_Svc,F9475))</f>
        <v>Standard</v>
      </c>
      <c r="H9475" s="41" t="str">
        <f aca="false">IF(A9475="","",INDEX(P_Zone,F9475))</f>
        <v>Central</v>
      </c>
      <c r="I9475" s="41" t="n">
        <f aca="false">IF(A9475="","",IF(D9475="Delivered",IF(B9475&lt;=INDEX(P_Due,F9475),1,0),0))</f>
        <v>1</v>
      </c>
    </row>
    <row r="9476" customFormat="false" ht="15" hidden="false" customHeight="false" outlineLevel="0" collapsed="false">
      <c r="A9476" s="37" t="n">
        <v>1008385</v>
      </c>
      <c r="B9476" s="38" t="n">
        <v>46311</v>
      </c>
      <c r="C9476" s="39" t="n">
        <v>1</v>
      </c>
      <c r="D9476" s="39" t="s">
        <v>26</v>
      </c>
      <c r="E9476" s="39"/>
      <c r="F9476" s="41" t="n">
        <f aca="false">IF(A9476="","",MATCH(A9476,P_ID,1))</f>
        <v>8385</v>
      </c>
      <c r="G9476" s="41" t="str">
        <f aca="false">IF(A9476="","",INDEX(P_Svc,F9476))</f>
        <v>Standard</v>
      </c>
      <c r="H9476" s="41" t="str">
        <f aca="false">IF(A9476="","",INDEX(P_Zone,F9476))</f>
        <v>East</v>
      </c>
      <c r="I9476" s="41" t="n">
        <f aca="false">IF(A9476="","",IF(D9476="Delivered",IF(B9476&lt;=INDEX(P_Due,F9476),1,0),0))</f>
        <v>1</v>
      </c>
    </row>
    <row r="9477" customFormat="false" ht="15" hidden="false" customHeight="false" outlineLevel="0" collapsed="false">
      <c r="A9477" s="37" t="n">
        <v>1008386</v>
      </c>
      <c r="B9477" s="38" t="n">
        <v>46311</v>
      </c>
      <c r="C9477" s="39" t="n">
        <v>1</v>
      </c>
      <c r="D9477" s="39" t="s">
        <v>26</v>
      </c>
      <c r="E9477" s="39"/>
      <c r="F9477" s="41" t="n">
        <f aca="false">IF(A9477="","",MATCH(A9477,P_ID,1))</f>
        <v>8386</v>
      </c>
      <c r="G9477" s="41" t="str">
        <f aca="false">IF(A9477="","",INDEX(P_Svc,F9477))</f>
        <v>Standard</v>
      </c>
      <c r="H9477" s="41" t="str">
        <f aca="false">IF(A9477="","",INDEX(P_Zone,F9477))</f>
        <v>Central</v>
      </c>
      <c r="I9477" s="41" t="n">
        <f aca="false">IF(A9477="","",IF(D9477="Delivered",IF(B9477&lt;=INDEX(P_Due,F9477),1,0),0))</f>
        <v>1</v>
      </c>
    </row>
    <row r="9478" customFormat="false" ht="15" hidden="false" customHeight="false" outlineLevel="0" collapsed="false">
      <c r="A9478" s="37" t="n">
        <v>1008387</v>
      </c>
      <c r="B9478" s="38" t="n">
        <v>46311</v>
      </c>
      <c r="C9478" s="39" t="n">
        <v>1</v>
      </c>
      <c r="D9478" s="39" t="s">
        <v>26</v>
      </c>
      <c r="E9478" s="39"/>
      <c r="F9478" s="41" t="n">
        <f aca="false">IF(A9478="","",MATCH(A9478,P_ID,1))</f>
        <v>8387</v>
      </c>
      <c r="G9478" s="41" t="str">
        <f aca="false">IF(A9478="","",INDEX(P_Svc,F9478))</f>
        <v>Standard</v>
      </c>
      <c r="H9478" s="41" t="str">
        <f aca="false">IF(A9478="","",INDEX(P_Zone,F9478))</f>
        <v>West</v>
      </c>
      <c r="I9478" s="41" t="n">
        <f aca="false">IF(A9478="","",IF(D9478="Delivered",IF(B9478&lt;=INDEX(P_Due,F9478),1,0),0))</f>
        <v>1</v>
      </c>
    </row>
    <row r="9479" customFormat="false" ht="15" hidden="false" customHeight="false" outlineLevel="0" collapsed="false">
      <c r="A9479" s="37" t="n">
        <v>1008388</v>
      </c>
      <c r="B9479" s="38" t="n">
        <v>46311</v>
      </c>
      <c r="C9479" s="39" t="n">
        <v>1</v>
      </c>
      <c r="D9479" s="39" t="s">
        <v>26</v>
      </c>
      <c r="E9479" s="39"/>
      <c r="F9479" s="41" t="n">
        <f aca="false">IF(A9479="","",MATCH(A9479,P_ID,1))</f>
        <v>8388</v>
      </c>
      <c r="G9479" s="41" t="str">
        <f aca="false">IF(A9479="","",INDEX(P_Svc,F9479))</f>
        <v>Standard</v>
      </c>
      <c r="H9479" s="41" t="str">
        <f aca="false">IF(A9479="","",INDEX(P_Zone,F9479))</f>
        <v>North</v>
      </c>
      <c r="I9479" s="41" t="n">
        <f aca="false">IF(A9479="","",IF(D9479="Delivered",IF(B9479&lt;=INDEX(P_Due,F9479),1,0),0))</f>
        <v>1</v>
      </c>
    </row>
    <row r="9480" customFormat="false" ht="15" hidden="false" customHeight="false" outlineLevel="0" collapsed="false">
      <c r="A9480" s="37" t="n">
        <v>1008389</v>
      </c>
      <c r="B9480" s="38" t="n">
        <v>46311</v>
      </c>
      <c r="C9480" s="39" t="n">
        <v>1</v>
      </c>
      <c r="D9480" s="39" t="s">
        <v>26</v>
      </c>
      <c r="E9480" s="39"/>
      <c r="F9480" s="41" t="n">
        <f aca="false">IF(A9480="","",MATCH(A9480,P_ID,1))</f>
        <v>8389</v>
      </c>
      <c r="G9480" s="41" t="str">
        <f aca="false">IF(A9480="","",INDEX(P_Svc,F9480))</f>
        <v>Standard</v>
      </c>
      <c r="H9480" s="41" t="str">
        <f aca="false">IF(A9480="","",INDEX(P_Zone,F9480))</f>
        <v>East</v>
      </c>
      <c r="I9480" s="41" t="n">
        <f aca="false">IF(A9480="","",IF(D9480="Delivered",IF(B9480&lt;=INDEX(P_Due,F9480),1,0),0))</f>
        <v>1</v>
      </c>
    </row>
    <row r="9481" customFormat="false" ht="15" hidden="false" customHeight="false" outlineLevel="0" collapsed="false">
      <c r="A9481" s="37" t="n">
        <v>1008391</v>
      </c>
      <c r="B9481" s="38" t="n">
        <v>46311</v>
      </c>
      <c r="C9481" s="39" t="n">
        <v>1</v>
      </c>
      <c r="D9481" s="39" t="s">
        <v>26</v>
      </c>
      <c r="E9481" s="39"/>
      <c r="F9481" s="41" t="n">
        <f aca="false">IF(A9481="","",MATCH(A9481,P_ID,1))</f>
        <v>8391</v>
      </c>
      <c r="G9481" s="41" t="str">
        <f aca="false">IF(A9481="","",INDEX(P_Svc,F9481))</f>
        <v>Standard</v>
      </c>
      <c r="H9481" s="41" t="str">
        <f aca="false">IF(A9481="","",INDEX(P_Zone,F9481))</f>
        <v>West</v>
      </c>
      <c r="I9481" s="41" t="n">
        <f aca="false">IF(A9481="","",IF(D9481="Delivered",IF(B9481&lt;=INDEX(P_Due,F9481),1,0),0))</f>
        <v>1</v>
      </c>
    </row>
    <row r="9482" customFormat="false" ht="15" hidden="false" customHeight="false" outlineLevel="0" collapsed="false">
      <c r="A9482" s="37" t="n">
        <v>1008392</v>
      </c>
      <c r="B9482" s="38" t="n">
        <v>46311</v>
      </c>
      <c r="C9482" s="39" t="n">
        <v>1</v>
      </c>
      <c r="D9482" s="39" t="s">
        <v>26</v>
      </c>
      <c r="E9482" s="39"/>
      <c r="F9482" s="41" t="n">
        <f aca="false">IF(A9482="","",MATCH(A9482,P_ID,1))</f>
        <v>8392</v>
      </c>
      <c r="G9482" s="41" t="str">
        <f aca="false">IF(A9482="","",INDEX(P_Svc,F9482))</f>
        <v>Standard</v>
      </c>
      <c r="H9482" s="41" t="str">
        <f aca="false">IF(A9482="","",INDEX(P_Zone,F9482))</f>
        <v>Central</v>
      </c>
      <c r="I9482" s="41" t="n">
        <f aca="false">IF(A9482="","",IF(D9482="Delivered",IF(B9482&lt;=INDEX(P_Due,F9482),1,0),0))</f>
        <v>1</v>
      </c>
    </row>
    <row r="9483" customFormat="false" ht="15" hidden="false" customHeight="false" outlineLevel="0" collapsed="false">
      <c r="A9483" s="37" t="n">
        <v>1008394</v>
      </c>
      <c r="B9483" s="38" t="n">
        <v>46311</v>
      </c>
      <c r="C9483" s="39" t="n">
        <v>1</v>
      </c>
      <c r="D9483" s="39" t="s">
        <v>26</v>
      </c>
      <c r="E9483" s="39"/>
      <c r="F9483" s="41" t="n">
        <f aca="false">IF(A9483="","",MATCH(A9483,P_ID,1))</f>
        <v>8394</v>
      </c>
      <c r="G9483" s="41" t="str">
        <f aca="false">IF(A9483="","",INDEX(P_Svc,F9483))</f>
        <v>Standard</v>
      </c>
      <c r="H9483" s="41" t="str">
        <f aca="false">IF(A9483="","",INDEX(P_Zone,F9483))</f>
        <v>West</v>
      </c>
      <c r="I9483" s="41" t="n">
        <f aca="false">IF(A9483="","",IF(D9483="Delivered",IF(B9483&lt;=INDEX(P_Due,F9483),1,0),0))</f>
        <v>1</v>
      </c>
    </row>
    <row r="9484" customFormat="false" ht="15" hidden="false" customHeight="false" outlineLevel="0" collapsed="false">
      <c r="A9484" s="37" t="n">
        <v>1008395</v>
      </c>
      <c r="B9484" s="38" t="n">
        <v>46311</v>
      </c>
      <c r="C9484" s="39" t="n">
        <v>1</v>
      </c>
      <c r="D9484" s="39" t="s">
        <v>26</v>
      </c>
      <c r="E9484" s="39"/>
      <c r="F9484" s="41" t="n">
        <f aca="false">IF(A9484="","",MATCH(A9484,P_ID,1))</f>
        <v>8395</v>
      </c>
      <c r="G9484" s="41" t="str">
        <f aca="false">IF(A9484="","",INDEX(P_Svc,F9484))</f>
        <v>Standard</v>
      </c>
      <c r="H9484" s="41" t="str">
        <f aca="false">IF(A9484="","",INDEX(P_Zone,F9484))</f>
        <v>Central</v>
      </c>
      <c r="I9484" s="41" t="n">
        <f aca="false">IF(A9484="","",IF(D9484="Delivered",IF(B9484&lt;=INDEX(P_Due,F9484),1,0),0))</f>
        <v>1</v>
      </c>
    </row>
    <row r="9485" customFormat="false" ht="15" hidden="false" customHeight="false" outlineLevel="0" collapsed="false">
      <c r="A9485" s="37" t="n">
        <v>1008396</v>
      </c>
      <c r="B9485" s="38" t="n">
        <v>46311</v>
      </c>
      <c r="C9485" s="39" t="n">
        <v>0</v>
      </c>
      <c r="D9485" s="39" t="s">
        <v>80</v>
      </c>
      <c r="E9485" s="39" t="s">
        <v>40</v>
      </c>
      <c r="F9485" s="41" t="n">
        <f aca="false">IF(A9485="","",MATCH(A9485,P_ID,1))</f>
        <v>8396</v>
      </c>
      <c r="G9485" s="41" t="str">
        <f aca="false">IF(A9485="","",INDEX(P_Svc,F9485))</f>
        <v>Economy</v>
      </c>
      <c r="H9485" s="41" t="str">
        <f aca="false">IF(A9485="","",INDEX(P_Zone,F9485))</f>
        <v>North</v>
      </c>
      <c r="I9485" s="41" t="n">
        <f aca="false">IF(A9485="","",IF(D9485="Delivered",IF(B9485&lt;=INDEX(P_Due,F9485),1,0),0))</f>
        <v>0</v>
      </c>
    </row>
    <row r="9486" customFormat="false" ht="15" hidden="false" customHeight="false" outlineLevel="0" collapsed="false">
      <c r="A9486" s="37" t="n">
        <v>1008397</v>
      </c>
      <c r="B9486" s="38" t="n">
        <v>46311</v>
      </c>
      <c r="C9486" s="39" t="n">
        <v>1</v>
      </c>
      <c r="D9486" s="39" t="s">
        <v>26</v>
      </c>
      <c r="E9486" s="39"/>
      <c r="F9486" s="41" t="n">
        <f aca="false">IF(A9486="","",MATCH(A9486,P_ID,1))</f>
        <v>8397</v>
      </c>
      <c r="G9486" s="41" t="str">
        <f aca="false">IF(A9486="","",INDEX(P_Svc,F9486))</f>
        <v>Standard</v>
      </c>
      <c r="H9486" s="41" t="str">
        <f aca="false">IF(A9486="","",INDEX(P_Zone,F9486))</f>
        <v>South</v>
      </c>
      <c r="I9486" s="41" t="n">
        <f aca="false">IF(A9486="","",IF(D9486="Delivered",IF(B9486&lt;=INDEX(P_Due,F9486),1,0),0))</f>
        <v>1</v>
      </c>
    </row>
    <row r="9487" customFormat="false" ht="15" hidden="false" customHeight="false" outlineLevel="0" collapsed="false">
      <c r="A9487" s="37" t="n">
        <v>1008398</v>
      </c>
      <c r="B9487" s="38" t="n">
        <v>46311</v>
      </c>
      <c r="C9487" s="39" t="n">
        <v>1</v>
      </c>
      <c r="D9487" s="39" t="s">
        <v>26</v>
      </c>
      <c r="E9487" s="39"/>
      <c r="F9487" s="41" t="n">
        <f aca="false">IF(A9487="","",MATCH(A9487,P_ID,1))</f>
        <v>8398</v>
      </c>
      <c r="G9487" s="41" t="str">
        <f aca="false">IF(A9487="","",INDEX(P_Svc,F9487))</f>
        <v>Economy</v>
      </c>
      <c r="H9487" s="41" t="str">
        <f aca="false">IF(A9487="","",INDEX(P_Zone,F9487))</f>
        <v>Central</v>
      </c>
      <c r="I9487" s="41" t="n">
        <f aca="false">IF(A9487="","",IF(D9487="Delivered",IF(B9487&lt;=INDEX(P_Due,F9487),1,0),0))</f>
        <v>1</v>
      </c>
    </row>
    <row r="9488" customFormat="false" ht="15" hidden="false" customHeight="false" outlineLevel="0" collapsed="false">
      <c r="A9488" s="37" t="n">
        <v>1008399</v>
      </c>
      <c r="B9488" s="38" t="n">
        <v>46311</v>
      </c>
      <c r="C9488" s="39" t="n">
        <v>1</v>
      </c>
      <c r="D9488" s="39" t="s">
        <v>26</v>
      </c>
      <c r="E9488" s="39"/>
      <c r="F9488" s="41" t="n">
        <f aca="false">IF(A9488="","",MATCH(A9488,P_ID,1))</f>
        <v>8399</v>
      </c>
      <c r="G9488" s="41" t="str">
        <f aca="false">IF(A9488="","",INDEX(P_Svc,F9488))</f>
        <v>Standard</v>
      </c>
      <c r="H9488" s="41" t="str">
        <f aca="false">IF(A9488="","",INDEX(P_Zone,F9488))</f>
        <v>Central</v>
      </c>
      <c r="I9488" s="41" t="n">
        <f aca="false">IF(A9488="","",IF(D9488="Delivered",IF(B9488&lt;=INDEX(P_Due,F9488),1,0),0))</f>
        <v>1</v>
      </c>
    </row>
    <row r="9489" customFormat="false" ht="15" hidden="false" customHeight="false" outlineLevel="0" collapsed="false">
      <c r="A9489" s="37" t="n">
        <v>1008400</v>
      </c>
      <c r="B9489" s="38" t="n">
        <v>46311</v>
      </c>
      <c r="C9489" s="39" t="n">
        <v>1</v>
      </c>
      <c r="D9489" s="39" t="s">
        <v>26</v>
      </c>
      <c r="E9489" s="39"/>
      <c r="F9489" s="41" t="n">
        <f aca="false">IF(A9489="","",MATCH(A9489,P_ID,1))</f>
        <v>8400</v>
      </c>
      <c r="G9489" s="41" t="str">
        <f aca="false">IF(A9489="","",INDEX(P_Svc,F9489))</f>
        <v>Standard</v>
      </c>
      <c r="H9489" s="41" t="str">
        <f aca="false">IF(A9489="","",INDEX(P_Zone,F9489))</f>
        <v>Central</v>
      </c>
      <c r="I9489" s="41" t="n">
        <f aca="false">IF(A9489="","",IF(D9489="Delivered",IF(B9489&lt;=INDEX(P_Due,F9489),1,0),0))</f>
        <v>1</v>
      </c>
    </row>
    <row r="9490" customFormat="false" ht="15" hidden="false" customHeight="false" outlineLevel="0" collapsed="false">
      <c r="A9490" s="37" t="n">
        <v>1008401</v>
      </c>
      <c r="B9490" s="38" t="n">
        <v>46311</v>
      </c>
      <c r="C9490" s="39" t="n">
        <v>1</v>
      </c>
      <c r="D9490" s="39" t="s">
        <v>26</v>
      </c>
      <c r="E9490" s="39"/>
      <c r="F9490" s="41" t="n">
        <f aca="false">IF(A9490="","",MATCH(A9490,P_ID,1))</f>
        <v>8401</v>
      </c>
      <c r="G9490" s="41" t="str">
        <f aca="false">IF(A9490="","",INDEX(P_Svc,F9490))</f>
        <v>Standard</v>
      </c>
      <c r="H9490" s="41" t="str">
        <f aca="false">IF(A9490="","",INDEX(P_Zone,F9490))</f>
        <v>Central</v>
      </c>
      <c r="I9490" s="41" t="n">
        <f aca="false">IF(A9490="","",IF(D9490="Delivered",IF(B9490&lt;=INDEX(P_Due,F9490),1,0),0))</f>
        <v>1</v>
      </c>
    </row>
    <row r="9491" customFormat="false" ht="15" hidden="false" customHeight="false" outlineLevel="0" collapsed="false">
      <c r="A9491" s="37" t="n">
        <v>1008402</v>
      </c>
      <c r="B9491" s="38" t="n">
        <v>46311</v>
      </c>
      <c r="C9491" s="39" t="n">
        <v>1</v>
      </c>
      <c r="D9491" s="39" t="s">
        <v>26</v>
      </c>
      <c r="E9491" s="39"/>
      <c r="F9491" s="41" t="n">
        <f aca="false">IF(A9491="","",MATCH(A9491,P_ID,1))</f>
        <v>8402</v>
      </c>
      <c r="G9491" s="41" t="str">
        <f aca="false">IF(A9491="","",INDEX(P_Svc,F9491))</f>
        <v>Economy</v>
      </c>
      <c r="H9491" s="41" t="str">
        <f aca="false">IF(A9491="","",INDEX(P_Zone,F9491))</f>
        <v>South</v>
      </c>
      <c r="I9491" s="41" t="n">
        <f aca="false">IF(A9491="","",IF(D9491="Delivered",IF(B9491&lt;=INDEX(P_Due,F9491),1,0),0))</f>
        <v>1</v>
      </c>
    </row>
    <row r="9492" customFormat="false" ht="15" hidden="false" customHeight="false" outlineLevel="0" collapsed="false">
      <c r="A9492" s="37" t="n">
        <v>1008403</v>
      </c>
      <c r="B9492" s="38" t="n">
        <v>46311</v>
      </c>
      <c r="C9492" s="39" t="n">
        <v>1</v>
      </c>
      <c r="D9492" s="39" t="s">
        <v>26</v>
      </c>
      <c r="E9492" s="39"/>
      <c r="F9492" s="41" t="n">
        <f aca="false">IF(A9492="","",MATCH(A9492,P_ID,1))</f>
        <v>8403</v>
      </c>
      <c r="G9492" s="41" t="str">
        <f aca="false">IF(A9492="","",INDEX(P_Svc,F9492))</f>
        <v>Economy</v>
      </c>
      <c r="H9492" s="41" t="str">
        <f aca="false">IF(A9492="","",INDEX(P_Zone,F9492))</f>
        <v>Central</v>
      </c>
      <c r="I9492" s="41" t="n">
        <f aca="false">IF(A9492="","",IF(D9492="Delivered",IF(B9492&lt;=INDEX(P_Due,F9492),1,0),0))</f>
        <v>1</v>
      </c>
    </row>
    <row r="9493" customFormat="false" ht="15" hidden="false" customHeight="false" outlineLevel="0" collapsed="false">
      <c r="A9493" s="37" t="n">
        <v>1008404</v>
      </c>
      <c r="B9493" s="38" t="n">
        <v>46311</v>
      </c>
      <c r="C9493" s="39" t="n">
        <v>1</v>
      </c>
      <c r="D9493" s="39" t="s">
        <v>79</v>
      </c>
      <c r="E9493" s="39" t="s">
        <v>32</v>
      </c>
      <c r="F9493" s="41" t="n">
        <f aca="false">IF(A9493="","",MATCH(A9493,P_ID,1))</f>
        <v>8404</v>
      </c>
      <c r="G9493" s="41" t="str">
        <f aca="false">IF(A9493="","",INDEX(P_Svc,F9493))</f>
        <v>Economy</v>
      </c>
      <c r="H9493" s="41" t="str">
        <f aca="false">IF(A9493="","",INDEX(P_Zone,F9493))</f>
        <v>Central</v>
      </c>
      <c r="I9493" s="41" t="n">
        <f aca="false">IF(A9493="","",IF(D9493="Delivered",IF(B9493&lt;=INDEX(P_Due,F9493),1,0),0))</f>
        <v>0</v>
      </c>
    </row>
    <row r="9494" customFormat="false" ht="15" hidden="false" customHeight="false" outlineLevel="0" collapsed="false">
      <c r="A9494" s="37" t="n">
        <v>1008405</v>
      </c>
      <c r="B9494" s="38" t="n">
        <v>46311</v>
      </c>
      <c r="C9494" s="39" t="n">
        <v>1</v>
      </c>
      <c r="D9494" s="39" t="s">
        <v>26</v>
      </c>
      <c r="E9494" s="39"/>
      <c r="F9494" s="41" t="n">
        <f aca="false">IF(A9494="","",MATCH(A9494,P_ID,1))</f>
        <v>8405</v>
      </c>
      <c r="G9494" s="41" t="str">
        <f aca="false">IF(A9494="","",INDEX(P_Svc,F9494))</f>
        <v>Standard</v>
      </c>
      <c r="H9494" s="41" t="str">
        <f aca="false">IF(A9494="","",INDEX(P_Zone,F9494))</f>
        <v>East</v>
      </c>
      <c r="I9494" s="41" t="n">
        <f aca="false">IF(A9494="","",IF(D9494="Delivered",IF(B9494&lt;=INDEX(P_Due,F9494),1,0),0))</f>
        <v>1</v>
      </c>
    </row>
    <row r="9495" customFormat="false" ht="15" hidden="false" customHeight="false" outlineLevel="0" collapsed="false">
      <c r="A9495" s="37" t="n">
        <v>1008406</v>
      </c>
      <c r="B9495" s="38" t="n">
        <v>46311</v>
      </c>
      <c r="C9495" s="39" t="n">
        <v>1</v>
      </c>
      <c r="D9495" s="39" t="s">
        <v>26</v>
      </c>
      <c r="E9495" s="39"/>
      <c r="F9495" s="41" t="n">
        <f aca="false">IF(A9495="","",MATCH(A9495,P_ID,1))</f>
        <v>8406</v>
      </c>
      <c r="G9495" s="41" t="str">
        <f aca="false">IF(A9495="","",INDEX(P_Svc,F9495))</f>
        <v>Economy</v>
      </c>
      <c r="H9495" s="41" t="str">
        <f aca="false">IF(A9495="","",INDEX(P_Zone,F9495))</f>
        <v>South</v>
      </c>
      <c r="I9495" s="41" t="n">
        <f aca="false">IF(A9495="","",IF(D9495="Delivered",IF(B9495&lt;=INDEX(P_Due,F9495),1,0),0))</f>
        <v>1</v>
      </c>
    </row>
    <row r="9496" customFormat="false" ht="15" hidden="false" customHeight="false" outlineLevel="0" collapsed="false">
      <c r="A9496" s="37" t="n">
        <v>1008407</v>
      </c>
      <c r="B9496" s="38" t="n">
        <v>46311</v>
      </c>
      <c r="C9496" s="39" t="n">
        <v>1</v>
      </c>
      <c r="D9496" s="39" t="s">
        <v>26</v>
      </c>
      <c r="E9496" s="39"/>
      <c r="F9496" s="41" t="n">
        <f aca="false">IF(A9496="","",MATCH(A9496,P_ID,1))</f>
        <v>8407</v>
      </c>
      <c r="G9496" s="41" t="str">
        <f aca="false">IF(A9496="","",INDEX(P_Svc,F9496))</f>
        <v>Standard</v>
      </c>
      <c r="H9496" s="41" t="str">
        <f aca="false">IF(A9496="","",INDEX(P_Zone,F9496))</f>
        <v>Central</v>
      </c>
      <c r="I9496" s="41" t="n">
        <f aca="false">IF(A9496="","",IF(D9496="Delivered",IF(B9496&lt;=INDEX(P_Due,F9496),1,0),0))</f>
        <v>1</v>
      </c>
    </row>
    <row r="9497" customFormat="false" ht="15" hidden="false" customHeight="false" outlineLevel="0" collapsed="false">
      <c r="A9497" s="37" t="n">
        <v>1008408</v>
      </c>
      <c r="B9497" s="38" t="n">
        <v>46311</v>
      </c>
      <c r="C9497" s="39" t="n">
        <v>1</v>
      </c>
      <c r="D9497" s="39" t="s">
        <v>26</v>
      </c>
      <c r="E9497" s="39"/>
      <c r="F9497" s="41" t="n">
        <f aca="false">IF(A9497="","",MATCH(A9497,P_ID,1))</f>
        <v>8408</v>
      </c>
      <c r="G9497" s="41" t="str">
        <f aca="false">IF(A9497="","",INDEX(P_Svc,F9497))</f>
        <v>Standard</v>
      </c>
      <c r="H9497" s="41" t="str">
        <f aca="false">IF(A9497="","",INDEX(P_Zone,F9497))</f>
        <v>South</v>
      </c>
      <c r="I9497" s="41" t="n">
        <f aca="false">IF(A9497="","",IF(D9497="Delivered",IF(B9497&lt;=INDEX(P_Due,F9497),1,0),0))</f>
        <v>1</v>
      </c>
    </row>
    <row r="9498" customFormat="false" ht="15" hidden="false" customHeight="false" outlineLevel="0" collapsed="false">
      <c r="A9498" s="37" t="n">
        <v>1008409</v>
      </c>
      <c r="B9498" s="38" t="n">
        <v>46311</v>
      </c>
      <c r="C9498" s="39" t="n">
        <v>1</v>
      </c>
      <c r="D9498" s="39" t="s">
        <v>26</v>
      </c>
      <c r="E9498" s="39"/>
      <c r="F9498" s="41" t="n">
        <f aca="false">IF(A9498="","",MATCH(A9498,P_ID,1))</f>
        <v>8409</v>
      </c>
      <c r="G9498" s="41" t="str">
        <f aca="false">IF(A9498="","",INDEX(P_Svc,F9498))</f>
        <v>Economy</v>
      </c>
      <c r="H9498" s="41" t="str">
        <f aca="false">IF(A9498="","",INDEX(P_Zone,F9498))</f>
        <v>South</v>
      </c>
      <c r="I9498" s="41" t="n">
        <f aca="false">IF(A9498="","",IF(D9498="Delivered",IF(B9498&lt;=INDEX(P_Due,F9498),1,0),0))</f>
        <v>1</v>
      </c>
    </row>
    <row r="9499" customFormat="false" ht="15" hidden="false" customHeight="false" outlineLevel="0" collapsed="false">
      <c r="A9499" s="37" t="n">
        <v>1008410</v>
      </c>
      <c r="B9499" s="38" t="n">
        <v>46311</v>
      </c>
      <c r="C9499" s="39" t="n">
        <v>1</v>
      </c>
      <c r="D9499" s="39" t="s">
        <v>26</v>
      </c>
      <c r="E9499" s="39"/>
      <c r="F9499" s="41" t="n">
        <f aca="false">IF(A9499="","",MATCH(A9499,P_ID,1))</f>
        <v>8410</v>
      </c>
      <c r="G9499" s="41" t="str">
        <f aca="false">IF(A9499="","",INDEX(P_Svc,F9499))</f>
        <v>Standard</v>
      </c>
      <c r="H9499" s="41" t="str">
        <f aca="false">IF(A9499="","",INDEX(P_Zone,F9499))</f>
        <v>South</v>
      </c>
      <c r="I9499" s="41" t="n">
        <f aca="false">IF(A9499="","",IF(D9499="Delivered",IF(B9499&lt;=INDEX(P_Due,F9499),1,0),0))</f>
        <v>1</v>
      </c>
    </row>
    <row r="9500" customFormat="false" ht="15" hidden="false" customHeight="false" outlineLevel="0" collapsed="false">
      <c r="A9500" s="37" t="n">
        <v>1008411</v>
      </c>
      <c r="B9500" s="38" t="n">
        <v>46311</v>
      </c>
      <c r="C9500" s="39" t="n">
        <v>1</v>
      </c>
      <c r="D9500" s="39" t="s">
        <v>26</v>
      </c>
      <c r="E9500" s="39"/>
      <c r="F9500" s="41" t="n">
        <f aca="false">IF(A9500="","",MATCH(A9500,P_ID,1))</f>
        <v>8411</v>
      </c>
      <c r="G9500" s="41" t="str">
        <f aca="false">IF(A9500="","",INDEX(P_Svc,F9500))</f>
        <v>Standard</v>
      </c>
      <c r="H9500" s="41" t="str">
        <f aca="false">IF(A9500="","",INDEX(P_Zone,F9500))</f>
        <v>North</v>
      </c>
      <c r="I9500" s="41" t="n">
        <f aca="false">IF(A9500="","",IF(D9500="Delivered",IF(B9500&lt;=INDEX(P_Due,F9500),1,0),0))</f>
        <v>1</v>
      </c>
    </row>
    <row r="9501" customFormat="false" ht="15" hidden="false" customHeight="false" outlineLevel="0" collapsed="false">
      <c r="A9501" s="37" t="n">
        <v>1008412</v>
      </c>
      <c r="B9501" s="38" t="n">
        <v>46311</v>
      </c>
      <c r="C9501" s="39" t="n">
        <v>1</v>
      </c>
      <c r="D9501" s="39" t="s">
        <v>26</v>
      </c>
      <c r="E9501" s="39"/>
      <c r="F9501" s="41" t="n">
        <f aca="false">IF(A9501="","",MATCH(A9501,P_ID,1))</f>
        <v>8412</v>
      </c>
      <c r="G9501" s="41" t="str">
        <f aca="false">IF(A9501="","",INDEX(P_Svc,F9501))</f>
        <v>Standard</v>
      </c>
      <c r="H9501" s="41" t="str">
        <f aca="false">IF(A9501="","",INDEX(P_Zone,F9501))</f>
        <v>South</v>
      </c>
      <c r="I9501" s="41" t="n">
        <f aca="false">IF(A9501="","",IF(D9501="Delivered",IF(B9501&lt;=INDEX(P_Due,F9501),1,0),0))</f>
        <v>1</v>
      </c>
    </row>
    <row r="9502" customFormat="false" ht="15" hidden="false" customHeight="false" outlineLevel="0" collapsed="false">
      <c r="A9502" s="37" t="n">
        <v>1008413</v>
      </c>
      <c r="B9502" s="38" t="n">
        <v>46311</v>
      </c>
      <c r="C9502" s="39" t="n">
        <v>1</v>
      </c>
      <c r="D9502" s="39" t="s">
        <v>26</v>
      </c>
      <c r="E9502" s="39"/>
      <c r="F9502" s="41" t="n">
        <f aca="false">IF(A9502="","",MATCH(A9502,P_ID,1))</f>
        <v>8413</v>
      </c>
      <c r="G9502" s="41" t="str">
        <f aca="false">IF(A9502="","",INDEX(P_Svc,F9502))</f>
        <v>Standard</v>
      </c>
      <c r="H9502" s="41" t="str">
        <f aca="false">IF(A9502="","",INDEX(P_Zone,F9502))</f>
        <v>North</v>
      </c>
      <c r="I9502" s="41" t="n">
        <f aca="false">IF(A9502="","",IF(D9502="Delivered",IF(B9502&lt;=INDEX(P_Due,F9502),1,0),0))</f>
        <v>1</v>
      </c>
    </row>
    <row r="9503" customFormat="false" ht="15" hidden="false" customHeight="false" outlineLevel="0" collapsed="false">
      <c r="A9503" s="37" t="n">
        <v>1008414</v>
      </c>
      <c r="B9503" s="38" t="n">
        <v>46311</v>
      </c>
      <c r="C9503" s="39" t="n">
        <v>1</v>
      </c>
      <c r="D9503" s="39" t="s">
        <v>26</v>
      </c>
      <c r="E9503" s="39"/>
      <c r="F9503" s="41" t="n">
        <f aca="false">IF(A9503="","",MATCH(A9503,P_ID,1))</f>
        <v>8414</v>
      </c>
      <c r="G9503" s="41" t="str">
        <f aca="false">IF(A9503="","",INDEX(P_Svc,F9503))</f>
        <v>Economy</v>
      </c>
      <c r="H9503" s="41" t="str">
        <f aca="false">IF(A9503="","",INDEX(P_Zone,F9503))</f>
        <v>West</v>
      </c>
      <c r="I9503" s="41" t="n">
        <f aca="false">IF(A9503="","",IF(D9503="Delivered",IF(B9503&lt;=INDEX(P_Due,F9503),1,0),0))</f>
        <v>1</v>
      </c>
    </row>
    <row r="9504" customFormat="false" ht="15" hidden="false" customHeight="false" outlineLevel="0" collapsed="false">
      <c r="A9504" s="37" t="n">
        <v>1008415</v>
      </c>
      <c r="B9504" s="38" t="n">
        <v>46311</v>
      </c>
      <c r="C9504" s="39" t="n">
        <v>1</v>
      </c>
      <c r="D9504" s="39" t="s">
        <v>26</v>
      </c>
      <c r="E9504" s="39"/>
      <c r="F9504" s="41" t="n">
        <f aca="false">IF(A9504="","",MATCH(A9504,P_ID,1))</f>
        <v>8415</v>
      </c>
      <c r="G9504" s="41" t="str">
        <f aca="false">IF(A9504="","",INDEX(P_Svc,F9504))</f>
        <v>Standard</v>
      </c>
      <c r="H9504" s="41" t="str">
        <f aca="false">IF(A9504="","",INDEX(P_Zone,F9504))</f>
        <v>Central</v>
      </c>
      <c r="I9504" s="41" t="n">
        <f aca="false">IF(A9504="","",IF(D9504="Delivered",IF(B9504&lt;=INDEX(P_Due,F9504),1,0),0))</f>
        <v>1</v>
      </c>
    </row>
    <row r="9505" customFormat="false" ht="15" hidden="false" customHeight="false" outlineLevel="0" collapsed="false">
      <c r="A9505" s="37" t="n">
        <v>1008416</v>
      </c>
      <c r="B9505" s="38" t="n">
        <v>46311</v>
      </c>
      <c r="C9505" s="39" t="n">
        <v>1</v>
      </c>
      <c r="D9505" s="39" t="s">
        <v>26</v>
      </c>
      <c r="E9505" s="39"/>
      <c r="F9505" s="41" t="n">
        <f aca="false">IF(A9505="","",MATCH(A9505,P_ID,1))</f>
        <v>8416</v>
      </c>
      <c r="G9505" s="41" t="str">
        <f aca="false">IF(A9505="","",INDEX(P_Svc,F9505))</f>
        <v>Standard</v>
      </c>
      <c r="H9505" s="41" t="str">
        <f aca="false">IF(A9505="","",INDEX(P_Zone,F9505))</f>
        <v>South</v>
      </c>
      <c r="I9505" s="41" t="n">
        <f aca="false">IF(A9505="","",IF(D9505="Delivered",IF(B9505&lt;=INDEX(P_Due,F9505),1,0),0))</f>
        <v>1</v>
      </c>
    </row>
    <row r="9506" customFormat="false" ht="15" hidden="false" customHeight="false" outlineLevel="0" collapsed="false">
      <c r="A9506" s="37" t="n">
        <v>1008417</v>
      </c>
      <c r="B9506" s="38" t="n">
        <v>46311</v>
      </c>
      <c r="C9506" s="39" t="n">
        <v>1</v>
      </c>
      <c r="D9506" s="39" t="s">
        <v>26</v>
      </c>
      <c r="E9506" s="39"/>
      <c r="F9506" s="41" t="n">
        <f aca="false">IF(A9506="","",MATCH(A9506,P_ID,1))</f>
        <v>8417</v>
      </c>
      <c r="G9506" s="41" t="str">
        <f aca="false">IF(A9506="","",INDEX(P_Svc,F9506))</f>
        <v>Standard</v>
      </c>
      <c r="H9506" s="41" t="str">
        <f aca="false">IF(A9506="","",INDEX(P_Zone,F9506))</f>
        <v>Central</v>
      </c>
      <c r="I9506" s="41" t="n">
        <f aca="false">IF(A9506="","",IF(D9506="Delivered",IF(B9506&lt;=INDEX(P_Due,F9506),1,0),0))</f>
        <v>1</v>
      </c>
    </row>
    <row r="9507" customFormat="false" ht="15" hidden="false" customHeight="false" outlineLevel="0" collapsed="false">
      <c r="A9507" s="37" t="n">
        <v>1008418</v>
      </c>
      <c r="B9507" s="38" t="n">
        <v>46311</v>
      </c>
      <c r="C9507" s="39" t="n">
        <v>1</v>
      </c>
      <c r="D9507" s="39" t="s">
        <v>26</v>
      </c>
      <c r="E9507" s="39"/>
      <c r="F9507" s="41" t="n">
        <f aca="false">IF(A9507="","",MATCH(A9507,P_ID,1))</f>
        <v>8418</v>
      </c>
      <c r="G9507" s="41" t="str">
        <f aca="false">IF(A9507="","",INDEX(P_Svc,F9507))</f>
        <v>Standard</v>
      </c>
      <c r="H9507" s="41" t="str">
        <f aca="false">IF(A9507="","",INDEX(P_Zone,F9507))</f>
        <v>West</v>
      </c>
      <c r="I9507" s="41" t="n">
        <f aca="false">IF(A9507="","",IF(D9507="Delivered",IF(B9507&lt;=INDEX(P_Due,F9507),1,0),0))</f>
        <v>1</v>
      </c>
    </row>
    <row r="9508" customFormat="false" ht="15" hidden="false" customHeight="false" outlineLevel="0" collapsed="false">
      <c r="A9508" s="37" t="n">
        <v>1008419</v>
      </c>
      <c r="B9508" s="38" t="n">
        <v>46311</v>
      </c>
      <c r="C9508" s="39" t="n">
        <v>1</v>
      </c>
      <c r="D9508" s="39" t="s">
        <v>26</v>
      </c>
      <c r="E9508" s="39"/>
      <c r="F9508" s="41" t="n">
        <f aca="false">IF(A9508="","",MATCH(A9508,P_ID,1))</f>
        <v>8419</v>
      </c>
      <c r="G9508" s="41" t="str">
        <f aca="false">IF(A9508="","",INDEX(P_Svc,F9508))</f>
        <v>Economy</v>
      </c>
      <c r="H9508" s="41" t="str">
        <f aca="false">IF(A9508="","",INDEX(P_Zone,F9508))</f>
        <v>East</v>
      </c>
      <c r="I9508" s="41" t="n">
        <f aca="false">IF(A9508="","",IF(D9508="Delivered",IF(B9508&lt;=INDEX(P_Due,F9508),1,0),0))</f>
        <v>1</v>
      </c>
    </row>
    <row r="9509" customFormat="false" ht="15" hidden="false" customHeight="false" outlineLevel="0" collapsed="false">
      <c r="A9509" s="37" t="n">
        <v>1008420</v>
      </c>
      <c r="B9509" s="38" t="n">
        <v>46311</v>
      </c>
      <c r="C9509" s="39" t="n">
        <v>1</v>
      </c>
      <c r="D9509" s="39" t="s">
        <v>26</v>
      </c>
      <c r="E9509" s="39"/>
      <c r="F9509" s="41" t="n">
        <f aca="false">IF(A9509="","",MATCH(A9509,P_ID,1))</f>
        <v>8420</v>
      </c>
      <c r="G9509" s="41" t="str">
        <f aca="false">IF(A9509="","",INDEX(P_Svc,F9509))</f>
        <v>Standard</v>
      </c>
      <c r="H9509" s="41" t="str">
        <f aca="false">IF(A9509="","",INDEX(P_Zone,F9509))</f>
        <v>North</v>
      </c>
      <c r="I9509" s="41" t="n">
        <f aca="false">IF(A9509="","",IF(D9509="Delivered",IF(B9509&lt;=INDEX(P_Due,F9509),1,0),0))</f>
        <v>1</v>
      </c>
    </row>
    <row r="9510" customFormat="false" ht="15" hidden="false" customHeight="false" outlineLevel="0" collapsed="false">
      <c r="A9510" s="37" t="n">
        <v>1008422</v>
      </c>
      <c r="B9510" s="38" t="n">
        <v>46311</v>
      </c>
      <c r="C9510" s="39" t="n">
        <v>1</v>
      </c>
      <c r="D9510" s="39" t="s">
        <v>79</v>
      </c>
      <c r="E9510" s="39" t="s">
        <v>32</v>
      </c>
      <c r="F9510" s="41" t="n">
        <f aca="false">IF(A9510="","",MATCH(A9510,P_ID,1))</f>
        <v>8422</v>
      </c>
      <c r="G9510" s="41" t="str">
        <f aca="false">IF(A9510="","",INDEX(P_Svc,F9510))</f>
        <v>Standard</v>
      </c>
      <c r="H9510" s="41" t="str">
        <f aca="false">IF(A9510="","",INDEX(P_Zone,F9510))</f>
        <v>South</v>
      </c>
      <c r="I9510" s="41" t="n">
        <f aca="false">IF(A9510="","",IF(D9510="Delivered",IF(B9510&lt;=INDEX(P_Due,F9510),1,0),0))</f>
        <v>0</v>
      </c>
    </row>
    <row r="9511" customFormat="false" ht="15" hidden="false" customHeight="false" outlineLevel="0" collapsed="false">
      <c r="A9511" s="37" t="n">
        <v>1008423</v>
      </c>
      <c r="B9511" s="38" t="n">
        <v>46311</v>
      </c>
      <c r="C9511" s="39" t="n">
        <v>1</v>
      </c>
      <c r="D9511" s="39" t="s">
        <v>26</v>
      </c>
      <c r="E9511" s="39"/>
      <c r="F9511" s="41" t="n">
        <f aca="false">IF(A9511="","",MATCH(A9511,P_ID,1))</f>
        <v>8423</v>
      </c>
      <c r="G9511" s="41" t="str">
        <f aca="false">IF(A9511="","",INDEX(P_Svc,F9511))</f>
        <v>Standard</v>
      </c>
      <c r="H9511" s="41" t="str">
        <f aca="false">IF(A9511="","",INDEX(P_Zone,F9511))</f>
        <v>East</v>
      </c>
      <c r="I9511" s="41" t="n">
        <f aca="false">IF(A9511="","",IF(D9511="Delivered",IF(B9511&lt;=INDEX(P_Due,F9511),1,0),0))</f>
        <v>1</v>
      </c>
    </row>
    <row r="9512" customFormat="false" ht="15" hidden="false" customHeight="false" outlineLevel="0" collapsed="false">
      <c r="A9512" s="37" t="n">
        <v>1008424</v>
      </c>
      <c r="B9512" s="38" t="n">
        <v>46311</v>
      </c>
      <c r="C9512" s="39" t="n">
        <v>1</v>
      </c>
      <c r="D9512" s="39" t="s">
        <v>26</v>
      </c>
      <c r="E9512" s="39"/>
      <c r="F9512" s="41" t="n">
        <f aca="false">IF(A9512="","",MATCH(A9512,P_ID,1))</f>
        <v>8424</v>
      </c>
      <c r="G9512" s="41" t="str">
        <f aca="false">IF(A9512="","",INDEX(P_Svc,F9512))</f>
        <v>Standard</v>
      </c>
      <c r="H9512" s="41" t="str">
        <f aca="false">IF(A9512="","",INDEX(P_Zone,F9512))</f>
        <v>South</v>
      </c>
      <c r="I9512" s="41" t="n">
        <f aca="false">IF(A9512="","",IF(D9512="Delivered",IF(B9512&lt;=INDEX(P_Due,F9512),1,0),0))</f>
        <v>1</v>
      </c>
    </row>
    <row r="9513" customFormat="false" ht="15" hidden="false" customHeight="false" outlineLevel="0" collapsed="false">
      <c r="A9513" s="37" t="n">
        <v>1008426</v>
      </c>
      <c r="B9513" s="38" t="n">
        <v>46311</v>
      </c>
      <c r="C9513" s="39" t="n">
        <v>1</v>
      </c>
      <c r="D9513" s="39" t="s">
        <v>26</v>
      </c>
      <c r="E9513" s="39"/>
      <c r="F9513" s="41" t="n">
        <f aca="false">IF(A9513="","",MATCH(A9513,P_ID,1))</f>
        <v>8426</v>
      </c>
      <c r="G9513" s="41" t="str">
        <f aca="false">IF(A9513="","",INDEX(P_Svc,F9513))</f>
        <v>Economy</v>
      </c>
      <c r="H9513" s="41" t="str">
        <f aca="false">IF(A9513="","",INDEX(P_Zone,F9513))</f>
        <v>Central</v>
      </c>
      <c r="I9513" s="41" t="n">
        <f aca="false">IF(A9513="","",IF(D9513="Delivered",IF(B9513&lt;=INDEX(P_Due,F9513),1,0),0))</f>
        <v>1</v>
      </c>
    </row>
    <row r="9514" customFormat="false" ht="15" hidden="false" customHeight="false" outlineLevel="0" collapsed="false">
      <c r="A9514" s="37" t="n">
        <v>1008427</v>
      </c>
      <c r="B9514" s="38" t="n">
        <v>46311</v>
      </c>
      <c r="C9514" s="39" t="n">
        <v>1</v>
      </c>
      <c r="D9514" s="39" t="s">
        <v>26</v>
      </c>
      <c r="E9514" s="39"/>
      <c r="F9514" s="41" t="n">
        <f aca="false">IF(A9514="","",MATCH(A9514,P_ID,1))</f>
        <v>8427</v>
      </c>
      <c r="G9514" s="41" t="str">
        <f aca="false">IF(A9514="","",INDEX(P_Svc,F9514))</f>
        <v>Standard</v>
      </c>
      <c r="H9514" s="41" t="str">
        <f aca="false">IF(A9514="","",INDEX(P_Zone,F9514))</f>
        <v>South</v>
      </c>
      <c r="I9514" s="41" t="n">
        <f aca="false">IF(A9514="","",IF(D9514="Delivered",IF(B9514&lt;=INDEX(P_Due,F9514),1,0),0))</f>
        <v>1</v>
      </c>
    </row>
    <row r="9515" customFormat="false" ht="15" hidden="false" customHeight="false" outlineLevel="0" collapsed="false">
      <c r="A9515" s="37" t="n">
        <v>1008428</v>
      </c>
      <c r="B9515" s="38" t="n">
        <v>46311</v>
      </c>
      <c r="C9515" s="39" t="n">
        <v>1</v>
      </c>
      <c r="D9515" s="39" t="s">
        <v>26</v>
      </c>
      <c r="E9515" s="39"/>
      <c r="F9515" s="41" t="n">
        <f aca="false">IF(A9515="","",MATCH(A9515,P_ID,1))</f>
        <v>8428</v>
      </c>
      <c r="G9515" s="41" t="str">
        <f aca="false">IF(A9515="","",INDEX(P_Svc,F9515))</f>
        <v>Economy</v>
      </c>
      <c r="H9515" s="41" t="str">
        <f aca="false">IF(A9515="","",INDEX(P_Zone,F9515))</f>
        <v>East</v>
      </c>
      <c r="I9515" s="41" t="n">
        <f aca="false">IF(A9515="","",IF(D9515="Delivered",IF(B9515&lt;=INDEX(P_Due,F9515),1,0),0))</f>
        <v>1</v>
      </c>
    </row>
    <row r="9516" customFormat="false" ht="15" hidden="false" customHeight="false" outlineLevel="0" collapsed="false">
      <c r="A9516" s="37" t="n">
        <v>1008429</v>
      </c>
      <c r="B9516" s="38" t="n">
        <v>46311</v>
      </c>
      <c r="C9516" s="39" t="n">
        <v>1</v>
      </c>
      <c r="D9516" s="39" t="s">
        <v>26</v>
      </c>
      <c r="E9516" s="39"/>
      <c r="F9516" s="41" t="n">
        <f aca="false">IF(A9516="","",MATCH(A9516,P_ID,1))</f>
        <v>8429</v>
      </c>
      <c r="G9516" s="41" t="str">
        <f aca="false">IF(A9516="","",INDEX(P_Svc,F9516))</f>
        <v>Standard</v>
      </c>
      <c r="H9516" s="41" t="str">
        <f aca="false">IF(A9516="","",INDEX(P_Zone,F9516))</f>
        <v>North</v>
      </c>
      <c r="I9516" s="41" t="n">
        <f aca="false">IF(A9516="","",IF(D9516="Delivered",IF(B9516&lt;=INDEX(P_Due,F9516),1,0),0))</f>
        <v>1</v>
      </c>
    </row>
    <row r="9517" customFormat="false" ht="15" hidden="false" customHeight="false" outlineLevel="0" collapsed="false">
      <c r="A9517" s="37" t="n">
        <v>1008431</v>
      </c>
      <c r="B9517" s="38" t="n">
        <v>46311</v>
      </c>
      <c r="C9517" s="39" t="n">
        <v>1</v>
      </c>
      <c r="D9517" s="39" t="s">
        <v>26</v>
      </c>
      <c r="E9517" s="39"/>
      <c r="F9517" s="41" t="n">
        <f aca="false">IF(A9517="","",MATCH(A9517,P_ID,1))</f>
        <v>8431</v>
      </c>
      <c r="G9517" s="41" t="str">
        <f aca="false">IF(A9517="","",INDEX(P_Svc,F9517))</f>
        <v>Standard</v>
      </c>
      <c r="H9517" s="41" t="str">
        <f aca="false">IF(A9517="","",INDEX(P_Zone,F9517))</f>
        <v>Central</v>
      </c>
      <c r="I9517" s="41" t="n">
        <f aca="false">IF(A9517="","",IF(D9517="Delivered",IF(B9517&lt;=INDEX(P_Due,F9517),1,0),0))</f>
        <v>1</v>
      </c>
    </row>
    <row r="9518" customFormat="false" ht="15" hidden="false" customHeight="false" outlineLevel="0" collapsed="false">
      <c r="A9518" s="37" t="n">
        <v>1008432</v>
      </c>
      <c r="B9518" s="38" t="n">
        <v>46311</v>
      </c>
      <c r="C9518" s="39" t="n">
        <v>1</v>
      </c>
      <c r="D9518" s="39" t="s">
        <v>26</v>
      </c>
      <c r="E9518" s="39"/>
      <c r="F9518" s="41" t="n">
        <f aca="false">IF(A9518="","",MATCH(A9518,P_ID,1))</f>
        <v>8432</v>
      </c>
      <c r="G9518" s="41" t="str">
        <f aca="false">IF(A9518="","",INDEX(P_Svc,F9518))</f>
        <v>Standard</v>
      </c>
      <c r="H9518" s="41" t="str">
        <f aca="false">IF(A9518="","",INDEX(P_Zone,F9518))</f>
        <v>East</v>
      </c>
      <c r="I9518" s="41" t="n">
        <f aca="false">IF(A9518="","",IF(D9518="Delivered",IF(B9518&lt;=INDEX(P_Due,F9518),1,0),0))</f>
        <v>1</v>
      </c>
    </row>
    <row r="9519" customFormat="false" ht="15" hidden="false" customHeight="false" outlineLevel="0" collapsed="false">
      <c r="A9519" s="37" t="n">
        <v>1008434</v>
      </c>
      <c r="B9519" s="38" t="n">
        <v>46311</v>
      </c>
      <c r="C9519" s="39" t="n">
        <v>1</v>
      </c>
      <c r="D9519" s="39" t="s">
        <v>26</v>
      </c>
      <c r="E9519" s="39"/>
      <c r="F9519" s="41" t="n">
        <f aca="false">IF(A9519="","",MATCH(A9519,P_ID,1))</f>
        <v>8434</v>
      </c>
      <c r="G9519" s="41" t="str">
        <f aca="false">IF(A9519="","",INDEX(P_Svc,F9519))</f>
        <v>Standard</v>
      </c>
      <c r="H9519" s="41" t="str">
        <f aca="false">IF(A9519="","",INDEX(P_Zone,F9519))</f>
        <v>East</v>
      </c>
      <c r="I9519" s="41" t="n">
        <f aca="false">IF(A9519="","",IF(D9519="Delivered",IF(B9519&lt;=INDEX(P_Due,F9519),1,0),0))</f>
        <v>1</v>
      </c>
    </row>
    <row r="9520" customFormat="false" ht="15" hidden="false" customHeight="false" outlineLevel="0" collapsed="false">
      <c r="A9520" s="37" t="n">
        <v>1008435</v>
      </c>
      <c r="B9520" s="38" t="n">
        <v>46311</v>
      </c>
      <c r="C9520" s="39" t="n">
        <v>1</v>
      </c>
      <c r="D9520" s="39" t="s">
        <v>26</v>
      </c>
      <c r="E9520" s="39"/>
      <c r="F9520" s="41" t="n">
        <f aca="false">IF(A9520="","",MATCH(A9520,P_ID,1))</f>
        <v>8435</v>
      </c>
      <c r="G9520" s="41" t="str">
        <f aca="false">IF(A9520="","",INDEX(P_Svc,F9520))</f>
        <v>Standard</v>
      </c>
      <c r="H9520" s="41" t="str">
        <f aca="false">IF(A9520="","",INDEX(P_Zone,F9520))</f>
        <v>East</v>
      </c>
      <c r="I9520" s="41" t="n">
        <f aca="false">IF(A9520="","",IF(D9520="Delivered",IF(B9520&lt;=INDEX(P_Due,F9520),1,0),0))</f>
        <v>1</v>
      </c>
    </row>
    <row r="9521" customFormat="false" ht="15" hidden="false" customHeight="false" outlineLevel="0" collapsed="false">
      <c r="A9521" s="37" t="n">
        <v>1008436</v>
      </c>
      <c r="B9521" s="38" t="n">
        <v>46311</v>
      </c>
      <c r="C9521" s="39" t="n">
        <v>1</v>
      </c>
      <c r="D9521" s="39" t="s">
        <v>26</v>
      </c>
      <c r="E9521" s="39"/>
      <c r="F9521" s="41" t="n">
        <f aca="false">IF(A9521="","",MATCH(A9521,P_ID,1))</f>
        <v>8436</v>
      </c>
      <c r="G9521" s="41" t="str">
        <f aca="false">IF(A9521="","",INDEX(P_Svc,F9521))</f>
        <v>Standard</v>
      </c>
      <c r="H9521" s="41" t="str">
        <f aca="false">IF(A9521="","",INDEX(P_Zone,F9521))</f>
        <v>North</v>
      </c>
      <c r="I9521" s="41" t="n">
        <f aca="false">IF(A9521="","",IF(D9521="Delivered",IF(B9521&lt;=INDEX(P_Due,F9521),1,0),0))</f>
        <v>1</v>
      </c>
    </row>
    <row r="9522" customFormat="false" ht="15" hidden="false" customHeight="false" outlineLevel="0" collapsed="false">
      <c r="A9522" s="37" t="n">
        <v>1008437</v>
      </c>
      <c r="B9522" s="38" t="n">
        <v>46311</v>
      </c>
      <c r="C9522" s="39" t="n">
        <v>1</v>
      </c>
      <c r="D9522" s="39" t="s">
        <v>26</v>
      </c>
      <c r="E9522" s="39"/>
      <c r="F9522" s="41" t="n">
        <f aca="false">IF(A9522="","",MATCH(A9522,P_ID,1))</f>
        <v>8437</v>
      </c>
      <c r="G9522" s="41" t="str">
        <f aca="false">IF(A9522="","",INDEX(P_Svc,F9522))</f>
        <v>Standard</v>
      </c>
      <c r="H9522" s="41" t="str">
        <f aca="false">IF(A9522="","",INDEX(P_Zone,F9522))</f>
        <v>East</v>
      </c>
      <c r="I9522" s="41" t="n">
        <f aca="false">IF(A9522="","",IF(D9522="Delivered",IF(B9522&lt;=INDEX(P_Due,F9522),1,0),0))</f>
        <v>1</v>
      </c>
    </row>
    <row r="9523" customFormat="false" ht="15" hidden="false" customHeight="false" outlineLevel="0" collapsed="false">
      <c r="A9523" s="37" t="n">
        <v>1008439</v>
      </c>
      <c r="B9523" s="38" t="n">
        <v>46311</v>
      </c>
      <c r="C9523" s="39" t="n">
        <v>1</v>
      </c>
      <c r="D9523" s="39" t="s">
        <v>26</v>
      </c>
      <c r="E9523" s="39"/>
      <c r="F9523" s="41" t="n">
        <f aca="false">IF(A9523="","",MATCH(A9523,P_ID,1))</f>
        <v>8439</v>
      </c>
      <c r="G9523" s="41" t="str">
        <f aca="false">IF(A9523="","",INDEX(P_Svc,F9523))</f>
        <v>Standard</v>
      </c>
      <c r="H9523" s="41" t="str">
        <f aca="false">IF(A9523="","",INDEX(P_Zone,F9523))</f>
        <v>South</v>
      </c>
      <c r="I9523" s="41" t="n">
        <f aca="false">IF(A9523="","",IF(D9523="Delivered",IF(B9523&lt;=INDEX(P_Due,F9523),1,0),0))</f>
        <v>1</v>
      </c>
    </row>
    <row r="9524" customFormat="false" ht="15" hidden="false" customHeight="false" outlineLevel="0" collapsed="false">
      <c r="A9524" s="37" t="n">
        <v>1008440</v>
      </c>
      <c r="B9524" s="38" t="n">
        <v>46311</v>
      </c>
      <c r="C9524" s="39" t="n">
        <v>1</v>
      </c>
      <c r="D9524" s="39" t="s">
        <v>26</v>
      </c>
      <c r="E9524" s="39"/>
      <c r="F9524" s="41" t="n">
        <f aca="false">IF(A9524="","",MATCH(A9524,P_ID,1))</f>
        <v>8440</v>
      </c>
      <c r="G9524" s="41" t="str">
        <f aca="false">IF(A9524="","",INDEX(P_Svc,F9524))</f>
        <v>Standard</v>
      </c>
      <c r="H9524" s="41" t="str">
        <f aca="false">IF(A9524="","",INDEX(P_Zone,F9524))</f>
        <v>Central</v>
      </c>
      <c r="I9524" s="41" t="n">
        <f aca="false">IF(A9524="","",IF(D9524="Delivered",IF(B9524&lt;=INDEX(P_Due,F9524),1,0),0))</f>
        <v>1</v>
      </c>
    </row>
    <row r="9525" customFormat="false" ht="15" hidden="false" customHeight="false" outlineLevel="0" collapsed="false">
      <c r="A9525" s="37" t="n">
        <v>1008603</v>
      </c>
      <c r="B9525" s="38" t="n">
        <v>46311</v>
      </c>
      <c r="C9525" s="39" t="n">
        <v>1</v>
      </c>
      <c r="D9525" s="39" t="s">
        <v>26</v>
      </c>
      <c r="E9525" s="39"/>
      <c r="F9525" s="41" t="n">
        <f aca="false">IF(A9525="","",MATCH(A9525,P_ID,1))</f>
        <v>8603</v>
      </c>
      <c r="G9525" s="41" t="str">
        <f aca="false">IF(A9525="","",INDEX(P_Svc,F9525))</f>
        <v>Express</v>
      </c>
      <c r="H9525" s="41" t="str">
        <f aca="false">IF(A9525="","",INDEX(P_Zone,F9525))</f>
        <v>East</v>
      </c>
      <c r="I9525" s="41" t="n">
        <f aca="false">IF(A9525="","",IF(D9525="Delivered",IF(B9525&lt;=INDEX(P_Due,F9525),1,0),0))</f>
        <v>1</v>
      </c>
    </row>
    <row r="9526" customFormat="false" ht="15" hidden="false" customHeight="false" outlineLevel="0" collapsed="false">
      <c r="A9526" s="37" t="n">
        <v>1007377</v>
      </c>
      <c r="B9526" s="38" t="n">
        <v>46311</v>
      </c>
      <c r="C9526" s="39" t="n">
        <v>3</v>
      </c>
      <c r="D9526" s="39" t="s">
        <v>26</v>
      </c>
      <c r="E9526" s="39"/>
      <c r="F9526" s="41" t="n">
        <f aca="false">IF(A9526="","",MATCH(A9526,P_ID,1))</f>
        <v>7377</v>
      </c>
      <c r="G9526" s="41" t="str">
        <f aca="false">IF(A9526="","",INDEX(P_Svc,F9526))</f>
        <v>Standard</v>
      </c>
      <c r="H9526" s="41" t="str">
        <f aca="false">IF(A9526="","",INDEX(P_Zone,F9526))</f>
        <v>North</v>
      </c>
      <c r="I9526" s="41" t="n">
        <f aca="false">IF(A9526="","",IF(D9526="Delivered",IF(B9526&lt;=INDEX(P_Due,F9526),1,0),0))</f>
        <v>0</v>
      </c>
    </row>
    <row r="9527" customFormat="false" ht="15" hidden="false" customHeight="false" outlineLevel="0" collapsed="false">
      <c r="A9527" s="37" t="n">
        <v>1007378</v>
      </c>
      <c r="B9527" s="38" t="n">
        <v>46311</v>
      </c>
      <c r="C9527" s="39" t="n">
        <v>3</v>
      </c>
      <c r="D9527" s="39" t="s">
        <v>26</v>
      </c>
      <c r="E9527" s="39"/>
      <c r="F9527" s="41" t="n">
        <f aca="false">IF(A9527="","",MATCH(A9527,P_ID,1))</f>
        <v>7378</v>
      </c>
      <c r="G9527" s="41" t="str">
        <f aca="false">IF(A9527="","",INDEX(P_Svc,F9527))</f>
        <v>Standard</v>
      </c>
      <c r="H9527" s="41" t="str">
        <f aca="false">IF(A9527="","",INDEX(P_Zone,F9527))</f>
        <v>East</v>
      </c>
      <c r="I9527" s="41" t="n">
        <f aca="false">IF(A9527="","",IF(D9527="Delivered",IF(B9527&lt;=INDEX(P_Due,F9527),1,0),0))</f>
        <v>0</v>
      </c>
    </row>
    <row r="9528" customFormat="false" ht="15" hidden="false" customHeight="false" outlineLevel="0" collapsed="false">
      <c r="A9528" s="37" t="n">
        <v>1007435</v>
      </c>
      <c r="B9528" s="38" t="n">
        <v>46311</v>
      </c>
      <c r="C9528" s="39" t="n">
        <v>3</v>
      </c>
      <c r="D9528" s="39" t="s">
        <v>26</v>
      </c>
      <c r="E9528" s="39"/>
      <c r="F9528" s="41" t="n">
        <f aca="false">IF(A9528="","",MATCH(A9528,P_ID,1))</f>
        <v>7435</v>
      </c>
      <c r="G9528" s="41" t="str">
        <f aca="false">IF(A9528="","",INDEX(P_Svc,F9528))</f>
        <v>Economy</v>
      </c>
      <c r="H9528" s="41" t="str">
        <f aca="false">IF(A9528="","",INDEX(P_Zone,F9528))</f>
        <v>North</v>
      </c>
      <c r="I9528" s="41" t="n">
        <f aca="false">IF(A9528="","",IF(D9528="Delivered",IF(B9528&lt;=INDEX(P_Due,F9528),1,0),0))</f>
        <v>1</v>
      </c>
    </row>
    <row r="9529" customFormat="false" ht="15" hidden="false" customHeight="false" outlineLevel="0" collapsed="false">
      <c r="A9529" s="37" t="n">
        <v>1007447</v>
      </c>
      <c r="B9529" s="38" t="n">
        <v>46311</v>
      </c>
      <c r="C9529" s="39" t="n">
        <v>3</v>
      </c>
      <c r="D9529" s="39" t="s">
        <v>26</v>
      </c>
      <c r="E9529" s="39"/>
      <c r="F9529" s="41" t="n">
        <f aca="false">IF(A9529="","",MATCH(A9529,P_ID,1))</f>
        <v>7447</v>
      </c>
      <c r="G9529" s="41" t="str">
        <f aca="false">IF(A9529="","",INDEX(P_Svc,F9529))</f>
        <v>Standard</v>
      </c>
      <c r="H9529" s="41" t="str">
        <f aca="false">IF(A9529="","",INDEX(P_Zone,F9529))</f>
        <v>East</v>
      </c>
      <c r="I9529" s="41" t="n">
        <f aca="false">IF(A9529="","",IF(D9529="Delivered",IF(B9529&lt;=INDEX(P_Due,F9529),1,0),0))</f>
        <v>0</v>
      </c>
    </row>
    <row r="9530" customFormat="false" ht="15" hidden="false" customHeight="false" outlineLevel="0" collapsed="false">
      <c r="A9530" s="37" t="n">
        <v>1007453</v>
      </c>
      <c r="B9530" s="38" t="n">
        <v>46311</v>
      </c>
      <c r="C9530" s="39" t="n">
        <v>3</v>
      </c>
      <c r="D9530" s="39" t="s">
        <v>26</v>
      </c>
      <c r="E9530" s="39"/>
      <c r="F9530" s="41" t="n">
        <f aca="false">IF(A9530="","",MATCH(A9530,P_ID,1))</f>
        <v>7453</v>
      </c>
      <c r="G9530" s="41" t="str">
        <f aca="false">IF(A9530="","",INDEX(P_Svc,F9530))</f>
        <v>Economy</v>
      </c>
      <c r="H9530" s="41" t="str">
        <f aca="false">IF(A9530="","",INDEX(P_Zone,F9530))</f>
        <v>East</v>
      </c>
      <c r="I9530" s="41" t="n">
        <f aca="false">IF(A9530="","",IF(D9530="Delivered",IF(B9530&lt;=INDEX(P_Due,F9530),1,0),0))</f>
        <v>1</v>
      </c>
    </row>
    <row r="9531" customFormat="false" ht="15" hidden="false" customHeight="false" outlineLevel="0" collapsed="false">
      <c r="A9531" s="37" t="n">
        <v>1007491</v>
      </c>
      <c r="B9531" s="38" t="n">
        <v>46311</v>
      </c>
      <c r="C9531" s="39" t="n">
        <v>3</v>
      </c>
      <c r="D9531" s="39" t="s">
        <v>26</v>
      </c>
      <c r="E9531" s="39"/>
      <c r="F9531" s="41" t="n">
        <f aca="false">IF(A9531="","",MATCH(A9531,P_ID,1))</f>
        <v>7491</v>
      </c>
      <c r="G9531" s="41" t="str">
        <f aca="false">IF(A9531="","",INDEX(P_Svc,F9531))</f>
        <v>Standard</v>
      </c>
      <c r="H9531" s="41" t="str">
        <f aca="false">IF(A9531="","",INDEX(P_Zone,F9531))</f>
        <v>West</v>
      </c>
      <c r="I9531" s="41" t="n">
        <f aca="false">IF(A9531="","",IF(D9531="Delivered",IF(B9531&lt;=INDEX(P_Due,F9531),1,0),0))</f>
        <v>0</v>
      </c>
    </row>
    <row r="9532" customFormat="false" ht="15" hidden="false" customHeight="false" outlineLevel="0" collapsed="false">
      <c r="A9532" s="37" t="n">
        <v>1007571</v>
      </c>
      <c r="B9532" s="38" t="n">
        <v>46311</v>
      </c>
      <c r="C9532" s="39" t="n">
        <v>3</v>
      </c>
      <c r="D9532" s="39" t="s">
        <v>26</v>
      </c>
      <c r="E9532" s="39"/>
      <c r="F9532" s="41" t="n">
        <f aca="false">IF(A9532="","",MATCH(A9532,P_ID,1))</f>
        <v>7571</v>
      </c>
      <c r="G9532" s="41" t="str">
        <f aca="false">IF(A9532="","",INDEX(P_Svc,F9532))</f>
        <v>Standard</v>
      </c>
      <c r="H9532" s="41" t="str">
        <f aca="false">IF(A9532="","",INDEX(P_Zone,F9532))</f>
        <v>South</v>
      </c>
      <c r="I9532" s="41" t="n">
        <f aca="false">IF(A9532="","",IF(D9532="Delivered",IF(B9532&lt;=INDEX(P_Due,F9532),1,0),0))</f>
        <v>0</v>
      </c>
    </row>
    <row r="9533" customFormat="false" ht="15" hidden="false" customHeight="false" outlineLevel="0" collapsed="false">
      <c r="A9533" s="37" t="n">
        <v>1007651</v>
      </c>
      <c r="B9533" s="38" t="n">
        <v>46311</v>
      </c>
      <c r="C9533" s="39" t="n">
        <v>1</v>
      </c>
      <c r="D9533" s="39" t="s">
        <v>26</v>
      </c>
      <c r="E9533" s="39"/>
      <c r="F9533" s="41" t="n">
        <f aca="false">IF(A9533="","",MATCH(A9533,P_ID,1))</f>
        <v>7651</v>
      </c>
      <c r="G9533" s="41" t="str">
        <f aca="false">IF(A9533="","",INDEX(P_Svc,F9533))</f>
        <v>Economy</v>
      </c>
      <c r="H9533" s="41" t="str">
        <f aca="false">IF(A9533="","",INDEX(P_Zone,F9533))</f>
        <v>South</v>
      </c>
      <c r="I9533" s="41" t="n">
        <f aca="false">IF(A9533="","",IF(D9533="Delivered",IF(B9533&lt;=INDEX(P_Due,F9533),1,0),0))</f>
        <v>1</v>
      </c>
    </row>
    <row r="9534" customFormat="false" ht="15" hidden="false" customHeight="false" outlineLevel="0" collapsed="false">
      <c r="A9534" s="37" t="n">
        <v>1007707</v>
      </c>
      <c r="B9534" s="38" t="n">
        <v>46311</v>
      </c>
      <c r="C9534" s="39" t="n">
        <v>3</v>
      </c>
      <c r="D9534" s="39" t="s">
        <v>79</v>
      </c>
      <c r="E9534" s="39" t="s">
        <v>38</v>
      </c>
      <c r="F9534" s="41" t="n">
        <f aca="false">IF(A9534="","",MATCH(A9534,P_ID,1))</f>
        <v>7707</v>
      </c>
      <c r="G9534" s="41" t="str">
        <f aca="false">IF(A9534="","",INDEX(P_Svc,F9534))</f>
        <v>Economy</v>
      </c>
      <c r="H9534" s="41" t="str">
        <f aca="false">IF(A9534="","",INDEX(P_Zone,F9534))</f>
        <v>North</v>
      </c>
      <c r="I9534" s="41" t="n">
        <f aca="false">IF(A9534="","",IF(D9534="Delivered",IF(B9534&lt;=INDEX(P_Due,F9534),1,0),0))</f>
        <v>0</v>
      </c>
    </row>
    <row r="9535" customFormat="false" ht="15" hidden="false" customHeight="false" outlineLevel="0" collapsed="false">
      <c r="A9535" s="37" t="n">
        <v>1007925</v>
      </c>
      <c r="B9535" s="38" t="n">
        <v>46311</v>
      </c>
      <c r="C9535" s="39" t="n">
        <v>2</v>
      </c>
      <c r="D9535" s="39" t="s">
        <v>26</v>
      </c>
      <c r="E9535" s="39"/>
      <c r="F9535" s="41" t="n">
        <f aca="false">IF(A9535="","",MATCH(A9535,P_ID,1))</f>
        <v>7925</v>
      </c>
      <c r="G9535" s="41" t="str">
        <f aca="false">IF(A9535="","",INDEX(P_Svc,F9535))</f>
        <v>Standard</v>
      </c>
      <c r="H9535" s="41" t="str">
        <f aca="false">IF(A9535="","",INDEX(P_Zone,F9535))</f>
        <v>South</v>
      </c>
      <c r="I9535" s="41" t="n">
        <f aca="false">IF(A9535="","",IF(D9535="Delivered",IF(B9535&lt;=INDEX(P_Due,F9535),1,0),0))</f>
        <v>1</v>
      </c>
    </row>
    <row r="9536" customFormat="false" ht="15" hidden="false" customHeight="false" outlineLevel="0" collapsed="false">
      <c r="A9536" s="37" t="n">
        <v>1007941</v>
      </c>
      <c r="B9536" s="38" t="n">
        <v>46311</v>
      </c>
      <c r="C9536" s="39" t="n">
        <v>2</v>
      </c>
      <c r="D9536" s="39" t="s">
        <v>26</v>
      </c>
      <c r="E9536" s="39"/>
      <c r="F9536" s="41" t="n">
        <f aca="false">IF(A9536="","",MATCH(A9536,P_ID,1))</f>
        <v>7941</v>
      </c>
      <c r="G9536" s="41" t="str">
        <f aca="false">IF(A9536="","",INDEX(P_Svc,F9536))</f>
        <v>Standard</v>
      </c>
      <c r="H9536" s="41" t="str">
        <f aca="false">IF(A9536="","",INDEX(P_Zone,F9536))</f>
        <v>Central</v>
      </c>
      <c r="I9536" s="41" t="n">
        <f aca="false">IF(A9536="","",IF(D9536="Delivered",IF(B9536&lt;=INDEX(P_Due,F9536),1,0),0))</f>
        <v>1</v>
      </c>
    </row>
    <row r="9537" customFormat="false" ht="15" hidden="false" customHeight="false" outlineLevel="0" collapsed="false">
      <c r="A9537" s="37" t="n">
        <v>1007995</v>
      </c>
      <c r="B9537" s="38" t="n">
        <v>46311</v>
      </c>
      <c r="C9537" s="39" t="n">
        <v>2</v>
      </c>
      <c r="D9537" s="39" t="s">
        <v>26</v>
      </c>
      <c r="E9537" s="39"/>
      <c r="F9537" s="41" t="n">
        <f aca="false">IF(A9537="","",MATCH(A9537,P_ID,1))</f>
        <v>7995</v>
      </c>
      <c r="G9537" s="41" t="str">
        <f aca="false">IF(A9537="","",INDEX(P_Svc,F9537))</f>
        <v>Economy</v>
      </c>
      <c r="H9537" s="41" t="str">
        <f aca="false">IF(A9537="","",INDEX(P_Zone,F9537))</f>
        <v>Central</v>
      </c>
      <c r="I9537" s="41" t="n">
        <f aca="false">IF(A9537="","",IF(D9537="Delivered",IF(B9537&lt;=INDEX(P_Due,F9537),1,0),0))</f>
        <v>1</v>
      </c>
    </row>
    <row r="9538" customFormat="false" ht="15" hidden="false" customHeight="false" outlineLevel="0" collapsed="false">
      <c r="A9538" s="37" t="n">
        <v>1007996</v>
      </c>
      <c r="B9538" s="38" t="n">
        <v>46311</v>
      </c>
      <c r="C9538" s="39" t="n">
        <v>1</v>
      </c>
      <c r="D9538" s="39" t="s">
        <v>26</v>
      </c>
      <c r="E9538" s="39"/>
      <c r="F9538" s="41" t="n">
        <f aca="false">IF(A9538="","",MATCH(A9538,P_ID,1))</f>
        <v>7996</v>
      </c>
      <c r="G9538" s="41" t="str">
        <f aca="false">IF(A9538="","",INDEX(P_Svc,F9538))</f>
        <v>Standard</v>
      </c>
      <c r="H9538" s="41" t="str">
        <f aca="false">IF(A9538="","",INDEX(P_Zone,F9538))</f>
        <v>West</v>
      </c>
      <c r="I9538" s="41" t="n">
        <f aca="false">IF(A9538="","",IF(D9538="Delivered",IF(B9538&lt;=INDEX(P_Due,F9538),1,0),0))</f>
        <v>1</v>
      </c>
    </row>
    <row r="9539" customFormat="false" ht="15" hidden="false" customHeight="false" outlineLevel="0" collapsed="false">
      <c r="A9539" s="37" t="n">
        <v>1008005</v>
      </c>
      <c r="B9539" s="38" t="n">
        <v>46311</v>
      </c>
      <c r="C9539" s="39" t="n">
        <v>2</v>
      </c>
      <c r="D9539" s="39" t="s">
        <v>26</v>
      </c>
      <c r="E9539" s="39"/>
      <c r="F9539" s="41" t="n">
        <f aca="false">IF(A9539="","",MATCH(A9539,P_ID,1))</f>
        <v>8005</v>
      </c>
      <c r="G9539" s="41" t="str">
        <f aca="false">IF(A9539="","",INDEX(P_Svc,F9539))</f>
        <v>Standard</v>
      </c>
      <c r="H9539" s="41" t="str">
        <f aca="false">IF(A9539="","",INDEX(P_Zone,F9539))</f>
        <v>Central</v>
      </c>
      <c r="I9539" s="41" t="n">
        <f aca="false">IF(A9539="","",IF(D9539="Delivered",IF(B9539&lt;=INDEX(P_Due,F9539),1,0),0))</f>
        <v>1</v>
      </c>
    </row>
    <row r="9540" customFormat="false" ht="15" hidden="false" customHeight="false" outlineLevel="0" collapsed="false">
      <c r="A9540" s="37" t="n">
        <v>1008012</v>
      </c>
      <c r="B9540" s="38" t="n">
        <v>46311</v>
      </c>
      <c r="C9540" s="39" t="n">
        <v>2</v>
      </c>
      <c r="D9540" s="39" t="s">
        <v>26</v>
      </c>
      <c r="E9540" s="39"/>
      <c r="F9540" s="41" t="n">
        <f aca="false">IF(A9540="","",MATCH(A9540,P_ID,1))</f>
        <v>8012</v>
      </c>
      <c r="G9540" s="41" t="str">
        <f aca="false">IF(A9540="","",INDEX(P_Svc,F9540))</f>
        <v>Standard</v>
      </c>
      <c r="H9540" s="41" t="str">
        <f aca="false">IF(A9540="","",INDEX(P_Zone,F9540))</f>
        <v>East</v>
      </c>
      <c r="I9540" s="41" t="n">
        <f aca="false">IF(A9540="","",IF(D9540="Delivered",IF(B9540&lt;=INDEX(P_Due,F9540),1,0),0))</f>
        <v>1</v>
      </c>
    </row>
    <row r="9541" customFormat="false" ht="15" hidden="false" customHeight="false" outlineLevel="0" collapsed="false">
      <c r="A9541" s="37" t="n">
        <v>1008029</v>
      </c>
      <c r="B9541" s="38" t="n">
        <v>46311</v>
      </c>
      <c r="C9541" s="39" t="n">
        <v>2</v>
      </c>
      <c r="D9541" s="39" t="s">
        <v>26</v>
      </c>
      <c r="E9541" s="39"/>
      <c r="F9541" s="41" t="n">
        <f aca="false">IF(A9541="","",MATCH(A9541,P_ID,1))</f>
        <v>8029</v>
      </c>
      <c r="G9541" s="41" t="str">
        <f aca="false">IF(A9541="","",INDEX(P_Svc,F9541))</f>
        <v>Standard</v>
      </c>
      <c r="H9541" s="41" t="str">
        <f aca="false">IF(A9541="","",INDEX(P_Zone,F9541))</f>
        <v>East</v>
      </c>
      <c r="I9541" s="41" t="n">
        <f aca="false">IF(A9541="","",IF(D9541="Delivered",IF(B9541&lt;=INDEX(P_Due,F9541),1,0),0))</f>
        <v>1</v>
      </c>
    </row>
    <row r="9542" customFormat="false" ht="15" hidden="false" customHeight="false" outlineLevel="0" collapsed="false">
      <c r="A9542" s="37" t="n">
        <v>1008036</v>
      </c>
      <c r="B9542" s="38" t="n">
        <v>46311</v>
      </c>
      <c r="C9542" s="39" t="n">
        <v>2</v>
      </c>
      <c r="D9542" s="39" t="s">
        <v>26</v>
      </c>
      <c r="E9542" s="39"/>
      <c r="F9542" s="41" t="n">
        <f aca="false">IF(A9542="","",MATCH(A9542,P_ID,1))</f>
        <v>8036</v>
      </c>
      <c r="G9542" s="41" t="str">
        <f aca="false">IF(A9542="","",INDEX(P_Svc,F9542))</f>
        <v>Standard</v>
      </c>
      <c r="H9542" s="41" t="str">
        <f aca="false">IF(A9542="","",INDEX(P_Zone,F9542))</f>
        <v>South</v>
      </c>
      <c r="I9542" s="41" t="n">
        <f aca="false">IF(A9542="","",IF(D9542="Delivered",IF(B9542&lt;=INDEX(P_Due,F9542),1,0),0))</f>
        <v>1</v>
      </c>
    </row>
    <row r="9543" customFormat="false" ht="15" hidden="false" customHeight="false" outlineLevel="0" collapsed="false">
      <c r="A9543" s="37" t="n">
        <v>1008045</v>
      </c>
      <c r="B9543" s="38" t="n">
        <v>46311</v>
      </c>
      <c r="C9543" s="39" t="n">
        <v>2</v>
      </c>
      <c r="D9543" s="39" t="s">
        <v>26</v>
      </c>
      <c r="E9543" s="39"/>
      <c r="F9543" s="41" t="n">
        <f aca="false">IF(A9543="","",MATCH(A9543,P_ID,1))</f>
        <v>8045</v>
      </c>
      <c r="G9543" s="41" t="str">
        <f aca="false">IF(A9543="","",INDEX(P_Svc,F9543))</f>
        <v>Economy</v>
      </c>
      <c r="H9543" s="41" t="str">
        <f aca="false">IF(A9543="","",INDEX(P_Zone,F9543))</f>
        <v>West</v>
      </c>
      <c r="I9543" s="41" t="n">
        <f aca="false">IF(A9543="","",IF(D9543="Delivered",IF(B9543&lt;=INDEX(P_Due,F9543),1,0),0))</f>
        <v>1</v>
      </c>
    </row>
    <row r="9544" customFormat="false" ht="15" hidden="false" customHeight="false" outlineLevel="0" collapsed="false">
      <c r="A9544" s="37" t="n">
        <v>1008054</v>
      </c>
      <c r="B9544" s="38" t="n">
        <v>46311</v>
      </c>
      <c r="C9544" s="39" t="n">
        <v>2</v>
      </c>
      <c r="D9544" s="39" t="s">
        <v>26</v>
      </c>
      <c r="E9544" s="39"/>
      <c r="F9544" s="41" t="n">
        <f aca="false">IF(A9544="","",MATCH(A9544,P_ID,1))</f>
        <v>8054</v>
      </c>
      <c r="G9544" s="41" t="str">
        <f aca="false">IF(A9544="","",INDEX(P_Svc,F9544))</f>
        <v>Standard</v>
      </c>
      <c r="H9544" s="41" t="str">
        <f aca="false">IF(A9544="","",INDEX(P_Zone,F9544))</f>
        <v>North</v>
      </c>
      <c r="I9544" s="41" t="n">
        <f aca="false">IF(A9544="","",IF(D9544="Delivered",IF(B9544&lt;=INDEX(P_Due,F9544),1,0),0))</f>
        <v>1</v>
      </c>
    </row>
    <row r="9545" customFormat="false" ht="15" hidden="false" customHeight="false" outlineLevel="0" collapsed="false">
      <c r="A9545" s="37" t="n">
        <v>1008095</v>
      </c>
      <c r="B9545" s="38" t="n">
        <v>46311</v>
      </c>
      <c r="C9545" s="39" t="n">
        <v>2</v>
      </c>
      <c r="D9545" s="39" t="s">
        <v>26</v>
      </c>
      <c r="E9545" s="39"/>
      <c r="F9545" s="41" t="n">
        <f aca="false">IF(A9545="","",MATCH(A9545,P_ID,1))</f>
        <v>8095</v>
      </c>
      <c r="G9545" s="41" t="str">
        <f aca="false">IF(A9545="","",INDEX(P_Svc,F9545))</f>
        <v>Economy</v>
      </c>
      <c r="H9545" s="41" t="str">
        <f aca="false">IF(A9545="","",INDEX(P_Zone,F9545))</f>
        <v>West</v>
      </c>
      <c r="I9545" s="41" t="n">
        <f aca="false">IF(A9545="","",IF(D9545="Delivered",IF(B9545&lt;=INDEX(P_Due,F9545),1,0),0))</f>
        <v>1</v>
      </c>
    </row>
    <row r="9546" customFormat="false" ht="15" hidden="false" customHeight="false" outlineLevel="0" collapsed="false">
      <c r="A9546" s="37" t="n">
        <v>1008100</v>
      </c>
      <c r="B9546" s="38" t="n">
        <v>46311</v>
      </c>
      <c r="C9546" s="39" t="n">
        <v>2</v>
      </c>
      <c r="D9546" s="39" t="s">
        <v>26</v>
      </c>
      <c r="E9546" s="39"/>
      <c r="F9546" s="41" t="n">
        <f aca="false">IF(A9546="","",MATCH(A9546,P_ID,1))</f>
        <v>8100</v>
      </c>
      <c r="G9546" s="41" t="str">
        <f aca="false">IF(A9546="","",INDEX(P_Svc,F9546))</f>
        <v>Standard</v>
      </c>
      <c r="H9546" s="41" t="str">
        <f aca="false">IF(A9546="","",INDEX(P_Zone,F9546))</f>
        <v>West</v>
      </c>
      <c r="I9546" s="41" t="n">
        <f aca="false">IF(A9546="","",IF(D9546="Delivered",IF(B9546&lt;=INDEX(P_Due,F9546),1,0),0))</f>
        <v>1</v>
      </c>
    </row>
    <row r="9547" customFormat="false" ht="15" hidden="false" customHeight="false" outlineLevel="0" collapsed="false">
      <c r="A9547" s="37" t="n">
        <v>1008123</v>
      </c>
      <c r="B9547" s="38" t="n">
        <v>46311</v>
      </c>
      <c r="C9547" s="39" t="n">
        <v>2</v>
      </c>
      <c r="D9547" s="39" t="s">
        <v>26</v>
      </c>
      <c r="E9547" s="39"/>
      <c r="F9547" s="41" t="n">
        <f aca="false">IF(A9547="","",MATCH(A9547,P_ID,1))</f>
        <v>8123</v>
      </c>
      <c r="G9547" s="41" t="str">
        <f aca="false">IF(A9547="","",INDEX(P_Svc,F9547))</f>
        <v>Economy</v>
      </c>
      <c r="H9547" s="41" t="str">
        <f aca="false">IF(A9547="","",INDEX(P_Zone,F9547))</f>
        <v>East</v>
      </c>
      <c r="I9547" s="41" t="n">
        <f aca="false">IF(A9547="","",IF(D9547="Delivered",IF(B9547&lt;=INDEX(P_Due,F9547),1,0),0))</f>
        <v>1</v>
      </c>
    </row>
    <row r="9548" customFormat="false" ht="15" hidden="false" customHeight="false" outlineLevel="0" collapsed="false">
      <c r="A9548" s="37" t="n">
        <v>1008124</v>
      </c>
      <c r="B9548" s="38" t="n">
        <v>46311</v>
      </c>
      <c r="C9548" s="39" t="n">
        <v>2</v>
      </c>
      <c r="D9548" s="39" t="s">
        <v>26</v>
      </c>
      <c r="E9548" s="39"/>
      <c r="F9548" s="41" t="n">
        <f aca="false">IF(A9548="","",MATCH(A9548,P_ID,1))</f>
        <v>8124</v>
      </c>
      <c r="G9548" s="41" t="str">
        <f aca="false">IF(A9548="","",INDEX(P_Svc,F9548))</f>
        <v>Economy</v>
      </c>
      <c r="H9548" s="41" t="str">
        <f aca="false">IF(A9548="","",INDEX(P_Zone,F9548))</f>
        <v>South</v>
      </c>
      <c r="I9548" s="41" t="n">
        <f aca="false">IF(A9548="","",IF(D9548="Delivered",IF(B9548&lt;=INDEX(P_Due,F9548),1,0),0))</f>
        <v>1</v>
      </c>
    </row>
    <row r="9549" customFormat="false" ht="15" hidden="false" customHeight="false" outlineLevel="0" collapsed="false">
      <c r="A9549" s="37" t="n">
        <v>1008126</v>
      </c>
      <c r="B9549" s="38" t="n">
        <v>46311</v>
      </c>
      <c r="C9549" s="39" t="n">
        <v>1</v>
      </c>
      <c r="D9549" s="39" t="s">
        <v>26</v>
      </c>
      <c r="E9549" s="39"/>
      <c r="F9549" s="41" t="n">
        <f aca="false">IF(A9549="","",MATCH(A9549,P_ID,1))</f>
        <v>8126</v>
      </c>
      <c r="G9549" s="41" t="str">
        <f aca="false">IF(A9549="","",INDEX(P_Svc,F9549))</f>
        <v>Standard</v>
      </c>
      <c r="H9549" s="41" t="str">
        <f aca="false">IF(A9549="","",INDEX(P_Zone,F9549))</f>
        <v>North</v>
      </c>
      <c r="I9549" s="41" t="n">
        <f aca="false">IF(A9549="","",IF(D9549="Delivered",IF(B9549&lt;=INDEX(P_Due,F9549),1,0),0))</f>
        <v>1</v>
      </c>
    </row>
    <row r="9550" customFormat="false" ht="15" hidden="false" customHeight="false" outlineLevel="0" collapsed="false">
      <c r="A9550" s="37" t="n">
        <v>1008131</v>
      </c>
      <c r="B9550" s="38" t="n">
        <v>46311</v>
      </c>
      <c r="C9550" s="39" t="n">
        <v>2</v>
      </c>
      <c r="D9550" s="39" t="s">
        <v>26</v>
      </c>
      <c r="E9550" s="39"/>
      <c r="F9550" s="41" t="n">
        <f aca="false">IF(A9550="","",MATCH(A9550,P_ID,1))</f>
        <v>8131</v>
      </c>
      <c r="G9550" s="41" t="str">
        <f aca="false">IF(A9550="","",INDEX(P_Svc,F9550))</f>
        <v>Standard</v>
      </c>
      <c r="H9550" s="41" t="str">
        <f aca="false">IF(A9550="","",INDEX(P_Zone,F9550))</f>
        <v>West</v>
      </c>
      <c r="I9550" s="41" t="n">
        <f aca="false">IF(A9550="","",IF(D9550="Delivered",IF(B9550&lt;=INDEX(P_Due,F9550),1,0),0))</f>
        <v>1</v>
      </c>
    </row>
    <row r="9551" customFormat="false" ht="15" hidden="false" customHeight="false" outlineLevel="0" collapsed="false">
      <c r="A9551" s="37" t="n">
        <v>1008138</v>
      </c>
      <c r="B9551" s="38" t="n">
        <v>46311</v>
      </c>
      <c r="C9551" s="39" t="n">
        <v>1</v>
      </c>
      <c r="D9551" s="39" t="s">
        <v>26</v>
      </c>
      <c r="E9551" s="39"/>
      <c r="F9551" s="41" t="n">
        <f aca="false">IF(A9551="","",MATCH(A9551,P_ID,1))</f>
        <v>8138</v>
      </c>
      <c r="G9551" s="41" t="str">
        <f aca="false">IF(A9551="","",INDEX(P_Svc,F9551))</f>
        <v>Standard</v>
      </c>
      <c r="H9551" s="41" t="str">
        <f aca="false">IF(A9551="","",INDEX(P_Zone,F9551))</f>
        <v>South</v>
      </c>
      <c r="I9551" s="41" t="n">
        <f aca="false">IF(A9551="","",IF(D9551="Delivered",IF(B9551&lt;=INDEX(P_Due,F9551),1,0),0))</f>
        <v>1</v>
      </c>
    </row>
    <row r="9552" customFormat="false" ht="15" hidden="false" customHeight="false" outlineLevel="0" collapsed="false">
      <c r="A9552" s="37" t="n">
        <v>1008139</v>
      </c>
      <c r="B9552" s="38" t="n">
        <v>46311</v>
      </c>
      <c r="C9552" s="39" t="n">
        <v>2</v>
      </c>
      <c r="D9552" s="39" t="s">
        <v>26</v>
      </c>
      <c r="E9552" s="39"/>
      <c r="F9552" s="41" t="n">
        <f aca="false">IF(A9552="","",MATCH(A9552,P_ID,1))</f>
        <v>8139</v>
      </c>
      <c r="G9552" s="41" t="str">
        <f aca="false">IF(A9552="","",INDEX(P_Svc,F9552))</f>
        <v>Economy</v>
      </c>
      <c r="H9552" s="41" t="str">
        <f aca="false">IF(A9552="","",INDEX(P_Zone,F9552))</f>
        <v>West</v>
      </c>
      <c r="I9552" s="41" t="n">
        <f aca="false">IF(A9552="","",IF(D9552="Delivered",IF(B9552&lt;=INDEX(P_Due,F9552),1,0),0))</f>
        <v>1</v>
      </c>
    </row>
    <row r="9553" customFormat="false" ht="15" hidden="false" customHeight="false" outlineLevel="0" collapsed="false">
      <c r="A9553" s="37" t="n">
        <v>1008351</v>
      </c>
      <c r="B9553" s="38" t="n">
        <v>46312</v>
      </c>
      <c r="C9553" s="39" t="n">
        <v>2</v>
      </c>
      <c r="D9553" s="39" t="s">
        <v>26</v>
      </c>
      <c r="E9553" s="39"/>
      <c r="F9553" s="41" t="n">
        <f aca="false">IF(A9553="","",MATCH(A9553,P_ID,1))</f>
        <v>8351</v>
      </c>
      <c r="G9553" s="41" t="str">
        <f aca="false">IF(A9553="","",INDEX(P_Svc,F9553))</f>
        <v>Express</v>
      </c>
      <c r="H9553" s="41" t="str">
        <f aca="false">IF(A9553="","",INDEX(P_Zone,F9553))</f>
        <v>West</v>
      </c>
      <c r="I9553" s="41" t="n">
        <f aca="false">IF(A9553="","",IF(D9553="Delivered",IF(B9553&lt;=INDEX(P_Due,F9553),1,0),0))</f>
        <v>0</v>
      </c>
    </row>
    <row r="9554" customFormat="false" ht="15" hidden="false" customHeight="false" outlineLevel="0" collapsed="false">
      <c r="A9554" s="37" t="n">
        <v>1008514</v>
      </c>
      <c r="B9554" s="38" t="n">
        <v>46312</v>
      </c>
      <c r="C9554" s="39" t="n">
        <v>2</v>
      </c>
      <c r="D9554" s="39" t="s">
        <v>79</v>
      </c>
      <c r="E9554" s="39" t="s">
        <v>36</v>
      </c>
      <c r="F9554" s="41" t="n">
        <f aca="false">IF(A9554="","",MATCH(A9554,P_ID,1))</f>
        <v>8514</v>
      </c>
      <c r="G9554" s="41" t="str">
        <f aca="false">IF(A9554="","",INDEX(P_Svc,F9554))</f>
        <v>Express</v>
      </c>
      <c r="H9554" s="41" t="str">
        <f aca="false">IF(A9554="","",INDEX(P_Zone,F9554))</f>
        <v>North</v>
      </c>
      <c r="I9554" s="41" t="n">
        <f aca="false">IF(A9554="","",IF(D9554="Delivered",IF(B9554&lt;=INDEX(P_Due,F9554),1,0),0))</f>
        <v>0</v>
      </c>
    </row>
    <row r="9555" customFormat="false" ht="15" hidden="false" customHeight="false" outlineLevel="0" collapsed="false">
      <c r="A9555" s="37" t="n">
        <v>1008522</v>
      </c>
      <c r="B9555" s="38" t="n">
        <v>46312</v>
      </c>
      <c r="C9555" s="39" t="n">
        <v>1</v>
      </c>
      <c r="D9555" s="39" t="s">
        <v>26</v>
      </c>
      <c r="E9555" s="39"/>
      <c r="F9555" s="41" t="n">
        <f aca="false">IF(A9555="","",MATCH(A9555,P_ID,1))</f>
        <v>8522</v>
      </c>
      <c r="G9555" s="41" t="str">
        <f aca="false">IF(A9555="","",INDEX(P_Svc,F9555))</f>
        <v>Express</v>
      </c>
      <c r="H9555" s="41" t="str">
        <f aca="false">IF(A9555="","",INDEX(P_Zone,F9555))</f>
        <v>Central</v>
      </c>
      <c r="I9555" s="41" t="n">
        <f aca="false">IF(A9555="","",IF(D9555="Delivered",IF(B9555&lt;=INDEX(P_Due,F9555),1,0),0))</f>
        <v>0</v>
      </c>
    </row>
    <row r="9556" customFormat="false" ht="15" hidden="false" customHeight="false" outlineLevel="0" collapsed="false">
      <c r="A9556" s="37" t="n">
        <v>1008526</v>
      </c>
      <c r="B9556" s="38" t="n">
        <v>46312</v>
      </c>
      <c r="C9556" s="39" t="n">
        <v>2</v>
      </c>
      <c r="D9556" s="39" t="s">
        <v>26</v>
      </c>
      <c r="E9556" s="39"/>
      <c r="F9556" s="41" t="n">
        <f aca="false">IF(A9556="","",MATCH(A9556,P_ID,1))</f>
        <v>8526</v>
      </c>
      <c r="G9556" s="41" t="str">
        <f aca="false">IF(A9556="","",INDEX(P_Svc,F9556))</f>
        <v>Express</v>
      </c>
      <c r="H9556" s="41" t="str">
        <f aca="false">IF(A9556="","",INDEX(P_Zone,F9556))</f>
        <v>South</v>
      </c>
      <c r="I9556" s="41" t="n">
        <f aca="false">IF(A9556="","",IF(D9556="Delivered",IF(B9556&lt;=INDEX(P_Due,F9556),1,0),0))</f>
        <v>0</v>
      </c>
    </row>
    <row r="9557" customFormat="false" ht="15" hidden="false" customHeight="false" outlineLevel="0" collapsed="false">
      <c r="A9557" s="37" t="n">
        <v>1008651</v>
      </c>
      <c r="B9557" s="38" t="n">
        <v>46312</v>
      </c>
      <c r="C9557" s="39" t="n">
        <v>1</v>
      </c>
      <c r="D9557" s="39" t="s">
        <v>26</v>
      </c>
      <c r="E9557" s="39"/>
      <c r="F9557" s="41" t="n">
        <f aca="false">IF(A9557="","",MATCH(A9557,P_ID,1))</f>
        <v>8651</v>
      </c>
      <c r="G9557" s="41" t="str">
        <f aca="false">IF(A9557="","",INDEX(P_Svc,F9557))</f>
        <v>Express</v>
      </c>
      <c r="H9557" s="41" t="str">
        <f aca="false">IF(A9557="","",INDEX(P_Zone,F9557))</f>
        <v>West</v>
      </c>
      <c r="I9557" s="41" t="n">
        <f aca="false">IF(A9557="","",IF(D9557="Delivered",IF(B9557&lt;=INDEX(P_Due,F9557),1,0),0))</f>
        <v>0</v>
      </c>
    </row>
    <row r="9558" customFormat="false" ht="15" hidden="false" customHeight="false" outlineLevel="0" collapsed="false">
      <c r="A9558" s="37" t="n">
        <v>1008710</v>
      </c>
      <c r="B9558" s="38" t="n">
        <v>46312</v>
      </c>
      <c r="C9558" s="39" t="n">
        <v>1</v>
      </c>
      <c r="D9558" s="39" t="s">
        <v>26</v>
      </c>
      <c r="E9558" s="39"/>
      <c r="F9558" s="41" t="n">
        <f aca="false">IF(A9558="","",MATCH(A9558,P_ID,1))</f>
        <v>8710</v>
      </c>
      <c r="G9558" s="41" t="str">
        <f aca="false">IF(A9558="","",INDEX(P_Svc,F9558))</f>
        <v>Express</v>
      </c>
      <c r="H9558" s="41" t="str">
        <f aca="false">IF(A9558="","",INDEX(P_Zone,F9558))</f>
        <v>North</v>
      </c>
      <c r="I9558" s="41" t="n">
        <f aca="false">IF(A9558="","",IF(D9558="Delivered",IF(B9558&lt;=INDEX(P_Due,F9558),1,0),0))</f>
        <v>1</v>
      </c>
    </row>
    <row r="9559" customFormat="false" ht="15" hidden="false" customHeight="false" outlineLevel="0" collapsed="false">
      <c r="A9559" s="37" t="n">
        <v>1008728</v>
      </c>
      <c r="B9559" s="38" t="n">
        <v>46312</v>
      </c>
      <c r="C9559" s="39" t="n">
        <v>1</v>
      </c>
      <c r="D9559" s="39" t="s">
        <v>26</v>
      </c>
      <c r="E9559" s="39"/>
      <c r="F9559" s="41" t="n">
        <f aca="false">IF(A9559="","",MATCH(A9559,P_ID,1))</f>
        <v>8728</v>
      </c>
      <c r="G9559" s="41" t="str">
        <f aca="false">IF(A9559="","",INDEX(P_Svc,F9559))</f>
        <v>Express</v>
      </c>
      <c r="H9559" s="41" t="str">
        <f aca="false">IF(A9559="","",INDEX(P_Zone,F9559))</f>
        <v>East</v>
      </c>
      <c r="I9559" s="41" t="n">
        <f aca="false">IF(A9559="","",IF(D9559="Delivered",IF(B9559&lt;=INDEX(P_Due,F9559),1,0),0))</f>
        <v>1</v>
      </c>
    </row>
    <row r="9560" customFormat="false" ht="15" hidden="false" customHeight="false" outlineLevel="0" collapsed="false">
      <c r="A9560" s="37" t="n">
        <v>1008769</v>
      </c>
      <c r="B9560" s="38" t="n">
        <v>46312</v>
      </c>
      <c r="C9560" s="39" t="n">
        <v>1</v>
      </c>
      <c r="D9560" s="39" t="s">
        <v>26</v>
      </c>
      <c r="E9560" s="39"/>
      <c r="F9560" s="41" t="n">
        <f aca="false">IF(A9560="","",MATCH(A9560,P_ID,1))</f>
        <v>8769</v>
      </c>
      <c r="G9560" s="41" t="str">
        <f aca="false">IF(A9560="","",INDEX(P_Svc,F9560))</f>
        <v>Express</v>
      </c>
      <c r="H9560" s="41" t="str">
        <f aca="false">IF(A9560="","",INDEX(P_Zone,F9560))</f>
        <v>Central</v>
      </c>
      <c r="I9560" s="41" t="n">
        <f aca="false">IF(A9560="","",IF(D9560="Delivered",IF(B9560&lt;=INDEX(P_Due,F9560),1,0),0))</f>
        <v>1</v>
      </c>
    </row>
    <row r="9561" customFormat="false" ht="15" hidden="false" customHeight="false" outlineLevel="0" collapsed="false">
      <c r="A9561" s="37" t="n">
        <v>1008815</v>
      </c>
      <c r="B9561" s="38" t="n">
        <v>46312</v>
      </c>
      <c r="C9561" s="39" t="n">
        <v>1</v>
      </c>
      <c r="D9561" s="39" t="s">
        <v>26</v>
      </c>
      <c r="E9561" s="39"/>
      <c r="F9561" s="41" t="n">
        <f aca="false">IF(A9561="","",MATCH(A9561,P_ID,1))</f>
        <v>8815</v>
      </c>
      <c r="G9561" s="41" t="str">
        <f aca="false">IF(A9561="","",INDEX(P_Svc,F9561))</f>
        <v>Express</v>
      </c>
      <c r="H9561" s="41" t="str">
        <f aca="false">IF(A9561="","",INDEX(P_Zone,F9561))</f>
        <v>West</v>
      </c>
      <c r="I9561" s="41" t="n">
        <f aca="false">IF(A9561="","",IF(D9561="Delivered",IF(B9561&lt;=INDEX(P_Due,F9561),1,0),0))</f>
        <v>1</v>
      </c>
    </row>
    <row r="9562" customFormat="false" ht="15" hidden="false" customHeight="false" outlineLevel="0" collapsed="false">
      <c r="A9562" s="37" t="n">
        <v>1008854</v>
      </c>
      <c r="B9562" s="38" t="n">
        <v>46312</v>
      </c>
      <c r="C9562" s="39" t="n">
        <v>1</v>
      </c>
      <c r="D9562" s="39" t="s">
        <v>26</v>
      </c>
      <c r="E9562" s="39"/>
      <c r="F9562" s="41" t="n">
        <f aca="false">IF(A9562="","",MATCH(A9562,P_ID,1))</f>
        <v>8854</v>
      </c>
      <c r="G9562" s="41" t="str">
        <f aca="false">IF(A9562="","",INDEX(P_Svc,F9562))</f>
        <v>Express</v>
      </c>
      <c r="H9562" s="41" t="str">
        <f aca="false">IF(A9562="","",INDEX(P_Zone,F9562))</f>
        <v>North</v>
      </c>
      <c r="I9562" s="41" t="n">
        <f aca="false">IF(A9562="","",IF(D9562="Delivered",IF(B9562&lt;=INDEX(P_Due,F9562),1,0),0))</f>
        <v>1</v>
      </c>
    </row>
    <row r="9563" customFormat="false" ht="15" hidden="false" customHeight="false" outlineLevel="0" collapsed="false">
      <c r="A9563" s="37" t="n">
        <v>1008912</v>
      </c>
      <c r="B9563" s="38" t="n">
        <v>46312</v>
      </c>
      <c r="C9563" s="39" t="n">
        <v>1</v>
      </c>
      <c r="D9563" s="39" t="s">
        <v>26</v>
      </c>
      <c r="E9563" s="39"/>
      <c r="F9563" s="41" t="n">
        <f aca="false">IF(A9563="","",MATCH(A9563,P_ID,1))</f>
        <v>8912</v>
      </c>
      <c r="G9563" s="41" t="str">
        <f aca="false">IF(A9563="","",INDEX(P_Svc,F9563))</f>
        <v>Express</v>
      </c>
      <c r="H9563" s="41" t="str">
        <f aca="false">IF(A9563="","",INDEX(P_Zone,F9563))</f>
        <v>West</v>
      </c>
      <c r="I9563" s="41" t="n">
        <f aca="false">IF(A9563="","",IF(D9563="Delivered",IF(B9563&lt;=INDEX(P_Due,F9563),1,0),0))</f>
        <v>1</v>
      </c>
    </row>
    <row r="9564" customFormat="false" ht="15" hidden="false" customHeight="false" outlineLevel="0" collapsed="false">
      <c r="A9564" s="37" t="n">
        <v>1008961</v>
      </c>
      <c r="B9564" s="38" t="n">
        <v>46312</v>
      </c>
      <c r="C9564" s="39" t="n">
        <v>1</v>
      </c>
      <c r="D9564" s="39" t="s">
        <v>26</v>
      </c>
      <c r="E9564" s="39"/>
      <c r="F9564" s="41" t="n">
        <f aca="false">IF(A9564="","",MATCH(A9564,P_ID,1))</f>
        <v>8961</v>
      </c>
      <c r="G9564" s="41" t="str">
        <f aca="false">IF(A9564="","",INDEX(P_Svc,F9564))</f>
        <v>Express</v>
      </c>
      <c r="H9564" s="41" t="str">
        <f aca="false">IF(A9564="","",INDEX(P_Zone,F9564))</f>
        <v>North</v>
      </c>
      <c r="I9564" s="41" t="n">
        <f aca="false">IF(A9564="","",IF(D9564="Delivered",IF(B9564&lt;=INDEX(P_Due,F9564),1,0),0))</f>
        <v>1</v>
      </c>
    </row>
    <row r="9565" customFormat="false" ht="15" hidden="false" customHeight="false" outlineLevel="0" collapsed="false">
      <c r="A9565" s="37" t="n">
        <v>1008618</v>
      </c>
      <c r="B9565" s="38" t="n">
        <v>46312</v>
      </c>
      <c r="C9565" s="39" t="n">
        <v>2</v>
      </c>
      <c r="D9565" s="39" t="s">
        <v>26</v>
      </c>
      <c r="E9565" s="39"/>
      <c r="F9565" s="41" t="n">
        <f aca="false">IF(A9565="","",MATCH(A9565,P_ID,1))</f>
        <v>8618</v>
      </c>
      <c r="G9565" s="41" t="str">
        <f aca="false">IF(A9565="","",INDEX(P_Svc,F9565))</f>
        <v>Express</v>
      </c>
      <c r="H9565" s="41" t="str">
        <f aca="false">IF(A9565="","",INDEX(P_Zone,F9565))</f>
        <v>Central</v>
      </c>
      <c r="I9565" s="41" t="n">
        <f aca="false">IF(A9565="","",IF(D9565="Delivered",IF(B9565&lt;=INDEX(P_Due,F9565),1,0),0))</f>
        <v>0</v>
      </c>
    </row>
    <row r="9566" customFormat="false" ht="15" hidden="false" customHeight="false" outlineLevel="0" collapsed="false">
      <c r="A9566" s="37" t="n">
        <v>1008678</v>
      </c>
      <c r="B9566" s="38" t="n">
        <v>46312</v>
      </c>
      <c r="C9566" s="39" t="n">
        <v>1</v>
      </c>
      <c r="D9566" s="39" t="s">
        <v>79</v>
      </c>
      <c r="E9566" s="39" t="s">
        <v>34</v>
      </c>
      <c r="F9566" s="41" t="n">
        <f aca="false">IF(A9566="","",MATCH(A9566,P_ID,1))</f>
        <v>8678</v>
      </c>
      <c r="G9566" s="41" t="str">
        <f aca="false">IF(A9566="","",INDEX(P_Svc,F9566))</f>
        <v>Express</v>
      </c>
      <c r="H9566" s="41" t="str">
        <f aca="false">IF(A9566="","",INDEX(P_Zone,F9566))</f>
        <v>South</v>
      </c>
      <c r="I9566" s="41" t="n">
        <f aca="false">IF(A9566="","",IF(D9566="Delivered",IF(B9566&lt;=INDEX(P_Due,F9566),1,0),0))</f>
        <v>0</v>
      </c>
    </row>
    <row r="9567" customFormat="false" ht="15" hidden="false" customHeight="false" outlineLevel="0" collapsed="false">
      <c r="A9567" s="37" t="n">
        <v>1008708</v>
      </c>
      <c r="B9567" s="38" t="n">
        <v>46312</v>
      </c>
      <c r="C9567" s="39" t="n">
        <v>1</v>
      </c>
      <c r="D9567" s="39" t="s">
        <v>26</v>
      </c>
      <c r="E9567" s="39"/>
      <c r="F9567" s="41" t="n">
        <f aca="false">IF(A9567="","",MATCH(A9567,P_ID,1))</f>
        <v>8708</v>
      </c>
      <c r="G9567" s="41" t="str">
        <f aca="false">IF(A9567="","",INDEX(P_Svc,F9567))</f>
        <v>Express</v>
      </c>
      <c r="H9567" s="41" t="str">
        <f aca="false">IF(A9567="","",INDEX(P_Zone,F9567))</f>
        <v>East</v>
      </c>
      <c r="I9567" s="41" t="n">
        <f aca="false">IF(A9567="","",IF(D9567="Delivered",IF(B9567&lt;=INDEX(P_Due,F9567),1,0),0))</f>
        <v>1</v>
      </c>
    </row>
    <row r="9568" customFormat="false" ht="15" hidden="false" customHeight="false" outlineLevel="0" collapsed="false">
      <c r="A9568" s="37" t="n">
        <v>1008732</v>
      </c>
      <c r="B9568" s="38" t="n">
        <v>46312</v>
      </c>
      <c r="C9568" s="39" t="n">
        <v>1</v>
      </c>
      <c r="D9568" s="39" t="s">
        <v>79</v>
      </c>
      <c r="E9568" s="39" t="s">
        <v>38</v>
      </c>
      <c r="F9568" s="41" t="n">
        <f aca="false">IF(A9568="","",MATCH(A9568,P_ID,1))</f>
        <v>8732</v>
      </c>
      <c r="G9568" s="41" t="str">
        <f aca="false">IF(A9568="","",INDEX(P_Svc,F9568))</f>
        <v>Express</v>
      </c>
      <c r="H9568" s="41" t="str">
        <f aca="false">IF(A9568="","",INDEX(P_Zone,F9568))</f>
        <v>South</v>
      </c>
      <c r="I9568" s="41" t="n">
        <f aca="false">IF(A9568="","",IF(D9568="Delivered",IF(B9568&lt;=INDEX(P_Due,F9568),1,0),0))</f>
        <v>0</v>
      </c>
    </row>
    <row r="9569" customFormat="false" ht="15" hidden="false" customHeight="false" outlineLevel="0" collapsed="false">
      <c r="A9569" s="37" t="n">
        <v>1008745</v>
      </c>
      <c r="B9569" s="38" t="n">
        <v>46312</v>
      </c>
      <c r="C9569" s="39" t="n">
        <v>2</v>
      </c>
      <c r="D9569" s="39" t="s">
        <v>26</v>
      </c>
      <c r="E9569" s="39"/>
      <c r="F9569" s="41" t="n">
        <f aca="false">IF(A9569="","",MATCH(A9569,P_ID,1))</f>
        <v>8745</v>
      </c>
      <c r="G9569" s="41" t="str">
        <f aca="false">IF(A9569="","",INDEX(P_Svc,F9569))</f>
        <v>Express</v>
      </c>
      <c r="H9569" s="41" t="str">
        <f aca="false">IF(A9569="","",INDEX(P_Zone,F9569))</f>
        <v>North</v>
      </c>
      <c r="I9569" s="41" t="n">
        <f aca="false">IF(A9569="","",IF(D9569="Delivered",IF(B9569&lt;=INDEX(P_Due,F9569),1,0),0))</f>
        <v>1</v>
      </c>
    </row>
    <row r="9570" customFormat="false" ht="15" hidden="false" customHeight="false" outlineLevel="0" collapsed="false">
      <c r="A9570" s="37" t="n">
        <v>1008753</v>
      </c>
      <c r="B9570" s="38" t="n">
        <v>46312</v>
      </c>
      <c r="C9570" s="39" t="n">
        <v>1</v>
      </c>
      <c r="D9570" s="39" t="s">
        <v>26</v>
      </c>
      <c r="E9570" s="39"/>
      <c r="F9570" s="41" t="n">
        <f aca="false">IF(A9570="","",MATCH(A9570,P_ID,1))</f>
        <v>8753</v>
      </c>
      <c r="G9570" s="41" t="str">
        <f aca="false">IF(A9570="","",INDEX(P_Svc,F9570))</f>
        <v>Express</v>
      </c>
      <c r="H9570" s="41" t="str">
        <f aca="false">IF(A9570="","",INDEX(P_Zone,F9570))</f>
        <v>West</v>
      </c>
      <c r="I9570" s="41" t="n">
        <f aca="false">IF(A9570="","",IF(D9570="Delivered",IF(B9570&lt;=INDEX(P_Due,F9570),1,0),0))</f>
        <v>1</v>
      </c>
    </row>
    <row r="9571" customFormat="false" ht="15" hidden="false" customHeight="false" outlineLevel="0" collapsed="false">
      <c r="A9571" s="37" t="n">
        <v>1008762</v>
      </c>
      <c r="B9571" s="38" t="n">
        <v>46312</v>
      </c>
      <c r="C9571" s="39" t="n">
        <v>1</v>
      </c>
      <c r="D9571" s="39" t="s">
        <v>26</v>
      </c>
      <c r="E9571" s="39"/>
      <c r="F9571" s="41" t="n">
        <f aca="false">IF(A9571="","",MATCH(A9571,P_ID,1))</f>
        <v>8762</v>
      </c>
      <c r="G9571" s="41" t="str">
        <f aca="false">IF(A9571="","",INDEX(P_Svc,F9571))</f>
        <v>Express</v>
      </c>
      <c r="H9571" s="41" t="str">
        <f aca="false">IF(A9571="","",INDEX(P_Zone,F9571))</f>
        <v>West</v>
      </c>
      <c r="I9571" s="41" t="n">
        <f aca="false">IF(A9571="","",IF(D9571="Delivered",IF(B9571&lt;=INDEX(P_Due,F9571),1,0),0))</f>
        <v>1</v>
      </c>
    </row>
    <row r="9572" customFormat="false" ht="15" hidden="false" customHeight="false" outlineLevel="0" collapsed="false">
      <c r="A9572" s="37" t="n">
        <v>1008765</v>
      </c>
      <c r="B9572" s="38" t="n">
        <v>46312</v>
      </c>
      <c r="C9572" s="39" t="n">
        <v>1</v>
      </c>
      <c r="D9572" s="39" t="s">
        <v>26</v>
      </c>
      <c r="E9572" s="39"/>
      <c r="F9572" s="41" t="n">
        <f aca="false">IF(A9572="","",MATCH(A9572,P_ID,1))</f>
        <v>8765</v>
      </c>
      <c r="G9572" s="41" t="str">
        <f aca="false">IF(A9572="","",INDEX(P_Svc,F9572))</f>
        <v>Express</v>
      </c>
      <c r="H9572" s="41" t="str">
        <f aca="false">IF(A9572="","",INDEX(P_Zone,F9572))</f>
        <v>Central</v>
      </c>
      <c r="I9572" s="41" t="n">
        <f aca="false">IF(A9572="","",IF(D9572="Delivered",IF(B9572&lt;=INDEX(P_Due,F9572),1,0),0))</f>
        <v>1</v>
      </c>
    </row>
    <row r="9573" customFormat="false" ht="15" hidden="false" customHeight="false" outlineLevel="0" collapsed="false">
      <c r="A9573" s="37" t="n">
        <v>1008766</v>
      </c>
      <c r="B9573" s="38" t="n">
        <v>46312</v>
      </c>
      <c r="C9573" s="39" t="n">
        <v>1</v>
      </c>
      <c r="D9573" s="39" t="s">
        <v>26</v>
      </c>
      <c r="E9573" s="39"/>
      <c r="F9573" s="41" t="n">
        <f aca="false">IF(A9573="","",MATCH(A9573,P_ID,1))</f>
        <v>8766</v>
      </c>
      <c r="G9573" s="41" t="str">
        <f aca="false">IF(A9573="","",INDEX(P_Svc,F9573))</f>
        <v>Express</v>
      </c>
      <c r="H9573" s="41" t="str">
        <f aca="false">IF(A9573="","",INDEX(P_Zone,F9573))</f>
        <v>East</v>
      </c>
      <c r="I9573" s="41" t="n">
        <f aca="false">IF(A9573="","",IF(D9573="Delivered",IF(B9573&lt;=INDEX(P_Due,F9573),1,0),0))</f>
        <v>1</v>
      </c>
    </row>
    <row r="9574" customFormat="false" ht="15" hidden="false" customHeight="false" outlineLevel="0" collapsed="false">
      <c r="A9574" s="37" t="n">
        <v>1008778</v>
      </c>
      <c r="B9574" s="38" t="n">
        <v>46312</v>
      </c>
      <c r="C9574" s="39" t="n">
        <v>1</v>
      </c>
      <c r="D9574" s="39" t="s">
        <v>26</v>
      </c>
      <c r="E9574" s="39"/>
      <c r="F9574" s="41" t="n">
        <f aca="false">IF(A9574="","",MATCH(A9574,P_ID,1))</f>
        <v>8778</v>
      </c>
      <c r="G9574" s="41" t="str">
        <f aca="false">IF(A9574="","",INDEX(P_Svc,F9574))</f>
        <v>Express</v>
      </c>
      <c r="H9574" s="41" t="str">
        <f aca="false">IF(A9574="","",INDEX(P_Zone,F9574))</f>
        <v>South</v>
      </c>
      <c r="I9574" s="41" t="n">
        <f aca="false">IF(A9574="","",IF(D9574="Delivered",IF(B9574&lt;=INDEX(P_Due,F9574),1,0),0))</f>
        <v>1</v>
      </c>
    </row>
    <row r="9575" customFormat="false" ht="15" hidden="false" customHeight="false" outlineLevel="0" collapsed="false">
      <c r="A9575" s="37" t="n">
        <v>1008816</v>
      </c>
      <c r="B9575" s="38" t="n">
        <v>46312</v>
      </c>
      <c r="C9575" s="39" t="n">
        <v>1</v>
      </c>
      <c r="D9575" s="39" t="s">
        <v>26</v>
      </c>
      <c r="E9575" s="39"/>
      <c r="F9575" s="41" t="n">
        <f aca="false">IF(A9575="","",MATCH(A9575,P_ID,1))</f>
        <v>8816</v>
      </c>
      <c r="G9575" s="41" t="str">
        <f aca="false">IF(A9575="","",INDEX(P_Svc,F9575))</f>
        <v>Express</v>
      </c>
      <c r="H9575" s="41" t="str">
        <f aca="false">IF(A9575="","",INDEX(P_Zone,F9575))</f>
        <v>Central</v>
      </c>
      <c r="I9575" s="41" t="n">
        <f aca="false">IF(A9575="","",IF(D9575="Delivered",IF(B9575&lt;=INDEX(P_Due,F9575),1,0),0))</f>
        <v>1</v>
      </c>
    </row>
    <row r="9576" customFormat="false" ht="15" hidden="false" customHeight="false" outlineLevel="0" collapsed="false">
      <c r="A9576" s="37" t="n">
        <v>1008825</v>
      </c>
      <c r="B9576" s="38" t="n">
        <v>46312</v>
      </c>
      <c r="C9576" s="39" t="n">
        <v>1</v>
      </c>
      <c r="D9576" s="39" t="s">
        <v>26</v>
      </c>
      <c r="E9576" s="39"/>
      <c r="F9576" s="41" t="n">
        <f aca="false">IF(A9576="","",MATCH(A9576,P_ID,1))</f>
        <v>8825</v>
      </c>
      <c r="G9576" s="41" t="str">
        <f aca="false">IF(A9576="","",INDEX(P_Svc,F9576))</f>
        <v>Express</v>
      </c>
      <c r="H9576" s="41" t="str">
        <f aca="false">IF(A9576="","",INDEX(P_Zone,F9576))</f>
        <v>Central</v>
      </c>
      <c r="I9576" s="41" t="n">
        <f aca="false">IF(A9576="","",IF(D9576="Delivered",IF(B9576&lt;=INDEX(P_Due,F9576),1,0),0))</f>
        <v>1</v>
      </c>
    </row>
    <row r="9577" customFormat="false" ht="15" hidden="false" customHeight="false" outlineLevel="0" collapsed="false">
      <c r="A9577" s="37" t="n">
        <v>1008844</v>
      </c>
      <c r="B9577" s="38" t="n">
        <v>46312</v>
      </c>
      <c r="C9577" s="39" t="n">
        <v>2</v>
      </c>
      <c r="D9577" s="39" t="s">
        <v>79</v>
      </c>
      <c r="E9577" s="39" t="s">
        <v>38</v>
      </c>
      <c r="F9577" s="41" t="n">
        <f aca="false">IF(A9577="","",MATCH(A9577,P_ID,1))</f>
        <v>8844</v>
      </c>
      <c r="G9577" s="41" t="str">
        <f aca="false">IF(A9577="","",INDEX(P_Svc,F9577))</f>
        <v>Express</v>
      </c>
      <c r="H9577" s="41" t="str">
        <f aca="false">IF(A9577="","",INDEX(P_Zone,F9577))</f>
        <v>West</v>
      </c>
      <c r="I9577" s="41" t="n">
        <f aca="false">IF(A9577="","",IF(D9577="Delivered",IF(B9577&lt;=INDEX(P_Due,F9577),1,0),0))</f>
        <v>0</v>
      </c>
    </row>
    <row r="9578" customFormat="false" ht="15" hidden="false" customHeight="false" outlineLevel="0" collapsed="false">
      <c r="A9578" s="37" t="n">
        <v>1008856</v>
      </c>
      <c r="B9578" s="38" t="n">
        <v>46312</v>
      </c>
      <c r="C9578" s="39" t="n">
        <v>1</v>
      </c>
      <c r="D9578" s="39" t="s">
        <v>26</v>
      </c>
      <c r="E9578" s="39"/>
      <c r="F9578" s="41" t="n">
        <f aca="false">IF(A9578="","",MATCH(A9578,P_ID,1))</f>
        <v>8856</v>
      </c>
      <c r="G9578" s="41" t="str">
        <f aca="false">IF(A9578="","",INDEX(P_Svc,F9578))</f>
        <v>Express</v>
      </c>
      <c r="H9578" s="41" t="str">
        <f aca="false">IF(A9578="","",INDEX(P_Zone,F9578))</f>
        <v>South</v>
      </c>
      <c r="I9578" s="41" t="n">
        <f aca="false">IF(A9578="","",IF(D9578="Delivered",IF(B9578&lt;=INDEX(P_Due,F9578),1,0),0))</f>
        <v>1</v>
      </c>
    </row>
    <row r="9579" customFormat="false" ht="15" hidden="false" customHeight="false" outlineLevel="0" collapsed="false">
      <c r="A9579" s="37" t="n">
        <v>1008904</v>
      </c>
      <c r="B9579" s="38" t="n">
        <v>46312</v>
      </c>
      <c r="C9579" s="39" t="n">
        <v>2</v>
      </c>
      <c r="D9579" s="39" t="s">
        <v>26</v>
      </c>
      <c r="E9579" s="39"/>
      <c r="F9579" s="41" t="n">
        <f aca="false">IF(A9579="","",MATCH(A9579,P_ID,1))</f>
        <v>8904</v>
      </c>
      <c r="G9579" s="41" t="str">
        <f aca="false">IF(A9579="","",INDEX(P_Svc,F9579))</f>
        <v>Express</v>
      </c>
      <c r="H9579" s="41" t="str">
        <f aca="false">IF(A9579="","",INDEX(P_Zone,F9579))</f>
        <v>East</v>
      </c>
      <c r="I9579" s="41" t="n">
        <f aca="false">IF(A9579="","",IF(D9579="Delivered",IF(B9579&lt;=INDEX(P_Due,F9579),1,0),0))</f>
        <v>1</v>
      </c>
    </row>
    <row r="9580" customFormat="false" ht="15" hidden="false" customHeight="false" outlineLevel="0" collapsed="false">
      <c r="A9580" s="37" t="n">
        <v>1008921</v>
      </c>
      <c r="B9580" s="38" t="n">
        <v>46312</v>
      </c>
      <c r="C9580" s="39" t="n">
        <v>1</v>
      </c>
      <c r="D9580" s="39" t="s">
        <v>26</v>
      </c>
      <c r="E9580" s="39"/>
      <c r="F9580" s="41" t="n">
        <f aca="false">IF(A9580="","",MATCH(A9580,P_ID,1))</f>
        <v>8921</v>
      </c>
      <c r="G9580" s="41" t="str">
        <f aca="false">IF(A9580="","",INDEX(P_Svc,F9580))</f>
        <v>Express</v>
      </c>
      <c r="H9580" s="41" t="str">
        <f aca="false">IF(A9580="","",INDEX(P_Zone,F9580))</f>
        <v>South</v>
      </c>
      <c r="I9580" s="41" t="n">
        <f aca="false">IF(A9580="","",IF(D9580="Delivered",IF(B9580&lt;=INDEX(P_Due,F9580),1,0),0))</f>
        <v>1</v>
      </c>
    </row>
    <row r="9581" customFormat="false" ht="15" hidden="false" customHeight="false" outlineLevel="0" collapsed="false">
      <c r="A9581" s="37" t="n">
        <v>1008927</v>
      </c>
      <c r="B9581" s="38" t="n">
        <v>46312</v>
      </c>
      <c r="C9581" s="39" t="n">
        <v>1</v>
      </c>
      <c r="D9581" s="39" t="s">
        <v>26</v>
      </c>
      <c r="E9581" s="39"/>
      <c r="F9581" s="41" t="n">
        <f aca="false">IF(A9581="","",MATCH(A9581,P_ID,1))</f>
        <v>8927</v>
      </c>
      <c r="G9581" s="41" t="str">
        <f aca="false">IF(A9581="","",INDEX(P_Svc,F9581))</f>
        <v>Express</v>
      </c>
      <c r="H9581" s="41" t="str">
        <f aca="false">IF(A9581="","",INDEX(P_Zone,F9581))</f>
        <v>Central</v>
      </c>
      <c r="I9581" s="41" t="n">
        <f aca="false">IF(A9581="","",IF(D9581="Delivered",IF(B9581&lt;=INDEX(P_Due,F9581),1,0),0))</f>
        <v>1</v>
      </c>
    </row>
    <row r="9582" customFormat="false" ht="15" hidden="false" customHeight="false" outlineLevel="0" collapsed="false">
      <c r="A9582" s="37" t="n">
        <v>1008936</v>
      </c>
      <c r="B9582" s="38" t="n">
        <v>46312</v>
      </c>
      <c r="C9582" s="39" t="n">
        <v>1</v>
      </c>
      <c r="D9582" s="39" t="s">
        <v>26</v>
      </c>
      <c r="E9582" s="39"/>
      <c r="F9582" s="41" t="n">
        <f aca="false">IF(A9582="","",MATCH(A9582,P_ID,1))</f>
        <v>8936</v>
      </c>
      <c r="G9582" s="41" t="str">
        <f aca="false">IF(A9582="","",INDEX(P_Svc,F9582))</f>
        <v>Express</v>
      </c>
      <c r="H9582" s="41" t="str">
        <f aca="false">IF(A9582="","",INDEX(P_Zone,F9582))</f>
        <v>Central</v>
      </c>
      <c r="I9582" s="41" t="n">
        <f aca="false">IF(A9582="","",IF(D9582="Delivered",IF(B9582&lt;=INDEX(P_Due,F9582),1,0),0))</f>
        <v>1</v>
      </c>
    </row>
    <row r="9583" customFormat="false" ht="15" hidden="false" customHeight="false" outlineLevel="0" collapsed="false">
      <c r="A9583" s="37" t="n">
        <v>1008956</v>
      </c>
      <c r="B9583" s="38" t="n">
        <v>46312</v>
      </c>
      <c r="C9583" s="39" t="n">
        <v>1</v>
      </c>
      <c r="D9583" s="39" t="s">
        <v>26</v>
      </c>
      <c r="E9583" s="39"/>
      <c r="F9583" s="41" t="n">
        <f aca="false">IF(A9583="","",MATCH(A9583,P_ID,1))</f>
        <v>8956</v>
      </c>
      <c r="G9583" s="41" t="str">
        <f aca="false">IF(A9583="","",INDEX(P_Svc,F9583))</f>
        <v>Express</v>
      </c>
      <c r="H9583" s="41" t="str">
        <f aca="false">IF(A9583="","",INDEX(P_Zone,F9583))</f>
        <v>West</v>
      </c>
      <c r="I9583" s="41" t="n">
        <f aca="false">IF(A9583="","",IF(D9583="Delivered",IF(B9583&lt;=INDEX(P_Due,F9583),1,0),0))</f>
        <v>1</v>
      </c>
    </row>
    <row r="9584" customFormat="false" ht="15" hidden="false" customHeight="false" outlineLevel="0" collapsed="false">
      <c r="A9584" s="37" t="n">
        <v>1008970</v>
      </c>
      <c r="B9584" s="38" t="n">
        <v>46312</v>
      </c>
      <c r="C9584" s="39" t="n">
        <v>1</v>
      </c>
      <c r="D9584" s="39" t="s">
        <v>79</v>
      </c>
      <c r="E9584" s="39" t="s">
        <v>34</v>
      </c>
      <c r="F9584" s="41" t="n">
        <f aca="false">IF(A9584="","",MATCH(A9584,P_ID,1))</f>
        <v>8970</v>
      </c>
      <c r="G9584" s="41" t="str">
        <f aca="false">IF(A9584="","",INDEX(P_Svc,F9584))</f>
        <v>Express</v>
      </c>
      <c r="H9584" s="41" t="str">
        <f aca="false">IF(A9584="","",INDEX(P_Zone,F9584))</f>
        <v>South</v>
      </c>
      <c r="I9584" s="41" t="n">
        <f aca="false">IF(A9584="","",IF(D9584="Delivered",IF(B9584&lt;=INDEX(P_Due,F9584),1,0),0))</f>
        <v>0</v>
      </c>
    </row>
    <row r="9585" customFormat="false" ht="15" hidden="false" customHeight="false" outlineLevel="0" collapsed="false">
      <c r="A9585" s="37" t="n">
        <v>1008983</v>
      </c>
      <c r="B9585" s="38" t="n">
        <v>46312</v>
      </c>
      <c r="C9585" s="39" t="n">
        <v>1</v>
      </c>
      <c r="D9585" s="39" t="s">
        <v>79</v>
      </c>
      <c r="E9585" s="39" t="s">
        <v>32</v>
      </c>
      <c r="F9585" s="41" t="n">
        <f aca="false">IF(A9585="","",MATCH(A9585,P_ID,1))</f>
        <v>8983</v>
      </c>
      <c r="G9585" s="41" t="str">
        <f aca="false">IF(A9585="","",INDEX(P_Svc,F9585))</f>
        <v>Express</v>
      </c>
      <c r="H9585" s="41" t="str">
        <f aca="false">IF(A9585="","",INDEX(P_Zone,F9585))</f>
        <v>West</v>
      </c>
      <c r="I9585" s="41" t="n">
        <f aca="false">IF(A9585="","",IF(D9585="Delivered",IF(B9585&lt;=INDEX(P_Due,F9585),1,0),0))</f>
        <v>0</v>
      </c>
    </row>
    <row r="9586" customFormat="false" ht="15" hidden="false" customHeight="false" outlineLevel="0" collapsed="false">
      <c r="A9586" s="37" t="n">
        <v>1008999</v>
      </c>
      <c r="B9586" s="38" t="n">
        <v>46312</v>
      </c>
      <c r="C9586" s="39" t="n">
        <v>1</v>
      </c>
      <c r="D9586" s="39" t="s">
        <v>26</v>
      </c>
      <c r="E9586" s="39"/>
      <c r="F9586" s="41" t="n">
        <f aca="false">IF(A9586="","",MATCH(A9586,P_ID,1))</f>
        <v>8999</v>
      </c>
      <c r="G9586" s="41" t="str">
        <f aca="false">IF(A9586="","",INDEX(P_Svc,F9586))</f>
        <v>Express</v>
      </c>
      <c r="H9586" s="41" t="str">
        <f aca="false">IF(A9586="","",INDEX(P_Zone,F9586))</f>
        <v>East</v>
      </c>
      <c r="I9586" s="41" t="n">
        <f aca="false">IF(A9586="","",IF(D9586="Delivered",IF(B9586&lt;=INDEX(P_Due,F9586),1,0),0))</f>
        <v>1</v>
      </c>
    </row>
    <row r="9587" customFormat="false" ht="15" hidden="false" customHeight="false" outlineLevel="0" collapsed="false">
      <c r="A9587" s="37" t="n">
        <v>1009002</v>
      </c>
      <c r="B9587" s="38" t="n">
        <v>46312</v>
      </c>
      <c r="C9587" s="39" t="n">
        <v>1</v>
      </c>
      <c r="D9587" s="39" t="s">
        <v>26</v>
      </c>
      <c r="E9587" s="39"/>
      <c r="F9587" s="41" t="n">
        <f aca="false">IF(A9587="","",MATCH(A9587,P_ID,1))</f>
        <v>9002</v>
      </c>
      <c r="G9587" s="41" t="str">
        <f aca="false">IF(A9587="","",INDEX(P_Svc,F9587))</f>
        <v>Express</v>
      </c>
      <c r="H9587" s="41" t="str">
        <f aca="false">IF(A9587="","",INDEX(P_Zone,F9587))</f>
        <v>North</v>
      </c>
      <c r="I9587" s="41" t="n">
        <f aca="false">IF(A9587="","",IF(D9587="Delivered",IF(B9587&lt;=INDEX(P_Due,F9587),1,0),0))</f>
        <v>1</v>
      </c>
    </row>
    <row r="9588" customFormat="false" ht="15" hidden="false" customHeight="false" outlineLevel="0" collapsed="false">
      <c r="A9588" s="37" t="n">
        <v>1009033</v>
      </c>
      <c r="B9588" s="38" t="n">
        <v>46312</v>
      </c>
      <c r="C9588" s="39" t="n">
        <v>1</v>
      </c>
      <c r="D9588" s="39" t="s">
        <v>26</v>
      </c>
      <c r="E9588" s="39"/>
      <c r="F9588" s="41" t="n">
        <f aca="false">IF(A9588="","",MATCH(A9588,P_ID,1))</f>
        <v>9033</v>
      </c>
      <c r="G9588" s="41" t="str">
        <f aca="false">IF(A9588="","",INDEX(P_Svc,F9588))</f>
        <v>Express</v>
      </c>
      <c r="H9588" s="41" t="str">
        <f aca="false">IF(A9588="","",INDEX(P_Zone,F9588))</f>
        <v>East</v>
      </c>
      <c r="I9588" s="41" t="n">
        <f aca="false">IF(A9588="","",IF(D9588="Delivered",IF(B9588&lt;=INDEX(P_Due,F9588),1,0),0))</f>
        <v>1</v>
      </c>
    </row>
    <row r="9589" customFormat="false" ht="15" hidden="false" customHeight="false" outlineLevel="0" collapsed="false">
      <c r="A9589" s="37" t="n">
        <v>1009034</v>
      </c>
      <c r="B9589" s="38" t="n">
        <v>46312</v>
      </c>
      <c r="C9589" s="39" t="n">
        <v>1</v>
      </c>
      <c r="D9589" s="39" t="s">
        <v>26</v>
      </c>
      <c r="E9589" s="39"/>
      <c r="F9589" s="41" t="n">
        <f aca="false">IF(A9589="","",MATCH(A9589,P_ID,1))</f>
        <v>9034</v>
      </c>
      <c r="G9589" s="41" t="str">
        <f aca="false">IF(A9589="","",INDEX(P_Svc,F9589))</f>
        <v>Express</v>
      </c>
      <c r="H9589" s="41" t="str">
        <f aca="false">IF(A9589="","",INDEX(P_Zone,F9589))</f>
        <v>North</v>
      </c>
      <c r="I9589" s="41" t="n">
        <f aca="false">IF(A9589="","",IF(D9589="Delivered",IF(B9589&lt;=INDEX(P_Due,F9589),1,0),0))</f>
        <v>1</v>
      </c>
    </row>
    <row r="9590" customFormat="false" ht="15" hidden="false" customHeight="false" outlineLevel="0" collapsed="false">
      <c r="A9590" s="37" t="n">
        <v>1009041</v>
      </c>
      <c r="B9590" s="38" t="n">
        <v>46312</v>
      </c>
      <c r="C9590" s="39" t="n">
        <v>1</v>
      </c>
      <c r="D9590" s="39" t="s">
        <v>26</v>
      </c>
      <c r="E9590" s="39"/>
      <c r="F9590" s="41" t="n">
        <f aca="false">IF(A9590="","",MATCH(A9590,P_ID,1))</f>
        <v>9041</v>
      </c>
      <c r="G9590" s="41" t="str">
        <f aca="false">IF(A9590="","",INDEX(P_Svc,F9590))</f>
        <v>Express</v>
      </c>
      <c r="H9590" s="41" t="str">
        <f aca="false">IF(A9590="","",INDEX(P_Zone,F9590))</f>
        <v>East</v>
      </c>
      <c r="I9590" s="41" t="n">
        <f aca="false">IF(A9590="","",IF(D9590="Delivered",IF(B9590&lt;=INDEX(P_Due,F9590),1,0),0))</f>
        <v>1</v>
      </c>
    </row>
    <row r="9591" customFormat="false" ht="15" hidden="false" customHeight="false" outlineLevel="0" collapsed="false">
      <c r="A9591" s="37" t="n">
        <v>1009074</v>
      </c>
      <c r="B9591" s="38" t="n">
        <v>46312</v>
      </c>
      <c r="C9591" s="39" t="n">
        <v>1</v>
      </c>
      <c r="D9591" s="39" t="s">
        <v>26</v>
      </c>
      <c r="E9591" s="39"/>
      <c r="F9591" s="41" t="n">
        <f aca="false">IF(A9591="","",MATCH(A9591,P_ID,1))</f>
        <v>9074</v>
      </c>
      <c r="G9591" s="41" t="str">
        <f aca="false">IF(A9591="","",INDEX(P_Svc,F9591))</f>
        <v>Express</v>
      </c>
      <c r="H9591" s="41" t="str">
        <f aca="false">IF(A9591="","",INDEX(P_Zone,F9591))</f>
        <v>North</v>
      </c>
      <c r="I9591" s="41" t="n">
        <f aca="false">IF(A9591="","",IF(D9591="Delivered",IF(B9591&lt;=INDEX(P_Due,F9591),1,0),0))</f>
        <v>1</v>
      </c>
    </row>
    <row r="9592" customFormat="false" ht="15" hidden="false" customHeight="false" outlineLevel="0" collapsed="false">
      <c r="A9592" s="37" t="n">
        <v>1009082</v>
      </c>
      <c r="B9592" s="38" t="n">
        <v>46312</v>
      </c>
      <c r="C9592" s="39" t="n">
        <v>1</v>
      </c>
      <c r="D9592" s="39" t="s">
        <v>26</v>
      </c>
      <c r="E9592" s="39"/>
      <c r="F9592" s="41" t="n">
        <f aca="false">IF(A9592="","",MATCH(A9592,P_ID,1))</f>
        <v>9082</v>
      </c>
      <c r="G9592" s="41" t="str">
        <f aca="false">IF(A9592="","",INDEX(P_Svc,F9592))</f>
        <v>Express</v>
      </c>
      <c r="H9592" s="41" t="str">
        <f aca="false">IF(A9592="","",INDEX(P_Zone,F9592))</f>
        <v>Central</v>
      </c>
      <c r="I9592" s="41" t="n">
        <f aca="false">IF(A9592="","",IF(D9592="Delivered",IF(B9592&lt;=INDEX(P_Due,F9592),1,0),0))</f>
        <v>1</v>
      </c>
    </row>
    <row r="9593" customFormat="false" ht="15" hidden="false" customHeight="false" outlineLevel="0" collapsed="false">
      <c r="A9593" s="37" t="n">
        <v>1009095</v>
      </c>
      <c r="B9593" s="38" t="n">
        <v>46312</v>
      </c>
      <c r="C9593" s="39" t="n">
        <v>1</v>
      </c>
      <c r="D9593" s="39" t="s">
        <v>79</v>
      </c>
      <c r="E9593" s="39" t="s">
        <v>32</v>
      </c>
      <c r="F9593" s="41" t="n">
        <f aca="false">IF(A9593="","",MATCH(A9593,P_ID,1))</f>
        <v>9095</v>
      </c>
      <c r="G9593" s="41" t="str">
        <f aca="false">IF(A9593="","",INDEX(P_Svc,F9593))</f>
        <v>Express</v>
      </c>
      <c r="H9593" s="41" t="str">
        <f aca="false">IF(A9593="","",INDEX(P_Zone,F9593))</f>
        <v>North</v>
      </c>
      <c r="I9593" s="41" t="n">
        <f aca="false">IF(A9593="","",IF(D9593="Delivered",IF(B9593&lt;=INDEX(P_Due,F9593),1,0),0))</f>
        <v>0</v>
      </c>
    </row>
    <row r="9594" customFormat="false" ht="15" hidden="false" customHeight="false" outlineLevel="0" collapsed="false">
      <c r="A9594" s="37" t="n">
        <v>1009131</v>
      </c>
      <c r="B9594" s="38" t="n">
        <v>46312</v>
      </c>
      <c r="C9594" s="39" t="n">
        <v>1</v>
      </c>
      <c r="D9594" s="39" t="s">
        <v>26</v>
      </c>
      <c r="E9594" s="39"/>
      <c r="F9594" s="41" t="n">
        <f aca="false">IF(A9594="","",MATCH(A9594,P_ID,1))</f>
        <v>9131</v>
      </c>
      <c r="G9594" s="41" t="str">
        <f aca="false">IF(A9594="","",INDEX(P_Svc,F9594))</f>
        <v>Express</v>
      </c>
      <c r="H9594" s="41" t="str">
        <f aca="false">IF(A9594="","",INDEX(P_Zone,F9594))</f>
        <v>North</v>
      </c>
      <c r="I9594" s="41" t="n">
        <f aca="false">IF(A9594="","",IF(D9594="Delivered",IF(B9594&lt;=INDEX(P_Due,F9594),1,0),0))</f>
        <v>1</v>
      </c>
    </row>
    <row r="9595" customFormat="false" ht="15" hidden="false" customHeight="false" outlineLevel="0" collapsed="false">
      <c r="A9595" s="37" t="n">
        <v>1009133</v>
      </c>
      <c r="B9595" s="38" t="n">
        <v>46312</v>
      </c>
      <c r="C9595" s="39" t="n">
        <v>1</v>
      </c>
      <c r="D9595" s="39" t="s">
        <v>26</v>
      </c>
      <c r="E9595" s="39"/>
      <c r="F9595" s="41" t="n">
        <f aca="false">IF(A9595="","",MATCH(A9595,P_ID,1))</f>
        <v>9133</v>
      </c>
      <c r="G9595" s="41" t="str">
        <f aca="false">IF(A9595="","",INDEX(P_Svc,F9595))</f>
        <v>Express</v>
      </c>
      <c r="H9595" s="41" t="str">
        <f aca="false">IF(A9595="","",INDEX(P_Zone,F9595))</f>
        <v>Central</v>
      </c>
      <c r="I9595" s="41" t="n">
        <f aca="false">IF(A9595="","",IF(D9595="Delivered",IF(B9595&lt;=INDEX(P_Due,F9595),1,0),0))</f>
        <v>1</v>
      </c>
    </row>
    <row r="9596" customFormat="false" ht="15" hidden="false" customHeight="false" outlineLevel="0" collapsed="false">
      <c r="A9596" s="37" t="n">
        <v>1008154</v>
      </c>
      <c r="B9596" s="38" t="n">
        <v>46312</v>
      </c>
      <c r="C9596" s="39" t="n">
        <v>2</v>
      </c>
      <c r="D9596" s="39" t="s">
        <v>26</v>
      </c>
      <c r="E9596" s="39"/>
      <c r="F9596" s="41" t="n">
        <f aca="false">IF(A9596="","",MATCH(A9596,P_ID,1))</f>
        <v>8154</v>
      </c>
      <c r="G9596" s="41" t="str">
        <f aca="false">IF(A9596="","",INDEX(P_Svc,F9596))</f>
        <v>Standard</v>
      </c>
      <c r="H9596" s="41" t="str">
        <f aca="false">IF(A9596="","",INDEX(P_Zone,F9596))</f>
        <v>East</v>
      </c>
      <c r="I9596" s="41" t="n">
        <f aca="false">IF(A9596="","",IF(D9596="Delivered",IF(B9596&lt;=INDEX(P_Due,F9596),1,0),0))</f>
        <v>0</v>
      </c>
    </row>
    <row r="9597" customFormat="false" ht="15" hidden="false" customHeight="false" outlineLevel="0" collapsed="false">
      <c r="A9597" s="37" t="n">
        <v>1008175</v>
      </c>
      <c r="B9597" s="38" t="n">
        <v>46312</v>
      </c>
      <c r="C9597" s="39" t="n">
        <v>2</v>
      </c>
      <c r="D9597" s="39" t="s">
        <v>26</v>
      </c>
      <c r="E9597" s="39"/>
      <c r="F9597" s="41" t="n">
        <f aca="false">IF(A9597="","",MATCH(A9597,P_ID,1))</f>
        <v>8175</v>
      </c>
      <c r="G9597" s="41" t="str">
        <f aca="false">IF(A9597="","",INDEX(P_Svc,F9597))</f>
        <v>Standard</v>
      </c>
      <c r="H9597" s="41" t="str">
        <f aca="false">IF(A9597="","",INDEX(P_Zone,F9597))</f>
        <v>North</v>
      </c>
      <c r="I9597" s="41" t="n">
        <f aca="false">IF(A9597="","",IF(D9597="Delivered",IF(B9597&lt;=INDEX(P_Due,F9597),1,0),0))</f>
        <v>0</v>
      </c>
    </row>
    <row r="9598" customFormat="false" ht="15" hidden="false" customHeight="false" outlineLevel="0" collapsed="false">
      <c r="A9598" s="37" t="n">
        <v>1008441</v>
      </c>
      <c r="B9598" s="38" t="n">
        <v>46312</v>
      </c>
      <c r="C9598" s="39" t="n">
        <v>1</v>
      </c>
      <c r="D9598" s="39" t="s">
        <v>26</v>
      </c>
      <c r="E9598" s="39"/>
      <c r="F9598" s="41" t="n">
        <f aca="false">IF(A9598="","",MATCH(A9598,P_ID,1))</f>
        <v>8441</v>
      </c>
      <c r="G9598" s="41" t="str">
        <f aca="false">IF(A9598="","",INDEX(P_Svc,F9598))</f>
        <v>Standard</v>
      </c>
      <c r="H9598" s="41" t="str">
        <f aca="false">IF(A9598="","",INDEX(P_Zone,F9598))</f>
        <v>South</v>
      </c>
      <c r="I9598" s="41" t="n">
        <f aca="false">IF(A9598="","",IF(D9598="Delivered",IF(B9598&lt;=INDEX(P_Due,F9598),1,0),0))</f>
        <v>1</v>
      </c>
    </row>
    <row r="9599" customFormat="false" ht="15" hidden="false" customHeight="false" outlineLevel="0" collapsed="false">
      <c r="A9599" s="37" t="n">
        <v>1008442</v>
      </c>
      <c r="B9599" s="38" t="n">
        <v>46312</v>
      </c>
      <c r="C9599" s="39" t="n">
        <v>1</v>
      </c>
      <c r="D9599" s="39" t="s">
        <v>26</v>
      </c>
      <c r="E9599" s="39"/>
      <c r="F9599" s="41" t="n">
        <f aca="false">IF(A9599="","",MATCH(A9599,P_ID,1))</f>
        <v>8442</v>
      </c>
      <c r="G9599" s="41" t="str">
        <f aca="false">IF(A9599="","",INDEX(P_Svc,F9599))</f>
        <v>Standard</v>
      </c>
      <c r="H9599" s="41" t="str">
        <f aca="false">IF(A9599="","",INDEX(P_Zone,F9599))</f>
        <v>South</v>
      </c>
      <c r="I9599" s="41" t="n">
        <f aca="false">IF(A9599="","",IF(D9599="Delivered",IF(B9599&lt;=INDEX(P_Due,F9599),1,0),0))</f>
        <v>1</v>
      </c>
    </row>
    <row r="9600" customFormat="false" ht="15" hidden="false" customHeight="false" outlineLevel="0" collapsed="false">
      <c r="A9600" s="37" t="n">
        <v>1008443</v>
      </c>
      <c r="B9600" s="38" t="n">
        <v>46312</v>
      </c>
      <c r="C9600" s="39" t="n">
        <v>1</v>
      </c>
      <c r="D9600" s="39" t="s">
        <v>26</v>
      </c>
      <c r="E9600" s="39"/>
      <c r="F9600" s="41" t="n">
        <f aca="false">IF(A9600="","",MATCH(A9600,P_ID,1))</f>
        <v>8443</v>
      </c>
      <c r="G9600" s="41" t="str">
        <f aca="false">IF(A9600="","",INDEX(P_Svc,F9600))</f>
        <v>Standard</v>
      </c>
      <c r="H9600" s="41" t="str">
        <f aca="false">IF(A9600="","",INDEX(P_Zone,F9600))</f>
        <v>North</v>
      </c>
      <c r="I9600" s="41" t="n">
        <f aca="false">IF(A9600="","",IF(D9600="Delivered",IF(B9600&lt;=INDEX(P_Due,F9600),1,0),0))</f>
        <v>1</v>
      </c>
    </row>
    <row r="9601" customFormat="false" ht="15" hidden="false" customHeight="false" outlineLevel="0" collapsed="false">
      <c r="A9601" s="37" t="n">
        <v>1008444</v>
      </c>
      <c r="B9601" s="38" t="n">
        <v>46312</v>
      </c>
      <c r="C9601" s="39" t="n">
        <v>1</v>
      </c>
      <c r="D9601" s="39" t="s">
        <v>26</v>
      </c>
      <c r="E9601" s="39"/>
      <c r="F9601" s="41" t="n">
        <f aca="false">IF(A9601="","",MATCH(A9601,P_ID,1))</f>
        <v>8444</v>
      </c>
      <c r="G9601" s="41" t="str">
        <f aca="false">IF(A9601="","",INDEX(P_Svc,F9601))</f>
        <v>Standard</v>
      </c>
      <c r="H9601" s="41" t="str">
        <f aca="false">IF(A9601="","",INDEX(P_Zone,F9601))</f>
        <v>North</v>
      </c>
      <c r="I9601" s="41" t="n">
        <f aca="false">IF(A9601="","",IF(D9601="Delivered",IF(B9601&lt;=INDEX(P_Due,F9601),1,0),0))</f>
        <v>1</v>
      </c>
    </row>
    <row r="9602" customFormat="false" ht="15" hidden="false" customHeight="false" outlineLevel="0" collapsed="false">
      <c r="A9602" s="37" t="n">
        <v>1008445</v>
      </c>
      <c r="B9602" s="38" t="n">
        <v>46312</v>
      </c>
      <c r="C9602" s="39" t="n">
        <v>1</v>
      </c>
      <c r="D9602" s="39" t="s">
        <v>26</v>
      </c>
      <c r="E9602" s="39"/>
      <c r="F9602" s="41" t="n">
        <f aca="false">IF(A9602="","",MATCH(A9602,P_ID,1))</f>
        <v>8445</v>
      </c>
      <c r="G9602" s="41" t="str">
        <f aca="false">IF(A9602="","",INDEX(P_Svc,F9602))</f>
        <v>Standard</v>
      </c>
      <c r="H9602" s="41" t="str">
        <f aca="false">IF(A9602="","",INDEX(P_Zone,F9602))</f>
        <v>East</v>
      </c>
      <c r="I9602" s="41" t="n">
        <f aca="false">IF(A9602="","",IF(D9602="Delivered",IF(B9602&lt;=INDEX(P_Due,F9602),1,0),0))</f>
        <v>1</v>
      </c>
    </row>
    <row r="9603" customFormat="false" ht="15" hidden="false" customHeight="false" outlineLevel="0" collapsed="false">
      <c r="A9603" s="37" t="n">
        <v>1008446</v>
      </c>
      <c r="B9603" s="38" t="n">
        <v>46312</v>
      </c>
      <c r="C9603" s="39" t="n">
        <v>1</v>
      </c>
      <c r="D9603" s="39" t="s">
        <v>26</v>
      </c>
      <c r="E9603" s="39"/>
      <c r="F9603" s="41" t="n">
        <f aca="false">IF(A9603="","",MATCH(A9603,P_ID,1))</f>
        <v>8446</v>
      </c>
      <c r="G9603" s="41" t="str">
        <f aca="false">IF(A9603="","",INDEX(P_Svc,F9603))</f>
        <v>Standard</v>
      </c>
      <c r="H9603" s="41" t="str">
        <f aca="false">IF(A9603="","",INDEX(P_Zone,F9603))</f>
        <v>North</v>
      </c>
      <c r="I9603" s="41" t="n">
        <f aca="false">IF(A9603="","",IF(D9603="Delivered",IF(B9603&lt;=INDEX(P_Due,F9603),1,0),0))</f>
        <v>1</v>
      </c>
    </row>
    <row r="9604" customFormat="false" ht="15" hidden="false" customHeight="false" outlineLevel="0" collapsed="false">
      <c r="A9604" s="37" t="n">
        <v>1008447</v>
      </c>
      <c r="B9604" s="38" t="n">
        <v>46312</v>
      </c>
      <c r="C9604" s="39" t="n">
        <v>1</v>
      </c>
      <c r="D9604" s="39" t="s">
        <v>26</v>
      </c>
      <c r="E9604" s="39"/>
      <c r="F9604" s="41" t="n">
        <f aca="false">IF(A9604="","",MATCH(A9604,P_ID,1))</f>
        <v>8447</v>
      </c>
      <c r="G9604" s="41" t="str">
        <f aca="false">IF(A9604="","",INDEX(P_Svc,F9604))</f>
        <v>Standard</v>
      </c>
      <c r="H9604" s="41" t="str">
        <f aca="false">IF(A9604="","",INDEX(P_Zone,F9604))</f>
        <v>North</v>
      </c>
      <c r="I9604" s="41" t="n">
        <f aca="false">IF(A9604="","",IF(D9604="Delivered",IF(B9604&lt;=INDEX(P_Due,F9604),1,0),0))</f>
        <v>1</v>
      </c>
    </row>
    <row r="9605" customFormat="false" ht="15" hidden="false" customHeight="false" outlineLevel="0" collapsed="false">
      <c r="A9605" s="37" t="n">
        <v>1008449</v>
      </c>
      <c r="B9605" s="38" t="n">
        <v>46312</v>
      </c>
      <c r="C9605" s="39" t="n">
        <v>1</v>
      </c>
      <c r="D9605" s="39" t="s">
        <v>26</v>
      </c>
      <c r="E9605" s="39"/>
      <c r="F9605" s="41" t="n">
        <f aca="false">IF(A9605="","",MATCH(A9605,P_ID,1))</f>
        <v>8449</v>
      </c>
      <c r="G9605" s="41" t="str">
        <f aca="false">IF(A9605="","",INDEX(P_Svc,F9605))</f>
        <v>Standard</v>
      </c>
      <c r="H9605" s="41" t="str">
        <f aca="false">IF(A9605="","",INDEX(P_Zone,F9605))</f>
        <v>West</v>
      </c>
      <c r="I9605" s="41" t="n">
        <f aca="false">IF(A9605="","",IF(D9605="Delivered",IF(B9605&lt;=INDEX(P_Due,F9605),1,0),0))</f>
        <v>1</v>
      </c>
    </row>
    <row r="9606" customFormat="false" ht="15" hidden="false" customHeight="false" outlineLevel="0" collapsed="false">
      <c r="A9606" s="37" t="n">
        <v>1008450</v>
      </c>
      <c r="B9606" s="38" t="n">
        <v>46312</v>
      </c>
      <c r="C9606" s="39" t="n">
        <v>1</v>
      </c>
      <c r="D9606" s="39" t="s">
        <v>26</v>
      </c>
      <c r="E9606" s="39"/>
      <c r="F9606" s="41" t="n">
        <f aca="false">IF(A9606="","",MATCH(A9606,P_ID,1))</f>
        <v>8450</v>
      </c>
      <c r="G9606" s="41" t="str">
        <f aca="false">IF(A9606="","",INDEX(P_Svc,F9606))</f>
        <v>Standard</v>
      </c>
      <c r="H9606" s="41" t="str">
        <f aca="false">IF(A9606="","",INDEX(P_Zone,F9606))</f>
        <v>South</v>
      </c>
      <c r="I9606" s="41" t="n">
        <f aca="false">IF(A9606="","",IF(D9606="Delivered",IF(B9606&lt;=INDEX(P_Due,F9606),1,0),0))</f>
        <v>1</v>
      </c>
    </row>
    <row r="9607" customFormat="false" ht="15" hidden="false" customHeight="false" outlineLevel="0" collapsed="false">
      <c r="A9607" s="37" t="n">
        <v>1008451</v>
      </c>
      <c r="B9607" s="38" t="n">
        <v>46312</v>
      </c>
      <c r="C9607" s="39" t="n">
        <v>1</v>
      </c>
      <c r="D9607" s="39" t="s">
        <v>79</v>
      </c>
      <c r="E9607" s="39" t="s">
        <v>38</v>
      </c>
      <c r="F9607" s="41" t="n">
        <f aca="false">IF(A9607="","",MATCH(A9607,P_ID,1))</f>
        <v>8451</v>
      </c>
      <c r="G9607" s="41" t="str">
        <f aca="false">IF(A9607="","",INDEX(P_Svc,F9607))</f>
        <v>Economy</v>
      </c>
      <c r="H9607" s="41" t="str">
        <f aca="false">IF(A9607="","",INDEX(P_Zone,F9607))</f>
        <v>East</v>
      </c>
      <c r="I9607" s="41" t="n">
        <f aca="false">IF(A9607="","",IF(D9607="Delivered",IF(B9607&lt;=INDEX(P_Due,F9607),1,0),0))</f>
        <v>0</v>
      </c>
    </row>
    <row r="9608" customFormat="false" ht="15" hidden="false" customHeight="false" outlineLevel="0" collapsed="false">
      <c r="A9608" s="37" t="n">
        <v>1008453</v>
      </c>
      <c r="B9608" s="38" t="n">
        <v>46312</v>
      </c>
      <c r="C9608" s="39" t="n">
        <v>1</v>
      </c>
      <c r="D9608" s="39" t="s">
        <v>26</v>
      </c>
      <c r="E9608" s="39"/>
      <c r="F9608" s="41" t="n">
        <f aca="false">IF(A9608="","",MATCH(A9608,P_ID,1))</f>
        <v>8453</v>
      </c>
      <c r="G9608" s="41" t="str">
        <f aca="false">IF(A9608="","",INDEX(P_Svc,F9608))</f>
        <v>Standard</v>
      </c>
      <c r="H9608" s="41" t="str">
        <f aca="false">IF(A9608="","",INDEX(P_Zone,F9608))</f>
        <v>South</v>
      </c>
      <c r="I9608" s="41" t="n">
        <f aca="false">IF(A9608="","",IF(D9608="Delivered",IF(B9608&lt;=INDEX(P_Due,F9608),1,0),0))</f>
        <v>1</v>
      </c>
    </row>
    <row r="9609" customFormat="false" ht="15" hidden="false" customHeight="false" outlineLevel="0" collapsed="false">
      <c r="A9609" s="37" t="n">
        <v>1008454</v>
      </c>
      <c r="B9609" s="38" t="n">
        <v>46312</v>
      </c>
      <c r="C9609" s="39" t="n">
        <v>1</v>
      </c>
      <c r="D9609" s="39" t="s">
        <v>26</v>
      </c>
      <c r="E9609" s="39"/>
      <c r="F9609" s="41" t="n">
        <f aca="false">IF(A9609="","",MATCH(A9609,P_ID,1))</f>
        <v>8454</v>
      </c>
      <c r="G9609" s="41" t="str">
        <f aca="false">IF(A9609="","",INDEX(P_Svc,F9609))</f>
        <v>Standard</v>
      </c>
      <c r="H9609" s="41" t="str">
        <f aca="false">IF(A9609="","",INDEX(P_Zone,F9609))</f>
        <v>East</v>
      </c>
      <c r="I9609" s="41" t="n">
        <f aca="false">IF(A9609="","",IF(D9609="Delivered",IF(B9609&lt;=INDEX(P_Due,F9609),1,0),0))</f>
        <v>1</v>
      </c>
    </row>
    <row r="9610" customFormat="false" ht="15" hidden="false" customHeight="false" outlineLevel="0" collapsed="false">
      <c r="A9610" s="37" t="n">
        <v>1008455</v>
      </c>
      <c r="B9610" s="38" t="n">
        <v>46312</v>
      </c>
      <c r="C9610" s="39" t="n">
        <v>1</v>
      </c>
      <c r="D9610" s="39" t="s">
        <v>26</v>
      </c>
      <c r="E9610" s="39"/>
      <c r="F9610" s="41" t="n">
        <f aca="false">IF(A9610="","",MATCH(A9610,P_ID,1))</f>
        <v>8455</v>
      </c>
      <c r="G9610" s="41" t="str">
        <f aca="false">IF(A9610="","",INDEX(P_Svc,F9610))</f>
        <v>Standard</v>
      </c>
      <c r="H9610" s="41" t="str">
        <f aca="false">IF(A9610="","",INDEX(P_Zone,F9610))</f>
        <v>East</v>
      </c>
      <c r="I9610" s="41" t="n">
        <f aca="false">IF(A9610="","",IF(D9610="Delivered",IF(B9610&lt;=INDEX(P_Due,F9610),1,0),0))</f>
        <v>1</v>
      </c>
    </row>
    <row r="9611" customFormat="false" ht="15" hidden="false" customHeight="false" outlineLevel="0" collapsed="false">
      <c r="A9611" s="37" t="n">
        <v>1008456</v>
      </c>
      <c r="B9611" s="38" t="n">
        <v>46312</v>
      </c>
      <c r="C9611" s="39" t="n">
        <v>1</v>
      </c>
      <c r="D9611" s="39" t="s">
        <v>26</v>
      </c>
      <c r="E9611" s="39"/>
      <c r="F9611" s="41" t="n">
        <f aca="false">IF(A9611="","",MATCH(A9611,P_ID,1))</f>
        <v>8456</v>
      </c>
      <c r="G9611" s="41" t="str">
        <f aca="false">IF(A9611="","",INDEX(P_Svc,F9611))</f>
        <v>Standard</v>
      </c>
      <c r="H9611" s="41" t="str">
        <f aca="false">IF(A9611="","",INDEX(P_Zone,F9611))</f>
        <v>Central</v>
      </c>
      <c r="I9611" s="41" t="n">
        <f aca="false">IF(A9611="","",IF(D9611="Delivered",IF(B9611&lt;=INDEX(P_Due,F9611),1,0),0))</f>
        <v>1</v>
      </c>
    </row>
    <row r="9612" customFormat="false" ht="15" hidden="false" customHeight="false" outlineLevel="0" collapsed="false">
      <c r="A9612" s="37" t="n">
        <v>1008457</v>
      </c>
      <c r="B9612" s="38" t="n">
        <v>46312</v>
      </c>
      <c r="C9612" s="39" t="n">
        <v>1</v>
      </c>
      <c r="D9612" s="39" t="s">
        <v>26</v>
      </c>
      <c r="E9612" s="39"/>
      <c r="F9612" s="41" t="n">
        <f aca="false">IF(A9612="","",MATCH(A9612,P_ID,1))</f>
        <v>8457</v>
      </c>
      <c r="G9612" s="41" t="str">
        <f aca="false">IF(A9612="","",INDEX(P_Svc,F9612))</f>
        <v>Economy</v>
      </c>
      <c r="H9612" s="41" t="str">
        <f aca="false">IF(A9612="","",INDEX(P_Zone,F9612))</f>
        <v>Central</v>
      </c>
      <c r="I9612" s="41" t="n">
        <f aca="false">IF(A9612="","",IF(D9612="Delivered",IF(B9612&lt;=INDEX(P_Due,F9612),1,0),0))</f>
        <v>1</v>
      </c>
    </row>
    <row r="9613" customFormat="false" ht="15" hidden="false" customHeight="false" outlineLevel="0" collapsed="false">
      <c r="A9613" s="37" t="n">
        <v>1008459</v>
      </c>
      <c r="B9613" s="38" t="n">
        <v>46312</v>
      </c>
      <c r="C9613" s="39" t="n">
        <v>1</v>
      </c>
      <c r="D9613" s="39" t="s">
        <v>26</v>
      </c>
      <c r="E9613" s="39"/>
      <c r="F9613" s="41" t="n">
        <f aca="false">IF(A9613="","",MATCH(A9613,P_ID,1))</f>
        <v>8459</v>
      </c>
      <c r="G9613" s="41" t="str">
        <f aca="false">IF(A9613="","",INDEX(P_Svc,F9613))</f>
        <v>Standard</v>
      </c>
      <c r="H9613" s="41" t="str">
        <f aca="false">IF(A9613="","",INDEX(P_Zone,F9613))</f>
        <v>East</v>
      </c>
      <c r="I9613" s="41" t="n">
        <f aca="false">IF(A9613="","",IF(D9613="Delivered",IF(B9613&lt;=INDEX(P_Due,F9613),1,0),0))</f>
        <v>1</v>
      </c>
    </row>
    <row r="9614" customFormat="false" ht="15" hidden="false" customHeight="false" outlineLevel="0" collapsed="false">
      <c r="A9614" s="37" t="n">
        <v>1008460</v>
      </c>
      <c r="B9614" s="38" t="n">
        <v>46312</v>
      </c>
      <c r="C9614" s="39" t="n">
        <v>1</v>
      </c>
      <c r="D9614" s="39" t="s">
        <v>26</v>
      </c>
      <c r="E9614" s="39"/>
      <c r="F9614" s="41" t="n">
        <f aca="false">IF(A9614="","",MATCH(A9614,P_ID,1))</f>
        <v>8460</v>
      </c>
      <c r="G9614" s="41" t="str">
        <f aca="false">IF(A9614="","",INDEX(P_Svc,F9614))</f>
        <v>Economy</v>
      </c>
      <c r="H9614" s="41" t="str">
        <f aca="false">IF(A9614="","",INDEX(P_Zone,F9614))</f>
        <v>West</v>
      </c>
      <c r="I9614" s="41" t="n">
        <f aca="false">IF(A9614="","",IF(D9614="Delivered",IF(B9614&lt;=INDEX(P_Due,F9614),1,0),0))</f>
        <v>1</v>
      </c>
    </row>
    <row r="9615" customFormat="false" ht="15" hidden="false" customHeight="false" outlineLevel="0" collapsed="false">
      <c r="A9615" s="37" t="n">
        <v>1008461</v>
      </c>
      <c r="B9615" s="38" t="n">
        <v>46312</v>
      </c>
      <c r="C9615" s="39" t="n">
        <v>1</v>
      </c>
      <c r="D9615" s="39" t="s">
        <v>26</v>
      </c>
      <c r="E9615" s="39"/>
      <c r="F9615" s="41" t="n">
        <f aca="false">IF(A9615="","",MATCH(A9615,P_ID,1))</f>
        <v>8461</v>
      </c>
      <c r="G9615" s="41" t="str">
        <f aca="false">IF(A9615="","",INDEX(P_Svc,F9615))</f>
        <v>Economy</v>
      </c>
      <c r="H9615" s="41" t="str">
        <f aca="false">IF(A9615="","",INDEX(P_Zone,F9615))</f>
        <v>South</v>
      </c>
      <c r="I9615" s="41" t="n">
        <f aca="false">IF(A9615="","",IF(D9615="Delivered",IF(B9615&lt;=INDEX(P_Due,F9615),1,0),0))</f>
        <v>1</v>
      </c>
    </row>
    <row r="9616" customFormat="false" ht="15" hidden="false" customHeight="false" outlineLevel="0" collapsed="false">
      <c r="A9616" s="37" t="n">
        <v>1008462</v>
      </c>
      <c r="B9616" s="38" t="n">
        <v>46312</v>
      </c>
      <c r="C9616" s="39" t="n">
        <v>1</v>
      </c>
      <c r="D9616" s="39" t="s">
        <v>26</v>
      </c>
      <c r="E9616" s="39"/>
      <c r="F9616" s="41" t="n">
        <f aca="false">IF(A9616="","",MATCH(A9616,P_ID,1))</f>
        <v>8462</v>
      </c>
      <c r="G9616" s="41" t="str">
        <f aca="false">IF(A9616="","",INDEX(P_Svc,F9616))</f>
        <v>Standard</v>
      </c>
      <c r="H9616" s="41" t="str">
        <f aca="false">IF(A9616="","",INDEX(P_Zone,F9616))</f>
        <v>North</v>
      </c>
      <c r="I9616" s="41" t="n">
        <f aca="false">IF(A9616="","",IF(D9616="Delivered",IF(B9616&lt;=INDEX(P_Due,F9616),1,0),0))</f>
        <v>1</v>
      </c>
    </row>
    <row r="9617" customFormat="false" ht="15" hidden="false" customHeight="false" outlineLevel="0" collapsed="false">
      <c r="A9617" s="37" t="n">
        <v>1008463</v>
      </c>
      <c r="B9617" s="38" t="n">
        <v>46312</v>
      </c>
      <c r="C9617" s="39" t="n">
        <v>1</v>
      </c>
      <c r="D9617" s="39" t="s">
        <v>26</v>
      </c>
      <c r="E9617" s="39"/>
      <c r="F9617" s="41" t="n">
        <f aca="false">IF(A9617="","",MATCH(A9617,P_ID,1))</f>
        <v>8463</v>
      </c>
      <c r="G9617" s="41" t="str">
        <f aca="false">IF(A9617="","",INDEX(P_Svc,F9617))</f>
        <v>Economy</v>
      </c>
      <c r="H9617" s="41" t="str">
        <f aca="false">IF(A9617="","",INDEX(P_Zone,F9617))</f>
        <v>Central</v>
      </c>
      <c r="I9617" s="41" t="n">
        <f aca="false">IF(A9617="","",IF(D9617="Delivered",IF(B9617&lt;=INDEX(P_Due,F9617),1,0),0))</f>
        <v>1</v>
      </c>
    </row>
    <row r="9618" customFormat="false" ht="15" hidden="false" customHeight="false" outlineLevel="0" collapsed="false">
      <c r="A9618" s="37" t="n">
        <v>1008464</v>
      </c>
      <c r="B9618" s="38" t="n">
        <v>46312</v>
      </c>
      <c r="C9618" s="39" t="n">
        <v>1</v>
      </c>
      <c r="D9618" s="39" t="s">
        <v>26</v>
      </c>
      <c r="E9618" s="39"/>
      <c r="F9618" s="41" t="n">
        <f aca="false">IF(A9618="","",MATCH(A9618,P_ID,1))</f>
        <v>8464</v>
      </c>
      <c r="G9618" s="41" t="str">
        <f aca="false">IF(A9618="","",INDEX(P_Svc,F9618))</f>
        <v>Standard</v>
      </c>
      <c r="H9618" s="41" t="str">
        <f aca="false">IF(A9618="","",INDEX(P_Zone,F9618))</f>
        <v>Central</v>
      </c>
      <c r="I9618" s="41" t="n">
        <f aca="false">IF(A9618="","",IF(D9618="Delivered",IF(B9618&lt;=INDEX(P_Due,F9618),1,0),0))</f>
        <v>1</v>
      </c>
    </row>
    <row r="9619" customFormat="false" ht="15" hidden="false" customHeight="false" outlineLevel="0" collapsed="false">
      <c r="A9619" s="37" t="n">
        <v>1008465</v>
      </c>
      <c r="B9619" s="38" t="n">
        <v>46312</v>
      </c>
      <c r="C9619" s="39" t="n">
        <v>1</v>
      </c>
      <c r="D9619" s="39" t="s">
        <v>26</v>
      </c>
      <c r="E9619" s="39"/>
      <c r="F9619" s="41" t="n">
        <f aca="false">IF(A9619="","",MATCH(A9619,P_ID,1))</f>
        <v>8465</v>
      </c>
      <c r="G9619" s="41" t="str">
        <f aca="false">IF(A9619="","",INDEX(P_Svc,F9619))</f>
        <v>Economy</v>
      </c>
      <c r="H9619" s="41" t="str">
        <f aca="false">IF(A9619="","",INDEX(P_Zone,F9619))</f>
        <v>South</v>
      </c>
      <c r="I9619" s="41" t="n">
        <f aca="false">IF(A9619="","",IF(D9619="Delivered",IF(B9619&lt;=INDEX(P_Due,F9619),1,0),0))</f>
        <v>1</v>
      </c>
    </row>
    <row r="9620" customFormat="false" ht="15" hidden="false" customHeight="false" outlineLevel="0" collapsed="false">
      <c r="A9620" s="37" t="n">
        <v>1008466</v>
      </c>
      <c r="B9620" s="38" t="n">
        <v>46312</v>
      </c>
      <c r="C9620" s="39" t="n">
        <v>1</v>
      </c>
      <c r="D9620" s="39" t="s">
        <v>26</v>
      </c>
      <c r="E9620" s="39"/>
      <c r="F9620" s="41" t="n">
        <f aca="false">IF(A9620="","",MATCH(A9620,P_ID,1))</f>
        <v>8466</v>
      </c>
      <c r="G9620" s="41" t="str">
        <f aca="false">IF(A9620="","",INDEX(P_Svc,F9620))</f>
        <v>Economy</v>
      </c>
      <c r="H9620" s="41" t="str">
        <f aca="false">IF(A9620="","",INDEX(P_Zone,F9620))</f>
        <v>Central</v>
      </c>
      <c r="I9620" s="41" t="n">
        <f aca="false">IF(A9620="","",IF(D9620="Delivered",IF(B9620&lt;=INDEX(P_Due,F9620),1,0),0))</f>
        <v>1</v>
      </c>
    </row>
    <row r="9621" customFormat="false" ht="15" hidden="false" customHeight="false" outlineLevel="0" collapsed="false">
      <c r="A9621" s="37" t="n">
        <v>1008467</v>
      </c>
      <c r="B9621" s="38" t="n">
        <v>46312</v>
      </c>
      <c r="C9621" s="39" t="n">
        <v>1</v>
      </c>
      <c r="D9621" s="39" t="s">
        <v>26</v>
      </c>
      <c r="E9621" s="39"/>
      <c r="F9621" s="41" t="n">
        <f aca="false">IF(A9621="","",MATCH(A9621,P_ID,1))</f>
        <v>8467</v>
      </c>
      <c r="G9621" s="41" t="str">
        <f aca="false">IF(A9621="","",INDEX(P_Svc,F9621))</f>
        <v>Standard</v>
      </c>
      <c r="H9621" s="41" t="str">
        <f aca="false">IF(A9621="","",INDEX(P_Zone,F9621))</f>
        <v>South</v>
      </c>
      <c r="I9621" s="41" t="n">
        <f aca="false">IF(A9621="","",IF(D9621="Delivered",IF(B9621&lt;=INDEX(P_Due,F9621),1,0),0))</f>
        <v>1</v>
      </c>
    </row>
    <row r="9622" customFormat="false" ht="15" hidden="false" customHeight="false" outlineLevel="0" collapsed="false">
      <c r="A9622" s="37" t="n">
        <v>1008468</v>
      </c>
      <c r="B9622" s="38" t="n">
        <v>46312</v>
      </c>
      <c r="C9622" s="39" t="n">
        <v>1</v>
      </c>
      <c r="D9622" s="39" t="s">
        <v>26</v>
      </c>
      <c r="E9622" s="39"/>
      <c r="F9622" s="41" t="n">
        <f aca="false">IF(A9622="","",MATCH(A9622,P_ID,1))</f>
        <v>8468</v>
      </c>
      <c r="G9622" s="41" t="str">
        <f aca="false">IF(A9622="","",INDEX(P_Svc,F9622))</f>
        <v>Standard</v>
      </c>
      <c r="H9622" s="41" t="str">
        <f aca="false">IF(A9622="","",INDEX(P_Zone,F9622))</f>
        <v>Central</v>
      </c>
      <c r="I9622" s="41" t="n">
        <f aca="false">IF(A9622="","",IF(D9622="Delivered",IF(B9622&lt;=INDEX(P_Due,F9622),1,0),0))</f>
        <v>1</v>
      </c>
    </row>
    <row r="9623" customFormat="false" ht="15" hidden="false" customHeight="false" outlineLevel="0" collapsed="false">
      <c r="A9623" s="37" t="n">
        <v>1008469</v>
      </c>
      <c r="B9623" s="38" t="n">
        <v>46312</v>
      </c>
      <c r="C9623" s="39" t="n">
        <v>1</v>
      </c>
      <c r="D9623" s="39" t="s">
        <v>26</v>
      </c>
      <c r="E9623" s="39"/>
      <c r="F9623" s="41" t="n">
        <f aca="false">IF(A9623="","",MATCH(A9623,P_ID,1))</f>
        <v>8469</v>
      </c>
      <c r="G9623" s="41" t="str">
        <f aca="false">IF(A9623="","",INDEX(P_Svc,F9623))</f>
        <v>Standard</v>
      </c>
      <c r="H9623" s="41" t="str">
        <f aca="false">IF(A9623="","",INDEX(P_Zone,F9623))</f>
        <v>Central</v>
      </c>
      <c r="I9623" s="41" t="n">
        <f aca="false">IF(A9623="","",IF(D9623="Delivered",IF(B9623&lt;=INDEX(P_Due,F9623),1,0),0))</f>
        <v>1</v>
      </c>
    </row>
    <row r="9624" customFormat="false" ht="15" hidden="false" customHeight="false" outlineLevel="0" collapsed="false">
      <c r="A9624" s="37" t="n">
        <v>1008470</v>
      </c>
      <c r="B9624" s="38" t="n">
        <v>46312</v>
      </c>
      <c r="C9624" s="39" t="n">
        <v>1</v>
      </c>
      <c r="D9624" s="39" t="s">
        <v>26</v>
      </c>
      <c r="E9624" s="39"/>
      <c r="F9624" s="41" t="n">
        <f aca="false">IF(A9624="","",MATCH(A9624,P_ID,1))</f>
        <v>8470</v>
      </c>
      <c r="G9624" s="41" t="str">
        <f aca="false">IF(A9624="","",INDEX(P_Svc,F9624))</f>
        <v>Standard</v>
      </c>
      <c r="H9624" s="41" t="str">
        <f aca="false">IF(A9624="","",INDEX(P_Zone,F9624))</f>
        <v>North</v>
      </c>
      <c r="I9624" s="41" t="n">
        <f aca="false">IF(A9624="","",IF(D9624="Delivered",IF(B9624&lt;=INDEX(P_Due,F9624),1,0),0))</f>
        <v>1</v>
      </c>
    </row>
    <row r="9625" customFormat="false" ht="15" hidden="false" customHeight="false" outlineLevel="0" collapsed="false">
      <c r="A9625" s="37" t="n">
        <v>1008471</v>
      </c>
      <c r="B9625" s="38" t="n">
        <v>46312</v>
      </c>
      <c r="C9625" s="39" t="n">
        <v>1</v>
      </c>
      <c r="D9625" s="39" t="s">
        <v>26</v>
      </c>
      <c r="E9625" s="39"/>
      <c r="F9625" s="41" t="n">
        <f aca="false">IF(A9625="","",MATCH(A9625,P_ID,1))</f>
        <v>8471</v>
      </c>
      <c r="G9625" s="41" t="str">
        <f aca="false">IF(A9625="","",INDEX(P_Svc,F9625))</f>
        <v>Standard</v>
      </c>
      <c r="H9625" s="41" t="str">
        <f aca="false">IF(A9625="","",INDEX(P_Zone,F9625))</f>
        <v>East</v>
      </c>
      <c r="I9625" s="41" t="n">
        <f aca="false">IF(A9625="","",IF(D9625="Delivered",IF(B9625&lt;=INDEX(P_Due,F9625),1,0),0))</f>
        <v>1</v>
      </c>
    </row>
    <row r="9626" customFormat="false" ht="15" hidden="false" customHeight="false" outlineLevel="0" collapsed="false">
      <c r="A9626" s="37" t="n">
        <v>1008472</v>
      </c>
      <c r="B9626" s="38" t="n">
        <v>46312</v>
      </c>
      <c r="C9626" s="39" t="n">
        <v>1</v>
      </c>
      <c r="D9626" s="39" t="s">
        <v>79</v>
      </c>
      <c r="E9626" s="39" t="s">
        <v>34</v>
      </c>
      <c r="F9626" s="41" t="n">
        <f aca="false">IF(A9626="","",MATCH(A9626,P_ID,1))</f>
        <v>8472</v>
      </c>
      <c r="G9626" s="41" t="str">
        <f aca="false">IF(A9626="","",INDEX(P_Svc,F9626))</f>
        <v>Economy</v>
      </c>
      <c r="H9626" s="41" t="str">
        <f aca="false">IF(A9626="","",INDEX(P_Zone,F9626))</f>
        <v>North</v>
      </c>
      <c r="I9626" s="41" t="n">
        <f aca="false">IF(A9626="","",IF(D9626="Delivered",IF(B9626&lt;=INDEX(P_Due,F9626),1,0),0))</f>
        <v>0</v>
      </c>
    </row>
    <row r="9627" customFormat="false" ht="15" hidden="false" customHeight="false" outlineLevel="0" collapsed="false">
      <c r="A9627" s="37" t="n">
        <v>1008473</v>
      </c>
      <c r="B9627" s="38" t="n">
        <v>46312</v>
      </c>
      <c r="C9627" s="39" t="n">
        <v>1</v>
      </c>
      <c r="D9627" s="39" t="s">
        <v>26</v>
      </c>
      <c r="E9627" s="39"/>
      <c r="F9627" s="41" t="n">
        <f aca="false">IF(A9627="","",MATCH(A9627,P_ID,1))</f>
        <v>8473</v>
      </c>
      <c r="G9627" s="41" t="str">
        <f aca="false">IF(A9627="","",INDEX(P_Svc,F9627))</f>
        <v>Standard</v>
      </c>
      <c r="H9627" s="41" t="str">
        <f aca="false">IF(A9627="","",INDEX(P_Zone,F9627))</f>
        <v>South</v>
      </c>
      <c r="I9627" s="41" t="n">
        <f aca="false">IF(A9627="","",IF(D9627="Delivered",IF(B9627&lt;=INDEX(P_Due,F9627),1,0),0))</f>
        <v>1</v>
      </c>
    </row>
    <row r="9628" customFormat="false" ht="15" hidden="false" customHeight="false" outlineLevel="0" collapsed="false">
      <c r="A9628" s="37" t="n">
        <v>1008474</v>
      </c>
      <c r="B9628" s="38" t="n">
        <v>46312</v>
      </c>
      <c r="C9628" s="39" t="n">
        <v>1</v>
      </c>
      <c r="D9628" s="39" t="s">
        <v>26</v>
      </c>
      <c r="E9628" s="39"/>
      <c r="F9628" s="41" t="n">
        <f aca="false">IF(A9628="","",MATCH(A9628,P_ID,1))</f>
        <v>8474</v>
      </c>
      <c r="G9628" s="41" t="str">
        <f aca="false">IF(A9628="","",INDEX(P_Svc,F9628))</f>
        <v>Standard</v>
      </c>
      <c r="H9628" s="41" t="str">
        <f aca="false">IF(A9628="","",INDEX(P_Zone,F9628))</f>
        <v>Central</v>
      </c>
      <c r="I9628" s="41" t="n">
        <f aca="false">IF(A9628="","",IF(D9628="Delivered",IF(B9628&lt;=INDEX(P_Due,F9628),1,0),0))</f>
        <v>1</v>
      </c>
    </row>
    <row r="9629" customFormat="false" ht="15" hidden="false" customHeight="false" outlineLevel="0" collapsed="false">
      <c r="A9629" s="37" t="n">
        <v>1008476</v>
      </c>
      <c r="B9629" s="38" t="n">
        <v>46312</v>
      </c>
      <c r="C9629" s="39" t="n">
        <v>1</v>
      </c>
      <c r="D9629" s="39" t="s">
        <v>26</v>
      </c>
      <c r="E9629" s="39"/>
      <c r="F9629" s="41" t="n">
        <f aca="false">IF(A9629="","",MATCH(A9629,P_ID,1))</f>
        <v>8476</v>
      </c>
      <c r="G9629" s="41" t="str">
        <f aca="false">IF(A9629="","",INDEX(P_Svc,F9629))</f>
        <v>Economy</v>
      </c>
      <c r="H9629" s="41" t="str">
        <f aca="false">IF(A9629="","",INDEX(P_Zone,F9629))</f>
        <v>Central</v>
      </c>
      <c r="I9629" s="41" t="n">
        <f aca="false">IF(A9629="","",IF(D9629="Delivered",IF(B9629&lt;=INDEX(P_Due,F9629),1,0),0))</f>
        <v>1</v>
      </c>
    </row>
    <row r="9630" customFormat="false" ht="15" hidden="false" customHeight="false" outlineLevel="0" collapsed="false">
      <c r="A9630" s="37" t="n">
        <v>1008477</v>
      </c>
      <c r="B9630" s="38" t="n">
        <v>46312</v>
      </c>
      <c r="C9630" s="39" t="n">
        <v>1</v>
      </c>
      <c r="D9630" s="39" t="s">
        <v>26</v>
      </c>
      <c r="E9630" s="39"/>
      <c r="F9630" s="41" t="n">
        <f aca="false">IF(A9630="","",MATCH(A9630,P_ID,1))</f>
        <v>8477</v>
      </c>
      <c r="G9630" s="41" t="str">
        <f aca="false">IF(A9630="","",INDEX(P_Svc,F9630))</f>
        <v>Standard</v>
      </c>
      <c r="H9630" s="41" t="str">
        <f aca="false">IF(A9630="","",INDEX(P_Zone,F9630))</f>
        <v>Central</v>
      </c>
      <c r="I9630" s="41" t="n">
        <f aca="false">IF(A9630="","",IF(D9630="Delivered",IF(B9630&lt;=INDEX(P_Due,F9630),1,0),0))</f>
        <v>1</v>
      </c>
    </row>
    <row r="9631" customFormat="false" ht="15" hidden="false" customHeight="false" outlineLevel="0" collapsed="false">
      <c r="A9631" s="37" t="n">
        <v>1008479</v>
      </c>
      <c r="B9631" s="38" t="n">
        <v>46312</v>
      </c>
      <c r="C9631" s="39" t="n">
        <v>1</v>
      </c>
      <c r="D9631" s="39" t="s">
        <v>26</v>
      </c>
      <c r="E9631" s="39"/>
      <c r="F9631" s="41" t="n">
        <f aca="false">IF(A9631="","",MATCH(A9631,P_ID,1))</f>
        <v>8479</v>
      </c>
      <c r="G9631" s="41" t="str">
        <f aca="false">IF(A9631="","",INDEX(P_Svc,F9631))</f>
        <v>Standard</v>
      </c>
      <c r="H9631" s="41" t="str">
        <f aca="false">IF(A9631="","",INDEX(P_Zone,F9631))</f>
        <v>South</v>
      </c>
      <c r="I9631" s="41" t="n">
        <f aca="false">IF(A9631="","",IF(D9631="Delivered",IF(B9631&lt;=INDEX(P_Due,F9631),1,0),0))</f>
        <v>1</v>
      </c>
    </row>
    <row r="9632" customFormat="false" ht="15" hidden="false" customHeight="false" outlineLevel="0" collapsed="false">
      <c r="A9632" s="37" t="n">
        <v>1008480</v>
      </c>
      <c r="B9632" s="38" t="n">
        <v>46312</v>
      </c>
      <c r="C9632" s="39" t="n">
        <v>1</v>
      </c>
      <c r="D9632" s="39" t="s">
        <v>26</v>
      </c>
      <c r="E9632" s="39"/>
      <c r="F9632" s="41" t="n">
        <f aca="false">IF(A9632="","",MATCH(A9632,P_ID,1))</f>
        <v>8480</v>
      </c>
      <c r="G9632" s="41" t="str">
        <f aca="false">IF(A9632="","",INDEX(P_Svc,F9632))</f>
        <v>Standard</v>
      </c>
      <c r="H9632" s="41" t="str">
        <f aca="false">IF(A9632="","",INDEX(P_Zone,F9632))</f>
        <v>Central</v>
      </c>
      <c r="I9632" s="41" t="n">
        <f aca="false">IF(A9632="","",IF(D9632="Delivered",IF(B9632&lt;=INDEX(P_Due,F9632),1,0),0))</f>
        <v>1</v>
      </c>
    </row>
    <row r="9633" customFormat="false" ht="15" hidden="false" customHeight="false" outlineLevel="0" collapsed="false">
      <c r="A9633" s="37" t="n">
        <v>1008481</v>
      </c>
      <c r="B9633" s="38" t="n">
        <v>46312</v>
      </c>
      <c r="C9633" s="39" t="n">
        <v>1</v>
      </c>
      <c r="D9633" s="39" t="s">
        <v>26</v>
      </c>
      <c r="E9633" s="39"/>
      <c r="F9633" s="41" t="n">
        <f aca="false">IF(A9633="","",MATCH(A9633,P_ID,1))</f>
        <v>8481</v>
      </c>
      <c r="G9633" s="41" t="str">
        <f aca="false">IF(A9633="","",INDEX(P_Svc,F9633))</f>
        <v>Economy</v>
      </c>
      <c r="H9633" s="41" t="str">
        <f aca="false">IF(A9633="","",INDEX(P_Zone,F9633))</f>
        <v>North</v>
      </c>
      <c r="I9633" s="41" t="n">
        <f aca="false">IF(A9633="","",IF(D9633="Delivered",IF(B9633&lt;=INDEX(P_Due,F9633),1,0),0))</f>
        <v>1</v>
      </c>
    </row>
    <row r="9634" customFormat="false" ht="15" hidden="false" customHeight="false" outlineLevel="0" collapsed="false">
      <c r="A9634" s="37" t="n">
        <v>1008482</v>
      </c>
      <c r="B9634" s="38" t="n">
        <v>46312</v>
      </c>
      <c r="C9634" s="39" t="n">
        <v>1</v>
      </c>
      <c r="D9634" s="39" t="s">
        <v>26</v>
      </c>
      <c r="E9634" s="39"/>
      <c r="F9634" s="41" t="n">
        <f aca="false">IF(A9634="","",MATCH(A9634,P_ID,1))</f>
        <v>8482</v>
      </c>
      <c r="G9634" s="41" t="str">
        <f aca="false">IF(A9634="","",INDEX(P_Svc,F9634))</f>
        <v>Economy</v>
      </c>
      <c r="H9634" s="41" t="str">
        <f aca="false">IF(A9634="","",INDEX(P_Zone,F9634))</f>
        <v>North</v>
      </c>
      <c r="I9634" s="41" t="n">
        <f aca="false">IF(A9634="","",IF(D9634="Delivered",IF(B9634&lt;=INDEX(P_Due,F9634),1,0),0))</f>
        <v>1</v>
      </c>
    </row>
    <row r="9635" customFormat="false" ht="15" hidden="false" customHeight="false" outlineLevel="0" collapsed="false">
      <c r="A9635" s="37" t="n">
        <v>1008483</v>
      </c>
      <c r="B9635" s="38" t="n">
        <v>46312</v>
      </c>
      <c r="C9635" s="39" t="n">
        <v>1</v>
      </c>
      <c r="D9635" s="39" t="s">
        <v>26</v>
      </c>
      <c r="E9635" s="39"/>
      <c r="F9635" s="41" t="n">
        <f aca="false">IF(A9635="","",MATCH(A9635,P_ID,1))</f>
        <v>8483</v>
      </c>
      <c r="G9635" s="41" t="str">
        <f aca="false">IF(A9635="","",INDEX(P_Svc,F9635))</f>
        <v>Standard</v>
      </c>
      <c r="H9635" s="41" t="str">
        <f aca="false">IF(A9635="","",INDEX(P_Zone,F9635))</f>
        <v>South</v>
      </c>
      <c r="I9635" s="41" t="n">
        <f aca="false">IF(A9635="","",IF(D9635="Delivered",IF(B9635&lt;=INDEX(P_Due,F9635),1,0),0))</f>
        <v>1</v>
      </c>
    </row>
    <row r="9636" customFormat="false" ht="15" hidden="false" customHeight="false" outlineLevel="0" collapsed="false">
      <c r="A9636" s="37" t="n">
        <v>1008484</v>
      </c>
      <c r="B9636" s="38" t="n">
        <v>46312</v>
      </c>
      <c r="C9636" s="39" t="n">
        <v>1</v>
      </c>
      <c r="D9636" s="39" t="s">
        <v>26</v>
      </c>
      <c r="E9636" s="39"/>
      <c r="F9636" s="41" t="n">
        <f aca="false">IF(A9636="","",MATCH(A9636,P_ID,1))</f>
        <v>8484</v>
      </c>
      <c r="G9636" s="41" t="str">
        <f aca="false">IF(A9636="","",INDEX(P_Svc,F9636))</f>
        <v>Standard</v>
      </c>
      <c r="H9636" s="41" t="str">
        <f aca="false">IF(A9636="","",INDEX(P_Zone,F9636))</f>
        <v>South</v>
      </c>
      <c r="I9636" s="41" t="n">
        <f aca="false">IF(A9636="","",IF(D9636="Delivered",IF(B9636&lt;=INDEX(P_Due,F9636),1,0),0))</f>
        <v>1</v>
      </c>
    </row>
    <row r="9637" customFormat="false" ht="15" hidden="false" customHeight="false" outlineLevel="0" collapsed="false">
      <c r="A9637" s="37" t="n">
        <v>1008485</v>
      </c>
      <c r="B9637" s="38" t="n">
        <v>46312</v>
      </c>
      <c r="C9637" s="39" t="n">
        <v>1</v>
      </c>
      <c r="D9637" s="39" t="s">
        <v>26</v>
      </c>
      <c r="E9637" s="39"/>
      <c r="F9637" s="41" t="n">
        <f aca="false">IF(A9637="","",MATCH(A9637,P_ID,1))</f>
        <v>8485</v>
      </c>
      <c r="G9637" s="41" t="str">
        <f aca="false">IF(A9637="","",INDEX(P_Svc,F9637))</f>
        <v>Standard</v>
      </c>
      <c r="H9637" s="41" t="str">
        <f aca="false">IF(A9637="","",INDEX(P_Zone,F9637))</f>
        <v>Central</v>
      </c>
      <c r="I9637" s="41" t="n">
        <f aca="false">IF(A9637="","",IF(D9637="Delivered",IF(B9637&lt;=INDEX(P_Due,F9637),1,0),0))</f>
        <v>1</v>
      </c>
    </row>
    <row r="9638" customFormat="false" ht="15" hidden="false" customHeight="false" outlineLevel="0" collapsed="false">
      <c r="A9638" s="37" t="n">
        <v>1008486</v>
      </c>
      <c r="B9638" s="38" t="n">
        <v>46312</v>
      </c>
      <c r="C9638" s="39" t="n">
        <v>1</v>
      </c>
      <c r="D9638" s="39" t="s">
        <v>26</v>
      </c>
      <c r="E9638" s="39"/>
      <c r="F9638" s="41" t="n">
        <f aca="false">IF(A9638="","",MATCH(A9638,P_ID,1))</f>
        <v>8486</v>
      </c>
      <c r="G9638" s="41" t="str">
        <f aca="false">IF(A9638="","",INDEX(P_Svc,F9638))</f>
        <v>Standard</v>
      </c>
      <c r="H9638" s="41" t="str">
        <f aca="false">IF(A9638="","",INDEX(P_Zone,F9638))</f>
        <v>East</v>
      </c>
      <c r="I9638" s="41" t="n">
        <f aca="false">IF(A9638="","",IF(D9638="Delivered",IF(B9638&lt;=INDEX(P_Due,F9638),1,0),0))</f>
        <v>1</v>
      </c>
    </row>
    <row r="9639" customFormat="false" ht="15" hidden="false" customHeight="false" outlineLevel="0" collapsed="false">
      <c r="A9639" s="37" t="n">
        <v>1008487</v>
      </c>
      <c r="B9639" s="38" t="n">
        <v>46312</v>
      </c>
      <c r="C9639" s="39" t="n">
        <v>1</v>
      </c>
      <c r="D9639" s="39" t="s">
        <v>26</v>
      </c>
      <c r="E9639" s="39"/>
      <c r="F9639" s="41" t="n">
        <f aca="false">IF(A9639="","",MATCH(A9639,P_ID,1))</f>
        <v>8487</v>
      </c>
      <c r="G9639" s="41" t="str">
        <f aca="false">IF(A9639="","",INDEX(P_Svc,F9639))</f>
        <v>Economy</v>
      </c>
      <c r="H9639" s="41" t="str">
        <f aca="false">IF(A9639="","",INDEX(P_Zone,F9639))</f>
        <v>South</v>
      </c>
      <c r="I9639" s="41" t="n">
        <f aca="false">IF(A9639="","",IF(D9639="Delivered",IF(B9639&lt;=INDEX(P_Due,F9639),1,0),0))</f>
        <v>1</v>
      </c>
    </row>
    <row r="9640" customFormat="false" ht="15" hidden="false" customHeight="false" outlineLevel="0" collapsed="false">
      <c r="A9640" s="37" t="n">
        <v>1008488</v>
      </c>
      <c r="B9640" s="38" t="n">
        <v>46312</v>
      </c>
      <c r="C9640" s="39" t="n">
        <v>1</v>
      </c>
      <c r="D9640" s="39" t="s">
        <v>26</v>
      </c>
      <c r="E9640" s="39"/>
      <c r="F9640" s="41" t="n">
        <f aca="false">IF(A9640="","",MATCH(A9640,P_ID,1))</f>
        <v>8488</v>
      </c>
      <c r="G9640" s="41" t="str">
        <f aca="false">IF(A9640="","",INDEX(P_Svc,F9640))</f>
        <v>Standard</v>
      </c>
      <c r="H9640" s="41" t="str">
        <f aca="false">IF(A9640="","",INDEX(P_Zone,F9640))</f>
        <v>South</v>
      </c>
      <c r="I9640" s="41" t="n">
        <f aca="false">IF(A9640="","",IF(D9640="Delivered",IF(B9640&lt;=INDEX(P_Due,F9640),1,0),0))</f>
        <v>1</v>
      </c>
    </row>
    <row r="9641" customFormat="false" ht="15" hidden="false" customHeight="false" outlineLevel="0" collapsed="false">
      <c r="A9641" s="37" t="n">
        <v>1008489</v>
      </c>
      <c r="B9641" s="38" t="n">
        <v>46312</v>
      </c>
      <c r="C9641" s="39" t="n">
        <v>1</v>
      </c>
      <c r="D9641" s="39" t="s">
        <v>26</v>
      </c>
      <c r="E9641" s="39"/>
      <c r="F9641" s="41" t="n">
        <f aca="false">IF(A9641="","",MATCH(A9641,P_ID,1))</f>
        <v>8489</v>
      </c>
      <c r="G9641" s="41" t="str">
        <f aca="false">IF(A9641="","",INDEX(P_Svc,F9641))</f>
        <v>Economy</v>
      </c>
      <c r="H9641" s="41" t="str">
        <f aca="false">IF(A9641="","",INDEX(P_Zone,F9641))</f>
        <v>South</v>
      </c>
      <c r="I9641" s="41" t="n">
        <f aca="false">IF(A9641="","",IF(D9641="Delivered",IF(B9641&lt;=INDEX(P_Due,F9641),1,0),0))</f>
        <v>1</v>
      </c>
    </row>
    <row r="9642" customFormat="false" ht="15" hidden="false" customHeight="false" outlineLevel="0" collapsed="false">
      <c r="A9642" s="37" t="n">
        <v>1008490</v>
      </c>
      <c r="B9642" s="38" t="n">
        <v>46312</v>
      </c>
      <c r="C9642" s="39" t="n">
        <v>1</v>
      </c>
      <c r="D9642" s="39" t="s">
        <v>79</v>
      </c>
      <c r="E9642" s="39" t="s">
        <v>32</v>
      </c>
      <c r="F9642" s="41" t="n">
        <f aca="false">IF(A9642="","",MATCH(A9642,P_ID,1))</f>
        <v>8490</v>
      </c>
      <c r="G9642" s="41" t="str">
        <f aca="false">IF(A9642="","",INDEX(P_Svc,F9642))</f>
        <v>Standard</v>
      </c>
      <c r="H9642" s="41" t="str">
        <f aca="false">IF(A9642="","",INDEX(P_Zone,F9642))</f>
        <v>North</v>
      </c>
      <c r="I9642" s="41" t="n">
        <f aca="false">IF(A9642="","",IF(D9642="Delivered",IF(B9642&lt;=INDEX(P_Due,F9642),1,0),0))</f>
        <v>0</v>
      </c>
    </row>
    <row r="9643" customFormat="false" ht="15" hidden="false" customHeight="false" outlineLevel="0" collapsed="false">
      <c r="A9643" s="37" t="n">
        <v>1008491</v>
      </c>
      <c r="B9643" s="38" t="n">
        <v>46312</v>
      </c>
      <c r="C9643" s="39" t="n">
        <v>1</v>
      </c>
      <c r="D9643" s="39" t="s">
        <v>79</v>
      </c>
      <c r="E9643" s="39" t="s">
        <v>32</v>
      </c>
      <c r="F9643" s="41" t="n">
        <f aca="false">IF(A9643="","",MATCH(A9643,P_ID,1))</f>
        <v>8491</v>
      </c>
      <c r="G9643" s="41" t="str">
        <f aca="false">IF(A9643="","",INDEX(P_Svc,F9643))</f>
        <v>Standard</v>
      </c>
      <c r="H9643" s="41" t="str">
        <f aca="false">IF(A9643="","",INDEX(P_Zone,F9643))</f>
        <v>South</v>
      </c>
      <c r="I9643" s="41" t="n">
        <f aca="false">IF(A9643="","",IF(D9643="Delivered",IF(B9643&lt;=INDEX(P_Due,F9643),1,0),0))</f>
        <v>0</v>
      </c>
    </row>
    <row r="9644" customFormat="false" ht="15" hidden="false" customHeight="false" outlineLevel="0" collapsed="false">
      <c r="A9644" s="37" t="n">
        <v>1008492</v>
      </c>
      <c r="B9644" s="38" t="n">
        <v>46312</v>
      </c>
      <c r="C9644" s="39" t="n">
        <v>1</v>
      </c>
      <c r="D9644" s="39" t="s">
        <v>26</v>
      </c>
      <c r="E9644" s="39"/>
      <c r="F9644" s="41" t="n">
        <f aca="false">IF(A9644="","",MATCH(A9644,P_ID,1))</f>
        <v>8492</v>
      </c>
      <c r="G9644" s="41" t="str">
        <f aca="false">IF(A9644="","",INDEX(P_Svc,F9644))</f>
        <v>Economy</v>
      </c>
      <c r="H9644" s="41" t="str">
        <f aca="false">IF(A9644="","",INDEX(P_Zone,F9644))</f>
        <v>North</v>
      </c>
      <c r="I9644" s="41" t="n">
        <f aca="false">IF(A9644="","",IF(D9644="Delivered",IF(B9644&lt;=INDEX(P_Due,F9644),1,0),0))</f>
        <v>1</v>
      </c>
    </row>
    <row r="9645" customFormat="false" ht="15" hidden="false" customHeight="false" outlineLevel="0" collapsed="false">
      <c r="A9645" s="37" t="n">
        <v>1008493</v>
      </c>
      <c r="B9645" s="38" t="n">
        <v>46312</v>
      </c>
      <c r="C9645" s="39" t="n">
        <v>1</v>
      </c>
      <c r="D9645" s="39" t="s">
        <v>26</v>
      </c>
      <c r="E9645" s="39"/>
      <c r="F9645" s="41" t="n">
        <f aca="false">IF(A9645="","",MATCH(A9645,P_ID,1))</f>
        <v>8493</v>
      </c>
      <c r="G9645" s="41" t="str">
        <f aca="false">IF(A9645="","",INDEX(P_Svc,F9645))</f>
        <v>Standard</v>
      </c>
      <c r="H9645" s="41" t="str">
        <f aca="false">IF(A9645="","",INDEX(P_Zone,F9645))</f>
        <v>Central</v>
      </c>
      <c r="I9645" s="41" t="n">
        <f aca="false">IF(A9645="","",IF(D9645="Delivered",IF(B9645&lt;=INDEX(P_Due,F9645),1,0),0))</f>
        <v>1</v>
      </c>
    </row>
    <row r="9646" customFormat="false" ht="15" hidden="false" customHeight="false" outlineLevel="0" collapsed="false">
      <c r="A9646" s="37" t="n">
        <v>1008494</v>
      </c>
      <c r="B9646" s="38" t="n">
        <v>46312</v>
      </c>
      <c r="C9646" s="39" t="n">
        <v>1</v>
      </c>
      <c r="D9646" s="39" t="s">
        <v>26</v>
      </c>
      <c r="E9646" s="39"/>
      <c r="F9646" s="41" t="n">
        <f aca="false">IF(A9646="","",MATCH(A9646,P_ID,1))</f>
        <v>8494</v>
      </c>
      <c r="G9646" s="41" t="str">
        <f aca="false">IF(A9646="","",INDEX(P_Svc,F9646))</f>
        <v>Standard</v>
      </c>
      <c r="H9646" s="41" t="str">
        <f aca="false">IF(A9646="","",INDEX(P_Zone,F9646))</f>
        <v>West</v>
      </c>
      <c r="I9646" s="41" t="n">
        <f aca="false">IF(A9646="","",IF(D9646="Delivered",IF(B9646&lt;=INDEX(P_Due,F9646),1,0),0))</f>
        <v>1</v>
      </c>
    </row>
    <row r="9647" customFormat="false" ht="15" hidden="false" customHeight="false" outlineLevel="0" collapsed="false">
      <c r="A9647" s="37" t="n">
        <v>1008495</v>
      </c>
      <c r="B9647" s="38" t="n">
        <v>46312</v>
      </c>
      <c r="C9647" s="39" t="n">
        <v>1</v>
      </c>
      <c r="D9647" s="39" t="s">
        <v>26</v>
      </c>
      <c r="E9647" s="39"/>
      <c r="F9647" s="41" t="n">
        <f aca="false">IF(A9647="","",MATCH(A9647,P_ID,1))</f>
        <v>8495</v>
      </c>
      <c r="G9647" s="41" t="str">
        <f aca="false">IF(A9647="","",INDEX(P_Svc,F9647))</f>
        <v>Standard</v>
      </c>
      <c r="H9647" s="41" t="str">
        <f aca="false">IF(A9647="","",INDEX(P_Zone,F9647))</f>
        <v>North</v>
      </c>
      <c r="I9647" s="41" t="n">
        <f aca="false">IF(A9647="","",IF(D9647="Delivered",IF(B9647&lt;=INDEX(P_Due,F9647),1,0),0))</f>
        <v>1</v>
      </c>
    </row>
    <row r="9648" customFormat="false" ht="15" hidden="false" customHeight="false" outlineLevel="0" collapsed="false">
      <c r="A9648" s="37" t="n">
        <v>1008496</v>
      </c>
      <c r="B9648" s="38" t="n">
        <v>46312</v>
      </c>
      <c r="C9648" s="39" t="n">
        <v>1</v>
      </c>
      <c r="D9648" s="39" t="s">
        <v>79</v>
      </c>
      <c r="E9648" s="39" t="s">
        <v>34</v>
      </c>
      <c r="F9648" s="41" t="n">
        <f aca="false">IF(A9648="","",MATCH(A9648,P_ID,1))</f>
        <v>8496</v>
      </c>
      <c r="G9648" s="41" t="str">
        <f aca="false">IF(A9648="","",INDEX(P_Svc,F9648))</f>
        <v>Standard</v>
      </c>
      <c r="H9648" s="41" t="str">
        <f aca="false">IF(A9648="","",INDEX(P_Zone,F9648))</f>
        <v>West</v>
      </c>
      <c r="I9648" s="41" t="n">
        <f aca="false">IF(A9648="","",IF(D9648="Delivered",IF(B9648&lt;=INDEX(P_Due,F9648),1,0),0))</f>
        <v>0</v>
      </c>
    </row>
    <row r="9649" customFormat="false" ht="15" hidden="false" customHeight="false" outlineLevel="0" collapsed="false">
      <c r="A9649" s="37" t="n">
        <v>1008498</v>
      </c>
      <c r="B9649" s="38" t="n">
        <v>46312</v>
      </c>
      <c r="C9649" s="39" t="n">
        <v>1</v>
      </c>
      <c r="D9649" s="39" t="s">
        <v>26</v>
      </c>
      <c r="E9649" s="39"/>
      <c r="F9649" s="41" t="n">
        <f aca="false">IF(A9649="","",MATCH(A9649,P_ID,1))</f>
        <v>8498</v>
      </c>
      <c r="G9649" s="41" t="str">
        <f aca="false">IF(A9649="","",INDEX(P_Svc,F9649))</f>
        <v>Standard</v>
      </c>
      <c r="H9649" s="41" t="str">
        <f aca="false">IF(A9649="","",INDEX(P_Zone,F9649))</f>
        <v>South</v>
      </c>
      <c r="I9649" s="41" t="n">
        <f aca="false">IF(A9649="","",IF(D9649="Delivered",IF(B9649&lt;=INDEX(P_Due,F9649),1,0),0))</f>
        <v>1</v>
      </c>
    </row>
    <row r="9650" customFormat="false" ht="15" hidden="false" customHeight="false" outlineLevel="0" collapsed="false">
      <c r="A9650" s="37" t="n">
        <v>1008499</v>
      </c>
      <c r="B9650" s="38" t="n">
        <v>46312</v>
      </c>
      <c r="C9650" s="39" t="n">
        <v>1</v>
      </c>
      <c r="D9650" s="39" t="s">
        <v>26</v>
      </c>
      <c r="E9650" s="39"/>
      <c r="F9650" s="41" t="n">
        <f aca="false">IF(A9650="","",MATCH(A9650,P_ID,1))</f>
        <v>8499</v>
      </c>
      <c r="G9650" s="41" t="str">
        <f aca="false">IF(A9650="","",INDEX(P_Svc,F9650))</f>
        <v>Standard</v>
      </c>
      <c r="H9650" s="41" t="str">
        <f aca="false">IF(A9650="","",INDEX(P_Zone,F9650))</f>
        <v>East</v>
      </c>
      <c r="I9650" s="41" t="n">
        <f aca="false">IF(A9650="","",IF(D9650="Delivered",IF(B9650&lt;=INDEX(P_Due,F9650),1,0),0))</f>
        <v>1</v>
      </c>
    </row>
    <row r="9651" customFormat="false" ht="15" hidden="false" customHeight="false" outlineLevel="0" collapsed="false">
      <c r="A9651" s="37" t="n">
        <v>1008500</v>
      </c>
      <c r="B9651" s="38" t="n">
        <v>46312</v>
      </c>
      <c r="C9651" s="39" t="n">
        <v>1</v>
      </c>
      <c r="D9651" s="39" t="s">
        <v>26</v>
      </c>
      <c r="E9651" s="39"/>
      <c r="F9651" s="41" t="n">
        <f aca="false">IF(A9651="","",MATCH(A9651,P_ID,1))</f>
        <v>8500</v>
      </c>
      <c r="G9651" s="41" t="str">
        <f aca="false">IF(A9651="","",INDEX(P_Svc,F9651))</f>
        <v>Standard</v>
      </c>
      <c r="H9651" s="41" t="str">
        <f aca="false">IF(A9651="","",INDEX(P_Zone,F9651))</f>
        <v>East</v>
      </c>
      <c r="I9651" s="41" t="n">
        <f aca="false">IF(A9651="","",IF(D9651="Delivered",IF(B9651&lt;=INDEX(P_Due,F9651),1,0),0))</f>
        <v>1</v>
      </c>
    </row>
    <row r="9652" customFormat="false" ht="15" hidden="false" customHeight="false" outlineLevel="0" collapsed="false">
      <c r="A9652" s="37" t="n">
        <v>1008501</v>
      </c>
      <c r="B9652" s="38" t="n">
        <v>46312</v>
      </c>
      <c r="C9652" s="39" t="n">
        <v>1</v>
      </c>
      <c r="D9652" s="39" t="s">
        <v>26</v>
      </c>
      <c r="E9652" s="39"/>
      <c r="F9652" s="41" t="n">
        <f aca="false">IF(A9652="","",MATCH(A9652,P_ID,1))</f>
        <v>8501</v>
      </c>
      <c r="G9652" s="41" t="str">
        <f aca="false">IF(A9652="","",INDEX(P_Svc,F9652))</f>
        <v>Standard</v>
      </c>
      <c r="H9652" s="41" t="str">
        <f aca="false">IF(A9652="","",INDEX(P_Zone,F9652))</f>
        <v>Central</v>
      </c>
      <c r="I9652" s="41" t="n">
        <f aca="false">IF(A9652="","",IF(D9652="Delivered",IF(B9652&lt;=INDEX(P_Due,F9652),1,0),0))</f>
        <v>1</v>
      </c>
    </row>
    <row r="9653" customFormat="false" ht="15" hidden="false" customHeight="false" outlineLevel="0" collapsed="false">
      <c r="A9653" s="37" t="n">
        <v>1008503</v>
      </c>
      <c r="B9653" s="38" t="n">
        <v>46312</v>
      </c>
      <c r="C9653" s="39" t="n">
        <v>1</v>
      </c>
      <c r="D9653" s="39" t="s">
        <v>26</v>
      </c>
      <c r="E9653" s="39"/>
      <c r="F9653" s="41" t="n">
        <f aca="false">IF(A9653="","",MATCH(A9653,P_ID,1))</f>
        <v>8503</v>
      </c>
      <c r="G9653" s="41" t="str">
        <f aca="false">IF(A9653="","",INDEX(P_Svc,F9653))</f>
        <v>Economy</v>
      </c>
      <c r="H9653" s="41" t="str">
        <f aca="false">IF(A9653="","",INDEX(P_Zone,F9653))</f>
        <v>North</v>
      </c>
      <c r="I9653" s="41" t="n">
        <f aca="false">IF(A9653="","",IF(D9653="Delivered",IF(B9653&lt;=INDEX(P_Due,F9653),1,0),0))</f>
        <v>1</v>
      </c>
    </row>
    <row r="9654" customFormat="false" ht="15" hidden="false" customHeight="false" outlineLevel="0" collapsed="false">
      <c r="A9654" s="37" t="n">
        <v>1008504</v>
      </c>
      <c r="B9654" s="38" t="n">
        <v>46312</v>
      </c>
      <c r="C9654" s="39" t="n">
        <v>1</v>
      </c>
      <c r="D9654" s="39" t="s">
        <v>26</v>
      </c>
      <c r="E9654" s="39"/>
      <c r="F9654" s="41" t="n">
        <f aca="false">IF(A9654="","",MATCH(A9654,P_ID,1))</f>
        <v>8504</v>
      </c>
      <c r="G9654" s="41" t="str">
        <f aca="false">IF(A9654="","",INDEX(P_Svc,F9654))</f>
        <v>Standard</v>
      </c>
      <c r="H9654" s="41" t="str">
        <f aca="false">IF(A9654="","",INDEX(P_Zone,F9654))</f>
        <v>West</v>
      </c>
      <c r="I9654" s="41" t="n">
        <f aca="false">IF(A9654="","",IF(D9654="Delivered",IF(B9654&lt;=INDEX(P_Due,F9654),1,0),0))</f>
        <v>1</v>
      </c>
    </row>
    <row r="9655" customFormat="false" ht="15" hidden="false" customHeight="false" outlineLevel="0" collapsed="false">
      <c r="A9655" s="37" t="n">
        <v>1008505</v>
      </c>
      <c r="B9655" s="38" t="n">
        <v>46312</v>
      </c>
      <c r="C9655" s="39" t="n">
        <v>1</v>
      </c>
      <c r="D9655" s="39" t="s">
        <v>26</v>
      </c>
      <c r="E9655" s="39"/>
      <c r="F9655" s="41" t="n">
        <f aca="false">IF(A9655="","",MATCH(A9655,P_ID,1))</f>
        <v>8505</v>
      </c>
      <c r="G9655" s="41" t="str">
        <f aca="false">IF(A9655="","",INDEX(P_Svc,F9655))</f>
        <v>Standard</v>
      </c>
      <c r="H9655" s="41" t="str">
        <f aca="false">IF(A9655="","",INDEX(P_Zone,F9655))</f>
        <v>Central</v>
      </c>
      <c r="I9655" s="41" t="n">
        <f aca="false">IF(A9655="","",IF(D9655="Delivered",IF(B9655&lt;=INDEX(P_Due,F9655),1,0),0))</f>
        <v>1</v>
      </c>
    </row>
    <row r="9656" customFormat="false" ht="15" hidden="false" customHeight="false" outlineLevel="0" collapsed="false">
      <c r="A9656" s="37" t="n">
        <v>1008506</v>
      </c>
      <c r="B9656" s="38" t="n">
        <v>46312</v>
      </c>
      <c r="C9656" s="39" t="n">
        <v>1</v>
      </c>
      <c r="D9656" s="39" t="s">
        <v>79</v>
      </c>
      <c r="E9656" s="39" t="s">
        <v>32</v>
      </c>
      <c r="F9656" s="41" t="n">
        <f aca="false">IF(A9656="","",MATCH(A9656,P_ID,1))</f>
        <v>8506</v>
      </c>
      <c r="G9656" s="41" t="str">
        <f aca="false">IF(A9656="","",INDEX(P_Svc,F9656))</f>
        <v>Standard</v>
      </c>
      <c r="H9656" s="41" t="str">
        <f aca="false">IF(A9656="","",INDEX(P_Zone,F9656))</f>
        <v>West</v>
      </c>
      <c r="I9656" s="41" t="n">
        <f aca="false">IF(A9656="","",IF(D9656="Delivered",IF(B9656&lt;=INDEX(P_Due,F9656),1,0),0))</f>
        <v>0</v>
      </c>
    </row>
    <row r="9657" customFormat="false" ht="15" hidden="false" customHeight="false" outlineLevel="0" collapsed="false">
      <c r="A9657" s="37" t="n">
        <v>1008507</v>
      </c>
      <c r="B9657" s="38" t="n">
        <v>46312</v>
      </c>
      <c r="C9657" s="39" t="n">
        <v>1</v>
      </c>
      <c r="D9657" s="39" t="s">
        <v>26</v>
      </c>
      <c r="E9657" s="39"/>
      <c r="F9657" s="41" t="n">
        <f aca="false">IF(A9657="","",MATCH(A9657,P_ID,1))</f>
        <v>8507</v>
      </c>
      <c r="G9657" s="41" t="str">
        <f aca="false">IF(A9657="","",INDEX(P_Svc,F9657))</f>
        <v>Standard</v>
      </c>
      <c r="H9657" s="41" t="str">
        <f aca="false">IF(A9657="","",INDEX(P_Zone,F9657))</f>
        <v>West</v>
      </c>
      <c r="I9657" s="41" t="n">
        <f aca="false">IF(A9657="","",IF(D9657="Delivered",IF(B9657&lt;=INDEX(P_Due,F9657),1,0),0))</f>
        <v>1</v>
      </c>
    </row>
    <row r="9658" customFormat="false" ht="15" hidden="false" customHeight="false" outlineLevel="0" collapsed="false">
      <c r="A9658" s="37" t="n">
        <v>1008508</v>
      </c>
      <c r="B9658" s="38" t="n">
        <v>46312</v>
      </c>
      <c r="C9658" s="39" t="n">
        <v>1</v>
      </c>
      <c r="D9658" s="39" t="s">
        <v>26</v>
      </c>
      <c r="E9658" s="39"/>
      <c r="F9658" s="41" t="n">
        <f aca="false">IF(A9658="","",MATCH(A9658,P_ID,1))</f>
        <v>8508</v>
      </c>
      <c r="G9658" s="41" t="str">
        <f aca="false">IF(A9658="","",INDEX(P_Svc,F9658))</f>
        <v>Standard</v>
      </c>
      <c r="H9658" s="41" t="str">
        <f aca="false">IF(A9658="","",INDEX(P_Zone,F9658))</f>
        <v>West</v>
      </c>
      <c r="I9658" s="41" t="n">
        <f aca="false">IF(A9658="","",IF(D9658="Delivered",IF(B9658&lt;=INDEX(P_Due,F9658),1,0),0))</f>
        <v>1</v>
      </c>
    </row>
    <row r="9659" customFormat="false" ht="15" hidden="false" customHeight="false" outlineLevel="0" collapsed="false">
      <c r="A9659" s="37" t="n">
        <v>1008509</v>
      </c>
      <c r="B9659" s="38" t="n">
        <v>46312</v>
      </c>
      <c r="C9659" s="39" t="n">
        <v>1</v>
      </c>
      <c r="D9659" s="39" t="s">
        <v>26</v>
      </c>
      <c r="E9659" s="39"/>
      <c r="F9659" s="41" t="n">
        <f aca="false">IF(A9659="","",MATCH(A9659,P_ID,1))</f>
        <v>8509</v>
      </c>
      <c r="G9659" s="41" t="str">
        <f aca="false">IF(A9659="","",INDEX(P_Svc,F9659))</f>
        <v>Standard</v>
      </c>
      <c r="H9659" s="41" t="str">
        <f aca="false">IF(A9659="","",INDEX(P_Zone,F9659))</f>
        <v>South</v>
      </c>
      <c r="I9659" s="41" t="n">
        <f aca="false">IF(A9659="","",IF(D9659="Delivered",IF(B9659&lt;=INDEX(P_Due,F9659),1,0),0))</f>
        <v>1</v>
      </c>
    </row>
    <row r="9660" customFormat="false" ht="15" hidden="false" customHeight="false" outlineLevel="0" collapsed="false">
      <c r="A9660" s="37" t="n">
        <v>1008510</v>
      </c>
      <c r="B9660" s="38" t="n">
        <v>46312</v>
      </c>
      <c r="C9660" s="39" t="n">
        <v>1</v>
      </c>
      <c r="D9660" s="39" t="s">
        <v>26</v>
      </c>
      <c r="E9660" s="39"/>
      <c r="F9660" s="41" t="n">
        <f aca="false">IF(A9660="","",MATCH(A9660,P_ID,1))</f>
        <v>8510</v>
      </c>
      <c r="G9660" s="41" t="str">
        <f aca="false">IF(A9660="","",INDEX(P_Svc,F9660))</f>
        <v>Standard</v>
      </c>
      <c r="H9660" s="41" t="str">
        <f aca="false">IF(A9660="","",INDEX(P_Zone,F9660))</f>
        <v>South</v>
      </c>
      <c r="I9660" s="41" t="n">
        <f aca="false">IF(A9660="","",IF(D9660="Delivered",IF(B9660&lt;=INDEX(P_Due,F9660),1,0),0))</f>
        <v>1</v>
      </c>
    </row>
    <row r="9661" customFormat="false" ht="15" hidden="false" customHeight="false" outlineLevel="0" collapsed="false">
      <c r="A9661" s="37" t="n">
        <v>1008511</v>
      </c>
      <c r="B9661" s="38" t="n">
        <v>46312</v>
      </c>
      <c r="C9661" s="39" t="n">
        <v>1</v>
      </c>
      <c r="D9661" s="39" t="s">
        <v>26</v>
      </c>
      <c r="E9661" s="39"/>
      <c r="F9661" s="41" t="n">
        <f aca="false">IF(A9661="","",MATCH(A9661,P_ID,1))</f>
        <v>8511</v>
      </c>
      <c r="G9661" s="41" t="str">
        <f aca="false">IF(A9661="","",INDEX(P_Svc,F9661))</f>
        <v>Standard</v>
      </c>
      <c r="H9661" s="41" t="str">
        <f aca="false">IF(A9661="","",INDEX(P_Zone,F9661))</f>
        <v>North</v>
      </c>
      <c r="I9661" s="41" t="n">
        <f aca="false">IF(A9661="","",IF(D9661="Delivered",IF(B9661&lt;=INDEX(P_Due,F9661),1,0),0))</f>
        <v>1</v>
      </c>
    </row>
    <row r="9662" customFormat="false" ht="15" hidden="false" customHeight="false" outlineLevel="0" collapsed="false">
      <c r="A9662" s="37" t="n">
        <v>1008513</v>
      </c>
      <c r="B9662" s="38" t="n">
        <v>46312</v>
      </c>
      <c r="C9662" s="39" t="n">
        <v>1</v>
      </c>
      <c r="D9662" s="39" t="s">
        <v>26</v>
      </c>
      <c r="E9662" s="39"/>
      <c r="F9662" s="41" t="n">
        <f aca="false">IF(A9662="","",MATCH(A9662,P_ID,1))</f>
        <v>8513</v>
      </c>
      <c r="G9662" s="41" t="str">
        <f aca="false">IF(A9662="","",INDEX(P_Svc,F9662))</f>
        <v>Standard</v>
      </c>
      <c r="H9662" s="41" t="str">
        <f aca="false">IF(A9662="","",INDEX(P_Zone,F9662))</f>
        <v>East</v>
      </c>
      <c r="I9662" s="41" t="n">
        <f aca="false">IF(A9662="","",IF(D9662="Delivered",IF(B9662&lt;=INDEX(P_Due,F9662),1,0),0))</f>
        <v>1</v>
      </c>
    </row>
    <row r="9663" customFormat="false" ht="15" hidden="false" customHeight="false" outlineLevel="0" collapsed="false">
      <c r="A9663" s="37" t="n">
        <v>1008515</v>
      </c>
      <c r="B9663" s="38" t="n">
        <v>46312</v>
      </c>
      <c r="C9663" s="39" t="n">
        <v>1</v>
      </c>
      <c r="D9663" s="39" t="s">
        <v>26</v>
      </c>
      <c r="E9663" s="39"/>
      <c r="F9663" s="41" t="n">
        <f aca="false">IF(A9663="","",MATCH(A9663,P_ID,1))</f>
        <v>8515</v>
      </c>
      <c r="G9663" s="41" t="str">
        <f aca="false">IF(A9663="","",INDEX(P_Svc,F9663))</f>
        <v>Standard</v>
      </c>
      <c r="H9663" s="41" t="str">
        <f aca="false">IF(A9663="","",INDEX(P_Zone,F9663))</f>
        <v>South</v>
      </c>
      <c r="I9663" s="41" t="n">
        <f aca="false">IF(A9663="","",IF(D9663="Delivered",IF(B9663&lt;=INDEX(P_Due,F9663),1,0),0))</f>
        <v>1</v>
      </c>
    </row>
    <row r="9664" customFormat="false" ht="15" hidden="false" customHeight="false" outlineLevel="0" collapsed="false">
      <c r="A9664" s="37" t="n">
        <v>1008516</v>
      </c>
      <c r="B9664" s="38" t="n">
        <v>46312</v>
      </c>
      <c r="C9664" s="39" t="n">
        <v>1</v>
      </c>
      <c r="D9664" s="39" t="s">
        <v>26</v>
      </c>
      <c r="E9664" s="39"/>
      <c r="F9664" s="41" t="n">
        <f aca="false">IF(A9664="","",MATCH(A9664,P_ID,1))</f>
        <v>8516</v>
      </c>
      <c r="G9664" s="41" t="str">
        <f aca="false">IF(A9664="","",INDEX(P_Svc,F9664))</f>
        <v>Economy</v>
      </c>
      <c r="H9664" s="41" t="str">
        <f aca="false">IF(A9664="","",INDEX(P_Zone,F9664))</f>
        <v>North</v>
      </c>
      <c r="I9664" s="41" t="n">
        <f aca="false">IF(A9664="","",IF(D9664="Delivered",IF(B9664&lt;=INDEX(P_Due,F9664),1,0),0))</f>
        <v>1</v>
      </c>
    </row>
    <row r="9665" customFormat="false" ht="15" hidden="false" customHeight="false" outlineLevel="0" collapsed="false">
      <c r="A9665" s="37" t="n">
        <v>1008519</v>
      </c>
      <c r="B9665" s="38" t="n">
        <v>46312</v>
      </c>
      <c r="C9665" s="39" t="n">
        <v>1</v>
      </c>
      <c r="D9665" s="39" t="s">
        <v>26</v>
      </c>
      <c r="E9665" s="39"/>
      <c r="F9665" s="41" t="n">
        <f aca="false">IF(A9665="","",MATCH(A9665,P_ID,1))</f>
        <v>8519</v>
      </c>
      <c r="G9665" s="41" t="str">
        <f aca="false">IF(A9665="","",INDEX(P_Svc,F9665))</f>
        <v>Standard</v>
      </c>
      <c r="H9665" s="41" t="str">
        <f aca="false">IF(A9665="","",INDEX(P_Zone,F9665))</f>
        <v>East</v>
      </c>
      <c r="I9665" s="41" t="n">
        <f aca="false">IF(A9665="","",IF(D9665="Delivered",IF(B9665&lt;=INDEX(P_Due,F9665),1,0),0))</f>
        <v>1</v>
      </c>
    </row>
    <row r="9666" customFormat="false" ht="15" hidden="false" customHeight="false" outlineLevel="0" collapsed="false">
      <c r="A9666" s="37" t="n">
        <v>1008521</v>
      </c>
      <c r="B9666" s="38" t="n">
        <v>46312</v>
      </c>
      <c r="C9666" s="39" t="n">
        <v>1</v>
      </c>
      <c r="D9666" s="39" t="s">
        <v>26</v>
      </c>
      <c r="E9666" s="39"/>
      <c r="F9666" s="41" t="n">
        <f aca="false">IF(A9666="","",MATCH(A9666,P_ID,1))</f>
        <v>8521</v>
      </c>
      <c r="G9666" s="41" t="str">
        <f aca="false">IF(A9666="","",INDEX(P_Svc,F9666))</f>
        <v>Standard</v>
      </c>
      <c r="H9666" s="41" t="str">
        <f aca="false">IF(A9666="","",INDEX(P_Zone,F9666))</f>
        <v>East</v>
      </c>
      <c r="I9666" s="41" t="n">
        <f aca="false">IF(A9666="","",IF(D9666="Delivered",IF(B9666&lt;=INDEX(P_Due,F9666),1,0),0))</f>
        <v>1</v>
      </c>
    </row>
    <row r="9667" customFormat="false" ht="15" hidden="false" customHeight="false" outlineLevel="0" collapsed="false">
      <c r="A9667" s="37" t="n">
        <v>1008523</v>
      </c>
      <c r="B9667" s="38" t="n">
        <v>46312</v>
      </c>
      <c r="C9667" s="39" t="n">
        <v>1</v>
      </c>
      <c r="D9667" s="39" t="s">
        <v>26</v>
      </c>
      <c r="E9667" s="39"/>
      <c r="F9667" s="41" t="n">
        <f aca="false">IF(A9667="","",MATCH(A9667,P_ID,1))</f>
        <v>8523</v>
      </c>
      <c r="G9667" s="41" t="str">
        <f aca="false">IF(A9667="","",INDEX(P_Svc,F9667))</f>
        <v>Economy</v>
      </c>
      <c r="H9667" s="41" t="str">
        <f aca="false">IF(A9667="","",INDEX(P_Zone,F9667))</f>
        <v>East</v>
      </c>
      <c r="I9667" s="41" t="n">
        <f aca="false">IF(A9667="","",IF(D9667="Delivered",IF(B9667&lt;=INDEX(P_Due,F9667),1,0),0))</f>
        <v>1</v>
      </c>
    </row>
    <row r="9668" customFormat="false" ht="15" hidden="false" customHeight="false" outlineLevel="0" collapsed="false">
      <c r="A9668" s="37" t="n">
        <v>1008524</v>
      </c>
      <c r="B9668" s="38" t="n">
        <v>46312</v>
      </c>
      <c r="C9668" s="39" t="n">
        <v>1</v>
      </c>
      <c r="D9668" s="39" t="s">
        <v>26</v>
      </c>
      <c r="E9668" s="39"/>
      <c r="F9668" s="41" t="n">
        <f aca="false">IF(A9668="","",MATCH(A9668,P_ID,1))</f>
        <v>8524</v>
      </c>
      <c r="G9668" s="41" t="str">
        <f aca="false">IF(A9668="","",INDEX(P_Svc,F9668))</f>
        <v>Standard</v>
      </c>
      <c r="H9668" s="41" t="str">
        <f aca="false">IF(A9668="","",INDEX(P_Zone,F9668))</f>
        <v>Central</v>
      </c>
      <c r="I9668" s="41" t="n">
        <f aca="false">IF(A9668="","",IF(D9668="Delivered",IF(B9668&lt;=INDEX(P_Due,F9668),1,0),0))</f>
        <v>1</v>
      </c>
    </row>
    <row r="9669" customFormat="false" ht="15" hidden="false" customHeight="false" outlineLevel="0" collapsed="false">
      <c r="A9669" s="37" t="n">
        <v>1008525</v>
      </c>
      <c r="B9669" s="38" t="n">
        <v>46312</v>
      </c>
      <c r="C9669" s="39" t="n">
        <v>1</v>
      </c>
      <c r="D9669" s="39" t="s">
        <v>26</v>
      </c>
      <c r="E9669" s="39"/>
      <c r="F9669" s="41" t="n">
        <f aca="false">IF(A9669="","",MATCH(A9669,P_ID,1))</f>
        <v>8525</v>
      </c>
      <c r="G9669" s="41" t="str">
        <f aca="false">IF(A9669="","",INDEX(P_Svc,F9669))</f>
        <v>Standard</v>
      </c>
      <c r="H9669" s="41" t="str">
        <f aca="false">IF(A9669="","",INDEX(P_Zone,F9669))</f>
        <v>North</v>
      </c>
      <c r="I9669" s="41" t="n">
        <f aca="false">IF(A9669="","",IF(D9669="Delivered",IF(B9669&lt;=INDEX(P_Due,F9669),1,0),0))</f>
        <v>1</v>
      </c>
    </row>
    <row r="9670" customFormat="false" ht="15" hidden="false" customHeight="false" outlineLevel="0" collapsed="false">
      <c r="A9670" s="37" t="n">
        <v>1008527</v>
      </c>
      <c r="B9670" s="38" t="n">
        <v>46312</v>
      </c>
      <c r="C9670" s="39" t="n">
        <v>1</v>
      </c>
      <c r="D9670" s="39" t="s">
        <v>26</v>
      </c>
      <c r="E9670" s="39"/>
      <c r="F9670" s="41" t="n">
        <f aca="false">IF(A9670="","",MATCH(A9670,P_ID,1))</f>
        <v>8527</v>
      </c>
      <c r="G9670" s="41" t="str">
        <f aca="false">IF(A9670="","",INDEX(P_Svc,F9670))</f>
        <v>Standard</v>
      </c>
      <c r="H9670" s="41" t="str">
        <f aca="false">IF(A9670="","",INDEX(P_Zone,F9670))</f>
        <v>South</v>
      </c>
      <c r="I9670" s="41" t="n">
        <f aca="false">IF(A9670="","",IF(D9670="Delivered",IF(B9670&lt;=INDEX(P_Due,F9670),1,0),0))</f>
        <v>1</v>
      </c>
    </row>
    <row r="9671" customFormat="false" ht="15" hidden="false" customHeight="false" outlineLevel="0" collapsed="false">
      <c r="A9671" s="37" t="n">
        <v>1008528</v>
      </c>
      <c r="B9671" s="38" t="n">
        <v>46312</v>
      </c>
      <c r="C9671" s="39" t="n">
        <v>1</v>
      </c>
      <c r="D9671" s="39" t="s">
        <v>26</v>
      </c>
      <c r="E9671" s="39"/>
      <c r="F9671" s="41" t="n">
        <f aca="false">IF(A9671="","",MATCH(A9671,P_ID,1))</f>
        <v>8528</v>
      </c>
      <c r="G9671" s="41" t="str">
        <f aca="false">IF(A9671="","",INDEX(P_Svc,F9671))</f>
        <v>Standard</v>
      </c>
      <c r="H9671" s="41" t="str">
        <f aca="false">IF(A9671="","",INDEX(P_Zone,F9671))</f>
        <v>North</v>
      </c>
      <c r="I9671" s="41" t="n">
        <f aca="false">IF(A9671="","",IF(D9671="Delivered",IF(B9671&lt;=INDEX(P_Due,F9671),1,0),0))</f>
        <v>1</v>
      </c>
    </row>
    <row r="9672" customFormat="false" ht="15" hidden="false" customHeight="false" outlineLevel="0" collapsed="false">
      <c r="A9672" s="37" t="n">
        <v>1008529</v>
      </c>
      <c r="B9672" s="38" t="n">
        <v>46312</v>
      </c>
      <c r="C9672" s="39" t="n">
        <v>1</v>
      </c>
      <c r="D9672" s="39" t="s">
        <v>26</v>
      </c>
      <c r="E9672" s="39"/>
      <c r="F9672" s="41" t="n">
        <f aca="false">IF(A9672="","",MATCH(A9672,P_ID,1))</f>
        <v>8529</v>
      </c>
      <c r="G9672" s="41" t="str">
        <f aca="false">IF(A9672="","",INDEX(P_Svc,F9672))</f>
        <v>Standard</v>
      </c>
      <c r="H9672" s="41" t="str">
        <f aca="false">IF(A9672="","",INDEX(P_Zone,F9672))</f>
        <v>East</v>
      </c>
      <c r="I9672" s="41" t="n">
        <f aca="false">IF(A9672="","",IF(D9672="Delivered",IF(B9672&lt;=INDEX(P_Due,F9672),1,0),0))</f>
        <v>1</v>
      </c>
    </row>
    <row r="9673" customFormat="false" ht="15" hidden="false" customHeight="false" outlineLevel="0" collapsed="false">
      <c r="A9673" s="37" t="n">
        <v>1008530</v>
      </c>
      <c r="B9673" s="38" t="n">
        <v>46312</v>
      </c>
      <c r="C9673" s="39" t="n">
        <v>1</v>
      </c>
      <c r="D9673" s="39" t="s">
        <v>79</v>
      </c>
      <c r="E9673" s="39" t="s">
        <v>34</v>
      </c>
      <c r="F9673" s="41" t="n">
        <f aca="false">IF(A9673="","",MATCH(A9673,P_ID,1))</f>
        <v>8530</v>
      </c>
      <c r="G9673" s="41" t="str">
        <f aca="false">IF(A9673="","",INDEX(P_Svc,F9673))</f>
        <v>Standard</v>
      </c>
      <c r="H9673" s="41" t="str">
        <f aca="false">IF(A9673="","",INDEX(P_Zone,F9673))</f>
        <v>East</v>
      </c>
      <c r="I9673" s="41" t="n">
        <f aca="false">IF(A9673="","",IF(D9673="Delivered",IF(B9673&lt;=INDEX(P_Due,F9673),1,0),0))</f>
        <v>0</v>
      </c>
    </row>
    <row r="9674" customFormat="false" ht="15" hidden="false" customHeight="false" outlineLevel="0" collapsed="false">
      <c r="A9674" s="37" t="n">
        <v>1008532</v>
      </c>
      <c r="B9674" s="38" t="n">
        <v>46312</v>
      </c>
      <c r="C9674" s="39" t="n">
        <v>1</v>
      </c>
      <c r="D9674" s="39" t="s">
        <v>26</v>
      </c>
      <c r="E9674" s="39"/>
      <c r="F9674" s="41" t="n">
        <f aca="false">IF(A9674="","",MATCH(A9674,P_ID,1))</f>
        <v>8532</v>
      </c>
      <c r="G9674" s="41" t="str">
        <f aca="false">IF(A9674="","",INDEX(P_Svc,F9674))</f>
        <v>Economy</v>
      </c>
      <c r="H9674" s="41" t="str">
        <f aca="false">IF(A9674="","",INDEX(P_Zone,F9674))</f>
        <v>East</v>
      </c>
      <c r="I9674" s="41" t="n">
        <f aca="false">IF(A9674="","",IF(D9674="Delivered",IF(B9674&lt;=INDEX(P_Due,F9674),1,0),0))</f>
        <v>1</v>
      </c>
    </row>
    <row r="9675" customFormat="false" ht="15" hidden="false" customHeight="false" outlineLevel="0" collapsed="false">
      <c r="A9675" s="37" t="n">
        <v>1008533</v>
      </c>
      <c r="B9675" s="38" t="n">
        <v>46312</v>
      </c>
      <c r="C9675" s="39" t="n">
        <v>1</v>
      </c>
      <c r="D9675" s="39" t="s">
        <v>26</v>
      </c>
      <c r="E9675" s="39"/>
      <c r="F9675" s="41" t="n">
        <f aca="false">IF(A9675="","",MATCH(A9675,P_ID,1))</f>
        <v>8533</v>
      </c>
      <c r="G9675" s="41" t="str">
        <f aca="false">IF(A9675="","",INDEX(P_Svc,F9675))</f>
        <v>Standard</v>
      </c>
      <c r="H9675" s="41" t="str">
        <f aca="false">IF(A9675="","",INDEX(P_Zone,F9675))</f>
        <v>East</v>
      </c>
      <c r="I9675" s="41" t="n">
        <f aca="false">IF(A9675="","",IF(D9675="Delivered",IF(B9675&lt;=INDEX(P_Due,F9675),1,0),0))</f>
        <v>1</v>
      </c>
    </row>
    <row r="9676" customFormat="false" ht="15" hidden="false" customHeight="false" outlineLevel="0" collapsed="false">
      <c r="A9676" s="37" t="n">
        <v>1008534</v>
      </c>
      <c r="B9676" s="38" t="n">
        <v>46312</v>
      </c>
      <c r="C9676" s="39" t="n">
        <v>1</v>
      </c>
      <c r="D9676" s="39" t="s">
        <v>79</v>
      </c>
      <c r="E9676" s="39" t="s">
        <v>32</v>
      </c>
      <c r="F9676" s="41" t="n">
        <f aca="false">IF(A9676="","",MATCH(A9676,P_ID,1))</f>
        <v>8534</v>
      </c>
      <c r="G9676" s="41" t="str">
        <f aca="false">IF(A9676="","",INDEX(P_Svc,F9676))</f>
        <v>Economy</v>
      </c>
      <c r="H9676" s="41" t="str">
        <f aca="false">IF(A9676="","",INDEX(P_Zone,F9676))</f>
        <v>South</v>
      </c>
      <c r="I9676" s="41" t="n">
        <f aca="false">IF(A9676="","",IF(D9676="Delivered",IF(B9676&lt;=INDEX(P_Due,F9676),1,0),0))</f>
        <v>0</v>
      </c>
    </row>
    <row r="9677" customFormat="false" ht="15" hidden="false" customHeight="false" outlineLevel="0" collapsed="false">
      <c r="A9677" s="37" t="n">
        <v>1008535</v>
      </c>
      <c r="B9677" s="38" t="n">
        <v>46312</v>
      </c>
      <c r="C9677" s="39" t="n">
        <v>1</v>
      </c>
      <c r="D9677" s="39" t="s">
        <v>26</v>
      </c>
      <c r="E9677" s="39"/>
      <c r="F9677" s="41" t="n">
        <f aca="false">IF(A9677="","",MATCH(A9677,P_ID,1))</f>
        <v>8535</v>
      </c>
      <c r="G9677" s="41" t="str">
        <f aca="false">IF(A9677="","",INDEX(P_Svc,F9677))</f>
        <v>Standard</v>
      </c>
      <c r="H9677" s="41" t="str">
        <f aca="false">IF(A9677="","",INDEX(P_Zone,F9677))</f>
        <v>North</v>
      </c>
      <c r="I9677" s="41" t="n">
        <f aca="false">IF(A9677="","",IF(D9677="Delivered",IF(B9677&lt;=INDEX(P_Due,F9677),1,0),0))</f>
        <v>1</v>
      </c>
    </row>
    <row r="9678" customFormat="false" ht="15" hidden="false" customHeight="false" outlineLevel="0" collapsed="false">
      <c r="A9678" s="37" t="n">
        <v>1008536</v>
      </c>
      <c r="B9678" s="38" t="n">
        <v>46312</v>
      </c>
      <c r="C9678" s="39" t="n">
        <v>1</v>
      </c>
      <c r="D9678" s="39" t="s">
        <v>26</v>
      </c>
      <c r="E9678" s="39"/>
      <c r="F9678" s="41" t="n">
        <f aca="false">IF(A9678="","",MATCH(A9678,P_ID,1))</f>
        <v>8536</v>
      </c>
      <c r="G9678" s="41" t="str">
        <f aca="false">IF(A9678="","",INDEX(P_Svc,F9678))</f>
        <v>Standard</v>
      </c>
      <c r="H9678" s="41" t="str">
        <f aca="false">IF(A9678="","",INDEX(P_Zone,F9678))</f>
        <v>Central</v>
      </c>
      <c r="I9678" s="41" t="n">
        <f aca="false">IF(A9678="","",IF(D9678="Delivered",IF(B9678&lt;=INDEX(P_Due,F9678),1,0),0))</f>
        <v>1</v>
      </c>
    </row>
    <row r="9679" customFormat="false" ht="15" hidden="false" customHeight="false" outlineLevel="0" collapsed="false">
      <c r="A9679" s="37" t="n">
        <v>1008537</v>
      </c>
      <c r="B9679" s="38" t="n">
        <v>46312</v>
      </c>
      <c r="C9679" s="39" t="n">
        <v>1</v>
      </c>
      <c r="D9679" s="39" t="s">
        <v>26</v>
      </c>
      <c r="E9679" s="39"/>
      <c r="F9679" s="41" t="n">
        <f aca="false">IF(A9679="","",MATCH(A9679,P_ID,1))</f>
        <v>8537</v>
      </c>
      <c r="G9679" s="41" t="str">
        <f aca="false">IF(A9679="","",INDEX(P_Svc,F9679))</f>
        <v>Standard</v>
      </c>
      <c r="H9679" s="41" t="str">
        <f aca="false">IF(A9679="","",INDEX(P_Zone,F9679))</f>
        <v>East</v>
      </c>
      <c r="I9679" s="41" t="n">
        <f aca="false">IF(A9679="","",IF(D9679="Delivered",IF(B9679&lt;=INDEX(P_Due,F9679),1,0),0))</f>
        <v>1</v>
      </c>
    </row>
    <row r="9680" customFormat="false" ht="15" hidden="false" customHeight="false" outlineLevel="0" collapsed="false">
      <c r="A9680" s="37" t="n">
        <v>1008538</v>
      </c>
      <c r="B9680" s="38" t="n">
        <v>46312</v>
      </c>
      <c r="C9680" s="39" t="n">
        <v>1</v>
      </c>
      <c r="D9680" s="39" t="s">
        <v>26</v>
      </c>
      <c r="E9680" s="39"/>
      <c r="F9680" s="41" t="n">
        <f aca="false">IF(A9680="","",MATCH(A9680,P_ID,1))</f>
        <v>8538</v>
      </c>
      <c r="G9680" s="41" t="str">
        <f aca="false">IF(A9680="","",INDEX(P_Svc,F9680))</f>
        <v>Economy</v>
      </c>
      <c r="H9680" s="41" t="str">
        <f aca="false">IF(A9680="","",INDEX(P_Zone,F9680))</f>
        <v>North</v>
      </c>
      <c r="I9680" s="41" t="n">
        <f aca="false">IF(A9680="","",IF(D9680="Delivered",IF(B9680&lt;=INDEX(P_Due,F9680),1,0),0))</f>
        <v>1</v>
      </c>
    </row>
    <row r="9681" customFormat="false" ht="15" hidden="false" customHeight="false" outlineLevel="0" collapsed="false">
      <c r="A9681" s="37" t="n">
        <v>1008539</v>
      </c>
      <c r="B9681" s="38" t="n">
        <v>46312</v>
      </c>
      <c r="C9681" s="39" t="n">
        <v>1</v>
      </c>
      <c r="D9681" s="39" t="s">
        <v>26</v>
      </c>
      <c r="E9681" s="39"/>
      <c r="F9681" s="41" t="n">
        <f aca="false">IF(A9681="","",MATCH(A9681,P_ID,1))</f>
        <v>8539</v>
      </c>
      <c r="G9681" s="41" t="str">
        <f aca="false">IF(A9681="","",INDEX(P_Svc,F9681))</f>
        <v>Standard</v>
      </c>
      <c r="H9681" s="41" t="str">
        <f aca="false">IF(A9681="","",INDEX(P_Zone,F9681))</f>
        <v>South</v>
      </c>
      <c r="I9681" s="41" t="n">
        <f aca="false">IF(A9681="","",IF(D9681="Delivered",IF(B9681&lt;=INDEX(P_Due,F9681),1,0),0))</f>
        <v>1</v>
      </c>
    </row>
    <row r="9682" customFormat="false" ht="15" hidden="false" customHeight="false" outlineLevel="0" collapsed="false">
      <c r="A9682" s="37" t="n">
        <v>1008540</v>
      </c>
      <c r="B9682" s="38" t="n">
        <v>46312</v>
      </c>
      <c r="C9682" s="39" t="n">
        <v>1</v>
      </c>
      <c r="D9682" s="39" t="s">
        <v>26</v>
      </c>
      <c r="E9682" s="39"/>
      <c r="F9682" s="41" t="n">
        <f aca="false">IF(A9682="","",MATCH(A9682,P_ID,1))</f>
        <v>8540</v>
      </c>
      <c r="G9682" s="41" t="str">
        <f aca="false">IF(A9682="","",INDEX(P_Svc,F9682))</f>
        <v>Standard</v>
      </c>
      <c r="H9682" s="41" t="str">
        <f aca="false">IF(A9682="","",INDEX(P_Zone,F9682))</f>
        <v>Central</v>
      </c>
      <c r="I9682" s="41" t="n">
        <f aca="false">IF(A9682="","",IF(D9682="Delivered",IF(B9682&lt;=INDEX(P_Due,F9682),1,0),0))</f>
        <v>1</v>
      </c>
    </row>
    <row r="9683" customFormat="false" ht="15" hidden="false" customHeight="false" outlineLevel="0" collapsed="false">
      <c r="A9683" s="37" t="n">
        <v>1008541</v>
      </c>
      <c r="B9683" s="38" t="n">
        <v>46312</v>
      </c>
      <c r="C9683" s="39" t="n">
        <v>0</v>
      </c>
      <c r="D9683" s="39" t="s">
        <v>80</v>
      </c>
      <c r="E9683" s="39" t="s">
        <v>40</v>
      </c>
      <c r="F9683" s="41" t="n">
        <f aca="false">IF(A9683="","",MATCH(A9683,P_ID,1))</f>
        <v>8541</v>
      </c>
      <c r="G9683" s="41" t="str">
        <f aca="false">IF(A9683="","",INDEX(P_Svc,F9683))</f>
        <v>Standard</v>
      </c>
      <c r="H9683" s="41" t="str">
        <f aca="false">IF(A9683="","",INDEX(P_Zone,F9683))</f>
        <v>Central</v>
      </c>
      <c r="I9683" s="41" t="n">
        <f aca="false">IF(A9683="","",IF(D9683="Delivered",IF(B9683&lt;=INDEX(P_Due,F9683),1,0),0))</f>
        <v>0</v>
      </c>
    </row>
    <row r="9684" customFormat="false" ht="15" hidden="false" customHeight="false" outlineLevel="0" collapsed="false">
      <c r="A9684" s="37" t="n">
        <v>1008542</v>
      </c>
      <c r="B9684" s="38" t="n">
        <v>46312</v>
      </c>
      <c r="C9684" s="39" t="n">
        <v>1</v>
      </c>
      <c r="D9684" s="39" t="s">
        <v>26</v>
      </c>
      <c r="E9684" s="39"/>
      <c r="F9684" s="41" t="n">
        <f aca="false">IF(A9684="","",MATCH(A9684,P_ID,1))</f>
        <v>8542</v>
      </c>
      <c r="G9684" s="41" t="str">
        <f aca="false">IF(A9684="","",INDEX(P_Svc,F9684))</f>
        <v>Standard</v>
      </c>
      <c r="H9684" s="41" t="str">
        <f aca="false">IF(A9684="","",INDEX(P_Zone,F9684))</f>
        <v>Central</v>
      </c>
      <c r="I9684" s="41" t="n">
        <f aca="false">IF(A9684="","",IF(D9684="Delivered",IF(B9684&lt;=INDEX(P_Due,F9684),1,0),0))</f>
        <v>1</v>
      </c>
    </row>
    <row r="9685" customFormat="false" ht="15" hidden="false" customHeight="false" outlineLevel="0" collapsed="false">
      <c r="A9685" s="37" t="n">
        <v>1008543</v>
      </c>
      <c r="B9685" s="38" t="n">
        <v>46312</v>
      </c>
      <c r="C9685" s="39" t="n">
        <v>1</v>
      </c>
      <c r="D9685" s="39" t="s">
        <v>26</v>
      </c>
      <c r="E9685" s="39"/>
      <c r="F9685" s="41" t="n">
        <f aca="false">IF(A9685="","",MATCH(A9685,P_ID,1))</f>
        <v>8543</v>
      </c>
      <c r="G9685" s="41" t="str">
        <f aca="false">IF(A9685="","",INDEX(P_Svc,F9685))</f>
        <v>Economy</v>
      </c>
      <c r="H9685" s="41" t="str">
        <f aca="false">IF(A9685="","",INDEX(P_Zone,F9685))</f>
        <v>East</v>
      </c>
      <c r="I9685" s="41" t="n">
        <f aca="false">IF(A9685="","",IF(D9685="Delivered",IF(B9685&lt;=INDEX(P_Due,F9685),1,0),0))</f>
        <v>1</v>
      </c>
    </row>
    <row r="9686" customFormat="false" ht="15" hidden="false" customHeight="false" outlineLevel="0" collapsed="false">
      <c r="A9686" s="37" t="n">
        <v>1008544</v>
      </c>
      <c r="B9686" s="38" t="n">
        <v>46312</v>
      </c>
      <c r="C9686" s="39" t="n">
        <v>1</v>
      </c>
      <c r="D9686" s="39" t="s">
        <v>26</v>
      </c>
      <c r="E9686" s="39"/>
      <c r="F9686" s="41" t="n">
        <f aca="false">IF(A9686="","",MATCH(A9686,P_ID,1))</f>
        <v>8544</v>
      </c>
      <c r="G9686" s="41" t="str">
        <f aca="false">IF(A9686="","",INDEX(P_Svc,F9686))</f>
        <v>Standard</v>
      </c>
      <c r="H9686" s="41" t="str">
        <f aca="false">IF(A9686="","",INDEX(P_Zone,F9686))</f>
        <v>West</v>
      </c>
      <c r="I9686" s="41" t="n">
        <f aca="false">IF(A9686="","",IF(D9686="Delivered",IF(B9686&lt;=INDEX(P_Due,F9686),1,0),0))</f>
        <v>1</v>
      </c>
    </row>
    <row r="9687" customFormat="false" ht="15" hidden="false" customHeight="false" outlineLevel="0" collapsed="false">
      <c r="A9687" s="37" t="n">
        <v>1008545</v>
      </c>
      <c r="B9687" s="38" t="n">
        <v>46312</v>
      </c>
      <c r="C9687" s="39" t="n">
        <v>1</v>
      </c>
      <c r="D9687" s="39" t="s">
        <v>26</v>
      </c>
      <c r="E9687" s="39"/>
      <c r="F9687" s="41" t="n">
        <f aca="false">IF(A9687="","",MATCH(A9687,P_ID,1))</f>
        <v>8545</v>
      </c>
      <c r="G9687" s="41" t="str">
        <f aca="false">IF(A9687="","",INDEX(P_Svc,F9687))</f>
        <v>Standard</v>
      </c>
      <c r="H9687" s="41" t="str">
        <f aca="false">IF(A9687="","",INDEX(P_Zone,F9687))</f>
        <v>Central</v>
      </c>
      <c r="I9687" s="41" t="n">
        <f aca="false">IF(A9687="","",IF(D9687="Delivered",IF(B9687&lt;=INDEX(P_Due,F9687),1,0),0))</f>
        <v>1</v>
      </c>
    </row>
    <row r="9688" customFormat="false" ht="15" hidden="false" customHeight="false" outlineLevel="0" collapsed="false">
      <c r="A9688" s="37" t="n">
        <v>1008546</v>
      </c>
      <c r="B9688" s="38" t="n">
        <v>46312</v>
      </c>
      <c r="C9688" s="39" t="n">
        <v>1</v>
      </c>
      <c r="D9688" s="39" t="s">
        <v>26</v>
      </c>
      <c r="E9688" s="39"/>
      <c r="F9688" s="41" t="n">
        <f aca="false">IF(A9688="","",MATCH(A9688,P_ID,1))</f>
        <v>8546</v>
      </c>
      <c r="G9688" s="41" t="str">
        <f aca="false">IF(A9688="","",INDEX(P_Svc,F9688))</f>
        <v>Economy</v>
      </c>
      <c r="H9688" s="41" t="str">
        <f aca="false">IF(A9688="","",INDEX(P_Zone,F9688))</f>
        <v>West</v>
      </c>
      <c r="I9688" s="41" t="n">
        <f aca="false">IF(A9688="","",IF(D9688="Delivered",IF(B9688&lt;=INDEX(P_Due,F9688),1,0),0))</f>
        <v>1</v>
      </c>
    </row>
    <row r="9689" customFormat="false" ht="15" hidden="false" customHeight="false" outlineLevel="0" collapsed="false">
      <c r="A9689" s="37" t="n">
        <v>1008547</v>
      </c>
      <c r="B9689" s="38" t="n">
        <v>46312</v>
      </c>
      <c r="C9689" s="39" t="n">
        <v>1</v>
      </c>
      <c r="D9689" s="39" t="s">
        <v>26</v>
      </c>
      <c r="E9689" s="39"/>
      <c r="F9689" s="41" t="n">
        <f aca="false">IF(A9689="","",MATCH(A9689,P_ID,1))</f>
        <v>8547</v>
      </c>
      <c r="G9689" s="41" t="str">
        <f aca="false">IF(A9689="","",INDEX(P_Svc,F9689))</f>
        <v>Standard</v>
      </c>
      <c r="H9689" s="41" t="str">
        <f aca="false">IF(A9689="","",INDEX(P_Zone,F9689))</f>
        <v>North</v>
      </c>
      <c r="I9689" s="41" t="n">
        <f aca="false">IF(A9689="","",IF(D9689="Delivered",IF(B9689&lt;=INDEX(P_Due,F9689),1,0),0))</f>
        <v>1</v>
      </c>
    </row>
    <row r="9690" customFormat="false" ht="15" hidden="false" customHeight="false" outlineLevel="0" collapsed="false">
      <c r="A9690" s="37" t="n">
        <v>1008548</v>
      </c>
      <c r="B9690" s="38" t="n">
        <v>46312</v>
      </c>
      <c r="C9690" s="39" t="n">
        <v>1</v>
      </c>
      <c r="D9690" s="39" t="s">
        <v>79</v>
      </c>
      <c r="E9690" s="39" t="s">
        <v>32</v>
      </c>
      <c r="F9690" s="41" t="n">
        <f aca="false">IF(A9690="","",MATCH(A9690,P_ID,1))</f>
        <v>8548</v>
      </c>
      <c r="G9690" s="41" t="str">
        <f aca="false">IF(A9690="","",INDEX(P_Svc,F9690))</f>
        <v>Standard</v>
      </c>
      <c r="H9690" s="41" t="str">
        <f aca="false">IF(A9690="","",INDEX(P_Zone,F9690))</f>
        <v>West</v>
      </c>
      <c r="I9690" s="41" t="n">
        <f aca="false">IF(A9690="","",IF(D9690="Delivered",IF(B9690&lt;=INDEX(P_Due,F9690),1,0),0))</f>
        <v>0</v>
      </c>
    </row>
    <row r="9691" customFormat="false" ht="15" hidden="false" customHeight="false" outlineLevel="0" collapsed="false">
      <c r="A9691" s="37" t="n">
        <v>1008549</v>
      </c>
      <c r="B9691" s="38" t="n">
        <v>46312</v>
      </c>
      <c r="C9691" s="39" t="n">
        <v>1</v>
      </c>
      <c r="D9691" s="39" t="s">
        <v>26</v>
      </c>
      <c r="E9691" s="39"/>
      <c r="F9691" s="41" t="n">
        <f aca="false">IF(A9691="","",MATCH(A9691,P_ID,1))</f>
        <v>8549</v>
      </c>
      <c r="G9691" s="41" t="str">
        <f aca="false">IF(A9691="","",INDEX(P_Svc,F9691))</f>
        <v>Standard</v>
      </c>
      <c r="H9691" s="41" t="str">
        <f aca="false">IF(A9691="","",INDEX(P_Zone,F9691))</f>
        <v>East</v>
      </c>
      <c r="I9691" s="41" t="n">
        <f aca="false">IF(A9691="","",IF(D9691="Delivered",IF(B9691&lt;=INDEX(P_Due,F9691),1,0),0))</f>
        <v>1</v>
      </c>
    </row>
    <row r="9692" customFormat="false" ht="15" hidden="false" customHeight="false" outlineLevel="0" collapsed="false">
      <c r="A9692" s="37" t="n">
        <v>1008550</v>
      </c>
      <c r="B9692" s="38" t="n">
        <v>46312</v>
      </c>
      <c r="C9692" s="39" t="n">
        <v>1</v>
      </c>
      <c r="D9692" s="39" t="s">
        <v>26</v>
      </c>
      <c r="E9692" s="39"/>
      <c r="F9692" s="41" t="n">
        <f aca="false">IF(A9692="","",MATCH(A9692,P_ID,1))</f>
        <v>8550</v>
      </c>
      <c r="G9692" s="41" t="str">
        <f aca="false">IF(A9692="","",INDEX(P_Svc,F9692))</f>
        <v>Standard</v>
      </c>
      <c r="H9692" s="41" t="str">
        <f aca="false">IF(A9692="","",INDEX(P_Zone,F9692))</f>
        <v>West</v>
      </c>
      <c r="I9692" s="41" t="n">
        <f aca="false">IF(A9692="","",IF(D9692="Delivered",IF(B9692&lt;=INDEX(P_Due,F9692),1,0),0))</f>
        <v>1</v>
      </c>
    </row>
    <row r="9693" customFormat="false" ht="15" hidden="false" customHeight="false" outlineLevel="0" collapsed="false">
      <c r="A9693" s="37" t="n">
        <v>1008551</v>
      </c>
      <c r="B9693" s="38" t="n">
        <v>46312</v>
      </c>
      <c r="C9693" s="39" t="n">
        <v>1</v>
      </c>
      <c r="D9693" s="39" t="s">
        <v>26</v>
      </c>
      <c r="E9693" s="39"/>
      <c r="F9693" s="41" t="n">
        <f aca="false">IF(A9693="","",MATCH(A9693,P_ID,1))</f>
        <v>8551</v>
      </c>
      <c r="G9693" s="41" t="str">
        <f aca="false">IF(A9693="","",INDEX(P_Svc,F9693))</f>
        <v>Economy</v>
      </c>
      <c r="H9693" s="41" t="str">
        <f aca="false">IF(A9693="","",INDEX(P_Zone,F9693))</f>
        <v>North</v>
      </c>
      <c r="I9693" s="41" t="n">
        <f aca="false">IF(A9693="","",IF(D9693="Delivered",IF(B9693&lt;=INDEX(P_Due,F9693),1,0),0))</f>
        <v>1</v>
      </c>
    </row>
    <row r="9694" customFormat="false" ht="15" hidden="false" customHeight="false" outlineLevel="0" collapsed="false">
      <c r="A9694" s="37" t="n">
        <v>1008552</v>
      </c>
      <c r="B9694" s="38" t="n">
        <v>46312</v>
      </c>
      <c r="C9694" s="39" t="n">
        <v>1</v>
      </c>
      <c r="D9694" s="39" t="s">
        <v>26</v>
      </c>
      <c r="E9694" s="39"/>
      <c r="F9694" s="41" t="n">
        <f aca="false">IF(A9694="","",MATCH(A9694,P_ID,1))</f>
        <v>8552</v>
      </c>
      <c r="G9694" s="41" t="str">
        <f aca="false">IF(A9694="","",INDEX(P_Svc,F9694))</f>
        <v>Economy</v>
      </c>
      <c r="H9694" s="41" t="str">
        <f aca="false">IF(A9694="","",INDEX(P_Zone,F9694))</f>
        <v>Central</v>
      </c>
      <c r="I9694" s="41" t="n">
        <f aca="false">IF(A9694="","",IF(D9694="Delivered",IF(B9694&lt;=INDEX(P_Due,F9694),1,0),0))</f>
        <v>1</v>
      </c>
    </row>
    <row r="9695" customFormat="false" ht="15" hidden="false" customHeight="false" outlineLevel="0" collapsed="false">
      <c r="A9695" s="37" t="n">
        <v>1008553</v>
      </c>
      <c r="B9695" s="38" t="n">
        <v>46312</v>
      </c>
      <c r="C9695" s="39" t="n">
        <v>1</v>
      </c>
      <c r="D9695" s="39" t="s">
        <v>26</v>
      </c>
      <c r="E9695" s="39"/>
      <c r="F9695" s="41" t="n">
        <f aca="false">IF(A9695="","",MATCH(A9695,P_ID,1))</f>
        <v>8553</v>
      </c>
      <c r="G9695" s="41" t="str">
        <f aca="false">IF(A9695="","",INDEX(P_Svc,F9695))</f>
        <v>Economy</v>
      </c>
      <c r="H9695" s="41" t="str">
        <f aca="false">IF(A9695="","",INDEX(P_Zone,F9695))</f>
        <v>Central</v>
      </c>
      <c r="I9695" s="41" t="n">
        <f aca="false">IF(A9695="","",IF(D9695="Delivered",IF(B9695&lt;=INDEX(P_Due,F9695),1,0),0))</f>
        <v>1</v>
      </c>
    </row>
    <row r="9696" customFormat="false" ht="15" hidden="false" customHeight="false" outlineLevel="0" collapsed="false">
      <c r="A9696" s="37" t="n">
        <v>1008555</v>
      </c>
      <c r="B9696" s="38" t="n">
        <v>46312</v>
      </c>
      <c r="C9696" s="39" t="n">
        <v>1</v>
      </c>
      <c r="D9696" s="39" t="s">
        <v>26</v>
      </c>
      <c r="E9696" s="39"/>
      <c r="F9696" s="41" t="n">
        <f aca="false">IF(A9696="","",MATCH(A9696,P_ID,1))</f>
        <v>8555</v>
      </c>
      <c r="G9696" s="41" t="str">
        <f aca="false">IF(A9696="","",INDEX(P_Svc,F9696))</f>
        <v>Standard</v>
      </c>
      <c r="H9696" s="41" t="str">
        <f aca="false">IF(A9696="","",INDEX(P_Zone,F9696))</f>
        <v>West</v>
      </c>
      <c r="I9696" s="41" t="n">
        <f aca="false">IF(A9696="","",IF(D9696="Delivered",IF(B9696&lt;=INDEX(P_Due,F9696),1,0),0))</f>
        <v>1</v>
      </c>
    </row>
    <row r="9697" customFormat="false" ht="15" hidden="false" customHeight="false" outlineLevel="0" collapsed="false">
      <c r="A9697" s="37" t="n">
        <v>1008556</v>
      </c>
      <c r="B9697" s="38" t="n">
        <v>46312</v>
      </c>
      <c r="C9697" s="39" t="n">
        <v>1</v>
      </c>
      <c r="D9697" s="39" t="s">
        <v>26</v>
      </c>
      <c r="E9697" s="39"/>
      <c r="F9697" s="41" t="n">
        <f aca="false">IF(A9697="","",MATCH(A9697,P_ID,1))</f>
        <v>8556</v>
      </c>
      <c r="G9697" s="41" t="str">
        <f aca="false">IF(A9697="","",INDEX(P_Svc,F9697))</f>
        <v>Standard</v>
      </c>
      <c r="H9697" s="41" t="str">
        <f aca="false">IF(A9697="","",INDEX(P_Zone,F9697))</f>
        <v>South</v>
      </c>
      <c r="I9697" s="41" t="n">
        <f aca="false">IF(A9697="","",IF(D9697="Delivered",IF(B9697&lt;=INDEX(P_Due,F9697),1,0),0))</f>
        <v>1</v>
      </c>
    </row>
    <row r="9698" customFormat="false" ht="15" hidden="false" customHeight="false" outlineLevel="0" collapsed="false">
      <c r="A9698" s="37" t="n">
        <v>1008557</v>
      </c>
      <c r="B9698" s="38" t="n">
        <v>46312</v>
      </c>
      <c r="C9698" s="39" t="n">
        <v>1</v>
      </c>
      <c r="D9698" s="39" t="s">
        <v>26</v>
      </c>
      <c r="E9698" s="39"/>
      <c r="F9698" s="41" t="n">
        <f aca="false">IF(A9698="","",MATCH(A9698,P_ID,1))</f>
        <v>8557</v>
      </c>
      <c r="G9698" s="41" t="str">
        <f aca="false">IF(A9698="","",INDEX(P_Svc,F9698))</f>
        <v>Standard</v>
      </c>
      <c r="H9698" s="41" t="str">
        <f aca="false">IF(A9698="","",INDEX(P_Zone,F9698))</f>
        <v>West</v>
      </c>
      <c r="I9698" s="41" t="n">
        <f aca="false">IF(A9698="","",IF(D9698="Delivered",IF(B9698&lt;=INDEX(P_Due,F9698),1,0),0))</f>
        <v>1</v>
      </c>
    </row>
    <row r="9699" customFormat="false" ht="15" hidden="false" customHeight="false" outlineLevel="0" collapsed="false">
      <c r="A9699" s="37" t="n">
        <v>1008558</v>
      </c>
      <c r="B9699" s="38" t="n">
        <v>46312</v>
      </c>
      <c r="C9699" s="39" t="n">
        <v>1</v>
      </c>
      <c r="D9699" s="39" t="s">
        <v>26</v>
      </c>
      <c r="E9699" s="39"/>
      <c r="F9699" s="41" t="n">
        <f aca="false">IF(A9699="","",MATCH(A9699,P_ID,1))</f>
        <v>8558</v>
      </c>
      <c r="G9699" s="41" t="str">
        <f aca="false">IF(A9699="","",INDEX(P_Svc,F9699))</f>
        <v>Standard</v>
      </c>
      <c r="H9699" s="41" t="str">
        <f aca="false">IF(A9699="","",INDEX(P_Zone,F9699))</f>
        <v>West</v>
      </c>
      <c r="I9699" s="41" t="n">
        <f aca="false">IF(A9699="","",IF(D9699="Delivered",IF(B9699&lt;=INDEX(P_Due,F9699),1,0),0))</f>
        <v>1</v>
      </c>
    </row>
    <row r="9700" customFormat="false" ht="15" hidden="false" customHeight="false" outlineLevel="0" collapsed="false">
      <c r="A9700" s="37" t="n">
        <v>1008559</v>
      </c>
      <c r="B9700" s="38" t="n">
        <v>46312</v>
      </c>
      <c r="C9700" s="39" t="n">
        <v>1</v>
      </c>
      <c r="D9700" s="39" t="s">
        <v>26</v>
      </c>
      <c r="E9700" s="39"/>
      <c r="F9700" s="41" t="n">
        <f aca="false">IF(A9700="","",MATCH(A9700,P_ID,1))</f>
        <v>8559</v>
      </c>
      <c r="G9700" s="41" t="str">
        <f aca="false">IF(A9700="","",INDEX(P_Svc,F9700))</f>
        <v>Standard</v>
      </c>
      <c r="H9700" s="41" t="str">
        <f aca="false">IF(A9700="","",INDEX(P_Zone,F9700))</f>
        <v>South</v>
      </c>
      <c r="I9700" s="41" t="n">
        <f aca="false">IF(A9700="","",IF(D9700="Delivered",IF(B9700&lt;=INDEX(P_Due,F9700),1,0),0))</f>
        <v>1</v>
      </c>
    </row>
    <row r="9701" customFormat="false" ht="15" hidden="false" customHeight="false" outlineLevel="0" collapsed="false">
      <c r="A9701" s="37" t="n">
        <v>1008560</v>
      </c>
      <c r="B9701" s="38" t="n">
        <v>46312</v>
      </c>
      <c r="C9701" s="39" t="n">
        <v>1</v>
      </c>
      <c r="D9701" s="39" t="s">
        <v>26</v>
      </c>
      <c r="E9701" s="39"/>
      <c r="F9701" s="41" t="n">
        <f aca="false">IF(A9701="","",MATCH(A9701,P_ID,1))</f>
        <v>8560</v>
      </c>
      <c r="G9701" s="41" t="str">
        <f aca="false">IF(A9701="","",INDEX(P_Svc,F9701))</f>
        <v>Standard</v>
      </c>
      <c r="H9701" s="41" t="str">
        <f aca="false">IF(A9701="","",INDEX(P_Zone,F9701))</f>
        <v>West</v>
      </c>
      <c r="I9701" s="41" t="n">
        <f aca="false">IF(A9701="","",IF(D9701="Delivered",IF(B9701&lt;=INDEX(P_Due,F9701),1,0),0))</f>
        <v>1</v>
      </c>
    </row>
    <row r="9702" customFormat="false" ht="15" hidden="false" customHeight="false" outlineLevel="0" collapsed="false">
      <c r="A9702" s="37" t="n">
        <v>1008561</v>
      </c>
      <c r="B9702" s="38" t="n">
        <v>46312</v>
      </c>
      <c r="C9702" s="39" t="n">
        <v>1</v>
      </c>
      <c r="D9702" s="39" t="s">
        <v>26</v>
      </c>
      <c r="E9702" s="39"/>
      <c r="F9702" s="41" t="n">
        <f aca="false">IF(A9702="","",MATCH(A9702,P_ID,1))</f>
        <v>8561</v>
      </c>
      <c r="G9702" s="41" t="str">
        <f aca="false">IF(A9702="","",INDEX(P_Svc,F9702))</f>
        <v>Standard</v>
      </c>
      <c r="H9702" s="41" t="str">
        <f aca="false">IF(A9702="","",INDEX(P_Zone,F9702))</f>
        <v>Central</v>
      </c>
      <c r="I9702" s="41" t="n">
        <f aca="false">IF(A9702="","",IF(D9702="Delivered",IF(B9702&lt;=INDEX(P_Due,F9702),1,0),0))</f>
        <v>1</v>
      </c>
    </row>
    <row r="9703" customFormat="false" ht="15" hidden="false" customHeight="false" outlineLevel="0" collapsed="false">
      <c r="A9703" s="37" t="n">
        <v>1008562</v>
      </c>
      <c r="B9703" s="38" t="n">
        <v>46312</v>
      </c>
      <c r="C9703" s="39" t="n">
        <v>1</v>
      </c>
      <c r="D9703" s="39" t="s">
        <v>26</v>
      </c>
      <c r="E9703" s="39"/>
      <c r="F9703" s="41" t="n">
        <f aca="false">IF(A9703="","",MATCH(A9703,P_ID,1))</f>
        <v>8562</v>
      </c>
      <c r="G9703" s="41" t="str">
        <f aca="false">IF(A9703="","",INDEX(P_Svc,F9703))</f>
        <v>Standard</v>
      </c>
      <c r="H9703" s="41" t="str">
        <f aca="false">IF(A9703="","",INDEX(P_Zone,F9703))</f>
        <v>South</v>
      </c>
      <c r="I9703" s="41" t="n">
        <f aca="false">IF(A9703="","",IF(D9703="Delivered",IF(B9703&lt;=INDEX(P_Due,F9703),1,0),0))</f>
        <v>1</v>
      </c>
    </row>
    <row r="9704" customFormat="false" ht="15" hidden="false" customHeight="false" outlineLevel="0" collapsed="false">
      <c r="A9704" s="37" t="n">
        <v>1008563</v>
      </c>
      <c r="B9704" s="38" t="n">
        <v>46312</v>
      </c>
      <c r="C9704" s="39" t="n">
        <v>1</v>
      </c>
      <c r="D9704" s="39" t="s">
        <v>26</v>
      </c>
      <c r="E9704" s="39"/>
      <c r="F9704" s="41" t="n">
        <f aca="false">IF(A9704="","",MATCH(A9704,P_ID,1))</f>
        <v>8563</v>
      </c>
      <c r="G9704" s="41" t="str">
        <f aca="false">IF(A9704="","",INDEX(P_Svc,F9704))</f>
        <v>Standard</v>
      </c>
      <c r="H9704" s="41" t="str">
        <f aca="false">IF(A9704="","",INDEX(P_Zone,F9704))</f>
        <v>South</v>
      </c>
      <c r="I9704" s="41" t="n">
        <f aca="false">IF(A9704="","",IF(D9704="Delivered",IF(B9704&lt;=INDEX(P_Due,F9704),1,0),0))</f>
        <v>1</v>
      </c>
    </row>
    <row r="9705" customFormat="false" ht="15" hidden="false" customHeight="false" outlineLevel="0" collapsed="false">
      <c r="A9705" s="37" t="n">
        <v>1008564</v>
      </c>
      <c r="B9705" s="38" t="n">
        <v>46312</v>
      </c>
      <c r="C9705" s="39" t="n">
        <v>1</v>
      </c>
      <c r="D9705" s="39" t="s">
        <v>26</v>
      </c>
      <c r="E9705" s="39"/>
      <c r="F9705" s="41" t="n">
        <f aca="false">IF(A9705="","",MATCH(A9705,P_ID,1))</f>
        <v>8564</v>
      </c>
      <c r="G9705" s="41" t="str">
        <f aca="false">IF(A9705="","",INDEX(P_Svc,F9705))</f>
        <v>Standard</v>
      </c>
      <c r="H9705" s="41" t="str">
        <f aca="false">IF(A9705="","",INDEX(P_Zone,F9705))</f>
        <v>Central</v>
      </c>
      <c r="I9705" s="41" t="n">
        <f aca="false">IF(A9705="","",IF(D9705="Delivered",IF(B9705&lt;=INDEX(P_Due,F9705),1,0),0))</f>
        <v>1</v>
      </c>
    </row>
    <row r="9706" customFormat="false" ht="15" hidden="false" customHeight="false" outlineLevel="0" collapsed="false">
      <c r="A9706" s="37" t="n">
        <v>1008565</v>
      </c>
      <c r="B9706" s="38" t="n">
        <v>46312</v>
      </c>
      <c r="C9706" s="39" t="n">
        <v>1</v>
      </c>
      <c r="D9706" s="39" t="s">
        <v>26</v>
      </c>
      <c r="E9706" s="39"/>
      <c r="F9706" s="41" t="n">
        <f aca="false">IF(A9706="","",MATCH(A9706,P_ID,1))</f>
        <v>8565</v>
      </c>
      <c r="G9706" s="41" t="str">
        <f aca="false">IF(A9706="","",INDEX(P_Svc,F9706))</f>
        <v>Standard</v>
      </c>
      <c r="H9706" s="41" t="str">
        <f aca="false">IF(A9706="","",INDEX(P_Zone,F9706))</f>
        <v>South</v>
      </c>
      <c r="I9706" s="41" t="n">
        <f aca="false">IF(A9706="","",IF(D9706="Delivered",IF(B9706&lt;=INDEX(P_Due,F9706),1,0),0))</f>
        <v>1</v>
      </c>
    </row>
    <row r="9707" customFormat="false" ht="15" hidden="false" customHeight="false" outlineLevel="0" collapsed="false">
      <c r="A9707" s="37" t="n">
        <v>1008566</v>
      </c>
      <c r="B9707" s="38" t="n">
        <v>46312</v>
      </c>
      <c r="C9707" s="39" t="n">
        <v>1</v>
      </c>
      <c r="D9707" s="39" t="s">
        <v>26</v>
      </c>
      <c r="E9707" s="39"/>
      <c r="F9707" s="41" t="n">
        <f aca="false">IF(A9707="","",MATCH(A9707,P_ID,1))</f>
        <v>8566</v>
      </c>
      <c r="G9707" s="41" t="str">
        <f aca="false">IF(A9707="","",INDEX(P_Svc,F9707))</f>
        <v>Standard</v>
      </c>
      <c r="H9707" s="41" t="str">
        <f aca="false">IF(A9707="","",INDEX(P_Zone,F9707))</f>
        <v>Central</v>
      </c>
      <c r="I9707" s="41" t="n">
        <f aca="false">IF(A9707="","",IF(D9707="Delivered",IF(B9707&lt;=INDEX(P_Due,F9707),1,0),0))</f>
        <v>1</v>
      </c>
    </row>
    <row r="9708" customFormat="false" ht="15" hidden="false" customHeight="false" outlineLevel="0" collapsed="false">
      <c r="A9708" s="37" t="n">
        <v>1008567</v>
      </c>
      <c r="B9708" s="38" t="n">
        <v>46312</v>
      </c>
      <c r="C9708" s="39" t="n">
        <v>1</v>
      </c>
      <c r="D9708" s="39" t="s">
        <v>26</v>
      </c>
      <c r="E9708" s="39"/>
      <c r="F9708" s="41" t="n">
        <f aca="false">IF(A9708="","",MATCH(A9708,P_ID,1))</f>
        <v>8567</v>
      </c>
      <c r="G9708" s="41" t="str">
        <f aca="false">IF(A9708="","",INDEX(P_Svc,F9708))</f>
        <v>Economy</v>
      </c>
      <c r="H9708" s="41" t="str">
        <f aca="false">IF(A9708="","",INDEX(P_Zone,F9708))</f>
        <v>North</v>
      </c>
      <c r="I9708" s="41" t="n">
        <f aca="false">IF(A9708="","",IF(D9708="Delivered",IF(B9708&lt;=INDEX(P_Due,F9708),1,0),0))</f>
        <v>1</v>
      </c>
    </row>
    <row r="9709" customFormat="false" ht="15" hidden="false" customHeight="false" outlineLevel="0" collapsed="false">
      <c r="A9709" s="37" t="n">
        <v>1008568</v>
      </c>
      <c r="B9709" s="38" t="n">
        <v>46312</v>
      </c>
      <c r="C9709" s="39" t="n">
        <v>1</v>
      </c>
      <c r="D9709" s="39" t="s">
        <v>79</v>
      </c>
      <c r="E9709" s="39" t="s">
        <v>32</v>
      </c>
      <c r="F9709" s="41" t="n">
        <f aca="false">IF(A9709="","",MATCH(A9709,P_ID,1))</f>
        <v>8568</v>
      </c>
      <c r="G9709" s="41" t="str">
        <f aca="false">IF(A9709="","",INDEX(P_Svc,F9709))</f>
        <v>Standard</v>
      </c>
      <c r="H9709" s="41" t="str">
        <f aca="false">IF(A9709="","",INDEX(P_Zone,F9709))</f>
        <v>North</v>
      </c>
      <c r="I9709" s="41" t="n">
        <f aca="false">IF(A9709="","",IF(D9709="Delivered",IF(B9709&lt;=INDEX(P_Due,F9709),1,0),0))</f>
        <v>0</v>
      </c>
    </row>
    <row r="9710" customFormat="false" ht="15" hidden="false" customHeight="false" outlineLevel="0" collapsed="false">
      <c r="A9710" s="37" t="n">
        <v>1008570</v>
      </c>
      <c r="B9710" s="38" t="n">
        <v>46312</v>
      </c>
      <c r="C9710" s="39" t="n">
        <v>1</v>
      </c>
      <c r="D9710" s="39" t="s">
        <v>26</v>
      </c>
      <c r="E9710" s="39"/>
      <c r="F9710" s="41" t="n">
        <f aca="false">IF(A9710="","",MATCH(A9710,P_ID,1))</f>
        <v>8570</v>
      </c>
      <c r="G9710" s="41" t="str">
        <f aca="false">IF(A9710="","",INDEX(P_Svc,F9710))</f>
        <v>Economy</v>
      </c>
      <c r="H9710" s="41" t="str">
        <f aca="false">IF(A9710="","",INDEX(P_Zone,F9710))</f>
        <v>West</v>
      </c>
      <c r="I9710" s="41" t="n">
        <f aca="false">IF(A9710="","",IF(D9710="Delivered",IF(B9710&lt;=INDEX(P_Due,F9710),1,0),0))</f>
        <v>1</v>
      </c>
    </row>
    <row r="9711" customFormat="false" ht="15" hidden="false" customHeight="false" outlineLevel="0" collapsed="false">
      <c r="A9711" s="37" t="n">
        <v>1008571</v>
      </c>
      <c r="B9711" s="38" t="n">
        <v>46312</v>
      </c>
      <c r="C9711" s="39" t="n">
        <v>1</v>
      </c>
      <c r="D9711" s="39" t="s">
        <v>26</v>
      </c>
      <c r="E9711" s="39"/>
      <c r="F9711" s="41" t="n">
        <f aca="false">IF(A9711="","",MATCH(A9711,P_ID,1))</f>
        <v>8571</v>
      </c>
      <c r="G9711" s="41" t="str">
        <f aca="false">IF(A9711="","",INDEX(P_Svc,F9711))</f>
        <v>Standard</v>
      </c>
      <c r="H9711" s="41" t="str">
        <f aca="false">IF(A9711="","",INDEX(P_Zone,F9711))</f>
        <v>East</v>
      </c>
      <c r="I9711" s="41" t="n">
        <f aca="false">IF(A9711="","",IF(D9711="Delivered",IF(B9711&lt;=INDEX(P_Due,F9711),1,0),0))</f>
        <v>1</v>
      </c>
    </row>
    <row r="9712" customFormat="false" ht="15" hidden="false" customHeight="false" outlineLevel="0" collapsed="false">
      <c r="A9712" s="37" t="n">
        <v>1008572</v>
      </c>
      <c r="B9712" s="38" t="n">
        <v>46312</v>
      </c>
      <c r="C9712" s="39" t="n">
        <v>1</v>
      </c>
      <c r="D9712" s="39" t="s">
        <v>26</v>
      </c>
      <c r="E9712" s="39"/>
      <c r="F9712" s="41" t="n">
        <f aca="false">IF(A9712="","",MATCH(A9712,P_ID,1))</f>
        <v>8572</v>
      </c>
      <c r="G9712" s="41" t="str">
        <f aca="false">IF(A9712="","",INDEX(P_Svc,F9712))</f>
        <v>Standard</v>
      </c>
      <c r="H9712" s="41" t="str">
        <f aca="false">IF(A9712="","",INDEX(P_Zone,F9712))</f>
        <v>West</v>
      </c>
      <c r="I9712" s="41" t="n">
        <f aca="false">IF(A9712="","",IF(D9712="Delivered",IF(B9712&lt;=INDEX(P_Due,F9712),1,0),0))</f>
        <v>1</v>
      </c>
    </row>
    <row r="9713" customFormat="false" ht="15" hidden="false" customHeight="false" outlineLevel="0" collapsed="false">
      <c r="A9713" s="37" t="n">
        <v>1008575</v>
      </c>
      <c r="B9713" s="38" t="n">
        <v>46312</v>
      </c>
      <c r="C9713" s="39" t="n">
        <v>1</v>
      </c>
      <c r="D9713" s="39" t="s">
        <v>26</v>
      </c>
      <c r="E9713" s="39"/>
      <c r="F9713" s="41" t="n">
        <f aca="false">IF(A9713="","",MATCH(A9713,P_ID,1))</f>
        <v>8575</v>
      </c>
      <c r="G9713" s="41" t="str">
        <f aca="false">IF(A9713="","",INDEX(P_Svc,F9713))</f>
        <v>Economy</v>
      </c>
      <c r="H9713" s="41" t="str">
        <f aca="false">IF(A9713="","",INDEX(P_Zone,F9713))</f>
        <v>North</v>
      </c>
      <c r="I9713" s="41" t="n">
        <f aca="false">IF(A9713="","",IF(D9713="Delivered",IF(B9713&lt;=INDEX(P_Due,F9713),1,0),0))</f>
        <v>1</v>
      </c>
    </row>
    <row r="9714" customFormat="false" ht="15" hidden="false" customHeight="false" outlineLevel="0" collapsed="false">
      <c r="A9714" s="37" t="n">
        <v>1008576</v>
      </c>
      <c r="B9714" s="38" t="n">
        <v>46312</v>
      </c>
      <c r="C9714" s="39" t="n">
        <v>1</v>
      </c>
      <c r="D9714" s="39" t="s">
        <v>26</v>
      </c>
      <c r="E9714" s="39"/>
      <c r="F9714" s="41" t="n">
        <f aca="false">IF(A9714="","",MATCH(A9714,P_ID,1))</f>
        <v>8576</v>
      </c>
      <c r="G9714" s="41" t="str">
        <f aca="false">IF(A9714="","",INDEX(P_Svc,F9714))</f>
        <v>Standard</v>
      </c>
      <c r="H9714" s="41" t="str">
        <f aca="false">IF(A9714="","",INDEX(P_Zone,F9714))</f>
        <v>Central</v>
      </c>
      <c r="I9714" s="41" t="n">
        <f aca="false">IF(A9714="","",IF(D9714="Delivered",IF(B9714&lt;=INDEX(P_Due,F9714),1,0),0))</f>
        <v>1</v>
      </c>
    </row>
    <row r="9715" customFormat="false" ht="15" hidden="false" customHeight="false" outlineLevel="0" collapsed="false">
      <c r="A9715" s="37" t="n">
        <v>1008577</v>
      </c>
      <c r="B9715" s="38" t="n">
        <v>46312</v>
      </c>
      <c r="C9715" s="39" t="n">
        <v>1</v>
      </c>
      <c r="D9715" s="39" t="s">
        <v>79</v>
      </c>
      <c r="E9715" s="39" t="s">
        <v>32</v>
      </c>
      <c r="F9715" s="41" t="n">
        <f aca="false">IF(A9715="","",MATCH(A9715,P_ID,1))</f>
        <v>8577</v>
      </c>
      <c r="G9715" s="41" t="str">
        <f aca="false">IF(A9715="","",INDEX(P_Svc,F9715))</f>
        <v>Standard</v>
      </c>
      <c r="H9715" s="41" t="str">
        <f aca="false">IF(A9715="","",INDEX(P_Zone,F9715))</f>
        <v>West</v>
      </c>
      <c r="I9715" s="41" t="n">
        <f aca="false">IF(A9715="","",IF(D9715="Delivered",IF(B9715&lt;=INDEX(P_Due,F9715),1,0),0))</f>
        <v>0</v>
      </c>
    </row>
    <row r="9716" customFormat="false" ht="15" hidden="false" customHeight="false" outlineLevel="0" collapsed="false">
      <c r="A9716" s="37" t="n">
        <v>1008579</v>
      </c>
      <c r="B9716" s="38" t="n">
        <v>46312</v>
      </c>
      <c r="C9716" s="39" t="n">
        <v>1</v>
      </c>
      <c r="D9716" s="39" t="s">
        <v>26</v>
      </c>
      <c r="E9716" s="39"/>
      <c r="F9716" s="41" t="n">
        <f aca="false">IF(A9716="","",MATCH(A9716,P_ID,1))</f>
        <v>8579</v>
      </c>
      <c r="G9716" s="41" t="str">
        <f aca="false">IF(A9716="","",INDEX(P_Svc,F9716))</f>
        <v>Standard</v>
      </c>
      <c r="H9716" s="41" t="str">
        <f aca="false">IF(A9716="","",INDEX(P_Zone,F9716))</f>
        <v>Central</v>
      </c>
      <c r="I9716" s="41" t="n">
        <f aca="false">IF(A9716="","",IF(D9716="Delivered",IF(B9716&lt;=INDEX(P_Due,F9716),1,0),0))</f>
        <v>1</v>
      </c>
    </row>
    <row r="9717" customFormat="false" ht="15" hidden="false" customHeight="false" outlineLevel="0" collapsed="false">
      <c r="A9717" s="37" t="n">
        <v>1008580</v>
      </c>
      <c r="B9717" s="38" t="n">
        <v>46312</v>
      </c>
      <c r="C9717" s="39" t="n">
        <v>1</v>
      </c>
      <c r="D9717" s="39" t="s">
        <v>26</v>
      </c>
      <c r="E9717" s="39"/>
      <c r="F9717" s="41" t="n">
        <f aca="false">IF(A9717="","",MATCH(A9717,P_ID,1))</f>
        <v>8580</v>
      </c>
      <c r="G9717" s="41" t="str">
        <f aca="false">IF(A9717="","",INDEX(P_Svc,F9717))</f>
        <v>Economy</v>
      </c>
      <c r="H9717" s="41" t="str">
        <f aca="false">IF(A9717="","",INDEX(P_Zone,F9717))</f>
        <v>East</v>
      </c>
      <c r="I9717" s="41" t="n">
        <f aca="false">IF(A9717="","",IF(D9717="Delivered",IF(B9717&lt;=INDEX(P_Due,F9717),1,0),0))</f>
        <v>1</v>
      </c>
    </row>
    <row r="9718" customFormat="false" ht="15" hidden="false" customHeight="false" outlineLevel="0" collapsed="false">
      <c r="A9718" s="37" t="n">
        <v>1008581</v>
      </c>
      <c r="B9718" s="38" t="n">
        <v>46312</v>
      </c>
      <c r="C9718" s="39" t="n">
        <v>1</v>
      </c>
      <c r="D9718" s="39" t="s">
        <v>26</v>
      </c>
      <c r="E9718" s="39"/>
      <c r="F9718" s="41" t="n">
        <f aca="false">IF(A9718="","",MATCH(A9718,P_ID,1))</f>
        <v>8581</v>
      </c>
      <c r="G9718" s="41" t="str">
        <f aca="false">IF(A9718="","",INDEX(P_Svc,F9718))</f>
        <v>Economy</v>
      </c>
      <c r="H9718" s="41" t="str">
        <f aca="false">IF(A9718="","",INDEX(P_Zone,F9718))</f>
        <v>East</v>
      </c>
      <c r="I9718" s="41" t="n">
        <f aca="false">IF(A9718="","",IF(D9718="Delivered",IF(B9718&lt;=INDEX(P_Due,F9718),1,0),0))</f>
        <v>1</v>
      </c>
    </row>
    <row r="9719" customFormat="false" ht="15" hidden="false" customHeight="false" outlineLevel="0" collapsed="false">
      <c r="A9719" s="37" t="n">
        <v>1008582</v>
      </c>
      <c r="B9719" s="38" t="n">
        <v>46312</v>
      </c>
      <c r="C9719" s="39" t="n">
        <v>1</v>
      </c>
      <c r="D9719" s="39" t="s">
        <v>26</v>
      </c>
      <c r="E9719" s="39"/>
      <c r="F9719" s="41" t="n">
        <f aca="false">IF(A9719="","",MATCH(A9719,P_ID,1))</f>
        <v>8582</v>
      </c>
      <c r="G9719" s="41" t="str">
        <f aca="false">IF(A9719="","",INDEX(P_Svc,F9719))</f>
        <v>Standard</v>
      </c>
      <c r="H9719" s="41" t="str">
        <f aca="false">IF(A9719="","",INDEX(P_Zone,F9719))</f>
        <v>North</v>
      </c>
      <c r="I9719" s="41" t="n">
        <f aca="false">IF(A9719="","",IF(D9719="Delivered",IF(B9719&lt;=INDEX(P_Due,F9719),1,0),0))</f>
        <v>1</v>
      </c>
    </row>
    <row r="9720" customFormat="false" ht="15" hidden="false" customHeight="false" outlineLevel="0" collapsed="false">
      <c r="A9720" s="37" t="n">
        <v>1008583</v>
      </c>
      <c r="B9720" s="38" t="n">
        <v>46312</v>
      </c>
      <c r="C9720" s="39" t="n">
        <v>1</v>
      </c>
      <c r="D9720" s="39" t="s">
        <v>79</v>
      </c>
      <c r="E9720" s="39" t="s">
        <v>32</v>
      </c>
      <c r="F9720" s="41" t="n">
        <f aca="false">IF(A9720="","",MATCH(A9720,P_ID,1))</f>
        <v>8583</v>
      </c>
      <c r="G9720" s="41" t="str">
        <f aca="false">IF(A9720="","",INDEX(P_Svc,F9720))</f>
        <v>Standard</v>
      </c>
      <c r="H9720" s="41" t="str">
        <f aca="false">IF(A9720="","",INDEX(P_Zone,F9720))</f>
        <v>North</v>
      </c>
      <c r="I9720" s="41" t="n">
        <f aca="false">IF(A9720="","",IF(D9720="Delivered",IF(B9720&lt;=INDEX(P_Due,F9720),1,0),0))</f>
        <v>0</v>
      </c>
    </row>
    <row r="9721" customFormat="false" ht="15" hidden="false" customHeight="false" outlineLevel="0" collapsed="false">
      <c r="A9721" s="37" t="n">
        <v>1008584</v>
      </c>
      <c r="B9721" s="38" t="n">
        <v>46312</v>
      </c>
      <c r="C9721" s="39" t="n">
        <v>1</v>
      </c>
      <c r="D9721" s="39" t="s">
        <v>26</v>
      </c>
      <c r="E9721" s="39"/>
      <c r="F9721" s="41" t="n">
        <f aca="false">IF(A9721="","",MATCH(A9721,P_ID,1))</f>
        <v>8584</v>
      </c>
      <c r="G9721" s="41" t="str">
        <f aca="false">IF(A9721="","",INDEX(P_Svc,F9721))</f>
        <v>Standard</v>
      </c>
      <c r="H9721" s="41" t="str">
        <f aca="false">IF(A9721="","",INDEX(P_Zone,F9721))</f>
        <v>South</v>
      </c>
      <c r="I9721" s="41" t="n">
        <f aca="false">IF(A9721="","",IF(D9721="Delivered",IF(B9721&lt;=INDEX(P_Due,F9721),1,0),0))</f>
        <v>1</v>
      </c>
    </row>
    <row r="9722" customFormat="false" ht="15" hidden="false" customHeight="false" outlineLevel="0" collapsed="false">
      <c r="A9722" s="37" t="n">
        <v>1008585</v>
      </c>
      <c r="B9722" s="38" t="n">
        <v>46312</v>
      </c>
      <c r="C9722" s="39" t="n">
        <v>1</v>
      </c>
      <c r="D9722" s="39" t="s">
        <v>26</v>
      </c>
      <c r="E9722" s="39"/>
      <c r="F9722" s="41" t="n">
        <f aca="false">IF(A9722="","",MATCH(A9722,P_ID,1))</f>
        <v>8585</v>
      </c>
      <c r="G9722" s="41" t="str">
        <f aca="false">IF(A9722="","",INDEX(P_Svc,F9722))</f>
        <v>Standard</v>
      </c>
      <c r="H9722" s="41" t="str">
        <f aca="false">IF(A9722="","",INDEX(P_Zone,F9722))</f>
        <v>Central</v>
      </c>
      <c r="I9722" s="41" t="n">
        <f aca="false">IF(A9722="","",IF(D9722="Delivered",IF(B9722&lt;=INDEX(P_Due,F9722),1,0),0))</f>
        <v>1</v>
      </c>
    </row>
    <row r="9723" customFormat="false" ht="15" hidden="false" customHeight="false" outlineLevel="0" collapsed="false">
      <c r="A9723" s="37" t="n">
        <v>1008586</v>
      </c>
      <c r="B9723" s="38" t="n">
        <v>46312</v>
      </c>
      <c r="C9723" s="39" t="n">
        <v>1</v>
      </c>
      <c r="D9723" s="39" t="s">
        <v>79</v>
      </c>
      <c r="E9723" s="39" t="s">
        <v>32</v>
      </c>
      <c r="F9723" s="41" t="n">
        <f aca="false">IF(A9723="","",MATCH(A9723,P_ID,1))</f>
        <v>8586</v>
      </c>
      <c r="G9723" s="41" t="str">
        <f aca="false">IF(A9723="","",INDEX(P_Svc,F9723))</f>
        <v>Economy</v>
      </c>
      <c r="H9723" s="41" t="str">
        <f aca="false">IF(A9723="","",INDEX(P_Zone,F9723))</f>
        <v>West</v>
      </c>
      <c r="I9723" s="41" t="n">
        <f aca="false">IF(A9723="","",IF(D9723="Delivered",IF(B9723&lt;=INDEX(P_Due,F9723),1,0),0))</f>
        <v>0</v>
      </c>
    </row>
    <row r="9724" customFormat="false" ht="15" hidden="false" customHeight="false" outlineLevel="0" collapsed="false">
      <c r="A9724" s="37" t="n">
        <v>1008589</v>
      </c>
      <c r="B9724" s="38" t="n">
        <v>46312</v>
      </c>
      <c r="C9724" s="39" t="n">
        <v>1</v>
      </c>
      <c r="D9724" s="39" t="s">
        <v>26</v>
      </c>
      <c r="E9724" s="39"/>
      <c r="F9724" s="41" t="n">
        <f aca="false">IF(A9724="","",MATCH(A9724,P_ID,1))</f>
        <v>8589</v>
      </c>
      <c r="G9724" s="41" t="str">
        <f aca="false">IF(A9724="","",INDEX(P_Svc,F9724))</f>
        <v>Standard</v>
      </c>
      <c r="H9724" s="41" t="str">
        <f aca="false">IF(A9724="","",INDEX(P_Zone,F9724))</f>
        <v>West</v>
      </c>
      <c r="I9724" s="41" t="n">
        <f aca="false">IF(A9724="","",IF(D9724="Delivered",IF(B9724&lt;=INDEX(P_Due,F9724),1,0),0))</f>
        <v>1</v>
      </c>
    </row>
    <row r="9725" customFormat="false" ht="15" hidden="false" customHeight="false" outlineLevel="0" collapsed="false">
      <c r="A9725" s="37" t="n">
        <v>1008590</v>
      </c>
      <c r="B9725" s="38" t="n">
        <v>46312</v>
      </c>
      <c r="C9725" s="39" t="n">
        <v>1</v>
      </c>
      <c r="D9725" s="39" t="s">
        <v>26</v>
      </c>
      <c r="E9725" s="39"/>
      <c r="F9725" s="41" t="n">
        <f aca="false">IF(A9725="","",MATCH(A9725,P_ID,1))</f>
        <v>8590</v>
      </c>
      <c r="G9725" s="41" t="str">
        <f aca="false">IF(A9725="","",INDEX(P_Svc,F9725))</f>
        <v>Economy</v>
      </c>
      <c r="H9725" s="41" t="str">
        <f aca="false">IF(A9725="","",INDEX(P_Zone,F9725))</f>
        <v>West</v>
      </c>
      <c r="I9725" s="41" t="n">
        <f aca="false">IF(A9725="","",IF(D9725="Delivered",IF(B9725&lt;=INDEX(P_Due,F9725),1,0),0))</f>
        <v>1</v>
      </c>
    </row>
    <row r="9726" customFormat="false" ht="15" hidden="false" customHeight="false" outlineLevel="0" collapsed="false">
      <c r="A9726" s="37" t="n">
        <v>1008591</v>
      </c>
      <c r="B9726" s="38" t="n">
        <v>46312</v>
      </c>
      <c r="C9726" s="39" t="n">
        <v>1</v>
      </c>
      <c r="D9726" s="39" t="s">
        <v>26</v>
      </c>
      <c r="E9726" s="39"/>
      <c r="F9726" s="41" t="n">
        <f aca="false">IF(A9726="","",MATCH(A9726,P_ID,1))</f>
        <v>8591</v>
      </c>
      <c r="G9726" s="41" t="str">
        <f aca="false">IF(A9726="","",INDEX(P_Svc,F9726))</f>
        <v>Standard</v>
      </c>
      <c r="H9726" s="41" t="str">
        <f aca="false">IF(A9726="","",INDEX(P_Zone,F9726))</f>
        <v>West</v>
      </c>
      <c r="I9726" s="41" t="n">
        <f aca="false">IF(A9726="","",IF(D9726="Delivered",IF(B9726&lt;=INDEX(P_Due,F9726),1,0),0))</f>
        <v>1</v>
      </c>
    </row>
    <row r="9727" customFormat="false" ht="15" hidden="false" customHeight="false" outlineLevel="0" collapsed="false">
      <c r="A9727" s="37" t="n">
        <v>1008592</v>
      </c>
      <c r="B9727" s="38" t="n">
        <v>46312</v>
      </c>
      <c r="C9727" s="39" t="n">
        <v>1</v>
      </c>
      <c r="D9727" s="39" t="s">
        <v>79</v>
      </c>
      <c r="E9727" s="39" t="s">
        <v>34</v>
      </c>
      <c r="F9727" s="41" t="n">
        <f aca="false">IF(A9727="","",MATCH(A9727,P_ID,1))</f>
        <v>8592</v>
      </c>
      <c r="G9727" s="41" t="str">
        <f aca="false">IF(A9727="","",INDEX(P_Svc,F9727))</f>
        <v>Standard</v>
      </c>
      <c r="H9727" s="41" t="str">
        <f aca="false">IF(A9727="","",INDEX(P_Zone,F9727))</f>
        <v>West</v>
      </c>
      <c r="I9727" s="41" t="n">
        <f aca="false">IF(A9727="","",IF(D9727="Delivered",IF(B9727&lt;=INDEX(P_Due,F9727),1,0),0))</f>
        <v>0</v>
      </c>
    </row>
    <row r="9728" customFormat="false" ht="15" hidden="false" customHeight="false" outlineLevel="0" collapsed="false">
      <c r="A9728" s="37" t="n">
        <v>1008593</v>
      </c>
      <c r="B9728" s="38" t="n">
        <v>46312</v>
      </c>
      <c r="C9728" s="39" t="n">
        <v>1</v>
      </c>
      <c r="D9728" s="39" t="s">
        <v>26</v>
      </c>
      <c r="E9728" s="39"/>
      <c r="F9728" s="41" t="n">
        <f aca="false">IF(A9728="","",MATCH(A9728,P_ID,1))</f>
        <v>8593</v>
      </c>
      <c r="G9728" s="41" t="str">
        <f aca="false">IF(A9728="","",INDEX(P_Svc,F9728))</f>
        <v>Economy</v>
      </c>
      <c r="H9728" s="41" t="str">
        <f aca="false">IF(A9728="","",INDEX(P_Zone,F9728))</f>
        <v>Central</v>
      </c>
      <c r="I9728" s="41" t="n">
        <f aca="false">IF(A9728="","",IF(D9728="Delivered",IF(B9728&lt;=INDEX(P_Due,F9728),1,0),0))</f>
        <v>1</v>
      </c>
    </row>
    <row r="9729" customFormat="false" ht="15" hidden="false" customHeight="false" outlineLevel="0" collapsed="false">
      <c r="A9729" s="37" t="n">
        <v>1008594</v>
      </c>
      <c r="B9729" s="38" t="n">
        <v>46312</v>
      </c>
      <c r="C9729" s="39" t="n">
        <v>1</v>
      </c>
      <c r="D9729" s="39" t="s">
        <v>26</v>
      </c>
      <c r="E9729" s="39"/>
      <c r="F9729" s="41" t="n">
        <f aca="false">IF(A9729="","",MATCH(A9729,P_ID,1))</f>
        <v>8594</v>
      </c>
      <c r="G9729" s="41" t="str">
        <f aca="false">IF(A9729="","",INDEX(P_Svc,F9729))</f>
        <v>Standard</v>
      </c>
      <c r="H9729" s="41" t="str">
        <f aca="false">IF(A9729="","",INDEX(P_Zone,F9729))</f>
        <v>North</v>
      </c>
      <c r="I9729" s="41" t="n">
        <f aca="false">IF(A9729="","",IF(D9729="Delivered",IF(B9729&lt;=INDEX(P_Due,F9729),1,0),0))</f>
        <v>1</v>
      </c>
    </row>
    <row r="9730" customFormat="false" ht="15" hidden="false" customHeight="false" outlineLevel="0" collapsed="false">
      <c r="A9730" s="37" t="n">
        <v>1008595</v>
      </c>
      <c r="B9730" s="38" t="n">
        <v>46312</v>
      </c>
      <c r="C9730" s="39" t="n">
        <v>1</v>
      </c>
      <c r="D9730" s="39" t="s">
        <v>26</v>
      </c>
      <c r="E9730" s="39"/>
      <c r="F9730" s="41" t="n">
        <f aca="false">IF(A9730="","",MATCH(A9730,P_ID,1))</f>
        <v>8595</v>
      </c>
      <c r="G9730" s="41" t="str">
        <f aca="false">IF(A9730="","",INDEX(P_Svc,F9730))</f>
        <v>Standard</v>
      </c>
      <c r="H9730" s="41" t="str">
        <f aca="false">IF(A9730="","",INDEX(P_Zone,F9730))</f>
        <v>North</v>
      </c>
      <c r="I9730" s="41" t="n">
        <f aca="false">IF(A9730="","",IF(D9730="Delivered",IF(B9730&lt;=INDEX(P_Due,F9730),1,0),0))</f>
        <v>1</v>
      </c>
    </row>
    <row r="9731" customFormat="false" ht="15" hidden="false" customHeight="false" outlineLevel="0" collapsed="false">
      <c r="A9731" s="37" t="n">
        <v>1008596</v>
      </c>
      <c r="B9731" s="38" t="n">
        <v>46312</v>
      </c>
      <c r="C9731" s="39" t="n">
        <v>1</v>
      </c>
      <c r="D9731" s="39" t="s">
        <v>79</v>
      </c>
      <c r="E9731" s="39" t="s">
        <v>32</v>
      </c>
      <c r="F9731" s="41" t="n">
        <f aca="false">IF(A9731="","",MATCH(A9731,P_ID,1))</f>
        <v>8596</v>
      </c>
      <c r="G9731" s="41" t="str">
        <f aca="false">IF(A9731="","",INDEX(P_Svc,F9731))</f>
        <v>Standard</v>
      </c>
      <c r="H9731" s="41" t="str">
        <f aca="false">IF(A9731="","",INDEX(P_Zone,F9731))</f>
        <v>East</v>
      </c>
      <c r="I9731" s="41" t="n">
        <f aca="false">IF(A9731="","",IF(D9731="Delivered",IF(B9731&lt;=INDEX(P_Due,F9731),1,0),0))</f>
        <v>0</v>
      </c>
    </row>
    <row r="9732" customFormat="false" ht="15" hidden="false" customHeight="false" outlineLevel="0" collapsed="false">
      <c r="A9732" s="37" t="n">
        <v>1008597</v>
      </c>
      <c r="B9732" s="38" t="n">
        <v>46312</v>
      </c>
      <c r="C9732" s="39" t="n">
        <v>1</v>
      </c>
      <c r="D9732" s="39" t="s">
        <v>26</v>
      </c>
      <c r="E9732" s="39"/>
      <c r="F9732" s="41" t="n">
        <f aca="false">IF(A9732="","",MATCH(A9732,P_ID,1))</f>
        <v>8597</v>
      </c>
      <c r="G9732" s="41" t="str">
        <f aca="false">IF(A9732="","",INDEX(P_Svc,F9732))</f>
        <v>Economy</v>
      </c>
      <c r="H9732" s="41" t="str">
        <f aca="false">IF(A9732="","",INDEX(P_Zone,F9732))</f>
        <v>South</v>
      </c>
      <c r="I9732" s="41" t="n">
        <f aca="false">IF(A9732="","",IF(D9732="Delivered",IF(B9732&lt;=INDEX(P_Due,F9732),1,0),0))</f>
        <v>1</v>
      </c>
    </row>
    <row r="9733" customFormat="false" ht="15" hidden="false" customHeight="false" outlineLevel="0" collapsed="false">
      <c r="A9733" s="37" t="n">
        <v>1008598</v>
      </c>
      <c r="B9733" s="38" t="n">
        <v>46312</v>
      </c>
      <c r="C9733" s="39" t="n">
        <v>1</v>
      </c>
      <c r="D9733" s="39" t="s">
        <v>26</v>
      </c>
      <c r="E9733" s="39"/>
      <c r="F9733" s="41" t="n">
        <f aca="false">IF(A9733="","",MATCH(A9733,P_ID,1))</f>
        <v>8598</v>
      </c>
      <c r="G9733" s="41" t="str">
        <f aca="false">IF(A9733="","",INDEX(P_Svc,F9733))</f>
        <v>Economy</v>
      </c>
      <c r="H9733" s="41" t="str">
        <f aca="false">IF(A9733="","",INDEX(P_Zone,F9733))</f>
        <v>South</v>
      </c>
      <c r="I9733" s="41" t="n">
        <f aca="false">IF(A9733="","",IF(D9733="Delivered",IF(B9733&lt;=INDEX(P_Due,F9733),1,0),0))</f>
        <v>1</v>
      </c>
    </row>
    <row r="9734" customFormat="false" ht="15" hidden="false" customHeight="false" outlineLevel="0" collapsed="false">
      <c r="A9734" s="37" t="n">
        <v>1008599</v>
      </c>
      <c r="B9734" s="38" t="n">
        <v>46312</v>
      </c>
      <c r="C9734" s="39" t="n">
        <v>1</v>
      </c>
      <c r="D9734" s="39" t="s">
        <v>26</v>
      </c>
      <c r="E9734" s="39"/>
      <c r="F9734" s="41" t="n">
        <f aca="false">IF(A9734="","",MATCH(A9734,P_ID,1))</f>
        <v>8599</v>
      </c>
      <c r="G9734" s="41" t="str">
        <f aca="false">IF(A9734="","",INDEX(P_Svc,F9734))</f>
        <v>Standard</v>
      </c>
      <c r="H9734" s="41" t="str">
        <f aca="false">IF(A9734="","",INDEX(P_Zone,F9734))</f>
        <v>South</v>
      </c>
      <c r="I9734" s="41" t="n">
        <f aca="false">IF(A9734="","",IF(D9734="Delivered",IF(B9734&lt;=INDEX(P_Due,F9734),1,0),0))</f>
        <v>1</v>
      </c>
    </row>
    <row r="9735" customFormat="false" ht="15" hidden="false" customHeight="false" outlineLevel="0" collapsed="false">
      <c r="A9735" s="37" t="n">
        <v>1008600</v>
      </c>
      <c r="B9735" s="38" t="n">
        <v>46312</v>
      </c>
      <c r="C9735" s="39" t="n">
        <v>1</v>
      </c>
      <c r="D9735" s="39" t="s">
        <v>26</v>
      </c>
      <c r="E9735" s="39"/>
      <c r="F9735" s="41" t="n">
        <f aca="false">IF(A9735="","",MATCH(A9735,P_ID,1))</f>
        <v>8600</v>
      </c>
      <c r="G9735" s="41" t="str">
        <f aca="false">IF(A9735="","",INDEX(P_Svc,F9735))</f>
        <v>Economy</v>
      </c>
      <c r="H9735" s="41" t="str">
        <f aca="false">IF(A9735="","",INDEX(P_Zone,F9735))</f>
        <v>South</v>
      </c>
      <c r="I9735" s="41" t="n">
        <f aca="false">IF(A9735="","",IF(D9735="Delivered",IF(B9735&lt;=INDEX(P_Due,F9735),1,0),0))</f>
        <v>1</v>
      </c>
    </row>
    <row r="9736" customFormat="false" ht="15" hidden="false" customHeight="false" outlineLevel="0" collapsed="false">
      <c r="A9736" s="37" t="n">
        <v>1008601</v>
      </c>
      <c r="B9736" s="38" t="n">
        <v>46312</v>
      </c>
      <c r="C9736" s="39" t="n">
        <v>1</v>
      </c>
      <c r="D9736" s="39" t="s">
        <v>26</v>
      </c>
      <c r="E9736" s="39"/>
      <c r="F9736" s="41" t="n">
        <f aca="false">IF(A9736="","",MATCH(A9736,P_ID,1))</f>
        <v>8601</v>
      </c>
      <c r="G9736" s="41" t="str">
        <f aca="false">IF(A9736="","",INDEX(P_Svc,F9736))</f>
        <v>Standard</v>
      </c>
      <c r="H9736" s="41" t="str">
        <f aca="false">IF(A9736="","",INDEX(P_Zone,F9736))</f>
        <v>East</v>
      </c>
      <c r="I9736" s="41" t="n">
        <f aca="false">IF(A9736="","",IF(D9736="Delivered",IF(B9736&lt;=INDEX(P_Due,F9736),1,0),0))</f>
        <v>1</v>
      </c>
    </row>
    <row r="9737" customFormat="false" ht="15" hidden="false" customHeight="false" outlineLevel="0" collapsed="false">
      <c r="A9737" s="37" t="n">
        <v>1008602</v>
      </c>
      <c r="B9737" s="38" t="n">
        <v>46312</v>
      </c>
      <c r="C9737" s="39" t="n">
        <v>1</v>
      </c>
      <c r="D9737" s="39" t="s">
        <v>26</v>
      </c>
      <c r="E9737" s="39"/>
      <c r="F9737" s="41" t="n">
        <f aca="false">IF(A9737="","",MATCH(A9737,P_ID,1))</f>
        <v>8602</v>
      </c>
      <c r="G9737" s="41" t="str">
        <f aca="false">IF(A9737="","",INDEX(P_Svc,F9737))</f>
        <v>Standard</v>
      </c>
      <c r="H9737" s="41" t="str">
        <f aca="false">IF(A9737="","",INDEX(P_Zone,F9737))</f>
        <v>West</v>
      </c>
      <c r="I9737" s="41" t="n">
        <f aca="false">IF(A9737="","",IF(D9737="Delivered",IF(B9737&lt;=INDEX(P_Due,F9737),1,0),0))</f>
        <v>1</v>
      </c>
    </row>
    <row r="9738" customFormat="false" ht="15" hidden="false" customHeight="false" outlineLevel="0" collapsed="false">
      <c r="A9738" s="37" t="n">
        <v>1008604</v>
      </c>
      <c r="B9738" s="38" t="n">
        <v>46312</v>
      </c>
      <c r="C9738" s="39" t="n">
        <v>1</v>
      </c>
      <c r="D9738" s="39" t="s">
        <v>26</v>
      </c>
      <c r="E9738" s="39"/>
      <c r="F9738" s="41" t="n">
        <f aca="false">IF(A9738="","",MATCH(A9738,P_ID,1))</f>
        <v>8604</v>
      </c>
      <c r="G9738" s="41" t="str">
        <f aca="false">IF(A9738="","",INDEX(P_Svc,F9738))</f>
        <v>Standard</v>
      </c>
      <c r="H9738" s="41" t="str">
        <f aca="false">IF(A9738="","",INDEX(P_Zone,F9738))</f>
        <v>Central</v>
      </c>
      <c r="I9738" s="41" t="n">
        <f aca="false">IF(A9738="","",IF(D9738="Delivered",IF(B9738&lt;=INDEX(P_Due,F9738),1,0),0))</f>
        <v>1</v>
      </c>
    </row>
    <row r="9739" customFormat="false" ht="15" hidden="false" customHeight="false" outlineLevel="0" collapsed="false">
      <c r="A9739" s="37" t="n">
        <v>1008605</v>
      </c>
      <c r="B9739" s="38" t="n">
        <v>46312</v>
      </c>
      <c r="C9739" s="39" t="n">
        <v>1</v>
      </c>
      <c r="D9739" s="39" t="s">
        <v>26</v>
      </c>
      <c r="E9739" s="39"/>
      <c r="F9739" s="41" t="n">
        <f aca="false">IF(A9739="","",MATCH(A9739,P_ID,1))</f>
        <v>8605</v>
      </c>
      <c r="G9739" s="41" t="str">
        <f aca="false">IF(A9739="","",INDEX(P_Svc,F9739))</f>
        <v>Standard</v>
      </c>
      <c r="H9739" s="41" t="str">
        <f aca="false">IF(A9739="","",INDEX(P_Zone,F9739))</f>
        <v>Central</v>
      </c>
      <c r="I9739" s="41" t="n">
        <f aca="false">IF(A9739="","",IF(D9739="Delivered",IF(B9739&lt;=INDEX(P_Due,F9739),1,0),0))</f>
        <v>1</v>
      </c>
    </row>
    <row r="9740" customFormat="false" ht="15" hidden="false" customHeight="false" outlineLevel="0" collapsed="false">
      <c r="A9740" s="37" t="n">
        <v>1008606</v>
      </c>
      <c r="B9740" s="38" t="n">
        <v>46312</v>
      </c>
      <c r="C9740" s="39" t="n">
        <v>1</v>
      </c>
      <c r="D9740" s="39" t="s">
        <v>26</v>
      </c>
      <c r="E9740" s="39"/>
      <c r="F9740" s="41" t="n">
        <f aca="false">IF(A9740="","",MATCH(A9740,P_ID,1))</f>
        <v>8606</v>
      </c>
      <c r="G9740" s="41" t="str">
        <f aca="false">IF(A9740="","",INDEX(P_Svc,F9740))</f>
        <v>Economy</v>
      </c>
      <c r="H9740" s="41" t="str">
        <f aca="false">IF(A9740="","",INDEX(P_Zone,F9740))</f>
        <v>South</v>
      </c>
      <c r="I9740" s="41" t="n">
        <f aca="false">IF(A9740="","",IF(D9740="Delivered",IF(B9740&lt;=INDEX(P_Due,F9740),1,0),0))</f>
        <v>1</v>
      </c>
    </row>
    <row r="9741" customFormat="false" ht="15" hidden="false" customHeight="false" outlineLevel="0" collapsed="false">
      <c r="A9741" s="37" t="n">
        <v>1008607</v>
      </c>
      <c r="B9741" s="38" t="n">
        <v>46312</v>
      </c>
      <c r="C9741" s="39" t="n">
        <v>1</v>
      </c>
      <c r="D9741" s="39" t="s">
        <v>26</v>
      </c>
      <c r="E9741" s="39"/>
      <c r="F9741" s="41" t="n">
        <f aca="false">IF(A9741="","",MATCH(A9741,P_ID,1))</f>
        <v>8607</v>
      </c>
      <c r="G9741" s="41" t="str">
        <f aca="false">IF(A9741="","",INDEX(P_Svc,F9741))</f>
        <v>Standard</v>
      </c>
      <c r="H9741" s="41" t="str">
        <f aca="false">IF(A9741="","",INDEX(P_Zone,F9741))</f>
        <v>West</v>
      </c>
      <c r="I9741" s="41" t="n">
        <f aca="false">IF(A9741="","",IF(D9741="Delivered",IF(B9741&lt;=INDEX(P_Due,F9741),1,0),0))</f>
        <v>1</v>
      </c>
    </row>
    <row r="9742" customFormat="false" ht="15" hidden="false" customHeight="false" outlineLevel="0" collapsed="false">
      <c r="A9742" s="37" t="n">
        <v>1008608</v>
      </c>
      <c r="B9742" s="38" t="n">
        <v>46312</v>
      </c>
      <c r="C9742" s="39" t="n">
        <v>1</v>
      </c>
      <c r="D9742" s="39" t="s">
        <v>26</v>
      </c>
      <c r="E9742" s="39"/>
      <c r="F9742" s="41" t="n">
        <f aca="false">IF(A9742="","",MATCH(A9742,P_ID,1))</f>
        <v>8608</v>
      </c>
      <c r="G9742" s="41" t="str">
        <f aca="false">IF(A9742="","",INDEX(P_Svc,F9742))</f>
        <v>Standard</v>
      </c>
      <c r="H9742" s="41" t="str">
        <f aca="false">IF(A9742="","",INDEX(P_Zone,F9742))</f>
        <v>South</v>
      </c>
      <c r="I9742" s="41" t="n">
        <f aca="false">IF(A9742="","",IF(D9742="Delivered",IF(B9742&lt;=INDEX(P_Due,F9742),1,0),0))</f>
        <v>1</v>
      </c>
    </row>
    <row r="9743" customFormat="false" ht="15" hidden="false" customHeight="false" outlineLevel="0" collapsed="false">
      <c r="A9743" s="37" t="n">
        <v>1008610</v>
      </c>
      <c r="B9743" s="38" t="n">
        <v>46312</v>
      </c>
      <c r="C9743" s="39" t="n">
        <v>1</v>
      </c>
      <c r="D9743" s="39" t="s">
        <v>26</v>
      </c>
      <c r="E9743" s="39"/>
      <c r="F9743" s="41" t="n">
        <f aca="false">IF(A9743="","",MATCH(A9743,P_ID,1))</f>
        <v>8610</v>
      </c>
      <c r="G9743" s="41" t="str">
        <f aca="false">IF(A9743="","",INDEX(P_Svc,F9743))</f>
        <v>Standard</v>
      </c>
      <c r="H9743" s="41" t="str">
        <f aca="false">IF(A9743="","",INDEX(P_Zone,F9743))</f>
        <v>Central</v>
      </c>
      <c r="I9743" s="41" t="n">
        <f aca="false">IF(A9743="","",IF(D9743="Delivered",IF(B9743&lt;=INDEX(P_Due,F9743),1,0),0))</f>
        <v>1</v>
      </c>
    </row>
    <row r="9744" customFormat="false" ht="15" hidden="false" customHeight="false" outlineLevel="0" collapsed="false">
      <c r="A9744" s="37" t="n">
        <v>1008612</v>
      </c>
      <c r="B9744" s="38" t="n">
        <v>46312</v>
      </c>
      <c r="C9744" s="39" t="n">
        <v>1</v>
      </c>
      <c r="D9744" s="39" t="s">
        <v>26</v>
      </c>
      <c r="E9744" s="39"/>
      <c r="F9744" s="41" t="n">
        <f aca="false">IF(A9744="","",MATCH(A9744,P_ID,1))</f>
        <v>8612</v>
      </c>
      <c r="G9744" s="41" t="str">
        <f aca="false">IF(A9744="","",INDEX(P_Svc,F9744))</f>
        <v>Standard</v>
      </c>
      <c r="H9744" s="41" t="str">
        <f aca="false">IF(A9744="","",INDEX(P_Zone,F9744))</f>
        <v>West</v>
      </c>
      <c r="I9744" s="41" t="n">
        <f aca="false">IF(A9744="","",IF(D9744="Delivered",IF(B9744&lt;=INDEX(P_Due,F9744),1,0),0))</f>
        <v>1</v>
      </c>
    </row>
    <row r="9745" customFormat="false" ht="15" hidden="false" customHeight="false" outlineLevel="0" collapsed="false">
      <c r="A9745" s="37" t="n">
        <v>1008613</v>
      </c>
      <c r="B9745" s="38" t="n">
        <v>46312</v>
      </c>
      <c r="C9745" s="39" t="n">
        <v>1</v>
      </c>
      <c r="D9745" s="39" t="s">
        <v>26</v>
      </c>
      <c r="E9745" s="39"/>
      <c r="F9745" s="41" t="n">
        <f aca="false">IF(A9745="","",MATCH(A9745,P_ID,1))</f>
        <v>8613</v>
      </c>
      <c r="G9745" s="41" t="str">
        <f aca="false">IF(A9745="","",INDEX(P_Svc,F9745))</f>
        <v>Economy</v>
      </c>
      <c r="H9745" s="41" t="str">
        <f aca="false">IF(A9745="","",INDEX(P_Zone,F9745))</f>
        <v>South</v>
      </c>
      <c r="I9745" s="41" t="n">
        <f aca="false">IF(A9745="","",IF(D9745="Delivered",IF(B9745&lt;=INDEX(P_Due,F9745),1,0),0))</f>
        <v>1</v>
      </c>
    </row>
    <row r="9746" customFormat="false" ht="15" hidden="false" customHeight="false" outlineLevel="0" collapsed="false">
      <c r="A9746" s="37" t="n">
        <v>1008615</v>
      </c>
      <c r="B9746" s="38" t="n">
        <v>46312</v>
      </c>
      <c r="C9746" s="39" t="n">
        <v>1</v>
      </c>
      <c r="D9746" s="39" t="s">
        <v>26</v>
      </c>
      <c r="E9746" s="39"/>
      <c r="F9746" s="41" t="n">
        <f aca="false">IF(A9746="","",MATCH(A9746,P_ID,1))</f>
        <v>8615</v>
      </c>
      <c r="G9746" s="41" t="str">
        <f aca="false">IF(A9746="","",INDEX(P_Svc,F9746))</f>
        <v>Standard</v>
      </c>
      <c r="H9746" s="41" t="str">
        <f aca="false">IF(A9746="","",INDEX(P_Zone,F9746))</f>
        <v>Central</v>
      </c>
      <c r="I9746" s="41" t="n">
        <f aca="false">IF(A9746="","",IF(D9746="Delivered",IF(B9746&lt;=INDEX(P_Due,F9746),1,0),0))</f>
        <v>1</v>
      </c>
    </row>
    <row r="9747" customFormat="false" ht="15" hidden="false" customHeight="false" outlineLevel="0" collapsed="false">
      <c r="A9747" s="37" t="n">
        <v>1008616</v>
      </c>
      <c r="B9747" s="38" t="n">
        <v>46312</v>
      </c>
      <c r="C9747" s="39" t="n">
        <v>1</v>
      </c>
      <c r="D9747" s="39" t="s">
        <v>26</v>
      </c>
      <c r="E9747" s="39"/>
      <c r="F9747" s="41" t="n">
        <f aca="false">IF(A9747="","",MATCH(A9747,P_ID,1))</f>
        <v>8616</v>
      </c>
      <c r="G9747" s="41" t="str">
        <f aca="false">IF(A9747="","",INDEX(P_Svc,F9747))</f>
        <v>Standard</v>
      </c>
      <c r="H9747" s="41" t="str">
        <f aca="false">IF(A9747="","",INDEX(P_Zone,F9747))</f>
        <v>North</v>
      </c>
      <c r="I9747" s="41" t="n">
        <f aca="false">IF(A9747="","",IF(D9747="Delivered",IF(B9747&lt;=INDEX(P_Due,F9747),1,0),0))</f>
        <v>1</v>
      </c>
    </row>
    <row r="9748" customFormat="false" ht="15" hidden="false" customHeight="false" outlineLevel="0" collapsed="false">
      <c r="A9748" s="37" t="n">
        <v>1008617</v>
      </c>
      <c r="B9748" s="38" t="n">
        <v>46312</v>
      </c>
      <c r="C9748" s="39" t="n">
        <v>1</v>
      </c>
      <c r="D9748" s="39" t="s">
        <v>26</v>
      </c>
      <c r="E9748" s="39"/>
      <c r="F9748" s="41" t="n">
        <f aca="false">IF(A9748="","",MATCH(A9748,P_ID,1))</f>
        <v>8617</v>
      </c>
      <c r="G9748" s="41" t="str">
        <f aca="false">IF(A9748="","",INDEX(P_Svc,F9748))</f>
        <v>Standard</v>
      </c>
      <c r="H9748" s="41" t="str">
        <f aca="false">IF(A9748="","",INDEX(P_Zone,F9748))</f>
        <v>North</v>
      </c>
      <c r="I9748" s="41" t="n">
        <f aca="false">IF(A9748="","",IF(D9748="Delivered",IF(B9748&lt;=INDEX(P_Due,F9748),1,0),0))</f>
        <v>1</v>
      </c>
    </row>
    <row r="9749" customFormat="false" ht="15" hidden="false" customHeight="false" outlineLevel="0" collapsed="false">
      <c r="A9749" s="37" t="n">
        <v>1008620</v>
      </c>
      <c r="B9749" s="38" t="n">
        <v>46312</v>
      </c>
      <c r="C9749" s="39" t="n">
        <v>1</v>
      </c>
      <c r="D9749" s="39" t="s">
        <v>79</v>
      </c>
      <c r="E9749" s="39" t="s">
        <v>32</v>
      </c>
      <c r="F9749" s="41" t="n">
        <f aca="false">IF(A9749="","",MATCH(A9749,P_ID,1))</f>
        <v>8620</v>
      </c>
      <c r="G9749" s="41" t="str">
        <f aca="false">IF(A9749="","",INDEX(P_Svc,F9749))</f>
        <v>Economy</v>
      </c>
      <c r="H9749" s="41" t="str">
        <f aca="false">IF(A9749="","",INDEX(P_Zone,F9749))</f>
        <v>South</v>
      </c>
      <c r="I9749" s="41" t="n">
        <f aca="false">IF(A9749="","",IF(D9749="Delivered",IF(B9749&lt;=INDEX(P_Due,F9749),1,0),0))</f>
        <v>0</v>
      </c>
    </row>
    <row r="9750" customFormat="false" ht="15" hidden="false" customHeight="false" outlineLevel="0" collapsed="false">
      <c r="A9750" s="37" t="n">
        <v>1008621</v>
      </c>
      <c r="B9750" s="38" t="n">
        <v>46312</v>
      </c>
      <c r="C9750" s="39" t="n">
        <v>1</v>
      </c>
      <c r="D9750" s="39" t="s">
        <v>26</v>
      </c>
      <c r="E9750" s="39"/>
      <c r="F9750" s="41" t="n">
        <f aca="false">IF(A9750="","",MATCH(A9750,P_ID,1))</f>
        <v>8621</v>
      </c>
      <c r="G9750" s="41" t="str">
        <f aca="false">IF(A9750="","",INDEX(P_Svc,F9750))</f>
        <v>Standard</v>
      </c>
      <c r="H9750" s="41" t="str">
        <f aca="false">IF(A9750="","",INDEX(P_Zone,F9750))</f>
        <v>South</v>
      </c>
      <c r="I9750" s="41" t="n">
        <f aca="false">IF(A9750="","",IF(D9750="Delivered",IF(B9750&lt;=INDEX(P_Due,F9750),1,0),0))</f>
        <v>1</v>
      </c>
    </row>
    <row r="9751" customFormat="false" ht="15" hidden="false" customHeight="false" outlineLevel="0" collapsed="false">
      <c r="A9751" s="37" t="n">
        <v>1008622</v>
      </c>
      <c r="B9751" s="38" t="n">
        <v>46312</v>
      </c>
      <c r="C9751" s="39" t="n">
        <v>1</v>
      </c>
      <c r="D9751" s="39" t="s">
        <v>26</v>
      </c>
      <c r="E9751" s="39"/>
      <c r="F9751" s="41" t="n">
        <f aca="false">IF(A9751="","",MATCH(A9751,P_ID,1))</f>
        <v>8622</v>
      </c>
      <c r="G9751" s="41" t="str">
        <f aca="false">IF(A9751="","",INDEX(P_Svc,F9751))</f>
        <v>Standard</v>
      </c>
      <c r="H9751" s="41" t="str">
        <f aca="false">IF(A9751="","",INDEX(P_Zone,F9751))</f>
        <v>West</v>
      </c>
      <c r="I9751" s="41" t="n">
        <f aca="false">IF(A9751="","",IF(D9751="Delivered",IF(B9751&lt;=INDEX(P_Due,F9751),1,0),0))</f>
        <v>1</v>
      </c>
    </row>
    <row r="9752" customFormat="false" ht="15" hidden="false" customHeight="false" outlineLevel="0" collapsed="false">
      <c r="A9752" s="37" t="n">
        <v>1008623</v>
      </c>
      <c r="B9752" s="38" t="n">
        <v>46312</v>
      </c>
      <c r="C9752" s="39" t="n">
        <v>1</v>
      </c>
      <c r="D9752" s="39" t="s">
        <v>26</v>
      </c>
      <c r="E9752" s="39"/>
      <c r="F9752" s="41" t="n">
        <f aca="false">IF(A9752="","",MATCH(A9752,P_ID,1))</f>
        <v>8623</v>
      </c>
      <c r="G9752" s="41" t="str">
        <f aca="false">IF(A9752="","",INDEX(P_Svc,F9752))</f>
        <v>Standard</v>
      </c>
      <c r="H9752" s="41" t="str">
        <f aca="false">IF(A9752="","",INDEX(P_Zone,F9752))</f>
        <v>South</v>
      </c>
      <c r="I9752" s="41" t="n">
        <f aca="false">IF(A9752="","",IF(D9752="Delivered",IF(B9752&lt;=INDEX(P_Due,F9752),1,0),0))</f>
        <v>1</v>
      </c>
    </row>
    <row r="9753" customFormat="false" ht="15" hidden="false" customHeight="false" outlineLevel="0" collapsed="false">
      <c r="A9753" s="37" t="n">
        <v>1008624</v>
      </c>
      <c r="B9753" s="38" t="n">
        <v>46312</v>
      </c>
      <c r="C9753" s="39" t="n">
        <v>1</v>
      </c>
      <c r="D9753" s="39" t="s">
        <v>26</v>
      </c>
      <c r="E9753" s="39"/>
      <c r="F9753" s="41" t="n">
        <f aca="false">IF(A9753="","",MATCH(A9753,P_ID,1))</f>
        <v>8624</v>
      </c>
      <c r="G9753" s="41" t="str">
        <f aca="false">IF(A9753="","",INDEX(P_Svc,F9753))</f>
        <v>Standard</v>
      </c>
      <c r="H9753" s="41" t="str">
        <f aca="false">IF(A9753="","",INDEX(P_Zone,F9753))</f>
        <v>East</v>
      </c>
      <c r="I9753" s="41" t="n">
        <f aca="false">IF(A9753="","",IF(D9753="Delivered",IF(B9753&lt;=INDEX(P_Due,F9753),1,0),0))</f>
        <v>1</v>
      </c>
    </row>
    <row r="9754" customFormat="false" ht="15" hidden="false" customHeight="false" outlineLevel="0" collapsed="false">
      <c r="A9754" s="37" t="n">
        <v>1008625</v>
      </c>
      <c r="B9754" s="38" t="n">
        <v>46312</v>
      </c>
      <c r="C9754" s="39" t="n">
        <v>1</v>
      </c>
      <c r="D9754" s="39" t="s">
        <v>79</v>
      </c>
      <c r="E9754" s="39" t="s">
        <v>36</v>
      </c>
      <c r="F9754" s="41" t="n">
        <f aca="false">IF(A9754="","",MATCH(A9754,P_ID,1))</f>
        <v>8625</v>
      </c>
      <c r="G9754" s="41" t="str">
        <f aca="false">IF(A9754="","",INDEX(P_Svc,F9754))</f>
        <v>Economy</v>
      </c>
      <c r="H9754" s="41" t="str">
        <f aca="false">IF(A9754="","",INDEX(P_Zone,F9754))</f>
        <v>East</v>
      </c>
      <c r="I9754" s="41" t="n">
        <f aca="false">IF(A9754="","",IF(D9754="Delivered",IF(B9754&lt;=INDEX(P_Due,F9754),1,0),0))</f>
        <v>0</v>
      </c>
    </row>
    <row r="9755" customFormat="false" ht="15" hidden="false" customHeight="false" outlineLevel="0" collapsed="false">
      <c r="A9755" s="37" t="n">
        <v>1008626</v>
      </c>
      <c r="B9755" s="38" t="n">
        <v>46312</v>
      </c>
      <c r="C9755" s="39" t="n">
        <v>1</v>
      </c>
      <c r="D9755" s="39" t="s">
        <v>26</v>
      </c>
      <c r="E9755" s="39"/>
      <c r="F9755" s="41" t="n">
        <f aca="false">IF(A9755="","",MATCH(A9755,P_ID,1))</f>
        <v>8626</v>
      </c>
      <c r="G9755" s="41" t="str">
        <f aca="false">IF(A9755="","",INDEX(P_Svc,F9755))</f>
        <v>Standard</v>
      </c>
      <c r="H9755" s="41" t="str">
        <f aca="false">IF(A9755="","",INDEX(P_Zone,F9755))</f>
        <v>East</v>
      </c>
      <c r="I9755" s="41" t="n">
        <f aca="false">IF(A9755="","",IF(D9755="Delivered",IF(B9755&lt;=INDEX(P_Due,F9755),1,0),0))</f>
        <v>1</v>
      </c>
    </row>
    <row r="9756" customFormat="false" ht="15" hidden="false" customHeight="false" outlineLevel="0" collapsed="false">
      <c r="A9756" s="37" t="n">
        <v>1008628</v>
      </c>
      <c r="B9756" s="38" t="n">
        <v>46312</v>
      </c>
      <c r="C9756" s="39" t="n">
        <v>1</v>
      </c>
      <c r="D9756" s="39" t="s">
        <v>26</v>
      </c>
      <c r="E9756" s="39"/>
      <c r="F9756" s="41" t="n">
        <f aca="false">IF(A9756="","",MATCH(A9756,P_ID,1))</f>
        <v>8628</v>
      </c>
      <c r="G9756" s="41" t="str">
        <f aca="false">IF(A9756="","",INDEX(P_Svc,F9756))</f>
        <v>Economy</v>
      </c>
      <c r="H9756" s="41" t="str">
        <f aca="false">IF(A9756="","",INDEX(P_Zone,F9756))</f>
        <v>South</v>
      </c>
      <c r="I9756" s="41" t="n">
        <f aca="false">IF(A9756="","",IF(D9756="Delivered",IF(B9756&lt;=INDEX(P_Due,F9756),1,0),0))</f>
        <v>1</v>
      </c>
    </row>
    <row r="9757" customFormat="false" ht="15" hidden="false" customHeight="false" outlineLevel="0" collapsed="false">
      <c r="A9757" s="37" t="n">
        <v>1008629</v>
      </c>
      <c r="B9757" s="38" t="n">
        <v>46312</v>
      </c>
      <c r="C9757" s="39" t="n">
        <v>1</v>
      </c>
      <c r="D9757" s="39" t="s">
        <v>26</v>
      </c>
      <c r="E9757" s="39"/>
      <c r="F9757" s="41" t="n">
        <f aca="false">IF(A9757="","",MATCH(A9757,P_ID,1))</f>
        <v>8629</v>
      </c>
      <c r="G9757" s="41" t="str">
        <f aca="false">IF(A9757="","",INDEX(P_Svc,F9757))</f>
        <v>Standard</v>
      </c>
      <c r="H9757" s="41" t="str">
        <f aca="false">IF(A9757="","",INDEX(P_Zone,F9757))</f>
        <v>East</v>
      </c>
      <c r="I9757" s="41" t="n">
        <f aca="false">IF(A9757="","",IF(D9757="Delivered",IF(B9757&lt;=INDEX(P_Due,F9757),1,0),0))</f>
        <v>1</v>
      </c>
    </row>
    <row r="9758" customFormat="false" ht="15" hidden="false" customHeight="false" outlineLevel="0" collapsed="false">
      <c r="A9758" s="37" t="n">
        <v>1008630</v>
      </c>
      <c r="B9758" s="38" t="n">
        <v>46312</v>
      </c>
      <c r="C9758" s="39" t="n">
        <v>1</v>
      </c>
      <c r="D9758" s="39" t="s">
        <v>26</v>
      </c>
      <c r="E9758" s="39"/>
      <c r="F9758" s="41" t="n">
        <f aca="false">IF(A9758="","",MATCH(A9758,P_ID,1))</f>
        <v>8630</v>
      </c>
      <c r="G9758" s="41" t="str">
        <f aca="false">IF(A9758="","",INDEX(P_Svc,F9758))</f>
        <v>Standard</v>
      </c>
      <c r="H9758" s="41" t="str">
        <f aca="false">IF(A9758="","",INDEX(P_Zone,F9758))</f>
        <v>Central</v>
      </c>
      <c r="I9758" s="41" t="n">
        <f aca="false">IF(A9758="","",IF(D9758="Delivered",IF(B9758&lt;=INDEX(P_Due,F9758),1,0),0))</f>
        <v>1</v>
      </c>
    </row>
    <row r="9759" customFormat="false" ht="15" hidden="false" customHeight="false" outlineLevel="0" collapsed="false">
      <c r="A9759" s="37" t="n">
        <v>1008631</v>
      </c>
      <c r="B9759" s="38" t="n">
        <v>46312</v>
      </c>
      <c r="C9759" s="39" t="n">
        <v>1</v>
      </c>
      <c r="D9759" s="39" t="s">
        <v>26</v>
      </c>
      <c r="E9759" s="39"/>
      <c r="F9759" s="41" t="n">
        <f aca="false">IF(A9759="","",MATCH(A9759,P_ID,1))</f>
        <v>8631</v>
      </c>
      <c r="G9759" s="41" t="str">
        <f aca="false">IF(A9759="","",INDEX(P_Svc,F9759))</f>
        <v>Standard</v>
      </c>
      <c r="H9759" s="41" t="str">
        <f aca="false">IF(A9759="","",INDEX(P_Zone,F9759))</f>
        <v>East</v>
      </c>
      <c r="I9759" s="41" t="n">
        <f aca="false">IF(A9759="","",IF(D9759="Delivered",IF(B9759&lt;=INDEX(P_Due,F9759),1,0),0))</f>
        <v>1</v>
      </c>
    </row>
    <row r="9760" customFormat="false" ht="15" hidden="false" customHeight="false" outlineLevel="0" collapsed="false">
      <c r="A9760" s="37" t="n">
        <v>1008632</v>
      </c>
      <c r="B9760" s="38" t="n">
        <v>46312</v>
      </c>
      <c r="C9760" s="39" t="n">
        <v>1</v>
      </c>
      <c r="D9760" s="39" t="s">
        <v>26</v>
      </c>
      <c r="E9760" s="39"/>
      <c r="F9760" s="41" t="n">
        <f aca="false">IF(A9760="","",MATCH(A9760,P_ID,1))</f>
        <v>8632</v>
      </c>
      <c r="G9760" s="41" t="str">
        <f aca="false">IF(A9760="","",INDEX(P_Svc,F9760))</f>
        <v>Economy</v>
      </c>
      <c r="H9760" s="41" t="str">
        <f aca="false">IF(A9760="","",INDEX(P_Zone,F9760))</f>
        <v>West</v>
      </c>
      <c r="I9760" s="41" t="n">
        <f aca="false">IF(A9760="","",IF(D9760="Delivered",IF(B9760&lt;=INDEX(P_Due,F9760),1,0),0))</f>
        <v>1</v>
      </c>
    </row>
    <row r="9761" customFormat="false" ht="15" hidden="false" customHeight="false" outlineLevel="0" collapsed="false">
      <c r="A9761" s="37" t="n">
        <v>1008633</v>
      </c>
      <c r="B9761" s="38" t="n">
        <v>46312</v>
      </c>
      <c r="C9761" s="39" t="n">
        <v>1</v>
      </c>
      <c r="D9761" s="39" t="s">
        <v>26</v>
      </c>
      <c r="E9761" s="39"/>
      <c r="F9761" s="41" t="n">
        <f aca="false">IF(A9761="","",MATCH(A9761,P_ID,1))</f>
        <v>8633</v>
      </c>
      <c r="G9761" s="41" t="str">
        <f aca="false">IF(A9761="","",INDEX(P_Svc,F9761))</f>
        <v>Standard</v>
      </c>
      <c r="H9761" s="41" t="str">
        <f aca="false">IF(A9761="","",INDEX(P_Zone,F9761))</f>
        <v>Central</v>
      </c>
      <c r="I9761" s="41" t="n">
        <f aca="false">IF(A9761="","",IF(D9761="Delivered",IF(B9761&lt;=INDEX(P_Due,F9761),1,0),0))</f>
        <v>1</v>
      </c>
    </row>
    <row r="9762" customFormat="false" ht="15" hidden="false" customHeight="false" outlineLevel="0" collapsed="false">
      <c r="A9762" s="37" t="n">
        <v>1008634</v>
      </c>
      <c r="B9762" s="38" t="n">
        <v>46312</v>
      </c>
      <c r="C9762" s="39" t="n">
        <v>1</v>
      </c>
      <c r="D9762" s="39" t="s">
        <v>26</v>
      </c>
      <c r="E9762" s="39"/>
      <c r="F9762" s="41" t="n">
        <f aca="false">IF(A9762="","",MATCH(A9762,P_ID,1))</f>
        <v>8634</v>
      </c>
      <c r="G9762" s="41" t="str">
        <f aca="false">IF(A9762="","",INDEX(P_Svc,F9762))</f>
        <v>Standard</v>
      </c>
      <c r="H9762" s="41" t="str">
        <f aca="false">IF(A9762="","",INDEX(P_Zone,F9762))</f>
        <v>West</v>
      </c>
      <c r="I9762" s="41" t="n">
        <f aca="false">IF(A9762="","",IF(D9762="Delivered",IF(B9762&lt;=INDEX(P_Due,F9762),1,0),0))</f>
        <v>1</v>
      </c>
    </row>
    <row r="9763" customFormat="false" ht="15" hidden="false" customHeight="false" outlineLevel="0" collapsed="false">
      <c r="A9763" s="37" t="n">
        <v>1008635</v>
      </c>
      <c r="B9763" s="38" t="n">
        <v>46312</v>
      </c>
      <c r="C9763" s="39" t="n">
        <v>1</v>
      </c>
      <c r="D9763" s="39" t="s">
        <v>26</v>
      </c>
      <c r="E9763" s="39"/>
      <c r="F9763" s="41" t="n">
        <f aca="false">IF(A9763="","",MATCH(A9763,P_ID,1))</f>
        <v>8635</v>
      </c>
      <c r="G9763" s="41" t="str">
        <f aca="false">IF(A9763="","",INDEX(P_Svc,F9763))</f>
        <v>Standard</v>
      </c>
      <c r="H9763" s="41" t="str">
        <f aca="false">IF(A9763="","",INDEX(P_Zone,F9763))</f>
        <v>East</v>
      </c>
      <c r="I9763" s="41" t="n">
        <f aca="false">IF(A9763="","",IF(D9763="Delivered",IF(B9763&lt;=INDEX(P_Due,F9763),1,0),0))</f>
        <v>1</v>
      </c>
    </row>
    <row r="9764" customFormat="false" ht="15" hidden="false" customHeight="false" outlineLevel="0" collapsed="false">
      <c r="A9764" s="37" t="n">
        <v>1008636</v>
      </c>
      <c r="B9764" s="38" t="n">
        <v>46312</v>
      </c>
      <c r="C9764" s="39" t="n">
        <v>1</v>
      </c>
      <c r="D9764" s="39" t="s">
        <v>26</v>
      </c>
      <c r="E9764" s="39"/>
      <c r="F9764" s="41" t="n">
        <f aca="false">IF(A9764="","",MATCH(A9764,P_ID,1))</f>
        <v>8636</v>
      </c>
      <c r="G9764" s="41" t="str">
        <f aca="false">IF(A9764="","",INDEX(P_Svc,F9764))</f>
        <v>Standard</v>
      </c>
      <c r="H9764" s="41" t="str">
        <f aca="false">IF(A9764="","",INDEX(P_Zone,F9764))</f>
        <v>West</v>
      </c>
      <c r="I9764" s="41" t="n">
        <f aca="false">IF(A9764="","",IF(D9764="Delivered",IF(B9764&lt;=INDEX(P_Due,F9764),1,0),0))</f>
        <v>1</v>
      </c>
    </row>
    <row r="9765" customFormat="false" ht="15" hidden="false" customHeight="false" outlineLevel="0" collapsed="false">
      <c r="A9765" s="37" t="n">
        <v>1008637</v>
      </c>
      <c r="B9765" s="38" t="n">
        <v>46312</v>
      </c>
      <c r="C9765" s="39" t="n">
        <v>1</v>
      </c>
      <c r="D9765" s="39" t="s">
        <v>26</v>
      </c>
      <c r="E9765" s="39"/>
      <c r="F9765" s="41" t="n">
        <f aca="false">IF(A9765="","",MATCH(A9765,P_ID,1))</f>
        <v>8637</v>
      </c>
      <c r="G9765" s="41" t="str">
        <f aca="false">IF(A9765="","",INDEX(P_Svc,F9765))</f>
        <v>Economy</v>
      </c>
      <c r="H9765" s="41" t="str">
        <f aca="false">IF(A9765="","",INDEX(P_Zone,F9765))</f>
        <v>East</v>
      </c>
      <c r="I9765" s="41" t="n">
        <f aca="false">IF(A9765="","",IF(D9765="Delivered",IF(B9765&lt;=INDEX(P_Due,F9765),1,0),0))</f>
        <v>1</v>
      </c>
    </row>
    <row r="9766" customFormat="false" ht="15" hidden="false" customHeight="false" outlineLevel="0" collapsed="false">
      <c r="A9766" s="37" t="n">
        <v>1008639</v>
      </c>
      <c r="B9766" s="38" t="n">
        <v>46312</v>
      </c>
      <c r="C9766" s="39" t="n">
        <v>1</v>
      </c>
      <c r="D9766" s="39" t="s">
        <v>79</v>
      </c>
      <c r="E9766" s="39" t="s">
        <v>36</v>
      </c>
      <c r="F9766" s="41" t="n">
        <f aca="false">IF(A9766="","",MATCH(A9766,P_ID,1))</f>
        <v>8639</v>
      </c>
      <c r="G9766" s="41" t="str">
        <f aca="false">IF(A9766="","",INDEX(P_Svc,F9766))</f>
        <v>Standard</v>
      </c>
      <c r="H9766" s="41" t="str">
        <f aca="false">IF(A9766="","",INDEX(P_Zone,F9766))</f>
        <v>West</v>
      </c>
      <c r="I9766" s="41" t="n">
        <f aca="false">IF(A9766="","",IF(D9766="Delivered",IF(B9766&lt;=INDEX(P_Due,F9766),1,0),0))</f>
        <v>0</v>
      </c>
    </row>
    <row r="9767" customFormat="false" ht="15" hidden="false" customHeight="false" outlineLevel="0" collapsed="false">
      <c r="A9767" s="37" t="n">
        <v>1008640</v>
      </c>
      <c r="B9767" s="38" t="n">
        <v>46312</v>
      </c>
      <c r="C9767" s="39" t="n">
        <v>1</v>
      </c>
      <c r="D9767" s="39" t="s">
        <v>26</v>
      </c>
      <c r="E9767" s="39"/>
      <c r="F9767" s="41" t="n">
        <f aca="false">IF(A9767="","",MATCH(A9767,P_ID,1))</f>
        <v>8640</v>
      </c>
      <c r="G9767" s="41" t="str">
        <f aca="false">IF(A9767="","",INDEX(P_Svc,F9767))</f>
        <v>Economy</v>
      </c>
      <c r="H9767" s="41" t="str">
        <f aca="false">IF(A9767="","",INDEX(P_Zone,F9767))</f>
        <v>Central</v>
      </c>
      <c r="I9767" s="41" t="n">
        <f aca="false">IF(A9767="","",IF(D9767="Delivered",IF(B9767&lt;=INDEX(P_Due,F9767),1,0),0))</f>
        <v>1</v>
      </c>
    </row>
    <row r="9768" customFormat="false" ht="15" hidden="false" customHeight="false" outlineLevel="0" collapsed="false">
      <c r="A9768" s="37" t="n">
        <v>1008641</v>
      </c>
      <c r="B9768" s="38" t="n">
        <v>46312</v>
      </c>
      <c r="C9768" s="39" t="n">
        <v>1</v>
      </c>
      <c r="D9768" s="39" t="s">
        <v>26</v>
      </c>
      <c r="E9768" s="39"/>
      <c r="F9768" s="41" t="n">
        <f aca="false">IF(A9768="","",MATCH(A9768,P_ID,1))</f>
        <v>8641</v>
      </c>
      <c r="G9768" s="41" t="str">
        <f aca="false">IF(A9768="","",INDEX(P_Svc,F9768))</f>
        <v>Standard</v>
      </c>
      <c r="H9768" s="41" t="str">
        <f aca="false">IF(A9768="","",INDEX(P_Zone,F9768))</f>
        <v>Central</v>
      </c>
      <c r="I9768" s="41" t="n">
        <f aca="false">IF(A9768="","",IF(D9768="Delivered",IF(B9768&lt;=INDEX(P_Due,F9768),1,0),0))</f>
        <v>1</v>
      </c>
    </row>
    <row r="9769" customFormat="false" ht="15" hidden="false" customHeight="false" outlineLevel="0" collapsed="false">
      <c r="A9769" s="37" t="n">
        <v>1008642</v>
      </c>
      <c r="B9769" s="38" t="n">
        <v>46312</v>
      </c>
      <c r="C9769" s="39" t="n">
        <v>1</v>
      </c>
      <c r="D9769" s="39" t="s">
        <v>26</v>
      </c>
      <c r="E9769" s="39"/>
      <c r="F9769" s="41" t="n">
        <f aca="false">IF(A9769="","",MATCH(A9769,P_ID,1))</f>
        <v>8642</v>
      </c>
      <c r="G9769" s="41" t="str">
        <f aca="false">IF(A9769="","",INDEX(P_Svc,F9769))</f>
        <v>Standard</v>
      </c>
      <c r="H9769" s="41" t="str">
        <f aca="false">IF(A9769="","",INDEX(P_Zone,F9769))</f>
        <v>South</v>
      </c>
      <c r="I9769" s="41" t="n">
        <f aca="false">IF(A9769="","",IF(D9769="Delivered",IF(B9769&lt;=INDEX(P_Due,F9769),1,0),0))</f>
        <v>1</v>
      </c>
    </row>
    <row r="9770" customFormat="false" ht="15" hidden="false" customHeight="false" outlineLevel="0" collapsed="false">
      <c r="A9770" s="37" t="n">
        <v>1008643</v>
      </c>
      <c r="B9770" s="38" t="n">
        <v>46312</v>
      </c>
      <c r="C9770" s="39" t="n">
        <v>1</v>
      </c>
      <c r="D9770" s="39" t="s">
        <v>26</v>
      </c>
      <c r="E9770" s="39"/>
      <c r="F9770" s="41" t="n">
        <f aca="false">IF(A9770="","",MATCH(A9770,P_ID,1))</f>
        <v>8643</v>
      </c>
      <c r="G9770" s="41" t="str">
        <f aca="false">IF(A9770="","",INDEX(P_Svc,F9770))</f>
        <v>Standard</v>
      </c>
      <c r="H9770" s="41" t="str">
        <f aca="false">IF(A9770="","",INDEX(P_Zone,F9770))</f>
        <v>East</v>
      </c>
      <c r="I9770" s="41" t="n">
        <f aca="false">IF(A9770="","",IF(D9770="Delivered",IF(B9770&lt;=INDEX(P_Due,F9770),1,0),0))</f>
        <v>1</v>
      </c>
    </row>
    <row r="9771" customFormat="false" ht="15" hidden="false" customHeight="false" outlineLevel="0" collapsed="false">
      <c r="A9771" s="37" t="n">
        <v>1008644</v>
      </c>
      <c r="B9771" s="38" t="n">
        <v>46312</v>
      </c>
      <c r="C9771" s="39" t="n">
        <v>1</v>
      </c>
      <c r="D9771" s="39" t="s">
        <v>26</v>
      </c>
      <c r="E9771" s="39"/>
      <c r="F9771" s="41" t="n">
        <f aca="false">IF(A9771="","",MATCH(A9771,P_ID,1))</f>
        <v>8644</v>
      </c>
      <c r="G9771" s="41" t="str">
        <f aca="false">IF(A9771="","",INDEX(P_Svc,F9771))</f>
        <v>Standard</v>
      </c>
      <c r="H9771" s="41" t="str">
        <f aca="false">IF(A9771="","",INDEX(P_Zone,F9771))</f>
        <v>West</v>
      </c>
      <c r="I9771" s="41" t="n">
        <f aca="false">IF(A9771="","",IF(D9771="Delivered",IF(B9771&lt;=INDEX(P_Due,F9771),1,0),0))</f>
        <v>1</v>
      </c>
    </row>
    <row r="9772" customFormat="false" ht="15" hidden="false" customHeight="false" outlineLevel="0" collapsed="false">
      <c r="A9772" s="37" t="n">
        <v>1008645</v>
      </c>
      <c r="B9772" s="38" t="n">
        <v>46312</v>
      </c>
      <c r="C9772" s="39" t="n">
        <v>1</v>
      </c>
      <c r="D9772" s="39" t="s">
        <v>26</v>
      </c>
      <c r="E9772" s="39"/>
      <c r="F9772" s="41" t="n">
        <f aca="false">IF(A9772="","",MATCH(A9772,P_ID,1))</f>
        <v>8645</v>
      </c>
      <c r="G9772" s="41" t="str">
        <f aca="false">IF(A9772="","",INDEX(P_Svc,F9772))</f>
        <v>Economy</v>
      </c>
      <c r="H9772" s="41" t="str">
        <f aca="false">IF(A9772="","",INDEX(P_Zone,F9772))</f>
        <v>Central</v>
      </c>
      <c r="I9772" s="41" t="n">
        <f aca="false">IF(A9772="","",IF(D9772="Delivered",IF(B9772&lt;=INDEX(P_Due,F9772),1,0),0))</f>
        <v>1</v>
      </c>
    </row>
    <row r="9773" customFormat="false" ht="15" hidden="false" customHeight="false" outlineLevel="0" collapsed="false">
      <c r="A9773" s="37" t="n">
        <v>1008646</v>
      </c>
      <c r="B9773" s="38" t="n">
        <v>46312</v>
      </c>
      <c r="C9773" s="39" t="n">
        <v>1</v>
      </c>
      <c r="D9773" s="39" t="s">
        <v>26</v>
      </c>
      <c r="E9773" s="39"/>
      <c r="F9773" s="41" t="n">
        <f aca="false">IF(A9773="","",MATCH(A9773,P_ID,1))</f>
        <v>8646</v>
      </c>
      <c r="G9773" s="41" t="str">
        <f aca="false">IF(A9773="","",INDEX(P_Svc,F9773))</f>
        <v>Standard</v>
      </c>
      <c r="H9773" s="41" t="str">
        <f aca="false">IF(A9773="","",INDEX(P_Zone,F9773))</f>
        <v>South</v>
      </c>
      <c r="I9773" s="41" t="n">
        <f aca="false">IF(A9773="","",IF(D9773="Delivered",IF(B9773&lt;=INDEX(P_Due,F9773),1,0),0))</f>
        <v>1</v>
      </c>
    </row>
    <row r="9774" customFormat="false" ht="15" hidden="false" customHeight="false" outlineLevel="0" collapsed="false">
      <c r="A9774" s="37" t="n">
        <v>1008649</v>
      </c>
      <c r="B9774" s="38" t="n">
        <v>46312</v>
      </c>
      <c r="C9774" s="39" t="n">
        <v>1</v>
      </c>
      <c r="D9774" s="39" t="s">
        <v>26</v>
      </c>
      <c r="E9774" s="39"/>
      <c r="F9774" s="41" t="n">
        <f aca="false">IF(A9774="","",MATCH(A9774,P_ID,1))</f>
        <v>8649</v>
      </c>
      <c r="G9774" s="41" t="str">
        <f aca="false">IF(A9774="","",INDEX(P_Svc,F9774))</f>
        <v>Standard</v>
      </c>
      <c r="H9774" s="41" t="str">
        <f aca="false">IF(A9774="","",INDEX(P_Zone,F9774))</f>
        <v>East</v>
      </c>
      <c r="I9774" s="41" t="n">
        <f aca="false">IF(A9774="","",IF(D9774="Delivered",IF(B9774&lt;=INDEX(P_Due,F9774),1,0),0))</f>
        <v>1</v>
      </c>
    </row>
    <row r="9775" customFormat="false" ht="15" hidden="false" customHeight="false" outlineLevel="0" collapsed="false">
      <c r="A9775" s="37" t="n">
        <v>1008650</v>
      </c>
      <c r="B9775" s="38" t="n">
        <v>46312</v>
      </c>
      <c r="C9775" s="39" t="n">
        <v>1</v>
      </c>
      <c r="D9775" s="39" t="s">
        <v>26</v>
      </c>
      <c r="E9775" s="39"/>
      <c r="F9775" s="41" t="n">
        <f aca="false">IF(A9775="","",MATCH(A9775,P_ID,1))</f>
        <v>8650</v>
      </c>
      <c r="G9775" s="41" t="str">
        <f aca="false">IF(A9775="","",INDEX(P_Svc,F9775))</f>
        <v>Standard</v>
      </c>
      <c r="H9775" s="41" t="str">
        <f aca="false">IF(A9775="","",INDEX(P_Zone,F9775))</f>
        <v>East</v>
      </c>
      <c r="I9775" s="41" t="n">
        <f aca="false">IF(A9775="","",IF(D9775="Delivered",IF(B9775&lt;=INDEX(P_Due,F9775),1,0),0))</f>
        <v>1</v>
      </c>
    </row>
    <row r="9776" customFormat="false" ht="15" hidden="false" customHeight="false" outlineLevel="0" collapsed="false">
      <c r="A9776" s="37" t="n">
        <v>1008652</v>
      </c>
      <c r="B9776" s="38" t="n">
        <v>46312</v>
      </c>
      <c r="C9776" s="39" t="n">
        <v>1</v>
      </c>
      <c r="D9776" s="39" t="s">
        <v>26</v>
      </c>
      <c r="E9776" s="39"/>
      <c r="F9776" s="41" t="n">
        <f aca="false">IF(A9776="","",MATCH(A9776,P_ID,1))</f>
        <v>8652</v>
      </c>
      <c r="G9776" s="41" t="str">
        <f aca="false">IF(A9776="","",INDEX(P_Svc,F9776))</f>
        <v>Economy</v>
      </c>
      <c r="H9776" s="41" t="str">
        <f aca="false">IF(A9776="","",INDEX(P_Zone,F9776))</f>
        <v>West</v>
      </c>
      <c r="I9776" s="41" t="n">
        <f aca="false">IF(A9776="","",IF(D9776="Delivered",IF(B9776&lt;=INDEX(P_Due,F9776),1,0),0))</f>
        <v>1</v>
      </c>
    </row>
    <row r="9777" customFormat="false" ht="15" hidden="false" customHeight="false" outlineLevel="0" collapsed="false">
      <c r="A9777" s="37" t="n">
        <v>1008653</v>
      </c>
      <c r="B9777" s="38" t="n">
        <v>46312</v>
      </c>
      <c r="C9777" s="39" t="n">
        <v>1</v>
      </c>
      <c r="D9777" s="39" t="s">
        <v>26</v>
      </c>
      <c r="E9777" s="39"/>
      <c r="F9777" s="41" t="n">
        <f aca="false">IF(A9777="","",MATCH(A9777,P_ID,1))</f>
        <v>8653</v>
      </c>
      <c r="G9777" s="41" t="str">
        <f aca="false">IF(A9777="","",INDEX(P_Svc,F9777))</f>
        <v>Standard</v>
      </c>
      <c r="H9777" s="41" t="str">
        <f aca="false">IF(A9777="","",INDEX(P_Zone,F9777))</f>
        <v>Central</v>
      </c>
      <c r="I9777" s="41" t="n">
        <f aca="false">IF(A9777="","",IF(D9777="Delivered",IF(B9777&lt;=INDEX(P_Due,F9777),1,0),0))</f>
        <v>1</v>
      </c>
    </row>
    <row r="9778" customFormat="false" ht="15" hidden="false" customHeight="false" outlineLevel="0" collapsed="false">
      <c r="A9778" s="37"/>
      <c r="B9778" s="38"/>
      <c r="C9778" s="39"/>
      <c r="D9778" s="39"/>
      <c r="E9778" s="39"/>
      <c r="F9778" s="41" t="str">
        <f aca="false">IF(A9778="","",MATCH(A9778,P_ID,1))</f>
        <v/>
      </c>
      <c r="G9778" s="41" t="str">
        <f aca="false">IF(A9778="","",INDEX(P_Svc,F9778))</f>
        <v/>
      </c>
      <c r="H9778" s="41" t="str">
        <f aca="false">IF(A9778="","",INDEX(P_Zone,F9778))</f>
        <v/>
      </c>
      <c r="I9778" s="41" t="str">
        <f aca="false">IF(A9778="","",IF(D9778="Delivered",IF(B9778&lt;=INDEX(P_Due,F9778),1,0),0))</f>
        <v/>
      </c>
    </row>
    <row r="9779" customFormat="false" ht="15" hidden="false" customHeight="false" outlineLevel="0" collapsed="false">
      <c r="A9779" s="37"/>
      <c r="B9779" s="38"/>
      <c r="C9779" s="39"/>
      <c r="D9779" s="39"/>
      <c r="E9779" s="39"/>
      <c r="F9779" s="41" t="str">
        <f aca="false">IF(A9779="","",MATCH(A9779,P_ID,1))</f>
        <v/>
      </c>
      <c r="G9779" s="41" t="str">
        <f aca="false">IF(A9779="","",INDEX(P_Svc,F9779))</f>
        <v/>
      </c>
      <c r="H9779" s="41" t="str">
        <f aca="false">IF(A9779="","",INDEX(P_Zone,F9779))</f>
        <v/>
      </c>
      <c r="I9779" s="41" t="str">
        <f aca="false">IF(A9779="","",IF(D9779="Delivered",IF(B9779&lt;=INDEX(P_Due,F9779),1,0),0))</f>
        <v/>
      </c>
    </row>
    <row r="9780" customFormat="false" ht="15" hidden="false" customHeight="false" outlineLevel="0" collapsed="false">
      <c r="A9780" s="37"/>
      <c r="B9780" s="38"/>
      <c r="C9780" s="39"/>
      <c r="D9780" s="39"/>
      <c r="E9780" s="39"/>
      <c r="F9780" s="41" t="str">
        <f aca="false">IF(A9780="","",MATCH(A9780,P_ID,1))</f>
        <v/>
      </c>
      <c r="G9780" s="41" t="str">
        <f aca="false">IF(A9780="","",INDEX(P_Svc,F9780))</f>
        <v/>
      </c>
      <c r="H9780" s="41" t="str">
        <f aca="false">IF(A9780="","",INDEX(P_Zone,F9780))</f>
        <v/>
      </c>
      <c r="I9780" s="41" t="str">
        <f aca="false">IF(A9780="","",IF(D9780="Delivered",IF(B9780&lt;=INDEX(P_Due,F9780),1,0),0))</f>
        <v/>
      </c>
    </row>
    <row r="9781" customFormat="false" ht="15" hidden="false" customHeight="false" outlineLevel="0" collapsed="false">
      <c r="A9781" s="37"/>
      <c r="B9781" s="38"/>
      <c r="C9781" s="39"/>
      <c r="D9781" s="39"/>
      <c r="E9781" s="39"/>
      <c r="F9781" s="41" t="str">
        <f aca="false">IF(A9781="","",MATCH(A9781,P_ID,1))</f>
        <v/>
      </c>
      <c r="G9781" s="41" t="str">
        <f aca="false">IF(A9781="","",INDEX(P_Svc,F9781))</f>
        <v/>
      </c>
      <c r="H9781" s="41" t="str">
        <f aca="false">IF(A9781="","",INDEX(P_Zone,F9781))</f>
        <v/>
      </c>
      <c r="I9781" s="41" t="str">
        <f aca="false">IF(A9781="","",IF(D9781="Delivered",IF(B9781&lt;=INDEX(P_Due,F9781),1,0),0))</f>
        <v/>
      </c>
    </row>
    <row r="9782" customFormat="false" ht="15" hidden="false" customHeight="false" outlineLevel="0" collapsed="false">
      <c r="A9782" s="37"/>
      <c r="B9782" s="38"/>
      <c r="C9782" s="39"/>
      <c r="D9782" s="39"/>
      <c r="E9782" s="39"/>
      <c r="F9782" s="41" t="str">
        <f aca="false">IF(A9782="","",MATCH(A9782,P_ID,1))</f>
        <v/>
      </c>
      <c r="G9782" s="41" t="str">
        <f aca="false">IF(A9782="","",INDEX(P_Svc,F9782))</f>
        <v/>
      </c>
      <c r="H9782" s="41" t="str">
        <f aca="false">IF(A9782="","",INDEX(P_Zone,F9782))</f>
        <v/>
      </c>
      <c r="I9782" s="41" t="str">
        <f aca="false">IF(A9782="","",IF(D9782="Delivered",IF(B9782&lt;=INDEX(P_Due,F9782),1,0),0))</f>
        <v/>
      </c>
    </row>
    <row r="9783" customFormat="false" ht="15" hidden="false" customHeight="false" outlineLevel="0" collapsed="false">
      <c r="A9783" s="37"/>
      <c r="B9783" s="38"/>
      <c r="C9783" s="39"/>
      <c r="D9783" s="39"/>
      <c r="E9783" s="39"/>
      <c r="F9783" s="41" t="str">
        <f aca="false">IF(A9783="","",MATCH(A9783,P_ID,1))</f>
        <v/>
      </c>
      <c r="G9783" s="41" t="str">
        <f aca="false">IF(A9783="","",INDEX(P_Svc,F9783))</f>
        <v/>
      </c>
      <c r="H9783" s="41" t="str">
        <f aca="false">IF(A9783="","",INDEX(P_Zone,F9783))</f>
        <v/>
      </c>
      <c r="I9783" s="41" t="str">
        <f aca="false">IF(A9783="","",IF(D9783="Delivered",IF(B9783&lt;=INDEX(P_Due,F9783),1,0),0))</f>
        <v/>
      </c>
    </row>
    <row r="9784" customFormat="false" ht="15" hidden="false" customHeight="false" outlineLevel="0" collapsed="false">
      <c r="A9784" s="37"/>
      <c r="B9784" s="38"/>
      <c r="C9784" s="39"/>
      <c r="D9784" s="39"/>
      <c r="E9784" s="39"/>
      <c r="F9784" s="41" t="str">
        <f aca="false">IF(A9784="","",MATCH(A9784,P_ID,1))</f>
        <v/>
      </c>
      <c r="G9784" s="41" t="str">
        <f aca="false">IF(A9784="","",INDEX(P_Svc,F9784))</f>
        <v/>
      </c>
      <c r="H9784" s="41" t="str">
        <f aca="false">IF(A9784="","",INDEX(P_Zone,F9784))</f>
        <v/>
      </c>
      <c r="I9784" s="41" t="str">
        <f aca="false">IF(A9784="","",IF(D9784="Delivered",IF(B9784&lt;=INDEX(P_Due,F9784),1,0),0))</f>
        <v/>
      </c>
    </row>
    <row r="9785" customFormat="false" ht="15" hidden="false" customHeight="false" outlineLevel="0" collapsed="false">
      <c r="A9785" s="37"/>
      <c r="B9785" s="38"/>
      <c r="C9785" s="39"/>
      <c r="D9785" s="39"/>
      <c r="E9785" s="39"/>
      <c r="F9785" s="41" t="str">
        <f aca="false">IF(A9785="","",MATCH(A9785,P_ID,1))</f>
        <v/>
      </c>
      <c r="G9785" s="41" t="str">
        <f aca="false">IF(A9785="","",INDEX(P_Svc,F9785))</f>
        <v/>
      </c>
      <c r="H9785" s="41" t="str">
        <f aca="false">IF(A9785="","",INDEX(P_Zone,F9785))</f>
        <v/>
      </c>
      <c r="I9785" s="41" t="str">
        <f aca="false">IF(A9785="","",IF(D9785="Delivered",IF(B9785&lt;=INDEX(P_Due,F9785),1,0),0))</f>
        <v/>
      </c>
    </row>
    <row r="9786" customFormat="false" ht="15" hidden="false" customHeight="false" outlineLevel="0" collapsed="false">
      <c r="A9786" s="37"/>
      <c r="B9786" s="38"/>
      <c r="C9786" s="39"/>
      <c r="D9786" s="39"/>
      <c r="E9786" s="39"/>
      <c r="F9786" s="41" t="str">
        <f aca="false">IF(A9786="","",MATCH(A9786,P_ID,1))</f>
        <v/>
      </c>
      <c r="G9786" s="41" t="str">
        <f aca="false">IF(A9786="","",INDEX(P_Svc,F9786))</f>
        <v/>
      </c>
      <c r="H9786" s="41" t="str">
        <f aca="false">IF(A9786="","",INDEX(P_Zone,F9786))</f>
        <v/>
      </c>
      <c r="I9786" s="41" t="str">
        <f aca="false">IF(A9786="","",IF(D9786="Delivered",IF(B9786&lt;=INDEX(P_Due,F9786),1,0),0))</f>
        <v/>
      </c>
    </row>
    <row r="9787" customFormat="false" ht="15" hidden="false" customHeight="false" outlineLevel="0" collapsed="false">
      <c r="A9787" s="37"/>
      <c r="B9787" s="38"/>
      <c r="C9787" s="39"/>
      <c r="D9787" s="39"/>
      <c r="E9787" s="39"/>
      <c r="F9787" s="41" t="str">
        <f aca="false">IF(A9787="","",MATCH(A9787,P_ID,1))</f>
        <v/>
      </c>
      <c r="G9787" s="41" t="str">
        <f aca="false">IF(A9787="","",INDEX(P_Svc,F9787))</f>
        <v/>
      </c>
      <c r="H9787" s="41" t="str">
        <f aca="false">IF(A9787="","",INDEX(P_Zone,F9787))</f>
        <v/>
      </c>
      <c r="I9787" s="41" t="str">
        <f aca="false">IF(A9787="","",IF(D9787="Delivered",IF(B9787&lt;=INDEX(P_Due,F9787),1,0),0))</f>
        <v/>
      </c>
    </row>
    <row r="9788" customFormat="false" ht="15" hidden="false" customHeight="false" outlineLevel="0" collapsed="false">
      <c r="A9788" s="37"/>
      <c r="B9788" s="38"/>
      <c r="C9788" s="39"/>
      <c r="D9788" s="39"/>
      <c r="E9788" s="39"/>
      <c r="F9788" s="41" t="str">
        <f aca="false">IF(A9788="","",MATCH(A9788,P_ID,1))</f>
        <v/>
      </c>
      <c r="G9788" s="41" t="str">
        <f aca="false">IF(A9788="","",INDEX(P_Svc,F9788))</f>
        <v/>
      </c>
      <c r="H9788" s="41" t="str">
        <f aca="false">IF(A9788="","",INDEX(P_Zone,F9788))</f>
        <v/>
      </c>
      <c r="I9788" s="41" t="str">
        <f aca="false">IF(A9788="","",IF(D9788="Delivered",IF(B9788&lt;=INDEX(P_Due,F9788),1,0),0))</f>
        <v/>
      </c>
    </row>
    <row r="9789" customFormat="false" ht="15" hidden="false" customHeight="false" outlineLevel="0" collapsed="false">
      <c r="A9789" s="37"/>
      <c r="B9789" s="38"/>
      <c r="C9789" s="39"/>
      <c r="D9789" s="39"/>
      <c r="E9789" s="39"/>
      <c r="F9789" s="41" t="str">
        <f aca="false">IF(A9789="","",MATCH(A9789,P_ID,1))</f>
        <v/>
      </c>
      <c r="G9789" s="41" t="str">
        <f aca="false">IF(A9789="","",INDEX(P_Svc,F9789))</f>
        <v/>
      </c>
      <c r="H9789" s="41" t="str">
        <f aca="false">IF(A9789="","",INDEX(P_Zone,F9789))</f>
        <v/>
      </c>
      <c r="I9789" s="41" t="str">
        <f aca="false">IF(A9789="","",IF(D9789="Delivered",IF(B9789&lt;=INDEX(P_Due,F9789),1,0),0))</f>
        <v/>
      </c>
    </row>
    <row r="9790" customFormat="false" ht="15" hidden="false" customHeight="false" outlineLevel="0" collapsed="false">
      <c r="A9790" s="37"/>
      <c r="B9790" s="38"/>
      <c r="C9790" s="39"/>
      <c r="D9790" s="39"/>
      <c r="E9790" s="39"/>
      <c r="F9790" s="41" t="str">
        <f aca="false">IF(A9790="","",MATCH(A9790,P_ID,1))</f>
        <v/>
      </c>
      <c r="G9790" s="41" t="str">
        <f aca="false">IF(A9790="","",INDEX(P_Svc,F9790))</f>
        <v/>
      </c>
      <c r="H9790" s="41" t="str">
        <f aca="false">IF(A9790="","",INDEX(P_Zone,F9790))</f>
        <v/>
      </c>
      <c r="I9790" s="41" t="str">
        <f aca="false">IF(A9790="","",IF(D9790="Delivered",IF(B9790&lt;=INDEX(P_Due,F9790),1,0),0))</f>
        <v/>
      </c>
    </row>
    <row r="9791" customFormat="false" ht="15" hidden="false" customHeight="false" outlineLevel="0" collapsed="false">
      <c r="A9791" s="37"/>
      <c r="B9791" s="38"/>
      <c r="C9791" s="39"/>
      <c r="D9791" s="39"/>
      <c r="E9791" s="39"/>
      <c r="F9791" s="41" t="str">
        <f aca="false">IF(A9791="","",MATCH(A9791,P_ID,1))</f>
        <v/>
      </c>
      <c r="G9791" s="41" t="str">
        <f aca="false">IF(A9791="","",INDEX(P_Svc,F9791))</f>
        <v/>
      </c>
      <c r="H9791" s="41" t="str">
        <f aca="false">IF(A9791="","",INDEX(P_Zone,F9791))</f>
        <v/>
      </c>
      <c r="I9791" s="41" t="str">
        <f aca="false">IF(A9791="","",IF(D9791="Delivered",IF(B9791&lt;=INDEX(P_Due,F9791),1,0),0))</f>
        <v/>
      </c>
    </row>
    <row r="9792" customFormat="false" ht="15" hidden="false" customHeight="false" outlineLevel="0" collapsed="false">
      <c r="A9792" s="37"/>
      <c r="B9792" s="38"/>
      <c r="C9792" s="39"/>
      <c r="D9792" s="39"/>
      <c r="E9792" s="39"/>
      <c r="F9792" s="41" t="str">
        <f aca="false">IF(A9792="","",MATCH(A9792,P_ID,1))</f>
        <v/>
      </c>
      <c r="G9792" s="41" t="str">
        <f aca="false">IF(A9792="","",INDEX(P_Svc,F9792))</f>
        <v/>
      </c>
      <c r="H9792" s="41" t="str">
        <f aca="false">IF(A9792="","",INDEX(P_Zone,F9792))</f>
        <v/>
      </c>
      <c r="I9792" s="41" t="str">
        <f aca="false">IF(A9792="","",IF(D9792="Delivered",IF(B9792&lt;=INDEX(P_Due,F9792),1,0),0))</f>
        <v/>
      </c>
    </row>
    <row r="9793" customFormat="false" ht="15" hidden="false" customHeight="false" outlineLevel="0" collapsed="false">
      <c r="A9793" s="37"/>
      <c r="B9793" s="38"/>
      <c r="C9793" s="39"/>
      <c r="D9793" s="39"/>
      <c r="E9793" s="39"/>
      <c r="F9793" s="41" t="str">
        <f aca="false">IF(A9793="","",MATCH(A9793,P_ID,1))</f>
        <v/>
      </c>
      <c r="G9793" s="41" t="str">
        <f aca="false">IF(A9793="","",INDEX(P_Svc,F9793))</f>
        <v/>
      </c>
      <c r="H9793" s="41" t="str">
        <f aca="false">IF(A9793="","",INDEX(P_Zone,F9793))</f>
        <v/>
      </c>
      <c r="I9793" s="41" t="str">
        <f aca="false">IF(A9793="","",IF(D9793="Delivered",IF(B9793&lt;=INDEX(P_Due,F9793),1,0),0))</f>
        <v/>
      </c>
    </row>
    <row r="9794" customFormat="false" ht="15" hidden="false" customHeight="false" outlineLevel="0" collapsed="false">
      <c r="A9794" s="37"/>
      <c r="B9794" s="38"/>
      <c r="C9794" s="39"/>
      <c r="D9794" s="39"/>
      <c r="E9794" s="39"/>
      <c r="F9794" s="41" t="str">
        <f aca="false">IF(A9794="","",MATCH(A9794,P_ID,1))</f>
        <v/>
      </c>
      <c r="G9794" s="41" t="str">
        <f aca="false">IF(A9794="","",INDEX(P_Svc,F9794))</f>
        <v/>
      </c>
      <c r="H9794" s="41" t="str">
        <f aca="false">IF(A9794="","",INDEX(P_Zone,F9794))</f>
        <v/>
      </c>
      <c r="I9794" s="41" t="str">
        <f aca="false">IF(A9794="","",IF(D9794="Delivered",IF(B9794&lt;=INDEX(P_Due,F9794),1,0),0))</f>
        <v/>
      </c>
    </row>
    <row r="9795" customFormat="false" ht="15" hidden="false" customHeight="false" outlineLevel="0" collapsed="false">
      <c r="A9795" s="37"/>
      <c r="B9795" s="38"/>
      <c r="C9795" s="39"/>
      <c r="D9795" s="39"/>
      <c r="E9795" s="39"/>
      <c r="F9795" s="41" t="str">
        <f aca="false">IF(A9795="","",MATCH(A9795,P_ID,1))</f>
        <v/>
      </c>
      <c r="G9795" s="41" t="str">
        <f aca="false">IF(A9795="","",INDEX(P_Svc,F9795))</f>
        <v/>
      </c>
      <c r="H9795" s="41" t="str">
        <f aca="false">IF(A9795="","",INDEX(P_Zone,F9795))</f>
        <v/>
      </c>
      <c r="I9795" s="41" t="str">
        <f aca="false">IF(A9795="","",IF(D9795="Delivered",IF(B9795&lt;=INDEX(P_Due,F9795),1,0),0))</f>
        <v/>
      </c>
    </row>
    <row r="9796" customFormat="false" ht="15" hidden="false" customHeight="false" outlineLevel="0" collapsed="false">
      <c r="A9796" s="37"/>
      <c r="B9796" s="38"/>
      <c r="C9796" s="39"/>
      <c r="D9796" s="39"/>
      <c r="E9796" s="39"/>
      <c r="F9796" s="41" t="str">
        <f aca="false">IF(A9796="","",MATCH(A9796,P_ID,1))</f>
        <v/>
      </c>
      <c r="G9796" s="41" t="str">
        <f aca="false">IF(A9796="","",INDEX(P_Svc,F9796))</f>
        <v/>
      </c>
      <c r="H9796" s="41" t="str">
        <f aca="false">IF(A9796="","",INDEX(P_Zone,F9796))</f>
        <v/>
      </c>
      <c r="I9796" s="41" t="str">
        <f aca="false">IF(A9796="","",IF(D9796="Delivered",IF(B9796&lt;=INDEX(P_Due,F9796),1,0),0))</f>
        <v/>
      </c>
    </row>
    <row r="9797" customFormat="false" ht="15" hidden="false" customHeight="false" outlineLevel="0" collapsed="false">
      <c r="A9797" s="37"/>
      <c r="B9797" s="38"/>
      <c r="C9797" s="39"/>
      <c r="D9797" s="39"/>
      <c r="E9797" s="39"/>
      <c r="F9797" s="41" t="str">
        <f aca="false">IF(A9797="","",MATCH(A9797,P_ID,1))</f>
        <v/>
      </c>
      <c r="G9797" s="41" t="str">
        <f aca="false">IF(A9797="","",INDEX(P_Svc,F9797))</f>
        <v/>
      </c>
      <c r="H9797" s="41" t="str">
        <f aca="false">IF(A9797="","",INDEX(P_Zone,F9797))</f>
        <v/>
      </c>
      <c r="I9797" s="41" t="str">
        <f aca="false">IF(A9797="","",IF(D9797="Delivered",IF(B9797&lt;=INDEX(P_Due,F9797),1,0),0))</f>
        <v/>
      </c>
    </row>
    <row r="9798" customFormat="false" ht="15" hidden="false" customHeight="false" outlineLevel="0" collapsed="false">
      <c r="A9798" s="37"/>
      <c r="B9798" s="38"/>
      <c r="C9798" s="39"/>
      <c r="D9798" s="39"/>
      <c r="E9798" s="39"/>
      <c r="F9798" s="41" t="str">
        <f aca="false">IF(A9798="","",MATCH(A9798,P_ID,1))</f>
        <v/>
      </c>
      <c r="G9798" s="41" t="str">
        <f aca="false">IF(A9798="","",INDEX(P_Svc,F9798))</f>
        <v/>
      </c>
      <c r="H9798" s="41" t="str">
        <f aca="false">IF(A9798="","",INDEX(P_Zone,F9798))</f>
        <v/>
      </c>
      <c r="I9798" s="41" t="str">
        <f aca="false">IF(A9798="","",IF(D9798="Delivered",IF(B9798&lt;=INDEX(P_Due,F9798),1,0),0))</f>
        <v/>
      </c>
    </row>
    <row r="9799" customFormat="false" ht="15" hidden="false" customHeight="false" outlineLevel="0" collapsed="false">
      <c r="A9799" s="37"/>
      <c r="B9799" s="38"/>
      <c r="C9799" s="39"/>
      <c r="D9799" s="39"/>
      <c r="E9799" s="39"/>
      <c r="F9799" s="41" t="str">
        <f aca="false">IF(A9799="","",MATCH(A9799,P_ID,1))</f>
        <v/>
      </c>
      <c r="G9799" s="41" t="str">
        <f aca="false">IF(A9799="","",INDEX(P_Svc,F9799))</f>
        <v/>
      </c>
      <c r="H9799" s="41" t="str">
        <f aca="false">IF(A9799="","",INDEX(P_Zone,F9799))</f>
        <v/>
      </c>
      <c r="I9799" s="41" t="str">
        <f aca="false">IF(A9799="","",IF(D9799="Delivered",IF(B9799&lt;=INDEX(P_Due,F9799),1,0),0))</f>
        <v/>
      </c>
    </row>
    <row r="9800" customFormat="false" ht="15" hidden="false" customHeight="false" outlineLevel="0" collapsed="false">
      <c r="A9800" s="37"/>
      <c r="B9800" s="38"/>
      <c r="C9800" s="39"/>
      <c r="D9800" s="39"/>
      <c r="E9800" s="39"/>
      <c r="F9800" s="41" t="str">
        <f aca="false">IF(A9800="","",MATCH(A9800,P_ID,1))</f>
        <v/>
      </c>
      <c r="G9800" s="41" t="str">
        <f aca="false">IF(A9800="","",INDEX(P_Svc,F9800))</f>
        <v/>
      </c>
      <c r="H9800" s="41" t="str">
        <f aca="false">IF(A9800="","",INDEX(P_Zone,F9800))</f>
        <v/>
      </c>
      <c r="I9800" s="41" t="str">
        <f aca="false">IF(A9800="","",IF(D9800="Delivered",IF(B9800&lt;=INDEX(P_Due,F9800),1,0),0))</f>
        <v/>
      </c>
    </row>
    <row r="9801" customFormat="false" ht="15" hidden="false" customHeight="false" outlineLevel="0" collapsed="false">
      <c r="A9801" s="37"/>
      <c r="B9801" s="38"/>
      <c r="C9801" s="39"/>
      <c r="D9801" s="39"/>
      <c r="E9801" s="39"/>
      <c r="F9801" s="41" t="str">
        <f aca="false">IF(A9801="","",MATCH(A9801,P_ID,1))</f>
        <v/>
      </c>
      <c r="G9801" s="41" t="str">
        <f aca="false">IF(A9801="","",INDEX(P_Svc,F9801))</f>
        <v/>
      </c>
      <c r="H9801" s="41" t="str">
        <f aca="false">IF(A9801="","",INDEX(P_Zone,F9801))</f>
        <v/>
      </c>
      <c r="I9801" s="41" t="str">
        <f aca="false">IF(A9801="","",IF(D9801="Delivered",IF(B9801&lt;=INDEX(P_Due,F9801),1,0),0))</f>
        <v/>
      </c>
    </row>
    <row r="9802" customFormat="false" ht="15" hidden="false" customHeight="false" outlineLevel="0" collapsed="false">
      <c r="A9802" s="37"/>
      <c r="B9802" s="38"/>
      <c r="C9802" s="39"/>
      <c r="D9802" s="39"/>
      <c r="E9802" s="39"/>
      <c r="F9802" s="41" t="str">
        <f aca="false">IF(A9802="","",MATCH(A9802,P_ID,1))</f>
        <v/>
      </c>
      <c r="G9802" s="41" t="str">
        <f aca="false">IF(A9802="","",INDEX(P_Svc,F9802))</f>
        <v/>
      </c>
      <c r="H9802" s="41" t="str">
        <f aca="false">IF(A9802="","",INDEX(P_Zone,F9802))</f>
        <v/>
      </c>
      <c r="I9802" s="41" t="str">
        <f aca="false">IF(A9802="","",IF(D9802="Delivered",IF(B9802&lt;=INDEX(P_Due,F9802),1,0),0))</f>
        <v/>
      </c>
    </row>
    <row r="9803" customFormat="false" ht="15" hidden="false" customHeight="false" outlineLevel="0" collapsed="false">
      <c r="A9803" s="37"/>
      <c r="B9803" s="38"/>
      <c r="C9803" s="39"/>
      <c r="D9803" s="39"/>
      <c r="E9803" s="39"/>
      <c r="F9803" s="41" t="str">
        <f aca="false">IF(A9803="","",MATCH(A9803,P_ID,1))</f>
        <v/>
      </c>
      <c r="G9803" s="41" t="str">
        <f aca="false">IF(A9803="","",INDEX(P_Svc,F9803))</f>
        <v/>
      </c>
      <c r="H9803" s="41" t="str">
        <f aca="false">IF(A9803="","",INDEX(P_Zone,F9803))</f>
        <v/>
      </c>
      <c r="I9803" s="41" t="str">
        <f aca="false">IF(A9803="","",IF(D9803="Delivered",IF(B9803&lt;=INDEX(P_Due,F9803),1,0),0))</f>
        <v/>
      </c>
    </row>
    <row r="9804" customFormat="false" ht="15" hidden="false" customHeight="false" outlineLevel="0" collapsed="false">
      <c r="A9804" s="37"/>
      <c r="B9804" s="38"/>
      <c r="C9804" s="39"/>
      <c r="D9804" s="39"/>
      <c r="E9804" s="39"/>
      <c r="F9804" s="41" t="str">
        <f aca="false">IF(A9804="","",MATCH(A9804,P_ID,1))</f>
        <v/>
      </c>
      <c r="G9804" s="41" t="str">
        <f aca="false">IF(A9804="","",INDEX(P_Svc,F9804))</f>
        <v/>
      </c>
      <c r="H9804" s="41" t="str">
        <f aca="false">IF(A9804="","",INDEX(P_Zone,F9804))</f>
        <v/>
      </c>
      <c r="I9804" s="41" t="str">
        <f aca="false">IF(A9804="","",IF(D9804="Delivered",IF(B9804&lt;=INDEX(P_Due,F9804),1,0),0))</f>
        <v/>
      </c>
    </row>
    <row r="9805" customFormat="false" ht="15" hidden="false" customHeight="false" outlineLevel="0" collapsed="false">
      <c r="A9805" s="37"/>
      <c r="B9805" s="38"/>
      <c r="C9805" s="39"/>
      <c r="D9805" s="39"/>
      <c r="E9805" s="39"/>
      <c r="F9805" s="41" t="str">
        <f aca="false">IF(A9805="","",MATCH(A9805,P_ID,1))</f>
        <v/>
      </c>
      <c r="G9805" s="41" t="str">
        <f aca="false">IF(A9805="","",INDEX(P_Svc,F9805))</f>
        <v/>
      </c>
      <c r="H9805" s="41" t="str">
        <f aca="false">IF(A9805="","",INDEX(P_Zone,F9805))</f>
        <v/>
      </c>
      <c r="I9805" s="41" t="str">
        <f aca="false">IF(A9805="","",IF(D9805="Delivered",IF(B9805&lt;=INDEX(P_Due,F9805),1,0),0))</f>
        <v/>
      </c>
    </row>
    <row r="9806" customFormat="false" ht="15" hidden="false" customHeight="false" outlineLevel="0" collapsed="false">
      <c r="A9806" s="37"/>
      <c r="B9806" s="38"/>
      <c r="C9806" s="39"/>
      <c r="D9806" s="39"/>
      <c r="E9806" s="39"/>
      <c r="F9806" s="41" t="str">
        <f aca="false">IF(A9806="","",MATCH(A9806,P_ID,1))</f>
        <v/>
      </c>
      <c r="G9806" s="41" t="str">
        <f aca="false">IF(A9806="","",INDEX(P_Svc,F9806))</f>
        <v/>
      </c>
      <c r="H9806" s="41" t="str">
        <f aca="false">IF(A9806="","",INDEX(P_Zone,F9806))</f>
        <v/>
      </c>
      <c r="I9806" s="41" t="str">
        <f aca="false">IF(A9806="","",IF(D9806="Delivered",IF(B9806&lt;=INDEX(P_Due,F9806),1,0),0))</f>
        <v/>
      </c>
    </row>
    <row r="9807" customFormat="false" ht="15" hidden="false" customHeight="false" outlineLevel="0" collapsed="false">
      <c r="A9807" s="37"/>
      <c r="B9807" s="38"/>
      <c r="C9807" s="39"/>
      <c r="D9807" s="39"/>
      <c r="E9807" s="39"/>
      <c r="F9807" s="41" t="str">
        <f aca="false">IF(A9807="","",MATCH(A9807,P_ID,1))</f>
        <v/>
      </c>
      <c r="G9807" s="41" t="str">
        <f aca="false">IF(A9807="","",INDEX(P_Svc,F9807))</f>
        <v/>
      </c>
      <c r="H9807" s="41" t="str">
        <f aca="false">IF(A9807="","",INDEX(P_Zone,F9807))</f>
        <v/>
      </c>
      <c r="I9807" s="41" t="str">
        <f aca="false">IF(A9807="","",IF(D9807="Delivered",IF(B9807&lt;=INDEX(P_Due,F9807),1,0),0))</f>
        <v/>
      </c>
    </row>
    <row r="9808" customFormat="false" ht="15" hidden="false" customHeight="false" outlineLevel="0" collapsed="false">
      <c r="A9808" s="37"/>
      <c r="B9808" s="38"/>
      <c r="C9808" s="39"/>
      <c r="D9808" s="39"/>
      <c r="E9808" s="39"/>
      <c r="F9808" s="41" t="str">
        <f aca="false">IF(A9808="","",MATCH(A9808,P_ID,1))</f>
        <v/>
      </c>
      <c r="G9808" s="41" t="str">
        <f aca="false">IF(A9808="","",INDEX(P_Svc,F9808))</f>
        <v/>
      </c>
      <c r="H9808" s="41" t="str">
        <f aca="false">IF(A9808="","",INDEX(P_Zone,F9808))</f>
        <v/>
      </c>
      <c r="I9808" s="41" t="str">
        <f aca="false">IF(A9808="","",IF(D9808="Delivered",IF(B9808&lt;=INDEX(P_Due,F9808),1,0),0))</f>
        <v/>
      </c>
    </row>
    <row r="9809" customFormat="false" ht="15" hidden="false" customHeight="false" outlineLevel="0" collapsed="false">
      <c r="A9809" s="37"/>
      <c r="B9809" s="38"/>
      <c r="C9809" s="39"/>
      <c r="D9809" s="39"/>
      <c r="E9809" s="39"/>
      <c r="F9809" s="41" t="str">
        <f aca="false">IF(A9809="","",MATCH(A9809,P_ID,1))</f>
        <v/>
      </c>
      <c r="G9809" s="41" t="str">
        <f aca="false">IF(A9809="","",INDEX(P_Svc,F9809))</f>
        <v/>
      </c>
      <c r="H9809" s="41" t="str">
        <f aca="false">IF(A9809="","",INDEX(P_Zone,F9809))</f>
        <v/>
      </c>
      <c r="I9809" s="41" t="str">
        <f aca="false">IF(A9809="","",IF(D9809="Delivered",IF(B9809&lt;=INDEX(P_Due,F9809),1,0),0))</f>
        <v/>
      </c>
    </row>
    <row r="9810" customFormat="false" ht="15" hidden="false" customHeight="false" outlineLevel="0" collapsed="false">
      <c r="A9810" s="37"/>
      <c r="B9810" s="38"/>
      <c r="C9810" s="39"/>
      <c r="D9810" s="39"/>
      <c r="E9810" s="39"/>
      <c r="F9810" s="41" t="str">
        <f aca="false">IF(A9810="","",MATCH(A9810,P_ID,1))</f>
        <v/>
      </c>
      <c r="G9810" s="41" t="str">
        <f aca="false">IF(A9810="","",INDEX(P_Svc,F9810))</f>
        <v/>
      </c>
      <c r="H9810" s="41" t="str">
        <f aca="false">IF(A9810="","",INDEX(P_Zone,F9810))</f>
        <v/>
      </c>
      <c r="I9810" s="41" t="str">
        <f aca="false">IF(A9810="","",IF(D9810="Delivered",IF(B9810&lt;=INDEX(P_Due,F9810),1,0),0))</f>
        <v/>
      </c>
    </row>
    <row r="9811" customFormat="false" ht="15" hidden="false" customHeight="false" outlineLevel="0" collapsed="false">
      <c r="A9811" s="37"/>
      <c r="B9811" s="38"/>
      <c r="C9811" s="39"/>
      <c r="D9811" s="39"/>
      <c r="E9811" s="39"/>
      <c r="F9811" s="41" t="str">
        <f aca="false">IF(A9811="","",MATCH(A9811,P_ID,1))</f>
        <v/>
      </c>
      <c r="G9811" s="41" t="str">
        <f aca="false">IF(A9811="","",INDEX(P_Svc,F9811))</f>
        <v/>
      </c>
      <c r="H9811" s="41" t="str">
        <f aca="false">IF(A9811="","",INDEX(P_Zone,F9811))</f>
        <v/>
      </c>
      <c r="I9811" s="41" t="str">
        <f aca="false">IF(A9811="","",IF(D9811="Delivered",IF(B9811&lt;=INDEX(P_Due,F9811),1,0),0))</f>
        <v/>
      </c>
    </row>
    <row r="9812" customFormat="false" ht="15" hidden="false" customHeight="false" outlineLevel="0" collapsed="false">
      <c r="A9812" s="37"/>
      <c r="B9812" s="38"/>
      <c r="C9812" s="39"/>
      <c r="D9812" s="39"/>
      <c r="E9812" s="39"/>
      <c r="F9812" s="41" t="str">
        <f aca="false">IF(A9812="","",MATCH(A9812,P_ID,1))</f>
        <v/>
      </c>
      <c r="G9812" s="41" t="str">
        <f aca="false">IF(A9812="","",INDEX(P_Svc,F9812))</f>
        <v/>
      </c>
      <c r="H9812" s="41" t="str">
        <f aca="false">IF(A9812="","",INDEX(P_Zone,F9812))</f>
        <v/>
      </c>
      <c r="I9812" s="41" t="str">
        <f aca="false">IF(A9812="","",IF(D9812="Delivered",IF(B9812&lt;=INDEX(P_Due,F9812),1,0),0))</f>
        <v/>
      </c>
    </row>
    <row r="9813" customFormat="false" ht="15" hidden="false" customHeight="false" outlineLevel="0" collapsed="false">
      <c r="A9813" s="37"/>
      <c r="B9813" s="38"/>
      <c r="C9813" s="39"/>
      <c r="D9813" s="39"/>
      <c r="E9813" s="39"/>
      <c r="F9813" s="41" t="str">
        <f aca="false">IF(A9813="","",MATCH(A9813,P_ID,1))</f>
        <v/>
      </c>
      <c r="G9813" s="41" t="str">
        <f aca="false">IF(A9813="","",INDEX(P_Svc,F9813))</f>
        <v/>
      </c>
      <c r="H9813" s="41" t="str">
        <f aca="false">IF(A9813="","",INDEX(P_Zone,F9813))</f>
        <v/>
      </c>
      <c r="I9813" s="41" t="str">
        <f aca="false">IF(A9813="","",IF(D9813="Delivered",IF(B9813&lt;=INDEX(P_Due,F9813),1,0),0))</f>
        <v/>
      </c>
    </row>
    <row r="9814" customFormat="false" ht="15" hidden="false" customHeight="false" outlineLevel="0" collapsed="false">
      <c r="A9814" s="37"/>
      <c r="B9814" s="38"/>
      <c r="C9814" s="39"/>
      <c r="D9814" s="39"/>
      <c r="E9814" s="39"/>
      <c r="F9814" s="41" t="str">
        <f aca="false">IF(A9814="","",MATCH(A9814,P_ID,1))</f>
        <v/>
      </c>
      <c r="G9814" s="41" t="str">
        <f aca="false">IF(A9814="","",INDEX(P_Svc,F9814))</f>
        <v/>
      </c>
      <c r="H9814" s="41" t="str">
        <f aca="false">IF(A9814="","",INDEX(P_Zone,F9814))</f>
        <v/>
      </c>
      <c r="I9814" s="41" t="str">
        <f aca="false">IF(A9814="","",IF(D9814="Delivered",IF(B9814&lt;=INDEX(P_Due,F9814),1,0),0))</f>
        <v/>
      </c>
    </row>
    <row r="9815" customFormat="false" ht="15" hidden="false" customHeight="false" outlineLevel="0" collapsed="false">
      <c r="A9815" s="37"/>
      <c r="B9815" s="38"/>
      <c r="C9815" s="39"/>
      <c r="D9815" s="39"/>
      <c r="E9815" s="39"/>
      <c r="F9815" s="41" t="str">
        <f aca="false">IF(A9815="","",MATCH(A9815,P_ID,1))</f>
        <v/>
      </c>
      <c r="G9815" s="41" t="str">
        <f aca="false">IF(A9815="","",INDEX(P_Svc,F9815))</f>
        <v/>
      </c>
      <c r="H9815" s="41" t="str">
        <f aca="false">IF(A9815="","",INDEX(P_Zone,F9815))</f>
        <v/>
      </c>
      <c r="I9815" s="41" t="str">
        <f aca="false">IF(A9815="","",IF(D9815="Delivered",IF(B9815&lt;=INDEX(P_Due,F9815),1,0),0))</f>
        <v/>
      </c>
    </row>
    <row r="9816" customFormat="false" ht="15" hidden="false" customHeight="false" outlineLevel="0" collapsed="false">
      <c r="A9816" s="37"/>
      <c r="B9816" s="38"/>
      <c r="C9816" s="39"/>
      <c r="D9816" s="39"/>
      <c r="E9816" s="39"/>
      <c r="F9816" s="41" t="str">
        <f aca="false">IF(A9816="","",MATCH(A9816,P_ID,1))</f>
        <v/>
      </c>
      <c r="G9816" s="41" t="str">
        <f aca="false">IF(A9816="","",INDEX(P_Svc,F9816))</f>
        <v/>
      </c>
      <c r="H9816" s="41" t="str">
        <f aca="false">IF(A9816="","",INDEX(P_Zone,F9816))</f>
        <v/>
      </c>
      <c r="I9816" s="41" t="str">
        <f aca="false">IF(A9816="","",IF(D9816="Delivered",IF(B9816&lt;=INDEX(P_Due,F9816),1,0),0))</f>
        <v/>
      </c>
    </row>
    <row r="9817" customFormat="false" ht="15" hidden="false" customHeight="false" outlineLevel="0" collapsed="false">
      <c r="A9817" s="37"/>
      <c r="B9817" s="38"/>
      <c r="C9817" s="39"/>
      <c r="D9817" s="39"/>
      <c r="E9817" s="39"/>
      <c r="F9817" s="41" t="str">
        <f aca="false">IF(A9817="","",MATCH(A9817,P_ID,1))</f>
        <v/>
      </c>
      <c r="G9817" s="41" t="str">
        <f aca="false">IF(A9817="","",INDEX(P_Svc,F9817))</f>
        <v/>
      </c>
      <c r="H9817" s="41" t="str">
        <f aca="false">IF(A9817="","",INDEX(P_Zone,F9817))</f>
        <v/>
      </c>
      <c r="I9817" s="41" t="str">
        <f aca="false">IF(A9817="","",IF(D9817="Delivered",IF(B9817&lt;=INDEX(P_Due,F9817),1,0),0))</f>
        <v/>
      </c>
    </row>
    <row r="9818" customFormat="false" ht="15" hidden="false" customHeight="false" outlineLevel="0" collapsed="false">
      <c r="A9818" s="37"/>
      <c r="B9818" s="38"/>
      <c r="C9818" s="39"/>
      <c r="D9818" s="39"/>
      <c r="E9818" s="39"/>
      <c r="F9818" s="41" t="str">
        <f aca="false">IF(A9818="","",MATCH(A9818,P_ID,1))</f>
        <v/>
      </c>
      <c r="G9818" s="41" t="str">
        <f aca="false">IF(A9818="","",INDEX(P_Svc,F9818))</f>
        <v/>
      </c>
      <c r="H9818" s="41" t="str">
        <f aca="false">IF(A9818="","",INDEX(P_Zone,F9818))</f>
        <v/>
      </c>
      <c r="I9818" s="41" t="str">
        <f aca="false">IF(A9818="","",IF(D9818="Delivered",IF(B9818&lt;=INDEX(P_Due,F9818),1,0),0))</f>
        <v/>
      </c>
    </row>
    <row r="9819" customFormat="false" ht="15" hidden="false" customHeight="false" outlineLevel="0" collapsed="false">
      <c r="A9819" s="37"/>
      <c r="B9819" s="38"/>
      <c r="C9819" s="39"/>
      <c r="D9819" s="39"/>
      <c r="E9819" s="39"/>
      <c r="F9819" s="41" t="str">
        <f aca="false">IF(A9819="","",MATCH(A9819,P_ID,1))</f>
        <v/>
      </c>
      <c r="G9819" s="41" t="str">
        <f aca="false">IF(A9819="","",INDEX(P_Svc,F9819))</f>
        <v/>
      </c>
      <c r="H9819" s="41" t="str">
        <f aca="false">IF(A9819="","",INDEX(P_Zone,F9819))</f>
        <v/>
      </c>
      <c r="I9819" s="41" t="str">
        <f aca="false">IF(A9819="","",IF(D9819="Delivered",IF(B9819&lt;=INDEX(P_Due,F9819),1,0),0))</f>
        <v/>
      </c>
    </row>
    <row r="9820" customFormat="false" ht="15" hidden="false" customHeight="false" outlineLevel="0" collapsed="false">
      <c r="A9820" s="37"/>
      <c r="B9820" s="38"/>
      <c r="C9820" s="39"/>
      <c r="D9820" s="39"/>
      <c r="E9820" s="39"/>
      <c r="F9820" s="41" t="str">
        <f aca="false">IF(A9820="","",MATCH(A9820,P_ID,1))</f>
        <v/>
      </c>
      <c r="G9820" s="41" t="str">
        <f aca="false">IF(A9820="","",INDEX(P_Svc,F9820))</f>
        <v/>
      </c>
      <c r="H9820" s="41" t="str">
        <f aca="false">IF(A9820="","",INDEX(P_Zone,F9820))</f>
        <v/>
      </c>
      <c r="I9820" s="41" t="str">
        <f aca="false">IF(A9820="","",IF(D9820="Delivered",IF(B9820&lt;=INDEX(P_Due,F9820),1,0),0))</f>
        <v/>
      </c>
    </row>
    <row r="9821" customFormat="false" ht="15" hidden="false" customHeight="false" outlineLevel="0" collapsed="false">
      <c r="A9821" s="37"/>
      <c r="B9821" s="38"/>
      <c r="C9821" s="39"/>
      <c r="D9821" s="39"/>
      <c r="E9821" s="39"/>
      <c r="F9821" s="41" t="str">
        <f aca="false">IF(A9821="","",MATCH(A9821,P_ID,1))</f>
        <v/>
      </c>
      <c r="G9821" s="41" t="str">
        <f aca="false">IF(A9821="","",INDEX(P_Svc,F9821))</f>
        <v/>
      </c>
      <c r="H9821" s="41" t="str">
        <f aca="false">IF(A9821="","",INDEX(P_Zone,F9821))</f>
        <v/>
      </c>
      <c r="I9821" s="41" t="str">
        <f aca="false">IF(A9821="","",IF(D9821="Delivered",IF(B9821&lt;=INDEX(P_Due,F9821),1,0),0))</f>
        <v/>
      </c>
    </row>
    <row r="9822" customFormat="false" ht="15" hidden="false" customHeight="false" outlineLevel="0" collapsed="false">
      <c r="A9822" s="37"/>
      <c r="B9822" s="38"/>
      <c r="C9822" s="39"/>
      <c r="D9822" s="39"/>
      <c r="E9822" s="39"/>
      <c r="F9822" s="41" t="str">
        <f aca="false">IF(A9822="","",MATCH(A9822,P_ID,1))</f>
        <v/>
      </c>
      <c r="G9822" s="41" t="str">
        <f aca="false">IF(A9822="","",INDEX(P_Svc,F9822))</f>
        <v/>
      </c>
      <c r="H9822" s="41" t="str">
        <f aca="false">IF(A9822="","",INDEX(P_Zone,F9822))</f>
        <v/>
      </c>
      <c r="I9822" s="41" t="str">
        <f aca="false">IF(A9822="","",IF(D9822="Delivered",IF(B9822&lt;=INDEX(P_Due,F9822),1,0),0))</f>
        <v/>
      </c>
    </row>
    <row r="9823" customFormat="false" ht="15" hidden="false" customHeight="false" outlineLevel="0" collapsed="false">
      <c r="A9823" s="37"/>
      <c r="B9823" s="38"/>
      <c r="C9823" s="39"/>
      <c r="D9823" s="39"/>
      <c r="E9823" s="39"/>
      <c r="F9823" s="41" t="str">
        <f aca="false">IF(A9823="","",MATCH(A9823,P_ID,1))</f>
        <v/>
      </c>
      <c r="G9823" s="41" t="str">
        <f aca="false">IF(A9823="","",INDEX(P_Svc,F9823))</f>
        <v/>
      </c>
      <c r="H9823" s="41" t="str">
        <f aca="false">IF(A9823="","",INDEX(P_Zone,F9823))</f>
        <v/>
      </c>
      <c r="I9823" s="41" t="str">
        <f aca="false">IF(A9823="","",IF(D9823="Delivered",IF(B9823&lt;=INDEX(P_Due,F9823),1,0),0))</f>
        <v/>
      </c>
    </row>
    <row r="9824" customFormat="false" ht="15" hidden="false" customHeight="false" outlineLevel="0" collapsed="false">
      <c r="A9824" s="37"/>
      <c r="B9824" s="38"/>
      <c r="C9824" s="39"/>
      <c r="D9824" s="39"/>
      <c r="E9824" s="39"/>
      <c r="F9824" s="41" t="str">
        <f aca="false">IF(A9824="","",MATCH(A9824,P_ID,1))</f>
        <v/>
      </c>
      <c r="G9824" s="41" t="str">
        <f aca="false">IF(A9824="","",INDEX(P_Svc,F9824))</f>
        <v/>
      </c>
      <c r="H9824" s="41" t="str">
        <f aca="false">IF(A9824="","",INDEX(P_Zone,F9824))</f>
        <v/>
      </c>
      <c r="I9824" s="41" t="str">
        <f aca="false">IF(A9824="","",IF(D9824="Delivered",IF(B9824&lt;=INDEX(P_Due,F9824),1,0),0))</f>
        <v/>
      </c>
    </row>
    <row r="9825" customFormat="false" ht="15" hidden="false" customHeight="false" outlineLevel="0" collapsed="false">
      <c r="A9825" s="37"/>
      <c r="B9825" s="38"/>
      <c r="C9825" s="39"/>
      <c r="D9825" s="39"/>
      <c r="E9825" s="39"/>
      <c r="F9825" s="41" t="str">
        <f aca="false">IF(A9825="","",MATCH(A9825,P_ID,1))</f>
        <v/>
      </c>
      <c r="G9825" s="41" t="str">
        <f aca="false">IF(A9825="","",INDEX(P_Svc,F9825))</f>
        <v/>
      </c>
      <c r="H9825" s="41" t="str">
        <f aca="false">IF(A9825="","",INDEX(P_Zone,F9825))</f>
        <v/>
      </c>
      <c r="I9825" s="41" t="str">
        <f aca="false">IF(A9825="","",IF(D9825="Delivered",IF(B9825&lt;=INDEX(P_Due,F9825),1,0),0))</f>
        <v/>
      </c>
    </row>
    <row r="9826" customFormat="false" ht="15" hidden="false" customHeight="false" outlineLevel="0" collapsed="false">
      <c r="A9826" s="37"/>
      <c r="B9826" s="38"/>
      <c r="C9826" s="39"/>
      <c r="D9826" s="39"/>
      <c r="E9826" s="39"/>
      <c r="F9826" s="41" t="str">
        <f aca="false">IF(A9826="","",MATCH(A9826,P_ID,1))</f>
        <v/>
      </c>
      <c r="G9826" s="41" t="str">
        <f aca="false">IF(A9826="","",INDEX(P_Svc,F9826))</f>
        <v/>
      </c>
      <c r="H9826" s="41" t="str">
        <f aca="false">IF(A9826="","",INDEX(P_Zone,F9826))</f>
        <v/>
      </c>
      <c r="I9826" s="41" t="str">
        <f aca="false">IF(A9826="","",IF(D9826="Delivered",IF(B9826&lt;=INDEX(P_Due,F9826),1,0),0))</f>
        <v/>
      </c>
    </row>
    <row r="9827" customFormat="false" ht="15" hidden="false" customHeight="false" outlineLevel="0" collapsed="false">
      <c r="A9827" s="37"/>
      <c r="B9827" s="38"/>
      <c r="C9827" s="39"/>
      <c r="D9827" s="39"/>
      <c r="E9827" s="39"/>
      <c r="F9827" s="41" t="str">
        <f aca="false">IF(A9827="","",MATCH(A9827,P_ID,1))</f>
        <v/>
      </c>
      <c r="G9827" s="41" t="str">
        <f aca="false">IF(A9827="","",INDEX(P_Svc,F9827))</f>
        <v/>
      </c>
      <c r="H9827" s="41" t="str">
        <f aca="false">IF(A9827="","",INDEX(P_Zone,F9827))</f>
        <v/>
      </c>
      <c r="I9827" s="41" t="str">
        <f aca="false">IF(A9827="","",IF(D9827="Delivered",IF(B9827&lt;=INDEX(P_Due,F9827),1,0),0))</f>
        <v/>
      </c>
    </row>
    <row r="9828" customFormat="false" ht="15" hidden="false" customHeight="false" outlineLevel="0" collapsed="false">
      <c r="A9828" s="37"/>
      <c r="B9828" s="38"/>
      <c r="C9828" s="39"/>
      <c r="D9828" s="39"/>
      <c r="E9828" s="39"/>
      <c r="F9828" s="41" t="str">
        <f aca="false">IF(A9828="","",MATCH(A9828,P_ID,1))</f>
        <v/>
      </c>
      <c r="G9828" s="41" t="str">
        <f aca="false">IF(A9828="","",INDEX(P_Svc,F9828))</f>
        <v/>
      </c>
      <c r="H9828" s="41" t="str">
        <f aca="false">IF(A9828="","",INDEX(P_Zone,F9828))</f>
        <v/>
      </c>
      <c r="I9828" s="41" t="str">
        <f aca="false">IF(A9828="","",IF(D9828="Delivered",IF(B9828&lt;=INDEX(P_Due,F9828),1,0),0))</f>
        <v/>
      </c>
    </row>
    <row r="9829" customFormat="false" ht="15" hidden="false" customHeight="false" outlineLevel="0" collapsed="false">
      <c r="A9829" s="37"/>
      <c r="B9829" s="38"/>
      <c r="C9829" s="39"/>
      <c r="D9829" s="39"/>
      <c r="E9829" s="39"/>
      <c r="F9829" s="41" t="str">
        <f aca="false">IF(A9829="","",MATCH(A9829,P_ID,1))</f>
        <v/>
      </c>
      <c r="G9829" s="41" t="str">
        <f aca="false">IF(A9829="","",INDEX(P_Svc,F9829))</f>
        <v/>
      </c>
      <c r="H9829" s="41" t="str">
        <f aca="false">IF(A9829="","",INDEX(P_Zone,F9829))</f>
        <v/>
      </c>
      <c r="I9829" s="41" t="str">
        <f aca="false">IF(A9829="","",IF(D9829="Delivered",IF(B9829&lt;=INDEX(P_Due,F9829),1,0),0))</f>
        <v/>
      </c>
    </row>
    <row r="9830" customFormat="false" ht="15" hidden="false" customHeight="false" outlineLevel="0" collapsed="false">
      <c r="A9830" s="37"/>
      <c r="B9830" s="38"/>
      <c r="C9830" s="39"/>
      <c r="D9830" s="39"/>
      <c r="E9830" s="39"/>
      <c r="F9830" s="41" t="str">
        <f aca="false">IF(A9830="","",MATCH(A9830,P_ID,1))</f>
        <v/>
      </c>
      <c r="G9830" s="41" t="str">
        <f aca="false">IF(A9830="","",INDEX(P_Svc,F9830))</f>
        <v/>
      </c>
      <c r="H9830" s="41" t="str">
        <f aca="false">IF(A9830="","",INDEX(P_Zone,F9830))</f>
        <v/>
      </c>
      <c r="I9830" s="41" t="str">
        <f aca="false">IF(A9830="","",IF(D9830="Delivered",IF(B9830&lt;=INDEX(P_Due,F9830),1,0),0))</f>
        <v/>
      </c>
    </row>
    <row r="9831" customFormat="false" ht="15" hidden="false" customHeight="false" outlineLevel="0" collapsed="false">
      <c r="A9831" s="37"/>
      <c r="B9831" s="38"/>
      <c r="C9831" s="39"/>
      <c r="D9831" s="39"/>
      <c r="E9831" s="39"/>
      <c r="F9831" s="41" t="str">
        <f aca="false">IF(A9831="","",MATCH(A9831,P_ID,1))</f>
        <v/>
      </c>
      <c r="G9831" s="41" t="str">
        <f aca="false">IF(A9831="","",INDEX(P_Svc,F9831))</f>
        <v/>
      </c>
      <c r="H9831" s="41" t="str">
        <f aca="false">IF(A9831="","",INDEX(P_Zone,F9831))</f>
        <v/>
      </c>
      <c r="I9831" s="41" t="str">
        <f aca="false">IF(A9831="","",IF(D9831="Delivered",IF(B9831&lt;=INDEX(P_Due,F9831),1,0),0))</f>
        <v/>
      </c>
    </row>
    <row r="9832" customFormat="false" ht="15" hidden="false" customHeight="false" outlineLevel="0" collapsed="false">
      <c r="A9832" s="37"/>
      <c r="B9832" s="38"/>
      <c r="C9832" s="39"/>
      <c r="D9832" s="39"/>
      <c r="E9832" s="39"/>
      <c r="F9832" s="41" t="str">
        <f aca="false">IF(A9832="","",MATCH(A9832,P_ID,1))</f>
        <v/>
      </c>
      <c r="G9832" s="41" t="str">
        <f aca="false">IF(A9832="","",INDEX(P_Svc,F9832))</f>
        <v/>
      </c>
      <c r="H9832" s="41" t="str">
        <f aca="false">IF(A9832="","",INDEX(P_Zone,F9832))</f>
        <v/>
      </c>
      <c r="I9832" s="41" t="str">
        <f aca="false">IF(A9832="","",IF(D9832="Delivered",IF(B9832&lt;=INDEX(P_Due,F9832),1,0),0))</f>
        <v/>
      </c>
    </row>
    <row r="9833" customFormat="false" ht="15" hidden="false" customHeight="false" outlineLevel="0" collapsed="false">
      <c r="A9833" s="37"/>
      <c r="B9833" s="38"/>
      <c r="C9833" s="39"/>
      <c r="D9833" s="39"/>
      <c r="E9833" s="39"/>
      <c r="F9833" s="41" t="str">
        <f aca="false">IF(A9833="","",MATCH(A9833,P_ID,1))</f>
        <v/>
      </c>
      <c r="G9833" s="41" t="str">
        <f aca="false">IF(A9833="","",INDEX(P_Svc,F9833))</f>
        <v/>
      </c>
      <c r="H9833" s="41" t="str">
        <f aca="false">IF(A9833="","",INDEX(P_Zone,F9833))</f>
        <v/>
      </c>
      <c r="I9833" s="41" t="str">
        <f aca="false">IF(A9833="","",IF(D9833="Delivered",IF(B9833&lt;=INDEX(P_Due,F9833),1,0),0))</f>
        <v/>
      </c>
    </row>
    <row r="9834" customFormat="false" ht="15" hidden="false" customHeight="false" outlineLevel="0" collapsed="false">
      <c r="A9834" s="37"/>
      <c r="B9834" s="38"/>
      <c r="C9834" s="39"/>
      <c r="D9834" s="39"/>
      <c r="E9834" s="39"/>
      <c r="F9834" s="41" t="str">
        <f aca="false">IF(A9834="","",MATCH(A9834,P_ID,1))</f>
        <v/>
      </c>
      <c r="G9834" s="41" t="str">
        <f aca="false">IF(A9834="","",INDEX(P_Svc,F9834))</f>
        <v/>
      </c>
      <c r="H9834" s="41" t="str">
        <f aca="false">IF(A9834="","",INDEX(P_Zone,F9834))</f>
        <v/>
      </c>
      <c r="I9834" s="41" t="str">
        <f aca="false">IF(A9834="","",IF(D9834="Delivered",IF(B9834&lt;=INDEX(P_Due,F9834),1,0),0))</f>
        <v/>
      </c>
    </row>
    <row r="9835" customFormat="false" ht="15" hidden="false" customHeight="false" outlineLevel="0" collapsed="false">
      <c r="A9835" s="37"/>
      <c r="B9835" s="38"/>
      <c r="C9835" s="39"/>
      <c r="D9835" s="39"/>
      <c r="E9835" s="39"/>
      <c r="F9835" s="41" t="str">
        <f aca="false">IF(A9835="","",MATCH(A9835,P_ID,1))</f>
        <v/>
      </c>
      <c r="G9835" s="41" t="str">
        <f aca="false">IF(A9835="","",INDEX(P_Svc,F9835))</f>
        <v/>
      </c>
      <c r="H9835" s="41" t="str">
        <f aca="false">IF(A9835="","",INDEX(P_Zone,F9835))</f>
        <v/>
      </c>
      <c r="I9835" s="41" t="str">
        <f aca="false">IF(A9835="","",IF(D9835="Delivered",IF(B9835&lt;=INDEX(P_Due,F9835),1,0),0))</f>
        <v/>
      </c>
    </row>
    <row r="9836" customFormat="false" ht="15" hidden="false" customHeight="false" outlineLevel="0" collapsed="false">
      <c r="A9836" s="37"/>
      <c r="B9836" s="38"/>
      <c r="C9836" s="39"/>
      <c r="D9836" s="39"/>
      <c r="E9836" s="39"/>
      <c r="F9836" s="41" t="str">
        <f aca="false">IF(A9836="","",MATCH(A9836,P_ID,1))</f>
        <v/>
      </c>
      <c r="G9836" s="41" t="str">
        <f aca="false">IF(A9836="","",INDEX(P_Svc,F9836))</f>
        <v/>
      </c>
      <c r="H9836" s="41" t="str">
        <f aca="false">IF(A9836="","",INDEX(P_Zone,F9836))</f>
        <v/>
      </c>
      <c r="I9836" s="41" t="str">
        <f aca="false">IF(A9836="","",IF(D9836="Delivered",IF(B9836&lt;=INDEX(P_Due,F9836),1,0),0))</f>
        <v/>
      </c>
    </row>
    <row r="9837" customFormat="false" ht="15" hidden="false" customHeight="false" outlineLevel="0" collapsed="false">
      <c r="A9837" s="37"/>
      <c r="B9837" s="38"/>
      <c r="C9837" s="39"/>
      <c r="D9837" s="39"/>
      <c r="E9837" s="39"/>
      <c r="F9837" s="41" t="str">
        <f aca="false">IF(A9837="","",MATCH(A9837,P_ID,1))</f>
        <v/>
      </c>
      <c r="G9837" s="41" t="str">
        <f aca="false">IF(A9837="","",INDEX(P_Svc,F9837))</f>
        <v/>
      </c>
      <c r="H9837" s="41" t="str">
        <f aca="false">IF(A9837="","",INDEX(P_Zone,F9837))</f>
        <v/>
      </c>
      <c r="I9837" s="41" t="str">
        <f aca="false">IF(A9837="","",IF(D9837="Delivered",IF(B9837&lt;=INDEX(P_Due,F9837),1,0),0))</f>
        <v/>
      </c>
    </row>
    <row r="9838" customFormat="false" ht="15" hidden="false" customHeight="false" outlineLevel="0" collapsed="false">
      <c r="A9838" s="37"/>
      <c r="B9838" s="38"/>
      <c r="C9838" s="39"/>
      <c r="D9838" s="39"/>
      <c r="E9838" s="39"/>
      <c r="F9838" s="41" t="str">
        <f aca="false">IF(A9838="","",MATCH(A9838,P_ID,1))</f>
        <v/>
      </c>
      <c r="G9838" s="41" t="str">
        <f aca="false">IF(A9838="","",INDEX(P_Svc,F9838))</f>
        <v/>
      </c>
      <c r="H9838" s="41" t="str">
        <f aca="false">IF(A9838="","",INDEX(P_Zone,F9838))</f>
        <v/>
      </c>
      <c r="I9838" s="41" t="str">
        <f aca="false">IF(A9838="","",IF(D9838="Delivered",IF(B9838&lt;=INDEX(P_Due,F9838),1,0),0))</f>
        <v/>
      </c>
    </row>
    <row r="9839" customFormat="false" ht="15" hidden="false" customHeight="false" outlineLevel="0" collapsed="false">
      <c r="A9839" s="37"/>
      <c r="B9839" s="38"/>
      <c r="C9839" s="39"/>
      <c r="D9839" s="39"/>
      <c r="E9839" s="39"/>
      <c r="F9839" s="41" t="str">
        <f aca="false">IF(A9839="","",MATCH(A9839,P_ID,1))</f>
        <v/>
      </c>
      <c r="G9839" s="41" t="str">
        <f aca="false">IF(A9839="","",INDEX(P_Svc,F9839))</f>
        <v/>
      </c>
      <c r="H9839" s="41" t="str">
        <f aca="false">IF(A9839="","",INDEX(P_Zone,F9839))</f>
        <v/>
      </c>
      <c r="I9839" s="41" t="str">
        <f aca="false">IF(A9839="","",IF(D9839="Delivered",IF(B9839&lt;=INDEX(P_Due,F9839),1,0),0))</f>
        <v/>
      </c>
    </row>
    <row r="9840" customFormat="false" ht="15" hidden="false" customHeight="false" outlineLevel="0" collapsed="false">
      <c r="A9840" s="37"/>
      <c r="B9840" s="38"/>
      <c r="C9840" s="39"/>
      <c r="D9840" s="39"/>
      <c r="E9840" s="39"/>
      <c r="F9840" s="41" t="str">
        <f aca="false">IF(A9840="","",MATCH(A9840,P_ID,1))</f>
        <v/>
      </c>
      <c r="G9840" s="41" t="str">
        <f aca="false">IF(A9840="","",INDEX(P_Svc,F9840))</f>
        <v/>
      </c>
      <c r="H9840" s="41" t="str">
        <f aca="false">IF(A9840="","",INDEX(P_Zone,F9840))</f>
        <v/>
      </c>
      <c r="I9840" s="41" t="str">
        <f aca="false">IF(A9840="","",IF(D9840="Delivered",IF(B9840&lt;=INDEX(P_Due,F9840),1,0),0))</f>
        <v/>
      </c>
    </row>
    <row r="9841" customFormat="false" ht="15" hidden="false" customHeight="false" outlineLevel="0" collapsed="false">
      <c r="A9841" s="37"/>
      <c r="B9841" s="38"/>
      <c r="C9841" s="39"/>
      <c r="D9841" s="39"/>
      <c r="E9841" s="39"/>
      <c r="F9841" s="41" t="str">
        <f aca="false">IF(A9841="","",MATCH(A9841,P_ID,1))</f>
        <v/>
      </c>
      <c r="G9841" s="41" t="str">
        <f aca="false">IF(A9841="","",INDEX(P_Svc,F9841))</f>
        <v/>
      </c>
      <c r="H9841" s="41" t="str">
        <f aca="false">IF(A9841="","",INDEX(P_Zone,F9841))</f>
        <v/>
      </c>
      <c r="I9841" s="41" t="str">
        <f aca="false">IF(A9841="","",IF(D9841="Delivered",IF(B9841&lt;=INDEX(P_Due,F9841),1,0),0))</f>
        <v/>
      </c>
    </row>
    <row r="9842" customFormat="false" ht="15" hidden="false" customHeight="false" outlineLevel="0" collapsed="false">
      <c r="A9842" s="37"/>
      <c r="B9842" s="38"/>
      <c r="C9842" s="39"/>
      <c r="D9842" s="39"/>
      <c r="E9842" s="39"/>
      <c r="F9842" s="41" t="str">
        <f aca="false">IF(A9842="","",MATCH(A9842,P_ID,1))</f>
        <v/>
      </c>
      <c r="G9842" s="41" t="str">
        <f aca="false">IF(A9842="","",INDEX(P_Svc,F9842))</f>
        <v/>
      </c>
      <c r="H9842" s="41" t="str">
        <f aca="false">IF(A9842="","",INDEX(P_Zone,F9842))</f>
        <v/>
      </c>
      <c r="I9842" s="41" t="str">
        <f aca="false">IF(A9842="","",IF(D9842="Delivered",IF(B9842&lt;=INDEX(P_Due,F9842),1,0),0))</f>
        <v/>
      </c>
    </row>
    <row r="9843" customFormat="false" ht="15" hidden="false" customHeight="false" outlineLevel="0" collapsed="false">
      <c r="A9843" s="37"/>
      <c r="B9843" s="38"/>
      <c r="C9843" s="39"/>
      <c r="D9843" s="39"/>
      <c r="E9843" s="39"/>
      <c r="F9843" s="41" t="str">
        <f aca="false">IF(A9843="","",MATCH(A9843,P_ID,1))</f>
        <v/>
      </c>
      <c r="G9843" s="41" t="str">
        <f aca="false">IF(A9843="","",INDEX(P_Svc,F9843))</f>
        <v/>
      </c>
      <c r="H9843" s="41" t="str">
        <f aca="false">IF(A9843="","",INDEX(P_Zone,F9843))</f>
        <v/>
      </c>
      <c r="I9843" s="41" t="str">
        <f aca="false">IF(A9843="","",IF(D9843="Delivered",IF(B9843&lt;=INDEX(P_Due,F9843),1,0),0))</f>
        <v/>
      </c>
    </row>
    <row r="9844" customFormat="false" ht="15" hidden="false" customHeight="false" outlineLevel="0" collapsed="false">
      <c r="A9844" s="37"/>
      <c r="B9844" s="38"/>
      <c r="C9844" s="39"/>
      <c r="D9844" s="39"/>
      <c r="E9844" s="39"/>
      <c r="F9844" s="41" t="str">
        <f aca="false">IF(A9844="","",MATCH(A9844,P_ID,1))</f>
        <v/>
      </c>
      <c r="G9844" s="41" t="str">
        <f aca="false">IF(A9844="","",INDEX(P_Svc,F9844))</f>
        <v/>
      </c>
      <c r="H9844" s="41" t="str">
        <f aca="false">IF(A9844="","",INDEX(P_Zone,F9844))</f>
        <v/>
      </c>
      <c r="I9844" s="41" t="str">
        <f aca="false">IF(A9844="","",IF(D9844="Delivered",IF(B9844&lt;=INDEX(P_Due,F9844),1,0),0))</f>
        <v/>
      </c>
    </row>
    <row r="9845" customFormat="false" ht="15" hidden="false" customHeight="false" outlineLevel="0" collapsed="false">
      <c r="A9845" s="37"/>
      <c r="B9845" s="38"/>
      <c r="C9845" s="39"/>
      <c r="D9845" s="39"/>
      <c r="E9845" s="39"/>
      <c r="F9845" s="41" t="str">
        <f aca="false">IF(A9845="","",MATCH(A9845,P_ID,1))</f>
        <v/>
      </c>
      <c r="G9845" s="41" t="str">
        <f aca="false">IF(A9845="","",INDEX(P_Svc,F9845))</f>
        <v/>
      </c>
      <c r="H9845" s="41" t="str">
        <f aca="false">IF(A9845="","",INDEX(P_Zone,F9845))</f>
        <v/>
      </c>
      <c r="I9845" s="41" t="str">
        <f aca="false">IF(A9845="","",IF(D9845="Delivered",IF(B9845&lt;=INDEX(P_Due,F9845),1,0),0))</f>
        <v/>
      </c>
    </row>
    <row r="9846" customFormat="false" ht="15" hidden="false" customHeight="false" outlineLevel="0" collapsed="false">
      <c r="A9846" s="37"/>
      <c r="B9846" s="38"/>
      <c r="C9846" s="39"/>
      <c r="D9846" s="39"/>
      <c r="E9846" s="39"/>
      <c r="F9846" s="41" t="str">
        <f aca="false">IF(A9846="","",MATCH(A9846,P_ID,1))</f>
        <v/>
      </c>
      <c r="G9846" s="41" t="str">
        <f aca="false">IF(A9846="","",INDEX(P_Svc,F9846))</f>
        <v/>
      </c>
      <c r="H9846" s="41" t="str">
        <f aca="false">IF(A9846="","",INDEX(P_Zone,F9846))</f>
        <v/>
      </c>
      <c r="I9846" s="41" t="str">
        <f aca="false">IF(A9846="","",IF(D9846="Delivered",IF(B9846&lt;=INDEX(P_Due,F9846),1,0),0))</f>
        <v/>
      </c>
    </row>
    <row r="9847" customFormat="false" ht="15" hidden="false" customHeight="false" outlineLevel="0" collapsed="false">
      <c r="A9847" s="37"/>
      <c r="B9847" s="38"/>
      <c r="C9847" s="39"/>
      <c r="D9847" s="39"/>
      <c r="E9847" s="39"/>
      <c r="F9847" s="41" t="str">
        <f aca="false">IF(A9847="","",MATCH(A9847,P_ID,1))</f>
        <v/>
      </c>
      <c r="G9847" s="41" t="str">
        <f aca="false">IF(A9847="","",INDEX(P_Svc,F9847))</f>
        <v/>
      </c>
      <c r="H9847" s="41" t="str">
        <f aca="false">IF(A9847="","",INDEX(P_Zone,F9847))</f>
        <v/>
      </c>
      <c r="I9847" s="41" t="str">
        <f aca="false">IF(A9847="","",IF(D9847="Delivered",IF(B9847&lt;=INDEX(P_Due,F9847),1,0),0))</f>
        <v/>
      </c>
    </row>
    <row r="9848" customFormat="false" ht="15" hidden="false" customHeight="false" outlineLevel="0" collapsed="false">
      <c r="A9848" s="37"/>
      <c r="B9848" s="38"/>
      <c r="C9848" s="39"/>
      <c r="D9848" s="39"/>
      <c r="E9848" s="39"/>
      <c r="F9848" s="41" t="str">
        <f aca="false">IF(A9848="","",MATCH(A9848,P_ID,1))</f>
        <v/>
      </c>
      <c r="G9848" s="41" t="str">
        <f aca="false">IF(A9848="","",INDEX(P_Svc,F9848))</f>
        <v/>
      </c>
      <c r="H9848" s="41" t="str">
        <f aca="false">IF(A9848="","",INDEX(P_Zone,F9848))</f>
        <v/>
      </c>
      <c r="I9848" s="41" t="str">
        <f aca="false">IF(A9848="","",IF(D9848="Delivered",IF(B9848&lt;=INDEX(P_Due,F9848),1,0),0))</f>
        <v/>
      </c>
    </row>
    <row r="9849" customFormat="false" ht="15" hidden="false" customHeight="false" outlineLevel="0" collapsed="false">
      <c r="A9849" s="37"/>
      <c r="B9849" s="38"/>
      <c r="C9849" s="39"/>
      <c r="D9849" s="39"/>
      <c r="E9849" s="39"/>
      <c r="F9849" s="41" t="str">
        <f aca="false">IF(A9849="","",MATCH(A9849,P_ID,1))</f>
        <v/>
      </c>
      <c r="G9849" s="41" t="str">
        <f aca="false">IF(A9849="","",INDEX(P_Svc,F9849))</f>
        <v/>
      </c>
      <c r="H9849" s="41" t="str">
        <f aca="false">IF(A9849="","",INDEX(P_Zone,F9849))</f>
        <v/>
      </c>
      <c r="I9849" s="41" t="str">
        <f aca="false">IF(A9849="","",IF(D9849="Delivered",IF(B9849&lt;=INDEX(P_Due,F9849),1,0),0))</f>
        <v/>
      </c>
    </row>
    <row r="9850" customFormat="false" ht="15" hidden="false" customHeight="false" outlineLevel="0" collapsed="false">
      <c r="A9850" s="37"/>
      <c r="B9850" s="38"/>
      <c r="C9850" s="39"/>
      <c r="D9850" s="39"/>
      <c r="E9850" s="39"/>
      <c r="F9850" s="41" t="str">
        <f aca="false">IF(A9850="","",MATCH(A9850,P_ID,1))</f>
        <v/>
      </c>
      <c r="G9850" s="41" t="str">
        <f aca="false">IF(A9850="","",INDEX(P_Svc,F9850))</f>
        <v/>
      </c>
      <c r="H9850" s="41" t="str">
        <f aca="false">IF(A9850="","",INDEX(P_Zone,F9850))</f>
        <v/>
      </c>
      <c r="I9850" s="41" t="str">
        <f aca="false">IF(A9850="","",IF(D9850="Delivered",IF(B9850&lt;=INDEX(P_Due,F9850),1,0),0))</f>
        <v/>
      </c>
    </row>
    <row r="9851" customFormat="false" ht="15" hidden="false" customHeight="false" outlineLevel="0" collapsed="false">
      <c r="A9851" s="37"/>
      <c r="B9851" s="38"/>
      <c r="C9851" s="39"/>
      <c r="D9851" s="39"/>
      <c r="E9851" s="39"/>
      <c r="F9851" s="41" t="str">
        <f aca="false">IF(A9851="","",MATCH(A9851,P_ID,1))</f>
        <v/>
      </c>
      <c r="G9851" s="41" t="str">
        <f aca="false">IF(A9851="","",INDEX(P_Svc,F9851))</f>
        <v/>
      </c>
      <c r="H9851" s="41" t="str">
        <f aca="false">IF(A9851="","",INDEX(P_Zone,F9851))</f>
        <v/>
      </c>
      <c r="I9851" s="41" t="str">
        <f aca="false">IF(A9851="","",IF(D9851="Delivered",IF(B9851&lt;=INDEX(P_Due,F9851),1,0),0))</f>
        <v/>
      </c>
    </row>
    <row r="9852" customFormat="false" ht="15" hidden="false" customHeight="false" outlineLevel="0" collapsed="false">
      <c r="A9852" s="37"/>
      <c r="B9852" s="38"/>
      <c r="C9852" s="39"/>
      <c r="D9852" s="39"/>
      <c r="E9852" s="39"/>
      <c r="F9852" s="41" t="str">
        <f aca="false">IF(A9852="","",MATCH(A9852,P_ID,1))</f>
        <v/>
      </c>
      <c r="G9852" s="41" t="str">
        <f aca="false">IF(A9852="","",INDEX(P_Svc,F9852))</f>
        <v/>
      </c>
      <c r="H9852" s="41" t="str">
        <f aca="false">IF(A9852="","",INDEX(P_Zone,F9852))</f>
        <v/>
      </c>
      <c r="I9852" s="41" t="str">
        <f aca="false">IF(A9852="","",IF(D9852="Delivered",IF(B9852&lt;=INDEX(P_Due,F9852),1,0),0))</f>
        <v/>
      </c>
    </row>
    <row r="9853" customFormat="false" ht="15" hidden="false" customHeight="false" outlineLevel="0" collapsed="false">
      <c r="A9853" s="37"/>
      <c r="B9853" s="38"/>
      <c r="C9853" s="39"/>
      <c r="D9853" s="39"/>
      <c r="E9853" s="39"/>
      <c r="F9853" s="41" t="str">
        <f aca="false">IF(A9853="","",MATCH(A9853,P_ID,1))</f>
        <v/>
      </c>
      <c r="G9853" s="41" t="str">
        <f aca="false">IF(A9853="","",INDEX(P_Svc,F9853))</f>
        <v/>
      </c>
      <c r="H9853" s="41" t="str">
        <f aca="false">IF(A9853="","",INDEX(P_Zone,F9853))</f>
        <v/>
      </c>
      <c r="I9853" s="41" t="str">
        <f aca="false">IF(A9853="","",IF(D9853="Delivered",IF(B9853&lt;=INDEX(P_Due,F9853),1,0),0))</f>
        <v/>
      </c>
    </row>
    <row r="9854" customFormat="false" ht="15" hidden="false" customHeight="false" outlineLevel="0" collapsed="false">
      <c r="A9854" s="37"/>
      <c r="B9854" s="38"/>
      <c r="C9854" s="39"/>
      <c r="D9854" s="39"/>
      <c r="E9854" s="39"/>
      <c r="F9854" s="41" t="str">
        <f aca="false">IF(A9854="","",MATCH(A9854,P_ID,1))</f>
        <v/>
      </c>
      <c r="G9854" s="41" t="str">
        <f aca="false">IF(A9854="","",INDEX(P_Svc,F9854))</f>
        <v/>
      </c>
      <c r="H9854" s="41" t="str">
        <f aca="false">IF(A9854="","",INDEX(P_Zone,F9854))</f>
        <v/>
      </c>
      <c r="I9854" s="41" t="str">
        <f aca="false">IF(A9854="","",IF(D9854="Delivered",IF(B9854&lt;=INDEX(P_Due,F9854),1,0),0))</f>
        <v/>
      </c>
    </row>
    <row r="9855" customFormat="false" ht="15" hidden="false" customHeight="false" outlineLevel="0" collapsed="false">
      <c r="A9855" s="37"/>
      <c r="B9855" s="38"/>
      <c r="C9855" s="39"/>
      <c r="D9855" s="39"/>
      <c r="E9855" s="39"/>
      <c r="F9855" s="41" t="str">
        <f aca="false">IF(A9855="","",MATCH(A9855,P_ID,1))</f>
        <v/>
      </c>
      <c r="G9855" s="41" t="str">
        <f aca="false">IF(A9855="","",INDEX(P_Svc,F9855))</f>
        <v/>
      </c>
      <c r="H9855" s="41" t="str">
        <f aca="false">IF(A9855="","",INDEX(P_Zone,F9855))</f>
        <v/>
      </c>
      <c r="I9855" s="41" t="str">
        <f aca="false">IF(A9855="","",IF(D9855="Delivered",IF(B9855&lt;=INDEX(P_Due,F9855),1,0),0))</f>
        <v/>
      </c>
    </row>
    <row r="9856" customFormat="false" ht="15" hidden="false" customHeight="false" outlineLevel="0" collapsed="false">
      <c r="A9856" s="37"/>
      <c r="B9856" s="38"/>
      <c r="C9856" s="39"/>
      <c r="D9856" s="39"/>
      <c r="E9856" s="39"/>
      <c r="F9856" s="41" t="str">
        <f aca="false">IF(A9856="","",MATCH(A9856,P_ID,1))</f>
        <v/>
      </c>
      <c r="G9856" s="41" t="str">
        <f aca="false">IF(A9856="","",INDEX(P_Svc,F9856))</f>
        <v/>
      </c>
      <c r="H9856" s="41" t="str">
        <f aca="false">IF(A9856="","",INDEX(P_Zone,F9856))</f>
        <v/>
      </c>
      <c r="I9856" s="41" t="str">
        <f aca="false">IF(A9856="","",IF(D9856="Delivered",IF(B9856&lt;=INDEX(P_Due,F9856),1,0),0))</f>
        <v/>
      </c>
    </row>
    <row r="9857" customFormat="false" ht="15" hidden="false" customHeight="false" outlineLevel="0" collapsed="false">
      <c r="A9857" s="37"/>
      <c r="B9857" s="38"/>
      <c r="C9857" s="39"/>
      <c r="D9857" s="39"/>
      <c r="E9857" s="39"/>
      <c r="F9857" s="41" t="str">
        <f aca="false">IF(A9857="","",MATCH(A9857,P_ID,1))</f>
        <v/>
      </c>
      <c r="G9857" s="41" t="str">
        <f aca="false">IF(A9857="","",INDEX(P_Svc,F9857))</f>
        <v/>
      </c>
      <c r="H9857" s="41" t="str">
        <f aca="false">IF(A9857="","",INDEX(P_Zone,F9857))</f>
        <v/>
      </c>
      <c r="I9857" s="41" t="str">
        <f aca="false">IF(A9857="","",IF(D9857="Delivered",IF(B9857&lt;=INDEX(P_Due,F9857),1,0),0))</f>
        <v/>
      </c>
    </row>
    <row r="9858" customFormat="false" ht="15" hidden="false" customHeight="false" outlineLevel="0" collapsed="false">
      <c r="A9858" s="37"/>
      <c r="B9858" s="38"/>
      <c r="C9858" s="39"/>
      <c r="D9858" s="39"/>
      <c r="E9858" s="39"/>
      <c r="F9858" s="41" t="str">
        <f aca="false">IF(A9858="","",MATCH(A9858,P_ID,1))</f>
        <v/>
      </c>
      <c r="G9858" s="41" t="str">
        <f aca="false">IF(A9858="","",INDEX(P_Svc,F9858))</f>
        <v/>
      </c>
      <c r="H9858" s="41" t="str">
        <f aca="false">IF(A9858="","",INDEX(P_Zone,F9858))</f>
        <v/>
      </c>
      <c r="I9858" s="41" t="str">
        <f aca="false">IF(A9858="","",IF(D9858="Delivered",IF(B9858&lt;=INDEX(P_Due,F9858),1,0),0))</f>
        <v/>
      </c>
    </row>
    <row r="9859" customFormat="false" ht="15" hidden="false" customHeight="false" outlineLevel="0" collapsed="false">
      <c r="A9859" s="37"/>
      <c r="B9859" s="38"/>
      <c r="C9859" s="39"/>
      <c r="D9859" s="39"/>
      <c r="E9859" s="39"/>
      <c r="F9859" s="41" t="str">
        <f aca="false">IF(A9859="","",MATCH(A9859,P_ID,1))</f>
        <v/>
      </c>
      <c r="G9859" s="41" t="str">
        <f aca="false">IF(A9859="","",INDEX(P_Svc,F9859))</f>
        <v/>
      </c>
      <c r="H9859" s="41" t="str">
        <f aca="false">IF(A9859="","",INDEX(P_Zone,F9859))</f>
        <v/>
      </c>
      <c r="I9859" s="41" t="str">
        <f aca="false">IF(A9859="","",IF(D9859="Delivered",IF(B9859&lt;=INDEX(P_Due,F9859),1,0),0))</f>
        <v/>
      </c>
    </row>
    <row r="9860" customFormat="false" ht="15" hidden="false" customHeight="false" outlineLevel="0" collapsed="false">
      <c r="A9860" s="37"/>
      <c r="B9860" s="38"/>
      <c r="C9860" s="39"/>
      <c r="D9860" s="39"/>
      <c r="E9860" s="39"/>
      <c r="F9860" s="41" t="str">
        <f aca="false">IF(A9860="","",MATCH(A9860,P_ID,1))</f>
        <v/>
      </c>
      <c r="G9860" s="41" t="str">
        <f aca="false">IF(A9860="","",INDEX(P_Svc,F9860))</f>
        <v/>
      </c>
      <c r="H9860" s="41" t="str">
        <f aca="false">IF(A9860="","",INDEX(P_Zone,F9860))</f>
        <v/>
      </c>
      <c r="I9860" s="41" t="str">
        <f aca="false">IF(A9860="","",IF(D9860="Delivered",IF(B9860&lt;=INDEX(P_Due,F9860),1,0),0))</f>
        <v/>
      </c>
    </row>
    <row r="9861" customFormat="false" ht="15" hidden="false" customHeight="false" outlineLevel="0" collapsed="false">
      <c r="A9861" s="37"/>
      <c r="B9861" s="38"/>
      <c r="C9861" s="39"/>
      <c r="D9861" s="39"/>
      <c r="E9861" s="39"/>
      <c r="F9861" s="41" t="str">
        <f aca="false">IF(A9861="","",MATCH(A9861,P_ID,1))</f>
        <v/>
      </c>
      <c r="G9861" s="41" t="str">
        <f aca="false">IF(A9861="","",INDEX(P_Svc,F9861))</f>
        <v/>
      </c>
      <c r="H9861" s="41" t="str">
        <f aca="false">IF(A9861="","",INDEX(P_Zone,F9861))</f>
        <v/>
      </c>
      <c r="I9861" s="41" t="str">
        <f aca="false">IF(A9861="","",IF(D9861="Delivered",IF(B9861&lt;=INDEX(P_Due,F9861),1,0),0))</f>
        <v/>
      </c>
    </row>
    <row r="9862" customFormat="false" ht="15" hidden="false" customHeight="false" outlineLevel="0" collapsed="false">
      <c r="A9862" s="37"/>
      <c r="B9862" s="38"/>
      <c r="C9862" s="39"/>
      <c r="D9862" s="39"/>
      <c r="E9862" s="39"/>
      <c r="F9862" s="41" t="str">
        <f aca="false">IF(A9862="","",MATCH(A9862,P_ID,1))</f>
        <v/>
      </c>
      <c r="G9862" s="41" t="str">
        <f aca="false">IF(A9862="","",INDEX(P_Svc,F9862))</f>
        <v/>
      </c>
      <c r="H9862" s="41" t="str">
        <f aca="false">IF(A9862="","",INDEX(P_Zone,F9862))</f>
        <v/>
      </c>
      <c r="I9862" s="41" t="str">
        <f aca="false">IF(A9862="","",IF(D9862="Delivered",IF(B9862&lt;=INDEX(P_Due,F9862),1,0),0))</f>
        <v/>
      </c>
    </row>
    <row r="9863" customFormat="false" ht="15" hidden="false" customHeight="false" outlineLevel="0" collapsed="false">
      <c r="A9863" s="37"/>
      <c r="B9863" s="38"/>
      <c r="C9863" s="39"/>
      <c r="D9863" s="39"/>
      <c r="E9863" s="39"/>
      <c r="F9863" s="41" t="str">
        <f aca="false">IF(A9863="","",MATCH(A9863,P_ID,1))</f>
        <v/>
      </c>
      <c r="G9863" s="41" t="str">
        <f aca="false">IF(A9863="","",INDEX(P_Svc,F9863))</f>
        <v/>
      </c>
      <c r="H9863" s="41" t="str">
        <f aca="false">IF(A9863="","",INDEX(P_Zone,F9863))</f>
        <v/>
      </c>
      <c r="I9863" s="41" t="str">
        <f aca="false">IF(A9863="","",IF(D9863="Delivered",IF(B9863&lt;=INDEX(P_Due,F9863),1,0),0))</f>
        <v/>
      </c>
    </row>
    <row r="9864" customFormat="false" ht="15" hidden="false" customHeight="false" outlineLevel="0" collapsed="false">
      <c r="A9864" s="37"/>
      <c r="B9864" s="38"/>
      <c r="C9864" s="39"/>
      <c r="D9864" s="39"/>
      <c r="E9864" s="39"/>
      <c r="F9864" s="41" t="str">
        <f aca="false">IF(A9864="","",MATCH(A9864,P_ID,1))</f>
        <v/>
      </c>
      <c r="G9864" s="41" t="str">
        <f aca="false">IF(A9864="","",INDEX(P_Svc,F9864))</f>
        <v/>
      </c>
      <c r="H9864" s="41" t="str">
        <f aca="false">IF(A9864="","",INDEX(P_Zone,F9864))</f>
        <v/>
      </c>
      <c r="I9864" s="41" t="str">
        <f aca="false">IF(A9864="","",IF(D9864="Delivered",IF(B9864&lt;=INDEX(P_Due,F9864),1,0),0))</f>
        <v/>
      </c>
    </row>
    <row r="9865" customFormat="false" ht="15" hidden="false" customHeight="false" outlineLevel="0" collapsed="false">
      <c r="A9865" s="37"/>
      <c r="B9865" s="38"/>
      <c r="C9865" s="39"/>
      <c r="D9865" s="39"/>
      <c r="E9865" s="39"/>
      <c r="F9865" s="41" t="str">
        <f aca="false">IF(A9865="","",MATCH(A9865,P_ID,1))</f>
        <v/>
      </c>
      <c r="G9865" s="41" t="str">
        <f aca="false">IF(A9865="","",INDEX(P_Svc,F9865))</f>
        <v/>
      </c>
      <c r="H9865" s="41" t="str">
        <f aca="false">IF(A9865="","",INDEX(P_Zone,F9865))</f>
        <v/>
      </c>
      <c r="I9865" s="41" t="str">
        <f aca="false">IF(A9865="","",IF(D9865="Delivered",IF(B9865&lt;=INDEX(P_Due,F9865),1,0),0))</f>
        <v/>
      </c>
    </row>
    <row r="9866" customFormat="false" ht="15" hidden="false" customHeight="false" outlineLevel="0" collapsed="false">
      <c r="A9866" s="37"/>
      <c r="B9866" s="38"/>
      <c r="C9866" s="39"/>
      <c r="D9866" s="39"/>
      <c r="E9866" s="39"/>
      <c r="F9866" s="41" t="str">
        <f aca="false">IF(A9866="","",MATCH(A9866,P_ID,1))</f>
        <v/>
      </c>
      <c r="G9866" s="41" t="str">
        <f aca="false">IF(A9866="","",INDEX(P_Svc,F9866))</f>
        <v/>
      </c>
      <c r="H9866" s="41" t="str">
        <f aca="false">IF(A9866="","",INDEX(P_Zone,F9866))</f>
        <v/>
      </c>
      <c r="I9866" s="41" t="str">
        <f aca="false">IF(A9866="","",IF(D9866="Delivered",IF(B9866&lt;=INDEX(P_Due,F9866),1,0),0))</f>
        <v/>
      </c>
    </row>
    <row r="9867" customFormat="false" ht="15" hidden="false" customHeight="false" outlineLevel="0" collapsed="false">
      <c r="A9867" s="37"/>
      <c r="B9867" s="38"/>
      <c r="C9867" s="39"/>
      <c r="D9867" s="39"/>
      <c r="E9867" s="39"/>
      <c r="F9867" s="41" t="str">
        <f aca="false">IF(A9867="","",MATCH(A9867,P_ID,1))</f>
        <v/>
      </c>
      <c r="G9867" s="41" t="str">
        <f aca="false">IF(A9867="","",INDEX(P_Svc,F9867))</f>
        <v/>
      </c>
      <c r="H9867" s="41" t="str">
        <f aca="false">IF(A9867="","",INDEX(P_Zone,F9867))</f>
        <v/>
      </c>
      <c r="I9867" s="41" t="str">
        <f aca="false">IF(A9867="","",IF(D9867="Delivered",IF(B9867&lt;=INDEX(P_Due,F9867),1,0),0))</f>
        <v/>
      </c>
    </row>
    <row r="9868" customFormat="false" ht="15" hidden="false" customHeight="false" outlineLevel="0" collapsed="false">
      <c r="A9868" s="37"/>
      <c r="B9868" s="38"/>
      <c r="C9868" s="39"/>
      <c r="D9868" s="39"/>
      <c r="E9868" s="39"/>
      <c r="F9868" s="41" t="str">
        <f aca="false">IF(A9868="","",MATCH(A9868,P_ID,1))</f>
        <v/>
      </c>
      <c r="G9868" s="41" t="str">
        <f aca="false">IF(A9868="","",INDEX(P_Svc,F9868))</f>
        <v/>
      </c>
      <c r="H9868" s="41" t="str">
        <f aca="false">IF(A9868="","",INDEX(P_Zone,F9868))</f>
        <v/>
      </c>
      <c r="I9868" s="41" t="str">
        <f aca="false">IF(A9868="","",IF(D9868="Delivered",IF(B9868&lt;=INDEX(P_Due,F9868),1,0),0))</f>
        <v/>
      </c>
    </row>
    <row r="9869" customFormat="false" ht="15" hidden="false" customHeight="false" outlineLevel="0" collapsed="false">
      <c r="A9869" s="37"/>
      <c r="B9869" s="38"/>
      <c r="C9869" s="39"/>
      <c r="D9869" s="39"/>
      <c r="E9869" s="39"/>
      <c r="F9869" s="41" t="str">
        <f aca="false">IF(A9869="","",MATCH(A9869,P_ID,1))</f>
        <v/>
      </c>
      <c r="G9869" s="41" t="str">
        <f aca="false">IF(A9869="","",INDEX(P_Svc,F9869))</f>
        <v/>
      </c>
      <c r="H9869" s="41" t="str">
        <f aca="false">IF(A9869="","",INDEX(P_Zone,F9869))</f>
        <v/>
      </c>
      <c r="I9869" s="41" t="str">
        <f aca="false">IF(A9869="","",IF(D9869="Delivered",IF(B9869&lt;=INDEX(P_Due,F9869),1,0),0))</f>
        <v/>
      </c>
    </row>
    <row r="9870" customFormat="false" ht="15" hidden="false" customHeight="false" outlineLevel="0" collapsed="false">
      <c r="A9870" s="37"/>
      <c r="B9870" s="38"/>
      <c r="C9870" s="39"/>
      <c r="D9870" s="39"/>
      <c r="E9870" s="39"/>
      <c r="F9870" s="41" t="str">
        <f aca="false">IF(A9870="","",MATCH(A9870,P_ID,1))</f>
        <v/>
      </c>
      <c r="G9870" s="41" t="str">
        <f aca="false">IF(A9870="","",INDEX(P_Svc,F9870))</f>
        <v/>
      </c>
      <c r="H9870" s="41" t="str">
        <f aca="false">IF(A9870="","",INDEX(P_Zone,F9870))</f>
        <v/>
      </c>
      <c r="I9870" s="41" t="str">
        <f aca="false">IF(A9870="","",IF(D9870="Delivered",IF(B9870&lt;=INDEX(P_Due,F9870),1,0),0))</f>
        <v/>
      </c>
    </row>
    <row r="9871" customFormat="false" ht="15" hidden="false" customHeight="false" outlineLevel="0" collapsed="false">
      <c r="A9871" s="37"/>
      <c r="B9871" s="38"/>
      <c r="C9871" s="39"/>
      <c r="D9871" s="39"/>
      <c r="E9871" s="39"/>
      <c r="F9871" s="41" t="str">
        <f aca="false">IF(A9871="","",MATCH(A9871,P_ID,1))</f>
        <v/>
      </c>
      <c r="G9871" s="41" t="str">
        <f aca="false">IF(A9871="","",INDEX(P_Svc,F9871))</f>
        <v/>
      </c>
      <c r="H9871" s="41" t="str">
        <f aca="false">IF(A9871="","",INDEX(P_Zone,F9871))</f>
        <v/>
      </c>
      <c r="I9871" s="41" t="str">
        <f aca="false">IF(A9871="","",IF(D9871="Delivered",IF(B9871&lt;=INDEX(P_Due,F9871),1,0),0))</f>
        <v/>
      </c>
    </row>
    <row r="9872" customFormat="false" ht="15" hidden="false" customHeight="false" outlineLevel="0" collapsed="false">
      <c r="A9872" s="37"/>
      <c r="B9872" s="38"/>
      <c r="C9872" s="39"/>
      <c r="D9872" s="39"/>
      <c r="E9872" s="39"/>
      <c r="F9872" s="41" t="str">
        <f aca="false">IF(A9872="","",MATCH(A9872,P_ID,1))</f>
        <v/>
      </c>
      <c r="G9872" s="41" t="str">
        <f aca="false">IF(A9872="","",INDEX(P_Svc,F9872))</f>
        <v/>
      </c>
      <c r="H9872" s="41" t="str">
        <f aca="false">IF(A9872="","",INDEX(P_Zone,F9872))</f>
        <v/>
      </c>
      <c r="I9872" s="41" t="str">
        <f aca="false">IF(A9872="","",IF(D9872="Delivered",IF(B9872&lt;=INDEX(P_Due,F9872),1,0),0))</f>
        <v/>
      </c>
    </row>
    <row r="9873" customFormat="false" ht="15" hidden="false" customHeight="false" outlineLevel="0" collapsed="false">
      <c r="A9873" s="37"/>
      <c r="B9873" s="38"/>
      <c r="C9873" s="39"/>
      <c r="D9873" s="39"/>
      <c r="E9873" s="39"/>
      <c r="F9873" s="41" t="str">
        <f aca="false">IF(A9873="","",MATCH(A9873,P_ID,1))</f>
        <v/>
      </c>
      <c r="G9873" s="41" t="str">
        <f aca="false">IF(A9873="","",INDEX(P_Svc,F9873))</f>
        <v/>
      </c>
      <c r="H9873" s="41" t="str">
        <f aca="false">IF(A9873="","",INDEX(P_Zone,F9873))</f>
        <v/>
      </c>
      <c r="I9873" s="41" t="str">
        <f aca="false">IF(A9873="","",IF(D9873="Delivered",IF(B9873&lt;=INDEX(P_Due,F9873),1,0),0))</f>
        <v/>
      </c>
    </row>
    <row r="9874" customFormat="false" ht="15" hidden="false" customHeight="false" outlineLevel="0" collapsed="false">
      <c r="A9874" s="37"/>
      <c r="B9874" s="38"/>
      <c r="C9874" s="39"/>
      <c r="D9874" s="39"/>
      <c r="E9874" s="39"/>
      <c r="F9874" s="41" t="str">
        <f aca="false">IF(A9874="","",MATCH(A9874,P_ID,1))</f>
        <v/>
      </c>
      <c r="G9874" s="41" t="str">
        <f aca="false">IF(A9874="","",INDEX(P_Svc,F9874))</f>
        <v/>
      </c>
      <c r="H9874" s="41" t="str">
        <f aca="false">IF(A9874="","",INDEX(P_Zone,F9874))</f>
        <v/>
      </c>
      <c r="I9874" s="41" t="str">
        <f aca="false">IF(A9874="","",IF(D9874="Delivered",IF(B9874&lt;=INDEX(P_Due,F9874),1,0),0))</f>
        <v/>
      </c>
    </row>
    <row r="9875" customFormat="false" ht="15" hidden="false" customHeight="false" outlineLevel="0" collapsed="false">
      <c r="A9875" s="37"/>
      <c r="B9875" s="38"/>
      <c r="C9875" s="39"/>
      <c r="D9875" s="39"/>
      <c r="E9875" s="39"/>
      <c r="F9875" s="41" t="str">
        <f aca="false">IF(A9875="","",MATCH(A9875,P_ID,1))</f>
        <v/>
      </c>
      <c r="G9875" s="41" t="str">
        <f aca="false">IF(A9875="","",INDEX(P_Svc,F9875))</f>
        <v/>
      </c>
      <c r="H9875" s="41" t="str">
        <f aca="false">IF(A9875="","",INDEX(P_Zone,F9875))</f>
        <v/>
      </c>
      <c r="I9875" s="41" t="str">
        <f aca="false">IF(A9875="","",IF(D9875="Delivered",IF(B9875&lt;=INDEX(P_Due,F9875),1,0),0))</f>
        <v/>
      </c>
    </row>
    <row r="9876" customFormat="false" ht="15" hidden="false" customHeight="false" outlineLevel="0" collapsed="false">
      <c r="A9876" s="37"/>
      <c r="B9876" s="38"/>
      <c r="C9876" s="39"/>
      <c r="D9876" s="39"/>
      <c r="E9876" s="39"/>
      <c r="F9876" s="41" t="str">
        <f aca="false">IF(A9876="","",MATCH(A9876,P_ID,1))</f>
        <v/>
      </c>
      <c r="G9876" s="41" t="str">
        <f aca="false">IF(A9876="","",INDEX(P_Svc,F9876))</f>
        <v/>
      </c>
      <c r="H9876" s="41" t="str">
        <f aca="false">IF(A9876="","",INDEX(P_Zone,F9876))</f>
        <v/>
      </c>
      <c r="I9876" s="41" t="str">
        <f aca="false">IF(A9876="","",IF(D9876="Delivered",IF(B9876&lt;=INDEX(P_Due,F9876),1,0),0))</f>
        <v/>
      </c>
    </row>
    <row r="9877" customFormat="false" ht="15" hidden="false" customHeight="false" outlineLevel="0" collapsed="false">
      <c r="A9877" s="37"/>
      <c r="B9877" s="38"/>
      <c r="C9877" s="39"/>
      <c r="D9877" s="39"/>
      <c r="E9877" s="39"/>
      <c r="F9877" s="41" t="str">
        <f aca="false">IF(A9877="","",MATCH(A9877,P_ID,1))</f>
        <v/>
      </c>
      <c r="G9877" s="41" t="str">
        <f aca="false">IF(A9877="","",INDEX(P_Svc,F9877))</f>
        <v/>
      </c>
      <c r="H9877" s="41" t="str">
        <f aca="false">IF(A9877="","",INDEX(P_Zone,F9877))</f>
        <v/>
      </c>
      <c r="I9877" s="41" t="str">
        <f aca="false">IF(A9877="","",IF(D9877="Delivered",IF(B9877&lt;=INDEX(P_Due,F9877),1,0),0))</f>
        <v/>
      </c>
    </row>
    <row r="9878" customFormat="false" ht="15" hidden="false" customHeight="false" outlineLevel="0" collapsed="false">
      <c r="A9878" s="37"/>
      <c r="B9878" s="38"/>
      <c r="C9878" s="39"/>
      <c r="D9878" s="39"/>
      <c r="E9878" s="39"/>
      <c r="F9878" s="41" t="str">
        <f aca="false">IF(A9878="","",MATCH(A9878,P_ID,1))</f>
        <v/>
      </c>
      <c r="G9878" s="41" t="str">
        <f aca="false">IF(A9878="","",INDEX(P_Svc,F9878))</f>
        <v/>
      </c>
      <c r="H9878" s="41" t="str">
        <f aca="false">IF(A9878="","",INDEX(P_Zone,F9878))</f>
        <v/>
      </c>
      <c r="I9878" s="41" t="str">
        <f aca="false">IF(A9878="","",IF(D9878="Delivered",IF(B9878&lt;=INDEX(P_Due,F9878),1,0),0))</f>
        <v/>
      </c>
    </row>
    <row r="9879" customFormat="false" ht="15" hidden="false" customHeight="false" outlineLevel="0" collapsed="false">
      <c r="A9879" s="37"/>
      <c r="B9879" s="38"/>
      <c r="C9879" s="39"/>
      <c r="D9879" s="39"/>
      <c r="E9879" s="39"/>
      <c r="F9879" s="41" t="str">
        <f aca="false">IF(A9879="","",MATCH(A9879,P_ID,1))</f>
        <v/>
      </c>
      <c r="G9879" s="41" t="str">
        <f aca="false">IF(A9879="","",INDEX(P_Svc,F9879))</f>
        <v/>
      </c>
      <c r="H9879" s="41" t="str">
        <f aca="false">IF(A9879="","",INDEX(P_Zone,F9879))</f>
        <v/>
      </c>
      <c r="I9879" s="41" t="str">
        <f aca="false">IF(A9879="","",IF(D9879="Delivered",IF(B9879&lt;=INDEX(P_Due,F9879),1,0),0))</f>
        <v/>
      </c>
    </row>
    <row r="9880" customFormat="false" ht="15" hidden="false" customHeight="false" outlineLevel="0" collapsed="false">
      <c r="A9880" s="37"/>
      <c r="B9880" s="38"/>
      <c r="C9880" s="39"/>
      <c r="D9880" s="39"/>
      <c r="E9880" s="39"/>
      <c r="F9880" s="41" t="str">
        <f aca="false">IF(A9880="","",MATCH(A9880,P_ID,1))</f>
        <v/>
      </c>
      <c r="G9880" s="41" t="str">
        <f aca="false">IF(A9880="","",INDEX(P_Svc,F9880))</f>
        <v/>
      </c>
      <c r="H9880" s="41" t="str">
        <f aca="false">IF(A9880="","",INDEX(P_Zone,F9880))</f>
        <v/>
      </c>
      <c r="I9880" s="41" t="str">
        <f aca="false">IF(A9880="","",IF(D9880="Delivered",IF(B9880&lt;=INDEX(P_Due,F9880),1,0),0))</f>
        <v/>
      </c>
    </row>
    <row r="9881" customFormat="false" ht="15" hidden="false" customHeight="false" outlineLevel="0" collapsed="false">
      <c r="A9881" s="37"/>
      <c r="B9881" s="38"/>
      <c r="C9881" s="39"/>
      <c r="D9881" s="39"/>
      <c r="E9881" s="39"/>
      <c r="F9881" s="41" t="str">
        <f aca="false">IF(A9881="","",MATCH(A9881,P_ID,1))</f>
        <v/>
      </c>
      <c r="G9881" s="41" t="str">
        <f aca="false">IF(A9881="","",INDEX(P_Svc,F9881))</f>
        <v/>
      </c>
      <c r="H9881" s="41" t="str">
        <f aca="false">IF(A9881="","",INDEX(P_Zone,F9881))</f>
        <v/>
      </c>
      <c r="I9881" s="41" t="str">
        <f aca="false">IF(A9881="","",IF(D9881="Delivered",IF(B9881&lt;=INDEX(P_Due,F9881),1,0),0))</f>
        <v/>
      </c>
    </row>
    <row r="9882" customFormat="false" ht="15" hidden="false" customHeight="false" outlineLevel="0" collapsed="false">
      <c r="A9882" s="37"/>
      <c r="B9882" s="38"/>
      <c r="C9882" s="39"/>
      <c r="D9882" s="39"/>
      <c r="E9882" s="39"/>
      <c r="F9882" s="41" t="str">
        <f aca="false">IF(A9882="","",MATCH(A9882,P_ID,1))</f>
        <v/>
      </c>
      <c r="G9882" s="41" t="str">
        <f aca="false">IF(A9882="","",INDEX(P_Svc,F9882))</f>
        <v/>
      </c>
      <c r="H9882" s="41" t="str">
        <f aca="false">IF(A9882="","",INDEX(P_Zone,F9882))</f>
        <v/>
      </c>
      <c r="I9882" s="41" t="str">
        <f aca="false">IF(A9882="","",IF(D9882="Delivered",IF(B9882&lt;=INDEX(P_Due,F9882),1,0),0))</f>
        <v/>
      </c>
    </row>
    <row r="9883" customFormat="false" ht="15" hidden="false" customHeight="false" outlineLevel="0" collapsed="false">
      <c r="A9883" s="37"/>
      <c r="B9883" s="38"/>
      <c r="C9883" s="39"/>
      <c r="D9883" s="39"/>
      <c r="E9883" s="39"/>
      <c r="F9883" s="41" t="str">
        <f aca="false">IF(A9883="","",MATCH(A9883,P_ID,1))</f>
        <v/>
      </c>
      <c r="G9883" s="41" t="str">
        <f aca="false">IF(A9883="","",INDEX(P_Svc,F9883))</f>
        <v/>
      </c>
      <c r="H9883" s="41" t="str">
        <f aca="false">IF(A9883="","",INDEX(P_Zone,F9883))</f>
        <v/>
      </c>
      <c r="I9883" s="41" t="str">
        <f aca="false">IF(A9883="","",IF(D9883="Delivered",IF(B9883&lt;=INDEX(P_Due,F9883),1,0),0))</f>
        <v/>
      </c>
    </row>
    <row r="9884" customFormat="false" ht="15" hidden="false" customHeight="false" outlineLevel="0" collapsed="false">
      <c r="A9884" s="37"/>
      <c r="B9884" s="38"/>
      <c r="C9884" s="39"/>
      <c r="D9884" s="39"/>
      <c r="E9884" s="39"/>
      <c r="F9884" s="41" t="str">
        <f aca="false">IF(A9884="","",MATCH(A9884,P_ID,1))</f>
        <v/>
      </c>
      <c r="G9884" s="41" t="str">
        <f aca="false">IF(A9884="","",INDEX(P_Svc,F9884))</f>
        <v/>
      </c>
      <c r="H9884" s="41" t="str">
        <f aca="false">IF(A9884="","",INDEX(P_Zone,F9884))</f>
        <v/>
      </c>
      <c r="I9884" s="41" t="str">
        <f aca="false">IF(A9884="","",IF(D9884="Delivered",IF(B9884&lt;=INDEX(P_Due,F9884),1,0),0))</f>
        <v/>
      </c>
    </row>
    <row r="9885" customFormat="false" ht="15" hidden="false" customHeight="false" outlineLevel="0" collapsed="false">
      <c r="A9885" s="37"/>
      <c r="B9885" s="38"/>
      <c r="C9885" s="39"/>
      <c r="D9885" s="39"/>
      <c r="E9885" s="39"/>
      <c r="F9885" s="41" t="str">
        <f aca="false">IF(A9885="","",MATCH(A9885,P_ID,1))</f>
        <v/>
      </c>
      <c r="G9885" s="41" t="str">
        <f aca="false">IF(A9885="","",INDEX(P_Svc,F9885))</f>
        <v/>
      </c>
      <c r="H9885" s="41" t="str">
        <f aca="false">IF(A9885="","",INDEX(P_Zone,F9885))</f>
        <v/>
      </c>
      <c r="I9885" s="41" t="str">
        <f aca="false">IF(A9885="","",IF(D9885="Delivered",IF(B9885&lt;=INDEX(P_Due,F9885),1,0),0))</f>
        <v/>
      </c>
    </row>
    <row r="9886" customFormat="false" ht="15" hidden="false" customHeight="false" outlineLevel="0" collapsed="false">
      <c r="A9886" s="37"/>
      <c r="B9886" s="38"/>
      <c r="C9886" s="39"/>
      <c r="D9886" s="39"/>
      <c r="E9886" s="39"/>
      <c r="F9886" s="41" t="str">
        <f aca="false">IF(A9886="","",MATCH(A9886,P_ID,1))</f>
        <v/>
      </c>
      <c r="G9886" s="41" t="str">
        <f aca="false">IF(A9886="","",INDEX(P_Svc,F9886))</f>
        <v/>
      </c>
      <c r="H9886" s="41" t="str">
        <f aca="false">IF(A9886="","",INDEX(P_Zone,F9886))</f>
        <v/>
      </c>
      <c r="I9886" s="41" t="str">
        <f aca="false">IF(A9886="","",IF(D9886="Delivered",IF(B9886&lt;=INDEX(P_Due,F9886),1,0),0))</f>
        <v/>
      </c>
    </row>
    <row r="9887" customFormat="false" ht="15" hidden="false" customHeight="false" outlineLevel="0" collapsed="false">
      <c r="A9887" s="37"/>
      <c r="B9887" s="38"/>
      <c r="C9887" s="39"/>
      <c r="D9887" s="39"/>
      <c r="E9887" s="39"/>
      <c r="F9887" s="41" t="str">
        <f aca="false">IF(A9887="","",MATCH(A9887,P_ID,1))</f>
        <v/>
      </c>
      <c r="G9887" s="41" t="str">
        <f aca="false">IF(A9887="","",INDEX(P_Svc,F9887))</f>
        <v/>
      </c>
      <c r="H9887" s="41" t="str">
        <f aca="false">IF(A9887="","",INDEX(P_Zone,F9887))</f>
        <v/>
      </c>
      <c r="I9887" s="41" t="str">
        <f aca="false">IF(A9887="","",IF(D9887="Delivered",IF(B9887&lt;=INDEX(P_Due,F9887),1,0),0))</f>
        <v/>
      </c>
    </row>
    <row r="9888" customFormat="false" ht="15" hidden="false" customHeight="false" outlineLevel="0" collapsed="false">
      <c r="A9888" s="37"/>
      <c r="B9888" s="38"/>
      <c r="C9888" s="39"/>
      <c r="D9888" s="39"/>
      <c r="E9888" s="39"/>
      <c r="F9888" s="41" t="str">
        <f aca="false">IF(A9888="","",MATCH(A9888,P_ID,1))</f>
        <v/>
      </c>
      <c r="G9888" s="41" t="str">
        <f aca="false">IF(A9888="","",INDEX(P_Svc,F9888))</f>
        <v/>
      </c>
      <c r="H9888" s="41" t="str">
        <f aca="false">IF(A9888="","",INDEX(P_Zone,F9888))</f>
        <v/>
      </c>
      <c r="I9888" s="41" t="str">
        <f aca="false">IF(A9888="","",IF(D9888="Delivered",IF(B9888&lt;=INDEX(P_Due,F9888),1,0),0))</f>
        <v/>
      </c>
    </row>
    <row r="9889" customFormat="false" ht="15" hidden="false" customHeight="false" outlineLevel="0" collapsed="false">
      <c r="A9889" s="37"/>
      <c r="B9889" s="38"/>
      <c r="C9889" s="39"/>
      <c r="D9889" s="39"/>
      <c r="E9889" s="39"/>
      <c r="F9889" s="41" t="str">
        <f aca="false">IF(A9889="","",MATCH(A9889,P_ID,1))</f>
        <v/>
      </c>
      <c r="G9889" s="41" t="str">
        <f aca="false">IF(A9889="","",INDEX(P_Svc,F9889))</f>
        <v/>
      </c>
      <c r="H9889" s="41" t="str">
        <f aca="false">IF(A9889="","",INDEX(P_Zone,F9889))</f>
        <v/>
      </c>
      <c r="I9889" s="41" t="str">
        <f aca="false">IF(A9889="","",IF(D9889="Delivered",IF(B9889&lt;=INDEX(P_Due,F9889),1,0),0))</f>
        <v/>
      </c>
    </row>
    <row r="9890" customFormat="false" ht="15" hidden="false" customHeight="false" outlineLevel="0" collapsed="false">
      <c r="A9890" s="37"/>
      <c r="B9890" s="38"/>
      <c r="C9890" s="39"/>
      <c r="D9890" s="39"/>
      <c r="E9890" s="39"/>
      <c r="F9890" s="41" t="str">
        <f aca="false">IF(A9890="","",MATCH(A9890,P_ID,1))</f>
        <v/>
      </c>
      <c r="G9890" s="41" t="str">
        <f aca="false">IF(A9890="","",INDEX(P_Svc,F9890))</f>
        <v/>
      </c>
      <c r="H9890" s="41" t="str">
        <f aca="false">IF(A9890="","",INDEX(P_Zone,F9890))</f>
        <v/>
      </c>
      <c r="I9890" s="41" t="str">
        <f aca="false">IF(A9890="","",IF(D9890="Delivered",IF(B9890&lt;=INDEX(P_Due,F9890),1,0),0))</f>
        <v/>
      </c>
    </row>
    <row r="9891" customFormat="false" ht="15" hidden="false" customHeight="false" outlineLevel="0" collapsed="false">
      <c r="A9891" s="37"/>
      <c r="B9891" s="38"/>
      <c r="C9891" s="39"/>
      <c r="D9891" s="39"/>
      <c r="E9891" s="39"/>
      <c r="F9891" s="41" t="str">
        <f aca="false">IF(A9891="","",MATCH(A9891,P_ID,1))</f>
        <v/>
      </c>
      <c r="G9891" s="41" t="str">
        <f aca="false">IF(A9891="","",INDEX(P_Svc,F9891))</f>
        <v/>
      </c>
      <c r="H9891" s="41" t="str">
        <f aca="false">IF(A9891="","",INDEX(P_Zone,F9891))</f>
        <v/>
      </c>
      <c r="I9891" s="41" t="str">
        <f aca="false">IF(A9891="","",IF(D9891="Delivered",IF(B9891&lt;=INDEX(P_Due,F9891),1,0),0))</f>
        <v/>
      </c>
    </row>
    <row r="9892" customFormat="false" ht="15" hidden="false" customHeight="false" outlineLevel="0" collapsed="false">
      <c r="A9892" s="37"/>
      <c r="B9892" s="38"/>
      <c r="C9892" s="39"/>
      <c r="D9892" s="39"/>
      <c r="E9892" s="39"/>
      <c r="F9892" s="41" t="str">
        <f aca="false">IF(A9892="","",MATCH(A9892,P_ID,1))</f>
        <v/>
      </c>
      <c r="G9892" s="41" t="str">
        <f aca="false">IF(A9892="","",INDEX(P_Svc,F9892))</f>
        <v/>
      </c>
      <c r="H9892" s="41" t="str">
        <f aca="false">IF(A9892="","",INDEX(P_Zone,F9892))</f>
        <v/>
      </c>
      <c r="I9892" s="41" t="str">
        <f aca="false">IF(A9892="","",IF(D9892="Delivered",IF(B9892&lt;=INDEX(P_Due,F9892),1,0),0))</f>
        <v/>
      </c>
    </row>
    <row r="9893" customFormat="false" ht="15" hidden="false" customHeight="false" outlineLevel="0" collapsed="false">
      <c r="A9893" s="37"/>
      <c r="B9893" s="38"/>
      <c r="C9893" s="39"/>
      <c r="D9893" s="39"/>
      <c r="E9893" s="39"/>
      <c r="F9893" s="41" t="str">
        <f aca="false">IF(A9893="","",MATCH(A9893,P_ID,1))</f>
        <v/>
      </c>
      <c r="G9893" s="41" t="str">
        <f aca="false">IF(A9893="","",INDEX(P_Svc,F9893))</f>
        <v/>
      </c>
      <c r="H9893" s="41" t="str">
        <f aca="false">IF(A9893="","",INDEX(P_Zone,F9893))</f>
        <v/>
      </c>
      <c r="I9893" s="41" t="str">
        <f aca="false">IF(A9893="","",IF(D9893="Delivered",IF(B9893&lt;=INDEX(P_Due,F9893),1,0),0))</f>
        <v/>
      </c>
    </row>
    <row r="9894" customFormat="false" ht="15" hidden="false" customHeight="false" outlineLevel="0" collapsed="false">
      <c r="A9894" s="37"/>
      <c r="B9894" s="38"/>
      <c r="C9894" s="39"/>
      <c r="D9894" s="39"/>
      <c r="E9894" s="39"/>
      <c r="F9894" s="41" t="str">
        <f aca="false">IF(A9894="","",MATCH(A9894,P_ID,1))</f>
        <v/>
      </c>
      <c r="G9894" s="41" t="str">
        <f aca="false">IF(A9894="","",INDEX(P_Svc,F9894))</f>
        <v/>
      </c>
      <c r="H9894" s="41" t="str">
        <f aca="false">IF(A9894="","",INDEX(P_Zone,F9894))</f>
        <v/>
      </c>
      <c r="I9894" s="41" t="str">
        <f aca="false">IF(A9894="","",IF(D9894="Delivered",IF(B9894&lt;=INDEX(P_Due,F9894),1,0),0))</f>
        <v/>
      </c>
    </row>
    <row r="9895" customFormat="false" ht="15" hidden="false" customHeight="false" outlineLevel="0" collapsed="false">
      <c r="A9895" s="37"/>
      <c r="B9895" s="38"/>
      <c r="C9895" s="39"/>
      <c r="D9895" s="39"/>
      <c r="E9895" s="39"/>
      <c r="F9895" s="41" t="str">
        <f aca="false">IF(A9895="","",MATCH(A9895,P_ID,1))</f>
        <v/>
      </c>
      <c r="G9895" s="41" t="str">
        <f aca="false">IF(A9895="","",INDEX(P_Svc,F9895))</f>
        <v/>
      </c>
      <c r="H9895" s="41" t="str">
        <f aca="false">IF(A9895="","",INDEX(P_Zone,F9895))</f>
        <v/>
      </c>
      <c r="I9895" s="41" t="str">
        <f aca="false">IF(A9895="","",IF(D9895="Delivered",IF(B9895&lt;=INDEX(P_Due,F9895),1,0),0))</f>
        <v/>
      </c>
    </row>
    <row r="9896" customFormat="false" ht="15" hidden="false" customHeight="false" outlineLevel="0" collapsed="false">
      <c r="A9896" s="37"/>
      <c r="B9896" s="38"/>
      <c r="C9896" s="39"/>
      <c r="D9896" s="39"/>
      <c r="E9896" s="39"/>
      <c r="F9896" s="41" t="str">
        <f aca="false">IF(A9896="","",MATCH(A9896,P_ID,1))</f>
        <v/>
      </c>
      <c r="G9896" s="41" t="str">
        <f aca="false">IF(A9896="","",INDEX(P_Svc,F9896))</f>
        <v/>
      </c>
      <c r="H9896" s="41" t="str">
        <f aca="false">IF(A9896="","",INDEX(P_Zone,F9896))</f>
        <v/>
      </c>
      <c r="I9896" s="41" t="str">
        <f aca="false">IF(A9896="","",IF(D9896="Delivered",IF(B9896&lt;=INDEX(P_Due,F9896),1,0),0))</f>
        <v/>
      </c>
    </row>
    <row r="9897" customFormat="false" ht="15" hidden="false" customHeight="false" outlineLevel="0" collapsed="false">
      <c r="A9897" s="37"/>
      <c r="B9897" s="38"/>
      <c r="C9897" s="39"/>
      <c r="D9897" s="39"/>
      <c r="E9897" s="39"/>
      <c r="F9897" s="41" t="str">
        <f aca="false">IF(A9897="","",MATCH(A9897,P_ID,1))</f>
        <v/>
      </c>
      <c r="G9897" s="41" t="str">
        <f aca="false">IF(A9897="","",INDEX(P_Svc,F9897))</f>
        <v/>
      </c>
      <c r="H9897" s="41" t="str">
        <f aca="false">IF(A9897="","",INDEX(P_Zone,F9897))</f>
        <v/>
      </c>
      <c r="I9897" s="41" t="str">
        <f aca="false">IF(A9897="","",IF(D9897="Delivered",IF(B9897&lt;=INDEX(P_Due,F9897),1,0),0))</f>
        <v/>
      </c>
    </row>
    <row r="9898" customFormat="false" ht="15" hidden="false" customHeight="false" outlineLevel="0" collapsed="false">
      <c r="A9898" s="37"/>
      <c r="B9898" s="38"/>
      <c r="C9898" s="39"/>
      <c r="D9898" s="39"/>
      <c r="E9898" s="39"/>
      <c r="F9898" s="41" t="str">
        <f aca="false">IF(A9898="","",MATCH(A9898,P_ID,1))</f>
        <v/>
      </c>
      <c r="G9898" s="41" t="str">
        <f aca="false">IF(A9898="","",INDEX(P_Svc,F9898))</f>
        <v/>
      </c>
      <c r="H9898" s="41" t="str">
        <f aca="false">IF(A9898="","",INDEX(P_Zone,F9898))</f>
        <v/>
      </c>
      <c r="I9898" s="41" t="str">
        <f aca="false">IF(A9898="","",IF(D9898="Delivered",IF(B9898&lt;=INDEX(P_Due,F9898),1,0),0))</f>
        <v/>
      </c>
    </row>
    <row r="9899" customFormat="false" ht="15" hidden="false" customHeight="false" outlineLevel="0" collapsed="false">
      <c r="A9899" s="37"/>
      <c r="B9899" s="38"/>
      <c r="C9899" s="39"/>
      <c r="D9899" s="39"/>
      <c r="E9899" s="39"/>
      <c r="F9899" s="41" t="str">
        <f aca="false">IF(A9899="","",MATCH(A9899,P_ID,1))</f>
        <v/>
      </c>
      <c r="G9899" s="41" t="str">
        <f aca="false">IF(A9899="","",INDEX(P_Svc,F9899))</f>
        <v/>
      </c>
      <c r="H9899" s="41" t="str">
        <f aca="false">IF(A9899="","",INDEX(P_Zone,F9899))</f>
        <v/>
      </c>
      <c r="I9899" s="41" t="str">
        <f aca="false">IF(A9899="","",IF(D9899="Delivered",IF(B9899&lt;=INDEX(P_Due,F9899),1,0),0))</f>
        <v/>
      </c>
    </row>
    <row r="9900" customFormat="false" ht="15" hidden="false" customHeight="false" outlineLevel="0" collapsed="false">
      <c r="A9900" s="37"/>
      <c r="B9900" s="38"/>
      <c r="C9900" s="39"/>
      <c r="D9900" s="39"/>
      <c r="E9900" s="39"/>
      <c r="F9900" s="41" t="str">
        <f aca="false">IF(A9900="","",MATCH(A9900,P_ID,1))</f>
        <v/>
      </c>
      <c r="G9900" s="41" t="str">
        <f aca="false">IF(A9900="","",INDEX(P_Svc,F9900))</f>
        <v/>
      </c>
      <c r="H9900" s="41" t="str">
        <f aca="false">IF(A9900="","",INDEX(P_Zone,F9900))</f>
        <v/>
      </c>
      <c r="I9900" s="41" t="str">
        <f aca="false">IF(A9900="","",IF(D9900="Delivered",IF(B9900&lt;=INDEX(P_Due,F9900),1,0),0))</f>
        <v/>
      </c>
    </row>
    <row r="9901" customFormat="false" ht="15" hidden="false" customHeight="false" outlineLevel="0" collapsed="false">
      <c r="A9901" s="37"/>
      <c r="B9901" s="38"/>
      <c r="C9901" s="39"/>
      <c r="D9901" s="39"/>
      <c r="E9901" s="39"/>
      <c r="F9901" s="41" t="str">
        <f aca="false">IF(A9901="","",MATCH(A9901,P_ID,1))</f>
        <v/>
      </c>
      <c r="G9901" s="41" t="str">
        <f aca="false">IF(A9901="","",INDEX(P_Svc,F9901))</f>
        <v/>
      </c>
      <c r="H9901" s="41" t="str">
        <f aca="false">IF(A9901="","",INDEX(P_Zone,F9901))</f>
        <v/>
      </c>
      <c r="I9901" s="41" t="str">
        <f aca="false">IF(A9901="","",IF(D9901="Delivered",IF(B9901&lt;=INDEX(P_Due,F9901),1,0),0))</f>
        <v/>
      </c>
    </row>
    <row r="9902" customFormat="false" ht="15" hidden="false" customHeight="false" outlineLevel="0" collapsed="false">
      <c r="A9902" s="37"/>
      <c r="B9902" s="38"/>
      <c r="C9902" s="39"/>
      <c r="D9902" s="39"/>
      <c r="E9902" s="39"/>
      <c r="F9902" s="41" t="str">
        <f aca="false">IF(A9902="","",MATCH(A9902,P_ID,1))</f>
        <v/>
      </c>
      <c r="G9902" s="41" t="str">
        <f aca="false">IF(A9902="","",INDEX(P_Svc,F9902))</f>
        <v/>
      </c>
      <c r="H9902" s="41" t="str">
        <f aca="false">IF(A9902="","",INDEX(P_Zone,F9902))</f>
        <v/>
      </c>
      <c r="I9902" s="41" t="str">
        <f aca="false">IF(A9902="","",IF(D9902="Delivered",IF(B9902&lt;=INDEX(P_Due,F9902),1,0),0))</f>
        <v/>
      </c>
    </row>
    <row r="9903" customFormat="false" ht="15" hidden="false" customHeight="false" outlineLevel="0" collapsed="false">
      <c r="A9903" s="37"/>
      <c r="B9903" s="38"/>
      <c r="C9903" s="39"/>
      <c r="D9903" s="39"/>
      <c r="E9903" s="39"/>
      <c r="F9903" s="41" t="str">
        <f aca="false">IF(A9903="","",MATCH(A9903,P_ID,1))</f>
        <v/>
      </c>
      <c r="G9903" s="41" t="str">
        <f aca="false">IF(A9903="","",INDEX(P_Svc,F9903))</f>
        <v/>
      </c>
      <c r="H9903" s="41" t="str">
        <f aca="false">IF(A9903="","",INDEX(P_Zone,F9903))</f>
        <v/>
      </c>
      <c r="I9903" s="41" t="str">
        <f aca="false">IF(A9903="","",IF(D9903="Delivered",IF(B9903&lt;=INDEX(P_Due,F9903),1,0),0))</f>
        <v/>
      </c>
    </row>
    <row r="9904" customFormat="false" ht="15" hidden="false" customHeight="false" outlineLevel="0" collapsed="false">
      <c r="A9904" s="37"/>
      <c r="B9904" s="38"/>
      <c r="C9904" s="39"/>
      <c r="D9904" s="39"/>
      <c r="E9904" s="39"/>
      <c r="F9904" s="41" t="str">
        <f aca="false">IF(A9904="","",MATCH(A9904,P_ID,1))</f>
        <v/>
      </c>
      <c r="G9904" s="41" t="str">
        <f aca="false">IF(A9904="","",INDEX(P_Svc,F9904))</f>
        <v/>
      </c>
      <c r="H9904" s="41" t="str">
        <f aca="false">IF(A9904="","",INDEX(P_Zone,F9904))</f>
        <v/>
      </c>
      <c r="I9904" s="41" t="str">
        <f aca="false">IF(A9904="","",IF(D9904="Delivered",IF(B9904&lt;=INDEX(P_Due,F9904),1,0),0))</f>
        <v/>
      </c>
    </row>
    <row r="9905" customFormat="false" ht="15" hidden="false" customHeight="false" outlineLevel="0" collapsed="false">
      <c r="A9905" s="37"/>
      <c r="B9905" s="38"/>
      <c r="C9905" s="39"/>
      <c r="D9905" s="39"/>
      <c r="E9905" s="39"/>
      <c r="F9905" s="41" t="str">
        <f aca="false">IF(A9905="","",MATCH(A9905,P_ID,1))</f>
        <v/>
      </c>
      <c r="G9905" s="41" t="str">
        <f aca="false">IF(A9905="","",INDEX(P_Svc,F9905))</f>
        <v/>
      </c>
      <c r="H9905" s="41" t="str">
        <f aca="false">IF(A9905="","",INDEX(P_Zone,F9905))</f>
        <v/>
      </c>
      <c r="I9905" s="41" t="str">
        <f aca="false">IF(A9905="","",IF(D9905="Delivered",IF(B9905&lt;=INDEX(P_Due,F9905),1,0),0))</f>
        <v/>
      </c>
    </row>
    <row r="9906" customFormat="false" ht="15" hidden="false" customHeight="false" outlineLevel="0" collapsed="false">
      <c r="A9906" s="37"/>
      <c r="B9906" s="38"/>
      <c r="C9906" s="39"/>
      <c r="D9906" s="39"/>
      <c r="E9906" s="39"/>
      <c r="F9906" s="41" t="str">
        <f aca="false">IF(A9906="","",MATCH(A9906,P_ID,1))</f>
        <v/>
      </c>
      <c r="G9906" s="41" t="str">
        <f aca="false">IF(A9906="","",INDEX(P_Svc,F9906))</f>
        <v/>
      </c>
      <c r="H9906" s="41" t="str">
        <f aca="false">IF(A9906="","",INDEX(P_Zone,F9906))</f>
        <v/>
      </c>
      <c r="I9906" s="41" t="str">
        <f aca="false">IF(A9906="","",IF(D9906="Delivered",IF(B9906&lt;=INDEX(P_Due,F9906),1,0),0))</f>
        <v/>
      </c>
    </row>
    <row r="9907" customFormat="false" ht="15" hidden="false" customHeight="false" outlineLevel="0" collapsed="false">
      <c r="A9907" s="37"/>
      <c r="B9907" s="38"/>
      <c r="C9907" s="39"/>
      <c r="D9907" s="39"/>
      <c r="E9907" s="39"/>
      <c r="F9907" s="41" t="str">
        <f aca="false">IF(A9907="","",MATCH(A9907,P_ID,1))</f>
        <v/>
      </c>
      <c r="G9907" s="41" t="str">
        <f aca="false">IF(A9907="","",INDEX(P_Svc,F9907))</f>
        <v/>
      </c>
      <c r="H9907" s="41" t="str">
        <f aca="false">IF(A9907="","",INDEX(P_Zone,F9907))</f>
        <v/>
      </c>
      <c r="I9907" s="41" t="str">
        <f aca="false">IF(A9907="","",IF(D9907="Delivered",IF(B9907&lt;=INDEX(P_Due,F9907),1,0),0))</f>
        <v/>
      </c>
    </row>
    <row r="9908" customFormat="false" ht="15" hidden="false" customHeight="false" outlineLevel="0" collapsed="false">
      <c r="A9908" s="37"/>
      <c r="B9908" s="38"/>
      <c r="C9908" s="39"/>
      <c r="D9908" s="39"/>
      <c r="E9908" s="39"/>
      <c r="F9908" s="41" t="str">
        <f aca="false">IF(A9908="","",MATCH(A9908,P_ID,1))</f>
        <v/>
      </c>
      <c r="G9908" s="41" t="str">
        <f aca="false">IF(A9908="","",INDEX(P_Svc,F9908))</f>
        <v/>
      </c>
      <c r="H9908" s="41" t="str">
        <f aca="false">IF(A9908="","",INDEX(P_Zone,F9908))</f>
        <v/>
      </c>
      <c r="I9908" s="41" t="str">
        <f aca="false">IF(A9908="","",IF(D9908="Delivered",IF(B9908&lt;=INDEX(P_Due,F9908),1,0),0))</f>
        <v/>
      </c>
    </row>
    <row r="9909" customFormat="false" ht="15" hidden="false" customHeight="false" outlineLevel="0" collapsed="false">
      <c r="A9909" s="37"/>
      <c r="B9909" s="38"/>
      <c r="C9909" s="39"/>
      <c r="D9909" s="39"/>
      <c r="E9909" s="39"/>
      <c r="F9909" s="41" t="str">
        <f aca="false">IF(A9909="","",MATCH(A9909,P_ID,1))</f>
        <v/>
      </c>
      <c r="G9909" s="41" t="str">
        <f aca="false">IF(A9909="","",INDEX(P_Svc,F9909))</f>
        <v/>
      </c>
      <c r="H9909" s="41" t="str">
        <f aca="false">IF(A9909="","",INDEX(P_Zone,F9909))</f>
        <v/>
      </c>
      <c r="I9909" s="41" t="str">
        <f aca="false">IF(A9909="","",IF(D9909="Delivered",IF(B9909&lt;=INDEX(P_Due,F9909),1,0),0))</f>
        <v/>
      </c>
    </row>
    <row r="9910" customFormat="false" ht="15" hidden="false" customHeight="false" outlineLevel="0" collapsed="false">
      <c r="A9910" s="37"/>
      <c r="B9910" s="38"/>
      <c r="C9910" s="39"/>
      <c r="D9910" s="39"/>
      <c r="E9910" s="39"/>
      <c r="F9910" s="41" t="str">
        <f aca="false">IF(A9910="","",MATCH(A9910,P_ID,1))</f>
        <v/>
      </c>
      <c r="G9910" s="41" t="str">
        <f aca="false">IF(A9910="","",INDEX(P_Svc,F9910))</f>
        <v/>
      </c>
      <c r="H9910" s="41" t="str">
        <f aca="false">IF(A9910="","",INDEX(P_Zone,F9910))</f>
        <v/>
      </c>
      <c r="I9910" s="41" t="str">
        <f aca="false">IF(A9910="","",IF(D9910="Delivered",IF(B9910&lt;=INDEX(P_Due,F9910),1,0),0))</f>
        <v/>
      </c>
    </row>
    <row r="9911" customFormat="false" ht="15" hidden="false" customHeight="false" outlineLevel="0" collapsed="false">
      <c r="A9911" s="37"/>
      <c r="B9911" s="38"/>
      <c r="C9911" s="39"/>
      <c r="D9911" s="39"/>
      <c r="E9911" s="39"/>
      <c r="F9911" s="41" t="str">
        <f aca="false">IF(A9911="","",MATCH(A9911,P_ID,1))</f>
        <v/>
      </c>
      <c r="G9911" s="41" t="str">
        <f aca="false">IF(A9911="","",INDEX(P_Svc,F9911))</f>
        <v/>
      </c>
      <c r="H9911" s="41" t="str">
        <f aca="false">IF(A9911="","",INDEX(P_Zone,F9911))</f>
        <v/>
      </c>
      <c r="I9911" s="41" t="str">
        <f aca="false">IF(A9911="","",IF(D9911="Delivered",IF(B9911&lt;=INDEX(P_Due,F9911),1,0),0))</f>
        <v/>
      </c>
    </row>
    <row r="9912" customFormat="false" ht="15" hidden="false" customHeight="false" outlineLevel="0" collapsed="false">
      <c r="A9912" s="37"/>
      <c r="B9912" s="38"/>
      <c r="C9912" s="39"/>
      <c r="D9912" s="39"/>
      <c r="E9912" s="39"/>
      <c r="F9912" s="41" t="str">
        <f aca="false">IF(A9912="","",MATCH(A9912,P_ID,1))</f>
        <v/>
      </c>
      <c r="G9912" s="41" t="str">
        <f aca="false">IF(A9912="","",INDEX(P_Svc,F9912))</f>
        <v/>
      </c>
      <c r="H9912" s="41" t="str">
        <f aca="false">IF(A9912="","",INDEX(P_Zone,F9912))</f>
        <v/>
      </c>
      <c r="I9912" s="41" t="str">
        <f aca="false">IF(A9912="","",IF(D9912="Delivered",IF(B9912&lt;=INDEX(P_Due,F9912),1,0),0))</f>
        <v/>
      </c>
    </row>
    <row r="9913" customFormat="false" ht="15" hidden="false" customHeight="false" outlineLevel="0" collapsed="false">
      <c r="A9913" s="37"/>
      <c r="B9913" s="38"/>
      <c r="C9913" s="39"/>
      <c r="D9913" s="39"/>
      <c r="E9913" s="39"/>
      <c r="F9913" s="41" t="str">
        <f aca="false">IF(A9913="","",MATCH(A9913,P_ID,1))</f>
        <v/>
      </c>
      <c r="G9913" s="41" t="str">
        <f aca="false">IF(A9913="","",INDEX(P_Svc,F9913))</f>
        <v/>
      </c>
      <c r="H9913" s="41" t="str">
        <f aca="false">IF(A9913="","",INDEX(P_Zone,F9913))</f>
        <v/>
      </c>
      <c r="I9913" s="41" t="str">
        <f aca="false">IF(A9913="","",IF(D9913="Delivered",IF(B9913&lt;=INDEX(P_Due,F9913),1,0),0))</f>
        <v/>
      </c>
    </row>
    <row r="9914" customFormat="false" ht="15" hidden="false" customHeight="false" outlineLevel="0" collapsed="false">
      <c r="A9914" s="37"/>
      <c r="B9914" s="38"/>
      <c r="C9914" s="39"/>
      <c r="D9914" s="39"/>
      <c r="E9914" s="39"/>
      <c r="F9914" s="41" t="str">
        <f aca="false">IF(A9914="","",MATCH(A9914,P_ID,1))</f>
        <v/>
      </c>
      <c r="G9914" s="41" t="str">
        <f aca="false">IF(A9914="","",INDEX(P_Svc,F9914))</f>
        <v/>
      </c>
      <c r="H9914" s="41" t="str">
        <f aca="false">IF(A9914="","",INDEX(P_Zone,F9914))</f>
        <v/>
      </c>
      <c r="I9914" s="41" t="str">
        <f aca="false">IF(A9914="","",IF(D9914="Delivered",IF(B9914&lt;=INDEX(P_Due,F9914),1,0),0))</f>
        <v/>
      </c>
    </row>
    <row r="9915" customFormat="false" ht="15" hidden="false" customHeight="false" outlineLevel="0" collapsed="false">
      <c r="A9915" s="37"/>
      <c r="B9915" s="38"/>
      <c r="C9915" s="39"/>
      <c r="D9915" s="39"/>
      <c r="E9915" s="39"/>
      <c r="F9915" s="41" t="str">
        <f aca="false">IF(A9915="","",MATCH(A9915,P_ID,1))</f>
        <v/>
      </c>
      <c r="G9915" s="41" t="str">
        <f aca="false">IF(A9915="","",INDEX(P_Svc,F9915))</f>
        <v/>
      </c>
      <c r="H9915" s="41" t="str">
        <f aca="false">IF(A9915="","",INDEX(P_Zone,F9915))</f>
        <v/>
      </c>
      <c r="I9915" s="41" t="str">
        <f aca="false">IF(A9915="","",IF(D9915="Delivered",IF(B9915&lt;=INDEX(P_Due,F9915),1,0),0))</f>
        <v/>
      </c>
    </row>
    <row r="9916" customFormat="false" ht="15" hidden="false" customHeight="false" outlineLevel="0" collapsed="false">
      <c r="A9916" s="37"/>
      <c r="B9916" s="38"/>
      <c r="C9916" s="39"/>
      <c r="D9916" s="39"/>
      <c r="E9916" s="39"/>
      <c r="F9916" s="41" t="str">
        <f aca="false">IF(A9916="","",MATCH(A9916,P_ID,1))</f>
        <v/>
      </c>
      <c r="G9916" s="41" t="str">
        <f aca="false">IF(A9916="","",INDEX(P_Svc,F9916))</f>
        <v/>
      </c>
      <c r="H9916" s="41" t="str">
        <f aca="false">IF(A9916="","",INDEX(P_Zone,F9916))</f>
        <v/>
      </c>
      <c r="I9916" s="41" t="str">
        <f aca="false">IF(A9916="","",IF(D9916="Delivered",IF(B9916&lt;=INDEX(P_Due,F9916),1,0),0))</f>
        <v/>
      </c>
    </row>
    <row r="9917" customFormat="false" ht="15" hidden="false" customHeight="false" outlineLevel="0" collapsed="false">
      <c r="A9917" s="37"/>
      <c r="B9917" s="38"/>
      <c r="C9917" s="39"/>
      <c r="D9917" s="39"/>
      <c r="E9917" s="39"/>
      <c r="F9917" s="41" t="str">
        <f aca="false">IF(A9917="","",MATCH(A9917,P_ID,1))</f>
        <v/>
      </c>
      <c r="G9917" s="41" t="str">
        <f aca="false">IF(A9917="","",INDEX(P_Svc,F9917))</f>
        <v/>
      </c>
      <c r="H9917" s="41" t="str">
        <f aca="false">IF(A9917="","",INDEX(P_Zone,F9917))</f>
        <v/>
      </c>
      <c r="I9917" s="41" t="str">
        <f aca="false">IF(A9917="","",IF(D9917="Delivered",IF(B9917&lt;=INDEX(P_Due,F9917),1,0),0))</f>
        <v/>
      </c>
    </row>
    <row r="9918" customFormat="false" ht="15" hidden="false" customHeight="false" outlineLevel="0" collapsed="false">
      <c r="A9918" s="37"/>
      <c r="B9918" s="38"/>
      <c r="C9918" s="39"/>
      <c r="D9918" s="39"/>
      <c r="E9918" s="39"/>
      <c r="F9918" s="41" t="str">
        <f aca="false">IF(A9918="","",MATCH(A9918,P_ID,1))</f>
        <v/>
      </c>
      <c r="G9918" s="41" t="str">
        <f aca="false">IF(A9918="","",INDEX(P_Svc,F9918))</f>
        <v/>
      </c>
      <c r="H9918" s="41" t="str">
        <f aca="false">IF(A9918="","",INDEX(P_Zone,F9918))</f>
        <v/>
      </c>
      <c r="I9918" s="41" t="str">
        <f aca="false">IF(A9918="","",IF(D9918="Delivered",IF(B9918&lt;=INDEX(P_Due,F9918),1,0),0))</f>
        <v/>
      </c>
    </row>
    <row r="9919" customFormat="false" ht="15" hidden="false" customHeight="false" outlineLevel="0" collapsed="false">
      <c r="A9919" s="37"/>
      <c r="B9919" s="38"/>
      <c r="C9919" s="39"/>
      <c r="D9919" s="39"/>
      <c r="E9919" s="39"/>
      <c r="F9919" s="41" t="str">
        <f aca="false">IF(A9919="","",MATCH(A9919,P_ID,1))</f>
        <v/>
      </c>
      <c r="G9919" s="41" t="str">
        <f aca="false">IF(A9919="","",INDEX(P_Svc,F9919))</f>
        <v/>
      </c>
      <c r="H9919" s="41" t="str">
        <f aca="false">IF(A9919="","",INDEX(P_Zone,F9919))</f>
        <v/>
      </c>
      <c r="I9919" s="41" t="str">
        <f aca="false">IF(A9919="","",IF(D9919="Delivered",IF(B9919&lt;=INDEX(P_Due,F9919),1,0),0))</f>
        <v/>
      </c>
    </row>
    <row r="9920" customFormat="false" ht="15" hidden="false" customHeight="false" outlineLevel="0" collapsed="false">
      <c r="A9920" s="37"/>
      <c r="B9920" s="38"/>
      <c r="C9920" s="39"/>
      <c r="D9920" s="39"/>
      <c r="E9920" s="39"/>
      <c r="F9920" s="41" t="str">
        <f aca="false">IF(A9920="","",MATCH(A9920,P_ID,1))</f>
        <v/>
      </c>
      <c r="G9920" s="41" t="str">
        <f aca="false">IF(A9920="","",INDEX(P_Svc,F9920))</f>
        <v/>
      </c>
      <c r="H9920" s="41" t="str">
        <f aca="false">IF(A9920="","",INDEX(P_Zone,F9920))</f>
        <v/>
      </c>
      <c r="I9920" s="41" t="str">
        <f aca="false">IF(A9920="","",IF(D9920="Delivered",IF(B9920&lt;=INDEX(P_Due,F9920),1,0),0))</f>
        <v/>
      </c>
    </row>
    <row r="9921" customFormat="false" ht="15" hidden="false" customHeight="false" outlineLevel="0" collapsed="false">
      <c r="A9921" s="37"/>
      <c r="B9921" s="38"/>
      <c r="C9921" s="39"/>
      <c r="D9921" s="39"/>
      <c r="E9921" s="39"/>
      <c r="F9921" s="41" t="str">
        <f aca="false">IF(A9921="","",MATCH(A9921,P_ID,1))</f>
        <v/>
      </c>
      <c r="G9921" s="41" t="str">
        <f aca="false">IF(A9921="","",INDEX(P_Svc,F9921))</f>
        <v/>
      </c>
      <c r="H9921" s="41" t="str">
        <f aca="false">IF(A9921="","",INDEX(P_Zone,F9921))</f>
        <v/>
      </c>
      <c r="I9921" s="41" t="str">
        <f aca="false">IF(A9921="","",IF(D9921="Delivered",IF(B9921&lt;=INDEX(P_Due,F9921),1,0),0))</f>
        <v/>
      </c>
    </row>
    <row r="9922" customFormat="false" ht="15" hidden="false" customHeight="false" outlineLevel="0" collapsed="false">
      <c r="A9922" s="37"/>
      <c r="B9922" s="38"/>
      <c r="C9922" s="39"/>
      <c r="D9922" s="39"/>
      <c r="E9922" s="39"/>
      <c r="F9922" s="41" t="str">
        <f aca="false">IF(A9922="","",MATCH(A9922,P_ID,1))</f>
        <v/>
      </c>
      <c r="G9922" s="41" t="str">
        <f aca="false">IF(A9922="","",INDEX(P_Svc,F9922))</f>
        <v/>
      </c>
      <c r="H9922" s="41" t="str">
        <f aca="false">IF(A9922="","",INDEX(P_Zone,F9922))</f>
        <v/>
      </c>
      <c r="I9922" s="41" t="str">
        <f aca="false">IF(A9922="","",IF(D9922="Delivered",IF(B9922&lt;=INDEX(P_Due,F9922),1,0),0))</f>
        <v/>
      </c>
    </row>
    <row r="9923" customFormat="false" ht="15" hidden="false" customHeight="false" outlineLevel="0" collapsed="false">
      <c r="A9923" s="37"/>
      <c r="B9923" s="38"/>
      <c r="C9923" s="39"/>
      <c r="D9923" s="39"/>
      <c r="E9923" s="39"/>
      <c r="F9923" s="41" t="str">
        <f aca="false">IF(A9923="","",MATCH(A9923,P_ID,1))</f>
        <v/>
      </c>
      <c r="G9923" s="41" t="str">
        <f aca="false">IF(A9923="","",INDEX(P_Svc,F9923))</f>
        <v/>
      </c>
      <c r="H9923" s="41" t="str">
        <f aca="false">IF(A9923="","",INDEX(P_Zone,F9923))</f>
        <v/>
      </c>
      <c r="I9923" s="41" t="str">
        <f aca="false">IF(A9923="","",IF(D9923="Delivered",IF(B9923&lt;=INDEX(P_Due,F9923),1,0),0))</f>
        <v/>
      </c>
    </row>
    <row r="9924" customFormat="false" ht="15" hidden="false" customHeight="false" outlineLevel="0" collapsed="false">
      <c r="A9924" s="37"/>
      <c r="B9924" s="38"/>
      <c r="C9924" s="39"/>
      <c r="D9924" s="39"/>
      <c r="E9924" s="39"/>
      <c r="F9924" s="41" t="str">
        <f aca="false">IF(A9924="","",MATCH(A9924,P_ID,1))</f>
        <v/>
      </c>
      <c r="G9924" s="41" t="str">
        <f aca="false">IF(A9924="","",INDEX(P_Svc,F9924))</f>
        <v/>
      </c>
      <c r="H9924" s="41" t="str">
        <f aca="false">IF(A9924="","",INDEX(P_Zone,F9924))</f>
        <v/>
      </c>
      <c r="I9924" s="41" t="str">
        <f aca="false">IF(A9924="","",IF(D9924="Delivered",IF(B9924&lt;=INDEX(P_Due,F9924),1,0),0))</f>
        <v/>
      </c>
    </row>
    <row r="9925" customFormat="false" ht="15" hidden="false" customHeight="false" outlineLevel="0" collapsed="false">
      <c r="A9925" s="37"/>
      <c r="B9925" s="38"/>
      <c r="C9925" s="39"/>
      <c r="D9925" s="39"/>
      <c r="E9925" s="39"/>
      <c r="F9925" s="41" t="str">
        <f aca="false">IF(A9925="","",MATCH(A9925,P_ID,1))</f>
        <v/>
      </c>
      <c r="G9925" s="41" t="str">
        <f aca="false">IF(A9925="","",INDEX(P_Svc,F9925))</f>
        <v/>
      </c>
      <c r="H9925" s="41" t="str">
        <f aca="false">IF(A9925="","",INDEX(P_Zone,F9925))</f>
        <v/>
      </c>
      <c r="I9925" s="41" t="str">
        <f aca="false">IF(A9925="","",IF(D9925="Delivered",IF(B9925&lt;=INDEX(P_Due,F9925),1,0),0))</f>
        <v/>
      </c>
    </row>
    <row r="9926" customFormat="false" ht="15" hidden="false" customHeight="false" outlineLevel="0" collapsed="false">
      <c r="A9926" s="37"/>
      <c r="B9926" s="38"/>
      <c r="C9926" s="39"/>
      <c r="D9926" s="39"/>
      <c r="E9926" s="39"/>
      <c r="F9926" s="41" t="str">
        <f aca="false">IF(A9926="","",MATCH(A9926,P_ID,1))</f>
        <v/>
      </c>
      <c r="G9926" s="41" t="str">
        <f aca="false">IF(A9926="","",INDEX(P_Svc,F9926))</f>
        <v/>
      </c>
      <c r="H9926" s="41" t="str">
        <f aca="false">IF(A9926="","",INDEX(P_Zone,F9926))</f>
        <v/>
      </c>
      <c r="I9926" s="41" t="str">
        <f aca="false">IF(A9926="","",IF(D9926="Delivered",IF(B9926&lt;=INDEX(P_Due,F9926),1,0),0))</f>
        <v/>
      </c>
    </row>
    <row r="9927" customFormat="false" ht="15" hidden="false" customHeight="false" outlineLevel="0" collapsed="false">
      <c r="A9927" s="37"/>
      <c r="B9927" s="38"/>
      <c r="C9927" s="39"/>
      <c r="D9927" s="39"/>
      <c r="E9927" s="39"/>
      <c r="F9927" s="41" t="str">
        <f aca="false">IF(A9927="","",MATCH(A9927,P_ID,1))</f>
        <v/>
      </c>
      <c r="G9927" s="41" t="str">
        <f aca="false">IF(A9927="","",INDEX(P_Svc,F9927))</f>
        <v/>
      </c>
      <c r="H9927" s="41" t="str">
        <f aca="false">IF(A9927="","",INDEX(P_Zone,F9927))</f>
        <v/>
      </c>
      <c r="I9927" s="41" t="str">
        <f aca="false">IF(A9927="","",IF(D9927="Delivered",IF(B9927&lt;=INDEX(P_Due,F9927),1,0),0))</f>
        <v/>
      </c>
    </row>
    <row r="9928" customFormat="false" ht="15" hidden="false" customHeight="false" outlineLevel="0" collapsed="false">
      <c r="A9928" s="37"/>
      <c r="B9928" s="38"/>
      <c r="C9928" s="39"/>
      <c r="D9928" s="39"/>
      <c r="E9928" s="39"/>
      <c r="F9928" s="41" t="str">
        <f aca="false">IF(A9928="","",MATCH(A9928,P_ID,1))</f>
        <v/>
      </c>
      <c r="G9928" s="41" t="str">
        <f aca="false">IF(A9928="","",INDEX(P_Svc,F9928))</f>
        <v/>
      </c>
      <c r="H9928" s="41" t="str">
        <f aca="false">IF(A9928="","",INDEX(P_Zone,F9928))</f>
        <v/>
      </c>
      <c r="I9928" s="41" t="str">
        <f aca="false">IF(A9928="","",IF(D9928="Delivered",IF(B9928&lt;=INDEX(P_Due,F9928),1,0),0))</f>
        <v/>
      </c>
    </row>
    <row r="9929" customFormat="false" ht="15" hidden="false" customHeight="false" outlineLevel="0" collapsed="false">
      <c r="A9929" s="37"/>
      <c r="B9929" s="38"/>
      <c r="C9929" s="39"/>
      <c r="D9929" s="39"/>
      <c r="E9929" s="39"/>
      <c r="F9929" s="41" t="str">
        <f aca="false">IF(A9929="","",MATCH(A9929,P_ID,1))</f>
        <v/>
      </c>
      <c r="G9929" s="41" t="str">
        <f aca="false">IF(A9929="","",INDEX(P_Svc,F9929))</f>
        <v/>
      </c>
      <c r="H9929" s="41" t="str">
        <f aca="false">IF(A9929="","",INDEX(P_Zone,F9929))</f>
        <v/>
      </c>
      <c r="I9929" s="41" t="str">
        <f aca="false">IF(A9929="","",IF(D9929="Delivered",IF(B9929&lt;=INDEX(P_Due,F9929),1,0),0))</f>
        <v/>
      </c>
    </row>
    <row r="9930" customFormat="false" ht="15" hidden="false" customHeight="false" outlineLevel="0" collapsed="false">
      <c r="A9930" s="37"/>
      <c r="B9930" s="38"/>
      <c r="C9930" s="39"/>
      <c r="D9930" s="39"/>
      <c r="E9930" s="39"/>
      <c r="F9930" s="41" t="str">
        <f aca="false">IF(A9930="","",MATCH(A9930,P_ID,1))</f>
        <v/>
      </c>
      <c r="G9930" s="41" t="str">
        <f aca="false">IF(A9930="","",INDEX(P_Svc,F9930))</f>
        <v/>
      </c>
      <c r="H9930" s="41" t="str">
        <f aca="false">IF(A9930="","",INDEX(P_Zone,F9930))</f>
        <v/>
      </c>
      <c r="I9930" s="41" t="str">
        <f aca="false">IF(A9930="","",IF(D9930="Delivered",IF(B9930&lt;=INDEX(P_Due,F9930),1,0),0))</f>
        <v/>
      </c>
    </row>
    <row r="9931" customFormat="false" ht="15" hidden="false" customHeight="false" outlineLevel="0" collapsed="false">
      <c r="A9931" s="37"/>
      <c r="B9931" s="38"/>
      <c r="C9931" s="39"/>
      <c r="D9931" s="39"/>
      <c r="E9931" s="39"/>
      <c r="F9931" s="41" t="str">
        <f aca="false">IF(A9931="","",MATCH(A9931,P_ID,1))</f>
        <v/>
      </c>
      <c r="G9931" s="41" t="str">
        <f aca="false">IF(A9931="","",INDEX(P_Svc,F9931))</f>
        <v/>
      </c>
      <c r="H9931" s="41" t="str">
        <f aca="false">IF(A9931="","",INDEX(P_Zone,F9931))</f>
        <v/>
      </c>
      <c r="I9931" s="41" t="str">
        <f aca="false">IF(A9931="","",IF(D9931="Delivered",IF(B9931&lt;=INDEX(P_Due,F9931),1,0),0))</f>
        <v/>
      </c>
    </row>
    <row r="9932" customFormat="false" ht="15" hidden="false" customHeight="false" outlineLevel="0" collapsed="false">
      <c r="A9932" s="37"/>
      <c r="B9932" s="38"/>
      <c r="C9932" s="39"/>
      <c r="D9932" s="39"/>
      <c r="E9932" s="39"/>
      <c r="F9932" s="41" t="str">
        <f aca="false">IF(A9932="","",MATCH(A9932,P_ID,1))</f>
        <v/>
      </c>
      <c r="G9932" s="41" t="str">
        <f aca="false">IF(A9932="","",INDEX(P_Svc,F9932))</f>
        <v/>
      </c>
      <c r="H9932" s="41" t="str">
        <f aca="false">IF(A9932="","",INDEX(P_Zone,F9932))</f>
        <v/>
      </c>
      <c r="I9932" s="41" t="str">
        <f aca="false">IF(A9932="","",IF(D9932="Delivered",IF(B9932&lt;=INDEX(P_Due,F9932),1,0),0))</f>
        <v/>
      </c>
    </row>
    <row r="9933" customFormat="false" ht="15" hidden="false" customHeight="false" outlineLevel="0" collapsed="false">
      <c r="A9933" s="37"/>
      <c r="B9933" s="38"/>
      <c r="C9933" s="39"/>
      <c r="D9933" s="39"/>
      <c r="E9933" s="39"/>
      <c r="F9933" s="41" t="str">
        <f aca="false">IF(A9933="","",MATCH(A9933,P_ID,1))</f>
        <v/>
      </c>
      <c r="G9933" s="41" t="str">
        <f aca="false">IF(A9933="","",INDEX(P_Svc,F9933))</f>
        <v/>
      </c>
      <c r="H9933" s="41" t="str">
        <f aca="false">IF(A9933="","",INDEX(P_Zone,F9933))</f>
        <v/>
      </c>
      <c r="I9933" s="41" t="str">
        <f aca="false">IF(A9933="","",IF(D9933="Delivered",IF(B9933&lt;=INDEX(P_Due,F9933),1,0),0))</f>
        <v/>
      </c>
    </row>
    <row r="9934" customFormat="false" ht="15" hidden="false" customHeight="false" outlineLevel="0" collapsed="false">
      <c r="A9934" s="37"/>
      <c r="B9934" s="38"/>
      <c r="C9934" s="39"/>
      <c r="D9934" s="39"/>
      <c r="E9934" s="39"/>
      <c r="F9934" s="41" t="str">
        <f aca="false">IF(A9934="","",MATCH(A9934,P_ID,1))</f>
        <v/>
      </c>
      <c r="G9934" s="41" t="str">
        <f aca="false">IF(A9934="","",INDEX(P_Svc,F9934))</f>
        <v/>
      </c>
      <c r="H9934" s="41" t="str">
        <f aca="false">IF(A9934="","",INDEX(P_Zone,F9934))</f>
        <v/>
      </c>
      <c r="I9934" s="41" t="str">
        <f aca="false">IF(A9934="","",IF(D9934="Delivered",IF(B9934&lt;=INDEX(P_Due,F9934),1,0),0))</f>
        <v/>
      </c>
    </row>
    <row r="9935" customFormat="false" ht="15" hidden="false" customHeight="false" outlineLevel="0" collapsed="false">
      <c r="A9935" s="37"/>
      <c r="B9935" s="38"/>
      <c r="C9935" s="39"/>
      <c r="D9935" s="39"/>
      <c r="E9935" s="39"/>
      <c r="F9935" s="41" t="str">
        <f aca="false">IF(A9935="","",MATCH(A9935,P_ID,1))</f>
        <v/>
      </c>
      <c r="G9935" s="41" t="str">
        <f aca="false">IF(A9935="","",INDEX(P_Svc,F9935))</f>
        <v/>
      </c>
      <c r="H9935" s="41" t="str">
        <f aca="false">IF(A9935="","",INDEX(P_Zone,F9935))</f>
        <v/>
      </c>
      <c r="I9935" s="41" t="str">
        <f aca="false">IF(A9935="","",IF(D9935="Delivered",IF(B9935&lt;=INDEX(P_Due,F9935),1,0),0))</f>
        <v/>
      </c>
    </row>
    <row r="9936" customFormat="false" ht="15" hidden="false" customHeight="false" outlineLevel="0" collapsed="false">
      <c r="A9936" s="37"/>
      <c r="B9936" s="38"/>
      <c r="C9936" s="39"/>
      <c r="D9936" s="39"/>
      <c r="E9936" s="39"/>
      <c r="F9936" s="41" t="str">
        <f aca="false">IF(A9936="","",MATCH(A9936,P_ID,1))</f>
        <v/>
      </c>
      <c r="G9936" s="41" t="str">
        <f aca="false">IF(A9936="","",INDEX(P_Svc,F9936))</f>
        <v/>
      </c>
      <c r="H9936" s="41" t="str">
        <f aca="false">IF(A9936="","",INDEX(P_Zone,F9936))</f>
        <v/>
      </c>
      <c r="I9936" s="41" t="str">
        <f aca="false">IF(A9936="","",IF(D9936="Delivered",IF(B9936&lt;=INDEX(P_Due,F9936),1,0),0))</f>
        <v/>
      </c>
    </row>
    <row r="9937" customFormat="false" ht="15" hidden="false" customHeight="false" outlineLevel="0" collapsed="false">
      <c r="A9937" s="37"/>
      <c r="B9937" s="38"/>
      <c r="C9937" s="39"/>
      <c r="D9937" s="39"/>
      <c r="E9937" s="39"/>
      <c r="F9937" s="41" t="str">
        <f aca="false">IF(A9937="","",MATCH(A9937,P_ID,1))</f>
        <v/>
      </c>
      <c r="G9937" s="41" t="str">
        <f aca="false">IF(A9937="","",INDEX(P_Svc,F9937))</f>
        <v/>
      </c>
      <c r="H9937" s="41" t="str">
        <f aca="false">IF(A9937="","",INDEX(P_Zone,F9937))</f>
        <v/>
      </c>
      <c r="I9937" s="41" t="str">
        <f aca="false">IF(A9937="","",IF(D9937="Delivered",IF(B9937&lt;=INDEX(P_Due,F9937),1,0),0))</f>
        <v/>
      </c>
    </row>
    <row r="9938" customFormat="false" ht="15" hidden="false" customHeight="false" outlineLevel="0" collapsed="false">
      <c r="A9938" s="37"/>
      <c r="B9938" s="38"/>
      <c r="C9938" s="39"/>
      <c r="D9938" s="39"/>
      <c r="E9938" s="39"/>
      <c r="F9938" s="41" t="str">
        <f aca="false">IF(A9938="","",MATCH(A9938,P_ID,1))</f>
        <v/>
      </c>
      <c r="G9938" s="41" t="str">
        <f aca="false">IF(A9938="","",INDEX(P_Svc,F9938))</f>
        <v/>
      </c>
      <c r="H9938" s="41" t="str">
        <f aca="false">IF(A9938="","",INDEX(P_Zone,F9938))</f>
        <v/>
      </c>
      <c r="I9938" s="41" t="str">
        <f aca="false">IF(A9938="","",IF(D9938="Delivered",IF(B9938&lt;=INDEX(P_Due,F9938),1,0),0))</f>
        <v/>
      </c>
    </row>
    <row r="9939" customFormat="false" ht="15" hidden="false" customHeight="false" outlineLevel="0" collapsed="false">
      <c r="A9939" s="37"/>
      <c r="B9939" s="38"/>
      <c r="C9939" s="39"/>
      <c r="D9939" s="39"/>
      <c r="E9939" s="39"/>
      <c r="F9939" s="41" t="str">
        <f aca="false">IF(A9939="","",MATCH(A9939,P_ID,1))</f>
        <v/>
      </c>
      <c r="G9939" s="41" t="str">
        <f aca="false">IF(A9939="","",INDEX(P_Svc,F9939))</f>
        <v/>
      </c>
      <c r="H9939" s="41" t="str">
        <f aca="false">IF(A9939="","",INDEX(P_Zone,F9939))</f>
        <v/>
      </c>
      <c r="I9939" s="41" t="str">
        <f aca="false">IF(A9939="","",IF(D9939="Delivered",IF(B9939&lt;=INDEX(P_Due,F9939),1,0),0))</f>
        <v/>
      </c>
    </row>
    <row r="9940" customFormat="false" ht="15" hidden="false" customHeight="false" outlineLevel="0" collapsed="false">
      <c r="A9940" s="37"/>
      <c r="B9940" s="38"/>
      <c r="C9940" s="39"/>
      <c r="D9940" s="39"/>
      <c r="E9940" s="39"/>
      <c r="F9940" s="41" t="str">
        <f aca="false">IF(A9940="","",MATCH(A9940,P_ID,1))</f>
        <v/>
      </c>
      <c r="G9940" s="41" t="str">
        <f aca="false">IF(A9940="","",INDEX(P_Svc,F9940))</f>
        <v/>
      </c>
      <c r="H9940" s="41" t="str">
        <f aca="false">IF(A9940="","",INDEX(P_Zone,F9940))</f>
        <v/>
      </c>
      <c r="I9940" s="41" t="str">
        <f aca="false">IF(A9940="","",IF(D9940="Delivered",IF(B9940&lt;=INDEX(P_Due,F9940),1,0),0))</f>
        <v/>
      </c>
    </row>
    <row r="9941" customFormat="false" ht="15" hidden="false" customHeight="false" outlineLevel="0" collapsed="false">
      <c r="A9941" s="37"/>
      <c r="B9941" s="38"/>
      <c r="C9941" s="39"/>
      <c r="D9941" s="39"/>
      <c r="E9941" s="39"/>
      <c r="F9941" s="41" t="str">
        <f aca="false">IF(A9941="","",MATCH(A9941,P_ID,1))</f>
        <v/>
      </c>
      <c r="G9941" s="41" t="str">
        <f aca="false">IF(A9941="","",INDEX(P_Svc,F9941))</f>
        <v/>
      </c>
      <c r="H9941" s="41" t="str">
        <f aca="false">IF(A9941="","",INDEX(P_Zone,F9941))</f>
        <v/>
      </c>
      <c r="I9941" s="41" t="str">
        <f aca="false">IF(A9941="","",IF(D9941="Delivered",IF(B9941&lt;=INDEX(P_Due,F9941),1,0),0))</f>
        <v/>
      </c>
    </row>
    <row r="9942" customFormat="false" ht="15" hidden="false" customHeight="false" outlineLevel="0" collapsed="false">
      <c r="A9942" s="37"/>
      <c r="B9942" s="38"/>
      <c r="C9942" s="39"/>
      <c r="D9942" s="39"/>
      <c r="E9942" s="39"/>
      <c r="F9942" s="41" t="str">
        <f aca="false">IF(A9942="","",MATCH(A9942,P_ID,1))</f>
        <v/>
      </c>
      <c r="G9942" s="41" t="str">
        <f aca="false">IF(A9942="","",INDEX(P_Svc,F9942))</f>
        <v/>
      </c>
      <c r="H9942" s="41" t="str">
        <f aca="false">IF(A9942="","",INDEX(P_Zone,F9942))</f>
        <v/>
      </c>
      <c r="I9942" s="41" t="str">
        <f aca="false">IF(A9942="","",IF(D9942="Delivered",IF(B9942&lt;=INDEX(P_Due,F9942),1,0),0))</f>
        <v/>
      </c>
    </row>
    <row r="9943" customFormat="false" ht="15" hidden="false" customHeight="false" outlineLevel="0" collapsed="false">
      <c r="A9943" s="37"/>
      <c r="B9943" s="38"/>
      <c r="C9943" s="39"/>
      <c r="D9943" s="39"/>
      <c r="E9943" s="39"/>
      <c r="F9943" s="41" t="str">
        <f aca="false">IF(A9943="","",MATCH(A9943,P_ID,1))</f>
        <v/>
      </c>
      <c r="G9943" s="41" t="str">
        <f aca="false">IF(A9943="","",INDEX(P_Svc,F9943))</f>
        <v/>
      </c>
      <c r="H9943" s="41" t="str">
        <f aca="false">IF(A9943="","",INDEX(P_Zone,F9943))</f>
        <v/>
      </c>
      <c r="I9943" s="41" t="str">
        <f aca="false">IF(A9943="","",IF(D9943="Delivered",IF(B9943&lt;=INDEX(P_Due,F9943),1,0),0))</f>
        <v/>
      </c>
    </row>
    <row r="9944" customFormat="false" ht="15" hidden="false" customHeight="false" outlineLevel="0" collapsed="false">
      <c r="A9944" s="37"/>
      <c r="B9944" s="38"/>
      <c r="C9944" s="39"/>
      <c r="D9944" s="39"/>
      <c r="E9944" s="39"/>
      <c r="F9944" s="41" t="str">
        <f aca="false">IF(A9944="","",MATCH(A9944,P_ID,1))</f>
        <v/>
      </c>
      <c r="G9944" s="41" t="str">
        <f aca="false">IF(A9944="","",INDEX(P_Svc,F9944))</f>
        <v/>
      </c>
      <c r="H9944" s="41" t="str">
        <f aca="false">IF(A9944="","",INDEX(P_Zone,F9944))</f>
        <v/>
      </c>
      <c r="I9944" s="41" t="str">
        <f aca="false">IF(A9944="","",IF(D9944="Delivered",IF(B9944&lt;=INDEX(P_Due,F9944),1,0),0))</f>
        <v/>
      </c>
    </row>
    <row r="9945" customFormat="false" ht="15" hidden="false" customHeight="false" outlineLevel="0" collapsed="false">
      <c r="A9945" s="37"/>
      <c r="B9945" s="38"/>
      <c r="C9945" s="39"/>
      <c r="D9945" s="39"/>
      <c r="E9945" s="39"/>
      <c r="F9945" s="41" t="str">
        <f aca="false">IF(A9945="","",MATCH(A9945,P_ID,1))</f>
        <v/>
      </c>
      <c r="G9945" s="41" t="str">
        <f aca="false">IF(A9945="","",INDEX(P_Svc,F9945))</f>
        <v/>
      </c>
      <c r="H9945" s="41" t="str">
        <f aca="false">IF(A9945="","",INDEX(P_Zone,F9945))</f>
        <v/>
      </c>
      <c r="I9945" s="41" t="str">
        <f aca="false">IF(A9945="","",IF(D9945="Delivered",IF(B9945&lt;=INDEX(P_Due,F9945),1,0),0))</f>
        <v/>
      </c>
    </row>
    <row r="9946" customFormat="false" ht="15" hidden="false" customHeight="false" outlineLevel="0" collapsed="false">
      <c r="A9946" s="37"/>
      <c r="B9946" s="38"/>
      <c r="C9946" s="39"/>
      <c r="D9946" s="39"/>
      <c r="E9946" s="39"/>
      <c r="F9946" s="41" t="str">
        <f aca="false">IF(A9946="","",MATCH(A9946,P_ID,1))</f>
        <v/>
      </c>
      <c r="G9946" s="41" t="str">
        <f aca="false">IF(A9946="","",INDEX(P_Svc,F9946))</f>
        <v/>
      </c>
      <c r="H9946" s="41" t="str">
        <f aca="false">IF(A9946="","",INDEX(P_Zone,F9946))</f>
        <v/>
      </c>
      <c r="I9946" s="41" t="str">
        <f aca="false">IF(A9946="","",IF(D9946="Delivered",IF(B9946&lt;=INDEX(P_Due,F9946),1,0),0))</f>
        <v/>
      </c>
    </row>
    <row r="9947" customFormat="false" ht="15" hidden="false" customHeight="false" outlineLevel="0" collapsed="false">
      <c r="A9947" s="37"/>
      <c r="B9947" s="38"/>
      <c r="C9947" s="39"/>
      <c r="D9947" s="39"/>
      <c r="E9947" s="39"/>
      <c r="F9947" s="41" t="str">
        <f aca="false">IF(A9947="","",MATCH(A9947,P_ID,1))</f>
        <v/>
      </c>
      <c r="G9947" s="41" t="str">
        <f aca="false">IF(A9947="","",INDEX(P_Svc,F9947))</f>
        <v/>
      </c>
      <c r="H9947" s="41" t="str">
        <f aca="false">IF(A9947="","",INDEX(P_Zone,F9947))</f>
        <v/>
      </c>
      <c r="I9947" s="41" t="str">
        <f aca="false">IF(A9947="","",IF(D9947="Delivered",IF(B9947&lt;=INDEX(P_Due,F9947),1,0),0))</f>
        <v/>
      </c>
    </row>
    <row r="9948" customFormat="false" ht="15" hidden="false" customHeight="false" outlineLevel="0" collapsed="false">
      <c r="A9948" s="37"/>
      <c r="B9948" s="38"/>
      <c r="C9948" s="39"/>
      <c r="D9948" s="39"/>
      <c r="E9948" s="39"/>
      <c r="F9948" s="41" t="str">
        <f aca="false">IF(A9948="","",MATCH(A9948,P_ID,1))</f>
        <v/>
      </c>
      <c r="G9948" s="41" t="str">
        <f aca="false">IF(A9948="","",INDEX(P_Svc,F9948))</f>
        <v/>
      </c>
      <c r="H9948" s="41" t="str">
        <f aca="false">IF(A9948="","",INDEX(P_Zone,F9948))</f>
        <v/>
      </c>
      <c r="I9948" s="41" t="str">
        <f aca="false">IF(A9948="","",IF(D9948="Delivered",IF(B9948&lt;=INDEX(P_Due,F9948),1,0),0))</f>
        <v/>
      </c>
    </row>
    <row r="9949" customFormat="false" ht="15" hidden="false" customHeight="false" outlineLevel="0" collapsed="false">
      <c r="A9949" s="37"/>
      <c r="B9949" s="38"/>
      <c r="C9949" s="39"/>
      <c r="D9949" s="39"/>
      <c r="E9949" s="39"/>
      <c r="F9949" s="41" t="str">
        <f aca="false">IF(A9949="","",MATCH(A9949,P_ID,1))</f>
        <v/>
      </c>
      <c r="G9949" s="41" t="str">
        <f aca="false">IF(A9949="","",INDEX(P_Svc,F9949))</f>
        <v/>
      </c>
      <c r="H9949" s="41" t="str">
        <f aca="false">IF(A9949="","",INDEX(P_Zone,F9949))</f>
        <v/>
      </c>
      <c r="I9949" s="41" t="str">
        <f aca="false">IF(A9949="","",IF(D9949="Delivered",IF(B9949&lt;=INDEX(P_Due,F9949),1,0),0))</f>
        <v/>
      </c>
    </row>
    <row r="9950" customFormat="false" ht="15" hidden="false" customHeight="false" outlineLevel="0" collapsed="false">
      <c r="A9950" s="37"/>
      <c r="B9950" s="38"/>
      <c r="C9950" s="39"/>
      <c r="D9950" s="39"/>
      <c r="E9950" s="39"/>
      <c r="F9950" s="41" t="str">
        <f aca="false">IF(A9950="","",MATCH(A9950,P_ID,1))</f>
        <v/>
      </c>
      <c r="G9950" s="41" t="str">
        <f aca="false">IF(A9950="","",INDEX(P_Svc,F9950))</f>
        <v/>
      </c>
      <c r="H9950" s="41" t="str">
        <f aca="false">IF(A9950="","",INDEX(P_Zone,F9950))</f>
        <v/>
      </c>
      <c r="I9950" s="41" t="str">
        <f aca="false">IF(A9950="","",IF(D9950="Delivered",IF(B9950&lt;=INDEX(P_Due,F9950),1,0),0))</f>
        <v/>
      </c>
    </row>
    <row r="9951" customFormat="false" ht="15" hidden="false" customHeight="false" outlineLevel="0" collapsed="false">
      <c r="A9951" s="37"/>
      <c r="B9951" s="38"/>
      <c r="C9951" s="39"/>
      <c r="D9951" s="39"/>
      <c r="E9951" s="39"/>
      <c r="F9951" s="41" t="str">
        <f aca="false">IF(A9951="","",MATCH(A9951,P_ID,1))</f>
        <v/>
      </c>
      <c r="G9951" s="41" t="str">
        <f aca="false">IF(A9951="","",INDEX(P_Svc,F9951))</f>
        <v/>
      </c>
      <c r="H9951" s="41" t="str">
        <f aca="false">IF(A9951="","",INDEX(P_Zone,F9951))</f>
        <v/>
      </c>
      <c r="I9951" s="41" t="str">
        <f aca="false">IF(A9951="","",IF(D9951="Delivered",IF(B9951&lt;=INDEX(P_Due,F9951),1,0),0))</f>
        <v/>
      </c>
    </row>
    <row r="9952" customFormat="false" ht="15" hidden="false" customHeight="false" outlineLevel="0" collapsed="false">
      <c r="A9952" s="37"/>
      <c r="B9952" s="38"/>
      <c r="C9952" s="39"/>
      <c r="D9952" s="39"/>
      <c r="E9952" s="39"/>
      <c r="F9952" s="41" t="str">
        <f aca="false">IF(A9952="","",MATCH(A9952,P_ID,1))</f>
        <v/>
      </c>
      <c r="G9952" s="41" t="str">
        <f aca="false">IF(A9952="","",INDEX(P_Svc,F9952))</f>
        <v/>
      </c>
      <c r="H9952" s="41" t="str">
        <f aca="false">IF(A9952="","",INDEX(P_Zone,F9952))</f>
        <v/>
      </c>
      <c r="I9952" s="41" t="str">
        <f aca="false">IF(A9952="","",IF(D9952="Delivered",IF(B9952&lt;=INDEX(P_Due,F9952),1,0),0))</f>
        <v/>
      </c>
    </row>
    <row r="9953" customFormat="false" ht="15" hidden="false" customHeight="false" outlineLevel="0" collapsed="false">
      <c r="A9953" s="37"/>
      <c r="B9953" s="38"/>
      <c r="C9953" s="39"/>
      <c r="D9953" s="39"/>
      <c r="E9953" s="39"/>
      <c r="F9953" s="41" t="str">
        <f aca="false">IF(A9953="","",MATCH(A9953,P_ID,1))</f>
        <v/>
      </c>
      <c r="G9953" s="41" t="str">
        <f aca="false">IF(A9953="","",INDEX(P_Svc,F9953))</f>
        <v/>
      </c>
      <c r="H9953" s="41" t="str">
        <f aca="false">IF(A9953="","",INDEX(P_Zone,F9953))</f>
        <v/>
      </c>
      <c r="I9953" s="41" t="str">
        <f aca="false">IF(A9953="","",IF(D9953="Delivered",IF(B9953&lt;=INDEX(P_Due,F9953),1,0),0))</f>
        <v/>
      </c>
    </row>
    <row r="9954" customFormat="false" ht="15" hidden="false" customHeight="false" outlineLevel="0" collapsed="false">
      <c r="A9954" s="37"/>
      <c r="B9954" s="38"/>
      <c r="C9954" s="39"/>
      <c r="D9954" s="39"/>
      <c r="E9954" s="39"/>
      <c r="F9954" s="41" t="str">
        <f aca="false">IF(A9954="","",MATCH(A9954,P_ID,1))</f>
        <v/>
      </c>
      <c r="G9954" s="41" t="str">
        <f aca="false">IF(A9954="","",INDEX(P_Svc,F9954))</f>
        <v/>
      </c>
      <c r="H9954" s="41" t="str">
        <f aca="false">IF(A9954="","",INDEX(P_Zone,F9954))</f>
        <v/>
      </c>
      <c r="I9954" s="41" t="str">
        <f aca="false">IF(A9954="","",IF(D9954="Delivered",IF(B9954&lt;=INDEX(P_Due,F9954),1,0),0))</f>
        <v/>
      </c>
    </row>
    <row r="9955" customFormat="false" ht="15" hidden="false" customHeight="false" outlineLevel="0" collapsed="false">
      <c r="A9955" s="37"/>
      <c r="B9955" s="38"/>
      <c r="C9955" s="39"/>
      <c r="D9955" s="39"/>
      <c r="E9955" s="39"/>
      <c r="F9955" s="41" t="str">
        <f aca="false">IF(A9955="","",MATCH(A9955,P_ID,1))</f>
        <v/>
      </c>
      <c r="G9955" s="41" t="str">
        <f aca="false">IF(A9955="","",INDEX(P_Svc,F9955))</f>
        <v/>
      </c>
      <c r="H9955" s="41" t="str">
        <f aca="false">IF(A9955="","",INDEX(P_Zone,F9955))</f>
        <v/>
      </c>
      <c r="I9955" s="41" t="str">
        <f aca="false">IF(A9955="","",IF(D9955="Delivered",IF(B9955&lt;=INDEX(P_Due,F9955),1,0),0))</f>
        <v/>
      </c>
    </row>
    <row r="9956" customFormat="false" ht="15" hidden="false" customHeight="false" outlineLevel="0" collapsed="false">
      <c r="A9956" s="37"/>
      <c r="B9956" s="38"/>
      <c r="C9956" s="39"/>
      <c r="D9956" s="39"/>
      <c r="E9956" s="39"/>
      <c r="F9956" s="41" t="str">
        <f aca="false">IF(A9956="","",MATCH(A9956,P_ID,1))</f>
        <v/>
      </c>
      <c r="G9956" s="41" t="str">
        <f aca="false">IF(A9956="","",INDEX(P_Svc,F9956))</f>
        <v/>
      </c>
      <c r="H9956" s="41" t="str">
        <f aca="false">IF(A9956="","",INDEX(P_Zone,F9956))</f>
        <v/>
      </c>
      <c r="I9956" s="41" t="str">
        <f aca="false">IF(A9956="","",IF(D9956="Delivered",IF(B9956&lt;=INDEX(P_Due,F9956),1,0),0))</f>
        <v/>
      </c>
    </row>
    <row r="9957" customFormat="false" ht="15" hidden="false" customHeight="false" outlineLevel="0" collapsed="false">
      <c r="A9957" s="37"/>
      <c r="B9957" s="38"/>
      <c r="C9957" s="39"/>
      <c r="D9957" s="39"/>
      <c r="E9957" s="39"/>
      <c r="F9957" s="41" t="str">
        <f aca="false">IF(A9957="","",MATCH(A9957,P_ID,1))</f>
        <v/>
      </c>
      <c r="G9957" s="41" t="str">
        <f aca="false">IF(A9957="","",INDEX(P_Svc,F9957))</f>
        <v/>
      </c>
      <c r="H9957" s="41" t="str">
        <f aca="false">IF(A9957="","",INDEX(P_Zone,F9957))</f>
        <v/>
      </c>
      <c r="I9957" s="41" t="str">
        <f aca="false">IF(A9957="","",IF(D9957="Delivered",IF(B9957&lt;=INDEX(P_Due,F9957),1,0),0))</f>
        <v/>
      </c>
    </row>
    <row r="9958" customFormat="false" ht="15" hidden="false" customHeight="false" outlineLevel="0" collapsed="false">
      <c r="A9958" s="37"/>
      <c r="B9958" s="38"/>
      <c r="C9958" s="39"/>
      <c r="D9958" s="39"/>
      <c r="E9958" s="39"/>
      <c r="F9958" s="41" t="str">
        <f aca="false">IF(A9958="","",MATCH(A9958,P_ID,1))</f>
        <v/>
      </c>
      <c r="G9958" s="41" t="str">
        <f aca="false">IF(A9958="","",INDEX(P_Svc,F9958))</f>
        <v/>
      </c>
      <c r="H9958" s="41" t="str">
        <f aca="false">IF(A9958="","",INDEX(P_Zone,F9958))</f>
        <v/>
      </c>
      <c r="I9958" s="41" t="str">
        <f aca="false">IF(A9958="","",IF(D9958="Delivered",IF(B9958&lt;=INDEX(P_Due,F9958),1,0),0))</f>
        <v/>
      </c>
    </row>
    <row r="9959" customFormat="false" ht="15" hidden="false" customHeight="false" outlineLevel="0" collapsed="false">
      <c r="A9959" s="37"/>
      <c r="B9959" s="38"/>
      <c r="C9959" s="39"/>
      <c r="D9959" s="39"/>
      <c r="E9959" s="39"/>
      <c r="F9959" s="41" t="str">
        <f aca="false">IF(A9959="","",MATCH(A9959,P_ID,1))</f>
        <v/>
      </c>
      <c r="G9959" s="41" t="str">
        <f aca="false">IF(A9959="","",INDEX(P_Svc,F9959))</f>
        <v/>
      </c>
      <c r="H9959" s="41" t="str">
        <f aca="false">IF(A9959="","",INDEX(P_Zone,F9959))</f>
        <v/>
      </c>
      <c r="I9959" s="41" t="str">
        <f aca="false">IF(A9959="","",IF(D9959="Delivered",IF(B9959&lt;=INDEX(P_Due,F9959),1,0),0))</f>
        <v/>
      </c>
    </row>
    <row r="9960" customFormat="false" ht="15" hidden="false" customHeight="false" outlineLevel="0" collapsed="false">
      <c r="A9960" s="37"/>
      <c r="B9960" s="38"/>
      <c r="C9960" s="39"/>
      <c r="D9960" s="39"/>
      <c r="E9960" s="39"/>
      <c r="F9960" s="41" t="str">
        <f aca="false">IF(A9960="","",MATCH(A9960,P_ID,1))</f>
        <v/>
      </c>
      <c r="G9960" s="41" t="str">
        <f aca="false">IF(A9960="","",INDEX(P_Svc,F9960))</f>
        <v/>
      </c>
      <c r="H9960" s="41" t="str">
        <f aca="false">IF(A9960="","",INDEX(P_Zone,F9960))</f>
        <v/>
      </c>
      <c r="I9960" s="41" t="str">
        <f aca="false">IF(A9960="","",IF(D9960="Delivered",IF(B9960&lt;=INDEX(P_Due,F9960),1,0),0))</f>
        <v/>
      </c>
    </row>
    <row r="9961" customFormat="false" ht="15" hidden="false" customHeight="false" outlineLevel="0" collapsed="false">
      <c r="A9961" s="37"/>
      <c r="B9961" s="38"/>
      <c r="C9961" s="39"/>
      <c r="D9961" s="39"/>
      <c r="E9961" s="39"/>
      <c r="F9961" s="41" t="str">
        <f aca="false">IF(A9961="","",MATCH(A9961,P_ID,1))</f>
        <v/>
      </c>
      <c r="G9961" s="41" t="str">
        <f aca="false">IF(A9961="","",INDEX(P_Svc,F9961))</f>
        <v/>
      </c>
      <c r="H9961" s="41" t="str">
        <f aca="false">IF(A9961="","",INDEX(P_Zone,F9961))</f>
        <v/>
      </c>
      <c r="I9961" s="41" t="str">
        <f aca="false">IF(A9961="","",IF(D9961="Delivered",IF(B9961&lt;=INDEX(P_Due,F9961),1,0),0))</f>
        <v/>
      </c>
    </row>
    <row r="9962" customFormat="false" ht="15" hidden="false" customHeight="false" outlineLevel="0" collapsed="false">
      <c r="A9962" s="37"/>
      <c r="B9962" s="38"/>
      <c r="C9962" s="39"/>
      <c r="D9962" s="39"/>
      <c r="E9962" s="39"/>
      <c r="F9962" s="41" t="str">
        <f aca="false">IF(A9962="","",MATCH(A9962,P_ID,1))</f>
        <v/>
      </c>
      <c r="G9962" s="41" t="str">
        <f aca="false">IF(A9962="","",INDEX(P_Svc,F9962))</f>
        <v/>
      </c>
      <c r="H9962" s="41" t="str">
        <f aca="false">IF(A9962="","",INDEX(P_Zone,F9962))</f>
        <v/>
      </c>
      <c r="I9962" s="41" t="str">
        <f aca="false">IF(A9962="","",IF(D9962="Delivered",IF(B9962&lt;=INDEX(P_Due,F9962),1,0),0))</f>
        <v/>
      </c>
    </row>
    <row r="9963" customFormat="false" ht="15" hidden="false" customHeight="false" outlineLevel="0" collapsed="false">
      <c r="A9963" s="37"/>
      <c r="B9963" s="38"/>
      <c r="C9963" s="39"/>
      <c r="D9963" s="39"/>
      <c r="E9963" s="39"/>
      <c r="F9963" s="41" t="str">
        <f aca="false">IF(A9963="","",MATCH(A9963,P_ID,1))</f>
        <v/>
      </c>
      <c r="G9963" s="41" t="str">
        <f aca="false">IF(A9963="","",INDEX(P_Svc,F9963))</f>
        <v/>
      </c>
      <c r="H9963" s="41" t="str">
        <f aca="false">IF(A9963="","",INDEX(P_Zone,F9963))</f>
        <v/>
      </c>
      <c r="I9963" s="41" t="str">
        <f aca="false">IF(A9963="","",IF(D9963="Delivered",IF(B9963&lt;=INDEX(P_Due,F9963),1,0),0))</f>
        <v/>
      </c>
    </row>
    <row r="9964" customFormat="false" ht="15" hidden="false" customHeight="false" outlineLevel="0" collapsed="false">
      <c r="A9964" s="37"/>
      <c r="B9964" s="38"/>
      <c r="C9964" s="39"/>
      <c r="D9964" s="39"/>
      <c r="E9964" s="39"/>
      <c r="F9964" s="41" t="str">
        <f aca="false">IF(A9964="","",MATCH(A9964,P_ID,1))</f>
        <v/>
      </c>
      <c r="G9964" s="41" t="str">
        <f aca="false">IF(A9964="","",INDEX(P_Svc,F9964))</f>
        <v/>
      </c>
      <c r="H9964" s="41" t="str">
        <f aca="false">IF(A9964="","",INDEX(P_Zone,F9964))</f>
        <v/>
      </c>
      <c r="I9964" s="41" t="str">
        <f aca="false">IF(A9964="","",IF(D9964="Delivered",IF(B9964&lt;=INDEX(P_Due,F9964),1,0),0))</f>
        <v/>
      </c>
    </row>
    <row r="9965" customFormat="false" ht="15" hidden="false" customHeight="false" outlineLevel="0" collapsed="false">
      <c r="A9965" s="37"/>
      <c r="B9965" s="38"/>
      <c r="C9965" s="39"/>
      <c r="D9965" s="39"/>
      <c r="E9965" s="39"/>
      <c r="F9965" s="41" t="str">
        <f aca="false">IF(A9965="","",MATCH(A9965,P_ID,1))</f>
        <v/>
      </c>
      <c r="G9965" s="41" t="str">
        <f aca="false">IF(A9965="","",INDEX(P_Svc,F9965))</f>
        <v/>
      </c>
      <c r="H9965" s="41" t="str">
        <f aca="false">IF(A9965="","",INDEX(P_Zone,F9965))</f>
        <v/>
      </c>
      <c r="I9965" s="41" t="str">
        <f aca="false">IF(A9965="","",IF(D9965="Delivered",IF(B9965&lt;=INDEX(P_Due,F9965),1,0),0))</f>
        <v/>
      </c>
    </row>
    <row r="9966" customFormat="false" ht="15" hidden="false" customHeight="false" outlineLevel="0" collapsed="false">
      <c r="A9966" s="37"/>
      <c r="B9966" s="38"/>
      <c r="C9966" s="39"/>
      <c r="D9966" s="39"/>
      <c r="E9966" s="39"/>
      <c r="F9966" s="41" t="str">
        <f aca="false">IF(A9966="","",MATCH(A9966,P_ID,1))</f>
        <v/>
      </c>
      <c r="G9966" s="41" t="str">
        <f aca="false">IF(A9966="","",INDEX(P_Svc,F9966))</f>
        <v/>
      </c>
      <c r="H9966" s="41" t="str">
        <f aca="false">IF(A9966="","",INDEX(P_Zone,F9966))</f>
        <v/>
      </c>
      <c r="I9966" s="41" t="str">
        <f aca="false">IF(A9966="","",IF(D9966="Delivered",IF(B9966&lt;=INDEX(P_Due,F9966),1,0),0))</f>
        <v/>
      </c>
    </row>
    <row r="9967" customFormat="false" ht="15" hidden="false" customHeight="false" outlineLevel="0" collapsed="false">
      <c r="A9967" s="37"/>
      <c r="B9967" s="38"/>
      <c r="C9967" s="39"/>
      <c r="D9967" s="39"/>
      <c r="E9967" s="39"/>
      <c r="F9967" s="41" t="str">
        <f aca="false">IF(A9967="","",MATCH(A9967,P_ID,1))</f>
        <v/>
      </c>
      <c r="G9967" s="41" t="str">
        <f aca="false">IF(A9967="","",INDEX(P_Svc,F9967))</f>
        <v/>
      </c>
      <c r="H9967" s="41" t="str">
        <f aca="false">IF(A9967="","",INDEX(P_Zone,F9967))</f>
        <v/>
      </c>
      <c r="I9967" s="41" t="str">
        <f aca="false">IF(A9967="","",IF(D9967="Delivered",IF(B9967&lt;=INDEX(P_Due,F9967),1,0),0))</f>
        <v/>
      </c>
    </row>
    <row r="9968" customFormat="false" ht="15" hidden="false" customHeight="false" outlineLevel="0" collapsed="false">
      <c r="A9968" s="37"/>
      <c r="B9968" s="38"/>
      <c r="C9968" s="39"/>
      <c r="D9968" s="39"/>
      <c r="E9968" s="39"/>
      <c r="F9968" s="41" t="str">
        <f aca="false">IF(A9968="","",MATCH(A9968,P_ID,1))</f>
        <v/>
      </c>
      <c r="G9968" s="41" t="str">
        <f aca="false">IF(A9968="","",INDEX(P_Svc,F9968))</f>
        <v/>
      </c>
      <c r="H9968" s="41" t="str">
        <f aca="false">IF(A9968="","",INDEX(P_Zone,F9968))</f>
        <v/>
      </c>
      <c r="I9968" s="41" t="str">
        <f aca="false">IF(A9968="","",IF(D9968="Delivered",IF(B9968&lt;=INDEX(P_Due,F9968),1,0),0))</f>
        <v/>
      </c>
    </row>
    <row r="9969" customFormat="false" ht="15" hidden="false" customHeight="false" outlineLevel="0" collapsed="false">
      <c r="A9969" s="37"/>
      <c r="B9969" s="38"/>
      <c r="C9969" s="39"/>
      <c r="D9969" s="39"/>
      <c r="E9969" s="39"/>
      <c r="F9969" s="41" t="str">
        <f aca="false">IF(A9969="","",MATCH(A9969,P_ID,1))</f>
        <v/>
      </c>
      <c r="G9969" s="41" t="str">
        <f aca="false">IF(A9969="","",INDEX(P_Svc,F9969))</f>
        <v/>
      </c>
      <c r="H9969" s="41" t="str">
        <f aca="false">IF(A9969="","",INDEX(P_Zone,F9969))</f>
        <v/>
      </c>
      <c r="I9969" s="41" t="str">
        <f aca="false">IF(A9969="","",IF(D9969="Delivered",IF(B9969&lt;=INDEX(P_Due,F9969),1,0),0))</f>
        <v/>
      </c>
    </row>
    <row r="9970" customFormat="false" ht="15" hidden="false" customHeight="false" outlineLevel="0" collapsed="false">
      <c r="A9970" s="37"/>
      <c r="B9970" s="38"/>
      <c r="C9970" s="39"/>
      <c r="D9970" s="39"/>
      <c r="E9970" s="39"/>
      <c r="F9970" s="41" t="str">
        <f aca="false">IF(A9970="","",MATCH(A9970,P_ID,1))</f>
        <v/>
      </c>
      <c r="G9970" s="41" t="str">
        <f aca="false">IF(A9970="","",INDEX(P_Svc,F9970))</f>
        <v/>
      </c>
      <c r="H9970" s="41" t="str">
        <f aca="false">IF(A9970="","",INDEX(P_Zone,F9970))</f>
        <v/>
      </c>
      <c r="I9970" s="41" t="str">
        <f aca="false">IF(A9970="","",IF(D9970="Delivered",IF(B9970&lt;=INDEX(P_Due,F9970),1,0),0))</f>
        <v/>
      </c>
    </row>
    <row r="9971" customFormat="false" ht="15" hidden="false" customHeight="false" outlineLevel="0" collapsed="false">
      <c r="A9971" s="37"/>
      <c r="B9971" s="38"/>
      <c r="C9971" s="39"/>
      <c r="D9971" s="39"/>
      <c r="E9971" s="39"/>
      <c r="F9971" s="41" t="str">
        <f aca="false">IF(A9971="","",MATCH(A9971,P_ID,1))</f>
        <v/>
      </c>
      <c r="G9971" s="41" t="str">
        <f aca="false">IF(A9971="","",INDEX(P_Svc,F9971))</f>
        <v/>
      </c>
      <c r="H9971" s="41" t="str">
        <f aca="false">IF(A9971="","",INDEX(P_Zone,F9971))</f>
        <v/>
      </c>
      <c r="I9971" s="41" t="str">
        <f aca="false">IF(A9971="","",IF(D9971="Delivered",IF(B9971&lt;=INDEX(P_Due,F9971),1,0),0))</f>
        <v/>
      </c>
    </row>
    <row r="9972" customFormat="false" ht="15" hidden="false" customHeight="false" outlineLevel="0" collapsed="false">
      <c r="A9972" s="37"/>
      <c r="B9972" s="38"/>
      <c r="C9972" s="39"/>
      <c r="D9972" s="39"/>
      <c r="E9972" s="39"/>
      <c r="F9972" s="41" t="str">
        <f aca="false">IF(A9972="","",MATCH(A9972,P_ID,1))</f>
        <v/>
      </c>
      <c r="G9972" s="41" t="str">
        <f aca="false">IF(A9972="","",INDEX(P_Svc,F9972))</f>
        <v/>
      </c>
      <c r="H9972" s="41" t="str">
        <f aca="false">IF(A9972="","",INDEX(P_Zone,F9972))</f>
        <v/>
      </c>
      <c r="I9972" s="41" t="str">
        <f aca="false">IF(A9972="","",IF(D9972="Delivered",IF(B9972&lt;=INDEX(P_Due,F9972),1,0),0))</f>
        <v/>
      </c>
    </row>
    <row r="9973" customFormat="false" ht="15" hidden="false" customHeight="false" outlineLevel="0" collapsed="false">
      <c r="A9973" s="37"/>
      <c r="B9973" s="38"/>
      <c r="C9973" s="39"/>
      <c r="D9973" s="39"/>
      <c r="E9973" s="39"/>
      <c r="F9973" s="41" t="str">
        <f aca="false">IF(A9973="","",MATCH(A9973,P_ID,1))</f>
        <v/>
      </c>
      <c r="G9973" s="41" t="str">
        <f aca="false">IF(A9973="","",INDEX(P_Svc,F9973))</f>
        <v/>
      </c>
      <c r="H9973" s="41" t="str">
        <f aca="false">IF(A9973="","",INDEX(P_Zone,F9973))</f>
        <v/>
      </c>
      <c r="I9973" s="41" t="str">
        <f aca="false">IF(A9973="","",IF(D9973="Delivered",IF(B9973&lt;=INDEX(P_Due,F9973),1,0),0))</f>
        <v/>
      </c>
    </row>
    <row r="9974" customFormat="false" ht="15" hidden="false" customHeight="false" outlineLevel="0" collapsed="false">
      <c r="A9974" s="37"/>
      <c r="B9974" s="38"/>
      <c r="C9974" s="39"/>
      <c r="D9974" s="39"/>
      <c r="E9974" s="39"/>
      <c r="F9974" s="41" t="str">
        <f aca="false">IF(A9974="","",MATCH(A9974,P_ID,1))</f>
        <v/>
      </c>
      <c r="G9974" s="41" t="str">
        <f aca="false">IF(A9974="","",INDEX(P_Svc,F9974))</f>
        <v/>
      </c>
      <c r="H9974" s="41" t="str">
        <f aca="false">IF(A9974="","",INDEX(P_Zone,F9974))</f>
        <v/>
      </c>
      <c r="I9974" s="41" t="str">
        <f aca="false">IF(A9974="","",IF(D9974="Delivered",IF(B9974&lt;=INDEX(P_Due,F9974),1,0),0))</f>
        <v/>
      </c>
    </row>
    <row r="9975" customFormat="false" ht="15" hidden="false" customHeight="false" outlineLevel="0" collapsed="false">
      <c r="A9975" s="37"/>
      <c r="B9975" s="38"/>
      <c r="C9975" s="39"/>
      <c r="D9975" s="39"/>
      <c r="E9975" s="39"/>
      <c r="F9975" s="41" t="str">
        <f aca="false">IF(A9975="","",MATCH(A9975,P_ID,1))</f>
        <v/>
      </c>
      <c r="G9975" s="41" t="str">
        <f aca="false">IF(A9975="","",INDEX(P_Svc,F9975))</f>
        <v/>
      </c>
      <c r="H9975" s="41" t="str">
        <f aca="false">IF(A9975="","",INDEX(P_Zone,F9975))</f>
        <v/>
      </c>
      <c r="I9975" s="41" t="str">
        <f aca="false">IF(A9975="","",IF(D9975="Delivered",IF(B9975&lt;=INDEX(P_Due,F9975),1,0),0))</f>
        <v/>
      </c>
    </row>
    <row r="9976" customFormat="false" ht="15" hidden="false" customHeight="false" outlineLevel="0" collapsed="false">
      <c r="A9976" s="37"/>
      <c r="B9976" s="38"/>
      <c r="C9976" s="39"/>
      <c r="D9976" s="39"/>
      <c r="E9976" s="39"/>
      <c r="F9976" s="41" t="str">
        <f aca="false">IF(A9976="","",MATCH(A9976,P_ID,1))</f>
        <v/>
      </c>
      <c r="G9976" s="41" t="str">
        <f aca="false">IF(A9976="","",INDEX(P_Svc,F9976))</f>
        <v/>
      </c>
      <c r="H9976" s="41" t="str">
        <f aca="false">IF(A9976="","",INDEX(P_Zone,F9976))</f>
        <v/>
      </c>
      <c r="I9976" s="41" t="str">
        <f aca="false">IF(A9976="","",IF(D9976="Delivered",IF(B9976&lt;=INDEX(P_Due,F9976),1,0),0))</f>
        <v/>
      </c>
    </row>
    <row r="9977" customFormat="false" ht="15" hidden="false" customHeight="false" outlineLevel="0" collapsed="false">
      <c r="A9977" s="37"/>
      <c r="B9977" s="38"/>
      <c r="C9977" s="39"/>
      <c r="D9977" s="39"/>
      <c r="E9977" s="39"/>
      <c r="F9977" s="41" t="str">
        <f aca="false">IF(A9977="","",MATCH(A9977,P_ID,1))</f>
        <v/>
      </c>
      <c r="G9977" s="41" t="str">
        <f aca="false">IF(A9977="","",INDEX(P_Svc,F9977))</f>
        <v/>
      </c>
      <c r="H9977" s="41" t="str">
        <f aca="false">IF(A9977="","",INDEX(P_Zone,F9977))</f>
        <v/>
      </c>
      <c r="I9977" s="41" t="str">
        <f aca="false">IF(A9977="","",IF(D9977="Delivered",IF(B9977&lt;=INDEX(P_Due,F9977),1,0),0))</f>
        <v/>
      </c>
    </row>
    <row r="9978" customFormat="false" ht="15" hidden="false" customHeight="false" outlineLevel="0" collapsed="false">
      <c r="A9978" s="37"/>
      <c r="B9978" s="38"/>
      <c r="C9978" s="39"/>
      <c r="D9978" s="39"/>
      <c r="E9978" s="39"/>
      <c r="F9978" s="41" t="str">
        <f aca="false">IF(A9978="","",MATCH(A9978,P_ID,1))</f>
        <v/>
      </c>
      <c r="G9978" s="41" t="str">
        <f aca="false">IF(A9978="","",INDEX(P_Svc,F9978))</f>
        <v/>
      </c>
      <c r="H9978" s="41" t="str">
        <f aca="false">IF(A9978="","",INDEX(P_Zone,F9978))</f>
        <v/>
      </c>
      <c r="I9978" s="41" t="str">
        <f aca="false">IF(A9978="","",IF(D9978="Delivered",IF(B9978&lt;=INDEX(P_Due,F9978),1,0),0))</f>
        <v/>
      </c>
    </row>
    <row r="9979" customFormat="false" ht="15" hidden="false" customHeight="false" outlineLevel="0" collapsed="false">
      <c r="A9979" s="37"/>
      <c r="B9979" s="38"/>
      <c r="C9979" s="39"/>
      <c r="D9979" s="39"/>
      <c r="E9979" s="39"/>
      <c r="F9979" s="41" t="str">
        <f aca="false">IF(A9979="","",MATCH(A9979,P_ID,1))</f>
        <v/>
      </c>
      <c r="G9979" s="41" t="str">
        <f aca="false">IF(A9979="","",INDEX(P_Svc,F9979))</f>
        <v/>
      </c>
      <c r="H9979" s="41" t="str">
        <f aca="false">IF(A9979="","",INDEX(P_Zone,F9979))</f>
        <v/>
      </c>
      <c r="I9979" s="41" t="str">
        <f aca="false">IF(A9979="","",IF(D9979="Delivered",IF(B9979&lt;=INDEX(P_Due,F9979),1,0),0))</f>
        <v/>
      </c>
    </row>
    <row r="9980" customFormat="false" ht="15" hidden="false" customHeight="false" outlineLevel="0" collapsed="false">
      <c r="A9980" s="37"/>
      <c r="B9980" s="38"/>
      <c r="C9980" s="39"/>
      <c r="D9980" s="39"/>
      <c r="E9980" s="39"/>
      <c r="F9980" s="41" t="str">
        <f aca="false">IF(A9980="","",MATCH(A9980,P_ID,1))</f>
        <v/>
      </c>
      <c r="G9980" s="41" t="str">
        <f aca="false">IF(A9980="","",INDEX(P_Svc,F9980))</f>
        <v/>
      </c>
      <c r="H9980" s="41" t="str">
        <f aca="false">IF(A9980="","",INDEX(P_Zone,F9980))</f>
        <v/>
      </c>
      <c r="I9980" s="41" t="str">
        <f aca="false">IF(A9980="","",IF(D9980="Delivered",IF(B9980&lt;=INDEX(P_Due,F9980),1,0),0))</f>
        <v/>
      </c>
    </row>
    <row r="9981" customFormat="false" ht="15" hidden="false" customHeight="false" outlineLevel="0" collapsed="false">
      <c r="A9981" s="37"/>
      <c r="B9981" s="38"/>
      <c r="C9981" s="39"/>
      <c r="D9981" s="39"/>
      <c r="E9981" s="39"/>
      <c r="F9981" s="41" t="str">
        <f aca="false">IF(A9981="","",MATCH(A9981,P_ID,1))</f>
        <v/>
      </c>
      <c r="G9981" s="41" t="str">
        <f aca="false">IF(A9981="","",INDEX(P_Svc,F9981))</f>
        <v/>
      </c>
      <c r="H9981" s="41" t="str">
        <f aca="false">IF(A9981="","",INDEX(P_Zone,F9981))</f>
        <v/>
      </c>
      <c r="I9981" s="41" t="str">
        <f aca="false">IF(A9981="","",IF(D9981="Delivered",IF(B9981&lt;=INDEX(P_Due,F9981),1,0),0))</f>
        <v/>
      </c>
    </row>
    <row r="9982" customFormat="false" ht="15" hidden="false" customHeight="false" outlineLevel="0" collapsed="false">
      <c r="A9982" s="37"/>
      <c r="B9982" s="38"/>
      <c r="C9982" s="39"/>
      <c r="D9982" s="39"/>
      <c r="E9982" s="39"/>
      <c r="F9982" s="41" t="str">
        <f aca="false">IF(A9982="","",MATCH(A9982,P_ID,1))</f>
        <v/>
      </c>
      <c r="G9982" s="41" t="str">
        <f aca="false">IF(A9982="","",INDEX(P_Svc,F9982))</f>
        <v/>
      </c>
      <c r="H9982" s="41" t="str">
        <f aca="false">IF(A9982="","",INDEX(P_Zone,F9982))</f>
        <v/>
      </c>
      <c r="I9982" s="41" t="str">
        <f aca="false">IF(A9982="","",IF(D9982="Delivered",IF(B9982&lt;=INDEX(P_Due,F9982),1,0),0))</f>
        <v/>
      </c>
    </row>
    <row r="9983" customFormat="false" ht="15" hidden="false" customHeight="false" outlineLevel="0" collapsed="false">
      <c r="A9983" s="37"/>
      <c r="B9983" s="38"/>
      <c r="C9983" s="39"/>
      <c r="D9983" s="39"/>
      <c r="E9983" s="39"/>
      <c r="F9983" s="41" t="str">
        <f aca="false">IF(A9983="","",MATCH(A9983,P_ID,1))</f>
        <v/>
      </c>
      <c r="G9983" s="41" t="str">
        <f aca="false">IF(A9983="","",INDEX(P_Svc,F9983))</f>
        <v/>
      </c>
      <c r="H9983" s="41" t="str">
        <f aca="false">IF(A9983="","",INDEX(P_Zone,F9983))</f>
        <v/>
      </c>
      <c r="I9983" s="41" t="str">
        <f aca="false">IF(A9983="","",IF(D9983="Delivered",IF(B9983&lt;=INDEX(P_Due,F9983),1,0),0))</f>
        <v/>
      </c>
    </row>
    <row r="9984" customFormat="false" ht="15" hidden="false" customHeight="false" outlineLevel="0" collapsed="false">
      <c r="A9984" s="37"/>
      <c r="B9984" s="38"/>
      <c r="C9984" s="39"/>
      <c r="D9984" s="39"/>
      <c r="E9984" s="39"/>
      <c r="F9984" s="41" t="str">
        <f aca="false">IF(A9984="","",MATCH(A9984,P_ID,1))</f>
        <v/>
      </c>
      <c r="G9984" s="41" t="str">
        <f aca="false">IF(A9984="","",INDEX(P_Svc,F9984))</f>
        <v/>
      </c>
      <c r="H9984" s="41" t="str">
        <f aca="false">IF(A9984="","",INDEX(P_Zone,F9984))</f>
        <v/>
      </c>
      <c r="I9984" s="41" t="str">
        <f aca="false">IF(A9984="","",IF(D9984="Delivered",IF(B9984&lt;=INDEX(P_Due,F9984),1,0),0))</f>
        <v/>
      </c>
    </row>
    <row r="9985" customFormat="false" ht="15" hidden="false" customHeight="false" outlineLevel="0" collapsed="false">
      <c r="A9985" s="37"/>
      <c r="B9985" s="38"/>
      <c r="C9985" s="39"/>
      <c r="D9985" s="39"/>
      <c r="E9985" s="39"/>
      <c r="F9985" s="41" t="str">
        <f aca="false">IF(A9985="","",MATCH(A9985,P_ID,1))</f>
        <v/>
      </c>
      <c r="G9985" s="41" t="str">
        <f aca="false">IF(A9985="","",INDEX(P_Svc,F9985))</f>
        <v/>
      </c>
      <c r="H9985" s="41" t="str">
        <f aca="false">IF(A9985="","",INDEX(P_Zone,F9985))</f>
        <v/>
      </c>
      <c r="I9985" s="41" t="str">
        <f aca="false">IF(A9985="","",IF(D9985="Delivered",IF(B9985&lt;=INDEX(P_Due,F9985),1,0),0))</f>
        <v/>
      </c>
    </row>
    <row r="9986" customFormat="false" ht="15" hidden="false" customHeight="false" outlineLevel="0" collapsed="false">
      <c r="A9986" s="37"/>
      <c r="B9986" s="38"/>
      <c r="C9986" s="39"/>
      <c r="D9986" s="39"/>
      <c r="E9986" s="39"/>
      <c r="F9986" s="41" t="str">
        <f aca="false">IF(A9986="","",MATCH(A9986,P_ID,1))</f>
        <v/>
      </c>
      <c r="G9986" s="41" t="str">
        <f aca="false">IF(A9986="","",INDEX(P_Svc,F9986))</f>
        <v/>
      </c>
      <c r="H9986" s="41" t="str">
        <f aca="false">IF(A9986="","",INDEX(P_Zone,F9986))</f>
        <v/>
      </c>
      <c r="I9986" s="41" t="str">
        <f aca="false">IF(A9986="","",IF(D9986="Delivered",IF(B9986&lt;=INDEX(P_Due,F9986),1,0),0))</f>
        <v/>
      </c>
    </row>
    <row r="9987" customFormat="false" ht="15" hidden="false" customHeight="false" outlineLevel="0" collapsed="false">
      <c r="A9987" s="37"/>
      <c r="B9987" s="38"/>
      <c r="C9987" s="39"/>
      <c r="D9987" s="39"/>
      <c r="E9987" s="39"/>
      <c r="F9987" s="41" t="str">
        <f aca="false">IF(A9987="","",MATCH(A9987,P_ID,1))</f>
        <v/>
      </c>
      <c r="G9987" s="41" t="str">
        <f aca="false">IF(A9987="","",INDEX(P_Svc,F9987))</f>
        <v/>
      </c>
      <c r="H9987" s="41" t="str">
        <f aca="false">IF(A9987="","",INDEX(P_Zone,F9987))</f>
        <v/>
      </c>
      <c r="I9987" s="41" t="str">
        <f aca="false">IF(A9987="","",IF(D9987="Delivered",IF(B9987&lt;=INDEX(P_Due,F9987),1,0),0))</f>
        <v/>
      </c>
    </row>
    <row r="9988" customFormat="false" ht="15" hidden="false" customHeight="false" outlineLevel="0" collapsed="false">
      <c r="A9988" s="37"/>
      <c r="B9988" s="38"/>
      <c r="C9988" s="39"/>
      <c r="D9988" s="39"/>
      <c r="E9988" s="39"/>
      <c r="F9988" s="41" t="str">
        <f aca="false">IF(A9988="","",MATCH(A9988,P_ID,1))</f>
        <v/>
      </c>
      <c r="G9988" s="41" t="str">
        <f aca="false">IF(A9988="","",INDEX(P_Svc,F9988))</f>
        <v/>
      </c>
      <c r="H9988" s="41" t="str">
        <f aca="false">IF(A9988="","",INDEX(P_Zone,F9988))</f>
        <v/>
      </c>
      <c r="I9988" s="41" t="str">
        <f aca="false">IF(A9988="","",IF(D9988="Delivered",IF(B9988&lt;=INDEX(P_Due,F9988),1,0),0))</f>
        <v/>
      </c>
    </row>
    <row r="9989" customFormat="false" ht="15" hidden="false" customHeight="false" outlineLevel="0" collapsed="false">
      <c r="A9989" s="37"/>
      <c r="B9989" s="38"/>
      <c r="C9989" s="39"/>
      <c r="D9989" s="39"/>
      <c r="E9989" s="39"/>
      <c r="F9989" s="41" t="str">
        <f aca="false">IF(A9989="","",MATCH(A9989,P_ID,1))</f>
        <v/>
      </c>
      <c r="G9989" s="41" t="str">
        <f aca="false">IF(A9989="","",INDEX(P_Svc,F9989))</f>
        <v/>
      </c>
      <c r="H9989" s="41" t="str">
        <f aca="false">IF(A9989="","",INDEX(P_Zone,F9989))</f>
        <v/>
      </c>
      <c r="I9989" s="41" t="str">
        <f aca="false">IF(A9989="","",IF(D9989="Delivered",IF(B9989&lt;=INDEX(P_Due,F9989),1,0),0))</f>
        <v/>
      </c>
    </row>
    <row r="9990" customFormat="false" ht="15" hidden="false" customHeight="false" outlineLevel="0" collapsed="false">
      <c r="A9990" s="37"/>
      <c r="B9990" s="38"/>
      <c r="C9990" s="39"/>
      <c r="D9990" s="39"/>
      <c r="E9990" s="39"/>
      <c r="F9990" s="41" t="str">
        <f aca="false">IF(A9990="","",MATCH(A9990,P_ID,1))</f>
        <v/>
      </c>
      <c r="G9990" s="41" t="str">
        <f aca="false">IF(A9990="","",INDEX(P_Svc,F9990))</f>
        <v/>
      </c>
      <c r="H9990" s="41" t="str">
        <f aca="false">IF(A9990="","",INDEX(P_Zone,F9990))</f>
        <v/>
      </c>
      <c r="I9990" s="41" t="str">
        <f aca="false">IF(A9990="","",IF(D9990="Delivered",IF(B9990&lt;=INDEX(P_Due,F9990),1,0),0))</f>
        <v/>
      </c>
    </row>
    <row r="9991" customFormat="false" ht="15" hidden="false" customHeight="false" outlineLevel="0" collapsed="false">
      <c r="A9991" s="37"/>
      <c r="B9991" s="38"/>
      <c r="C9991" s="39"/>
      <c r="D9991" s="39"/>
      <c r="E9991" s="39"/>
      <c r="F9991" s="41" t="str">
        <f aca="false">IF(A9991="","",MATCH(A9991,P_ID,1))</f>
        <v/>
      </c>
      <c r="G9991" s="41" t="str">
        <f aca="false">IF(A9991="","",INDEX(P_Svc,F9991))</f>
        <v/>
      </c>
      <c r="H9991" s="41" t="str">
        <f aca="false">IF(A9991="","",INDEX(P_Zone,F9991))</f>
        <v/>
      </c>
      <c r="I9991" s="41" t="str">
        <f aca="false">IF(A9991="","",IF(D9991="Delivered",IF(B9991&lt;=INDEX(P_Due,F9991),1,0),0))</f>
        <v/>
      </c>
    </row>
    <row r="9992" customFormat="false" ht="15" hidden="false" customHeight="false" outlineLevel="0" collapsed="false">
      <c r="A9992" s="37"/>
      <c r="B9992" s="38"/>
      <c r="C9992" s="39"/>
      <c r="D9992" s="39"/>
      <c r="E9992" s="39"/>
      <c r="F9992" s="41" t="str">
        <f aca="false">IF(A9992="","",MATCH(A9992,P_ID,1))</f>
        <v/>
      </c>
      <c r="G9992" s="41" t="str">
        <f aca="false">IF(A9992="","",INDEX(P_Svc,F9992))</f>
        <v/>
      </c>
      <c r="H9992" s="41" t="str">
        <f aca="false">IF(A9992="","",INDEX(P_Zone,F9992))</f>
        <v/>
      </c>
      <c r="I9992" s="41" t="str">
        <f aca="false">IF(A9992="","",IF(D9992="Delivered",IF(B9992&lt;=INDEX(P_Due,F9992),1,0),0))</f>
        <v/>
      </c>
    </row>
    <row r="9993" customFormat="false" ht="15" hidden="false" customHeight="false" outlineLevel="0" collapsed="false">
      <c r="A9993" s="37"/>
      <c r="B9993" s="38"/>
      <c r="C9993" s="39"/>
      <c r="D9993" s="39"/>
      <c r="E9993" s="39"/>
      <c r="F9993" s="41" t="str">
        <f aca="false">IF(A9993="","",MATCH(A9993,P_ID,1))</f>
        <v/>
      </c>
      <c r="G9993" s="41" t="str">
        <f aca="false">IF(A9993="","",INDEX(P_Svc,F9993))</f>
        <v/>
      </c>
      <c r="H9993" s="41" t="str">
        <f aca="false">IF(A9993="","",INDEX(P_Zone,F9993))</f>
        <v/>
      </c>
      <c r="I9993" s="41" t="str">
        <f aca="false">IF(A9993="","",IF(D9993="Delivered",IF(B9993&lt;=INDEX(P_Due,F9993),1,0),0))</f>
        <v/>
      </c>
    </row>
    <row r="9994" customFormat="false" ht="15" hidden="false" customHeight="false" outlineLevel="0" collapsed="false">
      <c r="A9994" s="37"/>
      <c r="B9994" s="38"/>
      <c r="C9994" s="39"/>
      <c r="D9994" s="39"/>
      <c r="E9994" s="39"/>
      <c r="F9994" s="41" t="str">
        <f aca="false">IF(A9994="","",MATCH(A9994,P_ID,1))</f>
        <v/>
      </c>
      <c r="G9994" s="41" t="str">
        <f aca="false">IF(A9994="","",INDEX(P_Svc,F9994))</f>
        <v/>
      </c>
      <c r="H9994" s="41" t="str">
        <f aca="false">IF(A9994="","",INDEX(P_Zone,F9994))</f>
        <v/>
      </c>
      <c r="I9994" s="41" t="str">
        <f aca="false">IF(A9994="","",IF(D9994="Delivered",IF(B9994&lt;=INDEX(P_Due,F9994),1,0),0))</f>
        <v/>
      </c>
    </row>
    <row r="9995" customFormat="false" ht="15" hidden="false" customHeight="false" outlineLevel="0" collapsed="false">
      <c r="A9995" s="37"/>
      <c r="B9995" s="38"/>
      <c r="C9995" s="39"/>
      <c r="D9995" s="39"/>
      <c r="E9995" s="39"/>
      <c r="F9995" s="41" t="str">
        <f aca="false">IF(A9995="","",MATCH(A9995,P_ID,1))</f>
        <v/>
      </c>
      <c r="G9995" s="41" t="str">
        <f aca="false">IF(A9995="","",INDEX(P_Svc,F9995))</f>
        <v/>
      </c>
      <c r="H9995" s="41" t="str">
        <f aca="false">IF(A9995="","",INDEX(P_Zone,F9995))</f>
        <v/>
      </c>
      <c r="I9995" s="41" t="str">
        <f aca="false">IF(A9995="","",IF(D9995="Delivered",IF(B9995&lt;=INDEX(P_Due,F9995),1,0),0))</f>
        <v/>
      </c>
    </row>
    <row r="9996" customFormat="false" ht="15" hidden="false" customHeight="false" outlineLevel="0" collapsed="false">
      <c r="A9996" s="37"/>
      <c r="B9996" s="38"/>
      <c r="C9996" s="39"/>
      <c r="D9996" s="39"/>
      <c r="E9996" s="39"/>
      <c r="F9996" s="41" t="str">
        <f aca="false">IF(A9996="","",MATCH(A9996,P_ID,1))</f>
        <v/>
      </c>
      <c r="G9996" s="41" t="str">
        <f aca="false">IF(A9996="","",INDEX(P_Svc,F9996))</f>
        <v/>
      </c>
      <c r="H9996" s="41" t="str">
        <f aca="false">IF(A9996="","",INDEX(P_Zone,F9996))</f>
        <v/>
      </c>
      <c r="I9996" s="41" t="str">
        <f aca="false">IF(A9996="","",IF(D9996="Delivered",IF(B9996&lt;=INDEX(P_Due,F9996),1,0),0))</f>
        <v/>
      </c>
    </row>
    <row r="9997" customFormat="false" ht="15" hidden="false" customHeight="false" outlineLevel="0" collapsed="false">
      <c r="A9997" s="37"/>
      <c r="B9997" s="38"/>
      <c r="C9997" s="39"/>
      <c r="D9997" s="39"/>
      <c r="E9997" s="39"/>
      <c r="F9997" s="41" t="str">
        <f aca="false">IF(A9997="","",MATCH(A9997,P_ID,1))</f>
        <v/>
      </c>
      <c r="G9997" s="41" t="str">
        <f aca="false">IF(A9997="","",INDEX(P_Svc,F9997))</f>
        <v/>
      </c>
      <c r="H9997" s="41" t="str">
        <f aca="false">IF(A9997="","",INDEX(P_Zone,F9997))</f>
        <v/>
      </c>
      <c r="I9997" s="41" t="str">
        <f aca="false">IF(A9997="","",IF(D9997="Delivered",IF(B9997&lt;=INDEX(P_Due,F9997),1,0),0))</f>
        <v/>
      </c>
    </row>
    <row r="9998" customFormat="false" ht="15" hidden="false" customHeight="false" outlineLevel="0" collapsed="false">
      <c r="A9998" s="37"/>
      <c r="B9998" s="38"/>
      <c r="C9998" s="39"/>
      <c r="D9998" s="39"/>
      <c r="E9998" s="39"/>
      <c r="F9998" s="41" t="str">
        <f aca="false">IF(A9998="","",MATCH(A9998,P_ID,1))</f>
        <v/>
      </c>
      <c r="G9998" s="41" t="str">
        <f aca="false">IF(A9998="","",INDEX(P_Svc,F9998))</f>
        <v/>
      </c>
      <c r="H9998" s="41" t="str">
        <f aca="false">IF(A9998="","",INDEX(P_Zone,F9998))</f>
        <v/>
      </c>
      <c r="I9998" s="41" t="str">
        <f aca="false">IF(A9998="","",IF(D9998="Delivered",IF(B9998&lt;=INDEX(P_Due,F9998),1,0),0))</f>
        <v/>
      </c>
    </row>
    <row r="9999" customFormat="false" ht="15" hidden="false" customHeight="false" outlineLevel="0" collapsed="false">
      <c r="A9999" s="37"/>
      <c r="B9999" s="38"/>
      <c r="C9999" s="39"/>
      <c r="D9999" s="39"/>
      <c r="E9999" s="39"/>
      <c r="F9999" s="41" t="str">
        <f aca="false">IF(A9999="","",MATCH(A9999,P_ID,1))</f>
        <v/>
      </c>
      <c r="G9999" s="41" t="str">
        <f aca="false">IF(A9999="","",INDEX(P_Svc,F9999))</f>
        <v/>
      </c>
      <c r="H9999" s="41" t="str">
        <f aca="false">IF(A9999="","",INDEX(P_Zone,F9999))</f>
        <v/>
      </c>
      <c r="I9999" s="41" t="str">
        <f aca="false">IF(A9999="","",IF(D9999="Delivered",IF(B9999&lt;=INDEX(P_Due,F9999),1,0),0))</f>
        <v/>
      </c>
    </row>
    <row r="10000" customFormat="false" ht="15" hidden="false" customHeight="false" outlineLevel="0" collapsed="false">
      <c r="A10000" s="37"/>
      <c r="B10000" s="38"/>
      <c r="C10000" s="39"/>
      <c r="D10000" s="39"/>
      <c r="E10000" s="39"/>
      <c r="F10000" s="41" t="str">
        <f aca="false">IF(A10000="","",MATCH(A10000,P_ID,1))</f>
        <v/>
      </c>
      <c r="G10000" s="41" t="str">
        <f aca="false">IF(A10000="","",INDEX(P_Svc,F10000))</f>
        <v/>
      </c>
      <c r="H10000" s="41" t="str">
        <f aca="false">IF(A10000="","",INDEX(P_Zone,F10000))</f>
        <v/>
      </c>
      <c r="I10000" s="41" t="str">
        <f aca="false">IF(A10000="","",IF(D10000="Delivered",IF(B10000&lt;=INDEX(P_Due,F10000),1,0),0))</f>
        <v/>
      </c>
    </row>
    <row r="10001" customFormat="false" ht="15" hidden="false" customHeight="false" outlineLevel="0" collapsed="false">
      <c r="A10001" s="37"/>
      <c r="B10001" s="38"/>
      <c r="C10001" s="39"/>
      <c r="D10001" s="39"/>
      <c r="E10001" s="39"/>
      <c r="F10001" s="41" t="str">
        <f aca="false">IF(A10001="","",MATCH(A10001,P_ID,1))</f>
        <v/>
      </c>
      <c r="G10001" s="41" t="str">
        <f aca="false">IF(A10001="","",INDEX(P_Svc,F10001))</f>
        <v/>
      </c>
      <c r="H10001" s="41" t="str">
        <f aca="false">IF(A10001="","",INDEX(P_Zone,F10001))</f>
        <v/>
      </c>
      <c r="I10001" s="41" t="str">
        <f aca="false">IF(A10001="","",IF(D10001="Delivered",IF(B10001&lt;=INDEX(P_Due,F10001),1,0),0))</f>
        <v/>
      </c>
    </row>
    <row r="10002" customFormat="false" ht="15" hidden="false" customHeight="false" outlineLevel="0" collapsed="false">
      <c r="A10002" s="37"/>
      <c r="B10002" s="38"/>
      <c r="C10002" s="39"/>
      <c r="D10002" s="39"/>
      <c r="E10002" s="39"/>
      <c r="F10002" s="41" t="str">
        <f aca="false">IF(A10002="","",MATCH(A10002,P_ID,1))</f>
        <v/>
      </c>
      <c r="G10002" s="41" t="str">
        <f aca="false">IF(A10002="","",INDEX(P_Svc,F10002))</f>
        <v/>
      </c>
      <c r="H10002" s="41" t="str">
        <f aca="false">IF(A10002="","",INDEX(P_Zone,F10002))</f>
        <v/>
      </c>
      <c r="I10002" s="41" t="str">
        <f aca="false">IF(A10002="","",IF(D10002="Delivered",IF(B10002&lt;=INDEX(P_Due,F10002),1,0),0))</f>
        <v/>
      </c>
    </row>
    <row r="10003" customFormat="false" ht="15" hidden="false" customHeight="false" outlineLevel="0" collapsed="false">
      <c r="A10003" s="37"/>
      <c r="B10003" s="38"/>
      <c r="C10003" s="39"/>
      <c r="D10003" s="39"/>
      <c r="E10003" s="39"/>
      <c r="F10003" s="41" t="str">
        <f aca="false">IF(A10003="","",MATCH(A10003,P_ID,1))</f>
        <v/>
      </c>
      <c r="G10003" s="41" t="str">
        <f aca="false">IF(A10003="","",INDEX(P_Svc,F10003))</f>
        <v/>
      </c>
      <c r="H10003" s="41" t="str">
        <f aca="false">IF(A10003="","",INDEX(P_Zone,F10003))</f>
        <v/>
      </c>
      <c r="I10003" s="41" t="str">
        <f aca="false">IF(A10003="","",IF(D10003="Delivered",IF(B10003&lt;=INDEX(P_Due,F10003),1,0),0))</f>
        <v/>
      </c>
    </row>
    <row r="10004" customFormat="false" ht="15" hidden="false" customHeight="false" outlineLevel="0" collapsed="false">
      <c r="A10004" s="37"/>
      <c r="B10004" s="38"/>
      <c r="C10004" s="39"/>
      <c r="D10004" s="39"/>
      <c r="E10004" s="39"/>
      <c r="F10004" s="41" t="str">
        <f aca="false">IF(A10004="","",MATCH(A10004,P_ID,1))</f>
        <v/>
      </c>
      <c r="G10004" s="41" t="str">
        <f aca="false">IF(A10004="","",INDEX(P_Svc,F10004))</f>
        <v/>
      </c>
      <c r="H10004" s="41" t="str">
        <f aca="false">IF(A10004="","",INDEX(P_Zone,F10004))</f>
        <v/>
      </c>
      <c r="I10004" s="41" t="str">
        <f aca="false">IF(A10004="","",IF(D10004="Delivered",IF(B10004&lt;=INDEX(P_Due,F10004),1,0),0))</f>
        <v/>
      </c>
    </row>
    <row r="10005" customFormat="false" ht="15" hidden="false" customHeight="false" outlineLevel="0" collapsed="false">
      <c r="A10005" s="37"/>
      <c r="B10005" s="38"/>
      <c r="C10005" s="39"/>
      <c r="D10005" s="39"/>
      <c r="E10005" s="39"/>
      <c r="F10005" s="41" t="str">
        <f aca="false">IF(A10005="","",MATCH(A10005,P_ID,1))</f>
        <v/>
      </c>
      <c r="G10005" s="41" t="str">
        <f aca="false">IF(A10005="","",INDEX(P_Svc,F10005))</f>
        <v/>
      </c>
      <c r="H10005" s="41" t="str">
        <f aca="false">IF(A10005="","",INDEX(P_Zone,F10005))</f>
        <v/>
      </c>
      <c r="I10005" s="41" t="str">
        <f aca="false">IF(A10005="","",IF(D10005="Delivered",IF(B10005&lt;=INDEX(P_Due,F10005),1,0),0))</f>
        <v/>
      </c>
    </row>
    <row r="10006" customFormat="false" ht="15" hidden="false" customHeight="false" outlineLevel="0" collapsed="false">
      <c r="A10006" s="37"/>
      <c r="B10006" s="38"/>
      <c r="C10006" s="39"/>
      <c r="D10006" s="39"/>
      <c r="E10006" s="39"/>
      <c r="F10006" s="41" t="str">
        <f aca="false">IF(A10006="","",MATCH(A10006,P_ID,1))</f>
        <v/>
      </c>
      <c r="G10006" s="41" t="str">
        <f aca="false">IF(A10006="","",INDEX(P_Svc,F10006))</f>
        <v/>
      </c>
      <c r="H10006" s="41" t="str">
        <f aca="false">IF(A10006="","",INDEX(P_Zone,F10006))</f>
        <v/>
      </c>
      <c r="I10006" s="41" t="str">
        <f aca="false">IF(A10006="","",IF(D10006="Delivered",IF(B10006&lt;=INDEX(P_Due,F10006),1,0),0))</f>
        <v/>
      </c>
    </row>
    <row r="10007" customFormat="false" ht="15" hidden="false" customHeight="false" outlineLevel="0" collapsed="false">
      <c r="A10007" s="37"/>
      <c r="B10007" s="38"/>
      <c r="C10007" s="39"/>
      <c r="D10007" s="39"/>
      <c r="E10007" s="39"/>
      <c r="F10007" s="41" t="str">
        <f aca="false">IF(A10007="","",MATCH(A10007,P_ID,1))</f>
        <v/>
      </c>
      <c r="G10007" s="41" t="str">
        <f aca="false">IF(A10007="","",INDEX(P_Svc,F10007))</f>
        <v/>
      </c>
      <c r="H10007" s="41" t="str">
        <f aca="false">IF(A10007="","",INDEX(P_Zone,F10007))</f>
        <v/>
      </c>
      <c r="I10007" s="41" t="str">
        <f aca="false">IF(A10007="","",IF(D10007="Delivered",IF(B10007&lt;=INDEX(P_Due,F10007),1,0),0))</f>
        <v/>
      </c>
    </row>
    <row r="10008" customFormat="false" ht="15" hidden="false" customHeight="false" outlineLevel="0" collapsed="false">
      <c r="A10008" s="37"/>
      <c r="B10008" s="38"/>
      <c r="C10008" s="39"/>
      <c r="D10008" s="39"/>
      <c r="E10008" s="39"/>
      <c r="F10008" s="41" t="str">
        <f aca="false">IF(A10008="","",MATCH(A10008,P_ID,1))</f>
        <v/>
      </c>
      <c r="G10008" s="41" t="str">
        <f aca="false">IF(A10008="","",INDEX(P_Svc,F10008))</f>
        <v/>
      </c>
      <c r="H10008" s="41" t="str">
        <f aca="false">IF(A10008="","",INDEX(P_Zone,F10008))</f>
        <v/>
      </c>
      <c r="I10008" s="41" t="str">
        <f aca="false">IF(A10008="","",IF(D10008="Delivered",IF(B10008&lt;=INDEX(P_Due,F10008),1,0),0))</f>
        <v/>
      </c>
    </row>
    <row r="10009" customFormat="false" ht="15" hidden="false" customHeight="false" outlineLevel="0" collapsed="false">
      <c r="A10009" s="37"/>
      <c r="B10009" s="38"/>
      <c r="C10009" s="39"/>
      <c r="D10009" s="39"/>
      <c r="E10009" s="39"/>
      <c r="F10009" s="41" t="str">
        <f aca="false">IF(A10009="","",MATCH(A10009,P_ID,1))</f>
        <v/>
      </c>
      <c r="G10009" s="41" t="str">
        <f aca="false">IF(A10009="","",INDEX(P_Svc,F10009))</f>
        <v/>
      </c>
      <c r="H10009" s="41" t="str">
        <f aca="false">IF(A10009="","",INDEX(P_Zone,F10009))</f>
        <v/>
      </c>
      <c r="I10009" s="41" t="str">
        <f aca="false">IF(A10009="","",IF(D10009="Delivered",IF(B10009&lt;=INDEX(P_Due,F10009),1,0),0))</f>
        <v/>
      </c>
    </row>
    <row r="10010" customFormat="false" ht="15" hidden="false" customHeight="false" outlineLevel="0" collapsed="false">
      <c r="A10010" s="37"/>
      <c r="B10010" s="38"/>
      <c r="C10010" s="39"/>
      <c r="D10010" s="39"/>
      <c r="E10010" s="39"/>
      <c r="F10010" s="41" t="str">
        <f aca="false">IF(A10010="","",MATCH(A10010,P_ID,1))</f>
        <v/>
      </c>
      <c r="G10010" s="41" t="str">
        <f aca="false">IF(A10010="","",INDEX(P_Svc,F10010))</f>
        <v/>
      </c>
      <c r="H10010" s="41" t="str">
        <f aca="false">IF(A10010="","",INDEX(P_Zone,F10010))</f>
        <v/>
      </c>
      <c r="I10010" s="41" t="str">
        <f aca="false">IF(A10010="","",IF(D10010="Delivered",IF(B10010&lt;=INDEX(P_Due,F10010),1,0),0))</f>
        <v/>
      </c>
    </row>
    <row r="10011" customFormat="false" ht="15" hidden="false" customHeight="false" outlineLevel="0" collapsed="false">
      <c r="A10011" s="37"/>
      <c r="B10011" s="38"/>
      <c r="C10011" s="39"/>
      <c r="D10011" s="39"/>
      <c r="E10011" s="39"/>
      <c r="F10011" s="41" t="str">
        <f aca="false">IF(A10011="","",MATCH(A10011,P_ID,1))</f>
        <v/>
      </c>
      <c r="G10011" s="41" t="str">
        <f aca="false">IF(A10011="","",INDEX(P_Svc,F10011))</f>
        <v/>
      </c>
      <c r="H10011" s="41" t="str">
        <f aca="false">IF(A10011="","",INDEX(P_Zone,F10011))</f>
        <v/>
      </c>
      <c r="I10011" s="41" t="str">
        <f aca="false">IF(A10011="","",IF(D10011="Delivered",IF(B10011&lt;=INDEX(P_Due,F10011),1,0),0))</f>
        <v/>
      </c>
    </row>
    <row r="10012" customFormat="false" ht="15" hidden="false" customHeight="false" outlineLevel="0" collapsed="false">
      <c r="A10012" s="37"/>
      <c r="B10012" s="38"/>
      <c r="C10012" s="39"/>
      <c r="D10012" s="39"/>
      <c r="E10012" s="39"/>
      <c r="F10012" s="41" t="str">
        <f aca="false">IF(A10012="","",MATCH(A10012,P_ID,1))</f>
        <v/>
      </c>
      <c r="G10012" s="41" t="str">
        <f aca="false">IF(A10012="","",INDEX(P_Svc,F10012))</f>
        <v/>
      </c>
      <c r="H10012" s="41" t="str">
        <f aca="false">IF(A10012="","",INDEX(P_Zone,F10012))</f>
        <v/>
      </c>
      <c r="I10012" s="41" t="str">
        <f aca="false">IF(A10012="","",IF(D10012="Delivered",IF(B10012&lt;=INDEX(P_Due,F10012),1,0),0))</f>
        <v/>
      </c>
    </row>
    <row r="10013" customFormat="false" ht="15" hidden="false" customHeight="false" outlineLevel="0" collapsed="false">
      <c r="A10013" s="37"/>
      <c r="B10013" s="38"/>
      <c r="C10013" s="39"/>
      <c r="D10013" s="39"/>
      <c r="E10013" s="39"/>
      <c r="F10013" s="41" t="str">
        <f aca="false">IF(A10013="","",MATCH(A10013,P_ID,1))</f>
        <v/>
      </c>
      <c r="G10013" s="41" t="str">
        <f aca="false">IF(A10013="","",INDEX(P_Svc,F10013))</f>
        <v/>
      </c>
      <c r="H10013" s="41" t="str">
        <f aca="false">IF(A10013="","",INDEX(P_Zone,F10013))</f>
        <v/>
      </c>
      <c r="I10013" s="41" t="str">
        <f aca="false">IF(A10013="","",IF(D10013="Delivered",IF(B10013&lt;=INDEX(P_Due,F10013),1,0),0))</f>
        <v/>
      </c>
    </row>
    <row r="10014" customFormat="false" ht="15" hidden="false" customHeight="false" outlineLevel="0" collapsed="false">
      <c r="A10014" s="37"/>
      <c r="B10014" s="38"/>
      <c r="C10014" s="39"/>
      <c r="D10014" s="39"/>
      <c r="E10014" s="39"/>
      <c r="F10014" s="41" t="str">
        <f aca="false">IF(A10014="","",MATCH(A10014,P_ID,1))</f>
        <v/>
      </c>
      <c r="G10014" s="41" t="str">
        <f aca="false">IF(A10014="","",INDEX(P_Svc,F10014))</f>
        <v/>
      </c>
      <c r="H10014" s="41" t="str">
        <f aca="false">IF(A10014="","",INDEX(P_Zone,F10014))</f>
        <v/>
      </c>
      <c r="I10014" s="41" t="str">
        <f aca="false">IF(A10014="","",IF(D10014="Delivered",IF(B10014&lt;=INDEX(P_Due,F10014),1,0),0))</f>
        <v/>
      </c>
    </row>
    <row r="10015" customFormat="false" ht="15" hidden="false" customHeight="false" outlineLevel="0" collapsed="false">
      <c r="A10015" s="37"/>
      <c r="B10015" s="38"/>
      <c r="C10015" s="39"/>
      <c r="D10015" s="39"/>
      <c r="E10015" s="39"/>
      <c r="F10015" s="41" t="str">
        <f aca="false">IF(A10015="","",MATCH(A10015,P_ID,1))</f>
        <v/>
      </c>
      <c r="G10015" s="41" t="str">
        <f aca="false">IF(A10015="","",INDEX(P_Svc,F10015))</f>
        <v/>
      </c>
      <c r="H10015" s="41" t="str">
        <f aca="false">IF(A10015="","",INDEX(P_Zone,F10015))</f>
        <v/>
      </c>
      <c r="I10015" s="41" t="str">
        <f aca="false">IF(A10015="","",IF(D10015="Delivered",IF(B10015&lt;=INDEX(P_Due,F10015),1,0),0))</f>
        <v/>
      </c>
    </row>
    <row r="10016" customFormat="false" ht="15" hidden="false" customHeight="false" outlineLevel="0" collapsed="false">
      <c r="A10016" s="37"/>
      <c r="B10016" s="38"/>
      <c r="C10016" s="39"/>
      <c r="D10016" s="39"/>
      <c r="E10016" s="39"/>
      <c r="F10016" s="41" t="str">
        <f aca="false">IF(A10016="","",MATCH(A10016,P_ID,1))</f>
        <v/>
      </c>
      <c r="G10016" s="41" t="str">
        <f aca="false">IF(A10016="","",INDEX(P_Svc,F10016))</f>
        <v/>
      </c>
      <c r="H10016" s="41" t="str">
        <f aca="false">IF(A10016="","",INDEX(P_Zone,F10016))</f>
        <v/>
      </c>
      <c r="I10016" s="41" t="str">
        <f aca="false">IF(A10016="","",IF(D10016="Delivered",IF(B10016&lt;=INDEX(P_Due,F10016),1,0),0))</f>
        <v/>
      </c>
    </row>
    <row r="10017" customFormat="false" ht="15" hidden="false" customHeight="false" outlineLevel="0" collapsed="false">
      <c r="A10017" s="37"/>
      <c r="B10017" s="38"/>
      <c r="C10017" s="39"/>
      <c r="D10017" s="39"/>
      <c r="E10017" s="39"/>
      <c r="F10017" s="41" t="str">
        <f aca="false">IF(A10017="","",MATCH(A10017,P_ID,1))</f>
        <v/>
      </c>
      <c r="G10017" s="41" t="str">
        <f aca="false">IF(A10017="","",INDEX(P_Svc,F10017))</f>
        <v/>
      </c>
      <c r="H10017" s="41" t="str">
        <f aca="false">IF(A10017="","",INDEX(P_Zone,F10017))</f>
        <v/>
      </c>
      <c r="I10017" s="41" t="str">
        <f aca="false">IF(A10017="","",IF(D10017="Delivered",IF(B10017&lt;=INDEX(P_Due,F10017),1,0),0))</f>
        <v/>
      </c>
    </row>
    <row r="10018" customFormat="false" ht="15" hidden="false" customHeight="false" outlineLevel="0" collapsed="false">
      <c r="A10018" s="37"/>
      <c r="B10018" s="38"/>
      <c r="C10018" s="39"/>
      <c r="D10018" s="39"/>
      <c r="E10018" s="39"/>
      <c r="F10018" s="41" t="str">
        <f aca="false">IF(A10018="","",MATCH(A10018,P_ID,1))</f>
        <v/>
      </c>
      <c r="G10018" s="41" t="str">
        <f aca="false">IF(A10018="","",INDEX(P_Svc,F10018))</f>
        <v/>
      </c>
      <c r="H10018" s="41" t="str">
        <f aca="false">IF(A10018="","",INDEX(P_Zone,F10018))</f>
        <v/>
      </c>
      <c r="I10018" s="41" t="str">
        <f aca="false">IF(A10018="","",IF(D10018="Delivered",IF(B10018&lt;=INDEX(P_Due,F10018),1,0),0))</f>
        <v/>
      </c>
    </row>
    <row r="10019" customFormat="false" ht="15" hidden="false" customHeight="false" outlineLevel="0" collapsed="false">
      <c r="A10019" s="37"/>
      <c r="B10019" s="38"/>
      <c r="C10019" s="39"/>
      <c r="D10019" s="39"/>
      <c r="E10019" s="39"/>
      <c r="F10019" s="41" t="str">
        <f aca="false">IF(A10019="","",MATCH(A10019,P_ID,1))</f>
        <v/>
      </c>
      <c r="G10019" s="41" t="str">
        <f aca="false">IF(A10019="","",INDEX(P_Svc,F10019))</f>
        <v/>
      </c>
      <c r="H10019" s="41" t="str">
        <f aca="false">IF(A10019="","",INDEX(P_Zone,F10019))</f>
        <v/>
      </c>
      <c r="I10019" s="41" t="str">
        <f aca="false">IF(A10019="","",IF(D10019="Delivered",IF(B10019&lt;=INDEX(P_Due,F10019),1,0),0))</f>
        <v/>
      </c>
    </row>
    <row r="10020" customFormat="false" ht="15" hidden="false" customHeight="false" outlineLevel="0" collapsed="false">
      <c r="A10020" s="37"/>
      <c r="B10020" s="38"/>
      <c r="C10020" s="39"/>
      <c r="D10020" s="39"/>
      <c r="E10020" s="39"/>
      <c r="F10020" s="41" t="str">
        <f aca="false">IF(A10020="","",MATCH(A10020,P_ID,1))</f>
        <v/>
      </c>
      <c r="G10020" s="41" t="str">
        <f aca="false">IF(A10020="","",INDEX(P_Svc,F10020))</f>
        <v/>
      </c>
      <c r="H10020" s="41" t="str">
        <f aca="false">IF(A10020="","",INDEX(P_Zone,F10020))</f>
        <v/>
      </c>
      <c r="I10020" s="41" t="str">
        <f aca="false">IF(A10020="","",IF(D10020="Delivered",IF(B10020&lt;=INDEX(P_Due,F10020),1,0),0))</f>
        <v/>
      </c>
    </row>
    <row r="10021" customFormat="false" ht="15" hidden="false" customHeight="false" outlineLevel="0" collapsed="false">
      <c r="A10021" s="37"/>
      <c r="B10021" s="38"/>
      <c r="C10021" s="39"/>
      <c r="D10021" s="39"/>
      <c r="E10021" s="39"/>
      <c r="F10021" s="41" t="str">
        <f aca="false">IF(A10021="","",MATCH(A10021,P_ID,1))</f>
        <v/>
      </c>
      <c r="G10021" s="41" t="str">
        <f aca="false">IF(A10021="","",INDEX(P_Svc,F10021))</f>
        <v/>
      </c>
      <c r="H10021" s="41" t="str">
        <f aca="false">IF(A10021="","",INDEX(P_Zone,F10021))</f>
        <v/>
      </c>
      <c r="I10021" s="41" t="str">
        <f aca="false">IF(A10021="","",IF(D10021="Delivered",IF(B10021&lt;=INDEX(P_Due,F10021),1,0),0))</f>
        <v/>
      </c>
    </row>
    <row r="10022" customFormat="false" ht="15" hidden="false" customHeight="false" outlineLevel="0" collapsed="false">
      <c r="A10022" s="37"/>
      <c r="B10022" s="38"/>
      <c r="C10022" s="39"/>
      <c r="D10022" s="39"/>
      <c r="E10022" s="39"/>
      <c r="F10022" s="41" t="str">
        <f aca="false">IF(A10022="","",MATCH(A10022,P_ID,1))</f>
        <v/>
      </c>
      <c r="G10022" s="41" t="str">
        <f aca="false">IF(A10022="","",INDEX(P_Svc,F10022))</f>
        <v/>
      </c>
      <c r="H10022" s="41" t="str">
        <f aca="false">IF(A10022="","",INDEX(P_Zone,F10022))</f>
        <v/>
      </c>
      <c r="I10022" s="41" t="str">
        <f aca="false">IF(A10022="","",IF(D10022="Delivered",IF(B10022&lt;=INDEX(P_Due,F10022),1,0),0))</f>
        <v/>
      </c>
    </row>
    <row r="10023" customFormat="false" ht="15" hidden="false" customHeight="false" outlineLevel="0" collapsed="false">
      <c r="A10023" s="37"/>
      <c r="B10023" s="38"/>
      <c r="C10023" s="39"/>
      <c r="D10023" s="39"/>
      <c r="E10023" s="39"/>
      <c r="F10023" s="41" t="str">
        <f aca="false">IF(A10023="","",MATCH(A10023,P_ID,1))</f>
        <v/>
      </c>
      <c r="G10023" s="41" t="str">
        <f aca="false">IF(A10023="","",INDEX(P_Svc,F10023))</f>
        <v/>
      </c>
      <c r="H10023" s="41" t="str">
        <f aca="false">IF(A10023="","",INDEX(P_Zone,F10023))</f>
        <v/>
      </c>
      <c r="I10023" s="41" t="str">
        <f aca="false">IF(A10023="","",IF(D10023="Delivered",IF(B10023&lt;=INDEX(P_Due,F10023),1,0),0))</f>
        <v/>
      </c>
    </row>
    <row r="10024" customFormat="false" ht="15" hidden="false" customHeight="false" outlineLevel="0" collapsed="false">
      <c r="A10024" s="37"/>
      <c r="B10024" s="38"/>
      <c r="C10024" s="39"/>
      <c r="D10024" s="39"/>
      <c r="E10024" s="39"/>
      <c r="F10024" s="41" t="str">
        <f aca="false">IF(A10024="","",MATCH(A10024,P_ID,1))</f>
        <v/>
      </c>
      <c r="G10024" s="41" t="str">
        <f aca="false">IF(A10024="","",INDEX(P_Svc,F10024))</f>
        <v/>
      </c>
      <c r="H10024" s="41" t="str">
        <f aca="false">IF(A10024="","",INDEX(P_Zone,F10024))</f>
        <v/>
      </c>
      <c r="I10024" s="41" t="str">
        <f aca="false">IF(A10024="","",IF(D10024="Delivered",IF(B10024&lt;=INDEX(P_Due,F10024),1,0),0))</f>
        <v/>
      </c>
    </row>
    <row r="10025" customFormat="false" ht="15" hidden="false" customHeight="false" outlineLevel="0" collapsed="false">
      <c r="A10025" s="37"/>
      <c r="B10025" s="38"/>
      <c r="C10025" s="39"/>
      <c r="D10025" s="39"/>
      <c r="E10025" s="39"/>
      <c r="F10025" s="41" t="str">
        <f aca="false">IF(A10025="","",MATCH(A10025,P_ID,1))</f>
        <v/>
      </c>
      <c r="G10025" s="41" t="str">
        <f aca="false">IF(A10025="","",INDEX(P_Svc,F10025))</f>
        <v/>
      </c>
      <c r="H10025" s="41" t="str">
        <f aca="false">IF(A10025="","",INDEX(P_Zone,F10025))</f>
        <v/>
      </c>
      <c r="I10025" s="41" t="str">
        <f aca="false">IF(A10025="","",IF(D10025="Delivered",IF(B10025&lt;=INDEX(P_Due,F10025),1,0),0))</f>
        <v/>
      </c>
    </row>
    <row r="10026" customFormat="false" ht="15" hidden="false" customHeight="false" outlineLevel="0" collapsed="false">
      <c r="A10026" s="37"/>
      <c r="B10026" s="38"/>
      <c r="C10026" s="39"/>
      <c r="D10026" s="39"/>
      <c r="E10026" s="39"/>
      <c r="F10026" s="41" t="str">
        <f aca="false">IF(A10026="","",MATCH(A10026,P_ID,1))</f>
        <v/>
      </c>
      <c r="G10026" s="41" t="str">
        <f aca="false">IF(A10026="","",INDEX(P_Svc,F10026))</f>
        <v/>
      </c>
      <c r="H10026" s="41" t="str">
        <f aca="false">IF(A10026="","",INDEX(P_Zone,F10026))</f>
        <v/>
      </c>
      <c r="I10026" s="41" t="str">
        <f aca="false">IF(A10026="","",IF(D10026="Delivered",IF(B10026&lt;=INDEX(P_Due,F10026),1,0),0))</f>
        <v/>
      </c>
    </row>
    <row r="10027" customFormat="false" ht="15" hidden="false" customHeight="false" outlineLevel="0" collapsed="false">
      <c r="A10027" s="37"/>
      <c r="B10027" s="38"/>
      <c r="C10027" s="39"/>
      <c r="D10027" s="39"/>
      <c r="E10027" s="39"/>
      <c r="F10027" s="41" t="str">
        <f aca="false">IF(A10027="","",MATCH(A10027,P_ID,1))</f>
        <v/>
      </c>
      <c r="G10027" s="41" t="str">
        <f aca="false">IF(A10027="","",INDEX(P_Svc,F10027))</f>
        <v/>
      </c>
      <c r="H10027" s="41" t="str">
        <f aca="false">IF(A10027="","",INDEX(P_Zone,F10027))</f>
        <v/>
      </c>
      <c r="I10027" s="41" t="str">
        <f aca="false">IF(A10027="","",IF(D10027="Delivered",IF(B10027&lt;=INDEX(P_Due,F10027),1,0),0))</f>
        <v/>
      </c>
    </row>
    <row r="10028" customFormat="false" ht="15" hidden="false" customHeight="false" outlineLevel="0" collapsed="false">
      <c r="A10028" s="37"/>
      <c r="B10028" s="38"/>
      <c r="C10028" s="39"/>
      <c r="D10028" s="39"/>
      <c r="E10028" s="39"/>
      <c r="F10028" s="41" t="str">
        <f aca="false">IF(A10028="","",MATCH(A10028,P_ID,1))</f>
        <v/>
      </c>
      <c r="G10028" s="41" t="str">
        <f aca="false">IF(A10028="","",INDEX(P_Svc,F10028))</f>
        <v/>
      </c>
      <c r="H10028" s="41" t="str">
        <f aca="false">IF(A10028="","",INDEX(P_Zone,F10028))</f>
        <v/>
      </c>
      <c r="I10028" s="41" t="str">
        <f aca="false">IF(A10028="","",IF(D10028="Delivered",IF(B10028&lt;=INDEX(P_Due,F10028),1,0),0))</f>
        <v/>
      </c>
    </row>
    <row r="10029" customFormat="false" ht="15" hidden="false" customHeight="false" outlineLevel="0" collapsed="false">
      <c r="A10029" s="37"/>
      <c r="B10029" s="38"/>
      <c r="C10029" s="39"/>
      <c r="D10029" s="39"/>
      <c r="E10029" s="39"/>
      <c r="F10029" s="41" t="str">
        <f aca="false">IF(A10029="","",MATCH(A10029,P_ID,1))</f>
        <v/>
      </c>
      <c r="G10029" s="41" t="str">
        <f aca="false">IF(A10029="","",INDEX(P_Svc,F10029))</f>
        <v/>
      </c>
      <c r="H10029" s="41" t="str">
        <f aca="false">IF(A10029="","",INDEX(P_Zone,F10029))</f>
        <v/>
      </c>
      <c r="I10029" s="41" t="str">
        <f aca="false">IF(A10029="","",IF(D10029="Delivered",IF(B10029&lt;=INDEX(P_Due,F10029),1,0),0))</f>
        <v/>
      </c>
    </row>
    <row r="10030" customFormat="false" ht="15" hidden="false" customHeight="false" outlineLevel="0" collapsed="false">
      <c r="A10030" s="37"/>
      <c r="B10030" s="38"/>
      <c r="C10030" s="39"/>
      <c r="D10030" s="39"/>
      <c r="E10030" s="39"/>
      <c r="F10030" s="41" t="str">
        <f aca="false">IF(A10030="","",MATCH(A10030,P_ID,1))</f>
        <v/>
      </c>
      <c r="G10030" s="41" t="str">
        <f aca="false">IF(A10030="","",INDEX(P_Svc,F10030))</f>
        <v/>
      </c>
      <c r="H10030" s="41" t="str">
        <f aca="false">IF(A10030="","",INDEX(P_Zone,F10030))</f>
        <v/>
      </c>
      <c r="I10030" s="41" t="str">
        <f aca="false">IF(A10030="","",IF(D10030="Delivered",IF(B10030&lt;=INDEX(P_Due,F10030),1,0),0))</f>
        <v/>
      </c>
    </row>
    <row r="10031" customFormat="false" ht="15" hidden="false" customHeight="false" outlineLevel="0" collapsed="false">
      <c r="A10031" s="37"/>
      <c r="B10031" s="38"/>
      <c r="C10031" s="39"/>
      <c r="D10031" s="39"/>
      <c r="E10031" s="39"/>
      <c r="F10031" s="41" t="str">
        <f aca="false">IF(A10031="","",MATCH(A10031,P_ID,1))</f>
        <v/>
      </c>
      <c r="G10031" s="41" t="str">
        <f aca="false">IF(A10031="","",INDEX(P_Svc,F10031))</f>
        <v/>
      </c>
      <c r="H10031" s="41" t="str">
        <f aca="false">IF(A10031="","",INDEX(P_Zone,F10031))</f>
        <v/>
      </c>
      <c r="I10031" s="41" t="str">
        <f aca="false">IF(A10031="","",IF(D10031="Delivered",IF(B10031&lt;=INDEX(P_Due,F10031),1,0),0))</f>
        <v/>
      </c>
    </row>
    <row r="10032" customFormat="false" ht="15" hidden="false" customHeight="false" outlineLevel="0" collapsed="false">
      <c r="A10032" s="37"/>
      <c r="B10032" s="38"/>
      <c r="C10032" s="39"/>
      <c r="D10032" s="39"/>
      <c r="E10032" s="39"/>
      <c r="F10032" s="41" t="str">
        <f aca="false">IF(A10032="","",MATCH(A10032,P_ID,1))</f>
        <v/>
      </c>
      <c r="G10032" s="41" t="str">
        <f aca="false">IF(A10032="","",INDEX(P_Svc,F10032))</f>
        <v/>
      </c>
      <c r="H10032" s="41" t="str">
        <f aca="false">IF(A10032="","",INDEX(P_Zone,F10032))</f>
        <v/>
      </c>
      <c r="I10032" s="41" t="str">
        <f aca="false">IF(A10032="","",IF(D10032="Delivered",IF(B10032&lt;=INDEX(P_Due,F10032),1,0),0))</f>
        <v/>
      </c>
    </row>
    <row r="10033" customFormat="false" ht="15" hidden="false" customHeight="false" outlineLevel="0" collapsed="false">
      <c r="A10033" s="37"/>
      <c r="B10033" s="38"/>
      <c r="C10033" s="39"/>
      <c r="D10033" s="39"/>
      <c r="E10033" s="39"/>
      <c r="F10033" s="41" t="str">
        <f aca="false">IF(A10033="","",MATCH(A10033,P_ID,1))</f>
        <v/>
      </c>
      <c r="G10033" s="41" t="str">
        <f aca="false">IF(A10033="","",INDEX(P_Svc,F10033))</f>
        <v/>
      </c>
      <c r="H10033" s="41" t="str">
        <f aca="false">IF(A10033="","",INDEX(P_Zone,F10033))</f>
        <v/>
      </c>
      <c r="I10033" s="41" t="str">
        <f aca="false">IF(A10033="","",IF(D10033="Delivered",IF(B10033&lt;=INDEX(P_Due,F10033),1,0),0))</f>
        <v/>
      </c>
    </row>
    <row r="10034" customFormat="false" ht="15" hidden="false" customHeight="false" outlineLevel="0" collapsed="false">
      <c r="A10034" s="37"/>
      <c r="B10034" s="38"/>
      <c r="C10034" s="39"/>
      <c r="D10034" s="39"/>
      <c r="E10034" s="39"/>
      <c r="F10034" s="41" t="str">
        <f aca="false">IF(A10034="","",MATCH(A10034,P_ID,1))</f>
        <v/>
      </c>
      <c r="G10034" s="41" t="str">
        <f aca="false">IF(A10034="","",INDEX(P_Svc,F10034))</f>
        <v/>
      </c>
      <c r="H10034" s="41" t="str">
        <f aca="false">IF(A10034="","",INDEX(P_Zone,F10034))</f>
        <v/>
      </c>
      <c r="I10034" s="41" t="str">
        <f aca="false">IF(A10034="","",IF(D10034="Delivered",IF(B10034&lt;=INDEX(P_Due,F10034),1,0),0))</f>
        <v/>
      </c>
    </row>
    <row r="10035" customFormat="false" ht="15" hidden="false" customHeight="false" outlineLevel="0" collapsed="false">
      <c r="A10035" s="37"/>
      <c r="B10035" s="38"/>
      <c r="C10035" s="39"/>
      <c r="D10035" s="39"/>
      <c r="E10035" s="39"/>
      <c r="F10035" s="41" t="str">
        <f aca="false">IF(A10035="","",MATCH(A10035,P_ID,1))</f>
        <v/>
      </c>
      <c r="G10035" s="41" t="str">
        <f aca="false">IF(A10035="","",INDEX(P_Svc,F10035))</f>
        <v/>
      </c>
      <c r="H10035" s="41" t="str">
        <f aca="false">IF(A10035="","",INDEX(P_Zone,F10035))</f>
        <v/>
      </c>
      <c r="I10035" s="41" t="str">
        <f aca="false">IF(A10035="","",IF(D10035="Delivered",IF(B10035&lt;=INDEX(P_Due,F10035),1,0),0))</f>
        <v/>
      </c>
    </row>
    <row r="10036" customFormat="false" ht="15" hidden="false" customHeight="false" outlineLevel="0" collapsed="false">
      <c r="A10036" s="37"/>
      <c r="B10036" s="38"/>
      <c r="C10036" s="39"/>
      <c r="D10036" s="39"/>
      <c r="E10036" s="39"/>
      <c r="F10036" s="41" t="str">
        <f aca="false">IF(A10036="","",MATCH(A10036,P_ID,1))</f>
        <v/>
      </c>
      <c r="G10036" s="41" t="str">
        <f aca="false">IF(A10036="","",INDEX(P_Svc,F10036))</f>
        <v/>
      </c>
      <c r="H10036" s="41" t="str">
        <f aca="false">IF(A10036="","",INDEX(P_Zone,F10036))</f>
        <v/>
      </c>
      <c r="I10036" s="41" t="str">
        <f aca="false">IF(A10036="","",IF(D10036="Delivered",IF(B10036&lt;=INDEX(P_Due,F10036),1,0),0))</f>
        <v/>
      </c>
    </row>
    <row r="10037" customFormat="false" ht="15" hidden="false" customHeight="false" outlineLevel="0" collapsed="false">
      <c r="A10037" s="37"/>
      <c r="B10037" s="38"/>
      <c r="C10037" s="39"/>
      <c r="D10037" s="39"/>
      <c r="E10037" s="39"/>
      <c r="F10037" s="41" t="str">
        <f aca="false">IF(A10037="","",MATCH(A10037,P_ID,1))</f>
        <v/>
      </c>
      <c r="G10037" s="41" t="str">
        <f aca="false">IF(A10037="","",INDEX(P_Svc,F10037))</f>
        <v/>
      </c>
      <c r="H10037" s="41" t="str">
        <f aca="false">IF(A10037="","",INDEX(P_Zone,F10037))</f>
        <v/>
      </c>
      <c r="I10037" s="41" t="str">
        <f aca="false">IF(A10037="","",IF(D10037="Delivered",IF(B10037&lt;=INDEX(P_Due,F10037),1,0),0))</f>
        <v/>
      </c>
    </row>
    <row r="10038" customFormat="false" ht="15" hidden="false" customHeight="false" outlineLevel="0" collapsed="false">
      <c r="A10038" s="37"/>
      <c r="B10038" s="38"/>
      <c r="C10038" s="39"/>
      <c r="D10038" s="39"/>
      <c r="E10038" s="39"/>
      <c r="F10038" s="41" t="str">
        <f aca="false">IF(A10038="","",MATCH(A10038,P_ID,1))</f>
        <v/>
      </c>
      <c r="G10038" s="41" t="str">
        <f aca="false">IF(A10038="","",INDEX(P_Svc,F10038))</f>
        <v/>
      </c>
      <c r="H10038" s="41" t="str">
        <f aca="false">IF(A10038="","",INDEX(P_Zone,F10038))</f>
        <v/>
      </c>
      <c r="I10038" s="41" t="str">
        <f aca="false">IF(A10038="","",IF(D10038="Delivered",IF(B10038&lt;=INDEX(P_Due,F10038),1,0),0))</f>
        <v/>
      </c>
    </row>
    <row r="10039" customFormat="false" ht="15" hidden="false" customHeight="false" outlineLevel="0" collapsed="false">
      <c r="A10039" s="37"/>
      <c r="B10039" s="38"/>
      <c r="C10039" s="39"/>
      <c r="D10039" s="39"/>
      <c r="E10039" s="39"/>
      <c r="F10039" s="41" t="str">
        <f aca="false">IF(A10039="","",MATCH(A10039,P_ID,1))</f>
        <v/>
      </c>
      <c r="G10039" s="41" t="str">
        <f aca="false">IF(A10039="","",INDEX(P_Svc,F10039))</f>
        <v/>
      </c>
      <c r="H10039" s="41" t="str">
        <f aca="false">IF(A10039="","",INDEX(P_Zone,F10039))</f>
        <v/>
      </c>
      <c r="I10039" s="41" t="str">
        <f aca="false">IF(A10039="","",IF(D10039="Delivered",IF(B10039&lt;=INDEX(P_Due,F10039),1,0),0))</f>
        <v/>
      </c>
    </row>
    <row r="10040" customFormat="false" ht="15" hidden="false" customHeight="false" outlineLevel="0" collapsed="false">
      <c r="A10040" s="37"/>
      <c r="B10040" s="38"/>
      <c r="C10040" s="39"/>
      <c r="D10040" s="39"/>
      <c r="E10040" s="39"/>
      <c r="F10040" s="41" t="str">
        <f aca="false">IF(A10040="","",MATCH(A10040,P_ID,1))</f>
        <v/>
      </c>
      <c r="G10040" s="41" t="str">
        <f aca="false">IF(A10040="","",INDEX(P_Svc,F10040))</f>
        <v/>
      </c>
      <c r="H10040" s="41" t="str">
        <f aca="false">IF(A10040="","",INDEX(P_Zone,F10040))</f>
        <v/>
      </c>
      <c r="I10040" s="41" t="str">
        <f aca="false">IF(A10040="","",IF(D10040="Delivered",IF(B10040&lt;=INDEX(P_Due,F10040),1,0),0))</f>
        <v/>
      </c>
    </row>
    <row r="10041" customFormat="false" ht="15" hidden="false" customHeight="false" outlineLevel="0" collapsed="false">
      <c r="A10041" s="37"/>
      <c r="B10041" s="38"/>
      <c r="C10041" s="39"/>
      <c r="D10041" s="39"/>
      <c r="E10041" s="39"/>
      <c r="F10041" s="41" t="str">
        <f aca="false">IF(A10041="","",MATCH(A10041,P_ID,1))</f>
        <v/>
      </c>
      <c r="G10041" s="41" t="str">
        <f aca="false">IF(A10041="","",INDEX(P_Svc,F10041))</f>
        <v/>
      </c>
      <c r="H10041" s="41" t="str">
        <f aca="false">IF(A10041="","",INDEX(P_Zone,F10041))</f>
        <v/>
      </c>
      <c r="I10041" s="41" t="str">
        <f aca="false">IF(A10041="","",IF(D10041="Delivered",IF(B10041&lt;=INDEX(P_Due,F10041),1,0),0))</f>
        <v/>
      </c>
    </row>
    <row r="10042" customFormat="false" ht="15" hidden="false" customHeight="false" outlineLevel="0" collapsed="false">
      <c r="A10042" s="37"/>
      <c r="B10042" s="38"/>
      <c r="C10042" s="39"/>
      <c r="D10042" s="39"/>
      <c r="E10042" s="39"/>
      <c r="F10042" s="41" t="str">
        <f aca="false">IF(A10042="","",MATCH(A10042,P_ID,1))</f>
        <v/>
      </c>
      <c r="G10042" s="41" t="str">
        <f aca="false">IF(A10042="","",INDEX(P_Svc,F10042))</f>
        <v/>
      </c>
      <c r="H10042" s="41" t="str">
        <f aca="false">IF(A10042="","",INDEX(P_Zone,F10042))</f>
        <v/>
      </c>
      <c r="I10042" s="41" t="str">
        <f aca="false">IF(A10042="","",IF(D10042="Delivered",IF(B10042&lt;=INDEX(P_Due,F10042),1,0),0))</f>
        <v/>
      </c>
    </row>
    <row r="10043" customFormat="false" ht="15" hidden="false" customHeight="false" outlineLevel="0" collapsed="false">
      <c r="A10043" s="37"/>
      <c r="B10043" s="38"/>
      <c r="C10043" s="39"/>
      <c r="D10043" s="39"/>
      <c r="E10043" s="39"/>
      <c r="F10043" s="41" t="str">
        <f aca="false">IF(A10043="","",MATCH(A10043,P_ID,1))</f>
        <v/>
      </c>
      <c r="G10043" s="41" t="str">
        <f aca="false">IF(A10043="","",INDEX(P_Svc,F10043))</f>
        <v/>
      </c>
      <c r="H10043" s="41" t="str">
        <f aca="false">IF(A10043="","",INDEX(P_Zone,F10043))</f>
        <v/>
      </c>
      <c r="I10043" s="41" t="str">
        <f aca="false">IF(A10043="","",IF(D10043="Delivered",IF(B10043&lt;=INDEX(P_Due,F10043),1,0),0))</f>
        <v/>
      </c>
    </row>
    <row r="10044" customFormat="false" ht="15" hidden="false" customHeight="false" outlineLevel="0" collapsed="false">
      <c r="A10044" s="37"/>
      <c r="B10044" s="38"/>
      <c r="C10044" s="39"/>
      <c r="D10044" s="39"/>
      <c r="E10044" s="39"/>
      <c r="F10044" s="41" t="str">
        <f aca="false">IF(A10044="","",MATCH(A10044,P_ID,1))</f>
        <v/>
      </c>
      <c r="G10044" s="41" t="str">
        <f aca="false">IF(A10044="","",INDEX(P_Svc,F10044))</f>
        <v/>
      </c>
      <c r="H10044" s="41" t="str">
        <f aca="false">IF(A10044="","",INDEX(P_Zone,F10044))</f>
        <v/>
      </c>
      <c r="I10044" s="41" t="str">
        <f aca="false">IF(A10044="","",IF(D10044="Delivered",IF(B10044&lt;=INDEX(P_Due,F10044),1,0),0))</f>
        <v/>
      </c>
    </row>
    <row r="10045" customFormat="false" ht="15" hidden="false" customHeight="false" outlineLevel="0" collapsed="false">
      <c r="A10045" s="37"/>
      <c r="B10045" s="38"/>
      <c r="C10045" s="39"/>
      <c r="D10045" s="39"/>
      <c r="E10045" s="39"/>
      <c r="F10045" s="41" t="str">
        <f aca="false">IF(A10045="","",MATCH(A10045,P_ID,1))</f>
        <v/>
      </c>
      <c r="G10045" s="41" t="str">
        <f aca="false">IF(A10045="","",INDEX(P_Svc,F10045))</f>
        <v/>
      </c>
      <c r="H10045" s="41" t="str">
        <f aca="false">IF(A10045="","",INDEX(P_Zone,F10045))</f>
        <v/>
      </c>
      <c r="I10045" s="41" t="str">
        <f aca="false">IF(A10045="","",IF(D10045="Delivered",IF(B10045&lt;=INDEX(P_Due,F10045),1,0),0))</f>
        <v/>
      </c>
    </row>
    <row r="10046" customFormat="false" ht="15" hidden="false" customHeight="false" outlineLevel="0" collapsed="false">
      <c r="A10046" s="37"/>
      <c r="B10046" s="38"/>
      <c r="C10046" s="39"/>
      <c r="D10046" s="39"/>
      <c r="E10046" s="39"/>
      <c r="F10046" s="41" t="str">
        <f aca="false">IF(A10046="","",MATCH(A10046,P_ID,1))</f>
        <v/>
      </c>
      <c r="G10046" s="41" t="str">
        <f aca="false">IF(A10046="","",INDEX(P_Svc,F10046))</f>
        <v/>
      </c>
      <c r="H10046" s="41" t="str">
        <f aca="false">IF(A10046="","",INDEX(P_Zone,F10046))</f>
        <v/>
      </c>
      <c r="I10046" s="41" t="str">
        <f aca="false">IF(A10046="","",IF(D10046="Delivered",IF(B10046&lt;=INDEX(P_Due,F10046),1,0),0))</f>
        <v/>
      </c>
    </row>
    <row r="10047" customFormat="false" ht="15" hidden="false" customHeight="false" outlineLevel="0" collapsed="false">
      <c r="A10047" s="37"/>
      <c r="B10047" s="38"/>
      <c r="C10047" s="39"/>
      <c r="D10047" s="39"/>
      <c r="E10047" s="39"/>
      <c r="F10047" s="41" t="str">
        <f aca="false">IF(A10047="","",MATCH(A10047,P_ID,1))</f>
        <v/>
      </c>
      <c r="G10047" s="41" t="str">
        <f aca="false">IF(A10047="","",INDEX(P_Svc,F10047))</f>
        <v/>
      </c>
      <c r="H10047" s="41" t="str">
        <f aca="false">IF(A10047="","",INDEX(P_Zone,F10047))</f>
        <v/>
      </c>
      <c r="I10047" s="41" t="str">
        <f aca="false">IF(A10047="","",IF(D10047="Delivered",IF(B10047&lt;=INDEX(P_Due,F10047),1,0),0))</f>
        <v/>
      </c>
    </row>
    <row r="10048" customFormat="false" ht="15" hidden="false" customHeight="false" outlineLevel="0" collapsed="false">
      <c r="A10048" s="37"/>
      <c r="B10048" s="38"/>
      <c r="C10048" s="39"/>
      <c r="D10048" s="39"/>
      <c r="E10048" s="39"/>
      <c r="F10048" s="41" t="str">
        <f aca="false">IF(A10048="","",MATCH(A10048,P_ID,1))</f>
        <v/>
      </c>
      <c r="G10048" s="41" t="str">
        <f aca="false">IF(A10048="","",INDEX(P_Svc,F10048))</f>
        <v/>
      </c>
      <c r="H10048" s="41" t="str">
        <f aca="false">IF(A10048="","",INDEX(P_Zone,F10048))</f>
        <v/>
      </c>
      <c r="I10048" s="41" t="str">
        <f aca="false">IF(A10048="","",IF(D10048="Delivered",IF(B10048&lt;=INDEX(P_Due,F10048),1,0),0))</f>
        <v/>
      </c>
    </row>
    <row r="10049" customFormat="false" ht="15" hidden="false" customHeight="false" outlineLevel="0" collapsed="false">
      <c r="A10049" s="37"/>
      <c r="B10049" s="38"/>
      <c r="C10049" s="39"/>
      <c r="D10049" s="39"/>
      <c r="E10049" s="39"/>
      <c r="F10049" s="41" t="str">
        <f aca="false">IF(A10049="","",MATCH(A10049,P_ID,1))</f>
        <v/>
      </c>
      <c r="G10049" s="41" t="str">
        <f aca="false">IF(A10049="","",INDEX(P_Svc,F10049))</f>
        <v/>
      </c>
      <c r="H10049" s="41" t="str">
        <f aca="false">IF(A10049="","",INDEX(P_Zone,F10049))</f>
        <v/>
      </c>
      <c r="I10049" s="41" t="str">
        <f aca="false">IF(A10049="","",IF(D10049="Delivered",IF(B10049&lt;=INDEX(P_Due,F10049),1,0),0))</f>
        <v/>
      </c>
    </row>
    <row r="10050" customFormat="false" ht="15" hidden="false" customHeight="false" outlineLevel="0" collapsed="false">
      <c r="A10050" s="37"/>
      <c r="B10050" s="38"/>
      <c r="C10050" s="39"/>
      <c r="D10050" s="39"/>
      <c r="E10050" s="39"/>
      <c r="F10050" s="41" t="str">
        <f aca="false">IF(A10050="","",MATCH(A10050,P_ID,1))</f>
        <v/>
      </c>
      <c r="G10050" s="41" t="str">
        <f aca="false">IF(A10050="","",INDEX(P_Svc,F10050))</f>
        <v/>
      </c>
      <c r="H10050" s="41" t="str">
        <f aca="false">IF(A10050="","",INDEX(P_Zone,F10050))</f>
        <v/>
      </c>
      <c r="I10050" s="41" t="str">
        <f aca="false">IF(A10050="","",IF(D10050="Delivered",IF(B10050&lt;=INDEX(P_Due,F10050),1,0),0))</f>
        <v/>
      </c>
    </row>
    <row r="10051" customFormat="false" ht="15" hidden="false" customHeight="false" outlineLevel="0" collapsed="false">
      <c r="A10051" s="37"/>
      <c r="B10051" s="38"/>
      <c r="C10051" s="39"/>
      <c r="D10051" s="39"/>
      <c r="E10051" s="39"/>
      <c r="F10051" s="41" t="str">
        <f aca="false">IF(A10051="","",MATCH(A10051,P_ID,1))</f>
        <v/>
      </c>
      <c r="G10051" s="41" t="str">
        <f aca="false">IF(A10051="","",INDEX(P_Svc,F10051))</f>
        <v/>
      </c>
      <c r="H10051" s="41" t="str">
        <f aca="false">IF(A10051="","",INDEX(P_Zone,F10051))</f>
        <v/>
      </c>
      <c r="I10051" s="41" t="str">
        <f aca="false">IF(A10051="","",IF(D10051="Delivered",IF(B10051&lt;=INDEX(P_Due,F10051),1,0),0))</f>
        <v/>
      </c>
    </row>
    <row r="10052" customFormat="false" ht="15" hidden="false" customHeight="false" outlineLevel="0" collapsed="false">
      <c r="A10052" s="37"/>
      <c r="B10052" s="38"/>
      <c r="C10052" s="39"/>
      <c r="D10052" s="39"/>
      <c r="E10052" s="39"/>
      <c r="F10052" s="41" t="str">
        <f aca="false">IF(A10052="","",MATCH(A10052,P_ID,1))</f>
        <v/>
      </c>
      <c r="G10052" s="41" t="str">
        <f aca="false">IF(A10052="","",INDEX(P_Svc,F10052))</f>
        <v/>
      </c>
      <c r="H10052" s="41" t="str">
        <f aca="false">IF(A10052="","",INDEX(P_Zone,F10052))</f>
        <v/>
      </c>
      <c r="I10052" s="41" t="str">
        <f aca="false">IF(A10052="","",IF(D10052="Delivered",IF(B10052&lt;=INDEX(P_Due,F10052),1,0),0))</f>
        <v/>
      </c>
    </row>
    <row r="10053" customFormat="false" ht="15" hidden="false" customHeight="false" outlineLevel="0" collapsed="false">
      <c r="A10053" s="37"/>
      <c r="B10053" s="38"/>
      <c r="C10053" s="39"/>
      <c r="D10053" s="39"/>
      <c r="E10053" s="39"/>
      <c r="F10053" s="41" t="str">
        <f aca="false">IF(A10053="","",MATCH(A10053,P_ID,1))</f>
        <v/>
      </c>
      <c r="G10053" s="41" t="str">
        <f aca="false">IF(A10053="","",INDEX(P_Svc,F10053))</f>
        <v/>
      </c>
      <c r="H10053" s="41" t="str">
        <f aca="false">IF(A10053="","",INDEX(P_Zone,F10053))</f>
        <v/>
      </c>
      <c r="I10053" s="41" t="str">
        <f aca="false">IF(A10053="","",IF(D10053="Delivered",IF(B10053&lt;=INDEX(P_Due,F10053),1,0),0))</f>
        <v/>
      </c>
    </row>
    <row r="10054" customFormat="false" ht="15" hidden="false" customHeight="false" outlineLevel="0" collapsed="false">
      <c r="A10054" s="37"/>
      <c r="B10054" s="38"/>
      <c r="C10054" s="39"/>
      <c r="D10054" s="39"/>
      <c r="E10054" s="39"/>
      <c r="F10054" s="41" t="str">
        <f aca="false">IF(A10054="","",MATCH(A10054,P_ID,1))</f>
        <v/>
      </c>
      <c r="G10054" s="41" t="str">
        <f aca="false">IF(A10054="","",INDEX(P_Svc,F10054))</f>
        <v/>
      </c>
      <c r="H10054" s="41" t="str">
        <f aca="false">IF(A10054="","",INDEX(P_Zone,F10054))</f>
        <v/>
      </c>
      <c r="I10054" s="41" t="str">
        <f aca="false">IF(A10054="","",IF(D10054="Delivered",IF(B10054&lt;=INDEX(P_Due,F10054),1,0),0))</f>
        <v/>
      </c>
    </row>
    <row r="10055" customFormat="false" ht="15" hidden="false" customHeight="false" outlineLevel="0" collapsed="false">
      <c r="A10055" s="37"/>
      <c r="B10055" s="38"/>
      <c r="C10055" s="39"/>
      <c r="D10055" s="39"/>
      <c r="E10055" s="39"/>
      <c r="F10055" s="41" t="str">
        <f aca="false">IF(A10055="","",MATCH(A10055,P_ID,1))</f>
        <v/>
      </c>
      <c r="G10055" s="41" t="str">
        <f aca="false">IF(A10055="","",INDEX(P_Svc,F10055))</f>
        <v/>
      </c>
      <c r="H10055" s="41" t="str">
        <f aca="false">IF(A10055="","",INDEX(P_Zone,F10055))</f>
        <v/>
      </c>
      <c r="I10055" s="41" t="str">
        <f aca="false">IF(A10055="","",IF(D10055="Delivered",IF(B10055&lt;=INDEX(P_Due,F10055),1,0),0))</f>
        <v/>
      </c>
    </row>
    <row r="10056" customFormat="false" ht="15" hidden="false" customHeight="false" outlineLevel="0" collapsed="false">
      <c r="A10056" s="37"/>
      <c r="B10056" s="38"/>
      <c r="C10056" s="39"/>
      <c r="D10056" s="39"/>
      <c r="E10056" s="39"/>
      <c r="F10056" s="41" t="str">
        <f aca="false">IF(A10056="","",MATCH(A10056,P_ID,1))</f>
        <v/>
      </c>
      <c r="G10056" s="41" t="str">
        <f aca="false">IF(A10056="","",INDEX(P_Svc,F10056))</f>
        <v/>
      </c>
      <c r="H10056" s="41" t="str">
        <f aca="false">IF(A10056="","",INDEX(P_Zone,F10056))</f>
        <v/>
      </c>
      <c r="I10056" s="41" t="str">
        <f aca="false">IF(A10056="","",IF(D10056="Delivered",IF(B10056&lt;=INDEX(P_Due,F10056),1,0),0))</f>
        <v/>
      </c>
    </row>
    <row r="10057" customFormat="false" ht="15" hidden="false" customHeight="false" outlineLevel="0" collapsed="false">
      <c r="A10057" s="37"/>
      <c r="B10057" s="38"/>
      <c r="C10057" s="39"/>
      <c r="D10057" s="39"/>
      <c r="E10057" s="39"/>
      <c r="F10057" s="41" t="str">
        <f aca="false">IF(A10057="","",MATCH(A10057,P_ID,1))</f>
        <v/>
      </c>
      <c r="G10057" s="41" t="str">
        <f aca="false">IF(A10057="","",INDEX(P_Svc,F10057))</f>
        <v/>
      </c>
      <c r="H10057" s="41" t="str">
        <f aca="false">IF(A10057="","",INDEX(P_Zone,F10057))</f>
        <v/>
      </c>
      <c r="I10057" s="41" t="str">
        <f aca="false">IF(A10057="","",IF(D10057="Delivered",IF(B10057&lt;=INDEX(P_Due,F10057),1,0),0))</f>
        <v/>
      </c>
    </row>
    <row r="10058" customFormat="false" ht="15" hidden="false" customHeight="false" outlineLevel="0" collapsed="false">
      <c r="A10058" s="37"/>
      <c r="B10058" s="38"/>
      <c r="C10058" s="39"/>
      <c r="D10058" s="39"/>
      <c r="E10058" s="39"/>
      <c r="F10058" s="41" t="str">
        <f aca="false">IF(A10058="","",MATCH(A10058,P_ID,1))</f>
        <v/>
      </c>
      <c r="G10058" s="41" t="str">
        <f aca="false">IF(A10058="","",INDEX(P_Svc,F10058))</f>
        <v/>
      </c>
      <c r="H10058" s="41" t="str">
        <f aca="false">IF(A10058="","",INDEX(P_Zone,F10058))</f>
        <v/>
      </c>
      <c r="I10058" s="41" t="str">
        <f aca="false">IF(A10058="","",IF(D10058="Delivered",IF(B10058&lt;=INDEX(P_Due,F10058),1,0),0))</f>
        <v/>
      </c>
    </row>
    <row r="10059" customFormat="false" ht="15" hidden="false" customHeight="false" outlineLevel="0" collapsed="false">
      <c r="A10059" s="37"/>
      <c r="B10059" s="38"/>
      <c r="C10059" s="39"/>
      <c r="D10059" s="39"/>
      <c r="E10059" s="39"/>
      <c r="F10059" s="41" t="str">
        <f aca="false">IF(A10059="","",MATCH(A10059,P_ID,1))</f>
        <v/>
      </c>
      <c r="G10059" s="41" t="str">
        <f aca="false">IF(A10059="","",INDEX(P_Svc,F10059))</f>
        <v/>
      </c>
      <c r="H10059" s="41" t="str">
        <f aca="false">IF(A10059="","",INDEX(P_Zone,F10059))</f>
        <v/>
      </c>
      <c r="I10059" s="41" t="str">
        <f aca="false">IF(A10059="","",IF(D10059="Delivered",IF(B10059&lt;=INDEX(P_Due,F10059),1,0),0))</f>
        <v/>
      </c>
    </row>
    <row r="10060" customFormat="false" ht="15" hidden="false" customHeight="false" outlineLevel="0" collapsed="false">
      <c r="A10060" s="37"/>
      <c r="B10060" s="38"/>
      <c r="C10060" s="39"/>
      <c r="D10060" s="39"/>
      <c r="E10060" s="39"/>
      <c r="F10060" s="41" t="str">
        <f aca="false">IF(A10060="","",MATCH(A10060,P_ID,1))</f>
        <v/>
      </c>
      <c r="G10060" s="41" t="str">
        <f aca="false">IF(A10060="","",INDEX(P_Svc,F10060))</f>
        <v/>
      </c>
      <c r="H10060" s="41" t="str">
        <f aca="false">IF(A10060="","",INDEX(P_Zone,F10060))</f>
        <v/>
      </c>
      <c r="I10060" s="41" t="str">
        <f aca="false">IF(A10060="","",IF(D10060="Delivered",IF(B10060&lt;=INDEX(P_Due,F10060),1,0),0))</f>
        <v/>
      </c>
    </row>
    <row r="10061" customFormat="false" ht="15" hidden="false" customHeight="false" outlineLevel="0" collapsed="false">
      <c r="A10061" s="37"/>
      <c r="B10061" s="38"/>
      <c r="C10061" s="39"/>
      <c r="D10061" s="39"/>
      <c r="E10061" s="39"/>
      <c r="F10061" s="41" t="str">
        <f aca="false">IF(A10061="","",MATCH(A10061,P_ID,1))</f>
        <v/>
      </c>
      <c r="G10061" s="41" t="str">
        <f aca="false">IF(A10061="","",INDEX(P_Svc,F10061))</f>
        <v/>
      </c>
      <c r="H10061" s="41" t="str">
        <f aca="false">IF(A10061="","",INDEX(P_Zone,F10061))</f>
        <v/>
      </c>
      <c r="I10061" s="41" t="str">
        <f aca="false">IF(A10061="","",IF(D10061="Delivered",IF(B10061&lt;=INDEX(P_Due,F10061),1,0),0))</f>
        <v/>
      </c>
    </row>
    <row r="10062" customFormat="false" ht="15" hidden="false" customHeight="false" outlineLevel="0" collapsed="false">
      <c r="A10062" s="37"/>
      <c r="B10062" s="38"/>
      <c r="C10062" s="39"/>
      <c r="D10062" s="39"/>
      <c r="E10062" s="39"/>
      <c r="F10062" s="41" t="str">
        <f aca="false">IF(A10062="","",MATCH(A10062,P_ID,1))</f>
        <v/>
      </c>
      <c r="G10062" s="41" t="str">
        <f aca="false">IF(A10062="","",INDEX(P_Svc,F10062))</f>
        <v/>
      </c>
      <c r="H10062" s="41" t="str">
        <f aca="false">IF(A10062="","",INDEX(P_Zone,F10062))</f>
        <v/>
      </c>
      <c r="I10062" s="41" t="str">
        <f aca="false">IF(A10062="","",IF(D10062="Delivered",IF(B10062&lt;=INDEX(P_Due,F10062),1,0),0))</f>
        <v/>
      </c>
    </row>
    <row r="10063" customFormat="false" ht="15" hidden="false" customHeight="false" outlineLevel="0" collapsed="false">
      <c r="A10063" s="37"/>
      <c r="B10063" s="38"/>
      <c r="C10063" s="39"/>
      <c r="D10063" s="39"/>
      <c r="E10063" s="39"/>
      <c r="F10063" s="41" t="str">
        <f aca="false">IF(A10063="","",MATCH(A10063,P_ID,1))</f>
        <v/>
      </c>
      <c r="G10063" s="41" t="str">
        <f aca="false">IF(A10063="","",INDEX(P_Svc,F10063))</f>
        <v/>
      </c>
      <c r="H10063" s="41" t="str">
        <f aca="false">IF(A10063="","",INDEX(P_Zone,F10063))</f>
        <v/>
      </c>
      <c r="I10063" s="41" t="str">
        <f aca="false">IF(A10063="","",IF(D10063="Delivered",IF(B10063&lt;=INDEX(P_Due,F10063),1,0),0))</f>
        <v/>
      </c>
    </row>
    <row r="10064" customFormat="false" ht="15" hidden="false" customHeight="false" outlineLevel="0" collapsed="false">
      <c r="A10064" s="37"/>
      <c r="B10064" s="38"/>
      <c r="C10064" s="39"/>
      <c r="D10064" s="39"/>
      <c r="E10064" s="39"/>
      <c r="F10064" s="41" t="str">
        <f aca="false">IF(A10064="","",MATCH(A10064,P_ID,1))</f>
        <v/>
      </c>
      <c r="G10064" s="41" t="str">
        <f aca="false">IF(A10064="","",INDEX(P_Svc,F10064))</f>
        <v/>
      </c>
      <c r="H10064" s="41" t="str">
        <f aca="false">IF(A10064="","",INDEX(P_Zone,F10064))</f>
        <v/>
      </c>
      <c r="I10064" s="41" t="str">
        <f aca="false">IF(A10064="","",IF(D10064="Delivered",IF(B10064&lt;=INDEX(P_Due,F10064),1,0),0))</f>
        <v/>
      </c>
    </row>
    <row r="10065" customFormat="false" ht="15" hidden="false" customHeight="false" outlineLevel="0" collapsed="false">
      <c r="A10065" s="37"/>
      <c r="B10065" s="38"/>
      <c r="C10065" s="39"/>
      <c r="D10065" s="39"/>
      <c r="E10065" s="39"/>
      <c r="F10065" s="41" t="str">
        <f aca="false">IF(A10065="","",MATCH(A10065,P_ID,1))</f>
        <v/>
      </c>
      <c r="G10065" s="41" t="str">
        <f aca="false">IF(A10065="","",INDEX(P_Svc,F10065))</f>
        <v/>
      </c>
      <c r="H10065" s="41" t="str">
        <f aca="false">IF(A10065="","",INDEX(P_Zone,F10065))</f>
        <v/>
      </c>
      <c r="I10065" s="41" t="str">
        <f aca="false">IF(A10065="","",IF(D10065="Delivered",IF(B10065&lt;=INDEX(P_Due,F10065),1,0),0))</f>
        <v/>
      </c>
    </row>
    <row r="10066" customFormat="false" ht="15" hidden="false" customHeight="false" outlineLevel="0" collapsed="false">
      <c r="A10066" s="37"/>
      <c r="B10066" s="38"/>
      <c r="C10066" s="39"/>
      <c r="D10066" s="39"/>
      <c r="E10066" s="39"/>
      <c r="F10066" s="41" t="str">
        <f aca="false">IF(A10066="","",MATCH(A10066,P_ID,1))</f>
        <v/>
      </c>
      <c r="G10066" s="41" t="str">
        <f aca="false">IF(A10066="","",INDEX(P_Svc,F10066))</f>
        <v/>
      </c>
      <c r="H10066" s="41" t="str">
        <f aca="false">IF(A10066="","",INDEX(P_Zone,F10066))</f>
        <v/>
      </c>
      <c r="I10066" s="41" t="str">
        <f aca="false">IF(A10066="","",IF(D10066="Delivered",IF(B10066&lt;=INDEX(P_Due,F10066),1,0),0))</f>
        <v/>
      </c>
    </row>
    <row r="10067" customFormat="false" ht="15" hidden="false" customHeight="false" outlineLevel="0" collapsed="false">
      <c r="A10067" s="37"/>
      <c r="B10067" s="38"/>
      <c r="C10067" s="39"/>
      <c r="D10067" s="39"/>
      <c r="E10067" s="39"/>
      <c r="F10067" s="41" t="str">
        <f aca="false">IF(A10067="","",MATCH(A10067,P_ID,1))</f>
        <v/>
      </c>
      <c r="G10067" s="41" t="str">
        <f aca="false">IF(A10067="","",INDEX(P_Svc,F10067))</f>
        <v/>
      </c>
      <c r="H10067" s="41" t="str">
        <f aca="false">IF(A10067="","",INDEX(P_Zone,F10067))</f>
        <v/>
      </c>
      <c r="I10067" s="41" t="str">
        <f aca="false">IF(A10067="","",IF(D10067="Delivered",IF(B10067&lt;=INDEX(P_Due,F10067),1,0),0))</f>
        <v/>
      </c>
    </row>
    <row r="10068" customFormat="false" ht="15" hidden="false" customHeight="false" outlineLevel="0" collapsed="false">
      <c r="A10068" s="37"/>
      <c r="B10068" s="38"/>
      <c r="C10068" s="39"/>
      <c r="D10068" s="39"/>
      <c r="E10068" s="39"/>
      <c r="F10068" s="41" t="str">
        <f aca="false">IF(A10068="","",MATCH(A10068,P_ID,1))</f>
        <v/>
      </c>
      <c r="G10068" s="41" t="str">
        <f aca="false">IF(A10068="","",INDEX(P_Svc,F10068))</f>
        <v/>
      </c>
      <c r="H10068" s="41" t="str">
        <f aca="false">IF(A10068="","",INDEX(P_Zone,F10068))</f>
        <v/>
      </c>
      <c r="I10068" s="41" t="str">
        <f aca="false">IF(A10068="","",IF(D10068="Delivered",IF(B10068&lt;=INDEX(P_Due,F10068),1,0),0))</f>
        <v/>
      </c>
    </row>
    <row r="10069" customFormat="false" ht="15" hidden="false" customHeight="false" outlineLevel="0" collapsed="false">
      <c r="A10069" s="37"/>
      <c r="B10069" s="38"/>
      <c r="C10069" s="39"/>
      <c r="D10069" s="39"/>
      <c r="E10069" s="39"/>
      <c r="F10069" s="41" t="str">
        <f aca="false">IF(A10069="","",MATCH(A10069,P_ID,1))</f>
        <v/>
      </c>
      <c r="G10069" s="41" t="str">
        <f aca="false">IF(A10069="","",INDEX(P_Svc,F10069))</f>
        <v/>
      </c>
      <c r="H10069" s="41" t="str">
        <f aca="false">IF(A10069="","",INDEX(P_Zone,F10069))</f>
        <v/>
      </c>
      <c r="I10069" s="41" t="str">
        <f aca="false">IF(A10069="","",IF(D10069="Delivered",IF(B10069&lt;=INDEX(P_Due,F10069),1,0),0))</f>
        <v/>
      </c>
    </row>
    <row r="10070" customFormat="false" ht="15" hidden="false" customHeight="false" outlineLevel="0" collapsed="false">
      <c r="A10070" s="37"/>
      <c r="B10070" s="38"/>
      <c r="C10070" s="39"/>
      <c r="D10070" s="39"/>
      <c r="E10070" s="39"/>
      <c r="F10070" s="41" t="str">
        <f aca="false">IF(A10070="","",MATCH(A10070,P_ID,1))</f>
        <v/>
      </c>
      <c r="G10070" s="41" t="str">
        <f aca="false">IF(A10070="","",INDEX(P_Svc,F10070))</f>
        <v/>
      </c>
      <c r="H10070" s="41" t="str">
        <f aca="false">IF(A10070="","",INDEX(P_Zone,F10070))</f>
        <v/>
      </c>
      <c r="I10070" s="41" t="str">
        <f aca="false">IF(A10070="","",IF(D10070="Delivered",IF(B10070&lt;=INDEX(P_Due,F10070),1,0),0))</f>
        <v/>
      </c>
    </row>
    <row r="10071" customFormat="false" ht="15" hidden="false" customHeight="false" outlineLevel="0" collapsed="false">
      <c r="A10071" s="37"/>
      <c r="B10071" s="38"/>
      <c r="C10071" s="39"/>
      <c r="D10071" s="39"/>
      <c r="E10071" s="39"/>
      <c r="F10071" s="41" t="str">
        <f aca="false">IF(A10071="","",MATCH(A10071,P_ID,1))</f>
        <v/>
      </c>
      <c r="G10071" s="41" t="str">
        <f aca="false">IF(A10071="","",INDEX(P_Svc,F10071))</f>
        <v/>
      </c>
      <c r="H10071" s="41" t="str">
        <f aca="false">IF(A10071="","",INDEX(P_Zone,F10071))</f>
        <v/>
      </c>
      <c r="I10071" s="41" t="str">
        <f aca="false">IF(A10071="","",IF(D10071="Delivered",IF(B10071&lt;=INDEX(P_Due,F10071),1,0),0))</f>
        <v/>
      </c>
    </row>
    <row r="10072" customFormat="false" ht="15" hidden="false" customHeight="false" outlineLevel="0" collapsed="false">
      <c r="A10072" s="37"/>
      <c r="B10072" s="38"/>
      <c r="C10072" s="39"/>
      <c r="D10072" s="39"/>
      <c r="E10072" s="39"/>
      <c r="F10072" s="41" t="str">
        <f aca="false">IF(A10072="","",MATCH(A10072,P_ID,1))</f>
        <v/>
      </c>
      <c r="G10072" s="41" t="str">
        <f aca="false">IF(A10072="","",INDEX(P_Svc,F10072))</f>
        <v/>
      </c>
      <c r="H10072" s="41" t="str">
        <f aca="false">IF(A10072="","",INDEX(P_Zone,F10072))</f>
        <v/>
      </c>
      <c r="I10072" s="41" t="str">
        <f aca="false">IF(A10072="","",IF(D10072="Delivered",IF(B10072&lt;=INDEX(P_Due,F10072),1,0),0))</f>
        <v/>
      </c>
    </row>
    <row r="10073" customFormat="false" ht="15" hidden="false" customHeight="false" outlineLevel="0" collapsed="false">
      <c r="A10073" s="37"/>
      <c r="B10073" s="38"/>
      <c r="C10073" s="39"/>
      <c r="D10073" s="39"/>
      <c r="E10073" s="39"/>
      <c r="F10073" s="41" t="str">
        <f aca="false">IF(A10073="","",MATCH(A10073,P_ID,1))</f>
        <v/>
      </c>
      <c r="G10073" s="41" t="str">
        <f aca="false">IF(A10073="","",INDEX(P_Svc,F10073))</f>
        <v/>
      </c>
      <c r="H10073" s="41" t="str">
        <f aca="false">IF(A10073="","",INDEX(P_Zone,F10073))</f>
        <v/>
      </c>
      <c r="I10073" s="41" t="str">
        <f aca="false">IF(A10073="","",IF(D10073="Delivered",IF(B10073&lt;=INDEX(P_Due,F10073),1,0),0))</f>
        <v/>
      </c>
    </row>
    <row r="10074" customFormat="false" ht="15" hidden="false" customHeight="false" outlineLevel="0" collapsed="false">
      <c r="A10074" s="37"/>
      <c r="B10074" s="38"/>
      <c r="C10074" s="39"/>
      <c r="D10074" s="39"/>
      <c r="E10074" s="39"/>
      <c r="F10074" s="41" t="str">
        <f aca="false">IF(A10074="","",MATCH(A10074,P_ID,1))</f>
        <v/>
      </c>
      <c r="G10074" s="41" t="str">
        <f aca="false">IF(A10074="","",INDEX(P_Svc,F10074))</f>
        <v/>
      </c>
      <c r="H10074" s="41" t="str">
        <f aca="false">IF(A10074="","",INDEX(P_Zone,F10074))</f>
        <v/>
      </c>
      <c r="I10074" s="41" t="str">
        <f aca="false">IF(A10074="","",IF(D10074="Delivered",IF(B10074&lt;=INDEX(P_Due,F10074),1,0),0))</f>
        <v/>
      </c>
    </row>
    <row r="10075" customFormat="false" ht="15" hidden="false" customHeight="false" outlineLevel="0" collapsed="false">
      <c r="A10075" s="37"/>
      <c r="B10075" s="38"/>
      <c r="C10075" s="39"/>
      <c r="D10075" s="39"/>
      <c r="E10075" s="39"/>
      <c r="F10075" s="41" t="str">
        <f aca="false">IF(A10075="","",MATCH(A10075,P_ID,1))</f>
        <v/>
      </c>
      <c r="G10075" s="41" t="str">
        <f aca="false">IF(A10075="","",INDEX(P_Svc,F10075))</f>
        <v/>
      </c>
      <c r="H10075" s="41" t="str">
        <f aca="false">IF(A10075="","",INDEX(P_Zone,F10075))</f>
        <v/>
      </c>
      <c r="I10075" s="41" t="str">
        <f aca="false">IF(A10075="","",IF(D10075="Delivered",IF(B10075&lt;=INDEX(P_Due,F10075),1,0),0))</f>
        <v/>
      </c>
    </row>
    <row r="10076" customFormat="false" ht="15" hidden="false" customHeight="false" outlineLevel="0" collapsed="false">
      <c r="A10076" s="37"/>
      <c r="B10076" s="38"/>
      <c r="C10076" s="39"/>
      <c r="D10076" s="39"/>
      <c r="E10076" s="39"/>
      <c r="F10076" s="41" t="str">
        <f aca="false">IF(A10076="","",MATCH(A10076,P_ID,1))</f>
        <v/>
      </c>
      <c r="G10076" s="41" t="str">
        <f aca="false">IF(A10076="","",INDEX(P_Svc,F10076))</f>
        <v/>
      </c>
      <c r="H10076" s="41" t="str">
        <f aca="false">IF(A10076="","",INDEX(P_Zone,F10076))</f>
        <v/>
      </c>
      <c r="I10076" s="41" t="str">
        <f aca="false">IF(A10076="","",IF(D10076="Delivered",IF(B10076&lt;=INDEX(P_Due,F10076),1,0),0))</f>
        <v/>
      </c>
    </row>
    <row r="10077" customFormat="false" ht="15" hidden="false" customHeight="false" outlineLevel="0" collapsed="false">
      <c r="A10077" s="37"/>
      <c r="B10077" s="38"/>
      <c r="C10077" s="39"/>
      <c r="D10077" s="39"/>
      <c r="E10077" s="39"/>
      <c r="F10077" s="41" t="str">
        <f aca="false">IF(A10077="","",MATCH(A10077,P_ID,1))</f>
        <v/>
      </c>
      <c r="G10077" s="41" t="str">
        <f aca="false">IF(A10077="","",INDEX(P_Svc,F10077))</f>
        <v/>
      </c>
      <c r="H10077" s="41" t="str">
        <f aca="false">IF(A10077="","",INDEX(P_Zone,F10077))</f>
        <v/>
      </c>
      <c r="I10077" s="41" t="str">
        <f aca="false">IF(A10077="","",IF(D10077="Delivered",IF(B10077&lt;=INDEX(P_Due,F10077),1,0),0))</f>
        <v/>
      </c>
    </row>
    <row r="10078" customFormat="false" ht="15" hidden="false" customHeight="false" outlineLevel="0" collapsed="false">
      <c r="A10078" s="37"/>
      <c r="B10078" s="38"/>
      <c r="C10078" s="39"/>
      <c r="D10078" s="39"/>
      <c r="E10078" s="39"/>
      <c r="F10078" s="41" t="str">
        <f aca="false">IF(A10078="","",MATCH(A10078,P_ID,1))</f>
        <v/>
      </c>
      <c r="G10078" s="41" t="str">
        <f aca="false">IF(A10078="","",INDEX(P_Svc,F10078))</f>
        <v/>
      </c>
      <c r="H10078" s="41" t="str">
        <f aca="false">IF(A10078="","",INDEX(P_Zone,F10078))</f>
        <v/>
      </c>
      <c r="I10078" s="41" t="str">
        <f aca="false">IF(A10078="","",IF(D10078="Delivered",IF(B10078&lt;=INDEX(P_Due,F10078),1,0),0))</f>
        <v/>
      </c>
    </row>
    <row r="10079" customFormat="false" ht="15" hidden="false" customHeight="false" outlineLevel="0" collapsed="false">
      <c r="A10079" s="37"/>
      <c r="B10079" s="38"/>
      <c r="C10079" s="39"/>
      <c r="D10079" s="39"/>
      <c r="E10079" s="39"/>
      <c r="F10079" s="41" t="str">
        <f aca="false">IF(A10079="","",MATCH(A10079,P_ID,1))</f>
        <v/>
      </c>
      <c r="G10079" s="41" t="str">
        <f aca="false">IF(A10079="","",INDEX(P_Svc,F10079))</f>
        <v/>
      </c>
      <c r="H10079" s="41" t="str">
        <f aca="false">IF(A10079="","",INDEX(P_Zone,F10079))</f>
        <v/>
      </c>
      <c r="I10079" s="41" t="str">
        <f aca="false">IF(A10079="","",IF(D10079="Delivered",IF(B10079&lt;=INDEX(P_Due,F10079),1,0),0))</f>
        <v/>
      </c>
    </row>
    <row r="10080" customFormat="false" ht="15" hidden="false" customHeight="false" outlineLevel="0" collapsed="false">
      <c r="A10080" s="37"/>
      <c r="B10080" s="38"/>
      <c r="C10080" s="39"/>
      <c r="D10080" s="39"/>
      <c r="E10080" s="39"/>
      <c r="F10080" s="41" t="str">
        <f aca="false">IF(A10080="","",MATCH(A10080,P_ID,1))</f>
        <v/>
      </c>
      <c r="G10080" s="41" t="str">
        <f aca="false">IF(A10080="","",INDEX(P_Svc,F10080))</f>
        <v/>
      </c>
      <c r="H10080" s="41" t="str">
        <f aca="false">IF(A10080="","",INDEX(P_Zone,F10080))</f>
        <v/>
      </c>
      <c r="I10080" s="41" t="str">
        <f aca="false">IF(A10080="","",IF(D10080="Delivered",IF(B10080&lt;=INDEX(P_Due,F10080),1,0),0))</f>
        <v/>
      </c>
    </row>
    <row r="10081" customFormat="false" ht="15" hidden="false" customHeight="false" outlineLevel="0" collapsed="false">
      <c r="A10081" s="37"/>
      <c r="B10081" s="38"/>
      <c r="C10081" s="39"/>
      <c r="D10081" s="39"/>
      <c r="E10081" s="39"/>
      <c r="F10081" s="41" t="str">
        <f aca="false">IF(A10081="","",MATCH(A10081,P_ID,1))</f>
        <v/>
      </c>
      <c r="G10081" s="41" t="str">
        <f aca="false">IF(A10081="","",INDEX(P_Svc,F10081))</f>
        <v/>
      </c>
      <c r="H10081" s="41" t="str">
        <f aca="false">IF(A10081="","",INDEX(P_Zone,F10081))</f>
        <v/>
      </c>
      <c r="I10081" s="41" t="str">
        <f aca="false">IF(A10081="","",IF(D10081="Delivered",IF(B10081&lt;=INDEX(P_Due,F10081),1,0),0))</f>
        <v/>
      </c>
    </row>
    <row r="10082" customFormat="false" ht="15" hidden="false" customHeight="false" outlineLevel="0" collapsed="false">
      <c r="A10082" s="37"/>
      <c r="B10082" s="38"/>
      <c r="C10082" s="39"/>
      <c r="D10082" s="39"/>
      <c r="E10082" s="39"/>
      <c r="F10082" s="41" t="str">
        <f aca="false">IF(A10082="","",MATCH(A10082,P_ID,1))</f>
        <v/>
      </c>
      <c r="G10082" s="41" t="str">
        <f aca="false">IF(A10082="","",INDEX(P_Svc,F10082))</f>
        <v/>
      </c>
      <c r="H10082" s="41" t="str">
        <f aca="false">IF(A10082="","",INDEX(P_Zone,F10082))</f>
        <v/>
      </c>
      <c r="I10082" s="41" t="str">
        <f aca="false">IF(A10082="","",IF(D10082="Delivered",IF(B10082&lt;=INDEX(P_Due,F10082),1,0),0))</f>
        <v/>
      </c>
    </row>
    <row r="10083" customFormat="false" ht="15" hidden="false" customHeight="false" outlineLevel="0" collapsed="false">
      <c r="A10083" s="37"/>
      <c r="B10083" s="38"/>
      <c r="C10083" s="39"/>
      <c r="D10083" s="39"/>
      <c r="E10083" s="39"/>
      <c r="F10083" s="41" t="str">
        <f aca="false">IF(A10083="","",MATCH(A10083,P_ID,1))</f>
        <v/>
      </c>
      <c r="G10083" s="41" t="str">
        <f aca="false">IF(A10083="","",INDEX(P_Svc,F10083))</f>
        <v/>
      </c>
      <c r="H10083" s="41" t="str">
        <f aca="false">IF(A10083="","",INDEX(P_Zone,F10083))</f>
        <v/>
      </c>
      <c r="I10083" s="41" t="str">
        <f aca="false">IF(A10083="","",IF(D10083="Delivered",IF(B10083&lt;=INDEX(P_Due,F10083),1,0),0))</f>
        <v/>
      </c>
    </row>
    <row r="10084" customFormat="false" ht="15" hidden="false" customHeight="false" outlineLevel="0" collapsed="false">
      <c r="A10084" s="37"/>
      <c r="B10084" s="38"/>
      <c r="C10084" s="39"/>
      <c r="D10084" s="39"/>
      <c r="E10084" s="39"/>
      <c r="F10084" s="41" t="str">
        <f aca="false">IF(A10084="","",MATCH(A10084,P_ID,1))</f>
        <v/>
      </c>
      <c r="G10084" s="41" t="str">
        <f aca="false">IF(A10084="","",INDEX(P_Svc,F10084))</f>
        <v/>
      </c>
      <c r="H10084" s="41" t="str">
        <f aca="false">IF(A10084="","",INDEX(P_Zone,F10084))</f>
        <v/>
      </c>
      <c r="I10084" s="41" t="str">
        <f aca="false">IF(A10084="","",IF(D10084="Delivered",IF(B10084&lt;=INDEX(P_Due,F10084),1,0),0))</f>
        <v/>
      </c>
    </row>
    <row r="10085" customFormat="false" ht="15" hidden="false" customHeight="false" outlineLevel="0" collapsed="false">
      <c r="A10085" s="37"/>
      <c r="B10085" s="38"/>
      <c r="C10085" s="39"/>
      <c r="D10085" s="39"/>
      <c r="E10085" s="39"/>
      <c r="F10085" s="41" t="str">
        <f aca="false">IF(A10085="","",MATCH(A10085,P_ID,1))</f>
        <v/>
      </c>
      <c r="G10085" s="41" t="str">
        <f aca="false">IF(A10085="","",INDEX(P_Svc,F10085))</f>
        <v/>
      </c>
      <c r="H10085" s="41" t="str">
        <f aca="false">IF(A10085="","",INDEX(P_Zone,F10085))</f>
        <v/>
      </c>
      <c r="I10085" s="41" t="str">
        <f aca="false">IF(A10085="","",IF(D10085="Delivered",IF(B10085&lt;=INDEX(P_Due,F10085),1,0),0))</f>
        <v/>
      </c>
    </row>
    <row r="10086" customFormat="false" ht="15" hidden="false" customHeight="false" outlineLevel="0" collapsed="false">
      <c r="A10086" s="37"/>
      <c r="B10086" s="38"/>
      <c r="C10086" s="39"/>
      <c r="D10086" s="39"/>
      <c r="E10086" s="39"/>
      <c r="F10086" s="41" t="str">
        <f aca="false">IF(A10086="","",MATCH(A10086,P_ID,1))</f>
        <v/>
      </c>
      <c r="G10086" s="41" t="str">
        <f aca="false">IF(A10086="","",INDEX(P_Svc,F10086))</f>
        <v/>
      </c>
      <c r="H10086" s="41" t="str">
        <f aca="false">IF(A10086="","",INDEX(P_Zone,F10086))</f>
        <v/>
      </c>
      <c r="I10086" s="41" t="str">
        <f aca="false">IF(A10086="","",IF(D10086="Delivered",IF(B10086&lt;=INDEX(P_Due,F10086),1,0),0))</f>
        <v/>
      </c>
    </row>
    <row r="10087" customFormat="false" ht="15" hidden="false" customHeight="false" outlineLevel="0" collapsed="false">
      <c r="A10087" s="37"/>
      <c r="B10087" s="38"/>
      <c r="C10087" s="39"/>
      <c r="D10087" s="39"/>
      <c r="E10087" s="39"/>
      <c r="F10087" s="41" t="str">
        <f aca="false">IF(A10087="","",MATCH(A10087,P_ID,1))</f>
        <v/>
      </c>
      <c r="G10087" s="41" t="str">
        <f aca="false">IF(A10087="","",INDEX(P_Svc,F10087))</f>
        <v/>
      </c>
      <c r="H10087" s="41" t="str">
        <f aca="false">IF(A10087="","",INDEX(P_Zone,F10087))</f>
        <v/>
      </c>
      <c r="I10087" s="41" t="str">
        <f aca="false">IF(A10087="","",IF(D10087="Delivered",IF(B10087&lt;=INDEX(P_Due,F10087),1,0),0))</f>
        <v/>
      </c>
    </row>
    <row r="10088" customFormat="false" ht="15" hidden="false" customHeight="false" outlineLevel="0" collapsed="false">
      <c r="A10088" s="37"/>
      <c r="B10088" s="38"/>
      <c r="C10088" s="39"/>
      <c r="D10088" s="39"/>
      <c r="E10088" s="39"/>
      <c r="F10088" s="41" t="str">
        <f aca="false">IF(A10088="","",MATCH(A10088,P_ID,1))</f>
        <v/>
      </c>
      <c r="G10088" s="41" t="str">
        <f aca="false">IF(A10088="","",INDEX(P_Svc,F10088))</f>
        <v/>
      </c>
      <c r="H10088" s="41" t="str">
        <f aca="false">IF(A10088="","",INDEX(P_Zone,F10088))</f>
        <v/>
      </c>
      <c r="I10088" s="41" t="str">
        <f aca="false">IF(A10088="","",IF(D10088="Delivered",IF(B10088&lt;=INDEX(P_Due,F10088),1,0),0))</f>
        <v/>
      </c>
    </row>
    <row r="10089" customFormat="false" ht="15" hidden="false" customHeight="false" outlineLevel="0" collapsed="false">
      <c r="A10089" s="37"/>
      <c r="B10089" s="38"/>
      <c r="C10089" s="39"/>
      <c r="D10089" s="39"/>
      <c r="E10089" s="39"/>
      <c r="F10089" s="41" t="str">
        <f aca="false">IF(A10089="","",MATCH(A10089,P_ID,1))</f>
        <v/>
      </c>
      <c r="G10089" s="41" t="str">
        <f aca="false">IF(A10089="","",INDEX(P_Svc,F10089))</f>
        <v/>
      </c>
      <c r="H10089" s="41" t="str">
        <f aca="false">IF(A10089="","",INDEX(P_Zone,F10089))</f>
        <v/>
      </c>
      <c r="I10089" s="41" t="str">
        <f aca="false">IF(A10089="","",IF(D10089="Delivered",IF(B10089&lt;=INDEX(P_Due,F10089),1,0),0))</f>
        <v/>
      </c>
    </row>
    <row r="10090" customFormat="false" ht="15" hidden="false" customHeight="false" outlineLevel="0" collapsed="false">
      <c r="A10090" s="37"/>
      <c r="B10090" s="38"/>
      <c r="C10090" s="39"/>
      <c r="D10090" s="39"/>
      <c r="E10090" s="39"/>
      <c r="F10090" s="41" t="str">
        <f aca="false">IF(A10090="","",MATCH(A10090,P_ID,1))</f>
        <v/>
      </c>
      <c r="G10090" s="41" t="str">
        <f aca="false">IF(A10090="","",INDEX(P_Svc,F10090))</f>
        <v/>
      </c>
      <c r="H10090" s="41" t="str">
        <f aca="false">IF(A10090="","",INDEX(P_Zone,F10090))</f>
        <v/>
      </c>
      <c r="I10090" s="41" t="str">
        <f aca="false">IF(A10090="","",IF(D10090="Delivered",IF(B10090&lt;=INDEX(P_Due,F10090),1,0),0))</f>
        <v/>
      </c>
    </row>
    <row r="10091" customFormat="false" ht="15" hidden="false" customHeight="false" outlineLevel="0" collapsed="false">
      <c r="A10091" s="37"/>
      <c r="B10091" s="38"/>
      <c r="C10091" s="39"/>
      <c r="D10091" s="39"/>
      <c r="E10091" s="39"/>
      <c r="F10091" s="41" t="str">
        <f aca="false">IF(A10091="","",MATCH(A10091,P_ID,1))</f>
        <v/>
      </c>
      <c r="G10091" s="41" t="str">
        <f aca="false">IF(A10091="","",INDEX(P_Svc,F10091))</f>
        <v/>
      </c>
      <c r="H10091" s="41" t="str">
        <f aca="false">IF(A10091="","",INDEX(P_Zone,F10091))</f>
        <v/>
      </c>
      <c r="I10091" s="41" t="str">
        <f aca="false">IF(A10091="","",IF(D10091="Delivered",IF(B10091&lt;=INDEX(P_Due,F10091),1,0),0))</f>
        <v/>
      </c>
    </row>
    <row r="10092" customFormat="false" ht="15" hidden="false" customHeight="false" outlineLevel="0" collapsed="false">
      <c r="A10092" s="37"/>
      <c r="B10092" s="38"/>
      <c r="C10092" s="39"/>
      <c r="D10092" s="39"/>
      <c r="E10092" s="39"/>
      <c r="F10092" s="41" t="str">
        <f aca="false">IF(A10092="","",MATCH(A10092,P_ID,1))</f>
        <v/>
      </c>
      <c r="G10092" s="41" t="str">
        <f aca="false">IF(A10092="","",INDEX(P_Svc,F10092))</f>
        <v/>
      </c>
      <c r="H10092" s="41" t="str">
        <f aca="false">IF(A10092="","",INDEX(P_Zone,F10092))</f>
        <v/>
      </c>
      <c r="I10092" s="41" t="str">
        <f aca="false">IF(A10092="","",IF(D10092="Delivered",IF(B10092&lt;=INDEX(P_Due,F10092),1,0),0))</f>
        <v/>
      </c>
    </row>
    <row r="10093" customFormat="false" ht="15" hidden="false" customHeight="false" outlineLevel="0" collapsed="false">
      <c r="A10093" s="37"/>
      <c r="B10093" s="38"/>
      <c r="C10093" s="39"/>
      <c r="D10093" s="39"/>
      <c r="E10093" s="39"/>
      <c r="F10093" s="41" t="str">
        <f aca="false">IF(A10093="","",MATCH(A10093,P_ID,1))</f>
        <v/>
      </c>
      <c r="G10093" s="41" t="str">
        <f aca="false">IF(A10093="","",INDEX(P_Svc,F10093))</f>
        <v/>
      </c>
      <c r="H10093" s="41" t="str">
        <f aca="false">IF(A10093="","",INDEX(P_Zone,F10093))</f>
        <v/>
      </c>
      <c r="I10093" s="41" t="str">
        <f aca="false">IF(A10093="","",IF(D10093="Delivered",IF(B10093&lt;=INDEX(P_Due,F10093),1,0),0))</f>
        <v/>
      </c>
    </row>
    <row r="10094" customFormat="false" ht="15" hidden="false" customHeight="false" outlineLevel="0" collapsed="false">
      <c r="A10094" s="37"/>
      <c r="B10094" s="38"/>
      <c r="C10094" s="39"/>
      <c r="D10094" s="39"/>
      <c r="E10094" s="39"/>
      <c r="F10094" s="41" t="str">
        <f aca="false">IF(A10094="","",MATCH(A10094,P_ID,1))</f>
        <v/>
      </c>
      <c r="G10094" s="41" t="str">
        <f aca="false">IF(A10094="","",INDEX(P_Svc,F10094))</f>
        <v/>
      </c>
      <c r="H10094" s="41" t="str">
        <f aca="false">IF(A10094="","",INDEX(P_Zone,F10094))</f>
        <v/>
      </c>
      <c r="I10094" s="41" t="str">
        <f aca="false">IF(A10094="","",IF(D10094="Delivered",IF(B10094&lt;=INDEX(P_Due,F10094),1,0),0))</f>
        <v/>
      </c>
    </row>
    <row r="10095" customFormat="false" ht="15" hidden="false" customHeight="false" outlineLevel="0" collapsed="false">
      <c r="A10095" s="37"/>
      <c r="B10095" s="38"/>
      <c r="C10095" s="39"/>
      <c r="D10095" s="39"/>
      <c r="E10095" s="39"/>
      <c r="F10095" s="41" t="str">
        <f aca="false">IF(A10095="","",MATCH(A10095,P_ID,1))</f>
        <v/>
      </c>
      <c r="G10095" s="41" t="str">
        <f aca="false">IF(A10095="","",INDEX(P_Svc,F10095))</f>
        <v/>
      </c>
      <c r="H10095" s="41" t="str">
        <f aca="false">IF(A10095="","",INDEX(P_Zone,F10095))</f>
        <v/>
      </c>
      <c r="I10095" s="41" t="str">
        <f aca="false">IF(A10095="","",IF(D10095="Delivered",IF(B10095&lt;=INDEX(P_Due,F10095),1,0),0))</f>
        <v/>
      </c>
    </row>
    <row r="10096" customFormat="false" ht="15" hidden="false" customHeight="false" outlineLevel="0" collapsed="false">
      <c r="A10096" s="37"/>
      <c r="B10096" s="38"/>
      <c r="C10096" s="39"/>
      <c r="D10096" s="39"/>
      <c r="E10096" s="39"/>
      <c r="F10096" s="41" t="str">
        <f aca="false">IF(A10096="","",MATCH(A10096,P_ID,1))</f>
        <v/>
      </c>
      <c r="G10096" s="41" t="str">
        <f aca="false">IF(A10096="","",INDEX(P_Svc,F10096))</f>
        <v/>
      </c>
      <c r="H10096" s="41" t="str">
        <f aca="false">IF(A10096="","",INDEX(P_Zone,F10096))</f>
        <v/>
      </c>
      <c r="I10096" s="41" t="str">
        <f aca="false">IF(A10096="","",IF(D10096="Delivered",IF(B10096&lt;=INDEX(P_Due,F10096),1,0),0))</f>
        <v/>
      </c>
    </row>
    <row r="10097" customFormat="false" ht="15" hidden="false" customHeight="false" outlineLevel="0" collapsed="false">
      <c r="A10097" s="37"/>
      <c r="B10097" s="38"/>
      <c r="C10097" s="39"/>
      <c r="D10097" s="39"/>
      <c r="E10097" s="39"/>
      <c r="F10097" s="41" t="str">
        <f aca="false">IF(A10097="","",MATCH(A10097,P_ID,1))</f>
        <v/>
      </c>
      <c r="G10097" s="41" t="str">
        <f aca="false">IF(A10097="","",INDEX(P_Svc,F10097))</f>
        <v/>
      </c>
      <c r="H10097" s="41" t="str">
        <f aca="false">IF(A10097="","",INDEX(P_Zone,F10097))</f>
        <v/>
      </c>
      <c r="I10097" s="41" t="str">
        <f aca="false">IF(A10097="","",IF(D10097="Delivered",IF(B10097&lt;=INDEX(P_Due,F10097),1,0),0))</f>
        <v/>
      </c>
    </row>
    <row r="10098" customFormat="false" ht="15" hidden="false" customHeight="false" outlineLevel="0" collapsed="false">
      <c r="A10098" s="37"/>
      <c r="B10098" s="38"/>
      <c r="C10098" s="39"/>
      <c r="D10098" s="39"/>
      <c r="E10098" s="39"/>
      <c r="F10098" s="41" t="str">
        <f aca="false">IF(A10098="","",MATCH(A10098,P_ID,1))</f>
        <v/>
      </c>
      <c r="G10098" s="41" t="str">
        <f aca="false">IF(A10098="","",INDEX(P_Svc,F10098))</f>
        <v/>
      </c>
      <c r="H10098" s="41" t="str">
        <f aca="false">IF(A10098="","",INDEX(P_Zone,F10098))</f>
        <v/>
      </c>
      <c r="I10098" s="41" t="str">
        <f aca="false">IF(A10098="","",IF(D10098="Delivered",IF(B10098&lt;=INDEX(P_Due,F10098),1,0),0))</f>
        <v/>
      </c>
    </row>
    <row r="10099" customFormat="false" ht="15" hidden="false" customHeight="false" outlineLevel="0" collapsed="false">
      <c r="A10099" s="37"/>
      <c r="B10099" s="38"/>
      <c r="C10099" s="39"/>
      <c r="D10099" s="39"/>
      <c r="E10099" s="39"/>
      <c r="F10099" s="41" t="str">
        <f aca="false">IF(A10099="","",MATCH(A10099,P_ID,1))</f>
        <v/>
      </c>
      <c r="G10099" s="41" t="str">
        <f aca="false">IF(A10099="","",INDEX(P_Svc,F10099))</f>
        <v/>
      </c>
      <c r="H10099" s="41" t="str">
        <f aca="false">IF(A10099="","",INDEX(P_Zone,F10099))</f>
        <v/>
      </c>
      <c r="I10099" s="41" t="str">
        <f aca="false">IF(A10099="","",IF(D10099="Delivered",IF(B10099&lt;=INDEX(P_Due,F10099),1,0),0))</f>
        <v/>
      </c>
    </row>
    <row r="10100" customFormat="false" ht="15" hidden="false" customHeight="false" outlineLevel="0" collapsed="false">
      <c r="A10100" s="37"/>
      <c r="B10100" s="38"/>
      <c r="C10100" s="39"/>
      <c r="D10100" s="39"/>
      <c r="E10100" s="39"/>
      <c r="F10100" s="41" t="str">
        <f aca="false">IF(A10100="","",MATCH(A10100,P_ID,1))</f>
        <v/>
      </c>
      <c r="G10100" s="41" t="str">
        <f aca="false">IF(A10100="","",INDEX(P_Svc,F10100))</f>
        <v/>
      </c>
      <c r="H10100" s="41" t="str">
        <f aca="false">IF(A10100="","",INDEX(P_Zone,F10100))</f>
        <v/>
      </c>
      <c r="I10100" s="41" t="str">
        <f aca="false">IF(A10100="","",IF(D10100="Delivered",IF(B10100&lt;=INDEX(P_Due,F10100),1,0),0))</f>
        <v/>
      </c>
    </row>
    <row r="10101" customFormat="false" ht="15" hidden="false" customHeight="false" outlineLevel="0" collapsed="false">
      <c r="A10101" s="37"/>
      <c r="B10101" s="38"/>
      <c r="C10101" s="39"/>
      <c r="D10101" s="39"/>
      <c r="E10101" s="39"/>
      <c r="F10101" s="41" t="str">
        <f aca="false">IF(A10101="","",MATCH(A10101,P_ID,1))</f>
        <v/>
      </c>
      <c r="G10101" s="41" t="str">
        <f aca="false">IF(A10101="","",INDEX(P_Svc,F10101))</f>
        <v/>
      </c>
      <c r="H10101" s="41" t="str">
        <f aca="false">IF(A10101="","",INDEX(P_Zone,F10101))</f>
        <v/>
      </c>
      <c r="I10101" s="41" t="str">
        <f aca="false">IF(A10101="","",IF(D10101="Delivered",IF(B10101&lt;=INDEX(P_Due,F10101),1,0),0))</f>
        <v/>
      </c>
    </row>
    <row r="10102" customFormat="false" ht="15" hidden="false" customHeight="false" outlineLevel="0" collapsed="false">
      <c r="A10102" s="37"/>
      <c r="B10102" s="38"/>
      <c r="C10102" s="39"/>
      <c r="D10102" s="39"/>
      <c r="E10102" s="39"/>
      <c r="F10102" s="41" t="str">
        <f aca="false">IF(A10102="","",MATCH(A10102,P_ID,1))</f>
        <v/>
      </c>
      <c r="G10102" s="41" t="str">
        <f aca="false">IF(A10102="","",INDEX(P_Svc,F10102))</f>
        <v/>
      </c>
      <c r="H10102" s="41" t="str">
        <f aca="false">IF(A10102="","",INDEX(P_Zone,F10102))</f>
        <v/>
      </c>
      <c r="I10102" s="41" t="str">
        <f aca="false">IF(A10102="","",IF(D10102="Delivered",IF(B10102&lt;=INDEX(P_Due,F10102),1,0),0))</f>
        <v/>
      </c>
    </row>
    <row r="10103" customFormat="false" ht="15" hidden="false" customHeight="false" outlineLevel="0" collapsed="false">
      <c r="A10103" s="37"/>
      <c r="B10103" s="38"/>
      <c r="C10103" s="39"/>
      <c r="D10103" s="39"/>
      <c r="E10103" s="39"/>
      <c r="F10103" s="41" t="str">
        <f aca="false">IF(A10103="","",MATCH(A10103,P_ID,1))</f>
        <v/>
      </c>
      <c r="G10103" s="41" t="str">
        <f aca="false">IF(A10103="","",INDEX(P_Svc,F10103))</f>
        <v/>
      </c>
      <c r="H10103" s="41" t="str">
        <f aca="false">IF(A10103="","",INDEX(P_Zone,F10103))</f>
        <v/>
      </c>
      <c r="I10103" s="41" t="str">
        <f aca="false">IF(A10103="","",IF(D10103="Delivered",IF(B10103&lt;=INDEX(P_Due,F10103),1,0),0))</f>
        <v/>
      </c>
    </row>
    <row r="10104" customFormat="false" ht="15" hidden="false" customHeight="false" outlineLevel="0" collapsed="false">
      <c r="A10104" s="37"/>
      <c r="B10104" s="38"/>
      <c r="C10104" s="39"/>
      <c r="D10104" s="39"/>
      <c r="E10104" s="39"/>
      <c r="F10104" s="41" t="str">
        <f aca="false">IF(A10104="","",MATCH(A10104,P_ID,1))</f>
        <v/>
      </c>
      <c r="G10104" s="41" t="str">
        <f aca="false">IF(A10104="","",INDEX(P_Svc,F10104))</f>
        <v/>
      </c>
      <c r="H10104" s="41" t="str">
        <f aca="false">IF(A10104="","",INDEX(P_Zone,F10104))</f>
        <v/>
      </c>
      <c r="I10104" s="41" t="str">
        <f aca="false">IF(A10104="","",IF(D10104="Delivered",IF(B10104&lt;=INDEX(P_Due,F10104),1,0),0))</f>
        <v/>
      </c>
    </row>
    <row r="10105" customFormat="false" ht="15" hidden="false" customHeight="false" outlineLevel="0" collapsed="false">
      <c r="A10105" s="37"/>
      <c r="B10105" s="38"/>
      <c r="C10105" s="39"/>
      <c r="D10105" s="39"/>
      <c r="E10105" s="39"/>
      <c r="F10105" s="41" t="str">
        <f aca="false">IF(A10105="","",MATCH(A10105,P_ID,1))</f>
        <v/>
      </c>
      <c r="G10105" s="41" t="str">
        <f aca="false">IF(A10105="","",INDEX(P_Svc,F10105))</f>
        <v/>
      </c>
      <c r="H10105" s="41" t="str">
        <f aca="false">IF(A10105="","",INDEX(P_Zone,F10105))</f>
        <v/>
      </c>
      <c r="I10105" s="41" t="str">
        <f aca="false">IF(A10105="","",IF(D10105="Delivered",IF(B10105&lt;=INDEX(P_Due,F10105),1,0),0))</f>
        <v/>
      </c>
    </row>
    <row r="10106" customFormat="false" ht="15" hidden="false" customHeight="false" outlineLevel="0" collapsed="false">
      <c r="A10106" s="37"/>
      <c r="B10106" s="38"/>
      <c r="C10106" s="39"/>
      <c r="D10106" s="39"/>
      <c r="E10106" s="39"/>
      <c r="F10106" s="41" t="str">
        <f aca="false">IF(A10106="","",MATCH(A10106,P_ID,1))</f>
        <v/>
      </c>
      <c r="G10106" s="41" t="str">
        <f aca="false">IF(A10106="","",INDEX(P_Svc,F10106))</f>
        <v/>
      </c>
      <c r="H10106" s="41" t="str">
        <f aca="false">IF(A10106="","",INDEX(P_Zone,F10106))</f>
        <v/>
      </c>
      <c r="I10106" s="41" t="str">
        <f aca="false">IF(A10106="","",IF(D10106="Delivered",IF(B10106&lt;=INDEX(P_Due,F10106),1,0),0))</f>
        <v/>
      </c>
    </row>
    <row r="10107" customFormat="false" ht="15" hidden="false" customHeight="false" outlineLevel="0" collapsed="false">
      <c r="A10107" s="37"/>
      <c r="B10107" s="38"/>
      <c r="C10107" s="39"/>
      <c r="D10107" s="39"/>
      <c r="E10107" s="39"/>
      <c r="F10107" s="41" t="str">
        <f aca="false">IF(A10107="","",MATCH(A10107,P_ID,1))</f>
        <v/>
      </c>
      <c r="G10107" s="41" t="str">
        <f aca="false">IF(A10107="","",INDEX(P_Svc,F10107))</f>
        <v/>
      </c>
      <c r="H10107" s="41" t="str">
        <f aca="false">IF(A10107="","",INDEX(P_Zone,F10107))</f>
        <v/>
      </c>
      <c r="I10107" s="41" t="str">
        <f aca="false">IF(A10107="","",IF(D10107="Delivered",IF(B10107&lt;=INDEX(P_Due,F10107),1,0),0))</f>
        <v/>
      </c>
    </row>
    <row r="10108" customFormat="false" ht="15" hidden="false" customHeight="false" outlineLevel="0" collapsed="false">
      <c r="A10108" s="37"/>
      <c r="B10108" s="38"/>
      <c r="C10108" s="39"/>
      <c r="D10108" s="39"/>
      <c r="E10108" s="39"/>
      <c r="F10108" s="41" t="str">
        <f aca="false">IF(A10108="","",MATCH(A10108,P_ID,1))</f>
        <v/>
      </c>
      <c r="G10108" s="41" t="str">
        <f aca="false">IF(A10108="","",INDEX(P_Svc,F10108))</f>
        <v/>
      </c>
      <c r="H10108" s="41" t="str">
        <f aca="false">IF(A10108="","",INDEX(P_Zone,F10108))</f>
        <v/>
      </c>
      <c r="I10108" s="41" t="str">
        <f aca="false">IF(A10108="","",IF(D10108="Delivered",IF(B10108&lt;=INDEX(P_Due,F10108),1,0),0))</f>
        <v/>
      </c>
    </row>
    <row r="10109" customFormat="false" ht="15" hidden="false" customHeight="false" outlineLevel="0" collapsed="false">
      <c r="A10109" s="37"/>
      <c r="B10109" s="38"/>
      <c r="C10109" s="39"/>
      <c r="D10109" s="39"/>
      <c r="E10109" s="39"/>
      <c r="F10109" s="41" t="str">
        <f aca="false">IF(A10109="","",MATCH(A10109,P_ID,1))</f>
        <v/>
      </c>
      <c r="G10109" s="41" t="str">
        <f aca="false">IF(A10109="","",INDEX(P_Svc,F10109))</f>
        <v/>
      </c>
      <c r="H10109" s="41" t="str">
        <f aca="false">IF(A10109="","",INDEX(P_Zone,F10109))</f>
        <v/>
      </c>
      <c r="I10109" s="41" t="str">
        <f aca="false">IF(A10109="","",IF(D10109="Delivered",IF(B10109&lt;=INDEX(P_Due,F10109),1,0),0))</f>
        <v/>
      </c>
    </row>
    <row r="10110" customFormat="false" ht="15" hidden="false" customHeight="false" outlineLevel="0" collapsed="false">
      <c r="A10110" s="37"/>
      <c r="B10110" s="38"/>
      <c r="C10110" s="39"/>
      <c r="D10110" s="39"/>
      <c r="E10110" s="39"/>
      <c r="F10110" s="41" t="str">
        <f aca="false">IF(A10110="","",MATCH(A10110,P_ID,1))</f>
        <v/>
      </c>
      <c r="G10110" s="41" t="str">
        <f aca="false">IF(A10110="","",INDEX(P_Svc,F10110))</f>
        <v/>
      </c>
      <c r="H10110" s="41" t="str">
        <f aca="false">IF(A10110="","",INDEX(P_Zone,F10110))</f>
        <v/>
      </c>
      <c r="I10110" s="41" t="str">
        <f aca="false">IF(A10110="","",IF(D10110="Delivered",IF(B10110&lt;=INDEX(P_Due,F10110),1,0),0))</f>
        <v/>
      </c>
    </row>
    <row r="10111" customFormat="false" ht="15" hidden="false" customHeight="false" outlineLevel="0" collapsed="false">
      <c r="A10111" s="37"/>
      <c r="B10111" s="38"/>
      <c r="C10111" s="39"/>
      <c r="D10111" s="39"/>
      <c r="E10111" s="39"/>
      <c r="F10111" s="41" t="str">
        <f aca="false">IF(A10111="","",MATCH(A10111,P_ID,1))</f>
        <v/>
      </c>
      <c r="G10111" s="41" t="str">
        <f aca="false">IF(A10111="","",INDEX(P_Svc,F10111))</f>
        <v/>
      </c>
      <c r="H10111" s="41" t="str">
        <f aca="false">IF(A10111="","",INDEX(P_Zone,F10111))</f>
        <v/>
      </c>
      <c r="I10111" s="41" t="str">
        <f aca="false">IF(A10111="","",IF(D10111="Delivered",IF(B10111&lt;=INDEX(P_Due,F10111),1,0),0))</f>
        <v/>
      </c>
    </row>
    <row r="10112" customFormat="false" ht="15" hidden="false" customHeight="false" outlineLevel="0" collapsed="false">
      <c r="A10112" s="37"/>
      <c r="B10112" s="38"/>
      <c r="C10112" s="39"/>
      <c r="D10112" s="39"/>
      <c r="E10112" s="39"/>
      <c r="F10112" s="41" t="str">
        <f aca="false">IF(A10112="","",MATCH(A10112,P_ID,1))</f>
        <v/>
      </c>
      <c r="G10112" s="41" t="str">
        <f aca="false">IF(A10112="","",INDEX(P_Svc,F10112))</f>
        <v/>
      </c>
      <c r="H10112" s="41" t="str">
        <f aca="false">IF(A10112="","",INDEX(P_Zone,F10112))</f>
        <v/>
      </c>
      <c r="I10112" s="41" t="str">
        <f aca="false">IF(A10112="","",IF(D10112="Delivered",IF(B10112&lt;=INDEX(P_Due,F10112),1,0),0))</f>
        <v/>
      </c>
    </row>
    <row r="10113" customFormat="false" ht="15" hidden="false" customHeight="false" outlineLevel="0" collapsed="false">
      <c r="A10113" s="37"/>
      <c r="B10113" s="38"/>
      <c r="C10113" s="39"/>
      <c r="D10113" s="39"/>
      <c r="E10113" s="39"/>
      <c r="F10113" s="41" t="str">
        <f aca="false">IF(A10113="","",MATCH(A10113,P_ID,1))</f>
        <v/>
      </c>
      <c r="G10113" s="41" t="str">
        <f aca="false">IF(A10113="","",INDEX(P_Svc,F10113))</f>
        <v/>
      </c>
      <c r="H10113" s="41" t="str">
        <f aca="false">IF(A10113="","",INDEX(P_Zone,F10113))</f>
        <v/>
      </c>
      <c r="I10113" s="41" t="str">
        <f aca="false">IF(A10113="","",IF(D10113="Delivered",IF(B10113&lt;=INDEX(P_Due,F10113),1,0),0))</f>
        <v/>
      </c>
    </row>
    <row r="10114" customFormat="false" ht="15" hidden="false" customHeight="false" outlineLevel="0" collapsed="false">
      <c r="A10114" s="37"/>
      <c r="B10114" s="38"/>
      <c r="C10114" s="39"/>
      <c r="D10114" s="39"/>
      <c r="E10114" s="39"/>
      <c r="F10114" s="41" t="str">
        <f aca="false">IF(A10114="","",MATCH(A10114,P_ID,1))</f>
        <v/>
      </c>
      <c r="G10114" s="41" t="str">
        <f aca="false">IF(A10114="","",INDEX(P_Svc,F10114))</f>
        <v/>
      </c>
      <c r="H10114" s="41" t="str">
        <f aca="false">IF(A10114="","",INDEX(P_Zone,F10114))</f>
        <v/>
      </c>
      <c r="I10114" s="41" t="str">
        <f aca="false">IF(A10114="","",IF(D10114="Delivered",IF(B10114&lt;=INDEX(P_Due,F10114),1,0),0))</f>
        <v/>
      </c>
    </row>
    <row r="10115" customFormat="false" ht="15" hidden="false" customHeight="false" outlineLevel="0" collapsed="false">
      <c r="A10115" s="37"/>
      <c r="B10115" s="38"/>
      <c r="C10115" s="39"/>
      <c r="D10115" s="39"/>
      <c r="E10115" s="39"/>
      <c r="F10115" s="41" t="str">
        <f aca="false">IF(A10115="","",MATCH(A10115,P_ID,1))</f>
        <v/>
      </c>
      <c r="G10115" s="41" t="str">
        <f aca="false">IF(A10115="","",INDEX(P_Svc,F10115))</f>
        <v/>
      </c>
      <c r="H10115" s="41" t="str">
        <f aca="false">IF(A10115="","",INDEX(P_Zone,F10115))</f>
        <v/>
      </c>
      <c r="I10115" s="41" t="str">
        <f aca="false">IF(A10115="","",IF(D10115="Delivered",IF(B10115&lt;=INDEX(P_Due,F10115),1,0),0))</f>
        <v/>
      </c>
    </row>
    <row r="10116" customFormat="false" ht="15" hidden="false" customHeight="false" outlineLevel="0" collapsed="false">
      <c r="A10116" s="37"/>
      <c r="B10116" s="38"/>
      <c r="C10116" s="39"/>
      <c r="D10116" s="39"/>
      <c r="E10116" s="39"/>
      <c r="F10116" s="41" t="str">
        <f aca="false">IF(A10116="","",MATCH(A10116,P_ID,1))</f>
        <v/>
      </c>
      <c r="G10116" s="41" t="str">
        <f aca="false">IF(A10116="","",INDEX(P_Svc,F10116))</f>
        <v/>
      </c>
      <c r="H10116" s="41" t="str">
        <f aca="false">IF(A10116="","",INDEX(P_Zone,F10116))</f>
        <v/>
      </c>
      <c r="I10116" s="41" t="str">
        <f aca="false">IF(A10116="","",IF(D10116="Delivered",IF(B10116&lt;=INDEX(P_Due,F10116),1,0),0))</f>
        <v/>
      </c>
    </row>
    <row r="10117" customFormat="false" ht="15" hidden="false" customHeight="false" outlineLevel="0" collapsed="false">
      <c r="A10117" s="37"/>
      <c r="B10117" s="38"/>
      <c r="C10117" s="39"/>
      <c r="D10117" s="39"/>
      <c r="E10117" s="39"/>
      <c r="F10117" s="41" t="str">
        <f aca="false">IF(A10117="","",MATCH(A10117,P_ID,1))</f>
        <v/>
      </c>
      <c r="G10117" s="41" t="str">
        <f aca="false">IF(A10117="","",INDEX(P_Svc,F10117))</f>
        <v/>
      </c>
      <c r="H10117" s="41" t="str">
        <f aca="false">IF(A10117="","",INDEX(P_Zone,F10117))</f>
        <v/>
      </c>
      <c r="I10117" s="41" t="str">
        <f aca="false">IF(A10117="","",IF(D10117="Delivered",IF(B10117&lt;=INDEX(P_Due,F10117),1,0),0))</f>
        <v/>
      </c>
    </row>
    <row r="10118" customFormat="false" ht="15" hidden="false" customHeight="false" outlineLevel="0" collapsed="false">
      <c r="A10118" s="37"/>
      <c r="B10118" s="38"/>
      <c r="C10118" s="39"/>
      <c r="D10118" s="39"/>
      <c r="E10118" s="39"/>
      <c r="F10118" s="41" t="str">
        <f aca="false">IF(A10118="","",MATCH(A10118,P_ID,1))</f>
        <v/>
      </c>
      <c r="G10118" s="41" t="str">
        <f aca="false">IF(A10118="","",INDEX(P_Svc,F10118))</f>
        <v/>
      </c>
      <c r="H10118" s="41" t="str">
        <f aca="false">IF(A10118="","",INDEX(P_Zone,F10118))</f>
        <v/>
      </c>
      <c r="I10118" s="41" t="str">
        <f aca="false">IF(A10118="","",IF(D10118="Delivered",IF(B10118&lt;=INDEX(P_Due,F10118),1,0),0))</f>
        <v/>
      </c>
    </row>
    <row r="10119" customFormat="false" ht="15" hidden="false" customHeight="false" outlineLevel="0" collapsed="false">
      <c r="A10119" s="37"/>
      <c r="B10119" s="38"/>
      <c r="C10119" s="39"/>
      <c r="D10119" s="39"/>
      <c r="E10119" s="39"/>
      <c r="F10119" s="41" t="str">
        <f aca="false">IF(A10119="","",MATCH(A10119,P_ID,1))</f>
        <v/>
      </c>
      <c r="G10119" s="41" t="str">
        <f aca="false">IF(A10119="","",INDEX(P_Svc,F10119))</f>
        <v/>
      </c>
      <c r="H10119" s="41" t="str">
        <f aca="false">IF(A10119="","",INDEX(P_Zone,F10119))</f>
        <v/>
      </c>
      <c r="I10119" s="41" t="str">
        <f aca="false">IF(A10119="","",IF(D10119="Delivered",IF(B10119&lt;=INDEX(P_Due,F10119),1,0),0))</f>
        <v/>
      </c>
    </row>
    <row r="10120" customFormat="false" ht="15" hidden="false" customHeight="false" outlineLevel="0" collapsed="false">
      <c r="A10120" s="37"/>
      <c r="B10120" s="38"/>
      <c r="C10120" s="39"/>
      <c r="D10120" s="39"/>
      <c r="E10120" s="39"/>
      <c r="F10120" s="41" t="str">
        <f aca="false">IF(A10120="","",MATCH(A10120,P_ID,1))</f>
        <v/>
      </c>
      <c r="G10120" s="41" t="str">
        <f aca="false">IF(A10120="","",INDEX(P_Svc,F10120))</f>
        <v/>
      </c>
      <c r="H10120" s="41" t="str">
        <f aca="false">IF(A10120="","",INDEX(P_Zone,F10120))</f>
        <v/>
      </c>
      <c r="I10120" s="41" t="str">
        <f aca="false">IF(A10120="","",IF(D10120="Delivered",IF(B10120&lt;=INDEX(P_Due,F10120),1,0),0))</f>
        <v/>
      </c>
    </row>
    <row r="10121" customFormat="false" ht="15" hidden="false" customHeight="false" outlineLevel="0" collapsed="false">
      <c r="A10121" s="37"/>
      <c r="B10121" s="38"/>
      <c r="C10121" s="39"/>
      <c r="D10121" s="39"/>
      <c r="E10121" s="39"/>
      <c r="F10121" s="41" t="str">
        <f aca="false">IF(A10121="","",MATCH(A10121,P_ID,1))</f>
        <v/>
      </c>
      <c r="G10121" s="41" t="str">
        <f aca="false">IF(A10121="","",INDEX(P_Svc,F10121))</f>
        <v/>
      </c>
      <c r="H10121" s="41" t="str">
        <f aca="false">IF(A10121="","",INDEX(P_Zone,F10121))</f>
        <v/>
      </c>
      <c r="I10121" s="41" t="str">
        <f aca="false">IF(A10121="","",IF(D10121="Delivered",IF(B10121&lt;=INDEX(P_Due,F10121),1,0),0))</f>
        <v/>
      </c>
    </row>
    <row r="10122" customFormat="false" ht="15" hidden="false" customHeight="false" outlineLevel="0" collapsed="false">
      <c r="A10122" s="37"/>
      <c r="B10122" s="38"/>
      <c r="C10122" s="39"/>
      <c r="D10122" s="39"/>
      <c r="E10122" s="39"/>
      <c r="F10122" s="41" t="str">
        <f aca="false">IF(A10122="","",MATCH(A10122,P_ID,1))</f>
        <v/>
      </c>
      <c r="G10122" s="41" t="str">
        <f aca="false">IF(A10122="","",INDEX(P_Svc,F10122))</f>
        <v/>
      </c>
      <c r="H10122" s="41" t="str">
        <f aca="false">IF(A10122="","",INDEX(P_Zone,F10122))</f>
        <v/>
      </c>
      <c r="I10122" s="41" t="str">
        <f aca="false">IF(A10122="","",IF(D10122="Delivered",IF(B10122&lt;=INDEX(P_Due,F10122),1,0),0))</f>
        <v/>
      </c>
    </row>
    <row r="10123" customFormat="false" ht="15" hidden="false" customHeight="false" outlineLevel="0" collapsed="false">
      <c r="A10123" s="37"/>
      <c r="B10123" s="38"/>
      <c r="C10123" s="39"/>
      <c r="D10123" s="39"/>
      <c r="E10123" s="39"/>
      <c r="F10123" s="41" t="str">
        <f aca="false">IF(A10123="","",MATCH(A10123,P_ID,1))</f>
        <v/>
      </c>
      <c r="G10123" s="41" t="str">
        <f aca="false">IF(A10123="","",INDEX(P_Svc,F10123))</f>
        <v/>
      </c>
      <c r="H10123" s="41" t="str">
        <f aca="false">IF(A10123="","",INDEX(P_Zone,F10123))</f>
        <v/>
      </c>
      <c r="I10123" s="41" t="str">
        <f aca="false">IF(A10123="","",IF(D10123="Delivered",IF(B10123&lt;=INDEX(P_Due,F10123),1,0),0))</f>
        <v/>
      </c>
    </row>
    <row r="10124" customFormat="false" ht="15" hidden="false" customHeight="false" outlineLevel="0" collapsed="false">
      <c r="A10124" s="37"/>
      <c r="B10124" s="38"/>
      <c r="C10124" s="39"/>
      <c r="D10124" s="39"/>
      <c r="E10124" s="39"/>
      <c r="F10124" s="41" t="str">
        <f aca="false">IF(A10124="","",MATCH(A10124,P_ID,1))</f>
        <v/>
      </c>
      <c r="G10124" s="41" t="str">
        <f aca="false">IF(A10124="","",INDEX(P_Svc,F10124))</f>
        <v/>
      </c>
      <c r="H10124" s="41" t="str">
        <f aca="false">IF(A10124="","",INDEX(P_Zone,F10124))</f>
        <v/>
      </c>
      <c r="I10124" s="41" t="str">
        <f aca="false">IF(A10124="","",IF(D10124="Delivered",IF(B10124&lt;=INDEX(P_Due,F10124),1,0),0))</f>
        <v/>
      </c>
    </row>
    <row r="10125" customFormat="false" ht="15" hidden="false" customHeight="false" outlineLevel="0" collapsed="false">
      <c r="A10125" s="37"/>
      <c r="B10125" s="38"/>
      <c r="C10125" s="39"/>
      <c r="D10125" s="39"/>
      <c r="E10125" s="39"/>
      <c r="F10125" s="41" t="str">
        <f aca="false">IF(A10125="","",MATCH(A10125,P_ID,1))</f>
        <v/>
      </c>
      <c r="G10125" s="41" t="str">
        <f aca="false">IF(A10125="","",INDEX(P_Svc,F10125))</f>
        <v/>
      </c>
      <c r="H10125" s="41" t="str">
        <f aca="false">IF(A10125="","",INDEX(P_Zone,F10125))</f>
        <v/>
      </c>
      <c r="I10125" s="41" t="str">
        <f aca="false">IF(A10125="","",IF(D10125="Delivered",IF(B10125&lt;=INDEX(P_Due,F10125),1,0),0))</f>
        <v/>
      </c>
    </row>
    <row r="10126" customFormat="false" ht="15" hidden="false" customHeight="false" outlineLevel="0" collapsed="false">
      <c r="A10126" s="37"/>
      <c r="B10126" s="38"/>
      <c r="C10126" s="39"/>
      <c r="D10126" s="39"/>
      <c r="E10126" s="39"/>
      <c r="F10126" s="41" t="str">
        <f aca="false">IF(A10126="","",MATCH(A10126,P_ID,1))</f>
        <v/>
      </c>
      <c r="G10126" s="41" t="str">
        <f aca="false">IF(A10126="","",INDEX(P_Svc,F10126))</f>
        <v/>
      </c>
      <c r="H10126" s="41" t="str">
        <f aca="false">IF(A10126="","",INDEX(P_Zone,F10126))</f>
        <v/>
      </c>
      <c r="I10126" s="41" t="str">
        <f aca="false">IF(A10126="","",IF(D10126="Delivered",IF(B10126&lt;=INDEX(P_Due,F10126),1,0),0))</f>
        <v/>
      </c>
    </row>
    <row r="10127" customFormat="false" ht="15" hidden="false" customHeight="false" outlineLevel="0" collapsed="false">
      <c r="A10127" s="37"/>
      <c r="B10127" s="38"/>
      <c r="C10127" s="39"/>
      <c r="D10127" s="39"/>
      <c r="E10127" s="39"/>
      <c r="F10127" s="41" t="str">
        <f aca="false">IF(A10127="","",MATCH(A10127,P_ID,1))</f>
        <v/>
      </c>
      <c r="G10127" s="41" t="str">
        <f aca="false">IF(A10127="","",INDEX(P_Svc,F10127))</f>
        <v/>
      </c>
      <c r="H10127" s="41" t="str">
        <f aca="false">IF(A10127="","",INDEX(P_Zone,F10127))</f>
        <v/>
      </c>
      <c r="I10127" s="41" t="str">
        <f aca="false">IF(A10127="","",IF(D10127="Delivered",IF(B10127&lt;=INDEX(P_Due,F10127),1,0),0))</f>
        <v/>
      </c>
    </row>
    <row r="10128" customFormat="false" ht="15" hidden="false" customHeight="false" outlineLevel="0" collapsed="false">
      <c r="A10128" s="37"/>
      <c r="B10128" s="38"/>
      <c r="C10128" s="39"/>
      <c r="D10128" s="39"/>
      <c r="E10128" s="39"/>
      <c r="F10128" s="41" t="str">
        <f aca="false">IF(A10128="","",MATCH(A10128,P_ID,1))</f>
        <v/>
      </c>
      <c r="G10128" s="41" t="str">
        <f aca="false">IF(A10128="","",INDEX(P_Svc,F10128))</f>
        <v/>
      </c>
      <c r="H10128" s="41" t="str">
        <f aca="false">IF(A10128="","",INDEX(P_Zone,F10128))</f>
        <v/>
      </c>
      <c r="I10128" s="41" t="str">
        <f aca="false">IF(A10128="","",IF(D10128="Delivered",IF(B10128&lt;=INDEX(P_Due,F10128),1,0),0))</f>
        <v/>
      </c>
    </row>
    <row r="10129" customFormat="false" ht="15" hidden="false" customHeight="false" outlineLevel="0" collapsed="false">
      <c r="A10129" s="37"/>
      <c r="B10129" s="38"/>
      <c r="C10129" s="39"/>
      <c r="D10129" s="39"/>
      <c r="E10129" s="39"/>
      <c r="F10129" s="41" t="str">
        <f aca="false">IF(A10129="","",MATCH(A10129,P_ID,1))</f>
        <v/>
      </c>
      <c r="G10129" s="41" t="str">
        <f aca="false">IF(A10129="","",INDEX(P_Svc,F10129))</f>
        <v/>
      </c>
      <c r="H10129" s="41" t="str">
        <f aca="false">IF(A10129="","",INDEX(P_Zone,F10129))</f>
        <v/>
      </c>
      <c r="I10129" s="41" t="str">
        <f aca="false">IF(A10129="","",IF(D10129="Delivered",IF(B10129&lt;=INDEX(P_Due,F10129),1,0),0))</f>
        <v/>
      </c>
    </row>
    <row r="10130" customFormat="false" ht="15" hidden="false" customHeight="false" outlineLevel="0" collapsed="false">
      <c r="A10130" s="37"/>
      <c r="B10130" s="38"/>
      <c r="C10130" s="39"/>
      <c r="D10130" s="39"/>
      <c r="E10130" s="39"/>
      <c r="F10130" s="41" t="str">
        <f aca="false">IF(A10130="","",MATCH(A10130,P_ID,1))</f>
        <v/>
      </c>
      <c r="G10130" s="41" t="str">
        <f aca="false">IF(A10130="","",INDEX(P_Svc,F10130))</f>
        <v/>
      </c>
      <c r="H10130" s="41" t="str">
        <f aca="false">IF(A10130="","",INDEX(P_Zone,F10130))</f>
        <v/>
      </c>
      <c r="I10130" s="41" t="str">
        <f aca="false">IF(A10130="","",IF(D10130="Delivered",IF(B10130&lt;=INDEX(P_Due,F10130),1,0),0))</f>
        <v/>
      </c>
    </row>
    <row r="10131" customFormat="false" ht="15" hidden="false" customHeight="false" outlineLevel="0" collapsed="false">
      <c r="A10131" s="37"/>
      <c r="B10131" s="38"/>
      <c r="C10131" s="39"/>
      <c r="D10131" s="39"/>
      <c r="E10131" s="39"/>
      <c r="F10131" s="41" t="str">
        <f aca="false">IF(A10131="","",MATCH(A10131,P_ID,1))</f>
        <v/>
      </c>
      <c r="G10131" s="41" t="str">
        <f aca="false">IF(A10131="","",INDEX(P_Svc,F10131))</f>
        <v/>
      </c>
      <c r="H10131" s="41" t="str">
        <f aca="false">IF(A10131="","",INDEX(P_Zone,F10131))</f>
        <v/>
      </c>
      <c r="I10131" s="41" t="str">
        <f aca="false">IF(A10131="","",IF(D10131="Delivered",IF(B10131&lt;=INDEX(P_Due,F10131),1,0),0))</f>
        <v/>
      </c>
    </row>
    <row r="10132" customFormat="false" ht="15" hidden="false" customHeight="false" outlineLevel="0" collapsed="false">
      <c r="A10132" s="37"/>
      <c r="B10132" s="38"/>
      <c r="C10132" s="39"/>
      <c r="D10132" s="39"/>
      <c r="E10132" s="39"/>
      <c r="F10132" s="41" t="str">
        <f aca="false">IF(A10132="","",MATCH(A10132,P_ID,1))</f>
        <v/>
      </c>
      <c r="G10132" s="41" t="str">
        <f aca="false">IF(A10132="","",INDEX(P_Svc,F10132))</f>
        <v/>
      </c>
      <c r="H10132" s="41" t="str">
        <f aca="false">IF(A10132="","",INDEX(P_Zone,F10132))</f>
        <v/>
      </c>
      <c r="I10132" s="41" t="str">
        <f aca="false">IF(A10132="","",IF(D10132="Delivered",IF(B10132&lt;=INDEX(P_Due,F10132),1,0),0))</f>
        <v/>
      </c>
    </row>
    <row r="10133" customFormat="false" ht="15" hidden="false" customHeight="false" outlineLevel="0" collapsed="false">
      <c r="A10133" s="37"/>
      <c r="B10133" s="38"/>
      <c r="C10133" s="39"/>
      <c r="D10133" s="39"/>
      <c r="E10133" s="39"/>
      <c r="F10133" s="41" t="str">
        <f aca="false">IF(A10133="","",MATCH(A10133,P_ID,1))</f>
        <v/>
      </c>
      <c r="G10133" s="41" t="str">
        <f aca="false">IF(A10133="","",INDEX(P_Svc,F10133))</f>
        <v/>
      </c>
      <c r="H10133" s="41" t="str">
        <f aca="false">IF(A10133="","",INDEX(P_Zone,F10133))</f>
        <v/>
      </c>
      <c r="I10133" s="41" t="str">
        <f aca="false">IF(A10133="","",IF(D10133="Delivered",IF(B10133&lt;=INDEX(P_Due,F10133),1,0),0))</f>
        <v/>
      </c>
    </row>
    <row r="10134" customFormat="false" ht="15" hidden="false" customHeight="false" outlineLevel="0" collapsed="false">
      <c r="A10134" s="37"/>
      <c r="B10134" s="38"/>
      <c r="C10134" s="39"/>
      <c r="D10134" s="39"/>
      <c r="E10134" s="39"/>
      <c r="F10134" s="41" t="str">
        <f aca="false">IF(A10134="","",MATCH(A10134,P_ID,1))</f>
        <v/>
      </c>
      <c r="G10134" s="41" t="str">
        <f aca="false">IF(A10134="","",INDEX(P_Svc,F10134))</f>
        <v/>
      </c>
      <c r="H10134" s="41" t="str">
        <f aca="false">IF(A10134="","",INDEX(P_Zone,F10134))</f>
        <v/>
      </c>
      <c r="I10134" s="41" t="str">
        <f aca="false">IF(A10134="","",IF(D10134="Delivered",IF(B10134&lt;=INDEX(P_Due,F10134),1,0),0))</f>
        <v/>
      </c>
    </row>
    <row r="10135" customFormat="false" ht="15" hidden="false" customHeight="false" outlineLevel="0" collapsed="false">
      <c r="A10135" s="37"/>
      <c r="B10135" s="38"/>
      <c r="C10135" s="39"/>
      <c r="D10135" s="39"/>
      <c r="E10135" s="39"/>
      <c r="F10135" s="41" t="str">
        <f aca="false">IF(A10135="","",MATCH(A10135,P_ID,1))</f>
        <v/>
      </c>
      <c r="G10135" s="41" t="str">
        <f aca="false">IF(A10135="","",INDEX(P_Svc,F10135))</f>
        <v/>
      </c>
      <c r="H10135" s="41" t="str">
        <f aca="false">IF(A10135="","",INDEX(P_Zone,F10135))</f>
        <v/>
      </c>
      <c r="I10135" s="41" t="str">
        <f aca="false">IF(A10135="","",IF(D10135="Delivered",IF(B10135&lt;=INDEX(P_Due,F10135),1,0),0))</f>
        <v/>
      </c>
    </row>
    <row r="10136" customFormat="false" ht="15" hidden="false" customHeight="false" outlineLevel="0" collapsed="false">
      <c r="A10136" s="37"/>
      <c r="B10136" s="38"/>
      <c r="C10136" s="39"/>
      <c r="D10136" s="39"/>
      <c r="E10136" s="39"/>
      <c r="F10136" s="41" t="str">
        <f aca="false">IF(A10136="","",MATCH(A10136,P_ID,1))</f>
        <v/>
      </c>
      <c r="G10136" s="41" t="str">
        <f aca="false">IF(A10136="","",INDEX(P_Svc,F10136))</f>
        <v/>
      </c>
      <c r="H10136" s="41" t="str">
        <f aca="false">IF(A10136="","",INDEX(P_Zone,F10136))</f>
        <v/>
      </c>
      <c r="I10136" s="41" t="str">
        <f aca="false">IF(A10136="","",IF(D10136="Delivered",IF(B10136&lt;=INDEX(P_Due,F10136),1,0),0))</f>
        <v/>
      </c>
    </row>
    <row r="10137" customFormat="false" ht="15" hidden="false" customHeight="false" outlineLevel="0" collapsed="false">
      <c r="A10137" s="37"/>
      <c r="B10137" s="38"/>
      <c r="C10137" s="39"/>
      <c r="D10137" s="39"/>
      <c r="E10137" s="39"/>
      <c r="F10137" s="41" t="str">
        <f aca="false">IF(A10137="","",MATCH(A10137,P_ID,1))</f>
        <v/>
      </c>
      <c r="G10137" s="41" t="str">
        <f aca="false">IF(A10137="","",INDEX(P_Svc,F10137))</f>
        <v/>
      </c>
      <c r="H10137" s="41" t="str">
        <f aca="false">IF(A10137="","",INDEX(P_Zone,F10137))</f>
        <v/>
      </c>
      <c r="I10137" s="41" t="str">
        <f aca="false">IF(A10137="","",IF(D10137="Delivered",IF(B10137&lt;=INDEX(P_Due,F10137),1,0),0))</f>
        <v/>
      </c>
    </row>
    <row r="10138" customFormat="false" ht="15" hidden="false" customHeight="false" outlineLevel="0" collapsed="false">
      <c r="A10138" s="37"/>
      <c r="B10138" s="38"/>
      <c r="C10138" s="39"/>
      <c r="D10138" s="39"/>
      <c r="E10138" s="39"/>
      <c r="F10138" s="41" t="str">
        <f aca="false">IF(A10138="","",MATCH(A10138,P_ID,1))</f>
        <v/>
      </c>
      <c r="G10138" s="41" t="str">
        <f aca="false">IF(A10138="","",INDEX(P_Svc,F10138))</f>
        <v/>
      </c>
      <c r="H10138" s="41" t="str">
        <f aca="false">IF(A10138="","",INDEX(P_Zone,F10138))</f>
        <v/>
      </c>
      <c r="I10138" s="41" t="str">
        <f aca="false">IF(A10138="","",IF(D10138="Delivered",IF(B10138&lt;=INDEX(P_Due,F10138),1,0),0))</f>
        <v/>
      </c>
    </row>
    <row r="10139" customFormat="false" ht="15" hidden="false" customHeight="false" outlineLevel="0" collapsed="false">
      <c r="A10139" s="37"/>
      <c r="B10139" s="38"/>
      <c r="C10139" s="39"/>
      <c r="D10139" s="39"/>
      <c r="E10139" s="39"/>
      <c r="F10139" s="41" t="str">
        <f aca="false">IF(A10139="","",MATCH(A10139,P_ID,1))</f>
        <v/>
      </c>
      <c r="G10139" s="41" t="str">
        <f aca="false">IF(A10139="","",INDEX(P_Svc,F10139))</f>
        <v/>
      </c>
      <c r="H10139" s="41" t="str">
        <f aca="false">IF(A10139="","",INDEX(P_Zone,F10139))</f>
        <v/>
      </c>
      <c r="I10139" s="41" t="str">
        <f aca="false">IF(A10139="","",IF(D10139="Delivered",IF(B10139&lt;=INDEX(P_Due,F10139),1,0),0))</f>
        <v/>
      </c>
    </row>
    <row r="10140" customFormat="false" ht="15" hidden="false" customHeight="false" outlineLevel="0" collapsed="false">
      <c r="A10140" s="37"/>
      <c r="B10140" s="38"/>
      <c r="C10140" s="39"/>
      <c r="D10140" s="39"/>
      <c r="E10140" s="39"/>
      <c r="F10140" s="41" t="str">
        <f aca="false">IF(A10140="","",MATCH(A10140,P_ID,1))</f>
        <v/>
      </c>
      <c r="G10140" s="41" t="str">
        <f aca="false">IF(A10140="","",INDEX(P_Svc,F10140))</f>
        <v/>
      </c>
      <c r="H10140" s="41" t="str">
        <f aca="false">IF(A10140="","",INDEX(P_Zone,F10140))</f>
        <v/>
      </c>
      <c r="I10140" s="41" t="str">
        <f aca="false">IF(A10140="","",IF(D10140="Delivered",IF(B10140&lt;=INDEX(P_Due,F10140),1,0),0))</f>
        <v/>
      </c>
    </row>
    <row r="10141" customFormat="false" ht="15" hidden="false" customHeight="false" outlineLevel="0" collapsed="false">
      <c r="A10141" s="37"/>
      <c r="B10141" s="38"/>
      <c r="C10141" s="39"/>
      <c r="D10141" s="39"/>
      <c r="E10141" s="39"/>
      <c r="F10141" s="41" t="str">
        <f aca="false">IF(A10141="","",MATCH(A10141,P_ID,1))</f>
        <v/>
      </c>
      <c r="G10141" s="41" t="str">
        <f aca="false">IF(A10141="","",INDEX(P_Svc,F10141))</f>
        <v/>
      </c>
      <c r="H10141" s="41" t="str">
        <f aca="false">IF(A10141="","",INDEX(P_Zone,F10141))</f>
        <v/>
      </c>
      <c r="I10141" s="41" t="str">
        <f aca="false">IF(A10141="","",IF(D10141="Delivered",IF(B10141&lt;=INDEX(P_Due,F10141),1,0),0))</f>
        <v/>
      </c>
    </row>
    <row r="10142" customFormat="false" ht="15" hidden="false" customHeight="false" outlineLevel="0" collapsed="false">
      <c r="A10142" s="37"/>
      <c r="B10142" s="38"/>
      <c r="C10142" s="39"/>
      <c r="D10142" s="39"/>
      <c r="E10142" s="39"/>
      <c r="F10142" s="41" t="str">
        <f aca="false">IF(A10142="","",MATCH(A10142,P_ID,1))</f>
        <v/>
      </c>
      <c r="G10142" s="41" t="str">
        <f aca="false">IF(A10142="","",INDEX(P_Svc,F10142))</f>
        <v/>
      </c>
      <c r="H10142" s="41" t="str">
        <f aca="false">IF(A10142="","",INDEX(P_Zone,F10142))</f>
        <v/>
      </c>
      <c r="I10142" s="41" t="str">
        <f aca="false">IF(A10142="","",IF(D10142="Delivered",IF(B10142&lt;=INDEX(P_Due,F10142),1,0),0))</f>
        <v/>
      </c>
    </row>
    <row r="10143" customFormat="false" ht="15" hidden="false" customHeight="false" outlineLevel="0" collapsed="false">
      <c r="A10143" s="37"/>
      <c r="B10143" s="38"/>
      <c r="C10143" s="39"/>
      <c r="D10143" s="39"/>
      <c r="E10143" s="39"/>
      <c r="F10143" s="41" t="str">
        <f aca="false">IF(A10143="","",MATCH(A10143,P_ID,1))</f>
        <v/>
      </c>
      <c r="G10143" s="41" t="str">
        <f aca="false">IF(A10143="","",INDEX(P_Svc,F10143))</f>
        <v/>
      </c>
      <c r="H10143" s="41" t="str">
        <f aca="false">IF(A10143="","",INDEX(P_Zone,F10143))</f>
        <v/>
      </c>
      <c r="I10143" s="41" t="str">
        <f aca="false">IF(A10143="","",IF(D10143="Delivered",IF(B10143&lt;=INDEX(P_Due,F10143),1,0),0))</f>
        <v/>
      </c>
    </row>
    <row r="10144" customFormat="false" ht="15" hidden="false" customHeight="false" outlineLevel="0" collapsed="false">
      <c r="A10144" s="37"/>
      <c r="B10144" s="38"/>
      <c r="C10144" s="39"/>
      <c r="D10144" s="39"/>
      <c r="E10144" s="39"/>
      <c r="F10144" s="41" t="str">
        <f aca="false">IF(A10144="","",MATCH(A10144,P_ID,1))</f>
        <v/>
      </c>
      <c r="G10144" s="41" t="str">
        <f aca="false">IF(A10144="","",INDEX(P_Svc,F10144))</f>
        <v/>
      </c>
      <c r="H10144" s="41" t="str">
        <f aca="false">IF(A10144="","",INDEX(P_Zone,F10144))</f>
        <v/>
      </c>
      <c r="I10144" s="41" t="str">
        <f aca="false">IF(A10144="","",IF(D10144="Delivered",IF(B10144&lt;=INDEX(P_Due,F10144),1,0),0))</f>
        <v/>
      </c>
    </row>
    <row r="10145" customFormat="false" ht="15" hidden="false" customHeight="false" outlineLevel="0" collapsed="false">
      <c r="A10145" s="37"/>
      <c r="B10145" s="38"/>
      <c r="C10145" s="39"/>
      <c r="D10145" s="39"/>
      <c r="E10145" s="39"/>
      <c r="F10145" s="41" t="str">
        <f aca="false">IF(A10145="","",MATCH(A10145,P_ID,1))</f>
        <v/>
      </c>
      <c r="G10145" s="41" t="str">
        <f aca="false">IF(A10145="","",INDEX(P_Svc,F10145))</f>
        <v/>
      </c>
      <c r="H10145" s="41" t="str">
        <f aca="false">IF(A10145="","",INDEX(P_Zone,F10145))</f>
        <v/>
      </c>
      <c r="I10145" s="41" t="str">
        <f aca="false">IF(A10145="","",IF(D10145="Delivered",IF(B10145&lt;=INDEX(P_Due,F10145),1,0),0))</f>
        <v/>
      </c>
    </row>
    <row r="10146" customFormat="false" ht="15" hidden="false" customHeight="false" outlineLevel="0" collapsed="false">
      <c r="A10146" s="37"/>
      <c r="B10146" s="38"/>
      <c r="C10146" s="39"/>
      <c r="D10146" s="39"/>
      <c r="E10146" s="39"/>
      <c r="F10146" s="41" t="str">
        <f aca="false">IF(A10146="","",MATCH(A10146,P_ID,1))</f>
        <v/>
      </c>
      <c r="G10146" s="41" t="str">
        <f aca="false">IF(A10146="","",INDEX(P_Svc,F10146))</f>
        <v/>
      </c>
      <c r="H10146" s="41" t="str">
        <f aca="false">IF(A10146="","",INDEX(P_Zone,F10146))</f>
        <v/>
      </c>
      <c r="I10146" s="41" t="str">
        <f aca="false">IF(A10146="","",IF(D10146="Delivered",IF(B10146&lt;=INDEX(P_Due,F10146),1,0),0))</f>
        <v/>
      </c>
    </row>
    <row r="10147" customFormat="false" ht="15" hidden="false" customHeight="false" outlineLevel="0" collapsed="false">
      <c r="A10147" s="37"/>
      <c r="B10147" s="38"/>
      <c r="C10147" s="39"/>
      <c r="D10147" s="39"/>
      <c r="E10147" s="39"/>
      <c r="F10147" s="41" t="str">
        <f aca="false">IF(A10147="","",MATCH(A10147,P_ID,1))</f>
        <v/>
      </c>
      <c r="G10147" s="41" t="str">
        <f aca="false">IF(A10147="","",INDEX(P_Svc,F10147))</f>
        <v/>
      </c>
      <c r="H10147" s="41" t="str">
        <f aca="false">IF(A10147="","",INDEX(P_Zone,F10147))</f>
        <v/>
      </c>
      <c r="I10147" s="41" t="str">
        <f aca="false">IF(A10147="","",IF(D10147="Delivered",IF(B10147&lt;=INDEX(P_Due,F10147),1,0),0))</f>
        <v/>
      </c>
    </row>
    <row r="10148" customFormat="false" ht="15" hidden="false" customHeight="false" outlineLevel="0" collapsed="false">
      <c r="A10148" s="37"/>
      <c r="B10148" s="38"/>
      <c r="C10148" s="39"/>
      <c r="D10148" s="39"/>
      <c r="E10148" s="39"/>
      <c r="F10148" s="41" t="str">
        <f aca="false">IF(A10148="","",MATCH(A10148,P_ID,1))</f>
        <v/>
      </c>
      <c r="G10148" s="41" t="str">
        <f aca="false">IF(A10148="","",INDEX(P_Svc,F10148))</f>
        <v/>
      </c>
      <c r="H10148" s="41" t="str">
        <f aca="false">IF(A10148="","",INDEX(P_Zone,F10148))</f>
        <v/>
      </c>
      <c r="I10148" s="41" t="str">
        <f aca="false">IF(A10148="","",IF(D10148="Delivered",IF(B10148&lt;=INDEX(P_Due,F10148),1,0),0))</f>
        <v/>
      </c>
    </row>
    <row r="10149" customFormat="false" ht="15" hidden="false" customHeight="false" outlineLevel="0" collapsed="false">
      <c r="A10149" s="37"/>
      <c r="B10149" s="38"/>
      <c r="C10149" s="39"/>
      <c r="D10149" s="39"/>
      <c r="E10149" s="39"/>
      <c r="F10149" s="41" t="str">
        <f aca="false">IF(A10149="","",MATCH(A10149,P_ID,1))</f>
        <v/>
      </c>
      <c r="G10149" s="41" t="str">
        <f aca="false">IF(A10149="","",INDEX(P_Svc,F10149))</f>
        <v/>
      </c>
      <c r="H10149" s="41" t="str">
        <f aca="false">IF(A10149="","",INDEX(P_Zone,F10149))</f>
        <v/>
      </c>
      <c r="I10149" s="41" t="str">
        <f aca="false">IF(A10149="","",IF(D10149="Delivered",IF(B10149&lt;=INDEX(P_Due,F10149),1,0),0))</f>
        <v/>
      </c>
    </row>
    <row r="10150" customFormat="false" ht="15" hidden="false" customHeight="false" outlineLevel="0" collapsed="false">
      <c r="A10150" s="37"/>
      <c r="B10150" s="38"/>
      <c r="C10150" s="39"/>
      <c r="D10150" s="39"/>
      <c r="E10150" s="39"/>
      <c r="F10150" s="41" t="str">
        <f aca="false">IF(A10150="","",MATCH(A10150,P_ID,1))</f>
        <v/>
      </c>
      <c r="G10150" s="41" t="str">
        <f aca="false">IF(A10150="","",INDEX(P_Svc,F10150))</f>
        <v/>
      </c>
      <c r="H10150" s="41" t="str">
        <f aca="false">IF(A10150="","",INDEX(P_Zone,F10150))</f>
        <v/>
      </c>
      <c r="I10150" s="41" t="str">
        <f aca="false">IF(A10150="","",IF(D10150="Delivered",IF(B10150&lt;=INDEX(P_Due,F10150),1,0),0))</f>
        <v/>
      </c>
    </row>
    <row r="10151" customFormat="false" ht="15" hidden="false" customHeight="false" outlineLevel="0" collapsed="false">
      <c r="A10151" s="37"/>
      <c r="B10151" s="38"/>
      <c r="C10151" s="39"/>
      <c r="D10151" s="39"/>
      <c r="E10151" s="39"/>
      <c r="F10151" s="41" t="str">
        <f aca="false">IF(A10151="","",MATCH(A10151,P_ID,1))</f>
        <v/>
      </c>
      <c r="G10151" s="41" t="str">
        <f aca="false">IF(A10151="","",INDEX(P_Svc,F10151))</f>
        <v/>
      </c>
      <c r="H10151" s="41" t="str">
        <f aca="false">IF(A10151="","",INDEX(P_Zone,F10151))</f>
        <v/>
      </c>
      <c r="I10151" s="41" t="str">
        <f aca="false">IF(A10151="","",IF(D10151="Delivered",IF(B10151&lt;=INDEX(P_Due,F10151),1,0),0))</f>
        <v/>
      </c>
    </row>
    <row r="10152" customFormat="false" ht="15" hidden="false" customHeight="false" outlineLevel="0" collapsed="false">
      <c r="A10152" s="37"/>
      <c r="B10152" s="38"/>
      <c r="C10152" s="39"/>
      <c r="D10152" s="39"/>
      <c r="E10152" s="39"/>
      <c r="F10152" s="41" t="str">
        <f aca="false">IF(A10152="","",MATCH(A10152,P_ID,1))</f>
        <v/>
      </c>
      <c r="G10152" s="41" t="str">
        <f aca="false">IF(A10152="","",INDEX(P_Svc,F10152))</f>
        <v/>
      </c>
      <c r="H10152" s="41" t="str">
        <f aca="false">IF(A10152="","",INDEX(P_Zone,F10152))</f>
        <v/>
      </c>
      <c r="I10152" s="41" t="str">
        <f aca="false">IF(A10152="","",IF(D10152="Delivered",IF(B10152&lt;=INDEX(P_Due,F10152),1,0),0))</f>
        <v/>
      </c>
    </row>
    <row r="10153" customFormat="false" ht="15" hidden="false" customHeight="false" outlineLevel="0" collapsed="false">
      <c r="A10153" s="37"/>
      <c r="B10153" s="38"/>
      <c r="C10153" s="39"/>
      <c r="D10153" s="39"/>
      <c r="E10153" s="39"/>
      <c r="F10153" s="41" t="str">
        <f aca="false">IF(A10153="","",MATCH(A10153,P_ID,1))</f>
        <v/>
      </c>
      <c r="G10153" s="41" t="str">
        <f aca="false">IF(A10153="","",INDEX(P_Svc,F10153))</f>
        <v/>
      </c>
      <c r="H10153" s="41" t="str">
        <f aca="false">IF(A10153="","",INDEX(P_Zone,F10153))</f>
        <v/>
      </c>
      <c r="I10153" s="41" t="str">
        <f aca="false">IF(A10153="","",IF(D10153="Delivered",IF(B10153&lt;=INDEX(P_Due,F10153),1,0),0))</f>
        <v/>
      </c>
    </row>
    <row r="10154" customFormat="false" ht="15" hidden="false" customHeight="false" outlineLevel="0" collapsed="false">
      <c r="A10154" s="37"/>
      <c r="B10154" s="38"/>
      <c r="C10154" s="39"/>
      <c r="D10154" s="39"/>
      <c r="E10154" s="39"/>
      <c r="F10154" s="41" t="str">
        <f aca="false">IF(A10154="","",MATCH(A10154,P_ID,1))</f>
        <v/>
      </c>
      <c r="G10154" s="41" t="str">
        <f aca="false">IF(A10154="","",INDEX(P_Svc,F10154))</f>
        <v/>
      </c>
      <c r="H10154" s="41" t="str">
        <f aca="false">IF(A10154="","",INDEX(P_Zone,F10154))</f>
        <v/>
      </c>
      <c r="I10154" s="41" t="str">
        <f aca="false">IF(A10154="","",IF(D10154="Delivered",IF(B10154&lt;=INDEX(P_Due,F10154),1,0),0))</f>
        <v/>
      </c>
    </row>
    <row r="10155" customFormat="false" ht="15" hidden="false" customHeight="false" outlineLevel="0" collapsed="false">
      <c r="A10155" s="37"/>
      <c r="B10155" s="38"/>
      <c r="C10155" s="39"/>
      <c r="D10155" s="39"/>
      <c r="E10155" s="39"/>
      <c r="F10155" s="41" t="str">
        <f aca="false">IF(A10155="","",MATCH(A10155,P_ID,1))</f>
        <v/>
      </c>
      <c r="G10155" s="41" t="str">
        <f aca="false">IF(A10155="","",INDEX(P_Svc,F10155))</f>
        <v/>
      </c>
      <c r="H10155" s="41" t="str">
        <f aca="false">IF(A10155="","",INDEX(P_Zone,F10155))</f>
        <v/>
      </c>
      <c r="I10155" s="41" t="str">
        <f aca="false">IF(A10155="","",IF(D10155="Delivered",IF(B10155&lt;=INDEX(P_Due,F10155),1,0),0))</f>
        <v/>
      </c>
    </row>
    <row r="10156" customFormat="false" ht="15" hidden="false" customHeight="false" outlineLevel="0" collapsed="false">
      <c r="A10156" s="37"/>
      <c r="B10156" s="38"/>
      <c r="C10156" s="39"/>
      <c r="D10156" s="39"/>
      <c r="E10156" s="39"/>
      <c r="F10156" s="41" t="str">
        <f aca="false">IF(A10156="","",MATCH(A10156,P_ID,1))</f>
        <v/>
      </c>
      <c r="G10156" s="41" t="str">
        <f aca="false">IF(A10156="","",INDEX(P_Svc,F10156))</f>
        <v/>
      </c>
      <c r="H10156" s="41" t="str">
        <f aca="false">IF(A10156="","",INDEX(P_Zone,F10156))</f>
        <v/>
      </c>
      <c r="I10156" s="41" t="str">
        <f aca="false">IF(A10156="","",IF(D10156="Delivered",IF(B10156&lt;=INDEX(P_Due,F10156),1,0),0))</f>
        <v/>
      </c>
    </row>
    <row r="10157" customFormat="false" ht="15" hidden="false" customHeight="false" outlineLevel="0" collapsed="false">
      <c r="A10157" s="37"/>
      <c r="B10157" s="38"/>
      <c r="C10157" s="39"/>
      <c r="D10157" s="39"/>
      <c r="E10157" s="39"/>
      <c r="F10157" s="41" t="str">
        <f aca="false">IF(A10157="","",MATCH(A10157,P_ID,1))</f>
        <v/>
      </c>
      <c r="G10157" s="41" t="str">
        <f aca="false">IF(A10157="","",INDEX(P_Svc,F10157))</f>
        <v/>
      </c>
      <c r="H10157" s="41" t="str">
        <f aca="false">IF(A10157="","",INDEX(P_Zone,F10157))</f>
        <v/>
      </c>
      <c r="I10157" s="41" t="str">
        <f aca="false">IF(A10157="","",IF(D10157="Delivered",IF(B10157&lt;=INDEX(P_Due,F10157),1,0),0))</f>
        <v/>
      </c>
    </row>
    <row r="10158" customFormat="false" ht="15" hidden="false" customHeight="false" outlineLevel="0" collapsed="false">
      <c r="A10158" s="37"/>
      <c r="B10158" s="38"/>
      <c r="C10158" s="39"/>
      <c r="D10158" s="39"/>
      <c r="E10158" s="39"/>
      <c r="F10158" s="41" t="str">
        <f aca="false">IF(A10158="","",MATCH(A10158,P_ID,1))</f>
        <v/>
      </c>
      <c r="G10158" s="41" t="str">
        <f aca="false">IF(A10158="","",INDEX(P_Svc,F10158))</f>
        <v/>
      </c>
      <c r="H10158" s="41" t="str">
        <f aca="false">IF(A10158="","",INDEX(P_Zone,F10158))</f>
        <v/>
      </c>
      <c r="I10158" s="41" t="str">
        <f aca="false">IF(A10158="","",IF(D10158="Delivered",IF(B10158&lt;=INDEX(P_Due,F10158),1,0),0))</f>
        <v/>
      </c>
    </row>
    <row r="10159" customFormat="false" ht="15" hidden="false" customHeight="false" outlineLevel="0" collapsed="false">
      <c r="A10159" s="37"/>
      <c r="B10159" s="38"/>
      <c r="C10159" s="39"/>
      <c r="D10159" s="39"/>
      <c r="E10159" s="39"/>
      <c r="F10159" s="41" t="str">
        <f aca="false">IF(A10159="","",MATCH(A10159,P_ID,1))</f>
        <v/>
      </c>
      <c r="G10159" s="41" t="str">
        <f aca="false">IF(A10159="","",INDEX(P_Svc,F10159))</f>
        <v/>
      </c>
      <c r="H10159" s="41" t="str">
        <f aca="false">IF(A10159="","",INDEX(P_Zone,F10159))</f>
        <v/>
      </c>
      <c r="I10159" s="41" t="str">
        <f aca="false">IF(A10159="","",IF(D10159="Delivered",IF(B10159&lt;=INDEX(P_Due,F10159),1,0),0))</f>
        <v/>
      </c>
    </row>
    <row r="10160" customFormat="false" ht="15" hidden="false" customHeight="false" outlineLevel="0" collapsed="false">
      <c r="A10160" s="37"/>
      <c r="B10160" s="38"/>
      <c r="C10160" s="39"/>
      <c r="D10160" s="39"/>
      <c r="E10160" s="39"/>
      <c r="F10160" s="41" t="str">
        <f aca="false">IF(A10160="","",MATCH(A10160,P_ID,1))</f>
        <v/>
      </c>
      <c r="G10160" s="41" t="str">
        <f aca="false">IF(A10160="","",INDEX(P_Svc,F10160))</f>
        <v/>
      </c>
      <c r="H10160" s="41" t="str">
        <f aca="false">IF(A10160="","",INDEX(P_Zone,F10160))</f>
        <v/>
      </c>
      <c r="I10160" s="41" t="str">
        <f aca="false">IF(A10160="","",IF(D10160="Delivered",IF(B10160&lt;=INDEX(P_Due,F10160),1,0),0))</f>
        <v/>
      </c>
    </row>
    <row r="10161" customFormat="false" ht="15" hidden="false" customHeight="false" outlineLevel="0" collapsed="false">
      <c r="A10161" s="37"/>
      <c r="B10161" s="38"/>
      <c r="C10161" s="39"/>
      <c r="D10161" s="39"/>
      <c r="E10161" s="39"/>
      <c r="F10161" s="41" t="str">
        <f aca="false">IF(A10161="","",MATCH(A10161,P_ID,1))</f>
        <v/>
      </c>
      <c r="G10161" s="41" t="str">
        <f aca="false">IF(A10161="","",INDEX(P_Svc,F10161))</f>
        <v/>
      </c>
      <c r="H10161" s="41" t="str">
        <f aca="false">IF(A10161="","",INDEX(P_Zone,F10161))</f>
        <v/>
      </c>
      <c r="I10161" s="41" t="str">
        <f aca="false">IF(A10161="","",IF(D10161="Delivered",IF(B10161&lt;=INDEX(P_Due,F10161),1,0),0))</f>
        <v/>
      </c>
    </row>
    <row r="10162" customFormat="false" ht="15" hidden="false" customHeight="false" outlineLevel="0" collapsed="false">
      <c r="A10162" s="37"/>
      <c r="B10162" s="38"/>
      <c r="C10162" s="39"/>
      <c r="D10162" s="39"/>
      <c r="E10162" s="39"/>
      <c r="F10162" s="41" t="str">
        <f aca="false">IF(A10162="","",MATCH(A10162,P_ID,1))</f>
        <v/>
      </c>
      <c r="G10162" s="41" t="str">
        <f aca="false">IF(A10162="","",INDEX(P_Svc,F10162))</f>
        <v/>
      </c>
      <c r="H10162" s="41" t="str">
        <f aca="false">IF(A10162="","",INDEX(P_Zone,F10162))</f>
        <v/>
      </c>
      <c r="I10162" s="41" t="str">
        <f aca="false">IF(A10162="","",IF(D10162="Delivered",IF(B10162&lt;=INDEX(P_Due,F10162),1,0),0))</f>
        <v/>
      </c>
    </row>
    <row r="10163" customFormat="false" ht="15" hidden="false" customHeight="false" outlineLevel="0" collapsed="false">
      <c r="A10163" s="37"/>
      <c r="B10163" s="38"/>
      <c r="C10163" s="39"/>
      <c r="D10163" s="39"/>
      <c r="E10163" s="39"/>
      <c r="F10163" s="41" t="str">
        <f aca="false">IF(A10163="","",MATCH(A10163,P_ID,1))</f>
        <v/>
      </c>
      <c r="G10163" s="41" t="str">
        <f aca="false">IF(A10163="","",INDEX(P_Svc,F10163))</f>
        <v/>
      </c>
      <c r="H10163" s="41" t="str">
        <f aca="false">IF(A10163="","",INDEX(P_Zone,F10163))</f>
        <v/>
      </c>
      <c r="I10163" s="41" t="str">
        <f aca="false">IF(A10163="","",IF(D10163="Delivered",IF(B10163&lt;=INDEX(P_Due,F10163),1,0),0))</f>
        <v/>
      </c>
    </row>
    <row r="10164" customFormat="false" ht="15" hidden="false" customHeight="false" outlineLevel="0" collapsed="false">
      <c r="A10164" s="37"/>
      <c r="B10164" s="38"/>
      <c r="C10164" s="39"/>
      <c r="D10164" s="39"/>
      <c r="E10164" s="39"/>
      <c r="F10164" s="41" t="str">
        <f aca="false">IF(A10164="","",MATCH(A10164,P_ID,1))</f>
        <v/>
      </c>
      <c r="G10164" s="41" t="str">
        <f aca="false">IF(A10164="","",INDEX(P_Svc,F10164))</f>
        <v/>
      </c>
      <c r="H10164" s="41" t="str">
        <f aca="false">IF(A10164="","",INDEX(P_Zone,F10164))</f>
        <v/>
      </c>
      <c r="I10164" s="41" t="str">
        <f aca="false">IF(A10164="","",IF(D10164="Delivered",IF(B10164&lt;=INDEX(P_Due,F10164),1,0),0))</f>
        <v/>
      </c>
    </row>
    <row r="10165" customFormat="false" ht="15" hidden="false" customHeight="false" outlineLevel="0" collapsed="false">
      <c r="A10165" s="37"/>
      <c r="B10165" s="38"/>
      <c r="C10165" s="39"/>
      <c r="D10165" s="39"/>
      <c r="E10165" s="39"/>
      <c r="F10165" s="41" t="str">
        <f aca="false">IF(A10165="","",MATCH(A10165,P_ID,1))</f>
        <v/>
      </c>
      <c r="G10165" s="41" t="str">
        <f aca="false">IF(A10165="","",INDEX(P_Svc,F10165))</f>
        <v/>
      </c>
      <c r="H10165" s="41" t="str">
        <f aca="false">IF(A10165="","",INDEX(P_Zone,F10165))</f>
        <v/>
      </c>
      <c r="I10165" s="41" t="str">
        <f aca="false">IF(A10165="","",IF(D10165="Delivered",IF(B10165&lt;=INDEX(P_Due,F10165),1,0),0))</f>
        <v/>
      </c>
    </row>
    <row r="10166" customFormat="false" ht="15" hidden="false" customHeight="false" outlineLevel="0" collapsed="false">
      <c r="A10166" s="37"/>
      <c r="B10166" s="38"/>
      <c r="C10166" s="39"/>
      <c r="D10166" s="39"/>
      <c r="E10166" s="39"/>
      <c r="F10166" s="41" t="str">
        <f aca="false">IF(A10166="","",MATCH(A10166,P_ID,1))</f>
        <v/>
      </c>
      <c r="G10166" s="41" t="str">
        <f aca="false">IF(A10166="","",INDEX(P_Svc,F10166))</f>
        <v/>
      </c>
      <c r="H10166" s="41" t="str">
        <f aca="false">IF(A10166="","",INDEX(P_Zone,F10166))</f>
        <v/>
      </c>
      <c r="I10166" s="41" t="str">
        <f aca="false">IF(A10166="","",IF(D10166="Delivered",IF(B10166&lt;=INDEX(P_Due,F10166),1,0),0))</f>
        <v/>
      </c>
    </row>
    <row r="10167" customFormat="false" ht="15" hidden="false" customHeight="false" outlineLevel="0" collapsed="false">
      <c r="A10167" s="37"/>
      <c r="B10167" s="38"/>
      <c r="C10167" s="39"/>
      <c r="D10167" s="39"/>
      <c r="E10167" s="39"/>
      <c r="F10167" s="41" t="str">
        <f aca="false">IF(A10167="","",MATCH(A10167,P_ID,1))</f>
        <v/>
      </c>
      <c r="G10167" s="41" t="str">
        <f aca="false">IF(A10167="","",INDEX(P_Svc,F10167))</f>
        <v/>
      </c>
      <c r="H10167" s="41" t="str">
        <f aca="false">IF(A10167="","",INDEX(P_Zone,F10167))</f>
        <v/>
      </c>
      <c r="I10167" s="41" t="str">
        <f aca="false">IF(A10167="","",IF(D10167="Delivered",IF(B10167&lt;=INDEX(P_Due,F10167),1,0),0))</f>
        <v/>
      </c>
    </row>
    <row r="10168" customFormat="false" ht="15" hidden="false" customHeight="false" outlineLevel="0" collapsed="false">
      <c r="A10168" s="37"/>
      <c r="B10168" s="38"/>
      <c r="C10168" s="39"/>
      <c r="D10168" s="39"/>
      <c r="E10168" s="39"/>
      <c r="F10168" s="41" t="str">
        <f aca="false">IF(A10168="","",MATCH(A10168,P_ID,1))</f>
        <v/>
      </c>
      <c r="G10168" s="41" t="str">
        <f aca="false">IF(A10168="","",INDEX(P_Svc,F10168))</f>
        <v/>
      </c>
      <c r="H10168" s="41" t="str">
        <f aca="false">IF(A10168="","",INDEX(P_Zone,F10168))</f>
        <v/>
      </c>
      <c r="I10168" s="41" t="str">
        <f aca="false">IF(A10168="","",IF(D10168="Delivered",IF(B10168&lt;=INDEX(P_Due,F10168),1,0),0))</f>
        <v/>
      </c>
    </row>
    <row r="10169" customFormat="false" ht="15" hidden="false" customHeight="false" outlineLevel="0" collapsed="false">
      <c r="A10169" s="37"/>
      <c r="B10169" s="38"/>
      <c r="C10169" s="39"/>
      <c r="D10169" s="39"/>
      <c r="E10169" s="39"/>
      <c r="F10169" s="41" t="str">
        <f aca="false">IF(A10169="","",MATCH(A10169,P_ID,1))</f>
        <v/>
      </c>
      <c r="G10169" s="41" t="str">
        <f aca="false">IF(A10169="","",INDEX(P_Svc,F10169))</f>
        <v/>
      </c>
      <c r="H10169" s="41" t="str">
        <f aca="false">IF(A10169="","",INDEX(P_Zone,F10169))</f>
        <v/>
      </c>
      <c r="I10169" s="41" t="str">
        <f aca="false">IF(A10169="","",IF(D10169="Delivered",IF(B10169&lt;=INDEX(P_Due,F10169),1,0),0))</f>
        <v/>
      </c>
    </row>
    <row r="10170" customFormat="false" ht="15" hidden="false" customHeight="false" outlineLevel="0" collapsed="false">
      <c r="A10170" s="37"/>
      <c r="B10170" s="38"/>
      <c r="C10170" s="39"/>
      <c r="D10170" s="39"/>
      <c r="E10170" s="39"/>
      <c r="F10170" s="41" t="str">
        <f aca="false">IF(A10170="","",MATCH(A10170,P_ID,1))</f>
        <v/>
      </c>
      <c r="G10170" s="41" t="str">
        <f aca="false">IF(A10170="","",INDEX(P_Svc,F10170))</f>
        <v/>
      </c>
      <c r="H10170" s="41" t="str">
        <f aca="false">IF(A10170="","",INDEX(P_Zone,F10170))</f>
        <v/>
      </c>
      <c r="I10170" s="41" t="str">
        <f aca="false">IF(A10170="","",IF(D10170="Delivered",IF(B10170&lt;=INDEX(P_Due,F10170),1,0),0))</f>
        <v/>
      </c>
    </row>
    <row r="10171" customFormat="false" ht="15" hidden="false" customHeight="false" outlineLevel="0" collapsed="false">
      <c r="A10171" s="37"/>
      <c r="B10171" s="38"/>
      <c r="C10171" s="39"/>
      <c r="D10171" s="39"/>
      <c r="E10171" s="39"/>
      <c r="F10171" s="41" t="str">
        <f aca="false">IF(A10171="","",MATCH(A10171,P_ID,1))</f>
        <v/>
      </c>
      <c r="G10171" s="41" t="str">
        <f aca="false">IF(A10171="","",INDEX(P_Svc,F10171))</f>
        <v/>
      </c>
      <c r="H10171" s="41" t="str">
        <f aca="false">IF(A10171="","",INDEX(P_Zone,F10171))</f>
        <v/>
      </c>
      <c r="I10171" s="41" t="str">
        <f aca="false">IF(A10171="","",IF(D10171="Delivered",IF(B10171&lt;=INDEX(P_Due,F10171),1,0),0))</f>
        <v/>
      </c>
    </row>
    <row r="10172" customFormat="false" ht="15" hidden="false" customHeight="false" outlineLevel="0" collapsed="false">
      <c r="A10172" s="37"/>
      <c r="B10172" s="38"/>
      <c r="C10172" s="39"/>
      <c r="D10172" s="39"/>
      <c r="E10172" s="39"/>
      <c r="F10172" s="41" t="str">
        <f aca="false">IF(A10172="","",MATCH(A10172,P_ID,1))</f>
        <v/>
      </c>
      <c r="G10172" s="41" t="str">
        <f aca="false">IF(A10172="","",INDEX(P_Svc,F10172))</f>
        <v/>
      </c>
      <c r="H10172" s="41" t="str">
        <f aca="false">IF(A10172="","",INDEX(P_Zone,F10172))</f>
        <v/>
      </c>
      <c r="I10172" s="41" t="str">
        <f aca="false">IF(A10172="","",IF(D10172="Delivered",IF(B10172&lt;=INDEX(P_Due,F10172),1,0),0))</f>
        <v/>
      </c>
    </row>
    <row r="10173" customFormat="false" ht="15" hidden="false" customHeight="false" outlineLevel="0" collapsed="false">
      <c r="A10173" s="37"/>
      <c r="B10173" s="38"/>
      <c r="C10173" s="39"/>
      <c r="D10173" s="39"/>
      <c r="E10173" s="39"/>
      <c r="F10173" s="41" t="str">
        <f aca="false">IF(A10173="","",MATCH(A10173,P_ID,1))</f>
        <v/>
      </c>
      <c r="G10173" s="41" t="str">
        <f aca="false">IF(A10173="","",INDEX(P_Svc,F10173))</f>
        <v/>
      </c>
      <c r="H10173" s="41" t="str">
        <f aca="false">IF(A10173="","",INDEX(P_Zone,F10173))</f>
        <v/>
      </c>
      <c r="I10173" s="41" t="str">
        <f aca="false">IF(A10173="","",IF(D10173="Delivered",IF(B10173&lt;=INDEX(P_Due,F10173),1,0),0))</f>
        <v/>
      </c>
    </row>
    <row r="10174" customFormat="false" ht="15" hidden="false" customHeight="false" outlineLevel="0" collapsed="false">
      <c r="A10174" s="37"/>
      <c r="B10174" s="38"/>
      <c r="C10174" s="39"/>
      <c r="D10174" s="39"/>
      <c r="E10174" s="39"/>
      <c r="F10174" s="41" t="str">
        <f aca="false">IF(A10174="","",MATCH(A10174,P_ID,1))</f>
        <v/>
      </c>
      <c r="G10174" s="41" t="str">
        <f aca="false">IF(A10174="","",INDEX(P_Svc,F10174))</f>
        <v/>
      </c>
      <c r="H10174" s="41" t="str">
        <f aca="false">IF(A10174="","",INDEX(P_Zone,F10174))</f>
        <v/>
      </c>
      <c r="I10174" s="41" t="str">
        <f aca="false">IF(A10174="","",IF(D10174="Delivered",IF(B10174&lt;=INDEX(P_Due,F10174),1,0),0))</f>
        <v/>
      </c>
    </row>
    <row r="10175" customFormat="false" ht="15" hidden="false" customHeight="false" outlineLevel="0" collapsed="false">
      <c r="A10175" s="37"/>
      <c r="B10175" s="38"/>
      <c r="C10175" s="39"/>
      <c r="D10175" s="39"/>
      <c r="E10175" s="39"/>
      <c r="F10175" s="41" t="str">
        <f aca="false">IF(A10175="","",MATCH(A10175,P_ID,1))</f>
        <v/>
      </c>
      <c r="G10175" s="41" t="str">
        <f aca="false">IF(A10175="","",INDEX(P_Svc,F10175))</f>
        <v/>
      </c>
      <c r="H10175" s="41" t="str">
        <f aca="false">IF(A10175="","",INDEX(P_Zone,F10175))</f>
        <v/>
      </c>
      <c r="I10175" s="41" t="str">
        <f aca="false">IF(A10175="","",IF(D10175="Delivered",IF(B10175&lt;=INDEX(P_Due,F10175),1,0),0))</f>
        <v/>
      </c>
    </row>
    <row r="10176" customFormat="false" ht="15" hidden="false" customHeight="false" outlineLevel="0" collapsed="false">
      <c r="A10176" s="37"/>
      <c r="B10176" s="38"/>
      <c r="C10176" s="39"/>
      <c r="D10176" s="39"/>
      <c r="E10176" s="39"/>
      <c r="F10176" s="41" t="str">
        <f aca="false">IF(A10176="","",MATCH(A10176,P_ID,1))</f>
        <v/>
      </c>
      <c r="G10176" s="41" t="str">
        <f aca="false">IF(A10176="","",INDEX(P_Svc,F10176))</f>
        <v/>
      </c>
      <c r="H10176" s="41" t="str">
        <f aca="false">IF(A10176="","",INDEX(P_Zone,F10176))</f>
        <v/>
      </c>
      <c r="I10176" s="41" t="str">
        <f aca="false">IF(A10176="","",IF(D10176="Delivered",IF(B10176&lt;=INDEX(P_Due,F10176),1,0),0))</f>
        <v/>
      </c>
    </row>
    <row r="10177" customFormat="false" ht="15" hidden="false" customHeight="false" outlineLevel="0" collapsed="false">
      <c r="A10177" s="37"/>
      <c r="B10177" s="38"/>
      <c r="C10177" s="39"/>
      <c r="D10177" s="39"/>
      <c r="E10177" s="39"/>
      <c r="F10177" s="41" t="str">
        <f aca="false">IF(A10177="","",MATCH(A10177,P_ID,1))</f>
        <v/>
      </c>
      <c r="G10177" s="41" t="str">
        <f aca="false">IF(A10177="","",INDEX(P_Svc,F10177))</f>
        <v/>
      </c>
      <c r="H10177" s="41" t="str">
        <f aca="false">IF(A10177="","",INDEX(P_Zone,F10177))</f>
        <v/>
      </c>
      <c r="I10177" s="41" t="str">
        <f aca="false">IF(A10177="","",IF(D10177="Delivered",IF(B10177&lt;=INDEX(P_Due,F10177),1,0),0))</f>
        <v/>
      </c>
    </row>
    <row r="10178" customFormat="false" ht="15" hidden="false" customHeight="false" outlineLevel="0" collapsed="false">
      <c r="A10178" s="37"/>
      <c r="B10178" s="38"/>
      <c r="C10178" s="39"/>
      <c r="D10178" s="39"/>
      <c r="E10178" s="39"/>
      <c r="F10178" s="41" t="str">
        <f aca="false">IF(A10178="","",MATCH(A10178,P_ID,1))</f>
        <v/>
      </c>
      <c r="G10178" s="41" t="str">
        <f aca="false">IF(A10178="","",INDEX(P_Svc,F10178))</f>
        <v/>
      </c>
      <c r="H10178" s="41" t="str">
        <f aca="false">IF(A10178="","",INDEX(P_Zone,F10178))</f>
        <v/>
      </c>
      <c r="I10178" s="41" t="str">
        <f aca="false">IF(A10178="","",IF(D10178="Delivered",IF(B10178&lt;=INDEX(P_Due,F10178),1,0),0))</f>
        <v/>
      </c>
    </row>
    <row r="10179" customFormat="false" ht="15" hidden="false" customHeight="false" outlineLevel="0" collapsed="false">
      <c r="A10179" s="37"/>
      <c r="B10179" s="38"/>
      <c r="C10179" s="39"/>
      <c r="D10179" s="39"/>
      <c r="E10179" s="39"/>
      <c r="F10179" s="41" t="str">
        <f aca="false">IF(A10179="","",MATCH(A10179,P_ID,1))</f>
        <v/>
      </c>
      <c r="G10179" s="41" t="str">
        <f aca="false">IF(A10179="","",INDEX(P_Svc,F10179))</f>
        <v/>
      </c>
      <c r="H10179" s="41" t="str">
        <f aca="false">IF(A10179="","",INDEX(P_Zone,F10179))</f>
        <v/>
      </c>
      <c r="I10179" s="41" t="str">
        <f aca="false">IF(A10179="","",IF(D10179="Delivered",IF(B10179&lt;=INDEX(P_Due,F10179),1,0),0))</f>
        <v/>
      </c>
    </row>
    <row r="10180" customFormat="false" ht="15" hidden="false" customHeight="false" outlineLevel="0" collapsed="false">
      <c r="A10180" s="37"/>
      <c r="B10180" s="38"/>
      <c r="C10180" s="39"/>
      <c r="D10180" s="39"/>
      <c r="E10180" s="39"/>
      <c r="F10180" s="41" t="str">
        <f aca="false">IF(A10180="","",MATCH(A10180,P_ID,1))</f>
        <v/>
      </c>
      <c r="G10180" s="41" t="str">
        <f aca="false">IF(A10180="","",INDEX(P_Svc,F10180))</f>
        <v/>
      </c>
      <c r="H10180" s="41" t="str">
        <f aca="false">IF(A10180="","",INDEX(P_Zone,F10180))</f>
        <v/>
      </c>
      <c r="I10180" s="41" t="str">
        <f aca="false">IF(A10180="","",IF(D10180="Delivered",IF(B10180&lt;=INDEX(P_Due,F10180),1,0),0))</f>
        <v/>
      </c>
    </row>
    <row r="10181" customFormat="false" ht="15" hidden="false" customHeight="false" outlineLevel="0" collapsed="false">
      <c r="A10181" s="37"/>
      <c r="B10181" s="38"/>
      <c r="C10181" s="39"/>
      <c r="D10181" s="39"/>
      <c r="E10181" s="39"/>
      <c r="F10181" s="41" t="str">
        <f aca="false">IF(A10181="","",MATCH(A10181,P_ID,1))</f>
        <v/>
      </c>
      <c r="G10181" s="41" t="str">
        <f aca="false">IF(A10181="","",INDEX(P_Svc,F10181))</f>
        <v/>
      </c>
      <c r="H10181" s="41" t="str">
        <f aca="false">IF(A10181="","",INDEX(P_Zone,F10181))</f>
        <v/>
      </c>
      <c r="I10181" s="41" t="str">
        <f aca="false">IF(A10181="","",IF(D10181="Delivered",IF(B10181&lt;=INDEX(P_Due,F10181),1,0),0))</f>
        <v/>
      </c>
    </row>
    <row r="10182" customFormat="false" ht="15" hidden="false" customHeight="false" outlineLevel="0" collapsed="false">
      <c r="A10182" s="37"/>
      <c r="B10182" s="38"/>
      <c r="C10182" s="39"/>
      <c r="D10182" s="39"/>
      <c r="E10182" s="39"/>
      <c r="F10182" s="41" t="str">
        <f aca="false">IF(A10182="","",MATCH(A10182,P_ID,1))</f>
        <v/>
      </c>
      <c r="G10182" s="41" t="str">
        <f aca="false">IF(A10182="","",INDEX(P_Svc,F10182))</f>
        <v/>
      </c>
      <c r="H10182" s="41" t="str">
        <f aca="false">IF(A10182="","",INDEX(P_Zone,F10182))</f>
        <v/>
      </c>
      <c r="I10182" s="41" t="str">
        <f aca="false">IF(A10182="","",IF(D10182="Delivered",IF(B10182&lt;=INDEX(P_Due,F10182),1,0),0))</f>
        <v/>
      </c>
    </row>
    <row r="10183" customFormat="false" ht="15" hidden="false" customHeight="false" outlineLevel="0" collapsed="false">
      <c r="A10183" s="37"/>
      <c r="B10183" s="38"/>
      <c r="C10183" s="39"/>
      <c r="D10183" s="39"/>
      <c r="E10183" s="39"/>
      <c r="F10183" s="41" t="str">
        <f aca="false">IF(A10183="","",MATCH(A10183,P_ID,1))</f>
        <v/>
      </c>
      <c r="G10183" s="41" t="str">
        <f aca="false">IF(A10183="","",INDEX(P_Svc,F10183))</f>
        <v/>
      </c>
      <c r="H10183" s="41" t="str">
        <f aca="false">IF(A10183="","",INDEX(P_Zone,F10183))</f>
        <v/>
      </c>
      <c r="I10183" s="41" t="str">
        <f aca="false">IF(A10183="","",IF(D10183="Delivered",IF(B10183&lt;=INDEX(P_Due,F10183),1,0),0))</f>
        <v/>
      </c>
    </row>
    <row r="10184" customFormat="false" ht="15" hidden="false" customHeight="false" outlineLevel="0" collapsed="false">
      <c r="A10184" s="37"/>
      <c r="B10184" s="38"/>
      <c r="C10184" s="39"/>
      <c r="D10184" s="39"/>
      <c r="E10184" s="39"/>
      <c r="F10184" s="41" t="str">
        <f aca="false">IF(A10184="","",MATCH(A10184,P_ID,1))</f>
        <v/>
      </c>
      <c r="G10184" s="41" t="str">
        <f aca="false">IF(A10184="","",INDEX(P_Svc,F10184))</f>
        <v/>
      </c>
      <c r="H10184" s="41" t="str">
        <f aca="false">IF(A10184="","",INDEX(P_Zone,F10184))</f>
        <v/>
      </c>
      <c r="I10184" s="41" t="str">
        <f aca="false">IF(A10184="","",IF(D10184="Delivered",IF(B10184&lt;=INDEX(P_Due,F10184),1,0),0))</f>
        <v/>
      </c>
    </row>
    <row r="10185" customFormat="false" ht="15" hidden="false" customHeight="false" outlineLevel="0" collapsed="false">
      <c r="A10185" s="37"/>
      <c r="B10185" s="38"/>
      <c r="C10185" s="39"/>
      <c r="D10185" s="39"/>
      <c r="E10185" s="39"/>
      <c r="F10185" s="41" t="str">
        <f aca="false">IF(A10185="","",MATCH(A10185,P_ID,1))</f>
        <v/>
      </c>
      <c r="G10185" s="41" t="str">
        <f aca="false">IF(A10185="","",INDEX(P_Svc,F10185))</f>
        <v/>
      </c>
      <c r="H10185" s="41" t="str">
        <f aca="false">IF(A10185="","",INDEX(P_Zone,F10185))</f>
        <v/>
      </c>
      <c r="I10185" s="41" t="str">
        <f aca="false">IF(A10185="","",IF(D10185="Delivered",IF(B10185&lt;=INDEX(P_Due,F10185),1,0),0))</f>
        <v/>
      </c>
    </row>
    <row r="10186" customFormat="false" ht="15" hidden="false" customHeight="false" outlineLevel="0" collapsed="false">
      <c r="A10186" s="37"/>
      <c r="B10186" s="38"/>
      <c r="C10186" s="39"/>
      <c r="D10186" s="39"/>
      <c r="E10186" s="39"/>
      <c r="F10186" s="41" t="str">
        <f aca="false">IF(A10186="","",MATCH(A10186,P_ID,1))</f>
        <v/>
      </c>
      <c r="G10186" s="41" t="str">
        <f aca="false">IF(A10186="","",INDEX(P_Svc,F10186))</f>
        <v/>
      </c>
      <c r="H10186" s="41" t="str">
        <f aca="false">IF(A10186="","",INDEX(P_Zone,F10186))</f>
        <v/>
      </c>
      <c r="I10186" s="41" t="str">
        <f aca="false">IF(A10186="","",IF(D10186="Delivered",IF(B10186&lt;=INDEX(P_Due,F10186),1,0),0))</f>
        <v/>
      </c>
    </row>
    <row r="10187" customFormat="false" ht="15" hidden="false" customHeight="false" outlineLevel="0" collapsed="false">
      <c r="A10187" s="37"/>
      <c r="B10187" s="38"/>
      <c r="C10187" s="39"/>
      <c r="D10187" s="39"/>
      <c r="E10187" s="39"/>
      <c r="F10187" s="41" t="str">
        <f aca="false">IF(A10187="","",MATCH(A10187,P_ID,1))</f>
        <v/>
      </c>
      <c r="G10187" s="41" t="str">
        <f aca="false">IF(A10187="","",INDEX(P_Svc,F10187))</f>
        <v/>
      </c>
      <c r="H10187" s="41" t="str">
        <f aca="false">IF(A10187="","",INDEX(P_Zone,F10187))</f>
        <v/>
      </c>
      <c r="I10187" s="41" t="str">
        <f aca="false">IF(A10187="","",IF(D10187="Delivered",IF(B10187&lt;=INDEX(P_Due,F10187),1,0),0))</f>
        <v/>
      </c>
    </row>
    <row r="10188" customFormat="false" ht="15" hidden="false" customHeight="false" outlineLevel="0" collapsed="false">
      <c r="A10188" s="37"/>
      <c r="B10188" s="38"/>
      <c r="C10188" s="39"/>
      <c r="D10188" s="39"/>
      <c r="E10188" s="39"/>
      <c r="F10188" s="41" t="str">
        <f aca="false">IF(A10188="","",MATCH(A10188,P_ID,1))</f>
        <v/>
      </c>
      <c r="G10188" s="41" t="str">
        <f aca="false">IF(A10188="","",INDEX(P_Svc,F10188))</f>
        <v/>
      </c>
      <c r="H10188" s="41" t="str">
        <f aca="false">IF(A10188="","",INDEX(P_Zone,F10188))</f>
        <v/>
      </c>
      <c r="I10188" s="41" t="str">
        <f aca="false">IF(A10188="","",IF(D10188="Delivered",IF(B10188&lt;=INDEX(P_Due,F10188),1,0),0))</f>
        <v/>
      </c>
    </row>
    <row r="10189" customFormat="false" ht="15" hidden="false" customHeight="false" outlineLevel="0" collapsed="false">
      <c r="A10189" s="37"/>
      <c r="B10189" s="38"/>
      <c r="C10189" s="39"/>
      <c r="D10189" s="39"/>
      <c r="E10189" s="39"/>
      <c r="F10189" s="41" t="str">
        <f aca="false">IF(A10189="","",MATCH(A10189,P_ID,1))</f>
        <v/>
      </c>
      <c r="G10189" s="41" t="str">
        <f aca="false">IF(A10189="","",INDEX(P_Svc,F10189))</f>
        <v/>
      </c>
      <c r="H10189" s="41" t="str">
        <f aca="false">IF(A10189="","",INDEX(P_Zone,F10189))</f>
        <v/>
      </c>
      <c r="I10189" s="41" t="str">
        <f aca="false">IF(A10189="","",IF(D10189="Delivered",IF(B10189&lt;=INDEX(P_Due,F10189),1,0),0))</f>
        <v/>
      </c>
    </row>
    <row r="10190" customFormat="false" ht="15" hidden="false" customHeight="false" outlineLevel="0" collapsed="false">
      <c r="A10190" s="37"/>
      <c r="B10190" s="38"/>
      <c r="C10190" s="39"/>
      <c r="D10190" s="39"/>
      <c r="E10190" s="39"/>
      <c r="F10190" s="41" t="str">
        <f aca="false">IF(A10190="","",MATCH(A10190,P_ID,1))</f>
        <v/>
      </c>
      <c r="G10190" s="41" t="str">
        <f aca="false">IF(A10190="","",INDEX(P_Svc,F10190))</f>
        <v/>
      </c>
      <c r="H10190" s="41" t="str">
        <f aca="false">IF(A10190="","",INDEX(P_Zone,F10190))</f>
        <v/>
      </c>
      <c r="I10190" s="41" t="str">
        <f aca="false">IF(A10190="","",IF(D10190="Delivered",IF(B10190&lt;=INDEX(P_Due,F10190),1,0),0))</f>
        <v/>
      </c>
    </row>
    <row r="10191" customFormat="false" ht="15" hidden="false" customHeight="false" outlineLevel="0" collapsed="false">
      <c r="A10191" s="37"/>
      <c r="B10191" s="38"/>
      <c r="C10191" s="39"/>
      <c r="D10191" s="39"/>
      <c r="E10191" s="39"/>
      <c r="F10191" s="41" t="str">
        <f aca="false">IF(A10191="","",MATCH(A10191,P_ID,1))</f>
        <v/>
      </c>
      <c r="G10191" s="41" t="str">
        <f aca="false">IF(A10191="","",INDEX(P_Svc,F10191))</f>
        <v/>
      </c>
      <c r="H10191" s="41" t="str">
        <f aca="false">IF(A10191="","",INDEX(P_Zone,F10191))</f>
        <v/>
      </c>
      <c r="I10191" s="41" t="str">
        <f aca="false">IF(A10191="","",IF(D10191="Delivered",IF(B10191&lt;=INDEX(P_Due,F10191),1,0),0))</f>
        <v/>
      </c>
    </row>
    <row r="10192" customFormat="false" ht="15" hidden="false" customHeight="false" outlineLevel="0" collapsed="false">
      <c r="A10192" s="37"/>
      <c r="B10192" s="38"/>
      <c r="C10192" s="39"/>
      <c r="D10192" s="39"/>
      <c r="E10192" s="39"/>
      <c r="F10192" s="41" t="str">
        <f aca="false">IF(A10192="","",MATCH(A10192,P_ID,1))</f>
        <v/>
      </c>
      <c r="G10192" s="41" t="str">
        <f aca="false">IF(A10192="","",INDEX(P_Svc,F10192))</f>
        <v/>
      </c>
      <c r="H10192" s="41" t="str">
        <f aca="false">IF(A10192="","",INDEX(P_Zone,F10192))</f>
        <v/>
      </c>
      <c r="I10192" s="41" t="str">
        <f aca="false">IF(A10192="","",IF(D10192="Delivered",IF(B10192&lt;=INDEX(P_Due,F10192),1,0),0))</f>
        <v/>
      </c>
    </row>
    <row r="10193" customFormat="false" ht="15" hidden="false" customHeight="false" outlineLevel="0" collapsed="false">
      <c r="A10193" s="37"/>
      <c r="B10193" s="38"/>
      <c r="C10193" s="39"/>
      <c r="D10193" s="39"/>
      <c r="E10193" s="39"/>
      <c r="F10193" s="41" t="str">
        <f aca="false">IF(A10193="","",MATCH(A10193,P_ID,1))</f>
        <v/>
      </c>
      <c r="G10193" s="41" t="str">
        <f aca="false">IF(A10193="","",INDEX(P_Svc,F10193))</f>
        <v/>
      </c>
      <c r="H10193" s="41" t="str">
        <f aca="false">IF(A10193="","",INDEX(P_Zone,F10193))</f>
        <v/>
      </c>
      <c r="I10193" s="41" t="str">
        <f aca="false">IF(A10193="","",IF(D10193="Delivered",IF(B10193&lt;=INDEX(P_Due,F10193),1,0),0))</f>
        <v/>
      </c>
    </row>
    <row r="10194" customFormat="false" ht="15" hidden="false" customHeight="false" outlineLevel="0" collapsed="false">
      <c r="A10194" s="37"/>
      <c r="B10194" s="38"/>
      <c r="C10194" s="39"/>
      <c r="D10194" s="39"/>
      <c r="E10194" s="39"/>
      <c r="F10194" s="41" t="str">
        <f aca="false">IF(A10194="","",MATCH(A10194,P_ID,1))</f>
        <v/>
      </c>
      <c r="G10194" s="41" t="str">
        <f aca="false">IF(A10194="","",INDEX(P_Svc,F10194))</f>
        <v/>
      </c>
      <c r="H10194" s="41" t="str">
        <f aca="false">IF(A10194="","",INDEX(P_Zone,F10194))</f>
        <v/>
      </c>
      <c r="I10194" s="41" t="str">
        <f aca="false">IF(A10194="","",IF(D10194="Delivered",IF(B10194&lt;=INDEX(P_Due,F10194),1,0),0))</f>
        <v/>
      </c>
    </row>
    <row r="10195" customFormat="false" ht="15" hidden="false" customHeight="false" outlineLevel="0" collapsed="false">
      <c r="A10195" s="37"/>
      <c r="B10195" s="38"/>
      <c r="C10195" s="39"/>
      <c r="D10195" s="39"/>
      <c r="E10195" s="39"/>
      <c r="F10195" s="41" t="str">
        <f aca="false">IF(A10195="","",MATCH(A10195,P_ID,1))</f>
        <v/>
      </c>
      <c r="G10195" s="41" t="str">
        <f aca="false">IF(A10195="","",INDEX(P_Svc,F10195))</f>
        <v/>
      </c>
      <c r="H10195" s="41" t="str">
        <f aca="false">IF(A10195="","",INDEX(P_Zone,F10195))</f>
        <v/>
      </c>
      <c r="I10195" s="41" t="str">
        <f aca="false">IF(A10195="","",IF(D10195="Delivered",IF(B10195&lt;=INDEX(P_Due,F10195),1,0),0))</f>
        <v/>
      </c>
    </row>
    <row r="10196" customFormat="false" ht="15" hidden="false" customHeight="false" outlineLevel="0" collapsed="false">
      <c r="A10196" s="37"/>
      <c r="B10196" s="38"/>
      <c r="C10196" s="39"/>
      <c r="D10196" s="39"/>
      <c r="E10196" s="39"/>
      <c r="F10196" s="41" t="str">
        <f aca="false">IF(A10196="","",MATCH(A10196,P_ID,1))</f>
        <v/>
      </c>
      <c r="G10196" s="41" t="str">
        <f aca="false">IF(A10196="","",INDEX(P_Svc,F10196))</f>
        <v/>
      </c>
      <c r="H10196" s="41" t="str">
        <f aca="false">IF(A10196="","",INDEX(P_Zone,F10196))</f>
        <v/>
      </c>
      <c r="I10196" s="41" t="str">
        <f aca="false">IF(A10196="","",IF(D10196="Delivered",IF(B10196&lt;=INDEX(P_Due,F10196),1,0),0))</f>
        <v/>
      </c>
    </row>
    <row r="10197" customFormat="false" ht="15" hidden="false" customHeight="false" outlineLevel="0" collapsed="false">
      <c r="A10197" s="37"/>
      <c r="B10197" s="38"/>
      <c r="C10197" s="39"/>
      <c r="D10197" s="39"/>
      <c r="E10197" s="39"/>
      <c r="F10197" s="41" t="str">
        <f aca="false">IF(A10197="","",MATCH(A10197,P_ID,1))</f>
        <v/>
      </c>
      <c r="G10197" s="41" t="str">
        <f aca="false">IF(A10197="","",INDEX(P_Svc,F10197))</f>
        <v/>
      </c>
      <c r="H10197" s="41" t="str">
        <f aca="false">IF(A10197="","",INDEX(P_Zone,F10197))</f>
        <v/>
      </c>
      <c r="I10197" s="41" t="str">
        <f aca="false">IF(A10197="","",IF(D10197="Delivered",IF(B10197&lt;=INDEX(P_Due,F10197),1,0),0))</f>
        <v/>
      </c>
    </row>
    <row r="10198" customFormat="false" ht="15" hidden="false" customHeight="false" outlineLevel="0" collapsed="false">
      <c r="A10198" s="37"/>
      <c r="B10198" s="38"/>
      <c r="C10198" s="39"/>
      <c r="D10198" s="39"/>
      <c r="E10198" s="39"/>
      <c r="F10198" s="41" t="str">
        <f aca="false">IF(A10198="","",MATCH(A10198,P_ID,1))</f>
        <v/>
      </c>
      <c r="G10198" s="41" t="str">
        <f aca="false">IF(A10198="","",INDEX(P_Svc,F10198))</f>
        <v/>
      </c>
      <c r="H10198" s="41" t="str">
        <f aca="false">IF(A10198="","",INDEX(P_Zone,F10198))</f>
        <v/>
      </c>
      <c r="I10198" s="41" t="str">
        <f aca="false">IF(A10198="","",IF(D10198="Delivered",IF(B10198&lt;=INDEX(P_Due,F10198),1,0),0))</f>
        <v/>
      </c>
    </row>
    <row r="10199" customFormat="false" ht="15" hidden="false" customHeight="false" outlineLevel="0" collapsed="false">
      <c r="A10199" s="37"/>
      <c r="B10199" s="38"/>
      <c r="C10199" s="39"/>
      <c r="D10199" s="39"/>
      <c r="E10199" s="39"/>
      <c r="F10199" s="41" t="str">
        <f aca="false">IF(A10199="","",MATCH(A10199,P_ID,1))</f>
        <v/>
      </c>
      <c r="G10199" s="41" t="str">
        <f aca="false">IF(A10199="","",INDEX(P_Svc,F10199))</f>
        <v/>
      </c>
      <c r="H10199" s="41" t="str">
        <f aca="false">IF(A10199="","",INDEX(P_Zone,F10199))</f>
        <v/>
      </c>
      <c r="I10199" s="41" t="str">
        <f aca="false">IF(A10199="","",IF(D10199="Delivered",IF(B10199&lt;=INDEX(P_Due,F10199),1,0),0))</f>
        <v/>
      </c>
    </row>
    <row r="10200" customFormat="false" ht="15" hidden="false" customHeight="false" outlineLevel="0" collapsed="false">
      <c r="A10200" s="37"/>
      <c r="B10200" s="38"/>
      <c r="C10200" s="39"/>
      <c r="D10200" s="39"/>
      <c r="E10200" s="39"/>
      <c r="F10200" s="41" t="str">
        <f aca="false">IF(A10200="","",MATCH(A10200,P_ID,1))</f>
        <v/>
      </c>
      <c r="G10200" s="41" t="str">
        <f aca="false">IF(A10200="","",INDEX(P_Svc,F10200))</f>
        <v/>
      </c>
      <c r="H10200" s="41" t="str">
        <f aca="false">IF(A10200="","",INDEX(P_Zone,F10200))</f>
        <v/>
      </c>
      <c r="I10200" s="41" t="str">
        <f aca="false">IF(A10200="","",IF(D10200="Delivered",IF(B10200&lt;=INDEX(P_Due,F10200),1,0),0))</f>
        <v/>
      </c>
    </row>
    <row r="10201" customFormat="false" ht="15" hidden="false" customHeight="false" outlineLevel="0" collapsed="false">
      <c r="A10201" s="37"/>
      <c r="B10201" s="38"/>
      <c r="C10201" s="39"/>
      <c r="D10201" s="39"/>
      <c r="E10201" s="39"/>
      <c r="F10201" s="41" t="str">
        <f aca="false">IF(A10201="","",MATCH(A10201,P_ID,1))</f>
        <v/>
      </c>
      <c r="G10201" s="41" t="str">
        <f aca="false">IF(A10201="","",INDEX(P_Svc,F10201))</f>
        <v/>
      </c>
      <c r="H10201" s="41" t="str">
        <f aca="false">IF(A10201="","",INDEX(P_Zone,F10201))</f>
        <v/>
      </c>
      <c r="I10201" s="41" t="str">
        <f aca="false">IF(A10201="","",IF(D10201="Delivered",IF(B10201&lt;=INDEX(P_Due,F10201),1,0),0))</f>
        <v/>
      </c>
    </row>
    <row r="10202" customFormat="false" ht="15" hidden="false" customHeight="false" outlineLevel="0" collapsed="false">
      <c r="A10202" s="37"/>
      <c r="B10202" s="38"/>
      <c r="C10202" s="39"/>
      <c r="D10202" s="39"/>
      <c r="E10202" s="39"/>
      <c r="F10202" s="41" t="str">
        <f aca="false">IF(A10202="","",MATCH(A10202,P_ID,1))</f>
        <v/>
      </c>
      <c r="G10202" s="41" t="str">
        <f aca="false">IF(A10202="","",INDEX(P_Svc,F10202))</f>
        <v/>
      </c>
      <c r="H10202" s="41" t="str">
        <f aca="false">IF(A10202="","",INDEX(P_Zone,F10202))</f>
        <v/>
      </c>
      <c r="I10202" s="41" t="str">
        <f aca="false">IF(A10202="","",IF(D10202="Delivered",IF(B10202&lt;=INDEX(P_Due,F10202),1,0),0))</f>
        <v/>
      </c>
    </row>
    <row r="10203" customFormat="false" ht="15" hidden="false" customHeight="false" outlineLevel="0" collapsed="false">
      <c r="A10203" s="37"/>
      <c r="B10203" s="38"/>
      <c r="C10203" s="39"/>
      <c r="D10203" s="39"/>
      <c r="E10203" s="39"/>
      <c r="F10203" s="41" t="str">
        <f aca="false">IF(A10203="","",MATCH(A10203,P_ID,1))</f>
        <v/>
      </c>
      <c r="G10203" s="41" t="str">
        <f aca="false">IF(A10203="","",INDEX(P_Svc,F10203))</f>
        <v/>
      </c>
      <c r="H10203" s="41" t="str">
        <f aca="false">IF(A10203="","",INDEX(P_Zone,F10203))</f>
        <v/>
      </c>
      <c r="I10203" s="41" t="str">
        <f aca="false">IF(A10203="","",IF(D10203="Delivered",IF(B10203&lt;=INDEX(P_Due,F10203),1,0),0))</f>
        <v/>
      </c>
    </row>
    <row r="10204" customFormat="false" ht="15" hidden="false" customHeight="false" outlineLevel="0" collapsed="false">
      <c r="A10204" s="37"/>
      <c r="B10204" s="38"/>
      <c r="C10204" s="39"/>
      <c r="D10204" s="39"/>
      <c r="E10204" s="39"/>
      <c r="F10204" s="41" t="str">
        <f aca="false">IF(A10204="","",MATCH(A10204,P_ID,1))</f>
        <v/>
      </c>
      <c r="G10204" s="41" t="str">
        <f aca="false">IF(A10204="","",INDEX(P_Svc,F10204))</f>
        <v/>
      </c>
      <c r="H10204" s="41" t="str">
        <f aca="false">IF(A10204="","",INDEX(P_Zone,F10204))</f>
        <v/>
      </c>
      <c r="I10204" s="41" t="str">
        <f aca="false">IF(A10204="","",IF(D10204="Delivered",IF(B10204&lt;=INDEX(P_Due,F10204),1,0),0))</f>
        <v/>
      </c>
    </row>
    <row r="10205" customFormat="false" ht="15" hidden="false" customHeight="false" outlineLevel="0" collapsed="false">
      <c r="A10205" s="37"/>
      <c r="B10205" s="38"/>
      <c r="C10205" s="39"/>
      <c r="D10205" s="39"/>
      <c r="E10205" s="39"/>
      <c r="F10205" s="41" t="str">
        <f aca="false">IF(A10205="","",MATCH(A10205,P_ID,1))</f>
        <v/>
      </c>
      <c r="G10205" s="41" t="str">
        <f aca="false">IF(A10205="","",INDEX(P_Svc,F10205))</f>
        <v/>
      </c>
      <c r="H10205" s="41" t="str">
        <f aca="false">IF(A10205="","",INDEX(P_Zone,F10205))</f>
        <v/>
      </c>
      <c r="I10205" s="41" t="str">
        <f aca="false">IF(A10205="","",IF(D10205="Delivered",IF(B10205&lt;=INDEX(P_Due,F10205),1,0),0))</f>
        <v/>
      </c>
    </row>
    <row r="10206" customFormat="false" ht="15" hidden="false" customHeight="false" outlineLevel="0" collapsed="false">
      <c r="A10206" s="37"/>
      <c r="B10206" s="38"/>
      <c r="C10206" s="39"/>
      <c r="D10206" s="39"/>
      <c r="E10206" s="39"/>
      <c r="F10206" s="41" t="str">
        <f aca="false">IF(A10206="","",MATCH(A10206,P_ID,1))</f>
        <v/>
      </c>
      <c r="G10206" s="41" t="str">
        <f aca="false">IF(A10206="","",INDEX(P_Svc,F10206))</f>
        <v/>
      </c>
      <c r="H10206" s="41" t="str">
        <f aca="false">IF(A10206="","",INDEX(P_Zone,F10206))</f>
        <v/>
      </c>
      <c r="I10206" s="41" t="str">
        <f aca="false">IF(A10206="","",IF(D10206="Delivered",IF(B10206&lt;=INDEX(P_Due,F10206),1,0),0))</f>
        <v/>
      </c>
    </row>
    <row r="10207" customFormat="false" ht="15" hidden="false" customHeight="false" outlineLevel="0" collapsed="false">
      <c r="A10207" s="37"/>
      <c r="B10207" s="38"/>
      <c r="C10207" s="39"/>
      <c r="D10207" s="39"/>
      <c r="E10207" s="39"/>
      <c r="F10207" s="41" t="str">
        <f aca="false">IF(A10207="","",MATCH(A10207,P_ID,1))</f>
        <v/>
      </c>
      <c r="G10207" s="41" t="str">
        <f aca="false">IF(A10207="","",INDEX(P_Svc,F10207))</f>
        <v/>
      </c>
      <c r="H10207" s="41" t="str">
        <f aca="false">IF(A10207="","",INDEX(P_Zone,F10207))</f>
        <v/>
      </c>
      <c r="I10207" s="41" t="str">
        <f aca="false">IF(A10207="","",IF(D10207="Delivered",IF(B10207&lt;=INDEX(P_Due,F10207),1,0),0))</f>
        <v/>
      </c>
    </row>
    <row r="10208" customFormat="false" ht="15" hidden="false" customHeight="false" outlineLevel="0" collapsed="false">
      <c r="A10208" s="37"/>
      <c r="B10208" s="38"/>
      <c r="C10208" s="39"/>
      <c r="D10208" s="39"/>
      <c r="E10208" s="39"/>
      <c r="F10208" s="41" t="str">
        <f aca="false">IF(A10208="","",MATCH(A10208,P_ID,1))</f>
        <v/>
      </c>
      <c r="G10208" s="41" t="str">
        <f aca="false">IF(A10208="","",INDEX(P_Svc,F10208))</f>
        <v/>
      </c>
      <c r="H10208" s="41" t="str">
        <f aca="false">IF(A10208="","",INDEX(P_Zone,F10208))</f>
        <v/>
      </c>
      <c r="I10208" s="41" t="str">
        <f aca="false">IF(A10208="","",IF(D10208="Delivered",IF(B10208&lt;=INDEX(P_Due,F10208),1,0),0))</f>
        <v/>
      </c>
    </row>
    <row r="10209" customFormat="false" ht="15" hidden="false" customHeight="false" outlineLevel="0" collapsed="false">
      <c r="A10209" s="37"/>
      <c r="B10209" s="38"/>
      <c r="C10209" s="39"/>
      <c r="D10209" s="39"/>
      <c r="E10209" s="39"/>
      <c r="F10209" s="41" t="str">
        <f aca="false">IF(A10209="","",MATCH(A10209,P_ID,1))</f>
        <v/>
      </c>
      <c r="G10209" s="41" t="str">
        <f aca="false">IF(A10209="","",INDEX(P_Svc,F10209))</f>
        <v/>
      </c>
      <c r="H10209" s="41" t="str">
        <f aca="false">IF(A10209="","",INDEX(P_Zone,F10209))</f>
        <v/>
      </c>
      <c r="I10209" s="41" t="str">
        <f aca="false">IF(A10209="","",IF(D10209="Delivered",IF(B10209&lt;=INDEX(P_Due,F10209),1,0),0))</f>
        <v/>
      </c>
    </row>
    <row r="10210" customFormat="false" ht="15" hidden="false" customHeight="false" outlineLevel="0" collapsed="false">
      <c r="A10210" s="37"/>
      <c r="B10210" s="38"/>
      <c r="C10210" s="39"/>
      <c r="D10210" s="39"/>
      <c r="E10210" s="39"/>
      <c r="F10210" s="41" t="str">
        <f aca="false">IF(A10210="","",MATCH(A10210,P_ID,1))</f>
        <v/>
      </c>
      <c r="G10210" s="41" t="str">
        <f aca="false">IF(A10210="","",INDEX(P_Svc,F10210))</f>
        <v/>
      </c>
      <c r="H10210" s="41" t="str">
        <f aca="false">IF(A10210="","",INDEX(P_Zone,F10210))</f>
        <v/>
      </c>
      <c r="I10210" s="41" t="str">
        <f aca="false">IF(A10210="","",IF(D10210="Delivered",IF(B10210&lt;=INDEX(P_Due,F10210),1,0),0))</f>
        <v/>
      </c>
    </row>
    <row r="10211" customFormat="false" ht="15" hidden="false" customHeight="false" outlineLevel="0" collapsed="false">
      <c r="A10211" s="37"/>
      <c r="B10211" s="38"/>
      <c r="C10211" s="39"/>
      <c r="D10211" s="39"/>
      <c r="E10211" s="39"/>
      <c r="F10211" s="41" t="str">
        <f aca="false">IF(A10211="","",MATCH(A10211,P_ID,1))</f>
        <v/>
      </c>
      <c r="G10211" s="41" t="str">
        <f aca="false">IF(A10211="","",INDEX(P_Svc,F10211))</f>
        <v/>
      </c>
      <c r="H10211" s="41" t="str">
        <f aca="false">IF(A10211="","",INDEX(P_Zone,F10211))</f>
        <v/>
      </c>
      <c r="I10211" s="41" t="str">
        <f aca="false">IF(A10211="","",IF(D10211="Delivered",IF(B10211&lt;=INDEX(P_Due,F10211),1,0),0))</f>
        <v/>
      </c>
    </row>
    <row r="10212" customFormat="false" ht="15" hidden="false" customHeight="false" outlineLevel="0" collapsed="false">
      <c r="A10212" s="37"/>
      <c r="B10212" s="38"/>
      <c r="C10212" s="39"/>
      <c r="D10212" s="39"/>
      <c r="E10212" s="39"/>
      <c r="F10212" s="41" t="str">
        <f aca="false">IF(A10212="","",MATCH(A10212,P_ID,1))</f>
        <v/>
      </c>
      <c r="G10212" s="41" t="str">
        <f aca="false">IF(A10212="","",INDEX(P_Svc,F10212))</f>
        <v/>
      </c>
      <c r="H10212" s="41" t="str">
        <f aca="false">IF(A10212="","",INDEX(P_Zone,F10212))</f>
        <v/>
      </c>
      <c r="I10212" s="41" t="str">
        <f aca="false">IF(A10212="","",IF(D10212="Delivered",IF(B10212&lt;=INDEX(P_Due,F10212),1,0),0))</f>
        <v/>
      </c>
    </row>
    <row r="10213" customFormat="false" ht="15" hidden="false" customHeight="false" outlineLevel="0" collapsed="false">
      <c r="A10213" s="37"/>
      <c r="B10213" s="38"/>
      <c r="C10213" s="39"/>
      <c r="D10213" s="39"/>
      <c r="E10213" s="39"/>
      <c r="F10213" s="41" t="str">
        <f aca="false">IF(A10213="","",MATCH(A10213,P_ID,1))</f>
        <v/>
      </c>
      <c r="G10213" s="41" t="str">
        <f aca="false">IF(A10213="","",INDEX(P_Svc,F10213))</f>
        <v/>
      </c>
      <c r="H10213" s="41" t="str">
        <f aca="false">IF(A10213="","",INDEX(P_Zone,F10213))</f>
        <v/>
      </c>
      <c r="I10213" s="41" t="str">
        <f aca="false">IF(A10213="","",IF(D10213="Delivered",IF(B10213&lt;=INDEX(P_Due,F10213),1,0),0))</f>
        <v/>
      </c>
    </row>
    <row r="10214" customFormat="false" ht="15" hidden="false" customHeight="false" outlineLevel="0" collapsed="false">
      <c r="A10214" s="37"/>
      <c r="B10214" s="38"/>
      <c r="C10214" s="39"/>
      <c r="D10214" s="39"/>
      <c r="E10214" s="39"/>
      <c r="F10214" s="41" t="str">
        <f aca="false">IF(A10214="","",MATCH(A10214,P_ID,1))</f>
        <v/>
      </c>
      <c r="G10214" s="41" t="str">
        <f aca="false">IF(A10214="","",INDEX(P_Svc,F10214))</f>
        <v/>
      </c>
      <c r="H10214" s="41" t="str">
        <f aca="false">IF(A10214="","",INDEX(P_Zone,F10214))</f>
        <v/>
      </c>
      <c r="I10214" s="41" t="str">
        <f aca="false">IF(A10214="","",IF(D10214="Delivered",IF(B10214&lt;=INDEX(P_Due,F10214),1,0),0))</f>
        <v/>
      </c>
    </row>
    <row r="10215" customFormat="false" ht="15" hidden="false" customHeight="false" outlineLevel="0" collapsed="false">
      <c r="A10215" s="37"/>
      <c r="B10215" s="38"/>
      <c r="C10215" s="39"/>
      <c r="D10215" s="39"/>
      <c r="E10215" s="39"/>
      <c r="F10215" s="41" t="str">
        <f aca="false">IF(A10215="","",MATCH(A10215,P_ID,1))</f>
        <v/>
      </c>
      <c r="G10215" s="41" t="str">
        <f aca="false">IF(A10215="","",INDEX(P_Svc,F10215))</f>
        <v/>
      </c>
      <c r="H10215" s="41" t="str">
        <f aca="false">IF(A10215="","",INDEX(P_Zone,F10215))</f>
        <v/>
      </c>
      <c r="I10215" s="41" t="str">
        <f aca="false">IF(A10215="","",IF(D10215="Delivered",IF(B10215&lt;=INDEX(P_Due,F10215),1,0),0))</f>
        <v/>
      </c>
    </row>
    <row r="10216" customFormat="false" ht="15" hidden="false" customHeight="false" outlineLevel="0" collapsed="false">
      <c r="A10216" s="37"/>
      <c r="B10216" s="38"/>
      <c r="C10216" s="39"/>
      <c r="D10216" s="39"/>
      <c r="E10216" s="39"/>
      <c r="F10216" s="41" t="str">
        <f aca="false">IF(A10216="","",MATCH(A10216,P_ID,1))</f>
        <v/>
      </c>
      <c r="G10216" s="41" t="str">
        <f aca="false">IF(A10216="","",INDEX(P_Svc,F10216))</f>
        <v/>
      </c>
      <c r="H10216" s="41" t="str">
        <f aca="false">IF(A10216="","",INDEX(P_Zone,F10216))</f>
        <v/>
      </c>
      <c r="I10216" s="41" t="str">
        <f aca="false">IF(A10216="","",IF(D10216="Delivered",IF(B10216&lt;=INDEX(P_Due,F10216),1,0),0))</f>
        <v/>
      </c>
    </row>
    <row r="10217" customFormat="false" ht="15" hidden="false" customHeight="false" outlineLevel="0" collapsed="false">
      <c r="A10217" s="37"/>
      <c r="B10217" s="38"/>
      <c r="C10217" s="39"/>
      <c r="D10217" s="39"/>
      <c r="E10217" s="39"/>
      <c r="F10217" s="41" t="str">
        <f aca="false">IF(A10217="","",MATCH(A10217,P_ID,1))</f>
        <v/>
      </c>
      <c r="G10217" s="41" t="str">
        <f aca="false">IF(A10217="","",INDEX(P_Svc,F10217))</f>
        <v/>
      </c>
      <c r="H10217" s="41" t="str">
        <f aca="false">IF(A10217="","",INDEX(P_Zone,F10217))</f>
        <v/>
      </c>
      <c r="I10217" s="41" t="str">
        <f aca="false">IF(A10217="","",IF(D10217="Delivered",IF(B10217&lt;=INDEX(P_Due,F10217),1,0),0))</f>
        <v/>
      </c>
    </row>
    <row r="10218" customFormat="false" ht="15" hidden="false" customHeight="false" outlineLevel="0" collapsed="false">
      <c r="A10218" s="37"/>
      <c r="B10218" s="38"/>
      <c r="C10218" s="39"/>
      <c r="D10218" s="39"/>
      <c r="E10218" s="39"/>
      <c r="F10218" s="41" t="str">
        <f aca="false">IF(A10218="","",MATCH(A10218,P_ID,1))</f>
        <v/>
      </c>
      <c r="G10218" s="41" t="str">
        <f aca="false">IF(A10218="","",INDEX(P_Svc,F10218))</f>
        <v/>
      </c>
      <c r="H10218" s="41" t="str">
        <f aca="false">IF(A10218="","",INDEX(P_Zone,F10218))</f>
        <v/>
      </c>
      <c r="I10218" s="41" t="str">
        <f aca="false">IF(A10218="","",IF(D10218="Delivered",IF(B10218&lt;=INDEX(P_Due,F10218),1,0),0))</f>
        <v/>
      </c>
    </row>
    <row r="10219" customFormat="false" ht="15" hidden="false" customHeight="false" outlineLevel="0" collapsed="false">
      <c r="A10219" s="37"/>
      <c r="B10219" s="38"/>
      <c r="C10219" s="39"/>
      <c r="D10219" s="39"/>
      <c r="E10219" s="39"/>
      <c r="F10219" s="41" t="str">
        <f aca="false">IF(A10219="","",MATCH(A10219,P_ID,1))</f>
        <v/>
      </c>
      <c r="G10219" s="41" t="str">
        <f aca="false">IF(A10219="","",INDEX(P_Svc,F10219))</f>
        <v/>
      </c>
      <c r="H10219" s="41" t="str">
        <f aca="false">IF(A10219="","",INDEX(P_Zone,F10219))</f>
        <v/>
      </c>
      <c r="I10219" s="41" t="str">
        <f aca="false">IF(A10219="","",IF(D10219="Delivered",IF(B10219&lt;=INDEX(P_Due,F10219),1,0),0))</f>
        <v/>
      </c>
    </row>
    <row r="10220" customFormat="false" ht="15" hidden="false" customHeight="false" outlineLevel="0" collapsed="false">
      <c r="A10220" s="37"/>
      <c r="B10220" s="38"/>
      <c r="C10220" s="39"/>
      <c r="D10220" s="39"/>
      <c r="E10220" s="39"/>
      <c r="F10220" s="41" t="str">
        <f aca="false">IF(A10220="","",MATCH(A10220,P_ID,1))</f>
        <v/>
      </c>
      <c r="G10220" s="41" t="str">
        <f aca="false">IF(A10220="","",INDEX(P_Svc,F10220))</f>
        <v/>
      </c>
      <c r="H10220" s="41" t="str">
        <f aca="false">IF(A10220="","",INDEX(P_Zone,F10220))</f>
        <v/>
      </c>
      <c r="I10220" s="41" t="str">
        <f aca="false">IF(A10220="","",IF(D10220="Delivered",IF(B10220&lt;=INDEX(P_Due,F10220),1,0),0))</f>
        <v/>
      </c>
    </row>
    <row r="10221" customFormat="false" ht="15" hidden="false" customHeight="false" outlineLevel="0" collapsed="false">
      <c r="A10221" s="37"/>
      <c r="B10221" s="38"/>
      <c r="C10221" s="39"/>
      <c r="D10221" s="39"/>
      <c r="E10221" s="39"/>
      <c r="F10221" s="41" t="str">
        <f aca="false">IF(A10221="","",MATCH(A10221,P_ID,1))</f>
        <v/>
      </c>
      <c r="G10221" s="41" t="str">
        <f aca="false">IF(A10221="","",INDEX(P_Svc,F10221))</f>
        <v/>
      </c>
      <c r="H10221" s="41" t="str">
        <f aca="false">IF(A10221="","",INDEX(P_Zone,F10221))</f>
        <v/>
      </c>
      <c r="I10221" s="41" t="str">
        <f aca="false">IF(A10221="","",IF(D10221="Delivered",IF(B10221&lt;=INDEX(P_Due,F10221),1,0),0))</f>
        <v/>
      </c>
    </row>
    <row r="10222" customFormat="false" ht="15" hidden="false" customHeight="false" outlineLevel="0" collapsed="false">
      <c r="A10222" s="37"/>
      <c r="B10222" s="38"/>
      <c r="C10222" s="39"/>
      <c r="D10222" s="39"/>
      <c r="E10222" s="39"/>
      <c r="F10222" s="41" t="str">
        <f aca="false">IF(A10222="","",MATCH(A10222,P_ID,1))</f>
        <v/>
      </c>
      <c r="G10222" s="41" t="str">
        <f aca="false">IF(A10222="","",INDEX(P_Svc,F10222))</f>
        <v/>
      </c>
      <c r="H10222" s="41" t="str">
        <f aca="false">IF(A10222="","",INDEX(P_Zone,F10222))</f>
        <v/>
      </c>
      <c r="I10222" s="41" t="str">
        <f aca="false">IF(A10222="","",IF(D10222="Delivered",IF(B10222&lt;=INDEX(P_Due,F10222),1,0),0))</f>
        <v/>
      </c>
    </row>
    <row r="10223" customFormat="false" ht="15" hidden="false" customHeight="false" outlineLevel="0" collapsed="false">
      <c r="A10223" s="37"/>
      <c r="B10223" s="38"/>
      <c r="C10223" s="39"/>
      <c r="D10223" s="39"/>
      <c r="E10223" s="39"/>
      <c r="F10223" s="41" t="str">
        <f aca="false">IF(A10223="","",MATCH(A10223,P_ID,1))</f>
        <v/>
      </c>
      <c r="G10223" s="41" t="str">
        <f aca="false">IF(A10223="","",INDEX(P_Svc,F10223))</f>
        <v/>
      </c>
      <c r="H10223" s="41" t="str">
        <f aca="false">IF(A10223="","",INDEX(P_Zone,F10223))</f>
        <v/>
      </c>
      <c r="I10223" s="41" t="str">
        <f aca="false">IF(A10223="","",IF(D10223="Delivered",IF(B10223&lt;=INDEX(P_Due,F10223),1,0),0))</f>
        <v/>
      </c>
    </row>
    <row r="10224" customFormat="false" ht="15" hidden="false" customHeight="false" outlineLevel="0" collapsed="false">
      <c r="A10224" s="37"/>
      <c r="B10224" s="38"/>
      <c r="C10224" s="39"/>
      <c r="D10224" s="39"/>
      <c r="E10224" s="39"/>
      <c r="F10224" s="41" t="str">
        <f aca="false">IF(A10224="","",MATCH(A10224,P_ID,1))</f>
        <v/>
      </c>
      <c r="G10224" s="41" t="str">
        <f aca="false">IF(A10224="","",INDEX(P_Svc,F10224))</f>
        <v/>
      </c>
      <c r="H10224" s="41" t="str">
        <f aca="false">IF(A10224="","",INDEX(P_Zone,F10224))</f>
        <v/>
      </c>
      <c r="I10224" s="41" t="str">
        <f aca="false">IF(A10224="","",IF(D10224="Delivered",IF(B10224&lt;=INDEX(P_Due,F10224),1,0),0))</f>
        <v/>
      </c>
    </row>
    <row r="10225" customFormat="false" ht="15" hidden="false" customHeight="false" outlineLevel="0" collapsed="false">
      <c r="A10225" s="37"/>
      <c r="B10225" s="38"/>
      <c r="C10225" s="39"/>
      <c r="D10225" s="39"/>
      <c r="E10225" s="39"/>
      <c r="F10225" s="41" t="str">
        <f aca="false">IF(A10225="","",MATCH(A10225,P_ID,1))</f>
        <v/>
      </c>
      <c r="G10225" s="41" t="str">
        <f aca="false">IF(A10225="","",INDEX(P_Svc,F10225))</f>
        <v/>
      </c>
      <c r="H10225" s="41" t="str">
        <f aca="false">IF(A10225="","",INDEX(P_Zone,F10225))</f>
        <v/>
      </c>
      <c r="I10225" s="41" t="str">
        <f aca="false">IF(A10225="","",IF(D10225="Delivered",IF(B10225&lt;=INDEX(P_Due,F10225),1,0),0))</f>
        <v/>
      </c>
    </row>
    <row r="10226" customFormat="false" ht="15" hidden="false" customHeight="false" outlineLevel="0" collapsed="false">
      <c r="A10226" s="37"/>
      <c r="B10226" s="38"/>
      <c r="C10226" s="39"/>
      <c r="D10226" s="39"/>
      <c r="E10226" s="39"/>
      <c r="F10226" s="41" t="str">
        <f aca="false">IF(A10226="","",MATCH(A10226,P_ID,1))</f>
        <v/>
      </c>
      <c r="G10226" s="41" t="str">
        <f aca="false">IF(A10226="","",INDEX(P_Svc,F10226))</f>
        <v/>
      </c>
      <c r="H10226" s="41" t="str">
        <f aca="false">IF(A10226="","",INDEX(P_Zone,F10226))</f>
        <v/>
      </c>
      <c r="I10226" s="41" t="str">
        <f aca="false">IF(A10226="","",IF(D10226="Delivered",IF(B10226&lt;=INDEX(P_Due,F10226),1,0),0))</f>
        <v/>
      </c>
    </row>
    <row r="10227" customFormat="false" ht="15" hidden="false" customHeight="false" outlineLevel="0" collapsed="false">
      <c r="A10227" s="37"/>
      <c r="B10227" s="38"/>
      <c r="C10227" s="39"/>
      <c r="D10227" s="39"/>
      <c r="E10227" s="39"/>
      <c r="F10227" s="41" t="str">
        <f aca="false">IF(A10227="","",MATCH(A10227,P_ID,1))</f>
        <v/>
      </c>
      <c r="G10227" s="41" t="str">
        <f aca="false">IF(A10227="","",INDEX(P_Svc,F10227))</f>
        <v/>
      </c>
      <c r="H10227" s="41" t="str">
        <f aca="false">IF(A10227="","",INDEX(P_Zone,F10227))</f>
        <v/>
      </c>
      <c r="I10227" s="41" t="str">
        <f aca="false">IF(A10227="","",IF(D10227="Delivered",IF(B10227&lt;=INDEX(P_Due,F10227),1,0),0))</f>
        <v/>
      </c>
    </row>
    <row r="10228" customFormat="false" ht="15" hidden="false" customHeight="false" outlineLevel="0" collapsed="false">
      <c r="A10228" s="37"/>
      <c r="B10228" s="38"/>
      <c r="C10228" s="39"/>
      <c r="D10228" s="39"/>
      <c r="E10228" s="39"/>
      <c r="F10228" s="41" t="str">
        <f aca="false">IF(A10228="","",MATCH(A10228,P_ID,1))</f>
        <v/>
      </c>
      <c r="G10228" s="41" t="str">
        <f aca="false">IF(A10228="","",INDEX(P_Svc,F10228))</f>
        <v/>
      </c>
      <c r="H10228" s="41" t="str">
        <f aca="false">IF(A10228="","",INDEX(P_Zone,F10228))</f>
        <v/>
      </c>
      <c r="I10228" s="41" t="str">
        <f aca="false">IF(A10228="","",IF(D10228="Delivered",IF(B10228&lt;=INDEX(P_Due,F10228),1,0),0))</f>
        <v/>
      </c>
    </row>
    <row r="10229" customFormat="false" ht="15" hidden="false" customHeight="false" outlineLevel="0" collapsed="false">
      <c r="A10229" s="37"/>
      <c r="B10229" s="38"/>
      <c r="C10229" s="39"/>
      <c r="D10229" s="39"/>
      <c r="E10229" s="39"/>
      <c r="F10229" s="41" t="str">
        <f aca="false">IF(A10229="","",MATCH(A10229,P_ID,1))</f>
        <v/>
      </c>
      <c r="G10229" s="41" t="str">
        <f aca="false">IF(A10229="","",INDEX(P_Svc,F10229))</f>
        <v/>
      </c>
      <c r="H10229" s="41" t="str">
        <f aca="false">IF(A10229="","",INDEX(P_Zone,F10229))</f>
        <v/>
      </c>
      <c r="I10229" s="41" t="str">
        <f aca="false">IF(A10229="","",IF(D10229="Delivered",IF(B10229&lt;=INDEX(P_Due,F10229),1,0),0))</f>
        <v/>
      </c>
    </row>
    <row r="10230" customFormat="false" ht="15" hidden="false" customHeight="false" outlineLevel="0" collapsed="false">
      <c r="A10230" s="37"/>
      <c r="B10230" s="38"/>
      <c r="C10230" s="39"/>
      <c r="D10230" s="39"/>
      <c r="E10230" s="39"/>
      <c r="F10230" s="41" t="str">
        <f aca="false">IF(A10230="","",MATCH(A10230,P_ID,1))</f>
        <v/>
      </c>
      <c r="G10230" s="41" t="str">
        <f aca="false">IF(A10230="","",INDEX(P_Svc,F10230))</f>
        <v/>
      </c>
      <c r="H10230" s="41" t="str">
        <f aca="false">IF(A10230="","",INDEX(P_Zone,F10230))</f>
        <v/>
      </c>
      <c r="I10230" s="41" t="str">
        <f aca="false">IF(A10230="","",IF(D10230="Delivered",IF(B10230&lt;=INDEX(P_Due,F10230),1,0),0))</f>
        <v/>
      </c>
    </row>
    <row r="10231" customFormat="false" ht="15" hidden="false" customHeight="false" outlineLevel="0" collapsed="false">
      <c r="A10231" s="37"/>
      <c r="B10231" s="38"/>
      <c r="C10231" s="39"/>
      <c r="D10231" s="39"/>
      <c r="E10231" s="39"/>
      <c r="F10231" s="41" t="str">
        <f aca="false">IF(A10231="","",MATCH(A10231,P_ID,1))</f>
        <v/>
      </c>
      <c r="G10231" s="41" t="str">
        <f aca="false">IF(A10231="","",INDEX(P_Svc,F10231))</f>
        <v/>
      </c>
      <c r="H10231" s="41" t="str">
        <f aca="false">IF(A10231="","",INDEX(P_Zone,F10231))</f>
        <v/>
      </c>
      <c r="I10231" s="41" t="str">
        <f aca="false">IF(A10231="","",IF(D10231="Delivered",IF(B10231&lt;=INDEX(P_Due,F10231),1,0),0))</f>
        <v/>
      </c>
    </row>
    <row r="10232" customFormat="false" ht="15" hidden="false" customHeight="false" outlineLevel="0" collapsed="false">
      <c r="A10232" s="37"/>
      <c r="B10232" s="38"/>
      <c r="C10232" s="39"/>
      <c r="D10232" s="39"/>
      <c r="E10232" s="39"/>
      <c r="F10232" s="41" t="str">
        <f aca="false">IF(A10232="","",MATCH(A10232,P_ID,1))</f>
        <v/>
      </c>
      <c r="G10232" s="41" t="str">
        <f aca="false">IF(A10232="","",INDEX(P_Svc,F10232))</f>
        <v/>
      </c>
      <c r="H10232" s="41" t="str">
        <f aca="false">IF(A10232="","",INDEX(P_Zone,F10232))</f>
        <v/>
      </c>
      <c r="I10232" s="41" t="str">
        <f aca="false">IF(A10232="","",IF(D10232="Delivered",IF(B10232&lt;=INDEX(P_Due,F10232),1,0),0))</f>
        <v/>
      </c>
    </row>
    <row r="10233" customFormat="false" ht="15" hidden="false" customHeight="false" outlineLevel="0" collapsed="false">
      <c r="A10233" s="37"/>
      <c r="B10233" s="38"/>
      <c r="C10233" s="39"/>
      <c r="D10233" s="39"/>
      <c r="E10233" s="39"/>
      <c r="F10233" s="41" t="str">
        <f aca="false">IF(A10233="","",MATCH(A10233,P_ID,1))</f>
        <v/>
      </c>
      <c r="G10233" s="41" t="str">
        <f aca="false">IF(A10233="","",INDEX(P_Svc,F10233))</f>
        <v/>
      </c>
      <c r="H10233" s="41" t="str">
        <f aca="false">IF(A10233="","",INDEX(P_Zone,F10233))</f>
        <v/>
      </c>
      <c r="I10233" s="41" t="str">
        <f aca="false">IF(A10233="","",IF(D10233="Delivered",IF(B10233&lt;=INDEX(P_Due,F10233),1,0),0))</f>
        <v/>
      </c>
    </row>
    <row r="10234" customFormat="false" ht="15" hidden="false" customHeight="false" outlineLevel="0" collapsed="false">
      <c r="A10234" s="37"/>
      <c r="B10234" s="38"/>
      <c r="C10234" s="39"/>
      <c r="D10234" s="39"/>
      <c r="E10234" s="39"/>
      <c r="F10234" s="41" t="str">
        <f aca="false">IF(A10234="","",MATCH(A10234,P_ID,1))</f>
        <v/>
      </c>
      <c r="G10234" s="41" t="str">
        <f aca="false">IF(A10234="","",INDEX(P_Svc,F10234))</f>
        <v/>
      </c>
      <c r="H10234" s="41" t="str">
        <f aca="false">IF(A10234="","",INDEX(P_Zone,F10234))</f>
        <v/>
      </c>
      <c r="I10234" s="41" t="str">
        <f aca="false">IF(A10234="","",IF(D10234="Delivered",IF(B10234&lt;=INDEX(P_Due,F10234),1,0),0))</f>
        <v/>
      </c>
    </row>
    <row r="10235" customFormat="false" ht="15" hidden="false" customHeight="false" outlineLevel="0" collapsed="false">
      <c r="A10235" s="37"/>
      <c r="B10235" s="38"/>
      <c r="C10235" s="39"/>
      <c r="D10235" s="39"/>
      <c r="E10235" s="39"/>
      <c r="F10235" s="41" t="str">
        <f aca="false">IF(A10235="","",MATCH(A10235,P_ID,1))</f>
        <v/>
      </c>
      <c r="G10235" s="41" t="str">
        <f aca="false">IF(A10235="","",INDEX(P_Svc,F10235))</f>
        <v/>
      </c>
      <c r="H10235" s="41" t="str">
        <f aca="false">IF(A10235="","",INDEX(P_Zone,F10235))</f>
        <v/>
      </c>
      <c r="I10235" s="41" t="str">
        <f aca="false">IF(A10235="","",IF(D10235="Delivered",IF(B10235&lt;=INDEX(P_Due,F10235),1,0),0))</f>
        <v/>
      </c>
    </row>
    <row r="10236" customFormat="false" ht="15" hidden="false" customHeight="false" outlineLevel="0" collapsed="false">
      <c r="A10236" s="37"/>
      <c r="B10236" s="38"/>
      <c r="C10236" s="39"/>
      <c r="D10236" s="39"/>
      <c r="E10236" s="39"/>
      <c r="F10236" s="41" t="str">
        <f aca="false">IF(A10236="","",MATCH(A10236,P_ID,1))</f>
        <v/>
      </c>
      <c r="G10236" s="41" t="str">
        <f aca="false">IF(A10236="","",INDEX(P_Svc,F10236))</f>
        <v/>
      </c>
      <c r="H10236" s="41" t="str">
        <f aca="false">IF(A10236="","",INDEX(P_Zone,F10236))</f>
        <v/>
      </c>
      <c r="I10236" s="41" t="str">
        <f aca="false">IF(A10236="","",IF(D10236="Delivered",IF(B10236&lt;=INDEX(P_Due,F10236),1,0),0))</f>
        <v/>
      </c>
    </row>
    <row r="10237" customFormat="false" ht="15" hidden="false" customHeight="false" outlineLevel="0" collapsed="false">
      <c r="A10237" s="37"/>
      <c r="B10237" s="38"/>
      <c r="C10237" s="39"/>
      <c r="D10237" s="39"/>
      <c r="E10237" s="39"/>
      <c r="F10237" s="41" t="str">
        <f aca="false">IF(A10237="","",MATCH(A10237,P_ID,1))</f>
        <v/>
      </c>
      <c r="G10237" s="41" t="str">
        <f aca="false">IF(A10237="","",INDEX(P_Svc,F10237))</f>
        <v/>
      </c>
      <c r="H10237" s="41" t="str">
        <f aca="false">IF(A10237="","",INDEX(P_Zone,F10237))</f>
        <v/>
      </c>
      <c r="I10237" s="41" t="str">
        <f aca="false">IF(A10237="","",IF(D10237="Delivered",IF(B10237&lt;=INDEX(P_Due,F10237),1,0),0))</f>
        <v/>
      </c>
    </row>
    <row r="10238" customFormat="false" ht="15" hidden="false" customHeight="false" outlineLevel="0" collapsed="false">
      <c r="A10238" s="37"/>
      <c r="B10238" s="38"/>
      <c r="C10238" s="39"/>
      <c r="D10238" s="39"/>
      <c r="E10238" s="39"/>
      <c r="F10238" s="41" t="str">
        <f aca="false">IF(A10238="","",MATCH(A10238,P_ID,1))</f>
        <v/>
      </c>
      <c r="G10238" s="41" t="str">
        <f aca="false">IF(A10238="","",INDEX(P_Svc,F10238))</f>
        <v/>
      </c>
      <c r="H10238" s="41" t="str">
        <f aca="false">IF(A10238="","",INDEX(P_Zone,F10238))</f>
        <v/>
      </c>
      <c r="I10238" s="41" t="str">
        <f aca="false">IF(A10238="","",IF(D10238="Delivered",IF(B10238&lt;=INDEX(P_Due,F10238),1,0),0))</f>
        <v/>
      </c>
    </row>
    <row r="10239" customFormat="false" ht="15" hidden="false" customHeight="false" outlineLevel="0" collapsed="false">
      <c r="A10239" s="37"/>
      <c r="B10239" s="38"/>
      <c r="C10239" s="39"/>
      <c r="D10239" s="39"/>
      <c r="E10239" s="39"/>
      <c r="F10239" s="41" t="str">
        <f aca="false">IF(A10239="","",MATCH(A10239,P_ID,1))</f>
        <v/>
      </c>
      <c r="G10239" s="41" t="str">
        <f aca="false">IF(A10239="","",INDEX(P_Svc,F10239))</f>
        <v/>
      </c>
      <c r="H10239" s="41" t="str">
        <f aca="false">IF(A10239="","",INDEX(P_Zone,F10239))</f>
        <v/>
      </c>
      <c r="I10239" s="41" t="str">
        <f aca="false">IF(A10239="","",IF(D10239="Delivered",IF(B10239&lt;=INDEX(P_Due,F10239),1,0),0))</f>
        <v/>
      </c>
    </row>
    <row r="10240" customFormat="false" ht="15" hidden="false" customHeight="false" outlineLevel="0" collapsed="false">
      <c r="A10240" s="37"/>
      <c r="B10240" s="38"/>
      <c r="C10240" s="39"/>
      <c r="D10240" s="39"/>
      <c r="E10240" s="39"/>
      <c r="F10240" s="41" t="str">
        <f aca="false">IF(A10240="","",MATCH(A10240,P_ID,1))</f>
        <v/>
      </c>
      <c r="G10240" s="41" t="str">
        <f aca="false">IF(A10240="","",INDEX(P_Svc,F10240))</f>
        <v/>
      </c>
      <c r="H10240" s="41" t="str">
        <f aca="false">IF(A10240="","",INDEX(P_Zone,F10240))</f>
        <v/>
      </c>
      <c r="I10240" s="41" t="str">
        <f aca="false">IF(A10240="","",IF(D10240="Delivered",IF(B10240&lt;=INDEX(P_Due,F10240),1,0),0))</f>
        <v/>
      </c>
    </row>
    <row r="10241" customFormat="false" ht="15" hidden="false" customHeight="false" outlineLevel="0" collapsed="false">
      <c r="A10241" s="37"/>
      <c r="B10241" s="38"/>
      <c r="C10241" s="39"/>
      <c r="D10241" s="39"/>
      <c r="E10241" s="39"/>
      <c r="F10241" s="41" t="str">
        <f aca="false">IF(A10241="","",MATCH(A10241,P_ID,1))</f>
        <v/>
      </c>
      <c r="G10241" s="41" t="str">
        <f aca="false">IF(A10241="","",INDEX(P_Svc,F10241))</f>
        <v/>
      </c>
      <c r="H10241" s="41" t="str">
        <f aca="false">IF(A10241="","",INDEX(P_Zone,F10241))</f>
        <v/>
      </c>
      <c r="I10241" s="41" t="str">
        <f aca="false">IF(A10241="","",IF(D10241="Delivered",IF(B10241&lt;=INDEX(P_Due,F10241),1,0),0))</f>
        <v/>
      </c>
    </row>
    <row r="10242" customFormat="false" ht="15" hidden="false" customHeight="false" outlineLevel="0" collapsed="false">
      <c r="A10242" s="37"/>
      <c r="B10242" s="38"/>
      <c r="C10242" s="39"/>
      <c r="D10242" s="39"/>
      <c r="E10242" s="39"/>
      <c r="F10242" s="41" t="str">
        <f aca="false">IF(A10242="","",MATCH(A10242,P_ID,1))</f>
        <v/>
      </c>
      <c r="G10242" s="41" t="str">
        <f aca="false">IF(A10242="","",INDEX(P_Svc,F10242))</f>
        <v/>
      </c>
      <c r="H10242" s="41" t="str">
        <f aca="false">IF(A10242="","",INDEX(P_Zone,F10242))</f>
        <v/>
      </c>
      <c r="I10242" s="41" t="str">
        <f aca="false">IF(A10242="","",IF(D10242="Delivered",IF(B10242&lt;=INDEX(P_Due,F10242),1,0),0))</f>
        <v/>
      </c>
    </row>
    <row r="10243" customFormat="false" ht="15" hidden="false" customHeight="false" outlineLevel="0" collapsed="false">
      <c r="A10243" s="37"/>
      <c r="B10243" s="38"/>
      <c r="C10243" s="39"/>
      <c r="D10243" s="39"/>
      <c r="E10243" s="39"/>
      <c r="F10243" s="41" t="str">
        <f aca="false">IF(A10243="","",MATCH(A10243,P_ID,1))</f>
        <v/>
      </c>
      <c r="G10243" s="41" t="str">
        <f aca="false">IF(A10243="","",INDEX(P_Svc,F10243))</f>
        <v/>
      </c>
      <c r="H10243" s="41" t="str">
        <f aca="false">IF(A10243="","",INDEX(P_Zone,F10243))</f>
        <v/>
      </c>
      <c r="I10243" s="41" t="str">
        <f aca="false">IF(A10243="","",IF(D10243="Delivered",IF(B10243&lt;=INDEX(P_Due,F10243),1,0),0))</f>
        <v/>
      </c>
    </row>
    <row r="10244" customFormat="false" ht="15" hidden="false" customHeight="false" outlineLevel="0" collapsed="false">
      <c r="A10244" s="37"/>
      <c r="B10244" s="38"/>
      <c r="C10244" s="39"/>
      <c r="D10244" s="39"/>
      <c r="E10244" s="39"/>
      <c r="F10244" s="41" t="str">
        <f aca="false">IF(A10244="","",MATCH(A10244,P_ID,1))</f>
        <v/>
      </c>
      <c r="G10244" s="41" t="str">
        <f aca="false">IF(A10244="","",INDEX(P_Svc,F10244))</f>
        <v/>
      </c>
      <c r="H10244" s="41" t="str">
        <f aca="false">IF(A10244="","",INDEX(P_Zone,F10244))</f>
        <v/>
      </c>
      <c r="I10244" s="41" t="str">
        <f aca="false">IF(A10244="","",IF(D10244="Delivered",IF(B10244&lt;=INDEX(P_Due,F10244),1,0),0))</f>
        <v/>
      </c>
    </row>
    <row r="10245" customFormat="false" ht="15" hidden="false" customHeight="false" outlineLevel="0" collapsed="false">
      <c r="A10245" s="37"/>
      <c r="B10245" s="38"/>
      <c r="C10245" s="39"/>
      <c r="D10245" s="39"/>
      <c r="E10245" s="39"/>
      <c r="F10245" s="41" t="str">
        <f aca="false">IF(A10245="","",MATCH(A10245,P_ID,1))</f>
        <v/>
      </c>
      <c r="G10245" s="41" t="str">
        <f aca="false">IF(A10245="","",INDEX(P_Svc,F10245))</f>
        <v/>
      </c>
      <c r="H10245" s="41" t="str">
        <f aca="false">IF(A10245="","",INDEX(P_Zone,F10245))</f>
        <v/>
      </c>
      <c r="I10245" s="41" t="str">
        <f aca="false">IF(A10245="","",IF(D10245="Delivered",IF(B10245&lt;=INDEX(P_Due,F10245),1,0),0))</f>
        <v/>
      </c>
    </row>
    <row r="10246" customFormat="false" ht="15" hidden="false" customHeight="false" outlineLevel="0" collapsed="false">
      <c r="A10246" s="37"/>
      <c r="B10246" s="38"/>
      <c r="C10246" s="39"/>
      <c r="D10246" s="39"/>
      <c r="E10246" s="39"/>
      <c r="F10246" s="41" t="str">
        <f aca="false">IF(A10246="","",MATCH(A10246,P_ID,1))</f>
        <v/>
      </c>
      <c r="G10246" s="41" t="str">
        <f aca="false">IF(A10246="","",INDEX(P_Svc,F10246))</f>
        <v/>
      </c>
      <c r="H10246" s="41" t="str">
        <f aca="false">IF(A10246="","",INDEX(P_Zone,F10246))</f>
        <v/>
      </c>
      <c r="I10246" s="41" t="str">
        <f aca="false">IF(A10246="","",IF(D10246="Delivered",IF(B10246&lt;=INDEX(P_Due,F10246),1,0),0))</f>
        <v/>
      </c>
    </row>
    <row r="10247" customFormat="false" ht="15" hidden="false" customHeight="false" outlineLevel="0" collapsed="false">
      <c r="A10247" s="37"/>
      <c r="B10247" s="38"/>
      <c r="C10247" s="39"/>
      <c r="D10247" s="39"/>
      <c r="E10247" s="39"/>
      <c r="F10247" s="41" t="str">
        <f aca="false">IF(A10247="","",MATCH(A10247,P_ID,1))</f>
        <v/>
      </c>
      <c r="G10247" s="41" t="str">
        <f aca="false">IF(A10247="","",INDEX(P_Svc,F10247))</f>
        <v/>
      </c>
      <c r="H10247" s="41" t="str">
        <f aca="false">IF(A10247="","",INDEX(P_Zone,F10247))</f>
        <v/>
      </c>
      <c r="I10247" s="41" t="str">
        <f aca="false">IF(A10247="","",IF(D10247="Delivered",IF(B10247&lt;=INDEX(P_Due,F10247),1,0),0))</f>
        <v/>
      </c>
    </row>
    <row r="10248" customFormat="false" ht="15" hidden="false" customHeight="false" outlineLevel="0" collapsed="false">
      <c r="A10248" s="37"/>
      <c r="B10248" s="38"/>
      <c r="C10248" s="39"/>
      <c r="D10248" s="39"/>
      <c r="E10248" s="39"/>
      <c r="F10248" s="41" t="str">
        <f aca="false">IF(A10248="","",MATCH(A10248,P_ID,1))</f>
        <v/>
      </c>
      <c r="G10248" s="41" t="str">
        <f aca="false">IF(A10248="","",INDEX(P_Svc,F10248))</f>
        <v/>
      </c>
      <c r="H10248" s="41" t="str">
        <f aca="false">IF(A10248="","",INDEX(P_Zone,F10248))</f>
        <v/>
      </c>
      <c r="I10248" s="41" t="str">
        <f aca="false">IF(A10248="","",IF(D10248="Delivered",IF(B10248&lt;=INDEX(P_Due,F10248),1,0),0))</f>
        <v/>
      </c>
    </row>
    <row r="10249" customFormat="false" ht="15" hidden="false" customHeight="false" outlineLevel="0" collapsed="false">
      <c r="A10249" s="37"/>
      <c r="B10249" s="38"/>
      <c r="C10249" s="39"/>
      <c r="D10249" s="39"/>
      <c r="E10249" s="39"/>
      <c r="F10249" s="41" t="str">
        <f aca="false">IF(A10249="","",MATCH(A10249,P_ID,1))</f>
        <v/>
      </c>
      <c r="G10249" s="41" t="str">
        <f aca="false">IF(A10249="","",INDEX(P_Svc,F10249))</f>
        <v/>
      </c>
      <c r="H10249" s="41" t="str">
        <f aca="false">IF(A10249="","",INDEX(P_Zone,F10249))</f>
        <v/>
      </c>
      <c r="I10249" s="41" t="str">
        <f aca="false">IF(A10249="","",IF(D10249="Delivered",IF(B10249&lt;=INDEX(P_Due,F10249),1,0),0))</f>
        <v/>
      </c>
    </row>
    <row r="10250" customFormat="false" ht="15" hidden="false" customHeight="false" outlineLevel="0" collapsed="false">
      <c r="A10250" s="37"/>
      <c r="B10250" s="38"/>
      <c r="C10250" s="39"/>
      <c r="D10250" s="39"/>
      <c r="E10250" s="39"/>
      <c r="F10250" s="41" t="str">
        <f aca="false">IF(A10250="","",MATCH(A10250,P_ID,1))</f>
        <v/>
      </c>
      <c r="G10250" s="41" t="str">
        <f aca="false">IF(A10250="","",INDEX(P_Svc,F10250))</f>
        <v/>
      </c>
      <c r="H10250" s="41" t="str">
        <f aca="false">IF(A10250="","",INDEX(P_Zone,F10250))</f>
        <v/>
      </c>
      <c r="I10250" s="41" t="str">
        <f aca="false">IF(A10250="","",IF(D10250="Delivered",IF(B10250&lt;=INDEX(P_Due,F10250),1,0),0))</f>
        <v/>
      </c>
    </row>
    <row r="10251" customFormat="false" ht="15" hidden="false" customHeight="false" outlineLevel="0" collapsed="false">
      <c r="A10251" s="37"/>
      <c r="B10251" s="38"/>
      <c r="C10251" s="39"/>
      <c r="D10251" s="39"/>
      <c r="E10251" s="39"/>
      <c r="F10251" s="41" t="str">
        <f aca="false">IF(A10251="","",MATCH(A10251,P_ID,1))</f>
        <v/>
      </c>
      <c r="G10251" s="41" t="str">
        <f aca="false">IF(A10251="","",INDEX(P_Svc,F10251))</f>
        <v/>
      </c>
      <c r="H10251" s="41" t="str">
        <f aca="false">IF(A10251="","",INDEX(P_Zone,F10251))</f>
        <v/>
      </c>
      <c r="I10251" s="41" t="str">
        <f aca="false">IF(A10251="","",IF(D10251="Delivered",IF(B10251&lt;=INDEX(P_Due,F10251),1,0),0))</f>
        <v/>
      </c>
    </row>
    <row r="10252" customFormat="false" ht="15" hidden="false" customHeight="false" outlineLevel="0" collapsed="false">
      <c r="A10252" s="37"/>
      <c r="B10252" s="38"/>
      <c r="C10252" s="39"/>
      <c r="D10252" s="39"/>
      <c r="E10252" s="39"/>
      <c r="F10252" s="41" t="str">
        <f aca="false">IF(A10252="","",MATCH(A10252,P_ID,1))</f>
        <v/>
      </c>
      <c r="G10252" s="41" t="str">
        <f aca="false">IF(A10252="","",INDEX(P_Svc,F10252))</f>
        <v/>
      </c>
      <c r="H10252" s="41" t="str">
        <f aca="false">IF(A10252="","",INDEX(P_Zone,F10252))</f>
        <v/>
      </c>
      <c r="I10252" s="41" t="str">
        <f aca="false">IF(A10252="","",IF(D10252="Delivered",IF(B10252&lt;=INDEX(P_Due,F10252),1,0),0))</f>
        <v/>
      </c>
    </row>
    <row r="10253" customFormat="false" ht="15" hidden="false" customHeight="false" outlineLevel="0" collapsed="false">
      <c r="A10253" s="37"/>
      <c r="B10253" s="38"/>
      <c r="C10253" s="39"/>
      <c r="D10253" s="39"/>
      <c r="E10253" s="39"/>
      <c r="F10253" s="41" t="str">
        <f aca="false">IF(A10253="","",MATCH(A10253,P_ID,1))</f>
        <v/>
      </c>
      <c r="G10253" s="41" t="str">
        <f aca="false">IF(A10253="","",INDEX(P_Svc,F10253))</f>
        <v/>
      </c>
      <c r="H10253" s="41" t="str">
        <f aca="false">IF(A10253="","",INDEX(P_Zone,F10253))</f>
        <v/>
      </c>
      <c r="I10253" s="41" t="str">
        <f aca="false">IF(A10253="","",IF(D10253="Delivered",IF(B10253&lt;=INDEX(P_Due,F10253),1,0),0))</f>
        <v/>
      </c>
    </row>
    <row r="10254" customFormat="false" ht="15" hidden="false" customHeight="false" outlineLevel="0" collapsed="false">
      <c r="A10254" s="37"/>
      <c r="B10254" s="38"/>
      <c r="C10254" s="39"/>
      <c r="D10254" s="39"/>
      <c r="E10254" s="39"/>
      <c r="F10254" s="41" t="str">
        <f aca="false">IF(A10254="","",MATCH(A10254,P_ID,1))</f>
        <v/>
      </c>
      <c r="G10254" s="41" t="str">
        <f aca="false">IF(A10254="","",INDEX(P_Svc,F10254))</f>
        <v/>
      </c>
      <c r="H10254" s="41" t="str">
        <f aca="false">IF(A10254="","",INDEX(P_Zone,F10254))</f>
        <v/>
      </c>
      <c r="I10254" s="41" t="str">
        <f aca="false">IF(A10254="","",IF(D10254="Delivered",IF(B10254&lt;=INDEX(P_Due,F10254),1,0),0))</f>
        <v/>
      </c>
    </row>
    <row r="10255" customFormat="false" ht="15" hidden="false" customHeight="false" outlineLevel="0" collapsed="false">
      <c r="A10255" s="37"/>
      <c r="B10255" s="38"/>
      <c r="C10255" s="39"/>
      <c r="D10255" s="39"/>
      <c r="E10255" s="39"/>
      <c r="F10255" s="41" t="str">
        <f aca="false">IF(A10255="","",MATCH(A10255,P_ID,1))</f>
        <v/>
      </c>
      <c r="G10255" s="41" t="str">
        <f aca="false">IF(A10255="","",INDEX(P_Svc,F10255))</f>
        <v/>
      </c>
      <c r="H10255" s="41" t="str">
        <f aca="false">IF(A10255="","",INDEX(P_Zone,F10255))</f>
        <v/>
      </c>
      <c r="I10255" s="41" t="str">
        <f aca="false">IF(A10255="","",IF(D10255="Delivered",IF(B10255&lt;=INDEX(P_Due,F10255),1,0),0))</f>
        <v/>
      </c>
    </row>
    <row r="10256" customFormat="false" ht="15" hidden="false" customHeight="false" outlineLevel="0" collapsed="false">
      <c r="A10256" s="37"/>
      <c r="B10256" s="38"/>
      <c r="C10256" s="39"/>
      <c r="D10256" s="39"/>
      <c r="E10256" s="39"/>
      <c r="F10256" s="41" t="str">
        <f aca="false">IF(A10256="","",MATCH(A10256,P_ID,1))</f>
        <v/>
      </c>
      <c r="G10256" s="41" t="str">
        <f aca="false">IF(A10256="","",INDEX(P_Svc,F10256))</f>
        <v/>
      </c>
      <c r="H10256" s="41" t="str">
        <f aca="false">IF(A10256="","",INDEX(P_Zone,F10256))</f>
        <v/>
      </c>
      <c r="I10256" s="41" t="str">
        <f aca="false">IF(A10256="","",IF(D10256="Delivered",IF(B10256&lt;=INDEX(P_Due,F10256),1,0),0))</f>
        <v/>
      </c>
    </row>
    <row r="10257" customFormat="false" ht="15" hidden="false" customHeight="false" outlineLevel="0" collapsed="false">
      <c r="A10257" s="37"/>
      <c r="B10257" s="38"/>
      <c r="C10257" s="39"/>
      <c r="D10257" s="39"/>
      <c r="E10257" s="39"/>
      <c r="F10257" s="41" t="str">
        <f aca="false">IF(A10257="","",MATCH(A10257,P_ID,1))</f>
        <v/>
      </c>
      <c r="G10257" s="41" t="str">
        <f aca="false">IF(A10257="","",INDEX(P_Svc,F10257))</f>
        <v/>
      </c>
      <c r="H10257" s="41" t="str">
        <f aca="false">IF(A10257="","",INDEX(P_Zone,F10257))</f>
        <v/>
      </c>
      <c r="I10257" s="41" t="str">
        <f aca="false">IF(A10257="","",IF(D10257="Delivered",IF(B10257&lt;=INDEX(P_Due,F10257),1,0),0))</f>
        <v/>
      </c>
    </row>
    <row r="10258" customFormat="false" ht="15" hidden="false" customHeight="false" outlineLevel="0" collapsed="false">
      <c r="A10258" s="37"/>
      <c r="B10258" s="38"/>
      <c r="C10258" s="39"/>
      <c r="D10258" s="39"/>
      <c r="E10258" s="39"/>
      <c r="F10258" s="41" t="str">
        <f aca="false">IF(A10258="","",MATCH(A10258,P_ID,1))</f>
        <v/>
      </c>
      <c r="G10258" s="41" t="str">
        <f aca="false">IF(A10258="","",INDEX(P_Svc,F10258))</f>
        <v/>
      </c>
      <c r="H10258" s="41" t="str">
        <f aca="false">IF(A10258="","",INDEX(P_Zone,F10258))</f>
        <v/>
      </c>
      <c r="I10258" s="41" t="str">
        <f aca="false">IF(A10258="","",IF(D10258="Delivered",IF(B10258&lt;=INDEX(P_Due,F10258),1,0),0))</f>
        <v/>
      </c>
    </row>
    <row r="10259" customFormat="false" ht="15" hidden="false" customHeight="false" outlineLevel="0" collapsed="false">
      <c r="A10259" s="37"/>
      <c r="B10259" s="38"/>
      <c r="C10259" s="39"/>
      <c r="D10259" s="39"/>
      <c r="E10259" s="39"/>
      <c r="F10259" s="41" t="str">
        <f aca="false">IF(A10259="","",MATCH(A10259,P_ID,1))</f>
        <v/>
      </c>
      <c r="G10259" s="41" t="str">
        <f aca="false">IF(A10259="","",INDEX(P_Svc,F10259))</f>
        <v/>
      </c>
      <c r="H10259" s="41" t="str">
        <f aca="false">IF(A10259="","",INDEX(P_Zone,F10259))</f>
        <v/>
      </c>
      <c r="I10259" s="41" t="str">
        <f aca="false">IF(A10259="","",IF(D10259="Delivered",IF(B10259&lt;=INDEX(P_Due,F10259),1,0),0))</f>
        <v/>
      </c>
    </row>
    <row r="10260" customFormat="false" ht="15" hidden="false" customHeight="false" outlineLevel="0" collapsed="false">
      <c r="A10260" s="37"/>
      <c r="B10260" s="38"/>
      <c r="C10260" s="39"/>
      <c r="D10260" s="39"/>
      <c r="E10260" s="39"/>
      <c r="F10260" s="41" t="str">
        <f aca="false">IF(A10260="","",MATCH(A10260,P_ID,1))</f>
        <v/>
      </c>
      <c r="G10260" s="41" t="str">
        <f aca="false">IF(A10260="","",INDEX(P_Svc,F10260))</f>
        <v/>
      </c>
      <c r="H10260" s="41" t="str">
        <f aca="false">IF(A10260="","",INDEX(P_Zone,F10260))</f>
        <v/>
      </c>
      <c r="I10260" s="41" t="str">
        <f aca="false">IF(A10260="","",IF(D10260="Delivered",IF(B10260&lt;=INDEX(P_Due,F10260),1,0),0))</f>
        <v/>
      </c>
    </row>
    <row r="10261" customFormat="false" ht="15" hidden="false" customHeight="false" outlineLevel="0" collapsed="false">
      <c r="A10261" s="37"/>
      <c r="B10261" s="38"/>
      <c r="C10261" s="39"/>
      <c r="D10261" s="39"/>
      <c r="E10261" s="39"/>
      <c r="F10261" s="41" t="str">
        <f aca="false">IF(A10261="","",MATCH(A10261,P_ID,1))</f>
        <v/>
      </c>
      <c r="G10261" s="41" t="str">
        <f aca="false">IF(A10261="","",INDEX(P_Svc,F10261))</f>
        <v/>
      </c>
      <c r="H10261" s="41" t="str">
        <f aca="false">IF(A10261="","",INDEX(P_Zone,F10261))</f>
        <v/>
      </c>
      <c r="I10261" s="41" t="str">
        <f aca="false">IF(A10261="","",IF(D10261="Delivered",IF(B10261&lt;=INDEX(P_Due,F10261),1,0),0))</f>
        <v/>
      </c>
    </row>
    <row r="10262" customFormat="false" ht="15" hidden="false" customHeight="false" outlineLevel="0" collapsed="false">
      <c r="A10262" s="37"/>
      <c r="B10262" s="38"/>
      <c r="C10262" s="39"/>
      <c r="D10262" s="39"/>
      <c r="E10262" s="39"/>
      <c r="F10262" s="41" t="str">
        <f aca="false">IF(A10262="","",MATCH(A10262,P_ID,1))</f>
        <v/>
      </c>
      <c r="G10262" s="41" t="str">
        <f aca="false">IF(A10262="","",INDEX(P_Svc,F10262))</f>
        <v/>
      </c>
      <c r="H10262" s="41" t="str">
        <f aca="false">IF(A10262="","",INDEX(P_Zone,F10262))</f>
        <v/>
      </c>
      <c r="I10262" s="41" t="str">
        <f aca="false">IF(A10262="","",IF(D10262="Delivered",IF(B10262&lt;=INDEX(P_Due,F10262),1,0),0))</f>
        <v/>
      </c>
    </row>
    <row r="10263" customFormat="false" ht="15" hidden="false" customHeight="false" outlineLevel="0" collapsed="false">
      <c r="A10263" s="37"/>
      <c r="B10263" s="38"/>
      <c r="C10263" s="39"/>
      <c r="D10263" s="39"/>
      <c r="E10263" s="39"/>
      <c r="F10263" s="41" t="str">
        <f aca="false">IF(A10263="","",MATCH(A10263,P_ID,1))</f>
        <v/>
      </c>
      <c r="G10263" s="41" t="str">
        <f aca="false">IF(A10263="","",INDEX(P_Svc,F10263))</f>
        <v/>
      </c>
      <c r="H10263" s="41" t="str">
        <f aca="false">IF(A10263="","",INDEX(P_Zone,F10263))</f>
        <v/>
      </c>
      <c r="I10263" s="41" t="str">
        <f aca="false">IF(A10263="","",IF(D10263="Delivered",IF(B10263&lt;=INDEX(P_Due,F10263),1,0),0))</f>
        <v/>
      </c>
    </row>
    <row r="10264" customFormat="false" ht="15" hidden="false" customHeight="false" outlineLevel="0" collapsed="false">
      <c r="A10264" s="37"/>
      <c r="B10264" s="38"/>
      <c r="C10264" s="39"/>
      <c r="D10264" s="39"/>
      <c r="E10264" s="39"/>
      <c r="F10264" s="41" t="str">
        <f aca="false">IF(A10264="","",MATCH(A10264,P_ID,1))</f>
        <v/>
      </c>
      <c r="G10264" s="41" t="str">
        <f aca="false">IF(A10264="","",INDEX(P_Svc,F10264))</f>
        <v/>
      </c>
      <c r="H10264" s="41" t="str">
        <f aca="false">IF(A10264="","",INDEX(P_Zone,F10264))</f>
        <v/>
      </c>
      <c r="I10264" s="41" t="str">
        <f aca="false">IF(A10264="","",IF(D10264="Delivered",IF(B10264&lt;=INDEX(P_Due,F10264),1,0),0))</f>
        <v/>
      </c>
    </row>
    <row r="10265" customFormat="false" ht="15" hidden="false" customHeight="false" outlineLevel="0" collapsed="false">
      <c r="A10265" s="37"/>
      <c r="B10265" s="38"/>
      <c r="C10265" s="39"/>
      <c r="D10265" s="39"/>
      <c r="E10265" s="39"/>
      <c r="F10265" s="41" t="str">
        <f aca="false">IF(A10265="","",MATCH(A10265,P_ID,1))</f>
        <v/>
      </c>
      <c r="G10265" s="41" t="str">
        <f aca="false">IF(A10265="","",INDEX(P_Svc,F10265))</f>
        <v/>
      </c>
      <c r="H10265" s="41" t="str">
        <f aca="false">IF(A10265="","",INDEX(P_Zone,F10265))</f>
        <v/>
      </c>
      <c r="I10265" s="41" t="str">
        <f aca="false">IF(A10265="","",IF(D10265="Delivered",IF(B10265&lt;=INDEX(P_Due,F10265),1,0),0))</f>
        <v/>
      </c>
    </row>
    <row r="10266" customFormat="false" ht="15" hidden="false" customHeight="false" outlineLevel="0" collapsed="false">
      <c r="A10266" s="37"/>
      <c r="B10266" s="38"/>
      <c r="C10266" s="39"/>
      <c r="D10266" s="39"/>
      <c r="E10266" s="39"/>
      <c r="F10266" s="41" t="str">
        <f aca="false">IF(A10266="","",MATCH(A10266,P_ID,1))</f>
        <v/>
      </c>
      <c r="G10266" s="41" t="str">
        <f aca="false">IF(A10266="","",INDEX(P_Svc,F10266))</f>
        <v/>
      </c>
      <c r="H10266" s="41" t="str">
        <f aca="false">IF(A10266="","",INDEX(P_Zone,F10266))</f>
        <v/>
      </c>
      <c r="I10266" s="41" t="str">
        <f aca="false">IF(A10266="","",IF(D10266="Delivered",IF(B10266&lt;=INDEX(P_Due,F10266),1,0),0))</f>
        <v/>
      </c>
    </row>
    <row r="10267" customFormat="false" ht="15" hidden="false" customHeight="false" outlineLevel="0" collapsed="false">
      <c r="A10267" s="37"/>
      <c r="B10267" s="38"/>
      <c r="C10267" s="39"/>
      <c r="D10267" s="39"/>
      <c r="E10267" s="39"/>
      <c r="F10267" s="41" t="str">
        <f aca="false">IF(A10267="","",MATCH(A10267,P_ID,1))</f>
        <v/>
      </c>
      <c r="G10267" s="41" t="str">
        <f aca="false">IF(A10267="","",INDEX(P_Svc,F10267))</f>
        <v/>
      </c>
      <c r="H10267" s="41" t="str">
        <f aca="false">IF(A10267="","",INDEX(P_Zone,F10267))</f>
        <v/>
      </c>
      <c r="I10267" s="41" t="str">
        <f aca="false">IF(A10267="","",IF(D10267="Delivered",IF(B10267&lt;=INDEX(P_Due,F10267),1,0),0))</f>
        <v/>
      </c>
    </row>
    <row r="10268" customFormat="false" ht="15" hidden="false" customHeight="false" outlineLevel="0" collapsed="false">
      <c r="A10268" s="37"/>
      <c r="B10268" s="38"/>
      <c r="C10268" s="39"/>
      <c r="D10268" s="39"/>
      <c r="E10268" s="39"/>
      <c r="F10268" s="41" t="str">
        <f aca="false">IF(A10268="","",MATCH(A10268,P_ID,1))</f>
        <v/>
      </c>
      <c r="G10268" s="41" t="str">
        <f aca="false">IF(A10268="","",INDEX(P_Svc,F10268))</f>
        <v/>
      </c>
      <c r="H10268" s="41" t="str">
        <f aca="false">IF(A10268="","",INDEX(P_Zone,F10268))</f>
        <v/>
      </c>
      <c r="I10268" s="41" t="str">
        <f aca="false">IF(A10268="","",IF(D10268="Delivered",IF(B10268&lt;=INDEX(P_Due,F10268),1,0),0))</f>
        <v/>
      </c>
    </row>
    <row r="10269" customFormat="false" ht="15" hidden="false" customHeight="false" outlineLevel="0" collapsed="false">
      <c r="A10269" s="37"/>
      <c r="B10269" s="38"/>
      <c r="C10269" s="39"/>
      <c r="D10269" s="39"/>
      <c r="E10269" s="39"/>
      <c r="F10269" s="41" t="str">
        <f aca="false">IF(A10269="","",MATCH(A10269,P_ID,1))</f>
        <v/>
      </c>
      <c r="G10269" s="41" t="str">
        <f aca="false">IF(A10269="","",INDEX(P_Svc,F10269))</f>
        <v/>
      </c>
      <c r="H10269" s="41" t="str">
        <f aca="false">IF(A10269="","",INDEX(P_Zone,F10269))</f>
        <v/>
      </c>
      <c r="I10269" s="41" t="str">
        <f aca="false">IF(A10269="","",IF(D10269="Delivered",IF(B10269&lt;=INDEX(P_Due,F10269),1,0),0))</f>
        <v/>
      </c>
    </row>
    <row r="10270" customFormat="false" ht="15" hidden="false" customHeight="false" outlineLevel="0" collapsed="false">
      <c r="A10270" s="37"/>
      <c r="B10270" s="38"/>
      <c r="C10270" s="39"/>
      <c r="D10270" s="39"/>
      <c r="E10270" s="39"/>
      <c r="F10270" s="41" t="str">
        <f aca="false">IF(A10270="","",MATCH(A10270,P_ID,1))</f>
        <v/>
      </c>
      <c r="G10270" s="41" t="str">
        <f aca="false">IF(A10270="","",INDEX(P_Svc,F10270))</f>
        <v/>
      </c>
      <c r="H10270" s="41" t="str">
        <f aca="false">IF(A10270="","",INDEX(P_Zone,F10270))</f>
        <v/>
      </c>
      <c r="I10270" s="41" t="str">
        <f aca="false">IF(A10270="","",IF(D10270="Delivered",IF(B10270&lt;=INDEX(P_Due,F10270),1,0),0))</f>
        <v/>
      </c>
    </row>
    <row r="10271" customFormat="false" ht="15" hidden="false" customHeight="false" outlineLevel="0" collapsed="false">
      <c r="A10271" s="37"/>
      <c r="B10271" s="38"/>
      <c r="C10271" s="39"/>
      <c r="D10271" s="39"/>
      <c r="E10271" s="39"/>
      <c r="F10271" s="41" t="str">
        <f aca="false">IF(A10271="","",MATCH(A10271,P_ID,1))</f>
        <v/>
      </c>
      <c r="G10271" s="41" t="str">
        <f aca="false">IF(A10271="","",INDEX(P_Svc,F10271))</f>
        <v/>
      </c>
      <c r="H10271" s="41" t="str">
        <f aca="false">IF(A10271="","",INDEX(P_Zone,F10271))</f>
        <v/>
      </c>
      <c r="I10271" s="41" t="str">
        <f aca="false">IF(A10271="","",IF(D10271="Delivered",IF(B10271&lt;=INDEX(P_Due,F10271),1,0),0))</f>
        <v/>
      </c>
    </row>
    <row r="10272" customFormat="false" ht="15" hidden="false" customHeight="false" outlineLevel="0" collapsed="false">
      <c r="A10272" s="37"/>
      <c r="B10272" s="38"/>
      <c r="C10272" s="39"/>
      <c r="D10272" s="39"/>
      <c r="E10272" s="39"/>
      <c r="F10272" s="41" t="str">
        <f aca="false">IF(A10272="","",MATCH(A10272,P_ID,1))</f>
        <v/>
      </c>
      <c r="G10272" s="41" t="str">
        <f aca="false">IF(A10272="","",INDEX(P_Svc,F10272))</f>
        <v/>
      </c>
      <c r="H10272" s="41" t="str">
        <f aca="false">IF(A10272="","",INDEX(P_Zone,F10272))</f>
        <v/>
      </c>
      <c r="I10272" s="41" t="str">
        <f aca="false">IF(A10272="","",IF(D10272="Delivered",IF(B10272&lt;=INDEX(P_Due,F10272),1,0),0))</f>
        <v/>
      </c>
    </row>
    <row r="10273" customFormat="false" ht="15" hidden="false" customHeight="false" outlineLevel="0" collapsed="false">
      <c r="A10273" s="37"/>
      <c r="B10273" s="38"/>
      <c r="C10273" s="39"/>
      <c r="D10273" s="39"/>
      <c r="E10273" s="39"/>
      <c r="F10273" s="41" t="str">
        <f aca="false">IF(A10273="","",MATCH(A10273,P_ID,1))</f>
        <v/>
      </c>
      <c r="G10273" s="41" t="str">
        <f aca="false">IF(A10273="","",INDEX(P_Svc,F10273))</f>
        <v/>
      </c>
      <c r="H10273" s="41" t="str">
        <f aca="false">IF(A10273="","",INDEX(P_Zone,F10273))</f>
        <v/>
      </c>
      <c r="I10273" s="41" t="str">
        <f aca="false">IF(A10273="","",IF(D10273="Delivered",IF(B10273&lt;=INDEX(P_Due,F10273),1,0),0))</f>
        <v/>
      </c>
    </row>
    <row r="10274" customFormat="false" ht="15" hidden="false" customHeight="false" outlineLevel="0" collapsed="false">
      <c r="A10274" s="37"/>
      <c r="B10274" s="38"/>
      <c r="C10274" s="39"/>
      <c r="D10274" s="39"/>
      <c r="E10274" s="39"/>
      <c r="F10274" s="41" t="str">
        <f aca="false">IF(A10274="","",MATCH(A10274,P_ID,1))</f>
        <v/>
      </c>
      <c r="G10274" s="41" t="str">
        <f aca="false">IF(A10274="","",INDEX(P_Svc,F10274))</f>
        <v/>
      </c>
      <c r="H10274" s="41" t="str">
        <f aca="false">IF(A10274="","",INDEX(P_Zone,F10274))</f>
        <v/>
      </c>
      <c r="I10274" s="41" t="str">
        <f aca="false">IF(A10274="","",IF(D10274="Delivered",IF(B10274&lt;=INDEX(P_Due,F10274),1,0),0))</f>
        <v/>
      </c>
    </row>
    <row r="10275" customFormat="false" ht="15" hidden="false" customHeight="false" outlineLevel="0" collapsed="false">
      <c r="A10275" s="37"/>
      <c r="B10275" s="38"/>
      <c r="C10275" s="39"/>
      <c r="D10275" s="39"/>
      <c r="E10275" s="39"/>
      <c r="F10275" s="41" t="str">
        <f aca="false">IF(A10275="","",MATCH(A10275,P_ID,1))</f>
        <v/>
      </c>
      <c r="G10275" s="41" t="str">
        <f aca="false">IF(A10275="","",INDEX(P_Svc,F10275))</f>
        <v/>
      </c>
      <c r="H10275" s="41" t="str">
        <f aca="false">IF(A10275="","",INDEX(P_Zone,F10275))</f>
        <v/>
      </c>
      <c r="I10275" s="41" t="str">
        <f aca="false">IF(A10275="","",IF(D10275="Delivered",IF(B10275&lt;=INDEX(P_Due,F10275),1,0),0))</f>
        <v/>
      </c>
    </row>
    <row r="10276" customFormat="false" ht="15" hidden="false" customHeight="false" outlineLevel="0" collapsed="false">
      <c r="A10276" s="37"/>
      <c r="B10276" s="38"/>
      <c r="C10276" s="39"/>
      <c r="D10276" s="39"/>
      <c r="E10276" s="39"/>
      <c r="F10276" s="41" t="str">
        <f aca="false">IF(A10276="","",MATCH(A10276,P_ID,1))</f>
        <v/>
      </c>
      <c r="G10276" s="41" t="str">
        <f aca="false">IF(A10276="","",INDEX(P_Svc,F10276))</f>
        <v/>
      </c>
      <c r="H10276" s="41" t="str">
        <f aca="false">IF(A10276="","",INDEX(P_Zone,F10276))</f>
        <v/>
      </c>
      <c r="I10276" s="41" t="str">
        <f aca="false">IF(A10276="","",IF(D10276="Delivered",IF(B10276&lt;=INDEX(P_Due,F10276),1,0),0))</f>
        <v/>
      </c>
    </row>
    <row r="10277" customFormat="false" ht="15" hidden="false" customHeight="false" outlineLevel="0" collapsed="false">
      <c r="A10277" s="37"/>
      <c r="B10277" s="38"/>
      <c r="C10277" s="39"/>
      <c r="D10277" s="39"/>
      <c r="E10277" s="39"/>
      <c r="F10277" s="41" t="str">
        <f aca="false">IF(A10277="","",MATCH(A10277,P_ID,1))</f>
        <v/>
      </c>
      <c r="G10277" s="41" t="str">
        <f aca="false">IF(A10277="","",INDEX(P_Svc,F10277))</f>
        <v/>
      </c>
      <c r="H10277" s="41" t="str">
        <f aca="false">IF(A10277="","",INDEX(P_Zone,F10277))</f>
        <v/>
      </c>
      <c r="I10277" s="41" t="str">
        <f aca="false">IF(A10277="","",IF(D10277="Delivered",IF(B10277&lt;=INDEX(P_Due,F10277),1,0),0))</f>
        <v/>
      </c>
    </row>
    <row r="10278" customFormat="false" ht="15" hidden="false" customHeight="false" outlineLevel="0" collapsed="false">
      <c r="A10278" s="37"/>
      <c r="B10278" s="38"/>
      <c r="C10278" s="39"/>
      <c r="D10278" s="39"/>
      <c r="E10278" s="39"/>
      <c r="F10278" s="41" t="str">
        <f aca="false">IF(A10278="","",MATCH(A10278,P_ID,1))</f>
        <v/>
      </c>
      <c r="G10278" s="41" t="str">
        <f aca="false">IF(A10278="","",INDEX(P_Svc,F10278))</f>
        <v/>
      </c>
      <c r="H10278" s="41" t="str">
        <f aca="false">IF(A10278="","",INDEX(P_Zone,F10278))</f>
        <v/>
      </c>
      <c r="I10278" s="41" t="str">
        <f aca="false">IF(A10278="","",IF(D10278="Delivered",IF(B10278&lt;=INDEX(P_Due,F10278),1,0),0))</f>
        <v/>
      </c>
    </row>
    <row r="10279" customFormat="false" ht="15" hidden="false" customHeight="false" outlineLevel="0" collapsed="false">
      <c r="A10279" s="37"/>
      <c r="B10279" s="38"/>
      <c r="C10279" s="39"/>
      <c r="D10279" s="39"/>
      <c r="E10279" s="39"/>
      <c r="F10279" s="41" t="str">
        <f aca="false">IF(A10279="","",MATCH(A10279,P_ID,1))</f>
        <v/>
      </c>
      <c r="G10279" s="41" t="str">
        <f aca="false">IF(A10279="","",INDEX(P_Svc,F10279))</f>
        <v/>
      </c>
      <c r="H10279" s="41" t="str">
        <f aca="false">IF(A10279="","",INDEX(P_Zone,F10279))</f>
        <v/>
      </c>
      <c r="I10279" s="41" t="str">
        <f aca="false">IF(A10279="","",IF(D10279="Delivered",IF(B10279&lt;=INDEX(P_Due,F10279),1,0),0))</f>
        <v/>
      </c>
    </row>
    <row r="10280" customFormat="false" ht="15" hidden="false" customHeight="false" outlineLevel="0" collapsed="false">
      <c r="A10280" s="37"/>
      <c r="B10280" s="38"/>
      <c r="C10280" s="39"/>
      <c r="D10280" s="39"/>
      <c r="E10280" s="39"/>
      <c r="F10280" s="41" t="str">
        <f aca="false">IF(A10280="","",MATCH(A10280,P_ID,1))</f>
        <v/>
      </c>
      <c r="G10280" s="41" t="str">
        <f aca="false">IF(A10280="","",INDEX(P_Svc,F10280))</f>
        <v/>
      </c>
      <c r="H10280" s="41" t="str">
        <f aca="false">IF(A10280="","",INDEX(P_Zone,F10280))</f>
        <v/>
      </c>
      <c r="I10280" s="41" t="str">
        <f aca="false">IF(A10280="","",IF(D10280="Delivered",IF(B10280&lt;=INDEX(P_Due,F10280),1,0),0))</f>
        <v/>
      </c>
    </row>
    <row r="10281" customFormat="false" ht="15" hidden="false" customHeight="false" outlineLevel="0" collapsed="false">
      <c r="A10281" s="37"/>
      <c r="B10281" s="38"/>
      <c r="C10281" s="39"/>
      <c r="D10281" s="39"/>
      <c r="E10281" s="39"/>
      <c r="F10281" s="41" t="str">
        <f aca="false">IF(A10281="","",MATCH(A10281,P_ID,1))</f>
        <v/>
      </c>
      <c r="G10281" s="41" t="str">
        <f aca="false">IF(A10281="","",INDEX(P_Svc,F10281))</f>
        <v/>
      </c>
      <c r="H10281" s="41" t="str">
        <f aca="false">IF(A10281="","",INDEX(P_Zone,F10281))</f>
        <v/>
      </c>
      <c r="I10281" s="41" t="str">
        <f aca="false">IF(A10281="","",IF(D10281="Delivered",IF(B10281&lt;=INDEX(P_Due,F10281),1,0),0))</f>
        <v/>
      </c>
    </row>
    <row r="10282" customFormat="false" ht="15" hidden="false" customHeight="false" outlineLevel="0" collapsed="false">
      <c r="A10282" s="37"/>
      <c r="B10282" s="38"/>
      <c r="C10282" s="39"/>
      <c r="D10282" s="39"/>
      <c r="E10282" s="39"/>
      <c r="F10282" s="41" t="str">
        <f aca="false">IF(A10282="","",MATCH(A10282,P_ID,1))</f>
        <v/>
      </c>
      <c r="G10282" s="41" t="str">
        <f aca="false">IF(A10282="","",INDEX(P_Svc,F10282))</f>
        <v/>
      </c>
      <c r="H10282" s="41" t="str">
        <f aca="false">IF(A10282="","",INDEX(P_Zone,F10282))</f>
        <v/>
      </c>
      <c r="I10282" s="41" t="str">
        <f aca="false">IF(A10282="","",IF(D10282="Delivered",IF(B10282&lt;=INDEX(P_Due,F10282),1,0),0))</f>
        <v/>
      </c>
    </row>
    <row r="10283" customFormat="false" ht="15" hidden="false" customHeight="false" outlineLevel="0" collapsed="false">
      <c r="A10283" s="37"/>
      <c r="B10283" s="38"/>
      <c r="C10283" s="39"/>
      <c r="D10283" s="39"/>
      <c r="E10283" s="39"/>
      <c r="F10283" s="41" t="str">
        <f aca="false">IF(A10283="","",MATCH(A10283,P_ID,1))</f>
        <v/>
      </c>
      <c r="G10283" s="41" t="str">
        <f aca="false">IF(A10283="","",INDEX(P_Svc,F10283))</f>
        <v/>
      </c>
      <c r="H10283" s="41" t="str">
        <f aca="false">IF(A10283="","",INDEX(P_Zone,F10283))</f>
        <v/>
      </c>
      <c r="I10283" s="41" t="str">
        <f aca="false">IF(A10283="","",IF(D10283="Delivered",IF(B10283&lt;=INDEX(P_Due,F10283),1,0),0))</f>
        <v/>
      </c>
    </row>
    <row r="10284" customFormat="false" ht="15" hidden="false" customHeight="false" outlineLevel="0" collapsed="false">
      <c r="A10284" s="37"/>
      <c r="B10284" s="38"/>
      <c r="C10284" s="39"/>
      <c r="D10284" s="39"/>
      <c r="E10284" s="39"/>
      <c r="F10284" s="41" t="str">
        <f aca="false">IF(A10284="","",MATCH(A10284,P_ID,1))</f>
        <v/>
      </c>
      <c r="G10284" s="41" t="str">
        <f aca="false">IF(A10284="","",INDEX(P_Svc,F10284))</f>
        <v/>
      </c>
      <c r="H10284" s="41" t="str">
        <f aca="false">IF(A10284="","",INDEX(P_Zone,F10284))</f>
        <v/>
      </c>
      <c r="I10284" s="41" t="str">
        <f aca="false">IF(A10284="","",IF(D10284="Delivered",IF(B10284&lt;=INDEX(P_Due,F10284),1,0),0))</f>
        <v/>
      </c>
    </row>
    <row r="10285" customFormat="false" ht="15" hidden="false" customHeight="false" outlineLevel="0" collapsed="false">
      <c r="A10285" s="37"/>
      <c r="B10285" s="38"/>
      <c r="C10285" s="39"/>
      <c r="D10285" s="39"/>
      <c r="E10285" s="39"/>
      <c r="F10285" s="41" t="str">
        <f aca="false">IF(A10285="","",MATCH(A10285,P_ID,1))</f>
        <v/>
      </c>
      <c r="G10285" s="41" t="str">
        <f aca="false">IF(A10285="","",INDEX(P_Svc,F10285))</f>
        <v/>
      </c>
      <c r="H10285" s="41" t="str">
        <f aca="false">IF(A10285="","",INDEX(P_Zone,F10285))</f>
        <v/>
      </c>
      <c r="I10285" s="41" t="str">
        <f aca="false">IF(A10285="","",IF(D10285="Delivered",IF(B10285&lt;=INDEX(P_Due,F10285),1,0),0))</f>
        <v/>
      </c>
    </row>
    <row r="10286" customFormat="false" ht="15" hidden="false" customHeight="false" outlineLevel="0" collapsed="false">
      <c r="A10286" s="37"/>
      <c r="B10286" s="38"/>
      <c r="C10286" s="39"/>
      <c r="D10286" s="39"/>
      <c r="E10286" s="39"/>
      <c r="F10286" s="41" t="str">
        <f aca="false">IF(A10286="","",MATCH(A10286,P_ID,1))</f>
        <v/>
      </c>
      <c r="G10286" s="41" t="str">
        <f aca="false">IF(A10286="","",INDEX(P_Svc,F10286))</f>
        <v/>
      </c>
      <c r="H10286" s="41" t="str">
        <f aca="false">IF(A10286="","",INDEX(P_Zone,F10286))</f>
        <v/>
      </c>
      <c r="I10286" s="41" t="str">
        <f aca="false">IF(A10286="","",IF(D10286="Delivered",IF(B10286&lt;=INDEX(P_Due,F10286),1,0),0))</f>
        <v/>
      </c>
    </row>
    <row r="10287" customFormat="false" ht="15" hidden="false" customHeight="false" outlineLevel="0" collapsed="false">
      <c r="A10287" s="37"/>
      <c r="B10287" s="38"/>
      <c r="C10287" s="39"/>
      <c r="D10287" s="39"/>
      <c r="E10287" s="39"/>
      <c r="F10287" s="41" t="str">
        <f aca="false">IF(A10287="","",MATCH(A10287,P_ID,1))</f>
        <v/>
      </c>
      <c r="G10287" s="41" t="str">
        <f aca="false">IF(A10287="","",INDEX(P_Svc,F10287))</f>
        <v/>
      </c>
      <c r="H10287" s="41" t="str">
        <f aca="false">IF(A10287="","",INDEX(P_Zone,F10287))</f>
        <v/>
      </c>
      <c r="I10287" s="41" t="str">
        <f aca="false">IF(A10287="","",IF(D10287="Delivered",IF(B10287&lt;=INDEX(P_Due,F10287),1,0),0))</f>
        <v/>
      </c>
    </row>
    <row r="10288" customFormat="false" ht="15" hidden="false" customHeight="false" outlineLevel="0" collapsed="false">
      <c r="A10288" s="37"/>
      <c r="B10288" s="38"/>
      <c r="C10288" s="39"/>
      <c r="D10288" s="39"/>
      <c r="E10288" s="39"/>
      <c r="F10288" s="41" t="str">
        <f aca="false">IF(A10288="","",MATCH(A10288,P_ID,1))</f>
        <v/>
      </c>
      <c r="G10288" s="41" t="str">
        <f aca="false">IF(A10288="","",INDEX(P_Svc,F10288))</f>
        <v/>
      </c>
      <c r="H10288" s="41" t="str">
        <f aca="false">IF(A10288="","",INDEX(P_Zone,F10288))</f>
        <v/>
      </c>
      <c r="I10288" s="41" t="str">
        <f aca="false">IF(A10288="","",IF(D10288="Delivered",IF(B10288&lt;=INDEX(P_Due,F10288),1,0),0))</f>
        <v/>
      </c>
    </row>
    <row r="10289" customFormat="false" ht="15" hidden="false" customHeight="false" outlineLevel="0" collapsed="false">
      <c r="A10289" s="37"/>
      <c r="B10289" s="38"/>
      <c r="C10289" s="39"/>
      <c r="D10289" s="39"/>
      <c r="E10289" s="39"/>
      <c r="F10289" s="41" t="str">
        <f aca="false">IF(A10289="","",MATCH(A10289,P_ID,1))</f>
        <v/>
      </c>
      <c r="G10289" s="41" t="str">
        <f aca="false">IF(A10289="","",INDEX(P_Svc,F10289))</f>
        <v/>
      </c>
      <c r="H10289" s="41" t="str">
        <f aca="false">IF(A10289="","",INDEX(P_Zone,F10289))</f>
        <v/>
      </c>
      <c r="I10289" s="41" t="str">
        <f aca="false">IF(A10289="","",IF(D10289="Delivered",IF(B10289&lt;=INDEX(P_Due,F10289),1,0),0))</f>
        <v/>
      </c>
    </row>
    <row r="10290" customFormat="false" ht="15" hidden="false" customHeight="false" outlineLevel="0" collapsed="false">
      <c r="A10290" s="37"/>
      <c r="B10290" s="38"/>
      <c r="C10290" s="39"/>
      <c r="D10290" s="39"/>
      <c r="E10290" s="39"/>
      <c r="F10290" s="41" t="str">
        <f aca="false">IF(A10290="","",MATCH(A10290,P_ID,1))</f>
        <v/>
      </c>
      <c r="G10290" s="41" t="str">
        <f aca="false">IF(A10290="","",INDEX(P_Svc,F10290))</f>
        <v/>
      </c>
      <c r="H10290" s="41" t="str">
        <f aca="false">IF(A10290="","",INDEX(P_Zone,F10290))</f>
        <v/>
      </c>
      <c r="I10290" s="41" t="str">
        <f aca="false">IF(A10290="","",IF(D10290="Delivered",IF(B10290&lt;=INDEX(P_Due,F10290),1,0),0))</f>
        <v/>
      </c>
    </row>
    <row r="10291" customFormat="false" ht="15" hidden="false" customHeight="false" outlineLevel="0" collapsed="false">
      <c r="A10291" s="37"/>
      <c r="B10291" s="38"/>
      <c r="C10291" s="39"/>
      <c r="D10291" s="39"/>
      <c r="E10291" s="39"/>
      <c r="F10291" s="41" t="str">
        <f aca="false">IF(A10291="","",MATCH(A10291,P_ID,1))</f>
        <v/>
      </c>
      <c r="G10291" s="41" t="str">
        <f aca="false">IF(A10291="","",INDEX(P_Svc,F10291))</f>
        <v/>
      </c>
      <c r="H10291" s="41" t="str">
        <f aca="false">IF(A10291="","",INDEX(P_Zone,F10291))</f>
        <v/>
      </c>
      <c r="I10291" s="41" t="str">
        <f aca="false">IF(A10291="","",IF(D10291="Delivered",IF(B10291&lt;=INDEX(P_Due,F10291),1,0),0))</f>
        <v/>
      </c>
    </row>
    <row r="10292" customFormat="false" ht="15" hidden="false" customHeight="false" outlineLevel="0" collapsed="false">
      <c r="A10292" s="37"/>
      <c r="B10292" s="38"/>
      <c r="C10292" s="39"/>
      <c r="D10292" s="39"/>
      <c r="E10292" s="39"/>
      <c r="F10292" s="41" t="str">
        <f aca="false">IF(A10292="","",MATCH(A10292,P_ID,1))</f>
        <v/>
      </c>
      <c r="G10292" s="41" t="str">
        <f aca="false">IF(A10292="","",INDEX(P_Svc,F10292))</f>
        <v/>
      </c>
      <c r="H10292" s="41" t="str">
        <f aca="false">IF(A10292="","",INDEX(P_Zone,F10292))</f>
        <v/>
      </c>
      <c r="I10292" s="41" t="str">
        <f aca="false">IF(A10292="","",IF(D10292="Delivered",IF(B10292&lt;=INDEX(P_Due,F10292),1,0),0))</f>
        <v/>
      </c>
    </row>
    <row r="10293" customFormat="false" ht="15" hidden="false" customHeight="false" outlineLevel="0" collapsed="false">
      <c r="A10293" s="37"/>
      <c r="B10293" s="38"/>
      <c r="C10293" s="39"/>
      <c r="D10293" s="39"/>
      <c r="E10293" s="39"/>
      <c r="F10293" s="41" t="str">
        <f aca="false">IF(A10293="","",MATCH(A10293,P_ID,1))</f>
        <v/>
      </c>
      <c r="G10293" s="41" t="str">
        <f aca="false">IF(A10293="","",INDEX(P_Svc,F10293))</f>
        <v/>
      </c>
      <c r="H10293" s="41" t="str">
        <f aca="false">IF(A10293="","",INDEX(P_Zone,F10293))</f>
        <v/>
      </c>
      <c r="I10293" s="41" t="str">
        <f aca="false">IF(A10293="","",IF(D10293="Delivered",IF(B10293&lt;=INDEX(P_Due,F10293),1,0),0))</f>
        <v/>
      </c>
    </row>
    <row r="10294" customFormat="false" ht="15" hidden="false" customHeight="false" outlineLevel="0" collapsed="false">
      <c r="A10294" s="37"/>
      <c r="B10294" s="38"/>
      <c r="C10294" s="39"/>
      <c r="D10294" s="39"/>
      <c r="E10294" s="39"/>
      <c r="F10294" s="41" t="str">
        <f aca="false">IF(A10294="","",MATCH(A10294,P_ID,1))</f>
        <v/>
      </c>
      <c r="G10294" s="41" t="str">
        <f aca="false">IF(A10294="","",INDEX(P_Svc,F10294))</f>
        <v/>
      </c>
      <c r="H10294" s="41" t="str">
        <f aca="false">IF(A10294="","",INDEX(P_Zone,F10294))</f>
        <v/>
      </c>
      <c r="I10294" s="41" t="str">
        <f aca="false">IF(A10294="","",IF(D10294="Delivered",IF(B10294&lt;=INDEX(P_Due,F10294),1,0),0))</f>
        <v/>
      </c>
    </row>
    <row r="10295" customFormat="false" ht="15" hidden="false" customHeight="false" outlineLevel="0" collapsed="false">
      <c r="A10295" s="37"/>
      <c r="B10295" s="38"/>
      <c r="C10295" s="39"/>
      <c r="D10295" s="39"/>
      <c r="E10295" s="39"/>
      <c r="F10295" s="41" t="str">
        <f aca="false">IF(A10295="","",MATCH(A10295,P_ID,1))</f>
        <v/>
      </c>
      <c r="G10295" s="41" t="str">
        <f aca="false">IF(A10295="","",INDEX(P_Svc,F10295))</f>
        <v/>
      </c>
      <c r="H10295" s="41" t="str">
        <f aca="false">IF(A10295="","",INDEX(P_Zone,F10295))</f>
        <v/>
      </c>
      <c r="I10295" s="41" t="str">
        <f aca="false">IF(A10295="","",IF(D10295="Delivered",IF(B10295&lt;=INDEX(P_Due,F10295),1,0),0))</f>
        <v/>
      </c>
    </row>
    <row r="10296" customFormat="false" ht="15" hidden="false" customHeight="false" outlineLevel="0" collapsed="false">
      <c r="A10296" s="37"/>
      <c r="B10296" s="38"/>
      <c r="C10296" s="39"/>
      <c r="D10296" s="39"/>
      <c r="E10296" s="39"/>
      <c r="F10296" s="41" t="str">
        <f aca="false">IF(A10296="","",MATCH(A10296,P_ID,1))</f>
        <v/>
      </c>
      <c r="G10296" s="41" t="str">
        <f aca="false">IF(A10296="","",INDEX(P_Svc,F10296))</f>
        <v/>
      </c>
      <c r="H10296" s="41" t="str">
        <f aca="false">IF(A10296="","",INDEX(P_Zone,F10296))</f>
        <v/>
      </c>
      <c r="I10296" s="41" t="str">
        <f aca="false">IF(A10296="","",IF(D10296="Delivered",IF(B10296&lt;=INDEX(P_Due,F10296),1,0),0))</f>
        <v/>
      </c>
    </row>
    <row r="10297" customFormat="false" ht="15" hidden="false" customHeight="false" outlineLevel="0" collapsed="false">
      <c r="A10297" s="37"/>
      <c r="B10297" s="38"/>
      <c r="C10297" s="39"/>
      <c r="D10297" s="39"/>
      <c r="E10297" s="39"/>
      <c r="F10297" s="41" t="str">
        <f aca="false">IF(A10297="","",MATCH(A10297,P_ID,1))</f>
        <v/>
      </c>
      <c r="G10297" s="41" t="str">
        <f aca="false">IF(A10297="","",INDEX(P_Svc,F10297))</f>
        <v/>
      </c>
      <c r="H10297" s="41" t="str">
        <f aca="false">IF(A10297="","",INDEX(P_Zone,F10297))</f>
        <v/>
      </c>
      <c r="I10297" s="41" t="str">
        <f aca="false">IF(A10297="","",IF(D10297="Delivered",IF(B10297&lt;=INDEX(P_Due,F10297),1,0),0))</f>
        <v/>
      </c>
    </row>
    <row r="10298" customFormat="false" ht="15" hidden="false" customHeight="false" outlineLevel="0" collapsed="false">
      <c r="A10298" s="37"/>
      <c r="B10298" s="38"/>
      <c r="C10298" s="39"/>
      <c r="D10298" s="39"/>
      <c r="E10298" s="39"/>
      <c r="F10298" s="41" t="str">
        <f aca="false">IF(A10298="","",MATCH(A10298,P_ID,1))</f>
        <v/>
      </c>
      <c r="G10298" s="41" t="str">
        <f aca="false">IF(A10298="","",INDEX(P_Svc,F10298))</f>
        <v/>
      </c>
      <c r="H10298" s="41" t="str">
        <f aca="false">IF(A10298="","",INDEX(P_Zone,F10298))</f>
        <v/>
      </c>
      <c r="I10298" s="41" t="str">
        <f aca="false">IF(A10298="","",IF(D10298="Delivered",IF(B10298&lt;=INDEX(P_Due,F10298),1,0),0))</f>
        <v/>
      </c>
    </row>
    <row r="10299" customFormat="false" ht="15" hidden="false" customHeight="false" outlineLevel="0" collapsed="false">
      <c r="A10299" s="37"/>
      <c r="B10299" s="38"/>
      <c r="C10299" s="39"/>
      <c r="D10299" s="39"/>
      <c r="E10299" s="39"/>
      <c r="F10299" s="41" t="str">
        <f aca="false">IF(A10299="","",MATCH(A10299,P_ID,1))</f>
        <v/>
      </c>
      <c r="G10299" s="41" t="str">
        <f aca="false">IF(A10299="","",INDEX(P_Svc,F10299))</f>
        <v/>
      </c>
      <c r="H10299" s="41" t="str">
        <f aca="false">IF(A10299="","",INDEX(P_Zone,F10299))</f>
        <v/>
      </c>
      <c r="I10299" s="41" t="str">
        <f aca="false">IF(A10299="","",IF(D10299="Delivered",IF(B10299&lt;=INDEX(P_Due,F10299),1,0),0))</f>
        <v/>
      </c>
    </row>
    <row r="10300" customFormat="false" ht="15" hidden="false" customHeight="false" outlineLevel="0" collapsed="false">
      <c r="A10300" s="37"/>
      <c r="B10300" s="38"/>
      <c r="C10300" s="39"/>
      <c r="D10300" s="39"/>
      <c r="E10300" s="39"/>
      <c r="F10300" s="41" t="str">
        <f aca="false">IF(A10300="","",MATCH(A10300,P_ID,1))</f>
        <v/>
      </c>
      <c r="G10300" s="41" t="str">
        <f aca="false">IF(A10300="","",INDEX(P_Svc,F10300))</f>
        <v/>
      </c>
      <c r="H10300" s="41" t="str">
        <f aca="false">IF(A10300="","",INDEX(P_Zone,F10300))</f>
        <v/>
      </c>
      <c r="I10300" s="41" t="str">
        <f aca="false">IF(A10300="","",IF(D10300="Delivered",IF(B10300&lt;=INDEX(P_Due,F10300),1,0),0))</f>
        <v/>
      </c>
    </row>
    <row r="10301" customFormat="false" ht="15" hidden="false" customHeight="false" outlineLevel="0" collapsed="false">
      <c r="A10301" s="37"/>
      <c r="B10301" s="38"/>
      <c r="C10301" s="39"/>
      <c r="D10301" s="39"/>
      <c r="E10301" s="39"/>
      <c r="F10301" s="41" t="str">
        <f aca="false">IF(A10301="","",MATCH(A10301,P_ID,1))</f>
        <v/>
      </c>
      <c r="G10301" s="41" t="str">
        <f aca="false">IF(A10301="","",INDEX(P_Svc,F10301))</f>
        <v/>
      </c>
      <c r="H10301" s="41" t="str">
        <f aca="false">IF(A10301="","",INDEX(P_Zone,F10301))</f>
        <v/>
      </c>
      <c r="I10301" s="41" t="str">
        <f aca="false">IF(A10301="","",IF(D10301="Delivered",IF(B10301&lt;=INDEX(P_Due,F10301),1,0),0))</f>
        <v/>
      </c>
    </row>
    <row r="10302" customFormat="false" ht="15" hidden="false" customHeight="false" outlineLevel="0" collapsed="false">
      <c r="A10302" s="37"/>
      <c r="B10302" s="38"/>
      <c r="C10302" s="39"/>
      <c r="D10302" s="39"/>
      <c r="E10302" s="39"/>
      <c r="F10302" s="41" t="str">
        <f aca="false">IF(A10302="","",MATCH(A10302,P_ID,1))</f>
        <v/>
      </c>
      <c r="G10302" s="41" t="str">
        <f aca="false">IF(A10302="","",INDEX(P_Svc,F10302))</f>
        <v/>
      </c>
      <c r="H10302" s="41" t="str">
        <f aca="false">IF(A10302="","",INDEX(P_Zone,F10302))</f>
        <v/>
      </c>
      <c r="I10302" s="41" t="str">
        <f aca="false">IF(A10302="","",IF(D10302="Delivered",IF(B10302&lt;=INDEX(P_Due,F10302),1,0),0))</f>
        <v/>
      </c>
    </row>
    <row r="10303" customFormat="false" ht="15" hidden="false" customHeight="false" outlineLevel="0" collapsed="false">
      <c r="A10303" s="37"/>
      <c r="B10303" s="38"/>
      <c r="C10303" s="39"/>
      <c r="D10303" s="39"/>
      <c r="E10303" s="39"/>
      <c r="F10303" s="41" t="str">
        <f aca="false">IF(A10303="","",MATCH(A10303,P_ID,1))</f>
        <v/>
      </c>
      <c r="G10303" s="41" t="str">
        <f aca="false">IF(A10303="","",INDEX(P_Svc,F10303))</f>
        <v/>
      </c>
      <c r="H10303" s="41" t="str">
        <f aca="false">IF(A10303="","",INDEX(P_Zone,F10303))</f>
        <v/>
      </c>
      <c r="I10303" s="41" t="str">
        <f aca="false">IF(A10303="","",IF(D10303="Delivered",IF(B10303&lt;=INDEX(P_Due,F10303),1,0),0))</f>
        <v/>
      </c>
    </row>
    <row r="10304" customFormat="false" ht="15" hidden="false" customHeight="false" outlineLevel="0" collapsed="false">
      <c r="A10304" s="37"/>
      <c r="B10304" s="38"/>
      <c r="C10304" s="39"/>
      <c r="D10304" s="39"/>
      <c r="E10304" s="39"/>
      <c r="F10304" s="41" t="str">
        <f aca="false">IF(A10304="","",MATCH(A10304,P_ID,1))</f>
        <v/>
      </c>
      <c r="G10304" s="41" t="str">
        <f aca="false">IF(A10304="","",INDEX(P_Svc,F10304))</f>
        <v/>
      </c>
      <c r="H10304" s="41" t="str">
        <f aca="false">IF(A10304="","",INDEX(P_Zone,F10304))</f>
        <v/>
      </c>
      <c r="I10304" s="41" t="str">
        <f aca="false">IF(A10304="","",IF(D10304="Delivered",IF(B10304&lt;=INDEX(P_Due,F10304),1,0),0))</f>
        <v/>
      </c>
    </row>
    <row r="10305" customFormat="false" ht="15" hidden="false" customHeight="false" outlineLevel="0" collapsed="false">
      <c r="A10305" s="37"/>
      <c r="B10305" s="38"/>
      <c r="C10305" s="39"/>
      <c r="D10305" s="39"/>
      <c r="E10305" s="39"/>
      <c r="F10305" s="41" t="str">
        <f aca="false">IF(A10305="","",MATCH(A10305,P_ID,1))</f>
        <v/>
      </c>
      <c r="G10305" s="41" t="str">
        <f aca="false">IF(A10305="","",INDEX(P_Svc,F10305))</f>
        <v/>
      </c>
      <c r="H10305" s="41" t="str">
        <f aca="false">IF(A10305="","",INDEX(P_Zone,F10305))</f>
        <v/>
      </c>
      <c r="I10305" s="41" t="str">
        <f aca="false">IF(A10305="","",IF(D10305="Delivered",IF(B10305&lt;=INDEX(P_Due,F10305),1,0),0))</f>
        <v/>
      </c>
    </row>
    <row r="10306" customFormat="false" ht="15" hidden="false" customHeight="false" outlineLevel="0" collapsed="false">
      <c r="A10306" s="37"/>
      <c r="B10306" s="38"/>
      <c r="C10306" s="39"/>
      <c r="D10306" s="39"/>
      <c r="E10306" s="39"/>
      <c r="F10306" s="41" t="str">
        <f aca="false">IF(A10306="","",MATCH(A10306,P_ID,1))</f>
        <v/>
      </c>
      <c r="G10306" s="41" t="str">
        <f aca="false">IF(A10306="","",INDEX(P_Svc,F10306))</f>
        <v/>
      </c>
      <c r="H10306" s="41" t="str">
        <f aca="false">IF(A10306="","",INDEX(P_Zone,F10306))</f>
        <v/>
      </c>
      <c r="I10306" s="41" t="str">
        <f aca="false">IF(A10306="","",IF(D10306="Delivered",IF(B10306&lt;=INDEX(P_Due,F10306),1,0),0))</f>
        <v/>
      </c>
    </row>
    <row r="10307" customFormat="false" ht="15" hidden="false" customHeight="false" outlineLevel="0" collapsed="false">
      <c r="A10307" s="37"/>
      <c r="B10307" s="38"/>
      <c r="C10307" s="39"/>
      <c r="D10307" s="39"/>
      <c r="E10307" s="39"/>
      <c r="F10307" s="41" t="str">
        <f aca="false">IF(A10307="","",MATCH(A10307,P_ID,1))</f>
        <v/>
      </c>
      <c r="G10307" s="41" t="str">
        <f aca="false">IF(A10307="","",INDEX(P_Svc,F10307))</f>
        <v/>
      </c>
      <c r="H10307" s="41" t="str">
        <f aca="false">IF(A10307="","",INDEX(P_Zone,F10307))</f>
        <v/>
      </c>
      <c r="I10307" s="41" t="str">
        <f aca="false">IF(A10307="","",IF(D10307="Delivered",IF(B10307&lt;=INDEX(P_Due,F10307),1,0),0))</f>
        <v/>
      </c>
    </row>
    <row r="10308" customFormat="false" ht="15" hidden="false" customHeight="false" outlineLevel="0" collapsed="false">
      <c r="A10308" s="37"/>
      <c r="B10308" s="38"/>
      <c r="C10308" s="39"/>
      <c r="D10308" s="39"/>
      <c r="E10308" s="39"/>
      <c r="F10308" s="41" t="str">
        <f aca="false">IF(A10308="","",MATCH(A10308,P_ID,1))</f>
        <v/>
      </c>
      <c r="G10308" s="41" t="str">
        <f aca="false">IF(A10308="","",INDEX(P_Svc,F10308))</f>
        <v/>
      </c>
      <c r="H10308" s="41" t="str">
        <f aca="false">IF(A10308="","",INDEX(P_Zone,F10308))</f>
        <v/>
      </c>
      <c r="I10308" s="41" t="str">
        <f aca="false">IF(A10308="","",IF(D10308="Delivered",IF(B10308&lt;=INDEX(P_Due,F10308),1,0),0))</f>
        <v/>
      </c>
    </row>
    <row r="10309" customFormat="false" ht="15" hidden="false" customHeight="false" outlineLevel="0" collapsed="false">
      <c r="A10309" s="37"/>
      <c r="B10309" s="38"/>
      <c r="C10309" s="39"/>
      <c r="D10309" s="39"/>
      <c r="E10309" s="39"/>
      <c r="F10309" s="41" t="str">
        <f aca="false">IF(A10309="","",MATCH(A10309,P_ID,1))</f>
        <v/>
      </c>
      <c r="G10309" s="41" t="str">
        <f aca="false">IF(A10309="","",INDEX(P_Svc,F10309))</f>
        <v/>
      </c>
      <c r="H10309" s="41" t="str">
        <f aca="false">IF(A10309="","",INDEX(P_Zone,F10309))</f>
        <v/>
      </c>
      <c r="I10309" s="41" t="str">
        <f aca="false">IF(A10309="","",IF(D10309="Delivered",IF(B10309&lt;=INDEX(P_Due,F10309),1,0),0))</f>
        <v/>
      </c>
    </row>
    <row r="10310" customFormat="false" ht="15" hidden="false" customHeight="false" outlineLevel="0" collapsed="false">
      <c r="A10310" s="37"/>
      <c r="B10310" s="38"/>
      <c r="C10310" s="39"/>
      <c r="D10310" s="39"/>
      <c r="E10310" s="39"/>
      <c r="F10310" s="41" t="str">
        <f aca="false">IF(A10310="","",MATCH(A10310,P_ID,1))</f>
        <v/>
      </c>
      <c r="G10310" s="41" t="str">
        <f aca="false">IF(A10310="","",INDEX(P_Svc,F10310))</f>
        <v/>
      </c>
      <c r="H10310" s="41" t="str">
        <f aca="false">IF(A10310="","",INDEX(P_Zone,F10310))</f>
        <v/>
      </c>
      <c r="I10310" s="41" t="str">
        <f aca="false">IF(A10310="","",IF(D10310="Delivered",IF(B10310&lt;=INDEX(P_Due,F10310),1,0),0))</f>
        <v/>
      </c>
    </row>
    <row r="10311" customFormat="false" ht="15" hidden="false" customHeight="false" outlineLevel="0" collapsed="false">
      <c r="A10311" s="37"/>
      <c r="B10311" s="38"/>
      <c r="C10311" s="39"/>
      <c r="D10311" s="39"/>
      <c r="E10311" s="39"/>
      <c r="F10311" s="41" t="str">
        <f aca="false">IF(A10311="","",MATCH(A10311,P_ID,1))</f>
        <v/>
      </c>
      <c r="G10311" s="41" t="str">
        <f aca="false">IF(A10311="","",INDEX(P_Svc,F10311))</f>
        <v/>
      </c>
      <c r="H10311" s="41" t="str">
        <f aca="false">IF(A10311="","",INDEX(P_Zone,F10311))</f>
        <v/>
      </c>
      <c r="I10311" s="41" t="str">
        <f aca="false">IF(A10311="","",IF(D10311="Delivered",IF(B10311&lt;=INDEX(P_Due,F10311),1,0),0))</f>
        <v/>
      </c>
    </row>
    <row r="10312" customFormat="false" ht="15" hidden="false" customHeight="false" outlineLevel="0" collapsed="false">
      <c r="A10312" s="37"/>
      <c r="B10312" s="38"/>
      <c r="C10312" s="39"/>
      <c r="D10312" s="39"/>
      <c r="E10312" s="39"/>
      <c r="F10312" s="41" t="str">
        <f aca="false">IF(A10312="","",MATCH(A10312,P_ID,1))</f>
        <v/>
      </c>
      <c r="G10312" s="41" t="str">
        <f aca="false">IF(A10312="","",INDEX(P_Svc,F10312))</f>
        <v/>
      </c>
      <c r="H10312" s="41" t="str">
        <f aca="false">IF(A10312="","",INDEX(P_Zone,F10312))</f>
        <v/>
      </c>
      <c r="I10312" s="41" t="str">
        <f aca="false">IF(A10312="","",IF(D10312="Delivered",IF(B10312&lt;=INDEX(P_Due,F10312),1,0),0))</f>
        <v/>
      </c>
    </row>
    <row r="10313" customFormat="false" ht="15" hidden="false" customHeight="false" outlineLevel="0" collapsed="false">
      <c r="A10313" s="37"/>
      <c r="B10313" s="38"/>
      <c r="C10313" s="39"/>
      <c r="D10313" s="39"/>
      <c r="E10313" s="39"/>
      <c r="F10313" s="41" t="str">
        <f aca="false">IF(A10313="","",MATCH(A10313,P_ID,1))</f>
        <v/>
      </c>
      <c r="G10313" s="41" t="str">
        <f aca="false">IF(A10313="","",INDEX(P_Svc,F10313))</f>
        <v/>
      </c>
      <c r="H10313" s="41" t="str">
        <f aca="false">IF(A10313="","",INDEX(P_Zone,F10313))</f>
        <v/>
      </c>
      <c r="I10313" s="41" t="str">
        <f aca="false">IF(A10313="","",IF(D10313="Delivered",IF(B10313&lt;=INDEX(P_Due,F10313),1,0),0))</f>
        <v/>
      </c>
    </row>
    <row r="10314" customFormat="false" ht="15" hidden="false" customHeight="false" outlineLevel="0" collapsed="false">
      <c r="A10314" s="37"/>
      <c r="B10314" s="38"/>
      <c r="C10314" s="39"/>
      <c r="D10314" s="39"/>
      <c r="E10314" s="39"/>
      <c r="F10314" s="41" t="str">
        <f aca="false">IF(A10314="","",MATCH(A10314,P_ID,1))</f>
        <v/>
      </c>
      <c r="G10314" s="41" t="str">
        <f aca="false">IF(A10314="","",INDEX(P_Svc,F10314))</f>
        <v/>
      </c>
      <c r="H10314" s="41" t="str">
        <f aca="false">IF(A10314="","",INDEX(P_Zone,F10314))</f>
        <v/>
      </c>
      <c r="I10314" s="41" t="str">
        <f aca="false">IF(A10314="","",IF(D10314="Delivered",IF(B10314&lt;=INDEX(P_Due,F10314),1,0),0))</f>
        <v/>
      </c>
    </row>
    <row r="10315" customFormat="false" ht="15" hidden="false" customHeight="false" outlineLevel="0" collapsed="false">
      <c r="A10315" s="37"/>
      <c r="B10315" s="38"/>
      <c r="C10315" s="39"/>
      <c r="D10315" s="39"/>
      <c r="E10315" s="39"/>
      <c r="F10315" s="41" t="str">
        <f aca="false">IF(A10315="","",MATCH(A10315,P_ID,1))</f>
        <v/>
      </c>
      <c r="G10315" s="41" t="str">
        <f aca="false">IF(A10315="","",INDEX(P_Svc,F10315))</f>
        <v/>
      </c>
      <c r="H10315" s="41" t="str">
        <f aca="false">IF(A10315="","",INDEX(P_Zone,F10315))</f>
        <v/>
      </c>
      <c r="I10315" s="41" t="str">
        <f aca="false">IF(A10315="","",IF(D10315="Delivered",IF(B10315&lt;=INDEX(P_Due,F10315),1,0),0))</f>
        <v/>
      </c>
    </row>
    <row r="10316" customFormat="false" ht="15" hidden="false" customHeight="false" outlineLevel="0" collapsed="false">
      <c r="A10316" s="37"/>
      <c r="B10316" s="38"/>
      <c r="C10316" s="39"/>
      <c r="D10316" s="39"/>
      <c r="E10316" s="39"/>
      <c r="F10316" s="41" t="str">
        <f aca="false">IF(A10316="","",MATCH(A10316,P_ID,1))</f>
        <v/>
      </c>
      <c r="G10316" s="41" t="str">
        <f aca="false">IF(A10316="","",INDEX(P_Svc,F10316))</f>
        <v/>
      </c>
      <c r="H10316" s="41" t="str">
        <f aca="false">IF(A10316="","",INDEX(P_Zone,F10316))</f>
        <v/>
      </c>
      <c r="I10316" s="41" t="str">
        <f aca="false">IF(A10316="","",IF(D10316="Delivered",IF(B10316&lt;=INDEX(P_Due,F10316),1,0),0))</f>
        <v/>
      </c>
    </row>
    <row r="10317" customFormat="false" ht="15" hidden="false" customHeight="false" outlineLevel="0" collapsed="false">
      <c r="A10317" s="37"/>
      <c r="B10317" s="38"/>
      <c r="C10317" s="39"/>
      <c r="D10317" s="39"/>
      <c r="E10317" s="39"/>
      <c r="F10317" s="41" t="str">
        <f aca="false">IF(A10317="","",MATCH(A10317,P_ID,1))</f>
        <v/>
      </c>
      <c r="G10317" s="41" t="str">
        <f aca="false">IF(A10317="","",INDEX(P_Svc,F10317))</f>
        <v/>
      </c>
      <c r="H10317" s="41" t="str">
        <f aca="false">IF(A10317="","",INDEX(P_Zone,F10317))</f>
        <v/>
      </c>
      <c r="I10317" s="41" t="str">
        <f aca="false">IF(A10317="","",IF(D10317="Delivered",IF(B10317&lt;=INDEX(P_Due,F10317),1,0),0))</f>
        <v/>
      </c>
    </row>
    <row r="10318" customFormat="false" ht="15" hidden="false" customHeight="false" outlineLevel="0" collapsed="false">
      <c r="A10318" s="37"/>
      <c r="B10318" s="38"/>
      <c r="C10318" s="39"/>
      <c r="D10318" s="39"/>
      <c r="E10318" s="39"/>
      <c r="F10318" s="41" t="str">
        <f aca="false">IF(A10318="","",MATCH(A10318,P_ID,1))</f>
        <v/>
      </c>
      <c r="G10318" s="41" t="str">
        <f aca="false">IF(A10318="","",INDEX(P_Svc,F10318))</f>
        <v/>
      </c>
      <c r="H10318" s="41" t="str">
        <f aca="false">IF(A10318="","",INDEX(P_Zone,F10318))</f>
        <v/>
      </c>
      <c r="I10318" s="41" t="str">
        <f aca="false">IF(A10318="","",IF(D10318="Delivered",IF(B10318&lt;=INDEX(P_Due,F10318),1,0),0))</f>
        <v/>
      </c>
    </row>
    <row r="10319" customFormat="false" ht="15" hidden="false" customHeight="false" outlineLevel="0" collapsed="false">
      <c r="A10319" s="37"/>
      <c r="B10319" s="38"/>
      <c r="C10319" s="39"/>
      <c r="D10319" s="39"/>
      <c r="E10319" s="39"/>
      <c r="F10319" s="41" t="str">
        <f aca="false">IF(A10319="","",MATCH(A10319,P_ID,1))</f>
        <v/>
      </c>
      <c r="G10319" s="41" t="str">
        <f aca="false">IF(A10319="","",INDEX(P_Svc,F10319))</f>
        <v/>
      </c>
      <c r="H10319" s="41" t="str">
        <f aca="false">IF(A10319="","",INDEX(P_Zone,F10319))</f>
        <v/>
      </c>
      <c r="I10319" s="41" t="str">
        <f aca="false">IF(A10319="","",IF(D10319="Delivered",IF(B10319&lt;=INDEX(P_Due,F10319),1,0),0))</f>
        <v/>
      </c>
    </row>
    <row r="10320" customFormat="false" ht="15" hidden="false" customHeight="false" outlineLevel="0" collapsed="false">
      <c r="A10320" s="37"/>
      <c r="B10320" s="38"/>
      <c r="C10320" s="39"/>
      <c r="D10320" s="39"/>
      <c r="E10320" s="39"/>
      <c r="F10320" s="41" t="str">
        <f aca="false">IF(A10320="","",MATCH(A10320,P_ID,1))</f>
        <v/>
      </c>
      <c r="G10320" s="41" t="str">
        <f aca="false">IF(A10320="","",INDEX(P_Svc,F10320))</f>
        <v/>
      </c>
      <c r="H10320" s="41" t="str">
        <f aca="false">IF(A10320="","",INDEX(P_Zone,F10320))</f>
        <v/>
      </c>
      <c r="I10320" s="41" t="str">
        <f aca="false">IF(A10320="","",IF(D10320="Delivered",IF(B10320&lt;=INDEX(P_Due,F10320),1,0),0))</f>
        <v/>
      </c>
    </row>
    <row r="10321" customFormat="false" ht="15" hidden="false" customHeight="false" outlineLevel="0" collapsed="false">
      <c r="A10321" s="37"/>
      <c r="B10321" s="38"/>
      <c r="C10321" s="39"/>
      <c r="D10321" s="39"/>
      <c r="E10321" s="39"/>
      <c r="F10321" s="41" t="str">
        <f aca="false">IF(A10321="","",MATCH(A10321,P_ID,1))</f>
        <v/>
      </c>
      <c r="G10321" s="41" t="str">
        <f aca="false">IF(A10321="","",INDEX(P_Svc,F10321))</f>
        <v/>
      </c>
      <c r="H10321" s="41" t="str">
        <f aca="false">IF(A10321="","",INDEX(P_Zone,F10321))</f>
        <v/>
      </c>
      <c r="I10321" s="41" t="str">
        <f aca="false">IF(A10321="","",IF(D10321="Delivered",IF(B10321&lt;=INDEX(P_Due,F10321),1,0),0))</f>
        <v/>
      </c>
    </row>
    <row r="10322" customFormat="false" ht="15" hidden="false" customHeight="false" outlineLevel="0" collapsed="false">
      <c r="A10322" s="37"/>
      <c r="B10322" s="38"/>
      <c r="C10322" s="39"/>
      <c r="D10322" s="39"/>
      <c r="E10322" s="39"/>
      <c r="F10322" s="41" t="str">
        <f aca="false">IF(A10322="","",MATCH(A10322,P_ID,1))</f>
        <v/>
      </c>
      <c r="G10322" s="41" t="str">
        <f aca="false">IF(A10322="","",INDEX(P_Svc,F10322))</f>
        <v/>
      </c>
      <c r="H10322" s="41" t="str">
        <f aca="false">IF(A10322="","",INDEX(P_Zone,F10322))</f>
        <v/>
      </c>
      <c r="I10322" s="41" t="str">
        <f aca="false">IF(A10322="","",IF(D10322="Delivered",IF(B10322&lt;=INDEX(P_Due,F10322),1,0),0))</f>
        <v/>
      </c>
    </row>
    <row r="10323" customFormat="false" ht="15" hidden="false" customHeight="false" outlineLevel="0" collapsed="false">
      <c r="A10323" s="37"/>
      <c r="B10323" s="38"/>
      <c r="C10323" s="39"/>
      <c r="D10323" s="39"/>
      <c r="E10323" s="39"/>
      <c r="F10323" s="41" t="str">
        <f aca="false">IF(A10323="","",MATCH(A10323,P_ID,1))</f>
        <v/>
      </c>
      <c r="G10323" s="41" t="str">
        <f aca="false">IF(A10323="","",INDEX(P_Svc,F10323))</f>
        <v/>
      </c>
      <c r="H10323" s="41" t="str">
        <f aca="false">IF(A10323="","",INDEX(P_Zone,F10323))</f>
        <v/>
      </c>
      <c r="I10323" s="41" t="str">
        <f aca="false">IF(A10323="","",IF(D10323="Delivered",IF(B10323&lt;=INDEX(P_Due,F10323),1,0),0))</f>
        <v/>
      </c>
    </row>
    <row r="10324" customFormat="false" ht="15" hidden="false" customHeight="false" outlineLevel="0" collapsed="false">
      <c r="A10324" s="37"/>
      <c r="B10324" s="38"/>
      <c r="C10324" s="39"/>
      <c r="D10324" s="39"/>
      <c r="E10324" s="39"/>
      <c r="F10324" s="41" t="str">
        <f aca="false">IF(A10324="","",MATCH(A10324,P_ID,1))</f>
        <v/>
      </c>
      <c r="G10324" s="41" t="str">
        <f aca="false">IF(A10324="","",INDEX(P_Svc,F10324))</f>
        <v/>
      </c>
      <c r="H10324" s="41" t="str">
        <f aca="false">IF(A10324="","",INDEX(P_Zone,F10324))</f>
        <v/>
      </c>
      <c r="I10324" s="41" t="str">
        <f aca="false">IF(A10324="","",IF(D10324="Delivered",IF(B10324&lt;=INDEX(P_Due,F10324),1,0),0))</f>
        <v/>
      </c>
    </row>
    <row r="10325" customFormat="false" ht="15" hidden="false" customHeight="false" outlineLevel="0" collapsed="false">
      <c r="A10325" s="37"/>
      <c r="B10325" s="38"/>
      <c r="C10325" s="39"/>
      <c r="D10325" s="39"/>
      <c r="E10325" s="39"/>
      <c r="F10325" s="41" t="str">
        <f aca="false">IF(A10325="","",MATCH(A10325,P_ID,1))</f>
        <v/>
      </c>
      <c r="G10325" s="41" t="str">
        <f aca="false">IF(A10325="","",INDEX(P_Svc,F10325))</f>
        <v/>
      </c>
      <c r="H10325" s="41" t="str">
        <f aca="false">IF(A10325="","",INDEX(P_Zone,F10325))</f>
        <v/>
      </c>
      <c r="I10325" s="41" t="str">
        <f aca="false">IF(A10325="","",IF(D10325="Delivered",IF(B10325&lt;=INDEX(P_Due,F10325),1,0),0))</f>
        <v/>
      </c>
    </row>
    <row r="10326" customFormat="false" ht="15" hidden="false" customHeight="false" outlineLevel="0" collapsed="false">
      <c r="A10326" s="37"/>
      <c r="B10326" s="38"/>
      <c r="C10326" s="39"/>
      <c r="D10326" s="39"/>
      <c r="E10326" s="39"/>
      <c r="F10326" s="41" t="str">
        <f aca="false">IF(A10326="","",MATCH(A10326,P_ID,1))</f>
        <v/>
      </c>
      <c r="G10326" s="41" t="str">
        <f aca="false">IF(A10326="","",INDEX(P_Svc,F10326))</f>
        <v/>
      </c>
      <c r="H10326" s="41" t="str">
        <f aca="false">IF(A10326="","",INDEX(P_Zone,F10326))</f>
        <v/>
      </c>
      <c r="I10326" s="41" t="str">
        <f aca="false">IF(A10326="","",IF(D10326="Delivered",IF(B10326&lt;=INDEX(P_Due,F10326),1,0),0))</f>
        <v/>
      </c>
    </row>
    <row r="10327" customFormat="false" ht="15" hidden="false" customHeight="false" outlineLevel="0" collapsed="false">
      <c r="A10327" s="37"/>
      <c r="B10327" s="38"/>
      <c r="C10327" s="39"/>
      <c r="D10327" s="39"/>
      <c r="E10327" s="39"/>
      <c r="F10327" s="41" t="str">
        <f aca="false">IF(A10327="","",MATCH(A10327,P_ID,1))</f>
        <v/>
      </c>
      <c r="G10327" s="41" t="str">
        <f aca="false">IF(A10327="","",INDEX(P_Svc,F10327))</f>
        <v/>
      </c>
      <c r="H10327" s="41" t="str">
        <f aca="false">IF(A10327="","",INDEX(P_Zone,F10327))</f>
        <v/>
      </c>
      <c r="I10327" s="41" t="str">
        <f aca="false">IF(A10327="","",IF(D10327="Delivered",IF(B10327&lt;=INDEX(P_Due,F10327),1,0),0))</f>
        <v/>
      </c>
    </row>
    <row r="10328" customFormat="false" ht="15" hidden="false" customHeight="false" outlineLevel="0" collapsed="false">
      <c r="A10328" s="37"/>
      <c r="B10328" s="38"/>
      <c r="C10328" s="39"/>
      <c r="D10328" s="39"/>
      <c r="E10328" s="39"/>
      <c r="F10328" s="41" t="str">
        <f aca="false">IF(A10328="","",MATCH(A10328,P_ID,1))</f>
        <v/>
      </c>
      <c r="G10328" s="41" t="str">
        <f aca="false">IF(A10328="","",INDEX(P_Svc,F10328))</f>
        <v/>
      </c>
      <c r="H10328" s="41" t="str">
        <f aca="false">IF(A10328="","",INDEX(P_Zone,F10328))</f>
        <v/>
      </c>
      <c r="I10328" s="41" t="str">
        <f aca="false">IF(A10328="","",IF(D10328="Delivered",IF(B10328&lt;=INDEX(P_Due,F10328),1,0),0))</f>
        <v/>
      </c>
    </row>
    <row r="10329" customFormat="false" ht="15" hidden="false" customHeight="false" outlineLevel="0" collapsed="false">
      <c r="A10329" s="37"/>
      <c r="B10329" s="38"/>
      <c r="C10329" s="39"/>
      <c r="D10329" s="39"/>
      <c r="E10329" s="39"/>
      <c r="F10329" s="41" t="str">
        <f aca="false">IF(A10329="","",MATCH(A10329,P_ID,1))</f>
        <v/>
      </c>
      <c r="G10329" s="41" t="str">
        <f aca="false">IF(A10329="","",INDEX(P_Svc,F10329))</f>
        <v/>
      </c>
      <c r="H10329" s="41" t="str">
        <f aca="false">IF(A10329="","",INDEX(P_Zone,F10329))</f>
        <v/>
      </c>
      <c r="I10329" s="41" t="str">
        <f aca="false">IF(A10329="","",IF(D10329="Delivered",IF(B10329&lt;=INDEX(P_Due,F10329),1,0),0))</f>
        <v/>
      </c>
    </row>
    <row r="10330" customFormat="false" ht="15" hidden="false" customHeight="false" outlineLevel="0" collapsed="false">
      <c r="A10330" s="37"/>
      <c r="B10330" s="38"/>
      <c r="C10330" s="39"/>
      <c r="D10330" s="39"/>
      <c r="E10330" s="39"/>
      <c r="F10330" s="41" t="str">
        <f aca="false">IF(A10330="","",MATCH(A10330,P_ID,1))</f>
        <v/>
      </c>
      <c r="G10330" s="41" t="str">
        <f aca="false">IF(A10330="","",INDEX(P_Svc,F10330))</f>
        <v/>
      </c>
      <c r="H10330" s="41" t="str">
        <f aca="false">IF(A10330="","",INDEX(P_Zone,F10330))</f>
        <v/>
      </c>
      <c r="I10330" s="41" t="str">
        <f aca="false">IF(A10330="","",IF(D10330="Delivered",IF(B10330&lt;=INDEX(P_Due,F10330),1,0),0))</f>
        <v/>
      </c>
    </row>
    <row r="10331" customFormat="false" ht="15" hidden="false" customHeight="false" outlineLevel="0" collapsed="false">
      <c r="A10331" s="37"/>
      <c r="B10331" s="38"/>
      <c r="C10331" s="39"/>
      <c r="D10331" s="39"/>
      <c r="E10331" s="39"/>
      <c r="F10331" s="41" t="str">
        <f aca="false">IF(A10331="","",MATCH(A10331,P_ID,1))</f>
        <v/>
      </c>
      <c r="G10331" s="41" t="str">
        <f aca="false">IF(A10331="","",INDEX(P_Svc,F10331))</f>
        <v/>
      </c>
      <c r="H10331" s="41" t="str">
        <f aca="false">IF(A10331="","",INDEX(P_Zone,F10331))</f>
        <v/>
      </c>
      <c r="I10331" s="41" t="str">
        <f aca="false">IF(A10331="","",IF(D10331="Delivered",IF(B10331&lt;=INDEX(P_Due,F10331),1,0),0))</f>
        <v/>
      </c>
    </row>
    <row r="10332" customFormat="false" ht="15" hidden="false" customHeight="false" outlineLevel="0" collapsed="false">
      <c r="A10332" s="37"/>
      <c r="B10332" s="38"/>
      <c r="C10332" s="39"/>
      <c r="D10332" s="39"/>
      <c r="E10332" s="39"/>
      <c r="F10332" s="41" t="str">
        <f aca="false">IF(A10332="","",MATCH(A10332,P_ID,1))</f>
        <v/>
      </c>
      <c r="G10332" s="41" t="str">
        <f aca="false">IF(A10332="","",INDEX(P_Svc,F10332))</f>
        <v/>
      </c>
      <c r="H10332" s="41" t="str">
        <f aca="false">IF(A10332="","",INDEX(P_Zone,F10332))</f>
        <v/>
      </c>
      <c r="I10332" s="41" t="str">
        <f aca="false">IF(A10332="","",IF(D10332="Delivered",IF(B10332&lt;=INDEX(P_Due,F10332),1,0),0))</f>
        <v/>
      </c>
    </row>
    <row r="10333" customFormat="false" ht="15" hidden="false" customHeight="false" outlineLevel="0" collapsed="false">
      <c r="A10333" s="37"/>
      <c r="B10333" s="38"/>
      <c r="C10333" s="39"/>
      <c r="D10333" s="39"/>
      <c r="E10333" s="39"/>
      <c r="F10333" s="41" t="str">
        <f aca="false">IF(A10333="","",MATCH(A10333,P_ID,1))</f>
        <v/>
      </c>
      <c r="G10333" s="41" t="str">
        <f aca="false">IF(A10333="","",INDEX(P_Svc,F10333))</f>
        <v/>
      </c>
      <c r="H10333" s="41" t="str">
        <f aca="false">IF(A10333="","",INDEX(P_Zone,F10333))</f>
        <v/>
      </c>
      <c r="I10333" s="41" t="str">
        <f aca="false">IF(A10333="","",IF(D10333="Delivered",IF(B10333&lt;=INDEX(P_Due,F10333),1,0),0))</f>
        <v/>
      </c>
    </row>
    <row r="10334" customFormat="false" ht="15" hidden="false" customHeight="false" outlineLevel="0" collapsed="false">
      <c r="A10334" s="37"/>
      <c r="B10334" s="38"/>
      <c r="C10334" s="39"/>
      <c r="D10334" s="39"/>
      <c r="E10334" s="39"/>
      <c r="F10334" s="41" t="str">
        <f aca="false">IF(A10334="","",MATCH(A10334,P_ID,1))</f>
        <v/>
      </c>
      <c r="G10334" s="41" t="str">
        <f aca="false">IF(A10334="","",INDEX(P_Svc,F10334))</f>
        <v/>
      </c>
      <c r="H10334" s="41" t="str">
        <f aca="false">IF(A10334="","",INDEX(P_Zone,F10334))</f>
        <v/>
      </c>
      <c r="I10334" s="41" t="str">
        <f aca="false">IF(A10334="","",IF(D10334="Delivered",IF(B10334&lt;=INDEX(P_Due,F10334),1,0),0))</f>
        <v/>
      </c>
    </row>
    <row r="10335" customFormat="false" ht="15" hidden="false" customHeight="false" outlineLevel="0" collapsed="false">
      <c r="A10335" s="37"/>
      <c r="B10335" s="38"/>
      <c r="C10335" s="39"/>
      <c r="D10335" s="39"/>
      <c r="E10335" s="39"/>
      <c r="F10335" s="41" t="str">
        <f aca="false">IF(A10335="","",MATCH(A10335,P_ID,1))</f>
        <v/>
      </c>
      <c r="G10335" s="41" t="str">
        <f aca="false">IF(A10335="","",INDEX(P_Svc,F10335))</f>
        <v/>
      </c>
      <c r="H10335" s="41" t="str">
        <f aca="false">IF(A10335="","",INDEX(P_Zone,F10335))</f>
        <v/>
      </c>
      <c r="I10335" s="41" t="str">
        <f aca="false">IF(A10335="","",IF(D10335="Delivered",IF(B10335&lt;=INDEX(P_Due,F10335),1,0),0))</f>
        <v/>
      </c>
    </row>
    <row r="10336" customFormat="false" ht="15" hidden="false" customHeight="false" outlineLevel="0" collapsed="false">
      <c r="A10336" s="37"/>
      <c r="B10336" s="38"/>
      <c r="C10336" s="39"/>
      <c r="D10336" s="39"/>
      <c r="E10336" s="39"/>
      <c r="F10336" s="41" t="str">
        <f aca="false">IF(A10336="","",MATCH(A10336,P_ID,1))</f>
        <v/>
      </c>
      <c r="G10336" s="41" t="str">
        <f aca="false">IF(A10336="","",INDEX(P_Svc,F10336))</f>
        <v/>
      </c>
      <c r="H10336" s="41" t="str">
        <f aca="false">IF(A10336="","",INDEX(P_Zone,F10336))</f>
        <v/>
      </c>
      <c r="I10336" s="41" t="str">
        <f aca="false">IF(A10336="","",IF(D10336="Delivered",IF(B10336&lt;=INDEX(P_Due,F10336),1,0),0))</f>
        <v/>
      </c>
    </row>
    <row r="10337" customFormat="false" ht="15" hidden="false" customHeight="false" outlineLevel="0" collapsed="false">
      <c r="A10337" s="37"/>
      <c r="B10337" s="38"/>
      <c r="C10337" s="39"/>
      <c r="D10337" s="39"/>
      <c r="E10337" s="39"/>
      <c r="F10337" s="41" t="str">
        <f aca="false">IF(A10337="","",MATCH(A10337,P_ID,1))</f>
        <v/>
      </c>
      <c r="G10337" s="41" t="str">
        <f aca="false">IF(A10337="","",INDEX(P_Svc,F10337))</f>
        <v/>
      </c>
      <c r="H10337" s="41" t="str">
        <f aca="false">IF(A10337="","",INDEX(P_Zone,F10337))</f>
        <v/>
      </c>
      <c r="I10337" s="41" t="str">
        <f aca="false">IF(A10337="","",IF(D10337="Delivered",IF(B10337&lt;=INDEX(P_Due,F10337),1,0),0))</f>
        <v/>
      </c>
    </row>
    <row r="10338" customFormat="false" ht="15" hidden="false" customHeight="false" outlineLevel="0" collapsed="false">
      <c r="A10338" s="37"/>
      <c r="B10338" s="38"/>
      <c r="C10338" s="39"/>
      <c r="D10338" s="39"/>
      <c r="E10338" s="39"/>
      <c r="F10338" s="41" t="str">
        <f aca="false">IF(A10338="","",MATCH(A10338,P_ID,1))</f>
        <v/>
      </c>
      <c r="G10338" s="41" t="str">
        <f aca="false">IF(A10338="","",INDEX(P_Svc,F10338))</f>
        <v/>
      </c>
      <c r="H10338" s="41" t="str">
        <f aca="false">IF(A10338="","",INDEX(P_Zone,F10338))</f>
        <v/>
      </c>
      <c r="I10338" s="41" t="str">
        <f aca="false">IF(A10338="","",IF(D10338="Delivered",IF(B10338&lt;=INDEX(P_Due,F10338),1,0),0))</f>
        <v/>
      </c>
    </row>
    <row r="10339" customFormat="false" ht="15" hidden="false" customHeight="false" outlineLevel="0" collapsed="false">
      <c r="A10339" s="37"/>
      <c r="B10339" s="38"/>
      <c r="C10339" s="39"/>
      <c r="D10339" s="39"/>
      <c r="E10339" s="39"/>
      <c r="F10339" s="41" t="str">
        <f aca="false">IF(A10339="","",MATCH(A10339,P_ID,1))</f>
        <v/>
      </c>
      <c r="G10339" s="41" t="str">
        <f aca="false">IF(A10339="","",INDEX(P_Svc,F10339))</f>
        <v/>
      </c>
      <c r="H10339" s="41" t="str">
        <f aca="false">IF(A10339="","",INDEX(P_Zone,F10339))</f>
        <v/>
      </c>
      <c r="I10339" s="41" t="str">
        <f aca="false">IF(A10339="","",IF(D10339="Delivered",IF(B10339&lt;=INDEX(P_Due,F10339),1,0),0))</f>
        <v/>
      </c>
    </row>
    <row r="10340" customFormat="false" ht="15" hidden="false" customHeight="false" outlineLevel="0" collapsed="false">
      <c r="A10340" s="37"/>
      <c r="B10340" s="38"/>
      <c r="C10340" s="39"/>
      <c r="D10340" s="39"/>
      <c r="E10340" s="39"/>
      <c r="F10340" s="41" t="str">
        <f aca="false">IF(A10340="","",MATCH(A10340,P_ID,1))</f>
        <v/>
      </c>
      <c r="G10340" s="41" t="str">
        <f aca="false">IF(A10340="","",INDEX(P_Svc,F10340))</f>
        <v/>
      </c>
      <c r="H10340" s="41" t="str">
        <f aca="false">IF(A10340="","",INDEX(P_Zone,F10340))</f>
        <v/>
      </c>
      <c r="I10340" s="41" t="str">
        <f aca="false">IF(A10340="","",IF(D10340="Delivered",IF(B10340&lt;=INDEX(P_Due,F10340),1,0),0))</f>
        <v/>
      </c>
    </row>
    <row r="10341" customFormat="false" ht="15" hidden="false" customHeight="false" outlineLevel="0" collapsed="false">
      <c r="A10341" s="37"/>
      <c r="B10341" s="38"/>
      <c r="C10341" s="39"/>
      <c r="D10341" s="39"/>
      <c r="E10341" s="39"/>
      <c r="F10341" s="41" t="str">
        <f aca="false">IF(A10341="","",MATCH(A10341,P_ID,1))</f>
        <v/>
      </c>
      <c r="G10341" s="41" t="str">
        <f aca="false">IF(A10341="","",INDEX(P_Svc,F10341))</f>
        <v/>
      </c>
      <c r="H10341" s="41" t="str">
        <f aca="false">IF(A10341="","",INDEX(P_Zone,F10341))</f>
        <v/>
      </c>
      <c r="I10341" s="41" t="str">
        <f aca="false">IF(A10341="","",IF(D10341="Delivered",IF(B10341&lt;=INDEX(P_Due,F10341),1,0),0))</f>
        <v/>
      </c>
    </row>
    <row r="10342" customFormat="false" ht="15" hidden="false" customHeight="false" outlineLevel="0" collapsed="false">
      <c r="A10342" s="37"/>
      <c r="B10342" s="38"/>
      <c r="C10342" s="39"/>
      <c r="D10342" s="39"/>
      <c r="E10342" s="39"/>
      <c r="F10342" s="41" t="str">
        <f aca="false">IF(A10342="","",MATCH(A10342,P_ID,1))</f>
        <v/>
      </c>
      <c r="G10342" s="41" t="str">
        <f aca="false">IF(A10342="","",INDEX(P_Svc,F10342))</f>
        <v/>
      </c>
      <c r="H10342" s="41" t="str">
        <f aca="false">IF(A10342="","",INDEX(P_Zone,F10342))</f>
        <v/>
      </c>
      <c r="I10342" s="41" t="str">
        <f aca="false">IF(A10342="","",IF(D10342="Delivered",IF(B10342&lt;=INDEX(P_Due,F10342),1,0),0))</f>
        <v/>
      </c>
    </row>
    <row r="10343" customFormat="false" ht="15" hidden="false" customHeight="false" outlineLevel="0" collapsed="false">
      <c r="A10343" s="37"/>
      <c r="B10343" s="38"/>
      <c r="C10343" s="39"/>
      <c r="D10343" s="39"/>
      <c r="E10343" s="39"/>
      <c r="F10343" s="41" t="str">
        <f aca="false">IF(A10343="","",MATCH(A10343,P_ID,1))</f>
        <v/>
      </c>
      <c r="G10343" s="41" t="str">
        <f aca="false">IF(A10343="","",INDEX(P_Svc,F10343))</f>
        <v/>
      </c>
      <c r="H10343" s="41" t="str">
        <f aca="false">IF(A10343="","",INDEX(P_Zone,F10343))</f>
        <v/>
      </c>
      <c r="I10343" s="41" t="str">
        <f aca="false">IF(A10343="","",IF(D10343="Delivered",IF(B10343&lt;=INDEX(P_Due,F10343),1,0),0))</f>
        <v/>
      </c>
    </row>
    <row r="10344" customFormat="false" ht="15" hidden="false" customHeight="false" outlineLevel="0" collapsed="false">
      <c r="A10344" s="37"/>
      <c r="B10344" s="38"/>
      <c r="C10344" s="39"/>
      <c r="D10344" s="39"/>
      <c r="E10344" s="39"/>
      <c r="F10344" s="41" t="str">
        <f aca="false">IF(A10344="","",MATCH(A10344,P_ID,1))</f>
        <v/>
      </c>
      <c r="G10344" s="41" t="str">
        <f aca="false">IF(A10344="","",INDEX(P_Svc,F10344))</f>
        <v/>
      </c>
      <c r="H10344" s="41" t="str">
        <f aca="false">IF(A10344="","",INDEX(P_Zone,F10344))</f>
        <v/>
      </c>
      <c r="I10344" s="41" t="str">
        <f aca="false">IF(A10344="","",IF(D10344="Delivered",IF(B10344&lt;=INDEX(P_Due,F10344),1,0),0))</f>
        <v/>
      </c>
    </row>
    <row r="10345" customFormat="false" ht="15" hidden="false" customHeight="false" outlineLevel="0" collapsed="false">
      <c r="A10345" s="37"/>
      <c r="B10345" s="38"/>
      <c r="C10345" s="39"/>
      <c r="D10345" s="39"/>
      <c r="E10345" s="39"/>
      <c r="F10345" s="41" t="str">
        <f aca="false">IF(A10345="","",MATCH(A10345,P_ID,1))</f>
        <v/>
      </c>
      <c r="G10345" s="41" t="str">
        <f aca="false">IF(A10345="","",INDEX(P_Svc,F10345))</f>
        <v/>
      </c>
      <c r="H10345" s="41" t="str">
        <f aca="false">IF(A10345="","",INDEX(P_Zone,F10345))</f>
        <v/>
      </c>
      <c r="I10345" s="41" t="str">
        <f aca="false">IF(A10345="","",IF(D10345="Delivered",IF(B10345&lt;=INDEX(P_Due,F10345),1,0),0))</f>
        <v/>
      </c>
    </row>
    <row r="10346" customFormat="false" ht="15" hidden="false" customHeight="false" outlineLevel="0" collapsed="false">
      <c r="A10346" s="37"/>
      <c r="B10346" s="38"/>
      <c r="C10346" s="39"/>
      <c r="D10346" s="39"/>
      <c r="E10346" s="39"/>
      <c r="F10346" s="41" t="str">
        <f aca="false">IF(A10346="","",MATCH(A10346,P_ID,1))</f>
        <v/>
      </c>
      <c r="G10346" s="41" t="str">
        <f aca="false">IF(A10346="","",INDEX(P_Svc,F10346))</f>
        <v/>
      </c>
      <c r="H10346" s="41" t="str">
        <f aca="false">IF(A10346="","",INDEX(P_Zone,F10346))</f>
        <v/>
      </c>
      <c r="I10346" s="41" t="str">
        <f aca="false">IF(A10346="","",IF(D10346="Delivered",IF(B10346&lt;=INDEX(P_Due,F10346),1,0),0))</f>
        <v/>
      </c>
    </row>
    <row r="10347" customFormat="false" ht="15" hidden="false" customHeight="false" outlineLevel="0" collapsed="false">
      <c r="A10347" s="37"/>
      <c r="B10347" s="38"/>
      <c r="C10347" s="39"/>
      <c r="D10347" s="39"/>
      <c r="E10347" s="39"/>
      <c r="F10347" s="41" t="str">
        <f aca="false">IF(A10347="","",MATCH(A10347,P_ID,1))</f>
        <v/>
      </c>
      <c r="G10347" s="41" t="str">
        <f aca="false">IF(A10347="","",INDEX(P_Svc,F10347))</f>
        <v/>
      </c>
      <c r="H10347" s="41" t="str">
        <f aca="false">IF(A10347="","",INDEX(P_Zone,F10347))</f>
        <v/>
      </c>
      <c r="I10347" s="41" t="str">
        <f aca="false">IF(A10347="","",IF(D10347="Delivered",IF(B10347&lt;=INDEX(P_Due,F10347),1,0),0))</f>
        <v/>
      </c>
    </row>
    <row r="10348" customFormat="false" ht="15" hidden="false" customHeight="false" outlineLevel="0" collapsed="false">
      <c r="A10348" s="37"/>
      <c r="B10348" s="38"/>
      <c r="C10348" s="39"/>
      <c r="D10348" s="39"/>
      <c r="E10348" s="39"/>
      <c r="F10348" s="41" t="str">
        <f aca="false">IF(A10348="","",MATCH(A10348,P_ID,1))</f>
        <v/>
      </c>
      <c r="G10348" s="41" t="str">
        <f aca="false">IF(A10348="","",INDEX(P_Svc,F10348))</f>
        <v/>
      </c>
      <c r="H10348" s="41" t="str">
        <f aca="false">IF(A10348="","",INDEX(P_Zone,F10348))</f>
        <v/>
      </c>
      <c r="I10348" s="41" t="str">
        <f aca="false">IF(A10348="","",IF(D10348="Delivered",IF(B10348&lt;=INDEX(P_Due,F10348),1,0),0))</f>
        <v/>
      </c>
    </row>
    <row r="10349" customFormat="false" ht="15" hidden="false" customHeight="false" outlineLevel="0" collapsed="false">
      <c r="A10349" s="37"/>
      <c r="B10349" s="38"/>
      <c r="C10349" s="39"/>
      <c r="D10349" s="39"/>
      <c r="E10349" s="39"/>
      <c r="F10349" s="41" t="str">
        <f aca="false">IF(A10349="","",MATCH(A10349,P_ID,1))</f>
        <v/>
      </c>
      <c r="G10349" s="41" t="str">
        <f aca="false">IF(A10349="","",INDEX(P_Svc,F10349))</f>
        <v/>
      </c>
      <c r="H10349" s="41" t="str">
        <f aca="false">IF(A10349="","",INDEX(P_Zone,F10349))</f>
        <v/>
      </c>
      <c r="I10349" s="41" t="str">
        <f aca="false">IF(A10349="","",IF(D10349="Delivered",IF(B10349&lt;=INDEX(P_Due,F10349),1,0),0))</f>
        <v/>
      </c>
    </row>
    <row r="10350" customFormat="false" ht="15" hidden="false" customHeight="false" outlineLevel="0" collapsed="false">
      <c r="A10350" s="37"/>
      <c r="B10350" s="38"/>
      <c r="C10350" s="39"/>
      <c r="D10350" s="39"/>
      <c r="E10350" s="39"/>
      <c r="F10350" s="41" t="str">
        <f aca="false">IF(A10350="","",MATCH(A10350,P_ID,1))</f>
        <v/>
      </c>
      <c r="G10350" s="41" t="str">
        <f aca="false">IF(A10350="","",INDEX(P_Svc,F10350))</f>
        <v/>
      </c>
      <c r="H10350" s="41" t="str">
        <f aca="false">IF(A10350="","",INDEX(P_Zone,F10350))</f>
        <v/>
      </c>
      <c r="I10350" s="41" t="str">
        <f aca="false">IF(A10350="","",IF(D10350="Delivered",IF(B10350&lt;=INDEX(P_Due,F10350),1,0),0))</f>
        <v/>
      </c>
    </row>
    <row r="10351" customFormat="false" ht="15" hidden="false" customHeight="false" outlineLevel="0" collapsed="false">
      <c r="A10351" s="37"/>
      <c r="B10351" s="38"/>
      <c r="C10351" s="39"/>
      <c r="D10351" s="39"/>
      <c r="E10351" s="39"/>
      <c r="F10351" s="41" t="str">
        <f aca="false">IF(A10351="","",MATCH(A10351,P_ID,1))</f>
        <v/>
      </c>
      <c r="G10351" s="41" t="str">
        <f aca="false">IF(A10351="","",INDEX(P_Svc,F10351))</f>
        <v/>
      </c>
      <c r="H10351" s="41" t="str">
        <f aca="false">IF(A10351="","",INDEX(P_Zone,F10351))</f>
        <v/>
      </c>
      <c r="I10351" s="41" t="str">
        <f aca="false">IF(A10351="","",IF(D10351="Delivered",IF(B10351&lt;=INDEX(P_Due,F10351),1,0),0))</f>
        <v/>
      </c>
    </row>
    <row r="10352" customFormat="false" ht="15" hidden="false" customHeight="false" outlineLevel="0" collapsed="false">
      <c r="A10352" s="37"/>
      <c r="B10352" s="38"/>
      <c r="C10352" s="39"/>
      <c r="D10352" s="39"/>
      <c r="E10352" s="39"/>
      <c r="F10352" s="41" t="str">
        <f aca="false">IF(A10352="","",MATCH(A10352,P_ID,1))</f>
        <v/>
      </c>
      <c r="G10352" s="41" t="str">
        <f aca="false">IF(A10352="","",INDEX(P_Svc,F10352))</f>
        <v/>
      </c>
      <c r="H10352" s="41" t="str">
        <f aca="false">IF(A10352="","",INDEX(P_Zone,F10352))</f>
        <v/>
      </c>
      <c r="I10352" s="41" t="str">
        <f aca="false">IF(A10352="","",IF(D10352="Delivered",IF(B10352&lt;=INDEX(P_Due,F10352),1,0),0))</f>
        <v/>
      </c>
    </row>
    <row r="10353" customFormat="false" ht="15" hidden="false" customHeight="false" outlineLevel="0" collapsed="false">
      <c r="A10353" s="37"/>
      <c r="B10353" s="38"/>
      <c r="C10353" s="39"/>
      <c r="D10353" s="39"/>
      <c r="E10353" s="39"/>
      <c r="F10353" s="41" t="str">
        <f aca="false">IF(A10353="","",MATCH(A10353,P_ID,1))</f>
        <v/>
      </c>
      <c r="G10353" s="41" t="str">
        <f aca="false">IF(A10353="","",INDEX(P_Svc,F10353))</f>
        <v/>
      </c>
      <c r="H10353" s="41" t="str">
        <f aca="false">IF(A10353="","",INDEX(P_Zone,F10353))</f>
        <v/>
      </c>
      <c r="I10353" s="41" t="str">
        <f aca="false">IF(A10353="","",IF(D10353="Delivered",IF(B10353&lt;=INDEX(P_Due,F10353),1,0),0))</f>
        <v/>
      </c>
    </row>
    <row r="10354" customFormat="false" ht="15" hidden="false" customHeight="false" outlineLevel="0" collapsed="false">
      <c r="A10354" s="37"/>
      <c r="B10354" s="38"/>
      <c r="C10354" s="39"/>
      <c r="D10354" s="39"/>
      <c r="E10354" s="39"/>
      <c r="F10354" s="41" t="str">
        <f aca="false">IF(A10354="","",MATCH(A10354,P_ID,1))</f>
        <v/>
      </c>
      <c r="G10354" s="41" t="str">
        <f aca="false">IF(A10354="","",INDEX(P_Svc,F10354))</f>
        <v/>
      </c>
      <c r="H10354" s="41" t="str">
        <f aca="false">IF(A10354="","",INDEX(P_Zone,F10354))</f>
        <v/>
      </c>
      <c r="I10354" s="41" t="str">
        <f aca="false">IF(A10354="","",IF(D10354="Delivered",IF(B10354&lt;=INDEX(P_Due,F10354),1,0),0))</f>
        <v/>
      </c>
    </row>
    <row r="10355" customFormat="false" ht="15" hidden="false" customHeight="false" outlineLevel="0" collapsed="false">
      <c r="A10355" s="37"/>
      <c r="B10355" s="38"/>
      <c r="C10355" s="39"/>
      <c r="D10355" s="39"/>
      <c r="E10355" s="39"/>
      <c r="F10355" s="41" t="str">
        <f aca="false">IF(A10355="","",MATCH(A10355,P_ID,1))</f>
        <v/>
      </c>
      <c r="G10355" s="41" t="str">
        <f aca="false">IF(A10355="","",INDEX(P_Svc,F10355))</f>
        <v/>
      </c>
      <c r="H10355" s="41" t="str">
        <f aca="false">IF(A10355="","",INDEX(P_Zone,F10355))</f>
        <v/>
      </c>
      <c r="I10355" s="41" t="str">
        <f aca="false">IF(A10355="","",IF(D10355="Delivered",IF(B10355&lt;=INDEX(P_Due,F10355),1,0),0))</f>
        <v/>
      </c>
    </row>
    <row r="10356" customFormat="false" ht="15" hidden="false" customHeight="false" outlineLevel="0" collapsed="false">
      <c r="A10356" s="37"/>
      <c r="B10356" s="38"/>
      <c r="C10356" s="39"/>
      <c r="D10356" s="39"/>
      <c r="E10356" s="39"/>
      <c r="F10356" s="41" t="str">
        <f aca="false">IF(A10356="","",MATCH(A10356,P_ID,1))</f>
        <v/>
      </c>
      <c r="G10356" s="41" t="str">
        <f aca="false">IF(A10356="","",INDEX(P_Svc,F10356))</f>
        <v/>
      </c>
      <c r="H10356" s="41" t="str">
        <f aca="false">IF(A10356="","",INDEX(P_Zone,F10356))</f>
        <v/>
      </c>
      <c r="I10356" s="41" t="str">
        <f aca="false">IF(A10356="","",IF(D10356="Delivered",IF(B10356&lt;=INDEX(P_Due,F10356),1,0),0))</f>
        <v/>
      </c>
    </row>
    <row r="10357" customFormat="false" ht="15" hidden="false" customHeight="false" outlineLevel="0" collapsed="false">
      <c r="A10357" s="37"/>
      <c r="B10357" s="38"/>
      <c r="C10357" s="39"/>
      <c r="D10357" s="39"/>
      <c r="E10357" s="39"/>
      <c r="F10357" s="41" t="str">
        <f aca="false">IF(A10357="","",MATCH(A10357,P_ID,1))</f>
        <v/>
      </c>
      <c r="G10357" s="41" t="str">
        <f aca="false">IF(A10357="","",INDEX(P_Svc,F10357))</f>
        <v/>
      </c>
      <c r="H10357" s="41" t="str">
        <f aca="false">IF(A10357="","",INDEX(P_Zone,F10357))</f>
        <v/>
      </c>
      <c r="I10357" s="41" t="str">
        <f aca="false">IF(A10357="","",IF(D10357="Delivered",IF(B10357&lt;=INDEX(P_Due,F10357),1,0),0))</f>
        <v/>
      </c>
    </row>
    <row r="10358" customFormat="false" ht="15" hidden="false" customHeight="false" outlineLevel="0" collapsed="false">
      <c r="A10358" s="37"/>
      <c r="B10358" s="38"/>
      <c r="C10358" s="39"/>
      <c r="D10358" s="39"/>
      <c r="E10358" s="39"/>
      <c r="F10358" s="41" t="str">
        <f aca="false">IF(A10358="","",MATCH(A10358,P_ID,1))</f>
        <v/>
      </c>
      <c r="G10358" s="41" t="str">
        <f aca="false">IF(A10358="","",INDEX(P_Svc,F10358))</f>
        <v/>
      </c>
      <c r="H10358" s="41" t="str">
        <f aca="false">IF(A10358="","",INDEX(P_Zone,F10358))</f>
        <v/>
      </c>
      <c r="I10358" s="41" t="str">
        <f aca="false">IF(A10358="","",IF(D10358="Delivered",IF(B10358&lt;=INDEX(P_Due,F10358),1,0),0))</f>
        <v/>
      </c>
    </row>
    <row r="10359" customFormat="false" ht="15" hidden="false" customHeight="false" outlineLevel="0" collapsed="false">
      <c r="A10359" s="37"/>
      <c r="B10359" s="38"/>
      <c r="C10359" s="39"/>
      <c r="D10359" s="39"/>
      <c r="E10359" s="39"/>
      <c r="F10359" s="41" t="str">
        <f aca="false">IF(A10359="","",MATCH(A10359,P_ID,1))</f>
        <v/>
      </c>
      <c r="G10359" s="41" t="str">
        <f aca="false">IF(A10359="","",INDEX(P_Svc,F10359))</f>
        <v/>
      </c>
      <c r="H10359" s="41" t="str">
        <f aca="false">IF(A10359="","",INDEX(P_Zone,F10359))</f>
        <v/>
      </c>
      <c r="I10359" s="41" t="str">
        <f aca="false">IF(A10359="","",IF(D10359="Delivered",IF(B10359&lt;=INDEX(P_Due,F10359),1,0),0))</f>
        <v/>
      </c>
    </row>
    <row r="10360" customFormat="false" ht="15" hidden="false" customHeight="false" outlineLevel="0" collapsed="false">
      <c r="A10360" s="37"/>
      <c r="B10360" s="38"/>
      <c r="C10360" s="39"/>
      <c r="D10360" s="39"/>
      <c r="E10360" s="39"/>
      <c r="F10360" s="41" t="str">
        <f aca="false">IF(A10360="","",MATCH(A10360,P_ID,1))</f>
        <v/>
      </c>
      <c r="G10360" s="41" t="str">
        <f aca="false">IF(A10360="","",INDEX(P_Svc,F10360))</f>
        <v/>
      </c>
      <c r="H10360" s="41" t="str">
        <f aca="false">IF(A10360="","",INDEX(P_Zone,F10360))</f>
        <v/>
      </c>
      <c r="I10360" s="41" t="str">
        <f aca="false">IF(A10360="","",IF(D10360="Delivered",IF(B10360&lt;=INDEX(P_Due,F10360),1,0),0))</f>
        <v/>
      </c>
    </row>
    <row r="10361" customFormat="false" ht="15" hidden="false" customHeight="false" outlineLevel="0" collapsed="false">
      <c r="A10361" s="37"/>
      <c r="B10361" s="38"/>
      <c r="C10361" s="39"/>
      <c r="D10361" s="39"/>
      <c r="E10361" s="39"/>
      <c r="F10361" s="41" t="str">
        <f aca="false">IF(A10361="","",MATCH(A10361,P_ID,1))</f>
        <v/>
      </c>
      <c r="G10361" s="41" t="str">
        <f aca="false">IF(A10361="","",INDEX(P_Svc,F10361))</f>
        <v/>
      </c>
      <c r="H10361" s="41" t="str">
        <f aca="false">IF(A10361="","",INDEX(P_Zone,F10361))</f>
        <v/>
      </c>
      <c r="I10361" s="41" t="str">
        <f aca="false">IF(A10361="","",IF(D10361="Delivered",IF(B10361&lt;=INDEX(P_Due,F10361),1,0),0))</f>
        <v/>
      </c>
    </row>
    <row r="10362" customFormat="false" ht="15" hidden="false" customHeight="false" outlineLevel="0" collapsed="false">
      <c r="A10362" s="37"/>
      <c r="B10362" s="38"/>
      <c r="C10362" s="39"/>
      <c r="D10362" s="39"/>
      <c r="E10362" s="39"/>
      <c r="F10362" s="41" t="str">
        <f aca="false">IF(A10362="","",MATCH(A10362,P_ID,1))</f>
        <v/>
      </c>
      <c r="G10362" s="41" t="str">
        <f aca="false">IF(A10362="","",INDEX(P_Svc,F10362))</f>
        <v/>
      </c>
      <c r="H10362" s="41" t="str">
        <f aca="false">IF(A10362="","",INDEX(P_Zone,F10362))</f>
        <v/>
      </c>
      <c r="I10362" s="41" t="str">
        <f aca="false">IF(A10362="","",IF(D10362="Delivered",IF(B10362&lt;=INDEX(P_Due,F10362),1,0),0))</f>
        <v/>
      </c>
    </row>
    <row r="10363" customFormat="false" ht="15" hidden="false" customHeight="false" outlineLevel="0" collapsed="false">
      <c r="A10363" s="37"/>
      <c r="B10363" s="38"/>
      <c r="C10363" s="39"/>
      <c r="D10363" s="39"/>
      <c r="E10363" s="39"/>
      <c r="F10363" s="41" t="str">
        <f aca="false">IF(A10363="","",MATCH(A10363,P_ID,1))</f>
        <v/>
      </c>
      <c r="G10363" s="41" t="str">
        <f aca="false">IF(A10363="","",INDEX(P_Svc,F10363))</f>
        <v/>
      </c>
      <c r="H10363" s="41" t="str">
        <f aca="false">IF(A10363="","",INDEX(P_Zone,F10363))</f>
        <v/>
      </c>
      <c r="I10363" s="41" t="str">
        <f aca="false">IF(A10363="","",IF(D10363="Delivered",IF(B10363&lt;=INDEX(P_Due,F10363),1,0),0))</f>
        <v/>
      </c>
    </row>
    <row r="10364" customFormat="false" ht="15" hidden="false" customHeight="false" outlineLevel="0" collapsed="false">
      <c r="A10364" s="37"/>
      <c r="B10364" s="38"/>
      <c r="C10364" s="39"/>
      <c r="D10364" s="39"/>
      <c r="E10364" s="39"/>
      <c r="F10364" s="41" t="str">
        <f aca="false">IF(A10364="","",MATCH(A10364,P_ID,1))</f>
        <v/>
      </c>
      <c r="G10364" s="41" t="str">
        <f aca="false">IF(A10364="","",INDEX(P_Svc,F10364))</f>
        <v/>
      </c>
      <c r="H10364" s="41" t="str">
        <f aca="false">IF(A10364="","",INDEX(P_Zone,F10364))</f>
        <v/>
      </c>
      <c r="I10364" s="41" t="str">
        <f aca="false">IF(A10364="","",IF(D10364="Delivered",IF(B10364&lt;=INDEX(P_Due,F10364),1,0),0))</f>
        <v/>
      </c>
    </row>
    <row r="10365" customFormat="false" ht="15" hidden="false" customHeight="false" outlineLevel="0" collapsed="false">
      <c r="A10365" s="37"/>
      <c r="B10365" s="38"/>
      <c r="C10365" s="39"/>
      <c r="D10365" s="39"/>
      <c r="E10365" s="39"/>
      <c r="F10365" s="41" t="str">
        <f aca="false">IF(A10365="","",MATCH(A10365,P_ID,1))</f>
        <v/>
      </c>
      <c r="G10365" s="41" t="str">
        <f aca="false">IF(A10365="","",INDEX(P_Svc,F10365))</f>
        <v/>
      </c>
      <c r="H10365" s="41" t="str">
        <f aca="false">IF(A10365="","",INDEX(P_Zone,F10365))</f>
        <v/>
      </c>
      <c r="I10365" s="41" t="str">
        <f aca="false">IF(A10365="","",IF(D10365="Delivered",IF(B10365&lt;=INDEX(P_Due,F10365),1,0),0))</f>
        <v/>
      </c>
    </row>
    <row r="10366" customFormat="false" ht="15" hidden="false" customHeight="false" outlineLevel="0" collapsed="false">
      <c r="A10366" s="37"/>
      <c r="B10366" s="38"/>
      <c r="C10366" s="39"/>
      <c r="D10366" s="39"/>
      <c r="E10366" s="39"/>
      <c r="F10366" s="41" t="str">
        <f aca="false">IF(A10366="","",MATCH(A10366,P_ID,1))</f>
        <v/>
      </c>
      <c r="G10366" s="41" t="str">
        <f aca="false">IF(A10366="","",INDEX(P_Svc,F10366))</f>
        <v/>
      </c>
      <c r="H10366" s="41" t="str">
        <f aca="false">IF(A10366="","",INDEX(P_Zone,F10366))</f>
        <v/>
      </c>
      <c r="I10366" s="41" t="str">
        <f aca="false">IF(A10366="","",IF(D10366="Delivered",IF(B10366&lt;=INDEX(P_Due,F10366),1,0),0))</f>
        <v/>
      </c>
    </row>
    <row r="10367" customFormat="false" ht="15" hidden="false" customHeight="false" outlineLevel="0" collapsed="false">
      <c r="A10367" s="37"/>
      <c r="B10367" s="38"/>
      <c r="C10367" s="39"/>
      <c r="D10367" s="39"/>
      <c r="E10367" s="39"/>
      <c r="F10367" s="41" t="str">
        <f aca="false">IF(A10367="","",MATCH(A10367,P_ID,1))</f>
        <v/>
      </c>
      <c r="G10367" s="41" t="str">
        <f aca="false">IF(A10367="","",INDEX(P_Svc,F10367))</f>
        <v/>
      </c>
      <c r="H10367" s="41" t="str">
        <f aca="false">IF(A10367="","",INDEX(P_Zone,F10367))</f>
        <v/>
      </c>
      <c r="I10367" s="41" t="str">
        <f aca="false">IF(A10367="","",IF(D10367="Delivered",IF(B10367&lt;=INDEX(P_Due,F10367),1,0),0))</f>
        <v/>
      </c>
    </row>
    <row r="10368" customFormat="false" ht="15" hidden="false" customHeight="false" outlineLevel="0" collapsed="false">
      <c r="A10368" s="37"/>
      <c r="B10368" s="38"/>
      <c r="C10368" s="39"/>
      <c r="D10368" s="39"/>
      <c r="E10368" s="39"/>
      <c r="F10368" s="41" t="str">
        <f aca="false">IF(A10368="","",MATCH(A10368,P_ID,1))</f>
        <v/>
      </c>
      <c r="G10368" s="41" t="str">
        <f aca="false">IF(A10368="","",INDEX(P_Svc,F10368))</f>
        <v/>
      </c>
      <c r="H10368" s="41" t="str">
        <f aca="false">IF(A10368="","",INDEX(P_Zone,F10368))</f>
        <v/>
      </c>
      <c r="I10368" s="41" t="str">
        <f aca="false">IF(A10368="","",IF(D10368="Delivered",IF(B10368&lt;=INDEX(P_Due,F10368),1,0),0))</f>
        <v/>
      </c>
    </row>
    <row r="10369" customFormat="false" ht="15" hidden="false" customHeight="false" outlineLevel="0" collapsed="false">
      <c r="A10369" s="37"/>
      <c r="B10369" s="38"/>
      <c r="C10369" s="39"/>
      <c r="D10369" s="39"/>
      <c r="E10369" s="39"/>
      <c r="F10369" s="41" t="str">
        <f aca="false">IF(A10369="","",MATCH(A10369,P_ID,1))</f>
        <v/>
      </c>
      <c r="G10369" s="41" t="str">
        <f aca="false">IF(A10369="","",INDEX(P_Svc,F10369))</f>
        <v/>
      </c>
      <c r="H10369" s="41" t="str">
        <f aca="false">IF(A10369="","",INDEX(P_Zone,F10369))</f>
        <v/>
      </c>
      <c r="I10369" s="41" t="str">
        <f aca="false">IF(A10369="","",IF(D10369="Delivered",IF(B10369&lt;=INDEX(P_Due,F10369),1,0),0))</f>
        <v/>
      </c>
    </row>
    <row r="10370" customFormat="false" ht="15" hidden="false" customHeight="false" outlineLevel="0" collapsed="false">
      <c r="A10370" s="37"/>
      <c r="B10370" s="38"/>
      <c r="C10370" s="39"/>
      <c r="D10370" s="39"/>
      <c r="E10370" s="39"/>
      <c r="F10370" s="41" t="str">
        <f aca="false">IF(A10370="","",MATCH(A10370,P_ID,1))</f>
        <v/>
      </c>
      <c r="G10370" s="41" t="str">
        <f aca="false">IF(A10370="","",INDEX(P_Svc,F10370))</f>
        <v/>
      </c>
      <c r="H10370" s="41" t="str">
        <f aca="false">IF(A10370="","",INDEX(P_Zone,F10370))</f>
        <v/>
      </c>
      <c r="I10370" s="41" t="str">
        <f aca="false">IF(A10370="","",IF(D10370="Delivered",IF(B10370&lt;=INDEX(P_Due,F10370),1,0),0))</f>
        <v/>
      </c>
    </row>
    <row r="10371" customFormat="false" ht="15" hidden="false" customHeight="false" outlineLevel="0" collapsed="false">
      <c r="A10371" s="37"/>
      <c r="B10371" s="38"/>
      <c r="C10371" s="39"/>
      <c r="D10371" s="39"/>
      <c r="E10371" s="39"/>
      <c r="F10371" s="41" t="str">
        <f aca="false">IF(A10371="","",MATCH(A10371,P_ID,1))</f>
        <v/>
      </c>
      <c r="G10371" s="41" t="str">
        <f aca="false">IF(A10371="","",INDEX(P_Svc,F10371))</f>
        <v/>
      </c>
      <c r="H10371" s="41" t="str">
        <f aca="false">IF(A10371="","",INDEX(P_Zone,F10371))</f>
        <v/>
      </c>
      <c r="I10371" s="41" t="str">
        <f aca="false">IF(A10371="","",IF(D10371="Delivered",IF(B10371&lt;=INDEX(P_Due,F10371),1,0),0))</f>
        <v/>
      </c>
    </row>
    <row r="10372" customFormat="false" ht="15" hidden="false" customHeight="false" outlineLevel="0" collapsed="false">
      <c r="A10372" s="37"/>
      <c r="B10372" s="38"/>
      <c r="C10372" s="39"/>
      <c r="D10372" s="39"/>
      <c r="E10372" s="39"/>
      <c r="F10372" s="41" t="str">
        <f aca="false">IF(A10372="","",MATCH(A10372,P_ID,1))</f>
        <v/>
      </c>
      <c r="G10372" s="41" t="str">
        <f aca="false">IF(A10372="","",INDEX(P_Svc,F10372))</f>
        <v/>
      </c>
      <c r="H10372" s="41" t="str">
        <f aca="false">IF(A10372="","",INDEX(P_Zone,F10372))</f>
        <v/>
      </c>
      <c r="I10372" s="41" t="str">
        <f aca="false">IF(A10372="","",IF(D10372="Delivered",IF(B10372&lt;=INDEX(P_Due,F10372),1,0),0))</f>
        <v/>
      </c>
    </row>
    <row r="10373" customFormat="false" ht="15" hidden="false" customHeight="false" outlineLevel="0" collapsed="false">
      <c r="A10373" s="37"/>
      <c r="B10373" s="38"/>
      <c r="C10373" s="39"/>
      <c r="D10373" s="39"/>
      <c r="E10373" s="39"/>
      <c r="F10373" s="41" t="str">
        <f aca="false">IF(A10373="","",MATCH(A10373,P_ID,1))</f>
        <v/>
      </c>
      <c r="G10373" s="41" t="str">
        <f aca="false">IF(A10373="","",INDEX(P_Svc,F10373))</f>
        <v/>
      </c>
      <c r="H10373" s="41" t="str">
        <f aca="false">IF(A10373="","",INDEX(P_Zone,F10373))</f>
        <v/>
      </c>
      <c r="I10373" s="41" t="str">
        <f aca="false">IF(A10373="","",IF(D10373="Delivered",IF(B10373&lt;=INDEX(P_Due,F10373),1,0),0))</f>
        <v/>
      </c>
    </row>
    <row r="10374" customFormat="false" ht="15" hidden="false" customHeight="false" outlineLevel="0" collapsed="false">
      <c r="A10374" s="37"/>
      <c r="B10374" s="38"/>
      <c r="C10374" s="39"/>
      <c r="D10374" s="39"/>
      <c r="E10374" s="39"/>
      <c r="F10374" s="41" t="str">
        <f aca="false">IF(A10374="","",MATCH(A10374,P_ID,1))</f>
        <v/>
      </c>
      <c r="G10374" s="41" t="str">
        <f aca="false">IF(A10374="","",INDEX(P_Svc,F10374))</f>
        <v/>
      </c>
      <c r="H10374" s="41" t="str">
        <f aca="false">IF(A10374="","",INDEX(P_Zone,F10374))</f>
        <v/>
      </c>
      <c r="I10374" s="41" t="str">
        <f aca="false">IF(A10374="","",IF(D10374="Delivered",IF(B10374&lt;=INDEX(P_Due,F10374),1,0),0))</f>
        <v/>
      </c>
    </row>
    <row r="10375" customFormat="false" ht="15" hidden="false" customHeight="false" outlineLevel="0" collapsed="false">
      <c r="A10375" s="37"/>
      <c r="B10375" s="38"/>
      <c r="C10375" s="39"/>
      <c r="D10375" s="39"/>
      <c r="E10375" s="39"/>
      <c r="F10375" s="41" t="str">
        <f aca="false">IF(A10375="","",MATCH(A10375,P_ID,1))</f>
        <v/>
      </c>
      <c r="G10375" s="41" t="str">
        <f aca="false">IF(A10375="","",INDEX(P_Svc,F10375))</f>
        <v/>
      </c>
      <c r="H10375" s="41" t="str">
        <f aca="false">IF(A10375="","",INDEX(P_Zone,F10375))</f>
        <v/>
      </c>
      <c r="I10375" s="41" t="str">
        <f aca="false">IF(A10375="","",IF(D10375="Delivered",IF(B10375&lt;=INDEX(P_Due,F10375),1,0),0))</f>
        <v/>
      </c>
    </row>
    <row r="10376" customFormat="false" ht="15" hidden="false" customHeight="false" outlineLevel="0" collapsed="false">
      <c r="A10376" s="37"/>
      <c r="B10376" s="38"/>
      <c r="C10376" s="39"/>
      <c r="D10376" s="39"/>
      <c r="E10376" s="39"/>
      <c r="F10376" s="41" t="str">
        <f aca="false">IF(A10376="","",MATCH(A10376,P_ID,1))</f>
        <v/>
      </c>
      <c r="G10376" s="41" t="str">
        <f aca="false">IF(A10376="","",INDEX(P_Svc,F10376))</f>
        <v/>
      </c>
      <c r="H10376" s="41" t="str">
        <f aca="false">IF(A10376="","",INDEX(P_Zone,F10376))</f>
        <v/>
      </c>
      <c r="I10376" s="41" t="str">
        <f aca="false">IF(A10376="","",IF(D10376="Delivered",IF(B10376&lt;=INDEX(P_Due,F10376),1,0),0))</f>
        <v/>
      </c>
    </row>
    <row r="10377" customFormat="false" ht="15" hidden="false" customHeight="false" outlineLevel="0" collapsed="false">
      <c r="A10377" s="37"/>
      <c r="B10377" s="38"/>
      <c r="C10377" s="39"/>
      <c r="D10377" s="39"/>
      <c r="E10377" s="39"/>
      <c r="F10377" s="41" t="str">
        <f aca="false">IF(A10377="","",MATCH(A10377,P_ID,1))</f>
        <v/>
      </c>
      <c r="G10377" s="41" t="str">
        <f aca="false">IF(A10377="","",INDEX(P_Svc,F10377))</f>
        <v/>
      </c>
      <c r="H10377" s="41" t="str">
        <f aca="false">IF(A10377="","",INDEX(P_Zone,F10377))</f>
        <v/>
      </c>
      <c r="I10377" s="41" t="str">
        <f aca="false">IF(A10377="","",IF(D10377="Delivered",IF(B10377&lt;=INDEX(P_Due,F10377),1,0),0))</f>
        <v/>
      </c>
    </row>
    <row r="10378" customFormat="false" ht="15" hidden="false" customHeight="false" outlineLevel="0" collapsed="false">
      <c r="A10378" s="37"/>
      <c r="B10378" s="38"/>
      <c r="C10378" s="39"/>
      <c r="D10378" s="39"/>
      <c r="E10378" s="39"/>
      <c r="F10378" s="41" t="str">
        <f aca="false">IF(A10378="","",MATCH(A10378,P_ID,1))</f>
        <v/>
      </c>
      <c r="G10378" s="41" t="str">
        <f aca="false">IF(A10378="","",INDEX(P_Svc,F10378))</f>
        <v/>
      </c>
      <c r="H10378" s="41" t="str">
        <f aca="false">IF(A10378="","",INDEX(P_Zone,F10378))</f>
        <v/>
      </c>
      <c r="I10378" s="41" t="str">
        <f aca="false">IF(A10378="","",IF(D10378="Delivered",IF(B10378&lt;=INDEX(P_Due,F10378),1,0),0))</f>
        <v/>
      </c>
    </row>
    <row r="10379" customFormat="false" ht="15" hidden="false" customHeight="false" outlineLevel="0" collapsed="false">
      <c r="A10379" s="37"/>
      <c r="B10379" s="38"/>
      <c r="C10379" s="39"/>
      <c r="D10379" s="39"/>
      <c r="E10379" s="39"/>
      <c r="F10379" s="41" t="str">
        <f aca="false">IF(A10379="","",MATCH(A10379,P_ID,1))</f>
        <v/>
      </c>
      <c r="G10379" s="41" t="str">
        <f aca="false">IF(A10379="","",INDEX(P_Svc,F10379))</f>
        <v/>
      </c>
      <c r="H10379" s="41" t="str">
        <f aca="false">IF(A10379="","",INDEX(P_Zone,F10379))</f>
        <v/>
      </c>
      <c r="I10379" s="41" t="str">
        <f aca="false">IF(A10379="","",IF(D10379="Delivered",IF(B10379&lt;=INDEX(P_Due,F10379),1,0),0))</f>
        <v/>
      </c>
    </row>
    <row r="10380" customFormat="false" ht="15" hidden="false" customHeight="false" outlineLevel="0" collapsed="false">
      <c r="A10380" s="37"/>
      <c r="B10380" s="38"/>
      <c r="C10380" s="39"/>
      <c r="D10380" s="39"/>
      <c r="E10380" s="39"/>
      <c r="F10380" s="41" t="str">
        <f aca="false">IF(A10380="","",MATCH(A10380,P_ID,1))</f>
        <v/>
      </c>
      <c r="G10380" s="41" t="str">
        <f aca="false">IF(A10380="","",INDEX(P_Svc,F10380))</f>
        <v/>
      </c>
      <c r="H10380" s="41" t="str">
        <f aca="false">IF(A10380="","",INDEX(P_Zone,F10380))</f>
        <v/>
      </c>
      <c r="I10380" s="41" t="str">
        <f aca="false">IF(A10380="","",IF(D10380="Delivered",IF(B10380&lt;=INDEX(P_Due,F10380),1,0),0))</f>
        <v/>
      </c>
    </row>
    <row r="10381" customFormat="false" ht="15" hidden="false" customHeight="false" outlineLevel="0" collapsed="false">
      <c r="A10381" s="37"/>
      <c r="B10381" s="38"/>
      <c r="C10381" s="39"/>
      <c r="D10381" s="39"/>
      <c r="E10381" s="39"/>
      <c r="F10381" s="41" t="str">
        <f aca="false">IF(A10381="","",MATCH(A10381,P_ID,1))</f>
        <v/>
      </c>
      <c r="G10381" s="41" t="str">
        <f aca="false">IF(A10381="","",INDEX(P_Svc,F10381))</f>
        <v/>
      </c>
      <c r="H10381" s="41" t="str">
        <f aca="false">IF(A10381="","",INDEX(P_Zone,F10381))</f>
        <v/>
      </c>
      <c r="I10381" s="41" t="str">
        <f aca="false">IF(A10381="","",IF(D10381="Delivered",IF(B10381&lt;=INDEX(P_Due,F10381),1,0),0))</f>
        <v/>
      </c>
    </row>
    <row r="10382" customFormat="false" ht="15" hidden="false" customHeight="false" outlineLevel="0" collapsed="false">
      <c r="A10382" s="37"/>
      <c r="B10382" s="38"/>
      <c r="C10382" s="39"/>
      <c r="D10382" s="39"/>
      <c r="E10382" s="39"/>
      <c r="F10382" s="41" t="str">
        <f aca="false">IF(A10382="","",MATCH(A10382,P_ID,1))</f>
        <v/>
      </c>
      <c r="G10382" s="41" t="str">
        <f aca="false">IF(A10382="","",INDEX(P_Svc,F10382))</f>
        <v/>
      </c>
      <c r="H10382" s="41" t="str">
        <f aca="false">IF(A10382="","",INDEX(P_Zone,F10382))</f>
        <v/>
      </c>
      <c r="I10382" s="41" t="str">
        <f aca="false">IF(A10382="","",IF(D10382="Delivered",IF(B10382&lt;=INDEX(P_Due,F10382),1,0),0))</f>
        <v/>
      </c>
    </row>
    <row r="10383" customFormat="false" ht="15" hidden="false" customHeight="false" outlineLevel="0" collapsed="false">
      <c r="A10383" s="37"/>
      <c r="B10383" s="38"/>
      <c r="C10383" s="39"/>
      <c r="D10383" s="39"/>
      <c r="E10383" s="39"/>
      <c r="F10383" s="41" t="str">
        <f aca="false">IF(A10383="","",MATCH(A10383,P_ID,1))</f>
        <v/>
      </c>
      <c r="G10383" s="41" t="str">
        <f aca="false">IF(A10383="","",INDEX(P_Svc,F10383))</f>
        <v/>
      </c>
      <c r="H10383" s="41" t="str">
        <f aca="false">IF(A10383="","",INDEX(P_Zone,F10383))</f>
        <v/>
      </c>
      <c r="I10383" s="41" t="str">
        <f aca="false">IF(A10383="","",IF(D10383="Delivered",IF(B10383&lt;=INDEX(P_Due,F10383),1,0),0))</f>
        <v/>
      </c>
    </row>
    <row r="10384" customFormat="false" ht="15" hidden="false" customHeight="false" outlineLevel="0" collapsed="false">
      <c r="A10384" s="37"/>
      <c r="B10384" s="38"/>
      <c r="C10384" s="39"/>
      <c r="D10384" s="39"/>
      <c r="E10384" s="39"/>
      <c r="F10384" s="41" t="str">
        <f aca="false">IF(A10384="","",MATCH(A10384,P_ID,1))</f>
        <v/>
      </c>
      <c r="G10384" s="41" t="str">
        <f aca="false">IF(A10384="","",INDEX(P_Svc,F10384))</f>
        <v/>
      </c>
      <c r="H10384" s="41" t="str">
        <f aca="false">IF(A10384="","",INDEX(P_Zone,F10384))</f>
        <v/>
      </c>
      <c r="I10384" s="41" t="str">
        <f aca="false">IF(A10384="","",IF(D10384="Delivered",IF(B10384&lt;=INDEX(P_Due,F10384),1,0),0))</f>
        <v/>
      </c>
    </row>
    <row r="10385" customFormat="false" ht="15" hidden="false" customHeight="false" outlineLevel="0" collapsed="false">
      <c r="A10385" s="37"/>
      <c r="B10385" s="38"/>
      <c r="C10385" s="39"/>
      <c r="D10385" s="39"/>
      <c r="E10385" s="39"/>
      <c r="F10385" s="41" t="str">
        <f aca="false">IF(A10385="","",MATCH(A10385,P_ID,1))</f>
        <v/>
      </c>
      <c r="G10385" s="41" t="str">
        <f aca="false">IF(A10385="","",INDEX(P_Svc,F10385))</f>
        <v/>
      </c>
      <c r="H10385" s="41" t="str">
        <f aca="false">IF(A10385="","",INDEX(P_Zone,F10385))</f>
        <v/>
      </c>
      <c r="I10385" s="41" t="str">
        <f aca="false">IF(A10385="","",IF(D10385="Delivered",IF(B10385&lt;=INDEX(P_Due,F10385),1,0),0))</f>
        <v/>
      </c>
    </row>
    <row r="10386" customFormat="false" ht="15" hidden="false" customHeight="false" outlineLevel="0" collapsed="false">
      <c r="A10386" s="37"/>
      <c r="B10386" s="38"/>
      <c r="C10386" s="39"/>
      <c r="D10386" s="39"/>
      <c r="E10386" s="39"/>
      <c r="F10386" s="41" t="str">
        <f aca="false">IF(A10386="","",MATCH(A10386,P_ID,1))</f>
        <v/>
      </c>
      <c r="G10386" s="41" t="str">
        <f aca="false">IF(A10386="","",INDEX(P_Svc,F10386))</f>
        <v/>
      </c>
      <c r="H10386" s="41" t="str">
        <f aca="false">IF(A10386="","",INDEX(P_Zone,F10386))</f>
        <v/>
      </c>
      <c r="I10386" s="41" t="str">
        <f aca="false">IF(A10386="","",IF(D10386="Delivered",IF(B10386&lt;=INDEX(P_Due,F10386),1,0),0))</f>
        <v/>
      </c>
    </row>
    <row r="10387" customFormat="false" ht="15" hidden="false" customHeight="false" outlineLevel="0" collapsed="false">
      <c r="A10387" s="37"/>
      <c r="B10387" s="38"/>
      <c r="C10387" s="39"/>
      <c r="D10387" s="39"/>
      <c r="E10387" s="39"/>
      <c r="F10387" s="41" t="str">
        <f aca="false">IF(A10387="","",MATCH(A10387,P_ID,1))</f>
        <v/>
      </c>
      <c r="G10387" s="41" t="str">
        <f aca="false">IF(A10387="","",INDEX(P_Svc,F10387))</f>
        <v/>
      </c>
      <c r="H10387" s="41" t="str">
        <f aca="false">IF(A10387="","",INDEX(P_Zone,F10387))</f>
        <v/>
      </c>
      <c r="I10387" s="41" t="str">
        <f aca="false">IF(A10387="","",IF(D10387="Delivered",IF(B10387&lt;=INDEX(P_Due,F10387),1,0),0))</f>
        <v/>
      </c>
    </row>
    <row r="10388" customFormat="false" ht="15" hidden="false" customHeight="false" outlineLevel="0" collapsed="false">
      <c r="A10388" s="37"/>
      <c r="B10388" s="38"/>
      <c r="C10388" s="39"/>
      <c r="D10388" s="39"/>
      <c r="E10388" s="39"/>
      <c r="F10388" s="41" t="str">
        <f aca="false">IF(A10388="","",MATCH(A10388,P_ID,1))</f>
        <v/>
      </c>
      <c r="G10388" s="41" t="str">
        <f aca="false">IF(A10388="","",INDEX(P_Svc,F10388))</f>
        <v/>
      </c>
      <c r="H10388" s="41" t="str">
        <f aca="false">IF(A10388="","",INDEX(P_Zone,F10388))</f>
        <v/>
      </c>
      <c r="I10388" s="41" t="str">
        <f aca="false">IF(A10388="","",IF(D10388="Delivered",IF(B10388&lt;=INDEX(P_Due,F10388),1,0),0))</f>
        <v/>
      </c>
    </row>
    <row r="10389" customFormat="false" ht="15" hidden="false" customHeight="false" outlineLevel="0" collapsed="false">
      <c r="A10389" s="37"/>
      <c r="B10389" s="38"/>
      <c r="C10389" s="39"/>
      <c r="D10389" s="39"/>
      <c r="E10389" s="39"/>
      <c r="F10389" s="41" t="str">
        <f aca="false">IF(A10389="","",MATCH(A10389,P_ID,1))</f>
        <v/>
      </c>
      <c r="G10389" s="41" t="str">
        <f aca="false">IF(A10389="","",INDEX(P_Svc,F10389))</f>
        <v/>
      </c>
      <c r="H10389" s="41" t="str">
        <f aca="false">IF(A10389="","",INDEX(P_Zone,F10389))</f>
        <v/>
      </c>
      <c r="I10389" s="41" t="str">
        <f aca="false">IF(A10389="","",IF(D10389="Delivered",IF(B10389&lt;=INDEX(P_Due,F10389),1,0),0))</f>
        <v/>
      </c>
    </row>
    <row r="10390" customFormat="false" ht="15" hidden="false" customHeight="false" outlineLevel="0" collapsed="false">
      <c r="A10390" s="37"/>
      <c r="B10390" s="38"/>
      <c r="C10390" s="39"/>
      <c r="D10390" s="39"/>
      <c r="E10390" s="39"/>
      <c r="F10390" s="41" t="str">
        <f aca="false">IF(A10390="","",MATCH(A10390,P_ID,1))</f>
        <v/>
      </c>
      <c r="G10390" s="41" t="str">
        <f aca="false">IF(A10390="","",INDEX(P_Svc,F10390))</f>
        <v/>
      </c>
      <c r="H10390" s="41" t="str">
        <f aca="false">IF(A10390="","",INDEX(P_Zone,F10390))</f>
        <v/>
      </c>
      <c r="I10390" s="41" t="str">
        <f aca="false">IF(A10390="","",IF(D10390="Delivered",IF(B10390&lt;=INDEX(P_Due,F10390),1,0),0))</f>
        <v/>
      </c>
    </row>
    <row r="10391" customFormat="false" ht="15" hidden="false" customHeight="false" outlineLevel="0" collapsed="false">
      <c r="A10391" s="37"/>
      <c r="B10391" s="38"/>
      <c r="C10391" s="39"/>
      <c r="D10391" s="39"/>
      <c r="E10391" s="39"/>
      <c r="F10391" s="41" t="str">
        <f aca="false">IF(A10391="","",MATCH(A10391,P_ID,1))</f>
        <v/>
      </c>
      <c r="G10391" s="41" t="str">
        <f aca="false">IF(A10391="","",INDEX(P_Svc,F10391))</f>
        <v/>
      </c>
      <c r="H10391" s="41" t="str">
        <f aca="false">IF(A10391="","",INDEX(P_Zone,F10391))</f>
        <v/>
      </c>
      <c r="I10391" s="41" t="str">
        <f aca="false">IF(A10391="","",IF(D10391="Delivered",IF(B10391&lt;=INDEX(P_Due,F10391),1,0),0))</f>
        <v/>
      </c>
    </row>
    <row r="10392" customFormat="false" ht="15" hidden="false" customHeight="false" outlineLevel="0" collapsed="false">
      <c r="A10392" s="37"/>
      <c r="B10392" s="38"/>
      <c r="C10392" s="39"/>
      <c r="D10392" s="39"/>
      <c r="E10392" s="39"/>
      <c r="F10392" s="41" t="str">
        <f aca="false">IF(A10392="","",MATCH(A10392,P_ID,1))</f>
        <v/>
      </c>
      <c r="G10392" s="41" t="str">
        <f aca="false">IF(A10392="","",INDEX(P_Svc,F10392))</f>
        <v/>
      </c>
      <c r="H10392" s="41" t="str">
        <f aca="false">IF(A10392="","",INDEX(P_Zone,F10392))</f>
        <v/>
      </c>
      <c r="I10392" s="41" t="str">
        <f aca="false">IF(A10392="","",IF(D10392="Delivered",IF(B10392&lt;=INDEX(P_Due,F10392),1,0),0))</f>
        <v/>
      </c>
    </row>
    <row r="10393" customFormat="false" ht="15" hidden="false" customHeight="false" outlineLevel="0" collapsed="false">
      <c r="A10393" s="37"/>
      <c r="B10393" s="38"/>
      <c r="C10393" s="39"/>
      <c r="D10393" s="39"/>
      <c r="E10393" s="39"/>
      <c r="F10393" s="41" t="str">
        <f aca="false">IF(A10393="","",MATCH(A10393,P_ID,1))</f>
        <v/>
      </c>
      <c r="G10393" s="41" t="str">
        <f aca="false">IF(A10393="","",INDEX(P_Svc,F10393))</f>
        <v/>
      </c>
      <c r="H10393" s="41" t="str">
        <f aca="false">IF(A10393="","",INDEX(P_Zone,F10393))</f>
        <v/>
      </c>
      <c r="I10393" s="41" t="str">
        <f aca="false">IF(A10393="","",IF(D10393="Delivered",IF(B10393&lt;=INDEX(P_Due,F10393),1,0),0))</f>
        <v/>
      </c>
    </row>
    <row r="10394" customFormat="false" ht="15" hidden="false" customHeight="false" outlineLevel="0" collapsed="false">
      <c r="A10394" s="37"/>
      <c r="B10394" s="38"/>
      <c r="C10394" s="39"/>
      <c r="D10394" s="39"/>
      <c r="E10394" s="39"/>
      <c r="F10394" s="41" t="str">
        <f aca="false">IF(A10394="","",MATCH(A10394,P_ID,1))</f>
        <v/>
      </c>
      <c r="G10394" s="41" t="str">
        <f aca="false">IF(A10394="","",INDEX(P_Svc,F10394))</f>
        <v/>
      </c>
      <c r="H10394" s="41" t="str">
        <f aca="false">IF(A10394="","",INDEX(P_Zone,F10394))</f>
        <v/>
      </c>
      <c r="I10394" s="41" t="str">
        <f aca="false">IF(A10394="","",IF(D10394="Delivered",IF(B10394&lt;=INDEX(P_Due,F10394),1,0),0))</f>
        <v/>
      </c>
    </row>
    <row r="10395" customFormat="false" ht="15" hidden="false" customHeight="false" outlineLevel="0" collapsed="false">
      <c r="A10395" s="37"/>
      <c r="B10395" s="38"/>
      <c r="C10395" s="39"/>
      <c r="D10395" s="39"/>
      <c r="E10395" s="39"/>
      <c r="F10395" s="41" t="str">
        <f aca="false">IF(A10395="","",MATCH(A10395,P_ID,1))</f>
        <v/>
      </c>
      <c r="G10395" s="41" t="str">
        <f aca="false">IF(A10395="","",INDEX(P_Svc,F10395))</f>
        <v/>
      </c>
      <c r="H10395" s="41" t="str">
        <f aca="false">IF(A10395="","",INDEX(P_Zone,F10395))</f>
        <v/>
      </c>
      <c r="I10395" s="41" t="str">
        <f aca="false">IF(A10395="","",IF(D10395="Delivered",IF(B10395&lt;=INDEX(P_Due,F10395),1,0),0))</f>
        <v/>
      </c>
    </row>
    <row r="10396" customFormat="false" ht="15" hidden="false" customHeight="false" outlineLevel="0" collapsed="false">
      <c r="A10396" s="37"/>
      <c r="B10396" s="38"/>
      <c r="C10396" s="39"/>
      <c r="D10396" s="39"/>
      <c r="E10396" s="39"/>
      <c r="F10396" s="41" t="str">
        <f aca="false">IF(A10396="","",MATCH(A10396,P_ID,1))</f>
        <v/>
      </c>
      <c r="G10396" s="41" t="str">
        <f aca="false">IF(A10396="","",INDEX(P_Svc,F10396))</f>
        <v/>
      </c>
      <c r="H10396" s="41" t="str">
        <f aca="false">IF(A10396="","",INDEX(P_Zone,F10396))</f>
        <v/>
      </c>
      <c r="I10396" s="41" t="str">
        <f aca="false">IF(A10396="","",IF(D10396="Delivered",IF(B10396&lt;=INDEX(P_Due,F10396),1,0),0))</f>
        <v/>
      </c>
    </row>
    <row r="10397" customFormat="false" ht="15" hidden="false" customHeight="false" outlineLevel="0" collapsed="false">
      <c r="A10397" s="37"/>
      <c r="B10397" s="38"/>
      <c r="C10397" s="39"/>
      <c r="D10397" s="39"/>
      <c r="E10397" s="39"/>
      <c r="F10397" s="41" t="str">
        <f aca="false">IF(A10397="","",MATCH(A10397,P_ID,1))</f>
        <v/>
      </c>
      <c r="G10397" s="41" t="str">
        <f aca="false">IF(A10397="","",INDEX(P_Svc,F10397))</f>
        <v/>
      </c>
      <c r="H10397" s="41" t="str">
        <f aca="false">IF(A10397="","",INDEX(P_Zone,F10397))</f>
        <v/>
      </c>
      <c r="I10397" s="41" t="str">
        <f aca="false">IF(A10397="","",IF(D10397="Delivered",IF(B10397&lt;=INDEX(P_Due,F10397),1,0),0))</f>
        <v/>
      </c>
    </row>
    <row r="10398" customFormat="false" ht="15" hidden="false" customHeight="false" outlineLevel="0" collapsed="false">
      <c r="A10398" s="37"/>
      <c r="B10398" s="38"/>
      <c r="C10398" s="39"/>
      <c r="D10398" s="39"/>
      <c r="E10398" s="39"/>
      <c r="F10398" s="41" t="str">
        <f aca="false">IF(A10398="","",MATCH(A10398,P_ID,1))</f>
        <v/>
      </c>
      <c r="G10398" s="41" t="str">
        <f aca="false">IF(A10398="","",INDEX(P_Svc,F10398))</f>
        <v/>
      </c>
      <c r="H10398" s="41" t="str">
        <f aca="false">IF(A10398="","",INDEX(P_Zone,F10398))</f>
        <v/>
      </c>
      <c r="I10398" s="41" t="str">
        <f aca="false">IF(A10398="","",IF(D10398="Delivered",IF(B10398&lt;=INDEX(P_Due,F10398),1,0),0))</f>
        <v/>
      </c>
    </row>
    <row r="10399" customFormat="false" ht="15" hidden="false" customHeight="false" outlineLevel="0" collapsed="false">
      <c r="A10399" s="37"/>
      <c r="B10399" s="38"/>
      <c r="C10399" s="39"/>
      <c r="D10399" s="39"/>
      <c r="E10399" s="39"/>
      <c r="F10399" s="41" t="str">
        <f aca="false">IF(A10399="","",MATCH(A10399,P_ID,1))</f>
        <v/>
      </c>
      <c r="G10399" s="41" t="str">
        <f aca="false">IF(A10399="","",INDEX(P_Svc,F10399))</f>
        <v/>
      </c>
      <c r="H10399" s="41" t="str">
        <f aca="false">IF(A10399="","",INDEX(P_Zone,F10399))</f>
        <v/>
      </c>
      <c r="I10399" s="41" t="str">
        <f aca="false">IF(A10399="","",IF(D10399="Delivered",IF(B10399&lt;=INDEX(P_Due,F10399),1,0),0))</f>
        <v/>
      </c>
    </row>
    <row r="10400" customFormat="false" ht="15" hidden="false" customHeight="false" outlineLevel="0" collapsed="false">
      <c r="A10400" s="37"/>
      <c r="B10400" s="38"/>
      <c r="C10400" s="39"/>
      <c r="D10400" s="39"/>
      <c r="E10400" s="39"/>
      <c r="F10400" s="41" t="str">
        <f aca="false">IF(A10400="","",MATCH(A10400,P_ID,1))</f>
        <v/>
      </c>
      <c r="G10400" s="41" t="str">
        <f aca="false">IF(A10400="","",INDEX(P_Svc,F10400))</f>
        <v/>
      </c>
      <c r="H10400" s="41" t="str">
        <f aca="false">IF(A10400="","",INDEX(P_Zone,F10400))</f>
        <v/>
      </c>
      <c r="I10400" s="41" t="str">
        <f aca="false">IF(A10400="","",IF(D10400="Delivered",IF(B10400&lt;=INDEX(P_Due,F10400),1,0),0))</f>
        <v/>
      </c>
    </row>
    <row r="10401" customFormat="false" ht="15" hidden="false" customHeight="false" outlineLevel="0" collapsed="false">
      <c r="A10401" s="37"/>
      <c r="B10401" s="38"/>
      <c r="C10401" s="39"/>
      <c r="D10401" s="39"/>
      <c r="E10401" s="39"/>
      <c r="F10401" s="41" t="str">
        <f aca="false">IF(A10401="","",MATCH(A10401,P_ID,1))</f>
        <v/>
      </c>
      <c r="G10401" s="41" t="str">
        <f aca="false">IF(A10401="","",INDEX(P_Svc,F10401))</f>
        <v/>
      </c>
      <c r="H10401" s="41" t="str">
        <f aca="false">IF(A10401="","",INDEX(P_Zone,F10401))</f>
        <v/>
      </c>
      <c r="I10401" s="41" t="str">
        <f aca="false">IF(A10401="","",IF(D10401="Delivered",IF(B10401&lt;=INDEX(P_Due,F10401),1,0),0))</f>
        <v/>
      </c>
    </row>
    <row r="10402" customFormat="false" ht="15" hidden="false" customHeight="false" outlineLevel="0" collapsed="false">
      <c r="A10402" s="37"/>
      <c r="B10402" s="38"/>
      <c r="C10402" s="39"/>
      <c r="D10402" s="39"/>
      <c r="E10402" s="39"/>
      <c r="F10402" s="41" t="str">
        <f aca="false">IF(A10402="","",MATCH(A10402,P_ID,1))</f>
        <v/>
      </c>
      <c r="G10402" s="41" t="str">
        <f aca="false">IF(A10402="","",INDEX(P_Svc,F10402))</f>
        <v/>
      </c>
      <c r="H10402" s="41" t="str">
        <f aca="false">IF(A10402="","",INDEX(P_Zone,F10402))</f>
        <v/>
      </c>
      <c r="I10402" s="41" t="str">
        <f aca="false">IF(A10402="","",IF(D10402="Delivered",IF(B10402&lt;=INDEX(P_Due,F10402),1,0),0))</f>
        <v/>
      </c>
    </row>
    <row r="10403" customFormat="false" ht="15" hidden="false" customHeight="false" outlineLevel="0" collapsed="false">
      <c r="A10403" s="37"/>
      <c r="B10403" s="38"/>
      <c r="C10403" s="39"/>
      <c r="D10403" s="39"/>
      <c r="E10403" s="39"/>
      <c r="F10403" s="41" t="str">
        <f aca="false">IF(A10403="","",MATCH(A10403,P_ID,1))</f>
        <v/>
      </c>
      <c r="G10403" s="41" t="str">
        <f aca="false">IF(A10403="","",INDEX(P_Svc,F10403))</f>
        <v/>
      </c>
      <c r="H10403" s="41" t="str">
        <f aca="false">IF(A10403="","",INDEX(P_Zone,F10403))</f>
        <v/>
      </c>
      <c r="I10403" s="41" t="str">
        <f aca="false">IF(A10403="","",IF(D10403="Delivered",IF(B10403&lt;=INDEX(P_Due,F10403),1,0),0))</f>
        <v/>
      </c>
    </row>
    <row r="10404" customFormat="false" ht="15" hidden="false" customHeight="false" outlineLevel="0" collapsed="false">
      <c r="A10404" s="37"/>
      <c r="B10404" s="38"/>
      <c r="C10404" s="39"/>
      <c r="D10404" s="39"/>
      <c r="E10404" s="39"/>
      <c r="F10404" s="41" t="str">
        <f aca="false">IF(A10404="","",MATCH(A10404,P_ID,1))</f>
        <v/>
      </c>
      <c r="G10404" s="41" t="str">
        <f aca="false">IF(A10404="","",INDEX(P_Svc,F10404))</f>
        <v/>
      </c>
      <c r="H10404" s="41" t="str">
        <f aca="false">IF(A10404="","",INDEX(P_Zone,F10404))</f>
        <v/>
      </c>
      <c r="I10404" s="41" t="str">
        <f aca="false">IF(A10404="","",IF(D10404="Delivered",IF(B10404&lt;=INDEX(P_Due,F10404),1,0),0))</f>
        <v/>
      </c>
    </row>
    <row r="10405" customFormat="false" ht="15" hidden="false" customHeight="false" outlineLevel="0" collapsed="false">
      <c r="A10405" s="37"/>
      <c r="B10405" s="38"/>
      <c r="C10405" s="39"/>
      <c r="D10405" s="39"/>
      <c r="E10405" s="39"/>
      <c r="F10405" s="41" t="str">
        <f aca="false">IF(A10405="","",MATCH(A10405,P_ID,1))</f>
        <v/>
      </c>
      <c r="G10405" s="41" t="str">
        <f aca="false">IF(A10405="","",INDEX(P_Svc,F10405))</f>
        <v/>
      </c>
      <c r="H10405" s="41" t="str">
        <f aca="false">IF(A10405="","",INDEX(P_Zone,F10405))</f>
        <v/>
      </c>
      <c r="I10405" s="41" t="str">
        <f aca="false">IF(A10405="","",IF(D10405="Delivered",IF(B10405&lt;=INDEX(P_Due,F10405),1,0),0))</f>
        <v/>
      </c>
    </row>
    <row r="10406" customFormat="false" ht="15" hidden="false" customHeight="false" outlineLevel="0" collapsed="false">
      <c r="A10406" s="37"/>
      <c r="B10406" s="38"/>
      <c r="C10406" s="39"/>
      <c r="D10406" s="39"/>
      <c r="E10406" s="39"/>
      <c r="F10406" s="41" t="str">
        <f aca="false">IF(A10406="","",MATCH(A10406,P_ID,1))</f>
        <v/>
      </c>
      <c r="G10406" s="41" t="str">
        <f aca="false">IF(A10406="","",INDEX(P_Svc,F10406))</f>
        <v/>
      </c>
      <c r="H10406" s="41" t="str">
        <f aca="false">IF(A10406="","",INDEX(P_Zone,F10406))</f>
        <v/>
      </c>
      <c r="I10406" s="41" t="str">
        <f aca="false">IF(A10406="","",IF(D10406="Delivered",IF(B10406&lt;=INDEX(P_Due,F10406),1,0),0))</f>
        <v/>
      </c>
    </row>
    <row r="10407" customFormat="false" ht="15" hidden="false" customHeight="false" outlineLevel="0" collapsed="false">
      <c r="A10407" s="37"/>
      <c r="B10407" s="38"/>
      <c r="C10407" s="39"/>
      <c r="D10407" s="39"/>
      <c r="E10407" s="39"/>
      <c r="F10407" s="41" t="str">
        <f aca="false">IF(A10407="","",MATCH(A10407,P_ID,1))</f>
        <v/>
      </c>
      <c r="G10407" s="41" t="str">
        <f aca="false">IF(A10407="","",INDEX(P_Svc,F10407))</f>
        <v/>
      </c>
      <c r="H10407" s="41" t="str">
        <f aca="false">IF(A10407="","",INDEX(P_Zone,F10407))</f>
        <v/>
      </c>
      <c r="I10407" s="41" t="str">
        <f aca="false">IF(A10407="","",IF(D10407="Delivered",IF(B10407&lt;=INDEX(P_Due,F10407),1,0),0))</f>
        <v/>
      </c>
    </row>
    <row r="10408" customFormat="false" ht="15" hidden="false" customHeight="false" outlineLevel="0" collapsed="false">
      <c r="A10408" s="37"/>
      <c r="B10408" s="38"/>
      <c r="C10408" s="39"/>
      <c r="D10408" s="39"/>
      <c r="E10408" s="39"/>
      <c r="F10408" s="41" t="str">
        <f aca="false">IF(A10408="","",MATCH(A10408,P_ID,1))</f>
        <v/>
      </c>
      <c r="G10408" s="41" t="str">
        <f aca="false">IF(A10408="","",INDEX(P_Svc,F10408))</f>
        <v/>
      </c>
      <c r="H10408" s="41" t="str">
        <f aca="false">IF(A10408="","",INDEX(P_Zone,F10408))</f>
        <v/>
      </c>
      <c r="I10408" s="41" t="str">
        <f aca="false">IF(A10408="","",IF(D10408="Delivered",IF(B10408&lt;=INDEX(P_Due,F10408),1,0),0))</f>
        <v/>
      </c>
    </row>
    <row r="10409" customFormat="false" ht="15" hidden="false" customHeight="false" outlineLevel="0" collapsed="false">
      <c r="A10409" s="37"/>
      <c r="B10409" s="38"/>
      <c r="C10409" s="39"/>
      <c r="D10409" s="39"/>
      <c r="E10409" s="39"/>
      <c r="F10409" s="41" t="str">
        <f aca="false">IF(A10409="","",MATCH(A10409,P_ID,1))</f>
        <v/>
      </c>
      <c r="G10409" s="41" t="str">
        <f aca="false">IF(A10409="","",INDEX(P_Svc,F10409))</f>
        <v/>
      </c>
      <c r="H10409" s="41" t="str">
        <f aca="false">IF(A10409="","",INDEX(P_Zone,F10409))</f>
        <v/>
      </c>
      <c r="I10409" s="41" t="str">
        <f aca="false">IF(A10409="","",IF(D10409="Delivered",IF(B10409&lt;=INDEX(P_Due,F10409),1,0),0))</f>
        <v/>
      </c>
    </row>
    <row r="10410" customFormat="false" ht="15" hidden="false" customHeight="false" outlineLevel="0" collapsed="false">
      <c r="A10410" s="37"/>
      <c r="B10410" s="38"/>
      <c r="C10410" s="39"/>
      <c r="D10410" s="39"/>
      <c r="E10410" s="39"/>
      <c r="F10410" s="41" t="str">
        <f aca="false">IF(A10410="","",MATCH(A10410,P_ID,1))</f>
        <v/>
      </c>
      <c r="G10410" s="41" t="str">
        <f aca="false">IF(A10410="","",INDEX(P_Svc,F10410))</f>
        <v/>
      </c>
      <c r="H10410" s="41" t="str">
        <f aca="false">IF(A10410="","",INDEX(P_Zone,F10410))</f>
        <v/>
      </c>
      <c r="I10410" s="41" t="str">
        <f aca="false">IF(A10410="","",IF(D10410="Delivered",IF(B10410&lt;=INDEX(P_Due,F10410),1,0),0))</f>
        <v/>
      </c>
    </row>
    <row r="10411" customFormat="false" ht="15" hidden="false" customHeight="false" outlineLevel="0" collapsed="false">
      <c r="A10411" s="37"/>
      <c r="B10411" s="38"/>
      <c r="C10411" s="39"/>
      <c r="D10411" s="39"/>
      <c r="E10411" s="39"/>
      <c r="F10411" s="41" t="str">
        <f aca="false">IF(A10411="","",MATCH(A10411,P_ID,1))</f>
        <v/>
      </c>
      <c r="G10411" s="41" t="str">
        <f aca="false">IF(A10411="","",INDEX(P_Svc,F10411))</f>
        <v/>
      </c>
      <c r="H10411" s="41" t="str">
        <f aca="false">IF(A10411="","",INDEX(P_Zone,F10411))</f>
        <v/>
      </c>
      <c r="I10411" s="41" t="str">
        <f aca="false">IF(A10411="","",IF(D10411="Delivered",IF(B10411&lt;=INDEX(P_Due,F10411),1,0),0))</f>
        <v/>
      </c>
    </row>
    <row r="10412" customFormat="false" ht="15" hidden="false" customHeight="false" outlineLevel="0" collapsed="false">
      <c r="A10412" s="37"/>
      <c r="B10412" s="38"/>
      <c r="C10412" s="39"/>
      <c r="D10412" s="39"/>
      <c r="E10412" s="39"/>
      <c r="F10412" s="41" t="str">
        <f aca="false">IF(A10412="","",MATCH(A10412,P_ID,1))</f>
        <v/>
      </c>
      <c r="G10412" s="41" t="str">
        <f aca="false">IF(A10412="","",INDEX(P_Svc,F10412))</f>
        <v/>
      </c>
      <c r="H10412" s="41" t="str">
        <f aca="false">IF(A10412="","",INDEX(P_Zone,F10412))</f>
        <v/>
      </c>
      <c r="I10412" s="41" t="str">
        <f aca="false">IF(A10412="","",IF(D10412="Delivered",IF(B10412&lt;=INDEX(P_Due,F10412),1,0),0))</f>
        <v/>
      </c>
    </row>
    <row r="10413" customFormat="false" ht="15" hidden="false" customHeight="false" outlineLevel="0" collapsed="false">
      <c r="A10413" s="37"/>
      <c r="B10413" s="38"/>
      <c r="C10413" s="39"/>
      <c r="D10413" s="39"/>
      <c r="E10413" s="39"/>
      <c r="F10413" s="41" t="str">
        <f aca="false">IF(A10413="","",MATCH(A10413,P_ID,1))</f>
        <v/>
      </c>
      <c r="G10413" s="41" t="str">
        <f aca="false">IF(A10413="","",INDEX(P_Svc,F10413))</f>
        <v/>
      </c>
      <c r="H10413" s="41" t="str">
        <f aca="false">IF(A10413="","",INDEX(P_Zone,F10413))</f>
        <v/>
      </c>
      <c r="I10413" s="41" t="str">
        <f aca="false">IF(A10413="","",IF(D10413="Delivered",IF(B10413&lt;=INDEX(P_Due,F10413),1,0),0))</f>
        <v/>
      </c>
    </row>
    <row r="10414" customFormat="false" ht="15" hidden="false" customHeight="false" outlineLevel="0" collapsed="false">
      <c r="A10414" s="37"/>
      <c r="B10414" s="38"/>
      <c r="C10414" s="39"/>
      <c r="D10414" s="39"/>
      <c r="E10414" s="39"/>
      <c r="F10414" s="41" t="str">
        <f aca="false">IF(A10414="","",MATCH(A10414,P_ID,1))</f>
        <v/>
      </c>
      <c r="G10414" s="41" t="str">
        <f aca="false">IF(A10414="","",INDEX(P_Svc,F10414))</f>
        <v/>
      </c>
      <c r="H10414" s="41" t="str">
        <f aca="false">IF(A10414="","",INDEX(P_Zone,F10414))</f>
        <v/>
      </c>
      <c r="I10414" s="41" t="str">
        <f aca="false">IF(A10414="","",IF(D10414="Delivered",IF(B10414&lt;=INDEX(P_Due,F10414),1,0),0))</f>
        <v/>
      </c>
    </row>
    <row r="10415" customFormat="false" ht="15" hidden="false" customHeight="false" outlineLevel="0" collapsed="false">
      <c r="A10415" s="37"/>
      <c r="B10415" s="38"/>
      <c r="C10415" s="39"/>
      <c r="D10415" s="39"/>
      <c r="E10415" s="39"/>
      <c r="F10415" s="41" t="str">
        <f aca="false">IF(A10415="","",MATCH(A10415,P_ID,1))</f>
        <v/>
      </c>
      <c r="G10415" s="41" t="str">
        <f aca="false">IF(A10415="","",INDEX(P_Svc,F10415))</f>
        <v/>
      </c>
      <c r="H10415" s="41" t="str">
        <f aca="false">IF(A10415="","",INDEX(P_Zone,F10415))</f>
        <v/>
      </c>
      <c r="I10415" s="41" t="str">
        <f aca="false">IF(A10415="","",IF(D10415="Delivered",IF(B10415&lt;=INDEX(P_Due,F10415),1,0),0))</f>
        <v/>
      </c>
    </row>
    <row r="10416" customFormat="false" ht="15" hidden="false" customHeight="false" outlineLevel="0" collapsed="false">
      <c r="A10416" s="37"/>
      <c r="B10416" s="38"/>
      <c r="C10416" s="39"/>
      <c r="D10416" s="39"/>
      <c r="E10416" s="39"/>
      <c r="F10416" s="41" t="str">
        <f aca="false">IF(A10416="","",MATCH(A10416,P_ID,1))</f>
        <v/>
      </c>
      <c r="G10416" s="41" t="str">
        <f aca="false">IF(A10416="","",INDEX(P_Svc,F10416))</f>
        <v/>
      </c>
      <c r="H10416" s="41" t="str">
        <f aca="false">IF(A10416="","",INDEX(P_Zone,F10416))</f>
        <v/>
      </c>
      <c r="I10416" s="41" t="str">
        <f aca="false">IF(A10416="","",IF(D10416="Delivered",IF(B10416&lt;=INDEX(P_Due,F10416),1,0),0))</f>
        <v/>
      </c>
    </row>
    <row r="10417" customFormat="false" ht="15" hidden="false" customHeight="false" outlineLevel="0" collapsed="false">
      <c r="A10417" s="37"/>
      <c r="B10417" s="38"/>
      <c r="C10417" s="39"/>
      <c r="D10417" s="39"/>
      <c r="E10417" s="39"/>
      <c r="F10417" s="41" t="str">
        <f aca="false">IF(A10417="","",MATCH(A10417,P_ID,1))</f>
        <v/>
      </c>
      <c r="G10417" s="41" t="str">
        <f aca="false">IF(A10417="","",INDEX(P_Svc,F10417))</f>
        <v/>
      </c>
      <c r="H10417" s="41" t="str">
        <f aca="false">IF(A10417="","",INDEX(P_Zone,F10417))</f>
        <v/>
      </c>
      <c r="I10417" s="41" t="str">
        <f aca="false">IF(A10417="","",IF(D10417="Delivered",IF(B10417&lt;=INDEX(P_Due,F10417),1,0),0))</f>
        <v/>
      </c>
    </row>
    <row r="10418" customFormat="false" ht="15" hidden="false" customHeight="false" outlineLevel="0" collapsed="false">
      <c r="A10418" s="37"/>
      <c r="B10418" s="38"/>
      <c r="C10418" s="39"/>
      <c r="D10418" s="39"/>
      <c r="E10418" s="39"/>
      <c r="F10418" s="41" t="str">
        <f aca="false">IF(A10418="","",MATCH(A10418,P_ID,1))</f>
        <v/>
      </c>
      <c r="G10418" s="41" t="str">
        <f aca="false">IF(A10418="","",INDEX(P_Svc,F10418))</f>
        <v/>
      </c>
      <c r="H10418" s="41" t="str">
        <f aca="false">IF(A10418="","",INDEX(P_Zone,F10418))</f>
        <v/>
      </c>
      <c r="I10418" s="41" t="str">
        <f aca="false">IF(A10418="","",IF(D10418="Delivered",IF(B10418&lt;=INDEX(P_Due,F10418),1,0),0))</f>
        <v/>
      </c>
    </row>
    <row r="10419" customFormat="false" ht="15" hidden="false" customHeight="false" outlineLevel="0" collapsed="false">
      <c r="A10419" s="37"/>
      <c r="B10419" s="38"/>
      <c r="C10419" s="39"/>
      <c r="D10419" s="39"/>
      <c r="E10419" s="39"/>
      <c r="F10419" s="41" t="str">
        <f aca="false">IF(A10419="","",MATCH(A10419,P_ID,1))</f>
        <v/>
      </c>
      <c r="G10419" s="41" t="str">
        <f aca="false">IF(A10419="","",INDEX(P_Svc,F10419))</f>
        <v/>
      </c>
      <c r="H10419" s="41" t="str">
        <f aca="false">IF(A10419="","",INDEX(P_Zone,F10419))</f>
        <v/>
      </c>
      <c r="I10419" s="41" t="str">
        <f aca="false">IF(A10419="","",IF(D10419="Delivered",IF(B10419&lt;=INDEX(P_Due,F10419),1,0),0))</f>
        <v/>
      </c>
    </row>
    <row r="10420" customFormat="false" ht="15" hidden="false" customHeight="false" outlineLevel="0" collapsed="false">
      <c r="A10420" s="37"/>
      <c r="B10420" s="38"/>
      <c r="C10420" s="39"/>
      <c r="D10420" s="39"/>
      <c r="E10420" s="39"/>
      <c r="F10420" s="41" t="str">
        <f aca="false">IF(A10420="","",MATCH(A10420,P_ID,1))</f>
        <v/>
      </c>
      <c r="G10420" s="41" t="str">
        <f aca="false">IF(A10420="","",INDEX(P_Svc,F10420))</f>
        <v/>
      </c>
      <c r="H10420" s="41" t="str">
        <f aca="false">IF(A10420="","",INDEX(P_Zone,F10420))</f>
        <v/>
      </c>
      <c r="I10420" s="41" t="str">
        <f aca="false">IF(A10420="","",IF(D10420="Delivered",IF(B10420&lt;=INDEX(P_Due,F10420),1,0),0))</f>
        <v/>
      </c>
    </row>
    <row r="10421" customFormat="false" ht="15" hidden="false" customHeight="false" outlineLevel="0" collapsed="false">
      <c r="A10421" s="37"/>
      <c r="B10421" s="38"/>
      <c r="C10421" s="39"/>
      <c r="D10421" s="39"/>
      <c r="E10421" s="39"/>
      <c r="F10421" s="41" t="str">
        <f aca="false">IF(A10421="","",MATCH(A10421,P_ID,1))</f>
        <v/>
      </c>
      <c r="G10421" s="41" t="str">
        <f aca="false">IF(A10421="","",INDEX(P_Svc,F10421))</f>
        <v/>
      </c>
      <c r="H10421" s="41" t="str">
        <f aca="false">IF(A10421="","",INDEX(P_Zone,F10421))</f>
        <v/>
      </c>
      <c r="I10421" s="41" t="str">
        <f aca="false">IF(A10421="","",IF(D10421="Delivered",IF(B10421&lt;=INDEX(P_Due,F10421),1,0),0))</f>
        <v/>
      </c>
    </row>
    <row r="10422" customFormat="false" ht="15" hidden="false" customHeight="false" outlineLevel="0" collapsed="false">
      <c r="A10422" s="37"/>
      <c r="B10422" s="38"/>
      <c r="C10422" s="39"/>
      <c r="D10422" s="39"/>
      <c r="E10422" s="39"/>
      <c r="F10422" s="41" t="str">
        <f aca="false">IF(A10422="","",MATCH(A10422,P_ID,1))</f>
        <v/>
      </c>
      <c r="G10422" s="41" t="str">
        <f aca="false">IF(A10422="","",INDEX(P_Svc,F10422))</f>
        <v/>
      </c>
      <c r="H10422" s="41" t="str">
        <f aca="false">IF(A10422="","",INDEX(P_Zone,F10422))</f>
        <v/>
      </c>
      <c r="I10422" s="41" t="str">
        <f aca="false">IF(A10422="","",IF(D10422="Delivered",IF(B10422&lt;=INDEX(P_Due,F10422),1,0),0))</f>
        <v/>
      </c>
    </row>
    <row r="10423" customFormat="false" ht="15" hidden="false" customHeight="false" outlineLevel="0" collapsed="false">
      <c r="A10423" s="37"/>
      <c r="B10423" s="38"/>
      <c r="C10423" s="39"/>
      <c r="D10423" s="39"/>
      <c r="E10423" s="39"/>
      <c r="F10423" s="41" t="str">
        <f aca="false">IF(A10423="","",MATCH(A10423,P_ID,1))</f>
        <v/>
      </c>
      <c r="G10423" s="41" t="str">
        <f aca="false">IF(A10423="","",INDEX(P_Svc,F10423))</f>
        <v/>
      </c>
      <c r="H10423" s="41" t="str">
        <f aca="false">IF(A10423="","",INDEX(P_Zone,F10423))</f>
        <v/>
      </c>
      <c r="I10423" s="41" t="str">
        <f aca="false">IF(A10423="","",IF(D10423="Delivered",IF(B10423&lt;=INDEX(P_Due,F10423),1,0),0))</f>
        <v/>
      </c>
    </row>
    <row r="10424" customFormat="false" ht="15" hidden="false" customHeight="false" outlineLevel="0" collapsed="false">
      <c r="A10424" s="37"/>
      <c r="B10424" s="38"/>
      <c r="C10424" s="39"/>
      <c r="D10424" s="39"/>
      <c r="E10424" s="39"/>
      <c r="F10424" s="41" t="str">
        <f aca="false">IF(A10424="","",MATCH(A10424,P_ID,1))</f>
        <v/>
      </c>
      <c r="G10424" s="41" t="str">
        <f aca="false">IF(A10424="","",INDEX(P_Svc,F10424))</f>
        <v/>
      </c>
      <c r="H10424" s="41" t="str">
        <f aca="false">IF(A10424="","",INDEX(P_Zone,F10424))</f>
        <v/>
      </c>
      <c r="I10424" s="41" t="str">
        <f aca="false">IF(A10424="","",IF(D10424="Delivered",IF(B10424&lt;=INDEX(P_Due,F10424),1,0),0))</f>
        <v/>
      </c>
    </row>
    <row r="10425" customFormat="false" ht="15" hidden="false" customHeight="false" outlineLevel="0" collapsed="false">
      <c r="A10425" s="37"/>
      <c r="B10425" s="38"/>
      <c r="C10425" s="39"/>
      <c r="D10425" s="39"/>
      <c r="E10425" s="39"/>
      <c r="F10425" s="41" t="str">
        <f aca="false">IF(A10425="","",MATCH(A10425,P_ID,1))</f>
        <v/>
      </c>
      <c r="G10425" s="41" t="str">
        <f aca="false">IF(A10425="","",INDEX(P_Svc,F10425))</f>
        <v/>
      </c>
      <c r="H10425" s="41" t="str">
        <f aca="false">IF(A10425="","",INDEX(P_Zone,F10425))</f>
        <v/>
      </c>
      <c r="I10425" s="41" t="str">
        <f aca="false">IF(A10425="","",IF(D10425="Delivered",IF(B10425&lt;=INDEX(P_Due,F10425),1,0),0))</f>
        <v/>
      </c>
    </row>
    <row r="10426" customFormat="false" ht="15" hidden="false" customHeight="false" outlineLevel="0" collapsed="false">
      <c r="A10426" s="37"/>
      <c r="B10426" s="38"/>
      <c r="C10426" s="39"/>
      <c r="D10426" s="39"/>
      <c r="E10426" s="39"/>
      <c r="F10426" s="41" t="str">
        <f aca="false">IF(A10426="","",MATCH(A10426,P_ID,1))</f>
        <v/>
      </c>
      <c r="G10426" s="41" t="str">
        <f aca="false">IF(A10426="","",INDEX(P_Svc,F10426))</f>
        <v/>
      </c>
      <c r="H10426" s="41" t="str">
        <f aca="false">IF(A10426="","",INDEX(P_Zone,F10426))</f>
        <v/>
      </c>
      <c r="I10426" s="41" t="str">
        <f aca="false">IF(A10426="","",IF(D10426="Delivered",IF(B10426&lt;=INDEX(P_Due,F10426),1,0),0))</f>
        <v/>
      </c>
    </row>
    <row r="10427" customFormat="false" ht="15" hidden="false" customHeight="false" outlineLevel="0" collapsed="false">
      <c r="A10427" s="37"/>
      <c r="B10427" s="38"/>
      <c r="C10427" s="39"/>
      <c r="D10427" s="39"/>
      <c r="E10427" s="39"/>
      <c r="F10427" s="41" t="str">
        <f aca="false">IF(A10427="","",MATCH(A10427,P_ID,1))</f>
        <v/>
      </c>
      <c r="G10427" s="41" t="str">
        <f aca="false">IF(A10427="","",INDEX(P_Svc,F10427))</f>
        <v/>
      </c>
      <c r="H10427" s="41" t="str">
        <f aca="false">IF(A10427="","",INDEX(P_Zone,F10427))</f>
        <v/>
      </c>
      <c r="I10427" s="41" t="str">
        <f aca="false">IF(A10427="","",IF(D10427="Delivered",IF(B10427&lt;=INDEX(P_Due,F10427),1,0),0))</f>
        <v/>
      </c>
    </row>
    <row r="10428" customFormat="false" ht="15" hidden="false" customHeight="false" outlineLevel="0" collapsed="false">
      <c r="A10428" s="37"/>
      <c r="B10428" s="38"/>
      <c r="C10428" s="39"/>
      <c r="D10428" s="39"/>
      <c r="E10428" s="39"/>
      <c r="F10428" s="41" t="str">
        <f aca="false">IF(A10428="","",MATCH(A10428,P_ID,1))</f>
        <v/>
      </c>
      <c r="G10428" s="41" t="str">
        <f aca="false">IF(A10428="","",INDEX(P_Svc,F10428))</f>
        <v/>
      </c>
      <c r="H10428" s="41" t="str">
        <f aca="false">IF(A10428="","",INDEX(P_Zone,F10428))</f>
        <v/>
      </c>
      <c r="I10428" s="41" t="str">
        <f aca="false">IF(A10428="","",IF(D10428="Delivered",IF(B10428&lt;=INDEX(P_Due,F10428),1,0),0))</f>
        <v/>
      </c>
    </row>
    <row r="10429" customFormat="false" ht="15" hidden="false" customHeight="false" outlineLevel="0" collapsed="false">
      <c r="A10429" s="37"/>
      <c r="B10429" s="38"/>
      <c r="C10429" s="39"/>
      <c r="D10429" s="39"/>
      <c r="E10429" s="39"/>
      <c r="F10429" s="41" t="str">
        <f aca="false">IF(A10429="","",MATCH(A10429,P_ID,1))</f>
        <v/>
      </c>
      <c r="G10429" s="41" t="str">
        <f aca="false">IF(A10429="","",INDEX(P_Svc,F10429))</f>
        <v/>
      </c>
      <c r="H10429" s="41" t="str">
        <f aca="false">IF(A10429="","",INDEX(P_Zone,F10429))</f>
        <v/>
      </c>
      <c r="I10429" s="41" t="str">
        <f aca="false">IF(A10429="","",IF(D10429="Delivered",IF(B10429&lt;=INDEX(P_Due,F10429),1,0),0))</f>
        <v/>
      </c>
    </row>
    <row r="10430" customFormat="false" ht="15" hidden="false" customHeight="false" outlineLevel="0" collapsed="false">
      <c r="A10430" s="37"/>
      <c r="B10430" s="38"/>
      <c r="C10430" s="39"/>
      <c r="D10430" s="39"/>
      <c r="E10430" s="39"/>
      <c r="F10430" s="41" t="str">
        <f aca="false">IF(A10430="","",MATCH(A10430,P_ID,1))</f>
        <v/>
      </c>
      <c r="G10430" s="41" t="str">
        <f aca="false">IF(A10430="","",INDEX(P_Svc,F10430))</f>
        <v/>
      </c>
      <c r="H10430" s="41" t="str">
        <f aca="false">IF(A10430="","",INDEX(P_Zone,F10430))</f>
        <v/>
      </c>
      <c r="I10430" s="41" t="str">
        <f aca="false">IF(A10430="","",IF(D10430="Delivered",IF(B10430&lt;=INDEX(P_Due,F10430),1,0),0))</f>
        <v/>
      </c>
    </row>
    <row r="10431" customFormat="false" ht="15" hidden="false" customHeight="false" outlineLevel="0" collapsed="false">
      <c r="A10431" s="37"/>
      <c r="B10431" s="38"/>
      <c r="C10431" s="39"/>
      <c r="D10431" s="39"/>
      <c r="E10431" s="39"/>
      <c r="F10431" s="41" t="str">
        <f aca="false">IF(A10431="","",MATCH(A10431,P_ID,1))</f>
        <v/>
      </c>
      <c r="G10431" s="41" t="str">
        <f aca="false">IF(A10431="","",INDEX(P_Svc,F10431))</f>
        <v/>
      </c>
      <c r="H10431" s="41" t="str">
        <f aca="false">IF(A10431="","",INDEX(P_Zone,F10431))</f>
        <v/>
      </c>
      <c r="I10431" s="41" t="str">
        <f aca="false">IF(A10431="","",IF(D10431="Delivered",IF(B10431&lt;=INDEX(P_Due,F10431),1,0),0))</f>
        <v/>
      </c>
    </row>
    <row r="10432" customFormat="false" ht="15" hidden="false" customHeight="false" outlineLevel="0" collapsed="false">
      <c r="A10432" s="37"/>
      <c r="B10432" s="38"/>
      <c r="C10432" s="39"/>
      <c r="D10432" s="39"/>
      <c r="E10432" s="39"/>
      <c r="F10432" s="41" t="str">
        <f aca="false">IF(A10432="","",MATCH(A10432,P_ID,1))</f>
        <v/>
      </c>
      <c r="G10432" s="41" t="str">
        <f aca="false">IF(A10432="","",INDEX(P_Svc,F10432))</f>
        <v/>
      </c>
      <c r="H10432" s="41" t="str">
        <f aca="false">IF(A10432="","",INDEX(P_Zone,F10432))</f>
        <v/>
      </c>
      <c r="I10432" s="41" t="str">
        <f aca="false">IF(A10432="","",IF(D10432="Delivered",IF(B10432&lt;=INDEX(P_Due,F10432),1,0),0))</f>
        <v/>
      </c>
    </row>
    <row r="10433" customFormat="false" ht="15" hidden="false" customHeight="false" outlineLevel="0" collapsed="false">
      <c r="A10433" s="37"/>
      <c r="B10433" s="38"/>
      <c r="C10433" s="39"/>
      <c r="D10433" s="39"/>
      <c r="E10433" s="39"/>
      <c r="F10433" s="41" t="str">
        <f aca="false">IF(A10433="","",MATCH(A10433,P_ID,1))</f>
        <v/>
      </c>
      <c r="G10433" s="41" t="str">
        <f aca="false">IF(A10433="","",INDEX(P_Svc,F10433))</f>
        <v/>
      </c>
      <c r="H10433" s="41" t="str">
        <f aca="false">IF(A10433="","",INDEX(P_Zone,F10433))</f>
        <v/>
      </c>
      <c r="I10433" s="41" t="str">
        <f aca="false">IF(A10433="","",IF(D10433="Delivered",IF(B10433&lt;=INDEX(P_Due,F10433),1,0),0))</f>
        <v/>
      </c>
    </row>
    <row r="10434" customFormat="false" ht="15" hidden="false" customHeight="false" outlineLevel="0" collapsed="false">
      <c r="A10434" s="37"/>
      <c r="B10434" s="38"/>
      <c r="C10434" s="39"/>
      <c r="D10434" s="39"/>
      <c r="E10434" s="39"/>
      <c r="F10434" s="41" t="str">
        <f aca="false">IF(A10434="","",MATCH(A10434,P_ID,1))</f>
        <v/>
      </c>
      <c r="G10434" s="41" t="str">
        <f aca="false">IF(A10434="","",INDEX(P_Svc,F10434))</f>
        <v/>
      </c>
      <c r="H10434" s="41" t="str">
        <f aca="false">IF(A10434="","",INDEX(P_Zone,F10434))</f>
        <v/>
      </c>
      <c r="I10434" s="41" t="str">
        <f aca="false">IF(A10434="","",IF(D10434="Delivered",IF(B10434&lt;=INDEX(P_Due,F10434),1,0),0))</f>
        <v/>
      </c>
    </row>
    <row r="10435" customFormat="false" ht="15" hidden="false" customHeight="false" outlineLevel="0" collapsed="false">
      <c r="A10435" s="37"/>
      <c r="B10435" s="38"/>
      <c r="C10435" s="39"/>
      <c r="D10435" s="39"/>
      <c r="E10435" s="39"/>
      <c r="F10435" s="41" t="str">
        <f aca="false">IF(A10435="","",MATCH(A10435,P_ID,1))</f>
        <v/>
      </c>
      <c r="G10435" s="41" t="str">
        <f aca="false">IF(A10435="","",INDEX(P_Svc,F10435))</f>
        <v/>
      </c>
      <c r="H10435" s="41" t="str">
        <f aca="false">IF(A10435="","",INDEX(P_Zone,F10435))</f>
        <v/>
      </c>
      <c r="I10435" s="41" t="str">
        <f aca="false">IF(A10435="","",IF(D10435="Delivered",IF(B10435&lt;=INDEX(P_Due,F10435),1,0),0))</f>
        <v/>
      </c>
    </row>
    <row r="10436" customFormat="false" ht="15" hidden="false" customHeight="false" outlineLevel="0" collapsed="false">
      <c r="A10436" s="37"/>
      <c r="B10436" s="38"/>
      <c r="C10436" s="39"/>
      <c r="D10436" s="39"/>
      <c r="E10436" s="39"/>
      <c r="F10436" s="41" t="str">
        <f aca="false">IF(A10436="","",MATCH(A10436,P_ID,1))</f>
        <v/>
      </c>
      <c r="G10436" s="41" t="str">
        <f aca="false">IF(A10436="","",INDEX(P_Svc,F10436))</f>
        <v/>
      </c>
      <c r="H10436" s="41" t="str">
        <f aca="false">IF(A10436="","",INDEX(P_Zone,F10436))</f>
        <v/>
      </c>
      <c r="I10436" s="41" t="str">
        <f aca="false">IF(A10436="","",IF(D10436="Delivered",IF(B10436&lt;=INDEX(P_Due,F10436),1,0),0))</f>
        <v/>
      </c>
    </row>
    <row r="10437" customFormat="false" ht="15" hidden="false" customHeight="false" outlineLevel="0" collapsed="false">
      <c r="A10437" s="37"/>
      <c r="B10437" s="38"/>
      <c r="C10437" s="39"/>
      <c r="D10437" s="39"/>
      <c r="E10437" s="39"/>
      <c r="F10437" s="41" t="str">
        <f aca="false">IF(A10437="","",MATCH(A10437,P_ID,1))</f>
        <v/>
      </c>
      <c r="G10437" s="41" t="str">
        <f aca="false">IF(A10437="","",INDEX(P_Svc,F10437))</f>
        <v/>
      </c>
      <c r="H10437" s="41" t="str">
        <f aca="false">IF(A10437="","",INDEX(P_Zone,F10437))</f>
        <v/>
      </c>
      <c r="I10437" s="41" t="str">
        <f aca="false">IF(A10437="","",IF(D10437="Delivered",IF(B10437&lt;=INDEX(P_Due,F10437),1,0),0))</f>
        <v/>
      </c>
    </row>
    <row r="10438" customFormat="false" ht="15" hidden="false" customHeight="false" outlineLevel="0" collapsed="false">
      <c r="A10438" s="37"/>
      <c r="B10438" s="38"/>
      <c r="C10438" s="39"/>
      <c r="D10438" s="39"/>
      <c r="E10438" s="39"/>
      <c r="F10438" s="41" t="str">
        <f aca="false">IF(A10438="","",MATCH(A10438,P_ID,1))</f>
        <v/>
      </c>
      <c r="G10438" s="41" t="str">
        <f aca="false">IF(A10438="","",INDEX(P_Svc,F10438))</f>
        <v/>
      </c>
      <c r="H10438" s="41" t="str">
        <f aca="false">IF(A10438="","",INDEX(P_Zone,F10438))</f>
        <v/>
      </c>
      <c r="I10438" s="41" t="str">
        <f aca="false">IF(A10438="","",IF(D10438="Delivered",IF(B10438&lt;=INDEX(P_Due,F10438),1,0),0))</f>
        <v/>
      </c>
    </row>
    <row r="10439" customFormat="false" ht="15" hidden="false" customHeight="false" outlineLevel="0" collapsed="false">
      <c r="A10439" s="37"/>
      <c r="B10439" s="38"/>
      <c r="C10439" s="39"/>
      <c r="D10439" s="39"/>
      <c r="E10439" s="39"/>
      <c r="F10439" s="41" t="str">
        <f aca="false">IF(A10439="","",MATCH(A10439,P_ID,1))</f>
        <v/>
      </c>
      <c r="G10439" s="41" t="str">
        <f aca="false">IF(A10439="","",INDEX(P_Svc,F10439))</f>
        <v/>
      </c>
      <c r="H10439" s="41" t="str">
        <f aca="false">IF(A10439="","",INDEX(P_Zone,F10439))</f>
        <v/>
      </c>
      <c r="I10439" s="41" t="str">
        <f aca="false">IF(A10439="","",IF(D10439="Delivered",IF(B10439&lt;=INDEX(P_Due,F10439),1,0),0))</f>
        <v/>
      </c>
    </row>
    <row r="10440" customFormat="false" ht="15" hidden="false" customHeight="false" outlineLevel="0" collapsed="false">
      <c r="A10440" s="37"/>
      <c r="B10440" s="38"/>
      <c r="C10440" s="39"/>
      <c r="D10440" s="39"/>
      <c r="E10440" s="39"/>
      <c r="F10440" s="41" t="str">
        <f aca="false">IF(A10440="","",MATCH(A10440,P_ID,1))</f>
        <v/>
      </c>
      <c r="G10440" s="41" t="str">
        <f aca="false">IF(A10440="","",INDEX(P_Svc,F10440))</f>
        <v/>
      </c>
      <c r="H10440" s="41" t="str">
        <f aca="false">IF(A10440="","",INDEX(P_Zone,F10440))</f>
        <v/>
      </c>
      <c r="I10440" s="41" t="str">
        <f aca="false">IF(A10440="","",IF(D10440="Delivered",IF(B10440&lt;=INDEX(P_Due,F10440),1,0),0))</f>
        <v/>
      </c>
    </row>
    <row r="10441" customFormat="false" ht="15" hidden="false" customHeight="false" outlineLevel="0" collapsed="false">
      <c r="A10441" s="37"/>
      <c r="B10441" s="38"/>
      <c r="C10441" s="39"/>
      <c r="D10441" s="39"/>
      <c r="E10441" s="39"/>
      <c r="F10441" s="41" t="str">
        <f aca="false">IF(A10441="","",MATCH(A10441,P_ID,1))</f>
        <v/>
      </c>
      <c r="G10441" s="41" t="str">
        <f aca="false">IF(A10441="","",INDEX(P_Svc,F10441))</f>
        <v/>
      </c>
      <c r="H10441" s="41" t="str">
        <f aca="false">IF(A10441="","",INDEX(P_Zone,F10441))</f>
        <v/>
      </c>
      <c r="I10441" s="41" t="str">
        <f aca="false">IF(A10441="","",IF(D10441="Delivered",IF(B10441&lt;=INDEX(P_Due,F10441),1,0),0))</f>
        <v/>
      </c>
    </row>
    <row r="10442" customFormat="false" ht="15" hidden="false" customHeight="false" outlineLevel="0" collapsed="false">
      <c r="A10442" s="37"/>
      <c r="B10442" s="38"/>
      <c r="C10442" s="39"/>
      <c r="D10442" s="39"/>
      <c r="E10442" s="39"/>
      <c r="F10442" s="41" t="str">
        <f aca="false">IF(A10442="","",MATCH(A10442,P_ID,1))</f>
        <v/>
      </c>
      <c r="G10442" s="41" t="str">
        <f aca="false">IF(A10442="","",INDEX(P_Svc,F10442))</f>
        <v/>
      </c>
      <c r="H10442" s="41" t="str">
        <f aca="false">IF(A10442="","",INDEX(P_Zone,F10442))</f>
        <v/>
      </c>
      <c r="I10442" s="41" t="str">
        <f aca="false">IF(A10442="","",IF(D10442="Delivered",IF(B10442&lt;=INDEX(P_Due,F10442),1,0),0))</f>
        <v/>
      </c>
    </row>
    <row r="10443" customFormat="false" ht="15" hidden="false" customHeight="false" outlineLevel="0" collapsed="false">
      <c r="A10443" s="37"/>
      <c r="B10443" s="38"/>
      <c r="C10443" s="39"/>
      <c r="D10443" s="39"/>
      <c r="E10443" s="39"/>
      <c r="F10443" s="41" t="str">
        <f aca="false">IF(A10443="","",MATCH(A10443,P_ID,1))</f>
        <v/>
      </c>
      <c r="G10443" s="41" t="str">
        <f aca="false">IF(A10443="","",INDEX(P_Svc,F10443))</f>
        <v/>
      </c>
      <c r="H10443" s="41" t="str">
        <f aca="false">IF(A10443="","",INDEX(P_Zone,F10443))</f>
        <v/>
      </c>
      <c r="I10443" s="41" t="str">
        <f aca="false">IF(A10443="","",IF(D10443="Delivered",IF(B10443&lt;=INDEX(P_Due,F10443),1,0),0))</f>
        <v/>
      </c>
    </row>
    <row r="10444" customFormat="false" ht="15" hidden="false" customHeight="false" outlineLevel="0" collapsed="false">
      <c r="A10444" s="37"/>
      <c r="B10444" s="38"/>
      <c r="C10444" s="39"/>
      <c r="D10444" s="39"/>
      <c r="E10444" s="39"/>
      <c r="F10444" s="41" t="str">
        <f aca="false">IF(A10444="","",MATCH(A10444,P_ID,1))</f>
        <v/>
      </c>
      <c r="G10444" s="41" t="str">
        <f aca="false">IF(A10444="","",INDEX(P_Svc,F10444))</f>
        <v/>
      </c>
      <c r="H10444" s="41" t="str">
        <f aca="false">IF(A10444="","",INDEX(P_Zone,F10444))</f>
        <v/>
      </c>
      <c r="I10444" s="41" t="str">
        <f aca="false">IF(A10444="","",IF(D10444="Delivered",IF(B10444&lt;=INDEX(P_Due,F10444),1,0),0))</f>
        <v/>
      </c>
    </row>
    <row r="10445" customFormat="false" ht="15" hidden="false" customHeight="false" outlineLevel="0" collapsed="false">
      <c r="A10445" s="37"/>
      <c r="B10445" s="38"/>
      <c r="C10445" s="39"/>
      <c r="D10445" s="39"/>
      <c r="E10445" s="39"/>
      <c r="F10445" s="41" t="str">
        <f aca="false">IF(A10445="","",MATCH(A10445,P_ID,1))</f>
        <v/>
      </c>
      <c r="G10445" s="41" t="str">
        <f aca="false">IF(A10445="","",INDEX(P_Svc,F10445))</f>
        <v/>
      </c>
      <c r="H10445" s="41" t="str">
        <f aca="false">IF(A10445="","",INDEX(P_Zone,F10445))</f>
        <v/>
      </c>
      <c r="I10445" s="41" t="str">
        <f aca="false">IF(A10445="","",IF(D10445="Delivered",IF(B10445&lt;=INDEX(P_Due,F10445),1,0),0))</f>
        <v/>
      </c>
    </row>
    <row r="10446" customFormat="false" ht="15" hidden="false" customHeight="false" outlineLevel="0" collapsed="false">
      <c r="A10446" s="37"/>
      <c r="B10446" s="38"/>
      <c r="C10446" s="39"/>
      <c r="D10446" s="39"/>
      <c r="E10446" s="39"/>
      <c r="F10446" s="41" t="str">
        <f aca="false">IF(A10446="","",MATCH(A10446,P_ID,1))</f>
        <v/>
      </c>
      <c r="G10446" s="41" t="str">
        <f aca="false">IF(A10446="","",INDEX(P_Svc,F10446))</f>
        <v/>
      </c>
      <c r="H10446" s="41" t="str">
        <f aca="false">IF(A10446="","",INDEX(P_Zone,F10446))</f>
        <v/>
      </c>
      <c r="I10446" s="41" t="str">
        <f aca="false">IF(A10446="","",IF(D10446="Delivered",IF(B10446&lt;=INDEX(P_Due,F10446),1,0),0))</f>
        <v/>
      </c>
    </row>
    <row r="10447" customFormat="false" ht="15" hidden="false" customHeight="false" outlineLevel="0" collapsed="false">
      <c r="A10447" s="37"/>
      <c r="B10447" s="38"/>
      <c r="C10447" s="39"/>
      <c r="D10447" s="39"/>
      <c r="E10447" s="39"/>
      <c r="F10447" s="41" t="str">
        <f aca="false">IF(A10447="","",MATCH(A10447,P_ID,1))</f>
        <v/>
      </c>
      <c r="G10447" s="41" t="str">
        <f aca="false">IF(A10447="","",INDEX(P_Svc,F10447))</f>
        <v/>
      </c>
      <c r="H10447" s="41" t="str">
        <f aca="false">IF(A10447="","",INDEX(P_Zone,F10447))</f>
        <v/>
      </c>
      <c r="I10447" s="41" t="str">
        <f aca="false">IF(A10447="","",IF(D10447="Delivered",IF(B10447&lt;=INDEX(P_Due,F10447),1,0),0))</f>
        <v/>
      </c>
    </row>
    <row r="10448" customFormat="false" ht="15" hidden="false" customHeight="false" outlineLevel="0" collapsed="false">
      <c r="A10448" s="37"/>
      <c r="B10448" s="38"/>
      <c r="C10448" s="39"/>
      <c r="D10448" s="39"/>
      <c r="E10448" s="39"/>
      <c r="F10448" s="41" t="str">
        <f aca="false">IF(A10448="","",MATCH(A10448,P_ID,1))</f>
        <v/>
      </c>
      <c r="G10448" s="41" t="str">
        <f aca="false">IF(A10448="","",INDEX(P_Svc,F10448))</f>
        <v/>
      </c>
      <c r="H10448" s="41" t="str">
        <f aca="false">IF(A10448="","",INDEX(P_Zone,F10448))</f>
        <v/>
      </c>
      <c r="I10448" s="41" t="str">
        <f aca="false">IF(A10448="","",IF(D10448="Delivered",IF(B10448&lt;=INDEX(P_Due,F10448),1,0),0))</f>
        <v/>
      </c>
    </row>
    <row r="10449" customFormat="false" ht="15" hidden="false" customHeight="false" outlineLevel="0" collapsed="false">
      <c r="A10449" s="37"/>
      <c r="B10449" s="38"/>
      <c r="C10449" s="39"/>
      <c r="D10449" s="39"/>
      <c r="E10449" s="39"/>
      <c r="F10449" s="41" t="str">
        <f aca="false">IF(A10449="","",MATCH(A10449,P_ID,1))</f>
        <v/>
      </c>
      <c r="G10449" s="41" t="str">
        <f aca="false">IF(A10449="","",INDEX(P_Svc,F10449))</f>
        <v/>
      </c>
      <c r="H10449" s="41" t="str">
        <f aca="false">IF(A10449="","",INDEX(P_Zone,F10449))</f>
        <v/>
      </c>
      <c r="I10449" s="41" t="str">
        <f aca="false">IF(A10449="","",IF(D10449="Delivered",IF(B10449&lt;=INDEX(P_Due,F10449),1,0),0))</f>
        <v/>
      </c>
    </row>
    <row r="10450" customFormat="false" ht="15" hidden="false" customHeight="false" outlineLevel="0" collapsed="false">
      <c r="A10450" s="37"/>
      <c r="B10450" s="38"/>
      <c r="C10450" s="39"/>
      <c r="D10450" s="39"/>
      <c r="E10450" s="39"/>
      <c r="F10450" s="41" t="str">
        <f aca="false">IF(A10450="","",MATCH(A10450,P_ID,1))</f>
        <v/>
      </c>
      <c r="G10450" s="41" t="str">
        <f aca="false">IF(A10450="","",INDEX(P_Svc,F10450))</f>
        <v/>
      </c>
      <c r="H10450" s="41" t="str">
        <f aca="false">IF(A10450="","",INDEX(P_Zone,F10450))</f>
        <v/>
      </c>
      <c r="I10450" s="41" t="str">
        <f aca="false">IF(A10450="","",IF(D10450="Delivered",IF(B10450&lt;=INDEX(P_Due,F10450),1,0),0))</f>
        <v/>
      </c>
    </row>
    <row r="10451" customFormat="false" ht="15" hidden="false" customHeight="false" outlineLevel="0" collapsed="false">
      <c r="A10451" s="37"/>
      <c r="B10451" s="38"/>
      <c r="C10451" s="39"/>
      <c r="D10451" s="39"/>
      <c r="E10451" s="39"/>
      <c r="F10451" s="41" t="str">
        <f aca="false">IF(A10451="","",MATCH(A10451,P_ID,1))</f>
        <v/>
      </c>
      <c r="G10451" s="41" t="str">
        <f aca="false">IF(A10451="","",INDEX(P_Svc,F10451))</f>
        <v/>
      </c>
      <c r="H10451" s="41" t="str">
        <f aca="false">IF(A10451="","",INDEX(P_Zone,F10451))</f>
        <v/>
      </c>
      <c r="I10451" s="41" t="str">
        <f aca="false">IF(A10451="","",IF(D10451="Delivered",IF(B10451&lt;=INDEX(P_Due,F10451),1,0),0))</f>
        <v/>
      </c>
    </row>
    <row r="10452" customFormat="false" ht="15" hidden="false" customHeight="false" outlineLevel="0" collapsed="false">
      <c r="A10452" s="37"/>
      <c r="B10452" s="38"/>
      <c r="C10452" s="39"/>
      <c r="D10452" s="39"/>
      <c r="E10452" s="39"/>
      <c r="F10452" s="41" t="str">
        <f aca="false">IF(A10452="","",MATCH(A10452,P_ID,1))</f>
        <v/>
      </c>
      <c r="G10452" s="41" t="str">
        <f aca="false">IF(A10452="","",INDEX(P_Svc,F10452))</f>
        <v/>
      </c>
      <c r="H10452" s="41" t="str">
        <f aca="false">IF(A10452="","",INDEX(P_Zone,F10452))</f>
        <v/>
      </c>
      <c r="I10452" s="41" t="str">
        <f aca="false">IF(A10452="","",IF(D10452="Delivered",IF(B10452&lt;=INDEX(P_Due,F10452),1,0),0))</f>
        <v/>
      </c>
    </row>
    <row r="10453" customFormat="false" ht="15" hidden="false" customHeight="false" outlineLevel="0" collapsed="false">
      <c r="A10453" s="37"/>
      <c r="B10453" s="38"/>
      <c r="C10453" s="39"/>
      <c r="D10453" s="39"/>
      <c r="E10453" s="39"/>
      <c r="F10453" s="41" t="str">
        <f aca="false">IF(A10453="","",MATCH(A10453,P_ID,1))</f>
        <v/>
      </c>
      <c r="G10453" s="41" t="str">
        <f aca="false">IF(A10453="","",INDEX(P_Svc,F10453))</f>
        <v/>
      </c>
      <c r="H10453" s="41" t="str">
        <f aca="false">IF(A10453="","",INDEX(P_Zone,F10453))</f>
        <v/>
      </c>
      <c r="I10453" s="41" t="str">
        <f aca="false">IF(A10453="","",IF(D10453="Delivered",IF(B10453&lt;=INDEX(P_Due,F10453),1,0),0))</f>
        <v/>
      </c>
    </row>
    <row r="10454" customFormat="false" ht="15" hidden="false" customHeight="false" outlineLevel="0" collapsed="false">
      <c r="A10454" s="37"/>
      <c r="B10454" s="38"/>
      <c r="C10454" s="39"/>
      <c r="D10454" s="39"/>
      <c r="E10454" s="39"/>
      <c r="F10454" s="41" t="str">
        <f aca="false">IF(A10454="","",MATCH(A10454,P_ID,1))</f>
        <v/>
      </c>
      <c r="G10454" s="41" t="str">
        <f aca="false">IF(A10454="","",INDEX(P_Svc,F10454))</f>
        <v/>
      </c>
      <c r="H10454" s="41" t="str">
        <f aca="false">IF(A10454="","",INDEX(P_Zone,F10454))</f>
        <v/>
      </c>
      <c r="I10454" s="41" t="str">
        <f aca="false">IF(A10454="","",IF(D10454="Delivered",IF(B10454&lt;=INDEX(P_Due,F10454),1,0),0))</f>
        <v/>
      </c>
    </row>
    <row r="10455" customFormat="false" ht="15" hidden="false" customHeight="false" outlineLevel="0" collapsed="false">
      <c r="A10455" s="37"/>
      <c r="B10455" s="38"/>
      <c r="C10455" s="39"/>
      <c r="D10455" s="39"/>
      <c r="E10455" s="39"/>
      <c r="F10455" s="41" t="str">
        <f aca="false">IF(A10455="","",MATCH(A10455,P_ID,1))</f>
        <v/>
      </c>
      <c r="G10455" s="41" t="str">
        <f aca="false">IF(A10455="","",INDEX(P_Svc,F10455))</f>
        <v/>
      </c>
      <c r="H10455" s="41" t="str">
        <f aca="false">IF(A10455="","",INDEX(P_Zone,F10455))</f>
        <v/>
      </c>
      <c r="I10455" s="41" t="str">
        <f aca="false">IF(A10455="","",IF(D10455="Delivered",IF(B10455&lt;=INDEX(P_Due,F10455),1,0),0))</f>
        <v/>
      </c>
    </row>
    <row r="10456" customFormat="false" ht="15" hidden="false" customHeight="false" outlineLevel="0" collapsed="false">
      <c r="A10456" s="37"/>
      <c r="B10456" s="38"/>
      <c r="C10456" s="39"/>
      <c r="D10456" s="39"/>
      <c r="E10456" s="39"/>
      <c r="F10456" s="41" t="str">
        <f aca="false">IF(A10456="","",MATCH(A10456,P_ID,1))</f>
        <v/>
      </c>
      <c r="G10456" s="41" t="str">
        <f aca="false">IF(A10456="","",INDEX(P_Svc,F10456))</f>
        <v/>
      </c>
      <c r="H10456" s="41" t="str">
        <f aca="false">IF(A10456="","",INDEX(P_Zone,F10456))</f>
        <v/>
      </c>
      <c r="I10456" s="41" t="str">
        <f aca="false">IF(A10456="","",IF(D10456="Delivered",IF(B10456&lt;=INDEX(P_Due,F10456),1,0),0))</f>
        <v/>
      </c>
    </row>
    <row r="10457" customFormat="false" ht="15" hidden="false" customHeight="false" outlineLevel="0" collapsed="false">
      <c r="A10457" s="37"/>
      <c r="B10457" s="38"/>
      <c r="C10457" s="39"/>
      <c r="D10457" s="39"/>
      <c r="E10457" s="39"/>
      <c r="F10457" s="41" t="str">
        <f aca="false">IF(A10457="","",MATCH(A10457,P_ID,1))</f>
        <v/>
      </c>
      <c r="G10457" s="41" t="str">
        <f aca="false">IF(A10457="","",INDEX(P_Svc,F10457))</f>
        <v/>
      </c>
      <c r="H10457" s="41" t="str">
        <f aca="false">IF(A10457="","",INDEX(P_Zone,F10457))</f>
        <v/>
      </c>
      <c r="I10457" s="41" t="str">
        <f aca="false">IF(A10457="","",IF(D10457="Delivered",IF(B10457&lt;=INDEX(P_Due,F10457),1,0),0))</f>
        <v/>
      </c>
    </row>
    <row r="10458" customFormat="false" ht="15" hidden="false" customHeight="false" outlineLevel="0" collapsed="false">
      <c r="A10458" s="37"/>
      <c r="B10458" s="38"/>
      <c r="C10458" s="39"/>
      <c r="D10458" s="39"/>
      <c r="E10458" s="39"/>
      <c r="F10458" s="41" t="str">
        <f aca="false">IF(A10458="","",MATCH(A10458,P_ID,1))</f>
        <v/>
      </c>
      <c r="G10458" s="41" t="str">
        <f aca="false">IF(A10458="","",INDEX(P_Svc,F10458))</f>
        <v/>
      </c>
      <c r="H10458" s="41" t="str">
        <f aca="false">IF(A10458="","",INDEX(P_Zone,F10458))</f>
        <v/>
      </c>
      <c r="I10458" s="41" t="str">
        <f aca="false">IF(A10458="","",IF(D10458="Delivered",IF(B10458&lt;=INDEX(P_Due,F10458),1,0),0))</f>
        <v/>
      </c>
    </row>
    <row r="10459" customFormat="false" ht="15" hidden="false" customHeight="false" outlineLevel="0" collapsed="false">
      <c r="A10459" s="37"/>
      <c r="B10459" s="38"/>
      <c r="C10459" s="39"/>
      <c r="D10459" s="39"/>
      <c r="E10459" s="39"/>
      <c r="F10459" s="41" t="str">
        <f aca="false">IF(A10459="","",MATCH(A10459,P_ID,1))</f>
        <v/>
      </c>
      <c r="G10459" s="41" t="str">
        <f aca="false">IF(A10459="","",INDEX(P_Svc,F10459))</f>
        <v/>
      </c>
      <c r="H10459" s="41" t="str">
        <f aca="false">IF(A10459="","",INDEX(P_Zone,F10459))</f>
        <v/>
      </c>
      <c r="I10459" s="41" t="str">
        <f aca="false">IF(A10459="","",IF(D10459="Delivered",IF(B10459&lt;=INDEX(P_Due,F10459),1,0),0))</f>
        <v/>
      </c>
    </row>
    <row r="10460" customFormat="false" ht="15" hidden="false" customHeight="false" outlineLevel="0" collapsed="false">
      <c r="A10460" s="37"/>
      <c r="B10460" s="38"/>
      <c r="C10460" s="39"/>
      <c r="D10460" s="39"/>
      <c r="E10460" s="39"/>
      <c r="F10460" s="41" t="str">
        <f aca="false">IF(A10460="","",MATCH(A10460,P_ID,1))</f>
        <v/>
      </c>
      <c r="G10460" s="41" t="str">
        <f aca="false">IF(A10460="","",INDEX(P_Svc,F10460))</f>
        <v/>
      </c>
      <c r="H10460" s="41" t="str">
        <f aca="false">IF(A10460="","",INDEX(P_Zone,F10460))</f>
        <v/>
      </c>
      <c r="I10460" s="41" t="str">
        <f aca="false">IF(A10460="","",IF(D10460="Delivered",IF(B10460&lt;=INDEX(P_Due,F10460),1,0),0))</f>
        <v/>
      </c>
    </row>
    <row r="10461" customFormat="false" ht="15" hidden="false" customHeight="false" outlineLevel="0" collapsed="false">
      <c r="A10461" s="37"/>
      <c r="B10461" s="38"/>
      <c r="C10461" s="39"/>
      <c r="D10461" s="39"/>
      <c r="E10461" s="39"/>
      <c r="F10461" s="41" t="str">
        <f aca="false">IF(A10461="","",MATCH(A10461,P_ID,1))</f>
        <v/>
      </c>
      <c r="G10461" s="41" t="str">
        <f aca="false">IF(A10461="","",INDEX(P_Svc,F10461))</f>
        <v/>
      </c>
      <c r="H10461" s="41" t="str">
        <f aca="false">IF(A10461="","",INDEX(P_Zone,F10461))</f>
        <v/>
      </c>
      <c r="I10461" s="41" t="str">
        <f aca="false">IF(A10461="","",IF(D10461="Delivered",IF(B10461&lt;=INDEX(P_Due,F10461),1,0),0))</f>
        <v/>
      </c>
    </row>
    <row r="10462" customFormat="false" ht="15" hidden="false" customHeight="false" outlineLevel="0" collapsed="false">
      <c r="A10462" s="37"/>
      <c r="B10462" s="38"/>
      <c r="C10462" s="39"/>
      <c r="D10462" s="39"/>
      <c r="E10462" s="39"/>
      <c r="F10462" s="41" t="str">
        <f aca="false">IF(A10462="","",MATCH(A10462,P_ID,1))</f>
        <v/>
      </c>
      <c r="G10462" s="41" t="str">
        <f aca="false">IF(A10462="","",INDEX(P_Svc,F10462))</f>
        <v/>
      </c>
      <c r="H10462" s="41" t="str">
        <f aca="false">IF(A10462="","",INDEX(P_Zone,F10462))</f>
        <v/>
      </c>
      <c r="I10462" s="41" t="str">
        <f aca="false">IF(A10462="","",IF(D10462="Delivered",IF(B10462&lt;=INDEX(P_Due,F10462),1,0),0))</f>
        <v/>
      </c>
    </row>
    <row r="10463" customFormat="false" ht="15" hidden="false" customHeight="false" outlineLevel="0" collapsed="false">
      <c r="A10463" s="37"/>
      <c r="B10463" s="38"/>
      <c r="C10463" s="39"/>
      <c r="D10463" s="39"/>
      <c r="E10463" s="39"/>
      <c r="F10463" s="41" t="str">
        <f aca="false">IF(A10463="","",MATCH(A10463,P_ID,1))</f>
        <v/>
      </c>
      <c r="G10463" s="41" t="str">
        <f aca="false">IF(A10463="","",INDEX(P_Svc,F10463))</f>
        <v/>
      </c>
      <c r="H10463" s="41" t="str">
        <f aca="false">IF(A10463="","",INDEX(P_Zone,F10463))</f>
        <v/>
      </c>
      <c r="I10463" s="41" t="str">
        <f aca="false">IF(A10463="","",IF(D10463="Delivered",IF(B10463&lt;=INDEX(P_Due,F10463),1,0),0))</f>
        <v/>
      </c>
    </row>
    <row r="10464" customFormat="false" ht="15" hidden="false" customHeight="false" outlineLevel="0" collapsed="false">
      <c r="A10464" s="37"/>
      <c r="B10464" s="38"/>
      <c r="C10464" s="39"/>
      <c r="D10464" s="39"/>
      <c r="E10464" s="39"/>
      <c r="F10464" s="41" t="str">
        <f aca="false">IF(A10464="","",MATCH(A10464,P_ID,1))</f>
        <v/>
      </c>
      <c r="G10464" s="41" t="str">
        <f aca="false">IF(A10464="","",INDEX(P_Svc,F10464))</f>
        <v/>
      </c>
      <c r="H10464" s="41" t="str">
        <f aca="false">IF(A10464="","",INDEX(P_Zone,F10464))</f>
        <v/>
      </c>
      <c r="I10464" s="41" t="str">
        <f aca="false">IF(A10464="","",IF(D10464="Delivered",IF(B10464&lt;=INDEX(P_Due,F10464),1,0),0))</f>
        <v/>
      </c>
    </row>
    <row r="10465" customFormat="false" ht="15" hidden="false" customHeight="false" outlineLevel="0" collapsed="false">
      <c r="A10465" s="37"/>
      <c r="B10465" s="38"/>
      <c r="C10465" s="39"/>
      <c r="D10465" s="39"/>
      <c r="E10465" s="39"/>
      <c r="F10465" s="41" t="str">
        <f aca="false">IF(A10465="","",MATCH(A10465,P_ID,1))</f>
        <v/>
      </c>
      <c r="G10465" s="41" t="str">
        <f aca="false">IF(A10465="","",INDEX(P_Svc,F10465))</f>
        <v/>
      </c>
      <c r="H10465" s="41" t="str">
        <f aca="false">IF(A10465="","",INDEX(P_Zone,F10465))</f>
        <v/>
      </c>
      <c r="I10465" s="41" t="str">
        <f aca="false">IF(A10465="","",IF(D10465="Delivered",IF(B10465&lt;=INDEX(P_Due,F10465),1,0),0))</f>
        <v/>
      </c>
    </row>
    <row r="10466" customFormat="false" ht="15" hidden="false" customHeight="false" outlineLevel="0" collapsed="false">
      <c r="A10466" s="37"/>
      <c r="B10466" s="38"/>
      <c r="C10466" s="39"/>
      <c r="D10466" s="39"/>
      <c r="E10466" s="39"/>
      <c r="F10466" s="41" t="str">
        <f aca="false">IF(A10466="","",MATCH(A10466,P_ID,1))</f>
        <v/>
      </c>
      <c r="G10466" s="41" t="str">
        <f aca="false">IF(A10466="","",INDEX(P_Svc,F10466))</f>
        <v/>
      </c>
      <c r="H10466" s="41" t="str">
        <f aca="false">IF(A10466="","",INDEX(P_Zone,F10466))</f>
        <v/>
      </c>
      <c r="I10466" s="41" t="str">
        <f aca="false">IF(A10466="","",IF(D10466="Delivered",IF(B10466&lt;=INDEX(P_Due,F10466),1,0),0))</f>
        <v/>
      </c>
    </row>
    <row r="10467" customFormat="false" ht="15" hidden="false" customHeight="false" outlineLevel="0" collapsed="false">
      <c r="A10467" s="37"/>
      <c r="B10467" s="38"/>
      <c r="C10467" s="39"/>
      <c r="D10467" s="39"/>
      <c r="E10467" s="39"/>
      <c r="F10467" s="41" t="str">
        <f aca="false">IF(A10467="","",MATCH(A10467,P_ID,1))</f>
        <v/>
      </c>
      <c r="G10467" s="41" t="str">
        <f aca="false">IF(A10467="","",INDEX(P_Svc,F10467))</f>
        <v/>
      </c>
      <c r="H10467" s="41" t="str">
        <f aca="false">IF(A10467="","",INDEX(P_Zone,F10467))</f>
        <v/>
      </c>
      <c r="I10467" s="41" t="str">
        <f aca="false">IF(A10467="","",IF(D10467="Delivered",IF(B10467&lt;=INDEX(P_Due,F10467),1,0),0))</f>
        <v/>
      </c>
    </row>
    <row r="10468" customFormat="false" ht="15" hidden="false" customHeight="false" outlineLevel="0" collapsed="false">
      <c r="A10468" s="37"/>
      <c r="B10468" s="38"/>
      <c r="C10468" s="39"/>
      <c r="D10468" s="39"/>
      <c r="E10468" s="39"/>
      <c r="F10468" s="41" t="str">
        <f aca="false">IF(A10468="","",MATCH(A10468,P_ID,1))</f>
        <v/>
      </c>
      <c r="G10468" s="41" t="str">
        <f aca="false">IF(A10468="","",INDEX(P_Svc,F10468))</f>
        <v/>
      </c>
      <c r="H10468" s="41" t="str">
        <f aca="false">IF(A10468="","",INDEX(P_Zone,F10468))</f>
        <v/>
      </c>
      <c r="I10468" s="41" t="str">
        <f aca="false">IF(A10468="","",IF(D10468="Delivered",IF(B10468&lt;=INDEX(P_Due,F10468),1,0),0))</f>
        <v/>
      </c>
    </row>
    <row r="10469" customFormat="false" ht="15" hidden="false" customHeight="false" outlineLevel="0" collapsed="false">
      <c r="A10469" s="37"/>
      <c r="B10469" s="38"/>
      <c r="C10469" s="39"/>
      <c r="D10469" s="39"/>
      <c r="E10469" s="39"/>
      <c r="F10469" s="41" t="str">
        <f aca="false">IF(A10469="","",MATCH(A10469,P_ID,1))</f>
        <v/>
      </c>
      <c r="G10469" s="41" t="str">
        <f aca="false">IF(A10469="","",INDEX(P_Svc,F10469))</f>
        <v/>
      </c>
      <c r="H10469" s="41" t="str">
        <f aca="false">IF(A10469="","",INDEX(P_Zone,F10469))</f>
        <v/>
      </c>
      <c r="I10469" s="41" t="str">
        <f aca="false">IF(A10469="","",IF(D10469="Delivered",IF(B10469&lt;=INDEX(P_Due,F10469),1,0),0))</f>
        <v/>
      </c>
    </row>
    <row r="10470" customFormat="false" ht="15" hidden="false" customHeight="false" outlineLevel="0" collapsed="false">
      <c r="A10470" s="37"/>
      <c r="B10470" s="38"/>
      <c r="C10470" s="39"/>
      <c r="D10470" s="39"/>
      <c r="E10470" s="39"/>
      <c r="F10470" s="41" t="str">
        <f aca="false">IF(A10470="","",MATCH(A10470,P_ID,1))</f>
        <v/>
      </c>
      <c r="G10470" s="41" t="str">
        <f aca="false">IF(A10470="","",INDEX(P_Svc,F10470))</f>
        <v/>
      </c>
      <c r="H10470" s="41" t="str">
        <f aca="false">IF(A10470="","",INDEX(P_Zone,F10470))</f>
        <v/>
      </c>
      <c r="I10470" s="41" t="str">
        <f aca="false">IF(A10470="","",IF(D10470="Delivered",IF(B10470&lt;=INDEX(P_Due,F10470),1,0),0))</f>
        <v/>
      </c>
    </row>
    <row r="10471" customFormat="false" ht="15" hidden="false" customHeight="false" outlineLevel="0" collapsed="false">
      <c r="A10471" s="37"/>
      <c r="B10471" s="38"/>
      <c r="C10471" s="39"/>
      <c r="D10471" s="39"/>
      <c r="E10471" s="39"/>
      <c r="F10471" s="41" t="str">
        <f aca="false">IF(A10471="","",MATCH(A10471,P_ID,1))</f>
        <v/>
      </c>
      <c r="G10471" s="41" t="str">
        <f aca="false">IF(A10471="","",INDEX(P_Svc,F10471))</f>
        <v/>
      </c>
      <c r="H10471" s="41" t="str">
        <f aca="false">IF(A10471="","",INDEX(P_Zone,F10471))</f>
        <v/>
      </c>
      <c r="I10471" s="41" t="str">
        <f aca="false">IF(A10471="","",IF(D10471="Delivered",IF(B10471&lt;=INDEX(P_Due,F10471),1,0),0))</f>
        <v/>
      </c>
    </row>
    <row r="10472" customFormat="false" ht="15" hidden="false" customHeight="false" outlineLevel="0" collapsed="false">
      <c r="A10472" s="37"/>
      <c r="B10472" s="38"/>
      <c r="C10472" s="39"/>
      <c r="D10472" s="39"/>
      <c r="E10472" s="39"/>
      <c r="F10472" s="41" t="str">
        <f aca="false">IF(A10472="","",MATCH(A10472,P_ID,1))</f>
        <v/>
      </c>
      <c r="G10472" s="41" t="str">
        <f aca="false">IF(A10472="","",INDEX(P_Svc,F10472))</f>
        <v/>
      </c>
      <c r="H10472" s="41" t="str">
        <f aca="false">IF(A10472="","",INDEX(P_Zone,F10472))</f>
        <v/>
      </c>
      <c r="I10472" s="41" t="str">
        <f aca="false">IF(A10472="","",IF(D10472="Delivered",IF(B10472&lt;=INDEX(P_Due,F10472),1,0),0))</f>
        <v/>
      </c>
    </row>
    <row r="10473" customFormat="false" ht="15" hidden="false" customHeight="false" outlineLevel="0" collapsed="false">
      <c r="A10473" s="37"/>
      <c r="B10473" s="38"/>
      <c r="C10473" s="39"/>
      <c r="D10473" s="39"/>
      <c r="E10473" s="39"/>
      <c r="F10473" s="41" t="str">
        <f aca="false">IF(A10473="","",MATCH(A10473,P_ID,1))</f>
        <v/>
      </c>
      <c r="G10473" s="41" t="str">
        <f aca="false">IF(A10473="","",INDEX(P_Svc,F10473))</f>
        <v/>
      </c>
      <c r="H10473" s="41" t="str">
        <f aca="false">IF(A10473="","",INDEX(P_Zone,F10473))</f>
        <v/>
      </c>
      <c r="I10473" s="41" t="str">
        <f aca="false">IF(A10473="","",IF(D10473="Delivered",IF(B10473&lt;=INDEX(P_Due,F10473),1,0),0))</f>
        <v/>
      </c>
    </row>
    <row r="10474" customFormat="false" ht="15" hidden="false" customHeight="false" outlineLevel="0" collapsed="false">
      <c r="A10474" s="37"/>
      <c r="B10474" s="38"/>
      <c r="C10474" s="39"/>
      <c r="D10474" s="39"/>
      <c r="E10474" s="39"/>
      <c r="F10474" s="41" t="str">
        <f aca="false">IF(A10474="","",MATCH(A10474,P_ID,1))</f>
        <v/>
      </c>
      <c r="G10474" s="41" t="str">
        <f aca="false">IF(A10474="","",INDEX(P_Svc,F10474))</f>
        <v/>
      </c>
      <c r="H10474" s="41" t="str">
        <f aca="false">IF(A10474="","",INDEX(P_Zone,F10474))</f>
        <v/>
      </c>
      <c r="I10474" s="41" t="str">
        <f aca="false">IF(A10474="","",IF(D10474="Delivered",IF(B10474&lt;=INDEX(P_Due,F10474),1,0),0))</f>
        <v/>
      </c>
    </row>
    <row r="10475" customFormat="false" ht="15" hidden="false" customHeight="false" outlineLevel="0" collapsed="false">
      <c r="A10475" s="37"/>
      <c r="B10475" s="38"/>
      <c r="C10475" s="39"/>
      <c r="D10475" s="39"/>
      <c r="E10475" s="39"/>
      <c r="F10475" s="41" t="str">
        <f aca="false">IF(A10475="","",MATCH(A10475,P_ID,1))</f>
        <v/>
      </c>
      <c r="G10475" s="41" t="str">
        <f aca="false">IF(A10475="","",INDEX(P_Svc,F10475))</f>
        <v/>
      </c>
      <c r="H10475" s="41" t="str">
        <f aca="false">IF(A10475="","",INDEX(P_Zone,F10475))</f>
        <v/>
      </c>
      <c r="I10475" s="41" t="str">
        <f aca="false">IF(A10475="","",IF(D10475="Delivered",IF(B10475&lt;=INDEX(P_Due,F10475),1,0),0))</f>
        <v/>
      </c>
    </row>
    <row r="10476" customFormat="false" ht="15" hidden="false" customHeight="false" outlineLevel="0" collapsed="false">
      <c r="A10476" s="37"/>
      <c r="B10476" s="38"/>
      <c r="C10476" s="39"/>
      <c r="D10476" s="39"/>
      <c r="E10476" s="39"/>
      <c r="F10476" s="41" t="str">
        <f aca="false">IF(A10476="","",MATCH(A10476,P_ID,1))</f>
        <v/>
      </c>
      <c r="G10476" s="41" t="str">
        <f aca="false">IF(A10476="","",INDEX(P_Svc,F10476))</f>
        <v/>
      </c>
      <c r="H10476" s="41" t="str">
        <f aca="false">IF(A10476="","",INDEX(P_Zone,F10476))</f>
        <v/>
      </c>
      <c r="I10476" s="41" t="str">
        <f aca="false">IF(A10476="","",IF(D10476="Delivered",IF(B10476&lt;=INDEX(P_Due,F10476),1,0),0))</f>
        <v/>
      </c>
    </row>
    <row r="10477" customFormat="false" ht="15" hidden="false" customHeight="false" outlineLevel="0" collapsed="false">
      <c r="A10477" s="37"/>
      <c r="B10477" s="38"/>
      <c r="C10477" s="39"/>
      <c r="D10477" s="39"/>
      <c r="E10477" s="39"/>
      <c r="F10477" s="41" t="str">
        <f aca="false">IF(A10477="","",MATCH(A10477,P_ID,1))</f>
        <v/>
      </c>
      <c r="G10477" s="41" t="str">
        <f aca="false">IF(A10477="","",INDEX(P_Svc,F10477))</f>
        <v/>
      </c>
      <c r="H10477" s="41" t="str">
        <f aca="false">IF(A10477="","",INDEX(P_Zone,F10477))</f>
        <v/>
      </c>
      <c r="I10477" s="41" t="str">
        <f aca="false">IF(A10477="","",IF(D10477="Delivered",IF(B10477&lt;=INDEX(P_Due,F10477),1,0),0))</f>
        <v/>
      </c>
    </row>
    <row r="10478" customFormat="false" ht="15" hidden="false" customHeight="false" outlineLevel="0" collapsed="false">
      <c r="A10478" s="37"/>
      <c r="B10478" s="38"/>
      <c r="C10478" s="39"/>
      <c r="D10478" s="39"/>
      <c r="E10478" s="39"/>
      <c r="F10478" s="41" t="str">
        <f aca="false">IF(A10478="","",MATCH(A10478,P_ID,1))</f>
        <v/>
      </c>
      <c r="G10478" s="41" t="str">
        <f aca="false">IF(A10478="","",INDEX(P_Svc,F10478))</f>
        <v/>
      </c>
      <c r="H10478" s="41" t="str">
        <f aca="false">IF(A10478="","",INDEX(P_Zone,F10478))</f>
        <v/>
      </c>
      <c r="I10478" s="41" t="str">
        <f aca="false">IF(A10478="","",IF(D10478="Delivered",IF(B10478&lt;=INDEX(P_Due,F10478),1,0),0))</f>
        <v/>
      </c>
    </row>
    <row r="10479" customFormat="false" ht="15" hidden="false" customHeight="false" outlineLevel="0" collapsed="false">
      <c r="A10479" s="37"/>
      <c r="B10479" s="38"/>
      <c r="C10479" s="39"/>
      <c r="D10479" s="39"/>
      <c r="E10479" s="39"/>
      <c r="F10479" s="41" t="str">
        <f aca="false">IF(A10479="","",MATCH(A10479,P_ID,1))</f>
        <v/>
      </c>
      <c r="G10479" s="41" t="str">
        <f aca="false">IF(A10479="","",INDEX(P_Svc,F10479))</f>
        <v/>
      </c>
      <c r="H10479" s="41" t="str">
        <f aca="false">IF(A10479="","",INDEX(P_Zone,F10479))</f>
        <v/>
      </c>
      <c r="I10479" s="41" t="str">
        <f aca="false">IF(A10479="","",IF(D10479="Delivered",IF(B10479&lt;=INDEX(P_Due,F10479),1,0),0))</f>
        <v/>
      </c>
    </row>
    <row r="10480" customFormat="false" ht="15" hidden="false" customHeight="false" outlineLevel="0" collapsed="false">
      <c r="A10480" s="37"/>
      <c r="B10480" s="38"/>
      <c r="C10480" s="39"/>
      <c r="D10480" s="39"/>
      <c r="E10480" s="39"/>
      <c r="F10480" s="41" t="str">
        <f aca="false">IF(A10480="","",MATCH(A10480,P_ID,1))</f>
        <v/>
      </c>
      <c r="G10480" s="41" t="str">
        <f aca="false">IF(A10480="","",INDEX(P_Svc,F10480))</f>
        <v/>
      </c>
      <c r="H10480" s="41" t="str">
        <f aca="false">IF(A10480="","",INDEX(P_Zone,F10480))</f>
        <v/>
      </c>
      <c r="I10480" s="41" t="str">
        <f aca="false">IF(A10480="","",IF(D10480="Delivered",IF(B10480&lt;=INDEX(P_Due,F10480),1,0),0))</f>
        <v/>
      </c>
    </row>
    <row r="10481" customFormat="false" ht="15" hidden="false" customHeight="false" outlineLevel="0" collapsed="false">
      <c r="A10481" s="37"/>
      <c r="B10481" s="38"/>
      <c r="C10481" s="39"/>
      <c r="D10481" s="39"/>
      <c r="E10481" s="39"/>
      <c r="F10481" s="41" t="str">
        <f aca="false">IF(A10481="","",MATCH(A10481,P_ID,1))</f>
        <v/>
      </c>
      <c r="G10481" s="41" t="str">
        <f aca="false">IF(A10481="","",INDEX(P_Svc,F10481))</f>
        <v/>
      </c>
      <c r="H10481" s="41" t="str">
        <f aca="false">IF(A10481="","",INDEX(P_Zone,F10481))</f>
        <v/>
      </c>
      <c r="I10481" s="41" t="str">
        <f aca="false">IF(A10481="","",IF(D10481="Delivered",IF(B10481&lt;=INDEX(P_Due,F10481),1,0),0))</f>
        <v/>
      </c>
    </row>
    <row r="10482" customFormat="false" ht="15" hidden="false" customHeight="false" outlineLevel="0" collapsed="false">
      <c r="A10482" s="37"/>
      <c r="B10482" s="38"/>
      <c r="C10482" s="39"/>
      <c r="D10482" s="39"/>
      <c r="E10482" s="39"/>
      <c r="F10482" s="41" t="str">
        <f aca="false">IF(A10482="","",MATCH(A10482,P_ID,1))</f>
        <v/>
      </c>
      <c r="G10482" s="41" t="str">
        <f aca="false">IF(A10482="","",INDEX(P_Svc,F10482))</f>
        <v/>
      </c>
      <c r="H10482" s="41" t="str">
        <f aca="false">IF(A10482="","",INDEX(P_Zone,F10482))</f>
        <v/>
      </c>
      <c r="I10482" s="41" t="str">
        <f aca="false">IF(A10482="","",IF(D10482="Delivered",IF(B10482&lt;=INDEX(P_Due,F10482),1,0),0))</f>
        <v/>
      </c>
    </row>
    <row r="10483" customFormat="false" ht="15" hidden="false" customHeight="false" outlineLevel="0" collapsed="false">
      <c r="A10483" s="37"/>
      <c r="B10483" s="38"/>
      <c r="C10483" s="39"/>
      <c r="D10483" s="39"/>
      <c r="E10483" s="39"/>
      <c r="F10483" s="41" t="str">
        <f aca="false">IF(A10483="","",MATCH(A10483,P_ID,1))</f>
        <v/>
      </c>
      <c r="G10483" s="41" t="str">
        <f aca="false">IF(A10483="","",INDEX(P_Svc,F10483))</f>
        <v/>
      </c>
      <c r="H10483" s="41" t="str">
        <f aca="false">IF(A10483="","",INDEX(P_Zone,F10483))</f>
        <v/>
      </c>
      <c r="I10483" s="41" t="str">
        <f aca="false">IF(A10483="","",IF(D10483="Delivered",IF(B10483&lt;=INDEX(P_Due,F10483),1,0),0))</f>
        <v/>
      </c>
    </row>
    <row r="10484" customFormat="false" ht="15" hidden="false" customHeight="false" outlineLevel="0" collapsed="false">
      <c r="A10484" s="37"/>
      <c r="B10484" s="38"/>
      <c r="C10484" s="39"/>
      <c r="D10484" s="39"/>
      <c r="E10484" s="39"/>
      <c r="F10484" s="41" t="str">
        <f aca="false">IF(A10484="","",MATCH(A10484,P_ID,1))</f>
        <v/>
      </c>
      <c r="G10484" s="41" t="str">
        <f aca="false">IF(A10484="","",INDEX(P_Svc,F10484))</f>
        <v/>
      </c>
      <c r="H10484" s="41" t="str">
        <f aca="false">IF(A10484="","",INDEX(P_Zone,F10484))</f>
        <v/>
      </c>
      <c r="I10484" s="41" t="str">
        <f aca="false">IF(A10484="","",IF(D10484="Delivered",IF(B10484&lt;=INDEX(P_Due,F10484),1,0),0))</f>
        <v/>
      </c>
    </row>
    <row r="10485" customFormat="false" ht="15" hidden="false" customHeight="false" outlineLevel="0" collapsed="false">
      <c r="A10485" s="37"/>
      <c r="B10485" s="38"/>
      <c r="C10485" s="39"/>
      <c r="D10485" s="39"/>
      <c r="E10485" s="39"/>
      <c r="F10485" s="41" t="str">
        <f aca="false">IF(A10485="","",MATCH(A10485,P_ID,1))</f>
        <v/>
      </c>
      <c r="G10485" s="41" t="str">
        <f aca="false">IF(A10485="","",INDEX(P_Svc,F10485))</f>
        <v/>
      </c>
      <c r="H10485" s="41" t="str">
        <f aca="false">IF(A10485="","",INDEX(P_Zone,F10485))</f>
        <v/>
      </c>
      <c r="I10485" s="41" t="str">
        <f aca="false">IF(A10485="","",IF(D10485="Delivered",IF(B10485&lt;=INDEX(P_Due,F10485),1,0),0))</f>
        <v/>
      </c>
    </row>
    <row r="10486" customFormat="false" ht="15" hidden="false" customHeight="false" outlineLevel="0" collapsed="false">
      <c r="A10486" s="37"/>
      <c r="B10486" s="38"/>
      <c r="C10486" s="39"/>
      <c r="D10486" s="39"/>
      <c r="E10486" s="39"/>
      <c r="F10486" s="41" t="str">
        <f aca="false">IF(A10486="","",MATCH(A10486,P_ID,1))</f>
        <v/>
      </c>
      <c r="G10486" s="41" t="str">
        <f aca="false">IF(A10486="","",INDEX(P_Svc,F10486))</f>
        <v/>
      </c>
      <c r="H10486" s="41" t="str">
        <f aca="false">IF(A10486="","",INDEX(P_Zone,F10486))</f>
        <v/>
      </c>
      <c r="I10486" s="41" t="str">
        <f aca="false">IF(A10486="","",IF(D10486="Delivered",IF(B10486&lt;=INDEX(P_Due,F10486),1,0),0))</f>
        <v/>
      </c>
    </row>
    <row r="10487" customFormat="false" ht="15" hidden="false" customHeight="false" outlineLevel="0" collapsed="false">
      <c r="A10487" s="37"/>
      <c r="B10487" s="38"/>
      <c r="C10487" s="39"/>
      <c r="D10487" s="39"/>
      <c r="E10487" s="39"/>
      <c r="F10487" s="41" t="str">
        <f aca="false">IF(A10487="","",MATCH(A10487,P_ID,1))</f>
        <v/>
      </c>
      <c r="G10487" s="41" t="str">
        <f aca="false">IF(A10487="","",INDEX(P_Svc,F10487))</f>
        <v/>
      </c>
      <c r="H10487" s="41" t="str">
        <f aca="false">IF(A10487="","",INDEX(P_Zone,F10487))</f>
        <v/>
      </c>
      <c r="I10487" s="41" t="str">
        <f aca="false">IF(A10487="","",IF(D10487="Delivered",IF(B10487&lt;=INDEX(P_Due,F10487),1,0),0))</f>
        <v/>
      </c>
    </row>
    <row r="10488" customFormat="false" ht="15" hidden="false" customHeight="false" outlineLevel="0" collapsed="false">
      <c r="A10488" s="37"/>
      <c r="B10488" s="38"/>
      <c r="C10488" s="39"/>
      <c r="D10488" s="39"/>
      <c r="E10488" s="39"/>
      <c r="F10488" s="41" t="str">
        <f aca="false">IF(A10488="","",MATCH(A10488,P_ID,1))</f>
        <v/>
      </c>
      <c r="G10488" s="41" t="str">
        <f aca="false">IF(A10488="","",INDEX(P_Svc,F10488))</f>
        <v/>
      </c>
      <c r="H10488" s="41" t="str">
        <f aca="false">IF(A10488="","",INDEX(P_Zone,F10488))</f>
        <v/>
      </c>
      <c r="I10488" s="41" t="str">
        <f aca="false">IF(A10488="","",IF(D10488="Delivered",IF(B10488&lt;=INDEX(P_Due,F10488),1,0),0))</f>
        <v/>
      </c>
    </row>
    <row r="10489" customFormat="false" ht="15" hidden="false" customHeight="false" outlineLevel="0" collapsed="false">
      <c r="A10489" s="37"/>
      <c r="B10489" s="38"/>
      <c r="C10489" s="39"/>
      <c r="D10489" s="39"/>
      <c r="E10489" s="39"/>
      <c r="F10489" s="41" t="str">
        <f aca="false">IF(A10489="","",MATCH(A10489,P_ID,1))</f>
        <v/>
      </c>
      <c r="G10489" s="41" t="str">
        <f aca="false">IF(A10489="","",INDEX(P_Svc,F10489))</f>
        <v/>
      </c>
      <c r="H10489" s="41" t="str">
        <f aca="false">IF(A10489="","",INDEX(P_Zone,F10489))</f>
        <v/>
      </c>
      <c r="I10489" s="41" t="str">
        <f aca="false">IF(A10489="","",IF(D10489="Delivered",IF(B10489&lt;=INDEX(P_Due,F10489),1,0),0))</f>
        <v/>
      </c>
    </row>
    <row r="10490" customFormat="false" ht="15" hidden="false" customHeight="false" outlineLevel="0" collapsed="false">
      <c r="A10490" s="37"/>
      <c r="B10490" s="38"/>
      <c r="C10490" s="39"/>
      <c r="D10490" s="39"/>
      <c r="E10490" s="39"/>
      <c r="F10490" s="41" t="str">
        <f aca="false">IF(A10490="","",MATCH(A10490,P_ID,1))</f>
        <v/>
      </c>
      <c r="G10490" s="41" t="str">
        <f aca="false">IF(A10490="","",INDEX(P_Svc,F10490))</f>
        <v/>
      </c>
      <c r="H10490" s="41" t="str">
        <f aca="false">IF(A10490="","",INDEX(P_Zone,F10490))</f>
        <v/>
      </c>
      <c r="I10490" s="41" t="str">
        <f aca="false">IF(A10490="","",IF(D10490="Delivered",IF(B10490&lt;=INDEX(P_Due,F10490),1,0),0))</f>
        <v/>
      </c>
    </row>
    <row r="10491" customFormat="false" ht="15" hidden="false" customHeight="false" outlineLevel="0" collapsed="false">
      <c r="A10491" s="37"/>
      <c r="B10491" s="38"/>
      <c r="C10491" s="39"/>
      <c r="D10491" s="39"/>
      <c r="E10491" s="39"/>
      <c r="F10491" s="41" t="str">
        <f aca="false">IF(A10491="","",MATCH(A10491,P_ID,1))</f>
        <v/>
      </c>
      <c r="G10491" s="41" t="str">
        <f aca="false">IF(A10491="","",INDEX(P_Svc,F10491))</f>
        <v/>
      </c>
      <c r="H10491" s="41" t="str">
        <f aca="false">IF(A10491="","",INDEX(P_Zone,F10491))</f>
        <v/>
      </c>
      <c r="I10491" s="41" t="str">
        <f aca="false">IF(A10491="","",IF(D10491="Delivered",IF(B10491&lt;=INDEX(P_Due,F10491),1,0),0))</f>
        <v/>
      </c>
    </row>
    <row r="10492" customFormat="false" ht="15" hidden="false" customHeight="false" outlineLevel="0" collapsed="false">
      <c r="A10492" s="37"/>
      <c r="B10492" s="38"/>
      <c r="C10492" s="39"/>
      <c r="D10492" s="39"/>
      <c r="E10492" s="39"/>
      <c r="F10492" s="41" t="str">
        <f aca="false">IF(A10492="","",MATCH(A10492,P_ID,1))</f>
        <v/>
      </c>
      <c r="G10492" s="41" t="str">
        <f aca="false">IF(A10492="","",INDEX(P_Svc,F10492))</f>
        <v/>
      </c>
      <c r="H10492" s="41" t="str">
        <f aca="false">IF(A10492="","",INDEX(P_Zone,F10492))</f>
        <v/>
      </c>
      <c r="I10492" s="41" t="str">
        <f aca="false">IF(A10492="","",IF(D10492="Delivered",IF(B10492&lt;=INDEX(P_Due,F10492),1,0),0))</f>
        <v/>
      </c>
    </row>
    <row r="10493" customFormat="false" ht="15" hidden="false" customHeight="false" outlineLevel="0" collapsed="false">
      <c r="A10493" s="37"/>
      <c r="B10493" s="38"/>
      <c r="C10493" s="39"/>
      <c r="D10493" s="39"/>
      <c r="E10493" s="39"/>
      <c r="F10493" s="41" t="str">
        <f aca="false">IF(A10493="","",MATCH(A10493,P_ID,1))</f>
        <v/>
      </c>
      <c r="G10493" s="41" t="str">
        <f aca="false">IF(A10493="","",INDEX(P_Svc,F10493))</f>
        <v/>
      </c>
      <c r="H10493" s="41" t="str">
        <f aca="false">IF(A10493="","",INDEX(P_Zone,F10493))</f>
        <v/>
      </c>
      <c r="I10493" s="41" t="str">
        <f aca="false">IF(A10493="","",IF(D10493="Delivered",IF(B10493&lt;=INDEX(P_Due,F10493),1,0),0))</f>
        <v/>
      </c>
    </row>
    <row r="10494" customFormat="false" ht="15" hidden="false" customHeight="false" outlineLevel="0" collapsed="false">
      <c r="A10494" s="37"/>
      <c r="B10494" s="38"/>
      <c r="C10494" s="39"/>
      <c r="D10494" s="39"/>
      <c r="E10494" s="39"/>
      <c r="F10494" s="41" t="str">
        <f aca="false">IF(A10494="","",MATCH(A10494,P_ID,1))</f>
        <v/>
      </c>
      <c r="G10494" s="41" t="str">
        <f aca="false">IF(A10494="","",INDEX(P_Svc,F10494))</f>
        <v/>
      </c>
      <c r="H10494" s="41" t="str">
        <f aca="false">IF(A10494="","",INDEX(P_Zone,F10494))</f>
        <v/>
      </c>
      <c r="I10494" s="41" t="str">
        <f aca="false">IF(A10494="","",IF(D10494="Delivered",IF(B10494&lt;=INDEX(P_Due,F10494),1,0),0))</f>
        <v/>
      </c>
    </row>
    <row r="10495" customFormat="false" ht="15" hidden="false" customHeight="false" outlineLevel="0" collapsed="false">
      <c r="A10495" s="37"/>
      <c r="B10495" s="38"/>
      <c r="C10495" s="39"/>
      <c r="D10495" s="39"/>
      <c r="E10495" s="39"/>
      <c r="F10495" s="41" t="str">
        <f aca="false">IF(A10495="","",MATCH(A10495,P_ID,1))</f>
        <v/>
      </c>
      <c r="G10495" s="41" t="str">
        <f aca="false">IF(A10495="","",INDEX(P_Svc,F10495))</f>
        <v/>
      </c>
      <c r="H10495" s="41" t="str">
        <f aca="false">IF(A10495="","",INDEX(P_Zone,F10495))</f>
        <v/>
      </c>
      <c r="I10495" s="41" t="str">
        <f aca="false">IF(A10495="","",IF(D10495="Delivered",IF(B10495&lt;=INDEX(P_Due,F10495),1,0),0))</f>
        <v/>
      </c>
    </row>
    <row r="10496" customFormat="false" ht="15" hidden="false" customHeight="false" outlineLevel="0" collapsed="false">
      <c r="A10496" s="37"/>
      <c r="B10496" s="38"/>
      <c r="C10496" s="39"/>
      <c r="D10496" s="39"/>
      <c r="E10496" s="39"/>
      <c r="F10496" s="41" t="str">
        <f aca="false">IF(A10496="","",MATCH(A10496,P_ID,1))</f>
        <v/>
      </c>
      <c r="G10496" s="41" t="str">
        <f aca="false">IF(A10496="","",INDEX(P_Svc,F10496))</f>
        <v/>
      </c>
      <c r="H10496" s="41" t="str">
        <f aca="false">IF(A10496="","",INDEX(P_Zone,F10496))</f>
        <v/>
      </c>
      <c r="I10496" s="41" t="str">
        <f aca="false">IF(A10496="","",IF(D10496="Delivered",IF(B10496&lt;=INDEX(P_Due,F10496),1,0),0))</f>
        <v/>
      </c>
    </row>
    <row r="10497" customFormat="false" ht="15" hidden="false" customHeight="false" outlineLevel="0" collapsed="false">
      <c r="A10497" s="37"/>
      <c r="B10497" s="38"/>
      <c r="C10497" s="39"/>
      <c r="D10497" s="39"/>
      <c r="E10497" s="39"/>
      <c r="F10497" s="41" t="str">
        <f aca="false">IF(A10497="","",MATCH(A10497,P_ID,1))</f>
        <v/>
      </c>
      <c r="G10497" s="41" t="str">
        <f aca="false">IF(A10497="","",INDEX(P_Svc,F10497))</f>
        <v/>
      </c>
      <c r="H10497" s="41" t="str">
        <f aca="false">IF(A10497="","",INDEX(P_Zone,F10497))</f>
        <v/>
      </c>
      <c r="I10497" s="41" t="str">
        <f aca="false">IF(A10497="","",IF(D10497="Delivered",IF(B10497&lt;=INDEX(P_Due,F10497),1,0),0))</f>
        <v/>
      </c>
    </row>
    <row r="10498" customFormat="false" ht="15" hidden="false" customHeight="false" outlineLevel="0" collapsed="false">
      <c r="A10498" s="37"/>
      <c r="B10498" s="38"/>
      <c r="C10498" s="39"/>
      <c r="D10498" s="39"/>
      <c r="E10498" s="39"/>
      <c r="F10498" s="41" t="str">
        <f aca="false">IF(A10498="","",MATCH(A10498,P_ID,1))</f>
        <v/>
      </c>
      <c r="G10498" s="41" t="str">
        <f aca="false">IF(A10498="","",INDEX(P_Svc,F10498))</f>
        <v/>
      </c>
      <c r="H10498" s="41" t="str">
        <f aca="false">IF(A10498="","",INDEX(P_Zone,F10498))</f>
        <v/>
      </c>
      <c r="I10498" s="41" t="str">
        <f aca="false">IF(A10498="","",IF(D10498="Delivered",IF(B10498&lt;=INDEX(P_Due,F10498),1,0),0))</f>
        <v/>
      </c>
    </row>
    <row r="10499" customFormat="false" ht="15" hidden="false" customHeight="false" outlineLevel="0" collapsed="false">
      <c r="A10499" s="37"/>
      <c r="B10499" s="38"/>
      <c r="C10499" s="39"/>
      <c r="D10499" s="39"/>
      <c r="E10499" s="39"/>
      <c r="F10499" s="41" t="str">
        <f aca="false">IF(A10499="","",MATCH(A10499,P_ID,1))</f>
        <v/>
      </c>
      <c r="G10499" s="41" t="str">
        <f aca="false">IF(A10499="","",INDEX(P_Svc,F10499))</f>
        <v/>
      </c>
      <c r="H10499" s="41" t="str">
        <f aca="false">IF(A10499="","",INDEX(P_Zone,F10499))</f>
        <v/>
      </c>
      <c r="I10499" s="41" t="str">
        <f aca="false">IF(A10499="","",IF(D10499="Delivered",IF(B10499&lt;=INDEX(P_Due,F10499),1,0),0))</f>
        <v/>
      </c>
    </row>
    <row r="10500" customFormat="false" ht="15" hidden="false" customHeight="false" outlineLevel="0" collapsed="false">
      <c r="A10500" s="37"/>
      <c r="B10500" s="38"/>
      <c r="C10500" s="39"/>
      <c r="D10500" s="39"/>
      <c r="E10500" s="39"/>
      <c r="F10500" s="41" t="str">
        <f aca="false">IF(A10500="","",MATCH(A10500,P_ID,1))</f>
        <v/>
      </c>
      <c r="G10500" s="41" t="str">
        <f aca="false">IF(A10500="","",INDEX(P_Svc,F10500))</f>
        <v/>
      </c>
      <c r="H10500" s="41" t="str">
        <f aca="false">IF(A10500="","",INDEX(P_Zone,F10500))</f>
        <v/>
      </c>
      <c r="I10500" s="41" t="str">
        <f aca="false">IF(A10500="","",IF(D10500="Delivered",IF(B10500&lt;=INDEX(P_Due,F10500),1,0),0))</f>
        <v/>
      </c>
    </row>
    <row r="10501" customFormat="false" ht="15" hidden="false" customHeight="false" outlineLevel="0" collapsed="false">
      <c r="A10501" s="37"/>
      <c r="B10501" s="38"/>
      <c r="C10501" s="39"/>
      <c r="D10501" s="39"/>
      <c r="E10501" s="39"/>
      <c r="F10501" s="41" t="str">
        <f aca="false">IF(A10501="","",MATCH(A10501,P_ID,1))</f>
        <v/>
      </c>
      <c r="G10501" s="41" t="str">
        <f aca="false">IF(A10501="","",INDEX(P_Svc,F10501))</f>
        <v/>
      </c>
      <c r="H10501" s="41" t="str">
        <f aca="false">IF(A10501="","",INDEX(P_Zone,F10501))</f>
        <v/>
      </c>
      <c r="I10501" s="41" t="str">
        <f aca="false">IF(A10501="","",IF(D10501="Delivered",IF(B10501&lt;=INDEX(P_Due,F10501),1,0),0))</f>
        <v/>
      </c>
    </row>
    <row r="10502" customFormat="false" ht="15" hidden="false" customHeight="false" outlineLevel="0" collapsed="false">
      <c r="A10502" s="37"/>
      <c r="B10502" s="38"/>
      <c r="C10502" s="39"/>
      <c r="D10502" s="39"/>
      <c r="E10502" s="39"/>
      <c r="F10502" s="41" t="str">
        <f aca="false">IF(A10502="","",MATCH(A10502,P_ID,1))</f>
        <v/>
      </c>
      <c r="G10502" s="41" t="str">
        <f aca="false">IF(A10502="","",INDEX(P_Svc,F10502))</f>
        <v/>
      </c>
      <c r="H10502" s="41" t="str">
        <f aca="false">IF(A10502="","",INDEX(P_Zone,F10502))</f>
        <v/>
      </c>
      <c r="I10502" s="41" t="str">
        <f aca="false">IF(A10502="","",IF(D10502="Delivered",IF(B10502&lt;=INDEX(P_Due,F10502),1,0),0))</f>
        <v/>
      </c>
    </row>
    <row r="10503" customFormat="false" ht="15" hidden="false" customHeight="false" outlineLevel="0" collapsed="false">
      <c r="A10503" s="37"/>
      <c r="B10503" s="38"/>
      <c r="C10503" s="39"/>
      <c r="D10503" s="39"/>
      <c r="E10503" s="39"/>
      <c r="F10503" s="41" t="str">
        <f aca="false">IF(A10503="","",MATCH(A10503,P_ID,1))</f>
        <v/>
      </c>
      <c r="G10503" s="41" t="str">
        <f aca="false">IF(A10503="","",INDEX(P_Svc,F10503))</f>
        <v/>
      </c>
      <c r="H10503" s="41" t="str">
        <f aca="false">IF(A10503="","",INDEX(P_Zone,F10503))</f>
        <v/>
      </c>
      <c r="I10503" s="41" t="str">
        <f aca="false">IF(A10503="","",IF(D10503="Delivered",IF(B10503&lt;=INDEX(P_Due,F10503),1,0),0))</f>
        <v/>
      </c>
    </row>
    <row r="10504" customFormat="false" ht="15" hidden="false" customHeight="false" outlineLevel="0" collapsed="false">
      <c r="A10504" s="37"/>
      <c r="B10504" s="38"/>
      <c r="C10504" s="39"/>
      <c r="D10504" s="39"/>
      <c r="E10504" s="39"/>
      <c r="F10504" s="41" t="str">
        <f aca="false">IF(A10504="","",MATCH(A10504,P_ID,1))</f>
        <v/>
      </c>
      <c r="G10504" s="41" t="str">
        <f aca="false">IF(A10504="","",INDEX(P_Svc,F10504))</f>
        <v/>
      </c>
      <c r="H10504" s="41" t="str">
        <f aca="false">IF(A10504="","",INDEX(P_Zone,F10504))</f>
        <v/>
      </c>
      <c r="I10504" s="41" t="str">
        <f aca="false">IF(A10504="","",IF(D10504="Delivered",IF(B10504&lt;=INDEX(P_Due,F10504),1,0),0))</f>
        <v/>
      </c>
    </row>
    <row r="10505" customFormat="false" ht="15" hidden="false" customHeight="false" outlineLevel="0" collapsed="false">
      <c r="A10505" s="37"/>
      <c r="B10505" s="38"/>
      <c r="C10505" s="39"/>
      <c r="D10505" s="39"/>
      <c r="E10505" s="39"/>
      <c r="F10505" s="41" t="str">
        <f aca="false">IF(A10505="","",MATCH(A10505,P_ID,1))</f>
        <v/>
      </c>
      <c r="G10505" s="41" t="str">
        <f aca="false">IF(A10505="","",INDEX(P_Svc,F10505))</f>
        <v/>
      </c>
      <c r="H10505" s="41" t="str">
        <f aca="false">IF(A10505="","",INDEX(P_Zone,F10505))</f>
        <v/>
      </c>
      <c r="I10505" s="41" t="str">
        <f aca="false">IF(A10505="","",IF(D10505="Delivered",IF(B10505&lt;=INDEX(P_Due,F10505),1,0),0))</f>
        <v/>
      </c>
    </row>
    <row r="10506" customFormat="false" ht="15" hidden="false" customHeight="false" outlineLevel="0" collapsed="false">
      <c r="A10506" s="37"/>
      <c r="B10506" s="38"/>
      <c r="C10506" s="39"/>
      <c r="D10506" s="39"/>
      <c r="E10506" s="39"/>
      <c r="F10506" s="41" t="str">
        <f aca="false">IF(A10506="","",MATCH(A10506,P_ID,1))</f>
        <v/>
      </c>
      <c r="G10506" s="41" t="str">
        <f aca="false">IF(A10506="","",INDEX(P_Svc,F10506))</f>
        <v/>
      </c>
      <c r="H10506" s="41" t="str">
        <f aca="false">IF(A10506="","",INDEX(P_Zone,F10506))</f>
        <v/>
      </c>
      <c r="I10506" s="41" t="str">
        <f aca="false">IF(A10506="","",IF(D10506="Delivered",IF(B10506&lt;=INDEX(P_Due,F10506),1,0),0))</f>
        <v/>
      </c>
    </row>
    <row r="10507" customFormat="false" ht="15" hidden="false" customHeight="false" outlineLevel="0" collapsed="false">
      <c r="A10507" s="37"/>
      <c r="B10507" s="38"/>
      <c r="C10507" s="39"/>
      <c r="D10507" s="39"/>
      <c r="E10507" s="39"/>
      <c r="F10507" s="41" t="str">
        <f aca="false">IF(A10507="","",MATCH(A10507,P_ID,1))</f>
        <v/>
      </c>
      <c r="G10507" s="41" t="str">
        <f aca="false">IF(A10507="","",INDEX(P_Svc,F10507))</f>
        <v/>
      </c>
      <c r="H10507" s="41" t="str">
        <f aca="false">IF(A10507="","",INDEX(P_Zone,F10507))</f>
        <v/>
      </c>
      <c r="I10507" s="41" t="str">
        <f aca="false">IF(A10507="","",IF(D10507="Delivered",IF(B10507&lt;=INDEX(P_Due,F10507),1,0),0))</f>
        <v/>
      </c>
    </row>
    <row r="10508" customFormat="false" ht="15" hidden="false" customHeight="false" outlineLevel="0" collapsed="false">
      <c r="A10508" s="37"/>
      <c r="B10508" s="38"/>
      <c r="C10508" s="39"/>
      <c r="D10508" s="39"/>
      <c r="E10508" s="39"/>
      <c r="F10508" s="41" t="str">
        <f aca="false">IF(A10508="","",MATCH(A10508,P_ID,1))</f>
        <v/>
      </c>
      <c r="G10508" s="41" t="str">
        <f aca="false">IF(A10508="","",INDEX(P_Svc,F10508))</f>
        <v/>
      </c>
      <c r="H10508" s="41" t="str">
        <f aca="false">IF(A10508="","",INDEX(P_Zone,F10508))</f>
        <v/>
      </c>
      <c r="I10508" s="41" t="str">
        <f aca="false">IF(A10508="","",IF(D10508="Delivered",IF(B10508&lt;=INDEX(P_Due,F10508),1,0),0))</f>
        <v/>
      </c>
    </row>
    <row r="10509" customFormat="false" ht="15" hidden="false" customHeight="false" outlineLevel="0" collapsed="false">
      <c r="A10509" s="37"/>
      <c r="B10509" s="38"/>
      <c r="C10509" s="39"/>
      <c r="D10509" s="39"/>
      <c r="E10509" s="39"/>
      <c r="F10509" s="41" t="str">
        <f aca="false">IF(A10509="","",MATCH(A10509,P_ID,1))</f>
        <v/>
      </c>
      <c r="G10509" s="41" t="str">
        <f aca="false">IF(A10509="","",INDEX(P_Svc,F10509))</f>
        <v/>
      </c>
      <c r="H10509" s="41" t="str">
        <f aca="false">IF(A10509="","",INDEX(P_Zone,F10509))</f>
        <v/>
      </c>
      <c r="I10509" s="41" t="str">
        <f aca="false">IF(A10509="","",IF(D10509="Delivered",IF(B10509&lt;=INDEX(P_Due,F10509),1,0),0))</f>
        <v/>
      </c>
    </row>
    <row r="10510" customFormat="false" ht="15" hidden="false" customHeight="false" outlineLevel="0" collapsed="false">
      <c r="A10510" s="37"/>
      <c r="B10510" s="38"/>
      <c r="C10510" s="39"/>
      <c r="D10510" s="39"/>
      <c r="E10510" s="39"/>
      <c r="F10510" s="41" t="str">
        <f aca="false">IF(A10510="","",MATCH(A10510,P_ID,1))</f>
        <v/>
      </c>
      <c r="G10510" s="41" t="str">
        <f aca="false">IF(A10510="","",INDEX(P_Svc,F10510))</f>
        <v/>
      </c>
      <c r="H10510" s="41" t="str">
        <f aca="false">IF(A10510="","",INDEX(P_Zone,F10510))</f>
        <v/>
      </c>
      <c r="I10510" s="41" t="str">
        <f aca="false">IF(A10510="","",IF(D10510="Delivered",IF(B10510&lt;=INDEX(P_Due,F10510),1,0),0))</f>
        <v/>
      </c>
    </row>
    <row r="10511" customFormat="false" ht="15" hidden="false" customHeight="false" outlineLevel="0" collapsed="false">
      <c r="A10511" s="37"/>
      <c r="B10511" s="38"/>
      <c r="C10511" s="39"/>
      <c r="D10511" s="39"/>
      <c r="E10511" s="39"/>
      <c r="F10511" s="41" t="str">
        <f aca="false">IF(A10511="","",MATCH(A10511,P_ID,1))</f>
        <v/>
      </c>
      <c r="G10511" s="41" t="str">
        <f aca="false">IF(A10511="","",INDEX(P_Svc,F10511))</f>
        <v/>
      </c>
      <c r="H10511" s="41" t="str">
        <f aca="false">IF(A10511="","",INDEX(P_Zone,F10511))</f>
        <v/>
      </c>
      <c r="I10511" s="41" t="str">
        <f aca="false">IF(A10511="","",IF(D10511="Delivered",IF(B10511&lt;=INDEX(P_Due,F10511),1,0),0))</f>
        <v/>
      </c>
    </row>
    <row r="10512" customFormat="false" ht="15" hidden="false" customHeight="false" outlineLevel="0" collapsed="false">
      <c r="A10512" s="37"/>
      <c r="B10512" s="38"/>
      <c r="C10512" s="39"/>
      <c r="D10512" s="39"/>
      <c r="E10512" s="39"/>
      <c r="F10512" s="41" t="str">
        <f aca="false">IF(A10512="","",MATCH(A10512,P_ID,1))</f>
        <v/>
      </c>
      <c r="G10512" s="41" t="str">
        <f aca="false">IF(A10512="","",INDEX(P_Svc,F10512))</f>
        <v/>
      </c>
      <c r="H10512" s="41" t="str">
        <f aca="false">IF(A10512="","",INDEX(P_Zone,F10512))</f>
        <v/>
      </c>
      <c r="I10512" s="41" t="str">
        <f aca="false">IF(A10512="","",IF(D10512="Delivered",IF(B10512&lt;=INDEX(P_Due,F10512),1,0),0))</f>
        <v/>
      </c>
    </row>
    <row r="10513" customFormat="false" ht="15" hidden="false" customHeight="false" outlineLevel="0" collapsed="false">
      <c r="A10513" s="37"/>
      <c r="B10513" s="38"/>
      <c r="C10513" s="39"/>
      <c r="D10513" s="39"/>
      <c r="E10513" s="39"/>
      <c r="F10513" s="41" t="str">
        <f aca="false">IF(A10513="","",MATCH(A10513,P_ID,1))</f>
        <v/>
      </c>
      <c r="G10513" s="41" t="str">
        <f aca="false">IF(A10513="","",INDEX(P_Svc,F10513))</f>
        <v/>
      </c>
      <c r="H10513" s="41" t="str">
        <f aca="false">IF(A10513="","",INDEX(P_Zone,F10513))</f>
        <v/>
      </c>
      <c r="I10513" s="41" t="str">
        <f aca="false">IF(A10513="","",IF(D10513="Delivered",IF(B10513&lt;=INDEX(P_Due,F10513),1,0),0))</f>
        <v/>
      </c>
    </row>
    <row r="10514" customFormat="false" ht="15" hidden="false" customHeight="false" outlineLevel="0" collapsed="false">
      <c r="A10514" s="37"/>
      <c r="B10514" s="38"/>
      <c r="C10514" s="39"/>
      <c r="D10514" s="39"/>
      <c r="E10514" s="39"/>
      <c r="F10514" s="41" t="str">
        <f aca="false">IF(A10514="","",MATCH(A10514,P_ID,1))</f>
        <v/>
      </c>
      <c r="G10514" s="41" t="str">
        <f aca="false">IF(A10514="","",INDEX(P_Svc,F10514))</f>
        <v/>
      </c>
      <c r="H10514" s="41" t="str">
        <f aca="false">IF(A10514="","",INDEX(P_Zone,F10514))</f>
        <v/>
      </c>
      <c r="I10514" s="41" t="str">
        <f aca="false">IF(A10514="","",IF(D10514="Delivered",IF(B10514&lt;=INDEX(P_Due,F10514),1,0),0))</f>
        <v/>
      </c>
    </row>
    <row r="10515" customFormat="false" ht="15" hidden="false" customHeight="false" outlineLevel="0" collapsed="false">
      <c r="A10515" s="37"/>
      <c r="B10515" s="38"/>
      <c r="C10515" s="39"/>
      <c r="D10515" s="39"/>
      <c r="E10515" s="39"/>
      <c r="F10515" s="41" t="str">
        <f aca="false">IF(A10515="","",MATCH(A10515,P_ID,1))</f>
        <v/>
      </c>
      <c r="G10515" s="41" t="str">
        <f aca="false">IF(A10515="","",INDEX(P_Svc,F10515))</f>
        <v/>
      </c>
      <c r="H10515" s="41" t="str">
        <f aca="false">IF(A10515="","",INDEX(P_Zone,F10515))</f>
        <v/>
      </c>
      <c r="I10515" s="41" t="str">
        <f aca="false">IF(A10515="","",IF(D10515="Delivered",IF(B10515&lt;=INDEX(P_Due,F10515),1,0),0))</f>
        <v/>
      </c>
    </row>
    <row r="10516" customFormat="false" ht="15" hidden="false" customHeight="false" outlineLevel="0" collapsed="false">
      <c r="A10516" s="37"/>
      <c r="B10516" s="38"/>
      <c r="C10516" s="39"/>
      <c r="D10516" s="39"/>
      <c r="E10516" s="39"/>
      <c r="F10516" s="41" t="str">
        <f aca="false">IF(A10516="","",MATCH(A10516,P_ID,1))</f>
        <v/>
      </c>
      <c r="G10516" s="41" t="str">
        <f aca="false">IF(A10516="","",INDEX(P_Svc,F10516))</f>
        <v/>
      </c>
      <c r="H10516" s="41" t="str">
        <f aca="false">IF(A10516="","",INDEX(P_Zone,F10516))</f>
        <v/>
      </c>
      <c r="I10516" s="41" t="str">
        <f aca="false">IF(A10516="","",IF(D10516="Delivered",IF(B10516&lt;=INDEX(P_Due,F10516),1,0),0))</f>
        <v/>
      </c>
    </row>
    <row r="10517" customFormat="false" ht="15" hidden="false" customHeight="false" outlineLevel="0" collapsed="false">
      <c r="A10517" s="37"/>
      <c r="B10517" s="38"/>
      <c r="C10517" s="39"/>
      <c r="D10517" s="39"/>
      <c r="E10517" s="39"/>
      <c r="F10517" s="41" t="str">
        <f aca="false">IF(A10517="","",MATCH(A10517,P_ID,1))</f>
        <v/>
      </c>
      <c r="G10517" s="41" t="str">
        <f aca="false">IF(A10517="","",INDEX(P_Svc,F10517))</f>
        <v/>
      </c>
      <c r="H10517" s="41" t="str">
        <f aca="false">IF(A10517="","",INDEX(P_Zone,F10517))</f>
        <v/>
      </c>
      <c r="I10517" s="41" t="str">
        <f aca="false">IF(A10517="","",IF(D10517="Delivered",IF(B10517&lt;=INDEX(P_Due,F10517),1,0),0))</f>
        <v/>
      </c>
    </row>
    <row r="10518" customFormat="false" ht="15" hidden="false" customHeight="false" outlineLevel="0" collapsed="false">
      <c r="A10518" s="37"/>
      <c r="B10518" s="38"/>
      <c r="C10518" s="39"/>
      <c r="D10518" s="39"/>
      <c r="E10518" s="39"/>
      <c r="F10518" s="41" t="str">
        <f aca="false">IF(A10518="","",MATCH(A10518,P_ID,1))</f>
        <v/>
      </c>
      <c r="G10518" s="41" t="str">
        <f aca="false">IF(A10518="","",INDEX(P_Svc,F10518))</f>
        <v/>
      </c>
      <c r="H10518" s="41" t="str">
        <f aca="false">IF(A10518="","",INDEX(P_Zone,F10518))</f>
        <v/>
      </c>
      <c r="I10518" s="41" t="str">
        <f aca="false">IF(A10518="","",IF(D10518="Delivered",IF(B10518&lt;=INDEX(P_Due,F10518),1,0),0))</f>
        <v/>
      </c>
    </row>
    <row r="10519" customFormat="false" ht="15" hidden="false" customHeight="false" outlineLevel="0" collapsed="false">
      <c r="A10519" s="37"/>
      <c r="B10519" s="38"/>
      <c r="C10519" s="39"/>
      <c r="D10519" s="39"/>
      <c r="E10519" s="39"/>
      <c r="F10519" s="41" t="str">
        <f aca="false">IF(A10519="","",MATCH(A10519,P_ID,1))</f>
        <v/>
      </c>
      <c r="G10519" s="41" t="str">
        <f aca="false">IF(A10519="","",INDEX(P_Svc,F10519))</f>
        <v/>
      </c>
      <c r="H10519" s="41" t="str">
        <f aca="false">IF(A10519="","",INDEX(P_Zone,F10519))</f>
        <v/>
      </c>
      <c r="I10519" s="41" t="str">
        <f aca="false">IF(A10519="","",IF(D10519="Delivered",IF(B10519&lt;=INDEX(P_Due,F10519),1,0),0))</f>
        <v/>
      </c>
    </row>
    <row r="10520" customFormat="false" ht="15" hidden="false" customHeight="false" outlineLevel="0" collapsed="false">
      <c r="A10520" s="37"/>
      <c r="B10520" s="38"/>
      <c r="C10520" s="39"/>
      <c r="D10520" s="39"/>
      <c r="E10520" s="39"/>
      <c r="F10520" s="41" t="str">
        <f aca="false">IF(A10520="","",MATCH(A10520,P_ID,1))</f>
        <v/>
      </c>
      <c r="G10520" s="41" t="str">
        <f aca="false">IF(A10520="","",INDEX(P_Svc,F10520))</f>
        <v/>
      </c>
      <c r="H10520" s="41" t="str">
        <f aca="false">IF(A10520="","",INDEX(P_Zone,F10520))</f>
        <v/>
      </c>
      <c r="I10520" s="41" t="str">
        <f aca="false">IF(A10520="","",IF(D10520="Delivered",IF(B10520&lt;=INDEX(P_Due,F10520),1,0),0))</f>
        <v/>
      </c>
    </row>
    <row r="10521" customFormat="false" ht="15" hidden="false" customHeight="false" outlineLevel="0" collapsed="false">
      <c r="A10521" s="37"/>
      <c r="B10521" s="38"/>
      <c r="C10521" s="39"/>
      <c r="D10521" s="39"/>
      <c r="E10521" s="39"/>
      <c r="F10521" s="41" t="str">
        <f aca="false">IF(A10521="","",MATCH(A10521,P_ID,1))</f>
        <v/>
      </c>
      <c r="G10521" s="41" t="str">
        <f aca="false">IF(A10521="","",INDEX(P_Svc,F10521))</f>
        <v/>
      </c>
      <c r="H10521" s="41" t="str">
        <f aca="false">IF(A10521="","",INDEX(P_Zone,F10521))</f>
        <v/>
      </c>
      <c r="I10521" s="41" t="str">
        <f aca="false">IF(A10521="","",IF(D10521="Delivered",IF(B10521&lt;=INDEX(P_Due,F10521),1,0),0))</f>
        <v/>
      </c>
    </row>
    <row r="10522" customFormat="false" ht="15" hidden="false" customHeight="false" outlineLevel="0" collapsed="false">
      <c r="A10522" s="37"/>
      <c r="B10522" s="38"/>
      <c r="C10522" s="39"/>
      <c r="D10522" s="39"/>
      <c r="E10522" s="39"/>
      <c r="F10522" s="41" t="str">
        <f aca="false">IF(A10522="","",MATCH(A10522,P_ID,1))</f>
        <v/>
      </c>
      <c r="G10522" s="41" t="str">
        <f aca="false">IF(A10522="","",INDEX(P_Svc,F10522))</f>
        <v/>
      </c>
      <c r="H10522" s="41" t="str">
        <f aca="false">IF(A10522="","",INDEX(P_Zone,F10522))</f>
        <v/>
      </c>
      <c r="I10522" s="41" t="str">
        <f aca="false">IF(A10522="","",IF(D10522="Delivered",IF(B10522&lt;=INDEX(P_Due,F10522),1,0),0))</f>
        <v/>
      </c>
    </row>
    <row r="10523" customFormat="false" ht="15" hidden="false" customHeight="false" outlineLevel="0" collapsed="false">
      <c r="A10523" s="37"/>
      <c r="B10523" s="38"/>
      <c r="C10523" s="39"/>
      <c r="D10523" s="39"/>
      <c r="E10523" s="39"/>
      <c r="F10523" s="41" t="str">
        <f aca="false">IF(A10523="","",MATCH(A10523,P_ID,1))</f>
        <v/>
      </c>
      <c r="G10523" s="41" t="str">
        <f aca="false">IF(A10523="","",INDEX(P_Svc,F10523))</f>
        <v/>
      </c>
      <c r="H10523" s="41" t="str">
        <f aca="false">IF(A10523="","",INDEX(P_Zone,F10523))</f>
        <v/>
      </c>
      <c r="I10523" s="41" t="str">
        <f aca="false">IF(A10523="","",IF(D10523="Delivered",IF(B10523&lt;=INDEX(P_Due,F10523),1,0),0))</f>
        <v/>
      </c>
    </row>
    <row r="10524" customFormat="false" ht="15" hidden="false" customHeight="false" outlineLevel="0" collapsed="false">
      <c r="A10524" s="37"/>
      <c r="B10524" s="38"/>
      <c r="C10524" s="39"/>
      <c r="D10524" s="39"/>
      <c r="E10524" s="39"/>
      <c r="F10524" s="41" t="str">
        <f aca="false">IF(A10524="","",MATCH(A10524,P_ID,1))</f>
        <v/>
      </c>
      <c r="G10524" s="41" t="str">
        <f aca="false">IF(A10524="","",INDEX(P_Svc,F10524))</f>
        <v/>
      </c>
      <c r="H10524" s="41" t="str">
        <f aca="false">IF(A10524="","",INDEX(P_Zone,F10524))</f>
        <v/>
      </c>
      <c r="I10524" s="41" t="str">
        <f aca="false">IF(A10524="","",IF(D10524="Delivered",IF(B10524&lt;=INDEX(P_Due,F10524),1,0),0))</f>
        <v/>
      </c>
    </row>
    <row r="10525" customFormat="false" ht="15" hidden="false" customHeight="false" outlineLevel="0" collapsed="false">
      <c r="A10525" s="37"/>
      <c r="B10525" s="38"/>
      <c r="C10525" s="39"/>
      <c r="D10525" s="39"/>
      <c r="E10525" s="39"/>
      <c r="F10525" s="41" t="str">
        <f aca="false">IF(A10525="","",MATCH(A10525,P_ID,1))</f>
        <v/>
      </c>
      <c r="G10525" s="41" t="str">
        <f aca="false">IF(A10525="","",INDEX(P_Svc,F10525))</f>
        <v/>
      </c>
      <c r="H10525" s="41" t="str">
        <f aca="false">IF(A10525="","",INDEX(P_Zone,F10525))</f>
        <v/>
      </c>
      <c r="I10525" s="41" t="str">
        <f aca="false">IF(A10525="","",IF(D10525="Delivered",IF(B10525&lt;=INDEX(P_Due,F10525),1,0),0))</f>
        <v/>
      </c>
    </row>
    <row r="10526" customFormat="false" ht="15" hidden="false" customHeight="false" outlineLevel="0" collapsed="false">
      <c r="A10526" s="37"/>
      <c r="B10526" s="38"/>
      <c r="C10526" s="39"/>
      <c r="D10526" s="39"/>
      <c r="E10526" s="39"/>
      <c r="F10526" s="41" t="str">
        <f aca="false">IF(A10526="","",MATCH(A10526,P_ID,1))</f>
        <v/>
      </c>
      <c r="G10526" s="41" t="str">
        <f aca="false">IF(A10526="","",INDEX(P_Svc,F10526))</f>
        <v/>
      </c>
      <c r="H10526" s="41" t="str">
        <f aca="false">IF(A10526="","",INDEX(P_Zone,F10526))</f>
        <v/>
      </c>
      <c r="I10526" s="41" t="str">
        <f aca="false">IF(A10526="","",IF(D10526="Delivered",IF(B10526&lt;=INDEX(P_Due,F10526),1,0),0))</f>
        <v/>
      </c>
    </row>
    <row r="10527" customFormat="false" ht="15" hidden="false" customHeight="false" outlineLevel="0" collapsed="false">
      <c r="A10527" s="37"/>
      <c r="B10527" s="38"/>
      <c r="C10527" s="39"/>
      <c r="D10527" s="39"/>
      <c r="E10527" s="39"/>
      <c r="F10527" s="41" t="str">
        <f aca="false">IF(A10527="","",MATCH(A10527,P_ID,1))</f>
        <v/>
      </c>
      <c r="G10527" s="41" t="str">
        <f aca="false">IF(A10527="","",INDEX(P_Svc,F10527))</f>
        <v/>
      </c>
      <c r="H10527" s="41" t="str">
        <f aca="false">IF(A10527="","",INDEX(P_Zone,F10527))</f>
        <v/>
      </c>
      <c r="I10527" s="41" t="str">
        <f aca="false">IF(A10527="","",IF(D10527="Delivered",IF(B10527&lt;=INDEX(P_Due,F10527),1,0),0))</f>
        <v/>
      </c>
    </row>
    <row r="10528" customFormat="false" ht="15" hidden="false" customHeight="false" outlineLevel="0" collapsed="false">
      <c r="A10528" s="37"/>
      <c r="B10528" s="38"/>
      <c r="C10528" s="39"/>
      <c r="D10528" s="39"/>
      <c r="E10528" s="39"/>
      <c r="F10528" s="41" t="str">
        <f aca="false">IF(A10528="","",MATCH(A10528,P_ID,1))</f>
        <v/>
      </c>
      <c r="G10528" s="41" t="str">
        <f aca="false">IF(A10528="","",INDEX(P_Svc,F10528))</f>
        <v/>
      </c>
      <c r="H10528" s="41" t="str">
        <f aca="false">IF(A10528="","",INDEX(P_Zone,F10528))</f>
        <v/>
      </c>
      <c r="I10528" s="41" t="str">
        <f aca="false">IF(A10528="","",IF(D10528="Delivered",IF(B10528&lt;=INDEX(P_Due,F10528),1,0),0))</f>
        <v/>
      </c>
    </row>
    <row r="10529" customFormat="false" ht="15" hidden="false" customHeight="false" outlineLevel="0" collapsed="false">
      <c r="A10529" s="37"/>
      <c r="B10529" s="38"/>
      <c r="C10529" s="39"/>
      <c r="D10529" s="39"/>
      <c r="E10529" s="39"/>
      <c r="F10529" s="41" t="str">
        <f aca="false">IF(A10529="","",MATCH(A10529,P_ID,1))</f>
        <v/>
      </c>
      <c r="G10529" s="41" t="str">
        <f aca="false">IF(A10529="","",INDEX(P_Svc,F10529))</f>
        <v/>
      </c>
      <c r="H10529" s="41" t="str">
        <f aca="false">IF(A10529="","",INDEX(P_Zone,F10529))</f>
        <v/>
      </c>
      <c r="I10529" s="41" t="str">
        <f aca="false">IF(A10529="","",IF(D10529="Delivered",IF(B10529&lt;=INDEX(P_Due,F10529),1,0),0))</f>
        <v/>
      </c>
    </row>
    <row r="10530" customFormat="false" ht="15" hidden="false" customHeight="false" outlineLevel="0" collapsed="false">
      <c r="A10530" s="37"/>
      <c r="B10530" s="38"/>
      <c r="C10530" s="39"/>
      <c r="D10530" s="39"/>
      <c r="E10530" s="39"/>
      <c r="F10530" s="41" t="str">
        <f aca="false">IF(A10530="","",MATCH(A10530,P_ID,1))</f>
        <v/>
      </c>
      <c r="G10530" s="41" t="str">
        <f aca="false">IF(A10530="","",INDEX(P_Svc,F10530))</f>
        <v/>
      </c>
      <c r="H10530" s="41" t="str">
        <f aca="false">IF(A10530="","",INDEX(P_Zone,F10530))</f>
        <v/>
      </c>
      <c r="I10530" s="41" t="str">
        <f aca="false">IF(A10530="","",IF(D10530="Delivered",IF(B10530&lt;=INDEX(P_Due,F10530),1,0),0))</f>
        <v/>
      </c>
    </row>
    <row r="10531" customFormat="false" ht="15" hidden="false" customHeight="false" outlineLevel="0" collapsed="false">
      <c r="A10531" s="37"/>
      <c r="B10531" s="38"/>
      <c r="C10531" s="39"/>
      <c r="D10531" s="39"/>
      <c r="E10531" s="39"/>
      <c r="F10531" s="41" t="str">
        <f aca="false">IF(A10531="","",MATCH(A10531,P_ID,1))</f>
        <v/>
      </c>
      <c r="G10531" s="41" t="str">
        <f aca="false">IF(A10531="","",INDEX(P_Svc,F10531))</f>
        <v/>
      </c>
      <c r="H10531" s="41" t="str">
        <f aca="false">IF(A10531="","",INDEX(P_Zone,F10531))</f>
        <v/>
      </c>
      <c r="I10531" s="41" t="str">
        <f aca="false">IF(A10531="","",IF(D10531="Delivered",IF(B10531&lt;=INDEX(P_Due,F10531),1,0),0))</f>
        <v/>
      </c>
    </row>
    <row r="10532" customFormat="false" ht="15" hidden="false" customHeight="false" outlineLevel="0" collapsed="false">
      <c r="A10532" s="37"/>
      <c r="B10532" s="38"/>
      <c r="C10532" s="39"/>
      <c r="D10532" s="39"/>
      <c r="E10532" s="39"/>
      <c r="F10532" s="41" t="str">
        <f aca="false">IF(A10532="","",MATCH(A10532,P_ID,1))</f>
        <v/>
      </c>
      <c r="G10532" s="41" t="str">
        <f aca="false">IF(A10532="","",INDEX(P_Svc,F10532))</f>
        <v/>
      </c>
      <c r="H10532" s="41" t="str">
        <f aca="false">IF(A10532="","",INDEX(P_Zone,F10532))</f>
        <v/>
      </c>
      <c r="I10532" s="41" t="str">
        <f aca="false">IF(A10532="","",IF(D10532="Delivered",IF(B10532&lt;=INDEX(P_Due,F10532),1,0),0))</f>
        <v/>
      </c>
    </row>
    <row r="10533" customFormat="false" ht="15" hidden="false" customHeight="false" outlineLevel="0" collapsed="false">
      <c r="A10533" s="37"/>
      <c r="B10533" s="38"/>
      <c r="C10533" s="39"/>
      <c r="D10533" s="39"/>
      <c r="E10533" s="39"/>
      <c r="F10533" s="41" t="str">
        <f aca="false">IF(A10533="","",MATCH(A10533,P_ID,1))</f>
        <v/>
      </c>
      <c r="G10533" s="41" t="str">
        <f aca="false">IF(A10533="","",INDEX(P_Svc,F10533))</f>
        <v/>
      </c>
      <c r="H10533" s="41" t="str">
        <f aca="false">IF(A10533="","",INDEX(P_Zone,F10533))</f>
        <v/>
      </c>
      <c r="I10533" s="41" t="str">
        <f aca="false">IF(A10533="","",IF(D10533="Delivered",IF(B10533&lt;=INDEX(P_Due,F10533),1,0),0))</f>
        <v/>
      </c>
    </row>
    <row r="10534" customFormat="false" ht="15" hidden="false" customHeight="false" outlineLevel="0" collapsed="false">
      <c r="A10534" s="37"/>
      <c r="B10534" s="38"/>
      <c r="C10534" s="39"/>
      <c r="D10534" s="39"/>
      <c r="E10534" s="39"/>
      <c r="F10534" s="41" t="str">
        <f aca="false">IF(A10534="","",MATCH(A10534,P_ID,1))</f>
        <v/>
      </c>
      <c r="G10534" s="41" t="str">
        <f aca="false">IF(A10534="","",INDEX(P_Svc,F10534))</f>
        <v/>
      </c>
      <c r="H10534" s="41" t="str">
        <f aca="false">IF(A10534="","",INDEX(P_Zone,F10534))</f>
        <v/>
      </c>
      <c r="I10534" s="41" t="str">
        <f aca="false">IF(A10534="","",IF(D10534="Delivered",IF(B10534&lt;=INDEX(P_Due,F10534),1,0),0))</f>
        <v/>
      </c>
    </row>
    <row r="10535" customFormat="false" ht="15" hidden="false" customHeight="false" outlineLevel="0" collapsed="false">
      <c r="A10535" s="37"/>
      <c r="B10535" s="38"/>
      <c r="C10535" s="39"/>
      <c r="D10535" s="39"/>
      <c r="E10535" s="39"/>
      <c r="F10535" s="41" t="str">
        <f aca="false">IF(A10535="","",MATCH(A10535,P_ID,1))</f>
        <v/>
      </c>
      <c r="G10535" s="41" t="str">
        <f aca="false">IF(A10535="","",INDEX(P_Svc,F10535))</f>
        <v/>
      </c>
      <c r="H10535" s="41" t="str">
        <f aca="false">IF(A10535="","",INDEX(P_Zone,F10535))</f>
        <v/>
      </c>
      <c r="I10535" s="41" t="str">
        <f aca="false">IF(A10535="","",IF(D10535="Delivered",IF(B10535&lt;=INDEX(P_Due,F10535),1,0),0))</f>
        <v/>
      </c>
    </row>
    <row r="10536" customFormat="false" ht="15" hidden="false" customHeight="false" outlineLevel="0" collapsed="false">
      <c r="A10536" s="37"/>
      <c r="B10536" s="38"/>
      <c r="C10536" s="39"/>
      <c r="D10536" s="39"/>
      <c r="E10536" s="39"/>
      <c r="F10536" s="41" t="str">
        <f aca="false">IF(A10536="","",MATCH(A10536,P_ID,1))</f>
        <v/>
      </c>
      <c r="G10536" s="41" t="str">
        <f aca="false">IF(A10536="","",INDEX(P_Svc,F10536))</f>
        <v/>
      </c>
      <c r="H10536" s="41" t="str">
        <f aca="false">IF(A10536="","",INDEX(P_Zone,F10536))</f>
        <v/>
      </c>
      <c r="I10536" s="41" t="str">
        <f aca="false">IF(A10536="","",IF(D10536="Delivered",IF(B10536&lt;=INDEX(P_Due,F10536),1,0),0))</f>
        <v/>
      </c>
    </row>
    <row r="10537" customFormat="false" ht="15" hidden="false" customHeight="false" outlineLevel="0" collapsed="false">
      <c r="A10537" s="37"/>
      <c r="B10537" s="38"/>
      <c r="C10537" s="39"/>
      <c r="D10537" s="39"/>
      <c r="E10537" s="39"/>
      <c r="F10537" s="41" t="str">
        <f aca="false">IF(A10537="","",MATCH(A10537,P_ID,1))</f>
        <v/>
      </c>
      <c r="G10537" s="41" t="str">
        <f aca="false">IF(A10537="","",INDEX(P_Svc,F10537))</f>
        <v/>
      </c>
      <c r="H10537" s="41" t="str">
        <f aca="false">IF(A10537="","",INDEX(P_Zone,F10537))</f>
        <v/>
      </c>
      <c r="I10537" s="41" t="str">
        <f aca="false">IF(A10537="","",IF(D10537="Delivered",IF(B10537&lt;=INDEX(P_Due,F10537),1,0),0))</f>
        <v/>
      </c>
    </row>
    <row r="10538" customFormat="false" ht="15" hidden="false" customHeight="false" outlineLevel="0" collapsed="false">
      <c r="A10538" s="37"/>
      <c r="B10538" s="38"/>
      <c r="C10538" s="39"/>
      <c r="D10538" s="39"/>
      <c r="E10538" s="39"/>
      <c r="F10538" s="41" t="str">
        <f aca="false">IF(A10538="","",MATCH(A10538,P_ID,1))</f>
        <v/>
      </c>
      <c r="G10538" s="41" t="str">
        <f aca="false">IF(A10538="","",INDEX(P_Svc,F10538))</f>
        <v/>
      </c>
      <c r="H10538" s="41" t="str">
        <f aca="false">IF(A10538="","",INDEX(P_Zone,F10538))</f>
        <v/>
      </c>
      <c r="I10538" s="41" t="str">
        <f aca="false">IF(A10538="","",IF(D10538="Delivered",IF(B10538&lt;=INDEX(P_Due,F10538),1,0),0))</f>
        <v/>
      </c>
    </row>
    <row r="10539" customFormat="false" ht="15" hidden="false" customHeight="false" outlineLevel="0" collapsed="false">
      <c r="A10539" s="37"/>
      <c r="B10539" s="38"/>
      <c r="C10539" s="39"/>
      <c r="D10539" s="39"/>
      <c r="E10539" s="39"/>
      <c r="F10539" s="41" t="str">
        <f aca="false">IF(A10539="","",MATCH(A10539,P_ID,1))</f>
        <v/>
      </c>
      <c r="G10539" s="41" t="str">
        <f aca="false">IF(A10539="","",INDEX(P_Svc,F10539))</f>
        <v/>
      </c>
      <c r="H10539" s="41" t="str">
        <f aca="false">IF(A10539="","",INDEX(P_Zone,F10539))</f>
        <v/>
      </c>
      <c r="I10539" s="41" t="str">
        <f aca="false">IF(A10539="","",IF(D10539="Delivered",IF(B10539&lt;=INDEX(P_Due,F10539),1,0),0))</f>
        <v/>
      </c>
    </row>
    <row r="10540" customFormat="false" ht="15" hidden="false" customHeight="false" outlineLevel="0" collapsed="false">
      <c r="A10540" s="37"/>
      <c r="B10540" s="38"/>
      <c r="C10540" s="39"/>
      <c r="D10540" s="39"/>
      <c r="E10540" s="39"/>
      <c r="F10540" s="41" t="str">
        <f aca="false">IF(A10540="","",MATCH(A10540,P_ID,1))</f>
        <v/>
      </c>
      <c r="G10540" s="41" t="str">
        <f aca="false">IF(A10540="","",INDEX(P_Svc,F10540))</f>
        <v/>
      </c>
      <c r="H10540" s="41" t="str">
        <f aca="false">IF(A10540="","",INDEX(P_Zone,F10540))</f>
        <v/>
      </c>
      <c r="I10540" s="41" t="str">
        <f aca="false">IF(A10540="","",IF(D10540="Delivered",IF(B10540&lt;=INDEX(P_Due,F10540),1,0),0))</f>
        <v/>
      </c>
    </row>
    <row r="10541" customFormat="false" ht="15" hidden="false" customHeight="false" outlineLevel="0" collapsed="false">
      <c r="A10541" s="37"/>
      <c r="B10541" s="38"/>
      <c r="C10541" s="39"/>
      <c r="D10541" s="39"/>
      <c r="E10541" s="39"/>
      <c r="F10541" s="41" t="str">
        <f aca="false">IF(A10541="","",MATCH(A10541,P_ID,1))</f>
        <v/>
      </c>
      <c r="G10541" s="41" t="str">
        <f aca="false">IF(A10541="","",INDEX(P_Svc,F10541))</f>
        <v/>
      </c>
      <c r="H10541" s="41" t="str">
        <f aca="false">IF(A10541="","",INDEX(P_Zone,F10541))</f>
        <v/>
      </c>
      <c r="I10541" s="41" t="str">
        <f aca="false">IF(A10541="","",IF(D10541="Delivered",IF(B10541&lt;=INDEX(P_Due,F10541),1,0),0))</f>
        <v/>
      </c>
    </row>
    <row r="10542" customFormat="false" ht="15" hidden="false" customHeight="false" outlineLevel="0" collapsed="false">
      <c r="A10542" s="37"/>
      <c r="B10542" s="38"/>
      <c r="C10542" s="39"/>
      <c r="D10542" s="39"/>
      <c r="E10542" s="39"/>
      <c r="F10542" s="41" t="str">
        <f aca="false">IF(A10542="","",MATCH(A10542,P_ID,1))</f>
        <v/>
      </c>
      <c r="G10542" s="41" t="str">
        <f aca="false">IF(A10542="","",INDEX(P_Svc,F10542))</f>
        <v/>
      </c>
      <c r="H10542" s="41" t="str">
        <f aca="false">IF(A10542="","",INDEX(P_Zone,F10542))</f>
        <v/>
      </c>
      <c r="I10542" s="41" t="str">
        <f aca="false">IF(A10542="","",IF(D10542="Delivered",IF(B10542&lt;=INDEX(P_Due,F10542),1,0),0))</f>
        <v/>
      </c>
    </row>
    <row r="10543" customFormat="false" ht="15" hidden="false" customHeight="false" outlineLevel="0" collapsed="false">
      <c r="A10543" s="37"/>
      <c r="B10543" s="38"/>
      <c r="C10543" s="39"/>
      <c r="D10543" s="39"/>
      <c r="E10543" s="39"/>
      <c r="F10543" s="41" t="str">
        <f aca="false">IF(A10543="","",MATCH(A10543,P_ID,1))</f>
        <v/>
      </c>
      <c r="G10543" s="41" t="str">
        <f aca="false">IF(A10543="","",INDEX(P_Svc,F10543))</f>
        <v/>
      </c>
      <c r="H10543" s="41" t="str">
        <f aca="false">IF(A10543="","",INDEX(P_Zone,F10543))</f>
        <v/>
      </c>
      <c r="I10543" s="41" t="str">
        <f aca="false">IF(A10543="","",IF(D10543="Delivered",IF(B10543&lt;=INDEX(P_Due,F10543),1,0),0))</f>
        <v/>
      </c>
    </row>
    <row r="10544" customFormat="false" ht="15" hidden="false" customHeight="false" outlineLevel="0" collapsed="false">
      <c r="A10544" s="37"/>
      <c r="B10544" s="38"/>
      <c r="C10544" s="39"/>
      <c r="D10544" s="39"/>
      <c r="E10544" s="39"/>
      <c r="F10544" s="41" t="str">
        <f aca="false">IF(A10544="","",MATCH(A10544,P_ID,1))</f>
        <v/>
      </c>
      <c r="G10544" s="41" t="str">
        <f aca="false">IF(A10544="","",INDEX(P_Svc,F10544))</f>
        <v/>
      </c>
      <c r="H10544" s="41" t="str">
        <f aca="false">IF(A10544="","",INDEX(P_Zone,F10544))</f>
        <v/>
      </c>
      <c r="I10544" s="41" t="str">
        <f aca="false">IF(A10544="","",IF(D10544="Delivered",IF(B10544&lt;=INDEX(P_Due,F10544),1,0),0))</f>
        <v/>
      </c>
    </row>
    <row r="10545" customFormat="false" ht="15" hidden="false" customHeight="false" outlineLevel="0" collapsed="false">
      <c r="A10545" s="37"/>
      <c r="B10545" s="38"/>
      <c r="C10545" s="39"/>
      <c r="D10545" s="39"/>
      <c r="E10545" s="39"/>
      <c r="F10545" s="41" t="str">
        <f aca="false">IF(A10545="","",MATCH(A10545,P_ID,1))</f>
        <v/>
      </c>
      <c r="G10545" s="41" t="str">
        <f aca="false">IF(A10545="","",INDEX(P_Svc,F10545))</f>
        <v/>
      </c>
      <c r="H10545" s="41" t="str">
        <f aca="false">IF(A10545="","",INDEX(P_Zone,F10545))</f>
        <v/>
      </c>
      <c r="I10545" s="41" t="str">
        <f aca="false">IF(A10545="","",IF(D10545="Delivered",IF(B10545&lt;=INDEX(P_Due,F10545),1,0),0))</f>
        <v/>
      </c>
    </row>
    <row r="10546" customFormat="false" ht="15" hidden="false" customHeight="false" outlineLevel="0" collapsed="false">
      <c r="A10546" s="37"/>
      <c r="B10546" s="38"/>
      <c r="C10546" s="39"/>
      <c r="D10546" s="39"/>
      <c r="E10546" s="39"/>
      <c r="F10546" s="41" t="str">
        <f aca="false">IF(A10546="","",MATCH(A10546,P_ID,1))</f>
        <v/>
      </c>
      <c r="G10546" s="41" t="str">
        <f aca="false">IF(A10546="","",INDEX(P_Svc,F10546))</f>
        <v/>
      </c>
      <c r="H10546" s="41" t="str">
        <f aca="false">IF(A10546="","",INDEX(P_Zone,F10546))</f>
        <v/>
      </c>
      <c r="I10546" s="41" t="str">
        <f aca="false">IF(A10546="","",IF(D10546="Delivered",IF(B10546&lt;=INDEX(P_Due,F10546),1,0),0))</f>
        <v/>
      </c>
    </row>
    <row r="10547" customFormat="false" ht="15" hidden="false" customHeight="false" outlineLevel="0" collapsed="false">
      <c r="A10547" s="37"/>
      <c r="B10547" s="38"/>
      <c r="C10547" s="39"/>
      <c r="D10547" s="39"/>
      <c r="E10547" s="39"/>
      <c r="F10547" s="41" t="str">
        <f aca="false">IF(A10547="","",MATCH(A10547,P_ID,1))</f>
        <v/>
      </c>
      <c r="G10547" s="41" t="str">
        <f aca="false">IF(A10547="","",INDEX(P_Svc,F10547))</f>
        <v/>
      </c>
      <c r="H10547" s="41" t="str">
        <f aca="false">IF(A10547="","",INDEX(P_Zone,F10547))</f>
        <v/>
      </c>
      <c r="I10547" s="41" t="str">
        <f aca="false">IF(A10547="","",IF(D10547="Delivered",IF(B10547&lt;=INDEX(P_Due,F10547),1,0),0))</f>
        <v/>
      </c>
    </row>
    <row r="10548" customFormat="false" ht="15" hidden="false" customHeight="false" outlineLevel="0" collapsed="false">
      <c r="A10548" s="37"/>
      <c r="B10548" s="38"/>
      <c r="C10548" s="39"/>
      <c r="D10548" s="39"/>
      <c r="E10548" s="39"/>
      <c r="F10548" s="41" t="str">
        <f aca="false">IF(A10548="","",MATCH(A10548,P_ID,1))</f>
        <v/>
      </c>
      <c r="G10548" s="41" t="str">
        <f aca="false">IF(A10548="","",INDEX(P_Svc,F10548))</f>
        <v/>
      </c>
      <c r="H10548" s="41" t="str">
        <f aca="false">IF(A10548="","",INDEX(P_Zone,F10548))</f>
        <v/>
      </c>
      <c r="I10548" s="41" t="str">
        <f aca="false">IF(A10548="","",IF(D10548="Delivered",IF(B10548&lt;=INDEX(P_Due,F10548),1,0),0))</f>
        <v/>
      </c>
    </row>
    <row r="10549" customFormat="false" ht="15" hidden="false" customHeight="false" outlineLevel="0" collapsed="false">
      <c r="A10549" s="37"/>
      <c r="B10549" s="38"/>
      <c r="C10549" s="39"/>
      <c r="D10549" s="39"/>
      <c r="E10549" s="39"/>
      <c r="F10549" s="41" t="str">
        <f aca="false">IF(A10549="","",MATCH(A10549,P_ID,1))</f>
        <v/>
      </c>
      <c r="G10549" s="41" t="str">
        <f aca="false">IF(A10549="","",INDEX(P_Svc,F10549))</f>
        <v/>
      </c>
      <c r="H10549" s="41" t="str">
        <f aca="false">IF(A10549="","",INDEX(P_Zone,F10549))</f>
        <v/>
      </c>
      <c r="I10549" s="41" t="str">
        <f aca="false">IF(A10549="","",IF(D10549="Delivered",IF(B10549&lt;=INDEX(P_Due,F10549),1,0),0))</f>
        <v/>
      </c>
    </row>
    <row r="10550" customFormat="false" ht="15" hidden="false" customHeight="false" outlineLevel="0" collapsed="false">
      <c r="A10550" s="37"/>
      <c r="B10550" s="38"/>
      <c r="C10550" s="39"/>
      <c r="D10550" s="39"/>
      <c r="E10550" s="39"/>
      <c r="F10550" s="41" t="str">
        <f aca="false">IF(A10550="","",MATCH(A10550,P_ID,1))</f>
        <v/>
      </c>
      <c r="G10550" s="41" t="str">
        <f aca="false">IF(A10550="","",INDEX(P_Svc,F10550))</f>
        <v/>
      </c>
      <c r="H10550" s="41" t="str">
        <f aca="false">IF(A10550="","",INDEX(P_Zone,F10550))</f>
        <v/>
      </c>
      <c r="I10550" s="41" t="str">
        <f aca="false">IF(A10550="","",IF(D10550="Delivered",IF(B10550&lt;=INDEX(P_Due,F10550),1,0),0))</f>
        <v/>
      </c>
    </row>
    <row r="10551" customFormat="false" ht="15" hidden="false" customHeight="false" outlineLevel="0" collapsed="false">
      <c r="A10551" s="37"/>
      <c r="B10551" s="38"/>
      <c r="C10551" s="39"/>
      <c r="D10551" s="39"/>
      <c r="E10551" s="39"/>
      <c r="F10551" s="41" t="str">
        <f aca="false">IF(A10551="","",MATCH(A10551,P_ID,1))</f>
        <v/>
      </c>
      <c r="G10551" s="41" t="str">
        <f aca="false">IF(A10551="","",INDEX(P_Svc,F10551))</f>
        <v/>
      </c>
      <c r="H10551" s="41" t="str">
        <f aca="false">IF(A10551="","",INDEX(P_Zone,F10551))</f>
        <v/>
      </c>
      <c r="I10551" s="41" t="str">
        <f aca="false">IF(A10551="","",IF(D10551="Delivered",IF(B10551&lt;=INDEX(P_Due,F10551),1,0),0))</f>
        <v/>
      </c>
    </row>
    <row r="10552" customFormat="false" ht="15" hidden="false" customHeight="false" outlineLevel="0" collapsed="false">
      <c r="A10552" s="37"/>
      <c r="B10552" s="38"/>
      <c r="C10552" s="39"/>
      <c r="D10552" s="39"/>
      <c r="E10552" s="39"/>
      <c r="F10552" s="41" t="str">
        <f aca="false">IF(A10552="","",MATCH(A10552,P_ID,1))</f>
        <v/>
      </c>
      <c r="G10552" s="41" t="str">
        <f aca="false">IF(A10552="","",INDEX(P_Svc,F10552))</f>
        <v/>
      </c>
      <c r="H10552" s="41" t="str">
        <f aca="false">IF(A10552="","",INDEX(P_Zone,F10552))</f>
        <v/>
      </c>
      <c r="I10552" s="41" t="str">
        <f aca="false">IF(A10552="","",IF(D10552="Delivered",IF(B10552&lt;=INDEX(P_Due,F10552),1,0),0))</f>
        <v/>
      </c>
    </row>
    <row r="10553" customFormat="false" ht="15" hidden="false" customHeight="false" outlineLevel="0" collapsed="false">
      <c r="A10553" s="37"/>
      <c r="B10553" s="38"/>
      <c r="C10553" s="39"/>
      <c r="D10553" s="39"/>
      <c r="E10553" s="39"/>
      <c r="F10553" s="41" t="str">
        <f aca="false">IF(A10553="","",MATCH(A10553,P_ID,1))</f>
        <v/>
      </c>
      <c r="G10553" s="41" t="str">
        <f aca="false">IF(A10553="","",INDEX(P_Svc,F10553))</f>
        <v/>
      </c>
      <c r="H10553" s="41" t="str">
        <f aca="false">IF(A10553="","",INDEX(P_Zone,F10553))</f>
        <v/>
      </c>
      <c r="I10553" s="41" t="str">
        <f aca="false">IF(A10553="","",IF(D10553="Delivered",IF(B10553&lt;=INDEX(P_Due,F10553),1,0),0))</f>
        <v/>
      </c>
    </row>
    <row r="10554" customFormat="false" ht="15" hidden="false" customHeight="false" outlineLevel="0" collapsed="false">
      <c r="A10554" s="37"/>
      <c r="B10554" s="38"/>
      <c r="C10554" s="39"/>
      <c r="D10554" s="39"/>
      <c r="E10554" s="39"/>
      <c r="F10554" s="41" t="str">
        <f aca="false">IF(A10554="","",MATCH(A10554,P_ID,1))</f>
        <v/>
      </c>
      <c r="G10554" s="41" t="str">
        <f aca="false">IF(A10554="","",INDEX(P_Svc,F10554))</f>
        <v/>
      </c>
      <c r="H10554" s="41" t="str">
        <f aca="false">IF(A10554="","",INDEX(P_Zone,F10554))</f>
        <v/>
      </c>
      <c r="I10554" s="41" t="str">
        <f aca="false">IF(A10554="","",IF(D10554="Delivered",IF(B10554&lt;=INDEX(P_Due,F10554),1,0),0))</f>
        <v/>
      </c>
    </row>
    <row r="10555" customFormat="false" ht="15" hidden="false" customHeight="false" outlineLevel="0" collapsed="false">
      <c r="A10555" s="37"/>
      <c r="B10555" s="38"/>
      <c r="C10555" s="39"/>
      <c r="D10555" s="39"/>
      <c r="E10555" s="39"/>
      <c r="F10555" s="41" t="str">
        <f aca="false">IF(A10555="","",MATCH(A10555,P_ID,1))</f>
        <v/>
      </c>
      <c r="G10555" s="41" t="str">
        <f aca="false">IF(A10555="","",INDEX(P_Svc,F10555))</f>
        <v/>
      </c>
      <c r="H10555" s="41" t="str">
        <f aca="false">IF(A10555="","",INDEX(P_Zone,F10555))</f>
        <v/>
      </c>
      <c r="I10555" s="41" t="str">
        <f aca="false">IF(A10555="","",IF(D10555="Delivered",IF(B10555&lt;=INDEX(P_Due,F10555),1,0),0))</f>
        <v/>
      </c>
    </row>
    <row r="10556" customFormat="false" ht="15" hidden="false" customHeight="false" outlineLevel="0" collapsed="false">
      <c r="A10556" s="37"/>
      <c r="B10556" s="38"/>
      <c r="C10556" s="39"/>
      <c r="D10556" s="39"/>
      <c r="E10556" s="39"/>
      <c r="F10556" s="41" t="str">
        <f aca="false">IF(A10556="","",MATCH(A10556,P_ID,1))</f>
        <v/>
      </c>
      <c r="G10556" s="41" t="str">
        <f aca="false">IF(A10556="","",INDEX(P_Svc,F10556))</f>
        <v/>
      </c>
      <c r="H10556" s="41" t="str">
        <f aca="false">IF(A10556="","",INDEX(P_Zone,F10556))</f>
        <v/>
      </c>
      <c r="I10556" s="41" t="str">
        <f aca="false">IF(A10556="","",IF(D10556="Delivered",IF(B10556&lt;=INDEX(P_Due,F10556),1,0),0))</f>
        <v/>
      </c>
    </row>
    <row r="10557" customFormat="false" ht="15" hidden="false" customHeight="false" outlineLevel="0" collapsed="false">
      <c r="A10557" s="37"/>
      <c r="B10557" s="38"/>
      <c r="C10557" s="39"/>
      <c r="D10557" s="39"/>
      <c r="E10557" s="39"/>
      <c r="F10557" s="41" t="str">
        <f aca="false">IF(A10557="","",MATCH(A10557,P_ID,1))</f>
        <v/>
      </c>
      <c r="G10557" s="41" t="str">
        <f aca="false">IF(A10557="","",INDEX(P_Svc,F10557))</f>
        <v/>
      </c>
      <c r="H10557" s="41" t="str">
        <f aca="false">IF(A10557="","",INDEX(P_Zone,F10557))</f>
        <v/>
      </c>
      <c r="I10557" s="41" t="str">
        <f aca="false">IF(A10557="","",IF(D10557="Delivered",IF(B10557&lt;=INDEX(P_Due,F10557),1,0),0))</f>
        <v/>
      </c>
    </row>
    <row r="10558" customFormat="false" ht="15" hidden="false" customHeight="false" outlineLevel="0" collapsed="false">
      <c r="A10558" s="37"/>
      <c r="B10558" s="38"/>
      <c r="C10558" s="39"/>
      <c r="D10558" s="39"/>
      <c r="E10558" s="39"/>
      <c r="F10558" s="41" t="str">
        <f aca="false">IF(A10558="","",MATCH(A10558,P_ID,1))</f>
        <v/>
      </c>
      <c r="G10558" s="41" t="str">
        <f aca="false">IF(A10558="","",INDEX(P_Svc,F10558))</f>
        <v/>
      </c>
      <c r="H10558" s="41" t="str">
        <f aca="false">IF(A10558="","",INDEX(P_Zone,F10558))</f>
        <v/>
      </c>
      <c r="I10558" s="41" t="str">
        <f aca="false">IF(A10558="","",IF(D10558="Delivered",IF(B10558&lt;=INDEX(P_Due,F10558),1,0),0))</f>
        <v/>
      </c>
    </row>
    <row r="10559" customFormat="false" ht="15" hidden="false" customHeight="false" outlineLevel="0" collapsed="false">
      <c r="A10559" s="37"/>
      <c r="B10559" s="38"/>
      <c r="C10559" s="39"/>
      <c r="D10559" s="39"/>
      <c r="E10559" s="39"/>
      <c r="F10559" s="41" t="str">
        <f aca="false">IF(A10559="","",MATCH(A10559,P_ID,1))</f>
        <v/>
      </c>
      <c r="G10559" s="41" t="str">
        <f aca="false">IF(A10559="","",INDEX(P_Svc,F10559))</f>
        <v/>
      </c>
      <c r="H10559" s="41" t="str">
        <f aca="false">IF(A10559="","",INDEX(P_Zone,F10559))</f>
        <v/>
      </c>
      <c r="I10559" s="41" t="str">
        <f aca="false">IF(A10559="","",IF(D10559="Delivered",IF(B10559&lt;=INDEX(P_Due,F10559),1,0),0))</f>
        <v/>
      </c>
    </row>
    <row r="10560" customFormat="false" ht="15" hidden="false" customHeight="false" outlineLevel="0" collapsed="false">
      <c r="A10560" s="37"/>
      <c r="B10560" s="38"/>
      <c r="C10560" s="39"/>
      <c r="D10560" s="39"/>
      <c r="E10560" s="39"/>
      <c r="F10560" s="41" t="str">
        <f aca="false">IF(A10560="","",MATCH(A10560,P_ID,1))</f>
        <v/>
      </c>
      <c r="G10560" s="41" t="str">
        <f aca="false">IF(A10560="","",INDEX(P_Svc,F10560))</f>
        <v/>
      </c>
      <c r="H10560" s="41" t="str">
        <f aca="false">IF(A10560="","",INDEX(P_Zone,F10560))</f>
        <v/>
      </c>
      <c r="I10560" s="41" t="str">
        <f aca="false">IF(A10560="","",IF(D10560="Delivered",IF(B10560&lt;=INDEX(P_Due,F10560),1,0),0))</f>
        <v/>
      </c>
    </row>
    <row r="10561" customFormat="false" ht="15" hidden="false" customHeight="false" outlineLevel="0" collapsed="false">
      <c r="A10561" s="37"/>
      <c r="B10561" s="38"/>
      <c r="C10561" s="39"/>
      <c r="D10561" s="39"/>
      <c r="E10561" s="39"/>
      <c r="F10561" s="41" t="str">
        <f aca="false">IF(A10561="","",MATCH(A10561,P_ID,1))</f>
        <v/>
      </c>
      <c r="G10561" s="41" t="str">
        <f aca="false">IF(A10561="","",INDEX(P_Svc,F10561))</f>
        <v/>
      </c>
      <c r="H10561" s="41" t="str">
        <f aca="false">IF(A10561="","",INDEX(P_Zone,F10561))</f>
        <v/>
      </c>
      <c r="I10561" s="41" t="str">
        <f aca="false">IF(A10561="","",IF(D10561="Delivered",IF(B10561&lt;=INDEX(P_Due,F10561),1,0),0))</f>
        <v/>
      </c>
    </row>
    <row r="10562" customFormat="false" ht="15" hidden="false" customHeight="false" outlineLevel="0" collapsed="false">
      <c r="A10562" s="37"/>
      <c r="B10562" s="38"/>
      <c r="C10562" s="39"/>
      <c r="D10562" s="39"/>
      <c r="E10562" s="39"/>
      <c r="F10562" s="41" t="str">
        <f aca="false">IF(A10562="","",MATCH(A10562,P_ID,1))</f>
        <v/>
      </c>
      <c r="G10562" s="41" t="str">
        <f aca="false">IF(A10562="","",INDEX(P_Svc,F10562))</f>
        <v/>
      </c>
      <c r="H10562" s="41" t="str">
        <f aca="false">IF(A10562="","",INDEX(P_Zone,F10562))</f>
        <v/>
      </c>
      <c r="I10562" s="41" t="str">
        <f aca="false">IF(A10562="","",IF(D10562="Delivered",IF(B10562&lt;=INDEX(P_Due,F10562),1,0),0))</f>
        <v/>
      </c>
    </row>
    <row r="10563" customFormat="false" ht="15" hidden="false" customHeight="false" outlineLevel="0" collapsed="false">
      <c r="A10563" s="37"/>
      <c r="B10563" s="38"/>
      <c r="C10563" s="39"/>
      <c r="D10563" s="39"/>
      <c r="E10563" s="39"/>
      <c r="F10563" s="41" t="str">
        <f aca="false">IF(A10563="","",MATCH(A10563,P_ID,1))</f>
        <v/>
      </c>
      <c r="G10563" s="41" t="str">
        <f aca="false">IF(A10563="","",INDEX(P_Svc,F10563))</f>
        <v/>
      </c>
      <c r="H10563" s="41" t="str">
        <f aca="false">IF(A10563="","",INDEX(P_Zone,F10563))</f>
        <v/>
      </c>
      <c r="I10563" s="41" t="str">
        <f aca="false">IF(A10563="","",IF(D10563="Delivered",IF(B10563&lt;=INDEX(P_Due,F10563),1,0),0))</f>
        <v/>
      </c>
    </row>
    <row r="10564" customFormat="false" ht="15" hidden="false" customHeight="false" outlineLevel="0" collapsed="false">
      <c r="A10564" s="37"/>
      <c r="B10564" s="38"/>
      <c r="C10564" s="39"/>
      <c r="D10564" s="39"/>
      <c r="E10564" s="39"/>
      <c r="F10564" s="41" t="str">
        <f aca="false">IF(A10564="","",MATCH(A10564,P_ID,1))</f>
        <v/>
      </c>
      <c r="G10564" s="41" t="str">
        <f aca="false">IF(A10564="","",INDEX(P_Svc,F10564))</f>
        <v/>
      </c>
      <c r="H10564" s="41" t="str">
        <f aca="false">IF(A10564="","",INDEX(P_Zone,F10564))</f>
        <v/>
      </c>
      <c r="I10564" s="41" t="str">
        <f aca="false">IF(A10564="","",IF(D10564="Delivered",IF(B10564&lt;=INDEX(P_Due,F10564),1,0),0))</f>
        <v/>
      </c>
    </row>
    <row r="10565" customFormat="false" ht="15" hidden="false" customHeight="false" outlineLevel="0" collapsed="false">
      <c r="A10565" s="37"/>
      <c r="B10565" s="38"/>
      <c r="C10565" s="39"/>
      <c r="D10565" s="39"/>
      <c r="E10565" s="39"/>
      <c r="F10565" s="41" t="str">
        <f aca="false">IF(A10565="","",MATCH(A10565,P_ID,1))</f>
        <v/>
      </c>
      <c r="G10565" s="41" t="str">
        <f aca="false">IF(A10565="","",INDEX(P_Svc,F10565))</f>
        <v/>
      </c>
      <c r="H10565" s="41" t="str">
        <f aca="false">IF(A10565="","",INDEX(P_Zone,F10565))</f>
        <v/>
      </c>
      <c r="I10565" s="41" t="str">
        <f aca="false">IF(A10565="","",IF(D10565="Delivered",IF(B10565&lt;=INDEX(P_Due,F10565),1,0),0))</f>
        <v/>
      </c>
    </row>
    <row r="10566" customFormat="false" ht="15" hidden="false" customHeight="false" outlineLevel="0" collapsed="false">
      <c r="A10566" s="37"/>
      <c r="B10566" s="38"/>
      <c r="C10566" s="39"/>
      <c r="D10566" s="39"/>
      <c r="E10566" s="39"/>
      <c r="F10566" s="41" t="str">
        <f aca="false">IF(A10566="","",MATCH(A10566,P_ID,1))</f>
        <v/>
      </c>
      <c r="G10566" s="41" t="str">
        <f aca="false">IF(A10566="","",INDEX(P_Svc,F10566))</f>
        <v/>
      </c>
      <c r="H10566" s="41" t="str">
        <f aca="false">IF(A10566="","",INDEX(P_Zone,F10566))</f>
        <v/>
      </c>
      <c r="I10566" s="41" t="str">
        <f aca="false">IF(A10566="","",IF(D10566="Delivered",IF(B10566&lt;=INDEX(P_Due,F10566),1,0),0))</f>
        <v/>
      </c>
    </row>
    <row r="10567" customFormat="false" ht="15" hidden="false" customHeight="false" outlineLevel="0" collapsed="false">
      <c r="A10567" s="37"/>
      <c r="B10567" s="38"/>
      <c r="C10567" s="39"/>
      <c r="D10567" s="39"/>
      <c r="E10567" s="39"/>
      <c r="F10567" s="41" t="str">
        <f aca="false">IF(A10567="","",MATCH(A10567,P_ID,1))</f>
        <v/>
      </c>
      <c r="G10567" s="41" t="str">
        <f aca="false">IF(A10567="","",INDEX(P_Svc,F10567))</f>
        <v/>
      </c>
      <c r="H10567" s="41" t="str">
        <f aca="false">IF(A10567="","",INDEX(P_Zone,F10567))</f>
        <v/>
      </c>
      <c r="I10567" s="41" t="str">
        <f aca="false">IF(A10567="","",IF(D10567="Delivered",IF(B10567&lt;=INDEX(P_Due,F10567),1,0),0))</f>
        <v/>
      </c>
    </row>
    <row r="10568" customFormat="false" ht="15" hidden="false" customHeight="false" outlineLevel="0" collapsed="false">
      <c r="A10568" s="37"/>
      <c r="B10568" s="38"/>
      <c r="C10568" s="39"/>
      <c r="D10568" s="39"/>
      <c r="E10568" s="39"/>
      <c r="F10568" s="41" t="str">
        <f aca="false">IF(A10568="","",MATCH(A10568,P_ID,1))</f>
        <v/>
      </c>
      <c r="G10568" s="41" t="str">
        <f aca="false">IF(A10568="","",INDEX(P_Svc,F10568))</f>
        <v/>
      </c>
      <c r="H10568" s="41" t="str">
        <f aca="false">IF(A10568="","",INDEX(P_Zone,F10568))</f>
        <v/>
      </c>
      <c r="I10568" s="41" t="str">
        <f aca="false">IF(A10568="","",IF(D10568="Delivered",IF(B10568&lt;=INDEX(P_Due,F10568),1,0),0))</f>
        <v/>
      </c>
    </row>
    <row r="10569" customFormat="false" ht="15" hidden="false" customHeight="false" outlineLevel="0" collapsed="false">
      <c r="A10569" s="37"/>
      <c r="B10569" s="38"/>
      <c r="C10569" s="39"/>
      <c r="D10569" s="39"/>
      <c r="E10569" s="39"/>
      <c r="F10569" s="41" t="str">
        <f aca="false">IF(A10569="","",MATCH(A10569,P_ID,1))</f>
        <v/>
      </c>
      <c r="G10569" s="41" t="str">
        <f aca="false">IF(A10569="","",INDEX(P_Svc,F10569))</f>
        <v/>
      </c>
      <c r="H10569" s="41" t="str">
        <f aca="false">IF(A10569="","",INDEX(P_Zone,F10569))</f>
        <v/>
      </c>
      <c r="I10569" s="41" t="str">
        <f aca="false">IF(A10569="","",IF(D10569="Delivered",IF(B10569&lt;=INDEX(P_Due,F10569),1,0),0))</f>
        <v/>
      </c>
    </row>
    <row r="10570" customFormat="false" ht="15" hidden="false" customHeight="false" outlineLevel="0" collapsed="false">
      <c r="A10570" s="37"/>
      <c r="B10570" s="38"/>
      <c r="C10570" s="39"/>
      <c r="D10570" s="39"/>
      <c r="E10570" s="39"/>
      <c r="F10570" s="41" t="str">
        <f aca="false">IF(A10570="","",MATCH(A10570,P_ID,1))</f>
        <v/>
      </c>
      <c r="G10570" s="41" t="str">
        <f aca="false">IF(A10570="","",INDEX(P_Svc,F10570))</f>
        <v/>
      </c>
      <c r="H10570" s="41" t="str">
        <f aca="false">IF(A10570="","",INDEX(P_Zone,F10570))</f>
        <v/>
      </c>
      <c r="I10570" s="41" t="str">
        <f aca="false">IF(A10570="","",IF(D10570="Delivered",IF(B10570&lt;=INDEX(P_Due,F10570),1,0),0))</f>
        <v/>
      </c>
    </row>
    <row r="10571" customFormat="false" ht="15" hidden="false" customHeight="false" outlineLevel="0" collapsed="false">
      <c r="A10571" s="37"/>
      <c r="B10571" s="38"/>
      <c r="C10571" s="39"/>
      <c r="D10571" s="39"/>
      <c r="E10571" s="39"/>
      <c r="F10571" s="41" t="str">
        <f aca="false">IF(A10571="","",MATCH(A10571,P_ID,1))</f>
        <v/>
      </c>
      <c r="G10571" s="41" t="str">
        <f aca="false">IF(A10571="","",INDEX(P_Svc,F10571))</f>
        <v/>
      </c>
      <c r="H10571" s="41" t="str">
        <f aca="false">IF(A10571="","",INDEX(P_Zone,F10571))</f>
        <v/>
      </c>
      <c r="I10571" s="41" t="str">
        <f aca="false">IF(A10571="","",IF(D10571="Delivered",IF(B10571&lt;=INDEX(P_Due,F10571),1,0),0))</f>
        <v/>
      </c>
    </row>
    <row r="10572" customFormat="false" ht="15" hidden="false" customHeight="false" outlineLevel="0" collapsed="false">
      <c r="A10572" s="37"/>
      <c r="B10572" s="38"/>
      <c r="C10572" s="39"/>
      <c r="D10572" s="39"/>
      <c r="E10572" s="39"/>
      <c r="F10572" s="41" t="str">
        <f aca="false">IF(A10572="","",MATCH(A10572,P_ID,1))</f>
        <v/>
      </c>
      <c r="G10572" s="41" t="str">
        <f aca="false">IF(A10572="","",INDEX(P_Svc,F10572))</f>
        <v/>
      </c>
      <c r="H10572" s="41" t="str">
        <f aca="false">IF(A10572="","",INDEX(P_Zone,F10572))</f>
        <v/>
      </c>
      <c r="I10572" s="41" t="str">
        <f aca="false">IF(A10572="","",IF(D10572="Delivered",IF(B10572&lt;=INDEX(P_Due,F10572),1,0),0))</f>
        <v/>
      </c>
    </row>
    <row r="10573" customFormat="false" ht="15" hidden="false" customHeight="false" outlineLevel="0" collapsed="false">
      <c r="A10573" s="37"/>
      <c r="B10573" s="38"/>
      <c r="C10573" s="39"/>
      <c r="D10573" s="39"/>
      <c r="E10573" s="39"/>
      <c r="F10573" s="41" t="str">
        <f aca="false">IF(A10573="","",MATCH(A10573,P_ID,1))</f>
        <v/>
      </c>
      <c r="G10573" s="41" t="str">
        <f aca="false">IF(A10573="","",INDEX(P_Svc,F10573))</f>
        <v/>
      </c>
      <c r="H10573" s="41" t="str">
        <f aca="false">IF(A10573="","",INDEX(P_Zone,F10573))</f>
        <v/>
      </c>
      <c r="I10573" s="41" t="str">
        <f aca="false">IF(A10573="","",IF(D10573="Delivered",IF(B10573&lt;=INDEX(P_Due,F10573),1,0),0))</f>
        <v/>
      </c>
    </row>
    <row r="10574" customFormat="false" ht="15" hidden="false" customHeight="false" outlineLevel="0" collapsed="false">
      <c r="A10574" s="37"/>
      <c r="B10574" s="38"/>
      <c r="C10574" s="39"/>
      <c r="D10574" s="39"/>
      <c r="E10574" s="39"/>
      <c r="F10574" s="41" t="str">
        <f aca="false">IF(A10574="","",MATCH(A10574,P_ID,1))</f>
        <v/>
      </c>
      <c r="G10574" s="41" t="str">
        <f aca="false">IF(A10574="","",INDEX(P_Svc,F10574))</f>
        <v/>
      </c>
      <c r="H10574" s="41" t="str">
        <f aca="false">IF(A10574="","",INDEX(P_Zone,F10574))</f>
        <v/>
      </c>
      <c r="I10574" s="41" t="str">
        <f aca="false">IF(A10574="","",IF(D10574="Delivered",IF(B10574&lt;=INDEX(P_Due,F10574),1,0),0))</f>
        <v/>
      </c>
    </row>
    <row r="10575" customFormat="false" ht="15" hidden="false" customHeight="false" outlineLevel="0" collapsed="false">
      <c r="A10575" s="37"/>
      <c r="B10575" s="38"/>
      <c r="C10575" s="39"/>
      <c r="D10575" s="39"/>
      <c r="E10575" s="39"/>
      <c r="F10575" s="41" t="str">
        <f aca="false">IF(A10575="","",MATCH(A10575,P_ID,1))</f>
        <v/>
      </c>
      <c r="G10575" s="41" t="str">
        <f aca="false">IF(A10575="","",INDEX(P_Svc,F10575))</f>
        <v/>
      </c>
      <c r="H10575" s="41" t="str">
        <f aca="false">IF(A10575="","",INDEX(P_Zone,F10575))</f>
        <v/>
      </c>
      <c r="I10575" s="41" t="str">
        <f aca="false">IF(A10575="","",IF(D10575="Delivered",IF(B10575&lt;=INDEX(P_Due,F10575),1,0),0))</f>
        <v/>
      </c>
    </row>
    <row r="10576" customFormat="false" ht="15" hidden="false" customHeight="false" outlineLevel="0" collapsed="false">
      <c r="A10576" s="37"/>
      <c r="B10576" s="38"/>
      <c r="C10576" s="39"/>
      <c r="D10576" s="39"/>
      <c r="E10576" s="39"/>
      <c r="F10576" s="41" t="str">
        <f aca="false">IF(A10576="","",MATCH(A10576,P_ID,1))</f>
        <v/>
      </c>
      <c r="G10576" s="41" t="str">
        <f aca="false">IF(A10576="","",INDEX(P_Svc,F10576))</f>
        <v/>
      </c>
      <c r="H10576" s="41" t="str">
        <f aca="false">IF(A10576="","",INDEX(P_Zone,F10576))</f>
        <v/>
      </c>
      <c r="I10576" s="41" t="str">
        <f aca="false">IF(A10576="","",IF(D10576="Delivered",IF(B10576&lt;=INDEX(P_Due,F10576),1,0),0))</f>
        <v/>
      </c>
    </row>
    <row r="10577" customFormat="false" ht="15" hidden="false" customHeight="false" outlineLevel="0" collapsed="false">
      <c r="A10577" s="37"/>
      <c r="B10577" s="38"/>
      <c r="C10577" s="39"/>
      <c r="D10577" s="39"/>
      <c r="E10577" s="39"/>
      <c r="F10577" s="41" t="str">
        <f aca="false">IF(A10577="","",MATCH(A10577,P_ID,1))</f>
        <v/>
      </c>
      <c r="G10577" s="41" t="str">
        <f aca="false">IF(A10577="","",INDEX(P_Svc,F10577))</f>
        <v/>
      </c>
      <c r="H10577" s="41" t="str">
        <f aca="false">IF(A10577="","",INDEX(P_Zone,F10577))</f>
        <v/>
      </c>
      <c r="I10577" s="41" t="str">
        <f aca="false">IF(A10577="","",IF(D10577="Delivered",IF(B10577&lt;=INDEX(P_Due,F10577),1,0),0))</f>
        <v/>
      </c>
    </row>
    <row r="10578" customFormat="false" ht="15" hidden="false" customHeight="false" outlineLevel="0" collapsed="false">
      <c r="A10578" s="37"/>
      <c r="B10578" s="38"/>
      <c r="C10578" s="39"/>
      <c r="D10578" s="39"/>
      <c r="E10578" s="39"/>
      <c r="F10578" s="41" t="str">
        <f aca="false">IF(A10578="","",MATCH(A10578,P_ID,1))</f>
        <v/>
      </c>
      <c r="G10578" s="41" t="str">
        <f aca="false">IF(A10578="","",INDEX(P_Svc,F10578))</f>
        <v/>
      </c>
      <c r="H10578" s="41" t="str">
        <f aca="false">IF(A10578="","",INDEX(P_Zone,F10578))</f>
        <v/>
      </c>
      <c r="I10578" s="41" t="str">
        <f aca="false">IF(A10578="","",IF(D10578="Delivered",IF(B10578&lt;=INDEX(P_Due,F10578),1,0),0))</f>
        <v/>
      </c>
    </row>
    <row r="10579" customFormat="false" ht="15" hidden="false" customHeight="false" outlineLevel="0" collapsed="false">
      <c r="A10579" s="37"/>
      <c r="B10579" s="38"/>
      <c r="C10579" s="39"/>
      <c r="D10579" s="39"/>
      <c r="E10579" s="39"/>
      <c r="F10579" s="41" t="str">
        <f aca="false">IF(A10579="","",MATCH(A10579,P_ID,1))</f>
        <v/>
      </c>
      <c r="G10579" s="41" t="str">
        <f aca="false">IF(A10579="","",INDEX(P_Svc,F10579))</f>
        <v/>
      </c>
      <c r="H10579" s="41" t="str">
        <f aca="false">IF(A10579="","",INDEX(P_Zone,F10579))</f>
        <v/>
      </c>
      <c r="I10579" s="41" t="str">
        <f aca="false">IF(A10579="","",IF(D10579="Delivered",IF(B10579&lt;=INDEX(P_Due,F10579),1,0),0))</f>
        <v/>
      </c>
    </row>
    <row r="10580" customFormat="false" ht="15" hidden="false" customHeight="false" outlineLevel="0" collapsed="false">
      <c r="A10580" s="37"/>
      <c r="B10580" s="38"/>
      <c r="C10580" s="39"/>
      <c r="D10580" s="39"/>
      <c r="E10580" s="39"/>
      <c r="F10580" s="41" t="str">
        <f aca="false">IF(A10580="","",MATCH(A10580,P_ID,1))</f>
        <v/>
      </c>
      <c r="G10580" s="41" t="str">
        <f aca="false">IF(A10580="","",INDEX(P_Svc,F10580))</f>
        <v/>
      </c>
      <c r="H10580" s="41" t="str">
        <f aca="false">IF(A10580="","",INDEX(P_Zone,F10580))</f>
        <v/>
      </c>
      <c r="I10580" s="41" t="str">
        <f aca="false">IF(A10580="","",IF(D10580="Delivered",IF(B10580&lt;=INDEX(P_Due,F10580),1,0),0))</f>
        <v/>
      </c>
    </row>
    <row r="10581" customFormat="false" ht="15" hidden="false" customHeight="false" outlineLevel="0" collapsed="false">
      <c r="A10581" s="37"/>
      <c r="B10581" s="38"/>
      <c r="C10581" s="39"/>
      <c r="D10581" s="39"/>
      <c r="E10581" s="39"/>
      <c r="F10581" s="41" t="str">
        <f aca="false">IF(A10581="","",MATCH(A10581,P_ID,1))</f>
        <v/>
      </c>
      <c r="G10581" s="41" t="str">
        <f aca="false">IF(A10581="","",INDEX(P_Svc,F10581))</f>
        <v/>
      </c>
      <c r="H10581" s="41" t="str">
        <f aca="false">IF(A10581="","",INDEX(P_Zone,F10581))</f>
        <v/>
      </c>
      <c r="I10581" s="41" t="str">
        <f aca="false">IF(A10581="","",IF(D10581="Delivered",IF(B10581&lt;=INDEX(P_Due,F10581),1,0),0))</f>
        <v/>
      </c>
    </row>
    <row r="10582" customFormat="false" ht="15" hidden="false" customHeight="false" outlineLevel="0" collapsed="false">
      <c r="A10582" s="37"/>
      <c r="B10582" s="38"/>
      <c r="C10582" s="39"/>
      <c r="D10582" s="39"/>
      <c r="E10582" s="39"/>
      <c r="F10582" s="41" t="str">
        <f aca="false">IF(A10582="","",MATCH(A10582,P_ID,1))</f>
        <v/>
      </c>
      <c r="G10582" s="41" t="str">
        <f aca="false">IF(A10582="","",INDEX(P_Svc,F10582))</f>
        <v/>
      </c>
      <c r="H10582" s="41" t="str">
        <f aca="false">IF(A10582="","",INDEX(P_Zone,F10582))</f>
        <v/>
      </c>
      <c r="I10582" s="41" t="str">
        <f aca="false">IF(A10582="","",IF(D10582="Delivered",IF(B10582&lt;=INDEX(P_Due,F10582),1,0),0))</f>
        <v/>
      </c>
    </row>
    <row r="10583" customFormat="false" ht="15" hidden="false" customHeight="false" outlineLevel="0" collapsed="false">
      <c r="A10583" s="37"/>
      <c r="B10583" s="38"/>
      <c r="C10583" s="39"/>
      <c r="D10583" s="39"/>
      <c r="E10583" s="39"/>
      <c r="F10583" s="41" t="str">
        <f aca="false">IF(A10583="","",MATCH(A10583,P_ID,1))</f>
        <v/>
      </c>
      <c r="G10583" s="41" t="str">
        <f aca="false">IF(A10583="","",INDEX(P_Svc,F10583))</f>
        <v/>
      </c>
      <c r="H10583" s="41" t="str">
        <f aca="false">IF(A10583="","",INDEX(P_Zone,F10583))</f>
        <v/>
      </c>
      <c r="I10583" s="41" t="str">
        <f aca="false">IF(A10583="","",IF(D10583="Delivered",IF(B10583&lt;=INDEX(P_Due,F10583),1,0),0))</f>
        <v/>
      </c>
    </row>
    <row r="10584" customFormat="false" ht="15" hidden="false" customHeight="false" outlineLevel="0" collapsed="false">
      <c r="A10584" s="37"/>
      <c r="B10584" s="38"/>
      <c r="C10584" s="39"/>
      <c r="D10584" s="39"/>
      <c r="E10584" s="39"/>
      <c r="F10584" s="41" t="str">
        <f aca="false">IF(A10584="","",MATCH(A10584,P_ID,1))</f>
        <v/>
      </c>
      <c r="G10584" s="41" t="str">
        <f aca="false">IF(A10584="","",INDEX(P_Svc,F10584))</f>
        <v/>
      </c>
      <c r="H10584" s="41" t="str">
        <f aca="false">IF(A10584="","",INDEX(P_Zone,F10584))</f>
        <v/>
      </c>
      <c r="I10584" s="41" t="str">
        <f aca="false">IF(A10584="","",IF(D10584="Delivered",IF(B10584&lt;=INDEX(P_Due,F10584),1,0),0))</f>
        <v/>
      </c>
    </row>
    <row r="10585" customFormat="false" ht="15" hidden="false" customHeight="false" outlineLevel="0" collapsed="false">
      <c r="A10585" s="37"/>
      <c r="B10585" s="38"/>
      <c r="C10585" s="39"/>
      <c r="D10585" s="39"/>
      <c r="E10585" s="39"/>
      <c r="F10585" s="41" t="str">
        <f aca="false">IF(A10585="","",MATCH(A10585,P_ID,1))</f>
        <v/>
      </c>
      <c r="G10585" s="41" t="str">
        <f aca="false">IF(A10585="","",INDEX(P_Svc,F10585))</f>
        <v/>
      </c>
      <c r="H10585" s="41" t="str">
        <f aca="false">IF(A10585="","",INDEX(P_Zone,F10585))</f>
        <v/>
      </c>
      <c r="I10585" s="41" t="str">
        <f aca="false">IF(A10585="","",IF(D10585="Delivered",IF(B10585&lt;=INDEX(P_Due,F10585),1,0),0))</f>
        <v/>
      </c>
    </row>
    <row r="10586" customFormat="false" ht="15" hidden="false" customHeight="false" outlineLevel="0" collapsed="false">
      <c r="A10586" s="37"/>
      <c r="B10586" s="38"/>
      <c r="C10586" s="39"/>
      <c r="D10586" s="39"/>
      <c r="E10586" s="39"/>
      <c r="F10586" s="41" t="str">
        <f aca="false">IF(A10586="","",MATCH(A10586,P_ID,1))</f>
        <v/>
      </c>
      <c r="G10586" s="41" t="str">
        <f aca="false">IF(A10586="","",INDEX(P_Svc,F10586))</f>
        <v/>
      </c>
      <c r="H10586" s="41" t="str">
        <f aca="false">IF(A10586="","",INDEX(P_Zone,F10586))</f>
        <v/>
      </c>
      <c r="I10586" s="41" t="str">
        <f aca="false">IF(A10586="","",IF(D10586="Delivered",IF(B10586&lt;=INDEX(P_Due,F10586),1,0),0))</f>
        <v/>
      </c>
    </row>
    <row r="10587" customFormat="false" ht="15" hidden="false" customHeight="false" outlineLevel="0" collapsed="false">
      <c r="A10587" s="37"/>
      <c r="B10587" s="38"/>
      <c r="C10587" s="39"/>
      <c r="D10587" s="39"/>
      <c r="E10587" s="39"/>
      <c r="F10587" s="41" t="str">
        <f aca="false">IF(A10587="","",MATCH(A10587,P_ID,1))</f>
        <v/>
      </c>
      <c r="G10587" s="41" t="str">
        <f aca="false">IF(A10587="","",INDEX(P_Svc,F10587))</f>
        <v/>
      </c>
      <c r="H10587" s="41" t="str">
        <f aca="false">IF(A10587="","",INDEX(P_Zone,F10587))</f>
        <v/>
      </c>
      <c r="I10587" s="41" t="str">
        <f aca="false">IF(A10587="","",IF(D10587="Delivered",IF(B10587&lt;=INDEX(P_Due,F10587),1,0),0))</f>
        <v/>
      </c>
    </row>
    <row r="10588" customFormat="false" ht="15" hidden="false" customHeight="false" outlineLevel="0" collapsed="false">
      <c r="A10588" s="37"/>
      <c r="B10588" s="38"/>
      <c r="C10588" s="39"/>
      <c r="D10588" s="39"/>
      <c r="E10588" s="39"/>
      <c r="F10588" s="41" t="str">
        <f aca="false">IF(A10588="","",MATCH(A10588,P_ID,1))</f>
        <v/>
      </c>
      <c r="G10588" s="41" t="str">
        <f aca="false">IF(A10588="","",INDEX(P_Svc,F10588))</f>
        <v/>
      </c>
      <c r="H10588" s="41" t="str">
        <f aca="false">IF(A10588="","",INDEX(P_Zone,F10588))</f>
        <v/>
      </c>
      <c r="I10588" s="41" t="str">
        <f aca="false">IF(A10588="","",IF(D10588="Delivered",IF(B10588&lt;=INDEX(P_Due,F10588),1,0),0))</f>
        <v/>
      </c>
    </row>
    <row r="10589" customFormat="false" ht="15" hidden="false" customHeight="false" outlineLevel="0" collapsed="false">
      <c r="A10589" s="37"/>
      <c r="B10589" s="38"/>
      <c r="C10589" s="39"/>
      <c r="D10589" s="39"/>
      <c r="E10589" s="39"/>
      <c r="F10589" s="41" t="str">
        <f aca="false">IF(A10589="","",MATCH(A10589,P_ID,1))</f>
        <v/>
      </c>
      <c r="G10589" s="41" t="str">
        <f aca="false">IF(A10589="","",INDEX(P_Svc,F10589))</f>
        <v/>
      </c>
      <c r="H10589" s="41" t="str">
        <f aca="false">IF(A10589="","",INDEX(P_Zone,F10589))</f>
        <v/>
      </c>
      <c r="I10589" s="41" t="str">
        <f aca="false">IF(A10589="","",IF(D10589="Delivered",IF(B10589&lt;=INDEX(P_Due,F10589),1,0),0))</f>
        <v/>
      </c>
    </row>
    <row r="10590" customFormat="false" ht="15" hidden="false" customHeight="false" outlineLevel="0" collapsed="false">
      <c r="A10590" s="37"/>
      <c r="B10590" s="38"/>
      <c r="C10590" s="39"/>
      <c r="D10590" s="39"/>
      <c r="E10590" s="39"/>
      <c r="F10590" s="41" t="str">
        <f aca="false">IF(A10590="","",MATCH(A10590,P_ID,1))</f>
        <v/>
      </c>
      <c r="G10590" s="41" t="str">
        <f aca="false">IF(A10590="","",INDEX(P_Svc,F10590))</f>
        <v/>
      </c>
      <c r="H10590" s="41" t="str">
        <f aca="false">IF(A10590="","",INDEX(P_Zone,F10590))</f>
        <v/>
      </c>
      <c r="I10590" s="41" t="str">
        <f aca="false">IF(A10590="","",IF(D10590="Delivered",IF(B10590&lt;=INDEX(P_Due,F10590),1,0),0))</f>
        <v/>
      </c>
    </row>
    <row r="10591" customFormat="false" ht="15" hidden="false" customHeight="false" outlineLevel="0" collapsed="false">
      <c r="A10591" s="37"/>
      <c r="B10591" s="38"/>
      <c r="C10591" s="39"/>
      <c r="D10591" s="39"/>
      <c r="E10591" s="39"/>
      <c r="F10591" s="41" t="str">
        <f aca="false">IF(A10591="","",MATCH(A10591,P_ID,1))</f>
        <v/>
      </c>
      <c r="G10591" s="41" t="str">
        <f aca="false">IF(A10591="","",INDEX(P_Svc,F10591))</f>
        <v/>
      </c>
      <c r="H10591" s="41" t="str">
        <f aca="false">IF(A10591="","",INDEX(P_Zone,F10591))</f>
        <v/>
      </c>
      <c r="I10591" s="41" t="str">
        <f aca="false">IF(A10591="","",IF(D10591="Delivered",IF(B10591&lt;=INDEX(P_Due,F10591),1,0),0))</f>
        <v/>
      </c>
    </row>
    <row r="10592" customFormat="false" ht="15" hidden="false" customHeight="false" outlineLevel="0" collapsed="false">
      <c r="A10592" s="37"/>
      <c r="B10592" s="38"/>
      <c r="C10592" s="39"/>
      <c r="D10592" s="39"/>
      <c r="E10592" s="39"/>
      <c r="F10592" s="41" t="str">
        <f aca="false">IF(A10592="","",MATCH(A10592,P_ID,1))</f>
        <v/>
      </c>
      <c r="G10592" s="41" t="str">
        <f aca="false">IF(A10592="","",INDEX(P_Svc,F10592))</f>
        <v/>
      </c>
      <c r="H10592" s="41" t="str">
        <f aca="false">IF(A10592="","",INDEX(P_Zone,F10592))</f>
        <v/>
      </c>
      <c r="I10592" s="41" t="str">
        <f aca="false">IF(A10592="","",IF(D10592="Delivered",IF(B10592&lt;=INDEX(P_Due,F10592),1,0),0))</f>
        <v/>
      </c>
    </row>
    <row r="10593" customFormat="false" ht="15" hidden="false" customHeight="false" outlineLevel="0" collapsed="false">
      <c r="A10593" s="37"/>
      <c r="B10593" s="38"/>
      <c r="C10593" s="39"/>
      <c r="D10593" s="39"/>
      <c r="E10593" s="39"/>
      <c r="F10593" s="41" t="str">
        <f aca="false">IF(A10593="","",MATCH(A10593,P_ID,1))</f>
        <v/>
      </c>
      <c r="G10593" s="41" t="str">
        <f aca="false">IF(A10593="","",INDEX(P_Svc,F10593))</f>
        <v/>
      </c>
      <c r="H10593" s="41" t="str">
        <f aca="false">IF(A10593="","",INDEX(P_Zone,F10593))</f>
        <v/>
      </c>
      <c r="I10593" s="41" t="str">
        <f aca="false">IF(A10593="","",IF(D10593="Delivered",IF(B10593&lt;=INDEX(P_Due,F10593),1,0),0))</f>
        <v/>
      </c>
    </row>
    <row r="10594" customFormat="false" ht="15" hidden="false" customHeight="false" outlineLevel="0" collapsed="false">
      <c r="A10594" s="37"/>
      <c r="B10594" s="38"/>
      <c r="C10594" s="39"/>
      <c r="D10594" s="39"/>
      <c r="E10594" s="39"/>
      <c r="F10594" s="41" t="str">
        <f aca="false">IF(A10594="","",MATCH(A10594,P_ID,1))</f>
        <v/>
      </c>
      <c r="G10594" s="41" t="str">
        <f aca="false">IF(A10594="","",INDEX(P_Svc,F10594))</f>
        <v/>
      </c>
      <c r="H10594" s="41" t="str">
        <f aca="false">IF(A10594="","",INDEX(P_Zone,F10594))</f>
        <v/>
      </c>
      <c r="I10594" s="41" t="str">
        <f aca="false">IF(A10594="","",IF(D10594="Delivered",IF(B10594&lt;=INDEX(P_Due,F10594),1,0),0))</f>
        <v/>
      </c>
    </row>
    <row r="10595" customFormat="false" ht="15" hidden="false" customHeight="false" outlineLevel="0" collapsed="false">
      <c r="A10595" s="37"/>
      <c r="B10595" s="38"/>
      <c r="C10595" s="39"/>
      <c r="D10595" s="39"/>
      <c r="E10595" s="39"/>
      <c r="F10595" s="41" t="str">
        <f aca="false">IF(A10595="","",MATCH(A10595,P_ID,1))</f>
        <v/>
      </c>
      <c r="G10595" s="41" t="str">
        <f aca="false">IF(A10595="","",INDEX(P_Svc,F10595))</f>
        <v/>
      </c>
      <c r="H10595" s="41" t="str">
        <f aca="false">IF(A10595="","",INDEX(P_Zone,F10595))</f>
        <v/>
      </c>
      <c r="I10595" s="41" t="str">
        <f aca="false">IF(A10595="","",IF(D10595="Delivered",IF(B10595&lt;=INDEX(P_Due,F10595),1,0),0))</f>
        <v/>
      </c>
    </row>
    <row r="10596" customFormat="false" ht="15" hidden="false" customHeight="false" outlineLevel="0" collapsed="false">
      <c r="A10596" s="37"/>
      <c r="B10596" s="38"/>
      <c r="C10596" s="39"/>
      <c r="D10596" s="39"/>
      <c r="E10596" s="39"/>
      <c r="F10596" s="41" t="str">
        <f aca="false">IF(A10596="","",MATCH(A10596,P_ID,1))</f>
        <v/>
      </c>
      <c r="G10596" s="41" t="str">
        <f aca="false">IF(A10596="","",INDEX(P_Svc,F10596))</f>
        <v/>
      </c>
      <c r="H10596" s="41" t="str">
        <f aca="false">IF(A10596="","",INDEX(P_Zone,F10596))</f>
        <v/>
      </c>
      <c r="I10596" s="41" t="str">
        <f aca="false">IF(A10596="","",IF(D10596="Delivered",IF(B10596&lt;=INDEX(P_Due,F10596),1,0),0))</f>
        <v/>
      </c>
    </row>
    <row r="10597" customFormat="false" ht="15" hidden="false" customHeight="false" outlineLevel="0" collapsed="false">
      <c r="A10597" s="37"/>
      <c r="B10597" s="38"/>
      <c r="C10597" s="39"/>
      <c r="D10597" s="39"/>
      <c r="E10597" s="39"/>
      <c r="F10597" s="41" t="str">
        <f aca="false">IF(A10597="","",MATCH(A10597,P_ID,1))</f>
        <v/>
      </c>
      <c r="G10597" s="41" t="str">
        <f aca="false">IF(A10597="","",INDEX(P_Svc,F10597))</f>
        <v/>
      </c>
      <c r="H10597" s="41" t="str">
        <f aca="false">IF(A10597="","",INDEX(P_Zone,F10597))</f>
        <v/>
      </c>
      <c r="I10597" s="41" t="str">
        <f aca="false">IF(A10597="","",IF(D10597="Delivered",IF(B10597&lt;=INDEX(P_Due,F10597),1,0),0))</f>
        <v/>
      </c>
    </row>
    <row r="10598" customFormat="false" ht="15" hidden="false" customHeight="false" outlineLevel="0" collapsed="false">
      <c r="A10598" s="37"/>
      <c r="B10598" s="38"/>
      <c r="C10598" s="39"/>
      <c r="D10598" s="39"/>
      <c r="E10598" s="39"/>
      <c r="F10598" s="41" t="str">
        <f aca="false">IF(A10598="","",MATCH(A10598,P_ID,1))</f>
        <v/>
      </c>
      <c r="G10598" s="41" t="str">
        <f aca="false">IF(A10598="","",INDEX(P_Svc,F10598))</f>
        <v/>
      </c>
      <c r="H10598" s="41" t="str">
        <f aca="false">IF(A10598="","",INDEX(P_Zone,F10598))</f>
        <v/>
      </c>
      <c r="I10598" s="41" t="str">
        <f aca="false">IF(A10598="","",IF(D10598="Delivered",IF(B10598&lt;=INDEX(P_Due,F10598),1,0),0))</f>
        <v/>
      </c>
    </row>
    <row r="10599" customFormat="false" ht="15" hidden="false" customHeight="false" outlineLevel="0" collapsed="false">
      <c r="A10599" s="37"/>
      <c r="B10599" s="38"/>
      <c r="C10599" s="39"/>
      <c r="D10599" s="39"/>
      <c r="E10599" s="39"/>
      <c r="F10599" s="41" t="str">
        <f aca="false">IF(A10599="","",MATCH(A10599,P_ID,1))</f>
        <v/>
      </c>
      <c r="G10599" s="41" t="str">
        <f aca="false">IF(A10599="","",INDEX(P_Svc,F10599))</f>
        <v/>
      </c>
      <c r="H10599" s="41" t="str">
        <f aca="false">IF(A10599="","",INDEX(P_Zone,F10599))</f>
        <v/>
      </c>
      <c r="I10599" s="41" t="str">
        <f aca="false">IF(A10599="","",IF(D10599="Delivered",IF(B10599&lt;=INDEX(P_Due,F10599),1,0),0))</f>
        <v/>
      </c>
    </row>
    <row r="10600" customFormat="false" ht="15" hidden="false" customHeight="false" outlineLevel="0" collapsed="false">
      <c r="A10600" s="37"/>
      <c r="B10600" s="38"/>
      <c r="C10600" s="39"/>
      <c r="D10600" s="39"/>
      <c r="E10600" s="39"/>
      <c r="F10600" s="41" t="str">
        <f aca="false">IF(A10600="","",MATCH(A10600,P_ID,1))</f>
        <v/>
      </c>
      <c r="G10600" s="41" t="str">
        <f aca="false">IF(A10600="","",INDEX(P_Svc,F10600))</f>
        <v/>
      </c>
      <c r="H10600" s="41" t="str">
        <f aca="false">IF(A10600="","",INDEX(P_Zone,F10600))</f>
        <v/>
      </c>
      <c r="I10600" s="41" t="str">
        <f aca="false">IF(A10600="","",IF(D10600="Delivered",IF(B10600&lt;=INDEX(P_Due,F10600),1,0),0))</f>
        <v/>
      </c>
    </row>
    <row r="10601" customFormat="false" ht="15" hidden="false" customHeight="false" outlineLevel="0" collapsed="false">
      <c r="A10601" s="37"/>
      <c r="B10601" s="38"/>
      <c r="C10601" s="39"/>
      <c r="D10601" s="39"/>
      <c r="E10601" s="39"/>
      <c r="F10601" s="41" t="str">
        <f aca="false">IF(A10601="","",MATCH(A10601,P_ID,1))</f>
        <v/>
      </c>
      <c r="G10601" s="41" t="str">
        <f aca="false">IF(A10601="","",INDEX(P_Svc,F10601))</f>
        <v/>
      </c>
      <c r="H10601" s="41" t="str">
        <f aca="false">IF(A10601="","",INDEX(P_Zone,F10601))</f>
        <v/>
      </c>
      <c r="I10601" s="41" t="str">
        <f aca="false">IF(A10601="","",IF(D10601="Delivered",IF(B10601&lt;=INDEX(P_Due,F10601),1,0),0))</f>
        <v/>
      </c>
    </row>
    <row r="10602" customFormat="false" ht="15" hidden="false" customHeight="false" outlineLevel="0" collapsed="false">
      <c r="A10602" s="37"/>
      <c r="B10602" s="38"/>
      <c r="C10602" s="39"/>
      <c r="D10602" s="39"/>
      <c r="E10602" s="39"/>
      <c r="F10602" s="41" t="str">
        <f aca="false">IF(A10602="","",MATCH(A10602,P_ID,1))</f>
        <v/>
      </c>
      <c r="G10602" s="41" t="str">
        <f aca="false">IF(A10602="","",INDEX(P_Svc,F10602))</f>
        <v/>
      </c>
      <c r="H10602" s="41" t="str">
        <f aca="false">IF(A10602="","",INDEX(P_Zone,F10602))</f>
        <v/>
      </c>
      <c r="I10602" s="41" t="str">
        <f aca="false">IF(A10602="","",IF(D10602="Delivered",IF(B10602&lt;=INDEX(P_Due,F10602),1,0),0))</f>
        <v/>
      </c>
    </row>
    <row r="10603" customFormat="false" ht="15" hidden="false" customHeight="false" outlineLevel="0" collapsed="false">
      <c r="A10603" s="37"/>
      <c r="B10603" s="38"/>
      <c r="C10603" s="39"/>
      <c r="D10603" s="39"/>
      <c r="E10603" s="39"/>
      <c r="F10603" s="41" t="str">
        <f aca="false">IF(A10603="","",MATCH(A10603,P_ID,1))</f>
        <v/>
      </c>
      <c r="G10603" s="41" t="str">
        <f aca="false">IF(A10603="","",INDEX(P_Svc,F10603))</f>
        <v/>
      </c>
      <c r="H10603" s="41" t="str">
        <f aca="false">IF(A10603="","",INDEX(P_Zone,F10603))</f>
        <v/>
      </c>
      <c r="I10603" s="41" t="str">
        <f aca="false">IF(A10603="","",IF(D10603="Delivered",IF(B10603&lt;=INDEX(P_Due,F10603),1,0),0))</f>
        <v/>
      </c>
    </row>
    <row r="10604" customFormat="false" ht="15" hidden="false" customHeight="false" outlineLevel="0" collapsed="false">
      <c r="A10604" s="37"/>
      <c r="B10604" s="38"/>
      <c r="C10604" s="39"/>
      <c r="D10604" s="39"/>
      <c r="E10604" s="39"/>
      <c r="F10604" s="41" t="str">
        <f aca="false">IF(A10604="","",MATCH(A10604,P_ID,1))</f>
        <v/>
      </c>
      <c r="G10604" s="41" t="str">
        <f aca="false">IF(A10604="","",INDEX(P_Svc,F10604))</f>
        <v/>
      </c>
      <c r="H10604" s="41" t="str">
        <f aca="false">IF(A10604="","",INDEX(P_Zone,F10604))</f>
        <v/>
      </c>
      <c r="I10604" s="41" t="str">
        <f aca="false">IF(A10604="","",IF(D10604="Delivered",IF(B10604&lt;=INDEX(P_Due,F10604),1,0),0))</f>
        <v/>
      </c>
    </row>
    <row r="10605" customFormat="false" ht="15" hidden="false" customHeight="false" outlineLevel="0" collapsed="false">
      <c r="A10605" s="37"/>
      <c r="B10605" s="38"/>
      <c r="C10605" s="39"/>
      <c r="D10605" s="39"/>
      <c r="E10605" s="39"/>
      <c r="F10605" s="41" t="str">
        <f aca="false">IF(A10605="","",MATCH(A10605,P_ID,1))</f>
        <v/>
      </c>
      <c r="G10605" s="41" t="str">
        <f aca="false">IF(A10605="","",INDEX(P_Svc,F10605))</f>
        <v/>
      </c>
      <c r="H10605" s="41" t="str">
        <f aca="false">IF(A10605="","",INDEX(P_Zone,F10605))</f>
        <v/>
      </c>
      <c r="I10605" s="41" t="str">
        <f aca="false">IF(A10605="","",IF(D10605="Delivered",IF(B10605&lt;=INDEX(P_Due,F10605),1,0),0))</f>
        <v/>
      </c>
    </row>
    <row r="10606" customFormat="false" ht="15" hidden="false" customHeight="false" outlineLevel="0" collapsed="false">
      <c r="A10606" s="37"/>
      <c r="B10606" s="38"/>
      <c r="C10606" s="39"/>
      <c r="D10606" s="39"/>
      <c r="E10606" s="39"/>
      <c r="F10606" s="41" t="str">
        <f aca="false">IF(A10606="","",MATCH(A10606,P_ID,1))</f>
        <v/>
      </c>
      <c r="G10606" s="41" t="str">
        <f aca="false">IF(A10606="","",INDEX(P_Svc,F10606))</f>
        <v/>
      </c>
      <c r="H10606" s="41" t="str">
        <f aca="false">IF(A10606="","",INDEX(P_Zone,F10606))</f>
        <v/>
      </c>
      <c r="I10606" s="41" t="str">
        <f aca="false">IF(A10606="","",IF(D10606="Delivered",IF(B10606&lt;=INDEX(P_Due,F10606),1,0),0))</f>
        <v/>
      </c>
    </row>
    <row r="10607" customFormat="false" ht="15" hidden="false" customHeight="false" outlineLevel="0" collapsed="false">
      <c r="A10607" s="37"/>
      <c r="B10607" s="38"/>
      <c r="C10607" s="39"/>
      <c r="D10607" s="39"/>
      <c r="E10607" s="39"/>
      <c r="F10607" s="41" t="str">
        <f aca="false">IF(A10607="","",MATCH(A10607,P_ID,1))</f>
        <v/>
      </c>
      <c r="G10607" s="41" t="str">
        <f aca="false">IF(A10607="","",INDEX(P_Svc,F10607))</f>
        <v/>
      </c>
      <c r="H10607" s="41" t="str">
        <f aca="false">IF(A10607="","",INDEX(P_Zone,F10607))</f>
        <v/>
      </c>
      <c r="I10607" s="41" t="str">
        <f aca="false">IF(A10607="","",IF(D10607="Delivered",IF(B10607&lt;=INDEX(P_Due,F10607),1,0),0))</f>
        <v/>
      </c>
    </row>
    <row r="10608" customFormat="false" ht="15" hidden="false" customHeight="false" outlineLevel="0" collapsed="false">
      <c r="A10608" s="37"/>
      <c r="B10608" s="38"/>
      <c r="C10608" s="39"/>
      <c r="D10608" s="39"/>
      <c r="E10608" s="39"/>
      <c r="F10608" s="41" t="str">
        <f aca="false">IF(A10608="","",MATCH(A10608,P_ID,1))</f>
        <v/>
      </c>
      <c r="G10608" s="41" t="str">
        <f aca="false">IF(A10608="","",INDEX(P_Svc,F10608))</f>
        <v/>
      </c>
      <c r="H10608" s="41" t="str">
        <f aca="false">IF(A10608="","",INDEX(P_Zone,F10608))</f>
        <v/>
      </c>
      <c r="I10608" s="41" t="str">
        <f aca="false">IF(A10608="","",IF(D10608="Delivered",IF(B10608&lt;=INDEX(P_Due,F10608),1,0),0))</f>
        <v/>
      </c>
    </row>
    <row r="10609" customFormat="false" ht="15" hidden="false" customHeight="false" outlineLevel="0" collapsed="false">
      <c r="A10609" s="37"/>
      <c r="B10609" s="38"/>
      <c r="C10609" s="39"/>
      <c r="D10609" s="39"/>
      <c r="E10609" s="39"/>
      <c r="F10609" s="41" t="str">
        <f aca="false">IF(A10609="","",MATCH(A10609,P_ID,1))</f>
        <v/>
      </c>
      <c r="G10609" s="41" t="str">
        <f aca="false">IF(A10609="","",INDEX(P_Svc,F10609))</f>
        <v/>
      </c>
      <c r="H10609" s="41" t="str">
        <f aca="false">IF(A10609="","",INDEX(P_Zone,F10609))</f>
        <v/>
      </c>
      <c r="I10609" s="41" t="str">
        <f aca="false">IF(A10609="","",IF(D10609="Delivered",IF(B10609&lt;=INDEX(P_Due,F10609),1,0),0))</f>
        <v/>
      </c>
    </row>
    <row r="10610" customFormat="false" ht="15" hidden="false" customHeight="false" outlineLevel="0" collapsed="false">
      <c r="A10610" s="37"/>
      <c r="B10610" s="38"/>
      <c r="C10610" s="39"/>
      <c r="D10610" s="39"/>
      <c r="E10610" s="39"/>
      <c r="F10610" s="41" t="str">
        <f aca="false">IF(A10610="","",MATCH(A10610,P_ID,1))</f>
        <v/>
      </c>
      <c r="G10610" s="41" t="str">
        <f aca="false">IF(A10610="","",INDEX(P_Svc,F10610))</f>
        <v/>
      </c>
      <c r="H10610" s="41" t="str">
        <f aca="false">IF(A10610="","",INDEX(P_Zone,F10610))</f>
        <v/>
      </c>
      <c r="I10610" s="41" t="str">
        <f aca="false">IF(A10610="","",IF(D10610="Delivered",IF(B10610&lt;=INDEX(P_Due,F10610),1,0),0))</f>
        <v/>
      </c>
    </row>
    <row r="10611" customFormat="false" ht="15" hidden="false" customHeight="false" outlineLevel="0" collapsed="false">
      <c r="A10611" s="37"/>
      <c r="B10611" s="38"/>
      <c r="C10611" s="39"/>
      <c r="D10611" s="39"/>
      <c r="E10611" s="39"/>
      <c r="F10611" s="41" t="str">
        <f aca="false">IF(A10611="","",MATCH(A10611,P_ID,1))</f>
        <v/>
      </c>
      <c r="G10611" s="41" t="str">
        <f aca="false">IF(A10611="","",INDEX(P_Svc,F10611))</f>
        <v/>
      </c>
      <c r="H10611" s="41" t="str">
        <f aca="false">IF(A10611="","",INDEX(P_Zone,F10611))</f>
        <v/>
      </c>
      <c r="I10611" s="41" t="str">
        <f aca="false">IF(A10611="","",IF(D10611="Delivered",IF(B10611&lt;=INDEX(P_Due,F10611),1,0),0))</f>
        <v/>
      </c>
    </row>
    <row r="10612" customFormat="false" ht="15" hidden="false" customHeight="false" outlineLevel="0" collapsed="false">
      <c r="A10612" s="37"/>
      <c r="B10612" s="38"/>
      <c r="C10612" s="39"/>
      <c r="D10612" s="39"/>
      <c r="E10612" s="39"/>
      <c r="F10612" s="41" t="str">
        <f aca="false">IF(A10612="","",MATCH(A10612,P_ID,1))</f>
        <v/>
      </c>
      <c r="G10612" s="41" t="str">
        <f aca="false">IF(A10612="","",INDEX(P_Svc,F10612))</f>
        <v/>
      </c>
      <c r="H10612" s="41" t="str">
        <f aca="false">IF(A10612="","",INDEX(P_Zone,F10612))</f>
        <v/>
      </c>
      <c r="I10612" s="41" t="str">
        <f aca="false">IF(A10612="","",IF(D10612="Delivered",IF(B10612&lt;=INDEX(P_Due,F10612),1,0),0))</f>
        <v/>
      </c>
    </row>
    <row r="10613" customFormat="false" ht="15" hidden="false" customHeight="false" outlineLevel="0" collapsed="false">
      <c r="A10613" s="37"/>
      <c r="B10613" s="38"/>
      <c r="C10613" s="39"/>
      <c r="D10613" s="39"/>
      <c r="E10613" s="39"/>
      <c r="F10613" s="41" t="str">
        <f aca="false">IF(A10613="","",MATCH(A10613,P_ID,1))</f>
        <v/>
      </c>
      <c r="G10613" s="41" t="str">
        <f aca="false">IF(A10613="","",INDEX(P_Svc,F10613))</f>
        <v/>
      </c>
      <c r="H10613" s="41" t="str">
        <f aca="false">IF(A10613="","",INDEX(P_Zone,F10613))</f>
        <v/>
      </c>
      <c r="I10613" s="41" t="str">
        <f aca="false">IF(A10613="","",IF(D10613="Delivered",IF(B10613&lt;=INDEX(P_Due,F10613),1,0),0))</f>
        <v/>
      </c>
    </row>
    <row r="10614" customFormat="false" ht="15" hidden="false" customHeight="false" outlineLevel="0" collapsed="false">
      <c r="A10614" s="37"/>
      <c r="B10614" s="38"/>
      <c r="C10614" s="39"/>
      <c r="D10614" s="39"/>
      <c r="E10614" s="39"/>
      <c r="F10614" s="41" t="str">
        <f aca="false">IF(A10614="","",MATCH(A10614,P_ID,1))</f>
        <v/>
      </c>
      <c r="G10614" s="41" t="str">
        <f aca="false">IF(A10614="","",INDEX(P_Svc,F10614))</f>
        <v/>
      </c>
      <c r="H10614" s="41" t="str">
        <f aca="false">IF(A10614="","",INDEX(P_Zone,F10614))</f>
        <v/>
      </c>
      <c r="I10614" s="41" t="str">
        <f aca="false">IF(A10614="","",IF(D10614="Delivered",IF(B10614&lt;=INDEX(P_Due,F10614),1,0),0))</f>
        <v/>
      </c>
    </row>
    <row r="10615" customFormat="false" ht="15" hidden="false" customHeight="false" outlineLevel="0" collapsed="false">
      <c r="A10615" s="37"/>
      <c r="B10615" s="38"/>
      <c r="C10615" s="39"/>
      <c r="D10615" s="39"/>
      <c r="E10615" s="39"/>
      <c r="F10615" s="41" t="str">
        <f aca="false">IF(A10615="","",MATCH(A10615,P_ID,1))</f>
        <v/>
      </c>
      <c r="G10615" s="41" t="str">
        <f aca="false">IF(A10615="","",INDEX(P_Svc,F10615))</f>
        <v/>
      </c>
      <c r="H10615" s="41" t="str">
        <f aca="false">IF(A10615="","",INDEX(P_Zone,F10615))</f>
        <v/>
      </c>
      <c r="I10615" s="41" t="str">
        <f aca="false">IF(A10615="","",IF(D10615="Delivered",IF(B10615&lt;=INDEX(P_Due,F10615),1,0),0))</f>
        <v/>
      </c>
    </row>
    <row r="10616" customFormat="false" ht="15" hidden="false" customHeight="false" outlineLevel="0" collapsed="false">
      <c r="A10616" s="37"/>
      <c r="B10616" s="38"/>
      <c r="C10616" s="39"/>
      <c r="D10616" s="39"/>
      <c r="E10616" s="39"/>
      <c r="F10616" s="41" t="str">
        <f aca="false">IF(A10616="","",MATCH(A10616,P_ID,1))</f>
        <v/>
      </c>
      <c r="G10616" s="41" t="str">
        <f aca="false">IF(A10616="","",INDEX(P_Svc,F10616))</f>
        <v/>
      </c>
      <c r="H10616" s="41" t="str">
        <f aca="false">IF(A10616="","",INDEX(P_Zone,F10616))</f>
        <v/>
      </c>
      <c r="I10616" s="41" t="str">
        <f aca="false">IF(A10616="","",IF(D10616="Delivered",IF(B10616&lt;=INDEX(P_Due,F10616),1,0),0))</f>
        <v/>
      </c>
    </row>
    <row r="10617" customFormat="false" ht="15" hidden="false" customHeight="false" outlineLevel="0" collapsed="false">
      <c r="A10617" s="37"/>
      <c r="B10617" s="38"/>
      <c r="C10617" s="39"/>
      <c r="D10617" s="39"/>
      <c r="E10617" s="39"/>
      <c r="F10617" s="41" t="str">
        <f aca="false">IF(A10617="","",MATCH(A10617,P_ID,1))</f>
        <v/>
      </c>
      <c r="G10617" s="41" t="str">
        <f aca="false">IF(A10617="","",INDEX(P_Svc,F10617))</f>
        <v/>
      </c>
      <c r="H10617" s="41" t="str">
        <f aca="false">IF(A10617="","",INDEX(P_Zone,F10617))</f>
        <v/>
      </c>
      <c r="I10617" s="41" t="str">
        <f aca="false">IF(A10617="","",IF(D10617="Delivered",IF(B10617&lt;=INDEX(P_Due,F10617),1,0),0))</f>
        <v/>
      </c>
    </row>
    <row r="10618" customFormat="false" ht="15" hidden="false" customHeight="false" outlineLevel="0" collapsed="false">
      <c r="A10618" s="37"/>
      <c r="B10618" s="38"/>
      <c r="C10618" s="39"/>
      <c r="D10618" s="39"/>
      <c r="E10618" s="39"/>
      <c r="F10618" s="41" t="str">
        <f aca="false">IF(A10618="","",MATCH(A10618,P_ID,1))</f>
        <v/>
      </c>
      <c r="G10618" s="41" t="str">
        <f aca="false">IF(A10618="","",INDEX(P_Svc,F10618))</f>
        <v/>
      </c>
      <c r="H10618" s="41" t="str">
        <f aca="false">IF(A10618="","",INDEX(P_Zone,F10618))</f>
        <v/>
      </c>
      <c r="I10618" s="41" t="str">
        <f aca="false">IF(A10618="","",IF(D10618="Delivered",IF(B10618&lt;=INDEX(P_Due,F10618),1,0),0))</f>
        <v/>
      </c>
    </row>
    <row r="10619" customFormat="false" ht="15" hidden="false" customHeight="false" outlineLevel="0" collapsed="false">
      <c r="A10619" s="37"/>
      <c r="B10619" s="38"/>
      <c r="C10619" s="39"/>
      <c r="D10619" s="39"/>
      <c r="E10619" s="39"/>
      <c r="F10619" s="41" t="str">
        <f aca="false">IF(A10619="","",MATCH(A10619,P_ID,1))</f>
        <v/>
      </c>
      <c r="G10619" s="41" t="str">
        <f aca="false">IF(A10619="","",INDEX(P_Svc,F10619))</f>
        <v/>
      </c>
      <c r="H10619" s="41" t="str">
        <f aca="false">IF(A10619="","",INDEX(P_Zone,F10619))</f>
        <v/>
      </c>
      <c r="I10619" s="41" t="str">
        <f aca="false">IF(A10619="","",IF(D10619="Delivered",IF(B10619&lt;=INDEX(P_Due,F10619),1,0),0))</f>
        <v/>
      </c>
    </row>
    <row r="10620" customFormat="false" ht="15" hidden="false" customHeight="false" outlineLevel="0" collapsed="false">
      <c r="A10620" s="37"/>
      <c r="B10620" s="38"/>
      <c r="C10620" s="39"/>
      <c r="D10620" s="39"/>
      <c r="E10620" s="39"/>
      <c r="F10620" s="41" t="str">
        <f aca="false">IF(A10620="","",MATCH(A10620,P_ID,1))</f>
        <v/>
      </c>
      <c r="G10620" s="41" t="str">
        <f aca="false">IF(A10620="","",INDEX(P_Svc,F10620))</f>
        <v/>
      </c>
      <c r="H10620" s="41" t="str">
        <f aca="false">IF(A10620="","",INDEX(P_Zone,F10620))</f>
        <v/>
      </c>
      <c r="I10620" s="41" t="str">
        <f aca="false">IF(A10620="","",IF(D10620="Delivered",IF(B10620&lt;=INDEX(P_Due,F10620),1,0),0))</f>
        <v/>
      </c>
    </row>
    <row r="10621" customFormat="false" ht="15" hidden="false" customHeight="false" outlineLevel="0" collapsed="false">
      <c r="A10621" s="37"/>
      <c r="B10621" s="38"/>
      <c r="C10621" s="39"/>
      <c r="D10621" s="39"/>
      <c r="E10621" s="39"/>
      <c r="F10621" s="41" t="str">
        <f aca="false">IF(A10621="","",MATCH(A10621,P_ID,1))</f>
        <v/>
      </c>
      <c r="G10621" s="41" t="str">
        <f aca="false">IF(A10621="","",INDEX(P_Svc,F10621))</f>
        <v/>
      </c>
      <c r="H10621" s="41" t="str">
        <f aca="false">IF(A10621="","",INDEX(P_Zone,F10621))</f>
        <v/>
      </c>
      <c r="I10621" s="41" t="str">
        <f aca="false">IF(A10621="","",IF(D10621="Delivered",IF(B10621&lt;=INDEX(P_Due,F10621),1,0),0))</f>
        <v/>
      </c>
    </row>
    <row r="10622" customFormat="false" ht="15" hidden="false" customHeight="false" outlineLevel="0" collapsed="false">
      <c r="A10622" s="37"/>
      <c r="B10622" s="38"/>
      <c r="C10622" s="39"/>
      <c r="D10622" s="39"/>
      <c r="E10622" s="39"/>
      <c r="F10622" s="41" t="str">
        <f aca="false">IF(A10622="","",MATCH(A10622,P_ID,1))</f>
        <v/>
      </c>
      <c r="G10622" s="41" t="str">
        <f aca="false">IF(A10622="","",INDEX(P_Svc,F10622))</f>
        <v/>
      </c>
      <c r="H10622" s="41" t="str">
        <f aca="false">IF(A10622="","",INDEX(P_Zone,F10622))</f>
        <v/>
      </c>
      <c r="I10622" s="41" t="str">
        <f aca="false">IF(A10622="","",IF(D10622="Delivered",IF(B10622&lt;=INDEX(P_Due,F10622),1,0),0))</f>
        <v/>
      </c>
    </row>
    <row r="10623" customFormat="false" ht="15" hidden="false" customHeight="false" outlineLevel="0" collapsed="false">
      <c r="A10623" s="37"/>
      <c r="B10623" s="38"/>
      <c r="C10623" s="39"/>
      <c r="D10623" s="39"/>
      <c r="E10623" s="39"/>
      <c r="F10623" s="41" t="str">
        <f aca="false">IF(A10623="","",MATCH(A10623,P_ID,1))</f>
        <v/>
      </c>
      <c r="G10623" s="41" t="str">
        <f aca="false">IF(A10623="","",INDEX(P_Svc,F10623))</f>
        <v/>
      </c>
      <c r="H10623" s="41" t="str">
        <f aca="false">IF(A10623="","",INDEX(P_Zone,F10623))</f>
        <v/>
      </c>
      <c r="I10623" s="41" t="str">
        <f aca="false">IF(A10623="","",IF(D10623="Delivered",IF(B10623&lt;=INDEX(P_Due,F10623),1,0),0))</f>
        <v/>
      </c>
    </row>
    <row r="10624" customFormat="false" ht="15" hidden="false" customHeight="false" outlineLevel="0" collapsed="false">
      <c r="A10624" s="37"/>
      <c r="B10624" s="38"/>
      <c r="C10624" s="39"/>
      <c r="D10624" s="39"/>
      <c r="E10624" s="39"/>
      <c r="F10624" s="41" t="str">
        <f aca="false">IF(A10624="","",MATCH(A10624,P_ID,1))</f>
        <v/>
      </c>
      <c r="G10624" s="41" t="str">
        <f aca="false">IF(A10624="","",INDEX(P_Svc,F10624))</f>
        <v/>
      </c>
      <c r="H10624" s="41" t="str">
        <f aca="false">IF(A10624="","",INDEX(P_Zone,F10624))</f>
        <v/>
      </c>
      <c r="I10624" s="41" t="str">
        <f aca="false">IF(A10624="","",IF(D10624="Delivered",IF(B10624&lt;=INDEX(P_Due,F10624),1,0),0))</f>
        <v/>
      </c>
    </row>
    <row r="10625" customFormat="false" ht="15" hidden="false" customHeight="false" outlineLevel="0" collapsed="false">
      <c r="A10625" s="37"/>
      <c r="B10625" s="38"/>
      <c r="C10625" s="39"/>
      <c r="D10625" s="39"/>
      <c r="E10625" s="39"/>
      <c r="F10625" s="41" t="str">
        <f aca="false">IF(A10625="","",MATCH(A10625,P_ID,1))</f>
        <v/>
      </c>
      <c r="G10625" s="41" t="str">
        <f aca="false">IF(A10625="","",INDEX(P_Svc,F10625))</f>
        <v/>
      </c>
      <c r="H10625" s="41" t="str">
        <f aca="false">IF(A10625="","",INDEX(P_Zone,F10625))</f>
        <v/>
      </c>
      <c r="I10625" s="41" t="str">
        <f aca="false">IF(A10625="","",IF(D10625="Delivered",IF(B10625&lt;=INDEX(P_Due,F10625),1,0),0))</f>
        <v/>
      </c>
    </row>
    <row r="10626" customFormat="false" ht="15" hidden="false" customHeight="false" outlineLevel="0" collapsed="false">
      <c r="A10626" s="37"/>
      <c r="B10626" s="38"/>
      <c r="C10626" s="39"/>
      <c r="D10626" s="39"/>
      <c r="E10626" s="39"/>
      <c r="F10626" s="41" t="str">
        <f aca="false">IF(A10626="","",MATCH(A10626,P_ID,1))</f>
        <v/>
      </c>
      <c r="G10626" s="41" t="str">
        <f aca="false">IF(A10626="","",INDEX(P_Svc,F10626))</f>
        <v/>
      </c>
      <c r="H10626" s="41" t="str">
        <f aca="false">IF(A10626="","",INDEX(P_Zone,F10626))</f>
        <v/>
      </c>
      <c r="I10626" s="41" t="str">
        <f aca="false">IF(A10626="","",IF(D10626="Delivered",IF(B10626&lt;=INDEX(P_Due,F10626),1,0),0))</f>
        <v/>
      </c>
    </row>
    <row r="10627" customFormat="false" ht="15" hidden="false" customHeight="false" outlineLevel="0" collapsed="false">
      <c r="A10627" s="37"/>
      <c r="B10627" s="38"/>
      <c r="C10627" s="39"/>
      <c r="D10627" s="39"/>
      <c r="E10627" s="39"/>
      <c r="F10627" s="41" t="str">
        <f aca="false">IF(A10627="","",MATCH(A10627,P_ID,1))</f>
        <v/>
      </c>
      <c r="G10627" s="41" t="str">
        <f aca="false">IF(A10627="","",INDEX(P_Svc,F10627))</f>
        <v/>
      </c>
      <c r="H10627" s="41" t="str">
        <f aca="false">IF(A10627="","",INDEX(P_Zone,F10627))</f>
        <v/>
      </c>
      <c r="I10627" s="41" t="str">
        <f aca="false">IF(A10627="","",IF(D10627="Delivered",IF(B10627&lt;=INDEX(P_Due,F10627),1,0),0))</f>
        <v/>
      </c>
    </row>
    <row r="10628" customFormat="false" ht="15" hidden="false" customHeight="false" outlineLevel="0" collapsed="false">
      <c r="A10628" s="37"/>
      <c r="B10628" s="38"/>
      <c r="C10628" s="39"/>
      <c r="D10628" s="39"/>
      <c r="E10628" s="39"/>
      <c r="F10628" s="41" t="str">
        <f aca="false">IF(A10628="","",MATCH(A10628,P_ID,1))</f>
        <v/>
      </c>
      <c r="G10628" s="41" t="str">
        <f aca="false">IF(A10628="","",INDEX(P_Svc,F10628))</f>
        <v/>
      </c>
      <c r="H10628" s="41" t="str">
        <f aca="false">IF(A10628="","",INDEX(P_Zone,F10628))</f>
        <v/>
      </c>
      <c r="I10628" s="41" t="str">
        <f aca="false">IF(A10628="","",IF(D10628="Delivered",IF(B10628&lt;=INDEX(P_Due,F10628),1,0),0))</f>
        <v/>
      </c>
    </row>
    <row r="10629" customFormat="false" ht="15" hidden="false" customHeight="false" outlineLevel="0" collapsed="false">
      <c r="A10629" s="37"/>
      <c r="B10629" s="38"/>
      <c r="C10629" s="39"/>
      <c r="D10629" s="39"/>
      <c r="E10629" s="39"/>
      <c r="F10629" s="41" t="str">
        <f aca="false">IF(A10629="","",MATCH(A10629,P_ID,1))</f>
        <v/>
      </c>
      <c r="G10629" s="41" t="str">
        <f aca="false">IF(A10629="","",INDEX(P_Svc,F10629))</f>
        <v/>
      </c>
      <c r="H10629" s="41" t="str">
        <f aca="false">IF(A10629="","",INDEX(P_Zone,F10629))</f>
        <v/>
      </c>
      <c r="I10629" s="41" t="str">
        <f aca="false">IF(A10629="","",IF(D10629="Delivered",IF(B10629&lt;=INDEX(P_Due,F10629),1,0),0))</f>
        <v/>
      </c>
    </row>
    <row r="10630" customFormat="false" ht="15" hidden="false" customHeight="false" outlineLevel="0" collapsed="false">
      <c r="A10630" s="37"/>
      <c r="B10630" s="38"/>
      <c r="C10630" s="39"/>
      <c r="D10630" s="39"/>
      <c r="E10630" s="39"/>
      <c r="F10630" s="41" t="str">
        <f aca="false">IF(A10630="","",MATCH(A10630,P_ID,1))</f>
        <v/>
      </c>
      <c r="G10630" s="41" t="str">
        <f aca="false">IF(A10630="","",INDEX(P_Svc,F10630))</f>
        <v/>
      </c>
      <c r="H10630" s="41" t="str">
        <f aca="false">IF(A10630="","",INDEX(P_Zone,F10630))</f>
        <v/>
      </c>
      <c r="I10630" s="41" t="str">
        <f aca="false">IF(A10630="","",IF(D10630="Delivered",IF(B10630&lt;=INDEX(P_Due,F10630),1,0),0))</f>
        <v/>
      </c>
    </row>
    <row r="10631" customFormat="false" ht="15" hidden="false" customHeight="false" outlineLevel="0" collapsed="false">
      <c r="A10631" s="37"/>
      <c r="B10631" s="38"/>
      <c r="C10631" s="39"/>
      <c r="D10631" s="39"/>
      <c r="E10631" s="39"/>
      <c r="F10631" s="41" t="str">
        <f aca="false">IF(A10631="","",MATCH(A10631,P_ID,1))</f>
        <v/>
      </c>
      <c r="G10631" s="41" t="str">
        <f aca="false">IF(A10631="","",INDEX(P_Svc,F10631))</f>
        <v/>
      </c>
      <c r="H10631" s="41" t="str">
        <f aca="false">IF(A10631="","",INDEX(P_Zone,F10631))</f>
        <v/>
      </c>
      <c r="I10631" s="41" t="str">
        <f aca="false">IF(A10631="","",IF(D10631="Delivered",IF(B10631&lt;=INDEX(P_Due,F10631),1,0),0))</f>
        <v/>
      </c>
    </row>
    <row r="10632" customFormat="false" ht="15" hidden="false" customHeight="false" outlineLevel="0" collapsed="false">
      <c r="A10632" s="37"/>
      <c r="B10632" s="38"/>
      <c r="C10632" s="39"/>
      <c r="D10632" s="39"/>
      <c r="E10632" s="39"/>
      <c r="F10632" s="41" t="str">
        <f aca="false">IF(A10632="","",MATCH(A10632,P_ID,1))</f>
        <v/>
      </c>
      <c r="G10632" s="41" t="str">
        <f aca="false">IF(A10632="","",INDEX(P_Svc,F10632))</f>
        <v/>
      </c>
      <c r="H10632" s="41" t="str">
        <f aca="false">IF(A10632="","",INDEX(P_Zone,F10632))</f>
        <v/>
      </c>
      <c r="I10632" s="41" t="str">
        <f aca="false">IF(A10632="","",IF(D10632="Delivered",IF(B10632&lt;=INDEX(P_Due,F10632),1,0),0))</f>
        <v/>
      </c>
    </row>
    <row r="10633" customFormat="false" ht="15" hidden="false" customHeight="false" outlineLevel="0" collapsed="false">
      <c r="A10633" s="37"/>
      <c r="B10633" s="38"/>
      <c r="C10633" s="39"/>
      <c r="D10633" s="39"/>
      <c r="E10633" s="39"/>
      <c r="F10633" s="41" t="str">
        <f aca="false">IF(A10633="","",MATCH(A10633,P_ID,1))</f>
        <v/>
      </c>
      <c r="G10633" s="41" t="str">
        <f aca="false">IF(A10633="","",INDEX(P_Svc,F10633))</f>
        <v/>
      </c>
      <c r="H10633" s="41" t="str">
        <f aca="false">IF(A10633="","",INDEX(P_Zone,F10633))</f>
        <v/>
      </c>
      <c r="I10633" s="41" t="str">
        <f aca="false">IF(A10633="","",IF(D10633="Delivered",IF(B10633&lt;=INDEX(P_Due,F10633),1,0),0))</f>
        <v/>
      </c>
    </row>
    <row r="10634" customFormat="false" ht="15" hidden="false" customHeight="false" outlineLevel="0" collapsed="false">
      <c r="A10634" s="37"/>
      <c r="B10634" s="38"/>
      <c r="C10634" s="39"/>
      <c r="D10634" s="39"/>
      <c r="E10634" s="39"/>
      <c r="F10634" s="41" t="str">
        <f aca="false">IF(A10634="","",MATCH(A10634,P_ID,1))</f>
        <v/>
      </c>
      <c r="G10634" s="41" t="str">
        <f aca="false">IF(A10634="","",INDEX(P_Svc,F10634))</f>
        <v/>
      </c>
      <c r="H10634" s="41" t="str">
        <f aca="false">IF(A10634="","",INDEX(P_Zone,F10634))</f>
        <v/>
      </c>
      <c r="I10634" s="41" t="str">
        <f aca="false">IF(A10634="","",IF(D10634="Delivered",IF(B10634&lt;=INDEX(P_Due,F10634),1,0),0))</f>
        <v/>
      </c>
    </row>
    <row r="10635" customFormat="false" ht="15" hidden="false" customHeight="false" outlineLevel="0" collapsed="false">
      <c r="A10635" s="37"/>
      <c r="B10635" s="38"/>
      <c r="C10635" s="39"/>
      <c r="D10635" s="39"/>
      <c r="E10635" s="39"/>
      <c r="F10635" s="41" t="str">
        <f aca="false">IF(A10635="","",MATCH(A10635,P_ID,1))</f>
        <v/>
      </c>
      <c r="G10635" s="41" t="str">
        <f aca="false">IF(A10635="","",INDEX(P_Svc,F10635))</f>
        <v/>
      </c>
      <c r="H10635" s="41" t="str">
        <f aca="false">IF(A10635="","",INDEX(P_Zone,F10635))</f>
        <v/>
      </c>
      <c r="I10635" s="41" t="str">
        <f aca="false">IF(A10635="","",IF(D10635="Delivered",IF(B10635&lt;=INDEX(P_Due,F10635),1,0),0))</f>
        <v/>
      </c>
    </row>
    <row r="10636" customFormat="false" ht="15" hidden="false" customHeight="false" outlineLevel="0" collapsed="false">
      <c r="A10636" s="37"/>
      <c r="B10636" s="38"/>
      <c r="C10636" s="39"/>
      <c r="D10636" s="39"/>
      <c r="E10636" s="39"/>
      <c r="F10636" s="41" t="str">
        <f aca="false">IF(A10636="","",MATCH(A10636,P_ID,1))</f>
        <v/>
      </c>
      <c r="G10636" s="41" t="str">
        <f aca="false">IF(A10636="","",INDEX(P_Svc,F10636))</f>
        <v/>
      </c>
      <c r="H10636" s="41" t="str">
        <f aca="false">IF(A10636="","",INDEX(P_Zone,F10636))</f>
        <v/>
      </c>
      <c r="I10636" s="41" t="str">
        <f aca="false">IF(A10636="","",IF(D10636="Delivered",IF(B10636&lt;=INDEX(P_Due,F10636),1,0),0))</f>
        <v/>
      </c>
    </row>
    <row r="10637" customFormat="false" ht="15" hidden="false" customHeight="false" outlineLevel="0" collapsed="false">
      <c r="A10637" s="37"/>
      <c r="B10637" s="38"/>
      <c r="C10637" s="39"/>
      <c r="D10637" s="39"/>
      <c r="E10637" s="39"/>
      <c r="F10637" s="41" t="str">
        <f aca="false">IF(A10637="","",MATCH(A10637,P_ID,1))</f>
        <v/>
      </c>
      <c r="G10637" s="41" t="str">
        <f aca="false">IF(A10637="","",INDEX(P_Svc,F10637))</f>
        <v/>
      </c>
      <c r="H10637" s="41" t="str">
        <f aca="false">IF(A10637="","",INDEX(P_Zone,F10637))</f>
        <v/>
      </c>
      <c r="I10637" s="41" t="str">
        <f aca="false">IF(A10637="","",IF(D10637="Delivered",IF(B10637&lt;=INDEX(P_Due,F10637),1,0),0))</f>
        <v/>
      </c>
    </row>
    <row r="10638" customFormat="false" ht="15" hidden="false" customHeight="false" outlineLevel="0" collapsed="false">
      <c r="A10638" s="37"/>
      <c r="B10638" s="38"/>
      <c r="C10638" s="39"/>
      <c r="D10638" s="39"/>
      <c r="E10638" s="39"/>
      <c r="F10638" s="41" t="str">
        <f aca="false">IF(A10638="","",MATCH(A10638,P_ID,1))</f>
        <v/>
      </c>
      <c r="G10638" s="41" t="str">
        <f aca="false">IF(A10638="","",INDEX(P_Svc,F10638))</f>
        <v/>
      </c>
      <c r="H10638" s="41" t="str">
        <f aca="false">IF(A10638="","",INDEX(P_Zone,F10638))</f>
        <v/>
      </c>
      <c r="I10638" s="41" t="str">
        <f aca="false">IF(A10638="","",IF(D10638="Delivered",IF(B10638&lt;=INDEX(P_Due,F10638),1,0),0))</f>
        <v/>
      </c>
    </row>
    <row r="10639" customFormat="false" ht="15" hidden="false" customHeight="false" outlineLevel="0" collapsed="false">
      <c r="A10639" s="37"/>
      <c r="B10639" s="38"/>
      <c r="C10639" s="39"/>
      <c r="D10639" s="39"/>
      <c r="E10639" s="39"/>
      <c r="F10639" s="41" t="str">
        <f aca="false">IF(A10639="","",MATCH(A10639,P_ID,1))</f>
        <v/>
      </c>
      <c r="G10639" s="41" t="str">
        <f aca="false">IF(A10639="","",INDEX(P_Svc,F10639))</f>
        <v/>
      </c>
      <c r="H10639" s="41" t="str">
        <f aca="false">IF(A10639="","",INDEX(P_Zone,F10639))</f>
        <v/>
      </c>
      <c r="I10639" s="41" t="str">
        <f aca="false">IF(A10639="","",IF(D10639="Delivered",IF(B10639&lt;=INDEX(P_Due,F10639),1,0),0))</f>
        <v/>
      </c>
    </row>
    <row r="10640" customFormat="false" ht="15" hidden="false" customHeight="false" outlineLevel="0" collapsed="false">
      <c r="A10640" s="37"/>
      <c r="B10640" s="38"/>
      <c r="C10640" s="39"/>
      <c r="D10640" s="39"/>
      <c r="E10640" s="39"/>
      <c r="F10640" s="41" t="str">
        <f aca="false">IF(A10640="","",MATCH(A10640,P_ID,1))</f>
        <v/>
      </c>
      <c r="G10640" s="41" t="str">
        <f aca="false">IF(A10640="","",INDEX(P_Svc,F10640))</f>
        <v/>
      </c>
      <c r="H10640" s="41" t="str">
        <f aca="false">IF(A10640="","",INDEX(P_Zone,F10640))</f>
        <v/>
      </c>
      <c r="I10640" s="41" t="str">
        <f aca="false">IF(A10640="","",IF(D10640="Delivered",IF(B10640&lt;=INDEX(P_Due,F10640),1,0),0))</f>
        <v/>
      </c>
    </row>
    <row r="10641" customFormat="false" ht="15" hidden="false" customHeight="false" outlineLevel="0" collapsed="false">
      <c r="A10641" s="37"/>
      <c r="B10641" s="38"/>
      <c r="C10641" s="39"/>
      <c r="D10641" s="39"/>
      <c r="E10641" s="39"/>
      <c r="F10641" s="41" t="str">
        <f aca="false">IF(A10641="","",MATCH(A10641,P_ID,1))</f>
        <v/>
      </c>
      <c r="G10641" s="41" t="str">
        <f aca="false">IF(A10641="","",INDEX(P_Svc,F10641))</f>
        <v/>
      </c>
      <c r="H10641" s="41" t="str">
        <f aca="false">IF(A10641="","",INDEX(P_Zone,F10641))</f>
        <v/>
      </c>
      <c r="I10641" s="41" t="str">
        <f aca="false">IF(A10641="","",IF(D10641="Delivered",IF(B10641&lt;=INDEX(P_Due,F10641),1,0),0))</f>
        <v/>
      </c>
    </row>
    <row r="10642" customFormat="false" ht="15" hidden="false" customHeight="false" outlineLevel="0" collapsed="false">
      <c r="A10642" s="37"/>
      <c r="B10642" s="38"/>
      <c r="C10642" s="39"/>
      <c r="D10642" s="39"/>
      <c r="E10642" s="39"/>
      <c r="F10642" s="41" t="str">
        <f aca="false">IF(A10642="","",MATCH(A10642,P_ID,1))</f>
        <v/>
      </c>
      <c r="G10642" s="41" t="str">
        <f aca="false">IF(A10642="","",INDEX(P_Svc,F10642))</f>
        <v/>
      </c>
      <c r="H10642" s="41" t="str">
        <f aca="false">IF(A10642="","",INDEX(P_Zone,F10642))</f>
        <v/>
      </c>
      <c r="I10642" s="41" t="str">
        <f aca="false">IF(A10642="","",IF(D10642="Delivered",IF(B10642&lt;=INDEX(P_Due,F10642),1,0),0))</f>
        <v/>
      </c>
    </row>
    <row r="10643" customFormat="false" ht="15" hidden="false" customHeight="false" outlineLevel="0" collapsed="false">
      <c r="A10643" s="37"/>
      <c r="B10643" s="38"/>
      <c r="C10643" s="39"/>
      <c r="D10643" s="39"/>
      <c r="E10643" s="39"/>
      <c r="F10643" s="41" t="str">
        <f aca="false">IF(A10643="","",MATCH(A10643,P_ID,1))</f>
        <v/>
      </c>
      <c r="G10643" s="41" t="str">
        <f aca="false">IF(A10643="","",INDEX(P_Svc,F10643))</f>
        <v/>
      </c>
      <c r="H10643" s="41" t="str">
        <f aca="false">IF(A10643="","",INDEX(P_Zone,F10643))</f>
        <v/>
      </c>
      <c r="I10643" s="41" t="str">
        <f aca="false">IF(A10643="","",IF(D10643="Delivered",IF(B10643&lt;=INDEX(P_Due,F10643),1,0),0))</f>
        <v/>
      </c>
    </row>
    <row r="10644" customFormat="false" ht="15" hidden="false" customHeight="false" outlineLevel="0" collapsed="false">
      <c r="A10644" s="37"/>
      <c r="B10644" s="38"/>
      <c r="C10644" s="39"/>
      <c r="D10644" s="39"/>
      <c r="E10644" s="39"/>
      <c r="F10644" s="41" t="str">
        <f aca="false">IF(A10644="","",MATCH(A10644,P_ID,1))</f>
        <v/>
      </c>
      <c r="G10644" s="41" t="str">
        <f aca="false">IF(A10644="","",INDEX(P_Svc,F10644))</f>
        <v/>
      </c>
      <c r="H10644" s="41" t="str">
        <f aca="false">IF(A10644="","",INDEX(P_Zone,F10644))</f>
        <v/>
      </c>
      <c r="I10644" s="41" t="str">
        <f aca="false">IF(A10644="","",IF(D10644="Delivered",IF(B10644&lt;=INDEX(P_Due,F10644),1,0),0))</f>
        <v/>
      </c>
    </row>
    <row r="10645" customFormat="false" ht="15" hidden="false" customHeight="false" outlineLevel="0" collapsed="false">
      <c r="A10645" s="37"/>
      <c r="B10645" s="38"/>
      <c r="C10645" s="39"/>
      <c r="D10645" s="39"/>
      <c r="E10645" s="39"/>
      <c r="F10645" s="41" t="str">
        <f aca="false">IF(A10645="","",MATCH(A10645,P_ID,1))</f>
        <v/>
      </c>
      <c r="G10645" s="41" t="str">
        <f aca="false">IF(A10645="","",INDEX(P_Svc,F10645))</f>
        <v/>
      </c>
      <c r="H10645" s="41" t="str">
        <f aca="false">IF(A10645="","",INDEX(P_Zone,F10645))</f>
        <v/>
      </c>
      <c r="I10645" s="41" t="str">
        <f aca="false">IF(A10645="","",IF(D10645="Delivered",IF(B10645&lt;=INDEX(P_Due,F10645),1,0),0))</f>
        <v/>
      </c>
    </row>
    <row r="10646" customFormat="false" ht="15" hidden="false" customHeight="false" outlineLevel="0" collapsed="false">
      <c r="A10646" s="37"/>
      <c r="B10646" s="38"/>
      <c r="C10646" s="39"/>
      <c r="D10646" s="39"/>
      <c r="E10646" s="39"/>
      <c r="F10646" s="41" t="str">
        <f aca="false">IF(A10646="","",MATCH(A10646,P_ID,1))</f>
        <v/>
      </c>
      <c r="G10646" s="41" t="str">
        <f aca="false">IF(A10646="","",INDEX(P_Svc,F10646))</f>
        <v/>
      </c>
      <c r="H10646" s="41" t="str">
        <f aca="false">IF(A10646="","",INDEX(P_Zone,F10646))</f>
        <v/>
      </c>
      <c r="I10646" s="41" t="str">
        <f aca="false">IF(A10646="","",IF(D10646="Delivered",IF(B10646&lt;=INDEX(P_Due,F10646),1,0),0))</f>
        <v/>
      </c>
    </row>
    <row r="10647" customFormat="false" ht="15" hidden="false" customHeight="false" outlineLevel="0" collapsed="false">
      <c r="A10647" s="37"/>
      <c r="B10647" s="38"/>
      <c r="C10647" s="39"/>
      <c r="D10647" s="39"/>
      <c r="E10647" s="39"/>
      <c r="F10647" s="41" t="str">
        <f aca="false">IF(A10647="","",MATCH(A10647,P_ID,1))</f>
        <v/>
      </c>
      <c r="G10647" s="41" t="str">
        <f aca="false">IF(A10647="","",INDEX(P_Svc,F10647))</f>
        <v/>
      </c>
      <c r="H10647" s="41" t="str">
        <f aca="false">IF(A10647="","",INDEX(P_Zone,F10647))</f>
        <v/>
      </c>
      <c r="I10647" s="41" t="str">
        <f aca="false">IF(A10647="","",IF(D10647="Delivered",IF(B10647&lt;=INDEX(P_Due,F10647),1,0),0))</f>
        <v/>
      </c>
    </row>
    <row r="10648" customFormat="false" ht="15" hidden="false" customHeight="false" outlineLevel="0" collapsed="false">
      <c r="A10648" s="37"/>
      <c r="B10648" s="38"/>
      <c r="C10648" s="39"/>
      <c r="D10648" s="39"/>
      <c r="E10648" s="39"/>
      <c r="F10648" s="41" t="str">
        <f aca="false">IF(A10648="","",MATCH(A10648,P_ID,1))</f>
        <v/>
      </c>
      <c r="G10648" s="41" t="str">
        <f aca="false">IF(A10648="","",INDEX(P_Svc,F10648))</f>
        <v/>
      </c>
      <c r="H10648" s="41" t="str">
        <f aca="false">IF(A10648="","",INDEX(P_Zone,F10648))</f>
        <v/>
      </c>
      <c r="I10648" s="41" t="str">
        <f aca="false">IF(A10648="","",IF(D10648="Delivered",IF(B10648&lt;=INDEX(P_Due,F10648),1,0),0))</f>
        <v/>
      </c>
    </row>
    <row r="10649" customFormat="false" ht="15" hidden="false" customHeight="false" outlineLevel="0" collapsed="false">
      <c r="A10649" s="37"/>
      <c r="B10649" s="38"/>
      <c r="C10649" s="39"/>
      <c r="D10649" s="39"/>
      <c r="E10649" s="39"/>
      <c r="F10649" s="41" t="str">
        <f aca="false">IF(A10649="","",MATCH(A10649,P_ID,1))</f>
        <v/>
      </c>
      <c r="G10649" s="41" t="str">
        <f aca="false">IF(A10649="","",INDEX(P_Svc,F10649))</f>
        <v/>
      </c>
      <c r="H10649" s="41" t="str">
        <f aca="false">IF(A10649="","",INDEX(P_Zone,F10649))</f>
        <v/>
      </c>
      <c r="I10649" s="41" t="str">
        <f aca="false">IF(A10649="","",IF(D10649="Delivered",IF(B10649&lt;=INDEX(P_Due,F10649),1,0),0))</f>
        <v/>
      </c>
    </row>
    <row r="10650" customFormat="false" ht="15" hidden="false" customHeight="false" outlineLevel="0" collapsed="false">
      <c r="A10650" s="37"/>
      <c r="B10650" s="38"/>
      <c r="C10650" s="39"/>
      <c r="D10650" s="39"/>
      <c r="E10650" s="39"/>
      <c r="F10650" s="41" t="str">
        <f aca="false">IF(A10650="","",MATCH(A10650,P_ID,1))</f>
        <v/>
      </c>
      <c r="G10650" s="41" t="str">
        <f aca="false">IF(A10650="","",INDEX(P_Svc,F10650))</f>
        <v/>
      </c>
      <c r="H10650" s="41" t="str">
        <f aca="false">IF(A10650="","",INDEX(P_Zone,F10650))</f>
        <v/>
      </c>
      <c r="I10650" s="41" t="str">
        <f aca="false">IF(A10650="","",IF(D10650="Delivered",IF(B10650&lt;=INDEX(P_Due,F10650),1,0),0))</f>
        <v/>
      </c>
    </row>
    <row r="10651" customFormat="false" ht="15" hidden="false" customHeight="false" outlineLevel="0" collapsed="false">
      <c r="A10651" s="37"/>
      <c r="B10651" s="38"/>
      <c r="C10651" s="39"/>
      <c r="D10651" s="39"/>
      <c r="E10651" s="39"/>
      <c r="F10651" s="41" t="str">
        <f aca="false">IF(A10651="","",MATCH(A10651,P_ID,1))</f>
        <v/>
      </c>
      <c r="G10651" s="41" t="str">
        <f aca="false">IF(A10651="","",INDEX(P_Svc,F10651))</f>
        <v/>
      </c>
      <c r="H10651" s="41" t="str">
        <f aca="false">IF(A10651="","",INDEX(P_Zone,F10651))</f>
        <v/>
      </c>
      <c r="I10651" s="41" t="str">
        <f aca="false">IF(A10651="","",IF(D10651="Delivered",IF(B10651&lt;=INDEX(P_Due,F10651),1,0),0))</f>
        <v/>
      </c>
    </row>
    <row r="10652" customFormat="false" ht="15" hidden="false" customHeight="false" outlineLevel="0" collapsed="false">
      <c r="A10652" s="37"/>
      <c r="B10652" s="38"/>
      <c r="C10652" s="39"/>
      <c r="D10652" s="39"/>
      <c r="E10652" s="39"/>
      <c r="F10652" s="41" t="str">
        <f aca="false">IF(A10652="","",MATCH(A10652,P_ID,1))</f>
        <v/>
      </c>
      <c r="G10652" s="41" t="str">
        <f aca="false">IF(A10652="","",INDEX(P_Svc,F10652))</f>
        <v/>
      </c>
      <c r="H10652" s="41" t="str">
        <f aca="false">IF(A10652="","",INDEX(P_Zone,F10652))</f>
        <v/>
      </c>
      <c r="I10652" s="41" t="str">
        <f aca="false">IF(A10652="","",IF(D10652="Delivered",IF(B10652&lt;=INDEX(P_Due,F10652),1,0),0))</f>
        <v/>
      </c>
    </row>
    <row r="10653" customFormat="false" ht="15" hidden="false" customHeight="false" outlineLevel="0" collapsed="false">
      <c r="A10653" s="37"/>
      <c r="B10653" s="38"/>
      <c r="C10653" s="39"/>
      <c r="D10653" s="39"/>
      <c r="E10653" s="39"/>
      <c r="F10653" s="41" t="str">
        <f aca="false">IF(A10653="","",MATCH(A10653,P_ID,1))</f>
        <v/>
      </c>
      <c r="G10653" s="41" t="str">
        <f aca="false">IF(A10653="","",INDEX(P_Svc,F10653))</f>
        <v/>
      </c>
      <c r="H10653" s="41" t="str">
        <f aca="false">IF(A10653="","",INDEX(P_Zone,F10653))</f>
        <v/>
      </c>
      <c r="I10653" s="41" t="str">
        <f aca="false">IF(A10653="","",IF(D10653="Delivered",IF(B10653&lt;=INDEX(P_Due,F10653),1,0),0))</f>
        <v/>
      </c>
    </row>
    <row r="10654" customFormat="false" ht="15" hidden="false" customHeight="false" outlineLevel="0" collapsed="false">
      <c r="A10654" s="37"/>
      <c r="B10654" s="38"/>
      <c r="C10654" s="39"/>
      <c r="D10654" s="39"/>
      <c r="E10654" s="39"/>
      <c r="F10654" s="41" t="str">
        <f aca="false">IF(A10654="","",MATCH(A10654,P_ID,1))</f>
        <v/>
      </c>
      <c r="G10654" s="41" t="str">
        <f aca="false">IF(A10654="","",INDEX(P_Svc,F10654))</f>
        <v/>
      </c>
      <c r="H10654" s="41" t="str">
        <f aca="false">IF(A10654="","",INDEX(P_Zone,F10654))</f>
        <v/>
      </c>
      <c r="I10654" s="41" t="str">
        <f aca="false">IF(A10654="","",IF(D10654="Delivered",IF(B10654&lt;=INDEX(P_Due,F10654),1,0),0))</f>
        <v/>
      </c>
    </row>
    <row r="10655" customFormat="false" ht="15" hidden="false" customHeight="false" outlineLevel="0" collapsed="false">
      <c r="A10655" s="37"/>
      <c r="B10655" s="38"/>
      <c r="C10655" s="39"/>
      <c r="D10655" s="39"/>
      <c r="E10655" s="39"/>
      <c r="F10655" s="41" t="str">
        <f aca="false">IF(A10655="","",MATCH(A10655,P_ID,1))</f>
        <v/>
      </c>
      <c r="G10655" s="41" t="str">
        <f aca="false">IF(A10655="","",INDEX(P_Svc,F10655))</f>
        <v/>
      </c>
      <c r="H10655" s="41" t="str">
        <f aca="false">IF(A10655="","",INDEX(P_Zone,F10655))</f>
        <v/>
      </c>
      <c r="I10655" s="41" t="str">
        <f aca="false">IF(A10655="","",IF(D10655="Delivered",IF(B10655&lt;=INDEX(P_Due,F10655),1,0),0))</f>
        <v/>
      </c>
    </row>
    <row r="10656" customFormat="false" ht="15" hidden="false" customHeight="false" outlineLevel="0" collapsed="false">
      <c r="A10656" s="37"/>
      <c r="B10656" s="38"/>
      <c r="C10656" s="39"/>
      <c r="D10656" s="39"/>
      <c r="E10656" s="39"/>
      <c r="F10656" s="41" t="str">
        <f aca="false">IF(A10656="","",MATCH(A10656,P_ID,1))</f>
        <v/>
      </c>
      <c r="G10656" s="41" t="str">
        <f aca="false">IF(A10656="","",INDEX(P_Svc,F10656))</f>
        <v/>
      </c>
      <c r="H10656" s="41" t="str">
        <f aca="false">IF(A10656="","",INDEX(P_Zone,F10656))</f>
        <v/>
      </c>
      <c r="I10656" s="41" t="str">
        <f aca="false">IF(A10656="","",IF(D10656="Delivered",IF(B10656&lt;=INDEX(P_Due,F10656),1,0),0))</f>
        <v/>
      </c>
    </row>
    <row r="10657" customFormat="false" ht="15" hidden="false" customHeight="false" outlineLevel="0" collapsed="false">
      <c r="A10657" s="37"/>
      <c r="B10657" s="38"/>
      <c r="C10657" s="39"/>
      <c r="D10657" s="39"/>
      <c r="E10657" s="39"/>
      <c r="F10657" s="41" t="str">
        <f aca="false">IF(A10657="","",MATCH(A10657,P_ID,1))</f>
        <v/>
      </c>
      <c r="G10657" s="41" t="str">
        <f aca="false">IF(A10657="","",INDEX(P_Svc,F10657))</f>
        <v/>
      </c>
      <c r="H10657" s="41" t="str">
        <f aca="false">IF(A10657="","",INDEX(P_Zone,F10657))</f>
        <v/>
      </c>
      <c r="I10657" s="41" t="str">
        <f aca="false">IF(A10657="","",IF(D10657="Delivered",IF(B10657&lt;=INDEX(P_Due,F10657),1,0),0))</f>
        <v/>
      </c>
    </row>
    <row r="10658" customFormat="false" ht="15" hidden="false" customHeight="false" outlineLevel="0" collapsed="false">
      <c r="A10658" s="37"/>
      <c r="B10658" s="38"/>
      <c r="C10658" s="39"/>
      <c r="D10658" s="39"/>
      <c r="E10658" s="39"/>
      <c r="F10658" s="41" t="str">
        <f aca="false">IF(A10658="","",MATCH(A10658,P_ID,1))</f>
        <v/>
      </c>
      <c r="G10658" s="41" t="str">
        <f aca="false">IF(A10658="","",INDEX(P_Svc,F10658))</f>
        <v/>
      </c>
      <c r="H10658" s="41" t="str">
        <f aca="false">IF(A10658="","",INDEX(P_Zone,F10658))</f>
        <v/>
      </c>
      <c r="I10658" s="41" t="str">
        <f aca="false">IF(A10658="","",IF(D10658="Delivered",IF(B10658&lt;=INDEX(P_Due,F10658),1,0),0))</f>
        <v/>
      </c>
    </row>
    <row r="10659" customFormat="false" ht="15" hidden="false" customHeight="false" outlineLevel="0" collapsed="false">
      <c r="A10659" s="37"/>
      <c r="B10659" s="38"/>
      <c r="C10659" s="39"/>
      <c r="D10659" s="39"/>
      <c r="E10659" s="39"/>
      <c r="F10659" s="41" t="str">
        <f aca="false">IF(A10659="","",MATCH(A10659,P_ID,1))</f>
        <v/>
      </c>
      <c r="G10659" s="41" t="str">
        <f aca="false">IF(A10659="","",INDEX(P_Svc,F10659))</f>
        <v/>
      </c>
      <c r="H10659" s="41" t="str">
        <f aca="false">IF(A10659="","",INDEX(P_Zone,F10659))</f>
        <v/>
      </c>
      <c r="I10659" s="41" t="str">
        <f aca="false">IF(A10659="","",IF(D10659="Delivered",IF(B10659&lt;=INDEX(P_Due,F10659),1,0),0))</f>
        <v/>
      </c>
    </row>
    <row r="10660" customFormat="false" ht="15" hidden="false" customHeight="false" outlineLevel="0" collapsed="false">
      <c r="A10660" s="37"/>
      <c r="B10660" s="38"/>
      <c r="C10660" s="39"/>
      <c r="D10660" s="39"/>
      <c r="E10660" s="39"/>
      <c r="F10660" s="41" t="str">
        <f aca="false">IF(A10660="","",MATCH(A10660,P_ID,1))</f>
        <v/>
      </c>
      <c r="G10660" s="41" t="str">
        <f aca="false">IF(A10660="","",INDEX(P_Svc,F10660))</f>
        <v/>
      </c>
      <c r="H10660" s="41" t="str">
        <f aca="false">IF(A10660="","",INDEX(P_Zone,F10660))</f>
        <v/>
      </c>
      <c r="I10660" s="41" t="str">
        <f aca="false">IF(A10660="","",IF(D10660="Delivered",IF(B10660&lt;=INDEX(P_Due,F10660),1,0),0))</f>
        <v/>
      </c>
    </row>
    <row r="10661" customFormat="false" ht="15" hidden="false" customHeight="false" outlineLevel="0" collapsed="false">
      <c r="A10661" s="37"/>
      <c r="B10661" s="38"/>
      <c r="C10661" s="39"/>
      <c r="D10661" s="39"/>
      <c r="E10661" s="39"/>
      <c r="F10661" s="41" t="str">
        <f aca="false">IF(A10661="","",MATCH(A10661,P_ID,1))</f>
        <v/>
      </c>
      <c r="G10661" s="41" t="str">
        <f aca="false">IF(A10661="","",INDEX(P_Svc,F10661))</f>
        <v/>
      </c>
      <c r="H10661" s="41" t="str">
        <f aca="false">IF(A10661="","",INDEX(P_Zone,F10661))</f>
        <v/>
      </c>
      <c r="I10661" s="41" t="str">
        <f aca="false">IF(A10661="","",IF(D10661="Delivered",IF(B10661&lt;=INDEX(P_Due,F10661),1,0),0))</f>
        <v/>
      </c>
    </row>
    <row r="10662" customFormat="false" ht="15" hidden="false" customHeight="false" outlineLevel="0" collapsed="false">
      <c r="A10662" s="37"/>
      <c r="B10662" s="38"/>
      <c r="C10662" s="39"/>
      <c r="D10662" s="39"/>
      <c r="E10662" s="39"/>
      <c r="F10662" s="41" t="str">
        <f aca="false">IF(A10662="","",MATCH(A10662,P_ID,1))</f>
        <v/>
      </c>
      <c r="G10662" s="41" t="str">
        <f aca="false">IF(A10662="","",INDEX(P_Svc,F10662))</f>
        <v/>
      </c>
      <c r="H10662" s="41" t="str">
        <f aca="false">IF(A10662="","",INDEX(P_Zone,F10662))</f>
        <v/>
      </c>
      <c r="I10662" s="41" t="str">
        <f aca="false">IF(A10662="","",IF(D10662="Delivered",IF(B10662&lt;=INDEX(P_Due,F10662),1,0),0))</f>
        <v/>
      </c>
    </row>
    <row r="10663" customFormat="false" ht="15" hidden="false" customHeight="false" outlineLevel="0" collapsed="false">
      <c r="A10663" s="37"/>
      <c r="B10663" s="38"/>
      <c r="C10663" s="39"/>
      <c r="D10663" s="39"/>
      <c r="E10663" s="39"/>
      <c r="F10663" s="41" t="str">
        <f aca="false">IF(A10663="","",MATCH(A10663,P_ID,1))</f>
        <v/>
      </c>
      <c r="G10663" s="41" t="str">
        <f aca="false">IF(A10663="","",INDEX(P_Svc,F10663))</f>
        <v/>
      </c>
      <c r="H10663" s="41" t="str">
        <f aca="false">IF(A10663="","",INDEX(P_Zone,F10663))</f>
        <v/>
      </c>
      <c r="I10663" s="41" t="str">
        <f aca="false">IF(A10663="","",IF(D10663="Delivered",IF(B10663&lt;=INDEX(P_Due,F10663),1,0),0))</f>
        <v/>
      </c>
    </row>
    <row r="10664" customFormat="false" ht="15" hidden="false" customHeight="false" outlineLevel="0" collapsed="false">
      <c r="A10664" s="37"/>
      <c r="B10664" s="38"/>
      <c r="C10664" s="39"/>
      <c r="D10664" s="39"/>
      <c r="E10664" s="39"/>
      <c r="F10664" s="41" t="str">
        <f aca="false">IF(A10664="","",MATCH(A10664,P_ID,1))</f>
        <v/>
      </c>
      <c r="G10664" s="41" t="str">
        <f aca="false">IF(A10664="","",INDEX(P_Svc,F10664))</f>
        <v/>
      </c>
      <c r="H10664" s="41" t="str">
        <f aca="false">IF(A10664="","",INDEX(P_Zone,F10664))</f>
        <v/>
      </c>
      <c r="I10664" s="41" t="str">
        <f aca="false">IF(A10664="","",IF(D10664="Delivered",IF(B10664&lt;=INDEX(P_Due,F10664),1,0),0))</f>
        <v/>
      </c>
    </row>
    <row r="10665" customFormat="false" ht="15" hidden="false" customHeight="false" outlineLevel="0" collapsed="false">
      <c r="A10665" s="37"/>
      <c r="B10665" s="38"/>
      <c r="C10665" s="39"/>
      <c r="D10665" s="39"/>
      <c r="E10665" s="39"/>
      <c r="F10665" s="41" t="str">
        <f aca="false">IF(A10665="","",MATCH(A10665,P_ID,1))</f>
        <v/>
      </c>
      <c r="G10665" s="41" t="str">
        <f aca="false">IF(A10665="","",INDEX(P_Svc,F10665))</f>
        <v/>
      </c>
      <c r="H10665" s="41" t="str">
        <f aca="false">IF(A10665="","",INDEX(P_Zone,F10665))</f>
        <v/>
      </c>
      <c r="I10665" s="41" t="str">
        <f aca="false">IF(A10665="","",IF(D10665="Delivered",IF(B10665&lt;=INDEX(P_Due,F10665),1,0),0))</f>
        <v/>
      </c>
    </row>
    <row r="10666" customFormat="false" ht="15" hidden="false" customHeight="false" outlineLevel="0" collapsed="false">
      <c r="A10666" s="37"/>
      <c r="B10666" s="38"/>
      <c r="C10666" s="39"/>
      <c r="D10666" s="39"/>
      <c r="E10666" s="39"/>
      <c r="F10666" s="41" t="str">
        <f aca="false">IF(A10666="","",MATCH(A10666,P_ID,1))</f>
        <v/>
      </c>
      <c r="G10666" s="41" t="str">
        <f aca="false">IF(A10666="","",INDEX(P_Svc,F10666))</f>
        <v/>
      </c>
      <c r="H10666" s="41" t="str">
        <f aca="false">IF(A10666="","",INDEX(P_Zone,F10666))</f>
        <v/>
      </c>
      <c r="I10666" s="41" t="str">
        <f aca="false">IF(A10666="","",IF(D10666="Delivered",IF(B10666&lt;=INDEX(P_Due,F10666),1,0),0))</f>
        <v/>
      </c>
    </row>
    <row r="10667" customFormat="false" ht="15" hidden="false" customHeight="false" outlineLevel="0" collapsed="false">
      <c r="A10667" s="37"/>
      <c r="B10667" s="38"/>
      <c r="C10667" s="39"/>
      <c r="D10667" s="39"/>
      <c r="E10667" s="39"/>
      <c r="F10667" s="41" t="str">
        <f aca="false">IF(A10667="","",MATCH(A10667,P_ID,1))</f>
        <v/>
      </c>
      <c r="G10667" s="41" t="str">
        <f aca="false">IF(A10667="","",INDEX(P_Svc,F10667))</f>
        <v/>
      </c>
      <c r="H10667" s="41" t="str">
        <f aca="false">IF(A10667="","",INDEX(P_Zone,F10667))</f>
        <v/>
      </c>
      <c r="I10667" s="41" t="str">
        <f aca="false">IF(A10667="","",IF(D10667="Delivered",IF(B10667&lt;=INDEX(P_Due,F10667),1,0),0))</f>
        <v/>
      </c>
    </row>
    <row r="10668" customFormat="false" ht="15" hidden="false" customHeight="false" outlineLevel="0" collapsed="false">
      <c r="A10668" s="37"/>
      <c r="B10668" s="38"/>
      <c r="C10668" s="39"/>
      <c r="D10668" s="39"/>
      <c r="E10668" s="39"/>
      <c r="F10668" s="41" t="str">
        <f aca="false">IF(A10668="","",MATCH(A10668,P_ID,1))</f>
        <v/>
      </c>
      <c r="G10668" s="41" t="str">
        <f aca="false">IF(A10668="","",INDEX(P_Svc,F10668))</f>
        <v/>
      </c>
      <c r="H10668" s="41" t="str">
        <f aca="false">IF(A10668="","",INDEX(P_Zone,F10668))</f>
        <v/>
      </c>
      <c r="I10668" s="41" t="str">
        <f aca="false">IF(A10668="","",IF(D10668="Delivered",IF(B10668&lt;=INDEX(P_Due,F10668),1,0),0))</f>
        <v/>
      </c>
    </row>
    <row r="10669" customFormat="false" ht="15" hidden="false" customHeight="false" outlineLevel="0" collapsed="false">
      <c r="A10669" s="37"/>
      <c r="B10669" s="38"/>
      <c r="C10669" s="39"/>
      <c r="D10669" s="39"/>
      <c r="E10669" s="39"/>
      <c r="F10669" s="41" t="str">
        <f aca="false">IF(A10669="","",MATCH(A10669,P_ID,1))</f>
        <v/>
      </c>
      <c r="G10669" s="41" t="str">
        <f aca="false">IF(A10669="","",INDEX(P_Svc,F10669))</f>
        <v/>
      </c>
      <c r="H10669" s="41" t="str">
        <f aca="false">IF(A10669="","",INDEX(P_Zone,F10669))</f>
        <v/>
      </c>
      <c r="I10669" s="41" t="str">
        <f aca="false">IF(A10669="","",IF(D10669="Delivered",IF(B10669&lt;=INDEX(P_Due,F10669),1,0),0))</f>
        <v/>
      </c>
    </row>
    <row r="10670" customFormat="false" ht="15" hidden="false" customHeight="false" outlineLevel="0" collapsed="false">
      <c r="A10670" s="37"/>
      <c r="B10670" s="38"/>
      <c r="C10670" s="39"/>
      <c r="D10670" s="39"/>
      <c r="E10670" s="39"/>
      <c r="F10670" s="41" t="str">
        <f aca="false">IF(A10670="","",MATCH(A10670,P_ID,1))</f>
        <v/>
      </c>
      <c r="G10670" s="41" t="str">
        <f aca="false">IF(A10670="","",INDEX(P_Svc,F10670))</f>
        <v/>
      </c>
      <c r="H10670" s="41" t="str">
        <f aca="false">IF(A10670="","",INDEX(P_Zone,F10670))</f>
        <v/>
      </c>
      <c r="I10670" s="41" t="str">
        <f aca="false">IF(A10670="","",IF(D10670="Delivered",IF(B10670&lt;=INDEX(P_Due,F10670),1,0),0))</f>
        <v/>
      </c>
    </row>
    <row r="10671" customFormat="false" ht="15" hidden="false" customHeight="false" outlineLevel="0" collapsed="false">
      <c r="A10671" s="37"/>
      <c r="B10671" s="38"/>
      <c r="C10671" s="39"/>
      <c r="D10671" s="39"/>
      <c r="E10671" s="39"/>
      <c r="F10671" s="41" t="str">
        <f aca="false">IF(A10671="","",MATCH(A10671,P_ID,1))</f>
        <v/>
      </c>
      <c r="G10671" s="41" t="str">
        <f aca="false">IF(A10671="","",INDEX(P_Svc,F10671))</f>
        <v/>
      </c>
      <c r="H10671" s="41" t="str">
        <f aca="false">IF(A10671="","",INDEX(P_Zone,F10671))</f>
        <v/>
      </c>
      <c r="I10671" s="41" t="str">
        <f aca="false">IF(A10671="","",IF(D10671="Delivered",IF(B10671&lt;=INDEX(P_Due,F10671),1,0),0))</f>
        <v/>
      </c>
    </row>
    <row r="10672" customFormat="false" ht="15" hidden="false" customHeight="false" outlineLevel="0" collapsed="false">
      <c r="A10672" s="37"/>
      <c r="B10672" s="38"/>
      <c r="C10672" s="39"/>
      <c r="D10672" s="39"/>
      <c r="E10672" s="39"/>
      <c r="F10672" s="41" t="str">
        <f aca="false">IF(A10672="","",MATCH(A10672,P_ID,1))</f>
        <v/>
      </c>
      <c r="G10672" s="41" t="str">
        <f aca="false">IF(A10672="","",INDEX(P_Svc,F10672))</f>
        <v/>
      </c>
      <c r="H10672" s="41" t="str">
        <f aca="false">IF(A10672="","",INDEX(P_Zone,F10672))</f>
        <v/>
      </c>
      <c r="I10672" s="41" t="str">
        <f aca="false">IF(A10672="","",IF(D10672="Delivered",IF(B10672&lt;=INDEX(P_Due,F10672),1,0),0))</f>
        <v/>
      </c>
    </row>
    <row r="10673" customFormat="false" ht="15" hidden="false" customHeight="false" outlineLevel="0" collapsed="false">
      <c r="A10673" s="37"/>
      <c r="B10673" s="38"/>
      <c r="C10673" s="39"/>
      <c r="D10673" s="39"/>
      <c r="E10673" s="39"/>
      <c r="F10673" s="41" t="str">
        <f aca="false">IF(A10673="","",MATCH(A10673,P_ID,1))</f>
        <v/>
      </c>
      <c r="G10673" s="41" t="str">
        <f aca="false">IF(A10673="","",INDEX(P_Svc,F10673))</f>
        <v/>
      </c>
      <c r="H10673" s="41" t="str">
        <f aca="false">IF(A10673="","",INDEX(P_Zone,F10673))</f>
        <v/>
      </c>
      <c r="I10673" s="41" t="str">
        <f aca="false">IF(A10673="","",IF(D10673="Delivered",IF(B10673&lt;=INDEX(P_Due,F10673),1,0),0))</f>
        <v/>
      </c>
    </row>
    <row r="10674" customFormat="false" ht="15" hidden="false" customHeight="false" outlineLevel="0" collapsed="false">
      <c r="A10674" s="37"/>
      <c r="B10674" s="38"/>
      <c r="C10674" s="39"/>
      <c r="D10674" s="39"/>
      <c r="E10674" s="39"/>
      <c r="F10674" s="41" t="str">
        <f aca="false">IF(A10674="","",MATCH(A10674,P_ID,1))</f>
        <v/>
      </c>
      <c r="G10674" s="41" t="str">
        <f aca="false">IF(A10674="","",INDEX(P_Svc,F10674))</f>
        <v/>
      </c>
      <c r="H10674" s="41" t="str">
        <f aca="false">IF(A10674="","",INDEX(P_Zone,F10674))</f>
        <v/>
      </c>
      <c r="I10674" s="41" t="str">
        <f aca="false">IF(A10674="","",IF(D10674="Delivered",IF(B10674&lt;=INDEX(P_Due,F10674),1,0),0))</f>
        <v/>
      </c>
    </row>
    <row r="10675" customFormat="false" ht="15" hidden="false" customHeight="false" outlineLevel="0" collapsed="false">
      <c r="A10675" s="37"/>
      <c r="B10675" s="38"/>
      <c r="C10675" s="39"/>
      <c r="D10675" s="39"/>
      <c r="E10675" s="39"/>
      <c r="F10675" s="41" t="str">
        <f aca="false">IF(A10675="","",MATCH(A10675,P_ID,1))</f>
        <v/>
      </c>
      <c r="G10675" s="41" t="str">
        <f aca="false">IF(A10675="","",INDEX(P_Svc,F10675))</f>
        <v/>
      </c>
      <c r="H10675" s="41" t="str">
        <f aca="false">IF(A10675="","",INDEX(P_Zone,F10675))</f>
        <v/>
      </c>
      <c r="I10675" s="41" t="str">
        <f aca="false">IF(A10675="","",IF(D10675="Delivered",IF(B10675&lt;=INDEX(P_Due,F10675),1,0),0))</f>
        <v/>
      </c>
    </row>
    <row r="10676" customFormat="false" ht="15" hidden="false" customHeight="false" outlineLevel="0" collapsed="false">
      <c r="A10676" s="37"/>
      <c r="B10676" s="38"/>
      <c r="C10676" s="39"/>
      <c r="D10676" s="39"/>
      <c r="E10676" s="39"/>
      <c r="F10676" s="41" t="str">
        <f aca="false">IF(A10676="","",MATCH(A10676,P_ID,1))</f>
        <v/>
      </c>
      <c r="G10676" s="41" t="str">
        <f aca="false">IF(A10676="","",INDEX(P_Svc,F10676))</f>
        <v/>
      </c>
      <c r="H10676" s="41" t="str">
        <f aca="false">IF(A10676="","",INDEX(P_Zone,F10676))</f>
        <v/>
      </c>
      <c r="I10676" s="41" t="str">
        <f aca="false">IF(A10676="","",IF(D10676="Delivered",IF(B10676&lt;=INDEX(P_Due,F10676),1,0),0))</f>
        <v/>
      </c>
    </row>
    <row r="10677" customFormat="false" ht="15" hidden="false" customHeight="false" outlineLevel="0" collapsed="false">
      <c r="A10677" s="37"/>
      <c r="B10677" s="38"/>
      <c r="C10677" s="39"/>
      <c r="D10677" s="39"/>
      <c r="E10677" s="39"/>
      <c r="F10677" s="41" t="str">
        <f aca="false">IF(A10677="","",MATCH(A10677,P_ID,1))</f>
        <v/>
      </c>
      <c r="G10677" s="41" t="str">
        <f aca="false">IF(A10677="","",INDEX(P_Svc,F10677))</f>
        <v/>
      </c>
      <c r="H10677" s="41" t="str">
        <f aca="false">IF(A10677="","",INDEX(P_Zone,F10677))</f>
        <v/>
      </c>
      <c r="I10677" s="41" t="str">
        <f aca="false">IF(A10677="","",IF(D10677="Delivered",IF(B10677&lt;=INDEX(P_Due,F10677),1,0),0))</f>
        <v/>
      </c>
    </row>
    <row r="10678" customFormat="false" ht="15" hidden="false" customHeight="false" outlineLevel="0" collapsed="false">
      <c r="A10678" s="37"/>
      <c r="B10678" s="38"/>
      <c r="C10678" s="39"/>
      <c r="D10678" s="39"/>
      <c r="E10678" s="39"/>
      <c r="F10678" s="41" t="str">
        <f aca="false">IF(A10678="","",MATCH(A10678,P_ID,1))</f>
        <v/>
      </c>
      <c r="G10678" s="41" t="str">
        <f aca="false">IF(A10678="","",INDEX(P_Svc,F10678))</f>
        <v/>
      </c>
      <c r="H10678" s="41" t="str">
        <f aca="false">IF(A10678="","",INDEX(P_Zone,F10678))</f>
        <v/>
      </c>
      <c r="I10678" s="41" t="str">
        <f aca="false">IF(A10678="","",IF(D10678="Delivered",IF(B10678&lt;=INDEX(P_Due,F10678),1,0),0))</f>
        <v/>
      </c>
    </row>
    <row r="10679" customFormat="false" ht="15" hidden="false" customHeight="false" outlineLevel="0" collapsed="false">
      <c r="A10679" s="37"/>
      <c r="B10679" s="38"/>
      <c r="C10679" s="39"/>
      <c r="D10679" s="39"/>
      <c r="E10679" s="39"/>
      <c r="F10679" s="41" t="str">
        <f aca="false">IF(A10679="","",MATCH(A10679,P_ID,1))</f>
        <v/>
      </c>
      <c r="G10679" s="41" t="str">
        <f aca="false">IF(A10679="","",INDEX(P_Svc,F10679))</f>
        <v/>
      </c>
      <c r="H10679" s="41" t="str">
        <f aca="false">IF(A10679="","",INDEX(P_Zone,F10679))</f>
        <v/>
      </c>
      <c r="I10679" s="41" t="str">
        <f aca="false">IF(A10679="","",IF(D10679="Delivered",IF(B10679&lt;=INDEX(P_Due,F10679),1,0),0))</f>
        <v/>
      </c>
    </row>
    <row r="10680" customFormat="false" ht="15" hidden="false" customHeight="false" outlineLevel="0" collapsed="false">
      <c r="A10680" s="37"/>
      <c r="B10680" s="38"/>
      <c r="C10680" s="39"/>
      <c r="D10680" s="39"/>
      <c r="E10680" s="39"/>
      <c r="F10680" s="41" t="str">
        <f aca="false">IF(A10680="","",MATCH(A10680,P_ID,1))</f>
        <v/>
      </c>
      <c r="G10680" s="41" t="str">
        <f aca="false">IF(A10680="","",INDEX(P_Svc,F10680))</f>
        <v/>
      </c>
      <c r="H10680" s="41" t="str">
        <f aca="false">IF(A10680="","",INDEX(P_Zone,F10680))</f>
        <v/>
      </c>
      <c r="I10680" s="41" t="str">
        <f aca="false">IF(A10680="","",IF(D10680="Delivered",IF(B10680&lt;=INDEX(P_Due,F10680),1,0),0))</f>
        <v/>
      </c>
    </row>
    <row r="10681" customFormat="false" ht="15" hidden="false" customHeight="false" outlineLevel="0" collapsed="false">
      <c r="A10681" s="37"/>
      <c r="B10681" s="38"/>
      <c r="C10681" s="39"/>
      <c r="D10681" s="39"/>
      <c r="E10681" s="39"/>
      <c r="F10681" s="41" t="str">
        <f aca="false">IF(A10681="","",MATCH(A10681,P_ID,1))</f>
        <v/>
      </c>
      <c r="G10681" s="41" t="str">
        <f aca="false">IF(A10681="","",INDEX(P_Svc,F10681))</f>
        <v/>
      </c>
      <c r="H10681" s="41" t="str">
        <f aca="false">IF(A10681="","",INDEX(P_Zone,F10681))</f>
        <v/>
      </c>
      <c r="I10681" s="41" t="str">
        <f aca="false">IF(A10681="","",IF(D10681="Delivered",IF(B10681&lt;=INDEX(P_Due,F10681),1,0),0))</f>
        <v/>
      </c>
    </row>
    <row r="10682" customFormat="false" ht="15" hidden="false" customHeight="false" outlineLevel="0" collapsed="false">
      <c r="A10682" s="37"/>
      <c r="B10682" s="38"/>
      <c r="C10682" s="39"/>
      <c r="D10682" s="39"/>
      <c r="E10682" s="39"/>
      <c r="F10682" s="41" t="str">
        <f aca="false">IF(A10682="","",MATCH(A10682,P_ID,1))</f>
        <v/>
      </c>
      <c r="G10682" s="41" t="str">
        <f aca="false">IF(A10682="","",INDEX(P_Svc,F10682))</f>
        <v/>
      </c>
      <c r="H10682" s="41" t="str">
        <f aca="false">IF(A10682="","",INDEX(P_Zone,F10682))</f>
        <v/>
      </c>
      <c r="I10682" s="41" t="str">
        <f aca="false">IF(A10682="","",IF(D10682="Delivered",IF(B10682&lt;=INDEX(P_Due,F10682),1,0),0))</f>
        <v/>
      </c>
    </row>
    <row r="10683" customFormat="false" ht="15" hidden="false" customHeight="false" outlineLevel="0" collapsed="false">
      <c r="A10683" s="37"/>
      <c r="B10683" s="38"/>
      <c r="C10683" s="39"/>
      <c r="D10683" s="39"/>
      <c r="E10683" s="39"/>
      <c r="F10683" s="41" t="str">
        <f aca="false">IF(A10683="","",MATCH(A10683,P_ID,1))</f>
        <v/>
      </c>
      <c r="G10683" s="41" t="str">
        <f aca="false">IF(A10683="","",INDEX(P_Svc,F10683))</f>
        <v/>
      </c>
      <c r="H10683" s="41" t="str">
        <f aca="false">IF(A10683="","",INDEX(P_Zone,F10683))</f>
        <v/>
      </c>
      <c r="I10683" s="41" t="str">
        <f aca="false">IF(A10683="","",IF(D10683="Delivered",IF(B10683&lt;=INDEX(P_Due,F10683),1,0),0))</f>
        <v/>
      </c>
    </row>
    <row r="10684" customFormat="false" ht="15" hidden="false" customHeight="false" outlineLevel="0" collapsed="false">
      <c r="A10684" s="37"/>
      <c r="B10684" s="38"/>
      <c r="C10684" s="39"/>
      <c r="D10684" s="39"/>
      <c r="E10684" s="39"/>
      <c r="F10684" s="41" t="str">
        <f aca="false">IF(A10684="","",MATCH(A10684,P_ID,1))</f>
        <v/>
      </c>
      <c r="G10684" s="41" t="str">
        <f aca="false">IF(A10684="","",INDEX(P_Svc,F10684))</f>
        <v/>
      </c>
      <c r="H10684" s="41" t="str">
        <f aca="false">IF(A10684="","",INDEX(P_Zone,F10684))</f>
        <v/>
      </c>
      <c r="I10684" s="41" t="str">
        <f aca="false">IF(A10684="","",IF(D10684="Delivered",IF(B10684&lt;=INDEX(P_Due,F10684),1,0),0))</f>
        <v/>
      </c>
    </row>
    <row r="10685" customFormat="false" ht="15" hidden="false" customHeight="false" outlineLevel="0" collapsed="false">
      <c r="A10685" s="37"/>
      <c r="B10685" s="38"/>
      <c r="C10685" s="39"/>
      <c r="D10685" s="39"/>
      <c r="E10685" s="39"/>
      <c r="F10685" s="41" t="str">
        <f aca="false">IF(A10685="","",MATCH(A10685,P_ID,1))</f>
        <v/>
      </c>
      <c r="G10685" s="41" t="str">
        <f aca="false">IF(A10685="","",INDEX(P_Svc,F10685))</f>
        <v/>
      </c>
      <c r="H10685" s="41" t="str">
        <f aca="false">IF(A10685="","",INDEX(P_Zone,F10685))</f>
        <v/>
      </c>
      <c r="I10685" s="41" t="str">
        <f aca="false">IF(A10685="","",IF(D10685="Delivered",IF(B10685&lt;=INDEX(P_Due,F10685),1,0),0))</f>
        <v/>
      </c>
    </row>
    <row r="10686" customFormat="false" ht="15" hidden="false" customHeight="false" outlineLevel="0" collapsed="false">
      <c r="A10686" s="37"/>
      <c r="B10686" s="38"/>
      <c r="C10686" s="39"/>
      <c r="D10686" s="39"/>
      <c r="E10686" s="39"/>
      <c r="F10686" s="41" t="str">
        <f aca="false">IF(A10686="","",MATCH(A10686,P_ID,1))</f>
        <v/>
      </c>
      <c r="G10686" s="41" t="str">
        <f aca="false">IF(A10686="","",INDEX(P_Svc,F10686))</f>
        <v/>
      </c>
      <c r="H10686" s="41" t="str">
        <f aca="false">IF(A10686="","",INDEX(P_Zone,F10686))</f>
        <v/>
      </c>
      <c r="I10686" s="41" t="str">
        <f aca="false">IF(A10686="","",IF(D10686="Delivered",IF(B10686&lt;=INDEX(P_Due,F10686),1,0),0))</f>
        <v/>
      </c>
    </row>
    <row r="10687" customFormat="false" ht="15" hidden="false" customHeight="false" outlineLevel="0" collapsed="false">
      <c r="A10687" s="37"/>
      <c r="B10687" s="38"/>
      <c r="C10687" s="39"/>
      <c r="D10687" s="39"/>
      <c r="E10687" s="39"/>
      <c r="F10687" s="41" t="str">
        <f aca="false">IF(A10687="","",MATCH(A10687,P_ID,1))</f>
        <v/>
      </c>
      <c r="G10687" s="41" t="str">
        <f aca="false">IF(A10687="","",INDEX(P_Svc,F10687))</f>
        <v/>
      </c>
      <c r="H10687" s="41" t="str">
        <f aca="false">IF(A10687="","",INDEX(P_Zone,F10687))</f>
        <v/>
      </c>
      <c r="I10687" s="41" t="str">
        <f aca="false">IF(A10687="","",IF(D10687="Delivered",IF(B10687&lt;=INDEX(P_Due,F10687),1,0),0))</f>
        <v/>
      </c>
    </row>
    <row r="10688" customFormat="false" ht="15" hidden="false" customHeight="false" outlineLevel="0" collapsed="false">
      <c r="A10688" s="37"/>
      <c r="B10688" s="38"/>
      <c r="C10688" s="39"/>
      <c r="D10688" s="39"/>
      <c r="E10688" s="39"/>
      <c r="F10688" s="41" t="str">
        <f aca="false">IF(A10688="","",MATCH(A10688,P_ID,1))</f>
        <v/>
      </c>
      <c r="G10688" s="41" t="str">
        <f aca="false">IF(A10688="","",INDEX(P_Svc,F10688))</f>
        <v/>
      </c>
      <c r="H10688" s="41" t="str">
        <f aca="false">IF(A10688="","",INDEX(P_Zone,F10688))</f>
        <v/>
      </c>
      <c r="I10688" s="41" t="str">
        <f aca="false">IF(A10688="","",IF(D10688="Delivered",IF(B10688&lt;=INDEX(P_Due,F10688),1,0),0))</f>
        <v/>
      </c>
    </row>
    <row r="10689" customFormat="false" ht="15" hidden="false" customHeight="false" outlineLevel="0" collapsed="false">
      <c r="A10689" s="37"/>
      <c r="B10689" s="38"/>
      <c r="C10689" s="39"/>
      <c r="D10689" s="39"/>
      <c r="E10689" s="39"/>
      <c r="F10689" s="41" t="str">
        <f aca="false">IF(A10689="","",MATCH(A10689,P_ID,1))</f>
        <v/>
      </c>
      <c r="G10689" s="41" t="str">
        <f aca="false">IF(A10689="","",INDEX(P_Svc,F10689))</f>
        <v/>
      </c>
      <c r="H10689" s="41" t="str">
        <f aca="false">IF(A10689="","",INDEX(P_Zone,F10689))</f>
        <v/>
      </c>
      <c r="I10689" s="41" t="str">
        <f aca="false">IF(A10689="","",IF(D10689="Delivered",IF(B10689&lt;=INDEX(P_Due,F10689),1,0),0))</f>
        <v/>
      </c>
    </row>
    <row r="10690" customFormat="false" ht="15" hidden="false" customHeight="false" outlineLevel="0" collapsed="false">
      <c r="A10690" s="37"/>
      <c r="B10690" s="38"/>
      <c r="C10690" s="39"/>
      <c r="D10690" s="39"/>
      <c r="E10690" s="39"/>
      <c r="F10690" s="41" t="str">
        <f aca="false">IF(A10690="","",MATCH(A10690,P_ID,1))</f>
        <v/>
      </c>
      <c r="G10690" s="41" t="str">
        <f aca="false">IF(A10690="","",INDEX(P_Svc,F10690))</f>
        <v/>
      </c>
      <c r="H10690" s="41" t="str">
        <f aca="false">IF(A10690="","",INDEX(P_Zone,F10690))</f>
        <v/>
      </c>
      <c r="I10690" s="41" t="str">
        <f aca="false">IF(A10690="","",IF(D10690="Delivered",IF(B10690&lt;=INDEX(P_Due,F10690),1,0),0))</f>
        <v/>
      </c>
    </row>
    <row r="10691" customFormat="false" ht="15" hidden="false" customHeight="false" outlineLevel="0" collapsed="false">
      <c r="A10691" s="37"/>
      <c r="B10691" s="38"/>
      <c r="C10691" s="39"/>
      <c r="D10691" s="39"/>
      <c r="E10691" s="39"/>
      <c r="F10691" s="41" t="str">
        <f aca="false">IF(A10691="","",MATCH(A10691,P_ID,1))</f>
        <v/>
      </c>
      <c r="G10691" s="41" t="str">
        <f aca="false">IF(A10691="","",INDEX(P_Svc,F10691))</f>
        <v/>
      </c>
      <c r="H10691" s="41" t="str">
        <f aca="false">IF(A10691="","",INDEX(P_Zone,F10691))</f>
        <v/>
      </c>
      <c r="I10691" s="41" t="str">
        <f aca="false">IF(A10691="","",IF(D10691="Delivered",IF(B10691&lt;=INDEX(P_Due,F10691),1,0),0))</f>
        <v/>
      </c>
    </row>
    <row r="10692" customFormat="false" ht="15" hidden="false" customHeight="false" outlineLevel="0" collapsed="false">
      <c r="A10692" s="37"/>
      <c r="B10692" s="38"/>
      <c r="C10692" s="39"/>
      <c r="D10692" s="39"/>
      <c r="E10692" s="39"/>
      <c r="F10692" s="41" t="str">
        <f aca="false">IF(A10692="","",MATCH(A10692,P_ID,1))</f>
        <v/>
      </c>
      <c r="G10692" s="41" t="str">
        <f aca="false">IF(A10692="","",INDEX(P_Svc,F10692))</f>
        <v/>
      </c>
      <c r="H10692" s="41" t="str">
        <f aca="false">IF(A10692="","",INDEX(P_Zone,F10692))</f>
        <v/>
      </c>
      <c r="I10692" s="41" t="str">
        <f aca="false">IF(A10692="","",IF(D10692="Delivered",IF(B10692&lt;=INDEX(P_Due,F10692),1,0),0))</f>
        <v/>
      </c>
    </row>
    <row r="10693" customFormat="false" ht="15" hidden="false" customHeight="false" outlineLevel="0" collapsed="false">
      <c r="A10693" s="37"/>
      <c r="B10693" s="38"/>
      <c r="C10693" s="39"/>
      <c r="D10693" s="39"/>
      <c r="E10693" s="39"/>
      <c r="F10693" s="41" t="str">
        <f aca="false">IF(A10693="","",MATCH(A10693,P_ID,1))</f>
        <v/>
      </c>
      <c r="G10693" s="41" t="str">
        <f aca="false">IF(A10693="","",INDEX(P_Svc,F10693))</f>
        <v/>
      </c>
      <c r="H10693" s="41" t="str">
        <f aca="false">IF(A10693="","",INDEX(P_Zone,F10693))</f>
        <v/>
      </c>
      <c r="I10693" s="41" t="str">
        <f aca="false">IF(A10693="","",IF(D10693="Delivered",IF(B10693&lt;=INDEX(P_Due,F10693),1,0),0))</f>
        <v/>
      </c>
    </row>
    <row r="10694" customFormat="false" ht="15" hidden="false" customHeight="false" outlineLevel="0" collapsed="false">
      <c r="A10694" s="37"/>
      <c r="B10694" s="38"/>
      <c r="C10694" s="39"/>
      <c r="D10694" s="39"/>
      <c r="E10694" s="39"/>
      <c r="F10694" s="41" t="str">
        <f aca="false">IF(A10694="","",MATCH(A10694,P_ID,1))</f>
        <v/>
      </c>
      <c r="G10694" s="41" t="str">
        <f aca="false">IF(A10694="","",INDEX(P_Svc,F10694))</f>
        <v/>
      </c>
      <c r="H10694" s="41" t="str">
        <f aca="false">IF(A10694="","",INDEX(P_Zone,F10694))</f>
        <v/>
      </c>
      <c r="I10694" s="41" t="str">
        <f aca="false">IF(A10694="","",IF(D10694="Delivered",IF(B10694&lt;=INDEX(P_Due,F10694),1,0),0))</f>
        <v/>
      </c>
    </row>
    <row r="10695" customFormat="false" ht="15" hidden="false" customHeight="false" outlineLevel="0" collapsed="false">
      <c r="A10695" s="37"/>
      <c r="B10695" s="38"/>
      <c r="C10695" s="39"/>
      <c r="D10695" s="39"/>
      <c r="E10695" s="39"/>
      <c r="F10695" s="41" t="str">
        <f aca="false">IF(A10695="","",MATCH(A10695,P_ID,1))</f>
        <v/>
      </c>
      <c r="G10695" s="41" t="str">
        <f aca="false">IF(A10695="","",INDEX(P_Svc,F10695))</f>
        <v/>
      </c>
      <c r="H10695" s="41" t="str">
        <f aca="false">IF(A10695="","",INDEX(P_Zone,F10695))</f>
        <v/>
      </c>
      <c r="I10695" s="41" t="str">
        <f aca="false">IF(A10695="","",IF(D10695="Delivered",IF(B10695&lt;=INDEX(P_Due,F10695),1,0),0))</f>
        <v/>
      </c>
    </row>
    <row r="10696" customFormat="false" ht="15" hidden="false" customHeight="false" outlineLevel="0" collapsed="false">
      <c r="A10696" s="37"/>
      <c r="B10696" s="38"/>
      <c r="C10696" s="39"/>
      <c r="D10696" s="39"/>
      <c r="E10696" s="39"/>
      <c r="F10696" s="41" t="str">
        <f aca="false">IF(A10696="","",MATCH(A10696,P_ID,1))</f>
        <v/>
      </c>
      <c r="G10696" s="41" t="str">
        <f aca="false">IF(A10696="","",INDEX(P_Svc,F10696))</f>
        <v/>
      </c>
      <c r="H10696" s="41" t="str">
        <f aca="false">IF(A10696="","",INDEX(P_Zone,F10696))</f>
        <v/>
      </c>
      <c r="I10696" s="41" t="str">
        <f aca="false">IF(A10696="","",IF(D10696="Delivered",IF(B10696&lt;=INDEX(P_Due,F10696),1,0),0))</f>
        <v/>
      </c>
    </row>
    <row r="10697" customFormat="false" ht="15" hidden="false" customHeight="false" outlineLevel="0" collapsed="false">
      <c r="A10697" s="37"/>
      <c r="B10697" s="38"/>
      <c r="C10697" s="39"/>
      <c r="D10697" s="39"/>
      <c r="E10697" s="39"/>
      <c r="F10697" s="41" t="str">
        <f aca="false">IF(A10697="","",MATCH(A10697,P_ID,1))</f>
        <v/>
      </c>
      <c r="G10697" s="41" t="str">
        <f aca="false">IF(A10697="","",INDEX(P_Svc,F10697))</f>
        <v/>
      </c>
      <c r="H10697" s="41" t="str">
        <f aca="false">IF(A10697="","",INDEX(P_Zone,F10697))</f>
        <v/>
      </c>
      <c r="I10697" s="41" t="str">
        <f aca="false">IF(A10697="","",IF(D10697="Delivered",IF(B10697&lt;=INDEX(P_Due,F10697),1,0),0))</f>
        <v/>
      </c>
    </row>
    <row r="10698" customFormat="false" ht="15" hidden="false" customHeight="false" outlineLevel="0" collapsed="false">
      <c r="A10698" s="37"/>
      <c r="B10698" s="38"/>
      <c r="C10698" s="39"/>
      <c r="D10698" s="39"/>
      <c r="E10698" s="39"/>
      <c r="F10698" s="41" t="str">
        <f aca="false">IF(A10698="","",MATCH(A10698,P_ID,1))</f>
        <v/>
      </c>
      <c r="G10698" s="41" t="str">
        <f aca="false">IF(A10698="","",INDEX(P_Svc,F10698))</f>
        <v/>
      </c>
      <c r="H10698" s="41" t="str">
        <f aca="false">IF(A10698="","",INDEX(P_Zone,F10698))</f>
        <v/>
      </c>
      <c r="I10698" s="41" t="str">
        <f aca="false">IF(A10698="","",IF(D10698="Delivered",IF(B10698&lt;=INDEX(P_Due,F10698),1,0),0))</f>
        <v/>
      </c>
    </row>
    <row r="10699" customFormat="false" ht="15" hidden="false" customHeight="false" outlineLevel="0" collapsed="false">
      <c r="A10699" s="37"/>
      <c r="B10699" s="38"/>
      <c r="C10699" s="39"/>
      <c r="D10699" s="39"/>
      <c r="E10699" s="39"/>
      <c r="F10699" s="41" t="str">
        <f aca="false">IF(A10699="","",MATCH(A10699,P_ID,1))</f>
        <v/>
      </c>
      <c r="G10699" s="41" t="str">
        <f aca="false">IF(A10699="","",INDEX(P_Svc,F10699))</f>
        <v/>
      </c>
      <c r="H10699" s="41" t="str">
        <f aca="false">IF(A10699="","",INDEX(P_Zone,F10699))</f>
        <v/>
      </c>
      <c r="I10699" s="41" t="str">
        <f aca="false">IF(A10699="","",IF(D10699="Delivered",IF(B10699&lt;=INDEX(P_Due,F10699),1,0),0))</f>
        <v/>
      </c>
    </row>
    <row r="10700" customFormat="false" ht="15" hidden="false" customHeight="false" outlineLevel="0" collapsed="false">
      <c r="A10700" s="37"/>
      <c r="B10700" s="38"/>
      <c r="C10700" s="39"/>
      <c r="D10700" s="39"/>
      <c r="E10700" s="39"/>
      <c r="F10700" s="41" t="str">
        <f aca="false">IF(A10700="","",MATCH(A10700,P_ID,1))</f>
        <v/>
      </c>
      <c r="G10700" s="41" t="str">
        <f aca="false">IF(A10700="","",INDEX(P_Svc,F10700))</f>
        <v/>
      </c>
      <c r="H10700" s="41" t="str">
        <f aca="false">IF(A10700="","",INDEX(P_Zone,F10700))</f>
        <v/>
      </c>
      <c r="I10700" s="41" t="str">
        <f aca="false">IF(A10700="","",IF(D10700="Delivered",IF(B10700&lt;=INDEX(P_Due,F10700),1,0),0))</f>
        <v/>
      </c>
    </row>
    <row r="10701" customFormat="false" ht="15" hidden="false" customHeight="false" outlineLevel="0" collapsed="false">
      <c r="A10701" s="37"/>
      <c r="B10701" s="38"/>
      <c r="C10701" s="39"/>
      <c r="D10701" s="39"/>
      <c r="E10701" s="39"/>
      <c r="F10701" s="41" t="str">
        <f aca="false">IF(A10701="","",MATCH(A10701,P_ID,1))</f>
        <v/>
      </c>
      <c r="G10701" s="41" t="str">
        <f aca="false">IF(A10701="","",INDEX(P_Svc,F10701))</f>
        <v/>
      </c>
      <c r="H10701" s="41" t="str">
        <f aca="false">IF(A10701="","",INDEX(P_Zone,F10701))</f>
        <v/>
      </c>
      <c r="I10701" s="41" t="str">
        <f aca="false">IF(A10701="","",IF(D10701="Delivered",IF(B10701&lt;=INDEX(P_Due,F10701),1,0),0))</f>
        <v/>
      </c>
    </row>
    <row r="10702" customFormat="false" ht="15" hidden="false" customHeight="false" outlineLevel="0" collapsed="false">
      <c r="A10702" s="37"/>
      <c r="B10702" s="38"/>
      <c r="C10702" s="39"/>
      <c r="D10702" s="39"/>
      <c r="E10702" s="39"/>
      <c r="F10702" s="41" t="str">
        <f aca="false">IF(A10702="","",MATCH(A10702,P_ID,1))</f>
        <v/>
      </c>
      <c r="G10702" s="41" t="str">
        <f aca="false">IF(A10702="","",INDEX(P_Svc,F10702))</f>
        <v/>
      </c>
      <c r="H10702" s="41" t="str">
        <f aca="false">IF(A10702="","",INDEX(P_Zone,F10702))</f>
        <v/>
      </c>
      <c r="I10702" s="41" t="str">
        <f aca="false">IF(A10702="","",IF(D10702="Delivered",IF(B10702&lt;=INDEX(P_Due,F10702),1,0),0))</f>
        <v/>
      </c>
    </row>
    <row r="10703" customFormat="false" ht="15" hidden="false" customHeight="false" outlineLevel="0" collapsed="false">
      <c r="A10703" s="37"/>
      <c r="B10703" s="38"/>
      <c r="C10703" s="39"/>
      <c r="D10703" s="39"/>
      <c r="E10703" s="39"/>
      <c r="F10703" s="41" t="str">
        <f aca="false">IF(A10703="","",MATCH(A10703,P_ID,1))</f>
        <v/>
      </c>
      <c r="G10703" s="41" t="str">
        <f aca="false">IF(A10703="","",INDEX(P_Svc,F10703))</f>
        <v/>
      </c>
      <c r="H10703" s="41" t="str">
        <f aca="false">IF(A10703="","",INDEX(P_Zone,F10703))</f>
        <v/>
      </c>
      <c r="I10703" s="41" t="str">
        <f aca="false">IF(A10703="","",IF(D10703="Delivered",IF(B10703&lt;=INDEX(P_Due,F10703),1,0),0))</f>
        <v/>
      </c>
    </row>
    <row r="10704" customFormat="false" ht="15" hidden="false" customHeight="false" outlineLevel="0" collapsed="false">
      <c r="A10704" s="37"/>
      <c r="B10704" s="38"/>
      <c r="C10704" s="39"/>
      <c r="D10704" s="39"/>
      <c r="E10704" s="39"/>
      <c r="F10704" s="41" t="str">
        <f aca="false">IF(A10704="","",MATCH(A10704,P_ID,1))</f>
        <v/>
      </c>
      <c r="G10704" s="41" t="str">
        <f aca="false">IF(A10704="","",INDEX(P_Svc,F10704))</f>
        <v/>
      </c>
      <c r="H10704" s="41" t="str">
        <f aca="false">IF(A10704="","",INDEX(P_Zone,F10704))</f>
        <v/>
      </c>
      <c r="I10704" s="41" t="str">
        <f aca="false">IF(A10704="","",IF(D10704="Delivered",IF(B10704&lt;=INDEX(P_Due,F10704),1,0),0))</f>
        <v/>
      </c>
    </row>
    <row r="10705" customFormat="false" ht="15" hidden="false" customHeight="false" outlineLevel="0" collapsed="false">
      <c r="A10705" s="37"/>
      <c r="B10705" s="38"/>
      <c r="C10705" s="39"/>
      <c r="D10705" s="39"/>
      <c r="E10705" s="39"/>
      <c r="F10705" s="41" t="str">
        <f aca="false">IF(A10705="","",MATCH(A10705,P_ID,1))</f>
        <v/>
      </c>
      <c r="G10705" s="41" t="str">
        <f aca="false">IF(A10705="","",INDEX(P_Svc,F10705))</f>
        <v/>
      </c>
      <c r="H10705" s="41" t="str">
        <f aca="false">IF(A10705="","",INDEX(P_Zone,F10705))</f>
        <v/>
      </c>
      <c r="I10705" s="41" t="str">
        <f aca="false">IF(A10705="","",IF(D10705="Delivered",IF(B10705&lt;=INDEX(P_Due,F10705),1,0),0))</f>
        <v/>
      </c>
    </row>
    <row r="10706" customFormat="false" ht="15" hidden="false" customHeight="false" outlineLevel="0" collapsed="false">
      <c r="A10706" s="37"/>
      <c r="B10706" s="38"/>
      <c r="C10706" s="39"/>
      <c r="D10706" s="39"/>
      <c r="E10706" s="39"/>
      <c r="F10706" s="41" t="str">
        <f aca="false">IF(A10706="","",MATCH(A10706,P_ID,1))</f>
        <v/>
      </c>
      <c r="G10706" s="41" t="str">
        <f aca="false">IF(A10706="","",INDEX(P_Svc,F10706))</f>
        <v/>
      </c>
      <c r="H10706" s="41" t="str">
        <f aca="false">IF(A10706="","",INDEX(P_Zone,F10706))</f>
        <v/>
      </c>
      <c r="I10706" s="41" t="str">
        <f aca="false">IF(A10706="","",IF(D10706="Delivered",IF(B10706&lt;=INDEX(P_Due,F10706),1,0),0))</f>
        <v/>
      </c>
    </row>
    <row r="10707" customFormat="false" ht="15" hidden="false" customHeight="false" outlineLevel="0" collapsed="false">
      <c r="A10707" s="37"/>
      <c r="B10707" s="38"/>
      <c r="C10707" s="39"/>
      <c r="D10707" s="39"/>
      <c r="E10707" s="39"/>
      <c r="F10707" s="41" t="str">
        <f aca="false">IF(A10707="","",MATCH(A10707,P_ID,1))</f>
        <v/>
      </c>
      <c r="G10707" s="41" t="str">
        <f aca="false">IF(A10707="","",INDEX(P_Svc,F10707))</f>
        <v/>
      </c>
      <c r="H10707" s="41" t="str">
        <f aca="false">IF(A10707="","",INDEX(P_Zone,F10707))</f>
        <v/>
      </c>
      <c r="I10707" s="41" t="str">
        <f aca="false">IF(A10707="","",IF(D10707="Delivered",IF(B10707&lt;=INDEX(P_Due,F10707),1,0),0))</f>
        <v/>
      </c>
    </row>
    <row r="10708" customFormat="false" ht="15" hidden="false" customHeight="false" outlineLevel="0" collapsed="false">
      <c r="A10708" s="37"/>
      <c r="B10708" s="38"/>
      <c r="C10708" s="39"/>
      <c r="D10708" s="39"/>
      <c r="E10708" s="39"/>
      <c r="F10708" s="41" t="str">
        <f aca="false">IF(A10708="","",MATCH(A10708,P_ID,1))</f>
        <v/>
      </c>
      <c r="G10708" s="41" t="str">
        <f aca="false">IF(A10708="","",INDEX(P_Svc,F10708))</f>
        <v/>
      </c>
      <c r="H10708" s="41" t="str">
        <f aca="false">IF(A10708="","",INDEX(P_Zone,F10708))</f>
        <v/>
      </c>
      <c r="I10708" s="41" t="str">
        <f aca="false">IF(A10708="","",IF(D10708="Delivered",IF(B10708&lt;=INDEX(P_Due,F10708),1,0),0))</f>
        <v/>
      </c>
    </row>
    <row r="10709" customFormat="false" ht="15" hidden="false" customHeight="false" outlineLevel="0" collapsed="false">
      <c r="A10709" s="37"/>
      <c r="B10709" s="38"/>
      <c r="C10709" s="39"/>
      <c r="D10709" s="39"/>
      <c r="E10709" s="39"/>
      <c r="F10709" s="41" t="str">
        <f aca="false">IF(A10709="","",MATCH(A10709,P_ID,1))</f>
        <v/>
      </c>
      <c r="G10709" s="41" t="str">
        <f aca="false">IF(A10709="","",INDEX(P_Svc,F10709))</f>
        <v/>
      </c>
      <c r="H10709" s="41" t="str">
        <f aca="false">IF(A10709="","",INDEX(P_Zone,F10709))</f>
        <v/>
      </c>
      <c r="I10709" s="41" t="str">
        <f aca="false">IF(A10709="","",IF(D10709="Delivered",IF(B10709&lt;=INDEX(P_Due,F10709),1,0),0))</f>
        <v/>
      </c>
    </row>
    <row r="10710" customFormat="false" ht="15" hidden="false" customHeight="false" outlineLevel="0" collapsed="false">
      <c r="A10710" s="37"/>
      <c r="B10710" s="38"/>
      <c r="C10710" s="39"/>
      <c r="D10710" s="39"/>
      <c r="E10710" s="39"/>
      <c r="F10710" s="41" t="str">
        <f aca="false">IF(A10710="","",MATCH(A10710,P_ID,1))</f>
        <v/>
      </c>
      <c r="G10710" s="41" t="str">
        <f aca="false">IF(A10710="","",INDEX(P_Svc,F10710))</f>
        <v/>
      </c>
      <c r="H10710" s="41" t="str">
        <f aca="false">IF(A10710="","",INDEX(P_Zone,F10710))</f>
        <v/>
      </c>
      <c r="I10710" s="41" t="str">
        <f aca="false">IF(A10710="","",IF(D10710="Delivered",IF(B10710&lt;=INDEX(P_Due,F10710),1,0),0))</f>
        <v/>
      </c>
    </row>
    <row r="10711" customFormat="false" ht="15" hidden="false" customHeight="false" outlineLevel="0" collapsed="false">
      <c r="A10711" s="37"/>
      <c r="B10711" s="38"/>
      <c r="C10711" s="39"/>
      <c r="D10711" s="39"/>
      <c r="E10711" s="39"/>
      <c r="F10711" s="41" t="str">
        <f aca="false">IF(A10711="","",MATCH(A10711,P_ID,1))</f>
        <v/>
      </c>
      <c r="G10711" s="41" t="str">
        <f aca="false">IF(A10711="","",INDEX(P_Svc,F10711))</f>
        <v/>
      </c>
      <c r="H10711" s="41" t="str">
        <f aca="false">IF(A10711="","",INDEX(P_Zone,F10711))</f>
        <v/>
      </c>
      <c r="I10711" s="41" t="str">
        <f aca="false">IF(A10711="","",IF(D10711="Delivered",IF(B10711&lt;=INDEX(P_Due,F10711),1,0),0))</f>
        <v/>
      </c>
    </row>
    <row r="10712" customFormat="false" ht="15" hidden="false" customHeight="false" outlineLevel="0" collapsed="false">
      <c r="A10712" s="37"/>
      <c r="B10712" s="38"/>
      <c r="C10712" s="39"/>
      <c r="D10712" s="39"/>
      <c r="E10712" s="39"/>
      <c r="F10712" s="41" t="str">
        <f aca="false">IF(A10712="","",MATCH(A10712,P_ID,1))</f>
        <v/>
      </c>
      <c r="G10712" s="41" t="str">
        <f aca="false">IF(A10712="","",INDEX(P_Svc,F10712))</f>
        <v/>
      </c>
      <c r="H10712" s="41" t="str">
        <f aca="false">IF(A10712="","",INDEX(P_Zone,F10712))</f>
        <v/>
      </c>
      <c r="I10712" s="41" t="str">
        <f aca="false">IF(A10712="","",IF(D10712="Delivered",IF(B10712&lt;=INDEX(P_Due,F10712),1,0),0))</f>
        <v/>
      </c>
    </row>
    <row r="10713" customFormat="false" ht="15" hidden="false" customHeight="false" outlineLevel="0" collapsed="false">
      <c r="A10713" s="37"/>
      <c r="B10713" s="38"/>
      <c r="C10713" s="39"/>
      <c r="D10713" s="39"/>
      <c r="E10713" s="39"/>
      <c r="F10713" s="41" t="str">
        <f aca="false">IF(A10713="","",MATCH(A10713,P_ID,1))</f>
        <v/>
      </c>
      <c r="G10713" s="41" t="str">
        <f aca="false">IF(A10713="","",INDEX(P_Svc,F10713))</f>
        <v/>
      </c>
      <c r="H10713" s="41" t="str">
        <f aca="false">IF(A10713="","",INDEX(P_Zone,F10713))</f>
        <v/>
      </c>
      <c r="I10713" s="41" t="str">
        <f aca="false">IF(A10713="","",IF(D10713="Delivered",IF(B10713&lt;=INDEX(P_Due,F10713),1,0),0))</f>
        <v/>
      </c>
    </row>
    <row r="10714" customFormat="false" ht="15" hidden="false" customHeight="false" outlineLevel="0" collapsed="false">
      <c r="A10714" s="37"/>
      <c r="B10714" s="38"/>
      <c r="C10714" s="39"/>
      <c r="D10714" s="39"/>
      <c r="E10714" s="39"/>
      <c r="F10714" s="41" t="str">
        <f aca="false">IF(A10714="","",MATCH(A10714,P_ID,1))</f>
        <v/>
      </c>
      <c r="G10714" s="41" t="str">
        <f aca="false">IF(A10714="","",INDEX(P_Svc,F10714))</f>
        <v/>
      </c>
      <c r="H10714" s="41" t="str">
        <f aca="false">IF(A10714="","",INDEX(P_Zone,F10714))</f>
        <v/>
      </c>
      <c r="I10714" s="41" t="str">
        <f aca="false">IF(A10714="","",IF(D10714="Delivered",IF(B10714&lt;=INDEX(P_Due,F10714),1,0),0))</f>
        <v/>
      </c>
    </row>
    <row r="10715" customFormat="false" ht="15" hidden="false" customHeight="false" outlineLevel="0" collapsed="false">
      <c r="A10715" s="37"/>
      <c r="B10715" s="38"/>
      <c r="C10715" s="39"/>
      <c r="D10715" s="39"/>
      <c r="E10715" s="39"/>
      <c r="F10715" s="41" t="str">
        <f aca="false">IF(A10715="","",MATCH(A10715,P_ID,1))</f>
        <v/>
      </c>
      <c r="G10715" s="41" t="str">
        <f aca="false">IF(A10715="","",INDEX(P_Svc,F10715))</f>
        <v/>
      </c>
      <c r="H10715" s="41" t="str">
        <f aca="false">IF(A10715="","",INDEX(P_Zone,F10715))</f>
        <v/>
      </c>
      <c r="I10715" s="41" t="str">
        <f aca="false">IF(A10715="","",IF(D10715="Delivered",IF(B10715&lt;=INDEX(P_Due,F10715),1,0),0))</f>
        <v/>
      </c>
    </row>
    <row r="10716" customFormat="false" ht="15" hidden="false" customHeight="false" outlineLevel="0" collapsed="false">
      <c r="A10716" s="37"/>
      <c r="B10716" s="38"/>
      <c r="C10716" s="39"/>
      <c r="D10716" s="39"/>
      <c r="E10716" s="39"/>
      <c r="F10716" s="41" t="str">
        <f aca="false">IF(A10716="","",MATCH(A10716,P_ID,1))</f>
        <v/>
      </c>
      <c r="G10716" s="41" t="str">
        <f aca="false">IF(A10716="","",INDEX(P_Svc,F10716))</f>
        <v/>
      </c>
      <c r="H10716" s="41" t="str">
        <f aca="false">IF(A10716="","",INDEX(P_Zone,F10716))</f>
        <v/>
      </c>
      <c r="I10716" s="41" t="str">
        <f aca="false">IF(A10716="","",IF(D10716="Delivered",IF(B10716&lt;=INDEX(P_Due,F10716),1,0),0))</f>
        <v/>
      </c>
    </row>
    <row r="10717" customFormat="false" ht="15" hidden="false" customHeight="false" outlineLevel="0" collapsed="false">
      <c r="A10717" s="37"/>
      <c r="B10717" s="38"/>
      <c r="C10717" s="39"/>
      <c r="D10717" s="39"/>
      <c r="E10717" s="39"/>
      <c r="F10717" s="41" t="str">
        <f aca="false">IF(A10717="","",MATCH(A10717,P_ID,1))</f>
        <v/>
      </c>
      <c r="G10717" s="41" t="str">
        <f aca="false">IF(A10717="","",INDEX(P_Svc,F10717))</f>
        <v/>
      </c>
      <c r="H10717" s="41" t="str">
        <f aca="false">IF(A10717="","",INDEX(P_Zone,F10717))</f>
        <v/>
      </c>
      <c r="I10717" s="41" t="str">
        <f aca="false">IF(A10717="","",IF(D10717="Delivered",IF(B10717&lt;=INDEX(P_Due,F10717),1,0),0))</f>
        <v/>
      </c>
    </row>
    <row r="10718" customFormat="false" ht="15" hidden="false" customHeight="false" outlineLevel="0" collapsed="false">
      <c r="A10718" s="37"/>
      <c r="B10718" s="38"/>
      <c r="C10718" s="39"/>
      <c r="D10718" s="39"/>
      <c r="E10718" s="39"/>
      <c r="F10718" s="41" t="str">
        <f aca="false">IF(A10718="","",MATCH(A10718,P_ID,1))</f>
        <v/>
      </c>
      <c r="G10718" s="41" t="str">
        <f aca="false">IF(A10718="","",INDEX(P_Svc,F10718))</f>
        <v/>
      </c>
      <c r="H10718" s="41" t="str">
        <f aca="false">IF(A10718="","",INDEX(P_Zone,F10718))</f>
        <v/>
      </c>
      <c r="I10718" s="41" t="str">
        <f aca="false">IF(A10718="","",IF(D10718="Delivered",IF(B10718&lt;=INDEX(P_Due,F10718),1,0),0))</f>
        <v/>
      </c>
    </row>
    <row r="10719" customFormat="false" ht="15" hidden="false" customHeight="false" outlineLevel="0" collapsed="false">
      <c r="A10719" s="37"/>
      <c r="B10719" s="38"/>
      <c r="C10719" s="39"/>
      <c r="D10719" s="39"/>
      <c r="E10719" s="39"/>
      <c r="F10719" s="41" t="str">
        <f aca="false">IF(A10719="","",MATCH(A10719,P_ID,1))</f>
        <v/>
      </c>
      <c r="G10719" s="41" t="str">
        <f aca="false">IF(A10719="","",INDEX(P_Svc,F10719))</f>
        <v/>
      </c>
      <c r="H10719" s="41" t="str">
        <f aca="false">IF(A10719="","",INDEX(P_Zone,F10719))</f>
        <v/>
      </c>
      <c r="I10719" s="41" t="str">
        <f aca="false">IF(A10719="","",IF(D10719="Delivered",IF(B10719&lt;=INDEX(P_Due,F10719),1,0),0))</f>
        <v/>
      </c>
    </row>
    <row r="10720" customFormat="false" ht="15" hidden="false" customHeight="false" outlineLevel="0" collapsed="false">
      <c r="A10720" s="37"/>
      <c r="B10720" s="38"/>
      <c r="C10720" s="39"/>
      <c r="D10720" s="39"/>
      <c r="E10720" s="39"/>
      <c r="F10720" s="41" t="str">
        <f aca="false">IF(A10720="","",MATCH(A10720,P_ID,1))</f>
        <v/>
      </c>
      <c r="G10720" s="41" t="str">
        <f aca="false">IF(A10720="","",INDEX(P_Svc,F10720))</f>
        <v/>
      </c>
      <c r="H10720" s="41" t="str">
        <f aca="false">IF(A10720="","",INDEX(P_Zone,F10720))</f>
        <v/>
      </c>
      <c r="I10720" s="41" t="str">
        <f aca="false">IF(A10720="","",IF(D10720="Delivered",IF(B10720&lt;=INDEX(P_Due,F10720),1,0),0))</f>
        <v/>
      </c>
    </row>
    <row r="10721" customFormat="false" ht="15" hidden="false" customHeight="false" outlineLevel="0" collapsed="false">
      <c r="A10721" s="37"/>
      <c r="B10721" s="38"/>
      <c r="C10721" s="39"/>
      <c r="D10721" s="39"/>
      <c r="E10721" s="39"/>
      <c r="F10721" s="41" t="str">
        <f aca="false">IF(A10721="","",MATCH(A10721,P_ID,1))</f>
        <v/>
      </c>
      <c r="G10721" s="41" t="str">
        <f aca="false">IF(A10721="","",INDEX(P_Svc,F10721))</f>
        <v/>
      </c>
      <c r="H10721" s="41" t="str">
        <f aca="false">IF(A10721="","",INDEX(P_Zone,F10721))</f>
        <v/>
      </c>
      <c r="I10721" s="41" t="str">
        <f aca="false">IF(A10721="","",IF(D10721="Delivered",IF(B10721&lt;=INDEX(P_Due,F10721),1,0),0))</f>
        <v/>
      </c>
    </row>
    <row r="10722" customFormat="false" ht="15" hidden="false" customHeight="false" outlineLevel="0" collapsed="false">
      <c r="A10722" s="37"/>
      <c r="B10722" s="38"/>
      <c r="C10722" s="39"/>
      <c r="D10722" s="39"/>
      <c r="E10722" s="39"/>
      <c r="F10722" s="41" t="str">
        <f aca="false">IF(A10722="","",MATCH(A10722,P_ID,1))</f>
        <v/>
      </c>
      <c r="G10722" s="41" t="str">
        <f aca="false">IF(A10722="","",INDEX(P_Svc,F10722))</f>
        <v/>
      </c>
      <c r="H10722" s="41" t="str">
        <f aca="false">IF(A10722="","",INDEX(P_Zone,F10722))</f>
        <v/>
      </c>
      <c r="I10722" s="41" t="str">
        <f aca="false">IF(A10722="","",IF(D10722="Delivered",IF(B10722&lt;=INDEX(P_Due,F10722),1,0),0))</f>
        <v/>
      </c>
    </row>
    <row r="10723" customFormat="false" ht="15" hidden="false" customHeight="false" outlineLevel="0" collapsed="false">
      <c r="A10723" s="37"/>
      <c r="B10723" s="38"/>
      <c r="C10723" s="39"/>
      <c r="D10723" s="39"/>
      <c r="E10723" s="39"/>
      <c r="F10723" s="41" t="str">
        <f aca="false">IF(A10723="","",MATCH(A10723,P_ID,1))</f>
        <v/>
      </c>
      <c r="G10723" s="41" t="str">
        <f aca="false">IF(A10723="","",INDEX(P_Svc,F10723))</f>
        <v/>
      </c>
      <c r="H10723" s="41" t="str">
        <f aca="false">IF(A10723="","",INDEX(P_Zone,F10723))</f>
        <v/>
      </c>
      <c r="I10723" s="41" t="str">
        <f aca="false">IF(A10723="","",IF(D10723="Delivered",IF(B10723&lt;=INDEX(P_Due,F10723),1,0),0))</f>
        <v/>
      </c>
    </row>
    <row r="10724" customFormat="false" ht="15" hidden="false" customHeight="false" outlineLevel="0" collapsed="false">
      <c r="A10724" s="37"/>
      <c r="B10724" s="38"/>
      <c r="C10724" s="39"/>
      <c r="D10724" s="39"/>
      <c r="E10724" s="39"/>
      <c r="F10724" s="41" t="str">
        <f aca="false">IF(A10724="","",MATCH(A10724,P_ID,1))</f>
        <v/>
      </c>
      <c r="G10724" s="41" t="str">
        <f aca="false">IF(A10724="","",INDEX(P_Svc,F10724))</f>
        <v/>
      </c>
      <c r="H10724" s="41" t="str">
        <f aca="false">IF(A10724="","",INDEX(P_Zone,F10724))</f>
        <v/>
      </c>
      <c r="I10724" s="41" t="str">
        <f aca="false">IF(A10724="","",IF(D10724="Delivered",IF(B10724&lt;=INDEX(P_Due,F10724),1,0),0))</f>
        <v/>
      </c>
    </row>
    <row r="10725" customFormat="false" ht="15" hidden="false" customHeight="false" outlineLevel="0" collapsed="false">
      <c r="A10725" s="37"/>
      <c r="B10725" s="38"/>
      <c r="C10725" s="39"/>
      <c r="D10725" s="39"/>
      <c r="E10725" s="39"/>
      <c r="F10725" s="41" t="str">
        <f aca="false">IF(A10725="","",MATCH(A10725,P_ID,1))</f>
        <v/>
      </c>
      <c r="G10725" s="41" t="str">
        <f aca="false">IF(A10725="","",INDEX(P_Svc,F10725))</f>
        <v/>
      </c>
      <c r="H10725" s="41" t="str">
        <f aca="false">IF(A10725="","",INDEX(P_Zone,F10725))</f>
        <v/>
      </c>
      <c r="I10725" s="41" t="str">
        <f aca="false">IF(A10725="","",IF(D10725="Delivered",IF(B10725&lt;=INDEX(P_Due,F10725),1,0),0))</f>
        <v/>
      </c>
    </row>
    <row r="10726" customFormat="false" ht="15" hidden="false" customHeight="false" outlineLevel="0" collapsed="false">
      <c r="A10726" s="37"/>
      <c r="B10726" s="38"/>
      <c r="C10726" s="39"/>
      <c r="D10726" s="39"/>
      <c r="E10726" s="39"/>
      <c r="F10726" s="41" t="str">
        <f aca="false">IF(A10726="","",MATCH(A10726,P_ID,1))</f>
        <v/>
      </c>
      <c r="G10726" s="41" t="str">
        <f aca="false">IF(A10726="","",INDEX(P_Svc,F10726))</f>
        <v/>
      </c>
      <c r="H10726" s="41" t="str">
        <f aca="false">IF(A10726="","",INDEX(P_Zone,F10726))</f>
        <v/>
      </c>
      <c r="I10726" s="41" t="str">
        <f aca="false">IF(A10726="","",IF(D10726="Delivered",IF(B10726&lt;=INDEX(P_Due,F10726),1,0),0))</f>
        <v/>
      </c>
    </row>
    <row r="10727" customFormat="false" ht="15" hidden="false" customHeight="false" outlineLevel="0" collapsed="false">
      <c r="A10727" s="37"/>
      <c r="B10727" s="38"/>
      <c r="C10727" s="39"/>
      <c r="D10727" s="39"/>
      <c r="E10727" s="39"/>
      <c r="F10727" s="41" t="str">
        <f aca="false">IF(A10727="","",MATCH(A10727,P_ID,1))</f>
        <v/>
      </c>
      <c r="G10727" s="41" t="str">
        <f aca="false">IF(A10727="","",INDEX(P_Svc,F10727))</f>
        <v/>
      </c>
      <c r="H10727" s="41" t="str">
        <f aca="false">IF(A10727="","",INDEX(P_Zone,F10727))</f>
        <v/>
      </c>
      <c r="I10727" s="41" t="str">
        <f aca="false">IF(A10727="","",IF(D10727="Delivered",IF(B10727&lt;=INDEX(P_Due,F10727),1,0),0))</f>
        <v/>
      </c>
    </row>
    <row r="10728" customFormat="false" ht="15" hidden="false" customHeight="false" outlineLevel="0" collapsed="false">
      <c r="A10728" s="37"/>
      <c r="B10728" s="38"/>
      <c r="C10728" s="39"/>
      <c r="D10728" s="39"/>
      <c r="E10728" s="39"/>
      <c r="F10728" s="41" t="str">
        <f aca="false">IF(A10728="","",MATCH(A10728,P_ID,1))</f>
        <v/>
      </c>
      <c r="G10728" s="41" t="str">
        <f aca="false">IF(A10728="","",INDEX(P_Svc,F10728))</f>
        <v/>
      </c>
      <c r="H10728" s="41" t="str">
        <f aca="false">IF(A10728="","",INDEX(P_Zone,F10728))</f>
        <v/>
      </c>
      <c r="I10728" s="41" t="str">
        <f aca="false">IF(A10728="","",IF(D10728="Delivered",IF(B10728&lt;=INDEX(P_Due,F10728),1,0),0))</f>
        <v/>
      </c>
    </row>
    <row r="10729" customFormat="false" ht="15" hidden="false" customHeight="false" outlineLevel="0" collapsed="false">
      <c r="A10729" s="37"/>
      <c r="B10729" s="38"/>
      <c r="C10729" s="39"/>
      <c r="D10729" s="39"/>
      <c r="E10729" s="39"/>
      <c r="F10729" s="41" t="str">
        <f aca="false">IF(A10729="","",MATCH(A10729,P_ID,1))</f>
        <v/>
      </c>
      <c r="G10729" s="41" t="str">
        <f aca="false">IF(A10729="","",INDEX(P_Svc,F10729))</f>
        <v/>
      </c>
      <c r="H10729" s="41" t="str">
        <f aca="false">IF(A10729="","",INDEX(P_Zone,F10729))</f>
        <v/>
      </c>
      <c r="I10729" s="41" t="str">
        <f aca="false">IF(A10729="","",IF(D10729="Delivered",IF(B10729&lt;=INDEX(P_Due,F10729),1,0),0))</f>
        <v/>
      </c>
    </row>
    <row r="10730" customFormat="false" ht="15" hidden="false" customHeight="false" outlineLevel="0" collapsed="false">
      <c r="A10730" s="37"/>
      <c r="B10730" s="38"/>
      <c r="C10730" s="39"/>
      <c r="D10730" s="39"/>
      <c r="E10730" s="39"/>
      <c r="F10730" s="41" t="str">
        <f aca="false">IF(A10730="","",MATCH(A10730,P_ID,1))</f>
        <v/>
      </c>
      <c r="G10730" s="41" t="str">
        <f aca="false">IF(A10730="","",INDEX(P_Svc,F10730))</f>
        <v/>
      </c>
      <c r="H10730" s="41" t="str">
        <f aca="false">IF(A10730="","",INDEX(P_Zone,F10730))</f>
        <v/>
      </c>
      <c r="I10730" s="41" t="str">
        <f aca="false">IF(A10730="","",IF(D10730="Delivered",IF(B10730&lt;=INDEX(P_Due,F10730),1,0),0))</f>
        <v/>
      </c>
    </row>
    <row r="10731" customFormat="false" ht="15" hidden="false" customHeight="false" outlineLevel="0" collapsed="false">
      <c r="A10731" s="37"/>
      <c r="B10731" s="38"/>
      <c r="C10731" s="39"/>
      <c r="D10731" s="39"/>
      <c r="E10731" s="39"/>
      <c r="F10731" s="41" t="str">
        <f aca="false">IF(A10731="","",MATCH(A10731,P_ID,1))</f>
        <v/>
      </c>
      <c r="G10731" s="41" t="str">
        <f aca="false">IF(A10731="","",INDEX(P_Svc,F10731))</f>
        <v/>
      </c>
      <c r="H10731" s="41" t="str">
        <f aca="false">IF(A10731="","",INDEX(P_Zone,F10731))</f>
        <v/>
      </c>
      <c r="I10731" s="41" t="str">
        <f aca="false">IF(A10731="","",IF(D10731="Delivered",IF(B10731&lt;=INDEX(P_Due,F10731),1,0),0))</f>
        <v/>
      </c>
    </row>
    <row r="10732" customFormat="false" ht="15" hidden="false" customHeight="false" outlineLevel="0" collapsed="false">
      <c r="A10732" s="37"/>
      <c r="B10732" s="38"/>
      <c r="C10732" s="39"/>
      <c r="D10732" s="39"/>
      <c r="E10732" s="39"/>
      <c r="F10732" s="41" t="str">
        <f aca="false">IF(A10732="","",MATCH(A10732,P_ID,1))</f>
        <v/>
      </c>
      <c r="G10732" s="41" t="str">
        <f aca="false">IF(A10732="","",INDEX(P_Svc,F10732))</f>
        <v/>
      </c>
      <c r="H10732" s="41" t="str">
        <f aca="false">IF(A10732="","",INDEX(P_Zone,F10732))</f>
        <v/>
      </c>
      <c r="I10732" s="41" t="str">
        <f aca="false">IF(A10732="","",IF(D10732="Delivered",IF(B10732&lt;=INDEX(P_Due,F10732),1,0),0))</f>
        <v/>
      </c>
    </row>
    <row r="10733" customFormat="false" ht="15" hidden="false" customHeight="false" outlineLevel="0" collapsed="false">
      <c r="A10733" s="37"/>
      <c r="B10733" s="38"/>
      <c r="C10733" s="39"/>
      <c r="D10733" s="39"/>
      <c r="E10733" s="39"/>
      <c r="F10733" s="41" t="str">
        <f aca="false">IF(A10733="","",MATCH(A10733,P_ID,1))</f>
        <v/>
      </c>
      <c r="G10733" s="41" t="str">
        <f aca="false">IF(A10733="","",INDEX(P_Svc,F10733))</f>
        <v/>
      </c>
      <c r="H10733" s="41" t="str">
        <f aca="false">IF(A10733="","",INDEX(P_Zone,F10733))</f>
        <v/>
      </c>
      <c r="I10733" s="41" t="str">
        <f aca="false">IF(A10733="","",IF(D10733="Delivered",IF(B10733&lt;=INDEX(P_Due,F10733),1,0),0))</f>
        <v/>
      </c>
    </row>
    <row r="10734" customFormat="false" ht="15" hidden="false" customHeight="false" outlineLevel="0" collapsed="false">
      <c r="A10734" s="37"/>
      <c r="B10734" s="38"/>
      <c r="C10734" s="39"/>
      <c r="D10734" s="39"/>
      <c r="E10734" s="39"/>
      <c r="F10734" s="41" t="str">
        <f aca="false">IF(A10734="","",MATCH(A10734,P_ID,1))</f>
        <v/>
      </c>
      <c r="G10734" s="41" t="str">
        <f aca="false">IF(A10734="","",INDEX(P_Svc,F10734))</f>
        <v/>
      </c>
      <c r="H10734" s="41" t="str">
        <f aca="false">IF(A10734="","",INDEX(P_Zone,F10734))</f>
        <v/>
      </c>
      <c r="I10734" s="41" t="str">
        <f aca="false">IF(A10734="","",IF(D10734="Delivered",IF(B10734&lt;=INDEX(P_Due,F10734),1,0),0))</f>
        <v/>
      </c>
    </row>
    <row r="10735" customFormat="false" ht="15" hidden="false" customHeight="false" outlineLevel="0" collapsed="false">
      <c r="A10735" s="37"/>
      <c r="B10735" s="38"/>
      <c r="C10735" s="39"/>
      <c r="D10735" s="39"/>
      <c r="E10735" s="39"/>
      <c r="F10735" s="41" t="str">
        <f aca="false">IF(A10735="","",MATCH(A10735,P_ID,1))</f>
        <v/>
      </c>
      <c r="G10735" s="41" t="str">
        <f aca="false">IF(A10735="","",INDEX(P_Svc,F10735))</f>
        <v/>
      </c>
      <c r="H10735" s="41" t="str">
        <f aca="false">IF(A10735="","",INDEX(P_Zone,F10735))</f>
        <v/>
      </c>
      <c r="I10735" s="41" t="str">
        <f aca="false">IF(A10735="","",IF(D10735="Delivered",IF(B10735&lt;=INDEX(P_Due,F10735),1,0),0))</f>
        <v/>
      </c>
    </row>
    <row r="10736" customFormat="false" ht="15" hidden="false" customHeight="false" outlineLevel="0" collapsed="false">
      <c r="A10736" s="37"/>
      <c r="B10736" s="38"/>
      <c r="C10736" s="39"/>
      <c r="D10736" s="39"/>
      <c r="E10736" s="39"/>
      <c r="F10736" s="41" t="str">
        <f aca="false">IF(A10736="","",MATCH(A10736,P_ID,1))</f>
        <v/>
      </c>
      <c r="G10736" s="41" t="str">
        <f aca="false">IF(A10736="","",INDEX(P_Svc,F10736))</f>
        <v/>
      </c>
      <c r="H10736" s="41" t="str">
        <f aca="false">IF(A10736="","",INDEX(P_Zone,F10736))</f>
        <v/>
      </c>
      <c r="I10736" s="41" t="str">
        <f aca="false">IF(A10736="","",IF(D10736="Delivered",IF(B10736&lt;=INDEX(P_Due,F10736),1,0),0))</f>
        <v/>
      </c>
    </row>
    <row r="10737" customFormat="false" ht="15" hidden="false" customHeight="false" outlineLevel="0" collapsed="false">
      <c r="A10737" s="37"/>
      <c r="B10737" s="38"/>
      <c r="C10737" s="39"/>
      <c r="D10737" s="39"/>
      <c r="E10737" s="39"/>
      <c r="F10737" s="41" t="str">
        <f aca="false">IF(A10737="","",MATCH(A10737,P_ID,1))</f>
        <v/>
      </c>
      <c r="G10737" s="41" t="str">
        <f aca="false">IF(A10737="","",INDEX(P_Svc,F10737))</f>
        <v/>
      </c>
      <c r="H10737" s="41" t="str">
        <f aca="false">IF(A10737="","",INDEX(P_Zone,F10737))</f>
        <v/>
      </c>
      <c r="I10737" s="41" t="str">
        <f aca="false">IF(A10737="","",IF(D10737="Delivered",IF(B10737&lt;=INDEX(P_Due,F10737),1,0),0))</f>
        <v/>
      </c>
    </row>
    <row r="10738" customFormat="false" ht="15" hidden="false" customHeight="false" outlineLevel="0" collapsed="false">
      <c r="A10738" s="37"/>
      <c r="B10738" s="38"/>
      <c r="C10738" s="39"/>
      <c r="D10738" s="39"/>
      <c r="E10738" s="39"/>
      <c r="F10738" s="41" t="str">
        <f aca="false">IF(A10738="","",MATCH(A10738,P_ID,1))</f>
        <v/>
      </c>
      <c r="G10738" s="41" t="str">
        <f aca="false">IF(A10738="","",INDEX(P_Svc,F10738))</f>
        <v/>
      </c>
      <c r="H10738" s="41" t="str">
        <f aca="false">IF(A10738="","",INDEX(P_Zone,F10738))</f>
        <v/>
      </c>
      <c r="I10738" s="41" t="str">
        <f aca="false">IF(A10738="","",IF(D10738="Delivered",IF(B10738&lt;=INDEX(P_Due,F10738),1,0),0))</f>
        <v/>
      </c>
    </row>
    <row r="10739" customFormat="false" ht="15" hidden="false" customHeight="false" outlineLevel="0" collapsed="false">
      <c r="A10739" s="37"/>
      <c r="B10739" s="38"/>
      <c r="C10739" s="39"/>
      <c r="D10739" s="39"/>
      <c r="E10739" s="39"/>
      <c r="F10739" s="41" t="str">
        <f aca="false">IF(A10739="","",MATCH(A10739,P_ID,1))</f>
        <v/>
      </c>
      <c r="G10739" s="41" t="str">
        <f aca="false">IF(A10739="","",INDEX(P_Svc,F10739))</f>
        <v/>
      </c>
      <c r="H10739" s="41" t="str">
        <f aca="false">IF(A10739="","",INDEX(P_Zone,F10739))</f>
        <v/>
      </c>
      <c r="I10739" s="41" t="str">
        <f aca="false">IF(A10739="","",IF(D10739="Delivered",IF(B10739&lt;=INDEX(P_Due,F10739),1,0),0))</f>
        <v/>
      </c>
    </row>
    <row r="10740" customFormat="false" ht="15" hidden="false" customHeight="false" outlineLevel="0" collapsed="false">
      <c r="A10740" s="37"/>
      <c r="B10740" s="38"/>
      <c r="C10740" s="39"/>
      <c r="D10740" s="39"/>
      <c r="E10740" s="39"/>
      <c r="F10740" s="41" t="str">
        <f aca="false">IF(A10740="","",MATCH(A10740,P_ID,1))</f>
        <v/>
      </c>
      <c r="G10740" s="41" t="str">
        <f aca="false">IF(A10740="","",INDEX(P_Svc,F10740))</f>
        <v/>
      </c>
      <c r="H10740" s="41" t="str">
        <f aca="false">IF(A10740="","",INDEX(P_Zone,F10740))</f>
        <v/>
      </c>
      <c r="I10740" s="41" t="str">
        <f aca="false">IF(A10740="","",IF(D10740="Delivered",IF(B10740&lt;=INDEX(P_Due,F10740),1,0),0))</f>
        <v/>
      </c>
    </row>
    <row r="10741" customFormat="false" ht="15" hidden="false" customHeight="false" outlineLevel="0" collapsed="false">
      <c r="A10741" s="37"/>
      <c r="B10741" s="38"/>
      <c r="C10741" s="39"/>
      <c r="D10741" s="39"/>
      <c r="E10741" s="39"/>
      <c r="F10741" s="41" t="str">
        <f aca="false">IF(A10741="","",MATCH(A10741,P_ID,1))</f>
        <v/>
      </c>
      <c r="G10741" s="41" t="str">
        <f aca="false">IF(A10741="","",INDEX(P_Svc,F10741))</f>
        <v/>
      </c>
      <c r="H10741" s="41" t="str">
        <f aca="false">IF(A10741="","",INDEX(P_Zone,F10741))</f>
        <v/>
      </c>
      <c r="I10741" s="41" t="str">
        <f aca="false">IF(A10741="","",IF(D10741="Delivered",IF(B10741&lt;=INDEX(P_Due,F10741),1,0),0))</f>
        <v/>
      </c>
    </row>
    <row r="10742" customFormat="false" ht="15" hidden="false" customHeight="false" outlineLevel="0" collapsed="false">
      <c r="A10742" s="37"/>
      <c r="B10742" s="38"/>
      <c r="C10742" s="39"/>
      <c r="D10742" s="39"/>
      <c r="E10742" s="39"/>
      <c r="F10742" s="41" t="str">
        <f aca="false">IF(A10742="","",MATCH(A10742,P_ID,1))</f>
        <v/>
      </c>
      <c r="G10742" s="41" t="str">
        <f aca="false">IF(A10742="","",INDEX(P_Svc,F10742))</f>
        <v/>
      </c>
      <c r="H10742" s="41" t="str">
        <f aca="false">IF(A10742="","",INDEX(P_Zone,F10742))</f>
        <v/>
      </c>
      <c r="I10742" s="41" t="str">
        <f aca="false">IF(A10742="","",IF(D10742="Delivered",IF(B10742&lt;=INDEX(P_Due,F10742),1,0),0))</f>
        <v/>
      </c>
    </row>
    <row r="10743" customFormat="false" ht="15" hidden="false" customHeight="false" outlineLevel="0" collapsed="false">
      <c r="A10743" s="37"/>
      <c r="B10743" s="38"/>
      <c r="C10743" s="39"/>
      <c r="D10743" s="39"/>
      <c r="E10743" s="39"/>
      <c r="F10743" s="41" t="str">
        <f aca="false">IF(A10743="","",MATCH(A10743,P_ID,1))</f>
        <v/>
      </c>
      <c r="G10743" s="41" t="str">
        <f aca="false">IF(A10743="","",INDEX(P_Svc,F10743))</f>
        <v/>
      </c>
      <c r="H10743" s="41" t="str">
        <f aca="false">IF(A10743="","",INDEX(P_Zone,F10743))</f>
        <v/>
      </c>
      <c r="I10743" s="41" t="str">
        <f aca="false">IF(A10743="","",IF(D10743="Delivered",IF(B10743&lt;=INDEX(P_Due,F10743),1,0),0))</f>
        <v/>
      </c>
    </row>
    <row r="10744" customFormat="false" ht="15" hidden="false" customHeight="false" outlineLevel="0" collapsed="false">
      <c r="A10744" s="37"/>
      <c r="B10744" s="38"/>
      <c r="C10744" s="39"/>
      <c r="D10744" s="39"/>
      <c r="E10744" s="39"/>
      <c r="F10744" s="41" t="str">
        <f aca="false">IF(A10744="","",MATCH(A10744,P_ID,1))</f>
        <v/>
      </c>
      <c r="G10744" s="41" t="str">
        <f aca="false">IF(A10744="","",INDEX(P_Svc,F10744))</f>
        <v/>
      </c>
      <c r="H10744" s="41" t="str">
        <f aca="false">IF(A10744="","",INDEX(P_Zone,F10744))</f>
        <v/>
      </c>
      <c r="I10744" s="41" t="str">
        <f aca="false">IF(A10744="","",IF(D10744="Delivered",IF(B10744&lt;=INDEX(P_Due,F10744),1,0),0))</f>
        <v/>
      </c>
    </row>
    <row r="10745" customFormat="false" ht="15" hidden="false" customHeight="false" outlineLevel="0" collapsed="false">
      <c r="A10745" s="37"/>
      <c r="B10745" s="38"/>
      <c r="C10745" s="39"/>
      <c r="D10745" s="39"/>
      <c r="E10745" s="39"/>
      <c r="F10745" s="41" t="str">
        <f aca="false">IF(A10745="","",MATCH(A10745,P_ID,1))</f>
        <v/>
      </c>
      <c r="G10745" s="41" t="str">
        <f aca="false">IF(A10745="","",INDEX(P_Svc,F10745))</f>
        <v/>
      </c>
      <c r="H10745" s="41" t="str">
        <f aca="false">IF(A10745="","",INDEX(P_Zone,F10745))</f>
        <v/>
      </c>
      <c r="I10745" s="41" t="str">
        <f aca="false">IF(A10745="","",IF(D10745="Delivered",IF(B10745&lt;=INDEX(P_Due,F10745),1,0),0))</f>
        <v/>
      </c>
    </row>
    <row r="10746" customFormat="false" ht="15" hidden="false" customHeight="false" outlineLevel="0" collapsed="false">
      <c r="A10746" s="37"/>
      <c r="B10746" s="38"/>
      <c r="C10746" s="39"/>
      <c r="D10746" s="39"/>
      <c r="E10746" s="39"/>
      <c r="F10746" s="41" t="str">
        <f aca="false">IF(A10746="","",MATCH(A10746,P_ID,1))</f>
        <v/>
      </c>
      <c r="G10746" s="41" t="str">
        <f aca="false">IF(A10746="","",INDEX(P_Svc,F10746))</f>
        <v/>
      </c>
      <c r="H10746" s="41" t="str">
        <f aca="false">IF(A10746="","",INDEX(P_Zone,F10746))</f>
        <v/>
      </c>
      <c r="I10746" s="41" t="str">
        <f aca="false">IF(A10746="","",IF(D10746="Delivered",IF(B10746&lt;=INDEX(P_Due,F10746),1,0),0))</f>
        <v/>
      </c>
    </row>
    <row r="10747" customFormat="false" ht="15" hidden="false" customHeight="false" outlineLevel="0" collapsed="false">
      <c r="A10747" s="37"/>
      <c r="B10747" s="38"/>
      <c r="C10747" s="39"/>
      <c r="D10747" s="39"/>
      <c r="E10747" s="39"/>
      <c r="F10747" s="41" t="str">
        <f aca="false">IF(A10747="","",MATCH(A10747,P_ID,1))</f>
        <v/>
      </c>
      <c r="G10747" s="41" t="str">
        <f aca="false">IF(A10747="","",INDEX(P_Svc,F10747))</f>
        <v/>
      </c>
      <c r="H10747" s="41" t="str">
        <f aca="false">IF(A10747="","",INDEX(P_Zone,F10747))</f>
        <v/>
      </c>
      <c r="I10747" s="41" t="str">
        <f aca="false">IF(A10747="","",IF(D10747="Delivered",IF(B10747&lt;=INDEX(P_Due,F10747),1,0),0))</f>
        <v/>
      </c>
    </row>
    <row r="10748" customFormat="false" ht="15" hidden="false" customHeight="false" outlineLevel="0" collapsed="false">
      <c r="A10748" s="37"/>
      <c r="B10748" s="38"/>
      <c r="C10748" s="39"/>
      <c r="D10748" s="39"/>
      <c r="E10748" s="39"/>
      <c r="F10748" s="41" t="str">
        <f aca="false">IF(A10748="","",MATCH(A10748,P_ID,1))</f>
        <v/>
      </c>
      <c r="G10748" s="41" t="str">
        <f aca="false">IF(A10748="","",INDEX(P_Svc,F10748))</f>
        <v/>
      </c>
      <c r="H10748" s="41" t="str">
        <f aca="false">IF(A10748="","",INDEX(P_Zone,F10748))</f>
        <v/>
      </c>
      <c r="I10748" s="41" t="str">
        <f aca="false">IF(A10748="","",IF(D10748="Delivered",IF(B10748&lt;=INDEX(P_Due,F10748),1,0),0))</f>
        <v/>
      </c>
    </row>
    <row r="10749" customFormat="false" ht="15" hidden="false" customHeight="false" outlineLevel="0" collapsed="false">
      <c r="A10749" s="37"/>
      <c r="B10749" s="38"/>
      <c r="C10749" s="39"/>
      <c r="D10749" s="39"/>
      <c r="E10749" s="39"/>
      <c r="F10749" s="41" t="str">
        <f aca="false">IF(A10749="","",MATCH(A10749,P_ID,1))</f>
        <v/>
      </c>
      <c r="G10749" s="41" t="str">
        <f aca="false">IF(A10749="","",INDEX(P_Svc,F10749))</f>
        <v/>
      </c>
      <c r="H10749" s="41" t="str">
        <f aca="false">IF(A10749="","",INDEX(P_Zone,F10749))</f>
        <v/>
      </c>
      <c r="I10749" s="41" t="str">
        <f aca="false">IF(A10749="","",IF(D10749="Delivered",IF(B10749&lt;=INDEX(P_Due,F10749),1,0),0))</f>
        <v/>
      </c>
    </row>
    <row r="10750" customFormat="false" ht="15" hidden="false" customHeight="false" outlineLevel="0" collapsed="false">
      <c r="A10750" s="37"/>
      <c r="B10750" s="38"/>
      <c r="C10750" s="39"/>
      <c r="D10750" s="39"/>
      <c r="E10750" s="39"/>
      <c r="F10750" s="41" t="str">
        <f aca="false">IF(A10750="","",MATCH(A10750,P_ID,1))</f>
        <v/>
      </c>
      <c r="G10750" s="41" t="str">
        <f aca="false">IF(A10750="","",INDEX(P_Svc,F10750))</f>
        <v/>
      </c>
      <c r="H10750" s="41" t="str">
        <f aca="false">IF(A10750="","",INDEX(P_Zone,F10750))</f>
        <v/>
      </c>
      <c r="I10750" s="41" t="str">
        <f aca="false">IF(A10750="","",IF(D10750="Delivered",IF(B10750&lt;=INDEX(P_Due,F10750),1,0),0))</f>
        <v/>
      </c>
    </row>
    <row r="10751" customFormat="false" ht="15" hidden="false" customHeight="false" outlineLevel="0" collapsed="false">
      <c r="A10751" s="37"/>
      <c r="B10751" s="38"/>
      <c r="C10751" s="39"/>
      <c r="D10751" s="39"/>
      <c r="E10751" s="39"/>
      <c r="F10751" s="41" t="str">
        <f aca="false">IF(A10751="","",MATCH(A10751,P_ID,1))</f>
        <v/>
      </c>
      <c r="G10751" s="41" t="str">
        <f aca="false">IF(A10751="","",INDEX(P_Svc,F10751))</f>
        <v/>
      </c>
      <c r="H10751" s="41" t="str">
        <f aca="false">IF(A10751="","",INDEX(P_Zone,F10751))</f>
        <v/>
      </c>
      <c r="I10751" s="41" t="str">
        <f aca="false">IF(A10751="","",IF(D10751="Delivered",IF(B10751&lt;=INDEX(P_Due,F10751),1,0),0))</f>
        <v/>
      </c>
    </row>
    <row r="10752" customFormat="false" ht="15" hidden="false" customHeight="false" outlineLevel="0" collapsed="false">
      <c r="A10752" s="37"/>
      <c r="B10752" s="38"/>
      <c r="C10752" s="39"/>
      <c r="D10752" s="39"/>
      <c r="E10752" s="39"/>
      <c r="F10752" s="41" t="str">
        <f aca="false">IF(A10752="","",MATCH(A10752,P_ID,1))</f>
        <v/>
      </c>
      <c r="G10752" s="41" t="str">
        <f aca="false">IF(A10752="","",INDEX(P_Svc,F10752))</f>
        <v/>
      </c>
      <c r="H10752" s="41" t="str">
        <f aca="false">IF(A10752="","",INDEX(P_Zone,F10752))</f>
        <v/>
      </c>
      <c r="I10752" s="41" t="str">
        <f aca="false">IF(A10752="","",IF(D10752="Delivered",IF(B10752&lt;=INDEX(P_Due,F10752),1,0),0))</f>
        <v/>
      </c>
    </row>
    <row r="10753" customFormat="false" ht="15" hidden="false" customHeight="false" outlineLevel="0" collapsed="false">
      <c r="A10753" s="37"/>
      <c r="B10753" s="38"/>
      <c r="C10753" s="39"/>
      <c r="D10753" s="39"/>
      <c r="E10753" s="39"/>
      <c r="F10753" s="41" t="str">
        <f aca="false">IF(A10753="","",MATCH(A10753,P_ID,1))</f>
        <v/>
      </c>
      <c r="G10753" s="41" t="str">
        <f aca="false">IF(A10753="","",INDEX(P_Svc,F10753))</f>
        <v/>
      </c>
      <c r="H10753" s="41" t="str">
        <f aca="false">IF(A10753="","",INDEX(P_Zone,F10753))</f>
        <v/>
      </c>
      <c r="I10753" s="41" t="str">
        <f aca="false">IF(A10753="","",IF(D10753="Delivered",IF(B10753&lt;=INDEX(P_Due,F10753),1,0),0))</f>
        <v/>
      </c>
    </row>
    <row r="10754" customFormat="false" ht="15" hidden="false" customHeight="false" outlineLevel="0" collapsed="false">
      <c r="A10754" s="37"/>
      <c r="B10754" s="38"/>
      <c r="C10754" s="39"/>
      <c r="D10754" s="39"/>
      <c r="E10754" s="39"/>
      <c r="F10754" s="41" t="str">
        <f aca="false">IF(A10754="","",MATCH(A10754,P_ID,1))</f>
        <v/>
      </c>
      <c r="G10754" s="41" t="str">
        <f aca="false">IF(A10754="","",INDEX(P_Svc,F10754))</f>
        <v/>
      </c>
      <c r="H10754" s="41" t="str">
        <f aca="false">IF(A10754="","",INDEX(P_Zone,F10754))</f>
        <v/>
      </c>
      <c r="I10754" s="41" t="str">
        <f aca="false">IF(A10754="","",IF(D10754="Delivered",IF(B10754&lt;=INDEX(P_Due,F10754),1,0),0))</f>
        <v/>
      </c>
    </row>
    <row r="10755" customFormat="false" ht="15" hidden="false" customHeight="false" outlineLevel="0" collapsed="false">
      <c r="A10755" s="37"/>
      <c r="B10755" s="38"/>
      <c r="C10755" s="39"/>
      <c r="D10755" s="39"/>
      <c r="E10755" s="39"/>
      <c r="F10755" s="41" t="str">
        <f aca="false">IF(A10755="","",MATCH(A10755,P_ID,1))</f>
        <v/>
      </c>
      <c r="G10755" s="41" t="str">
        <f aca="false">IF(A10755="","",INDEX(P_Svc,F10755))</f>
        <v/>
      </c>
      <c r="H10755" s="41" t="str">
        <f aca="false">IF(A10755="","",INDEX(P_Zone,F10755))</f>
        <v/>
      </c>
      <c r="I10755" s="41" t="str">
        <f aca="false">IF(A10755="","",IF(D10755="Delivered",IF(B10755&lt;=INDEX(P_Due,F10755),1,0),0))</f>
        <v/>
      </c>
    </row>
    <row r="10756" customFormat="false" ht="15" hidden="false" customHeight="false" outlineLevel="0" collapsed="false">
      <c r="A10756" s="37"/>
      <c r="B10756" s="38"/>
      <c r="C10756" s="39"/>
      <c r="D10756" s="39"/>
      <c r="E10756" s="39"/>
      <c r="F10756" s="41" t="str">
        <f aca="false">IF(A10756="","",MATCH(A10756,P_ID,1))</f>
        <v/>
      </c>
      <c r="G10756" s="41" t="str">
        <f aca="false">IF(A10756="","",INDEX(P_Svc,F10756))</f>
        <v/>
      </c>
      <c r="H10756" s="41" t="str">
        <f aca="false">IF(A10756="","",INDEX(P_Zone,F10756))</f>
        <v/>
      </c>
      <c r="I10756" s="41" t="str">
        <f aca="false">IF(A10756="","",IF(D10756="Delivered",IF(B10756&lt;=INDEX(P_Due,F10756),1,0),0))</f>
        <v/>
      </c>
    </row>
    <row r="10757" customFormat="false" ht="15" hidden="false" customHeight="false" outlineLevel="0" collapsed="false">
      <c r="A10757" s="37"/>
      <c r="B10757" s="38"/>
      <c r="C10757" s="39"/>
      <c r="D10757" s="39"/>
      <c r="E10757" s="39"/>
      <c r="F10757" s="41" t="str">
        <f aca="false">IF(A10757="","",MATCH(A10757,P_ID,1))</f>
        <v/>
      </c>
      <c r="G10757" s="41" t="str">
        <f aca="false">IF(A10757="","",INDEX(P_Svc,F10757))</f>
        <v/>
      </c>
      <c r="H10757" s="41" t="str">
        <f aca="false">IF(A10757="","",INDEX(P_Zone,F10757))</f>
        <v/>
      </c>
      <c r="I10757" s="41" t="str">
        <f aca="false">IF(A10757="","",IF(D10757="Delivered",IF(B10757&lt;=INDEX(P_Due,F10757),1,0),0))</f>
        <v/>
      </c>
    </row>
    <row r="10758" customFormat="false" ht="15" hidden="false" customHeight="false" outlineLevel="0" collapsed="false">
      <c r="A10758" s="37"/>
      <c r="B10758" s="38"/>
      <c r="C10758" s="39"/>
      <c r="D10758" s="39"/>
      <c r="E10758" s="39"/>
      <c r="F10758" s="41" t="str">
        <f aca="false">IF(A10758="","",MATCH(A10758,P_ID,1))</f>
        <v/>
      </c>
      <c r="G10758" s="41" t="str">
        <f aca="false">IF(A10758="","",INDEX(P_Svc,F10758))</f>
        <v/>
      </c>
      <c r="H10758" s="41" t="str">
        <f aca="false">IF(A10758="","",INDEX(P_Zone,F10758))</f>
        <v/>
      </c>
      <c r="I10758" s="41" t="str">
        <f aca="false">IF(A10758="","",IF(D10758="Delivered",IF(B10758&lt;=INDEX(P_Due,F10758),1,0),0))</f>
        <v/>
      </c>
    </row>
    <row r="10759" customFormat="false" ht="15" hidden="false" customHeight="false" outlineLevel="0" collapsed="false">
      <c r="A10759" s="37"/>
      <c r="B10759" s="38"/>
      <c r="C10759" s="39"/>
      <c r="D10759" s="39"/>
      <c r="E10759" s="39"/>
      <c r="F10759" s="41" t="str">
        <f aca="false">IF(A10759="","",MATCH(A10759,P_ID,1))</f>
        <v/>
      </c>
      <c r="G10759" s="41" t="str">
        <f aca="false">IF(A10759="","",INDEX(P_Svc,F10759))</f>
        <v/>
      </c>
      <c r="H10759" s="41" t="str">
        <f aca="false">IF(A10759="","",INDEX(P_Zone,F10759))</f>
        <v/>
      </c>
      <c r="I10759" s="41" t="str">
        <f aca="false">IF(A10759="","",IF(D10759="Delivered",IF(B10759&lt;=INDEX(P_Due,F10759),1,0),0))</f>
        <v/>
      </c>
    </row>
    <row r="10760" customFormat="false" ht="15" hidden="false" customHeight="false" outlineLevel="0" collapsed="false">
      <c r="A10760" s="37"/>
      <c r="B10760" s="38"/>
      <c r="C10760" s="39"/>
      <c r="D10760" s="39"/>
      <c r="E10760" s="39"/>
      <c r="F10760" s="41" t="str">
        <f aca="false">IF(A10760="","",MATCH(A10760,P_ID,1))</f>
        <v/>
      </c>
      <c r="G10760" s="41" t="str">
        <f aca="false">IF(A10760="","",INDEX(P_Svc,F10760))</f>
        <v/>
      </c>
      <c r="H10760" s="41" t="str">
        <f aca="false">IF(A10760="","",INDEX(P_Zone,F10760))</f>
        <v/>
      </c>
      <c r="I10760" s="41" t="str">
        <f aca="false">IF(A10760="","",IF(D10760="Delivered",IF(B10760&lt;=INDEX(P_Due,F10760),1,0),0))</f>
        <v/>
      </c>
    </row>
    <row r="10761" customFormat="false" ht="15" hidden="false" customHeight="false" outlineLevel="0" collapsed="false">
      <c r="A10761" s="37"/>
      <c r="B10761" s="38"/>
      <c r="C10761" s="39"/>
      <c r="D10761" s="39"/>
      <c r="E10761" s="39"/>
      <c r="F10761" s="41" t="str">
        <f aca="false">IF(A10761="","",MATCH(A10761,P_ID,1))</f>
        <v/>
      </c>
      <c r="G10761" s="41" t="str">
        <f aca="false">IF(A10761="","",INDEX(P_Svc,F10761))</f>
        <v/>
      </c>
      <c r="H10761" s="41" t="str">
        <f aca="false">IF(A10761="","",INDEX(P_Zone,F10761))</f>
        <v/>
      </c>
      <c r="I10761" s="41" t="str">
        <f aca="false">IF(A10761="","",IF(D10761="Delivered",IF(B10761&lt;=INDEX(P_Due,F10761),1,0),0))</f>
        <v/>
      </c>
    </row>
    <row r="10762" customFormat="false" ht="15" hidden="false" customHeight="false" outlineLevel="0" collapsed="false">
      <c r="A10762" s="37"/>
      <c r="B10762" s="38"/>
      <c r="C10762" s="39"/>
      <c r="D10762" s="39"/>
      <c r="E10762" s="39"/>
      <c r="F10762" s="41" t="str">
        <f aca="false">IF(A10762="","",MATCH(A10762,P_ID,1))</f>
        <v/>
      </c>
      <c r="G10762" s="41" t="str">
        <f aca="false">IF(A10762="","",INDEX(P_Svc,F10762))</f>
        <v/>
      </c>
      <c r="H10762" s="41" t="str">
        <f aca="false">IF(A10762="","",INDEX(P_Zone,F10762))</f>
        <v/>
      </c>
      <c r="I10762" s="41" t="str">
        <f aca="false">IF(A10762="","",IF(D10762="Delivered",IF(B10762&lt;=INDEX(P_Due,F10762),1,0),0))</f>
        <v/>
      </c>
    </row>
    <row r="10763" customFormat="false" ht="15" hidden="false" customHeight="false" outlineLevel="0" collapsed="false">
      <c r="A10763" s="37"/>
      <c r="B10763" s="38"/>
      <c r="C10763" s="39"/>
      <c r="D10763" s="39"/>
      <c r="E10763" s="39"/>
      <c r="F10763" s="41" t="str">
        <f aca="false">IF(A10763="","",MATCH(A10763,P_ID,1))</f>
        <v/>
      </c>
      <c r="G10763" s="41" t="str">
        <f aca="false">IF(A10763="","",INDEX(P_Svc,F10763))</f>
        <v/>
      </c>
      <c r="H10763" s="41" t="str">
        <f aca="false">IF(A10763="","",INDEX(P_Zone,F10763))</f>
        <v/>
      </c>
      <c r="I10763" s="41" t="str">
        <f aca="false">IF(A10763="","",IF(D10763="Delivered",IF(B10763&lt;=INDEX(P_Due,F10763),1,0),0))</f>
        <v/>
      </c>
    </row>
    <row r="10764" customFormat="false" ht="15" hidden="false" customHeight="false" outlineLevel="0" collapsed="false">
      <c r="A10764" s="37"/>
      <c r="B10764" s="38"/>
      <c r="C10764" s="39"/>
      <c r="D10764" s="39"/>
      <c r="E10764" s="39"/>
      <c r="F10764" s="41" t="str">
        <f aca="false">IF(A10764="","",MATCH(A10764,P_ID,1))</f>
        <v/>
      </c>
      <c r="G10764" s="41" t="str">
        <f aca="false">IF(A10764="","",INDEX(P_Svc,F10764))</f>
        <v/>
      </c>
      <c r="H10764" s="41" t="str">
        <f aca="false">IF(A10764="","",INDEX(P_Zone,F10764))</f>
        <v/>
      </c>
      <c r="I10764" s="41" t="str">
        <f aca="false">IF(A10764="","",IF(D10764="Delivered",IF(B10764&lt;=INDEX(P_Due,F10764),1,0),0))</f>
        <v/>
      </c>
    </row>
    <row r="10765" customFormat="false" ht="15" hidden="false" customHeight="false" outlineLevel="0" collapsed="false">
      <c r="A10765" s="37"/>
      <c r="B10765" s="38"/>
      <c r="C10765" s="39"/>
      <c r="D10765" s="39"/>
      <c r="E10765" s="39"/>
      <c r="F10765" s="41" t="str">
        <f aca="false">IF(A10765="","",MATCH(A10765,P_ID,1))</f>
        <v/>
      </c>
      <c r="G10765" s="41" t="str">
        <f aca="false">IF(A10765="","",INDEX(P_Svc,F10765))</f>
        <v/>
      </c>
      <c r="H10765" s="41" t="str">
        <f aca="false">IF(A10765="","",INDEX(P_Zone,F10765))</f>
        <v/>
      </c>
      <c r="I10765" s="41" t="str">
        <f aca="false">IF(A10765="","",IF(D10765="Delivered",IF(B10765&lt;=INDEX(P_Due,F10765),1,0),0))</f>
        <v/>
      </c>
    </row>
    <row r="10766" customFormat="false" ht="15" hidden="false" customHeight="false" outlineLevel="0" collapsed="false">
      <c r="A10766" s="37"/>
      <c r="B10766" s="38"/>
      <c r="C10766" s="39"/>
      <c r="D10766" s="39"/>
      <c r="E10766" s="39"/>
      <c r="F10766" s="41" t="str">
        <f aca="false">IF(A10766="","",MATCH(A10766,P_ID,1))</f>
        <v/>
      </c>
      <c r="G10766" s="41" t="str">
        <f aca="false">IF(A10766="","",INDEX(P_Svc,F10766))</f>
        <v/>
      </c>
      <c r="H10766" s="41" t="str">
        <f aca="false">IF(A10766="","",INDEX(P_Zone,F10766))</f>
        <v/>
      </c>
      <c r="I10766" s="41" t="str">
        <f aca="false">IF(A10766="","",IF(D10766="Delivered",IF(B10766&lt;=INDEX(P_Due,F10766),1,0),0))</f>
        <v/>
      </c>
    </row>
    <row r="10767" customFormat="false" ht="15" hidden="false" customHeight="false" outlineLevel="0" collapsed="false">
      <c r="A10767" s="37"/>
      <c r="B10767" s="38"/>
      <c r="C10767" s="39"/>
      <c r="D10767" s="39"/>
      <c r="E10767" s="39"/>
      <c r="F10767" s="41" t="str">
        <f aca="false">IF(A10767="","",MATCH(A10767,P_ID,1))</f>
        <v/>
      </c>
      <c r="G10767" s="41" t="str">
        <f aca="false">IF(A10767="","",INDEX(P_Svc,F10767))</f>
        <v/>
      </c>
      <c r="H10767" s="41" t="str">
        <f aca="false">IF(A10767="","",INDEX(P_Zone,F10767))</f>
        <v/>
      </c>
      <c r="I10767" s="41" t="str">
        <f aca="false">IF(A10767="","",IF(D10767="Delivered",IF(B10767&lt;=INDEX(P_Due,F10767),1,0),0))</f>
        <v/>
      </c>
    </row>
    <row r="10768" customFormat="false" ht="15" hidden="false" customHeight="false" outlineLevel="0" collapsed="false">
      <c r="A10768" s="37"/>
      <c r="B10768" s="38"/>
      <c r="C10768" s="39"/>
      <c r="D10768" s="39"/>
      <c r="E10768" s="39"/>
      <c r="F10768" s="41" t="str">
        <f aca="false">IF(A10768="","",MATCH(A10768,P_ID,1))</f>
        <v/>
      </c>
      <c r="G10768" s="41" t="str">
        <f aca="false">IF(A10768="","",INDEX(P_Svc,F10768))</f>
        <v/>
      </c>
      <c r="H10768" s="41" t="str">
        <f aca="false">IF(A10768="","",INDEX(P_Zone,F10768))</f>
        <v/>
      </c>
      <c r="I10768" s="41" t="str">
        <f aca="false">IF(A10768="","",IF(D10768="Delivered",IF(B10768&lt;=INDEX(P_Due,F10768),1,0),0))</f>
        <v/>
      </c>
    </row>
    <row r="10769" customFormat="false" ht="15" hidden="false" customHeight="false" outlineLevel="0" collapsed="false">
      <c r="A10769" s="37"/>
      <c r="B10769" s="38"/>
      <c r="C10769" s="39"/>
      <c r="D10769" s="39"/>
      <c r="E10769" s="39"/>
      <c r="F10769" s="41" t="str">
        <f aca="false">IF(A10769="","",MATCH(A10769,P_ID,1))</f>
        <v/>
      </c>
      <c r="G10769" s="41" t="str">
        <f aca="false">IF(A10769="","",INDEX(P_Svc,F10769))</f>
        <v/>
      </c>
      <c r="H10769" s="41" t="str">
        <f aca="false">IF(A10769="","",INDEX(P_Zone,F10769))</f>
        <v/>
      </c>
      <c r="I10769" s="41" t="str">
        <f aca="false">IF(A10769="","",IF(D10769="Delivered",IF(B10769&lt;=INDEX(P_Due,F10769),1,0),0))</f>
        <v/>
      </c>
    </row>
    <row r="10770" customFormat="false" ht="15" hidden="false" customHeight="false" outlineLevel="0" collapsed="false">
      <c r="A10770" s="37"/>
      <c r="B10770" s="38"/>
      <c r="C10770" s="39"/>
      <c r="D10770" s="39"/>
      <c r="E10770" s="39"/>
      <c r="F10770" s="41" t="str">
        <f aca="false">IF(A10770="","",MATCH(A10770,P_ID,1))</f>
        <v/>
      </c>
      <c r="G10770" s="41" t="str">
        <f aca="false">IF(A10770="","",INDEX(P_Svc,F10770))</f>
        <v/>
      </c>
      <c r="H10770" s="41" t="str">
        <f aca="false">IF(A10770="","",INDEX(P_Zone,F10770))</f>
        <v/>
      </c>
      <c r="I10770" s="41" t="str">
        <f aca="false">IF(A10770="","",IF(D10770="Delivered",IF(B10770&lt;=INDEX(P_Due,F10770),1,0),0))</f>
        <v/>
      </c>
    </row>
    <row r="10771" customFormat="false" ht="15" hidden="false" customHeight="false" outlineLevel="0" collapsed="false">
      <c r="A10771" s="37"/>
      <c r="B10771" s="38"/>
      <c r="C10771" s="39"/>
      <c r="D10771" s="39"/>
      <c r="E10771" s="39"/>
      <c r="F10771" s="41" t="str">
        <f aca="false">IF(A10771="","",MATCH(A10771,P_ID,1))</f>
        <v/>
      </c>
      <c r="G10771" s="41" t="str">
        <f aca="false">IF(A10771="","",INDEX(P_Svc,F10771))</f>
        <v/>
      </c>
      <c r="H10771" s="41" t="str">
        <f aca="false">IF(A10771="","",INDEX(P_Zone,F10771))</f>
        <v/>
      </c>
      <c r="I10771" s="41" t="str">
        <f aca="false">IF(A10771="","",IF(D10771="Delivered",IF(B10771&lt;=INDEX(P_Due,F10771),1,0),0))</f>
        <v/>
      </c>
    </row>
    <row r="10772" customFormat="false" ht="15" hidden="false" customHeight="false" outlineLevel="0" collapsed="false">
      <c r="A10772" s="37"/>
      <c r="B10772" s="38"/>
      <c r="C10772" s="39"/>
      <c r="D10772" s="39"/>
      <c r="E10772" s="39"/>
      <c r="F10772" s="41" t="str">
        <f aca="false">IF(A10772="","",MATCH(A10772,P_ID,1))</f>
        <v/>
      </c>
      <c r="G10772" s="41" t="str">
        <f aca="false">IF(A10772="","",INDEX(P_Svc,F10772))</f>
        <v/>
      </c>
      <c r="H10772" s="41" t="str">
        <f aca="false">IF(A10772="","",INDEX(P_Zone,F10772))</f>
        <v/>
      </c>
      <c r="I10772" s="41" t="str">
        <f aca="false">IF(A10772="","",IF(D10772="Delivered",IF(B10772&lt;=INDEX(P_Due,F10772),1,0),0))</f>
        <v/>
      </c>
    </row>
    <row r="10773" customFormat="false" ht="15" hidden="false" customHeight="false" outlineLevel="0" collapsed="false">
      <c r="A10773" s="37"/>
      <c r="B10773" s="38"/>
      <c r="C10773" s="39"/>
      <c r="D10773" s="39"/>
      <c r="E10773" s="39"/>
      <c r="F10773" s="41" t="str">
        <f aca="false">IF(A10773="","",MATCH(A10773,P_ID,1))</f>
        <v/>
      </c>
      <c r="G10773" s="41" t="str">
        <f aca="false">IF(A10773="","",INDEX(P_Svc,F10773))</f>
        <v/>
      </c>
      <c r="H10773" s="41" t="str">
        <f aca="false">IF(A10773="","",INDEX(P_Zone,F10773))</f>
        <v/>
      </c>
      <c r="I10773" s="41" t="str">
        <f aca="false">IF(A10773="","",IF(D10773="Delivered",IF(B10773&lt;=INDEX(P_Due,F10773),1,0),0))</f>
        <v/>
      </c>
    </row>
    <row r="10774" customFormat="false" ht="15" hidden="false" customHeight="false" outlineLevel="0" collapsed="false">
      <c r="A10774" s="37"/>
      <c r="B10774" s="38"/>
      <c r="C10774" s="39"/>
      <c r="D10774" s="39"/>
      <c r="E10774" s="39"/>
      <c r="F10774" s="41" t="str">
        <f aca="false">IF(A10774="","",MATCH(A10774,P_ID,1))</f>
        <v/>
      </c>
      <c r="G10774" s="41" t="str">
        <f aca="false">IF(A10774="","",INDEX(P_Svc,F10774))</f>
        <v/>
      </c>
      <c r="H10774" s="41" t="str">
        <f aca="false">IF(A10774="","",INDEX(P_Zone,F10774))</f>
        <v/>
      </c>
      <c r="I10774" s="41" t="str">
        <f aca="false">IF(A10774="","",IF(D10774="Delivered",IF(B10774&lt;=INDEX(P_Due,F10774),1,0),0))</f>
        <v/>
      </c>
    </row>
    <row r="10775" customFormat="false" ht="15" hidden="false" customHeight="false" outlineLevel="0" collapsed="false">
      <c r="A10775" s="37"/>
      <c r="B10775" s="38"/>
      <c r="C10775" s="39"/>
      <c r="D10775" s="39"/>
      <c r="E10775" s="39"/>
      <c r="F10775" s="41" t="str">
        <f aca="false">IF(A10775="","",MATCH(A10775,P_ID,1))</f>
        <v/>
      </c>
      <c r="G10775" s="41" t="str">
        <f aca="false">IF(A10775="","",INDEX(P_Svc,F10775))</f>
        <v/>
      </c>
      <c r="H10775" s="41" t="str">
        <f aca="false">IF(A10775="","",INDEX(P_Zone,F10775))</f>
        <v/>
      </c>
      <c r="I10775" s="41" t="str">
        <f aca="false">IF(A10775="","",IF(D10775="Delivered",IF(B10775&lt;=INDEX(P_Due,F10775),1,0),0))</f>
        <v/>
      </c>
    </row>
    <row r="10776" customFormat="false" ht="15" hidden="false" customHeight="false" outlineLevel="0" collapsed="false">
      <c r="A10776" s="37"/>
      <c r="B10776" s="38"/>
      <c r="C10776" s="39"/>
      <c r="D10776" s="39"/>
      <c r="E10776" s="39"/>
      <c r="F10776" s="41" t="str">
        <f aca="false">IF(A10776="","",MATCH(A10776,P_ID,1))</f>
        <v/>
      </c>
      <c r="G10776" s="41" t="str">
        <f aca="false">IF(A10776="","",INDEX(P_Svc,F10776))</f>
        <v/>
      </c>
      <c r="H10776" s="41" t="str">
        <f aca="false">IF(A10776="","",INDEX(P_Zone,F10776))</f>
        <v/>
      </c>
      <c r="I10776" s="41" t="str">
        <f aca="false">IF(A10776="","",IF(D10776="Delivered",IF(B10776&lt;=INDEX(P_Due,F10776),1,0),0))</f>
        <v/>
      </c>
    </row>
    <row r="10777" customFormat="false" ht="15" hidden="false" customHeight="false" outlineLevel="0" collapsed="false">
      <c r="A10777" s="37"/>
      <c r="B10777" s="38"/>
      <c r="C10777" s="39"/>
      <c r="D10777" s="39"/>
      <c r="E10777" s="39"/>
      <c r="F10777" s="41" t="str">
        <f aca="false">IF(A10777="","",MATCH(A10777,P_ID,1))</f>
        <v/>
      </c>
      <c r="G10777" s="41" t="str">
        <f aca="false">IF(A10777="","",INDEX(P_Svc,F10777))</f>
        <v/>
      </c>
      <c r="H10777" s="41" t="str">
        <f aca="false">IF(A10777="","",INDEX(P_Zone,F10777))</f>
        <v/>
      </c>
      <c r="I10777" s="41" t="str">
        <f aca="false">IF(A10777="","",IF(D10777="Delivered",IF(B10777&lt;=INDEX(P_Due,F10777),1,0),0))</f>
        <v/>
      </c>
    </row>
    <row r="10778" customFormat="false" ht="15" hidden="false" customHeight="false" outlineLevel="0" collapsed="false">
      <c r="A10778" s="37"/>
      <c r="B10778" s="38"/>
      <c r="C10778" s="39"/>
      <c r="D10778" s="39"/>
      <c r="E10778" s="39"/>
      <c r="F10778" s="41" t="str">
        <f aca="false">IF(A10778="","",MATCH(A10778,P_ID,1))</f>
        <v/>
      </c>
      <c r="G10778" s="41" t="str">
        <f aca="false">IF(A10778="","",INDEX(P_Svc,F10778))</f>
        <v/>
      </c>
      <c r="H10778" s="41" t="str">
        <f aca="false">IF(A10778="","",INDEX(P_Zone,F10778))</f>
        <v/>
      </c>
      <c r="I10778" s="41" t="str">
        <f aca="false">IF(A10778="","",IF(D10778="Delivered",IF(B10778&lt;=INDEX(P_Due,F10778),1,0),0))</f>
        <v/>
      </c>
    </row>
    <row r="10779" customFormat="false" ht="15" hidden="false" customHeight="false" outlineLevel="0" collapsed="false">
      <c r="A10779" s="37"/>
      <c r="B10779" s="38"/>
      <c r="C10779" s="39"/>
      <c r="D10779" s="39"/>
      <c r="E10779" s="39"/>
      <c r="F10779" s="41" t="str">
        <f aca="false">IF(A10779="","",MATCH(A10779,P_ID,1))</f>
        <v/>
      </c>
      <c r="G10779" s="41" t="str">
        <f aca="false">IF(A10779="","",INDEX(P_Svc,F10779))</f>
        <v/>
      </c>
      <c r="H10779" s="41" t="str">
        <f aca="false">IF(A10779="","",INDEX(P_Zone,F10779))</f>
        <v/>
      </c>
      <c r="I10779" s="41" t="str">
        <f aca="false">IF(A10779="","",IF(D10779="Delivered",IF(B10779&lt;=INDEX(P_Due,F10779),1,0),0))</f>
        <v/>
      </c>
    </row>
    <row r="10780" customFormat="false" ht="15" hidden="false" customHeight="false" outlineLevel="0" collapsed="false">
      <c r="A10780" s="37"/>
      <c r="B10780" s="38"/>
      <c r="C10780" s="39"/>
      <c r="D10780" s="39"/>
      <c r="E10780" s="39"/>
      <c r="F10780" s="41" t="str">
        <f aca="false">IF(A10780="","",MATCH(A10780,P_ID,1))</f>
        <v/>
      </c>
      <c r="G10780" s="41" t="str">
        <f aca="false">IF(A10780="","",INDEX(P_Svc,F10780))</f>
        <v/>
      </c>
      <c r="H10780" s="41" t="str">
        <f aca="false">IF(A10780="","",INDEX(P_Zone,F10780))</f>
        <v/>
      </c>
      <c r="I10780" s="41" t="str">
        <f aca="false">IF(A10780="","",IF(D10780="Delivered",IF(B10780&lt;=INDEX(P_Due,F10780),1,0),0))</f>
        <v/>
      </c>
    </row>
    <row r="10781" customFormat="false" ht="15" hidden="false" customHeight="false" outlineLevel="0" collapsed="false">
      <c r="A10781" s="37"/>
      <c r="B10781" s="38"/>
      <c r="C10781" s="39"/>
      <c r="D10781" s="39"/>
      <c r="E10781" s="39"/>
      <c r="F10781" s="41" t="str">
        <f aca="false">IF(A10781="","",MATCH(A10781,P_ID,1))</f>
        <v/>
      </c>
      <c r="G10781" s="41" t="str">
        <f aca="false">IF(A10781="","",INDEX(P_Svc,F10781))</f>
        <v/>
      </c>
      <c r="H10781" s="41" t="str">
        <f aca="false">IF(A10781="","",INDEX(P_Zone,F10781))</f>
        <v/>
      </c>
      <c r="I10781" s="41" t="str">
        <f aca="false">IF(A10781="","",IF(D10781="Delivered",IF(B10781&lt;=INDEX(P_Due,F10781),1,0),0))</f>
        <v/>
      </c>
    </row>
    <row r="10782" customFormat="false" ht="15" hidden="false" customHeight="false" outlineLevel="0" collapsed="false">
      <c r="A10782" s="37"/>
      <c r="B10782" s="38"/>
      <c r="C10782" s="39"/>
      <c r="D10782" s="39"/>
      <c r="E10782" s="39"/>
      <c r="F10782" s="41" t="str">
        <f aca="false">IF(A10782="","",MATCH(A10782,P_ID,1))</f>
        <v/>
      </c>
      <c r="G10782" s="41" t="str">
        <f aca="false">IF(A10782="","",INDEX(P_Svc,F10782))</f>
        <v/>
      </c>
      <c r="H10782" s="41" t="str">
        <f aca="false">IF(A10782="","",INDEX(P_Zone,F10782))</f>
        <v/>
      </c>
      <c r="I10782" s="41" t="str">
        <f aca="false">IF(A10782="","",IF(D10782="Delivered",IF(B10782&lt;=INDEX(P_Due,F10782),1,0),0))</f>
        <v/>
      </c>
    </row>
    <row r="10783" customFormat="false" ht="15" hidden="false" customHeight="false" outlineLevel="0" collapsed="false">
      <c r="A10783" s="37"/>
      <c r="B10783" s="38"/>
      <c r="C10783" s="39"/>
      <c r="D10783" s="39"/>
      <c r="E10783" s="39"/>
      <c r="F10783" s="41" t="str">
        <f aca="false">IF(A10783="","",MATCH(A10783,P_ID,1))</f>
        <v/>
      </c>
      <c r="G10783" s="41" t="str">
        <f aca="false">IF(A10783="","",INDEX(P_Svc,F10783))</f>
        <v/>
      </c>
      <c r="H10783" s="41" t="str">
        <f aca="false">IF(A10783="","",INDEX(P_Zone,F10783))</f>
        <v/>
      </c>
      <c r="I10783" s="41" t="str">
        <f aca="false">IF(A10783="","",IF(D10783="Delivered",IF(B10783&lt;=INDEX(P_Due,F10783),1,0),0))</f>
        <v/>
      </c>
    </row>
    <row r="10784" customFormat="false" ht="15" hidden="false" customHeight="false" outlineLevel="0" collapsed="false">
      <c r="A10784" s="37"/>
      <c r="B10784" s="38"/>
      <c r="C10784" s="39"/>
      <c r="D10784" s="39"/>
      <c r="E10784" s="39"/>
      <c r="F10784" s="41" t="str">
        <f aca="false">IF(A10784="","",MATCH(A10784,P_ID,1))</f>
        <v/>
      </c>
      <c r="G10784" s="41" t="str">
        <f aca="false">IF(A10784="","",INDEX(P_Svc,F10784))</f>
        <v/>
      </c>
      <c r="H10784" s="41" t="str">
        <f aca="false">IF(A10784="","",INDEX(P_Zone,F10784))</f>
        <v/>
      </c>
      <c r="I10784" s="41" t="str">
        <f aca="false">IF(A10784="","",IF(D10784="Delivered",IF(B10784&lt;=INDEX(P_Due,F10784),1,0),0))</f>
        <v/>
      </c>
    </row>
    <row r="10785" customFormat="false" ht="15" hidden="false" customHeight="false" outlineLevel="0" collapsed="false">
      <c r="A10785" s="37"/>
      <c r="B10785" s="38"/>
      <c r="C10785" s="39"/>
      <c r="D10785" s="39"/>
      <c r="E10785" s="39"/>
      <c r="F10785" s="41" t="str">
        <f aca="false">IF(A10785="","",MATCH(A10785,P_ID,1))</f>
        <v/>
      </c>
      <c r="G10785" s="41" t="str">
        <f aca="false">IF(A10785="","",INDEX(P_Svc,F10785))</f>
        <v/>
      </c>
      <c r="H10785" s="41" t="str">
        <f aca="false">IF(A10785="","",INDEX(P_Zone,F10785))</f>
        <v/>
      </c>
      <c r="I10785" s="41" t="str">
        <f aca="false">IF(A10785="","",IF(D10785="Delivered",IF(B10785&lt;=INDEX(P_Due,F10785),1,0),0))</f>
        <v/>
      </c>
    </row>
    <row r="10786" customFormat="false" ht="15" hidden="false" customHeight="false" outlineLevel="0" collapsed="false">
      <c r="A10786" s="37"/>
      <c r="B10786" s="38"/>
      <c r="C10786" s="39"/>
      <c r="D10786" s="39"/>
      <c r="E10786" s="39"/>
      <c r="F10786" s="41" t="str">
        <f aca="false">IF(A10786="","",MATCH(A10786,P_ID,1))</f>
        <v/>
      </c>
      <c r="G10786" s="41" t="str">
        <f aca="false">IF(A10786="","",INDEX(P_Svc,F10786))</f>
        <v/>
      </c>
      <c r="H10786" s="41" t="str">
        <f aca="false">IF(A10786="","",INDEX(P_Zone,F10786))</f>
        <v/>
      </c>
      <c r="I10786" s="41" t="str">
        <f aca="false">IF(A10786="","",IF(D10786="Delivered",IF(B10786&lt;=INDEX(P_Due,F10786),1,0),0))</f>
        <v/>
      </c>
    </row>
    <row r="10787" customFormat="false" ht="15" hidden="false" customHeight="false" outlineLevel="0" collapsed="false">
      <c r="A10787" s="37"/>
      <c r="B10787" s="38"/>
      <c r="C10787" s="39"/>
      <c r="D10787" s="39"/>
      <c r="E10787" s="39"/>
      <c r="F10787" s="41" t="str">
        <f aca="false">IF(A10787="","",MATCH(A10787,P_ID,1))</f>
        <v/>
      </c>
      <c r="G10787" s="41" t="str">
        <f aca="false">IF(A10787="","",INDEX(P_Svc,F10787))</f>
        <v/>
      </c>
      <c r="H10787" s="41" t="str">
        <f aca="false">IF(A10787="","",INDEX(P_Zone,F10787))</f>
        <v/>
      </c>
      <c r="I10787" s="41" t="str">
        <f aca="false">IF(A10787="","",IF(D10787="Delivered",IF(B10787&lt;=INDEX(P_Due,F10787),1,0),0))</f>
        <v/>
      </c>
    </row>
    <row r="10788" customFormat="false" ht="15" hidden="false" customHeight="false" outlineLevel="0" collapsed="false">
      <c r="A10788" s="37"/>
      <c r="B10788" s="38"/>
      <c r="C10788" s="39"/>
      <c r="D10788" s="39"/>
      <c r="E10788" s="39"/>
      <c r="F10788" s="41" t="str">
        <f aca="false">IF(A10788="","",MATCH(A10788,P_ID,1))</f>
        <v/>
      </c>
      <c r="G10788" s="41" t="str">
        <f aca="false">IF(A10788="","",INDEX(P_Svc,F10788))</f>
        <v/>
      </c>
      <c r="H10788" s="41" t="str">
        <f aca="false">IF(A10788="","",INDEX(P_Zone,F10788))</f>
        <v/>
      </c>
      <c r="I10788" s="41" t="str">
        <f aca="false">IF(A10788="","",IF(D10788="Delivered",IF(B10788&lt;=INDEX(P_Due,F10788),1,0),0))</f>
        <v/>
      </c>
    </row>
    <row r="10789" customFormat="false" ht="15" hidden="false" customHeight="false" outlineLevel="0" collapsed="false">
      <c r="A10789" s="37"/>
      <c r="B10789" s="38"/>
      <c r="C10789" s="39"/>
      <c r="D10789" s="39"/>
      <c r="E10789" s="39"/>
      <c r="F10789" s="41" t="str">
        <f aca="false">IF(A10789="","",MATCH(A10789,P_ID,1))</f>
        <v/>
      </c>
      <c r="G10789" s="41" t="str">
        <f aca="false">IF(A10789="","",INDEX(P_Svc,F10789))</f>
        <v/>
      </c>
      <c r="H10789" s="41" t="str">
        <f aca="false">IF(A10789="","",INDEX(P_Zone,F10789))</f>
        <v/>
      </c>
      <c r="I10789" s="41" t="str">
        <f aca="false">IF(A10789="","",IF(D10789="Delivered",IF(B10789&lt;=INDEX(P_Due,F10789),1,0),0))</f>
        <v/>
      </c>
    </row>
    <row r="10790" customFormat="false" ht="15" hidden="false" customHeight="false" outlineLevel="0" collapsed="false">
      <c r="A10790" s="37"/>
      <c r="B10790" s="38"/>
      <c r="C10790" s="39"/>
      <c r="D10790" s="39"/>
      <c r="E10790" s="39"/>
      <c r="F10790" s="41" t="str">
        <f aca="false">IF(A10790="","",MATCH(A10790,P_ID,1))</f>
        <v/>
      </c>
      <c r="G10790" s="41" t="str">
        <f aca="false">IF(A10790="","",INDEX(P_Svc,F10790))</f>
        <v/>
      </c>
      <c r="H10790" s="41" t="str">
        <f aca="false">IF(A10790="","",INDEX(P_Zone,F10790))</f>
        <v/>
      </c>
      <c r="I10790" s="41" t="str">
        <f aca="false">IF(A10790="","",IF(D10790="Delivered",IF(B10790&lt;=INDEX(P_Due,F10790),1,0),0))</f>
        <v/>
      </c>
    </row>
    <row r="10791" customFormat="false" ht="15" hidden="false" customHeight="false" outlineLevel="0" collapsed="false">
      <c r="A10791" s="37"/>
      <c r="B10791" s="38"/>
      <c r="C10791" s="39"/>
      <c r="D10791" s="39"/>
      <c r="E10791" s="39"/>
      <c r="F10791" s="41" t="str">
        <f aca="false">IF(A10791="","",MATCH(A10791,P_ID,1))</f>
        <v/>
      </c>
      <c r="G10791" s="41" t="str">
        <f aca="false">IF(A10791="","",INDEX(P_Svc,F10791))</f>
        <v/>
      </c>
      <c r="H10791" s="41" t="str">
        <f aca="false">IF(A10791="","",INDEX(P_Zone,F10791))</f>
        <v/>
      </c>
      <c r="I10791" s="41" t="str">
        <f aca="false">IF(A10791="","",IF(D10791="Delivered",IF(B10791&lt;=INDEX(P_Due,F10791),1,0),0))</f>
        <v/>
      </c>
    </row>
    <row r="10792" customFormat="false" ht="15" hidden="false" customHeight="false" outlineLevel="0" collapsed="false">
      <c r="A10792" s="37"/>
      <c r="B10792" s="38"/>
      <c r="C10792" s="39"/>
      <c r="D10792" s="39"/>
      <c r="E10792" s="39"/>
      <c r="F10792" s="41" t="str">
        <f aca="false">IF(A10792="","",MATCH(A10792,P_ID,1))</f>
        <v/>
      </c>
      <c r="G10792" s="41" t="str">
        <f aca="false">IF(A10792="","",INDEX(P_Svc,F10792))</f>
        <v/>
      </c>
      <c r="H10792" s="41" t="str">
        <f aca="false">IF(A10792="","",INDEX(P_Zone,F10792))</f>
        <v/>
      </c>
      <c r="I10792" s="41" t="str">
        <f aca="false">IF(A10792="","",IF(D10792="Delivered",IF(B10792&lt;=INDEX(P_Due,F10792),1,0),0))</f>
        <v/>
      </c>
    </row>
    <row r="10793" customFormat="false" ht="15" hidden="false" customHeight="false" outlineLevel="0" collapsed="false">
      <c r="A10793" s="37"/>
      <c r="B10793" s="38"/>
      <c r="C10793" s="39"/>
      <c r="D10793" s="39"/>
      <c r="E10793" s="39"/>
      <c r="F10793" s="41" t="str">
        <f aca="false">IF(A10793="","",MATCH(A10793,P_ID,1))</f>
        <v/>
      </c>
      <c r="G10793" s="41" t="str">
        <f aca="false">IF(A10793="","",INDEX(P_Svc,F10793))</f>
        <v/>
      </c>
      <c r="H10793" s="41" t="str">
        <f aca="false">IF(A10793="","",INDEX(P_Zone,F10793))</f>
        <v/>
      </c>
      <c r="I10793" s="41" t="str">
        <f aca="false">IF(A10793="","",IF(D10793="Delivered",IF(B10793&lt;=INDEX(P_Due,F10793),1,0),0))</f>
        <v/>
      </c>
    </row>
    <row r="10794" customFormat="false" ht="15" hidden="false" customHeight="false" outlineLevel="0" collapsed="false">
      <c r="A10794" s="37"/>
      <c r="B10794" s="38"/>
      <c r="C10794" s="39"/>
      <c r="D10794" s="39"/>
      <c r="E10794" s="39"/>
      <c r="F10794" s="41" t="str">
        <f aca="false">IF(A10794="","",MATCH(A10794,P_ID,1))</f>
        <v/>
      </c>
      <c r="G10794" s="41" t="str">
        <f aca="false">IF(A10794="","",INDEX(P_Svc,F10794))</f>
        <v/>
      </c>
      <c r="H10794" s="41" t="str">
        <f aca="false">IF(A10794="","",INDEX(P_Zone,F10794))</f>
        <v/>
      </c>
      <c r="I10794" s="41" t="str">
        <f aca="false">IF(A10794="","",IF(D10794="Delivered",IF(B10794&lt;=INDEX(P_Due,F10794),1,0),0))</f>
        <v/>
      </c>
    </row>
    <row r="10795" customFormat="false" ht="15" hidden="false" customHeight="false" outlineLevel="0" collapsed="false">
      <c r="A10795" s="37"/>
      <c r="B10795" s="38"/>
      <c r="C10795" s="39"/>
      <c r="D10795" s="39"/>
      <c r="E10795" s="39"/>
      <c r="F10795" s="41" t="str">
        <f aca="false">IF(A10795="","",MATCH(A10795,P_ID,1))</f>
        <v/>
      </c>
      <c r="G10795" s="41" t="str">
        <f aca="false">IF(A10795="","",INDEX(P_Svc,F10795))</f>
        <v/>
      </c>
      <c r="H10795" s="41" t="str">
        <f aca="false">IF(A10795="","",INDEX(P_Zone,F10795))</f>
        <v/>
      </c>
      <c r="I10795" s="41" t="str">
        <f aca="false">IF(A10795="","",IF(D10795="Delivered",IF(B10795&lt;=INDEX(P_Due,F10795),1,0),0))</f>
        <v/>
      </c>
    </row>
    <row r="10796" customFormat="false" ht="15" hidden="false" customHeight="false" outlineLevel="0" collapsed="false">
      <c r="A10796" s="37"/>
      <c r="B10796" s="38"/>
      <c r="C10796" s="39"/>
      <c r="D10796" s="39"/>
      <c r="E10796" s="39"/>
      <c r="F10796" s="41" t="str">
        <f aca="false">IF(A10796="","",MATCH(A10796,P_ID,1))</f>
        <v/>
      </c>
      <c r="G10796" s="41" t="str">
        <f aca="false">IF(A10796="","",INDEX(P_Svc,F10796))</f>
        <v/>
      </c>
      <c r="H10796" s="41" t="str">
        <f aca="false">IF(A10796="","",INDEX(P_Zone,F10796))</f>
        <v/>
      </c>
      <c r="I10796" s="41" t="str">
        <f aca="false">IF(A10796="","",IF(D10796="Delivered",IF(B10796&lt;=INDEX(P_Due,F10796),1,0),0))</f>
        <v/>
      </c>
    </row>
    <row r="10797" customFormat="false" ht="15" hidden="false" customHeight="false" outlineLevel="0" collapsed="false">
      <c r="A10797" s="37"/>
      <c r="B10797" s="38"/>
      <c r="C10797" s="39"/>
      <c r="D10797" s="39"/>
      <c r="E10797" s="39"/>
      <c r="F10797" s="41" t="str">
        <f aca="false">IF(A10797="","",MATCH(A10797,P_ID,1))</f>
        <v/>
      </c>
      <c r="G10797" s="41" t="str">
        <f aca="false">IF(A10797="","",INDEX(P_Svc,F10797))</f>
        <v/>
      </c>
      <c r="H10797" s="41" t="str">
        <f aca="false">IF(A10797="","",INDEX(P_Zone,F10797))</f>
        <v/>
      </c>
      <c r="I10797" s="41" t="str">
        <f aca="false">IF(A10797="","",IF(D10797="Delivered",IF(B10797&lt;=INDEX(P_Due,F10797),1,0),0))</f>
        <v/>
      </c>
    </row>
    <row r="10798" customFormat="false" ht="15" hidden="false" customHeight="false" outlineLevel="0" collapsed="false">
      <c r="A10798" s="37"/>
      <c r="B10798" s="38"/>
      <c r="C10798" s="39"/>
      <c r="D10798" s="39"/>
      <c r="E10798" s="39"/>
      <c r="F10798" s="41" t="str">
        <f aca="false">IF(A10798="","",MATCH(A10798,P_ID,1))</f>
        <v/>
      </c>
      <c r="G10798" s="41" t="str">
        <f aca="false">IF(A10798="","",INDEX(P_Svc,F10798))</f>
        <v/>
      </c>
      <c r="H10798" s="41" t="str">
        <f aca="false">IF(A10798="","",INDEX(P_Zone,F10798))</f>
        <v/>
      </c>
      <c r="I10798" s="41" t="str">
        <f aca="false">IF(A10798="","",IF(D10798="Delivered",IF(B10798&lt;=INDEX(P_Due,F10798),1,0),0))</f>
        <v/>
      </c>
    </row>
    <row r="10799" customFormat="false" ht="15" hidden="false" customHeight="false" outlineLevel="0" collapsed="false">
      <c r="A10799" s="37"/>
      <c r="B10799" s="38"/>
      <c r="C10799" s="39"/>
      <c r="D10799" s="39"/>
      <c r="E10799" s="39"/>
      <c r="F10799" s="41" t="str">
        <f aca="false">IF(A10799="","",MATCH(A10799,P_ID,1))</f>
        <v/>
      </c>
      <c r="G10799" s="41" t="str">
        <f aca="false">IF(A10799="","",INDEX(P_Svc,F10799))</f>
        <v/>
      </c>
      <c r="H10799" s="41" t="str">
        <f aca="false">IF(A10799="","",INDEX(P_Zone,F10799))</f>
        <v/>
      </c>
      <c r="I10799" s="41" t="str">
        <f aca="false">IF(A10799="","",IF(D10799="Delivered",IF(B10799&lt;=INDEX(P_Due,F10799),1,0),0))</f>
        <v/>
      </c>
    </row>
    <row r="10800" customFormat="false" ht="15" hidden="false" customHeight="false" outlineLevel="0" collapsed="false">
      <c r="A10800" s="37"/>
      <c r="B10800" s="38"/>
      <c r="C10800" s="39"/>
      <c r="D10800" s="39"/>
      <c r="E10800" s="39"/>
      <c r="F10800" s="41" t="str">
        <f aca="false">IF(A10800="","",MATCH(A10800,P_ID,1))</f>
        <v/>
      </c>
      <c r="G10800" s="41" t="str">
        <f aca="false">IF(A10800="","",INDEX(P_Svc,F10800))</f>
        <v/>
      </c>
      <c r="H10800" s="41" t="str">
        <f aca="false">IF(A10800="","",INDEX(P_Zone,F10800))</f>
        <v/>
      </c>
      <c r="I10800" s="41" t="str">
        <f aca="false">IF(A10800="","",IF(D10800="Delivered",IF(B10800&lt;=INDEX(P_Due,F10800),1,0),0))</f>
        <v/>
      </c>
    </row>
    <row r="10801" customFormat="false" ht="15" hidden="false" customHeight="false" outlineLevel="0" collapsed="false">
      <c r="A10801" s="37"/>
      <c r="B10801" s="38"/>
      <c r="C10801" s="39"/>
      <c r="D10801" s="39"/>
      <c r="E10801" s="39"/>
      <c r="F10801" s="41" t="str">
        <f aca="false">IF(A10801="","",MATCH(A10801,P_ID,1))</f>
        <v/>
      </c>
      <c r="G10801" s="41" t="str">
        <f aca="false">IF(A10801="","",INDEX(P_Svc,F10801))</f>
        <v/>
      </c>
      <c r="H10801" s="41" t="str">
        <f aca="false">IF(A10801="","",INDEX(P_Zone,F10801))</f>
        <v/>
      </c>
      <c r="I10801" s="41" t="str">
        <f aca="false">IF(A10801="","",IF(D10801="Delivered",IF(B10801&lt;=INDEX(P_Due,F10801),1,0),0))</f>
        <v/>
      </c>
    </row>
    <row r="10802" customFormat="false" ht="15" hidden="false" customHeight="false" outlineLevel="0" collapsed="false">
      <c r="A10802" s="37"/>
      <c r="B10802" s="38"/>
      <c r="C10802" s="39"/>
      <c r="D10802" s="39"/>
      <c r="E10802" s="39"/>
      <c r="F10802" s="41" t="str">
        <f aca="false">IF(A10802="","",MATCH(A10802,P_ID,1))</f>
        <v/>
      </c>
      <c r="G10802" s="41" t="str">
        <f aca="false">IF(A10802="","",INDEX(P_Svc,F10802))</f>
        <v/>
      </c>
      <c r="H10802" s="41" t="str">
        <f aca="false">IF(A10802="","",INDEX(P_Zone,F10802))</f>
        <v/>
      </c>
      <c r="I10802" s="41" t="str">
        <f aca="false">IF(A10802="","",IF(D10802="Delivered",IF(B10802&lt;=INDEX(P_Due,F10802),1,0),0))</f>
        <v/>
      </c>
    </row>
    <row r="10803" customFormat="false" ht="15" hidden="false" customHeight="false" outlineLevel="0" collapsed="false">
      <c r="A10803" s="37"/>
      <c r="B10803" s="38"/>
      <c r="C10803" s="39"/>
      <c r="D10803" s="39"/>
      <c r="E10803" s="39"/>
      <c r="F10803" s="41" t="str">
        <f aca="false">IF(A10803="","",MATCH(A10803,P_ID,1))</f>
        <v/>
      </c>
      <c r="G10803" s="41" t="str">
        <f aca="false">IF(A10803="","",INDEX(P_Svc,F10803))</f>
        <v/>
      </c>
      <c r="H10803" s="41" t="str">
        <f aca="false">IF(A10803="","",INDEX(P_Zone,F10803))</f>
        <v/>
      </c>
      <c r="I10803" s="41" t="str">
        <f aca="false">IF(A10803="","",IF(D10803="Delivered",IF(B10803&lt;=INDEX(P_Due,F10803),1,0),0))</f>
        <v/>
      </c>
    </row>
    <row r="10804" customFormat="false" ht="15" hidden="false" customHeight="false" outlineLevel="0" collapsed="false">
      <c r="A10804" s="37"/>
      <c r="B10804" s="38"/>
      <c r="C10804" s="39"/>
      <c r="D10804" s="39"/>
      <c r="E10804" s="39"/>
      <c r="F10804" s="41" t="str">
        <f aca="false">IF(A10804="","",MATCH(A10804,P_ID,1))</f>
        <v/>
      </c>
      <c r="G10804" s="41" t="str">
        <f aca="false">IF(A10804="","",INDEX(P_Svc,F10804))</f>
        <v/>
      </c>
      <c r="H10804" s="41" t="str">
        <f aca="false">IF(A10804="","",INDEX(P_Zone,F10804))</f>
        <v/>
      </c>
      <c r="I10804" s="41" t="str">
        <f aca="false">IF(A10804="","",IF(D10804="Delivered",IF(B10804&lt;=INDEX(P_Due,F10804),1,0),0))</f>
        <v/>
      </c>
    </row>
    <row r="10805" customFormat="false" ht="15" hidden="false" customHeight="false" outlineLevel="0" collapsed="false">
      <c r="A10805" s="37"/>
      <c r="B10805" s="38"/>
      <c r="C10805" s="39"/>
      <c r="D10805" s="39"/>
      <c r="E10805" s="39"/>
      <c r="F10805" s="41" t="str">
        <f aca="false">IF(A10805="","",MATCH(A10805,P_ID,1))</f>
        <v/>
      </c>
      <c r="G10805" s="41" t="str">
        <f aca="false">IF(A10805="","",INDEX(P_Svc,F10805))</f>
        <v/>
      </c>
      <c r="H10805" s="41" t="str">
        <f aca="false">IF(A10805="","",INDEX(P_Zone,F10805))</f>
        <v/>
      </c>
      <c r="I10805" s="41" t="str">
        <f aca="false">IF(A10805="","",IF(D10805="Delivered",IF(B10805&lt;=INDEX(P_Due,F10805),1,0),0))</f>
        <v/>
      </c>
    </row>
    <row r="10806" customFormat="false" ht="15" hidden="false" customHeight="false" outlineLevel="0" collapsed="false">
      <c r="A10806" s="37"/>
      <c r="B10806" s="38"/>
      <c r="C10806" s="39"/>
      <c r="D10806" s="39"/>
      <c r="E10806" s="39"/>
      <c r="F10806" s="41" t="str">
        <f aca="false">IF(A10806="","",MATCH(A10806,P_ID,1))</f>
        <v/>
      </c>
      <c r="G10806" s="41" t="str">
        <f aca="false">IF(A10806="","",INDEX(P_Svc,F10806))</f>
        <v/>
      </c>
      <c r="H10806" s="41" t="str">
        <f aca="false">IF(A10806="","",INDEX(P_Zone,F10806))</f>
        <v/>
      </c>
      <c r="I10806" s="41" t="str">
        <f aca="false">IF(A10806="","",IF(D10806="Delivered",IF(B10806&lt;=INDEX(P_Due,F10806),1,0),0))</f>
        <v/>
      </c>
    </row>
    <row r="10807" customFormat="false" ht="15" hidden="false" customHeight="false" outlineLevel="0" collapsed="false">
      <c r="A10807" s="37"/>
      <c r="B10807" s="38"/>
      <c r="C10807" s="39"/>
      <c r="D10807" s="39"/>
      <c r="E10807" s="39"/>
      <c r="F10807" s="41" t="str">
        <f aca="false">IF(A10807="","",MATCH(A10807,P_ID,1))</f>
        <v/>
      </c>
      <c r="G10807" s="41" t="str">
        <f aca="false">IF(A10807="","",INDEX(P_Svc,F10807))</f>
        <v/>
      </c>
      <c r="H10807" s="41" t="str">
        <f aca="false">IF(A10807="","",INDEX(P_Zone,F10807))</f>
        <v/>
      </c>
      <c r="I10807" s="41" t="str">
        <f aca="false">IF(A10807="","",IF(D10807="Delivered",IF(B10807&lt;=INDEX(P_Due,F10807),1,0),0))</f>
        <v/>
      </c>
    </row>
    <row r="10808" customFormat="false" ht="15" hidden="false" customHeight="false" outlineLevel="0" collapsed="false">
      <c r="A10808" s="37"/>
      <c r="B10808" s="38"/>
      <c r="C10808" s="39"/>
      <c r="D10808" s="39"/>
      <c r="E10808" s="39"/>
      <c r="F10808" s="41" t="str">
        <f aca="false">IF(A10808="","",MATCH(A10808,P_ID,1))</f>
        <v/>
      </c>
      <c r="G10808" s="41" t="str">
        <f aca="false">IF(A10808="","",INDEX(P_Svc,F10808))</f>
        <v/>
      </c>
      <c r="H10808" s="41" t="str">
        <f aca="false">IF(A10808="","",INDEX(P_Zone,F10808))</f>
        <v/>
      </c>
      <c r="I10808" s="41" t="str">
        <f aca="false">IF(A10808="","",IF(D10808="Delivered",IF(B10808&lt;=INDEX(P_Due,F10808),1,0),0))</f>
        <v/>
      </c>
    </row>
    <row r="10809" customFormat="false" ht="15" hidden="false" customHeight="false" outlineLevel="0" collapsed="false">
      <c r="A10809" s="37"/>
      <c r="B10809" s="38"/>
      <c r="C10809" s="39"/>
      <c r="D10809" s="39"/>
      <c r="E10809" s="39"/>
      <c r="F10809" s="41" t="str">
        <f aca="false">IF(A10809="","",MATCH(A10809,P_ID,1))</f>
        <v/>
      </c>
      <c r="G10809" s="41" t="str">
        <f aca="false">IF(A10809="","",INDEX(P_Svc,F10809))</f>
        <v/>
      </c>
      <c r="H10809" s="41" t="str">
        <f aca="false">IF(A10809="","",INDEX(P_Zone,F10809))</f>
        <v/>
      </c>
      <c r="I10809" s="41" t="str">
        <f aca="false">IF(A10809="","",IF(D10809="Delivered",IF(B10809&lt;=INDEX(P_Due,F10809),1,0),0))</f>
        <v/>
      </c>
    </row>
    <row r="10810" customFormat="false" ht="15" hidden="false" customHeight="false" outlineLevel="0" collapsed="false">
      <c r="A10810" s="37"/>
      <c r="B10810" s="38"/>
      <c r="C10810" s="39"/>
      <c r="D10810" s="39"/>
      <c r="E10810" s="39"/>
      <c r="F10810" s="41" t="str">
        <f aca="false">IF(A10810="","",MATCH(A10810,P_ID,1))</f>
        <v/>
      </c>
      <c r="G10810" s="41" t="str">
        <f aca="false">IF(A10810="","",INDEX(P_Svc,F10810))</f>
        <v/>
      </c>
      <c r="H10810" s="41" t="str">
        <f aca="false">IF(A10810="","",INDEX(P_Zone,F10810))</f>
        <v/>
      </c>
      <c r="I10810" s="41" t="str">
        <f aca="false">IF(A10810="","",IF(D10810="Delivered",IF(B10810&lt;=INDEX(P_Due,F10810),1,0),0))</f>
        <v/>
      </c>
    </row>
    <row r="10811" customFormat="false" ht="15" hidden="false" customHeight="false" outlineLevel="0" collapsed="false">
      <c r="A10811" s="37"/>
      <c r="B10811" s="38"/>
      <c r="C10811" s="39"/>
      <c r="D10811" s="39"/>
      <c r="E10811" s="39"/>
      <c r="F10811" s="41" t="str">
        <f aca="false">IF(A10811="","",MATCH(A10811,P_ID,1))</f>
        <v/>
      </c>
      <c r="G10811" s="41" t="str">
        <f aca="false">IF(A10811="","",INDEX(P_Svc,F10811))</f>
        <v/>
      </c>
      <c r="H10811" s="41" t="str">
        <f aca="false">IF(A10811="","",INDEX(P_Zone,F10811))</f>
        <v/>
      </c>
      <c r="I10811" s="41" t="str">
        <f aca="false">IF(A10811="","",IF(D10811="Delivered",IF(B10811&lt;=INDEX(P_Due,F10811),1,0),0))</f>
        <v/>
      </c>
    </row>
    <row r="10812" customFormat="false" ht="15" hidden="false" customHeight="false" outlineLevel="0" collapsed="false">
      <c r="A10812" s="37"/>
      <c r="B10812" s="38"/>
      <c r="C10812" s="39"/>
      <c r="D10812" s="39"/>
      <c r="E10812" s="39"/>
      <c r="F10812" s="41" t="str">
        <f aca="false">IF(A10812="","",MATCH(A10812,P_ID,1))</f>
        <v/>
      </c>
      <c r="G10812" s="41" t="str">
        <f aca="false">IF(A10812="","",INDEX(P_Svc,F10812))</f>
        <v/>
      </c>
      <c r="H10812" s="41" t="str">
        <f aca="false">IF(A10812="","",INDEX(P_Zone,F10812))</f>
        <v/>
      </c>
      <c r="I10812" s="41" t="str">
        <f aca="false">IF(A10812="","",IF(D10812="Delivered",IF(B10812&lt;=INDEX(P_Due,F10812),1,0),0))</f>
        <v/>
      </c>
    </row>
    <row r="10813" customFormat="false" ht="15" hidden="false" customHeight="false" outlineLevel="0" collapsed="false">
      <c r="A10813" s="37"/>
      <c r="B10813" s="38"/>
      <c r="C10813" s="39"/>
      <c r="D10813" s="39"/>
      <c r="E10813" s="39"/>
      <c r="F10813" s="41" t="str">
        <f aca="false">IF(A10813="","",MATCH(A10813,P_ID,1))</f>
        <v/>
      </c>
      <c r="G10813" s="41" t="str">
        <f aca="false">IF(A10813="","",INDEX(P_Svc,F10813))</f>
        <v/>
      </c>
      <c r="H10813" s="41" t="str">
        <f aca="false">IF(A10813="","",INDEX(P_Zone,F10813))</f>
        <v/>
      </c>
      <c r="I10813" s="41" t="str">
        <f aca="false">IF(A10813="","",IF(D10813="Delivered",IF(B10813&lt;=INDEX(P_Due,F10813),1,0),0))</f>
        <v/>
      </c>
    </row>
    <row r="10814" customFormat="false" ht="15" hidden="false" customHeight="false" outlineLevel="0" collapsed="false">
      <c r="A10814" s="37"/>
      <c r="B10814" s="38"/>
      <c r="C10814" s="39"/>
      <c r="D10814" s="39"/>
      <c r="E10814" s="39"/>
      <c r="F10814" s="41" t="str">
        <f aca="false">IF(A10814="","",MATCH(A10814,P_ID,1))</f>
        <v/>
      </c>
      <c r="G10814" s="41" t="str">
        <f aca="false">IF(A10814="","",INDEX(P_Svc,F10814))</f>
        <v/>
      </c>
      <c r="H10814" s="41" t="str">
        <f aca="false">IF(A10814="","",INDEX(P_Zone,F10814))</f>
        <v/>
      </c>
      <c r="I10814" s="41" t="str">
        <f aca="false">IF(A10814="","",IF(D10814="Delivered",IF(B10814&lt;=INDEX(P_Due,F10814),1,0),0))</f>
        <v/>
      </c>
    </row>
    <row r="10815" customFormat="false" ht="15" hidden="false" customHeight="false" outlineLevel="0" collapsed="false">
      <c r="A10815" s="37"/>
      <c r="B10815" s="38"/>
      <c r="C10815" s="39"/>
      <c r="D10815" s="39"/>
      <c r="E10815" s="39"/>
      <c r="F10815" s="41" t="str">
        <f aca="false">IF(A10815="","",MATCH(A10815,P_ID,1))</f>
        <v/>
      </c>
      <c r="G10815" s="41" t="str">
        <f aca="false">IF(A10815="","",INDEX(P_Svc,F10815))</f>
        <v/>
      </c>
      <c r="H10815" s="41" t="str">
        <f aca="false">IF(A10815="","",INDEX(P_Zone,F10815))</f>
        <v/>
      </c>
      <c r="I10815" s="41" t="str">
        <f aca="false">IF(A10815="","",IF(D10815="Delivered",IF(B10815&lt;=INDEX(P_Due,F10815),1,0),0))</f>
        <v/>
      </c>
    </row>
    <row r="10816" customFormat="false" ht="15" hidden="false" customHeight="false" outlineLevel="0" collapsed="false">
      <c r="A10816" s="37"/>
      <c r="B10816" s="38"/>
      <c r="C10816" s="39"/>
      <c r="D10816" s="39"/>
      <c r="E10816" s="39"/>
      <c r="F10816" s="41" t="str">
        <f aca="false">IF(A10816="","",MATCH(A10816,P_ID,1))</f>
        <v/>
      </c>
      <c r="G10816" s="41" t="str">
        <f aca="false">IF(A10816="","",INDEX(P_Svc,F10816))</f>
        <v/>
      </c>
      <c r="H10816" s="41" t="str">
        <f aca="false">IF(A10816="","",INDEX(P_Zone,F10816))</f>
        <v/>
      </c>
      <c r="I10816" s="41" t="str">
        <f aca="false">IF(A10816="","",IF(D10816="Delivered",IF(B10816&lt;=INDEX(P_Due,F10816),1,0),0))</f>
        <v/>
      </c>
    </row>
    <row r="10817" customFormat="false" ht="15" hidden="false" customHeight="false" outlineLevel="0" collapsed="false">
      <c r="A10817" s="37"/>
      <c r="B10817" s="38"/>
      <c r="C10817" s="39"/>
      <c r="D10817" s="39"/>
      <c r="E10817" s="39"/>
      <c r="F10817" s="41" t="str">
        <f aca="false">IF(A10817="","",MATCH(A10817,P_ID,1))</f>
        <v/>
      </c>
      <c r="G10817" s="41" t="str">
        <f aca="false">IF(A10817="","",INDEX(P_Svc,F10817))</f>
        <v/>
      </c>
      <c r="H10817" s="41" t="str">
        <f aca="false">IF(A10817="","",INDEX(P_Zone,F10817))</f>
        <v/>
      </c>
      <c r="I10817" s="41" t="str">
        <f aca="false">IF(A10817="","",IF(D10817="Delivered",IF(B10817&lt;=INDEX(P_Due,F10817),1,0),0))</f>
        <v/>
      </c>
    </row>
    <row r="10818" customFormat="false" ht="15" hidden="false" customHeight="false" outlineLevel="0" collapsed="false">
      <c r="A10818" s="37"/>
      <c r="B10818" s="38"/>
      <c r="C10818" s="39"/>
      <c r="D10818" s="39"/>
      <c r="E10818" s="39"/>
      <c r="F10818" s="41" t="str">
        <f aca="false">IF(A10818="","",MATCH(A10818,P_ID,1))</f>
        <v/>
      </c>
      <c r="G10818" s="41" t="str">
        <f aca="false">IF(A10818="","",INDEX(P_Svc,F10818))</f>
        <v/>
      </c>
      <c r="H10818" s="41" t="str">
        <f aca="false">IF(A10818="","",INDEX(P_Zone,F10818))</f>
        <v/>
      </c>
      <c r="I10818" s="41" t="str">
        <f aca="false">IF(A10818="","",IF(D10818="Delivered",IF(B10818&lt;=INDEX(P_Due,F10818),1,0),0))</f>
        <v/>
      </c>
    </row>
    <row r="10819" customFormat="false" ht="15" hidden="false" customHeight="false" outlineLevel="0" collapsed="false">
      <c r="A10819" s="37"/>
      <c r="B10819" s="38"/>
      <c r="C10819" s="39"/>
      <c r="D10819" s="39"/>
      <c r="E10819" s="39"/>
      <c r="F10819" s="41" t="str">
        <f aca="false">IF(A10819="","",MATCH(A10819,P_ID,1))</f>
        <v/>
      </c>
      <c r="G10819" s="41" t="str">
        <f aca="false">IF(A10819="","",INDEX(P_Svc,F10819))</f>
        <v/>
      </c>
      <c r="H10819" s="41" t="str">
        <f aca="false">IF(A10819="","",INDEX(P_Zone,F10819))</f>
        <v/>
      </c>
      <c r="I10819" s="41" t="str">
        <f aca="false">IF(A10819="","",IF(D10819="Delivered",IF(B10819&lt;=INDEX(P_Due,F10819),1,0),0))</f>
        <v/>
      </c>
    </row>
    <row r="10820" customFormat="false" ht="15" hidden="false" customHeight="false" outlineLevel="0" collapsed="false">
      <c r="A10820" s="37"/>
      <c r="B10820" s="38"/>
      <c r="C10820" s="39"/>
      <c r="D10820" s="39"/>
      <c r="E10820" s="39"/>
      <c r="F10820" s="41" t="str">
        <f aca="false">IF(A10820="","",MATCH(A10820,P_ID,1))</f>
        <v/>
      </c>
      <c r="G10820" s="41" t="str">
        <f aca="false">IF(A10820="","",INDEX(P_Svc,F10820))</f>
        <v/>
      </c>
      <c r="H10820" s="41" t="str">
        <f aca="false">IF(A10820="","",INDEX(P_Zone,F10820))</f>
        <v/>
      </c>
      <c r="I10820" s="41" t="str">
        <f aca="false">IF(A10820="","",IF(D10820="Delivered",IF(B10820&lt;=INDEX(P_Due,F10820),1,0),0))</f>
        <v/>
      </c>
    </row>
    <row r="10821" customFormat="false" ht="15" hidden="false" customHeight="false" outlineLevel="0" collapsed="false">
      <c r="A10821" s="37"/>
      <c r="B10821" s="38"/>
      <c r="C10821" s="39"/>
      <c r="D10821" s="39"/>
      <c r="E10821" s="39"/>
      <c r="F10821" s="41" t="str">
        <f aca="false">IF(A10821="","",MATCH(A10821,P_ID,1))</f>
        <v/>
      </c>
      <c r="G10821" s="41" t="str">
        <f aca="false">IF(A10821="","",INDEX(P_Svc,F10821))</f>
        <v/>
      </c>
      <c r="H10821" s="41" t="str">
        <f aca="false">IF(A10821="","",INDEX(P_Zone,F10821))</f>
        <v/>
      </c>
      <c r="I10821" s="41" t="str">
        <f aca="false">IF(A10821="","",IF(D10821="Delivered",IF(B10821&lt;=INDEX(P_Due,F10821),1,0),0))</f>
        <v/>
      </c>
    </row>
    <row r="10822" customFormat="false" ht="15" hidden="false" customHeight="false" outlineLevel="0" collapsed="false">
      <c r="A10822" s="37"/>
      <c r="B10822" s="38"/>
      <c r="C10822" s="39"/>
      <c r="D10822" s="39"/>
      <c r="E10822" s="39"/>
      <c r="F10822" s="41" t="str">
        <f aca="false">IF(A10822="","",MATCH(A10822,P_ID,1))</f>
        <v/>
      </c>
      <c r="G10822" s="41" t="str">
        <f aca="false">IF(A10822="","",INDEX(P_Svc,F10822))</f>
        <v/>
      </c>
      <c r="H10822" s="41" t="str">
        <f aca="false">IF(A10822="","",INDEX(P_Zone,F10822))</f>
        <v/>
      </c>
      <c r="I10822" s="41" t="str">
        <f aca="false">IF(A10822="","",IF(D10822="Delivered",IF(B10822&lt;=INDEX(P_Due,F10822),1,0),0))</f>
        <v/>
      </c>
    </row>
    <row r="10823" customFormat="false" ht="15" hidden="false" customHeight="false" outlineLevel="0" collapsed="false">
      <c r="A10823" s="37"/>
      <c r="B10823" s="38"/>
      <c r="C10823" s="39"/>
      <c r="D10823" s="39"/>
      <c r="E10823" s="39"/>
      <c r="F10823" s="41" t="str">
        <f aca="false">IF(A10823="","",MATCH(A10823,P_ID,1))</f>
        <v/>
      </c>
      <c r="G10823" s="41" t="str">
        <f aca="false">IF(A10823="","",INDEX(P_Svc,F10823))</f>
        <v/>
      </c>
      <c r="H10823" s="41" t="str">
        <f aca="false">IF(A10823="","",INDEX(P_Zone,F10823))</f>
        <v/>
      </c>
      <c r="I10823" s="41" t="str">
        <f aca="false">IF(A10823="","",IF(D10823="Delivered",IF(B10823&lt;=INDEX(P_Due,F10823),1,0),0))</f>
        <v/>
      </c>
    </row>
    <row r="10824" customFormat="false" ht="15" hidden="false" customHeight="false" outlineLevel="0" collapsed="false">
      <c r="A10824" s="37"/>
      <c r="B10824" s="38"/>
      <c r="C10824" s="39"/>
      <c r="D10824" s="39"/>
      <c r="E10824" s="39"/>
      <c r="F10824" s="41" t="str">
        <f aca="false">IF(A10824="","",MATCH(A10824,P_ID,1))</f>
        <v/>
      </c>
      <c r="G10824" s="41" t="str">
        <f aca="false">IF(A10824="","",INDEX(P_Svc,F10824))</f>
        <v/>
      </c>
      <c r="H10824" s="41" t="str">
        <f aca="false">IF(A10824="","",INDEX(P_Zone,F10824))</f>
        <v/>
      </c>
      <c r="I10824" s="41" t="str">
        <f aca="false">IF(A10824="","",IF(D10824="Delivered",IF(B10824&lt;=INDEX(P_Due,F10824),1,0),0))</f>
        <v/>
      </c>
    </row>
    <row r="10825" customFormat="false" ht="15" hidden="false" customHeight="false" outlineLevel="0" collapsed="false">
      <c r="A10825" s="37"/>
      <c r="B10825" s="38"/>
      <c r="C10825" s="39"/>
      <c r="D10825" s="39"/>
      <c r="E10825" s="39"/>
      <c r="F10825" s="41" t="str">
        <f aca="false">IF(A10825="","",MATCH(A10825,P_ID,1))</f>
        <v/>
      </c>
      <c r="G10825" s="41" t="str">
        <f aca="false">IF(A10825="","",INDEX(P_Svc,F10825))</f>
        <v/>
      </c>
      <c r="H10825" s="41" t="str">
        <f aca="false">IF(A10825="","",INDEX(P_Zone,F10825))</f>
        <v/>
      </c>
      <c r="I10825" s="41" t="str">
        <f aca="false">IF(A10825="","",IF(D10825="Delivered",IF(B10825&lt;=INDEX(P_Due,F10825),1,0),0))</f>
        <v/>
      </c>
    </row>
    <row r="10826" customFormat="false" ht="15" hidden="false" customHeight="false" outlineLevel="0" collapsed="false">
      <c r="A10826" s="37"/>
      <c r="B10826" s="38"/>
      <c r="C10826" s="39"/>
      <c r="D10826" s="39"/>
      <c r="E10826" s="39"/>
      <c r="F10826" s="41" t="str">
        <f aca="false">IF(A10826="","",MATCH(A10826,P_ID,1))</f>
        <v/>
      </c>
      <c r="G10826" s="41" t="str">
        <f aca="false">IF(A10826="","",INDEX(P_Svc,F10826))</f>
        <v/>
      </c>
      <c r="H10826" s="41" t="str">
        <f aca="false">IF(A10826="","",INDEX(P_Zone,F10826))</f>
        <v/>
      </c>
      <c r="I10826" s="41" t="str">
        <f aca="false">IF(A10826="","",IF(D10826="Delivered",IF(B10826&lt;=INDEX(P_Due,F10826),1,0),0))</f>
        <v/>
      </c>
    </row>
    <row r="10827" customFormat="false" ht="15" hidden="false" customHeight="false" outlineLevel="0" collapsed="false">
      <c r="A10827" s="37"/>
      <c r="B10827" s="38"/>
      <c r="C10827" s="39"/>
      <c r="D10827" s="39"/>
      <c r="E10827" s="39"/>
      <c r="F10827" s="41" t="str">
        <f aca="false">IF(A10827="","",MATCH(A10827,P_ID,1))</f>
        <v/>
      </c>
      <c r="G10827" s="41" t="str">
        <f aca="false">IF(A10827="","",INDEX(P_Svc,F10827))</f>
        <v/>
      </c>
      <c r="H10827" s="41" t="str">
        <f aca="false">IF(A10827="","",INDEX(P_Zone,F10827))</f>
        <v/>
      </c>
      <c r="I10827" s="41" t="str">
        <f aca="false">IF(A10827="","",IF(D10827="Delivered",IF(B10827&lt;=INDEX(P_Due,F10827),1,0),0))</f>
        <v/>
      </c>
    </row>
    <row r="10828" customFormat="false" ht="15" hidden="false" customHeight="false" outlineLevel="0" collapsed="false">
      <c r="A10828" s="37"/>
      <c r="B10828" s="38"/>
      <c r="C10828" s="39"/>
      <c r="D10828" s="39"/>
      <c r="E10828" s="39"/>
      <c r="F10828" s="41" t="str">
        <f aca="false">IF(A10828="","",MATCH(A10828,P_ID,1))</f>
        <v/>
      </c>
      <c r="G10828" s="41" t="str">
        <f aca="false">IF(A10828="","",INDEX(P_Svc,F10828))</f>
        <v/>
      </c>
      <c r="H10828" s="41" t="str">
        <f aca="false">IF(A10828="","",INDEX(P_Zone,F10828))</f>
        <v/>
      </c>
      <c r="I10828" s="41" t="str">
        <f aca="false">IF(A10828="","",IF(D10828="Delivered",IF(B10828&lt;=INDEX(P_Due,F10828),1,0),0))</f>
        <v/>
      </c>
    </row>
    <row r="10829" customFormat="false" ht="15" hidden="false" customHeight="false" outlineLevel="0" collapsed="false">
      <c r="A10829" s="37"/>
      <c r="B10829" s="38"/>
      <c r="C10829" s="39"/>
      <c r="D10829" s="39"/>
      <c r="E10829" s="39"/>
      <c r="F10829" s="41" t="str">
        <f aca="false">IF(A10829="","",MATCH(A10829,P_ID,1))</f>
        <v/>
      </c>
      <c r="G10829" s="41" t="str">
        <f aca="false">IF(A10829="","",INDEX(P_Svc,F10829))</f>
        <v/>
      </c>
      <c r="H10829" s="41" t="str">
        <f aca="false">IF(A10829="","",INDEX(P_Zone,F10829))</f>
        <v/>
      </c>
      <c r="I10829" s="41" t="str">
        <f aca="false">IF(A10829="","",IF(D10829="Delivered",IF(B10829&lt;=INDEX(P_Due,F10829),1,0),0))</f>
        <v/>
      </c>
    </row>
    <row r="10830" customFormat="false" ht="15" hidden="false" customHeight="false" outlineLevel="0" collapsed="false">
      <c r="A10830" s="37"/>
      <c r="B10830" s="38"/>
      <c r="C10830" s="39"/>
      <c r="D10830" s="39"/>
      <c r="E10830" s="39"/>
      <c r="F10830" s="41" t="str">
        <f aca="false">IF(A10830="","",MATCH(A10830,P_ID,1))</f>
        <v/>
      </c>
      <c r="G10830" s="41" t="str">
        <f aca="false">IF(A10830="","",INDEX(P_Svc,F10830))</f>
        <v/>
      </c>
      <c r="H10830" s="41" t="str">
        <f aca="false">IF(A10830="","",INDEX(P_Zone,F10830))</f>
        <v/>
      </c>
      <c r="I10830" s="41" t="str">
        <f aca="false">IF(A10830="","",IF(D10830="Delivered",IF(B10830&lt;=INDEX(P_Due,F10830),1,0),0))</f>
        <v/>
      </c>
    </row>
    <row r="10831" customFormat="false" ht="15" hidden="false" customHeight="false" outlineLevel="0" collapsed="false">
      <c r="A10831" s="37"/>
      <c r="B10831" s="38"/>
      <c r="C10831" s="39"/>
      <c r="D10831" s="39"/>
      <c r="E10831" s="39"/>
      <c r="F10831" s="41" t="str">
        <f aca="false">IF(A10831="","",MATCH(A10831,P_ID,1))</f>
        <v/>
      </c>
      <c r="G10831" s="41" t="str">
        <f aca="false">IF(A10831="","",INDEX(P_Svc,F10831))</f>
        <v/>
      </c>
      <c r="H10831" s="41" t="str">
        <f aca="false">IF(A10831="","",INDEX(P_Zone,F10831))</f>
        <v/>
      </c>
      <c r="I10831" s="41" t="str">
        <f aca="false">IF(A10831="","",IF(D10831="Delivered",IF(B10831&lt;=INDEX(P_Due,F10831),1,0),0))</f>
        <v/>
      </c>
    </row>
    <row r="10832" customFormat="false" ht="15" hidden="false" customHeight="false" outlineLevel="0" collapsed="false">
      <c r="A10832" s="37"/>
      <c r="B10832" s="38"/>
      <c r="C10832" s="39"/>
      <c r="D10832" s="39"/>
      <c r="E10832" s="39"/>
      <c r="F10832" s="41" t="str">
        <f aca="false">IF(A10832="","",MATCH(A10832,P_ID,1))</f>
        <v/>
      </c>
      <c r="G10832" s="41" t="str">
        <f aca="false">IF(A10832="","",INDEX(P_Svc,F10832))</f>
        <v/>
      </c>
      <c r="H10832" s="41" t="str">
        <f aca="false">IF(A10832="","",INDEX(P_Zone,F10832))</f>
        <v/>
      </c>
      <c r="I10832" s="41" t="str">
        <f aca="false">IF(A10832="","",IF(D10832="Delivered",IF(B10832&lt;=INDEX(P_Due,F10832),1,0),0))</f>
        <v/>
      </c>
    </row>
    <row r="10833" customFormat="false" ht="15" hidden="false" customHeight="false" outlineLevel="0" collapsed="false">
      <c r="A10833" s="37"/>
      <c r="B10833" s="38"/>
      <c r="C10833" s="39"/>
      <c r="D10833" s="39"/>
      <c r="E10833" s="39"/>
      <c r="F10833" s="41" t="str">
        <f aca="false">IF(A10833="","",MATCH(A10833,P_ID,1))</f>
        <v/>
      </c>
      <c r="G10833" s="41" t="str">
        <f aca="false">IF(A10833="","",INDEX(P_Svc,F10833))</f>
        <v/>
      </c>
      <c r="H10833" s="41" t="str">
        <f aca="false">IF(A10833="","",INDEX(P_Zone,F10833))</f>
        <v/>
      </c>
      <c r="I10833" s="41" t="str">
        <f aca="false">IF(A10833="","",IF(D10833="Delivered",IF(B10833&lt;=INDEX(P_Due,F10833),1,0),0))</f>
        <v/>
      </c>
    </row>
    <row r="10834" customFormat="false" ht="15" hidden="false" customHeight="false" outlineLevel="0" collapsed="false">
      <c r="A10834" s="37"/>
      <c r="B10834" s="38"/>
      <c r="C10834" s="39"/>
      <c r="D10834" s="39"/>
      <c r="E10834" s="39"/>
      <c r="F10834" s="41" t="str">
        <f aca="false">IF(A10834="","",MATCH(A10834,P_ID,1))</f>
        <v/>
      </c>
      <c r="G10834" s="41" t="str">
        <f aca="false">IF(A10834="","",INDEX(P_Svc,F10834))</f>
        <v/>
      </c>
      <c r="H10834" s="41" t="str">
        <f aca="false">IF(A10834="","",INDEX(P_Zone,F10834))</f>
        <v/>
      </c>
      <c r="I10834" s="41" t="str">
        <f aca="false">IF(A10834="","",IF(D10834="Delivered",IF(B10834&lt;=INDEX(P_Due,F10834),1,0),0))</f>
        <v/>
      </c>
    </row>
    <row r="10835" customFormat="false" ht="15" hidden="false" customHeight="false" outlineLevel="0" collapsed="false">
      <c r="A10835" s="37"/>
      <c r="B10835" s="38"/>
      <c r="C10835" s="39"/>
      <c r="D10835" s="39"/>
      <c r="E10835" s="39"/>
      <c r="F10835" s="41" t="str">
        <f aca="false">IF(A10835="","",MATCH(A10835,P_ID,1))</f>
        <v/>
      </c>
      <c r="G10835" s="41" t="str">
        <f aca="false">IF(A10835="","",INDEX(P_Svc,F10835))</f>
        <v/>
      </c>
      <c r="H10835" s="41" t="str">
        <f aca="false">IF(A10835="","",INDEX(P_Zone,F10835))</f>
        <v/>
      </c>
      <c r="I10835" s="41" t="str">
        <f aca="false">IF(A10835="","",IF(D10835="Delivered",IF(B10835&lt;=INDEX(P_Due,F10835),1,0),0))</f>
        <v/>
      </c>
    </row>
    <row r="10836" customFormat="false" ht="15" hidden="false" customHeight="false" outlineLevel="0" collapsed="false">
      <c r="A10836" s="37"/>
      <c r="B10836" s="38"/>
      <c r="C10836" s="39"/>
      <c r="D10836" s="39"/>
      <c r="E10836" s="39"/>
      <c r="F10836" s="41" t="str">
        <f aca="false">IF(A10836="","",MATCH(A10836,P_ID,1))</f>
        <v/>
      </c>
      <c r="G10836" s="41" t="str">
        <f aca="false">IF(A10836="","",INDEX(P_Svc,F10836))</f>
        <v/>
      </c>
      <c r="H10836" s="41" t="str">
        <f aca="false">IF(A10836="","",INDEX(P_Zone,F10836))</f>
        <v/>
      </c>
      <c r="I10836" s="41" t="str">
        <f aca="false">IF(A10836="","",IF(D10836="Delivered",IF(B10836&lt;=INDEX(P_Due,F10836),1,0),0))</f>
        <v/>
      </c>
    </row>
    <row r="10837" customFormat="false" ht="15" hidden="false" customHeight="false" outlineLevel="0" collapsed="false">
      <c r="A10837" s="37"/>
      <c r="B10837" s="38"/>
      <c r="C10837" s="39"/>
      <c r="D10837" s="39"/>
      <c r="E10837" s="39"/>
      <c r="F10837" s="41" t="str">
        <f aca="false">IF(A10837="","",MATCH(A10837,P_ID,1))</f>
        <v/>
      </c>
      <c r="G10837" s="41" t="str">
        <f aca="false">IF(A10837="","",INDEX(P_Svc,F10837))</f>
        <v/>
      </c>
      <c r="H10837" s="41" t="str">
        <f aca="false">IF(A10837="","",INDEX(P_Zone,F10837))</f>
        <v/>
      </c>
      <c r="I10837" s="41" t="str">
        <f aca="false">IF(A10837="","",IF(D10837="Delivered",IF(B10837&lt;=INDEX(P_Due,F10837),1,0),0))</f>
        <v/>
      </c>
    </row>
    <row r="10838" customFormat="false" ht="15" hidden="false" customHeight="false" outlineLevel="0" collapsed="false">
      <c r="A10838" s="37"/>
      <c r="B10838" s="38"/>
      <c r="C10838" s="39"/>
      <c r="D10838" s="39"/>
      <c r="E10838" s="39"/>
      <c r="F10838" s="41" t="str">
        <f aca="false">IF(A10838="","",MATCH(A10838,P_ID,1))</f>
        <v/>
      </c>
      <c r="G10838" s="41" t="str">
        <f aca="false">IF(A10838="","",INDEX(P_Svc,F10838))</f>
        <v/>
      </c>
      <c r="H10838" s="41" t="str">
        <f aca="false">IF(A10838="","",INDEX(P_Zone,F10838))</f>
        <v/>
      </c>
      <c r="I10838" s="41" t="str">
        <f aca="false">IF(A10838="","",IF(D10838="Delivered",IF(B10838&lt;=INDEX(P_Due,F10838),1,0),0))</f>
        <v/>
      </c>
    </row>
    <row r="10839" customFormat="false" ht="15" hidden="false" customHeight="false" outlineLevel="0" collapsed="false">
      <c r="A10839" s="37"/>
      <c r="B10839" s="38"/>
      <c r="C10839" s="39"/>
      <c r="D10839" s="39"/>
      <c r="E10839" s="39"/>
      <c r="F10839" s="41" t="str">
        <f aca="false">IF(A10839="","",MATCH(A10839,P_ID,1))</f>
        <v/>
      </c>
      <c r="G10839" s="41" t="str">
        <f aca="false">IF(A10839="","",INDEX(P_Svc,F10839))</f>
        <v/>
      </c>
      <c r="H10839" s="41" t="str">
        <f aca="false">IF(A10839="","",INDEX(P_Zone,F10839))</f>
        <v/>
      </c>
      <c r="I10839" s="41" t="str">
        <f aca="false">IF(A10839="","",IF(D10839="Delivered",IF(B10839&lt;=INDEX(P_Due,F10839),1,0),0))</f>
        <v/>
      </c>
    </row>
    <row r="10840" customFormat="false" ht="15" hidden="false" customHeight="false" outlineLevel="0" collapsed="false">
      <c r="A10840" s="37"/>
      <c r="B10840" s="38"/>
      <c r="C10840" s="39"/>
      <c r="D10840" s="39"/>
      <c r="E10840" s="39"/>
      <c r="F10840" s="41" t="str">
        <f aca="false">IF(A10840="","",MATCH(A10840,P_ID,1))</f>
        <v/>
      </c>
      <c r="G10840" s="41" t="str">
        <f aca="false">IF(A10840="","",INDEX(P_Svc,F10840))</f>
        <v/>
      </c>
      <c r="H10840" s="41" t="str">
        <f aca="false">IF(A10840="","",INDEX(P_Zone,F10840))</f>
        <v/>
      </c>
      <c r="I10840" s="41" t="str">
        <f aca="false">IF(A10840="","",IF(D10840="Delivered",IF(B10840&lt;=INDEX(P_Due,F10840),1,0),0))</f>
        <v/>
      </c>
    </row>
    <row r="10841" customFormat="false" ht="15" hidden="false" customHeight="false" outlineLevel="0" collapsed="false">
      <c r="A10841" s="37"/>
      <c r="B10841" s="38"/>
      <c r="C10841" s="39"/>
      <c r="D10841" s="39"/>
      <c r="E10841" s="39"/>
      <c r="F10841" s="41" t="str">
        <f aca="false">IF(A10841="","",MATCH(A10841,P_ID,1))</f>
        <v/>
      </c>
      <c r="G10841" s="41" t="str">
        <f aca="false">IF(A10841="","",INDEX(P_Svc,F10841))</f>
        <v/>
      </c>
      <c r="H10841" s="41" t="str">
        <f aca="false">IF(A10841="","",INDEX(P_Zone,F10841))</f>
        <v/>
      </c>
      <c r="I10841" s="41" t="str">
        <f aca="false">IF(A10841="","",IF(D10841="Delivered",IF(B10841&lt;=INDEX(P_Due,F10841),1,0),0))</f>
        <v/>
      </c>
    </row>
    <row r="10842" customFormat="false" ht="15" hidden="false" customHeight="false" outlineLevel="0" collapsed="false">
      <c r="A10842" s="37"/>
      <c r="B10842" s="38"/>
      <c r="C10842" s="39"/>
      <c r="D10842" s="39"/>
      <c r="E10842" s="39"/>
      <c r="F10842" s="41" t="str">
        <f aca="false">IF(A10842="","",MATCH(A10842,P_ID,1))</f>
        <v/>
      </c>
      <c r="G10842" s="41" t="str">
        <f aca="false">IF(A10842="","",INDEX(P_Svc,F10842))</f>
        <v/>
      </c>
      <c r="H10842" s="41" t="str">
        <f aca="false">IF(A10842="","",INDEX(P_Zone,F10842))</f>
        <v/>
      </c>
      <c r="I10842" s="41" t="str">
        <f aca="false">IF(A10842="","",IF(D10842="Delivered",IF(B10842&lt;=INDEX(P_Due,F10842),1,0),0))</f>
        <v/>
      </c>
    </row>
    <row r="10843" customFormat="false" ht="15" hidden="false" customHeight="false" outlineLevel="0" collapsed="false">
      <c r="A10843" s="37"/>
      <c r="B10843" s="38"/>
      <c r="C10843" s="39"/>
      <c r="D10843" s="39"/>
      <c r="E10843" s="39"/>
      <c r="F10843" s="41" t="str">
        <f aca="false">IF(A10843="","",MATCH(A10843,P_ID,1))</f>
        <v/>
      </c>
      <c r="G10843" s="41" t="str">
        <f aca="false">IF(A10843="","",INDEX(P_Svc,F10843))</f>
        <v/>
      </c>
      <c r="H10843" s="41" t="str">
        <f aca="false">IF(A10843="","",INDEX(P_Zone,F10843))</f>
        <v/>
      </c>
      <c r="I10843" s="41" t="str">
        <f aca="false">IF(A10843="","",IF(D10843="Delivered",IF(B10843&lt;=INDEX(P_Due,F10843),1,0),0))</f>
        <v/>
      </c>
    </row>
    <row r="10844" customFormat="false" ht="15" hidden="false" customHeight="false" outlineLevel="0" collapsed="false">
      <c r="A10844" s="37"/>
      <c r="B10844" s="38"/>
      <c r="C10844" s="39"/>
      <c r="D10844" s="39"/>
      <c r="E10844" s="39"/>
      <c r="F10844" s="41" t="str">
        <f aca="false">IF(A10844="","",MATCH(A10844,P_ID,1))</f>
        <v/>
      </c>
      <c r="G10844" s="41" t="str">
        <f aca="false">IF(A10844="","",INDEX(P_Svc,F10844))</f>
        <v/>
      </c>
      <c r="H10844" s="41" t="str">
        <f aca="false">IF(A10844="","",INDEX(P_Zone,F10844))</f>
        <v/>
      </c>
      <c r="I10844" s="41" t="str">
        <f aca="false">IF(A10844="","",IF(D10844="Delivered",IF(B10844&lt;=INDEX(P_Due,F10844),1,0),0))</f>
        <v/>
      </c>
    </row>
    <row r="10845" customFormat="false" ht="15" hidden="false" customHeight="false" outlineLevel="0" collapsed="false">
      <c r="A10845" s="37"/>
      <c r="B10845" s="38"/>
      <c r="C10845" s="39"/>
      <c r="D10845" s="39"/>
      <c r="E10845" s="39"/>
      <c r="F10845" s="41" t="str">
        <f aca="false">IF(A10845="","",MATCH(A10845,P_ID,1))</f>
        <v/>
      </c>
      <c r="G10845" s="41" t="str">
        <f aca="false">IF(A10845="","",INDEX(P_Svc,F10845))</f>
        <v/>
      </c>
      <c r="H10845" s="41" t="str">
        <f aca="false">IF(A10845="","",INDEX(P_Zone,F10845))</f>
        <v/>
      </c>
      <c r="I10845" s="41" t="str">
        <f aca="false">IF(A10845="","",IF(D10845="Delivered",IF(B10845&lt;=INDEX(P_Due,F10845),1,0),0))</f>
        <v/>
      </c>
    </row>
    <row r="10846" customFormat="false" ht="15" hidden="false" customHeight="false" outlineLevel="0" collapsed="false">
      <c r="A10846" s="37"/>
      <c r="B10846" s="38"/>
      <c r="C10846" s="39"/>
      <c r="D10846" s="39"/>
      <c r="E10846" s="39"/>
      <c r="F10846" s="41" t="str">
        <f aca="false">IF(A10846="","",MATCH(A10846,P_ID,1))</f>
        <v/>
      </c>
      <c r="G10846" s="41" t="str">
        <f aca="false">IF(A10846="","",INDEX(P_Svc,F10846))</f>
        <v/>
      </c>
      <c r="H10846" s="41" t="str">
        <f aca="false">IF(A10846="","",INDEX(P_Zone,F10846))</f>
        <v/>
      </c>
      <c r="I10846" s="41" t="str">
        <f aca="false">IF(A10846="","",IF(D10846="Delivered",IF(B10846&lt;=INDEX(P_Due,F10846),1,0),0))</f>
        <v/>
      </c>
    </row>
    <row r="10847" customFormat="false" ht="15" hidden="false" customHeight="false" outlineLevel="0" collapsed="false">
      <c r="A10847" s="37"/>
      <c r="B10847" s="38"/>
      <c r="C10847" s="39"/>
      <c r="D10847" s="39"/>
      <c r="E10847" s="39"/>
      <c r="F10847" s="41" t="str">
        <f aca="false">IF(A10847="","",MATCH(A10847,P_ID,1))</f>
        <v/>
      </c>
      <c r="G10847" s="41" t="str">
        <f aca="false">IF(A10847="","",INDEX(P_Svc,F10847))</f>
        <v/>
      </c>
      <c r="H10847" s="41" t="str">
        <f aca="false">IF(A10847="","",INDEX(P_Zone,F10847))</f>
        <v/>
      </c>
      <c r="I10847" s="41" t="str">
        <f aca="false">IF(A10847="","",IF(D10847="Delivered",IF(B10847&lt;=INDEX(P_Due,F10847),1,0),0))</f>
        <v/>
      </c>
    </row>
    <row r="10848" customFormat="false" ht="15" hidden="false" customHeight="false" outlineLevel="0" collapsed="false">
      <c r="A10848" s="37"/>
      <c r="B10848" s="38"/>
      <c r="C10848" s="39"/>
      <c r="D10848" s="39"/>
      <c r="E10848" s="39"/>
      <c r="F10848" s="41" t="str">
        <f aca="false">IF(A10848="","",MATCH(A10848,P_ID,1))</f>
        <v/>
      </c>
      <c r="G10848" s="41" t="str">
        <f aca="false">IF(A10848="","",INDEX(P_Svc,F10848))</f>
        <v/>
      </c>
      <c r="H10848" s="41" t="str">
        <f aca="false">IF(A10848="","",INDEX(P_Zone,F10848))</f>
        <v/>
      </c>
      <c r="I10848" s="41" t="str">
        <f aca="false">IF(A10848="","",IF(D10848="Delivered",IF(B10848&lt;=INDEX(P_Due,F10848),1,0),0))</f>
        <v/>
      </c>
    </row>
    <row r="10849" customFormat="false" ht="15" hidden="false" customHeight="false" outlineLevel="0" collapsed="false">
      <c r="A10849" s="37"/>
      <c r="B10849" s="38"/>
      <c r="C10849" s="39"/>
      <c r="D10849" s="39"/>
      <c r="E10849" s="39"/>
      <c r="F10849" s="41" t="str">
        <f aca="false">IF(A10849="","",MATCH(A10849,P_ID,1))</f>
        <v/>
      </c>
      <c r="G10849" s="41" t="str">
        <f aca="false">IF(A10849="","",INDEX(P_Svc,F10849))</f>
        <v/>
      </c>
      <c r="H10849" s="41" t="str">
        <f aca="false">IF(A10849="","",INDEX(P_Zone,F10849))</f>
        <v/>
      </c>
      <c r="I10849" s="41" t="str">
        <f aca="false">IF(A10849="","",IF(D10849="Delivered",IF(B10849&lt;=INDEX(P_Due,F10849),1,0),0))</f>
        <v/>
      </c>
    </row>
    <row r="10850" customFormat="false" ht="15" hidden="false" customHeight="false" outlineLevel="0" collapsed="false">
      <c r="A10850" s="37"/>
      <c r="B10850" s="38"/>
      <c r="C10850" s="39"/>
      <c r="D10850" s="39"/>
      <c r="E10850" s="39"/>
      <c r="F10850" s="41" t="str">
        <f aca="false">IF(A10850="","",MATCH(A10850,P_ID,1))</f>
        <v/>
      </c>
      <c r="G10850" s="41" t="str">
        <f aca="false">IF(A10850="","",INDEX(P_Svc,F10850))</f>
        <v/>
      </c>
      <c r="H10850" s="41" t="str">
        <f aca="false">IF(A10850="","",INDEX(P_Zone,F10850))</f>
        <v/>
      </c>
      <c r="I10850" s="41" t="str">
        <f aca="false">IF(A10850="","",IF(D10850="Delivered",IF(B10850&lt;=INDEX(P_Due,F10850),1,0),0))</f>
        <v/>
      </c>
    </row>
    <row r="10851" customFormat="false" ht="15" hidden="false" customHeight="false" outlineLevel="0" collapsed="false">
      <c r="A10851" s="37"/>
      <c r="B10851" s="38"/>
      <c r="C10851" s="39"/>
      <c r="D10851" s="39"/>
      <c r="E10851" s="39"/>
      <c r="F10851" s="41" t="str">
        <f aca="false">IF(A10851="","",MATCH(A10851,P_ID,1))</f>
        <v/>
      </c>
      <c r="G10851" s="41" t="str">
        <f aca="false">IF(A10851="","",INDEX(P_Svc,F10851))</f>
        <v/>
      </c>
      <c r="H10851" s="41" t="str">
        <f aca="false">IF(A10851="","",INDEX(P_Zone,F10851))</f>
        <v/>
      </c>
      <c r="I10851" s="41" t="str">
        <f aca="false">IF(A10851="","",IF(D10851="Delivered",IF(B10851&lt;=INDEX(P_Due,F10851),1,0),0))</f>
        <v/>
      </c>
    </row>
    <row r="10852" customFormat="false" ht="15" hidden="false" customHeight="false" outlineLevel="0" collapsed="false">
      <c r="A10852" s="37"/>
      <c r="B10852" s="38"/>
      <c r="C10852" s="39"/>
      <c r="D10852" s="39"/>
      <c r="E10852" s="39"/>
      <c r="F10852" s="41" t="str">
        <f aca="false">IF(A10852="","",MATCH(A10852,P_ID,1))</f>
        <v/>
      </c>
      <c r="G10852" s="41" t="str">
        <f aca="false">IF(A10852="","",INDEX(P_Svc,F10852))</f>
        <v/>
      </c>
      <c r="H10852" s="41" t="str">
        <f aca="false">IF(A10852="","",INDEX(P_Zone,F10852))</f>
        <v/>
      </c>
      <c r="I10852" s="41" t="str">
        <f aca="false">IF(A10852="","",IF(D10852="Delivered",IF(B10852&lt;=INDEX(P_Due,F10852),1,0),0))</f>
        <v/>
      </c>
    </row>
    <row r="10853" customFormat="false" ht="15" hidden="false" customHeight="false" outlineLevel="0" collapsed="false">
      <c r="A10853" s="37"/>
      <c r="B10853" s="38"/>
      <c r="C10853" s="39"/>
      <c r="D10853" s="39"/>
      <c r="E10853" s="39"/>
      <c r="F10853" s="41" t="str">
        <f aca="false">IF(A10853="","",MATCH(A10853,P_ID,1))</f>
        <v/>
      </c>
      <c r="G10853" s="41" t="str">
        <f aca="false">IF(A10853="","",INDEX(P_Svc,F10853))</f>
        <v/>
      </c>
      <c r="H10853" s="41" t="str">
        <f aca="false">IF(A10853="","",INDEX(P_Zone,F10853))</f>
        <v/>
      </c>
      <c r="I10853" s="41" t="str">
        <f aca="false">IF(A10853="","",IF(D10853="Delivered",IF(B10853&lt;=INDEX(P_Due,F10853),1,0),0))</f>
        <v/>
      </c>
    </row>
    <row r="10854" customFormat="false" ht="15" hidden="false" customHeight="false" outlineLevel="0" collapsed="false">
      <c r="A10854" s="37"/>
      <c r="B10854" s="38"/>
      <c r="C10854" s="39"/>
      <c r="D10854" s="39"/>
      <c r="E10854" s="39"/>
      <c r="F10854" s="41" t="str">
        <f aca="false">IF(A10854="","",MATCH(A10854,P_ID,1))</f>
        <v/>
      </c>
      <c r="G10854" s="41" t="str">
        <f aca="false">IF(A10854="","",INDEX(P_Svc,F10854))</f>
        <v/>
      </c>
      <c r="H10854" s="41" t="str">
        <f aca="false">IF(A10854="","",INDEX(P_Zone,F10854))</f>
        <v/>
      </c>
      <c r="I10854" s="41" t="str">
        <f aca="false">IF(A10854="","",IF(D10854="Delivered",IF(B10854&lt;=INDEX(P_Due,F10854),1,0),0))</f>
        <v/>
      </c>
    </row>
    <row r="10855" customFormat="false" ht="15" hidden="false" customHeight="false" outlineLevel="0" collapsed="false">
      <c r="A10855" s="37"/>
      <c r="B10855" s="38"/>
      <c r="C10855" s="39"/>
      <c r="D10855" s="39"/>
      <c r="E10855" s="39"/>
      <c r="F10855" s="41" t="str">
        <f aca="false">IF(A10855="","",MATCH(A10855,P_ID,1))</f>
        <v/>
      </c>
      <c r="G10855" s="41" t="str">
        <f aca="false">IF(A10855="","",INDEX(P_Svc,F10855))</f>
        <v/>
      </c>
      <c r="H10855" s="41" t="str">
        <f aca="false">IF(A10855="","",INDEX(P_Zone,F10855))</f>
        <v/>
      </c>
      <c r="I10855" s="41" t="str">
        <f aca="false">IF(A10855="","",IF(D10855="Delivered",IF(B10855&lt;=INDEX(P_Due,F10855),1,0),0))</f>
        <v/>
      </c>
    </row>
    <row r="10856" customFormat="false" ht="15" hidden="false" customHeight="false" outlineLevel="0" collapsed="false">
      <c r="A10856" s="37"/>
      <c r="B10856" s="38"/>
      <c r="C10856" s="39"/>
      <c r="D10856" s="39"/>
      <c r="E10856" s="39"/>
      <c r="F10856" s="41" t="str">
        <f aca="false">IF(A10856="","",MATCH(A10856,P_ID,1))</f>
        <v/>
      </c>
      <c r="G10856" s="41" t="str">
        <f aca="false">IF(A10856="","",INDEX(P_Svc,F10856))</f>
        <v/>
      </c>
      <c r="H10856" s="41" t="str">
        <f aca="false">IF(A10856="","",INDEX(P_Zone,F10856))</f>
        <v/>
      </c>
      <c r="I10856" s="41" t="str">
        <f aca="false">IF(A10856="","",IF(D10856="Delivered",IF(B10856&lt;=INDEX(P_Due,F10856),1,0),0))</f>
        <v/>
      </c>
    </row>
    <row r="10857" customFormat="false" ht="15" hidden="false" customHeight="false" outlineLevel="0" collapsed="false">
      <c r="A10857" s="37"/>
      <c r="B10857" s="38"/>
      <c r="C10857" s="39"/>
      <c r="D10857" s="39"/>
      <c r="E10857" s="39"/>
      <c r="F10857" s="41" t="str">
        <f aca="false">IF(A10857="","",MATCH(A10857,P_ID,1))</f>
        <v/>
      </c>
      <c r="G10857" s="41" t="str">
        <f aca="false">IF(A10857="","",INDEX(P_Svc,F10857))</f>
        <v/>
      </c>
      <c r="H10857" s="41" t="str">
        <f aca="false">IF(A10857="","",INDEX(P_Zone,F10857))</f>
        <v/>
      </c>
      <c r="I10857" s="41" t="str">
        <f aca="false">IF(A10857="","",IF(D10857="Delivered",IF(B10857&lt;=INDEX(P_Due,F10857),1,0),0))</f>
        <v/>
      </c>
    </row>
    <row r="10858" customFormat="false" ht="15" hidden="false" customHeight="false" outlineLevel="0" collapsed="false">
      <c r="A10858" s="37"/>
      <c r="B10858" s="38"/>
      <c r="C10858" s="39"/>
      <c r="D10858" s="39"/>
      <c r="E10858" s="39"/>
      <c r="F10858" s="41" t="str">
        <f aca="false">IF(A10858="","",MATCH(A10858,P_ID,1))</f>
        <v/>
      </c>
      <c r="G10858" s="41" t="str">
        <f aca="false">IF(A10858="","",INDEX(P_Svc,F10858))</f>
        <v/>
      </c>
      <c r="H10858" s="41" t="str">
        <f aca="false">IF(A10858="","",INDEX(P_Zone,F10858))</f>
        <v/>
      </c>
      <c r="I10858" s="41" t="str">
        <f aca="false">IF(A10858="","",IF(D10858="Delivered",IF(B10858&lt;=INDEX(P_Due,F10858),1,0),0))</f>
        <v/>
      </c>
    </row>
    <row r="10859" customFormat="false" ht="15" hidden="false" customHeight="false" outlineLevel="0" collapsed="false">
      <c r="A10859" s="37"/>
      <c r="B10859" s="38"/>
      <c r="C10859" s="39"/>
      <c r="D10859" s="39"/>
      <c r="E10859" s="39"/>
      <c r="F10859" s="41" t="str">
        <f aca="false">IF(A10859="","",MATCH(A10859,P_ID,1))</f>
        <v/>
      </c>
      <c r="G10859" s="41" t="str">
        <f aca="false">IF(A10859="","",INDEX(P_Svc,F10859))</f>
        <v/>
      </c>
      <c r="H10859" s="41" t="str">
        <f aca="false">IF(A10859="","",INDEX(P_Zone,F10859))</f>
        <v/>
      </c>
      <c r="I10859" s="41" t="str">
        <f aca="false">IF(A10859="","",IF(D10859="Delivered",IF(B10859&lt;=INDEX(P_Due,F10859),1,0),0))</f>
        <v/>
      </c>
    </row>
    <row r="10860" customFormat="false" ht="15" hidden="false" customHeight="false" outlineLevel="0" collapsed="false">
      <c r="A10860" s="37"/>
      <c r="B10860" s="38"/>
      <c r="C10860" s="39"/>
      <c r="D10860" s="39"/>
      <c r="E10860" s="39"/>
      <c r="F10860" s="41" t="str">
        <f aca="false">IF(A10860="","",MATCH(A10860,P_ID,1))</f>
        <v/>
      </c>
      <c r="G10860" s="41" t="str">
        <f aca="false">IF(A10860="","",INDEX(P_Svc,F10860))</f>
        <v/>
      </c>
      <c r="H10860" s="41" t="str">
        <f aca="false">IF(A10860="","",INDEX(P_Zone,F10860))</f>
        <v/>
      </c>
      <c r="I10860" s="41" t="str">
        <f aca="false">IF(A10860="","",IF(D10860="Delivered",IF(B10860&lt;=INDEX(P_Due,F10860),1,0),0))</f>
        <v/>
      </c>
    </row>
    <row r="10861" customFormat="false" ht="15" hidden="false" customHeight="false" outlineLevel="0" collapsed="false">
      <c r="A10861" s="37"/>
      <c r="B10861" s="38"/>
      <c r="C10861" s="39"/>
      <c r="D10861" s="39"/>
      <c r="E10861" s="39"/>
      <c r="F10861" s="41" t="str">
        <f aca="false">IF(A10861="","",MATCH(A10861,P_ID,1))</f>
        <v/>
      </c>
      <c r="G10861" s="41" t="str">
        <f aca="false">IF(A10861="","",INDEX(P_Svc,F10861))</f>
        <v/>
      </c>
      <c r="H10861" s="41" t="str">
        <f aca="false">IF(A10861="","",INDEX(P_Zone,F10861))</f>
        <v/>
      </c>
      <c r="I10861" s="41" t="str">
        <f aca="false">IF(A10861="","",IF(D10861="Delivered",IF(B10861&lt;=INDEX(P_Due,F10861),1,0),0))</f>
        <v/>
      </c>
    </row>
    <row r="10862" customFormat="false" ht="15" hidden="false" customHeight="false" outlineLevel="0" collapsed="false">
      <c r="A10862" s="37"/>
      <c r="B10862" s="38"/>
      <c r="C10862" s="39"/>
      <c r="D10862" s="39"/>
      <c r="E10862" s="39"/>
      <c r="F10862" s="41" t="str">
        <f aca="false">IF(A10862="","",MATCH(A10862,P_ID,1))</f>
        <v/>
      </c>
      <c r="G10862" s="41" t="str">
        <f aca="false">IF(A10862="","",INDEX(P_Svc,F10862))</f>
        <v/>
      </c>
      <c r="H10862" s="41" t="str">
        <f aca="false">IF(A10862="","",INDEX(P_Zone,F10862))</f>
        <v/>
      </c>
      <c r="I10862" s="41" t="str">
        <f aca="false">IF(A10862="","",IF(D10862="Delivered",IF(B10862&lt;=INDEX(P_Due,F10862),1,0),0))</f>
        <v/>
      </c>
    </row>
    <row r="10863" customFormat="false" ht="15" hidden="false" customHeight="false" outlineLevel="0" collapsed="false">
      <c r="A10863" s="37"/>
      <c r="B10863" s="38"/>
      <c r="C10863" s="39"/>
      <c r="D10863" s="39"/>
      <c r="E10863" s="39"/>
      <c r="F10863" s="41" t="str">
        <f aca="false">IF(A10863="","",MATCH(A10863,P_ID,1))</f>
        <v/>
      </c>
      <c r="G10863" s="41" t="str">
        <f aca="false">IF(A10863="","",INDEX(P_Svc,F10863))</f>
        <v/>
      </c>
      <c r="H10863" s="41" t="str">
        <f aca="false">IF(A10863="","",INDEX(P_Zone,F10863))</f>
        <v/>
      </c>
      <c r="I10863" s="41" t="str">
        <f aca="false">IF(A10863="","",IF(D10863="Delivered",IF(B10863&lt;=INDEX(P_Due,F10863),1,0),0))</f>
        <v/>
      </c>
    </row>
    <row r="10864" customFormat="false" ht="15" hidden="false" customHeight="false" outlineLevel="0" collapsed="false">
      <c r="A10864" s="37"/>
      <c r="B10864" s="38"/>
      <c r="C10864" s="39"/>
      <c r="D10864" s="39"/>
      <c r="E10864" s="39"/>
      <c r="F10864" s="41" t="str">
        <f aca="false">IF(A10864="","",MATCH(A10864,P_ID,1))</f>
        <v/>
      </c>
      <c r="G10864" s="41" t="str">
        <f aca="false">IF(A10864="","",INDEX(P_Svc,F10864))</f>
        <v/>
      </c>
      <c r="H10864" s="41" t="str">
        <f aca="false">IF(A10864="","",INDEX(P_Zone,F10864))</f>
        <v/>
      </c>
      <c r="I10864" s="41" t="str">
        <f aca="false">IF(A10864="","",IF(D10864="Delivered",IF(B10864&lt;=INDEX(P_Due,F10864),1,0),0))</f>
        <v/>
      </c>
    </row>
    <row r="10865" customFormat="false" ht="15" hidden="false" customHeight="false" outlineLevel="0" collapsed="false">
      <c r="A10865" s="37"/>
      <c r="B10865" s="38"/>
      <c r="C10865" s="39"/>
      <c r="D10865" s="39"/>
      <c r="E10865" s="39"/>
      <c r="F10865" s="41" t="str">
        <f aca="false">IF(A10865="","",MATCH(A10865,P_ID,1))</f>
        <v/>
      </c>
      <c r="G10865" s="41" t="str">
        <f aca="false">IF(A10865="","",INDEX(P_Svc,F10865))</f>
        <v/>
      </c>
      <c r="H10865" s="41" t="str">
        <f aca="false">IF(A10865="","",INDEX(P_Zone,F10865))</f>
        <v/>
      </c>
      <c r="I10865" s="41" t="str">
        <f aca="false">IF(A10865="","",IF(D10865="Delivered",IF(B10865&lt;=INDEX(P_Due,F10865),1,0),0))</f>
        <v/>
      </c>
    </row>
    <row r="10866" customFormat="false" ht="15" hidden="false" customHeight="false" outlineLevel="0" collapsed="false">
      <c r="A10866" s="37"/>
      <c r="B10866" s="38"/>
      <c r="C10866" s="39"/>
      <c r="D10866" s="39"/>
      <c r="E10866" s="39"/>
      <c r="F10866" s="41" t="str">
        <f aca="false">IF(A10866="","",MATCH(A10866,P_ID,1))</f>
        <v/>
      </c>
      <c r="G10866" s="41" t="str">
        <f aca="false">IF(A10866="","",INDEX(P_Svc,F10866))</f>
        <v/>
      </c>
      <c r="H10866" s="41" t="str">
        <f aca="false">IF(A10866="","",INDEX(P_Zone,F10866))</f>
        <v/>
      </c>
      <c r="I10866" s="41" t="str">
        <f aca="false">IF(A10866="","",IF(D10866="Delivered",IF(B10866&lt;=INDEX(P_Due,F10866),1,0),0))</f>
        <v/>
      </c>
    </row>
    <row r="10867" customFormat="false" ht="15" hidden="false" customHeight="false" outlineLevel="0" collapsed="false">
      <c r="A10867" s="37"/>
      <c r="B10867" s="38"/>
      <c r="C10867" s="39"/>
      <c r="D10867" s="39"/>
      <c r="E10867" s="39"/>
      <c r="F10867" s="41" t="str">
        <f aca="false">IF(A10867="","",MATCH(A10867,P_ID,1))</f>
        <v/>
      </c>
      <c r="G10867" s="41" t="str">
        <f aca="false">IF(A10867="","",INDEX(P_Svc,F10867))</f>
        <v/>
      </c>
      <c r="H10867" s="41" t="str">
        <f aca="false">IF(A10867="","",INDEX(P_Zone,F10867))</f>
        <v/>
      </c>
      <c r="I10867" s="41" t="str">
        <f aca="false">IF(A10867="","",IF(D10867="Delivered",IF(B10867&lt;=INDEX(P_Due,F10867),1,0),0))</f>
        <v/>
      </c>
    </row>
    <row r="10868" customFormat="false" ht="15" hidden="false" customHeight="false" outlineLevel="0" collapsed="false">
      <c r="A10868" s="37"/>
      <c r="B10868" s="38"/>
      <c r="C10868" s="39"/>
      <c r="D10868" s="39"/>
      <c r="E10868" s="39"/>
      <c r="F10868" s="41" t="str">
        <f aca="false">IF(A10868="","",MATCH(A10868,P_ID,1))</f>
        <v/>
      </c>
      <c r="G10868" s="41" t="str">
        <f aca="false">IF(A10868="","",INDEX(P_Svc,F10868))</f>
        <v/>
      </c>
      <c r="H10868" s="41" t="str">
        <f aca="false">IF(A10868="","",INDEX(P_Zone,F10868))</f>
        <v/>
      </c>
      <c r="I10868" s="41" t="str">
        <f aca="false">IF(A10868="","",IF(D10868="Delivered",IF(B10868&lt;=INDEX(P_Due,F10868),1,0),0))</f>
        <v/>
      </c>
    </row>
    <row r="10869" customFormat="false" ht="15" hidden="false" customHeight="false" outlineLevel="0" collapsed="false">
      <c r="A10869" s="37"/>
      <c r="B10869" s="38"/>
      <c r="C10869" s="39"/>
      <c r="D10869" s="39"/>
      <c r="E10869" s="39"/>
      <c r="F10869" s="41" t="str">
        <f aca="false">IF(A10869="","",MATCH(A10869,P_ID,1))</f>
        <v/>
      </c>
      <c r="G10869" s="41" t="str">
        <f aca="false">IF(A10869="","",INDEX(P_Svc,F10869))</f>
        <v/>
      </c>
      <c r="H10869" s="41" t="str">
        <f aca="false">IF(A10869="","",INDEX(P_Zone,F10869))</f>
        <v/>
      </c>
      <c r="I10869" s="41" t="str">
        <f aca="false">IF(A10869="","",IF(D10869="Delivered",IF(B10869&lt;=INDEX(P_Due,F10869),1,0),0))</f>
        <v/>
      </c>
    </row>
    <row r="10870" customFormat="false" ht="15" hidden="false" customHeight="false" outlineLevel="0" collapsed="false">
      <c r="A10870" s="37"/>
      <c r="B10870" s="38"/>
      <c r="C10870" s="39"/>
      <c r="D10870" s="39"/>
      <c r="E10870" s="39"/>
      <c r="F10870" s="41" t="str">
        <f aca="false">IF(A10870="","",MATCH(A10870,P_ID,1))</f>
        <v/>
      </c>
      <c r="G10870" s="41" t="str">
        <f aca="false">IF(A10870="","",INDEX(P_Svc,F10870))</f>
        <v/>
      </c>
      <c r="H10870" s="41" t="str">
        <f aca="false">IF(A10870="","",INDEX(P_Zone,F10870))</f>
        <v/>
      </c>
      <c r="I10870" s="41" t="str">
        <f aca="false">IF(A10870="","",IF(D10870="Delivered",IF(B10870&lt;=INDEX(P_Due,F10870),1,0),0))</f>
        <v/>
      </c>
    </row>
    <row r="10871" customFormat="false" ht="15" hidden="false" customHeight="false" outlineLevel="0" collapsed="false">
      <c r="A10871" s="37"/>
      <c r="B10871" s="38"/>
      <c r="C10871" s="39"/>
      <c r="D10871" s="39"/>
      <c r="E10871" s="39"/>
      <c r="F10871" s="41" t="str">
        <f aca="false">IF(A10871="","",MATCH(A10871,P_ID,1))</f>
        <v/>
      </c>
      <c r="G10871" s="41" t="str">
        <f aca="false">IF(A10871="","",INDEX(P_Svc,F10871))</f>
        <v/>
      </c>
      <c r="H10871" s="41" t="str">
        <f aca="false">IF(A10871="","",INDEX(P_Zone,F10871))</f>
        <v/>
      </c>
      <c r="I10871" s="41" t="str">
        <f aca="false">IF(A10871="","",IF(D10871="Delivered",IF(B10871&lt;=INDEX(P_Due,F10871),1,0),0))</f>
        <v/>
      </c>
    </row>
    <row r="10872" customFormat="false" ht="15" hidden="false" customHeight="false" outlineLevel="0" collapsed="false">
      <c r="A10872" s="37"/>
      <c r="B10872" s="38"/>
      <c r="C10872" s="39"/>
      <c r="D10872" s="39"/>
      <c r="E10872" s="39"/>
      <c r="F10872" s="41" t="str">
        <f aca="false">IF(A10872="","",MATCH(A10872,P_ID,1))</f>
        <v/>
      </c>
      <c r="G10872" s="41" t="str">
        <f aca="false">IF(A10872="","",INDEX(P_Svc,F10872))</f>
        <v/>
      </c>
      <c r="H10872" s="41" t="str">
        <f aca="false">IF(A10872="","",INDEX(P_Zone,F10872))</f>
        <v/>
      </c>
      <c r="I10872" s="41" t="str">
        <f aca="false">IF(A10872="","",IF(D10872="Delivered",IF(B10872&lt;=INDEX(P_Due,F10872),1,0),0))</f>
        <v/>
      </c>
    </row>
    <row r="10873" customFormat="false" ht="15" hidden="false" customHeight="false" outlineLevel="0" collapsed="false">
      <c r="A10873" s="37"/>
      <c r="B10873" s="38"/>
      <c r="C10873" s="39"/>
      <c r="D10873" s="39"/>
      <c r="E10873" s="39"/>
      <c r="F10873" s="41" t="str">
        <f aca="false">IF(A10873="","",MATCH(A10873,P_ID,1))</f>
        <v/>
      </c>
      <c r="G10873" s="41" t="str">
        <f aca="false">IF(A10873="","",INDEX(P_Svc,F10873))</f>
        <v/>
      </c>
      <c r="H10873" s="41" t="str">
        <f aca="false">IF(A10873="","",INDEX(P_Zone,F10873))</f>
        <v/>
      </c>
      <c r="I10873" s="41" t="str">
        <f aca="false">IF(A10873="","",IF(D10873="Delivered",IF(B10873&lt;=INDEX(P_Due,F10873),1,0),0))</f>
        <v/>
      </c>
    </row>
    <row r="10874" customFormat="false" ht="15" hidden="false" customHeight="false" outlineLevel="0" collapsed="false">
      <c r="A10874" s="37"/>
      <c r="B10874" s="38"/>
      <c r="C10874" s="39"/>
      <c r="D10874" s="39"/>
      <c r="E10874" s="39"/>
      <c r="F10874" s="41" t="str">
        <f aca="false">IF(A10874="","",MATCH(A10874,P_ID,1))</f>
        <v/>
      </c>
      <c r="G10874" s="41" t="str">
        <f aca="false">IF(A10874="","",INDEX(P_Svc,F10874))</f>
        <v/>
      </c>
      <c r="H10874" s="41" t="str">
        <f aca="false">IF(A10874="","",INDEX(P_Zone,F10874))</f>
        <v/>
      </c>
      <c r="I10874" s="41" t="str">
        <f aca="false">IF(A10874="","",IF(D10874="Delivered",IF(B10874&lt;=INDEX(P_Due,F10874),1,0),0))</f>
        <v/>
      </c>
    </row>
    <row r="10875" customFormat="false" ht="15" hidden="false" customHeight="false" outlineLevel="0" collapsed="false">
      <c r="A10875" s="37"/>
      <c r="B10875" s="38"/>
      <c r="C10875" s="39"/>
      <c r="D10875" s="39"/>
      <c r="E10875" s="39"/>
      <c r="F10875" s="41" t="str">
        <f aca="false">IF(A10875="","",MATCH(A10875,P_ID,1))</f>
        <v/>
      </c>
      <c r="G10875" s="41" t="str">
        <f aca="false">IF(A10875="","",INDEX(P_Svc,F10875))</f>
        <v/>
      </c>
      <c r="H10875" s="41" t="str">
        <f aca="false">IF(A10875="","",INDEX(P_Zone,F10875))</f>
        <v/>
      </c>
      <c r="I10875" s="41" t="str">
        <f aca="false">IF(A10875="","",IF(D10875="Delivered",IF(B10875&lt;=INDEX(P_Due,F10875),1,0),0))</f>
        <v/>
      </c>
    </row>
    <row r="10876" customFormat="false" ht="15" hidden="false" customHeight="false" outlineLevel="0" collapsed="false">
      <c r="A10876" s="37"/>
      <c r="B10876" s="38"/>
      <c r="C10876" s="39"/>
      <c r="D10876" s="39"/>
      <c r="E10876" s="39"/>
      <c r="F10876" s="41" t="str">
        <f aca="false">IF(A10876="","",MATCH(A10876,P_ID,1))</f>
        <v/>
      </c>
      <c r="G10876" s="41" t="str">
        <f aca="false">IF(A10876="","",INDEX(P_Svc,F10876))</f>
        <v/>
      </c>
      <c r="H10876" s="41" t="str">
        <f aca="false">IF(A10876="","",INDEX(P_Zone,F10876))</f>
        <v/>
      </c>
      <c r="I10876" s="41" t="str">
        <f aca="false">IF(A10876="","",IF(D10876="Delivered",IF(B10876&lt;=INDEX(P_Due,F10876),1,0),0))</f>
        <v/>
      </c>
    </row>
    <row r="10877" customFormat="false" ht="15" hidden="false" customHeight="false" outlineLevel="0" collapsed="false">
      <c r="A10877" s="37"/>
      <c r="B10877" s="38"/>
      <c r="C10877" s="39"/>
      <c r="D10877" s="39"/>
      <c r="E10877" s="39"/>
      <c r="F10877" s="41" t="str">
        <f aca="false">IF(A10877="","",MATCH(A10877,P_ID,1))</f>
        <v/>
      </c>
      <c r="G10877" s="41" t="str">
        <f aca="false">IF(A10877="","",INDEX(P_Svc,F10877))</f>
        <v/>
      </c>
      <c r="H10877" s="41" t="str">
        <f aca="false">IF(A10877="","",INDEX(P_Zone,F10877))</f>
        <v/>
      </c>
      <c r="I10877" s="41" t="str">
        <f aca="false">IF(A10877="","",IF(D10877="Delivered",IF(B10877&lt;=INDEX(P_Due,F10877),1,0),0))</f>
        <v/>
      </c>
    </row>
    <row r="10878" customFormat="false" ht="15" hidden="false" customHeight="false" outlineLevel="0" collapsed="false">
      <c r="A10878" s="37"/>
      <c r="B10878" s="38"/>
      <c r="C10878" s="39"/>
      <c r="D10878" s="39"/>
      <c r="E10878" s="39"/>
      <c r="F10878" s="41" t="str">
        <f aca="false">IF(A10878="","",MATCH(A10878,P_ID,1))</f>
        <v/>
      </c>
      <c r="G10878" s="41" t="str">
        <f aca="false">IF(A10878="","",INDEX(P_Svc,F10878))</f>
        <v/>
      </c>
      <c r="H10878" s="41" t="str">
        <f aca="false">IF(A10878="","",INDEX(P_Zone,F10878))</f>
        <v/>
      </c>
      <c r="I10878" s="41" t="str">
        <f aca="false">IF(A10878="","",IF(D10878="Delivered",IF(B10878&lt;=INDEX(P_Due,F10878),1,0),0))</f>
        <v/>
      </c>
    </row>
    <row r="10879" customFormat="false" ht="15" hidden="false" customHeight="false" outlineLevel="0" collapsed="false">
      <c r="A10879" s="37"/>
      <c r="B10879" s="38"/>
      <c r="C10879" s="39"/>
      <c r="D10879" s="39"/>
      <c r="E10879" s="39"/>
      <c r="F10879" s="41" t="str">
        <f aca="false">IF(A10879="","",MATCH(A10879,P_ID,1))</f>
        <v/>
      </c>
      <c r="G10879" s="41" t="str">
        <f aca="false">IF(A10879="","",INDEX(P_Svc,F10879))</f>
        <v/>
      </c>
      <c r="H10879" s="41" t="str">
        <f aca="false">IF(A10879="","",INDEX(P_Zone,F10879))</f>
        <v/>
      </c>
      <c r="I10879" s="41" t="str">
        <f aca="false">IF(A10879="","",IF(D10879="Delivered",IF(B10879&lt;=INDEX(P_Due,F10879),1,0),0))</f>
        <v/>
      </c>
    </row>
    <row r="10880" customFormat="false" ht="15" hidden="false" customHeight="false" outlineLevel="0" collapsed="false">
      <c r="A10880" s="37"/>
      <c r="B10880" s="38"/>
      <c r="C10880" s="39"/>
      <c r="D10880" s="39"/>
      <c r="E10880" s="39"/>
      <c r="F10880" s="41" t="str">
        <f aca="false">IF(A10880="","",MATCH(A10880,P_ID,1))</f>
        <v/>
      </c>
      <c r="G10880" s="41" t="str">
        <f aca="false">IF(A10880="","",INDEX(P_Svc,F10880))</f>
        <v/>
      </c>
      <c r="H10880" s="41" t="str">
        <f aca="false">IF(A10880="","",INDEX(P_Zone,F10880))</f>
        <v/>
      </c>
      <c r="I10880" s="41" t="str">
        <f aca="false">IF(A10880="","",IF(D10880="Delivered",IF(B10880&lt;=INDEX(P_Due,F10880),1,0),0))</f>
        <v/>
      </c>
    </row>
    <row r="10881" customFormat="false" ht="15" hidden="false" customHeight="false" outlineLevel="0" collapsed="false">
      <c r="A10881" s="37"/>
      <c r="B10881" s="38"/>
      <c r="C10881" s="39"/>
      <c r="D10881" s="39"/>
      <c r="E10881" s="39"/>
      <c r="F10881" s="41" t="str">
        <f aca="false">IF(A10881="","",MATCH(A10881,P_ID,1))</f>
        <v/>
      </c>
      <c r="G10881" s="41" t="str">
        <f aca="false">IF(A10881="","",INDEX(P_Svc,F10881))</f>
        <v/>
      </c>
      <c r="H10881" s="41" t="str">
        <f aca="false">IF(A10881="","",INDEX(P_Zone,F10881))</f>
        <v/>
      </c>
      <c r="I10881" s="41" t="str">
        <f aca="false">IF(A10881="","",IF(D10881="Delivered",IF(B10881&lt;=INDEX(P_Due,F10881),1,0),0))</f>
        <v/>
      </c>
    </row>
    <row r="10882" customFormat="false" ht="15" hidden="false" customHeight="false" outlineLevel="0" collapsed="false">
      <c r="A10882" s="37"/>
      <c r="B10882" s="38"/>
      <c r="C10882" s="39"/>
      <c r="D10882" s="39"/>
      <c r="E10882" s="39"/>
      <c r="F10882" s="41" t="str">
        <f aca="false">IF(A10882="","",MATCH(A10882,P_ID,1))</f>
        <v/>
      </c>
      <c r="G10882" s="41" t="str">
        <f aca="false">IF(A10882="","",INDEX(P_Svc,F10882))</f>
        <v/>
      </c>
      <c r="H10882" s="41" t="str">
        <f aca="false">IF(A10882="","",INDEX(P_Zone,F10882))</f>
        <v/>
      </c>
      <c r="I10882" s="41" t="str">
        <f aca="false">IF(A10882="","",IF(D10882="Delivered",IF(B10882&lt;=INDEX(P_Due,F10882),1,0),0))</f>
        <v/>
      </c>
    </row>
    <row r="10883" customFormat="false" ht="15" hidden="false" customHeight="false" outlineLevel="0" collapsed="false">
      <c r="A10883" s="37"/>
      <c r="B10883" s="38"/>
      <c r="C10883" s="39"/>
      <c r="D10883" s="39"/>
      <c r="E10883" s="39"/>
      <c r="F10883" s="41" t="str">
        <f aca="false">IF(A10883="","",MATCH(A10883,P_ID,1))</f>
        <v/>
      </c>
      <c r="G10883" s="41" t="str">
        <f aca="false">IF(A10883="","",INDEX(P_Svc,F10883))</f>
        <v/>
      </c>
      <c r="H10883" s="41" t="str">
        <f aca="false">IF(A10883="","",INDEX(P_Zone,F10883))</f>
        <v/>
      </c>
      <c r="I10883" s="41" t="str">
        <f aca="false">IF(A10883="","",IF(D10883="Delivered",IF(B10883&lt;=INDEX(P_Due,F10883),1,0),0))</f>
        <v/>
      </c>
    </row>
    <row r="10884" customFormat="false" ht="15" hidden="false" customHeight="false" outlineLevel="0" collapsed="false">
      <c r="A10884" s="37"/>
      <c r="B10884" s="38"/>
      <c r="C10884" s="39"/>
      <c r="D10884" s="39"/>
      <c r="E10884" s="39"/>
      <c r="F10884" s="41" t="str">
        <f aca="false">IF(A10884="","",MATCH(A10884,P_ID,1))</f>
        <v/>
      </c>
      <c r="G10884" s="41" t="str">
        <f aca="false">IF(A10884="","",INDEX(P_Svc,F10884))</f>
        <v/>
      </c>
      <c r="H10884" s="41" t="str">
        <f aca="false">IF(A10884="","",INDEX(P_Zone,F10884))</f>
        <v/>
      </c>
      <c r="I10884" s="41" t="str">
        <f aca="false">IF(A10884="","",IF(D10884="Delivered",IF(B10884&lt;=INDEX(P_Due,F10884),1,0),0))</f>
        <v/>
      </c>
    </row>
    <row r="10885" customFormat="false" ht="15" hidden="false" customHeight="false" outlineLevel="0" collapsed="false">
      <c r="A10885" s="37"/>
      <c r="B10885" s="38"/>
      <c r="C10885" s="39"/>
      <c r="D10885" s="39"/>
      <c r="E10885" s="39"/>
      <c r="F10885" s="41" t="str">
        <f aca="false">IF(A10885="","",MATCH(A10885,P_ID,1))</f>
        <v/>
      </c>
      <c r="G10885" s="41" t="str">
        <f aca="false">IF(A10885="","",INDEX(P_Svc,F10885))</f>
        <v/>
      </c>
      <c r="H10885" s="41" t="str">
        <f aca="false">IF(A10885="","",INDEX(P_Zone,F10885))</f>
        <v/>
      </c>
      <c r="I10885" s="41" t="str">
        <f aca="false">IF(A10885="","",IF(D10885="Delivered",IF(B10885&lt;=INDEX(P_Due,F10885),1,0),0))</f>
        <v/>
      </c>
    </row>
    <row r="10886" customFormat="false" ht="15" hidden="false" customHeight="false" outlineLevel="0" collapsed="false">
      <c r="A10886" s="37"/>
      <c r="B10886" s="38"/>
      <c r="C10886" s="39"/>
      <c r="D10886" s="39"/>
      <c r="E10886" s="39"/>
      <c r="F10886" s="41" t="str">
        <f aca="false">IF(A10886="","",MATCH(A10886,P_ID,1))</f>
        <v/>
      </c>
      <c r="G10886" s="41" t="str">
        <f aca="false">IF(A10886="","",INDEX(P_Svc,F10886))</f>
        <v/>
      </c>
      <c r="H10886" s="41" t="str">
        <f aca="false">IF(A10886="","",INDEX(P_Zone,F10886))</f>
        <v/>
      </c>
      <c r="I10886" s="41" t="str">
        <f aca="false">IF(A10886="","",IF(D10886="Delivered",IF(B10886&lt;=INDEX(P_Due,F10886),1,0),0))</f>
        <v/>
      </c>
    </row>
    <row r="10887" customFormat="false" ht="15" hidden="false" customHeight="false" outlineLevel="0" collapsed="false">
      <c r="A10887" s="37"/>
      <c r="B10887" s="38"/>
      <c r="C10887" s="39"/>
      <c r="D10887" s="39"/>
      <c r="E10887" s="39"/>
      <c r="F10887" s="41" t="str">
        <f aca="false">IF(A10887="","",MATCH(A10887,P_ID,1))</f>
        <v/>
      </c>
      <c r="G10887" s="41" t="str">
        <f aca="false">IF(A10887="","",INDEX(P_Svc,F10887))</f>
        <v/>
      </c>
      <c r="H10887" s="41" t="str">
        <f aca="false">IF(A10887="","",INDEX(P_Zone,F10887))</f>
        <v/>
      </c>
      <c r="I10887" s="41" t="str">
        <f aca="false">IF(A10887="","",IF(D10887="Delivered",IF(B10887&lt;=INDEX(P_Due,F10887),1,0),0))</f>
        <v/>
      </c>
    </row>
    <row r="10888" customFormat="false" ht="15" hidden="false" customHeight="false" outlineLevel="0" collapsed="false">
      <c r="A10888" s="37"/>
      <c r="B10888" s="38"/>
      <c r="C10888" s="39"/>
      <c r="D10888" s="39"/>
      <c r="E10888" s="39"/>
      <c r="F10888" s="41" t="str">
        <f aca="false">IF(A10888="","",MATCH(A10888,P_ID,1))</f>
        <v/>
      </c>
      <c r="G10888" s="41" t="str">
        <f aca="false">IF(A10888="","",INDEX(P_Svc,F10888))</f>
        <v/>
      </c>
      <c r="H10888" s="41" t="str">
        <f aca="false">IF(A10888="","",INDEX(P_Zone,F10888))</f>
        <v/>
      </c>
      <c r="I10888" s="41" t="str">
        <f aca="false">IF(A10888="","",IF(D10888="Delivered",IF(B10888&lt;=INDEX(P_Due,F10888),1,0),0))</f>
        <v/>
      </c>
    </row>
    <row r="10889" customFormat="false" ht="15" hidden="false" customHeight="false" outlineLevel="0" collapsed="false">
      <c r="A10889" s="37"/>
      <c r="B10889" s="38"/>
      <c r="C10889" s="39"/>
      <c r="D10889" s="39"/>
      <c r="E10889" s="39"/>
      <c r="F10889" s="41" t="str">
        <f aca="false">IF(A10889="","",MATCH(A10889,P_ID,1))</f>
        <v/>
      </c>
      <c r="G10889" s="41" t="str">
        <f aca="false">IF(A10889="","",INDEX(P_Svc,F10889))</f>
        <v/>
      </c>
      <c r="H10889" s="41" t="str">
        <f aca="false">IF(A10889="","",INDEX(P_Zone,F10889))</f>
        <v/>
      </c>
      <c r="I10889" s="41" t="str">
        <f aca="false">IF(A10889="","",IF(D10889="Delivered",IF(B10889&lt;=INDEX(P_Due,F10889),1,0),0))</f>
        <v/>
      </c>
    </row>
    <row r="10890" customFormat="false" ht="15" hidden="false" customHeight="false" outlineLevel="0" collapsed="false">
      <c r="A10890" s="37"/>
      <c r="B10890" s="38"/>
      <c r="C10890" s="39"/>
      <c r="D10890" s="39"/>
      <c r="E10890" s="39"/>
      <c r="F10890" s="41" t="str">
        <f aca="false">IF(A10890="","",MATCH(A10890,P_ID,1))</f>
        <v/>
      </c>
      <c r="G10890" s="41" t="str">
        <f aca="false">IF(A10890="","",INDEX(P_Svc,F10890))</f>
        <v/>
      </c>
      <c r="H10890" s="41" t="str">
        <f aca="false">IF(A10890="","",INDEX(P_Zone,F10890))</f>
        <v/>
      </c>
      <c r="I10890" s="41" t="str">
        <f aca="false">IF(A10890="","",IF(D10890="Delivered",IF(B10890&lt;=INDEX(P_Due,F10890),1,0),0))</f>
        <v/>
      </c>
    </row>
    <row r="10891" customFormat="false" ht="15" hidden="false" customHeight="false" outlineLevel="0" collapsed="false">
      <c r="A10891" s="37"/>
      <c r="B10891" s="38"/>
      <c r="C10891" s="39"/>
      <c r="D10891" s="39"/>
      <c r="E10891" s="39"/>
      <c r="F10891" s="41" t="str">
        <f aca="false">IF(A10891="","",MATCH(A10891,P_ID,1))</f>
        <v/>
      </c>
      <c r="G10891" s="41" t="str">
        <f aca="false">IF(A10891="","",INDEX(P_Svc,F10891))</f>
        <v/>
      </c>
      <c r="H10891" s="41" t="str">
        <f aca="false">IF(A10891="","",INDEX(P_Zone,F10891))</f>
        <v/>
      </c>
      <c r="I10891" s="41" t="str">
        <f aca="false">IF(A10891="","",IF(D10891="Delivered",IF(B10891&lt;=INDEX(P_Due,F10891),1,0),0))</f>
        <v/>
      </c>
    </row>
    <row r="10892" customFormat="false" ht="15" hidden="false" customHeight="false" outlineLevel="0" collapsed="false">
      <c r="A10892" s="37"/>
      <c r="B10892" s="38"/>
      <c r="C10892" s="39"/>
      <c r="D10892" s="39"/>
      <c r="E10892" s="39"/>
      <c r="F10892" s="41" t="str">
        <f aca="false">IF(A10892="","",MATCH(A10892,P_ID,1))</f>
        <v/>
      </c>
      <c r="G10892" s="41" t="str">
        <f aca="false">IF(A10892="","",INDEX(P_Svc,F10892))</f>
        <v/>
      </c>
      <c r="H10892" s="41" t="str">
        <f aca="false">IF(A10892="","",INDEX(P_Zone,F10892))</f>
        <v/>
      </c>
      <c r="I10892" s="41" t="str">
        <f aca="false">IF(A10892="","",IF(D10892="Delivered",IF(B10892&lt;=INDEX(P_Due,F10892),1,0),0))</f>
        <v/>
      </c>
    </row>
    <row r="10893" customFormat="false" ht="15" hidden="false" customHeight="false" outlineLevel="0" collapsed="false">
      <c r="A10893" s="37"/>
      <c r="B10893" s="38"/>
      <c r="C10893" s="39"/>
      <c r="D10893" s="39"/>
      <c r="E10893" s="39"/>
      <c r="F10893" s="41" t="str">
        <f aca="false">IF(A10893="","",MATCH(A10893,P_ID,1))</f>
        <v/>
      </c>
      <c r="G10893" s="41" t="str">
        <f aca="false">IF(A10893="","",INDEX(P_Svc,F10893))</f>
        <v/>
      </c>
      <c r="H10893" s="41" t="str">
        <f aca="false">IF(A10893="","",INDEX(P_Zone,F10893))</f>
        <v/>
      </c>
      <c r="I10893" s="41" t="str">
        <f aca="false">IF(A10893="","",IF(D10893="Delivered",IF(B10893&lt;=INDEX(P_Due,F10893),1,0),0))</f>
        <v/>
      </c>
    </row>
    <row r="10894" customFormat="false" ht="15" hidden="false" customHeight="false" outlineLevel="0" collapsed="false">
      <c r="A10894" s="37"/>
      <c r="B10894" s="38"/>
      <c r="C10894" s="39"/>
      <c r="D10894" s="39"/>
      <c r="E10894" s="39"/>
      <c r="F10894" s="41" t="str">
        <f aca="false">IF(A10894="","",MATCH(A10894,P_ID,1))</f>
        <v/>
      </c>
      <c r="G10894" s="41" t="str">
        <f aca="false">IF(A10894="","",INDEX(P_Svc,F10894))</f>
        <v/>
      </c>
      <c r="H10894" s="41" t="str">
        <f aca="false">IF(A10894="","",INDEX(P_Zone,F10894))</f>
        <v/>
      </c>
      <c r="I10894" s="41" t="str">
        <f aca="false">IF(A10894="","",IF(D10894="Delivered",IF(B10894&lt;=INDEX(P_Due,F10894),1,0),0))</f>
        <v/>
      </c>
    </row>
    <row r="10895" customFormat="false" ht="15" hidden="false" customHeight="false" outlineLevel="0" collapsed="false">
      <c r="A10895" s="37"/>
      <c r="B10895" s="38"/>
      <c r="C10895" s="39"/>
      <c r="D10895" s="39"/>
      <c r="E10895" s="39"/>
      <c r="F10895" s="41" t="str">
        <f aca="false">IF(A10895="","",MATCH(A10895,P_ID,1))</f>
        <v/>
      </c>
      <c r="G10895" s="41" t="str">
        <f aca="false">IF(A10895="","",INDEX(P_Svc,F10895))</f>
        <v/>
      </c>
      <c r="H10895" s="41" t="str">
        <f aca="false">IF(A10895="","",INDEX(P_Zone,F10895))</f>
        <v/>
      </c>
      <c r="I10895" s="41" t="str">
        <f aca="false">IF(A10895="","",IF(D10895="Delivered",IF(B10895&lt;=INDEX(P_Due,F10895),1,0),0))</f>
        <v/>
      </c>
    </row>
    <row r="10896" customFormat="false" ht="15" hidden="false" customHeight="false" outlineLevel="0" collapsed="false">
      <c r="A10896" s="37"/>
      <c r="B10896" s="38"/>
      <c r="C10896" s="39"/>
      <c r="D10896" s="39"/>
      <c r="E10896" s="39"/>
      <c r="F10896" s="41" t="str">
        <f aca="false">IF(A10896="","",MATCH(A10896,P_ID,1))</f>
        <v/>
      </c>
      <c r="G10896" s="41" t="str">
        <f aca="false">IF(A10896="","",INDEX(P_Svc,F10896))</f>
        <v/>
      </c>
      <c r="H10896" s="41" t="str">
        <f aca="false">IF(A10896="","",INDEX(P_Zone,F10896))</f>
        <v/>
      </c>
      <c r="I10896" s="41" t="str">
        <f aca="false">IF(A10896="","",IF(D10896="Delivered",IF(B10896&lt;=INDEX(P_Due,F10896),1,0),0))</f>
        <v/>
      </c>
    </row>
    <row r="10897" customFormat="false" ht="15" hidden="false" customHeight="false" outlineLevel="0" collapsed="false">
      <c r="A10897" s="37"/>
      <c r="B10897" s="38"/>
      <c r="C10897" s="39"/>
      <c r="D10897" s="39"/>
      <c r="E10897" s="39"/>
      <c r="F10897" s="41" t="str">
        <f aca="false">IF(A10897="","",MATCH(A10897,P_ID,1))</f>
        <v/>
      </c>
      <c r="G10897" s="41" t="str">
        <f aca="false">IF(A10897="","",INDEX(P_Svc,F10897))</f>
        <v/>
      </c>
      <c r="H10897" s="41" t="str">
        <f aca="false">IF(A10897="","",INDEX(P_Zone,F10897))</f>
        <v/>
      </c>
      <c r="I10897" s="41" t="str">
        <f aca="false">IF(A10897="","",IF(D10897="Delivered",IF(B10897&lt;=INDEX(P_Due,F10897),1,0),0))</f>
        <v/>
      </c>
    </row>
    <row r="10898" customFormat="false" ht="15" hidden="false" customHeight="false" outlineLevel="0" collapsed="false">
      <c r="A10898" s="37"/>
      <c r="B10898" s="38"/>
      <c r="C10898" s="39"/>
      <c r="D10898" s="39"/>
      <c r="E10898" s="39"/>
      <c r="F10898" s="41" t="str">
        <f aca="false">IF(A10898="","",MATCH(A10898,P_ID,1))</f>
        <v/>
      </c>
      <c r="G10898" s="41" t="str">
        <f aca="false">IF(A10898="","",INDEX(P_Svc,F10898))</f>
        <v/>
      </c>
      <c r="H10898" s="41" t="str">
        <f aca="false">IF(A10898="","",INDEX(P_Zone,F10898))</f>
        <v/>
      </c>
      <c r="I10898" s="41" t="str">
        <f aca="false">IF(A10898="","",IF(D10898="Delivered",IF(B10898&lt;=INDEX(P_Due,F10898),1,0),0))</f>
        <v/>
      </c>
    </row>
    <row r="10899" customFormat="false" ht="15" hidden="false" customHeight="false" outlineLevel="0" collapsed="false">
      <c r="A10899" s="37"/>
      <c r="B10899" s="38"/>
      <c r="C10899" s="39"/>
      <c r="D10899" s="39"/>
      <c r="E10899" s="39"/>
      <c r="F10899" s="41" t="str">
        <f aca="false">IF(A10899="","",MATCH(A10899,P_ID,1))</f>
        <v/>
      </c>
      <c r="G10899" s="41" t="str">
        <f aca="false">IF(A10899="","",INDEX(P_Svc,F10899))</f>
        <v/>
      </c>
      <c r="H10899" s="41" t="str">
        <f aca="false">IF(A10899="","",INDEX(P_Zone,F10899))</f>
        <v/>
      </c>
      <c r="I10899" s="41" t="str">
        <f aca="false">IF(A10899="","",IF(D10899="Delivered",IF(B10899&lt;=INDEX(P_Due,F10899),1,0),0))</f>
        <v/>
      </c>
    </row>
    <row r="10900" customFormat="false" ht="15" hidden="false" customHeight="false" outlineLevel="0" collapsed="false">
      <c r="A10900" s="37"/>
      <c r="B10900" s="38"/>
      <c r="C10900" s="39"/>
      <c r="D10900" s="39"/>
      <c r="E10900" s="39"/>
      <c r="F10900" s="41" t="str">
        <f aca="false">IF(A10900="","",MATCH(A10900,P_ID,1))</f>
        <v/>
      </c>
      <c r="G10900" s="41" t="str">
        <f aca="false">IF(A10900="","",INDEX(P_Svc,F10900))</f>
        <v/>
      </c>
      <c r="H10900" s="41" t="str">
        <f aca="false">IF(A10900="","",INDEX(P_Zone,F10900))</f>
        <v/>
      </c>
      <c r="I10900" s="41" t="str">
        <f aca="false">IF(A10900="","",IF(D10900="Delivered",IF(B10900&lt;=INDEX(P_Due,F10900),1,0),0))</f>
        <v/>
      </c>
    </row>
    <row r="10901" customFormat="false" ht="15" hidden="false" customHeight="false" outlineLevel="0" collapsed="false">
      <c r="A10901" s="37"/>
      <c r="B10901" s="38"/>
      <c r="C10901" s="39"/>
      <c r="D10901" s="39"/>
      <c r="E10901" s="39"/>
      <c r="F10901" s="41" t="str">
        <f aca="false">IF(A10901="","",MATCH(A10901,P_ID,1))</f>
        <v/>
      </c>
      <c r="G10901" s="41" t="str">
        <f aca="false">IF(A10901="","",INDEX(P_Svc,F10901))</f>
        <v/>
      </c>
      <c r="H10901" s="41" t="str">
        <f aca="false">IF(A10901="","",INDEX(P_Zone,F10901))</f>
        <v/>
      </c>
      <c r="I10901" s="41" t="str">
        <f aca="false">IF(A10901="","",IF(D10901="Delivered",IF(B10901&lt;=INDEX(P_Due,F10901),1,0),0))</f>
        <v/>
      </c>
    </row>
    <row r="10902" customFormat="false" ht="15" hidden="false" customHeight="false" outlineLevel="0" collapsed="false">
      <c r="A10902" s="37"/>
      <c r="B10902" s="38"/>
      <c r="C10902" s="39"/>
      <c r="D10902" s="39"/>
      <c r="E10902" s="39"/>
      <c r="F10902" s="41" t="str">
        <f aca="false">IF(A10902="","",MATCH(A10902,P_ID,1))</f>
        <v/>
      </c>
      <c r="G10902" s="41" t="str">
        <f aca="false">IF(A10902="","",INDEX(P_Svc,F10902))</f>
        <v/>
      </c>
      <c r="H10902" s="41" t="str">
        <f aca="false">IF(A10902="","",INDEX(P_Zone,F10902))</f>
        <v/>
      </c>
      <c r="I10902" s="41" t="str">
        <f aca="false">IF(A10902="","",IF(D10902="Delivered",IF(B10902&lt;=INDEX(P_Due,F10902),1,0),0))</f>
        <v/>
      </c>
    </row>
    <row r="10903" customFormat="false" ht="15" hidden="false" customHeight="false" outlineLevel="0" collapsed="false">
      <c r="A10903" s="37"/>
      <c r="B10903" s="38"/>
      <c r="C10903" s="39"/>
      <c r="D10903" s="39"/>
      <c r="E10903" s="39"/>
      <c r="F10903" s="41" t="str">
        <f aca="false">IF(A10903="","",MATCH(A10903,P_ID,1))</f>
        <v/>
      </c>
      <c r="G10903" s="41" t="str">
        <f aca="false">IF(A10903="","",INDEX(P_Svc,F10903))</f>
        <v/>
      </c>
      <c r="H10903" s="41" t="str">
        <f aca="false">IF(A10903="","",INDEX(P_Zone,F10903))</f>
        <v/>
      </c>
      <c r="I10903" s="41" t="str">
        <f aca="false">IF(A10903="","",IF(D10903="Delivered",IF(B10903&lt;=INDEX(P_Due,F10903),1,0),0))</f>
        <v/>
      </c>
    </row>
    <row r="10904" customFormat="false" ht="15" hidden="false" customHeight="false" outlineLevel="0" collapsed="false">
      <c r="A10904" s="37"/>
      <c r="B10904" s="38"/>
      <c r="C10904" s="39"/>
      <c r="D10904" s="39"/>
      <c r="E10904" s="39"/>
      <c r="F10904" s="41" t="str">
        <f aca="false">IF(A10904="","",MATCH(A10904,P_ID,1))</f>
        <v/>
      </c>
      <c r="G10904" s="41" t="str">
        <f aca="false">IF(A10904="","",INDEX(P_Svc,F10904))</f>
        <v/>
      </c>
      <c r="H10904" s="41" t="str">
        <f aca="false">IF(A10904="","",INDEX(P_Zone,F10904))</f>
        <v/>
      </c>
      <c r="I10904" s="41" t="str">
        <f aca="false">IF(A10904="","",IF(D10904="Delivered",IF(B10904&lt;=INDEX(P_Due,F10904),1,0),0))</f>
        <v/>
      </c>
    </row>
    <row r="10905" customFormat="false" ht="15" hidden="false" customHeight="false" outlineLevel="0" collapsed="false">
      <c r="A10905" s="37"/>
      <c r="B10905" s="38"/>
      <c r="C10905" s="39"/>
      <c r="D10905" s="39"/>
      <c r="E10905" s="39"/>
      <c r="F10905" s="41" t="str">
        <f aca="false">IF(A10905="","",MATCH(A10905,P_ID,1))</f>
        <v/>
      </c>
      <c r="G10905" s="41" t="str">
        <f aca="false">IF(A10905="","",INDEX(P_Svc,F10905))</f>
        <v/>
      </c>
      <c r="H10905" s="41" t="str">
        <f aca="false">IF(A10905="","",INDEX(P_Zone,F10905))</f>
        <v/>
      </c>
      <c r="I10905" s="41" t="str">
        <f aca="false">IF(A10905="","",IF(D10905="Delivered",IF(B10905&lt;=INDEX(P_Due,F10905),1,0),0))</f>
        <v/>
      </c>
    </row>
    <row r="10906" customFormat="false" ht="15" hidden="false" customHeight="false" outlineLevel="0" collapsed="false">
      <c r="A10906" s="37"/>
      <c r="B10906" s="38"/>
      <c r="C10906" s="39"/>
      <c r="D10906" s="39"/>
      <c r="E10906" s="39"/>
      <c r="F10906" s="41" t="str">
        <f aca="false">IF(A10906="","",MATCH(A10906,P_ID,1))</f>
        <v/>
      </c>
      <c r="G10906" s="41" t="str">
        <f aca="false">IF(A10906="","",INDEX(P_Svc,F10906))</f>
        <v/>
      </c>
      <c r="H10906" s="41" t="str">
        <f aca="false">IF(A10906="","",INDEX(P_Zone,F10906))</f>
        <v/>
      </c>
      <c r="I10906" s="41" t="str">
        <f aca="false">IF(A10906="","",IF(D10906="Delivered",IF(B10906&lt;=INDEX(P_Due,F10906),1,0),0))</f>
        <v/>
      </c>
    </row>
    <row r="10907" customFormat="false" ht="15" hidden="false" customHeight="false" outlineLevel="0" collapsed="false">
      <c r="A10907" s="37"/>
      <c r="B10907" s="38"/>
      <c r="C10907" s="39"/>
      <c r="D10907" s="39"/>
      <c r="E10907" s="39"/>
      <c r="F10907" s="41" t="str">
        <f aca="false">IF(A10907="","",MATCH(A10907,P_ID,1))</f>
        <v/>
      </c>
      <c r="G10907" s="41" t="str">
        <f aca="false">IF(A10907="","",INDEX(P_Svc,F10907))</f>
        <v/>
      </c>
      <c r="H10907" s="41" t="str">
        <f aca="false">IF(A10907="","",INDEX(P_Zone,F10907))</f>
        <v/>
      </c>
      <c r="I10907" s="41" t="str">
        <f aca="false">IF(A10907="","",IF(D10907="Delivered",IF(B10907&lt;=INDEX(P_Due,F10907),1,0),0))</f>
        <v/>
      </c>
    </row>
    <row r="10908" customFormat="false" ht="15" hidden="false" customHeight="false" outlineLevel="0" collapsed="false">
      <c r="A10908" s="37"/>
      <c r="B10908" s="38"/>
      <c r="C10908" s="39"/>
      <c r="D10908" s="39"/>
      <c r="E10908" s="39"/>
      <c r="F10908" s="41" t="str">
        <f aca="false">IF(A10908="","",MATCH(A10908,P_ID,1))</f>
        <v/>
      </c>
      <c r="G10908" s="41" t="str">
        <f aca="false">IF(A10908="","",INDEX(P_Svc,F10908))</f>
        <v/>
      </c>
      <c r="H10908" s="41" t="str">
        <f aca="false">IF(A10908="","",INDEX(P_Zone,F10908))</f>
        <v/>
      </c>
      <c r="I10908" s="41" t="str">
        <f aca="false">IF(A10908="","",IF(D10908="Delivered",IF(B10908&lt;=INDEX(P_Due,F10908),1,0),0))</f>
        <v/>
      </c>
    </row>
    <row r="10909" customFormat="false" ht="15" hidden="false" customHeight="false" outlineLevel="0" collapsed="false">
      <c r="A10909" s="37"/>
      <c r="B10909" s="38"/>
      <c r="C10909" s="39"/>
      <c r="D10909" s="39"/>
      <c r="E10909" s="39"/>
      <c r="F10909" s="41" t="str">
        <f aca="false">IF(A10909="","",MATCH(A10909,P_ID,1))</f>
        <v/>
      </c>
      <c r="G10909" s="41" t="str">
        <f aca="false">IF(A10909="","",INDEX(P_Svc,F10909))</f>
        <v/>
      </c>
      <c r="H10909" s="41" t="str">
        <f aca="false">IF(A10909="","",INDEX(P_Zone,F10909))</f>
        <v/>
      </c>
      <c r="I10909" s="41" t="str">
        <f aca="false">IF(A10909="","",IF(D10909="Delivered",IF(B10909&lt;=INDEX(P_Due,F10909),1,0),0))</f>
        <v/>
      </c>
    </row>
    <row r="10910" customFormat="false" ht="15" hidden="false" customHeight="false" outlineLevel="0" collapsed="false">
      <c r="A10910" s="37"/>
      <c r="B10910" s="38"/>
      <c r="C10910" s="39"/>
      <c r="D10910" s="39"/>
      <c r="E10910" s="39"/>
      <c r="F10910" s="41" t="str">
        <f aca="false">IF(A10910="","",MATCH(A10910,P_ID,1))</f>
        <v/>
      </c>
      <c r="G10910" s="41" t="str">
        <f aca="false">IF(A10910="","",INDEX(P_Svc,F10910))</f>
        <v/>
      </c>
      <c r="H10910" s="41" t="str">
        <f aca="false">IF(A10910="","",INDEX(P_Zone,F10910))</f>
        <v/>
      </c>
      <c r="I10910" s="41" t="str">
        <f aca="false">IF(A10910="","",IF(D10910="Delivered",IF(B10910&lt;=INDEX(P_Due,F10910),1,0),0))</f>
        <v/>
      </c>
    </row>
    <row r="10911" customFormat="false" ht="15" hidden="false" customHeight="false" outlineLevel="0" collapsed="false">
      <c r="A10911" s="37"/>
      <c r="B10911" s="38"/>
      <c r="C10911" s="39"/>
      <c r="D10911" s="39"/>
      <c r="E10911" s="39"/>
      <c r="F10911" s="41" t="str">
        <f aca="false">IF(A10911="","",MATCH(A10911,P_ID,1))</f>
        <v/>
      </c>
      <c r="G10911" s="41" t="str">
        <f aca="false">IF(A10911="","",INDEX(P_Svc,F10911))</f>
        <v/>
      </c>
      <c r="H10911" s="41" t="str">
        <f aca="false">IF(A10911="","",INDEX(P_Zone,F10911))</f>
        <v/>
      </c>
      <c r="I10911" s="41" t="str">
        <f aca="false">IF(A10911="","",IF(D10911="Delivered",IF(B10911&lt;=INDEX(P_Due,F10911),1,0),0))</f>
        <v/>
      </c>
    </row>
    <row r="10912" customFormat="false" ht="15" hidden="false" customHeight="false" outlineLevel="0" collapsed="false">
      <c r="A10912" s="37"/>
      <c r="B10912" s="38"/>
      <c r="C10912" s="39"/>
      <c r="D10912" s="39"/>
      <c r="E10912" s="39"/>
      <c r="F10912" s="41" t="str">
        <f aca="false">IF(A10912="","",MATCH(A10912,P_ID,1))</f>
        <v/>
      </c>
      <c r="G10912" s="41" t="str">
        <f aca="false">IF(A10912="","",INDEX(P_Svc,F10912))</f>
        <v/>
      </c>
      <c r="H10912" s="41" t="str">
        <f aca="false">IF(A10912="","",INDEX(P_Zone,F10912))</f>
        <v/>
      </c>
      <c r="I10912" s="41" t="str">
        <f aca="false">IF(A10912="","",IF(D10912="Delivered",IF(B10912&lt;=INDEX(P_Due,F10912),1,0),0))</f>
        <v/>
      </c>
    </row>
    <row r="10913" customFormat="false" ht="15" hidden="false" customHeight="false" outlineLevel="0" collapsed="false">
      <c r="A10913" s="37"/>
      <c r="B10913" s="38"/>
      <c r="C10913" s="39"/>
      <c r="D10913" s="39"/>
      <c r="E10913" s="39"/>
      <c r="F10913" s="41" t="str">
        <f aca="false">IF(A10913="","",MATCH(A10913,P_ID,1))</f>
        <v/>
      </c>
      <c r="G10913" s="41" t="str">
        <f aca="false">IF(A10913="","",INDEX(P_Svc,F10913))</f>
        <v/>
      </c>
      <c r="H10913" s="41" t="str">
        <f aca="false">IF(A10913="","",INDEX(P_Zone,F10913))</f>
        <v/>
      </c>
      <c r="I10913" s="41" t="str">
        <f aca="false">IF(A10913="","",IF(D10913="Delivered",IF(B10913&lt;=INDEX(P_Due,F10913),1,0),0))</f>
        <v/>
      </c>
    </row>
    <row r="10914" customFormat="false" ht="15" hidden="false" customHeight="false" outlineLevel="0" collapsed="false">
      <c r="A10914" s="37"/>
      <c r="B10914" s="38"/>
      <c r="C10914" s="39"/>
      <c r="D10914" s="39"/>
      <c r="E10914" s="39"/>
      <c r="F10914" s="41" t="str">
        <f aca="false">IF(A10914="","",MATCH(A10914,P_ID,1))</f>
        <v/>
      </c>
      <c r="G10914" s="41" t="str">
        <f aca="false">IF(A10914="","",INDEX(P_Svc,F10914))</f>
        <v/>
      </c>
      <c r="H10914" s="41" t="str">
        <f aca="false">IF(A10914="","",INDEX(P_Zone,F10914))</f>
        <v/>
      </c>
      <c r="I10914" s="41" t="str">
        <f aca="false">IF(A10914="","",IF(D10914="Delivered",IF(B10914&lt;=INDEX(P_Due,F10914),1,0),0))</f>
        <v/>
      </c>
    </row>
    <row r="10915" customFormat="false" ht="15" hidden="false" customHeight="false" outlineLevel="0" collapsed="false">
      <c r="A10915" s="37"/>
      <c r="B10915" s="38"/>
      <c r="C10915" s="39"/>
      <c r="D10915" s="39"/>
      <c r="E10915" s="39"/>
      <c r="F10915" s="41" t="str">
        <f aca="false">IF(A10915="","",MATCH(A10915,P_ID,1))</f>
        <v/>
      </c>
      <c r="G10915" s="41" t="str">
        <f aca="false">IF(A10915="","",INDEX(P_Svc,F10915))</f>
        <v/>
      </c>
      <c r="H10915" s="41" t="str">
        <f aca="false">IF(A10915="","",INDEX(P_Zone,F10915))</f>
        <v/>
      </c>
      <c r="I10915" s="41" t="str">
        <f aca="false">IF(A10915="","",IF(D10915="Delivered",IF(B10915&lt;=INDEX(P_Due,F10915),1,0),0))</f>
        <v/>
      </c>
    </row>
    <row r="10916" customFormat="false" ht="15" hidden="false" customHeight="false" outlineLevel="0" collapsed="false">
      <c r="A10916" s="37"/>
      <c r="B10916" s="38"/>
      <c r="C10916" s="39"/>
      <c r="D10916" s="39"/>
      <c r="E10916" s="39"/>
      <c r="F10916" s="41" t="str">
        <f aca="false">IF(A10916="","",MATCH(A10916,P_ID,1))</f>
        <v/>
      </c>
      <c r="G10916" s="41" t="str">
        <f aca="false">IF(A10916="","",INDEX(P_Svc,F10916))</f>
        <v/>
      </c>
      <c r="H10916" s="41" t="str">
        <f aca="false">IF(A10916="","",INDEX(P_Zone,F10916))</f>
        <v/>
      </c>
      <c r="I10916" s="41" t="str">
        <f aca="false">IF(A10916="","",IF(D10916="Delivered",IF(B10916&lt;=INDEX(P_Due,F10916),1,0),0))</f>
        <v/>
      </c>
    </row>
    <row r="10917" customFormat="false" ht="15" hidden="false" customHeight="false" outlineLevel="0" collapsed="false">
      <c r="A10917" s="37"/>
      <c r="B10917" s="38"/>
      <c r="C10917" s="39"/>
      <c r="D10917" s="39"/>
      <c r="E10917" s="39"/>
      <c r="F10917" s="41" t="str">
        <f aca="false">IF(A10917="","",MATCH(A10917,P_ID,1))</f>
        <v/>
      </c>
      <c r="G10917" s="41" t="str">
        <f aca="false">IF(A10917="","",INDEX(P_Svc,F10917))</f>
        <v/>
      </c>
      <c r="H10917" s="41" t="str">
        <f aca="false">IF(A10917="","",INDEX(P_Zone,F10917))</f>
        <v/>
      </c>
      <c r="I10917" s="41" t="str">
        <f aca="false">IF(A10917="","",IF(D10917="Delivered",IF(B10917&lt;=INDEX(P_Due,F10917),1,0),0))</f>
        <v/>
      </c>
    </row>
    <row r="10918" customFormat="false" ht="15" hidden="false" customHeight="false" outlineLevel="0" collapsed="false">
      <c r="A10918" s="37"/>
      <c r="B10918" s="38"/>
      <c r="C10918" s="39"/>
      <c r="D10918" s="39"/>
      <c r="E10918" s="39"/>
      <c r="F10918" s="41" t="str">
        <f aca="false">IF(A10918="","",MATCH(A10918,P_ID,1))</f>
        <v/>
      </c>
      <c r="G10918" s="41" t="str">
        <f aca="false">IF(A10918="","",INDEX(P_Svc,F10918))</f>
        <v/>
      </c>
      <c r="H10918" s="41" t="str">
        <f aca="false">IF(A10918="","",INDEX(P_Zone,F10918))</f>
        <v/>
      </c>
      <c r="I10918" s="41" t="str">
        <f aca="false">IF(A10918="","",IF(D10918="Delivered",IF(B10918&lt;=INDEX(P_Due,F10918),1,0),0))</f>
        <v/>
      </c>
    </row>
    <row r="10919" customFormat="false" ht="15" hidden="false" customHeight="false" outlineLevel="0" collapsed="false">
      <c r="A10919" s="37"/>
      <c r="B10919" s="38"/>
      <c r="C10919" s="39"/>
      <c r="D10919" s="39"/>
      <c r="E10919" s="39"/>
      <c r="F10919" s="41" t="str">
        <f aca="false">IF(A10919="","",MATCH(A10919,P_ID,1))</f>
        <v/>
      </c>
      <c r="G10919" s="41" t="str">
        <f aca="false">IF(A10919="","",INDEX(P_Svc,F10919))</f>
        <v/>
      </c>
      <c r="H10919" s="41" t="str">
        <f aca="false">IF(A10919="","",INDEX(P_Zone,F10919))</f>
        <v/>
      </c>
      <c r="I10919" s="41" t="str">
        <f aca="false">IF(A10919="","",IF(D10919="Delivered",IF(B10919&lt;=INDEX(P_Due,F10919),1,0),0))</f>
        <v/>
      </c>
    </row>
    <row r="10920" customFormat="false" ht="15" hidden="false" customHeight="false" outlineLevel="0" collapsed="false">
      <c r="A10920" s="37"/>
      <c r="B10920" s="38"/>
      <c r="C10920" s="39"/>
      <c r="D10920" s="39"/>
      <c r="E10920" s="39"/>
      <c r="F10920" s="41" t="str">
        <f aca="false">IF(A10920="","",MATCH(A10920,P_ID,1))</f>
        <v/>
      </c>
      <c r="G10920" s="41" t="str">
        <f aca="false">IF(A10920="","",INDEX(P_Svc,F10920))</f>
        <v/>
      </c>
      <c r="H10920" s="41" t="str">
        <f aca="false">IF(A10920="","",INDEX(P_Zone,F10920))</f>
        <v/>
      </c>
      <c r="I10920" s="41" t="str">
        <f aca="false">IF(A10920="","",IF(D10920="Delivered",IF(B10920&lt;=INDEX(P_Due,F10920),1,0),0))</f>
        <v/>
      </c>
    </row>
    <row r="10921" customFormat="false" ht="15" hidden="false" customHeight="false" outlineLevel="0" collapsed="false">
      <c r="A10921" s="37"/>
      <c r="B10921" s="38"/>
      <c r="C10921" s="39"/>
      <c r="D10921" s="39"/>
      <c r="E10921" s="39"/>
      <c r="F10921" s="41" t="str">
        <f aca="false">IF(A10921="","",MATCH(A10921,P_ID,1))</f>
        <v/>
      </c>
      <c r="G10921" s="41" t="str">
        <f aca="false">IF(A10921="","",INDEX(P_Svc,F10921))</f>
        <v/>
      </c>
      <c r="H10921" s="41" t="str">
        <f aca="false">IF(A10921="","",INDEX(P_Zone,F10921))</f>
        <v/>
      </c>
      <c r="I10921" s="41" t="str">
        <f aca="false">IF(A10921="","",IF(D10921="Delivered",IF(B10921&lt;=INDEX(P_Due,F10921),1,0),0))</f>
        <v/>
      </c>
    </row>
    <row r="10922" customFormat="false" ht="15" hidden="false" customHeight="false" outlineLevel="0" collapsed="false">
      <c r="A10922" s="37"/>
      <c r="B10922" s="38"/>
      <c r="C10922" s="39"/>
      <c r="D10922" s="39"/>
      <c r="E10922" s="39"/>
      <c r="F10922" s="41" t="str">
        <f aca="false">IF(A10922="","",MATCH(A10922,P_ID,1))</f>
        <v/>
      </c>
      <c r="G10922" s="41" t="str">
        <f aca="false">IF(A10922="","",INDEX(P_Svc,F10922))</f>
        <v/>
      </c>
      <c r="H10922" s="41" t="str">
        <f aca="false">IF(A10922="","",INDEX(P_Zone,F10922))</f>
        <v/>
      </c>
      <c r="I10922" s="41" t="str">
        <f aca="false">IF(A10922="","",IF(D10922="Delivered",IF(B10922&lt;=INDEX(P_Due,F10922),1,0),0))</f>
        <v/>
      </c>
    </row>
    <row r="10923" customFormat="false" ht="15" hidden="false" customHeight="false" outlineLevel="0" collapsed="false">
      <c r="A10923" s="37"/>
      <c r="B10923" s="38"/>
      <c r="C10923" s="39"/>
      <c r="D10923" s="39"/>
      <c r="E10923" s="39"/>
      <c r="F10923" s="41" t="str">
        <f aca="false">IF(A10923="","",MATCH(A10923,P_ID,1))</f>
        <v/>
      </c>
      <c r="G10923" s="41" t="str">
        <f aca="false">IF(A10923="","",INDEX(P_Svc,F10923))</f>
        <v/>
      </c>
      <c r="H10923" s="41" t="str">
        <f aca="false">IF(A10923="","",INDEX(P_Zone,F10923))</f>
        <v/>
      </c>
      <c r="I10923" s="41" t="str">
        <f aca="false">IF(A10923="","",IF(D10923="Delivered",IF(B10923&lt;=INDEX(P_Due,F10923),1,0),0))</f>
        <v/>
      </c>
    </row>
    <row r="10924" customFormat="false" ht="15" hidden="false" customHeight="false" outlineLevel="0" collapsed="false">
      <c r="A10924" s="37"/>
      <c r="B10924" s="38"/>
      <c r="C10924" s="39"/>
      <c r="D10924" s="39"/>
      <c r="E10924" s="39"/>
      <c r="F10924" s="41" t="str">
        <f aca="false">IF(A10924="","",MATCH(A10924,P_ID,1))</f>
        <v/>
      </c>
      <c r="G10924" s="41" t="str">
        <f aca="false">IF(A10924="","",INDEX(P_Svc,F10924))</f>
        <v/>
      </c>
      <c r="H10924" s="41" t="str">
        <f aca="false">IF(A10924="","",INDEX(P_Zone,F10924))</f>
        <v/>
      </c>
      <c r="I10924" s="41" t="str">
        <f aca="false">IF(A10924="","",IF(D10924="Delivered",IF(B10924&lt;=INDEX(P_Due,F10924),1,0),0))</f>
        <v/>
      </c>
    </row>
    <row r="10925" customFormat="false" ht="15" hidden="false" customHeight="false" outlineLevel="0" collapsed="false">
      <c r="A10925" s="37"/>
      <c r="B10925" s="38"/>
      <c r="C10925" s="39"/>
      <c r="D10925" s="39"/>
      <c r="E10925" s="39"/>
      <c r="F10925" s="41" t="str">
        <f aca="false">IF(A10925="","",MATCH(A10925,P_ID,1))</f>
        <v/>
      </c>
      <c r="G10925" s="41" t="str">
        <f aca="false">IF(A10925="","",INDEX(P_Svc,F10925))</f>
        <v/>
      </c>
      <c r="H10925" s="41" t="str">
        <f aca="false">IF(A10925="","",INDEX(P_Zone,F10925))</f>
        <v/>
      </c>
      <c r="I10925" s="41" t="str">
        <f aca="false">IF(A10925="","",IF(D10925="Delivered",IF(B10925&lt;=INDEX(P_Due,F10925),1,0),0))</f>
        <v/>
      </c>
    </row>
    <row r="10926" customFormat="false" ht="15" hidden="false" customHeight="false" outlineLevel="0" collapsed="false">
      <c r="A10926" s="37"/>
      <c r="B10926" s="38"/>
      <c r="C10926" s="39"/>
      <c r="D10926" s="39"/>
      <c r="E10926" s="39"/>
      <c r="F10926" s="41" t="str">
        <f aca="false">IF(A10926="","",MATCH(A10926,P_ID,1))</f>
        <v/>
      </c>
      <c r="G10926" s="41" t="str">
        <f aca="false">IF(A10926="","",INDEX(P_Svc,F10926))</f>
        <v/>
      </c>
      <c r="H10926" s="41" t="str">
        <f aca="false">IF(A10926="","",INDEX(P_Zone,F10926))</f>
        <v/>
      </c>
      <c r="I10926" s="41" t="str">
        <f aca="false">IF(A10926="","",IF(D10926="Delivered",IF(B10926&lt;=INDEX(P_Due,F10926),1,0),0))</f>
        <v/>
      </c>
    </row>
    <row r="10927" customFormat="false" ht="15" hidden="false" customHeight="false" outlineLevel="0" collapsed="false">
      <c r="A10927" s="37"/>
      <c r="B10927" s="38"/>
      <c r="C10927" s="39"/>
      <c r="D10927" s="39"/>
      <c r="E10927" s="39"/>
      <c r="F10927" s="41" t="str">
        <f aca="false">IF(A10927="","",MATCH(A10927,P_ID,1))</f>
        <v/>
      </c>
      <c r="G10927" s="41" t="str">
        <f aca="false">IF(A10927="","",INDEX(P_Svc,F10927))</f>
        <v/>
      </c>
      <c r="H10927" s="41" t="str">
        <f aca="false">IF(A10927="","",INDEX(P_Zone,F10927))</f>
        <v/>
      </c>
      <c r="I10927" s="41" t="str">
        <f aca="false">IF(A10927="","",IF(D10927="Delivered",IF(B10927&lt;=INDEX(P_Due,F10927),1,0),0))</f>
        <v/>
      </c>
    </row>
    <row r="10928" customFormat="false" ht="15" hidden="false" customHeight="false" outlineLevel="0" collapsed="false">
      <c r="A10928" s="37"/>
      <c r="B10928" s="38"/>
      <c r="C10928" s="39"/>
      <c r="D10928" s="39"/>
      <c r="E10928" s="39"/>
      <c r="F10928" s="41" t="str">
        <f aca="false">IF(A10928="","",MATCH(A10928,P_ID,1))</f>
        <v/>
      </c>
      <c r="G10928" s="41" t="str">
        <f aca="false">IF(A10928="","",INDEX(P_Svc,F10928))</f>
        <v/>
      </c>
      <c r="H10928" s="41" t="str">
        <f aca="false">IF(A10928="","",INDEX(P_Zone,F10928))</f>
        <v/>
      </c>
      <c r="I10928" s="41" t="str">
        <f aca="false">IF(A10928="","",IF(D10928="Delivered",IF(B10928&lt;=INDEX(P_Due,F10928),1,0),0))</f>
        <v/>
      </c>
    </row>
    <row r="10929" customFormat="false" ht="15" hidden="false" customHeight="false" outlineLevel="0" collapsed="false">
      <c r="A10929" s="37"/>
      <c r="B10929" s="38"/>
      <c r="C10929" s="39"/>
      <c r="D10929" s="39"/>
      <c r="E10929" s="39"/>
      <c r="F10929" s="41" t="str">
        <f aca="false">IF(A10929="","",MATCH(A10929,P_ID,1))</f>
        <v/>
      </c>
      <c r="G10929" s="41" t="str">
        <f aca="false">IF(A10929="","",INDEX(P_Svc,F10929))</f>
        <v/>
      </c>
      <c r="H10929" s="41" t="str">
        <f aca="false">IF(A10929="","",INDEX(P_Zone,F10929))</f>
        <v/>
      </c>
      <c r="I10929" s="41" t="str">
        <f aca="false">IF(A10929="","",IF(D10929="Delivered",IF(B10929&lt;=INDEX(P_Due,F10929),1,0),0))</f>
        <v/>
      </c>
    </row>
    <row r="10930" customFormat="false" ht="15" hidden="false" customHeight="false" outlineLevel="0" collapsed="false">
      <c r="A10930" s="37"/>
      <c r="B10930" s="38"/>
      <c r="C10930" s="39"/>
      <c r="D10930" s="39"/>
      <c r="E10930" s="39"/>
      <c r="F10930" s="41" t="str">
        <f aca="false">IF(A10930="","",MATCH(A10930,P_ID,1))</f>
        <v/>
      </c>
      <c r="G10930" s="41" t="str">
        <f aca="false">IF(A10930="","",INDEX(P_Svc,F10930))</f>
        <v/>
      </c>
      <c r="H10930" s="41" t="str">
        <f aca="false">IF(A10930="","",INDEX(P_Zone,F10930))</f>
        <v/>
      </c>
      <c r="I10930" s="41" t="str">
        <f aca="false">IF(A10930="","",IF(D10930="Delivered",IF(B10930&lt;=INDEX(P_Due,F10930),1,0),0))</f>
        <v/>
      </c>
    </row>
    <row r="10931" customFormat="false" ht="15" hidden="false" customHeight="false" outlineLevel="0" collapsed="false">
      <c r="A10931" s="37"/>
      <c r="B10931" s="38"/>
      <c r="C10931" s="39"/>
      <c r="D10931" s="39"/>
      <c r="E10931" s="39"/>
      <c r="F10931" s="41" t="str">
        <f aca="false">IF(A10931="","",MATCH(A10931,P_ID,1))</f>
        <v/>
      </c>
      <c r="G10931" s="41" t="str">
        <f aca="false">IF(A10931="","",INDEX(P_Svc,F10931))</f>
        <v/>
      </c>
      <c r="H10931" s="41" t="str">
        <f aca="false">IF(A10931="","",INDEX(P_Zone,F10931))</f>
        <v/>
      </c>
      <c r="I10931" s="41" t="str">
        <f aca="false">IF(A10931="","",IF(D10931="Delivered",IF(B10931&lt;=INDEX(P_Due,F10931),1,0),0))</f>
        <v/>
      </c>
    </row>
    <row r="10932" customFormat="false" ht="15" hidden="false" customHeight="false" outlineLevel="0" collapsed="false">
      <c r="A10932" s="37"/>
      <c r="B10932" s="38"/>
      <c r="C10932" s="39"/>
      <c r="D10932" s="39"/>
      <c r="E10932" s="39"/>
      <c r="F10932" s="41" t="str">
        <f aca="false">IF(A10932="","",MATCH(A10932,P_ID,1))</f>
        <v/>
      </c>
      <c r="G10932" s="41" t="str">
        <f aca="false">IF(A10932="","",INDEX(P_Svc,F10932))</f>
        <v/>
      </c>
      <c r="H10932" s="41" t="str">
        <f aca="false">IF(A10932="","",INDEX(P_Zone,F10932))</f>
        <v/>
      </c>
      <c r="I10932" s="41" t="str">
        <f aca="false">IF(A10932="","",IF(D10932="Delivered",IF(B10932&lt;=INDEX(P_Due,F10932),1,0),0))</f>
        <v/>
      </c>
    </row>
    <row r="10933" customFormat="false" ht="15" hidden="false" customHeight="false" outlineLevel="0" collapsed="false">
      <c r="A10933" s="37"/>
      <c r="B10933" s="38"/>
      <c r="C10933" s="39"/>
      <c r="D10933" s="39"/>
      <c r="E10933" s="39"/>
      <c r="F10933" s="41" t="str">
        <f aca="false">IF(A10933="","",MATCH(A10933,P_ID,1))</f>
        <v/>
      </c>
      <c r="G10933" s="41" t="str">
        <f aca="false">IF(A10933="","",INDEX(P_Svc,F10933))</f>
        <v/>
      </c>
      <c r="H10933" s="41" t="str">
        <f aca="false">IF(A10933="","",INDEX(P_Zone,F10933))</f>
        <v/>
      </c>
      <c r="I10933" s="41" t="str">
        <f aca="false">IF(A10933="","",IF(D10933="Delivered",IF(B10933&lt;=INDEX(P_Due,F10933),1,0),0))</f>
        <v/>
      </c>
    </row>
    <row r="10934" customFormat="false" ht="15" hidden="false" customHeight="false" outlineLevel="0" collapsed="false">
      <c r="A10934" s="37"/>
      <c r="B10934" s="38"/>
      <c r="C10934" s="39"/>
      <c r="D10934" s="39"/>
      <c r="E10934" s="39"/>
      <c r="F10934" s="41" t="str">
        <f aca="false">IF(A10934="","",MATCH(A10934,P_ID,1))</f>
        <v/>
      </c>
      <c r="G10934" s="41" t="str">
        <f aca="false">IF(A10934="","",INDEX(P_Svc,F10934))</f>
        <v/>
      </c>
      <c r="H10934" s="41" t="str">
        <f aca="false">IF(A10934="","",INDEX(P_Zone,F10934))</f>
        <v/>
      </c>
      <c r="I10934" s="41" t="str">
        <f aca="false">IF(A10934="","",IF(D10934="Delivered",IF(B10934&lt;=INDEX(P_Due,F10934),1,0),0))</f>
        <v/>
      </c>
    </row>
    <row r="10935" customFormat="false" ht="15" hidden="false" customHeight="false" outlineLevel="0" collapsed="false">
      <c r="A10935" s="37"/>
      <c r="B10935" s="38"/>
      <c r="C10935" s="39"/>
      <c r="D10935" s="39"/>
      <c r="E10935" s="39"/>
      <c r="F10935" s="41" t="str">
        <f aca="false">IF(A10935="","",MATCH(A10935,P_ID,1))</f>
        <v/>
      </c>
      <c r="G10935" s="41" t="str">
        <f aca="false">IF(A10935="","",INDEX(P_Svc,F10935))</f>
        <v/>
      </c>
      <c r="H10935" s="41" t="str">
        <f aca="false">IF(A10935="","",INDEX(P_Zone,F10935))</f>
        <v/>
      </c>
      <c r="I10935" s="41" t="str">
        <f aca="false">IF(A10935="","",IF(D10935="Delivered",IF(B10935&lt;=INDEX(P_Due,F10935),1,0),0))</f>
        <v/>
      </c>
    </row>
    <row r="10936" customFormat="false" ht="15" hidden="false" customHeight="false" outlineLevel="0" collapsed="false">
      <c r="A10936" s="37"/>
      <c r="B10936" s="38"/>
      <c r="C10936" s="39"/>
      <c r="D10936" s="39"/>
      <c r="E10936" s="39"/>
      <c r="F10936" s="41" t="str">
        <f aca="false">IF(A10936="","",MATCH(A10936,P_ID,1))</f>
        <v/>
      </c>
      <c r="G10936" s="41" t="str">
        <f aca="false">IF(A10936="","",INDEX(P_Svc,F10936))</f>
        <v/>
      </c>
      <c r="H10936" s="41" t="str">
        <f aca="false">IF(A10936="","",INDEX(P_Zone,F10936))</f>
        <v/>
      </c>
      <c r="I10936" s="41" t="str">
        <f aca="false">IF(A10936="","",IF(D10936="Delivered",IF(B10936&lt;=INDEX(P_Due,F10936),1,0),0))</f>
        <v/>
      </c>
    </row>
    <row r="10937" customFormat="false" ht="15" hidden="false" customHeight="false" outlineLevel="0" collapsed="false">
      <c r="A10937" s="37"/>
      <c r="B10937" s="38"/>
      <c r="C10937" s="39"/>
      <c r="D10937" s="39"/>
      <c r="E10937" s="39"/>
      <c r="F10937" s="41" t="str">
        <f aca="false">IF(A10937="","",MATCH(A10937,P_ID,1))</f>
        <v/>
      </c>
      <c r="G10937" s="41" t="str">
        <f aca="false">IF(A10937="","",INDEX(P_Svc,F10937))</f>
        <v/>
      </c>
      <c r="H10937" s="41" t="str">
        <f aca="false">IF(A10937="","",INDEX(P_Zone,F10937))</f>
        <v/>
      </c>
      <c r="I10937" s="41" t="str">
        <f aca="false">IF(A10937="","",IF(D10937="Delivered",IF(B10937&lt;=INDEX(P_Due,F10937),1,0),0))</f>
        <v/>
      </c>
    </row>
    <row r="10938" customFormat="false" ht="15" hidden="false" customHeight="false" outlineLevel="0" collapsed="false">
      <c r="A10938" s="37"/>
      <c r="B10938" s="38"/>
      <c r="C10938" s="39"/>
      <c r="D10938" s="39"/>
      <c r="E10938" s="39"/>
      <c r="F10938" s="41" t="str">
        <f aca="false">IF(A10938="","",MATCH(A10938,P_ID,1))</f>
        <v/>
      </c>
      <c r="G10938" s="41" t="str">
        <f aca="false">IF(A10938="","",INDEX(P_Svc,F10938))</f>
        <v/>
      </c>
      <c r="H10938" s="41" t="str">
        <f aca="false">IF(A10938="","",INDEX(P_Zone,F10938))</f>
        <v/>
      </c>
      <c r="I10938" s="41" t="str">
        <f aca="false">IF(A10938="","",IF(D10938="Delivered",IF(B10938&lt;=INDEX(P_Due,F10938),1,0),0))</f>
        <v/>
      </c>
    </row>
    <row r="10939" customFormat="false" ht="15" hidden="false" customHeight="false" outlineLevel="0" collapsed="false">
      <c r="A10939" s="37"/>
      <c r="B10939" s="38"/>
      <c r="C10939" s="39"/>
      <c r="D10939" s="39"/>
      <c r="E10939" s="39"/>
      <c r="F10939" s="41" t="str">
        <f aca="false">IF(A10939="","",MATCH(A10939,P_ID,1))</f>
        <v/>
      </c>
      <c r="G10939" s="41" t="str">
        <f aca="false">IF(A10939="","",INDEX(P_Svc,F10939))</f>
        <v/>
      </c>
      <c r="H10939" s="41" t="str">
        <f aca="false">IF(A10939="","",INDEX(P_Zone,F10939))</f>
        <v/>
      </c>
      <c r="I10939" s="41" t="str">
        <f aca="false">IF(A10939="","",IF(D10939="Delivered",IF(B10939&lt;=INDEX(P_Due,F10939),1,0),0))</f>
        <v/>
      </c>
    </row>
    <row r="10940" customFormat="false" ht="15" hidden="false" customHeight="false" outlineLevel="0" collapsed="false">
      <c r="A10940" s="37"/>
      <c r="B10940" s="38"/>
      <c r="C10940" s="39"/>
      <c r="D10940" s="39"/>
      <c r="E10940" s="39"/>
      <c r="F10940" s="41" t="str">
        <f aca="false">IF(A10940="","",MATCH(A10940,P_ID,1))</f>
        <v/>
      </c>
      <c r="G10940" s="41" t="str">
        <f aca="false">IF(A10940="","",INDEX(P_Svc,F10940))</f>
        <v/>
      </c>
      <c r="H10940" s="41" t="str">
        <f aca="false">IF(A10940="","",INDEX(P_Zone,F10940))</f>
        <v/>
      </c>
      <c r="I10940" s="41" t="str">
        <f aca="false">IF(A10940="","",IF(D10940="Delivered",IF(B10940&lt;=INDEX(P_Due,F10940),1,0),0))</f>
        <v/>
      </c>
    </row>
    <row r="10941" customFormat="false" ht="15" hidden="false" customHeight="false" outlineLevel="0" collapsed="false">
      <c r="A10941" s="37"/>
      <c r="B10941" s="38"/>
      <c r="C10941" s="39"/>
      <c r="D10941" s="39"/>
      <c r="E10941" s="39"/>
      <c r="F10941" s="41" t="str">
        <f aca="false">IF(A10941="","",MATCH(A10941,P_ID,1))</f>
        <v/>
      </c>
      <c r="G10941" s="41" t="str">
        <f aca="false">IF(A10941="","",INDEX(P_Svc,F10941))</f>
        <v/>
      </c>
      <c r="H10941" s="41" t="str">
        <f aca="false">IF(A10941="","",INDEX(P_Zone,F10941))</f>
        <v/>
      </c>
      <c r="I10941" s="41" t="str">
        <f aca="false">IF(A10941="","",IF(D10941="Delivered",IF(B10941&lt;=INDEX(P_Due,F10941),1,0),0))</f>
        <v/>
      </c>
    </row>
    <row r="10942" customFormat="false" ht="15" hidden="false" customHeight="false" outlineLevel="0" collapsed="false">
      <c r="A10942" s="37"/>
      <c r="B10942" s="38"/>
      <c r="C10942" s="39"/>
      <c r="D10942" s="39"/>
      <c r="E10942" s="39"/>
      <c r="F10942" s="41" t="str">
        <f aca="false">IF(A10942="","",MATCH(A10942,P_ID,1))</f>
        <v/>
      </c>
      <c r="G10942" s="41" t="str">
        <f aca="false">IF(A10942="","",INDEX(P_Svc,F10942))</f>
        <v/>
      </c>
      <c r="H10942" s="41" t="str">
        <f aca="false">IF(A10942="","",INDEX(P_Zone,F10942))</f>
        <v/>
      </c>
      <c r="I10942" s="41" t="str">
        <f aca="false">IF(A10942="","",IF(D10942="Delivered",IF(B10942&lt;=INDEX(P_Due,F10942),1,0),0))</f>
        <v/>
      </c>
    </row>
    <row r="10943" customFormat="false" ht="15" hidden="false" customHeight="false" outlineLevel="0" collapsed="false">
      <c r="A10943" s="37"/>
      <c r="B10943" s="38"/>
      <c r="C10943" s="39"/>
      <c r="D10943" s="39"/>
      <c r="E10943" s="39"/>
      <c r="F10943" s="41" t="str">
        <f aca="false">IF(A10943="","",MATCH(A10943,P_ID,1))</f>
        <v/>
      </c>
      <c r="G10943" s="41" t="str">
        <f aca="false">IF(A10943="","",INDEX(P_Svc,F10943))</f>
        <v/>
      </c>
      <c r="H10943" s="41" t="str">
        <f aca="false">IF(A10943="","",INDEX(P_Zone,F10943))</f>
        <v/>
      </c>
      <c r="I10943" s="41" t="str">
        <f aca="false">IF(A10943="","",IF(D10943="Delivered",IF(B10943&lt;=INDEX(P_Due,F10943),1,0),0))</f>
        <v/>
      </c>
    </row>
    <row r="10944" customFormat="false" ht="15" hidden="false" customHeight="false" outlineLevel="0" collapsed="false">
      <c r="A10944" s="37"/>
      <c r="B10944" s="38"/>
      <c r="C10944" s="39"/>
      <c r="D10944" s="39"/>
      <c r="E10944" s="39"/>
      <c r="F10944" s="41" t="str">
        <f aca="false">IF(A10944="","",MATCH(A10944,P_ID,1))</f>
        <v/>
      </c>
      <c r="G10944" s="41" t="str">
        <f aca="false">IF(A10944="","",INDEX(P_Svc,F10944))</f>
        <v/>
      </c>
      <c r="H10944" s="41" t="str">
        <f aca="false">IF(A10944="","",INDEX(P_Zone,F10944))</f>
        <v/>
      </c>
      <c r="I10944" s="41" t="str">
        <f aca="false">IF(A10944="","",IF(D10944="Delivered",IF(B10944&lt;=INDEX(P_Due,F10944),1,0),0))</f>
        <v/>
      </c>
    </row>
    <row r="10945" customFormat="false" ht="15" hidden="false" customHeight="false" outlineLevel="0" collapsed="false">
      <c r="A10945" s="37"/>
      <c r="B10945" s="38"/>
      <c r="C10945" s="39"/>
      <c r="D10945" s="39"/>
      <c r="E10945" s="39"/>
      <c r="F10945" s="41" t="str">
        <f aca="false">IF(A10945="","",MATCH(A10945,P_ID,1))</f>
        <v/>
      </c>
      <c r="G10945" s="41" t="str">
        <f aca="false">IF(A10945="","",INDEX(P_Svc,F10945))</f>
        <v/>
      </c>
      <c r="H10945" s="41" t="str">
        <f aca="false">IF(A10945="","",INDEX(P_Zone,F10945))</f>
        <v/>
      </c>
      <c r="I10945" s="41" t="str">
        <f aca="false">IF(A10945="","",IF(D10945="Delivered",IF(B10945&lt;=INDEX(P_Due,F10945),1,0),0))</f>
        <v/>
      </c>
    </row>
    <row r="10946" customFormat="false" ht="15" hidden="false" customHeight="false" outlineLevel="0" collapsed="false">
      <c r="A10946" s="37"/>
      <c r="B10946" s="38"/>
      <c r="C10946" s="39"/>
      <c r="D10946" s="39"/>
      <c r="E10946" s="39"/>
      <c r="F10946" s="41" t="str">
        <f aca="false">IF(A10946="","",MATCH(A10946,P_ID,1))</f>
        <v/>
      </c>
      <c r="G10946" s="41" t="str">
        <f aca="false">IF(A10946="","",INDEX(P_Svc,F10946))</f>
        <v/>
      </c>
      <c r="H10946" s="41" t="str">
        <f aca="false">IF(A10946="","",INDEX(P_Zone,F10946))</f>
        <v/>
      </c>
      <c r="I10946" s="41" t="str">
        <f aca="false">IF(A10946="","",IF(D10946="Delivered",IF(B10946&lt;=INDEX(P_Due,F10946),1,0),0))</f>
        <v/>
      </c>
    </row>
    <row r="10947" customFormat="false" ht="15" hidden="false" customHeight="false" outlineLevel="0" collapsed="false">
      <c r="A10947" s="37"/>
      <c r="B10947" s="38"/>
      <c r="C10947" s="39"/>
      <c r="D10947" s="39"/>
      <c r="E10947" s="39"/>
      <c r="F10947" s="41" t="str">
        <f aca="false">IF(A10947="","",MATCH(A10947,P_ID,1))</f>
        <v/>
      </c>
      <c r="G10947" s="41" t="str">
        <f aca="false">IF(A10947="","",INDEX(P_Svc,F10947))</f>
        <v/>
      </c>
      <c r="H10947" s="41" t="str">
        <f aca="false">IF(A10947="","",INDEX(P_Zone,F10947))</f>
        <v/>
      </c>
      <c r="I10947" s="41" t="str">
        <f aca="false">IF(A10947="","",IF(D10947="Delivered",IF(B10947&lt;=INDEX(P_Due,F10947),1,0),0))</f>
        <v/>
      </c>
    </row>
    <row r="10948" customFormat="false" ht="15" hidden="false" customHeight="false" outlineLevel="0" collapsed="false">
      <c r="A10948" s="37"/>
      <c r="B10948" s="38"/>
      <c r="C10948" s="39"/>
      <c r="D10948" s="39"/>
      <c r="E10948" s="39"/>
      <c r="F10948" s="41" t="str">
        <f aca="false">IF(A10948="","",MATCH(A10948,P_ID,1))</f>
        <v/>
      </c>
      <c r="G10948" s="41" t="str">
        <f aca="false">IF(A10948="","",INDEX(P_Svc,F10948))</f>
        <v/>
      </c>
      <c r="H10948" s="41" t="str">
        <f aca="false">IF(A10948="","",INDEX(P_Zone,F10948))</f>
        <v/>
      </c>
      <c r="I10948" s="41" t="str">
        <f aca="false">IF(A10948="","",IF(D10948="Delivered",IF(B10948&lt;=INDEX(P_Due,F10948),1,0),0))</f>
        <v/>
      </c>
    </row>
    <row r="10949" customFormat="false" ht="15" hidden="false" customHeight="false" outlineLevel="0" collapsed="false">
      <c r="A10949" s="37"/>
      <c r="B10949" s="38"/>
      <c r="C10949" s="39"/>
      <c r="D10949" s="39"/>
      <c r="E10949" s="39"/>
      <c r="F10949" s="41" t="str">
        <f aca="false">IF(A10949="","",MATCH(A10949,P_ID,1))</f>
        <v/>
      </c>
      <c r="G10949" s="41" t="str">
        <f aca="false">IF(A10949="","",INDEX(P_Svc,F10949))</f>
        <v/>
      </c>
      <c r="H10949" s="41" t="str">
        <f aca="false">IF(A10949="","",INDEX(P_Zone,F10949))</f>
        <v/>
      </c>
      <c r="I10949" s="41" t="str">
        <f aca="false">IF(A10949="","",IF(D10949="Delivered",IF(B10949&lt;=INDEX(P_Due,F10949),1,0),0))</f>
        <v/>
      </c>
    </row>
    <row r="10950" customFormat="false" ht="15" hidden="false" customHeight="false" outlineLevel="0" collapsed="false">
      <c r="A10950" s="37"/>
      <c r="B10950" s="38"/>
      <c r="C10950" s="39"/>
      <c r="D10950" s="39"/>
      <c r="E10950" s="39"/>
      <c r="F10950" s="41" t="str">
        <f aca="false">IF(A10950="","",MATCH(A10950,P_ID,1))</f>
        <v/>
      </c>
      <c r="G10950" s="41" t="str">
        <f aca="false">IF(A10950="","",INDEX(P_Svc,F10950))</f>
        <v/>
      </c>
      <c r="H10950" s="41" t="str">
        <f aca="false">IF(A10950="","",INDEX(P_Zone,F10950))</f>
        <v/>
      </c>
      <c r="I10950" s="41" t="str">
        <f aca="false">IF(A10950="","",IF(D10950="Delivered",IF(B10950&lt;=INDEX(P_Due,F10950),1,0),0))</f>
        <v/>
      </c>
    </row>
    <row r="10951" customFormat="false" ht="15" hidden="false" customHeight="false" outlineLevel="0" collapsed="false">
      <c r="A10951" s="37"/>
      <c r="B10951" s="38"/>
      <c r="C10951" s="39"/>
      <c r="D10951" s="39"/>
      <c r="E10951" s="39"/>
      <c r="F10951" s="41" t="str">
        <f aca="false">IF(A10951="","",MATCH(A10951,P_ID,1))</f>
        <v/>
      </c>
      <c r="G10951" s="41" t="str">
        <f aca="false">IF(A10951="","",INDEX(P_Svc,F10951))</f>
        <v/>
      </c>
      <c r="H10951" s="41" t="str">
        <f aca="false">IF(A10951="","",INDEX(P_Zone,F10951))</f>
        <v/>
      </c>
      <c r="I10951" s="41" t="str">
        <f aca="false">IF(A10951="","",IF(D10951="Delivered",IF(B10951&lt;=INDEX(P_Due,F10951),1,0),0))</f>
        <v/>
      </c>
    </row>
    <row r="10952" customFormat="false" ht="15" hidden="false" customHeight="false" outlineLevel="0" collapsed="false">
      <c r="A10952" s="37"/>
      <c r="B10952" s="38"/>
      <c r="C10952" s="39"/>
      <c r="D10952" s="39"/>
      <c r="E10952" s="39"/>
      <c r="F10952" s="41" t="str">
        <f aca="false">IF(A10952="","",MATCH(A10952,P_ID,1))</f>
        <v/>
      </c>
      <c r="G10952" s="41" t="str">
        <f aca="false">IF(A10952="","",INDEX(P_Svc,F10952))</f>
        <v/>
      </c>
      <c r="H10952" s="41" t="str">
        <f aca="false">IF(A10952="","",INDEX(P_Zone,F10952))</f>
        <v/>
      </c>
      <c r="I10952" s="41" t="str">
        <f aca="false">IF(A10952="","",IF(D10952="Delivered",IF(B10952&lt;=INDEX(P_Due,F10952),1,0),0))</f>
        <v/>
      </c>
    </row>
    <row r="10953" customFormat="false" ht="15" hidden="false" customHeight="false" outlineLevel="0" collapsed="false">
      <c r="A10953" s="37"/>
      <c r="B10953" s="38"/>
      <c r="C10953" s="39"/>
      <c r="D10953" s="39"/>
      <c r="E10953" s="39"/>
      <c r="F10953" s="41" t="str">
        <f aca="false">IF(A10953="","",MATCH(A10953,P_ID,1))</f>
        <v/>
      </c>
      <c r="G10953" s="41" t="str">
        <f aca="false">IF(A10953="","",INDEX(P_Svc,F10953))</f>
        <v/>
      </c>
      <c r="H10953" s="41" t="str">
        <f aca="false">IF(A10953="","",INDEX(P_Zone,F10953))</f>
        <v/>
      </c>
      <c r="I10953" s="41" t="str">
        <f aca="false">IF(A10953="","",IF(D10953="Delivered",IF(B10953&lt;=INDEX(P_Due,F10953),1,0),0))</f>
        <v/>
      </c>
    </row>
    <row r="10954" customFormat="false" ht="15" hidden="false" customHeight="false" outlineLevel="0" collapsed="false">
      <c r="A10954" s="37"/>
      <c r="B10954" s="38"/>
      <c r="C10954" s="39"/>
      <c r="D10954" s="39"/>
      <c r="E10954" s="39"/>
      <c r="F10954" s="41" t="str">
        <f aca="false">IF(A10954="","",MATCH(A10954,P_ID,1))</f>
        <v/>
      </c>
      <c r="G10954" s="41" t="str">
        <f aca="false">IF(A10954="","",INDEX(P_Svc,F10954))</f>
        <v/>
      </c>
      <c r="H10954" s="41" t="str">
        <f aca="false">IF(A10954="","",INDEX(P_Zone,F10954))</f>
        <v/>
      </c>
      <c r="I10954" s="41" t="str">
        <f aca="false">IF(A10954="","",IF(D10954="Delivered",IF(B10954&lt;=INDEX(P_Due,F10954),1,0),0))</f>
        <v/>
      </c>
    </row>
    <row r="10955" customFormat="false" ht="15" hidden="false" customHeight="false" outlineLevel="0" collapsed="false">
      <c r="A10955" s="37"/>
      <c r="B10955" s="38"/>
      <c r="C10955" s="39"/>
      <c r="D10955" s="39"/>
      <c r="E10955" s="39"/>
      <c r="F10955" s="41" t="str">
        <f aca="false">IF(A10955="","",MATCH(A10955,P_ID,1))</f>
        <v/>
      </c>
      <c r="G10955" s="41" t="str">
        <f aca="false">IF(A10955="","",INDEX(P_Svc,F10955))</f>
        <v/>
      </c>
      <c r="H10955" s="41" t="str">
        <f aca="false">IF(A10955="","",INDEX(P_Zone,F10955))</f>
        <v/>
      </c>
      <c r="I10955" s="41" t="str">
        <f aca="false">IF(A10955="","",IF(D10955="Delivered",IF(B10955&lt;=INDEX(P_Due,F10955),1,0),0))</f>
        <v/>
      </c>
    </row>
    <row r="10956" customFormat="false" ht="15" hidden="false" customHeight="false" outlineLevel="0" collapsed="false">
      <c r="A10956" s="37"/>
      <c r="B10956" s="38"/>
      <c r="C10956" s="39"/>
      <c r="D10956" s="39"/>
      <c r="E10956" s="39"/>
      <c r="F10956" s="41" t="str">
        <f aca="false">IF(A10956="","",MATCH(A10956,P_ID,1))</f>
        <v/>
      </c>
      <c r="G10956" s="41" t="str">
        <f aca="false">IF(A10956="","",INDEX(P_Svc,F10956))</f>
        <v/>
      </c>
      <c r="H10956" s="41" t="str">
        <f aca="false">IF(A10956="","",INDEX(P_Zone,F10956))</f>
        <v/>
      </c>
      <c r="I10956" s="41" t="str">
        <f aca="false">IF(A10956="","",IF(D10956="Delivered",IF(B10956&lt;=INDEX(P_Due,F10956),1,0),0))</f>
        <v/>
      </c>
    </row>
    <row r="10957" customFormat="false" ht="15" hidden="false" customHeight="false" outlineLevel="0" collapsed="false">
      <c r="A10957" s="37"/>
      <c r="B10957" s="38"/>
      <c r="C10957" s="39"/>
      <c r="D10957" s="39"/>
      <c r="E10957" s="39"/>
      <c r="F10957" s="41" t="str">
        <f aca="false">IF(A10957="","",MATCH(A10957,P_ID,1))</f>
        <v/>
      </c>
      <c r="G10957" s="41" t="str">
        <f aca="false">IF(A10957="","",INDEX(P_Svc,F10957))</f>
        <v/>
      </c>
      <c r="H10957" s="41" t="str">
        <f aca="false">IF(A10957="","",INDEX(P_Zone,F10957))</f>
        <v/>
      </c>
      <c r="I10957" s="41" t="str">
        <f aca="false">IF(A10957="","",IF(D10957="Delivered",IF(B10957&lt;=INDEX(P_Due,F10957),1,0),0))</f>
        <v/>
      </c>
    </row>
    <row r="10958" customFormat="false" ht="15" hidden="false" customHeight="false" outlineLevel="0" collapsed="false">
      <c r="A10958" s="37"/>
      <c r="B10958" s="38"/>
      <c r="C10958" s="39"/>
      <c r="D10958" s="39"/>
      <c r="E10958" s="39"/>
      <c r="F10958" s="41" t="str">
        <f aca="false">IF(A10958="","",MATCH(A10958,P_ID,1))</f>
        <v/>
      </c>
      <c r="G10958" s="41" t="str">
        <f aca="false">IF(A10958="","",INDEX(P_Svc,F10958))</f>
        <v/>
      </c>
      <c r="H10958" s="41" t="str">
        <f aca="false">IF(A10958="","",INDEX(P_Zone,F10958))</f>
        <v/>
      </c>
      <c r="I10958" s="41" t="str">
        <f aca="false">IF(A10958="","",IF(D10958="Delivered",IF(B10958&lt;=INDEX(P_Due,F10958),1,0),0))</f>
        <v/>
      </c>
    </row>
    <row r="10959" customFormat="false" ht="15" hidden="false" customHeight="false" outlineLevel="0" collapsed="false">
      <c r="A10959" s="37"/>
      <c r="B10959" s="38"/>
      <c r="C10959" s="39"/>
      <c r="D10959" s="39"/>
      <c r="E10959" s="39"/>
      <c r="F10959" s="41" t="str">
        <f aca="false">IF(A10959="","",MATCH(A10959,P_ID,1))</f>
        <v/>
      </c>
      <c r="G10959" s="41" t="str">
        <f aca="false">IF(A10959="","",INDEX(P_Svc,F10959))</f>
        <v/>
      </c>
      <c r="H10959" s="41" t="str">
        <f aca="false">IF(A10959="","",INDEX(P_Zone,F10959))</f>
        <v/>
      </c>
      <c r="I10959" s="41" t="str">
        <f aca="false">IF(A10959="","",IF(D10959="Delivered",IF(B10959&lt;=INDEX(P_Due,F10959),1,0),0))</f>
        <v/>
      </c>
    </row>
    <row r="10960" customFormat="false" ht="15" hidden="false" customHeight="false" outlineLevel="0" collapsed="false">
      <c r="A10960" s="37"/>
      <c r="B10960" s="38"/>
      <c r="C10960" s="39"/>
      <c r="D10960" s="39"/>
      <c r="E10960" s="39"/>
      <c r="F10960" s="41" t="str">
        <f aca="false">IF(A10960="","",MATCH(A10960,P_ID,1))</f>
        <v/>
      </c>
      <c r="G10960" s="41" t="str">
        <f aca="false">IF(A10960="","",INDEX(P_Svc,F10960))</f>
        <v/>
      </c>
      <c r="H10960" s="41" t="str">
        <f aca="false">IF(A10960="","",INDEX(P_Zone,F10960))</f>
        <v/>
      </c>
      <c r="I10960" s="41" t="str">
        <f aca="false">IF(A10960="","",IF(D10960="Delivered",IF(B10960&lt;=INDEX(P_Due,F10960),1,0),0))</f>
        <v/>
      </c>
    </row>
    <row r="10961" customFormat="false" ht="15" hidden="false" customHeight="false" outlineLevel="0" collapsed="false">
      <c r="A10961" s="37"/>
      <c r="B10961" s="38"/>
      <c r="C10961" s="39"/>
      <c r="D10961" s="39"/>
      <c r="E10961" s="39"/>
      <c r="F10961" s="41" t="str">
        <f aca="false">IF(A10961="","",MATCH(A10961,P_ID,1))</f>
        <v/>
      </c>
      <c r="G10961" s="41" t="str">
        <f aca="false">IF(A10961="","",INDEX(P_Svc,F10961))</f>
        <v/>
      </c>
      <c r="H10961" s="41" t="str">
        <f aca="false">IF(A10961="","",INDEX(P_Zone,F10961))</f>
        <v/>
      </c>
      <c r="I10961" s="41" t="str">
        <f aca="false">IF(A10961="","",IF(D10961="Delivered",IF(B10961&lt;=INDEX(P_Due,F10961),1,0),0))</f>
        <v/>
      </c>
    </row>
    <row r="10962" customFormat="false" ht="15" hidden="false" customHeight="false" outlineLevel="0" collapsed="false">
      <c r="A10962" s="37"/>
      <c r="B10962" s="38"/>
      <c r="C10962" s="39"/>
      <c r="D10962" s="39"/>
      <c r="E10962" s="39"/>
      <c r="F10962" s="41" t="str">
        <f aca="false">IF(A10962="","",MATCH(A10962,P_ID,1))</f>
        <v/>
      </c>
      <c r="G10962" s="41" t="str">
        <f aca="false">IF(A10962="","",INDEX(P_Svc,F10962))</f>
        <v/>
      </c>
      <c r="H10962" s="41" t="str">
        <f aca="false">IF(A10962="","",INDEX(P_Zone,F10962))</f>
        <v/>
      </c>
      <c r="I10962" s="41" t="str">
        <f aca="false">IF(A10962="","",IF(D10962="Delivered",IF(B10962&lt;=INDEX(P_Due,F10962),1,0),0))</f>
        <v/>
      </c>
    </row>
    <row r="10963" customFormat="false" ht="15" hidden="false" customHeight="false" outlineLevel="0" collapsed="false">
      <c r="A10963" s="37"/>
      <c r="B10963" s="38"/>
      <c r="C10963" s="39"/>
      <c r="D10963" s="39"/>
      <c r="E10963" s="39"/>
      <c r="F10963" s="41" t="str">
        <f aca="false">IF(A10963="","",MATCH(A10963,P_ID,1))</f>
        <v/>
      </c>
      <c r="G10963" s="41" t="str">
        <f aca="false">IF(A10963="","",INDEX(P_Svc,F10963))</f>
        <v/>
      </c>
      <c r="H10963" s="41" t="str">
        <f aca="false">IF(A10963="","",INDEX(P_Zone,F10963))</f>
        <v/>
      </c>
      <c r="I10963" s="41" t="str">
        <f aca="false">IF(A10963="","",IF(D10963="Delivered",IF(B10963&lt;=INDEX(P_Due,F10963),1,0),0))</f>
        <v/>
      </c>
    </row>
    <row r="10964" customFormat="false" ht="15" hidden="false" customHeight="false" outlineLevel="0" collapsed="false">
      <c r="A10964" s="37"/>
      <c r="B10964" s="38"/>
      <c r="C10964" s="39"/>
      <c r="D10964" s="39"/>
      <c r="E10964" s="39"/>
      <c r="F10964" s="41" t="str">
        <f aca="false">IF(A10964="","",MATCH(A10964,P_ID,1))</f>
        <v/>
      </c>
      <c r="G10964" s="41" t="str">
        <f aca="false">IF(A10964="","",INDEX(P_Svc,F10964))</f>
        <v/>
      </c>
      <c r="H10964" s="41" t="str">
        <f aca="false">IF(A10964="","",INDEX(P_Zone,F10964))</f>
        <v/>
      </c>
      <c r="I10964" s="41" t="str">
        <f aca="false">IF(A10964="","",IF(D10964="Delivered",IF(B10964&lt;=INDEX(P_Due,F10964),1,0),0))</f>
        <v/>
      </c>
    </row>
    <row r="10965" customFormat="false" ht="15" hidden="false" customHeight="false" outlineLevel="0" collapsed="false">
      <c r="A10965" s="37"/>
      <c r="B10965" s="38"/>
      <c r="C10965" s="39"/>
      <c r="D10965" s="39"/>
      <c r="E10965" s="39"/>
      <c r="F10965" s="41" t="str">
        <f aca="false">IF(A10965="","",MATCH(A10965,P_ID,1))</f>
        <v/>
      </c>
      <c r="G10965" s="41" t="str">
        <f aca="false">IF(A10965="","",INDEX(P_Svc,F10965))</f>
        <v/>
      </c>
      <c r="H10965" s="41" t="str">
        <f aca="false">IF(A10965="","",INDEX(P_Zone,F10965))</f>
        <v/>
      </c>
      <c r="I10965" s="41" t="str">
        <f aca="false">IF(A10965="","",IF(D10965="Delivered",IF(B10965&lt;=INDEX(P_Due,F10965),1,0),0))</f>
        <v/>
      </c>
    </row>
    <row r="10966" customFormat="false" ht="15" hidden="false" customHeight="false" outlineLevel="0" collapsed="false">
      <c r="A10966" s="37"/>
      <c r="B10966" s="38"/>
      <c r="C10966" s="39"/>
      <c r="D10966" s="39"/>
      <c r="E10966" s="39"/>
      <c r="F10966" s="41" t="str">
        <f aca="false">IF(A10966="","",MATCH(A10966,P_ID,1))</f>
        <v/>
      </c>
      <c r="G10966" s="41" t="str">
        <f aca="false">IF(A10966="","",INDEX(P_Svc,F10966))</f>
        <v/>
      </c>
      <c r="H10966" s="41" t="str">
        <f aca="false">IF(A10966="","",INDEX(P_Zone,F10966))</f>
        <v/>
      </c>
      <c r="I10966" s="41" t="str">
        <f aca="false">IF(A10966="","",IF(D10966="Delivered",IF(B10966&lt;=INDEX(P_Due,F10966),1,0),0))</f>
        <v/>
      </c>
    </row>
    <row r="10967" customFormat="false" ht="15" hidden="false" customHeight="false" outlineLevel="0" collapsed="false">
      <c r="A10967" s="37"/>
      <c r="B10967" s="38"/>
      <c r="C10967" s="39"/>
      <c r="D10967" s="39"/>
      <c r="E10967" s="39"/>
      <c r="F10967" s="41" t="str">
        <f aca="false">IF(A10967="","",MATCH(A10967,P_ID,1))</f>
        <v/>
      </c>
      <c r="G10967" s="41" t="str">
        <f aca="false">IF(A10967="","",INDEX(P_Svc,F10967))</f>
        <v/>
      </c>
      <c r="H10967" s="41" t="str">
        <f aca="false">IF(A10967="","",INDEX(P_Zone,F10967))</f>
        <v/>
      </c>
      <c r="I10967" s="41" t="str">
        <f aca="false">IF(A10967="","",IF(D10967="Delivered",IF(B10967&lt;=INDEX(P_Due,F10967),1,0),0))</f>
        <v/>
      </c>
    </row>
    <row r="10968" customFormat="false" ht="15" hidden="false" customHeight="false" outlineLevel="0" collapsed="false">
      <c r="A10968" s="37"/>
      <c r="B10968" s="38"/>
      <c r="C10968" s="39"/>
      <c r="D10968" s="39"/>
      <c r="E10968" s="39"/>
      <c r="F10968" s="41" t="str">
        <f aca="false">IF(A10968="","",MATCH(A10968,P_ID,1))</f>
        <v/>
      </c>
      <c r="G10968" s="41" t="str">
        <f aca="false">IF(A10968="","",INDEX(P_Svc,F10968))</f>
        <v/>
      </c>
      <c r="H10968" s="41" t="str">
        <f aca="false">IF(A10968="","",INDEX(P_Zone,F10968))</f>
        <v/>
      </c>
      <c r="I10968" s="41" t="str">
        <f aca="false">IF(A10968="","",IF(D10968="Delivered",IF(B10968&lt;=INDEX(P_Due,F10968),1,0),0))</f>
        <v/>
      </c>
    </row>
    <row r="10969" customFormat="false" ht="15" hidden="false" customHeight="false" outlineLevel="0" collapsed="false">
      <c r="A10969" s="37"/>
      <c r="B10969" s="38"/>
      <c r="C10969" s="39"/>
      <c r="D10969" s="39"/>
      <c r="E10969" s="39"/>
      <c r="F10969" s="41" t="str">
        <f aca="false">IF(A10969="","",MATCH(A10969,P_ID,1))</f>
        <v/>
      </c>
      <c r="G10969" s="41" t="str">
        <f aca="false">IF(A10969="","",INDEX(P_Svc,F10969))</f>
        <v/>
      </c>
      <c r="H10969" s="41" t="str">
        <f aca="false">IF(A10969="","",INDEX(P_Zone,F10969))</f>
        <v/>
      </c>
      <c r="I10969" s="41" t="str">
        <f aca="false">IF(A10969="","",IF(D10969="Delivered",IF(B10969&lt;=INDEX(P_Due,F10969),1,0),0))</f>
        <v/>
      </c>
    </row>
    <row r="10970" customFormat="false" ht="15" hidden="false" customHeight="false" outlineLevel="0" collapsed="false">
      <c r="A10970" s="37"/>
      <c r="B10970" s="38"/>
      <c r="C10970" s="39"/>
      <c r="D10970" s="39"/>
      <c r="E10970" s="39"/>
      <c r="F10970" s="41" t="str">
        <f aca="false">IF(A10970="","",MATCH(A10970,P_ID,1))</f>
        <v/>
      </c>
      <c r="G10970" s="41" t="str">
        <f aca="false">IF(A10970="","",INDEX(P_Svc,F10970))</f>
        <v/>
      </c>
      <c r="H10970" s="41" t="str">
        <f aca="false">IF(A10970="","",INDEX(P_Zone,F10970))</f>
        <v/>
      </c>
      <c r="I10970" s="41" t="str">
        <f aca="false">IF(A10970="","",IF(D10970="Delivered",IF(B10970&lt;=INDEX(P_Due,F10970),1,0),0))</f>
        <v/>
      </c>
    </row>
    <row r="10971" customFormat="false" ht="15" hidden="false" customHeight="false" outlineLevel="0" collapsed="false">
      <c r="A10971" s="37"/>
      <c r="B10971" s="38"/>
      <c r="C10971" s="39"/>
      <c r="D10971" s="39"/>
      <c r="E10971" s="39"/>
      <c r="F10971" s="41" t="str">
        <f aca="false">IF(A10971="","",MATCH(A10971,P_ID,1))</f>
        <v/>
      </c>
      <c r="G10971" s="41" t="str">
        <f aca="false">IF(A10971="","",INDEX(P_Svc,F10971))</f>
        <v/>
      </c>
      <c r="H10971" s="41" t="str">
        <f aca="false">IF(A10971="","",INDEX(P_Zone,F10971))</f>
        <v/>
      </c>
      <c r="I10971" s="41" t="str">
        <f aca="false">IF(A10971="","",IF(D10971="Delivered",IF(B10971&lt;=INDEX(P_Due,F10971),1,0),0))</f>
        <v/>
      </c>
    </row>
    <row r="10972" customFormat="false" ht="15" hidden="false" customHeight="false" outlineLevel="0" collapsed="false">
      <c r="A10972" s="37"/>
      <c r="B10972" s="38"/>
      <c r="C10972" s="39"/>
      <c r="D10972" s="39"/>
      <c r="E10972" s="39"/>
      <c r="F10972" s="41" t="str">
        <f aca="false">IF(A10972="","",MATCH(A10972,P_ID,1))</f>
        <v/>
      </c>
      <c r="G10972" s="41" t="str">
        <f aca="false">IF(A10972="","",INDEX(P_Svc,F10972))</f>
        <v/>
      </c>
      <c r="H10972" s="41" t="str">
        <f aca="false">IF(A10972="","",INDEX(P_Zone,F10972))</f>
        <v/>
      </c>
      <c r="I10972" s="41" t="str">
        <f aca="false">IF(A10972="","",IF(D10972="Delivered",IF(B10972&lt;=INDEX(P_Due,F10972),1,0),0))</f>
        <v/>
      </c>
    </row>
    <row r="10973" customFormat="false" ht="15" hidden="false" customHeight="false" outlineLevel="0" collapsed="false">
      <c r="A10973" s="37"/>
      <c r="B10973" s="38"/>
      <c r="C10973" s="39"/>
      <c r="D10973" s="39"/>
      <c r="E10973" s="39"/>
      <c r="F10973" s="41" t="str">
        <f aca="false">IF(A10973="","",MATCH(A10973,P_ID,1))</f>
        <v/>
      </c>
      <c r="G10973" s="41" t="str">
        <f aca="false">IF(A10973="","",INDEX(P_Svc,F10973))</f>
        <v/>
      </c>
      <c r="H10973" s="41" t="str">
        <f aca="false">IF(A10973="","",INDEX(P_Zone,F10973))</f>
        <v/>
      </c>
      <c r="I10973" s="41" t="str">
        <f aca="false">IF(A10973="","",IF(D10973="Delivered",IF(B10973&lt;=INDEX(P_Due,F10973),1,0),0))</f>
        <v/>
      </c>
    </row>
    <row r="10974" customFormat="false" ht="15" hidden="false" customHeight="false" outlineLevel="0" collapsed="false">
      <c r="A10974" s="37"/>
      <c r="B10974" s="38"/>
      <c r="C10974" s="39"/>
      <c r="D10974" s="39"/>
      <c r="E10974" s="39"/>
      <c r="F10974" s="41" t="str">
        <f aca="false">IF(A10974="","",MATCH(A10974,P_ID,1))</f>
        <v/>
      </c>
      <c r="G10974" s="41" t="str">
        <f aca="false">IF(A10974="","",INDEX(P_Svc,F10974))</f>
        <v/>
      </c>
      <c r="H10974" s="41" t="str">
        <f aca="false">IF(A10974="","",INDEX(P_Zone,F10974))</f>
        <v/>
      </c>
      <c r="I10974" s="41" t="str">
        <f aca="false">IF(A10974="","",IF(D10974="Delivered",IF(B10974&lt;=INDEX(P_Due,F10974),1,0),0))</f>
        <v/>
      </c>
    </row>
    <row r="10975" customFormat="false" ht="15" hidden="false" customHeight="false" outlineLevel="0" collapsed="false">
      <c r="A10975" s="37"/>
      <c r="B10975" s="38"/>
      <c r="C10975" s="39"/>
      <c r="D10975" s="39"/>
      <c r="E10975" s="39"/>
      <c r="F10975" s="41" t="str">
        <f aca="false">IF(A10975="","",MATCH(A10975,P_ID,1))</f>
        <v/>
      </c>
      <c r="G10975" s="41" t="str">
        <f aca="false">IF(A10975="","",INDEX(P_Svc,F10975))</f>
        <v/>
      </c>
      <c r="H10975" s="41" t="str">
        <f aca="false">IF(A10975="","",INDEX(P_Zone,F10975))</f>
        <v/>
      </c>
      <c r="I10975" s="41" t="str">
        <f aca="false">IF(A10975="","",IF(D10975="Delivered",IF(B10975&lt;=INDEX(P_Due,F10975),1,0),0))</f>
        <v/>
      </c>
    </row>
    <row r="10976" customFormat="false" ht="15" hidden="false" customHeight="false" outlineLevel="0" collapsed="false">
      <c r="A10976" s="37"/>
      <c r="B10976" s="38"/>
      <c r="C10976" s="39"/>
      <c r="D10976" s="39"/>
      <c r="E10976" s="39"/>
      <c r="F10976" s="41" t="str">
        <f aca="false">IF(A10976="","",MATCH(A10976,P_ID,1))</f>
        <v/>
      </c>
      <c r="G10976" s="41" t="str">
        <f aca="false">IF(A10976="","",INDEX(P_Svc,F10976))</f>
        <v/>
      </c>
      <c r="H10976" s="41" t="str">
        <f aca="false">IF(A10976="","",INDEX(P_Zone,F10976))</f>
        <v/>
      </c>
      <c r="I10976" s="41" t="str">
        <f aca="false">IF(A10976="","",IF(D10976="Delivered",IF(B10976&lt;=INDEX(P_Due,F10976),1,0),0))</f>
        <v/>
      </c>
    </row>
    <row r="10977" customFormat="false" ht="15" hidden="false" customHeight="false" outlineLevel="0" collapsed="false">
      <c r="A10977" s="37"/>
      <c r="B10977" s="38"/>
      <c r="C10977" s="39"/>
      <c r="D10977" s="39"/>
      <c r="E10977" s="39"/>
      <c r="F10977" s="41" t="str">
        <f aca="false">IF(A10977="","",MATCH(A10977,P_ID,1))</f>
        <v/>
      </c>
      <c r="G10977" s="41" t="str">
        <f aca="false">IF(A10977="","",INDEX(P_Svc,F10977))</f>
        <v/>
      </c>
      <c r="H10977" s="41" t="str">
        <f aca="false">IF(A10977="","",INDEX(P_Zone,F10977))</f>
        <v/>
      </c>
      <c r="I10977" s="41" t="str">
        <f aca="false">IF(A10977="","",IF(D10977="Delivered",IF(B10977&lt;=INDEX(P_Due,F10977),1,0),0))</f>
        <v/>
      </c>
    </row>
    <row r="10978" customFormat="false" ht="15" hidden="false" customHeight="false" outlineLevel="0" collapsed="false">
      <c r="A10978" s="37"/>
      <c r="B10978" s="38"/>
      <c r="C10978" s="39"/>
      <c r="D10978" s="39"/>
      <c r="E10978" s="39"/>
      <c r="F10978" s="41" t="str">
        <f aca="false">IF(A10978="","",MATCH(A10978,P_ID,1))</f>
        <v/>
      </c>
      <c r="G10978" s="41" t="str">
        <f aca="false">IF(A10978="","",INDEX(P_Svc,F10978))</f>
        <v/>
      </c>
      <c r="H10978" s="41" t="str">
        <f aca="false">IF(A10978="","",INDEX(P_Zone,F10978))</f>
        <v/>
      </c>
      <c r="I10978" s="41" t="str">
        <f aca="false">IF(A10978="","",IF(D10978="Delivered",IF(B10978&lt;=INDEX(P_Due,F10978),1,0),0))</f>
        <v/>
      </c>
    </row>
    <row r="10979" customFormat="false" ht="15" hidden="false" customHeight="false" outlineLevel="0" collapsed="false">
      <c r="A10979" s="37"/>
      <c r="B10979" s="38"/>
      <c r="C10979" s="39"/>
      <c r="D10979" s="39"/>
      <c r="E10979" s="39"/>
      <c r="F10979" s="41" t="str">
        <f aca="false">IF(A10979="","",MATCH(A10979,P_ID,1))</f>
        <v/>
      </c>
      <c r="G10979" s="41" t="str">
        <f aca="false">IF(A10979="","",INDEX(P_Svc,F10979))</f>
        <v/>
      </c>
      <c r="H10979" s="41" t="str">
        <f aca="false">IF(A10979="","",INDEX(P_Zone,F10979))</f>
        <v/>
      </c>
      <c r="I10979" s="41" t="str">
        <f aca="false">IF(A10979="","",IF(D10979="Delivered",IF(B10979&lt;=INDEX(P_Due,F10979),1,0),0))</f>
        <v/>
      </c>
    </row>
    <row r="10980" customFormat="false" ht="15" hidden="false" customHeight="false" outlineLevel="0" collapsed="false">
      <c r="A10980" s="37"/>
      <c r="B10980" s="38"/>
      <c r="C10980" s="39"/>
      <c r="D10980" s="39"/>
      <c r="E10980" s="39"/>
      <c r="F10980" s="41" t="str">
        <f aca="false">IF(A10980="","",MATCH(A10980,P_ID,1))</f>
        <v/>
      </c>
      <c r="G10980" s="41" t="str">
        <f aca="false">IF(A10980="","",INDEX(P_Svc,F10980))</f>
        <v/>
      </c>
      <c r="H10980" s="41" t="str">
        <f aca="false">IF(A10980="","",INDEX(P_Zone,F10980))</f>
        <v/>
      </c>
      <c r="I10980" s="41" t="str">
        <f aca="false">IF(A10980="","",IF(D10980="Delivered",IF(B10980&lt;=INDEX(P_Due,F10980),1,0),0))</f>
        <v/>
      </c>
    </row>
    <row r="10981" customFormat="false" ht="15" hidden="false" customHeight="false" outlineLevel="0" collapsed="false">
      <c r="A10981" s="37"/>
      <c r="B10981" s="38"/>
      <c r="C10981" s="39"/>
      <c r="D10981" s="39"/>
      <c r="E10981" s="39"/>
      <c r="F10981" s="41" t="str">
        <f aca="false">IF(A10981="","",MATCH(A10981,P_ID,1))</f>
        <v/>
      </c>
      <c r="G10981" s="41" t="str">
        <f aca="false">IF(A10981="","",INDEX(P_Svc,F10981))</f>
        <v/>
      </c>
      <c r="H10981" s="41" t="str">
        <f aca="false">IF(A10981="","",INDEX(P_Zone,F10981))</f>
        <v/>
      </c>
      <c r="I10981" s="41" t="str">
        <f aca="false">IF(A10981="","",IF(D10981="Delivered",IF(B10981&lt;=INDEX(P_Due,F10981),1,0),0))</f>
        <v/>
      </c>
    </row>
    <row r="10982" customFormat="false" ht="15" hidden="false" customHeight="false" outlineLevel="0" collapsed="false">
      <c r="A10982" s="37"/>
      <c r="B10982" s="38"/>
      <c r="C10982" s="39"/>
      <c r="D10982" s="39"/>
      <c r="E10982" s="39"/>
      <c r="F10982" s="41" t="str">
        <f aca="false">IF(A10982="","",MATCH(A10982,P_ID,1))</f>
        <v/>
      </c>
      <c r="G10982" s="41" t="str">
        <f aca="false">IF(A10982="","",INDEX(P_Svc,F10982))</f>
        <v/>
      </c>
      <c r="H10982" s="41" t="str">
        <f aca="false">IF(A10982="","",INDEX(P_Zone,F10982))</f>
        <v/>
      </c>
      <c r="I10982" s="41" t="str">
        <f aca="false">IF(A10982="","",IF(D10982="Delivered",IF(B10982&lt;=INDEX(P_Due,F10982),1,0),0))</f>
        <v/>
      </c>
    </row>
    <row r="10983" customFormat="false" ht="15" hidden="false" customHeight="false" outlineLevel="0" collapsed="false">
      <c r="A10983" s="37"/>
      <c r="B10983" s="38"/>
      <c r="C10983" s="39"/>
      <c r="D10983" s="39"/>
      <c r="E10983" s="39"/>
      <c r="F10983" s="41" t="str">
        <f aca="false">IF(A10983="","",MATCH(A10983,P_ID,1))</f>
        <v/>
      </c>
      <c r="G10983" s="41" t="str">
        <f aca="false">IF(A10983="","",INDEX(P_Svc,F10983))</f>
        <v/>
      </c>
      <c r="H10983" s="41" t="str">
        <f aca="false">IF(A10983="","",INDEX(P_Zone,F10983))</f>
        <v/>
      </c>
      <c r="I10983" s="41" t="str">
        <f aca="false">IF(A10983="","",IF(D10983="Delivered",IF(B10983&lt;=INDEX(P_Due,F10983),1,0),0))</f>
        <v/>
      </c>
    </row>
    <row r="10984" customFormat="false" ht="15" hidden="false" customHeight="false" outlineLevel="0" collapsed="false">
      <c r="A10984" s="37"/>
      <c r="B10984" s="38"/>
      <c r="C10984" s="39"/>
      <c r="D10984" s="39"/>
      <c r="E10984" s="39"/>
      <c r="F10984" s="41" t="str">
        <f aca="false">IF(A10984="","",MATCH(A10984,P_ID,1))</f>
        <v/>
      </c>
      <c r="G10984" s="41" t="str">
        <f aca="false">IF(A10984="","",INDEX(P_Svc,F10984))</f>
        <v/>
      </c>
      <c r="H10984" s="41" t="str">
        <f aca="false">IF(A10984="","",INDEX(P_Zone,F10984))</f>
        <v/>
      </c>
      <c r="I10984" s="41" t="str">
        <f aca="false">IF(A10984="","",IF(D10984="Delivered",IF(B10984&lt;=INDEX(P_Due,F10984),1,0),0))</f>
        <v/>
      </c>
    </row>
    <row r="10985" customFormat="false" ht="15" hidden="false" customHeight="false" outlineLevel="0" collapsed="false">
      <c r="A10985" s="37"/>
      <c r="B10985" s="38"/>
      <c r="C10985" s="39"/>
      <c r="D10985" s="39"/>
      <c r="E10985" s="39"/>
      <c r="F10985" s="41" t="str">
        <f aca="false">IF(A10985="","",MATCH(A10985,P_ID,1))</f>
        <v/>
      </c>
      <c r="G10985" s="41" t="str">
        <f aca="false">IF(A10985="","",INDEX(P_Svc,F10985))</f>
        <v/>
      </c>
      <c r="H10985" s="41" t="str">
        <f aca="false">IF(A10985="","",INDEX(P_Zone,F10985))</f>
        <v/>
      </c>
      <c r="I10985" s="41" t="str">
        <f aca="false">IF(A10985="","",IF(D10985="Delivered",IF(B10985&lt;=INDEX(P_Due,F10985),1,0),0))</f>
        <v/>
      </c>
    </row>
    <row r="10986" customFormat="false" ht="15" hidden="false" customHeight="false" outlineLevel="0" collapsed="false">
      <c r="A10986" s="37"/>
      <c r="B10986" s="38"/>
      <c r="C10986" s="39"/>
      <c r="D10986" s="39"/>
      <c r="E10986" s="39"/>
      <c r="F10986" s="41" t="str">
        <f aca="false">IF(A10986="","",MATCH(A10986,P_ID,1))</f>
        <v/>
      </c>
      <c r="G10986" s="41" t="str">
        <f aca="false">IF(A10986="","",INDEX(P_Svc,F10986))</f>
        <v/>
      </c>
      <c r="H10986" s="41" t="str">
        <f aca="false">IF(A10986="","",INDEX(P_Zone,F10986))</f>
        <v/>
      </c>
      <c r="I10986" s="41" t="str">
        <f aca="false">IF(A10986="","",IF(D10986="Delivered",IF(B10986&lt;=INDEX(P_Due,F10986),1,0),0))</f>
        <v/>
      </c>
    </row>
    <row r="10987" customFormat="false" ht="15" hidden="false" customHeight="false" outlineLevel="0" collapsed="false">
      <c r="A10987" s="37"/>
      <c r="B10987" s="38"/>
      <c r="C10987" s="39"/>
      <c r="D10987" s="39"/>
      <c r="E10987" s="39"/>
      <c r="F10987" s="41" t="str">
        <f aca="false">IF(A10987="","",MATCH(A10987,P_ID,1))</f>
        <v/>
      </c>
      <c r="G10987" s="41" t="str">
        <f aca="false">IF(A10987="","",INDEX(P_Svc,F10987))</f>
        <v/>
      </c>
      <c r="H10987" s="41" t="str">
        <f aca="false">IF(A10987="","",INDEX(P_Zone,F10987))</f>
        <v/>
      </c>
      <c r="I10987" s="41" t="str">
        <f aca="false">IF(A10987="","",IF(D10987="Delivered",IF(B10987&lt;=INDEX(P_Due,F10987),1,0),0))</f>
        <v/>
      </c>
    </row>
    <row r="10988" customFormat="false" ht="15" hidden="false" customHeight="false" outlineLevel="0" collapsed="false">
      <c r="A10988" s="37"/>
      <c r="B10988" s="38"/>
      <c r="C10988" s="39"/>
      <c r="D10988" s="39"/>
      <c r="E10988" s="39"/>
      <c r="F10988" s="41" t="str">
        <f aca="false">IF(A10988="","",MATCH(A10988,P_ID,1))</f>
        <v/>
      </c>
      <c r="G10988" s="41" t="str">
        <f aca="false">IF(A10988="","",INDEX(P_Svc,F10988))</f>
        <v/>
      </c>
      <c r="H10988" s="41" t="str">
        <f aca="false">IF(A10988="","",INDEX(P_Zone,F10988))</f>
        <v/>
      </c>
      <c r="I10988" s="41" t="str">
        <f aca="false">IF(A10988="","",IF(D10988="Delivered",IF(B10988&lt;=INDEX(P_Due,F10988),1,0),0))</f>
        <v/>
      </c>
    </row>
    <row r="10989" customFormat="false" ht="15" hidden="false" customHeight="false" outlineLevel="0" collapsed="false">
      <c r="A10989" s="37"/>
      <c r="B10989" s="38"/>
      <c r="C10989" s="39"/>
      <c r="D10989" s="39"/>
      <c r="E10989" s="39"/>
      <c r="F10989" s="41" t="str">
        <f aca="false">IF(A10989="","",MATCH(A10989,P_ID,1))</f>
        <v/>
      </c>
      <c r="G10989" s="41" t="str">
        <f aca="false">IF(A10989="","",INDEX(P_Svc,F10989))</f>
        <v/>
      </c>
      <c r="H10989" s="41" t="str">
        <f aca="false">IF(A10989="","",INDEX(P_Zone,F10989))</f>
        <v/>
      </c>
      <c r="I10989" s="41" t="str">
        <f aca="false">IF(A10989="","",IF(D10989="Delivered",IF(B10989&lt;=INDEX(P_Due,F10989),1,0),0))</f>
        <v/>
      </c>
    </row>
    <row r="10990" customFormat="false" ht="15" hidden="false" customHeight="false" outlineLevel="0" collapsed="false">
      <c r="A10990" s="37"/>
      <c r="B10990" s="38"/>
      <c r="C10990" s="39"/>
      <c r="D10990" s="39"/>
      <c r="E10990" s="39"/>
      <c r="F10990" s="41" t="str">
        <f aca="false">IF(A10990="","",MATCH(A10990,P_ID,1))</f>
        <v/>
      </c>
      <c r="G10990" s="41" t="str">
        <f aca="false">IF(A10990="","",INDEX(P_Svc,F10990))</f>
        <v/>
      </c>
      <c r="H10990" s="41" t="str">
        <f aca="false">IF(A10990="","",INDEX(P_Zone,F10990))</f>
        <v/>
      </c>
      <c r="I10990" s="41" t="str">
        <f aca="false">IF(A10990="","",IF(D10990="Delivered",IF(B10990&lt;=INDEX(P_Due,F10990),1,0),0))</f>
        <v/>
      </c>
    </row>
    <row r="10991" customFormat="false" ht="15" hidden="false" customHeight="false" outlineLevel="0" collapsed="false">
      <c r="A10991" s="37"/>
      <c r="B10991" s="38"/>
      <c r="C10991" s="39"/>
      <c r="D10991" s="39"/>
      <c r="E10991" s="39"/>
      <c r="F10991" s="41" t="str">
        <f aca="false">IF(A10991="","",MATCH(A10991,P_ID,1))</f>
        <v/>
      </c>
      <c r="G10991" s="41" t="str">
        <f aca="false">IF(A10991="","",INDEX(P_Svc,F10991))</f>
        <v/>
      </c>
      <c r="H10991" s="41" t="str">
        <f aca="false">IF(A10991="","",INDEX(P_Zone,F10991))</f>
        <v/>
      </c>
      <c r="I10991" s="41" t="str">
        <f aca="false">IF(A10991="","",IF(D10991="Delivered",IF(B10991&lt;=INDEX(P_Due,F10991),1,0),0))</f>
        <v/>
      </c>
    </row>
    <row r="10992" customFormat="false" ht="15" hidden="false" customHeight="false" outlineLevel="0" collapsed="false">
      <c r="A10992" s="37"/>
      <c r="B10992" s="38"/>
      <c r="C10992" s="39"/>
      <c r="D10992" s="39"/>
      <c r="E10992" s="39"/>
      <c r="F10992" s="41" t="str">
        <f aca="false">IF(A10992="","",MATCH(A10992,P_ID,1))</f>
        <v/>
      </c>
      <c r="G10992" s="41" t="str">
        <f aca="false">IF(A10992="","",INDEX(P_Svc,F10992))</f>
        <v/>
      </c>
      <c r="H10992" s="41" t="str">
        <f aca="false">IF(A10992="","",INDEX(P_Zone,F10992))</f>
        <v/>
      </c>
      <c r="I10992" s="41" t="str">
        <f aca="false">IF(A10992="","",IF(D10992="Delivered",IF(B10992&lt;=INDEX(P_Due,F10992),1,0),0))</f>
        <v/>
      </c>
    </row>
    <row r="10993" customFormat="false" ht="15" hidden="false" customHeight="false" outlineLevel="0" collapsed="false">
      <c r="A10993" s="37"/>
      <c r="B10993" s="38"/>
      <c r="C10993" s="39"/>
      <c r="D10993" s="39"/>
      <c r="E10993" s="39"/>
      <c r="F10993" s="41" t="str">
        <f aca="false">IF(A10993="","",MATCH(A10993,P_ID,1))</f>
        <v/>
      </c>
      <c r="G10993" s="41" t="str">
        <f aca="false">IF(A10993="","",INDEX(P_Svc,F10993))</f>
        <v/>
      </c>
      <c r="H10993" s="41" t="str">
        <f aca="false">IF(A10993="","",INDEX(P_Zone,F10993))</f>
        <v/>
      </c>
      <c r="I10993" s="41" t="str">
        <f aca="false">IF(A10993="","",IF(D10993="Delivered",IF(B10993&lt;=INDEX(P_Due,F10993),1,0),0))</f>
        <v/>
      </c>
    </row>
    <row r="10994" customFormat="false" ht="15" hidden="false" customHeight="false" outlineLevel="0" collapsed="false">
      <c r="A10994" s="37"/>
      <c r="B10994" s="38"/>
      <c r="C10994" s="39"/>
      <c r="D10994" s="39"/>
      <c r="E10994" s="39"/>
      <c r="F10994" s="41" t="str">
        <f aca="false">IF(A10994="","",MATCH(A10994,P_ID,1))</f>
        <v/>
      </c>
      <c r="G10994" s="41" t="str">
        <f aca="false">IF(A10994="","",INDEX(P_Svc,F10994))</f>
        <v/>
      </c>
      <c r="H10994" s="41" t="str">
        <f aca="false">IF(A10994="","",INDEX(P_Zone,F10994))</f>
        <v/>
      </c>
      <c r="I10994" s="41" t="str">
        <f aca="false">IF(A10994="","",IF(D10994="Delivered",IF(B10994&lt;=INDEX(P_Due,F10994),1,0),0))</f>
        <v/>
      </c>
    </row>
    <row r="10995" customFormat="false" ht="15" hidden="false" customHeight="false" outlineLevel="0" collapsed="false">
      <c r="A10995" s="37"/>
      <c r="B10995" s="38"/>
      <c r="C10995" s="39"/>
      <c r="D10995" s="39"/>
      <c r="E10995" s="39"/>
      <c r="F10995" s="41" t="str">
        <f aca="false">IF(A10995="","",MATCH(A10995,P_ID,1))</f>
        <v/>
      </c>
      <c r="G10995" s="41" t="str">
        <f aca="false">IF(A10995="","",INDEX(P_Svc,F10995))</f>
        <v/>
      </c>
      <c r="H10995" s="41" t="str">
        <f aca="false">IF(A10995="","",INDEX(P_Zone,F10995))</f>
        <v/>
      </c>
      <c r="I10995" s="41" t="str">
        <f aca="false">IF(A10995="","",IF(D10995="Delivered",IF(B10995&lt;=INDEX(P_Due,F10995),1,0),0))</f>
        <v/>
      </c>
    </row>
    <row r="10996" customFormat="false" ht="15" hidden="false" customHeight="false" outlineLevel="0" collapsed="false">
      <c r="A10996" s="37"/>
      <c r="B10996" s="38"/>
      <c r="C10996" s="39"/>
      <c r="D10996" s="39"/>
      <c r="E10996" s="39"/>
      <c r="F10996" s="41" t="str">
        <f aca="false">IF(A10996="","",MATCH(A10996,P_ID,1))</f>
        <v/>
      </c>
      <c r="G10996" s="41" t="str">
        <f aca="false">IF(A10996="","",INDEX(P_Svc,F10996))</f>
        <v/>
      </c>
      <c r="H10996" s="41" t="str">
        <f aca="false">IF(A10996="","",INDEX(P_Zone,F10996))</f>
        <v/>
      </c>
      <c r="I10996" s="41" t="str">
        <f aca="false">IF(A10996="","",IF(D10996="Delivered",IF(B10996&lt;=INDEX(P_Due,F10996),1,0),0))</f>
        <v/>
      </c>
    </row>
    <row r="10997" customFormat="false" ht="15" hidden="false" customHeight="false" outlineLevel="0" collapsed="false">
      <c r="A10997" s="37"/>
      <c r="B10997" s="38"/>
      <c r="C10997" s="39"/>
      <c r="D10997" s="39"/>
      <c r="E10997" s="39"/>
      <c r="F10997" s="41" t="str">
        <f aca="false">IF(A10997="","",MATCH(A10997,P_ID,1))</f>
        <v/>
      </c>
      <c r="G10997" s="41" t="str">
        <f aca="false">IF(A10997="","",INDEX(P_Svc,F10997))</f>
        <v/>
      </c>
      <c r="H10997" s="41" t="str">
        <f aca="false">IF(A10997="","",INDEX(P_Zone,F10997))</f>
        <v/>
      </c>
      <c r="I10997" s="41" t="str">
        <f aca="false">IF(A10997="","",IF(D10997="Delivered",IF(B10997&lt;=INDEX(P_Due,F10997),1,0),0))</f>
        <v/>
      </c>
    </row>
    <row r="10998" customFormat="false" ht="15" hidden="false" customHeight="false" outlineLevel="0" collapsed="false">
      <c r="A10998" s="37"/>
      <c r="B10998" s="38"/>
      <c r="C10998" s="39"/>
      <c r="D10998" s="39"/>
      <c r="E10998" s="39"/>
      <c r="F10998" s="41" t="str">
        <f aca="false">IF(A10998="","",MATCH(A10998,P_ID,1))</f>
        <v/>
      </c>
      <c r="G10998" s="41" t="str">
        <f aca="false">IF(A10998="","",INDEX(P_Svc,F10998))</f>
        <v/>
      </c>
      <c r="H10998" s="41" t="str">
        <f aca="false">IF(A10998="","",INDEX(P_Zone,F10998))</f>
        <v/>
      </c>
      <c r="I10998" s="41" t="str">
        <f aca="false">IF(A10998="","",IF(D10998="Delivered",IF(B10998&lt;=INDEX(P_Due,F10998),1,0),0))</f>
        <v/>
      </c>
    </row>
    <row r="10999" customFormat="false" ht="15" hidden="false" customHeight="false" outlineLevel="0" collapsed="false">
      <c r="A10999" s="37"/>
      <c r="B10999" s="38"/>
      <c r="C10999" s="39"/>
      <c r="D10999" s="39"/>
      <c r="E10999" s="39"/>
      <c r="F10999" s="41" t="str">
        <f aca="false">IF(A10999="","",MATCH(A10999,P_ID,1))</f>
        <v/>
      </c>
      <c r="G10999" s="41" t="str">
        <f aca="false">IF(A10999="","",INDEX(P_Svc,F10999))</f>
        <v/>
      </c>
      <c r="H10999" s="41" t="str">
        <f aca="false">IF(A10999="","",INDEX(P_Zone,F10999))</f>
        <v/>
      </c>
      <c r="I10999" s="41" t="str">
        <f aca="false">IF(A10999="","",IF(D10999="Delivered",IF(B10999&lt;=INDEX(P_Due,F10999),1,0),0))</f>
        <v/>
      </c>
    </row>
    <row r="11000" customFormat="false" ht="15" hidden="false" customHeight="false" outlineLevel="0" collapsed="false">
      <c r="A11000" s="37"/>
      <c r="B11000" s="38"/>
      <c r="C11000" s="39"/>
      <c r="D11000" s="39"/>
      <c r="E11000" s="39"/>
      <c r="F11000" s="41" t="str">
        <f aca="false">IF(A11000="","",MATCH(A11000,P_ID,1))</f>
        <v/>
      </c>
      <c r="G11000" s="41" t="str">
        <f aca="false">IF(A11000="","",INDEX(P_Svc,F11000))</f>
        <v/>
      </c>
      <c r="H11000" s="41" t="str">
        <f aca="false">IF(A11000="","",INDEX(P_Zone,F11000))</f>
        <v/>
      </c>
      <c r="I11000" s="41" t="str">
        <f aca="false">IF(A11000="","",IF(D11000="Delivered",IF(B11000&lt;=INDEX(P_Due,F11000),1,0),0))</f>
        <v/>
      </c>
    </row>
    <row r="11001" customFormat="false" ht="15" hidden="false" customHeight="false" outlineLevel="0" collapsed="false">
      <c r="A11001" s="37"/>
      <c r="B11001" s="38"/>
      <c r="C11001" s="39"/>
      <c r="D11001" s="39"/>
      <c r="E11001" s="39"/>
      <c r="F11001" s="41" t="str">
        <f aca="false">IF(A11001="","",MATCH(A11001,P_ID,1))</f>
        <v/>
      </c>
      <c r="G11001" s="41" t="str">
        <f aca="false">IF(A11001="","",INDEX(P_Svc,F11001))</f>
        <v/>
      </c>
      <c r="H11001" s="41" t="str">
        <f aca="false">IF(A11001="","",INDEX(P_Zone,F11001))</f>
        <v/>
      </c>
      <c r="I11001" s="41" t="str">
        <f aca="false">IF(A11001="","",IF(D11001="Delivered",IF(B11001&lt;=INDEX(P_Due,F11001),1,0),0))</f>
        <v/>
      </c>
    </row>
    <row r="11002" customFormat="false" ht="15" hidden="false" customHeight="false" outlineLevel="0" collapsed="false">
      <c r="A11002" s="37"/>
      <c r="B11002" s="38"/>
      <c r="C11002" s="39"/>
      <c r="D11002" s="39"/>
      <c r="E11002" s="39"/>
      <c r="F11002" s="41" t="str">
        <f aca="false">IF(A11002="","",MATCH(A11002,P_ID,1))</f>
        <v/>
      </c>
      <c r="G11002" s="41" t="str">
        <f aca="false">IF(A11002="","",INDEX(P_Svc,F11002))</f>
        <v/>
      </c>
      <c r="H11002" s="41" t="str">
        <f aca="false">IF(A11002="","",INDEX(P_Zone,F11002))</f>
        <v/>
      </c>
      <c r="I11002" s="41" t="str">
        <f aca="false">IF(A11002="","",IF(D11002="Delivered",IF(B11002&lt;=INDEX(P_Due,F11002),1,0),0))</f>
        <v/>
      </c>
    </row>
    <row r="11003" customFormat="false" ht="15" hidden="false" customHeight="false" outlineLevel="0" collapsed="false">
      <c r="A11003" s="37"/>
      <c r="B11003" s="38"/>
      <c r="C11003" s="39"/>
      <c r="D11003" s="39"/>
      <c r="E11003" s="39"/>
      <c r="F11003" s="41" t="str">
        <f aca="false">IF(A11003="","",MATCH(A11003,P_ID,1))</f>
        <v/>
      </c>
      <c r="G11003" s="41" t="str">
        <f aca="false">IF(A11003="","",INDEX(P_Svc,F11003))</f>
        <v/>
      </c>
      <c r="H11003" s="41" t="str">
        <f aca="false">IF(A11003="","",INDEX(P_Zone,F11003))</f>
        <v/>
      </c>
      <c r="I11003" s="41" t="str">
        <f aca="false">IF(A11003="","",IF(D11003="Delivered",IF(B11003&lt;=INDEX(P_Due,F11003),1,0),0))</f>
        <v/>
      </c>
    </row>
    <row r="11004" customFormat="false" ht="15" hidden="false" customHeight="false" outlineLevel="0" collapsed="false">
      <c r="A11004" s="37"/>
      <c r="B11004" s="38"/>
      <c r="C11004" s="39"/>
      <c r="D11004" s="39"/>
      <c r="E11004" s="39"/>
      <c r="F11004" s="41" t="str">
        <f aca="false">IF(A11004="","",MATCH(A11004,P_ID,1))</f>
        <v/>
      </c>
      <c r="G11004" s="41" t="str">
        <f aca="false">IF(A11004="","",INDEX(P_Svc,F11004))</f>
        <v/>
      </c>
      <c r="H11004" s="41" t="str">
        <f aca="false">IF(A11004="","",INDEX(P_Zone,F11004))</f>
        <v/>
      </c>
      <c r="I11004" s="41" t="str">
        <f aca="false">IF(A11004="","",IF(D11004="Delivered",IF(B11004&lt;=INDEX(P_Due,F11004),1,0),0))</f>
        <v/>
      </c>
    </row>
    <row r="11005" customFormat="false" ht="15" hidden="false" customHeight="false" outlineLevel="0" collapsed="false">
      <c r="A11005" s="37"/>
      <c r="B11005" s="38"/>
      <c r="C11005" s="39"/>
      <c r="D11005" s="39"/>
      <c r="E11005" s="39"/>
      <c r="F11005" s="41" t="str">
        <f aca="false">IF(A11005="","",MATCH(A11005,P_ID,1))</f>
        <v/>
      </c>
      <c r="G11005" s="41" t="str">
        <f aca="false">IF(A11005="","",INDEX(P_Svc,F11005))</f>
        <v/>
      </c>
      <c r="H11005" s="41" t="str">
        <f aca="false">IF(A11005="","",INDEX(P_Zone,F11005))</f>
        <v/>
      </c>
      <c r="I11005" s="41" t="str">
        <f aca="false">IF(A11005="","",IF(D11005="Delivered",IF(B11005&lt;=INDEX(P_Due,F11005),1,0),0))</f>
        <v/>
      </c>
    </row>
    <row r="11006" customFormat="false" ht="15" hidden="false" customHeight="false" outlineLevel="0" collapsed="false">
      <c r="A11006" s="37"/>
      <c r="B11006" s="38"/>
      <c r="C11006" s="39"/>
      <c r="D11006" s="39"/>
      <c r="E11006" s="39"/>
      <c r="F11006" s="41" t="str">
        <f aca="false">IF(A11006="","",MATCH(A11006,P_ID,1))</f>
        <v/>
      </c>
      <c r="G11006" s="41" t="str">
        <f aca="false">IF(A11006="","",INDEX(P_Svc,F11006))</f>
        <v/>
      </c>
      <c r="H11006" s="41" t="str">
        <f aca="false">IF(A11006="","",INDEX(P_Zone,F11006))</f>
        <v/>
      </c>
      <c r="I11006" s="41" t="str">
        <f aca="false">IF(A11006="","",IF(D11006="Delivered",IF(B11006&lt;=INDEX(P_Due,F11006),1,0),0))</f>
        <v/>
      </c>
    </row>
    <row r="11007" customFormat="false" ht="15" hidden="false" customHeight="false" outlineLevel="0" collapsed="false">
      <c r="A11007" s="37"/>
      <c r="B11007" s="38"/>
      <c r="C11007" s="39"/>
      <c r="D11007" s="39"/>
      <c r="E11007" s="39"/>
      <c r="F11007" s="41" t="str">
        <f aca="false">IF(A11007="","",MATCH(A11007,P_ID,1))</f>
        <v/>
      </c>
      <c r="G11007" s="41" t="str">
        <f aca="false">IF(A11007="","",INDEX(P_Svc,F11007))</f>
        <v/>
      </c>
      <c r="H11007" s="41" t="str">
        <f aca="false">IF(A11007="","",INDEX(P_Zone,F11007))</f>
        <v/>
      </c>
      <c r="I11007" s="41" t="str">
        <f aca="false">IF(A11007="","",IF(D11007="Delivered",IF(B11007&lt;=INDEX(P_Due,F11007),1,0),0))</f>
        <v/>
      </c>
    </row>
    <row r="11008" customFormat="false" ht="15" hidden="false" customHeight="false" outlineLevel="0" collapsed="false">
      <c r="A11008" s="37"/>
      <c r="B11008" s="38"/>
      <c r="C11008" s="39"/>
      <c r="D11008" s="39"/>
      <c r="E11008" s="39"/>
      <c r="F11008" s="41" t="str">
        <f aca="false">IF(A11008="","",MATCH(A11008,P_ID,1))</f>
        <v/>
      </c>
      <c r="G11008" s="41" t="str">
        <f aca="false">IF(A11008="","",INDEX(P_Svc,F11008))</f>
        <v/>
      </c>
      <c r="H11008" s="41" t="str">
        <f aca="false">IF(A11008="","",INDEX(P_Zone,F11008))</f>
        <v/>
      </c>
      <c r="I11008" s="41" t="str">
        <f aca="false">IF(A11008="","",IF(D11008="Delivered",IF(B11008&lt;=INDEX(P_Due,F11008),1,0),0))</f>
        <v/>
      </c>
    </row>
    <row r="11009" customFormat="false" ht="15" hidden="false" customHeight="false" outlineLevel="0" collapsed="false">
      <c r="A11009" s="37"/>
      <c r="B11009" s="38"/>
      <c r="C11009" s="39"/>
      <c r="D11009" s="39"/>
      <c r="E11009" s="39"/>
      <c r="F11009" s="41" t="str">
        <f aca="false">IF(A11009="","",MATCH(A11009,P_ID,1))</f>
        <v/>
      </c>
      <c r="G11009" s="41" t="str">
        <f aca="false">IF(A11009="","",INDEX(P_Svc,F11009))</f>
        <v/>
      </c>
      <c r="H11009" s="41" t="str">
        <f aca="false">IF(A11009="","",INDEX(P_Zone,F11009))</f>
        <v/>
      </c>
      <c r="I11009" s="41" t="str">
        <f aca="false">IF(A11009="","",IF(D11009="Delivered",IF(B11009&lt;=INDEX(P_Due,F11009),1,0),0))</f>
        <v/>
      </c>
    </row>
    <row r="11010" customFormat="false" ht="15" hidden="false" customHeight="false" outlineLevel="0" collapsed="false">
      <c r="A11010" s="37"/>
      <c r="B11010" s="38"/>
      <c r="C11010" s="39"/>
      <c r="D11010" s="39"/>
      <c r="E11010" s="39"/>
      <c r="F11010" s="41" t="str">
        <f aca="false">IF(A11010="","",MATCH(A11010,P_ID,1))</f>
        <v/>
      </c>
      <c r="G11010" s="41" t="str">
        <f aca="false">IF(A11010="","",INDEX(P_Svc,F11010))</f>
        <v/>
      </c>
      <c r="H11010" s="41" t="str">
        <f aca="false">IF(A11010="","",INDEX(P_Zone,F11010))</f>
        <v/>
      </c>
      <c r="I11010" s="41" t="str">
        <f aca="false">IF(A11010="","",IF(D11010="Delivered",IF(B11010&lt;=INDEX(P_Due,F11010),1,0),0))</f>
        <v/>
      </c>
    </row>
    <row r="11011" customFormat="false" ht="15" hidden="false" customHeight="false" outlineLevel="0" collapsed="false">
      <c r="A11011" s="37"/>
      <c r="B11011" s="38"/>
      <c r="C11011" s="39"/>
      <c r="D11011" s="39"/>
      <c r="E11011" s="39"/>
      <c r="F11011" s="41" t="str">
        <f aca="false">IF(A11011="","",MATCH(A11011,P_ID,1))</f>
        <v/>
      </c>
      <c r="G11011" s="41" t="str">
        <f aca="false">IF(A11011="","",INDEX(P_Svc,F11011))</f>
        <v/>
      </c>
      <c r="H11011" s="41" t="str">
        <f aca="false">IF(A11011="","",INDEX(P_Zone,F11011))</f>
        <v/>
      </c>
      <c r="I11011" s="41" t="str">
        <f aca="false">IF(A11011="","",IF(D11011="Delivered",IF(B11011&lt;=INDEX(P_Due,F11011),1,0),0))</f>
        <v/>
      </c>
    </row>
    <row r="11012" customFormat="false" ht="15" hidden="false" customHeight="false" outlineLevel="0" collapsed="false">
      <c r="A11012" s="37"/>
      <c r="B11012" s="38"/>
      <c r="C11012" s="39"/>
      <c r="D11012" s="39"/>
      <c r="E11012" s="39"/>
      <c r="F11012" s="41" t="str">
        <f aca="false">IF(A11012="","",MATCH(A11012,P_ID,1))</f>
        <v/>
      </c>
      <c r="G11012" s="41" t="str">
        <f aca="false">IF(A11012="","",INDEX(P_Svc,F11012))</f>
        <v/>
      </c>
      <c r="H11012" s="41" t="str">
        <f aca="false">IF(A11012="","",INDEX(P_Zone,F11012))</f>
        <v/>
      </c>
      <c r="I11012" s="41" t="str">
        <f aca="false">IF(A11012="","",IF(D11012="Delivered",IF(B11012&lt;=INDEX(P_Due,F11012),1,0),0))</f>
        <v/>
      </c>
    </row>
    <row r="11013" customFormat="false" ht="15" hidden="false" customHeight="false" outlineLevel="0" collapsed="false">
      <c r="A11013" s="37"/>
      <c r="B11013" s="38"/>
      <c r="C11013" s="39"/>
      <c r="D11013" s="39"/>
      <c r="E11013" s="39"/>
      <c r="F11013" s="41" t="str">
        <f aca="false">IF(A11013="","",MATCH(A11013,P_ID,1))</f>
        <v/>
      </c>
      <c r="G11013" s="41" t="str">
        <f aca="false">IF(A11013="","",INDEX(P_Svc,F11013))</f>
        <v/>
      </c>
      <c r="H11013" s="41" t="str">
        <f aca="false">IF(A11013="","",INDEX(P_Zone,F11013))</f>
        <v/>
      </c>
      <c r="I11013" s="41" t="str">
        <f aca="false">IF(A11013="","",IF(D11013="Delivered",IF(B11013&lt;=INDEX(P_Due,F11013),1,0),0))</f>
        <v/>
      </c>
    </row>
    <row r="11014" customFormat="false" ht="15" hidden="false" customHeight="false" outlineLevel="0" collapsed="false">
      <c r="A11014" s="37"/>
      <c r="B11014" s="38"/>
      <c r="C11014" s="39"/>
      <c r="D11014" s="39"/>
      <c r="E11014" s="39"/>
      <c r="F11014" s="41" t="str">
        <f aca="false">IF(A11014="","",MATCH(A11014,P_ID,1))</f>
        <v/>
      </c>
      <c r="G11014" s="41" t="str">
        <f aca="false">IF(A11014="","",INDEX(P_Svc,F11014))</f>
        <v/>
      </c>
      <c r="H11014" s="41" t="str">
        <f aca="false">IF(A11014="","",INDEX(P_Zone,F11014))</f>
        <v/>
      </c>
      <c r="I11014" s="41" t="str">
        <f aca="false">IF(A11014="","",IF(D11014="Delivered",IF(B11014&lt;=INDEX(P_Due,F11014),1,0),0))</f>
        <v/>
      </c>
    </row>
    <row r="11015" customFormat="false" ht="15" hidden="false" customHeight="false" outlineLevel="0" collapsed="false">
      <c r="A11015" s="37"/>
      <c r="B11015" s="38"/>
      <c r="C11015" s="39"/>
      <c r="D11015" s="39"/>
      <c r="E11015" s="39"/>
      <c r="F11015" s="41" t="str">
        <f aca="false">IF(A11015="","",MATCH(A11015,P_ID,1))</f>
        <v/>
      </c>
      <c r="G11015" s="41" t="str">
        <f aca="false">IF(A11015="","",INDEX(P_Svc,F11015))</f>
        <v/>
      </c>
      <c r="H11015" s="41" t="str">
        <f aca="false">IF(A11015="","",INDEX(P_Zone,F11015))</f>
        <v/>
      </c>
      <c r="I11015" s="41" t="str">
        <f aca="false">IF(A11015="","",IF(D11015="Delivered",IF(B11015&lt;=INDEX(P_Due,F11015),1,0),0))</f>
        <v/>
      </c>
    </row>
    <row r="11016" customFormat="false" ht="15" hidden="false" customHeight="false" outlineLevel="0" collapsed="false">
      <c r="A11016" s="37"/>
      <c r="B11016" s="38"/>
      <c r="C11016" s="39"/>
      <c r="D11016" s="39"/>
      <c r="E11016" s="39"/>
      <c r="F11016" s="41" t="str">
        <f aca="false">IF(A11016="","",MATCH(A11016,P_ID,1))</f>
        <v/>
      </c>
      <c r="G11016" s="41" t="str">
        <f aca="false">IF(A11016="","",INDEX(P_Svc,F11016))</f>
        <v/>
      </c>
      <c r="H11016" s="41" t="str">
        <f aca="false">IF(A11016="","",INDEX(P_Zone,F11016))</f>
        <v/>
      </c>
      <c r="I11016" s="41" t="str">
        <f aca="false">IF(A11016="","",IF(D11016="Delivered",IF(B11016&lt;=INDEX(P_Due,F11016),1,0),0))</f>
        <v/>
      </c>
    </row>
    <row r="11017" customFormat="false" ht="15" hidden="false" customHeight="false" outlineLevel="0" collapsed="false">
      <c r="A11017" s="37"/>
      <c r="B11017" s="38"/>
      <c r="C11017" s="39"/>
      <c r="D11017" s="39"/>
      <c r="E11017" s="39"/>
      <c r="F11017" s="41" t="str">
        <f aca="false">IF(A11017="","",MATCH(A11017,P_ID,1))</f>
        <v/>
      </c>
      <c r="G11017" s="41" t="str">
        <f aca="false">IF(A11017="","",INDEX(P_Svc,F11017))</f>
        <v/>
      </c>
      <c r="H11017" s="41" t="str">
        <f aca="false">IF(A11017="","",INDEX(P_Zone,F11017))</f>
        <v/>
      </c>
      <c r="I11017" s="41" t="str">
        <f aca="false">IF(A11017="","",IF(D11017="Delivered",IF(B11017&lt;=INDEX(P_Due,F11017),1,0),0))</f>
        <v/>
      </c>
    </row>
    <row r="11018" customFormat="false" ht="15" hidden="false" customHeight="false" outlineLevel="0" collapsed="false">
      <c r="A11018" s="37"/>
      <c r="B11018" s="38"/>
      <c r="C11018" s="39"/>
      <c r="D11018" s="39"/>
      <c r="E11018" s="39"/>
      <c r="F11018" s="41" t="str">
        <f aca="false">IF(A11018="","",MATCH(A11018,P_ID,1))</f>
        <v/>
      </c>
      <c r="G11018" s="41" t="str">
        <f aca="false">IF(A11018="","",INDEX(P_Svc,F11018))</f>
        <v/>
      </c>
      <c r="H11018" s="41" t="str">
        <f aca="false">IF(A11018="","",INDEX(P_Zone,F11018))</f>
        <v/>
      </c>
      <c r="I11018" s="41" t="str">
        <f aca="false">IF(A11018="","",IF(D11018="Delivered",IF(B11018&lt;=INDEX(P_Due,F11018),1,0),0))</f>
        <v/>
      </c>
    </row>
    <row r="11019" customFormat="false" ht="15" hidden="false" customHeight="false" outlineLevel="0" collapsed="false">
      <c r="A11019" s="37"/>
      <c r="B11019" s="38"/>
      <c r="C11019" s="39"/>
      <c r="D11019" s="39"/>
      <c r="E11019" s="39"/>
      <c r="F11019" s="41" t="str">
        <f aca="false">IF(A11019="","",MATCH(A11019,P_ID,1))</f>
        <v/>
      </c>
      <c r="G11019" s="41" t="str">
        <f aca="false">IF(A11019="","",INDEX(P_Svc,F11019))</f>
        <v/>
      </c>
      <c r="H11019" s="41" t="str">
        <f aca="false">IF(A11019="","",INDEX(P_Zone,F11019))</f>
        <v/>
      </c>
      <c r="I11019" s="41" t="str">
        <f aca="false">IF(A11019="","",IF(D11019="Delivered",IF(B11019&lt;=INDEX(P_Due,F11019),1,0),0))</f>
        <v/>
      </c>
    </row>
    <row r="11020" customFormat="false" ht="15" hidden="false" customHeight="false" outlineLevel="0" collapsed="false">
      <c r="A11020" s="37"/>
      <c r="B11020" s="38"/>
      <c r="C11020" s="39"/>
      <c r="D11020" s="39"/>
      <c r="E11020" s="39"/>
      <c r="F11020" s="41" t="str">
        <f aca="false">IF(A11020="","",MATCH(A11020,P_ID,1))</f>
        <v/>
      </c>
      <c r="G11020" s="41" t="str">
        <f aca="false">IF(A11020="","",INDEX(P_Svc,F11020))</f>
        <v/>
      </c>
      <c r="H11020" s="41" t="str">
        <f aca="false">IF(A11020="","",INDEX(P_Zone,F11020))</f>
        <v/>
      </c>
      <c r="I11020" s="41" t="str">
        <f aca="false">IF(A11020="","",IF(D11020="Delivered",IF(B11020&lt;=INDEX(P_Due,F11020),1,0),0))</f>
        <v/>
      </c>
    </row>
    <row r="11021" customFormat="false" ht="15" hidden="false" customHeight="false" outlineLevel="0" collapsed="false">
      <c r="A11021" s="37"/>
      <c r="B11021" s="38"/>
      <c r="C11021" s="39"/>
      <c r="D11021" s="39"/>
      <c r="E11021" s="39"/>
      <c r="F11021" s="41" t="str">
        <f aca="false">IF(A11021="","",MATCH(A11021,P_ID,1))</f>
        <v/>
      </c>
      <c r="G11021" s="41" t="str">
        <f aca="false">IF(A11021="","",INDEX(P_Svc,F11021))</f>
        <v/>
      </c>
      <c r="H11021" s="41" t="str">
        <f aca="false">IF(A11021="","",INDEX(P_Zone,F11021))</f>
        <v/>
      </c>
      <c r="I11021" s="41" t="str">
        <f aca="false">IF(A11021="","",IF(D11021="Delivered",IF(B11021&lt;=INDEX(P_Due,F11021),1,0),0))</f>
        <v/>
      </c>
    </row>
    <row r="11022" customFormat="false" ht="15" hidden="false" customHeight="false" outlineLevel="0" collapsed="false">
      <c r="A11022" s="37"/>
      <c r="B11022" s="38"/>
      <c r="C11022" s="39"/>
      <c r="D11022" s="39"/>
      <c r="E11022" s="39"/>
      <c r="F11022" s="41" t="str">
        <f aca="false">IF(A11022="","",MATCH(A11022,P_ID,1))</f>
        <v/>
      </c>
      <c r="G11022" s="41" t="str">
        <f aca="false">IF(A11022="","",INDEX(P_Svc,F11022))</f>
        <v/>
      </c>
      <c r="H11022" s="41" t="str">
        <f aca="false">IF(A11022="","",INDEX(P_Zone,F11022))</f>
        <v/>
      </c>
      <c r="I11022" s="41" t="str">
        <f aca="false">IF(A11022="","",IF(D11022="Delivered",IF(B11022&lt;=INDEX(P_Due,F11022),1,0),0))</f>
        <v/>
      </c>
    </row>
    <row r="11023" customFormat="false" ht="15" hidden="false" customHeight="false" outlineLevel="0" collapsed="false">
      <c r="A11023" s="37"/>
      <c r="B11023" s="38"/>
      <c r="C11023" s="39"/>
      <c r="D11023" s="39"/>
      <c r="E11023" s="39"/>
      <c r="F11023" s="41" t="str">
        <f aca="false">IF(A11023="","",MATCH(A11023,P_ID,1))</f>
        <v/>
      </c>
      <c r="G11023" s="41" t="str">
        <f aca="false">IF(A11023="","",INDEX(P_Svc,F11023))</f>
        <v/>
      </c>
      <c r="H11023" s="41" t="str">
        <f aca="false">IF(A11023="","",INDEX(P_Zone,F11023))</f>
        <v/>
      </c>
      <c r="I11023" s="41" t="str">
        <f aca="false">IF(A11023="","",IF(D11023="Delivered",IF(B11023&lt;=INDEX(P_Due,F11023),1,0),0))</f>
        <v/>
      </c>
    </row>
    <row r="11024" customFormat="false" ht="15" hidden="false" customHeight="false" outlineLevel="0" collapsed="false">
      <c r="A11024" s="37"/>
      <c r="B11024" s="38"/>
      <c r="C11024" s="39"/>
      <c r="D11024" s="39"/>
      <c r="E11024" s="39"/>
      <c r="F11024" s="41" t="str">
        <f aca="false">IF(A11024="","",MATCH(A11024,P_ID,1))</f>
        <v/>
      </c>
      <c r="G11024" s="41" t="str">
        <f aca="false">IF(A11024="","",INDEX(P_Svc,F11024))</f>
        <v/>
      </c>
      <c r="H11024" s="41" t="str">
        <f aca="false">IF(A11024="","",INDEX(P_Zone,F11024))</f>
        <v/>
      </c>
      <c r="I11024" s="41" t="str">
        <f aca="false">IF(A11024="","",IF(D11024="Delivered",IF(B11024&lt;=INDEX(P_Due,F11024),1,0),0))</f>
        <v/>
      </c>
    </row>
    <row r="11025" customFormat="false" ht="15" hidden="false" customHeight="false" outlineLevel="0" collapsed="false">
      <c r="A11025" s="37"/>
      <c r="B11025" s="38"/>
      <c r="C11025" s="39"/>
      <c r="D11025" s="39"/>
      <c r="E11025" s="39"/>
      <c r="F11025" s="41" t="str">
        <f aca="false">IF(A11025="","",MATCH(A11025,P_ID,1))</f>
        <v/>
      </c>
      <c r="G11025" s="41" t="str">
        <f aca="false">IF(A11025="","",INDEX(P_Svc,F11025))</f>
        <v/>
      </c>
      <c r="H11025" s="41" t="str">
        <f aca="false">IF(A11025="","",INDEX(P_Zone,F11025))</f>
        <v/>
      </c>
      <c r="I11025" s="41" t="str">
        <f aca="false">IF(A11025="","",IF(D11025="Delivered",IF(B11025&lt;=INDEX(P_Due,F11025),1,0),0))</f>
        <v/>
      </c>
    </row>
    <row r="11026" customFormat="false" ht="15" hidden="false" customHeight="false" outlineLevel="0" collapsed="false">
      <c r="A11026" s="37"/>
      <c r="B11026" s="38"/>
      <c r="C11026" s="39"/>
      <c r="D11026" s="39"/>
      <c r="E11026" s="39"/>
      <c r="F11026" s="41" t="str">
        <f aca="false">IF(A11026="","",MATCH(A11026,P_ID,1))</f>
        <v/>
      </c>
      <c r="G11026" s="41" t="str">
        <f aca="false">IF(A11026="","",INDEX(P_Svc,F11026))</f>
        <v/>
      </c>
      <c r="H11026" s="41" t="str">
        <f aca="false">IF(A11026="","",INDEX(P_Zone,F11026))</f>
        <v/>
      </c>
      <c r="I11026" s="41" t="str">
        <f aca="false">IF(A11026="","",IF(D11026="Delivered",IF(B11026&lt;=INDEX(P_Due,F11026),1,0),0))</f>
        <v/>
      </c>
    </row>
    <row r="11027" customFormat="false" ht="15" hidden="false" customHeight="false" outlineLevel="0" collapsed="false">
      <c r="A11027" s="37"/>
      <c r="B11027" s="38"/>
      <c r="C11027" s="39"/>
      <c r="D11027" s="39"/>
      <c r="E11027" s="39"/>
      <c r="F11027" s="41" t="str">
        <f aca="false">IF(A11027="","",MATCH(A11027,P_ID,1))</f>
        <v/>
      </c>
      <c r="G11027" s="41" t="str">
        <f aca="false">IF(A11027="","",INDEX(P_Svc,F11027))</f>
        <v/>
      </c>
      <c r="H11027" s="41" t="str">
        <f aca="false">IF(A11027="","",INDEX(P_Zone,F11027))</f>
        <v/>
      </c>
      <c r="I11027" s="41" t="str">
        <f aca="false">IF(A11027="","",IF(D11027="Delivered",IF(B11027&lt;=INDEX(P_Due,F11027),1,0),0))</f>
        <v/>
      </c>
    </row>
    <row r="11028" customFormat="false" ht="15" hidden="false" customHeight="false" outlineLevel="0" collapsed="false">
      <c r="A11028" s="37"/>
      <c r="B11028" s="38"/>
      <c r="C11028" s="39"/>
      <c r="D11028" s="39"/>
      <c r="E11028" s="39"/>
      <c r="F11028" s="41" t="str">
        <f aca="false">IF(A11028="","",MATCH(A11028,P_ID,1))</f>
        <v/>
      </c>
      <c r="G11028" s="41" t="str">
        <f aca="false">IF(A11028="","",INDEX(P_Svc,F11028))</f>
        <v/>
      </c>
      <c r="H11028" s="41" t="str">
        <f aca="false">IF(A11028="","",INDEX(P_Zone,F11028))</f>
        <v/>
      </c>
      <c r="I11028" s="41" t="str">
        <f aca="false">IF(A11028="","",IF(D11028="Delivered",IF(B11028&lt;=INDEX(P_Due,F11028),1,0),0))</f>
        <v/>
      </c>
    </row>
    <row r="11029" customFormat="false" ht="15" hidden="false" customHeight="false" outlineLevel="0" collapsed="false">
      <c r="A11029" s="37"/>
      <c r="B11029" s="38"/>
      <c r="C11029" s="39"/>
      <c r="D11029" s="39"/>
      <c r="E11029" s="39"/>
      <c r="F11029" s="41" t="str">
        <f aca="false">IF(A11029="","",MATCH(A11029,P_ID,1))</f>
        <v/>
      </c>
      <c r="G11029" s="41" t="str">
        <f aca="false">IF(A11029="","",INDEX(P_Svc,F11029))</f>
        <v/>
      </c>
      <c r="H11029" s="41" t="str">
        <f aca="false">IF(A11029="","",INDEX(P_Zone,F11029))</f>
        <v/>
      </c>
      <c r="I11029" s="41" t="str">
        <f aca="false">IF(A11029="","",IF(D11029="Delivered",IF(B11029&lt;=INDEX(P_Due,F11029),1,0),0))</f>
        <v/>
      </c>
    </row>
    <row r="11030" customFormat="false" ht="15" hidden="false" customHeight="false" outlineLevel="0" collapsed="false">
      <c r="A11030" s="37"/>
      <c r="B11030" s="38"/>
      <c r="C11030" s="39"/>
      <c r="D11030" s="39"/>
      <c r="E11030" s="39"/>
      <c r="F11030" s="41" t="str">
        <f aca="false">IF(A11030="","",MATCH(A11030,P_ID,1))</f>
        <v/>
      </c>
      <c r="G11030" s="41" t="str">
        <f aca="false">IF(A11030="","",INDEX(P_Svc,F11030))</f>
        <v/>
      </c>
      <c r="H11030" s="41" t="str">
        <f aca="false">IF(A11030="","",INDEX(P_Zone,F11030))</f>
        <v/>
      </c>
      <c r="I11030" s="41" t="str">
        <f aca="false">IF(A11030="","",IF(D11030="Delivered",IF(B11030&lt;=INDEX(P_Due,F11030),1,0),0))</f>
        <v/>
      </c>
    </row>
    <row r="11031" customFormat="false" ht="15" hidden="false" customHeight="false" outlineLevel="0" collapsed="false">
      <c r="A11031" s="37"/>
      <c r="B11031" s="38"/>
      <c r="C11031" s="39"/>
      <c r="D11031" s="39"/>
      <c r="E11031" s="39"/>
      <c r="F11031" s="41" t="str">
        <f aca="false">IF(A11031="","",MATCH(A11031,P_ID,1))</f>
        <v/>
      </c>
      <c r="G11031" s="41" t="str">
        <f aca="false">IF(A11031="","",INDEX(P_Svc,F11031))</f>
        <v/>
      </c>
      <c r="H11031" s="41" t="str">
        <f aca="false">IF(A11031="","",INDEX(P_Zone,F11031))</f>
        <v/>
      </c>
      <c r="I11031" s="41" t="str">
        <f aca="false">IF(A11031="","",IF(D11031="Delivered",IF(B11031&lt;=INDEX(P_Due,F11031),1,0),0))</f>
        <v/>
      </c>
    </row>
    <row r="11032" customFormat="false" ht="15" hidden="false" customHeight="false" outlineLevel="0" collapsed="false">
      <c r="A11032" s="37"/>
      <c r="B11032" s="38"/>
      <c r="C11032" s="39"/>
      <c r="D11032" s="39"/>
      <c r="E11032" s="39"/>
      <c r="F11032" s="41" t="str">
        <f aca="false">IF(A11032="","",MATCH(A11032,P_ID,1))</f>
        <v/>
      </c>
      <c r="G11032" s="41" t="str">
        <f aca="false">IF(A11032="","",INDEX(P_Svc,F11032))</f>
        <v/>
      </c>
      <c r="H11032" s="41" t="str">
        <f aca="false">IF(A11032="","",INDEX(P_Zone,F11032))</f>
        <v/>
      </c>
      <c r="I11032" s="41" t="str">
        <f aca="false">IF(A11032="","",IF(D11032="Delivered",IF(B11032&lt;=INDEX(P_Due,F11032),1,0),0))</f>
        <v/>
      </c>
    </row>
    <row r="11033" customFormat="false" ht="15" hidden="false" customHeight="false" outlineLevel="0" collapsed="false">
      <c r="A11033" s="37"/>
      <c r="B11033" s="38"/>
      <c r="C11033" s="39"/>
      <c r="D11033" s="39"/>
      <c r="E11033" s="39"/>
      <c r="F11033" s="41" t="str">
        <f aca="false">IF(A11033="","",MATCH(A11033,P_ID,1))</f>
        <v/>
      </c>
      <c r="G11033" s="41" t="str">
        <f aca="false">IF(A11033="","",INDEX(P_Svc,F11033))</f>
        <v/>
      </c>
      <c r="H11033" s="41" t="str">
        <f aca="false">IF(A11033="","",INDEX(P_Zone,F11033))</f>
        <v/>
      </c>
      <c r="I11033" s="41" t="str">
        <f aca="false">IF(A11033="","",IF(D11033="Delivered",IF(B11033&lt;=INDEX(P_Due,F11033),1,0),0))</f>
        <v/>
      </c>
    </row>
    <row r="11034" customFormat="false" ht="15" hidden="false" customHeight="false" outlineLevel="0" collapsed="false">
      <c r="A11034" s="37"/>
      <c r="B11034" s="38"/>
      <c r="C11034" s="39"/>
      <c r="D11034" s="39"/>
      <c r="E11034" s="39"/>
      <c r="F11034" s="41" t="str">
        <f aca="false">IF(A11034="","",MATCH(A11034,P_ID,1))</f>
        <v/>
      </c>
      <c r="G11034" s="41" t="str">
        <f aca="false">IF(A11034="","",INDEX(P_Svc,F11034))</f>
        <v/>
      </c>
      <c r="H11034" s="41" t="str">
        <f aca="false">IF(A11034="","",INDEX(P_Zone,F11034))</f>
        <v/>
      </c>
      <c r="I11034" s="41" t="str">
        <f aca="false">IF(A11034="","",IF(D11034="Delivered",IF(B11034&lt;=INDEX(P_Due,F11034),1,0),0))</f>
        <v/>
      </c>
    </row>
    <row r="11035" customFormat="false" ht="15" hidden="false" customHeight="false" outlineLevel="0" collapsed="false">
      <c r="A11035" s="37"/>
      <c r="B11035" s="38"/>
      <c r="C11035" s="39"/>
      <c r="D11035" s="39"/>
      <c r="E11035" s="39"/>
      <c r="F11035" s="41" t="str">
        <f aca="false">IF(A11035="","",MATCH(A11035,P_ID,1))</f>
        <v/>
      </c>
      <c r="G11035" s="41" t="str">
        <f aca="false">IF(A11035="","",INDEX(P_Svc,F11035))</f>
        <v/>
      </c>
      <c r="H11035" s="41" t="str">
        <f aca="false">IF(A11035="","",INDEX(P_Zone,F11035))</f>
        <v/>
      </c>
      <c r="I11035" s="41" t="str">
        <f aca="false">IF(A11035="","",IF(D11035="Delivered",IF(B11035&lt;=INDEX(P_Due,F11035),1,0),0))</f>
        <v/>
      </c>
    </row>
    <row r="11036" customFormat="false" ht="15" hidden="false" customHeight="false" outlineLevel="0" collapsed="false">
      <c r="A11036" s="37"/>
      <c r="B11036" s="38"/>
      <c r="C11036" s="39"/>
      <c r="D11036" s="39"/>
      <c r="E11036" s="39"/>
      <c r="F11036" s="41" t="str">
        <f aca="false">IF(A11036="","",MATCH(A11036,P_ID,1))</f>
        <v/>
      </c>
      <c r="G11036" s="41" t="str">
        <f aca="false">IF(A11036="","",INDEX(P_Svc,F11036))</f>
        <v/>
      </c>
      <c r="H11036" s="41" t="str">
        <f aca="false">IF(A11036="","",INDEX(P_Zone,F11036))</f>
        <v/>
      </c>
      <c r="I11036" s="41" t="str">
        <f aca="false">IF(A11036="","",IF(D11036="Delivered",IF(B11036&lt;=INDEX(P_Due,F11036),1,0),0))</f>
        <v/>
      </c>
    </row>
    <row r="11037" customFormat="false" ht="15" hidden="false" customHeight="false" outlineLevel="0" collapsed="false">
      <c r="A11037" s="37"/>
      <c r="B11037" s="38"/>
      <c r="C11037" s="39"/>
      <c r="D11037" s="39"/>
      <c r="E11037" s="39"/>
      <c r="F11037" s="41" t="str">
        <f aca="false">IF(A11037="","",MATCH(A11037,P_ID,1))</f>
        <v/>
      </c>
      <c r="G11037" s="41" t="str">
        <f aca="false">IF(A11037="","",INDEX(P_Svc,F11037))</f>
        <v/>
      </c>
      <c r="H11037" s="41" t="str">
        <f aca="false">IF(A11037="","",INDEX(P_Zone,F11037))</f>
        <v/>
      </c>
      <c r="I11037" s="41" t="str">
        <f aca="false">IF(A11037="","",IF(D11037="Delivered",IF(B11037&lt;=INDEX(P_Due,F11037),1,0),0))</f>
        <v/>
      </c>
    </row>
    <row r="11038" customFormat="false" ht="15" hidden="false" customHeight="false" outlineLevel="0" collapsed="false">
      <c r="A11038" s="37"/>
      <c r="B11038" s="38"/>
      <c r="C11038" s="39"/>
      <c r="D11038" s="39"/>
      <c r="E11038" s="39"/>
      <c r="F11038" s="41" t="str">
        <f aca="false">IF(A11038="","",MATCH(A11038,P_ID,1))</f>
        <v/>
      </c>
      <c r="G11038" s="41" t="str">
        <f aca="false">IF(A11038="","",INDEX(P_Svc,F11038))</f>
        <v/>
      </c>
      <c r="H11038" s="41" t="str">
        <f aca="false">IF(A11038="","",INDEX(P_Zone,F11038))</f>
        <v/>
      </c>
      <c r="I11038" s="41" t="str">
        <f aca="false">IF(A11038="","",IF(D11038="Delivered",IF(B11038&lt;=INDEX(P_Due,F11038),1,0),0))</f>
        <v/>
      </c>
    </row>
    <row r="11039" customFormat="false" ht="15" hidden="false" customHeight="false" outlineLevel="0" collapsed="false">
      <c r="A11039" s="37"/>
      <c r="B11039" s="38"/>
      <c r="C11039" s="39"/>
      <c r="D11039" s="39"/>
      <c r="E11039" s="39"/>
      <c r="F11039" s="41" t="str">
        <f aca="false">IF(A11039="","",MATCH(A11039,P_ID,1))</f>
        <v/>
      </c>
      <c r="G11039" s="41" t="str">
        <f aca="false">IF(A11039="","",INDEX(P_Svc,F11039))</f>
        <v/>
      </c>
      <c r="H11039" s="41" t="str">
        <f aca="false">IF(A11039="","",INDEX(P_Zone,F11039))</f>
        <v/>
      </c>
      <c r="I11039" s="41" t="str">
        <f aca="false">IF(A11039="","",IF(D11039="Delivered",IF(B11039&lt;=INDEX(P_Due,F11039),1,0),0))</f>
        <v/>
      </c>
    </row>
    <row r="11040" customFormat="false" ht="15" hidden="false" customHeight="false" outlineLevel="0" collapsed="false">
      <c r="A11040" s="37"/>
      <c r="B11040" s="38"/>
      <c r="C11040" s="39"/>
      <c r="D11040" s="39"/>
      <c r="E11040" s="39"/>
      <c r="F11040" s="41" t="str">
        <f aca="false">IF(A11040="","",MATCH(A11040,P_ID,1))</f>
        <v/>
      </c>
      <c r="G11040" s="41" t="str">
        <f aca="false">IF(A11040="","",INDEX(P_Svc,F11040))</f>
        <v/>
      </c>
      <c r="H11040" s="41" t="str">
        <f aca="false">IF(A11040="","",INDEX(P_Zone,F11040))</f>
        <v/>
      </c>
      <c r="I11040" s="41" t="str">
        <f aca="false">IF(A11040="","",IF(D11040="Delivered",IF(B11040&lt;=INDEX(P_Due,F11040),1,0),0))</f>
        <v/>
      </c>
    </row>
    <row r="11041" customFormat="false" ht="15" hidden="false" customHeight="false" outlineLevel="0" collapsed="false">
      <c r="A11041" s="37"/>
      <c r="B11041" s="38"/>
      <c r="C11041" s="39"/>
      <c r="D11041" s="39"/>
      <c r="E11041" s="39"/>
      <c r="F11041" s="41" t="str">
        <f aca="false">IF(A11041="","",MATCH(A11041,P_ID,1))</f>
        <v/>
      </c>
      <c r="G11041" s="41" t="str">
        <f aca="false">IF(A11041="","",INDEX(P_Svc,F11041))</f>
        <v/>
      </c>
      <c r="H11041" s="41" t="str">
        <f aca="false">IF(A11041="","",INDEX(P_Zone,F11041))</f>
        <v/>
      </c>
      <c r="I11041" s="41" t="str">
        <f aca="false">IF(A11041="","",IF(D11041="Delivered",IF(B11041&lt;=INDEX(P_Due,F11041),1,0),0))</f>
        <v/>
      </c>
    </row>
    <row r="11042" customFormat="false" ht="15" hidden="false" customHeight="false" outlineLevel="0" collapsed="false">
      <c r="A11042" s="37"/>
      <c r="B11042" s="38"/>
      <c r="C11042" s="39"/>
      <c r="D11042" s="39"/>
      <c r="E11042" s="39"/>
      <c r="F11042" s="41" t="str">
        <f aca="false">IF(A11042="","",MATCH(A11042,P_ID,1))</f>
        <v/>
      </c>
      <c r="G11042" s="41" t="str">
        <f aca="false">IF(A11042="","",INDEX(P_Svc,F11042))</f>
        <v/>
      </c>
      <c r="H11042" s="41" t="str">
        <f aca="false">IF(A11042="","",INDEX(P_Zone,F11042))</f>
        <v/>
      </c>
      <c r="I11042" s="41" t="str">
        <f aca="false">IF(A11042="","",IF(D11042="Delivered",IF(B11042&lt;=INDEX(P_Due,F11042),1,0),0))</f>
        <v/>
      </c>
    </row>
    <row r="11043" customFormat="false" ht="15" hidden="false" customHeight="false" outlineLevel="0" collapsed="false">
      <c r="A11043" s="37"/>
      <c r="B11043" s="38"/>
      <c r="C11043" s="39"/>
      <c r="D11043" s="39"/>
      <c r="E11043" s="39"/>
      <c r="F11043" s="41" t="str">
        <f aca="false">IF(A11043="","",MATCH(A11043,P_ID,1))</f>
        <v/>
      </c>
      <c r="G11043" s="41" t="str">
        <f aca="false">IF(A11043="","",INDEX(P_Svc,F11043))</f>
        <v/>
      </c>
      <c r="H11043" s="41" t="str">
        <f aca="false">IF(A11043="","",INDEX(P_Zone,F11043))</f>
        <v/>
      </c>
      <c r="I11043" s="41" t="str">
        <f aca="false">IF(A11043="","",IF(D11043="Delivered",IF(B11043&lt;=INDEX(P_Due,F11043),1,0),0))</f>
        <v/>
      </c>
    </row>
    <row r="11044" customFormat="false" ht="15" hidden="false" customHeight="false" outlineLevel="0" collapsed="false">
      <c r="A11044" s="37"/>
      <c r="B11044" s="38"/>
      <c r="C11044" s="39"/>
      <c r="D11044" s="39"/>
      <c r="E11044" s="39"/>
      <c r="F11044" s="41" t="str">
        <f aca="false">IF(A11044="","",MATCH(A11044,P_ID,1))</f>
        <v/>
      </c>
      <c r="G11044" s="41" t="str">
        <f aca="false">IF(A11044="","",INDEX(P_Svc,F11044))</f>
        <v/>
      </c>
      <c r="H11044" s="41" t="str">
        <f aca="false">IF(A11044="","",INDEX(P_Zone,F11044))</f>
        <v/>
      </c>
      <c r="I11044" s="41" t="str">
        <f aca="false">IF(A11044="","",IF(D11044="Delivered",IF(B11044&lt;=INDEX(P_Due,F11044),1,0),0))</f>
        <v/>
      </c>
    </row>
    <row r="11045" customFormat="false" ht="15" hidden="false" customHeight="false" outlineLevel="0" collapsed="false">
      <c r="A11045" s="37"/>
      <c r="B11045" s="38"/>
      <c r="C11045" s="39"/>
      <c r="D11045" s="39"/>
      <c r="E11045" s="39"/>
      <c r="F11045" s="41" t="str">
        <f aca="false">IF(A11045="","",MATCH(A11045,P_ID,1))</f>
        <v/>
      </c>
      <c r="G11045" s="41" t="str">
        <f aca="false">IF(A11045="","",INDEX(P_Svc,F11045))</f>
        <v/>
      </c>
      <c r="H11045" s="41" t="str">
        <f aca="false">IF(A11045="","",INDEX(P_Zone,F11045))</f>
        <v/>
      </c>
      <c r="I11045" s="41" t="str">
        <f aca="false">IF(A11045="","",IF(D11045="Delivered",IF(B11045&lt;=INDEX(P_Due,F11045),1,0),0))</f>
        <v/>
      </c>
    </row>
    <row r="11046" customFormat="false" ht="15" hidden="false" customHeight="false" outlineLevel="0" collapsed="false">
      <c r="A11046" s="37"/>
      <c r="B11046" s="38"/>
      <c r="C11046" s="39"/>
      <c r="D11046" s="39"/>
      <c r="E11046" s="39"/>
      <c r="F11046" s="41" t="str">
        <f aca="false">IF(A11046="","",MATCH(A11046,P_ID,1))</f>
        <v/>
      </c>
      <c r="G11046" s="41" t="str">
        <f aca="false">IF(A11046="","",INDEX(P_Svc,F11046))</f>
        <v/>
      </c>
      <c r="H11046" s="41" t="str">
        <f aca="false">IF(A11046="","",INDEX(P_Zone,F11046))</f>
        <v/>
      </c>
      <c r="I11046" s="41" t="str">
        <f aca="false">IF(A11046="","",IF(D11046="Delivered",IF(B11046&lt;=INDEX(P_Due,F11046),1,0),0))</f>
        <v/>
      </c>
    </row>
    <row r="11047" customFormat="false" ht="15" hidden="false" customHeight="false" outlineLevel="0" collapsed="false">
      <c r="A11047" s="37"/>
      <c r="B11047" s="38"/>
      <c r="C11047" s="39"/>
      <c r="D11047" s="39"/>
      <c r="E11047" s="39"/>
      <c r="F11047" s="41" t="str">
        <f aca="false">IF(A11047="","",MATCH(A11047,P_ID,1))</f>
        <v/>
      </c>
      <c r="G11047" s="41" t="str">
        <f aca="false">IF(A11047="","",INDEX(P_Svc,F11047))</f>
        <v/>
      </c>
      <c r="H11047" s="41" t="str">
        <f aca="false">IF(A11047="","",INDEX(P_Zone,F11047))</f>
        <v/>
      </c>
      <c r="I11047" s="41" t="str">
        <f aca="false">IF(A11047="","",IF(D11047="Delivered",IF(B11047&lt;=INDEX(P_Due,F11047),1,0),0))</f>
        <v/>
      </c>
    </row>
    <row r="11048" customFormat="false" ht="15" hidden="false" customHeight="false" outlineLevel="0" collapsed="false">
      <c r="A11048" s="37"/>
      <c r="B11048" s="38"/>
      <c r="C11048" s="39"/>
      <c r="D11048" s="39"/>
      <c r="E11048" s="39"/>
      <c r="F11048" s="41" t="str">
        <f aca="false">IF(A11048="","",MATCH(A11048,P_ID,1))</f>
        <v/>
      </c>
      <c r="G11048" s="41" t="str">
        <f aca="false">IF(A11048="","",INDEX(P_Svc,F11048))</f>
        <v/>
      </c>
      <c r="H11048" s="41" t="str">
        <f aca="false">IF(A11048="","",INDEX(P_Zone,F11048))</f>
        <v/>
      </c>
      <c r="I11048" s="41" t="str">
        <f aca="false">IF(A11048="","",IF(D11048="Delivered",IF(B11048&lt;=INDEX(P_Due,F11048),1,0),0))</f>
        <v/>
      </c>
    </row>
    <row r="11049" customFormat="false" ht="15" hidden="false" customHeight="false" outlineLevel="0" collapsed="false">
      <c r="A11049" s="37"/>
      <c r="B11049" s="38"/>
      <c r="C11049" s="39"/>
      <c r="D11049" s="39"/>
      <c r="E11049" s="39"/>
      <c r="F11049" s="41" t="str">
        <f aca="false">IF(A11049="","",MATCH(A11049,P_ID,1))</f>
        <v/>
      </c>
      <c r="G11049" s="41" t="str">
        <f aca="false">IF(A11049="","",INDEX(P_Svc,F11049))</f>
        <v/>
      </c>
      <c r="H11049" s="41" t="str">
        <f aca="false">IF(A11049="","",INDEX(P_Zone,F11049))</f>
        <v/>
      </c>
      <c r="I11049" s="41" t="str">
        <f aca="false">IF(A11049="","",IF(D11049="Delivered",IF(B11049&lt;=INDEX(P_Due,F11049),1,0),0))</f>
        <v/>
      </c>
    </row>
    <row r="11050" customFormat="false" ht="15" hidden="false" customHeight="false" outlineLevel="0" collapsed="false">
      <c r="A11050" s="37"/>
      <c r="B11050" s="38"/>
      <c r="C11050" s="39"/>
      <c r="D11050" s="39"/>
      <c r="E11050" s="39"/>
      <c r="F11050" s="41" t="str">
        <f aca="false">IF(A11050="","",MATCH(A11050,P_ID,1))</f>
        <v/>
      </c>
      <c r="G11050" s="41" t="str">
        <f aca="false">IF(A11050="","",INDEX(P_Svc,F11050))</f>
        <v/>
      </c>
      <c r="H11050" s="41" t="str">
        <f aca="false">IF(A11050="","",INDEX(P_Zone,F11050))</f>
        <v/>
      </c>
      <c r="I11050" s="41" t="str">
        <f aca="false">IF(A11050="","",IF(D11050="Delivered",IF(B11050&lt;=INDEX(P_Due,F11050),1,0),0))</f>
        <v/>
      </c>
    </row>
    <row r="11051" customFormat="false" ht="15" hidden="false" customHeight="false" outlineLevel="0" collapsed="false">
      <c r="A11051" s="37"/>
      <c r="B11051" s="38"/>
      <c r="C11051" s="39"/>
      <c r="D11051" s="39"/>
      <c r="E11051" s="39"/>
      <c r="F11051" s="41" t="str">
        <f aca="false">IF(A11051="","",MATCH(A11051,P_ID,1))</f>
        <v/>
      </c>
      <c r="G11051" s="41" t="str">
        <f aca="false">IF(A11051="","",INDEX(P_Svc,F11051))</f>
        <v/>
      </c>
      <c r="H11051" s="41" t="str">
        <f aca="false">IF(A11051="","",INDEX(P_Zone,F11051))</f>
        <v/>
      </c>
      <c r="I11051" s="41" t="str">
        <f aca="false">IF(A11051="","",IF(D11051="Delivered",IF(B11051&lt;=INDEX(P_Due,F11051),1,0),0))</f>
        <v/>
      </c>
    </row>
    <row r="11052" customFormat="false" ht="15" hidden="false" customHeight="false" outlineLevel="0" collapsed="false">
      <c r="A11052" s="37"/>
      <c r="B11052" s="38"/>
      <c r="C11052" s="39"/>
      <c r="D11052" s="39"/>
      <c r="E11052" s="39"/>
      <c r="F11052" s="41" t="str">
        <f aca="false">IF(A11052="","",MATCH(A11052,P_ID,1))</f>
        <v/>
      </c>
      <c r="G11052" s="41" t="str">
        <f aca="false">IF(A11052="","",INDEX(P_Svc,F11052))</f>
        <v/>
      </c>
      <c r="H11052" s="41" t="str">
        <f aca="false">IF(A11052="","",INDEX(P_Zone,F11052))</f>
        <v/>
      </c>
      <c r="I11052" s="41" t="str">
        <f aca="false">IF(A11052="","",IF(D11052="Delivered",IF(B11052&lt;=INDEX(P_Due,F11052),1,0),0))</f>
        <v/>
      </c>
    </row>
    <row r="11053" customFormat="false" ht="15" hidden="false" customHeight="false" outlineLevel="0" collapsed="false">
      <c r="A11053" s="37"/>
      <c r="B11053" s="38"/>
      <c r="C11053" s="39"/>
      <c r="D11053" s="39"/>
      <c r="E11053" s="39"/>
      <c r="F11053" s="41" t="str">
        <f aca="false">IF(A11053="","",MATCH(A11053,P_ID,1))</f>
        <v/>
      </c>
      <c r="G11053" s="41" t="str">
        <f aca="false">IF(A11053="","",INDEX(P_Svc,F11053))</f>
        <v/>
      </c>
      <c r="H11053" s="41" t="str">
        <f aca="false">IF(A11053="","",INDEX(P_Zone,F11053))</f>
        <v/>
      </c>
      <c r="I11053" s="41" t="str">
        <f aca="false">IF(A11053="","",IF(D11053="Delivered",IF(B11053&lt;=INDEX(P_Due,F11053),1,0),0))</f>
        <v/>
      </c>
    </row>
    <row r="11054" customFormat="false" ht="15" hidden="false" customHeight="false" outlineLevel="0" collapsed="false">
      <c r="A11054" s="37"/>
      <c r="B11054" s="38"/>
      <c r="C11054" s="39"/>
      <c r="D11054" s="39"/>
      <c r="E11054" s="39"/>
      <c r="F11054" s="41" t="str">
        <f aca="false">IF(A11054="","",MATCH(A11054,P_ID,1))</f>
        <v/>
      </c>
      <c r="G11054" s="41" t="str">
        <f aca="false">IF(A11054="","",INDEX(P_Svc,F11054))</f>
        <v/>
      </c>
      <c r="H11054" s="41" t="str">
        <f aca="false">IF(A11054="","",INDEX(P_Zone,F11054))</f>
        <v/>
      </c>
      <c r="I11054" s="41" t="str">
        <f aca="false">IF(A11054="","",IF(D11054="Delivered",IF(B11054&lt;=INDEX(P_Due,F11054),1,0),0))</f>
        <v/>
      </c>
    </row>
    <row r="11055" customFormat="false" ht="15" hidden="false" customHeight="false" outlineLevel="0" collapsed="false">
      <c r="A11055" s="37"/>
      <c r="B11055" s="38"/>
      <c r="C11055" s="39"/>
      <c r="D11055" s="39"/>
      <c r="E11055" s="39"/>
      <c r="F11055" s="41" t="str">
        <f aca="false">IF(A11055="","",MATCH(A11055,P_ID,1))</f>
        <v/>
      </c>
      <c r="G11055" s="41" t="str">
        <f aca="false">IF(A11055="","",INDEX(P_Svc,F11055))</f>
        <v/>
      </c>
      <c r="H11055" s="41" t="str">
        <f aca="false">IF(A11055="","",INDEX(P_Zone,F11055))</f>
        <v/>
      </c>
      <c r="I11055" s="41" t="str">
        <f aca="false">IF(A11055="","",IF(D11055="Delivered",IF(B11055&lt;=INDEX(P_Due,F11055),1,0),0))</f>
        <v/>
      </c>
    </row>
    <row r="11056" customFormat="false" ht="15" hidden="false" customHeight="false" outlineLevel="0" collapsed="false">
      <c r="A11056" s="37"/>
      <c r="B11056" s="38"/>
      <c r="C11056" s="39"/>
      <c r="D11056" s="39"/>
      <c r="E11056" s="39"/>
      <c r="F11056" s="41" t="str">
        <f aca="false">IF(A11056="","",MATCH(A11056,P_ID,1))</f>
        <v/>
      </c>
      <c r="G11056" s="41" t="str">
        <f aca="false">IF(A11056="","",INDEX(P_Svc,F11056))</f>
        <v/>
      </c>
      <c r="H11056" s="41" t="str">
        <f aca="false">IF(A11056="","",INDEX(P_Zone,F11056))</f>
        <v/>
      </c>
      <c r="I11056" s="41" t="str">
        <f aca="false">IF(A11056="","",IF(D11056="Delivered",IF(B11056&lt;=INDEX(P_Due,F11056),1,0),0))</f>
        <v/>
      </c>
    </row>
    <row r="11057" customFormat="false" ht="15" hidden="false" customHeight="false" outlineLevel="0" collapsed="false">
      <c r="A11057" s="37"/>
      <c r="B11057" s="38"/>
      <c r="C11057" s="39"/>
      <c r="D11057" s="39"/>
      <c r="E11057" s="39"/>
      <c r="F11057" s="41" t="str">
        <f aca="false">IF(A11057="","",MATCH(A11057,P_ID,1))</f>
        <v/>
      </c>
      <c r="G11057" s="41" t="str">
        <f aca="false">IF(A11057="","",INDEX(P_Svc,F11057))</f>
        <v/>
      </c>
      <c r="H11057" s="41" t="str">
        <f aca="false">IF(A11057="","",INDEX(P_Zone,F11057))</f>
        <v/>
      </c>
      <c r="I11057" s="41" t="str">
        <f aca="false">IF(A11057="","",IF(D11057="Delivered",IF(B11057&lt;=INDEX(P_Due,F11057),1,0),0))</f>
        <v/>
      </c>
    </row>
    <row r="11058" customFormat="false" ht="15" hidden="false" customHeight="false" outlineLevel="0" collapsed="false">
      <c r="A11058" s="37"/>
      <c r="B11058" s="38"/>
      <c r="C11058" s="39"/>
      <c r="D11058" s="39"/>
      <c r="E11058" s="39"/>
      <c r="F11058" s="41" t="str">
        <f aca="false">IF(A11058="","",MATCH(A11058,P_ID,1))</f>
        <v/>
      </c>
      <c r="G11058" s="41" t="str">
        <f aca="false">IF(A11058="","",INDEX(P_Svc,F11058))</f>
        <v/>
      </c>
      <c r="H11058" s="41" t="str">
        <f aca="false">IF(A11058="","",INDEX(P_Zone,F11058))</f>
        <v/>
      </c>
      <c r="I11058" s="41" t="str">
        <f aca="false">IF(A11058="","",IF(D11058="Delivered",IF(B11058&lt;=INDEX(P_Due,F11058),1,0),0))</f>
        <v/>
      </c>
    </row>
    <row r="11059" customFormat="false" ht="15" hidden="false" customHeight="false" outlineLevel="0" collapsed="false">
      <c r="A11059" s="37"/>
      <c r="B11059" s="38"/>
      <c r="C11059" s="39"/>
      <c r="D11059" s="39"/>
      <c r="E11059" s="39"/>
      <c r="F11059" s="41" t="str">
        <f aca="false">IF(A11059="","",MATCH(A11059,P_ID,1))</f>
        <v/>
      </c>
      <c r="G11059" s="41" t="str">
        <f aca="false">IF(A11059="","",INDEX(P_Svc,F11059))</f>
        <v/>
      </c>
      <c r="H11059" s="41" t="str">
        <f aca="false">IF(A11059="","",INDEX(P_Zone,F11059))</f>
        <v/>
      </c>
      <c r="I11059" s="41" t="str">
        <f aca="false">IF(A11059="","",IF(D11059="Delivered",IF(B11059&lt;=INDEX(P_Due,F11059),1,0),0))</f>
        <v/>
      </c>
    </row>
    <row r="11060" customFormat="false" ht="15" hidden="false" customHeight="false" outlineLevel="0" collapsed="false">
      <c r="A11060" s="37"/>
      <c r="B11060" s="38"/>
      <c r="C11060" s="39"/>
      <c r="D11060" s="39"/>
      <c r="E11060" s="39"/>
      <c r="F11060" s="41" t="str">
        <f aca="false">IF(A11060="","",MATCH(A11060,P_ID,1))</f>
        <v/>
      </c>
      <c r="G11060" s="41" t="str">
        <f aca="false">IF(A11060="","",INDEX(P_Svc,F11060))</f>
        <v/>
      </c>
      <c r="H11060" s="41" t="str">
        <f aca="false">IF(A11060="","",INDEX(P_Zone,F11060))</f>
        <v/>
      </c>
      <c r="I11060" s="41" t="str">
        <f aca="false">IF(A11060="","",IF(D11060="Delivered",IF(B11060&lt;=INDEX(P_Due,F11060),1,0),0))</f>
        <v/>
      </c>
    </row>
    <row r="11061" customFormat="false" ht="15" hidden="false" customHeight="false" outlineLevel="0" collapsed="false">
      <c r="A11061" s="37"/>
      <c r="B11061" s="38"/>
      <c r="C11061" s="39"/>
      <c r="D11061" s="39"/>
      <c r="E11061" s="39"/>
      <c r="F11061" s="41" t="str">
        <f aca="false">IF(A11061="","",MATCH(A11061,P_ID,1))</f>
        <v/>
      </c>
      <c r="G11061" s="41" t="str">
        <f aca="false">IF(A11061="","",INDEX(P_Svc,F11061))</f>
        <v/>
      </c>
      <c r="H11061" s="41" t="str">
        <f aca="false">IF(A11061="","",INDEX(P_Zone,F11061))</f>
        <v/>
      </c>
      <c r="I11061" s="41" t="str">
        <f aca="false">IF(A11061="","",IF(D11061="Delivered",IF(B11061&lt;=INDEX(P_Due,F11061),1,0),0))</f>
        <v/>
      </c>
    </row>
    <row r="11062" customFormat="false" ht="15" hidden="false" customHeight="false" outlineLevel="0" collapsed="false">
      <c r="A11062" s="37"/>
      <c r="B11062" s="38"/>
      <c r="C11062" s="39"/>
      <c r="D11062" s="39"/>
      <c r="E11062" s="39"/>
      <c r="F11062" s="41" t="str">
        <f aca="false">IF(A11062="","",MATCH(A11062,P_ID,1))</f>
        <v/>
      </c>
      <c r="G11062" s="41" t="str">
        <f aca="false">IF(A11062="","",INDEX(P_Svc,F11062))</f>
        <v/>
      </c>
      <c r="H11062" s="41" t="str">
        <f aca="false">IF(A11062="","",INDEX(P_Zone,F11062))</f>
        <v/>
      </c>
      <c r="I11062" s="41" t="str">
        <f aca="false">IF(A11062="","",IF(D11062="Delivered",IF(B11062&lt;=INDEX(P_Due,F11062),1,0),0))</f>
        <v/>
      </c>
    </row>
    <row r="11063" customFormat="false" ht="15" hidden="false" customHeight="false" outlineLevel="0" collapsed="false">
      <c r="A11063" s="37"/>
      <c r="B11063" s="38"/>
      <c r="C11063" s="39"/>
      <c r="D11063" s="39"/>
      <c r="E11063" s="39"/>
      <c r="F11063" s="41" t="str">
        <f aca="false">IF(A11063="","",MATCH(A11063,P_ID,1))</f>
        <v/>
      </c>
      <c r="G11063" s="41" t="str">
        <f aca="false">IF(A11063="","",INDEX(P_Svc,F11063))</f>
        <v/>
      </c>
      <c r="H11063" s="41" t="str">
        <f aca="false">IF(A11063="","",INDEX(P_Zone,F11063))</f>
        <v/>
      </c>
      <c r="I11063" s="41" t="str">
        <f aca="false">IF(A11063="","",IF(D11063="Delivered",IF(B11063&lt;=INDEX(P_Due,F11063),1,0),0))</f>
        <v/>
      </c>
    </row>
    <row r="11064" customFormat="false" ht="15" hidden="false" customHeight="false" outlineLevel="0" collapsed="false">
      <c r="A11064" s="37"/>
      <c r="B11064" s="38"/>
      <c r="C11064" s="39"/>
      <c r="D11064" s="39"/>
      <c r="E11064" s="39"/>
      <c r="F11064" s="41" t="str">
        <f aca="false">IF(A11064="","",MATCH(A11064,P_ID,1))</f>
        <v/>
      </c>
      <c r="G11064" s="41" t="str">
        <f aca="false">IF(A11064="","",INDEX(P_Svc,F11064))</f>
        <v/>
      </c>
      <c r="H11064" s="41" t="str">
        <f aca="false">IF(A11064="","",INDEX(P_Zone,F11064))</f>
        <v/>
      </c>
      <c r="I11064" s="41" t="str">
        <f aca="false">IF(A11064="","",IF(D11064="Delivered",IF(B11064&lt;=INDEX(P_Due,F11064),1,0),0))</f>
        <v/>
      </c>
    </row>
    <row r="11065" customFormat="false" ht="15" hidden="false" customHeight="false" outlineLevel="0" collapsed="false">
      <c r="A11065" s="37"/>
      <c r="B11065" s="38"/>
      <c r="C11065" s="39"/>
      <c r="D11065" s="39"/>
      <c r="E11065" s="39"/>
      <c r="F11065" s="41" t="str">
        <f aca="false">IF(A11065="","",MATCH(A11065,P_ID,1))</f>
        <v/>
      </c>
      <c r="G11065" s="41" t="str">
        <f aca="false">IF(A11065="","",INDEX(P_Svc,F11065))</f>
        <v/>
      </c>
      <c r="H11065" s="41" t="str">
        <f aca="false">IF(A11065="","",INDEX(P_Zone,F11065))</f>
        <v/>
      </c>
      <c r="I11065" s="41" t="str">
        <f aca="false">IF(A11065="","",IF(D11065="Delivered",IF(B11065&lt;=INDEX(P_Due,F11065),1,0),0))</f>
        <v/>
      </c>
    </row>
    <row r="11066" customFormat="false" ht="15" hidden="false" customHeight="false" outlineLevel="0" collapsed="false">
      <c r="A11066" s="37"/>
      <c r="B11066" s="38"/>
      <c r="C11066" s="39"/>
      <c r="D11066" s="39"/>
      <c r="E11066" s="39"/>
      <c r="F11066" s="41" t="str">
        <f aca="false">IF(A11066="","",MATCH(A11066,P_ID,1))</f>
        <v/>
      </c>
      <c r="G11066" s="41" t="str">
        <f aca="false">IF(A11066="","",INDEX(P_Svc,F11066))</f>
        <v/>
      </c>
      <c r="H11066" s="41" t="str">
        <f aca="false">IF(A11066="","",INDEX(P_Zone,F11066))</f>
        <v/>
      </c>
      <c r="I11066" s="41" t="str">
        <f aca="false">IF(A11066="","",IF(D11066="Delivered",IF(B11066&lt;=INDEX(P_Due,F11066),1,0),0))</f>
        <v/>
      </c>
    </row>
    <row r="11067" customFormat="false" ht="15" hidden="false" customHeight="false" outlineLevel="0" collapsed="false">
      <c r="A11067" s="37"/>
      <c r="B11067" s="38"/>
      <c r="C11067" s="39"/>
      <c r="D11067" s="39"/>
      <c r="E11067" s="39"/>
      <c r="F11067" s="41" t="str">
        <f aca="false">IF(A11067="","",MATCH(A11067,P_ID,1))</f>
        <v/>
      </c>
      <c r="G11067" s="41" t="str">
        <f aca="false">IF(A11067="","",INDEX(P_Svc,F11067))</f>
        <v/>
      </c>
      <c r="H11067" s="41" t="str">
        <f aca="false">IF(A11067="","",INDEX(P_Zone,F11067))</f>
        <v/>
      </c>
      <c r="I11067" s="41" t="str">
        <f aca="false">IF(A11067="","",IF(D11067="Delivered",IF(B11067&lt;=INDEX(P_Due,F11067),1,0),0))</f>
        <v/>
      </c>
    </row>
    <row r="11068" customFormat="false" ht="15" hidden="false" customHeight="false" outlineLevel="0" collapsed="false">
      <c r="A11068" s="37"/>
      <c r="B11068" s="38"/>
      <c r="C11068" s="39"/>
      <c r="D11068" s="39"/>
      <c r="E11068" s="39"/>
      <c r="F11068" s="41" t="str">
        <f aca="false">IF(A11068="","",MATCH(A11068,P_ID,1))</f>
        <v/>
      </c>
      <c r="G11068" s="41" t="str">
        <f aca="false">IF(A11068="","",INDEX(P_Svc,F11068))</f>
        <v/>
      </c>
      <c r="H11068" s="41" t="str">
        <f aca="false">IF(A11068="","",INDEX(P_Zone,F11068))</f>
        <v/>
      </c>
      <c r="I11068" s="41" t="str">
        <f aca="false">IF(A11068="","",IF(D11068="Delivered",IF(B11068&lt;=INDEX(P_Due,F11068),1,0),0))</f>
        <v/>
      </c>
    </row>
    <row r="11069" customFormat="false" ht="15" hidden="false" customHeight="false" outlineLevel="0" collapsed="false">
      <c r="A11069" s="37"/>
      <c r="B11069" s="38"/>
      <c r="C11069" s="39"/>
      <c r="D11069" s="39"/>
      <c r="E11069" s="39"/>
      <c r="F11069" s="41" t="str">
        <f aca="false">IF(A11069="","",MATCH(A11069,P_ID,1))</f>
        <v/>
      </c>
      <c r="G11069" s="41" t="str">
        <f aca="false">IF(A11069="","",INDEX(P_Svc,F11069))</f>
        <v/>
      </c>
      <c r="H11069" s="41" t="str">
        <f aca="false">IF(A11069="","",INDEX(P_Zone,F11069))</f>
        <v/>
      </c>
      <c r="I11069" s="41" t="str">
        <f aca="false">IF(A11069="","",IF(D11069="Delivered",IF(B11069&lt;=INDEX(P_Due,F11069),1,0),0))</f>
        <v/>
      </c>
    </row>
    <row r="11070" customFormat="false" ht="15" hidden="false" customHeight="false" outlineLevel="0" collapsed="false">
      <c r="A11070" s="37"/>
      <c r="B11070" s="38"/>
      <c r="C11070" s="39"/>
      <c r="D11070" s="39"/>
      <c r="E11070" s="39"/>
      <c r="F11070" s="41" t="str">
        <f aca="false">IF(A11070="","",MATCH(A11070,P_ID,1))</f>
        <v/>
      </c>
      <c r="G11070" s="41" t="str">
        <f aca="false">IF(A11070="","",INDEX(P_Svc,F11070))</f>
        <v/>
      </c>
      <c r="H11070" s="41" t="str">
        <f aca="false">IF(A11070="","",INDEX(P_Zone,F11070))</f>
        <v/>
      </c>
      <c r="I11070" s="41" t="str">
        <f aca="false">IF(A11070="","",IF(D11070="Delivered",IF(B11070&lt;=INDEX(P_Due,F11070),1,0),0))</f>
        <v/>
      </c>
    </row>
    <row r="11071" customFormat="false" ht="15" hidden="false" customHeight="false" outlineLevel="0" collapsed="false">
      <c r="A11071" s="37"/>
      <c r="B11071" s="38"/>
      <c r="C11071" s="39"/>
      <c r="D11071" s="39"/>
      <c r="E11071" s="39"/>
      <c r="F11071" s="41" t="str">
        <f aca="false">IF(A11071="","",MATCH(A11071,P_ID,1))</f>
        <v/>
      </c>
      <c r="G11071" s="41" t="str">
        <f aca="false">IF(A11071="","",INDEX(P_Svc,F11071))</f>
        <v/>
      </c>
      <c r="H11071" s="41" t="str">
        <f aca="false">IF(A11071="","",INDEX(P_Zone,F11071))</f>
        <v/>
      </c>
      <c r="I11071" s="41" t="str">
        <f aca="false">IF(A11071="","",IF(D11071="Delivered",IF(B11071&lt;=INDEX(P_Due,F11071),1,0),0))</f>
        <v/>
      </c>
    </row>
    <row r="11072" customFormat="false" ht="15" hidden="false" customHeight="false" outlineLevel="0" collapsed="false">
      <c r="A11072" s="37"/>
      <c r="B11072" s="38"/>
      <c r="C11072" s="39"/>
      <c r="D11072" s="39"/>
      <c r="E11072" s="39"/>
      <c r="F11072" s="41" t="str">
        <f aca="false">IF(A11072="","",MATCH(A11072,P_ID,1))</f>
        <v/>
      </c>
      <c r="G11072" s="41" t="str">
        <f aca="false">IF(A11072="","",INDEX(P_Svc,F11072))</f>
        <v/>
      </c>
      <c r="H11072" s="41" t="str">
        <f aca="false">IF(A11072="","",INDEX(P_Zone,F11072))</f>
        <v/>
      </c>
      <c r="I11072" s="41" t="str">
        <f aca="false">IF(A11072="","",IF(D11072="Delivered",IF(B11072&lt;=INDEX(P_Due,F11072),1,0),0))</f>
        <v/>
      </c>
    </row>
    <row r="11073" customFormat="false" ht="15" hidden="false" customHeight="false" outlineLevel="0" collapsed="false">
      <c r="A11073" s="37"/>
      <c r="B11073" s="38"/>
      <c r="C11073" s="39"/>
      <c r="D11073" s="39"/>
      <c r="E11073" s="39"/>
      <c r="F11073" s="41" t="str">
        <f aca="false">IF(A11073="","",MATCH(A11073,P_ID,1))</f>
        <v/>
      </c>
      <c r="G11073" s="41" t="str">
        <f aca="false">IF(A11073="","",INDEX(P_Svc,F11073))</f>
        <v/>
      </c>
      <c r="H11073" s="41" t="str">
        <f aca="false">IF(A11073="","",INDEX(P_Zone,F11073))</f>
        <v/>
      </c>
      <c r="I11073" s="41" t="str">
        <f aca="false">IF(A11073="","",IF(D11073="Delivered",IF(B11073&lt;=INDEX(P_Due,F11073),1,0),0))</f>
        <v/>
      </c>
    </row>
    <row r="11074" customFormat="false" ht="15" hidden="false" customHeight="false" outlineLevel="0" collapsed="false">
      <c r="A11074" s="37"/>
      <c r="B11074" s="38"/>
      <c r="C11074" s="39"/>
      <c r="D11074" s="39"/>
      <c r="E11074" s="39"/>
      <c r="F11074" s="41" t="str">
        <f aca="false">IF(A11074="","",MATCH(A11074,P_ID,1))</f>
        <v/>
      </c>
      <c r="G11074" s="41" t="str">
        <f aca="false">IF(A11074="","",INDEX(P_Svc,F11074))</f>
        <v/>
      </c>
      <c r="H11074" s="41" t="str">
        <f aca="false">IF(A11074="","",INDEX(P_Zone,F11074))</f>
        <v/>
      </c>
      <c r="I11074" s="41" t="str">
        <f aca="false">IF(A11074="","",IF(D11074="Delivered",IF(B11074&lt;=INDEX(P_Due,F11074),1,0),0))</f>
        <v/>
      </c>
    </row>
    <row r="11075" customFormat="false" ht="15" hidden="false" customHeight="false" outlineLevel="0" collapsed="false">
      <c r="A11075" s="37"/>
      <c r="B11075" s="38"/>
      <c r="C11075" s="39"/>
      <c r="D11075" s="39"/>
      <c r="E11075" s="39"/>
      <c r="F11075" s="41" t="str">
        <f aca="false">IF(A11075="","",MATCH(A11075,P_ID,1))</f>
        <v/>
      </c>
      <c r="G11075" s="41" t="str">
        <f aca="false">IF(A11075="","",INDEX(P_Svc,F11075))</f>
        <v/>
      </c>
      <c r="H11075" s="41" t="str">
        <f aca="false">IF(A11075="","",INDEX(P_Zone,F11075))</f>
        <v/>
      </c>
      <c r="I11075" s="41" t="str">
        <f aca="false">IF(A11075="","",IF(D11075="Delivered",IF(B11075&lt;=INDEX(P_Due,F11075),1,0),0))</f>
        <v/>
      </c>
    </row>
    <row r="11076" customFormat="false" ht="15" hidden="false" customHeight="false" outlineLevel="0" collapsed="false">
      <c r="A11076" s="37"/>
      <c r="B11076" s="38"/>
      <c r="C11076" s="39"/>
      <c r="D11076" s="39"/>
      <c r="E11076" s="39"/>
      <c r="F11076" s="41" t="str">
        <f aca="false">IF(A11076="","",MATCH(A11076,P_ID,1))</f>
        <v/>
      </c>
      <c r="G11076" s="41" t="str">
        <f aca="false">IF(A11076="","",INDEX(P_Svc,F11076))</f>
        <v/>
      </c>
      <c r="H11076" s="41" t="str">
        <f aca="false">IF(A11076="","",INDEX(P_Zone,F11076))</f>
        <v/>
      </c>
      <c r="I11076" s="41" t="str">
        <f aca="false">IF(A11076="","",IF(D11076="Delivered",IF(B11076&lt;=INDEX(P_Due,F11076),1,0),0))</f>
        <v/>
      </c>
    </row>
    <row r="11077" customFormat="false" ht="15" hidden="false" customHeight="false" outlineLevel="0" collapsed="false">
      <c r="A11077" s="37"/>
      <c r="B11077" s="38"/>
      <c r="C11077" s="39"/>
      <c r="D11077" s="39"/>
      <c r="E11077" s="39"/>
      <c r="F11077" s="41" t="str">
        <f aca="false">IF(A11077="","",MATCH(A11077,P_ID,1))</f>
        <v/>
      </c>
      <c r="G11077" s="41" t="str">
        <f aca="false">IF(A11077="","",INDEX(P_Svc,F11077))</f>
        <v/>
      </c>
      <c r="H11077" s="41" t="str">
        <f aca="false">IF(A11077="","",INDEX(P_Zone,F11077))</f>
        <v/>
      </c>
      <c r="I11077" s="41" t="str">
        <f aca="false">IF(A11077="","",IF(D11077="Delivered",IF(B11077&lt;=INDEX(P_Due,F11077),1,0),0))</f>
        <v/>
      </c>
    </row>
    <row r="11078" customFormat="false" ht="15" hidden="false" customHeight="false" outlineLevel="0" collapsed="false">
      <c r="A11078" s="37"/>
      <c r="B11078" s="38"/>
      <c r="C11078" s="39"/>
      <c r="D11078" s="39"/>
      <c r="E11078" s="39"/>
      <c r="F11078" s="41" t="str">
        <f aca="false">IF(A11078="","",MATCH(A11078,P_ID,1))</f>
        <v/>
      </c>
      <c r="G11078" s="41" t="str">
        <f aca="false">IF(A11078="","",INDEX(P_Svc,F11078))</f>
        <v/>
      </c>
      <c r="H11078" s="41" t="str">
        <f aca="false">IF(A11078="","",INDEX(P_Zone,F11078))</f>
        <v/>
      </c>
      <c r="I11078" s="41" t="str">
        <f aca="false">IF(A11078="","",IF(D11078="Delivered",IF(B11078&lt;=INDEX(P_Due,F11078),1,0),0))</f>
        <v/>
      </c>
    </row>
    <row r="11079" customFormat="false" ht="15" hidden="false" customHeight="false" outlineLevel="0" collapsed="false">
      <c r="A11079" s="37"/>
      <c r="B11079" s="38"/>
      <c r="C11079" s="39"/>
      <c r="D11079" s="39"/>
      <c r="E11079" s="39"/>
      <c r="F11079" s="41" t="str">
        <f aca="false">IF(A11079="","",MATCH(A11079,P_ID,1))</f>
        <v/>
      </c>
      <c r="G11079" s="41" t="str">
        <f aca="false">IF(A11079="","",INDEX(P_Svc,F11079))</f>
        <v/>
      </c>
      <c r="H11079" s="41" t="str">
        <f aca="false">IF(A11079="","",INDEX(P_Zone,F11079))</f>
        <v/>
      </c>
      <c r="I11079" s="41" t="str">
        <f aca="false">IF(A11079="","",IF(D11079="Delivered",IF(B11079&lt;=INDEX(P_Due,F11079),1,0),0))</f>
        <v/>
      </c>
    </row>
    <row r="11080" customFormat="false" ht="15" hidden="false" customHeight="false" outlineLevel="0" collapsed="false">
      <c r="A11080" s="37"/>
      <c r="B11080" s="38"/>
      <c r="C11080" s="39"/>
      <c r="D11080" s="39"/>
      <c r="E11080" s="39"/>
      <c r="F11080" s="41" t="str">
        <f aca="false">IF(A11080="","",MATCH(A11080,P_ID,1))</f>
        <v/>
      </c>
      <c r="G11080" s="41" t="str">
        <f aca="false">IF(A11080="","",INDEX(P_Svc,F11080))</f>
        <v/>
      </c>
      <c r="H11080" s="41" t="str">
        <f aca="false">IF(A11080="","",INDEX(P_Zone,F11080))</f>
        <v/>
      </c>
      <c r="I11080" s="41" t="str">
        <f aca="false">IF(A11080="","",IF(D11080="Delivered",IF(B11080&lt;=INDEX(P_Due,F11080),1,0),0))</f>
        <v/>
      </c>
    </row>
    <row r="11081" customFormat="false" ht="15" hidden="false" customHeight="false" outlineLevel="0" collapsed="false">
      <c r="A11081" s="37"/>
      <c r="B11081" s="38"/>
      <c r="C11081" s="39"/>
      <c r="D11081" s="39"/>
      <c r="E11081" s="39"/>
      <c r="F11081" s="41" t="str">
        <f aca="false">IF(A11081="","",MATCH(A11081,P_ID,1))</f>
        <v/>
      </c>
      <c r="G11081" s="41" t="str">
        <f aca="false">IF(A11081="","",INDEX(P_Svc,F11081))</f>
        <v/>
      </c>
      <c r="H11081" s="41" t="str">
        <f aca="false">IF(A11081="","",INDEX(P_Zone,F11081))</f>
        <v/>
      </c>
      <c r="I11081" s="41" t="str">
        <f aca="false">IF(A11081="","",IF(D11081="Delivered",IF(B11081&lt;=INDEX(P_Due,F11081),1,0),0))</f>
        <v/>
      </c>
    </row>
    <row r="11082" customFormat="false" ht="15" hidden="false" customHeight="false" outlineLevel="0" collapsed="false">
      <c r="A11082" s="37"/>
      <c r="B11082" s="38"/>
      <c r="C11082" s="39"/>
      <c r="D11082" s="39"/>
      <c r="E11082" s="39"/>
      <c r="F11082" s="41" t="str">
        <f aca="false">IF(A11082="","",MATCH(A11082,P_ID,1))</f>
        <v/>
      </c>
      <c r="G11082" s="41" t="str">
        <f aca="false">IF(A11082="","",INDEX(P_Svc,F11082))</f>
        <v/>
      </c>
      <c r="H11082" s="41" t="str">
        <f aca="false">IF(A11082="","",INDEX(P_Zone,F11082))</f>
        <v/>
      </c>
      <c r="I11082" s="41" t="str">
        <f aca="false">IF(A11082="","",IF(D11082="Delivered",IF(B11082&lt;=INDEX(P_Due,F11082),1,0),0))</f>
        <v/>
      </c>
    </row>
    <row r="11083" customFormat="false" ht="15" hidden="false" customHeight="false" outlineLevel="0" collapsed="false">
      <c r="A11083" s="37"/>
      <c r="B11083" s="38"/>
      <c r="C11083" s="39"/>
      <c r="D11083" s="39"/>
      <c r="E11083" s="39"/>
      <c r="F11083" s="41" t="str">
        <f aca="false">IF(A11083="","",MATCH(A11083,P_ID,1))</f>
        <v/>
      </c>
      <c r="G11083" s="41" t="str">
        <f aca="false">IF(A11083="","",INDEX(P_Svc,F11083))</f>
        <v/>
      </c>
      <c r="H11083" s="41" t="str">
        <f aca="false">IF(A11083="","",INDEX(P_Zone,F11083))</f>
        <v/>
      </c>
      <c r="I11083" s="41" t="str">
        <f aca="false">IF(A11083="","",IF(D11083="Delivered",IF(B11083&lt;=INDEX(P_Due,F11083),1,0),0))</f>
        <v/>
      </c>
    </row>
    <row r="11084" customFormat="false" ht="15" hidden="false" customHeight="false" outlineLevel="0" collapsed="false">
      <c r="A11084" s="37"/>
      <c r="B11084" s="38"/>
      <c r="C11084" s="39"/>
      <c r="D11084" s="39"/>
      <c r="E11084" s="39"/>
      <c r="F11084" s="41" t="str">
        <f aca="false">IF(A11084="","",MATCH(A11084,P_ID,1))</f>
        <v/>
      </c>
      <c r="G11084" s="41" t="str">
        <f aca="false">IF(A11084="","",INDEX(P_Svc,F11084))</f>
        <v/>
      </c>
      <c r="H11084" s="41" t="str">
        <f aca="false">IF(A11084="","",INDEX(P_Zone,F11084))</f>
        <v/>
      </c>
      <c r="I11084" s="41" t="str">
        <f aca="false">IF(A11084="","",IF(D11084="Delivered",IF(B11084&lt;=INDEX(P_Due,F11084),1,0),0))</f>
        <v/>
      </c>
    </row>
    <row r="11085" customFormat="false" ht="15" hidden="false" customHeight="false" outlineLevel="0" collapsed="false">
      <c r="A11085" s="37"/>
      <c r="B11085" s="38"/>
      <c r="C11085" s="39"/>
      <c r="D11085" s="39"/>
      <c r="E11085" s="39"/>
      <c r="F11085" s="41" t="str">
        <f aca="false">IF(A11085="","",MATCH(A11085,P_ID,1))</f>
        <v/>
      </c>
      <c r="G11085" s="41" t="str">
        <f aca="false">IF(A11085="","",INDEX(P_Svc,F11085))</f>
        <v/>
      </c>
      <c r="H11085" s="41" t="str">
        <f aca="false">IF(A11085="","",INDEX(P_Zone,F11085))</f>
        <v/>
      </c>
      <c r="I11085" s="41" t="str">
        <f aca="false">IF(A11085="","",IF(D11085="Delivered",IF(B11085&lt;=INDEX(P_Due,F11085),1,0),0))</f>
        <v/>
      </c>
    </row>
    <row r="11086" customFormat="false" ht="15" hidden="false" customHeight="false" outlineLevel="0" collapsed="false">
      <c r="A11086" s="37"/>
      <c r="B11086" s="38"/>
      <c r="C11086" s="39"/>
      <c r="D11086" s="39"/>
      <c r="E11086" s="39"/>
      <c r="F11086" s="41" t="str">
        <f aca="false">IF(A11086="","",MATCH(A11086,P_ID,1))</f>
        <v/>
      </c>
      <c r="G11086" s="41" t="str">
        <f aca="false">IF(A11086="","",INDEX(P_Svc,F11086))</f>
        <v/>
      </c>
      <c r="H11086" s="41" t="str">
        <f aca="false">IF(A11086="","",INDEX(P_Zone,F11086))</f>
        <v/>
      </c>
      <c r="I11086" s="41" t="str">
        <f aca="false">IF(A11086="","",IF(D11086="Delivered",IF(B11086&lt;=INDEX(P_Due,F11086),1,0),0))</f>
        <v/>
      </c>
    </row>
    <row r="11087" customFormat="false" ht="15" hidden="false" customHeight="false" outlineLevel="0" collapsed="false">
      <c r="A11087" s="37"/>
      <c r="B11087" s="38"/>
      <c r="C11087" s="39"/>
      <c r="D11087" s="39"/>
      <c r="E11087" s="39"/>
      <c r="F11087" s="41" t="str">
        <f aca="false">IF(A11087="","",MATCH(A11087,P_ID,1))</f>
        <v/>
      </c>
      <c r="G11087" s="41" t="str">
        <f aca="false">IF(A11087="","",INDEX(P_Svc,F11087))</f>
        <v/>
      </c>
      <c r="H11087" s="41" t="str">
        <f aca="false">IF(A11087="","",INDEX(P_Zone,F11087))</f>
        <v/>
      </c>
      <c r="I11087" s="41" t="str">
        <f aca="false">IF(A11087="","",IF(D11087="Delivered",IF(B11087&lt;=INDEX(P_Due,F11087),1,0),0))</f>
        <v/>
      </c>
    </row>
    <row r="11088" customFormat="false" ht="15" hidden="false" customHeight="false" outlineLevel="0" collapsed="false">
      <c r="A11088" s="37"/>
      <c r="B11088" s="38"/>
      <c r="C11088" s="39"/>
      <c r="D11088" s="39"/>
      <c r="E11088" s="39"/>
      <c r="F11088" s="41" t="str">
        <f aca="false">IF(A11088="","",MATCH(A11088,P_ID,1))</f>
        <v/>
      </c>
      <c r="G11088" s="41" t="str">
        <f aca="false">IF(A11088="","",INDEX(P_Svc,F11088))</f>
        <v/>
      </c>
      <c r="H11088" s="41" t="str">
        <f aca="false">IF(A11088="","",INDEX(P_Zone,F11088))</f>
        <v/>
      </c>
      <c r="I11088" s="41" t="str">
        <f aca="false">IF(A11088="","",IF(D11088="Delivered",IF(B11088&lt;=INDEX(P_Due,F11088),1,0),0))</f>
        <v/>
      </c>
    </row>
    <row r="11089" customFormat="false" ht="15" hidden="false" customHeight="false" outlineLevel="0" collapsed="false">
      <c r="A11089" s="37"/>
      <c r="B11089" s="38"/>
      <c r="C11089" s="39"/>
      <c r="D11089" s="39"/>
      <c r="E11089" s="39"/>
      <c r="F11089" s="41" t="str">
        <f aca="false">IF(A11089="","",MATCH(A11089,P_ID,1))</f>
        <v/>
      </c>
      <c r="G11089" s="41" t="str">
        <f aca="false">IF(A11089="","",INDEX(P_Svc,F11089))</f>
        <v/>
      </c>
      <c r="H11089" s="41" t="str">
        <f aca="false">IF(A11089="","",INDEX(P_Zone,F11089))</f>
        <v/>
      </c>
      <c r="I11089" s="41" t="str">
        <f aca="false">IF(A11089="","",IF(D11089="Delivered",IF(B11089&lt;=INDEX(P_Due,F11089),1,0),0))</f>
        <v/>
      </c>
    </row>
    <row r="11090" customFormat="false" ht="15" hidden="false" customHeight="false" outlineLevel="0" collapsed="false">
      <c r="A11090" s="37"/>
      <c r="B11090" s="38"/>
      <c r="C11090" s="39"/>
      <c r="D11090" s="39"/>
      <c r="E11090" s="39"/>
      <c r="F11090" s="41" t="str">
        <f aca="false">IF(A11090="","",MATCH(A11090,P_ID,1))</f>
        <v/>
      </c>
      <c r="G11090" s="41" t="str">
        <f aca="false">IF(A11090="","",INDEX(P_Svc,F11090))</f>
        <v/>
      </c>
      <c r="H11090" s="41" t="str">
        <f aca="false">IF(A11090="","",INDEX(P_Zone,F11090))</f>
        <v/>
      </c>
      <c r="I11090" s="41" t="str">
        <f aca="false">IF(A11090="","",IF(D11090="Delivered",IF(B11090&lt;=INDEX(P_Due,F11090),1,0),0))</f>
        <v/>
      </c>
    </row>
    <row r="11091" customFormat="false" ht="15" hidden="false" customHeight="false" outlineLevel="0" collapsed="false">
      <c r="A11091" s="37"/>
      <c r="B11091" s="38"/>
      <c r="C11091" s="39"/>
      <c r="D11091" s="39"/>
      <c r="E11091" s="39"/>
      <c r="F11091" s="41" t="str">
        <f aca="false">IF(A11091="","",MATCH(A11091,P_ID,1))</f>
        <v/>
      </c>
      <c r="G11091" s="41" t="str">
        <f aca="false">IF(A11091="","",INDEX(P_Svc,F11091))</f>
        <v/>
      </c>
      <c r="H11091" s="41" t="str">
        <f aca="false">IF(A11091="","",INDEX(P_Zone,F11091))</f>
        <v/>
      </c>
      <c r="I11091" s="41" t="str">
        <f aca="false">IF(A11091="","",IF(D11091="Delivered",IF(B11091&lt;=INDEX(P_Due,F11091),1,0),0))</f>
        <v/>
      </c>
    </row>
    <row r="11092" customFormat="false" ht="15" hidden="false" customHeight="false" outlineLevel="0" collapsed="false">
      <c r="A11092" s="37"/>
      <c r="B11092" s="38"/>
      <c r="C11092" s="39"/>
      <c r="D11092" s="39"/>
      <c r="E11092" s="39"/>
      <c r="F11092" s="41" t="str">
        <f aca="false">IF(A11092="","",MATCH(A11092,P_ID,1))</f>
        <v/>
      </c>
      <c r="G11092" s="41" t="str">
        <f aca="false">IF(A11092="","",INDEX(P_Svc,F11092))</f>
        <v/>
      </c>
      <c r="H11092" s="41" t="str">
        <f aca="false">IF(A11092="","",INDEX(P_Zone,F11092))</f>
        <v/>
      </c>
      <c r="I11092" s="41" t="str">
        <f aca="false">IF(A11092="","",IF(D11092="Delivered",IF(B11092&lt;=INDEX(P_Due,F11092),1,0),0))</f>
        <v/>
      </c>
    </row>
    <row r="11093" customFormat="false" ht="15" hidden="false" customHeight="false" outlineLevel="0" collapsed="false">
      <c r="A11093" s="37"/>
      <c r="B11093" s="38"/>
      <c r="C11093" s="39"/>
      <c r="D11093" s="39"/>
      <c r="E11093" s="39"/>
      <c r="F11093" s="41" t="str">
        <f aca="false">IF(A11093="","",MATCH(A11093,P_ID,1))</f>
        <v/>
      </c>
      <c r="G11093" s="41" t="str">
        <f aca="false">IF(A11093="","",INDEX(P_Svc,F11093))</f>
        <v/>
      </c>
      <c r="H11093" s="41" t="str">
        <f aca="false">IF(A11093="","",INDEX(P_Zone,F11093))</f>
        <v/>
      </c>
      <c r="I11093" s="41" t="str">
        <f aca="false">IF(A11093="","",IF(D11093="Delivered",IF(B11093&lt;=INDEX(P_Due,F11093),1,0),0))</f>
        <v/>
      </c>
    </row>
    <row r="11094" customFormat="false" ht="15" hidden="false" customHeight="false" outlineLevel="0" collapsed="false">
      <c r="A11094" s="37"/>
      <c r="B11094" s="38"/>
      <c r="C11094" s="39"/>
      <c r="D11094" s="39"/>
      <c r="E11094" s="39"/>
      <c r="F11094" s="41" t="str">
        <f aca="false">IF(A11094="","",MATCH(A11094,P_ID,1))</f>
        <v/>
      </c>
      <c r="G11094" s="41" t="str">
        <f aca="false">IF(A11094="","",INDEX(P_Svc,F11094))</f>
        <v/>
      </c>
      <c r="H11094" s="41" t="str">
        <f aca="false">IF(A11094="","",INDEX(P_Zone,F11094))</f>
        <v/>
      </c>
      <c r="I11094" s="41" t="str">
        <f aca="false">IF(A11094="","",IF(D11094="Delivered",IF(B11094&lt;=INDEX(P_Due,F11094),1,0),0))</f>
        <v/>
      </c>
    </row>
    <row r="11095" customFormat="false" ht="15" hidden="false" customHeight="false" outlineLevel="0" collapsed="false">
      <c r="A11095" s="37"/>
      <c r="B11095" s="38"/>
      <c r="C11095" s="39"/>
      <c r="D11095" s="39"/>
      <c r="E11095" s="39"/>
      <c r="F11095" s="41" t="str">
        <f aca="false">IF(A11095="","",MATCH(A11095,P_ID,1))</f>
        <v/>
      </c>
      <c r="G11095" s="41" t="str">
        <f aca="false">IF(A11095="","",INDEX(P_Svc,F11095))</f>
        <v/>
      </c>
      <c r="H11095" s="41" t="str">
        <f aca="false">IF(A11095="","",INDEX(P_Zone,F11095))</f>
        <v/>
      </c>
      <c r="I11095" s="41" t="str">
        <f aca="false">IF(A11095="","",IF(D11095="Delivered",IF(B11095&lt;=INDEX(P_Due,F11095),1,0),0))</f>
        <v/>
      </c>
    </row>
    <row r="11096" customFormat="false" ht="15" hidden="false" customHeight="false" outlineLevel="0" collapsed="false">
      <c r="A11096" s="37"/>
      <c r="B11096" s="38"/>
      <c r="C11096" s="39"/>
      <c r="D11096" s="39"/>
      <c r="E11096" s="39"/>
      <c r="F11096" s="41" t="str">
        <f aca="false">IF(A11096="","",MATCH(A11096,P_ID,1))</f>
        <v/>
      </c>
      <c r="G11096" s="41" t="str">
        <f aca="false">IF(A11096="","",INDEX(P_Svc,F11096))</f>
        <v/>
      </c>
      <c r="H11096" s="41" t="str">
        <f aca="false">IF(A11096="","",INDEX(P_Zone,F11096))</f>
        <v/>
      </c>
      <c r="I11096" s="41" t="str">
        <f aca="false">IF(A11096="","",IF(D11096="Delivered",IF(B11096&lt;=INDEX(P_Due,F11096),1,0),0))</f>
        <v/>
      </c>
    </row>
    <row r="11097" customFormat="false" ht="15" hidden="false" customHeight="false" outlineLevel="0" collapsed="false">
      <c r="A11097" s="37"/>
      <c r="B11097" s="38"/>
      <c r="C11097" s="39"/>
      <c r="D11097" s="39"/>
      <c r="E11097" s="39"/>
      <c r="F11097" s="41" t="str">
        <f aca="false">IF(A11097="","",MATCH(A11097,P_ID,1))</f>
        <v/>
      </c>
      <c r="G11097" s="41" t="str">
        <f aca="false">IF(A11097="","",INDEX(P_Svc,F11097))</f>
        <v/>
      </c>
      <c r="H11097" s="41" t="str">
        <f aca="false">IF(A11097="","",INDEX(P_Zone,F11097))</f>
        <v/>
      </c>
      <c r="I11097" s="41" t="str">
        <f aca="false">IF(A11097="","",IF(D11097="Delivered",IF(B11097&lt;=INDEX(P_Due,F11097),1,0),0))</f>
        <v/>
      </c>
    </row>
    <row r="11098" customFormat="false" ht="15" hidden="false" customHeight="false" outlineLevel="0" collapsed="false">
      <c r="A11098" s="37"/>
      <c r="B11098" s="38"/>
      <c r="C11098" s="39"/>
      <c r="D11098" s="39"/>
      <c r="E11098" s="39"/>
      <c r="F11098" s="41" t="str">
        <f aca="false">IF(A11098="","",MATCH(A11098,P_ID,1))</f>
        <v/>
      </c>
      <c r="G11098" s="41" t="str">
        <f aca="false">IF(A11098="","",INDEX(P_Svc,F11098))</f>
        <v/>
      </c>
      <c r="H11098" s="41" t="str">
        <f aca="false">IF(A11098="","",INDEX(P_Zone,F11098))</f>
        <v/>
      </c>
      <c r="I11098" s="41" t="str">
        <f aca="false">IF(A11098="","",IF(D11098="Delivered",IF(B11098&lt;=INDEX(P_Due,F11098),1,0),0))</f>
        <v/>
      </c>
    </row>
    <row r="11099" customFormat="false" ht="15" hidden="false" customHeight="false" outlineLevel="0" collapsed="false">
      <c r="A11099" s="37"/>
      <c r="B11099" s="38"/>
      <c r="C11099" s="39"/>
      <c r="D11099" s="39"/>
      <c r="E11099" s="39"/>
      <c r="F11099" s="41" t="str">
        <f aca="false">IF(A11099="","",MATCH(A11099,P_ID,1))</f>
        <v/>
      </c>
      <c r="G11099" s="41" t="str">
        <f aca="false">IF(A11099="","",INDEX(P_Svc,F11099))</f>
        <v/>
      </c>
      <c r="H11099" s="41" t="str">
        <f aca="false">IF(A11099="","",INDEX(P_Zone,F11099))</f>
        <v/>
      </c>
      <c r="I11099" s="41" t="str">
        <f aca="false">IF(A11099="","",IF(D11099="Delivered",IF(B11099&lt;=INDEX(P_Due,F11099),1,0),0))</f>
        <v/>
      </c>
    </row>
    <row r="11100" customFormat="false" ht="15" hidden="false" customHeight="false" outlineLevel="0" collapsed="false">
      <c r="A11100" s="37"/>
      <c r="B11100" s="38"/>
      <c r="C11100" s="39"/>
      <c r="D11100" s="39"/>
      <c r="E11100" s="39"/>
      <c r="F11100" s="41" t="str">
        <f aca="false">IF(A11100="","",MATCH(A11100,P_ID,1))</f>
        <v/>
      </c>
      <c r="G11100" s="41" t="str">
        <f aca="false">IF(A11100="","",INDEX(P_Svc,F11100))</f>
        <v/>
      </c>
      <c r="H11100" s="41" t="str">
        <f aca="false">IF(A11100="","",INDEX(P_Zone,F11100))</f>
        <v/>
      </c>
      <c r="I11100" s="41" t="str">
        <f aca="false">IF(A11100="","",IF(D11100="Delivered",IF(B11100&lt;=INDEX(P_Due,F11100),1,0),0))</f>
        <v/>
      </c>
    </row>
    <row r="11101" customFormat="false" ht="15" hidden="false" customHeight="false" outlineLevel="0" collapsed="false">
      <c r="A11101" s="37"/>
      <c r="B11101" s="38"/>
      <c r="C11101" s="39"/>
      <c r="D11101" s="39"/>
      <c r="E11101" s="39"/>
      <c r="F11101" s="41" t="str">
        <f aca="false">IF(A11101="","",MATCH(A11101,P_ID,1))</f>
        <v/>
      </c>
      <c r="G11101" s="41" t="str">
        <f aca="false">IF(A11101="","",INDEX(P_Svc,F11101))</f>
        <v/>
      </c>
      <c r="H11101" s="41" t="str">
        <f aca="false">IF(A11101="","",INDEX(P_Zone,F11101))</f>
        <v/>
      </c>
      <c r="I11101" s="41" t="str">
        <f aca="false">IF(A11101="","",IF(D11101="Delivered",IF(B11101&lt;=INDEX(P_Due,F11101),1,0),0))</f>
        <v/>
      </c>
    </row>
    <row r="11102" customFormat="false" ht="15" hidden="false" customHeight="false" outlineLevel="0" collapsed="false">
      <c r="A11102" s="37"/>
      <c r="B11102" s="38"/>
      <c r="C11102" s="39"/>
      <c r="D11102" s="39"/>
      <c r="E11102" s="39"/>
      <c r="F11102" s="41" t="str">
        <f aca="false">IF(A11102="","",MATCH(A11102,P_ID,1))</f>
        <v/>
      </c>
      <c r="G11102" s="41" t="str">
        <f aca="false">IF(A11102="","",INDEX(P_Svc,F11102))</f>
        <v/>
      </c>
      <c r="H11102" s="41" t="str">
        <f aca="false">IF(A11102="","",INDEX(P_Zone,F11102))</f>
        <v/>
      </c>
      <c r="I11102" s="41" t="str">
        <f aca="false">IF(A11102="","",IF(D11102="Delivered",IF(B11102&lt;=INDEX(P_Due,F11102),1,0),0))</f>
        <v/>
      </c>
    </row>
    <row r="11103" customFormat="false" ht="15" hidden="false" customHeight="false" outlineLevel="0" collapsed="false">
      <c r="A11103" s="37"/>
      <c r="B11103" s="38"/>
      <c r="C11103" s="39"/>
      <c r="D11103" s="39"/>
      <c r="E11103" s="39"/>
      <c r="F11103" s="41" t="str">
        <f aca="false">IF(A11103="","",MATCH(A11103,P_ID,1))</f>
        <v/>
      </c>
      <c r="G11103" s="41" t="str">
        <f aca="false">IF(A11103="","",INDEX(P_Svc,F11103))</f>
        <v/>
      </c>
      <c r="H11103" s="41" t="str">
        <f aca="false">IF(A11103="","",INDEX(P_Zone,F11103))</f>
        <v/>
      </c>
      <c r="I11103" s="41" t="str">
        <f aca="false">IF(A11103="","",IF(D11103="Delivered",IF(B11103&lt;=INDEX(P_Due,F11103),1,0),0))</f>
        <v/>
      </c>
    </row>
    <row r="11104" customFormat="false" ht="15" hidden="false" customHeight="false" outlineLevel="0" collapsed="false">
      <c r="A11104" s="37"/>
      <c r="B11104" s="38"/>
      <c r="C11104" s="39"/>
      <c r="D11104" s="39"/>
      <c r="E11104" s="39"/>
      <c r="F11104" s="41" t="str">
        <f aca="false">IF(A11104="","",MATCH(A11104,P_ID,1))</f>
        <v/>
      </c>
      <c r="G11104" s="41" t="str">
        <f aca="false">IF(A11104="","",INDEX(P_Svc,F11104))</f>
        <v/>
      </c>
      <c r="H11104" s="41" t="str">
        <f aca="false">IF(A11104="","",INDEX(P_Zone,F11104))</f>
        <v/>
      </c>
      <c r="I11104" s="41" t="str">
        <f aca="false">IF(A11104="","",IF(D11104="Delivered",IF(B11104&lt;=INDEX(P_Due,F11104),1,0),0))</f>
        <v/>
      </c>
    </row>
    <row r="11105" customFormat="false" ht="15" hidden="false" customHeight="false" outlineLevel="0" collapsed="false">
      <c r="A11105" s="37"/>
      <c r="B11105" s="38"/>
      <c r="C11105" s="39"/>
      <c r="D11105" s="39"/>
      <c r="E11105" s="39"/>
      <c r="F11105" s="41" t="str">
        <f aca="false">IF(A11105="","",MATCH(A11105,P_ID,1))</f>
        <v/>
      </c>
      <c r="G11105" s="41" t="str">
        <f aca="false">IF(A11105="","",INDEX(P_Svc,F11105))</f>
        <v/>
      </c>
      <c r="H11105" s="41" t="str">
        <f aca="false">IF(A11105="","",INDEX(P_Zone,F11105))</f>
        <v/>
      </c>
      <c r="I11105" s="41" t="str">
        <f aca="false">IF(A11105="","",IF(D11105="Delivered",IF(B11105&lt;=INDEX(P_Due,F11105),1,0),0))</f>
        <v/>
      </c>
    </row>
    <row r="11106" customFormat="false" ht="15" hidden="false" customHeight="false" outlineLevel="0" collapsed="false">
      <c r="A11106" s="37"/>
      <c r="B11106" s="38"/>
      <c r="C11106" s="39"/>
      <c r="D11106" s="39"/>
      <c r="E11106" s="39"/>
      <c r="F11106" s="41" t="str">
        <f aca="false">IF(A11106="","",MATCH(A11106,P_ID,1))</f>
        <v/>
      </c>
      <c r="G11106" s="41" t="str">
        <f aca="false">IF(A11106="","",INDEX(P_Svc,F11106))</f>
        <v/>
      </c>
      <c r="H11106" s="41" t="str">
        <f aca="false">IF(A11106="","",INDEX(P_Zone,F11106))</f>
        <v/>
      </c>
      <c r="I11106" s="41" t="str">
        <f aca="false">IF(A11106="","",IF(D11106="Delivered",IF(B11106&lt;=INDEX(P_Due,F11106),1,0),0))</f>
        <v/>
      </c>
    </row>
    <row r="11107" customFormat="false" ht="15" hidden="false" customHeight="false" outlineLevel="0" collapsed="false">
      <c r="A11107" s="37"/>
      <c r="B11107" s="38"/>
      <c r="C11107" s="39"/>
      <c r="D11107" s="39"/>
      <c r="E11107" s="39"/>
      <c r="F11107" s="41" t="str">
        <f aca="false">IF(A11107="","",MATCH(A11107,P_ID,1))</f>
        <v/>
      </c>
      <c r="G11107" s="41" t="str">
        <f aca="false">IF(A11107="","",INDEX(P_Svc,F11107))</f>
        <v/>
      </c>
      <c r="H11107" s="41" t="str">
        <f aca="false">IF(A11107="","",INDEX(P_Zone,F11107))</f>
        <v/>
      </c>
      <c r="I11107" s="41" t="str">
        <f aca="false">IF(A11107="","",IF(D11107="Delivered",IF(B11107&lt;=INDEX(P_Due,F11107),1,0),0))</f>
        <v/>
      </c>
    </row>
    <row r="11108" customFormat="false" ht="15" hidden="false" customHeight="false" outlineLevel="0" collapsed="false">
      <c r="A11108" s="37"/>
      <c r="B11108" s="38"/>
      <c r="C11108" s="39"/>
      <c r="D11108" s="39"/>
      <c r="E11108" s="39"/>
      <c r="F11108" s="41" t="str">
        <f aca="false">IF(A11108="","",MATCH(A11108,P_ID,1))</f>
        <v/>
      </c>
      <c r="G11108" s="41" t="str">
        <f aca="false">IF(A11108="","",INDEX(P_Svc,F11108))</f>
        <v/>
      </c>
      <c r="H11108" s="41" t="str">
        <f aca="false">IF(A11108="","",INDEX(P_Zone,F11108))</f>
        <v/>
      </c>
      <c r="I11108" s="41" t="str">
        <f aca="false">IF(A11108="","",IF(D11108="Delivered",IF(B11108&lt;=INDEX(P_Due,F11108),1,0),0))</f>
        <v/>
      </c>
    </row>
    <row r="11109" customFormat="false" ht="15" hidden="false" customHeight="false" outlineLevel="0" collapsed="false">
      <c r="A11109" s="37"/>
      <c r="B11109" s="38"/>
      <c r="C11109" s="39"/>
      <c r="D11109" s="39"/>
      <c r="E11109" s="39"/>
      <c r="F11109" s="41" t="str">
        <f aca="false">IF(A11109="","",MATCH(A11109,P_ID,1))</f>
        <v/>
      </c>
      <c r="G11109" s="41" t="str">
        <f aca="false">IF(A11109="","",INDEX(P_Svc,F11109))</f>
        <v/>
      </c>
      <c r="H11109" s="41" t="str">
        <f aca="false">IF(A11109="","",INDEX(P_Zone,F11109))</f>
        <v/>
      </c>
      <c r="I11109" s="41" t="str">
        <f aca="false">IF(A11109="","",IF(D11109="Delivered",IF(B11109&lt;=INDEX(P_Due,F11109),1,0),0))</f>
        <v/>
      </c>
    </row>
    <row r="11110" customFormat="false" ht="15" hidden="false" customHeight="false" outlineLevel="0" collapsed="false">
      <c r="A11110" s="37"/>
      <c r="B11110" s="38"/>
      <c r="C11110" s="39"/>
      <c r="D11110" s="39"/>
      <c r="E11110" s="39"/>
      <c r="F11110" s="41" t="str">
        <f aca="false">IF(A11110="","",MATCH(A11110,P_ID,1))</f>
        <v/>
      </c>
      <c r="G11110" s="41" t="str">
        <f aca="false">IF(A11110="","",INDEX(P_Svc,F11110))</f>
        <v/>
      </c>
      <c r="H11110" s="41" t="str">
        <f aca="false">IF(A11110="","",INDEX(P_Zone,F11110))</f>
        <v/>
      </c>
      <c r="I11110" s="41" t="str">
        <f aca="false">IF(A11110="","",IF(D11110="Delivered",IF(B11110&lt;=INDEX(P_Due,F11110),1,0),0))</f>
        <v/>
      </c>
    </row>
    <row r="11111" customFormat="false" ht="15" hidden="false" customHeight="false" outlineLevel="0" collapsed="false">
      <c r="A11111" s="37"/>
      <c r="B11111" s="38"/>
      <c r="C11111" s="39"/>
      <c r="D11111" s="39"/>
      <c r="E11111" s="39"/>
      <c r="F11111" s="41" t="str">
        <f aca="false">IF(A11111="","",MATCH(A11111,P_ID,1))</f>
        <v/>
      </c>
      <c r="G11111" s="41" t="str">
        <f aca="false">IF(A11111="","",INDEX(P_Svc,F11111))</f>
        <v/>
      </c>
      <c r="H11111" s="41" t="str">
        <f aca="false">IF(A11111="","",INDEX(P_Zone,F11111))</f>
        <v/>
      </c>
      <c r="I11111" s="41" t="str">
        <f aca="false">IF(A11111="","",IF(D11111="Delivered",IF(B11111&lt;=INDEX(P_Due,F11111),1,0),0))</f>
        <v/>
      </c>
    </row>
    <row r="11112" customFormat="false" ht="15" hidden="false" customHeight="false" outlineLevel="0" collapsed="false">
      <c r="A11112" s="37"/>
      <c r="B11112" s="38"/>
      <c r="C11112" s="39"/>
      <c r="D11112" s="39"/>
      <c r="E11112" s="39"/>
      <c r="F11112" s="41" t="str">
        <f aca="false">IF(A11112="","",MATCH(A11112,P_ID,1))</f>
        <v/>
      </c>
      <c r="G11112" s="41" t="str">
        <f aca="false">IF(A11112="","",INDEX(P_Svc,F11112))</f>
        <v/>
      </c>
      <c r="H11112" s="41" t="str">
        <f aca="false">IF(A11112="","",INDEX(P_Zone,F11112))</f>
        <v/>
      </c>
      <c r="I11112" s="41" t="str">
        <f aca="false">IF(A11112="","",IF(D11112="Delivered",IF(B11112&lt;=INDEX(P_Due,F11112),1,0),0))</f>
        <v/>
      </c>
    </row>
    <row r="11113" customFormat="false" ht="15" hidden="false" customHeight="false" outlineLevel="0" collapsed="false">
      <c r="A11113" s="37"/>
      <c r="B11113" s="38"/>
      <c r="C11113" s="39"/>
      <c r="D11113" s="39"/>
      <c r="E11113" s="39"/>
      <c r="F11113" s="41" t="str">
        <f aca="false">IF(A11113="","",MATCH(A11113,P_ID,1))</f>
        <v/>
      </c>
      <c r="G11113" s="41" t="str">
        <f aca="false">IF(A11113="","",INDEX(P_Svc,F11113))</f>
        <v/>
      </c>
      <c r="H11113" s="41" t="str">
        <f aca="false">IF(A11113="","",INDEX(P_Zone,F11113))</f>
        <v/>
      </c>
      <c r="I11113" s="41" t="str">
        <f aca="false">IF(A11113="","",IF(D11113="Delivered",IF(B11113&lt;=INDEX(P_Due,F11113),1,0),0))</f>
        <v/>
      </c>
    </row>
    <row r="11114" customFormat="false" ht="15" hidden="false" customHeight="false" outlineLevel="0" collapsed="false">
      <c r="A11114" s="37"/>
      <c r="B11114" s="38"/>
      <c r="C11114" s="39"/>
      <c r="D11114" s="39"/>
      <c r="E11114" s="39"/>
      <c r="F11114" s="41" t="str">
        <f aca="false">IF(A11114="","",MATCH(A11114,P_ID,1))</f>
        <v/>
      </c>
      <c r="G11114" s="41" t="str">
        <f aca="false">IF(A11114="","",INDEX(P_Svc,F11114))</f>
        <v/>
      </c>
      <c r="H11114" s="41" t="str">
        <f aca="false">IF(A11114="","",INDEX(P_Zone,F11114))</f>
        <v/>
      </c>
      <c r="I11114" s="41" t="str">
        <f aca="false">IF(A11114="","",IF(D11114="Delivered",IF(B11114&lt;=INDEX(P_Due,F11114),1,0),0))</f>
        <v/>
      </c>
    </row>
    <row r="11115" customFormat="false" ht="15" hidden="false" customHeight="false" outlineLevel="0" collapsed="false">
      <c r="A11115" s="37"/>
      <c r="B11115" s="38"/>
      <c r="C11115" s="39"/>
      <c r="D11115" s="39"/>
      <c r="E11115" s="39"/>
      <c r="F11115" s="41" t="str">
        <f aca="false">IF(A11115="","",MATCH(A11115,P_ID,1))</f>
        <v/>
      </c>
      <c r="G11115" s="41" t="str">
        <f aca="false">IF(A11115="","",INDEX(P_Svc,F11115))</f>
        <v/>
      </c>
      <c r="H11115" s="41" t="str">
        <f aca="false">IF(A11115="","",INDEX(P_Zone,F11115))</f>
        <v/>
      </c>
      <c r="I11115" s="41" t="str">
        <f aca="false">IF(A11115="","",IF(D11115="Delivered",IF(B11115&lt;=INDEX(P_Due,F11115),1,0),0))</f>
        <v/>
      </c>
    </row>
    <row r="11116" customFormat="false" ht="15" hidden="false" customHeight="false" outlineLevel="0" collapsed="false">
      <c r="A11116" s="37"/>
      <c r="B11116" s="38"/>
      <c r="C11116" s="39"/>
      <c r="D11116" s="39"/>
      <c r="E11116" s="39"/>
      <c r="F11116" s="41" t="str">
        <f aca="false">IF(A11116="","",MATCH(A11116,P_ID,1))</f>
        <v/>
      </c>
      <c r="G11116" s="41" t="str">
        <f aca="false">IF(A11116="","",INDEX(P_Svc,F11116))</f>
        <v/>
      </c>
      <c r="H11116" s="41" t="str">
        <f aca="false">IF(A11116="","",INDEX(P_Zone,F11116))</f>
        <v/>
      </c>
      <c r="I11116" s="41" t="str">
        <f aca="false">IF(A11116="","",IF(D11116="Delivered",IF(B11116&lt;=INDEX(P_Due,F11116),1,0),0))</f>
        <v/>
      </c>
    </row>
    <row r="11117" customFormat="false" ht="15" hidden="false" customHeight="false" outlineLevel="0" collapsed="false">
      <c r="A11117" s="37"/>
      <c r="B11117" s="38"/>
      <c r="C11117" s="39"/>
      <c r="D11117" s="39"/>
      <c r="E11117" s="39"/>
      <c r="F11117" s="41" t="str">
        <f aca="false">IF(A11117="","",MATCH(A11117,P_ID,1))</f>
        <v/>
      </c>
      <c r="G11117" s="41" t="str">
        <f aca="false">IF(A11117="","",INDEX(P_Svc,F11117))</f>
        <v/>
      </c>
      <c r="H11117" s="41" t="str">
        <f aca="false">IF(A11117="","",INDEX(P_Zone,F11117))</f>
        <v/>
      </c>
      <c r="I11117" s="41" t="str">
        <f aca="false">IF(A11117="","",IF(D11117="Delivered",IF(B11117&lt;=INDEX(P_Due,F11117),1,0),0))</f>
        <v/>
      </c>
    </row>
    <row r="11118" customFormat="false" ht="15" hidden="false" customHeight="false" outlineLevel="0" collapsed="false">
      <c r="A11118" s="37"/>
      <c r="B11118" s="38"/>
      <c r="C11118" s="39"/>
      <c r="D11118" s="39"/>
      <c r="E11118" s="39"/>
      <c r="F11118" s="41" t="str">
        <f aca="false">IF(A11118="","",MATCH(A11118,P_ID,1))</f>
        <v/>
      </c>
      <c r="G11118" s="41" t="str">
        <f aca="false">IF(A11118="","",INDEX(P_Svc,F11118))</f>
        <v/>
      </c>
      <c r="H11118" s="41" t="str">
        <f aca="false">IF(A11118="","",INDEX(P_Zone,F11118))</f>
        <v/>
      </c>
      <c r="I11118" s="41" t="str">
        <f aca="false">IF(A11118="","",IF(D11118="Delivered",IF(B11118&lt;=INDEX(P_Due,F11118),1,0),0))</f>
        <v/>
      </c>
    </row>
    <row r="11119" customFormat="false" ht="15" hidden="false" customHeight="false" outlineLevel="0" collapsed="false">
      <c r="A11119" s="37"/>
      <c r="B11119" s="38"/>
      <c r="C11119" s="39"/>
      <c r="D11119" s="39"/>
      <c r="E11119" s="39"/>
      <c r="F11119" s="41" t="str">
        <f aca="false">IF(A11119="","",MATCH(A11119,P_ID,1))</f>
        <v/>
      </c>
      <c r="G11119" s="41" t="str">
        <f aca="false">IF(A11119="","",INDEX(P_Svc,F11119))</f>
        <v/>
      </c>
      <c r="H11119" s="41" t="str">
        <f aca="false">IF(A11119="","",INDEX(P_Zone,F11119))</f>
        <v/>
      </c>
      <c r="I11119" s="41" t="str">
        <f aca="false">IF(A11119="","",IF(D11119="Delivered",IF(B11119&lt;=INDEX(P_Due,F11119),1,0),0))</f>
        <v/>
      </c>
    </row>
    <row r="11120" customFormat="false" ht="15" hidden="false" customHeight="false" outlineLevel="0" collapsed="false">
      <c r="A11120" s="37"/>
      <c r="B11120" s="38"/>
      <c r="C11120" s="39"/>
      <c r="D11120" s="39"/>
      <c r="E11120" s="39"/>
      <c r="F11120" s="41" t="str">
        <f aca="false">IF(A11120="","",MATCH(A11120,P_ID,1))</f>
        <v/>
      </c>
      <c r="G11120" s="41" t="str">
        <f aca="false">IF(A11120="","",INDEX(P_Svc,F11120))</f>
        <v/>
      </c>
      <c r="H11120" s="41" t="str">
        <f aca="false">IF(A11120="","",INDEX(P_Zone,F11120))</f>
        <v/>
      </c>
      <c r="I11120" s="41" t="str">
        <f aca="false">IF(A11120="","",IF(D11120="Delivered",IF(B11120&lt;=INDEX(P_Due,F11120),1,0),0))</f>
        <v/>
      </c>
    </row>
    <row r="11121" customFormat="false" ht="15" hidden="false" customHeight="false" outlineLevel="0" collapsed="false">
      <c r="A11121" s="37"/>
      <c r="B11121" s="38"/>
      <c r="C11121" s="39"/>
      <c r="D11121" s="39"/>
      <c r="E11121" s="39"/>
      <c r="F11121" s="41" t="str">
        <f aca="false">IF(A11121="","",MATCH(A11121,P_ID,1))</f>
        <v/>
      </c>
      <c r="G11121" s="41" t="str">
        <f aca="false">IF(A11121="","",INDEX(P_Svc,F11121))</f>
        <v/>
      </c>
      <c r="H11121" s="41" t="str">
        <f aca="false">IF(A11121="","",INDEX(P_Zone,F11121))</f>
        <v/>
      </c>
      <c r="I11121" s="41" t="str">
        <f aca="false">IF(A11121="","",IF(D11121="Delivered",IF(B11121&lt;=INDEX(P_Due,F11121),1,0),0))</f>
        <v/>
      </c>
    </row>
    <row r="11122" customFormat="false" ht="15" hidden="false" customHeight="false" outlineLevel="0" collapsed="false">
      <c r="A11122" s="37"/>
      <c r="B11122" s="38"/>
      <c r="C11122" s="39"/>
      <c r="D11122" s="39"/>
      <c r="E11122" s="39"/>
      <c r="F11122" s="41" t="str">
        <f aca="false">IF(A11122="","",MATCH(A11122,P_ID,1))</f>
        <v/>
      </c>
      <c r="G11122" s="41" t="str">
        <f aca="false">IF(A11122="","",INDEX(P_Svc,F11122))</f>
        <v/>
      </c>
      <c r="H11122" s="41" t="str">
        <f aca="false">IF(A11122="","",INDEX(P_Zone,F11122))</f>
        <v/>
      </c>
      <c r="I11122" s="41" t="str">
        <f aca="false">IF(A11122="","",IF(D11122="Delivered",IF(B11122&lt;=INDEX(P_Due,F11122),1,0),0))</f>
        <v/>
      </c>
    </row>
    <row r="11123" customFormat="false" ht="15" hidden="false" customHeight="false" outlineLevel="0" collapsed="false">
      <c r="A11123" s="37"/>
      <c r="B11123" s="38"/>
      <c r="C11123" s="39"/>
      <c r="D11123" s="39"/>
      <c r="E11123" s="39"/>
      <c r="F11123" s="41" t="str">
        <f aca="false">IF(A11123="","",MATCH(A11123,P_ID,1))</f>
        <v/>
      </c>
      <c r="G11123" s="41" t="str">
        <f aca="false">IF(A11123="","",INDEX(P_Svc,F11123))</f>
        <v/>
      </c>
      <c r="H11123" s="41" t="str">
        <f aca="false">IF(A11123="","",INDEX(P_Zone,F11123))</f>
        <v/>
      </c>
      <c r="I11123" s="41" t="str">
        <f aca="false">IF(A11123="","",IF(D11123="Delivered",IF(B11123&lt;=INDEX(P_Due,F11123),1,0),0))</f>
        <v/>
      </c>
    </row>
    <row r="11124" customFormat="false" ht="15" hidden="false" customHeight="false" outlineLevel="0" collapsed="false">
      <c r="A11124" s="37"/>
      <c r="B11124" s="38"/>
      <c r="C11124" s="39"/>
      <c r="D11124" s="39"/>
      <c r="E11124" s="39"/>
      <c r="F11124" s="41" t="str">
        <f aca="false">IF(A11124="","",MATCH(A11124,P_ID,1))</f>
        <v/>
      </c>
      <c r="G11124" s="41" t="str">
        <f aca="false">IF(A11124="","",INDEX(P_Svc,F11124))</f>
        <v/>
      </c>
      <c r="H11124" s="41" t="str">
        <f aca="false">IF(A11124="","",INDEX(P_Zone,F11124))</f>
        <v/>
      </c>
      <c r="I11124" s="41" t="str">
        <f aca="false">IF(A11124="","",IF(D11124="Delivered",IF(B11124&lt;=INDEX(P_Due,F11124),1,0),0))</f>
        <v/>
      </c>
    </row>
    <row r="11125" customFormat="false" ht="15" hidden="false" customHeight="false" outlineLevel="0" collapsed="false">
      <c r="A11125" s="37"/>
      <c r="B11125" s="38"/>
      <c r="C11125" s="39"/>
      <c r="D11125" s="39"/>
      <c r="E11125" s="39"/>
      <c r="F11125" s="41" t="str">
        <f aca="false">IF(A11125="","",MATCH(A11125,P_ID,1))</f>
        <v/>
      </c>
      <c r="G11125" s="41" t="str">
        <f aca="false">IF(A11125="","",INDEX(P_Svc,F11125))</f>
        <v/>
      </c>
      <c r="H11125" s="41" t="str">
        <f aca="false">IF(A11125="","",INDEX(P_Zone,F11125))</f>
        <v/>
      </c>
      <c r="I11125" s="41" t="str">
        <f aca="false">IF(A11125="","",IF(D11125="Delivered",IF(B11125&lt;=INDEX(P_Due,F11125),1,0),0))</f>
        <v/>
      </c>
    </row>
    <row r="11126" customFormat="false" ht="15" hidden="false" customHeight="false" outlineLevel="0" collapsed="false">
      <c r="A11126" s="37"/>
      <c r="B11126" s="38"/>
      <c r="C11126" s="39"/>
      <c r="D11126" s="39"/>
      <c r="E11126" s="39"/>
      <c r="F11126" s="41" t="str">
        <f aca="false">IF(A11126="","",MATCH(A11126,P_ID,1))</f>
        <v/>
      </c>
      <c r="G11126" s="41" t="str">
        <f aca="false">IF(A11126="","",INDEX(P_Svc,F11126))</f>
        <v/>
      </c>
      <c r="H11126" s="41" t="str">
        <f aca="false">IF(A11126="","",INDEX(P_Zone,F11126))</f>
        <v/>
      </c>
      <c r="I11126" s="41" t="str">
        <f aca="false">IF(A11126="","",IF(D11126="Delivered",IF(B11126&lt;=INDEX(P_Due,F11126),1,0),0))</f>
        <v/>
      </c>
    </row>
    <row r="11127" customFormat="false" ht="15" hidden="false" customHeight="false" outlineLevel="0" collapsed="false">
      <c r="A11127" s="37"/>
      <c r="B11127" s="38"/>
      <c r="C11127" s="39"/>
      <c r="D11127" s="39"/>
      <c r="E11127" s="39"/>
      <c r="F11127" s="41" t="str">
        <f aca="false">IF(A11127="","",MATCH(A11127,P_ID,1))</f>
        <v/>
      </c>
      <c r="G11127" s="41" t="str">
        <f aca="false">IF(A11127="","",INDEX(P_Svc,F11127))</f>
        <v/>
      </c>
      <c r="H11127" s="41" t="str">
        <f aca="false">IF(A11127="","",INDEX(P_Zone,F11127))</f>
        <v/>
      </c>
      <c r="I11127" s="41" t="str">
        <f aca="false">IF(A11127="","",IF(D11127="Delivered",IF(B11127&lt;=INDEX(P_Due,F11127),1,0),0))</f>
        <v/>
      </c>
    </row>
    <row r="11128" customFormat="false" ht="15" hidden="false" customHeight="false" outlineLevel="0" collapsed="false">
      <c r="A11128" s="37"/>
      <c r="B11128" s="38"/>
      <c r="C11128" s="39"/>
      <c r="D11128" s="39"/>
      <c r="E11128" s="39"/>
      <c r="F11128" s="41" t="str">
        <f aca="false">IF(A11128="","",MATCH(A11128,P_ID,1))</f>
        <v/>
      </c>
      <c r="G11128" s="41" t="str">
        <f aca="false">IF(A11128="","",INDEX(P_Svc,F11128))</f>
        <v/>
      </c>
      <c r="H11128" s="41" t="str">
        <f aca="false">IF(A11128="","",INDEX(P_Zone,F11128))</f>
        <v/>
      </c>
      <c r="I11128" s="41" t="str">
        <f aca="false">IF(A11128="","",IF(D11128="Delivered",IF(B11128&lt;=INDEX(P_Due,F11128),1,0),0))</f>
        <v/>
      </c>
    </row>
    <row r="11129" customFormat="false" ht="15" hidden="false" customHeight="false" outlineLevel="0" collapsed="false">
      <c r="A11129" s="37"/>
      <c r="B11129" s="38"/>
      <c r="C11129" s="39"/>
      <c r="D11129" s="39"/>
      <c r="E11129" s="39"/>
      <c r="F11129" s="41" t="str">
        <f aca="false">IF(A11129="","",MATCH(A11129,P_ID,1))</f>
        <v/>
      </c>
      <c r="G11129" s="41" t="str">
        <f aca="false">IF(A11129="","",INDEX(P_Svc,F11129))</f>
        <v/>
      </c>
      <c r="H11129" s="41" t="str">
        <f aca="false">IF(A11129="","",INDEX(P_Zone,F11129))</f>
        <v/>
      </c>
      <c r="I11129" s="41" t="str">
        <f aca="false">IF(A11129="","",IF(D11129="Delivered",IF(B11129&lt;=INDEX(P_Due,F11129),1,0),0))</f>
        <v/>
      </c>
    </row>
    <row r="11130" customFormat="false" ht="15" hidden="false" customHeight="false" outlineLevel="0" collapsed="false">
      <c r="A11130" s="37"/>
      <c r="B11130" s="38"/>
      <c r="C11130" s="39"/>
      <c r="D11130" s="39"/>
      <c r="E11130" s="39"/>
      <c r="F11130" s="41" t="str">
        <f aca="false">IF(A11130="","",MATCH(A11130,P_ID,1))</f>
        <v/>
      </c>
      <c r="G11130" s="41" t="str">
        <f aca="false">IF(A11130="","",INDEX(P_Svc,F11130))</f>
        <v/>
      </c>
      <c r="H11130" s="41" t="str">
        <f aca="false">IF(A11130="","",INDEX(P_Zone,F11130))</f>
        <v/>
      </c>
      <c r="I11130" s="41" t="str">
        <f aca="false">IF(A11130="","",IF(D11130="Delivered",IF(B11130&lt;=INDEX(P_Due,F11130),1,0),0))</f>
        <v/>
      </c>
    </row>
    <row r="11131" customFormat="false" ht="15" hidden="false" customHeight="false" outlineLevel="0" collapsed="false">
      <c r="A11131" s="37"/>
      <c r="B11131" s="38"/>
      <c r="C11131" s="39"/>
      <c r="D11131" s="39"/>
      <c r="E11131" s="39"/>
      <c r="F11131" s="41" t="str">
        <f aca="false">IF(A11131="","",MATCH(A11131,P_ID,1))</f>
        <v/>
      </c>
      <c r="G11131" s="41" t="str">
        <f aca="false">IF(A11131="","",INDEX(P_Svc,F11131))</f>
        <v/>
      </c>
      <c r="H11131" s="41" t="str">
        <f aca="false">IF(A11131="","",INDEX(P_Zone,F11131))</f>
        <v/>
      </c>
      <c r="I11131" s="41" t="str">
        <f aca="false">IF(A11131="","",IF(D11131="Delivered",IF(B11131&lt;=INDEX(P_Due,F11131),1,0),0))</f>
        <v/>
      </c>
    </row>
    <row r="11132" customFormat="false" ht="15" hidden="false" customHeight="false" outlineLevel="0" collapsed="false">
      <c r="A11132" s="37"/>
      <c r="B11132" s="38"/>
      <c r="C11132" s="39"/>
      <c r="D11132" s="39"/>
      <c r="E11132" s="39"/>
      <c r="F11132" s="41" t="str">
        <f aca="false">IF(A11132="","",MATCH(A11132,P_ID,1))</f>
        <v/>
      </c>
      <c r="G11132" s="41" t="str">
        <f aca="false">IF(A11132="","",INDEX(P_Svc,F11132))</f>
        <v/>
      </c>
      <c r="H11132" s="41" t="str">
        <f aca="false">IF(A11132="","",INDEX(P_Zone,F11132))</f>
        <v/>
      </c>
      <c r="I11132" s="41" t="str">
        <f aca="false">IF(A11132="","",IF(D11132="Delivered",IF(B11132&lt;=INDEX(P_Due,F11132),1,0),0))</f>
        <v/>
      </c>
    </row>
    <row r="11133" customFormat="false" ht="15" hidden="false" customHeight="false" outlineLevel="0" collapsed="false">
      <c r="A11133" s="37"/>
      <c r="B11133" s="38"/>
      <c r="C11133" s="39"/>
      <c r="D11133" s="39"/>
      <c r="E11133" s="39"/>
      <c r="F11133" s="41" t="str">
        <f aca="false">IF(A11133="","",MATCH(A11133,P_ID,1))</f>
        <v/>
      </c>
      <c r="G11133" s="41" t="str">
        <f aca="false">IF(A11133="","",INDEX(P_Svc,F11133))</f>
        <v/>
      </c>
      <c r="H11133" s="41" t="str">
        <f aca="false">IF(A11133="","",INDEX(P_Zone,F11133))</f>
        <v/>
      </c>
      <c r="I11133" s="41" t="str">
        <f aca="false">IF(A11133="","",IF(D11133="Delivered",IF(B11133&lt;=INDEX(P_Due,F11133),1,0),0))</f>
        <v/>
      </c>
    </row>
    <row r="11134" customFormat="false" ht="15" hidden="false" customHeight="false" outlineLevel="0" collapsed="false">
      <c r="A11134" s="37"/>
      <c r="B11134" s="38"/>
      <c r="C11134" s="39"/>
      <c r="D11134" s="39"/>
      <c r="E11134" s="39"/>
      <c r="F11134" s="41" t="str">
        <f aca="false">IF(A11134="","",MATCH(A11134,P_ID,1))</f>
        <v/>
      </c>
      <c r="G11134" s="41" t="str">
        <f aca="false">IF(A11134="","",INDEX(P_Svc,F11134))</f>
        <v/>
      </c>
      <c r="H11134" s="41" t="str">
        <f aca="false">IF(A11134="","",INDEX(P_Zone,F11134))</f>
        <v/>
      </c>
      <c r="I11134" s="41" t="str">
        <f aca="false">IF(A11134="","",IF(D11134="Delivered",IF(B11134&lt;=INDEX(P_Due,F11134),1,0),0))</f>
        <v/>
      </c>
    </row>
    <row r="11135" customFormat="false" ht="15" hidden="false" customHeight="false" outlineLevel="0" collapsed="false">
      <c r="A11135" s="37"/>
      <c r="B11135" s="38"/>
      <c r="C11135" s="39"/>
      <c r="D11135" s="39"/>
      <c r="E11135" s="39"/>
      <c r="F11135" s="41" t="str">
        <f aca="false">IF(A11135="","",MATCH(A11135,P_ID,1))</f>
        <v/>
      </c>
      <c r="G11135" s="41" t="str">
        <f aca="false">IF(A11135="","",INDEX(P_Svc,F11135))</f>
        <v/>
      </c>
      <c r="H11135" s="41" t="str">
        <f aca="false">IF(A11135="","",INDEX(P_Zone,F11135))</f>
        <v/>
      </c>
      <c r="I11135" s="41" t="str">
        <f aca="false">IF(A11135="","",IF(D11135="Delivered",IF(B11135&lt;=INDEX(P_Due,F11135),1,0),0))</f>
        <v/>
      </c>
    </row>
    <row r="11136" customFormat="false" ht="15" hidden="false" customHeight="false" outlineLevel="0" collapsed="false">
      <c r="A11136" s="37"/>
      <c r="B11136" s="38"/>
      <c r="C11136" s="39"/>
      <c r="D11136" s="39"/>
      <c r="E11136" s="39"/>
      <c r="F11136" s="41" t="str">
        <f aca="false">IF(A11136="","",MATCH(A11136,P_ID,1))</f>
        <v/>
      </c>
      <c r="G11136" s="41" t="str">
        <f aca="false">IF(A11136="","",INDEX(P_Svc,F11136))</f>
        <v/>
      </c>
      <c r="H11136" s="41" t="str">
        <f aca="false">IF(A11136="","",INDEX(P_Zone,F11136))</f>
        <v/>
      </c>
      <c r="I11136" s="41" t="str">
        <f aca="false">IF(A11136="","",IF(D11136="Delivered",IF(B11136&lt;=INDEX(P_Due,F11136),1,0),0))</f>
        <v/>
      </c>
    </row>
    <row r="11137" customFormat="false" ht="15" hidden="false" customHeight="false" outlineLevel="0" collapsed="false">
      <c r="A11137" s="37"/>
      <c r="B11137" s="38"/>
      <c r="C11137" s="39"/>
      <c r="D11137" s="39"/>
      <c r="E11137" s="39"/>
      <c r="F11137" s="41" t="str">
        <f aca="false">IF(A11137="","",MATCH(A11137,P_ID,1))</f>
        <v/>
      </c>
      <c r="G11137" s="41" t="str">
        <f aca="false">IF(A11137="","",INDEX(P_Svc,F11137))</f>
        <v/>
      </c>
      <c r="H11137" s="41" t="str">
        <f aca="false">IF(A11137="","",INDEX(P_Zone,F11137))</f>
        <v/>
      </c>
      <c r="I11137" s="41" t="str">
        <f aca="false">IF(A11137="","",IF(D11137="Delivered",IF(B11137&lt;=INDEX(P_Due,F11137),1,0),0))</f>
        <v/>
      </c>
    </row>
    <row r="11138" customFormat="false" ht="15" hidden="false" customHeight="false" outlineLevel="0" collapsed="false">
      <c r="A11138" s="37"/>
      <c r="B11138" s="38"/>
      <c r="C11138" s="39"/>
      <c r="D11138" s="39"/>
      <c r="E11138" s="39"/>
      <c r="F11138" s="41" t="str">
        <f aca="false">IF(A11138="","",MATCH(A11138,P_ID,1))</f>
        <v/>
      </c>
      <c r="G11138" s="41" t="str">
        <f aca="false">IF(A11138="","",INDEX(P_Svc,F11138))</f>
        <v/>
      </c>
      <c r="H11138" s="41" t="str">
        <f aca="false">IF(A11138="","",INDEX(P_Zone,F11138))</f>
        <v/>
      </c>
      <c r="I11138" s="41" t="str">
        <f aca="false">IF(A11138="","",IF(D11138="Delivered",IF(B11138&lt;=INDEX(P_Due,F11138),1,0),0))</f>
        <v/>
      </c>
    </row>
    <row r="11139" customFormat="false" ht="15" hidden="false" customHeight="false" outlineLevel="0" collapsed="false">
      <c r="A11139" s="37"/>
      <c r="B11139" s="38"/>
      <c r="C11139" s="39"/>
      <c r="D11139" s="39"/>
      <c r="E11139" s="39"/>
      <c r="F11139" s="41" t="str">
        <f aca="false">IF(A11139="","",MATCH(A11139,P_ID,1))</f>
        <v/>
      </c>
      <c r="G11139" s="41" t="str">
        <f aca="false">IF(A11139="","",INDEX(P_Svc,F11139))</f>
        <v/>
      </c>
      <c r="H11139" s="41" t="str">
        <f aca="false">IF(A11139="","",INDEX(P_Zone,F11139))</f>
        <v/>
      </c>
      <c r="I11139" s="41" t="str">
        <f aca="false">IF(A11139="","",IF(D11139="Delivered",IF(B11139&lt;=INDEX(P_Due,F11139),1,0),0))</f>
        <v/>
      </c>
    </row>
    <row r="11140" customFormat="false" ht="15" hidden="false" customHeight="false" outlineLevel="0" collapsed="false">
      <c r="A11140" s="37"/>
      <c r="B11140" s="38"/>
      <c r="C11140" s="39"/>
      <c r="D11140" s="39"/>
      <c r="E11140" s="39"/>
      <c r="F11140" s="41" t="str">
        <f aca="false">IF(A11140="","",MATCH(A11140,P_ID,1))</f>
        <v/>
      </c>
      <c r="G11140" s="41" t="str">
        <f aca="false">IF(A11140="","",INDEX(P_Svc,F11140))</f>
        <v/>
      </c>
      <c r="H11140" s="41" t="str">
        <f aca="false">IF(A11140="","",INDEX(P_Zone,F11140))</f>
        <v/>
      </c>
      <c r="I11140" s="41" t="str">
        <f aca="false">IF(A11140="","",IF(D11140="Delivered",IF(B11140&lt;=INDEX(P_Due,F11140),1,0),0))</f>
        <v/>
      </c>
    </row>
    <row r="11141" customFormat="false" ht="15" hidden="false" customHeight="false" outlineLevel="0" collapsed="false">
      <c r="A11141" s="37"/>
      <c r="B11141" s="38"/>
      <c r="C11141" s="39"/>
      <c r="D11141" s="39"/>
      <c r="E11141" s="39"/>
      <c r="F11141" s="41" t="str">
        <f aca="false">IF(A11141="","",MATCH(A11141,P_ID,1))</f>
        <v/>
      </c>
      <c r="G11141" s="41" t="str">
        <f aca="false">IF(A11141="","",INDEX(P_Svc,F11141))</f>
        <v/>
      </c>
      <c r="H11141" s="41" t="str">
        <f aca="false">IF(A11141="","",INDEX(P_Zone,F11141))</f>
        <v/>
      </c>
      <c r="I11141" s="41" t="str">
        <f aca="false">IF(A11141="","",IF(D11141="Delivered",IF(B11141&lt;=INDEX(P_Due,F11141),1,0),0))</f>
        <v/>
      </c>
    </row>
    <row r="11142" customFormat="false" ht="15" hidden="false" customHeight="false" outlineLevel="0" collapsed="false">
      <c r="A11142" s="37"/>
      <c r="B11142" s="38"/>
      <c r="C11142" s="39"/>
      <c r="D11142" s="39"/>
      <c r="E11142" s="39"/>
      <c r="F11142" s="41" t="str">
        <f aca="false">IF(A11142="","",MATCH(A11142,P_ID,1))</f>
        <v/>
      </c>
      <c r="G11142" s="41" t="str">
        <f aca="false">IF(A11142="","",INDEX(P_Svc,F11142))</f>
        <v/>
      </c>
      <c r="H11142" s="41" t="str">
        <f aca="false">IF(A11142="","",INDEX(P_Zone,F11142))</f>
        <v/>
      </c>
      <c r="I11142" s="41" t="str">
        <f aca="false">IF(A11142="","",IF(D11142="Delivered",IF(B11142&lt;=INDEX(P_Due,F11142),1,0),0))</f>
        <v/>
      </c>
    </row>
    <row r="11143" customFormat="false" ht="15" hidden="false" customHeight="false" outlineLevel="0" collapsed="false">
      <c r="A11143" s="37"/>
      <c r="B11143" s="38"/>
      <c r="C11143" s="39"/>
      <c r="D11143" s="39"/>
      <c r="E11143" s="39"/>
      <c r="F11143" s="41" t="str">
        <f aca="false">IF(A11143="","",MATCH(A11143,P_ID,1))</f>
        <v/>
      </c>
      <c r="G11143" s="41" t="str">
        <f aca="false">IF(A11143="","",INDEX(P_Svc,F11143))</f>
        <v/>
      </c>
      <c r="H11143" s="41" t="str">
        <f aca="false">IF(A11143="","",INDEX(P_Zone,F11143))</f>
        <v/>
      </c>
      <c r="I11143" s="41" t="str">
        <f aca="false">IF(A11143="","",IF(D11143="Delivered",IF(B11143&lt;=INDEX(P_Due,F11143),1,0),0))</f>
        <v/>
      </c>
    </row>
    <row r="11144" customFormat="false" ht="15" hidden="false" customHeight="false" outlineLevel="0" collapsed="false">
      <c r="A11144" s="37"/>
      <c r="B11144" s="38"/>
      <c r="C11144" s="39"/>
      <c r="D11144" s="39"/>
      <c r="E11144" s="39"/>
      <c r="F11144" s="41" t="str">
        <f aca="false">IF(A11144="","",MATCH(A11144,P_ID,1))</f>
        <v/>
      </c>
      <c r="G11144" s="41" t="str">
        <f aca="false">IF(A11144="","",INDEX(P_Svc,F11144))</f>
        <v/>
      </c>
      <c r="H11144" s="41" t="str">
        <f aca="false">IF(A11144="","",INDEX(P_Zone,F11144))</f>
        <v/>
      </c>
      <c r="I11144" s="41" t="str">
        <f aca="false">IF(A11144="","",IF(D11144="Delivered",IF(B11144&lt;=INDEX(P_Due,F11144),1,0),0))</f>
        <v/>
      </c>
    </row>
    <row r="11145" customFormat="false" ht="15" hidden="false" customHeight="false" outlineLevel="0" collapsed="false">
      <c r="A11145" s="37"/>
      <c r="B11145" s="38"/>
      <c r="C11145" s="39"/>
      <c r="D11145" s="39"/>
      <c r="E11145" s="39"/>
      <c r="F11145" s="41" t="str">
        <f aca="false">IF(A11145="","",MATCH(A11145,P_ID,1))</f>
        <v/>
      </c>
      <c r="G11145" s="41" t="str">
        <f aca="false">IF(A11145="","",INDEX(P_Svc,F11145))</f>
        <v/>
      </c>
      <c r="H11145" s="41" t="str">
        <f aca="false">IF(A11145="","",INDEX(P_Zone,F11145))</f>
        <v/>
      </c>
      <c r="I11145" s="41" t="str">
        <f aca="false">IF(A11145="","",IF(D11145="Delivered",IF(B11145&lt;=INDEX(P_Due,F11145),1,0),0))</f>
        <v/>
      </c>
    </row>
    <row r="11146" customFormat="false" ht="15" hidden="false" customHeight="false" outlineLevel="0" collapsed="false">
      <c r="A11146" s="37"/>
      <c r="B11146" s="38"/>
      <c r="C11146" s="39"/>
      <c r="D11146" s="39"/>
      <c r="E11146" s="39"/>
      <c r="F11146" s="41" t="str">
        <f aca="false">IF(A11146="","",MATCH(A11146,P_ID,1))</f>
        <v/>
      </c>
      <c r="G11146" s="41" t="str">
        <f aca="false">IF(A11146="","",INDEX(P_Svc,F11146))</f>
        <v/>
      </c>
      <c r="H11146" s="41" t="str">
        <f aca="false">IF(A11146="","",INDEX(P_Zone,F11146))</f>
        <v/>
      </c>
      <c r="I11146" s="41" t="str">
        <f aca="false">IF(A11146="","",IF(D11146="Delivered",IF(B11146&lt;=INDEX(P_Due,F11146),1,0),0))</f>
        <v/>
      </c>
    </row>
    <row r="11147" customFormat="false" ht="15" hidden="false" customHeight="false" outlineLevel="0" collapsed="false">
      <c r="A11147" s="37"/>
      <c r="B11147" s="38"/>
      <c r="C11147" s="39"/>
      <c r="D11147" s="39"/>
      <c r="E11147" s="39"/>
      <c r="F11147" s="41" t="str">
        <f aca="false">IF(A11147="","",MATCH(A11147,P_ID,1))</f>
        <v/>
      </c>
      <c r="G11147" s="41" t="str">
        <f aca="false">IF(A11147="","",INDEX(P_Svc,F11147))</f>
        <v/>
      </c>
      <c r="H11147" s="41" t="str">
        <f aca="false">IF(A11147="","",INDEX(P_Zone,F11147))</f>
        <v/>
      </c>
      <c r="I11147" s="41" t="str">
        <f aca="false">IF(A11147="","",IF(D11147="Delivered",IF(B11147&lt;=INDEX(P_Due,F11147),1,0),0))</f>
        <v/>
      </c>
    </row>
    <row r="11148" customFormat="false" ht="15" hidden="false" customHeight="false" outlineLevel="0" collapsed="false">
      <c r="A11148" s="37"/>
      <c r="B11148" s="38"/>
      <c r="C11148" s="39"/>
      <c r="D11148" s="39"/>
      <c r="E11148" s="39"/>
      <c r="F11148" s="41" t="str">
        <f aca="false">IF(A11148="","",MATCH(A11148,P_ID,1))</f>
        <v/>
      </c>
      <c r="G11148" s="41" t="str">
        <f aca="false">IF(A11148="","",INDEX(P_Svc,F11148))</f>
        <v/>
      </c>
      <c r="H11148" s="41" t="str">
        <f aca="false">IF(A11148="","",INDEX(P_Zone,F11148))</f>
        <v/>
      </c>
      <c r="I11148" s="41" t="str">
        <f aca="false">IF(A11148="","",IF(D11148="Delivered",IF(B11148&lt;=INDEX(P_Due,F11148),1,0),0))</f>
        <v/>
      </c>
    </row>
    <row r="11149" customFormat="false" ht="15" hidden="false" customHeight="false" outlineLevel="0" collapsed="false">
      <c r="A11149" s="37"/>
      <c r="B11149" s="38"/>
      <c r="C11149" s="39"/>
      <c r="D11149" s="39"/>
      <c r="E11149" s="39"/>
      <c r="F11149" s="41" t="str">
        <f aca="false">IF(A11149="","",MATCH(A11149,P_ID,1))</f>
        <v/>
      </c>
      <c r="G11149" s="41" t="str">
        <f aca="false">IF(A11149="","",INDEX(P_Svc,F11149))</f>
        <v/>
      </c>
      <c r="H11149" s="41" t="str">
        <f aca="false">IF(A11149="","",INDEX(P_Zone,F11149))</f>
        <v/>
      </c>
      <c r="I11149" s="41" t="str">
        <f aca="false">IF(A11149="","",IF(D11149="Delivered",IF(B11149&lt;=INDEX(P_Due,F11149),1,0),0))</f>
        <v/>
      </c>
    </row>
    <row r="11150" customFormat="false" ht="15" hidden="false" customHeight="false" outlineLevel="0" collapsed="false">
      <c r="A11150" s="37"/>
      <c r="B11150" s="38"/>
      <c r="C11150" s="39"/>
      <c r="D11150" s="39"/>
      <c r="E11150" s="39"/>
      <c r="F11150" s="41" t="str">
        <f aca="false">IF(A11150="","",MATCH(A11150,P_ID,1))</f>
        <v/>
      </c>
      <c r="G11150" s="41" t="str">
        <f aca="false">IF(A11150="","",INDEX(P_Svc,F11150))</f>
        <v/>
      </c>
      <c r="H11150" s="41" t="str">
        <f aca="false">IF(A11150="","",INDEX(P_Zone,F11150))</f>
        <v/>
      </c>
      <c r="I11150" s="41" t="str">
        <f aca="false">IF(A11150="","",IF(D11150="Delivered",IF(B11150&lt;=INDEX(P_Due,F11150),1,0),0))</f>
        <v/>
      </c>
    </row>
    <row r="11151" customFormat="false" ht="15" hidden="false" customHeight="false" outlineLevel="0" collapsed="false">
      <c r="A11151" s="37"/>
      <c r="B11151" s="38"/>
      <c r="C11151" s="39"/>
      <c r="D11151" s="39"/>
      <c r="E11151" s="39"/>
      <c r="F11151" s="41" t="str">
        <f aca="false">IF(A11151="","",MATCH(A11151,P_ID,1))</f>
        <v/>
      </c>
      <c r="G11151" s="41" t="str">
        <f aca="false">IF(A11151="","",INDEX(P_Svc,F11151))</f>
        <v/>
      </c>
      <c r="H11151" s="41" t="str">
        <f aca="false">IF(A11151="","",INDEX(P_Zone,F11151))</f>
        <v/>
      </c>
      <c r="I11151" s="41" t="str">
        <f aca="false">IF(A11151="","",IF(D11151="Delivered",IF(B11151&lt;=INDEX(P_Due,F11151),1,0),0))</f>
        <v/>
      </c>
    </row>
    <row r="11152" customFormat="false" ht="15" hidden="false" customHeight="false" outlineLevel="0" collapsed="false">
      <c r="A11152" s="37"/>
      <c r="B11152" s="38"/>
      <c r="C11152" s="39"/>
      <c r="D11152" s="39"/>
      <c r="E11152" s="39"/>
      <c r="F11152" s="41" t="str">
        <f aca="false">IF(A11152="","",MATCH(A11152,P_ID,1))</f>
        <v/>
      </c>
      <c r="G11152" s="41" t="str">
        <f aca="false">IF(A11152="","",INDEX(P_Svc,F11152))</f>
        <v/>
      </c>
      <c r="H11152" s="41" t="str">
        <f aca="false">IF(A11152="","",INDEX(P_Zone,F11152))</f>
        <v/>
      </c>
      <c r="I11152" s="41" t="str">
        <f aca="false">IF(A11152="","",IF(D11152="Delivered",IF(B11152&lt;=INDEX(P_Due,F11152),1,0),0))</f>
        <v/>
      </c>
    </row>
    <row r="11153" customFormat="false" ht="15" hidden="false" customHeight="false" outlineLevel="0" collapsed="false">
      <c r="A11153" s="37"/>
      <c r="B11153" s="38"/>
      <c r="C11153" s="39"/>
      <c r="D11153" s="39"/>
      <c r="E11153" s="39"/>
      <c r="F11153" s="41" t="str">
        <f aca="false">IF(A11153="","",MATCH(A11153,P_ID,1))</f>
        <v/>
      </c>
      <c r="G11153" s="41" t="str">
        <f aca="false">IF(A11153="","",INDEX(P_Svc,F11153))</f>
        <v/>
      </c>
      <c r="H11153" s="41" t="str">
        <f aca="false">IF(A11153="","",INDEX(P_Zone,F11153))</f>
        <v/>
      </c>
      <c r="I11153" s="41" t="str">
        <f aca="false">IF(A11153="","",IF(D11153="Delivered",IF(B11153&lt;=INDEX(P_Due,F11153),1,0),0))</f>
        <v/>
      </c>
    </row>
    <row r="11154" customFormat="false" ht="15" hidden="false" customHeight="false" outlineLevel="0" collapsed="false">
      <c r="A11154" s="37"/>
      <c r="B11154" s="38"/>
      <c r="C11154" s="39"/>
      <c r="D11154" s="39"/>
      <c r="E11154" s="39"/>
      <c r="F11154" s="41" t="str">
        <f aca="false">IF(A11154="","",MATCH(A11154,P_ID,1))</f>
        <v/>
      </c>
      <c r="G11154" s="41" t="str">
        <f aca="false">IF(A11154="","",INDEX(P_Svc,F11154))</f>
        <v/>
      </c>
      <c r="H11154" s="41" t="str">
        <f aca="false">IF(A11154="","",INDEX(P_Zone,F11154))</f>
        <v/>
      </c>
      <c r="I11154" s="41" t="str">
        <f aca="false">IF(A11154="","",IF(D11154="Delivered",IF(B11154&lt;=INDEX(P_Due,F11154),1,0),0))</f>
        <v/>
      </c>
    </row>
    <row r="11155" customFormat="false" ht="15" hidden="false" customHeight="false" outlineLevel="0" collapsed="false">
      <c r="A11155" s="37"/>
      <c r="B11155" s="38"/>
      <c r="C11155" s="39"/>
      <c r="D11155" s="39"/>
      <c r="E11155" s="39"/>
      <c r="F11155" s="41" t="str">
        <f aca="false">IF(A11155="","",MATCH(A11155,P_ID,1))</f>
        <v/>
      </c>
      <c r="G11155" s="41" t="str">
        <f aca="false">IF(A11155="","",INDEX(P_Svc,F11155))</f>
        <v/>
      </c>
      <c r="H11155" s="41" t="str">
        <f aca="false">IF(A11155="","",INDEX(P_Zone,F11155))</f>
        <v/>
      </c>
      <c r="I11155" s="41" t="str">
        <f aca="false">IF(A11155="","",IF(D11155="Delivered",IF(B11155&lt;=INDEX(P_Due,F11155),1,0),0))</f>
        <v/>
      </c>
    </row>
    <row r="11156" customFormat="false" ht="15" hidden="false" customHeight="false" outlineLevel="0" collapsed="false">
      <c r="A11156" s="37"/>
      <c r="B11156" s="38"/>
      <c r="C11156" s="39"/>
      <c r="D11156" s="39"/>
      <c r="E11156" s="39"/>
      <c r="F11156" s="41" t="str">
        <f aca="false">IF(A11156="","",MATCH(A11156,P_ID,1))</f>
        <v/>
      </c>
      <c r="G11156" s="41" t="str">
        <f aca="false">IF(A11156="","",INDEX(P_Svc,F11156))</f>
        <v/>
      </c>
      <c r="H11156" s="41" t="str">
        <f aca="false">IF(A11156="","",INDEX(P_Zone,F11156))</f>
        <v/>
      </c>
      <c r="I11156" s="41" t="str">
        <f aca="false">IF(A11156="","",IF(D11156="Delivered",IF(B11156&lt;=INDEX(P_Due,F11156),1,0),0))</f>
        <v/>
      </c>
    </row>
    <row r="11157" customFormat="false" ht="15" hidden="false" customHeight="false" outlineLevel="0" collapsed="false">
      <c r="A11157" s="37"/>
      <c r="B11157" s="38"/>
      <c r="C11157" s="39"/>
      <c r="D11157" s="39"/>
      <c r="E11157" s="39"/>
      <c r="F11157" s="41" t="str">
        <f aca="false">IF(A11157="","",MATCH(A11157,P_ID,1))</f>
        <v/>
      </c>
      <c r="G11157" s="41" t="str">
        <f aca="false">IF(A11157="","",INDEX(P_Svc,F11157))</f>
        <v/>
      </c>
      <c r="H11157" s="41" t="str">
        <f aca="false">IF(A11157="","",INDEX(P_Zone,F11157))</f>
        <v/>
      </c>
      <c r="I11157" s="41" t="str">
        <f aca="false">IF(A11157="","",IF(D11157="Delivered",IF(B11157&lt;=INDEX(P_Due,F11157),1,0),0))</f>
        <v/>
      </c>
    </row>
    <row r="11158" customFormat="false" ht="15" hidden="false" customHeight="false" outlineLevel="0" collapsed="false">
      <c r="A11158" s="37"/>
      <c r="B11158" s="38"/>
      <c r="C11158" s="39"/>
      <c r="D11158" s="39"/>
      <c r="E11158" s="39"/>
      <c r="F11158" s="41" t="str">
        <f aca="false">IF(A11158="","",MATCH(A11158,P_ID,1))</f>
        <v/>
      </c>
      <c r="G11158" s="41" t="str">
        <f aca="false">IF(A11158="","",INDEX(P_Svc,F11158))</f>
        <v/>
      </c>
      <c r="H11158" s="41" t="str">
        <f aca="false">IF(A11158="","",INDEX(P_Zone,F11158))</f>
        <v/>
      </c>
      <c r="I11158" s="41" t="str">
        <f aca="false">IF(A11158="","",IF(D11158="Delivered",IF(B11158&lt;=INDEX(P_Due,F11158),1,0),0))</f>
        <v/>
      </c>
    </row>
    <row r="11159" customFormat="false" ht="15" hidden="false" customHeight="false" outlineLevel="0" collapsed="false">
      <c r="A11159" s="37"/>
      <c r="B11159" s="38"/>
      <c r="C11159" s="39"/>
      <c r="D11159" s="39"/>
      <c r="E11159" s="39"/>
      <c r="F11159" s="41" t="str">
        <f aca="false">IF(A11159="","",MATCH(A11159,P_ID,1))</f>
        <v/>
      </c>
      <c r="G11159" s="41" t="str">
        <f aca="false">IF(A11159="","",INDEX(P_Svc,F11159))</f>
        <v/>
      </c>
      <c r="H11159" s="41" t="str">
        <f aca="false">IF(A11159="","",INDEX(P_Zone,F11159))</f>
        <v/>
      </c>
      <c r="I11159" s="41" t="str">
        <f aca="false">IF(A11159="","",IF(D11159="Delivered",IF(B11159&lt;=INDEX(P_Due,F11159),1,0),0))</f>
        <v/>
      </c>
    </row>
    <row r="11160" customFormat="false" ht="15" hidden="false" customHeight="false" outlineLevel="0" collapsed="false">
      <c r="A11160" s="37"/>
      <c r="B11160" s="38"/>
      <c r="C11160" s="39"/>
      <c r="D11160" s="39"/>
      <c r="E11160" s="39"/>
      <c r="F11160" s="41" t="str">
        <f aca="false">IF(A11160="","",MATCH(A11160,P_ID,1))</f>
        <v/>
      </c>
      <c r="G11160" s="41" t="str">
        <f aca="false">IF(A11160="","",INDEX(P_Svc,F11160))</f>
        <v/>
      </c>
      <c r="H11160" s="41" t="str">
        <f aca="false">IF(A11160="","",INDEX(P_Zone,F11160))</f>
        <v/>
      </c>
      <c r="I11160" s="41" t="str">
        <f aca="false">IF(A11160="","",IF(D11160="Delivered",IF(B11160&lt;=INDEX(P_Due,F11160),1,0),0))</f>
        <v/>
      </c>
    </row>
    <row r="11161" customFormat="false" ht="15" hidden="false" customHeight="false" outlineLevel="0" collapsed="false">
      <c r="A11161" s="37"/>
      <c r="B11161" s="38"/>
      <c r="C11161" s="39"/>
      <c r="D11161" s="39"/>
      <c r="E11161" s="39"/>
      <c r="F11161" s="41" t="str">
        <f aca="false">IF(A11161="","",MATCH(A11161,P_ID,1))</f>
        <v/>
      </c>
      <c r="G11161" s="41" t="str">
        <f aca="false">IF(A11161="","",INDEX(P_Svc,F11161))</f>
        <v/>
      </c>
      <c r="H11161" s="41" t="str">
        <f aca="false">IF(A11161="","",INDEX(P_Zone,F11161))</f>
        <v/>
      </c>
      <c r="I11161" s="41" t="str">
        <f aca="false">IF(A11161="","",IF(D11161="Delivered",IF(B11161&lt;=INDEX(P_Due,F11161),1,0),0))</f>
        <v/>
      </c>
    </row>
    <row r="11162" customFormat="false" ht="15" hidden="false" customHeight="false" outlineLevel="0" collapsed="false">
      <c r="A11162" s="37"/>
      <c r="B11162" s="38"/>
      <c r="C11162" s="39"/>
      <c r="D11162" s="39"/>
      <c r="E11162" s="39"/>
      <c r="F11162" s="41" t="str">
        <f aca="false">IF(A11162="","",MATCH(A11162,P_ID,1))</f>
        <v/>
      </c>
      <c r="G11162" s="41" t="str">
        <f aca="false">IF(A11162="","",INDEX(P_Svc,F11162))</f>
        <v/>
      </c>
      <c r="H11162" s="41" t="str">
        <f aca="false">IF(A11162="","",INDEX(P_Zone,F11162))</f>
        <v/>
      </c>
      <c r="I11162" s="41" t="str">
        <f aca="false">IF(A11162="","",IF(D11162="Delivered",IF(B11162&lt;=INDEX(P_Due,F11162),1,0),0))</f>
        <v/>
      </c>
    </row>
    <row r="11163" customFormat="false" ht="15" hidden="false" customHeight="false" outlineLevel="0" collapsed="false">
      <c r="A11163" s="37"/>
      <c r="B11163" s="38"/>
      <c r="C11163" s="39"/>
      <c r="D11163" s="39"/>
      <c r="E11163" s="39"/>
      <c r="F11163" s="41" t="str">
        <f aca="false">IF(A11163="","",MATCH(A11163,P_ID,1))</f>
        <v/>
      </c>
      <c r="G11163" s="41" t="str">
        <f aca="false">IF(A11163="","",INDEX(P_Svc,F11163))</f>
        <v/>
      </c>
      <c r="H11163" s="41" t="str">
        <f aca="false">IF(A11163="","",INDEX(P_Zone,F11163))</f>
        <v/>
      </c>
      <c r="I11163" s="41" t="str">
        <f aca="false">IF(A11163="","",IF(D11163="Delivered",IF(B11163&lt;=INDEX(P_Due,F11163),1,0),0))</f>
        <v/>
      </c>
    </row>
    <row r="11164" customFormat="false" ht="15" hidden="false" customHeight="false" outlineLevel="0" collapsed="false">
      <c r="A11164" s="37"/>
      <c r="B11164" s="38"/>
      <c r="C11164" s="39"/>
      <c r="D11164" s="39"/>
      <c r="E11164" s="39"/>
      <c r="F11164" s="41" t="str">
        <f aca="false">IF(A11164="","",MATCH(A11164,P_ID,1))</f>
        <v/>
      </c>
      <c r="G11164" s="41" t="str">
        <f aca="false">IF(A11164="","",INDEX(P_Svc,F11164))</f>
        <v/>
      </c>
      <c r="H11164" s="41" t="str">
        <f aca="false">IF(A11164="","",INDEX(P_Zone,F11164))</f>
        <v/>
      </c>
      <c r="I11164" s="41" t="str">
        <f aca="false">IF(A11164="","",IF(D11164="Delivered",IF(B11164&lt;=INDEX(P_Due,F11164),1,0),0))</f>
        <v/>
      </c>
    </row>
    <row r="11165" customFormat="false" ht="15" hidden="false" customHeight="false" outlineLevel="0" collapsed="false">
      <c r="A11165" s="37"/>
      <c r="B11165" s="38"/>
      <c r="C11165" s="39"/>
      <c r="D11165" s="39"/>
      <c r="E11165" s="39"/>
      <c r="F11165" s="41" t="str">
        <f aca="false">IF(A11165="","",MATCH(A11165,P_ID,1))</f>
        <v/>
      </c>
      <c r="G11165" s="41" t="str">
        <f aca="false">IF(A11165="","",INDEX(P_Svc,F11165))</f>
        <v/>
      </c>
      <c r="H11165" s="41" t="str">
        <f aca="false">IF(A11165="","",INDEX(P_Zone,F11165))</f>
        <v/>
      </c>
      <c r="I11165" s="41" t="str">
        <f aca="false">IF(A11165="","",IF(D11165="Delivered",IF(B11165&lt;=INDEX(P_Due,F11165),1,0),0))</f>
        <v/>
      </c>
    </row>
    <row r="11166" customFormat="false" ht="15" hidden="false" customHeight="false" outlineLevel="0" collapsed="false">
      <c r="A11166" s="37"/>
      <c r="B11166" s="38"/>
      <c r="C11166" s="39"/>
      <c r="D11166" s="39"/>
      <c r="E11166" s="39"/>
      <c r="F11166" s="41" t="str">
        <f aca="false">IF(A11166="","",MATCH(A11166,P_ID,1))</f>
        <v/>
      </c>
      <c r="G11166" s="41" t="str">
        <f aca="false">IF(A11166="","",INDEX(P_Svc,F11166))</f>
        <v/>
      </c>
      <c r="H11166" s="41" t="str">
        <f aca="false">IF(A11166="","",INDEX(P_Zone,F11166))</f>
        <v/>
      </c>
      <c r="I11166" s="41" t="str">
        <f aca="false">IF(A11166="","",IF(D11166="Delivered",IF(B11166&lt;=INDEX(P_Due,F11166),1,0),0))</f>
        <v/>
      </c>
    </row>
    <row r="11167" customFormat="false" ht="15" hidden="false" customHeight="false" outlineLevel="0" collapsed="false">
      <c r="A11167" s="37"/>
      <c r="B11167" s="38"/>
      <c r="C11167" s="39"/>
      <c r="D11167" s="39"/>
      <c r="E11167" s="39"/>
      <c r="F11167" s="41" t="str">
        <f aca="false">IF(A11167="","",MATCH(A11167,P_ID,1))</f>
        <v/>
      </c>
      <c r="G11167" s="41" t="str">
        <f aca="false">IF(A11167="","",INDEX(P_Svc,F11167))</f>
        <v/>
      </c>
      <c r="H11167" s="41" t="str">
        <f aca="false">IF(A11167="","",INDEX(P_Zone,F11167))</f>
        <v/>
      </c>
      <c r="I11167" s="41" t="str">
        <f aca="false">IF(A11167="","",IF(D11167="Delivered",IF(B11167&lt;=INDEX(P_Due,F11167),1,0),0))</f>
        <v/>
      </c>
    </row>
    <row r="11168" customFormat="false" ht="15" hidden="false" customHeight="false" outlineLevel="0" collapsed="false">
      <c r="A11168" s="37"/>
      <c r="B11168" s="38"/>
      <c r="C11168" s="39"/>
      <c r="D11168" s="39"/>
      <c r="E11168" s="39"/>
      <c r="F11168" s="41" t="str">
        <f aca="false">IF(A11168="","",MATCH(A11168,P_ID,1))</f>
        <v/>
      </c>
      <c r="G11168" s="41" t="str">
        <f aca="false">IF(A11168="","",INDEX(P_Svc,F11168))</f>
        <v/>
      </c>
      <c r="H11168" s="41" t="str">
        <f aca="false">IF(A11168="","",INDEX(P_Zone,F11168))</f>
        <v/>
      </c>
      <c r="I11168" s="41" t="str">
        <f aca="false">IF(A11168="","",IF(D11168="Delivered",IF(B11168&lt;=INDEX(P_Due,F11168),1,0),0))</f>
        <v/>
      </c>
    </row>
    <row r="11169" customFormat="false" ht="15" hidden="false" customHeight="false" outlineLevel="0" collapsed="false">
      <c r="A11169" s="37"/>
      <c r="B11169" s="38"/>
      <c r="C11169" s="39"/>
      <c r="D11169" s="39"/>
      <c r="E11169" s="39"/>
      <c r="F11169" s="41" t="str">
        <f aca="false">IF(A11169="","",MATCH(A11169,P_ID,1))</f>
        <v/>
      </c>
      <c r="G11169" s="41" t="str">
        <f aca="false">IF(A11169="","",INDEX(P_Svc,F11169))</f>
        <v/>
      </c>
      <c r="H11169" s="41" t="str">
        <f aca="false">IF(A11169="","",INDEX(P_Zone,F11169))</f>
        <v/>
      </c>
      <c r="I11169" s="41" t="str">
        <f aca="false">IF(A11169="","",IF(D11169="Delivered",IF(B11169&lt;=INDEX(P_Due,F11169),1,0),0))</f>
        <v/>
      </c>
    </row>
    <row r="11170" customFormat="false" ht="15" hidden="false" customHeight="false" outlineLevel="0" collapsed="false">
      <c r="A11170" s="37"/>
      <c r="B11170" s="38"/>
      <c r="C11170" s="39"/>
      <c r="D11170" s="39"/>
      <c r="E11170" s="39"/>
      <c r="F11170" s="41" t="str">
        <f aca="false">IF(A11170="","",MATCH(A11170,P_ID,1))</f>
        <v/>
      </c>
      <c r="G11170" s="41" t="str">
        <f aca="false">IF(A11170="","",INDEX(P_Svc,F11170))</f>
        <v/>
      </c>
      <c r="H11170" s="41" t="str">
        <f aca="false">IF(A11170="","",INDEX(P_Zone,F11170))</f>
        <v/>
      </c>
      <c r="I11170" s="41" t="str">
        <f aca="false">IF(A11170="","",IF(D11170="Delivered",IF(B11170&lt;=INDEX(P_Due,F11170),1,0),0))</f>
        <v/>
      </c>
    </row>
    <row r="11171" customFormat="false" ht="15" hidden="false" customHeight="false" outlineLevel="0" collapsed="false">
      <c r="A11171" s="37"/>
      <c r="B11171" s="38"/>
      <c r="C11171" s="39"/>
      <c r="D11171" s="39"/>
      <c r="E11171" s="39"/>
      <c r="F11171" s="41" t="str">
        <f aca="false">IF(A11171="","",MATCH(A11171,P_ID,1))</f>
        <v/>
      </c>
      <c r="G11171" s="41" t="str">
        <f aca="false">IF(A11171="","",INDEX(P_Svc,F11171))</f>
        <v/>
      </c>
      <c r="H11171" s="41" t="str">
        <f aca="false">IF(A11171="","",INDEX(P_Zone,F11171))</f>
        <v/>
      </c>
      <c r="I11171" s="41" t="str">
        <f aca="false">IF(A11171="","",IF(D11171="Delivered",IF(B11171&lt;=INDEX(P_Due,F11171),1,0),0))</f>
        <v/>
      </c>
    </row>
    <row r="11172" customFormat="false" ht="15" hidden="false" customHeight="false" outlineLevel="0" collapsed="false">
      <c r="A11172" s="37"/>
      <c r="B11172" s="38"/>
      <c r="C11172" s="39"/>
      <c r="D11172" s="39"/>
      <c r="E11172" s="39"/>
      <c r="F11172" s="41" t="str">
        <f aca="false">IF(A11172="","",MATCH(A11172,P_ID,1))</f>
        <v/>
      </c>
      <c r="G11172" s="41" t="str">
        <f aca="false">IF(A11172="","",INDEX(P_Svc,F11172))</f>
        <v/>
      </c>
      <c r="H11172" s="41" t="str">
        <f aca="false">IF(A11172="","",INDEX(P_Zone,F11172))</f>
        <v/>
      </c>
      <c r="I11172" s="41" t="str">
        <f aca="false">IF(A11172="","",IF(D11172="Delivered",IF(B11172&lt;=INDEX(P_Due,F11172),1,0),0))</f>
        <v/>
      </c>
    </row>
    <row r="11173" customFormat="false" ht="15" hidden="false" customHeight="false" outlineLevel="0" collapsed="false">
      <c r="A11173" s="37"/>
      <c r="B11173" s="38"/>
      <c r="C11173" s="39"/>
      <c r="D11173" s="39"/>
      <c r="E11173" s="39"/>
      <c r="F11173" s="41" t="str">
        <f aca="false">IF(A11173="","",MATCH(A11173,P_ID,1))</f>
        <v/>
      </c>
      <c r="G11173" s="41" t="str">
        <f aca="false">IF(A11173="","",INDEX(P_Svc,F11173))</f>
        <v/>
      </c>
      <c r="H11173" s="41" t="str">
        <f aca="false">IF(A11173="","",INDEX(P_Zone,F11173))</f>
        <v/>
      </c>
      <c r="I11173" s="41" t="str">
        <f aca="false">IF(A11173="","",IF(D11173="Delivered",IF(B11173&lt;=INDEX(P_Due,F11173),1,0),0))</f>
        <v/>
      </c>
    </row>
    <row r="11174" customFormat="false" ht="15" hidden="false" customHeight="false" outlineLevel="0" collapsed="false">
      <c r="A11174" s="37"/>
      <c r="B11174" s="38"/>
      <c r="C11174" s="39"/>
      <c r="D11174" s="39"/>
      <c r="E11174" s="39"/>
      <c r="F11174" s="41" t="str">
        <f aca="false">IF(A11174="","",MATCH(A11174,P_ID,1))</f>
        <v/>
      </c>
      <c r="G11174" s="41" t="str">
        <f aca="false">IF(A11174="","",INDEX(P_Svc,F11174))</f>
        <v/>
      </c>
      <c r="H11174" s="41" t="str">
        <f aca="false">IF(A11174="","",INDEX(P_Zone,F11174))</f>
        <v/>
      </c>
      <c r="I11174" s="41" t="str">
        <f aca="false">IF(A11174="","",IF(D11174="Delivered",IF(B11174&lt;=INDEX(P_Due,F11174),1,0),0))</f>
        <v/>
      </c>
    </row>
    <row r="11175" customFormat="false" ht="15" hidden="false" customHeight="false" outlineLevel="0" collapsed="false">
      <c r="A11175" s="37"/>
      <c r="B11175" s="38"/>
      <c r="C11175" s="39"/>
      <c r="D11175" s="39"/>
      <c r="E11175" s="39"/>
      <c r="F11175" s="41" t="str">
        <f aca="false">IF(A11175="","",MATCH(A11175,P_ID,1))</f>
        <v/>
      </c>
      <c r="G11175" s="41" t="str">
        <f aca="false">IF(A11175="","",INDEX(P_Svc,F11175))</f>
        <v/>
      </c>
      <c r="H11175" s="41" t="str">
        <f aca="false">IF(A11175="","",INDEX(P_Zone,F11175))</f>
        <v/>
      </c>
      <c r="I11175" s="41" t="str">
        <f aca="false">IF(A11175="","",IF(D11175="Delivered",IF(B11175&lt;=INDEX(P_Due,F11175),1,0),0))</f>
        <v/>
      </c>
    </row>
    <row r="11176" customFormat="false" ht="15" hidden="false" customHeight="false" outlineLevel="0" collapsed="false">
      <c r="A11176" s="37"/>
      <c r="B11176" s="38"/>
      <c r="C11176" s="39"/>
      <c r="D11176" s="39"/>
      <c r="E11176" s="39"/>
      <c r="F11176" s="41" t="str">
        <f aca="false">IF(A11176="","",MATCH(A11176,P_ID,1))</f>
        <v/>
      </c>
      <c r="G11176" s="41" t="str">
        <f aca="false">IF(A11176="","",INDEX(P_Svc,F11176))</f>
        <v/>
      </c>
      <c r="H11176" s="41" t="str">
        <f aca="false">IF(A11176="","",INDEX(P_Zone,F11176))</f>
        <v/>
      </c>
      <c r="I11176" s="41" t="str">
        <f aca="false">IF(A11176="","",IF(D11176="Delivered",IF(B11176&lt;=INDEX(P_Due,F11176),1,0),0))</f>
        <v/>
      </c>
    </row>
    <row r="11177" customFormat="false" ht="15" hidden="false" customHeight="false" outlineLevel="0" collapsed="false">
      <c r="A11177" s="37"/>
      <c r="B11177" s="38"/>
      <c r="C11177" s="39"/>
      <c r="D11177" s="39"/>
      <c r="E11177" s="39"/>
      <c r="F11177" s="41" t="str">
        <f aca="false">IF(A11177="","",MATCH(A11177,P_ID,1))</f>
        <v/>
      </c>
      <c r="G11177" s="41" t="str">
        <f aca="false">IF(A11177="","",INDEX(P_Svc,F11177))</f>
        <v/>
      </c>
      <c r="H11177" s="41" t="str">
        <f aca="false">IF(A11177="","",INDEX(P_Zone,F11177))</f>
        <v/>
      </c>
      <c r="I11177" s="41" t="str">
        <f aca="false">IF(A11177="","",IF(D11177="Delivered",IF(B11177&lt;=INDEX(P_Due,F11177),1,0),0))</f>
        <v/>
      </c>
    </row>
    <row r="11178" customFormat="false" ht="15" hidden="false" customHeight="false" outlineLevel="0" collapsed="false">
      <c r="A11178" s="37"/>
      <c r="B11178" s="38"/>
      <c r="C11178" s="39"/>
      <c r="D11178" s="39"/>
      <c r="E11178" s="39"/>
      <c r="F11178" s="41" t="str">
        <f aca="false">IF(A11178="","",MATCH(A11178,P_ID,1))</f>
        <v/>
      </c>
      <c r="G11178" s="41" t="str">
        <f aca="false">IF(A11178="","",INDEX(P_Svc,F11178))</f>
        <v/>
      </c>
      <c r="H11178" s="41" t="str">
        <f aca="false">IF(A11178="","",INDEX(P_Zone,F11178))</f>
        <v/>
      </c>
      <c r="I11178" s="41" t="str">
        <f aca="false">IF(A11178="","",IF(D11178="Delivered",IF(B11178&lt;=INDEX(P_Due,F11178),1,0),0))</f>
        <v/>
      </c>
    </row>
    <row r="11179" customFormat="false" ht="15" hidden="false" customHeight="false" outlineLevel="0" collapsed="false">
      <c r="A11179" s="37"/>
      <c r="B11179" s="38"/>
      <c r="C11179" s="39"/>
      <c r="D11179" s="39"/>
      <c r="E11179" s="39"/>
      <c r="F11179" s="41" t="str">
        <f aca="false">IF(A11179="","",MATCH(A11179,P_ID,1))</f>
        <v/>
      </c>
      <c r="G11179" s="41" t="str">
        <f aca="false">IF(A11179="","",INDEX(P_Svc,F11179))</f>
        <v/>
      </c>
      <c r="H11179" s="41" t="str">
        <f aca="false">IF(A11179="","",INDEX(P_Zone,F11179))</f>
        <v/>
      </c>
      <c r="I11179" s="41" t="str">
        <f aca="false">IF(A11179="","",IF(D11179="Delivered",IF(B11179&lt;=INDEX(P_Due,F11179),1,0),0))</f>
        <v/>
      </c>
    </row>
    <row r="11180" customFormat="false" ht="15" hidden="false" customHeight="false" outlineLevel="0" collapsed="false">
      <c r="A11180" s="37"/>
      <c r="B11180" s="38"/>
      <c r="C11180" s="39"/>
      <c r="D11180" s="39"/>
      <c r="E11180" s="39"/>
      <c r="F11180" s="41" t="str">
        <f aca="false">IF(A11180="","",MATCH(A11180,P_ID,1))</f>
        <v/>
      </c>
      <c r="G11180" s="41" t="str">
        <f aca="false">IF(A11180="","",INDEX(P_Svc,F11180))</f>
        <v/>
      </c>
      <c r="H11180" s="41" t="str">
        <f aca="false">IF(A11180="","",INDEX(P_Zone,F11180))</f>
        <v/>
      </c>
      <c r="I11180" s="41" t="str">
        <f aca="false">IF(A11180="","",IF(D11180="Delivered",IF(B11180&lt;=INDEX(P_Due,F11180),1,0),0))</f>
        <v/>
      </c>
    </row>
    <row r="11181" customFormat="false" ht="15" hidden="false" customHeight="false" outlineLevel="0" collapsed="false">
      <c r="A11181" s="37"/>
      <c r="B11181" s="38"/>
      <c r="C11181" s="39"/>
      <c r="D11181" s="39"/>
      <c r="E11181" s="39"/>
      <c r="F11181" s="41" t="str">
        <f aca="false">IF(A11181="","",MATCH(A11181,P_ID,1))</f>
        <v/>
      </c>
      <c r="G11181" s="41" t="str">
        <f aca="false">IF(A11181="","",INDEX(P_Svc,F11181))</f>
        <v/>
      </c>
      <c r="H11181" s="41" t="str">
        <f aca="false">IF(A11181="","",INDEX(P_Zone,F11181))</f>
        <v/>
      </c>
      <c r="I11181" s="41" t="str">
        <f aca="false">IF(A11181="","",IF(D11181="Delivered",IF(B11181&lt;=INDEX(P_Due,F11181),1,0),0))</f>
        <v/>
      </c>
    </row>
    <row r="11182" customFormat="false" ht="15" hidden="false" customHeight="false" outlineLevel="0" collapsed="false">
      <c r="A11182" s="37"/>
      <c r="B11182" s="38"/>
      <c r="C11182" s="39"/>
      <c r="D11182" s="39"/>
      <c r="E11182" s="39"/>
      <c r="F11182" s="41" t="str">
        <f aca="false">IF(A11182="","",MATCH(A11182,P_ID,1))</f>
        <v/>
      </c>
      <c r="G11182" s="41" t="str">
        <f aca="false">IF(A11182="","",INDEX(P_Svc,F11182))</f>
        <v/>
      </c>
      <c r="H11182" s="41" t="str">
        <f aca="false">IF(A11182="","",INDEX(P_Zone,F11182))</f>
        <v/>
      </c>
      <c r="I11182" s="41" t="str">
        <f aca="false">IF(A11182="","",IF(D11182="Delivered",IF(B11182&lt;=INDEX(P_Due,F11182),1,0),0))</f>
        <v/>
      </c>
    </row>
    <row r="11183" customFormat="false" ht="15" hidden="false" customHeight="false" outlineLevel="0" collapsed="false">
      <c r="A11183" s="37"/>
      <c r="B11183" s="38"/>
      <c r="C11183" s="39"/>
      <c r="D11183" s="39"/>
      <c r="E11183" s="39"/>
      <c r="F11183" s="41" t="str">
        <f aca="false">IF(A11183="","",MATCH(A11183,P_ID,1))</f>
        <v/>
      </c>
      <c r="G11183" s="41" t="str">
        <f aca="false">IF(A11183="","",INDEX(P_Svc,F11183))</f>
        <v/>
      </c>
      <c r="H11183" s="41" t="str">
        <f aca="false">IF(A11183="","",INDEX(P_Zone,F11183))</f>
        <v/>
      </c>
      <c r="I11183" s="41" t="str">
        <f aca="false">IF(A11183="","",IF(D11183="Delivered",IF(B11183&lt;=INDEX(P_Due,F11183),1,0),0))</f>
        <v/>
      </c>
    </row>
    <row r="11184" customFormat="false" ht="15" hidden="false" customHeight="false" outlineLevel="0" collapsed="false">
      <c r="A11184" s="37"/>
      <c r="B11184" s="38"/>
      <c r="C11184" s="39"/>
      <c r="D11184" s="39"/>
      <c r="E11184" s="39"/>
      <c r="F11184" s="41" t="str">
        <f aca="false">IF(A11184="","",MATCH(A11184,P_ID,1))</f>
        <v/>
      </c>
      <c r="G11184" s="41" t="str">
        <f aca="false">IF(A11184="","",INDEX(P_Svc,F11184))</f>
        <v/>
      </c>
      <c r="H11184" s="41" t="str">
        <f aca="false">IF(A11184="","",INDEX(P_Zone,F11184))</f>
        <v/>
      </c>
      <c r="I11184" s="41" t="str">
        <f aca="false">IF(A11184="","",IF(D11184="Delivered",IF(B11184&lt;=INDEX(P_Due,F11184),1,0),0))</f>
        <v/>
      </c>
    </row>
    <row r="11185" customFormat="false" ht="15" hidden="false" customHeight="false" outlineLevel="0" collapsed="false">
      <c r="A11185" s="37"/>
      <c r="B11185" s="38"/>
      <c r="C11185" s="39"/>
      <c r="D11185" s="39"/>
      <c r="E11185" s="39"/>
      <c r="F11185" s="41" t="str">
        <f aca="false">IF(A11185="","",MATCH(A11185,P_ID,1))</f>
        <v/>
      </c>
      <c r="G11185" s="41" t="str">
        <f aca="false">IF(A11185="","",INDEX(P_Svc,F11185))</f>
        <v/>
      </c>
      <c r="H11185" s="41" t="str">
        <f aca="false">IF(A11185="","",INDEX(P_Zone,F11185))</f>
        <v/>
      </c>
      <c r="I11185" s="41" t="str">
        <f aca="false">IF(A11185="","",IF(D11185="Delivered",IF(B11185&lt;=INDEX(P_Due,F11185),1,0),0))</f>
        <v/>
      </c>
    </row>
    <row r="11186" customFormat="false" ht="15" hidden="false" customHeight="false" outlineLevel="0" collapsed="false">
      <c r="A11186" s="37"/>
      <c r="B11186" s="38"/>
      <c r="C11186" s="39"/>
      <c r="D11186" s="39"/>
      <c r="E11186" s="39"/>
      <c r="F11186" s="41" t="str">
        <f aca="false">IF(A11186="","",MATCH(A11186,P_ID,1))</f>
        <v/>
      </c>
      <c r="G11186" s="41" t="str">
        <f aca="false">IF(A11186="","",INDEX(P_Svc,F11186))</f>
        <v/>
      </c>
      <c r="H11186" s="41" t="str">
        <f aca="false">IF(A11186="","",INDEX(P_Zone,F11186))</f>
        <v/>
      </c>
      <c r="I11186" s="41" t="str">
        <f aca="false">IF(A11186="","",IF(D11186="Delivered",IF(B11186&lt;=INDEX(P_Due,F11186),1,0),0))</f>
        <v/>
      </c>
    </row>
    <row r="11187" customFormat="false" ht="15" hidden="false" customHeight="false" outlineLevel="0" collapsed="false">
      <c r="A11187" s="37"/>
      <c r="B11187" s="38"/>
      <c r="C11187" s="39"/>
      <c r="D11187" s="39"/>
      <c r="E11187" s="39"/>
      <c r="F11187" s="41" t="str">
        <f aca="false">IF(A11187="","",MATCH(A11187,P_ID,1))</f>
        <v/>
      </c>
      <c r="G11187" s="41" t="str">
        <f aca="false">IF(A11187="","",INDEX(P_Svc,F11187))</f>
        <v/>
      </c>
      <c r="H11187" s="41" t="str">
        <f aca="false">IF(A11187="","",INDEX(P_Zone,F11187))</f>
        <v/>
      </c>
      <c r="I11187" s="41" t="str">
        <f aca="false">IF(A11187="","",IF(D11187="Delivered",IF(B11187&lt;=INDEX(P_Due,F11187),1,0),0))</f>
        <v/>
      </c>
    </row>
    <row r="11188" customFormat="false" ht="15" hidden="false" customHeight="false" outlineLevel="0" collapsed="false">
      <c r="A11188" s="37"/>
      <c r="B11188" s="38"/>
      <c r="C11188" s="39"/>
      <c r="D11188" s="39"/>
      <c r="E11188" s="39"/>
      <c r="F11188" s="41" t="str">
        <f aca="false">IF(A11188="","",MATCH(A11188,P_ID,1))</f>
        <v/>
      </c>
      <c r="G11188" s="41" t="str">
        <f aca="false">IF(A11188="","",INDEX(P_Svc,F11188))</f>
        <v/>
      </c>
      <c r="H11188" s="41" t="str">
        <f aca="false">IF(A11188="","",INDEX(P_Zone,F11188))</f>
        <v/>
      </c>
      <c r="I11188" s="41" t="str">
        <f aca="false">IF(A11188="","",IF(D11188="Delivered",IF(B11188&lt;=INDEX(P_Due,F11188),1,0),0))</f>
        <v/>
      </c>
    </row>
    <row r="11189" customFormat="false" ht="15" hidden="false" customHeight="false" outlineLevel="0" collapsed="false">
      <c r="A11189" s="37"/>
      <c r="B11189" s="38"/>
      <c r="C11189" s="39"/>
      <c r="D11189" s="39"/>
      <c r="E11189" s="39"/>
      <c r="F11189" s="41" t="str">
        <f aca="false">IF(A11189="","",MATCH(A11189,P_ID,1))</f>
        <v/>
      </c>
      <c r="G11189" s="41" t="str">
        <f aca="false">IF(A11189="","",INDEX(P_Svc,F11189))</f>
        <v/>
      </c>
      <c r="H11189" s="41" t="str">
        <f aca="false">IF(A11189="","",INDEX(P_Zone,F11189))</f>
        <v/>
      </c>
      <c r="I11189" s="41" t="str">
        <f aca="false">IF(A11189="","",IF(D11189="Delivered",IF(B11189&lt;=INDEX(P_Due,F11189),1,0),0))</f>
        <v/>
      </c>
    </row>
    <row r="11190" customFormat="false" ht="15" hidden="false" customHeight="false" outlineLevel="0" collapsed="false">
      <c r="A11190" s="37"/>
      <c r="B11190" s="38"/>
      <c r="C11190" s="39"/>
      <c r="D11190" s="39"/>
      <c r="E11190" s="39"/>
      <c r="F11190" s="41" t="str">
        <f aca="false">IF(A11190="","",MATCH(A11190,P_ID,1))</f>
        <v/>
      </c>
      <c r="G11190" s="41" t="str">
        <f aca="false">IF(A11190="","",INDEX(P_Svc,F11190))</f>
        <v/>
      </c>
      <c r="H11190" s="41" t="str">
        <f aca="false">IF(A11190="","",INDEX(P_Zone,F11190))</f>
        <v/>
      </c>
      <c r="I11190" s="41" t="str">
        <f aca="false">IF(A11190="","",IF(D11190="Delivered",IF(B11190&lt;=INDEX(P_Due,F11190),1,0),0))</f>
        <v/>
      </c>
    </row>
    <row r="11191" customFormat="false" ht="15" hidden="false" customHeight="false" outlineLevel="0" collapsed="false">
      <c r="A11191" s="37"/>
      <c r="B11191" s="38"/>
      <c r="C11191" s="39"/>
      <c r="D11191" s="39"/>
      <c r="E11191" s="39"/>
      <c r="F11191" s="41" t="str">
        <f aca="false">IF(A11191="","",MATCH(A11191,P_ID,1))</f>
        <v/>
      </c>
      <c r="G11191" s="41" t="str">
        <f aca="false">IF(A11191="","",INDEX(P_Svc,F11191))</f>
        <v/>
      </c>
      <c r="H11191" s="41" t="str">
        <f aca="false">IF(A11191="","",INDEX(P_Zone,F11191))</f>
        <v/>
      </c>
      <c r="I11191" s="41" t="str">
        <f aca="false">IF(A11191="","",IF(D11191="Delivered",IF(B11191&lt;=INDEX(P_Due,F11191),1,0),0))</f>
        <v/>
      </c>
    </row>
    <row r="11192" customFormat="false" ht="15" hidden="false" customHeight="false" outlineLevel="0" collapsed="false">
      <c r="A11192" s="37"/>
      <c r="B11192" s="38"/>
      <c r="C11192" s="39"/>
      <c r="D11192" s="39"/>
      <c r="E11192" s="39"/>
      <c r="F11192" s="41" t="str">
        <f aca="false">IF(A11192="","",MATCH(A11192,P_ID,1))</f>
        <v/>
      </c>
      <c r="G11192" s="41" t="str">
        <f aca="false">IF(A11192="","",INDEX(P_Svc,F11192))</f>
        <v/>
      </c>
      <c r="H11192" s="41" t="str">
        <f aca="false">IF(A11192="","",INDEX(P_Zone,F11192))</f>
        <v/>
      </c>
      <c r="I11192" s="41" t="str">
        <f aca="false">IF(A11192="","",IF(D11192="Delivered",IF(B11192&lt;=INDEX(P_Due,F11192),1,0),0))</f>
        <v/>
      </c>
    </row>
    <row r="11193" customFormat="false" ht="15" hidden="false" customHeight="false" outlineLevel="0" collapsed="false">
      <c r="A11193" s="37"/>
      <c r="B11193" s="38"/>
      <c r="C11193" s="39"/>
      <c r="D11193" s="39"/>
      <c r="E11193" s="39"/>
      <c r="F11193" s="41" t="str">
        <f aca="false">IF(A11193="","",MATCH(A11193,P_ID,1))</f>
        <v/>
      </c>
      <c r="G11193" s="41" t="str">
        <f aca="false">IF(A11193="","",INDEX(P_Svc,F11193))</f>
        <v/>
      </c>
      <c r="H11193" s="41" t="str">
        <f aca="false">IF(A11193="","",INDEX(P_Zone,F11193))</f>
        <v/>
      </c>
      <c r="I11193" s="41" t="str">
        <f aca="false">IF(A11193="","",IF(D11193="Delivered",IF(B11193&lt;=INDEX(P_Due,F11193),1,0),0))</f>
        <v/>
      </c>
    </row>
    <row r="11194" customFormat="false" ht="15" hidden="false" customHeight="false" outlineLevel="0" collapsed="false">
      <c r="A11194" s="37"/>
      <c r="B11194" s="38"/>
      <c r="C11194" s="39"/>
      <c r="D11194" s="39"/>
      <c r="E11194" s="39"/>
      <c r="F11194" s="41" t="str">
        <f aca="false">IF(A11194="","",MATCH(A11194,P_ID,1))</f>
        <v/>
      </c>
      <c r="G11194" s="41" t="str">
        <f aca="false">IF(A11194="","",INDEX(P_Svc,F11194))</f>
        <v/>
      </c>
      <c r="H11194" s="41" t="str">
        <f aca="false">IF(A11194="","",INDEX(P_Zone,F11194))</f>
        <v/>
      </c>
      <c r="I11194" s="41" t="str">
        <f aca="false">IF(A11194="","",IF(D11194="Delivered",IF(B11194&lt;=INDEX(P_Due,F11194),1,0),0))</f>
        <v/>
      </c>
    </row>
    <row r="11195" customFormat="false" ht="15" hidden="false" customHeight="false" outlineLevel="0" collapsed="false">
      <c r="A11195" s="37"/>
      <c r="B11195" s="38"/>
      <c r="C11195" s="39"/>
      <c r="D11195" s="39"/>
      <c r="E11195" s="39"/>
      <c r="F11195" s="41" t="str">
        <f aca="false">IF(A11195="","",MATCH(A11195,P_ID,1))</f>
        <v/>
      </c>
      <c r="G11195" s="41" t="str">
        <f aca="false">IF(A11195="","",INDEX(P_Svc,F11195))</f>
        <v/>
      </c>
      <c r="H11195" s="41" t="str">
        <f aca="false">IF(A11195="","",INDEX(P_Zone,F11195))</f>
        <v/>
      </c>
      <c r="I11195" s="41" t="str">
        <f aca="false">IF(A11195="","",IF(D11195="Delivered",IF(B11195&lt;=INDEX(P_Due,F11195),1,0),0))</f>
        <v/>
      </c>
    </row>
    <row r="11196" customFormat="false" ht="15" hidden="false" customHeight="false" outlineLevel="0" collapsed="false">
      <c r="A11196" s="37"/>
      <c r="B11196" s="38"/>
      <c r="C11196" s="39"/>
      <c r="D11196" s="39"/>
      <c r="E11196" s="39"/>
      <c r="F11196" s="41" t="str">
        <f aca="false">IF(A11196="","",MATCH(A11196,P_ID,1))</f>
        <v/>
      </c>
      <c r="G11196" s="41" t="str">
        <f aca="false">IF(A11196="","",INDEX(P_Svc,F11196))</f>
        <v/>
      </c>
      <c r="H11196" s="41" t="str">
        <f aca="false">IF(A11196="","",INDEX(P_Zone,F11196))</f>
        <v/>
      </c>
      <c r="I11196" s="41" t="str">
        <f aca="false">IF(A11196="","",IF(D11196="Delivered",IF(B11196&lt;=INDEX(P_Due,F11196),1,0),0))</f>
        <v/>
      </c>
    </row>
    <row r="11197" customFormat="false" ht="15" hidden="false" customHeight="false" outlineLevel="0" collapsed="false">
      <c r="A11197" s="37"/>
      <c r="B11197" s="38"/>
      <c r="C11197" s="39"/>
      <c r="D11197" s="39"/>
      <c r="E11197" s="39"/>
      <c r="F11197" s="41" t="str">
        <f aca="false">IF(A11197="","",MATCH(A11197,P_ID,1))</f>
        <v/>
      </c>
      <c r="G11197" s="41" t="str">
        <f aca="false">IF(A11197="","",INDEX(P_Svc,F11197))</f>
        <v/>
      </c>
      <c r="H11197" s="41" t="str">
        <f aca="false">IF(A11197="","",INDEX(P_Zone,F11197))</f>
        <v/>
      </c>
      <c r="I11197" s="41" t="str">
        <f aca="false">IF(A11197="","",IF(D11197="Delivered",IF(B11197&lt;=INDEX(P_Due,F11197),1,0),0))</f>
        <v/>
      </c>
    </row>
    <row r="11198" customFormat="false" ht="15" hidden="false" customHeight="false" outlineLevel="0" collapsed="false">
      <c r="A11198" s="37"/>
      <c r="B11198" s="38"/>
      <c r="C11198" s="39"/>
      <c r="D11198" s="39"/>
      <c r="E11198" s="39"/>
      <c r="F11198" s="41" t="str">
        <f aca="false">IF(A11198="","",MATCH(A11198,P_ID,1))</f>
        <v/>
      </c>
      <c r="G11198" s="41" t="str">
        <f aca="false">IF(A11198="","",INDEX(P_Svc,F11198))</f>
        <v/>
      </c>
      <c r="H11198" s="41" t="str">
        <f aca="false">IF(A11198="","",INDEX(P_Zone,F11198))</f>
        <v/>
      </c>
      <c r="I11198" s="41" t="str">
        <f aca="false">IF(A11198="","",IF(D11198="Delivered",IF(B11198&lt;=INDEX(P_Due,F11198),1,0),0))</f>
        <v/>
      </c>
    </row>
    <row r="11199" customFormat="false" ht="15" hidden="false" customHeight="false" outlineLevel="0" collapsed="false">
      <c r="A11199" s="37"/>
      <c r="B11199" s="38"/>
      <c r="C11199" s="39"/>
      <c r="D11199" s="39"/>
      <c r="E11199" s="39"/>
      <c r="F11199" s="41" t="str">
        <f aca="false">IF(A11199="","",MATCH(A11199,P_ID,1))</f>
        <v/>
      </c>
      <c r="G11199" s="41" t="str">
        <f aca="false">IF(A11199="","",INDEX(P_Svc,F11199))</f>
        <v/>
      </c>
      <c r="H11199" s="41" t="str">
        <f aca="false">IF(A11199="","",INDEX(P_Zone,F11199))</f>
        <v/>
      </c>
      <c r="I11199" s="41" t="str">
        <f aca="false">IF(A11199="","",IF(D11199="Delivered",IF(B11199&lt;=INDEX(P_Due,F11199),1,0),0))</f>
        <v/>
      </c>
    </row>
    <row r="11200" customFormat="false" ht="15" hidden="false" customHeight="false" outlineLevel="0" collapsed="false">
      <c r="A11200" s="37"/>
      <c r="B11200" s="38"/>
      <c r="C11200" s="39"/>
      <c r="D11200" s="39"/>
      <c r="E11200" s="39"/>
      <c r="F11200" s="41" t="str">
        <f aca="false">IF(A11200="","",MATCH(A11200,P_ID,1))</f>
        <v/>
      </c>
      <c r="G11200" s="41" t="str">
        <f aca="false">IF(A11200="","",INDEX(P_Svc,F11200))</f>
        <v/>
      </c>
      <c r="H11200" s="41" t="str">
        <f aca="false">IF(A11200="","",INDEX(P_Zone,F11200))</f>
        <v/>
      </c>
      <c r="I11200" s="41" t="str">
        <f aca="false">IF(A11200="","",IF(D11200="Delivered",IF(B11200&lt;=INDEX(P_Due,F11200),1,0),0))</f>
        <v/>
      </c>
    </row>
    <row r="11201" customFormat="false" ht="15" hidden="false" customHeight="false" outlineLevel="0" collapsed="false">
      <c r="A11201" s="37"/>
      <c r="B11201" s="38"/>
      <c r="C11201" s="39"/>
      <c r="D11201" s="39"/>
      <c r="E11201" s="39"/>
      <c r="F11201" s="41" t="str">
        <f aca="false">IF(A11201="","",MATCH(A11201,P_ID,1))</f>
        <v/>
      </c>
      <c r="G11201" s="41" t="str">
        <f aca="false">IF(A11201="","",INDEX(P_Svc,F11201))</f>
        <v/>
      </c>
      <c r="H11201" s="41" t="str">
        <f aca="false">IF(A11201="","",INDEX(P_Zone,F11201))</f>
        <v/>
      </c>
      <c r="I11201" s="41" t="str">
        <f aca="false">IF(A11201="","",IF(D11201="Delivered",IF(B11201&lt;=INDEX(P_Due,F11201),1,0),0))</f>
        <v/>
      </c>
    </row>
    <row r="11202" customFormat="false" ht="15" hidden="false" customHeight="false" outlineLevel="0" collapsed="false">
      <c r="A11202" s="37"/>
      <c r="B11202" s="38"/>
      <c r="C11202" s="39"/>
      <c r="D11202" s="39"/>
      <c r="E11202" s="39"/>
      <c r="F11202" s="41" t="str">
        <f aca="false">IF(A11202="","",MATCH(A11202,P_ID,1))</f>
        <v/>
      </c>
      <c r="G11202" s="41" t="str">
        <f aca="false">IF(A11202="","",INDEX(P_Svc,F11202))</f>
        <v/>
      </c>
      <c r="H11202" s="41" t="str">
        <f aca="false">IF(A11202="","",INDEX(P_Zone,F11202))</f>
        <v/>
      </c>
      <c r="I11202" s="41" t="str">
        <f aca="false">IF(A11202="","",IF(D11202="Delivered",IF(B11202&lt;=INDEX(P_Due,F11202),1,0),0))</f>
        <v/>
      </c>
    </row>
    <row r="11203" customFormat="false" ht="15" hidden="false" customHeight="false" outlineLevel="0" collapsed="false">
      <c r="A11203" s="37"/>
      <c r="B11203" s="38"/>
      <c r="C11203" s="39"/>
      <c r="D11203" s="39"/>
      <c r="E11203" s="39"/>
      <c r="F11203" s="41" t="str">
        <f aca="false">IF(A11203="","",MATCH(A11203,P_ID,1))</f>
        <v/>
      </c>
      <c r="G11203" s="41" t="str">
        <f aca="false">IF(A11203="","",INDEX(P_Svc,F11203))</f>
        <v/>
      </c>
      <c r="H11203" s="41" t="str">
        <f aca="false">IF(A11203="","",INDEX(P_Zone,F11203))</f>
        <v/>
      </c>
      <c r="I11203" s="41" t="str">
        <f aca="false">IF(A11203="","",IF(D11203="Delivered",IF(B11203&lt;=INDEX(P_Due,F11203),1,0),0))</f>
        <v/>
      </c>
    </row>
    <row r="11204" customFormat="false" ht="15" hidden="false" customHeight="false" outlineLevel="0" collapsed="false">
      <c r="A11204" s="37"/>
      <c r="B11204" s="38"/>
      <c r="C11204" s="39"/>
      <c r="D11204" s="39"/>
      <c r="E11204" s="39"/>
      <c r="F11204" s="41" t="str">
        <f aca="false">IF(A11204="","",MATCH(A11204,P_ID,1))</f>
        <v/>
      </c>
      <c r="G11204" s="41" t="str">
        <f aca="false">IF(A11204="","",INDEX(P_Svc,F11204))</f>
        <v/>
      </c>
      <c r="H11204" s="41" t="str">
        <f aca="false">IF(A11204="","",INDEX(P_Zone,F11204))</f>
        <v/>
      </c>
      <c r="I11204" s="41" t="str">
        <f aca="false">IF(A11204="","",IF(D11204="Delivered",IF(B11204&lt;=INDEX(P_Due,F11204),1,0),0))</f>
        <v/>
      </c>
    </row>
    <row r="11205" customFormat="false" ht="15" hidden="false" customHeight="false" outlineLevel="0" collapsed="false">
      <c r="A11205" s="37"/>
      <c r="B11205" s="38"/>
      <c r="C11205" s="39"/>
      <c r="D11205" s="39"/>
      <c r="E11205" s="39"/>
      <c r="F11205" s="41" t="str">
        <f aca="false">IF(A11205="","",MATCH(A11205,P_ID,1))</f>
        <v/>
      </c>
      <c r="G11205" s="41" t="str">
        <f aca="false">IF(A11205="","",INDEX(P_Svc,F11205))</f>
        <v/>
      </c>
      <c r="H11205" s="41" t="str">
        <f aca="false">IF(A11205="","",INDEX(P_Zone,F11205))</f>
        <v/>
      </c>
      <c r="I11205" s="41" t="str">
        <f aca="false">IF(A11205="","",IF(D11205="Delivered",IF(B11205&lt;=INDEX(P_Due,F11205),1,0),0))</f>
        <v/>
      </c>
    </row>
    <row r="11206" customFormat="false" ht="15" hidden="false" customHeight="false" outlineLevel="0" collapsed="false">
      <c r="A11206" s="37"/>
      <c r="B11206" s="38"/>
      <c r="C11206" s="39"/>
      <c r="D11206" s="39"/>
      <c r="E11206" s="39"/>
      <c r="F11206" s="41" t="str">
        <f aca="false">IF(A11206="","",MATCH(A11206,P_ID,1))</f>
        <v/>
      </c>
      <c r="G11206" s="41" t="str">
        <f aca="false">IF(A11206="","",INDEX(P_Svc,F11206))</f>
        <v/>
      </c>
      <c r="H11206" s="41" t="str">
        <f aca="false">IF(A11206="","",INDEX(P_Zone,F11206))</f>
        <v/>
      </c>
      <c r="I11206" s="41" t="str">
        <f aca="false">IF(A11206="","",IF(D11206="Delivered",IF(B11206&lt;=INDEX(P_Due,F11206),1,0),0))</f>
        <v/>
      </c>
    </row>
    <row r="11207" customFormat="false" ht="15" hidden="false" customHeight="false" outlineLevel="0" collapsed="false">
      <c r="A11207" s="37"/>
      <c r="B11207" s="38"/>
      <c r="C11207" s="39"/>
      <c r="D11207" s="39"/>
      <c r="E11207" s="39"/>
      <c r="F11207" s="41" t="str">
        <f aca="false">IF(A11207="","",MATCH(A11207,P_ID,1))</f>
        <v/>
      </c>
      <c r="G11207" s="41" t="str">
        <f aca="false">IF(A11207="","",INDEX(P_Svc,F11207))</f>
        <v/>
      </c>
      <c r="H11207" s="41" t="str">
        <f aca="false">IF(A11207="","",INDEX(P_Zone,F11207))</f>
        <v/>
      </c>
      <c r="I11207" s="41" t="str">
        <f aca="false">IF(A11207="","",IF(D11207="Delivered",IF(B11207&lt;=INDEX(P_Due,F11207),1,0),0))</f>
        <v/>
      </c>
    </row>
    <row r="11208" customFormat="false" ht="15" hidden="false" customHeight="false" outlineLevel="0" collapsed="false">
      <c r="A11208" s="37"/>
      <c r="B11208" s="38"/>
      <c r="C11208" s="39"/>
      <c r="D11208" s="39"/>
      <c r="E11208" s="39"/>
      <c r="F11208" s="41" t="str">
        <f aca="false">IF(A11208="","",MATCH(A11208,P_ID,1))</f>
        <v/>
      </c>
      <c r="G11208" s="41" t="str">
        <f aca="false">IF(A11208="","",INDEX(P_Svc,F11208))</f>
        <v/>
      </c>
      <c r="H11208" s="41" t="str">
        <f aca="false">IF(A11208="","",INDEX(P_Zone,F11208))</f>
        <v/>
      </c>
      <c r="I11208" s="41" t="str">
        <f aca="false">IF(A11208="","",IF(D11208="Delivered",IF(B11208&lt;=INDEX(P_Due,F11208),1,0),0))</f>
        <v/>
      </c>
    </row>
    <row r="11209" customFormat="false" ht="15" hidden="false" customHeight="false" outlineLevel="0" collapsed="false">
      <c r="A11209" s="37"/>
      <c r="B11209" s="38"/>
      <c r="C11209" s="39"/>
      <c r="D11209" s="39"/>
      <c r="E11209" s="39"/>
      <c r="F11209" s="41" t="str">
        <f aca="false">IF(A11209="","",MATCH(A11209,P_ID,1))</f>
        <v/>
      </c>
      <c r="G11209" s="41" t="str">
        <f aca="false">IF(A11209="","",INDEX(P_Svc,F11209))</f>
        <v/>
      </c>
      <c r="H11209" s="41" t="str">
        <f aca="false">IF(A11209="","",INDEX(P_Zone,F11209))</f>
        <v/>
      </c>
      <c r="I11209" s="41" t="str">
        <f aca="false">IF(A11209="","",IF(D11209="Delivered",IF(B11209&lt;=INDEX(P_Due,F11209),1,0),0))</f>
        <v/>
      </c>
    </row>
    <row r="11210" customFormat="false" ht="15" hidden="false" customHeight="false" outlineLevel="0" collapsed="false">
      <c r="A11210" s="37"/>
      <c r="B11210" s="38"/>
      <c r="C11210" s="39"/>
      <c r="D11210" s="39"/>
      <c r="E11210" s="39"/>
      <c r="F11210" s="41" t="str">
        <f aca="false">IF(A11210="","",MATCH(A11210,P_ID,1))</f>
        <v/>
      </c>
      <c r="G11210" s="41" t="str">
        <f aca="false">IF(A11210="","",INDEX(P_Svc,F11210))</f>
        <v/>
      </c>
      <c r="H11210" s="41" t="str">
        <f aca="false">IF(A11210="","",INDEX(P_Zone,F11210))</f>
        <v/>
      </c>
      <c r="I11210" s="41" t="str">
        <f aca="false">IF(A11210="","",IF(D11210="Delivered",IF(B11210&lt;=INDEX(P_Due,F11210),1,0),0))</f>
        <v/>
      </c>
    </row>
    <row r="11211" customFormat="false" ht="15" hidden="false" customHeight="false" outlineLevel="0" collapsed="false">
      <c r="A11211" s="37"/>
      <c r="B11211" s="38"/>
      <c r="C11211" s="39"/>
      <c r="D11211" s="39"/>
      <c r="E11211" s="39"/>
      <c r="F11211" s="41" t="str">
        <f aca="false">IF(A11211="","",MATCH(A11211,P_ID,1))</f>
        <v/>
      </c>
      <c r="G11211" s="41" t="str">
        <f aca="false">IF(A11211="","",INDEX(P_Svc,F11211))</f>
        <v/>
      </c>
      <c r="H11211" s="41" t="str">
        <f aca="false">IF(A11211="","",INDEX(P_Zone,F11211))</f>
        <v/>
      </c>
      <c r="I11211" s="41" t="str">
        <f aca="false">IF(A11211="","",IF(D11211="Delivered",IF(B11211&lt;=INDEX(P_Due,F11211),1,0),0))</f>
        <v/>
      </c>
    </row>
    <row r="11212" customFormat="false" ht="15" hidden="false" customHeight="false" outlineLevel="0" collapsed="false">
      <c r="A11212" s="37"/>
      <c r="B11212" s="38"/>
      <c r="C11212" s="39"/>
      <c r="D11212" s="39"/>
      <c r="E11212" s="39"/>
      <c r="F11212" s="41" t="str">
        <f aca="false">IF(A11212="","",MATCH(A11212,P_ID,1))</f>
        <v/>
      </c>
      <c r="G11212" s="41" t="str">
        <f aca="false">IF(A11212="","",INDEX(P_Svc,F11212))</f>
        <v/>
      </c>
      <c r="H11212" s="41" t="str">
        <f aca="false">IF(A11212="","",INDEX(P_Zone,F11212))</f>
        <v/>
      </c>
      <c r="I11212" s="41" t="str">
        <f aca="false">IF(A11212="","",IF(D11212="Delivered",IF(B11212&lt;=INDEX(P_Due,F11212),1,0),0))</f>
        <v/>
      </c>
    </row>
    <row r="11213" customFormat="false" ht="15" hidden="false" customHeight="false" outlineLevel="0" collapsed="false">
      <c r="A11213" s="37"/>
      <c r="B11213" s="38"/>
      <c r="C11213" s="39"/>
      <c r="D11213" s="39"/>
      <c r="E11213" s="39"/>
      <c r="F11213" s="41" t="str">
        <f aca="false">IF(A11213="","",MATCH(A11213,P_ID,1))</f>
        <v/>
      </c>
      <c r="G11213" s="41" t="str">
        <f aca="false">IF(A11213="","",INDEX(P_Svc,F11213))</f>
        <v/>
      </c>
      <c r="H11213" s="41" t="str">
        <f aca="false">IF(A11213="","",INDEX(P_Zone,F11213))</f>
        <v/>
      </c>
      <c r="I11213" s="41" t="str">
        <f aca="false">IF(A11213="","",IF(D11213="Delivered",IF(B11213&lt;=INDEX(P_Due,F11213),1,0),0))</f>
        <v/>
      </c>
    </row>
    <row r="11214" customFormat="false" ht="15" hidden="false" customHeight="false" outlineLevel="0" collapsed="false">
      <c r="A11214" s="37"/>
      <c r="B11214" s="38"/>
      <c r="C11214" s="39"/>
      <c r="D11214" s="39"/>
      <c r="E11214" s="39"/>
      <c r="F11214" s="41" t="str">
        <f aca="false">IF(A11214="","",MATCH(A11214,P_ID,1))</f>
        <v/>
      </c>
      <c r="G11214" s="41" t="str">
        <f aca="false">IF(A11214="","",INDEX(P_Svc,F11214))</f>
        <v/>
      </c>
      <c r="H11214" s="41" t="str">
        <f aca="false">IF(A11214="","",INDEX(P_Zone,F11214))</f>
        <v/>
      </c>
      <c r="I11214" s="41" t="str">
        <f aca="false">IF(A11214="","",IF(D11214="Delivered",IF(B11214&lt;=INDEX(P_Due,F11214),1,0),0))</f>
        <v/>
      </c>
    </row>
    <row r="11215" customFormat="false" ht="15" hidden="false" customHeight="false" outlineLevel="0" collapsed="false">
      <c r="A11215" s="37"/>
      <c r="B11215" s="38"/>
      <c r="C11215" s="39"/>
      <c r="D11215" s="39"/>
      <c r="E11215" s="39"/>
      <c r="F11215" s="41" t="str">
        <f aca="false">IF(A11215="","",MATCH(A11215,P_ID,1))</f>
        <v/>
      </c>
      <c r="G11215" s="41" t="str">
        <f aca="false">IF(A11215="","",INDEX(P_Svc,F11215))</f>
        <v/>
      </c>
      <c r="H11215" s="41" t="str">
        <f aca="false">IF(A11215="","",INDEX(P_Zone,F11215))</f>
        <v/>
      </c>
      <c r="I11215" s="41" t="str">
        <f aca="false">IF(A11215="","",IF(D11215="Delivered",IF(B11215&lt;=INDEX(P_Due,F11215),1,0),0))</f>
        <v/>
      </c>
    </row>
    <row r="11216" customFormat="false" ht="15" hidden="false" customHeight="false" outlineLevel="0" collapsed="false">
      <c r="A11216" s="37"/>
      <c r="B11216" s="38"/>
      <c r="C11216" s="39"/>
      <c r="D11216" s="39"/>
      <c r="E11216" s="39"/>
      <c r="F11216" s="41" t="str">
        <f aca="false">IF(A11216="","",MATCH(A11216,P_ID,1))</f>
        <v/>
      </c>
      <c r="G11216" s="41" t="str">
        <f aca="false">IF(A11216="","",INDEX(P_Svc,F11216))</f>
        <v/>
      </c>
      <c r="H11216" s="41" t="str">
        <f aca="false">IF(A11216="","",INDEX(P_Zone,F11216))</f>
        <v/>
      </c>
      <c r="I11216" s="41" t="str">
        <f aca="false">IF(A11216="","",IF(D11216="Delivered",IF(B11216&lt;=INDEX(P_Due,F11216),1,0),0))</f>
        <v/>
      </c>
    </row>
    <row r="11217" customFormat="false" ht="15" hidden="false" customHeight="false" outlineLevel="0" collapsed="false">
      <c r="A11217" s="37"/>
      <c r="B11217" s="38"/>
      <c r="C11217" s="39"/>
      <c r="D11217" s="39"/>
      <c r="E11217" s="39"/>
      <c r="F11217" s="41" t="str">
        <f aca="false">IF(A11217="","",MATCH(A11217,P_ID,1))</f>
        <v/>
      </c>
      <c r="G11217" s="41" t="str">
        <f aca="false">IF(A11217="","",INDEX(P_Svc,F11217))</f>
        <v/>
      </c>
      <c r="H11217" s="41" t="str">
        <f aca="false">IF(A11217="","",INDEX(P_Zone,F11217))</f>
        <v/>
      </c>
      <c r="I11217" s="41" t="str">
        <f aca="false">IF(A11217="","",IF(D11217="Delivered",IF(B11217&lt;=INDEX(P_Due,F11217),1,0),0))</f>
        <v/>
      </c>
    </row>
    <row r="11218" customFormat="false" ht="15" hidden="false" customHeight="false" outlineLevel="0" collapsed="false">
      <c r="A11218" s="37"/>
      <c r="B11218" s="38"/>
      <c r="C11218" s="39"/>
      <c r="D11218" s="39"/>
      <c r="E11218" s="39"/>
      <c r="F11218" s="41" t="str">
        <f aca="false">IF(A11218="","",MATCH(A11218,P_ID,1))</f>
        <v/>
      </c>
      <c r="G11218" s="41" t="str">
        <f aca="false">IF(A11218="","",INDEX(P_Svc,F11218))</f>
        <v/>
      </c>
      <c r="H11218" s="41" t="str">
        <f aca="false">IF(A11218="","",INDEX(P_Zone,F11218))</f>
        <v/>
      </c>
      <c r="I11218" s="41" t="str">
        <f aca="false">IF(A11218="","",IF(D11218="Delivered",IF(B11218&lt;=INDEX(P_Due,F11218),1,0),0))</f>
        <v/>
      </c>
    </row>
    <row r="11219" customFormat="false" ht="15" hidden="false" customHeight="false" outlineLevel="0" collapsed="false">
      <c r="A11219" s="37"/>
      <c r="B11219" s="38"/>
      <c r="C11219" s="39"/>
      <c r="D11219" s="39"/>
      <c r="E11219" s="39"/>
      <c r="F11219" s="41" t="str">
        <f aca="false">IF(A11219="","",MATCH(A11219,P_ID,1))</f>
        <v/>
      </c>
      <c r="G11219" s="41" t="str">
        <f aca="false">IF(A11219="","",INDEX(P_Svc,F11219))</f>
        <v/>
      </c>
      <c r="H11219" s="41" t="str">
        <f aca="false">IF(A11219="","",INDEX(P_Zone,F11219))</f>
        <v/>
      </c>
      <c r="I11219" s="41" t="str">
        <f aca="false">IF(A11219="","",IF(D11219="Delivered",IF(B11219&lt;=INDEX(P_Due,F11219),1,0),0))</f>
        <v/>
      </c>
    </row>
    <row r="11220" customFormat="false" ht="15" hidden="false" customHeight="false" outlineLevel="0" collapsed="false">
      <c r="A11220" s="37"/>
      <c r="B11220" s="38"/>
      <c r="C11220" s="39"/>
      <c r="D11220" s="39"/>
      <c r="E11220" s="39"/>
      <c r="F11220" s="41" t="str">
        <f aca="false">IF(A11220="","",MATCH(A11220,P_ID,1))</f>
        <v/>
      </c>
      <c r="G11220" s="41" t="str">
        <f aca="false">IF(A11220="","",INDEX(P_Svc,F11220))</f>
        <v/>
      </c>
      <c r="H11220" s="41" t="str">
        <f aca="false">IF(A11220="","",INDEX(P_Zone,F11220))</f>
        <v/>
      </c>
      <c r="I11220" s="41" t="str">
        <f aca="false">IF(A11220="","",IF(D11220="Delivered",IF(B11220&lt;=INDEX(P_Due,F11220),1,0),0))</f>
        <v/>
      </c>
    </row>
    <row r="11221" customFormat="false" ht="15" hidden="false" customHeight="false" outlineLevel="0" collapsed="false">
      <c r="A11221" s="37"/>
      <c r="B11221" s="38"/>
      <c r="C11221" s="39"/>
      <c r="D11221" s="39"/>
      <c r="E11221" s="39"/>
      <c r="F11221" s="41" t="str">
        <f aca="false">IF(A11221="","",MATCH(A11221,P_ID,1))</f>
        <v/>
      </c>
      <c r="G11221" s="41" t="str">
        <f aca="false">IF(A11221="","",INDEX(P_Svc,F11221))</f>
        <v/>
      </c>
      <c r="H11221" s="41" t="str">
        <f aca="false">IF(A11221="","",INDEX(P_Zone,F11221))</f>
        <v/>
      </c>
      <c r="I11221" s="41" t="str">
        <f aca="false">IF(A11221="","",IF(D11221="Delivered",IF(B11221&lt;=INDEX(P_Due,F11221),1,0),0))</f>
        <v/>
      </c>
    </row>
    <row r="11222" customFormat="false" ht="15" hidden="false" customHeight="false" outlineLevel="0" collapsed="false">
      <c r="A11222" s="37"/>
      <c r="B11222" s="38"/>
      <c r="C11222" s="39"/>
      <c r="D11222" s="39"/>
      <c r="E11222" s="39"/>
      <c r="F11222" s="41" t="str">
        <f aca="false">IF(A11222="","",MATCH(A11222,P_ID,1))</f>
        <v/>
      </c>
      <c r="G11222" s="41" t="str">
        <f aca="false">IF(A11222="","",INDEX(P_Svc,F11222))</f>
        <v/>
      </c>
      <c r="H11222" s="41" t="str">
        <f aca="false">IF(A11222="","",INDEX(P_Zone,F11222))</f>
        <v/>
      </c>
      <c r="I11222" s="41" t="str">
        <f aca="false">IF(A11222="","",IF(D11222="Delivered",IF(B11222&lt;=INDEX(P_Due,F11222),1,0),0))</f>
        <v/>
      </c>
    </row>
    <row r="11223" customFormat="false" ht="15" hidden="false" customHeight="false" outlineLevel="0" collapsed="false">
      <c r="A11223" s="37"/>
      <c r="B11223" s="38"/>
      <c r="C11223" s="39"/>
      <c r="D11223" s="39"/>
      <c r="E11223" s="39"/>
      <c r="F11223" s="41" t="str">
        <f aca="false">IF(A11223="","",MATCH(A11223,P_ID,1))</f>
        <v/>
      </c>
      <c r="G11223" s="41" t="str">
        <f aca="false">IF(A11223="","",INDEX(P_Svc,F11223))</f>
        <v/>
      </c>
      <c r="H11223" s="41" t="str">
        <f aca="false">IF(A11223="","",INDEX(P_Zone,F11223))</f>
        <v/>
      </c>
      <c r="I11223" s="41" t="str">
        <f aca="false">IF(A11223="","",IF(D11223="Delivered",IF(B11223&lt;=INDEX(P_Due,F11223),1,0),0))</f>
        <v/>
      </c>
    </row>
    <row r="11224" customFormat="false" ht="15" hidden="false" customHeight="false" outlineLevel="0" collapsed="false">
      <c r="A11224" s="37"/>
      <c r="B11224" s="38"/>
      <c r="C11224" s="39"/>
      <c r="D11224" s="39"/>
      <c r="E11224" s="39"/>
      <c r="F11224" s="41" t="str">
        <f aca="false">IF(A11224="","",MATCH(A11224,P_ID,1))</f>
        <v/>
      </c>
      <c r="G11224" s="41" t="str">
        <f aca="false">IF(A11224="","",INDEX(P_Svc,F11224))</f>
        <v/>
      </c>
      <c r="H11224" s="41" t="str">
        <f aca="false">IF(A11224="","",INDEX(P_Zone,F11224))</f>
        <v/>
      </c>
      <c r="I11224" s="41" t="str">
        <f aca="false">IF(A11224="","",IF(D11224="Delivered",IF(B11224&lt;=INDEX(P_Due,F11224),1,0),0))</f>
        <v/>
      </c>
    </row>
    <row r="11225" customFormat="false" ht="15" hidden="false" customHeight="false" outlineLevel="0" collapsed="false">
      <c r="A11225" s="37"/>
      <c r="B11225" s="38"/>
      <c r="C11225" s="39"/>
      <c r="D11225" s="39"/>
      <c r="E11225" s="39"/>
      <c r="F11225" s="41" t="str">
        <f aca="false">IF(A11225="","",MATCH(A11225,P_ID,1))</f>
        <v/>
      </c>
      <c r="G11225" s="41" t="str">
        <f aca="false">IF(A11225="","",INDEX(P_Svc,F11225))</f>
        <v/>
      </c>
      <c r="H11225" s="41" t="str">
        <f aca="false">IF(A11225="","",INDEX(P_Zone,F11225))</f>
        <v/>
      </c>
      <c r="I11225" s="41" t="str">
        <f aca="false">IF(A11225="","",IF(D11225="Delivered",IF(B11225&lt;=INDEX(P_Due,F11225),1,0),0))</f>
        <v/>
      </c>
    </row>
    <row r="11226" customFormat="false" ht="15" hidden="false" customHeight="false" outlineLevel="0" collapsed="false">
      <c r="A11226" s="37"/>
      <c r="B11226" s="38"/>
      <c r="C11226" s="39"/>
      <c r="D11226" s="39"/>
      <c r="E11226" s="39"/>
      <c r="F11226" s="41" t="str">
        <f aca="false">IF(A11226="","",MATCH(A11226,P_ID,1))</f>
        <v/>
      </c>
      <c r="G11226" s="41" t="str">
        <f aca="false">IF(A11226="","",INDEX(P_Svc,F11226))</f>
        <v/>
      </c>
      <c r="H11226" s="41" t="str">
        <f aca="false">IF(A11226="","",INDEX(P_Zone,F11226))</f>
        <v/>
      </c>
      <c r="I11226" s="41" t="str">
        <f aca="false">IF(A11226="","",IF(D11226="Delivered",IF(B11226&lt;=INDEX(P_Due,F11226),1,0),0))</f>
        <v/>
      </c>
    </row>
    <row r="11227" customFormat="false" ht="15" hidden="false" customHeight="false" outlineLevel="0" collapsed="false">
      <c r="A11227" s="37"/>
      <c r="B11227" s="38"/>
      <c r="C11227" s="39"/>
      <c r="D11227" s="39"/>
      <c r="E11227" s="39"/>
      <c r="F11227" s="41" t="str">
        <f aca="false">IF(A11227="","",MATCH(A11227,P_ID,1))</f>
        <v/>
      </c>
      <c r="G11227" s="41" t="str">
        <f aca="false">IF(A11227="","",INDEX(P_Svc,F11227))</f>
        <v/>
      </c>
      <c r="H11227" s="41" t="str">
        <f aca="false">IF(A11227="","",INDEX(P_Zone,F11227))</f>
        <v/>
      </c>
      <c r="I11227" s="41" t="str">
        <f aca="false">IF(A11227="","",IF(D11227="Delivered",IF(B11227&lt;=INDEX(P_Due,F11227),1,0),0))</f>
        <v/>
      </c>
    </row>
    <row r="11228" customFormat="false" ht="15" hidden="false" customHeight="false" outlineLevel="0" collapsed="false">
      <c r="A11228" s="37"/>
      <c r="B11228" s="38"/>
      <c r="C11228" s="39"/>
      <c r="D11228" s="39"/>
      <c r="E11228" s="39"/>
      <c r="F11228" s="41" t="str">
        <f aca="false">IF(A11228="","",MATCH(A11228,P_ID,1))</f>
        <v/>
      </c>
      <c r="G11228" s="41" t="str">
        <f aca="false">IF(A11228="","",INDEX(P_Svc,F11228))</f>
        <v/>
      </c>
      <c r="H11228" s="41" t="str">
        <f aca="false">IF(A11228="","",INDEX(P_Zone,F11228))</f>
        <v/>
      </c>
      <c r="I11228" s="41" t="str">
        <f aca="false">IF(A11228="","",IF(D11228="Delivered",IF(B11228&lt;=INDEX(P_Due,F11228),1,0),0))</f>
        <v/>
      </c>
    </row>
    <row r="11229" customFormat="false" ht="15" hidden="false" customHeight="false" outlineLevel="0" collapsed="false">
      <c r="A11229" s="37"/>
      <c r="B11229" s="38"/>
      <c r="C11229" s="39"/>
      <c r="D11229" s="39"/>
      <c r="E11229" s="39"/>
      <c r="F11229" s="41" t="str">
        <f aca="false">IF(A11229="","",MATCH(A11229,P_ID,1))</f>
        <v/>
      </c>
      <c r="G11229" s="41" t="str">
        <f aca="false">IF(A11229="","",INDEX(P_Svc,F11229))</f>
        <v/>
      </c>
      <c r="H11229" s="41" t="str">
        <f aca="false">IF(A11229="","",INDEX(P_Zone,F11229))</f>
        <v/>
      </c>
      <c r="I11229" s="41" t="str">
        <f aca="false">IF(A11229="","",IF(D11229="Delivered",IF(B11229&lt;=INDEX(P_Due,F11229),1,0),0))</f>
        <v/>
      </c>
    </row>
    <row r="11230" customFormat="false" ht="15" hidden="false" customHeight="false" outlineLevel="0" collapsed="false">
      <c r="A11230" s="37"/>
      <c r="B11230" s="38"/>
      <c r="C11230" s="39"/>
      <c r="D11230" s="39"/>
      <c r="E11230" s="39"/>
      <c r="F11230" s="41" t="str">
        <f aca="false">IF(A11230="","",MATCH(A11230,P_ID,1))</f>
        <v/>
      </c>
      <c r="G11230" s="41" t="str">
        <f aca="false">IF(A11230="","",INDEX(P_Svc,F11230))</f>
        <v/>
      </c>
      <c r="H11230" s="41" t="str">
        <f aca="false">IF(A11230="","",INDEX(P_Zone,F11230))</f>
        <v/>
      </c>
      <c r="I11230" s="41" t="str">
        <f aca="false">IF(A11230="","",IF(D11230="Delivered",IF(B11230&lt;=INDEX(P_Due,F11230),1,0),0))</f>
        <v/>
      </c>
    </row>
    <row r="11231" customFormat="false" ht="15" hidden="false" customHeight="false" outlineLevel="0" collapsed="false">
      <c r="A11231" s="37"/>
      <c r="B11231" s="38"/>
      <c r="C11231" s="39"/>
      <c r="D11231" s="39"/>
      <c r="E11231" s="39"/>
      <c r="F11231" s="41" t="str">
        <f aca="false">IF(A11231="","",MATCH(A11231,P_ID,1))</f>
        <v/>
      </c>
      <c r="G11231" s="41" t="str">
        <f aca="false">IF(A11231="","",INDEX(P_Svc,F11231))</f>
        <v/>
      </c>
      <c r="H11231" s="41" t="str">
        <f aca="false">IF(A11231="","",INDEX(P_Zone,F11231))</f>
        <v/>
      </c>
      <c r="I11231" s="41" t="str">
        <f aca="false">IF(A11231="","",IF(D11231="Delivered",IF(B11231&lt;=INDEX(P_Due,F11231),1,0),0))</f>
        <v/>
      </c>
    </row>
    <row r="11232" customFormat="false" ht="15" hidden="false" customHeight="false" outlineLevel="0" collapsed="false">
      <c r="A11232" s="37"/>
      <c r="B11232" s="38"/>
      <c r="C11232" s="39"/>
      <c r="D11232" s="39"/>
      <c r="E11232" s="39"/>
      <c r="F11232" s="41" t="str">
        <f aca="false">IF(A11232="","",MATCH(A11232,P_ID,1))</f>
        <v/>
      </c>
      <c r="G11232" s="41" t="str">
        <f aca="false">IF(A11232="","",INDEX(P_Svc,F11232))</f>
        <v/>
      </c>
      <c r="H11232" s="41" t="str">
        <f aca="false">IF(A11232="","",INDEX(P_Zone,F11232))</f>
        <v/>
      </c>
      <c r="I11232" s="41" t="str">
        <f aca="false">IF(A11232="","",IF(D11232="Delivered",IF(B11232&lt;=INDEX(P_Due,F11232),1,0),0))</f>
        <v/>
      </c>
    </row>
    <row r="11233" customFormat="false" ht="15" hidden="false" customHeight="false" outlineLevel="0" collapsed="false">
      <c r="A11233" s="37"/>
      <c r="B11233" s="38"/>
      <c r="C11233" s="39"/>
      <c r="D11233" s="39"/>
      <c r="E11233" s="39"/>
      <c r="F11233" s="41" t="str">
        <f aca="false">IF(A11233="","",MATCH(A11233,P_ID,1))</f>
        <v/>
      </c>
      <c r="G11233" s="41" t="str">
        <f aca="false">IF(A11233="","",INDEX(P_Svc,F11233))</f>
        <v/>
      </c>
      <c r="H11233" s="41" t="str">
        <f aca="false">IF(A11233="","",INDEX(P_Zone,F11233))</f>
        <v/>
      </c>
      <c r="I11233" s="41" t="str">
        <f aca="false">IF(A11233="","",IF(D11233="Delivered",IF(B11233&lt;=INDEX(P_Due,F11233),1,0),0))</f>
        <v/>
      </c>
    </row>
    <row r="11234" customFormat="false" ht="15" hidden="false" customHeight="false" outlineLevel="0" collapsed="false">
      <c r="A11234" s="37"/>
      <c r="B11234" s="38"/>
      <c r="C11234" s="39"/>
      <c r="D11234" s="39"/>
      <c r="E11234" s="39"/>
      <c r="F11234" s="41" t="str">
        <f aca="false">IF(A11234="","",MATCH(A11234,P_ID,1))</f>
        <v/>
      </c>
      <c r="G11234" s="41" t="str">
        <f aca="false">IF(A11234="","",INDEX(P_Svc,F11234))</f>
        <v/>
      </c>
      <c r="H11234" s="41" t="str">
        <f aca="false">IF(A11234="","",INDEX(P_Zone,F11234))</f>
        <v/>
      </c>
      <c r="I11234" s="41" t="str">
        <f aca="false">IF(A11234="","",IF(D11234="Delivered",IF(B11234&lt;=INDEX(P_Due,F11234),1,0),0))</f>
        <v/>
      </c>
    </row>
    <row r="11235" customFormat="false" ht="15" hidden="false" customHeight="false" outlineLevel="0" collapsed="false">
      <c r="A11235" s="37"/>
      <c r="B11235" s="38"/>
      <c r="C11235" s="39"/>
      <c r="D11235" s="39"/>
      <c r="E11235" s="39"/>
      <c r="F11235" s="41" t="str">
        <f aca="false">IF(A11235="","",MATCH(A11235,P_ID,1))</f>
        <v/>
      </c>
      <c r="G11235" s="41" t="str">
        <f aca="false">IF(A11235="","",INDEX(P_Svc,F11235))</f>
        <v/>
      </c>
      <c r="H11235" s="41" t="str">
        <f aca="false">IF(A11235="","",INDEX(P_Zone,F11235))</f>
        <v/>
      </c>
      <c r="I11235" s="41" t="str">
        <f aca="false">IF(A11235="","",IF(D11235="Delivered",IF(B11235&lt;=INDEX(P_Due,F11235),1,0),0))</f>
        <v/>
      </c>
    </row>
    <row r="11236" customFormat="false" ht="15" hidden="false" customHeight="false" outlineLevel="0" collapsed="false">
      <c r="A11236" s="37"/>
      <c r="B11236" s="38"/>
      <c r="C11236" s="39"/>
      <c r="D11236" s="39"/>
      <c r="E11236" s="39"/>
      <c r="F11236" s="41" t="str">
        <f aca="false">IF(A11236="","",MATCH(A11236,P_ID,1))</f>
        <v/>
      </c>
      <c r="G11236" s="41" t="str">
        <f aca="false">IF(A11236="","",INDEX(P_Svc,F11236))</f>
        <v/>
      </c>
      <c r="H11236" s="41" t="str">
        <f aca="false">IF(A11236="","",INDEX(P_Zone,F11236))</f>
        <v/>
      </c>
      <c r="I11236" s="41" t="str">
        <f aca="false">IF(A11236="","",IF(D11236="Delivered",IF(B11236&lt;=INDEX(P_Due,F11236),1,0),0))</f>
        <v/>
      </c>
    </row>
    <row r="11237" customFormat="false" ht="15" hidden="false" customHeight="false" outlineLevel="0" collapsed="false">
      <c r="A11237" s="37"/>
      <c r="B11237" s="38"/>
      <c r="C11237" s="39"/>
      <c r="D11237" s="39"/>
      <c r="E11237" s="39"/>
      <c r="F11237" s="41" t="str">
        <f aca="false">IF(A11237="","",MATCH(A11237,P_ID,1))</f>
        <v/>
      </c>
      <c r="G11237" s="41" t="str">
        <f aca="false">IF(A11237="","",INDEX(P_Svc,F11237))</f>
        <v/>
      </c>
      <c r="H11237" s="41" t="str">
        <f aca="false">IF(A11237="","",INDEX(P_Zone,F11237))</f>
        <v/>
      </c>
      <c r="I11237" s="41" t="str">
        <f aca="false">IF(A11237="","",IF(D11237="Delivered",IF(B11237&lt;=INDEX(P_Due,F11237),1,0),0))</f>
        <v/>
      </c>
    </row>
    <row r="11238" customFormat="false" ht="15" hidden="false" customHeight="false" outlineLevel="0" collapsed="false">
      <c r="A11238" s="37"/>
      <c r="B11238" s="38"/>
      <c r="C11238" s="39"/>
      <c r="D11238" s="39"/>
      <c r="E11238" s="39"/>
      <c r="F11238" s="41" t="str">
        <f aca="false">IF(A11238="","",MATCH(A11238,P_ID,1))</f>
        <v/>
      </c>
      <c r="G11238" s="41" t="str">
        <f aca="false">IF(A11238="","",INDEX(P_Svc,F11238))</f>
        <v/>
      </c>
      <c r="H11238" s="41" t="str">
        <f aca="false">IF(A11238="","",INDEX(P_Zone,F11238))</f>
        <v/>
      </c>
      <c r="I11238" s="41" t="str">
        <f aca="false">IF(A11238="","",IF(D11238="Delivered",IF(B11238&lt;=INDEX(P_Due,F11238),1,0),0))</f>
        <v/>
      </c>
    </row>
    <row r="11239" customFormat="false" ht="15" hidden="false" customHeight="false" outlineLevel="0" collapsed="false">
      <c r="A11239" s="37"/>
      <c r="B11239" s="38"/>
      <c r="C11239" s="39"/>
      <c r="D11239" s="39"/>
      <c r="E11239" s="39"/>
      <c r="F11239" s="41" t="str">
        <f aca="false">IF(A11239="","",MATCH(A11239,P_ID,1))</f>
        <v/>
      </c>
      <c r="G11239" s="41" t="str">
        <f aca="false">IF(A11239="","",INDEX(P_Svc,F11239))</f>
        <v/>
      </c>
      <c r="H11239" s="41" t="str">
        <f aca="false">IF(A11239="","",INDEX(P_Zone,F11239))</f>
        <v/>
      </c>
      <c r="I11239" s="41" t="str">
        <f aca="false">IF(A11239="","",IF(D11239="Delivered",IF(B11239&lt;=INDEX(P_Due,F11239),1,0),0))</f>
        <v/>
      </c>
    </row>
    <row r="11240" customFormat="false" ht="15" hidden="false" customHeight="false" outlineLevel="0" collapsed="false">
      <c r="A11240" s="37"/>
      <c r="B11240" s="38"/>
      <c r="C11240" s="39"/>
      <c r="D11240" s="39"/>
      <c r="E11240" s="39"/>
      <c r="F11240" s="41" t="str">
        <f aca="false">IF(A11240="","",MATCH(A11240,P_ID,1))</f>
        <v/>
      </c>
      <c r="G11240" s="41" t="str">
        <f aca="false">IF(A11240="","",INDEX(P_Svc,F11240))</f>
        <v/>
      </c>
      <c r="H11240" s="41" t="str">
        <f aca="false">IF(A11240="","",INDEX(P_Zone,F11240))</f>
        <v/>
      </c>
      <c r="I11240" s="41" t="str">
        <f aca="false">IF(A11240="","",IF(D11240="Delivered",IF(B11240&lt;=INDEX(P_Due,F11240),1,0),0))</f>
        <v/>
      </c>
    </row>
    <row r="11241" customFormat="false" ht="15" hidden="false" customHeight="false" outlineLevel="0" collapsed="false">
      <c r="A11241" s="37"/>
      <c r="B11241" s="38"/>
      <c r="C11241" s="39"/>
      <c r="D11241" s="39"/>
      <c r="E11241" s="39"/>
      <c r="F11241" s="41" t="str">
        <f aca="false">IF(A11241="","",MATCH(A11241,P_ID,1))</f>
        <v/>
      </c>
      <c r="G11241" s="41" t="str">
        <f aca="false">IF(A11241="","",INDEX(P_Svc,F11241))</f>
        <v/>
      </c>
      <c r="H11241" s="41" t="str">
        <f aca="false">IF(A11241="","",INDEX(P_Zone,F11241))</f>
        <v/>
      </c>
      <c r="I11241" s="41" t="str">
        <f aca="false">IF(A11241="","",IF(D11241="Delivered",IF(B11241&lt;=INDEX(P_Due,F11241),1,0),0))</f>
        <v/>
      </c>
    </row>
    <row r="11242" customFormat="false" ht="15" hidden="false" customHeight="false" outlineLevel="0" collapsed="false">
      <c r="A11242" s="37"/>
      <c r="B11242" s="38"/>
      <c r="C11242" s="39"/>
      <c r="D11242" s="39"/>
      <c r="E11242" s="39"/>
      <c r="F11242" s="41" t="str">
        <f aca="false">IF(A11242="","",MATCH(A11242,P_ID,1))</f>
        <v/>
      </c>
      <c r="G11242" s="41" t="str">
        <f aca="false">IF(A11242="","",INDEX(P_Svc,F11242))</f>
        <v/>
      </c>
      <c r="H11242" s="41" t="str">
        <f aca="false">IF(A11242="","",INDEX(P_Zone,F11242))</f>
        <v/>
      </c>
      <c r="I11242" s="41" t="str">
        <f aca="false">IF(A11242="","",IF(D11242="Delivered",IF(B11242&lt;=INDEX(P_Due,F11242),1,0),0))</f>
        <v/>
      </c>
    </row>
    <row r="11243" customFormat="false" ht="15" hidden="false" customHeight="false" outlineLevel="0" collapsed="false">
      <c r="A11243" s="37"/>
      <c r="B11243" s="38"/>
      <c r="C11243" s="39"/>
      <c r="D11243" s="39"/>
      <c r="E11243" s="39"/>
      <c r="F11243" s="41" t="str">
        <f aca="false">IF(A11243="","",MATCH(A11243,P_ID,1))</f>
        <v/>
      </c>
      <c r="G11243" s="41" t="str">
        <f aca="false">IF(A11243="","",INDEX(P_Svc,F11243))</f>
        <v/>
      </c>
      <c r="H11243" s="41" t="str">
        <f aca="false">IF(A11243="","",INDEX(P_Zone,F11243))</f>
        <v/>
      </c>
      <c r="I11243" s="41" t="str">
        <f aca="false">IF(A11243="","",IF(D11243="Delivered",IF(B11243&lt;=INDEX(P_Due,F11243),1,0),0))</f>
        <v/>
      </c>
    </row>
    <row r="11244" customFormat="false" ht="15" hidden="false" customHeight="false" outlineLevel="0" collapsed="false">
      <c r="A11244" s="37"/>
      <c r="B11244" s="38"/>
      <c r="C11244" s="39"/>
      <c r="D11244" s="39"/>
      <c r="E11244" s="39"/>
      <c r="F11244" s="41" t="str">
        <f aca="false">IF(A11244="","",MATCH(A11244,P_ID,1))</f>
        <v/>
      </c>
      <c r="G11244" s="41" t="str">
        <f aca="false">IF(A11244="","",INDEX(P_Svc,F11244))</f>
        <v/>
      </c>
      <c r="H11244" s="41" t="str">
        <f aca="false">IF(A11244="","",INDEX(P_Zone,F11244))</f>
        <v/>
      </c>
      <c r="I11244" s="41" t="str">
        <f aca="false">IF(A11244="","",IF(D11244="Delivered",IF(B11244&lt;=INDEX(P_Due,F11244),1,0),0))</f>
        <v/>
      </c>
    </row>
    <row r="11245" customFormat="false" ht="15" hidden="false" customHeight="false" outlineLevel="0" collapsed="false">
      <c r="A11245" s="37"/>
      <c r="B11245" s="38"/>
      <c r="C11245" s="39"/>
      <c r="D11245" s="39"/>
      <c r="E11245" s="39"/>
      <c r="F11245" s="41" t="str">
        <f aca="false">IF(A11245="","",MATCH(A11245,P_ID,1))</f>
        <v/>
      </c>
      <c r="G11245" s="41" t="str">
        <f aca="false">IF(A11245="","",INDEX(P_Svc,F11245))</f>
        <v/>
      </c>
      <c r="H11245" s="41" t="str">
        <f aca="false">IF(A11245="","",INDEX(P_Zone,F11245))</f>
        <v/>
      </c>
      <c r="I11245" s="41" t="str">
        <f aca="false">IF(A11245="","",IF(D11245="Delivered",IF(B11245&lt;=INDEX(P_Due,F11245),1,0),0))</f>
        <v/>
      </c>
    </row>
    <row r="11246" customFormat="false" ht="15" hidden="false" customHeight="false" outlineLevel="0" collapsed="false">
      <c r="A11246" s="37"/>
      <c r="B11246" s="38"/>
      <c r="C11246" s="39"/>
      <c r="D11246" s="39"/>
      <c r="E11246" s="39"/>
      <c r="F11246" s="41" t="str">
        <f aca="false">IF(A11246="","",MATCH(A11246,P_ID,1))</f>
        <v/>
      </c>
      <c r="G11246" s="41" t="str">
        <f aca="false">IF(A11246="","",INDEX(P_Svc,F11246))</f>
        <v/>
      </c>
      <c r="H11246" s="41" t="str">
        <f aca="false">IF(A11246="","",INDEX(P_Zone,F11246))</f>
        <v/>
      </c>
      <c r="I11246" s="41" t="str">
        <f aca="false">IF(A11246="","",IF(D11246="Delivered",IF(B11246&lt;=INDEX(P_Due,F11246),1,0),0))</f>
        <v/>
      </c>
    </row>
    <row r="11247" customFormat="false" ht="15" hidden="false" customHeight="false" outlineLevel="0" collapsed="false">
      <c r="A11247" s="37"/>
      <c r="B11247" s="38"/>
      <c r="C11247" s="39"/>
      <c r="D11247" s="39"/>
      <c r="E11247" s="39"/>
      <c r="F11247" s="41" t="str">
        <f aca="false">IF(A11247="","",MATCH(A11247,P_ID,1))</f>
        <v/>
      </c>
      <c r="G11247" s="41" t="str">
        <f aca="false">IF(A11247="","",INDEX(P_Svc,F11247))</f>
        <v/>
      </c>
      <c r="H11247" s="41" t="str">
        <f aca="false">IF(A11247="","",INDEX(P_Zone,F11247))</f>
        <v/>
      </c>
      <c r="I11247" s="41" t="str">
        <f aca="false">IF(A11247="","",IF(D11247="Delivered",IF(B11247&lt;=INDEX(P_Due,F11247),1,0),0))</f>
        <v/>
      </c>
    </row>
    <row r="11248" customFormat="false" ht="15" hidden="false" customHeight="false" outlineLevel="0" collapsed="false">
      <c r="A11248" s="37"/>
      <c r="B11248" s="38"/>
      <c r="C11248" s="39"/>
      <c r="D11248" s="39"/>
      <c r="E11248" s="39"/>
      <c r="F11248" s="41" t="str">
        <f aca="false">IF(A11248="","",MATCH(A11248,P_ID,1))</f>
        <v/>
      </c>
      <c r="G11248" s="41" t="str">
        <f aca="false">IF(A11248="","",INDEX(P_Svc,F11248))</f>
        <v/>
      </c>
      <c r="H11248" s="41" t="str">
        <f aca="false">IF(A11248="","",INDEX(P_Zone,F11248))</f>
        <v/>
      </c>
      <c r="I11248" s="41" t="str">
        <f aca="false">IF(A11248="","",IF(D11248="Delivered",IF(B11248&lt;=INDEX(P_Due,F11248),1,0),0))</f>
        <v/>
      </c>
    </row>
    <row r="11249" customFormat="false" ht="15" hidden="false" customHeight="false" outlineLevel="0" collapsed="false">
      <c r="A11249" s="37"/>
      <c r="B11249" s="38"/>
      <c r="C11249" s="39"/>
      <c r="D11249" s="39"/>
      <c r="E11249" s="39"/>
      <c r="F11249" s="41" t="str">
        <f aca="false">IF(A11249="","",MATCH(A11249,P_ID,1))</f>
        <v/>
      </c>
      <c r="G11249" s="41" t="str">
        <f aca="false">IF(A11249="","",INDEX(P_Svc,F11249))</f>
        <v/>
      </c>
      <c r="H11249" s="41" t="str">
        <f aca="false">IF(A11249="","",INDEX(P_Zone,F11249))</f>
        <v/>
      </c>
      <c r="I11249" s="41" t="str">
        <f aca="false">IF(A11249="","",IF(D11249="Delivered",IF(B11249&lt;=INDEX(P_Due,F11249),1,0),0))</f>
        <v/>
      </c>
    </row>
    <row r="11250" customFormat="false" ht="15" hidden="false" customHeight="false" outlineLevel="0" collapsed="false">
      <c r="A11250" s="37"/>
      <c r="B11250" s="38"/>
      <c r="C11250" s="39"/>
      <c r="D11250" s="39"/>
      <c r="E11250" s="39"/>
      <c r="F11250" s="41" t="str">
        <f aca="false">IF(A11250="","",MATCH(A11250,P_ID,1))</f>
        <v/>
      </c>
      <c r="G11250" s="41" t="str">
        <f aca="false">IF(A11250="","",INDEX(P_Svc,F11250))</f>
        <v/>
      </c>
      <c r="H11250" s="41" t="str">
        <f aca="false">IF(A11250="","",INDEX(P_Zone,F11250))</f>
        <v/>
      </c>
      <c r="I11250" s="41" t="str">
        <f aca="false">IF(A11250="","",IF(D11250="Delivered",IF(B11250&lt;=INDEX(P_Due,F11250),1,0),0))</f>
        <v/>
      </c>
    </row>
    <row r="11251" customFormat="false" ht="15" hidden="false" customHeight="false" outlineLevel="0" collapsed="false">
      <c r="A11251" s="37"/>
      <c r="B11251" s="38"/>
      <c r="C11251" s="39"/>
      <c r="D11251" s="39"/>
      <c r="E11251" s="39"/>
      <c r="F11251" s="41" t="str">
        <f aca="false">IF(A11251="","",MATCH(A11251,P_ID,1))</f>
        <v/>
      </c>
      <c r="G11251" s="41" t="str">
        <f aca="false">IF(A11251="","",INDEX(P_Svc,F11251))</f>
        <v/>
      </c>
      <c r="H11251" s="41" t="str">
        <f aca="false">IF(A11251="","",INDEX(P_Zone,F11251))</f>
        <v/>
      </c>
      <c r="I11251" s="41" t="str">
        <f aca="false">IF(A11251="","",IF(D11251="Delivered",IF(B11251&lt;=INDEX(P_Due,F11251),1,0),0))</f>
        <v/>
      </c>
    </row>
    <row r="11252" customFormat="false" ht="15" hidden="false" customHeight="false" outlineLevel="0" collapsed="false">
      <c r="A11252" s="37"/>
      <c r="B11252" s="38"/>
      <c r="C11252" s="39"/>
      <c r="D11252" s="39"/>
      <c r="E11252" s="39"/>
      <c r="F11252" s="41" t="str">
        <f aca="false">IF(A11252="","",MATCH(A11252,P_ID,1))</f>
        <v/>
      </c>
      <c r="G11252" s="41" t="str">
        <f aca="false">IF(A11252="","",INDEX(P_Svc,F11252))</f>
        <v/>
      </c>
      <c r="H11252" s="41" t="str">
        <f aca="false">IF(A11252="","",INDEX(P_Zone,F11252))</f>
        <v/>
      </c>
      <c r="I11252" s="41" t="str">
        <f aca="false">IF(A11252="","",IF(D11252="Delivered",IF(B11252&lt;=INDEX(P_Due,F11252),1,0),0))</f>
        <v/>
      </c>
    </row>
    <row r="11253" customFormat="false" ht="15" hidden="false" customHeight="false" outlineLevel="0" collapsed="false">
      <c r="A11253" s="37"/>
      <c r="B11253" s="38"/>
      <c r="C11253" s="39"/>
      <c r="D11253" s="39"/>
      <c r="E11253" s="39"/>
      <c r="F11253" s="41" t="str">
        <f aca="false">IF(A11253="","",MATCH(A11253,P_ID,1))</f>
        <v/>
      </c>
      <c r="G11253" s="41" t="str">
        <f aca="false">IF(A11253="","",INDEX(P_Svc,F11253))</f>
        <v/>
      </c>
      <c r="H11253" s="41" t="str">
        <f aca="false">IF(A11253="","",INDEX(P_Zone,F11253))</f>
        <v/>
      </c>
      <c r="I11253" s="41" t="str">
        <f aca="false">IF(A11253="","",IF(D11253="Delivered",IF(B11253&lt;=INDEX(P_Due,F11253),1,0),0))</f>
        <v/>
      </c>
    </row>
    <row r="11254" customFormat="false" ht="15" hidden="false" customHeight="false" outlineLevel="0" collapsed="false">
      <c r="A11254" s="37"/>
      <c r="B11254" s="38"/>
      <c r="C11254" s="39"/>
      <c r="D11254" s="39"/>
      <c r="E11254" s="39"/>
      <c r="F11254" s="41" t="str">
        <f aca="false">IF(A11254="","",MATCH(A11254,P_ID,1))</f>
        <v/>
      </c>
      <c r="G11254" s="41" t="str">
        <f aca="false">IF(A11254="","",INDEX(P_Svc,F11254))</f>
        <v/>
      </c>
      <c r="H11254" s="41" t="str">
        <f aca="false">IF(A11254="","",INDEX(P_Zone,F11254))</f>
        <v/>
      </c>
      <c r="I11254" s="41" t="str">
        <f aca="false">IF(A11254="","",IF(D11254="Delivered",IF(B11254&lt;=INDEX(P_Due,F11254),1,0),0))</f>
        <v/>
      </c>
    </row>
    <row r="11255" customFormat="false" ht="15" hidden="false" customHeight="false" outlineLevel="0" collapsed="false">
      <c r="A11255" s="37"/>
      <c r="B11255" s="38"/>
      <c r="C11255" s="39"/>
      <c r="D11255" s="39"/>
      <c r="E11255" s="39"/>
      <c r="F11255" s="41" t="str">
        <f aca="false">IF(A11255="","",MATCH(A11255,P_ID,1))</f>
        <v/>
      </c>
      <c r="G11255" s="41" t="str">
        <f aca="false">IF(A11255="","",INDEX(P_Svc,F11255))</f>
        <v/>
      </c>
      <c r="H11255" s="41" t="str">
        <f aca="false">IF(A11255="","",INDEX(P_Zone,F11255))</f>
        <v/>
      </c>
      <c r="I11255" s="41" t="str">
        <f aca="false">IF(A11255="","",IF(D11255="Delivered",IF(B11255&lt;=INDEX(P_Due,F11255),1,0),0))</f>
        <v/>
      </c>
    </row>
    <row r="11256" customFormat="false" ht="15" hidden="false" customHeight="false" outlineLevel="0" collapsed="false">
      <c r="A11256" s="37"/>
      <c r="B11256" s="38"/>
      <c r="C11256" s="39"/>
      <c r="D11256" s="39"/>
      <c r="E11256" s="39"/>
      <c r="F11256" s="41" t="str">
        <f aca="false">IF(A11256="","",MATCH(A11256,P_ID,1))</f>
        <v/>
      </c>
      <c r="G11256" s="41" t="str">
        <f aca="false">IF(A11256="","",INDEX(P_Svc,F11256))</f>
        <v/>
      </c>
      <c r="H11256" s="41" t="str">
        <f aca="false">IF(A11256="","",INDEX(P_Zone,F11256))</f>
        <v/>
      </c>
      <c r="I11256" s="41" t="str">
        <f aca="false">IF(A11256="","",IF(D11256="Delivered",IF(B11256&lt;=INDEX(P_Due,F11256),1,0),0))</f>
        <v/>
      </c>
    </row>
    <row r="11257" customFormat="false" ht="15" hidden="false" customHeight="false" outlineLevel="0" collapsed="false">
      <c r="A11257" s="37"/>
      <c r="B11257" s="38"/>
      <c r="C11257" s="39"/>
      <c r="D11257" s="39"/>
      <c r="E11257" s="39"/>
      <c r="F11257" s="41" t="str">
        <f aca="false">IF(A11257="","",MATCH(A11257,P_ID,1))</f>
        <v/>
      </c>
      <c r="G11257" s="41" t="str">
        <f aca="false">IF(A11257="","",INDEX(P_Svc,F11257))</f>
        <v/>
      </c>
      <c r="H11257" s="41" t="str">
        <f aca="false">IF(A11257="","",INDEX(P_Zone,F11257))</f>
        <v/>
      </c>
      <c r="I11257" s="41" t="str">
        <f aca="false">IF(A11257="","",IF(D11257="Delivered",IF(B11257&lt;=INDEX(P_Due,F11257),1,0),0))</f>
        <v/>
      </c>
    </row>
    <row r="11258" customFormat="false" ht="15" hidden="false" customHeight="false" outlineLevel="0" collapsed="false">
      <c r="A11258" s="37"/>
      <c r="B11258" s="38"/>
      <c r="C11258" s="39"/>
      <c r="D11258" s="39"/>
      <c r="E11258" s="39"/>
      <c r="F11258" s="41" t="str">
        <f aca="false">IF(A11258="","",MATCH(A11258,P_ID,1))</f>
        <v/>
      </c>
      <c r="G11258" s="41" t="str">
        <f aca="false">IF(A11258="","",INDEX(P_Svc,F11258))</f>
        <v/>
      </c>
      <c r="H11258" s="41" t="str">
        <f aca="false">IF(A11258="","",INDEX(P_Zone,F11258))</f>
        <v/>
      </c>
      <c r="I11258" s="41" t="str">
        <f aca="false">IF(A11258="","",IF(D11258="Delivered",IF(B11258&lt;=INDEX(P_Due,F11258),1,0),0))</f>
        <v/>
      </c>
    </row>
    <row r="11259" customFormat="false" ht="15" hidden="false" customHeight="false" outlineLevel="0" collapsed="false">
      <c r="A11259" s="37"/>
      <c r="B11259" s="38"/>
      <c r="C11259" s="39"/>
      <c r="D11259" s="39"/>
      <c r="E11259" s="39"/>
      <c r="F11259" s="41" t="str">
        <f aca="false">IF(A11259="","",MATCH(A11259,P_ID,1))</f>
        <v/>
      </c>
      <c r="G11259" s="41" t="str">
        <f aca="false">IF(A11259="","",INDEX(P_Svc,F11259))</f>
        <v/>
      </c>
      <c r="H11259" s="41" t="str">
        <f aca="false">IF(A11259="","",INDEX(P_Zone,F11259))</f>
        <v/>
      </c>
      <c r="I11259" s="41" t="str">
        <f aca="false">IF(A11259="","",IF(D11259="Delivered",IF(B11259&lt;=INDEX(P_Due,F11259),1,0),0))</f>
        <v/>
      </c>
    </row>
    <row r="11260" customFormat="false" ht="15" hidden="false" customHeight="false" outlineLevel="0" collapsed="false">
      <c r="A11260" s="37"/>
      <c r="B11260" s="38"/>
      <c r="C11260" s="39"/>
      <c r="D11260" s="39"/>
      <c r="E11260" s="39"/>
      <c r="F11260" s="41" t="str">
        <f aca="false">IF(A11260="","",MATCH(A11260,P_ID,1))</f>
        <v/>
      </c>
      <c r="G11260" s="41" t="str">
        <f aca="false">IF(A11260="","",INDEX(P_Svc,F11260))</f>
        <v/>
      </c>
      <c r="H11260" s="41" t="str">
        <f aca="false">IF(A11260="","",INDEX(P_Zone,F11260))</f>
        <v/>
      </c>
      <c r="I11260" s="41" t="str">
        <f aca="false">IF(A11260="","",IF(D11260="Delivered",IF(B11260&lt;=INDEX(P_Due,F11260),1,0),0))</f>
        <v/>
      </c>
    </row>
    <row r="11261" customFormat="false" ht="15" hidden="false" customHeight="false" outlineLevel="0" collapsed="false">
      <c r="A11261" s="37"/>
      <c r="B11261" s="38"/>
      <c r="C11261" s="39"/>
      <c r="D11261" s="39"/>
      <c r="E11261" s="39"/>
      <c r="F11261" s="41" t="str">
        <f aca="false">IF(A11261="","",MATCH(A11261,P_ID,1))</f>
        <v/>
      </c>
      <c r="G11261" s="41" t="str">
        <f aca="false">IF(A11261="","",INDEX(P_Svc,F11261))</f>
        <v/>
      </c>
      <c r="H11261" s="41" t="str">
        <f aca="false">IF(A11261="","",INDEX(P_Zone,F11261))</f>
        <v/>
      </c>
      <c r="I11261" s="41" t="str">
        <f aca="false">IF(A11261="","",IF(D11261="Delivered",IF(B11261&lt;=INDEX(P_Due,F11261),1,0),0))</f>
        <v/>
      </c>
    </row>
    <row r="11262" customFormat="false" ht="15" hidden="false" customHeight="false" outlineLevel="0" collapsed="false">
      <c r="A11262" s="37"/>
      <c r="B11262" s="38"/>
      <c r="C11262" s="39"/>
      <c r="D11262" s="39"/>
      <c r="E11262" s="39"/>
      <c r="F11262" s="41" t="str">
        <f aca="false">IF(A11262="","",MATCH(A11262,P_ID,1))</f>
        <v/>
      </c>
      <c r="G11262" s="41" t="str">
        <f aca="false">IF(A11262="","",INDEX(P_Svc,F11262))</f>
        <v/>
      </c>
      <c r="H11262" s="41" t="str">
        <f aca="false">IF(A11262="","",INDEX(P_Zone,F11262))</f>
        <v/>
      </c>
      <c r="I11262" s="41" t="str">
        <f aca="false">IF(A11262="","",IF(D11262="Delivered",IF(B11262&lt;=INDEX(P_Due,F11262),1,0),0))</f>
        <v/>
      </c>
    </row>
    <row r="11263" customFormat="false" ht="15" hidden="false" customHeight="false" outlineLevel="0" collapsed="false">
      <c r="A11263" s="37"/>
      <c r="B11263" s="38"/>
      <c r="C11263" s="39"/>
      <c r="D11263" s="39"/>
      <c r="E11263" s="39"/>
      <c r="F11263" s="41" t="str">
        <f aca="false">IF(A11263="","",MATCH(A11263,P_ID,1))</f>
        <v/>
      </c>
      <c r="G11263" s="41" t="str">
        <f aca="false">IF(A11263="","",INDEX(P_Svc,F11263))</f>
        <v/>
      </c>
      <c r="H11263" s="41" t="str">
        <f aca="false">IF(A11263="","",INDEX(P_Zone,F11263))</f>
        <v/>
      </c>
      <c r="I11263" s="41" t="str">
        <f aca="false">IF(A11263="","",IF(D11263="Delivered",IF(B11263&lt;=INDEX(P_Due,F11263),1,0),0))</f>
        <v/>
      </c>
    </row>
    <row r="11264" customFormat="false" ht="15" hidden="false" customHeight="false" outlineLevel="0" collapsed="false">
      <c r="A11264" s="37"/>
      <c r="B11264" s="38"/>
      <c r="C11264" s="39"/>
      <c r="D11264" s="39"/>
      <c r="E11264" s="39"/>
      <c r="F11264" s="41" t="str">
        <f aca="false">IF(A11264="","",MATCH(A11264,P_ID,1))</f>
        <v/>
      </c>
      <c r="G11264" s="41" t="str">
        <f aca="false">IF(A11264="","",INDEX(P_Svc,F11264))</f>
        <v/>
      </c>
      <c r="H11264" s="41" t="str">
        <f aca="false">IF(A11264="","",INDEX(P_Zone,F11264))</f>
        <v/>
      </c>
      <c r="I11264" s="41" t="str">
        <f aca="false">IF(A11264="","",IF(D11264="Delivered",IF(B11264&lt;=INDEX(P_Due,F11264),1,0),0))</f>
        <v/>
      </c>
    </row>
    <row r="11265" customFormat="false" ht="15" hidden="false" customHeight="false" outlineLevel="0" collapsed="false">
      <c r="A11265" s="37"/>
      <c r="B11265" s="38"/>
      <c r="C11265" s="39"/>
      <c r="D11265" s="39"/>
      <c r="E11265" s="39"/>
      <c r="F11265" s="41" t="str">
        <f aca="false">IF(A11265="","",MATCH(A11265,P_ID,1))</f>
        <v/>
      </c>
      <c r="G11265" s="41" t="str">
        <f aca="false">IF(A11265="","",INDEX(P_Svc,F11265))</f>
        <v/>
      </c>
      <c r="H11265" s="41" t="str">
        <f aca="false">IF(A11265="","",INDEX(P_Zone,F11265))</f>
        <v/>
      </c>
      <c r="I11265" s="41" t="str">
        <f aca="false">IF(A11265="","",IF(D11265="Delivered",IF(B11265&lt;=INDEX(P_Due,F11265),1,0),0))</f>
        <v/>
      </c>
    </row>
    <row r="11266" customFormat="false" ht="15" hidden="false" customHeight="false" outlineLevel="0" collapsed="false">
      <c r="A11266" s="37"/>
      <c r="B11266" s="38"/>
      <c r="C11266" s="39"/>
      <c r="D11266" s="39"/>
      <c r="E11266" s="39"/>
      <c r="F11266" s="41" t="str">
        <f aca="false">IF(A11266="","",MATCH(A11266,P_ID,1))</f>
        <v/>
      </c>
      <c r="G11266" s="41" t="str">
        <f aca="false">IF(A11266="","",INDEX(P_Svc,F11266))</f>
        <v/>
      </c>
      <c r="H11266" s="41" t="str">
        <f aca="false">IF(A11266="","",INDEX(P_Zone,F11266))</f>
        <v/>
      </c>
      <c r="I11266" s="41" t="str">
        <f aca="false">IF(A11266="","",IF(D11266="Delivered",IF(B11266&lt;=INDEX(P_Due,F11266),1,0),0))</f>
        <v/>
      </c>
    </row>
    <row r="11267" customFormat="false" ht="15" hidden="false" customHeight="false" outlineLevel="0" collapsed="false">
      <c r="A11267" s="37"/>
      <c r="B11267" s="38"/>
      <c r="C11267" s="39"/>
      <c r="D11267" s="39"/>
      <c r="E11267" s="39"/>
      <c r="F11267" s="41" t="str">
        <f aca="false">IF(A11267="","",MATCH(A11267,P_ID,1))</f>
        <v/>
      </c>
      <c r="G11267" s="41" t="str">
        <f aca="false">IF(A11267="","",INDEX(P_Svc,F11267))</f>
        <v/>
      </c>
      <c r="H11267" s="41" t="str">
        <f aca="false">IF(A11267="","",INDEX(P_Zone,F11267))</f>
        <v/>
      </c>
      <c r="I11267" s="41" t="str">
        <f aca="false">IF(A11267="","",IF(D11267="Delivered",IF(B11267&lt;=INDEX(P_Due,F11267),1,0),0))</f>
        <v/>
      </c>
    </row>
    <row r="11268" customFormat="false" ht="15" hidden="false" customHeight="false" outlineLevel="0" collapsed="false">
      <c r="A11268" s="37"/>
      <c r="B11268" s="38"/>
      <c r="C11268" s="39"/>
      <c r="D11268" s="39"/>
      <c r="E11268" s="39"/>
      <c r="F11268" s="41" t="str">
        <f aca="false">IF(A11268="","",MATCH(A11268,P_ID,1))</f>
        <v/>
      </c>
      <c r="G11268" s="41" t="str">
        <f aca="false">IF(A11268="","",INDEX(P_Svc,F11268))</f>
        <v/>
      </c>
      <c r="H11268" s="41" t="str">
        <f aca="false">IF(A11268="","",INDEX(P_Zone,F11268))</f>
        <v/>
      </c>
      <c r="I11268" s="41" t="str">
        <f aca="false">IF(A11268="","",IF(D11268="Delivered",IF(B11268&lt;=INDEX(P_Due,F11268),1,0),0))</f>
        <v/>
      </c>
    </row>
    <row r="11269" customFormat="false" ht="15" hidden="false" customHeight="false" outlineLevel="0" collapsed="false">
      <c r="A11269" s="37"/>
      <c r="B11269" s="38"/>
      <c r="C11269" s="39"/>
      <c r="D11269" s="39"/>
      <c r="E11269" s="39"/>
      <c r="F11269" s="41" t="str">
        <f aca="false">IF(A11269="","",MATCH(A11269,P_ID,1))</f>
        <v/>
      </c>
      <c r="G11269" s="41" t="str">
        <f aca="false">IF(A11269="","",INDEX(P_Svc,F11269))</f>
        <v/>
      </c>
      <c r="H11269" s="41" t="str">
        <f aca="false">IF(A11269="","",INDEX(P_Zone,F11269))</f>
        <v/>
      </c>
      <c r="I11269" s="41" t="str">
        <f aca="false">IF(A11269="","",IF(D11269="Delivered",IF(B11269&lt;=INDEX(P_Due,F11269),1,0),0))</f>
        <v/>
      </c>
    </row>
    <row r="11270" customFormat="false" ht="15" hidden="false" customHeight="false" outlineLevel="0" collapsed="false">
      <c r="A11270" s="37"/>
      <c r="B11270" s="38"/>
      <c r="C11270" s="39"/>
      <c r="D11270" s="39"/>
      <c r="E11270" s="39"/>
      <c r="F11270" s="41" t="str">
        <f aca="false">IF(A11270="","",MATCH(A11270,P_ID,1))</f>
        <v/>
      </c>
      <c r="G11270" s="41" t="str">
        <f aca="false">IF(A11270="","",INDEX(P_Svc,F11270))</f>
        <v/>
      </c>
      <c r="H11270" s="41" t="str">
        <f aca="false">IF(A11270="","",INDEX(P_Zone,F11270))</f>
        <v/>
      </c>
      <c r="I11270" s="41" t="str">
        <f aca="false">IF(A11270="","",IF(D11270="Delivered",IF(B11270&lt;=INDEX(P_Due,F11270),1,0),0))</f>
        <v/>
      </c>
    </row>
    <row r="11271" customFormat="false" ht="15" hidden="false" customHeight="false" outlineLevel="0" collapsed="false">
      <c r="A11271" s="37"/>
      <c r="B11271" s="38"/>
      <c r="C11271" s="39"/>
      <c r="D11271" s="39"/>
      <c r="E11271" s="39"/>
      <c r="F11271" s="41" t="str">
        <f aca="false">IF(A11271="","",MATCH(A11271,P_ID,1))</f>
        <v/>
      </c>
      <c r="G11271" s="41" t="str">
        <f aca="false">IF(A11271="","",INDEX(P_Svc,F11271))</f>
        <v/>
      </c>
      <c r="H11271" s="41" t="str">
        <f aca="false">IF(A11271="","",INDEX(P_Zone,F11271))</f>
        <v/>
      </c>
      <c r="I11271" s="41" t="str">
        <f aca="false">IF(A11271="","",IF(D11271="Delivered",IF(B11271&lt;=INDEX(P_Due,F11271),1,0),0))</f>
        <v/>
      </c>
    </row>
    <row r="11272" customFormat="false" ht="15" hidden="false" customHeight="false" outlineLevel="0" collapsed="false">
      <c r="A11272" s="37"/>
      <c r="B11272" s="38"/>
      <c r="C11272" s="39"/>
      <c r="D11272" s="39"/>
      <c r="E11272" s="39"/>
      <c r="F11272" s="41" t="str">
        <f aca="false">IF(A11272="","",MATCH(A11272,P_ID,1))</f>
        <v/>
      </c>
      <c r="G11272" s="41" t="str">
        <f aca="false">IF(A11272="","",INDEX(P_Svc,F11272))</f>
        <v/>
      </c>
      <c r="H11272" s="41" t="str">
        <f aca="false">IF(A11272="","",INDEX(P_Zone,F11272))</f>
        <v/>
      </c>
      <c r="I11272" s="41" t="str">
        <f aca="false">IF(A11272="","",IF(D11272="Delivered",IF(B11272&lt;=INDEX(P_Due,F11272),1,0),0))</f>
        <v/>
      </c>
    </row>
    <row r="11273" customFormat="false" ht="15" hidden="false" customHeight="false" outlineLevel="0" collapsed="false">
      <c r="A11273" s="37"/>
      <c r="B11273" s="38"/>
      <c r="C11273" s="39"/>
      <c r="D11273" s="39"/>
      <c r="E11273" s="39"/>
      <c r="F11273" s="41" t="str">
        <f aca="false">IF(A11273="","",MATCH(A11273,P_ID,1))</f>
        <v/>
      </c>
      <c r="G11273" s="41" t="str">
        <f aca="false">IF(A11273="","",INDEX(P_Svc,F11273))</f>
        <v/>
      </c>
      <c r="H11273" s="41" t="str">
        <f aca="false">IF(A11273="","",INDEX(P_Zone,F11273))</f>
        <v/>
      </c>
      <c r="I11273" s="41" t="str">
        <f aca="false">IF(A11273="","",IF(D11273="Delivered",IF(B11273&lt;=INDEX(P_Due,F11273),1,0),0))</f>
        <v/>
      </c>
    </row>
    <row r="11274" customFormat="false" ht="15" hidden="false" customHeight="false" outlineLevel="0" collapsed="false">
      <c r="A11274" s="37"/>
      <c r="B11274" s="38"/>
      <c r="C11274" s="39"/>
      <c r="D11274" s="39"/>
      <c r="E11274" s="39"/>
      <c r="F11274" s="41" t="str">
        <f aca="false">IF(A11274="","",MATCH(A11274,P_ID,1))</f>
        <v/>
      </c>
      <c r="G11274" s="41" t="str">
        <f aca="false">IF(A11274="","",INDEX(P_Svc,F11274))</f>
        <v/>
      </c>
      <c r="H11274" s="41" t="str">
        <f aca="false">IF(A11274="","",INDEX(P_Zone,F11274))</f>
        <v/>
      </c>
      <c r="I11274" s="41" t="str">
        <f aca="false">IF(A11274="","",IF(D11274="Delivered",IF(B11274&lt;=INDEX(P_Due,F11274),1,0),0))</f>
        <v/>
      </c>
    </row>
    <row r="11275" customFormat="false" ht="15" hidden="false" customHeight="false" outlineLevel="0" collapsed="false">
      <c r="A11275" s="37"/>
      <c r="B11275" s="38"/>
      <c r="C11275" s="39"/>
      <c r="D11275" s="39"/>
      <c r="E11275" s="39"/>
      <c r="F11275" s="41" t="str">
        <f aca="false">IF(A11275="","",MATCH(A11275,P_ID,1))</f>
        <v/>
      </c>
      <c r="G11275" s="41" t="str">
        <f aca="false">IF(A11275="","",INDEX(P_Svc,F11275))</f>
        <v/>
      </c>
      <c r="H11275" s="41" t="str">
        <f aca="false">IF(A11275="","",INDEX(P_Zone,F11275))</f>
        <v/>
      </c>
      <c r="I11275" s="41" t="str">
        <f aca="false">IF(A11275="","",IF(D11275="Delivered",IF(B11275&lt;=INDEX(P_Due,F11275),1,0),0))</f>
        <v/>
      </c>
    </row>
    <row r="11276" customFormat="false" ht="15" hidden="false" customHeight="false" outlineLevel="0" collapsed="false">
      <c r="A11276" s="37"/>
      <c r="B11276" s="38"/>
      <c r="C11276" s="39"/>
      <c r="D11276" s="39"/>
      <c r="E11276" s="39"/>
      <c r="F11276" s="41" t="str">
        <f aca="false">IF(A11276="","",MATCH(A11276,P_ID,1))</f>
        <v/>
      </c>
      <c r="G11276" s="41" t="str">
        <f aca="false">IF(A11276="","",INDEX(P_Svc,F11276))</f>
        <v/>
      </c>
      <c r="H11276" s="41" t="str">
        <f aca="false">IF(A11276="","",INDEX(P_Zone,F11276))</f>
        <v/>
      </c>
      <c r="I11276" s="41" t="str">
        <f aca="false">IF(A11276="","",IF(D11276="Delivered",IF(B11276&lt;=INDEX(P_Due,F11276),1,0),0))</f>
        <v/>
      </c>
    </row>
    <row r="11277" customFormat="false" ht="15" hidden="false" customHeight="false" outlineLevel="0" collapsed="false">
      <c r="A11277" s="37"/>
      <c r="B11277" s="38"/>
      <c r="C11277" s="39"/>
      <c r="D11277" s="39"/>
      <c r="E11277" s="39"/>
      <c r="F11277" s="41" t="str">
        <f aca="false">IF(A11277="","",MATCH(A11277,P_ID,1))</f>
        <v/>
      </c>
      <c r="G11277" s="41" t="str">
        <f aca="false">IF(A11277="","",INDEX(P_Svc,F11277))</f>
        <v/>
      </c>
      <c r="H11277" s="41" t="str">
        <f aca="false">IF(A11277="","",INDEX(P_Zone,F11277))</f>
        <v/>
      </c>
      <c r="I11277" s="41" t="str">
        <f aca="false">IF(A11277="","",IF(D11277="Delivered",IF(B11277&lt;=INDEX(P_Due,F11277),1,0),0))</f>
        <v/>
      </c>
    </row>
    <row r="11278" customFormat="false" ht="15" hidden="false" customHeight="false" outlineLevel="0" collapsed="false">
      <c r="A11278" s="37"/>
      <c r="B11278" s="38"/>
      <c r="C11278" s="39"/>
      <c r="D11278" s="39"/>
      <c r="E11278" s="39"/>
      <c r="F11278" s="41" t="str">
        <f aca="false">IF(A11278="","",MATCH(A11278,P_ID,1))</f>
        <v/>
      </c>
      <c r="G11278" s="41" t="str">
        <f aca="false">IF(A11278="","",INDEX(P_Svc,F11278))</f>
        <v/>
      </c>
      <c r="H11278" s="41" t="str">
        <f aca="false">IF(A11278="","",INDEX(P_Zone,F11278))</f>
        <v/>
      </c>
      <c r="I11278" s="41" t="str">
        <f aca="false">IF(A11278="","",IF(D11278="Delivered",IF(B11278&lt;=INDEX(P_Due,F11278),1,0),0))</f>
        <v/>
      </c>
    </row>
    <row r="11279" customFormat="false" ht="15" hidden="false" customHeight="false" outlineLevel="0" collapsed="false">
      <c r="A11279" s="37"/>
      <c r="B11279" s="38"/>
      <c r="C11279" s="39"/>
      <c r="D11279" s="39"/>
      <c r="E11279" s="39"/>
      <c r="F11279" s="41" t="str">
        <f aca="false">IF(A11279="","",MATCH(A11279,P_ID,1))</f>
        <v/>
      </c>
      <c r="G11279" s="41" t="str">
        <f aca="false">IF(A11279="","",INDEX(P_Svc,F11279))</f>
        <v/>
      </c>
      <c r="H11279" s="41" t="str">
        <f aca="false">IF(A11279="","",INDEX(P_Zone,F11279))</f>
        <v/>
      </c>
      <c r="I11279" s="41" t="str">
        <f aca="false">IF(A11279="","",IF(D11279="Delivered",IF(B11279&lt;=INDEX(P_Due,F11279),1,0),0))</f>
        <v/>
      </c>
    </row>
    <row r="11280" customFormat="false" ht="15" hidden="false" customHeight="false" outlineLevel="0" collapsed="false">
      <c r="A11280" s="37"/>
      <c r="B11280" s="38"/>
      <c r="C11280" s="39"/>
      <c r="D11280" s="39"/>
      <c r="E11280" s="39"/>
      <c r="F11280" s="41" t="str">
        <f aca="false">IF(A11280="","",MATCH(A11280,P_ID,1))</f>
        <v/>
      </c>
      <c r="G11280" s="41" t="str">
        <f aca="false">IF(A11280="","",INDEX(P_Svc,F11280))</f>
        <v/>
      </c>
      <c r="H11280" s="41" t="str">
        <f aca="false">IF(A11280="","",INDEX(P_Zone,F11280))</f>
        <v/>
      </c>
      <c r="I11280" s="41" t="str">
        <f aca="false">IF(A11280="","",IF(D11280="Delivered",IF(B11280&lt;=INDEX(P_Due,F11280),1,0),0))</f>
        <v/>
      </c>
    </row>
    <row r="11281" customFormat="false" ht="15" hidden="false" customHeight="false" outlineLevel="0" collapsed="false">
      <c r="A11281" s="37"/>
      <c r="B11281" s="38"/>
      <c r="C11281" s="39"/>
      <c r="D11281" s="39"/>
      <c r="E11281" s="39"/>
      <c r="F11281" s="41" t="str">
        <f aca="false">IF(A11281="","",MATCH(A11281,P_ID,1))</f>
        <v/>
      </c>
      <c r="G11281" s="41" t="str">
        <f aca="false">IF(A11281="","",INDEX(P_Svc,F11281))</f>
        <v/>
      </c>
      <c r="H11281" s="41" t="str">
        <f aca="false">IF(A11281="","",INDEX(P_Zone,F11281))</f>
        <v/>
      </c>
      <c r="I11281" s="41" t="str">
        <f aca="false">IF(A11281="","",IF(D11281="Delivered",IF(B11281&lt;=INDEX(P_Due,F11281),1,0),0))</f>
        <v/>
      </c>
    </row>
    <row r="11282" customFormat="false" ht="15" hidden="false" customHeight="false" outlineLevel="0" collapsed="false">
      <c r="A11282" s="37"/>
      <c r="B11282" s="38"/>
      <c r="C11282" s="39"/>
      <c r="D11282" s="39"/>
      <c r="E11282" s="39"/>
      <c r="F11282" s="41" t="str">
        <f aca="false">IF(A11282="","",MATCH(A11282,P_ID,1))</f>
        <v/>
      </c>
      <c r="G11282" s="41" t="str">
        <f aca="false">IF(A11282="","",INDEX(P_Svc,F11282))</f>
        <v/>
      </c>
      <c r="H11282" s="41" t="str">
        <f aca="false">IF(A11282="","",INDEX(P_Zone,F11282))</f>
        <v/>
      </c>
      <c r="I11282" s="41" t="str">
        <f aca="false">IF(A11282="","",IF(D11282="Delivered",IF(B11282&lt;=INDEX(P_Due,F11282),1,0),0))</f>
        <v/>
      </c>
    </row>
    <row r="11283" customFormat="false" ht="15" hidden="false" customHeight="false" outlineLevel="0" collapsed="false">
      <c r="A11283" s="37"/>
      <c r="B11283" s="38"/>
      <c r="C11283" s="39"/>
      <c r="D11283" s="39"/>
      <c r="E11283" s="39"/>
      <c r="F11283" s="41" t="str">
        <f aca="false">IF(A11283="","",MATCH(A11283,P_ID,1))</f>
        <v/>
      </c>
      <c r="G11283" s="41" t="str">
        <f aca="false">IF(A11283="","",INDEX(P_Svc,F11283))</f>
        <v/>
      </c>
      <c r="H11283" s="41" t="str">
        <f aca="false">IF(A11283="","",INDEX(P_Zone,F11283))</f>
        <v/>
      </c>
      <c r="I11283" s="41" t="str">
        <f aca="false">IF(A11283="","",IF(D11283="Delivered",IF(B11283&lt;=INDEX(P_Due,F11283),1,0),0))</f>
        <v/>
      </c>
    </row>
    <row r="11284" customFormat="false" ht="15" hidden="false" customHeight="false" outlineLevel="0" collapsed="false">
      <c r="A11284" s="37"/>
      <c r="B11284" s="38"/>
      <c r="C11284" s="39"/>
      <c r="D11284" s="39"/>
      <c r="E11284" s="39"/>
      <c r="F11284" s="41" t="str">
        <f aca="false">IF(A11284="","",MATCH(A11284,P_ID,1))</f>
        <v/>
      </c>
      <c r="G11284" s="41" t="str">
        <f aca="false">IF(A11284="","",INDEX(P_Svc,F11284))</f>
        <v/>
      </c>
      <c r="H11284" s="41" t="str">
        <f aca="false">IF(A11284="","",INDEX(P_Zone,F11284))</f>
        <v/>
      </c>
      <c r="I11284" s="41" t="str">
        <f aca="false">IF(A11284="","",IF(D11284="Delivered",IF(B11284&lt;=INDEX(P_Due,F11284),1,0),0))</f>
        <v/>
      </c>
    </row>
    <row r="11285" customFormat="false" ht="15" hidden="false" customHeight="false" outlineLevel="0" collapsed="false">
      <c r="A11285" s="37"/>
      <c r="B11285" s="38"/>
      <c r="C11285" s="39"/>
      <c r="D11285" s="39"/>
      <c r="E11285" s="39"/>
      <c r="F11285" s="41" t="str">
        <f aca="false">IF(A11285="","",MATCH(A11285,P_ID,1))</f>
        <v/>
      </c>
      <c r="G11285" s="41" t="str">
        <f aca="false">IF(A11285="","",INDEX(P_Svc,F11285))</f>
        <v/>
      </c>
      <c r="H11285" s="41" t="str">
        <f aca="false">IF(A11285="","",INDEX(P_Zone,F11285))</f>
        <v/>
      </c>
      <c r="I11285" s="41" t="str">
        <f aca="false">IF(A11285="","",IF(D11285="Delivered",IF(B11285&lt;=INDEX(P_Due,F11285),1,0),0))</f>
        <v/>
      </c>
    </row>
    <row r="11286" customFormat="false" ht="15" hidden="false" customHeight="false" outlineLevel="0" collapsed="false">
      <c r="A11286" s="37"/>
      <c r="B11286" s="38"/>
      <c r="C11286" s="39"/>
      <c r="D11286" s="39"/>
      <c r="E11286" s="39"/>
      <c r="F11286" s="41" t="str">
        <f aca="false">IF(A11286="","",MATCH(A11286,P_ID,1))</f>
        <v/>
      </c>
      <c r="G11286" s="41" t="str">
        <f aca="false">IF(A11286="","",INDEX(P_Svc,F11286))</f>
        <v/>
      </c>
      <c r="H11286" s="41" t="str">
        <f aca="false">IF(A11286="","",INDEX(P_Zone,F11286))</f>
        <v/>
      </c>
      <c r="I11286" s="41" t="str">
        <f aca="false">IF(A11286="","",IF(D11286="Delivered",IF(B11286&lt;=INDEX(P_Due,F11286),1,0),0))</f>
        <v/>
      </c>
    </row>
    <row r="11287" customFormat="false" ht="15" hidden="false" customHeight="false" outlineLevel="0" collapsed="false">
      <c r="A11287" s="37"/>
      <c r="B11287" s="38"/>
      <c r="C11287" s="39"/>
      <c r="D11287" s="39"/>
      <c r="E11287" s="39"/>
      <c r="F11287" s="41" t="str">
        <f aca="false">IF(A11287="","",MATCH(A11287,P_ID,1))</f>
        <v/>
      </c>
      <c r="G11287" s="41" t="str">
        <f aca="false">IF(A11287="","",INDEX(P_Svc,F11287))</f>
        <v/>
      </c>
      <c r="H11287" s="41" t="str">
        <f aca="false">IF(A11287="","",INDEX(P_Zone,F11287))</f>
        <v/>
      </c>
      <c r="I11287" s="41" t="str">
        <f aca="false">IF(A11287="","",IF(D11287="Delivered",IF(B11287&lt;=INDEX(P_Due,F11287),1,0),0))</f>
        <v/>
      </c>
    </row>
    <row r="11288" customFormat="false" ht="15" hidden="false" customHeight="false" outlineLevel="0" collapsed="false">
      <c r="A11288" s="37"/>
      <c r="B11288" s="38"/>
      <c r="C11288" s="39"/>
      <c r="D11288" s="39"/>
      <c r="E11288" s="39"/>
      <c r="F11288" s="41" t="str">
        <f aca="false">IF(A11288="","",MATCH(A11288,P_ID,1))</f>
        <v/>
      </c>
      <c r="G11288" s="41" t="str">
        <f aca="false">IF(A11288="","",INDEX(P_Svc,F11288))</f>
        <v/>
      </c>
      <c r="H11288" s="41" t="str">
        <f aca="false">IF(A11288="","",INDEX(P_Zone,F11288))</f>
        <v/>
      </c>
      <c r="I11288" s="41" t="str">
        <f aca="false">IF(A11288="","",IF(D11288="Delivered",IF(B11288&lt;=INDEX(P_Due,F11288),1,0),0))</f>
        <v/>
      </c>
    </row>
    <row r="11289" customFormat="false" ht="15" hidden="false" customHeight="false" outlineLevel="0" collapsed="false">
      <c r="A11289" s="37"/>
      <c r="B11289" s="38"/>
      <c r="C11289" s="39"/>
      <c r="D11289" s="39"/>
      <c r="E11289" s="39"/>
      <c r="F11289" s="41" t="str">
        <f aca="false">IF(A11289="","",MATCH(A11289,P_ID,1))</f>
        <v/>
      </c>
      <c r="G11289" s="41" t="str">
        <f aca="false">IF(A11289="","",INDEX(P_Svc,F11289))</f>
        <v/>
      </c>
      <c r="H11289" s="41" t="str">
        <f aca="false">IF(A11289="","",INDEX(P_Zone,F11289))</f>
        <v/>
      </c>
      <c r="I11289" s="41" t="str">
        <f aca="false">IF(A11289="","",IF(D11289="Delivered",IF(B11289&lt;=INDEX(P_Due,F11289),1,0),0))</f>
        <v/>
      </c>
    </row>
    <row r="11290" customFormat="false" ht="15" hidden="false" customHeight="false" outlineLevel="0" collapsed="false">
      <c r="A11290" s="37"/>
      <c r="B11290" s="38"/>
      <c r="C11290" s="39"/>
      <c r="D11290" s="39"/>
      <c r="E11290" s="39"/>
      <c r="F11290" s="41" t="str">
        <f aca="false">IF(A11290="","",MATCH(A11290,P_ID,1))</f>
        <v/>
      </c>
      <c r="G11290" s="41" t="str">
        <f aca="false">IF(A11290="","",INDEX(P_Svc,F11290))</f>
        <v/>
      </c>
      <c r="H11290" s="41" t="str">
        <f aca="false">IF(A11290="","",INDEX(P_Zone,F11290))</f>
        <v/>
      </c>
      <c r="I11290" s="41" t="str">
        <f aca="false">IF(A11290="","",IF(D11290="Delivered",IF(B11290&lt;=INDEX(P_Due,F11290),1,0),0))</f>
        <v/>
      </c>
    </row>
    <row r="11291" customFormat="false" ht="15" hidden="false" customHeight="false" outlineLevel="0" collapsed="false">
      <c r="A11291" s="37"/>
      <c r="B11291" s="38"/>
      <c r="C11291" s="39"/>
      <c r="D11291" s="39"/>
      <c r="E11291" s="39"/>
      <c r="F11291" s="41" t="str">
        <f aca="false">IF(A11291="","",MATCH(A11291,P_ID,1))</f>
        <v/>
      </c>
      <c r="G11291" s="41" t="str">
        <f aca="false">IF(A11291="","",INDEX(P_Svc,F11291))</f>
        <v/>
      </c>
      <c r="H11291" s="41" t="str">
        <f aca="false">IF(A11291="","",INDEX(P_Zone,F11291))</f>
        <v/>
      </c>
      <c r="I11291" s="41" t="str">
        <f aca="false">IF(A11291="","",IF(D11291="Delivered",IF(B11291&lt;=INDEX(P_Due,F11291),1,0),0))</f>
        <v/>
      </c>
    </row>
    <row r="11292" customFormat="false" ht="15" hidden="false" customHeight="false" outlineLevel="0" collapsed="false">
      <c r="A11292" s="37"/>
      <c r="B11292" s="38"/>
      <c r="C11292" s="39"/>
      <c r="D11292" s="39"/>
      <c r="E11292" s="39"/>
      <c r="F11292" s="41" t="str">
        <f aca="false">IF(A11292="","",MATCH(A11292,P_ID,1))</f>
        <v/>
      </c>
      <c r="G11292" s="41" t="str">
        <f aca="false">IF(A11292="","",INDEX(P_Svc,F11292))</f>
        <v/>
      </c>
      <c r="H11292" s="41" t="str">
        <f aca="false">IF(A11292="","",INDEX(P_Zone,F11292))</f>
        <v/>
      </c>
      <c r="I11292" s="41" t="str">
        <f aca="false">IF(A11292="","",IF(D11292="Delivered",IF(B11292&lt;=INDEX(P_Due,F11292),1,0),0))</f>
        <v/>
      </c>
    </row>
    <row r="11293" customFormat="false" ht="15" hidden="false" customHeight="false" outlineLevel="0" collapsed="false">
      <c r="A11293" s="37"/>
      <c r="B11293" s="38"/>
      <c r="C11293" s="39"/>
      <c r="D11293" s="39"/>
      <c r="E11293" s="39"/>
      <c r="F11293" s="41" t="str">
        <f aca="false">IF(A11293="","",MATCH(A11293,P_ID,1))</f>
        <v/>
      </c>
      <c r="G11293" s="41" t="str">
        <f aca="false">IF(A11293="","",INDEX(P_Svc,F11293))</f>
        <v/>
      </c>
      <c r="H11293" s="41" t="str">
        <f aca="false">IF(A11293="","",INDEX(P_Zone,F11293))</f>
        <v/>
      </c>
      <c r="I11293" s="41" t="str">
        <f aca="false">IF(A11293="","",IF(D11293="Delivered",IF(B11293&lt;=INDEX(P_Due,F11293),1,0),0))</f>
        <v/>
      </c>
    </row>
    <row r="11294" customFormat="false" ht="15" hidden="false" customHeight="false" outlineLevel="0" collapsed="false">
      <c r="A11294" s="37"/>
      <c r="B11294" s="38"/>
      <c r="C11294" s="39"/>
      <c r="D11294" s="39"/>
      <c r="E11294" s="39"/>
      <c r="F11294" s="41" t="str">
        <f aca="false">IF(A11294="","",MATCH(A11294,P_ID,1))</f>
        <v/>
      </c>
      <c r="G11294" s="41" t="str">
        <f aca="false">IF(A11294="","",INDEX(P_Svc,F11294))</f>
        <v/>
      </c>
      <c r="H11294" s="41" t="str">
        <f aca="false">IF(A11294="","",INDEX(P_Zone,F11294))</f>
        <v/>
      </c>
      <c r="I11294" s="41" t="str">
        <f aca="false">IF(A11294="","",IF(D11294="Delivered",IF(B11294&lt;=INDEX(P_Due,F11294),1,0),0))</f>
        <v/>
      </c>
    </row>
    <row r="11295" customFormat="false" ht="15" hidden="false" customHeight="false" outlineLevel="0" collapsed="false">
      <c r="A11295" s="37"/>
      <c r="B11295" s="38"/>
      <c r="C11295" s="39"/>
      <c r="D11295" s="39"/>
      <c r="E11295" s="39"/>
      <c r="F11295" s="41" t="str">
        <f aca="false">IF(A11295="","",MATCH(A11295,P_ID,1))</f>
        <v/>
      </c>
      <c r="G11295" s="41" t="str">
        <f aca="false">IF(A11295="","",INDEX(P_Svc,F11295))</f>
        <v/>
      </c>
      <c r="H11295" s="41" t="str">
        <f aca="false">IF(A11295="","",INDEX(P_Zone,F11295))</f>
        <v/>
      </c>
      <c r="I11295" s="41" t="str">
        <f aca="false">IF(A11295="","",IF(D11295="Delivered",IF(B11295&lt;=INDEX(P_Due,F11295),1,0),0))</f>
        <v/>
      </c>
    </row>
    <row r="11296" customFormat="false" ht="15" hidden="false" customHeight="false" outlineLevel="0" collapsed="false">
      <c r="A11296" s="37"/>
      <c r="B11296" s="38"/>
      <c r="C11296" s="39"/>
      <c r="D11296" s="39"/>
      <c r="E11296" s="39"/>
      <c r="F11296" s="41" t="str">
        <f aca="false">IF(A11296="","",MATCH(A11296,P_ID,1))</f>
        <v/>
      </c>
      <c r="G11296" s="41" t="str">
        <f aca="false">IF(A11296="","",INDEX(P_Svc,F11296))</f>
        <v/>
      </c>
      <c r="H11296" s="41" t="str">
        <f aca="false">IF(A11296="","",INDEX(P_Zone,F11296))</f>
        <v/>
      </c>
      <c r="I11296" s="41" t="str">
        <f aca="false">IF(A11296="","",IF(D11296="Delivered",IF(B11296&lt;=INDEX(P_Due,F11296),1,0),0))</f>
        <v/>
      </c>
    </row>
    <row r="11297" customFormat="false" ht="15" hidden="false" customHeight="false" outlineLevel="0" collapsed="false">
      <c r="A11297" s="37"/>
      <c r="B11297" s="38"/>
      <c r="C11297" s="39"/>
      <c r="D11297" s="39"/>
      <c r="E11297" s="39"/>
      <c r="F11297" s="41" t="str">
        <f aca="false">IF(A11297="","",MATCH(A11297,P_ID,1))</f>
        <v/>
      </c>
      <c r="G11297" s="41" t="str">
        <f aca="false">IF(A11297="","",INDEX(P_Svc,F11297))</f>
        <v/>
      </c>
      <c r="H11297" s="41" t="str">
        <f aca="false">IF(A11297="","",INDEX(P_Zone,F11297))</f>
        <v/>
      </c>
      <c r="I11297" s="41" t="str">
        <f aca="false">IF(A11297="","",IF(D11297="Delivered",IF(B11297&lt;=INDEX(P_Due,F11297),1,0),0))</f>
        <v/>
      </c>
    </row>
    <row r="11298" customFormat="false" ht="15" hidden="false" customHeight="false" outlineLevel="0" collapsed="false">
      <c r="A11298" s="37"/>
      <c r="B11298" s="38"/>
      <c r="C11298" s="39"/>
      <c r="D11298" s="39"/>
      <c r="E11298" s="39"/>
      <c r="F11298" s="41" t="str">
        <f aca="false">IF(A11298="","",MATCH(A11298,P_ID,1))</f>
        <v/>
      </c>
      <c r="G11298" s="41" t="str">
        <f aca="false">IF(A11298="","",INDEX(P_Svc,F11298))</f>
        <v/>
      </c>
      <c r="H11298" s="41" t="str">
        <f aca="false">IF(A11298="","",INDEX(P_Zone,F11298))</f>
        <v/>
      </c>
      <c r="I11298" s="41" t="str">
        <f aca="false">IF(A11298="","",IF(D11298="Delivered",IF(B11298&lt;=INDEX(P_Due,F11298),1,0),0))</f>
        <v/>
      </c>
    </row>
    <row r="11299" customFormat="false" ht="15" hidden="false" customHeight="false" outlineLevel="0" collapsed="false">
      <c r="A11299" s="37"/>
      <c r="B11299" s="38"/>
      <c r="C11299" s="39"/>
      <c r="D11299" s="39"/>
      <c r="E11299" s="39"/>
      <c r="F11299" s="41" t="str">
        <f aca="false">IF(A11299="","",MATCH(A11299,P_ID,1))</f>
        <v/>
      </c>
      <c r="G11299" s="41" t="str">
        <f aca="false">IF(A11299="","",INDEX(P_Svc,F11299))</f>
        <v/>
      </c>
      <c r="H11299" s="41" t="str">
        <f aca="false">IF(A11299="","",INDEX(P_Zone,F11299))</f>
        <v/>
      </c>
      <c r="I11299" s="41" t="str">
        <f aca="false">IF(A11299="","",IF(D11299="Delivered",IF(B11299&lt;=INDEX(P_Due,F11299),1,0),0))</f>
        <v/>
      </c>
    </row>
    <row r="11300" customFormat="false" ht="15" hidden="false" customHeight="false" outlineLevel="0" collapsed="false">
      <c r="A11300" s="37"/>
      <c r="B11300" s="38"/>
      <c r="C11300" s="39"/>
      <c r="D11300" s="39"/>
      <c r="E11300" s="39"/>
      <c r="F11300" s="41" t="str">
        <f aca="false">IF(A11300="","",MATCH(A11300,P_ID,1))</f>
        <v/>
      </c>
      <c r="G11300" s="41" t="str">
        <f aca="false">IF(A11300="","",INDEX(P_Svc,F11300))</f>
        <v/>
      </c>
      <c r="H11300" s="41" t="str">
        <f aca="false">IF(A11300="","",INDEX(P_Zone,F11300))</f>
        <v/>
      </c>
      <c r="I11300" s="41" t="str">
        <f aca="false">IF(A11300="","",IF(D11300="Delivered",IF(B11300&lt;=INDEX(P_Due,F11300),1,0),0))</f>
        <v/>
      </c>
    </row>
    <row r="11301" customFormat="false" ht="15" hidden="false" customHeight="false" outlineLevel="0" collapsed="false">
      <c r="A11301" s="37"/>
      <c r="B11301" s="38"/>
      <c r="C11301" s="39"/>
      <c r="D11301" s="39"/>
      <c r="E11301" s="39"/>
      <c r="F11301" s="41" t="str">
        <f aca="false">IF(A11301="","",MATCH(A11301,P_ID,1))</f>
        <v/>
      </c>
      <c r="G11301" s="41" t="str">
        <f aca="false">IF(A11301="","",INDEX(P_Svc,F11301))</f>
        <v/>
      </c>
      <c r="H11301" s="41" t="str">
        <f aca="false">IF(A11301="","",INDEX(P_Zone,F11301))</f>
        <v/>
      </c>
      <c r="I11301" s="41" t="str">
        <f aca="false">IF(A11301="","",IF(D11301="Delivered",IF(B11301&lt;=INDEX(P_Due,F11301),1,0),0))</f>
        <v/>
      </c>
    </row>
    <row r="11302" customFormat="false" ht="15" hidden="false" customHeight="false" outlineLevel="0" collapsed="false">
      <c r="A11302" s="37"/>
      <c r="B11302" s="38"/>
      <c r="C11302" s="39"/>
      <c r="D11302" s="39"/>
      <c r="E11302" s="39"/>
      <c r="F11302" s="41" t="str">
        <f aca="false">IF(A11302="","",MATCH(A11302,P_ID,1))</f>
        <v/>
      </c>
      <c r="G11302" s="41" t="str">
        <f aca="false">IF(A11302="","",INDEX(P_Svc,F11302))</f>
        <v/>
      </c>
      <c r="H11302" s="41" t="str">
        <f aca="false">IF(A11302="","",INDEX(P_Zone,F11302))</f>
        <v/>
      </c>
      <c r="I11302" s="41" t="str">
        <f aca="false">IF(A11302="","",IF(D11302="Delivered",IF(B11302&lt;=INDEX(P_Due,F11302),1,0),0))</f>
        <v/>
      </c>
    </row>
    <row r="11303" customFormat="false" ht="15" hidden="false" customHeight="false" outlineLevel="0" collapsed="false">
      <c r="A11303" s="37"/>
      <c r="B11303" s="38"/>
      <c r="C11303" s="39"/>
      <c r="D11303" s="39"/>
      <c r="E11303" s="39"/>
      <c r="F11303" s="41" t="str">
        <f aca="false">IF(A11303="","",MATCH(A11303,P_ID,1))</f>
        <v/>
      </c>
      <c r="G11303" s="41" t="str">
        <f aca="false">IF(A11303="","",INDEX(P_Svc,F11303))</f>
        <v/>
      </c>
      <c r="H11303" s="41" t="str">
        <f aca="false">IF(A11303="","",INDEX(P_Zone,F11303))</f>
        <v/>
      </c>
      <c r="I11303" s="41" t="str">
        <f aca="false">IF(A11303="","",IF(D11303="Delivered",IF(B11303&lt;=INDEX(P_Due,F11303),1,0),0))</f>
        <v/>
      </c>
    </row>
    <row r="11304" customFormat="false" ht="15" hidden="false" customHeight="false" outlineLevel="0" collapsed="false">
      <c r="A11304" s="37"/>
      <c r="B11304" s="38"/>
      <c r="C11304" s="39"/>
      <c r="D11304" s="39"/>
      <c r="E11304" s="39"/>
      <c r="F11304" s="41" t="str">
        <f aca="false">IF(A11304="","",MATCH(A11304,P_ID,1))</f>
        <v/>
      </c>
      <c r="G11304" s="41" t="str">
        <f aca="false">IF(A11304="","",INDEX(P_Svc,F11304))</f>
        <v/>
      </c>
      <c r="H11304" s="41" t="str">
        <f aca="false">IF(A11304="","",INDEX(P_Zone,F11304))</f>
        <v/>
      </c>
      <c r="I11304" s="41" t="str">
        <f aca="false">IF(A11304="","",IF(D11304="Delivered",IF(B11304&lt;=INDEX(P_Due,F11304),1,0),0))</f>
        <v/>
      </c>
    </row>
    <row r="11305" customFormat="false" ht="15" hidden="false" customHeight="false" outlineLevel="0" collapsed="false">
      <c r="A11305" s="37"/>
      <c r="B11305" s="38"/>
      <c r="C11305" s="39"/>
      <c r="D11305" s="39"/>
      <c r="E11305" s="39"/>
      <c r="F11305" s="41" t="str">
        <f aca="false">IF(A11305="","",MATCH(A11305,P_ID,1))</f>
        <v/>
      </c>
      <c r="G11305" s="41" t="str">
        <f aca="false">IF(A11305="","",INDEX(P_Svc,F11305))</f>
        <v/>
      </c>
      <c r="H11305" s="41" t="str">
        <f aca="false">IF(A11305="","",INDEX(P_Zone,F11305))</f>
        <v/>
      </c>
      <c r="I11305" s="41" t="str">
        <f aca="false">IF(A11305="","",IF(D11305="Delivered",IF(B11305&lt;=INDEX(P_Due,F11305),1,0),0))</f>
        <v/>
      </c>
    </row>
    <row r="11306" customFormat="false" ht="15" hidden="false" customHeight="false" outlineLevel="0" collapsed="false">
      <c r="A11306" s="37"/>
      <c r="B11306" s="38"/>
      <c r="C11306" s="39"/>
      <c r="D11306" s="39"/>
      <c r="E11306" s="39"/>
      <c r="F11306" s="41" t="str">
        <f aca="false">IF(A11306="","",MATCH(A11306,P_ID,1))</f>
        <v/>
      </c>
      <c r="G11306" s="41" t="str">
        <f aca="false">IF(A11306="","",INDEX(P_Svc,F11306))</f>
        <v/>
      </c>
      <c r="H11306" s="41" t="str">
        <f aca="false">IF(A11306="","",INDEX(P_Zone,F11306))</f>
        <v/>
      </c>
      <c r="I11306" s="41" t="str">
        <f aca="false">IF(A11306="","",IF(D11306="Delivered",IF(B11306&lt;=INDEX(P_Due,F11306),1,0),0))</f>
        <v/>
      </c>
    </row>
    <row r="11307" customFormat="false" ht="15" hidden="false" customHeight="false" outlineLevel="0" collapsed="false">
      <c r="A11307" s="37"/>
      <c r="B11307" s="38"/>
      <c r="C11307" s="39"/>
      <c r="D11307" s="39"/>
      <c r="E11307" s="39"/>
      <c r="F11307" s="41" t="str">
        <f aca="false">IF(A11307="","",MATCH(A11307,P_ID,1))</f>
        <v/>
      </c>
      <c r="G11307" s="41" t="str">
        <f aca="false">IF(A11307="","",INDEX(P_Svc,F11307))</f>
        <v/>
      </c>
      <c r="H11307" s="41" t="str">
        <f aca="false">IF(A11307="","",INDEX(P_Zone,F11307))</f>
        <v/>
      </c>
      <c r="I11307" s="41" t="str">
        <f aca="false">IF(A11307="","",IF(D11307="Delivered",IF(B11307&lt;=INDEX(P_Due,F11307),1,0),0))</f>
        <v/>
      </c>
    </row>
    <row r="11308" customFormat="false" ht="15" hidden="false" customHeight="false" outlineLevel="0" collapsed="false">
      <c r="A11308" s="37"/>
      <c r="B11308" s="38"/>
      <c r="C11308" s="39"/>
      <c r="D11308" s="39"/>
      <c r="E11308" s="39"/>
      <c r="F11308" s="41" t="str">
        <f aca="false">IF(A11308="","",MATCH(A11308,P_ID,1))</f>
        <v/>
      </c>
      <c r="G11308" s="41" t="str">
        <f aca="false">IF(A11308="","",INDEX(P_Svc,F11308))</f>
        <v/>
      </c>
      <c r="H11308" s="41" t="str">
        <f aca="false">IF(A11308="","",INDEX(P_Zone,F11308))</f>
        <v/>
      </c>
      <c r="I11308" s="41" t="str">
        <f aca="false">IF(A11308="","",IF(D11308="Delivered",IF(B11308&lt;=INDEX(P_Due,F11308),1,0),0))</f>
        <v/>
      </c>
    </row>
    <row r="11309" customFormat="false" ht="15" hidden="false" customHeight="false" outlineLevel="0" collapsed="false">
      <c r="A11309" s="37"/>
      <c r="B11309" s="38"/>
      <c r="C11309" s="39"/>
      <c r="D11309" s="39"/>
      <c r="E11309" s="39"/>
      <c r="F11309" s="41" t="str">
        <f aca="false">IF(A11309="","",MATCH(A11309,P_ID,1))</f>
        <v/>
      </c>
      <c r="G11309" s="41" t="str">
        <f aca="false">IF(A11309="","",INDEX(P_Svc,F11309))</f>
        <v/>
      </c>
      <c r="H11309" s="41" t="str">
        <f aca="false">IF(A11309="","",INDEX(P_Zone,F11309))</f>
        <v/>
      </c>
      <c r="I11309" s="41" t="str">
        <f aca="false">IF(A11309="","",IF(D11309="Delivered",IF(B11309&lt;=INDEX(P_Due,F11309),1,0),0))</f>
        <v/>
      </c>
    </row>
    <row r="11310" customFormat="false" ht="15" hidden="false" customHeight="false" outlineLevel="0" collapsed="false">
      <c r="A11310" s="37"/>
      <c r="B11310" s="38"/>
      <c r="C11310" s="39"/>
      <c r="D11310" s="39"/>
      <c r="E11310" s="39"/>
      <c r="F11310" s="41" t="str">
        <f aca="false">IF(A11310="","",MATCH(A11310,P_ID,1))</f>
        <v/>
      </c>
      <c r="G11310" s="41" t="str">
        <f aca="false">IF(A11310="","",INDEX(P_Svc,F11310))</f>
        <v/>
      </c>
      <c r="H11310" s="41" t="str">
        <f aca="false">IF(A11310="","",INDEX(P_Zone,F11310))</f>
        <v/>
      </c>
      <c r="I11310" s="41" t="str">
        <f aca="false">IF(A11310="","",IF(D11310="Delivered",IF(B11310&lt;=INDEX(P_Due,F11310),1,0),0))</f>
        <v/>
      </c>
    </row>
    <row r="11311" customFormat="false" ht="15" hidden="false" customHeight="false" outlineLevel="0" collapsed="false">
      <c r="A11311" s="37"/>
      <c r="B11311" s="38"/>
      <c r="C11311" s="39"/>
      <c r="D11311" s="39"/>
      <c r="E11311" s="39"/>
      <c r="F11311" s="41" t="str">
        <f aca="false">IF(A11311="","",MATCH(A11311,P_ID,1))</f>
        <v/>
      </c>
      <c r="G11311" s="41" t="str">
        <f aca="false">IF(A11311="","",INDEX(P_Svc,F11311))</f>
        <v/>
      </c>
      <c r="H11311" s="41" t="str">
        <f aca="false">IF(A11311="","",INDEX(P_Zone,F11311))</f>
        <v/>
      </c>
      <c r="I11311" s="41" t="str">
        <f aca="false">IF(A11311="","",IF(D11311="Delivered",IF(B11311&lt;=INDEX(P_Due,F11311),1,0),0))</f>
        <v/>
      </c>
    </row>
    <row r="11312" customFormat="false" ht="15" hidden="false" customHeight="false" outlineLevel="0" collapsed="false">
      <c r="A11312" s="37"/>
      <c r="B11312" s="38"/>
      <c r="C11312" s="39"/>
      <c r="D11312" s="39"/>
      <c r="E11312" s="39"/>
      <c r="F11312" s="41" t="str">
        <f aca="false">IF(A11312="","",MATCH(A11312,P_ID,1))</f>
        <v/>
      </c>
      <c r="G11312" s="41" t="str">
        <f aca="false">IF(A11312="","",INDEX(P_Svc,F11312))</f>
        <v/>
      </c>
      <c r="H11312" s="41" t="str">
        <f aca="false">IF(A11312="","",INDEX(P_Zone,F11312))</f>
        <v/>
      </c>
      <c r="I11312" s="41" t="str">
        <f aca="false">IF(A11312="","",IF(D11312="Delivered",IF(B11312&lt;=INDEX(P_Due,F11312),1,0),0))</f>
        <v/>
      </c>
    </row>
    <row r="11313" customFormat="false" ht="15" hidden="false" customHeight="false" outlineLevel="0" collapsed="false">
      <c r="A11313" s="37"/>
      <c r="B11313" s="38"/>
      <c r="C11313" s="39"/>
      <c r="D11313" s="39"/>
      <c r="E11313" s="39"/>
      <c r="F11313" s="41" t="str">
        <f aca="false">IF(A11313="","",MATCH(A11313,P_ID,1))</f>
        <v/>
      </c>
      <c r="G11313" s="41" t="str">
        <f aca="false">IF(A11313="","",INDEX(P_Svc,F11313))</f>
        <v/>
      </c>
      <c r="H11313" s="41" t="str">
        <f aca="false">IF(A11313="","",INDEX(P_Zone,F11313))</f>
        <v/>
      </c>
      <c r="I11313" s="41" t="str">
        <f aca="false">IF(A11313="","",IF(D11313="Delivered",IF(B11313&lt;=INDEX(P_Due,F11313),1,0),0))</f>
        <v/>
      </c>
    </row>
    <row r="11314" customFormat="false" ht="15" hidden="false" customHeight="false" outlineLevel="0" collapsed="false">
      <c r="A11314" s="37"/>
      <c r="B11314" s="38"/>
      <c r="C11314" s="39"/>
      <c r="D11314" s="39"/>
      <c r="E11314" s="39"/>
      <c r="F11314" s="41" t="str">
        <f aca="false">IF(A11314="","",MATCH(A11314,P_ID,1))</f>
        <v/>
      </c>
      <c r="G11314" s="41" t="str">
        <f aca="false">IF(A11314="","",INDEX(P_Svc,F11314))</f>
        <v/>
      </c>
      <c r="H11314" s="41" t="str">
        <f aca="false">IF(A11314="","",INDEX(P_Zone,F11314))</f>
        <v/>
      </c>
      <c r="I11314" s="41" t="str">
        <f aca="false">IF(A11314="","",IF(D11314="Delivered",IF(B11314&lt;=INDEX(P_Due,F11314),1,0),0))</f>
        <v/>
      </c>
    </row>
    <row r="11315" customFormat="false" ht="15" hidden="false" customHeight="false" outlineLevel="0" collapsed="false">
      <c r="A11315" s="37"/>
      <c r="B11315" s="38"/>
      <c r="C11315" s="39"/>
      <c r="D11315" s="39"/>
      <c r="E11315" s="39"/>
      <c r="F11315" s="41" t="str">
        <f aca="false">IF(A11315="","",MATCH(A11315,P_ID,1))</f>
        <v/>
      </c>
      <c r="G11315" s="41" t="str">
        <f aca="false">IF(A11315="","",INDEX(P_Svc,F11315))</f>
        <v/>
      </c>
      <c r="H11315" s="41" t="str">
        <f aca="false">IF(A11315="","",INDEX(P_Zone,F11315))</f>
        <v/>
      </c>
      <c r="I11315" s="41" t="str">
        <f aca="false">IF(A11315="","",IF(D11315="Delivered",IF(B11315&lt;=INDEX(P_Due,F11315),1,0),0))</f>
        <v/>
      </c>
    </row>
    <row r="11316" customFormat="false" ht="15" hidden="false" customHeight="false" outlineLevel="0" collapsed="false">
      <c r="A11316" s="37"/>
      <c r="B11316" s="38"/>
      <c r="C11316" s="39"/>
      <c r="D11316" s="39"/>
      <c r="E11316" s="39"/>
      <c r="F11316" s="41" t="str">
        <f aca="false">IF(A11316="","",MATCH(A11316,P_ID,1))</f>
        <v/>
      </c>
      <c r="G11316" s="41" t="str">
        <f aca="false">IF(A11316="","",INDEX(P_Svc,F11316))</f>
        <v/>
      </c>
      <c r="H11316" s="41" t="str">
        <f aca="false">IF(A11316="","",INDEX(P_Zone,F11316))</f>
        <v/>
      </c>
      <c r="I11316" s="41" t="str">
        <f aca="false">IF(A11316="","",IF(D11316="Delivered",IF(B11316&lt;=INDEX(P_Due,F11316),1,0),0))</f>
        <v/>
      </c>
    </row>
    <row r="11317" customFormat="false" ht="15" hidden="false" customHeight="false" outlineLevel="0" collapsed="false">
      <c r="A11317" s="37"/>
      <c r="B11317" s="38"/>
      <c r="C11317" s="39"/>
      <c r="D11317" s="39"/>
      <c r="E11317" s="39"/>
      <c r="F11317" s="41" t="str">
        <f aca="false">IF(A11317="","",MATCH(A11317,P_ID,1))</f>
        <v/>
      </c>
      <c r="G11317" s="41" t="str">
        <f aca="false">IF(A11317="","",INDEX(P_Svc,F11317))</f>
        <v/>
      </c>
      <c r="H11317" s="41" t="str">
        <f aca="false">IF(A11317="","",INDEX(P_Zone,F11317))</f>
        <v/>
      </c>
      <c r="I11317" s="41" t="str">
        <f aca="false">IF(A11317="","",IF(D11317="Delivered",IF(B11317&lt;=INDEX(P_Due,F11317),1,0),0))</f>
        <v/>
      </c>
    </row>
    <row r="11318" customFormat="false" ht="15" hidden="false" customHeight="false" outlineLevel="0" collapsed="false">
      <c r="A11318" s="37"/>
      <c r="B11318" s="38"/>
      <c r="C11318" s="39"/>
      <c r="D11318" s="39"/>
      <c r="E11318" s="39"/>
      <c r="F11318" s="41" t="str">
        <f aca="false">IF(A11318="","",MATCH(A11318,P_ID,1))</f>
        <v/>
      </c>
      <c r="G11318" s="41" t="str">
        <f aca="false">IF(A11318="","",INDEX(P_Svc,F11318))</f>
        <v/>
      </c>
      <c r="H11318" s="41" t="str">
        <f aca="false">IF(A11318="","",INDEX(P_Zone,F11318))</f>
        <v/>
      </c>
      <c r="I11318" s="41" t="str">
        <f aca="false">IF(A11318="","",IF(D11318="Delivered",IF(B11318&lt;=INDEX(P_Due,F11318),1,0),0))</f>
        <v/>
      </c>
    </row>
    <row r="11319" customFormat="false" ht="15" hidden="false" customHeight="false" outlineLevel="0" collapsed="false">
      <c r="A11319" s="37"/>
      <c r="B11319" s="38"/>
      <c r="C11319" s="39"/>
      <c r="D11319" s="39"/>
      <c r="E11319" s="39"/>
      <c r="F11319" s="41" t="str">
        <f aca="false">IF(A11319="","",MATCH(A11319,P_ID,1))</f>
        <v/>
      </c>
      <c r="G11319" s="41" t="str">
        <f aca="false">IF(A11319="","",INDEX(P_Svc,F11319))</f>
        <v/>
      </c>
      <c r="H11319" s="41" t="str">
        <f aca="false">IF(A11319="","",INDEX(P_Zone,F11319))</f>
        <v/>
      </c>
      <c r="I11319" s="41" t="str">
        <f aca="false">IF(A11319="","",IF(D11319="Delivered",IF(B11319&lt;=INDEX(P_Due,F11319),1,0),0))</f>
        <v/>
      </c>
    </row>
    <row r="11320" customFormat="false" ht="15" hidden="false" customHeight="false" outlineLevel="0" collapsed="false">
      <c r="A11320" s="37"/>
      <c r="B11320" s="38"/>
      <c r="C11320" s="39"/>
      <c r="D11320" s="39"/>
      <c r="E11320" s="39"/>
      <c r="F11320" s="41" t="str">
        <f aca="false">IF(A11320="","",MATCH(A11320,P_ID,1))</f>
        <v/>
      </c>
      <c r="G11320" s="41" t="str">
        <f aca="false">IF(A11320="","",INDEX(P_Svc,F11320))</f>
        <v/>
      </c>
      <c r="H11320" s="41" t="str">
        <f aca="false">IF(A11320="","",INDEX(P_Zone,F11320))</f>
        <v/>
      </c>
      <c r="I11320" s="41" t="str">
        <f aca="false">IF(A11320="","",IF(D11320="Delivered",IF(B11320&lt;=INDEX(P_Due,F11320),1,0),0))</f>
        <v/>
      </c>
    </row>
    <row r="11321" customFormat="false" ht="15" hidden="false" customHeight="false" outlineLevel="0" collapsed="false">
      <c r="A11321" s="37"/>
      <c r="B11321" s="38"/>
      <c r="C11321" s="39"/>
      <c r="D11321" s="39"/>
      <c r="E11321" s="39"/>
      <c r="F11321" s="41" t="str">
        <f aca="false">IF(A11321="","",MATCH(A11321,P_ID,1))</f>
        <v/>
      </c>
      <c r="G11321" s="41" t="str">
        <f aca="false">IF(A11321="","",INDEX(P_Svc,F11321))</f>
        <v/>
      </c>
      <c r="H11321" s="41" t="str">
        <f aca="false">IF(A11321="","",INDEX(P_Zone,F11321))</f>
        <v/>
      </c>
      <c r="I11321" s="41" t="str">
        <f aca="false">IF(A11321="","",IF(D11321="Delivered",IF(B11321&lt;=INDEX(P_Due,F11321),1,0),0))</f>
        <v/>
      </c>
    </row>
    <row r="11322" customFormat="false" ht="15" hidden="false" customHeight="false" outlineLevel="0" collapsed="false">
      <c r="A11322" s="37"/>
      <c r="B11322" s="38"/>
      <c r="C11322" s="39"/>
      <c r="D11322" s="39"/>
      <c r="E11322" s="39"/>
      <c r="F11322" s="41" t="str">
        <f aca="false">IF(A11322="","",MATCH(A11322,P_ID,1))</f>
        <v/>
      </c>
      <c r="G11322" s="41" t="str">
        <f aca="false">IF(A11322="","",INDEX(P_Svc,F11322))</f>
        <v/>
      </c>
      <c r="H11322" s="41" t="str">
        <f aca="false">IF(A11322="","",INDEX(P_Zone,F11322))</f>
        <v/>
      </c>
      <c r="I11322" s="41" t="str">
        <f aca="false">IF(A11322="","",IF(D11322="Delivered",IF(B11322&lt;=INDEX(P_Due,F11322),1,0),0))</f>
        <v/>
      </c>
    </row>
    <row r="11323" customFormat="false" ht="15" hidden="false" customHeight="false" outlineLevel="0" collapsed="false">
      <c r="A11323" s="37"/>
      <c r="B11323" s="38"/>
      <c r="C11323" s="39"/>
      <c r="D11323" s="39"/>
      <c r="E11323" s="39"/>
      <c r="F11323" s="41" t="str">
        <f aca="false">IF(A11323="","",MATCH(A11323,P_ID,1))</f>
        <v/>
      </c>
      <c r="G11323" s="41" t="str">
        <f aca="false">IF(A11323="","",INDEX(P_Svc,F11323))</f>
        <v/>
      </c>
      <c r="H11323" s="41" t="str">
        <f aca="false">IF(A11323="","",INDEX(P_Zone,F11323))</f>
        <v/>
      </c>
      <c r="I11323" s="41" t="str">
        <f aca="false">IF(A11323="","",IF(D11323="Delivered",IF(B11323&lt;=INDEX(P_Due,F11323),1,0),0))</f>
        <v/>
      </c>
    </row>
    <row r="11324" customFormat="false" ht="15" hidden="false" customHeight="false" outlineLevel="0" collapsed="false">
      <c r="A11324" s="37"/>
      <c r="B11324" s="38"/>
      <c r="C11324" s="39"/>
      <c r="D11324" s="39"/>
      <c r="E11324" s="39"/>
      <c r="F11324" s="41" t="str">
        <f aca="false">IF(A11324="","",MATCH(A11324,P_ID,1))</f>
        <v/>
      </c>
      <c r="G11324" s="41" t="str">
        <f aca="false">IF(A11324="","",INDEX(P_Svc,F11324))</f>
        <v/>
      </c>
      <c r="H11324" s="41" t="str">
        <f aca="false">IF(A11324="","",INDEX(P_Zone,F11324))</f>
        <v/>
      </c>
      <c r="I11324" s="41" t="str">
        <f aca="false">IF(A11324="","",IF(D11324="Delivered",IF(B11324&lt;=INDEX(P_Due,F11324),1,0),0))</f>
        <v/>
      </c>
    </row>
    <row r="11325" customFormat="false" ht="15" hidden="false" customHeight="false" outlineLevel="0" collapsed="false">
      <c r="A11325" s="37"/>
      <c r="B11325" s="38"/>
      <c r="C11325" s="39"/>
      <c r="D11325" s="39"/>
      <c r="E11325" s="39"/>
      <c r="F11325" s="41" t="str">
        <f aca="false">IF(A11325="","",MATCH(A11325,P_ID,1))</f>
        <v/>
      </c>
      <c r="G11325" s="41" t="str">
        <f aca="false">IF(A11325="","",INDEX(P_Svc,F11325))</f>
        <v/>
      </c>
      <c r="H11325" s="41" t="str">
        <f aca="false">IF(A11325="","",INDEX(P_Zone,F11325))</f>
        <v/>
      </c>
      <c r="I11325" s="41" t="str">
        <f aca="false">IF(A11325="","",IF(D11325="Delivered",IF(B11325&lt;=INDEX(P_Due,F11325),1,0),0))</f>
        <v/>
      </c>
    </row>
    <row r="11326" customFormat="false" ht="15" hidden="false" customHeight="false" outlineLevel="0" collapsed="false">
      <c r="A11326" s="37"/>
      <c r="B11326" s="38"/>
      <c r="C11326" s="39"/>
      <c r="D11326" s="39"/>
      <c r="E11326" s="39"/>
      <c r="F11326" s="41" t="str">
        <f aca="false">IF(A11326="","",MATCH(A11326,P_ID,1))</f>
        <v/>
      </c>
      <c r="G11326" s="41" t="str">
        <f aca="false">IF(A11326="","",INDEX(P_Svc,F11326))</f>
        <v/>
      </c>
      <c r="H11326" s="41" t="str">
        <f aca="false">IF(A11326="","",INDEX(P_Zone,F11326))</f>
        <v/>
      </c>
      <c r="I11326" s="41" t="str">
        <f aca="false">IF(A11326="","",IF(D11326="Delivered",IF(B11326&lt;=INDEX(P_Due,F11326),1,0),0))</f>
        <v/>
      </c>
    </row>
    <row r="11327" customFormat="false" ht="15" hidden="false" customHeight="false" outlineLevel="0" collapsed="false">
      <c r="A11327" s="37"/>
      <c r="B11327" s="38"/>
      <c r="C11327" s="39"/>
      <c r="D11327" s="39"/>
      <c r="E11327" s="39"/>
      <c r="F11327" s="41" t="str">
        <f aca="false">IF(A11327="","",MATCH(A11327,P_ID,1))</f>
        <v/>
      </c>
      <c r="G11327" s="41" t="str">
        <f aca="false">IF(A11327="","",INDEX(P_Svc,F11327))</f>
        <v/>
      </c>
      <c r="H11327" s="41" t="str">
        <f aca="false">IF(A11327="","",INDEX(P_Zone,F11327))</f>
        <v/>
      </c>
      <c r="I11327" s="41" t="str">
        <f aca="false">IF(A11327="","",IF(D11327="Delivered",IF(B11327&lt;=INDEX(P_Due,F11327),1,0),0))</f>
        <v/>
      </c>
    </row>
    <row r="11328" customFormat="false" ht="15" hidden="false" customHeight="false" outlineLevel="0" collapsed="false">
      <c r="A11328" s="37"/>
      <c r="B11328" s="38"/>
      <c r="C11328" s="39"/>
      <c r="D11328" s="39"/>
      <c r="E11328" s="39"/>
      <c r="F11328" s="41" t="str">
        <f aca="false">IF(A11328="","",MATCH(A11328,P_ID,1))</f>
        <v/>
      </c>
      <c r="G11328" s="41" t="str">
        <f aca="false">IF(A11328="","",INDEX(P_Svc,F11328))</f>
        <v/>
      </c>
      <c r="H11328" s="41" t="str">
        <f aca="false">IF(A11328="","",INDEX(P_Zone,F11328))</f>
        <v/>
      </c>
      <c r="I11328" s="41" t="str">
        <f aca="false">IF(A11328="","",IF(D11328="Delivered",IF(B11328&lt;=INDEX(P_Due,F11328),1,0),0))</f>
        <v/>
      </c>
    </row>
    <row r="11329" customFormat="false" ht="15" hidden="false" customHeight="false" outlineLevel="0" collapsed="false">
      <c r="A11329" s="37"/>
      <c r="B11329" s="38"/>
      <c r="C11329" s="39"/>
      <c r="D11329" s="39"/>
      <c r="E11329" s="39"/>
      <c r="F11329" s="41" t="str">
        <f aca="false">IF(A11329="","",MATCH(A11329,P_ID,1))</f>
        <v/>
      </c>
      <c r="G11329" s="41" t="str">
        <f aca="false">IF(A11329="","",INDEX(P_Svc,F11329))</f>
        <v/>
      </c>
      <c r="H11329" s="41" t="str">
        <f aca="false">IF(A11329="","",INDEX(P_Zone,F11329))</f>
        <v/>
      </c>
      <c r="I11329" s="41" t="str">
        <f aca="false">IF(A11329="","",IF(D11329="Delivered",IF(B11329&lt;=INDEX(P_Due,F11329),1,0),0))</f>
        <v/>
      </c>
    </row>
    <row r="11330" customFormat="false" ht="15" hidden="false" customHeight="false" outlineLevel="0" collapsed="false">
      <c r="A11330" s="37"/>
      <c r="B11330" s="38"/>
      <c r="C11330" s="39"/>
      <c r="D11330" s="39"/>
      <c r="E11330" s="39"/>
      <c r="F11330" s="41" t="str">
        <f aca="false">IF(A11330="","",MATCH(A11330,P_ID,1))</f>
        <v/>
      </c>
      <c r="G11330" s="41" t="str">
        <f aca="false">IF(A11330="","",INDEX(P_Svc,F11330))</f>
        <v/>
      </c>
      <c r="H11330" s="41" t="str">
        <f aca="false">IF(A11330="","",INDEX(P_Zone,F11330))</f>
        <v/>
      </c>
      <c r="I11330" s="41" t="str">
        <f aca="false">IF(A11330="","",IF(D11330="Delivered",IF(B11330&lt;=INDEX(P_Due,F11330),1,0),0))</f>
        <v/>
      </c>
    </row>
    <row r="11331" customFormat="false" ht="15" hidden="false" customHeight="false" outlineLevel="0" collapsed="false">
      <c r="A11331" s="37"/>
      <c r="B11331" s="38"/>
      <c r="C11331" s="39"/>
      <c r="D11331" s="39"/>
      <c r="E11331" s="39"/>
      <c r="F11331" s="41" t="str">
        <f aca="false">IF(A11331="","",MATCH(A11331,P_ID,1))</f>
        <v/>
      </c>
      <c r="G11331" s="41" t="str">
        <f aca="false">IF(A11331="","",INDEX(P_Svc,F11331))</f>
        <v/>
      </c>
      <c r="H11331" s="41" t="str">
        <f aca="false">IF(A11331="","",INDEX(P_Zone,F11331))</f>
        <v/>
      </c>
      <c r="I11331" s="41" t="str">
        <f aca="false">IF(A11331="","",IF(D11331="Delivered",IF(B11331&lt;=INDEX(P_Due,F11331),1,0),0))</f>
        <v/>
      </c>
    </row>
    <row r="11332" customFormat="false" ht="15" hidden="false" customHeight="false" outlineLevel="0" collapsed="false">
      <c r="A11332" s="37"/>
      <c r="B11332" s="38"/>
      <c r="C11332" s="39"/>
      <c r="D11332" s="39"/>
      <c r="E11332" s="39"/>
      <c r="F11332" s="41" t="str">
        <f aca="false">IF(A11332="","",MATCH(A11332,P_ID,1))</f>
        <v/>
      </c>
      <c r="G11332" s="41" t="str">
        <f aca="false">IF(A11332="","",INDEX(P_Svc,F11332))</f>
        <v/>
      </c>
      <c r="H11332" s="41" t="str">
        <f aca="false">IF(A11332="","",INDEX(P_Zone,F11332))</f>
        <v/>
      </c>
      <c r="I11332" s="41" t="str">
        <f aca="false">IF(A11332="","",IF(D11332="Delivered",IF(B11332&lt;=INDEX(P_Due,F11332),1,0),0))</f>
        <v/>
      </c>
    </row>
    <row r="11333" customFormat="false" ht="15" hidden="false" customHeight="false" outlineLevel="0" collapsed="false">
      <c r="A11333" s="37"/>
      <c r="B11333" s="38"/>
      <c r="C11333" s="39"/>
      <c r="D11333" s="39"/>
      <c r="E11333" s="39"/>
      <c r="F11333" s="41" t="str">
        <f aca="false">IF(A11333="","",MATCH(A11333,P_ID,1))</f>
        <v/>
      </c>
      <c r="G11333" s="41" t="str">
        <f aca="false">IF(A11333="","",INDEX(P_Svc,F11333))</f>
        <v/>
      </c>
      <c r="H11333" s="41" t="str">
        <f aca="false">IF(A11333="","",INDEX(P_Zone,F11333))</f>
        <v/>
      </c>
      <c r="I11333" s="41" t="str">
        <f aca="false">IF(A11333="","",IF(D11333="Delivered",IF(B11333&lt;=INDEX(P_Due,F11333),1,0),0))</f>
        <v/>
      </c>
    </row>
    <row r="11334" customFormat="false" ht="15" hidden="false" customHeight="false" outlineLevel="0" collapsed="false">
      <c r="A11334" s="37"/>
      <c r="B11334" s="38"/>
      <c r="C11334" s="39"/>
      <c r="D11334" s="39"/>
      <c r="E11334" s="39"/>
      <c r="F11334" s="41" t="str">
        <f aca="false">IF(A11334="","",MATCH(A11334,P_ID,1))</f>
        <v/>
      </c>
      <c r="G11334" s="41" t="str">
        <f aca="false">IF(A11334="","",INDEX(P_Svc,F11334))</f>
        <v/>
      </c>
      <c r="H11334" s="41" t="str">
        <f aca="false">IF(A11334="","",INDEX(P_Zone,F11334))</f>
        <v/>
      </c>
      <c r="I11334" s="41" t="str">
        <f aca="false">IF(A11334="","",IF(D11334="Delivered",IF(B11334&lt;=INDEX(P_Due,F11334),1,0),0))</f>
        <v/>
      </c>
    </row>
    <row r="11335" customFormat="false" ht="15" hidden="false" customHeight="false" outlineLevel="0" collapsed="false">
      <c r="A11335" s="37"/>
      <c r="B11335" s="38"/>
      <c r="C11335" s="39"/>
      <c r="D11335" s="39"/>
      <c r="E11335" s="39"/>
      <c r="F11335" s="41" t="str">
        <f aca="false">IF(A11335="","",MATCH(A11335,P_ID,1))</f>
        <v/>
      </c>
      <c r="G11335" s="41" t="str">
        <f aca="false">IF(A11335="","",INDEX(P_Svc,F11335))</f>
        <v/>
      </c>
      <c r="H11335" s="41" t="str">
        <f aca="false">IF(A11335="","",INDEX(P_Zone,F11335))</f>
        <v/>
      </c>
      <c r="I11335" s="41" t="str">
        <f aca="false">IF(A11335="","",IF(D11335="Delivered",IF(B11335&lt;=INDEX(P_Due,F11335),1,0),0))</f>
        <v/>
      </c>
    </row>
    <row r="11336" customFormat="false" ht="15" hidden="false" customHeight="false" outlineLevel="0" collapsed="false">
      <c r="A11336" s="37"/>
      <c r="B11336" s="38"/>
      <c r="C11336" s="39"/>
      <c r="D11336" s="39"/>
      <c r="E11336" s="39"/>
      <c r="F11336" s="41" t="str">
        <f aca="false">IF(A11336="","",MATCH(A11336,P_ID,1))</f>
        <v/>
      </c>
      <c r="G11336" s="41" t="str">
        <f aca="false">IF(A11336="","",INDEX(P_Svc,F11336))</f>
        <v/>
      </c>
      <c r="H11336" s="41" t="str">
        <f aca="false">IF(A11336="","",INDEX(P_Zone,F11336))</f>
        <v/>
      </c>
      <c r="I11336" s="41" t="str">
        <f aca="false">IF(A11336="","",IF(D11336="Delivered",IF(B11336&lt;=INDEX(P_Due,F11336),1,0),0))</f>
        <v/>
      </c>
    </row>
    <row r="11337" customFormat="false" ht="15" hidden="false" customHeight="false" outlineLevel="0" collapsed="false">
      <c r="A11337" s="37"/>
      <c r="B11337" s="38"/>
      <c r="C11337" s="39"/>
      <c r="D11337" s="39"/>
      <c r="E11337" s="39"/>
      <c r="F11337" s="41" t="str">
        <f aca="false">IF(A11337="","",MATCH(A11337,P_ID,1))</f>
        <v/>
      </c>
      <c r="G11337" s="41" t="str">
        <f aca="false">IF(A11337="","",INDEX(P_Svc,F11337))</f>
        <v/>
      </c>
      <c r="H11337" s="41" t="str">
        <f aca="false">IF(A11337="","",INDEX(P_Zone,F11337))</f>
        <v/>
      </c>
      <c r="I11337" s="41" t="str">
        <f aca="false">IF(A11337="","",IF(D11337="Delivered",IF(B11337&lt;=INDEX(P_Due,F11337),1,0),0))</f>
        <v/>
      </c>
    </row>
    <row r="11338" customFormat="false" ht="15" hidden="false" customHeight="false" outlineLevel="0" collapsed="false">
      <c r="A11338" s="37"/>
      <c r="B11338" s="38"/>
      <c r="C11338" s="39"/>
      <c r="D11338" s="39"/>
      <c r="E11338" s="39"/>
      <c r="F11338" s="41" t="str">
        <f aca="false">IF(A11338="","",MATCH(A11338,P_ID,1))</f>
        <v/>
      </c>
      <c r="G11338" s="41" t="str">
        <f aca="false">IF(A11338="","",INDEX(P_Svc,F11338))</f>
        <v/>
      </c>
      <c r="H11338" s="41" t="str">
        <f aca="false">IF(A11338="","",INDEX(P_Zone,F11338))</f>
        <v/>
      </c>
      <c r="I11338" s="41" t="str">
        <f aca="false">IF(A11338="","",IF(D11338="Delivered",IF(B11338&lt;=INDEX(P_Due,F11338),1,0),0))</f>
        <v/>
      </c>
    </row>
    <row r="11339" customFormat="false" ht="15" hidden="false" customHeight="false" outlineLevel="0" collapsed="false">
      <c r="A11339" s="37"/>
      <c r="B11339" s="38"/>
      <c r="C11339" s="39"/>
      <c r="D11339" s="39"/>
      <c r="E11339" s="39"/>
      <c r="F11339" s="41" t="str">
        <f aca="false">IF(A11339="","",MATCH(A11339,P_ID,1))</f>
        <v/>
      </c>
      <c r="G11339" s="41" t="str">
        <f aca="false">IF(A11339="","",INDEX(P_Svc,F11339))</f>
        <v/>
      </c>
      <c r="H11339" s="41" t="str">
        <f aca="false">IF(A11339="","",INDEX(P_Zone,F11339))</f>
        <v/>
      </c>
      <c r="I11339" s="41" t="str">
        <f aca="false">IF(A11339="","",IF(D11339="Delivered",IF(B11339&lt;=INDEX(P_Due,F11339),1,0),0))</f>
        <v/>
      </c>
    </row>
    <row r="11340" customFormat="false" ht="15" hidden="false" customHeight="false" outlineLevel="0" collapsed="false">
      <c r="A11340" s="37"/>
      <c r="B11340" s="38"/>
      <c r="C11340" s="39"/>
      <c r="D11340" s="39"/>
      <c r="E11340" s="39"/>
      <c r="F11340" s="41" t="str">
        <f aca="false">IF(A11340="","",MATCH(A11340,P_ID,1))</f>
        <v/>
      </c>
      <c r="G11340" s="41" t="str">
        <f aca="false">IF(A11340="","",INDEX(P_Svc,F11340))</f>
        <v/>
      </c>
      <c r="H11340" s="41" t="str">
        <f aca="false">IF(A11340="","",INDEX(P_Zone,F11340))</f>
        <v/>
      </c>
      <c r="I11340" s="41" t="str">
        <f aca="false">IF(A11340="","",IF(D11340="Delivered",IF(B11340&lt;=INDEX(P_Due,F11340),1,0),0))</f>
        <v/>
      </c>
    </row>
    <row r="11341" customFormat="false" ht="15" hidden="false" customHeight="false" outlineLevel="0" collapsed="false">
      <c r="A11341" s="37"/>
      <c r="B11341" s="38"/>
      <c r="C11341" s="39"/>
      <c r="D11341" s="39"/>
      <c r="E11341" s="39"/>
      <c r="F11341" s="41" t="str">
        <f aca="false">IF(A11341="","",MATCH(A11341,P_ID,1))</f>
        <v/>
      </c>
      <c r="G11341" s="41" t="str">
        <f aca="false">IF(A11341="","",INDEX(P_Svc,F11341))</f>
        <v/>
      </c>
      <c r="H11341" s="41" t="str">
        <f aca="false">IF(A11341="","",INDEX(P_Zone,F11341))</f>
        <v/>
      </c>
      <c r="I11341" s="41" t="str">
        <f aca="false">IF(A11341="","",IF(D11341="Delivered",IF(B11341&lt;=INDEX(P_Due,F11341),1,0),0))</f>
        <v/>
      </c>
    </row>
    <row r="11342" customFormat="false" ht="15" hidden="false" customHeight="false" outlineLevel="0" collapsed="false">
      <c r="A11342" s="37"/>
      <c r="B11342" s="38"/>
      <c r="C11342" s="39"/>
      <c r="D11342" s="39"/>
      <c r="E11342" s="39"/>
      <c r="F11342" s="41" t="str">
        <f aca="false">IF(A11342="","",MATCH(A11342,P_ID,1))</f>
        <v/>
      </c>
      <c r="G11342" s="41" t="str">
        <f aca="false">IF(A11342="","",INDEX(P_Svc,F11342))</f>
        <v/>
      </c>
      <c r="H11342" s="41" t="str">
        <f aca="false">IF(A11342="","",INDEX(P_Zone,F11342))</f>
        <v/>
      </c>
      <c r="I11342" s="41" t="str">
        <f aca="false">IF(A11342="","",IF(D11342="Delivered",IF(B11342&lt;=INDEX(P_Due,F11342),1,0),0))</f>
        <v/>
      </c>
    </row>
    <row r="11343" customFormat="false" ht="15" hidden="false" customHeight="false" outlineLevel="0" collapsed="false">
      <c r="A11343" s="37"/>
      <c r="B11343" s="38"/>
      <c r="C11343" s="39"/>
      <c r="D11343" s="39"/>
      <c r="E11343" s="39"/>
      <c r="F11343" s="41" t="str">
        <f aca="false">IF(A11343="","",MATCH(A11343,P_ID,1))</f>
        <v/>
      </c>
      <c r="G11343" s="41" t="str">
        <f aca="false">IF(A11343="","",INDEX(P_Svc,F11343))</f>
        <v/>
      </c>
      <c r="H11343" s="41" t="str">
        <f aca="false">IF(A11343="","",INDEX(P_Zone,F11343))</f>
        <v/>
      </c>
      <c r="I11343" s="41" t="str">
        <f aca="false">IF(A11343="","",IF(D11343="Delivered",IF(B11343&lt;=INDEX(P_Due,F11343),1,0),0))</f>
        <v/>
      </c>
    </row>
    <row r="11344" customFormat="false" ht="15" hidden="false" customHeight="false" outlineLevel="0" collapsed="false">
      <c r="A11344" s="37"/>
      <c r="B11344" s="38"/>
      <c r="C11344" s="39"/>
      <c r="D11344" s="39"/>
      <c r="E11344" s="39"/>
      <c r="F11344" s="41" t="str">
        <f aca="false">IF(A11344="","",MATCH(A11344,P_ID,1))</f>
        <v/>
      </c>
      <c r="G11344" s="41" t="str">
        <f aca="false">IF(A11344="","",INDEX(P_Svc,F11344))</f>
        <v/>
      </c>
      <c r="H11344" s="41" t="str">
        <f aca="false">IF(A11344="","",INDEX(P_Zone,F11344))</f>
        <v/>
      </c>
      <c r="I11344" s="41" t="str">
        <f aca="false">IF(A11344="","",IF(D11344="Delivered",IF(B11344&lt;=INDEX(P_Due,F11344),1,0),0))</f>
        <v/>
      </c>
    </row>
    <row r="11345" customFormat="false" ht="15" hidden="false" customHeight="false" outlineLevel="0" collapsed="false">
      <c r="A11345" s="37"/>
      <c r="B11345" s="38"/>
      <c r="C11345" s="39"/>
      <c r="D11345" s="39"/>
      <c r="E11345" s="39"/>
      <c r="F11345" s="41" t="str">
        <f aca="false">IF(A11345="","",MATCH(A11345,P_ID,1))</f>
        <v/>
      </c>
      <c r="G11345" s="41" t="str">
        <f aca="false">IF(A11345="","",INDEX(P_Svc,F11345))</f>
        <v/>
      </c>
      <c r="H11345" s="41" t="str">
        <f aca="false">IF(A11345="","",INDEX(P_Zone,F11345))</f>
        <v/>
      </c>
      <c r="I11345" s="41" t="str">
        <f aca="false">IF(A11345="","",IF(D11345="Delivered",IF(B11345&lt;=INDEX(P_Due,F11345),1,0),0))</f>
        <v/>
      </c>
    </row>
    <row r="11346" customFormat="false" ht="15" hidden="false" customHeight="false" outlineLevel="0" collapsed="false">
      <c r="A11346" s="37"/>
      <c r="B11346" s="38"/>
      <c r="C11346" s="39"/>
      <c r="D11346" s="39"/>
      <c r="E11346" s="39"/>
      <c r="F11346" s="41" t="str">
        <f aca="false">IF(A11346="","",MATCH(A11346,P_ID,1))</f>
        <v/>
      </c>
      <c r="G11346" s="41" t="str">
        <f aca="false">IF(A11346="","",INDEX(P_Svc,F11346))</f>
        <v/>
      </c>
      <c r="H11346" s="41" t="str">
        <f aca="false">IF(A11346="","",INDEX(P_Zone,F11346))</f>
        <v/>
      </c>
      <c r="I11346" s="41" t="str">
        <f aca="false">IF(A11346="","",IF(D11346="Delivered",IF(B11346&lt;=INDEX(P_Due,F11346),1,0),0))</f>
        <v/>
      </c>
    </row>
    <row r="11347" customFormat="false" ht="15" hidden="false" customHeight="false" outlineLevel="0" collapsed="false">
      <c r="A11347" s="37"/>
      <c r="B11347" s="38"/>
      <c r="C11347" s="39"/>
      <c r="D11347" s="39"/>
      <c r="E11347" s="39"/>
      <c r="F11347" s="41" t="str">
        <f aca="false">IF(A11347="","",MATCH(A11347,P_ID,1))</f>
        <v/>
      </c>
      <c r="G11347" s="41" t="str">
        <f aca="false">IF(A11347="","",INDEX(P_Svc,F11347))</f>
        <v/>
      </c>
      <c r="H11347" s="41" t="str">
        <f aca="false">IF(A11347="","",INDEX(P_Zone,F11347))</f>
        <v/>
      </c>
      <c r="I11347" s="41" t="str">
        <f aca="false">IF(A11347="","",IF(D11347="Delivered",IF(B11347&lt;=INDEX(P_Due,F11347),1,0),0))</f>
        <v/>
      </c>
    </row>
    <row r="11348" customFormat="false" ht="15" hidden="false" customHeight="false" outlineLevel="0" collapsed="false">
      <c r="A11348" s="37"/>
      <c r="B11348" s="38"/>
      <c r="C11348" s="39"/>
      <c r="D11348" s="39"/>
      <c r="E11348" s="39"/>
      <c r="F11348" s="41" t="str">
        <f aca="false">IF(A11348="","",MATCH(A11348,P_ID,1))</f>
        <v/>
      </c>
      <c r="G11348" s="41" t="str">
        <f aca="false">IF(A11348="","",INDEX(P_Svc,F11348))</f>
        <v/>
      </c>
      <c r="H11348" s="41" t="str">
        <f aca="false">IF(A11348="","",INDEX(P_Zone,F11348))</f>
        <v/>
      </c>
      <c r="I11348" s="41" t="str">
        <f aca="false">IF(A11348="","",IF(D11348="Delivered",IF(B11348&lt;=INDEX(P_Due,F11348),1,0),0))</f>
        <v/>
      </c>
    </row>
    <row r="11349" customFormat="false" ht="15" hidden="false" customHeight="false" outlineLevel="0" collapsed="false">
      <c r="A11349" s="37"/>
      <c r="B11349" s="38"/>
      <c r="C11349" s="39"/>
      <c r="D11349" s="39"/>
      <c r="E11349" s="39"/>
      <c r="F11349" s="41" t="str">
        <f aca="false">IF(A11349="","",MATCH(A11349,P_ID,1))</f>
        <v/>
      </c>
      <c r="G11349" s="41" t="str">
        <f aca="false">IF(A11349="","",INDEX(P_Svc,F11349))</f>
        <v/>
      </c>
      <c r="H11349" s="41" t="str">
        <f aca="false">IF(A11349="","",INDEX(P_Zone,F11349))</f>
        <v/>
      </c>
      <c r="I11349" s="41" t="str">
        <f aca="false">IF(A11349="","",IF(D11349="Delivered",IF(B11349&lt;=INDEX(P_Due,F11349),1,0),0))</f>
        <v/>
      </c>
    </row>
    <row r="11350" customFormat="false" ht="15" hidden="false" customHeight="false" outlineLevel="0" collapsed="false">
      <c r="A11350" s="37"/>
      <c r="B11350" s="38"/>
      <c r="C11350" s="39"/>
      <c r="D11350" s="39"/>
      <c r="E11350" s="39"/>
      <c r="F11350" s="41" t="str">
        <f aca="false">IF(A11350="","",MATCH(A11350,P_ID,1))</f>
        <v/>
      </c>
      <c r="G11350" s="41" t="str">
        <f aca="false">IF(A11350="","",INDEX(P_Svc,F11350))</f>
        <v/>
      </c>
      <c r="H11350" s="41" t="str">
        <f aca="false">IF(A11350="","",INDEX(P_Zone,F11350))</f>
        <v/>
      </c>
      <c r="I11350" s="41" t="str">
        <f aca="false">IF(A11350="","",IF(D11350="Delivered",IF(B11350&lt;=INDEX(P_Due,F11350),1,0),0))</f>
        <v/>
      </c>
    </row>
    <row r="11351" customFormat="false" ht="15" hidden="false" customHeight="false" outlineLevel="0" collapsed="false">
      <c r="A11351" s="37"/>
      <c r="B11351" s="38"/>
      <c r="C11351" s="39"/>
      <c r="D11351" s="39"/>
      <c r="E11351" s="39"/>
      <c r="F11351" s="41" t="str">
        <f aca="false">IF(A11351="","",MATCH(A11351,P_ID,1))</f>
        <v/>
      </c>
      <c r="G11351" s="41" t="str">
        <f aca="false">IF(A11351="","",INDEX(P_Svc,F11351))</f>
        <v/>
      </c>
      <c r="H11351" s="41" t="str">
        <f aca="false">IF(A11351="","",INDEX(P_Zone,F11351))</f>
        <v/>
      </c>
      <c r="I11351" s="41" t="str">
        <f aca="false">IF(A11351="","",IF(D11351="Delivered",IF(B11351&lt;=INDEX(P_Due,F11351),1,0),0))</f>
        <v/>
      </c>
    </row>
    <row r="11352" customFormat="false" ht="15" hidden="false" customHeight="false" outlineLevel="0" collapsed="false">
      <c r="A11352" s="37"/>
      <c r="B11352" s="38"/>
      <c r="C11352" s="39"/>
      <c r="D11352" s="39"/>
      <c r="E11352" s="39"/>
      <c r="F11352" s="41" t="str">
        <f aca="false">IF(A11352="","",MATCH(A11352,P_ID,1))</f>
        <v/>
      </c>
      <c r="G11352" s="41" t="str">
        <f aca="false">IF(A11352="","",INDEX(P_Svc,F11352))</f>
        <v/>
      </c>
      <c r="H11352" s="41" t="str">
        <f aca="false">IF(A11352="","",INDEX(P_Zone,F11352))</f>
        <v/>
      </c>
      <c r="I11352" s="41" t="str">
        <f aca="false">IF(A11352="","",IF(D11352="Delivered",IF(B11352&lt;=INDEX(P_Due,F11352),1,0),0))</f>
        <v/>
      </c>
    </row>
    <row r="11353" customFormat="false" ht="15" hidden="false" customHeight="false" outlineLevel="0" collapsed="false">
      <c r="A11353" s="37"/>
      <c r="B11353" s="38"/>
      <c r="C11353" s="39"/>
      <c r="D11353" s="39"/>
      <c r="E11353" s="39"/>
      <c r="F11353" s="41" t="str">
        <f aca="false">IF(A11353="","",MATCH(A11353,P_ID,1))</f>
        <v/>
      </c>
      <c r="G11353" s="41" t="str">
        <f aca="false">IF(A11353="","",INDEX(P_Svc,F11353))</f>
        <v/>
      </c>
      <c r="H11353" s="41" t="str">
        <f aca="false">IF(A11353="","",INDEX(P_Zone,F11353))</f>
        <v/>
      </c>
      <c r="I11353" s="41" t="str">
        <f aca="false">IF(A11353="","",IF(D11353="Delivered",IF(B11353&lt;=INDEX(P_Due,F11353),1,0),0))</f>
        <v/>
      </c>
    </row>
    <row r="11354" customFormat="false" ht="15" hidden="false" customHeight="false" outlineLevel="0" collapsed="false">
      <c r="A11354" s="37"/>
      <c r="B11354" s="38"/>
      <c r="C11354" s="39"/>
      <c r="D11354" s="39"/>
      <c r="E11354" s="39"/>
      <c r="F11354" s="41" t="str">
        <f aca="false">IF(A11354="","",MATCH(A11354,P_ID,1))</f>
        <v/>
      </c>
      <c r="G11354" s="41" t="str">
        <f aca="false">IF(A11354="","",INDEX(P_Svc,F11354))</f>
        <v/>
      </c>
      <c r="H11354" s="41" t="str">
        <f aca="false">IF(A11354="","",INDEX(P_Zone,F11354))</f>
        <v/>
      </c>
      <c r="I11354" s="41" t="str">
        <f aca="false">IF(A11354="","",IF(D11354="Delivered",IF(B11354&lt;=INDEX(P_Due,F11354),1,0),0))</f>
        <v/>
      </c>
    </row>
    <row r="11355" customFormat="false" ht="15" hidden="false" customHeight="false" outlineLevel="0" collapsed="false">
      <c r="A11355" s="37"/>
      <c r="B11355" s="38"/>
      <c r="C11355" s="39"/>
      <c r="D11355" s="39"/>
      <c r="E11355" s="39"/>
      <c r="F11355" s="41" t="str">
        <f aca="false">IF(A11355="","",MATCH(A11355,P_ID,1))</f>
        <v/>
      </c>
      <c r="G11355" s="41" t="str">
        <f aca="false">IF(A11355="","",INDEX(P_Svc,F11355))</f>
        <v/>
      </c>
      <c r="H11355" s="41" t="str">
        <f aca="false">IF(A11355="","",INDEX(P_Zone,F11355))</f>
        <v/>
      </c>
      <c r="I11355" s="41" t="str">
        <f aca="false">IF(A11355="","",IF(D11355="Delivered",IF(B11355&lt;=INDEX(P_Due,F11355),1,0),0))</f>
        <v/>
      </c>
    </row>
    <row r="11356" customFormat="false" ht="15" hidden="false" customHeight="false" outlineLevel="0" collapsed="false">
      <c r="A11356" s="37"/>
      <c r="B11356" s="38"/>
      <c r="C11356" s="39"/>
      <c r="D11356" s="39"/>
      <c r="E11356" s="39"/>
      <c r="F11356" s="41" t="str">
        <f aca="false">IF(A11356="","",MATCH(A11356,P_ID,1))</f>
        <v/>
      </c>
      <c r="G11356" s="41" t="str">
        <f aca="false">IF(A11356="","",INDEX(P_Svc,F11356))</f>
        <v/>
      </c>
      <c r="H11356" s="41" t="str">
        <f aca="false">IF(A11356="","",INDEX(P_Zone,F11356))</f>
        <v/>
      </c>
      <c r="I11356" s="41" t="str">
        <f aca="false">IF(A11356="","",IF(D11356="Delivered",IF(B11356&lt;=INDEX(P_Due,F11356),1,0),0))</f>
        <v/>
      </c>
    </row>
    <row r="11357" customFormat="false" ht="15" hidden="false" customHeight="false" outlineLevel="0" collapsed="false">
      <c r="A11357" s="37"/>
      <c r="B11357" s="38"/>
      <c r="C11357" s="39"/>
      <c r="D11357" s="39"/>
      <c r="E11357" s="39"/>
      <c r="F11357" s="41" t="str">
        <f aca="false">IF(A11357="","",MATCH(A11357,P_ID,1))</f>
        <v/>
      </c>
      <c r="G11357" s="41" t="str">
        <f aca="false">IF(A11357="","",INDEX(P_Svc,F11357))</f>
        <v/>
      </c>
      <c r="H11357" s="41" t="str">
        <f aca="false">IF(A11357="","",INDEX(P_Zone,F11357))</f>
        <v/>
      </c>
      <c r="I11357" s="41" t="str">
        <f aca="false">IF(A11357="","",IF(D11357="Delivered",IF(B11357&lt;=INDEX(P_Due,F11357),1,0),0))</f>
        <v/>
      </c>
    </row>
    <row r="11358" customFormat="false" ht="15" hidden="false" customHeight="false" outlineLevel="0" collapsed="false">
      <c r="A11358" s="37"/>
      <c r="B11358" s="38"/>
      <c r="C11358" s="39"/>
      <c r="D11358" s="39"/>
      <c r="E11358" s="39"/>
      <c r="F11358" s="41" t="str">
        <f aca="false">IF(A11358="","",MATCH(A11358,P_ID,1))</f>
        <v/>
      </c>
      <c r="G11358" s="41" t="str">
        <f aca="false">IF(A11358="","",INDEX(P_Svc,F11358))</f>
        <v/>
      </c>
      <c r="H11358" s="41" t="str">
        <f aca="false">IF(A11358="","",INDEX(P_Zone,F11358))</f>
        <v/>
      </c>
      <c r="I11358" s="41" t="str">
        <f aca="false">IF(A11358="","",IF(D11358="Delivered",IF(B11358&lt;=INDEX(P_Due,F11358),1,0),0))</f>
        <v/>
      </c>
    </row>
    <row r="11359" customFormat="false" ht="15" hidden="false" customHeight="false" outlineLevel="0" collapsed="false">
      <c r="A11359" s="37"/>
      <c r="B11359" s="38"/>
      <c r="C11359" s="39"/>
      <c r="D11359" s="39"/>
      <c r="E11359" s="39"/>
      <c r="F11359" s="41" t="str">
        <f aca="false">IF(A11359="","",MATCH(A11359,P_ID,1))</f>
        <v/>
      </c>
      <c r="G11359" s="41" t="str">
        <f aca="false">IF(A11359="","",INDEX(P_Svc,F11359))</f>
        <v/>
      </c>
      <c r="H11359" s="41" t="str">
        <f aca="false">IF(A11359="","",INDEX(P_Zone,F11359))</f>
        <v/>
      </c>
      <c r="I11359" s="41" t="str">
        <f aca="false">IF(A11359="","",IF(D11359="Delivered",IF(B11359&lt;=INDEX(P_Due,F11359),1,0),0))</f>
        <v/>
      </c>
    </row>
    <row r="11360" customFormat="false" ht="15" hidden="false" customHeight="false" outlineLevel="0" collapsed="false">
      <c r="A11360" s="37"/>
      <c r="B11360" s="38"/>
      <c r="C11360" s="39"/>
      <c r="D11360" s="39"/>
      <c r="E11360" s="39"/>
      <c r="F11360" s="41" t="str">
        <f aca="false">IF(A11360="","",MATCH(A11360,P_ID,1))</f>
        <v/>
      </c>
      <c r="G11360" s="41" t="str">
        <f aca="false">IF(A11360="","",INDEX(P_Svc,F11360))</f>
        <v/>
      </c>
      <c r="H11360" s="41" t="str">
        <f aca="false">IF(A11360="","",INDEX(P_Zone,F11360))</f>
        <v/>
      </c>
      <c r="I11360" s="41" t="str">
        <f aca="false">IF(A11360="","",IF(D11360="Delivered",IF(B11360&lt;=INDEX(P_Due,F11360),1,0),0))</f>
        <v/>
      </c>
    </row>
    <row r="11361" customFormat="false" ht="15" hidden="false" customHeight="false" outlineLevel="0" collapsed="false">
      <c r="A11361" s="37"/>
      <c r="B11361" s="38"/>
      <c r="C11361" s="39"/>
      <c r="D11361" s="39"/>
      <c r="E11361" s="39"/>
      <c r="F11361" s="41" t="str">
        <f aca="false">IF(A11361="","",MATCH(A11361,P_ID,1))</f>
        <v/>
      </c>
      <c r="G11361" s="41" t="str">
        <f aca="false">IF(A11361="","",INDEX(P_Svc,F11361))</f>
        <v/>
      </c>
      <c r="H11361" s="41" t="str">
        <f aca="false">IF(A11361="","",INDEX(P_Zone,F11361))</f>
        <v/>
      </c>
      <c r="I11361" s="41" t="str">
        <f aca="false">IF(A11361="","",IF(D11361="Delivered",IF(B11361&lt;=INDEX(P_Due,F11361),1,0),0))</f>
        <v/>
      </c>
    </row>
    <row r="11362" customFormat="false" ht="15" hidden="false" customHeight="false" outlineLevel="0" collapsed="false">
      <c r="A11362" s="37"/>
      <c r="B11362" s="38"/>
      <c r="C11362" s="39"/>
      <c r="D11362" s="39"/>
      <c r="E11362" s="39"/>
      <c r="F11362" s="41" t="str">
        <f aca="false">IF(A11362="","",MATCH(A11362,P_ID,1))</f>
        <v/>
      </c>
      <c r="G11362" s="41" t="str">
        <f aca="false">IF(A11362="","",INDEX(P_Svc,F11362))</f>
        <v/>
      </c>
      <c r="H11362" s="41" t="str">
        <f aca="false">IF(A11362="","",INDEX(P_Zone,F11362))</f>
        <v/>
      </c>
      <c r="I11362" s="41" t="str">
        <f aca="false">IF(A11362="","",IF(D11362="Delivered",IF(B11362&lt;=INDEX(P_Due,F11362),1,0),0))</f>
        <v/>
      </c>
    </row>
    <row r="11363" customFormat="false" ht="15" hidden="false" customHeight="false" outlineLevel="0" collapsed="false">
      <c r="A11363" s="37"/>
      <c r="B11363" s="38"/>
      <c r="C11363" s="39"/>
      <c r="D11363" s="39"/>
      <c r="E11363" s="39"/>
      <c r="F11363" s="41" t="str">
        <f aca="false">IF(A11363="","",MATCH(A11363,P_ID,1))</f>
        <v/>
      </c>
      <c r="G11363" s="41" t="str">
        <f aca="false">IF(A11363="","",INDEX(P_Svc,F11363))</f>
        <v/>
      </c>
      <c r="H11363" s="41" t="str">
        <f aca="false">IF(A11363="","",INDEX(P_Zone,F11363))</f>
        <v/>
      </c>
      <c r="I11363" s="41" t="str">
        <f aca="false">IF(A11363="","",IF(D11363="Delivered",IF(B11363&lt;=INDEX(P_Due,F11363),1,0),0))</f>
        <v/>
      </c>
    </row>
    <row r="11364" customFormat="false" ht="15" hidden="false" customHeight="false" outlineLevel="0" collapsed="false">
      <c r="A11364" s="37"/>
      <c r="B11364" s="38"/>
      <c r="C11364" s="39"/>
      <c r="D11364" s="39"/>
      <c r="E11364" s="39"/>
      <c r="F11364" s="41" t="str">
        <f aca="false">IF(A11364="","",MATCH(A11364,P_ID,1))</f>
        <v/>
      </c>
      <c r="G11364" s="41" t="str">
        <f aca="false">IF(A11364="","",INDEX(P_Svc,F11364))</f>
        <v/>
      </c>
      <c r="H11364" s="41" t="str">
        <f aca="false">IF(A11364="","",INDEX(P_Zone,F11364))</f>
        <v/>
      </c>
      <c r="I11364" s="41" t="str">
        <f aca="false">IF(A11364="","",IF(D11364="Delivered",IF(B11364&lt;=INDEX(P_Due,F11364),1,0),0))</f>
        <v/>
      </c>
    </row>
    <row r="11365" customFormat="false" ht="15" hidden="false" customHeight="false" outlineLevel="0" collapsed="false">
      <c r="A11365" s="37"/>
      <c r="B11365" s="38"/>
      <c r="C11365" s="39"/>
      <c r="D11365" s="39"/>
      <c r="E11365" s="39"/>
      <c r="F11365" s="41" t="str">
        <f aca="false">IF(A11365="","",MATCH(A11365,P_ID,1))</f>
        <v/>
      </c>
      <c r="G11365" s="41" t="str">
        <f aca="false">IF(A11365="","",INDEX(P_Svc,F11365))</f>
        <v/>
      </c>
      <c r="H11365" s="41" t="str">
        <f aca="false">IF(A11365="","",INDEX(P_Zone,F11365))</f>
        <v/>
      </c>
      <c r="I11365" s="41" t="str">
        <f aca="false">IF(A11365="","",IF(D11365="Delivered",IF(B11365&lt;=INDEX(P_Due,F11365),1,0),0))</f>
        <v/>
      </c>
    </row>
    <row r="11366" customFormat="false" ht="15" hidden="false" customHeight="false" outlineLevel="0" collapsed="false">
      <c r="A11366" s="37"/>
      <c r="B11366" s="38"/>
      <c r="C11366" s="39"/>
      <c r="D11366" s="39"/>
      <c r="E11366" s="39"/>
      <c r="F11366" s="41" t="str">
        <f aca="false">IF(A11366="","",MATCH(A11366,P_ID,1))</f>
        <v/>
      </c>
      <c r="G11366" s="41" t="str">
        <f aca="false">IF(A11366="","",INDEX(P_Svc,F11366))</f>
        <v/>
      </c>
      <c r="H11366" s="41" t="str">
        <f aca="false">IF(A11366="","",INDEX(P_Zone,F11366))</f>
        <v/>
      </c>
      <c r="I11366" s="41" t="str">
        <f aca="false">IF(A11366="","",IF(D11366="Delivered",IF(B11366&lt;=INDEX(P_Due,F11366),1,0),0))</f>
        <v/>
      </c>
    </row>
    <row r="11367" customFormat="false" ht="15" hidden="false" customHeight="false" outlineLevel="0" collapsed="false">
      <c r="A11367" s="37"/>
      <c r="B11367" s="38"/>
      <c r="C11367" s="39"/>
      <c r="D11367" s="39"/>
      <c r="E11367" s="39"/>
      <c r="F11367" s="41" t="str">
        <f aca="false">IF(A11367="","",MATCH(A11367,P_ID,1))</f>
        <v/>
      </c>
      <c r="G11367" s="41" t="str">
        <f aca="false">IF(A11367="","",INDEX(P_Svc,F11367))</f>
        <v/>
      </c>
      <c r="H11367" s="41" t="str">
        <f aca="false">IF(A11367="","",INDEX(P_Zone,F11367))</f>
        <v/>
      </c>
      <c r="I11367" s="41" t="str">
        <f aca="false">IF(A11367="","",IF(D11367="Delivered",IF(B11367&lt;=INDEX(P_Due,F11367),1,0),0))</f>
        <v/>
      </c>
    </row>
    <row r="11368" customFormat="false" ht="15" hidden="false" customHeight="false" outlineLevel="0" collapsed="false">
      <c r="A11368" s="37"/>
      <c r="B11368" s="38"/>
      <c r="C11368" s="39"/>
      <c r="D11368" s="39"/>
      <c r="E11368" s="39"/>
      <c r="F11368" s="41" t="str">
        <f aca="false">IF(A11368="","",MATCH(A11368,P_ID,1))</f>
        <v/>
      </c>
      <c r="G11368" s="41" t="str">
        <f aca="false">IF(A11368="","",INDEX(P_Svc,F11368))</f>
        <v/>
      </c>
      <c r="H11368" s="41" t="str">
        <f aca="false">IF(A11368="","",INDEX(P_Zone,F11368))</f>
        <v/>
      </c>
      <c r="I11368" s="41" t="str">
        <f aca="false">IF(A11368="","",IF(D11368="Delivered",IF(B11368&lt;=INDEX(P_Due,F11368),1,0),0))</f>
        <v/>
      </c>
    </row>
    <row r="11369" customFormat="false" ht="15" hidden="false" customHeight="false" outlineLevel="0" collapsed="false">
      <c r="A11369" s="37"/>
      <c r="B11369" s="38"/>
      <c r="C11369" s="39"/>
      <c r="D11369" s="39"/>
      <c r="E11369" s="39"/>
      <c r="F11369" s="41" t="str">
        <f aca="false">IF(A11369="","",MATCH(A11369,P_ID,1))</f>
        <v/>
      </c>
      <c r="G11369" s="41" t="str">
        <f aca="false">IF(A11369="","",INDEX(P_Svc,F11369))</f>
        <v/>
      </c>
      <c r="H11369" s="41" t="str">
        <f aca="false">IF(A11369="","",INDEX(P_Zone,F11369))</f>
        <v/>
      </c>
      <c r="I11369" s="41" t="str">
        <f aca="false">IF(A11369="","",IF(D11369="Delivered",IF(B11369&lt;=INDEX(P_Due,F11369),1,0),0))</f>
        <v/>
      </c>
    </row>
    <row r="11370" customFormat="false" ht="15" hidden="false" customHeight="false" outlineLevel="0" collapsed="false">
      <c r="A11370" s="37"/>
      <c r="B11370" s="38"/>
      <c r="C11370" s="39"/>
      <c r="D11370" s="39"/>
      <c r="E11370" s="39"/>
      <c r="F11370" s="41" t="str">
        <f aca="false">IF(A11370="","",MATCH(A11370,P_ID,1))</f>
        <v/>
      </c>
      <c r="G11370" s="41" t="str">
        <f aca="false">IF(A11370="","",INDEX(P_Svc,F11370))</f>
        <v/>
      </c>
      <c r="H11370" s="41" t="str">
        <f aca="false">IF(A11370="","",INDEX(P_Zone,F11370))</f>
        <v/>
      </c>
      <c r="I11370" s="41" t="str">
        <f aca="false">IF(A11370="","",IF(D11370="Delivered",IF(B11370&lt;=INDEX(P_Due,F11370),1,0),0))</f>
        <v/>
      </c>
    </row>
    <row r="11371" customFormat="false" ht="15" hidden="false" customHeight="false" outlineLevel="0" collapsed="false">
      <c r="A11371" s="37"/>
      <c r="B11371" s="38"/>
      <c r="C11371" s="39"/>
      <c r="D11371" s="39"/>
      <c r="E11371" s="39"/>
      <c r="F11371" s="41" t="str">
        <f aca="false">IF(A11371="","",MATCH(A11371,P_ID,1))</f>
        <v/>
      </c>
      <c r="G11371" s="41" t="str">
        <f aca="false">IF(A11371="","",INDEX(P_Svc,F11371))</f>
        <v/>
      </c>
      <c r="H11371" s="41" t="str">
        <f aca="false">IF(A11371="","",INDEX(P_Zone,F11371))</f>
        <v/>
      </c>
      <c r="I11371" s="41" t="str">
        <f aca="false">IF(A11371="","",IF(D11371="Delivered",IF(B11371&lt;=INDEX(P_Due,F11371),1,0),0))</f>
        <v/>
      </c>
    </row>
    <row r="11372" customFormat="false" ht="15" hidden="false" customHeight="false" outlineLevel="0" collapsed="false">
      <c r="A11372" s="37"/>
      <c r="B11372" s="38"/>
      <c r="C11372" s="39"/>
      <c r="D11372" s="39"/>
      <c r="E11372" s="39"/>
      <c r="F11372" s="41" t="str">
        <f aca="false">IF(A11372="","",MATCH(A11372,P_ID,1))</f>
        <v/>
      </c>
      <c r="G11372" s="41" t="str">
        <f aca="false">IF(A11372="","",INDEX(P_Svc,F11372))</f>
        <v/>
      </c>
      <c r="H11372" s="41" t="str">
        <f aca="false">IF(A11372="","",INDEX(P_Zone,F11372))</f>
        <v/>
      </c>
      <c r="I11372" s="41" t="str">
        <f aca="false">IF(A11372="","",IF(D11372="Delivered",IF(B11372&lt;=INDEX(P_Due,F11372),1,0),0))</f>
        <v/>
      </c>
    </row>
    <row r="11373" customFormat="false" ht="15" hidden="false" customHeight="false" outlineLevel="0" collapsed="false">
      <c r="A11373" s="37"/>
      <c r="B11373" s="38"/>
      <c r="C11373" s="39"/>
      <c r="D11373" s="39"/>
      <c r="E11373" s="39"/>
      <c r="F11373" s="41" t="str">
        <f aca="false">IF(A11373="","",MATCH(A11373,P_ID,1))</f>
        <v/>
      </c>
      <c r="G11373" s="41" t="str">
        <f aca="false">IF(A11373="","",INDEX(P_Svc,F11373))</f>
        <v/>
      </c>
      <c r="H11373" s="41" t="str">
        <f aca="false">IF(A11373="","",INDEX(P_Zone,F11373))</f>
        <v/>
      </c>
      <c r="I11373" s="41" t="str">
        <f aca="false">IF(A11373="","",IF(D11373="Delivered",IF(B11373&lt;=INDEX(P_Due,F11373),1,0),0))</f>
        <v/>
      </c>
    </row>
    <row r="11374" customFormat="false" ht="15" hidden="false" customHeight="false" outlineLevel="0" collapsed="false">
      <c r="A11374" s="37"/>
      <c r="B11374" s="38"/>
      <c r="C11374" s="39"/>
      <c r="D11374" s="39"/>
      <c r="E11374" s="39"/>
      <c r="F11374" s="41" t="str">
        <f aca="false">IF(A11374="","",MATCH(A11374,P_ID,1))</f>
        <v/>
      </c>
      <c r="G11374" s="41" t="str">
        <f aca="false">IF(A11374="","",INDEX(P_Svc,F11374))</f>
        <v/>
      </c>
      <c r="H11374" s="41" t="str">
        <f aca="false">IF(A11374="","",INDEX(P_Zone,F11374))</f>
        <v/>
      </c>
      <c r="I11374" s="41" t="str">
        <f aca="false">IF(A11374="","",IF(D11374="Delivered",IF(B11374&lt;=INDEX(P_Due,F11374),1,0),0))</f>
        <v/>
      </c>
    </row>
    <row r="11375" customFormat="false" ht="15" hidden="false" customHeight="false" outlineLevel="0" collapsed="false">
      <c r="A11375" s="37"/>
      <c r="B11375" s="38"/>
      <c r="C11375" s="39"/>
      <c r="D11375" s="39"/>
      <c r="E11375" s="39"/>
      <c r="F11375" s="41" t="str">
        <f aca="false">IF(A11375="","",MATCH(A11375,P_ID,1))</f>
        <v/>
      </c>
      <c r="G11375" s="41" t="str">
        <f aca="false">IF(A11375="","",INDEX(P_Svc,F11375))</f>
        <v/>
      </c>
      <c r="H11375" s="41" t="str">
        <f aca="false">IF(A11375="","",INDEX(P_Zone,F11375))</f>
        <v/>
      </c>
      <c r="I11375" s="41" t="str">
        <f aca="false">IF(A11375="","",IF(D11375="Delivered",IF(B11375&lt;=INDEX(P_Due,F11375),1,0),0))</f>
        <v/>
      </c>
    </row>
    <row r="11376" customFormat="false" ht="15" hidden="false" customHeight="false" outlineLevel="0" collapsed="false">
      <c r="A11376" s="37"/>
      <c r="B11376" s="38"/>
      <c r="C11376" s="39"/>
      <c r="D11376" s="39"/>
      <c r="E11376" s="39"/>
      <c r="F11376" s="41" t="str">
        <f aca="false">IF(A11376="","",MATCH(A11376,P_ID,1))</f>
        <v/>
      </c>
      <c r="G11376" s="41" t="str">
        <f aca="false">IF(A11376="","",INDEX(P_Svc,F11376))</f>
        <v/>
      </c>
      <c r="H11376" s="41" t="str">
        <f aca="false">IF(A11376="","",INDEX(P_Zone,F11376))</f>
        <v/>
      </c>
      <c r="I11376" s="41" t="str">
        <f aca="false">IF(A11376="","",IF(D11376="Delivered",IF(B11376&lt;=INDEX(P_Due,F11376),1,0),0))</f>
        <v/>
      </c>
    </row>
    <row r="11377" customFormat="false" ht="15" hidden="false" customHeight="false" outlineLevel="0" collapsed="false">
      <c r="A11377" s="37"/>
      <c r="B11377" s="38"/>
      <c r="C11377" s="39"/>
      <c r="D11377" s="39"/>
      <c r="E11377" s="39"/>
      <c r="F11377" s="41" t="str">
        <f aca="false">IF(A11377="","",MATCH(A11377,P_ID,1))</f>
        <v/>
      </c>
      <c r="G11377" s="41" t="str">
        <f aca="false">IF(A11377="","",INDEX(P_Svc,F11377))</f>
        <v/>
      </c>
      <c r="H11377" s="41" t="str">
        <f aca="false">IF(A11377="","",INDEX(P_Zone,F11377))</f>
        <v/>
      </c>
      <c r="I11377" s="41" t="str">
        <f aca="false">IF(A11377="","",IF(D11377="Delivered",IF(B11377&lt;=INDEX(P_Due,F11377),1,0),0))</f>
        <v/>
      </c>
    </row>
    <row r="11378" customFormat="false" ht="15" hidden="false" customHeight="false" outlineLevel="0" collapsed="false">
      <c r="A11378" s="37"/>
      <c r="B11378" s="38"/>
      <c r="C11378" s="39"/>
      <c r="D11378" s="39"/>
      <c r="E11378" s="39"/>
      <c r="F11378" s="41" t="str">
        <f aca="false">IF(A11378="","",MATCH(A11378,P_ID,1))</f>
        <v/>
      </c>
      <c r="G11378" s="41" t="str">
        <f aca="false">IF(A11378="","",INDEX(P_Svc,F11378))</f>
        <v/>
      </c>
      <c r="H11378" s="41" t="str">
        <f aca="false">IF(A11378="","",INDEX(P_Zone,F11378))</f>
        <v/>
      </c>
      <c r="I11378" s="41" t="str">
        <f aca="false">IF(A11378="","",IF(D11378="Delivered",IF(B11378&lt;=INDEX(P_Due,F11378),1,0),0))</f>
        <v/>
      </c>
    </row>
    <row r="11379" customFormat="false" ht="15" hidden="false" customHeight="false" outlineLevel="0" collapsed="false">
      <c r="A11379" s="37"/>
      <c r="B11379" s="38"/>
      <c r="C11379" s="39"/>
      <c r="D11379" s="39"/>
      <c r="E11379" s="39"/>
      <c r="F11379" s="41" t="str">
        <f aca="false">IF(A11379="","",MATCH(A11379,P_ID,1))</f>
        <v/>
      </c>
      <c r="G11379" s="41" t="str">
        <f aca="false">IF(A11379="","",INDEX(P_Svc,F11379))</f>
        <v/>
      </c>
      <c r="H11379" s="41" t="str">
        <f aca="false">IF(A11379="","",INDEX(P_Zone,F11379))</f>
        <v/>
      </c>
      <c r="I11379" s="41" t="str">
        <f aca="false">IF(A11379="","",IF(D11379="Delivered",IF(B11379&lt;=INDEX(P_Due,F11379),1,0),0))</f>
        <v/>
      </c>
    </row>
    <row r="11380" customFormat="false" ht="15" hidden="false" customHeight="false" outlineLevel="0" collapsed="false">
      <c r="A11380" s="37"/>
      <c r="B11380" s="38"/>
      <c r="C11380" s="39"/>
      <c r="D11380" s="39"/>
      <c r="E11380" s="39"/>
      <c r="F11380" s="41" t="str">
        <f aca="false">IF(A11380="","",MATCH(A11380,P_ID,1))</f>
        <v/>
      </c>
      <c r="G11380" s="41" t="str">
        <f aca="false">IF(A11380="","",INDEX(P_Svc,F11380))</f>
        <v/>
      </c>
      <c r="H11380" s="41" t="str">
        <f aca="false">IF(A11380="","",INDEX(P_Zone,F11380))</f>
        <v/>
      </c>
      <c r="I11380" s="41" t="str">
        <f aca="false">IF(A11380="","",IF(D11380="Delivered",IF(B11380&lt;=INDEX(P_Due,F11380),1,0),0))</f>
        <v/>
      </c>
    </row>
    <row r="11381" customFormat="false" ht="15" hidden="false" customHeight="false" outlineLevel="0" collapsed="false">
      <c r="A11381" s="37"/>
      <c r="B11381" s="38"/>
      <c r="C11381" s="39"/>
      <c r="D11381" s="39"/>
      <c r="E11381" s="39"/>
      <c r="F11381" s="41" t="str">
        <f aca="false">IF(A11381="","",MATCH(A11381,P_ID,1))</f>
        <v/>
      </c>
      <c r="G11381" s="41" t="str">
        <f aca="false">IF(A11381="","",INDEX(P_Svc,F11381))</f>
        <v/>
      </c>
      <c r="H11381" s="41" t="str">
        <f aca="false">IF(A11381="","",INDEX(P_Zone,F11381))</f>
        <v/>
      </c>
      <c r="I11381" s="41" t="str">
        <f aca="false">IF(A11381="","",IF(D11381="Delivered",IF(B11381&lt;=INDEX(P_Due,F11381),1,0),0))</f>
        <v/>
      </c>
    </row>
    <row r="11382" customFormat="false" ht="15" hidden="false" customHeight="false" outlineLevel="0" collapsed="false">
      <c r="A11382" s="37"/>
      <c r="B11382" s="38"/>
      <c r="C11382" s="39"/>
      <c r="D11382" s="39"/>
      <c r="E11382" s="39"/>
      <c r="F11382" s="41" t="str">
        <f aca="false">IF(A11382="","",MATCH(A11382,P_ID,1))</f>
        <v/>
      </c>
      <c r="G11382" s="41" t="str">
        <f aca="false">IF(A11382="","",INDEX(P_Svc,F11382))</f>
        <v/>
      </c>
      <c r="H11382" s="41" t="str">
        <f aca="false">IF(A11382="","",INDEX(P_Zone,F11382))</f>
        <v/>
      </c>
      <c r="I11382" s="41" t="str">
        <f aca="false">IF(A11382="","",IF(D11382="Delivered",IF(B11382&lt;=INDEX(P_Due,F11382),1,0),0))</f>
        <v/>
      </c>
    </row>
    <row r="11383" customFormat="false" ht="15" hidden="false" customHeight="false" outlineLevel="0" collapsed="false">
      <c r="A11383" s="37"/>
      <c r="B11383" s="38"/>
      <c r="C11383" s="39"/>
      <c r="D11383" s="39"/>
      <c r="E11383" s="39"/>
      <c r="F11383" s="41" t="str">
        <f aca="false">IF(A11383="","",MATCH(A11383,P_ID,1))</f>
        <v/>
      </c>
      <c r="G11383" s="41" t="str">
        <f aca="false">IF(A11383="","",INDEX(P_Svc,F11383))</f>
        <v/>
      </c>
      <c r="H11383" s="41" t="str">
        <f aca="false">IF(A11383="","",INDEX(P_Zone,F11383))</f>
        <v/>
      </c>
      <c r="I11383" s="41" t="str">
        <f aca="false">IF(A11383="","",IF(D11383="Delivered",IF(B11383&lt;=INDEX(P_Due,F11383),1,0),0))</f>
        <v/>
      </c>
    </row>
    <row r="11384" customFormat="false" ht="15" hidden="false" customHeight="false" outlineLevel="0" collapsed="false">
      <c r="A11384" s="37"/>
      <c r="B11384" s="38"/>
      <c r="C11384" s="39"/>
      <c r="D11384" s="39"/>
      <c r="E11384" s="39"/>
      <c r="F11384" s="41" t="str">
        <f aca="false">IF(A11384="","",MATCH(A11384,P_ID,1))</f>
        <v/>
      </c>
      <c r="G11384" s="41" t="str">
        <f aca="false">IF(A11384="","",INDEX(P_Svc,F11384))</f>
        <v/>
      </c>
      <c r="H11384" s="41" t="str">
        <f aca="false">IF(A11384="","",INDEX(P_Zone,F11384))</f>
        <v/>
      </c>
      <c r="I11384" s="41" t="str">
        <f aca="false">IF(A11384="","",IF(D11384="Delivered",IF(B11384&lt;=INDEX(P_Due,F11384),1,0),0))</f>
        <v/>
      </c>
    </row>
    <row r="11385" customFormat="false" ht="15" hidden="false" customHeight="false" outlineLevel="0" collapsed="false">
      <c r="A11385" s="37"/>
      <c r="B11385" s="38"/>
      <c r="C11385" s="39"/>
      <c r="D11385" s="39"/>
      <c r="E11385" s="39"/>
      <c r="F11385" s="41" t="str">
        <f aca="false">IF(A11385="","",MATCH(A11385,P_ID,1))</f>
        <v/>
      </c>
      <c r="G11385" s="41" t="str">
        <f aca="false">IF(A11385="","",INDEX(P_Svc,F11385))</f>
        <v/>
      </c>
      <c r="H11385" s="41" t="str">
        <f aca="false">IF(A11385="","",INDEX(P_Zone,F11385))</f>
        <v/>
      </c>
      <c r="I11385" s="41" t="str">
        <f aca="false">IF(A11385="","",IF(D11385="Delivered",IF(B11385&lt;=INDEX(P_Due,F11385),1,0),0))</f>
        <v/>
      </c>
    </row>
    <row r="11386" customFormat="false" ht="15" hidden="false" customHeight="false" outlineLevel="0" collapsed="false">
      <c r="A11386" s="37"/>
      <c r="B11386" s="38"/>
      <c r="C11386" s="39"/>
      <c r="D11386" s="39"/>
      <c r="E11386" s="39"/>
      <c r="F11386" s="41" t="str">
        <f aca="false">IF(A11386="","",MATCH(A11386,P_ID,1))</f>
        <v/>
      </c>
      <c r="G11386" s="41" t="str">
        <f aca="false">IF(A11386="","",INDEX(P_Svc,F11386))</f>
        <v/>
      </c>
      <c r="H11386" s="41" t="str">
        <f aca="false">IF(A11386="","",INDEX(P_Zone,F11386))</f>
        <v/>
      </c>
      <c r="I11386" s="41" t="str">
        <f aca="false">IF(A11386="","",IF(D11386="Delivered",IF(B11386&lt;=INDEX(P_Due,F11386),1,0),0))</f>
        <v/>
      </c>
    </row>
    <row r="11387" customFormat="false" ht="15" hidden="false" customHeight="false" outlineLevel="0" collapsed="false">
      <c r="A11387" s="37"/>
      <c r="B11387" s="38"/>
      <c r="C11387" s="39"/>
      <c r="D11387" s="39"/>
      <c r="E11387" s="39"/>
      <c r="F11387" s="41" t="str">
        <f aca="false">IF(A11387="","",MATCH(A11387,P_ID,1))</f>
        <v/>
      </c>
      <c r="G11387" s="41" t="str">
        <f aca="false">IF(A11387="","",INDEX(P_Svc,F11387))</f>
        <v/>
      </c>
      <c r="H11387" s="41" t="str">
        <f aca="false">IF(A11387="","",INDEX(P_Zone,F11387))</f>
        <v/>
      </c>
      <c r="I11387" s="41" t="str">
        <f aca="false">IF(A11387="","",IF(D11387="Delivered",IF(B11387&lt;=INDEX(P_Due,F11387),1,0),0))</f>
        <v/>
      </c>
    </row>
    <row r="11388" customFormat="false" ht="15" hidden="false" customHeight="false" outlineLevel="0" collapsed="false">
      <c r="A11388" s="37"/>
      <c r="B11388" s="38"/>
      <c r="C11388" s="39"/>
      <c r="D11388" s="39"/>
      <c r="E11388" s="39"/>
      <c r="F11388" s="41" t="str">
        <f aca="false">IF(A11388="","",MATCH(A11388,P_ID,1))</f>
        <v/>
      </c>
      <c r="G11388" s="41" t="str">
        <f aca="false">IF(A11388="","",INDEX(P_Svc,F11388))</f>
        <v/>
      </c>
      <c r="H11388" s="41" t="str">
        <f aca="false">IF(A11388="","",INDEX(P_Zone,F11388))</f>
        <v/>
      </c>
      <c r="I11388" s="41" t="str">
        <f aca="false">IF(A11388="","",IF(D11388="Delivered",IF(B11388&lt;=INDEX(P_Due,F11388),1,0),0))</f>
        <v/>
      </c>
    </row>
    <row r="11389" customFormat="false" ht="15" hidden="false" customHeight="false" outlineLevel="0" collapsed="false">
      <c r="A11389" s="37"/>
      <c r="B11389" s="38"/>
      <c r="C11389" s="39"/>
      <c r="D11389" s="39"/>
      <c r="E11389" s="39"/>
      <c r="F11389" s="41" t="str">
        <f aca="false">IF(A11389="","",MATCH(A11389,P_ID,1))</f>
        <v/>
      </c>
      <c r="G11389" s="41" t="str">
        <f aca="false">IF(A11389="","",INDEX(P_Svc,F11389))</f>
        <v/>
      </c>
      <c r="H11389" s="41" t="str">
        <f aca="false">IF(A11389="","",INDEX(P_Zone,F11389))</f>
        <v/>
      </c>
      <c r="I11389" s="41" t="str">
        <f aca="false">IF(A11389="","",IF(D11389="Delivered",IF(B11389&lt;=INDEX(P_Due,F11389),1,0),0))</f>
        <v/>
      </c>
    </row>
    <row r="11390" customFormat="false" ht="15" hidden="false" customHeight="false" outlineLevel="0" collapsed="false">
      <c r="A11390" s="37"/>
      <c r="B11390" s="38"/>
      <c r="C11390" s="39"/>
      <c r="D11390" s="39"/>
      <c r="E11390" s="39"/>
      <c r="F11390" s="41" t="str">
        <f aca="false">IF(A11390="","",MATCH(A11390,P_ID,1))</f>
        <v/>
      </c>
      <c r="G11390" s="41" t="str">
        <f aca="false">IF(A11390="","",INDEX(P_Svc,F11390))</f>
        <v/>
      </c>
      <c r="H11390" s="41" t="str">
        <f aca="false">IF(A11390="","",INDEX(P_Zone,F11390))</f>
        <v/>
      </c>
      <c r="I11390" s="41" t="str">
        <f aca="false">IF(A11390="","",IF(D11390="Delivered",IF(B11390&lt;=INDEX(P_Due,F11390),1,0),0))</f>
        <v/>
      </c>
    </row>
    <row r="11391" customFormat="false" ht="15" hidden="false" customHeight="false" outlineLevel="0" collapsed="false">
      <c r="A11391" s="37"/>
      <c r="B11391" s="38"/>
      <c r="C11391" s="39"/>
      <c r="D11391" s="39"/>
      <c r="E11391" s="39"/>
      <c r="F11391" s="41" t="str">
        <f aca="false">IF(A11391="","",MATCH(A11391,P_ID,1))</f>
        <v/>
      </c>
      <c r="G11391" s="41" t="str">
        <f aca="false">IF(A11391="","",INDEX(P_Svc,F11391))</f>
        <v/>
      </c>
      <c r="H11391" s="41" t="str">
        <f aca="false">IF(A11391="","",INDEX(P_Zone,F11391))</f>
        <v/>
      </c>
      <c r="I11391" s="41" t="str">
        <f aca="false">IF(A11391="","",IF(D11391="Delivered",IF(B11391&lt;=INDEX(P_Due,F11391),1,0),0))</f>
        <v/>
      </c>
    </row>
    <row r="11392" customFormat="false" ht="15" hidden="false" customHeight="false" outlineLevel="0" collapsed="false">
      <c r="A11392" s="37"/>
      <c r="B11392" s="38"/>
      <c r="C11392" s="39"/>
      <c r="D11392" s="39"/>
      <c r="E11392" s="39"/>
      <c r="F11392" s="41" t="str">
        <f aca="false">IF(A11392="","",MATCH(A11392,P_ID,1))</f>
        <v/>
      </c>
      <c r="G11392" s="41" t="str">
        <f aca="false">IF(A11392="","",INDEX(P_Svc,F11392))</f>
        <v/>
      </c>
      <c r="H11392" s="41" t="str">
        <f aca="false">IF(A11392="","",INDEX(P_Zone,F11392))</f>
        <v/>
      </c>
      <c r="I11392" s="41" t="str">
        <f aca="false">IF(A11392="","",IF(D11392="Delivered",IF(B11392&lt;=INDEX(P_Due,F11392),1,0),0))</f>
        <v/>
      </c>
    </row>
    <row r="11393" customFormat="false" ht="15" hidden="false" customHeight="false" outlineLevel="0" collapsed="false">
      <c r="A11393" s="37"/>
      <c r="B11393" s="38"/>
      <c r="C11393" s="39"/>
      <c r="D11393" s="39"/>
      <c r="E11393" s="39"/>
      <c r="F11393" s="41" t="str">
        <f aca="false">IF(A11393="","",MATCH(A11393,P_ID,1))</f>
        <v/>
      </c>
      <c r="G11393" s="41" t="str">
        <f aca="false">IF(A11393="","",INDEX(P_Svc,F11393))</f>
        <v/>
      </c>
      <c r="H11393" s="41" t="str">
        <f aca="false">IF(A11393="","",INDEX(P_Zone,F11393))</f>
        <v/>
      </c>
      <c r="I11393" s="41" t="str">
        <f aca="false">IF(A11393="","",IF(D11393="Delivered",IF(B11393&lt;=INDEX(P_Due,F11393),1,0),0))</f>
        <v/>
      </c>
    </row>
    <row r="11394" customFormat="false" ht="15" hidden="false" customHeight="false" outlineLevel="0" collapsed="false">
      <c r="A11394" s="37"/>
      <c r="B11394" s="38"/>
      <c r="C11394" s="39"/>
      <c r="D11394" s="39"/>
      <c r="E11394" s="39"/>
      <c r="F11394" s="41" t="str">
        <f aca="false">IF(A11394="","",MATCH(A11394,P_ID,1))</f>
        <v/>
      </c>
      <c r="G11394" s="41" t="str">
        <f aca="false">IF(A11394="","",INDEX(P_Svc,F11394))</f>
        <v/>
      </c>
      <c r="H11394" s="41" t="str">
        <f aca="false">IF(A11394="","",INDEX(P_Zone,F11394))</f>
        <v/>
      </c>
      <c r="I11394" s="41" t="str">
        <f aca="false">IF(A11394="","",IF(D11394="Delivered",IF(B11394&lt;=INDEX(P_Due,F11394),1,0),0))</f>
        <v/>
      </c>
    </row>
    <row r="11395" customFormat="false" ht="15" hidden="false" customHeight="false" outlineLevel="0" collapsed="false">
      <c r="A11395" s="37"/>
      <c r="B11395" s="38"/>
      <c r="C11395" s="39"/>
      <c r="D11395" s="39"/>
      <c r="E11395" s="39"/>
      <c r="F11395" s="41" t="str">
        <f aca="false">IF(A11395="","",MATCH(A11395,P_ID,1))</f>
        <v/>
      </c>
      <c r="G11395" s="41" t="str">
        <f aca="false">IF(A11395="","",INDEX(P_Svc,F11395))</f>
        <v/>
      </c>
      <c r="H11395" s="41" t="str">
        <f aca="false">IF(A11395="","",INDEX(P_Zone,F11395))</f>
        <v/>
      </c>
      <c r="I11395" s="41" t="str">
        <f aca="false">IF(A11395="","",IF(D11395="Delivered",IF(B11395&lt;=INDEX(P_Due,F11395),1,0),0))</f>
        <v/>
      </c>
    </row>
    <row r="11396" customFormat="false" ht="15" hidden="false" customHeight="false" outlineLevel="0" collapsed="false">
      <c r="A11396" s="37"/>
      <c r="B11396" s="38"/>
      <c r="C11396" s="39"/>
      <c r="D11396" s="39"/>
      <c r="E11396" s="39"/>
      <c r="F11396" s="41" t="str">
        <f aca="false">IF(A11396="","",MATCH(A11396,P_ID,1))</f>
        <v/>
      </c>
      <c r="G11396" s="41" t="str">
        <f aca="false">IF(A11396="","",INDEX(P_Svc,F11396))</f>
        <v/>
      </c>
      <c r="H11396" s="41" t="str">
        <f aca="false">IF(A11396="","",INDEX(P_Zone,F11396))</f>
        <v/>
      </c>
      <c r="I11396" s="41" t="str">
        <f aca="false">IF(A11396="","",IF(D11396="Delivered",IF(B11396&lt;=INDEX(P_Due,F11396),1,0),0))</f>
        <v/>
      </c>
    </row>
    <row r="11397" customFormat="false" ht="15" hidden="false" customHeight="false" outlineLevel="0" collapsed="false">
      <c r="A11397" s="37"/>
      <c r="B11397" s="38"/>
      <c r="C11397" s="39"/>
      <c r="D11397" s="39"/>
      <c r="E11397" s="39"/>
      <c r="F11397" s="41" t="str">
        <f aca="false">IF(A11397="","",MATCH(A11397,P_ID,1))</f>
        <v/>
      </c>
      <c r="G11397" s="41" t="str">
        <f aca="false">IF(A11397="","",INDEX(P_Svc,F11397))</f>
        <v/>
      </c>
      <c r="H11397" s="41" t="str">
        <f aca="false">IF(A11397="","",INDEX(P_Zone,F11397))</f>
        <v/>
      </c>
      <c r="I11397" s="41" t="str">
        <f aca="false">IF(A11397="","",IF(D11397="Delivered",IF(B11397&lt;=INDEX(P_Due,F11397),1,0),0))</f>
        <v/>
      </c>
    </row>
    <row r="11398" customFormat="false" ht="15" hidden="false" customHeight="false" outlineLevel="0" collapsed="false">
      <c r="A11398" s="37"/>
      <c r="B11398" s="38"/>
      <c r="C11398" s="39"/>
      <c r="D11398" s="39"/>
      <c r="E11398" s="39"/>
      <c r="F11398" s="41" t="str">
        <f aca="false">IF(A11398="","",MATCH(A11398,P_ID,1))</f>
        <v/>
      </c>
      <c r="G11398" s="41" t="str">
        <f aca="false">IF(A11398="","",INDEX(P_Svc,F11398))</f>
        <v/>
      </c>
      <c r="H11398" s="41" t="str">
        <f aca="false">IF(A11398="","",INDEX(P_Zone,F11398))</f>
        <v/>
      </c>
      <c r="I11398" s="41" t="str">
        <f aca="false">IF(A11398="","",IF(D11398="Delivered",IF(B11398&lt;=INDEX(P_Due,F11398),1,0),0))</f>
        <v/>
      </c>
    </row>
    <row r="11399" customFormat="false" ht="15" hidden="false" customHeight="false" outlineLevel="0" collapsed="false">
      <c r="A11399" s="37"/>
      <c r="B11399" s="38"/>
      <c r="C11399" s="39"/>
      <c r="D11399" s="39"/>
      <c r="E11399" s="39"/>
      <c r="F11399" s="41" t="str">
        <f aca="false">IF(A11399="","",MATCH(A11399,P_ID,1))</f>
        <v/>
      </c>
      <c r="G11399" s="41" t="str">
        <f aca="false">IF(A11399="","",INDEX(P_Svc,F11399))</f>
        <v/>
      </c>
      <c r="H11399" s="41" t="str">
        <f aca="false">IF(A11399="","",INDEX(P_Zone,F11399))</f>
        <v/>
      </c>
      <c r="I11399" s="41" t="str">
        <f aca="false">IF(A11399="","",IF(D11399="Delivered",IF(B11399&lt;=INDEX(P_Due,F11399),1,0),0))</f>
        <v/>
      </c>
    </row>
    <row r="11400" customFormat="false" ht="15" hidden="false" customHeight="false" outlineLevel="0" collapsed="false">
      <c r="A11400" s="37"/>
      <c r="B11400" s="38"/>
      <c r="C11400" s="39"/>
      <c r="D11400" s="39"/>
      <c r="E11400" s="39"/>
      <c r="F11400" s="41" t="str">
        <f aca="false">IF(A11400="","",MATCH(A11400,P_ID,1))</f>
        <v/>
      </c>
      <c r="G11400" s="41" t="str">
        <f aca="false">IF(A11400="","",INDEX(P_Svc,F11400))</f>
        <v/>
      </c>
      <c r="H11400" s="41" t="str">
        <f aca="false">IF(A11400="","",INDEX(P_Zone,F11400))</f>
        <v/>
      </c>
      <c r="I11400" s="41" t="str">
        <f aca="false">IF(A11400="","",IF(D11400="Delivered",IF(B11400&lt;=INDEX(P_Due,F11400),1,0),0))</f>
        <v/>
      </c>
    </row>
    <row r="11401" customFormat="false" ht="15" hidden="false" customHeight="false" outlineLevel="0" collapsed="false">
      <c r="A11401" s="37"/>
      <c r="B11401" s="38"/>
      <c r="C11401" s="39"/>
      <c r="D11401" s="39"/>
      <c r="E11401" s="39"/>
      <c r="F11401" s="41" t="str">
        <f aca="false">IF(A11401="","",MATCH(A11401,P_ID,1))</f>
        <v/>
      </c>
      <c r="G11401" s="41" t="str">
        <f aca="false">IF(A11401="","",INDEX(P_Svc,F11401))</f>
        <v/>
      </c>
      <c r="H11401" s="41" t="str">
        <f aca="false">IF(A11401="","",INDEX(P_Zone,F11401))</f>
        <v/>
      </c>
      <c r="I11401" s="41" t="str">
        <f aca="false">IF(A11401="","",IF(D11401="Delivered",IF(B11401&lt;=INDEX(P_Due,F11401),1,0),0))</f>
        <v/>
      </c>
    </row>
    <row r="11402" customFormat="false" ht="15" hidden="false" customHeight="false" outlineLevel="0" collapsed="false">
      <c r="A11402" s="37"/>
      <c r="B11402" s="38"/>
      <c r="C11402" s="39"/>
      <c r="D11402" s="39"/>
      <c r="E11402" s="39"/>
      <c r="F11402" s="41" t="str">
        <f aca="false">IF(A11402="","",MATCH(A11402,P_ID,1))</f>
        <v/>
      </c>
      <c r="G11402" s="41" t="str">
        <f aca="false">IF(A11402="","",INDEX(P_Svc,F11402))</f>
        <v/>
      </c>
      <c r="H11402" s="41" t="str">
        <f aca="false">IF(A11402="","",INDEX(P_Zone,F11402))</f>
        <v/>
      </c>
      <c r="I11402" s="41" t="str">
        <f aca="false">IF(A11402="","",IF(D11402="Delivered",IF(B11402&lt;=INDEX(P_Due,F11402),1,0),0))</f>
        <v/>
      </c>
    </row>
    <row r="11403" customFormat="false" ht="15" hidden="false" customHeight="false" outlineLevel="0" collapsed="false">
      <c r="A11403" s="37"/>
      <c r="B11403" s="38"/>
      <c r="C11403" s="39"/>
      <c r="D11403" s="39"/>
      <c r="E11403" s="39"/>
      <c r="F11403" s="41" t="str">
        <f aca="false">IF(A11403="","",MATCH(A11403,P_ID,1))</f>
        <v/>
      </c>
      <c r="G11403" s="41" t="str">
        <f aca="false">IF(A11403="","",INDEX(P_Svc,F11403))</f>
        <v/>
      </c>
      <c r="H11403" s="41" t="str">
        <f aca="false">IF(A11403="","",INDEX(P_Zone,F11403))</f>
        <v/>
      </c>
      <c r="I11403" s="41" t="str">
        <f aca="false">IF(A11403="","",IF(D11403="Delivered",IF(B11403&lt;=INDEX(P_Due,F11403),1,0),0))</f>
        <v/>
      </c>
    </row>
    <row r="11404" customFormat="false" ht="15" hidden="false" customHeight="false" outlineLevel="0" collapsed="false">
      <c r="A11404" s="37"/>
      <c r="B11404" s="38"/>
      <c r="C11404" s="39"/>
      <c r="D11404" s="39"/>
      <c r="E11404" s="39"/>
      <c r="F11404" s="41" t="str">
        <f aca="false">IF(A11404="","",MATCH(A11404,P_ID,1))</f>
        <v/>
      </c>
      <c r="G11404" s="41" t="str">
        <f aca="false">IF(A11404="","",INDEX(P_Svc,F11404))</f>
        <v/>
      </c>
      <c r="H11404" s="41" t="str">
        <f aca="false">IF(A11404="","",INDEX(P_Zone,F11404))</f>
        <v/>
      </c>
      <c r="I11404" s="41" t="str">
        <f aca="false">IF(A11404="","",IF(D11404="Delivered",IF(B11404&lt;=INDEX(P_Due,F11404),1,0),0))</f>
        <v/>
      </c>
    </row>
    <row r="11405" customFormat="false" ht="15" hidden="false" customHeight="false" outlineLevel="0" collapsed="false">
      <c r="A11405" s="37"/>
      <c r="B11405" s="38"/>
      <c r="C11405" s="39"/>
      <c r="D11405" s="39"/>
      <c r="E11405" s="39"/>
      <c r="F11405" s="41" t="str">
        <f aca="false">IF(A11405="","",MATCH(A11405,P_ID,1))</f>
        <v/>
      </c>
      <c r="G11405" s="41" t="str">
        <f aca="false">IF(A11405="","",INDEX(P_Svc,F11405))</f>
        <v/>
      </c>
      <c r="H11405" s="41" t="str">
        <f aca="false">IF(A11405="","",INDEX(P_Zone,F11405))</f>
        <v/>
      </c>
      <c r="I11405" s="41" t="str">
        <f aca="false">IF(A11405="","",IF(D11405="Delivered",IF(B11405&lt;=INDEX(P_Due,F11405),1,0),0))</f>
        <v/>
      </c>
    </row>
    <row r="11406" customFormat="false" ht="15" hidden="false" customHeight="false" outlineLevel="0" collapsed="false">
      <c r="A11406" s="37"/>
      <c r="B11406" s="38"/>
      <c r="C11406" s="39"/>
      <c r="D11406" s="39"/>
      <c r="E11406" s="39"/>
      <c r="F11406" s="41" t="str">
        <f aca="false">IF(A11406="","",MATCH(A11406,P_ID,1))</f>
        <v/>
      </c>
      <c r="G11406" s="41" t="str">
        <f aca="false">IF(A11406="","",INDEX(P_Svc,F11406))</f>
        <v/>
      </c>
      <c r="H11406" s="41" t="str">
        <f aca="false">IF(A11406="","",INDEX(P_Zone,F11406))</f>
        <v/>
      </c>
      <c r="I11406" s="41" t="str">
        <f aca="false">IF(A11406="","",IF(D11406="Delivered",IF(B11406&lt;=INDEX(P_Due,F11406),1,0),0))</f>
        <v/>
      </c>
    </row>
    <row r="11407" customFormat="false" ht="15" hidden="false" customHeight="false" outlineLevel="0" collapsed="false">
      <c r="A11407" s="37"/>
      <c r="B11407" s="38"/>
      <c r="C11407" s="39"/>
      <c r="D11407" s="39"/>
      <c r="E11407" s="39"/>
      <c r="F11407" s="41" t="str">
        <f aca="false">IF(A11407="","",MATCH(A11407,P_ID,1))</f>
        <v/>
      </c>
      <c r="G11407" s="41" t="str">
        <f aca="false">IF(A11407="","",INDEX(P_Svc,F11407))</f>
        <v/>
      </c>
      <c r="H11407" s="41" t="str">
        <f aca="false">IF(A11407="","",INDEX(P_Zone,F11407))</f>
        <v/>
      </c>
      <c r="I11407" s="41" t="str">
        <f aca="false">IF(A11407="","",IF(D11407="Delivered",IF(B11407&lt;=INDEX(P_Due,F11407),1,0),0))</f>
        <v/>
      </c>
    </row>
    <row r="11408" customFormat="false" ht="15" hidden="false" customHeight="false" outlineLevel="0" collapsed="false">
      <c r="A11408" s="37"/>
      <c r="B11408" s="38"/>
      <c r="C11408" s="39"/>
      <c r="D11408" s="39"/>
      <c r="E11408" s="39"/>
      <c r="F11408" s="41" t="str">
        <f aca="false">IF(A11408="","",MATCH(A11408,P_ID,1))</f>
        <v/>
      </c>
      <c r="G11408" s="41" t="str">
        <f aca="false">IF(A11408="","",INDEX(P_Svc,F11408))</f>
        <v/>
      </c>
      <c r="H11408" s="41" t="str">
        <f aca="false">IF(A11408="","",INDEX(P_Zone,F11408))</f>
        <v/>
      </c>
      <c r="I11408" s="41" t="str">
        <f aca="false">IF(A11408="","",IF(D11408="Delivered",IF(B11408&lt;=INDEX(P_Due,F11408),1,0),0))</f>
        <v/>
      </c>
    </row>
    <row r="11409" customFormat="false" ht="15" hidden="false" customHeight="false" outlineLevel="0" collapsed="false">
      <c r="A11409" s="37"/>
      <c r="B11409" s="38"/>
      <c r="C11409" s="39"/>
      <c r="D11409" s="39"/>
      <c r="E11409" s="39"/>
      <c r="F11409" s="41" t="str">
        <f aca="false">IF(A11409="","",MATCH(A11409,P_ID,1))</f>
        <v/>
      </c>
      <c r="G11409" s="41" t="str">
        <f aca="false">IF(A11409="","",INDEX(P_Svc,F11409))</f>
        <v/>
      </c>
      <c r="H11409" s="41" t="str">
        <f aca="false">IF(A11409="","",INDEX(P_Zone,F11409))</f>
        <v/>
      </c>
      <c r="I11409" s="41" t="str">
        <f aca="false">IF(A11409="","",IF(D11409="Delivered",IF(B11409&lt;=INDEX(P_Due,F11409),1,0),0))</f>
        <v/>
      </c>
    </row>
    <row r="11410" customFormat="false" ht="15" hidden="false" customHeight="false" outlineLevel="0" collapsed="false">
      <c r="A11410" s="37"/>
      <c r="B11410" s="38"/>
      <c r="C11410" s="39"/>
      <c r="D11410" s="39"/>
      <c r="E11410" s="39"/>
      <c r="F11410" s="41" t="str">
        <f aca="false">IF(A11410="","",MATCH(A11410,P_ID,1))</f>
        <v/>
      </c>
      <c r="G11410" s="41" t="str">
        <f aca="false">IF(A11410="","",INDEX(P_Svc,F11410))</f>
        <v/>
      </c>
      <c r="H11410" s="41" t="str">
        <f aca="false">IF(A11410="","",INDEX(P_Zone,F11410))</f>
        <v/>
      </c>
      <c r="I11410" s="41" t="str">
        <f aca="false">IF(A11410="","",IF(D11410="Delivered",IF(B11410&lt;=INDEX(P_Due,F11410),1,0),0))</f>
        <v/>
      </c>
    </row>
    <row r="11411" customFormat="false" ht="15" hidden="false" customHeight="false" outlineLevel="0" collapsed="false">
      <c r="A11411" s="37"/>
      <c r="B11411" s="38"/>
      <c r="C11411" s="39"/>
      <c r="D11411" s="39"/>
      <c r="E11411" s="39"/>
      <c r="F11411" s="41" t="str">
        <f aca="false">IF(A11411="","",MATCH(A11411,P_ID,1))</f>
        <v/>
      </c>
      <c r="G11411" s="41" t="str">
        <f aca="false">IF(A11411="","",INDEX(P_Svc,F11411))</f>
        <v/>
      </c>
      <c r="H11411" s="41" t="str">
        <f aca="false">IF(A11411="","",INDEX(P_Zone,F11411))</f>
        <v/>
      </c>
      <c r="I11411" s="41" t="str">
        <f aca="false">IF(A11411="","",IF(D11411="Delivered",IF(B11411&lt;=INDEX(P_Due,F11411),1,0),0))</f>
        <v/>
      </c>
    </row>
    <row r="11412" customFormat="false" ht="15" hidden="false" customHeight="false" outlineLevel="0" collapsed="false">
      <c r="A11412" s="37"/>
      <c r="B11412" s="38"/>
      <c r="C11412" s="39"/>
      <c r="D11412" s="39"/>
      <c r="E11412" s="39"/>
      <c r="F11412" s="41" t="str">
        <f aca="false">IF(A11412="","",MATCH(A11412,P_ID,1))</f>
        <v/>
      </c>
      <c r="G11412" s="41" t="str">
        <f aca="false">IF(A11412="","",INDEX(P_Svc,F11412))</f>
        <v/>
      </c>
      <c r="H11412" s="41" t="str">
        <f aca="false">IF(A11412="","",INDEX(P_Zone,F11412))</f>
        <v/>
      </c>
      <c r="I11412" s="41" t="str">
        <f aca="false">IF(A11412="","",IF(D11412="Delivered",IF(B11412&lt;=INDEX(P_Due,F11412),1,0),0))</f>
        <v/>
      </c>
    </row>
    <row r="11413" customFormat="false" ht="15" hidden="false" customHeight="false" outlineLevel="0" collapsed="false">
      <c r="A11413" s="37"/>
      <c r="B11413" s="38"/>
      <c r="C11413" s="39"/>
      <c r="D11413" s="39"/>
      <c r="E11413" s="39"/>
      <c r="F11413" s="41" t="str">
        <f aca="false">IF(A11413="","",MATCH(A11413,P_ID,1))</f>
        <v/>
      </c>
      <c r="G11413" s="41" t="str">
        <f aca="false">IF(A11413="","",INDEX(P_Svc,F11413))</f>
        <v/>
      </c>
      <c r="H11413" s="41" t="str">
        <f aca="false">IF(A11413="","",INDEX(P_Zone,F11413))</f>
        <v/>
      </c>
      <c r="I11413" s="41" t="str">
        <f aca="false">IF(A11413="","",IF(D11413="Delivered",IF(B11413&lt;=INDEX(P_Due,F11413),1,0),0))</f>
        <v/>
      </c>
    </row>
    <row r="11414" customFormat="false" ht="15" hidden="false" customHeight="false" outlineLevel="0" collapsed="false">
      <c r="A11414" s="37"/>
      <c r="B11414" s="38"/>
      <c r="C11414" s="39"/>
      <c r="D11414" s="39"/>
      <c r="E11414" s="39"/>
      <c r="F11414" s="41" t="str">
        <f aca="false">IF(A11414="","",MATCH(A11414,P_ID,1))</f>
        <v/>
      </c>
      <c r="G11414" s="41" t="str">
        <f aca="false">IF(A11414="","",INDEX(P_Svc,F11414))</f>
        <v/>
      </c>
      <c r="H11414" s="41" t="str">
        <f aca="false">IF(A11414="","",INDEX(P_Zone,F11414))</f>
        <v/>
      </c>
      <c r="I11414" s="41" t="str">
        <f aca="false">IF(A11414="","",IF(D11414="Delivered",IF(B11414&lt;=INDEX(P_Due,F11414),1,0),0))</f>
        <v/>
      </c>
    </row>
    <row r="11415" customFormat="false" ht="15" hidden="false" customHeight="false" outlineLevel="0" collapsed="false">
      <c r="A11415" s="37"/>
      <c r="B11415" s="38"/>
      <c r="C11415" s="39"/>
      <c r="D11415" s="39"/>
      <c r="E11415" s="39"/>
      <c r="F11415" s="41" t="str">
        <f aca="false">IF(A11415="","",MATCH(A11415,P_ID,1))</f>
        <v/>
      </c>
      <c r="G11415" s="41" t="str">
        <f aca="false">IF(A11415="","",INDEX(P_Svc,F11415))</f>
        <v/>
      </c>
      <c r="H11415" s="41" t="str">
        <f aca="false">IF(A11415="","",INDEX(P_Zone,F11415))</f>
        <v/>
      </c>
      <c r="I11415" s="41" t="str">
        <f aca="false">IF(A11415="","",IF(D11415="Delivered",IF(B11415&lt;=INDEX(P_Due,F11415),1,0),0))</f>
        <v/>
      </c>
    </row>
    <row r="11416" customFormat="false" ht="15" hidden="false" customHeight="false" outlineLevel="0" collapsed="false">
      <c r="A11416" s="37"/>
      <c r="B11416" s="38"/>
      <c r="C11416" s="39"/>
      <c r="D11416" s="39"/>
      <c r="E11416" s="39"/>
      <c r="F11416" s="41" t="str">
        <f aca="false">IF(A11416="","",MATCH(A11416,P_ID,1))</f>
        <v/>
      </c>
      <c r="G11416" s="41" t="str">
        <f aca="false">IF(A11416="","",INDEX(P_Svc,F11416))</f>
        <v/>
      </c>
      <c r="H11416" s="41" t="str">
        <f aca="false">IF(A11416="","",INDEX(P_Zone,F11416))</f>
        <v/>
      </c>
      <c r="I11416" s="41" t="str">
        <f aca="false">IF(A11416="","",IF(D11416="Delivered",IF(B11416&lt;=INDEX(P_Due,F11416),1,0),0))</f>
        <v/>
      </c>
    </row>
    <row r="11417" customFormat="false" ht="15" hidden="false" customHeight="false" outlineLevel="0" collapsed="false">
      <c r="A11417" s="37"/>
      <c r="B11417" s="38"/>
      <c r="C11417" s="39"/>
      <c r="D11417" s="39"/>
      <c r="E11417" s="39"/>
      <c r="F11417" s="41" t="str">
        <f aca="false">IF(A11417="","",MATCH(A11417,P_ID,1))</f>
        <v/>
      </c>
      <c r="G11417" s="41" t="str">
        <f aca="false">IF(A11417="","",INDEX(P_Svc,F11417))</f>
        <v/>
      </c>
      <c r="H11417" s="41" t="str">
        <f aca="false">IF(A11417="","",INDEX(P_Zone,F11417))</f>
        <v/>
      </c>
      <c r="I11417" s="41" t="str">
        <f aca="false">IF(A11417="","",IF(D11417="Delivered",IF(B11417&lt;=INDEX(P_Due,F11417),1,0),0))</f>
        <v/>
      </c>
    </row>
    <row r="11418" customFormat="false" ht="15" hidden="false" customHeight="false" outlineLevel="0" collapsed="false">
      <c r="A11418" s="37"/>
      <c r="B11418" s="38"/>
      <c r="C11418" s="39"/>
      <c r="D11418" s="39"/>
      <c r="E11418" s="39"/>
      <c r="F11418" s="41" t="str">
        <f aca="false">IF(A11418="","",MATCH(A11418,P_ID,1))</f>
        <v/>
      </c>
      <c r="G11418" s="41" t="str">
        <f aca="false">IF(A11418="","",INDEX(P_Svc,F11418))</f>
        <v/>
      </c>
      <c r="H11418" s="41" t="str">
        <f aca="false">IF(A11418="","",INDEX(P_Zone,F11418))</f>
        <v/>
      </c>
      <c r="I11418" s="41" t="str">
        <f aca="false">IF(A11418="","",IF(D11418="Delivered",IF(B11418&lt;=INDEX(P_Due,F11418),1,0),0))</f>
        <v/>
      </c>
    </row>
    <row r="11419" customFormat="false" ht="15" hidden="false" customHeight="false" outlineLevel="0" collapsed="false">
      <c r="A11419" s="37"/>
      <c r="B11419" s="38"/>
      <c r="C11419" s="39"/>
      <c r="D11419" s="39"/>
      <c r="E11419" s="39"/>
      <c r="F11419" s="41" t="str">
        <f aca="false">IF(A11419="","",MATCH(A11419,P_ID,1))</f>
        <v/>
      </c>
      <c r="G11419" s="41" t="str">
        <f aca="false">IF(A11419="","",INDEX(P_Svc,F11419))</f>
        <v/>
      </c>
      <c r="H11419" s="41" t="str">
        <f aca="false">IF(A11419="","",INDEX(P_Zone,F11419))</f>
        <v/>
      </c>
      <c r="I11419" s="41" t="str">
        <f aca="false">IF(A11419="","",IF(D11419="Delivered",IF(B11419&lt;=INDEX(P_Due,F11419),1,0),0))</f>
        <v/>
      </c>
    </row>
    <row r="11420" customFormat="false" ht="15" hidden="false" customHeight="false" outlineLevel="0" collapsed="false">
      <c r="A11420" s="37"/>
      <c r="B11420" s="38"/>
      <c r="C11420" s="39"/>
      <c r="D11420" s="39"/>
      <c r="E11420" s="39"/>
      <c r="F11420" s="41" t="str">
        <f aca="false">IF(A11420="","",MATCH(A11420,P_ID,1))</f>
        <v/>
      </c>
      <c r="G11420" s="41" t="str">
        <f aca="false">IF(A11420="","",INDEX(P_Svc,F11420))</f>
        <v/>
      </c>
      <c r="H11420" s="41" t="str">
        <f aca="false">IF(A11420="","",INDEX(P_Zone,F11420))</f>
        <v/>
      </c>
      <c r="I11420" s="41" t="str">
        <f aca="false">IF(A11420="","",IF(D11420="Delivered",IF(B11420&lt;=INDEX(P_Due,F11420),1,0),0))</f>
        <v/>
      </c>
    </row>
    <row r="11421" customFormat="false" ht="15" hidden="false" customHeight="false" outlineLevel="0" collapsed="false">
      <c r="A11421" s="37"/>
      <c r="B11421" s="38"/>
      <c r="C11421" s="39"/>
      <c r="D11421" s="39"/>
      <c r="E11421" s="39"/>
      <c r="F11421" s="41" t="str">
        <f aca="false">IF(A11421="","",MATCH(A11421,P_ID,1))</f>
        <v/>
      </c>
      <c r="G11421" s="41" t="str">
        <f aca="false">IF(A11421="","",INDEX(P_Svc,F11421))</f>
        <v/>
      </c>
      <c r="H11421" s="41" t="str">
        <f aca="false">IF(A11421="","",INDEX(P_Zone,F11421))</f>
        <v/>
      </c>
      <c r="I11421" s="41" t="str">
        <f aca="false">IF(A11421="","",IF(D11421="Delivered",IF(B11421&lt;=INDEX(P_Due,F11421),1,0),0))</f>
        <v/>
      </c>
    </row>
    <row r="11422" customFormat="false" ht="15" hidden="false" customHeight="false" outlineLevel="0" collapsed="false">
      <c r="A11422" s="37"/>
      <c r="B11422" s="38"/>
      <c r="C11422" s="39"/>
      <c r="D11422" s="39"/>
      <c r="E11422" s="39"/>
      <c r="F11422" s="41" t="str">
        <f aca="false">IF(A11422="","",MATCH(A11422,P_ID,1))</f>
        <v/>
      </c>
      <c r="G11422" s="41" t="str">
        <f aca="false">IF(A11422="","",INDEX(P_Svc,F11422))</f>
        <v/>
      </c>
      <c r="H11422" s="41" t="str">
        <f aca="false">IF(A11422="","",INDEX(P_Zone,F11422))</f>
        <v/>
      </c>
      <c r="I11422" s="41" t="str">
        <f aca="false">IF(A11422="","",IF(D11422="Delivered",IF(B11422&lt;=INDEX(P_Due,F11422),1,0),0))</f>
        <v/>
      </c>
    </row>
    <row r="11423" customFormat="false" ht="15" hidden="false" customHeight="false" outlineLevel="0" collapsed="false">
      <c r="A11423" s="37"/>
      <c r="B11423" s="38"/>
      <c r="C11423" s="39"/>
      <c r="D11423" s="39"/>
      <c r="E11423" s="39"/>
      <c r="F11423" s="41" t="str">
        <f aca="false">IF(A11423="","",MATCH(A11423,P_ID,1))</f>
        <v/>
      </c>
      <c r="G11423" s="41" t="str">
        <f aca="false">IF(A11423="","",INDEX(P_Svc,F11423))</f>
        <v/>
      </c>
      <c r="H11423" s="41" t="str">
        <f aca="false">IF(A11423="","",INDEX(P_Zone,F11423))</f>
        <v/>
      </c>
      <c r="I11423" s="41" t="str">
        <f aca="false">IF(A11423="","",IF(D11423="Delivered",IF(B11423&lt;=INDEX(P_Due,F11423),1,0),0))</f>
        <v/>
      </c>
    </row>
    <row r="11424" customFormat="false" ht="15" hidden="false" customHeight="false" outlineLevel="0" collapsed="false">
      <c r="A11424" s="37"/>
      <c r="B11424" s="38"/>
      <c r="C11424" s="39"/>
      <c r="D11424" s="39"/>
      <c r="E11424" s="39"/>
      <c r="F11424" s="41" t="str">
        <f aca="false">IF(A11424="","",MATCH(A11424,P_ID,1))</f>
        <v/>
      </c>
      <c r="G11424" s="41" t="str">
        <f aca="false">IF(A11424="","",INDEX(P_Svc,F11424))</f>
        <v/>
      </c>
      <c r="H11424" s="41" t="str">
        <f aca="false">IF(A11424="","",INDEX(P_Zone,F11424))</f>
        <v/>
      </c>
      <c r="I11424" s="41" t="str">
        <f aca="false">IF(A11424="","",IF(D11424="Delivered",IF(B11424&lt;=INDEX(P_Due,F11424),1,0),0))</f>
        <v/>
      </c>
    </row>
    <row r="11425" customFormat="false" ht="15" hidden="false" customHeight="false" outlineLevel="0" collapsed="false">
      <c r="A11425" s="37"/>
      <c r="B11425" s="38"/>
      <c r="C11425" s="39"/>
      <c r="D11425" s="39"/>
      <c r="E11425" s="39"/>
      <c r="F11425" s="41" t="str">
        <f aca="false">IF(A11425="","",MATCH(A11425,P_ID,1))</f>
        <v/>
      </c>
      <c r="G11425" s="41" t="str">
        <f aca="false">IF(A11425="","",INDEX(P_Svc,F11425))</f>
        <v/>
      </c>
      <c r="H11425" s="41" t="str">
        <f aca="false">IF(A11425="","",INDEX(P_Zone,F11425))</f>
        <v/>
      </c>
      <c r="I11425" s="41" t="str">
        <f aca="false">IF(A11425="","",IF(D11425="Delivered",IF(B11425&lt;=INDEX(P_Due,F11425),1,0),0))</f>
        <v/>
      </c>
    </row>
    <row r="11426" customFormat="false" ht="15" hidden="false" customHeight="false" outlineLevel="0" collapsed="false">
      <c r="A11426" s="37"/>
      <c r="B11426" s="38"/>
      <c r="C11426" s="39"/>
      <c r="D11426" s="39"/>
      <c r="E11426" s="39"/>
      <c r="F11426" s="41" t="str">
        <f aca="false">IF(A11426="","",MATCH(A11426,P_ID,1))</f>
        <v/>
      </c>
      <c r="G11426" s="41" t="str">
        <f aca="false">IF(A11426="","",INDEX(P_Svc,F11426))</f>
        <v/>
      </c>
      <c r="H11426" s="41" t="str">
        <f aca="false">IF(A11426="","",INDEX(P_Zone,F11426))</f>
        <v/>
      </c>
      <c r="I11426" s="41" t="str">
        <f aca="false">IF(A11426="","",IF(D11426="Delivered",IF(B11426&lt;=INDEX(P_Due,F11426),1,0),0))</f>
        <v/>
      </c>
    </row>
    <row r="11427" customFormat="false" ht="15" hidden="false" customHeight="false" outlineLevel="0" collapsed="false">
      <c r="A11427" s="37"/>
      <c r="B11427" s="38"/>
      <c r="C11427" s="39"/>
      <c r="D11427" s="39"/>
      <c r="E11427" s="39"/>
      <c r="F11427" s="41" t="str">
        <f aca="false">IF(A11427="","",MATCH(A11427,P_ID,1))</f>
        <v/>
      </c>
      <c r="G11427" s="41" t="str">
        <f aca="false">IF(A11427="","",INDEX(P_Svc,F11427))</f>
        <v/>
      </c>
      <c r="H11427" s="41" t="str">
        <f aca="false">IF(A11427="","",INDEX(P_Zone,F11427))</f>
        <v/>
      </c>
      <c r="I11427" s="41" t="str">
        <f aca="false">IF(A11427="","",IF(D11427="Delivered",IF(B11427&lt;=INDEX(P_Due,F11427),1,0),0))</f>
        <v/>
      </c>
    </row>
    <row r="11428" customFormat="false" ht="15" hidden="false" customHeight="false" outlineLevel="0" collapsed="false">
      <c r="A11428" s="37"/>
      <c r="B11428" s="38"/>
      <c r="C11428" s="39"/>
      <c r="D11428" s="39"/>
      <c r="E11428" s="39"/>
      <c r="F11428" s="41" t="str">
        <f aca="false">IF(A11428="","",MATCH(A11428,P_ID,1))</f>
        <v/>
      </c>
      <c r="G11428" s="41" t="str">
        <f aca="false">IF(A11428="","",INDEX(P_Svc,F11428))</f>
        <v/>
      </c>
      <c r="H11428" s="41" t="str">
        <f aca="false">IF(A11428="","",INDEX(P_Zone,F11428))</f>
        <v/>
      </c>
      <c r="I11428" s="41" t="str">
        <f aca="false">IF(A11428="","",IF(D11428="Delivered",IF(B11428&lt;=INDEX(P_Due,F11428),1,0),0))</f>
        <v/>
      </c>
    </row>
    <row r="11429" customFormat="false" ht="15" hidden="false" customHeight="false" outlineLevel="0" collapsed="false">
      <c r="A11429" s="37"/>
      <c r="B11429" s="38"/>
      <c r="C11429" s="39"/>
      <c r="D11429" s="39"/>
      <c r="E11429" s="39"/>
      <c r="F11429" s="41" t="str">
        <f aca="false">IF(A11429="","",MATCH(A11429,P_ID,1))</f>
        <v/>
      </c>
      <c r="G11429" s="41" t="str">
        <f aca="false">IF(A11429="","",INDEX(P_Svc,F11429))</f>
        <v/>
      </c>
      <c r="H11429" s="41" t="str">
        <f aca="false">IF(A11429="","",INDEX(P_Zone,F11429))</f>
        <v/>
      </c>
      <c r="I11429" s="41" t="str">
        <f aca="false">IF(A11429="","",IF(D11429="Delivered",IF(B11429&lt;=INDEX(P_Due,F11429),1,0),0))</f>
        <v/>
      </c>
    </row>
    <row r="11430" customFormat="false" ht="15" hidden="false" customHeight="false" outlineLevel="0" collapsed="false">
      <c r="A11430" s="37"/>
      <c r="B11430" s="38"/>
      <c r="C11430" s="39"/>
      <c r="D11430" s="39"/>
      <c r="E11430" s="39"/>
      <c r="F11430" s="41" t="str">
        <f aca="false">IF(A11430="","",MATCH(A11430,P_ID,1))</f>
        <v/>
      </c>
      <c r="G11430" s="41" t="str">
        <f aca="false">IF(A11430="","",INDEX(P_Svc,F11430))</f>
        <v/>
      </c>
      <c r="H11430" s="41" t="str">
        <f aca="false">IF(A11430="","",INDEX(P_Zone,F11430))</f>
        <v/>
      </c>
      <c r="I11430" s="41" t="str">
        <f aca="false">IF(A11430="","",IF(D11430="Delivered",IF(B11430&lt;=INDEX(P_Due,F11430),1,0),0))</f>
        <v/>
      </c>
    </row>
    <row r="11431" customFormat="false" ht="15" hidden="false" customHeight="false" outlineLevel="0" collapsed="false">
      <c r="A11431" s="37"/>
      <c r="B11431" s="38"/>
      <c r="C11431" s="39"/>
      <c r="D11431" s="39"/>
      <c r="E11431" s="39"/>
      <c r="F11431" s="41" t="str">
        <f aca="false">IF(A11431="","",MATCH(A11431,P_ID,1))</f>
        <v/>
      </c>
      <c r="G11431" s="41" t="str">
        <f aca="false">IF(A11431="","",INDEX(P_Svc,F11431))</f>
        <v/>
      </c>
      <c r="H11431" s="41" t="str">
        <f aca="false">IF(A11431="","",INDEX(P_Zone,F11431))</f>
        <v/>
      </c>
      <c r="I11431" s="41" t="str">
        <f aca="false">IF(A11431="","",IF(D11431="Delivered",IF(B11431&lt;=INDEX(P_Due,F11431),1,0),0))</f>
        <v/>
      </c>
    </row>
    <row r="11432" customFormat="false" ht="15" hidden="false" customHeight="false" outlineLevel="0" collapsed="false">
      <c r="A11432" s="37"/>
      <c r="B11432" s="38"/>
      <c r="C11432" s="39"/>
      <c r="D11432" s="39"/>
      <c r="E11432" s="39"/>
      <c r="F11432" s="41" t="str">
        <f aca="false">IF(A11432="","",MATCH(A11432,P_ID,1))</f>
        <v/>
      </c>
      <c r="G11432" s="41" t="str">
        <f aca="false">IF(A11432="","",INDEX(P_Svc,F11432))</f>
        <v/>
      </c>
      <c r="H11432" s="41" t="str">
        <f aca="false">IF(A11432="","",INDEX(P_Zone,F11432))</f>
        <v/>
      </c>
      <c r="I11432" s="41" t="str">
        <f aca="false">IF(A11432="","",IF(D11432="Delivered",IF(B11432&lt;=INDEX(P_Due,F11432),1,0),0))</f>
        <v/>
      </c>
    </row>
    <row r="11433" customFormat="false" ht="15" hidden="false" customHeight="false" outlineLevel="0" collapsed="false">
      <c r="A11433" s="37"/>
      <c r="B11433" s="38"/>
      <c r="C11433" s="39"/>
      <c r="D11433" s="39"/>
      <c r="E11433" s="39"/>
      <c r="F11433" s="41" t="str">
        <f aca="false">IF(A11433="","",MATCH(A11433,P_ID,1))</f>
        <v/>
      </c>
      <c r="G11433" s="41" t="str">
        <f aca="false">IF(A11433="","",INDEX(P_Svc,F11433))</f>
        <v/>
      </c>
      <c r="H11433" s="41" t="str">
        <f aca="false">IF(A11433="","",INDEX(P_Zone,F11433))</f>
        <v/>
      </c>
      <c r="I11433" s="41" t="str">
        <f aca="false">IF(A11433="","",IF(D11433="Delivered",IF(B11433&lt;=INDEX(P_Due,F11433),1,0),0))</f>
        <v/>
      </c>
    </row>
    <row r="11434" customFormat="false" ht="15" hidden="false" customHeight="false" outlineLevel="0" collapsed="false">
      <c r="A11434" s="37"/>
      <c r="B11434" s="38"/>
      <c r="C11434" s="39"/>
      <c r="D11434" s="39"/>
      <c r="E11434" s="39"/>
      <c r="F11434" s="41" t="str">
        <f aca="false">IF(A11434="","",MATCH(A11434,P_ID,1))</f>
        <v/>
      </c>
      <c r="G11434" s="41" t="str">
        <f aca="false">IF(A11434="","",INDEX(P_Svc,F11434))</f>
        <v/>
      </c>
      <c r="H11434" s="41" t="str">
        <f aca="false">IF(A11434="","",INDEX(P_Zone,F11434))</f>
        <v/>
      </c>
      <c r="I11434" s="41" t="str">
        <f aca="false">IF(A11434="","",IF(D11434="Delivered",IF(B11434&lt;=INDEX(P_Due,F11434),1,0),0))</f>
        <v/>
      </c>
    </row>
    <row r="11435" customFormat="false" ht="15" hidden="false" customHeight="false" outlineLevel="0" collapsed="false">
      <c r="A11435" s="37"/>
      <c r="B11435" s="38"/>
      <c r="C11435" s="39"/>
      <c r="D11435" s="39"/>
      <c r="E11435" s="39"/>
      <c r="F11435" s="41" t="str">
        <f aca="false">IF(A11435="","",MATCH(A11435,P_ID,1))</f>
        <v/>
      </c>
      <c r="G11435" s="41" t="str">
        <f aca="false">IF(A11435="","",INDEX(P_Svc,F11435))</f>
        <v/>
      </c>
      <c r="H11435" s="41" t="str">
        <f aca="false">IF(A11435="","",INDEX(P_Zone,F11435))</f>
        <v/>
      </c>
      <c r="I11435" s="41" t="str">
        <f aca="false">IF(A11435="","",IF(D11435="Delivered",IF(B11435&lt;=INDEX(P_Due,F11435),1,0),0))</f>
        <v/>
      </c>
    </row>
    <row r="11436" customFormat="false" ht="15" hidden="false" customHeight="false" outlineLevel="0" collapsed="false">
      <c r="A11436" s="37"/>
      <c r="B11436" s="38"/>
      <c r="C11436" s="39"/>
      <c r="D11436" s="39"/>
      <c r="E11436" s="39"/>
      <c r="F11436" s="41" t="str">
        <f aca="false">IF(A11436="","",MATCH(A11436,P_ID,1))</f>
        <v/>
      </c>
      <c r="G11436" s="41" t="str">
        <f aca="false">IF(A11436="","",INDEX(P_Svc,F11436))</f>
        <v/>
      </c>
      <c r="H11436" s="41" t="str">
        <f aca="false">IF(A11436="","",INDEX(P_Zone,F11436))</f>
        <v/>
      </c>
      <c r="I11436" s="41" t="str">
        <f aca="false">IF(A11436="","",IF(D11436="Delivered",IF(B11436&lt;=INDEX(P_Due,F11436),1,0),0))</f>
        <v/>
      </c>
    </row>
    <row r="11437" customFormat="false" ht="15" hidden="false" customHeight="false" outlineLevel="0" collapsed="false">
      <c r="A11437" s="37"/>
      <c r="B11437" s="38"/>
      <c r="C11437" s="39"/>
      <c r="D11437" s="39"/>
      <c r="E11437" s="39"/>
      <c r="F11437" s="41" t="str">
        <f aca="false">IF(A11437="","",MATCH(A11437,P_ID,1))</f>
        <v/>
      </c>
      <c r="G11437" s="41" t="str">
        <f aca="false">IF(A11437="","",INDEX(P_Svc,F11437))</f>
        <v/>
      </c>
      <c r="H11437" s="41" t="str">
        <f aca="false">IF(A11437="","",INDEX(P_Zone,F11437))</f>
        <v/>
      </c>
      <c r="I11437" s="41" t="str">
        <f aca="false">IF(A11437="","",IF(D11437="Delivered",IF(B11437&lt;=INDEX(P_Due,F11437),1,0),0))</f>
        <v/>
      </c>
    </row>
    <row r="11438" customFormat="false" ht="15" hidden="false" customHeight="false" outlineLevel="0" collapsed="false">
      <c r="A11438" s="37"/>
      <c r="B11438" s="38"/>
      <c r="C11438" s="39"/>
      <c r="D11438" s="39"/>
      <c r="E11438" s="39"/>
      <c r="F11438" s="41" t="str">
        <f aca="false">IF(A11438="","",MATCH(A11438,P_ID,1))</f>
        <v/>
      </c>
      <c r="G11438" s="41" t="str">
        <f aca="false">IF(A11438="","",INDEX(P_Svc,F11438))</f>
        <v/>
      </c>
      <c r="H11438" s="41" t="str">
        <f aca="false">IF(A11438="","",INDEX(P_Zone,F11438))</f>
        <v/>
      </c>
      <c r="I11438" s="41" t="str">
        <f aca="false">IF(A11438="","",IF(D11438="Delivered",IF(B11438&lt;=INDEX(P_Due,F11438),1,0),0))</f>
        <v/>
      </c>
    </row>
    <row r="11439" customFormat="false" ht="15" hidden="false" customHeight="false" outlineLevel="0" collapsed="false">
      <c r="A11439" s="37"/>
      <c r="B11439" s="38"/>
      <c r="C11439" s="39"/>
      <c r="D11439" s="39"/>
      <c r="E11439" s="39"/>
      <c r="F11439" s="41" t="str">
        <f aca="false">IF(A11439="","",MATCH(A11439,P_ID,1))</f>
        <v/>
      </c>
      <c r="G11439" s="41" t="str">
        <f aca="false">IF(A11439="","",INDEX(P_Svc,F11439))</f>
        <v/>
      </c>
      <c r="H11439" s="41" t="str">
        <f aca="false">IF(A11439="","",INDEX(P_Zone,F11439))</f>
        <v/>
      </c>
      <c r="I11439" s="41" t="str">
        <f aca="false">IF(A11439="","",IF(D11439="Delivered",IF(B11439&lt;=INDEX(P_Due,F11439),1,0),0))</f>
        <v/>
      </c>
    </row>
    <row r="11440" customFormat="false" ht="15" hidden="false" customHeight="false" outlineLevel="0" collapsed="false">
      <c r="A11440" s="37"/>
      <c r="B11440" s="38"/>
      <c r="C11440" s="39"/>
      <c r="D11440" s="39"/>
      <c r="E11440" s="39"/>
      <c r="F11440" s="41" t="str">
        <f aca="false">IF(A11440="","",MATCH(A11440,P_ID,1))</f>
        <v/>
      </c>
      <c r="G11440" s="41" t="str">
        <f aca="false">IF(A11440="","",INDEX(P_Svc,F11440))</f>
        <v/>
      </c>
      <c r="H11440" s="41" t="str">
        <f aca="false">IF(A11440="","",INDEX(P_Zone,F11440))</f>
        <v/>
      </c>
      <c r="I11440" s="41" t="str">
        <f aca="false">IF(A11440="","",IF(D11440="Delivered",IF(B11440&lt;=INDEX(P_Due,F11440),1,0),0))</f>
        <v/>
      </c>
    </row>
    <row r="11441" customFormat="false" ht="15" hidden="false" customHeight="false" outlineLevel="0" collapsed="false">
      <c r="A11441" s="37"/>
      <c r="B11441" s="38"/>
      <c r="C11441" s="39"/>
      <c r="D11441" s="39"/>
      <c r="E11441" s="39"/>
      <c r="F11441" s="41" t="str">
        <f aca="false">IF(A11441="","",MATCH(A11441,P_ID,1))</f>
        <v/>
      </c>
      <c r="G11441" s="41" t="str">
        <f aca="false">IF(A11441="","",INDEX(P_Svc,F11441))</f>
        <v/>
      </c>
      <c r="H11441" s="41" t="str">
        <f aca="false">IF(A11441="","",INDEX(P_Zone,F11441))</f>
        <v/>
      </c>
      <c r="I11441" s="41" t="str">
        <f aca="false">IF(A11441="","",IF(D11441="Delivered",IF(B11441&lt;=INDEX(P_Due,F11441),1,0),0))</f>
        <v/>
      </c>
    </row>
    <row r="11442" customFormat="false" ht="15" hidden="false" customHeight="false" outlineLevel="0" collapsed="false">
      <c r="A11442" s="37"/>
      <c r="B11442" s="38"/>
      <c r="C11442" s="39"/>
      <c r="D11442" s="39"/>
      <c r="E11442" s="39"/>
      <c r="F11442" s="41" t="str">
        <f aca="false">IF(A11442="","",MATCH(A11442,P_ID,1))</f>
        <v/>
      </c>
      <c r="G11442" s="41" t="str">
        <f aca="false">IF(A11442="","",INDEX(P_Svc,F11442))</f>
        <v/>
      </c>
      <c r="H11442" s="41" t="str">
        <f aca="false">IF(A11442="","",INDEX(P_Zone,F11442))</f>
        <v/>
      </c>
      <c r="I11442" s="41" t="str">
        <f aca="false">IF(A11442="","",IF(D11442="Delivered",IF(B11442&lt;=INDEX(P_Due,F11442),1,0),0))</f>
        <v/>
      </c>
    </row>
    <row r="11443" customFormat="false" ht="15" hidden="false" customHeight="false" outlineLevel="0" collapsed="false">
      <c r="A11443" s="37"/>
      <c r="B11443" s="38"/>
      <c r="C11443" s="39"/>
      <c r="D11443" s="39"/>
      <c r="E11443" s="39"/>
      <c r="F11443" s="41" t="str">
        <f aca="false">IF(A11443="","",MATCH(A11443,P_ID,1))</f>
        <v/>
      </c>
      <c r="G11443" s="41" t="str">
        <f aca="false">IF(A11443="","",INDEX(P_Svc,F11443))</f>
        <v/>
      </c>
      <c r="H11443" s="41" t="str">
        <f aca="false">IF(A11443="","",INDEX(P_Zone,F11443))</f>
        <v/>
      </c>
      <c r="I11443" s="41" t="str">
        <f aca="false">IF(A11443="","",IF(D11443="Delivered",IF(B11443&lt;=INDEX(P_Due,F11443),1,0),0))</f>
        <v/>
      </c>
    </row>
    <row r="11444" customFormat="false" ht="15" hidden="false" customHeight="false" outlineLevel="0" collapsed="false">
      <c r="A11444" s="37"/>
      <c r="B11444" s="38"/>
      <c r="C11444" s="39"/>
      <c r="D11444" s="39"/>
      <c r="E11444" s="39"/>
      <c r="F11444" s="41" t="str">
        <f aca="false">IF(A11444="","",MATCH(A11444,P_ID,1))</f>
        <v/>
      </c>
      <c r="G11444" s="41" t="str">
        <f aca="false">IF(A11444="","",INDEX(P_Svc,F11444))</f>
        <v/>
      </c>
      <c r="H11444" s="41" t="str">
        <f aca="false">IF(A11444="","",INDEX(P_Zone,F11444))</f>
        <v/>
      </c>
      <c r="I11444" s="41" t="str">
        <f aca="false">IF(A11444="","",IF(D11444="Delivered",IF(B11444&lt;=INDEX(P_Due,F11444),1,0),0))</f>
        <v/>
      </c>
    </row>
    <row r="11445" customFormat="false" ht="15" hidden="false" customHeight="false" outlineLevel="0" collapsed="false">
      <c r="A11445" s="37"/>
      <c r="B11445" s="38"/>
      <c r="C11445" s="39"/>
      <c r="D11445" s="39"/>
      <c r="E11445" s="39"/>
      <c r="F11445" s="41" t="str">
        <f aca="false">IF(A11445="","",MATCH(A11445,P_ID,1))</f>
        <v/>
      </c>
      <c r="G11445" s="41" t="str">
        <f aca="false">IF(A11445="","",INDEX(P_Svc,F11445))</f>
        <v/>
      </c>
      <c r="H11445" s="41" t="str">
        <f aca="false">IF(A11445="","",INDEX(P_Zone,F11445))</f>
        <v/>
      </c>
      <c r="I11445" s="41" t="str">
        <f aca="false">IF(A11445="","",IF(D11445="Delivered",IF(B11445&lt;=INDEX(P_Due,F11445),1,0),0))</f>
        <v/>
      </c>
    </row>
    <row r="11446" customFormat="false" ht="15" hidden="false" customHeight="false" outlineLevel="0" collapsed="false">
      <c r="A11446" s="37"/>
      <c r="B11446" s="38"/>
      <c r="C11446" s="39"/>
      <c r="D11446" s="39"/>
      <c r="E11446" s="39"/>
      <c r="F11446" s="41" t="str">
        <f aca="false">IF(A11446="","",MATCH(A11446,P_ID,1))</f>
        <v/>
      </c>
      <c r="G11446" s="41" t="str">
        <f aca="false">IF(A11446="","",INDEX(P_Svc,F11446))</f>
        <v/>
      </c>
      <c r="H11446" s="41" t="str">
        <f aca="false">IF(A11446="","",INDEX(P_Zone,F11446))</f>
        <v/>
      </c>
      <c r="I11446" s="41" t="str">
        <f aca="false">IF(A11446="","",IF(D11446="Delivered",IF(B11446&lt;=INDEX(P_Due,F11446),1,0),0))</f>
        <v/>
      </c>
    </row>
    <row r="11447" customFormat="false" ht="15" hidden="false" customHeight="false" outlineLevel="0" collapsed="false">
      <c r="A11447" s="37"/>
      <c r="B11447" s="38"/>
      <c r="C11447" s="39"/>
      <c r="D11447" s="39"/>
      <c r="E11447" s="39"/>
      <c r="F11447" s="41" t="str">
        <f aca="false">IF(A11447="","",MATCH(A11447,P_ID,1))</f>
        <v/>
      </c>
      <c r="G11447" s="41" t="str">
        <f aca="false">IF(A11447="","",INDEX(P_Svc,F11447))</f>
        <v/>
      </c>
      <c r="H11447" s="41" t="str">
        <f aca="false">IF(A11447="","",INDEX(P_Zone,F11447))</f>
        <v/>
      </c>
      <c r="I11447" s="41" t="str">
        <f aca="false">IF(A11447="","",IF(D11447="Delivered",IF(B11447&lt;=INDEX(P_Due,F11447),1,0),0))</f>
        <v/>
      </c>
    </row>
    <row r="11448" customFormat="false" ht="15" hidden="false" customHeight="false" outlineLevel="0" collapsed="false">
      <c r="A11448" s="37"/>
      <c r="B11448" s="38"/>
      <c r="C11448" s="39"/>
      <c r="D11448" s="39"/>
      <c r="E11448" s="39"/>
      <c r="F11448" s="41" t="str">
        <f aca="false">IF(A11448="","",MATCH(A11448,P_ID,1))</f>
        <v/>
      </c>
      <c r="G11448" s="41" t="str">
        <f aca="false">IF(A11448="","",INDEX(P_Svc,F11448))</f>
        <v/>
      </c>
      <c r="H11448" s="41" t="str">
        <f aca="false">IF(A11448="","",INDEX(P_Zone,F11448))</f>
        <v/>
      </c>
      <c r="I11448" s="41" t="str">
        <f aca="false">IF(A11448="","",IF(D11448="Delivered",IF(B11448&lt;=INDEX(P_Due,F11448),1,0),0))</f>
        <v/>
      </c>
    </row>
    <row r="11449" customFormat="false" ht="15" hidden="false" customHeight="false" outlineLevel="0" collapsed="false">
      <c r="A11449" s="37"/>
      <c r="B11449" s="38"/>
      <c r="C11449" s="39"/>
      <c r="D11449" s="39"/>
      <c r="E11449" s="39"/>
      <c r="F11449" s="41" t="str">
        <f aca="false">IF(A11449="","",MATCH(A11449,P_ID,1))</f>
        <v/>
      </c>
      <c r="G11449" s="41" t="str">
        <f aca="false">IF(A11449="","",INDEX(P_Svc,F11449))</f>
        <v/>
      </c>
      <c r="H11449" s="41" t="str">
        <f aca="false">IF(A11449="","",INDEX(P_Zone,F11449))</f>
        <v/>
      </c>
      <c r="I11449" s="41" t="str">
        <f aca="false">IF(A11449="","",IF(D11449="Delivered",IF(B11449&lt;=INDEX(P_Due,F11449),1,0),0))</f>
        <v/>
      </c>
    </row>
    <row r="11450" customFormat="false" ht="15" hidden="false" customHeight="false" outlineLevel="0" collapsed="false">
      <c r="A11450" s="37"/>
      <c r="B11450" s="38"/>
      <c r="C11450" s="39"/>
      <c r="D11450" s="39"/>
      <c r="E11450" s="39"/>
      <c r="F11450" s="41" t="str">
        <f aca="false">IF(A11450="","",MATCH(A11450,P_ID,1))</f>
        <v/>
      </c>
      <c r="G11450" s="41" t="str">
        <f aca="false">IF(A11450="","",INDEX(P_Svc,F11450))</f>
        <v/>
      </c>
      <c r="H11450" s="41" t="str">
        <f aca="false">IF(A11450="","",INDEX(P_Zone,F11450))</f>
        <v/>
      </c>
      <c r="I11450" s="41" t="str">
        <f aca="false">IF(A11450="","",IF(D11450="Delivered",IF(B11450&lt;=INDEX(P_Due,F11450),1,0),0))</f>
        <v/>
      </c>
    </row>
    <row r="11451" customFormat="false" ht="15" hidden="false" customHeight="false" outlineLevel="0" collapsed="false">
      <c r="A11451" s="37"/>
      <c r="B11451" s="38"/>
      <c r="C11451" s="39"/>
      <c r="D11451" s="39"/>
      <c r="E11451" s="39"/>
      <c r="F11451" s="41" t="str">
        <f aca="false">IF(A11451="","",MATCH(A11451,P_ID,1))</f>
        <v/>
      </c>
      <c r="G11451" s="41" t="str">
        <f aca="false">IF(A11451="","",INDEX(P_Svc,F11451))</f>
        <v/>
      </c>
      <c r="H11451" s="41" t="str">
        <f aca="false">IF(A11451="","",INDEX(P_Zone,F11451))</f>
        <v/>
      </c>
      <c r="I11451" s="41" t="str">
        <f aca="false">IF(A11451="","",IF(D11451="Delivered",IF(B11451&lt;=INDEX(P_Due,F11451),1,0),0))</f>
        <v/>
      </c>
    </row>
    <row r="11452" customFormat="false" ht="15" hidden="false" customHeight="false" outlineLevel="0" collapsed="false">
      <c r="A11452" s="37"/>
      <c r="B11452" s="38"/>
      <c r="C11452" s="39"/>
      <c r="D11452" s="39"/>
      <c r="E11452" s="39"/>
      <c r="F11452" s="41" t="str">
        <f aca="false">IF(A11452="","",MATCH(A11452,P_ID,1))</f>
        <v/>
      </c>
      <c r="G11452" s="41" t="str">
        <f aca="false">IF(A11452="","",INDEX(P_Svc,F11452))</f>
        <v/>
      </c>
      <c r="H11452" s="41" t="str">
        <f aca="false">IF(A11452="","",INDEX(P_Zone,F11452))</f>
        <v/>
      </c>
      <c r="I11452" s="41" t="str">
        <f aca="false">IF(A11452="","",IF(D11452="Delivered",IF(B11452&lt;=INDEX(P_Due,F11452),1,0),0))</f>
        <v/>
      </c>
    </row>
    <row r="11453" customFormat="false" ht="15" hidden="false" customHeight="false" outlineLevel="0" collapsed="false">
      <c r="A11453" s="37"/>
      <c r="B11453" s="38"/>
      <c r="C11453" s="39"/>
      <c r="D11453" s="39"/>
      <c r="E11453" s="39"/>
      <c r="F11453" s="41" t="str">
        <f aca="false">IF(A11453="","",MATCH(A11453,P_ID,1))</f>
        <v/>
      </c>
      <c r="G11453" s="41" t="str">
        <f aca="false">IF(A11453="","",INDEX(P_Svc,F11453))</f>
        <v/>
      </c>
      <c r="H11453" s="41" t="str">
        <f aca="false">IF(A11453="","",INDEX(P_Zone,F11453))</f>
        <v/>
      </c>
      <c r="I11453" s="41" t="str">
        <f aca="false">IF(A11453="","",IF(D11453="Delivered",IF(B11453&lt;=INDEX(P_Due,F11453),1,0),0))</f>
        <v/>
      </c>
    </row>
    <row r="11454" customFormat="false" ht="15" hidden="false" customHeight="false" outlineLevel="0" collapsed="false">
      <c r="A11454" s="37"/>
      <c r="B11454" s="38"/>
      <c r="C11454" s="39"/>
      <c r="D11454" s="39"/>
      <c r="E11454" s="39"/>
      <c r="F11454" s="41" t="str">
        <f aca="false">IF(A11454="","",MATCH(A11454,P_ID,1))</f>
        <v/>
      </c>
      <c r="G11454" s="41" t="str">
        <f aca="false">IF(A11454="","",INDEX(P_Svc,F11454))</f>
        <v/>
      </c>
      <c r="H11454" s="41" t="str">
        <f aca="false">IF(A11454="","",INDEX(P_Zone,F11454))</f>
        <v/>
      </c>
      <c r="I11454" s="41" t="str">
        <f aca="false">IF(A11454="","",IF(D11454="Delivered",IF(B11454&lt;=INDEX(P_Due,F11454),1,0),0))</f>
        <v/>
      </c>
    </row>
    <row r="11455" customFormat="false" ht="15" hidden="false" customHeight="false" outlineLevel="0" collapsed="false">
      <c r="A11455" s="37"/>
      <c r="B11455" s="38"/>
      <c r="C11455" s="39"/>
      <c r="D11455" s="39"/>
      <c r="E11455" s="39"/>
      <c r="F11455" s="41" t="str">
        <f aca="false">IF(A11455="","",MATCH(A11455,P_ID,1))</f>
        <v/>
      </c>
      <c r="G11455" s="41" t="str">
        <f aca="false">IF(A11455="","",INDEX(P_Svc,F11455))</f>
        <v/>
      </c>
      <c r="H11455" s="41" t="str">
        <f aca="false">IF(A11455="","",INDEX(P_Zone,F11455))</f>
        <v/>
      </c>
      <c r="I11455" s="41" t="str">
        <f aca="false">IF(A11455="","",IF(D11455="Delivered",IF(B11455&lt;=INDEX(P_Due,F11455),1,0),0))</f>
        <v/>
      </c>
    </row>
    <row r="11456" customFormat="false" ht="15" hidden="false" customHeight="false" outlineLevel="0" collapsed="false">
      <c r="A11456" s="37"/>
      <c r="B11456" s="38"/>
      <c r="C11456" s="39"/>
      <c r="D11456" s="39"/>
      <c r="E11456" s="39"/>
      <c r="F11456" s="41" t="str">
        <f aca="false">IF(A11456="","",MATCH(A11456,P_ID,1))</f>
        <v/>
      </c>
      <c r="G11456" s="41" t="str">
        <f aca="false">IF(A11456="","",INDEX(P_Svc,F11456))</f>
        <v/>
      </c>
      <c r="H11456" s="41" t="str">
        <f aca="false">IF(A11456="","",INDEX(P_Zone,F11456))</f>
        <v/>
      </c>
      <c r="I11456" s="41" t="str">
        <f aca="false">IF(A11456="","",IF(D11456="Delivered",IF(B11456&lt;=INDEX(P_Due,F11456),1,0),0))</f>
        <v/>
      </c>
    </row>
    <row r="11457" customFormat="false" ht="15" hidden="false" customHeight="false" outlineLevel="0" collapsed="false">
      <c r="A11457" s="37"/>
      <c r="B11457" s="38"/>
      <c r="C11457" s="39"/>
      <c r="D11457" s="39"/>
      <c r="E11457" s="39"/>
      <c r="F11457" s="41" t="str">
        <f aca="false">IF(A11457="","",MATCH(A11457,P_ID,1))</f>
        <v/>
      </c>
      <c r="G11457" s="41" t="str">
        <f aca="false">IF(A11457="","",INDEX(P_Svc,F11457))</f>
        <v/>
      </c>
      <c r="H11457" s="41" t="str">
        <f aca="false">IF(A11457="","",INDEX(P_Zone,F11457))</f>
        <v/>
      </c>
      <c r="I11457" s="41" t="str">
        <f aca="false">IF(A11457="","",IF(D11457="Delivered",IF(B11457&lt;=INDEX(P_Due,F11457),1,0),0))</f>
        <v/>
      </c>
    </row>
    <row r="11458" customFormat="false" ht="15" hidden="false" customHeight="false" outlineLevel="0" collapsed="false">
      <c r="A11458" s="37"/>
      <c r="B11458" s="38"/>
      <c r="C11458" s="39"/>
      <c r="D11458" s="39"/>
      <c r="E11458" s="39"/>
      <c r="F11458" s="41" t="str">
        <f aca="false">IF(A11458="","",MATCH(A11458,P_ID,1))</f>
        <v/>
      </c>
      <c r="G11458" s="41" t="str">
        <f aca="false">IF(A11458="","",INDEX(P_Svc,F11458))</f>
        <v/>
      </c>
      <c r="H11458" s="41" t="str">
        <f aca="false">IF(A11458="","",INDEX(P_Zone,F11458))</f>
        <v/>
      </c>
      <c r="I11458" s="41" t="str">
        <f aca="false">IF(A11458="","",IF(D11458="Delivered",IF(B11458&lt;=INDEX(P_Due,F11458),1,0),0))</f>
        <v/>
      </c>
    </row>
    <row r="11459" customFormat="false" ht="15" hidden="false" customHeight="false" outlineLevel="0" collapsed="false">
      <c r="A11459" s="37"/>
      <c r="B11459" s="38"/>
      <c r="C11459" s="39"/>
      <c r="D11459" s="39"/>
      <c r="E11459" s="39"/>
      <c r="F11459" s="41" t="str">
        <f aca="false">IF(A11459="","",MATCH(A11459,P_ID,1))</f>
        <v/>
      </c>
      <c r="G11459" s="41" t="str">
        <f aca="false">IF(A11459="","",INDEX(P_Svc,F11459))</f>
        <v/>
      </c>
      <c r="H11459" s="41" t="str">
        <f aca="false">IF(A11459="","",INDEX(P_Zone,F11459))</f>
        <v/>
      </c>
      <c r="I11459" s="41" t="str">
        <f aca="false">IF(A11459="","",IF(D11459="Delivered",IF(B11459&lt;=INDEX(P_Due,F11459),1,0),0))</f>
        <v/>
      </c>
    </row>
    <row r="11460" customFormat="false" ht="15" hidden="false" customHeight="false" outlineLevel="0" collapsed="false">
      <c r="A11460" s="37"/>
      <c r="B11460" s="38"/>
      <c r="C11460" s="39"/>
      <c r="D11460" s="39"/>
      <c r="E11460" s="39"/>
      <c r="F11460" s="41" t="str">
        <f aca="false">IF(A11460="","",MATCH(A11460,P_ID,1))</f>
        <v/>
      </c>
      <c r="G11460" s="41" t="str">
        <f aca="false">IF(A11460="","",INDEX(P_Svc,F11460))</f>
        <v/>
      </c>
      <c r="H11460" s="41" t="str">
        <f aca="false">IF(A11460="","",INDEX(P_Zone,F11460))</f>
        <v/>
      </c>
      <c r="I11460" s="41" t="str">
        <f aca="false">IF(A11460="","",IF(D11460="Delivered",IF(B11460&lt;=INDEX(P_Due,F11460),1,0),0))</f>
        <v/>
      </c>
    </row>
    <row r="11461" customFormat="false" ht="15" hidden="false" customHeight="false" outlineLevel="0" collapsed="false">
      <c r="A11461" s="37"/>
      <c r="B11461" s="38"/>
      <c r="C11461" s="39"/>
      <c r="D11461" s="39"/>
      <c r="E11461" s="39"/>
      <c r="F11461" s="41" t="str">
        <f aca="false">IF(A11461="","",MATCH(A11461,P_ID,1))</f>
        <v/>
      </c>
      <c r="G11461" s="41" t="str">
        <f aca="false">IF(A11461="","",INDEX(P_Svc,F11461))</f>
        <v/>
      </c>
      <c r="H11461" s="41" t="str">
        <f aca="false">IF(A11461="","",INDEX(P_Zone,F11461))</f>
        <v/>
      </c>
      <c r="I11461" s="41" t="str">
        <f aca="false">IF(A11461="","",IF(D11461="Delivered",IF(B11461&lt;=INDEX(P_Due,F11461),1,0),0))</f>
        <v/>
      </c>
    </row>
    <row r="11462" customFormat="false" ht="15" hidden="false" customHeight="false" outlineLevel="0" collapsed="false">
      <c r="A11462" s="37"/>
      <c r="B11462" s="38"/>
      <c r="C11462" s="39"/>
      <c r="D11462" s="39"/>
      <c r="E11462" s="39"/>
      <c r="F11462" s="41" t="str">
        <f aca="false">IF(A11462="","",MATCH(A11462,P_ID,1))</f>
        <v/>
      </c>
      <c r="G11462" s="41" t="str">
        <f aca="false">IF(A11462="","",INDEX(P_Svc,F11462))</f>
        <v/>
      </c>
      <c r="H11462" s="41" t="str">
        <f aca="false">IF(A11462="","",INDEX(P_Zone,F11462))</f>
        <v/>
      </c>
      <c r="I11462" s="41" t="str">
        <f aca="false">IF(A11462="","",IF(D11462="Delivered",IF(B11462&lt;=INDEX(P_Due,F11462),1,0),0))</f>
        <v/>
      </c>
    </row>
    <row r="11463" customFormat="false" ht="15" hidden="false" customHeight="false" outlineLevel="0" collapsed="false">
      <c r="A11463" s="37"/>
      <c r="B11463" s="38"/>
      <c r="C11463" s="39"/>
      <c r="D11463" s="39"/>
      <c r="E11463" s="39"/>
      <c r="F11463" s="41" t="str">
        <f aca="false">IF(A11463="","",MATCH(A11463,P_ID,1))</f>
        <v/>
      </c>
      <c r="G11463" s="41" t="str">
        <f aca="false">IF(A11463="","",INDEX(P_Svc,F11463))</f>
        <v/>
      </c>
      <c r="H11463" s="41" t="str">
        <f aca="false">IF(A11463="","",INDEX(P_Zone,F11463))</f>
        <v/>
      </c>
      <c r="I11463" s="41" t="str">
        <f aca="false">IF(A11463="","",IF(D11463="Delivered",IF(B11463&lt;=INDEX(P_Due,F11463),1,0),0))</f>
        <v/>
      </c>
    </row>
    <row r="11464" customFormat="false" ht="15" hidden="false" customHeight="false" outlineLevel="0" collapsed="false">
      <c r="A11464" s="37"/>
      <c r="B11464" s="38"/>
      <c r="C11464" s="39"/>
      <c r="D11464" s="39"/>
      <c r="E11464" s="39"/>
      <c r="F11464" s="41" t="str">
        <f aca="false">IF(A11464="","",MATCH(A11464,P_ID,1))</f>
        <v/>
      </c>
      <c r="G11464" s="41" t="str">
        <f aca="false">IF(A11464="","",INDEX(P_Svc,F11464))</f>
        <v/>
      </c>
      <c r="H11464" s="41" t="str">
        <f aca="false">IF(A11464="","",INDEX(P_Zone,F11464))</f>
        <v/>
      </c>
      <c r="I11464" s="41" t="str">
        <f aca="false">IF(A11464="","",IF(D11464="Delivered",IF(B11464&lt;=INDEX(P_Due,F11464),1,0),0))</f>
        <v/>
      </c>
    </row>
    <row r="11465" customFormat="false" ht="15" hidden="false" customHeight="false" outlineLevel="0" collapsed="false">
      <c r="A11465" s="37"/>
      <c r="B11465" s="38"/>
      <c r="C11465" s="39"/>
      <c r="D11465" s="39"/>
      <c r="E11465" s="39"/>
      <c r="F11465" s="41" t="str">
        <f aca="false">IF(A11465="","",MATCH(A11465,P_ID,1))</f>
        <v/>
      </c>
      <c r="G11465" s="41" t="str">
        <f aca="false">IF(A11465="","",INDEX(P_Svc,F11465))</f>
        <v/>
      </c>
      <c r="H11465" s="41" t="str">
        <f aca="false">IF(A11465="","",INDEX(P_Zone,F11465))</f>
        <v/>
      </c>
      <c r="I11465" s="41" t="str">
        <f aca="false">IF(A11465="","",IF(D11465="Delivered",IF(B11465&lt;=INDEX(P_Due,F11465),1,0),0))</f>
        <v/>
      </c>
    </row>
    <row r="11466" customFormat="false" ht="15" hidden="false" customHeight="false" outlineLevel="0" collapsed="false">
      <c r="A11466" s="37"/>
      <c r="B11466" s="38"/>
      <c r="C11466" s="39"/>
      <c r="D11466" s="39"/>
      <c r="E11466" s="39"/>
      <c r="F11466" s="41" t="str">
        <f aca="false">IF(A11466="","",MATCH(A11466,P_ID,1))</f>
        <v/>
      </c>
      <c r="G11466" s="41" t="str">
        <f aca="false">IF(A11466="","",INDEX(P_Svc,F11466))</f>
        <v/>
      </c>
      <c r="H11466" s="41" t="str">
        <f aca="false">IF(A11466="","",INDEX(P_Zone,F11466))</f>
        <v/>
      </c>
      <c r="I11466" s="41" t="str">
        <f aca="false">IF(A11466="","",IF(D11466="Delivered",IF(B11466&lt;=INDEX(P_Due,F11466),1,0),0))</f>
        <v/>
      </c>
    </row>
    <row r="11467" customFormat="false" ht="15" hidden="false" customHeight="false" outlineLevel="0" collapsed="false">
      <c r="A11467" s="37"/>
      <c r="B11467" s="38"/>
      <c r="C11467" s="39"/>
      <c r="D11467" s="39"/>
      <c r="E11467" s="39"/>
      <c r="F11467" s="41" t="str">
        <f aca="false">IF(A11467="","",MATCH(A11467,P_ID,1))</f>
        <v/>
      </c>
      <c r="G11467" s="41" t="str">
        <f aca="false">IF(A11467="","",INDEX(P_Svc,F11467))</f>
        <v/>
      </c>
      <c r="H11467" s="41" t="str">
        <f aca="false">IF(A11467="","",INDEX(P_Zone,F11467))</f>
        <v/>
      </c>
      <c r="I11467" s="41" t="str">
        <f aca="false">IF(A11467="","",IF(D11467="Delivered",IF(B11467&lt;=INDEX(P_Due,F11467),1,0),0))</f>
        <v/>
      </c>
    </row>
    <row r="11468" customFormat="false" ht="15" hidden="false" customHeight="false" outlineLevel="0" collapsed="false">
      <c r="A11468" s="37"/>
      <c r="B11468" s="38"/>
      <c r="C11468" s="39"/>
      <c r="D11468" s="39"/>
      <c r="E11468" s="39"/>
      <c r="F11468" s="41" t="str">
        <f aca="false">IF(A11468="","",MATCH(A11468,P_ID,1))</f>
        <v/>
      </c>
      <c r="G11468" s="41" t="str">
        <f aca="false">IF(A11468="","",INDEX(P_Svc,F11468))</f>
        <v/>
      </c>
      <c r="H11468" s="41" t="str">
        <f aca="false">IF(A11468="","",INDEX(P_Zone,F11468))</f>
        <v/>
      </c>
      <c r="I11468" s="41" t="str">
        <f aca="false">IF(A11468="","",IF(D11468="Delivered",IF(B11468&lt;=INDEX(P_Due,F11468),1,0),0))</f>
        <v/>
      </c>
    </row>
    <row r="11469" customFormat="false" ht="15" hidden="false" customHeight="false" outlineLevel="0" collapsed="false">
      <c r="A11469" s="37"/>
      <c r="B11469" s="38"/>
      <c r="C11469" s="39"/>
      <c r="D11469" s="39"/>
      <c r="E11469" s="39"/>
      <c r="F11469" s="41" t="str">
        <f aca="false">IF(A11469="","",MATCH(A11469,P_ID,1))</f>
        <v/>
      </c>
      <c r="G11469" s="41" t="str">
        <f aca="false">IF(A11469="","",INDEX(P_Svc,F11469))</f>
        <v/>
      </c>
      <c r="H11469" s="41" t="str">
        <f aca="false">IF(A11469="","",INDEX(P_Zone,F11469))</f>
        <v/>
      </c>
      <c r="I11469" s="41" t="str">
        <f aca="false">IF(A11469="","",IF(D11469="Delivered",IF(B11469&lt;=INDEX(P_Due,F11469),1,0),0))</f>
        <v/>
      </c>
    </row>
    <row r="11470" customFormat="false" ht="15" hidden="false" customHeight="false" outlineLevel="0" collapsed="false">
      <c r="A11470" s="37"/>
      <c r="B11470" s="38"/>
      <c r="C11470" s="39"/>
      <c r="D11470" s="39"/>
      <c r="E11470" s="39"/>
      <c r="F11470" s="41" t="str">
        <f aca="false">IF(A11470="","",MATCH(A11470,P_ID,1))</f>
        <v/>
      </c>
      <c r="G11470" s="41" t="str">
        <f aca="false">IF(A11470="","",INDEX(P_Svc,F11470))</f>
        <v/>
      </c>
      <c r="H11470" s="41" t="str">
        <f aca="false">IF(A11470="","",INDEX(P_Zone,F11470))</f>
        <v/>
      </c>
      <c r="I11470" s="41" t="str">
        <f aca="false">IF(A11470="","",IF(D11470="Delivered",IF(B11470&lt;=INDEX(P_Due,F11470),1,0),0))</f>
        <v/>
      </c>
    </row>
    <row r="11471" customFormat="false" ht="15" hidden="false" customHeight="false" outlineLevel="0" collapsed="false">
      <c r="A11471" s="37"/>
      <c r="B11471" s="38"/>
      <c r="C11471" s="39"/>
      <c r="D11471" s="39"/>
      <c r="E11471" s="39"/>
      <c r="F11471" s="41" t="str">
        <f aca="false">IF(A11471="","",MATCH(A11471,P_ID,1))</f>
        <v/>
      </c>
      <c r="G11471" s="41" t="str">
        <f aca="false">IF(A11471="","",INDEX(P_Svc,F11471))</f>
        <v/>
      </c>
      <c r="H11471" s="41" t="str">
        <f aca="false">IF(A11471="","",INDEX(P_Zone,F11471))</f>
        <v/>
      </c>
      <c r="I11471" s="41" t="str">
        <f aca="false">IF(A11471="","",IF(D11471="Delivered",IF(B11471&lt;=INDEX(P_Due,F11471),1,0),0))</f>
        <v/>
      </c>
    </row>
    <row r="11472" customFormat="false" ht="15" hidden="false" customHeight="false" outlineLevel="0" collapsed="false">
      <c r="A11472" s="37"/>
      <c r="B11472" s="38"/>
      <c r="C11472" s="39"/>
      <c r="D11472" s="39"/>
      <c r="E11472" s="39"/>
      <c r="F11472" s="41" t="str">
        <f aca="false">IF(A11472="","",MATCH(A11472,P_ID,1))</f>
        <v/>
      </c>
      <c r="G11472" s="41" t="str">
        <f aca="false">IF(A11472="","",INDEX(P_Svc,F11472))</f>
        <v/>
      </c>
      <c r="H11472" s="41" t="str">
        <f aca="false">IF(A11472="","",INDEX(P_Zone,F11472))</f>
        <v/>
      </c>
      <c r="I11472" s="41" t="str">
        <f aca="false">IF(A11472="","",IF(D11472="Delivered",IF(B11472&lt;=INDEX(P_Due,F11472),1,0),0))</f>
        <v/>
      </c>
    </row>
    <row r="11473" customFormat="false" ht="15" hidden="false" customHeight="false" outlineLevel="0" collapsed="false">
      <c r="A11473" s="37"/>
      <c r="B11473" s="38"/>
      <c r="C11473" s="39"/>
      <c r="D11473" s="39"/>
      <c r="E11473" s="39"/>
      <c r="F11473" s="41" t="str">
        <f aca="false">IF(A11473="","",MATCH(A11473,P_ID,1))</f>
        <v/>
      </c>
      <c r="G11473" s="41" t="str">
        <f aca="false">IF(A11473="","",INDEX(P_Svc,F11473))</f>
        <v/>
      </c>
      <c r="H11473" s="41" t="str">
        <f aca="false">IF(A11473="","",INDEX(P_Zone,F11473))</f>
        <v/>
      </c>
      <c r="I11473" s="41" t="str">
        <f aca="false">IF(A11473="","",IF(D11473="Delivered",IF(B11473&lt;=INDEX(P_Due,F11473),1,0),0))</f>
        <v/>
      </c>
    </row>
    <row r="11474" customFormat="false" ht="15" hidden="false" customHeight="false" outlineLevel="0" collapsed="false">
      <c r="A11474" s="37"/>
      <c r="B11474" s="38"/>
      <c r="C11474" s="39"/>
      <c r="D11474" s="39"/>
      <c r="E11474" s="39"/>
      <c r="F11474" s="41" t="str">
        <f aca="false">IF(A11474="","",MATCH(A11474,P_ID,1))</f>
        <v/>
      </c>
      <c r="G11474" s="41" t="str">
        <f aca="false">IF(A11474="","",INDEX(P_Svc,F11474))</f>
        <v/>
      </c>
      <c r="H11474" s="41" t="str">
        <f aca="false">IF(A11474="","",INDEX(P_Zone,F11474))</f>
        <v/>
      </c>
      <c r="I11474" s="41" t="str">
        <f aca="false">IF(A11474="","",IF(D11474="Delivered",IF(B11474&lt;=INDEX(P_Due,F11474),1,0),0))</f>
        <v/>
      </c>
    </row>
    <row r="11475" customFormat="false" ht="15" hidden="false" customHeight="false" outlineLevel="0" collapsed="false">
      <c r="A11475" s="37"/>
      <c r="B11475" s="38"/>
      <c r="C11475" s="39"/>
      <c r="D11475" s="39"/>
      <c r="E11475" s="39"/>
      <c r="F11475" s="41" t="str">
        <f aca="false">IF(A11475="","",MATCH(A11475,P_ID,1))</f>
        <v/>
      </c>
      <c r="G11475" s="41" t="str">
        <f aca="false">IF(A11475="","",INDEX(P_Svc,F11475))</f>
        <v/>
      </c>
      <c r="H11475" s="41" t="str">
        <f aca="false">IF(A11475="","",INDEX(P_Zone,F11475))</f>
        <v/>
      </c>
      <c r="I11475" s="41" t="str">
        <f aca="false">IF(A11475="","",IF(D11475="Delivered",IF(B11475&lt;=INDEX(P_Due,F11475),1,0),0))</f>
        <v/>
      </c>
    </row>
    <row r="11476" customFormat="false" ht="15" hidden="false" customHeight="false" outlineLevel="0" collapsed="false">
      <c r="A11476" s="37"/>
      <c r="B11476" s="38"/>
      <c r="C11476" s="39"/>
      <c r="D11476" s="39"/>
      <c r="E11476" s="39"/>
      <c r="F11476" s="41" t="str">
        <f aca="false">IF(A11476="","",MATCH(A11476,P_ID,1))</f>
        <v/>
      </c>
      <c r="G11476" s="41" t="str">
        <f aca="false">IF(A11476="","",INDEX(P_Svc,F11476))</f>
        <v/>
      </c>
      <c r="H11476" s="41" t="str">
        <f aca="false">IF(A11476="","",INDEX(P_Zone,F11476))</f>
        <v/>
      </c>
      <c r="I11476" s="41" t="str">
        <f aca="false">IF(A11476="","",IF(D11476="Delivered",IF(B11476&lt;=INDEX(P_Due,F11476),1,0),0))</f>
        <v/>
      </c>
    </row>
    <row r="11477" customFormat="false" ht="15" hidden="false" customHeight="false" outlineLevel="0" collapsed="false">
      <c r="A11477" s="37"/>
      <c r="B11477" s="38"/>
      <c r="C11477" s="39"/>
      <c r="D11477" s="39"/>
      <c r="E11477" s="39"/>
      <c r="F11477" s="41" t="str">
        <f aca="false">IF(A11477="","",MATCH(A11477,P_ID,1))</f>
        <v/>
      </c>
      <c r="G11477" s="41" t="str">
        <f aca="false">IF(A11477="","",INDEX(P_Svc,F11477))</f>
        <v/>
      </c>
      <c r="H11477" s="41" t="str">
        <f aca="false">IF(A11477="","",INDEX(P_Zone,F11477))</f>
        <v/>
      </c>
      <c r="I11477" s="41" t="str">
        <f aca="false">IF(A11477="","",IF(D11477="Delivered",IF(B11477&lt;=INDEX(P_Due,F11477),1,0),0))</f>
        <v/>
      </c>
    </row>
    <row r="11478" customFormat="false" ht="15" hidden="false" customHeight="false" outlineLevel="0" collapsed="false">
      <c r="A11478" s="37"/>
      <c r="B11478" s="38"/>
      <c r="C11478" s="39"/>
      <c r="D11478" s="39"/>
      <c r="E11478" s="39"/>
      <c r="F11478" s="41" t="str">
        <f aca="false">IF(A11478="","",MATCH(A11478,P_ID,1))</f>
        <v/>
      </c>
      <c r="G11478" s="41" t="str">
        <f aca="false">IF(A11478="","",INDEX(P_Svc,F11478))</f>
        <v/>
      </c>
      <c r="H11478" s="41" t="str">
        <f aca="false">IF(A11478="","",INDEX(P_Zone,F11478))</f>
        <v/>
      </c>
      <c r="I11478" s="41" t="str">
        <f aca="false">IF(A11478="","",IF(D11478="Delivered",IF(B11478&lt;=INDEX(P_Due,F11478),1,0),0))</f>
        <v/>
      </c>
    </row>
    <row r="11479" customFormat="false" ht="15" hidden="false" customHeight="false" outlineLevel="0" collapsed="false">
      <c r="A11479" s="37"/>
      <c r="B11479" s="38"/>
      <c r="C11479" s="39"/>
      <c r="D11479" s="39"/>
      <c r="E11479" s="39"/>
      <c r="F11479" s="41" t="str">
        <f aca="false">IF(A11479="","",MATCH(A11479,P_ID,1))</f>
        <v/>
      </c>
      <c r="G11479" s="41" t="str">
        <f aca="false">IF(A11479="","",INDEX(P_Svc,F11479))</f>
        <v/>
      </c>
      <c r="H11479" s="41" t="str">
        <f aca="false">IF(A11479="","",INDEX(P_Zone,F11479))</f>
        <v/>
      </c>
      <c r="I11479" s="41" t="str">
        <f aca="false">IF(A11479="","",IF(D11479="Delivered",IF(B11479&lt;=INDEX(P_Due,F11479),1,0),0))</f>
        <v/>
      </c>
    </row>
    <row r="11480" customFormat="false" ht="15" hidden="false" customHeight="false" outlineLevel="0" collapsed="false">
      <c r="A11480" s="37"/>
      <c r="B11480" s="38"/>
      <c r="C11480" s="39"/>
      <c r="D11480" s="39"/>
      <c r="E11480" s="39"/>
      <c r="F11480" s="41" t="str">
        <f aca="false">IF(A11480="","",MATCH(A11480,P_ID,1))</f>
        <v/>
      </c>
      <c r="G11480" s="41" t="str">
        <f aca="false">IF(A11480="","",INDEX(P_Svc,F11480))</f>
        <v/>
      </c>
      <c r="H11480" s="41" t="str">
        <f aca="false">IF(A11480="","",INDEX(P_Zone,F11480))</f>
        <v/>
      </c>
      <c r="I11480" s="41" t="str">
        <f aca="false">IF(A11480="","",IF(D11480="Delivered",IF(B11480&lt;=INDEX(P_Due,F11480),1,0),0))</f>
        <v/>
      </c>
    </row>
    <row r="11481" customFormat="false" ht="15" hidden="false" customHeight="false" outlineLevel="0" collapsed="false">
      <c r="A11481" s="37"/>
      <c r="B11481" s="38"/>
      <c r="C11481" s="39"/>
      <c r="D11481" s="39"/>
      <c r="E11481" s="39"/>
      <c r="F11481" s="41" t="str">
        <f aca="false">IF(A11481="","",MATCH(A11481,P_ID,1))</f>
        <v/>
      </c>
      <c r="G11481" s="41" t="str">
        <f aca="false">IF(A11481="","",INDEX(P_Svc,F11481))</f>
        <v/>
      </c>
      <c r="H11481" s="41" t="str">
        <f aca="false">IF(A11481="","",INDEX(P_Zone,F11481))</f>
        <v/>
      </c>
      <c r="I11481" s="41" t="str">
        <f aca="false">IF(A11481="","",IF(D11481="Delivered",IF(B11481&lt;=INDEX(P_Due,F11481),1,0),0))</f>
        <v/>
      </c>
    </row>
    <row r="11482" customFormat="false" ht="15" hidden="false" customHeight="false" outlineLevel="0" collapsed="false">
      <c r="A11482" s="37"/>
      <c r="B11482" s="38"/>
      <c r="C11482" s="39"/>
      <c r="D11482" s="39"/>
      <c r="E11482" s="39"/>
      <c r="F11482" s="41" t="str">
        <f aca="false">IF(A11482="","",MATCH(A11482,P_ID,1))</f>
        <v/>
      </c>
      <c r="G11482" s="41" t="str">
        <f aca="false">IF(A11482="","",INDEX(P_Svc,F11482))</f>
        <v/>
      </c>
      <c r="H11482" s="41" t="str">
        <f aca="false">IF(A11482="","",INDEX(P_Zone,F11482))</f>
        <v/>
      </c>
      <c r="I11482" s="41" t="str">
        <f aca="false">IF(A11482="","",IF(D11482="Delivered",IF(B11482&lt;=INDEX(P_Due,F11482),1,0),0))</f>
        <v/>
      </c>
    </row>
    <row r="11483" customFormat="false" ht="15" hidden="false" customHeight="false" outlineLevel="0" collapsed="false">
      <c r="A11483" s="37"/>
      <c r="B11483" s="38"/>
      <c r="C11483" s="39"/>
      <c r="D11483" s="39"/>
      <c r="E11483" s="39"/>
      <c r="F11483" s="41" t="str">
        <f aca="false">IF(A11483="","",MATCH(A11483,P_ID,1))</f>
        <v/>
      </c>
      <c r="G11483" s="41" t="str">
        <f aca="false">IF(A11483="","",INDEX(P_Svc,F11483))</f>
        <v/>
      </c>
      <c r="H11483" s="41" t="str">
        <f aca="false">IF(A11483="","",INDEX(P_Zone,F11483))</f>
        <v/>
      </c>
      <c r="I11483" s="41" t="str">
        <f aca="false">IF(A11483="","",IF(D11483="Delivered",IF(B11483&lt;=INDEX(P_Due,F11483),1,0),0))</f>
        <v/>
      </c>
    </row>
    <row r="11484" customFormat="false" ht="15" hidden="false" customHeight="false" outlineLevel="0" collapsed="false">
      <c r="A11484" s="37"/>
      <c r="B11484" s="38"/>
      <c r="C11484" s="39"/>
      <c r="D11484" s="39"/>
      <c r="E11484" s="39"/>
      <c r="F11484" s="41" t="str">
        <f aca="false">IF(A11484="","",MATCH(A11484,P_ID,1))</f>
        <v/>
      </c>
      <c r="G11484" s="41" t="str">
        <f aca="false">IF(A11484="","",INDEX(P_Svc,F11484))</f>
        <v/>
      </c>
      <c r="H11484" s="41" t="str">
        <f aca="false">IF(A11484="","",INDEX(P_Zone,F11484))</f>
        <v/>
      </c>
      <c r="I11484" s="41" t="str">
        <f aca="false">IF(A11484="","",IF(D11484="Delivered",IF(B11484&lt;=INDEX(P_Due,F11484),1,0),0))</f>
        <v/>
      </c>
    </row>
    <row r="11485" customFormat="false" ht="15" hidden="false" customHeight="false" outlineLevel="0" collapsed="false">
      <c r="A11485" s="37"/>
      <c r="B11485" s="38"/>
      <c r="C11485" s="39"/>
      <c r="D11485" s="39"/>
      <c r="E11485" s="39"/>
      <c r="F11485" s="41" t="str">
        <f aca="false">IF(A11485="","",MATCH(A11485,P_ID,1))</f>
        <v/>
      </c>
      <c r="G11485" s="41" t="str">
        <f aca="false">IF(A11485="","",INDEX(P_Svc,F11485))</f>
        <v/>
      </c>
      <c r="H11485" s="41" t="str">
        <f aca="false">IF(A11485="","",INDEX(P_Zone,F11485))</f>
        <v/>
      </c>
      <c r="I11485" s="41" t="str">
        <f aca="false">IF(A11485="","",IF(D11485="Delivered",IF(B11485&lt;=INDEX(P_Due,F11485),1,0),0))</f>
        <v/>
      </c>
    </row>
    <row r="11486" customFormat="false" ht="15" hidden="false" customHeight="false" outlineLevel="0" collapsed="false">
      <c r="A11486" s="37"/>
      <c r="B11486" s="38"/>
      <c r="C11486" s="39"/>
      <c r="D11486" s="39"/>
      <c r="E11486" s="39"/>
      <c r="F11486" s="41" t="str">
        <f aca="false">IF(A11486="","",MATCH(A11486,P_ID,1))</f>
        <v/>
      </c>
      <c r="G11486" s="41" t="str">
        <f aca="false">IF(A11486="","",INDEX(P_Svc,F11486))</f>
        <v/>
      </c>
      <c r="H11486" s="41" t="str">
        <f aca="false">IF(A11486="","",INDEX(P_Zone,F11486))</f>
        <v/>
      </c>
      <c r="I11486" s="41" t="str">
        <f aca="false">IF(A11486="","",IF(D11486="Delivered",IF(B11486&lt;=INDEX(P_Due,F11486),1,0),0))</f>
        <v/>
      </c>
    </row>
    <row r="11487" customFormat="false" ht="15" hidden="false" customHeight="false" outlineLevel="0" collapsed="false">
      <c r="A11487" s="37"/>
      <c r="B11487" s="38"/>
      <c r="C11487" s="39"/>
      <c r="D11487" s="39"/>
      <c r="E11487" s="39"/>
      <c r="F11487" s="41" t="str">
        <f aca="false">IF(A11487="","",MATCH(A11487,P_ID,1))</f>
        <v/>
      </c>
      <c r="G11487" s="41" t="str">
        <f aca="false">IF(A11487="","",INDEX(P_Svc,F11487))</f>
        <v/>
      </c>
      <c r="H11487" s="41" t="str">
        <f aca="false">IF(A11487="","",INDEX(P_Zone,F11487))</f>
        <v/>
      </c>
      <c r="I11487" s="41" t="str">
        <f aca="false">IF(A11487="","",IF(D11487="Delivered",IF(B11487&lt;=INDEX(P_Due,F11487),1,0),0))</f>
        <v/>
      </c>
    </row>
    <row r="11488" customFormat="false" ht="15" hidden="false" customHeight="false" outlineLevel="0" collapsed="false">
      <c r="A11488" s="37"/>
      <c r="B11488" s="38"/>
      <c r="C11488" s="39"/>
      <c r="D11488" s="39"/>
      <c r="E11488" s="39"/>
      <c r="F11488" s="41" t="str">
        <f aca="false">IF(A11488="","",MATCH(A11488,P_ID,1))</f>
        <v/>
      </c>
      <c r="G11488" s="41" t="str">
        <f aca="false">IF(A11488="","",INDEX(P_Svc,F11488))</f>
        <v/>
      </c>
      <c r="H11488" s="41" t="str">
        <f aca="false">IF(A11488="","",INDEX(P_Zone,F11488))</f>
        <v/>
      </c>
      <c r="I11488" s="41" t="str">
        <f aca="false">IF(A11488="","",IF(D11488="Delivered",IF(B11488&lt;=INDEX(P_Due,F11488),1,0),0))</f>
        <v/>
      </c>
    </row>
    <row r="11489" customFormat="false" ht="15" hidden="false" customHeight="false" outlineLevel="0" collapsed="false">
      <c r="A11489" s="37"/>
      <c r="B11489" s="38"/>
      <c r="C11489" s="39"/>
      <c r="D11489" s="39"/>
      <c r="E11489" s="39"/>
      <c r="F11489" s="41" t="str">
        <f aca="false">IF(A11489="","",MATCH(A11489,P_ID,1))</f>
        <v/>
      </c>
      <c r="G11489" s="41" t="str">
        <f aca="false">IF(A11489="","",INDEX(P_Svc,F11489))</f>
        <v/>
      </c>
      <c r="H11489" s="41" t="str">
        <f aca="false">IF(A11489="","",INDEX(P_Zone,F11489))</f>
        <v/>
      </c>
      <c r="I11489" s="41" t="str">
        <f aca="false">IF(A11489="","",IF(D11489="Delivered",IF(B11489&lt;=INDEX(P_Due,F11489),1,0),0))</f>
        <v/>
      </c>
    </row>
    <row r="11490" customFormat="false" ht="15" hidden="false" customHeight="false" outlineLevel="0" collapsed="false">
      <c r="A11490" s="37"/>
      <c r="B11490" s="38"/>
      <c r="C11490" s="39"/>
      <c r="D11490" s="39"/>
      <c r="E11490" s="39"/>
      <c r="F11490" s="41" t="str">
        <f aca="false">IF(A11490="","",MATCH(A11490,P_ID,1))</f>
        <v/>
      </c>
      <c r="G11490" s="41" t="str">
        <f aca="false">IF(A11490="","",INDEX(P_Svc,F11490))</f>
        <v/>
      </c>
      <c r="H11490" s="41" t="str">
        <f aca="false">IF(A11490="","",INDEX(P_Zone,F11490))</f>
        <v/>
      </c>
      <c r="I11490" s="41" t="str">
        <f aca="false">IF(A11490="","",IF(D11490="Delivered",IF(B11490&lt;=INDEX(P_Due,F11490),1,0),0))</f>
        <v/>
      </c>
    </row>
    <row r="11491" customFormat="false" ht="15" hidden="false" customHeight="false" outlineLevel="0" collapsed="false">
      <c r="A11491" s="37"/>
      <c r="B11491" s="38"/>
      <c r="C11491" s="39"/>
      <c r="D11491" s="39"/>
      <c r="E11491" s="39"/>
      <c r="F11491" s="41" t="str">
        <f aca="false">IF(A11491="","",MATCH(A11491,P_ID,1))</f>
        <v/>
      </c>
      <c r="G11491" s="41" t="str">
        <f aca="false">IF(A11491="","",INDEX(P_Svc,F11491))</f>
        <v/>
      </c>
      <c r="H11491" s="41" t="str">
        <f aca="false">IF(A11491="","",INDEX(P_Zone,F11491))</f>
        <v/>
      </c>
      <c r="I11491" s="41" t="str">
        <f aca="false">IF(A11491="","",IF(D11491="Delivered",IF(B11491&lt;=INDEX(P_Due,F11491),1,0),0))</f>
        <v/>
      </c>
    </row>
    <row r="11492" customFormat="false" ht="15" hidden="false" customHeight="false" outlineLevel="0" collapsed="false">
      <c r="A11492" s="37"/>
      <c r="B11492" s="38"/>
      <c r="C11492" s="39"/>
      <c r="D11492" s="39"/>
      <c r="E11492" s="39"/>
      <c r="F11492" s="41" t="str">
        <f aca="false">IF(A11492="","",MATCH(A11492,P_ID,1))</f>
        <v/>
      </c>
      <c r="G11492" s="41" t="str">
        <f aca="false">IF(A11492="","",INDEX(P_Svc,F11492))</f>
        <v/>
      </c>
      <c r="H11492" s="41" t="str">
        <f aca="false">IF(A11492="","",INDEX(P_Zone,F11492))</f>
        <v/>
      </c>
      <c r="I11492" s="41" t="str">
        <f aca="false">IF(A11492="","",IF(D11492="Delivered",IF(B11492&lt;=INDEX(P_Due,F11492),1,0),0))</f>
        <v/>
      </c>
    </row>
    <row r="11493" customFormat="false" ht="15" hidden="false" customHeight="false" outlineLevel="0" collapsed="false">
      <c r="A11493" s="37"/>
      <c r="B11493" s="38"/>
      <c r="C11493" s="39"/>
      <c r="D11493" s="39"/>
      <c r="E11493" s="39"/>
      <c r="F11493" s="41" t="str">
        <f aca="false">IF(A11493="","",MATCH(A11493,P_ID,1))</f>
        <v/>
      </c>
      <c r="G11493" s="41" t="str">
        <f aca="false">IF(A11493="","",INDEX(P_Svc,F11493))</f>
        <v/>
      </c>
      <c r="H11493" s="41" t="str">
        <f aca="false">IF(A11493="","",INDEX(P_Zone,F11493))</f>
        <v/>
      </c>
      <c r="I11493" s="41" t="str">
        <f aca="false">IF(A11493="","",IF(D11493="Delivered",IF(B11493&lt;=INDEX(P_Due,F11493),1,0),0))</f>
        <v/>
      </c>
    </row>
    <row r="11494" customFormat="false" ht="15" hidden="false" customHeight="false" outlineLevel="0" collapsed="false">
      <c r="A11494" s="37"/>
      <c r="B11494" s="38"/>
      <c r="C11494" s="39"/>
      <c r="D11494" s="39"/>
      <c r="E11494" s="39"/>
      <c r="F11494" s="41" t="str">
        <f aca="false">IF(A11494="","",MATCH(A11494,P_ID,1))</f>
        <v/>
      </c>
      <c r="G11494" s="41" t="str">
        <f aca="false">IF(A11494="","",INDEX(P_Svc,F11494))</f>
        <v/>
      </c>
      <c r="H11494" s="41" t="str">
        <f aca="false">IF(A11494="","",INDEX(P_Zone,F11494))</f>
        <v/>
      </c>
      <c r="I11494" s="41" t="str">
        <f aca="false">IF(A11494="","",IF(D11494="Delivered",IF(B11494&lt;=INDEX(P_Due,F11494),1,0),0))</f>
        <v/>
      </c>
    </row>
    <row r="11495" customFormat="false" ht="15" hidden="false" customHeight="false" outlineLevel="0" collapsed="false">
      <c r="A11495" s="37"/>
      <c r="B11495" s="38"/>
      <c r="C11495" s="39"/>
      <c r="D11495" s="39"/>
      <c r="E11495" s="39"/>
      <c r="F11495" s="41" t="str">
        <f aca="false">IF(A11495="","",MATCH(A11495,P_ID,1))</f>
        <v/>
      </c>
      <c r="G11495" s="41" t="str">
        <f aca="false">IF(A11495="","",INDEX(P_Svc,F11495))</f>
        <v/>
      </c>
      <c r="H11495" s="41" t="str">
        <f aca="false">IF(A11495="","",INDEX(P_Zone,F11495))</f>
        <v/>
      </c>
      <c r="I11495" s="41" t="str">
        <f aca="false">IF(A11495="","",IF(D11495="Delivered",IF(B11495&lt;=INDEX(P_Due,F11495),1,0),0))</f>
        <v/>
      </c>
    </row>
    <row r="11496" customFormat="false" ht="15" hidden="false" customHeight="false" outlineLevel="0" collapsed="false">
      <c r="A11496" s="37"/>
      <c r="B11496" s="38"/>
      <c r="C11496" s="39"/>
      <c r="D11496" s="39"/>
      <c r="E11496" s="39"/>
      <c r="F11496" s="41" t="str">
        <f aca="false">IF(A11496="","",MATCH(A11496,P_ID,1))</f>
        <v/>
      </c>
      <c r="G11496" s="41" t="str">
        <f aca="false">IF(A11496="","",INDEX(P_Svc,F11496))</f>
        <v/>
      </c>
      <c r="H11496" s="41" t="str">
        <f aca="false">IF(A11496="","",INDEX(P_Zone,F11496))</f>
        <v/>
      </c>
      <c r="I11496" s="41" t="str">
        <f aca="false">IF(A11496="","",IF(D11496="Delivered",IF(B11496&lt;=INDEX(P_Due,F11496),1,0),0))</f>
        <v/>
      </c>
    </row>
    <row r="11497" customFormat="false" ht="15" hidden="false" customHeight="false" outlineLevel="0" collapsed="false">
      <c r="A11497" s="37"/>
      <c r="B11497" s="38"/>
      <c r="C11497" s="39"/>
      <c r="D11497" s="39"/>
      <c r="E11497" s="39"/>
      <c r="F11497" s="41" t="str">
        <f aca="false">IF(A11497="","",MATCH(A11497,P_ID,1))</f>
        <v/>
      </c>
      <c r="G11497" s="41" t="str">
        <f aca="false">IF(A11497="","",INDEX(P_Svc,F11497))</f>
        <v/>
      </c>
      <c r="H11497" s="41" t="str">
        <f aca="false">IF(A11497="","",INDEX(P_Zone,F11497))</f>
        <v/>
      </c>
      <c r="I11497" s="41" t="str">
        <f aca="false">IF(A11497="","",IF(D11497="Delivered",IF(B11497&lt;=INDEX(P_Due,F11497),1,0),0))</f>
        <v/>
      </c>
    </row>
    <row r="11498" customFormat="false" ht="15" hidden="false" customHeight="false" outlineLevel="0" collapsed="false">
      <c r="A11498" s="37"/>
      <c r="B11498" s="38"/>
      <c r="C11498" s="39"/>
      <c r="D11498" s="39"/>
      <c r="E11498" s="39"/>
      <c r="F11498" s="41" t="str">
        <f aca="false">IF(A11498="","",MATCH(A11498,P_ID,1))</f>
        <v/>
      </c>
      <c r="G11498" s="41" t="str">
        <f aca="false">IF(A11498="","",INDEX(P_Svc,F11498))</f>
        <v/>
      </c>
      <c r="H11498" s="41" t="str">
        <f aca="false">IF(A11498="","",INDEX(P_Zone,F11498))</f>
        <v/>
      </c>
      <c r="I11498" s="41" t="str">
        <f aca="false">IF(A11498="","",IF(D11498="Delivered",IF(B11498&lt;=INDEX(P_Due,F11498),1,0),0))</f>
        <v/>
      </c>
    </row>
    <row r="11499" customFormat="false" ht="15" hidden="false" customHeight="false" outlineLevel="0" collapsed="false">
      <c r="A11499" s="37"/>
      <c r="B11499" s="38"/>
      <c r="C11499" s="39"/>
      <c r="D11499" s="39"/>
      <c r="E11499" s="39"/>
      <c r="F11499" s="41" t="str">
        <f aca="false">IF(A11499="","",MATCH(A11499,P_ID,1))</f>
        <v/>
      </c>
      <c r="G11499" s="41" t="str">
        <f aca="false">IF(A11499="","",INDEX(P_Svc,F11499))</f>
        <v/>
      </c>
      <c r="H11499" s="41" t="str">
        <f aca="false">IF(A11499="","",INDEX(P_Zone,F11499))</f>
        <v/>
      </c>
      <c r="I11499" s="41" t="str">
        <f aca="false">IF(A11499="","",IF(D11499="Delivered",IF(B11499&lt;=INDEX(P_Due,F11499),1,0),0))</f>
        <v/>
      </c>
    </row>
    <row r="11500" customFormat="false" ht="15" hidden="false" customHeight="false" outlineLevel="0" collapsed="false">
      <c r="A11500" s="37"/>
      <c r="B11500" s="38"/>
      <c r="C11500" s="39"/>
      <c r="D11500" s="39"/>
      <c r="E11500" s="39"/>
      <c r="F11500" s="41" t="str">
        <f aca="false">IF(A11500="","",MATCH(A11500,P_ID,1))</f>
        <v/>
      </c>
      <c r="G11500" s="41" t="str">
        <f aca="false">IF(A11500="","",INDEX(P_Svc,F11500))</f>
        <v/>
      </c>
      <c r="H11500" s="41" t="str">
        <f aca="false">IF(A11500="","",INDEX(P_Zone,F11500))</f>
        <v/>
      </c>
      <c r="I11500" s="41" t="str">
        <f aca="false">IF(A11500="","",IF(D11500="Delivered",IF(B11500&lt;=INDEX(P_Due,F11500),1,0),0))</f>
        <v/>
      </c>
    </row>
    <row r="11501" customFormat="false" ht="15" hidden="false" customHeight="false" outlineLevel="0" collapsed="false">
      <c r="A11501" s="37"/>
      <c r="B11501" s="38"/>
      <c r="C11501" s="39"/>
      <c r="D11501" s="39"/>
      <c r="E11501" s="39"/>
      <c r="F11501" s="41" t="str">
        <f aca="false">IF(A11501="","",MATCH(A11501,P_ID,1))</f>
        <v/>
      </c>
      <c r="G11501" s="41" t="str">
        <f aca="false">IF(A11501="","",INDEX(P_Svc,F11501))</f>
        <v/>
      </c>
      <c r="H11501" s="41" t="str">
        <f aca="false">IF(A11501="","",INDEX(P_Zone,F11501))</f>
        <v/>
      </c>
      <c r="I11501" s="41" t="str">
        <f aca="false">IF(A11501="","",IF(D11501="Delivered",IF(B11501&lt;=INDEX(P_Due,F11501),1,0),0))</f>
        <v/>
      </c>
    </row>
    <row r="11502" customFormat="false" ht="15" hidden="false" customHeight="false" outlineLevel="0" collapsed="false">
      <c r="A11502" s="37"/>
      <c r="B11502" s="38"/>
      <c r="C11502" s="39"/>
      <c r="D11502" s="39"/>
      <c r="E11502" s="39"/>
      <c r="F11502" s="41" t="str">
        <f aca="false">IF(A11502="","",MATCH(A11502,P_ID,1))</f>
        <v/>
      </c>
      <c r="G11502" s="41" t="str">
        <f aca="false">IF(A11502="","",INDEX(P_Svc,F11502))</f>
        <v/>
      </c>
      <c r="H11502" s="41" t="str">
        <f aca="false">IF(A11502="","",INDEX(P_Zone,F11502))</f>
        <v/>
      </c>
      <c r="I11502" s="41" t="str">
        <f aca="false">IF(A11502="","",IF(D11502="Delivered",IF(B11502&lt;=INDEX(P_Due,F11502),1,0),0))</f>
        <v/>
      </c>
    </row>
    <row r="11503" customFormat="false" ht="15" hidden="false" customHeight="false" outlineLevel="0" collapsed="false">
      <c r="A11503" s="37"/>
      <c r="B11503" s="38"/>
      <c r="C11503" s="39"/>
      <c r="D11503" s="39"/>
      <c r="E11503" s="39"/>
      <c r="F11503" s="41" t="str">
        <f aca="false">IF(A11503="","",MATCH(A11503,P_ID,1))</f>
        <v/>
      </c>
      <c r="G11503" s="41" t="str">
        <f aca="false">IF(A11503="","",INDEX(P_Svc,F11503))</f>
        <v/>
      </c>
      <c r="H11503" s="41" t="str">
        <f aca="false">IF(A11503="","",INDEX(P_Zone,F11503))</f>
        <v/>
      </c>
      <c r="I11503" s="41" t="str">
        <f aca="false">IF(A11503="","",IF(D11503="Delivered",IF(B11503&lt;=INDEX(P_Due,F11503),1,0),0))</f>
        <v/>
      </c>
    </row>
    <row r="11504" customFormat="false" ht="15" hidden="false" customHeight="false" outlineLevel="0" collapsed="false">
      <c r="A11504" s="37"/>
      <c r="B11504" s="38"/>
      <c r="C11504" s="39"/>
      <c r="D11504" s="39"/>
      <c r="E11504" s="39"/>
      <c r="F11504" s="41" t="str">
        <f aca="false">IF(A11504="","",MATCH(A11504,P_ID,1))</f>
        <v/>
      </c>
      <c r="G11504" s="41" t="str">
        <f aca="false">IF(A11504="","",INDEX(P_Svc,F11504))</f>
        <v/>
      </c>
      <c r="H11504" s="41" t="str">
        <f aca="false">IF(A11504="","",INDEX(P_Zone,F11504))</f>
        <v/>
      </c>
      <c r="I11504" s="41" t="str">
        <f aca="false">IF(A11504="","",IF(D11504="Delivered",IF(B11504&lt;=INDEX(P_Due,F11504),1,0),0))</f>
        <v/>
      </c>
    </row>
    <row r="11505" customFormat="false" ht="15" hidden="false" customHeight="false" outlineLevel="0" collapsed="false">
      <c r="A11505" s="37"/>
      <c r="B11505" s="38"/>
      <c r="C11505" s="39"/>
      <c r="D11505" s="39"/>
      <c r="E11505" s="39"/>
      <c r="F11505" s="41" t="str">
        <f aca="false">IF(A11505="","",MATCH(A11505,P_ID,1))</f>
        <v/>
      </c>
      <c r="G11505" s="41" t="str">
        <f aca="false">IF(A11505="","",INDEX(P_Svc,F11505))</f>
        <v/>
      </c>
      <c r="H11505" s="41" t="str">
        <f aca="false">IF(A11505="","",INDEX(P_Zone,F11505))</f>
        <v/>
      </c>
      <c r="I11505" s="41" t="str">
        <f aca="false">IF(A11505="","",IF(D11505="Delivered",IF(B11505&lt;=INDEX(P_Due,F11505),1,0),0))</f>
        <v/>
      </c>
    </row>
    <row r="11506" customFormat="false" ht="15" hidden="false" customHeight="false" outlineLevel="0" collapsed="false">
      <c r="A11506" s="37"/>
      <c r="B11506" s="38"/>
      <c r="C11506" s="39"/>
      <c r="D11506" s="39"/>
      <c r="E11506" s="39"/>
      <c r="F11506" s="41" t="str">
        <f aca="false">IF(A11506="","",MATCH(A11506,P_ID,1))</f>
        <v/>
      </c>
      <c r="G11506" s="41" t="str">
        <f aca="false">IF(A11506="","",INDEX(P_Svc,F11506))</f>
        <v/>
      </c>
      <c r="H11506" s="41" t="str">
        <f aca="false">IF(A11506="","",INDEX(P_Zone,F11506))</f>
        <v/>
      </c>
      <c r="I11506" s="41" t="str">
        <f aca="false">IF(A11506="","",IF(D11506="Delivered",IF(B11506&lt;=INDEX(P_Due,F11506),1,0),0))</f>
        <v/>
      </c>
    </row>
    <row r="11507" customFormat="false" ht="15" hidden="false" customHeight="false" outlineLevel="0" collapsed="false">
      <c r="A11507" s="37"/>
      <c r="B11507" s="38"/>
      <c r="C11507" s="39"/>
      <c r="D11507" s="39"/>
      <c r="E11507" s="39"/>
      <c r="F11507" s="41" t="str">
        <f aca="false">IF(A11507="","",MATCH(A11507,P_ID,1))</f>
        <v/>
      </c>
      <c r="G11507" s="41" t="str">
        <f aca="false">IF(A11507="","",INDEX(P_Svc,F11507))</f>
        <v/>
      </c>
      <c r="H11507" s="41" t="str">
        <f aca="false">IF(A11507="","",INDEX(P_Zone,F11507))</f>
        <v/>
      </c>
      <c r="I11507" s="41" t="str">
        <f aca="false">IF(A11507="","",IF(D11507="Delivered",IF(B11507&lt;=INDEX(P_Due,F11507),1,0),0))</f>
        <v/>
      </c>
    </row>
    <row r="11508" customFormat="false" ht="15" hidden="false" customHeight="false" outlineLevel="0" collapsed="false">
      <c r="A11508" s="37"/>
      <c r="B11508" s="38"/>
      <c r="C11508" s="39"/>
      <c r="D11508" s="39"/>
      <c r="E11508" s="39"/>
      <c r="F11508" s="41" t="str">
        <f aca="false">IF(A11508="","",MATCH(A11508,P_ID,1))</f>
        <v/>
      </c>
      <c r="G11508" s="41" t="str">
        <f aca="false">IF(A11508="","",INDEX(P_Svc,F11508))</f>
        <v/>
      </c>
      <c r="H11508" s="41" t="str">
        <f aca="false">IF(A11508="","",INDEX(P_Zone,F11508))</f>
        <v/>
      </c>
      <c r="I11508" s="41" t="str">
        <f aca="false">IF(A11508="","",IF(D11508="Delivered",IF(B11508&lt;=INDEX(P_Due,F11508),1,0),0))</f>
        <v/>
      </c>
    </row>
    <row r="11509" customFormat="false" ht="15" hidden="false" customHeight="false" outlineLevel="0" collapsed="false">
      <c r="A11509" s="37"/>
      <c r="B11509" s="38"/>
      <c r="C11509" s="39"/>
      <c r="D11509" s="39"/>
      <c r="E11509" s="39"/>
      <c r="F11509" s="41" t="str">
        <f aca="false">IF(A11509="","",MATCH(A11509,P_ID,1))</f>
        <v/>
      </c>
      <c r="G11509" s="41" t="str">
        <f aca="false">IF(A11509="","",INDEX(P_Svc,F11509))</f>
        <v/>
      </c>
      <c r="H11509" s="41" t="str">
        <f aca="false">IF(A11509="","",INDEX(P_Zone,F11509))</f>
        <v/>
      </c>
      <c r="I11509" s="41" t="str">
        <f aca="false">IF(A11509="","",IF(D11509="Delivered",IF(B11509&lt;=INDEX(P_Due,F11509),1,0),0))</f>
        <v/>
      </c>
    </row>
    <row r="11510" customFormat="false" ht="15" hidden="false" customHeight="false" outlineLevel="0" collapsed="false">
      <c r="A11510" s="37"/>
      <c r="B11510" s="38"/>
      <c r="C11510" s="39"/>
      <c r="D11510" s="39"/>
      <c r="E11510" s="39"/>
      <c r="F11510" s="41" t="str">
        <f aca="false">IF(A11510="","",MATCH(A11510,P_ID,1))</f>
        <v/>
      </c>
      <c r="G11510" s="41" t="str">
        <f aca="false">IF(A11510="","",INDEX(P_Svc,F11510))</f>
        <v/>
      </c>
      <c r="H11510" s="41" t="str">
        <f aca="false">IF(A11510="","",INDEX(P_Zone,F11510))</f>
        <v/>
      </c>
      <c r="I11510" s="41" t="str">
        <f aca="false">IF(A11510="","",IF(D11510="Delivered",IF(B11510&lt;=INDEX(P_Due,F11510),1,0),0))</f>
        <v/>
      </c>
    </row>
    <row r="11511" customFormat="false" ht="15" hidden="false" customHeight="false" outlineLevel="0" collapsed="false">
      <c r="A11511" s="37"/>
      <c r="B11511" s="38"/>
      <c r="C11511" s="39"/>
      <c r="D11511" s="39"/>
      <c r="E11511" s="39"/>
      <c r="F11511" s="41" t="str">
        <f aca="false">IF(A11511="","",MATCH(A11511,P_ID,1))</f>
        <v/>
      </c>
      <c r="G11511" s="41" t="str">
        <f aca="false">IF(A11511="","",INDEX(P_Svc,F11511))</f>
        <v/>
      </c>
      <c r="H11511" s="41" t="str">
        <f aca="false">IF(A11511="","",INDEX(P_Zone,F11511))</f>
        <v/>
      </c>
      <c r="I11511" s="41" t="str">
        <f aca="false">IF(A11511="","",IF(D11511="Delivered",IF(B11511&lt;=INDEX(P_Due,F11511),1,0),0))</f>
        <v/>
      </c>
    </row>
    <row r="11512" customFormat="false" ht="15" hidden="false" customHeight="false" outlineLevel="0" collapsed="false">
      <c r="A11512" s="37"/>
      <c r="B11512" s="38"/>
      <c r="C11512" s="39"/>
      <c r="D11512" s="39"/>
      <c r="E11512" s="39"/>
      <c r="F11512" s="41" t="str">
        <f aca="false">IF(A11512="","",MATCH(A11512,P_ID,1))</f>
        <v/>
      </c>
      <c r="G11512" s="41" t="str">
        <f aca="false">IF(A11512="","",INDEX(P_Svc,F11512))</f>
        <v/>
      </c>
      <c r="H11512" s="41" t="str">
        <f aca="false">IF(A11512="","",INDEX(P_Zone,F11512))</f>
        <v/>
      </c>
      <c r="I11512" s="41" t="str">
        <f aca="false">IF(A11512="","",IF(D11512="Delivered",IF(B11512&lt;=INDEX(P_Due,F11512),1,0),0))</f>
        <v/>
      </c>
    </row>
    <row r="11513" customFormat="false" ht="15" hidden="false" customHeight="false" outlineLevel="0" collapsed="false">
      <c r="A11513" s="37"/>
      <c r="B11513" s="38"/>
      <c r="C11513" s="39"/>
      <c r="D11513" s="39"/>
      <c r="E11513" s="39"/>
      <c r="F11513" s="41" t="str">
        <f aca="false">IF(A11513="","",MATCH(A11513,P_ID,1))</f>
        <v/>
      </c>
      <c r="G11513" s="41" t="str">
        <f aca="false">IF(A11513="","",INDEX(P_Svc,F11513))</f>
        <v/>
      </c>
      <c r="H11513" s="41" t="str">
        <f aca="false">IF(A11513="","",INDEX(P_Zone,F11513))</f>
        <v/>
      </c>
      <c r="I11513" s="41" t="str">
        <f aca="false">IF(A11513="","",IF(D11513="Delivered",IF(B11513&lt;=INDEX(P_Due,F11513),1,0),0))</f>
        <v/>
      </c>
    </row>
    <row r="11514" customFormat="false" ht="15" hidden="false" customHeight="false" outlineLevel="0" collapsed="false">
      <c r="A11514" s="37"/>
      <c r="B11514" s="38"/>
      <c r="C11514" s="39"/>
      <c r="D11514" s="39"/>
      <c r="E11514" s="39"/>
      <c r="F11514" s="41" t="str">
        <f aca="false">IF(A11514="","",MATCH(A11514,P_ID,1))</f>
        <v/>
      </c>
      <c r="G11514" s="41" t="str">
        <f aca="false">IF(A11514="","",INDEX(P_Svc,F11514))</f>
        <v/>
      </c>
      <c r="H11514" s="41" t="str">
        <f aca="false">IF(A11514="","",INDEX(P_Zone,F11514))</f>
        <v/>
      </c>
      <c r="I11514" s="41" t="str">
        <f aca="false">IF(A11514="","",IF(D11514="Delivered",IF(B11514&lt;=INDEX(P_Due,F11514),1,0),0))</f>
        <v/>
      </c>
    </row>
    <row r="11515" customFormat="false" ht="15" hidden="false" customHeight="false" outlineLevel="0" collapsed="false">
      <c r="A11515" s="37"/>
      <c r="B11515" s="38"/>
      <c r="C11515" s="39"/>
      <c r="D11515" s="39"/>
      <c r="E11515" s="39"/>
      <c r="F11515" s="41" t="str">
        <f aca="false">IF(A11515="","",MATCH(A11515,P_ID,1))</f>
        <v/>
      </c>
      <c r="G11515" s="41" t="str">
        <f aca="false">IF(A11515="","",INDEX(P_Svc,F11515))</f>
        <v/>
      </c>
      <c r="H11515" s="41" t="str">
        <f aca="false">IF(A11515="","",INDEX(P_Zone,F11515))</f>
        <v/>
      </c>
      <c r="I11515" s="41" t="str">
        <f aca="false">IF(A11515="","",IF(D11515="Delivered",IF(B11515&lt;=INDEX(P_Due,F11515),1,0),0))</f>
        <v/>
      </c>
    </row>
    <row r="11516" customFormat="false" ht="15" hidden="false" customHeight="false" outlineLevel="0" collapsed="false">
      <c r="A11516" s="37"/>
      <c r="B11516" s="38"/>
      <c r="C11516" s="39"/>
      <c r="D11516" s="39"/>
      <c r="E11516" s="39"/>
      <c r="F11516" s="41" t="str">
        <f aca="false">IF(A11516="","",MATCH(A11516,P_ID,1))</f>
        <v/>
      </c>
      <c r="G11516" s="41" t="str">
        <f aca="false">IF(A11516="","",INDEX(P_Svc,F11516))</f>
        <v/>
      </c>
      <c r="H11516" s="41" t="str">
        <f aca="false">IF(A11516="","",INDEX(P_Zone,F11516))</f>
        <v/>
      </c>
      <c r="I11516" s="41" t="str">
        <f aca="false">IF(A11516="","",IF(D11516="Delivered",IF(B11516&lt;=INDEX(P_Due,F11516),1,0),0))</f>
        <v/>
      </c>
    </row>
    <row r="11517" customFormat="false" ht="15" hidden="false" customHeight="false" outlineLevel="0" collapsed="false">
      <c r="A11517" s="37"/>
      <c r="B11517" s="38"/>
      <c r="C11517" s="39"/>
      <c r="D11517" s="39"/>
      <c r="E11517" s="39"/>
      <c r="F11517" s="41" t="str">
        <f aca="false">IF(A11517="","",MATCH(A11517,P_ID,1))</f>
        <v/>
      </c>
      <c r="G11517" s="41" t="str">
        <f aca="false">IF(A11517="","",INDEX(P_Svc,F11517))</f>
        <v/>
      </c>
      <c r="H11517" s="41" t="str">
        <f aca="false">IF(A11517="","",INDEX(P_Zone,F11517))</f>
        <v/>
      </c>
      <c r="I11517" s="41" t="str">
        <f aca="false">IF(A11517="","",IF(D11517="Delivered",IF(B11517&lt;=INDEX(P_Due,F11517),1,0),0))</f>
        <v/>
      </c>
    </row>
    <row r="11518" customFormat="false" ht="15" hidden="false" customHeight="false" outlineLevel="0" collapsed="false">
      <c r="A11518" s="37"/>
      <c r="B11518" s="38"/>
      <c r="C11518" s="39"/>
      <c r="D11518" s="39"/>
      <c r="E11518" s="39"/>
      <c r="F11518" s="41" t="str">
        <f aca="false">IF(A11518="","",MATCH(A11518,P_ID,1))</f>
        <v/>
      </c>
      <c r="G11518" s="41" t="str">
        <f aca="false">IF(A11518="","",INDEX(P_Svc,F11518))</f>
        <v/>
      </c>
      <c r="H11518" s="41" t="str">
        <f aca="false">IF(A11518="","",INDEX(P_Zone,F11518))</f>
        <v/>
      </c>
      <c r="I11518" s="41" t="str">
        <f aca="false">IF(A11518="","",IF(D11518="Delivered",IF(B11518&lt;=INDEX(P_Due,F11518),1,0),0))</f>
        <v/>
      </c>
    </row>
    <row r="11519" customFormat="false" ht="15" hidden="false" customHeight="false" outlineLevel="0" collapsed="false">
      <c r="A11519" s="37"/>
      <c r="B11519" s="38"/>
      <c r="C11519" s="39"/>
      <c r="D11519" s="39"/>
      <c r="E11519" s="39"/>
      <c r="F11519" s="41" t="str">
        <f aca="false">IF(A11519="","",MATCH(A11519,P_ID,1))</f>
        <v/>
      </c>
      <c r="G11519" s="41" t="str">
        <f aca="false">IF(A11519="","",INDEX(P_Svc,F11519))</f>
        <v/>
      </c>
      <c r="H11519" s="41" t="str">
        <f aca="false">IF(A11519="","",INDEX(P_Zone,F11519))</f>
        <v/>
      </c>
      <c r="I11519" s="41" t="str">
        <f aca="false">IF(A11519="","",IF(D11519="Delivered",IF(B11519&lt;=INDEX(P_Due,F11519),1,0),0))</f>
        <v/>
      </c>
    </row>
    <row r="11520" customFormat="false" ht="15" hidden="false" customHeight="false" outlineLevel="0" collapsed="false">
      <c r="A11520" s="37"/>
      <c r="B11520" s="38"/>
      <c r="C11520" s="39"/>
      <c r="D11520" s="39"/>
      <c r="E11520" s="39"/>
      <c r="F11520" s="41" t="str">
        <f aca="false">IF(A11520="","",MATCH(A11520,P_ID,1))</f>
        <v/>
      </c>
      <c r="G11520" s="41" t="str">
        <f aca="false">IF(A11520="","",INDEX(P_Svc,F11520))</f>
        <v/>
      </c>
      <c r="H11520" s="41" t="str">
        <f aca="false">IF(A11520="","",INDEX(P_Zone,F11520))</f>
        <v/>
      </c>
      <c r="I11520" s="41" t="str">
        <f aca="false">IF(A11520="","",IF(D11520="Delivered",IF(B11520&lt;=INDEX(P_Due,F11520),1,0),0))</f>
        <v/>
      </c>
    </row>
    <row r="11521" customFormat="false" ht="15" hidden="false" customHeight="false" outlineLevel="0" collapsed="false">
      <c r="A11521" s="37"/>
      <c r="B11521" s="38"/>
      <c r="C11521" s="39"/>
      <c r="D11521" s="39"/>
      <c r="E11521" s="39"/>
      <c r="F11521" s="41" t="str">
        <f aca="false">IF(A11521="","",MATCH(A11521,P_ID,1))</f>
        <v/>
      </c>
      <c r="G11521" s="41" t="str">
        <f aca="false">IF(A11521="","",INDEX(P_Svc,F11521))</f>
        <v/>
      </c>
      <c r="H11521" s="41" t="str">
        <f aca="false">IF(A11521="","",INDEX(P_Zone,F11521))</f>
        <v/>
      </c>
      <c r="I11521" s="41" t="str">
        <f aca="false">IF(A11521="","",IF(D11521="Delivered",IF(B11521&lt;=INDEX(P_Due,F11521),1,0),0))</f>
        <v/>
      </c>
    </row>
    <row r="11522" customFormat="false" ht="15" hidden="false" customHeight="false" outlineLevel="0" collapsed="false">
      <c r="A11522" s="37"/>
      <c r="B11522" s="38"/>
      <c r="C11522" s="39"/>
      <c r="D11522" s="39"/>
      <c r="E11522" s="39"/>
      <c r="F11522" s="41" t="str">
        <f aca="false">IF(A11522="","",MATCH(A11522,P_ID,1))</f>
        <v/>
      </c>
      <c r="G11522" s="41" t="str">
        <f aca="false">IF(A11522="","",INDEX(P_Svc,F11522))</f>
        <v/>
      </c>
      <c r="H11522" s="41" t="str">
        <f aca="false">IF(A11522="","",INDEX(P_Zone,F11522))</f>
        <v/>
      </c>
      <c r="I11522" s="41" t="str">
        <f aca="false">IF(A11522="","",IF(D11522="Delivered",IF(B11522&lt;=INDEX(P_Due,F11522),1,0),0))</f>
        <v/>
      </c>
    </row>
    <row r="11523" customFormat="false" ht="15" hidden="false" customHeight="false" outlineLevel="0" collapsed="false">
      <c r="A11523" s="37"/>
      <c r="B11523" s="38"/>
      <c r="C11523" s="39"/>
      <c r="D11523" s="39"/>
      <c r="E11523" s="39"/>
      <c r="F11523" s="41" t="str">
        <f aca="false">IF(A11523="","",MATCH(A11523,P_ID,1))</f>
        <v/>
      </c>
      <c r="G11523" s="41" t="str">
        <f aca="false">IF(A11523="","",INDEX(P_Svc,F11523))</f>
        <v/>
      </c>
      <c r="H11523" s="41" t="str">
        <f aca="false">IF(A11523="","",INDEX(P_Zone,F11523))</f>
        <v/>
      </c>
      <c r="I11523" s="41" t="str">
        <f aca="false">IF(A11523="","",IF(D11523="Delivered",IF(B11523&lt;=INDEX(P_Due,F11523),1,0),0))</f>
        <v/>
      </c>
    </row>
    <row r="11524" customFormat="false" ht="15" hidden="false" customHeight="false" outlineLevel="0" collapsed="false">
      <c r="A11524" s="37"/>
      <c r="B11524" s="38"/>
      <c r="C11524" s="39"/>
      <c r="D11524" s="39"/>
      <c r="E11524" s="39"/>
      <c r="F11524" s="41" t="str">
        <f aca="false">IF(A11524="","",MATCH(A11524,P_ID,1))</f>
        <v/>
      </c>
      <c r="G11524" s="41" t="str">
        <f aca="false">IF(A11524="","",INDEX(P_Svc,F11524))</f>
        <v/>
      </c>
      <c r="H11524" s="41" t="str">
        <f aca="false">IF(A11524="","",INDEX(P_Zone,F11524))</f>
        <v/>
      </c>
      <c r="I11524" s="41" t="str">
        <f aca="false">IF(A11524="","",IF(D11524="Delivered",IF(B11524&lt;=INDEX(P_Due,F11524),1,0),0))</f>
        <v/>
      </c>
    </row>
    <row r="11525" customFormat="false" ht="15" hidden="false" customHeight="false" outlineLevel="0" collapsed="false">
      <c r="A11525" s="37"/>
      <c r="B11525" s="38"/>
      <c r="C11525" s="39"/>
      <c r="D11525" s="39"/>
      <c r="E11525" s="39"/>
      <c r="F11525" s="41" t="str">
        <f aca="false">IF(A11525="","",MATCH(A11525,P_ID,1))</f>
        <v/>
      </c>
      <c r="G11525" s="41" t="str">
        <f aca="false">IF(A11525="","",INDEX(P_Svc,F11525))</f>
        <v/>
      </c>
      <c r="H11525" s="41" t="str">
        <f aca="false">IF(A11525="","",INDEX(P_Zone,F11525))</f>
        <v/>
      </c>
      <c r="I11525" s="41" t="str">
        <f aca="false">IF(A11525="","",IF(D11525="Delivered",IF(B11525&lt;=INDEX(P_Due,F11525),1,0),0))</f>
        <v/>
      </c>
    </row>
    <row r="11526" customFormat="false" ht="15" hidden="false" customHeight="false" outlineLevel="0" collapsed="false">
      <c r="A11526" s="37"/>
      <c r="B11526" s="38"/>
      <c r="C11526" s="39"/>
      <c r="D11526" s="39"/>
      <c r="E11526" s="39"/>
      <c r="F11526" s="41" t="str">
        <f aca="false">IF(A11526="","",MATCH(A11526,P_ID,1))</f>
        <v/>
      </c>
      <c r="G11526" s="41" t="str">
        <f aca="false">IF(A11526="","",INDEX(P_Svc,F11526))</f>
        <v/>
      </c>
      <c r="H11526" s="41" t="str">
        <f aca="false">IF(A11526="","",INDEX(P_Zone,F11526))</f>
        <v/>
      </c>
      <c r="I11526" s="41" t="str">
        <f aca="false">IF(A11526="","",IF(D11526="Delivered",IF(B11526&lt;=INDEX(P_Due,F11526),1,0),0))</f>
        <v/>
      </c>
    </row>
    <row r="11527" customFormat="false" ht="15" hidden="false" customHeight="false" outlineLevel="0" collapsed="false">
      <c r="A11527" s="37"/>
      <c r="B11527" s="38"/>
      <c r="C11527" s="39"/>
      <c r="D11527" s="39"/>
      <c r="E11527" s="39"/>
      <c r="F11527" s="41" t="str">
        <f aca="false">IF(A11527="","",MATCH(A11527,P_ID,1))</f>
        <v/>
      </c>
      <c r="G11527" s="41" t="str">
        <f aca="false">IF(A11527="","",INDEX(P_Svc,F11527))</f>
        <v/>
      </c>
      <c r="H11527" s="41" t="str">
        <f aca="false">IF(A11527="","",INDEX(P_Zone,F11527))</f>
        <v/>
      </c>
      <c r="I11527" s="41" t="str">
        <f aca="false">IF(A11527="","",IF(D11527="Delivered",IF(B11527&lt;=INDEX(P_Due,F11527),1,0),0))</f>
        <v/>
      </c>
    </row>
    <row r="11528" customFormat="false" ht="15" hidden="false" customHeight="false" outlineLevel="0" collapsed="false">
      <c r="A11528" s="37"/>
      <c r="B11528" s="38"/>
      <c r="C11528" s="39"/>
      <c r="D11528" s="39"/>
      <c r="E11528" s="39"/>
      <c r="F11528" s="41" t="str">
        <f aca="false">IF(A11528="","",MATCH(A11528,P_ID,1))</f>
        <v/>
      </c>
      <c r="G11528" s="41" t="str">
        <f aca="false">IF(A11528="","",INDEX(P_Svc,F11528))</f>
        <v/>
      </c>
      <c r="H11528" s="41" t="str">
        <f aca="false">IF(A11528="","",INDEX(P_Zone,F11528))</f>
        <v/>
      </c>
      <c r="I11528" s="41" t="str">
        <f aca="false">IF(A11528="","",IF(D11528="Delivered",IF(B11528&lt;=INDEX(P_Due,F11528),1,0),0))</f>
        <v/>
      </c>
    </row>
    <row r="11529" customFormat="false" ht="15" hidden="false" customHeight="false" outlineLevel="0" collapsed="false">
      <c r="A11529" s="37"/>
      <c r="B11529" s="38"/>
      <c r="C11529" s="39"/>
      <c r="D11529" s="39"/>
      <c r="E11529" s="39"/>
      <c r="F11529" s="41" t="str">
        <f aca="false">IF(A11529="","",MATCH(A11529,P_ID,1))</f>
        <v/>
      </c>
      <c r="G11529" s="41" t="str">
        <f aca="false">IF(A11529="","",INDEX(P_Svc,F11529))</f>
        <v/>
      </c>
      <c r="H11529" s="41" t="str">
        <f aca="false">IF(A11529="","",INDEX(P_Zone,F11529))</f>
        <v/>
      </c>
      <c r="I11529" s="41" t="str">
        <f aca="false">IF(A11529="","",IF(D11529="Delivered",IF(B11529&lt;=INDEX(P_Due,F11529),1,0),0))</f>
        <v/>
      </c>
    </row>
    <row r="11530" customFormat="false" ht="15" hidden="false" customHeight="false" outlineLevel="0" collapsed="false">
      <c r="A11530" s="37"/>
      <c r="B11530" s="38"/>
      <c r="C11530" s="39"/>
      <c r="D11530" s="39"/>
      <c r="E11530" s="39"/>
      <c r="F11530" s="41" t="str">
        <f aca="false">IF(A11530="","",MATCH(A11530,P_ID,1))</f>
        <v/>
      </c>
      <c r="G11530" s="41" t="str">
        <f aca="false">IF(A11530="","",INDEX(P_Svc,F11530))</f>
        <v/>
      </c>
      <c r="H11530" s="41" t="str">
        <f aca="false">IF(A11530="","",INDEX(P_Zone,F11530))</f>
        <v/>
      </c>
      <c r="I11530" s="41" t="str">
        <f aca="false">IF(A11530="","",IF(D11530="Delivered",IF(B11530&lt;=INDEX(P_Due,F11530),1,0),0))</f>
        <v/>
      </c>
    </row>
    <row r="11531" customFormat="false" ht="15" hidden="false" customHeight="false" outlineLevel="0" collapsed="false">
      <c r="A11531" s="37"/>
      <c r="B11531" s="38"/>
      <c r="C11531" s="39"/>
      <c r="D11531" s="39"/>
      <c r="E11531" s="39"/>
      <c r="F11531" s="41" t="str">
        <f aca="false">IF(A11531="","",MATCH(A11531,P_ID,1))</f>
        <v/>
      </c>
      <c r="G11531" s="41" t="str">
        <f aca="false">IF(A11531="","",INDEX(P_Svc,F11531))</f>
        <v/>
      </c>
      <c r="H11531" s="41" t="str">
        <f aca="false">IF(A11531="","",INDEX(P_Zone,F11531))</f>
        <v/>
      </c>
      <c r="I11531" s="41" t="str">
        <f aca="false">IF(A11531="","",IF(D11531="Delivered",IF(B11531&lt;=INDEX(P_Due,F11531),1,0),0))</f>
        <v/>
      </c>
    </row>
    <row r="11532" customFormat="false" ht="15" hidden="false" customHeight="false" outlineLevel="0" collapsed="false">
      <c r="A11532" s="37"/>
      <c r="B11532" s="38"/>
      <c r="C11532" s="39"/>
      <c r="D11532" s="39"/>
      <c r="E11532" s="39"/>
      <c r="F11532" s="41" t="str">
        <f aca="false">IF(A11532="","",MATCH(A11532,P_ID,1))</f>
        <v/>
      </c>
      <c r="G11532" s="41" t="str">
        <f aca="false">IF(A11532="","",INDEX(P_Svc,F11532))</f>
        <v/>
      </c>
      <c r="H11532" s="41" t="str">
        <f aca="false">IF(A11532="","",INDEX(P_Zone,F11532))</f>
        <v/>
      </c>
      <c r="I11532" s="41" t="str">
        <f aca="false">IF(A11532="","",IF(D11532="Delivered",IF(B11532&lt;=INDEX(P_Due,F11532),1,0),0))</f>
        <v/>
      </c>
    </row>
    <row r="11533" customFormat="false" ht="15" hidden="false" customHeight="false" outlineLevel="0" collapsed="false">
      <c r="A11533" s="37"/>
      <c r="B11533" s="38"/>
      <c r="C11533" s="39"/>
      <c r="D11533" s="39"/>
      <c r="E11533" s="39"/>
      <c r="F11533" s="41" t="str">
        <f aca="false">IF(A11533="","",MATCH(A11533,P_ID,1))</f>
        <v/>
      </c>
      <c r="G11533" s="41" t="str">
        <f aca="false">IF(A11533="","",INDEX(P_Svc,F11533))</f>
        <v/>
      </c>
      <c r="H11533" s="41" t="str">
        <f aca="false">IF(A11533="","",INDEX(P_Zone,F11533))</f>
        <v/>
      </c>
      <c r="I11533" s="41" t="str">
        <f aca="false">IF(A11533="","",IF(D11533="Delivered",IF(B11533&lt;=INDEX(P_Due,F11533),1,0),0))</f>
        <v/>
      </c>
    </row>
    <row r="11534" customFormat="false" ht="15" hidden="false" customHeight="false" outlineLevel="0" collapsed="false">
      <c r="A11534" s="37"/>
      <c r="B11534" s="38"/>
      <c r="C11534" s="39"/>
      <c r="D11534" s="39"/>
      <c r="E11534" s="39"/>
      <c r="F11534" s="41" t="str">
        <f aca="false">IF(A11534="","",MATCH(A11534,P_ID,1))</f>
        <v/>
      </c>
      <c r="G11534" s="41" t="str">
        <f aca="false">IF(A11534="","",INDEX(P_Svc,F11534))</f>
        <v/>
      </c>
      <c r="H11534" s="41" t="str">
        <f aca="false">IF(A11534="","",INDEX(P_Zone,F11534))</f>
        <v/>
      </c>
      <c r="I11534" s="41" t="str">
        <f aca="false">IF(A11534="","",IF(D11534="Delivered",IF(B11534&lt;=INDEX(P_Due,F11534),1,0),0))</f>
        <v/>
      </c>
    </row>
    <row r="11535" customFormat="false" ht="15" hidden="false" customHeight="false" outlineLevel="0" collapsed="false">
      <c r="A11535" s="37"/>
      <c r="B11535" s="38"/>
      <c r="C11535" s="39"/>
      <c r="D11535" s="39"/>
      <c r="E11535" s="39"/>
      <c r="F11535" s="41" t="str">
        <f aca="false">IF(A11535="","",MATCH(A11535,P_ID,1))</f>
        <v/>
      </c>
      <c r="G11535" s="41" t="str">
        <f aca="false">IF(A11535="","",INDEX(P_Svc,F11535))</f>
        <v/>
      </c>
      <c r="H11535" s="41" t="str">
        <f aca="false">IF(A11535="","",INDEX(P_Zone,F11535))</f>
        <v/>
      </c>
      <c r="I11535" s="41" t="str">
        <f aca="false">IF(A11535="","",IF(D11535="Delivered",IF(B11535&lt;=INDEX(P_Due,F11535),1,0),0))</f>
        <v/>
      </c>
    </row>
    <row r="11536" customFormat="false" ht="15" hidden="false" customHeight="false" outlineLevel="0" collapsed="false">
      <c r="A11536" s="37"/>
      <c r="B11536" s="38"/>
      <c r="C11536" s="39"/>
      <c r="D11536" s="39"/>
      <c r="E11536" s="39"/>
      <c r="F11536" s="41" t="str">
        <f aca="false">IF(A11536="","",MATCH(A11536,P_ID,1))</f>
        <v/>
      </c>
      <c r="G11536" s="41" t="str">
        <f aca="false">IF(A11536="","",INDEX(P_Svc,F11536))</f>
        <v/>
      </c>
      <c r="H11536" s="41" t="str">
        <f aca="false">IF(A11536="","",INDEX(P_Zone,F11536))</f>
        <v/>
      </c>
      <c r="I11536" s="41" t="str">
        <f aca="false">IF(A11536="","",IF(D11536="Delivered",IF(B11536&lt;=INDEX(P_Due,F11536),1,0),0))</f>
        <v/>
      </c>
    </row>
    <row r="11537" customFormat="false" ht="15" hidden="false" customHeight="false" outlineLevel="0" collapsed="false">
      <c r="A11537" s="37"/>
      <c r="B11537" s="38"/>
      <c r="C11537" s="39"/>
      <c r="D11537" s="39"/>
      <c r="E11537" s="39"/>
      <c r="F11537" s="41" t="str">
        <f aca="false">IF(A11537="","",MATCH(A11537,P_ID,1))</f>
        <v/>
      </c>
      <c r="G11537" s="41" t="str">
        <f aca="false">IF(A11537="","",INDEX(P_Svc,F11537))</f>
        <v/>
      </c>
      <c r="H11537" s="41" t="str">
        <f aca="false">IF(A11537="","",INDEX(P_Zone,F11537))</f>
        <v/>
      </c>
      <c r="I11537" s="41" t="str">
        <f aca="false">IF(A11537="","",IF(D11537="Delivered",IF(B11537&lt;=INDEX(P_Due,F11537),1,0),0))</f>
        <v/>
      </c>
    </row>
    <row r="11538" customFormat="false" ht="15" hidden="false" customHeight="false" outlineLevel="0" collapsed="false">
      <c r="A11538" s="37"/>
      <c r="B11538" s="38"/>
      <c r="C11538" s="39"/>
      <c r="D11538" s="39"/>
      <c r="E11538" s="39"/>
      <c r="F11538" s="41" t="str">
        <f aca="false">IF(A11538="","",MATCH(A11538,P_ID,1))</f>
        <v/>
      </c>
      <c r="G11538" s="41" t="str">
        <f aca="false">IF(A11538="","",INDEX(P_Svc,F11538))</f>
        <v/>
      </c>
      <c r="H11538" s="41" t="str">
        <f aca="false">IF(A11538="","",INDEX(P_Zone,F11538))</f>
        <v/>
      </c>
      <c r="I11538" s="41" t="str">
        <f aca="false">IF(A11538="","",IF(D11538="Delivered",IF(B11538&lt;=INDEX(P_Due,F11538),1,0),0))</f>
        <v/>
      </c>
    </row>
    <row r="11539" customFormat="false" ht="15" hidden="false" customHeight="false" outlineLevel="0" collapsed="false">
      <c r="A11539" s="37"/>
      <c r="B11539" s="38"/>
      <c r="C11539" s="39"/>
      <c r="D11539" s="39"/>
      <c r="E11539" s="39"/>
      <c r="F11539" s="41" t="str">
        <f aca="false">IF(A11539="","",MATCH(A11539,P_ID,1))</f>
        <v/>
      </c>
      <c r="G11539" s="41" t="str">
        <f aca="false">IF(A11539="","",INDEX(P_Svc,F11539))</f>
        <v/>
      </c>
      <c r="H11539" s="41" t="str">
        <f aca="false">IF(A11539="","",INDEX(P_Zone,F11539))</f>
        <v/>
      </c>
      <c r="I11539" s="41" t="str">
        <f aca="false">IF(A11539="","",IF(D11539="Delivered",IF(B11539&lt;=INDEX(P_Due,F11539),1,0),0))</f>
        <v/>
      </c>
    </row>
    <row r="11540" customFormat="false" ht="15" hidden="false" customHeight="false" outlineLevel="0" collapsed="false">
      <c r="A11540" s="37"/>
      <c r="B11540" s="38"/>
      <c r="C11540" s="39"/>
      <c r="D11540" s="39"/>
      <c r="E11540" s="39"/>
      <c r="F11540" s="41" t="str">
        <f aca="false">IF(A11540="","",MATCH(A11540,P_ID,1))</f>
        <v/>
      </c>
      <c r="G11540" s="41" t="str">
        <f aca="false">IF(A11540="","",INDEX(P_Svc,F11540))</f>
        <v/>
      </c>
      <c r="H11540" s="41" t="str">
        <f aca="false">IF(A11540="","",INDEX(P_Zone,F11540))</f>
        <v/>
      </c>
      <c r="I11540" s="41" t="str">
        <f aca="false">IF(A11540="","",IF(D11540="Delivered",IF(B11540&lt;=INDEX(P_Due,F11540),1,0),0))</f>
        <v/>
      </c>
    </row>
    <row r="11541" customFormat="false" ht="15" hidden="false" customHeight="false" outlineLevel="0" collapsed="false">
      <c r="A11541" s="37"/>
      <c r="B11541" s="38"/>
      <c r="C11541" s="39"/>
      <c r="D11541" s="39"/>
      <c r="E11541" s="39"/>
      <c r="F11541" s="41" t="str">
        <f aca="false">IF(A11541="","",MATCH(A11541,P_ID,1))</f>
        <v/>
      </c>
      <c r="G11541" s="41" t="str">
        <f aca="false">IF(A11541="","",INDEX(P_Svc,F11541))</f>
        <v/>
      </c>
      <c r="H11541" s="41" t="str">
        <f aca="false">IF(A11541="","",INDEX(P_Zone,F11541))</f>
        <v/>
      </c>
      <c r="I11541" s="41" t="str">
        <f aca="false">IF(A11541="","",IF(D11541="Delivered",IF(B11541&lt;=INDEX(P_Due,F11541),1,0),0))</f>
        <v/>
      </c>
    </row>
    <row r="11542" customFormat="false" ht="15" hidden="false" customHeight="false" outlineLevel="0" collapsed="false">
      <c r="A11542" s="37"/>
      <c r="B11542" s="38"/>
      <c r="C11542" s="39"/>
      <c r="D11542" s="39"/>
      <c r="E11542" s="39"/>
      <c r="F11542" s="41" t="str">
        <f aca="false">IF(A11542="","",MATCH(A11542,P_ID,1))</f>
        <v/>
      </c>
      <c r="G11542" s="41" t="str">
        <f aca="false">IF(A11542="","",INDEX(P_Svc,F11542))</f>
        <v/>
      </c>
      <c r="H11542" s="41" t="str">
        <f aca="false">IF(A11542="","",INDEX(P_Zone,F11542))</f>
        <v/>
      </c>
      <c r="I11542" s="41" t="str">
        <f aca="false">IF(A11542="","",IF(D11542="Delivered",IF(B11542&lt;=INDEX(P_Due,F11542),1,0),0))</f>
        <v/>
      </c>
    </row>
    <row r="11543" customFormat="false" ht="15" hidden="false" customHeight="false" outlineLevel="0" collapsed="false">
      <c r="A11543" s="37"/>
      <c r="B11543" s="38"/>
      <c r="C11543" s="39"/>
      <c r="D11543" s="39"/>
      <c r="E11543" s="39"/>
      <c r="F11543" s="41" t="str">
        <f aca="false">IF(A11543="","",MATCH(A11543,P_ID,1))</f>
        <v/>
      </c>
      <c r="G11543" s="41" t="str">
        <f aca="false">IF(A11543="","",INDEX(P_Svc,F11543))</f>
        <v/>
      </c>
      <c r="H11543" s="41" t="str">
        <f aca="false">IF(A11543="","",INDEX(P_Zone,F11543))</f>
        <v/>
      </c>
      <c r="I11543" s="41" t="str">
        <f aca="false">IF(A11543="","",IF(D11543="Delivered",IF(B11543&lt;=INDEX(P_Due,F11543),1,0),0))</f>
        <v/>
      </c>
    </row>
    <row r="11544" customFormat="false" ht="15" hidden="false" customHeight="false" outlineLevel="0" collapsed="false">
      <c r="A11544" s="37"/>
      <c r="B11544" s="38"/>
      <c r="C11544" s="39"/>
      <c r="D11544" s="39"/>
      <c r="E11544" s="39"/>
      <c r="F11544" s="41" t="str">
        <f aca="false">IF(A11544="","",MATCH(A11544,P_ID,1))</f>
        <v/>
      </c>
      <c r="G11544" s="41" t="str">
        <f aca="false">IF(A11544="","",INDEX(P_Svc,F11544))</f>
        <v/>
      </c>
      <c r="H11544" s="41" t="str">
        <f aca="false">IF(A11544="","",INDEX(P_Zone,F11544))</f>
        <v/>
      </c>
      <c r="I11544" s="41" t="str">
        <f aca="false">IF(A11544="","",IF(D11544="Delivered",IF(B11544&lt;=INDEX(P_Due,F11544),1,0),0))</f>
        <v/>
      </c>
    </row>
    <row r="11545" customFormat="false" ht="15" hidden="false" customHeight="false" outlineLevel="0" collapsed="false">
      <c r="A11545" s="37"/>
      <c r="B11545" s="38"/>
      <c r="C11545" s="39"/>
      <c r="D11545" s="39"/>
      <c r="E11545" s="39"/>
      <c r="F11545" s="41" t="str">
        <f aca="false">IF(A11545="","",MATCH(A11545,P_ID,1))</f>
        <v/>
      </c>
      <c r="G11545" s="41" t="str">
        <f aca="false">IF(A11545="","",INDEX(P_Svc,F11545))</f>
        <v/>
      </c>
      <c r="H11545" s="41" t="str">
        <f aca="false">IF(A11545="","",INDEX(P_Zone,F11545))</f>
        <v/>
      </c>
      <c r="I11545" s="41" t="str">
        <f aca="false">IF(A11545="","",IF(D11545="Delivered",IF(B11545&lt;=INDEX(P_Due,F11545),1,0),0))</f>
        <v/>
      </c>
    </row>
    <row r="11546" customFormat="false" ht="15" hidden="false" customHeight="false" outlineLevel="0" collapsed="false">
      <c r="A11546" s="37"/>
      <c r="B11546" s="38"/>
      <c r="C11546" s="39"/>
      <c r="D11546" s="39"/>
      <c r="E11546" s="39"/>
      <c r="F11546" s="41" t="str">
        <f aca="false">IF(A11546="","",MATCH(A11546,P_ID,1))</f>
        <v/>
      </c>
      <c r="G11546" s="41" t="str">
        <f aca="false">IF(A11546="","",INDEX(P_Svc,F11546))</f>
        <v/>
      </c>
      <c r="H11546" s="41" t="str">
        <f aca="false">IF(A11546="","",INDEX(P_Zone,F11546))</f>
        <v/>
      </c>
      <c r="I11546" s="41" t="str">
        <f aca="false">IF(A11546="","",IF(D11546="Delivered",IF(B11546&lt;=INDEX(P_Due,F11546),1,0),0))</f>
        <v/>
      </c>
    </row>
    <row r="11547" customFormat="false" ht="15" hidden="false" customHeight="false" outlineLevel="0" collapsed="false">
      <c r="A11547" s="37"/>
      <c r="B11547" s="38"/>
      <c r="C11547" s="39"/>
      <c r="D11547" s="39"/>
      <c r="E11547" s="39"/>
      <c r="F11547" s="41" t="str">
        <f aca="false">IF(A11547="","",MATCH(A11547,P_ID,1))</f>
        <v/>
      </c>
      <c r="G11547" s="41" t="str">
        <f aca="false">IF(A11547="","",INDEX(P_Svc,F11547))</f>
        <v/>
      </c>
      <c r="H11547" s="41" t="str">
        <f aca="false">IF(A11547="","",INDEX(P_Zone,F11547))</f>
        <v/>
      </c>
      <c r="I11547" s="41" t="str">
        <f aca="false">IF(A11547="","",IF(D11547="Delivered",IF(B11547&lt;=INDEX(P_Due,F11547),1,0),0))</f>
        <v/>
      </c>
    </row>
    <row r="11548" customFormat="false" ht="15" hidden="false" customHeight="false" outlineLevel="0" collapsed="false">
      <c r="A11548" s="37"/>
      <c r="B11548" s="38"/>
      <c r="C11548" s="39"/>
      <c r="D11548" s="39"/>
      <c r="E11548" s="39"/>
      <c r="F11548" s="41" t="str">
        <f aca="false">IF(A11548="","",MATCH(A11548,P_ID,1))</f>
        <v/>
      </c>
      <c r="G11548" s="41" t="str">
        <f aca="false">IF(A11548="","",INDEX(P_Svc,F11548))</f>
        <v/>
      </c>
      <c r="H11548" s="41" t="str">
        <f aca="false">IF(A11548="","",INDEX(P_Zone,F11548))</f>
        <v/>
      </c>
      <c r="I11548" s="41" t="str">
        <f aca="false">IF(A11548="","",IF(D11548="Delivered",IF(B11548&lt;=INDEX(P_Due,F11548),1,0),0))</f>
        <v/>
      </c>
    </row>
    <row r="11549" customFormat="false" ht="15" hidden="false" customHeight="false" outlineLevel="0" collapsed="false">
      <c r="A11549" s="37"/>
      <c r="B11549" s="38"/>
      <c r="C11549" s="39"/>
      <c r="D11549" s="39"/>
      <c r="E11549" s="39"/>
      <c r="F11549" s="41" t="str">
        <f aca="false">IF(A11549="","",MATCH(A11549,P_ID,1))</f>
        <v/>
      </c>
      <c r="G11549" s="41" t="str">
        <f aca="false">IF(A11549="","",INDEX(P_Svc,F11549))</f>
        <v/>
      </c>
      <c r="H11549" s="41" t="str">
        <f aca="false">IF(A11549="","",INDEX(P_Zone,F11549))</f>
        <v/>
      </c>
      <c r="I11549" s="41" t="str">
        <f aca="false">IF(A11549="","",IF(D11549="Delivered",IF(B11549&lt;=INDEX(P_Due,F11549),1,0),0))</f>
        <v/>
      </c>
    </row>
    <row r="11550" customFormat="false" ht="15" hidden="false" customHeight="false" outlineLevel="0" collapsed="false">
      <c r="A11550" s="37"/>
      <c r="B11550" s="38"/>
      <c r="C11550" s="39"/>
      <c r="D11550" s="39"/>
      <c r="E11550" s="39"/>
      <c r="F11550" s="41" t="str">
        <f aca="false">IF(A11550="","",MATCH(A11550,P_ID,1))</f>
        <v/>
      </c>
      <c r="G11550" s="41" t="str">
        <f aca="false">IF(A11550="","",INDEX(P_Svc,F11550))</f>
        <v/>
      </c>
      <c r="H11550" s="41" t="str">
        <f aca="false">IF(A11550="","",INDEX(P_Zone,F11550))</f>
        <v/>
      </c>
      <c r="I11550" s="41" t="str">
        <f aca="false">IF(A11550="","",IF(D11550="Delivered",IF(B11550&lt;=INDEX(P_Due,F11550),1,0),0))</f>
        <v/>
      </c>
    </row>
    <row r="11551" customFormat="false" ht="15" hidden="false" customHeight="false" outlineLevel="0" collapsed="false">
      <c r="A11551" s="37"/>
      <c r="B11551" s="38"/>
      <c r="C11551" s="39"/>
      <c r="D11551" s="39"/>
      <c r="E11551" s="39"/>
      <c r="F11551" s="41" t="str">
        <f aca="false">IF(A11551="","",MATCH(A11551,P_ID,1))</f>
        <v/>
      </c>
      <c r="G11551" s="41" t="str">
        <f aca="false">IF(A11551="","",INDEX(P_Svc,F11551))</f>
        <v/>
      </c>
      <c r="H11551" s="41" t="str">
        <f aca="false">IF(A11551="","",INDEX(P_Zone,F11551))</f>
        <v/>
      </c>
      <c r="I11551" s="41" t="str">
        <f aca="false">IF(A11551="","",IF(D11551="Delivered",IF(B11551&lt;=INDEX(P_Due,F11551),1,0),0))</f>
        <v/>
      </c>
    </row>
    <row r="11552" customFormat="false" ht="15" hidden="false" customHeight="false" outlineLevel="0" collapsed="false">
      <c r="A11552" s="37"/>
      <c r="B11552" s="38"/>
      <c r="C11552" s="39"/>
      <c r="D11552" s="39"/>
      <c r="E11552" s="39"/>
      <c r="F11552" s="41" t="str">
        <f aca="false">IF(A11552="","",MATCH(A11552,P_ID,1))</f>
        <v/>
      </c>
      <c r="G11552" s="41" t="str">
        <f aca="false">IF(A11552="","",INDEX(P_Svc,F11552))</f>
        <v/>
      </c>
      <c r="H11552" s="41" t="str">
        <f aca="false">IF(A11552="","",INDEX(P_Zone,F11552))</f>
        <v/>
      </c>
      <c r="I11552" s="41" t="str">
        <f aca="false">IF(A11552="","",IF(D11552="Delivered",IF(B11552&lt;=INDEX(P_Due,F11552),1,0),0))</f>
        <v/>
      </c>
    </row>
    <row r="11553" customFormat="false" ht="15" hidden="false" customHeight="false" outlineLevel="0" collapsed="false">
      <c r="A11553" s="37"/>
      <c r="B11553" s="38"/>
      <c r="C11553" s="39"/>
      <c r="D11553" s="39"/>
      <c r="E11553" s="39"/>
      <c r="F11553" s="41" t="str">
        <f aca="false">IF(A11553="","",MATCH(A11553,P_ID,1))</f>
        <v/>
      </c>
      <c r="G11553" s="41" t="str">
        <f aca="false">IF(A11553="","",INDEX(P_Svc,F11553))</f>
        <v/>
      </c>
      <c r="H11553" s="41" t="str">
        <f aca="false">IF(A11553="","",INDEX(P_Zone,F11553))</f>
        <v/>
      </c>
      <c r="I11553" s="41" t="str">
        <f aca="false">IF(A11553="","",IF(D11553="Delivered",IF(B11553&lt;=INDEX(P_Due,F11553),1,0),0))</f>
        <v/>
      </c>
    </row>
    <row r="11554" customFormat="false" ht="15" hidden="false" customHeight="false" outlineLevel="0" collapsed="false">
      <c r="A11554" s="37"/>
      <c r="B11554" s="38"/>
      <c r="C11554" s="39"/>
      <c r="D11554" s="39"/>
      <c r="E11554" s="39"/>
      <c r="F11554" s="41" t="str">
        <f aca="false">IF(A11554="","",MATCH(A11554,P_ID,1))</f>
        <v/>
      </c>
      <c r="G11554" s="41" t="str">
        <f aca="false">IF(A11554="","",INDEX(P_Svc,F11554))</f>
        <v/>
      </c>
      <c r="H11554" s="41" t="str">
        <f aca="false">IF(A11554="","",INDEX(P_Zone,F11554))</f>
        <v/>
      </c>
      <c r="I11554" s="41" t="str">
        <f aca="false">IF(A11554="","",IF(D11554="Delivered",IF(B11554&lt;=INDEX(P_Due,F11554),1,0),0))</f>
        <v/>
      </c>
    </row>
    <row r="11555" customFormat="false" ht="15" hidden="false" customHeight="false" outlineLevel="0" collapsed="false">
      <c r="A11555" s="37"/>
      <c r="B11555" s="38"/>
      <c r="C11555" s="39"/>
      <c r="D11555" s="39"/>
      <c r="E11555" s="39"/>
      <c r="F11555" s="41" t="str">
        <f aca="false">IF(A11555="","",MATCH(A11555,P_ID,1))</f>
        <v/>
      </c>
      <c r="G11555" s="41" t="str">
        <f aca="false">IF(A11555="","",INDEX(P_Svc,F11555))</f>
        <v/>
      </c>
      <c r="H11555" s="41" t="str">
        <f aca="false">IF(A11555="","",INDEX(P_Zone,F11555))</f>
        <v/>
      </c>
      <c r="I11555" s="41" t="str">
        <f aca="false">IF(A11555="","",IF(D11555="Delivered",IF(B11555&lt;=INDEX(P_Due,F11555),1,0),0))</f>
        <v/>
      </c>
    </row>
    <row r="11556" customFormat="false" ht="15" hidden="false" customHeight="false" outlineLevel="0" collapsed="false">
      <c r="A11556" s="37"/>
      <c r="B11556" s="38"/>
      <c r="C11556" s="39"/>
      <c r="D11556" s="39"/>
      <c r="E11556" s="39"/>
      <c r="F11556" s="41" t="str">
        <f aca="false">IF(A11556="","",MATCH(A11556,P_ID,1))</f>
        <v/>
      </c>
      <c r="G11556" s="41" t="str">
        <f aca="false">IF(A11556="","",INDEX(P_Svc,F11556))</f>
        <v/>
      </c>
      <c r="H11556" s="41" t="str">
        <f aca="false">IF(A11556="","",INDEX(P_Zone,F11556))</f>
        <v/>
      </c>
      <c r="I11556" s="41" t="str">
        <f aca="false">IF(A11556="","",IF(D11556="Delivered",IF(B11556&lt;=INDEX(P_Due,F11556),1,0),0))</f>
        <v/>
      </c>
    </row>
    <row r="11557" customFormat="false" ht="15" hidden="false" customHeight="false" outlineLevel="0" collapsed="false">
      <c r="A11557" s="37"/>
      <c r="B11557" s="38"/>
      <c r="C11557" s="39"/>
      <c r="D11557" s="39"/>
      <c r="E11557" s="39"/>
      <c r="F11557" s="41" t="str">
        <f aca="false">IF(A11557="","",MATCH(A11557,P_ID,1))</f>
        <v/>
      </c>
      <c r="G11557" s="41" t="str">
        <f aca="false">IF(A11557="","",INDEX(P_Svc,F11557))</f>
        <v/>
      </c>
      <c r="H11557" s="41" t="str">
        <f aca="false">IF(A11557="","",INDEX(P_Zone,F11557))</f>
        <v/>
      </c>
      <c r="I11557" s="41" t="str">
        <f aca="false">IF(A11557="","",IF(D11557="Delivered",IF(B11557&lt;=INDEX(P_Due,F11557),1,0),0))</f>
        <v/>
      </c>
    </row>
    <row r="11558" customFormat="false" ht="15" hidden="false" customHeight="false" outlineLevel="0" collapsed="false">
      <c r="A11558" s="37"/>
      <c r="B11558" s="38"/>
      <c r="C11558" s="39"/>
      <c r="D11558" s="39"/>
      <c r="E11558" s="39"/>
      <c r="F11558" s="41" t="str">
        <f aca="false">IF(A11558="","",MATCH(A11558,P_ID,1))</f>
        <v/>
      </c>
      <c r="G11558" s="41" t="str">
        <f aca="false">IF(A11558="","",INDEX(P_Svc,F11558))</f>
        <v/>
      </c>
      <c r="H11558" s="41" t="str">
        <f aca="false">IF(A11558="","",INDEX(P_Zone,F11558))</f>
        <v/>
      </c>
      <c r="I11558" s="41" t="str">
        <f aca="false">IF(A11558="","",IF(D11558="Delivered",IF(B11558&lt;=INDEX(P_Due,F11558),1,0),0))</f>
        <v/>
      </c>
    </row>
    <row r="11559" customFormat="false" ht="15" hidden="false" customHeight="false" outlineLevel="0" collapsed="false">
      <c r="A11559" s="37"/>
      <c r="B11559" s="38"/>
      <c r="C11559" s="39"/>
      <c r="D11559" s="39"/>
      <c r="E11559" s="39"/>
      <c r="F11559" s="41" t="str">
        <f aca="false">IF(A11559="","",MATCH(A11559,P_ID,1))</f>
        <v/>
      </c>
      <c r="G11559" s="41" t="str">
        <f aca="false">IF(A11559="","",INDEX(P_Svc,F11559))</f>
        <v/>
      </c>
      <c r="H11559" s="41" t="str">
        <f aca="false">IF(A11559="","",INDEX(P_Zone,F11559))</f>
        <v/>
      </c>
      <c r="I11559" s="41" t="str">
        <f aca="false">IF(A11559="","",IF(D11559="Delivered",IF(B11559&lt;=INDEX(P_Due,F11559),1,0),0))</f>
        <v/>
      </c>
    </row>
    <row r="11560" customFormat="false" ht="15" hidden="false" customHeight="false" outlineLevel="0" collapsed="false">
      <c r="A11560" s="37"/>
      <c r="B11560" s="38"/>
      <c r="C11560" s="39"/>
      <c r="D11560" s="39"/>
      <c r="E11560" s="39"/>
      <c r="F11560" s="41" t="str">
        <f aca="false">IF(A11560="","",MATCH(A11560,P_ID,1))</f>
        <v/>
      </c>
      <c r="G11560" s="41" t="str">
        <f aca="false">IF(A11560="","",INDEX(P_Svc,F11560))</f>
        <v/>
      </c>
      <c r="H11560" s="41" t="str">
        <f aca="false">IF(A11560="","",INDEX(P_Zone,F11560))</f>
        <v/>
      </c>
      <c r="I11560" s="41" t="str">
        <f aca="false">IF(A11560="","",IF(D11560="Delivered",IF(B11560&lt;=INDEX(P_Due,F11560),1,0),0))</f>
        <v/>
      </c>
    </row>
    <row r="11561" customFormat="false" ht="15" hidden="false" customHeight="false" outlineLevel="0" collapsed="false">
      <c r="A11561" s="37"/>
      <c r="B11561" s="38"/>
      <c r="C11561" s="39"/>
      <c r="D11561" s="39"/>
      <c r="E11561" s="39"/>
      <c r="F11561" s="41" t="str">
        <f aca="false">IF(A11561="","",MATCH(A11561,P_ID,1))</f>
        <v/>
      </c>
      <c r="G11561" s="41" t="str">
        <f aca="false">IF(A11561="","",INDEX(P_Svc,F11561))</f>
        <v/>
      </c>
      <c r="H11561" s="41" t="str">
        <f aca="false">IF(A11561="","",INDEX(P_Zone,F11561))</f>
        <v/>
      </c>
      <c r="I11561" s="41" t="str">
        <f aca="false">IF(A11561="","",IF(D11561="Delivered",IF(B11561&lt;=INDEX(P_Due,F11561),1,0),0))</f>
        <v/>
      </c>
    </row>
    <row r="11562" customFormat="false" ht="15" hidden="false" customHeight="false" outlineLevel="0" collapsed="false">
      <c r="A11562" s="37"/>
      <c r="B11562" s="38"/>
      <c r="C11562" s="39"/>
      <c r="D11562" s="39"/>
      <c r="E11562" s="39"/>
      <c r="F11562" s="41" t="str">
        <f aca="false">IF(A11562="","",MATCH(A11562,P_ID,1))</f>
        <v/>
      </c>
      <c r="G11562" s="41" t="str">
        <f aca="false">IF(A11562="","",INDEX(P_Svc,F11562))</f>
        <v/>
      </c>
      <c r="H11562" s="41" t="str">
        <f aca="false">IF(A11562="","",INDEX(P_Zone,F11562))</f>
        <v/>
      </c>
      <c r="I11562" s="41" t="str">
        <f aca="false">IF(A11562="","",IF(D11562="Delivered",IF(B11562&lt;=INDEX(P_Due,F11562),1,0),0))</f>
        <v/>
      </c>
    </row>
    <row r="11563" customFormat="false" ht="15" hidden="false" customHeight="false" outlineLevel="0" collapsed="false">
      <c r="A11563" s="37"/>
      <c r="B11563" s="38"/>
      <c r="C11563" s="39"/>
      <c r="D11563" s="39"/>
      <c r="E11563" s="39"/>
      <c r="F11563" s="41" t="str">
        <f aca="false">IF(A11563="","",MATCH(A11563,P_ID,1))</f>
        <v/>
      </c>
      <c r="G11563" s="41" t="str">
        <f aca="false">IF(A11563="","",INDEX(P_Svc,F11563))</f>
        <v/>
      </c>
      <c r="H11563" s="41" t="str">
        <f aca="false">IF(A11563="","",INDEX(P_Zone,F11563))</f>
        <v/>
      </c>
      <c r="I11563" s="41" t="str">
        <f aca="false">IF(A11563="","",IF(D11563="Delivered",IF(B11563&lt;=INDEX(P_Due,F11563),1,0),0))</f>
        <v/>
      </c>
    </row>
    <row r="11564" customFormat="false" ht="15" hidden="false" customHeight="false" outlineLevel="0" collapsed="false">
      <c r="A11564" s="37"/>
      <c r="B11564" s="38"/>
      <c r="C11564" s="39"/>
      <c r="D11564" s="39"/>
      <c r="E11564" s="39"/>
      <c r="F11564" s="41" t="str">
        <f aca="false">IF(A11564="","",MATCH(A11564,P_ID,1))</f>
        <v/>
      </c>
      <c r="G11564" s="41" t="str">
        <f aca="false">IF(A11564="","",INDEX(P_Svc,F11564))</f>
        <v/>
      </c>
      <c r="H11564" s="41" t="str">
        <f aca="false">IF(A11564="","",INDEX(P_Zone,F11564))</f>
        <v/>
      </c>
      <c r="I11564" s="41" t="str">
        <f aca="false">IF(A11564="","",IF(D11564="Delivered",IF(B11564&lt;=INDEX(P_Due,F11564),1,0),0))</f>
        <v/>
      </c>
    </row>
    <row r="11565" customFormat="false" ht="15" hidden="false" customHeight="false" outlineLevel="0" collapsed="false">
      <c r="A11565" s="37"/>
      <c r="B11565" s="38"/>
      <c r="C11565" s="39"/>
      <c r="D11565" s="39"/>
      <c r="E11565" s="39"/>
      <c r="F11565" s="41" t="str">
        <f aca="false">IF(A11565="","",MATCH(A11565,P_ID,1))</f>
        <v/>
      </c>
      <c r="G11565" s="41" t="str">
        <f aca="false">IF(A11565="","",INDEX(P_Svc,F11565))</f>
        <v/>
      </c>
      <c r="H11565" s="41" t="str">
        <f aca="false">IF(A11565="","",INDEX(P_Zone,F11565))</f>
        <v/>
      </c>
      <c r="I11565" s="41" t="str">
        <f aca="false">IF(A11565="","",IF(D11565="Delivered",IF(B11565&lt;=INDEX(P_Due,F11565),1,0),0))</f>
        <v/>
      </c>
    </row>
    <row r="11566" customFormat="false" ht="15" hidden="false" customHeight="false" outlineLevel="0" collapsed="false">
      <c r="A11566" s="37"/>
      <c r="B11566" s="38"/>
      <c r="C11566" s="39"/>
      <c r="D11566" s="39"/>
      <c r="E11566" s="39"/>
      <c r="F11566" s="41" t="str">
        <f aca="false">IF(A11566="","",MATCH(A11566,P_ID,1))</f>
        <v/>
      </c>
      <c r="G11566" s="41" t="str">
        <f aca="false">IF(A11566="","",INDEX(P_Svc,F11566))</f>
        <v/>
      </c>
      <c r="H11566" s="41" t="str">
        <f aca="false">IF(A11566="","",INDEX(P_Zone,F11566))</f>
        <v/>
      </c>
      <c r="I11566" s="41" t="str">
        <f aca="false">IF(A11566="","",IF(D11566="Delivered",IF(B11566&lt;=INDEX(P_Due,F11566),1,0),0))</f>
        <v/>
      </c>
    </row>
    <row r="11567" customFormat="false" ht="15" hidden="false" customHeight="false" outlineLevel="0" collapsed="false">
      <c r="A11567" s="37"/>
      <c r="B11567" s="38"/>
      <c r="C11567" s="39"/>
      <c r="D11567" s="39"/>
      <c r="E11567" s="39"/>
      <c r="F11567" s="41" t="str">
        <f aca="false">IF(A11567="","",MATCH(A11567,P_ID,1))</f>
        <v/>
      </c>
      <c r="G11567" s="41" t="str">
        <f aca="false">IF(A11567="","",INDEX(P_Svc,F11567))</f>
        <v/>
      </c>
      <c r="H11567" s="41" t="str">
        <f aca="false">IF(A11567="","",INDEX(P_Zone,F11567))</f>
        <v/>
      </c>
      <c r="I11567" s="41" t="str">
        <f aca="false">IF(A11567="","",IF(D11567="Delivered",IF(B11567&lt;=INDEX(P_Due,F11567),1,0),0))</f>
        <v/>
      </c>
    </row>
    <row r="11568" customFormat="false" ht="15" hidden="false" customHeight="false" outlineLevel="0" collapsed="false">
      <c r="A11568" s="37"/>
      <c r="B11568" s="38"/>
      <c r="C11568" s="39"/>
      <c r="D11568" s="39"/>
      <c r="E11568" s="39"/>
      <c r="F11568" s="41" t="str">
        <f aca="false">IF(A11568="","",MATCH(A11568,P_ID,1))</f>
        <v/>
      </c>
      <c r="G11568" s="41" t="str">
        <f aca="false">IF(A11568="","",INDEX(P_Svc,F11568))</f>
        <v/>
      </c>
      <c r="H11568" s="41" t="str">
        <f aca="false">IF(A11568="","",INDEX(P_Zone,F11568))</f>
        <v/>
      </c>
      <c r="I11568" s="41" t="str">
        <f aca="false">IF(A11568="","",IF(D11568="Delivered",IF(B11568&lt;=INDEX(P_Due,F11568),1,0),0))</f>
        <v/>
      </c>
    </row>
    <row r="11569" customFormat="false" ht="15" hidden="false" customHeight="false" outlineLevel="0" collapsed="false">
      <c r="A11569" s="37"/>
      <c r="B11569" s="38"/>
      <c r="C11569" s="39"/>
      <c r="D11569" s="39"/>
      <c r="E11569" s="39"/>
      <c r="F11569" s="41" t="str">
        <f aca="false">IF(A11569="","",MATCH(A11569,P_ID,1))</f>
        <v/>
      </c>
      <c r="G11569" s="41" t="str">
        <f aca="false">IF(A11569="","",INDEX(P_Svc,F11569))</f>
        <v/>
      </c>
      <c r="H11569" s="41" t="str">
        <f aca="false">IF(A11569="","",INDEX(P_Zone,F11569))</f>
        <v/>
      </c>
      <c r="I11569" s="41" t="str">
        <f aca="false">IF(A11569="","",IF(D11569="Delivered",IF(B11569&lt;=INDEX(P_Due,F11569),1,0),0))</f>
        <v/>
      </c>
    </row>
    <row r="11570" customFormat="false" ht="15" hidden="false" customHeight="false" outlineLevel="0" collapsed="false">
      <c r="A11570" s="37"/>
      <c r="B11570" s="38"/>
      <c r="C11570" s="39"/>
      <c r="D11570" s="39"/>
      <c r="E11570" s="39"/>
      <c r="F11570" s="41" t="str">
        <f aca="false">IF(A11570="","",MATCH(A11570,P_ID,1))</f>
        <v/>
      </c>
      <c r="G11570" s="41" t="str">
        <f aca="false">IF(A11570="","",INDEX(P_Svc,F11570))</f>
        <v/>
      </c>
      <c r="H11570" s="41" t="str">
        <f aca="false">IF(A11570="","",INDEX(P_Zone,F11570))</f>
        <v/>
      </c>
      <c r="I11570" s="41" t="str">
        <f aca="false">IF(A11570="","",IF(D11570="Delivered",IF(B11570&lt;=INDEX(P_Due,F11570),1,0),0))</f>
        <v/>
      </c>
    </row>
    <row r="11571" customFormat="false" ht="15" hidden="false" customHeight="false" outlineLevel="0" collapsed="false">
      <c r="A11571" s="37"/>
      <c r="B11571" s="38"/>
      <c r="C11571" s="39"/>
      <c r="D11571" s="39"/>
      <c r="E11571" s="39"/>
      <c r="F11571" s="41" t="str">
        <f aca="false">IF(A11571="","",MATCH(A11571,P_ID,1))</f>
        <v/>
      </c>
      <c r="G11571" s="41" t="str">
        <f aca="false">IF(A11571="","",INDEX(P_Svc,F11571))</f>
        <v/>
      </c>
      <c r="H11571" s="41" t="str">
        <f aca="false">IF(A11571="","",INDEX(P_Zone,F11571))</f>
        <v/>
      </c>
      <c r="I11571" s="41" t="str">
        <f aca="false">IF(A11571="","",IF(D11571="Delivered",IF(B11571&lt;=INDEX(P_Due,F11571),1,0),0))</f>
        <v/>
      </c>
    </row>
    <row r="11572" customFormat="false" ht="15" hidden="false" customHeight="false" outlineLevel="0" collapsed="false">
      <c r="A11572" s="37"/>
      <c r="B11572" s="38"/>
      <c r="C11572" s="39"/>
      <c r="D11572" s="39"/>
      <c r="E11572" s="39"/>
      <c r="F11572" s="41" t="str">
        <f aca="false">IF(A11572="","",MATCH(A11572,P_ID,1))</f>
        <v/>
      </c>
      <c r="G11572" s="41" t="str">
        <f aca="false">IF(A11572="","",INDEX(P_Svc,F11572))</f>
        <v/>
      </c>
      <c r="H11572" s="41" t="str">
        <f aca="false">IF(A11572="","",INDEX(P_Zone,F11572))</f>
        <v/>
      </c>
      <c r="I11572" s="41" t="str">
        <f aca="false">IF(A11572="","",IF(D11572="Delivered",IF(B11572&lt;=INDEX(P_Due,F11572),1,0),0))</f>
        <v/>
      </c>
    </row>
    <row r="11573" customFormat="false" ht="15" hidden="false" customHeight="false" outlineLevel="0" collapsed="false">
      <c r="A11573" s="37"/>
      <c r="B11573" s="38"/>
      <c r="C11573" s="39"/>
      <c r="D11573" s="39"/>
      <c r="E11573" s="39"/>
      <c r="F11573" s="41" t="str">
        <f aca="false">IF(A11573="","",MATCH(A11573,P_ID,1))</f>
        <v/>
      </c>
      <c r="G11573" s="41" t="str">
        <f aca="false">IF(A11573="","",INDEX(P_Svc,F11573))</f>
        <v/>
      </c>
      <c r="H11573" s="41" t="str">
        <f aca="false">IF(A11573="","",INDEX(P_Zone,F11573))</f>
        <v/>
      </c>
      <c r="I11573" s="41" t="str">
        <f aca="false">IF(A11573="","",IF(D11573="Delivered",IF(B11573&lt;=INDEX(P_Due,F11573),1,0),0))</f>
        <v/>
      </c>
    </row>
    <row r="11574" customFormat="false" ht="15" hidden="false" customHeight="false" outlineLevel="0" collapsed="false">
      <c r="A11574" s="37"/>
      <c r="B11574" s="38"/>
      <c r="C11574" s="39"/>
      <c r="D11574" s="39"/>
      <c r="E11574" s="39"/>
      <c r="F11574" s="41" t="str">
        <f aca="false">IF(A11574="","",MATCH(A11574,P_ID,1))</f>
        <v/>
      </c>
      <c r="G11574" s="41" t="str">
        <f aca="false">IF(A11574="","",INDEX(P_Svc,F11574))</f>
        <v/>
      </c>
      <c r="H11574" s="41" t="str">
        <f aca="false">IF(A11574="","",INDEX(P_Zone,F11574))</f>
        <v/>
      </c>
      <c r="I11574" s="41" t="str">
        <f aca="false">IF(A11574="","",IF(D11574="Delivered",IF(B11574&lt;=INDEX(P_Due,F11574),1,0),0))</f>
        <v/>
      </c>
    </row>
    <row r="11575" customFormat="false" ht="15" hidden="false" customHeight="false" outlineLevel="0" collapsed="false">
      <c r="A11575" s="37"/>
      <c r="B11575" s="38"/>
      <c r="C11575" s="39"/>
      <c r="D11575" s="39"/>
      <c r="E11575" s="39"/>
      <c r="F11575" s="41" t="str">
        <f aca="false">IF(A11575="","",MATCH(A11575,P_ID,1))</f>
        <v/>
      </c>
      <c r="G11575" s="41" t="str">
        <f aca="false">IF(A11575="","",INDEX(P_Svc,F11575))</f>
        <v/>
      </c>
      <c r="H11575" s="41" t="str">
        <f aca="false">IF(A11575="","",INDEX(P_Zone,F11575))</f>
        <v/>
      </c>
      <c r="I11575" s="41" t="str">
        <f aca="false">IF(A11575="","",IF(D11575="Delivered",IF(B11575&lt;=INDEX(P_Due,F11575),1,0),0))</f>
        <v/>
      </c>
    </row>
    <row r="11576" customFormat="false" ht="15" hidden="false" customHeight="false" outlineLevel="0" collapsed="false">
      <c r="A11576" s="37"/>
      <c r="B11576" s="38"/>
      <c r="C11576" s="39"/>
      <c r="D11576" s="39"/>
      <c r="E11576" s="39"/>
      <c r="F11576" s="41" t="str">
        <f aca="false">IF(A11576="","",MATCH(A11576,P_ID,1))</f>
        <v/>
      </c>
      <c r="G11576" s="41" t="str">
        <f aca="false">IF(A11576="","",INDEX(P_Svc,F11576))</f>
        <v/>
      </c>
      <c r="H11576" s="41" t="str">
        <f aca="false">IF(A11576="","",INDEX(P_Zone,F11576))</f>
        <v/>
      </c>
      <c r="I11576" s="41" t="str">
        <f aca="false">IF(A11576="","",IF(D11576="Delivered",IF(B11576&lt;=INDEX(P_Due,F11576),1,0),0))</f>
        <v/>
      </c>
    </row>
    <row r="11577" customFormat="false" ht="15" hidden="false" customHeight="false" outlineLevel="0" collapsed="false">
      <c r="A11577" s="37"/>
      <c r="B11577" s="38"/>
      <c r="C11577" s="39"/>
      <c r="D11577" s="39"/>
      <c r="E11577" s="39"/>
      <c r="F11577" s="41" t="str">
        <f aca="false">IF(A11577="","",MATCH(A11577,P_ID,1))</f>
        <v/>
      </c>
      <c r="G11577" s="41" t="str">
        <f aca="false">IF(A11577="","",INDEX(P_Svc,F11577))</f>
        <v/>
      </c>
      <c r="H11577" s="41" t="str">
        <f aca="false">IF(A11577="","",INDEX(P_Zone,F11577))</f>
        <v/>
      </c>
      <c r="I11577" s="41" t="str">
        <f aca="false">IF(A11577="","",IF(D11577="Delivered",IF(B11577&lt;=INDEX(P_Due,F11577),1,0),0))</f>
        <v/>
      </c>
    </row>
    <row r="11578" customFormat="false" ht="15" hidden="false" customHeight="false" outlineLevel="0" collapsed="false">
      <c r="A11578" s="37"/>
      <c r="B11578" s="38"/>
      <c r="C11578" s="39"/>
      <c r="D11578" s="39"/>
      <c r="E11578" s="39"/>
      <c r="F11578" s="41" t="str">
        <f aca="false">IF(A11578="","",MATCH(A11578,P_ID,1))</f>
        <v/>
      </c>
      <c r="G11578" s="41" t="str">
        <f aca="false">IF(A11578="","",INDEX(P_Svc,F11578))</f>
        <v/>
      </c>
      <c r="H11578" s="41" t="str">
        <f aca="false">IF(A11578="","",INDEX(P_Zone,F11578))</f>
        <v/>
      </c>
      <c r="I11578" s="41" t="str">
        <f aca="false">IF(A11578="","",IF(D11578="Delivered",IF(B11578&lt;=INDEX(P_Due,F11578),1,0),0))</f>
        <v/>
      </c>
    </row>
    <row r="11579" customFormat="false" ht="15" hidden="false" customHeight="false" outlineLevel="0" collapsed="false">
      <c r="A11579" s="37"/>
      <c r="B11579" s="38"/>
      <c r="C11579" s="39"/>
      <c r="D11579" s="39"/>
      <c r="E11579" s="39"/>
      <c r="F11579" s="41" t="str">
        <f aca="false">IF(A11579="","",MATCH(A11579,P_ID,1))</f>
        <v/>
      </c>
      <c r="G11579" s="41" t="str">
        <f aca="false">IF(A11579="","",INDEX(P_Svc,F11579))</f>
        <v/>
      </c>
      <c r="H11579" s="41" t="str">
        <f aca="false">IF(A11579="","",INDEX(P_Zone,F11579))</f>
        <v/>
      </c>
      <c r="I11579" s="41" t="str">
        <f aca="false">IF(A11579="","",IF(D11579="Delivered",IF(B11579&lt;=INDEX(P_Due,F11579),1,0),0))</f>
        <v/>
      </c>
    </row>
    <row r="11580" customFormat="false" ht="15" hidden="false" customHeight="false" outlineLevel="0" collapsed="false">
      <c r="A11580" s="37"/>
      <c r="B11580" s="38"/>
      <c r="C11580" s="39"/>
      <c r="D11580" s="39"/>
      <c r="E11580" s="39"/>
      <c r="F11580" s="41" t="str">
        <f aca="false">IF(A11580="","",MATCH(A11580,P_ID,1))</f>
        <v/>
      </c>
      <c r="G11580" s="41" t="str">
        <f aca="false">IF(A11580="","",INDEX(P_Svc,F11580))</f>
        <v/>
      </c>
      <c r="H11580" s="41" t="str">
        <f aca="false">IF(A11580="","",INDEX(P_Zone,F11580))</f>
        <v/>
      </c>
      <c r="I11580" s="41" t="str">
        <f aca="false">IF(A11580="","",IF(D11580="Delivered",IF(B11580&lt;=INDEX(P_Due,F11580),1,0),0))</f>
        <v/>
      </c>
    </row>
    <row r="11581" customFormat="false" ht="15" hidden="false" customHeight="false" outlineLevel="0" collapsed="false">
      <c r="A11581" s="37"/>
      <c r="B11581" s="38"/>
      <c r="C11581" s="39"/>
      <c r="D11581" s="39"/>
      <c r="E11581" s="39"/>
      <c r="F11581" s="41" t="str">
        <f aca="false">IF(A11581="","",MATCH(A11581,P_ID,1))</f>
        <v/>
      </c>
      <c r="G11581" s="41" t="str">
        <f aca="false">IF(A11581="","",INDEX(P_Svc,F11581))</f>
        <v/>
      </c>
      <c r="H11581" s="41" t="str">
        <f aca="false">IF(A11581="","",INDEX(P_Zone,F11581))</f>
        <v/>
      </c>
      <c r="I11581" s="41" t="str">
        <f aca="false">IF(A11581="","",IF(D11581="Delivered",IF(B11581&lt;=INDEX(P_Due,F11581),1,0),0))</f>
        <v/>
      </c>
    </row>
    <row r="11582" customFormat="false" ht="15" hidden="false" customHeight="false" outlineLevel="0" collapsed="false">
      <c r="A11582" s="37"/>
      <c r="B11582" s="38"/>
      <c r="C11582" s="39"/>
      <c r="D11582" s="39"/>
      <c r="E11582" s="39"/>
      <c r="F11582" s="41" t="str">
        <f aca="false">IF(A11582="","",MATCH(A11582,P_ID,1))</f>
        <v/>
      </c>
      <c r="G11582" s="41" t="str">
        <f aca="false">IF(A11582="","",INDEX(P_Svc,F11582))</f>
        <v/>
      </c>
      <c r="H11582" s="41" t="str">
        <f aca="false">IF(A11582="","",INDEX(P_Zone,F11582))</f>
        <v/>
      </c>
      <c r="I11582" s="41" t="str">
        <f aca="false">IF(A11582="","",IF(D11582="Delivered",IF(B11582&lt;=INDEX(P_Due,F11582),1,0),0))</f>
        <v/>
      </c>
    </row>
    <row r="11583" customFormat="false" ht="15" hidden="false" customHeight="false" outlineLevel="0" collapsed="false">
      <c r="A11583" s="37"/>
      <c r="B11583" s="38"/>
      <c r="C11583" s="39"/>
      <c r="D11583" s="39"/>
      <c r="E11583" s="39"/>
      <c r="F11583" s="41" t="str">
        <f aca="false">IF(A11583="","",MATCH(A11583,P_ID,1))</f>
        <v/>
      </c>
      <c r="G11583" s="41" t="str">
        <f aca="false">IF(A11583="","",INDEX(P_Svc,F11583))</f>
        <v/>
      </c>
      <c r="H11583" s="41" t="str">
        <f aca="false">IF(A11583="","",INDEX(P_Zone,F11583))</f>
        <v/>
      </c>
      <c r="I11583" s="41" t="str">
        <f aca="false">IF(A11583="","",IF(D11583="Delivered",IF(B11583&lt;=INDEX(P_Due,F11583),1,0),0))</f>
        <v/>
      </c>
    </row>
    <row r="11584" customFormat="false" ht="15" hidden="false" customHeight="false" outlineLevel="0" collapsed="false">
      <c r="A11584" s="37"/>
      <c r="B11584" s="38"/>
      <c r="C11584" s="39"/>
      <c r="D11584" s="39"/>
      <c r="E11584" s="39"/>
      <c r="F11584" s="41" t="str">
        <f aca="false">IF(A11584="","",MATCH(A11584,P_ID,1))</f>
        <v/>
      </c>
      <c r="G11584" s="41" t="str">
        <f aca="false">IF(A11584="","",INDEX(P_Svc,F11584))</f>
        <v/>
      </c>
      <c r="H11584" s="41" t="str">
        <f aca="false">IF(A11584="","",INDEX(P_Zone,F11584))</f>
        <v/>
      </c>
      <c r="I11584" s="41" t="str">
        <f aca="false">IF(A11584="","",IF(D11584="Delivered",IF(B11584&lt;=INDEX(P_Due,F11584),1,0),0))</f>
        <v/>
      </c>
    </row>
    <row r="11585" customFormat="false" ht="15" hidden="false" customHeight="false" outlineLevel="0" collapsed="false">
      <c r="A11585" s="37"/>
      <c r="B11585" s="38"/>
      <c r="C11585" s="39"/>
      <c r="D11585" s="39"/>
      <c r="E11585" s="39"/>
      <c r="F11585" s="41" t="str">
        <f aca="false">IF(A11585="","",MATCH(A11585,P_ID,1))</f>
        <v/>
      </c>
      <c r="G11585" s="41" t="str">
        <f aca="false">IF(A11585="","",INDEX(P_Svc,F11585))</f>
        <v/>
      </c>
      <c r="H11585" s="41" t="str">
        <f aca="false">IF(A11585="","",INDEX(P_Zone,F11585))</f>
        <v/>
      </c>
      <c r="I11585" s="41" t="str">
        <f aca="false">IF(A11585="","",IF(D11585="Delivered",IF(B11585&lt;=INDEX(P_Due,F11585),1,0),0))</f>
        <v/>
      </c>
    </row>
    <row r="11586" customFormat="false" ht="15" hidden="false" customHeight="false" outlineLevel="0" collapsed="false">
      <c r="A11586" s="37"/>
      <c r="B11586" s="38"/>
      <c r="C11586" s="39"/>
      <c r="D11586" s="39"/>
      <c r="E11586" s="39"/>
      <c r="F11586" s="41" t="str">
        <f aca="false">IF(A11586="","",MATCH(A11586,P_ID,1))</f>
        <v/>
      </c>
      <c r="G11586" s="41" t="str">
        <f aca="false">IF(A11586="","",INDEX(P_Svc,F11586))</f>
        <v/>
      </c>
      <c r="H11586" s="41" t="str">
        <f aca="false">IF(A11586="","",INDEX(P_Zone,F11586))</f>
        <v/>
      </c>
      <c r="I11586" s="41" t="str">
        <f aca="false">IF(A11586="","",IF(D11586="Delivered",IF(B11586&lt;=INDEX(P_Due,F11586),1,0),0))</f>
        <v/>
      </c>
    </row>
    <row r="11587" customFormat="false" ht="15" hidden="false" customHeight="false" outlineLevel="0" collapsed="false">
      <c r="A11587" s="37"/>
      <c r="B11587" s="38"/>
      <c r="C11587" s="39"/>
      <c r="D11587" s="39"/>
      <c r="E11587" s="39"/>
      <c r="F11587" s="41" t="str">
        <f aca="false">IF(A11587="","",MATCH(A11587,P_ID,1))</f>
        <v/>
      </c>
      <c r="G11587" s="41" t="str">
        <f aca="false">IF(A11587="","",INDEX(P_Svc,F11587))</f>
        <v/>
      </c>
      <c r="H11587" s="41" t="str">
        <f aca="false">IF(A11587="","",INDEX(P_Zone,F11587))</f>
        <v/>
      </c>
      <c r="I11587" s="41" t="str">
        <f aca="false">IF(A11587="","",IF(D11587="Delivered",IF(B11587&lt;=INDEX(P_Due,F11587),1,0),0))</f>
        <v/>
      </c>
    </row>
    <row r="11588" customFormat="false" ht="15" hidden="false" customHeight="false" outlineLevel="0" collapsed="false">
      <c r="A11588" s="37"/>
      <c r="B11588" s="38"/>
      <c r="C11588" s="39"/>
      <c r="D11588" s="39"/>
      <c r="E11588" s="39"/>
      <c r="F11588" s="41" t="str">
        <f aca="false">IF(A11588="","",MATCH(A11588,P_ID,1))</f>
        <v/>
      </c>
      <c r="G11588" s="41" t="str">
        <f aca="false">IF(A11588="","",INDEX(P_Svc,F11588))</f>
        <v/>
      </c>
      <c r="H11588" s="41" t="str">
        <f aca="false">IF(A11588="","",INDEX(P_Zone,F11588))</f>
        <v/>
      </c>
      <c r="I11588" s="41" t="str">
        <f aca="false">IF(A11588="","",IF(D11588="Delivered",IF(B11588&lt;=INDEX(P_Due,F11588),1,0),0))</f>
        <v/>
      </c>
    </row>
    <row r="11589" customFormat="false" ht="15" hidden="false" customHeight="false" outlineLevel="0" collapsed="false">
      <c r="A11589" s="37"/>
      <c r="B11589" s="38"/>
      <c r="C11589" s="39"/>
      <c r="D11589" s="39"/>
      <c r="E11589" s="39"/>
      <c r="F11589" s="41" t="str">
        <f aca="false">IF(A11589="","",MATCH(A11589,P_ID,1))</f>
        <v/>
      </c>
      <c r="G11589" s="41" t="str">
        <f aca="false">IF(A11589="","",INDEX(P_Svc,F11589))</f>
        <v/>
      </c>
      <c r="H11589" s="41" t="str">
        <f aca="false">IF(A11589="","",INDEX(P_Zone,F11589))</f>
        <v/>
      </c>
      <c r="I11589" s="41" t="str">
        <f aca="false">IF(A11589="","",IF(D11589="Delivered",IF(B11589&lt;=INDEX(P_Due,F11589),1,0),0))</f>
        <v/>
      </c>
    </row>
    <row r="11590" customFormat="false" ht="15" hidden="false" customHeight="false" outlineLevel="0" collapsed="false">
      <c r="A11590" s="37"/>
      <c r="B11590" s="38"/>
      <c r="C11590" s="39"/>
      <c r="D11590" s="39"/>
      <c r="E11590" s="39"/>
      <c r="F11590" s="41" t="str">
        <f aca="false">IF(A11590="","",MATCH(A11590,P_ID,1))</f>
        <v/>
      </c>
      <c r="G11590" s="41" t="str">
        <f aca="false">IF(A11590="","",INDEX(P_Svc,F11590))</f>
        <v/>
      </c>
      <c r="H11590" s="41" t="str">
        <f aca="false">IF(A11590="","",INDEX(P_Zone,F11590))</f>
        <v/>
      </c>
      <c r="I11590" s="41" t="str">
        <f aca="false">IF(A11590="","",IF(D11590="Delivered",IF(B11590&lt;=INDEX(P_Due,F11590),1,0),0))</f>
        <v/>
      </c>
    </row>
    <row r="11591" customFormat="false" ht="15" hidden="false" customHeight="false" outlineLevel="0" collapsed="false">
      <c r="A11591" s="37"/>
      <c r="B11591" s="38"/>
      <c r="C11591" s="39"/>
      <c r="D11591" s="39"/>
      <c r="E11591" s="39"/>
      <c r="F11591" s="41" t="str">
        <f aca="false">IF(A11591="","",MATCH(A11591,P_ID,1))</f>
        <v/>
      </c>
      <c r="G11591" s="41" t="str">
        <f aca="false">IF(A11591="","",INDEX(P_Svc,F11591))</f>
        <v/>
      </c>
      <c r="H11591" s="41" t="str">
        <f aca="false">IF(A11591="","",INDEX(P_Zone,F11591))</f>
        <v/>
      </c>
      <c r="I11591" s="41" t="str">
        <f aca="false">IF(A11591="","",IF(D11591="Delivered",IF(B11591&lt;=INDEX(P_Due,F11591),1,0),0))</f>
        <v/>
      </c>
    </row>
    <row r="11592" customFormat="false" ht="15" hidden="false" customHeight="false" outlineLevel="0" collapsed="false">
      <c r="A11592" s="37"/>
      <c r="B11592" s="38"/>
      <c r="C11592" s="39"/>
      <c r="D11592" s="39"/>
      <c r="E11592" s="39"/>
      <c r="F11592" s="41" t="str">
        <f aca="false">IF(A11592="","",MATCH(A11592,P_ID,1))</f>
        <v/>
      </c>
      <c r="G11592" s="41" t="str">
        <f aca="false">IF(A11592="","",INDEX(P_Svc,F11592))</f>
        <v/>
      </c>
      <c r="H11592" s="41" t="str">
        <f aca="false">IF(A11592="","",INDEX(P_Zone,F11592))</f>
        <v/>
      </c>
      <c r="I11592" s="41" t="str">
        <f aca="false">IF(A11592="","",IF(D11592="Delivered",IF(B11592&lt;=INDEX(P_Due,F11592),1,0),0))</f>
        <v/>
      </c>
    </row>
    <row r="11593" customFormat="false" ht="15" hidden="false" customHeight="false" outlineLevel="0" collapsed="false">
      <c r="A11593" s="37"/>
      <c r="B11593" s="38"/>
      <c r="C11593" s="39"/>
      <c r="D11593" s="39"/>
      <c r="E11593" s="39"/>
      <c r="F11593" s="41" t="str">
        <f aca="false">IF(A11593="","",MATCH(A11593,P_ID,1))</f>
        <v/>
      </c>
      <c r="G11593" s="41" t="str">
        <f aca="false">IF(A11593="","",INDEX(P_Svc,F11593))</f>
        <v/>
      </c>
      <c r="H11593" s="41" t="str">
        <f aca="false">IF(A11593="","",INDEX(P_Zone,F11593))</f>
        <v/>
      </c>
      <c r="I11593" s="41" t="str">
        <f aca="false">IF(A11593="","",IF(D11593="Delivered",IF(B11593&lt;=INDEX(P_Due,F11593),1,0),0))</f>
        <v/>
      </c>
    </row>
    <row r="11594" customFormat="false" ht="15" hidden="false" customHeight="false" outlineLevel="0" collapsed="false">
      <c r="A11594" s="37"/>
      <c r="B11594" s="38"/>
      <c r="C11594" s="39"/>
      <c r="D11594" s="39"/>
      <c r="E11594" s="39"/>
      <c r="F11594" s="41" t="str">
        <f aca="false">IF(A11594="","",MATCH(A11594,P_ID,1))</f>
        <v/>
      </c>
      <c r="G11594" s="41" t="str">
        <f aca="false">IF(A11594="","",INDEX(P_Svc,F11594))</f>
        <v/>
      </c>
      <c r="H11594" s="41" t="str">
        <f aca="false">IF(A11594="","",INDEX(P_Zone,F11594))</f>
        <v/>
      </c>
      <c r="I11594" s="41" t="str">
        <f aca="false">IF(A11594="","",IF(D11594="Delivered",IF(B11594&lt;=INDEX(P_Due,F11594),1,0),0))</f>
        <v/>
      </c>
    </row>
    <row r="11595" customFormat="false" ht="15" hidden="false" customHeight="false" outlineLevel="0" collapsed="false">
      <c r="A11595" s="37"/>
      <c r="B11595" s="38"/>
      <c r="C11595" s="39"/>
      <c r="D11595" s="39"/>
      <c r="E11595" s="39"/>
      <c r="F11595" s="41" t="str">
        <f aca="false">IF(A11595="","",MATCH(A11595,P_ID,1))</f>
        <v/>
      </c>
      <c r="G11595" s="41" t="str">
        <f aca="false">IF(A11595="","",INDEX(P_Svc,F11595))</f>
        <v/>
      </c>
      <c r="H11595" s="41" t="str">
        <f aca="false">IF(A11595="","",INDEX(P_Zone,F11595))</f>
        <v/>
      </c>
      <c r="I11595" s="41" t="str">
        <f aca="false">IF(A11595="","",IF(D11595="Delivered",IF(B11595&lt;=INDEX(P_Due,F11595),1,0),0))</f>
        <v/>
      </c>
    </row>
    <row r="11596" customFormat="false" ht="15" hidden="false" customHeight="false" outlineLevel="0" collapsed="false">
      <c r="A11596" s="37"/>
      <c r="B11596" s="38"/>
      <c r="C11596" s="39"/>
      <c r="D11596" s="39"/>
      <c r="E11596" s="39"/>
      <c r="F11596" s="41" t="str">
        <f aca="false">IF(A11596="","",MATCH(A11596,P_ID,1))</f>
        <v/>
      </c>
      <c r="G11596" s="41" t="str">
        <f aca="false">IF(A11596="","",INDEX(P_Svc,F11596))</f>
        <v/>
      </c>
      <c r="H11596" s="41" t="str">
        <f aca="false">IF(A11596="","",INDEX(P_Zone,F11596))</f>
        <v/>
      </c>
      <c r="I11596" s="41" t="str">
        <f aca="false">IF(A11596="","",IF(D11596="Delivered",IF(B11596&lt;=INDEX(P_Due,F11596),1,0),0))</f>
        <v/>
      </c>
    </row>
    <row r="11597" customFormat="false" ht="15" hidden="false" customHeight="false" outlineLevel="0" collapsed="false">
      <c r="A11597" s="37"/>
      <c r="B11597" s="38"/>
      <c r="C11597" s="39"/>
      <c r="D11597" s="39"/>
      <c r="E11597" s="39"/>
      <c r="F11597" s="41" t="str">
        <f aca="false">IF(A11597="","",MATCH(A11597,P_ID,1))</f>
        <v/>
      </c>
      <c r="G11597" s="41" t="str">
        <f aca="false">IF(A11597="","",INDEX(P_Svc,F11597))</f>
        <v/>
      </c>
      <c r="H11597" s="41" t="str">
        <f aca="false">IF(A11597="","",INDEX(P_Zone,F11597))</f>
        <v/>
      </c>
      <c r="I11597" s="41" t="str">
        <f aca="false">IF(A11597="","",IF(D11597="Delivered",IF(B11597&lt;=INDEX(P_Due,F11597),1,0),0))</f>
        <v/>
      </c>
    </row>
    <row r="11598" customFormat="false" ht="15" hidden="false" customHeight="false" outlineLevel="0" collapsed="false">
      <c r="A11598" s="37"/>
      <c r="B11598" s="38"/>
      <c r="C11598" s="39"/>
      <c r="D11598" s="39"/>
      <c r="E11598" s="39"/>
      <c r="F11598" s="41" t="str">
        <f aca="false">IF(A11598="","",MATCH(A11598,P_ID,1))</f>
        <v/>
      </c>
      <c r="G11598" s="41" t="str">
        <f aca="false">IF(A11598="","",INDEX(P_Svc,F11598))</f>
        <v/>
      </c>
      <c r="H11598" s="41" t="str">
        <f aca="false">IF(A11598="","",INDEX(P_Zone,F11598))</f>
        <v/>
      </c>
      <c r="I11598" s="41" t="str">
        <f aca="false">IF(A11598="","",IF(D11598="Delivered",IF(B11598&lt;=INDEX(P_Due,F11598),1,0),0))</f>
        <v/>
      </c>
    </row>
    <row r="11599" customFormat="false" ht="15" hidden="false" customHeight="false" outlineLevel="0" collapsed="false">
      <c r="A11599" s="37"/>
      <c r="B11599" s="38"/>
      <c r="C11599" s="39"/>
      <c r="D11599" s="39"/>
      <c r="E11599" s="39"/>
      <c r="F11599" s="41" t="str">
        <f aca="false">IF(A11599="","",MATCH(A11599,P_ID,1))</f>
        <v/>
      </c>
      <c r="G11599" s="41" t="str">
        <f aca="false">IF(A11599="","",INDEX(P_Svc,F11599))</f>
        <v/>
      </c>
      <c r="H11599" s="41" t="str">
        <f aca="false">IF(A11599="","",INDEX(P_Zone,F11599))</f>
        <v/>
      </c>
      <c r="I11599" s="41" t="str">
        <f aca="false">IF(A11599="","",IF(D11599="Delivered",IF(B11599&lt;=INDEX(P_Due,F11599),1,0),0))</f>
        <v/>
      </c>
    </row>
    <row r="11600" customFormat="false" ht="15" hidden="false" customHeight="false" outlineLevel="0" collapsed="false">
      <c r="A11600" s="37"/>
      <c r="B11600" s="38"/>
      <c r="C11600" s="39"/>
      <c r="D11600" s="39"/>
      <c r="E11600" s="39"/>
      <c r="F11600" s="41" t="str">
        <f aca="false">IF(A11600="","",MATCH(A11600,P_ID,1))</f>
        <v/>
      </c>
      <c r="G11600" s="41" t="str">
        <f aca="false">IF(A11600="","",INDEX(P_Svc,F11600))</f>
        <v/>
      </c>
      <c r="H11600" s="41" t="str">
        <f aca="false">IF(A11600="","",INDEX(P_Zone,F11600))</f>
        <v/>
      </c>
      <c r="I11600" s="41" t="str">
        <f aca="false">IF(A11600="","",IF(D11600="Delivered",IF(B11600&lt;=INDEX(P_Due,F11600),1,0),0))</f>
        <v/>
      </c>
    </row>
    <row r="11601" customFormat="false" ht="15" hidden="false" customHeight="false" outlineLevel="0" collapsed="false">
      <c r="A11601" s="37"/>
      <c r="B11601" s="38"/>
      <c r="C11601" s="39"/>
      <c r="D11601" s="39"/>
      <c r="E11601" s="39"/>
      <c r="F11601" s="41" t="str">
        <f aca="false">IF(A11601="","",MATCH(A11601,P_ID,1))</f>
        <v/>
      </c>
      <c r="G11601" s="41" t="str">
        <f aca="false">IF(A11601="","",INDEX(P_Svc,F11601))</f>
        <v/>
      </c>
      <c r="H11601" s="41" t="str">
        <f aca="false">IF(A11601="","",INDEX(P_Zone,F11601))</f>
        <v/>
      </c>
      <c r="I11601" s="41" t="str">
        <f aca="false">IF(A11601="","",IF(D11601="Delivered",IF(B11601&lt;=INDEX(P_Due,F11601),1,0),0))</f>
        <v/>
      </c>
    </row>
    <row r="11602" customFormat="false" ht="15" hidden="false" customHeight="false" outlineLevel="0" collapsed="false">
      <c r="A11602" s="37"/>
      <c r="B11602" s="38"/>
      <c r="C11602" s="39"/>
      <c r="D11602" s="39"/>
      <c r="E11602" s="39"/>
      <c r="F11602" s="41" t="str">
        <f aca="false">IF(A11602="","",MATCH(A11602,P_ID,1))</f>
        <v/>
      </c>
      <c r="G11602" s="41" t="str">
        <f aca="false">IF(A11602="","",INDEX(P_Svc,F11602))</f>
        <v/>
      </c>
      <c r="H11602" s="41" t="str">
        <f aca="false">IF(A11602="","",INDEX(P_Zone,F11602))</f>
        <v/>
      </c>
      <c r="I11602" s="41" t="str">
        <f aca="false">IF(A11602="","",IF(D11602="Delivered",IF(B11602&lt;=INDEX(P_Due,F11602),1,0),0))</f>
        <v/>
      </c>
    </row>
    <row r="11603" customFormat="false" ht="15" hidden="false" customHeight="false" outlineLevel="0" collapsed="false">
      <c r="A11603" s="37"/>
      <c r="B11603" s="38"/>
      <c r="C11603" s="39"/>
      <c r="D11603" s="39"/>
      <c r="E11603" s="39"/>
      <c r="F11603" s="41" t="str">
        <f aca="false">IF(A11603="","",MATCH(A11603,P_ID,1))</f>
        <v/>
      </c>
      <c r="G11603" s="41" t="str">
        <f aca="false">IF(A11603="","",INDEX(P_Svc,F11603))</f>
        <v/>
      </c>
      <c r="H11603" s="41" t="str">
        <f aca="false">IF(A11603="","",INDEX(P_Zone,F11603))</f>
        <v/>
      </c>
      <c r="I11603" s="41" t="str">
        <f aca="false">IF(A11603="","",IF(D11603="Delivered",IF(B11603&lt;=INDEX(P_Due,F11603),1,0),0))</f>
        <v/>
      </c>
    </row>
    <row r="11604" customFormat="false" ht="15" hidden="false" customHeight="false" outlineLevel="0" collapsed="false">
      <c r="A11604" s="37"/>
      <c r="B11604" s="38"/>
      <c r="C11604" s="39"/>
      <c r="D11604" s="39"/>
      <c r="E11604" s="39"/>
      <c r="F11604" s="41" t="str">
        <f aca="false">IF(A11604="","",MATCH(A11604,P_ID,1))</f>
        <v/>
      </c>
      <c r="G11604" s="41" t="str">
        <f aca="false">IF(A11604="","",INDEX(P_Svc,F11604))</f>
        <v/>
      </c>
      <c r="H11604" s="41" t="str">
        <f aca="false">IF(A11604="","",INDEX(P_Zone,F11604))</f>
        <v/>
      </c>
      <c r="I11604" s="41" t="str">
        <f aca="false">IF(A11604="","",IF(D11604="Delivered",IF(B11604&lt;=INDEX(P_Due,F11604),1,0),0))</f>
        <v/>
      </c>
    </row>
    <row r="11605" customFormat="false" ht="15" hidden="false" customHeight="false" outlineLevel="0" collapsed="false">
      <c r="A11605" s="37"/>
      <c r="B11605" s="38"/>
      <c r="C11605" s="39"/>
      <c r="D11605" s="39"/>
      <c r="E11605" s="39"/>
      <c r="F11605" s="41" t="str">
        <f aca="false">IF(A11605="","",MATCH(A11605,P_ID,1))</f>
        <v/>
      </c>
      <c r="G11605" s="41" t="str">
        <f aca="false">IF(A11605="","",INDEX(P_Svc,F11605))</f>
        <v/>
      </c>
      <c r="H11605" s="41" t="str">
        <f aca="false">IF(A11605="","",INDEX(P_Zone,F11605))</f>
        <v/>
      </c>
      <c r="I11605" s="41" t="str">
        <f aca="false">IF(A11605="","",IF(D11605="Delivered",IF(B11605&lt;=INDEX(P_Due,F11605),1,0),0))</f>
        <v/>
      </c>
    </row>
    <row r="11606" customFormat="false" ht="15" hidden="false" customHeight="false" outlineLevel="0" collapsed="false">
      <c r="A11606" s="37"/>
      <c r="B11606" s="38"/>
      <c r="C11606" s="39"/>
      <c r="D11606" s="39"/>
      <c r="E11606" s="39"/>
      <c r="F11606" s="41" t="str">
        <f aca="false">IF(A11606="","",MATCH(A11606,P_ID,1))</f>
        <v/>
      </c>
      <c r="G11606" s="41" t="str">
        <f aca="false">IF(A11606="","",INDEX(P_Svc,F11606))</f>
        <v/>
      </c>
      <c r="H11606" s="41" t="str">
        <f aca="false">IF(A11606="","",INDEX(P_Zone,F11606))</f>
        <v/>
      </c>
      <c r="I11606" s="41" t="str">
        <f aca="false">IF(A11606="","",IF(D11606="Delivered",IF(B11606&lt;=INDEX(P_Due,F11606),1,0),0))</f>
        <v/>
      </c>
    </row>
    <row r="11607" customFormat="false" ht="15" hidden="false" customHeight="false" outlineLevel="0" collapsed="false">
      <c r="A11607" s="37"/>
      <c r="B11607" s="38"/>
      <c r="C11607" s="39"/>
      <c r="D11607" s="39"/>
      <c r="E11607" s="39"/>
      <c r="F11607" s="41" t="str">
        <f aca="false">IF(A11607="","",MATCH(A11607,P_ID,1))</f>
        <v/>
      </c>
      <c r="G11607" s="41" t="str">
        <f aca="false">IF(A11607="","",INDEX(P_Svc,F11607))</f>
        <v/>
      </c>
      <c r="H11607" s="41" t="str">
        <f aca="false">IF(A11607="","",INDEX(P_Zone,F11607))</f>
        <v/>
      </c>
      <c r="I11607" s="41" t="str">
        <f aca="false">IF(A11607="","",IF(D11607="Delivered",IF(B11607&lt;=INDEX(P_Due,F11607),1,0),0))</f>
        <v/>
      </c>
    </row>
    <row r="11608" customFormat="false" ht="15" hidden="false" customHeight="false" outlineLevel="0" collapsed="false">
      <c r="A11608" s="37"/>
      <c r="B11608" s="38"/>
      <c r="C11608" s="39"/>
      <c r="D11608" s="39"/>
      <c r="E11608" s="39"/>
      <c r="F11608" s="41" t="str">
        <f aca="false">IF(A11608="","",MATCH(A11608,P_ID,1))</f>
        <v/>
      </c>
      <c r="G11608" s="41" t="str">
        <f aca="false">IF(A11608="","",INDEX(P_Svc,F11608))</f>
        <v/>
      </c>
      <c r="H11608" s="41" t="str">
        <f aca="false">IF(A11608="","",INDEX(P_Zone,F11608))</f>
        <v/>
      </c>
      <c r="I11608" s="41" t="str">
        <f aca="false">IF(A11608="","",IF(D11608="Delivered",IF(B11608&lt;=INDEX(P_Due,F11608),1,0),0))</f>
        <v/>
      </c>
    </row>
    <row r="11609" customFormat="false" ht="15" hidden="false" customHeight="false" outlineLevel="0" collapsed="false">
      <c r="A11609" s="37"/>
      <c r="B11609" s="38"/>
      <c r="C11609" s="39"/>
      <c r="D11609" s="39"/>
      <c r="E11609" s="39"/>
      <c r="F11609" s="41" t="str">
        <f aca="false">IF(A11609="","",MATCH(A11609,P_ID,1))</f>
        <v/>
      </c>
      <c r="G11609" s="41" t="str">
        <f aca="false">IF(A11609="","",INDEX(P_Svc,F11609))</f>
        <v/>
      </c>
      <c r="H11609" s="41" t="str">
        <f aca="false">IF(A11609="","",INDEX(P_Zone,F11609))</f>
        <v/>
      </c>
      <c r="I11609" s="41" t="str">
        <f aca="false">IF(A11609="","",IF(D11609="Delivered",IF(B11609&lt;=INDEX(P_Due,F11609),1,0),0))</f>
        <v/>
      </c>
    </row>
    <row r="11610" customFormat="false" ht="15" hidden="false" customHeight="false" outlineLevel="0" collapsed="false">
      <c r="A11610" s="37"/>
      <c r="B11610" s="38"/>
      <c r="C11610" s="39"/>
      <c r="D11610" s="39"/>
      <c r="E11610" s="39"/>
      <c r="F11610" s="41" t="str">
        <f aca="false">IF(A11610="","",MATCH(A11610,P_ID,1))</f>
        <v/>
      </c>
      <c r="G11610" s="41" t="str">
        <f aca="false">IF(A11610="","",INDEX(P_Svc,F11610))</f>
        <v/>
      </c>
      <c r="H11610" s="41" t="str">
        <f aca="false">IF(A11610="","",INDEX(P_Zone,F11610))</f>
        <v/>
      </c>
      <c r="I11610" s="41" t="str">
        <f aca="false">IF(A11610="","",IF(D11610="Delivered",IF(B11610&lt;=INDEX(P_Due,F11610),1,0),0))</f>
        <v/>
      </c>
    </row>
    <row r="11611" customFormat="false" ht="15" hidden="false" customHeight="false" outlineLevel="0" collapsed="false">
      <c r="A11611" s="37"/>
      <c r="B11611" s="38"/>
      <c r="C11611" s="39"/>
      <c r="D11611" s="39"/>
      <c r="E11611" s="39"/>
      <c r="F11611" s="41" t="str">
        <f aca="false">IF(A11611="","",MATCH(A11611,P_ID,1))</f>
        <v/>
      </c>
      <c r="G11611" s="41" t="str">
        <f aca="false">IF(A11611="","",INDEX(P_Svc,F11611))</f>
        <v/>
      </c>
      <c r="H11611" s="41" t="str">
        <f aca="false">IF(A11611="","",INDEX(P_Zone,F11611))</f>
        <v/>
      </c>
      <c r="I11611" s="41" t="str">
        <f aca="false">IF(A11611="","",IF(D11611="Delivered",IF(B11611&lt;=INDEX(P_Due,F11611),1,0),0))</f>
        <v/>
      </c>
    </row>
    <row r="11612" customFormat="false" ht="15" hidden="false" customHeight="false" outlineLevel="0" collapsed="false">
      <c r="A11612" s="37"/>
      <c r="B11612" s="38"/>
      <c r="C11612" s="39"/>
      <c r="D11612" s="39"/>
      <c r="E11612" s="39"/>
      <c r="F11612" s="41" t="str">
        <f aca="false">IF(A11612="","",MATCH(A11612,P_ID,1))</f>
        <v/>
      </c>
      <c r="G11612" s="41" t="str">
        <f aca="false">IF(A11612="","",INDEX(P_Svc,F11612))</f>
        <v/>
      </c>
      <c r="H11612" s="41" t="str">
        <f aca="false">IF(A11612="","",INDEX(P_Zone,F11612))</f>
        <v/>
      </c>
      <c r="I11612" s="41" t="str">
        <f aca="false">IF(A11612="","",IF(D11612="Delivered",IF(B11612&lt;=INDEX(P_Due,F11612),1,0),0))</f>
        <v/>
      </c>
    </row>
    <row r="11613" customFormat="false" ht="15" hidden="false" customHeight="false" outlineLevel="0" collapsed="false">
      <c r="A11613" s="37"/>
      <c r="B11613" s="38"/>
      <c r="C11613" s="39"/>
      <c r="D11613" s="39"/>
      <c r="E11613" s="39"/>
      <c r="F11613" s="41" t="str">
        <f aca="false">IF(A11613="","",MATCH(A11613,P_ID,1))</f>
        <v/>
      </c>
      <c r="G11613" s="41" t="str">
        <f aca="false">IF(A11613="","",INDEX(P_Svc,F11613))</f>
        <v/>
      </c>
      <c r="H11613" s="41" t="str">
        <f aca="false">IF(A11613="","",INDEX(P_Zone,F11613))</f>
        <v/>
      </c>
      <c r="I11613" s="41" t="str">
        <f aca="false">IF(A11613="","",IF(D11613="Delivered",IF(B11613&lt;=INDEX(P_Due,F11613),1,0),0))</f>
        <v/>
      </c>
    </row>
    <row r="11614" customFormat="false" ht="15" hidden="false" customHeight="false" outlineLevel="0" collapsed="false">
      <c r="A11614" s="37"/>
      <c r="B11614" s="38"/>
      <c r="C11614" s="39"/>
      <c r="D11614" s="39"/>
      <c r="E11614" s="39"/>
      <c r="F11614" s="41" t="str">
        <f aca="false">IF(A11614="","",MATCH(A11614,P_ID,1))</f>
        <v/>
      </c>
      <c r="G11614" s="41" t="str">
        <f aca="false">IF(A11614="","",INDEX(P_Svc,F11614))</f>
        <v/>
      </c>
      <c r="H11614" s="41" t="str">
        <f aca="false">IF(A11614="","",INDEX(P_Zone,F11614))</f>
        <v/>
      </c>
      <c r="I11614" s="41" t="str">
        <f aca="false">IF(A11614="","",IF(D11614="Delivered",IF(B11614&lt;=INDEX(P_Due,F11614),1,0),0))</f>
        <v/>
      </c>
    </row>
    <row r="11615" customFormat="false" ht="15" hidden="false" customHeight="false" outlineLevel="0" collapsed="false">
      <c r="A11615" s="37"/>
      <c r="B11615" s="38"/>
      <c r="C11615" s="39"/>
      <c r="D11615" s="39"/>
      <c r="E11615" s="39"/>
      <c r="F11615" s="41" t="str">
        <f aca="false">IF(A11615="","",MATCH(A11615,P_ID,1))</f>
        <v/>
      </c>
      <c r="G11615" s="41" t="str">
        <f aca="false">IF(A11615="","",INDEX(P_Svc,F11615))</f>
        <v/>
      </c>
      <c r="H11615" s="41" t="str">
        <f aca="false">IF(A11615="","",INDEX(P_Zone,F11615))</f>
        <v/>
      </c>
      <c r="I11615" s="41" t="str">
        <f aca="false">IF(A11615="","",IF(D11615="Delivered",IF(B11615&lt;=INDEX(P_Due,F11615),1,0),0))</f>
        <v/>
      </c>
    </row>
    <row r="11616" customFormat="false" ht="15" hidden="false" customHeight="false" outlineLevel="0" collapsed="false">
      <c r="A11616" s="37"/>
      <c r="B11616" s="38"/>
      <c r="C11616" s="39"/>
      <c r="D11616" s="39"/>
      <c r="E11616" s="39"/>
      <c r="F11616" s="41" t="str">
        <f aca="false">IF(A11616="","",MATCH(A11616,P_ID,1))</f>
        <v/>
      </c>
      <c r="G11616" s="41" t="str">
        <f aca="false">IF(A11616="","",INDEX(P_Svc,F11616))</f>
        <v/>
      </c>
      <c r="H11616" s="41" t="str">
        <f aca="false">IF(A11616="","",INDEX(P_Zone,F11616))</f>
        <v/>
      </c>
      <c r="I11616" s="41" t="str">
        <f aca="false">IF(A11616="","",IF(D11616="Delivered",IF(B11616&lt;=INDEX(P_Due,F11616),1,0),0))</f>
        <v/>
      </c>
    </row>
    <row r="11617" customFormat="false" ht="15" hidden="false" customHeight="false" outlineLevel="0" collapsed="false">
      <c r="A11617" s="37"/>
      <c r="B11617" s="38"/>
      <c r="C11617" s="39"/>
      <c r="D11617" s="39"/>
      <c r="E11617" s="39"/>
      <c r="F11617" s="41" t="str">
        <f aca="false">IF(A11617="","",MATCH(A11617,P_ID,1))</f>
        <v/>
      </c>
      <c r="G11617" s="41" t="str">
        <f aca="false">IF(A11617="","",INDEX(P_Svc,F11617))</f>
        <v/>
      </c>
      <c r="H11617" s="41" t="str">
        <f aca="false">IF(A11617="","",INDEX(P_Zone,F11617))</f>
        <v/>
      </c>
      <c r="I11617" s="41" t="str">
        <f aca="false">IF(A11617="","",IF(D11617="Delivered",IF(B11617&lt;=INDEX(P_Due,F11617),1,0),0))</f>
        <v/>
      </c>
    </row>
    <row r="11618" customFormat="false" ht="15" hidden="false" customHeight="false" outlineLevel="0" collapsed="false">
      <c r="A11618" s="37"/>
      <c r="B11618" s="38"/>
      <c r="C11618" s="39"/>
      <c r="D11618" s="39"/>
      <c r="E11618" s="39"/>
      <c r="F11618" s="41" t="str">
        <f aca="false">IF(A11618="","",MATCH(A11618,P_ID,1))</f>
        <v/>
      </c>
      <c r="G11618" s="41" t="str">
        <f aca="false">IF(A11618="","",INDEX(P_Svc,F11618))</f>
        <v/>
      </c>
      <c r="H11618" s="41" t="str">
        <f aca="false">IF(A11618="","",INDEX(P_Zone,F11618))</f>
        <v/>
      </c>
      <c r="I11618" s="41" t="str">
        <f aca="false">IF(A11618="","",IF(D11618="Delivered",IF(B11618&lt;=INDEX(P_Due,F11618),1,0),0))</f>
        <v/>
      </c>
    </row>
    <row r="11619" customFormat="false" ht="15" hidden="false" customHeight="false" outlineLevel="0" collapsed="false">
      <c r="A11619" s="37"/>
      <c r="B11619" s="38"/>
      <c r="C11619" s="39"/>
      <c r="D11619" s="39"/>
      <c r="E11619" s="39"/>
      <c r="F11619" s="41" t="str">
        <f aca="false">IF(A11619="","",MATCH(A11619,P_ID,1))</f>
        <v/>
      </c>
      <c r="G11619" s="41" t="str">
        <f aca="false">IF(A11619="","",INDEX(P_Svc,F11619))</f>
        <v/>
      </c>
      <c r="H11619" s="41" t="str">
        <f aca="false">IF(A11619="","",INDEX(P_Zone,F11619))</f>
        <v/>
      </c>
      <c r="I11619" s="41" t="str">
        <f aca="false">IF(A11619="","",IF(D11619="Delivered",IF(B11619&lt;=INDEX(P_Due,F11619),1,0),0))</f>
        <v/>
      </c>
    </row>
    <row r="11620" customFormat="false" ht="15" hidden="false" customHeight="false" outlineLevel="0" collapsed="false">
      <c r="A11620" s="37"/>
      <c r="B11620" s="38"/>
      <c r="C11620" s="39"/>
      <c r="D11620" s="39"/>
      <c r="E11620" s="39"/>
      <c r="F11620" s="41" t="str">
        <f aca="false">IF(A11620="","",MATCH(A11620,P_ID,1))</f>
        <v/>
      </c>
      <c r="G11620" s="41" t="str">
        <f aca="false">IF(A11620="","",INDEX(P_Svc,F11620))</f>
        <v/>
      </c>
      <c r="H11620" s="41" t="str">
        <f aca="false">IF(A11620="","",INDEX(P_Zone,F11620))</f>
        <v/>
      </c>
      <c r="I11620" s="41" t="str">
        <f aca="false">IF(A11620="","",IF(D11620="Delivered",IF(B11620&lt;=INDEX(P_Due,F11620),1,0),0))</f>
        <v/>
      </c>
    </row>
    <row r="11621" customFormat="false" ht="15" hidden="false" customHeight="false" outlineLevel="0" collapsed="false">
      <c r="A11621" s="37"/>
      <c r="B11621" s="38"/>
      <c r="C11621" s="39"/>
      <c r="D11621" s="39"/>
      <c r="E11621" s="39"/>
      <c r="F11621" s="41" t="str">
        <f aca="false">IF(A11621="","",MATCH(A11621,P_ID,1))</f>
        <v/>
      </c>
      <c r="G11621" s="41" t="str">
        <f aca="false">IF(A11621="","",INDEX(P_Svc,F11621))</f>
        <v/>
      </c>
      <c r="H11621" s="41" t="str">
        <f aca="false">IF(A11621="","",INDEX(P_Zone,F11621))</f>
        <v/>
      </c>
      <c r="I11621" s="41" t="str">
        <f aca="false">IF(A11621="","",IF(D11621="Delivered",IF(B11621&lt;=INDEX(P_Due,F11621),1,0),0))</f>
        <v/>
      </c>
    </row>
    <row r="11622" customFormat="false" ht="15" hidden="false" customHeight="false" outlineLevel="0" collapsed="false">
      <c r="A11622" s="37"/>
      <c r="B11622" s="38"/>
      <c r="C11622" s="39"/>
      <c r="D11622" s="39"/>
      <c r="E11622" s="39"/>
      <c r="F11622" s="41" t="str">
        <f aca="false">IF(A11622="","",MATCH(A11622,P_ID,1))</f>
        <v/>
      </c>
      <c r="G11622" s="41" t="str">
        <f aca="false">IF(A11622="","",INDEX(P_Svc,F11622))</f>
        <v/>
      </c>
      <c r="H11622" s="41" t="str">
        <f aca="false">IF(A11622="","",INDEX(P_Zone,F11622))</f>
        <v/>
      </c>
      <c r="I11622" s="41" t="str">
        <f aca="false">IF(A11622="","",IF(D11622="Delivered",IF(B11622&lt;=INDEX(P_Due,F11622),1,0),0))</f>
        <v/>
      </c>
    </row>
    <row r="11623" customFormat="false" ht="15" hidden="false" customHeight="false" outlineLevel="0" collapsed="false">
      <c r="A11623" s="37"/>
      <c r="B11623" s="38"/>
      <c r="C11623" s="39"/>
      <c r="D11623" s="39"/>
      <c r="E11623" s="39"/>
      <c r="F11623" s="41" t="str">
        <f aca="false">IF(A11623="","",MATCH(A11623,P_ID,1))</f>
        <v/>
      </c>
      <c r="G11623" s="41" t="str">
        <f aca="false">IF(A11623="","",INDEX(P_Svc,F11623))</f>
        <v/>
      </c>
      <c r="H11623" s="41" t="str">
        <f aca="false">IF(A11623="","",INDEX(P_Zone,F11623))</f>
        <v/>
      </c>
      <c r="I11623" s="41" t="str">
        <f aca="false">IF(A11623="","",IF(D11623="Delivered",IF(B11623&lt;=INDEX(P_Due,F11623),1,0),0))</f>
        <v/>
      </c>
    </row>
    <row r="11624" customFormat="false" ht="15" hidden="false" customHeight="false" outlineLevel="0" collapsed="false">
      <c r="A11624" s="37"/>
      <c r="B11624" s="38"/>
      <c r="C11624" s="39"/>
      <c r="D11624" s="39"/>
      <c r="E11624" s="39"/>
      <c r="F11624" s="41" t="str">
        <f aca="false">IF(A11624="","",MATCH(A11624,P_ID,1))</f>
        <v/>
      </c>
      <c r="G11624" s="41" t="str">
        <f aca="false">IF(A11624="","",INDEX(P_Svc,F11624))</f>
        <v/>
      </c>
      <c r="H11624" s="41" t="str">
        <f aca="false">IF(A11624="","",INDEX(P_Zone,F11624))</f>
        <v/>
      </c>
      <c r="I11624" s="41" t="str">
        <f aca="false">IF(A11624="","",IF(D11624="Delivered",IF(B11624&lt;=INDEX(P_Due,F11624),1,0),0))</f>
        <v/>
      </c>
    </row>
    <row r="11625" customFormat="false" ht="15" hidden="false" customHeight="false" outlineLevel="0" collapsed="false">
      <c r="A11625" s="37"/>
      <c r="B11625" s="38"/>
      <c r="C11625" s="39"/>
      <c r="D11625" s="39"/>
      <c r="E11625" s="39"/>
      <c r="F11625" s="41" t="str">
        <f aca="false">IF(A11625="","",MATCH(A11625,P_ID,1))</f>
        <v/>
      </c>
      <c r="G11625" s="41" t="str">
        <f aca="false">IF(A11625="","",INDEX(P_Svc,F11625))</f>
        <v/>
      </c>
      <c r="H11625" s="41" t="str">
        <f aca="false">IF(A11625="","",INDEX(P_Zone,F11625))</f>
        <v/>
      </c>
      <c r="I11625" s="41" t="str">
        <f aca="false">IF(A11625="","",IF(D11625="Delivered",IF(B11625&lt;=INDEX(P_Due,F11625),1,0),0))</f>
        <v/>
      </c>
    </row>
    <row r="11626" customFormat="false" ht="15" hidden="false" customHeight="false" outlineLevel="0" collapsed="false">
      <c r="A11626" s="37"/>
      <c r="B11626" s="38"/>
      <c r="C11626" s="39"/>
      <c r="D11626" s="39"/>
      <c r="E11626" s="39"/>
      <c r="F11626" s="41" t="str">
        <f aca="false">IF(A11626="","",MATCH(A11626,P_ID,1))</f>
        <v/>
      </c>
      <c r="G11626" s="41" t="str">
        <f aca="false">IF(A11626="","",INDEX(P_Svc,F11626))</f>
        <v/>
      </c>
      <c r="H11626" s="41" t="str">
        <f aca="false">IF(A11626="","",INDEX(P_Zone,F11626))</f>
        <v/>
      </c>
      <c r="I11626" s="41" t="str">
        <f aca="false">IF(A11626="","",IF(D11626="Delivered",IF(B11626&lt;=INDEX(P_Due,F11626),1,0),0))</f>
        <v/>
      </c>
    </row>
    <row r="11627" customFormat="false" ht="15" hidden="false" customHeight="false" outlineLevel="0" collapsed="false">
      <c r="A11627" s="37"/>
      <c r="B11627" s="38"/>
      <c r="C11627" s="39"/>
      <c r="D11627" s="39"/>
      <c r="E11627" s="39"/>
      <c r="F11627" s="41" t="str">
        <f aca="false">IF(A11627="","",MATCH(A11627,P_ID,1))</f>
        <v/>
      </c>
      <c r="G11627" s="41" t="str">
        <f aca="false">IF(A11627="","",INDEX(P_Svc,F11627))</f>
        <v/>
      </c>
      <c r="H11627" s="41" t="str">
        <f aca="false">IF(A11627="","",INDEX(P_Zone,F11627))</f>
        <v/>
      </c>
      <c r="I11627" s="41" t="str">
        <f aca="false">IF(A11627="","",IF(D11627="Delivered",IF(B11627&lt;=INDEX(P_Due,F11627),1,0),0))</f>
        <v/>
      </c>
    </row>
    <row r="11628" customFormat="false" ht="15" hidden="false" customHeight="false" outlineLevel="0" collapsed="false">
      <c r="A11628" s="37"/>
      <c r="B11628" s="38"/>
      <c r="C11628" s="39"/>
      <c r="D11628" s="39"/>
      <c r="E11628" s="39"/>
      <c r="F11628" s="41" t="str">
        <f aca="false">IF(A11628="","",MATCH(A11628,P_ID,1))</f>
        <v/>
      </c>
      <c r="G11628" s="41" t="str">
        <f aca="false">IF(A11628="","",INDEX(P_Svc,F11628))</f>
        <v/>
      </c>
      <c r="H11628" s="41" t="str">
        <f aca="false">IF(A11628="","",INDEX(P_Zone,F11628))</f>
        <v/>
      </c>
      <c r="I11628" s="41" t="str">
        <f aca="false">IF(A11628="","",IF(D11628="Delivered",IF(B11628&lt;=INDEX(P_Due,F11628),1,0),0))</f>
        <v/>
      </c>
    </row>
    <row r="11629" customFormat="false" ht="15" hidden="false" customHeight="false" outlineLevel="0" collapsed="false">
      <c r="A11629" s="37"/>
      <c r="B11629" s="38"/>
      <c r="C11629" s="39"/>
      <c r="D11629" s="39"/>
      <c r="E11629" s="39"/>
      <c r="F11629" s="41" t="str">
        <f aca="false">IF(A11629="","",MATCH(A11629,P_ID,1))</f>
        <v/>
      </c>
      <c r="G11629" s="41" t="str">
        <f aca="false">IF(A11629="","",INDEX(P_Svc,F11629))</f>
        <v/>
      </c>
      <c r="H11629" s="41" t="str">
        <f aca="false">IF(A11629="","",INDEX(P_Zone,F11629))</f>
        <v/>
      </c>
      <c r="I11629" s="41" t="str">
        <f aca="false">IF(A11629="","",IF(D11629="Delivered",IF(B11629&lt;=INDEX(P_Due,F11629),1,0),0))</f>
        <v/>
      </c>
    </row>
    <row r="11630" customFormat="false" ht="15" hidden="false" customHeight="false" outlineLevel="0" collapsed="false">
      <c r="A11630" s="37"/>
      <c r="B11630" s="38"/>
      <c r="C11630" s="39"/>
      <c r="D11630" s="39"/>
      <c r="E11630" s="39"/>
      <c r="F11630" s="41" t="str">
        <f aca="false">IF(A11630="","",MATCH(A11630,P_ID,1))</f>
        <v/>
      </c>
      <c r="G11630" s="41" t="str">
        <f aca="false">IF(A11630="","",INDEX(P_Svc,F11630))</f>
        <v/>
      </c>
      <c r="H11630" s="41" t="str">
        <f aca="false">IF(A11630="","",INDEX(P_Zone,F11630))</f>
        <v/>
      </c>
      <c r="I11630" s="41" t="str">
        <f aca="false">IF(A11630="","",IF(D11630="Delivered",IF(B11630&lt;=INDEX(P_Due,F11630),1,0),0))</f>
        <v/>
      </c>
    </row>
    <row r="11631" customFormat="false" ht="15" hidden="false" customHeight="false" outlineLevel="0" collapsed="false">
      <c r="A11631" s="37"/>
      <c r="B11631" s="38"/>
      <c r="C11631" s="39"/>
      <c r="D11631" s="39"/>
      <c r="E11631" s="39"/>
      <c r="F11631" s="41" t="str">
        <f aca="false">IF(A11631="","",MATCH(A11631,P_ID,1))</f>
        <v/>
      </c>
      <c r="G11631" s="41" t="str">
        <f aca="false">IF(A11631="","",INDEX(P_Svc,F11631))</f>
        <v/>
      </c>
      <c r="H11631" s="41" t="str">
        <f aca="false">IF(A11631="","",INDEX(P_Zone,F11631))</f>
        <v/>
      </c>
      <c r="I11631" s="41" t="str">
        <f aca="false">IF(A11631="","",IF(D11631="Delivered",IF(B11631&lt;=INDEX(P_Due,F11631),1,0),0))</f>
        <v/>
      </c>
    </row>
    <row r="11632" customFormat="false" ht="15" hidden="false" customHeight="false" outlineLevel="0" collapsed="false">
      <c r="A11632" s="37"/>
      <c r="B11632" s="38"/>
      <c r="C11632" s="39"/>
      <c r="D11632" s="39"/>
      <c r="E11632" s="39"/>
      <c r="F11632" s="41" t="str">
        <f aca="false">IF(A11632="","",MATCH(A11632,P_ID,1))</f>
        <v/>
      </c>
      <c r="G11632" s="41" t="str">
        <f aca="false">IF(A11632="","",INDEX(P_Svc,F11632))</f>
        <v/>
      </c>
      <c r="H11632" s="41" t="str">
        <f aca="false">IF(A11632="","",INDEX(P_Zone,F11632))</f>
        <v/>
      </c>
      <c r="I11632" s="41" t="str">
        <f aca="false">IF(A11632="","",IF(D11632="Delivered",IF(B11632&lt;=INDEX(P_Due,F11632),1,0),0))</f>
        <v/>
      </c>
    </row>
    <row r="11633" customFormat="false" ht="15" hidden="false" customHeight="false" outlineLevel="0" collapsed="false">
      <c r="A11633" s="37"/>
      <c r="B11633" s="38"/>
      <c r="C11633" s="39"/>
      <c r="D11633" s="39"/>
      <c r="E11633" s="39"/>
      <c r="F11633" s="41" t="str">
        <f aca="false">IF(A11633="","",MATCH(A11633,P_ID,1))</f>
        <v/>
      </c>
      <c r="G11633" s="41" t="str">
        <f aca="false">IF(A11633="","",INDEX(P_Svc,F11633))</f>
        <v/>
      </c>
      <c r="H11633" s="41" t="str">
        <f aca="false">IF(A11633="","",INDEX(P_Zone,F11633))</f>
        <v/>
      </c>
      <c r="I11633" s="41" t="str">
        <f aca="false">IF(A11633="","",IF(D11633="Delivered",IF(B11633&lt;=INDEX(P_Due,F11633),1,0),0))</f>
        <v/>
      </c>
    </row>
    <row r="11634" customFormat="false" ht="15" hidden="false" customHeight="false" outlineLevel="0" collapsed="false">
      <c r="A11634" s="37"/>
      <c r="B11634" s="38"/>
      <c r="C11634" s="39"/>
      <c r="D11634" s="39"/>
      <c r="E11634" s="39"/>
      <c r="F11634" s="41" t="str">
        <f aca="false">IF(A11634="","",MATCH(A11634,P_ID,1))</f>
        <v/>
      </c>
      <c r="G11634" s="41" t="str">
        <f aca="false">IF(A11634="","",INDEX(P_Svc,F11634))</f>
        <v/>
      </c>
      <c r="H11634" s="41" t="str">
        <f aca="false">IF(A11634="","",INDEX(P_Zone,F11634))</f>
        <v/>
      </c>
      <c r="I11634" s="41" t="str">
        <f aca="false">IF(A11634="","",IF(D11634="Delivered",IF(B11634&lt;=INDEX(P_Due,F11634),1,0),0))</f>
        <v/>
      </c>
    </row>
    <row r="11635" customFormat="false" ht="15" hidden="false" customHeight="false" outlineLevel="0" collapsed="false">
      <c r="A11635" s="37"/>
      <c r="B11635" s="38"/>
      <c r="C11635" s="39"/>
      <c r="D11635" s="39"/>
      <c r="E11635" s="39"/>
      <c r="F11635" s="41" t="str">
        <f aca="false">IF(A11635="","",MATCH(A11635,P_ID,1))</f>
        <v/>
      </c>
      <c r="G11635" s="41" t="str">
        <f aca="false">IF(A11635="","",INDEX(P_Svc,F11635))</f>
        <v/>
      </c>
      <c r="H11635" s="41" t="str">
        <f aca="false">IF(A11635="","",INDEX(P_Zone,F11635))</f>
        <v/>
      </c>
      <c r="I11635" s="41" t="str">
        <f aca="false">IF(A11635="","",IF(D11635="Delivered",IF(B11635&lt;=INDEX(P_Due,F11635),1,0),0))</f>
        <v/>
      </c>
    </row>
    <row r="11636" customFormat="false" ht="15" hidden="false" customHeight="false" outlineLevel="0" collapsed="false">
      <c r="A11636" s="37"/>
      <c r="B11636" s="38"/>
      <c r="C11636" s="39"/>
      <c r="D11636" s="39"/>
      <c r="E11636" s="39"/>
      <c r="F11636" s="41" t="str">
        <f aca="false">IF(A11636="","",MATCH(A11636,P_ID,1))</f>
        <v/>
      </c>
      <c r="G11636" s="41" t="str">
        <f aca="false">IF(A11636="","",INDEX(P_Svc,F11636))</f>
        <v/>
      </c>
      <c r="H11636" s="41" t="str">
        <f aca="false">IF(A11636="","",INDEX(P_Zone,F11636))</f>
        <v/>
      </c>
      <c r="I11636" s="41" t="str">
        <f aca="false">IF(A11636="","",IF(D11636="Delivered",IF(B11636&lt;=INDEX(P_Due,F11636),1,0),0))</f>
        <v/>
      </c>
    </row>
    <row r="11637" customFormat="false" ht="15" hidden="false" customHeight="false" outlineLevel="0" collapsed="false">
      <c r="A11637" s="37"/>
      <c r="B11637" s="38"/>
      <c r="C11637" s="39"/>
      <c r="D11637" s="39"/>
      <c r="E11637" s="39"/>
      <c r="F11637" s="41" t="str">
        <f aca="false">IF(A11637="","",MATCH(A11637,P_ID,1))</f>
        <v/>
      </c>
      <c r="G11637" s="41" t="str">
        <f aca="false">IF(A11637="","",INDEX(P_Svc,F11637))</f>
        <v/>
      </c>
      <c r="H11637" s="41" t="str">
        <f aca="false">IF(A11637="","",INDEX(P_Zone,F11637))</f>
        <v/>
      </c>
      <c r="I11637" s="41" t="str">
        <f aca="false">IF(A11637="","",IF(D11637="Delivered",IF(B11637&lt;=INDEX(P_Due,F11637),1,0),0))</f>
        <v/>
      </c>
    </row>
    <row r="11638" customFormat="false" ht="15" hidden="false" customHeight="false" outlineLevel="0" collapsed="false">
      <c r="A11638" s="37"/>
      <c r="B11638" s="38"/>
      <c r="C11638" s="39"/>
      <c r="D11638" s="39"/>
      <c r="E11638" s="39"/>
      <c r="F11638" s="41" t="str">
        <f aca="false">IF(A11638="","",MATCH(A11638,P_ID,1))</f>
        <v/>
      </c>
      <c r="G11638" s="41" t="str">
        <f aca="false">IF(A11638="","",INDEX(P_Svc,F11638))</f>
        <v/>
      </c>
      <c r="H11638" s="41" t="str">
        <f aca="false">IF(A11638="","",INDEX(P_Zone,F11638))</f>
        <v/>
      </c>
      <c r="I11638" s="41" t="str">
        <f aca="false">IF(A11638="","",IF(D11638="Delivered",IF(B11638&lt;=INDEX(P_Due,F11638),1,0),0))</f>
        <v/>
      </c>
    </row>
    <row r="11639" customFormat="false" ht="15" hidden="false" customHeight="false" outlineLevel="0" collapsed="false">
      <c r="A11639" s="37"/>
      <c r="B11639" s="38"/>
      <c r="C11639" s="39"/>
      <c r="D11639" s="39"/>
      <c r="E11639" s="39"/>
      <c r="F11639" s="41" t="str">
        <f aca="false">IF(A11639="","",MATCH(A11639,P_ID,1))</f>
        <v/>
      </c>
      <c r="G11639" s="41" t="str">
        <f aca="false">IF(A11639="","",INDEX(P_Svc,F11639))</f>
        <v/>
      </c>
      <c r="H11639" s="41" t="str">
        <f aca="false">IF(A11639="","",INDEX(P_Zone,F11639))</f>
        <v/>
      </c>
      <c r="I11639" s="41" t="str">
        <f aca="false">IF(A11639="","",IF(D11639="Delivered",IF(B11639&lt;=INDEX(P_Due,F11639),1,0),0))</f>
        <v/>
      </c>
    </row>
    <row r="11640" customFormat="false" ht="15" hidden="false" customHeight="false" outlineLevel="0" collapsed="false">
      <c r="A11640" s="37"/>
      <c r="B11640" s="38"/>
      <c r="C11640" s="39"/>
      <c r="D11640" s="39"/>
      <c r="E11640" s="39"/>
      <c r="F11640" s="41" t="str">
        <f aca="false">IF(A11640="","",MATCH(A11640,P_ID,1))</f>
        <v/>
      </c>
      <c r="G11640" s="41" t="str">
        <f aca="false">IF(A11640="","",INDEX(P_Svc,F11640))</f>
        <v/>
      </c>
      <c r="H11640" s="41" t="str">
        <f aca="false">IF(A11640="","",INDEX(P_Zone,F11640))</f>
        <v/>
      </c>
      <c r="I11640" s="41" t="str">
        <f aca="false">IF(A11640="","",IF(D11640="Delivered",IF(B11640&lt;=INDEX(P_Due,F11640),1,0),0))</f>
        <v/>
      </c>
    </row>
    <row r="11641" customFormat="false" ht="15" hidden="false" customHeight="false" outlineLevel="0" collapsed="false">
      <c r="A11641" s="37"/>
      <c r="B11641" s="38"/>
      <c r="C11641" s="39"/>
      <c r="D11641" s="39"/>
      <c r="E11641" s="39"/>
      <c r="F11641" s="41" t="str">
        <f aca="false">IF(A11641="","",MATCH(A11641,P_ID,1))</f>
        <v/>
      </c>
      <c r="G11641" s="41" t="str">
        <f aca="false">IF(A11641="","",INDEX(P_Svc,F11641))</f>
        <v/>
      </c>
      <c r="H11641" s="41" t="str">
        <f aca="false">IF(A11641="","",INDEX(P_Zone,F11641))</f>
        <v/>
      </c>
      <c r="I11641" s="41" t="str">
        <f aca="false">IF(A11641="","",IF(D11641="Delivered",IF(B11641&lt;=INDEX(P_Due,F11641),1,0),0))</f>
        <v/>
      </c>
    </row>
    <row r="11642" customFormat="false" ht="15" hidden="false" customHeight="false" outlineLevel="0" collapsed="false">
      <c r="A11642" s="37"/>
      <c r="B11642" s="38"/>
      <c r="C11642" s="39"/>
      <c r="D11642" s="39"/>
      <c r="E11642" s="39"/>
      <c r="F11642" s="41" t="str">
        <f aca="false">IF(A11642="","",MATCH(A11642,P_ID,1))</f>
        <v/>
      </c>
      <c r="G11642" s="41" t="str">
        <f aca="false">IF(A11642="","",INDEX(P_Svc,F11642))</f>
        <v/>
      </c>
      <c r="H11642" s="41" t="str">
        <f aca="false">IF(A11642="","",INDEX(P_Zone,F11642))</f>
        <v/>
      </c>
      <c r="I11642" s="41" t="str">
        <f aca="false">IF(A11642="","",IF(D11642="Delivered",IF(B11642&lt;=INDEX(P_Due,F11642),1,0),0))</f>
        <v/>
      </c>
    </row>
    <row r="11643" customFormat="false" ht="15" hidden="false" customHeight="false" outlineLevel="0" collapsed="false">
      <c r="A11643" s="37"/>
      <c r="B11643" s="38"/>
      <c r="C11643" s="39"/>
      <c r="D11643" s="39"/>
      <c r="E11643" s="39"/>
      <c r="F11643" s="41" t="str">
        <f aca="false">IF(A11643="","",MATCH(A11643,P_ID,1))</f>
        <v/>
      </c>
      <c r="G11643" s="41" t="str">
        <f aca="false">IF(A11643="","",INDEX(P_Svc,F11643))</f>
        <v/>
      </c>
      <c r="H11643" s="41" t="str">
        <f aca="false">IF(A11643="","",INDEX(P_Zone,F11643))</f>
        <v/>
      </c>
      <c r="I11643" s="41" t="str">
        <f aca="false">IF(A11643="","",IF(D11643="Delivered",IF(B11643&lt;=INDEX(P_Due,F11643),1,0),0))</f>
        <v/>
      </c>
    </row>
    <row r="11644" customFormat="false" ht="15" hidden="false" customHeight="false" outlineLevel="0" collapsed="false">
      <c r="A11644" s="37"/>
      <c r="B11644" s="38"/>
      <c r="C11644" s="39"/>
      <c r="D11644" s="39"/>
      <c r="E11644" s="39"/>
      <c r="F11644" s="41" t="str">
        <f aca="false">IF(A11644="","",MATCH(A11644,P_ID,1))</f>
        <v/>
      </c>
      <c r="G11644" s="41" t="str">
        <f aca="false">IF(A11644="","",INDEX(P_Svc,F11644))</f>
        <v/>
      </c>
      <c r="H11644" s="41" t="str">
        <f aca="false">IF(A11644="","",INDEX(P_Zone,F11644))</f>
        <v/>
      </c>
      <c r="I11644" s="41" t="str">
        <f aca="false">IF(A11644="","",IF(D11644="Delivered",IF(B11644&lt;=INDEX(P_Due,F11644),1,0),0))</f>
        <v/>
      </c>
    </row>
    <row r="11645" customFormat="false" ht="15" hidden="false" customHeight="false" outlineLevel="0" collapsed="false">
      <c r="A11645" s="37"/>
      <c r="B11645" s="38"/>
      <c r="C11645" s="39"/>
      <c r="D11645" s="39"/>
      <c r="E11645" s="39"/>
      <c r="F11645" s="41" t="str">
        <f aca="false">IF(A11645="","",MATCH(A11645,P_ID,1))</f>
        <v/>
      </c>
      <c r="G11645" s="41" t="str">
        <f aca="false">IF(A11645="","",INDEX(P_Svc,F11645))</f>
        <v/>
      </c>
      <c r="H11645" s="41" t="str">
        <f aca="false">IF(A11645="","",INDEX(P_Zone,F11645))</f>
        <v/>
      </c>
      <c r="I11645" s="41" t="str">
        <f aca="false">IF(A11645="","",IF(D11645="Delivered",IF(B11645&lt;=INDEX(P_Due,F11645),1,0),0))</f>
        <v/>
      </c>
    </row>
    <row r="11646" customFormat="false" ht="15" hidden="false" customHeight="false" outlineLevel="0" collapsed="false">
      <c r="A11646" s="37"/>
      <c r="B11646" s="38"/>
      <c r="C11646" s="39"/>
      <c r="D11646" s="39"/>
      <c r="E11646" s="39"/>
      <c r="F11646" s="41" t="str">
        <f aca="false">IF(A11646="","",MATCH(A11646,P_ID,1))</f>
        <v/>
      </c>
      <c r="G11646" s="41" t="str">
        <f aca="false">IF(A11646="","",INDEX(P_Svc,F11646))</f>
        <v/>
      </c>
      <c r="H11646" s="41" t="str">
        <f aca="false">IF(A11646="","",INDEX(P_Zone,F11646))</f>
        <v/>
      </c>
      <c r="I11646" s="41" t="str">
        <f aca="false">IF(A11646="","",IF(D11646="Delivered",IF(B11646&lt;=INDEX(P_Due,F11646),1,0),0))</f>
        <v/>
      </c>
    </row>
    <row r="11647" customFormat="false" ht="15" hidden="false" customHeight="false" outlineLevel="0" collapsed="false">
      <c r="A11647" s="37"/>
      <c r="B11647" s="38"/>
      <c r="C11647" s="39"/>
      <c r="D11647" s="39"/>
      <c r="E11647" s="39"/>
      <c r="F11647" s="41" t="str">
        <f aca="false">IF(A11647="","",MATCH(A11647,P_ID,1))</f>
        <v/>
      </c>
      <c r="G11647" s="41" t="str">
        <f aca="false">IF(A11647="","",INDEX(P_Svc,F11647))</f>
        <v/>
      </c>
      <c r="H11647" s="41" t="str">
        <f aca="false">IF(A11647="","",INDEX(P_Zone,F11647))</f>
        <v/>
      </c>
      <c r="I11647" s="41" t="str">
        <f aca="false">IF(A11647="","",IF(D11647="Delivered",IF(B11647&lt;=INDEX(P_Due,F11647),1,0),0))</f>
        <v/>
      </c>
    </row>
    <row r="11648" customFormat="false" ht="15" hidden="false" customHeight="false" outlineLevel="0" collapsed="false">
      <c r="A11648" s="37"/>
      <c r="B11648" s="38"/>
      <c r="C11648" s="39"/>
      <c r="D11648" s="39"/>
      <c r="E11648" s="39"/>
      <c r="F11648" s="41" t="str">
        <f aca="false">IF(A11648="","",MATCH(A11648,P_ID,1))</f>
        <v/>
      </c>
      <c r="G11648" s="41" t="str">
        <f aca="false">IF(A11648="","",INDEX(P_Svc,F11648))</f>
        <v/>
      </c>
      <c r="H11648" s="41" t="str">
        <f aca="false">IF(A11648="","",INDEX(P_Zone,F11648))</f>
        <v/>
      </c>
      <c r="I11648" s="41" t="str">
        <f aca="false">IF(A11648="","",IF(D11648="Delivered",IF(B11648&lt;=INDEX(P_Due,F11648),1,0),0))</f>
        <v/>
      </c>
    </row>
    <row r="11649" customFormat="false" ht="15" hidden="false" customHeight="false" outlineLevel="0" collapsed="false">
      <c r="A11649" s="37"/>
      <c r="B11649" s="38"/>
      <c r="C11649" s="39"/>
      <c r="D11649" s="39"/>
      <c r="E11649" s="39"/>
      <c r="F11649" s="41" t="str">
        <f aca="false">IF(A11649="","",MATCH(A11649,P_ID,1))</f>
        <v/>
      </c>
      <c r="G11649" s="41" t="str">
        <f aca="false">IF(A11649="","",INDEX(P_Svc,F11649))</f>
        <v/>
      </c>
      <c r="H11649" s="41" t="str">
        <f aca="false">IF(A11649="","",INDEX(P_Zone,F11649))</f>
        <v/>
      </c>
      <c r="I11649" s="41" t="str">
        <f aca="false">IF(A11649="","",IF(D11649="Delivered",IF(B11649&lt;=INDEX(P_Due,F11649),1,0),0))</f>
        <v/>
      </c>
    </row>
    <row r="11650" customFormat="false" ht="15" hidden="false" customHeight="false" outlineLevel="0" collapsed="false">
      <c r="A11650" s="37"/>
      <c r="B11650" s="38"/>
      <c r="C11650" s="39"/>
      <c r="D11650" s="39"/>
      <c r="E11650" s="39"/>
      <c r="F11650" s="41" t="str">
        <f aca="false">IF(A11650="","",MATCH(A11650,P_ID,1))</f>
        <v/>
      </c>
      <c r="G11650" s="41" t="str">
        <f aca="false">IF(A11650="","",INDEX(P_Svc,F11650))</f>
        <v/>
      </c>
      <c r="H11650" s="41" t="str">
        <f aca="false">IF(A11650="","",INDEX(P_Zone,F11650))</f>
        <v/>
      </c>
      <c r="I11650" s="41" t="str">
        <f aca="false">IF(A11650="","",IF(D11650="Delivered",IF(B11650&lt;=INDEX(P_Due,F11650),1,0),0))</f>
        <v/>
      </c>
    </row>
    <row r="11651" customFormat="false" ht="15" hidden="false" customHeight="false" outlineLevel="0" collapsed="false">
      <c r="A11651" s="37"/>
      <c r="B11651" s="38"/>
      <c r="C11651" s="39"/>
      <c r="D11651" s="39"/>
      <c r="E11651" s="39"/>
      <c r="F11651" s="41" t="str">
        <f aca="false">IF(A11651="","",MATCH(A11651,P_ID,1))</f>
        <v/>
      </c>
      <c r="G11651" s="41" t="str">
        <f aca="false">IF(A11651="","",INDEX(P_Svc,F11651))</f>
        <v/>
      </c>
      <c r="H11651" s="41" t="str">
        <f aca="false">IF(A11651="","",INDEX(P_Zone,F11651))</f>
        <v/>
      </c>
      <c r="I11651" s="41" t="str">
        <f aca="false">IF(A11651="","",IF(D11651="Delivered",IF(B11651&lt;=INDEX(P_Due,F11651),1,0),0))</f>
        <v/>
      </c>
    </row>
    <row r="11652" customFormat="false" ht="15" hidden="false" customHeight="false" outlineLevel="0" collapsed="false">
      <c r="A11652" s="37"/>
      <c r="B11652" s="38"/>
      <c r="C11652" s="39"/>
      <c r="D11652" s="39"/>
      <c r="E11652" s="39"/>
      <c r="F11652" s="41" t="str">
        <f aca="false">IF(A11652="","",MATCH(A11652,P_ID,1))</f>
        <v/>
      </c>
      <c r="G11652" s="41" t="str">
        <f aca="false">IF(A11652="","",INDEX(P_Svc,F11652))</f>
        <v/>
      </c>
      <c r="H11652" s="41" t="str">
        <f aca="false">IF(A11652="","",INDEX(P_Zone,F11652))</f>
        <v/>
      </c>
      <c r="I11652" s="41" t="str">
        <f aca="false">IF(A11652="","",IF(D11652="Delivered",IF(B11652&lt;=INDEX(P_Due,F11652),1,0),0))</f>
        <v/>
      </c>
    </row>
    <row r="11653" customFormat="false" ht="15" hidden="false" customHeight="false" outlineLevel="0" collapsed="false">
      <c r="A11653" s="37"/>
      <c r="B11653" s="38"/>
      <c r="C11653" s="39"/>
      <c r="D11653" s="39"/>
      <c r="E11653" s="39"/>
      <c r="F11653" s="41" t="str">
        <f aca="false">IF(A11653="","",MATCH(A11653,P_ID,1))</f>
        <v/>
      </c>
      <c r="G11653" s="41" t="str">
        <f aca="false">IF(A11653="","",INDEX(P_Svc,F11653))</f>
        <v/>
      </c>
      <c r="H11653" s="41" t="str">
        <f aca="false">IF(A11653="","",INDEX(P_Zone,F11653))</f>
        <v/>
      </c>
      <c r="I11653" s="41" t="str">
        <f aca="false">IF(A11653="","",IF(D11653="Delivered",IF(B11653&lt;=INDEX(P_Due,F11653),1,0),0))</f>
        <v/>
      </c>
    </row>
    <row r="11654" customFormat="false" ht="15" hidden="false" customHeight="false" outlineLevel="0" collapsed="false">
      <c r="A11654" s="37"/>
      <c r="B11654" s="38"/>
      <c r="C11654" s="39"/>
      <c r="D11654" s="39"/>
      <c r="E11654" s="39"/>
      <c r="F11654" s="41" t="str">
        <f aca="false">IF(A11654="","",MATCH(A11654,P_ID,1))</f>
        <v/>
      </c>
      <c r="G11654" s="41" t="str">
        <f aca="false">IF(A11654="","",INDEX(P_Svc,F11654))</f>
        <v/>
      </c>
      <c r="H11654" s="41" t="str">
        <f aca="false">IF(A11654="","",INDEX(P_Zone,F11654))</f>
        <v/>
      </c>
      <c r="I11654" s="41" t="str">
        <f aca="false">IF(A11654="","",IF(D11654="Delivered",IF(B11654&lt;=INDEX(P_Due,F11654),1,0),0))</f>
        <v/>
      </c>
    </row>
    <row r="11655" customFormat="false" ht="15" hidden="false" customHeight="false" outlineLevel="0" collapsed="false">
      <c r="A11655" s="37"/>
      <c r="B11655" s="38"/>
      <c r="C11655" s="39"/>
      <c r="D11655" s="39"/>
      <c r="E11655" s="39"/>
      <c r="F11655" s="41" t="str">
        <f aca="false">IF(A11655="","",MATCH(A11655,P_ID,1))</f>
        <v/>
      </c>
      <c r="G11655" s="41" t="str">
        <f aca="false">IF(A11655="","",INDEX(P_Svc,F11655))</f>
        <v/>
      </c>
      <c r="H11655" s="41" t="str">
        <f aca="false">IF(A11655="","",INDEX(P_Zone,F11655))</f>
        <v/>
      </c>
      <c r="I11655" s="41" t="str">
        <f aca="false">IF(A11655="","",IF(D11655="Delivered",IF(B11655&lt;=INDEX(P_Due,F11655),1,0),0))</f>
        <v/>
      </c>
    </row>
    <row r="11656" customFormat="false" ht="15" hidden="false" customHeight="false" outlineLevel="0" collapsed="false">
      <c r="A11656" s="37"/>
      <c r="B11656" s="38"/>
      <c r="C11656" s="39"/>
      <c r="D11656" s="39"/>
      <c r="E11656" s="39"/>
      <c r="F11656" s="41" t="str">
        <f aca="false">IF(A11656="","",MATCH(A11656,P_ID,1))</f>
        <v/>
      </c>
      <c r="G11656" s="41" t="str">
        <f aca="false">IF(A11656="","",INDEX(P_Svc,F11656))</f>
        <v/>
      </c>
      <c r="H11656" s="41" t="str">
        <f aca="false">IF(A11656="","",INDEX(P_Zone,F11656))</f>
        <v/>
      </c>
      <c r="I11656" s="41" t="str">
        <f aca="false">IF(A11656="","",IF(D11656="Delivered",IF(B11656&lt;=INDEX(P_Due,F11656),1,0),0))</f>
        <v/>
      </c>
    </row>
    <row r="11657" customFormat="false" ht="15" hidden="false" customHeight="false" outlineLevel="0" collapsed="false">
      <c r="A11657" s="37"/>
      <c r="B11657" s="38"/>
      <c r="C11657" s="39"/>
      <c r="D11657" s="39"/>
      <c r="E11657" s="39"/>
      <c r="F11657" s="41" t="str">
        <f aca="false">IF(A11657="","",MATCH(A11657,P_ID,1))</f>
        <v/>
      </c>
      <c r="G11657" s="41" t="str">
        <f aca="false">IF(A11657="","",INDEX(P_Svc,F11657))</f>
        <v/>
      </c>
      <c r="H11657" s="41" t="str">
        <f aca="false">IF(A11657="","",INDEX(P_Zone,F11657))</f>
        <v/>
      </c>
      <c r="I11657" s="41" t="str">
        <f aca="false">IF(A11657="","",IF(D11657="Delivered",IF(B11657&lt;=INDEX(P_Due,F11657),1,0),0))</f>
        <v/>
      </c>
    </row>
    <row r="11658" customFormat="false" ht="15" hidden="false" customHeight="false" outlineLevel="0" collapsed="false">
      <c r="A11658" s="37"/>
      <c r="B11658" s="38"/>
      <c r="C11658" s="39"/>
      <c r="D11658" s="39"/>
      <c r="E11658" s="39"/>
      <c r="F11658" s="41" t="str">
        <f aca="false">IF(A11658="","",MATCH(A11658,P_ID,1))</f>
        <v/>
      </c>
      <c r="G11658" s="41" t="str">
        <f aca="false">IF(A11658="","",INDEX(P_Svc,F11658))</f>
        <v/>
      </c>
      <c r="H11658" s="41" t="str">
        <f aca="false">IF(A11658="","",INDEX(P_Zone,F11658))</f>
        <v/>
      </c>
      <c r="I11658" s="41" t="str">
        <f aca="false">IF(A11658="","",IF(D11658="Delivered",IF(B11658&lt;=INDEX(P_Due,F11658),1,0),0))</f>
        <v/>
      </c>
    </row>
    <row r="11659" customFormat="false" ht="15" hidden="false" customHeight="false" outlineLevel="0" collapsed="false">
      <c r="A11659" s="37"/>
      <c r="B11659" s="38"/>
      <c r="C11659" s="39"/>
      <c r="D11659" s="39"/>
      <c r="E11659" s="39"/>
      <c r="F11659" s="41" t="str">
        <f aca="false">IF(A11659="","",MATCH(A11659,P_ID,1))</f>
        <v/>
      </c>
      <c r="G11659" s="41" t="str">
        <f aca="false">IF(A11659="","",INDEX(P_Svc,F11659))</f>
        <v/>
      </c>
      <c r="H11659" s="41" t="str">
        <f aca="false">IF(A11659="","",INDEX(P_Zone,F11659))</f>
        <v/>
      </c>
      <c r="I11659" s="41" t="str">
        <f aca="false">IF(A11659="","",IF(D11659="Delivered",IF(B11659&lt;=INDEX(P_Due,F11659),1,0),0))</f>
        <v/>
      </c>
    </row>
    <row r="11660" customFormat="false" ht="15" hidden="false" customHeight="false" outlineLevel="0" collapsed="false">
      <c r="A11660" s="37"/>
      <c r="B11660" s="38"/>
      <c r="C11660" s="39"/>
      <c r="D11660" s="39"/>
      <c r="E11660" s="39"/>
      <c r="F11660" s="41" t="str">
        <f aca="false">IF(A11660="","",MATCH(A11660,P_ID,1))</f>
        <v/>
      </c>
      <c r="G11660" s="41" t="str">
        <f aca="false">IF(A11660="","",INDEX(P_Svc,F11660))</f>
        <v/>
      </c>
      <c r="H11660" s="41" t="str">
        <f aca="false">IF(A11660="","",INDEX(P_Zone,F11660))</f>
        <v/>
      </c>
      <c r="I11660" s="41" t="str">
        <f aca="false">IF(A11660="","",IF(D11660="Delivered",IF(B11660&lt;=INDEX(P_Due,F11660),1,0),0))</f>
        <v/>
      </c>
    </row>
    <row r="11661" customFormat="false" ht="15" hidden="false" customHeight="false" outlineLevel="0" collapsed="false">
      <c r="A11661" s="37"/>
      <c r="B11661" s="38"/>
      <c r="C11661" s="39"/>
      <c r="D11661" s="39"/>
      <c r="E11661" s="39"/>
      <c r="F11661" s="41" t="str">
        <f aca="false">IF(A11661="","",MATCH(A11661,P_ID,1))</f>
        <v/>
      </c>
      <c r="G11661" s="41" t="str">
        <f aca="false">IF(A11661="","",INDEX(P_Svc,F11661))</f>
        <v/>
      </c>
      <c r="H11661" s="41" t="str">
        <f aca="false">IF(A11661="","",INDEX(P_Zone,F11661))</f>
        <v/>
      </c>
      <c r="I11661" s="41" t="str">
        <f aca="false">IF(A11661="","",IF(D11661="Delivered",IF(B11661&lt;=INDEX(P_Due,F11661),1,0),0))</f>
        <v/>
      </c>
    </row>
    <row r="11662" customFormat="false" ht="15" hidden="false" customHeight="false" outlineLevel="0" collapsed="false">
      <c r="A11662" s="37"/>
      <c r="B11662" s="38"/>
      <c r="C11662" s="39"/>
      <c r="D11662" s="39"/>
      <c r="E11662" s="39"/>
      <c r="F11662" s="41" t="str">
        <f aca="false">IF(A11662="","",MATCH(A11662,P_ID,1))</f>
        <v/>
      </c>
      <c r="G11662" s="41" t="str">
        <f aca="false">IF(A11662="","",INDEX(P_Svc,F11662))</f>
        <v/>
      </c>
      <c r="H11662" s="41" t="str">
        <f aca="false">IF(A11662="","",INDEX(P_Zone,F11662))</f>
        <v/>
      </c>
      <c r="I11662" s="41" t="str">
        <f aca="false">IF(A11662="","",IF(D11662="Delivered",IF(B11662&lt;=INDEX(P_Due,F11662),1,0),0))</f>
        <v/>
      </c>
    </row>
    <row r="11663" customFormat="false" ht="15" hidden="false" customHeight="false" outlineLevel="0" collapsed="false">
      <c r="A11663" s="37"/>
      <c r="B11663" s="38"/>
      <c r="C11663" s="39"/>
      <c r="D11663" s="39"/>
      <c r="E11663" s="39"/>
      <c r="F11663" s="41" t="str">
        <f aca="false">IF(A11663="","",MATCH(A11663,P_ID,1))</f>
        <v/>
      </c>
      <c r="G11663" s="41" t="str">
        <f aca="false">IF(A11663="","",INDEX(P_Svc,F11663))</f>
        <v/>
      </c>
      <c r="H11663" s="41" t="str">
        <f aca="false">IF(A11663="","",INDEX(P_Zone,F11663))</f>
        <v/>
      </c>
      <c r="I11663" s="41" t="str">
        <f aca="false">IF(A11663="","",IF(D11663="Delivered",IF(B11663&lt;=INDEX(P_Due,F11663),1,0),0))</f>
        <v/>
      </c>
    </row>
    <row r="11664" customFormat="false" ht="15" hidden="false" customHeight="false" outlineLevel="0" collapsed="false">
      <c r="A11664" s="37"/>
      <c r="B11664" s="38"/>
      <c r="C11664" s="39"/>
      <c r="D11664" s="39"/>
      <c r="E11664" s="39"/>
      <c r="F11664" s="41" t="str">
        <f aca="false">IF(A11664="","",MATCH(A11664,P_ID,1))</f>
        <v/>
      </c>
      <c r="G11664" s="41" t="str">
        <f aca="false">IF(A11664="","",INDEX(P_Svc,F11664))</f>
        <v/>
      </c>
      <c r="H11664" s="41" t="str">
        <f aca="false">IF(A11664="","",INDEX(P_Zone,F11664))</f>
        <v/>
      </c>
      <c r="I11664" s="41" t="str">
        <f aca="false">IF(A11664="","",IF(D11664="Delivered",IF(B11664&lt;=INDEX(P_Due,F11664),1,0),0))</f>
        <v/>
      </c>
    </row>
    <row r="11665" customFormat="false" ht="15" hidden="false" customHeight="false" outlineLevel="0" collapsed="false">
      <c r="A11665" s="37"/>
      <c r="B11665" s="38"/>
      <c r="C11665" s="39"/>
      <c r="D11665" s="39"/>
      <c r="E11665" s="39"/>
      <c r="F11665" s="41" t="str">
        <f aca="false">IF(A11665="","",MATCH(A11665,P_ID,1))</f>
        <v/>
      </c>
      <c r="G11665" s="41" t="str">
        <f aca="false">IF(A11665="","",INDEX(P_Svc,F11665))</f>
        <v/>
      </c>
      <c r="H11665" s="41" t="str">
        <f aca="false">IF(A11665="","",INDEX(P_Zone,F11665))</f>
        <v/>
      </c>
      <c r="I11665" s="41" t="str">
        <f aca="false">IF(A11665="","",IF(D11665="Delivered",IF(B11665&lt;=INDEX(P_Due,F11665),1,0),0))</f>
        <v/>
      </c>
    </row>
    <row r="11666" customFormat="false" ht="15" hidden="false" customHeight="false" outlineLevel="0" collapsed="false">
      <c r="A11666" s="37"/>
      <c r="B11666" s="38"/>
      <c r="C11666" s="39"/>
      <c r="D11666" s="39"/>
      <c r="E11666" s="39"/>
      <c r="F11666" s="41" t="str">
        <f aca="false">IF(A11666="","",MATCH(A11666,P_ID,1))</f>
        <v/>
      </c>
      <c r="G11666" s="41" t="str">
        <f aca="false">IF(A11666="","",INDEX(P_Svc,F11666))</f>
        <v/>
      </c>
      <c r="H11666" s="41" t="str">
        <f aca="false">IF(A11666="","",INDEX(P_Zone,F11666))</f>
        <v/>
      </c>
      <c r="I11666" s="41" t="str">
        <f aca="false">IF(A11666="","",IF(D11666="Delivered",IF(B11666&lt;=INDEX(P_Due,F11666),1,0),0))</f>
        <v/>
      </c>
    </row>
    <row r="11667" customFormat="false" ht="15" hidden="false" customHeight="false" outlineLevel="0" collapsed="false">
      <c r="A11667" s="37"/>
      <c r="B11667" s="38"/>
      <c r="C11667" s="39"/>
      <c r="D11667" s="39"/>
      <c r="E11667" s="39"/>
      <c r="F11667" s="41" t="str">
        <f aca="false">IF(A11667="","",MATCH(A11667,P_ID,1))</f>
        <v/>
      </c>
      <c r="G11667" s="41" t="str">
        <f aca="false">IF(A11667="","",INDEX(P_Svc,F11667))</f>
        <v/>
      </c>
      <c r="H11667" s="41" t="str">
        <f aca="false">IF(A11667="","",INDEX(P_Zone,F11667))</f>
        <v/>
      </c>
      <c r="I11667" s="41" t="str">
        <f aca="false">IF(A11667="","",IF(D11667="Delivered",IF(B11667&lt;=INDEX(P_Due,F11667),1,0),0))</f>
        <v/>
      </c>
    </row>
    <row r="11668" customFormat="false" ht="15" hidden="false" customHeight="false" outlineLevel="0" collapsed="false">
      <c r="A11668" s="37"/>
      <c r="B11668" s="38"/>
      <c r="C11668" s="39"/>
      <c r="D11668" s="39"/>
      <c r="E11668" s="39"/>
      <c r="F11668" s="41" t="str">
        <f aca="false">IF(A11668="","",MATCH(A11668,P_ID,1))</f>
        <v/>
      </c>
      <c r="G11668" s="41" t="str">
        <f aca="false">IF(A11668="","",INDEX(P_Svc,F11668))</f>
        <v/>
      </c>
      <c r="H11668" s="41" t="str">
        <f aca="false">IF(A11668="","",INDEX(P_Zone,F11668))</f>
        <v/>
      </c>
      <c r="I11668" s="41" t="str">
        <f aca="false">IF(A11668="","",IF(D11668="Delivered",IF(B11668&lt;=INDEX(P_Due,F11668),1,0),0))</f>
        <v/>
      </c>
    </row>
    <row r="11669" customFormat="false" ht="15" hidden="false" customHeight="false" outlineLevel="0" collapsed="false">
      <c r="A11669" s="37"/>
      <c r="B11669" s="38"/>
      <c r="C11669" s="39"/>
      <c r="D11669" s="39"/>
      <c r="E11669" s="39"/>
      <c r="F11669" s="41" t="str">
        <f aca="false">IF(A11669="","",MATCH(A11669,P_ID,1))</f>
        <v/>
      </c>
      <c r="G11669" s="41" t="str">
        <f aca="false">IF(A11669="","",INDEX(P_Svc,F11669))</f>
        <v/>
      </c>
      <c r="H11669" s="41" t="str">
        <f aca="false">IF(A11669="","",INDEX(P_Zone,F11669))</f>
        <v/>
      </c>
      <c r="I11669" s="41" t="str">
        <f aca="false">IF(A11669="","",IF(D11669="Delivered",IF(B11669&lt;=INDEX(P_Due,F11669),1,0),0))</f>
        <v/>
      </c>
    </row>
    <row r="11670" customFormat="false" ht="15" hidden="false" customHeight="false" outlineLevel="0" collapsed="false">
      <c r="A11670" s="37"/>
      <c r="B11670" s="38"/>
      <c r="C11670" s="39"/>
      <c r="D11670" s="39"/>
      <c r="E11670" s="39"/>
      <c r="F11670" s="41" t="str">
        <f aca="false">IF(A11670="","",MATCH(A11670,P_ID,1))</f>
        <v/>
      </c>
      <c r="G11670" s="41" t="str">
        <f aca="false">IF(A11670="","",INDEX(P_Svc,F11670))</f>
        <v/>
      </c>
      <c r="H11670" s="41" t="str">
        <f aca="false">IF(A11670="","",INDEX(P_Zone,F11670))</f>
        <v/>
      </c>
      <c r="I11670" s="41" t="str">
        <f aca="false">IF(A11670="","",IF(D11670="Delivered",IF(B11670&lt;=INDEX(P_Due,F11670),1,0),0))</f>
        <v/>
      </c>
    </row>
    <row r="11671" customFormat="false" ht="15" hidden="false" customHeight="false" outlineLevel="0" collapsed="false">
      <c r="A11671" s="37"/>
      <c r="B11671" s="38"/>
      <c r="C11671" s="39"/>
      <c r="D11671" s="39"/>
      <c r="E11671" s="39"/>
      <c r="F11671" s="41" t="str">
        <f aca="false">IF(A11671="","",MATCH(A11671,P_ID,1))</f>
        <v/>
      </c>
      <c r="G11671" s="41" t="str">
        <f aca="false">IF(A11671="","",INDEX(P_Svc,F11671))</f>
        <v/>
      </c>
      <c r="H11671" s="41" t="str">
        <f aca="false">IF(A11671="","",INDEX(P_Zone,F11671))</f>
        <v/>
      </c>
      <c r="I11671" s="41" t="str">
        <f aca="false">IF(A11671="","",IF(D11671="Delivered",IF(B11671&lt;=INDEX(P_Due,F11671),1,0),0))</f>
        <v/>
      </c>
    </row>
    <row r="11672" customFormat="false" ht="15" hidden="false" customHeight="false" outlineLevel="0" collapsed="false">
      <c r="A11672" s="37"/>
      <c r="B11672" s="38"/>
      <c r="C11672" s="39"/>
      <c r="D11672" s="39"/>
      <c r="E11672" s="39"/>
      <c r="F11672" s="41" t="str">
        <f aca="false">IF(A11672="","",MATCH(A11672,P_ID,1))</f>
        <v/>
      </c>
      <c r="G11672" s="41" t="str">
        <f aca="false">IF(A11672="","",INDEX(P_Svc,F11672))</f>
        <v/>
      </c>
      <c r="H11672" s="41" t="str">
        <f aca="false">IF(A11672="","",INDEX(P_Zone,F11672))</f>
        <v/>
      </c>
      <c r="I11672" s="41" t="str">
        <f aca="false">IF(A11672="","",IF(D11672="Delivered",IF(B11672&lt;=INDEX(P_Due,F11672),1,0),0))</f>
        <v/>
      </c>
    </row>
    <row r="11673" customFormat="false" ht="15" hidden="false" customHeight="false" outlineLevel="0" collapsed="false">
      <c r="A11673" s="37"/>
      <c r="B11673" s="38"/>
      <c r="C11673" s="39"/>
      <c r="D11673" s="39"/>
      <c r="E11673" s="39"/>
      <c r="F11673" s="41" t="str">
        <f aca="false">IF(A11673="","",MATCH(A11673,P_ID,1))</f>
        <v/>
      </c>
      <c r="G11673" s="41" t="str">
        <f aca="false">IF(A11673="","",INDEX(P_Svc,F11673))</f>
        <v/>
      </c>
      <c r="H11673" s="41" t="str">
        <f aca="false">IF(A11673="","",INDEX(P_Zone,F11673))</f>
        <v/>
      </c>
      <c r="I11673" s="41" t="str">
        <f aca="false">IF(A11673="","",IF(D11673="Delivered",IF(B11673&lt;=INDEX(P_Due,F11673),1,0),0))</f>
        <v/>
      </c>
    </row>
    <row r="11674" customFormat="false" ht="15" hidden="false" customHeight="false" outlineLevel="0" collapsed="false">
      <c r="A11674" s="37"/>
      <c r="B11674" s="38"/>
      <c r="C11674" s="39"/>
      <c r="D11674" s="39"/>
      <c r="E11674" s="39"/>
      <c r="F11674" s="41" t="str">
        <f aca="false">IF(A11674="","",MATCH(A11674,P_ID,1))</f>
        <v/>
      </c>
      <c r="G11674" s="41" t="str">
        <f aca="false">IF(A11674="","",INDEX(P_Svc,F11674))</f>
        <v/>
      </c>
      <c r="H11674" s="41" t="str">
        <f aca="false">IF(A11674="","",INDEX(P_Zone,F11674))</f>
        <v/>
      </c>
      <c r="I11674" s="41" t="str">
        <f aca="false">IF(A11674="","",IF(D11674="Delivered",IF(B11674&lt;=INDEX(P_Due,F11674),1,0),0))</f>
        <v/>
      </c>
    </row>
    <row r="11675" customFormat="false" ht="15" hidden="false" customHeight="false" outlineLevel="0" collapsed="false">
      <c r="A11675" s="37"/>
      <c r="B11675" s="38"/>
      <c r="C11675" s="39"/>
      <c r="D11675" s="39"/>
      <c r="E11675" s="39"/>
      <c r="F11675" s="41" t="str">
        <f aca="false">IF(A11675="","",MATCH(A11675,P_ID,1))</f>
        <v/>
      </c>
      <c r="G11675" s="41" t="str">
        <f aca="false">IF(A11675="","",INDEX(P_Svc,F11675))</f>
        <v/>
      </c>
      <c r="H11675" s="41" t="str">
        <f aca="false">IF(A11675="","",INDEX(P_Zone,F11675))</f>
        <v/>
      </c>
      <c r="I11675" s="41" t="str">
        <f aca="false">IF(A11675="","",IF(D11675="Delivered",IF(B11675&lt;=INDEX(P_Due,F11675),1,0),0))</f>
        <v/>
      </c>
    </row>
    <row r="11676" customFormat="false" ht="15" hidden="false" customHeight="false" outlineLevel="0" collapsed="false">
      <c r="A11676" s="37"/>
      <c r="B11676" s="38"/>
      <c r="C11676" s="39"/>
      <c r="D11676" s="39"/>
      <c r="E11676" s="39"/>
      <c r="F11676" s="41" t="str">
        <f aca="false">IF(A11676="","",MATCH(A11676,P_ID,1))</f>
        <v/>
      </c>
      <c r="G11676" s="41" t="str">
        <f aca="false">IF(A11676="","",INDEX(P_Svc,F11676))</f>
        <v/>
      </c>
      <c r="H11676" s="41" t="str">
        <f aca="false">IF(A11676="","",INDEX(P_Zone,F11676))</f>
        <v/>
      </c>
      <c r="I11676" s="41" t="str">
        <f aca="false">IF(A11676="","",IF(D11676="Delivered",IF(B11676&lt;=INDEX(P_Due,F11676),1,0),0))</f>
        <v/>
      </c>
    </row>
    <row r="11677" customFormat="false" ht="15" hidden="false" customHeight="false" outlineLevel="0" collapsed="false">
      <c r="A11677" s="37"/>
      <c r="B11677" s="38"/>
      <c r="C11677" s="39"/>
      <c r="D11677" s="39"/>
      <c r="E11677" s="39"/>
      <c r="F11677" s="41" t="str">
        <f aca="false">IF(A11677="","",MATCH(A11677,P_ID,1))</f>
        <v/>
      </c>
      <c r="G11677" s="41" t="str">
        <f aca="false">IF(A11677="","",INDEX(P_Svc,F11677))</f>
        <v/>
      </c>
      <c r="H11677" s="41" t="str">
        <f aca="false">IF(A11677="","",INDEX(P_Zone,F11677))</f>
        <v/>
      </c>
      <c r="I11677" s="41" t="str">
        <f aca="false">IF(A11677="","",IF(D11677="Delivered",IF(B11677&lt;=INDEX(P_Due,F11677),1,0),0))</f>
        <v/>
      </c>
    </row>
    <row r="11678" customFormat="false" ht="15" hidden="false" customHeight="false" outlineLevel="0" collapsed="false">
      <c r="A11678" s="37"/>
      <c r="B11678" s="38"/>
      <c r="C11678" s="39"/>
      <c r="D11678" s="39"/>
      <c r="E11678" s="39"/>
      <c r="F11678" s="41" t="str">
        <f aca="false">IF(A11678="","",MATCH(A11678,P_ID,1))</f>
        <v/>
      </c>
      <c r="G11678" s="41" t="str">
        <f aca="false">IF(A11678="","",INDEX(P_Svc,F11678))</f>
        <v/>
      </c>
      <c r="H11678" s="41" t="str">
        <f aca="false">IF(A11678="","",INDEX(P_Zone,F11678))</f>
        <v/>
      </c>
      <c r="I11678" s="41" t="str">
        <f aca="false">IF(A11678="","",IF(D11678="Delivered",IF(B11678&lt;=INDEX(P_Due,F11678),1,0),0))</f>
        <v/>
      </c>
    </row>
    <row r="11679" customFormat="false" ht="15" hidden="false" customHeight="false" outlineLevel="0" collapsed="false">
      <c r="A11679" s="37"/>
      <c r="B11679" s="38"/>
      <c r="C11679" s="39"/>
      <c r="D11679" s="39"/>
      <c r="E11679" s="39"/>
      <c r="F11679" s="41" t="str">
        <f aca="false">IF(A11679="","",MATCH(A11679,P_ID,1))</f>
        <v/>
      </c>
      <c r="G11679" s="41" t="str">
        <f aca="false">IF(A11679="","",INDEX(P_Svc,F11679))</f>
        <v/>
      </c>
      <c r="H11679" s="41" t="str">
        <f aca="false">IF(A11679="","",INDEX(P_Zone,F11679))</f>
        <v/>
      </c>
      <c r="I11679" s="41" t="str">
        <f aca="false">IF(A11679="","",IF(D11679="Delivered",IF(B11679&lt;=INDEX(P_Due,F11679),1,0),0))</f>
        <v/>
      </c>
    </row>
    <row r="11680" customFormat="false" ht="15" hidden="false" customHeight="false" outlineLevel="0" collapsed="false">
      <c r="A11680" s="37"/>
      <c r="B11680" s="38"/>
      <c r="C11680" s="39"/>
      <c r="D11680" s="39"/>
      <c r="E11680" s="39"/>
      <c r="F11680" s="41" t="str">
        <f aca="false">IF(A11680="","",MATCH(A11680,P_ID,1))</f>
        <v/>
      </c>
      <c r="G11680" s="41" t="str">
        <f aca="false">IF(A11680="","",INDEX(P_Svc,F11680))</f>
        <v/>
      </c>
      <c r="H11680" s="41" t="str">
        <f aca="false">IF(A11680="","",INDEX(P_Zone,F11680))</f>
        <v/>
      </c>
      <c r="I11680" s="41" t="str">
        <f aca="false">IF(A11680="","",IF(D11680="Delivered",IF(B11680&lt;=INDEX(P_Due,F11680),1,0),0))</f>
        <v/>
      </c>
    </row>
    <row r="11681" customFormat="false" ht="15" hidden="false" customHeight="false" outlineLevel="0" collapsed="false">
      <c r="A11681" s="37"/>
      <c r="B11681" s="38"/>
      <c r="C11681" s="39"/>
      <c r="D11681" s="39"/>
      <c r="E11681" s="39"/>
      <c r="F11681" s="41" t="str">
        <f aca="false">IF(A11681="","",MATCH(A11681,P_ID,1))</f>
        <v/>
      </c>
      <c r="G11681" s="41" t="str">
        <f aca="false">IF(A11681="","",INDEX(P_Svc,F11681))</f>
        <v/>
      </c>
      <c r="H11681" s="41" t="str">
        <f aca="false">IF(A11681="","",INDEX(P_Zone,F11681))</f>
        <v/>
      </c>
      <c r="I11681" s="41" t="str">
        <f aca="false">IF(A11681="","",IF(D11681="Delivered",IF(B11681&lt;=INDEX(P_Due,F11681),1,0),0))</f>
        <v/>
      </c>
    </row>
    <row r="11682" customFormat="false" ht="15" hidden="false" customHeight="false" outlineLevel="0" collapsed="false">
      <c r="A11682" s="37"/>
      <c r="B11682" s="38"/>
      <c r="C11682" s="39"/>
      <c r="D11682" s="39"/>
      <c r="E11682" s="39"/>
      <c r="F11682" s="41" t="str">
        <f aca="false">IF(A11682="","",MATCH(A11682,P_ID,1))</f>
        <v/>
      </c>
      <c r="G11682" s="41" t="str">
        <f aca="false">IF(A11682="","",INDEX(P_Svc,F11682))</f>
        <v/>
      </c>
      <c r="H11682" s="41" t="str">
        <f aca="false">IF(A11682="","",INDEX(P_Zone,F11682))</f>
        <v/>
      </c>
      <c r="I11682" s="41" t="str">
        <f aca="false">IF(A11682="","",IF(D11682="Delivered",IF(B11682&lt;=INDEX(P_Due,F11682),1,0),0))</f>
        <v/>
      </c>
    </row>
    <row r="11683" customFormat="false" ht="15" hidden="false" customHeight="false" outlineLevel="0" collapsed="false">
      <c r="A11683" s="37"/>
      <c r="B11683" s="38"/>
      <c r="C11683" s="39"/>
      <c r="D11683" s="39"/>
      <c r="E11683" s="39"/>
      <c r="F11683" s="41" t="str">
        <f aca="false">IF(A11683="","",MATCH(A11683,P_ID,1))</f>
        <v/>
      </c>
      <c r="G11683" s="41" t="str">
        <f aca="false">IF(A11683="","",INDEX(P_Svc,F11683))</f>
        <v/>
      </c>
      <c r="H11683" s="41" t="str">
        <f aca="false">IF(A11683="","",INDEX(P_Zone,F11683))</f>
        <v/>
      </c>
      <c r="I11683" s="41" t="str">
        <f aca="false">IF(A11683="","",IF(D11683="Delivered",IF(B11683&lt;=INDEX(P_Due,F11683),1,0),0))</f>
        <v/>
      </c>
    </row>
    <row r="11684" customFormat="false" ht="15" hidden="false" customHeight="false" outlineLevel="0" collapsed="false">
      <c r="A11684" s="37"/>
      <c r="B11684" s="38"/>
      <c r="C11684" s="39"/>
      <c r="D11684" s="39"/>
      <c r="E11684" s="39"/>
      <c r="F11684" s="41" t="str">
        <f aca="false">IF(A11684="","",MATCH(A11684,P_ID,1))</f>
        <v/>
      </c>
      <c r="G11684" s="41" t="str">
        <f aca="false">IF(A11684="","",INDEX(P_Svc,F11684))</f>
        <v/>
      </c>
      <c r="H11684" s="41" t="str">
        <f aca="false">IF(A11684="","",INDEX(P_Zone,F11684))</f>
        <v/>
      </c>
      <c r="I11684" s="41" t="str">
        <f aca="false">IF(A11684="","",IF(D11684="Delivered",IF(B11684&lt;=INDEX(P_Due,F11684),1,0),0))</f>
        <v/>
      </c>
    </row>
    <row r="11685" customFormat="false" ht="15" hidden="false" customHeight="false" outlineLevel="0" collapsed="false">
      <c r="A11685" s="37"/>
      <c r="B11685" s="38"/>
      <c r="C11685" s="39"/>
      <c r="D11685" s="39"/>
      <c r="E11685" s="39"/>
      <c r="F11685" s="41" t="str">
        <f aca="false">IF(A11685="","",MATCH(A11685,P_ID,1))</f>
        <v/>
      </c>
      <c r="G11685" s="41" t="str">
        <f aca="false">IF(A11685="","",INDEX(P_Svc,F11685))</f>
        <v/>
      </c>
      <c r="H11685" s="41" t="str">
        <f aca="false">IF(A11685="","",INDEX(P_Zone,F11685))</f>
        <v/>
      </c>
      <c r="I11685" s="41" t="str">
        <f aca="false">IF(A11685="","",IF(D11685="Delivered",IF(B11685&lt;=INDEX(P_Due,F11685),1,0),0))</f>
        <v/>
      </c>
    </row>
    <row r="11686" customFormat="false" ht="15" hidden="false" customHeight="false" outlineLevel="0" collapsed="false">
      <c r="A11686" s="37"/>
      <c r="B11686" s="38"/>
      <c r="C11686" s="39"/>
      <c r="D11686" s="39"/>
      <c r="E11686" s="39"/>
      <c r="F11686" s="41" t="str">
        <f aca="false">IF(A11686="","",MATCH(A11686,P_ID,1))</f>
        <v/>
      </c>
      <c r="G11686" s="41" t="str">
        <f aca="false">IF(A11686="","",INDEX(P_Svc,F11686))</f>
        <v/>
      </c>
      <c r="H11686" s="41" t="str">
        <f aca="false">IF(A11686="","",INDEX(P_Zone,F11686))</f>
        <v/>
      </c>
      <c r="I11686" s="41" t="str">
        <f aca="false">IF(A11686="","",IF(D11686="Delivered",IF(B11686&lt;=INDEX(P_Due,F11686),1,0),0))</f>
        <v/>
      </c>
    </row>
    <row r="11687" customFormat="false" ht="15" hidden="false" customHeight="false" outlineLevel="0" collapsed="false">
      <c r="A11687" s="37"/>
      <c r="B11687" s="38"/>
      <c r="C11687" s="39"/>
      <c r="D11687" s="39"/>
      <c r="E11687" s="39"/>
      <c r="F11687" s="41" t="str">
        <f aca="false">IF(A11687="","",MATCH(A11687,P_ID,1))</f>
        <v/>
      </c>
      <c r="G11687" s="41" t="str">
        <f aca="false">IF(A11687="","",INDEX(P_Svc,F11687))</f>
        <v/>
      </c>
      <c r="H11687" s="41" t="str">
        <f aca="false">IF(A11687="","",INDEX(P_Zone,F11687))</f>
        <v/>
      </c>
      <c r="I11687" s="41" t="str">
        <f aca="false">IF(A11687="","",IF(D11687="Delivered",IF(B11687&lt;=INDEX(P_Due,F11687),1,0),0))</f>
        <v/>
      </c>
    </row>
    <row r="11688" customFormat="false" ht="15" hidden="false" customHeight="false" outlineLevel="0" collapsed="false">
      <c r="A11688" s="37"/>
      <c r="B11688" s="38"/>
      <c r="C11688" s="39"/>
      <c r="D11688" s="39"/>
      <c r="E11688" s="39"/>
      <c r="F11688" s="41" t="str">
        <f aca="false">IF(A11688="","",MATCH(A11688,P_ID,1))</f>
        <v/>
      </c>
      <c r="G11688" s="41" t="str">
        <f aca="false">IF(A11688="","",INDEX(P_Svc,F11688))</f>
        <v/>
      </c>
      <c r="H11688" s="41" t="str">
        <f aca="false">IF(A11688="","",INDEX(P_Zone,F11688))</f>
        <v/>
      </c>
      <c r="I11688" s="41" t="str">
        <f aca="false">IF(A11688="","",IF(D11688="Delivered",IF(B11688&lt;=INDEX(P_Due,F11688),1,0),0))</f>
        <v/>
      </c>
    </row>
    <row r="11689" customFormat="false" ht="15" hidden="false" customHeight="false" outlineLevel="0" collapsed="false">
      <c r="A11689" s="37"/>
      <c r="B11689" s="38"/>
      <c r="C11689" s="39"/>
      <c r="D11689" s="39"/>
      <c r="E11689" s="39"/>
      <c r="F11689" s="41" t="str">
        <f aca="false">IF(A11689="","",MATCH(A11689,P_ID,1))</f>
        <v/>
      </c>
      <c r="G11689" s="41" t="str">
        <f aca="false">IF(A11689="","",INDEX(P_Svc,F11689))</f>
        <v/>
      </c>
      <c r="H11689" s="41" t="str">
        <f aca="false">IF(A11689="","",INDEX(P_Zone,F11689))</f>
        <v/>
      </c>
      <c r="I11689" s="41" t="str">
        <f aca="false">IF(A11689="","",IF(D11689="Delivered",IF(B11689&lt;=INDEX(P_Due,F11689),1,0),0))</f>
        <v/>
      </c>
    </row>
    <row r="11690" customFormat="false" ht="15" hidden="false" customHeight="false" outlineLevel="0" collapsed="false">
      <c r="A11690" s="37"/>
      <c r="B11690" s="38"/>
      <c r="C11690" s="39"/>
      <c r="D11690" s="39"/>
      <c r="E11690" s="39"/>
      <c r="F11690" s="41" t="str">
        <f aca="false">IF(A11690="","",MATCH(A11690,P_ID,1))</f>
        <v/>
      </c>
      <c r="G11690" s="41" t="str">
        <f aca="false">IF(A11690="","",INDEX(P_Svc,F11690))</f>
        <v/>
      </c>
      <c r="H11690" s="41" t="str">
        <f aca="false">IF(A11690="","",INDEX(P_Zone,F11690))</f>
        <v/>
      </c>
      <c r="I11690" s="41" t="str">
        <f aca="false">IF(A11690="","",IF(D11690="Delivered",IF(B11690&lt;=INDEX(P_Due,F11690),1,0),0))</f>
        <v/>
      </c>
    </row>
    <row r="11691" customFormat="false" ht="15" hidden="false" customHeight="false" outlineLevel="0" collapsed="false">
      <c r="A11691" s="37"/>
      <c r="B11691" s="38"/>
      <c r="C11691" s="39"/>
      <c r="D11691" s="39"/>
      <c r="E11691" s="39"/>
      <c r="F11691" s="41" t="str">
        <f aca="false">IF(A11691="","",MATCH(A11691,P_ID,1))</f>
        <v/>
      </c>
      <c r="G11691" s="41" t="str">
        <f aca="false">IF(A11691="","",INDEX(P_Svc,F11691))</f>
        <v/>
      </c>
      <c r="H11691" s="41" t="str">
        <f aca="false">IF(A11691="","",INDEX(P_Zone,F11691))</f>
        <v/>
      </c>
      <c r="I11691" s="41" t="str">
        <f aca="false">IF(A11691="","",IF(D11691="Delivered",IF(B11691&lt;=INDEX(P_Due,F11691),1,0),0))</f>
        <v/>
      </c>
    </row>
    <row r="11692" customFormat="false" ht="15" hidden="false" customHeight="false" outlineLevel="0" collapsed="false">
      <c r="A11692" s="37"/>
      <c r="B11692" s="38"/>
      <c r="C11692" s="39"/>
      <c r="D11692" s="39"/>
      <c r="E11692" s="39"/>
      <c r="F11692" s="41" t="str">
        <f aca="false">IF(A11692="","",MATCH(A11692,P_ID,1))</f>
        <v/>
      </c>
      <c r="G11692" s="41" t="str">
        <f aca="false">IF(A11692="","",INDEX(P_Svc,F11692))</f>
        <v/>
      </c>
      <c r="H11692" s="41" t="str">
        <f aca="false">IF(A11692="","",INDEX(P_Zone,F11692))</f>
        <v/>
      </c>
      <c r="I11692" s="41" t="str">
        <f aca="false">IF(A11692="","",IF(D11692="Delivered",IF(B11692&lt;=INDEX(P_Due,F11692),1,0),0))</f>
        <v/>
      </c>
    </row>
    <row r="11693" customFormat="false" ht="15" hidden="false" customHeight="false" outlineLevel="0" collapsed="false">
      <c r="A11693" s="37"/>
      <c r="B11693" s="38"/>
      <c r="C11693" s="39"/>
      <c r="D11693" s="39"/>
      <c r="E11693" s="39"/>
      <c r="F11693" s="41" t="str">
        <f aca="false">IF(A11693="","",MATCH(A11693,P_ID,1))</f>
        <v/>
      </c>
      <c r="G11693" s="41" t="str">
        <f aca="false">IF(A11693="","",INDEX(P_Svc,F11693))</f>
        <v/>
      </c>
      <c r="H11693" s="41" t="str">
        <f aca="false">IF(A11693="","",INDEX(P_Zone,F11693))</f>
        <v/>
      </c>
      <c r="I11693" s="41" t="str">
        <f aca="false">IF(A11693="","",IF(D11693="Delivered",IF(B11693&lt;=INDEX(P_Due,F11693),1,0),0))</f>
        <v/>
      </c>
    </row>
    <row r="11694" customFormat="false" ht="15" hidden="false" customHeight="false" outlineLevel="0" collapsed="false">
      <c r="A11694" s="37"/>
      <c r="B11694" s="38"/>
      <c r="C11694" s="39"/>
      <c r="D11694" s="39"/>
      <c r="E11694" s="39"/>
      <c r="F11694" s="41" t="str">
        <f aca="false">IF(A11694="","",MATCH(A11694,P_ID,1))</f>
        <v/>
      </c>
      <c r="G11694" s="41" t="str">
        <f aca="false">IF(A11694="","",INDEX(P_Svc,F11694))</f>
        <v/>
      </c>
      <c r="H11694" s="41" t="str">
        <f aca="false">IF(A11694="","",INDEX(P_Zone,F11694))</f>
        <v/>
      </c>
      <c r="I11694" s="41" t="str">
        <f aca="false">IF(A11694="","",IF(D11694="Delivered",IF(B11694&lt;=INDEX(P_Due,F11694),1,0),0))</f>
        <v/>
      </c>
    </row>
    <row r="11695" customFormat="false" ht="15" hidden="false" customHeight="false" outlineLevel="0" collapsed="false">
      <c r="A11695" s="37"/>
      <c r="B11695" s="38"/>
      <c r="C11695" s="39"/>
      <c r="D11695" s="39"/>
      <c r="E11695" s="39"/>
      <c r="F11695" s="41" t="str">
        <f aca="false">IF(A11695="","",MATCH(A11695,P_ID,1))</f>
        <v/>
      </c>
      <c r="G11695" s="41" t="str">
        <f aca="false">IF(A11695="","",INDEX(P_Svc,F11695))</f>
        <v/>
      </c>
      <c r="H11695" s="41" t="str">
        <f aca="false">IF(A11695="","",INDEX(P_Zone,F11695))</f>
        <v/>
      </c>
      <c r="I11695" s="41" t="str">
        <f aca="false">IF(A11695="","",IF(D11695="Delivered",IF(B11695&lt;=INDEX(P_Due,F11695),1,0),0))</f>
        <v/>
      </c>
    </row>
    <row r="11696" customFormat="false" ht="15" hidden="false" customHeight="false" outlineLevel="0" collapsed="false">
      <c r="A11696" s="37"/>
      <c r="B11696" s="38"/>
      <c r="C11696" s="39"/>
      <c r="D11696" s="39"/>
      <c r="E11696" s="39"/>
      <c r="F11696" s="41" t="str">
        <f aca="false">IF(A11696="","",MATCH(A11696,P_ID,1))</f>
        <v/>
      </c>
      <c r="G11696" s="41" t="str">
        <f aca="false">IF(A11696="","",INDEX(P_Svc,F11696))</f>
        <v/>
      </c>
      <c r="H11696" s="41" t="str">
        <f aca="false">IF(A11696="","",INDEX(P_Zone,F11696))</f>
        <v/>
      </c>
      <c r="I11696" s="41" t="str">
        <f aca="false">IF(A11696="","",IF(D11696="Delivered",IF(B11696&lt;=INDEX(P_Due,F11696),1,0),0))</f>
        <v/>
      </c>
    </row>
    <row r="11697" customFormat="false" ht="15" hidden="false" customHeight="false" outlineLevel="0" collapsed="false">
      <c r="A11697" s="37"/>
      <c r="B11697" s="38"/>
      <c r="C11697" s="39"/>
      <c r="D11697" s="39"/>
      <c r="E11697" s="39"/>
      <c r="F11697" s="41" t="str">
        <f aca="false">IF(A11697="","",MATCH(A11697,P_ID,1))</f>
        <v/>
      </c>
      <c r="G11697" s="41" t="str">
        <f aca="false">IF(A11697="","",INDEX(P_Svc,F11697))</f>
        <v/>
      </c>
      <c r="H11697" s="41" t="str">
        <f aca="false">IF(A11697="","",INDEX(P_Zone,F11697))</f>
        <v/>
      </c>
      <c r="I11697" s="41" t="str">
        <f aca="false">IF(A11697="","",IF(D11697="Delivered",IF(B11697&lt;=INDEX(P_Due,F11697),1,0),0))</f>
        <v/>
      </c>
    </row>
    <row r="11698" customFormat="false" ht="15" hidden="false" customHeight="false" outlineLevel="0" collapsed="false">
      <c r="A11698" s="37"/>
      <c r="B11698" s="38"/>
      <c r="C11698" s="39"/>
      <c r="D11698" s="39"/>
      <c r="E11698" s="39"/>
      <c r="F11698" s="41" t="str">
        <f aca="false">IF(A11698="","",MATCH(A11698,P_ID,1))</f>
        <v/>
      </c>
      <c r="G11698" s="41" t="str">
        <f aca="false">IF(A11698="","",INDEX(P_Svc,F11698))</f>
        <v/>
      </c>
      <c r="H11698" s="41" t="str">
        <f aca="false">IF(A11698="","",INDEX(P_Zone,F11698))</f>
        <v/>
      </c>
      <c r="I11698" s="41" t="str">
        <f aca="false">IF(A11698="","",IF(D11698="Delivered",IF(B11698&lt;=INDEX(P_Due,F11698),1,0),0))</f>
        <v/>
      </c>
    </row>
    <row r="11699" customFormat="false" ht="15" hidden="false" customHeight="false" outlineLevel="0" collapsed="false">
      <c r="A11699" s="37"/>
      <c r="B11699" s="38"/>
      <c r="C11699" s="39"/>
      <c r="D11699" s="39"/>
      <c r="E11699" s="39"/>
      <c r="F11699" s="41" t="str">
        <f aca="false">IF(A11699="","",MATCH(A11699,P_ID,1))</f>
        <v/>
      </c>
      <c r="G11699" s="41" t="str">
        <f aca="false">IF(A11699="","",INDEX(P_Svc,F11699))</f>
        <v/>
      </c>
      <c r="H11699" s="41" t="str">
        <f aca="false">IF(A11699="","",INDEX(P_Zone,F11699))</f>
        <v/>
      </c>
      <c r="I11699" s="41" t="str">
        <f aca="false">IF(A11699="","",IF(D11699="Delivered",IF(B11699&lt;=INDEX(P_Due,F11699),1,0),0))</f>
        <v/>
      </c>
    </row>
    <row r="11700" customFormat="false" ht="15" hidden="false" customHeight="false" outlineLevel="0" collapsed="false">
      <c r="A11700" s="37"/>
      <c r="B11700" s="38"/>
      <c r="C11700" s="39"/>
      <c r="D11700" s="39"/>
      <c r="E11700" s="39"/>
      <c r="F11700" s="41" t="str">
        <f aca="false">IF(A11700="","",MATCH(A11700,P_ID,1))</f>
        <v/>
      </c>
      <c r="G11700" s="41" t="str">
        <f aca="false">IF(A11700="","",INDEX(P_Svc,F11700))</f>
        <v/>
      </c>
      <c r="H11700" s="41" t="str">
        <f aca="false">IF(A11700="","",INDEX(P_Zone,F11700))</f>
        <v/>
      </c>
      <c r="I11700" s="41" t="str">
        <f aca="false">IF(A11700="","",IF(D11700="Delivered",IF(B11700&lt;=INDEX(P_Due,F11700),1,0),0))</f>
        <v/>
      </c>
    </row>
    <row r="11701" customFormat="false" ht="15" hidden="false" customHeight="false" outlineLevel="0" collapsed="false">
      <c r="A11701" s="37"/>
      <c r="B11701" s="38"/>
      <c r="C11701" s="39"/>
      <c r="D11701" s="39"/>
      <c r="E11701" s="39"/>
      <c r="F11701" s="41" t="str">
        <f aca="false">IF(A11701="","",MATCH(A11701,P_ID,1))</f>
        <v/>
      </c>
      <c r="G11701" s="41" t="str">
        <f aca="false">IF(A11701="","",INDEX(P_Svc,F11701))</f>
        <v/>
      </c>
      <c r="H11701" s="41" t="str">
        <f aca="false">IF(A11701="","",INDEX(P_Zone,F11701))</f>
        <v/>
      </c>
      <c r="I11701" s="41" t="str">
        <f aca="false">IF(A11701="","",IF(D11701="Delivered",IF(B11701&lt;=INDEX(P_Due,F11701),1,0),0))</f>
        <v/>
      </c>
    </row>
    <row r="11702" customFormat="false" ht="15" hidden="false" customHeight="false" outlineLevel="0" collapsed="false">
      <c r="A11702" s="37"/>
      <c r="B11702" s="38"/>
      <c r="C11702" s="39"/>
      <c r="D11702" s="39"/>
      <c r="E11702" s="39"/>
      <c r="F11702" s="41" t="str">
        <f aca="false">IF(A11702="","",MATCH(A11702,P_ID,1))</f>
        <v/>
      </c>
      <c r="G11702" s="41" t="str">
        <f aca="false">IF(A11702="","",INDEX(P_Svc,F11702))</f>
        <v/>
      </c>
      <c r="H11702" s="41" t="str">
        <f aca="false">IF(A11702="","",INDEX(P_Zone,F11702))</f>
        <v/>
      </c>
      <c r="I11702" s="41" t="str">
        <f aca="false">IF(A11702="","",IF(D11702="Delivered",IF(B11702&lt;=INDEX(P_Due,F11702),1,0),0))</f>
        <v/>
      </c>
    </row>
    <row r="11703" customFormat="false" ht="15" hidden="false" customHeight="false" outlineLevel="0" collapsed="false">
      <c r="A11703" s="37"/>
      <c r="B11703" s="38"/>
      <c r="C11703" s="39"/>
      <c r="D11703" s="39"/>
      <c r="E11703" s="39"/>
      <c r="F11703" s="41" t="str">
        <f aca="false">IF(A11703="","",MATCH(A11703,P_ID,1))</f>
        <v/>
      </c>
      <c r="G11703" s="41" t="str">
        <f aca="false">IF(A11703="","",INDEX(P_Svc,F11703))</f>
        <v/>
      </c>
      <c r="H11703" s="41" t="str">
        <f aca="false">IF(A11703="","",INDEX(P_Zone,F11703))</f>
        <v/>
      </c>
      <c r="I11703" s="41" t="str">
        <f aca="false">IF(A11703="","",IF(D11703="Delivered",IF(B11703&lt;=INDEX(P_Due,F11703),1,0),0))</f>
        <v/>
      </c>
    </row>
    <row r="11704" customFormat="false" ht="15" hidden="false" customHeight="false" outlineLevel="0" collapsed="false">
      <c r="A11704" s="37"/>
      <c r="B11704" s="38"/>
      <c r="C11704" s="39"/>
      <c r="D11704" s="39"/>
      <c r="E11704" s="39"/>
      <c r="F11704" s="41" t="str">
        <f aca="false">IF(A11704="","",MATCH(A11704,P_ID,1))</f>
        <v/>
      </c>
      <c r="G11704" s="41" t="str">
        <f aca="false">IF(A11704="","",INDEX(P_Svc,F11704))</f>
        <v/>
      </c>
      <c r="H11704" s="41" t="str">
        <f aca="false">IF(A11704="","",INDEX(P_Zone,F11704))</f>
        <v/>
      </c>
      <c r="I11704" s="41" t="str">
        <f aca="false">IF(A11704="","",IF(D11704="Delivered",IF(B11704&lt;=INDEX(P_Due,F11704),1,0),0))</f>
        <v/>
      </c>
    </row>
    <row r="11705" customFormat="false" ht="15" hidden="false" customHeight="false" outlineLevel="0" collapsed="false">
      <c r="A11705" s="37"/>
      <c r="B11705" s="38"/>
      <c r="C11705" s="39"/>
      <c r="D11705" s="39"/>
      <c r="E11705" s="39"/>
      <c r="F11705" s="41" t="str">
        <f aca="false">IF(A11705="","",MATCH(A11705,P_ID,1))</f>
        <v/>
      </c>
      <c r="G11705" s="41" t="str">
        <f aca="false">IF(A11705="","",INDEX(P_Svc,F11705))</f>
        <v/>
      </c>
      <c r="H11705" s="41" t="str">
        <f aca="false">IF(A11705="","",INDEX(P_Zone,F11705))</f>
        <v/>
      </c>
      <c r="I11705" s="41" t="str">
        <f aca="false">IF(A11705="","",IF(D11705="Delivered",IF(B11705&lt;=INDEX(P_Due,F11705),1,0),0))</f>
        <v/>
      </c>
    </row>
    <row r="11706" customFormat="false" ht="15" hidden="false" customHeight="false" outlineLevel="0" collapsed="false">
      <c r="A11706" s="37"/>
      <c r="B11706" s="38"/>
      <c r="C11706" s="39"/>
      <c r="D11706" s="39"/>
      <c r="E11706" s="39"/>
      <c r="F11706" s="41" t="str">
        <f aca="false">IF(A11706="","",MATCH(A11706,P_ID,1))</f>
        <v/>
      </c>
      <c r="G11706" s="41" t="str">
        <f aca="false">IF(A11706="","",INDEX(P_Svc,F11706))</f>
        <v/>
      </c>
      <c r="H11706" s="41" t="str">
        <f aca="false">IF(A11706="","",INDEX(P_Zone,F11706))</f>
        <v/>
      </c>
      <c r="I11706" s="41" t="str">
        <f aca="false">IF(A11706="","",IF(D11706="Delivered",IF(B11706&lt;=INDEX(P_Due,F11706),1,0),0))</f>
        <v/>
      </c>
    </row>
    <row r="11707" customFormat="false" ht="15" hidden="false" customHeight="false" outlineLevel="0" collapsed="false">
      <c r="A11707" s="37"/>
      <c r="B11707" s="38"/>
      <c r="C11707" s="39"/>
      <c r="D11707" s="39"/>
      <c r="E11707" s="39"/>
      <c r="F11707" s="41" t="str">
        <f aca="false">IF(A11707="","",MATCH(A11707,P_ID,1))</f>
        <v/>
      </c>
      <c r="G11707" s="41" t="str">
        <f aca="false">IF(A11707="","",INDEX(P_Svc,F11707))</f>
        <v/>
      </c>
      <c r="H11707" s="41" t="str">
        <f aca="false">IF(A11707="","",INDEX(P_Zone,F11707))</f>
        <v/>
      </c>
      <c r="I11707" s="41" t="str">
        <f aca="false">IF(A11707="","",IF(D11707="Delivered",IF(B11707&lt;=INDEX(P_Due,F11707),1,0),0))</f>
        <v/>
      </c>
    </row>
    <row r="11708" customFormat="false" ht="15" hidden="false" customHeight="false" outlineLevel="0" collapsed="false">
      <c r="A11708" s="37"/>
      <c r="B11708" s="38"/>
      <c r="C11708" s="39"/>
      <c r="D11708" s="39"/>
      <c r="E11708" s="39"/>
      <c r="F11708" s="41" t="str">
        <f aca="false">IF(A11708="","",MATCH(A11708,P_ID,1))</f>
        <v/>
      </c>
      <c r="G11708" s="41" t="str">
        <f aca="false">IF(A11708="","",INDEX(P_Svc,F11708))</f>
        <v/>
      </c>
      <c r="H11708" s="41" t="str">
        <f aca="false">IF(A11708="","",INDEX(P_Zone,F11708))</f>
        <v/>
      </c>
      <c r="I11708" s="41" t="str">
        <f aca="false">IF(A11708="","",IF(D11708="Delivered",IF(B11708&lt;=INDEX(P_Due,F11708),1,0),0))</f>
        <v/>
      </c>
    </row>
    <row r="11709" customFormat="false" ht="15" hidden="false" customHeight="false" outlineLevel="0" collapsed="false">
      <c r="A11709" s="37"/>
      <c r="B11709" s="38"/>
      <c r="C11709" s="39"/>
      <c r="D11709" s="39"/>
      <c r="E11709" s="39"/>
      <c r="F11709" s="41" t="str">
        <f aca="false">IF(A11709="","",MATCH(A11709,P_ID,1))</f>
        <v/>
      </c>
      <c r="G11709" s="41" t="str">
        <f aca="false">IF(A11709="","",INDEX(P_Svc,F11709))</f>
        <v/>
      </c>
      <c r="H11709" s="41" t="str">
        <f aca="false">IF(A11709="","",INDEX(P_Zone,F11709))</f>
        <v/>
      </c>
      <c r="I11709" s="41" t="str">
        <f aca="false">IF(A11709="","",IF(D11709="Delivered",IF(B11709&lt;=INDEX(P_Due,F11709),1,0),0))</f>
        <v/>
      </c>
    </row>
    <row r="11710" customFormat="false" ht="15" hidden="false" customHeight="false" outlineLevel="0" collapsed="false">
      <c r="A11710" s="37"/>
      <c r="B11710" s="38"/>
      <c r="C11710" s="39"/>
      <c r="D11710" s="39"/>
      <c r="E11710" s="39"/>
      <c r="F11710" s="41" t="str">
        <f aca="false">IF(A11710="","",MATCH(A11710,P_ID,1))</f>
        <v/>
      </c>
      <c r="G11710" s="41" t="str">
        <f aca="false">IF(A11710="","",INDEX(P_Svc,F11710))</f>
        <v/>
      </c>
      <c r="H11710" s="41" t="str">
        <f aca="false">IF(A11710="","",INDEX(P_Zone,F11710))</f>
        <v/>
      </c>
      <c r="I11710" s="41" t="str">
        <f aca="false">IF(A11710="","",IF(D11710="Delivered",IF(B11710&lt;=INDEX(P_Due,F11710),1,0),0))</f>
        <v/>
      </c>
    </row>
    <row r="11711" customFormat="false" ht="15" hidden="false" customHeight="false" outlineLevel="0" collapsed="false">
      <c r="A11711" s="37"/>
      <c r="B11711" s="38"/>
      <c r="C11711" s="39"/>
      <c r="D11711" s="39"/>
      <c r="E11711" s="39"/>
      <c r="F11711" s="41" t="str">
        <f aca="false">IF(A11711="","",MATCH(A11711,P_ID,1))</f>
        <v/>
      </c>
      <c r="G11711" s="41" t="str">
        <f aca="false">IF(A11711="","",INDEX(P_Svc,F11711))</f>
        <v/>
      </c>
      <c r="H11711" s="41" t="str">
        <f aca="false">IF(A11711="","",INDEX(P_Zone,F11711))</f>
        <v/>
      </c>
      <c r="I11711" s="41" t="str">
        <f aca="false">IF(A11711="","",IF(D11711="Delivered",IF(B11711&lt;=INDEX(P_Due,F11711),1,0),0))</f>
        <v/>
      </c>
    </row>
    <row r="11712" customFormat="false" ht="15" hidden="false" customHeight="false" outlineLevel="0" collapsed="false">
      <c r="A11712" s="37"/>
      <c r="B11712" s="38"/>
      <c r="C11712" s="39"/>
      <c r="D11712" s="39"/>
      <c r="E11712" s="39"/>
      <c r="F11712" s="41" t="str">
        <f aca="false">IF(A11712="","",MATCH(A11712,P_ID,1))</f>
        <v/>
      </c>
      <c r="G11712" s="41" t="str">
        <f aca="false">IF(A11712="","",INDEX(P_Svc,F11712))</f>
        <v/>
      </c>
      <c r="H11712" s="41" t="str">
        <f aca="false">IF(A11712="","",INDEX(P_Zone,F11712))</f>
        <v/>
      </c>
      <c r="I11712" s="41" t="str">
        <f aca="false">IF(A11712="","",IF(D11712="Delivered",IF(B11712&lt;=INDEX(P_Due,F11712),1,0),0))</f>
        <v/>
      </c>
    </row>
    <row r="11713" customFormat="false" ht="15" hidden="false" customHeight="false" outlineLevel="0" collapsed="false">
      <c r="A11713" s="37"/>
      <c r="B11713" s="38"/>
      <c r="C11713" s="39"/>
      <c r="D11713" s="39"/>
      <c r="E11713" s="39"/>
      <c r="F11713" s="41" t="str">
        <f aca="false">IF(A11713="","",MATCH(A11713,P_ID,1))</f>
        <v/>
      </c>
      <c r="G11713" s="41" t="str">
        <f aca="false">IF(A11713="","",INDEX(P_Svc,F11713))</f>
        <v/>
      </c>
      <c r="H11713" s="41" t="str">
        <f aca="false">IF(A11713="","",INDEX(P_Zone,F11713))</f>
        <v/>
      </c>
      <c r="I11713" s="41" t="str">
        <f aca="false">IF(A11713="","",IF(D11713="Delivered",IF(B11713&lt;=INDEX(P_Due,F11713),1,0),0))</f>
        <v/>
      </c>
    </row>
    <row r="11714" customFormat="false" ht="15" hidden="false" customHeight="false" outlineLevel="0" collapsed="false">
      <c r="A11714" s="37"/>
      <c r="B11714" s="38"/>
      <c r="C11714" s="39"/>
      <c r="D11714" s="39"/>
      <c r="E11714" s="39"/>
      <c r="F11714" s="41" t="str">
        <f aca="false">IF(A11714="","",MATCH(A11714,P_ID,1))</f>
        <v/>
      </c>
      <c r="G11714" s="41" t="str">
        <f aca="false">IF(A11714="","",INDEX(P_Svc,F11714))</f>
        <v/>
      </c>
      <c r="H11714" s="41" t="str">
        <f aca="false">IF(A11714="","",INDEX(P_Zone,F11714))</f>
        <v/>
      </c>
      <c r="I11714" s="41" t="str">
        <f aca="false">IF(A11714="","",IF(D11714="Delivered",IF(B11714&lt;=INDEX(P_Due,F11714),1,0),0))</f>
        <v/>
      </c>
    </row>
    <row r="11715" customFormat="false" ht="15" hidden="false" customHeight="false" outlineLevel="0" collapsed="false">
      <c r="A11715" s="37"/>
      <c r="B11715" s="38"/>
      <c r="C11715" s="39"/>
      <c r="D11715" s="39"/>
      <c r="E11715" s="39"/>
      <c r="F11715" s="41" t="str">
        <f aca="false">IF(A11715="","",MATCH(A11715,P_ID,1))</f>
        <v/>
      </c>
      <c r="G11715" s="41" t="str">
        <f aca="false">IF(A11715="","",INDEX(P_Svc,F11715))</f>
        <v/>
      </c>
      <c r="H11715" s="41" t="str">
        <f aca="false">IF(A11715="","",INDEX(P_Zone,F11715))</f>
        <v/>
      </c>
      <c r="I11715" s="41" t="str">
        <f aca="false">IF(A11715="","",IF(D11715="Delivered",IF(B11715&lt;=INDEX(P_Due,F11715),1,0),0))</f>
        <v/>
      </c>
    </row>
    <row r="11716" customFormat="false" ht="15" hidden="false" customHeight="false" outlineLevel="0" collapsed="false">
      <c r="A11716" s="37"/>
      <c r="B11716" s="38"/>
      <c r="C11716" s="39"/>
      <c r="D11716" s="39"/>
      <c r="E11716" s="39"/>
      <c r="F11716" s="41" t="str">
        <f aca="false">IF(A11716="","",MATCH(A11716,P_ID,1))</f>
        <v/>
      </c>
      <c r="G11716" s="41" t="str">
        <f aca="false">IF(A11716="","",INDEX(P_Svc,F11716))</f>
        <v/>
      </c>
      <c r="H11716" s="41" t="str">
        <f aca="false">IF(A11716="","",INDEX(P_Zone,F11716))</f>
        <v/>
      </c>
      <c r="I11716" s="41" t="str">
        <f aca="false">IF(A11716="","",IF(D11716="Delivered",IF(B11716&lt;=INDEX(P_Due,F11716),1,0),0))</f>
        <v/>
      </c>
    </row>
    <row r="11717" customFormat="false" ht="15" hidden="false" customHeight="false" outlineLevel="0" collapsed="false">
      <c r="A11717" s="37"/>
      <c r="B11717" s="38"/>
      <c r="C11717" s="39"/>
      <c r="D11717" s="39"/>
      <c r="E11717" s="39"/>
      <c r="F11717" s="41" t="str">
        <f aca="false">IF(A11717="","",MATCH(A11717,P_ID,1))</f>
        <v/>
      </c>
      <c r="G11717" s="41" t="str">
        <f aca="false">IF(A11717="","",INDEX(P_Svc,F11717))</f>
        <v/>
      </c>
      <c r="H11717" s="41" t="str">
        <f aca="false">IF(A11717="","",INDEX(P_Zone,F11717))</f>
        <v/>
      </c>
      <c r="I11717" s="41" t="str">
        <f aca="false">IF(A11717="","",IF(D11717="Delivered",IF(B11717&lt;=INDEX(P_Due,F11717),1,0),0))</f>
        <v/>
      </c>
    </row>
    <row r="11718" customFormat="false" ht="15" hidden="false" customHeight="false" outlineLevel="0" collapsed="false">
      <c r="A11718" s="37"/>
      <c r="B11718" s="38"/>
      <c r="C11718" s="39"/>
      <c r="D11718" s="39"/>
      <c r="E11718" s="39"/>
      <c r="F11718" s="41" t="str">
        <f aca="false">IF(A11718="","",MATCH(A11718,P_ID,1))</f>
        <v/>
      </c>
      <c r="G11718" s="41" t="str">
        <f aca="false">IF(A11718="","",INDEX(P_Svc,F11718))</f>
        <v/>
      </c>
      <c r="H11718" s="41" t="str">
        <f aca="false">IF(A11718="","",INDEX(P_Zone,F11718))</f>
        <v/>
      </c>
      <c r="I11718" s="41" t="str">
        <f aca="false">IF(A11718="","",IF(D11718="Delivered",IF(B11718&lt;=INDEX(P_Due,F11718),1,0),0))</f>
        <v/>
      </c>
    </row>
    <row r="11719" customFormat="false" ht="15" hidden="false" customHeight="false" outlineLevel="0" collapsed="false">
      <c r="A11719" s="37"/>
      <c r="B11719" s="38"/>
      <c r="C11719" s="39"/>
      <c r="D11719" s="39"/>
      <c r="E11719" s="39"/>
      <c r="F11719" s="41" t="str">
        <f aca="false">IF(A11719="","",MATCH(A11719,P_ID,1))</f>
        <v/>
      </c>
      <c r="G11719" s="41" t="str">
        <f aca="false">IF(A11719="","",INDEX(P_Svc,F11719))</f>
        <v/>
      </c>
      <c r="H11719" s="41" t="str">
        <f aca="false">IF(A11719="","",INDEX(P_Zone,F11719))</f>
        <v/>
      </c>
      <c r="I11719" s="41" t="str">
        <f aca="false">IF(A11719="","",IF(D11719="Delivered",IF(B11719&lt;=INDEX(P_Due,F11719),1,0),0))</f>
        <v/>
      </c>
    </row>
    <row r="11720" customFormat="false" ht="15" hidden="false" customHeight="false" outlineLevel="0" collapsed="false">
      <c r="A11720" s="37"/>
      <c r="B11720" s="38"/>
      <c r="C11720" s="39"/>
      <c r="D11720" s="39"/>
      <c r="E11720" s="39"/>
      <c r="F11720" s="41" t="str">
        <f aca="false">IF(A11720="","",MATCH(A11720,P_ID,1))</f>
        <v/>
      </c>
      <c r="G11720" s="41" t="str">
        <f aca="false">IF(A11720="","",INDEX(P_Svc,F11720))</f>
        <v/>
      </c>
      <c r="H11720" s="41" t="str">
        <f aca="false">IF(A11720="","",INDEX(P_Zone,F11720))</f>
        <v/>
      </c>
      <c r="I11720" s="41" t="str">
        <f aca="false">IF(A11720="","",IF(D11720="Delivered",IF(B11720&lt;=INDEX(P_Due,F11720),1,0),0))</f>
        <v/>
      </c>
    </row>
    <row r="11721" customFormat="false" ht="15" hidden="false" customHeight="false" outlineLevel="0" collapsed="false">
      <c r="A11721" s="37"/>
      <c r="B11721" s="38"/>
      <c r="C11721" s="39"/>
      <c r="D11721" s="39"/>
      <c r="E11721" s="39"/>
      <c r="F11721" s="41" t="str">
        <f aca="false">IF(A11721="","",MATCH(A11721,P_ID,1))</f>
        <v/>
      </c>
      <c r="G11721" s="41" t="str">
        <f aca="false">IF(A11721="","",INDEX(P_Svc,F11721))</f>
        <v/>
      </c>
      <c r="H11721" s="41" t="str">
        <f aca="false">IF(A11721="","",INDEX(P_Zone,F11721))</f>
        <v/>
      </c>
      <c r="I11721" s="41" t="str">
        <f aca="false">IF(A11721="","",IF(D11721="Delivered",IF(B11721&lt;=INDEX(P_Due,F11721),1,0),0))</f>
        <v/>
      </c>
    </row>
    <row r="11722" customFormat="false" ht="15" hidden="false" customHeight="false" outlineLevel="0" collapsed="false">
      <c r="A11722" s="37"/>
      <c r="B11722" s="38"/>
      <c r="C11722" s="39"/>
      <c r="D11722" s="39"/>
      <c r="E11722" s="39"/>
      <c r="F11722" s="41" t="str">
        <f aca="false">IF(A11722="","",MATCH(A11722,P_ID,1))</f>
        <v/>
      </c>
      <c r="G11722" s="41" t="str">
        <f aca="false">IF(A11722="","",INDEX(P_Svc,F11722))</f>
        <v/>
      </c>
      <c r="H11722" s="41" t="str">
        <f aca="false">IF(A11722="","",INDEX(P_Zone,F11722))</f>
        <v/>
      </c>
      <c r="I11722" s="41" t="str">
        <f aca="false">IF(A11722="","",IF(D11722="Delivered",IF(B11722&lt;=INDEX(P_Due,F11722),1,0),0))</f>
        <v/>
      </c>
    </row>
    <row r="11723" customFormat="false" ht="15" hidden="false" customHeight="false" outlineLevel="0" collapsed="false">
      <c r="A11723" s="37"/>
      <c r="B11723" s="38"/>
      <c r="C11723" s="39"/>
      <c r="D11723" s="39"/>
      <c r="E11723" s="39"/>
      <c r="F11723" s="41" t="str">
        <f aca="false">IF(A11723="","",MATCH(A11723,P_ID,1))</f>
        <v/>
      </c>
      <c r="G11723" s="41" t="str">
        <f aca="false">IF(A11723="","",INDEX(P_Svc,F11723))</f>
        <v/>
      </c>
      <c r="H11723" s="41" t="str">
        <f aca="false">IF(A11723="","",INDEX(P_Zone,F11723))</f>
        <v/>
      </c>
      <c r="I11723" s="41" t="str">
        <f aca="false">IF(A11723="","",IF(D11723="Delivered",IF(B11723&lt;=INDEX(P_Due,F11723),1,0),0))</f>
        <v/>
      </c>
    </row>
    <row r="11724" customFormat="false" ht="15" hidden="false" customHeight="false" outlineLevel="0" collapsed="false">
      <c r="A11724" s="37"/>
      <c r="B11724" s="38"/>
      <c r="C11724" s="39"/>
      <c r="D11724" s="39"/>
      <c r="E11724" s="39"/>
      <c r="F11724" s="41" t="str">
        <f aca="false">IF(A11724="","",MATCH(A11724,P_ID,1))</f>
        <v/>
      </c>
      <c r="G11724" s="41" t="str">
        <f aca="false">IF(A11724="","",INDEX(P_Svc,F11724))</f>
        <v/>
      </c>
      <c r="H11724" s="41" t="str">
        <f aca="false">IF(A11724="","",INDEX(P_Zone,F11724))</f>
        <v/>
      </c>
      <c r="I11724" s="41" t="str">
        <f aca="false">IF(A11724="","",IF(D11724="Delivered",IF(B11724&lt;=INDEX(P_Due,F11724),1,0),0))</f>
        <v/>
      </c>
    </row>
    <row r="11725" customFormat="false" ht="15" hidden="false" customHeight="false" outlineLevel="0" collapsed="false">
      <c r="A11725" s="37"/>
      <c r="B11725" s="38"/>
      <c r="C11725" s="39"/>
      <c r="D11725" s="39"/>
      <c r="E11725" s="39"/>
      <c r="F11725" s="41" t="str">
        <f aca="false">IF(A11725="","",MATCH(A11725,P_ID,1))</f>
        <v/>
      </c>
      <c r="G11725" s="41" t="str">
        <f aca="false">IF(A11725="","",INDEX(P_Svc,F11725))</f>
        <v/>
      </c>
      <c r="H11725" s="41" t="str">
        <f aca="false">IF(A11725="","",INDEX(P_Zone,F11725))</f>
        <v/>
      </c>
      <c r="I11725" s="41" t="str">
        <f aca="false">IF(A11725="","",IF(D11725="Delivered",IF(B11725&lt;=INDEX(P_Due,F11725),1,0),0))</f>
        <v/>
      </c>
    </row>
    <row r="11726" customFormat="false" ht="15" hidden="false" customHeight="false" outlineLevel="0" collapsed="false">
      <c r="A11726" s="37"/>
      <c r="B11726" s="38"/>
      <c r="C11726" s="39"/>
      <c r="D11726" s="39"/>
      <c r="E11726" s="39"/>
      <c r="F11726" s="41" t="str">
        <f aca="false">IF(A11726="","",MATCH(A11726,P_ID,1))</f>
        <v/>
      </c>
      <c r="G11726" s="41" t="str">
        <f aca="false">IF(A11726="","",INDEX(P_Svc,F11726))</f>
        <v/>
      </c>
      <c r="H11726" s="41" t="str">
        <f aca="false">IF(A11726="","",INDEX(P_Zone,F11726))</f>
        <v/>
      </c>
      <c r="I11726" s="41" t="str">
        <f aca="false">IF(A11726="","",IF(D11726="Delivered",IF(B11726&lt;=INDEX(P_Due,F11726),1,0),0))</f>
        <v/>
      </c>
    </row>
    <row r="11727" customFormat="false" ht="15" hidden="false" customHeight="false" outlineLevel="0" collapsed="false">
      <c r="A11727" s="37"/>
      <c r="B11727" s="38"/>
      <c r="C11727" s="39"/>
      <c r="D11727" s="39"/>
      <c r="E11727" s="39"/>
      <c r="F11727" s="41" t="str">
        <f aca="false">IF(A11727="","",MATCH(A11727,P_ID,1))</f>
        <v/>
      </c>
      <c r="G11727" s="41" t="str">
        <f aca="false">IF(A11727="","",INDEX(P_Svc,F11727))</f>
        <v/>
      </c>
      <c r="H11727" s="41" t="str">
        <f aca="false">IF(A11727="","",INDEX(P_Zone,F11727))</f>
        <v/>
      </c>
      <c r="I11727" s="41" t="str">
        <f aca="false">IF(A11727="","",IF(D11727="Delivered",IF(B11727&lt;=INDEX(P_Due,F11727),1,0),0))</f>
        <v/>
      </c>
    </row>
    <row r="11728" customFormat="false" ht="15" hidden="false" customHeight="false" outlineLevel="0" collapsed="false">
      <c r="A11728" s="37"/>
      <c r="B11728" s="38"/>
      <c r="C11728" s="39"/>
      <c r="D11728" s="39"/>
      <c r="E11728" s="39"/>
      <c r="F11728" s="41" t="str">
        <f aca="false">IF(A11728="","",MATCH(A11728,P_ID,1))</f>
        <v/>
      </c>
      <c r="G11728" s="41" t="str">
        <f aca="false">IF(A11728="","",INDEX(P_Svc,F11728))</f>
        <v/>
      </c>
      <c r="H11728" s="41" t="str">
        <f aca="false">IF(A11728="","",INDEX(P_Zone,F11728))</f>
        <v/>
      </c>
      <c r="I11728" s="41" t="str">
        <f aca="false">IF(A11728="","",IF(D11728="Delivered",IF(B11728&lt;=INDEX(P_Due,F11728),1,0),0))</f>
        <v/>
      </c>
    </row>
    <row r="11729" customFormat="false" ht="15" hidden="false" customHeight="false" outlineLevel="0" collapsed="false">
      <c r="A11729" s="37"/>
      <c r="B11729" s="38"/>
      <c r="C11729" s="39"/>
      <c r="D11729" s="39"/>
      <c r="E11729" s="39"/>
      <c r="F11729" s="41" t="str">
        <f aca="false">IF(A11729="","",MATCH(A11729,P_ID,1))</f>
        <v/>
      </c>
      <c r="G11729" s="41" t="str">
        <f aca="false">IF(A11729="","",INDEX(P_Svc,F11729))</f>
        <v/>
      </c>
      <c r="H11729" s="41" t="str">
        <f aca="false">IF(A11729="","",INDEX(P_Zone,F11729))</f>
        <v/>
      </c>
      <c r="I11729" s="41" t="str">
        <f aca="false">IF(A11729="","",IF(D11729="Delivered",IF(B11729&lt;=INDEX(P_Due,F11729),1,0),0))</f>
        <v/>
      </c>
    </row>
    <row r="11730" customFormat="false" ht="15" hidden="false" customHeight="false" outlineLevel="0" collapsed="false">
      <c r="A11730" s="37"/>
      <c r="B11730" s="38"/>
      <c r="C11730" s="39"/>
      <c r="D11730" s="39"/>
      <c r="E11730" s="39"/>
      <c r="F11730" s="41" t="str">
        <f aca="false">IF(A11730="","",MATCH(A11730,P_ID,1))</f>
        <v/>
      </c>
      <c r="G11730" s="41" t="str">
        <f aca="false">IF(A11730="","",INDEX(P_Svc,F11730))</f>
        <v/>
      </c>
      <c r="H11730" s="41" t="str">
        <f aca="false">IF(A11730="","",INDEX(P_Zone,F11730))</f>
        <v/>
      </c>
      <c r="I11730" s="41" t="str">
        <f aca="false">IF(A11730="","",IF(D11730="Delivered",IF(B11730&lt;=INDEX(P_Due,F11730),1,0),0))</f>
        <v/>
      </c>
    </row>
    <row r="11731" customFormat="false" ht="15" hidden="false" customHeight="false" outlineLevel="0" collapsed="false">
      <c r="A11731" s="37"/>
      <c r="B11731" s="38"/>
      <c r="C11731" s="39"/>
      <c r="D11731" s="39"/>
      <c r="E11731" s="39"/>
      <c r="F11731" s="41" t="str">
        <f aca="false">IF(A11731="","",MATCH(A11731,P_ID,1))</f>
        <v/>
      </c>
      <c r="G11731" s="41" t="str">
        <f aca="false">IF(A11731="","",INDEX(P_Svc,F11731))</f>
        <v/>
      </c>
      <c r="H11731" s="41" t="str">
        <f aca="false">IF(A11731="","",INDEX(P_Zone,F11731))</f>
        <v/>
      </c>
      <c r="I11731" s="41" t="str">
        <f aca="false">IF(A11731="","",IF(D11731="Delivered",IF(B11731&lt;=INDEX(P_Due,F11731),1,0),0))</f>
        <v/>
      </c>
    </row>
    <row r="11732" customFormat="false" ht="15" hidden="false" customHeight="false" outlineLevel="0" collapsed="false">
      <c r="A11732" s="37"/>
      <c r="B11732" s="38"/>
      <c r="C11732" s="39"/>
      <c r="D11732" s="39"/>
      <c r="E11732" s="39"/>
      <c r="F11732" s="41" t="str">
        <f aca="false">IF(A11732="","",MATCH(A11732,P_ID,1))</f>
        <v/>
      </c>
      <c r="G11732" s="41" t="str">
        <f aca="false">IF(A11732="","",INDEX(P_Svc,F11732))</f>
        <v/>
      </c>
      <c r="H11732" s="41" t="str">
        <f aca="false">IF(A11732="","",INDEX(P_Zone,F11732))</f>
        <v/>
      </c>
      <c r="I11732" s="41" t="str">
        <f aca="false">IF(A11732="","",IF(D11732="Delivered",IF(B11732&lt;=INDEX(P_Due,F11732),1,0),0))</f>
        <v/>
      </c>
    </row>
    <row r="11733" customFormat="false" ht="15" hidden="false" customHeight="false" outlineLevel="0" collapsed="false">
      <c r="A11733" s="37"/>
      <c r="B11733" s="38"/>
      <c r="C11733" s="39"/>
      <c r="D11733" s="39"/>
      <c r="E11733" s="39"/>
      <c r="F11733" s="41" t="str">
        <f aca="false">IF(A11733="","",MATCH(A11733,P_ID,1))</f>
        <v/>
      </c>
      <c r="G11733" s="41" t="str">
        <f aca="false">IF(A11733="","",INDEX(P_Svc,F11733))</f>
        <v/>
      </c>
      <c r="H11733" s="41" t="str">
        <f aca="false">IF(A11733="","",INDEX(P_Zone,F11733))</f>
        <v/>
      </c>
      <c r="I11733" s="41" t="str">
        <f aca="false">IF(A11733="","",IF(D11733="Delivered",IF(B11733&lt;=INDEX(P_Due,F11733),1,0),0))</f>
        <v/>
      </c>
    </row>
    <row r="11734" customFormat="false" ht="15" hidden="false" customHeight="false" outlineLevel="0" collapsed="false">
      <c r="A11734" s="37"/>
      <c r="B11734" s="38"/>
      <c r="C11734" s="39"/>
      <c r="D11734" s="39"/>
      <c r="E11734" s="39"/>
      <c r="F11734" s="41" t="str">
        <f aca="false">IF(A11734="","",MATCH(A11734,P_ID,1))</f>
        <v/>
      </c>
      <c r="G11734" s="41" t="str">
        <f aca="false">IF(A11734="","",INDEX(P_Svc,F11734))</f>
        <v/>
      </c>
      <c r="H11734" s="41" t="str">
        <f aca="false">IF(A11734="","",INDEX(P_Zone,F11734))</f>
        <v/>
      </c>
      <c r="I11734" s="41" t="str">
        <f aca="false">IF(A11734="","",IF(D11734="Delivered",IF(B11734&lt;=INDEX(P_Due,F11734),1,0),0))</f>
        <v/>
      </c>
    </row>
    <row r="11735" customFormat="false" ht="15" hidden="false" customHeight="false" outlineLevel="0" collapsed="false">
      <c r="A11735" s="37"/>
      <c r="B11735" s="38"/>
      <c r="C11735" s="39"/>
      <c r="D11735" s="39"/>
      <c r="E11735" s="39"/>
      <c r="F11735" s="41" t="str">
        <f aca="false">IF(A11735="","",MATCH(A11735,P_ID,1))</f>
        <v/>
      </c>
      <c r="G11735" s="41" t="str">
        <f aca="false">IF(A11735="","",INDEX(P_Svc,F11735))</f>
        <v/>
      </c>
      <c r="H11735" s="41" t="str">
        <f aca="false">IF(A11735="","",INDEX(P_Zone,F11735))</f>
        <v/>
      </c>
      <c r="I11735" s="41" t="str">
        <f aca="false">IF(A11735="","",IF(D11735="Delivered",IF(B11735&lt;=INDEX(P_Due,F11735),1,0),0))</f>
        <v/>
      </c>
    </row>
    <row r="11736" customFormat="false" ht="15" hidden="false" customHeight="false" outlineLevel="0" collapsed="false">
      <c r="A11736" s="37"/>
      <c r="B11736" s="38"/>
      <c r="C11736" s="39"/>
      <c r="D11736" s="39"/>
      <c r="E11736" s="39"/>
      <c r="F11736" s="41" t="str">
        <f aca="false">IF(A11736="","",MATCH(A11736,P_ID,1))</f>
        <v/>
      </c>
      <c r="G11736" s="41" t="str">
        <f aca="false">IF(A11736="","",INDEX(P_Svc,F11736))</f>
        <v/>
      </c>
      <c r="H11736" s="41" t="str">
        <f aca="false">IF(A11736="","",INDEX(P_Zone,F11736))</f>
        <v/>
      </c>
      <c r="I11736" s="41" t="str">
        <f aca="false">IF(A11736="","",IF(D11736="Delivered",IF(B11736&lt;=INDEX(P_Due,F11736),1,0),0))</f>
        <v/>
      </c>
    </row>
    <row r="11737" customFormat="false" ht="15" hidden="false" customHeight="false" outlineLevel="0" collapsed="false">
      <c r="A11737" s="37"/>
      <c r="B11737" s="38"/>
      <c r="C11737" s="39"/>
      <c r="D11737" s="39"/>
      <c r="E11737" s="39"/>
      <c r="F11737" s="41" t="str">
        <f aca="false">IF(A11737="","",MATCH(A11737,P_ID,1))</f>
        <v/>
      </c>
      <c r="G11737" s="41" t="str">
        <f aca="false">IF(A11737="","",INDEX(P_Svc,F11737))</f>
        <v/>
      </c>
      <c r="H11737" s="41" t="str">
        <f aca="false">IF(A11737="","",INDEX(P_Zone,F11737))</f>
        <v/>
      </c>
      <c r="I11737" s="41" t="str">
        <f aca="false">IF(A11737="","",IF(D11737="Delivered",IF(B11737&lt;=INDEX(P_Due,F11737),1,0),0))</f>
        <v/>
      </c>
    </row>
    <row r="11738" customFormat="false" ht="15" hidden="false" customHeight="false" outlineLevel="0" collapsed="false">
      <c r="A11738" s="37"/>
      <c r="B11738" s="38"/>
      <c r="C11738" s="39"/>
      <c r="D11738" s="39"/>
      <c r="E11738" s="39"/>
      <c r="F11738" s="41" t="str">
        <f aca="false">IF(A11738="","",MATCH(A11738,P_ID,1))</f>
        <v/>
      </c>
      <c r="G11738" s="41" t="str">
        <f aca="false">IF(A11738="","",INDEX(P_Svc,F11738))</f>
        <v/>
      </c>
      <c r="H11738" s="41" t="str">
        <f aca="false">IF(A11738="","",INDEX(P_Zone,F11738))</f>
        <v/>
      </c>
      <c r="I11738" s="41" t="str">
        <f aca="false">IF(A11738="","",IF(D11738="Delivered",IF(B11738&lt;=INDEX(P_Due,F11738),1,0),0))</f>
        <v/>
      </c>
    </row>
    <row r="11739" customFormat="false" ht="15" hidden="false" customHeight="false" outlineLevel="0" collapsed="false">
      <c r="A11739" s="37"/>
      <c r="B11739" s="38"/>
      <c r="C11739" s="39"/>
      <c r="D11739" s="39"/>
      <c r="E11739" s="39"/>
      <c r="F11739" s="41" t="str">
        <f aca="false">IF(A11739="","",MATCH(A11739,P_ID,1))</f>
        <v/>
      </c>
      <c r="G11739" s="41" t="str">
        <f aca="false">IF(A11739="","",INDEX(P_Svc,F11739))</f>
        <v/>
      </c>
      <c r="H11739" s="41" t="str">
        <f aca="false">IF(A11739="","",INDEX(P_Zone,F11739))</f>
        <v/>
      </c>
      <c r="I11739" s="41" t="str">
        <f aca="false">IF(A11739="","",IF(D11739="Delivered",IF(B11739&lt;=INDEX(P_Due,F11739),1,0),0))</f>
        <v/>
      </c>
    </row>
    <row r="11740" customFormat="false" ht="15" hidden="false" customHeight="false" outlineLevel="0" collapsed="false">
      <c r="A11740" s="37"/>
      <c r="B11740" s="38"/>
      <c r="C11740" s="39"/>
      <c r="D11740" s="39"/>
      <c r="E11740" s="39"/>
      <c r="F11740" s="41" t="str">
        <f aca="false">IF(A11740="","",MATCH(A11740,P_ID,1))</f>
        <v/>
      </c>
      <c r="G11740" s="41" t="str">
        <f aca="false">IF(A11740="","",INDEX(P_Svc,F11740))</f>
        <v/>
      </c>
      <c r="H11740" s="41" t="str">
        <f aca="false">IF(A11740="","",INDEX(P_Zone,F11740))</f>
        <v/>
      </c>
      <c r="I11740" s="41" t="str">
        <f aca="false">IF(A11740="","",IF(D11740="Delivered",IF(B11740&lt;=INDEX(P_Due,F11740),1,0),0))</f>
        <v/>
      </c>
    </row>
    <row r="11741" customFormat="false" ht="15" hidden="false" customHeight="false" outlineLevel="0" collapsed="false">
      <c r="A11741" s="37"/>
      <c r="B11741" s="38"/>
      <c r="C11741" s="39"/>
      <c r="D11741" s="39"/>
      <c r="E11741" s="39"/>
      <c r="F11741" s="41" t="str">
        <f aca="false">IF(A11741="","",MATCH(A11741,P_ID,1))</f>
        <v/>
      </c>
      <c r="G11741" s="41" t="str">
        <f aca="false">IF(A11741="","",INDEX(P_Svc,F11741))</f>
        <v/>
      </c>
      <c r="H11741" s="41" t="str">
        <f aca="false">IF(A11741="","",INDEX(P_Zone,F11741))</f>
        <v/>
      </c>
      <c r="I11741" s="41" t="str">
        <f aca="false">IF(A11741="","",IF(D11741="Delivered",IF(B11741&lt;=INDEX(P_Due,F11741),1,0),0))</f>
        <v/>
      </c>
    </row>
    <row r="11742" customFormat="false" ht="15" hidden="false" customHeight="false" outlineLevel="0" collapsed="false">
      <c r="A11742" s="37"/>
      <c r="B11742" s="38"/>
      <c r="C11742" s="39"/>
      <c r="D11742" s="39"/>
      <c r="E11742" s="39"/>
      <c r="F11742" s="41" t="str">
        <f aca="false">IF(A11742="","",MATCH(A11742,P_ID,1))</f>
        <v/>
      </c>
      <c r="G11742" s="41" t="str">
        <f aca="false">IF(A11742="","",INDEX(P_Svc,F11742))</f>
        <v/>
      </c>
      <c r="H11742" s="41" t="str">
        <f aca="false">IF(A11742="","",INDEX(P_Zone,F11742))</f>
        <v/>
      </c>
      <c r="I11742" s="41" t="str">
        <f aca="false">IF(A11742="","",IF(D11742="Delivered",IF(B11742&lt;=INDEX(P_Due,F11742),1,0),0))</f>
        <v/>
      </c>
    </row>
    <row r="11743" customFormat="false" ht="15" hidden="false" customHeight="false" outlineLevel="0" collapsed="false">
      <c r="A11743" s="37"/>
      <c r="B11743" s="38"/>
      <c r="C11743" s="39"/>
      <c r="D11743" s="39"/>
      <c r="E11743" s="39"/>
      <c r="F11743" s="41" t="str">
        <f aca="false">IF(A11743="","",MATCH(A11743,P_ID,1))</f>
        <v/>
      </c>
      <c r="G11743" s="41" t="str">
        <f aca="false">IF(A11743="","",INDEX(P_Svc,F11743))</f>
        <v/>
      </c>
      <c r="H11743" s="41" t="str">
        <f aca="false">IF(A11743="","",INDEX(P_Zone,F11743))</f>
        <v/>
      </c>
      <c r="I11743" s="41" t="str">
        <f aca="false">IF(A11743="","",IF(D11743="Delivered",IF(B11743&lt;=INDEX(P_Due,F11743),1,0),0))</f>
        <v/>
      </c>
    </row>
    <row r="11744" customFormat="false" ht="15" hidden="false" customHeight="false" outlineLevel="0" collapsed="false">
      <c r="A11744" s="37"/>
      <c r="B11744" s="38"/>
      <c r="C11744" s="39"/>
      <c r="D11744" s="39"/>
      <c r="E11744" s="39"/>
      <c r="F11744" s="41" t="str">
        <f aca="false">IF(A11744="","",MATCH(A11744,P_ID,1))</f>
        <v/>
      </c>
      <c r="G11744" s="41" t="str">
        <f aca="false">IF(A11744="","",INDEX(P_Svc,F11744))</f>
        <v/>
      </c>
      <c r="H11744" s="41" t="str">
        <f aca="false">IF(A11744="","",INDEX(P_Zone,F11744))</f>
        <v/>
      </c>
      <c r="I11744" s="41" t="str">
        <f aca="false">IF(A11744="","",IF(D11744="Delivered",IF(B11744&lt;=INDEX(P_Due,F11744),1,0),0))</f>
        <v/>
      </c>
    </row>
    <row r="11745" customFormat="false" ht="15" hidden="false" customHeight="false" outlineLevel="0" collapsed="false">
      <c r="A11745" s="37"/>
      <c r="B11745" s="38"/>
      <c r="C11745" s="39"/>
      <c r="D11745" s="39"/>
      <c r="E11745" s="39"/>
      <c r="F11745" s="41" t="str">
        <f aca="false">IF(A11745="","",MATCH(A11745,P_ID,1))</f>
        <v/>
      </c>
      <c r="G11745" s="41" t="str">
        <f aca="false">IF(A11745="","",INDEX(P_Svc,F11745))</f>
        <v/>
      </c>
      <c r="H11745" s="41" t="str">
        <f aca="false">IF(A11745="","",INDEX(P_Zone,F11745))</f>
        <v/>
      </c>
      <c r="I11745" s="41" t="str">
        <f aca="false">IF(A11745="","",IF(D11745="Delivered",IF(B11745&lt;=INDEX(P_Due,F11745),1,0),0))</f>
        <v/>
      </c>
    </row>
    <row r="11746" customFormat="false" ht="15" hidden="false" customHeight="false" outlineLevel="0" collapsed="false">
      <c r="A11746" s="37"/>
      <c r="B11746" s="38"/>
      <c r="C11746" s="39"/>
      <c r="D11746" s="39"/>
      <c r="E11746" s="39"/>
      <c r="F11746" s="41" t="str">
        <f aca="false">IF(A11746="","",MATCH(A11746,P_ID,1))</f>
        <v/>
      </c>
      <c r="G11746" s="41" t="str">
        <f aca="false">IF(A11746="","",INDEX(P_Svc,F11746))</f>
        <v/>
      </c>
      <c r="H11746" s="41" t="str">
        <f aca="false">IF(A11746="","",INDEX(P_Zone,F11746))</f>
        <v/>
      </c>
      <c r="I11746" s="41" t="str">
        <f aca="false">IF(A11746="","",IF(D11746="Delivered",IF(B11746&lt;=INDEX(P_Due,F11746),1,0),0))</f>
        <v/>
      </c>
    </row>
    <row r="11747" customFormat="false" ht="15" hidden="false" customHeight="false" outlineLevel="0" collapsed="false">
      <c r="A11747" s="37"/>
      <c r="B11747" s="38"/>
      <c r="C11747" s="39"/>
      <c r="D11747" s="39"/>
      <c r="E11747" s="39"/>
      <c r="F11747" s="41" t="str">
        <f aca="false">IF(A11747="","",MATCH(A11747,P_ID,1))</f>
        <v/>
      </c>
      <c r="G11747" s="41" t="str">
        <f aca="false">IF(A11747="","",INDEX(P_Svc,F11747))</f>
        <v/>
      </c>
      <c r="H11747" s="41" t="str">
        <f aca="false">IF(A11747="","",INDEX(P_Zone,F11747))</f>
        <v/>
      </c>
      <c r="I11747" s="41" t="str">
        <f aca="false">IF(A11747="","",IF(D11747="Delivered",IF(B11747&lt;=INDEX(P_Due,F11747),1,0),0))</f>
        <v/>
      </c>
    </row>
    <row r="11748" customFormat="false" ht="15" hidden="false" customHeight="false" outlineLevel="0" collapsed="false">
      <c r="A11748" s="37"/>
      <c r="B11748" s="38"/>
      <c r="C11748" s="39"/>
      <c r="D11748" s="39"/>
      <c r="E11748" s="39"/>
      <c r="F11748" s="41" t="str">
        <f aca="false">IF(A11748="","",MATCH(A11748,P_ID,1))</f>
        <v/>
      </c>
      <c r="G11748" s="41" t="str">
        <f aca="false">IF(A11748="","",INDEX(P_Svc,F11748))</f>
        <v/>
      </c>
      <c r="H11748" s="41" t="str">
        <f aca="false">IF(A11748="","",INDEX(P_Zone,F11748))</f>
        <v/>
      </c>
      <c r="I11748" s="41" t="str">
        <f aca="false">IF(A11748="","",IF(D11748="Delivered",IF(B11748&lt;=INDEX(P_Due,F11748),1,0),0))</f>
        <v/>
      </c>
    </row>
    <row r="11749" customFormat="false" ht="15" hidden="false" customHeight="false" outlineLevel="0" collapsed="false">
      <c r="A11749" s="37"/>
      <c r="B11749" s="38"/>
      <c r="C11749" s="39"/>
      <c r="D11749" s="39"/>
      <c r="E11749" s="39"/>
      <c r="F11749" s="41" t="str">
        <f aca="false">IF(A11749="","",MATCH(A11749,P_ID,1))</f>
        <v/>
      </c>
      <c r="G11749" s="41" t="str">
        <f aca="false">IF(A11749="","",INDEX(P_Svc,F11749))</f>
        <v/>
      </c>
      <c r="H11749" s="41" t="str">
        <f aca="false">IF(A11749="","",INDEX(P_Zone,F11749))</f>
        <v/>
      </c>
      <c r="I11749" s="41" t="str">
        <f aca="false">IF(A11749="","",IF(D11749="Delivered",IF(B11749&lt;=INDEX(P_Due,F11749),1,0),0))</f>
        <v/>
      </c>
    </row>
    <row r="11750" customFormat="false" ht="15" hidden="false" customHeight="false" outlineLevel="0" collapsed="false">
      <c r="A11750" s="37"/>
      <c r="B11750" s="38"/>
      <c r="C11750" s="39"/>
      <c r="D11750" s="39"/>
      <c r="E11750" s="39"/>
      <c r="F11750" s="41" t="str">
        <f aca="false">IF(A11750="","",MATCH(A11750,P_ID,1))</f>
        <v/>
      </c>
      <c r="G11750" s="41" t="str">
        <f aca="false">IF(A11750="","",INDEX(P_Svc,F11750))</f>
        <v/>
      </c>
      <c r="H11750" s="41" t="str">
        <f aca="false">IF(A11750="","",INDEX(P_Zone,F11750))</f>
        <v/>
      </c>
      <c r="I11750" s="41" t="str">
        <f aca="false">IF(A11750="","",IF(D11750="Delivered",IF(B11750&lt;=INDEX(P_Due,F11750),1,0),0))</f>
        <v/>
      </c>
    </row>
    <row r="11751" customFormat="false" ht="15" hidden="false" customHeight="false" outlineLevel="0" collapsed="false">
      <c r="A11751" s="37"/>
      <c r="B11751" s="38"/>
      <c r="C11751" s="39"/>
      <c r="D11751" s="39"/>
      <c r="E11751" s="39"/>
      <c r="F11751" s="41" t="str">
        <f aca="false">IF(A11751="","",MATCH(A11751,P_ID,1))</f>
        <v/>
      </c>
      <c r="G11751" s="41" t="str">
        <f aca="false">IF(A11751="","",INDEX(P_Svc,F11751))</f>
        <v/>
      </c>
      <c r="H11751" s="41" t="str">
        <f aca="false">IF(A11751="","",INDEX(P_Zone,F11751))</f>
        <v/>
      </c>
      <c r="I11751" s="41" t="str">
        <f aca="false">IF(A11751="","",IF(D11751="Delivered",IF(B11751&lt;=INDEX(P_Due,F11751),1,0),0))</f>
        <v/>
      </c>
    </row>
    <row r="11752" customFormat="false" ht="15" hidden="false" customHeight="false" outlineLevel="0" collapsed="false">
      <c r="A11752" s="37"/>
      <c r="B11752" s="38"/>
      <c r="C11752" s="39"/>
      <c r="D11752" s="39"/>
      <c r="E11752" s="39"/>
      <c r="F11752" s="41" t="str">
        <f aca="false">IF(A11752="","",MATCH(A11752,P_ID,1))</f>
        <v/>
      </c>
      <c r="G11752" s="41" t="str">
        <f aca="false">IF(A11752="","",INDEX(P_Svc,F11752))</f>
        <v/>
      </c>
      <c r="H11752" s="41" t="str">
        <f aca="false">IF(A11752="","",INDEX(P_Zone,F11752))</f>
        <v/>
      </c>
      <c r="I11752" s="41" t="str">
        <f aca="false">IF(A11752="","",IF(D11752="Delivered",IF(B11752&lt;=INDEX(P_Due,F11752),1,0),0))</f>
        <v/>
      </c>
    </row>
    <row r="11753" customFormat="false" ht="15" hidden="false" customHeight="false" outlineLevel="0" collapsed="false">
      <c r="A11753" s="37"/>
      <c r="B11753" s="38"/>
      <c r="C11753" s="39"/>
      <c r="D11753" s="39"/>
      <c r="E11753" s="39"/>
      <c r="F11753" s="41" t="str">
        <f aca="false">IF(A11753="","",MATCH(A11753,P_ID,1))</f>
        <v/>
      </c>
      <c r="G11753" s="41" t="str">
        <f aca="false">IF(A11753="","",INDEX(P_Svc,F11753))</f>
        <v/>
      </c>
      <c r="H11753" s="41" t="str">
        <f aca="false">IF(A11753="","",INDEX(P_Zone,F11753))</f>
        <v/>
      </c>
      <c r="I11753" s="41" t="str">
        <f aca="false">IF(A11753="","",IF(D11753="Delivered",IF(B11753&lt;=INDEX(P_Due,F11753),1,0),0))</f>
        <v/>
      </c>
    </row>
    <row r="11754" customFormat="false" ht="15" hidden="false" customHeight="false" outlineLevel="0" collapsed="false">
      <c r="A11754" s="37"/>
      <c r="B11754" s="38"/>
      <c r="C11754" s="39"/>
      <c r="D11754" s="39"/>
      <c r="E11754" s="39"/>
      <c r="F11754" s="41" t="str">
        <f aca="false">IF(A11754="","",MATCH(A11754,P_ID,1))</f>
        <v/>
      </c>
      <c r="G11754" s="41" t="str">
        <f aca="false">IF(A11754="","",INDEX(P_Svc,F11754))</f>
        <v/>
      </c>
      <c r="H11754" s="41" t="str">
        <f aca="false">IF(A11754="","",INDEX(P_Zone,F11754))</f>
        <v/>
      </c>
      <c r="I11754" s="41" t="str">
        <f aca="false">IF(A11754="","",IF(D11754="Delivered",IF(B11754&lt;=INDEX(P_Due,F11754),1,0),0))</f>
        <v/>
      </c>
    </row>
    <row r="11755" customFormat="false" ht="15" hidden="false" customHeight="false" outlineLevel="0" collapsed="false">
      <c r="A11755" s="37"/>
      <c r="B11755" s="38"/>
      <c r="C11755" s="39"/>
      <c r="D11755" s="39"/>
      <c r="E11755" s="39"/>
      <c r="F11755" s="41" t="str">
        <f aca="false">IF(A11755="","",MATCH(A11755,P_ID,1))</f>
        <v/>
      </c>
      <c r="G11755" s="41" t="str">
        <f aca="false">IF(A11755="","",INDEX(P_Svc,F11755))</f>
        <v/>
      </c>
      <c r="H11755" s="41" t="str">
        <f aca="false">IF(A11755="","",INDEX(P_Zone,F11755))</f>
        <v/>
      </c>
      <c r="I11755" s="41" t="str">
        <f aca="false">IF(A11755="","",IF(D11755="Delivered",IF(B11755&lt;=INDEX(P_Due,F11755),1,0),0))</f>
        <v/>
      </c>
    </row>
    <row r="11756" customFormat="false" ht="15" hidden="false" customHeight="false" outlineLevel="0" collapsed="false">
      <c r="A11756" s="37"/>
      <c r="B11756" s="38"/>
      <c r="C11756" s="39"/>
      <c r="D11756" s="39"/>
      <c r="E11756" s="39"/>
      <c r="F11756" s="41" t="str">
        <f aca="false">IF(A11756="","",MATCH(A11756,P_ID,1))</f>
        <v/>
      </c>
      <c r="G11756" s="41" t="str">
        <f aca="false">IF(A11756="","",INDEX(P_Svc,F11756))</f>
        <v/>
      </c>
      <c r="H11756" s="41" t="str">
        <f aca="false">IF(A11756="","",INDEX(P_Zone,F11756))</f>
        <v/>
      </c>
      <c r="I11756" s="41" t="str">
        <f aca="false">IF(A11756="","",IF(D11756="Delivered",IF(B11756&lt;=INDEX(P_Due,F11756),1,0),0))</f>
        <v/>
      </c>
    </row>
    <row r="11757" customFormat="false" ht="15" hidden="false" customHeight="false" outlineLevel="0" collapsed="false">
      <c r="A11757" s="37"/>
      <c r="B11757" s="38"/>
      <c r="C11757" s="39"/>
      <c r="D11757" s="39"/>
      <c r="E11757" s="39"/>
      <c r="F11757" s="41" t="str">
        <f aca="false">IF(A11757="","",MATCH(A11757,P_ID,1))</f>
        <v/>
      </c>
      <c r="G11757" s="41" t="str">
        <f aca="false">IF(A11757="","",INDEX(P_Svc,F11757))</f>
        <v/>
      </c>
      <c r="H11757" s="41" t="str">
        <f aca="false">IF(A11757="","",INDEX(P_Zone,F11757))</f>
        <v/>
      </c>
      <c r="I11757" s="41" t="str">
        <f aca="false">IF(A11757="","",IF(D11757="Delivered",IF(B11757&lt;=INDEX(P_Due,F11757),1,0),0))</f>
        <v/>
      </c>
    </row>
    <row r="11758" customFormat="false" ht="15" hidden="false" customHeight="false" outlineLevel="0" collapsed="false">
      <c r="A11758" s="37"/>
      <c r="B11758" s="38"/>
      <c r="C11758" s="39"/>
      <c r="D11758" s="39"/>
      <c r="E11758" s="39"/>
      <c r="F11758" s="41" t="str">
        <f aca="false">IF(A11758="","",MATCH(A11758,P_ID,1))</f>
        <v/>
      </c>
      <c r="G11758" s="41" t="str">
        <f aca="false">IF(A11758="","",INDEX(P_Svc,F11758))</f>
        <v/>
      </c>
      <c r="H11758" s="41" t="str">
        <f aca="false">IF(A11758="","",INDEX(P_Zone,F11758))</f>
        <v/>
      </c>
      <c r="I11758" s="41" t="str">
        <f aca="false">IF(A11758="","",IF(D11758="Delivered",IF(B11758&lt;=INDEX(P_Due,F11758),1,0),0))</f>
        <v/>
      </c>
    </row>
    <row r="11759" customFormat="false" ht="15" hidden="false" customHeight="false" outlineLevel="0" collapsed="false">
      <c r="A11759" s="37"/>
      <c r="B11759" s="38"/>
      <c r="C11759" s="39"/>
      <c r="D11759" s="39"/>
      <c r="E11759" s="39"/>
      <c r="F11759" s="41" t="str">
        <f aca="false">IF(A11759="","",MATCH(A11759,P_ID,1))</f>
        <v/>
      </c>
      <c r="G11759" s="41" t="str">
        <f aca="false">IF(A11759="","",INDEX(P_Svc,F11759))</f>
        <v/>
      </c>
      <c r="H11759" s="41" t="str">
        <f aca="false">IF(A11759="","",INDEX(P_Zone,F11759))</f>
        <v/>
      </c>
      <c r="I11759" s="41" t="str">
        <f aca="false">IF(A11759="","",IF(D11759="Delivered",IF(B11759&lt;=INDEX(P_Due,F11759),1,0),0))</f>
        <v/>
      </c>
    </row>
    <row r="11760" customFormat="false" ht="15" hidden="false" customHeight="false" outlineLevel="0" collapsed="false">
      <c r="A11760" s="37"/>
      <c r="B11760" s="38"/>
      <c r="C11760" s="39"/>
      <c r="D11760" s="39"/>
      <c r="E11760" s="39"/>
      <c r="F11760" s="41" t="str">
        <f aca="false">IF(A11760="","",MATCH(A11760,P_ID,1))</f>
        <v/>
      </c>
      <c r="G11760" s="41" t="str">
        <f aca="false">IF(A11760="","",INDEX(P_Svc,F11760))</f>
        <v/>
      </c>
      <c r="H11760" s="41" t="str">
        <f aca="false">IF(A11760="","",INDEX(P_Zone,F11760))</f>
        <v/>
      </c>
      <c r="I11760" s="41" t="str">
        <f aca="false">IF(A11760="","",IF(D11760="Delivered",IF(B11760&lt;=INDEX(P_Due,F11760),1,0),0))</f>
        <v/>
      </c>
    </row>
    <row r="11761" customFormat="false" ht="15" hidden="false" customHeight="false" outlineLevel="0" collapsed="false">
      <c r="A11761" s="37"/>
      <c r="B11761" s="38"/>
      <c r="C11761" s="39"/>
      <c r="D11761" s="39"/>
      <c r="E11761" s="39"/>
      <c r="F11761" s="41" t="str">
        <f aca="false">IF(A11761="","",MATCH(A11761,P_ID,1))</f>
        <v/>
      </c>
      <c r="G11761" s="41" t="str">
        <f aca="false">IF(A11761="","",INDEX(P_Svc,F11761))</f>
        <v/>
      </c>
      <c r="H11761" s="41" t="str">
        <f aca="false">IF(A11761="","",INDEX(P_Zone,F11761))</f>
        <v/>
      </c>
      <c r="I11761" s="41" t="str">
        <f aca="false">IF(A11761="","",IF(D11761="Delivered",IF(B11761&lt;=INDEX(P_Due,F11761),1,0),0))</f>
        <v/>
      </c>
    </row>
    <row r="11762" customFormat="false" ht="15" hidden="false" customHeight="false" outlineLevel="0" collapsed="false">
      <c r="A11762" s="37"/>
      <c r="B11762" s="38"/>
      <c r="C11762" s="39"/>
      <c r="D11762" s="39"/>
      <c r="E11762" s="39"/>
      <c r="F11762" s="41" t="str">
        <f aca="false">IF(A11762="","",MATCH(A11762,P_ID,1))</f>
        <v/>
      </c>
      <c r="G11762" s="41" t="str">
        <f aca="false">IF(A11762="","",INDEX(P_Svc,F11762))</f>
        <v/>
      </c>
      <c r="H11762" s="41" t="str">
        <f aca="false">IF(A11762="","",INDEX(P_Zone,F11762))</f>
        <v/>
      </c>
      <c r="I11762" s="41" t="str">
        <f aca="false">IF(A11762="","",IF(D11762="Delivered",IF(B11762&lt;=INDEX(P_Due,F11762),1,0),0))</f>
        <v/>
      </c>
    </row>
    <row r="11763" customFormat="false" ht="15" hidden="false" customHeight="false" outlineLevel="0" collapsed="false">
      <c r="A11763" s="37"/>
      <c r="B11763" s="38"/>
      <c r="C11763" s="39"/>
      <c r="D11763" s="39"/>
      <c r="E11763" s="39"/>
      <c r="F11763" s="41" t="str">
        <f aca="false">IF(A11763="","",MATCH(A11763,P_ID,1))</f>
        <v/>
      </c>
      <c r="G11763" s="41" t="str">
        <f aca="false">IF(A11763="","",INDEX(P_Svc,F11763))</f>
        <v/>
      </c>
      <c r="H11763" s="41" t="str">
        <f aca="false">IF(A11763="","",INDEX(P_Zone,F11763))</f>
        <v/>
      </c>
      <c r="I11763" s="41" t="str">
        <f aca="false">IF(A11763="","",IF(D11763="Delivered",IF(B11763&lt;=INDEX(P_Due,F11763),1,0),0))</f>
        <v/>
      </c>
    </row>
    <row r="11764" customFormat="false" ht="15" hidden="false" customHeight="false" outlineLevel="0" collapsed="false">
      <c r="A11764" s="37"/>
      <c r="B11764" s="38"/>
      <c r="C11764" s="39"/>
      <c r="D11764" s="39"/>
      <c r="E11764" s="39"/>
      <c r="F11764" s="41" t="str">
        <f aca="false">IF(A11764="","",MATCH(A11764,P_ID,1))</f>
        <v/>
      </c>
      <c r="G11764" s="41" t="str">
        <f aca="false">IF(A11764="","",INDEX(P_Svc,F11764))</f>
        <v/>
      </c>
      <c r="H11764" s="41" t="str">
        <f aca="false">IF(A11764="","",INDEX(P_Zone,F11764))</f>
        <v/>
      </c>
      <c r="I11764" s="41" t="str">
        <f aca="false">IF(A11764="","",IF(D11764="Delivered",IF(B11764&lt;=INDEX(P_Due,F11764),1,0),0))</f>
        <v/>
      </c>
    </row>
    <row r="11765" customFormat="false" ht="15" hidden="false" customHeight="false" outlineLevel="0" collapsed="false">
      <c r="A11765" s="37"/>
      <c r="B11765" s="38"/>
      <c r="C11765" s="39"/>
      <c r="D11765" s="39"/>
      <c r="E11765" s="39"/>
      <c r="F11765" s="41" t="str">
        <f aca="false">IF(A11765="","",MATCH(A11765,P_ID,1))</f>
        <v/>
      </c>
      <c r="G11765" s="41" t="str">
        <f aca="false">IF(A11765="","",INDEX(P_Svc,F11765))</f>
        <v/>
      </c>
      <c r="H11765" s="41" t="str">
        <f aca="false">IF(A11765="","",INDEX(P_Zone,F11765))</f>
        <v/>
      </c>
      <c r="I11765" s="41" t="str">
        <f aca="false">IF(A11765="","",IF(D11765="Delivered",IF(B11765&lt;=INDEX(P_Due,F11765),1,0),0))</f>
        <v/>
      </c>
    </row>
    <row r="11766" customFormat="false" ht="15" hidden="false" customHeight="false" outlineLevel="0" collapsed="false">
      <c r="A11766" s="37"/>
      <c r="B11766" s="38"/>
      <c r="C11766" s="39"/>
      <c r="D11766" s="39"/>
      <c r="E11766" s="39"/>
      <c r="F11766" s="41" t="str">
        <f aca="false">IF(A11766="","",MATCH(A11766,P_ID,1))</f>
        <v/>
      </c>
      <c r="G11766" s="41" t="str">
        <f aca="false">IF(A11766="","",INDEX(P_Svc,F11766))</f>
        <v/>
      </c>
      <c r="H11766" s="41" t="str">
        <f aca="false">IF(A11766="","",INDEX(P_Zone,F11766))</f>
        <v/>
      </c>
      <c r="I11766" s="41" t="str">
        <f aca="false">IF(A11766="","",IF(D11766="Delivered",IF(B11766&lt;=INDEX(P_Due,F11766),1,0),0))</f>
        <v/>
      </c>
    </row>
    <row r="11767" customFormat="false" ht="15" hidden="false" customHeight="false" outlineLevel="0" collapsed="false">
      <c r="A11767" s="37"/>
      <c r="B11767" s="38"/>
      <c r="C11767" s="39"/>
      <c r="D11767" s="39"/>
      <c r="E11767" s="39"/>
      <c r="F11767" s="41" t="str">
        <f aca="false">IF(A11767="","",MATCH(A11767,P_ID,1))</f>
        <v/>
      </c>
      <c r="G11767" s="41" t="str">
        <f aca="false">IF(A11767="","",INDEX(P_Svc,F11767))</f>
        <v/>
      </c>
      <c r="H11767" s="41" t="str">
        <f aca="false">IF(A11767="","",INDEX(P_Zone,F11767))</f>
        <v/>
      </c>
      <c r="I11767" s="41" t="str">
        <f aca="false">IF(A11767="","",IF(D11767="Delivered",IF(B11767&lt;=INDEX(P_Due,F11767),1,0),0))</f>
        <v/>
      </c>
    </row>
    <row r="11768" customFormat="false" ht="15" hidden="false" customHeight="false" outlineLevel="0" collapsed="false">
      <c r="A11768" s="37"/>
      <c r="B11768" s="38"/>
      <c r="C11768" s="39"/>
      <c r="D11768" s="39"/>
      <c r="E11768" s="39"/>
      <c r="F11768" s="41" t="str">
        <f aca="false">IF(A11768="","",MATCH(A11768,P_ID,1))</f>
        <v/>
      </c>
      <c r="G11768" s="41" t="str">
        <f aca="false">IF(A11768="","",INDEX(P_Svc,F11768))</f>
        <v/>
      </c>
      <c r="H11768" s="41" t="str">
        <f aca="false">IF(A11768="","",INDEX(P_Zone,F11768))</f>
        <v/>
      </c>
      <c r="I11768" s="41" t="str">
        <f aca="false">IF(A11768="","",IF(D11768="Delivered",IF(B11768&lt;=INDEX(P_Due,F11768),1,0),0))</f>
        <v/>
      </c>
    </row>
    <row r="11769" customFormat="false" ht="15" hidden="false" customHeight="false" outlineLevel="0" collapsed="false">
      <c r="A11769" s="37"/>
      <c r="B11769" s="38"/>
      <c r="C11769" s="39"/>
      <c r="D11769" s="39"/>
      <c r="E11769" s="39"/>
      <c r="F11769" s="41" t="str">
        <f aca="false">IF(A11769="","",MATCH(A11769,P_ID,1))</f>
        <v/>
      </c>
      <c r="G11769" s="41" t="str">
        <f aca="false">IF(A11769="","",INDEX(P_Svc,F11769))</f>
        <v/>
      </c>
      <c r="H11769" s="41" t="str">
        <f aca="false">IF(A11769="","",INDEX(P_Zone,F11769))</f>
        <v/>
      </c>
      <c r="I11769" s="41" t="str">
        <f aca="false">IF(A11769="","",IF(D11769="Delivered",IF(B11769&lt;=INDEX(P_Due,F11769),1,0),0))</f>
        <v/>
      </c>
    </row>
    <row r="11770" customFormat="false" ht="15" hidden="false" customHeight="false" outlineLevel="0" collapsed="false">
      <c r="A11770" s="37"/>
      <c r="B11770" s="38"/>
      <c r="C11770" s="39"/>
      <c r="D11770" s="39"/>
      <c r="E11770" s="39"/>
      <c r="F11770" s="41" t="str">
        <f aca="false">IF(A11770="","",MATCH(A11770,P_ID,1))</f>
        <v/>
      </c>
      <c r="G11770" s="41" t="str">
        <f aca="false">IF(A11770="","",INDEX(P_Svc,F11770))</f>
        <v/>
      </c>
      <c r="H11770" s="41" t="str">
        <f aca="false">IF(A11770="","",INDEX(P_Zone,F11770))</f>
        <v/>
      </c>
      <c r="I11770" s="41" t="str">
        <f aca="false">IF(A11770="","",IF(D11770="Delivered",IF(B11770&lt;=INDEX(P_Due,F11770),1,0),0))</f>
        <v/>
      </c>
    </row>
    <row r="11771" customFormat="false" ht="15" hidden="false" customHeight="false" outlineLevel="0" collapsed="false">
      <c r="A11771" s="37"/>
      <c r="B11771" s="38"/>
      <c r="C11771" s="39"/>
      <c r="D11771" s="39"/>
      <c r="E11771" s="39"/>
      <c r="F11771" s="41" t="str">
        <f aca="false">IF(A11771="","",MATCH(A11771,P_ID,1))</f>
        <v/>
      </c>
      <c r="G11771" s="41" t="str">
        <f aca="false">IF(A11771="","",INDEX(P_Svc,F11771))</f>
        <v/>
      </c>
      <c r="H11771" s="41" t="str">
        <f aca="false">IF(A11771="","",INDEX(P_Zone,F11771))</f>
        <v/>
      </c>
      <c r="I11771" s="41" t="str">
        <f aca="false">IF(A11771="","",IF(D11771="Delivered",IF(B11771&lt;=INDEX(P_Due,F11771),1,0),0))</f>
        <v/>
      </c>
    </row>
    <row r="11772" customFormat="false" ht="15" hidden="false" customHeight="false" outlineLevel="0" collapsed="false">
      <c r="A11772" s="37"/>
      <c r="B11772" s="38"/>
      <c r="C11772" s="39"/>
      <c r="D11772" s="39"/>
      <c r="E11772" s="39"/>
      <c r="F11772" s="41" t="str">
        <f aca="false">IF(A11772="","",MATCH(A11772,P_ID,1))</f>
        <v/>
      </c>
      <c r="G11772" s="41" t="str">
        <f aca="false">IF(A11772="","",INDEX(P_Svc,F11772))</f>
        <v/>
      </c>
      <c r="H11772" s="41" t="str">
        <f aca="false">IF(A11772="","",INDEX(P_Zone,F11772))</f>
        <v/>
      </c>
      <c r="I11772" s="41" t="str">
        <f aca="false">IF(A11772="","",IF(D11772="Delivered",IF(B11772&lt;=INDEX(P_Due,F11772),1,0),0))</f>
        <v/>
      </c>
    </row>
    <row r="11773" customFormat="false" ht="15" hidden="false" customHeight="false" outlineLevel="0" collapsed="false">
      <c r="A11773" s="37"/>
      <c r="B11773" s="38"/>
      <c r="C11773" s="39"/>
      <c r="D11773" s="39"/>
      <c r="E11773" s="39"/>
      <c r="F11773" s="41" t="str">
        <f aca="false">IF(A11773="","",MATCH(A11773,P_ID,1))</f>
        <v/>
      </c>
      <c r="G11773" s="41" t="str">
        <f aca="false">IF(A11773="","",INDEX(P_Svc,F11773))</f>
        <v/>
      </c>
      <c r="H11773" s="41" t="str">
        <f aca="false">IF(A11773="","",INDEX(P_Zone,F11773))</f>
        <v/>
      </c>
      <c r="I11773" s="41" t="str">
        <f aca="false">IF(A11773="","",IF(D11773="Delivered",IF(B11773&lt;=INDEX(P_Due,F11773),1,0),0))</f>
        <v/>
      </c>
    </row>
    <row r="11774" customFormat="false" ht="15" hidden="false" customHeight="false" outlineLevel="0" collapsed="false">
      <c r="A11774" s="37"/>
      <c r="B11774" s="38"/>
      <c r="C11774" s="39"/>
      <c r="D11774" s="39"/>
      <c r="E11774" s="39"/>
      <c r="F11774" s="41" t="str">
        <f aca="false">IF(A11774="","",MATCH(A11774,P_ID,1))</f>
        <v/>
      </c>
      <c r="G11774" s="41" t="str">
        <f aca="false">IF(A11774="","",INDEX(P_Svc,F11774))</f>
        <v/>
      </c>
      <c r="H11774" s="41" t="str">
        <f aca="false">IF(A11774="","",INDEX(P_Zone,F11774))</f>
        <v/>
      </c>
      <c r="I11774" s="41" t="str">
        <f aca="false">IF(A11774="","",IF(D11774="Delivered",IF(B11774&lt;=INDEX(P_Due,F11774),1,0),0))</f>
        <v/>
      </c>
    </row>
    <row r="11775" customFormat="false" ht="15" hidden="false" customHeight="false" outlineLevel="0" collapsed="false">
      <c r="A11775" s="37"/>
      <c r="B11775" s="38"/>
      <c r="C11775" s="39"/>
      <c r="D11775" s="39"/>
      <c r="E11775" s="39"/>
      <c r="F11775" s="41" t="str">
        <f aca="false">IF(A11775="","",MATCH(A11775,P_ID,1))</f>
        <v/>
      </c>
      <c r="G11775" s="41" t="str">
        <f aca="false">IF(A11775="","",INDEX(P_Svc,F11775))</f>
        <v/>
      </c>
      <c r="H11775" s="41" t="str">
        <f aca="false">IF(A11775="","",INDEX(P_Zone,F11775))</f>
        <v/>
      </c>
      <c r="I11775" s="41" t="str">
        <f aca="false">IF(A11775="","",IF(D11775="Delivered",IF(B11775&lt;=INDEX(P_Due,F11775),1,0),0))</f>
        <v/>
      </c>
    </row>
    <row r="11776" customFormat="false" ht="15" hidden="false" customHeight="false" outlineLevel="0" collapsed="false">
      <c r="A11776" s="37"/>
      <c r="B11776" s="38"/>
      <c r="C11776" s="39"/>
      <c r="D11776" s="39"/>
      <c r="E11776" s="39"/>
      <c r="F11776" s="41" t="str">
        <f aca="false">IF(A11776="","",MATCH(A11776,P_ID,1))</f>
        <v/>
      </c>
      <c r="G11776" s="41" t="str">
        <f aca="false">IF(A11776="","",INDEX(P_Svc,F11776))</f>
        <v/>
      </c>
      <c r="H11776" s="41" t="str">
        <f aca="false">IF(A11776="","",INDEX(P_Zone,F11776))</f>
        <v/>
      </c>
      <c r="I11776" s="41" t="str">
        <f aca="false">IF(A11776="","",IF(D11776="Delivered",IF(B11776&lt;=INDEX(P_Due,F11776),1,0),0))</f>
        <v/>
      </c>
    </row>
    <row r="11777" customFormat="false" ht="15" hidden="false" customHeight="false" outlineLevel="0" collapsed="false">
      <c r="A11777" s="37"/>
      <c r="B11777" s="38"/>
      <c r="C11777" s="39"/>
      <c r="D11777" s="39"/>
      <c r="E11777" s="39"/>
      <c r="F11777" s="41" t="str">
        <f aca="false">IF(A11777="","",MATCH(A11777,P_ID,1))</f>
        <v/>
      </c>
      <c r="G11777" s="41" t="str">
        <f aca="false">IF(A11777="","",INDEX(P_Svc,F11777))</f>
        <v/>
      </c>
      <c r="H11777" s="41" t="str">
        <f aca="false">IF(A11777="","",INDEX(P_Zone,F11777))</f>
        <v/>
      </c>
      <c r="I11777" s="41" t="str">
        <f aca="false">IF(A11777="","",IF(D11777="Delivered",IF(B11777&lt;=INDEX(P_Due,F11777),1,0),0))</f>
        <v/>
      </c>
    </row>
    <row r="11778" customFormat="false" ht="15" hidden="false" customHeight="false" outlineLevel="0" collapsed="false">
      <c r="A11778" s="37"/>
      <c r="B11778" s="38"/>
      <c r="C11778" s="39"/>
      <c r="D11778" s="39"/>
      <c r="E11778" s="39"/>
      <c r="F11778" s="41" t="str">
        <f aca="false">IF(A11778="","",MATCH(A11778,P_ID,1))</f>
        <v/>
      </c>
      <c r="G11778" s="41" t="str">
        <f aca="false">IF(A11778="","",INDEX(P_Svc,F11778))</f>
        <v/>
      </c>
      <c r="H11778" s="41" t="str">
        <f aca="false">IF(A11778="","",INDEX(P_Zone,F11778))</f>
        <v/>
      </c>
      <c r="I11778" s="41" t="str">
        <f aca="false">IF(A11778="","",IF(D11778="Delivered",IF(B11778&lt;=INDEX(P_Due,F11778),1,0),0))</f>
        <v/>
      </c>
    </row>
    <row r="11779" customFormat="false" ht="15" hidden="false" customHeight="false" outlineLevel="0" collapsed="false">
      <c r="A11779" s="37"/>
      <c r="B11779" s="38"/>
      <c r="C11779" s="39"/>
      <c r="D11779" s="39"/>
      <c r="E11779" s="39"/>
      <c r="F11779" s="41" t="str">
        <f aca="false">IF(A11779="","",MATCH(A11779,P_ID,1))</f>
        <v/>
      </c>
      <c r="G11779" s="41" t="str">
        <f aca="false">IF(A11779="","",INDEX(P_Svc,F11779))</f>
        <v/>
      </c>
      <c r="H11779" s="41" t="str">
        <f aca="false">IF(A11779="","",INDEX(P_Zone,F11779))</f>
        <v/>
      </c>
      <c r="I11779" s="41" t="str">
        <f aca="false">IF(A11779="","",IF(D11779="Delivered",IF(B11779&lt;=INDEX(P_Due,F11779),1,0),0))</f>
        <v/>
      </c>
    </row>
    <row r="11780" customFormat="false" ht="15" hidden="false" customHeight="false" outlineLevel="0" collapsed="false">
      <c r="A11780" s="37"/>
      <c r="B11780" s="38"/>
      <c r="C11780" s="39"/>
      <c r="D11780" s="39"/>
      <c r="E11780" s="39"/>
      <c r="F11780" s="41" t="str">
        <f aca="false">IF(A11780="","",MATCH(A11780,P_ID,1))</f>
        <v/>
      </c>
      <c r="G11780" s="41" t="str">
        <f aca="false">IF(A11780="","",INDEX(P_Svc,F11780))</f>
        <v/>
      </c>
      <c r="H11780" s="41" t="str">
        <f aca="false">IF(A11780="","",INDEX(P_Zone,F11780))</f>
        <v/>
      </c>
      <c r="I11780" s="41" t="str">
        <f aca="false">IF(A11780="","",IF(D11780="Delivered",IF(B11780&lt;=INDEX(P_Due,F11780),1,0),0))</f>
        <v/>
      </c>
    </row>
    <row r="11781" customFormat="false" ht="15" hidden="false" customHeight="false" outlineLevel="0" collapsed="false">
      <c r="A11781" s="37"/>
      <c r="B11781" s="38"/>
      <c r="C11781" s="39"/>
      <c r="D11781" s="39"/>
      <c r="E11781" s="39"/>
      <c r="F11781" s="41" t="str">
        <f aca="false">IF(A11781="","",MATCH(A11781,P_ID,1))</f>
        <v/>
      </c>
      <c r="G11781" s="41" t="str">
        <f aca="false">IF(A11781="","",INDEX(P_Svc,F11781))</f>
        <v/>
      </c>
      <c r="H11781" s="41" t="str">
        <f aca="false">IF(A11781="","",INDEX(P_Zone,F11781))</f>
        <v/>
      </c>
      <c r="I11781" s="41" t="str">
        <f aca="false">IF(A11781="","",IF(D11781="Delivered",IF(B11781&lt;=INDEX(P_Due,F11781),1,0),0))</f>
        <v/>
      </c>
    </row>
    <row r="11782" customFormat="false" ht="15" hidden="false" customHeight="false" outlineLevel="0" collapsed="false">
      <c r="A11782" s="37"/>
      <c r="B11782" s="38"/>
      <c r="C11782" s="39"/>
      <c r="D11782" s="39"/>
      <c r="E11782" s="39"/>
      <c r="F11782" s="41" t="str">
        <f aca="false">IF(A11782="","",MATCH(A11782,P_ID,1))</f>
        <v/>
      </c>
      <c r="G11782" s="41" t="str">
        <f aca="false">IF(A11782="","",INDEX(P_Svc,F11782))</f>
        <v/>
      </c>
      <c r="H11782" s="41" t="str">
        <f aca="false">IF(A11782="","",INDEX(P_Zone,F11782))</f>
        <v/>
      </c>
      <c r="I11782" s="41" t="str">
        <f aca="false">IF(A11782="","",IF(D11782="Delivered",IF(B11782&lt;=INDEX(P_Due,F11782),1,0),0))</f>
        <v/>
      </c>
    </row>
    <row r="11783" customFormat="false" ht="15" hidden="false" customHeight="false" outlineLevel="0" collapsed="false">
      <c r="A11783" s="37"/>
      <c r="B11783" s="38"/>
      <c r="C11783" s="39"/>
      <c r="D11783" s="39"/>
      <c r="E11783" s="39"/>
      <c r="F11783" s="41" t="str">
        <f aca="false">IF(A11783="","",MATCH(A11783,P_ID,1))</f>
        <v/>
      </c>
      <c r="G11783" s="41" t="str">
        <f aca="false">IF(A11783="","",INDEX(P_Svc,F11783))</f>
        <v/>
      </c>
      <c r="H11783" s="41" t="str">
        <f aca="false">IF(A11783="","",INDEX(P_Zone,F11783))</f>
        <v/>
      </c>
      <c r="I11783" s="41" t="str">
        <f aca="false">IF(A11783="","",IF(D11783="Delivered",IF(B11783&lt;=INDEX(P_Due,F11783),1,0),0))</f>
        <v/>
      </c>
    </row>
    <row r="11784" customFormat="false" ht="15" hidden="false" customHeight="false" outlineLevel="0" collapsed="false">
      <c r="A11784" s="37"/>
      <c r="B11784" s="38"/>
      <c r="C11784" s="39"/>
      <c r="D11784" s="39"/>
      <c r="E11784" s="39"/>
      <c r="F11784" s="41" t="str">
        <f aca="false">IF(A11784="","",MATCH(A11784,P_ID,1))</f>
        <v/>
      </c>
      <c r="G11784" s="41" t="str">
        <f aca="false">IF(A11784="","",INDEX(P_Svc,F11784))</f>
        <v/>
      </c>
      <c r="H11784" s="41" t="str">
        <f aca="false">IF(A11784="","",INDEX(P_Zone,F11784))</f>
        <v/>
      </c>
      <c r="I11784" s="41" t="str">
        <f aca="false">IF(A11784="","",IF(D11784="Delivered",IF(B11784&lt;=INDEX(P_Due,F11784),1,0),0))</f>
        <v/>
      </c>
    </row>
    <row r="11785" customFormat="false" ht="15" hidden="false" customHeight="false" outlineLevel="0" collapsed="false">
      <c r="A11785" s="37"/>
      <c r="B11785" s="38"/>
      <c r="C11785" s="39"/>
      <c r="D11785" s="39"/>
      <c r="E11785" s="39"/>
      <c r="F11785" s="41" t="str">
        <f aca="false">IF(A11785="","",MATCH(A11785,P_ID,1))</f>
        <v/>
      </c>
      <c r="G11785" s="41" t="str">
        <f aca="false">IF(A11785="","",INDEX(P_Svc,F11785))</f>
        <v/>
      </c>
      <c r="H11785" s="41" t="str">
        <f aca="false">IF(A11785="","",INDEX(P_Zone,F11785))</f>
        <v/>
      </c>
      <c r="I11785" s="41" t="str">
        <f aca="false">IF(A11785="","",IF(D11785="Delivered",IF(B11785&lt;=INDEX(P_Due,F11785),1,0),0))</f>
        <v/>
      </c>
    </row>
    <row r="11786" customFormat="false" ht="15" hidden="false" customHeight="false" outlineLevel="0" collapsed="false">
      <c r="A11786" s="37"/>
      <c r="B11786" s="38"/>
      <c r="C11786" s="39"/>
      <c r="D11786" s="39"/>
      <c r="E11786" s="39"/>
      <c r="F11786" s="41" t="str">
        <f aca="false">IF(A11786="","",MATCH(A11786,P_ID,1))</f>
        <v/>
      </c>
      <c r="G11786" s="41" t="str">
        <f aca="false">IF(A11786="","",INDEX(P_Svc,F11786))</f>
        <v/>
      </c>
      <c r="H11786" s="41" t="str">
        <f aca="false">IF(A11786="","",INDEX(P_Zone,F11786))</f>
        <v/>
      </c>
      <c r="I11786" s="41" t="str">
        <f aca="false">IF(A11786="","",IF(D11786="Delivered",IF(B11786&lt;=INDEX(P_Due,F11786),1,0),0))</f>
        <v/>
      </c>
    </row>
    <row r="11787" customFormat="false" ht="15" hidden="false" customHeight="false" outlineLevel="0" collapsed="false">
      <c r="A11787" s="37"/>
      <c r="B11787" s="38"/>
      <c r="C11787" s="39"/>
      <c r="D11787" s="39"/>
      <c r="E11787" s="39"/>
      <c r="F11787" s="41" t="str">
        <f aca="false">IF(A11787="","",MATCH(A11787,P_ID,1))</f>
        <v/>
      </c>
      <c r="G11787" s="41" t="str">
        <f aca="false">IF(A11787="","",INDEX(P_Svc,F11787))</f>
        <v/>
      </c>
      <c r="H11787" s="41" t="str">
        <f aca="false">IF(A11787="","",INDEX(P_Zone,F11787))</f>
        <v/>
      </c>
      <c r="I11787" s="41" t="str">
        <f aca="false">IF(A11787="","",IF(D11787="Delivered",IF(B11787&lt;=INDEX(P_Due,F11787),1,0),0))</f>
        <v/>
      </c>
    </row>
    <row r="11788" customFormat="false" ht="15" hidden="false" customHeight="false" outlineLevel="0" collapsed="false">
      <c r="A11788" s="37"/>
      <c r="B11788" s="38"/>
      <c r="C11788" s="39"/>
      <c r="D11788" s="39"/>
      <c r="E11788" s="39"/>
      <c r="F11788" s="41" t="str">
        <f aca="false">IF(A11788="","",MATCH(A11788,P_ID,1))</f>
        <v/>
      </c>
      <c r="G11788" s="41" t="str">
        <f aca="false">IF(A11788="","",INDEX(P_Svc,F11788))</f>
        <v/>
      </c>
      <c r="H11788" s="41" t="str">
        <f aca="false">IF(A11788="","",INDEX(P_Zone,F11788))</f>
        <v/>
      </c>
      <c r="I11788" s="41" t="str">
        <f aca="false">IF(A11788="","",IF(D11788="Delivered",IF(B11788&lt;=INDEX(P_Due,F11788),1,0),0))</f>
        <v/>
      </c>
    </row>
    <row r="11789" customFormat="false" ht="15" hidden="false" customHeight="false" outlineLevel="0" collapsed="false">
      <c r="A11789" s="37"/>
      <c r="B11789" s="38"/>
      <c r="C11789" s="39"/>
      <c r="D11789" s="39"/>
      <c r="E11789" s="39"/>
      <c r="F11789" s="41" t="str">
        <f aca="false">IF(A11789="","",MATCH(A11789,P_ID,1))</f>
        <v/>
      </c>
      <c r="G11789" s="41" t="str">
        <f aca="false">IF(A11789="","",INDEX(P_Svc,F11789))</f>
        <v/>
      </c>
      <c r="H11789" s="41" t="str">
        <f aca="false">IF(A11789="","",INDEX(P_Zone,F11789))</f>
        <v/>
      </c>
      <c r="I11789" s="41" t="str">
        <f aca="false">IF(A11789="","",IF(D11789="Delivered",IF(B11789&lt;=INDEX(P_Due,F11789),1,0),0))</f>
        <v/>
      </c>
    </row>
    <row r="11790" customFormat="false" ht="15" hidden="false" customHeight="false" outlineLevel="0" collapsed="false">
      <c r="A11790" s="37"/>
      <c r="B11790" s="38"/>
      <c r="C11790" s="39"/>
      <c r="D11790" s="39"/>
      <c r="E11790" s="39"/>
      <c r="F11790" s="41" t="str">
        <f aca="false">IF(A11790="","",MATCH(A11790,P_ID,1))</f>
        <v/>
      </c>
      <c r="G11790" s="41" t="str">
        <f aca="false">IF(A11790="","",INDEX(P_Svc,F11790))</f>
        <v/>
      </c>
      <c r="H11790" s="41" t="str">
        <f aca="false">IF(A11790="","",INDEX(P_Zone,F11790))</f>
        <v/>
      </c>
      <c r="I11790" s="41" t="str">
        <f aca="false">IF(A11790="","",IF(D11790="Delivered",IF(B11790&lt;=INDEX(P_Due,F11790),1,0),0))</f>
        <v/>
      </c>
    </row>
    <row r="11791" customFormat="false" ht="15" hidden="false" customHeight="false" outlineLevel="0" collapsed="false">
      <c r="A11791" s="37"/>
      <c r="B11791" s="38"/>
      <c r="C11791" s="39"/>
      <c r="D11791" s="39"/>
      <c r="E11791" s="39"/>
      <c r="F11791" s="41" t="str">
        <f aca="false">IF(A11791="","",MATCH(A11791,P_ID,1))</f>
        <v/>
      </c>
      <c r="G11791" s="41" t="str">
        <f aca="false">IF(A11791="","",INDEX(P_Svc,F11791))</f>
        <v/>
      </c>
      <c r="H11791" s="41" t="str">
        <f aca="false">IF(A11791="","",INDEX(P_Zone,F11791))</f>
        <v/>
      </c>
      <c r="I11791" s="41" t="str">
        <f aca="false">IF(A11791="","",IF(D11791="Delivered",IF(B11791&lt;=INDEX(P_Due,F11791),1,0),0))</f>
        <v/>
      </c>
    </row>
    <row r="11792" customFormat="false" ht="15" hidden="false" customHeight="false" outlineLevel="0" collapsed="false">
      <c r="A11792" s="37"/>
      <c r="B11792" s="38"/>
      <c r="C11792" s="39"/>
      <c r="D11792" s="39"/>
      <c r="E11792" s="39"/>
      <c r="F11792" s="41" t="str">
        <f aca="false">IF(A11792="","",MATCH(A11792,P_ID,1))</f>
        <v/>
      </c>
      <c r="G11792" s="41" t="str">
        <f aca="false">IF(A11792="","",INDEX(P_Svc,F11792))</f>
        <v/>
      </c>
      <c r="H11792" s="41" t="str">
        <f aca="false">IF(A11792="","",INDEX(P_Zone,F11792))</f>
        <v/>
      </c>
      <c r="I11792" s="41" t="str">
        <f aca="false">IF(A11792="","",IF(D11792="Delivered",IF(B11792&lt;=INDEX(P_Due,F11792),1,0),0))</f>
        <v/>
      </c>
    </row>
    <row r="11793" customFormat="false" ht="15" hidden="false" customHeight="false" outlineLevel="0" collapsed="false">
      <c r="A11793" s="37"/>
      <c r="B11793" s="38"/>
      <c r="C11793" s="39"/>
      <c r="D11793" s="39"/>
      <c r="E11793" s="39"/>
      <c r="F11793" s="41" t="str">
        <f aca="false">IF(A11793="","",MATCH(A11793,P_ID,1))</f>
        <v/>
      </c>
      <c r="G11793" s="41" t="str">
        <f aca="false">IF(A11793="","",INDEX(P_Svc,F11793))</f>
        <v/>
      </c>
      <c r="H11793" s="41" t="str">
        <f aca="false">IF(A11793="","",INDEX(P_Zone,F11793))</f>
        <v/>
      </c>
      <c r="I11793" s="41" t="str">
        <f aca="false">IF(A11793="","",IF(D11793="Delivered",IF(B11793&lt;=INDEX(P_Due,F11793),1,0),0))</f>
        <v/>
      </c>
    </row>
    <row r="11794" customFormat="false" ht="15" hidden="false" customHeight="false" outlineLevel="0" collapsed="false">
      <c r="A11794" s="37"/>
      <c r="B11794" s="38"/>
      <c r="C11794" s="39"/>
      <c r="D11794" s="39"/>
      <c r="E11794" s="39"/>
      <c r="F11794" s="41" t="str">
        <f aca="false">IF(A11794="","",MATCH(A11794,P_ID,1))</f>
        <v/>
      </c>
      <c r="G11794" s="41" t="str">
        <f aca="false">IF(A11794="","",INDEX(P_Svc,F11794))</f>
        <v/>
      </c>
      <c r="H11794" s="41" t="str">
        <f aca="false">IF(A11794="","",INDEX(P_Zone,F11794))</f>
        <v/>
      </c>
      <c r="I11794" s="41" t="str">
        <f aca="false">IF(A11794="","",IF(D11794="Delivered",IF(B11794&lt;=INDEX(P_Due,F11794),1,0),0))</f>
        <v/>
      </c>
    </row>
    <row r="11795" customFormat="false" ht="15" hidden="false" customHeight="false" outlineLevel="0" collapsed="false">
      <c r="A11795" s="37"/>
      <c r="B11795" s="38"/>
      <c r="C11795" s="39"/>
      <c r="D11795" s="39"/>
      <c r="E11795" s="39"/>
      <c r="F11795" s="41" t="str">
        <f aca="false">IF(A11795="","",MATCH(A11795,P_ID,1))</f>
        <v/>
      </c>
      <c r="G11795" s="41" t="str">
        <f aca="false">IF(A11795="","",INDEX(P_Svc,F11795))</f>
        <v/>
      </c>
      <c r="H11795" s="41" t="str">
        <f aca="false">IF(A11795="","",INDEX(P_Zone,F11795))</f>
        <v/>
      </c>
      <c r="I11795" s="41" t="str">
        <f aca="false">IF(A11795="","",IF(D11795="Delivered",IF(B11795&lt;=INDEX(P_Due,F11795),1,0),0))</f>
        <v/>
      </c>
    </row>
    <row r="11796" customFormat="false" ht="15" hidden="false" customHeight="false" outlineLevel="0" collapsed="false">
      <c r="A11796" s="37"/>
      <c r="B11796" s="38"/>
      <c r="C11796" s="39"/>
      <c r="D11796" s="39"/>
      <c r="E11796" s="39"/>
      <c r="F11796" s="41" t="str">
        <f aca="false">IF(A11796="","",MATCH(A11796,P_ID,1))</f>
        <v/>
      </c>
      <c r="G11796" s="41" t="str">
        <f aca="false">IF(A11796="","",INDEX(P_Svc,F11796))</f>
        <v/>
      </c>
      <c r="H11796" s="41" t="str">
        <f aca="false">IF(A11796="","",INDEX(P_Zone,F11796))</f>
        <v/>
      </c>
      <c r="I11796" s="41" t="str">
        <f aca="false">IF(A11796="","",IF(D11796="Delivered",IF(B11796&lt;=INDEX(P_Due,F11796),1,0),0))</f>
        <v/>
      </c>
    </row>
    <row r="11797" customFormat="false" ht="15" hidden="false" customHeight="false" outlineLevel="0" collapsed="false">
      <c r="A11797" s="37"/>
      <c r="B11797" s="38"/>
      <c r="C11797" s="39"/>
      <c r="D11797" s="39"/>
      <c r="E11797" s="39"/>
      <c r="F11797" s="41" t="str">
        <f aca="false">IF(A11797="","",MATCH(A11797,P_ID,1))</f>
        <v/>
      </c>
      <c r="G11797" s="41" t="str">
        <f aca="false">IF(A11797="","",INDEX(P_Svc,F11797))</f>
        <v/>
      </c>
      <c r="H11797" s="41" t="str">
        <f aca="false">IF(A11797="","",INDEX(P_Zone,F11797))</f>
        <v/>
      </c>
      <c r="I11797" s="41" t="str">
        <f aca="false">IF(A11797="","",IF(D11797="Delivered",IF(B11797&lt;=INDEX(P_Due,F11797),1,0),0))</f>
        <v/>
      </c>
    </row>
    <row r="11798" customFormat="false" ht="15" hidden="false" customHeight="false" outlineLevel="0" collapsed="false">
      <c r="A11798" s="37"/>
      <c r="B11798" s="38"/>
      <c r="C11798" s="39"/>
      <c r="D11798" s="39"/>
      <c r="E11798" s="39"/>
      <c r="F11798" s="41" t="str">
        <f aca="false">IF(A11798="","",MATCH(A11798,P_ID,1))</f>
        <v/>
      </c>
      <c r="G11798" s="41" t="str">
        <f aca="false">IF(A11798="","",INDEX(P_Svc,F11798))</f>
        <v/>
      </c>
      <c r="H11798" s="41" t="str">
        <f aca="false">IF(A11798="","",INDEX(P_Zone,F11798))</f>
        <v/>
      </c>
      <c r="I11798" s="41" t="str">
        <f aca="false">IF(A11798="","",IF(D11798="Delivered",IF(B11798&lt;=INDEX(P_Due,F11798),1,0),0))</f>
        <v/>
      </c>
    </row>
    <row r="11799" customFormat="false" ht="15" hidden="false" customHeight="false" outlineLevel="0" collapsed="false">
      <c r="A11799" s="37"/>
      <c r="B11799" s="38"/>
      <c r="C11799" s="39"/>
      <c r="D11799" s="39"/>
      <c r="E11799" s="39"/>
      <c r="F11799" s="41" t="str">
        <f aca="false">IF(A11799="","",MATCH(A11799,P_ID,1))</f>
        <v/>
      </c>
      <c r="G11799" s="41" t="str">
        <f aca="false">IF(A11799="","",INDEX(P_Svc,F11799))</f>
        <v/>
      </c>
      <c r="H11799" s="41" t="str">
        <f aca="false">IF(A11799="","",INDEX(P_Zone,F11799))</f>
        <v/>
      </c>
      <c r="I11799" s="41" t="str">
        <f aca="false">IF(A11799="","",IF(D11799="Delivered",IF(B11799&lt;=INDEX(P_Due,F11799),1,0),0))</f>
        <v/>
      </c>
    </row>
    <row r="11800" customFormat="false" ht="15" hidden="false" customHeight="false" outlineLevel="0" collapsed="false">
      <c r="A11800" s="37"/>
      <c r="B11800" s="38"/>
      <c r="C11800" s="39"/>
      <c r="D11800" s="39"/>
      <c r="E11800" s="39"/>
      <c r="F11800" s="41" t="str">
        <f aca="false">IF(A11800="","",MATCH(A11800,P_ID,1))</f>
        <v/>
      </c>
      <c r="G11800" s="41" t="str">
        <f aca="false">IF(A11800="","",INDEX(P_Svc,F11800))</f>
        <v/>
      </c>
      <c r="H11800" s="41" t="str">
        <f aca="false">IF(A11800="","",INDEX(P_Zone,F11800))</f>
        <v/>
      </c>
      <c r="I11800" s="41" t="str">
        <f aca="false">IF(A11800="","",IF(D11800="Delivered",IF(B11800&lt;=INDEX(P_Due,F11800),1,0),0))</f>
        <v/>
      </c>
    </row>
    <row r="11801" customFormat="false" ht="15" hidden="false" customHeight="false" outlineLevel="0" collapsed="false">
      <c r="A11801" s="37"/>
      <c r="B11801" s="38"/>
      <c r="C11801" s="39"/>
      <c r="D11801" s="39"/>
      <c r="E11801" s="39"/>
      <c r="F11801" s="41" t="str">
        <f aca="false">IF(A11801="","",MATCH(A11801,P_ID,1))</f>
        <v/>
      </c>
      <c r="G11801" s="41" t="str">
        <f aca="false">IF(A11801="","",INDEX(P_Svc,F11801))</f>
        <v/>
      </c>
      <c r="H11801" s="41" t="str">
        <f aca="false">IF(A11801="","",INDEX(P_Zone,F11801))</f>
        <v/>
      </c>
      <c r="I11801" s="41" t="str">
        <f aca="false">IF(A11801="","",IF(D11801="Delivered",IF(B11801&lt;=INDEX(P_Due,F11801),1,0),0))</f>
        <v/>
      </c>
    </row>
    <row r="11802" customFormat="false" ht="15" hidden="false" customHeight="false" outlineLevel="0" collapsed="false">
      <c r="A11802" s="37"/>
      <c r="B11802" s="38"/>
      <c r="C11802" s="39"/>
      <c r="D11802" s="39"/>
      <c r="E11802" s="39"/>
      <c r="F11802" s="41" t="str">
        <f aca="false">IF(A11802="","",MATCH(A11802,P_ID,1))</f>
        <v/>
      </c>
      <c r="G11802" s="41" t="str">
        <f aca="false">IF(A11802="","",INDEX(P_Svc,F11802))</f>
        <v/>
      </c>
      <c r="H11802" s="41" t="str">
        <f aca="false">IF(A11802="","",INDEX(P_Zone,F11802))</f>
        <v/>
      </c>
      <c r="I11802" s="41" t="str">
        <f aca="false">IF(A11802="","",IF(D11802="Delivered",IF(B11802&lt;=INDEX(P_Due,F11802),1,0),0))</f>
        <v/>
      </c>
    </row>
    <row r="11803" customFormat="false" ht="15" hidden="false" customHeight="false" outlineLevel="0" collapsed="false">
      <c r="A11803" s="37"/>
      <c r="B11803" s="38"/>
      <c r="C11803" s="39"/>
      <c r="D11803" s="39"/>
      <c r="E11803" s="39"/>
      <c r="F11803" s="41" t="str">
        <f aca="false">IF(A11803="","",MATCH(A11803,P_ID,1))</f>
        <v/>
      </c>
      <c r="G11803" s="41" t="str">
        <f aca="false">IF(A11803="","",INDEX(P_Svc,F11803))</f>
        <v/>
      </c>
      <c r="H11803" s="41" t="str">
        <f aca="false">IF(A11803="","",INDEX(P_Zone,F11803))</f>
        <v/>
      </c>
      <c r="I11803" s="41" t="str">
        <f aca="false">IF(A11803="","",IF(D11803="Delivered",IF(B11803&lt;=INDEX(P_Due,F11803),1,0),0))</f>
        <v/>
      </c>
    </row>
    <row r="11804" customFormat="false" ht="15" hidden="false" customHeight="false" outlineLevel="0" collapsed="false">
      <c r="A11804" s="37"/>
      <c r="B11804" s="38"/>
      <c r="C11804" s="39"/>
      <c r="D11804" s="39"/>
      <c r="E11804" s="39"/>
      <c r="F11804" s="41" t="str">
        <f aca="false">IF(A11804="","",MATCH(A11804,P_ID,1))</f>
        <v/>
      </c>
      <c r="G11804" s="41" t="str">
        <f aca="false">IF(A11804="","",INDEX(P_Svc,F11804))</f>
        <v/>
      </c>
      <c r="H11804" s="41" t="str">
        <f aca="false">IF(A11804="","",INDEX(P_Zone,F11804))</f>
        <v/>
      </c>
      <c r="I11804" s="41" t="str">
        <f aca="false">IF(A11804="","",IF(D11804="Delivered",IF(B11804&lt;=INDEX(P_Due,F11804),1,0),0))</f>
        <v/>
      </c>
    </row>
    <row r="11805" customFormat="false" ht="15" hidden="false" customHeight="false" outlineLevel="0" collapsed="false">
      <c r="A11805" s="37"/>
      <c r="B11805" s="38"/>
      <c r="C11805" s="39"/>
      <c r="D11805" s="39"/>
      <c r="E11805" s="39"/>
      <c r="F11805" s="41" t="str">
        <f aca="false">IF(A11805="","",MATCH(A11805,P_ID,1))</f>
        <v/>
      </c>
      <c r="G11805" s="41" t="str">
        <f aca="false">IF(A11805="","",INDEX(P_Svc,F11805))</f>
        <v/>
      </c>
      <c r="H11805" s="41" t="str">
        <f aca="false">IF(A11805="","",INDEX(P_Zone,F11805))</f>
        <v/>
      </c>
      <c r="I11805" s="41" t="str">
        <f aca="false">IF(A11805="","",IF(D11805="Delivered",IF(B11805&lt;=INDEX(P_Due,F11805),1,0),0))</f>
        <v/>
      </c>
    </row>
    <row r="11806" customFormat="false" ht="15" hidden="false" customHeight="false" outlineLevel="0" collapsed="false">
      <c r="A11806" s="37"/>
      <c r="B11806" s="38"/>
      <c r="C11806" s="39"/>
      <c r="D11806" s="39"/>
      <c r="E11806" s="39"/>
      <c r="F11806" s="41" t="str">
        <f aca="false">IF(A11806="","",MATCH(A11806,P_ID,1))</f>
        <v/>
      </c>
      <c r="G11806" s="41" t="str">
        <f aca="false">IF(A11806="","",INDEX(P_Svc,F11806))</f>
        <v/>
      </c>
      <c r="H11806" s="41" t="str">
        <f aca="false">IF(A11806="","",INDEX(P_Zone,F11806))</f>
        <v/>
      </c>
      <c r="I11806" s="41" t="str">
        <f aca="false">IF(A11806="","",IF(D11806="Delivered",IF(B11806&lt;=INDEX(P_Due,F11806),1,0),0))</f>
        <v/>
      </c>
    </row>
    <row r="11807" customFormat="false" ht="15" hidden="false" customHeight="false" outlineLevel="0" collapsed="false">
      <c r="A11807" s="37"/>
      <c r="B11807" s="38"/>
      <c r="C11807" s="39"/>
      <c r="D11807" s="39"/>
      <c r="E11807" s="39"/>
      <c r="F11807" s="41" t="str">
        <f aca="false">IF(A11807="","",MATCH(A11807,P_ID,1))</f>
        <v/>
      </c>
      <c r="G11807" s="41" t="str">
        <f aca="false">IF(A11807="","",INDEX(P_Svc,F11807))</f>
        <v/>
      </c>
      <c r="H11807" s="41" t="str">
        <f aca="false">IF(A11807="","",INDEX(P_Zone,F11807))</f>
        <v/>
      </c>
      <c r="I11807" s="41" t="str">
        <f aca="false">IF(A11807="","",IF(D11807="Delivered",IF(B11807&lt;=INDEX(P_Due,F11807),1,0),0))</f>
        <v/>
      </c>
    </row>
    <row r="11808" customFormat="false" ht="15" hidden="false" customHeight="false" outlineLevel="0" collapsed="false">
      <c r="A11808" s="37"/>
      <c r="B11808" s="38"/>
      <c r="C11808" s="39"/>
      <c r="D11808" s="39"/>
      <c r="E11808" s="39"/>
      <c r="F11808" s="41" t="str">
        <f aca="false">IF(A11808="","",MATCH(A11808,P_ID,1))</f>
        <v/>
      </c>
      <c r="G11808" s="41" t="str">
        <f aca="false">IF(A11808="","",INDEX(P_Svc,F11808))</f>
        <v/>
      </c>
      <c r="H11808" s="41" t="str">
        <f aca="false">IF(A11808="","",INDEX(P_Zone,F11808))</f>
        <v/>
      </c>
      <c r="I11808" s="41" t="str">
        <f aca="false">IF(A11808="","",IF(D11808="Delivered",IF(B11808&lt;=INDEX(P_Due,F11808),1,0),0))</f>
        <v/>
      </c>
    </row>
    <row r="11809" customFormat="false" ht="15" hidden="false" customHeight="false" outlineLevel="0" collapsed="false">
      <c r="A11809" s="37"/>
      <c r="B11809" s="38"/>
      <c r="C11809" s="39"/>
      <c r="D11809" s="39"/>
      <c r="E11809" s="39"/>
      <c r="F11809" s="41" t="str">
        <f aca="false">IF(A11809="","",MATCH(A11809,P_ID,1))</f>
        <v/>
      </c>
      <c r="G11809" s="41" t="str">
        <f aca="false">IF(A11809="","",INDEX(P_Svc,F11809))</f>
        <v/>
      </c>
      <c r="H11809" s="41" t="str">
        <f aca="false">IF(A11809="","",INDEX(P_Zone,F11809))</f>
        <v/>
      </c>
      <c r="I11809" s="41" t="str">
        <f aca="false">IF(A11809="","",IF(D11809="Delivered",IF(B11809&lt;=INDEX(P_Due,F11809),1,0),0))</f>
        <v/>
      </c>
    </row>
    <row r="11810" customFormat="false" ht="15" hidden="false" customHeight="false" outlineLevel="0" collapsed="false">
      <c r="A11810" s="37"/>
      <c r="B11810" s="38"/>
      <c r="C11810" s="39"/>
      <c r="D11810" s="39"/>
      <c r="E11810" s="39"/>
      <c r="F11810" s="41" t="str">
        <f aca="false">IF(A11810="","",MATCH(A11810,P_ID,1))</f>
        <v/>
      </c>
      <c r="G11810" s="41" t="str">
        <f aca="false">IF(A11810="","",INDEX(P_Svc,F11810))</f>
        <v/>
      </c>
      <c r="H11810" s="41" t="str">
        <f aca="false">IF(A11810="","",INDEX(P_Zone,F11810))</f>
        <v/>
      </c>
      <c r="I11810" s="41" t="str">
        <f aca="false">IF(A11810="","",IF(D11810="Delivered",IF(B11810&lt;=INDEX(P_Due,F11810),1,0),0))</f>
        <v/>
      </c>
    </row>
    <row r="11811" customFormat="false" ht="15" hidden="false" customHeight="false" outlineLevel="0" collapsed="false">
      <c r="A11811" s="37"/>
      <c r="B11811" s="38"/>
      <c r="C11811" s="39"/>
      <c r="D11811" s="39"/>
      <c r="E11811" s="39"/>
      <c r="F11811" s="41" t="str">
        <f aca="false">IF(A11811="","",MATCH(A11811,P_ID,1))</f>
        <v/>
      </c>
      <c r="G11811" s="41" t="str">
        <f aca="false">IF(A11811="","",INDEX(P_Svc,F11811))</f>
        <v/>
      </c>
      <c r="H11811" s="41" t="str">
        <f aca="false">IF(A11811="","",INDEX(P_Zone,F11811))</f>
        <v/>
      </c>
      <c r="I11811" s="41" t="str">
        <f aca="false">IF(A11811="","",IF(D11811="Delivered",IF(B11811&lt;=INDEX(P_Due,F11811),1,0),0))</f>
        <v/>
      </c>
    </row>
    <row r="11812" customFormat="false" ht="15" hidden="false" customHeight="false" outlineLevel="0" collapsed="false">
      <c r="A11812" s="37"/>
      <c r="B11812" s="38"/>
      <c r="C11812" s="39"/>
      <c r="D11812" s="39"/>
      <c r="E11812" s="39"/>
      <c r="F11812" s="41" t="str">
        <f aca="false">IF(A11812="","",MATCH(A11812,P_ID,1))</f>
        <v/>
      </c>
      <c r="G11812" s="41" t="str">
        <f aca="false">IF(A11812="","",INDEX(P_Svc,F11812))</f>
        <v/>
      </c>
      <c r="H11812" s="41" t="str">
        <f aca="false">IF(A11812="","",INDEX(P_Zone,F11812))</f>
        <v/>
      </c>
      <c r="I11812" s="41" t="str">
        <f aca="false">IF(A11812="","",IF(D11812="Delivered",IF(B11812&lt;=INDEX(P_Due,F11812),1,0),0))</f>
        <v/>
      </c>
    </row>
    <row r="11813" customFormat="false" ht="15" hidden="false" customHeight="false" outlineLevel="0" collapsed="false">
      <c r="A11813" s="37"/>
      <c r="B11813" s="38"/>
      <c r="C11813" s="39"/>
      <c r="D11813" s="39"/>
      <c r="E11813" s="39"/>
      <c r="F11813" s="41" t="str">
        <f aca="false">IF(A11813="","",MATCH(A11813,P_ID,1))</f>
        <v/>
      </c>
      <c r="G11813" s="41" t="str">
        <f aca="false">IF(A11813="","",INDEX(P_Svc,F11813))</f>
        <v/>
      </c>
      <c r="H11813" s="41" t="str">
        <f aca="false">IF(A11813="","",INDEX(P_Zone,F11813))</f>
        <v/>
      </c>
      <c r="I11813" s="41" t="str">
        <f aca="false">IF(A11813="","",IF(D11813="Delivered",IF(B11813&lt;=INDEX(P_Due,F11813),1,0),0))</f>
        <v/>
      </c>
    </row>
    <row r="11814" customFormat="false" ht="15" hidden="false" customHeight="false" outlineLevel="0" collapsed="false">
      <c r="A11814" s="37"/>
      <c r="B11814" s="38"/>
      <c r="C11814" s="39"/>
      <c r="D11814" s="39"/>
      <c r="E11814" s="39"/>
      <c r="F11814" s="41" t="str">
        <f aca="false">IF(A11814="","",MATCH(A11814,P_ID,1))</f>
        <v/>
      </c>
      <c r="G11814" s="41" t="str">
        <f aca="false">IF(A11814="","",INDEX(P_Svc,F11814))</f>
        <v/>
      </c>
      <c r="H11814" s="41" t="str">
        <f aca="false">IF(A11814="","",INDEX(P_Zone,F11814))</f>
        <v/>
      </c>
      <c r="I11814" s="41" t="str">
        <f aca="false">IF(A11814="","",IF(D11814="Delivered",IF(B11814&lt;=INDEX(P_Due,F11814),1,0),0))</f>
        <v/>
      </c>
    </row>
    <row r="11815" customFormat="false" ht="15" hidden="false" customHeight="false" outlineLevel="0" collapsed="false">
      <c r="A11815" s="37"/>
      <c r="B11815" s="38"/>
      <c r="C11815" s="39"/>
      <c r="D11815" s="39"/>
      <c r="E11815" s="39"/>
      <c r="F11815" s="41" t="str">
        <f aca="false">IF(A11815="","",MATCH(A11815,P_ID,1))</f>
        <v/>
      </c>
      <c r="G11815" s="41" t="str">
        <f aca="false">IF(A11815="","",INDEX(P_Svc,F11815))</f>
        <v/>
      </c>
      <c r="H11815" s="41" t="str">
        <f aca="false">IF(A11815="","",INDEX(P_Zone,F11815))</f>
        <v/>
      </c>
      <c r="I11815" s="41" t="str">
        <f aca="false">IF(A11815="","",IF(D11815="Delivered",IF(B11815&lt;=INDEX(P_Due,F11815),1,0),0))</f>
        <v/>
      </c>
    </row>
    <row r="11816" customFormat="false" ht="15" hidden="false" customHeight="false" outlineLevel="0" collapsed="false">
      <c r="A11816" s="37"/>
      <c r="B11816" s="38"/>
      <c r="C11816" s="39"/>
      <c r="D11816" s="39"/>
      <c r="E11816" s="39"/>
      <c r="F11816" s="41" t="str">
        <f aca="false">IF(A11816="","",MATCH(A11816,P_ID,1))</f>
        <v/>
      </c>
      <c r="G11816" s="41" t="str">
        <f aca="false">IF(A11816="","",INDEX(P_Svc,F11816))</f>
        <v/>
      </c>
      <c r="H11816" s="41" t="str">
        <f aca="false">IF(A11816="","",INDEX(P_Zone,F11816))</f>
        <v/>
      </c>
      <c r="I11816" s="41" t="str">
        <f aca="false">IF(A11816="","",IF(D11816="Delivered",IF(B11816&lt;=INDEX(P_Due,F11816),1,0),0))</f>
        <v/>
      </c>
    </row>
    <row r="11817" customFormat="false" ht="15" hidden="false" customHeight="false" outlineLevel="0" collapsed="false">
      <c r="A11817" s="37"/>
      <c r="B11817" s="38"/>
      <c r="C11817" s="39"/>
      <c r="D11817" s="39"/>
      <c r="E11817" s="39"/>
      <c r="F11817" s="41" t="str">
        <f aca="false">IF(A11817="","",MATCH(A11817,P_ID,1))</f>
        <v/>
      </c>
      <c r="G11817" s="41" t="str">
        <f aca="false">IF(A11817="","",INDEX(P_Svc,F11817))</f>
        <v/>
      </c>
      <c r="H11817" s="41" t="str">
        <f aca="false">IF(A11817="","",INDEX(P_Zone,F11817))</f>
        <v/>
      </c>
      <c r="I11817" s="41" t="str">
        <f aca="false">IF(A11817="","",IF(D11817="Delivered",IF(B11817&lt;=INDEX(P_Due,F11817),1,0),0))</f>
        <v/>
      </c>
    </row>
    <row r="11818" customFormat="false" ht="15" hidden="false" customHeight="false" outlineLevel="0" collapsed="false">
      <c r="A11818" s="37"/>
      <c r="B11818" s="38"/>
      <c r="C11818" s="39"/>
      <c r="D11818" s="39"/>
      <c r="E11818" s="39"/>
      <c r="F11818" s="41" t="str">
        <f aca="false">IF(A11818="","",MATCH(A11818,P_ID,1))</f>
        <v/>
      </c>
      <c r="G11818" s="41" t="str">
        <f aca="false">IF(A11818="","",INDEX(P_Svc,F11818))</f>
        <v/>
      </c>
      <c r="H11818" s="41" t="str">
        <f aca="false">IF(A11818="","",INDEX(P_Zone,F11818))</f>
        <v/>
      </c>
      <c r="I11818" s="41" t="str">
        <f aca="false">IF(A11818="","",IF(D11818="Delivered",IF(B11818&lt;=INDEX(P_Due,F11818),1,0),0))</f>
        <v/>
      </c>
    </row>
    <row r="11819" customFormat="false" ht="15" hidden="false" customHeight="false" outlineLevel="0" collapsed="false">
      <c r="A11819" s="37"/>
      <c r="B11819" s="38"/>
      <c r="C11819" s="39"/>
      <c r="D11819" s="39"/>
      <c r="E11819" s="39"/>
      <c r="F11819" s="41" t="str">
        <f aca="false">IF(A11819="","",MATCH(A11819,P_ID,1))</f>
        <v/>
      </c>
      <c r="G11819" s="41" t="str">
        <f aca="false">IF(A11819="","",INDEX(P_Svc,F11819))</f>
        <v/>
      </c>
      <c r="H11819" s="41" t="str">
        <f aca="false">IF(A11819="","",INDEX(P_Zone,F11819))</f>
        <v/>
      </c>
      <c r="I11819" s="41" t="str">
        <f aca="false">IF(A11819="","",IF(D11819="Delivered",IF(B11819&lt;=INDEX(P_Due,F11819),1,0),0))</f>
        <v/>
      </c>
    </row>
    <row r="11820" customFormat="false" ht="15" hidden="false" customHeight="false" outlineLevel="0" collapsed="false">
      <c r="A11820" s="37"/>
      <c r="B11820" s="38"/>
      <c r="C11820" s="39"/>
      <c r="D11820" s="39"/>
      <c r="E11820" s="39"/>
      <c r="F11820" s="41" t="str">
        <f aca="false">IF(A11820="","",MATCH(A11820,P_ID,1))</f>
        <v/>
      </c>
      <c r="G11820" s="41" t="str">
        <f aca="false">IF(A11820="","",INDEX(P_Svc,F11820))</f>
        <v/>
      </c>
      <c r="H11820" s="41" t="str">
        <f aca="false">IF(A11820="","",INDEX(P_Zone,F11820))</f>
        <v/>
      </c>
      <c r="I11820" s="41" t="str">
        <f aca="false">IF(A11820="","",IF(D11820="Delivered",IF(B11820&lt;=INDEX(P_Due,F11820),1,0),0))</f>
        <v/>
      </c>
    </row>
    <row r="11821" customFormat="false" ht="15" hidden="false" customHeight="false" outlineLevel="0" collapsed="false">
      <c r="A11821" s="37"/>
      <c r="B11821" s="38"/>
      <c r="C11821" s="39"/>
      <c r="D11821" s="39"/>
      <c r="E11821" s="39"/>
      <c r="F11821" s="41" t="str">
        <f aca="false">IF(A11821="","",MATCH(A11821,P_ID,1))</f>
        <v/>
      </c>
      <c r="G11821" s="41" t="str">
        <f aca="false">IF(A11821="","",INDEX(P_Svc,F11821))</f>
        <v/>
      </c>
      <c r="H11821" s="41" t="str">
        <f aca="false">IF(A11821="","",INDEX(P_Zone,F11821))</f>
        <v/>
      </c>
      <c r="I11821" s="41" t="str">
        <f aca="false">IF(A11821="","",IF(D11821="Delivered",IF(B11821&lt;=INDEX(P_Due,F11821),1,0),0))</f>
        <v/>
      </c>
    </row>
    <row r="11822" customFormat="false" ht="15" hidden="false" customHeight="false" outlineLevel="0" collapsed="false">
      <c r="A11822" s="37"/>
      <c r="B11822" s="38"/>
      <c r="C11822" s="39"/>
      <c r="D11822" s="39"/>
      <c r="E11822" s="39"/>
      <c r="F11822" s="41" t="str">
        <f aca="false">IF(A11822="","",MATCH(A11822,P_ID,1))</f>
        <v/>
      </c>
      <c r="G11822" s="41" t="str">
        <f aca="false">IF(A11822="","",INDEX(P_Svc,F11822))</f>
        <v/>
      </c>
      <c r="H11822" s="41" t="str">
        <f aca="false">IF(A11822="","",INDEX(P_Zone,F11822))</f>
        <v/>
      </c>
      <c r="I11822" s="41" t="str">
        <f aca="false">IF(A11822="","",IF(D11822="Delivered",IF(B11822&lt;=INDEX(P_Due,F11822),1,0),0))</f>
        <v/>
      </c>
    </row>
    <row r="11823" customFormat="false" ht="15" hidden="false" customHeight="false" outlineLevel="0" collapsed="false">
      <c r="A11823" s="37"/>
      <c r="B11823" s="38"/>
      <c r="C11823" s="39"/>
      <c r="D11823" s="39"/>
      <c r="E11823" s="39"/>
      <c r="F11823" s="41" t="str">
        <f aca="false">IF(A11823="","",MATCH(A11823,P_ID,1))</f>
        <v/>
      </c>
      <c r="G11823" s="41" t="str">
        <f aca="false">IF(A11823="","",INDEX(P_Svc,F11823))</f>
        <v/>
      </c>
      <c r="H11823" s="41" t="str">
        <f aca="false">IF(A11823="","",INDEX(P_Zone,F11823))</f>
        <v/>
      </c>
      <c r="I11823" s="41" t="str">
        <f aca="false">IF(A11823="","",IF(D11823="Delivered",IF(B11823&lt;=INDEX(P_Due,F11823),1,0),0))</f>
        <v/>
      </c>
    </row>
    <row r="11824" customFormat="false" ht="15" hidden="false" customHeight="false" outlineLevel="0" collapsed="false">
      <c r="A11824" s="37"/>
      <c r="B11824" s="38"/>
      <c r="C11824" s="39"/>
      <c r="D11824" s="39"/>
      <c r="E11824" s="39"/>
      <c r="F11824" s="41" t="str">
        <f aca="false">IF(A11824="","",MATCH(A11824,P_ID,1))</f>
        <v/>
      </c>
      <c r="G11824" s="41" t="str">
        <f aca="false">IF(A11824="","",INDEX(P_Svc,F11824))</f>
        <v/>
      </c>
      <c r="H11824" s="41" t="str">
        <f aca="false">IF(A11824="","",INDEX(P_Zone,F11824))</f>
        <v/>
      </c>
      <c r="I11824" s="41" t="str">
        <f aca="false">IF(A11824="","",IF(D11824="Delivered",IF(B11824&lt;=INDEX(P_Due,F11824),1,0),0))</f>
        <v/>
      </c>
    </row>
    <row r="11825" customFormat="false" ht="15" hidden="false" customHeight="false" outlineLevel="0" collapsed="false">
      <c r="A11825" s="37"/>
      <c r="B11825" s="38"/>
      <c r="C11825" s="39"/>
      <c r="D11825" s="39"/>
      <c r="E11825" s="39"/>
      <c r="F11825" s="41" t="str">
        <f aca="false">IF(A11825="","",MATCH(A11825,P_ID,1))</f>
        <v/>
      </c>
      <c r="G11825" s="41" t="str">
        <f aca="false">IF(A11825="","",INDEX(P_Svc,F11825))</f>
        <v/>
      </c>
      <c r="H11825" s="41" t="str">
        <f aca="false">IF(A11825="","",INDEX(P_Zone,F11825))</f>
        <v/>
      </c>
      <c r="I11825" s="41" t="str">
        <f aca="false">IF(A11825="","",IF(D11825="Delivered",IF(B11825&lt;=INDEX(P_Due,F11825),1,0),0))</f>
        <v/>
      </c>
    </row>
    <row r="11826" customFormat="false" ht="15" hidden="false" customHeight="false" outlineLevel="0" collapsed="false">
      <c r="A11826" s="37"/>
      <c r="B11826" s="38"/>
      <c r="C11826" s="39"/>
      <c r="D11826" s="39"/>
      <c r="E11826" s="39"/>
      <c r="F11826" s="41" t="str">
        <f aca="false">IF(A11826="","",MATCH(A11826,P_ID,1))</f>
        <v/>
      </c>
      <c r="G11826" s="41" t="str">
        <f aca="false">IF(A11826="","",INDEX(P_Svc,F11826))</f>
        <v/>
      </c>
      <c r="H11826" s="41" t="str">
        <f aca="false">IF(A11826="","",INDEX(P_Zone,F11826))</f>
        <v/>
      </c>
      <c r="I11826" s="41" t="str">
        <f aca="false">IF(A11826="","",IF(D11826="Delivered",IF(B11826&lt;=INDEX(P_Due,F11826),1,0),0))</f>
        <v/>
      </c>
    </row>
    <row r="11827" customFormat="false" ht="15" hidden="false" customHeight="false" outlineLevel="0" collapsed="false">
      <c r="A11827" s="37"/>
      <c r="B11827" s="38"/>
      <c r="C11827" s="39"/>
      <c r="D11827" s="39"/>
      <c r="E11827" s="39"/>
      <c r="F11827" s="41" t="str">
        <f aca="false">IF(A11827="","",MATCH(A11827,P_ID,1))</f>
        <v/>
      </c>
      <c r="G11827" s="41" t="str">
        <f aca="false">IF(A11827="","",INDEX(P_Svc,F11827))</f>
        <v/>
      </c>
      <c r="H11827" s="41" t="str">
        <f aca="false">IF(A11827="","",INDEX(P_Zone,F11827))</f>
        <v/>
      </c>
      <c r="I11827" s="41" t="str">
        <f aca="false">IF(A11827="","",IF(D11827="Delivered",IF(B11827&lt;=INDEX(P_Due,F11827),1,0),0))</f>
        <v/>
      </c>
    </row>
    <row r="11828" customFormat="false" ht="15" hidden="false" customHeight="false" outlineLevel="0" collapsed="false">
      <c r="A11828" s="37"/>
      <c r="B11828" s="38"/>
      <c r="C11828" s="39"/>
      <c r="D11828" s="39"/>
      <c r="E11828" s="39"/>
      <c r="F11828" s="41" t="str">
        <f aca="false">IF(A11828="","",MATCH(A11828,P_ID,1))</f>
        <v/>
      </c>
      <c r="G11828" s="41" t="str">
        <f aca="false">IF(A11828="","",INDEX(P_Svc,F11828))</f>
        <v/>
      </c>
      <c r="H11828" s="41" t="str">
        <f aca="false">IF(A11828="","",INDEX(P_Zone,F11828))</f>
        <v/>
      </c>
      <c r="I11828" s="41" t="str">
        <f aca="false">IF(A11828="","",IF(D11828="Delivered",IF(B11828&lt;=INDEX(P_Due,F11828),1,0),0))</f>
        <v/>
      </c>
    </row>
    <row r="11829" customFormat="false" ht="15" hidden="false" customHeight="false" outlineLevel="0" collapsed="false">
      <c r="A11829" s="37"/>
      <c r="B11829" s="38"/>
      <c r="C11829" s="39"/>
      <c r="D11829" s="39"/>
      <c r="E11829" s="39"/>
      <c r="F11829" s="41" t="str">
        <f aca="false">IF(A11829="","",MATCH(A11829,P_ID,1))</f>
        <v/>
      </c>
      <c r="G11829" s="41" t="str">
        <f aca="false">IF(A11829="","",INDEX(P_Svc,F11829))</f>
        <v/>
      </c>
      <c r="H11829" s="41" t="str">
        <f aca="false">IF(A11829="","",INDEX(P_Zone,F11829))</f>
        <v/>
      </c>
      <c r="I11829" s="41" t="str">
        <f aca="false">IF(A11829="","",IF(D11829="Delivered",IF(B11829&lt;=INDEX(P_Due,F11829),1,0),0))</f>
        <v/>
      </c>
    </row>
    <row r="11830" customFormat="false" ht="15" hidden="false" customHeight="false" outlineLevel="0" collapsed="false">
      <c r="A11830" s="37"/>
      <c r="B11830" s="38"/>
      <c r="C11830" s="39"/>
      <c r="D11830" s="39"/>
      <c r="E11830" s="39"/>
      <c r="F11830" s="41" t="str">
        <f aca="false">IF(A11830="","",MATCH(A11830,P_ID,1))</f>
        <v/>
      </c>
      <c r="G11830" s="41" t="str">
        <f aca="false">IF(A11830="","",INDEX(P_Svc,F11830))</f>
        <v/>
      </c>
      <c r="H11830" s="41" t="str">
        <f aca="false">IF(A11830="","",INDEX(P_Zone,F11830))</f>
        <v/>
      </c>
      <c r="I11830" s="41" t="str">
        <f aca="false">IF(A11830="","",IF(D11830="Delivered",IF(B11830&lt;=INDEX(P_Due,F11830),1,0),0))</f>
        <v/>
      </c>
    </row>
    <row r="11831" customFormat="false" ht="15" hidden="false" customHeight="false" outlineLevel="0" collapsed="false">
      <c r="A11831" s="37"/>
      <c r="B11831" s="38"/>
      <c r="C11831" s="39"/>
      <c r="D11831" s="39"/>
      <c r="E11831" s="39"/>
      <c r="F11831" s="41" t="str">
        <f aca="false">IF(A11831="","",MATCH(A11831,P_ID,1))</f>
        <v/>
      </c>
      <c r="G11831" s="41" t="str">
        <f aca="false">IF(A11831="","",INDEX(P_Svc,F11831))</f>
        <v/>
      </c>
      <c r="H11831" s="41" t="str">
        <f aca="false">IF(A11831="","",INDEX(P_Zone,F11831))</f>
        <v/>
      </c>
      <c r="I11831" s="41" t="str">
        <f aca="false">IF(A11831="","",IF(D11831="Delivered",IF(B11831&lt;=INDEX(P_Due,F11831),1,0),0))</f>
        <v/>
      </c>
    </row>
    <row r="11832" customFormat="false" ht="15" hidden="false" customHeight="false" outlineLevel="0" collapsed="false">
      <c r="A11832" s="37"/>
      <c r="B11832" s="38"/>
      <c r="C11832" s="39"/>
      <c r="D11832" s="39"/>
      <c r="E11832" s="39"/>
      <c r="F11832" s="41" t="str">
        <f aca="false">IF(A11832="","",MATCH(A11832,P_ID,1))</f>
        <v/>
      </c>
      <c r="G11832" s="41" t="str">
        <f aca="false">IF(A11832="","",INDEX(P_Svc,F11832))</f>
        <v/>
      </c>
      <c r="H11832" s="41" t="str">
        <f aca="false">IF(A11832="","",INDEX(P_Zone,F11832))</f>
        <v/>
      </c>
      <c r="I11832" s="41" t="str">
        <f aca="false">IF(A11832="","",IF(D11832="Delivered",IF(B11832&lt;=INDEX(P_Due,F11832),1,0),0))</f>
        <v/>
      </c>
    </row>
    <row r="11833" customFormat="false" ht="15" hidden="false" customHeight="false" outlineLevel="0" collapsed="false">
      <c r="A11833" s="37"/>
      <c r="B11833" s="38"/>
      <c r="C11833" s="39"/>
      <c r="D11833" s="39"/>
      <c r="E11833" s="39"/>
      <c r="F11833" s="41" t="str">
        <f aca="false">IF(A11833="","",MATCH(A11833,P_ID,1))</f>
        <v/>
      </c>
      <c r="G11833" s="41" t="str">
        <f aca="false">IF(A11833="","",INDEX(P_Svc,F11833))</f>
        <v/>
      </c>
      <c r="H11833" s="41" t="str">
        <f aca="false">IF(A11833="","",INDEX(P_Zone,F11833))</f>
        <v/>
      </c>
      <c r="I11833" s="41" t="str">
        <f aca="false">IF(A11833="","",IF(D11833="Delivered",IF(B11833&lt;=INDEX(P_Due,F11833),1,0),0))</f>
        <v/>
      </c>
    </row>
    <row r="11834" customFormat="false" ht="15" hidden="false" customHeight="false" outlineLevel="0" collapsed="false">
      <c r="A11834" s="37"/>
      <c r="B11834" s="38"/>
      <c r="C11834" s="39"/>
      <c r="D11834" s="39"/>
      <c r="E11834" s="39"/>
      <c r="F11834" s="41" t="str">
        <f aca="false">IF(A11834="","",MATCH(A11834,P_ID,1))</f>
        <v/>
      </c>
      <c r="G11834" s="41" t="str">
        <f aca="false">IF(A11834="","",INDEX(P_Svc,F11834))</f>
        <v/>
      </c>
      <c r="H11834" s="41" t="str">
        <f aca="false">IF(A11834="","",INDEX(P_Zone,F11834))</f>
        <v/>
      </c>
      <c r="I11834" s="41" t="str">
        <f aca="false">IF(A11834="","",IF(D11834="Delivered",IF(B11834&lt;=INDEX(P_Due,F11834),1,0),0))</f>
        <v/>
      </c>
    </row>
    <row r="11835" customFormat="false" ht="15" hidden="false" customHeight="false" outlineLevel="0" collapsed="false">
      <c r="A11835" s="37"/>
      <c r="B11835" s="38"/>
      <c r="C11835" s="39"/>
      <c r="D11835" s="39"/>
      <c r="E11835" s="39"/>
      <c r="F11835" s="41" t="str">
        <f aca="false">IF(A11835="","",MATCH(A11835,P_ID,1))</f>
        <v/>
      </c>
      <c r="G11835" s="41" t="str">
        <f aca="false">IF(A11835="","",INDEX(P_Svc,F11835))</f>
        <v/>
      </c>
      <c r="H11835" s="41" t="str">
        <f aca="false">IF(A11835="","",INDEX(P_Zone,F11835))</f>
        <v/>
      </c>
      <c r="I11835" s="41" t="str">
        <f aca="false">IF(A11835="","",IF(D11835="Delivered",IF(B11835&lt;=INDEX(P_Due,F11835),1,0),0))</f>
        <v/>
      </c>
    </row>
    <row r="11836" customFormat="false" ht="15" hidden="false" customHeight="false" outlineLevel="0" collapsed="false">
      <c r="A11836" s="37"/>
      <c r="B11836" s="38"/>
      <c r="C11836" s="39"/>
      <c r="D11836" s="39"/>
      <c r="E11836" s="39"/>
      <c r="F11836" s="41" t="str">
        <f aca="false">IF(A11836="","",MATCH(A11836,P_ID,1))</f>
        <v/>
      </c>
      <c r="G11836" s="41" t="str">
        <f aca="false">IF(A11836="","",INDEX(P_Svc,F11836))</f>
        <v/>
      </c>
      <c r="H11836" s="41" t="str">
        <f aca="false">IF(A11836="","",INDEX(P_Zone,F11836))</f>
        <v/>
      </c>
      <c r="I11836" s="41" t="str">
        <f aca="false">IF(A11836="","",IF(D11836="Delivered",IF(B11836&lt;=INDEX(P_Due,F11836),1,0),0))</f>
        <v/>
      </c>
    </row>
    <row r="11837" customFormat="false" ht="15" hidden="false" customHeight="false" outlineLevel="0" collapsed="false">
      <c r="A11837" s="37"/>
      <c r="B11837" s="38"/>
      <c r="C11837" s="39"/>
      <c r="D11837" s="39"/>
      <c r="E11837" s="39"/>
      <c r="F11837" s="41" t="str">
        <f aca="false">IF(A11837="","",MATCH(A11837,P_ID,1))</f>
        <v/>
      </c>
      <c r="G11837" s="41" t="str">
        <f aca="false">IF(A11837="","",INDEX(P_Svc,F11837))</f>
        <v/>
      </c>
      <c r="H11837" s="41" t="str">
        <f aca="false">IF(A11837="","",INDEX(P_Zone,F11837))</f>
        <v/>
      </c>
      <c r="I11837" s="41" t="str">
        <f aca="false">IF(A11837="","",IF(D11837="Delivered",IF(B11837&lt;=INDEX(P_Due,F11837),1,0),0))</f>
        <v/>
      </c>
    </row>
    <row r="11838" customFormat="false" ht="15" hidden="false" customHeight="false" outlineLevel="0" collapsed="false">
      <c r="A11838" s="37"/>
      <c r="B11838" s="38"/>
      <c r="C11838" s="39"/>
      <c r="D11838" s="39"/>
      <c r="E11838" s="39"/>
      <c r="F11838" s="41" t="str">
        <f aca="false">IF(A11838="","",MATCH(A11838,P_ID,1))</f>
        <v/>
      </c>
      <c r="G11838" s="41" t="str">
        <f aca="false">IF(A11838="","",INDEX(P_Svc,F11838))</f>
        <v/>
      </c>
      <c r="H11838" s="41" t="str">
        <f aca="false">IF(A11838="","",INDEX(P_Zone,F11838))</f>
        <v/>
      </c>
      <c r="I11838" s="41" t="str">
        <f aca="false">IF(A11838="","",IF(D11838="Delivered",IF(B11838&lt;=INDEX(P_Due,F11838),1,0),0))</f>
        <v/>
      </c>
    </row>
    <row r="11839" customFormat="false" ht="15" hidden="false" customHeight="false" outlineLevel="0" collapsed="false">
      <c r="A11839" s="37"/>
      <c r="B11839" s="38"/>
      <c r="C11839" s="39"/>
      <c r="D11839" s="39"/>
      <c r="E11839" s="39"/>
      <c r="F11839" s="41" t="str">
        <f aca="false">IF(A11839="","",MATCH(A11839,P_ID,1))</f>
        <v/>
      </c>
      <c r="G11839" s="41" t="str">
        <f aca="false">IF(A11839="","",INDEX(P_Svc,F11839))</f>
        <v/>
      </c>
      <c r="H11839" s="41" t="str">
        <f aca="false">IF(A11839="","",INDEX(P_Zone,F11839))</f>
        <v/>
      </c>
      <c r="I11839" s="41" t="str">
        <f aca="false">IF(A11839="","",IF(D11839="Delivered",IF(B11839&lt;=INDEX(P_Due,F11839),1,0),0))</f>
        <v/>
      </c>
    </row>
    <row r="11840" customFormat="false" ht="15" hidden="false" customHeight="false" outlineLevel="0" collapsed="false">
      <c r="A11840" s="37"/>
      <c r="B11840" s="38"/>
      <c r="C11840" s="39"/>
      <c r="D11840" s="39"/>
      <c r="E11840" s="39"/>
      <c r="F11840" s="41" t="str">
        <f aca="false">IF(A11840="","",MATCH(A11840,P_ID,1))</f>
        <v/>
      </c>
      <c r="G11840" s="41" t="str">
        <f aca="false">IF(A11840="","",INDEX(P_Svc,F11840))</f>
        <v/>
      </c>
      <c r="H11840" s="41" t="str">
        <f aca="false">IF(A11840="","",INDEX(P_Zone,F11840))</f>
        <v/>
      </c>
      <c r="I11840" s="41" t="str">
        <f aca="false">IF(A11840="","",IF(D11840="Delivered",IF(B11840&lt;=INDEX(P_Due,F11840),1,0),0))</f>
        <v/>
      </c>
    </row>
    <row r="11841" customFormat="false" ht="15" hidden="false" customHeight="false" outlineLevel="0" collapsed="false">
      <c r="A11841" s="37"/>
      <c r="B11841" s="38"/>
      <c r="C11841" s="39"/>
      <c r="D11841" s="39"/>
      <c r="E11841" s="39"/>
      <c r="F11841" s="41" t="str">
        <f aca="false">IF(A11841="","",MATCH(A11841,P_ID,1))</f>
        <v/>
      </c>
      <c r="G11841" s="41" t="str">
        <f aca="false">IF(A11841="","",INDEX(P_Svc,F11841))</f>
        <v/>
      </c>
      <c r="H11841" s="41" t="str">
        <f aca="false">IF(A11841="","",INDEX(P_Zone,F11841))</f>
        <v/>
      </c>
      <c r="I11841" s="41" t="str">
        <f aca="false">IF(A11841="","",IF(D11841="Delivered",IF(B11841&lt;=INDEX(P_Due,F11841),1,0),0))</f>
        <v/>
      </c>
    </row>
    <row r="11842" customFormat="false" ht="15" hidden="false" customHeight="false" outlineLevel="0" collapsed="false">
      <c r="A11842" s="37"/>
      <c r="B11842" s="38"/>
      <c r="C11842" s="39"/>
      <c r="D11842" s="39"/>
      <c r="E11842" s="39"/>
      <c r="F11842" s="41" t="str">
        <f aca="false">IF(A11842="","",MATCH(A11842,P_ID,1))</f>
        <v/>
      </c>
      <c r="G11842" s="41" t="str">
        <f aca="false">IF(A11842="","",INDEX(P_Svc,F11842))</f>
        <v/>
      </c>
      <c r="H11842" s="41" t="str">
        <f aca="false">IF(A11842="","",INDEX(P_Zone,F11842))</f>
        <v/>
      </c>
      <c r="I11842" s="41" t="str">
        <f aca="false">IF(A11842="","",IF(D11842="Delivered",IF(B11842&lt;=INDEX(P_Due,F11842),1,0),0))</f>
        <v/>
      </c>
    </row>
    <row r="11843" customFormat="false" ht="15" hidden="false" customHeight="false" outlineLevel="0" collapsed="false">
      <c r="A11843" s="37"/>
      <c r="B11843" s="38"/>
      <c r="C11843" s="39"/>
      <c r="D11843" s="39"/>
      <c r="E11843" s="39"/>
      <c r="F11843" s="41" t="str">
        <f aca="false">IF(A11843="","",MATCH(A11843,P_ID,1))</f>
        <v/>
      </c>
      <c r="G11843" s="41" t="str">
        <f aca="false">IF(A11843="","",INDEX(P_Svc,F11843))</f>
        <v/>
      </c>
      <c r="H11843" s="41" t="str">
        <f aca="false">IF(A11843="","",INDEX(P_Zone,F11843))</f>
        <v/>
      </c>
      <c r="I11843" s="41" t="str">
        <f aca="false">IF(A11843="","",IF(D11843="Delivered",IF(B11843&lt;=INDEX(P_Due,F11843),1,0),0))</f>
        <v/>
      </c>
    </row>
    <row r="11844" customFormat="false" ht="15" hidden="false" customHeight="false" outlineLevel="0" collapsed="false">
      <c r="A11844" s="37"/>
      <c r="B11844" s="38"/>
      <c r="C11844" s="39"/>
      <c r="D11844" s="39"/>
      <c r="E11844" s="39"/>
      <c r="F11844" s="41" t="str">
        <f aca="false">IF(A11844="","",MATCH(A11844,P_ID,1))</f>
        <v/>
      </c>
      <c r="G11844" s="41" t="str">
        <f aca="false">IF(A11844="","",INDEX(P_Svc,F11844))</f>
        <v/>
      </c>
      <c r="H11844" s="41" t="str">
        <f aca="false">IF(A11844="","",INDEX(P_Zone,F11844))</f>
        <v/>
      </c>
      <c r="I11844" s="41" t="str">
        <f aca="false">IF(A11844="","",IF(D11844="Delivered",IF(B11844&lt;=INDEX(P_Due,F11844),1,0),0))</f>
        <v/>
      </c>
    </row>
    <row r="11845" customFormat="false" ht="15" hidden="false" customHeight="false" outlineLevel="0" collapsed="false">
      <c r="A11845" s="37"/>
      <c r="B11845" s="38"/>
      <c r="C11845" s="39"/>
      <c r="D11845" s="39"/>
      <c r="E11845" s="39"/>
      <c r="F11845" s="41" t="str">
        <f aca="false">IF(A11845="","",MATCH(A11845,P_ID,1))</f>
        <v/>
      </c>
      <c r="G11845" s="41" t="str">
        <f aca="false">IF(A11845="","",INDEX(P_Svc,F11845))</f>
        <v/>
      </c>
      <c r="H11845" s="41" t="str">
        <f aca="false">IF(A11845="","",INDEX(P_Zone,F11845))</f>
        <v/>
      </c>
      <c r="I11845" s="41" t="str">
        <f aca="false">IF(A11845="","",IF(D11845="Delivered",IF(B11845&lt;=INDEX(P_Due,F11845),1,0),0))</f>
        <v/>
      </c>
    </row>
    <row r="11846" customFormat="false" ht="15" hidden="false" customHeight="false" outlineLevel="0" collapsed="false">
      <c r="A11846" s="37"/>
      <c r="B11846" s="38"/>
      <c r="C11846" s="39"/>
      <c r="D11846" s="39"/>
      <c r="E11846" s="39"/>
      <c r="F11846" s="41" t="str">
        <f aca="false">IF(A11846="","",MATCH(A11846,P_ID,1))</f>
        <v/>
      </c>
      <c r="G11846" s="41" t="str">
        <f aca="false">IF(A11846="","",INDEX(P_Svc,F11846))</f>
        <v/>
      </c>
      <c r="H11846" s="41" t="str">
        <f aca="false">IF(A11846="","",INDEX(P_Zone,F11846))</f>
        <v/>
      </c>
      <c r="I11846" s="41" t="str">
        <f aca="false">IF(A11846="","",IF(D11846="Delivered",IF(B11846&lt;=INDEX(P_Due,F11846),1,0),0))</f>
        <v/>
      </c>
    </row>
    <row r="11847" customFormat="false" ht="15" hidden="false" customHeight="false" outlineLevel="0" collapsed="false">
      <c r="A11847" s="37"/>
      <c r="B11847" s="38"/>
      <c r="C11847" s="39"/>
      <c r="D11847" s="39"/>
      <c r="E11847" s="39"/>
      <c r="F11847" s="41" t="str">
        <f aca="false">IF(A11847="","",MATCH(A11847,P_ID,1))</f>
        <v/>
      </c>
      <c r="G11847" s="41" t="str">
        <f aca="false">IF(A11847="","",INDEX(P_Svc,F11847))</f>
        <v/>
      </c>
      <c r="H11847" s="41" t="str">
        <f aca="false">IF(A11847="","",INDEX(P_Zone,F11847))</f>
        <v/>
      </c>
      <c r="I11847" s="41" t="str">
        <f aca="false">IF(A11847="","",IF(D11847="Delivered",IF(B11847&lt;=INDEX(P_Due,F11847),1,0),0))</f>
        <v/>
      </c>
    </row>
    <row r="11848" customFormat="false" ht="15" hidden="false" customHeight="false" outlineLevel="0" collapsed="false">
      <c r="A11848" s="37"/>
      <c r="B11848" s="38"/>
      <c r="C11848" s="39"/>
      <c r="D11848" s="39"/>
      <c r="E11848" s="39"/>
      <c r="F11848" s="41" t="str">
        <f aca="false">IF(A11848="","",MATCH(A11848,P_ID,1))</f>
        <v/>
      </c>
      <c r="G11848" s="41" t="str">
        <f aca="false">IF(A11848="","",INDEX(P_Svc,F11848))</f>
        <v/>
      </c>
      <c r="H11848" s="41" t="str">
        <f aca="false">IF(A11848="","",INDEX(P_Zone,F11848))</f>
        <v/>
      </c>
      <c r="I11848" s="41" t="str">
        <f aca="false">IF(A11848="","",IF(D11848="Delivered",IF(B11848&lt;=INDEX(P_Due,F11848),1,0),0))</f>
        <v/>
      </c>
    </row>
    <row r="11849" customFormat="false" ht="15" hidden="false" customHeight="false" outlineLevel="0" collapsed="false">
      <c r="A11849" s="37"/>
      <c r="B11849" s="38"/>
      <c r="C11849" s="39"/>
      <c r="D11849" s="39"/>
      <c r="E11849" s="39"/>
      <c r="F11849" s="41" t="str">
        <f aca="false">IF(A11849="","",MATCH(A11849,P_ID,1))</f>
        <v/>
      </c>
      <c r="G11849" s="41" t="str">
        <f aca="false">IF(A11849="","",INDEX(P_Svc,F11849))</f>
        <v/>
      </c>
      <c r="H11849" s="41" t="str">
        <f aca="false">IF(A11849="","",INDEX(P_Zone,F11849))</f>
        <v/>
      </c>
      <c r="I11849" s="41" t="str">
        <f aca="false">IF(A11849="","",IF(D11849="Delivered",IF(B11849&lt;=INDEX(P_Due,F11849),1,0),0))</f>
        <v/>
      </c>
    </row>
    <row r="11850" customFormat="false" ht="15" hidden="false" customHeight="false" outlineLevel="0" collapsed="false">
      <c r="A11850" s="37"/>
      <c r="B11850" s="38"/>
      <c r="C11850" s="39"/>
      <c r="D11850" s="39"/>
      <c r="E11850" s="39"/>
      <c r="F11850" s="41" t="str">
        <f aca="false">IF(A11850="","",MATCH(A11850,P_ID,1))</f>
        <v/>
      </c>
      <c r="G11850" s="41" t="str">
        <f aca="false">IF(A11850="","",INDEX(P_Svc,F11850))</f>
        <v/>
      </c>
      <c r="H11850" s="41" t="str">
        <f aca="false">IF(A11850="","",INDEX(P_Zone,F11850))</f>
        <v/>
      </c>
      <c r="I11850" s="41" t="str">
        <f aca="false">IF(A11850="","",IF(D11850="Delivered",IF(B11850&lt;=INDEX(P_Due,F11850),1,0),0))</f>
        <v/>
      </c>
    </row>
    <row r="11851" customFormat="false" ht="15" hidden="false" customHeight="false" outlineLevel="0" collapsed="false">
      <c r="A11851" s="37"/>
      <c r="B11851" s="38"/>
      <c r="C11851" s="39"/>
      <c r="D11851" s="39"/>
      <c r="E11851" s="39"/>
      <c r="F11851" s="41" t="str">
        <f aca="false">IF(A11851="","",MATCH(A11851,P_ID,1))</f>
        <v/>
      </c>
      <c r="G11851" s="41" t="str">
        <f aca="false">IF(A11851="","",INDEX(P_Svc,F11851))</f>
        <v/>
      </c>
      <c r="H11851" s="41" t="str">
        <f aca="false">IF(A11851="","",INDEX(P_Zone,F11851))</f>
        <v/>
      </c>
      <c r="I11851" s="41" t="str">
        <f aca="false">IF(A11851="","",IF(D11851="Delivered",IF(B11851&lt;=INDEX(P_Due,F11851),1,0),0))</f>
        <v/>
      </c>
    </row>
    <row r="11852" customFormat="false" ht="15" hidden="false" customHeight="false" outlineLevel="0" collapsed="false">
      <c r="A11852" s="37"/>
      <c r="B11852" s="38"/>
      <c r="C11852" s="39"/>
      <c r="D11852" s="39"/>
      <c r="E11852" s="39"/>
      <c r="F11852" s="41" t="str">
        <f aca="false">IF(A11852="","",MATCH(A11852,P_ID,1))</f>
        <v/>
      </c>
      <c r="G11852" s="41" t="str">
        <f aca="false">IF(A11852="","",INDEX(P_Svc,F11852))</f>
        <v/>
      </c>
      <c r="H11852" s="41" t="str">
        <f aca="false">IF(A11852="","",INDEX(P_Zone,F11852))</f>
        <v/>
      </c>
      <c r="I11852" s="41" t="str">
        <f aca="false">IF(A11852="","",IF(D11852="Delivered",IF(B11852&lt;=INDEX(P_Due,F11852),1,0),0))</f>
        <v/>
      </c>
    </row>
    <row r="11853" customFormat="false" ht="15" hidden="false" customHeight="false" outlineLevel="0" collapsed="false">
      <c r="A11853" s="37"/>
      <c r="B11853" s="38"/>
      <c r="C11853" s="39"/>
      <c r="D11853" s="39"/>
      <c r="E11853" s="39"/>
      <c r="F11853" s="41" t="str">
        <f aca="false">IF(A11853="","",MATCH(A11853,P_ID,1))</f>
        <v/>
      </c>
      <c r="G11853" s="41" t="str">
        <f aca="false">IF(A11853="","",INDEX(P_Svc,F11853))</f>
        <v/>
      </c>
      <c r="H11853" s="41" t="str">
        <f aca="false">IF(A11853="","",INDEX(P_Zone,F11853))</f>
        <v/>
      </c>
      <c r="I11853" s="41" t="str">
        <f aca="false">IF(A11853="","",IF(D11853="Delivered",IF(B11853&lt;=INDEX(P_Due,F11853),1,0),0))</f>
        <v/>
      </c>
    </row>
    <row r="11854" customFormat="false" ht="15" hidden="false" customHeight="false" outlineLevel="0" collapsed="false">
      <c r="A11854" s="37"/>
      <c r="B11854" s="38"/>
      <c r="C11854" s="39"/>
      <c r="D11854" s="39"/>
      <c r="E11854" s="39"/>
      <c r="F11854" s="41" t="str">
        <f aca="false">IF(A11854="","",MATCH(A11854,P_ID,1))</f>
        <v/>
      </c>
      <c r="G11854" s="41" t="str">
        <f aca="false">IF(A11854="","",INDEX(P_Svc,F11854))</f>
        <v/>
      </c>
      <c r="H11854" s="41" t="str">
        <f aca="false">IF(A11854="","",INDEX(P_Zone,F11854))</f>
        <v/>
      </c>
      <c r="I11854" s="41" t="str">
        <f aca="false">IF(A11854="","",IF(D11854="Delivered",IF(B11854&lt;=INDEX(P_Due,F11854),1,0),0))</f>
        <v/>
      </c>
    </row>
    <row r="11855" customFormat="false" ht="15" hidden="false" customHeight="false" outlineLevel="0" collapsed="false">
      <c r="A11855" s="37"/>
      <c r="B11855" s="38"/>
      <c r="C11855" s="39"/>
      <c r="D11855" s="39"/>
      <c r="E11855" s="39"/>
      <c r="F11855" s="41" t="str">
        <f aca="false">IF(A11855="","",MATCH(A11855,P_ID,1))</f>
        <v/>
      </c>
      <c r="G11855" s="41" t="str">
        <f aca="false">IF(A11855="","",INDEX(P_Svc,F11855))</f>
        <v/>
      </c>
      <c r="H11855" s="41" t="str">
        <f aca="false">IF(A11855="","",INDEX(P_Zone,F11855))</f>
        <v/>
      </c>
      <c r="I11855" s="41" t="str">
        <f aca="false">IF(A11855="","",IF(D11855="Delivered",IF(B11855&lt;=INDEX(P_Due,F11855),1,0),0))</f>
        <v/>
      </c>
    </row>
    <row r="11856" customFormat="false" ht="15" hidden="false" customHeight="false" outlineLevel="0" collapsed="false">
      <c r="A11856" s="37"/>
      <c r="B11856" s="38"/>
      <c r="C11856" s="39"/>
      <c r="D11856" s="39"/>
      <c r="E11856" s="39"/>
      <c r="F11856" s="41" t="str">
        <f aca="false">IF(A11856="","",MATCH(A11856,P_ID,1))</f>
        <v/>
      </c>
      <c r="G11856" s="41" t="str">
        <f aca="false">IF(A11856="","",INDEX(P_Svc,F11856))</f>
        <v/>
      </c>
      <c r="H11856" s="41" t="str">
        <f aca="false">IF(A11856="","",INDEX(P_Zone,F11856))</f>
        <v/>
      </c>
      <c r="I11856" s="41" t="str">
        <f aca="false">IF(A11856="","",IF(D11856="Delivered",IF(B11856&lt;=INDEX(P_Due,F11856),1,0),0))</f>
        <v/>
      </c>
    </row>
    <row r="11857" customFormat="false" ht="15" hidden="false" customHeight="false" outlineLevel="0" collapsed="false">
      <c r="A11857" s="37"/>
      <c r="B11857" s="38"/>
      <c r="C11857" s="39"/>
      <c r="D11857" s="39"/>
      <c r="E11857" s="39"/>
      <c r="F11857" s="41" t="str">
        <f aca="false">IF(A11857="","",MATCH(A11857,P_ID,1))</f>
        <v/>
      </c>
      <c r="G11857" s="41" t="str">
        <f aca="false">IF(A11857="","",INDEX(P_Svc,F11857))</f>
        <v/>
      </c>
      <c r="H11857" s="41" t="str">
        <f aca="false">IF(A11857="","",INDEX(P_Zone,F11857))</f>
        <v/>
      </c>
      <c r="I11857" s="41" t="str">
        <f aca="false">IF(A11857="","",IF(D11857="Delivered",IF(B11857&lt;=INDEX(P_Due,F11857),1,0),0))</f>
        <v/>
      </c>
    </row>
    <row r="11858" customFormat="false" ht="15" hidden="false" customHeight="false" outlineLevel="0" collapsed="false">
      <c r="A11858" s="37"/>
      <c r="B11858" s="38"/>
      <c r="C11858" s="39"/>
      <c r="D11858" s="39"/>
      <c r="E11858" s="39"/>
      <c r="F11858" s="41" t="str">
        <f aca="false">IF(A11858="","",MATCH(A11858,P_ID,1))</f>
        <v/>
      </c>
      <c r="G11858" s="41" t="str">
        <f aca="false">IF(A11858="","",INDEX(P_Svc,F11858))</f>
        <v/>
      </c>
      <c r="H11858" s="41" t="str">
        <f aca="false">IF(A11858="","",INDEX(P_Zone,F11858))</f>
        <v/>
      </c>
      <c r="I11858" s="41" t="str">
        <f aca="false">IF(A11858="","",IF(D11858="Delivered",IF(B11858&lt;=INDEX(P_Due,F11858),1,0),0))</f>
        <v/>
      </c>
    </row>
    <row r="11859" customFormat="false" ht="15" hidden="false" customHeight="false" outlineLevel="0" collapsed="false">
      <c r="A11859" s="37"/>
      <c r="B11859" s="38"/>
      <c r="C11859" s="39"/>
      <c r="D11859" s="39"/>
      <c r="E11859" s="39"/>
      <c r="F11859" s="41" t="str">
        <f aca="false">IF(A11859="","",MATCH(A11859,P_ID,1))</f>
        <v/>
      </c>
      <c r="G11859" s="41" t="str">
        <f aca="false">IF(A11859="","",INDEX(P_Svc,F11859))</f>
        <v/>
      </c>
      <c r="H11859" s="41" t="str">
        <f aca="false">IF(A11859="","",INDEX(P_Zone,F11859))</f>
        <v/>
      </c>
      <c r="I11859" s="41" t="str">
        <f aca="false">IF(A11859="","",IF(D11859="Delivered",IF(B11859&lt;=INDEX(P_Due,F11859),1,0),0))</f>
        <v/>
      </c>
    </row>
    <row r="11860" customFormat="false" ht="15" hidden="false" customHeight="false" outlineLevel="0" collapsed="false">
      <c r="A11860" s="37"/>
      <c r="B11860" s="38"/>
      <c r="C11860" s="39"/>
      <c r="D11860" s="39"/>
      <c r="E11860" s="39"/>
      <c r="F11860" s="41" t="str">
        <f aca="false">IF(A11860="","",MATCH(A11860,P_ID,1))</f>
        <v/>
      </c>
      <c r="G11860" s="41" t="str">
        <f aca="false">IF(A11860="","",INDEX(P_Svc,F11860))</f>
        <v/>
      </c>
      <c r="H11860" s="41" t="str">
        <f aca="false">IF(A11860="","",INDEX(P_Zone,F11860))</f>
        <v/>
      </c>
      <c r="I11860" s="41" t="str">
        <f aca="false">IF(A11860="","",IF(D11860="Delivered",IF(B11860&lt;=INDEX(P_Due,F11860),1,0),0))</f>
        <v/>
      </c>
    </row>
    <row r="11861" customFormat="false" ht="15" hidden="false" customHeight="false" outlineLevel="0" collapsed="false">
      <c r="A11861" s="37"/>
      <c r="B11861" s="38"/>
      <c r="C11861" s="39"/>
      <c r="D11861" s="39"/>
      <c r="E11861" s="39"/>
      <c r="F11861" s="41" t="str">
        <f aca="false">IF(A11861="","",MATCH(A11861,P_ID,1))</f>
        <v/>
      </c>
      <c r="G11861" s="41" t="str">
        <f aca="false">IF(A11861="","",INDEX(P_Svc,F11861))</f>
        <v/>
      </c>
      <c r="H11861" s="41" t="str">
        <f aca="false">IF(A11861="","",INDEX(P_Zone,F11861))</f>
        <v/>
      </c>
      <c r="I11861" s="41" t="str">
        <f aca="false">IF(A11861="","",IF(D11861="Delivered",IF(B11861&lt;=INDEX(P_Due,F11861),1,0),0))</f>
        <v/>
      </c>
    </row>
    <row r="11862" customFormat="false" ht="15" hidden="false" customHeight="false" outlineLevel="0" collapsed="false">
      <c r="A11862" s="37"/>
      <c r="B11862" s="38"/>
      <c r="C11862" s="39"/>
      <c r="D11862" s="39"/>
      <c r="E11862" s="39"/>
      <c r="F11862" s="41" t="str">
        <f aca="false">IF(A11862="","",MATCH(A11862,P_ID,1))</f>
        <v/>
      </c>
      <c r="G11862" s="41" t="str">
        <f aca="false">IF(A11862="","",INDEX(P_Svc,F11862))</f>
        <v/>
      </c>
      <c r="H11862" s="41" t="str">
        <f aca="false">IF(A11862="","",INDEX(P_Zone,F11862))</f>
        <v/>
      </c>
      <c r="I11862" s="41" t="str">
        <f aca="false">IF(A11862="","",IF(D11862="Delivered",IF(B11862&lt;=INDEX(P_Due,F11862),1,0),0))</f>
        <v/>
      </c>
    </row>
    <row r="11863" customFormat="false" ht="15" hidden="false" customHeight="false" outlineLevel="0" collapsed="false">
      <c r="A11863" s="37"/>
      <c r="B11863" s="38"/>
      <c r="C11863" s="39"/>
      <c r="D11863" s="39"/>
      <c r="E11863" s="39"/>
      <c r="F11863" s="41" t="str">
        <f aca="false">IF(A11863="","",MATCH(A11863,P_ID,1))</f>
        <v/>
      </c>
      <c r="G11863" s="41" t="str">
        <f aca="false">IF(A11863="","",INDEX(P_Svc,F11863))</f>
        <v/>
      </c>
      <c r="H11863" s="41" t="str">
        <f aca="false">IF(A11863="","",INDEX(P_Zone,F11863))</f>
        <v/>
      </c>
      <c r="I11863" s="41" t="str">
        <f aca="false">IF(A11863="","",IF(D11863="Delivered",IF(B11863&lt;=INDEX(P_Due,F11863),1,0),0))</f>
        <v/>
      </c>
    </row>
    <row r="11864" customFormat="false" ht="15" hidden="false" customHeight="false" outlineLevel="0" collapsed="false">
      <c r="A11864" s="37"/>
      <c r="B11864" s="38"/>
      <c r="C11864" s="39"/>
      <c r="D11864" s="39"/>
      <c r="E11864" s="39"/>
      <c r="F11864" s="41" t="str">
        <f aca="false">IF(A11864="","",MATCH(A11864,P_ID,1))</f>
        <v/>
      </c>
      <c r="G11864" s="41" t="str">
        <f aca="false">IF(A11864="","",INDEX(P_Svc,F11864))</f>
        <v/>
      </c>
      <c r="H11864" s="41" t="str">
        <f aca="false">IF(A11864="","",INDEX(P_Zone,F11864))</f>
        <v/>
      </c>
      <c r="I11864" s="41" t="str">
        <f aca="false">IF(A11864="","",IF(D11864="Delivered",IF(B11864&lt;=INDEX(P_Due,F11864),1,0),0))</f>
        <v/>
      </c>
    </row>
    <row r="11865" customFormat="false" ht="15" hidden="false" customHeight="false" outlineLevel="0" collapsed="false">
      <c r="A11865" s="37"/>
      <c r="B11865" s="38"/>
      <c r="C11865" s="39"/>
      <c r="D11865" s="39"/>
      <c r="E11865" s="39"/>
      <c r="F11865" s="41" t="str">
        <f aca="false">IF(A11865="","",MATCH(A11865,P_ID,1))</f>
        <v/>
      </c>
      <c r="G11865" s="41" t="str">
        <f aca="false">IF(A11865="","",INDEX(P_Svc,F11865))</f>
        <v/>
      </c>
      <c r="H11865" s="41" t="str">
        <f aca="false">IF(A11865="","",INDEX(P_Zone,F11865))</f>
        <v/>
      </c>
      <c r="I11865" s="41" t="str">
        <f aca="false">IF(A11865="","",IF(D11865="Delivered",IF(B11865&lt;=INDEX(P_Due,F11865),1,0),0))</f>
        <v/>
      </c>
    </row>
    <row r="11866" customFormat="false" ht="15" hidden="false" customHeight="false" outlineLevel="0" collapsed="false">
      <c r="A11866" s="37"/>
      <c r="B11866" s="38"/>
      <c r="C11866" s="39"/>
      <c r="D11866" s="39"/>
      <c r="E11866" s="39"/>
      <c r="F11866" s="41" t="str">
        <f aca="false">IF(A11866="","",MATCH(A11866,P_ID,1))</f>
        <v/>
      </c>
      <c r="G11866" s="41" t="str">
        <f aca="false">IF(A11866="","",INDEX(P_Svc,F11866))</f>
        <v/>
      </c>
      <c r="H11866" s="41" t="str">
        <f aca="false">IF(A11866="","",INDEX(P_Zone,F11866))</f>
        <v/>
      </c>
      <c r="I11866" s="41" t="str">
        <f aca="false">IF(A11866="","",IF(D11866="Delivered",IF(B11866&lt;=INDEX(P_Due,F11866),1,0),0))</f>
        <v/>
      </c>
    </row>
    <row r="11867" customFormat="false" ht="15" hidden="false" customHeight="false" outlineLevel="0" collapsed="false">
      <c r="A11867" s="37"/>
      <c r="B11867" s="38"/>
      <c r="C11867" s="39"/>
      <c r="D11867" s="39"/>
      <c r="E11867" s="39"/>
      <c r="F11867" s="41" t="str">
        <f aca="false">IF(A11867="","",MATCH(A11867,P_ID,1))</f>
        <v/>
      </c>
      <c r="G11867" s="41" t="str">
        <f aca="false">IF(A11867="","",INDEX(P_Svc,F11867))</f>
        <v/>
      </c>
      <c r="H11867" s="41" t="str">
        <f aca="false">IF(A11867="","",INDEX(P_Zone,F11867))</f>
        <v/>
      </c>
      <c r="I11867" s="41" t="str">
        <f aca="false">IF(A11867="","",IF(D11867="Delivered",IF(B11867&lt;=INDEX(P_Due,F11867),1,0),0))</f>
        <v/>
      </c>
    </row>
    <row r="11868" customFormat="false" ht="15" hidden="false" customHeight="false" outlineLevel="0" collapsed="false">
      <c r="A11868" s="37"/>
      <c r="B11868" s="38"/>
      <c r="C11868" s="39"/>
      <c r="D11868" s="39"/>
      <c r="E11868" s="39"/>
      <c r="F11868" s="41" t="str">
        <f aca="false">IF(A11868="","",MATCH(A11868,P_ID,1))</f>
        <v/>
      </c>
      <c r="G11868" s="41" t="str">
        <f aca="false">IF(A11868="","",INDEX(P_Svc,F11868))</f>
        <v/>
      </c>
      <c r="H11868" s="41" t="str">
        <f aca="false">IF(A11868="","",INDEX(P_Zone,F11868))</f>
        <v/>
      </c>
      <c r="I11868" s="41" t="str">
        <f aca="false">IF(A11868="","",IF(D11868="Delivered",IF(B11868&lt;=INDEX(P_Due,F11868),1,0),0))</f>
        <v/>
      </c>
    </row>
    <row r="11869" customFormat="false" ht="15" hidden="false" customHeight="false" outlineLevel="0" collapsed="false">
      <c r="A11869" s="37"/>
      <c r="B11869" s="38"/>
      <c r="C11869" s="39"/>
      <c r="D11869" s="39"/>
      <c r="E11869" s="39"/>
      <c r="F11869" s="41" t="str">
        <f aca="false">IF(A11869="","",MATCH(A11869,P_ID,1))</f>
        <v/>
      </c>
      <c r="G11869" s="41" t="str">
        <f aca="false">IF(A11869="","",INDEX(P_Svc,F11869))</f>
        <v/>
      </c>
      <c r="H11869" s="41" t="str">
        <f aca="false">IF(A11869="","",INDEX(P_Zone,F11869))</f>
        <v/>
      </c>
      <c r="I11869" s="41" t="str">
        <f aca="false">IF(A11869="","",IF(D11869="Delivered",IF(B11869&lt;=INDEX(P_Due,F11869),1,0),0))</f>
        <v/>
      </c>
    </row>
    <row r="11870" customFormat="false" ht="15" hidden="false" customHeight="false" outlineLevel="0" collapsed="false">
      <c r="A11870" s="37"/>
      <c r="B11870" s="38"/>
      <c r="C11870" s="39"/>
      <c r="D11870" s="39"/>
      <c r="E11870" s="39"/>
      <c r="F11870" s="41" t="str">
        <f aca="false">IF(A11870="","",MATCH(A11870,P_ID,1))</f>
        <v/>
      </c>
      <c r="G11870" s="41" t="str">
        <f aca="false">IF(A11870="","",INDEX(P_Svc,F11870))</f>
        <v/>
      </c>
      <c r="H11870" s="41" t="str">
        <f aca="false">IF(A11870="","",INDEX(P_Zone,F11870))</f>
        <v/>
      </c>
      <c r="I11870" s="41" t="str">
        <f aca="false">IF(A11870="","",IF(D11870="Delivered",IF(B11870&lt;=INDEX(P_Due,F11870),1,0),0))</f>
        <v/>
      </c>
    </row>
    <row r="11871" customFormat="false" ht="15" hidden="false" customHeight="false" outlineLevel="0" collapsed="false">
      <c r="A11871" s="37"/>
      <c r="B11871" s="38"/>
      <c r="C11871" s="39"/>
      <c r="D11871" s="39"/>
      <c r="E11871" s="39"/>
      <c r="F11871" s="41" t="str">
        <f aca="false">IF(A11871="","",MATCH(A11871,P_ID,1))</f>
        <v/>
      </c>
      <c r="G11871" s="41" t="str">
        <f aca="false">IF(A11871="","",INDEX(P_Svc,F11871))</f>
        <v/>
      </c>
      <c r="H11871" s="41" t="str">
        <f aca="false">IF(A11871="","",INDEX(P_Zone,F11871))</f>
        <v/>
      </c>
      <c r="I11871" s="41" t="str">
        <f aca="false">IF(A11871="","",IF(D11871="Delivered",IF(B11871&lt;=INDEX(P_Due,F11871),1,0),0))</f>
        <v/>
      </c>
    </row>
    <row r="11872" customFormat="false" ht="15" hidden="false" customHeight="false" outlineLevel="0" collapsed="false">
      <c r="A11872" s="37"/>
      <c r="B11872" s="38"/>
      <c r="C11872" s="39"/>
      <c r="D11872" s="39"/>
      <c r="E11872" s="39"/>
      <c r="F11872" s="41" t="str">
        <f aca="false">IF(A11872="","",MATCH(A11872,P_ID,1))</f>
        <v/>
      </c>
      <c r="G11872" s="41" t="str">
        <f aca="false">IF(A11872="","",INDEX(P_Svc,F11872))</f>
        <v/>
      </c>
      <c r="H11872" s="41" t="str">
        <f aca="false">IF(A11872="","",INDEX(P_Zone,F11872))</f>
        <v/>
      </c>
      <c r="I11872" s="41" t="str">
        <f aca="false">IF(A11872="","",IF(D11872="Delivered",IF(B11872&lt;=INDEX(P_Due,F11872),1,0),0))</f>
        <v/>
      </c>
    </row>
    <row r="11873" customFormat="false" ht="15" hidden="false" customHeight="false" outlineLevel="0" collapsed="false">
      <c r="A11873" s="37"/>
      <c r="B11873" s="38"/>
      <c r="C11873" s="39"/>
      <c r="D11873" s="39"/>
      <c r="E11873" s="39"/>
      <c r="F11873" s="41" t="str">
        <f aca="false">IF(A11873="","",MATCH(A11873,P_ID,1))</f>
        <v/>
      </c>
      <c r="G11873" s="41" t="str">
        <f aca="false">IF(A11873="","",INDEX(P_Svc,F11873))</f>
        <v/>
      </c>
      <c r="H11873" s="41" t="str">
        <f aca="false">IF(A11873="","",INDEX(P_Zone,F11873))</f>
        <v/>
      </c>
      <c r="I11873" s="41" t="str">
        <f aca="false">IF(A11873="","",IF(D11873="Delivered",IF(B11873&lt;=INDEX(P_Due,F11873),1,0),0))</f>
        <v/>
      </c>
    </row>
    <row r="11874" customFormat="false" ht="15" hidden="false" customHeight="false" outlineLevel="0" collapsed="false">
      <c r="A11874" s="37"/>
      <c r="B11874" s="38"/>
      <c r="C11874" s="39"/>
      <c r="D11874" s="39"/>
      <c r="E11874" s="39"/>
      <c r="F11874" s="41" t="str">
        <f aca="false">IF(A11874="","",MATCH(A11874,P_ID,1))</f>
        <v/>
      </c>
      <c r="G11874" s="41" t="str">
        <f aca="false">IF(A11874="","",INDEX(P_Svc,F11874))</f>
        <v/>
      </c>
      <c r="H11874" s="41" t="str">
        <f aca="false">IF(A11874="","",INDEX(P_Zone,F11874))</f>
        <v/>
      </c>
      <c r="I11874" s="41" t="str">
        <f aca="false">IF(A11874="","",IF(D11874="Delivered",IF(B11874&lt;=INDEX(P_Due,F11874),1,0),0))</f>
        <v/>
      </c>
    </row>
    <row r="11875" customFormat="false" ht="15" hidden="false" customHeight="false" outlineLevel="0" collapsed="false">
      <c r="A11875" s="37"/>
      <c r="B11875" s="38"/>
      <c r="C11875" s="39"/>
      <c r="D11875" s="39"/>
      <c r="E11875" s="39"/>
      <c r="F11875" s="41" t="str">
        <f aca="false">IF(A11875="","",MATCH(A11875,P_ID,1))</f>
        <v/>
      </c>
      <c r="G11875" s="41" t="str">
        <f aca="false">IF(A11875="","",INDEX(P_Svc,F11875))</f>
        <v/>
      </c>
      <c r="H11875" s="41" t="str">
        <f aca="false">IF(A11875="","",INDEX(P_Zone,F11875))</f>
        <v/>
      </c>
      <c r="I11875" s="41" t="str">
        <f aca="false">IF(A11875="","",IF(D11875="Delivered",IF(B11875&lt;=INDEX(P_Due,F11875),1,0),0))</f>
        <v/>
      </c>
    </row>
    <row r="11876" customFormat="false" ht="15" hidden="false" customHeight="false" outlineLevel="0" collapsed="false">
      <c r="A11876" s="37"/>
      <c r="B11876" s="38"/>
      <c r="C11876" s="39"/>
      <c r="D11876" s="39"/>
      <c r="E11876" s="39"/>
      <c r="F11876" s="41" t="str">
        <f aca="false">IF(A11876="","",MATCH(A11876,P_ID,1))</f>
        <v/>
      </c>
      <c r="G11876" s="41" t="str">
        <f aca="false">IF(A11876="","",INDEX(P_Svc,F11876))</f>
        <v/>
      </c>
      <c r="H11876" s="41" t="str">
        <f aca="false">IF(A11876="","",INDEX(P_Zone,F11876))</f>
        <v/>
      </c>
      <c r="I11876" s="41" t="str">
        <f aca="false">IF(A11876="","",IF(D11876="Delivered",IF(B11876&lt;=INDEX(P_Due,F11876),1,0),0))</f>
        <v/>
      </c>
    </row>
    <row r="11877" customFormat="false" ht="15" hidden="false" customHeight="false" outlineLevel="0" collapsed="false">
      <c r="A11877" s="37"/>
      <c r="B11877" s="38"/>
      <c r="C11877" s="39"/>
      <c r="D11877" s="39"/>
      <c r="E11877" s="39"/>
      <c r="F11877" s="41" t="str">
        <f aca="false">IF(A11877="","",MATCH(A11877,P_ID,1))</f>
        <v/>
      </c>
      <c r="G11877" s="41" t="str">
        <f aca="false">IF(A11877="","",INDEX(P_Svc,F11877))</f>
        <v/>
      </c>
      <c r="H11877" s="41" t="str">
        <f aca="false">IF(A11877="","",INDEX(P_Zone,F11877))</f>
        <v/>
      </c>
      <c r="I11877" s="41" t="str">
        <f aca="false">IF(A11877="","",IF(D11877="Delivered",IF(B11877&lt;=INDEX(P_Due,F11877),1,0),0))</f>
        <v/>
      </c>
    </row>
    <row r="11878" customFormat="false" ht="15" hidden="false" customHeight="false" outlineLevel="0" collapsed="false">
      <c r="A11878" s="37"/>
      <c r="B11878" s="38"/>
      <c r="C11878" s="39"/>
      <c r="D11878" s="39"/>
      <c r="E11878" s="39"/>
      <c r="F11878" s="41" t="str">
        <f aca="false">IF(A11878="","",MATCH(A11878,P_ID,1))</f>
        <v/>
      </c>
      <c r="G11878" s="41" t="str">
        <f aca="false">IF(A11878="","",INDEX(P_Svc,F11878))</f>
        <v/>
      </c>
      <c r="H11878" s="41" t="str">
        <f aca="false">IF(A11878="","",INDEX(P_Zone,F11878))</f>
        <v/>
      </c>
      <c r="I11878" s="41" t="str">
        <f aca="false">IF(A11878="","",IF(D11878="Delivered",IF(B11878&lt;=INDEX(P_Due,F11878),1,0),0))</f>
        <v/>
      </c>
    </row>
    <row r="11879" customFormat="false" ht="15" hidden="false" customHeight="false" outlineLevel="0" collapsed="false">
      <c r="A11879" s="37"/>
      <c r="B11879" s="38"/>
      <c r="C11879" s="39"/>
      <c r="D11879" s="39"/>
      <c r="E11879" s="39"/>
      <c r="F11879" s="41" t="str">
        <f aca="false">IF(A11879="","",MATCH(A11879,P_ID,1))</f>
        <v/>
      </c>
      <c r="G11879" s="41" t="str">
        <f aca="false">IF(A11879="","",INDEX(P_Svc,F11879))</f>
        <v/>
      </c>
      <c r="H11879" s="41" t="str">
        <f aca="false">IF(A11879="","",INDEX(P_Zone,F11879))</f>
        <v/>
      </c>
      <c r="I11879" s="41" t="str">
        <f aca="false">IF(A11879="","",IF(D11879="Delivered",IF(B11879&lt;=INDEX(P_Due,F11879),1,0),0))</f>
        <v/>
      </c>
    </row>
    <row r="11880" customFormat="false" ht="15" hidden="false" customHeight="false" outlineLevel="0" collapsed="false">
      <c r="A11880" s="37"/>
      <c r="B11880" s="38"/>
      <c r="C11880" s="39"/>
      <c r="D11880" s="39"/>
      <c r="E11880" s="39"/>
      <c r="F11880" s="41" t="str">
        <f aca="false">IF(A11880="","",MATCH(A11880,P_ID,1))</f>
        <v/>
      </c>
      <c r="G11880" s="41" t="str">
        <f aca="false">IF(A11880="","",INDEX(P_Svc,F11880))</f>
        <v/>
      </c>
      <c r="H11880" s="41" t="str">
        <f aca="false">IF(A11880="","",INDEX(P_Zone,F11880))</f>
        <v/>
      </c>
      <c r="I11880" s="41" t="str">
        <f aca="false">IF(A11880="","",IF(D11880="Delivered",IF(B11880&lt;=INDEX(P_Due,F11880),1,0),0))</f>
        <v/>
      </c>
    </row>
    <row r="11881" customFormat="false" ht="15" hidden="false" customHeight="false" outlineLevel="0" collapsed="false">
      <c r="A11881" s="37"/>
      <c r="B11881" s="38"/>
      <c r="C11881" s="39"/>
      <c r="D11881" s="39"/>
      <c r="E11881" s="39"/>
      <c r="F11881" s="41" t="str">
        <f aca="false">IF(A11881="","",MATCH(A11881,P_ID,1))</f>
        <v/>
      </c>
      <c r="G11881" s="41" t="str">
        <f aca="false">IF(A11881="","",INDEX(P_Svc,F11881))</f>
        <v/>
      </c>
      <c r="H11881" s="41" t="str">
        <f aca="false">IF(A11881="","",INDEX(P_Zone,F11881))</f>
        <v/>
      </c>
      <c r="I11881" s="41" t="str">
        <f aca="false">IF(A11881="","",IF(D11881="Delivered",IF(B11881&lt;=INDEX(P_Due,F11881),1,0),0))</f>
        <v/>
      </c>
    </row>
    <row r="11882" customFormat="false" ht="15" hidden="false" customHeight="false" outlineLevel="0" collapsed="false">
      <c r="A11882" s="37"/>
      <c r="B11882" s="38"/>
      <c r="C11882" s="39"/>
      <c r="D11882" s="39"/>
      <c r="E11882" s="39"/>
      <c r="F11882" s="41" t="str">
        <f aca="false">IF(A11882="","",MATCH(A11882,P_ID,1))</f>
        <v/>
      </c>
      <c r="G11882" s="41" t="str">
        <f aca="false">IF(A11882="","",INDEX(P_Svc,F11882))</f>
        <v/>
      </c>
      <c r="H11882" s="41" t="str">
        <f aca="false">IF(A11882="","",INDEX(P_Zone,F11882))</f>
        <v/>
      </c>
      <c r="I11882" s="41" t="str">
        <f aca="false">IF(A11882="","",IF(D11882="Delivered",IF(B11882&lt;=INDEX(P_Due,F11882),1,0),0))</f>
        <v/>
      </c>
    </row>
    <row r="11883" customFormat="false" ht="15" hidden="false" customHeight="false" outlineLevel="0" collapsed="false">
      <c r="A11883" s="37"/>
      <c r="B11883" s="38"/>
      <c r="C11883" s="39"/>
      <c r="D11883" s="39"/>
      <c r="E11883" s="39"/>
      <c r="F11883" s="41" t="str">
        <f aca="false">IF(A11883="","",MATCH(A11883,P_ID,1))</f>
        <v/>
      </c>
      <c r="G11883" s="41" t="str">
        <f aca="false">IF(A11883="","",INDEX(P_Svc,F11883))</f>
        <v/>
      </c>
      <c r="H11883" s="41" t="str">
        <f aca="false">IF(A11883="","",INDEX(P_Zone,F11883))</f>
        <v/>
      </c>
      <c r="I11883" s="41" t="str">
        <f aca="false">IF(A11883="","",IF(D11883="Delivered",IF(B11883&lt;=INDEX(P_Due,F11883),1,0),0))</f>
        <v/>
      </c>
    </row>
    <row r="11884" customFormat="false" ht="15" hidden="false" customHeight="false" outlineLevel="0" collapsed="false">
      <c r="A11884" s="37"/>
      <c r="B11884" s="38"/>
      <c r="C11884" s="39"/>
      <c r="D11884" s="39"/>
      <c r="E11884" s="39"/>
      <c r="F11884" s="41" t="str">
        <f aca="false">IF(A11884="","",MATCH(A11884,P_ID,1))</f>
        <v/>
      </c>
      <c r="G11884" s="41" t="str">
        <f aca="false">IF(A11884="","",INDEX(P_Svc,F11884))</f>
        <v/>
      </c>
      <c r="H11884" s="41" t="str">
        <f aca="false">IF(A11884="","",INDEX(P_Zone,F11884))</f>
        <v/>
      </c>
      <c r="I11884" s="41" t="str">
        <f aca="false">IF(A11884="","",IF(D11884="Delivered",IF(B11884&lt;=INDEX(P_Due,F11884),1,0),0))</f>
        <v/>
      </c>
    </row>
    <row r="11885" customFormat="false" ht="15" hidden="false" customHeight="false" outlineLevel="0" collapsed="false">
      <c r="A11885" s="37"/>
      <c r="B11885" s="38"/>
      <c r="C11885" s="39"/>
      <c r="D11885" s="39"/>
      <c r="E11885" s="39"/>
      <c r="F11885" s="41" t="str">
        <f aca="false">IF(A11885="","",MATCH(A11885,P_ID,1))</f>
        <v/>
      </c>
      <c r="G11885" s="41" t="str">
        <f aca="false">IF(A11885="","",INDEX(P_Svc,F11885))</f>
        <v/>
      </c>
      <c r="H11885" s="41" t="str">
        <f aca="false">IF(A11885="","",INDEX(P_Zone,F11885))</f>
        <v/>
      </c>
      <c r="I11885" s="41" t="str">
        <f aca="false">IF(A11885="","",IF(D11885="Delivered",IF(B11885&lt;=INDEX(P_Due,F11885),1,0),0))</f>
        <v/>
      </c>
    </row>
    <row r="11886" customFormat="false" ht="15" hidden="false" customHeight="false" outlineLevel="0" collapsed="false">
      <c r="A11886" s="37"/>
      <c r="B11886" s="38"/>
      <c r="C11886" s="39"/>
      <c r="D11886" s="39"/>
      <c r="E11886" s="39"/>
      <c r="F11886" s="41" t="str">
        <f aca="false">IF(A11886="","",MATCH(A11886,P_ID,1))</f>
        <v/>
      </c>
      <c r="G11886" s="41" t="str">
        <f aca="false">IF(A11886="","",INDEX(P_Svc,F11886))</f>
        <v/>
      </c>
      <c r="H11886" s="41" t="str">
        <f aca="false">IF(A11886="","",INDEX(P_Zone,F11886))</f>
        <v/>
      </c>
      <c r="I11886" s="41" t="str">
        <f aca="false">IF(A11886="","",IF(D11886="Delivered",IF(B11886&lt;=INDEX(P_Due,F11886),1,0),0))</f>
        <v/>
      </c>
    </row>
    <row r="11887" customFormat="false" ht="15" hidden="false" customHeight="false" outlineLevel="0" collapsed="false">
      <c r="A11887" s="37"/>
      <c r="B11887" s="38"/>
      <c r="C11887" s="39"/>
      <c r="D11887" s="39"/>
      <c r="E11887" s="39"/>
      <c r="F11887" s="41" t="str">
        <f aca="false">IF(A11887="","",MATCH(A11887,P_ID,1))</f>
        <v/>
      </c>
      <c r="G11887" s="41" t="str">
        <f aca="false">IF(A11887="","",INDEX(P_Svc,F11887))</f>
        <v/>
      </c>
      <c r="H11887" s="41" t="str">
        <f aca="false">IF(A11887="","",INDEX(P_Zone,F11887))</f>
        <v/>
      </c>
      <c r="I11887" s="41" t="str">
        <f aca="false">IF(A11887="","",IF(D11887="Delivered",IF(B11887&lt;=INDEX(P_Due,F11887),1,0),0))</f>
        <v/>
      </c>
    </row>
    <row r="11888" customFormat="false" ht="15" hidden="false" customHeight="false" outlineLevel="0" collapsed="false">
      <c r="A11888" s="37"/>
      <c r="B11888" s="38"/>
      <c r="C11888" s="39"/>
      <c r="D11888" s="39"/>
      <c r="E11888" s="39"/>
      <c r="F11888" s="41" t="str">
        <f aca="false">IF(A11888="","",MATCH(A11888,P_ID,1))</f>
        <v/>
      </c>
      <c r="G11888" s="41" t="str">
        <f aca="false">IF(A11888="","",INDEX(P_Svc,F11888))</f>
        <v/>
      </c>
      <c r="H11888" s="41" t="str">
        <f aca="false">IF(A11888="","",INDEX(P_Zone,F11888))</f>
        <v/>
      </c>
      <c r="I11888" s="41" t="str">
        <f aca="false">IF(A11888="","",IF(D11888="Delivered",IF(B11888&lt;=INDEX(P_Due,F11888),1,0),0))</f>
        <v/>
      </c>
    </row>
    <row r="11889" customFormat="false" ht="15" hidden="false" customHeight="false" outlineLevel="0" collapsed="false">
      <c r="A11889" s="37"/>
      <c r="B11889" s="38"/>
      <c r="C11889" s="39"/>
      <c r="D11889" s="39"/>
      <c r="E11889" s="39"/>
      <c r="F11889" s="41" t="str">
        <f aca="false">IF(A11889="","",MATCH(A11889,P_ID,1))</f>
        <v/>
      </c>
      <c r="G11889" s="41" t="str">
        <f aca="false">IF(A11889="","",INDEX(P_Svc,F11889))</f>
        <v/>
      </c>
      <c r="H11889" s="41" t="str">
        <f aca="false">IF(A11889="","",INDEX(P_Zone,F11889))</f>
        <v/>
      </c>
      <c r="I11889" s="41" t="str">
        <f aca="false">IF(A11889="","",IF(D11889="Delivered",IF(B11889&lt;=INDEX(P_Due,F11889),1,0),0))</f>
        <v/>
      </c>
    </row>
    <row r="11890" customFormat="false" ht="15" hidden="false" customHeight="false" outlineLevel="0" collapsed="false">
      <c r="A11890" s="37"/>
      <c r="B11890" s="38"/>
      <c r="C11890" s="39"/>
      <c r="D11890" s="39"/>
      <c r="E11890" s="39"/>
      <c r="F11890" s="41" t="str">
        <f aca="false">IF(A11890="","",MATCH(A11890,P_ID,1))</f>
        <v/>
      </c>
      <c r="G11890" s="41" t="str">
        <f aca="false">IF(A11890="","",INDEX(P_Svc,F11890))</f>
        <v/>
      </c>
      <c r="H11890" s="41" t="str">
        <f aca="false">IF(A11890="","",INDEX(P_Zone,F11890))</f>
        <v/>
      </c>
      <c r="I11890" s="41" t="str">
        <f aca="false">IF(A11890="","",IF(D11890="Delivered",IF(B11890&lt;=INDEX(P_Due,F11890),1,0),0))</f>
        <v/>
      </c>
    </row>
    <row r="11891" customFormat="false" ht="15" hidden="false" customHeight="false" outlineLevel="0" collapsed="false">
      <c r="A11891" s="37"/>
      <c r="B11891" s="38"/>
      <c r="C11891" s="39"/>
      <c r="D11891" s="39"/>
      <c r="E11891" s="39"/>
      <c r="F11891" s="41" t="str">
        <f aca="false">IF(A11891="","",MATCH(A11891,P_ID,1))</f>
        <v/>
      </c>
      <c r="G11891" s="41" t="str">
        <f aca="false">IF(A11891="","",INDEX(P_Svc,F11891))</f>
        <v/>
      </c>
      <c r="H11891" s="41" t="str">
        <f aca="false">IF(A11891="","",INDEX(P_Zone,F11891))</f>
        <v/>
      </c>
      <c r="I11891" s="41" t="str">
        <f aca="false">IF(A11891="","",IF(D11891="Delivered",IF(B11891&lt;=INDEX(P_Due,F11891),1,0),0))</f>
        <v/>
      </c>
    </row>
    <row r="11892" customFormat="false" ht="15" hidden="false" customHeight="false" outlineLevel="0" collapsed="false">
      <c r="A11892" s="37"/>
      <c r="B11892" s="38"/>
      <c r="C11892" s="39"/>
      <c r="D11892" s="39"/>
      <c r="E11892" s="39"/>
      <c r="F11892" s="41" t="str">
        <f aca="false">IF(A11892="","",MATCH(A11892,P_ID,1))</f>
        <v/>
      </c>
      <c r="G11892" s="41" t="str">
        <f aca="false">IF(A11892="","",INDEX(P_Svc,F11892))</f>
        <v/>
      </c>
      <c r="H11892" s="41" t="str">
        <f aca="false">IF(A11892="","",INDEX(P_Zone,F11892))</f>
        <v/>
      </c>
      <c r="I11892" s="41" t="str">
        <f aca="false">IF(A11892="","",IF(D11892="Delivered",IF(B11892&lt;=INDEX(P_Due,F11892),1,0),0))</f>
        <v/>
      </c>
    </row>
    <row r="11893" customFormat="false" ht="15" hidden="false" customHeight="false" outlineLevel="0" collapsed="false">
      <c r="A11893" s="37"/>
      <c r="B11893" s="38"/>
      <c r="C11893" s="39"/>
      <c r="D11893" s="39"/>
      <c r="E11893" s="39"/>
      <c r="F11893" s="41" t="str">
        <f aca="false">IF(A11893="","",MATCH(A11893,P_ID,1))</f>
        <v/>
      </c>
      <c r="G11893" s="41" t="str">
        <f aca="false">IF(A11893="","",INDEX(P_Svc,F11893))</f>
        <v/>
      </c>
      <c r="H11893" s="41" t="str">
        <f aca="false">IF(A11893="","",INDEX(P_Zone,F11893))</f>
        <v/>
      </c>
      <c r="I11893" s="41" t="str">
        <f aca="false">IF(A11893="","",IF(D11893="Delivered",IF(B11893&lt;=INDEX(P_Due,F11893),1,0),0))</f>
        <v/>
      </c>
    </row>
    <row r="11894" customFormat="false" ht="15" hidden="false" customHeight="false" outlineLevel="0" collapsed="false">
      <c r="A11894" s="37"/>
      <c r="B11894" s="38"/>
      <c r="C11894" s="39"/>
      <c r="D11894" s="39"/>
      <c r="E11894" s="39"/>
      <c r="F11894" s="41" t="str">
        <f aca="false">IF(A11894="","",MATCH(A11894,P_ID,1))</f>
        <v/>
      </c>
      <c r="G11894" s="41" t="str">
        <f aca="false">IF(A11894="","",INDEX(P_Svc,F11894))</f>
        <v/>
      </c>
      <c r="H11894" s="41" t="str">
        <f aca="false">IF(A11894="","",INDEX(P_Zone,F11894))</f>
        <v/>
      </c>
      <c r="I11894" s="41" t="str">
        <f aca="false">IF(A11894="","",IF(D11894="Delivered",IF(B11894&lt;=INDEX(P_Due,F11894),1,0),0))</f>
        <v/>
      </c>
    </row>
    <row r="11895" customFormat="false" ht="15" hidden="false" customHeight="false" outlineLevel="0" collapsed="false">
      <c r="A11895" s="37"/>
      <c r="B11895" s="38"/>
      <c r="C11895" s="39"/>
      <c r="D11895" s="39"/>
      <c r="E11895" s="39"/>
      <c r="F11895" s="41" t="str">
        <f aca="false">IF(A11895="","",MATCH(A11895,P_ID,1))</f>
        <v/>
      </c>
      <c r="G11895" s="41" t="str">
        <f aca="false">IF(A11895="","",INDEX(P_Svc,F11895))</f>
        <v/>
      </c>
      <c r="H11895" s="41" t="str">
        <f aca="false">IF(A11895="","",INDEX(P_Zone,F11895))</f>
        <v/>
      </c>
      <c r="I11895" s="41" t="str">
        <f aca="false">IF(A11895="","",IF(D11895="Delivered",IF(B11895&lt;=INDEX(P_Due,F11895),1,0),0))</f>
        <v/>
      </c>
    </row>
    <row r="11896" customFormat="false" ht="15" hidden="false" customHeight="false" outlineLevel="0" collapsed="false">
      <c r="A11896" s="37"/>
      <c r="B11896" s="38"/>
      <c r="C11896" s="39"/>
      <c r="D11896" s="39"/>
      <c r="E11896" s="39"/>
      <c r="F11896" s="41" t="str">
        <f aca="false">IF(A11896="","",MATCH(A11896,P_ID,1))</f>
        <v/>
      </c>
      <c r="G11896" s="41" t="str">
        <f aca="false">IF(A11896="","",INDEX(P_Svc,F11896))</f>
        <v/>
      </c>
      <c r="H11896" s="41" t="str">
        <f aca="false">IF(A11896="","",INDEX(P_Zone,F11896))</f>
        <v/>
      </c>
      <c r="I11896" s="41" t="str">
        <f aca="false">IF(A11896="","",IF(D11896="Delivered",IF(B11896&lt;=INDEX(P_Due,F11896),1,0),0))</f>
        <v/>
      </c>
    </row>
    <row r="11897" customFormat="false" ht="15" hidden="false" customHeight="false" outlineLevel="0" collapsed="false">
      <c r="A11897" s="37"/>
      <c r="B11897" s="38"/>
      <c r="C11897" s="39"/>
      <c r="D11897" s="39"/>
      <c r="E11897" s="39"/>
      <c r="F11897" s="41" t="str">
        <f aca="false">IF(A11897="","",MATCH(A11897,P_ID,1))</f>
        <v/>
      </c>
      <c r="G11897" s="41" t="str">
        <f aca="false">IF(A11897="","",INDEX(P_Svc,F11897))</f>
        <v/>
      </c>
      <c r="H11897" s="41" t="str">
        <f aca="false">IF(A11897="","",INDEX(P_Zone,F11897))</f>
        <v/>
      </c>
      <c r="I11897" s="41" t="str">
        <f aca="false">IF(A11897="","",IF(D11897="Delivered",IF(B11897&lt;=INDEX(P_Due,F11897),1,0),0))</f>
        <v/>
      </c>
    </row>
    <row r="11898" customFormat="false" ht="15" hidden="false" customHeight="false" outlineLevel="0" collapsed="false">
      <c r="A11898" s="37"/>
      <c r="B11898" s="38"/>
      <c r="C11898" s="39"/>
      <c r="D11898" s="39"/>
      <c r="E11898" s="39"/>
      <c r="F11898" s="41" t="str">
        <f aca="false">IF(A11898="","",MATCH(A11898,P_ID,1))</f>
        <v/>
      </c>
      <c r="G11898" s="41" t="str">
        <f aca="false">IF(A11898="","",INDEX(P_Svc,F11898))</f>
        <v/>
      </c>
      <c r="H11898" s="41" t="str">
        <f aca="false">IF(A11898="","",INDEX(P_Zone,F11898))</f>
        <v/>
      </c>
      <c r="I11898" s="41" t="str">
        <f aca="false">IF(A11898="","",IF(D11898="Delivered",IF(B11898&lt;=INDEX(P_Due,F11898),1,0),0))</f>
        <v/>
      </c>
    </row>
    <row r="11899" customFormat="false" ht="15" hidden="false" customHeight="false" outlineLevel="0" collapsed="false">
      <c r="A11899" s="37"/>
      <c r="B11899" s="38"/>
      <c r="C11899" s="39"/>
      <c r="D11899" s="39"/>
      <c r="E11899" s="39"/>
      <c r="F11899" s="41" t="str">
        <f aca="false">IF(A11899="","",MATCH(A11899,P_ID,1))</f>
        <v/>
      </c>
      <c r="G11899" s="41" t="str">
        <f aca="false">IF(A11899="","",INDEX(P_Svc,F11899))</f>
        <v/>
      </c>
      <c r="H11899" s="41" t="str">
        <f aca="false">IF(A11899="","",INDEX(P_Zone,F11899))</f>
        <v/>
      </c>
      <c r="I11899" s="41" t="str">
        <f aca="false">IF(A11899="","",IF(D11899="Delivered",IF(B11899&lt;=INDEX(P_Due,F11899),1,0),0))</f>
        <v/>
      </c>
    </row>
    <row r="11900" customFormat="false" ht="15" hidden="false" customHeight="false" outlineLevel="0" collapsed="false">
      <c r="A11900" s="37"/>
      <c r="B11900" s="38"/>
      <c r="C11900" s="39"/>
      <c r="D11900" s="39"/>
      <c r="E11900" s="39"/>
      <c r="F11900" s="41" t="str">
        <f aca="false">IF(A11900="","",MATCH(A11900,P_ID,1))</f>
        <v/>
      </c>
      <c r="G11900" s="41" t="str">
        <f aca="false">IF(A11900="","",INDEX(P_Svc,F11900))</f>
        <v/>
      </c>
      <c r="H11900" s="41" t="str">
        <f aca="false">IF(A11900="","",INDEX(P_Zone,F11900))</f>
        <v/>
      </c>
      <c r="I11900" s="41" t="str">
        <f aca="false">IF(A11900="","",IF(D11900="Delivered",IF(B11900&lt;=INDEX(P_Due,F11900),1,0),0))</f>
        <v/>
      </c>
    </row>
    <row r="11901" customFormat="false" ht="15" hidden="false" customHeight="false" outlineLevel="0" collapsed="false">
      <c r="A11901" s="37"/>
      <c r="B11901" s="38"/>
      <c r="C11901" s="39"/>
      <c r="D11901" s="39"/>
      <c r="E11901" s="39"/>
      <c r="F11901" s="41" t="str">
        <f aca="false">IF(A11901="","",MATCH(A11901,P_ID,1))</f>
        <v/>
      </c>
      <c r="G11901" s="41" t="str">
        <f aca="false">IF(A11901="","",INDEX(P_Svc,F11901))</f>
        <v/>
      </c>
      <c r="H11901" s="41" t="str">
        <f aca="false">IF(A11901="","",INDEX(P_Zone,F11901))</f>
        <v/>
      </c>
      <c r="I11901" s="41" t="str">
        <f aca="false">IF(A11901="","",IF(D11901="Delivered",IF(B11901&lt;=INDEX(P_Due,F11901),1,0),0))</f>
        <v/>
      </c>
    </row>
    <row r="11902" customFormat="false" ht="15" hidden="false" customHeight="false" outlineLevel="0" collapsed="false">
      <c r="A11902" s="37"/>
      <c r="B11902" s="38"/>
      <c r="C11902" s="39"/>
      <c r="D11902" s="39"/>
      <c r="E11902" s="39"/>
      <c r="F11902" s="41" t="str">
        <f aca="false">IF(A11902="","",MATCH(A11902,P_ID,1))</f>
        <v/>
      </c>
      <c r="G11902" s="41" t="str">
        <f aca="false">IF(A11902="","",INDEX(P_Svc,F11902))</f>
        <v/>
      </c>
      <c r="H11902" s="41" t="str">
        <f aca="false">IF(A11902="","",INDEX(P_Zone,F11902))</f>
        <v/>
      </c>
      <c r="I11902" s="41" t="str">
        <f aca="false">IF(A11902="","",IF(D11902="Delivered",IF(B11902&lt;=INDEX(P_Due,F11902),1,0),0))</f>
        <v/>
      </c>
    </row>
    <row r="11903" customFormat="false" ht="15" hidden="false" customHeight="false" outlineLevel="0" collapsed="false">
      <c r="A11903" s="37"/>
      <c r="B11903" s="38"/>
      <c r="C11903" s="39"/>
      <c r="D11903" s="39"/>
      <c r="E11903" s="39"/>
      <c r="F11903" s="41" t="str">
        <f aca="false">IF(A11903="","",MATCH(A11903,P_ID,1))</f>
        <v/>
      </c>
      <c r="G11903" s="41" t="str">
        <f aca="false">IF(A11903="","",INDEX(P_Svc,F11903))</f>
        <v/>
      </c>
      <c r="H11903" s="41" t="str">
        <f aca="false">IF(A11903="","",INDEX(P_Zone,F11903))</f>
        <v/>
      </c>
      <c r="I11903" s="41" t="str">
        <f aca="false">IF(A11903="","",IF(D11903="Delivered",IF(B11903&lt;=INDEX(P_Due,F11903),1,0),0))</f>
        <v/>
      </c>
    </row>
    <row r="11904" customFormat="false" ht="15" hidden="false" customHeight="false" outlineLevel="0" collapsed="false">
      <c r="A11904" s="37"/>
      <c r="B11904" s="38"/>
      <c r="C11904" s="39"/>
      <c r="D11904" s="39"/>
      <c r="E11904" s="39"/>
      <c r="F11904" s="41" t="str">
        <f aca="false">IF(A11904="","",MATCH(A11904,P_ID,1))</f>
        <v/>
      </c>
      <c r="G11904" s="41" t="str">
        <f aca="false">IF(A11904="","",INDEX(P_Svc,F11904))</f>
        <v/>
      </c>
      <c r="H11904" s="41" t="str">
        <f aca="false">IF(A11904="","",INDEX(P_Zone,F11904))</f>
        <v/>
      </c>
      <c r="I11904" s="41" t="str">
        <f aca="false">IF(A11904="","",IF(D11904="Delivered",IF(B11904&lt;=INDEX(P_Due,F11904),1,0),0))</f>
        <v/>
      </c>
    </row>
    <row r="11905" customFormat="false" ht="15" hidden="false" customHeight="false" outlineLevel="0" collapsed="false">
      <c r="A11905" s="37"/>
      <c r="B11905" s="38"/>
      <c r="C11905" s="39"/>
      <c r="D11905" s="39"/>
      <c r="E11905" s="39"/>
      <c r="F11905" s="41" t="str">
        <f aca="false">IF(A11905="","",MATCH(A11905,P_ID,1))</f>
        <v/>
      </c>
      <c r="G11905" s="41" t="str">
        <f aca="false">IF(A11905="","",INDEX(P_Svc,F11905))</f>
        <v/>
      </c>
      <c r="H11905" s="41" t="str">
        <f aca="false">IF(A11905="","",INDEX(P_Zone,F11905))</f>
        <v/>
      </c>
      <c r="I11905" s="41" t="str">
        <f aca="false">IF(A11905="","",IF(D11905="Delivered",IF(B11905&lt;=INDEX(P_Due,F11905),1,0),0))</f>
        <v/>
      </c>
    </row>
    <row r="11906" customFormat="false" ht="15" hidden="false" customHeight="false" outlineLevel="0" collapsed="false">
      <c r="A11906" s="37"/>
      <c r="B11906" s="38"/>
      <c r="C11906" s="39"/>
      <c r="D11906" s="39"/>
      <c r="E11906" s="39"/>
      <c r="F11906" s="41" t="str">
        <f aca="false">IF(A11906="","",MATCH(A11906,P_ID,1))</f>
        <v/>
      </c>
      <c r="G11906" s="41" t="str">
        <f aca="false">IF(A11906="","",INDEX(P_Svc,F11906))</f>
        <v/>
      </c>
      <c r="H11906" s="41" t="str">
        <f aca="false">IF(A11906="","",INDEX(P_Zone,F11906))</f>
        <v/>
      </c>
      <c r="I11906" s="41" t="str">
        <f aca="false">IF(A11906="","",IF(D11906="Delivered",IF(B11906&lt;=INDEX(P_Due,F11906),1,0),0))</f>
        <v/>
      </c>
    </row>
    <row r="11907" customFormat="false" ht="15" hidden="false" customHeight="false" outlineLevel="0" collapsed="false">
      <c r="A11907" s="37"/>
      <c r="B11907" s="38"/>
      <c r="C11907" s="39"/>
      <c r="D11907" s="39"/>
      <c r="E11907" s="39"/>
      <c r="F11907" s="41" t="str">
        <f aca="false">IF(A11907="","",MATCH(A11907,P_ID,1))</f>
        <v/>
      </c>
      <c r="G11907" s="41" t="str">
        <f aca="false">IF(A11907="","",INDEX(P_Svc,F11907))</f>
        <v/>
      </c>
      <c r="H11907" s="41" t="str">
        <f aca="false">IF(A11907="","",INDEX(P_Zone,F11907))</f>
        <v/>
      </c>
      <c r="I11907" s="41" t="str">
        <f aca="false">IF(A11907="","",IF(D11907="Delivered",IF(B11907&lt;=INDEX(P_Due,F11907),1,0),0))</f>
        <v/>
      </c>
    </row>
    <row r="11908" customFormat="false" ht="15" hidden="false" customHeight="false" outlineLevel="0" collapsed="false">
      <c r="A11908" s="37"/>
      <c r="B11908" s="38"/>
      <c r="C11908" s="39"/>
      <c r="D11908" s="39"/>
      <c r="E11908" s="39"/>
      <c r="F11908" s="41" t="str">
        <f aca="false">IF(A11908="","",MATCH(A11908,P_ID,1))</f>
        <v/>
      </c>
      <c r="G11908" s="41" t="str">
        <f aca="false">IF(A11908="","",INDEX(P_Svc,F11908))</f>
        <v/>
      </c>
      <c r="H11908" s="41" t="str">
        <f aca="false">IF(A11908="","",INDEX(P_Zone,F11908))</f>
        <v/>
      </c>
      <c r="I11908" s="41" t="str">
        <f aca="false">IF(A11908="","",IF(D11908="Delivered",IF(B11908&lt;=INDEX(P_Due,F11908),1,0),0))</f>
        <v/>
      </c>
    </row>
    <row r="11909" customFormat="false" ht="15" hidden="false" customHeight="false" outlineLevel="0" collapsed="false">
      <c r="A11909" s="37"/>
      <c r="B11909" s="38"/>
      <c r="C11909" s="39"/>
      <c r="D11909" s="39"/>
      <c r="E11909" s="39"/>
      <c r="F11909" s="41" t="str">
        <f aca="false">IF(A11909="","",MATCH(A11909,P_ID,1))</f>
        <v/>
      </c>
      <c r="G11909" s="41" t="str">
        <f aca="false">IF(A11909="","",INDEX(P_Svc,F11909))</f>
        <v/>
      </c>
      <c r="H11909" s="41" t="str">
        <f aca="false">IF(A11909="","",INDEX(P_Zone,F11909))</f>
        <v/>
      </c>
      <c r="I11909" s="41" t="str">
        <f aca="false">IF(A11909="","",IF(D11909="Delivered",IF(B11909&lt;=INDEX(P_Due,F11909),1,0),0))</f>
        <v/>
      </c>
    </row>
    <row r="11910" customFormat="false" ht="15" hidden="false" customHeight="false" outlineLevel="0" collapsed="false">
      <c r="A11910" s="37"/>
      <c r="B11910" s="38"/>
      <c r="C11910" s="39"/>
      <c r="D11910" s="39"/>
      <c r="E11910" s="39"/>
      <c r="F11910" s="41" t="str">
        <f aca="false">IF(A11910="","",MATCH(A11910,P_ID,1))</f>
        <v/>
      </c>
      <c r="G11910" s="41" t="str">
        <f aca="false">IF(A11910="","",INDEX(P_Svc,F11910))</f>
        <v/>
      </c>
      <c r="H11910" s="41" t="str">
        <f aca="false">IF(A11910="","",INDEX(P_Zone,F11910))</f>
        <v/>
      </c>
      <c r="I11910" s="41" t="str">
        <f aca="false">IF(A11910="","",IF(D11910="Delivered",IF(B11910&lt;=INDEX(P_Due,F11910),1,0),0))</f>
        <v/>
      </c>
    </row>
    <row r="11911" customFormat="false" ht="15" hidden="false" customHeight="false" outlineLevel="0" collapsed="false">
      <c r="A11911" s="37"/>
      <c r="B11911" s="38"/>
      <c r="C11911" s="39"/>
      <c r="D11911" s="39"/>
      <c r="E11911" s="39"/>
      <c r="F11911" s="41" t="str">
        <f aca="false">IF(A11911="","",MATCH(A11911,P_ID,1))</f>
        <v/>
      </c>
      <c r="G11911" s="41" t="str">
        <f aca="false">IF(A11911="","",INDEX(P_Svc,F11911))</f>
        <v/>
      </c>
      <c r="H11911" s="41" t="str">
        <f aca="false">IF(A11911="","",INDEX(P_Zone,F11911))</f>
        <v/>
      </c>
      <c r="I11911" s="41" t="str">
        <f aca="false">IF(A11911="","",IF(D11911="Delivered",IF(B11911&lt;=INDEX(P_Due,F11911),1,0),0))</f>
        <v/>
      </c>
    </row>
    <row r="11912" customFormat="false" ht="15" hidden="false" customHeight="false" outlineLevel="0" collapsed="false">
      <c r="A11912" s="37"/>
      <c r="B11912" s="38"/>
      <c r="C11912" s="39"/>
      <c r="D11912" s="39"/>
      <c r="E11912" s="39"/>
      <c r="F11912" s="41" t="str">
        <f aca="false">IF(A11912="","",MATCH(A11912,P_ID,1))</f>
        <v/>
      </c>
      <c r="G11912" s="41" t="str">
        <f aca="false">IF(A11912="","",INDEX(P_Svc,F11912))</f>
        <v/>
      </c>
      <c r="H11912" s="41" t="str">
        <f aca="false">IF(A11912="","",INDEX(P_Zone,F11912))</f>
        <v/>
      </c>
      <c r="I11912" s="41" t="str">
        <f aca="false">IF(A11912="","",IF(D11912="Delivered",IF(B11912&lt;=INDEX(P_Due,F11912),1,0),0))</f>
        <v/>
      </c>
    </row>
    <row r="11913" customFormat="false" ht="15" hidden="false" customHeight="false" outlineLevel="0" collapsed="false">
      <c r="A11913" s="37"/>
      <c r="B11913" s="38"/>
      <c r="C11913" s="39"/>
      <c r="D11913" s="39"/>
      <c r="E11913" s="39"/>
      <c r="F11913" s="41" t="str">
        <f aca="false">IF(A11913="","",MATCH(A11913,P_ID,1))</f>
        <v/>
      </c>
      <c r="G11913" s="41" t="str">
        <f aca="false">IF(A11913="","",INDEX(P_Svc,F11913))</f>
        <v/>
      </c>
      <c r="H11913" s="41" t="str">
        <f aca="false">IF(A11913="","",INDEX(P_Zone,F11913))</f>
        <v/>
      </c>
      <c r="I11913" s="41" t="str">
        <f aca="false">IF(A11913="","",IF(D11913="Delivered",IF(B11913&lt;=INDEX(P_Due,F11913),1,0),0))</f>
        <v/>
      </c>
    </row>
    <row r="11914" customFormat="false" ht="15" hidden="false" customHeight="false" outlineLevel="0" collapsed="false">
      <c r="A11914" s="37"/>
      <c r="B11914" s="38"/>
      <c r="C11914" s="39"/>
      <c r="D11914" s="39"/>
      <c r="E11914" s="39"/>
      <c r="F11914" s="41" t="str">
        <f aca="false">IF(A11914="","",MATCH(A11914,P_ID,1))</f>
        <v/>
      </c>
      <c r="G11914" s="41" t="str">
        <f aca="false">IF(A11914="","",INDEX(P_Svc,F11914))</f>
        <v/>
      </c>
      <c r="H11914" s="41" t="str">
        <f aca="false">IF(A11914="","",INDEX(P_Zone,F11914))</f>
        <v/>
      </c>
      <c r="I11914" s="41" t="str">
        <f aca="false">IF(A11914="","",IF(D11914="Delivered",IF(B11914&lt;=INDEX(P_Due,F11914),1,0),0))</f>
        <v/>
      </c>
    </row>
    <row r="11915" customFormat="false" ht="15" hidden="false" customHeight="false" outlineLevel="0" collapsed="false">
      <c r="A11915" s="37"/>
      <c r="B11915" s="38"/>
      <c r="C11915" s="39"/>
      <c r="D11915" s="39"/>
      <c r="E11915" s="39"/>
      <c r="F11915" s="41" t="str">
        <f aca="false">IF(A11915="","",MATCH(A11915,P_ID,1))</f>
        <v/>
      </c>
      <c r="G11915" s="41" t="str">
        <f aca="false">IF(A11915="","",INDEX(P_Svc,F11915))</f>
        <v/>
      </c>
      <c r="H11915" s="41" t="str">
        <f aca="false">IF(A11915="","",INDEX(P_Zone,F11915))</f>
        <v/>
      </c>
      <c r="I11915" s="41" t="str">
        <f aca="false">IF(A11915="","",IF(D11915="Delivered",IF(B11915&lt;=INDEX(P_Due,F11915),1,0),0))</f>
        <v/>
      </c>
    </row>
    <row r="11916" customFormat="false" ht="15" hidden="false" customHeight="false" outlineLevel="0" collapsed="false">
      <c r="A11916" s="37"/>
      <c r="B11916" s="38"/>
      <c r="C11916" s="39"/>
      <c r="D11916" s="39"/>
      <c r="E11916" s="39"/>
      <c r="F11916" s="41" t="str">
        <f aca="false">IF(A11916="","",MATCH(A11916,P_ID,1))</f>
        <v/>
      </c>
      <c r="G11916" s="41" t="str">
        <f aca="false">IF(A11916="","",INDEX(P_Svc,F11916))</f>
        <v/>
      </c>
      <c r="H11916" s="41" t="str">
        <f aca="false">IF(A11916="","",INDEX(P_Zone,F11916))</f>
        <v/>
      </c>
      <c r="I11916" s="41" t="str">
        <f aca="false">IF(A11916="","",IF(D11916="Delivered",IF(B11916&lt;=INDEX(P_Due,F11916),1,0),0))</f>
        <v/>
      </c>
    </row>
    <row r="11917" customFormat="false" ht="15" hidden="false" customHeight="false" outlineLevel="0" collapsed="false">
      <c r="A11917" s="37"/>
      <c r="B11917" s="38"/>
      <c r="C11917" s="39"/>
      <c r="D11917" s="39"/>
      <c r="E11917" s="39"/>
      <c r="F11917" s="41" t="str">
        <f aca="false">IF(A11917="","",MATCH(A11917,P_ID,1))</f>
        <v/>
      </c>
      <c r="G11917" s="41" t="str">
        <f aca="false">IF(A11917="","",INDEX(P_Svc,F11917))</f>
        <v/>
      </c>
      <c r="H11917" s="41" t="str">
        <f aca="false">IF(A11917="","",INDEX(P_Zone,F11917))</f>
        <v/>
      </c>
      <c r="I11917" s="41" t="str">
        <f aca="false">IF(A11917="","",IF(D11917="Delivered",IF(B11917&lt;=INDEX(P_Due,F11917),1,0),0))</f>
        <v/>
      </c>
    </row>
    <row r="11918" customFormat="false" ht="15" hidden="false" customHeight="false" outlineLevel="0" collapsed="false">
      <c r="A11918" s="37"/>
      <c r="B11918" s="38"/>
      <c r="C11918" s="39"/>
      <c r="D11918" s="39"/>
      <c r="E11918" s="39"/>
      <c r="F11918" s="41" t="str">
        <f aca="false">IF(A11918="","",MATCH(A11918,P_ID,1))</f>
        <v/>
      </c>
      <c r="G11918" s="41" t="str">
        <f aca="false">IF(A11918="","",INDEX(P_Svc,F11918))</f>
        <v/>
      </c>
      <c r="H11918" s="41" t="str">
        <f aca="false">IF(A11918="","",INDEX(P_Zone,F11918))</f>
        <v/>
      </c>
      <c r="I11918" s="41" t="str">
        <f aca="false">IF(A11918="","",IF(D11918="Delivered",IF(B11918&lt;=INDEX(P_Due,F11918),1,0),0))</f>
        <v/>
      </c>
    </row>
    <row r="11919" customFormat="false" ht="15" hidden="false" customHeight="false" outlineLevel="0" collapsed="false">
      <c r="A11919" s="37"/>
      <c r="B11919" s="38"/>
      <c r="C11919" s="39"/>
      <c r="D11919" s="39"/>
      <c r="E11919" s="39"/>
      <c r="F11919" s="41" t="str">
        <f aca="false">IF(A11919="","",MATCH(A11919,P_ID,1))</f>
        <v/>
      </c>
      <c r="G11919" s="41" t="str">
        <f aca="false">IF(A11919="","",INDEX(P_Svc,F11919))</f>
        <v/>
      </c>
      <c r="H11919" s="41" t="str">
        <f aca="false">IF(A11919="","",INDEX(P_Zone,F11919))</f>
        <v/>
      </c>
      <c r="I11919" s="41" t="str">
        <f aca="false">IF(A11919="","",IF(D11919="Delivered",IF(B11919&lt;=INDEX(P_Due,F11919),1,0),0))</f>
        <v/>
      </c>
    </row>
    <row r="11920" customFormat="false" ht="15" hidden="false" customHeight="false" outlineLevel="0" collapsed="false">
      <c r="A11920" s="37"/>
      <c r="B11920" s="38"/>
      <c r="C11920" s="39"/>
      <c r="D11920" s="39"/>
      <c r="E11920" s="39"/>
      <c r="F11920" s="41" t="str">
        <f aca="false">IF(A11920="","",MATCH(A11920,P_ID,1))</f>
        <v/>
      </c>
      <c r="G11920" s="41" t="str">
        <f aca="false">IF(A11920="","",INDEX(P_Svc,F11920))</f>
        <v/>
      </c>
      <c r="H11920" s="41" t="str">
        <f aca="false">IF(A11920="","",INDEX(P_Zone,F11920))</f>
        <v/>
      </c>
      <c r="I11920" s="41" t="str">
        <f aca="false">IF(A11920="","",IF(D11920="Delivered",IF(B11920&lt;=INDEX(P_Due,F11920),1,0),0))</f>
        <v/>
      </c>
    </row>
    <row r="11921" customFormat="false" ht="15" hidden="false" customHeight="false" outlineLevel="0" collapsed="false">
      <c r="A11921" s="37"/>
      <c r="B11921" s="38"/>
      <c r="C11921" s="39"/>
      <c r="D11921" s="39"/>
      <c r="E11921" s="39"/>
      <c r="F11921" s="41" t="str">
        <f aca="false">IF(A11921="","",MATCH(A11921,P_ID,1))</f>
        <v/>
      </c>
      <c r="G11921" s="41" t="str">
        <f aca="false">IF(A11921="","",INDEX(P_Svc,F11921))</f>
        <v/>
      </c>
      <c r="H11921" s="41" t="str">
        <f aca="false">IF(A11921="","",INDEX(P_Zone,F11921))</f>
        <v/>
      </c>
      <c r="I11921" s="41" t="str">
        <f aca="false">IF(A11921="","",IF(D11921="Delivered",IF(B11921&lt;=INDEX(P_Due,F11921),1,0),0))</f>
        <v/>
      </c>
    </row>
    <row r="11922" customFormat="false" ht="15" hidden="false" customHeight="false" outlineLevel="0" collapsed="false">
      <c r="A11922" s="37"/>
      <c r="B11922" s="38"/>
      <c r="C11922" s="39"/>
      <c r="D11922" s="39"/>
      <c r="E11922" s="39"/>
      <c r="F11922" s="41" t="str">
        <f aca="false">IF(A11922="","",MATCH(A11922,P_ID,1))</f>
        <v/>
      </c>
      <c r="G11922" s="41" t="str">
        <f aca="false">IF(A11922="","",INDEX(P_Svc,F11922))</f>
        <v/>
      </c>
      <c r="H11922" s="41" t="str">
        <f aca="false">IF(A11922="","",INDEX(P_Zone,F11922))</f>
        <v/>
      </c>
      <c r="I11922" s="41" t="str">
        <f aca="false">IF(A11922="","",IF(D11922="Delivered",IF(B11922&lt;=INDEX(P_Due,F11922),1,0),0))</f>
        <v/>
      </c>
    </row>
    <row r="11923" customFormat="false" ht="15" hidden="false" customHeight="false" outlineLevel="0" collapsed="false">
      <c r="A11923" s="37"/>
      <c r="B11923" s="38"/>
      <c r="C11923" s="39"/>
      <c r="D11923" s="39"/>
      <c r="E11923" s="39"/>
      <c r="F11923" s="41" t="str">
        <f aca="false">IF(A11923="","",MATCH(A11923,P_ID,1))</f>
        <v/>
      </c>
      <c r="G11923" s="41" t="str">
        <f aca="false">IF(A11923="","",INDEX(P_Svc,F11923))</f>
        <v/>
      </c>
      <c r="H11923" s="41" t="str">
        <f aca="false">IF(A11923="","",INDEX(P_Zone,F11923))</f>
        <v/>
      </c>
      <c r="I11923" s="41" t="str">
        <f aca="false">IF(A11923="","",IF(D11923="Delivered",IF(B11923&lt;=INDEX(P_Due,F11923),1,0),0))</f>
        <v/>
      </c>
    </row>
    <row r="11924" customFormat="false" ht="15" hidden="false" customHeight="false" outlineLevel="0" collapsed="false">
      <c r="A11924" s="37"/>
      <c r="B11924" s="38"/>
      <c r="C11924" s="39"/>
      <c r="D11924" s="39"/>
      <c r="E11924" s="39"/>
      <c r="F11924" s="41" t="str">
        <f aca="false">IF(A11924="","",MATCH(A11924,P_ID,1))</f>
        <v/>
      </c>
      <c r="G11924" s="41" t="str">
        <f aca="false">IF(A11924="","",INDEX(P_Svc,F11924))</f>
        <v/>
      </c>
      <c r="H11924" s="41" t="str">
        <f aca="false">IF(A11924="","",INDEX(P_Zone,F11924))</f>
        <v/>
      </c>
      <c r="I11924" s="41" t="str">
        <f aca="false">IF(A11924="","",IF(D11924="Delivered",IF(B11924&lt;=INDEX(P_Due,F11924),1,0),0))</f>
        <v/>
      </c>
    </row>
    <row r="11925" customFormat="false" ht="15" hidden="false" customHeight="false" outlineLevel="0" collapsed="false">
      <c r="A11925" s="37"/>
      <c r="B11925" s="38"/>
      <c r="C11925" s="39"/>
      <c r="D11925" s="39"/>
      <c r="E11925" s="39"/>
      <c r="F11925" s="41" t="str">
        <f aca="false">IF(A11925="","",MATCH(A11925,P_ID,1))</f>
        <v/>
      </c>
      <c r="G11925" s="41" t="str">
        <f aca="false">IF(A11925="","",INDEX(P_Svc,F11925))</f>
        <v/>
      </c>
      <c r="H11925" s="41" t="str">
        <f aca="false">IF(A11925="","",INDEX(P_Zone,F11925))</f>
        <v/>
      </c>
      <c r="I11925" s="41" t="str">
        <f aca="false">IF(A11925="","",IF(D11925="Delivered",IF(B11925&lt;=INDEX(P_Due,F11925),1,0),0))</f>
        <v/>
      </c>
    </row>
    <row r="11926" customFormat="false" ht="15" hidden="false" customHeight="false" outlineLevel="0" collapsed="false">
      <c r="A11926" s="37"/>
      <c r="B11926" s="38"/>
      <c r="C11926" s="39"/>
      <c r="D11926" s="39"/>
      <c r="E11926" s="39"/>
      <c r="F11926" s="41" t="str">
        <f aca="false">IF(A11926="","",MATCH(A11926,P_ID,1))</f>
        <v/>
      </c>
      <c r="G11926" s="41" t="str">
        <f aca="false">IF(A11926="","",INDEX(P_Svc,F11926))</f>
        <v/>
      </c>
      <c r="H11926" s="41" t="str">
        <f aca="false">IF(A11926="","",INDEX(P_Zone,F11926))</f>
        <v/>
      </c>
      <c r="I11926" s="41" t="str">
        <f aca="false">IF(A11926="","",IF(D11926="Delivered",IF(B11926&lt;=INDEX(P_Due,F11926),1,0),0))</f>
        <v/>
      </c>
    </row>
    <row r="11927" customFormat="false" ht="15" hidden="false" customHeight="false" outlineLevel="0" collapsed="false">
      <c r="A11927" s="37"/>
      <c r="B11927" s="38"/>
      <c r="C11927" s="39"/>
      <c r="D11927" s="39"/>
      <c r="E11927" s="39"/>
      <c r="F11927" s="41" t="str">
        <f aca="false">IF(A11927="","",MATCH(A11927,P_ID,1))</f>
        <v/>
      </c>
      <c r="G11927" s="41" t="str">
        <f aca="false">IF(A11927="","",INDEX(P_Svc,F11927))</f>
        <v/>
      </c>
      <c r="H11927" s="41" t="str">
        <f aca="false">IF(A11927="","",INDEX(P_Zone,F11927))</f>
        <v/>
      </c>
      <c r="I11927" s="41" t="str">
        <f aca="false">IF(A11927="","",IF(D11927="Delivered",IF(B11927&lt;=INDEX(P_Due,F11927),1,0),0))</f>
        <v/>
      </c>
    </row>
    <row r="11928" customFormat="false" ht="15" hidden="false" customHeight="false" outlineLevel="0" collapsed="false">
      <c r="A11928" s="37"/>
      <c r="B11928" s="38"/>
      <c r="C11928" s="39"/>
      <c r="D11928" s="39"/>
      <c r="E11928" s="39"/>
      <c r="F11928" s="41" t="str">
        <f aca="false">IF(A11928="","",MATCH(A11928,P_ID,1))</f>
        <v/>
      </c>
      <c r="G11928" s="41" t="str">
        <f aca="false">IF(A11928="","",INDEX(P_Svc,F11928))</f>
        <v/>
      </c>
      <c r="H11928" s="41" t="str">
        <f aca="false">IF(A11928="","",INDEX(P_Zone,F11928))</f>
        <v/>
      </c>
      <c r="I11928" s="41" t="str">
        <f aca="false">IF(A11928="","",IF(D11928="Delivered",IF(B11928&lt;=INDEX(P_Due,F11928),1,0),0))</f>
        <v/>
      </c>
    </row>
    <row r="11929" customFormat="false" ht="15" hidden="false" customHeight="false" outlineLevel="0" collapsed="false">
      <c r="A11929" s="37"/>
      <c r="B11929" s="38"/>
      <c r="C11929" s="39"/>
      <c r="D11929" s="39"/>
      <c r="E11929" s="39"/>
      <c r="F11929" s="41" t="str">
        <f aca="false">IF(A11929="","",MATCH(A11929,P_ID,1))</f>
        <v/>
      </c>
      <c r="G11929" s="41" t="str">
        <f aca="false">IF(A11929="","",INDEX(P_Svc,F11929))</f>
        <v/>
      </c>
      <c r="H11929" s="41" t="str">
        <f aca="false">IF(A11929="","",INDEX(P_Zone,F11929))</f>
        <v/>
      </c>
      <c r="I11929" s="41" t="str">
        <f aca="false">IF(A11929="","",IF(D11929="Delivered",IF(B11929&lt;=INDEX(P_Due,F11929),1,0),0))</f>
        <v/>
      </c>
    </row>
    <row r="11930" customFormat="false" ht="15" hidden="false" customHeight="false" outlineLevel="0" collapsed="false">
      <c r="A11930" s="37"/>
      <c r="B11930" s="38"/>
      <c r="C11930" s="39"/>
      <c r="D11930" s="39"/>
      <c r="E11930" s="39"/>
      <c r="F11930" s="41" t="str">
        <f aca="false">IF(A11930="","",MATCH(A11930,P_ID,1))</f>
        <v/>
      </c>
      <c r="G11930" s="41" t="str">
        <f aca="false">IF(A11930="","",INDEX(P_Svc,F11930))</f>
        <v/>
      </c>
      <c r="H11930" s="41" t="str">
        <f aca="false">IF(A11930="","",INDEX(P_Zone,F11930))</f>
        <v/>
      </c>
      <c r="I11930" s="41" t="str">
        <f aca="false">IF(A11930="","",IF(D11930="Delivered",IF(B11930&lt;=INDEX(P_Due,F11930),1,0),0))</f>
        <v/>
      </c>
    </row>
    <row r="11931" customFormat="false" ht="15" hidden="false" customHeight="false" outlineLevel="0" collapsed="false">
      <c r="A11931" s="37"/>
      <c r="B11931" s="38"/>
      <c r="C11931" s="39"/>
      <c r="D11931" s="39"/>
      <c r="E11931" s="39"/>
      <c r="F11931" s="41" t="str">
        <f aca="false">IF(A11931="","",MATCH(A11931,P_ID,1))</f>
        <v/>
      </c>
      <c r="G11931" s="41" t="str">
        <f aca="false">IF(A11931="","",INDEX(P_Svc,F11931))</f>
        <v/>
      </c>
      <c r="H11931" s="41" t="str">
        <f aca="false">IF(A11931="","",INDEX(P_Zone,F11931))</f>
        <v/>
      </c>
      <c r="I11931" s="41" t="str">
        <f aca="false">IF(A11931="","",IF(D11931="Delivered",IF(B11931&lt;=INDEX(P_Due,F11931),1,0),0))</f>
        <v/>
      </c>
    </row>
    <row r="11932" customFormat="false" ht="15" hidden="false" customHeight="false" outlineLevel="0" collapsed="false">
      <c r="A11932" s="37"/>
      <c r="B11932" s="38"/>
      <c r="C11932" s="39"/>
      <c r="D11932" s="39"/>
      <c r="E11932" s="39"/>
      <c r="F11932" s="41" t="str">
        <f aca="false">IF(A11932="","",MATCH(A11932,P_ID,1))</f>
        <v/>
      </c>
      <c r="G11932" s="41" t="str">
        <f aca="false">IF(A11932="","",INDEX(P_Svc,F11932))</f>
        <v/>
      </c>
      <c r="H11932" s="41" t="str">
        <f aca="false">IF(A11932="","",INDEX(P_Zone,F11932))</f>
        <v/>
      </c>
      <c r="I11932" s="41" t="str">
        <f aca="false">IF(A11932="","",IF(D11932="Delivered",IF(B11932&lt;=INDEX(P_Due,F11932),1,0),0))</f>
        <v/>
      </c>
    </row>
    <row r="11933" customFormat="false" ht="15" hidden="false" customHeight="false" outlineLevel="0" collapsed="false">
      <c r="A11933" s="37"/>
      <c r="B11933" s="38"/>
      <c r="C11933" s="39"/>
      <c r="D11933" s="39"/>
      <c r="E11933" s="39"/>
      <c r="F11933" s="41" t="str">
        <f aca="false">IF(A11933="","",MATCH(A11933,P_ID,1))</f>
        <v/>
      </c>
      <c r="G11933" s="41" t="str">
        <f aca="false">IF(A11933="","",INDEX(P_Svc,F11933))</f>
        <v/>
      </c>
      <c r="H11933" s="41" t="str">
        <f aca="false">IF(A11933="","",INDEX(P_Zone,F11933))</f>
        <v/>
      </c>
      <c r="I11933" s="41" t="str">
        <f aca="false">IF(A11933="","",IF(D11933="Delivered",IF(B11933&lt;=INDEX(P_Due,F11933),1,0),0))</f>
        <v/>
      </c>
    </row>
    <row r="11934" customFormat="false" ht="15" hidden="false" customHeight="false" outlineLevel="0" collapsed="false">
      <c r="A11934" s="37"/>
      <c r="B11934" s="38"/>
      <c r="C11934" s="39"/>
      <c r="D11934" s="39"/>
      <c r="E11934" s="39"/>
      <c r="F11934" s="41" t="str">
        <f aca="false">IF(A11934="","",MATCH(A11934,P_ID,1))</f>
        <v/>
      </c>
      <c r="G11934" s="41" t="str">
        <f aca="false">IF(A11934="","",INDEX(P_Svc,F11934))</f>
        <v/>
      </c>
      <c r="H11934" s="41" t="str">
        <f aca="false">IF(A11934="","",INDEX(P_Zone,F11934))</f>
        <v/>
      </c>
      <c r="I11934" s="41" t="str">
        <f aca="false">IF(A11934="","",IF(D11934="Delivered",IF(B11934&lt;=INDEX(P_Due,F11934),1,0),0))</f>
        <v/>
      </c>
    </row>
    <row r="11935" customFormat="false" ht="15" hidden="false" customHeight="false" outlineLevel="0" collapsed="false">
      <c r="A11935" s="37"/>
      <c r="B11935" s="38"/>
      <c r="C11935" s="39"/>
      <c r="D11935" s="39"/>
      <c r="E11935" s="39"/>
      <c r="F11935" s="41" t="str">
        <f aca="false">IF(A11935="","",MATCH(A11935,P_ID,1))</f>
        <v/>
      </c>
      <c r="G11935" s="41" t="str">
        <f aca="false">IF(A11935="","",INDEX(P_Svc,F11935))</f>
        <v/>
      </c>
      <c r="H11935" s="41" t="str">
        <f aca="false">IF(A11935="","",INDEX(P_Zone,F11935))</f>
        <v/>
      </c>
      <c r="I11935" s="41" t="str">
        <f aca="false">IF(A11935="","",IF(D11935="Delivered",IF(B11935&lt;=INDEX(P_Due,F11935),1,0),0))</f>
        <v/>
      </c>
    </row>
    <row r="11936" customFormat="false" ht="15" hidden="false" customHeight="false" outlineLevel="0" collapsed="false">
      <c r="A11936" s="37"/>
      <c r="B11936" s="38"/>
      <c r="C11936" s="39"/>
      <c r="D11936" s="39"/>
      <c r="E11936" s="39"/>
      <c r="F11936" s="41" t="str">
        <f aca="false">IF(A11936="","",MATCH(A11936,P_ID,1))</f>
        <v/>
      </c>
      <c r="G11936" s="41" t="str">
        <f aca="false">IF(A11936="","",INDEX(P_Svc,F11936))</f>
        <v/>
      </c>
      <c r="H11936" s="41" t="str">
        <f aca="false">IF(A11936="","",INDEX(P_Zone,F11936))</f>
        <v/>
      </c>
      <c r="I11936" s="41" t="str">
        <f aca="false">IF(A11936="","",IF(D11936="Delivered",IF(B11936&lt;=INDEX(P_Due,F11936),1,0),0))</f>
        <v/>
      </c>
    </row>
    <row r="11937" customFormat="false" ht="15" hidden="false" customHeight="false" outlineLevel="0" collapsed="false">
      <c r="A11937" s="37"/>
      <c r="B11937" s="38"/>
      <c r="C11937" s="39"/>
      <c r="D11937" s="39"/>
      <c r="E11937" s="39"/>
      <c r="F11937" s="41" t="str">
        <f aca="false">IF(A11937="","",MATCH(A11937,P_ID,1))</f>
        <v/>
      </c>
      <c r="G11937" s="41" t="str">
        <f aca="false">IF(A11937="","",INDEX(P_Svc,F11937))</f>
        <v/>
      </c>
      <c r="H11937" s="41" t="str">
        <f aca="false">IF(A11937="","",INDEX(P_Zone,F11937))</f>
        <v/>
      </c>
      <c r="I11937" s="41" t="str">
        <f aca="false">IF(A11937="","",IF(D11937="Delivered",IF(B11937&lt;=INDEX(P_Due,F11937),1,0),0))</f>
        <v/>
      </c>
    </row>
    <row r="11938" customFormat="false" ht="15" hidden="false" customHeight="false" outlineLevel="0" collapsed="false">
      <c r="A11938" s="37"/>
      <c r="B11938" s="38"/>
      <c r="C11938" s="39"/>
      <c r="D11938" s="39"/>
      <c r="E11938" s="39"/>
      <c r="F11938" s="41" t="str">
        <f aca="false">IF(A11938="","",MATCH(A11938,P_ID,1))</f>
        <v/>
      </c>
      <c r="G11938" s="41" t="str">
        <f aca="false">IF(A11938="","",INDEX(P_Svc,F11938))</f>
        <v/>
      </c>
      <c r="H11938" s="41" t="str">
        <f aca="false">IF(A11938="","",INDEX(P_Zone,F11938))</f>
        <v/>
      </c>
      <c r="I11938" s="41" t="str">
        <f aca="false">IF(A11938="","",IF(D11938="Delivered",IF(B11938&lt;=INDEX(P_Due,F11938),1,0),0))</f>
        <v/>
      </c>
    </row>
    <row r="11939" customFormat="false" ht="15" hidden="false" customHeight="false" outlineLevel="0" collapsed="false">
      <c r="A11939" s="37"/>
      <c r="B11939" s="38"/>
      <c r="C11939" s="39"/>
      <c r="D11939" s="39"/>
      <c r="E11939" s="39"/>
      <c r="F11939" s="41" t="str">
        <f aca="false">IF(A11939="","",MATCH(A11939,P_ID,1))</f>
        <v/>
      </c>
      <c r="G11939" s="41" t="str">
        <f aca="false">IF(A11939="","",INDEX(P_Svc,F11939))</f>
        <v/>
      </c>
      <c r="H11939" s="41" t="str">
        <f aca="false">IF(A11939="","",INDEX(P_Zone,F11939))</f>
        <v/>
      </c>
      <c r="I11939" s="41" t="str">
        <f aca="false">IF(A11939="","",IF(D11939="Delivered",IF(B11939&lt;=INDEX(P_Due,F11939),1,0),0))</f>
        <v/>
      </c>
    </row>
    <row r="11940" customFormat="false" ht="15" hidden="false" customHeight="false" outlineLevel="0" collapsed="false">
      <c r="A11940" s="37"/>
      <c r="B11940" s="38"/>
      <c r="C11940" s="39"/>
      <c r="D11940" s="39"/>
      <c r="E11940" s="39"/>
      <c r="F11940" s="41" t="str">
        <f aca="false">IF(A11940="","",MATCH(A11940,P_ID,1))</f>
        <v/>
      </c>
      <c r="G11940" s="41" t="str">
        <f aca="false">IF(A11940="","",INDEX(P_Svc,F11940))</f>
        <v/>
      </c>
      <c r="H11940" s="41" t="str">
        <f aca="false">IF(A11940="","",INDEX(P_Zone,F11940))</f>
        <v/>
      </c>
      <c r="I11940" s="41" t="str">
        <f aca="false">IF(A11940="","",IF(D11940="Delivered",IF(B11940&lt;=INDEX(P_Due,F11940),1,0),0))</f>
        <v/>
      </c>
    </row>
    <row r="11941" customFormat="false" ht="15" hidden="false" customHeight="false" outlineLevel="0" collapsed="false">
      <c r="A11941" s="37"/>
      <c r="B11941" s="38"/>
      <c r="C11941" s="39"/>
      <c r="D11941" s="39"/>
      <c r="E11941" s="39"/>
      <c r="F11941" s="41" t="str">
        <f aca="false">IF(A11941="","",MATCH(A11941,P_ID,1))</f>
        <v/>
      </c>
      <c r="G11941" s="41" t="str">
        <f aca="false">IF(A11941="","",INDEX(P_Svc,F11941))</f>
        <v/>
      </c>
      <c r="H11941" s="41" t="str">
        <f aca="false">IF(A11941="","",INDEX(P_Zone,F11941))</f>
        <v/>
      </c>
      <c r="I11941" s="41" t="str">
        <f aca="false">IF(A11941="","",IF(D11941="Delivered",IF(B11941&lt;=INDEX(P_Due,F11941),1,0),0))</f>
        <v/>
      </c>
    </row>
    <row r="11942" customFormat="false" ht="15" hidden="false" customHeight="false" outlineLevel="0" collapsed="false">
      <c r="A11942" s="37"/>
      <c r="B11942" s="38"/>
      <c r="C11942" s="39"/>
      <c r="D11942" s="39"/>
      <c r="E11942" s="39"/>
      <c r="F11942" s="41" t="str">
        <f aca="false">IF(A11942="","",MATCH(A11942,P_ID,1))</f>
        <v/>
      </c>
      <c r="G11942" s="41" t="str">
        <f aca="false">IF(A11942="","",INDEX(P_Svc,F11942))</f>
        <v/>
      </c>
      <c r="H11942" s="41" t="str">
        <f aca="false">IF(A11942="","",INDEX(P_Zone,F11942))</f>
        <v/>
      </c>
      <c r="I11942" s="41" t="str">
        <f aca="false">IF(A11942="","",IF(D11942="Delivered",IF(B11942&lt;=INDEX(P_Due,F11942),1,0),0))</f>
        <v/>
      </c>
    </row>
    <row r="11943" customFormat="false" ht="15" hidden="false" customHeight="false" outlineLevel="0" collapsed="false">
      <c r="A11943" s="37"/>
      <c r="B11943" s="38"/>
      <c r="C11943" s="39"/>
      <c r="D11943" s="39"/>
      <c r="E11943" s="39"/>
      <c r="F11943" s="41" t="str">
        <f aca="false">IF(A11943="","",MATCH(A11943,P_ID,1))</f>
        <v/>
      </c>
      <c r="G11943" s="41" t="str">
        <f aca="false">IF(A11943="","",INDEX(P_Svc,F11943))</f>
        <v/>
      </c>
      <c r="H11943" s="41" t="str">
        <f aca="false">IF(A11943="","",INDEX(P_Zone,F11943))</f>
        <v/>
      </c>
      <c r="I11943" s="41" t="str">
        <f aca="false">IF(A11943="","",IF(D11943="Delivered",IF(B11943&lt;=INDEX(P_Due,F11943),1,0),0))</f>
        <v/>
      </c>
    </row>
    <row r="11944" customFormat="false" ht="15" hidden="false" customHeight="false" outlineLevel="0" collapsed="false">
      <c r="A11944" s="37"/>
      <c r="B11944" s="38"/>
      <c r="C11944" s="39"/>
      <c r="D11944" s="39"/>
      <c r="E11944" s="39"/>
      <c r="F11944" s="41" t="str">
        <f aca="false">IF(A11944="","",MATCH(A11944,P_ID,1))</f>
        <v/>
      </c>
      <c r="G11944" s="41" t="str">
        <f aca="false">IF(A11944="","",INDEX(P_Svc,F11944))</f>
        <v/>
      </c>
      <c r="H11944" s="41" t="str">
        <f aca="false">IF(A11944="","",INDEX(P_Zone,F11944))</f>
        <v/>
      </c>
      <c r="I11944" s="41" t="str">
        <f aca="false">IF(A11944="","",IF(D11944="Delivered",IF(B11944&lt;=INDEX(P_Due,F11944),1,0),0))</f>
        <v/>
      </c>
    </row>
    <row r="11945" customFormat="false" ht="15" hidden="false" customHeight="false" outlineLevel="0" collapsed="false">
      <c r="A11945" s="37"/>
      <c r="B11945" s="38"/>
      <c r="C11945" s="39"/>
      <c r="D11945" s="39"/>
      <c r="E11945" s="39"/>
      <c r="F11945" s="41" t="str">
        <f aca="false">IF(A11945="","",MATCH(A11945,P_ID,1))</f>
        <v/>
      </c>
      <c r="G11945" s="41" t="str">
        <f aca="false">IF(A11945="","",INDEX(P_Svc,F11945))</f>
        <v/>
      </c>
      <c r="H11945" s="41" t="str">
        <f aca="false">IF(A11945="","",INDEX(P_Zone,F11945))</f>
        <v/>
      </c>
      <c r="I11945" s="41" t="str">
        <f aca="false">IF(A11945="","",IF(D11945="Delivered",IF(B11945&lt;=INDEX(P_Due,F11945),1,0),0))</f>
        <v/>
      </c>
    </row>
    <row r="11946" customFormat="false" ht="15" hidden="false" customHeight="false" outlineLevel="0" collapsed="false">
      <c r="A11946" s="37"/>
      <c r="B11946" s="38"/>
      <c r="C11946" s="39"/>
      <c r="D11946" s="39"/>
      <c r="E11946" s="39"/>
      <c r="F11946" s="41" t="str">
        <f aca="false">IF(A11946="","",MATCH(A11946,P_ID,1))</f>
        <v/>
      </c>
      <c r="G11946" s="41" t="str">
        <f aca="false">IF(A11946="","",INDEX(P_Svc,F11946))</f>
        <v/>
      </c>
      <c r="H11946" s="41" t="str">
        <f aca="false">IF(A11946="","",INDEX(P_Zone,F11946))</f>
        <v/>
      </c>
      <c r="I11946" s="41" t="str">
        <f aca="false">IF(A11946="","",IF(D11946="Delivered",IF(B11946&lt;=INDEX(P_Due,F11946),1,0),0))</f>
        <v/>
      </c>
    </row>
    <row r="11947" customFormat="false" ht="15" hidden="false" customHeight="false" outlineLevel="0" collapsed="false">
      <c r="A11947" s="37"/>
      <c r="B11947" s="38"/>
      <c r="C11947" s="39"/>
      <c r="D11947" s="39"/>
      <c r="E11947" s="39"/>
      <c r="F11947" s="41" t="str">
        <f aca="false">IF(A11947="","",MATCH(A11947,P_ID,1))</f>
        <v/>
      </c>
      <c r="G11947" s="41" t="str">
        <f aca="false">IF(A11947="","",INDEX(P_Svc,F11947))</f>
        <v/>
      </c>
      <c r="H11947" s="41" t="str">
        <f aca="false">IF(A11947="","",INDEX(P_Zone,F11947))</f>
        <v/>
      </c>
      <c r="I11947" s="41" t="str">
        <f aca="false">IF(A11947="","",IF(D11947="Delivered",IF(B11947&lt;=INDEX(P_Due,F11947),1,0),0))</f>
        <v/>
      </c>
    </row>
    <row r="11948" customFormat="false" ht="15" hidden="false" customHeight="false" outlineLevel="0" collapsed="false">
      <c r="A11948" s="37"/>
      <c r="B11948" s="38"/>
      <c r="C11948" s="39"/>
      <c r="D11948" s="39"/>
      <c r="E11948" s="39"/>
      <c r="F11948" s="41" t="str">
        <f aca="false">IF(A11948="","",MATCH(A11948,P_ID,1))</f>
        <v/>
      </c>
      <c r="G11948" s="41" t="str">
        <f aca="false">IF(A11948="","",INDEX(P_Svc,F11948))</f>
        <v/>
      </c>
      <c r="H11948" s="41" t="str">
        <f aca="false">IF(A11948="","",INDEX(P_Zone,F11948))</f>
        <v/>
      </c>
      <c r="I11948" s="41" t="str">
        <f aca="false">IF(A11948="","",IF(D11948="Delivered",IF(B11948&lt;=INDEX(P_Due,F11948),1,0),0))</f>
        <v/>
      </c>
    </row>
    <row r="11949" customFormat="false" ht="15" hidden="false" customHeight="false" outlineLevel="0" collapsed="false">
      <c r="A11949" s="37"/>
      <c r="B11949" s="38"/>
      <c r="C11949" s="39"/>
      <c r="D11949" s="39"/>
      <c r="E11949" s="39"/>
      <c r="F11949" s="41" t="str">
        <f aca="false">IF(A11949="","",MATCH(A11949,P_ID,1))</f>
        <v/>
      </c>
      <c r="G11949" s="41" t="str">
        <f aca="false">IF(A11949="","",INDEX(P_Svc,F11949))</f>
        <v/>
      </c>
      <c r="H11949" s="41" t="str">
        <f aca="false">IF(A11949="","",INDEX(P_Zone,F11949))</f>
        <v/>
      </c>
      <c r="I11949" s="41" t="str">
        <f aca="false">IF(A11949="","",IF(D11949="Delivered",IF(B11949&lt;=INDEX(P_Due,F11949),1,0),0))</f>
        <v/>
      </c>
    </row>
    <row r="11950" customFormat="false" ht="15" hidden="false" customHeight="false" outlineLevel="0" collapsed="false">
      <c r="A11950" s="37"/>
      <c r="B11950" s="38"/>
      <c r="C11950" s="39"/>
      <c r="D11950" s="39"/>
      <c r="E11950" s="39"/>
      <c r="F11950" s="41" t="str">
        <f aca="false">IF(A11950="","",MATCH(A11950,P_ID,1))</f>
        <v/>
      </c>
      <c r="G11950" s="41" t="str">
        <f aca="false">IF(A11950="","",INDEX(P_Svc,F11950))</f>
        <v/>
      </c>
      <c r="H11950" s="41" t="str">
        <f aca="false">IF(A11950="","",INDEX(P_Zone,F11950))</f>
        <v/>
      </c>
      <c r="I11950" s="41" t="str">
        <f aca="false">IF(A11950="","",IF(D11950="Delivered",IF(B11950&lt;=INDEX(P_Due,F11950),1,0),0))</f>
        <v/>
      </c>
    </row>
    <row r="11951" customFormat="false" ht="15" hidden="false" customHeight="false" outlineLevel="0" collapsed="false">
      <c r="A11951" s="37"/>
      <c r="B11951" s="38"/>
      <c r="C11951" s="39"/>
      <c r="D11951" s="39"/>
      <c r="E11951" s="39"/>
      <c r="F11951" s="41" t="str">
        <f aca="false">IF(A11951="","",MATCH(A11951,P_ID,1))</f>
        <v/>
      </c>
      <c r="G11951" s="41" t="str">
        <f aca="false">IF(A11951="","",INDEX(P_Svc,F11951))</f>
        <v/>
      </c>
      <c r="H11951" s="41" t="str">
        <f aca="false">IF(A11951="","",INDEX(P_Zone,F11951))</f>
        <v/>
      </c>
      <c r="I11951" s="41" t="str">
        <f aca="false">IF(A11951="","",IF(D11951="Delivered",IF(B11951&lt;=INDEX(P_Due,F11951),1,0),0))</f>
        <v/>
      </c>
    </row>
    <row r="11952" customFormat="false" ht="15" hidden="false" customHeight="false" outlineLevel="0" collapsed="false">
      <c r="A11952" s="37"/>
      <c r="B11952" s="38"/>
      <c r="C11952" s="39"/>
      <c r="D11952" s="39"/>
      <c r="E11952" s="39"/>
      <c r="F11952" s="41" t="str">
        <f aca="false">IF(A11952="","",MATCH(A11952,P_ID,1))</f>
        <v/>
      </c>
      <c r="G11952" s="41" t="str">
        <f aca="false">IF(A11952="","",INDEX(P_Svc,F11952))</f>
        <v/>
      </c>
      <c r="H11952" s="41" t="str">
        <f aca="false">IF(A11952="","",INDEX(P_Zone,F11952))</f>
        <v/>
      </c>
      <c r="I11952" s="41" t="str">
        <f aca="false">IF(A11952="","",IF(D11952="Delivered",IF(B11952&lt;=INDEX(P_Due,F11952),1,0),0))</f>
        <v/>
      </c>
    </row>
    <row r="11953" customFormat="false" ht="15" hidden="false" customHeight="false" outlineLevel="0" collapsed="false">
      <c r="A11953" s="37"/>
      <c r="B11953" s="38"/>
      <c r="C11953" s="39"/>
      <c r="D11953" s="39"/>
      <c r="E11953" s="39"/>
      <c r="F11953" s="41" t="str">
        <f aca="false">IF(A11953="","",MATCH(A11953,P_ID,1))</f>
        <v/>
      </c>
      <c r="G11953" s="41" t="str">
        <f aca="false">IF(A11953="","",INDEX(P_Svc,F11953))</f>
        <v/>
      </c>
      <c r="H11953" s="41" t="str">
        <f aca="false">IF(A11953="","",INDEX(P_Zone,F11953))</f>
        <v/>
      </c>
      <c r="I11953" s="41" t="str">
        <f aca="false">IF(A11953="","",IF(D11953="Delivered",IF(B11953&lt;=INDEX(P_Due,F11953),1,0),0))</f>
        <v/>
      </c>
    </row>
    <row r="11954" customFormat="false" ht="15" hidden="false" customHeight="false" outlineLevel="0" collapsed="false">
      <c r="A11954" s="37"/>
      <c r="B11954" s="38"/>
      <c r="C11954" s="39"/>
      <c r="D11954" s="39"/>
      <c r="E11954" s="39"/>
      <c r="F11954" s="41" t="str">
        <f aca="false">IF(A11954="","",MATCH(A11954,P_ID,1))</f>
        <v/>
      </c>
      <c r="G11954" s="41" t="str">
        <f aca="false">IF(A11954="","",INDEX(P_Svc,F11954))</f>
        <v/>
      </c>
      <c r="H11954" s="41" t="str">
        <f aca="false">IF(A11954="","",INDEX(P_Zone,F11954))</f>
        <v/>
      </c>
      <c r="I11954" s="41" t="str">
        <f aca="false">IF(A11954="","",IF(D11954="Delivered",IF(B11954&lt;=INDEX(P_Due,F11954),1,0),0))</f>
        <v/>
      </c>
    </row>
    <row r="11955" customFormat="false" ht="15" hidden="false" customHeight="false" outlineLevel="0" collapsed="false">
      <c r="A11955" s="37"/>
      <c r="B11955" s="38"/>
      <c r="C11955" s="39"/>
      <c r="D11955" s="39"/>
      <c r="E11955" s="39"/>
      <c r="F11955" s="41" t="str">
        <f aca="false">IF(A11955="","",MATCH(A11955,P_ID,1))</f>
        <v/>
      </c>
      <c r="G11955" s="41" t="str">
        <f aca="false">IF(A11955="","",INDEX(P_Svc,F11955))</f>
        <v/>
      </c>
      <c r="H11955" s="41" t="str">
        <f aca="false">IF(A11955="","",INDEX(P_Zone,F11955))</f>
        <v/>
      </c>
      <c r="I11955" s="41" t="str">
        <f aca="false">IF(A11955="","",IF(D11955="Delivered",IF(B11955&lt;=INDEX(P_Due,F11955),1,0),0))</f>
        <v/>
      </c>
    </row>
    <row r="11956" customFormat="false" ht="15" hidden="false" customHeight="false" outlineLevel="0" collapsed="false">
      <c r="A11956" s="37"/>
      <c r="B11956" s="38"/>
      <c r="C11956" s="39"/>
      <c r="D11956" s="39"/>
      <c r="E11956" s="39"/>
      <c r="F11956" s="41" t="str">
        <f aca="false">IF(A11956="","",MATCH(A11956,P_ID,1))</f>
        <v/>
      </c>
      <c r="G11956" s="41" t="str">
        <f aca="false">IF(A11956="","",INDEX(P_Svc,F11956))</f>
        <v/>
      </c>
      <c r="H11956" s="41" t="str">
        <f aca="false">IF(A11956="","",INDEX(P_Zone,F11956))</f>
        <v/>
      </c>
      <c r="I11956" s="41" t="str">
        <f aca="false">IF(A11956="","",IF(D11956="Delivered",IF(B11956&lt;=INDEX(P_Due,F11956),1,0),0))</f>
        <v/>
      </c>
    </row>
    <row r="11957" customFormat="false" ht="15" hidden="false" customHeight="false" outlineLevel="0" collapsed="false">
      <c r="A11957" s="37"/>
      <c r="B11957" s="38"/>
      <c r="C11957" s="39"/>
      <c r="D11957" s="39"/>
      <c r="E11957" s="39"/>
      <c r="F11957" s="41" t="str">
        <f aca="false">IF(A11957="","",MATCH(A11957,P_ID,1))</f>
        <v/>
      </c>
      <c r="G11957" s="41" t="str">
        <f aca="false">IF(A11957="","",INDEX(P_Svc,F11957))</f>
        <v/>
      </c>
      <c r="H11957" s="41" t="str">
        <f aca="false">IF(A11957="","",INDEX(P_Zone,F11957))</f>
        <v/>
      </c>
      <c r="I11957" s="41" t="str">
        <f aca="false">IF(A11957="","",IF(D11957="Delivered",IF(B11957&lt;=INDEX(P_Due,F11957),1,0),0))</f>
        <v/>
      </c>
    </row>
    <row r="11958" customFormat="false" ht="15" hidden="false" customHeight="false" outlineLevel="0" collapsed="false">
      <c r="A11958" s="37"/>
      <c r="B11958" s="38"/>
      <c r="C11958" s="39"/>
      <c r="D11958" s="39"/>
      <c r="E11958" s="39"/>
      <c r="F11958" s="41" t="str">
        <f aca="false">IF(A11958="","",MATCH(A11958,P_ID,1))</f>
        <v/>
      </c>
      <c r="G11958" s="41" t="str">
        <f aca="false">IF(A11958="","",INDEX(P_Svc,F11958))</f>
        <v/>
      </c>
      <c r="H11958" s="41" t="str">
        <f aca="false">IF(A11958="","",INDEX(P_Zone,F11958))</f>
        <v/>
      </c>
      <c r="I11958" s="41" t="str">
        <f aca="false">IF(A11958="","",IF(D11958="Delivered",IF(B11958&lt;=INDEX(P_Due,F11958),1,0),0))</f>
        <v/>
      </c>
    </row>
    <row r="11959" customFormat="false" ht="15" hidden="false" customHeight="false" outlineLevel="0" collapsed="false">
      <c r="A11959" s="37"/>
      <c r="B11959" s="38"/>
      <c r="C11959" s="39"/>
      <c r="D11959" s="39"/>
      <c r="E11959" s="39"/>
      <c r="F11959" s="41" t="str">
        <f aca="false">IF(A11959="","",MATCH(A11959,P_ID,1))</f>
        <v/>
      </c>
      <c r="G11959" s="41" t="str">
        <f aca="false">IF(A11959="","",INDEX(P_Svc,F11959))</f>
        <v/>
      </c>
      <c r="H11959" s="41" t="str">
        <f aca="false">IF(A11959="","",INDEX(P_Zone,F11959))</f>
        <v/>
      </c>
      <c r="I11959" s="41" t="str">
        <f aca="false">IF(A11959="","",IF(D11959="Delivered",IF(B11959&lt;=INDEX(P_Due,F11959),1,0),0))</f>
        <v/>
      </c>
    </row>
    <row r="11960" customFormat="false" ht="15" hidden="false" customHeight="false" outlineLevel="0" collapsed="false">
      <c r="A11960" s="37"/>
      <c r="B11960" s="38"/>
      <c r="C11960" s="39"/>
      <c r="D11960" s="39"/>
      <c r="E11960" s="39"/>
      <c r="F11960" s="41" t="str">
        <f aca="false">IF(A11960="","",MATCH(A11960,P_ID,1))</f>
        <v/>
      </c>
      <c r="G11960" s="41" t="str">
        <f aca="false">IF(A11960="","",INDEX(P_Svc,F11960))</f>
        <v/>
      </c>
      <c r="H11960" s="41" t="str">
        <f aca="false">IF(A11960="","",INDEX(P_Zone,F11960))</f>
        <v/>
      </c>
      <c r="I11960" s="41" t="str">
        <f aca="false">IF(A11960="","",IF(D11960="Delivered",IF(B11960&lt;=INDEX(P_Due,F11960),1,0),0))</f>
        <v/>
      </c>
    </row>
    <row r="11961" customFormat="false" ht="15" hidden="false" customHeight="false" outlineLevel="0" collapsed="false">
      <c r="A11961" s="37"/>
      <c r="B11961" s="38"/>
      <c r="C11961" s="39"/>
      <c r="D11961" s="39"/>
      <c r="E11961" s="39"/>
      <c r="F11961" s="41" t="str">
        <f aca="false">IF(A11961="","",MATCH(A11961,P_ID,1))</f>
        <v/>
      </c>
      <c r="G11961" s="41" t="str">
        <f aca="false">IF(A11961="","",INDEX(P_Svc,F11961))</f>
        <v/>
      </c>
      <c r="H11961" s="41" t="str">
        <f aca="false">IF(A11961="","",INDEX(P_Zone,F11961))</f>
        <v/>
      </c>
      <c r="I11961" s="41" t="str">
        <f aca="false">IF(A11961="","",IF(D11961="Delivered",IF(B11961&lt;=INDEX(P_Due,F11961),1,0),0))</f>
        <v/>
      </c>
    </row>
    <row r="11962" customFormat="false" ht="15" hidden="false" customHeight="false" outlineLevel="0" collapsed="false">
      <c r="A11962" s="37"/>
      <c r="B11962" s="38"/>
      <c r="C11962" s="39"/>
      <c r="D11962" s="39"/>
      <c r="E11962" s="39"/>
      <c r="F11962" s="41" t="str">
        <f aca="false">IF(A11962="","",MATCH(A11962,P_ID,1))</f>
        <v/>
      </c>
      <c r="G11962" s="41" t="str">
        <f aca="false">IF(A11962="","",INDEX(P_Svc,F11962))</f>
        <v/>
      </c>
      <c r="H11962" s="41" t="str">
        <f aca="false">IF(A11962="","",INDEX(P_Zone,F11962))</f>
        <v/>
      </c>
      <c r="I11962" s="41" t="str">
        <f aca="false">IF(A11962="","",IF(D11962="Delivered",IF(B11962&lt;=INDEX(P_Due,F11962),1,0),0))</f>
        <v/>
      </c>
    </row>
    <row r="11963" customFormat="false" ht="15" hidden="false" customHeight="false" outlineLevel="0" collapsed="false">
      <c r="A11963" s="37"/>
      <c r="B11963" s="38"/>
      <c r="C11963" s="39"/>
      <c r="D11963" s="39"/>
      <c r="E11963" s="39"/>
      <c r="F11963" s="41" t="str">
        <f aca="false">IF(A11963="","",MATCH(A11963,P_ID,1))</f>
        <v/>
      </c>
      <c r="G11963" s="41" t="str">
        <f aca="false">IF(A11963="","",INDEX(P_Svc,F11963))</f>
        <v/>
      </c>
      <c r="H11963" s="41" t="str">
        <f aca="false">IF(A11963="","",INDEX(P_Zone,F11963))</f>
        <v/>
      </c>
      <c r="I11963" s="41" t="str">
        <f aca="false">IF(A11963="","",IF(D11963="Delivered",IF(B11963&lt;=INDEX(P_Due,F11963),1,0),0))</f>
        <v/>
      </c>
    </row>
    <row r="11964" customFormat="false" ht="15" hidden="false" customHeight="false" outlineLevel="0" collapsed="false">
      <c r="A11964" s="37"/>
      <c r="B11964" s="38"/>
      <c r="C11964" s="39"/>
      <c r="D11964" s="39"/>
      <c r="E11964" s="39"/>
      <c r="F11964" s="41" t="str">
        <f aca="false">IF(A11964="","",MATCH(A11964,P_ID,1))</f>
        <v/>
      </c>
      <c r="G11964" s="41" t="str">
        <f aca="false">IF(A11964="","",INDEX(P_Svc,F11964))</f>
        <v/>
      </c>
      <c r="H11964" s="41" t="str">
        <f aca="false">IF(A11964="","",INDEX(P_Zone,F11964))</f>
        <v/>
      </c>
      <c r="I11964" s="41" t="str">
        <f aca="false">IF(A11964="","",IF(D11964="Delivered",IF(B11964&lt;=INDEX(P_Due,F11964),1,0),0))</f>
        <v/>
      </c>
    </row>
    <row r="11965" customFormat="false" ht="15" hidden="false" customHeight="false" outlineLevel="0" collapsed="false">
      <c r="A11965" s="37"/>
      <c r="B11965" s="38"/>
      <c r="C11965" s="39"/>
      <c r="D11965" s="39"/>
      <c r="E11965" s="39"/>
      <c r="F11965" s="41" t="str">
        <f aca="false">IF(A11965="","",MATCH(A11965,P_ID,1))</f>
        <v/>
      </c>
      <c r="G11965" s="41" t="str">
        <f aca="false">IF(A11965="","",INDEX(P_Svc,F11965))</f>
        <v/>
      </c>
      <c r="H11965" s="41" t="str">
        <f aca="false">IF(A11965="","",INDEX(P_Zone,F11965))</f>
        <v/>
      </c>
      <c r="I11965" s="41" t="str">
        <f aca="false">IF(A11965="","",IF(D11965="Delivered",IF(B11965&lt;=INDEX(P_Due,F11965),1,0),0))</f>
        <v/>
      </c>
    </row>
    <row r="11966" customFormat="false" ht="15" hidden="false" customHeight="false" outlineLevel="0" collapsed="false">
      <c r="A11966" s="37"/>
      <c r="B11966" s="38"/>
      <c r="C11966" s="39"/>
      <c r="D11966" s="39"/>
      <c r="E11966" s="39"/>
      <c r="F11966" s="41" t="str">
        <f aca="false">IF(A11966="","",MATCH(A11966,P_ID,1))</f>
        <v/>
      </c>
      <c r="G11966" s="41" t="str">
        <f aca="false">IF(A11966="","",INDEX(P_Svc,F11966))</f>
        <v/>
      </c>
      <c r="H11966" s="41" t="str">
        <f aca="false">IF(A11966="","",INDEX(P_Zone,F11966))</f>
        <v/>
      </c>
      <c r="I11966" s="41" t="str">
        <f aca="false">IF(A11966="","",IF(D11966="Delivered",IF(B11966&lt;=INDEX(P_Due,F11966),1,0),0))</f>
        <v/>
      </c>
    </row>
    <row r="11967" customFormat="false" ht="15" hidden="false" customHeight="false" outlineLevel="0" collapsed="false">
      <c r="A11967" s="37"/>
      <c r="B11967" s="38"/>
      <c r="C11967" s="39"/>
      <c r="D11967" s="39"/>
      <c r="E11967" s="39"/>
      <c r="F11967" s="41" t="str">
        <f aca="false">IF(A11967="","",MATCH(A11967,P_ID,1))</f>
        <v/>
      </c>
      <c r="G11967" s="41" t="str">
        <f aca="false">IF(A11967="","",INDEX(P_Svc,F11967))</f>
        <v/>
      </c>
      <c r="H11967" s="41" t="str">
        <f aca="false">IF(A11967="","",INDEX(P_Zone,F11967))</f>
        <v/>
      </c>
      <c r="I11967" s="41" t="str">
        <f aca="false">IF(A11967="","",IF(D11967="Delivered",IF(B11967&lt;=INDEX(P_Due,F11967),1,0),0))</f>
        <v/>
      </c>
    </row>
    <row r="11968" customFormat="false" ht="15" hidden="false" customHeight="false" outlineLevel="0" collapsed="false">
      <c r="A11968" s="37"/>
      <c r="B11968" s="38"/>
      <c r="C11968" s="39"/>
      <c r="D11968" s="39"/>
      <c r="E11968" s="39"/>
      <c r="F11968" s="41" t="str">
        <f aca="false">IF(A11968="","",MATCH(A11968,P_ID,1))</f>
        <v/>
      </c>
      <c r="G11968" s="41" t="str">
        <f aca="false">IF(A11968="","",INDEX(P_Svc,F11968))</f>
        <v/>
      </c>
      <c r="H11968" s="41" t="str">
        <f aca="false">IF(A11968="","",INDEX(P_Zone,F11968))</f>
        <v/>
      </c>
      <c r="I11968" s="41" t="str">
        <f aca="false">IF(A11968="","",IF(D11968="Delivered",IF(B11968&lt;=INDEX(P_Due,F11968),1,0),0))</f>
        <v/>
      </c>
    </row>
    <row r="11969" customFormat="false" ht="15" hidden="false" customHeight="false" outlineLevel="0" collapsed="false">
      <c r="A11969" s="37"/>
      <c r="B11969" s="38"/>
      <c r="C11969" s="39"/>
      <c r="D11969" s="39"/>
      <c r="E11969" s="39"/>
      <c r="F11969" s="41" t="str">
        <f aca="false">IF(A11969="","",MATCH(A11969,P_ID,1))</f>
        <v/>
      </c>
      <c r="G11969" s="41" t="str">
        <f aca="false">IF(A11969="","",INDEX(P_Svc,F11969))</f>
        <v/>
      </c>
      <c r="H11969" s="41" t="str">
        <f aca="false">IF(A11969="","",INDEX(P_Zone,F11969))</f>
        <v/>
      </c>
      <c r="I11969" s="41" t="str">
        <f aca="false">IF(A11969="","",IF(D11969="Delivered",IF(B11969&lt;=INDEX(P_Due,F11969),1,0),0))</f>
        <v/>
      </c>
    </row>
    <row r="11970" customFormat="false" ht="15" hidden="false" customHeight="false" outlineLevel="0" collapsed="false">
      <c r="A11970" s="37"/>
      <c r="B11970" s="38"/>
      <c r="C11970" s="39"/>
      <c r="D11970" s="39"/>
      <c r="E11970" s="39"/>
      <c r="F11970" s="41" t="str">
        <f aca="false">IF(A11970="","",MATCH(A11970,P_ID,1))</f>
        <v/>
      </c>
      <c r="G11970" s="41" t="str">
        <f aca="false">IF(A11970="","",INDEX(P_Svc,F11970))</f>
        <v/>
      </c>
      <c r="H11970" s="41" t="str">
        <f aca="false">IF(A11970="","",INDEX(P_Zone,F11970))</f>
        <v/>
      </c>
      <c r="I11970" s="41" t="str">
        <f aca="false">IF(A11970="","",IF(D11970="Delivered",IF(B11970&lt;=INDEX(P_Due,F11970),1,0),0))</f>
        <v/>
      </c>
    </row>
    <row r="11971" customFormat="false" ht="15" hidden="false" customHeight="false" outlineLevel="0" collapsed="false">
      <c r="A11971" s="37"/>
      <c r="B11971" s="38"/>
      <c r="C11971" s="39"/>
      <c r="D11971" s="39"/>
      <c r="E11971" s="39"/>
      <c r="F11971" s="41" t="str">
        <f aca="false">IF(A11971="","",MATCH(A11971,P_ID,1))</f>
        <v/>
      </c>
      <c r="G11971" s="41" t="str">
        <f aca="false">IF(A11971="","",INDEX(P_Svc,F11971))</f>
        <v/>
      </c>
      <c r="H11971" s="41" t="str">
        <f aca="false">IF(A11971="","",INDEX(P_Zone,F11971))</f>
        <v/>
      </c>
      <c r="I11971" s="41" t="str">
        <f aca="false">IF(A11971="","",IF(D11971="Delivered",IF(B11971&lt;=INDEX(P_Due,F11971),1,0),0))</f>
        <v/>
      </c>
    </row>
    <row r="11972" customFormat="false" ht="15" hidden="false" customHeight="false" outlineLevel="0" collapsed="false">
      <c r="A11972" s="37"/>
      <c r="B11972" s="38"/>
      <c r="C11972" s="39"/>
      <c r="D11972" s="39"/>
      <c r="E11972" s="39"/>
      <c r="F11972" s="41" t="str">
        <f aca="false">IF(A11972="","",MATCH(A11972,P_ID,1))</f>
        <v/>
      </c>
      <c r="G11972" s="41" t="str">
        <f aca="false">IF(A11972="","",INDEX(P_Svc,F11972))</f>
        <v/>
      </c>
      <c r="H11972" s="41" t="str">
        <f aca="false">IF(A11972="","",INDEX(P_Zone,F11972))</f>
        <v/>
      </c>
      <c r="I11972" s="41" t="str">
        <f aca="false">IF(A11972="","",IF(D11972="Delivered",IF(B11972&lt;=INDEX(P_Due,F11972),1,0),0))</f>
        <v/>
      </c>
    </row>
    <row r="11973" customFormat="false" ht="15" hidden="false" customHeight="false" outlineLevel="0" collapsed="false">
      <c r="A11973" s="37"/>
      <c r="B11973" s="38"/>
      <c r="C11973" s="39"/>
      <c r="D11973" s="39"/>
      <c r="E11973" s="39"/>
      <c r="F11973" s="41" t="str">
        <f aca="false">IF(A11973="","",MATCH(A11973,P_ID,1))</f>
        <v/>
      </c>
      <c r="G11973" s="41" t="str">
        <f aca="false">IF(A11973="","",INDEX(P_Svc,F11973))</f>
        <v/>
      </c>
      <c r="H11973" s="41" t="str">
        <f aca="false">IF(A11973="","",INDEX(P_Zone,F11973))</f>
        <v/>
      </c>
      <c r="I11973" s="41" t="str">
        <f aca="false">IF(A11973="","",IF(D11973="Delivered",IF(B11973&lt;=INDEX(P_Due,F11973),1,0),0))</f>
        <v/>
      </c>
    </row>
    <row r="11974" customFormat="false" ht="15" hidden="false" customHeight="false" outlineLevel="0" collapsed="false">
      <c r="A11974" s="37"/>
      <c r="B11974" s="38"/>
      <c r="C11974" s="39"/>
      <c r="D11974" s="39"/>
      <c r="E11974" s="39"/>
      <c r="F11974" s="41" t="str">
        <f aca="false">IF(A11974="","",MATCH(A11974,P_ID,1))</f>
        <v/>
      </c>
      <c r="G11974" s="41" t="str">
        <f aca="false">IF(A11974="","",INDEX(P_Svc,F11974))</f>
        <v/>
      </c>
      <c r="H11974" s="41" t="str">
        <f aca="false">IF(A11974="","",INDEX(P_Zone,F11974))</f>
        <v/>
      </c>
      <c r="I11974" s="41" t="str">
        <f aca="false">IF(A11974="","",IF(D11974="Delivered",IF(B11974&lt;=INDEX(P_Due,F11974),1,0),0))</f>
        <v/>
      </c>
    </row>
    <row r="11975" customFormat="false" ht="15" hidden="false" customHeight="false" outlineLevel="0" collapsed="false">
      <c r="A11975" s="37"/>
      <c r="B11975" s="38"/>
      <c r="C11975" s="39"/>
      <c r="D11975" s="39"/>
      <c r="E11975" s="39"/>
      <c r="F11975" s="41" t="str">
        <f aca="false">IF(A11975="","",MATCH(A11975,P_ID,1))</f>
        <v/>
      </c>
      <c r="G11975" s="41" t="str">
        <f aca="false">IF(A11975="","",INDEX(P_Svc,F11975))</f>
        <v/>
      </c>
      <c r="H11975" s="41" t="str">
        <f aca="false">IF(A11975="","",INDEX(P_Zone,F11975))</f>
        <v/>
      </c>
      <c r="I11975" s="41" t="str">
        <f aca="false">IF(A11975="","",IF(D11975="Delivered",IF(B11975&lt;=INDEX(P_Due,F11975),1,0),0))</f>
        <v/>
      </c>
    </row>
    <row r="11976" customFormat="false" ht="15" hidden="false" customHeight="false" outlineLevel="0" collapsed="false">
      <c r="A11976" s="37"/>
      <c r="B11976" s="38"/>
      <c r="C11976" s="39"/>
      <c r="D11976" s="39"/>
      <c r="E11976" s="39"/>
      <c r="F11976" s="41" t="str">
        <f aca="false">IF(A11976="","",MATCH(A11976,P_ID,1))</f>
        <v/>
      </c>
      <c r="G11976" s="41" t="str">
        <f aca="false">IF(A11976="","",INDEX(P_Svc,F11976))</f>
        <v/>
      </c>
      <c r="H11976" s="41" t="str">
        <f aca="false">IF(A11976="","",INDEX(P_Zone,F11976))</f>
        <v/>
      </c>
      <c r="I11976" s="41" t="str">
        <f aca="false">IF(A11976="","",IF(D11976="Delivered",IF(B11976&lt;=INDEX(P_Due,F11976),1,0),0))</f>
        <v/>
      </c>
    </row>
    <row r="11977" customFormat="false" ht="15" hidden="false" customHeight="false" outlineLevel="0" collapsed="false">
      <c r="A11977" s="37"/>
      <c r="B11977" s="38"/>
      <c r="C11977" s="39"/>
      <c r="D11977" s="39"/>
      <c r="E11977" s="39"/>
      <c r="F11977" s="41" t="str">
        <f aca="false">IF(A11977="","",MATCH(A11977,P_ID,1))</f>
        <v/>
      </c>
      <c r="G11977" s="41" t="str">
        <f aca="false">IF(A11977="","",INDEX(P_Svc,F11977))</f>
        <v/>
      </c>
      <c r="H11977" s="41" t="str">
        <f aca="false">IF(A11977="","",INDEX(P_Zone,F11977))</f>
        <v/>
      </c>
      <c r="I11977" s="41" t="str">
        <f aca="false">IF(A11977="","",IF(D11977="Delivered",IF(B11977&lt;=INDEX(P_Due,F11977),1,0),0))</f>
        <v/>
      </c>
    </row>
    <row r="11978" customFormat="false" ht="15" hidden="false" customHeight="false" outlineLevel="0" collapsed="false">
      <c r="A11978" s="37"/>
      <c r="B11978" s="38"/>
      <c r="C11978" s="39"/>
      <c r="D11978" s="39"/>
      <c r="E11978" s="39"/>
      <c r="F11978" s="41" t="str">
        <f aca="false">IF(A11978="","",MATCH(A11978,P_ID,1))</f>
        <v/>
      </c>
      <c r="G11978" s="41" t="str">
        <f aca="false">IF(A11978="","",INDEX(P_Svc,F11978))</f>
        <v/>
      </c>
      <c r="H11978" s="41" t="str">
        <f aca="false">IF(A11978="","",INDEX(P_Zone,F11978))</f>
        <v/>
      </c>
      <c r="I11978" s="41" t="str">
        <f aca="false">IF(A11978="","",IF(D11978="Delivered",IF(B11978&lt;=INDEX(P_Due,F11978),1,0),0))</f>
        <v/>
      </c>
    </row>
    <row r="11979" customFormat="false" ht="15" hidden="false" customHeight="false" outlineLevel="0" collapsed="false">
      <c r="A11979" s="37"/>
      <c r="B11979" s="38"/>
      <c r="C11979" s="39"/>
      <c r="D11979" s="39"/>
      <c r="E11979" s="39"/>
      <c r="F11979" s="41" t="str">
        <f aca="false">IF(A11979="","",MATCH(A11979,P_ID,1))</f>
        <v/>
      </c>
      <c r="G11979" s="41" t="str">
        <f aca="false">IF(A11979="","",INDEX(P_Svc,F11979))</f>
        <v/>
      </c>
      <c r="H11979" s="41" t="str">
        <f aca="false">IF(A11979="","",INDEX(P_Zone,F11979))</f>
        <v/>
      </c>
      <c r="I11979" s="41" t="str">
        <f aca="false">IF(A11979="","",IF(D11979="Delivered",IF(B11979&lt;=INDEX(P_Due,F11979),1,0),0))</f>
        <v/>
      </c>
    </row>
    <row r="11980" customFormat="false" ht="15" hidden="false" customHeight="false" outlineLevel="0" collapsed="false">
      <c r="A11980" s="37"/>
      <c r="B11980" s="38"/>
      <c r="C11980" s="39"/>
      <c r="D11980" s="39"/>
      <c r="E11980" s="39"/>
      <c r="F11980" s="41" t="str">
        <f aca="false">IF(A11980="","",MATCH(A11980,P_ID,1))</f>
        <v/>
      </c>
      <c r="G11980" s="41" t="str">
        <f aca="false">IF(A11980="","",INDEX(P_Svc,F11980))</f>
        <v/>
      </c>
      <c r="H11980" s="41" t="str">
        <f aca="false">IF(A11980="","",INDEX(P_Zone,F11980))</f>
        <v/>
      </c>
      <c r="I11980" s="41" t="str">
        <f aca="false">IF(A11980="","",IF(D11980="Delivered",IF(B11980&lt;=INDEX(P_Due,F11980),1,0),0))</f>
        <v/>
      </c>
    </row>
    <row r="11981" customFormat="false" ht="15" hidden="false" customHeight="false" outlineLevel="0" collapsed="false">
      <c r="A11981" s="37"/>
      <c r="B11981" s="38"/>
      <c r="C11981" s="39"/>
      <c r="D11981" s="39"/>
      <c r="E11981" s="39"/>
      <c r="F11981" s="41" t="str">
        <f aca="false">IF(A11981="","",MATCH(A11981,P_ID,1))</f>
        <v/>
      </c>
      <c r="G11981" s="41" t="str">
        <f aca="false">IF(A11981="","",INDEX(P_Svc,F11981))</f>
        <v/>
      </c>
      <c r="H11981" s="41" t="str">
        <f aca="false">IF(A11981="","",INDEX(P_Zone,F11981))</f>
        <v/>
      </c>
      <c r="I11981" s="41" t="str">
        <f aca="false">IF(A11981="","",IF(D11981="Delivered",IF(B11981&lt;=INDEX(P_Due,F11981),1,0),0))</f>
        <v/>
      </c>
    </row>
    <row r="11982" customFormat="false" ht="15" hidden="false" customHeight="false" outlineLevel="0" collapsed="false">
      <c r="A11982" s="37"/>
      <c r="B11982" s="38"/>
      <c r="C11982" s="39"/>
      <c r="D11982" s="39"/>
      <c r="E11982" s="39"/>
      <c r="F11982" s="41" t="str">
        <f aca="false">IF(A11982="","",MATCH(A11982,P_ID,1))</f>
        <v/>
      </c>
      <c r="G11982" s="41" t="str">
        <f aca="false">IF(A11982="","",INDEX(P_Svc,F11982))</f>
        <v/>
      </c>
      <c r="H11982" s="41" t="str">
        <f aca="false">IF(A11982="","",INDEX(P_Zone,F11982))</f>
        <v/>
      </c>
      <c r="I11982" s="41" t="str">
        <f aca="false">IF(A11982="","",IF(D11982="Delivered",IF(B11982&lt;=INDEX(P_Due,F11982),1,0),0))</f>
        <v/>
      </c>
    </row>
    <row r="11983" customFormat="false" ht="15" hidden="false" customHeight="false" outlineLevel="0" collapsed="false">
      <c r="A11983" s="37"/>
      <c r="B11983" s="38"/>
      <c r="C11983" s="39"/>
      <c r="D11983" s="39"/>
      <c r="E11983" s="39"/>
      <c r="F11983" s="41" t="str">
        <f aca="false">IF(A11983="","",MATCH(A11983,P_ID,1))</f>
        <v/>
      </c>
      <c r="G11983" s="41" t="str">
        <f aca="false">IF(A11983="","",INDEX(P_Svc,F11983))</f>
        <v/>
      </c>
      <c r="H11983" s="41" t="str">
        <f aca="false">IF(A11983="","",INDEX(P_Zone,F11983))</f>
        <v/>
      </c>
      <c r="I11983" s="41" t="str">
        <f aca="false">IF(A11983="","",IF(D11983="Delivered",IF(B11983&lt;=INDEX(P_Due,F11983),1,0),0))</f>
        <v/>
      </c>
    </row>
    <row r="11984" customFormat="false" ht="15" hidden="false" customHeight="false" outlineLevel="0" collapsed="false">
      <c r="A11984" s="37"/>
      <c r="B11984" s="38"/>
      <c r="C11984" s="39"/>
      <c r="D11984" s="39"/>
      <c r="E11984" s="39"/>
      <c r="F11984" s="41" t="str">
        <f aca="false">IF(A11984="","",MATCH(A11984,P_ID,1))</f>
        <v/>
      </c>
      <c r="G11984" s="41" t="str">
        <f aca="false">IF(A11984="","",INDEX(P_Svc,F11984))</f>
        <v/>
      </c>
      <c r="H11984" s="41" t="str">
        <f aca="false">IF(A11984="","",INDEX(P_Zone,F11984))</f>
        <v/>
      </c>
      <c r="I11984" s="41" t="str">
        <f aca="false">IF(A11984="","",IF(D11984="Delivered",IF(B11984&lt;=INDEX(P_Due,F11984),1,0),0))</f>
        <v/>
      </c>
    </row>
    <row r="11985" customFormat="false" ht="15" hidden="false" customHeight="false" outlineLevel="0" collapsed="false">
      <c r="A11985" s="37"/>
      <c r="B11985" s="38"/>
      <c r="C11985" s="39"/>
      <c r="D11985" s="39"/>
      <c r="E11985" s="39"/>
      <c r="F11985" s="41" t="str">
        <f aca="false">IF(A11985="","",MATCH(A11985,P_ID,1))</f>
        <v/>
      </c>
      <c r="G11985" s="41" t="str">
        <f aca="false">IF(A11985="","",INDEX(P_Svc,F11985))</f>
        <v/>
      </c>
      <c r="H11985" s="41" t="str">
        <f aca="false">IF(A11985="","",INDEX(P_Zone,F11985))</f>
        <v/>
      </c>
      <c r="I11985" s="41" t="str">
        <f aca="false">IF(A11985="","",IF(D11985="Delivered",IF(B11985&lt;=INDEX(P_Due,F11985),1,0),0))</f>
        <v/>
      </c>
    </row>
    <row r="11986" customFormat="false" ht="15" hidden="false" customHeight="false" outlineLevel="0" collapsed="false">
      <c r="A11986" s="37"/>
      <c r="B11986" s="38"/>
      <c r="C11986" s="39"/>
      <c r="D11986" s="39"/>
      <c r="E11986" s="39"/>
      <c r="F11986" s="41" t="str">
        <f aca="false">IF(A11986="","",MATCH(A11986,P_ID,1))</f>
        <v/>
      </c>
      <c r="G11986" s="41" t="str">
        <f aca="false">IF(A11986="","",INDEX(P_Svc,F11986))</f>
        <v/>
      </c>
      <c r="H11986" s="41" t="str">
        <f aca="false">IF(A11986="","",INDEX(P_Zone,F11986))</f>
        <v/>
      </c>
      <c r="I11986" s="41" t="str">
        <f aca="false">IF(A11986="","",IF(D11986="Delivered",IF(B11986&lt;=INDEX(P_Due,F11986),1,0),0))</f>
        <v/>
      </c>
    </row>
    <row r="11987" customFormat="false" ht="15" hidden="false" customHeight="false" outlineLevel="0" collapsed="false">
      <c r="A11987" s="37"/>
      <c r="B11987" s="38"/>
      <c r="C11987" s="39"/>
      <c r="D11987" s="39"/>
      <c r="E11987" s="39"/>
      <c r="F11987" s="41" t="str">
        <f aca="false">IF(A11987="","",MATCH(A11987,P_ID,1))</f>
        <v/>
      </c>
      <c r="G11987" s="41" t="str">
        <f aca="false">IF(A11987="","",INDEX(P_Svc,F11987))</f>
        <v/>
      </c>
      <c r="H11987" s="41" t="str">
        <f aca="false">IF(A11987="","",INDEX(P_Zone,F11987))</f>
        <v/>
      </c>
      <c r="I11987" s="41" t="str">
        <f aca="false">IF(A11987="","",IF(D11987="Delivered",IF(B11987&lt;=INDEX(P_Due,F11987),1,0),0))</f>
        <v/>
      </c>
    </row>
    <row r="11988" customFormat="false" ht="15" hidden="false" customHeight="false" outlineLevel="0" collapsed="false">
      <c r="A11988" s="37"/>
      <c r="B11988" s="38"/>
      <c r="C11988" s="39"/>
      <c r="D11988" s="39"/>
      <c r="E11988" s="39"/>
      <c r="F11988" s="41" t="str">
        <f aca="false">IF(A11988="","",MATCH(A11988,P_ID,1))</f>
        <v/>
      </c>
      <c r="G11988" s="41" t="str">
        <f aca="false">IF(A11988="","",INDEX(P_Svc,F11988))</f>
        <v/>
      </c>
      <c r="H11988" s="41" t="str">
        <f aca="false">IF(A11988="","",INDEX(P_Zone,F11988))</f>
        <v/>
      </c>
      <c r="I11988" s="41" t="str">
        <f aca="false">IF(A11988="","",IF(D11988="Delivered",IF(B11988&lt;=INDEX(P_Due,F11988),1,0),0))</f>
        <v/>
      </c>
    </row>
    <row r="11989" customFormat="false" ht="15" hidden="false" customHeight="false" outlineLevel="0" collapsed="false">
      <c r="A11989" s="37"/>
      <c r="B11989" s="38"/>
      <c r="C11989" s="39"/>
      <c r="D11989" s="39"/>
      <c r="E11989" s="39"/>
      <c r="F11989" s="41" t="str">
        <f aca="false">IF(A11989="","",MATCH(A11989,P_ID,1))</f>
        <v/>
      </c>
      <c r="G11989" s="41" t="str">
        <f aca="false">IF(A11989="","",INDEX(P_Svc,F11989))</f>
        <v/>
      </c>
      <c r="H11989" s="41" t="str">
        <f aca="false">IF(A11989="","",INDEX(P_Zone,F11989))</f>
        <v/>
      </c>
      <c r="I11989" s="41" t="str">
        <f aca="false">IF(A11989="","",IF(D11989="Delivered",IF(B11989&lt;=INDEX(P_Due,F11989),1,0),0))</f>
        <v/>
      </c>
    </row>
    <row r="11990" customFormat="false" ht="15" hidden="false" customHeight="false" outlineLevel="0" collapsed="false">
      <c r="A11990" s="37"/>
      <c r="B11990" s="38"/>
      <c r="C11990" s="39"/>
      <c r="D11990" s="39"/>
      <c r="E11990" s="39"/>
      <c r="F11990" s="41" t="str">
        <f aca="false">IF(A11990="","",MATCH(A11990,P_ID,1))</f>
        <v/>
      </c>
      <c r="G11990" s="41" t="str">
        <f aca="false">IF(A11990="","",INDEX(P_Svc,F11990))</f>
        <v/>
      </c>
      <c r="H11990" s="41" t="str">
        <f aca="false">IF(A11990="","",INDEX(P_Zone,F11990))</f>
        <v/>
      </c>
      <c r="I11990" s="41" t="str">
        <f aca="false">IF(A11990="","",IF(D11990="Delivered",IF(B11990&lt;=INDEX(P_Due,F11990),1,0),0))</f>
        <v/>
      </c>
    </row>
    <row r="11991" customFormat="false" ht="15" hidden="false" customHeight="false" outlineLevel="0" collapsed="false">
      <c r="A11991" s="37"/>
      <c r="B11991" s="38"/>
      <c r="C11991" s="39"/>
      <c r="D11991" s="39"/>
      <c r="E11991" s="39"/>
      <c r="F11991" s="41" t="str">
        <f aca="false">IF(A11991="","",MATCH(A11991,P_ID,1))</f>
        <v/>
      </c>
      <c r="G11991" s="41" t="str">
        <f aca="false">IF(A11991="","",INDEX(P_Svc,F11991))</f>
        <v/>
      </c>
      <c r="H11991" s="41" t="str">
        <f aca="false">IF(A11991="","",INDEX(P_Zone,F11991))</f>
        <v/>
      </c>
      <c r="I11991" s="41" t="str">
        <f aca="false">IF(A11991="","",IF(D11991="Delivered",IF(B11991&lt;=INDEX(P_Due,F11991),1,0),0))</f>
        <v/>
      </c>
    </row>
    <row r="11992" customFormat="false" ht="15" hidden="false" customHeight="false" outlineLevel="0" collapsed="false">
      <c r="A11992" s="37"/>
      <c r="B11992" s="38"/>
      <c r="C11992" s="39"/>
      <c r="D11992" s="39"/>
      <c r="E11992" s="39"/>
      <c r="F11992" s="41" t="str">
        <f aca="false">IF(A11992="","",MATCH(A11992,P_ID,1))</f>
        <v/>
      </c>
      <c r="G11992" s="41" t="str">
        <f aca="false">IF(A11992="","",INDEX(P_Svc,F11992))</f>
        <v/>
      </c>
      <c r="H11992" s="41" t="str">
        <f aca="false">IF(A11992="","",INDEX(P_Zone,F11992))</f>
        <v/>
      </c>
      <c r="I11992" s="41" t="str">
        <f aca="false">IF(A11992="","",IF(D11992="Delivered",IF(B11992&lt;=INDEX(P_Due,F11992),1,0),0))</f>
        <v/>
      </c>
    </row>
    <row r="11993" customFormat="false" ht="15" hidden="false" customHeight="false" outlineLevel="0" collapsed="false">
      <c r="A11993" s="37"/>
      <c r="B11993" s="38"/>
      <c r="C11993" s="39"/>
      <c r="D11993" s="39"/>
      <c r="E11993" s="39"/>
      <c r="F11993" s="41" t="str">
        <f aca="false">IF(A11993="","",MATCH(A11993,P_ID,1))</f>
        <v/>
      </c>
      <c r="G11993" s="41" t="str">
        <f aca="false">IF(A11993="","",INDEX(P_Svc,F11993))</f>
        <v/>
      </c>
      <c r="H11993" s="41" t="str">
        <f aca="false">IF(A11993="","",INDEX(P_Zone,F11993))</f>
        <v/>
      </c>
      <c r="I11993" s="41" t="str">
        <f aca="false">IF(A11993="","",IF(D11993="Delivered",IF(B11993&lt;=INDEX(P_Due,F11993),1,0),0))</f>
        <v/>
      </c>
    </row>
    <row r="11994" customFormat="false" ht="15" hidden="false" customHeight="false" outlineLevel="0" collapsed="false">
      <c r="A11994" s="37"/>
      <c r="B11994" s="38"/>
      <c r="C11994" s="39"/>
      <c r="D11994" s="39"/>
      <c r="E11994" s="39"/>
      <c r="F11994" s="41" t="str">
        <f aca="false">IF(A11994="","",MATCH(A11994,P_ID,1))</f>
        <v/>
      </c>
      <c r="G11994" s="41" t="str">
        <f aca="false">IF(A11994="","",INDEX(P_Svc,F11994))</f>
        <v/>
      </c>
      <c r="H11994" s="41" t="str">
        <f aca="false">IF(A11994="","",INDEX(P_Zone,F11994))</f>
        <v/>
      </c>
      <c r="I11994" s="41" t="str">
        <f aca="false">IF(A11994="","",IF(D11994="Delivered",IF(B11994&lt;=INDEX(P_Due,F11994),1,0),0))</f>
        <v/>
      </c>
    </row>
    <row r="11995" customFormat="false" ht="15" hidden="false" customHeight="false" outlineLevel="0" collapsed="false">
      <c r="A11995" s="37"/>
      <c r="B11995" s="38"/>
      <c r="C11995" s="39"/>
      <c r="D11995" s="39"/>
      <c r="E11995" s="39"/>
      <c r="F11995" s="41" t="str">
        <f aca="false">IF(A11995="","",MATCH(A11995,P_ID,1))</f>
        <v/>
      </c>
      <c r="G11995" s="41" t="str">
        <f aca="false">IF(A11995="","",INDEX(P_Svc,F11995))</f>
        <v/>
      </c>
      <c r="H11995" s="41" t="str">
        <f aca="false">IF(A11995="","",INDEX(P_Zone,F11995))</f>
        <v/>
      </c>
      <c r="I11995" s="41" t="str">
        <f aca="false">IF(A11995="","",IF(D11995="Delivered",IF(B11995&lt;=INDEX(P_Due,F11995),1,0),0))</f>
        <v/>
      </c>
    </row>
    <row r="11996" customFormat="false" ht="15" hidden="false" customHeight="false" outlineLevel="0" collapsed="false">
      <c r="A11996" s="37"/>
      <c r="B11996" s="38"/>
      <c r="C11996" s="39"/>
      <c r="D11996" s="39"/>
      <c r="E11996" s="39"/>
      <c r="F11996" s="41" t="str">
        <f aca="false">IF(A11996="","",MATCH(A11996,P_ID,1))</f>
        <v/>
      </c>
      <c r="G11996" s="41" t="str">
        <f aca="false">IF(A11996="","",INDEX(P_Svc,F11996))</f>
        <v/>
      </c>
      <c r="H11996" s="41" t="str">
        <f aca="false">IF(A11996="","",INDEX(P_Zone,F11996))</f>
        <v/>
      </c>
      <c r="I11996" s="41" t="str">
        <f aca="false">IF(A11996="","",IF(D11996="Delivered",IF(B11996&lt;=INDEX(P_Due,F11996),1,0),0))</f>
        <v/>
      </c>
    </row>
    <row r="11997" customFormat="false" ht="15" hidden="false" customHeight="false" outlineLevel="0" collapsed="false">
      <c r="A11997" s="37"/>
      <c r="B11997" s="38"/>
      <c r="C11997" s="39"/>
      <c r="D11997" s="39"/>
      <c r="E11997" s="39"/>
      <c r="F11997" s="41" t="str">
        <f aca="false">IF(A11997="","",MATCH(A11997,P_ID,1))</f>
        <v/>
      </c>
      <c r="G11997" s="41" t="str">
        <f aca="false">IF(A11997="","",INDEX(P_Svc,F11997))</f>
        <v/>
      </c>
      <c r="H11997" s="41" t="str">
        <f aca="false">IF(A11997="","",INDEX(P_Zone,F11997))</f>
        <v/>
      </c>
      <c r="I11997" s="41" t="str">
        <f aca="false">IF(A11997="","",IF(D11997="Delivered",IF(B11997&lt;=INDEX(P_Due,F11997),1,0),0))</f>
        <v/>
      </c>
    </row>
    <row r="11998" customFormat="false" ht="15" hidden="false" customHeight="false" outlineLevel="0" collapsed="false">
      <c r="A11998" s="37"/>
      <c r="B11998" s="38"/>
      <c r="C11998" s="39"/>
      <c r="D11998" s="39"/>
      <c r="E11998" s="39"/>
      <c r="F11998" s="41" t="str">
        <f aca="false">IF(A11998="","",MATCH(A11998,P_ID,1))</f>
        <v/>
      </c>
      <c r="G11998" s="41" t="str">
        <f aca="false">IF(A11998="","",INDEX(P_Svc,F11998))</f>
        <v/>
      </c>
      <c r="H11998" s="41" t="str">
        <f aca="false">IF(A11998="","",INDEX(P_Zone,F11998))</f>
        <v/>
      </c>
      <c r="I11998" s="41" t="str">
        <f aca="false">IF(A11998="","",IF(D11998="Delivered",IF(B11998&lt;=INDEX(P_Due,F11998),1,0),0))</f>
        <v/>
      </c>
    </row>
    <row r="11999" customFormat="false" ht="15" hidden="false" customHeight="false" outlineLevel="0" collapsed="false">
      <c r="A11999" s="37"/>
      <c r="B11999" s="38"/>
      <c r="C11999" s="39"/>
      <c r="D11999" s="39"/>
      <c r="E11999" s="39"/>
      <c r="F11999" s="41" t="str">
        <f aca="false">IF(A11999="","",MATCH(A11999,P_ID,1))</f>
        <v/>
      </c>
      <c r="G11999" s="41" t="str">
        <f aca="false">IF(A11999="","",INDEX(P_Svc,F11999))</f>
        <v/>
      </c>
      <c r="H11999" s="41" t="str">
        <f aca="false">IF(A11999="","",INDEX(P_Zone,F11999))</f>
        <v/>
      </c>
      <c r="I11999" s="41" t="str">
        <f aca="false">IF(A11999="","",IF(D11999="Delivered",IF(B11999&lt;=INDEX(P_Due,F11999),1,0),0))</f>
        <v/>
      </c>
    </row>
    <row r="12000" customFormat="false" ht="15" hidden="false" customHeight="false" outlineLevel="0" collapsed="false">
      <c r="A12000" s="37"/>
      <c r="B12000" s="38"/>
      <c r="C12000" s="39"/>
      <c r="D12000" s="39"/>
      <c r="E12000" s="39"/>
      <c r="F12000" s="41" t="str">
        <f aca="false">IF(A12000="","",MATCH(A12000,P_ID,1))</f>
        <v/>
      </c>
      <c r="G12000" s="41" t="str">
        <f aca="false">IF(A12000="","",INDEX(P_Svc,F12000))</f>
        <v/>
      </c>
      <c r="H12000" s="41" t="str">
        <f aca="false">IF(A12000="","",INDEX(P_Zone,F12000))</f>
        <v/>
      </c>
      <c r="I12000" s="41" t="str">
        <f aca="false">IF(A12000="","",IF(D12000="Delivered",IF(B12000&lt;=INDEX(P_Due,F12000),1,0),0))</f>
        <v/>
      </c>
    </row>
    <row r="12001" customFormat="false" ht="15" hidden="false" customHeight="false" outlineLevel="0" collapsed="false">
      <c r="A12001" s="37"/>
      <c r="B12001" s="38"/>
      <c r="C12001" s="39"/>
      <c r="D12001" s="39"/>
      <c r="E12001" s="39"/>
      <c r="F12001" s="41" t="str">
        <f aca="false">IF(A12001="","",MATCH(A12001,P_ID,1))</f>
        <v/>
      </c>
      <c r="G12001" s="41" t="str">
        <f aca="false">IF(A12001="","",INDEX(P_Svc,F12001))</f>
        <v/>
      </c>
      <c r="H12001" s="41" t="str">
        <f aca="false">IF(A12001="","",INDEX(P_Zone,F12001))</f>
        <v/>
      </c>
      <c r="I12001" s="41" t="str">
        <f aca="false">IF(A12001="","",IF(D12001="Delivered",IF(B12001&lt;=INDEX(P_Due,F12001),1,0),0))</f>
        <v/>
      </c>
    </row>
    <row r="12002" customFormat="false" ht="15" hidden="false" customHeight="false" outlineLevel="0" collapsed="false">
      <c r="A12002" s="37"/>
      <c r="B12002" s="38"/>
      <c r="C12002" s="39"/>
      <c r="D12002" s="39"/>
      <c r="E12002" s="39"/>
      <c r="F12002" s="41" t="str">
        <f aca="false">IF(A12002="","",MATCH(A12002,P_ID,1))</f>
        <v/>
      </c>
      <c r="G12002" s="41" t="str">
        <f aca="false">IF(A12002="","",INDEX(P_Svc,F12002))</f>
        <v/>
      </c>
      <c r="H12002" s="41" t="str">
        <f aca="false">IF(A12002="","",INDEX(P_Zone,F12002))</f>
        <v/>
      </c>
      <c r="I12002" s="41" t="str">
        <f aca="false">IF(A12002="","",IF(D12002="Delivered",IF(B12002&lt;=INDEX(P_Due,F12002),1,0),0))</f>
        <v/>
      </c>
    </row>
    <row r="12003" customFormat="false" ht="15" hidden="false" customHeight="false" outlineLevel="0" collapsed="false">
      <c r="A12003" s="37"/>
      <c r="B12003" s="38"/>
      <c r="C12003" s="39"/>
      <c r="D12003" s="39"/>
      <c r="E12003" s="39"/>
      <c r="F12003" s="41" t="str">
        <f aca="false">IF(A12003="","",MATCH(A12003,P_ID,1))</f>
        <v/>
      </c>
      <c r="G12003" s="41" t="str">
        <f aca="false">IF(A12003="","",INDEX(P_Svc,F12003))</f>
        <v/>
      </c>
      <c r="H12003" s="41" t="str">
        <f aca="false">IF(A12003="","",INDEX(P_Zone,F12003))</f>
        <v/>
      </c>
      <c r="I12003" s="41" t="str">
        <f aca="false">IF(A12003="","",IF(D12003="Delivered",IF(B12003&lt;=INDEX(P_Due,F12003),1,0),0))</f>
        <v/>
      </c>
    </row>
    <row r="12004" customFormat="false" ht="15" hidden="false" customHeight="false" outlineLevel="0" collapsed="false">
      <c r="A12004" s="37"/>
      <c r="B12004" s="38"/>
      <c r="C12004" s="39"/>
      <c r="D12004" s="39"/>
      <c r="E12004" s="39"/>
      <c r="F12004" s="41" t="str">
        <f aca="false">IF(A12004="","",MATCH(A12004,P_ID,1))</f>
        <v/>
      </c>
      <c r="G12004" s="41" t="str">
        <f aca="false">IF(A12004="","",INDEX(P_Svc,F12004))</f>
        <v/>
      </c>
      <c r="H12004" s="41" t="str">
        <f aca="false">IF(A12004="","",INDEX(P_Zone,F12004))</f>
        <v/>
      </c>
      <c r="I12004" s="41" t="str">
        <f aca="false">IF(A12004="","",IF(D12004="Delivered",IF(B12004&lt;=INDEX(P_Due,F12004),1,0),0))</f>
        <v/>
      </c>
    </row>
    <row r="12005" customFormat="false" ht="15" hidden="false" customHeight="false" outlineLevel="0" collapsed="false">
      <c r="A12005" s="37"/>
      <c r="B12005" s="38"/>
      <c r="C12005" s="39"/>
      <c r="D12005" s="39"/>
      <c r="E12005" s="39"/>
      <c r="F12005" s="41" t="str">
        <f aca="false">IF(A12005="","",MATCH(A12005,P_ID,1))</f>
        <v/>
      </c>
      <c r="G12005" s="41" t="str">
        <f aca="false">IF(A12005="","",INDEX(P_Svc,F12005))</f>
        <v/>
      </c>
      <c r="H12005" s="41" t="str">
        <f aca="false">IF(A12005="","",INDEX(P_Zone,F12005))</f>
        <v/>
      </c>
      <c r="I12005" s="41" t="str">
        <f aca="false">IF(A12005="","",IF(D12005="Delivered",IF(B12005&lt;=INDEX(P_Due,F12005),1,0),0))</f>
        <v/>
      </c>
    </row>
    <row r="12006" customFormat="false" ht="15" hidden="false" customHeight="false" outlineLevel="0" collapsed="false">
      <c r="A12006" s="37"/>
      <c r="B12006" s="38"/>
      <c r="C12006" s="39"/>
      <c r="D12006" s="39"/>
      <c r="E12006" s="39"/>
      <c r="F12006" s="41" t="str">
        <f aca="false">IF(A12006="","",MATCH(A12006,P_ID,1))</f>
        <v/>
      </c>
      <c r="G12006" s="41" t="str">
        <f aca="false">IF(A12006="","",INDEX(P_Svc,F12006))</f>
        <v/>
      </c>
      <c r="H12006" s="41" t="str">
        <f aca="false">IF(A12006="","",INDEX(P_Zone,F12006))</f>
        <v/>
      </c>
      <c r="I12006" s="41" t="str">
        <f aca="false">IF(A12006="","",IF(D12006="Delivered",IF(B12006&lt;=INDEX(P_Due,F12006),1,0),0))</f>
        <v/>
      </c>
    </row>
    <row r="12007" customFormat="false" ht="15" hidden="false" customHeight="false" outlineLevel="0" collapsed="false">
      <c r="A12007" s="37"/>
      <c r="B12007" s="38"/>
      <c r="C12007" s="39"/>
      <c r="D12007" s="39"/>
      <c r="E12007" s="39"/>
      <c r="F12007" s="41" t="str">
        <f aca="false">IF(A12007="","",MATCH(A12007,P_ID,1))</f>
        <v/>
      </c>
      <c r="G12007" s="41" t="str">
        <f aca="false">IF(A12007="","",INDEX(P_Svc,F12007))</f>
        <v/>
      </c>
      <c r="H12007" s="41" t="str">
        <f aca="false">IF(A12007="","",INDEX(P_Zone,F12007))</f>
        <v/>
      </c>
      <c r="I12007" s="41" t="str">
        <f aca="false">IF(A12007="","",IF(D12007="Delivered",IF(B12007&lt;=INDEX(P_Due,F12007),1,0),0))</f>
        <v/>
      </c>
    </row>
    <row r="12008" customFormat="false" ht="15" hidden="false" customHeight="false" outlineLevel="0" collapsed="false">
      <c r="A12008" s="37"/>
      <c r="B12008" s="38"/>
      <c r="C12008" s="39"/>
      <c r="D12008" s="39"/>
      <c r="E12008" s="39"/>
      <c r="F12008" s="41" t="str">
        <f aca="false">IF(A12008="","",MATCH(A12008,P_ID,1))</f>
        <v/>
      </c>
      <c r="G12008" s="41" t="str">
        <f aca="false">IF(A12008="","",INDEX(P_Svc,F12008))</f>
        <v/>
      </c>
      <c r="H12008" s="41" t="str">
        <f aca="false">IF(A12008="","",INDEX(P_Zone,F12008))</f>
        <v/>
      </c>
      <c r="I12008" s="41" t="str">
        <f aca="false">IF(A12008="","",IF(D12008="Delivered",IF(B12008&lt;=INDEX(P_Due,F12008),1,0),0))</f>
        <v/>
      </c>
    </row>
    <row r="12009" customFormat="false" ht="15" hidden="false" customHeight="false" outlineLevel="0" collapsed="false">
      <c r="A12009" s="37"/>
      <c r="B12009" s="38"/>
      <c r="C12009" s="39"/>
      <c r="D12009" s="39"/>
      <c r="E12009" s="39"/>
      <c r="F12009" s="41" t="str">
        <f aca="false">IF(A12009="","",MATCH(A12009,P_ID,1))</f>
        <v/>
      </c>
      <c r="G12009" s="41" t="str">
        <f aca="false">IF(A12009="","",INDEX(P_Svc,F12009))</f>
        <v/>
      </c>
      <c r="H12009" s="41" t="str">
        <f aca="false">IF(A12009="","",INDEX(P_Zone,F12009))</f>
        <v/>
      </c>
      <c r="I12009" s="41" t="str">
        <f aca="false">IF(A12009="","",IF(D12009="Delivered",IF(B12009&lt;=INDEX(P_Due,F12009),1,0),0))</f>
        <v/>
      </c>
    </row>
    <row r="12010" customFormat="false" ht="15" hidden="false" customHeight="false" outlineLevel="0" collapsed="false">
      <c r="A12010" s="37"/>
      <c r="B12010" s="38"/>
      <c r="C12010" s="39"/>
      <c r="D12010" s="39"/>
      <c r="E12010" s="39"/>
      <c r="F12010" s="41" t="str">
        <f aca="false">IF(A12010="","",MATCH(A12010,P_ID,1))</f>
        <v/>
      </c>
      <c r="G12010" s="41" t="str">
        <f aca="false">IF(A12010="","",INDEX(P_Svc,F12010))</f>
        <v/>
      </c>
      <c r="H12010" s="41" t="str">
        <f aca="false">IF(A12010="","",INDEX(P_Zone,F12010))</f>
        <v/>
      </c>
      <c r="I12010" s="41" t="str">
        <f aca="false">IF(A12010="","",IF(D12010="Delivered",IF(B12010&lt;=INDEX(P_Due,F12010),1,0),0))</f>
        <v/>
      </c>
    </row>
    <row r="12011" customFormat="false" ht="15" hidden="false" customHeight="false" outlineLevel="0" collapsed="false">
      <c r="A12011" s="37"/>
      <c r="B12011" s="38"/>
      <c r="C12011" s="39"/>
      <c r="D12011" s="39"/>
      <c r="E12011" s="39"/>
      <c r="F12011" s="41" t="str">
        <f aca="false">IF(A12011="","",MATCH(A12011,P_ID,1))</f>
        <v/>
      </c>
      <c r="G12011" s="41" t="str">
        <f aca="false">IF(A12011="","",INDEX(P_Svc,F12011))</f>
        <v/>
      </c>
      <c r="H12011" s="41" t="str">
        <f aca="false">IF(A12011="","",INDEX(P_Zone,F12011))</f>
        <v/>
      </c>
      <c r="I12011" s="41" t="str">
        <f aca="false">IF(A12011="","",IF(D12011="Delivered",IF(B12011&lt;=INDEX(P_Due,F12011),1,0),0))</f>
        <v/>
      </c>
    </row>
    <row r="12012" customFormat="false" ht="15" hidden="false" customHeight="false" outlineLevel="0" collapsed="false">
      <c r="A12012" s="37"/>
      <c r="B12012" s="38"/>
      <c r="C12012" s="39"/>
      <c r="D12012" s="39"/>
      <c r="E12012" s="39"/>
      <c r="F12012" s="41" t="str">
        <f aca="false">IF(A12012="","",MATCH(A12012,P_ID,1))</f>
        <v/>
      </c>
      <c r="G12012" s="41" t="str">
        <f aca="false">IF(A12012="","",INDEX(P_Svc,F12012))</f>
        <v/>
      </c>
      <c r="H12012" s="41" t="str">
        <f aca="false">IF(A12012="","",INDEX(P_Zone,F12012))</f>
        <v/>
      </c>
      <c r="I12012" s="41" t="str">
        <f aca="false">IF(A12012="","",IF(D12012="Delivered",IF(B12012&lt;=INDEX(P_Due,F12012),1,0),0))</f>
        <v/>
      </c>
    </row>
    <row r="12013" customFormat="false" ht="15" hidden="false" customHeight="false" outlineLevel="0" collapsed="false">
      <c r="A12013" s="37"/>
      <c r="B12013" s="38"/>
      <c r="C12013" s="39"/>
      <c r="D12013" s="39"/>
      <c r="E12013" s="39"/>
      <c r="F12013" s="41" t="str">
        <f aca="false">IF(A12013="","",MATCH(A12013,P_ID,1))</f>
        <v/>
      </c>
      <c r="G12013" s="41" t="str">
        <f aca="false">IF(A12013="","",INDEX(P_Svc,F12013))</f>
        <v/>
      </c>
      <c r="H12013" s="41" t="str">
        <f aca="false">IF(A12013="","",INDEX(P_Zone,F12013))</f>
        <v/>
      </c>
      <c r="I12013" s="41" t="str">
        <f aca="false">IF(A12013="","",IF(D12013="Delivered",IF(B12013&lt;=INDEX(P_Due,F12013),1,0),0))</f>
        <v/>
      </c>
    </row>
    <row r="12014" customFormat="false" ht="15" hidden="false" customHeight="false" outlineLevel="0" collapsed="false">
      <c r="A12014" s="37"/>
      <c r="B12014" s="38"/>
      <c r="C12014" s="39"/>
      <c r="D12014" s="39"/>
      <c r="E12014" s="39"/>
      <c r="F12014" s="41" t="str">
        <f aca="false">IF(A12014="","",MATCH(A12014,P_ID,1))</f>
        <v/>
      </c>
      <c r="G12014" s="41" t="str">
        <f aca="false">IF(A12014="","",INDEX(P_Svc,F12014))</f>
        <v/>
      </c>
      <c r="H12014" s="41" t="str">
        <f aca="false">IF(A12014="","",INDEX(P_Zone,F12014))</f>
        <v/>
      </c>
      <c r="I12014" s="41" t="str">
        <f aca="false">IF(A12014="","",IF(D12014="Delivered",IF(B12014&lt;=INDEX(P_Due,F12014),1,0),0))</f>
        <v/>
      </c>
    </row>
    <row r="12015" customFormat="false" ht="15" hidden="false" customHeight="false" outlineLevel="0" collapsed="false">
      <c r="A12015" s="37"/>
      <c r="B12015" s="38"/>
      <c r="C12015" s="39"/>
      <c r="D12015" s="39"/>
      <c r="E12015" s="39"/>
      <c r="F12015" s="41" t="str">
        <f aca="false">IF(A12015="","",MATCH(A12015,P_ID,1))</f>
        <v/>
      </c>
      <c r="G12015" s="41" t="str">
        <f aca="false">IF(A12015="","",INDEX(P_Svc,F12015))</f>
        <v/>
      </c>
      <c r="H12015" s="41" t="str">
        <f aca="false">IF(A12015="","",INDEX(P_Zone,F12015))</f>
        <v/>
      </c>
      <c r="I12015" s="41" t="str">
        <f aca="false">IF(A12015="","",IF(D12015="Delivered",IF(B12015&lt;=INDEX(P_Due,F12015),1,0),0))</f>
        <v/>
      </c>
    </row>
    <row r="12016" customFormat="false" ht="15" hidden="false" customHeight="false" outlineLevel="0" collapsed="false">
      <c r="A12016" s="37"/>
      <c r="B12016" s="38"/>
      <c r="C12016" s="39"/>
      <c r="D12016" s="39"/>
      <c r="E12016" s="39"/>
      <c r="F12016" s="41" t="str">
        <f aca="false">IF(A12016="","",MATCH(A12016,P_ID,1))</f>
        <v/>
      </c>
      <c r="G12016" s="41" t="str">
        <f aca="false">IF(A12016="","",INDEX(P_Svc,F12016))</f>
        <v/>
      </c>
      <c r="H12016" s="41" t="str">
        <f aca="false">IF(A12016="","",INDEX(P_Zone,F12016))</f>
        <v/>
      </c>
      <c r="I12016" s="41" t="str">
        <f aca="false">IF(A12016="","",IF(D12016="Delivered",IF(B12016&lt;=INDEX(P_Due,F12016),1,0),0))</f>
        <v/>
      </c>
    </row>
    <row r="12017" customFormat="false" ht="15" hidden="false" customHeight="false" outlineLevel="0" collapsed="false">
      <c r="A12017" s="37"/>
      <c r="B12017" s="38"/>
      <c r="C12017" s="39"/>
      <c r="D12017" s="39"/>
      <c r="E12017" s="39"/>
      <c r="F12017" s="41" t="str">
        <f aca="false">IF(A12017="","",MATCH(A12017,P_ID,1))</f>
        <v/>
      </c>
      <c r="G12017" s="41" t="str">
        <f aca="false">IF(A12017="","",INDEX(P_Svc,F12017))</f>
        <v/>
      </c>
      <c r="H12017" s="41" t="str">
        <f aca="false">IF(A12017="","",INDEX(P_Zone,F12017))</f>
        <v/>
      </c>
      <c r="I12017" s="41" t="str">
        <f aca="false">IF(A12017="","",IF(D12017="Delivered",IF(B12017&lt;=INDEX(P_Due,F12017),1,0),0))</f>
        <v/>
      </c>
    </row>
    <row r="12018" customFormat="false" ht="15" hidden="false" customHeight="false" outlineLevel="0" collapsed="false">
      <c r="A12018" s="37"/>
      <c r="B12018" s="38"/>
      <c r="C12018" s="39"/>
      <c r="D12018" s="39"/>
      <c r="E12018" s="39"/>
      <c r="F12018" s="41" t="str">
        <f aca="false">IF(A12018="","",MATCH(A12018,P_ID,1))</f>
        <v/>
      </c>
      <c r="G12018" s="41" t="str">
        <f aca="false">IF(A12018="","",INDEX(P_Svc,F12018))</f>
        <v/>
      </c>
      <c r="H12018" s="41" t="str">
        <f aca="false">IF(A12018="","",INDEX(P_Zone,F12018))</f>
        <v/>
      </c>
      <c r="I12018" s="41" t="str">
        <f aca="false">IF(A12018="","",IF(D12018="Delivered",IF(B12018&lt;=INDEX(P_Due,F12018),1,0),0))</f>
        <v/>
      </c>
    </row>
    <row r="12019" customFormat="false" ht="15" hidden="false" customHeight="false" outlineLevel="0" collapsed="false">
      <c r="A12019" s="37"/>
      <c r="B12019" s="38"/>
      <c r="C12019" s="39"/>
      <c r="D12019" s="39"/>
      <c r="E12019" s="39"/>
      <c r="F12019" s="41" t="str">
        <f aca="false">IF(A12019="","",MATCH(A12019,P_ID,1))</f>
        <v/>
      </c>
      <c r="G12019" s="41" t="str">
        <f aca="false">IF(A12019="","",INDEX(P_Svc,F12019))</f>
        <v/>
      </c>
      <c r="H12019" s="41" t="str">
        <f aca="false">IF(A12019="","",INDEX(P_Zone,F12019))</f>
        <v/>
      </c>
      <c r="I12019" s="41" t="str">
        <f aca="false">IF(A12019="","",IF(D12019="Delivered",IF(B12019&lt;=INDEX(P_Due,F12019),1,0),0))</f>
        <v/>
      </c>
    </row>
    <row r="12020" customFormat="false" ht="15" hidden="false" customHeight="false" outlineLevel="0" collapsed="false">
      <c r="A12020" s="37"/>
      <c r="B12020" s="38"/>
      <c r="C12020" s="39"/>
      <c r="D12020" s="39"/>
      <c r="E12020" s="39"/>
      <c r="F12020" s="41" t="str">
        <f aca="false">IF(A12020="","",MATCH(A12020,P_ID,1))</f>
        <v/>
      </c>
      <c r="G12020" s="41" t="str">
        <f aca="false">IF(A12020="","",INDEX(P_Svc,F12020))</f>
        <v/>
      </c>
      <c r="H12020" s="41" t="str">
        <f aca="false">IF(A12020="","",INDEX(P_Zone,F12020))</f>
        <v/>
      </c>
      <c r="I12020" s="41" t="str">
        <f aca="false">IF(A12020="","",IF(D12020="Delivered",IF(B12020&lt;=INDEX(P_Due,F12020),1,0),0))</f>
        <v/>
      </c>
    </row>
    <row r="12021" customFormat="false" ht="15" hidden="false" customHeight="false" outlineLevel="0" collapsed="false">
      <c r="A12021" s="37"/>
      <c r="B12021" s="38"/>
      <c r="C12021" s="39"/>
      <c r="D12021" s="39"/>
      <c r="E12021" s="39"/>
      <c r="F12021" s="41" t="str">
        <f aca="false">IF(A12021="","",MATCH(A12021,P_ID,1))</f>
        <v/>
      </c>
      <c r="G12021" s="41" t="str">
        <f aca="false">IF(A12021="","",INDEX(P_Svc,F12021))</f>
        <v/>
      </c>
      <c r="H12021" s="41" t="str">
        <f aca="false">IF(A12021="","",INDEX(P_Zone,F12021))</f>
        <v/>
      </c>
      <c r="I12021" s="41" t="str">
        <f aca="false">IF(A12021="","",IF(D12021="Delivered",IF(B12021&lt;=INDEX(P_Due,F12021),1,0),0))</f>
        <v/>
      </c>
    </row>
    <row r="12022" customFormat="false" ht="15" hidden="false" customHeight="false" outlineLevel="0" collapsed="false">
      <c r="A12022" s="37"/>
      <c r="B12022" s="38"/>
      <c r="C12022" s="39"/>
      <c r="D12022" s="39"/>
      <c r="E12022" s="39"/>
      <c r="F12022" s="41" t="str">
        <f aca="false">IF(A12022="","",MATCH(A12022,P_ID,1))</f>
        <v/>
      </c>
      <c r="G12022" s="41" t="str">
        <f aca="false">IF(A12022="","",INDEX(P_Svc,F12022))</f>
        <v/>
      </c>
      <c r="H12022" s="41" t="str">
        <f aca="false">IF(A12022="","",INDEX(P_Zone,F12022))</f>
        <v/>
      </c>
      <c r="I12022" s="41" t="str">
        <f aca="false">IF(A12022="","",IF(D12022="Delivered",IF(B12022&lt;=INDEX(P_Due,F12022),1,0),0))</f>
        <v/>
      </c>
    </row>
    <row r="12023" customFormat="false" ht="15" hidden="false" customHeight="false" outlineLevel="0" collapsed="false">
      <c r="A12023" s="37"/>
      <c r="B12023" s="38"/>
      <c r="C12023" s="39"/>
      <c r="D12023" s="39"/>
      <c r="E12023" s="39"/>
      <c r="F12023" s="41" t="str">
        <f aca="false">IF(A12023="","",MATCH(A12023,P_ID,1))</f>
        <v/>
      </c>
      <c r="G12023" s="41" t="str">
        <f aca="false">IF(A12023="","",INDEX(P_Svc,F12023))</f>
        <v/>
      </c>
      <c r="H12023" s="41" t="str">
        <f aca="false">IF(A12023="","",INDEX(P_Zone,F12023))</f>
        <v/>
      </c>
      <c r="I12023" s="41" t="str">
        <f aca="false">IF(A12023="","",IF(D12023="Delivered",IF(B12023&lt;=INDEX(P_Due,F12023),1,0),0))</f>
        <v/>
      </c>
    </row>
    <row r="12024" customFormat="false" ht="15" hidden="false" customHeight="false" outlineLevel="0" collapsed="false">
      <c r="A12024" s="37"/>
      <c r="B12024" s="38"/>
      <c r="C12024" s="39"/>
      <c r="D12024" s="39"/>
      <c r="E12024" s="39"/>
      <c r="F12024" s="41" t="str">
        <f aca="false">IF(A12024="","",MATCH(A12024,P_ID,1))</f>
        <v/>
      </c>
      <c r="G12024" s="41" t="str">
        <f aca="false">IF(A12024="","",INDEX(P_Svc,F12024))</f>
        <v/>
      </c>
      <c r="H12024" s="41" t="str">
        <f aca="false">IF(A12024="","",INDEX(P_Zone,F12024))</f>
        <v/>
      </c>
      <c r="I12024" s="41" t="str">
        <f aca="false">IF(A12024="","",IF(D12024="Delivered",IF(B12024&lt;=INDEX(P_Due,F12024),1,0),0))</f>
        <v/>
      </c>
    </row>
    <row r="12025" customFormat="false" ht="15" hidden="false" customHeight="false" outlineLevel="0" collapsed="false">
      <c r="A12025" s="37"/>
      <c r="B12025" s="38"/>
      <c r="C12025" s="39"/>
      <c r="D12025" s="39"/>
      <c r="E12025" s="39"/>
      <c r="F12025" s="41" t="str">
        <f aca="false">IF(A12025="","",MATCH(A12025,P_ID,1))</f>
        <v/>
      </c>
      <c r="G12025" s="41" t="str">
        <f aca="false">IF(A12025="","",INDEX(P_Svc,F12025))</f>
        <v/>
      </c>
      <c r="H12025" s="41" t="str">
        <f aca="false">IF(A12025="","",INDEX(P_Zone,F12025))</f>
        <v/>
      </c>
      <c r="I12025" s="41" t="str">
        <f aca="false">IF(A12025="","",IF(D12025="Delivered",IF(B12025&lt;=INDEX(P_Due,F12025),1,0),0))</f>
        <v/>
      </c>
    </row>
    <row r="12026" customFormat="false" ht="15" hidden="false" customHeight="false" outlineLevel="0" collapsed="false">
      <c r="A12026" s="37"/>
      <c r="B12026" s="38"/>
      <c r="C12026" s="39"/>
      <c r="D12026" s="39"/>
      <c r="E12026" s="39"/>
      <c r="F12026" s="41" t="str">
        <f aca="false">IF(A12026="","",MATCH(A12026,P_ID,1))</f>
        <v/>
      </c>
      <c r="G12026" s="41" t="str">
        <f aca="false">IF(A12026="","",INDEX(P_Svc,F12026))</f>
        <v/>
      </c>
      <c r="H12026" s="41" t="str">
        <f aca="false">IF(A12026="","",INDEX(P_Zone,F12026))</f>
        <v/>
      </c>
      <c r="I12026" s="41" t="str">
        <f aca="false">IF(A12026="","",IF(D12026="Delivered",IF(B12026&lt;=INDEX(P_Due,F12026),1,0),0))</f>
        <v/>
      </c>
    </row>
    <row r="12027" customFormat="false" ht="15" hidden="false" customHeight="false" outlineLevel="0" collapsed="false">
      <c r="A12027" s="37"/>
      <c r="B12027" s="38"/>
      <c r="C12027" s="39"/>
      <c r="D12027" s="39"/>
      <c r="E12027" s="39"/>
      <c r="F12027" s="41" t="str">
        <f aca="false">IF(A12027="","",MATCH(A12027,P_ID,1))</f>
        <v/>
      </c>
      <c r="G12027" s="41" t="str">
        <f aca="false">IF(A12027="","",INDEX(P_Svc,F12027))</f>
        <v/>
      </c>
      <c r="H12027" s="41" t="str">
        <f aca="false">IF(A12027="","",INDEX(P_Zone,F12027))</f>
        <v/>
      </c>
      <c r="I12027" s="41" t="str">
        <f aca="false">IF(A12027="","",IF(D12027="Delivered",IF(B12027&lt;=INDEX(P_Due,F12027),1,0),0))</f>
        <v/>
      </c>
    </row>
    <row r="12028" customFormat="false" ht="15" hidden="false" customHeight="false" outlineLevel="0" collapsed="false">
      <c r="A12028" s="37"/>
      <c r="B12028" s="38"/>
      <c r="C12028" s="39"/>
      <c r="D12028" s="39"/>
      <c r="E12028" s="39"/>
      <c r="F12028" s="41" t="str">
        <f aca="false">IF(A12028="","",MATCH(A12028,P_ID,1))</f>
        <v/>
      </c>
      <c r="G12028" s="41" t="str">
        <f aca="false">IF(A12028="","",INDEX(P_Svc,F12028))</f>
        <v/>
      </c>
      <c r="H12028" s="41" t="str">
        <f aca="false">IF(A12028="","",INDEX(P_Zone,F12028))</f>
        <v/>
      </c>
      <c r="I12028" s="41" t="str">
        <f aca="false">IF(A12028="","",IF(D12028="Delivered",IF(B12028&lt;=INDEX(P_Due,F12028),1,0),0))</f>
        <v/>
      </c>
    </row>
    <row r="12029" customFormat="false" ht="15" hidden="false" customHeight="false" outlineLevel="0" collapsed="false">
      <c r="A12029" s="37"/>
      <c r="B12029" s="38"/>
      <c r="C12029" s="39"/>
      <c r="D12029" s="39"/>
      <c r="E12029" s="39"/>
      <c r="F12029" s="41" t="str">
        <f aca="false">IF(A12029="","",MATCH(A12029,P_ID,1))</f>
        <v/>
      </c>
      <c r="G12029" s="41" t="str">
        <f aca="false">IF(A12029="","",INDEX(P_Svc,F12029))</f>
        <v/>
      </c>
      <c r="H12029" s="41" t="str">
        <f aca="false">IF(A12029="","",INDEX(P_Zone,F12029))</f>
        <v/>
      </c>
      <c r="I12029" s="41" t="str">
        <f aca="false">IF(A12029="","",IF(D12029="Delivered",IF(B12029&lt;=INDEX(P_Due,F12029),1,0),0))</f>
        <v/>
      </c>
    </row>
    <row r="12030" customFormat="false" ht="15" hidden="false" customHeight="false" outlineLevel="0" collapsed="false">
      <c r="A12030" s="37"/>
      <c r="B12030" s="38"/>
      <c r="C12030" s="39"/>
      <c r="D12030" s="39"/>
      <c r="E12030" s="39"/>
      <c r="F12030" s="41" t="str">
        <f aca="false">IF(A12030="","",MATCH(A12030,P_ID,1))</f>
        <v/>
      </c>
      <c r="G12030" s="41" t="str">
        <f aca="false">IF(A12030="","",INDEX(P_Svc,F12030))</f>
        <v/>
      </c>
      <c r="H12030" s="41" t="str">
        <f aca="false">IF(A12030="","",INDEX(P_Zone,F12030))</f>
        <v/>
      </c>
      <c r="I12030" s="41" t="str">
        <f aca="false">IF(A12030="","",IF(D12030="Delivered",IF(B12030&lt;=INDEX(P_Due,F12030),1,0),0))</f>
        <v/>
      </c>
    </row>
    <row r="12031" customFormat="false" ht="15" hidden="false" customHeight="false" outlineLevel="0" collapsed="false">
      <c r="A12031" s="37"/>
      <c r="B12031" s="38"/>
      <c r="C12031" s="39"/>
      <c r="D12031" s="39"/>
      <c r="E12031" s="39"/>
      <c r="F12031" s="41" t="str">
        <f aca="false">IF(A12031="","",MATCH(A12031,P_ID,1))</f>
        <v/>
      </c>
      <c r="G12031" s="41" t="str">
        <f aca="false">IF(A12031="","",INDEX(P_Svc,F12031))</f>
        <v/>
      </c>
      <c r="H12031" s="41" t="str">
        <f aca="false">IF(A12031="","",INDEX(P_Zone,F12031))</f>
        <v/>
      </c>
      <c r="I12031" s="41" t="str">
        <f aca="false">IF(A12031="","",IF(D12031="Delivered",IF(B12031&lt;=INDEX(P_Due,F12031),1,0),0))</f>
        <v/>
      </c>
    </row>
    <row r="12032" customFormat="false" ht="15" hidden="false" customHeight="false" outlineLevel="0" collapsed="false">
      <c r="A12032" s="37"/>
      <c r="B12032" s="38"/>
      <c r="C12032" s="39"/>
      <c r="D12032" s="39"/>
      <c r="E12032" s="39"/>
      <c r="F12032" s="41" t="str">
        <f aca="false">IF(A12032="","",MATCH(A12032,P_ID,1))</f>
        <v/>
      </c>
      <c r="G12032" s="41" t="str">
        <f aca="false">IF(A12032="","",INDEX(P_Svc,F12032))</f>
        <v/>
      </c>
      <c r="H12032" s="41" t="str">
        <f aca="false">IF(A12032="","",INDEX(P_Zone,F12032))</f>
        <v/>
      </c>
      <c r="I12032" s="41" t="str">
        <f aca="false">IF(A12032="","",IF(D12032="Delivered",IF(B12032&lt;=INDEX(P_Due,F12032),1,0),0))</f>
        <v/>
      </c>
    </row>
    <row r="12033" customFormat="false" ht="15" hidden="false" customHeight="false" outlineLevel="0" collapsed="false">
      <c r="A12033" s="37"/>
      <c r="B12033" s="38"/>
      <c r="C12033" s="39"/>
      <c r="D12033" s="39"/>
      <c r="E12033" s="39"/>
      <c r="F12033" s="41" t="str">
        <f aca="false">IF(A12033="","",MATCH(A12033,P_ID,1))</f>
        <v/>
      </c>
      <c r="G12033" s="41" t="str">
        <f aca="false">IF(A12033="","",INDEX(P_Svc,F12033))</f>
        <v/>
      </c>
      <c r="H12033" s="41" t="str">
        <f aca="false">IF(A12033="","",INDEX(P_Zone,F12033))</f>
        <v/>
      </c>
      <c r="I12033" s="41" t="str">
        <f aca="false">IF(A12033="","",IF(D12033="Delivered",IF(B12033&lt;=INDEX(P_Due,F12033),1,0),0))</f>
        <v/>
      </c>
    </row>
    <row r="12034" customFormat="false" ht="15" hidden="false" customHeight="false" outlineLevel="0" collapsed="false">
      <c r="A12034" s="37"/>
      <c r="B12034" s="38"/>
      <c r="C12034" s="39"/>
      <c r="D12034" s="39"/>
      <c r="E12034" s="39"/>
      <c r="F12034" s="41" t="str">
        <f aca="false">IF(A12034="","",MATCH(A12034,P_ID,1))</f>
        <v/>
      </c>
      <c r="G12034" s="41" t="str">
        <f aca="false">IF(A12034="","",INDEX(P_Svc,F12034))</f>
        <v/>
      </c>
      <c r="H12034" s="41" t="str">
        <f aca="false">IF(A12034="","",INDEX(P_Zone,F12034))</f>
        <v/>
      </c>
      <c r="I12034" s="41" t="str">
        <f aca="false">IF(A12034="","",IF(D12034="Delivered",IF(B12034&lt;=INDEX(P_Due,F12034),1,0),0))</f>
        <v/>
      </c>
    </row>
    <row r="12035" customFormat="false" ht="15" hidden="false" customHeight="false" outlineLevel="0" collapsed="false">
      <c r="A12035" s="37"/>
      <c r="B12035" s="38"/>
      <c r="C12035" s="39"/>
      <c r="D12035" s="39"/>
      <c r="E12035" s="39"/>
      <c r="F12035" s="41" t="str">
        <f aca="false">IF(A12035="","",MATCH(A12035,P_ID,1))</f>
        <v/>
      </c>
      <c r="G12035" s="41" t="str">
        <f aca="false">IF(A12035="","",INDEX(P_Svc,F12035))</f>
        <v/>
      </c>
      <c r="H12035" s="41" t="str">
        <f aca="false">IF(A12035="","",INDEX(P_Zone,F12035))</f>
        <v/>
      </c>
      <c r="I12035" s="41" t="str">
        <f aca="false">IF(A12035="","",IF(D12035="Delivered",IF(B12035&lt;=INDEX(P_Due,F12035),1,0),0))</f>
        <v/>
      </c>
    </row>
    <row r="12036" customFormat="false" ht="15" hidden="false" customHeight="false" outlineLevel="0" collapsed="false">
      <c r="A12036" s="37"/>
      <c r="B12036" s="38"/>
      <c r="C12036" s="39"/>
      <c r="D12036" s="39"/>
      <c r="E12036" s="39"/>
      <c r="F12036" s="41" t="str">
        <f aca="false">IF(A12036="","",MATCH(A12036,P_ID,1))</f>
        <v/>
      </c>
      <c r="G12036" s="41" t="str">
        <f aca="false">IF(A12036="","",INDEX(P_Svc,F12036))</f>
        <v/>
      </c>
      <c r="H12036" s="41" t="str">
        <f aca="false">IF(A12036="","",INDEX(P_Zone,F12036))</f>
        <v/>
      </c>
      <c r="I12036" s="41" t="str">
        <f aca="false">IF(A12036="","",IF(D12036="Delivered",IF(B12036&lt;=INDEX(P_Due,F12036),1,0),0))</f>
        <v/>
      </c>
    </row>
    <row r="12037" customFormat="false" ht="15" hidden="false" customHeight="false" outlineLevel="0" collapsed="false">
      <c r="A12037" s="37"/>
      <c r="B12037" s="38"/>
      <c r="C12037" s="39"/>
      <c r="D12037" s="39"/>
      <c r="E12037" s="39"/>
      <c r="F12037" s="41" t="str">
        <f aca="false">IF(A12037="","",MATCH(A12037,P_ID,1))</f>
        <v/>
      </c>
      <c r="G12037" s="41" t="str">
        <f aca="false">IF(A12037="","",INDEX(P_Svc,F12037))</f>
        <v/>
      </c>
      <c r="H12037" s="41" t="str">
        <f aca="false">IF(A12037="","",INDEX(P_Zone,F12037))</f>
        <v/>
      </c>
      <c r="I12037" s="41" t="str">
        <f aca="false">IF(A12037="","",IF(D12037="Delivered",IF(B12037&lt;=INDEX(P_Due,F12037),1,0),0))</f>
        <v/>
      </c>
    </row>
    <row r="12038" customFormat="false" ht="15" hidden="false" customHeight="false" outlineLevel="0" collapsed="false">
      <c r="A12038" s="37"/>
      <c r="B12038" s="38"/>
      <c r="C12038" s="39"/>
      <c r="D12038" s="39"/>
      <c r="E12038" s="39"/>
      <c r="F12038" s="41" t="str">
        <f aca="false">IF(A12038="","",MATCH(A12038,P_ID,1))</f>
        <v/>
      </c>
      <c r="G12038" s="41" t="str">
        <f aca="false">IF(A12038="","",INDEX(P_Svc,F12038))</f>
        <v/>
      </c>
      <c r="H12038" s="41" t="str">
        <f aca="false">IF(A12038="","",INDEX(P_Zone,F12038))</f>
        <v/>
      </c>
      <c r="I12038" s="41" t="str">
        <f aca="false">IF(A12038="","",IF(D12038="Delivered",IF(B12038&lt;=INDEX(P_Due,F12038),1,0),0))</f>
        <v/>
      </c>
    </row>
    <row r="12039" customFormat="false" ht="15" hidden="false" customHeight="false" outlineLevel="0" collapsed="false">
      <c r="A12039" s="37"/>
      <c r="B12039" s="38"/>
      <c r="C12039" s="39"/>
      <c r="D12039" s="39"/>
      <c r="E12039" s="39"/>
      <c r="F12039" s="41" t="str">
        <f aca="false">IF(A12039="","",MATCH(A12039,P_ID,1))</f>
        <v/>
      </c>
      <c r="G12039" s="41" t="str">
        <f aca="false">IF(A12039="","",INDEX(P_Svc,F12039))</f>
        <v/>
      </c>
      <c r="H12039" s="41" t="str">
        <f aca="false">IF(A12039="","",INDEX(P_Zone,F12039))</f>
        <v/>
      </c>
      <c r="I12039" s="41" t="str">
        <f aca="false">IF(A12039="","",IF(D12039="Delivered",IF(B12039&lt;=INDEX(P_Due,F12039),1,0),0))</f>
        <v/>
      </c>
    </row>
    <row r="12040" customFormat="false" ht="15" hidden="false" customHeight="false" outlineLevel="0" collapsed="false">
      <c r="A12040" s="37"/>
      <c r="B12040" s="38"/>
      <c r="C12040" s="39"/>
      <c r="D12040" s="39"/>
      <c r="E12040" s="39"/>
      <c r="F12040" s="41" t="str">
        <f aca="false">IF(A12040="","",MATCH(A12040,P_ID,1))</f>
        <v/>
      </c>
      <c r="G12040" s="41" t="str">
        <f aca="false">IF(A12040="","",INDEX(P_Svc,F12040))</f>
        <v/>
      </c>
      <c r="H12040" s="41" t="str">
        <f aca="false">IF(A12040="","",INDEX(P_Zone,F12040))</f>
        <v/>
      </c>
      <c r="I12040" s="41" t="str">
        <f aca="false">IF(A12040="","",IF(D12040="Delivered",IF(B12040&lt;=INDEX(P_Due,F12040),1,0),0))</f>
        <v/>
      </c>
    </row>
    <row r="12041" customFormat="false" ht="15" hidden="false" customHeight="false" outlineLevel="0" collapsed="false">
      <c r="A12041" s="37"/>
      <c r="B12041" s="38"/>
      <c r="C12041" s="39"/>
      <c r="D12041" s="39"/>
      <c r="E12041" s="39"/>
      <c r="F12041" s="41" t="str">
        <f aca="false">IF(A12041="","",MATCH(A12041,P_ID,1))</f>
        <v/>
      </c>
      <c r="G12041" s="41" t="str">
        <f aca="false">IF(A12041="","",INDEX(P_Svc,F12041))</f>
        <v/>
      </c>
      <c r="H12041" s="41" t="str">
        <f aca="false">IF(A12041="","",INDEX(P_Zone,F12041))</f>
        <v/>
      </c>
      <c r="I12041" s="41" t="str">
        <f aca="false">IF(A12041="","",IF(D12041="Delivered",IF(B12041&lt;=INDEX(P_Due,F12041),1,0),0))</f>
        <v/>
      </c>
    </row>
    <row r="12042" customFormat="false" ht="15" hidden="false" customHeight="false" outlineLevel="0" collapsed="false">
      <c r="A12042" s="37"/>
      <c r="B12042" s="38"/>
      <c r="C12042" s="39"/>
      <c r="D12042" s="39"/>
      <c r="E12042" s="39"/>
      <c r="F12042" s="41" t="str">
        <f aca="false">IF(A12042="","",MATCH(A12042,P_ID,1))</f>
        <v/>
      </c>
      <c r="G12042" s="41" t="str">
        <f aca="false">IF(A12042="","",INDEX(P_Svc,F12042))</f>
        <v/>
      </c>
      <c r="H12042" s="41" t="str">
        <f aca="false">IF(A12042="","",INDEX(P_Zone,F12042))</f>
        <v/>
      </c>
      <c r="I12042" s="41" t="str">
        <f aca="false">IF(A12042="","",IF(D12042="Delivered",IF(B12042&lt;=INDEX(P_Due,F12042),1,0),0))</f>
        <v/>
      </c>
    </row>
    <row r="12043" customFormat="false" ht="15" hidden="false" customHeight="false" outlineLevel="0" collapsed="false">
      <c r="A12043" s="37"/>
      <c r="B12043" s="38"/>
      <c r="C12043" s="39"/>
      <c r="D12043" s="39"/>
      <c r="E12043" s="39"/>
      <c r="F12043" s="41" t="str">
        <f aca="false">IF(A12043="","",MATCH(A12043,P_ID,1))</f>
        <v/>
      </c>
      <c r="G12043" s="41" t="str">
        <f aca="false">IF(A12043="","",INDEX(P_Svc,F12043))</f>
        <v/>
      </c>
      <c r="H12043" s="41" t="str">
        <f aca="false">IF(A12043="","",INDEX(P_Zone,F12043))</f>
        <v/>
      </c>
      <c r="I12043" s="41" t="str">
        <f aca="false">IF(A12043="","",IF(D12043="Delivered",IF(B12043&lt;=INDEX(P_Due,F12043),1,0),0))</f>
        <v/>
      </c>
    </row>
    <row r="12044" customFormat="false" ht="15" hidden="false" customHeight="false" outlineLevel="0" collapsed="false">
      <c r="A12044" s="37"/>
      <c r="B12044" s="38"/>
      <c r="C12044" s="39"/>
      <c r="D12044" s="39"/>
      <c r="E12044" s="39"/>
      <c r="F12044" s="41" t="str">
        <f aca="false">IF(A12044="","",MATCH(A12044,P_ID,1))</f>
        <v/>
      </c>
      <c r="G12044" s="41" t="str">
        <f aca="false">IF(A12044="","",INDEX(P_Svc,F12044))</f>
        <v/>
      </c>
      <c r="H12044" s="41" t="str">
        <f aca="false">IF(A12044="","",INDEX(P_Zone,F12044))</f>
        <v/>
      </c>
      <c r="I12044" s="41" t="str">
        <f aca="false">IF(A12044="","",IF(D12044="Delivered",IF(B12044&lt;=INDEX(P_Due,F12044),1,0),0))</f>
        <v/>
      </c>
    </row>
    <row r="12045" customFormat="false" ht="15" hidden="false" customHeight="false" outlineLevel="0" collapsed="false">
      <c r="A12045" s="37"/>
      <c r="B12045" s="38"/>
      <c r="C12045" s="39"/>
      <c r="D12045" s="39"/>
      <c r="E12045" s="39"/>
      <c r="F12045" s="41" t="str">
        <f aca="false">IF(A12045="","",MATCH(A12045,P_ID,1))</f>
        <v/>
      </c>
      <c r="G12045" s="41" t="str">
        <f aca="false">IF(A12045="","",INDEX(P_Svc,F12045))</f>
        <v/>
      </c>
      <c r="H12045" s="41" t="str">
        <f aca="false">IF(A12045="","",INDEX(P_Zone,F12045))</f>
        <v/>
      </c>
      <c r="I12045" s="41" t="str">
        <f aca="false">IF(A12045="","",IF(D12045="Delivered",IF(B12045&lt;=INDEX(P_Due,F12045),1,0),0))</f>
        <v/>
      </c>
    </row>
    <row r="12046" customFormat="false" ht="15" hidden="false" customHeight="false" outlineLevel="0" collapsed="false">
      <c r="A12046" s="37"/>
      <c r="B12046" s="38"/>
      <c r="C12046" s="39"/>
      <c r="D12046" s="39"/>
      <c r="E12046" s="39"/>
      <c r="F12046" s="41" t="str">
        <f aca="false">IF(A12046="","",MATCH(A12046,P_ID,1))</f>
        <v/>
      </c>
      <c r="G12046" s="41" t="str">
        <f aca="false">IF(A12046="","",INDEX(P_Svc,F12046))</f>
        <v/>
      </c>
      <c r="H12046" s="41" t="str">
        <f aca="false">IF(A12046="","",INDEX(P_Zone,F12046))</f>
        <v/>
      </c>
      <c r="I12046" s="41" t="str">
        <f aca="false">IF(A12046="","",IF(D12046="Delivered",IF(B12046&lt;=INDEX(P_Due,F12046),1,0),0))</f>
        <v/>
      </c>
    </row>
    <row r="12047" customFormat="false" ht="15" hidden="false" customHeight="false" outlineLevel="0" collapsed="false">
      <c r="A12047" s="37"/>
      <c r="B12047" s="38"/>
      <c r="C12047" s="39"/>
      <c r="D12047" s="39"/>
      <c r="E12047" s="39"/>
      <c r="F12047" s="41" t="str">
        <f aca="false">IF(A12047="","",MATCH(A12047,P_ID,1))</f>
        <v/>
      </c>
      <c r="G12047" s="41" t="str">
        <f aca="false">IF(A12047="","",INDEX(P_Svc,F12047))</f>
        <v/>
      </c>
      <c r="H12047" s="41" t="str">
        <f aca="false">IF(A12047="","",INDEX(P_Zone,F12047))</f>
        <v/>
      </c>
      <c r="I12047" s="41" t="str">
        <f aca="false">IF(A12047="","",IF(D12047="Delivered",IF(B12047&lt;=INDEX(P_Due,F12047),1,0),0))</f>
        <v/>
      </c>
    </row>
    <row r="12048" customFormat="false" ht="15" hidden="false" customHeight="false" outlineLevel="0" collapsed="false">
      <c r="A12048" s="37"/>
      <c r="B12048" s="38"/>
      <c r="C12048" s="39"/>
      <c r="D12048" s="39"/>
      <c r="E12048" s="39"/>
      <c r="F12048" s="41" t="str">
        <f aca="false">IF(A12048="","",MATCH(A12048,P_ID,1))</f>
        <v/>
      </c>
      <c r="G12048" s="41" t="str">
        <f aca="false">IF(A12048="","",INDEX(P_Svc,F12048))</f>
        <v/>
      </c>
      <c r="H12048" s="41" t="str">
        <f aca="false">IF(A12048="","",INDEX(P_Zone,F12048))</f>
        <v/>
      </c>
      <c r="I12048" s="41" t="str">
        <f aca="false">IF(A12048="","",IF(D12048="Delivered",IF(B12048&lt;=INDEX(P_Due,F12048),1,0),0))</f>
        <v/>
      </c>
    </row>
    <row r="12049" customFormat="false" ht="15" hidden="false" customHeight="false" outlineLevel="0" collapsed="false">
      <c r="A12049" s="37"/>
      <c r="B12049" s="38"/>
      <c r="C12049" s="39"/>
      <c r="D12049" s="39"/>
      <c r="E12049" s="39"/>
      <c r="F12049" s="41" t="str">
        <f aca="false">IF(A12049="","",MATCH(A12049,P_ID,1))</f>
        <v/>
      </c>
      <c r="G12049" s="41" t="str">
        <f aca="false">IF(A12049="","",INDEX(P_Svc,F12049))</f>
        <v/>
      </c>
      <c r="H12049" s="41" t="str">
        <f aca="false">IF(A12049="","",INDEX(P_Zone,F12049))</f>
        <v/>
      </c>
      <c r="I12049" s="41" t="str">
        <f aca="false">IF(A12049="","",IF(D12049="Delivered",IF(B12049&lt;=INDEX(P_Due,F12049),1,0),0))</f>
        <v/>
      </c>
    </row>
    <row r="12050" customFormat="false" ht="15" hidden="false" customHeight="false" outlineLevel="0" collapsed="false">
      <c r="A12050" s="37"/>
      <c r="B12050" s="38"/>
      <c r="C12050" s="39"/>
      <c r="D12050" s="39"/>
      <c r="E12050" s="39"/>
      <c r="F12050" s="41" t="str">
        <f aca="false">IF(A12050="","",MATCH(A12050,P_ID,1))</f>
        <v/>
      </c>
      <c r="G12050" s="41" t="str">
        <f aca="false">IF(A12050="","",INDEX(P_Svc,F12050))</f>
        <v/>
      </c>
      <c r="H12050" s="41" t="str">
        <f aca="false">IF(A12050="","",INDEX(P_Zone,F12050))</f>
        <v/>
      </c>
      <c r="I12050" s="41" t="str">
        <f aca="false">IF(A12050="","",IF(D12050="Delivered",IF(B12050&lt;=INDEX(P_Due,F12050),1,0),0))</f>
        <v/>
      </c>
    </row>
    <row r="12051" customFormat="false" ht="15" hidden="false" customHeight="false" outlineLevel="0" collapsed="false">
      <c r="A12051" s="37"/>
      <c r="B12051" s="38"/>
      <c r="C12051" s="39"/>
      <c r="D12051" s="39"/>
      <c r="E12051" s="39"/>
      <c r="F12051" s="41" t="str">
        <f aca="false">IF(A12051="","",MATCH(A12051,P_ID,1))</f>
        <v/>
      </c>
      <c r="G12051" s="41" t="str">
        <f aca="false">IF(A12051="","",INDEX(P_Svc,F12051))</f>
        <v/>
      </c>
      <c r="H12051" s="41" t="str">
        <f aca="false">IF(A12051="","",INDEX(P_Zone,F12051))</f>
        <v/>
      </c>
      <c r="I12051" s="41" t="str">
        <f aca="false">IF(A12051="","",IF(D12051="Delivered",IF(B12051&lt;=INDEX(P_Due,F12051),1,0),0))</f>
        <v/>
      </c>
    </row>
    <row r="12052" customFormat="false" ht="15" hidden="false" customHeight="false" outlineLevel="0" collapsed="false">
      <c r="A12052" s="37"/>
      <c r="B12052" s="38"/>
      <c r="C12052" s="39"/>
      <c r="D12052" s="39"/>
      <c r="E12052" s="39"/>
      <c r="F12052" s="41" t="str">
        <f aca="false">IF(A12052="","",MATCH(A12052,P_ID,1))</f>
        <v/>
      </c>
      <c r="G12052" s="41" t="str">
        <f aca="false">IF(A12052="","",INDEX(P_Svc,F12052))</f>
        <v/>
      </c>
      <c r="H12052" s="41" t="str">
        <f aca="false">IF(A12052="","",INDEX(P_Zone,F12052))</f>
        <v/>
      </c>
      <c r="I12052" s="41" t="str">
        <f aca="false">IF(A12052="","",IF(D12052="Delivered",IF(B12052&lt;=INDEX(P_Due,F12052),1,0),0))</f>
        <v/>
      </c>
    </row>
    <row r="12053" customFormat="false" ht="15" hidden="false" customHeight="false" outlineLevel="0" collapsed="false">
      <c r="A12053" s="37"/>
      <c r="B12053" s="38"/>
      <c r="C12053" s="39"/>
      <c r="D12053" s="39"/>
      <c r="E12053" s="39"/>
      <c r="F12053" s="41" t="str">
        <f aca="false">IF(A12053="","",MATCH(A12053,P_ID,1))</f>
        <v/>
      </c>
      <c r="G12053" s="41" t="str">
        <f aca="false">IF(A12053="","",INDEX(P_Svc,F12053))</f>
        <v/>
      </c>
      <c r="H12053" s="41" t="str">
        <f aca="false">IF(A12053="","",INDEX(P_Zone,F12053))</f>
        <v/>
      </c>
      <c r="I12053" s="41" t="str">
        <f aca="false">IF(A12053="","",IF(D12053="Delivered",IF(B12053&lt;=INDEX(P_Due,F12053),1,0),0))</f>
        <v/>
      </c>
    </row>
    <row r="12054" customFormat="false" ht="15" hidden="false" customHeight="false" outlineLevel="0" collapsed="false">
      <c r="A12054" s="37"/>
      <c r="B12054" s="38"/>
      <c r="C12054" s="39"/>
      <c r="D12054" s="39"/>
      <c r="E12054" s="39"/>
      <c r="F12054" s="41" t="str">
        <f aca="false">IF(A12054="","",MATCH(A12054,P_ID,1))</f>
        <v/>
      </c>
      <c r="G12054" s="41" t="str">
        <f aca="false">IF(A12054="","",INDEX(P_Svc,F12054))</f>
        <v/>
      </c>
      <c r="H12054" s="41" t="str">
        <f aca="false">IF(A12054="","",INDEX(P_Zone,F12054))</f>
        <v/>
      </c>
      <c r="I12054" s="41" t="str">
        <f aca="false">IF(A12054="","",IF(D12054="Delivered",IF(B12054&lt;=INDEX(P_Due,F12054),1,0),0))</f>
        <v/>
      </c>
    </row>
    <row r="12055" customFormat="false" ht="15" hidden="false" customHeight="false" outlineLevel="0" collapsed="false">
      <c r="A12055" s="37"/>
      <c r="B12055" s="38"/>
      <c r="C12055" s="39"/>
      <c r="D12055" s="39"/>
      <c r="E12055" s="39"/>
      <c r="F12055" s="41" t="str">
        <f aca="false">IF(A12055="","",MATCH(A12055,P_ID,1))</f>
        <v/>
      </c>
      <c r="G12055" s="41" t="str">
        <f aca="false">IF(A12055="","",INDEX(P_Svc,F12055))</f>
        <v/>
      </c>
      <c r="H12055" s="41" t="str">
        <f aca="false">IF(A12055="","",INDEX(P_Zone,F12055))</f>
        <v/>
      </c>
      <c r="I12055" s="41" t="str">
        <f aca="false">IF(A12055="","",IF(D12055="Delivered",IF(B12055&lt;=INDEX(P_Due,F12055),1,0),0))</f>
        <v/>
      </c>
    </row>
    <row r="12056" customFormat="false" ht="15" hidden="false" customHeight="false" outlineLevel="0" collapsed="false">
      <c r="A12056" s="37"/>
      <c r="B12056" s="38"/>
      <c r="C12056" s="39"/>
      <c r="D12056" s="39"/>
      <c r="E12056" s="39"/>
      <c r="F12056" s="41" t="str">
        <f aca="false">IF(A12056="","",MATCH(A12056,P_ID,1))</f>
        <v/>
      </c>
      <c r="G12056" s="41" t="str">
        <f aca="false">IF(A12056="","",INDEX(P_Svc,F12056))</f>
        <v/>
      </c>
      <c r="H12056" s="41" t="str">
        <f aca="false">IF(A12056="","",INDEX(P_Zone,F12056))</f>
        <v/>
      </c>
      <c r="I12056" s="41" t="str">
        <f aca="false">IF(A12056="","",IF(D12056="Delivered",IF(B12056&lt;=INDEX(P_Due,F12056),1,0),0))</f>
        <v/>
      </c>
    </row>
    <row r="12057" customFormat="false" ht="15" hidden="false" customHeight="false" outlineLevel="0" collapsed="false">
      <c r="A12057" s="37"/>
      <c r="B12057" s="38"/>
      <c r="C12057" s="39"/>
      <c r="D12057" s="39"/>
      <c r="E12057" s="39"/>
      <c r="F12057" s="41" t="str">
        <f aca="false">IF(A12057="","",MATCH(A12057,P_ID,1))</f>
        <v/>
      </c>
      <c r="G12057" s="41" t="str">
        <f aca="false">IF(A12057="","",INDEX(P_Svc,F12057))</f>
        <v/>
      </c>
      <c r="H12057" s="41" t="str">
        <f aca="false">IF(A12057="","",INDEX(P_Zone,F12057))</f>
        <v/>
      </c>
      <c r="I12057" s="41" t="str">
        <f aca="false">IF(A12057="","",IF(D12057="Delivered",IF(B12057&lt;=INDEX(P_Due,F12057),1,0),0))</f>
        <v/>
      </c>
    </row>
    <row r="12058" customFormat="false" ht="15" hidden="false" customHeight="false" outlineLevel="0" collapsed="false">
      <c r="A12058" s="37"/>
      <c r="B12058" s="38"/>
      <c r="C12058" s="39"/>
      <c r="D12058" s="39"/>
      <c r="E12058" s="39"/>
      <c r="F12058" s="41" t="str">
        <f aca="false">IF(A12058="","",MATCH(A12058,P_ID,1))</f>
        <v/>
      </c>
      <c r="G12058" s="41" t="str">
        <f aca="false">IF(A12058="","",INDEX(P_Svc,F12058))</f>
        <v/>
      </c>
      <c r="H12058" s="41" t="str">
        <f aca="false">IF(A12058="","",INDEX(P_Zone,F12058))</f>
        <v/>
      </c>
      <c r="I12058" s="41" t="str">
        <f aca="false">IF(A12058="","",IF(D12058="Delivered",IF(B12058&lt;=INDEX(P_Due,F12058),1,0),0))</f>
        <v/>
      </c>
    </row>
    <row r="12059" customFormat="false" ht="15" hidden="false" customHeight="false" outlineLevel="0" collapsed="false">
      <c r="A12059" s="37"/>
      <c r="B12059" s="38"/>
      <c r="C12059" s="39"/>
      <c r="D12059" s="39"/>
      <c r="E12059" s="39"/>
      <c r="F12059" s="41" t="str">
        <f aca="false">IF(A12059="","",MATCH(A12059,P_ID,1))</f>
        <v/>
      </c>
      <c r="G12059" s="41" t="str">
        <f aca="false">IF(A12059="","",INDEX(P_Svc,F12059))</f>
        <v/>
      </c>
      <c r="H12059" s="41" t="str">
        <f aca="false">IF(A12059="","",INDEX(P_Zone,F12059))</f>
        <v/>
      </c>
      <c r="I12059" s="41" t="str">
        <f aca="false">IF(A12059="","",IF(D12059="Delivered",IF(B12059&lt;=INDEX(P_Due,F12059),1,0),0))</f>
        <v/>
      </c>
    </row>
    <row r="12060" customFormat="false" ht="15" hidden="false" customHeight="false" outlineLevel="0" collapsed="false">
      <c r="A12060" s="37"/>
      <c r="B12060" s="38"/>
      <c r="C12060" s="39"/>
      <c r="D12060" s="39"/>
      <c r="E12060" s="39"/>
      <c r="F12060" s="41" t="str">
        <f aca="false">IF(A12060="","",MATCH(A12060,P_ID,1))</f>
        <v/>
      </c>
      <c r="G12060" s="41" t="str">
        <f aca="false">IF(A12060="","",INDEX(P_Svc,F12060))</f>
        <v/>
      </c>
      <c r="H12060" s="41" t="str">
        <f aca="false">IF(A12060="","",INDEX(P_Zone,F12060))</f>
        <v/>
      </c>
      <c r="I12060" s="41" t="str">
        <f aca="false">IF(A12060="","",IF(D12060="Delivered",IF(B12060&lt;=INDEX(P_Due,F12060),1,0),0))</f>
        <v/>
      </c>
    </row>
    <row r="12061" customFormat="false" ht="15" hidden="false" customHeight="false" outlineLevel="0" collapsed="false">
      <c r="A12061" s="37"/>
      <c r="B12061" s="38"/>
      <c r="C12061" s="39"/>
      <c r="D12061" s="39"/>
      <c r="E12061" s="39"/>
      <c r="F12061" s="41" t="str">
        <f aca="false">IF(A12061="","",MATCH(A12061,P_ID,1))</f>
        <v/>
      </c>
      <c r="G12061" s="41" t="str">
        <f aca="false">IF(A12061="","",INDEX(P_Svc,F12061))</f>
        <v/>
      </c>
      <c r="H12061" s="41" t="str">
        <f aca="false">IF(A12061="","",INDEX(P_Zone,F12061))</f>
        <v/>
      </c>
      <c r="I12061" s="41" t="str">
        <f aca="false">IF(A12061="","",IF(D12061="Delivered",IF(B12061&lt;=INDEX(P_Due,F12061),1,0),0))</f>
        <v/>
      </c>
    </row>
    <row r="12062" customFormat="false" ht="15" hidden="false" customHeight="false" outlineLevel="0" collapsed="false">
      <c r="A12062" s="37"/>
      <c r="B12062" s="38"/>
      <c r="C12062" s="39"/>
      <c r="D12062" s="39"/>
      <c r="E12062" s="39"/>
      <c r="F12062" s="41" t="str">
        <f aca="false">IF(A12062="","",MATCH(A12062,P_ID,1))</f>
        <v/>
      </c>
      <c r="G12062" s="41" t="str">
        <f aca="false">IF(A12062="","",INDEX(P_Svc,F12062))</f>
        <v/>
      </c>
      <c r="H12062" s="41" t="str">
        <f aca="false">IF(A12062="","",INDEX(P_Zone,F12062))</f>
        <v/>
      </c>
      <c r="I12062" s="41" t="str">
        <f aca="false">IF(A12062="","",IF(D12062="Delivered",IF(B12062&lt;=INDEX(P_Due,F12062),1,0),0))</f>
        <v/>
      </c>
    </row>
    <row r="12063" customFormat="false" ht="15" hidden="false" customHeight="false" outlineLevel="0" collapsed="false">
      <c r="A12063" s="37"/>
      <c r="B12063" s="38"/>
      <c r="C12063" s="39"/>
      <c r="D12063" s="39"/>
      <c r="E12063" s="39"/>
      <c r="F12063" s="41" t="str">
        <f aca="false">IF(A12063="","",MATCH(A12063,P_ID,1))</f>
        <v/>
      </c>
      <c r="G12063" s="41" t="str">
        <f aca="false">IF(A12063="","",INDEX(P_Svc,F12063))</f>
        <v/>
      </c>
      <c r="H12063" s="41" t="str">
        <f aca="false">IF(A12063="","",INDEX(P_Zone,F12063))</f>
        <v/>
      </c>
      <c r="I12063" s="41" t="str">
        <f aca="false">IF(A12063="","",IF(D12063="Delivered",IF(B12063&lt;=INDEX(P_Due,F12063),1,0),0))</f>
        <v/>
      </c>
    </row>
    <row r="12064" customFormat="false" ht="15" hidden="false" customHeight="false" outlineLevel="0" collapsed="false">
      <c r="A12064" s="37"/>
      <c r="B12064" s="38"/>
      <c r="C12064" s="39"/>
      <c r="D12064" s="39"/>
      <c r="E12064" s="39"/>
      <c r="F12064" s="41" t="str">
        <f aca="false">IF(A12064="","",MATCH(A12064,P_ID,1))</f>
        <v/>
      </c>
      <c r="G12064" s="41" t="str">
        <f aca="false">IF(A12064="","",INDEX(P_Svc,F12064))</f>
        <v/>
      </c>
      <c r="H12064" s="41" t="str">
        <f aca="false">IF(A12064="","",INDEX(P_Zone,F12064))</f>
        <v/>
      </c>
      <c r="I12064" s="41" t="str">
        <f aca="false">IF(A12064="","",IF(D12064="Delivered",IF(B12064&lt;=INDEX(P_Due,F12064),1,0),0))</f>
        <v/>
      </c>
    </row>
    <row r="12065" customFormat="false" ht="15" hidden="false" customHeight="false" outlineLevel="0" collapsed="false">
      <c r="A12065" s="37"/>
      <c r="B12065" s="38"/>
      <c r="C12065" s="39"/>
      <c r="D12065" s="39"/>
      <c r="E12065" s="39"/>
      <c r="F12065" s="41" t="str">
        <f aca="false">IF(A12065="","",MATCH(A12065,P_ID,1))</f>
        <v/>
      </c>
      <c r="G12065" s="41" t="str">
        <f aca="false">IF(A12065="","",INDEX(P_Svc,F12065))</f>
        <v/>
      </c>
      <c r="H12065" s="41" t="str">
        <f aca="false">IF(A12065="","",INDEX(P_Zone,F12065))</f>
        <v/>
      </c>
      <c r="I12065" s="41" t="str">
        <f aca="false">IF(A12065="","",IF(D12065="Delivered",IF(B12065&lt;=INDEX(P_Due,F12065),1,0),0))</f>
        <v/>
      </c>
    </row>
    <row r="12066" customFormat="false" ht="15" hidden="false" customHeight="false" outlineLevel="0" collapsed="false">
      <c r="A12066" s="37"/>
      <c r="B12066" s="38"/>
      <c r="C12066" s="39"/>
      <c r="D12066" s="39"/>
      <c r="E12066" s="39"/>
      <c r="F12066" s="41" t="str">
        <f aca="false">IF(A12066="","",MATCH(A12066,P_ID,1))</f>
        <v/>
      </c>
      <c r="G12066" s="41" t="str">
        <f aca="false">IF(A12066="","",INDEX(P_Svc,F12066))</f>
        <v/>
      </c>
      <c r="H12066" s="41" t="str">
        <f aca="false">IF(A12066="","",INDEX(P_Zone,F12066))</f>
        <v/>
      </c>
      <c r="I12066" s="41" t="str">
        <f aca="false">IF(A12066="","",IF(D12066="Delivered",IF(B12066&lt;=INDEX(P_Due,F12066),1,0),0))</f>
        <v/>
      </c>
    </row>
    <row r="12067" customFormat="false" ht="15" hidden="false" customHeight="false" outlineLevel="0" collapsed="false">
      <c r="A12067" s="37"/>
      <c r="B12067" s="38"/>
      <c r="C12067" s="39"/>
      <c r="D12067" s="39"/>
      <c r="E12067" s="39"/>
      <c r="F12067" s="41" t="str">
        <f aca="false">IF(A12067="","",MATCH(A12067,P_ID,1))</f>
        <v/>
      </c>
      <c r="G12067" s="41" t="str">
        <f aca="false">IF(A12067="","",INDEX(P_Svc,F12067))</f>
        <v/>
      </c>
      <c r="H12067" s="41" t="str">
        <f aca="false">IF(A12067="","",INDEX(P_Zone,F12067))</f>
        <v/>
      </c>
      <c r="I12067" s="41" t="str">
        <f aca="false">IF(A12067="","",IF(D12067="Delivered",IF(B12067&lt;=INDEX(P_Due,F12067),1,0),0))</f>
        <v/>
      </c>
    </row>
    <row r="12068" customFormat="false" ht="15" hidden="false" customHeight="false" outlineLevel="0" collapsed="false">
      <c r="A12068" s="37"/>
      <c r="B12068" s="38"/>
      <c r="C12068" s="39"/>
      <c r="D12068" s="39"/>
      <c r="E12068" s="39"/>
      <c r="F12068" s="41" t="str">
        <f aca="false">IF(A12068="","",MATCH(A12068,P_ID,1))</f>
        <v/>
      </c>
      <c r="G12068" s="41" t="str">
        <f aca="false">IF(A12068="","",INDEX(P_Svc,F12068))</f>
        <v/>
      </c>
      <c r="H12068" s="41" t="str">
        <f aca="false">IF(A12068="","",INDEX(P_Zone,F12068))</f>
        <v/>
      </c>
      <c r="I12068" s="41" t="str">
        <f aca="false">IF(A12068="","",IF(D12068="Delivered",IF(B12068&lt;=INDEX(P_Due,F12068),1,0),0))</f>
        <v/>
      </c>
    </row>
    <row r="12069" customFormat="false" ht="15" hidden="false" customHeight="false" outlineLevel="0" collapsed="false">
      <c r="A12069" s="37"/>
      <c r="B12069" s="38"/>
      <c r="C12069" s="39"/>
      <c r="D12069" s="39"/>
      <c r="E12069" s="39"/>
      <c r="F12069" s="41" t="str">
        <f aca="false">IF(A12069="","",MATCH(A12069,P_ID,1))</f>
        <v/>
      </c>
      <c r="G12069" s="41" t="str">
        <f aca="false">IF(A12069="","",INDEX(P_Svc,F12069))</f>
        <v/>
      </c>
      <c r="H12069" s="41" t="str">
        <f aca="false">IF(A12069="","",INDEX(P_Zone,F12069))</f>
        <v/>
      </c>
      <c r="I12069" s="41" t="str">
        <f aca="false">IF(A12069="","",IF(D12069="Delivered",IF(B12069&lt;=INDEX(P_Due,F12069),1,0),0))</f>
        <v/>
      </c>
    </row>
    <row r="12070" customFormat="false" ht="15" hidden="false" customHeight="false" outlineLevel="0" collapsed="false">
      <c r="A12070" s="37"/>
      <c r="B12070" s="38"/>
      <c r="C12070" s="39"/>
      <c r="D12070" s="39"/>
      <c r="E12070" s="39"/>
      <c r="F12070" s="41" t="str">
        <f aca="false">IF(A12070="","",MATCH(A12070,P_ID,1))</f>
        <v/>
      </c>
      <c r="G12070" s="41" t="str">
        <f aca="false">IF(A12070="","",INDEX(P_Svc,F12070))</f>
        <v/>
      </c>
      <c r="H12070" s="41" t="str">
        <f aca="false">IF(A12070="","",INDEX(P_Zone,F12070))</f>
        <v/>
      </c>
      <c r="I12070" s="41" t="str">
        <f aca="false">IF(A12070="","",IF(D12070="Delivered",IF(B12070&lt;=INDEX(P_Due,F12070),1,0),0))</f>
        <v/>
      </c>
    </row>
    <row r="12071" customFormat="false" ht="15" hidden="false" customHeight="false" outlineLevel="0" collapsed="false">
      <c r="A12071" s="37"/>
      <c r="B12071" s="38"/>
      <c r="C12071" s="39"/>
      <c r="D12071" s="39"/>
      <c r="E12071" s="39"/>
      <c r="F12071" s="41" t="str">
        <f aca="false">IF(A12071="","",MATCH(A12071,P_ID,1))</f>
        <v/>
      </c>
      <c r="G12071" s="41" t="str">
        <f aca="false">IF(A12071="","",INDEX(P_Svc,F12071))</f>
        <v/>
      </c>
      <c r="H12071" s="41" t="str">
        <f aca="false">IF(A12071="","",INDEX(P_Zone,F12071))</f>
        <v/>
      </c>
      <c r="I12071" s="41" t="str">
        <f aca="false">IF(A12071="","",IF(D12071="Delivered",IF(B12071&lt;=INDEX(P_Due,F12071),1,0),0))</f>
        <v/>
      </c>
    </row>
    <row r="12072" customFormat="false" ht="15" hidden="false" customHeight="false" outlineLevel="0" collapsed="false">
      <c r="A12072" s="37"/>
      <c r="B12072" s="38"/>
      <c r="C12072" s="39"/>
      <c r="D12072" s="39"/>
      <c r="E12072" s="39"/>
      <c r="F12072" s="41" t="str">
        <f aca="false">IF(A12072="","",MATCH(A12072,P_ID,1))</f>
        <v/>
      </c>
      <c r="G12072" s="41" t="str">
        <f aca="false">IF(A12072="","",INDEX(P_Svc,F12072))</f>
        <v/>
      </c>
      <c r="H12072" s="41" t="str">
        <f aca="false">IF(A12072="","",INDEX(P_Zone,F12072))</f>
        <v/>
      </c>
      <c r="I12072" s="41" t="str">
        <f aca="false">IF(A12072="","",IF(D12072="Delivered",IF(B12072&lt;=INDEX(P_Due,F12072),1,0),0))</f>
        <v/>
      </c>
    </row>
    <row r="12073" customFormat="false" ht="15" hidden="false" customHeight="false" outlineLevel="0" collapsed="false">
      <c r="A12073" s="37"/>
      <c r="B12073" s="38"/>
      <c r="C12073" s="39"/>
      <c r="D12073" s="39"/>
      <c r="E12073" s="39"/>
      <c r="F12073" s="41" t="str">
        <f aca="false">IF(A12073="","",MATCH(A12073,P_ID,1))</f>
        <v/>
      </c>
      <c r="G12073" s="41" t="str">
        <f aca="false">IF(A12073="","",INDEX(P_Svc,F12073))</f>
        <v/>
      </c>
      <c r="H12073" s="41" t="str">
        <f aca="false">IF(A12073="","",INDEX(P_Zone,F12073))</f>
        <v/>
      </c>
      <c r="I12073" s="41" t="str">
        <f aca="false">IF(A12073="","",IF(D12073="Delivered",IF(B12073&lt;=INDEX(P_Due,F12073),1,0),0))</f>
        <v/>
      </c>
    </row>
    <row r="12074" customFormat="false" ht="15" hidden="false" customHeight="false" outlineLevel="0" collapsed="false">
      <c r="A12074" s="37"/>
      <c r="B12074" s="38"/>
      <c r="C12074" s="39"/>
      <c r="D12074" s="39"/>
      <c r="E12074" s="39"/>
      <c r="F12074" s="41" t="str">
        <f aca="false">IF(A12074="","",MATCH(A12074,P_ID,1))</f>
        <v/>
      </c>
      <c r="G12074" s="41" t="str">
        <f aca="false">IF(A12074="","",INDEX(P_Svc,F12074))</f>
        <v/>
      </c>
      <c r="H12074" s="41" t="str">
        <f aca="false">IF(A12074="","",INDEX(P_Zone,F12074))</f>
        <v/>
      </c>
      <c r="I12074" s="41" t="str">
        <f aca="false">IF(A12074="","",IF(D12074="Delivered",IF(B12074&lt;=INDEX(P_Due,F12074),1,0),0))</f>
        <v/>
      </c>
    </row>
    <row r="12075" customFormat="false" ht="15" hidden="false" customHeight="false" outlineLevel="0" collapsed="false">
      <c r="A12075" s="37"/>
      <c r="B12075" s="38"/>
      <c r="C12075" s="39"/>
      <c r="D12075" s="39"/>
      <c r="E12075" s="39"/>
      <c r="F12075" s="41" t="str">
        <f aca="false">IF(A12075="","",MATCH(A12075,P_ID,1))</f>
        <v/>
      </c>
      <c r="G12075" s="41" t="str">
        <f aca="false">IF(A12075="","",INDEX(P_Svc,F12075))</f>
        <v/>
      </c>
      <c r="H12075" s="41" t="str">
        <f aca="false">IF(A12075="","",INDEX(P_Zone,F12075))</f>
        <v/>
      </c>
      <c r="I12075" s="41" t="str">
        <f aca="false">IF(A12075="","",IF(D12075="Delivered",IF(B12075&lt;=INDEX(P_Due,F12075),1,0),0))</f>
        <v/>
      </c>
    </row>
    <row r="12076" customFormat="false" ht="15" hidden="false" customHeight="false" outlineLevel="0" collapsed="false">
      <c r="A12076" s="37"/>
      <c r="B12076" s="38"/>
      <c r="C12076" s="39"/>
      <c r="D12076" s="39"/>
      <c r="E12076" s="39"/>
      <c r="F12076" s="41" t="str">
        <f aca="false">IF(A12076="","",MATCH(A12076,P_ID,1))</f>
        <v/>
      </c>
      <c r="G12076" s="41" t="str">
        <f aca="false">IF(A12076="","",INDEX(P_Svc,F12076))</f>
        <v/>
      </c>
      <c r="H12076" s="41" t="str">
        <f aca="false">IF(A12076="","",INDEX(P_Zone,F12076))</f>
        <v/>
      </c>
      <c r="I12076" s="41" t="str">
        <f aca="false">IF(A12076="","",IF(D12076="Delivered",IF(B12076&lt;=INDEX(P_Due,F12076),1,0),0))</f>
        <v/>
      </c>
    </row>
    <row r="12077" customFormat="false" ht="15" hidden="false" customHeight="false" outlineLevel="0" collapsed="false">
      <c r="A12077" s="37"/>
      <c r="B12077" s="38"/>
      <c r="C12077" s="39"/>
      <c r="D12077" s="39"/>
      <c r="E12077" s="39"/>
      <c r="F12077" s="41" t="str">
        <f aca="false">IF(A12077="","",MATCH(A12077,P_ID,1))</f>
        <v/>
      </c>
      <c r="G12077" s="41" t="str">
        <f aca="false">IF(A12077="","",INDEX(P_Svc,F12077))</f>
        <v/>
      </c>
      <c r="H12077" s="41" t="str">
        <f aca="false">IF(A12077="","",INDEX(P_Zone,F12077))</f>
        <v/>
      </c>
      <c r="I12077" s="41" t="str">
        <f aca="false">IF(A12077="","",IF(D12077="Delivered",IF(B12077&lt;=INDEX(P_Due,F12077),1,0),0))</f>
        <v/>
      </c>
    </row>
    <row r="12078" customFormat="false" ht="15" hidden="false" customHeight="false" outlineLevel="0" collapsed="false">
      <c r="A12078" s="37"/>
      <c r="B12078" s="38"/>
      <c r="C12078" s="39"/>
      <c r="D12078" s="39"/>
      <c r="E12078" s="39"/>
      <c r="F12078" s="41" t="str">
        <f aca="false">IF(A12078="","",MATCH(A12078,P_ID,1))</f>
        <v/>
      </c>
      <c r="G12078" s="41" t="str">
        <f aca="false">IF(A12078="","",INDEX(P_Svc,F12078))</f>
        <v/>
      </c>
      <c r="H12078" s="41" t="str">
        <f aca="false">IF(A12078="","",INDEX(P_Zone,F12078))</f>
        <v/>
      </c>
      <c r="I12078" s="41" t="str">
        <f aca="false">IF(A12078="","",IF(D12078="Delivered",IF(B12078&lt;=INDEX(P_Due,F12078),1,0),0))</f>
        <v/>
      </c>
    </row>
    <row r="12079" customFormat="false" ht="15" hidden="false" customHeight="false" outlineLevel="0" collapsed="false">
      <c r="A12079" s="37"/>
      <c r="B12079" s="38"/>
      <c r="C12079" s="39"/>
      <c r="D12079" s="39"/>
      <c r="E12079" s="39"/>
      <c r="F12079" s="41" t="str">
        <f aca="false">IF(A12079="","",MATCH(A12079,P_ID,1))</f>
        <v/>
      </c>
      <c r="G12079" s="41" t="str">
        <f aca="false">IF(A12079="","",INDEX(P_Svc,F12079))</f>
        <v/>
      </c>
      <c r="H12079" s="41" t="str">
        <f aca="false">IF(A12079="","",INDEX(P_Zone,F12079))</f>
        <v/>
      </c>
      <c r="I12079" s="41" t="str">
        <f aca="false">IF(A12079="","",IF(D12079="Delivered",IF(B12079&lt;=INDEX(P_Due,F12079),1,0),0))</f>
        <v/>
      </c>
    </row>
    <row r="12080" customFormat="false" ht="15" hidden="false" customHeight="false" outlineLevel="0" collapsed="false">
      <c r="A12080" s="37"/>
      <c r="B12080" s="38"/>
      <c r="C12080" s="39"/>
      <c r="D12080" s="39"/>
      <c r="E12080" s="39"/>
      <c r="F12080" s="41" t="str">
        <f aca="false">IF(A12080="","",MATCH(A12080,P_ID,1))</f>
        <v/>
      </c>
      <c r="G12080" s="41" t="str">
        <f aca="false">IF(A12080="","",INDEX(P_Svc,F12080))</f>
        <v/>
      </c>
      <c r="H12080" s="41" t="str">
        <f aca="false">IF(A12080="","",INDEX(P_Zone,F12080))</f>
        <v/>
      </c>
      <c r="I12080" s="41" t="str">
        <f aca="false">IF(A12080="","",IF(D12080="Delivered",IF(B12080&lt;=INDEX(P_Due,F12080),1,0),0))</f>
        <v/>
      </c>
    </row>
    <row r="12081" customFormat="false" ht="15" hidden="false" customHeight="false" outlineLevel="0" collapsed="false">
      <c r="A12081" s="37"/>
      <c r="B12081" s="38"/>
      <c r="C12081" s="39"/>
      <c r="D12081" s="39"/>
      <c r="E12081" s="39"/>
      <c r="F12081" s="41" t="str">
        <f aca="false">IF(A12081="","",MATCH(A12081,P_ID,1))</f>
        <v/>
      </c>
      <c r="G12081" s="41" t="str">
        <f aca="false">IF(A12081="","",INDEX(P_Svc,F12081))</f>
        <v/>
      </c>
      <c r="H12081" s="41" t="str">
        <f aca="false">IF(A12081="","",INDEX(P_Zone,F12081))</f>
        <v/>
      </c>
      <c r="I12081" s="41" t="str">
        <f aca="false">IF(A12081="","",IF(D12081="Delivered",IF(B12081&lt;=INDEX(P_Due,F12081),1,0),0))</f>
        <v/>
      </c>
    </row>
    <row r="12082" customFormat="false" ht="15" hidden="false" customHeight="false" outlineLevel="0" collapsed="false">
      <c r="A12082" s="37"/>
      <c r="B12082" s="38"/>
      <c r="C12082" s="39"/>
      <c r="D12082" s="39"/>
      <c r="E12082" s="39"/>
      <c r="F12082" s="41" t="str">
        <f aca="false">IF(A12082="","",MATCH(A12082,P_ID,1))</f>
        <v/>
      </c>
      <c r="G12082" s="41" t="str">
        <f aca="false">IF(A12082="","",INDEX(P_Svc,F12082))</f>
        <v/>
      </c>
      <c r="H12082" s="41" t="str">
        <f aca="false">IF(A12082="","",INDEX(P_Zone,F12082))</f>
        <v/>
      </c>
      <c r="I12082" s="41" t="str">
        <f aca="false">IF(A12082="","",IF(D12082="Delivered",IF(B12082&lt;=INDEX(P_Due,F12082),1,0),0))</f>
        <v/>
      </c>
    </row>
    <row r="12083" customFormat="false" ht="15" hidden="false" customHeight="false" outlineLevel="0" collapsed="false">
      <c r="A12083" s="37"/>
      <c r="B12083" s="38"/>
      <c r="C12083" s="39"/>
      <c r="D12083" s="39"/>
      <c r="E12083" s="39"/>
      <c r="F12083" s="41" t="str">
        <f aca="false">IF(A12083="","",MATCH(A12083,P_ID,1))</f>
        <v/>
      </c>
      <c r="G12083" s="41" t="str">
        <f aca="false">IF(A12083="","",INDEX(P_Svc,F12083))</f>
        <v/>
      </c>
      <c r="H12083" s="41" t="str">
        <f aca="false">IF(A12083="","",INDEX(P_Zone,F12083))</f>
        <v/>
      </c>
      <c r="I12083" s="41" t="str">
        <f aca="false">IF(A12083="","",IF(D12083="Delivered",IF(B12083&lt;=INDEX(P_Due,F12083),1,0),0))</f>
        <v/>
      </c>
    </row>
    <row r="12084" customFormat="false" ht="15" hidden="false" customHeight="false" outlineLevel="0" collapsed="false">
      <c r="A12084" s="37"/>
      <c r="B12084" s="38"/>
      <c r="C12084" s="39"/>
      <c r="D12084" s="39"/>
      <c r="E12084" s="39"/>
      <c r="F12084" s="41" t="str">
        <f aca="false">IF(A12084="","",MATCH(A12084,P_ID,1))</f>
        <v/>
      </c>
      <c r="G12084" s="41" t="str">
        <f aca="false">IF(A12084="","",INDEX(P_Svc,F12084))</f>
        <v/>
      </c>
      <c r="H12084" s="41" t="str">
        <f aca="false">IF(A12084="","",INDEX(P_Zone,F12084))</f>
        <v/>
      </c>
      <c r="I12084" s="41" t="str">
        <f aca="false">IF(A12084="","",IF(D12084="Delivered",IF(B12084&lt;=INDEX(P_Due,F12084),1,0),0))</f>
        <v/>
      </c>
    </row>
    <row r="12085" customFormat="false" ht="15" hidden="false" customHeight="false" outlineLevel="0" collapsed="false">
      <c r="A12085" s="37"/>
      <c r="B12085" s="38"/>
      <c r="C12085" s="39"/>
      <c r="D12085" s="39"/>
      <c r="E12085" s="39"/>
      <c r="F12085" s="41" t="str">
        <f aca="false">IF(A12085="","",MATCH(A12085,P_ID,1))</f>
        <v/>
      </c>
      <c r="G12085" s="41" t="str">
        <f aca="false">IF(A12085="","",INDEX(P_Svc,F12085))</f>
        <v/>
      </c>
      <c r="H12085" s="41" t="str">
        <f aca="false">IF(A12085="","",INDEX(P_Zone,F12085))</f>
        <v/>
      </c>
      <c r="I12085" s="41" t="str">
        <f aca="false">IF(A12085="","",IF(D12085="Delivered",IF(B12085&lt;=INDEX(P_Due,F12085),1,0),0))</f>
        <v/>
      </c>
    </row>
    <row r="12086" customFormat="false" ht="15" hidden="false" customHeight="false" outlineLevel="0" collapsed="false">
      <c r="A12086" s="37"/>
      <c r="B12086" s="38"/>
      <c r="C12086" s="39"/>
      <c r="D12086" s="39"/>
      <c r="E12086" s="39"/>
      <c r="F12086" s="41" t="str">
        <f aca="false">IF(A12086="","",MATCH(A12086,P_ID,1))</f>
        <v/>
      </c>
      <c r="G12086" s="41" t="str">
        <f aca="false">IF(A12086="","",INDEX(P_Svc,F12086))</f>
        <v/>
      </c>
      <c r="H12086" s="41" t="str">
        <f aca="false">IF(A12086="","",INDEX(P_Zone,F12086))</f>
        <v/>
      </c>
      <c r="I12086" s="41" t="str">
        <f aca="false">IF(A12086="","",IF(D12086="Delivered",IF(B12086&lt;=INDEX(P_Due,F12086),1,0),0))</f>
        <v/>
      </c>
    </row>
    <row r="12087" customFormat="false" ht="15" hidden="false" customHeight="false" outlineLevel="0" collapsed="false">
      <c r="A12087" s="37"/>
      <c r="B12087" s="38"/>
      <c r="C12087" s="39"/>
      <c r="D12087" s="39"/>
      <c r="E12087" s="39"/>
      <c r="F12087" s="41" t="str">
        <f aca="false">IF(A12087="","",MATCH(A12087,P_ID,1))</f>
        <v/>
      </c>
      <c r="G12087" s="41" t="str">
        <f aca="false">IF(A12087="","",INDEX(P_Svc,F12087))</f>
        <v/>
      </c>
      <c r="H12087" s="41" t="str">
        <f aca="false">IF(A12087="","",INDEX(P_Zone,F12087))</f>
        <v/>
      </c>
      <c r="I12087" s="41" t="str">
        <f aca="false">IF(A12087="","",IF(D12087="Delivered",IF(B12087&lt;=INDEX(P_Due,F12087),1,0),0))</f>
        <v/>
      </c>
    </row>
    <row r="12088" customFormat="false" ht="15" hidden="false" customHeight="false" outlineLevel="0" collapsed="false">
      <c r="A12088" s="37"/>
      <c r="B12088" s="38"/>
      <c r="C12088" s="39"/>
      <c r="D12088" s="39"/>
      <c r="E12088" s="39"/>
      <c r="F12088" s="41" t="str">
        <f aca="false">IF(A12088="","",MATCH(A12088,P_ID,1))</f>
        <v/>
      </c>
      <c r="G12088" s="41" t="str">
        <f aca="false">IF(A12088="","",INDEX(P_Svc,F12088))</f>
        <v/>
      </c>
      <c r="H12088" s="41" t="str">
        <f aca="false">IF(A12088="","",INDEX(P_Zone,F12088))</f>
        <v/>
      </c>
      <c r="I12088" s="41" t="str">
        <f aca="false">IF(A12088="","",IF(D12088="Delivered",IF(B12088&lt;=INDEX(P_Due,F12088),1,0),0))</f>
        <v/>
      </c>
    </row>
    <row r="12089" customFormat="false" ht="15" hidden="false" customHeight="false" outlineLevel="0" collapsed="false">
      <c r="A12089" s="37"/>
      <c r="B12089" s="38"/>
      <c r="C12089" s="39"/>
      <c r="D12089" s="39"/>
      <c r="E12089" s="39"/>
      <c r="F12089" s="41" t="str">
        <f aca="false">IF(A12089="","",MATCH(A12089,P_ID,1))</f>
        <v/>
      </c>
      <c r="G12089" s="41" t="str">
        <f aca="false">IF(A12089="","",INDEX(P_Svc,F12089))</f>
        <v/>
      </c>
      <c r="H12089" s="41" t="str">
        <f aca="false">IF(A12089="","",INDEX(P_Zone,F12089))</f>
        <v/>
      </c>
      <c r="I12089" s="41" t="str">
        <f aca="false">IF(A12089="","",IF(D12089="Delivered",IF(B12089&lt;=INDEX(P_Due,F12089),1,0),0))</f>
        <v/>
      </c>
    </row>
    <row r="12090" customFormat="false" ht="15" hidden="false" customHeight="false" outlineLevel="0" collapsed="false">
      <c r="A12090" s="37"/>
      <c r="B12090" s="38"/>
      <c r="C12090" s="39"/>
      <c r="D12090" s="39"/>
      <c r="E12090" s="39"/>
      <c r="F12090" s="41" t="str">
        <f aca="false">IF(A12090="","",MATCH(A12090,P_ID,1))</f>
        <v/>
      </c>
      <c r="G12090" s="41" t="str">
        <f aca="false">IF(A12090="","",INDEX(P_Svc,F12090))</f>
        <v/>
      </c>
      <c r="H12090" s="41" t="str">
        <f aca="false">IF(A12090="","",INDEX(P_Zone,F12090))</f>
        <v/>
      </c>
      <c r="I12090" s="41" t="str">
        <f aca="false">IF(A12090="","",IF(D12090="Delivered",IF(B12090&lt;=INDEX(P_Due,F12090),1,0),0))</f>
        <v/>
      </c>
    </row>
    <row r="12091" customFormat="false" ht="15" hidden="false" customHeight="false" outlineLevel="0" collapsed="false">
      <c r="A12091" s="37"/>
      <c r="B12091" s="38"/>
      <c r="C12091" s="39"/>
      <c r="D12091" s="39"/>
      <c r="E12091" s="39"/>
      <c r="F12091" s="41" t="str">
        <f aca="false">IF(A12091="","",MATCH(A12091,P_ID,1))</f>
        <v/>
      </c>
      <c r="G12091" s="41" t="str">
        <f aca="false">IF(A12091="","",INDEX(P_Svc,F12091))</f>
        <v/>
      </c>
      <c r="H12091" s="41" t="str">
        <f aca="false">IF(A12091="","",INDEX(P_Zone,F12091))</f>
        <v/>
      </c>
      <c r="I12091" s="41" t="str">
        <f aca="false">IF(A12091="","",IF(D12091="Delivered",IF(B12091&lt;=INDEX(P_Due,F12091),1,0),0))</f>
        <v/>
      </c>
    </row>
    <row r="12092" customFormat="false" ht="15" hidden="false" customHeight="false" outlineLevel="0" collapsed="false">
      <c r="A12092" s="37"/>
      <c r="B12092" s="38"/>
      <c r="C12092" s="39"/>
      <c r="D12092" s="39"/>
      <c r="E12092" s="39"/>
      <c r="F12092" s="41" t="str">
        <f aca="false">IF(A12092="","",MATCH(A12092,P_ID,1))</f>
        <v/>
      </c>
      <c r="G12092" s="41" t="str">
        <f aca="false">IF(A12092="","",INDEX(P_Svc,F12092))</f>
        <v/>
      </c>
      <c r="H12092" s="41" t="str">
        <f aca="false">IF(A12092="","",INDEX(P_Zone,F12092))</f>
        <v/>
      </c>
      <c r="I12092" s="41" t="str">
        <f aca="false">IF(A12092="","",IF(D12092="Delivered",IF(B12092&lt;=INDEX(P_Due,F12092),1,0),0))</f>
        <v/>
      </c>
    </row>
    <row r="12093" customFormat="false" ht="15" hidden="false" customHeight="false" outlineLevel="0" collapsed="false">
      <c r="A12093" s="37"/>
      <c r="B12093" s="38"/>
      <c r="C12093" s="39"/>
      <c r="D12093" s="39"/>
      <c r="E12093" s="39"/>
      <c r="F12093" s="41" t="str">
        <f aca="false">IF(A12093="","",MATCH(A12093,P_ID,1))</f>
        <v/>
      </c>
      <c r="G12093" s="41" t="str">
        <f aca="false">IF(A12093="","",INDEX(P_Svc,F12093))</f>
        <v/>
      </c>
      <c r="H12093" s="41" t="str">
        <f aca="false">IF(A12093="","",INDEX(P_Zone,F12093))</f>
        <v/>
      </c>
      <c r="I12093" s="41" t="str">
        <f aca="false">IF(A12093="","",IF(D12093="Delivered",IF(B12093&lt;=INDEX(P_Due,F12093),1,0),0))</f>
        <v/>
      </c>
    </row>
    <row r="12094" customFormat="false" ht="15" hidden="false" customHeight="false" outlineLevel="0" collapsed="false">
      <c r="A12094" s="37"/>
      <c r="B12094" s="38"/>
      <c r="C12094" s="39"/>
      <c r="D12094" s="39"/>
      <c r="E12094" s="39"/>
      <c r="F12094" s="41" t="str">
        <f aca="false">IF(A12094="","",MATCH(A12094,P_ID,1))</f>
        <v/>
      </c>
      <c r="G12094" s="41" t="str">
        <f aca="false">IF(A12094="","",INDEX(P_Svc,F12094))</f>
        <v/>
      </c>
      <c r="H12094" s="41" t="str">
        <f aca="false">IF(A12094="","",INDEX(P_Zone,F12094))</f>
        <v/>
      </c>
      <c r="I12094" s="41" t="str">
        <f aca="false">IF(A12094="","",IF(D12094="Delivered",IF(B12094&lt;=INDEX(P_Due,F12094),1,0),0))</f>
        <v/>
      </c>
    </row>
    <row r="12095" customFormat="false" ht="15" hidden="false" customHeight="false" outlineLevel="0" collapsed="false">
      <c r="A12095" s="37"/>
      <c r="B12095" s="38"/>
      <c r="C12095" s="39"/>
      <c r="D12095" s="39"/>
      <c r="E12095" s="39"/>
      <c r="F12095" s="41" t="str">
        <f aca="false">IF(A12095="","",MATCH(A12095,P_ID,1))</f>
        <v/>
      </c>
      <c r="G12095" s="41" t="str">
        <f aca="false">IF(A12095="","",INDEX(P_Svc,F12095))</f>
        <v/>
      </c>
      <c r="H12095" s="41" t="str">
        <f aca="false">IF(A12095="","",INDEX(P_Zone,F12095))</f>
        <v/>
      </c>
      <c r="I12095" s="41" t="str">
        <f aca="false">IF(A12095="","",IF(D12095="Delivered",IF(B12095&lt;=INDEX(P_Due,F12095),1,0),0))</f>
        <v/>
      </c>
    </row>
    <row r="12096" customFormat="false" ht="15" hidden="false" customHeight="false" outlineLevel="0" collapsed="false">
      <c r="A12096" s="37"/>
      <c r="B12096" s="38"/>
      <c r="C12096" s="39"/>
      <c r="D12096" s="39"/>
      <c r="E12096" s="39"/>
      <c r="F12096" s="41" t="str">
        <f aca="false">IF(A12096="","",MATCH(A12096,P_ID,1))</f>
        <v/>
      </c>
      <c r="G12096" s="41" t="str">
        <f aca="false">IF(A12096="","",INDEX(P_Svc,F12096))</f>
        <v/>
      </c>
      <c r="H12096" s="41" t="str">
        <f aca="false">IF(A12096="","",INDEX(P_Zone,F12096))</f>
        <v/>
      </c>
      <c r="I12096" s="41" t="str">
        <f aca="false">IF(A12096="","",IF(D12096="Delivered",IF(B12096&lt;=INDEX(P_Due,F12096),1,0),0))</f>
        <v/>
      </c>
    </row>
    <row r="12097" customFormat="false" ht="15" hidden="false" customHeight="false" outlineLevel="0" collapsed="false">
      <c r="A12097" s="37"/>
      <c r="B12097" s="38"/>
      <c r="C12097" s="39"/>
      <c r="D12097" s="39"/>
      <c r="E12097" s="39"/>
      <c r="F12097" s="41" t="str">
        <f aca="false">IF(A12097="","",MATCH(A12097,P_ID,1))</f>
        <v/>
      </c>
      <c r="G12097" s="41" t="str">
        <f aca="false">IF(A12097="","",INDEX(P_Svc,F12097))</f>
        <v/>
      </c>
      <c r="H12097" s="41" t="str">
        <f aca="false">IF(A12097="","",INDEX(P_Zone,F12097))</f>
        <v/>
      </c>
      <c r="I12097" s="41" t="str">
        <f aca="false">IF(A12097="","",IF(D12097="Delivered",IF(B12097&lt;=INDEX(P_Due,F12097),1,0),0))</f>
        <v/>
      </c>
    </row>
    <row r="12098" customFormat="false" ht="15" hidden="false" customHeight="false" outlineLevel="0" collapsed="false">
      <c r="A12098" s="37"/>
      <c r="B12098" s="38"/>
      <c r="C12098" s="39"/>
      <c r="D12098" s="39"/>
      <c r="E12098" s="39"/>
      <c r="F12098" s="41" t="str">
        <f aca="false">IF(A12098="","",MATCH(A12098,P_ID,1))</f>
        <v/>
      </c>
      <c r="G12098" s="41" t="str">
        <f aca="false">IF(A12098="","",INDEX(P_Svc,F12098))</f>
        <v/>
      </c>
      <c r="H12098" s="41" t="str">
        <f aca="false">IF(A12098="","",INDEX(P_Zone,F12098))</f>
        <v/>
      </c>
      <c r="I12098" s="41" t="str">
        <f aca="false">IF(A12098="","",IF(D12098="Delivered",IF(B12098&lt;=INDEX(P_Due,F12098),1,0),0))</f>
        <v/>
      </c>
    </row>
    <row r="12099" customFormat="false" ht="15" hidden="false" customHeight="false" outlineLevel="0" collapsed="false">
      <c r="A12099" s="37"/>
      <c r="B12099" s="38"/>
      <c r="C12099" s="39"/>
      <c r="D12099" s="39"/>
      <c r="E12099" s="39"/>
      <c r="F12099" s="41" t="str">
        <f aca="false">IF(A12099="","",MATCH(A12099,P_ID,1))</f>
        <v/>
      </c>
      <c r="G12099" s="41" t="str">
        <f aca="false">IF(A12099="","",INDEX(P_Svc,F12099))</f>
        <v/>
      </c>
      <c r="H12099" s="41" t="str">
        <f aca="false">IF(A12099="","",INDEX(P_Zone,F12099))</f>
        <v/>
      </c>
      <c r="I12099" s="41" t="str">
        <f aca="false">IF(A12099="","",IF(D12099="Delivered",IF(B12099&lt;=INDEX(P_Due,F12099),1,0),0))</f>
        <v/>
      </c>
    </row>
    <row r="12100" customFormat="false" ht="15" hidden="false" customHeight="false" outlineLevel="0" collapsed="false">
      <c r="A12100" s="37"/>
      <c r="B12100" s="38"/>
      <c r="C12100" s="39"/>
      <c r="D12100" s="39"/>
      <c r="E12100" s="39"/>
      <c r="F12100" s="41" t="str">
        <f aca="false">IF(A12100="","",MATCH(A12100,P_ID,1))</f>
        <v/>
      </c>
      <c r="G12100" s="41" t="str">
        <f aca="false">IF(A12100="","",INDEX(P_Svc,F12100))</f>
        <v/>
      </c>
      <c r="H12100" s="41" t="str">
        <f aca="false">IF(A12100="","",INDEX(P_Zone,F12100))</f>
        <v/>
      </c>
      <c r="I12100" s="41" t="str">
        <f aca="false">IF(A12100="","",IF(D12100="Delivered",IF(B12100&lt;=INDEX(P_Due,F12100),1,0),0))</f>
        <v/>
      </c>
    </row>
    <row r="12101" customFormat="false" ht="15" hidden="false" customHeight="false" outlineLevel="0" collapsed="false">
      <c r="A12101" s="37"/>
      <c r="B12101" s="38"/>
      <c r="C12101" s="39"/>
      <c r="D12101" s="39"/>
      <c r="E12101" s="39"/>
      <c r="F12101" s="41" t="str">
        <f aca="false">IF(A12101="","",MATCH(A12101,P_ID,1))</f>
        <v/>
      </c>
      <c r="G12101" s="41" t="str">
        <f aca="false">IF(A12101="","",INDEX(P_Svc,F12101))</f>
        <v/>
      </c>
      <c r="H12101" s="41" t="str">
        <f aca="false">IF(A12101="","",INDEX(P_Zone,F12101))</f>
        <v/>
      </c>
      <c r="I12101" s="41" t="str">
        <f aca="false">IF(A12101="","",IF(D12101="Delivered",IF(B12101&lt;=INDEX(P_Due,F12101),1,0),0))</f>
        <v/>
      </c>
    </row>
    <row r="12102" customFormat="false" ht="15" hidden="false" customHeight="false" outlineLevel="0" collapsed="false">
      <c r="A12102" s="37"/>
      <c r="B12102" s="38"/>
      <c r="C12102" s="39"/>
      <c r="D12102" s="39"/>
      <c r="E12102" s="39"/>
      <c r="F12102" s="41" t="str">
        <f aca="false">IF(A12102="","",MATCH(A12102,P_ID,1))</f>
        <v/>
      </c>
      <c r="G12102" s="41" t="str">
        <f aca="false">IF(A12102="","",INDEX(P_Svc,F12102))</f>
        <v/>
      </c>
      <c r="H12102" s="41" t="str">
        <f aca="false">IF(A12102="","",INDEX(P_Zone,F12102))</f>
        <v/>
      </c>
      <c r="I12102" s="41" t="str">
        <f aca="false">IF(A12102="","",IF(D12102="Delivered",IF(B12102&lt;=INDEX(P_Due,F12102),1,0),0))</f>
        <v/>
      </c>
    </row>
    <row r="12103" customFormat="false" ht="15" hidden="false" customHeight="false" outlineLevel="0" collapsed="false">
      <c r="A12103" s="37"/>
      <c r="B12103" s="38"/>
      <c r="C12103" s="39"/>
      <c r="D12103" s="39"/>
      <c r="E12103" s="39"/>
      <c r="F12103" s="41" t="str">
        <f aca="false">IF(A12103="","",MATCH(A12103,P_ID,1))</f>
        <v/>
      </c>
      <c r="G12103" s="41" t="str">
        <f aca="false">IF(A12103="","",INDEX(P_Svc,F12103))</f>
        <v/>
      </c>
      <c r="H12103" s="41" t="str">
        <f aca="false">IF(A12103="","",INDEX(P_Zone,F12103))</f>
        <v/>
      </c>
      <c r="I12103" s="41" t="str">
        <f aca="false">IF(A12103="","",IF(D12103="Delivered",IF(B12103&lt;=INDEX(P_Due,F12103),1,0),0))</f>
        <v/>
      </c>
    </row>
    <row r="12104" customFormat="false" ht="15" hidden="false" customHeight="false" outlineLevel="0" collapsed="false">
      <c r="A12104" s="37"/>
      <c r="B12104" s="38"/>
      <c r="C12104" s="39"/>
      <c r="D12104" s="39"/>
      <c r="E12104" s="39"/>
      <c r="F12104" s="41" t="str">
        <f aca="false">IF(A12104="","",MATCH(A12104,P_ID,1))</f>
        <v/>
      </c>
      <c r="G12104" s="41" t="str">
        <f aca="false">IF(A12104="","",INDEX(P_Svc,F12104))</f>
        <v/>
      </c>
      <c r="H12104" s="41" t="str">
        <f aca="false">IF(A12104="","",INDEX(P_Zone,F12104))</f>
        <v/>
      </c>
      <c r="I12104" s="41" t="str">
        <f aca="false">IF(A12104="","",IF(D12104="Delivered",IF(B12104&lt;=INDEX(P_Due,F12104),1,0),0))</f>
        <v/>
      </c>
    </row>
    <row r="12105" customFormat="false" ht="15" hidden="false" customHeight="false" outlineLevel="0" collapsed="false">
      <c r="A12105" s="37"/>
      <c r="B12105" s="38"/>
      <c r="C12105" s="39"/>
      <c r="D12105" s="39"/>
      <c r="E12105" s="39"/>
      <c r="F12105" s="41" t="str">
        <f aca="false">IF(A12105="","",MATCH(A12105,P_ID,1))</f>
        <v/>
      </c>
      <c r="G12105" s="41" t="str">
        <f aca="false">IF(A12105="","",INDEX(P_Svc,F12105))</f>
        <v/>
      </c>
      <c r="H12105" s="41" t="str">
        <f aca="false">IF(A12105="","",INDEX(P_Zone,F12105))</f>
        <v/>
      </c>
      <c r="I12105" s="41" t="str">
        <f aca="false">IF(A12105="","",IF(D12105="Delivered",IF(B12105&lt;=INDEX(P_Due,F12105),1,0),0))</f>
        <v/>
      </c>
    </row>
    <row r="12106" customFormat="false" ht="15" hidden="false" customHeight="false" outlineLevel="0" collapsed="false">
      <c r="A12106" s="37"/>
      <c r="B12106" s="38"/>
      <c r="C12106" s="39"/>
      <c r="D12106" s="39"/>
      <c r="E12106" s="39"/>
      <c r="F12106" s="41" t="str">
        <f aca="false">IF(A12106="","",MATCH(A12106,P_ID,1))</f>
        <v/>
      </c>
      <c r="G12106" s="41" t="str">
        <f aca="false">IF(A12106="","",INDEX(P_Svc,F12106))</f>
        <v/>
      </c>
      <c r="H12106" s="41" t="str">
        <f aca="false">IF(A12106="","",INDEX(P_Zone,F12106))</f>
        <v/>
      </c>
      <c r="I12106" s="41" t="str">
        <f aca="false">IF(A12106="","",IF(D12106="Delivered",IF(B12106&lt;=INDEX(P_Due,F12106),1,0),0))</f>
        <v/>
      </c>
    </row>
    <row r="12107" customFormat="false" ht="15" hidden="false" customHeight="false" outlineLevel="0" collapsed="false">
      <c r="A12107" s="37"/>
      <c r="B12107" s="38"/>
      <c r="C12107" s="39"/>
      <c r="D12107" s="39"/>
      <c r="E12107" s="39"/>
      <c r="F12107" s="41" t="str">
        <f aca="false">IF(A12107="","",MATCH(A12107,P_ID,1))</f>
        <v/>
      </c>
      <c r="G12107" s="41" t="str">
        <f aca="false">IF(A12107="","",INDEX(P_Svc,F12107))</f>
        <v/>
      </c>
      <c r="H12107" s="41" t="str">
        <f aca="false">IF(A12107="","",INDEX(P_Zone,F12107))</f>
        <v/>
      </c>
      <c r="I12107" s="41" t="str">
        <f aca="false">IF(A12107="","",IF(D12107="Delivered",IF(B12107&lt;=INDEX(P_Due,F12107),1,0),0))</f>
        <v/>
      </c>
    </row>
    <row r="12108" customFormat="false" ht="15" hidden="false" customHeight="false" outlineLevel="0" collapsed="false">
      <c r="A12108" s="37"/>
      <c r="B12108" s="38"/>
      <c r="C12108" s="39"/>
      <c r="D12108" s="39"/>
      <c r="E12108" s="39"/>
      <c r="F12108" s="41" t="str">
        <f aca="false">IF(A12108="","",MATCH(A12108,P_ID,1))</f>
        <v/>
      </c>
      <c r="G12108" s="41" t="str">
        <f aca="false">IF(A12108="","",INDEX(P_Svc,F12108))</f>
        <v/>
      </c>
      <c r="H12108" s="41" t="str">
        <f aca="false">IF(A12108="","",INDEX(P_Zone,F12108))</f>
        <v/>
      </c>
      <c r="I12108" s="41" t="str">
        <f aca="false">IF(A12108="","",IF(D12108="Delivered",IF(B12108&lt;=INDEX(P_Due,F12108),1,0),0))</f>
        <v/>
      </c>
    </row>
    <row r="12109" customFormat="false" ht="15" hidden="false" customHeight="false" outlineLevel="0" collapsed="false">
      <c r="A12109" s="37"/>
      <c r="B12109" s="38"/>
      <c r="C12109" s="39"/>
      <c r="D12109" s="39"/>
      <c r="E12109" s="39"/>
      <c r="F12109" s="41" t="str">
        <f aca="false">IF(A12109="","",MATCH(A12109,P_ID,1))</f>
        <v/>
      </c>
      <c r="G12109" s="41" t="str">
        <f aca="false">IF(A12109="","",INDEX(P_Svc,F12109))</f>
        <v/>
      </c>
      <c r="H12109" s="41" t="str">
        <f aca="false">IF(A12109="","",INDEX(P_Zone,F12109))</f>
        <v/>
      </c>
      <c r="I12109" s="41" t="str">
        <f aca="false">IF(A12109="","",IF(D12109="Delivered",IF(B12109&lt;=INDEX(P_Due,F12109),1,0),0))</f>
        <v/>
      </c>
    </row>
    <row r="12110" customFormat="false" ht="15" hidden="false" customHeight="false" outlineLevel="0" collapsed="false">
      <c r="A12110" s="37"/>
      <c r="B12110" s="38"/>
      <c r="C12110" s="39"/>
      <c r="D12110" s="39"/>
      <c r="E12110" s="39"/>
      <c r="F12110" s="41" t="str">
        <f aca="false">IF(A12110="","",MATCH(A12110,P_ID,1))</f>
        <v/>
      </c>
      <c r="G12110" s="41" t="str">
        <f aca="false">IF(A12110="","",INDEX(P_Svc,F12110))</f>
        <v/>
      </c>
      <c r="H12110" s="41" t="str">
        <f aca="false">IF(A12110="","",INDEX(P_Zone,F12110))</f>
        <v/>
      </c>
      <c r="I12110" s="41" t="str">
        <f aca="false">IF(A12110="","",IF(D12110="Delivered",IF(B12110&lt;=INDEX(P_Due,F12110),1,0),0))</f>
        <v/>
      </c>
    </row>
    <row r="12111" customFormat="false" ht="15" hidden="false" customHeight="false" outlineLevel="0" collapsed="false">
      <c r="A12111" s="37"/>
      <c r="B12111" s="38"/>
      <c r="C12111" s="39"/>
      <c r="D12111" s="39"/>
      <c r="E12111" s="39"/>
      <c r="F12111" s="41" t="str">
        <f aca="false">IF(A12111="","",MATCH(A12111,P_ID,1))</f>
        <v/>
      </c>
      <c r="G12111" s="41" t="str">
        <f aca="false">IF(A12111="","",INDEX(P_Svc,F12111))</f>
        <v/>
      </c>
      <c r="H12111" s="41" t="str">
        <f aca="false">IF(A12111="","",INDEX(P_Zone,F12111))</f>
        <v/>
      </c>
      <c r="I12111" s="41" t="str">
        <f aca="false">IF(A12111="","",IF(D12111="Delivered",IF(B12111&lt;=INDEX(P_Due,F12111),1,0),0))</f>
        <v/>
      </c>
    </row>
    <row r="12112" customFormat="false" ht="15" hidden="false" customHeight="false" outlineLevel="0" collapsed="false">
      <c r="A12112" s="37"/>
      <c r="B12112" s="38"/>
      <c r="C12112" s="39"/>
      <c r="D12112" s="39"/>
      <c r="E12112" s="39"/>
      <c r="F12112" s="41" t="str">
        <f aca="false">IF(A12112="","",MATCH(A12112,P_ID,1))</f>
        <v/>
      </c>
      <c r="G12112" s="41" t="str">
        <f aca="false">IF(A12112="","",INDEX(P_Svc,F12112))</f>
        <v/>
      </c>
      <c r="H12112" s="41" t="str">
        <f aca="false">IF(A12112="","",INDEX(P_Zone,F12112))</f>
        <v/>
      </c>
      <c r="I12112" s="41" t="str">
        <f aca="false">IF(A12112="","",IF(D12112="Delivered",IF(B12112&lt;=INDEX(P_Due,F12112),1,0),0))</f>
        <v/>
      </c>
    </row>
    <row r="12113" customFormat="false" ht="15" hidden="false" customHeight="false" outlineLevel="0" collapsed="false">
      <c r="A12113" s="37"/>
      <c r="B12113" s="38"/>
      <c r="C12113" s="39"/>
      <c r="D12113" s="39"/>
      <c r="E12113" s="39"/>
      <c r="F12113" s="41" t="str">
        <f aca="false">IF(A12113="","",MATCH(A12113,P_ID,1))</f>
        <v/>
      </c>
      <c r="G12113" s="41" t="str">
        <f aca="false">IF(A12113="","",INDEX(P_Svc,F12113))</f>
        <v/>
      </c>
      <c r="H12113" s="41" t="str">
        <f aca="false">IF(A12113="","",INDEX(P_Zone,F12113))</f>
        <v/>
      </c>
      <c r="I12113" s="41" t="str">
        <f aca="false">IF(A12113="","",IF(D12113="Delivered",IF(B12113&lt;=INDEX(P_Due,F12113),1,0),0))</f>
        <v/>
      </c>
    </row>
    <row r="12114" customFormat="false" ht="15" hidden="false" customHeight="false" outlineLevel="0" collapsed="false">
      <c r="A12114" s="37"/>
      <c r="B12114" s="38"/>
      <c r="C12114" s="39"/>
      <c r="D12114" s="39"/>
      <c r="E12114" s="39"/>
      <c r="F12114" s="41" t="str">
        <f aca="false">IF(A12114="","",MATCH(A12114,P_ID,1))</f>
        <v/>
      </c>
      <c r="G12114" s="41" t="str">
        <f aca="false">IF(A12114="","",INDEX(P_Svc,F12114))</f>
        <v/>
      </c>
      <c r="H12114" s="41" t="str">
        <f aca="false">IF(A12114="","",INDEX(P_Zone,F12114))</f>
        <v/>
      </c>
      <c r="I12114" s="41" t="str">
        <f aca="false">IF(A12114="","",IF(D12114="Delivered",IF(B12114&lt;=INDEX(P_Due,F12114),1,0),0))</f>
        <v/>
      </c>
    </row>
    <row r="12115" customFormat="false" ht="15" hidden="false" customHeight="false" outlineLevel="0" collapsed="false">
      <c r="A12115" s="37"/>
      <c r="B12115" s="38"/>
      <c r="C12115" s="39"/>
      <c r="D12115" s="39"/>
      <c r="E12115" s="39"/>
      <c r="F12115" s="41" t="str">
        <f aca="false">IF(A12115="","",MATCH(A12115,P_ID,1))</f>
        <v/>
      </c>
      <c r="G12115" s="41" t="str">
        <f aca="false">IF(A12115="","",INDEX(P_Svc,F12115))</f>
        <v/>
      </c>
      <c r="H12115" s="41" t="str">
        <f aca="false">IF(A12115="","",INDEX(P_Zone,F12115))</f>
        <v/>
      </c>
      <c r="I12115" s="41" t="str">
        <f aca="false">IF(A12115="","",IF(D12115="Delivered",IF(B12115&lt;=INDEX(P_Due,F12115),1,0),0))</f>
        <v/>
      </c>
    </row>
    <row r="12116" customFormat="false" ht="15" hidden="false" customHeight="false" outlineLevel="0" collapsed="false">
      <c r="A12116" s="37"/>
      <c r="B12116" s="38"/>
      <c r="C12116" s="39"/>
      <c r="D12116" s="39"/>
      <c r="E12116" s="39"/>
      <c r="F12116" s="41" t="str">
        <f aca="false">IF(A12116="","",MATCH(A12116,P_ID,1))</f>
        <v/>
      </c>
      <c r="G12116" s="41" t="str">
        <f aca="false">IF(A12116="","",INDEX(P_Svc,F12116))</f>
        <v/>
      </c>
      <c r="H12116" s="41" t="str">
        <f aca="false">IF(A12116="","",INDEX(P_Zone,F12116))</f>
        <v/>
      </c>
      <c r="I12116" s="41" t="str">
        <f aca="false">IF(A12116="","",IF(D12116="Delivered",IF(B12116&lt;=INDEX(P_Due,F12116),1,0),0))</f>
        <v/>
      </c>
    </row>
    <row r="12117" customFormat="false" ht="15" hidden="false" customHeight="false" outlineLevel="0" collapsed="false">
      <c r="A12117" s="37"/>
      <c r="B12117" s="38"/>
      <c r="C12117" s="39"/>
      <c r="D12117" s="39"/>
      <c r="E12117" s="39"/>
      <c r="F12117" s="41" t="str">
        <f aca="false">IF(A12117="","",MATCH(A12117,P_ID,1))</f>
        <v/>
      </c>
      <c r="G12117" s="41" t="str">
        <f aca="false">IF(A12117="","",INDEX(P_Svc,F12117))</f>
        <v/>
      </c>
      <c r="H12117" s="41" t="str">
        <f aca="false">IF(A12117="","",INDEX(P_Zone,F12117))</f>
        <v/>
      </c>
      <c r="I12117" s="41" t="str">
        <f aca="false">IF(A12117="","",IF(D12117="Delivered",IF(B12117&lt;=INDEX(P_Due,F12117),1,0),0))</f>
        <v/>
      </c>
    </row>
    <row r="12118" customFormat="false" ht="15" hidden="false" customHeight="false" outlineLevel="0" collapsed="false">
      <c r="A12118" s="37"/>
      <c r="B12118" s="38"/>
      <c r="C12118" s="39"/>
      <c r="D12118" s="39"/>
      <c r="E12118" s="39"/>
      <c r="F12118" s="41" t="str">
        <f aca="false">IF(A12118="","",MATCH(A12118,P_ID,1))</f>
        <v/>
      </c>
      <c r="G12118" s="41" t="str">
        <f aca="false">IF(A12118="","",INDEX(P_Svc,F12118))</f>
        <v/>
      </c>
      <c r="H12118" s="41" t="str">
        <f aca="false">IF(A12118="","",INDEX(P_Zone,F12118))</f>
        <v/>
      </c>
      <c r="I12118" s="41" t="str">
        <f aca="false">IF(A12118="","",IF(D12118="Delivered",IF(B12118&lt;=INDEX(P_Due,F12118),1,0),0))</f>
        <v/>
      </c>
    </row>
    <row r="12119" customFormat="false" ht="15" hidden="false" customHeight="false" outlineLevel="0" collapsed="false">
      <c r="A12119" s="37"/>
      <c r="B12119" s="38"/>
      <c r="C12119" s="39"/>
      <c r="D12119" s="39"/>
      <c r="E12119" s="39"/>
      <c r="F12119" s="41" t="str">
        <f aca="false">IF(A12119="","",MATCH(A12119,P_ID,1))</f>
        <v/>
      </c>
      <c r="G12119" s="41" t="str">
        <f aca="false">IF(A12119="","",INDEX(P_Svc,F12119))</f>
        <v/>
      </c>
      <c r="H12119" s="41" t="str">
        <f aca="false">IF(A12119="","",INDEX(P_Zone,F12119))</f>
        <v/>
      </c>
      <c r="I12119" s="41" t="str">
        <f aca="false">IF(A12119="","",IF(D12119="Delivered",IF(B12119&lt;=INDEX(P_Due,F12119),1,0),0))</f>
        <v/>
      </c>
    </row>
    <row r="12120" customFormat="false" ht="15" hidden="false" customHeight="false" outlineLevel="0" collapsed="false">
      <c r="A12120" s="37"/>
      <c r="B12120" s="38"/>
      <c r="C12120" s="39"/>
      <c r="D12120" s="39"/>
      <c r="E12120" s="39"/>
      <c r="F12120" s="41" t="str">
        <f aca="false">IF(A12120="","",MATCH(A12120,P_ID,1))</f>
        <v/>
      </c>
      <c r="G12120" s="41" t="str">
        <f aca="false">IF(A12120="","",INDEX(P_Svc,F12120))</f>
        <v/>
      </c>
      <c r="H12120" s="41" t="str">
        <f aca="false">IF(A12120="","",INDEX(P_Zone,F12120))</f>
        <v/>
      </c>
      <c r="I12120" s="41" t="str">
        <f aca="false">IF(A12120="","",IF(D12120="Delivered",IF(B12120&lt;=INDEX(P_Due,F12120),1,0),0))</f>
        <v/>
      </c>
    </row>
    <row r="12121" customFormat="false" ht="15" hidden="false" customHeight="false" outlineLevel="0" collapsed="false">
      <c r="A12121" s="37"/>
      <c r="B12121" s="38"/>
      <c r="C12121" s="39"/>
      <c r="D12121" s="39"/>
      <c r="E12121" s="39"/>
      <c r="F12121" s="41" t="str">
        <f aca="false">IF(A12121="","",MATCH(A12121,P_ID,1))</f>
        <v/>
      </c>
      <c r="G12121" s="41" t="str">
        <f aca="false">IF(A12121="","",INDEX(P_Svc,F12121))</f>
        <v/>
      </c>
      <c r="H12121" s="41" t="str">
        <f aca="false">IF(A12121="","",INDEX(P_Zone,F12121))</f>
        <v/>
      </c>
      <c r="I12121" s="41" t="str">
        <f aca="false">IF(A12121="","",IF(D12121="Delivered",IF(B12121&lt;=INDEX(P_Due,F12121),1,0),0))</f>
        <v/>
      </c>
    </row>
    <row r="12122" customFormat="false" ht="15" hidden="false" customHeight="false" outlineLevel="0" collapsed="false">
      <c r="A12122" s="37"/>
      <c r="B12122" s="38"/>
      <c r="C12122" s="39"/>
      <c r="D12122" s="39"/>
      <c r="E12122" s="39"/>
      <c r="F12122" s="41" t="str">
        <f aca="false">IF(A12122="","",MATCH(A12122,P_ID,1))</f>
        <v/>
      </c>
      <c r="G12122" s="41" t="str">
        <f aca="false">IF(A12122="","",INDEX(P_Svc,F12122))</f>
        <v/>
      </c>
      <c r="H12122" s="41" t="str">
        <f aca="false">IF(A12122="","",INDEX(P_Zone,F12122))</f>
        <v/>
      </c>
      <c r="I12122" s="41" t="str">
        <f aca="false">IF(A12122="","",IF(D12122="Delivered",IF(B12122&lt;=INDEX(P_Due,F12122),1,0),0))</f>
        <v/>
      </c>
    </row>
    <row r="12123" customFormat="false" ht="15" hidden="false" customHeight="false" outlineLevel="0" collapsed="false">
      <c r="A12123" s="37"/>
      <c r="B12123" s="38"/>
      <c r="C12123" s="39"/>
      <c r="D12123" s="39"/>
      <c r="E12123" s="39"/>
      <c r="F12123" s="41" t="str">
        <f aca="false">IF(A12123="","",MATCH(A12123,P_ID,1))</f>
        <v/>
      </c>
      <c r="G12123" s="41" t="str">
        <f aca="false">IF(A12123="","",INDEX(P_Svc,F12123))</f>
        <v/>
      </c>
      <c r="H12123" s="41" t="str">
        <f aca="false">IF(A12123="","",INDEX(P_Zone,F12123))</f>
        <v/>
      </c>
      <c r="I12123" s="41" t="str">
        <f aca="false">IF(A12123="","",IF(D12123="Delivered",IF(B12123&lt;=INDEX(P_Due,F12123),1,0),0))</f>
        <v/>
      </c>
    </row>
    <row r="12124" customFormat="false" ht="15" hidden="false" customHeight="false" outlineLevel="0" collapsed="false">
      <c r="A12124" s="37"/>
      <c r="B12124" s="38"/>
      <c r="C12124" s="39"/>
      <c r="D12124" s="39"/>
      <c r="E12124" s="39"/>
      <c r="F12124" s="41" t="str">
        <f aca="false">IF(A12124="","",MATCH(A12124,P_ID,1))</f>
        <v/>
      </c>
      <c r="G12124" s="41" t="str">
        <f aca="false">IF(A12124="","",INDEX(P_Svc,F12124))</f>
        <v/>
      </c>
      <c r="H12124" s="41" t="str">
        <f aca="false">IF(A12124="","",INDEX(P_Zone,F12124))</f>
        <v/>
      </c>
      <c r="I12124" s="41" t="str">
        <f aca="false">IF(A12124="","",IF(D12124="Delivered",IF(B12124&lt;=INDEX(P_Due,F12124),1,0),0))</f>
        <v/>
      </c>
    </row>
    <row r="12125" customFormat="false" ht="15" hidden="false" customHeight="false" outlineLevel="0" collapsed="false">
      <c r="A12125" s="37"/>
      <c r="B12125" s="38"/>
      <c r="C12125" s="39"/>
      <c r="D12125" s="39"/>
      <c r="E12125" s="39"/>
      <c r="F12125" s="41" t="str">
        <f aca="false">IF(A12125="","",MATCH(A12125,P_ID,1))</f>
        <v/>
      </c>
      <c r="G12125" s="41" t="str">
        <f aca="false">IF(A12125="","",INDEX(P_Svc,F12125))</f>
        <v/>
      </c>
      <c r="H12125" s="41" t="str">
        <f aca="false">IF(A12125="","",INDEX(P_Zone,F12125))</f>
        <v/>
      </c>
      <c r="I12125" s="41" t="str">
        <f aca="false">IF(A12125="","",IF(D12125="Delivered",IF(B12125&lt;=INDEX(P_Due,F12125),1,0),0))</f>
        <v/>
      </c>
    </row>
    <row r="12126" customFormat="false" ht="15" hidden="false" customHeight="false" outlineLevel="0" collapsed="false">
      <c r="A12126" s="37"/>
      <c r="B12126" s="38"/>
      <c r="C12126" s="39"/>
      <c r="D12126" s="39"/>
      <c r="E12126" s="39"/>
      <c r="F12126" s="41" t="str">
        <f aca="false">IF(A12126="","",MATCH(A12126,P_ID,1))</f>
        <v/>
      </c>
      <c r="G12126" s="41" t="str">
        <f aca="false">IF(A12126="","",INDEX(P_Svc,F12126))</f>
        <v/>
      </c>
      <c r="H12126" s="41" t="str">
        <f aca="false">IF(A12126="","",INDEX(P_Zone,F12126))</f>
        <v/>
      </c>
      <c r="I12126" s="41" t="str">
        <f aca="false">IF(A12126="","",IF(D12126="Delivered",IF(B12126&lt;=INDEX(P_Due,F12126),1,0),0))</f>
        <v/>
      </c>
    </row>
    <row r="12127" customFormat="false" ht="15" hidden="false" customHeight="false" outlineLevel="0" collapsed="false">
      <c r="A12127" s="37"/>
      <c r="B12127" s="38"/>
      <c r="C12127" s="39"/>
      <c r="D12127" s="39"/>
      <c r="E12127" s="39"/>
      <c r="F12127" s="41" t="str">
        <f aca="false">IF(A12127="","",MATCH(A12127,P_ID,1))</f>
        <v/>
      </c>
      <c r="G12127" s="41" t="str">
        <f aca="false">IF(A12127="","",INDEX(P_Svc,F12127))</f>
        <v/>
      </c>
      <c r="H12127" s="41" t="str">
        <f aca="false">IF(A12127="","",INDEX(P_Zone,F12127))</f>
        <v/>
      </c>
      <c r="I12127" s="41" t="str">
        <f aca="false">IF(A12127="","",IF(D12127="Delivered",IF(B12127&lt;=INDEX(P_Due,F12127),1,0),0))</f>
        <v/>
      </c>
    </row>
    <row r="12128" customFormat="false" ht="15" hidden="false" customHeight="false" outlineLevel="0" collapsed="false">
      <c r="A12128" s="37"/>
      <c r="B12128" s="38"/>
      <c r="C12128" s="39"/>
      <c r="D12128" s="39"/>
      <c r="E12128" s="39"/>
      <c r="F12128" s="41" t="str">
        <f aca="false">IF(A12128="","",MATCH(A12128,P_ID,1))</f>
        <v/>
      </c>
      <c r="G12128" s="41" t="str">
        <f aca="false">IF(A12128="","",INDEX(P_Svc,F12128))</f>
        <v/>
      </c>
      <c r="H12128" s="41" t="str">
        <f aca="false">IF(A12128="","",INDEX(P_Zone,F12128))</f>
        <v/>
      </c>
      <c r="I12128" s="41" t="str">
        <f aca="false">IF(A12128="","",IF(D12128="Delivered",IF(B12128&lt;=INDEX(P_Due,F12128),1,0),0))</f>
        <v/>
      </c>
    </row>
    <row r="12129" customFormat="false" ht="15" hidden="false" customHeight="false" outlineLevel="0" collapsed="false">
      <c r="A12129" s="37"/>
      <c r="B12129" s="38"/>
      <c r="C12129" s="39"/>
      <c r="D12129" s="39"/>
      <c r="E12129" s="39"/>
      <c r="F12129" s="41" t="str">
        <f aca="false">IF(A12129="","",MATCH(A12129,P_ID,1))</f>
        <v/>
      </c>
      <c r="G12129" s="41" t="str">
        <f aca="false">IF(A12129="","",INDEX(P_Svc,F12129))</f>
        <v/>
      </c>
      <c r="H12129" s="41" t="str">
        <f aca="false">IF(A12129="","",INDEX(P_Zone,F12129))</f>
        <v/>
      </c>
      <c r="I12129" s="41" t="str">
        <f aca="false">IF(A12129="","",IF(D12129="Delivered",IF(B12129&lt;=INDEX(P_Due,F12129),1,0),0))</f>
        <v/>
      </c>
    </row>
    <row r="12130" customFormat="false" ht="15" hidden="false" customHeight="false" outlineLevel="0" collapsed="false">
      <c r="A12130" s="37"/>
      <c r="B12130" s="38"/>
      <c r="C12130" s="39"/>
      <c r="D12130" s="39"/>
      <c r="E12130" s="39"/>
      <c r="F12130" s="41" t="str">
        <f aca="false">IF(A12130="","",MATCH(A12130,P_ID,1))</f>
        <v/>
      </c>
      <c r="G12130" s="41" t="str">
        <f aca="false">IF(A12130="","",INDEX(P_Svc,F12130))</f>
        <v/>
      </c>
      <c r="H12130" s="41" t="str">
        <f aca="false">IF(A12130="","",INDEX(P_Zone,F12130))</f>
        <v/>
      </c>
      <c r="I12130" s="41" t="str">
        <f aca="false">IF(A12130="","",IF(D12130="Delivered",IF(B12130&lt;=INDEX(P_Due,F12130),1,0),0))</f>
        <v/>
      </c>
    </row>
    <row r="12131" customFormat="false" ht="15" hidden="false" customHeight="false" outlineLevel="0" collapsed="false">
      <c r="A12131" s="37"/>
      <c r="B12131" s="38"/>
      <c r="C12131" s="39"/>
      <c r="D12131" s="39"/>
      <c r="E12131" s="39"/>
      <c r="F12131" s="41" t="str">
        <f aca="false">IF(A12131="","",MATCH(A12131,P_ID,1))</f>
        <v/>
      </c>
      <c r="G12131" s="41" t="str">
        <f aca="false">IF(A12131="","",INDEX(P_Svc,F12131))</f>
        <v/>
      </c>
      <c r="H12131" s="41" t="str">
        <f aca="false">IF(A12131="","",INDEX(P_Zone,F12131))</f>
        <v/>
      </c>
      <c r="I12131" s="41" t="str">
        <f aca="false">IF(A12131="","",IF(D12131="Delivered",IF(B12131&lt;=INDEX(P_Due,F12131),1,0),0))</f>
        <v/>
      </c>
    </row>
    <row r="12132" customFormat="false" ht="15" hidden="false" customHeight="false" outlineLevel="0" collapsed="false">
      <c r="A12132" s="37"/>
      <c r="B12132" s="38"/>
      <c r="C12132" s="39"/>
      <c r="D12132" s="39"/>
      <c r="E12132" s="39"/>
      <c r="F12132" s="41" t="str">
        <f aca="false">IF(A12132="","",MATCH(A12132,P_ID,1))</f>
        <v/>
      </c>
      <c r="G12132" s="41" t="str">
        <f aca="false">IF(A12132="","",INDEX(P_Svc,F12132))</f>
        <v/>
      </c>
      <c r="H12132" s="41" t="str">
        <f aca="false">IF(A12132="","",INDEX(P_Zone,F12132))</f>
        <v/>
      </c>
      <c r="I12132" s="41" t="str">
        <f aca="false">IF(A12132="","",IF(D12132="Delivered",IF(B12132&lt;=INDEX(P_Due,F12132),1,0),0))</f>
        <v/>
      </c>
    </row>
    <row r="12133" customFormat="false" ht="15" hidden="false" customHeight="false" outlineLevel="0" collapsed="false">
      <c r="A12133" s="37"/>
      <c r="B12133" s="38"/>
      <c r="C12133" s="39"/>
      <c r="D12133" s="39"/>
      <c r="E12133" s="39"/>
      <c r="F12133" s="41" t="str">
        <f aca="false">IF(A12133="","",MATCH(A12133,P_ID,1))</f>
        <v/>
      </c>
      <c r="G12133" s="41" t="str">
        <f aca="false">IF(A12133="","",INDEX(P_Svc,F12133))</f>
        <v/>
      </c>
      <c r="H12133" s="41" t="str">
        <f aca="false">IF(A12133="","",INDEX(P_Zone,F12133))</f>
        <v/>
      </c>
      <c r="I12133" s="41" t="str">
        <f aca="false">IF(A12133="","",IF(D12133="Delivered",IF(B12133&lt;=INDEX(P_Due,F12133),1,0),0))</f>
        <v/>
      </c>
    </row>
    <row r="12134" customFormat="false" ht="15" hidden="false" customHeight="false" outlineLevel="0" collapsed="false">
      <c r="A12134" s="37"/>
      <c r="B12134" s="38"/>
      <c r="C12134" s="39"/>
      <c r="D12134" s="39"/>
      <c r="E12134" s="39"/>
      <c r="F12134" s="41" t="str">
        <f aca="false">IF(A12134="","",MATCH(A12134,P_ID,1))</f>
        <v/>
      </c>
      <c r="G12134" s="41" t="str">
        <f aca="false">IF(A12134="","",INDEX(P_Svc,F12134))</f>
        <v/>
      </c>
      <c r="H12134" s="41" t="str">
        <f aca="false">IF(A12134="","",INDEX(P_Zone,F12134))</f>
        <v/>
      </c>
      <c r="I12134" s="41" t="str">
        <f aca="false">IF(A12134="","",IF(D12134="Delivered",IF(B12134&lt;=INDEX(P_Due,F12134),1,0),0))</f>
        <v/>
      </c>
    </row>
    <row r="12135" customFormat="false" ht="15" hidden="false" customHeight="false" outlineLevel="0" collapsed="false">
      <c r="A12135" s="37"/>
      <c r="B12135" s="38"/>
      <c r="C12135" s="39"/>
      <c r="D12135" s="39"/>
      <c r="E12135" s="39"/>
      <c r="F12135" s="41" t="str">
        <f aca="false">IF(A12135="","",MATCH(A12135,P_ID,1))</f>
        <v/>
      </c>
      <c r="G12135" s="41" t="str">
        <f aca="false">IF(A12135="","",INDEX(P_Svc,F12135))</f>
        <v/>
      </c>
      <c r="H12135" s="41" t="str">
        <f aca="false">IF(A12135="","",INDEX(P_Zone,F12135))</f>
        <v/>
      </c>
      <c r="I12135" s="41" t="str">
        <f aca="false">IF(A12135="","",IF(D12135="Delivered",IF(B12135&lt;=INDEX(P_Due,F12135),1,0),0))</f>
        <v/>
      </c>
    </row>
    <row r="12136" customFormat="false" ht="15" hidden="false" customHeight="false" outlineLevel="0" collapsed="false">
      <c r="A12136" s="37"/>
      <c r="B12136" s="38"/>
      <c r="C12136" s="39"/>
      <c r="D12136" s="39"/>
      <c r="E12136" s="39"/>
      <c r="F12136" s="41" t="str">
        <f aca="false">IF(A12136="","",MATCH(A12136,P_ID,1))</f>
        <v/>
      </c>
      <c r="G12136" s="41" t="str">
        <f aca="false">IF(A12136="","",INDEX(P_Svc,F12136))</f>
        <v/>
      </c>
      <c r="H12136" s="41" t="str">
        <f aca="false">IF(A12136="","",INDEX(P_Zone,F12136))</f>
        <v/>
      </c>
      <c r="I12136" s="41" t="str">
        <f aca="false">IF(A12136="","",IF(D12136="Delivered",IF(B12136&lt;=INDEX(P_Due,F12136),1,0),0))</f>
        <v/>
      </c>
    </row>
    <row r="12137" customFormat="false" ht="15" hidden="false" customHeight="false" outlineLevel="0" collapsed="false">
      <c r="A12137" s="37"/>
      <c r="B12137" s="38"/>
      <c r="C12137" s="39"/>
      <c r="D12137" s="39"/>
      <c r="E12137" s="39"/>
      <c r="F12137" s="41" t="str">
        <f aca="false">IF(A12137="","",MATCH(A12137,P_ID,1))</f>
        <v/>
      </c>
      <c r="G12137" s="41" t="str">
        <f aca="false">IF(A12137="","",INDEX(P_Svc,F12137))</f>
        <v/>
      </c>
      <c r="H12137" s="41" t="str">
        <f aca="false">IF(A12137="","",INDEX(P_Zone,F12137))</f>
        <v/>
      </c>
      <c r="I12137" s="41" t="str">
        <f aca="false">IF(A12137="","",IF(D12137="Delivered",IF(B12137&lt;=INDEX(P_Due,F12137),1,0),0))</f>
        <v/>
      </c>
    </row>
    <row r="12138" customFormat="false" ht="15" hidden="false" customHeight="false" outlineLevel="0" collapsed="false">
      <c r="A12138" s="37"/>
      <c r="B12138" s="38"/>
      <c r="C12138" s="39"/>
      <c r="D12138" s="39"/>
      <c r="E12138" s="39"/>
      <c r="F12138" s="41" t="str">
        <f aca="false">IF(A12138="","",MATCH(A12138,P_ID,1))</f>
        <v/>
      </c>
      <c r="G12138" s="41" t="str">
        <f aca="false">IF(A12138="","",INDEX(P_Svc,F12138))</f>
        <v/>
      </c>
      <c r="H12138" s="41" t="str">
        <f aca="false">IF(A12138="","",INDEX(P_Zone,F12138))</f>
        <v/>
      </c>
      <c r="I12138" s="41" t="str">
        <f aca="false">IF(A12138="","",IF(D12138="Delivered",IF(B12138&lt;=INDEX(P_Due,F12138),1,0),0))</f>
        <v/>
      </c>
    </row>
    <row r="12139" customFormat="false" ht="15" hidden="false" customHeight="false" outlineLevel="0" collapsed="false">
      <c r="A12139" s="37"/>
      <c r="B12139" s="38"/>
      <c r="C12139" s="39"/>
      <c r="D12139" s="39"/>
      <c r="E12139" s="39"/>
      <c r="F12139" s="41" t="str">
        <f aca="false">IF(A12139="","",MATCH(A12139,P_ID,1))</f>
        <v/>
      </c>
      <c r="G12139" s="41" t="str">
        <f aca="false">IF(A12139="","",INDEX(P_Svc,F12139))</f>
        <v/>
      </c>
      <c r="H12139" s="41" t="str">
        <f aca="false">IF(A12139="","",INDEX(P_Zone,F12139))</f>
        <v/>
      </c>
      <c r="I12139" s="41" t="str">
        <f aca="false">IF(A12139="","",IF(D12139="Delivered",IF(B12139&lt;=INDEX(P_Due,F12139),1,0),0))</f>
        <v/>
      </c>
    </row>
    <row r="12140" customFormat="false" ht="15" hidden="false" customHeight="false" outlineLevel="0" collapsed="false">
      <c r="A12140" s="37"/>
      <c r="B12140" s="38"/>
      <c r="C12140" s="39"/>
      <c r="D12140" s="39"/>
      <c r="E12140" s="39"/>
      <c r="F12140" s="41" t="str">
        <f aca="false">IF(A12140="","",MATCH(A12140,P_ID,1))</f>
        <v/>
      </c>
      <c r="G12140" s="41" t="str">
        <f aca="false">IF(A12140="","",INDEX(P_Svc,F12140))</f>
        <v/>
      </c>
      <c r="H12140" s="41" t="str">
        <f aca="false">IF(A12140="","",INDEX(P_Zone,F12140))</f>
        <v/>
      </c>
      <c r="I12140" s="41" t="str">
        <f aca="false">IF(A12140="","",IF(D12140="Delivered",IF(B12140&lt;=INDEX(P_Due,F12140),1,0),0))</f>
        <v/>
      </c>
    </row>
    <row r="12141" customFormat="false" ht="15" hidden="false" customHeight="false" outlineLevel="0" collapsed="false">
      <c r="A12141" s="37"/>
      <c r="B12141" s="38"/>
      <c r="C12141" s="39"/>
      <c r="D12141" s="39"/>
      <c r="E12141" s="39"/>
      <c r="F12141" s="41" t="str">
        <f aca="false">IF(A12141="","",MATCH(A12141,P_ID,1))</f>
        <v/>
      </c>
      <c r="G12141" s="41" t="str">
        <f aca="false">IF(A12141="","",INDEX(P_Svc,F12141))</f>
        <v/>
      </c>
      <c r="H12141" s="41" t="str">
        <f aca="false">IF(A12141="","",INDEX(P_Zone,F12141))</f>
        <v/>
      </c>
      <c r="I12141" s="41" t="str">
        <f aca="false">IF(A12141="","",IF(D12141="Delivered",IF(B12141&lt;=INDEX(P_Due,F12141),1,0),0))</f>
        <v/>
      </c>
    </row>
    <row r="12142" customFormat="false" ht="15" hidden="false" customHeight="false" outlineLevel="0" collapsed="false">
      <c r="A12142" s="37"/>
      <c r="B12142" s="38"/>
      <c r="C12142" s="39"/>
      <c r="D12142" s="39"/>
      <c r="E12142" s="39"/>
      <c r="F12142" s="41" t="str">
        <f aca="false">IF(A12142="","",MATCH(A12142,P_ID,1))</f>
        <v/>
      </c>
      <c r="G12142" s="41" t="str">
        <f aca="false">IF(A12142="","",INDEX(P_Svc,F12142))</f>
        <v/>
      </c>
      <c r="H12142" s="41" t="str">
        <f aca="false">IF(A12142="","",INDEX(P_Zone,F12142))</f>
        <v/>
      </c>
      <c r="I12142" s="41" t="str">
        <f aca="false">IF(A12142="","",IF(D12142="Delivered",IF(B12142&lt;=INDEX(P_Due,F12142),1,0),0))</f>
        <v/>
      </c>
    </row>
    <row r="12143" customFormat="false" ht="15" hidden="false" customHeight="false" outlineLevel="0" collapsed="false">
      <c r="A12143" s="37"/>
      <c r="B12143" s="38"/>
      <c r="C12143" s="39"/>
      <c r="D12143" s="39"/>
      <c r="E12143" s="39"/>
      <c r="F12143" s="41" t="str">
        <f aca="false">IF(A12143="","",MATCH(A12143,P_ID,1))</f>
        <v/>
      </c>
      <c r="G12143" s="41" t="str">
        <f aca="false">IF(A12143="","",INDEX(P_Svc,F12143))</f>
        <v/>
      </c>
      <c r="H12143" s="41" t="str">
        <f aca="false">IF(A12143="","",INDEX(P_Zone,F12143))</f>
        <v/>
      </c>
      <c r="I12143" s="41" t="str">
        <f aca="false">IF(A12143="","",IF(D12143="Delivered",IF(B12143&lt;=INDEX(P_Due,F12143),1,0),0))</f>
        <v/>
      </c>
    </row>
    <row r="12144" customFormat="false" ht="15" hidden="false" customHeight="false" outlineLevel="0" collapsed="false">
      <c r="A12144" s="37"/>
      <c r="B12144" s="38"/>
      <c r="C12144" s="39"/>
      <c r="D12144" s="39"/>
      <c r="E12144" s="39"/>
      <c r="F12144" s="41" t="str">
        <f aca="false">IF(A12144="","",MATCH(A12144,P_ID,1))</f>
        <v/>
      </c>
      <c r="G12144" s="41" t="str">
        <f aca="false">IF(A12144="","",INDEX(P_Svc,F12144))</f>
        <v/>
      </c>
      <c r="H12144" s="41" t="str">
        <f aca="false">IF(A12144="","",INDEX(P_Zone,F12144))</f>
        <v/>
      </c>
      <c r="I12144" s="41" t="str">
        <f aca="false">IF(A12144="","",IF(D12144="Delivered",IF(B12144&lt;=INDEX(P_Due,F12144),1,0),0))</f>
        <v/>
      </c>
    </row>
    <row r="12145" customFormat="false" ht="15" hidden="false" customHeight="false" outlineLevel="0" collapsed="false">
      <c r="A12145" s="37"/>
      <c r="B12145" s="38"/>
      <c r="C12145" s="39"/>
      <c r="D12145" s="39"/>
      <c r="E12145" s="39"/>
      <c r="F12145" s="41" t="str">
        <f aca="false">IF(A12145="","",MATCH(A12145,P_ID,1))</f>
        <v/>
      </c>
      <c r="G12145" s="41" t="str">
        <f aca="false">IF(A12145="","",INDEX(P_Svc,F12145))</f>
        <v/>
      </c>
      <c r="H12145" s="41" t="str">
        <f aca="false">IF(A12145="","",INDEX(P_Zone,F12145))</f>
        <v/>
      </c>
      <c r="I12145" s="41" t="str">
        <f aca="false">IF(A12145="","",IF(D12145="Delivered",IF(B12145&lt;=INDEX(P_Due,F12145),1,0),0))</f>
        <v/>
      </c>
    </row>
    <row r="12146" customFormat="false" ht="15" hidden="false" customHeight="false" outlineLevel="0" collapsed="false">
      <c r="A12146" s="37"/>
      <c r="B12146" s="38"/>
      <c r="C12146" s="39"/>
      <c r="D12146" s="39"/>
      <c r="E12146" s="39"/>
      <c r="F12146" s="41" t="str">
        <f aca="false">IF(A12146="","",MATCH(A12146,P_ID,1))</f>
        <v/>
      </c>
      <c r="G12146" s="41" t="str">
        <f aca="false">IF(A12146="","",INDEX(P_Svc,F12146))</f>
        <v/>
      </c>
      <c r="H12146" s="41" t="str">
        <f aca="false">IF(A12146="","",INDEX(P_Zone,F12146))</f>
        <v/>
      </c>
      <c r="I12146" s="41" t="str">
        <f aca="false">IF(A12146="","",IF(D12146="Delivered",IF(B12146&lt;=INDEX(P_Due,F12146),1,0),0))</f>
        <v/>
      </c>
    </row>
    <row r="12147" customFormat="false" ht="15" hidden="false" customHeight="false" outlineLevel="0" collapsed="false">
      <c r="A12147" s="37"/>
      <c r="B12147" s="38"/>
      <c r="C12147" s="39"/>
      <c r="D12147" s="39"/>
      <c r="E12147" s="39"/>
      <c r="F12147" s="41" t="str">
        <f aca="false">IF(A12147="","",MATCH(A12147,P_ID,1))</f>
        <v/>
      </c>
      <c r="G12147" s="41" t="str">
        <f aca="false">IF(A12147="","",INDEX(P_Svc,F12147))</f>
        <v/>
      </c>
      <c r="H12147" s="41" t="str">
        <f aca="false">IF(A12147="","",INDEX(P_Zone,F12147))</f>
        <v/>
      </c>
      <c r="I12147" s="41" t="str">
        <f aca="false">IF(A12147="","",IF(D12147="Delivered",IF(B12147&lt;=INDEX(P_Due,F12147),1,0),0))</f>
        <v/>
      </c>
    </row>
    <row r="12148" customFormat="false" ht="15" hidden="false" customHeight="false" outlineLevel="0" collapsed="false">
      <c r="A12148" s="37"/>
      <c r="B12148" s="38"/>
      <c r="C12148" s="39"/>
      <c r="D12148" s="39"/>
      <c r="E12148" s="39"/>
      <c r="F12148" s="41" t="str">
        <f aca="false">IF(A12148="","",MATCH(A12148,P_ID,1))</f>
        <v/>
      </c>
      <c r="G12148" s="41" t="str">
        <f aca="false">IF(A12148="","",INDEX(P_Svc,F12148))</f>
        <v/>
      </c>
      <c r="H12148" s="41" t="str">
        <f aca="false">IF(A12148="","",INDEX(P_Zone,F12148))</f>
        <v/>
      </c>
      <c r="I12148" s="41" t="str">
        <f aca="false">IF(A12148="","",IF(D12148="Delivered",IF(B12148&lt;=INDEX(P_Due,F12148),1,0),0))</f>
        <v/>
      </c>
    </row>
    <row r="12149" customFormat="false" ht="15" hidden="false" customHeight="false" outlineLevel="0" collapsed="false">
      <c r="A12149" s="37"/>
      <c r="B12149" s="38"/>
      <c r="C12149" s="39"/>
      <c r="D12149" s="39"/>
      <c r="E12149" s="39"/>
      <c r="F12149" s="41" t="str">
        <f aca="false">IF(A12149="","",MATCH(A12149,P_ID,1))</f>
        <v/>
      </c>
      <c r="G12149" s="41" t="str">
        <f aca="false">IF(A12149="","",INDEX(P_Svc,F12149))</f>
        <v/>
      </c>
      <c r="H12149" s="41" t="str">
        <f aca="false">IF(A12149="","",INDEX(P_Zone,F12149))</f>
        <v/>
      </c>
      <c r="I12149" s="41" t="str">
        <f aca="false">IF(A12149="","",IF(D12149="Delivered",IF(B12149&lt;=INDEX(P_Due,F12149),1,0),0))</f>
        <v/>
      </c>
    </row>
    <row r="12150" customFormat="false" ht="15" hidden="false" customHeight="false" outlineLevel="0" collapsed="false">
      <c r="A12150" s="37"/>
      <c r="B12150" s="38"/>
      <c r="C12150" s="39"/>
      <c r="D12150" s="39"/>
      <c r="E12150" s="39"/>
      <c r="F12150" s="41" t="str">
        <f aca="false">IF(A12150="","",MATCH(A12150,P_ID,1))</f>
        <v/>
      </c>
      <c r="G12150" s="41" t="str">
        <f aca="false">IF(A12150="","",INDEX(P_Svc,F12150))</f>
        <v/>
      </c>
      <c r="H12150" s="41" t="str">
        <f aca="false">IF(A12150="","",INDEX(P_Zone,F12150))</f>
        <v/>
      </c>
      <c r="I12150" s="41" t="str">
        <f aca="false">IF(A12150="","",IF(D12150="Delivered",IF(B12150&lt;=INDEX(P_Due,F12150),1,0),0))</f>
        <v/>
      </c>
    </row>
    <row r="12151" customFormat="false" ht="15" hidden="false" customHeight="false" outlineLevel="0" collapsed="false">
      <c r="A12151" s="37"/>
      <c r="B12151" s="38"/>
      <c r="C12151" s="39"/>
      <c r="D12151" s="39"/>
      <c r="E12151" s="39"/>
      <c r="F12151" s="41" t="str">
        <f aca="false">IF(A12151="","",MATCH(A12151,P_ID,1))</f>
        <v/>
      </c>
      <c r="G12151" s="41" t="str">
        <f aca="false">IF(A12151="","",INDEX(P_Svc,F12151))</f>
        <v/>
      </c>
      <c r="H12151" s="41" t="str">
        <f aca="false">IF(A12151="","",INDEX(P_Zone,F12151))</f>
        <v/>
      </c>
      <c r="I12151" s="41" t="str">
        <f aca="false">IF(A12151="","",IF(D12151="Delivered",IF(B12151&lt;=INDEX(P_Due,F12151),1,0),0))</f>
        <v/>
      </c>
    </row>
    <row r="12152" customFormat="false" ht="15" hidden="false" customHeight="false" outlineLevel="0" collapsed="false">
      <c r="A12152" s="37"/>
      <c r="B12152" s="38"/>
      <c r="C12152" s="39"/>
      <c r="D12152" s="39"/>
      <c r="E12152" s="39"/>
      <c r="F12152" s="41" t="str">
        <f aca="false">IF(A12152="","",MATCH(A12152,P_ID,1))</f>
        <v/>
      </c>
      <c r="G12152" s="41" t="str">
        <f aca="false">IF(A12152="","",INDEX(P_Svc,F12152))</f>
        <v/>
      </c>
      <c r="H12152" s="41" t="str">
        <f aca="false">IF(A12152="","",INDEX(P_Zone,F12152))</f>
        <v/>
      </c>
      <c r="I12152" s="41" t="str">
        <f aca="false">IF(A12152="","",IF(D12152="Delivered",IF(B12152&lt;=INDEX(P_Due,F12152),1,0),0))</f>
        <v/>
      </c>
    </row>
    <row r="12153" customFormat="false" ht="15" hidden="false" customHeight="false" outlineLevel="0" collapsed="false">
      <c r="A12153" s="37"/>
      <c r="B12153" s="38"/>
      <c r="C12153" s="39"/>
      <c r="D12153" s="39"/>
      <c r="E12153" s="39"/>
      <c r="F12153" s="41" t="str">
        <f aca="false">IF(A12153="","",MATCH(A12153,P_ID,1))</f>
        <v/>
      </c>
      <c r="G12153" s="41" t="str">
        <f aca="false">IF(A12153="","",INDEX(P_Svc,F12153))</f>
        <v/>
      </c>
      <c r="H12153" s="41" t="str">
        <f aca="false">IF(A12153="","",INDEX(P_Zone,F12153))</f>
        <v/>
      </c>
      <c r="I12153" s="41" t="str">
        <f aca="false">IF(A12153="","",IF(D12153="Delivered",IF(B12153&lt;=INDEX(P_Due,F12153),1,0),0))</f>
        <v/>
      </c>
    </row>
    <row r="12154" customFormat="false" ht="15" hidden="false" customHeight="false" outlineLevel="0" collapsed="false">
      <c r="A12154" s="37"/>
      <c r="B12154" s="38"/>
      <c r="C12154" s="39"/>
      <c r="D12154" s="39"/>
      <c r="E12154" s="39"/>
      <c r="F12154" s="41" t="str">
        <f aca="false">IF(A12154="","",MATCH(A12154,P_ID,1))</f>
        <v/>
      </c>
      <c r="G12154" s="41" t="str">
        <f aca="false">IF(A12154="","",INDEX(P_Svc,F12154))</f>
        <v/>
      </c>
      <c r="H12154" s="41" t="str">
        <f aca="false">IF(A12154="","",INDEX(P_Zone,F12154))</f>
        <v/>
      </c>
      <c r="I12154" s="41" t="str">
        <f aca="false">IF(A12154="","",IF(D12154="Delivered",IF(B12154&lt;=INDEX(P_Due,F12154),1,0),0))</f>
        <v/>
      </c>
    </row>
    <row r="12155" customFormat="false" ht="15" hidden="false" customHeight="false" outlineLevel="0" collapsed="false">
      <c r="A12155" s="37"/>
      <c r="B12155" s="38"/>
      <c r="C12155" s="39"/>
      <c r="D12155" s="39"/>
      <c r="E12155" s="39"/>
      <c r="F12155" s="41" t="str">
        <f aca="false">IF(A12155="","",MATCH(A12155,P_ID,1))</f>
        <v/>
      </c>
      <c r="G12155" s="41" t="str">
        <f aca="false">IF(A12155="","",INDEX(P_Svc,F12155))</f>
        <v/>
      </c>
      <c r="H12155" s="41" t="str">
        <f aca="false">IF(A12155="","",INDEX(P_Zone,F12155))</f>
        <v/>
      </c>
      <c r="I12155" s="41" t="str">
        <f aca="false">IF(A12155="","",IF(D12155="Delivered",IF(B12155&lt;=INDEX(P_Due,F12155),1,0),0))</f>
        <v/>
      </c>
    </row>
    <row r="12156" customFormat="false" ht="15" hidden="false" customHeight="false" outlineLevel="0" collapsed="false">
      <c r="A12156" s="37"/>
      <c r="B12156" s="38"/>
      <c r="C12156" s="39"/>
      <c r="D12156" s="39"/>
      <c r="E12156" s="39"/>
      <c r="F12156" s="41" t="str">
        <f aca="false">IF(A12156="","",MATCH(A12156,P_ID,1))</f>
        <v/>
      </c>
      <c r="G12156" s="41" t="str">
        <f aca="false">IF(A12156="","",INDEX(P_Svc,F12156))</f>
        <v/>
      </c>
      <c r="H12156" s="41" t="str">
        <f aca="false">IF(A12156="","",INDEX(P_Zone,F12156))</f>
        <v/>
      </c>
      <c r="I12156" s="41" t="str">
        <f aca="false">IF(A12156="","",IF(D12156="Delivered",IF(B12156&lt;=INDEX(P_Due,F12156),1,0),0))</f>
        <v/>
      </c>
    </row>
    <row r="12157" customFormat="false" ht="15" hidden="false" customHeight="false" outlineLevel="0" collapsed="false">
      <c r="A12157" s="37"/>
      <c r="B12157" s="38"/>
      <c r="C12157" s="39"/>
      <c r="D12157" s="39"/>
      <c r="E12157" s="39"/>
      <c r="F12157" s="41" t="str">
        <f aca="false">IF(A12157="","",MATCH(A12157,P_ID,1))</f>
        <v/>
      </c>
      <c r="G12157" s="41" t="str">
        <f aca="false">IF(A12157="","",INDEX(P_Svc,F12157))</f>
        <v/>
      </c>
      <c r="H12157" s="41" t="str">
        <f aca="false">IF(A12157="","",INDEX(P_Zone,F12157))</f>
        <v/>
      </c>
      <c r="I12157" s="41" t="str">
        <f aca="false">IF(A12157="","",IF(D12157="Delivered",IF(B12157&lt;=INDEX(P_Due,F12157),1,0),0))</f>
        <v/>
      </c>
    </row>
    <row r="12158" customFormat="false" ht="15" hidden="false" customHeight="false" outlineLevel="0" collapsed="false">
      <c r="A12158" s="37"/>
      <c r="B12158" s="38"/>
      <c r="C12158" s="39"/>
      <c r="D12158" s="39"/>
      <c r="E12158" s="39"/>
      <c r="F12158" s="41" t="str">
        <f aca="false">IF(A12158="","",MATCH(A12158,P_ID,1))</f>
        <v/>
      </c>
      <c r="G12158" s="41" t="str">
        <f aca="false">IF(A12158="","",INDEX(P_Svc,F12158))</f>
        <v/>
      </c>
      <c r="H12158" s="41" t="str">
        <f aca="false">IF(A12158="","",INDEX(P_Zone,F12158))</f>
        <v/>
      </c>
      <c r="I12158" s="41" t="str">
        <f aca="false">IF(A12158="","",IF(D12158="Delivered",IF(B12158&lt;=INDEX(P_Due,F12158),1,0),0))</f>
        <v/>
      </c>
    </row>
    <row r="12159" customFormat="false" ht="15" hidden="false" customHeight="false" outlineLevel="0" collapsed="false">
      <c r="A12159" s="37"/>
      <c r="B12159" s="38"/>
      <c r="C12159" s="39"/>
      <c r="D12159" s="39"/>
      <c r="E12159" s="39"/>
      <c r="F12159" s="41" t="str">
        <f aca="false">IF(A12159="","",MATCH(A12159,P_ID,1))</f>
        <v/>
      </c>
      <c r="G12159" s="41" t="str">
        <f aca="false">IF(A12159="","",INDEX(P_Svc,F12159))</f>
        <v/>
      </c>
      <c r="H12159" s="41" t="str">
        <f aca="false">IF(A12159="","",INDEX(P_Zone,F12159))</f>
        <v/>
      </c>
      <c r="I12159" s="41" t="str">
        <f aca="false">IF(A12159="","",IF(D12159="Delivered",IF(B12159&lt;=INDEX(P_Due,F12159),1,0),0))</f>
        <v/>
      </c>
    </row>
    <row r="12160" customFormat="false" ht="15" hidden="false" customHeight="false" outlineLevel="0" collapsed="false">
      <c r="A12160" s="37"/>
      <c r="B12160" s="38"/>
      <c r="C12160" s="39"/>
      <c r="D12160" s="39"/>
      <c r="E12160" s="39"/>
      <c r="F12160" s="41" t="str">
        <f aca="false">IF(A12160="","",MATCH(A12160,P_ID,1))</f>
        <v/>
      </c>
      <c r="G12160" s="41" t="str">
        <f aca="false">IF(A12160="","",INDEX(P_Svc,F12160))</f>
        <v/>
      </c>
      <c r="H12160" s="41" t="str">
        <f aca="false">IF(A12160="","",INDEX(P_Zone,F12160))</f>
        <v/>
      </c>
      <c r="I12160" s="41" t="str">
        <f aca="false">IF(A12160="","",IF(D12160="Delivered",IF(B12160&lt;=INDEX(P_Due,F12160),1,0),0))</f>
        <v/>
      </c>
    </row>
    <row r="12161" customFormat="false" ht="15" hidden="false" customHeight="false" outlineLevel="0" collapsed="false">
      <c r="A12161" s="37"/>
      <c r="B12161" s="38"/>
      <c r="C12161" s="39"/>
      <c r="D12161" s="39"/>
      <c r="E12161" s="39"/>
      <c r="F12161" s="41" t="str">
        <f aca="false">IF(A12161="","",MATCH(A12161,P_ID,1))</f>
        <v/>
      </c>
      <c r="G12161" s="41" t="str">
        <f aca="false">IF(A12161="","",INDEX(P_Svc,F12161))</f>
        <v/>
      </c>
      <c r="H12161" s="41" t="str">
        <f aca="false">IF(A12161="","",INDEX(P_Zone,F12161))</f>
        <v/>
      </c>
      <c r="I12161" s="41" t="str">
        <f aca="false">IF(A12161="","",IF(D12161="Delivered",IF(B12161&lt;=INDEX(P_Due,F12161),1,0),0))</f>
        <v/>
      </c>
    </row>
    <row r="12162" customFormat="false" ht="15" hidden="false" customHeight="false" outlineLevel="0" collapsed="false">
      <c r="A12162" s="37"/>
      <c r="B12162" s="38"/>
      <c r="C12162" s="39"/>
      <c r="D12162" s="39"/>
      <c r="E12162" s="39"/>
      <c r="F12162" s="41" t="str">
        <f aca="false">IF(A12162="","",MATCH(A12162,P_ID,1))</f>
        <v/>
      </c>
      <c r="G12162" s="41" t="str">
        <f aca="false">IF(A12162="","",INDEX(P_Svc,F12162))</f>
        <v/>
      </c>
      <c r="H12162" s="41" t="str">
        <f aca="false">IF(A12162="","",INDEX(P_Zone,F12162))</f>
        <v/>
      </c>
      <c r="I12162" s="41" t="str">
        <f aca="false">IF(A12162="","",IF(D12162="Delivered",IF(B12162&lt;=INDEX(P_Due,F12162),1,0),0))</f>
        <v/>
      </c>
    </row>
    <row r="12163" customFormat="false" ht="15" hidden="false" customHeight="false" outlineLevel="0" collapsed="false">
      <c r="A12163" s="37"/>
      <c r="B12163" s="38"/>
      <c r="C12163" s="39"/>
      <c r="D12163" s="39"/>
      <c r="E12163" s="39"/>
      <c r="F12163" s="41" t="str">
        <f aca="false">IF(A12163="","",MATCH(A12163,P_ID,1))</f>
        <v/>
      </c>
      <c r="G12163" s="41" t="str">
        <f aca="false">IF(A12163="","",INDEX(P_Svc,F12163))</f>
        <v/>
      </c>
      <c r="H12163" s="41" t="str">
        <f aca="false">IF(A12163="","",INDEX(P_Zone,F12163))</f>
        <v/>
      </c>
      <c r="I12163" s="41" t="str">
        <f aca="false">IF(A12163="","",IF(D12163="Delivered",IF(B12163&lt;=INDEX(P_Due,F12163),1,0),0))</f>
        <v/>
      </c>
    </row>
    <row r="12164" customFormat="false" ht="15" hidden="false" customHeight="false" outlineLevel="0" collapsed="false">
      <c r="A12164" s="37"/>
      <c r="B12164" s="38"/>
      <c r="C12164" s="39"/>
      <c r="D12164" s="39"/>
      <c r="E12164" s="39"/>
      <c r="F12164" s="41" t="str">
        <f aca="false">IF(A12164="","",MATCH(A12164,P_ID,1))</f>
        <v/>
      </c>
      <c r="G12164" s="41" t="str">
        <f aca="false">IF(A12164="","",INDEX(P_Svc,F12164))</f>
        <v/>
      </c>
      <c r="H12164" s="41" t="str">
        <f aca="false">IF(A12164="","",INDEX(P_Zone,F12164))</f>
        <v/>
      </c>
      <c r="I12164" s="41" t="str">
        <f aca="false">IF(A12164="","",IF(D12164="Delivered",IF(B12164&lt;=INDEX(P_Due,F12164),1,0),0))</f>
        <v/>
      </c>
    </row>
    <row r="12165" customFormat="false" ht="15" hidden="false" customHeight="false" outlineLevel="0" collapsed="false">
      <c r="A12165" s="37"/>
      <c r="B12165" s="38"/>
      <c r="C12165" s="39"/>
      <c r="D12165" s="39"/>
      <c r="E12165" s="39"/>
      <c r="F12165" s="41" t="str">
        <f aca="false">IF(A12165="","",MATCH(A12165,P_ID,1))</f>
        <v/>
      </c>
      <c r="G12165" s="41" t="str">
        <f aca="false">IF(A12165="","",INDEX(P_Svc,F12165))</f>
        <v/>
      </c>
      <c r="H12165" s="41" t="str">
        <f aca="false">IF(A12165="","",INDEX(P_Zone,F12165))</f>
        <v/>
      </c>
      <c r="I12165" s="41" t="str">
        <f aca="false">IF(A12165="","",IF(D12165="Delivered",IF(B12165&lt;=INDEX(P_Due,F12165),1,0),0))</f>
        <v/>
      </c>
    </row>
    <row r="12166" customFormat="false" ht="15" hidden="false" customHeight="false" outlineLevel="0" collapsed="false">
      <c r="A12166" s="37"/>
      <c r="B12166" s="38"/>
      <c r="C12166" s="39"/>
      <c r="D12166" s="39"/>
      <c r="E12166" s="39"/>
      <c r="F12166" s="41" t="str">
        <f aca="false">IF(A12166="","",MATCH(A12166,P_ID,1))</f>
        <v/>
      </c>
      <c r="G12166" s="41" t="str">
        <f aca="false">IF(A12166="","",INDEX(P_Svc,F12166))</f>
        <v/>
      </c>
      <c r="H12166" s="41" t="str">
        <f aca="false">IF(A12166="","",INDEX(P_Zone,F12166))</f>
        <v/>
      </c>
      <c r="I12166" s="41" t="str">
        <f aca="false">IF(A12166="","",IF(D12166="Delivered",IF(B12166&lt;=INDEX(P_Due,F12166),1,0),0))</f>
        <v/>
      </c>
    </row>
    <row r="12167" customFormat="false" ht="15" hidden="false" customHeight="false" outlineLevel="0" collapsed="false">
      <c r="A12167" s="37"/>
      <c r="B12167" s="38"/>
      <c r="C12167" s="39"/>
      <c r="D12167" s="39"/>
      <c r="E12167" s="39"/>
      <c r="F12167" s="41" t="str">
        <f aca="false">IF(A12167="","",MATCH(A12167,P_ID,1))</f>
        <v/>
      </c>
      <c r="G12167" s="41" t="str">
        <f aca="false">IF(A12167="","",INDEX(P_Svc,F12167))</f>
        <v/>
      </c>
      <c r="H12167" s="41" t="str">
        <f aca="false">IF(A12167="","",INDEX(P_Zone,F12167))</f>
        <v/>
      </c>
      <c r="I12167" s="41" t="str">
        <f aca="false">IF(A12167="","",IF(D12167="Delivered",IF(B12167&lt;=INDEX(P_Due,F12167),1,0),0))</f>
        <v/>
      </c>
    </row>
    <row r="12168" customFormat="false" ht="15" hidden="false" customHeight="false" outlineLevel="0" collapsed="false">
      <c r="A12168" s="37"/>
      <c r="B12168" s="38"/>
      <c r="C12168" s="39"/>
      <c r="D12168" s="39"/>
      <c r="E12168" s="39"/>
      <c r="F12168" s="41" t="str">
        <f aca="false">IF(A12168="","",MATCH(A12168,P_ID,1))</f>
        <v/>
      </c>
      <c r="G12168" s="41" t="str">
        <f aca="false">IF(A12168="","",INDEX(P_Svc,F12168))</f>
        <v/>
      </c>
      <c r="H12168" s="41" t="str">
        <f aca="false">IF(A12168="","",INDEX(P_Zone,F12168))</f>
        <v/>
      </c>
      <c r="I12168" s="41" t="str">
        <f aca="false">IF(A12168="","",IF(D12168="Delivered",IF(B12168&lt;=INDEX(P_Due,F12168),1,0),0))</f>
        <v/>
      </c>
    </row>
    <row r="12169" customFormat="false" ht="15" hidden="false" customHeight="false" outlineLevel="0" collapsed="false">
      <c r="A12169" s="37"/>
      <c r="B12169" s="38"/>
      <c r="C12169" s="39"/>
      <c r="D12169" s="39"/>
      <c r="E12169" s="39"/>
      <c r="F12169" s="41" t="str">
        <f aca="false">IF(A12169="","",MATCH(A12169,P_ID,1))</f>
        <v/>
      </c>
      <c r="G12169" s="41" t="str">
        <f aca="false">IF(A12169="","",INDEX(P_Svc,F12169))</f>
        <v/>
      </c>
      <c r="H12169" s="41" t="str">
        <f aca="false">IF(A12169="","",INDEX(P_Zone,F12169))</f>
        <v/>
      </c>
      <c r="I12169" s="41" t="str">
        <f aca="false">IF(A12169="","",IF(D12169="Delivered",IF(B12169&lt;=INDEX(P_Due,F12169),1,0),0))</f>
        <v/>
      </c>
    </row>
    <row r="12170" customFormat="false" ht="15" hidden="false" customHeight="false" outlineLevel="0" collapsed="false">
      <c r="A12170" s="37"/>
      <c r="B12170" s="38"/>
      <c r="C12170" s="39"/>
      <c r="D12170" s="39"/>
      <c r="E12170" s="39"/>
      <c r="F12170" s="41" t="str">
        <f aca="false">IF(A12170="","",MATCH(A12170,P_ID,1))</f>
        <v/>
      </c>
      <c r="G12170" s="41" t="str">
        <f aca="false">IF(A12170="","",INDEX(P_Svc,F12170))</f>
        <v/>
      </c>
      <c r="H12170" s="41" t="str">
        <f aca="false">IF(A12170="","",INDEX(P_Zone,F12170))</f>
        <v/>
      </c>
      <c r="I12170" s="41" t="str">
        <f aca="false">IF(A12170="","",IF(D12170="Delivered",IF(B12170&lt;=INDEX(P_Due,F12170),1,0),0))</f>
        <v/>
      </c>
    </row>
    <row r="12171" customFormat="false" ht="15" hidden="false" customHeight="false" outlineLevel="0" collapsed="false">
      <c r="A12171" s="37"/>
      <c r="B12171" s="38"/>
      <c r="C12171" s="39"/>
      <c r="D12171" s="39"/>
      <c r="E12171" s="39"/>
      <c r="F12171" s="41" t="str">
        <f aca="false">IF(A12171="","",MATCH(A12171,P_ID,1))</f>
        <v/>
      </c>
      <c r="G12171" s="41" t="str">
        <f aca="false">IF(A12171="","",INDEX(P_Svc,F12171))</f>
        <v/>
      </c>
      <c r="H12171" s="41" t="str">
        <f aca="false">IF(A12171="","",INDEX(P_Zone,F12171))</f>
        <v/>
      </c>
      <c r="I12171" s="41" t="str">
        <f aca="false">IF(A12171="","",IF(D12171="Delivered",IF(B12171&lt;=INDEX(P_Due,F12171),1,0),0))</f>
        <v/>
      </c>
    </row>
    <row r="12172" customFormat="false" ht="15" hidden="false" customHeight="false" outlineLevel="0" collapsed="false">
      <c r="A12172" s="37"/>
      <c r="B12172" s="38"/>
      <c r="C12172" s="39"/>
      <c r="D12172" s="39"/>
      <c r="E12172" s="39"/>
      <c r="F12172" s="41" t="str">
        <f aca="false">IF(A12172="","",MATCH(A12172,P_ID,1))</f>
        <v/>
      </c>
      <c r="G12172" s="41" t="str">
        <f aca="false">IF(A12172="","",INDEX(P_Svc,F12172))</f>
        <v/>
      </c>
      <c r="H12172" s="41" t="str">
        <f aca="false">IF(A12172="","",INDEX(P_Zone,F12172))</f>
        <v/>
      </c>
      <c r="I12172" s="41" t="str">
        <f aca="false">IF(A12172="","",IF(D12172="Delivered",IF(B12172&lt;=INDEX(P_Due,F12172),1,0),0))</f>
        <v/>
      </c>
    </row>
    <row r="12173" customFormat="false" ht="15" hidden="false" customHeight="false" outlineLevel="0" collapsed="false">
      <c r="A12173" s="37"/>
      <c r="B12173" s="38"/>
      <c r="C12173" s="39"/>
      <c r="D12173" s="39"/>
      <c r="E12173" s="39"/>
      <c r="F12173" s="41" t="str">
        <f aca="false">IF(A12173="","",MATCH(A12173,P_ID,1))</f>
        <v/>
      </c>
      <c r="G12173" s="41" t="str">
        <f aca="false">IF(A12173="","",INDEX(P_Svc,F12173))</f>
        <v/>
      </c>
      <c r="H12173" s="41" t="str">
        <f aca="false">IF(A12173="","",INDEX(P_Zone,F12173))</f>
        <v/>
      </c>
      <c r="I12173" s="41" t="str">
        <f aca="false">IF(A12173="","",IF(D12173="Delivered",IF(B12173&lt;=INDEX(P_Due,F12173),1,0),0))</f>
        <v/>
      </c>
    </row>
    <row r="12174" customFormat="false" ht="15" hidden="false" customHeight="false" outlineLevel="0" collapsed="false">
      <c r="A12174" s="37"/>
      <c r="B12174" s="38"/>
      <c r="C12174" s="39"/>
      <c r="D12174" s="39"/>
      <c r="E12174" s="39"/>
      <c r="F12174" s="41" t="str">
        <f aca="false">IF(A12174="","",MATCH(A12174,P_ID,1))</f>
        <v/>
      </c>
      <c r="G12174" s="41" t="str">
        <f aca="false">IF(A12174="","",INDEX(P_Svc,F12174))</f>
        <v/>
      </c>
      <c r="H12174" s="41" t="str">
        <f aca="false">IF(A12174="","",INDEX(P_Zone,F12174))</f>
        <v/>
      </c>
      <c r="I12174" s="41" t="str">
        <f aca="false">IF(A12174="","",IF(D12174="Delivered",IF(B12174&lt;=INDEX(P_Due,F12174),1,0),0))</f>
        <v/>
      </c>
    </row>
    <row r="12175" customFormat="false" ht="15" hidden="false" customHeight="false" outlineLevel="0" collapsed="false">
      <c r="A12175" s="37"/>
      <c r="B12175" s="38"/>
      <c r="C12175" s="39"/>
      <c r="D12175" s="39"/>
      <c r="E12175" s="39"/>
      <c r="F12175" s="41" t="str">
        <f aca="false">IF(A12175="","",MATCH(A12175,P_ID,1))</f>
        <v/>
      </c>
      <c r="G12175" s="41" t="str">
        <f aca="false">IF(A12175="","",INDEX(P_Svc,F12175))</f>
        <v/>
      </c>
      <c r="H12175" s="41" t="str">
        <f aca="false">IF(A12175="","",INDEX(P_Zone,F12175))</f>
        <v/>
      </c>
      <c r="I12175" s="41" t="str">
        <f aca="false">IF(A12175="","",IF(D12175="Delivered",IF(B12175&lt;=INDEX(P_Due,F12175),1,0),0))</f>
        <v/>
      </c>
    </row>
    <row r="12176" customFormat="false" ht="15" hidden="false" customHeight="false" outlineLevel="0" collapsed="false">
      <c r="A12176" s="37"/>
      <c r="B12176" s="38"/>
      <c r="C12176" s="39"/>
      <c r="D12176" s="39"/>
      <c r="E12176" s="39"/>
      <c r="F12176" s="41" t="str">
        <f aca="false">IF(A12176="","",MATCH(A12176,P_ID,1))</f>
        <v/>
      </c>
      <c r="G12176" s="41" t="str">
        <f aca="false">IF(A12176="","",INDEX(P_Svc,F12176))</f>
        <v/>
      </c>
      <c r="H12176" s="41" t="str">
        <f aca="false">IF(A12176="","",INDEX(P_Zone,F12176))</f>
        <v/>
      </c>
      <c r="I12176" s="41" t="str">
        <f aca="false">IF(A12176="","",IF(D12176="Delivered",IF(B12176&lt;=INDEX(P_Due,F12176),1,0),0))</f>
        <v/>
      </c>
    </row>
    <row r="12177" customFormat="false" ht="15" hidden="false" customHeight="false" outlineLevel="0" collapsed="false">
      <c r="A12177" s="37"/>
      <c r="B12177" s="38"/>
      <c r="C12177" s="39"/>
      <c r="D12177" s="39"/>
      <c r="E12177" s="39"/>
      <c r="F12177" s="41" t="str">
        <f aca="false">IF(A12177="","",MATCH(A12177,P_ID,1))</f>
        <v/>
      </c>
      <c r="G12177" s="41" t="str">
        <f aca="false">IF(A12177="","",INDEX(P_Svc,F12177))</f>
        <v/>
      </c>
      <c r="H12177" s="41" t="str">
        <f aca="false">IF(A12177="","",INDEX(P_Zone,F12177))</f>
        <v/>
      </c>
      <c r="I12177" s="41" t="str">
        <f aca="false">IF(A12177="","",IF(D12177="Delivered",IF(B12177&lt;=INDEX(P_Due,F12177),1,0),0))</f>
        <v/>
      </c>
    </row>
    <row r="12178" customFormat="false" ht="15" hidden="false" customHeight="false" outlineLevel="0" collapsed="false">
      <c r="A12178" s="37"/>
      <c r="B12178" s="38"/>
      <c r="C12178" s="39"/>
      <c r="D12178" s="39"/>
      <c r="E12178" s="39"/>
      <c r="F12178" s="41" t="str">
        <f aca="false">IF(A12178="","",MATCH(A12178,P_ID,1))</f>
        <v/>
      </c>
      <c r="G12178" s="41" t="str">
        <f aca="false">IF(A12178="","",INDEX(P_Svc,F12178))</f>
        <v/>
      </c>
      <c r="H12178" s="41" t="str">
        <f aca="false">IF(A12178="","",INDEX(P_Zone,F12178))</f>
        <v/>
      </c>
      <c r="I12178" s="41" t="str">
        <f aca="false">IF(A12178="","",IF(D12178="Delivered",IF(B12178&lt;=INDEX(P_Due,F12178),1,0),0))</f>
        <v/>
      </c>
    </row>
    <row r="12179" customFormat="false" ht="15" hidden="false" customHeight="false" outlineLevel="0" collapsed="false">
      <c r="A12179" s="37"/>
      <c r="B12179" s="38"/>
      <c r="C12179" s="39"/>
      <c r="D12179" s="39"/>
      <c r="E12179" s="39"/>
      <c r="F12179" s="41" t="str">
        <f aca="false">IF(A12179="","",MATCH(A12179,P_ID,1))</f>
        <v/>
      </c>
      <c r="G12179" s="41" t="str">
        <f aca="false">IF(A12179="","",INDEX(P_Svc,F12179))</f>
        <v/>
      </c>
      <c r="H12179" s="41" t="str">
        <f aca="false">IF(A12179="","",INDEX(P_Zone,F12179))</f>
        <v/>
      </c>
      <c r="I12179" s="41" t="str">
        <f aca="false">IF(A12179="","",IF(D12179="Delivered",IF(B12179&lt;=INDEX(P_Due,F12179),1,0),0))</f>
        <v/>
      </c>
    </row>
    <row r="12180" customFormat="false" ht="15" hidden="false" customHeight="false" outlineLevel="0" collapsed="false">
      <c r="A12180" s="37"/>
      <c r="B12180" s="38"/>
      <c r="C12180" s="39"/>
      <c r="D12180" s="39"/>
      <c r="E12180" s="39"/>
      <c r="F12180" s="41" t="str">
        <f aca="false">IF(A12180="","",MATCH(A12180,P_ID,1))</f>
        <v/>
      </c>
      <c r="G12180" s="41" t="str">
        <f aca="false">IF(A12180="","",INDEX(P_Svc,F12180))</f>
        <v/>
      </c>
      <c r="H12180" s="41" t="str">
        <f aca="false">IF(A12180="","",INDEX(P_Zone,F12180))</f>
        <v/>
      </c>
      <c r="I12180" s="41" t="str">
        <f aca="false">IF(A12180="","",IF(D12180="Delivered",IF(B12180&lt;=INDEX(P_Due,F12180),1,0),0))</f>
        <v/>
      </c>
    </row>
    <row r="12181" customFormat="false" ht="15" hidden="false" customHeight="false" outlineLevel="0" collapsed="false">
      <c r="A12181" s="37"/>
      <c r="B12181" s="38"/>
      <c r="C12181" s="39"/>
      <c r="D12181" s="39"/>
      <c r="E12181" s="39"/>
      <c r="F12181" s="41" t="str">
        <f aca="false">IF(A12181="","",MATCH(A12181,P_ID,1))</f>
        <v/>
      </c>
      <c r="G12181" s="41" t="str">
        <f aca="false">IF(A12181="","",INDEX(P_Svc,F12181))</f>
        <v/>
      </c>
      <c r="H12181" s="41" t="str">
        <f aca="false">IF(A12181="","",INDEX(P_Zone,F12181))</f>
        <v/>
      </c>
      <c r="I12181" s="41" t="str">
        <f aca="false">IF(A12181="","",IF(D12181="Delivered",IF(B12181&lt;=INDEX(P_Due,F12181),1,0),0))</f>
        <v/>
      </c>
    </row>
    <row r="12182" customFormat="false" ht="15" hidden="false" customHeight="false" outlineLevel="0" collapsed="false">
      <c r="A12182" s="37"/>
      <c r="B12182" s="38"/>
      <c r="C12182" s="39"/>
      <c r="D12182" s="39"/>
      <c r="E12182" s="39"/>
      <c r="F12182" s="41" t="str">
        <f aca="false">IF(A12182="","",MATCH(A12182,P_ID,1))</f>
        <v/>
      </c>
      <c r="G12182" s="41" t="str">
        <f aca="false">IF(A12182="","",INDEX(P_Svc,F12182))</f>
        <v/>
      </c>
      <c r="H12182" s="41" t="str">
        <f aca="false">IF(A12182="","",INDEX(P_Zone,F12182))</f>
        <v/>
      </c>
      <c r="I12182" s="41" t="str">
        <f aca="false">IF(A12182="","",IF(D12182="Delivered",IF(B12182&lt;=INDEX(P_Due,F12182),1,0),0))</f>
        <v/>
      </c>
    </row>
    <row r="12183" customFormat="false" ht="15" hidden="false" customHeight="false" outlineLevel="0" collapsed="false">
      <c r="A12183" s="37"/>
      <c r="B12183" s="38"/>
      <c r="C12183" s="39"/>
      <c r="D12183" s="39"/>
      <c r="E12183" s="39"/>
      <c r="F12183" s="41" t="str">
        <f aca="false">IF(A12183="","",MATCH(A12183,P_ID,1))</f>
        <v/>
      </c>
      <c r="G12183" s="41" t="str">
        <f aca="false">IF(A12183="","",INDEX(P_Svc,F12183))</f>
        <v/>
      </c>
      <c r="H12183" s="41" t="str">
        <f aca="false">IF(A12183="","",INDEX(P_Zone,F12183))</f>
        <v/>
      </c>
      <c r="I12183" s="41" t="str">
        <f aca="false">IF(A12183="","",IF(D12183="Delivered",IF(B12183&lt;=INDEX(P_Due,F12183),1,0),0))</f>
        <v/>
      </c>
    </row>
    <row r="12184" customFormat="false" ht="15" hidden="false" customHeight="false" outlineLevel="0" collapsed="false">
      <c r="A12184" s="37"/>
      <c r="B12184" s="38"/>
      <c r="C12184" s="39"/>
      <c r="D12184" s="39"/>
      <c r="E12184" s="39"/>
      <c r="F12184" s="41" t="str">
        <f aca="false">IF(A12184="","",MATCH(A12184,P_ID,1))</f>
        <v/>
      </c>
      <c r="G12184" s="41" t="str">
        <f aca="false">IF(A12184="","",INDEX(P_Svc,F12184))</f>
        <v/>
      </c>
      <c r="H12184" s="41" t="str">
        <f aca="false">IF(A12184="","",INDEX(P_Zone,F12184))</f>
        <v/>
      </c>
      <c r="I12184" s="41" t="str">
        <f aca="false">IF(A12184="","",IF(D12184="Delivered",IF(B12184&lt;=INDEX(P_Due,F12184),1,0),0))</f>
        <v/>
      </c>
    </row>
    <row r="12185" customFormat="false" ht="15" hidden="false" customHeight="false" outlineLevel="0" collapsed="false">
      <c r="A12185" s="37"/>
      <c r="B12185" s="38"/>
      <c r="C12185" s="39"/>
      <c r="D12185" s="39"/>
      <c r="E12185" s="39"/>
      <c r="F12185" s="41" t="str">
        <f aca="false">IF(A12185="","",MATCH(A12185,P_ID,1))</f>
        <v/>
      </c>
      <c r="G12185" s="41" t="str">
        <f aca="false">IF(A12185="","",INDEX(P_Svc,F12185))</f>
        <v/>
      </c>
      <c r="H12185" s="41" t="str">
        <f aca="false">IF(A12185="","",INDEX(P_Zone,F12185))</f>
        <v/>
      </c>
      <c r="I12185" s="41" t="str">
        <f aca="false">IF(A12185="","",IF(D12185="Delivered",IF(B12185&lt;=INDEX(P_Due,F12185),1,0),0))</f>
        <v/>
      </c>
    </row>
    <row r="12186" customFormat="false" ht="15" hidden="false" customHeight="false" outlineLevel="0" collapsed="false">
      <c r="A12186" s="37"/>
      <c r="B12186" s="38"/>
      <c r="C12186" s="39"/>
      <c r="D12186" s="39"/>
      <c r="E12186" s="39"/>
      <c r="F12186" s="41" t="str">
        <f aca="false">IF(A12186="","",MATCH(A12186,P_ID,1))</f>
        <v/>
      </c>
      <c r="G12186" s="41" t="str">
        <f aca="false">IF(A12186="","",INDEX(P_Svc,F12186))</f>
        <v/>
      </c>
      <c r="H12186" s="41" t="str">
        <f aca="false">IF(A12186="","",INDEX(P_Zone,F12186))</f>
        <v/>
      </c>
      <c r="I12186" s="41" t="str">
        <f aca="false">IF(A12186="","",IF(D12186="Delivered",IF(B12186&lt;=INDEX(P_Due,F12186),1,0),0))</f>
        <v/>
      </c>
    </row>
    <row r="12187" customFormat="false" ht="15" hidden="false" customHeight="false" outlineLevel="0" collapsed="false">
      <c r="A12187" s="37"/>
      <c r="B12187" s="38"/>
      <c r="C12187" s="39"/>
      <c r="D12187" s="39"/>
      <c r="E12187" s="39"/>
      <c r="F12187" s="41" t="str">
        <f aca="false">IF(A12187="","",MATCH(A12187,P_ID,1))</f>
        <v/>
      </c>
      <c r="G12187" s="41" t="str">
        <f aca="false">IF(A12187="","",INDEX(P_Svc,F12187))</f>
        <v/>
      </c>
      <c r="H12187" s="41" t="str">
        <f aca="false">IF(A12187="","",INDEX(P_Zone,F12187))</f>
        <v/>
      </c>
      <c r="I12187" s="41" t="str">
        <f aca="false">IF(A12187="","",IF(D12187="Delivered",IF(B12187&lt;=INDEX(P_Due,F12187),1,0),0))</f>
        <v/>
      </c>
    </row>
    <row r="12188" customFormat="false" ht="15" hidden="false" customHeight="false" outlineLevel="0" collapsed="false">
      <c r="A12188" s="37"/>
      <c r="B12188" s="38"/>
      <c r="C12188" s="39"/>
      <c r="D12188" s="39"/>
      <c r="E12188" s="39"/>
      <c r="F12188" s="41" t="str">
        <f aca="false">IF(A12188="","",MATCH(A12188,P_ID,1))</f>
        <v/>
      </c>
      <c r="G12188" s="41" t="str">
        <f aca="false">IF(A12188="","",INDEX(P_Svc,F12188))</f>
        <v/>
      </c>
      <c r="H12188" s="41" t="str">
        <f aca="false">IF(A12188="","",INDEX(P_Zone,F12188))</f>
        <v/>
      </c>
      <c r="I12188" s="41" t="str">
        <f aca="false">IF(A12188="","",IF(D12188="Delivered",IF(B12188&lt;=INDEX(P_Due,F12188),1,0),0))</f>
        <v/>
      </c>
    </row>
    <row r="12189" customFormat="false" ht="15" hidden="false" customHeight="false" outlineLevel="0" collapsed="false">
      <c r="A12189" s="37"/>
      <c r="B12189" s="38"/>
      <c r="C12189" s="39"/>
      <c r="D12189" s="39"/>
      <c r="E12189" s="39"/>
      <c r="F12189" s="41" t="str">
        <f aca="false">IF(A12189="","",MATCH(A12189,P_ID,1))</f>
        <v/>
      </c>
      <c r="G12189" s="41" t="str">
        <f aca="false">IF(A12189="","",INDEX(P_Svc,F12189))</f>
        <v/>
      </c>
      <c r="H12189" s="41" t="str">
        <f aca="false">IF(A12189="","",INDEX(P_Zone,F12189))</f>
        <v/>
      </c>
      <c r="I12189" s="41" t="str">
        <f aca="false">IF(A12189="","",IF(D12189="Delivered",IF(B12189&lt;=INDEX(P_Due,F12189),1,0),0))</f>
        <v/>
      </c>
    </row>
    <row r="12190" customFormat="false" ht="15" hidden="false" customHeight="false" outlineLevel="0" collapsed="false">
      <c r="A12190" s="37"/>
      <c r="B12190" s="38"/>
      <c r="C12190" s="39"/>
      <c r="D12190" s="39"/>
      <c r="E12190" s="39"/>
      <c r="F12190" s="41" t="str">
        <f aca="false">IF(A12190="","",MATCH(A12190,P_ID,1))</f>
        <v/>
      </c>
      <c r="G12190" s="41" t="str">
        <f aca="false">IF(A12190="","",INDEX(P_Svc,F12190))</f>
        <v/>
      </c>
      <c r="H12190" s="41" t="str">
        <f aca="false">IF(A12190="","",INDEX(P_Zone,F12190))</f>
        <v/>
      </c>
      <c r="I12190" s="41" t="str">
        <f aca="false">IF(A12190="","",IF(D12190="Delivered",IF(B12190&lt;=INDEX(P_Due,F12190),1,0),0))</f>
        <v/>
      </c>
    </row>
    <row r="12191" customFormat="false" ht="15" hidden="false" customHeight="false" outlineLevel="0" collapsed="false">
      <c r="A12191" s="37"/>
      <c r="B12191" s="38"/>
      <c r="C12191" s="39"/>
      <c r="D12191" s="39"/>
      <c r="E12191" s="39"/>
      <c r="F12191" s="41" t="str">
        <f aca="false">IF(A12191="","",MATCH(A12191,P_ID,1))</f>
        <v/>
      </c>
      <c r="G12191" s="41" t="str">
        <f aca="false">IF(A12191="","",INDEX(P_Svc,F12191))</f>
        <v/>
      </c>
      <c r="H12191" s="41" t="str">
        <f aca="false">IF(A12191="","",INDEX(P_Zone,F12191))</f>
        <v/>
      </c>
      <c r="I12191" s="41" t="str">
        <f aca="false">IF(A12191="","",IF(D12191="Delivered",IF(B12191&lt;=INDEX(P_Due,F12191),1,0),0))</f>
        <v/>
      </c>
    </row>
    <row r="12192" customFormat="false" ht="15" hidden="false" customHeight="false" outlineLevel="0" collapsed="false">
      <c r="A12192" s="37"/>
      <c r="B12192" s="38"/>
      <c r="C12192" s="39"/>
      <c r="D12192" s="39"/>
      <c r="E12192" s="39"/>
      <c r="F12192" s="41" t="str">
        <f aca="false">IF(A12192="","",MATCH(A12192,P_ID,1))</f>
        <v/>
      </c>
      <c r="G12192" s="41" t="str">
        <f aca="false">IF(A12192="","",INDEX(P_Svc,F12192))</f>
        <v/>
      </c>
      <c r="H12192" s="41" t="str">
        <f aca="false">IF(A12192="","",INDEX(P_Zone,F12192))</f>
        <v/>
      </c>
      <c r="I12192" s="41" t="str">
        <f aca="false">IF(A12192="","",IF(D12192="Delivered",IF(B12192&lt;=INDEX(P_Due,F12192),1,0),0))</f>
        <v/>
      </c>
    </row>
    <row r="12193" customFormat="false" ht="15" hidden="false" customHeight="false" outlineLevel="0" collapsed="false">
      <c r="A12193" s="37"/>
      <c r="B12193" s="38"/>
      <c r="C12193" s="39"/>
      <c r="D12193" s="39"/>
      <c r="E12193" s="39"/>
      <c r="F12193" s="41" t="str">
        <f aca="false">IF(A12193="","",MATCH(A12193,P_ID,1))</f>
        <v/>
      </c>
      <c r="G12193" s="41" t="str">
        <f aca="false">IF(A12193="","",INDEX(P_Svc,F12193))</f>
        <v/>
      </c>
      <c r="H12193" s="41" t="str">
        <f aca="false">IF(A12193="","",INDEX(P_Zone,F12193))</f>
        <v/>
      </c>
      <c r="I12193" s="41" t="str">
        <f aca="false">IF(A12193="","",IF(D12193="Delivered",IF(B12193&lt;=INDEX(P_Due,F12193),1,0),0))</f>
        <v/>
      </c>
    </row>
    <row r="12194" customFormat="false" ht="15" hidden="false" customHeight="false" outlineLevel="0" collapsed="false">
      <c r="A12194" s="37"/>
      <c r="B12194" s="38"/>
      <c r="C12194" s="39"/>
      <c r="D12194" s="39"/>
      <c r="E12194" s="39"/>
      <c r="F12194" s="41" t="str">
        <f aca="false">IF(A12194="","",MATCH(A12194,P_ID,1))</f>
        <v/>
      </c>
      <c r="G12194" s="41" t="str">
        <f aca="false">IF(A12194="","",INDEX(P_Svc,F12194))</f>
        <v/>
      </c>
      <c r="H12194" s="41" t="str">
        <f aca="false">IF(A12194="","",INDEX(P_Zone,F12194))</f>
        <v/>
      </c>
      <c r="I12194" s="41" t="str">
        <f aca="false">IF(A12194="","",IF(D12194="Delivered",IF(B12194&lt;=INDEX(P_Due,F12194),1,0),0))</f>
        <v/>
      </c>
    </row>
    <row r="12195" customFormat="false" ht="15" hidden="false" customHeight="false" outlineLevel="0" collapsed="false">
      <c r="A12195" s="37"/>
      <c r="B12195" s="38"/>
      <c r="C12195" s="39"/>
      <c r="D12195" s="39"/>
      <c r="E12195" s="39"/>
      <c r="F12195" s="41" t="str">
        <f aca="false">IF(A12195="","",MATCH(A12195,P_ID,1))</f>
        <v/>
      </c>
      <c r="G12195" s="41" t="str">
        <f aca="false">IF(A12195="","",INDEX(P_Svc,F12195))</f>
        <v/>
      </c>
      <c r="H12195" s="41" t="str">
        <f aca="false">IF(A12195="","",INDEX(P_Zone,F12195))</f>
        <v/>
      </c>
      <c r="I12195" s="41" t="str">
        <f aca="false">IF(A12195="","",IF(D12195="Delivered",IF(B12195&lt;=INDEX(P_Due,F12195),1,0),0))</f>
        <v/>
      </c>
    </row>
    <row r="12196" customFormat="false" ht="15" hidden="false" customHeight="false" outlineLevel="0" collapsed="false">
      <c r="A12196" s="37"/>
      <c r="B12196" s="38"/>
      <c r="C12196" s="39"/>
      <c r="D12196" s="39"/>
      <c r="E12196" s="39"/>
      <c r="F12196" s="41" t="str">
        <f aca="false">IF(A12196="","",MATCH(A12196,P_ID,1))</f>
        <v/>
      </c>
      <c r="G12196" s="41" t="str">
        <f aca="false">IF(A12196="","",INDEX(P_Svc,F12196))</f>
        <v/>
      </c>
      <c r="H12196" s="41" t="str">
        <f aca="false">IF(A12196="","",INDEX(P_Zone,F12196))</f>
        <v/>
      </c>
      <c r="I12196" s="41" t="str">
        <f aca="false">IF(A12196="","",IF(D12196="Delivered",IF(B12196&lt;=INDEX(P_Due,F12196),1,0),0))</f>
        <v/>
      </c>
    </row>
    <row r="12197" customFormat="false" ht="15" hidden="false" customHeight="false" outlineLevel="0" collapsed="false">
      <c r="A12197" s="37"/>
      <c r="B12197" s="38"/>
      <c r="C12197" s="39"/>
      <c r="D12197" s="39"/>
      <c r="E12197" s="39"/>
      <c r="F12197" s="41" t="str">
        <f aca="false">IF(A12197="","",MATCH(A12197,P_ID,1))</f>
        <v/>
      </c>
      <c r="G12197" s="41" t="str">
        <f aca="false">IF(A12197="","",INDEX(P_Svc,F12197))</f>
        <v/>
      </c>
      <c r="H12197" s="41" t="str">
        <f aca="false">IF(A12197="","",INDEX(P_Zone,F12197))</f>
        <v/>
      </c>
      <c r="I12197" s="41" t="str">
        <f aca="false">IF(A12197="","",IF(D12197="Delivered",IF(B12197&lt;=INDEX(P_Due,F12197),1,0),0))</f>
        <v/>
      </c>
    </row>
    <row r="12198" customFormat="false" ht="15" hidden="false" customHeight="false" outlineLevel="0" collapsed="false">
      <c r="A12198" s="37"/>
      <c r="B12198" s="38"/>
      <c r="C12198" s="39"/>
      <c r="D12198" s="39"/>
      <c r="E12198" s="39"/>
      <c r="F12198" s="41" t="str">
        <f aca="false">IF(A12198="","",MATCH(A12198,P_ID,1))</f>
        <v/>
      </c>
      <c r="G12198" s="41" t="str">
        <f aca="false">IF(A12198="","",INDEX(P_Svc,F12198))</f>
        <v/>
      </c>
      <c r="H12198" s="41" t="str">
        <f aca="false">IF(A12198="","",INDEX(P_Zone,F12198))</f>
        <v/>
      </c>
      <c r="I12198" s="41" t="str">
        <f aca="false">IF(A12198="","",IF(D12198="Delivered",IF(B12198&lt;=INDEX(P_Due,F12198),1,0),0))</f>
        <v/>
      </c>
    </row>
    <row r="12199" customFormat="false" ht="15" hidden="false" customHeight="false" outlineLevel="0" collapsed="false">
      <c r="A12199" s="37"/>
      <c r="B12199" s="38"/>
      <c r="C12199" s="39"/>
      <c r="D12199" s="39"/>
      <c r="E12199" s="39"/>
      <c r="F12199" s="41" t="str">
        <f aca="false">IF(A12199="","",MATCH(A12199,P_ID,1))</f>
        <v/>
      </c>
      <c r="G12199" s="41" t="str">
        <f aca="false">IF(A12199="","",INDEX(P_Svc,F12199))</f>
        <v/>
      </c>
      <c r="H12199" s="41" t="str">
        <f aca="false">IF(A12199="","",INDEX(P_Zone,F12199))</f>
        <v/>
      </c>
      <c r="I12199" s="41" t="str">
        <f aca="false">IF(A12199="","",IF(D12199="Delivered",IF(B12199&lt;=INDEX(P_Due,F12199),1,0),0))</f>
        <v/>
      </c>
    </row>
    <row r="12200" customFormat="false" ht="15" hidden="false" customHeight="false" outlineLevel="0" collapsed="false">
      <c r="A12200" s="37"/>
      <c r="B12200" s="38"/>
      <c r="C12200" s="39"/>
      <c r="D12200" s="39"/>
      <c r="E12200" s="39"/>
      <c r="F12200" s="41" t="str">
        <f aca="false">IF(A12200="","",MATCH(A12200,P_ID,1))</f>
        <v/>
      </c>
      <c r="G12200" s="41" t="str">
        <f aca="false">IF(A12200="","",INDEX(P_Svc,F12200))</f>
        <v/>
      </c>
      <c r="H12200" s="41" t="str">
        <f aca="false">IF(A12200="","",INDEX(P_Zone,F12200))</f>
        <v/>
      </c>
      <c r="I12200" s="41" t="str">
        <f aca="false">IF(A12200="","",IF(D12200="Delivered",IF(B12200&lt;=INDEX(P_Due,F12200),1,0),0))</f>
        <v/>
      </c>
    </row>
    <row r="12201" customFormat="false" ht="15" hidden="false" customHeight="false" outlineLevel="0" collapsed="false">
      <c r="A12201" s="37"/>
      <c r="B12201" s="38"/>
      <c r="C12201" s="39"/>
      <c r="D12201" s="39"/>
      <c r="E12201" s="39"/>
      <c r="F12201" s="41" t="str">
        <f aca="false">IF(A12201="","",MATCH(A12201,P_ID,1))</f>
        <v/>
      </c>
      <c r="G12201" s="41" t="str">
        <f aca="false">IF(A12201="","",INDEX(P_Svc,F12201))</f>
        <v/>
      </c>
      <c r="H12201" s="41" t="str">
        <f aca="false">IF(A12201="","",INDEX(P_Zone,F12201))</f>
        <v/>
      </c>
      <c r="I12201" s="41" t="str">
        <f aca="false">IF(A12201="","",IF(D12201="Delivered",IF(B12201&lt;=INDEX(P_Due,F12201),1,0),0))</f>
        <v/>
      </c>
    </row>
    <row r="12202" customFormat="false" ht="15" hidden="false" customHeight="false" outlineLevel="0" collapsed="false">
      <c r="A12202" s="37"/>
      <c r="B12202" s="38"/>
      <c r="C12202" s="39"/>
      <c r="D12202" s="39"/>
      <c r="E12202" s="39"/>
      <c r="F12202" s="41" t="str">
        <f aca="false">IF(A12202="","",MATCH(A12202,P_ID,1))</f>
        <v/>
      </c>
      <c r="G12202" s="41" t="str">
        <f aca="false">IF(A12202="","",INDEX(P_Svc,F12202))</f>
        <v/>
      </c>
      <c r="H12202" s="41" t="str">
        <f aca="false">IF(A12202="","",INDEX(P_Zone,F12202))</f>
        <v/>
      </c>
      <c r="I12202" s="41" t="str">
        <f aca="false">IF(A12202="","",IF(D12202="Delivered",IF(B12202&lt;=INDEX(P_Due,F12202),1,0),0))</f>
        <v/>
      </c>
    </row>
    <row r="12203" customFormat="false" ht="15" hidden="false" customHeight="false" outlineLevel="0" collapsed="false">
      <c r="A12203" s="37"/>
      <c r="B12203" s="38"/>
      <c r="C12203" s="39"/>
      <c r="D12203" s="39"/>
      <c r="E12203" s="39"/>
      <c r="F12203" s="41" t="str">
        <f aca="false">IF(A12203="","",MATCH(A12203,P_ID,1))</f>
        <v/>
      </c>
      <c r="G12203" s="41" t="str">
        <f aca="false">IF(A12203="","",INDEX(P_Svc,F12203))</f>
        <v/>
      </c>
      <c r="H12203" s="41" t="str">
        <f aca="false">IF(A12203="","",INDEX(P_Zone,F12203))</f>
        <v/>
      </c>
      <c r="I12203" s="41" t="str">
        <f aca="false">IF(A12203="","",IF(D12203="Delivered",IF(B12203&lt;=INDEX(P_Due,F12203),1,0),0))</f>
        <v/>
      </c>
    </row>
    <row r="12204" customFormat="false" ht="15" hidden="false" customHeight="false" outlineLevel="0" collapsed="false">
      <c r="A12204" s="37"/>
      <c r="B12204" s="38"/>
      <c r="C12204" s="39"/>
      <c r="D12204" s="39"/>
      <c r="E12204" s="39"/>
      <c r="F12204" s="41" t="str">
        <f aca="false">IF(A12204="","",MATCH(A12204,P_ID,1))</f>
        <v/>
      </c>
      <c r="G12204" s="41" t="str">
        <f aca="false">IF(A12204="","",INDEX(P_Svc,F12204))</f>
        <v/>
      </c>
      <c r="H12204" s="41" t="str">
        <f aca="false">IF(A12204="","",INDEX(P_Zone,F12204))</f>
        <v/>
      </c>
      <c r="I12204" s="41" t="str">
        <f aca="false">IF(A12204="","",IF(D12204="Delivered",IF(B12204&lt;=INDEX(P_Due,F12204),1,0),0))</f>
        <v/>
      </c>
    </row>
    <row r="12205" customFormat="false" ht="15" hidden="false" customHeight="false" outlineLevel="0" collapsed="false">
      <c r="A12205" s="37"/>
      <c r="B12205" s="38"/>
      <c r="C12205" s="39"/>
      <c r="D12205" s="39"/>
      <c r="E12205" s="39"/>
      <c r="F12205" s="41" t="str">
        <f aca="false">IF(A12205="","",MATCH(A12205,P_ID,1))</f>
        <v/>
      </c>
      <c r="G12205" s="41" t="str">
        <f aca="false">IF(A12205="","",INDEX(P_Svc,F12205))</f>
        <v/>
      </c>
      <c r="H12205" s="41" t="str">
        <f aca="false">IF(A12205="","",INDEX(P_Zone,F12205))</f>
        <v/>
      </c>
      <c r="I12205" s="41" t="str">
        <f aca="false">IF(A12205="","",IF(D12205="Delivered",IF(B12205&lt;=INDEX(P_Due,F12205),1,0),0))</f>
        <v/>
      </c>
    </row>
    <row r="12206" customFormat="false" ht="15" hidden="false" customHeight="false" outlineLevel="0" collapsed="false">
      <c r="A12206" s="37"/>
      <c r="B12206" s="38"/>
      <c r="C12206" s="39"/>
      <c r="D12206" s="39"/>
      <c r="E12206" s="39"/>
      <c r="F12206" s="41" t="str">
        <f aca="false">IF(A12206="","",MATCH(A12206,P_ID,1))</f>
        <v/>
      </c>
      <c r="G12206" s="41" t="str">
        <f aca="false">IF(A12206="","",INDEX(P_Svc,F12206))</f>
        <v/>
      </c>
      <c r="H12206" s="41" t="str">
        <f aca="false">IF(A12206="","",INDEX(P_Zone,F12206))</f>
        <v/>
      </c>
      <c r="I12206" s="41" t="str">
        <f aca="false">IF(A12206="","",IF(D12206="Delivered",IF(B12206&lt;=INDEX(P_Due,F12206),1,0),0))</f>
        <v/>
      </c>
    </row>
    <row r="12207" customFormat="false" ht="15" hidden="false" customHeight="false" outlineLevel="0" collapsed="false">
      <c r="A12207" s="37"/>
      <c r="B12207" s="38"/>
      <c r="C12207" s="39"/>
      <c r="D12207" s="39"/>
      <c r="E12207" s="39"/>
      <c r="F12207" s="41" t="str">
        <f aca="false">IF(A12207="","",MATCH(A12207,P_ID,1))</f>
        <v/>
      </c>
      <c r="G12207" s="41" t="str">
        <f aca="false">IF(A12207="","",INDEX(P_Svc,F12207))</f>
        <v/>
      </c>
      <c r="H12207" s="41" t="str">
        <f aca="false">IF(A12207="","",INDEX(P_Zone,F12207))</f>
        <v/>
      </c>
      <c r="I12207" s="41" t="str">
        <f aca="false">IF(A12207="","",IF(D12207="Delivered",IF(B12207&lt;=INDEX(P_Due,F12207),1,0),0))</f>
        <v/>
      </c>
    </row>
    <row r="12208" customFormat="false" ht="15" hidden="false" customHeight="false" outlineLevel="0" collapsed="false">
      <c r="A12208" s="37"/>
      <c r="B12208" s="38"/>
      <c r="C12208" s="39"/>
      <c r="D12208" s="39"/>
      <c r="E12208" s="39"/>
      <c r="F12208" s="41" t="str">
        <f aca="false">IF(A12208="","",MATCH(A12208,P_ID,1))</f>
        <v/>
      </c>
      <c r="G12208" s="41" t="str">
        <f aca="false">IF(A12208="","",INDEX(P_Svc,F12208))</f>
        <v/>
      </c>
      <c r="H12208" s="41" t="str">
        <f aca="false">IF(A12208="","",INDEX(P_Zone,F12208))</f>
        <v/>
      </c>
      <c r="I12208" s="41" t="str">
        <f aca="false">IF(A12208="","",IF(D12208="Delivered",IF(B12208&lt;=INDEX(P_Due,F12208),1,0),0))</f>
        <v/>
      </c>
    </row>
    <row r="12209" customFormat="false" ht="15" hidden="false" customHeight="false" outlineLevel="0" collapsed="false">
      <c r="A12209" s="37"/>
      <c r="B12209" s="38"/>
      <c r="C12209" s="39"/>
      <c r="D12209" s="39"/>
      <c r="E12209" s="39"/>
      <c r="F12209" s="41" t="str">
        <f aca="false">IF(A12209="","",MATCH(A12209,P_ID,1))</f>
        <v/>
      </c>
      <c r="G12209" s="41" t="str">
        <f aca="false">IF(A12209="","",INDEX(P_Svc,F12209))</f>
        <v/>
      </c>
      <c r="H12209" s="41" t="str">
        <f aca="false">IF(A12209="","",INDEX(P_Zone,F12209))</f>
        <v/>
      </c>
      <c r="I12209" s="41" t="str">
        <f aca="false">IF(A12209="","",IF(D12209="Delivered",IF(B12209&lt;=INDEX(P_Due,F12209),1,0),0))</f>
        <v/>
      </c>
    </row>
    <row r="12210" customFormat="false" ht="15" hidden="false" customHeight="false" outlineLevel="0" collapsed="false">
      <c r="A12210" s="37"/>
      <c r="B12210" s="38"/>
      <c r="C12210" s="39"/>
      <c r="D12210" s="39"/>
      <c r="E12210" s="39"/>
      <c r="F12210" s="41" t="str">
        <f aca="false">IF(A12210="","",MATCH(A12210,P_ID,1))</f>
        <v/>
      </c>
      <c r="G12210" s="41" t="str">
        <f aca="false">IF(A12210="","",INDEX(P_Svc,F12210))</f>
        <v/>
      </c>
      <c r="H12210" s="41" t="str">
        <f aca="false">IF(A12210="","",INDEX(P_Zone,F12210))</f>
        <v/>
      </c>
      <c r="I12210" s="41" t="str">
        <f aca="false">IF(A12210="","",IF(D12210="Delivered",IF(B12210&lt;=INDEX(P_Due,F12210),1,0),0))</f>
        <v/>
      </c>
    </row>
    <row r="12211" customFormat="false" ht="15" hidden="false" customHeight="false" outlineLevel="0" collapsed="false">
      <c r="A12211" s="37"/>
      <c r="B12211" s="38"/>
      <c r="C12211" s="39"/>
      <c r="D12211" s="39"/>
      <c r="E12211" s="39"/>
      <c r="F12211" s="41" t="str">
        <f aca="false">IF(A12211="","",MATCH(A12211,P_ID,1))</f>
        <v/>
      </c>
      <c r="G12211" s="41" t="str">
        <f aca="false">IF(A12211="","",INDEX(P_Svc,F12211))</f>
        <v/>
      </c>
      <c r="H12211" s="41" t="str">
        <f aca="false">IF(A12211="","",INDEX(P_Zone,F12211))</f>
        <v/>
      </c>
      <c r="I12211" s="41" t="str">
        <f aca="false">IF(A12211="","",IF(D12211="Delivered",IF(B12211&lt;=INDEX(P_Due,F12211),1,0),0))</f>
        <v/>
      </c>
    </row>
    <row r="12212" customFormat="false" ht="15" hidden="false" customHeight="false" outlineLevel="0" collapsed="false">
      <c r="A12212" s="37"/>
      <c r="B12212" s="38"/>
      <c r="C12212" s="39"/>
      <c r="D12212" s="39"/>
      <c r="E12212" s="39"/>
      <c r="F12212" s="41" t="str">
        <f aca="false">IF(A12212="","",MATCH(A12212,P_ID,1))</f>
        <v/>
      </c>
      <c r="G12212" s="41" t="str">
        <f aca="false">IF(A12212="","",INDEX(P_Svc,F12212))</f>
        <v/>
      </c>
      <c r="H12212" s="41" t="str">
        <f aca="false">IF(A12212="","",INDEX(P_Zone,F12212))</f>
        <v/>
      </c>
      <c r="I12212" s="41" t="str">
        <f aca="false">IF(A12212="","",IF(D12212="Delivered",IF(B12212&lt;=INDEX(P_Due,F12212),1,0),0))</f>
        <v/>
      </c>
    </row>
    <row r="12213" customFormat="false" ht="15" hidden="false" customHeight="false" outlineLevel="0" collapsed="false">
      <c r="A12213" s="37"/>
      <c r="B12213" s="38"/>
      <c r="C12213" s="39"/>
      <c r="D12213" s="39"/>
      <c r="E12213" s="39"/>
      <c r="F12213" s="41" t="str">
        <f aca="false">IF(A12213="","",MATCH(A12213,P_ID,1))</f>
        <v/>
      </c>
      <c r="G12213" s="41" t="str">
        <f aca="false">IF(A12213="","",INDEX(P_Svc,F12213))</f>
        <v/>
      </c>
      <c r="H12213" s="41" t="str">
        <f aca="false">IF(A12213="","",INDEX(P_Zone,F12213))</f>
        <v/>
      </c>
      <c r="I12213" s="41" t="str">
        <f aca="false">IF(A12213="","",IF(D12213="Delivered",IF(B12213&lt;=INDEX(P_Due,F12213),1,0),0))</f>
        <v/>
      </c>
    </row>
    <row r="12214" customFormat="false" ht="15" hidden="false" customHeight="false" outlineLevel="0" collapsed="false">
      <c r="A12214" s="37"/>
      <c r="B12214" s="38"/>
      <c r="C12214" s="39"/>
      <c r="D12214" s="39"/>
      <c r="E12214" s="39"/>
      <c r="F12214" s="41" t="str">
        <f aca="false">IF(A12214="","",MATCH(A12214,P_ID,1))</f>
        <v/>
      </c>
      <c r="G12214" s="41" t="str">
        <f aca="false">IF(A12214="","",INDEX(P_Svc,F12214))</f>
        <v/>
      </c>
      <c r="H12214" s="41" t="str">
        <f aca="false">IF(A12214="","",INDEX(P_Zone,F12214))</f>
        <v/>
      </c>
      <c r="I12214" s="41" t="str">
        <f aca="false">IF(A12214="","",IF(D12214="Delivered",IF(B12214&lt;=INDEX(P_Due,F12214),1,0),0))</f>
        <v/>
      </c>
    </row>
    <row r="12215" customFormat="false" ht="15" hidden="false" customHeight="false" outlineLevel="0" collapsed="false">
      <c r="A12215" s="37"/>
      <c r="B12215" s="38"/>
      <c r="C12215" s="39"/>
      <c r="D12215" s="39"/>
      <c r="E12215" s="39"/>
      <c r="F12215" s="41" t="str">
        <f aca="false">IF(A12215="","",MATCH(A12215,P_ID,1))</f>
        <v/>
      </c>
      <c r="G12215" s="41" t="str">
        <f aca="false">IF(A12215="","",INDEX(P_Svc,F12215))</f>
        <v/>
      </c>
      <c r="H12215" s="41" t="str">
        <f aca="false">IF(A12215="","",INDEX(P_Zone,F12215))</f>
        <v/>
      </c>
      <c r="I12215" s="41" t="str">
        <f aca="false">IF(A12215="","",IF(D12215="Delivered",IF(B12215&lt;=INDEX(P_Due,F12215),1,0),0))</f>
        <v/>
      </c>
    </row>
    <row r="12216" customFormat="false" ht="15" hidden="false" customHeight="false" outlineLevel="0" collapsed="false">
      <c r="A12216" s="37"/>
      <c r="B12216" s="38"/>
      <c r="C12216" s="39"/>
      <c r="D12216" s="39"/>
      <c r="E12216" s="39"/>
      <c r="F12216" s="41" t="str">
        <f aca="false">IF(A12216="","",MATCH(A12216,P_ID,1))</f>
        <v/>
      </c>
      <c r="G12216" s="41" t="str">
        <f aca="false">IF(A12216="","",INDEX(P_Svc,F12216))</f>
        <v/>
      </c>
      <c r="H12216" s="41" t="str">
        <f aca="false">IF(A12216="","",INDEX(P_Zone,F12216))</f>
        <v/>
      </c>
      <c r="I12216" s="41" t="str">
        <f aca="false">IF(A12216="","",IF(D12216="Delivered",IF(B12216&lt;=INDEX(P_Due,F12216),1,0),0))</f>
        <v/>
      </c>
    </row>
    <row r="12217" customFormat="false" ht="15" hidden="false" customHeight="false" outlineLevel="0" collapsed="false">
      <c r="A12217" s="37"/>
      <c r="B12217" s="38"/>
      <c r="C12217" s="39"/>
      <c r="D12217" s="39"/>
      <c r="E12217" s="39"/>
      <c r="F12217" s="41" t="str">
        <f aca="false">IF(A12217="","",MATCH(A12217,P_ID,1))</f>
        <v/>
      </c>
      <c r="G12217" s="41" t="str">
        <f aca="false">IF(A12217="","",INDEX(P_Svc,F12217))</f>
        <v/>
      </c>
      <c r="H12217" s="41" t="str">
        <f aca="false">IF(A12217="","",INDEX(P_Zone,F12217))</f>
        <v/>
      </c>
      <c r="I12217" s="41" t="str">
        <f aca="false">IF(A12217="","",IF(D12217="Delivered",IF(B12217&lt;=INDEX(P_Due,F12217),1,0),0))</f>
        <v/>
      </c>
    </row>
    <row r="12218" customFormat="false" ht="15" hidden="false" customHeight="false" outlineLevel="0" collapsed="false">
      <c r="A12218" s="37"/>
      <c r="B12218" s="38"/>
      <c r="C12218" s="39"/>
      <c r="D12218" s="39"/>
      <c r="E12218" s="39"/>
      <c r="F12218" s="41" t="str">
        <f aca="false">IF(A12218="","",MATCH(A12218,P_ID,1))</f>
        <v/>
      </c>
      <c r="G12218" s="41" t="str">
        <f aca="false">IF(A12218="","",INDEX(P_Svc,F12218))</f>
        <v/>
      </c>
      <c r="H12218" s="41" t="str">
        <f aca="false">IF(A12218="","",INDEX(P_Zone,F12218))</f>
        <v/>
      </c>
      <c r="I12218" s="41" t="str">
        <f aca="false">IF(A12218="","",IF(D12218="Delivered",IF(B12218&lt;=INDEX(P_Due,F12218),1,0),0))</f>
        <v/>
      </c>
    </row>
    <row r="12219" customFormat="false" ht="15" hidden="false" customHeight="false" outlineLevel="0" collapsed="false">
      <c r="A12219" s="37"/>
      <c r="B12219" s="38"/>
      <c r="C12219" s="39"/>
      <c r="D12219" s="39"/>
      <c r="E12219" s="39"/>
      <c r="F12219" s="41" t="str">
        <f aca="false">IF(A12219="","",MATCH(A12219,P_ID,1))</f>
        <v/>
      </c>
      <c r="G12219" s="41" t="str">
        <f aca="false">IF(A12219="","",INDEX(P_Svc,F12219))</f>
        <v/>
      </c>
      <c r="H12219" s="41" t="str">
        <f aca="false">IF(A12219="","",INDEX(P_Zone,F12219))</f>
        <v/>
      </c>
      <c r="I12219" s="41" t="str">
        <f aca="false">IF(A12219="","",IF(D12219="Delivered",IF(B12219&lt;=INDEX(P_Due,F12219),1,0),0))</f>
        <v/>
      </c>
    </row>
    <row r="12220" customFormat="false" ht="15" hidden="false" customHeight="false" outlineLevel="0" collapsed="false">
      <c r="A12220" s="37"/>
      <c r="B12220" s="38"/>
      <c r="C12220" s="39"/>
      <c r="D12220" s="39"/>
      <c r="E12220" s="39"/>
      <c r="F12220" s="41" t="str">
        <f aca="false">IF(A12220="","",MATCH(A12220,P_ID,1))</f>
        <v/>
      </c>
      <c r="G12220" s="41" t="str">
        <f aca="false">IF(A12220="","",INDEX(P_Svc,F12220))</f>
        <v/>
      </c>
      <c r="H12220" s="41" t="str">
        <f aca="false">IF(A12220="","",INDEX(P_Zone,F12220))</f>
        <v/>
      </c>
      <c r="I12220" s="41" t="str">
        <f aca="false">IF(A12220="","",IF(D12220="Delivered",IF(B12220&lt;=INDEX(P_Due,F12220),1,0),0))</f>
        <v/>
      </c>
    </row>
    <row r="12221" customFormat="false" ht="15" hidden="false" customHeight="false" outlineLevel="0" collapsed="false">
      <c r="A12221" s="37"/>
      <c r="B12221" s="38"/>
      <c r="C12221" s="39"/>
      <c r="D12221" s="39"/>
      <c r="E12221" s="39"/>
      <c r="F12221" s="41" t="str">
        <f aca="false">IF(A12221="","",MATCH(A12221,P_ID,1))</f>
        <v/>
      </c>
      <c r="G12221" s="41" t="str">
        <f aca="false">IF(A12221="","",INDEX(P_Svc,F12221))</f>
        <v/>
      </c>
      <c r="H12221" s="41" t="str">
        <f aca="false">IF(A12221="","",INDEX(P_Zone,F12221))</f>
        <v/>
      </c>
      <c r="I12221" s="41" t="str">
        <f aca="false">IF(A12221="","",IF(D12221="Delivered",IF(B12221&lt;=INDEX(P_Due,F12221),1,0),0))</f>
        <v/>
      </c>
    </row>
    <row r="12222" customFormat="false" ht="15" hidden="false" customHeight="false" outlineLevel="0" collapsed="false">
      <c r="A12222" s="37"/>
      <c r="B12222" s="38"/>
      <c r="C12222" s="39"/>
      <c r="D12222" s="39"/>
      <c r="E12222" s="39"/>
      <c r="F12222" s="41" t="str">
        <f aca="false">IF(A12222="","",MATCH(A12222,P_ID,1))</f>
        <v/>
      </c>
      <c r="G12222" s="41" t="str">
        <f aca="false">IF(A12222="","",INDEX(P_Svc,F12222))</f>
        <v/>
      </c>
      <c r="H12222" s="41" t="str">
        <f aca="false">IF(A12222="","",INDEX(P_Zone,F12222))</f>
        <v/>
      </c>
      <c r="I12222" s="41" t="str">
        <f aca="false">IF(A12222="","",IF(D12222="Delivered",IF(B12222&lt;=INDEX(P_Due,F12222),1,0),0))</f>
        <v/>
      </c>
    </row>
    <row r="12223" customFormat="false" ht="15" hidden="false" customHeight="false" outlineLevel="0" collapsed="false">
      <c r="A12223" s="37"/>
      <c r="B12223" s="38"/>
      <c r="C12223" s="39"/>
      <c r="D12223" s="39"/>
      <c r="E12223" s="39"/>
      <c r="F12223" s="41" t="str">
        <f aca="false">IF(A12223="","",MATCH(A12223,P_ID,1))</f>
        <v/>
      </c>
      <c r="G12223" s="41" t="str">
        <f aca="false">IF(A12223="","",INDEX(P_Svc,F12223))</f>
        <v/>
      </c>
      <c r="H12223" s="41" t="str">
        <f aca="false">IF(A12223="","",INDEX(P_Zone,F12223))</f>
        <v/>
      </c>
      <c r="I12223" s="41" t="str">
        <f aca="false">IF(A12223="","",IF(D12223="Delivered",IF(B12223&lt;=INDEX(P_Due,F12223),1,0),0))</f>
        <v/>
      </c>
    </row>
    <row r="12224" customFormat="false" ht="15" hidden="false" customHeight="false" outlineLevel="0" collapsed="false">
      <c r="A12224" s="37"/>
      <c r="B12224" s="38"/>
      <c r="C12224" s="39"/>
      <c r="D12224" s="39"/>
      <c r="E12224" s="39"/>
      <c r="F12224" s="41" t="str">
        <f aca="false">IF(A12224="","",MATCH(A12224,P_ID,1))</f>
        <v/>
      </c>
      <c r="G12224" s="41" t="str">
        <f aca="false">IF(A12224="","",INDEX(P_Svc,F12224))</f>
        <v/>
      </c>
      <c r="H12224" s="41" t="str">
        <f aca="false">IF(A12224="","",INDEX(P_Zone,F12224))</f>
        <v/>
      </c>
      <c r="I12224" s="41" t="str">
        <f aca="false">IF(A12224="","",IF(D12224="Delivered",IF(B12224&lt;=INDEX(P_Due,F12224),1,0),0))</f>
        <v/>
      </c>
    </row>
    <row r="12225" customFormat="false" ht="15" hidden="false" customHeight="false" outlineLevel="0" collapsed="false">
      <c r="A12225" s="37"/>
      <c r="B12225" s="38"/>
      <c r="C12225" s="39"/>
      <c r="D12225" s="39"/>
      <c r="E12225" s="39"/>
      <c r="F12225" s="41" t="str">
        <f aca="false">IF(A12225="","",MATCH(A12225,P_ID,1))</f>
        <v/>
      </c>
      <c r="G12225" s="41" t="str">
        <f aca="false">IF(A12225="","",INDEX(P_Svc,F12225))</f>
        <v/>
      </c>
      <c r="H12225" s="41" t="str">
        <f aca="false">IF(A12225="","",INDEX(P_Zone,F12225))</f>
        <v/>
      </c>
      <c r="I12225" s="41" t="str">
        <f aca="false">IF(A12225="","",IF(D12225="Delivered",IF(B12225&lt;=INDEX(P_Due,F12225),1,0),0))</f>
        <v/>
      </c>
    </row>
    <row r="12226" customFormat="false" ht="15" hidden="false" customHeight="false" outlineLevel="0" collapsed="false">
      <c r="A12226" s="37"/>
      <c r="B12226" s="38"/>
      <c r="C12226" s="39"/>
      <c r="D12226" s="39"/>
      <c r="E12226" s="39"/>
      <c r="F12226" s="41" t="str">
        <f aca="false">IF(A12226="","",MATCH(A12226,P_ID,1))</f>
        <v/>
      </c>
      <c r="G12226" s="41" t="str">
        <f aca="false">IF(A12226="","",INDEX(P_Svc,F12226))</f>
        <v/>
      </c>
      <c r="H12226" s="41" t="str">
        <f aca="false">IF(A12226="","",INDEX(P_Zone,F12226))</f>
        <v/>
      </c>
      <c r="I12226" s="41" t="str">
        <f aca="false">IF(A12226="","",IF(D12226="Delivered",IF(B12226&lt;=INDEX(P_Due,F12226),1,0),0))</f>
        <v/>
      </c>
    </row>
    <row r="12227" customFormat="false" ht="15" hidden="false" customHeight="false" outlineLevel="0" collapsed="false">
      <c r="A12227" s="37"/>
      <c r="B12227" s="38"/>
      <c r="C12227" s="39"/>
      <c r="D12227" s="39"/>
      <c r="E12227" s="39"/>
      <c r="F12227" s="41" t="str">
        <f aca="false">IF(A12227="","",MATCH(A12227,P_ID,1))</f>
        <v/>
      </c>
      <c r="G12227" s="41" t="str">
        <f aca="false">IF(A12227="","",INDEX(P_Svc,F12227))</f>
        <v/>
      </c>
      <c r="H12227" s="41" t="str">
        <f aca="false">IF(A12227="","",INDEX(P_Zone,F12227))</f>
        <v/>
      </c>
      <c r="I12227" s="41" t="str">
        <f aca="false">IF(A12227="","",IF(D12227="Delivered",IF(B12227&lt;=INDEX(P_Due,F12227),1,0),0))</f>
        <v/>
      </c>
    </row>
    <row r="12228" customFormat="false" ht="15" hidden="false" customHeight="false" outlineLevel="0" collapsed="false">
      <c r="A12228" s="37"/>
      <c r="B12228" s="38"/>
      <c r="C12228" s="39"/>
      <c r="D12228" s="39"/>
      <c r="E12228" s="39"/>
      <c r="F12228" s="41" t="str">
        <f aca="false">IF(A12228="","",MATCH(A12228,P_ID,1))</f>
        <v/>
      </c>
      <c r="G12228" s="41" t="str">
        <f aca="false">IF(A12228="","",INDEX(P_Svc,F12228))</f>
        <v/>
      </c>
      <c r="H12228" s="41" t="str">
        <f aca="false">IF(A12228="","",INDEX(P_Zone,F12228))</f>
        <v/>
      </c>
      <c r="I12228" s="41" t="str">
        <f aca="false">IF(A12228="","",IF(D12228="Delivered",IF(B12228&lt;=INDEX(P_Due,F12228),1,0),0))</f>
        <v/>
      </c>
    </row>
    <row r="12229" customFormat="false" ht="15" hidden="false" customHeight="false" outlineLevel="0" collapsed="false">
      <c r="A12229" s="37"/>
      <c r="B12229" s="38"/>
      <c r="C12229" s="39"/>
      <c r="D12229" s="39"/>
      <c r="E12229" s="39"/>
      <c r="F12229" s="41" t="str">
        <f aca="false">IF(A12229="","",MATCH(A12229,P_ID,1))</f>
        <v/>
      </c>
      <c r="G12229" s="41" t="str">
        <f aca="false">IF(A12229="","",INDEX(P_Svc,F12229))</f>
        <v/>
      </c>
      <c r="H12229" s="41" t="str">
        <f aca="false">IF(A12229="","",INDEX(P_Zone,F12229))</f>
        <v/>
      </c>
      <c r="I12229" s="41" t="str">
        <f aca="false">IF(A12229="","",IF(D12229="Delivered",IF(B12229&lt;=INDEX(P_Due,F12229),1,0),0))</f>
        <v/>
      </c>
    </row>
    <row r="12230" customFormat="false" ht="15" hidden="false" customHeight="false" outlineLevel="0" collapsed="false">
      <c r="A12230" s="37"/>
      <c r="B12230" s="38"/>
      <c r="C12230" s="39"/>
      <c r="D12230" s="39"/>
      <c r="E12230" s="39"/>
      <c r="F12230" s="41" t="str">
        <f aca="false">IF(A12230="","",MATCH(A12230,P_ID,1))</f>
        <v/>
      </c>
      <c r="G12230" s="41" t="str">
        <f aca="false">IF(A12230="","",INDEX(P_Svc,F12230))</f>
        <v/>
      </c>
      <c r="H12230" s="41" t="str">
        <f aca="false">IF(A12230="","",INDEX(P_Zone,F12230))</f>
        <v/>
      </c>
      <c r="I12230" s="41" t="str">
        <f aca="false">IF(A12230="","",IF(D12230="Delivered",IF(B12230&lt;=INDEX(P_Due,F12230),1,0),0))</f>
        <v/>
      </c>
    </row>
    <row r="12231" customFormat="false" ht="15" hidden="false" customHeight="false" outlineLevel="0" collapsed="false">
      <c r="A12231" s="37"/>
      <c r="B12231" s="38"/>
      <c r="C12231" s="39"/>
      <c r="D12231" s="39"/>
      <c r="E12231" s="39"/>
      <c r="F12231" s="41" t="str">
        <f aca="false">IF(A12231="","",MATCH(A12231,P_ID,1))</f>
        <v/>
      </c>
      <c r="G12231" s="41" t="str">
        <f aca="false">IF(A12231="","",INDEX(P_Svc,F12231))</f>
        <v/>
      </c>
      <c r="H12231" s="41" t="str">
        <f aca="false">IF(A12231="","",INDEX(P_Zone,F12231))</f>
        <v/>
      </c>
      <c r="I12231" s="41" t="str">
        <f aca="false">IF(A12231="","",IF(D12231="Delivered",IF(B12231&lt;=INDEX(P_Due,F12231),1,0),0))</f>
        <v/>
      </c>
    </row>
    <row r="12232" customFormat="false" ht="15" hidden="false" customHeight="false" outlineLevel="0" collapsed="false">
      <c r="A12232" s="37"/>
      <c r="B12232" s="38"/>
      <c r="C12232" s="39"/>
      <c r="D12232" s="39"/>
      <c r="E12232" s="39"/>
      <c r="F12232" s="41" t="str">
        <f aca="false">IF(A12232="","",MATCH(A12232,P_ID,1))</f>
        <v/>
      </c>
      <c r="G12232" s="41" t="str">
        <f aca="false">IF(A12232="","",INDEX(P_Svc,F12232))</f>
        <v/>
      </c>
      <c r="H12232" s="41" t="str">
        <f aca="false">IF(A12232="","",INDEX(P_Zone,F12232))</f>
        <v/>
      </c>
      <c r="I12232" s="41" t="str">
        <f aca="false">IF(A12232="","",IF(D12232="Delivered",IF(B12232&lt;=INDEX(P_Due,F12232),1,0),0))</f>
        <v/>
      </c>
    </row>
    <row r="12233" customFormat="false" ht="15" hidden="false" customHeight="false" outlineLevel="0" collapsed="false">
      <c r="A12233" s="37"/>
      <c r="B12233" s="38"/>
      <c r="C12233" s="39"/>
      <c r="D12233" s="39"/>
      <c r="E12233" s="39"/>
      <c r="F12233" s="41" t="str">
        <f aca="false">IF(A12233="","",MATCH(A12233,P_ID,1))</f>
        <v/>
      </c>
      <c r="G12233" s="41" t="str">
        <f aca="false">IF(A12233="","",INDEX(P_Svc,F12233))</f>
        <v/>
      </c>
      <c r="H12233" s="41" t="str">
        <f aca="false">IF(A12233="","",INDEX(P_Zone,F12233))</f>
        <v/>
      </c>
      <c r="I12233" s="41" t="str">
        <f aca="false">IF(A12233="","",IF(D12233="Delivered",IF(B12233&lt;=INDEX(P_Due,F12233),1,0),0))</f>
        <v/>
      </c>
    </row>
    <row r="12234" customFormat="false" ht="15" hidden="false" customHeight="false" outlineLevel="0" collapsed="false">
      <c r="A12234" s="37"/>
      <c r="B12234" s="38"/>
      <c r="C12234" s="39"/>
      <c r="D12234" s="39"/>
      <c r="E12234" s="39"/>
      <c r="F12234" s="41" t="str">
        <f aca="false">IF(A12234="","",MATCH(A12234,P_ID,1))</f>
        <v/>
      </c>
      <c r="G12234" s="41" t="str">
        <f aca="false">IF(A12234="","",INDEX(P_Svc,F12234))</f>
        <v/>
      </c>
      <c r="H12234" s="41" t="str">
        <f aca="false">IF(A12234="","",INDEX(P_Zone,F12234))</f>
        <v/>
      </c>
      <c r="I12234" s="41" t="str">
        <f aca="false">IF(A12234="","",IF(D12234="Delivered",IF(B12234&lt;=INDEX(P_Due,F12234),1,0),0))</f>
        <v/>
      </c>
    </row>
    <row r="12235" customFormat="false" ht="15" hidden="false" customHeight="false" outlineLevel="0" collapsed="false">
      <c r="A12235" s="37"/>
      <c r="B12235" s="38"/>
      <c r="C12235" s="39"/>
      <c r="D12235" s="39"/>
      <c r="E12235" s="39"/>
      <c r="F12235" s="41" t="str">
        <f aca="false">IF(A12235="","",MATCH(A12235,P_ID,1))</f>
        <v/>
      </c>
      <c r="G12235" s="41" t="str">
        <f aca="false">IF(A12235="","",INDEX(P_Svc,F12235))</f>
        <v/>
      </c>
      <c r="H12235" s="41" t="str">
        <f aca="false">IF(A12235="","",INDEX(P_Zone,F12235))</f>
        <v/>
      </c>
      <c r="I12235" s="41" t="str">
        <f aca="false">IF(A12235="","",IF(D12235="Delivered",IF(B12235&lt;=INDEX(P_Due,F12235),1,0),0))</f>
        <v/>
      </c>
    </row>
    <row r="12236" customFormat="false" ht="15" hidden="false" customHeight="false" outlineLevel="0" collapsed="false">
      <c r="A12236" s="37"/>
      <c r="B12236" s="38"/>
      <c r="C12236" s="39"/>
      <c r="D12236" s="39"/>
      <c r="E12236" s="39"/>
      <c r="F12236" s="41" t="str">
        <f aca="false">IF(A12236="","",MATCH(A12236,P_ID,1))</f>
        <v/>
      </c>
      <c r="G12236" s="41" t="str">
        <f aca="false">IF(A12236="","",INDEX(P_Svc,F12236))</f>
        <v/>
      </c>
      <c r="H12236" s="41" t="str">
        <f aca="false">IF(A12236="","",INDEX(P_Zone,F12236))</f>
        <v/>
      </c>
      <c r="I12236" s="41" t="str">
        <f aca="false">IF(A12236="","",IF(D12236="Delivered",IF(B12236&lt;=INDEX(P_Due,F12236),1,0),0))</f>
        <v/>
      </c>
    </row>
    <row r="12237" customFormat="false" ht="15" hidden="false" customHeight="false" outlineLevel="0" collapsed="false">
      <c r="A12237" s="37"/>
      <c r="B12237" s="38"/>
      <c r="C12237" s="39"/>
      <c r="D12237" s="39"/>
      <c r="E12237" s="39"/>
      <c r="F12237" s="41" t="str">
        <f aca="false">IF(A12237="","",MATCH(A12237,P_ID,1))</f>
        <v/>
      </c>
      <c r="G12237" s="41" t="str">
        <f aca="false">IF(A12237="","",INDEX(P_Svc,F12237))</f>
        <v/>
      </c>
      <c r="H12237" s="41" t="str">
        <f aca="false">IF(A12237="","",INDEX(P_Zone,F12237))</f>
        <v/>
      </c>
      <c r="I12237" s="41" t="str">
        <f aca="false">IF(A12237="","",IF(D12237="Delivered",IF(B12237&lt;=INDEX(P_Due,F12237),1,0),0))</f>
        <v/>
      </c>
    </row>
    <row r="12238" customFormat="false" ht="15" hidden="false" customHeight="false" outlineLevel="0" collapsed="false">
      <c r="A12238" s="37"/>
      <c r="B12238" s="38"/>
      <c r="C12238" s="39"/>
      <c r="D12238" s="39"/>
      <c r="E12238" s="39"/>
      <c r="F12238" s="41" t="str">
        <f aca="false">IF(A12238="","",MATCH(A12238,P_ID,1))</f>
        <v/>
      </c>
      <c r="G12238" s="41" t="str">
        <f aca="false">IF(A12238="","",INDEX(P_Svc,F12238))</f>
        <v/>
      </c>
      <c r="H12238" s="41" t="str">
        <f aca="false">IF(A12238="","",INDEX(P_Zone,F12238))</f>
        <v/>
      </c>
      <c r="I12238" s="41" t="str">
        <f aca="false">IF(A12238="","",IF(D12238="Delivered",IF(B12238&lt;=INDEX(P_Due,F12238),1,0),0))</f>
        <v/>
      </c>
    </row>
    <row r="12239" customFormat="false" ht="15" hidden="false" customHeight="false" outlineLevel="0" collapsed="false">
      <c r="A12239" s="37"/>
      <c r="B12239" s="38"/>
      <c r="C12239" s="39"/>
      <c r="D12239" s="39"/>
      <c r="E12239" s="39"/>
      <c r="F12239" s="41" t="str">
        <f aca="false">IF(A12239="","",MATCH(A12239,P_ID,1))</f>
        <v/>
      </c>
      <c r="G12239" s="41" t="str">
        <f aca="false">IF(A12239="","",INDEX(P_Svc,F12239))</f>
        <v/>
      </c>
      <c r="H12239" s="41" t="str">
        <f aca="false">IF(A12239="","",INDEX(P_Zone,F12239))</f>
        <v/>
      </c>
      <c r="I12239" s="41" t="str">
        <f aca="false">IF(A12239="","",IF(D12239="Delivered",IF(B12239&lt;=INDEX(P_Due,F12239),1,0),0))</f>
        <v/>
      </c>
    </row>
    <row r="12240" customFormat="false" ht="15" hidden="false" customHeight="false" outlineLevel="0" collapsed="false">
      <c r="A12240" s="37"/>
      <c r="B12240" s="38"/>
      <c r="C12240" s="39"/>
      <c r="D12240" s="39"/>
      <c r="E12240" s="39"/>
      <c r="F12240" s="41" t="str">
        <f aca="false">IF(A12240="","",MATCH(A12240,P_ID,1))</f>
        <v/>
      </c>
      <c r="G12240" s="41" t="str">
        <f aca="false">IF(A12240="","",INDEX(P_Svc,F12240))</f>
        <v/>
      </c>
      <c r="H12240" s="41" t="str">
        <f aca="false">IF(A12240="","",INDEX(P_Zone,F12240))</f>
        <v/>
      </c>
      <c r="I12240" s="41" t="str">
        <f aca="false">IF(A12240="","",IF(D12240="Delivered",IF(B12240&lt;=INDEX(P_Due,F12240),1,0),0))</f>
        <v/>
      </c>
    </row>
    <row r="12241" customFormat="false" ht="15" hidden="false" customHeight="false" outlineLevel="0" collapsed="false">
      <c r="A12241" s="37"/>
      <c r="B12241" s="38"/>
      <c r="C12241" s="39"/>
      <c r="D12241" s="39"/>
      <c r="E12241" s="39"/>
      <c r="F12241" s="41" t="str">
        <f aca="false">IF(A12241="","",MATCH(A12241,P_ID,1))</f>
        <v/>
      </c>
      <c r="G12241" s="41" t="str">
        <f aca="false">IF(A12241="","",INDEX(P_Svc,F12241))</f>
        <v/>
      </c>
      <c r="H12241" s="41" t="str">
        <f aca="false">IF(A12241="","",INDEX(P_Zone,F12241))</f>
        <v/>
      </c>
      <c r="I12241" s="41" t="str">
        <f aca="false">IF(A12241="","",IF(D12241="Delivered",IF(B12241&lt;=INDEX(P_Due,F12241),1,0),0))</f>
        <v/>
      </c>
    </row>
    <row r="12242" customFormat="false" ht="15" hidden="false" customHeight="false" outlineLevel="0" collapsed="false">
      <c r="A12242" s="37"/>
      <c r="B12242" s="38"/>
      <c r="C12242" s="39"/>
      <c r="D12242" s="39"/>
      <c r="E12242" s="39"/>
      <c r="F12242" s="41" t="str">
        <f aca="false">IF(A12242="","",MATCH(A12242,P_ID,1))</f>
        <v/>
      </c>
      <c r="G12242" s="41" t="str">
        <f aca="false">IF(A12242="","",INDEX(P_Svc,F12242))</f>
        <v/>
      </c>
      <c r="H12242" s="41" t="str">
        <f aca="false">IF(A12242="","",INDEX(P_Zone,F12242))</f>
        <v/>
      </c>
      <c r="I12242" s="41" t="str">
        <f aca="false">IF(A12242="","",IF(D12242="Delivered",IF(B12242&lt;=INDEX(P_Due,F12242),1,0),0))</f>
        <v/>
      </c>
    </row>
    <row r="12243" customFormat="false" ht="15" hidden="false" customHeight="false" outlineLevel="0" collapsed="false">
      <c r="A12243" s="37"/>
      <c r="B12243" s="38"/>
      <c r="C12243" s="39"/>
      <c r="D12243" s="39"/>
      <c r="E12243" s="39"/>
      <c r="F12243" s="41" t="str">
        <f aca="false">IF(A12243="","",MATCH(A12243,P_ID,1))</f>
        <v/>
      </c>
      <c r="G12243" s="41" t="str">
        <f aca="false">IF(A12243="","",INDEX(P_Svc,F12243))</f>
        <v/>
      </c>
      <c r="H12243" s="41" t="str">
        <f aca="false">IF(A12243="","",INDEX(P_Zone,F12243))</f>
        <v/>
      </c>
      <c r="I12243" s="41" t="str">
        <f aca="false">IF(A12243="","",IF(D12243="Delivered",IF(B12243&lt;=INDEX(P_Due,F12243),1,0),0))</f>
        <v/>
      </c>
    </row>
    <row r="12244" customFormat="false" ht="15" hidden="false" customHeight="false" outlineLevel="0" collapsed="false">
      <c r="A12244" s="37"/>
      <c r="B12244" s="38"/>
      <c r="C12244" s="39"/>
      <c r="D12244" s="39"/>
      <c r="E12244" s="39"/>
      <c r="F12244" s="41" t="str">
        <f aca="false">IF(A12244="","",MATCH(A12244,P_ID,1))</f>
        <v/>
      </c>
      <c r="G12244" s="41" t="str">
        <f aca="false">IF(A12244="","",INDEX(P_Svc,F12244))</f>
        <v/>
      </c>
      <c r="H12244" s="41" t="str">
        <f aca="false">IF(A12244="","",INDEX(P_Zone,F12244))</f>
        <v/>
      </c>
      <c r="I12244" s="41" t="str">
        <f aca="false">IF(A12244="","",IF(D12244="Delivered",IF(B12244&lt;=INDEX(P_Due,F12244),1,0),0))</f>
        <v/>
      </c>
    </row>
    <row r="12245" customFormat="false" ht="15" hidden="false" customHeight="false" outlineLevel="0" collapsed="false">
      <c r="A12245" s="37"/>
      <c r="B12245" s="38"/>
      <c r="C12245" s="39"/>
      <c r="D12245" s="39"/>
      <c r="E12245" s="39"/>
      <c r="F12245" s="41" t="str">
        <f aca="false">IF(A12245="","",MATCH(A12245,P_ID,1))</f>
        <v/>
      </c>
      <c r="G12245" s="41" t="str">
        <f aca="false">IF(A12245="","",INDEX(P_Svc,F12245))</f>
        <v/>
      </c>
      <c r="H12245" s="41" t="str">
        <f aca="false">IF(A12245="","",INDEX(P_Zone,F12245))</f>
        <v/>
      </c>
      <c r="I12245" s="41" t="str">
        <f aca="false">IF(A12245="","",IF(D12245="Delivered",IF(B12245&lt;=INDEX(P_Due,F12245),1,0),0))</f>
        <v/>
      </c>
    </row>
    <row r="12246" customFormat="false" ht="15" hidden="false" customHeight="false" outlineLevel="0" collapsed="false">
      <c r="A12246" s="37"/>
      <c r="B12246" s="38"/>
      <c r="C12246" s="39"/>
      <c r="D12246" s="39"/>
      <c r="E12246" s="39"/>
      <c r="F12246" s="41" t="str">
        <f aca="false">IF(A12246="","",MATCH(A12246,P_ID,1))</f>
        <v/>
      </c>
      <c r="G12246" s="41" t="str">
        <f aca="false">IF(A12246="","",INDEX(P_Svc,F12246))</f>
        <v/>
      </c>
      <c r="H12246" s="41" t="str">
        <f aca="false">IF(A12246="","",INDEX(P_Zone,F12246))</f>
        <v/>
      </c>
      <c r="I12246" s="41" t="str">
        <f aca="false">IF(A12246="","",IF(D12246="Delivered",IF(B12246&lt;=INDEX(P_Due,F12246),1,0),0))</f>
        <v/>
      </c>
    </row>
    <row r="12247" customFormat="false" ht="15" hidden="false" customHeight="false" outlineLevel="0" collapsed="false">
      <c r="A12247" s="37"/>
      <c r="B12247" s="38"/>
      <c r="C12247" s="39"/>
      <c r="D12247" s="39"/>
      <c r="E12247" s="39"/>
      <c r="F12247" s="41" t="str">
        <f aca="false">IF(A12247="","",MATCH(A12247,P_ID,1))</f>
        <v/>
      </c>
      <c r="G12247" s="41" t="str">
        <f aca="false">IF(A12247="","",INDEX(P_Svc,F12247))</f>
        <v/>
      </c>
      <c r="H12247" s="41" t="str">
        <f aca="false">IF(A12247="","",INDEX(P_Zone,F12247))</f>
        <v/>
      </c>
      <c r="I12247" s="41" t="str">
        <f aca="false">IF(A12247="","",IF(D12247="Delivered",IF(B12247&lt;=INDEX(P_Due,F12247),1,0),0))</f>
        <v/>
      </c>
    </row>
    <row r="12248" customFormat="false" ht="15" hidden="false" customHeight="false" outlineLevel="0" collapsed="false">
      <c r="A12248" s="37"/>
      <c r="B12248" s="38"/>
      <c r="C12248" s="39"/>
      <c r="D12248" s="39"/>
      <c r="E12248" s="39"/>
      <c r="F12248" s="41" t="str">
        <f aca="false">IF(A12248="","",MATCH(A12248,P_ID,1))</f>
        <v/>
      </c>
      <c r="G12248" s="41" t="str">
        <f aca="false">IF(A12248="","",INDEX(P_Svc,F12248))</f>
        <v/>
      </c>
      <c r="H12248" s="41" t="str">
        <f aca="false">IF(A12248="","",INDEX(P_Zone,F12248))</f>
        <v/>
      </c>
      <c r="I12248" s="41" t="str">
        <f aca="false">IF(A12248="","",IF(D12248="Delivered",IF(B12248&lt;=INDEX(P_Due,F12248),1,0),0))</f>
        <v/>
      </c>
    </row>
    <row r="12249" customFormat="false" ht="15" hidden="false" customHeight="false" outlineLevel="0" collapsed="false">
      <c r="A12249" s="37"/>
      <c r="B12249" s="38"/>
      <c r="C12249" s="39"/>
      <c r="D12249" s="39"/>
      <c r="E12249" s="39"/>
      <c r="F12249" s="41" t="str">
        <f aca="false">IF(A12249="","",MATCH(A12249,P_ID,1))</f>
        <v/>
      </c>
      <c r="G12249" s="41" t="str">
        <f aca="false">IF(A12249="","",INDEX(P_Svc,F12249))</f>
        <v/>
      </c>
      <c r="H12249" s="41" t="str">
        <f aca="false">IF(A12249="","",INDEX(P_Zone,F12249))</f>
        <v/>
      </c>
      <c r="I12249" s="41" t="str">
        <f aca="false">IF(A12249="","",IF(D12249="Delivered",IF(B12249&lt;=INDEX(P_Due,F12249),1,0),0))</f>
        <v/>
      </c>
    </row>
    <row r="12250" customFormat="false" ht="15" hidden="false" customHeight="false" outlineLevel="0" collapsed="false">
      <c r="A12250" s="37"/>
      <c r="B12250" s="38"/>
      <c r="C12250" s="39"/>
      <c r="D12250" s="39"/>
      <c r="E12250" s="39"/>
      <c r="F12250" s="41" t="str">
        <f aca="false">IF(A12250="","",MATCH(A12250,P_ID,1))</f>
        <v/>
      </c>
      <c r="G12250" s="41" t="str">
        <f aca="false">IF(A12250="","",INDEX(P_Svc,F12250))</f>
        <v/>
      </c>
      <c r="H12250" s="41" t="str">
        <f aca="false">IF(A12250="","",INDEX(P_Zone,F12250))</f>
        <v/>
      </c>
      <c r="I12250" s="41" t="str">
        <f aca="false">IF(A12250="","",IF(D12250="Delivered",IF(B12250&lt;=INDEX(P_Due,F12250),1,0),0))</f>
        <v/>
      </c>
    </row>
    <row r="12251" customFormat="false" ht="15" hidden="false" customHeight="false" outlineLevel="0" collapsed="false">
      <c r="A12251" s="37"/>
      <c r="B12251" s="38"/>
      <c r="C12251" s="39"/>
      <c r="D12251" s="39"/>
      <c r="E12251" s="39"/>
      <c r="F12251" s="41" t="str">
        <f aca="false">IF(A12251="","",MATCH(A12251,P_ID,1))</f>
        <v/>
      </c>
      <c r="G12251" s="41" t="str">
        <f aca="false">IF(A12251="","",INDEX(P_Svc,F12251))</f>
        <v/>
      </c>
      <c r="H12251" s="41" t="str">
        <f aca="false">IF(A12251="","",INDEX(P_Zone,F12251))</f>
        <v/>
      </c>
      <c r="I12251" s="41" t="str">
        <f aca="false">IF(A12251="","",IF(D12251="Delivered",IF(B12251&lt;=INDEX(P_Due,F12251),1,0),0))</f>
        <v/>
      </c>
    </row>
    <row r="12252" customFormat="false" ht="15" hidden="false" customHeight="false" outlineLevel="0" collapsed="false">
      <c r="A12252" s="37"/>
      <c r="B12252" s="38"/>
      <c r="C12252" s="39"/>
      <c r="D12252" s="39"/>
      <c r="E12252" s="39"/>
      <c r="F12252" s="41" t="str">
        <f aca="false">IF(A12252="","",MATCH(A12252,P_ID,1))</f>
        <v/>
      </c>
      <c r="G12252" s="41" t="str">
        <f aca="false">IF(A12252="","",INDEX(P_Svc,F12252))</f>
        <v/>
      </c>
      <c r="H12252" s="41" t="str">
        <f aca="false">IF(A12252="","",INDEX(P_Zone,F12252))</f>
        <v/>
      </c>
      <c r="I12252" s="41" t="str">
        <f aca="false">IF(A12252="","",IF(D12252="Delivered",IF(B12252&lt;=INDEX(P_Due,F12252),1,0),0))</f>
        <v/>
      </c>
    </row>
    <row r="12253" customFormat="false" ht="15" hidden="false" customHeight="false" outlineLevel="0" collapsed="false">
      <c r="A12253" s="37"/>
      <c r="B12253" s="38"/>
      <c r="C12253" s="39"/>
      <c r="D12253" s="39"/>
      <c r="E12253" s="39"/>
      <c r="F12253" s="41" t="str">
        <f aca="false">IF(A12253="","",MATCH(A12253,P_ID,1))</f>
        <v/>
      </c>
      <c r="G12253" s="41" t="str">
        <f aca="false">IF(A12253="","",INDEX(P_Svc,F12253))</f>
        <v/>
      </c>
      <c r="H12253" s="41" t="str">
        <f aca="false">IF(A12253="","",INDEX(P_Zone,F12253))</f>
        <v/>
      </c>
      <c r="I12253" s="41" t="str">
        <f aca="false">IF(A12253="","",IF(D12253="Delivered",IF(B12253&lt;=INDEX(P_Due,F12253),1,0),0))</f>
        <v/>
      </c>
    </row>
    <row r="12254" customFormat="false" ht="15" hidden="false" customHeight="false" outlineLevel="0" collapsed="false">
      <c r="A12254" s="37"/>
      <c r="B12254" s="38"/>
      <c r="C12254" s="39"/>
      <c r="D12254" s="39"/>
      <c r="E12254" s="39"/>
      <c r="F12254" s="41" t="str">
        <f aca="false">IF(A12254="","",MATCH(A12254,P_ID,1))</f>
        <v/>
      </c>
      <c r="G12254" s="41" t="str">
        <f aca="false">IF(A12254="","",INDEX(P_Svc,F12254))</f>
        <v/>
      </c>
      <c r="H12254" s="41" t="str">
        <f aca="false">IF(A12254="","",INDEX(P_Zone,F12254))</f>
        <v/>
      </c>
      <c r="I12254" s="41" t="str">
        <f aca="false">IF(A12254="","",IF(D12254="Delivered",IF(B12254&lt;=INDEX(P_Due,F12254),1,0),0))</f>
        <v/>
      </c>
    </row>
    <row r="12255" customFormat="false" ht="15" hidden="false" customHeight="false" outlineLevel="0" collapsed="false">
      <c r="A12255" s="37"/>
      <c r="B12255" s="38"/>
      <c r="C12255" s="39"/>
      <c r="D12255" s="39"/>
      <c r="E12255" s="39"/>
      <c r="F12255" s="41" t="str">
        <f aca="false">IF(A12255="","",MATCH(A12255,P_ID,1))</f>
        <v/>
      </c>
      <c r="G12255" s="41" t="str">
        <f aca="false">IF(A12255="","",INDEX(P_Svc,F12255))</f>
        <v/>
      </c>
      <c r="H12255" s="41" t="str">
        <f aca="false">IF(A12255="","",INDEX(P_Zone,F12255))</f>
        <v/>
      </c>
      <c r="I12255" s="41" t="str">
        <f aca="false">IF(A12255="","",IF(D12255="Delivered",IF(B12255&lt;=INDEX(P_Due,F12255),1,0),0))</f>
        <v/>
      </c>
    </row>
    <row r="12256" customFormat="false" ht="15" hidden="false" customHeight="false" outlineLevel="0" collapsed="false">
      <c r="A12256" s="37"/>
      <c r="B12256" s="38"/>
      <c r="C12256" s="39"/>
      <c r="D12256" s="39"/>
      <c r="E12256" s="39"/>
      <c r="F12256" s="41" t="str">
        <f aca="false">IF(A12256="","",MATCH(A12256,P_ID,1))</f>
        <v/>
      </c>
      <c r="G12256" s="41" t="str">
        <f aca="false">IF(A12256="","",INDEX(P_Svc,F12256))</f>
        <v/>
      </c>
      <c r="H12256" s="41" t="str">
        <f aca="false">IF(A12256="","",INDEX(P_Zone,F12256))</f>
        <v/>
      </c>
      <c r="I12256" s="41" t="str">
        <f aca="false">IF(A12256="","",IF(D12256="Delivered",IF(B12256&lt;=INDEX(P_Due,F12256),1,0),0))</f>
        <v/>
      </c>
    </row>
    <row r="12257" customFormat="false" ht="15" hidden="false" customHeight="false" outlineLevel="0" collapsed="false">
      <c r="A12257" s="37"/>
      <c r="B12257" s="38"/>
      <c r="C12257" s="39"/>
      <c r="D12257" s="39"/>
      <c r="E12257" s="39"/>
      <c r="F12257" s="41" t="str">
        <f aca="false">IF(A12257="","",MATCH(A12257,P_ID,1))</f>
        <v/>
      </c>
      <c r="G12257" s="41" t="str">
        <f aca="false">IF(A12257="","",INDEX(P_Svc,F12257))</f>
        <v/>
      </c>
      <c r="H12257" s="41" t="str">
        <f aca="false">IF(A12257="","",INDEX(P_Zone,F12257))</f>
        <v/>
      </c>
      <c r="I12257" s="41" t="str">
        <f aca="false">IF(A12257="","",IF(D12257="Delivered",IF(B12257&lt;=INDEX(P_Due,F12257),1,0),0))</f>
        <v/>
      </c>
    </row>
    <row r="12258" customFormat="false" ht="15" hidden="false" customHeight="false" outlineLevel="0" collapsed="false">
      <c r="A12258" s="37"/>
      <c r="B12258" s="38"/>
      <c r="C12258" s="39"/>
      <c r="D12258" s="39"/>
      <c r="E12258" s="39"/>
      <c r="F12258" s="41" t="str">
        <f aca="false">IF(A12258="","",MATCH(A12258,P_ID,1))</f>
        <v/>
      </c>
      <c r="G12258" s="41" t="str">
        <f aca="false">IF(A12258="","",INDEX(P_Svc,F12258))</f>
        <v/>
      </c>
      <c r="H12258" s="41" t="str">
        <f aca="false">IF(A12258="","",INDEX(P_Zone,F12258))</f>
        <v/>
      </c>
      <c r="I12258" s="41" t="str">
        <f aca="false">IF(A12258="","",IF(D12258="Delivered",IF(B12258&lt;=INDEX(P_Due,F12258),1,0),0))</f>
        <v/>
      </c>
    </row>
    <row r="12259" customFormat="false" ht="15" hidden="false" customHeight="false" outlineLevel="0" collapsed="false">
      <c r="A12259" s="37"/>
      <c r="B12259" s="38"/>
      <c r="C12259" s="39"/>
      <c r="D12259" s="39"/>
      <c r="E12259" s="39"/>
      <c r="F12259" s="41" t="str">
        <f aca="false">IF(A12259="","",MATCH(A12259,P_ID,1))</f>
        <v/>
      </c>
      <c r="G12259" s="41" t="str">
        <f aca="false">IF(A12259="","",INDEX(P_Svc,F12259))</f>
        <v/>
      </c>
      <c r="H12259" s="41" t="str">
        <f aca="false">IF(A12259="","",INDEX(P_Zone,F12259))</f>
        <v/>
      </c>
      <c r="I12259" s="41" t="str">
        <f aca="false">IF(A12259="","",IF(D12259="Delivered",IF(B12259&lt;=INDEX(P_Due,F12259),1,0),0))</f>
        <v/>
      </c>
    </row>
    <row r="12260" customFormat="false" ht="15" hidden="false" customHeight="false" outlineLevel="0" collapsed="false">
      <c r="A12260" s="37"/>
      <c r="B12260" s="38"/>
      <c r="C12260" s="39"/>
      <c r="D12260" s="39"/>
      <c r="E12260" s="39"/>
      <c r="F12260" s="41" t="str">
        <f aca="false">IF(A12260="","",MATCH(A12260,P_ID,1))</f>
        <v/>
      </c>
      <c r="G12260" s="41" t="str">
        <f aca="false">IF(A12260="","",INDEX(P_Svc,F12260))</f>
        <v/>
      </c>
      <c r="H12260" s="41" t="str">
        <f aca="false">IF(A12260="","",INDEX(P_Zone,F12260))</f>
        <v/>
      </c>
      <c r="I12260" s="41" t="str">
        <f aca="false">IF(A12260="","",IF(D12260="Delivered",IF(B12260&lt;=INDEX(P_Due,F12260),1,0),0))</f>
        <v/>
      </c>
    </row>
    <row r="12261" customFormat="false" ht="15" hidden="false" customHeight="false" outlineLevel="0" collapsed="false">
      <c r="A12261" s="37"/>
      <c r="B12261" s="38"/>
      <c r="C12261" s="39"/>
      <c r="D12261" s="39"/>
      <c r="E12261" s="39"/>
      <c r="F12261" s="41" t="str">
        <f aca="false">IF(A12261="","",MATCH(A12261,P_ID,1))</f>
        <v/>
      </c>
      <c r="G12261" s="41" t="str">
        <f aca="false">IF(A12261="","",INDEX(P_Svc,F12261))</f>
        <v/>
      </c>
      <c r="H12261" s="41" t="str">
        <f aca="false">IF(A12261="","",INDEX(P_Zone,F12261))</f>
        <v/>
      </c>
      <c r="I12261" s="41" t="str">
        <f aca="false">IF(A12261="","",IF(D12261="Delivered",IF(B12261&lt;=INDEX(P_Due,F12261),1,0),0))</f>
        <v/>
      </c>
    </row>
    <row r="12262" customFormat="false" ht="15" hidden="false" customHeight="false" outlineLevel="0" collapsed="false">
      <c r="A12262" s="37"/>
      <c r="B12262" s="38"/>
      <c r="C12262" s="39"/>
      <c r="D12262" s="39"/>
      <c r="E12262" s="39"/>
      <c r="F12262" s="41" t="str">
        <f aca="false">IF(A12262="","",MATCH(A12262,P_ID,1))</f>
        <v/>
      </c>
      <c r="G12262" s="41" t="str">
        <f aca="false">IF(A12262="","",INDEX(P_Svc,F12262))</f>
        <v/>
      </c>
      <c r="H12262" s="41" t="str">
        <f aca="false">IF(A12262="","",INDEX(P_Zone,F12262))</f>
        <v/>
      </c>
      <c r="I12262" s="41" t="str">
        <f aca="false">IF(A12262="","",IF(D12262="Delivered",IF(B12262&lt;=INDEX(P_Due,F12262),1,0),0))</f>
        <v/>
      </c>
    </row>
    <row r="12263" customFormat="false" ht="15" hidden="false" customHeight="false" outlineLevel="0" collapsed="false">
      <c r="A12263" s="37"/>
      <c r="B12263" s="38"/>
      <c r="C12263" s="39"/>
      <c r="D12263" s="39"/>
      <c r="E12263" s="39"/>
      <c r="F12263" s="41" t="str">
        <f aca="false">IF(A12263="","",MATCH(A12263,P_ID,1))</f>
        <v/>
      </c>
      <c r="G12263" s="41" t="str">
        <f aca="false">IF(A12263="","",INDEX(P_Svc,F12263))</f>
        <v/>
      </c>
      <c r="H12263" s="41" t="str">
        <f aca="false">IF(A12263="","",INDEX(P_Zone,F12263))</f>
        <v/>
      </c>
      <c r="I12263" s="41" t="str">
        <f aca="false">IF(A12263="","",IF(D12263="Delivered",IF(B12263&lt;=INDEX(P_Due,F12263),1,0),0))</f>
        <v/>
      </c>
    </row>
    <row r="12264" customFormat="false" ht="15" hidden="false" customHeight="false" outlineLevel="0" collapsed="false">
      <c r="A12264" s="37"/>
      <c r="B12264" s="38"/>
      <c r="C12264" s="39"/>
      <c r="D12264" s="39"/>
      <c r="E12264" s="39"/>
      <c r="F12264" s="41" t="str">
        <f aca="false">IF(A12264="","",MATCH(A12264,P_ID,1))</f>
        <v/>
      </c>
      <c r="G12264" s="41" t="str">
        <f aca="false">IF(A12264="","",INDEX(P_Svc,F12264))</f>
        <v/>
      </c>
      <c r="H12264" s="41" t="str">
        <f aca="false">IF(A12264="","",INDEX(P_Zone,F12264))</f>
        <v/>
      </c>
      <c r="I12264" s="41" t="str">
        <f aca="false">IF(A12264="","",IF(D12264="Delivered",IF(B12264&lt;=INDEX(P_Due,F12264),1,0),0))</f>
        <v/>
      </c>
    </row>
    <row r="12265" customFormat="false" ht="15" hidden="false" customHeight="false" outlineLevel="0" collapsed="false">
      <c r="A12265" s="37"/>
      <c r="B12265" s="38"/>
      <c r="C12265" s="39"/>
      <c r="D12265" s="39"/>
      <c r="E12265" s="39"/>
      <c r="F12265" s="41" t="str">
        <f aca="false">IF(A12265="","",MATCH(A12265,P_ID,1))</f>
        <v/>
      </c>
      <c r="G12265" s="41" t="str">
        <f aca="false">IF(A12265="","",INDEX(P_Svc,F12265))</f>
        <v/>
      </c>
      <c r="H12265" s="41" t="str">
        <f aca="false">IF(A12265="","",INDEX(P_Zone,F12265))</f>
        <v/>
      </c>
      <c r="I12265" s="41" t="str">
        <f aca="false">IF(A12265="","",IF(D12265="Delivered",IF(B12265&lt;=INDEX(P_Due,F12265),1,0),0))</f>
        <v/>
      </c>
    </row>
    <row r="12266" customFormat="false" ht="15" hidden="false" customHeight="false" outlineLevel="0" collapsed="false">
      <c r="A12266" s="37"/>
      <c r="B12266" s="38"/>
      <c r="C12266" s="39"/>
      <c r="D12266" s="39"/>
      <c r="E12266" s="39"/>
      <c r="F12266" s="41" t="str">
        <f aca="false">IF(A12266="","",MATCH(A12266,P_ID,1))</f>
        <v/>
      </c>
      <c r="G12266" s="41" t="str">
        <f aca="false">IF(A12266="","",INDEX(P_Svc,F12266))</f>
        <v/>
      </c>
      <c r="H12266" s="41" t="str">
        <f aca="false">IF(A12266="","",INDEX(P_Zone,F12266))</f>
        <v/>
      </c>
      <c r="I12266" s="41" t="str">
        <f aca="false">IF(A12266="","",IF(D12266="Delivered",IF(B12266&lt;=INDEX(P_Due,F12266),1,0),0))</f>
        <v/>
      </c>
    </row>
    <row r="12267" customFormat="false" ht="15" hidden="false" customHeight="false" outlineLevel="0" collapsed="false">
      <c r="A12267" s="37"/>
      <c r="B12267" s="38"/>
      <c r="C12267" s="39"/>
      <c r="D12267" s="39"/>
      <c r="E12267" s="39"/>
      <c r="F12267" s="41" t="str">
        <f aca="false">IF(A12267="","",MATCH(A12267,P_ID,1))</f>
        <v/>
      </c>
      <c r="G12267" s="41" t="str">
        <f aca="false">IF(A12267="","",INDEX(P_Svc,F12267))</f>
        <v/>
      </c>
      <c r="H12267" s="41" t="str">
        <f aca="false">IF(A12267="","",INDEX(P_Zone,F12267))</f>
        <v/>
      </c>
      <c r="I12267" s="41" t="str">
        <f aca="false">IF(A12267="","",IF(D12267="Delivered",IF(B12267&lt;=INDEX(P_Due,F12267),1,0),0))</f>
        <v/>
      </c>
    </row>
    <row r="12268" customFormat="false" ht="15" hidden="false" customHeight="false" outlineLevel="0" collapsed="false">
      <c r="A12268" s="37"/>
      <c r="B12268" s="38"/>
      <c r="C12268" s="39"/>
      <c r="D12268" s="39"/>
      <c r="E12268" s="39"/>
      <c r="F12268" s="41" t="str">
        <f aca="false">IF(A12268="","",MATCH(A12268,P_ID,1))</f>
        <v/>
      </c>
      <c r="G12268" s="41" t="str">
        <f aca="false">IF(A12268="","",INDEX(P_Svc,F12268))</f>
        <v/>
      </c>
      <c r="H12268" s="41" t="str">
        <f aca="false">IF(A12268="","",INDEX(P_Zone,F12268))</f>
        <v/>
      </c>
      <c r="I12268" s="41" t="str">
        <f aca="false">IF(A12268="","",IF(D12268="Delivered",IF(B12268&lt;=INDEX(P_Due,F12268),1,0),0))</f>
        <v/>
      </c>
    </row>
    <row r="12269" customFormat="false" ht="15" hidden="false" customHeight="false" outlineLevel="0" collapsed="false">
      <c r="A12269" s="37"/>
      <c r="B12269" s="38"/>
      <c r="C12269" s="39"/>
      <c r="D12269" s="39"/>
      <c r="E12269" s="39"/>
      <c r="F12269" s="41" t="str">
        <f aca="false">IF(A12269="","",MATCH(A12269,P_ID,1))</f>
        <v/>
      </c>
      <c r="G12269" s="41" t="str">
        <f aca="false">IF(A12269="","",INDEX(P_Svc,F12269))</f>
        <v/>
      </c>
      <c r="H12269" s="41" t="str">
        <f aca="false">IF(A12269="","",INDEX(P_Zone,F12269))</f>
        <v/>
      </c>
      <c r="I12269" s="41" t="str">
        <f aca="false">IF(A12269="","",IF(D12269="Delivered",IF(B12269&lt;=INDEX(P_Due,F12269),1,0),0))</f>
        <v/>
      </c>
    </row>
    <row r="12270" customFormat="false" ht="15" hidden="false" customHeight="false" outlineLevel="0" collapsed="false">
      <c r="A12270" s="37"/>
      <c r="B12270" s="38"/>
      <c r="C12270" s="39"/>
      <c r="D12270" s="39"/>
      <c r="E12270" s="39"/>
      <c r="F12270" s="41" t="str">
        <f aca="false">IF(A12270="","",MATCH(A12270,P_ID,1))</f>
        <v/>
      </c>
      <c r="G12270" s="41" t="str">
        <f aca="false">IF(A12270="","",INDEX(P_Svc,F12270))</f>
        <v/>
      </c>
      <c r="H12270" s="41" t="str">
        <f aca="false">IF(A12270="","",INDEX(P_Zone,F12270))</f>
        <v/>
      </c>
      <c r="I12270" s="41" t="str">
        <f aca="false">IF(A12270="","",IF(D12270="Delivered",IF(B12270&lt;=INDEX(P_Due,F12270),1,0),0))</f>
        <v/>
      </c>
    </row>
    <row r="12271" customFormat="false" ht="15" hidden="false" customHeight="false" outlineLevel="0" collapsed="false">
      <c r="A12271" s="37"/>
      <c r="B12271" s="38"/>
      <c r="C12271" s="39"/>
      <c r="D12271" s="39"/>
      <c r="E12271" s="39"/>
      <c r="F12271" s="41" t="str">
        <f aca="false">IF(A12271="","",MATCH(A12271,P_ID,1))</f>
        <v/>
      </c>
      <c r="G12271" s="41" t="str">
        <f aca="false">IF(A12271="","",INDEX(P_Svc,F12271))</f>
        <v/>
      </c>
      <c r="H12271" s="41" t="str">
        <f aca="false">IF(A12271="","",INDEX(P_Zone,F12271))</f>
        <v/>
      </c>
      <c r="I12271" s="41" t="str">
        <f aca="false">IF(A12271="","",IF(D12271="Delivered",IF(B12271&lt;=INDEX(P_Due,F12271),1,0),0))</f>
        <v/>
      </c>
    </row>
    <row r="12272" customFormat="false" ht="15" hidden="false" customHeight="false" outlineLevel="0" collapsed="false">
      <c r="A12272" s="37"/>
      <c r="B12272" s="38"/>
      <c r="C12272" s="39"/>
      <c r="D12272" s="39"/>
      <c r="E12272" s="39"/>
      <c r="F12272" s="41" t="str">
        <f aca="false">IF(A12272="","",MATCH(A12272,P_ID,1))</f>
        <v/>
      </c>
      <c r="G12272" s="41" t="str">
        <f aca="false">IF(A12272="","",INDEX(P_Svc,F12272))</f>
        <v/>
      </c>
      <c r="H12272" s="41" t="str">
        <f aca="false">IF(A12272="","",INDEX(P_Zone,F12272))</f>
        <v/>
      </c>
      <c r="I12272" s="41" t="str">
        <f aca="false">IF(A12272="","",IF(D12272="Delivered",IF(B12272&lt;=INDEX(P_Due,F12272),1,0),0))</f>
        <v/>
      </c>
    </row>
    <row r="12273" customFormat="false" ht="15" hidden="false" customHeight="false" outlineLevel="0" collapsed="false">
      <c r="A12273" s="37"/>
      <c r="B12273" s="38"/>
      <c r="C12273" s="39"/>
      <c r="D12273" s="39"/>
      <c r="E12273" s="39"/>
      <c r="F12273" s="41" t="str">
        <f aca="false">IF(A12273="","",MATCH(A12273,P_ID,1))</f>
        <v/>
      </c>
      <c r="G12273" s="41" t="str">
        <f aca="false">IF(A12273="","",INDEX(P_Svc,F12273))</f>
        <v/>
      </c>
      <c r="H12273" s="41" t="str">
        <f aca="false">IF(A12273="","",INDEX(P_Zone,F12273))</f>
        <v/>
      </c>
      <c r="I12273" s="41" t="str">
        <f aca="false">IF(A12273="","",IF(D12273="Delivered",IF(B12273&lt;=INDEX(P_Due,F12273),1,0),0))</f>
        <v/>
      </c>
    </row>
    <row r="12274" customFormat="false" ht="15" hidden="false" customHeight="false" outlineLevel="0" collapsed="false">
      <c r="A12274" s="37"/>
      <c r="B12274" s="38"/>
      <c r="C12274" s="39"/>
      <c r="D12274" s="39"/>
      <c r="E12274" s="39"/>
      <c r="F12274" s="41" t="str">
        <f aca="false">IF(A12274="","",MATCH(A12274,P_ID,1))</f>
        <v/>
      </c>
      <c r="G12274" s="41" t="str">
        <f aca="false">IF(A12274="","",INDEX(P_Svc,F12274))</f>
        <v/>
      </c>
      <c r="H12274" s="41" t="str">
        <f aca="false">IF(A12274="","",INDEX(P_Zone,F12274))</f>
        <v/>
      </c>
      <c r="I12274" s="41" t="str">
        <f aca="false">IF(A12274="","",IF(D12274="Delivered",IF(B12274&lt;=INDEX(P_Due,F12274),1,0),0))</f>
        <v/>
      </c>
    </row>
    <row r="12275" customFormat="false" ht="15" hidden="false" customHeight="false" outlineLevel="0" collapsed="false">
      <c r="A12275" s="37"/>
      <c r="B12275" s="38"/>
      <c r="C12275" s="39"/>
      <c r="D12275" s="39"/>
      <c r="E12275" s="39"/>
      <c r="F12275" s="41" t="str">
        <f aca="false">IF(A12275="","",MATCH(A12275,P_ID,1))</f>
        <v/>
      </c>
      <c r="G12275" s="41" t="str">
        <f aca="false">IF(A12275="","",INDEX(P_Svc,F12275))</f>
        <v/>
      </c>
      <c r="H12275" s="41" t="str">
        <f aca="false">IF(A12275="","",INDEX(P_Zone,F12275))</f>
        <v/>
      </c>
      <c r="I12275" s="41" t="str">
        <f aca="false">IF(A12275="","",IF(D12275="Delivered",IF(B12275&lt;=INDEX(P_Due,F12275),1,0),0))</f>
        <v/>
      </c>
    </row>
    <row r="12276" customFormat="false" ht="15" hidden="false" customHeight="false" outlineLevel="0" collapsed="false">
      <c r="A12276" s="37"/>
      <c r="B12276" s="38"/>
      <c r="C12276" s="39"/>
      <c r="D12276" s="39"/>
      <c r="E12276" s="39"/>
      <c r="F12276" s="41" t="str">
        <f aca="false">IF(A12276="","",MATCH(A12276,P_ID,1))</f>
        <v/>
      </c>
      <c r="G12276" s="41" t="str">
        <f aca="false">IF(A12276="","",INDEX(P_Svc,F12276))</f>
        <v/>
      </c>
      <c r="H12276" s="41" t="str">
        <f aca="false">IF(A12276="","",INDEX(P_Zone,F12276))</f>
        <v/>
      </c>
      <c r="I12276" s="41" t="str">
        <f aca="false">IF(A12276="","",IF(D12276="Delivered",IF(B12276&lt;=INDEX(P_Due,F12276),1,0),0))</f>
        <v/>
      </c>
    </row>
    <row r="12277" customFormat="false" ht="15" hidden="false" customHeight="false" outlineLevel="0" collapsed="false">
      <c r="A12277" s="37"/>
      <c r="B12277" s="38"/>
      <c r="C12277" s="39"/>
      <c r="D12277" s="39"/>
      <c r="E12277" s="39"/>
      <c r="F12277" s="41" t="str">
        <f aca="false">IF(A12277="","",MATCH(A12277,P_ID,1))</f>
        <v/>
      </c>
      <c r="G12277" s="41" t="str">
        <f aca="false">IF(A12277="","",INDEX(P_Svc,F12277))</f>
        <v/>
      </c>
      <c r="H12277" s="41" t="str">
        <f aca="false">IF(A12277="","",INDEX(P_Zone,F12277))</f>
        <v/>
      </c>
      <c r="I12277" s="41" t="str">
        <f aca="false">IF(A12277="","",IF(D12277="Delivered",IF(B12277&lt;=INDEX(P_Due,F12277),1,0),0))</f>
        <v/>
      </c>
    </row>
    <row r="12278" customFormat="false" ht="15" hidden="false" customHeight="false" outlineLevel="0" collapsed="false">
      <c r="A12278" s="37"/>
      <c r="B12278" s="38"/>
      <c r="C12278" s="39"/>
      <c r="D12278" s="39"/>
      <c r="E12278" s="39"/>
      <c r="F12278" s="41" t="str">
        <f aca="false">IF(A12278="","",MATCH(A12278,P_ID,1))</f>
        <v/>
      </c>
      <c r="G12278" s="41" t="str">
        <f aca="false">IF(A12278="","",INDEX(P_Svc,F12278))</f>
        <v/>
      </c>
      <c r="H12278" s="41" t="str">
        <f aca="false">IF(A12278="","",INDEX(P_Zone,F12278))</f>
        <v/>
      </c>
      <c r="I12278" s="41" t="str">
        <f aca="false">IF(A12278="","",IF(D12278="Delivered",IF(B12278&lt;=INDEX(P_Due,F12278),1,0),0))</f>
        <v/>
      </c>
    </row>
    <row r="12279" customFormat="false" ht="15" hidden="false" customHeight="false" outlineLevel="0" collapsed="false">
      <c r="A12279" s="37"/>
      <c r="B12279" s="38"/>
      <c r="C12279" s="39"/>
      <c r="D12279" s="39"/>
      <c r="E12279" s="39"/>
      <c r="F12279" s="41" t="str">
        <f aca="false">IF(A12279="","",MATCH(A12279,P_ID,1))</f>
        <v/>
      </c>
      <c r="G12279" s="41" t="str">
        <f aca="false">IF(A12279="","",INDEX(P_Svc,F12279))</f>
        <v/>
      </c>
      <c r="H12279" s="41" t="str">
        <f aca="false">IF(A12279="","",INDEX(P_Zone,F12279))</f>
        <v/>
      </c>
      <c r="I12279" s="41" t="str">
        <f aca="false">IF(A12279="","",IF(D12279="Delivered",IF(B12279&lt;=INDEX(P_Due,F12279),1,0),0))</f>
        <v/>
      </c>
    </row>
    <row r="12280" customFormat="false" ht="15" hidden="false" customHeight="false" outlineLevel="0" collapsed="false">
      <c r="A12280" s="37"/>
      <c r="B12280" s="38"/>
      <c r="C12280" s="39"/>
      <c r="D12280" s="39"/>
      <c r="E12280" s="39"/>
      <c r="F12280" s="41" t="str">
        <f aca="false">IF(A12280="","",MATCH(A12280,P_ID,1))</f>
        <v/>
      </c>
      <c r="G12280" s="41" t="str">
        <f aca="false">IF(A12280="","",INDEX(P_Svc,F12280))</f>
        <v/>
      </c>
      <c r="H12280" s="41" t="str">
        <f aca="false">IF(A12280="","",INDEX(P_Zone,F12280))</f>
        <v/>
      </c>
      <c r="I12280" s="41" t="str">
        <f aca="false">IF(A12280="","",IF(D12280="Delivered",IF(B12280&lt;=INDEX(P_Due,F12280),1,0),0))</f>
        <v/>
      </c>
    </row>
    <row r="12281" customFormat="false" ht="15" hidden="false" customHeight="false" outlineLevel="0" collapsed="false">
      <c r="A12281" s="37"/>
      <c r="B12281" s="38"/>
      <c r="C12281" s="39"/>
      <c r="D12281" s="39"/>
      <c r="E12281" s="39"/>
      <c r="F12281" s="41" t="str">
        <f aca="false">IF(A12281="","",MATCH(A12281,P_ID,1))</f>
        <v/>
      </c>
      <c r="G12281" s="41" t="str">
        <f aca="false">IF(A12281="","",INDEX(P_Svc,F12281))</f>
        <v/>
      </c>
      <c r="H12281" s="41" t="str">
        <f aca="false">IF(A12281="","",INDEX(P_Zone,F12281))</f>
        <v/>
      </c>
      <c r="I12281" s="41" t="str">
        <f aca="false">IF(A12281="","",IF(D12281="Delivered",IF(B12281&lt;=INDEX(P_Due,F12281),1,0),0))</f>
        <v/>
      </c>
    </row>
    <row r="12282" customFormat="false" ht="15" hidden="false" customHeight="false" outlineLevel="0" collapsed="false">
      <c r="A12282" s="37"/>
      <c r="B12282" s="38"/>
      <c r="C12282" s="39"/>
      <c r="D12282" s="39"/>
      <c r="E12282" s="39"/>
      <c r="F12282" s="41" t="str">
        <f aca="false">IF(A12282="","",MATCH(A12282,P_ID,1))</f>
        <v/>
      </c>
      <c r="G12282" s="41" t="str">
        <f aca="false">IF(A12282="","",INDEX(P_Svc,F12282))</f>
        <v/>
      </c>
      <c r="H12282" s="41" t="str">
        <f aca="false">IF(A12282="","",INDEX(P_Zone,F12282))</f>
        <v/>
      </c>
      <c r="I12282" s="41" t="str">
        <f aca="false">IF(A12282="","",IF(D12282="Delivered",IF(B12282&lt;=INDEX(P_Due,F12282),1,0),0))</f>
        <v/>
      </c>
    </row>
    <row r="12283" customFormat="false" ht="15" hidden="false" customHeight="false" outlineLevel="0" collapsed="false">
      <c r="A12283" s="37"/>
      <c r="B12283" s="38"/>
      <c r="C12283" s="39"/>
      <c r="D12283" s="39"/>
      <c r="E12283" s="39"/>
      <c r="F12283" s="41" t="str">
        <f aca="false">IF(A12283="","",MATCH(A12283,P_ID,1))</f>
        <v/>
      </c>
      <c r="G12283" s="41" t="str">
        <f aca="false">IF(A12283="","",INDEX(P_Svc,F12283))</f>
        <v/>
      </c>
      <c r="H12283" s="41" t="str">
        <f aca="false">IF(A12283="","",INDEX(P_Zone,F12283))</f>
        <v/>
      </c>
      <c r="I12283" s="41" t="str">
        <f aca="false">IF(A12283="","",IF(D12283="Delivered",IF(B12283&lt;=INDEX(P_Due,F12283),1,0),0))</f>
        <v/>
      </c>
    </row>
    <row r="12284" customFormat="false" ht="15" hidden="false" customHeight="false" outlineLevel="0" collapsed="false">
      <c r="A12284" s="37"/>
      <c r="B12284" s="38"/>
      <c r="C12284" s="39"/>
      <c r="D12284" s="39"/>
      <c r="E12284" s="39"/>
      <c r="F12284" s="41" t="str">
        <f aca="false">IF(A12284="","",MATCH(A12284,P_ID,1))</f>
        <v/>
      </c>
      <c r="G12284" s="41" t="str">
        <f aca="false">IF(A12284="","",INDEX(P_Svc,F12284))</f>
        <v/>
      </c>
      <c r="H12284" s="41" t="str">
        <f aca="false">IF(A12284="","",INDEX(P_Zone,F12284))</f>
        <v/>
      </c>
      <c r="I12284" s="41" t="str">
        <f aca="false">IF(A12284="","",IF(D12284="Delivered",IF(B12284&lt;=INDEX(P_Due,F12284),1,0),0))</f>
        <v/>
      </c>
    </row>
    <row r="12285" customFormat="false" ht="15" hidden="false" customHeight="false" outlineLevel="0" collapsed="false">
      <c r="A12285" s="37"/>
      <c r="B12285" s="38"/>
      <c r="C12285" s="39"/>
      <c r="D12285" s="39"/>
      <c r="E12285" s="39"/>
      <c r="F12285" s="41" t="str">
        <f aca="false">IF(A12285="","",MATCH(A12285,P_ID,1))</f>
        <v/>
      </c>
      <c r="G12285" s="41" t="str">
        <f aca="false">IF(A12285="","",INDEX(P_Svc,F12285))</f>
        <v/>
      </c>
      <c r="H12285" s="41" t="str">
        <f aca="false">IF(A12285="","",INDEX(P_Zone,F12285))</f>
        <v/>
      </c>
      <c r="I12285" s="41" t="str">
        <f aca="false">IF(A12285="","",IF(D12285="Delivered",IF(B12285&lt;=INDEX(P_Due,F12285),1,0),0))</f>
        <v/>
      </c>
    </row>
    <row r="12286" customFormat="false" ht="15" hidden="false" customHeight="false" outlineLevel="0" collapsed="false">
      <c r="A12286" s="37"/>
      <c r="B12286" s="38"/>
      <c r="C12286" s="39"/>
      <c r="D12286" s="39"/>
      <c r="E12286" s="39"/>
      <c r="F12286" s="41" t="str">
        <f aca="false">IF(A12286="","",MATCH(A12286,P_ID,1))</f>
        <v/>
      </c>
      <c r="G12286" s="41" t="str">
        <f aca="false">IF(A12286="","",INDEX(P_Svc,F12286))</f>
        <v/>
      </c>
      <c r="H12286" s="41" t="str">
        <f aca="false">IF(A12286="","",INDEX(P_Zone,F12286))</f>
        <v/>
      </c>
      <c r="I12286" s="41" t="str">
        <f aca="false">IF(A12286="","",IF(D12286="Delivered",IF(B12286&lt;=INDEX(P_Due,F12286),1,0),0))</f>
        <v/>
      </c>
    </row>
    <row r="12287" customFormat="false" ht="15" hidden="false" customHeight="false" outlineLevel="0" collapsed="false">
      <c r="A12287" s="37"/>
      <c r="B12287" s="38"/>
      <c r="C12287" s="39"/>
      <c r="D12287" s="39"/>
      <c r="E12287" s="39"/>
      <c r="F12287" s="41" t="str">
        <f aca="false">IF(A12287="","",MATCH(A12287,P_ID,1))</f>
        <v/>
      </c>
      <c r="G12287" s="41" t="str">
        <f aca="false">IF(A12287="","",INDEX(P_Svc,F12287))</f>
        <v/>
      </c>
      <c r="H12287" s="41" t="str">
        <f aca="false">IF(A12287="","",INDEX(P_Zone,F12287))</f>
        <v/>
      </c>
      <c r="I12287" s="41" t="str">
        <f aca="false">IF(A12287="","",IF(D12287="Delivered",IF(B12287&lt;=INDEX(P_Due,F12287),1,0),0))</f>
        <v/>
      </c>
    </row>
    <row r="12288" customFormat="false" ht="15" hidden="false" customHeight="false" outlineLevel="0" collapsed="false">
      <c r="A12288" s="37"/>
      <c r="B12288" s="38"/>
      <c r="C12288" s="39"/>
      <c r="D12288" s="39"/>
      <c r="E12288" s="39"/>
      <c r="F12288" s="41" t="str">
        <f aca="false">IF(A12288="","",MATCH(A12288,P_ID,1))</f>
        <v/>
      </c>
      <c r="G12288" s="41" t="str">
        <f aca="false">IF(A12288="","",INDEX(P_Svc,F12288))</f>
        <v/>
      </c>
      <c r="H12288" s="41" t="str">
        <f aca="false">IF(A12288="","",INDEX(P_Zone,F12288))</f>
        <v/>
      </c>
      <c r="I12288" s="41" t="str">
        <f aca="false">IF(A12288="","",IF(D12288="Delivered",IF(B12288&lt;=INDEX(P_Due,F12288),1,0),0))</f>
        <v/>
      </c>
    </row>
    <row r="12289" customFormat="false" ht="15" hidden="false" customHeight="false" outlineLevel="0" collapsed="false">
      <c r="A12289" s="37"/>
      <c r="B12289" s="38"/>
      <c r="C12289" s="39"/>
      <c r="D12289" s="39"/>
      <c r="E12289" s="39"/>
      <c r="F12289" s="41" t="str">
        <f aca="false">IF(A12289="","",MATCH(A12289,P_ID,1))</f>
        <v/>
      </c>
      <c r="G12289" s="41" t="str">
        <f aca="false">IF(A12289="","",INDEX(P_Svc,F12289))</f>
        <v/>
      </c>
      <c r="H12289" s="41" t="str">
        <f aca="false">IF(A12289="","",INDEX(P_Zone,F12289))</f>
        <v/>
      </c>
      <c r="I12289" s="41" t="str">
        <f aca="false">IF(A12289="","",IF(D12289="Delivered",IF(B12289&lt;=INDEX(P_Due,F12289),1,0),0))</f>
        <v/>
      </c>
    </row>
    <row r="12290" customFormat="false" ht="15" hidden="false" customHeight="false" outlineLevel="0" collapsed="false">
      <c r="A12290" s="37"/>
      <c r="B12290" s="38"/>
      <c r="C12290" s="39"/>
      <c r="D12290" s="39"/>
      <c r="E12290" s="39"/>
      <c r="F12290" s="41" t="str">
        <f aca="false">IF(A12290="","",MATCH(A12290,P_ID,1))</f>
        <v/>
      </c>
      <c r="G12290" s="41" t="str">
        <f aca="false">IF(A12290="","",INDEX(P_Svc,F12290))</f>
        <v/>
      </c>
      <c r="H12290" s="41" t="str">
        <f aca="false">IF(A12290="","",INDEX(P_Zone,F12290))</f>
        <v/>
      </c>
      <c r="I12290" s="41" t="str">
        <f aca="false">IF(A12290="","",IF(D12290="Delivered",IF(B12290&lt;=INDEX(P_Due,F12290),1,0),0))</f>
        <v/>
      </c>
    </row>
    <row r="12291" customFormat="false" ht="15" hidden="false" customHeight="false" outlineLevel="0" collapsed="false">
      <c r="A12291" s="37"/>
      <c r="B12291" s="38"/>
      <c r="C12291" s="39"/>
      <c r="D12291" s="39"/>
      <c r="E12291" s="39"/>
      <c r="F12291" s="41" t="str">
        <f aca="false">IF(A12291="","",MATCH(A12291,P_ID,1))</f>
        <v/>
      </c>
      <c r="G12291" s="41" t="str">
        <f aca="false">IF(A12291="","",INDEX(P_Svc,F12291))</f>
        <v/>
      </c>
      <c r="H12291" s="41" t="str">
        <f aca="false">IF(A12291="","",INDEX(P_Zone,F12291))</f>
        <v/>
      </c>
      <c r="I12291" s="41" t="str">
        <f aca="false">IF(A12291="","",IF(D12291="Delivered",IF(B12291&lt;=INDEX(P_Due,F12291),1,0),0))</f>
        <v/>
      </c>
    </row>
    <row r="12292" customFormat="false" ht="15" hidden="false" customHeight="false" outlineLevel="0" collapsed="false">
      <c r="A12292" s="37"/>
      <c r="B12292" s="38"/>
      <c r="C12292" s="39"/>
      <c r="D12292" s="39"/>
      <c r="E12292" s="39"/>
      <c r="F12292" s="41" t="str">
        <f aca="false">IF(A12292="","",MATCH(A12292,P_ID,1))</f>
        <v/>
      </c>
      <c r="G12292" s="41" t="str">
        <f aca="false">IF(A12292="","",INDEX(P_Svc,F12292))</f>
        <v/>
      </c>
      <c r="H12292" s="41" t="str">
        <f aca="false">IF(A12292="","",INDEX(P_Zone,F12292))</f>
        <v/>
      </c>
      <c r="I12292" s="41" t="str">
        <f aca="false">IF(A12292="","",IF(D12292="Delivered",IF(B12292&lt;=INDEX(P_Due,F12292),1,0),0))</f>
        <v/>
      </c>
    </row>
    <row r="12293" customFormat="false" ht="15" hidden="false" customHeight="false" outlineLevel="0" collapsed="false">
      <c r="A12293" s="37"/>
      <c r="B12293" s="38"/>
      <c r="C12293" s="39"/>
      <c r="D12293" s="39"/>
      <c r="E12293" s="39"/>
      <c r="F12293" s="41" t="str">
        <f aca="false">IF(A12293="","",MATCH(A12293,P_ID,1))</f>
        <v/>
      </c>
      <c r="G12293" s="41" t="str">
        <f aca="false">IF(A12293="","",INDEX(P_Svc,F12293))</f>
        <v/>
      </c>
      <c r="H12293" s="41" t="str">
        <f aca="false">IF(A12293="","",INDEX(P_Zone,F12293))</f>
        <v/>
      </c>
      <c r="I12293" s="41" t="str">
        <f aca="false">IF(A12293="","",IF(D12293="Delivered",IF(B12293&lt;=INDEX(P_Due,F12293),1,0),0))</f>
        <v/>
      </c>
    </row>
    <row r="12294" customFormat="false" ht="15" hidden="false" customHeight="false" outlineLevel="0" collapsed="false">
      <c r="A12294" s="37"/>
      <c r="B12294" s="38"/>
      <c r="C12294" s="39"/>
      <c r="D12294" s="39"/>
      <c r="E12294" s="39"/>
      <c r="F12294" s="41" t="str">
        <f aca="false">IF(A12294="","",MATCH(A12294,P_ID,1))</f>
        <v/>
      </c>
      <c r="G12294" s="41" t="str">
        <f aca="false">IF(A12294="","",INDEX(P_Svc,F12294))</f>
        <v/>
      </c>
      <c r="H12294" s="41" t="str">
        <f aca="false">IF(A12294="","",INDEX(P_Zone,F12294))</f>
        <v/>
      </c>
      <c r="I12294" s="41" t="str">
        <f aca="false">IF(A12294="","",IF(D12294="Delivered",IF(B12294&lt;=INDEX(P_Due,F12294),1,0),0))</f>
        <v/>
      </c>
    </row>
    <row r="12295" customFormat="false" ht="15" hidden="false" customHeight="false" outlineLevel="0" collapsed="false">
      <c r="A12295" s="37"/>
      <c r="B12295" s="38"/>
      <c r="C12295" s="39"/>
      <c r="D12295" s="39"/>
      <c r="E12295" s="39"/>
      <c r="F12295" s="41" t="str">
        <f aca="false">IF(A12295="","",MATCH(A12295,P_ID,1))</f>
        <v/>
      </c>
      <c r="G12295" s="41" t="str">
        <f aca="false">IF(A12295="","",INDEX(P_Svc,F12295))</f>
        <v/>
      </c>
      <c r="H12295" s="41" t="str">
        <f aca="false">IF(A12295="","",INDEX(P_Zone,F12295))</f>
        <v/>
      </c>
      <c r="I12295" s="41" t="str">
        <f aca="false">IF(A12295="","",IF(D12295="Delivered",IF(B12295&lt;=INDEX(P_Due,F12295),1,0),0))</f>
        <v/>
      </c>
    </row>
    <row r="12296" customFormat="false" ht="15" hidden="false" customHeight="false" outlineLevel="0" collapsed="false">
      <c r="A12296" s="37"/>
      <c r="B12296" s="38"/>
      <c r="C12296" s="39"/>
      <c r="D12296" s="39"/>
      <c r="E12296" s="39"/>
      <c r="F12296" s="41" t="str">
        <f aca="false">IF(A12296="","",MATCH(A12296,P_ID,1))</f>
        <v/>
      </c>
      <c r="G12296" s="41" t="str">
        <f aca="false">IF(A12296="","",INDEX(P_Svc,F12296))</f>
        <v/>
      </c>
      <c r="H12296" s="41" t="str">
        <f aca="false">IF(A12296="","",INDEX(P_Zone,F12296))</f>
        <v/>
      </c>
      <c r="I12296" s="41" t="str">
        <f aca="false">IF(A12296="","",IF(D12296="Delivered",IF(B12296&lt;=INDEX(P_Due,F12296),1,0),0))</f>
        <v/>
      </c>
    </row>
    <row r="12297" customFormat="false" ht="15" hidden="false" customHeight="false" outlineLevel="0" collapsed="false">
      <c r="A12297" s="37"/>
      <c r="B12297" s="38"/>
      <c r="C12297" s="39"/>
      <c r="D12297" s="39"/>
      <c r="E12297" s="39"/>
      <c r="F12297" s="41" t="str">
        <f aca="false">IF(A12297="","",MATCH(A12297,P_ID,1))</f>
        <v/>
      </c>
      <c r="G12297" s="41" t="str">
        <f aca="false">IF(A12297="","",INDEX(P_Svc,F12297))</f>
        <v/>
      </c>
      <c r="H12297" s="41" t="str">
        <f aca="false">IF(A12297="","",INDEX(P_Zone,F12297))</f>
        <v/>
      </c>
      <c r="I12297" s="41" t="str">
        <f aca="false">IF(A12297="","",IF(D12297="Delivered",IF(B12297&lt;=INDEX(P_Due,F12297),1,0),0))</f>
        <v/>
      </c>
    </row>
    <row r="12298" customFormat="false" ht="15" hidden="false" customHeight="false" outlineLevel="0" collapsed="false">
      <c r="A12298" s="37"/>
      <c r="B12298" s="38"/>
      <c r="C12298" s="39"/>
      <c r="D12298" s="39"/>
      <c r="E12298" s="39"/>
      <c r="F12298" s="41" t="str">
        <f aca="false">IF(A12298="","",MATCH(A12298,P_ID,1))</f>
        <v/>
      </c>
      <c r="G12298" s="41" t="str">
        <f aca="false">IF(A12298="","",INDEX(P_Svc,F12298))</f>
        <v/>
      </c>
      <c r="H12298" s="41" t="str">
        <f aca="false">IF(A12298="","",INDEX(P_Zone,F12298))</f>
        <v/>
      </c>
      <c r="I12298" s="41" t="str">
        <f aca="false">IF(A12298="","",IF(D12298="Delivered",IF(B12298&lt;=INDEX(P_Due,F12298),1,0),0))</f>
        <v/>
      </c>
    </row>
    <row r="12299" customFormat="false" ht="15" hidden="false" customHeight="false" outlineLevel="0" collapsed="false">
      <c r="A12299" s="37"/>
      <c r="B12299" s="38"/>
      <c r="C12299" s="39"/>
      <c r="D12299" s="39"/>
      <c r="E12299" s="39"/>
      <c r="F12299" s="41" t="str">
        <f aca="false">IF(A12299="","",MATCH(A12299,P_ID,1))</f>
        <v/>
      </c>
      <c r="G12299" s="41" t="str">
        <f aca="false">IF(A12299="","",INDEX(P_Svc,F12299))</f>
        <v/>
      </c>
      <c r="H12299" s="41" t="str">
        <f aca="false">IF(A12299="","",INDEX(P_Zone,F12299))</f>
        <v/>
      </c>
      <c r="I12299" s="41" t="str">
        <f aca="false">IF(A12299="","",IF(D12299="Delivered",IF(B12299&lt;=INDEX(P_Due,F12299),1,0),0))</f>
        <v/>
      </c>
    </row>
    <row r="12300" customFormat="false" ht="15" hidden="false" customHeight="false" outlineLevel="0" collapsed="false">
      <c r="A12300" s="37"/>
      <c r="B12300" s="38"/>
      <c r="C12300" s="39"/>
      <c r="D12300" s="39"/>
      <c r="E12300" s="39"/>
      <c r="F12300" s="41" t="str">
        <f aca="false">IF(A12300="","",MATCH(A12300,P_ID,1))</f>
        <v/>
      </c>
      <c r="G12300" s="41" t="str">
        <f aca="false">IF(A12300="","",INDEX(P_Svc,F12300))</f>
        <v/>
      </c>
      <c r="H12300" s="41" t="str">
        <f aca="false">IF(A12300="","",INDEX(P_Zone,F12300))</f>
        <v/>
      </c>
      <c r="I12300" s="41" t="str">
        <f aca="false">IF(A12300="","",IF(D12300="Delivered",IF(B12300&lt;=INDEX(P_Due,F12300),1,0),0))</f>
        <v/>
      </c>
    </row>
    <row r="12301" customFormat="false" ht="15" hidden="false" customHeight="false" outlineLevel="0" collapsed="false">
      <c r="A12301" s="37"/>
      <c r="B12301" s="38"/>
      <c r="C12301" s="39"/>
      <c r="D12301" s="39"/>
      <c r="E12301" s="39"/>
      <c r="F12301" s="41" t="str">
        <f aca="false">IF(A12301="","",MATCH(A12301,P_ID,1))</f>
        <v/>
      </c>
      <c r="G12301" s="41" t="str">
        <f aca="false">IF(A12301="","",INDEX(P_Svc,F12301))</f>
        <v/>
      </c>
      <c r="H12301" s="41" t="str">
        <f aca="false">IF(A12301="","",INDEX(P_Zone,F12301))</f>
        <v/>
      </c>
      <c r="I12301" s="41" t="str">
        <f aca="false">IF(A12301="","",IF(D12301="Delivered",IF(B12301&lt;=INDEX(P_Due,F12301),1,0),0))</f>
        <v/>
      </c>
    </row>
    <row r="12302" customFormat="false" ht="15" hidden="false" customHeight="false" outlineLevel="0" collapsed="false">
      <c r="A12302" s="37"/>
      <c r="B12302" s="38"/>
      <c r="C12302" s="39"/>
      <c r="D12302" s="39"/>
      <c r="E12302" s="39"/>
      <c r="F12302" s="41" t="str">
        <f aca="false">IF(A12302="","",MATCH(A12302,P_ID,1))</f>
        <v/>
      </c>
      <c r="G12302" s="41" t="str">
        <f aca="false">IF(A12302="","",INDEX(P_Svc,F12302))</f>
        <v/>
      </c>
      <c r="H12302" s="41" t="str">
        <f aca="false">IF(A12302="","",INDEX(P_Zone,F12302))</f>
        <v/>
      </c>
      <c r="I12302" s="41" t="str">
        <f aca="false">IF(A12302="","",IF(D12302="Delivered",IF(B12302&lt;=INDEX(P_Due,F12302),1,0),0))</f>
        <v/>
      </c>
    </row>
    <row r="12303" customFormat="false" ht="15" hidden="false" customHeight="false" outlineLevel="0" collapsed="false">
      <c r="A12303" s="37"/>
      <c r="B12303" s="38"/>
      <c r="C12303" s="39"/>
      <c r="D12303" s="39"/>
      <c r="E12303" s="39"/>
      <c r="F12303" s="41" t="str">
        <f aca="false">IF(A12303="","",MATCH(A12303,P_ID,1))</f>
        <v/>
      </c>
      <c r="G12303" s="41" t="str">
        <f aca="false">IF(A12303="","",INDEX(P_Svc,F12303))</f>
        <v/>
      </c>
      <c r="H12303" s="41" t="str">
        <f aca="false">IF(A12303="","",INDEX(P_Zone,F12303))</f>
        <v/>
      </c>
      <c r="I12303" s="41" t="str">
        <f aca="false">IF(A12303="","",IF(D12303="Delivered",IF(B12303&lt;=INDEX(P_Due,F12303),1,0),0))</f>
        <v/>
      </c>
    </row>
    <row r="12304" customFormat="false" ht="15" hidden="false" customHeight="false" outlineLevel="0" collapsed="false">
      <c r="A12304" s="37"/>
      <c r="B12304" s="38"/>
      <c r="C12304" s="39"/>
      <c r="D12304" s="39"/>
      <c r="E12304" s="39"/>
      <c r="F12304" s="41" t="str">
        <f aca="false">IF(A12304="","",MATCH(A12304,P_ID,1))</f>
        <v/>
      </c>
      <c r="G12304" s="41" t="str">
        <f aca="false">IF(A12304="","",INDEX(P_Svc,F12304))</f>
        <v/>
      </c>
      <c r="H12304" s="41" t="str">
        <f aca="false">IF(A12304="","",INDEX(P_Zone,F12304))</f>
        <v/>
      </c>
      <c r="I12304" s="41" t="str">
        <f aca="false">IF(A12304="","",IF(D12304="Delivered",IF(B12304&lt;=INDEX(P_Due,F12304),1,0),0))</f>
        <v/>
      </c>
    </row>
    <row r="12305" customFormat="false" ht="15" hidden="false" customHeight="false" outlineLevel="0" collapsed="false">
      <c r="A12305" s="37"/>
      <c r="B12305" s="38"/>
      <c r="C12305" s="39"/>
      <c r="D12305" s="39"/>
      <c r="E12305" s="39"/>
      <c r="F12305" s="41" t="str">
        <f aca="false">IF(A12305="","",MATCH(A12305,P_ID,1))</f>
        <v/>
      </c>
      <c r="G12305" s="41" t="str">
        <f aca="false">IF(A12305="","",INDEX(P_Svc,F12305))</f>
        <v/>
      </c>
      <c r="H12305" s="41" t="str">
        <f aca="false">IF(A12305="","",INDEX(P_Zone,F12305))</f>
        <v/>
      </c>
      <c r="I12305" s="41" t="str">
        <f aca="false">IF(A12305="","",IF(D12305="Delivered",IF(B12305&lt;=INDEX(P_Due,F12305),1,0),0))</f>
        <v/>
      </c>
    </row>
    <row r="12306" customFormat="false" ht="15" hidden="false" customHeight="false" outlineLevel="0" collapsed="false">
      <c r="A12306" s="37"/>
      <c r="B12306" s="38"/>
      <c r="C12306" s="39"/>
      <c r="D12306" s="39"/>
      <c r="E12306" s="39"/>
      <c r="F12306" s="41" t="str">
        <f aca="false">IF(A12306="","",MATCH(A12306,P_ID,1))</f>
        <v/>
      </c>
      <c r="G12306" s="41" t="str">
        <f aca="false">IF(A12306="","",INDEX(P_Svc,F12306))</f>
        <v/>
      </c>
      <c r="H12306" s="41" t="str">
        <f aca="false">IF(A12306="","",INDEX(P_Zone,F12306))</f>
        <v/>
      </c>
      <c r="I12306" s="41" t="str">
        <f aca="false">IF(A12306="","",IF(D12306="Delivered",IF(B12306&lt;=INDEX(P_Due,F12306),1,0),0))</f>
        <v/>
      </c>
    </row>
    <row r="12307" customFormat="false" ht="15" hidden="false" customHeight="false" outlineLevel="0" collapsed="false">
      <c r="A12307" s="37"/>
      <c r="B12307" s="38"/>
      <c r="C12307" s="39"/>
      <c r="D12307" s="39"/>
      <c r="E12307" s="39"/>
      <c r="F12307" s="41" t="str">
        <f aca="false">IF(A12307="","",MATCH(A12307,P_ID,1))</f>
        <v/>
      </c>
      <c r="G12307" s="41" t="str">
        <f aca="false">IF(A12307="","",INDEX(P_Svc,F12307))</f>
        <v/>
      </c>
      <c r="H12307" s="41" t="str">
        <f aca="false">IF(A12307="","",INDEX(P_Zone,F12307))</f>
        <v/>
      </c>
      <c r="I12307" s="41" t="str">
        <f aca="false">IF(A12307="","",IF(D12307="Delivered",IF(B12307&lt;=INDEX(P_Due,F12307),1,0),0))</f>
        <v/>
      </c>
    </row>
    <row r="12308" customFormat="false" ht="15" hidden="false" customHeight="false" outlineLevel="0" collapsed="false">
      <c r="A12308" s="37"/>
      <c r="B12308" s="38"/>
      <c r="C12308" s="39"/>
      <c r="D12308" s="39"/>
      <c r="E12308" s="39"/>
      <c r="F12308" s="41" t="str">
        <f aca="false">IF(A12308="","",MATCH(A12308,P_ID,1))</f>
        <v/>
      </c>
      <c r="G12308" s="41" t="str">
        <f aca="false">IF(A12308="","",INDEX(P_Svc,F12308))</f>
        <v/>
      </c>
      <c r="H12308" s="41" t="str">
        <f aca="false">IF(A12308="","",INDEX(P_Zone,F12308))</f>
        <v/>
      </c>
      <c r="I12308" s="41" t="str">
        <f aca="false">IF(A12308="","",IF(D12308="Delivered",IF(B12308&lt;=INDEX(P_Due,F12308),1,0),0))</f>
        <v/>
      </c>
    </row>
    <row r="12309" customFormat="false" ht="15" hidden="false" customHeight="false" outlineLevel="0" collapsed="false">
      <c r="A12309" s="37"/>
      <c r="B12309" s="38"/>
      <c r="C12309" s="39"/>
      <c r="D12309" s="39"/>
      <c r="E12309" s="39"/>
      <c r="F12309" s="41" t="str">
        <f aca="false">IF(A12309="","",MATCH(A12309,P_ID,1))</f>
        <v/>
      </c>
      <c r="G12309" s="41" t="str">
        <f aca="false">IF(A12309="","",INDEX(P_Svc,F12309))</f>
        <v/>
      </c>
      <c r="H12309" s="41" t="str">
        <f aca="false">IF(A12309="","",INDEX(P_Zone,F12309))</f>
        <v/>
      </c>
      <c r="I12309" s="41" t="str">
        <f aca="false">IF(A12309="","",IF(D12309="Delivered",IF(B12309&lt;=INDEX(P_Due,F12309),1,0),0))</f>
        <v/>
      </c>
    </row>
    <row r="12310" customFormat="false" ht="15" hidden="false" customHeight="false" outlineLevel="0" collapsed="false">
      <c r="A12310" s="37"/>
      <c r="B12310" s="38"/>
      <c r="C12310" s="39"/>
      <c r="D12310" s="39"/>
      <c r="E12310" s="39"/>
      <c r="F12310" s="41" t="str">
        <f aca="false">IF(A12310="","",MATCH(A12310,P_ID,1))</f>
        <v/>
      </c>
      <c r="G12310" s="41" t="str">
        <f aca="false">IF(A12310="","",INDEX(P_Svc,F12310))</f>
        <v/>
      </c>
      <c r="H12310" s="41" t="str">
        <f aca="false">IF(A12310="","",INDEX(P_Zone,F12310))</f>
        <v/>
      </c>
      <c r="I12310" s="41" t="str">
        <f aca="false">IF(A12310="","",IF(D12310="Delivered",IF(B12310&lt;=INDEX(P_Due,F12310),1,0),0))</f>
        <v/>
      </c>
    </row>
    <row r="12311" customFormat="false" ht="15" hidden="false" customHeight="false" outlineLevel="0" collapsed="false">
      <c r="A12311" s="37"/>
      <c r="B12311" s="38"/>
      <c r="C12311" s="39"/>
      <c r="D12311" s="39"/>
      <c r="E12311" s="39"/>
      <c r="F12311" s="41" t="str">
        <f aca="false">IF(A12311="","",MATCH(A12311,P_ID,1))</f>
        <v/>
      </c>
      <c r="G12311" s="41" t="str">
        <f aca="false">IF(A12311="","",INDEX(P_Svc,F12311))</f>
        <v/>
      </c>
      <c r="H12311" s="41" t="str">
        <f aca="false">IF(A12311="","",INDEX(P_Zone,F12311))</f>
        <v/>
      </c>
      <c r="I12311" s="41" t="str">
        <f aca="false">IF(A12311="","",IF(D12311="Delivered",IF(B12311&lt;=INDEX(P_Due,F12311),1,0),0))</f>
        <v/>
      </c>
    </row>
    <row r="12312" customFormat="false" ht="15" hidden="false" customHeight="false" outlineLevel="0" collapsed="false">
      <c r="A12312" s="37"/>
      <c r="B12312" s="38"/>
      <c r="C12312" s="39"/>
      <c r="D12312" s="39"/>
      <c r="E12312" s="39"/>
      <c r="F12312" s="41" t="str">
        <f aca="false">IF(A12312="","",MATCH(A12312,P_ID,1))</f>
        <v/>
      </c>
      <c r="G12312" s="41" t="str">
        <f aca="false">IF(A12312="","",INDEX(P_Svc,F12312))</f>
        <v/>
      </c>
      <c r="H12312" s="41" t="str">
        <f aca="false">IF(A12312="","",INDEX(P_Zone,F12312))</f>
        <v/>
      </c>
      <c r="I12312" s="41" t="str">
        <f aca="false">IF(A12312="","",IF(D12312="Delivered",IF(B12312&lt;=INDEX(P_Due,F12312),1,0),0))</f>
        <v/>
      </c>
    </row>
    <row r="12313" customFormat="false" ht="15" hidden="false" customHeight="false" outlineLevel="0" collapsed="false">
      <c r="A12313" s="37"/>
      <c r="B12313" s="38"/>
      <c r="C12313" s="39"/>
      <c r="D12313" s="39"/>
      <c r="E12313" s="39"/>
      <c r="F12313" s="41" t="str">
        <f aca="false">IF(A12313="","",MATCH(A12313,P_ID,1))</f>
        <v/>
      </c>
      <c r="G12313" s="41" t="str">
        <f aca="false">IF(A12313="","",INDEX(P_Svc,F12313))</f>
        <v/>
      </c>
      <c r="H12313" s="41" t="str">
        <f aca="false">IF(A12313="","",INDEX(P_Zone,F12313))</f>
        <v/>
      </c>
      <c r="I12313" s="41" t="str">
        <f aca="false">IF(A12313="","",IF(D12313="Delivered",IF(B12313&lt;=INDEX(P_Due,F12313),1,0),0))</f>
        <v/>
      </c>
    </row>
    <row r="12314" customFormat="false" ht="15" hidden="false" customHeight="false" outlineLevel="0" collapsed="false">
      <c r="A12314" s="37"/>
      <c r="B12314" s="38"/>
      <c r="C12314" s="39"/>
      <c r="D12314" s="39"/>
      <c r="E12314" s="39"/>
      <c r="F12314" s="41" t="str">
        <f aca="false">IF(A12314="","",MATCH(A12314,P_ID,1))</f>
        <v/>
      </c>
      <c r="G12314" s="41" t="str">
        <f aca="false">IF(A12314="","",INDEX(P_Svc,F12314))</f>
        <v/>
      </c>
      <c r="H12314" s="41" t="str">
        <f aca="false">IF(A12314="","",INDEX(P_Zone,F12314))</f>
        <v/>
      </c>
      <c r="I12314" s="41" t="str">
        <f aca="false">IF(A12314="","",IF(D12314="Delivered",IF(B12314&lt;=INDEX(P_Due,F12314),1,0),0))</f>
        <v/>
      </c>
    </row>
    <row r="12315" customFormat="false" ht="15" hidden="false" customHeight="false" outlineLevel="0" collapsed="false">
      <c r="A12315" s="37"/>
      <c r="B12315" s="38"/>
      <c r="C12315" s="39"/>
      <c r="D12315" s="39"/>
      <c r="E12315" s="39"/>
      <c r="F12315" s="41" t="str">
        <f aca="false">IF(A12315="","",MATCH(A12315,P_ID,1))</f>
        <v/>
      </c>
      <c r="G12315" s="41" t="str">
        <f aca="false">IF(A12315="","",INDEX(P_Svc,F12315))</f>
        <v/>
      </c>
      <c r="H12315" s="41" t="str">
        <f aca="false">IF(A12315="","",INDEX(P_Zone,F12315))</f>
        <v/>
      </c>
      <c r="I12315" s="41" t="str">
        <f aca="false">IF(A12315="","",IF(D12315="Delivered",IF(B12315&lt;=INDEX(P_Due,F12315),1,0),0))</f>
        <v/>
      </c>
    </row>
    <row r="12316" customFormat="false" ht="15" hidden="false" customHeight="false" outlineLevel="0" collapsed="false">
      <c r="A12316" s="37"/>
      <c r="B12316" s="38"/>
      <c r="C12316" s="39"/>
      <c r="D12316" s="39"/>
      <c r="E12316" s="39"/>
      <c r="F12316" s="41" t="str">
        <f aca="false">IF(A12316="","",MATCH(A12316,P_ID,1))</f>
        <v/>
      </c>
      <c r="G12316" s="41" t="str">
        <f aca="false">IF(A12316="","",INDEX(P_Svc,F12316))</f>
        <v/>
      </c>
      <c r="H12316" s="41" t="str">
        <f aca="false">IF(A12316="","",INDEX(P_Zone,F12316))</f>
        <v/>
      </c>
      <c r="I12316" s="41" t="str">
        <f aca="false">IF(A12316="","",IF(D12316="Delivered",IF(B12316&lt;=INDEX(P_Due,F12316),1,0),0))</f>
        <v/>
      </c>
    </row>
    <row r="12317" customFormat="false" ht="15" hidden="false" customHeight="false" outlineLevel="0" collapsed="false">
      <c r="A12317" s="37"/>
      <c r="B12317" s="38"/>
      <c r="C12317" s="39"/>
      <c r="D12317" s="39"/>
      <c r="E12317" s="39"/>
      <c r="F12317" s="41" t="str">
        <f aca="false">IF(A12317="","",MATCH(A12317,P_ID,1))</f>
        <v/>
      </c>
      <c r="G12317" s="41" t="str">
        <f aca="false">IF(A12317="","",INDEX(P_Svc,F12317))</f>
        <v/>
      </c>
      <c r="H12317" s="41" t="str">
        <f aca="false">IF(A12317="","",INDEX(P_Zone,F12317))</f>
        <v/>
      </c>
      <c r="I12317" s="41" t="str">
        <f aca="false">IF(A12317="","",IF(D12317="Delivered",IF(B12317&lt;=INDEX(P_Due,F12317),1,0),0))</f>
        <v/>
      </c>
    </row>
    <row r="12318" customFormat="false" ht="15" hidden="false" customHeight="false" outlineLevel="0" collapsed="false">
      <c r="A12318" s="37"/>
      <c r="B12318" s="38"/>
      <c r="C12318" s="39"/>
      <c r="D12318" s="39"/>
      <c r="E12318" s="39"/>
      <c r="F12318" s="41" t="str">
        <f aca="false">IF(A12318="","",MATCH(A12318,P_ID,1))</f>
        <v/>
      </c>
      <c r="G12318" s="41" t="str">
        <f aca="false">IF(A12318="","",INDEX(P_Svc,F12318))</f>
        <v/>
      </c>
      <c r="H12318" s="41" t="str">
        <f aca="false">IF(A12318="","",INDEX(P_Zone,F12318))</f>
        <v/>
      </c>
      <c r="I12318" s="41" t="str">
        <f aca="false">IF(A12318="","",IF(D12318="Delivered",IF(B12318&lt;=INDEX(P_Due,F12318),1,0),0))</f>
        <v/>
      </c>
    </row>
    <row r="12319" customFormat="false" ht="15" hidden="false" customHeight="false" outlineLevel="0" collapsed="false">
      <c r="A12319" s="37"/>
      <c r="B12319" s="38"/>
      <c r="C12319" s="39"/>
      <c r="D12319" s="39"/>
      <c r="E12319" s="39"/>
      <c r="F12319" s="41" t="str">
        <f aca="false">IF(A12319="","",MATCH(A12319,P_ID,1))</f>
        <v/>
      </c>
      <c r="G12319" s="41" t="str">
        <f aca="false">IF(A12319="","",INDEX(P_Svc,F12319))</f>
        <v/>
      </c>
      <c r="H12319" s="41" t="str">
        <f aca="false">IF(A12319="","",INDEX(P_Zone,F12319))</f>
        <v/>
      </c>
      <c r="I12319" s="41" t="str">
        <f aca="false">IF(A12319="","",IF(D12319="Delivered",IF(B12319&lt;=INDEX(P_Due,F12319),1,0),0))</f>
        <v/>
      </c>
    </row>
    <row r="12320" customFormat="false" ht="15" hidden="false" customHeight="false" outlineLevel="0" collapsed="false">
      <c r="A12320" s="37"/>
      <c r="B12320" s="38"/>
      <c r="C12320" s="39"/>
      <c r="D12320" s="39"/>
      <c r="E12320" s="39"/>
      <c r="F12320" s="41" t="str">
        <f aca="false">IF(A12320="","",MATCH(A12320,P_ID,1))</f>
        <v/>
      </c>
      <c r="G12320" s="41" t="str">
        <f aca="false">IF(A12320="","",INDEX(P_Svc,F12320))</f>
        <v/>
      </c>
      <c r="H12320" s="41" t="str">
        <f aca="false">IF(A12320="","",INDEX(P_Zone,F12320))</f>
        <v/>
      </c>
      <c r="I12320" s="41" t="str">
        <f aca="false">IF(A12320="","",IF(D12320="Delivered",IF(B12320&lt;=INDEX(P_Due,F12320),1,0),0))</f>
        <v/>
      </c>
    </row>
    <row r="12321" customFormat="false" ht="15" hidden="false" customHeight="false" outlineLevel="0" collapsed="false">
      <c r="A12321" s="37"/>
      <c r="B12321" s="38"/>
      <c r="C12321" s="39"/>
      <c r="D12321" s="39"/>
      <c r="E12321" s="39"/>
      <c r="F12321" s="41" t="str">
        <f aca="false">IF(A12321="","",MATCH(A12321,P_ID,1))</f>
        <v/>
      </c>
      <c r="G12321" s="41" t="str">
        <f aca="false">IF(A12321="","",INDEX(P_Svc,F12321))</f>
        <v/>
      </c>
      <c r="H12321" s="41" t="str">
        <f aca="false">IF(A12321="","",INDEX(P_Zone,F12321))</f>
        <v/>
      </c>
      <c r="I12321" s="41" t="str">
        <f aca="false">IF(A12321="","",IF(D12321="Delivered",IF(B12321&lt;=INDEX(P_Due,F12321),1,0),0))</f>
        <v/>
      </c>
    </row>
    <row r="12322" customFormat="false" ht="15" hidden="false" customHeight="false" outlineLevel="0" collapsed="false">
      <c r="A12322" s="37"/>
      <c r="B12322" s="38"/>
      <c r="C12322" s="39"/>
      <c r="D12322" s="39"/>
      <c r="E12322" s="39"/>
      <c r="F12322" s="41" t="str">
        <f aca="false">IF(A12322="","",MATCH(A12322,P_ID,1))</f>
        <v/>
      </c>
      <c r="G12322" s="41" t="str">
        <f aca="false">IF(A12322="","",INDEX(P_Svc,F12322))</f>
        <v/>
      </c>
      <c r="H12322" s="41" t="str">
        <f aca="false">IF(A12322="","",INDEX(P_Zone,F12322))</f>
        <v/>
      </c>
      <c r="I12322" s="41" t="str">
        <f aca="false">IF(A12322="","",IF(D12322="Delivered",IF(B12322&lt;=INDEX(P_Due,F12322),1,0),0))</f>
        <v/>
      </c>
    </row>
    <row r="12323" customFormat="false" ht="15" hidden="false" customHeight="false" outlineLevel="0" collapsed="false">
      <c r="A12323" s="37"/>
      <c r="B12323" s="38"/>
      <c r="C12323" s="39"/>
      <c r="D12323" s="39"/>
      <c r="E12323" s="39"/>
      <c r="F12323" s="41" t="str">
        <f aca="false">IF(A12323="","",MATCH(A12323,P_ID,1))</f>
        <v/>
      </c>
      <c r="G12323" s="41" t="str">
        <f aca="false">IF(A12323="","",INDEX(P_Svc,F12323))</f>
        <v/>
      </c>
      <c r="H12323" s="41" t="str">
        <f aca="false">IF(A12323="","",INDEX(P_Zone,F12323))</f>
        <v/>
      </c>
      <c r="I12323" s="41" t="str">
        <f aca="false">IF(A12323="","",IF(D12323="Delivered",IF(B12323&lt;=INDEX(P_Due,F12323),1,0),0))</f>
        <v/>
      </c>
    </row>
    <row r="12324" customFormat="false" ht="15" hidden="false" customHeight="false" outlineLevel="0" collapsed="false">
      <c r="A12324" s="37"/>
      <c r="B12324" s="38"/>
      <c r="C12324" s="39"/>
      <c r="D12324" s="39"/>
      <c r="E12324" s="39"/>
      <c r="F12324" s="41" t="str">
        <f aca="false">IF(A12324="","",MATCH(A12324,P_ID,1))</f>
        <v/>
      </c>
      <c r="G12324" s="41" t="str">
        <f aca="false">IF(A12324="","",INDEX(P_Svc,F12324))</f>
        <v/>
      </c>
      <c r="H12324" s="41" t="str">
        <f aca="false">IF(A12324="","",INDEX(P_Zone,F12324))</f>
        <v/>
      </c>
      <c r="I12324" s="41" t="str">
        <f aca="false">IF(A12324="","",IF(D12324="Delivered",IF(B12324&lt;=INDEX(P_Due,F12324),1,0),0))</f>
        <v/>
      </c>
    </row>
    <row r="12325" customFormat="false" ht="15" hidden="false" customHeight="false" outlineLevel="0" collapsed="false">
      <c r="A12325" s="37"/>
      <c r="B12325" s="38"/>
      <c r="C12325" s="39"/>
      <c r="D12325" s="39"/>
      <c r="E12325" s="39"/>
      <c r="F12325" s="41" t="str">
        <f aca="false">IF(A12325="","",MATCH(A12325,P_ID,1))</f>
        <v/>
      </c>
      <c r="G12325" s="41" t="str">
        <f aca="false">IF(A12325="","",INDEX(P_Svc,F12325))</f>
        <v/>
      </c>
      <c r="H12325" s="41" t="str">
        <f aca="false">IF(A12325="","",INDEX(P_Zone,F12325))</f>
        <v/>
      </c>
      <c r="I12325" s="41" t="str">
        <f aca="false">IF(A12325="","",IF(D12325="Delivered",IF(B12325&lt;=INDEX(P_Due,F12325),1,0),0))</f>
        <v/>
      </c>
    </row>
    <row r="12326" customFormat="false" ht="15" hidden="false" customHeight="false" outlineLevel="0" collapsed="false">
      <c r="A12326" s="37"/>
      <c r="B12326" s="38"/>
      <c r="C12326" s="39"/>
      <c r="D12326" s="39"/>
      <c r="E12326" s="39"/>
      <c r="F12326" s="41" t="str">
        <f aca="false">IF(A12326="","",MATCH(A12326,P_ID,1))</f>
        <v/>
      </c>
      <c r="G12326" s="41" t="str">
        <f aca="false">IF(A12326="","",INDEX(P_Svc,F12326))</f>
        <v/>
      </c>
      <c r="H12326" s="41" t="str">
        <f aca="false">IF(A12326="","",INDEX(P_Zone,F12326))</f>
        <v/>
      </c>
      <c r="I12326" s="41" t="str">
        <f aca="false">IF(A12326="","",IF(D12326="Delivered",IF(B12326&lt;=INDEX(P_Due,F12326),1,0),0))</f>
        <v/>
      </c>
    </row>
    <row r="12327" customFormat="false" ht="15" hidden="false" customHeight="false" outlineLevel="0" collapsed="false">
      <c r="A12327" s="37"/>
      <c r="B12327" s="38"/>
      <c r="C12327" s="39"/>
      <c r="D12327" s="39"/>
      <c r="E12327" s="39"/>
      <c r="F12327" s="41" t="str">
        <f aca="false">IF(A12327="","",MATCH(A12327,P_ID,1))</f>
        <v/>
      </c>
      <c r="G12327" s="41" t="str">
        <f aca="false">IF(A12327="","",INDEX(P_Svc,F12327))</f>
        <v/>
      </c>
      <c r="H12327" s="41" t="str">
        <f aca="false">IF(A12327="","",INDEX(P_Zone,F12327))</f>
        <v/>
      </c>
      <c r="I12327" s="41" t="str">
        <f aca="false">IF(A12327="","",IF(D12327="Delivered",IF(B12327&lt;=INDEX(P_Due,F12327),1,0),0))</f>
        <v/>
      </c>
    </row>
    <row r="12328" customFormat="false" ht="15" hidden="false" customHeight="false" outlineLevel="0" collapsed="false">
      <c r="A12328" s="37"/>
      <c r="B12328" s="38"/>
      <c r="C12328" s="39"/>
      <c r="D12328" s="39"/>
      <c r="E12328" s="39"/>
      <c r="F12328" s="41" t="str">
        <f aca="false">IF(A12328="","",MATCH(A12328,P_ID,1))</f>
        <v/>
      </c>
      <c r="G12328" s="41" t="str">
        <f aca="false">IF(A12328="","",INDEX(P_Svc,F12328))</f>
        <v/>
      </c>
      <c r="H12328" s="41" t="str">
        <f aca="false">IF(A12328="","",INDEX(P_Zone,F12328))</f>
        <v/>
      </c>
      <c r="I12328" s="41" t="str">
        <f aca="false">IF(A12328="","",IF(D12328="Delivered",IF(B12328&lt;=INDEX(P_Due,F12328),1,0),0))</f>
        <v/>
      </c>
    </row>
    <row r="12329" customFormat="false" ht="15" hidden="false" customHeight="false" outlineLevel="0" collapsed="false">
      <c r="A12329" s="37"/>
      <c r="B12329" s="38"/>
      <c r="C12329" s="39"/>
      <c r="D12329" s="39"/>
      <c r="E12329" s="39"/>
      <c r="F12329" s="41" t="str">
        <f aca="false">IF(A12329="","",MATCH(A12329,P_ID,1))</f>
        <v/>
      </c>
      <c r="G12329" s="41" t="str">
        <f aca="false">IF(A12329="","",INDEX(P_Svc,F12329))</f>
        <v/>
      </c>
      <c r="H12329" s="41" t="str">
        <f aca="false">IF(A12329="","",INDEX(P_Zone,F12329))</f>
        <v/>
      </c>
      <c r="I12329" s="41" t="str">
        <f aca="false">IF(A12329="","",IF(D12329="Delivered",IF(B12329&lt;=INDEX(P_Due,F12329),1,0),0))</f>
        <v/>
      </c>
    </row>
    <row r="12330" customFormat="false" ht="15" hidden="false" customHeight="false" outlineLevel="0" collapsed="false">
      <c r="A12330" s="37"/>
      <c r="B12330" s="38"/>
      <c r="C12330" s="39"/>
      <c r="D12330" s="39"/>
      <c r="E12330" s="39"/>
      <c r="F12330" s="41" t="str">
        <f aca="false">IF(A12330="","",MATCH(A12330,P_ID,1))</f>
        <v/>
      </c>
      <c r="G12330" s="41" t="str">
        <f aca="false">IF(A12330="","",INDEX(P_Svc,F12330))</f>
        <v/>
      </c>
      <c r="H12330" s="41" t="str">
        <f aca="false">IF(A12330="","",INDEX(P_Zone,F12330))</f>
        <v/>
      </c>
      <c r="I12330" s="41" t="str">
        <f aca="false">IF(A12330="","",IF(D12330="Delivered",IF(B12330&lt;=INDEX(P_Due,F12330),1,0),0))</f>
        <v/>
      </c>
    </row>
    <row r="12331" customFormat="false" ht="15" hidden="false" customHeight="false" outlineLevel="0" collapsed="false">
      <c r="A12331" s="37"/>
      <c r="B12331" s="38"/>
      <c r="C12331" s="39"/>
      <c r="D12331" s="39"/>
      <c r="E12331" s="39"/>
      <c r="F12331" s="41" t="str">
        <f aca="false">IF(A12331="","",MATCH(A12331,P_ID,1))</f>
        <v/>
      </c>
      <c r="G12331" s="41" t="str">
        <f aca="false">IF(A12331="","",INDEX(P_Svc,F12331))</f>
        <v/>
      </c>
      <c r="H12331" s="41" t="str">
        <f aca="false">IF(A12331="","",INDEX(P_Zone,F12331))</f>
        <v/>
      </c>
      <c r="I12331" s="41" t="str">
        <f aca="false">IF(A12331="","",IF(D12331="Delivered",IF(B12331&lt;=INDEX(P_Due,F12331),1,0),0))</f>
        <v/>
      </c>
    </row>
    <row r="12332" customFormat="false" ht="15" hidden="false" customHeight="false" outlineLevel="0" collapsed="false">
      <c r="A12332" s="37"/>
      <c r="B12332" s="38"/>
      <c r="C12332" s="39"/>
      <c r="D12332" s="39"/>
      <c r="E12332" s="39"/>
      <c r="F12332" s="41" t="str">
        <f aca="false">IF(A12332="","",MATCH(A12332,P_ID,1))</f>
        <v/>
      </c>
      <c r="G12332" s="41" t="str">
        <f aca="false">IF(A12332="","",INDEX(P_Svc,F12332))</f>
        <v/>
      </c>
      <c r="H12332" s="41" t="str">
        <f aca="false">IF(A12332="","",INDEX(P_Zone,F12332))</f>
        <v/>
      </c>
      <c r="I12332" s="41" t="str">
        <f aca="false">IF(A12332="","",IF(D12332="Delivered",IF(B12332&lt;=INDEX(P_Due,F12332),1,0),0))</f>
        <v/>
      </c>
    </row>
    <row r="12333" customFormat="false" ht="15" hidden="false" customHeight="false" outlineLevel="0" collapsed="false">
      <c r="A12333" s="37"/>
      <c r="B12333" s="38"/>
      <c r="C12333" s="39"/>
      <c r="D12333" s="39"/>
      <c r="E12333" s="39"/>
      <c r="F12333" s="41" t="str">
        <f aca="false">IF(A12333="","",MATCH(A12333,P_ID,1))</f>
        <v/>
      </c>
      <c r="G12333" s="41" t="str">
        <f aca="false">IF(A12333="","",INDEX(P_Svc,F12333))</f>
        <v/>
      </c>
      <c r="H12333" s="41" t="str">
        <f aca="false">IF(A12333="","",INDEX(P_Zone,F12333))</f>
        <v/>
      </c>
      <c r="I12333" s="41" t="str">
        <f aca="false">IF(A12333="","",IF(D12333="Delivered",IF(B12333&lt;=INDEX(P_Due,F12333),1,0),0))</f>
        <v/>
      </c>
    </row>
    <row r="12334" customFormat="false" ht="15" hidden="false" customHeight="false" outlineLevel="0" collapsed="false">
      <c r="A12334" s="37"/>
      <c r="B12334" s="38"/>
      <c r="C12334" s="39"/>
      <c r="D12334" s="39"/>
      <c r="E12334" s="39"/>
      <c r="F12334" s="41" t="str">
        <f aca="false">IF(A12334="","",MATCH(A12334,P_ID,1))</f>
        <v/>
      </c>
      <c r="G12334" s="41" t="str">
        <f aca="false">IF(A12334="","",INDEX(P_Svc,F12334))</f>
        <v/>
      </c>
      <c r="H12334" s="41" t="str">
        <f aca="false">IF(A12334="","",INDEX(P_Zone,F12334))</f>
        <v/>
      </c>
      <c r="I12334" s="41" t="str">
        <f aca="false">IF(A12334="","",IF(D12334="Delivered",IF(B12334&lt;=INDEX(P_Due,F12334),1,0),0))</f>
        <v/>
      </c>
    </row>
    <row r="12335" customFormat="false" ht="15" hidden="false" customHeight="false" outlineLevel="0" collapsed="false">
      <c r="A12335" s="37"/>
      <c r="B12335" s="38"/>
      <c r="C12335" s="39"/>
      <c r="D12335" s="39"/>
      <c r="E12335" s="39"/>
      <c r="F12335" s="41" t="str">
        <f aca="false">IF(A12335="","",MATCH(A12335,P_ID,1))</f>
        <v/>
      </c>
      <c r="G12335" s="41" t="str">
        <f aca="false">IF(A12335="","",INDEX(P_Svc,F12335))</f>
        <v/>
      </c>
      <c r="H12335" s="41" t="str">
        <f aca="false">IF(A12335="","",INDEX(P_Zone,F12335))</f>
        <v/>
      </c>
      <c r="I12335" s="41" t="str">
        <f aca="false">IF(A12335="","",IF(D12335="Delivered",IF(B12335&lt;=INDEX(P_Due,F12335),1,0),0))</f>
        <v/>
      </c>
    </row>
    <row r="12336" customFormat="false" ht="15" hidden="false" customHeight="false" outlineLevel="0" collapsed="false">
      <c r="A12336" s="37"/>
      <c r="B12336" s="38"/>
      <c r="C12336" s="39"/>
      <c r="D12336" s="39"/>
      <c r="E12336" s="39"/>
      <c r="F12336" s="41" t="str">
        <f aca="false">IF(A12336="","",MATCH(A12336,P_ID,1))</f>
        <v/>
      </c>
      <c r="G12336" s="41" t="str">
        <f aca="false">IF(A12336="","",INDEX(P_Svc,F12336))</f>
        <v/>
      </c>
      <c r="H12336" s="41" t="str">
        <f aca="false">IF(A12336="","",INDEX(P_Zone,F12336))</f>
        <v/>
      </c>
      <c r="I12336" s="41" t="str">
        <f aca="false">IF(A12336="","",IF(D12336="Delivered",IF(B12336&lt;=INDEX(P_Due,F12336),1,0),0))</f>
        <v/>
      </c>
    </row>
    <row r="12337" customFormat="false" ht="15" hidden="false" customHeight="false" outlineLevel="0" collapsed="false">
      <c r="A12337" s="37"/>
      <c r="B12337" s="38"/>
      <c r="C12337" s="39"/>
      <c r="D12337" s="39"/>
      <c r="E12337" s="39"/>
      <c r="F12337" s="41" t="str">
        <f aca="false">IF(A12337="","",MATCH(A12337,P_ID,1))</f>
        <v/>
      </c>
      <c r="G12337" s="41" t="str">
        <f aca="false">IF(A12337="","",INDEX(P_Svc,F12337))</f>
        <v/>
      </c>
      <c r="H12337" s="41" t="str">
        <f aca="false">IF(A12337="","",INDEX(P_Zone,F12337))</f>
        <v/>
      </c>
      <c r="I12337" s="41" t="str">
        <f aca="false">IF(A12337="","",IF(D12337="Delivered",IF(B12337&lt;=INDEX(P_Due,F12337),1,0),0))</f>
        <v/>
      </c>
    </row>
    <row r="12338" customFormat="false" ht="15" hidden="false" customHeight="false" outlineLevel="0" collapsed="false">
      <c r="A12338" s="37"/>
      <c r="B12338" s="38"/>
      <c r="C12338" s="39"/>
      <c r="D12338" s="39"/>
      <c r="E12338" s="39"/>
      <c r="F12338" s="41" t="str">
        <f aca="false">IF(A12338="","",MATCH(A12338,P_ID,1))</f>
        <v/>
      </c>
      <c r="G12338" s="41" t="str">
        <f aca="false">IF(A12338="","",INDEX(P_Svc,F12338))</f>
        <v/>
      </c>
      <c r="H12338" s="41" t="str">
        <f aca="false">IF(A12338="","",INDEX(P_Zone,F12338))</f>
        <v/>
      </c>
      <c r="I12338" s="41" t="str">
        <f aca="false">IF(A12338="","",IF(D12338="Delivered",IF(B12338&lt;=INDEX(P_Due,F12338),1,0),0))</f>
        <v/>
      </c>
    </row>
    <row r="12339" customFormat="false" ht="15" hidden="false" customHeight="false" outlineLevel="0" collapsed="false">
      <c r="A12339" s="37"/>
      <c r="B12339" s="38"/>
      <c r="C12339" s="39"/>
      <c r="D12339" s="39"/>
      <c r="E12339" s="39"/>
      <c r="F12339" s="41" t="str">
        <f aca="false">IF(A12339="","",MATCH(A12339,P_ID,1))</f>
        <v/>
      </c>
      <c r="G12339" s="41" t="str">
        <f aca="false">IF(A12339="","",INDEX(P_Svc,F12339))</f>
        <v/>
      </c>
      <c r="H12339" s="41" t="str">
        <f aca="false">IF(A12339="","",INDEX(P_Zone,F12339))</f>
        <v/>
      </c>
      <c r="I12339" s="41" t="str">
        <f aca="false">IF(A12339="","",IF(D12339="Delivered",IF(B12339&lt;=INDEX(P_Due,F12339),1,0),0))</f>
        <v/>
      </c>
    </row>
    <row r="12340" customFormat="false" ht="15" hidden="false" customHeight="false" outlineLevel="0" collapsed="false">
      <c r="A12340" s="37"/>
      <c r="B12340" s="38"/>
      <c r="C12340" s="39"/>
      <c r="D12340" s="39"/>
      <c r="E12340" s="39"/>
      <c r="F12340" s="41" t="str">
        <f aca="false">IF(A12340="","",MATCH(A12340,P_ID,1))</f>
        <v/>
      </c>
      <c r="G12340" s="41" t="str">
        <f aca="false">IF(A12340="","",INDEX(P_Svc,F12340))</f>
        <v/>
      </c>
      <c r="H12340" s="41" t="str">
        <f aca="false">IF(A12340="","",INDEX(P_Zone,F12340))</f>
        <v/>
      </c>
      <c r="I12340" s="41" t="str">
        <f aca="false">IF(A12340="","",IF(D12340="Delivered",IF(B12340&lt;=INDEX(P_Due,F12340),1,0),0))</f>
        <v/>
      </c>
    </row>
    <row r="12341" customFormat="false" ht="15" hidden="false" customHeight="false" outlineLevel="0" collapsed="false">
      <c r="A12341" s="37"/>
      <c r="B12341" s="38"/>
      <c r="C12341" s="39"/>
      <c r="D12341" s="39"/>
      <c r="E12341" s="39"/>
      <c r="F12341" s="41" t="str">
        <f aca="false">IF(A12341="","",MATCH(A12341,P_ID,1))</f>
        <v/>
      </c>
      <c r="G12341" s="41" t="str">
        <f aca="false">IF(A12341="","",INDEX(P_Svc,F12341))</f>
        <v/>
      </c>
      <c r="H12341" s="41" t="str">
        <f aca="false">IF(A12341="","",INDEX(P_Zone,F12341))</f>
        <v/>
      </c>
      <c r="I12341" s="41" t="str">
        <f aca="false">IF(A12341="","",IF(D12341="Delivered",IF(B12341&lt;=INDEX(P_Due,F12341),1,0),0))</f>
        <v/>
      </c>
    </row>
    <row r="12342" customFormat="false" ht="15" hidden="false" customHeight="false" outlineLevel="0" collapsed="false">
      <c r="A12342" s="37"/>
      <c r="B12342" s="38"/>
      <c r="C12342" s="39"/>
      <c r="D12342" s="39"/>
      <c r="E12342" s="39"/>
      <c r="F12342" s="41" t="str">
        <f aca="false">IF(A12342="","",MATCH(A12342,P_ID,1))</f>
        <v/>
      </c>
      <c r="G12342" s="41" t="str">
        <f aca="false">IF(A12342="","",INDEX(P_Svc,F12342))</f>
        <v/>
      </c>
      <c r="H12342" s="41" t="str">
        <f aca="false">IF(A12342="","",INDEX(P_Zone,F12342))</f>
        <v/>
      </c>
      <c r="I12342" s="41" t="str">
        <f aca="false">IF(A12342="","",IF(D12342="Delivered",IF(B12342&lt;=INDEX(P_Due,F12342),1,0),0))</f>
        <v/>
      </c>
    </row>
    <row r="12343" customFormat="false" ht="15" hidden="false" customHeight="false" outlineLevel="0" collapsed="false">
      <c r="A12343" s="37"/>
      <c r="B12343" s="38"/>
      <c r="C12343" s="39"/>
      <c r="D12343" s="39"/>
      <c r="E12343" s="39"/>
      <c r="F12343" s="41" t="str">
        <f aca="false">IF(A12343="","",MATCH(A12343,P_ID,1))</f>
        <v/>
      </c>
      <c r="G12343" s="41" t="str">
        <f aca="false">IF(A12343="","",INDEX(P_Svc,F12343))</f>
        <v/>
      </c>
      <c r="H12343" s="41" t="str">
        <f aca="false">IF(A12343="","",INDEX(P_Zone,F12343))</f>
        <v/>
      </c>
      <c r="I12343" s="41" t="str">
        <f aca="false">IF(A12343="","",IF(D12343="Delivered",IF(B12343&lt;=INDEX(P_Due,F12343),1,0),0))</f>
        <v/>
      </c>
    </row>
    <row r="12344" customFormat="false" ht="15" hidden="false" customHeight="false" outlineLevel="0" collapsed="false">
      <c r="A12344" s="37"/>
      <c r="B12344" s="38"/>
      <c r="C12344" s="39"/>
      <c r="D12344" s="39"/>
      <c r="E12344" s="39"/>
      <c r="F12344" s="41" t="str">
        <f aca="false">IF(A12344="","",MATCH(A12344,P_ID,1))</f>
        <v/>
      </c>
      <c r="G12344" s="41" t="str">
        <f aca="false">IF(A12344="","",INDEX(P_Svc,F12344))</f>
        <v/>
      </c>
      <c r="H12344" s="41" t="str">
        <f aca="false">IF(A12344="","",INDEX(P_Zone,F12344))</f>
        <v/>
      </c>
      <c r="I12344" s="41" t="str">
        <f aca="false">IF(A12344="","",IF(D12344="Delivered",IF(B12344&lt;=INDEX(P_Due,F12344),1,0),0))</f>
        <v/>
      </c>
    </row>
    <row r="12345" customFormat="false" ht="15" hidden="false" customHeight="false" outlineLevel="0" collapsed="false">
      <c r="A12345" s="37"/>
      <c r="B12345" s="38"/>
      <c r="C12345" s="39"/>
      <c r="D12345" s="39"/>
      <c r="E12345" s="39"/>
      <c r="F12345" s="41" t="str">
        <f aca="false">IF(A12345="","",MATCH(A12345,P_ID,1))</f>
        <v/>
      </c>
      <c r="G12345" s="41" t="str">
        <f aca="false">IF(A12345="","",INDEX(P_Svc,F12345))</f>
        <v/>
      </c>
      <c r="H12345" s="41" t="str">
        <f aca="false">IF(A12345="","",INDEX(P_Zone,F12345))</f>
        <v/>
      </c>
      <c r="I12345" s="41" t="str">
        <f aca="false">IF(A12345="","",IF(D12345="Delivered",IF(B12345&lt;=INDEX(P_Due,F12345),1,0),0))</f>
        <v/>
      </c>
    </row>
    <row r="12346" customFormat="false" ht="15" hidden="false" customHeight="false" outlineLevel="0" collapsed="false">
      <c r="A12346" s="37"/>
      <c r="B12346" s="38"/>
      <c r="C12346" s="39"/>
      <c r="D12346" s="39"/>
      <c r="E12346" s="39"/>
      <c r="F12346" s="41" t="str">
        <f aca="false">IF(A12346="","",MATCH(A12346,P_ID,1))</f>
        <v/>
      </c>
      <c r="G12346" s="41" t="str">
        <f aca="false">IF(A12346="","",INDEX(P_Svc,F12346))</f>
        <v/>
      </c>
      <c r="H12346" s="41" t="str">
        <f aca="false">IF(A12346="","",INDEX(P_Zone,F12346))</f>
        <v/>
      </c>
      <c r="I12346" s="41" t="str">
        <f aca="false">IF(A12346="","",IF(D12346="Delivered",IF(B12346&lt;=INDEX(P_Due,F12346),1,0),0))</f>
        <v/>
      </c>
    </row>
    <row r="12347" customFormat="false" ht="15" hidden="false" customHeight="false" outlineLevel="0" collapsed="false">
      <c r="A12347" s="37"/>
      <c r="B12347" s="38"/>
      <c r="C12347" s="39"/>
      <c r="D12347" s="39"/>
      <c r="E12347" s="39"/>
      <c r="F12347" s="41" t="str">
        <f aca="false">IF(A12347="","",MATCH(A12347,P_ID,1))</f>
        <v/>
      </c>
      <c r="G12347" s="41" t="str">
        <f aca="false">IF(A12347="","",INDEX(P_Svc,F12347))</f>
        <v/>
      </c>
      <c r="H12347" s="41" t="str">
        <f aca="false">IF(A12347="","",INDEX(P_Zone,F12347))</f>
        <v/>
      </c>
      <c r="I12347" s="41" t="str">
        <f aca="false">IF(A12347="","",IF(D12347="Delivered",IF(B12347&lt;=INDEX(P_Due,F12347),1,0),0))</f>
        <v/>
      </c>
    </row>
    <row r="12348" customFormat="false" ht="15" hidden="false" customHeight="false" outlineLevel="0" collapsed="false">
      <c r="A12348" s="37"/>
      <c r="B12348" s="38"/>
      <c r="C12348" s="39"/>
      <c r="D12348" s="39"/>
      <c r="E12348" s="39"/>
      <c r="F12348" s="41" t="str">
        <f aca="false">IF(A12348="","",MATCH(A12348,P_ID,1))</f>
        <v/>
      </c>
      <c r="G12348" s="41" t="str">
        <f aca="false">IF(A12348="","",INDEX(P_Svc,F12348))</f>
        <v/>
      </c>
      <c r="H12348" s="41" t="str">
        <f aca="false">IF(A12348="","",INDEX(P_Zone,F12348))</f>
        <v/>
      </c>
      <c r="I12348" s="41" t="str">
        <f aca="false">IF(A12348="","",IF(D12348="Delivered",IF(B12348&lt;=INDEX(P_Due,F12348),1,0),0))</f>
        <v/>
      </c>
    </row>
    <row r="12349" customFormat="false" ht="15" hidden="false" customHeight="false" outlineLevel="0" collapsed="false">
      <c r="A12349" s="37"/>
      <c r="B12349" s="38"/>
      <c r="C12349" s="39"/>
      <c r="D12349" s="39"/>
      <c r="E12349" s="39"/>
      <c r="F12349" s="41" t="str">
        <f aca="false">IF(A12349="","",MATCH(A12349,P_ID,1))</f>
        <v/>
      </c>
      <c r="G12349" s="41" t="str">
        <f aca="false">IF(A12349="","",INDEX(P_Svc,F12349))</f>
        <v/>
      </c>
      <c r="H12349" s="41" t="str">
        <f aca="false">IF(A12349="","",INDEX(P_Zone,F12349))</f>
        <v/>
      </c>
      <c r="I12349" s="41" t="str">
        <f aca="false">IF(A12349="","",IF(D12349="Delivered",IF(B12349&lt;=INDEX(P_Due,F12349),1,0),0))</f>
        <v/>
      </c>
    </row>
    <row r="12350" customFormat="false" ht="15" hidden="false" customHeight="false" outlineLevel="0" collapsed="false">
      <c r="A12350" s="37"/>
      <c r="B12350" s="38"/>
      <c r="C12350" s="39"/>
      <c r="D12350" s="39"/>
      <c r="E12350" s="39"/>
      <c r="F12350" s="41" t="str">
        <f aca="false">IF(A12350="","",MATCH(A12350,P_ID,1))</f>
        <v/>
      </c>
      <c r="G12350" s="41" t="str">
        <f aca="false">IF(A12350="","",INDEX(P_Svc,F12350))</f>
        <v/>
      </c>
      <c r="H12350" s="41" t="str">
        <f aca="false">IF(A12350="","",INDEX(P_Zone,F12350))</f>
        <v/>
      </c>
      <c r="I12350" s="41" t="str">
        <f aca="false">IF(A12350="","",IF(D12350="Delivered",IF(B12350&lt;=INDEX(P_Due,F12350),1,0),0))</f>
        <v/>
      </c>
    </row>
    <row r="12351" customFormat="false" ht="15" hidden="false" customHeight="false" outlineLevel="0" collapsed="false">
      <c r="A12351" s="37"/>
      <c r="B12351" s="38"/>
      <c r="C12351" s="39"/>
      <c r="D12351" s="39"/>
      <c r="E12351" s="39"/>
      <c r="F12351" s="41" t="str">
        <f aca="false">IF(A12351="","",MATCH(A12351,P_ID,1))</f>
        <v/>
      </c>
      <c r="G12351" s="41" t="str">
        <f aca="false">IF(A12351="","",INDEX(P_Svc,F12351))</f>
        <v/>
      </c>
      <c r="H12351" s="41" t="str">
        <f aca="false">IF(A12351="","",INDEX(P_Zone,F12351))</f>
        <v/>
      </c>
      <c r="I12351" s="41" t="str">
        <f aca="false">IF(A12351="","",IF(D12351="Delivered",IF(B12351&lt;=INDEX(P_Due,F12351),1,0),0))</f>
        <v/>
      </c>
    </row>
    <row r="12352" customFormat="false" ht="15" hidden="false" customHeight="false" outlineLevel="0" collapsed="false">
      <c r="A12352" s="37"/>
      <c r="B12352" s="38"/>
      <c r="C12352" s="39"/>
      <c r="D12352" s="39"/>
      <c r="E12352" s="39"/>
      <c r="F12352" s="41" t="str">
        <f aca="false">IF(A12352="","",MATCH(A12352,P_ID,1))</f>
        <v/>
      </c>
      <c r="G12352" s="41" t="str">
        <f aca="false">IF(A12352="","",INDEX(P_Svc,F12352))</f>
        <v/>
      </c>
      <c r="H12352" s="41" t="str">
        <f aca="false">IF(A12352="","",INDEX(P_Zone,F12352))</f>
        <v/>
      </c>
      <c r="I12352" s="41" t="str">
        <f aca="false">IF(A12352="","",IF(D12352="Delivered",IF(B12352&lt;=INDEX(P_Due,F12352),1,0),0))</f>
        <v/>
      </c>
    </row>
    <row r="12353" customFormat="false" ht="15" hidden="false" customHeight="false" outlineLevel="0" collapsed="false">
      <c r="A12353" s="37"/>
      <c r="B12353" s="38"/>
      <c r="C12353" s="39"/>
      <c r="D12353" s="39"/>
      <c r="E12353" s="39"/>
      <c r="F12353" s="41" t="str">
        <f aca="false">IF(A12353="","",MATCH(A12353,P_ID,1))</f>
        <v/>
      </c>
      <c r="G12353" s="41" t="str">
        <f aca="false">IF(A12353="","",INDEX(P_Svc,F12353))</f>
        <v/>
      </c>
      <c r="H12353" s="41" t="str">
        <f aca="false">IF(A12353="","",INDEX(P_Zone,F12353))</f>
        <v/>
      </c>
      <c r="I12353" s="41" t="str">
        <f aca="false">IF(A12353="","",IF(D12353="Delivered",IF(B12353&lt;=INDEX(P_Due,F12353),1,0),0))</f>
        <v/>
      </c>
    </row>
    <row r="12354" customFormat="false" ht="15" hidden="false" customHeight="false" outlineLevel="0" collapsed="false">
      <c r="A12354" s="37"/>
      <c r="B12354" s="38"/>
      <c r="C12354" s="39"/>
      <c r="D12354" s="39"/>
      <c r="E12354" s="39"/>
      <c r="F12354" s="41" t="str">
        <f aca="false">IF(A12354="","",MATCH(A12354,P_ID,1))</f>
        <v/>
      </c>
      <c r="G12354" s="41" t="str">
        <f aca="false">IF(A12354="","",INDEX(P_Svc,F12354))</f>
        <v/>
      </c>
      <c r="H12354" s="41" t="str">
        <f aca="false">IF(A12354="","",INDEX(P_Zone,F12354))</f>
        <v/>
      </c>
      <c r="I12354" s="41" t="str">
        <f aca="false">IF(A12354="","",IF(D12354="Delivered",IF(B12354&lt;=INDEX(P_Due,F12354),1,0),0))</f>
        <v/>
      </c>
    </row>
    <row r="12355" customFormat="false" ht="15" hidden="false" customHeight="false" outlineLevel="0" collapsed="false">
      <c r="A12355" s="37"/>
      <c r="B12355" s="38"/>
      <c r="C12355" s="39"/>
      <c r="D12355" s="39"/>
      <c r="E12355" s="39"/>
      <c r="F12355" s="41" t="str">
        <f aca="false">IF(A12355="","",MATCH(A12355,P_ID,1))</f>
        <v/>
      </c>
      <c r="G12355" s="41" t="str">
        <f aca="false">IF(A12355="","",INDEX(P_Svc,F12355))</f>
        <v/>
      </c>
      <c r="H12355" s="41" t="str">
        <f aca="false">IF(A12355="","",INDEX(P_Zone,F12355))</f>
        <v/>
      </c>
      <c r="I12355" s="41" t="str">
        <f aca="false">IF(A12355="","",IF(D12355="Delivered",IF(B12355&lt;=INDEX(P_Due,F12355),1,0),0))</f>
        <v/>
      </c>
    </row>
    <row r="12356" customFormat="false" ht="15" hidden="false" customHeight="false" outlineLevel="0" collapsed="false">
      <c r="A12356" s="37"/>
      <c r="B12356" s="38"/>
      <c r="C12356" s="39"/>
      <c r="D12356" s="39"/>
      <c r="E12356" s="39"/>
      <c r="F12356" s="41" t="str">
        <f aca="false">IF(A12356="","",MATCH(A12356,P_ID,1))</f>
        <v/>
      </c>
      <c r="G12356" s="41" t="str">
        <f aca="false">IF(A12356="","",INDEX(P_Svc,F12356))</f>
        <v/>
      </c>
      <c r="H12356" s="41" t="str">
        <f aca="false">IF(A12356="","",INDEX(P_Zone,F12356))</f>
        <v/>
      </c>
      <c r="I12356" s="41" t="str">
        <f aca="false">IF(A12356="","",IF(D12356="Delivered",IF(B12356&lt;=INDEX(P_Due,F12356),1,0),0))</f>
        <v/>
      </c>
    </row>
    <row r="12357" customFormat="false" ht="15" hidden="false" customHeight="false" outlineLevel="0" collapsed="false">
      <c r="A12357" s="37"/>
      <c r="B12357" s="38"/>
      <c r="C12357" s="39"/>
      <c r="D12357" s="39"/>
      <c r="E12357" s="39"/>
      <c r="F12357" s="41" t="str">
        <f aca="false">IF(A12357="","",MATCH(A12357,P_ID,1))</f>
        <v/>
      </c>
      <c r="G12357" s="41" t="str">
        <f aca="false">IF(A12357="","",INDEX(P_Svc,F12357))</f>
        <v/>
      </c>
      <c r="H12357" s="41" t="str">
        <f aca="false">IF(A12357="","",INDEX(P_Zone,F12357))</f>
        <v/>
      </c>
      <c r="I12357" s="41" t="str">
        <f aca="false">IF(A12357="","",IF(D12357="Delivered",IF(B12357&lt;=INDEX(P_Due,F12357),1,0),0))</f>
        <v/>
      </c>
    </row>
    <row r="12358" customFormat="false" ht="15" hidden="false" customHeight="false" outlineLevel="0" collapsed="false">
      <c r="A12358" s="37"/>
      <c r="B12358" s="38"/>
      <c r="C12358" s="39"/>
      <c r="D12358" s="39"/>
      <c r="E12358" s="39"/>
      <c r="F12358" s="41" t="str">
        <f aca="false">IF(A12358="","",MATCH(A12358,P_ID,1))</f>
        <v/>
      </c>
      <c r="G12358" s="41" t="str">
        <f aca="false">IF(A12358="","",INDEX(P_Svc,F12358))</f>
        <v/>
      </c>
      <c r="H12358" s="41" t="str">
        <f aca="false">IF(A12358="","",INDEX(P_Zone,F12358))</f>
        <v/>
      </c>
      <c r="I12358" s="41" t="str">
        <f aca="false">IF(A12358="","",IF(D12358="Delivered",IF(B12358&lt;=INDEX(P_Due,F12358),1,0),0))</f>
        <v/>
      </c>
    </row>
    <row r="12359" customFormat="false" ht="15" hidden="false" customHeight="false" outlineLevel="0" collapsed="false">
      <c r="A12359" s="37"/>
      <c r="B12359" s="38"/>
      <c r="C12359" s="39"/>
      <c r="D12359" s="39"/>
      <c r="E12359" s="39"/>
      <c r="F12359" s="41" t="str">
        <f aca="false">IF(A12359="","",MATCH(A12359,P_ID,1))</f>
        <v/>
      </c>
      <c r="G12359" s="41" t="str">
        <f aca="false">IF(A12359="","",INDEX(P_Svc,F12359))</f>
        <v/>
      </c>
      <c r="H12359" s="41" t="str">
        <f aca="false">IF(A12359="","",INDEX(P_Zone,F12359))</f>
        <v/>
      </c>
      <c r="I12359" s="41" t="str">
        <f aca="false">IF(A12359="","",IF(D12359="Delivered",IF(B12359&lt;=INDEX(P_Due,F12359),1,0),0))</f>
        <v/>
      </c>
    </row>
    <row r="12360" customFormat="false" ht="15" hidden="false" customHeight="false" outlineLevel="0" collapsed="false">
      <c r="A12360" s="37"/>
      <c r="B12360" s="38"/>
      <c r="C12360" s="39"/>
      <c r="D12360" s="39"/>
      <c r="E12360" s="39"/>
      <c r="F12360" s="41" t="str">
        <f aca="false">IF(A12360="","",MATCH(A12360,P_ID,1))</f>
        <v/>
      </c>
      <c r="G12360" s="41" t="str">
        <f aca="false">IF(A12360="","",INDEX(P_Svc,F12360))</f>
        <v/>
      </c>
      <c r="H12360" s="41" t="str">
        <f aca="false">IF(A12360="","",INDEX(P_Zone,F12360))</f>
        <v/>
      </c>
      <c r="I12360" s="41" t="str">
        <f aca="false">IF(A12360="","",IF(D12360="Delivered",IF(B12360&lt;=INDEX(P_Due,F12360),1,0),0))</f>
        <v/>
      </c>
    </row>
    <row r="12361" customFormat="false" ht="15" hidden="false" customHeight="false" outlineLevel="0" collapsed="false">
      <c r="A12361" s="37"/>
      <c r="B12361" s="38"/>
      <c r="C12361" s="39"/>
      <c r="D12361" s="39"/>
      <c r="E12361" s="39"/>
      <c r="F12361" s="41" t="str">
        <f aca="false">IF(A12361="","",MATCH(A12361,P_ID,1))</f>
        <v/>
      </c>
      <c r="G12361" s="41" t="str">
        <f aca="false">IF(A12361="","",INDEX(P_Svc,F12361))</f>
        <v/>
      </c>
      <c r="H12361" s="41" t="str">
        <f aca="false">IF(A12361="","",INDEX(P_Zone,F12361))</f>
        <v/>
      </c>
      <c r="I12361" s="41" t="str">
        <f aca="false">IF(A12361="","",IF(D12361="Delivered",IF(B12361&lt;=INDEX(P_Due,F12361),1,0),0))</f>
        <v/>
      </c>
    </row>
    <row r="12362" customFormat="false" ht="15" hidden="false" customHeight="false" outlineLevel="0" collapsed="false">
      <c r="A12362" s="37"/>
      <c r="B12362" s="38"/>
      <c r="C12362" s="39"/>
      <c r="D12362" s="39"/>
      <c r="E12362" s="39"/>
      <c r="F12362" s="41" t="str">
        <f aca="false">IF(A12362="","",MATCH(A12362,P_ID,1))</f>
        <v/>
      </c>
      <c r="G12362" s="41" t="str">
        <f aca="false">IF(A12362="","",INDEX(P_Svc,F12362))</f>
        <v/>
      </c>
      <c r="H12362" s="41" t="str">
        <f aca="false">IF(A12362="","",INDEX(P_Zone,F12362))</f>
        <v/>
      </c>
      <c r="I12362" s="41" t="str">
        <f aca="false">IF(A12362="","",IF(D12362="Delivered",IF(B12362&lt;=INDEX(P_Due,F12362),1,0),0))</f>
        <v/>
      </c>
    </row>
    <row r="12363" customFormat="false" ht="15" hidden="false" customHeight="false" outlineLevel="0" collapsed="false">
      <c r="A12363" s="37"/>
      <c r="B12363" s="38"/>
      <c r="C12363" s="39"/>
      <c r="D12363" s="39"/>
      <c r="E12363" s="39"/>
      <c r="F12363" s="41" t="str">
        <f aca="false">IF(A12363="","",MATCH(A12363,P_ID,1))</f>
        <v/>
      </c>
      <c r="G12363" s="41" t="str">
        <f aca="false">IF(A12363="","",INDEX(P_Svc,F12363))</f>
        <v/>
      </c>
      <c r="H12363" s="41" t="str">
        <f aca="false">IF(A12363="","",INDEX(P_Zone,F12363))</f>
        <v/>
      </c>
      <c r="I12363" s="41" t="str">
        <f aca="false">IF(A12363="","",IF(D12363="Delivered",IF(B12363&lt;=INDEX(P_Due,F12363),1,0),0))</f>
        <v/>
      </c>
    </row>
    <row r="12364" customFormat="false" ht="15" hidden="false" customHeight="false" outlineLevel="0" collapsed="false">
      <c r="A12364" s="37"/>
      <c r="B12364" s="38"/>
      <c r="C12364" s="39"/>
      <c r="D12364" s="39"/>
      <c r="E12364" s="39"/>
      <c r="F12364" s="41" t="str">
        <f aca="false">IF(A12364="","",MATCH(A12364,P_ID,1))</f>
        <v/>
      </c>
      <c r="G12364" s="41" t="str">
        <f aca="false">IF(A12364="","",INDEX(P_Svc,F12364))</f>
        <v/>
      </c>
      <c r="H12364" s="41" t="str">
        <f aca="false">IF(A12364="","",INDEX(P_Zone,F12364))</f>
        <v/>
      </c>
      <c r="I12364" s="41" t="str">
        <f aca="false">IF(A12364="","",IF(D12364="Delivered",IF(B12364&lt;=INDEX(P_Due,F12364),1,0),0))</f>
        <v/>
      </c>
    </row>
    <row r="12365" customFormat="false" ht="15" hidden="false" customHeight="false" outlineLevel="0" collapsed="false">
      <c r="A12365" s="37"/>
      <c r="B12365" s="38"/>
      <c r="C12365" s="39"/>
      <c r="D12365" s="39"/>
      <c r="E12365" s="39"/>
      <c r="F12365" s="41" t="str">
        <f aca="false">IF(A12365="","",MATCH(A12365,P_ID,1))</f>
        <v/>
      </c>
      <c r="G12365" s="41" t="str">
        <f aca="false">IF(A12365="","",INDEX(P_Svc,F12365))</f>
        <v/>
      </c>
      <c r="H12365" s="41" t="str">
        <f aca="false">IF(A12365="","",INDEX(P_Zone,F12365))</f>
        <v/>
      </c>
      <c r="I12365" s="41" t="str">
        <f aca="false">IF(A12365="","",IF(D12365="Delivered",IF(B12365&lt;=INDEX(P_Due,F12365),1,0),0))</f>
        <v/>
      </c>
    </row>
    <row r="12366" customFormat="false" ht="15" hidden="false" customHeight="false" outlineLevel="0" collapsed="false">
      <c r="A12366" s="37"/>
      <c r="B12366" s="38"/>
      <c r="C12366" s="39"/>
      <c r="D12366" s="39"/>
      <c r="E12366" s="39"/>
      <c r="F12366" s="41" t="str">
        <f aca="false">IF(A12366="","",MATCH(A12366,P_ID,1))</f>
        <v/>
      </c>
      <c r="G12366" s="41" t="str">
        <f aca="false">IF(A12366="","",INDEX(P_Svc,F12366))</f>
        <v/>
      </c>
      <c r="H12366" s="41" t="str">
        <f aca="false">IF(A12366="","",INDEX(P_Zone,F12366))</f>
        <v/>
      </c>
      <c r="I12366" s="41" t="str">
        <f aca="false">IF(A12366="","",IF(D12366="Delivered",IF(B12366&lt;=INDEX(P_Due,F12366),1,0),0))</f>
        <v/>
      </c>
    </row>
    <row r="12367" customFormat="false" ht="15" hidden="false" customHeight="false" outlineLevel="0" collapsed="false">
      <c r="A12367" s="37"/>
      <c r="B12367" s="38"/>
      <c r="C12367" s="39"/>
      <c r="D12367" s="39"/>
      <c r="E12367" s="39"/>
      <c r="F12367" s="41" t="str">
        <f aca="false">IF(A12367="","",MATCH(A12367,P_ID,1))</f>
        <v/>
      </c>
      <c r="G12367" s="41" t="str">
        <f aca="false">IF(A12367="","",INDEX(P_Svc,F12367))</f>
        <v/>
      </c>
      <c r="H12367" s="41" t="str">
        <f aca="false">IF(A12367="","",INDEX(P_Zone,F12367))</f>
        <v/>
      </c>
      <c r="I12367" s="41" t="str">
        <f aca="false">IF(A12367="","",IF(D12367="Delivered",IF(B12367&lt;=INDEX(P_Due,F12367),1,0),0))</f>
        <v/>
      </c>
    </row>
    <row r="12368" customFormat="false" ht="15" hidden="false" customHeight="false" outlineLevel="0" collapsed="false">
      <c r="A12368" s="37"/>
      <c r="B12368" s="38"/>
      <c r="C12368" s="39"/>
      <c r="D12368" s="39"/>
      <c r="E12368" s="39"/>
      <c r="F12368" s="41" t="str">
        <f aca="false">IF(A12368="","",MATCH(A12368,P_ID,1))</f>
        <v/>
      </c>
      <c r="G12368" s="41" t="str">
        <f aca="false">IF(A12368="","",INDEX(P_Svc,F12368))</f>
        <v/>
      </c>
      <c r="H12368" s="41" t="str">
        <f aca="false">IF(A12368="","",INDEX(P_Zone,F12368))</f>
        <v/>
      </c>
      <c r="I12368" s="41" t="str">
        <f aca="false">IF(A12368="","",IF(D12368="Delivered",IF(B12368&lt;=INDEX(P_Due,F12368),1,0),0))</f>
        <v/>
      </c>
    </row>
    <row r="12369" customFormat="false" ht="15" hidden="false" customHeight="false" outlineLevel="0" collapsed="false">
      <c r="A12369" s="37"/>
      <c r="B12369" s="38"/>
      <c r="C12369" s="39"/>
      <c r="D12369" s="39"/>
      <c r="E12369" s="39"/>
      <c r="F12369" s="41" t="str">
        <f aca="false">IF(A12369="","",MATCH(A12369,P_ID,1))</f>
        <v/>
      </c>
      <c r="G12369" s="41" t="str">
        <f aca="false">IF(A12369="","",INDEX(P_Svc,F12369))</f>
        <v/>
      </c>
      <c r="H12369" s="41" t="str">
        <f aca="false">IF(A12369="","",INDEX(P_Zone,F12369))</f>
        <v/>
      </c>
      <c r="I12369" s="41" t="str">
        <f aca="false">IF(A12369="","",IF(D12369="Delivered",IF(B12369&lt;=INDEX(P_Due,F12369),1,0),0))</f>
        <v/>
      </c>
    </row>
    <row r="12370" customFormat="false" ht="15" hidden="false" customHeight="false" outlineLevel="0" collapsed="false">
      <c r="A12370" s="37"/>
      <c r="B12370" s="38"/>
      <c r="C12370" s="39"/>
      <c r="D12370" s="39"/>
      <c r="E12370" s="39"/>
      <c r="F12370" s="41" t="str">
        <f aca="false">IF(A12370="","",MATCH(A12370,P_ID,1))</f>
        <v/>
      </c>
      <c r="G12370" s="41" t="str">
        <f aca="false">IF(A12370="","",INDEX(P_Svc,F12370))</f>
        <v/>
      </c>
      <c r="H12370" s="41" t="str">
        <f aca="false">IF(A12370="","",INDEX(P_Zone,F12370))</f>
        <v/>
      </c>
      <c r="I12370" s="41" t="str">
        <f aca="false">IF(A12370="","",IF(D12370="Delivered",IF(B12370&lt;=INDEX(P_Due,F12370),1,0),0))</f>
        <v/>
      </c>
    </row>
    <row r="12371" customFormat="false" ht="15" hidden="false" customHeight="false" outlineLevel="0" collapsed="false">
      <c r="A12371" s="37"/>
      <c r="B12371" s="38"/>
      <c r="C12371" s="39"/>
      <c r="D12371" s="39"/>
      <c r="E12371" s="39"/>
      <c r="F12371" s="41" t="str">
        <f aca="false">IF(A12371="","",MATCH(A12371,P_ID,1))</f>
        <v/>
      </c>
      <c r="G12371" s="41" t="str">
        <f aca="false">IF(A12371="","",INDEX(P_Svc,F12371))</f>
        <v/>
      </c>
      <c r="H12371" s="41" t="str">
        <f aca="false">IF(A12371="","",INDEX(P_Zone,F12371))</f>
        <v/>
      </c>
      <c r="I12371" s="41" t="str">
        <f aca="false">IF(A12371="","",IF(D12371="Delivered",IF(B12371&lt;=INDEX(P_Due,F12371),1,0),0))</f>
        <v/>
      </c>
    </row>
    <row r="12372" customFormat="false" ht="15" hidden="false" customHeight="false" outlineLevel="0" collapsed="false">
      <c r="A12372" s="37"/>
      <c r="B12372" s="38"/>
      <c r="C12372" s="39"/>
      <c r="D12372" s="39"/>
      <c r="E12372" s="39"/>
      <c r="F12372" s="41" t="str">
        <f aca="false">IF(A12372="","",MATCH(A12372,P_ID,1))</f>
        <v/>
      </c>
      <c r="G12372" s="41" t="str">
        <f aca="false">IF(A12372="","",INDEX(P_Svc,F12372))</f>
        <v/>
      </c>
      <c r="H12372" s="41" t="str">
        <f aca="false">IF(A12372="","",INDEX(P_Zone,F12372))</f>
        <v/>
      </c>
      <c r="I12372" s="41" t="str">
        <f aca="false">IF(A12372="","",IF(D12372="Delivered",IF(B12372&lt;=INDEX(P_Due,F12372),1,0),0))</f>
        <v/>
      </c>
    </row>
    <row r="12373" customFormat="false" ht="15" hidden="false" customHeight="false" outlineLevel="0" collapsed="false">
      <c r="A12373" s="37"/>
      <c r="B12373" s="38"/>
      <c r="C12373" s="39"/>
      <c r="D12373" s="39"/>
      <c r="E12373" s="39"/>
      <c r="F12373" s="41" t="str">
        <f aca="false">IF(A12373="","",MATCH(A12373,P_ID,1))</f>
        <v/>
      </c>
      <c r="G12373" s="41" t="str">
        <f aca="false">IF(A12373="","",INDEX(P_Svc,F12373))</f>
        <v/>
      </c>
      <c r="H12373" s="41" t="str">
        <f aca="false">IF(A12373="","",INDEX(P_Zone,F12373))</f>
        <v/>
      </c>
      <c r="I12373" s="41" t="str">
        <f aca="false">IF(A12373="","",IF(D12373="Delivered",IF(B12373&lt;=INDEX(P_Due,F12373),1,0),0))</f>
        <v/>
      </c>
    </row>
    <row r="12374" customFormat="false" ht="15" hidden="false" customHeight="false" outlineLevel="0" collapsed="false">
      <c r="A12374" s="37"/>
      <c r="B12374" s="38"/>
      <c r="C12374" s="39"/>
      <c r="D12374" s="39"/>
      <c r="E12374" s="39"/>
      <c r="F12374" s="41" t="str">
        <f aca="false">IF(A12374="","",MATCH(A12374,P_ID,1))</f>
        <v/>
      </c>
      <c r="G12374" s="41" t="str">
        <f aca="false">IF(A12374="","",INDEX(P_Svc,F12374))</f>
        <v/>
      </c>
      <c r="H12374" s="41" t="str">
        <f aca="false">IF(A12374="","",INDEX(P_Zone,F12374))</f>
        <v/>
      </c>
      <c r="I12374" s="41" t="str">
        <f aca="false">IF(A12374="","",IF(D12374="Delivered",IF(B12374&lt;=INDEX(P_Due,F12374),1,0),0))</f>
        <v/>
      </c>
    </row>
    <row r="12375" customFormat="false" ht="15" hidden="false" customHeight="false" outlineLevel="0" collapsed="false">
      <c r="A12375" s="37"/>
      <c r="B12375" s="38"/>
      <c r="C12375" s="39"/>
      <c r="D12375" s="39"/>
      <c r="E12375" s="39"/>
      <c r="F12375" s="41" t="str">
        <f aca="false">IF(A12375="","",MATCH(A12375,P_ID,1))</f>
        <v/>
      </c>
      <c r="G12375" s="41" t="str">
        <f aca="false">IF(A12375="","",INDEX(P_Svc,F12375))</f>
        <v/>
      </c>
      <c r="H12375" s="41" t="str">
        <f aca="false">IF(A12375="","",INDEX(P_Zone,F12375))</f>
        <v/>
      </c>
      <c r="I12375" s="41" t="str">
        <f aca="false">IF(A12375="","",IF(D12375="Delivered",IF(B12375&lt;=INDEX(P_Due,F12375),1,0),0))</f>
        <v/>
      </c>
    </row>
    <row r="12376" customFormat="false" ht="15" hidden="false" customHeight="false" outlineLevel="0" collapsed="false">
      <c r="A12376" s="37"/>
      <c r="B12376" s="38"/>
      <c r="C12376" s="39"/>
      <c r="D12376" s="39"/>
      <c r="E12376" s="39"/>
      <c r="F12376" s="41" t="str">
        <f aca="false">IF(A12376="","",MATCH(A12376,P_ID,1))</f>
        <v/>
      </c>
      <c r="G12376" s="41" t="str">
        <f aca="false">IF(A12376="","",INDEX(P_Svc,F12376))</f>
        <v/>
      </c>
      <c r="H12376" s="41" t="str">
        <f aca="false">IF(A12376="","",INDEX(P_Zone,F12376))</f>
        <v/>
      </c>
      <c r="I12376" s="41" t="str">
        <f aca="false">IF(A12376="","",IF(D12376="Delivered",IF(B12376&lt;=INDEX(P_Due,F12376),1,0),0))</f>
        <v/>
      </c>
    </row>
    <row r="12377" customFormat="false" ht="15" hidden="false" customHeight="false" outlineLevel="0" collapsed="false">
      <c r="A12377" s="37"/>
      <c r="B12377" s="38"/>
      <c r="C12377" s="39"/>
      <c r="D12377" s="39"/>
      <c r="E12377" s="39"/>
      <c r="F12377" s="41" t="str">
        <f aca="false">IF(A12377="","",MATCH(A12377,P_ID,1))</f>
        <v/>
      </c>
      <c r="G12377" s="41" t="str">
        <f aca="false">IF(A12377="","",INDEX(P_Svc,F12377))</f>
        <v/>
      </c>
      <c r="H12377" s="41" t="str">
        <f aca="false">IF(A12377="","",INDEX(P_Zone,F12377))</f>
        <v/>
      </c>
      <c r="I12377" s="41" t="str">
        <f aca="false">IF(A12377="","",IF(D12377="Delivered",IF(B12377&lt;=INDEX(P_Due,F12377),1,0),0))</f>
        <v/>
      </c>
    </row>
    <row r="12378" customFormat="false" ht="15" hidden="false" customHeight="false" outlineLevel="0" collapsed="false">
      <c r="A12378" s="37"/>
      <c r="B12378" s="38"/>
      <c r="C12378" s="39"/>
      <c r="D12378" s="39"/>
      <c r="E12378" s="39"/>
      <c r="F12378" s="41" t="str">
        <f aca="false">IF(A12378="","",MATCH(A12378,P_ID,1))</f>
        <v/>
      </c>
      <c r="G12378" s="41" t="str">
        <f aca="false">IF(A12378="","",INDEX(P_Svc,F12378))</f>
        <v/>
      </c>
      <c r="H12378" s="41" t="str">
        <f aca="false">IF(A12378="","",INDEX(P_Zone,F12378))</f>
        <v/>
      </c>
      <c r="I12378" s="41" t="str">
        <f aca="false">IF(A12378="","",IF(D12378="Delivered",IF(B12378&lt;=INDEX(P_Due,F12378),1,0),0))</f>
        <v/>
      </c>
    </row>
    <row r="12379" customFormat="false" ht="15" hidden="false" customHeight="false" outlineLevel="0" collapsed="false">
      <c r="A12379" s="37"/>
      <c r="B12379" s="38"/>
      <c r="C12379" s="39"/>
      <c r="D12379" s="39"/>
      <c r="E12379" s="39"/>
      <c r="F12379" s="41" t="str">
        <f aca="false">IF(A12379="","",MATCH(A12379,P_ID,1))</f>
        <v/>
      </c>
      <c r="G12379" s="41" t="str">
        <f aca="false">IF(A12379="","",INDEX(P_Svc,F12379))</f>
        <v/>
      </c>
      <c r="H12379" s="41" t="str">
        <f aca="false">IF(A12379="","",INDEX(P_Zone,F12379))</f>
        <v/>
      </c>
      <c r="I12379" s="41" t="str">
        <f aca="false">IF(A12379="","",IF(D12379="Delivered",IF(B12379&lt;=INDEX(P_Due,F12379),1,0),0))</f>
        <v/>
      </c>
    </row>
    <row r="12380" customFormat="false" ht="15" hidden="false" customHeight="false" outlineLevel="0" collapsed="false">
      <c r="A12380" s="37"/>
      <c r="B12380" s="38"/>
      <c r="C12380" s="39"/>
      <c r="D12380" s="39"/>
      <c r="E12380" s="39"/>
      <c r="F12380" s="41" t="str">
        <f aca="false">IF(A12380="","",MATCH(A12380,P_ID,1))</f>
        <v/>
      </c>
      <c r="G12380" s="41" t="str">
        <f aca="false">IF(A12380="","",INDEX(P_Svc,F12380))</f>
        <v/>
      </c>
      <c r="H12380" s="41" t="str">
        <f aca="false">IF(A12380="","",INDEX(P_Zone,F12380))</f>
        <v/>
      </c>
      <c r="I12380" s="41" t="str">
        <f aca="false">IF(A12380="","",IF(D12380="Delivered",IF(B12380&lt;=INDEX(P_Due,F12380),1,0),0))</f>
        <v/>
      </c>
    </row>
    <row r="12381" customFormat="false" ht="15" hidden="false" customHeight="false" outlineLevel="0" collapsed="false">
      <c r="A12381" s="37"/>
      <c r="B12381" s="38"/>
      <c r="C12381" s="39"/>
      <c r="D12381" s="39"/>
      <c r="E12381" s="39"/>
      <c r="F12381" s="41" t="str">
        <f aca="false">IF(A12381="","",MATCH(A12381,P_ID,1))</f>
        <v/>
      </c>
      <c r="G12381" s="41" t="str">
        <f aca="false">IF(A12381="","",INDEX(P_Svc,F12381))</f>
        <v/>
      </c>
      <c r="H12381" s="41" t="str">
        <f aca="false">IF(A12381="","",INDEX(P_Zone,F12381))</f>
        <v/>
      </c>
      <c r="I12381" s="41" t="str">
        <f aca="false">IF(A12381="","",IF(D12381="Delivered",IF(B12381&lt;=INDEX(P_Due,F12381),1,0),0))</f>
        <v/>
      </c>
    </row>
    <row r="12382" customFormat="false" ht="15" hidden="false" customHeight="false" outlineLevel="0" collapsed="false">
      <c r="A12382" s="37"/>
      <c r="B12382" s="38"/>
      <c r="C12382" s="39"/>
      <c r="D12382" s="39"/>
      <c r="E12382" s="39"/>
      <c r="F12382" s="41" t="str">
        <f aca="false">IF(A12382="","",MATCH(A12382,P_ID,1))</f>
        <v/>
      </c>
      <c r="G12382" s="41" t="str">
        <f aca="false">IF(A12382="","",INDEX(P_Svc,F12382))</f>
        <v/>
      </c>
      <c r="H12382" s="41" t="str">
        <f aca="false">IF(A12382="","",INDEX(P_Zone,F12382))</f>
        <v/>
      </c>
      <c r="I12382" s="41" t="str">
        <f aca="false">IF(A12382="","",IF(D12382="Delivered",IF(B12382&lt;=INDEX(P_Due,F12382),1,0),0))</f>
        <v/>
      </c>
    </row>
    <row r="12383" customFormat="false" ht="15" hidden="false" customHeight="false" outlineLevel="0" collapsed="false">
      <c r="A12383" s="37"/>
      <c r="B12383" s="38"/>
      <c r="C12383" s="39"/>
      <c r="D12383" s="39"/>
      <c r="E12383" s="39"/>
      <c r="F12383" s="41" t="str">
        <f aca="false">IF(A12383="","",MATCH(A12383,P_ID,1))</f>
        <v/>
      </c>
      <c r="G12383" s="41" t="str">
        <f aca="false">IF(A12383="","",INDEX(P_Svc,F12383))</f>
        <v/>
      </c>
      <c r="H12383" s="41" t="str">
        <f aca="false">IF(A12383="","",INDEX(P_Zone,F12383))</f>
        <v/>
      </c>
      <c r="I12383" s="41" t="str">
        <f aca="false">IF(A12383="","",IF(D12383="Delivered",IF(B12383&lt;=INDEX(P_Due,F12383),1,0),0))</f>
        <v/>
      </c>
    </row>
    <row r="12384" customFormat="false" ht="15" hidden="false" customHeight="false" outlineLevel="0" collapsed="false">
      <c r="A12384" s="37"/>
      <c r="B12384" s="38"/>
      <c r="C12384" s="39"/>
      <c r="D12384" s="39"/>
      <c r="E12384" s="39"/>
      <c r="F12384" s="41" t="str">
        <f aca="false">IF(A12384="","",MATCH(A12384,P_ID,1))</f>
        <v/>
      </c>
      <c r="G12384" s="41" t="str">
        <f aca="false">IF(A12384="","",INDEX(P_Svc,F12384))</f>
        <v/>
      </c>
      <c r="H12384" s="41" t="str">
        <f aca="false">IF(A12384="","",INDEX(P_Zone,F12384))</f>
        <v/>
      </c>
      <c r="I12384" s="41" t="str">
        <f aca="false">IF(A12384="","",IF(D12384="Delivered",IF(B12384&lt;=INDEX(P_Due,F12384),1,0),0))</f>
        <v/>
      </c>
    </row>
    <row r="12385" customFormat="false" ht="15" hidden="false" customHeight="false" outlineLevel="0" collapsed="false">
      <c r="A12385" s="37"/>
      <c r="B12385" s="38"/>
      <c r="C12385" s="39"/>
      <c r="D12385" s="39"/>
      <c r="E12385" s="39"/>
      <c r="F12385" s="41" t="str">
        <f aca="false">IF(A12385="","",MATCH(A12385,P_ID,1))</f>
        <v/>
      </c>
      <c r="G12385" s="41" t="str">
        <f aca="false">IF(A12385="","",INDEX(P_Svc,F12385))</f>
        <v/>
      </c>
      <c r="H12385" s="41" t="str">
        <f aca="false">IF(A12385="","",INDEX(P_Zone,F12385))</f>
        <v/>
      </c>
      <c r="I12385" s="41" t="str">
        <f aca="false">IF(A12385="","",IF(D12385="Delivered",IF(B12385&lt;=INDEX(P_Due,F12385),1,0),0))</f>
        <v/>
      </c>
    </row>
    <row r="12386" customFormat="false" ht="15" hidden="false" customHeight="false" outlineLevel="0" collapsed="false">
      <c r="A12386" s="37"/>
      <c r="B12386" s="38"/>
      <c r="C12386" s="39"/>
      <c r="D12386" s="39"/>
      <c r="E12386" s="39"/>
      <c r="F12386" s="41" t="str">
        <f aca="false">IF(A12386="","",MATCH(A12386,P_ID,1))</f>
        <v/>
      </c>
      <c r="G12386" s="41" t="str">
        <f aca="false">IF(A12386="","",INDEX(P_Svc,F12386))</f>
        <v/>
      </c>
      <c r="H12386" s="41" t="str">
        <f aca="false">IF(A12386="","",INDEX(P_Zone,F12386))</f>
        <v/>
      </c>
      <c r="I12386" s="41" t="str">
        <f aca="false">IF(A12386="","",IF(D12386="Delivered",IF(B12386&lt;=INDEX(P_Due,F12386),1,0),0))</f>
        <v/>
      </c>
    </row>
    <row r="12387" customFormat="false" ht="15" hidden="false" customHeight="false" outlineLevel="0" collapsed="false">
      <c r="A12387" s="37"/>
      <c r="B12387" s="38"/>
      <c r="C12387" s="39"/>
      <c r="D12387" s="39"/>
      <c r="E12387" s="39"/>
      <c r="F12387" s="41" t="str">
        <f aca="false">IF(A12387="","",MATCH(A12387,P_ID,1))</f>
        <v/>
      </c>
      <c r="G12387" s="41" t="str">
        <f aca="false">IF(A12387="","",INDEX(P_Svc,F12387))</f>
        <v/>
      </c>
      <c r="H12387" s="41" t="str">
        <f aca="false">IF(A12387="","",INDEX(P_Zone,F12387))</f>
        <v/>
      </c>
      <c r="I12387" s="41" t="str">
        <f aca="false">IF(A12387="","",IF(D12387="Delivered",IF(B12387&lt;=INDEX(P_Due,F12387),1,0),0))</f>
        <v/>
      </c>
    </row>
    <row r="12388" customFormat="false" ht="15" hidden="false" customHeight="false" outlineLevel="0" collapsed="false">
      <c r="A12388" s="37"/>
      <c r="B12388" s="38"/>
      <c r="C12388" s="39"/>
      <c r="D12388" s="39"/>
      <c r="E12388" s="39"/>
      <c r="F12388" s="41" t="str">
        <f aca="false">IF(A12388="","",MATCH(A12388,P_ID,1))</f>
        <v/>
      </c>
      <c r="G12388" s="41" t="str">
        <f aca="false">IF(A12388="","",INDEX(P_Svc,F12388))</f>
        <v/>
      </c>
      <c r="H12388" s="41" t="str">
        <f aca="false">IF(A12388="","",INDEX(P_Zone,F12388))</f>
        <v/>
      </c>
      <c r="I12388" s="41" t="str">
        <f aca="false">IF(A12388="","",IF(D12388="Delivered",IF(B12388&lt;=INDEX(P_Due,F12388),1,0),0))</f>
        <v/>
      </c>
    </row>
    <row r="12389" customFormat="false" ht="15" hidden="false" customHeight="false" outlineLevel="0" collapsed="false">
      <c r="A12389" s="37"/>
      <c r="B12389" s="38"/>
      <c r="C12389" s="39"/>
      <c r="D12389" s="39"/>
      <c r="E12389" s="39"/>
      <c r="F12389" s="41" t="str">
        <f aca="false">IF(A12389="","",MATCH(A12389,P_ID,1))</f>
        <v/>
      </c>
      <c r="G12389" s="41" t="str">
        <f aca="false">IF(A12389="","",INDEX(P_Svc,F12389))</f>
        <v/>
      </c>
      <c r="H12389" s="41" t="str">
        <f aca="false">IF(A12389="","",INDEX(P_Zone,F12389))</f>
        <v/>
      </c>
      <c r="I12389" s="41" t="str">
        <f aca="false">IF(A12389="","",IF(D12389="Delivered",IF(B12389&lt;=INDEX(P_Due,F12389),1,0),0))</f>
        <v/>
      </c>
    </row>
    <row r="12390" customFormat="false" ht="15" hidden="false" customHeight="false" outlineLevel="0" collapsed="false">
      <c r="A12390" s="37"/>
      <c r="B12390" s="38"/>
      <c r="C12390" s="39"/>
      <c r="D12390" s="39"/>
      <c r="E12390" s="39"/>
      <c r="F12390" s="41" t="str">
        <f aca="false">IF(A12390="","",MATCH(A12390,P_ID,1))</f>
        <v/>
      </c>
      <c r="G12390" s="41" t="str">
        <f aca="false">IF(A12390="","",INDEX(P_Svc,F12390))</f>
        <v/>
      </c>
      <c r="H12390" s="41" t="str">
        <f aca="false">IF(A12390="","",INDEX(P_Zone,F12390))</f>
        <v/>
      </c>
      <c r="I12390" s="41" t="str">
        <f aca="false">IF(A12390="","",IF(D12390="Delivered",IF(B12390&lt;=INDEX(P_Due,F12390),1,0),0))</f>
        <v/>
      </c>
    </row>
    <row r="12391" customFormat="false" ht="15" hidden="false" customHeight="false" outlineLevel="0" collapsed="false">
      <c r="A12391" s="37"/>
      <c r="B12391" s="38"/>
      <c r="C12391" s="39"/>
      <c r="D12391" s="39"/>
      <c r="E12391" s="39"/>
      <c r="F12391" s="41" t="str">
        <f aca="false">IF(A12391="","",MATCH(A12391,P_ID,1))</f>
        <v/>
      </c>
      <c r="G12391" s="41" t="str">
        <f aca="false">IF(A12391="","",INDEX(P_Svc,F12391))</f>
        <v/>
      </c>
      <c r="H12391" s="41" t="str">
        <f aca="false">IF(A12391="","",INDEX(P_Zone,F12391))</f>
        <v/>
      </c>
      <c r="I12391" s="41" t="str">
        <f aca="false">IF(A12391="","",IF(D12391="Delivered",IF(B12391&lt;=INDEX(P_Due,F12391),1,0),0))</f>
        <v/>
      </c>
    </row>
    <row r="12392" customFormat="false" ht="15" hidden="false" customHeight="false" outlineLevel="0" collapsed="false">
      <c r="A12392" s="37"/>
      <c r="B12392" s="38"/>
      <c r="C12392" s="39"/>
      <c r="D12392" s="39"/>
      <c r="E12392" s="39"/>
      <c r="F12392" s="41" t="str">
        <f aca="false">IF(A12392="","",MATCH(A12392,P_ID,1))</f>
        <v/>
      </c>
      <c r="G12392" s="41" t="str">
        <f aca="false">IF(A12392="","",INDEX(P_Svc,F12392))</f>
        <v/>
      </c>
      <c r="H12392" s="41" t="str">
        <f aca="false">IF(A12392="","",INDEX(P_Zone,F12392))</f>
        <v/>
      </c>
      <c r="I12392" s="41" t="str">
        <f aca="false">IF(A12392="","",IF(D12392="Delivered",IF(B12392&lt;=INDEX(P_Due,F12392),1,0),0))</f>
        <v/>
      </c>
    </row>
    <row r="12393" customFormat="false" ht="15" hidden="false" customHeight="false" outlineLevel="0" collapsed="false">
      <c r="A12393" s="37"/>
      <c r="B12393" s="38"/>
      <c r="C12393" s="39"/>
      <c r="D12393" s="39"/>
      <c r="E12393" s="39"/>
      <c r="F12393" s="41" t="str">
        <f aca="false">IF(A12393="","",MATCH(A12393,P_ID,1))</f>
        <v/>
      </c>
      <c r="G12393" s="41" t="str">
        <f aca="false">IF(A12393="","",INDEX(P_Svc,F12393))</f>
        <v/>
      </c>
      <c r="H12393" s="41" t="str">
        <f aca="false">IF(A12393="","",INDEX(P_Zone,F12393))</f>
        <v/>
      </c>
      <c r="I12393" s="41" t="str">
        <f aca="false">IF(A12393="","",IF(D12393="Delivered",IF(B12393&lt;=INDEX(P_Due,F12393),1,0),0))</f>
        <v/>
      </c>
    </row>
    <row r="12394" customFormat="false" ht="15" hidden="false" customHeight="false" outlineLevel="0" collapsed="false">
      <c r="A12394" s="37"/>
      <c r="B12394" s="38"/>
      <c r="C12394" s="39"/>
      <c r="D12394" s="39"/>
      <c r="E12394" s="39"/>
      <c r="F12394" s="41" t="str">
        <f aca="false">IF(A12394="","",MATCH(A12394,P_ID,1))</f>
        <v/>
      </c>
      <c r="G12394" s="41" t="str">
        <f aca="false">IF(A12394="","",INDEX(P_Svc,F12394))</f>
        <v/>
      </c>
      <c r="H12394" s="41" t="str">
        <f aca="false">IF(A12394="","",INDEX(P_Zone,F12394))</f>
        <v/>
      </c>
      <c r="I12394" s="41" t="str">
        <f aca="false">IF(A12394="","",IF(D12394="Delivered",IF(B12394&lt;=INDEX(P_Due,F12394),1,0),0))</f>
        <v/>
      </c>
    </row>
    <row r="12395" customFormat="false" ht="15" hidden="false" customHeight="false" outlineLevel="0" collapsed="false">
      <c r="A12395" s="37"/>
      <c r="B12395" s="38"/>
      <c r="C12395" s="39"/>
      <c r="D12395" s="39"/>
      <c r="E12395" s="39"/>
      <c r="F12395" s="41" t="str">
        <f aca="false">IF(A12395="","",MATCH(A12395,P_ID,1))</f>
        <v/>
      </c>
      <c r="G12395" s="41" t="str">
        <f aca="false">IF(A12395="","",INDEX(P_Svc,F12395))</f>
        <v/>
      </c>
      <c r="H12395" s="41" t="str">
        <f aca="false">IF(A12395="","",INDEX(P_Zone,F12395))</f>
        <v/>
      </c>
      <c r="I12395" s="41" t="str">
        <f aca="false">IF(A12395="","",IF(D12395="Delivered",IF(B12395&lt;=INDEX(P_Due,F12395),1,0),0))</f>
        <v/>
      </c>
    </row>
    <row r="12396" customFormat="false" ht="15" hidden="false" customHeight="false" outlineLevel="0" collapsed="false">
      <c r="A12396" s="37"/>
      <c r="B12396" s="38"/>
      <c r="C12396" s="39"/>
      <c r="D12396" s="39"/>
      <c r="E12396" s="39"/>
      <c r="F12396" s="41" t="str">
        <f aca="false">IF(A12396="","",MATCH(A12396,P_ID,1))</f>
        <v/>
      </c>
      <c r="G12396" s="41" t="str">
        <f aca="false">IF(A12396="","",INDEX(P_Svc,F12396))</f>
        <v/>
      </c>
      <c r="H12396" s="41" t="str">
        <f aca="false">IF(A12396="","",INDEX(P_Zone,F12396))</f>
        <v/>
      </c>
      <c r="I12396" s="41" t="str">
        <f aca="false">IF(A12396="","",IF(D12396="Delivered",IF(B12396&lt;=INDEX(P_Due,F12396),1,0),0))</f>
        <v/>
      </c>
    </row>
    <row r="12397" customFormat="false" ht="15" hidden="false" customHeight="false" outlineLevel="0" collapsed="false">
      <c r="A12397" s="37"/>
      <c r="B12397" s="38"/>
      <c r="C12397" s="39"/>
      <c r="D12397" s="39"/>
      <c r="E12397" s="39"/>
      <c r="F12397" s="41" t="str">
        <f aca="false">IF(A12397="","",MATCH(A12397,P_ID,1))</f>
        <v/>
      </c>
      <c r="G12397" s="41" t="str">
        <f aca="false">IF(A12397="","",INDEX(P_Svc,F12397))</f>
        <v/>
      </c>
      <c r="H12397" s="41" t="str">
        <f aca="false">IF(A12397="","",INDEX(P_Zone,F12397))</f>
        <v/>
      </c>
      <c r="I12397" s="41" t="str">
        <f aca="false">IF(A12397="","",IF(D12397="Delivered",IF(B12397&lt;=INDEX(P_Due,F12397),1,0),0))</f>
        <v/>
      </c>
    </row>
    <row r="12398" customFormat="false" ht="15" hidden="false" customHeight="false" outlineLevel="0" collapsed="false">
      <c r="A12398" s="37"/>
      <c r="B12398" s="38"/>
      <c r="C12398" s="39"/>
      <c r="D12398" s="39"/>
      <c r="E12398" s="39"/>
      <c r="F12398" s="41" t="str">
        <f aca="false">IF(A12398="","",MATCH(A12398,P_ID,1))</f>
        <v/>
      </c>
      <c r="G12398" s="41" t="str">
        <f aca="false">IF(A12398="","",INDEX(P_Svc,F12398))</f>
        <v/>
      </c>
      <c r="H12398" s="41" t="str">
        <f aca="false">IF(A12398="","",INDEX(P_Zone,F12398))</f>
        <v/>
      </c>
      <c r="I12398" s="41" t="str">
        <f aca="false">IF(A12398="","",IF(D12398="Delivered",IF(B12398&lt;=INDEX(P_Due,F12398),1,0),0))</f>
        <v/>
      </c>
    </row>
    <row r="12399" customFormat="false" ht="15" hidden="false" customHeight="false" outlineLevel="0" collapsed="false">
      <c r="A12399" s="37"/>
      <c r="B12399" s="38"/>
      <c r="C12399" s="39"/>
      <c r="D12399" s="39"/>
      <c r="E12399" s="39"/>
      <c r="F12399" s="41" t="str">
        <f aca="false">IF(A12399="","",MATCH(A12399,P_ID,1))</f>
        <v/>
      </c>
      <c r="G12399" s="41" t="str">
        <f aca="false">IF(A12399="","",INDEX(P_Svc,F12399))</f>
        <v/>
      </c>
      <c r="H12399" s="41" t="str">
        <f aca="false">IF(A12399="","",INDEX(P_Zone,F12399))</f>
        <v/>
      </c>
      <c r="I12399" s="41" t="str">
        <f aca="false">IF(A12399="","",IF(D12399="Delivered",IF(B12399&lt;=INDEX(P_Due,F12399),1,0),0))</f>
        <v/>
      </c>
    </row>
    <row r="12400" customFormat="false" ht="15" hidden="false" customHeight="false" outlineLevel="0" collapsed="false">
      <c r="A12400" s="37"/>
      <c r="B12400" s="38"/>
      <c r="C12400" s="39"/>
      <c r="D12400" s="39"/>
      <c r="E12400" s="39"/>
      <c r="F12400" s="41" t="str">
        <f aca="false">IF(A12400="","",MATCH(A12400,P_ID,1))</f>
        <v/>
      </c>
      <c r="G12400" s="41" t="str">
        <f aca="false">IF(A12400="","",INDEX(P_Svc,F12400))</f>
        <v/>
      </c>
      <c r="H12400" s="41" t="str">
        <f aca="false">IF(A12400="","",INDEX(P_Zone,F12400))</f>
        <v/>
      </c>
      <c r="I12400" s="41" t="str">
        <f aca="false">IF(A12400="","",IF(D12400="Delivered",IF(B12400&lt;=INDEX(P_Due,F12400),1,0),0))</f>
        <v/>
      </c>
    </row>
    <row r="12401" customFormat="false" ht="15" hidden="false" customHeight="false" outlineLevel="0" collapsed="false">
      <c r="A12401" s="37"/>
      <c r="B12401" s="38"/>
      <c r="C12401" s="39"/>
      <c r="D12401" s="39"/>
      <c r="E12401" s="39"/>
      <c r="F12401" s="41" t="str">
        <f aca="false">IF(A12401="","",MATCH(A12401,P_ID,1))</f>
        <v/>
      </c>
      <c r="G12401" s="41" t="str">
        <f aca="false">IF(A12401="","",INDEX(P_Svc,F12401))</f>
        <v/>
      </c>
      <c r="H12401" s="41" t="str">
        <f aca="false">IF(A12401="","",INDEX(P_Zone,F12401))</f>
        <v/>
      </c>
      <c r="I12401" s="41" t="str">
        <f aca="false">IF(A12401="","",IF(D12401="Delivered",IF(B12401&lt;=INDEX(P_Due,F12401),1,0),0))</f>
        <v/>
      </c>
    </row>
    <row r="12402" customFormat="false" ht="15" hidden="false" customHeight="false" outlineLevel="0" collapsed="false">
      <c r="A12402" s="37"/>
      <c r="B12402" s="38"/>
      <c r="C12402" s="39"/>
      <c r="D12402" s="39"/>
      <c r="E12402" s="39"/>
      <c r="F12402" s="41" t="str">
        <f aca="false">IF(A12402="","",MATCH(A12402,P_ID,1))</f>
        <v/>
      </c>
      <c r="G12402" s="41" t="str">
        <f aca="false">IF(A12402="","",INDEX(P_Svc,F12402))</f>
        <v/>
      </c>
      <c r="H12402" s="41" t="str">
        <f aca="false">IF(A12402="","",INDEX(P_Zone,F12402))</f>
        <v/>
      </c>
      <c r="I12402" s="41" t="str">
        <f aca="false">IF(A12402="","",IF(D12402="Delivered",IF(B12402&lt;=INDEX(P_Due,F12402),1,0),0))</f>
        <v/>
      </c>
    </row>
    <row r="12403" customFormat="false" ht="15" hidden="false" customHeight="false" outlineLevel="0" collapsed="false">
      <c r="A12403" s="37"/>
      <c r="B12403" s="38"/>
      <c r="C12403" s="39"/>
      <c r="D12403" s="39"/>
      <c r="E12403" s="39"/>
      <c r="F12403" s="41" t="str">
        <f aca="false">IF(A12403="","",MATCH(A12403,P_ID,1))</f>
        <v/>
      </c>
      <c r="G12403" s="41" t="str">
        <f aca="false">IF(A12403="","",INDEX(P_Svc,F12403))</f>
        <v/>
      </c>
      <c r="H12403" s="41" t="str">
        <f aca="false">IF(A12403="","",INDEX(P_Zone,F12403))</f>
        <v/>
      </c>
      <c r="I12403" s="41" t="str">
        <f aca="false">IF(A12403="","",IF(D12403="Delivered",IF(B12403&lt;=INDEX(P_Due,F12403),1,0),0))</f>
        <v/>
      </c>
    </row>
    <row r="12404" customFormat="false" ht="15" hidden="false" customHeight="false" outlineLevel="0" collapsed="false">
      <c r="A12404" s="37"/>
      <c r="B12404" s="38"/>
      <c r="C12404" s="39"/>
      <c r="D12404" s="39"/>
      <c r="E12404" s="39"/>
      <c r="F12404" s="41" t="str">
        <f aca="false">IF(A12404="","",MATCH(A12404,P_ID,1))</f>
        <v/>
      </c>
      <c r="G12404" s="41" t="str">
        <f aca="false">IF(A12404="","",INDEX(P_Svc,F12404))</f>
        <v/>
      </c>
      <c r="H12404" s="41" t="str">
        <f aca="false">IF(A12404="","",INDEX(P_Zone,F12404))</f>
        <v/>
      </c>
      <c r="I12404" s="41" t="str">
        <f aca="false">IF(A12404="","",IF(D12404="Delivered",IF(B12404&lt;=INDEX(P_Due,F12404),1,0),0))</f>
        <v/>
      </c>
    </row>
    <row r="12405" customFormat="false" ht="15" hidden="false" customHeight="false" outlineLevel="0" collapsed="false">
      <c r="A12405" s="37"/>
      <c r="B12405" s="38"/>
      <c r="C12405" s="39"/>
      <c r="D12405" s="39"/>
      <c r="E12405" s="39"/>
      <c r="F12405" s="41" t="str">
        <f aca="false">IF(A12405="","",MATCH(A12405,P_ID,1))</f>
        <v/>
      </c>
      <c r="G12405" s="41" t="str">
        <f aca="false">IF(A12405="","",INDEX(P_Svc,F12405))</f>
        <v/>
      </c>
      <c r="H12405" s="41" t="str">
        <f aca="false">IF(A12405="","",INDEX(P_Zone,F12405))</f>
        <v/>
      </c>
      <c r="I12405" s="41" t="str">
        <f aca="false">IF(A12405="","",IF(D12405="Delivered",IF(B12405&lt;=INDEX(P_Due,F12405),1,0),0))</f>
        <v/>
      </c>
    </row>
    <row r="12406" customFormat="false" ht="15" hidden="false" customHeight="false" outlineLevel="0" collapsed="false">
      <c r="A12406" s="37"/>
      <c r="B12406" s="38"/>
      <c r="C12406" s="39"/>
      <c r="D12406" s="39"/>
      <c r="E12406" s="39"/>
      <c r="F12406" s="41" t="str">
        <f aca="false">IF(A12406="","",MATCH(A12406,P_ID,1))</f>
        <v/>
      </c>
      <c r="G12406" s="41" t="str">
        <f aca="false">IF(A12406="","",INDEX(P_Svc,F12406))</f>
        <v/>
      </c>
      <c r="H12406" s="41" t="str">
        <f aca="false">IF(A12406="","",INDEX(P_Zone,F12406))</f>
        <v/>
      </c>
      <c r="I12406" s="41" t="str">
        <f aca="false">IF(A12406="","",IF(D12406="Delivered",IF(B12406&lt;=INDEX(P_Due,F12406),1,0),0))</f>
        <v/>
      </c>
    </row>
    <row r="12407" customFormat="false" ht="15" hidden="false" customHeight="false" outlineLevel="0" collapsed="false">
      <c r="A12407" s="37"/>
      <c r="B12407" s="38"/>
      <c r="C12407" s="39"/>
      <c r="D12407" s="39"/>
      <c r="E12407" s="39"/>
      <c r="F12407" s="41" t="str">
        <f aca="false">IF(A12407="","",MATCH(A12407,P_ID,1))</f>
        <v/>
      </c>
      <c r="G12407" s="41" t="str">
        <f aca="false">IF(A12407="","",INDEX(P_Svc,F12407))</f>
        <v/>
      </c>
      <c r="H12407" s="41" t="str">
        <f aca="false">IF(A12407="","",INDEX(P_Zone,F12407))</f>
        <v/>
      </c>
      <c r="I12407" s="41" t="str">
        <f aca="false">IF(A12407="","",IF(D12407="Delivered",IF(B12407&lt;=INDEX(P_Due,F12407),1,0),0))</f>
        <v/>
      </c>
    </row>
    <row r="12408" customFormat="false" ht="15" hidden="false" customHeight="false" outlineLevel="0" collapsed="false">
      <c r="A12408" s="37"/>
      <c r="B12408" s="38"/>
      <c r="C12408" s="39"/>
      <c r="D12408" s="39"/>
      <c r="E12408" s="39"/>
      <c r="F12408" s="41" t="str">
        <f aca="false">IF(A12408="","",MATCH(A12408,P_ID,1))</f>
        <v/>
      </c>
      <c r="G12408" s="41" t="str">
        <f aca="false">IF(A12408="","",INDEX(P_Svc,F12408))</f>
        <v/>
      </c>
      <c r="H12408" s="41" t="str">
        <f aca="false">IF(A12408="","",INDEX(P_Zone,F12408))</f>
        <v/>
      </c>
      <c r="I12408" s="41" t="str">
        <f aca="false">IF(A12408="","",IF(D12408="Delivered",IF(B12408&lt;=INDEX(P_Due,F12408),1,0),0))</f>
        <v/>
      </c>
    </row>
    <row r="12409" customFormat="false" ht="15" hidden="false" customHeight="false" outlineLevel="0" collapsed="false">
      <c r="A12409" s="37"/>
      <c r="B12409" s="38"/>
      <c r="C12409" s="39"/>
      <c r="D12409" s="39"/>
      <c r="E12409" s="39"/>
      <c r="F12409" s="41" t="str">
        <f aca="false">IF(A12409="","",MATCH(A12409,P_ID,1))</f>
        <v/>
      </c>
      <c r="G12409" s="41" t="str">
        <f aca="false">IF(A12409="","",INDEX(P_Svc,F12409))</f>
        <v/>
      </c>
      <c r="H12409" s="41" t="str">
        <f aca="false">IF(A12409="","",INDEX(P_Zone,F12409))</f>
        <v/>
      </c>
      <c r="I12409" s="41" t="str">
        <f aca="false">IF(A12409="","",IF(D12409="Delivered",IF(B12409&lt;=INDEX(P_Due,F12409),1,0),0))</f>
        <v/>
      </c>
    </row>
    <row r="12410" customFormat="false" ht="15" hidden="false" customHeight="false" outlineLevel="0" collapsed="false">
      <c r="A12410" s="37"/>
      <c r="B12410" s="38"/>
      <c r="C12410" s="39"/>
      <c r="D12410" s="39"/>
      <c r="E12410" s="39"/>
      <c r="F12410" s="41" t="str">
        <f aca="false">IF(A12410="","",MATCH(A12410,P_ID,1))</f>
        <v/>
      </c>
      <c r="G12410" s="41" t="str">
        <f aca="false">IF(A12410="","",INDEX(P_Svc,F12410))</f>
        <v/>
      </c>
      <c r="H12410" s="41" t="str">
        <f aca="false">IF(A12410="","",INDEX(P_Zone,F12410))</f>
        <v/>
      </c>
      <c r="I12410" s="41" t="str">
        <f aca="false">IF(A12410="","",IF(D12410="Delivered",IF(B12410&lt;=INDEX(P_Due,F12410),1,0),0))</f>
        <v/>
      </c>
    </row>
    <row r="12411" customFormat="false" ht="15" hidden="false" customHeight="false" outlineLevel="0" collapsed="false">
      <c r="A12411" s="37"/>
      <c r="B12411" s="38"/>
      <c r="C12411" s="39"/>
      <c r="D12411" s="39"/>
      <c r="E12411" s="39"/>
      <c r="F12411" s="41" t="str">
        <f aca="false">IF(A12411="","",MATCH(A12411,P_ID,1))</f>
        <v/>
      </c>
      <c r="G12411" s="41" t="str">
        <f aca="false">IF(A12411="","",INDEX(P_Svc,F12411))</f>
        <v/>
      </c>
      <c r="H12411" s="41" t="str">
        <f aca="false">IF(A12411="","",INDEX(P_Zone,F12411))</f>
        <v/>
      </c>
      <c r="I12411" s="41" t="str">
        <f aca="false">IF(A12411="","",IF(D12411="Delivered",IF(B12411&lt;=INDEX(P_Due,F12411),1,0),0))</f>
        <v/>
      </c>
    </row>
    <row r="12412" customFormat="false" ht="15" hidden="false" customHeight="false" outlineLevel="0" collapsed="false">
      <c r="A12412" s="37"/>
      <c r="B12412" s="38"/>
      <c r="C12412" s="39"/>
      <c r="D12412" s="39"/>
      <c r="E12412" s="39"/>
      <c r="F12412" s="41" t="str">
        <f aca="false">IF(A12412="","",MATCH(A12412,P_ID,1))</f>
        <v/>
      </c>
      <c r="G12412" s="41" t="str">
        <f aca="false">IF(A12412="","",INDEX(P_Svc,F12412))</f>
        <v/>
      </c>
      <c r="H12412" s="41" t="str">
        <f aca="false">IF(A12412="","",INDEX(P_Zone,F12412))</f>
        <v/>
      </c>
      <c r="I12412" s="41" t="str">
        <f aca="false">IF(A12412="","",IF(D12412="Delivered",IF(B12412&lt;=INDEX(P_Due,F12412),1,0),0))</f>
        <v/>
      </c>
    </row>
    <row r="12413" customFormat="false" ht="15" hidden="false" customHeight="false" outlineLevel="0" collapsed="false">
      <c r="A12413" s="37"/>
      <c r="B12413" s="38"/>
      <c r="C12413" s="39"/>
      <c r="D12413" s="39"/>
      <c r="E12413" s="39"/>
      <c r="F12413" s="41" t="str">
        <f aca="false">IF(A12413="","",MATCH(A12413,P_ID,1))</f>
        <v/>
      </c>
      <c r="G12413" s="41" t="str">
        <f aca="false">IF(A12413="","",INDEX(P_Svc,F12413))</f>
        <v/>
      </c>
      <c r="H12413" s="41" t="str">
        <f aca="false">IF(A12413="","",INDEX(P_Zone,F12413))</f>
        <v/>
      </c>
      <c r="I12413" s="41" t="str">
        <f aca="false">IF(A12413="","",IF(D12413="Delivered",IF(B12413&lt;=INDEX(P_Due,F12413),1,0),0))</f>
        <v/>
      </c>
    </row>
    <row r="12414" customFormat="false" ht="15" hidden="false" customHeight="false" outlineLevel="0" collapsed="false">
      <c r="A12414" s="37"/>
      <c r="B12414" s="38"/>
      <c r="C12414" s="39"/>
      <c r="D12414" s="39"/>
      <c r="E12414" s="39"/>
      <c r="F12414" s="41" t="str">
        <f aca="false">IF(A12414="","",MATCH(A12414,P_ID,1))</f>
        <v/>
      </c>
      <c r="G12414" s="41" t="str">
        <f aca="false">IF(A12414="","",INDEX(P_Svc,F12414))</f>
        <v/>
      </c>
      <c r="H12414" s="41" t="str">
        <f aca="false">IF(A12414="","",INDEX(P_Zone,F12414))</f>
        <v/>
      </c>
      <c r="I12414" s="41" t="str">
        <f aca="false">IF(A12414="","",IF(D12414="Delivered",IF(B12414&lt;=INDEX(P_Due,F12414),1,0),0))</f>
        <v/>
      </c>
    </row>
    <row r="12415" customFormat="false" ht="15" hidden="false" customHeight="false" outlineLevel="0" collapsed="false">
      <c r="A12415" s="37"/>
      <c r="B12415" s="38"/>
      <c r="C12415" s="39"/>
      <c r="D12415" s="39"/>
      <c r="E12415" s="39"/>
      <c r="F12415" s="41" t="str">
        <f aca="false">IF(A12415="","",MATCH(A12415,P_ID,1))</f>
        <v/>
      </c>
      <c r="G12415" s="41" t="str">
        <f aca="false">IF(A12415="","",INDEX(P_Svc,F12415))</f>
        <v/>
      </c>
      <c r="H12415" s="41" t="str">
        <f aca="false">IF(A12415="","",INDEX(P_Zone,F12415))</f>
        <v/>
      </c>
      <c r="I12415" s="41" t="str">
        <f aca="false">IF(A12415="","",IF(D12415="Delivered",IF(B12415&lt;=INDEX(P_Due,F12415),1,0),0))</f>
        <v/>
      </c>
    </row>
    <row r="12416" customFormat="false" ht="15" hidden="false" customHeight="false" outlineLevel="0" collapsed="false">
      <c r="A12416" s="37"/>
      <c r="B12416" s="38"/>
      <c r="C12416" s="39"/>
      <c r="D12416" s="39"/>
      <c r="E12416" s="39"/>
      <c r="F12416" s="41" t="str">
        <f aca="false">IF(A12416="","",MATCH(A12416,P_ID,1))</f>
        <v/>
      </c>
      <c r="G12416" s="41" t="str">
        <f aca="false">IF(A12416="","",INDEX(P_Svc,F12416))</f>
        <v/>
      </c>
      <c r="H12416" s="41" t="str">
        <f aca="false">IF(A12416="","",INDEX(P_Zone,F12416))</f>
        <v/>
      </c>
      <c r="I12416" s="41" t="str">
        <f aca="false">IF(A12416="","",IF(D12416="Delivered",IF(B12416&lt;=INDEX(P_Due,F12416),1,0),0))</f>
        <v/>
      </c>
    </row>
    <row r="12417" customFormat="false" ht="15" hidden="false" customHeight="false" outlineLevel="0" collapsed="false">
      <c r="A12417" s="37"/>
      <c r="B12417" s="38"/>
      <c r="C12417" s="39"/>
      <c r="D12417" s="39"/>
      <c r="E12417" s="39"/>
      <c r="F12417" s="41" t="str">
        <f aca="false">IF(A12417="","",MATCH(A12417,P_ID,1))</f>
        <v/>
      </c>
      <c r="G12417" s="41" t="str">
        <f aca="false">IF(A12417="","",INDEX(P_Svc,F12417))</f>
        <v/>
      </c>
      <c r="H12417" s="41" t="str">
        <f aca="false">IF(A12417="","",INDEX(P_Zone,F12417))</f>
        <v/>
      </c>
      <c r="I12417" s="41" t="str">
        <f aca="false">IF(A12417="","",IF(D12417="Delivered",IF(B12417&lt;=INDEX(P_Due,F12417),1,0),0))</f>
        <v/>
      </c>
    </row>
    <row r="12418" customFormat="false" ht="15" hidden="false" customHeight="false" outlineLevel="0" collapsed="false">
      <c r="A12418" s="37"/>
      <c r="B12418" s="38"/>
      <c r="C12418" s="39"/>
      <c r="D12418" s="39"/>
      <c r="E12418" s="39"/>
      <c r="F12418" s="41" t="str">
        <f aca="false">IF(A12418="","",MATCH(A12418,P_ID,1))</f>
        <v/>
      </c>
      <c r="G12418" s="41" t="str">
        <f aca="false">IF(A12418="","",INDEX(P_Svc,F12418))</f>
        <v/>
      </c>
      <c r="H12418" s="41" t="str">
        <f aca="false">IF(A12418="","",INDEX(P_Zone,F12418))</f>
        <v/>
      </c>
      <c r="I12418" s="41" t="str">
        <f aca="false">IF(A12418="","",IF(D12418="Delivered",IF(B12418&lt;=INDEX(P_Due,F12418),1,0),0))</f>
        <v/>
      </c>
    </row>
    <row r="12419" customFormat="false" ht="15" hidden="false" customHeight="false" outlineLevel="0" collapsed="false">
      <c r="A12419" s="37"/>
      <c r="B12419" s="38"/>
      <c r="C12419" s="39"/>
      <c r="D12419" s="39"/>
      <c r="E12419" s="39"/>
      <c r="F12419" s="41" t="str">
        <f aca="false">IF(A12419="","",MATCH(A12419,P_ID,1))</f>
        <v/>
      </c>
      <c r="G12419" s="41" t="str">
        <f aca="false">IF(A12419="","",INDEX(P_Svc,F12419))</f>
        <v/>
      </c>
      <c r="H12419" s="41" t="str">
        <f aca="false">IF(A12419="","",INDEX(P_Zone,F12419))</f>
        <v/>
      </c>
      <c r="I12419" s="41" t="str">
        <f aca="false">IF(A12419="","",IF(D12419="Delivered",IF(B12419&lt;=INDEX(P_Due,F12419),1,0),0))</f>
        <v/>
      </c>
    </row>
    <row r="12420" customFormat="false" ht="15" hidden="false" customHeight="false" outlineLevel="0" collapsed="false">
      <c r="A12420" s="37"/>
      <c r="B12420" s="38"/>
      <c r="C12420" s="39"/>
      <c r="D12420" s="39"/>
      <c r="E12420" s="39"/>
      <c r="F12420" s="41" t="str">
        <f aca="false">IF(A12420="","",MATCH(A12420,P_ID,1))</f>
        <v/>
      </c>
      <c r="G12420" s="41" t="str">
        <f aca="false">IF(A12420="","",INDEX(P_Svc,F12420))</f>
        <v/>
      </c>
      <c r="H12420" s="41" t="str">
        <f aca="false">IF(A12420="","",INDEX(P_Zone,F12420))</f>
        <v/>
      </c>
      <c r="I12420" s="41" t="str">
        <f aca="false">IF(A12420="","",IF(D12420="Delivered",IF(B12420&lt;=INDEX(P_Due,F12420),1,0),0))</f>
        <v/>
      </c>
    </row>
    <row r="12421" customFormat="false" ht="15" hidden="false" customHeight="false" outlineLevel="0" collapsed="false">
      <c r="A12421" s="37"/>
      <c r="B12421" s="38"/>
      <c r="C12421" s="39"/>
      <c r="D12421" s="39"/>
      <c r="E12421" s="39"/>
      <c r="F12421" s="41" t="str">
        <f aca="false">IF(A12421="","",MATCH(A12421,P_ID,1))</f>
        <v/>
      </c>
      <c r="G12421" s="41" t="str">
        <f aca="false">IF(A12421="","",INDEX(P_Svc,F12421))</f>
        <v/>
      </c>
      <c r="H12421" s="41" t="str">
        <f aca="false">IF(A12421="","",INDEX(P_Zone,F12421))</f>
        <v/>
      </c>
      <c r="I12421" s="41" t="str">
        <f aca="false">IF(A12421="","",IF(D12421="Delivered",IF(B12421&lt;=INDEX(P_Due,F12421),1,0),0))</f>
        <v/>
      </c>
    </row>
    <row r="12422" customFormat="false" ht="15" hidden="false" customHeight="false" outlineLevel="0" collapsed="false">
      <c r="A12422" s="37"/>
      <c r="B12422" s="38"/>
      <c r="C12422" s="39"/>
      <c r="D12422" s="39"/>
      <c r="E12422" s="39"/>
      <c r="F12422" s="41" t="str">
        <f aca="false">IF(A12422="","",MATCH(A12422,P_ID,1))</f>
        <v/>
      </c>
      <c r="G12422" s="41" t="str">
        <f aca="false">IF(A12422="","",INDEX(P_Svc,F12422))</f>
        <v/>
      </c>
      <c r="H12422" s="41" t="str">
        <f aca="false">IF(A12422="","",INDEX(P_Zone,F12422))</f>
        <v/>
      </c>
      <c r="I12422" s="41" t="str">
        <f aca="false">IF(A12422="","",IF(D12422="Delivered",IF(B12422&lt;=INDEX(P_Due,F12422),1,0),0))</f>
        <v/>
      </c>
    </row>
    <row r="12423" customFormat="false" ht="15" hidden="false" customHeight="false" outlineLevel="0" collapsed="false">
      <c r="A12423" s="37"/>
      <c r="B12423" s="38"/>
      <c r="C12423" s="39"/>
      <c r="D12423" s="39"/>
      <c r="E12423" s="39"/>
      <c r="F12423" s="41" t="str">
        <f aca="false">IF(A12423="","",MATCH(A12423,P_ID,1))</f>
        <v/>
      </c>
      <c r="G12423" s="41" t="str">
        <f aca="false">IF(A12423="","",INDEX(P_Svc,F12423))</f>
        <v/>
      </c>
      <c r="H12423" s="41" t="str">
        <f aca="false">IF(A12423="","",INDEX(P_Zone,F12423))</f>
        <v/>
      </c>
      <c r="I12423" s="41" t="str">
        <f aca="false">IF(A12423="","",IF(D12423="Delivered",IF(B12423&lt;=INDEX(P_Due,F12423),1,0),0))</f>
        <v/>
      </c>
    </row>
    <row r="12424" customFormat="false" ht="15" hidden="false" customHeight="false" outlineLevel="0" collapsed="false">
      <c r="A12424" s="37"/>
      <c r="B12424" s="38"/>
      <c r="C12424" s="39"/>
      <c r="D12424" s="39"/>
      <c r="E12424" s="39"/>
      <c r="F12424" s="41" t="str">
        <f aca="false">IF(A12424="","",MATCH(A12424,P_ID,1))</f>
        <v/>
      </c>
      <c r="G12424" s="41" t="str">
        <f aca="false">IF(A12424="","",INDEX(P_Svc,F12424))</f>
        <v/>
      </c>
      <c r="H12424" s="41" t="str">
        <f aca="false">IF(A12424="","",INDEX(P_Zone,F12424))</f>
        <v/>
      </c>
      <c r="I12424" s="41" t="str">
        <f aca="false">IF(A12424="","",IF(D12424="Delivered",IF(B12424&lt;=INDEX(P_Due,F12424),1,0),0))</f>
        <v/>
      </c>
    </row>
    <row r="12425" customFormat="false" ht="15" hidden="false" customHeight="false" outlineLevel="0" collapsed="false">
      <c r="A12425" s="37"/>
      <c r="B12425" s="38"/>
      <c r="C12425" s="39"/>
      <c r="D12425" s="39"/>
      <c r="E12425" s="39"/>
      <c r="F12425" s="41" t="str">
        <f aca="false">IF(A12425="","",MATCH(A12425,P_ID,1))</f>
        <v/>
      </c>
      <c r="G12425" s="41" t="str">
        <f aca="false">IF(A12425="","",INDEX(P_Svc,F12425))</f>
        <v/>
      </c>
      <c r="H12425" s="41" t="str">
        <f aca="false">IF(A12425="","",INDEX(P_Zone,F12425))</f>
        <v/>
      </c>
      <c r="I12425" s="41" t="str">
        <f aca="false">IF(A12425="","",IF(D12425="Delivered",IF(B12425&lt;=INDEX(P_Due,F12425),1,0),0))</f>
        <v/>
      </c>
    </row>
    <row r="12426" customFormat="false" ht="15" hidden="false" customHeight="false" outlineLevel="0" collapsed="false">
      <c r="A12426" s="37"/>
      <c r="B12426" s="38"/>
      <c r="C12426" s="39"/>
      <c r="D12426" s="39"/>
      <c r="E12426" s="39"/>
      <c r="F12426" s="41" t="str">
        <f aca="false">IF(A12426="","",MATCH(A12426,P_ID,1))</f>
        <v/>
      </c>
      <c r="G12426" s="41" t="str">
        <f aca="false">IF(A12426="","",INDEX(P_Svc,F12426))</f>
        <v/>
      </c>
      <c r="H12426" s="41" t="str">
        <f aca="false">IF(A12426="","",INDEX(P_Zone,F12426))</f>
        <v/>
      </c>
      <c r="I12426" s="41" t="str">
        <f aca="false">IF(A12426="","",IF(D12426="Delivered",IF(B12426&lt;=INDEX(P_Due,F12426),1,0),0))</f>
        <v/>
      </c>
    </row>
    <row r="12427" customFormat="false" ht="15" hidden="false" customHeight="false" outlineLevel="0" collapsed="false">
      <c r="A12427" s="37"/>
      <c r="B12427" s="38"/>
      <c r="C12427" s="39"/>
      <c r="D12427" s="39"/>
      <c r="E12427" s="39"/>
      <c r="F12427" s="41" t="str">
        <f aca="false">IF(A12427="","",MATCH(A12427,P_ID,1))</f>
        <v/>
      </c>
      <c r="G12427" s="41" t="str">
        <f aca="false">IF(A12427="","",INDEX(P_Svc,F12427))</f>
        <v/>
      </c>
      <c r="H12427" s="41" t="str">
        <f aca="false">IF(A12427="","",INDEX(P_Zone,F12427))</f>
        <v/>
      </c>
      <c r="I12427" s="41" t="str">
        <f aca="false">IF(A12427="","",IF(D12427="Delivered",IF(B12427&lt;=INDEX(P_Due,F12427),1,0),0))</f>
        <v/>
      </c>
    </row>
    <row r="12428" customFormat="false" ht="15" hidden="false" customHeight="false" outlineLevel="0" collapsed="false">
      <c r="A12428" s="37"/>
      <c r="B12428" s="38"/>
      <c r="C12428" s="39"/>
      <c r="D12428" s="39"/>
      <c r="E12428" s="39"/>
      <c r="F12428" s="41" t="str">
        <f aca="false">IF(A12428="","",MATCH(A12428,P_ID,1))</f>
        <v/>
      </c>
      <c r="G12428" s="41" t="str">
        <f aca="false">IF(A12428="","",INDEX(P_Svc,F12428))</f>
        <v/>
      </c>
      <c r="H12428" s="41" t="str">
        <f aca="false">IF(A12428="","",INDEX(P_Zone,F12428))</f>
        <v/>
      </c>
      <c r="I12428" s="41" t="str">
        <f aca="false">IF(A12428="","",IF(D12428="Delivered",IF(B12428&lt;=INDEX(P_Due,F12428),1,0),0))</f>
        <v/>
      </c>
    </row>
    <row r="12429" customFormat="false" ht="15" hidden="false" customHeight="false" outlineLevel="0" collapsed="false">
      <c r="A12429" s="37"/>
      <c r="B12429" s="38"/>
      <c r="C12429" s="39"/>
      <c r="D12429" s="39"/>
      <c r="E12429" s="39"/>
      <c r="F12429" s="41" t="str">
        <f aca="false">IF(A12429="","",MATCH(A12429,P_ID,1))</f>
        <v/>
      </c>
      <c r="G12429" s="41" t="str">
        <f aca="false">IF(A12429="","",INDEX(P_Svc,F12429))</f>
        <v/>
      </c>
      <c r="H12429" s="41" t="str">
        <f aca="false">IF(A12429="","",INDEX(P_Zone,F12429))</f>
        <v/>
      </c>
      <c r="I12429" s="41" t="str">
        <f aca="false">IF(A12429="","",IF(D12429="Delivered",IF(B12429&lt;=INDEX(P_Due,F12429),1,0),0))</f>
        <v/>
      </c>
    </row>
    <row r="12430" customFormat="false" ht="15" hidden="false" customHeight="false" outlineLevel="0" collapsed="false">
      <c r="A12430" s="37"/>
      <c r="B12430" s="38"/>
      <c r="C12430" s="39"/>
      <c r="D12430" s="39"/>
      <c r="E12430" s="39"/>
      <c r="F12430" s="41" t="str">
        <f aca="false">IF(A12430="","",MATCH(A12430,P_ID,1))</f>
        <v/>
      </c>
      <c r="G12430" s="41" t="str">
        <f aca="false">IF(A12430="","",INDEX(P_Svc,F12430))</f>
        <v/>
      </c>
      <c r="H12430" s="41" t="str">
        <f aca="false">IF(A12430="","",INDEX(P_Zone,F12430))</f>
        <v/>
      </c>
      <c r="I12430" s="41" t="str">
        <f aca="false">IF(A12430="","",IF(D12430="Delivered",IF(B12430&lt;=INDEX(P_Due,F12430),1,0),0))</f>
        <v/>
      </c>
    </row>
    <row r="12431" customFormat="false" ht="15" hidden="false" customHeight="false" outlineLevel="0" collapsed="false">
      <c r="A12431" s="37"/>
      <c r="B12431" s="38"/>
      <c r="C12431" s="39"/>
      <c r="D12431" s="39"/>
      <c r="E12431" s="39"/>
      <c r="F12431" s="41" t="str">
        <f aca="false">IF(A12431="","",MATCH(A12431,P_ID,1))</f>
        <v/>
      </c>
      <c r="G12431" s="41" t="str">
        <f aca="false">IF(A12431="","",INDEX(P_Svc,F12431))</f>
        <v/>
      </c>
      <c r="H12431" s="41" t="str">
        <f aca="false">IF(A12431="","",INDEX(P_Zone,F12431))</f>
        <v/>
      </c>
      <c r="I12431" s="41" t="str">
        <f aca="false">IF(A12431="","",IF(D12431="Delivered",IF(B12431&lt;=INDEX(P_Due,F12431),1,0),0))</f>
        <v/>
      </c>
    </row>
    <row r="12432" customFormat="false" ht="15" hidden="false" customHeight="false" outlineLevel="0" collapsed="false">
      <c r="A12432" s="37"/>
      <c r="B12432" s="38"/>
      <c r="C12432" s="39"/>
      <c r="D12432" s="39"/>
      <c r="E12432" s="39"/>
      <c r="F12432" s="41" t="str">
        <f aca="false">IF(A12432="","",MATCH(A12432,P_ID,1))</f>
        <v/>
      </c>
      <c r="G12432" s="41" t="str">
        <f aca="false">IF(A12432="","",INDEX(P_Svc,F12432))</f>
        <v/>
      </c>
      <c r="H12432" s="41" t="str">
        <f aca="false">IF(A12432="","",INDEX(P_Zone,F12432))</f>
        <v/>
      </c>
      <c r="I12432" s="41" t="str">
        <f aca="false">IF(A12432="","",IF(D12432="Delivered",IF(B12432&lt;=INDEX(P_Due,F12432),1,0),0))</f>
        <v/>
      </c>
    </row>
    <row r="12433" customFormat="false" ht="15" hidden="false" customHeight="false" outlineLevel="0" collapsed="false">
      <c r="A12433" s="37"/>
      <c r="B12433" s="38"/>
      <c r="C12433" s="39"/>
      <c r="D12433" s="39"/>
      <c r="E12433" s="39"/>
      <c r="F12433" s="41" t="str">
        <f aca="false">IF(A12433="","",MATCH(A12433,P_ID,1))</f>
        <v/>
      </c>
      <c r="G12433" s="41" t="str">
        <f aca="false">IF(A12433="","",INDEX(P_Svc,F12433))</f>
        <v/>
      </c>
      <c r="H12433" s="41" t="str">
        <f aca="false">IF(A12433="","",INDEX(P_Zone,F12433))</f>
        <v/>
      </c>
      <c r="I12433" s="41" t="str">
        <f aca="false">IF(A12433="","",IF(D12433="Delivered",IF(B12433&lt;=INDEX(P_Due,F12433),1,0),0))</f>
        <v/>
      </c>
    </row>
    <row r="12434" customFormat="false" ht="15" hidden="false" customHeight="false" outlineLevel="0" collapsed="false">
      <c r="A12434" s="37"/>
      <c r="B12434" s="38"/>
      <c r="C12434" s="39"/>
      <c r="D12434" s="39"/>
      <c r="E12434" s="39"/>
      <c r="F12434" s="41" t="str">
        <f aca="false">IF(A12434="","",MATCH(A12434,P_ID,1))</f>
        <v/>
      </c>
      <c r="G12434" s="41" t="str">
        <f aca="false">IF(A12434="","",INDEX(P_Svc,F12434))</f>
        <v/>
      </c>
      <c r="H12434" s="41" t="str">
        <f aca="false">IF(A12434="","",INDEX(P_Zone,F12434))</f>
        <v/>
      </c>
      <c r="I12434" s="41" t="str">
        <f aca="false">IF(A12434="","",IF(D12434="Delivered",IF(B12434&lt;=INDEX(P_Due,F12434),1,0),0))</f>
        <v/>
      </c>
    </row>
    <row r="12435" customFormat="false" ht="15" hidden="false" customHeight="false" outlineLevel="0" collapsed="false">
      <c r="A12435" s="37"/>
      <c r="B12435" s="38"/>
      <c r="C12435" s="39"/>
      <c r="D12435" s="39"/>
      <c r="E12435" s="39"/>
      <c r="F12435" s="41" t="str">
        <f aca="false">IF(A12435="","",MATCH(A12435,P_ID,1))</f>
        <v/>
      </c>
      <c r="G12435" s="41" t="str">
        <f aca="false">IF(A12435="","",INDEX(P_Svc,F12435))</f>
        <v/>
      </c>
      <c r="H12435" s="41" t="str">
        <f aca="false">IF(A12435="","",INDEX(P_Zone,F12435))</f>
        <v/>
      </c>
      <c r="I12435" s="41" t="str">
        <f aca="false">IF(A12435="","",IF(D12435="Delivered",IF(B12435&lt;=INDEX(P_Due,F12435),1,0),0))</f>
        <v/>
      </c>
    </row>
    <row r="12436" customFormat="false" ht="15" hidden="false" customHeight="false" outlineLevel="0" collapsed="false">
      <c r="A12436" s="37"/>
      <c r="B12436" s="38"/>
      <c r="C12436" s="39"/>
      <c r="D12436" s="39"/>
      <c r="E12436" s="39"/>
      <c r="F12436" s="41" t="str">
        <f aca="false">IF(A12436="","",MATCH(A12436,P_ID,1))</f>
        <v/>
      </c>
      <c r="G12436" s="41" t="str">
        <f aca="false">IF(A12436="","",INDEX(P_Svc,F12436))</f>
        <v/>
      </c>
      <c r="H12436" s="41" t="str">
        <f aca="false">IF(A12436="","",INDEX(P_Zone,F12436))</f>
        <v/>
      </c>
      <c r="I12436" s="41" t="str">
        <f aca="false">IF(A12436="","",IF(D12436="Delivered",IF(B12436&lt;=INDEX(P_Due,F12436),1,0),0))</f>
        <v/>
      </c>
    </row>
    <row r="12437" customFormat="false" ht="15" hidden="false" customHeight="false" outlineLevel="0" collapsed="false">
      <c r="A12437" s="37"/>
      <c r="B12437" s="38"/>
      <c r="C12437" s="39"/>
      <c r="D12437" s="39"/>
      <c r="E12437" s="39"/>
      <c r="F12437" s="41" t="str">
        <f aca="false">IF(A12437="","",MATCH(A12437,P_ID,1))</f>
        <v/>
      </c>
      <c r="G12437" s="41" t="str">
        <f aca="false">IF(A12437="","",INDEX(P_Svc,F12437))</f>
        <v/>
      </c>
      <c r="H12437" s="41" t="str">
        <f aca="false">IF(A12437="","",INDEX(P_Zone,F12437))</f>
        <v/>
      </c>
      <c r="I12437" s="41" t="str">
        <f aca="false">IF(A12437="","",IF(D12437="Delivered",IF(B12437&lt;=INDEX(P_Due,F12437),1,0),0))</f>
        <v/>
      </c>
    </row>
    <row r="12438" customFormat="false" ht="15" hidden="false" customHeight="false" outlineLevel="0" collapsed="false">
      <c r="A12438" s="37"/>
      <c r="B12438" s="38"/>
      <c r="C12438" s="39"/>
      <c r="D12438" s="39"/>
      <c r="E12438" s="39"/>
      <c r="F12438" s="41" t="str">
        <f aca="false">IF(A12438="","",MATCH(A12438,P_ID,1))</f>
        <v/>
      </c>
      <c r="G12438" s="41" t="str">
        <f aca="false">IF(A12438="","",INDEX(P_Svc,F12438))</f>
        <v/>
      </c>
      <c r="H12438" s="41" t="str">
        <f aca="false">IF(A12438="","",INDEX(P_Zone,F12438))</f>
        <v/>
      </c>
      <c r="I12438" s="41" t="str">
        <f aca="false">IF(A12438="","",IF(D12438="Delivered",IF(B12438&lt;=INDEX(P_Due,F12438),1,0),0))</f>
        <v/>
      </c>
    </row>
    <row r="12439" customFormat="false" ht="15" hidden="false" customHeight="false" outlineLevel="0" collapsed="false">
      <c r="A12439" s="37"/>
      <c r="B12439" s="38"/>
      <c r="C12439" s="39"/>
      <c r="D12439" s="39"/>
      <c r="E12439" s="39"/>
      <c r="F12439" s="41" t="str">
        <f aca="false">IF(A12439="","",MATCH(A12439,P_ID,1))</f>
        <v/>
      </c>
      <c r="G12439" s="41" t="str">
        <f aca="false">IF(A12439="","",INDEX(P_Svc,F12439))</f>
        <v/>
      </c>
      <c r="H12439" s="41" t="str">
        <f aca="false">IF(A12439="","",INDEX(P_Zone,F12439))</f>
        <v/>
      </c>
      <c r="I12439" s="41" t="str">
        <f aca="false">IF(A12439="","",IF(D12439="Delivered",IF(B12439&lt;=INDEX(P_Due,F12439),1,0),0))</f>
        <v/>
      </c>
    </row>
    <row r="12440" customFormat="false" ht="15" hidden="false" customHeight="false" outlineLevel="0" collapsed="false">
      <c r="A12440" s="37"/>
      <c r="B12440" s="38"/>
      <c r="C12440" s="39"/>
      <c r="D12440" s="39"/>
      <c r="E12440" s="39"/>
      <c r="F12440" s="41" t="str">
        <f aca="false">IF(A12440="","",MATCH(A12440,P_ID,1))</f>
        <v/>
      </c>
      <c r="G12440" s="41" t="str">
        <f aca="false">IF(A12440="","",INDEX(P_Svc,F12440))</f>
        <v/>
      </c>
      <c r="H12440" s="41" t="str">
        <f aca="false">IF(A12440="","",INDEX(P_Zone,F12440))</f>
        <v/>
      </c>
      <c r="I12440" s="41" t="str">
        <f aca="false">IF(A12440="","",IF(D12440="Delivered",IF(B12440&lt;=INDEX(P_Due,F12440),1,0),0))</f>
        <v/>
      </c>
    </row>
    <row r="12441" customFormat="false" ht="15" hidden="false" customHeight="false" outlineLevel="0" collapsed="false">
      <c r="A12441" s="37"/>
      <c r="B12441" s="38"/>
      <c r="C12441" s="39"/>
      <c r="D12441" s="39"/>
      <c r="E12441" s="39"/>
      <c r="F12441" s="41" t="str">
        <f aca="false">IF(A12441="","",MATCH(A12441,P_ID,1))</f>
        <v/>
      </c>
      <c r="G12441" s="41" t="str">
        <f aca="false">IF(A12441="","",INDEX(P_Svc,F12441))</f>
        <v/>
      </c>
      <c r="H12441" s="41" t="str">
        <f aca="false">IF(A12441="","",INDEX(P_Zone,F12441))</f>
        <v/>
      </c>
      <c r="I12441" s="41" t="str">
        <f aca="false">IF(A12441="","",IF(D12441="Delivered",IF(B12441&lt;=INDEX(P_Due,F12441),1,0),0))</f>
        <v/>
      </c>
    </row>
    <row r="12442" customFormat="false" ht="15" hidden="false" customHeight="false" outlineLevel="0" collapsed="false">
      <c r="A12442" s="37"/>
      <c r="B12442" s="38"/>
      <c r="C12442" s="39"/>
      <c r="D12442" s="39"/>
      <c r="E12442" s="39"/>
      <c r="F12442" s="41" t="str">
        <f aca="false">IF(A12442="","",MATCH(A12442,P_ID,1))</f>
        <v/>
      </c>
      <c r="G12442" s="41" t="str">
        <f aca="false">IF(A12442="","",INDEX(P_Svc,F12442))</f>
        <v/>
      </c>
      <c r="H12442" s="41" t="str">
        <f aca="false">IF(A12442="","",INDEX(P_Zone,F12442))</f>
        <v/>
      </c>
      <c r="I12442" s="41" t="str">
        <f aca="false">IF(A12442="","",IF(D12442="Delivered",IF(B12442&lt;=INDEX(P_Due,F12442),1,0),0))</f>
        <v/>
      </c>
    </row>
    <row r="12443" customFormat="false" ht="15" hidden="false" customHeight="false" outlineLevel="0" collapsed="false">
      <c r="A12443" s="37"/>
      <c r="B12443" s="38"/>
      <c r="C12443" s="39"/>
      <c r="D12443" s="39"/>
      <c r="E12443" s="39"/>
      <c r="F12443" s="41" t="str">
        <f aca="false">IF(A12443="","",MATCH(A12443,P_ID,1))</f>
        <v/>
      </c>
      <c r="G12443" s="41" t="str">
        <f aca="false">IF(A12443="","",INDEX(P_Svc,F12443))</f>
        <v/>
      </c>
      <c r="H12443" s="41" t="str">
        <f aca="false">IF(A12443="","",INDEX(P_Zone,F12443))</f>
        <v/>
      </c>
      <c r="I12443" s="41" t="str">
        <f aca="false">IF(A12443="","",IF(D12443="Delivered",IF(B12443&lt;=INDEX(P_Due,F12443),1,0),0))</f>
        <v/>
      </c>
    </row>
    <row r="12444" customFormat="false" ht="15" hidden="false" customHeight="false" outlineLevel="0" collapsed="false">
      <c r="A12444" s="37"/>
      <c r="B12444" s="38"/>
      <c r="C12444" s="39"/>
      <c r="D12444" s="39"/>
      <c r="E12444" s="39"/>
      <c r="F12444" s="41" t="str">
        <f aca="false">IF(A12444="","",MATCH(A12444,P_ID,1))</f>
        <v/>
      </c>
      <c r="G12444" s="41" t="str">
        <f aca="false">IF(A12444="","",INDEX(P_Svc,F12444))</f>
        <v/>
      </c>
      <c r="H12444" s="41" t="str">
        <f aca="false">IF(A12444="","",INDEX(P_Zone,F12444))</f>
        <v/>
      </c>
      <c r="I12444" s="41" t="str">
        <f aca="false">IF(A12444="","",IF(D12444="Delivered",IF(B12444&lt;=INDEX(P_Due,F12444),1,0),0))</f>
        <v/>
      </c>
    </row>
    <row r="12445" customFormat="false" ht="15" hidden="false" customHeight="false" outlineLevel="0" collapsed="false">
      <c r="A12445" s="37"/>
      <c r="B12445" s="38"/>
      <c r="C12445" s="39"/>
      <c r="D12445" s="39"/>
      <c r="E12445" s="39"/>
      <c r="F12445" s="41" t="str">
        <f aca="false">IF(A12445="","",MATCH(A12445,P_ID,1))</f>
        <v/>
      </c>
      <c r="G12445" s="41" t="str">
        <f aca="false">IF(A12445="","",INDEX(P_Svc,F12445))</f>
        <v/>
      </c>
      <c r="H12445" s="41" t="str">
        <f aca="false">IF(A12445="","",INDEX(P_Zone,F12445))</f>
        <v/>
      </c>
      <c r="I12445" s="41" t="str">
        <f aca="false">IF(A12445="","",IF(D12445="Delivered",IF(B12445&lt;=INDEX(P_Due,F12445),1,0),0))</f>
        <v/>
      </c>
    </row>
    <row r="12446" customFormat="false" ht="15" hidden="false" customHeight="false" outlineLevel="0" collapsed="false">
      <c r="A12446" s="37"/>
      <c r="B12446" s="38"/>
      <c r="C12446" s="39"/>
      <c r="D12446" s="39"/>
      <c r="E12446" s="39"/>
      <c r="F12446" s="41" t="str">
        <f aca="false">IF(A12446="","",MATCH(A12446,P_ID,1))</f>
        <v/>
      </c>
      <c r="G12446" s="41" t="str">
        <f aca="false">IF(A12446="","",INDEX(P_Svc,F12446))</f>
        <v/>
      </c>
      <c r="H12446" s="41" t="str">
        <f aca="false">IF(A12446="","",INDEX(P_Zone,F12446))</f>
        <v/>
      </c>
      <c r="I12446" s="41" t="str">
        <f aca="false">IF(A12446="","",IF(D12446="Delivered",IF(B12446&lt;=INDEX(P_Due,F12446),1,0),0))</f>
        <v/>
      </c>
    </row>
    <row r="12447" customFormat="false" ht="15" hidden="false" customHeight="false" outlineLevel="0" collapsed="false">
      <c r="A12447" s="37"/>
      <c r="B12447" s="38"/>
      <c r="C12447" s="39"/>
      <c r="D12447" s="39"/>
      <c r="E12447" s="39"/>
      <c r="F12447" s="41" t="str">
        <f aca="false">IF(A12447="","",MATCH(A12447,P_ID,1))</f>
        <v/>
      </c>
      <c r="G12447" s="41" t="str">
        <f aca="false">IF(A12447="","",INDEX(P_Svc,F12447))</f>
        <v/>
      </c>
      <c r="H12447" s="41" t="str">
        <f aca="false">IF(A12447="","",INDEX(P_Zone,F12447))</f>
        <v/>
      </c>
      <c r="I12447" s="41" t="str">
        <f aca="false">IF(A12447="","",IF(D12447="Delivered",IF(B12447&lt;=INDEX(P_Due,F12447),1,0),0))</f>
        <v/>
      </c>
    </row>
    <row r="12448" customFormat="false" ht="15" hidden="false" customHeight="false" outlineLevel="0" collapsed="false">
      <c r="A12448" s="37"/>
      <c r="B12448" s="38"/>
      <c r="C12448" s="39"/>
      <c r="D12448" s="39"/>
      <c r="E12448" s="39"/>
      <c r="F12448" s="41" t="str">
        <f aca="false">IF(A12448="","",MATCH(A12448,P_ID,1))</f>
        <v/>
      </c>
      <c r="G12448" s="41" t="str">
        <f aca="false">IF(A12448="","",INDEX(P_Svc,F12448))</f>
        <v/>
      </c>
      <c r="H12448" s="41" t="str">
        <f aca="false">IF(A12448="","",INDEX(P_Zone,F12448))</f>
        <v/>
      </c>
      <c r="I12448" s="41" t="str">
        <f aca="false">IF(A12448="","",IF(D12448="Delivered",IF(B12448&lt;=INDEX(P_Due,F12448),1,0),0))</f>
        <v/>
      </c>
    </row>
    <row r="12449" customFormat="false" ht="15" hidden="false" customHeight="false" outlineLevel="0" collapsed="false">
      <c r="A12449" s="37"/>
      <c r="B12449" s="38"/>
      <c r="C12449" s="39"/>
      <c r="D12449" s="39"/>
      <c r="E12449" s="39"/>
      <c r="F12449" s="41" t="str">
        <f aca="false">IF(A12449="","",MATCH(A12449,P_ID,1))</f>
        <v/>
      </c>
      <c r="G12449" s="41" t="str">
        <f aca="false">IF(A12449="","",INDEX(P_Svc,F12449))</f>
        <v/>
      </c>
      <c r="H12449" s="41" t="str">
        <f aca="false">IF(A12449="","",INDEX(P_Zone,F12449))</f>
        <v/>
      </c>
      <c r="I12449" s="41" t="str">
        <f aca="false">IF(A12449="","",IF(D12449="Delivered",IF(B12449&lt;=INDEX(P_Due,F12449),1,0),0))</f>
        <v/>
      </c>
    </row>
    <row r="12450" customFormat="false" ht="15" hidden="false" customHeight="false" outlineLevel="0" collapsed="false">
      <c r="A12450" s="37"/>
      <c r="B12450" s="38"/>
      <c r="C12450" s="39"/>
      <c r="D12450" s="39"/>
      <c r="E12450" s="39"/>
      <c r="F12450" s="41" t="str">
        <f aca="false">IF(A12450="","",MATCH(A12450,P_ID,1))</f>
        <v/>
      </c>
      <c r="G12450" s="41" t="str">
        <f aca="false">IF(A12450="","",INDEX(P_Svc,F12450))</f>
        <v/>
      </c>
      <c r="H12450" s="41" t="str">
        <f aca="false">IF(A12450="","",INDEX(P_Zone,F12450))</f>
        <v/>
      </c>
      <c r="I12450" s="41" t="str">
        <f aca="false">IF(A12450="","",IF(D12450="Delivered",IF(B12450&lt;=INDEX(P_Due,F12450),1,0),0))</f>
        <v/>
      </c>
    </row>
    <row r="12451" customFormat="false" ht="15" hidden="false" customHeight="false" outlineLevel="0" collapsed="false">
      <c r="A12451" s="37"/>
      <c r="B12451" s="38"/>
      <c r="C12451" s="39"/>
      <c r="D12451" s="39"/>
      <c r="E12451" s="39"/>
      <c r="F12451" s="41" t="str">
        <f aca="false">IF(A12451="","",MATCH(A12451,P_ID,1))</f>
        <v/>
      </c>
      <c r="G12451" s="41" t="str">
        <f aca="false">IF(A12451="","",INDEX(P_Svc,F12451))</f>
        <v/>
      </c>
      <c r="H12451" s="41" t="str">
        <f aca="false">IF(A12451="","",INDEX(P_Zone,F12451))</f>
        <v/>
      </c>
      <c r="I12451" s="41" t="str">
        <f aca="false">IF(A12451="","",IF(D12451="Delivered",IF(B12451&lt;=INDEX(P_Due,F12451),1,0),0))</f>
        <v/>
      </c>
    </row>
    <row r="12452" customFormat="false" ht="15" hidden="false" customHeight="false" outlineLevel="0" collapsed="false">
      <c r="A12452" s="37"/>
      <c r="B12452" s="38"/>
      <c r="C12452" s="39"/>
      <c r="D12452" s="39"/>
      <c r="E12452" s="39"/>
      <c r="F12452" s="41" t="str">
        <f aca="false">IF(A12452="","",MATCH(A12452,P_ID,1))</f>
        <v/>
      </c>
      <c r="G12452" s="41" t="str">
        <f aca="false">IF(A12452="","",INDEX(P_Svc,F12452))</f>
        <v/>
      </c>
      <c r="H12452" s="41" t="str">
        <f aca="false">IF(A12452="","",INDEX(P_Zone,F12452))</f>
        <v/>
      </c>
      <c r="I12452" s="41" t="str">
        <f aca="false">IF(A12452="","",IF(D12452="Delivered",IF(B12452&lt;=INDEX(P_Due,F12452),1,0),0))</f>
        <v/>
      </c>
    </row>
    <row r="12453" customFormat="false" ht="15" hidden="false" customHeight="false" outlineLevel="0" collapsed="false">
      <c r="A12453" s="37"/>
      <c r="B12453" s="38"/>
      <c r="C12453" s="39"/>
      <c r="D12453" s="39"/>
      <c r="E12453" s="39"/>
      <c r="F12453" s="41" t="str">
        <f aca="false">IF(A12453="","",MATCH(A12453,P_ID,1))</f>
        <v/>
      </c>
      <c r="G12453" s="41" t="str">
        <f aca="false">IF(A12453="","",INDEX(P_Svc,F12453))</f>
        <v/>
      </c>
      <c r="H12453" s="41" t="str">
        <f aca="false">IF(A12453="","",INDEX(P_Zone,F12453))</f>
        <v/>
      </c>
      <c r="I12453" s="41" t="str">
        <f aca="false">IF(A12453="","",IF(D12453="Delivered",IF(B12453&lt;=INDEX(P_Due,F12453),1,0),0))</f>
        <v/>
      </c>
    </row>
    <row r="12454" customFormat="false" ht="15" hidden="false" customHeight="false" outlineLevel="0" collapsed="false">
      <c r="A12454" s="37"/>
      <c r="B12454" s="38"/>
      <c r="C12454" s="39"/>
      <c r="D12454" s="39"/>
      <c r="E12454" s="39"/>
      <c r="F12454" s="41" t="str">
        <f aca="false">IF(A12454="","",MATCH(A12454,P_ID,1))</f>
        <v/>
      </c>
      <c r="G12454" s="41" t="str">
        <f aca="false">IF(A12454="","",INDEX(P_Svc,F12454))</f>
        <v/>
      </c>
      <c r="H12454" s="41" t="str">
        <f aca="false">IF(A12454="","",INDEX(P_Zone,F12454))</f>
        <v/>
      </c>
      <c r="I12454" s="41" t="str">
        <f aca="false">IF(A12454="","",IF(D12454="Delivered",IF(B12454&lt;=INDEX(P_Due,F12454),1,0),0))</f>
        <v/>
      </c>
    </row>
    <row r="12455" customFormat="false" ht="15" hidden="false" customHeight="false" outlineLevel="0" collapsed="false">
      <c r="A12455" s="37"/>
      <c r="B12455" s="38"/>
      <c r="C12455" s="39"/>
      <c r="D12455" s="39"/>
      <c r="E12455" s="39"/>
      <c r="F12455" s="41" t="str">
        <f aca="false">IF(A12455="","",MATCH(A12455,P_ID,1))</f>
        <v/>
      </c>
      <c r="G12455" s="41" t="str">
        <f aca="false">IF(A12455="","",INDEX(P_Svc,F12455))</f>
        <v/>
      </c>
      <c r="H12455" s="41" t="str">
        <f aca="false">IF(A12455="","",INDEX(P_Zone,F12455))</f>
        <v/>
      </c>
      <c r="I12455" s="41" t="str">
        <f aca="false">IF(A12455="","",IF(D12455="Delivered",IF(B12455&lt;=INDEX(P_Due,F12455),1,0),0))</f>
        <v/>
      </c>
    </row>
    <row r="12456" customFormat="false" ht="15" hidden="false" customHeight="false" outlineLevel="0" collapsed="false">
      <c r="A12456" s="37"/>
      <c r="B12456" s="38"/>
      <c r="C12456" s="39"/>
      <c r="D12456" s="39"/>
      <c r="E12456" s="39"/>
      <c r="F12456" s="41" t="str">
        <f aca="false">IF(A12456="","",MATCH(A12456,P_ID,1))</f>
        <v/>
      </c>
      <c r="G12456" s="41" t="str">
        <f aca="false">IF(A12456="","",INDEX(P_Svc,F12456))</f>
        <v/>
      </c>
      <c r="H12456" s="41" t="str">
        <f aca="false">IF(A12456="","",INDEX(P_Zone,F12456))</f>
        <v/>
      </c>
      <c r="I12456" s="41" t="str">
        <f aca="false">IF(A12456="","",IF(D12456="Delivered",IF(B12456&lt;=INDEX(P_Due,F12456),1,0),0))</f>
        <v/>
      </c>
    </row>
    <row r="12457" customFormat="false" ht="15" hidden="false" customHeight="false" outlineLevel="0" collapsed="false">
      <c r="A12457" s="37"/>
      <c r="B12457" s="38"/>
      <c r="C12457" s="39"/>
      <c r="D12457" s="39"/>
      <c r="E12457" s="39"/>
      <c r="F12457" s="41" t="str">
        <f aca="false">IF(A12457="","",MATCH(A12457,P_ID,1))</f>
        <v/>
      </c>
      <c r="G12457" s="41" t="str">
        <f aca="false">IF(A12457="","",INDEX(P_Svc,F12457))</f>
        <v/>
      </c>
      <c r="H12457" s="41" t="str">
        <f aca="false">IF(A12457="","",INDEX(P_Zone,F12457))</f>
        <v/>
      </c>
      <c r="I12457" s="41" t="str">
        <f aca="false">IF(A12457="","",IF(D12457="Delivered",IF(B12457&lt;=INDEX(P_Due,F12457),1,0),0))</f>
        <v/>
      </c>
    </row>
    <row r="12458" customFormat="false" ht="15" hidden="false" customHeight="false" outlineLevel="0" collapsed="false">
      <c r="A12458" s="37"/>
      <c r="B12458" s="38"/>
      <c r="C12458" s="39"/>
      <c r="D12458" s="39"/>
      <c r="E12458" s="39"/>
      <c r="F12458" s="41" t="str">
        <f aca="false">IF(A12458="","",MATCH(A12458,P_ID,1))</f>
        <v/>
      </c>
      <c r="G12458" s="41" t="str">
        <f aca="false">IF(A12458="","",INDEX(P_Svc,F12458))</f>
        <v/>
      </c>
      <c r="H12458" s="41" t="str">
        <f aca="false">IF(A12458="","",INDEX(P_Zone,F12458))</f>
        <v/>
      </c>
      <c r="I12458" s="41" t="str">
        <f aca="false">IF(A12458="","",IF(D12458="Delivered",IF(B12458&lt;=INDEX(P_Due,F12458),1,0),0))</f>
        <v/>
      </c>
    </row>
    <row r="12459" customFormat="false" ht="15" hidden="false" customHeight="false" outlineLevel="0" collapsed="false">
      <c r="A12459" s="37"/>
      <c r="B12459" s="38"/>
      <c r="C12459" s="39"/>
      <c r="D12459" s="39"/>
      <c r="E12459" s="39"/>
      <c r="F12459" s="41" t="str">
        <f aca="false">IF(A12459="","",MATCH(A12459,P_ID,1))</f>
        <v/>
      </c>
      <c r="G12459" s="41" t="str">
        <f aca="false">IF(A12459="","",INDEX(P_Svc,F12459))</f>
        <v/>
      </c>
      <c r="H12459" s="41" t="str">
        <f aca="false">IF(A12459="","",INDEX(P_Zone,F12459))</f>
        <v/>
      </c>
      <c r="I12459" s="41" t="str">
        <f aca="false">IF(A12459="","",IF(D12459="Delivered",IF(B12459&lt;=INDEX(P_Due,F12459),1,0),0))</f>
        <v/>
      </c>
    </row>
    <row r="12460" customFormat="false" ht="15" hidden="false" customHeight="false" outlineLevel="0" collapsed="false">
      <c r="A12460" s="37"/>
      <c r="B12460" s="38"/>
      <c r="C12460" s="39"/>
      <c r="D12460" s="39"/>
      <c r="E12460" s="39"/>
      <c r="F12460" s="41" t="str">
        <f aca="false">IF(A12460="","",MATCH(A12460,P_ID,1))</f>
        <v/>
      </c>
      <c r="G12460" s="41" t="str">
        <f aca="false">IF(A12460="","",INDEX(P_Svc,F12460))</f>
        <v/>
      </c>
      <c r="H12460" s="41" t="str">
        <f aca="false">IF(A12460="","",INDEX(P_Zone,F12460))</f>
        <v/>
      </c>
      <c r="I12460" s="41" t="str">
        <f aca="false">IF(A12460="","",IF(D12460="Delivered",IF(B12460&lt;=INDEX(P_Due,F12460),1,0),0))</f>
        <v/>
      </c>
    </row>
    <row r="12461" customFormat="false" ht="15" hidden="false" customHeight="false" outlineLevel="0" collapsed="false">
      <c r="A12461" s="37"/>
      <c r="B12461" s="38"/>
      <c r="C12461" s="39"/>
      <c r="D12461" s="39"/>
      <c r="E12461" s="39"/>
      <c r="F12461" s="41" t="str">
        <f aca="false">IF(A12461="","",MATCH(A12461,P_ID,1))</f>
        <v/>
      </c>
      <c r="G12461" s="41" t="str">
        <f aca="false">IF(A12461="","",INDEX(P_Svc,F12461))</f>
        <v/>
      </c>
      <c r="H12461" s="41" t="str">
        <f aca="false">IF(A12461="","",INDEX(P_Zone,F12461))</f>
        <v/>
      </c>
      <c r="I12461" s="41" t="str">
        <f aca="false">IF(A12461="","",IF(D12461="Delivered",IF(B12461&lt;=INDEX(P_Due,F12461),1,0),0))</f>
        <v/>
      </c>
    </row>
    <row r="12462" customFormat="false" ht="15" hidden="false" customHeight="false" outlineLevel="0" collapsed="false">
      <c r="A12462" s="37"/>
      <c r="B12462" s="38"/>
      <c r="C12462" s="39"/>
      <c r="D12462" s="39"/>
      <c r="E12462" s="39"/>
      <c r="F12462" s="41" t="str">
        <f aca="false">IF(A12462="","",MATCH(A12462,P_ID,1))</f>
        <v/>
      </c>
      <c r="G12462" s="41" t="str">
        <f aca="false">IF(A12462="","",INDEX(P_Svc,F12462))</f>
        <v/>
      </c>
      <c r="H12462" s="41" t="str">
        <f aca="false">IF(A12462="","",INDEX(P_Zone,F12462))</f>
        <v/>
      </c>
      <c r="I12462" s="41" t="str">
        <f aca="false">IF(A12462="","",IF(D12462="Delivered",IF(B12462&lt;=INDEX(P_Due,F12462),1,0),0))</f>
        <v/>
      </c>
    </row>
    <row r="12463" customFormat="false" ht="15" hidden="false" customHeight="false" outlineLevel="0" collapsed="false">
      <c r="A12463" s="37"/>
      <c r="B12463" s="38"/>
      <c r="C12463" s="39"/>
      <c r="D12463" s="39"/>
      <c r="E12463" s="39"/>
      <c r="F12463" s="41" t="str">
        <f aca="false">IF(A12463="","",MATCH(A12463,P_ID,1))</f>
        <v/>
      </c>
      <c r="G12463" s="41" t="str">
        <f aca="false">IF(A12463="","",INDEX(P_Svc,F12463))</f>
        <v/>
      </c>
      <c r="H12463" s="41" t="str">
        <f aca="false">IF(A12463="","",INDEX(P_Zone,F12463))</f>
        <v/>
      </c>
      <c r="I12463" s="41" t="str">
        <f aca="false">IF(A12463="","",IF(D12463="Delivered",IF(B12463&lt;=INDEX(P_Due,F12463),1,0),0))</f>
        <v/>
      </c>
    </row>
    <row r="12464" customFormat="false" ht="15" hidden="false" customHeight="false" outlineLevel="0" collapsed="false">
      <c r="A12464" s="37"/>
      <c r="B12464" s="38"/>
      <c r="C12464" s="39"/>
      <c r="D12464" s="39"/>
      <c r="E12464" s="39"/>
      <c r="F12464" s="41" t="str">
        <f aca="false">IF(A12464="","",MATCH(A12464,P_ID,1))</f>
        <v/>
      </c>
      <c r="G12464" s="41" t="str">
        <f aca="false">IF(A12464="","",INDEX(P_Svc,F12464))</f>
        <v/>
      </c>
      <c r="H12464" s="41" t="str">
        <f aca="false">IF(A12464="","",INDEX(P_Zone,F12464))</f>
        <v/>
      </c>
      <c r="I12464" s="41" t="str">
        <f aca="false">IF(A12464="","",IF(D12464="Delivered",IF(B12464&lt;=INDEX(P_Due,F12464),1,0),0))</f>
        <v/>
      </c>
    </row>
    <row r="12465" customFormat="false" ht="15" hidden="false" customHeight="false" outlineLevel="0" collapsed="false">
      <c r="A12465" s="37"/>
      <c r="B12465" s="38"/>
      <c r="C12465" s="39"/>
      <c r="D12465" s="39"/>
      <c r="E12465" s="39"/>
      <c r="F12465" s="41" t="str">
        <f aca="false">IF(A12465="","",MATCH(A12465,P_ID,1))</f>
        <v/>
      </c>
      <c r="G12465" s="41" t="str">
        <f aca="false">IF(A12465="","",INDEX(P_Svc,F12465))</f>
        <v/>
      </c>
      <c r="H12465" s="41" t="str">
        <f aca="false">IF(A12465="","",INDEX(P_Zone,F12465))</f>
        <v/>
      </c>
      <c r="I12465" s="41" t="str">
        <f aca="false">IF(A12465="","",IF(D12465="Delivered",IF(B12465&lt;=INDEX(P_Due,F12465),1,0),0))</f>
        <v/>
      </c>
    </row>
    <row r="12466" customFormat="false" ht="15" hidden="false" customHeight="false" outlineLevel="0" collapsed="false">
      <c r="A12466" s="37"/>
      <c r="B12466" s="38"/>
      <c r="C12466" s="39"/>
      <c r="D12466" s="39"/>
      <c r="E12466" s="39"/>
      <c r="F12466" s="41" t="str">
        <f aca="false">IF(A12466="","",MATCH(A12466,P_ID,1))</f>
        <v/>
      </c>
      <c r="G12466" s="41" t="str">
        <f aca="false">IF(A12466="","",INDEX(P_Svc,F12466))</f>
        <v/>
      </c>
      <c r="H12466" s="41" t="str">
        <f aca="false">IF(A12466="","",INDEX(P_Zone,F12466))</f>
        <v/>
      </c>
      <c r="I12466" s="41" t="str">
        <f aca="false">IF(A12466="","",IF(D12466="Delivered",IF(B12466&lt;=INDEX(P_Due,F12466),1,0),0))</f>
        <v/>
      </c>
    </row>
    <row r="12467" customFormat="false" ht="15" hidden="false" customHeight="false" outlineLevel="0" collapsed="false">
      <c r="A12467" s="37"/>
      <c r="B12467" s="38"/>
      <c r="C12467" s="39"/>
      <c r="D12467" s="39"/>
      <c r="E12467" s="39"/>
      <c r="F12467" s="41" t="str">
        <f aca="false">IF(A12467="","",MATCH(A12467,P_ID,1))</f>
        <v/>
      </c>
      <c r="G12467" s="41" t="str">
        <f aca="false">IF(A12467="","",INDEX(P_Svc,F12467))</f>
        <v/>
      </c>
      <c r="H12467" s="41" t="str">
        <f aca="false">IF(A12467="","",INDEX(P_Zone,F12467))</f>
        <v/>
      </c>
      <c r="I12467" s="41" t="str">
        <f aca="false">IF(A12467="","",IF(D12467="Delivered",IF(B12467&lt;=INDEX(P_Due,F12467),1,0),0))</f>
        <v/>
      </c>
    </row>
    <row r="12468" customFormat="false" ht="15" hidden="false" customHeight="false" outlineLevel="0" collapsed="false">
      <c r="A12468" s="37"/>
      <c r="B12468" s="38"/>
      <c r="C12468" s="39"/>
      <c r="D12468" s="39"/>
      <c r="E12468" s="39"/>
      <c r="F12468" s="41" t="str">
        <f aca="false">IF(A12468="","",MATCH(A12468,P_ID,1))</f>
        <v/>
      </c>
      <c r="G12468" s="41" t="str">
        <f aca="false">IF(A12468="","",INDEX(P_Svc,F12468))</f>
        <v/>
      </c>
      <c r="H12468" s="41" t="str">
        <f aca="false">IF(A12468="","",INDEX(P_Zone,F12468))</f>
        <v/>
      </c>
      <c r="I12468" s="41" t="str">
        <f aca="false">IF(A12468="","",IF(D12468="Delivered",IF(B12468&lt;=INDEX(P_Due,F12468),1,0),0))</f>
        <v/>
      </c>
    </row>
    <row r="12469" customFormat="false" ht="15" hidden="false" customHeight="false" outlineLevel="0" collapsed="false">
      <c r="A12469" s="37"/>
      <c r="B12469" s="38"/>
      <c r="C12469" s="39"/>
      <c r="D12469" s="39"/>
      <c r="E12469" s="39"/>
      <c r="F12469" s="41" t="str">
        <f aca="false">IF(A12469="","",MATCH(A12469,P_ID,1))</f>
        <v/>
      </c>
      <c r="G12469" s="41" t="str">
        <f aca="false">IF(A12469="","",INDEX(P_Svc,F12469))</f>
        <v/>
      </c>
      <c r="H12469" s="41" t="str">
        <f aca="false">IF(A12469="","",INDEX(P_Zone,F12469))</f>
        <v/>
      </c>
      <c r="I12469" s="41" t="str">
        <f aca="false">IF(A12469="","",IF(D12469="Delivered",IF(B12469&lt;=INDEX(P_Due,F12469),1,0),0))</f>
        <v/>
      </c>
    </row>
    <row r="12470" customFormat="false" ht="15" hidden="false" customHeight="false" outlineLevel="0" collapsed="false">
      <c r="A12470" s="37"/>
      <c r="B12470" s="38"/>
      <c r="C12470" s="39"/>
      <c r="D12470" s="39"/>
      <c r="E12470" s="39"/>
      <c r="F12470" s="41" t="str">
        <f aca="false">IF(A12470="","",MATCH(A12470,P_ID,1))</f>
        <v/>
      </c>
      <c r="G12470" s="41" t="str">
        <f aca="false">IF(A12470="","",INDEX(P_Svc,F12470))</f>
        <v/>
      </c>
      <c r="H12470" s="41" t="str">
        <f aca="false">IF(A12470="","",INDEX(P_Zone,F12470))</f>
        <v/>
      </c>
      <c r="I12470" s="41" t="str">
        <f aca="false">IF(A12470="","",IF(D12470="Delivered",IF(B12470&lt;=INDEX(P_Due,F12470),1,0),0))</f>
        <v/>
      </c>
    </row>
    <row r="12471" customFormat="false" ht="15" hidden="false" customHeight="false" outlineLevel="0" collapsed="false">
      <c r="A12471" s="37"/>
      <c r="B12471" s="38"/>
      <c r="C12471" s="39"/>
      <c r="D12471" s="39"/>
      <c r="E12471" s="39"/>
      <c r="F12471" s="41" t="str">
        <f aca="false">IF(A12471="","",MATCH(A12471,P_ID,1))</f>
        <v/>
      </c>
      <c r="G12471" s="41" t="str">
        <f aca="false">IF(A12471="","",INDEX(P_Svc,F12471))</f>
        <v/>
      </c>
      <c r="H12471" s="41" t="str">
        <f aca="false">IF(A12471="","",INDEX(P_Zone,F12471))</f>
        <v/>
      </c>
      <c r="I12471" s="41" t="str">
        <f aca="false">IF(A12471="","",IF(D12471="Delivered",IF(B12471&lt;=INDEX(P_Due,F12471),1,0),0))</f>
        <v/>
      </c>
    </row>
    <row r="12472" customFormat="false" ht="15" hidden="false" customHeight="false" outlineLevel="0" collapsed="false">
      <c r="A12472" s="37"/>
      <c r="B12472" s="38"/>
      <c r="C12472" s="39"/>
      <c r="D12472" s="39"/>
      <c r="E12472" s="39"/>
      <c r="F12472" s="41" t="str">
        <f aca="false">IF(A12472="","",MATCH(A12472,P_ID,1))</f>
        <v/>
      </c>
      <c r="G12472" s="41" t="str">
        <f aca="false">IF(A12472="","",INDEX(P_Svc,F12472))</f>
        <v/>
      </c>
      <c r="H12472" s="41" t="str">
        <f aca="false">IF(A12472="","",INDEX(P_Zone,F12472))</f>
        <v/>
      </c>
      <c r="I12472" s="41" t="str">
        <f aca="false">IF(A12472="","",IF(D12472="Delivered",IF(B12472&lt;=INDEX(P_Due,F12472),1,0),0))</f>
        <v/>
      </c>
    </row>
    <row r="12473" customFormat="false" ht="15" hidden="false" customHeight="false" outlineLevel="0" collapsed="false">
      <c r="A12473" s="37"/>
      <c r="B12473" s="38"/>
      <c r="C12473" s="39"/>
      <c r="D12473" s="39"/>
      <c r="E12473" s="39"/>
      <c r="F12473" s="41" t="str">
        <f aca="false">IF(A12473="","",MATCH(A12473,P_ID,1))</f>
        <v/>
      </c>
      <c r="G12473" s="41" t="str">
        <f aca="false">IF(A12473="","",INDEX(P_Svc,F12473))</f>
        <v/>
      </c>
      <c r="H12473" s="41" t="str">
        <f aca="false">IF(A12473="","",INDEX(P_Zone,F12473))</f>
        <v/>
      </c>
      <c r="I12473" s="41" t="str">
        <f aca="false">IF(A12473="","",IF(D12473="Delivered",IF(B12473&lt;=INDEX(P_Due,F12473),1,0),0))</f>
        <v/>
      </c>
    </row>
    <row r="12474" customFormat="false" ht="15" hidden="false" customHeight="false" outlineLevel="0" collapsed="false">
      <c r="A12474" s="37"/>
      <c r="B12474" s="38"/>
      <c r="C12474" s="39"/>
      <c r="D12474" s="39"/>
      <c r="E12474" s="39"/>
      <c r="F12474" s="41" t="str">
        <f aca="false">IF(A12474="","",MATCH(A12474,P_ID,1))</f>
        <v/>
      </c>
      <c r="G12474" s="41" t="str">
        <f aca="false">IF(A12474="","",INDEX(P_Svc,F12474))</f>
        <v/>
      </c>
      <c r="H12474" s="41" t="str">
        <f aca="false">IF(A12474="","",INDEX(P_Zone,F12474))</f>
        <v/>
      </c>
      <c r="I12474" s="41" t="str">
        <f aca="false">IF(A12474="","",IF(D12474="Delivered",IF(B12474&lt;=INDEX(P_Due,F12474),1,0),0))</f>
        <v/>
      </c>
    </row>
    <row r="12475" customFormat="false" ht="15" hidden="false" customHeight="false" outlineLevel="0" collapsed="false">
      <c r="A12475" s="37"/>
      <c r="B12475" s="38"/>
      <c r="C12475" s="39"/>
      <c r="D12475" s="39"/>
      <c r="E12475" s="39"/>
      <c r="F12475" s="41" t="str">
        <f aca="false">IF(A12475="","",MATCH(A12475,P_ID,1))</f>
        <v/>
      </c>
      <c r="G12475" s="41" t="str">
        <f aca="false">IF(A12475="","",INDEX(P_Svc,F12475))</f>
        <v/>
      </c>
      <c r="H12475" s="41" t="str">
        <f aca="false">IF(A12475="","",INDEX(P_Zone,F12475))</f>
        <v/>
      </c>
      <c r="I12475" s="41" t="str">
        <f aca="false">IF(A12475="","",IF(D12475="Delivered",IF(B12475&lt;=INDEX(P_Due,F12475),1,0),0))</f>
        <v/>
      </c>
    </row>
    <row r="12476" customFormat="false" ht="15" hidden="false" customHeight="false" outlineLevel="0" collapsed="false">
      <c r="A12476" s="37"/>
      <c r="B12476" s="38"/>
      <c r="C12476" s="39"/>
      <c r="D12476" s="39"/>
      <c r="E12476" s="39"/>
      <c r="F12476" s="41" t="str">
        <f aca="false">IF(A12476="","",MATCH(A12476,P_ID,1))</f>
        <v/>
      </c>
      <c r="G12476" s="41" t="str">
        <f aca="false">IF(A12476="","",INDEX(P_Svc,F12476))</f>
        <v/>
      </c>
      <c r="H12476" s="41" t="str">
        <f aca="false">IF(A12476="","",INDEX(P_Zone,F12476))</f>
        <v/>
      </c>
      <c r="I12476" s="41" t="str">
        <f aca="false">IF(A12476="","",IF(D12476="Delivered",IF(B12476&lt;=INDEX(P_Due,F12476),1,0),0))</f>
        <v/>
      </c>
    </row>
    <row r="12477" customFormat="false" ht="15" hidden="false" customHeight="false" outlineLevel="0" collapsed="false">
      <c r="A12477" s="37"/>
      <c r="B12477" s="38"/>
      <c r="C12477" s="39"/>
      <c r="D12477" s="39"/>
      <c r="E12477" s="39"/>
      <c r="F12477" s="41" t="str">
        <f aca="false">IF(A12477="","",MATCH(A12477,P_ID,1))</f>
        <v/>
      </c>
      <c r="G12477" s="41" t="str">
        <f aca="false">IF(A12477="","",INDEX(P_Svc,F12477))</f>
        <v/>
      </c>
      <c r="H12477" s="41" t="str">
        <f aca="false">IF(A12477="","",INDEX(P_Zone,F12477))</f>
        <v/>
      </c>
      <c r="I12477" s="41" t="str">
        <f aca="false">IF(A12477="","",IF(D12477="Delivered",IF(B12477&lt;=INDEX(P_Due,F12477),1,0),0))</f>
        <v/>
      </c>
    </row>
    <row r="12478" customFormat="false" ht="15" hidden="false" customHeight="false" outlineLevel="0" collapsed="false">
      <c r="A12478" s="37"/>
      <c r="B12478" s="38"/>
      <c r="C12478" s="39"/>
      <c r="D12478" s="39"/>
      <c r="E12478" s="39"/>
      <c r="F12478" s="41" t="str">
        <f aca="false">IF(A12478="","",MATCH(A12478,P_ID,1))</f>
        <v/>
      </c>
      <c r="G12478" s="41" t="str">
        <f aca="false">IF(A12478="","",INDEX(P_Svc,F12478))</f>
        <v/>
      </c>
      <c r="H12478" s="41" t="str">
        <f aca="false">IF(A12478="","",INDEX(P_Zone,F12478))</f>
        <v/>
      </c>
      <c r="I12478" s="41" t="str">
        <f aca="false">IF(A12478="","",IF(D12478="Delivered",IF(B12478&lt;=INDEX(P_Due,F12478),1,0),0))</f>
        <v/>
      </c>
    </row>
    <row r="12479" customFormat="false" ht="15" hidden="false" customHeight="false" outlineLevel="0" collapsed="false">
      <c r="A12479" s="37"/>
      <c r="B12479" s="38"/>
      <c r="C12479" s="39"/>
      <c r="D12479" s="39"/>
      <c r="E12479" s="39"/>
      <c r="F12479" s="41" t="str">
        <f aca="false">IF(A12479="","",MATCH(A12479,P_ID,1))</f>
        <v/>
      </c>
      <c r="G12479" s="41" t="str">
        <f aca="false">IF(A12479="","",INDEX(P_Svc,F12479))</f>
        <v/>
      </c>
      <c r="H12479" s="41" t="str">
        <f aca="false">IF(A12479="","",INDEX(P_Zone,F12479))</f>
        <v/>
      </c>
      <c r="I12479" s="41" t="str">
        <f aca="false">IF(A12479="","",IF(D12479="Delivered",IF(B12479&lt;=INDEX(P_Due,F12479),1,0),0))</f>
        <v/>
      </c>
    </row>
    <row r="12480" customFormat="false" ht="15" hidden="false" customHeight="false" outlineLevel="0" collapsed="false">
      <c r="A12480" s="37"/>
      <c r="B12480" s="38"/>
      <c r="C12480" s="39"/>
      <c r="D12480" s="39"/>
      <c r="E12480" s="39"/>
      <c r="F12480" s="41" t="str">
        <f aca="false">IF(A12480="","",MATCH(A12480,P_ID,1))</f>
        <v/>
      </c>
      <c r="G12480" s="41" t="str">
        <f aca="false">IF(A12480="","",INDEX(P_Svc,F12480))</f>
        <v/>
      </c>
      <c r="H12480" s="41" t="str">
        <f aca="false">IF(A12480="","",INDEX(P_Zone,F12480))</f>
        <v/>
      </c>
      <c r="I12480" s="41" t="str">
        <f aca="false">IF(A12480="","",IF(D12480="Delivered",IF(B12480&lt;=INDEX(P_Due,F12480),1,0),0))</f>
        <v/>
      </c>
    </row>
    <row r="12481" customFormat="false" ht="15" hidden="false" customHeight="false" outlineLevel="0" collapsed="false">
      <c r="A12481" s="37"/>
      <c r="B12481" s="38"/>
      <c r="C12481" s="39"/>
      <c r="D12481" s="39"/>
      <c r="E12481" s="39"/>
      <c r="F12481" s="41" t="str">
        <f aca="false">IF(A12481="","",MATCH(A12481,P_ID,1))</f>
        <v/>
      </c>
      <c r="G12481" s="41" t="str">
        <f aca="false">IF(A12481="","",INDEX(P_Svc,F12481))</f>
        <v/>
      </c>
      <c r="H12481" s="41" t="str">
        <f aca="false">IF(A12481="","",INDEX(P_Zone,F12481))</f>
        <v/>
      </c>
      <c r="I12481" s="41" t="str">
        <f aca="false">IF(A12481="","",IF(D12481="Delivered",IF(B12481&lt;=INDEX(P_Due,F12481),1,0),0))</f>
        <v/>
      </c>
    </row>
    <row r="12482" customFormat="false" ht="15" hidden="false" customHeight="false" outlineLevel="0" collapsed="false">
      <c r="A12482" s="37"/>
      <c r="B12482" s="38"/>
      <c r="C12482" s="39"/>
      <c r="D12482" s="39"/>
      <c r="E12482" s="39"/>
      <c r="F12482" s="41" t="str">
        <f aca="false">IF(A12482="","",MATCH(A12482,P_ID,1))</f>
        <v/>
      </c>
      <c r="G12482" s="41" t="str">
        <f aca="false">IF(A12482="","",INDEX(P_Svc,F12482))</f>
        <v/>
      </c>
      <c r="H12482" s="41" t="str">
        <f aca="false">IF(A12482="","",INDEX(P_Zone,F12482))</f>
        <v/>
      </c>
      <c r="I12482" s="41" t="str">
        <f aca="false">IF(A12482="","",IF(D12482="Delivered",IF(B12482&lt;=INDEX(P_Due,F12482),1,0),0))</f>
        <v/>
      </c>
    </row>
    <row r="12483" customFormat="false" ht="15" hidden="false" customHeight="false" outlineLevel="0" collapsed="false">
      <c r="A12483" s="37"/>
      <c r="B12483" s="38"/>
      <c r="C12483" s="39"/>
      <c r="D12483" s="39"/>
      <c r="E12483" s="39"/>
      <c r="F12483" s="41" t="str">
        <f aca="false">IF(A12483="","",MATCH(A12483,P_ID,1))</f>
        <v/>
      </c>
      <c r="G12483" s="41" t="str">
        <f aca="false">IF(A12483="","",INDEX(P_Svc,F12483))</f>
        <v/>
      </c>
      <c r="H12483" s="41" t="str">
        <f aca="false">IF(A12483="","",INDEX(P_Zone,F12483))</f>
        <v/>
      </c>
      <c r="I12483" s="41" t="str">
        <f aca="false">IF(A12483="","",IF(D12483="Delivered",IF(B12483&lt;=INDEX(P_Due,F12483),1,0),0))</f>
        <v/>
      </c>
    </row>
    <row r="12484" customFormat="false" ht="15" hidden="false" customHeight="false" outlineLevel="0" collapsed="false">
      <c r="A12484" s="37"/>
      <c r="B12484" s="38"/>
      <c r="C12484" s="39"/>
      <c r="D12484" s="39"/>
      <c r="E12484" s="39"/>
      <c r="F12484" s="41" t="str">
        <f aca="false">IF(A12484="","",MATCH(A12484,P_ID,1))</f>
        <v/>
      </c>
      <c r="G12484" s="41" t="str">
        <f aca="false">IF(A12484="","",INDEX(P_Svc,F12484))</f>
        <v/>
      </c>
      <c r="H12484" s="41" t="str">
        <f aca="false">IF(A12484="","",INDEX(P_Zone,F12484))</f>
        <v/>
      </c>
      <c r="I12484" s="41" t="str">
        <f aca="false">IF(A12484="","",IF(D12484="Delivered",IF(B12484&lt;=INDEX(P_Due,F12484),1,0),0))</f>
        <v/>
      </c>
    </row>
    <row r="12485" customFormat="false" ht="15" hidden="false" customHeight="false" outlineLevel="0" collapsed="false">
      <c r="A12485" s="37"/>
      <c r="B12485" s="38"/>
      <c r="C12485" s="39"/>
      <c r="D12485" s="39"/>
      <c r="E12485" s="39"/>
      <c r="F12485" s="41" t="str">
        <f aca="false">IF(A12485="","",MATCH(A12485,P_ID,1))</f>
        <v/>
      </c>
      <c r="G12485" s="41" t="str">
        <f aca="false">IF(A12485="","",INDEX(P_Svc,F12485))</f>
        <v/>
      </c>
      <c r="H12485" s="41" t="str">
        <f aca="false">IF(A12485="","",INDEX(P_Zone,F12485))</f>
        <v/>
      </c>
      <c r="I12485" s="41" t="str">
        <f aca="false">IF(A12485="","",IF(D12485="Delivered",IF(B12485&lt;=INDEX(P_Due,F12485),1,0),0))</f>
        <v/>
      </c>
    </row>
    <row r="12486" customFormat="false" ht="15" hidden="false" customHeight="false" outlineLevel="0" collapsed="false">
      <c r="A12486" s="37"/>
      <c r="B12486" s="38"/>
      <c r="C12486" s="39"/>
      <c r="D12486" s="39"/>
      <c r="E12486" s="39"/>
      <c r="F12486" s="41" t="str">
        <f aca="false">IF(A12486="","",MATCH(A12486,P_ID,1))</f>
        <v/>
      </c>
      <c r="G12486" s="41" t="str">
        <f aca="false">IF(A12486="","",INDEX(P_Svc,F12486))</f>
        <v/>
      </c>
      <c r="H12486" s="41" t="str">
        <f aca="false">IF(A12486="","",INDEX(P_Zone,F12486))</f>
        <v/>
      </c>
      <c r="I12486" s="41" t="str">
        <f aca="false">IF(A12486="","",IF(D12486="Delivered",IF(B12486&lt;=INDEX(P_Due,F12486),1,0),0))</f>
        <v/>
      </c>
    </row>
    <row r="12487" customFormat="false" ht="15" hidden="false" customHeight="false" outlineLevel="0" collapsed="false">
      <c r="A12487" s="37"/>
      <c r="B12487" s="38"/>
      <c r="C12487" s="39"/>
      <c r="D12487" s="39"/>
      <c r="E12487" s="39"/>
      <c r="F12487" s="41" t="str">
        <f aca="false">IF(A12487="","",MATCH(A12487,P_ID,1))</f>
        <v/>
      </c>
      <c r="G12487" s="41" t="str">
        <f aca="false">IF(A12487="","",INDEX(P_Svc,F12487))</f>
        <v/>
      </c>
      <c r="H12487" s="41" t="str">
        <f aca="false">IF(A12487="","",INDEX(P_Zone,F12487))</f>
        <v/>
      </c>
      <c r="I12487" s="41" t="str">
        <f aca="false">IF(A12487="","",IF(D12487="Delivered",IF(B12487&lt;=INDEX(P_Due,F12487),1,0),0))</f>
        <v/>
      </c>
    </row>
    <row r="12488" customFormat="false" ht="15" hidden="false" customHeight="false" outlineLevel="0" collapsed="false">
      <c r="A12488" s="37"/>
      <c r="B12488" s="38"/>
      <c r="C12488" s="39"/>
      <c r="D12488" s="39"/>
      <c r="E12488" s="39"/>
      <c r="F12488" s="41" t="str">
        <f aca="false">IF(A12488="","",MATCH(A12488,P_ID,1))</f>
        <v/>
      </c>
      <c r="G12488" s="41" t="str">
        <f aca="false">IF(A12488="","",INDEX(P_Svc,F12488))</f>
        <v/>
      </c>
      <c r="H12488" s="41" t="str">
        <f aca="false">IF(A12488="","",INDEX(P_Zone,F12488))</f>
        <v/>
      </c>
      <c r="I12488" s="41" t="str">
        <f aca="false">IF(A12488="","",IF(D12488="Delivered",IF(B12488&lt;=INDEX(P_Due,F12488),1,0),0))</f>
        <v/>
      </c>
    </row>
    <row r="12489" customFormat="false" ht="15" hidden="false" customHeight="false" outlineLevel="0" collapsed="false">
      <c r="A12489" s="37"/>
      <c r="B12489" s="38"/>
      <c r="C12489" s="39"/>
      <c r="D12489" s="39"/>
      <c r="E12489" s="39"/>
      <c r="F12489" s="41" t="str">
        <f aca="false">IF(A12489="","",MATCH(A12489,P_ID,1))</f>
        <v/>
      </c>
      <c r="G12489" s="41" t="str">
        <f aca="false">IF(A12489="","",INDEX(P_Svc,F12489))</f>
        <v/>
      </c>
      <c r="H12489" s="41" t="str">
        <f aca="false">IF(A12489="","",INDEX(P_Zone,F12489))</f>
        <v/>
      </c>
      <c r="I12489" s="41" t="str">
        <f aca="false">IF(A12489="","",IF(D12489="Delivered",IF(B12489&lt;=INDEX(P_Due,F12489),1,0),0))</f>
        <v/>
      </c>
    </row>
    <row r="12490" customFormat="false" ht="15" hidden="false" customHeight="false" outlineLevel="0" collapsed="false">
      <c r="A12490" s="37"/>
      <c r="B12490" s="38"/>
      <c r="C12490" s="39"/>
      <c r="D12490" s="39"/>
      <c r="E12490" s="39"/>
      <c r="F12490" s="41" t="str">
        <f aca="false">IF(A12490="","",MATCH(A12490,P_ID,1))</f>
        <v/>
      </c>
      <c r="G12490" s="41" t="str">
        <f aca="false">IF(A12490="","",INDEX(P_Svc,F12490))</f>
        <v/>
      </c>
      <c r="H12490" s="41" t="str">
        <f aca="false">IF(A12490="","",INDEX(P_Zone,F12490))</f>
        <v/>
      </c>
      <c r="I12490" s="41" t="str">
        <f aca="false">IF(A12490="","",IF(D12490="Delivered",IF(B12490&lt;=INDEX(P_Due,F12490),1,0),0))</f>
        <v/>
      </c>
    </row>
    <row r="12491" customFormat="false" ht="15" hidden="false" customHeight="false" outlineLevel="0" collapsed="false">
      <c r="A12491" s="37"/>
      <c r="B12491" s="38"/>
      <c r="C12491" s="39"/>
      <c r="D12491" s="39"/>
      <c r="E12491" s="39"/>
      <c r="F12491" s="41" t="str">
        <f aca="false">IF(A12491="","",MATCH(A12491,P_ID,1))</f>
        <v/>
      </c>
      <c r="G12491" s="41" t="str">
        <f aca="false">IF(A12491="","",INDEX(P_Svc,F12491))</f>
        <v/>
      </c>
      <c r="H12491" s="41" t="str">
        <f aca="false">IF(A12491="","",INDEX(P_Zone,F12491))</f>
        <v/>
      </c>
      <c r="I12491" s="41" t="str">
        <f aca="false">IF(A12491="","",IF(D12491="Delivered",IF(B12491&lt;=INDEX(P_Due,F12491),1,0),0))</f>
        <v/>
      </c>
    </row>
    <row r="12492" customFormat="false" ht="15" hidden="false" customHeight="false" outlineLevel="0" collapsed="false">
      <c r="A12492" s="37"/>
      <c r="B12492" s="38"/>
      <c r="C12492" s="39"/>
      <c r="D12492" s="39"/>
      <c r="E12492" s="39"/>
      <c r="F12492" s="41" t="str">
        <f aca="false">IF(A12492="","",MATCH(A12492,P_ID,1))</f>
        <v/>
      </c>
      <c r="G12492" s="41" t="str">
        <f aca="false">IF(A12492="","",INDEX(P_Svc,F12492))</f>
        <v/>
      </c>
      <c r="H12492" s="41" t="str">
        <f aca="false">IF(A12492="","",INDEX(P_Zone,F12492))</f>
        <v/>
      </c>
      <c r="I12492" s="41" t="str">
        <f aca="false">IF(A12492="","",IF(D12492="Delivered",IF(B12492&lt;=INDEX(P_Due,F12492),1,0),0))</f>
        <v/>
      </c>
    </row>
    <row r="12493" customFormat="false" ht="15" hidden="false" customHeight="false" outlineLevel="0" collapsed="false">
      <c r="A12493" s="37"/>
      <c r="B12493" s="38"/>
      <c r="C12493" s="39"/>
      <c r="D12493" s="39"/>
      <c r="E12493" s="39"/>
      <c r="F12493" s="41" t="str">
        <f aca="false">IF(A12493="","",MATCH(A12493,P_ID,1))</f>
        <v/>
      </c>
      <c r="G12493" s="41" t="str">
        <f aca="false">IF(A12493="","",INDEX(P_Svc,F12493))</f>
        <v/>
      </c>
      <c r="H12493" s="41" t="str">
        <f aca="false">IF(A12493="","",INDEX(P_Zone,F12493))</f>
        <v/>
      </c>
      <c r="I12493" s="41" t="str">
        <f aca="false">IF(A12493="","",IF(D12493="Delivered",IF(B12493&lt;=INDEX(P_Due,F12493),1,0),0))</f>
        <v/>
      </c>
    </row>
    <row r="12494" customFormat="false" ht="15" hidden="false" customHeight="false" outlineLevel="0" collapsed="false">
      <c r="A12494" s="37"/>
      <c r="B12494" s="38"/>
      <c r="C12494" s="39"/>
      <c r="D12494" s="39"/>
      <c r="E12494" s="39"/>
      <c r="F12494" s="41" t="str">
        <f aca="false">IF(A12494="","",MATCH(A12494,P_ID,1))</f>
        <v/>
      </c>
      <c r="G12494" s="41" t="str">
        <f aca="false">IF(A12494="","",INDEX(P_Svc,F12494))</f>
        <v/>
      </c>
      <c r="H12494" s="41" t="str">
        <f aca="false">IF(A12494="","",INDEX(P_Zone,F12494))</f>
        <v/>
      </c>
      <c r="I12494" s="41" t="str">
        <f aca="false">IF(A12494="","",IF(D12494="Delivered",IF(B12494&lt;=INDEX(P_Due,F12494),1,0),0))</f>
        <v/>
      </c>
    </row>
    <row r="12495" customFormat="false" ht="15" hidden="false" customHeight="false" outlineLevel="0" collapsed="false">
      <c r="A12495" s="37"/>
      <c r="B12495" s="38"/>
      <c r="C12495" s="39"/>
      <c r="D12495" s="39"/>
      <c r="E12495" s="39"/>
      <c r="F12495" s="41" t="str">
        <f aca="false">IF(A12495="","",MATCH(A12495,P_ID,1))</f>
        <v/>
      </c>
      <c r="G12495" s="41" t="str">
        <f aca="false">IF(A12495="","",INDEX(P_Svc,F12495))</f>
        <v/>
      </c>
      <c r="H12495" s="41" t="str">
        <f aca="false">IF(A12495="","",INDEX(P_Zone,F12495))</f>
        <v/>
      </c>
      <c r="I12495" s="41" t="str">
        <f aca="false">IF(A12495="","",IF(D12495="Delivered",IF(B12495&lt;=INDEX(P_Due,F12495),1,0),0))</f>
        <v/>
      </c>
    </row>
    <row r="12496" customFormat="false" ht="15" hidden="false" customHeight="false" outlineLevel="0" collapsed="false">
      <c r="A12496" s="37"/>
      <c r="B12496" s="38"/>
      <c r="C12496" s="39"/>
      <c r="D12496" s="39"/>
      <c r="E12496" s="39"/>
      <c r="F12496" s="41" t="str">
        <f aca="false">IF(A12496="","",MATCH(A12496,P_ID,1))</f>
        <v/>
      </c>
      <c r="G12496" s="41" t="str">
        <f aca="false">IF(A12496="","",INDEX(P_Svc,F12496))</f>
        <v/>
      </c>
      <c r="H12496" s="41" t="str">
        <f aca="false">IF(A12496="","",INDEX(P_Zone,F12496))</f>
        <v/>
      </c>
      <c r="I12496" s="41" t="str">
        <f aca="false">IF(A12496="","",IF(D12496="Delivered",IF(B12496&lt;=INDEX(P_Due,F12496),1,0),0))</f>
        <v/>
      </c>
    </row>
    <row r="12497" customFormat="false" ht="15" hidden="false" customHeight="false" outlineLevel="0" collapsed="false">
      <c r="A12497" s="37"/>
      <c r="B12497" s="38"/>
      <c r="C12497" s="39"/>
      <c r="D12497" s="39"/>
      <c r="E12497" s="39"/>
      <c r="F12497" s="41" t="str">
        <f aca="false">IF(A12497="","",MATCH(A12497,P_ID,1))</f>
        <v/>
      </c>
      <c r="G12497" s="41" t="str">
        <f aca="false">IF(A12497="","",INDEX(P_Svc,F12497))</f>
        <v/>
      </c>
      <c r="H12497" s="41" t="str">
        <f aca="false">IF(A12497="","",INDEX(P_Zone,F12497))</f>
        <v/>
      </c>
      <c r="I12497" s="41" t="str">
        <f aca="false">IF(A12497="","",IF(D12497="Delivered",IF(B12497&lt;=INDEX(P_Due,F12497),1,0),0))</f>
        <v/>
      </c>
    </row>
    <row r="12498" customFormat="false" ht="15" hidden="false" customHeight="false" outlineLevel="0" collapsed="false">
      <c r="A12498" s="37"/>
      <c r="B12498" s="38"/>
      <c r="C12498" s="39"/>
      <c r="D12498" s="39"/>
      <c r="E12498" s="39"/>
      <c r="F12498" s="41" t="str">
        <f aca="false">IF(A12498="","",MATCH(A12498,P_ID,1))</f>
        <v/>
      </c>
      <c r="G12498" s="41" t="str">
        <f aca="false">IF(A12498="","",INDEX(P_Svc,F12498))</f>
        <v/>
      </c>
      <c r="H12498" s="41" t="str">
        <f aca="false">IF(A12498="","",INDEX(P_Zone,F12498))</f>
        <v/>
      </c>
      <c r="I12498" s="41" t="str">
        <f aca="false">IF(A12498="","",IF(D12498="Delivered",IF(B12498&lt;=INDEX(P_Due,F12498),1,0),0))</f>
        <v/>
      </c>
    </row>
    <row r="12499" customFormat="false" ht="15" hidden="false" customHeight="false" outlineLevel="0" collapsed="false">
      <c r="A12499" s="37"/>
      <c r="B12499" s="38"/>
      <c r="C12499" s="39"/>
      <c r="D12499" s="39"/>
      <c r="E12499" s="39"/>
      <c r="F12499" s="41" t="str">
        <f aca="false">IF(A12499="","",MATCH(A12499,P_ID,1))</f>
        <v/>
      </c>
      <c r="G12499" s="41" t="str">
        <f aca="false">IF(A12499="","",INDEX(P_Svc,F12499))</f>
        <v/>
      </c>
      <c r="H12499" s="41" t="str">
        <f aca="false">IF(A12499="","",INDEX(P_Zone,F12499))</f>
        <v/>
      </c>
      <c r="I12499" s="41" t="str">
        <f aca="false">IF(A12499="","",IF(D12499="Delivered",IF(B12499&lt;=INDEX(P_Due,F12499),1,0),0))</f>
        <v/>
      </c>
    </row>
    <row r="12500" customFormat="false" ht="15" hidden="false" customHeight="false" outlineLevel="0" collapsed="false">
      <c r="A12500" s="37"/>
      <c r="B12500" s="38"/>
      <c r="C12500" s="39"/>
      <c r="D12500" s="39"/>
      <c r="E12500" s="39"/>
      <c r="F12500" s="41" t="str">
        <f aca="false">IF(A12500="","",MATCH(A12500,P_ID,1))</f>
        <v/>
      </c>
      <c r="G12500" s="41" t="str">
        <f aca="false">IF(A12500="","",INDEX(P_Svc,F12500))</f>
        <v/>
      </c>
      <c r="H12500" s="41" t="str">
        <f aca="false">IF(A12500="","",INDEX(P_Zone,F12500))</f>
        <v/>
      </c>
      <c r="I12500" s="41" t="str">
        <f aca="false">IF(A12500="","",IF(D12500="Delivered",IF(B12500&lt;=INDEX(P_Due,F12500),1,0),0))</f>
        <v/>
      </c>
    </row>
    <row r="12501" customFormat="false" ht="15" hidden="false" customHeight="false" outlineLevel="0" collapsed="false">
      <c r="A12501" s="37"/>
      <c r="B12501" s="38"/>
      <c r="C12501" s="39"/>
      <c r="D12501" s="39"/>
      <c r="E12501" s="39"/>
      <c r="F12501" s="41" t="str">
        <f aca="false">IF(A12501="","",MATCH(A12501,P_ID,1))</f>
        <v/>
      </c>
      <c r="G12501" s="41" t="str">
        <f aca="false">IF(A12501="","",INDEX(P_Svc,F12501))</f>
        <v/>
      </c>
      <c r="H12501" s="41" t="str">
        <f aca="false">IF(A12501="","",INDEX(P_Zone,F12501))</f>
        <v/>
      </c>
      <c r="I12501" s="41" t="str">
        <f aca="false">IF(A12501="","",IF(D12501="Delivered",IF(B12501&lt;=INDEX(P_Due,F12501),1,0),0))</f>
        <v/>
      </c>
    </row>
    <row r="12502" customFormat="false" ht="15" hidden="false" customHeight="false" outlineLevel="0" collapsed="false">
      <c r="A12502" s="37"/>
      <c r="B12502" s="38"/>
      <c r="C12502" s="39"/>
      <c r="D12502" s="39"/>
      <c r="E12502" s="39"/>
      <c r="F12502" s="41" t="str">
        <f aca="false">IF(A12502="","",MATCH(A12502,P_ID,1))</f>
        <v/>
      </c>
      <c r="G12502" s="41" t="str">
        <f aca="false">IF(A12502="","",INDEX(P_Svc,F12502))</f>
        <v/>
      </c>
      <c r="H12502" s="41" t="str">
        <f aca="false">IF(A12502="","",INDEX(P_Zone,F12502))</f>
        <v/>
      </c>
      <c r="I12502" s="41" t="str">
        <f aca="false">IF(A12502="","",IF(D12502="Delivered",IF(B12502&lt;=INDEX(P_Due,F12502),1,0),0))</f>
        <v/>
      </c>
    </row>
    <row r="12503" customFormat="false" ht="15" hidden="false" customHeight="false" outlineLevel="0" collapsed="false">
      <c r="A12503" s="37"/>
      <c r="B12503" s="38"/>
      <c r="C12503" s="39"/>
      <c r="D12503" s="39"/>
      <c r="E12503" s="39"/>
      <c r="F12503" s="41" t="str">
        <f aca="false">IF(A12503="","",MATCH(A12503,P_ID,1))</f>
        <v/>
      </c>
      <c r="G12503" s="41" t="str">
        <f aca="false">IF(A12503="","",INDEX(P_Svc,F12503))</f>
        <v/>
      </c>
      <c r="H12503" s="41" t="str">
        <f aca="false">IF(A12503="","",INDEX(P_Zone,F12503))</f>
        <v/>
      </c>
      <c r="I12503" s="41" t="str">
        <f aca="false">IF(A12503="","",IF(D12503="Delivered",IF(B12503&lt;=INDEX(P_Due,F12503),1,0),0))</f>
        <v/>
      </c>
    </row>
    <row r="12504" customFormat="false" ht="15" hidden="false" customHeight="false" outlineLevel="0" collapsed="false">
      <c r="A12504" s="37"/>
      <c r="B12504" s="38"/>
      <c r="C12504" s="39"/>
      <c r="D12504" s="39"/>
      <c r="E12504" s="39"/>
      <c r="F12504" s="41" t="str">
        <f aca="false">IF(A12504="","",MATCH(A12504,P_ID,1))</f>
        <v/>
      </c>
      <c r="G12504" s="41" t="str">
        <f aca="false">IF(A12504="","",INDEX(P_Svc,F12504))</f>
        <v/>
      </c>
      <c r="H12504" s="41" t="str">
        <f aca="false">IF(A12504="","",INDEX(P_Zone,F12504))</f>
        <v/>
      </c>
      <c r="I12504" s="41" t="str">
        <f aca="false">IF(A12504="","",IF(D12504="Delivered",IF(B12504&lt;=INDEX(P_Due,F12504),1,0),0))</f>
        <v/>
      </c>
    </row>
    <row r="12505" customFormat="false" ht="15" hidden="false" customHeight="false" outlineLevel="0" collapsed="false">
      <c r="A12505" s="37"/>
      <c r="B12505" s="38"/>
      <c r="C12505" s="39"/>
      <c r="D12505" s="39"/>
      <c r="E12505" s="39"/>
      <c r="F12505" s="41" t="str">
        <f aca="false">IF(A12505="","",MATCH(A12505,P_ID,1))</f>
        <v/>
      </c>
      <c r="G12505" s="41" t="str">
        <f aca="false">IF(A12505="","",INDEX(P_Svc,F12505))</f>
        <v/>
      </c>
      <c r="H12505" s="41" t="str">
        <f aca="false">IF(A12505="","",INDEX(P_Zone,F12505))</f>
        <v/>
      </c>
      <c r="I12505" s="41" t="str">
        <f aca="false">IF(A12505="","",IF(D12505="Delivered",IF(B12505&lt;=INDEX(P_Due,F12505),1,0),0))</f>
        <v/>
      </c>
    </row>
    <row r="12506" customFormat="false" ht="15" hidden="false" customHeight="false" outlineLevel="0" collapsed="false">
      <c r="A12506" s="37"/>
      <c r="B12506" s="38"/>
      <c r="C12506" s="39"/>
      <c r="D12506" s="39"/>
      <c r="E12506" s="39"/>
      <c r="F12506" s="41" t="str">
        <f aca="false">IF(A12506="","",MATCH(A12506,P_ID,1))</f>
        <v/>
      </c>
      <c r="G12506" s="41" t="str">
        <f aca="false">IF(A12506="","",INDEX(P_Svc,F12506))</f>
        <v/>
      </c>
      <c r="H12506" s="41" t="str">
        <f aca="false">IF(A12506="","",INDEX(P_Zone,F12506))</f>
        <v/>
      </c>
      <c r="I12506" s="41" t="str">
        <f aca="false">IF(A12506="","",IF(D12506="Delivered",IF(B12506&lt;=INDEX(P_Due,F12506),1,0),0))</f>
        <v/>
      </c>
    </row>
    <row r="12507" customFormat="false" ht="15" hidden="false" customHeight="false" outlineLevel="0" collapsed="false">
      <c r="A12507" s="37"/>
      <c r="B12507" s="38"/>
      <c r="C12507" s="39"/>
      <c r="D12507" s="39"/>
      <c r="E12507" s="39"/>
      <c r="F12507" s="41" t="str">
        <f aca="false">IF(A12507="","",MATCH(A12507,P_ID,1))</f>
        <v/>
      </c>
      <c r="G12507" s="41" t="str">
        <f aca="false">IF(A12507="","",INDEX(P_Svc,F12507))</f>
        <v/>
      </c>
      <c r="H12507" s="41" t="str">
        <f aca="false">IF(A12507="","",INDEX(P_Zone,F12507))</f>
        <v/>
      </c>
      <c r="I12507" s="41" t="str">
        <f aca="false">IF(A12507="","",IF(D12507="Delivered",IF(B12507&lt;=INDEX(P_Due,F12507),1,0),0))</f>
        <v/>
      </c>
    </row>
    <row r="12508" customFormat="false" ht="15" hidden="false" customHeight="false" outlineLevel="0" collapsed="false">
      <c r="A12508" s="37"/>
      <c r="B12508" s="38"/>
      <c r="C12508" s="39"/>
      <c r="D12508" s="39"/>
      <c r="E12508" s="39"/>
      <c r="F12508" s="41" t="str">
        <f aca="false">IF(A12508="","",MATCH(A12508,P_ID,1))</f>
        <v/>
      </c>
      <c r="G12508" s="41" t="str">
        <f aca="false">IF(A12508="","",INDEX(P_Svc,F12508))</f>
        <v/>
      </c>
      <c r="H12508" s="41" t="str">
        <f aca="false">IF(A12508="","",INDEX(P_Zone,F12508))</f>
        <v/>
      </c>
      <c r="I12508" s="41" t="str">
        <f aca="false">IF(A12508="","",IF(D12508="Delivered",IF(B12508&lt;=INDEX(P_Due,F12508),1,0),0))</f>
        <v/>
      </c>
    </row>
    <row r="12509" customFormat="false" ht="15" hidden="false" customHeight="false" outlineLevel="0" collapsed="false">
      <c r="A12509" s="37"/>
      <c r="B12509" s="38"/>
      <c r="C12509" s="39"/>
      <c r="D12509" s="39"/>
      <c r="E12509" s="39"/>
      <c r="F12509" s="41" t="str">
        <f aca="false">IF(A12509="","",MATCH(A12509,P_ID,1))</f>
        <v/>
      </c>
      <c r="G12509" s="41" t="str">
        <f aca="false">IF(A12509="","",INDEX(P_Svc,F12509))</f>
        <v/>
      </c>
      <c r="H12509" s="41" t="str">
        <f aca="false">IF(A12509="","",INDEX(P_Zone,F12509))</f>
        <v/>
      </c>
      <c r="I12509" s="41" t="str">
        <f aca="false">IF(A12509="","",IF(D12509="Delivered",IF(B12509&lt;=INDEX(P_Due,F12509),1,0),0))</f>
        <v/>
      </c>
    </row>
    <row r="12510" customFormat="false" ht="15" hidden="false" customHeight="false" outlineLevel="0" collapsed="false">
      <c r="A12510" s="37"/>
      <c r="B12510" s="38"/>
      <c r="C12510" s="39"/>
      <c r="D12510" s="39"/>
      <c r="E12510" s="39"/>
      <c r="F12510" s="41" t="str">
        <f aca="false">IF(A12510="","",MATCH(A12510,P_ID,1))</f>
        <v/>
      </c>
      <c r="G12510" s="41" t="str">
        <f aca="false">IF(A12510="","",INDEX(P_Svc,F12510))</f>
        <v/>
      </c>
      <c r="H12510" s="41" t="str">
        <f aca="false">IF(A12510="","",INDEX(P_Zone,F12510))</f>
        <v/>
      </c>
      <c r="I12510" s="41" t="str">
        <f aca="false">IF(A12510="","",IF(D12510="Delivered",IF(B12510&lt;=INDEX(P_Due,F12510),1,0),0))</f>
        <v/>
      </c>
    </row>
    <row r="12511" customFormat="false" ht="15" hidden="false" customHeight="false" outlineLevel="0" collapsed="false">
      <c r="A12511" s="37"/>
      <c r="B12511" s="38"/>
      <c r="C12511" s="39"/>
      <c r="D12511" s="39"/>
      <c r="E12511" s="39"/>
      <c r="F12511" s="41" t="str">
        <f aca="false">IF(A12511="","",MATCH(A12511,P_ID,1))</f>
        <v/>
      </c>
      <c r="G12511" s="41" t="str">
        <f aca="false">IF(A12511="","",INDEX(P_Svc,F12511))</f>
        <v/>
      </c>
      <c r="H12511" s="41" t="str">
        <f aca="false">IF(A12511="","",INDEX(P_Zone,F12511))</f>
        <v/>
      </c>
      <c r="I12511" s="41" t="str">
        <f aca="false">IF(A12511="","",IF(D12511="Delivered",IF(B12511&lt;=INDEX(P_Due,F12511),1,0),0))</f>
        <v/>
      </c>
    </row>
    <row r="12512" customFormat="false" ht="15" hidden="false" customHeight="false" outlineLevel="0" collapsed="false">
      <c r="A12512" s="37"/>
      <c r="B12512" s="38"/>
      <c r="C12512" s="39"/>
      <c r="D12512" s="39"/>
      <c r="E12512" s="39"/>
      <c r="F12512" s="41" t="str">
        <f aca="false">IF(A12512="","",MATCH(A12512,P_ID,1))</f>
        <v/>
      </c>
      <c r="G12512" s="41" t="str">
        <f aca="false">IF(A12512="","",INDEX(P_Svc,F12512))</f>
        <v/>
      </c>
      <c r="H12512" s="41" t="str">
        <f aca="false">IF(A12512="","",INDEX(P_Zone,F12512))</f>
        <v/>
      </c>
      <c r="I12512" s="41" t="str">
        <f aca="false">IF(A12512="","",IF(D12512="Delivered",IF(B12512&lt;=INDEX(P_Due,F12512),1,0),0))</f>
        <v/>
      </c>
    </row>
    <row r="12513" customFormat="false" ht="15" hidden="false" customHeight="false" outlineLevel="0" collapsed="false">
      <c r="A12513" s="37"/>
      <c r="B12513" s="38"/>
      <c r="C12513" s="39"/>
      <c r="D12513" s="39"/>
      <c r="E12513" s="39"/>
      <c r="F12513" s="41" t="str">
        <f aca="false">IF(A12513="","",MATCH(A12513,P_ID,1))</f>
        <v/>
      </c>
      <c r="G12513" s="41" t="str">
        <f aca="false">IF(A12513="","",INDEX(P_Svc,F12513))</f>
        <v/>
      </c>
      <c r="H12513" s="41" t="str">
        <f aca="false">IF(A12513="","",INDEX(P_Zone,F12513))</f>
        <v/>
      </c>
      <c r="I12513" s="41" t="str">
        <f aca="false">IF(A12513="","",IF(D12513="Delivered",IF(B12513&lt;=INDEX(P_Due,F12513),1,0),0))</f>
        <v/>
      </c>
    </row>
    <row r="12514" customFormat="false" ht="15" hidden="false" customHeight="false" outlineLevel="0" collapsed="false">
      <c r="A12514" s="37"/>
      <c r="B12514" s="38"/>
      <c r="C12514" s="39"/>
      <c r="D12514" s="39"/>
      <c r="E12514" s="39"/>
      <c r="F12514" s="41" t="str">
        <f aca="false">IF(A12514="","",MATCH(A12514,P_ID,1))</f>
        <v/>
      </c>
      <c r="G12514" s="41" t="str">
        <f aca="false">IF(A12514="","",INDEX(P_Svc,F12514))</f>
        <v/>
      </c>
      <c r="H12514" s="41" t="str">
        <f aca="false">IF(A12514="","",INDEX(P_Zone,F12514))</f>
        <v/>
      </c>
      <c r="I12514" s="41" t="str">
        <f aca="false">IF(A12514="","",IF(D12514="Delivered",IF(B12514&lt;=INDEX(P_Due,F12514),1,0),0))</f>
        <v/>
      </c>
    </row>
    <row r="12515" customFormat="false" ht="15" hidden="false" customHeight="false" outlineLevel="0" collapsed="false">
      <c r="A12515" s="37"/>
      <c r="B12515" s="38"/>
      <c r="C12515" s="39"/>
      <c r="D12515" s="39"/>
      <c r="E12515" s="39"/>
      <c r="F12515" s="41" t="str">
        <f aca="false">IF(A12515="","",MATCH(A12515,P_ID,1))</f>
        <v/>
      </c>
      <c r="G12515" s="41" t="str">
        <f aca="false">IF(A12515="","",INDEX(P_Svc,F12515))</f>
        <v/>
      </c>
      <c r="H12515" s="41" t="str">
        <f aca="false">IF(A12515="","",INDEX(P_Zone,F12515))</f>
        <v/>
      </c>
      <c r="I12515" s="41" t="str">
        <f aca="false">IF(A12515="","",IF(D12515="Delivered",IF(B12515&lt;=INDEX(P_Due,F12515),1,0),0))</f>
        <v/>
      </c>
    </row>
    <row r="12516" customFormat="false" ht="15" hidden="false" customHeight="false" outlineLevel="0" collapsed="false">
      <c r="A12516" s="37"/>
      <c r="B12516" s="38"/>
      <c r="C12516" s="39"/>
      <c r="D12516" s="39"/>
      <c r="E12516" s="39"/>
      <c r="F12516" s="41" t="str">
        <f aca="false">IF(A12516="","",MATCH(A12516,P_ID,1))</f>
        <v/>
      </c>
      <c r="G12516" s="41" t="str">
        <f aca="false">IF(A12516="","",INDEX(P_Svc,F12516))</f>
        <v/>
      </c>
      <c r="H12516" s="41" t="str">
        <f aca="false">IF(A12516="","",INDEX(P_Zone,F12516))</f>
        <v/>
      </c>
      <c r="I12516" s="41" t="str">
        <f aca="false">IF(A12516="","",IF(D12516="Delivered",IF(B12516&lt;=INDEX(P_Due,F12516),1,0),0))</f>
        <v/>
      </c>
    </row>
    <row r="12517" customFormat="false" ht="15" hidden="false" customHeight="false" outlineLevel="0" collapsed="false">
      <c r="A12517" s="37"/>
      <c r="B12517" s="38"/>
      <c r="C12517" s="39"/>
      <c r="D12517" s="39"/>
      <c r="E12517" s="39"/>
      <c r="F12517" s="41" t="str">
        <f aca="false">IF(A12517="","",MATCH(A12517,P_ID,1))</f>
        <v/>
      </c>
      <c r="G12517" s="41" t="str">
        <f aca="false">IF(A12517="","",INDEX(P_Svc,F12517))</f>
        <v/>
      </c>
      <c r="H12517" s="41" t="str">
        <f aca="false">IF(A12517="","",INDEX(P_Zone,F12517))</f>
        <v/>
      </c>
      <c r="I12517" s="41" t="str">
        <f aca="false">IF(A12517="","",IF(D12517="Delivered",IF(B12517&lt;=INDEX(P_Due,F12517),1,0),0))</f>
        <v/>
      </c>
    </row>
    <row r="12518" customFormat="false" ht="15" hidden="false" customHeight="false" outlineLevel="0" collapsed="false">
      <c r="A12518" s="37"/>
      <c r="B12518" s="38"/>
      <c r="C12518" s="39"/>
      <c r="D12518" s="39"/>
      <c r="E12518" s="39"/>
      <c r="F12518" s="41" t="str">
        <f aca="false">IF(A12518="","",MATCH(A12518,P_ID,1))</f>
        <v/>
      </c>
      <c r="G12518" s="41" t="str">
        <f aca="false">IF(A12518="","",INDEX(P_Svc,F12518))</f>
        <v/>
      </c>
      <c r="H12518" s="41" t="str">
        <f aca="false">IF(A12518="","",INDEX(P_Zone,F12518))</f>
        <v/>
      </c>
      <c r="I12518" s="41" t="str">
        <f aca="false">IF(A12518="","",IF(D12518="Delivered",IF(B12518&lt;=INDEX(P_Due,F12518),1,0),0))</f>
        <v/>
      </c>
    </row>
    <row r="12519" customFormat="false" ht="15" hidden="false" customHeight="false" outlineLevel="0" collapsed="false">
      <c r="A12519" s="37"/>
      <c r="B12519" s="38"/>
      <c r="C12519" s="39"/>
      <c r="D12519" s="39"/>
      <c r="E12519" s="39"/>
      <c r="F12519" s="41" t="str">
        <f aca="false">IF(A12519="","",MATCH(A12519,P_ID,1))</f>
        <v/>
      </c>
      <c r="G12519" s="41" t="str">
        <f aca="false">IF(A12519="","",INDEX(P_Svc,F12519))</f>
        <v/>
      </c>
      <c r="H12519" s="41" t="str">
        <f aca="false">IF(A12519="","",INDEX(P_Zone,F12519))</f>
        <v/>
      </c>
      <c r="I12519" s="41" t="str">
        <f aca="false">IF(A12519="","",IF(D12519="Delivered",IF(B12519&lt;=INDEX(P_Due,F12519),1,0),0))</f>
        <v/>
      </c>
    </row>
    <row r="12520" customFormat="false" ht="15" hidden="false" customHeight="false" outlineLevel="0" collapsed="false">
      <c r="A12520" s="37"/>
      <c r="B12520" s="38"/>
      <c r="C12520" s="39"/>
      <c r="D12520" s="39"/>
      <c r="E12520" s="39"/>
      <c r="F12520" s="41" t="str">
        <f aca="false">IF(A12520="","",MATCH(A12520,P_ID,1))</f>
        <v/>
      </c>
      <c r="G12520" s="41" t="str">
        <f aca="false">IF(A12520="","",INDEX(P_Svc,F12520))</f>
        <v/>
      </c>
      <c r="H12520" s="41" t="str">
        <f aca="false">IF(A12520="","",INDEX(P_Zone,F12520))</f>
        <v/>
      </c>
      <c r="I12520" s="41" t="str">
        <f aca="false">IF(A12520="","",IF(D12520="Delivered",IF(B12520&lt;=INDEX(P_Due,F12520),1,0),0))</f>
        <v/>
      </c>
    </row>
    <row r="12521" customFormat="false" ht="15" hidden="false" customHeight="false" outlineLevel="0" collapsed="false">
      <c r="A12521" s="37"/>
      <c r="B12521" s="38"/>
      <c r="C12521" s="39"/>
      <c r="D12521" s="39"/>
      <c r="E12521" s="39"/>
      <c r="F12521" s="41" t="str">
        <f aca="false">IF(A12521="","",MATCH(A12521,P_ID,1))</f>
        <v/>
      </c>
      <c r="G12521" s="41" t="str">
        <f aca="false">IF(A12521="","",INDEX(P_Svc,F12521))</f>
        <v/>
      </c>
      <c r="H12521" s="41" t="str">
        <f aca="false">IF(A12521="","",INDEX(P_Zone,F12521))</f>
        <v/>
      </c>
      <c r="I12521" s="41" t="str">
        <f aca="false">IF(A12521="","",IF(D12521="Delivered",IF(B12521&lt;=INDEX(P_Due,F12521),1,0),0))</f>
        <v/>
      </c>
    </row>
    <row r="12522" customFormat="false" ht="15" hidden="false" customHeight="false" outlineLevel="0" collapsed="false">
      <c r="A12522" s="37"/>
      <c r="B12522" s="38"/>
      <c r="C12522" s="39"/>
      <c r="D12522" s="39"/>
      <c r="E12522" s="39"/>
      <c r="F12522" s="41" t="str">
        <f aca="false">IF(A12522="","",MATCH(A12522,P_ID,1))</f>
        <v/>
      </c>
      <c r="G12522" s="41" t="str">
        <f aca="false">IF(A12522="","",INDEX(P_Svc,F12522))</f>
        <v/>
      </c>
      <c r="H12522" s="41" t="str">
        <f aca="false">IF(A12522="","",INDEX(P_Zone,F12522))</f>
        <v/>
      </c>
      <c r="I12522" s="41" t="str">
        <f aca="false">IF(A12522="","",IF(D12522="Delivered",IF(B12522&lt;=INDEX(P_Due,F12522),1,0),0))</f>
        <v/>
      </c>
    </row>
    <row r="12523" customFormat="false" ht="15" hidden="false" customHeight="false" outlineLevel="0" collapsed="false">
      <c r="A12523" s="37"/>
      <c r="B12523" s="38"/>
      <c r="C12523" s="39"/>
      <c r="D12523" s="39"/>
      <c r="E12523" s="39"/>
      <c r="F12523" s="41" t="str">
        <f aca="false">IF(A12523="","",MATCH(A12523,P_ID,1))</f>
        <v/>
      </c>
      <c r="G12523" s="41" t="str">
        <f aca="false">IF(A12523="","",INDEX(P_Svc,F12523))</f>
        <v/>
      </c>
      <c r="H12523" s="41" t="str">
        <f aca="false">IF(A12523="","",INDEX(P_Zone,F12523))</f>
        <v/>
      </c>
      <c r="I12523" s="41" t="str">
        <f aca="false">IF(A12523="","",IF(D12523="Delivered",IF(B12523&lt;=INDEX(P_Due,F12523),1,0),0))</f>
        <v/>
      </c>
    </row>
    <row r="12524" customFormat="false" ht="15" hidden="false" customHeight="false" outlineLevel="0" collapsed="false">
      <c r="A12524" s="37"/>
      <c r="B12524" s="38"/>
      <c r="C12524" s="39"/>
      <c r="D12524" s="39"/>
      <c r="E12524" s="39"/>
      <c r="F12524" s="41" t="str">
        <f aca="false">IF(A12524="","",MATCH(A12524,P_ID,1))</f>
        <v/>
      </c>
      <c r="G12524" s="41" t="str">
        <f aca="false">IF(A12524="","",INDEX(P_Svc,F12524))</f>
        <v/>
      </c>
      <c r="H12524" s="41" t="str">
        <f aca="false">IF(A12524="","",INDEX(P_Zone,F12524))</f>
        <v/>
      </c>
      <c r="I12524" s="41" t="str">
        <f aca="false">IF(A12524="","",IF(D12524="Delivered",IF(B12524&lt;=INDEX(P_Due,F12524),1,0),0))</f>
        <v/>
      </c>
    </row>
    <row r="12525" customFormat="false" ht="15" hidden="false" customHeight="false" outlineLevel="0" collapsed="false">
      <c r="A12525" s="37"/>
      <c r="B12525" s="38"/>
      <c r="C12525" s="39"/>
      <c r="D12525" s="39"/>
      <c r="E12525" s="39"/>
      <c r="F12525" s="41" t="str">
        <f aca="false">IF(A12525="","",MATCH(A12525,P_ID,1))</f>
        <v/>
      </c>
      <c r="G12525" s="41" t="str">
        <f aca="false">IF(A12525="","",INDEX(P_Svc,F12525))</f>
        <v/>
      </c>
      <c r="H12525" s="41" t="str">
        <f aca="false">IF(A12525="","",INDEX(P_Zone,F12525))</f>
        <v/>
      </c>
      <c r="I12525" s="41" t="str">
        <f aca="false">IF(A12525="","",IF(D12525="Delivered",IF(B12525&lt;=INDEX(P_Due,F12525),1,0),0))</f>
        <v/>
      </c>
    </row>
    <row r="12526" customFormat="false" ht="15" hidden="false" customHeight="false" outlineLevel="0" collapsed="false">
      <c r="A12526" s="37"/>
      <c r="B12526" s="38"/>
      <c r="C12526" s="39"/>
      <c r="D12526" s="39"/>
      <c r="E12526" s="39"/>
      <c r="F12526" s="41" t="str">
        <f aca="false">IF(A12526="","",MATCH(A12526,P_ID,1))</f>
        <v/>
      </c>
      <c r="G12526" s="41" t="str">
        <f aca="false">IF(A12526="","",INDEX(P_Svc,F12526))</f>
        <v/>
      </c>
      <c r="H12526" s="41" t="str">
        <f aca="false">IF(A12526="","",INDEX(P_Zone,F12526))</f>
        <v/>
      </c>
      <c r="I12526" s="41" t="str">
        <f aca="false">IF(A12526="","",IF(D12526="Delivered",IF(B12526&lt;=INDEX(P_Due,F12526),1,0),0))</f>
        <v/>
      </c>
    </row>
    <row r="12527" customFormat="false" ht="15" hidden="false" customHeight="false" outlineLevel="0" collapsed="false">
      <c r="A12527" s="37"/>
      <c r="B12527" s="38"/>
      <c r="C12527" s="39"/>
      <c r="D12527" s="39"/>
      <c r="E12527" s="39"/>
      <c r="F12527" s="41" t="str">
        <f aca="false">IF(A12527="","",MATCH(A12527,P_ID,1))</f>
        <v/>
      </c>
      <c r="G12527" s="41" t="str">
        <f aca="false">IF(A12527="","",INDEX(P_Svc,F12527))</f>
        <v/>
      </c>
      <c r="H12527" s="41" t="str">
        <f aca="false">IF(A12527="","",INDEX(P_Zone,F12527))</f>
        <v/>
      </c>
      <c r="I12527" s="41" t="str">
        <f aca="false">IF(A12527="","",IF(D12527="Delivered",IF(B12527&lt;=INDEX(P_Due,F12527),1,0),0))</f>
        <v/>
      </c>
    </row>
    <row r="12528" customFormat="false" ht="15" hidden="false" customHeight="false" outlineLevel="0" collapsed="false">
      <c r="A12528" s="37"/>
      <c r="B12528" s="38"/>
      <c r="C12528" s="39"/>
      <c r="D12528" s="39"/>
      <c r="E12528" s="39"/>
      <c r="F12528" s="41" t="str">
        <f aca="false">IF(A12528="","",MATCH(A12528,P_ID,1))</f>
        <v/>
      </c>
      <c r="G12528" s="41" t="str">
        <f aca="false">IF(A12528="","",INDEX(P_Svc,F12528))</f>
        <v/>
      </c>
      <c r="H12528" s="41" t="str">
        <f aca="false">IF(A12528="","",INDEX(P_Zone,F12528))</f>
        <v/>
      </c>
      <c r="I12528" s="41" t="str">
        <f aca="false">IF(A12528="","",IF(D12528="Delivered",IF(B12528&lt;=INDEX(P_Due,F12528),1,0),0))</f>
        <v/>
      </c>
    </row>
    <row r="12529" customFormat="false" ht="15" hidden="false" customHeight="false" outlineLevel="0" collapsed="false">
      <c r="A12529" s="37"/>
      <c r="B12529" s="38"/>
      <c r="C12529" s="39"/>
      <c r="D12529" s="39"/>
      <c r="E12529" s="39"/>
      <c r="F12529" s="41" t="str">
        <f aca="false">IF(A12529="","",MATCH(A12529,P_ID,1))</f>
        <v/>
      </c>
      <c r="G12529" s="41" t="str">
        <f aca="false">IF(A12529="","",INDEX(P_Svc,F12529))</f>
        <v/>
      </c>
      <c r="H12529" s="41" t="str">
        <f aca="false">IF(A12529="","",INDEX(P_Zone,F12529))</f>
        <v/>
      </c>
      <c r="I12529" s="41" t="str">
        <f aca="false">IF(A12529="","",IF(D12529="Delivered",IF(B12529&lt;=INDEX(P_Due,F12529),1,0),0))</f>
        <v/>
      </c>
    </row>
    <row r="12530" customFormat="false" ht="15" hidden="false" customHeight="false" outlineLevel="0" collapsed="false">
      <c r="A12530" s="37"/>
      <c r="B12530" s="38"/>
      <c r="C12530" s="39"/>
      <c r="D12530" s="39"/>
      <c r="E12530" s="39"/>
      <c r="F12530" s="41" t="str">
        <f aca="false">IF(A12530="","",MATCH(A12530,P_ID,1))</f>
        <v/>
      </c>
      <c r="G12530" s="41" t="str">
        <f aca="false">IF(A12530="","",INDEX(P_Svc,F12530))</f>
        <v/>
      </c>
      <c r="H12530" s="41" t="str">
        <f aca="false">IF(A12530="","",INDEX(P_Zone,F12530))</f>
        <v/>
      </c>
      <c r="I12530" s="41" t="str">
        <f aca="false">IF(A12530="","",IF(D12530="Delivered",IF(B12530&lt;=INDEX(P_Due,F12530),1,0),0))</f>
        <v/>
      </c>
    </row>
    <row r="12531" customFormat="false" ht="15" hidden="false" customHeight="false" outlineLevel="0" collapsed="false">
      <c r="A12531" s="37"/>
      <c r="B12531" s="38"/>
      <c r="C12531" s="39"/>
      <c r="D12531" s="39"/>
      <c r="E12531" s="39"/>
      <c r="F12531" s="41" t="str">
        <f aca="false">IF(A12531="","",MATCH(A12531,P_ID,1))</f>
        <v/>
      </c>
      <c r="G12531" s="41" t="str">
        <f aca="false">IF(A12531="","",INDEX(P_Svc,F12531))</f>
        <v/>
      </c>
      <c r="H12531" s="41" t="str">
        <f aca="false">IF(A12531="","",INDEX(P_Zone,F12531))</f>
        <v/>
      </c>
      <c r="I12531" s="41" t="str">
        <f aca="false">IF(A12531="","",IF(D12531="Delivered",IF(B12531&lt;=INDEX(P_Due,F12531),1,0),0))</f>
        <v/>
      </c>
    </row>
    <row r="12532" customFormat="false" ht="15" hidden="false" customHeight="false" outlineLevel="0" collapsed="false">
      <c r="A12532" s="37"/>
      <c r="B12532" s="38"/>
      <c r="C12532" s="39"/>
      <c r="D12532" s="39"/>
      <c r="E12532" s="39"/>
      <c r="F12532" s="41" t="str">
        <f aca="false">IF(A12532="","",MATCH(A12532,P_ID,1))</f>
        <v/>
      </c>
      <c r="G12532" s="41" t="str">
        <f aca="false">IF(A12532="","",INDEX(P_Svc,F12532))</f>
        <v/>
      </c>
      <c r="H12532" s="41" t="str">
        <f aca="false">IF(A12532="","",INDEX(P_Zone,F12532))</f>
        <v/>
      </c>
      <c r="I12532" s="41" t="str">
        <f aca="false">IF(A12532="","",IF(D12532="Delivered",IF(B12532&lt;=INDEX(P_Due,F12532),1,0),0))</f>
        <v/>
      </c>
    </row>
    <row r="12533" customFormat="false" ht="15" hidden="false" customHeight="false" outlineLevel="0" collapsed="false">
      <c r="A12533" s="37"/>
      <c r="B12533" s="38"/>
      <c r="C12533" s="39"/>
      <c r="D12533" s="39"/>
      <c r="E12533" s="39"/>
      <c r="F12533" s="41" t="str">
        <f aca="false">IF(A12533="","",MATCH(A12533,P_ID,1))</f>
        <v/>
      </c>
      <c r="G12533" s="41" t="str">
        <f aca="false">IF(A12533="","",INDEX(P_Svc,F12533))</f>
        <v/>
      </c>
      <c r="H12533" s="41" t="str">
        <f aca="false">IF(A12533="","",INDEX(P_Zone,F12533))</f>
        <v/>
      </c>
      <c r="I12533" s="41" t="str">
        <f aca="false">IF(A12533="","",IF(D12533="Delivered",IF(B12533&lt;=INDEX(P_Due,F12533),1,0),0))</f>
        <v/>
      </c>
    </row>
    <row r="12534" customFormat="false" ht="15" hidden="false" customHeight="false" outlineLevel="0" collapsed="false">
      <c r="A12534" s="37"/>
      <c r="B12534" s="38"/>
      <c r="C12534" s="39"/>
      <c r="D12534" s="39"/>
      <c r="E12534" s="39"/>
      <c r="F12534" s="41" t="str">
        <f aca="false">IF(A12534="","",MATCH(A12534,P_ID,1))</f>
        <v/>
      </c>
      <c r="G12534" s="41" t="str">
        <f aca="false">IF(A12534="","",INDEX(P_Svc,F12534))</f>
        <v/>
      </c>
      <c r="H12534" s="41" t="str">
        <f aca="false">IF(A12534="","",INDEX(P_Zone,F12534))</f>
        <v/>
      </c>
      <c r="I12534" s="41" t="str">
        <f aca="false">IF(A12534="","",IF(D12534="Delivered",IF(B12534&lt;=INDEX(P_Due,F12534),1,0),0))</f>
        <v/>
      </c>
    </row>
    <row r="12535" customFormat="false" ht="15" hidden="false" customHeight="false" outlineLevel="0" collapsed="false">
      <c r="A12535" s="37"/>
      <c r="B12535" s="38"/>
      <c r="C12535" s="39"/>
      <c r="D12535" s="39"/>
      <c r="E12535" s="39"/>
      <c r="F12535" s="41" t="str">
        <f aca="false">IF(A12535="","",MATCH(A12535,P_ID,1))</f>
        <v/>
      </c>
      <c r="G12535" s="41" t="str">
        <f aca="false">IF(A12535="","",INDEX(P_Svc,F12535))</f>
        <v/>
      </c>
      <c r="H12535" s="41" t="str">
        <f aca="false">IF(A12535="","",INDEX(P_Zone,F12535))</f>
        <v/>
      </c>
      <c r="I12535" s="41" t="str">
        <f aca="false">IF(A12535="","",IF(D12535="Delivered",IF(B12535&lt;=INDEX(P_Due,F12535),1,0),0))</f>
        <v/>
      </c>
    </row>
    <row r="12536" customFormat="false" ht="15" hidden="false" customHeight="false" outlineLevel="0" collapsed="false">
      <c r="A12536" s="37"/>
      <c r="B12536" s="38"/>
      <c r="C12536" s="39"/>
      <c r="D12536" s="39"/>
      <c r="E12536" s="39"/>
      <c r="F12536" s="41" t="str">
        <f aca="false">IF(A12536="","",MATCH(A12536,P_ID,1))</f>
        <v/>
      </c>
      <c r="G12536" s="41" t="str">
        <f aca="false">IF(A12536="","",INDEX(P_Svc,F12536))</f>
        <v/>
      </c>
      <c r="H12536" s="41" t="str">
        <f aca="false">IF(A12536="","",INDEX(P_Zone,F12536))</f>
        <v/>
      </c>
      <c r="I12536" s="41" t="str">
        <f aca="false">IF(A12536="","",IF(D12536="Delivered",IF(B12536&lt;=INDEX(P_Due,F12536),1,0),0))</f>
        <v/>
      </c>
    </row>
    <row r="12537" customFormat="false" ht="15" hidden="false" customHeight="false" outlineLevel="0" collapsed="false">
      <c r="A12537" s="37"/>
      <c r="B12537" s="38"/>
      <c r="C12537" s="39"/>
      <c r="D12537" s="39"/>
      <c r="E12537" s="39"/>
      <c r="F12537" s="41" t="str">
        <f aca="false">IF(A12537="","",MATCH(A12537,P_ID,1))</f>
        <v/>
      </c>
      <c r="G12537" s="41" t="str">
        <f aca="false">IF(A12537="","",INDEX(P_Svc,F12537))</f>
        <v/>
      </c>
      <c r="H12537" s="41" t="str">
        <f aca="false">IF(A12537="","",INDEX(P_Zone,F12537))</f>
        <v/>
      </c>
      <c r="I12537" s="41" t="str">
        <f aca="false">IF(A12537="","",IF(D12537="Delivered",IF(B12537&lt;=INDEX(P_Due,F12537),1,0),0))</f>
        <v/>
      </c>
    </row>
    <row r="12538" customFormat="false" ht="15" hidden="false" customHeight="false" outlineLevel="0" collapsed="false">
      <c r="A12538" s="37"/>
      <c r="B12538" s="38"/>
      <c r="C12538" s="39"/>
      <c r="D12538" s="39"/>
      <c r="E12538" s="39"/>
      <c r="F12538" s="41" t="str">
        <f aca="false">IF(A12538="","",MATCH(A12538,P_ID,1))</f>
        <v/>
      </c>
      <c r="G12538" s="41" t="str">
        <f aca="false">IF(A12538="","",INDEX(P_Svc,F12538))</f>
        <v/>
      </c>
      <c r="H12538" s="41" t="str">
        <f aca="false">IF(A12538="","",INDEX(P_Zone,F12538))</f>
        <v/>
      </c>
      <c r="I12538" s="41" t="str">
        <f aca="false">IF(A12538="","",IF(D12538="Delivered",IF(B12538&lt;=INDEX(P_Due,F12538),1,0),0))</f>
        <v/>
      </c>
    </row>
    <row r="12539" customFormat="false" ht="15" hidden="false" customHeight="false" outlineLevel="0" collapsed="false">
      <c r="A12539" s="37"/>
      <c r="B12539" s="38"/>
      <c r="C12539" s="39"/>
      <c r="D12539" s="39"/>
      <c r="E12539" s="39"/>
      <c r="F12539" s="41" t="str">
        <f aca="false">IF(A12539="","",MATCH(A12539,P_ID,1))</f>
        <v/>
      </c>
      <c r="G12539" s="41" t="str">
        <f aca="false">IF(A12539="","",INDEX(P_Svc,F12539))</f>
        <v/>
      </c>
      <c r="H12539" s="41" t="str">
        <f aca="false">IF(A12539="","",INDEX(P_Zone,F12539))</f>
        <v/>
      </c>
      <c r="I12539" s="41" t="str">
        <f aca="false">IF(A12539="","",IF(D12539="Delivered",IF(B12539&lt;=INDEX(P_Due,F12539),1,0),0))</f>
        <v/>
      </c>
    </row>
    <row r="12540" customFormat="false" ht="15" hidden="false" customHeight="false" outlineLevel="0" collapsed="false">
      <c r="A12540" s="37"/>
      <c r="B12540" s="38"/>
      <c r="C12540" s="39"/>
      <c r="D12540" s="39"/>
      <c r="E12540" s="39"/>
      <c r="F12540" s="41" t="str">
        <f aca="false">IF(A12540="","",MATCH(A12540,P_ID,1))</f>
        <v/>
      </c>
      <c r="G12540" s="41" t="str">
        <f aca="false">IF(A12540="","",INDEX(P_Svc,F12540))</f>
        <v/>
      </c>
      <c r="H12540" s="41" t="str">
        <f aca="false">IF(A12540="","",INDEX(P_Zone,F12540))</f>
        <v/>
      </c>
      <c r="I12540" s="41" t="str">
        <f aca="false">IF(A12540="","",IF(D12540="Delivered",IF(B12540&lt;=INDEX(P_Due,F12540),1,0),0))</f>
        <v/>
      </c>
    </row>
    <row r="12541" customFormat="false" ht="15" hidden="false" customHeight="false" outlineLevel="0" collapsed="false">
      <c r="A12541" s="37"/>
      <c r="B12541" s="38"/>
      <c r="C12541" s="39"/>
      <c r="D12541" s="39"/>
      <c r="E12541" s="39"/>
      <c r="F12541" s="41" t="str">
        <f aca="false">IF(A12541="","",MATCH(A12541,P_ID,1))</f>
        <v/>
      </c>
      <c r="G12541" s="41" t="str">
        <f aca="false">IF(A12541="","",INDEX(P_Svc,F12541))</f>
        <v/>
      </c>
      <c r="H12541" s="41" t="str">
        <f aca="false">IF(A12541="","",INDEX(P_Zone,F12541))</f>
        <v/>
      </c>
      <c r="I12541" s="41" t="str">
        <f aca="false">IF(A12541="","",IF(D12541="Delivered",IF(B12541&lt;=INDEX(P_Due,F12541),1,0),0))</f>
        <v/>
      </c>
    </row>
    <row r="12542" customFormat="false" ht="15" hidden="false" customHeight="false" outlineLevel="0" collapsed="false">
      <c r="A12542" s="37"/>
      <c r="B12542" s="38"/>
      <c r="C12542" s="39"/>
      <c r="D12542" s="39"/>
      <c r="E12542" s="39"/>
      <c r="F12542" s="41" t="str">
        <f aca="false">IF(A12542="","",MATCH(A12542,P_ID,1))</f>
        <v/>
      </c>
      <c r="G12542" s="41" t="str">
        <f aca="false">IF(A12542="","",INDEX(P_Svc,F12542))</f>
        <v/>
      </c>
      <c r="H12542" s="41" t="str">
        <f aca="false">IF(A12542="","",INDEX(P_Zone,F12542))</f>
        <v/>
      </c>
      <c r="I12542" s="41" t="str">
        <f aca="false">IF(A12542="","",IF(D12542="Delivered",IF(B12542&lt;=INDEX(P_Due,F12542),1,0),0))</f>
        <v/>
      </c>
    </row>
    <row r="12543" customFormat="false" ht="15" hidden="false" customHeight="false" outlineLevel="0" collapsed="false">
      <c r="A12543" s="37"/>
      <c r="B12543" s="38"/>
      <c r="C12543" s="39"/>
      <c r="D12543" s="39"/>
      <c r="E12543" s="39"/>
      <c r="F12543" s="41" t="str">
        <f aca="false">IF(A12543="","",MATCH(A12543,P_ID,1))</f>
        <v/>
      </c>
      <c r="G12543" s="41" t="str">
        <f aca="false">IF(A12543="","",INDEX(P_Svc,F12543))</f>
        <v/>
      </c>
      <c r="H12543" s="41" t="str">
        <f aca="false">IF(A12543="","",INDEX(P_Zone,F12543))</f>
        <v/>
      </c>
      <c r="I12543" s="41" t="str">
        <f aca="false">IF(A12543="","",IF(D12543="Delivered",IF(B12543&lt;=INDEX(P_Due,F12543),1,0),0))</f>
        <v/>
      </c>
    </row>
    <row r="12544" customFormat="false" ht="15" hidden="false" customHeight="false" outlineLevel="0" collapsed="false">
      <c r="A12544" s="37"/>
      <c r="B12544" s="38"/>
      <c r="C12544" s="39"/>
      <c r="D12544" s="39"/>
      <c r="E12544" s="39"/>
      <c r="F12544" s="41" t="str">
        <f aca="false">IF(A12544="","",MATCH(A12544,P_ID,1))</f>
        <v/>
      </c>
      <c r="G12544" s="41" t="str">
        <f aca="false">IF(A12544="","",INDEX(P_Svc,F12544))</f>
        <v/>
      </c>
      <c r="H12544" s="41" t="str">
        <f aca="false">IF(A12544="","",INDEX(P_Zone,F12544))</f>
        <v/>
      </c>
      <c r="I12544" s="41" t="str">
        <f aca="false">IF(A12544="","",IF(D12544="Delivered",IF(B12544&lt;=INDEX(P_Due,F12544),1,0),0))</f>
        <v/>
      </c>
    </row>
    <row r="12545" customFormat="false" ht="15" hidden="false" customHeight="false" outlineLevel="0" collapsed="false">
      <c r="A12545" s="37"/>
      <c r="B12545" s="38"/>
      <c r="C12545" s="39"/>
      <c r="D12545" s="39"/>
      <c r="E12545" s="39"/>
      <c r="F12545" s="41" t="str">
        <f aca="false">IF(A12545="","",MATCH(A12545,P_ID,1))</f>
        <v/>
      </c>
      <c r="G12545" s="41" t="str">
        <f aca="false">IF(A12545="","",INDEX(P_Svc,F12545))</f>
        <v/>
      </c>
      <c r="H12545" s="41" t="str">
        <f aca="false">IF(A12545="","",INDEX(P_Zone,F12545))</f>
        <v/>
      </c>
      <c r="I12545" s="41" t="str">
        <f aca="false">IF(A12545="","",IF(D12545="Delivered",IF(B12545&lt;=INDEX(P_Due,F12545),1,0),0))</f>
        <v/>
      </c>
    </row>
    <row r="12546" customFormat="false" ht="15" hidden="false" customHeight="false" outlineLevel="0" collapsed="false">
      <c r="A12546" s="37"/>
      <c r="B12546" s="38"/>
      <c r="C12546" s="39"/>
      <c r="D12546" s="39"/>
      <c r="E12546" s="39"/>
      <c r="F12546" s="41" t="str">
        <f aca="false">IF(A12546="","",MATCH(A12546,P_ID,1))</f>
        <v/>
      </c>
      <c r="G12546" s="41" t="str">
        <f aca="false">IF(A12546="","",INDEX(P_Svc,F12546))</f>
        <v/>
      </c>
      <c r="H12546" s="41" t="str">
        <f aca="false">IF(A12546="","",INDEX(P_Zone,F12546))</f>
        <v/>
      </c>
      <c r="I12546" s="41" t="str">
        <f aca="false">IF(A12546="","",IF(D12546="Delivered",IF(B12546&lt;=INDEX(P_Due,F12546),1,0),0))</f>
        <v/>
      </c>
    </row>
    <row r="12547" customFormat="false" ht="15" hidden="false" customHeight="false" outlineLevel="0" collapsed="false">
      <c r="A12547" s="37"/>
      <c r="B12547" s="38"/>
      <c r="C12547" s="39"/>
      <c r="D12547" s="39"/>
      <c r="E12547" s="39"/>
      <c r="F12547" s="41" t="str">
        <f aca="false">IF(A12547="","",MATCH(A12547,P_ID,1))</f>
        <v/>
      </c>
      <c r="G12547" s="41" t="str">
        <f aca="false">IF(A12547="","",INDEX(P_Svc,F12547))</f>
        <v/>
      </c>
      <c r="H12547" s="41" t="str">
        <f aca="false">IF(A12547="","",INDEX(P_Zone,F12547))</f>
        <v/>
      </c>
      <c r="I12547" s="41" t="str">
        <f aca="false">IF(A12547="","",IF(D12547="Delivered",IF(B12547&lt;=INDEX(P_Due,F12547),1,0),0))</f>
        <v/>
      </c>
    </row>
    <row r="12548" customFormat="false" ht="15" hidden="false" customHeight="false" outlineLevel="0" collapsed="false">
      <c r="A12548" s="37"/>
      <c r="B12548" s="38"/>
      <c r="C12548" s="39"/>
      <c r="D12548" s="39"/>
      <c r="E12548" s="39"/>
      <c r="F12548" s="41" t="str">
        <f aca="false">IF(A12548="","",MATCH(A12548,P_ID,1))</f>
        <v/>
      </c>
      <c r="G12548" s="41" t="str">
        <f aca="false">IF(A12548="","",INDEX(P_Svc,F12548))</f>
        <v/>
      </c>
      <c r="H12548" s="41" t="str">
        <f aca="false">IF(A12548="","",INDEX(P_Zone,F12548))</f>
        <v/>
      </c>
      <c r="I12548" s="41" t="str">
        <f aca="false">IF(A12548="","",IF(D12548="Delivered",IF(B12548&lt;=INDEX(P_Due,F12548),1,0),0))</f>
        <v/>
      </c>
    </row>
    <row r="12549" customFormat="false" ht="15" hidden="false" customHeight="false" outlineLevel="0" collapsed="false">
      <c r="A12549" s="37"/>
      <c r="B12549" s="38"/>
      <c r="C12549" s="39"/>
      <c r="D12549" s="39"/>
      <c r="E12549" s="39"/>
      <c r="F12549" s="41" t="str">
        <f aca="false">IF(A12549="","",MATCH(A12549,P_ID,1))</f>
        <v/>
      </c>
      <c r="G12549" s="41" t="str">
        <f aca="false">IF(A12549="","",INDEX(P_Svc,F12549))</f>
        <v/>
      </c>
      <c r="H12549" s="41" t="str">
        <f aca="false">IF(A12549="","",INDEX(P_Zone,F12549))</f>
        <v/>
      </c>
      <c r="I12549" s="41" t="str">
        <f aca="false">IF(A12549="","",IF(D12549="Delivered",IF(B12549&lt;=INDEX(P_Due,F12549),1,0),0))</f>
        <v/>
      </c>
    </row>
    <row r="12550" customFormat="false" ht="15" hidden="false" customHeight="false" outlineLevel="0" collapsed="false">
      <c r="A12550" s="37"/>
      <c r="B12550" s="38"/>
      <c r="C12550" s="39"/>
      <c r="D12550" s="39"/>
      <c r="E12550" s="39"/>
      <c r="F12550" s="41" t="str">
        <f aca="false">IF(A12550="","",MATCH(A12550,P_ID,1))</f>
        <v/>
      </c>
      <c r="G12550" s="41" t="str">
        <f aca="false">IF(A12550="","",INDEX(P_Svc,F12550))</f>
        <v/>
      </c>
      <c r="H12550" s="41" t="str">
        <f aca="false">IF(A12550="","",INDEX(P_Zone,F12550))</f>
        <v/>
      </c>
      <c r="I12550" s="41" t="str">
        <f aca="false">IF(A12550="","",IF(D12550="Delivered",IF(B12550&lt;=INDEX(P_Due,F12550),1,0),0))</f>
        <v/>
      </c>
    </row>
    <row r="12551" customFormat="false" ht="15" hidden="false" customHeight="false" outlineLevel="0" collapsed="false">
      <c r="A12551" s="37"/>
      <c r="B12551" s="38"/>
      <c r="C12551" s="39"/>
      <c r="D12551" s="39"/>
      <c r="E12551" s="39"/>
      <c r="F12551" s="41" t="str">
        <f aca="false">IF(A12551="","",MATCH(A12551,P_ID,1))</f>
        <v/>
      </c>
      <c r="G12551" s="41" t="str">
        <f aca="false">IF(A12551="","",INDEX(P_Svc,F12551))</f>
        <v/>
      </c>
      <c r="H12551" s="41" t="str">
        <f aca="false">IF(A12551="","",INDEX(P_Zone,F12551))</f>
        <v/>
      </c>
      <c r="I12551" s="41" t="str">
        <f aca="false">IF(A12551="","",IF(D12551="Delivered",IF(B12551&lt;=INDEX(P_Due,F12551),1,0),0))</f>
        <v/>
      </c>
    </row>
    <row r="12552" customFormat="false" ht="15" hidden="false" customHeight="false" outlineLevel="0" collapsed="false">
      <c r="A12552" s="37"/>
      <c r="B12552" s="38"/>
      <c r="C12552" s="39"/>
      <c r="D12552" s="39"/>
      <c r="E12552" s="39"/>
      <c r="F12552" s="41" t="str">
        <f aca="false">IF(A12552="","",MATCH(A12552,P_ID,1))</f>
        <v/>
      </c>
      <c r="G12552" s="41" t="str">
        <f aca="false">IF(A12552="","",INDEX(P_Svc,F12552))</f>
        <v/>
      </c>
      <c r="H12552" s="41" t="str">
        <f aca="false">IF(A12552="","",INDEX(P_Zone,F12552))</f>
        <v/>
      </c>
      <c r="I12552" s="41" t="str">
        <f aca="false">IF(A12552="","",IF(D12552="Delivered",IF(B12552&lt;=INDEX(P_Due,F12552),1,0),0))</f>
        <v/>
      </c>
    </row>
    <row r="12553" customFormat="false" ht="15" hidden="false" customHeight="false" outlineLevel="0" collapsed="false">
      <c r="A12553" s="37"/>
      <c r="B12553" s="38"/>
      <c r="C12553" s="39"/>
      <c r="D12553" s="39"/>
      <c r="E12553" s="39"/>
      <c r="F12553" s="41" t="str">
        <f aca="false">IF(A12553="","",MATCH(A12553,P_ID,1))</f>
        <v/>
      </c>
      <c r="G12553" s="41" t="str">
        <f aca="false">IF(A12553="","",INDEX(P_Svc,F12553))</f>
        <v/>
      </c>
      <c r="H12553" s="41" t="str">
        <f aca="false">IF(A12553="","",INDEX(P_Zone,F12553))</f>
        <v/>
      </c>
      <c r="I12553" s="41" t="str">
        <f aca="false">IF(A12553="","",IF(D12553="Delivered",IF(B12553&lt;=INDEX(P_Due,F12553),1,0),0))</f>
        <v/>
      </c>
    </row>
    <row r="12554" customFormat="false" ht="15" hidden="false" customHeight="false" outlineLevel="0" collapsed="false">
      <c r="A12554" s="37"/>
      <c r="B12554" s="38"/>
      <c r="C12554" s="39"/>
      <c r="D12554" s="39"/>
      <c r="E12554" s="39"/>
      <c r="F12554" s="41" t="str">
        <f aca="false">IF(A12554="","",MATCH(A12554,P_ID,1))</f>
        <v/>
      </c>
      <c r="G12554" s="41" t="str">
        <f aca="false">IF(A12554="","",INDEX(P_Svc,F12554))</f>
        <v/>
      </c>
      <c r="H12554" s="41" t="str">
        <f aca="false">IF(A12554="","",INDEX(P_Zone,F12554))</f>
        <v/>
      </c>
      <c r="I12554" s="41" t="str">
        <f aca="false">IF(A12554="","",IF(D12554="Delivered",IF(B12554&lt;=INDEX(P_Due,F12554),1,0),0))</f>
        <v/>
      </c>
    </row>
    <row r="12555" customFormat="false" ht="15" hidden="false" customHeight="false" outlineLevel="0" collapsed="false">
      <c r="A12555" s="37"/>
      <c r="B12555" s="38"/>
      <c r="C12555" s="39"/>
      <c r="D12555" s="39"/>
      <c r="E12555" s="39"/>
      <c r="F12555" s="41" t="str">
        <f aca="false">IF(A12555="","",MATCH(A12555,P_ID,1))</f>
        <v/>
      </c>
      <c r="G12555" s="41" t="str">
        <f aca="false">IF(A12555="","",INDEX(P_Svc,F12555))</f>
        <v/>
      </c>
      <c r="H12555" s="41" t="str">
        <f aca="false">IF(A12555="","",INDEX(P_Zone,F12555))</f>
        <v/>
      </c>
      <c r="I12555" s="41" t="str">
        <f aca="false">IF(A12555="","",IF(D12555="Delivered",IF(B12555&lt;=INDEX(P_Due,F12555),1,0),0))</f>
        <v/>
      </c>
    </row>
    <row r="12556" customFormat="false" ht="15" hidden="false" customHeight="false" outlineLevel="0" collapsed="false">
      <c r="A12556" s="37"/>
      <c r="B12556" s="38"/>
      <c r="C12556" s="39"/>
      <c r="D12556" s="39"/>
      <c r="E12556" s="39"/>
      <c r="F12556" s="41" t="str">
        <f aca="false">IF(A12556="","",MATCH(A12556,P_ID,1))</f>
        <v/>
      </c>
      <c r="G12556" s="41" t="str">
        <f aca="false">IF(A12556="","",INDEX(P_Svc,F12556))</f>
        <v/>
      </c>
      <c r="H12556" s="41" t="str">
        <f aca="false">IF(A12556="","",INDEX(P_Zone,F12556))</f>
        <v/>
      </c>
      <c r="I12556" s="41" t="str">
        <f aca="false">IF(A12556="","",IF(D12556="Delivered",IF(B12556&lt;=INDEX(P_Due,F12556),1,0),0))</f>
        <v/>
      </c>
    </row>
    <row r="12557" customFormat="false" ht="15" hidden="false" customHeight="false" outlineLevel="0" collapsed="false">
      <c r="A12557" s="37"/>
      <c r="B12557" s="38"/>
      <c r="C12557" s="39"/>
      <c r="D12557" s="39"/>
      <c r="E12557" s="39"/>
      <c r="F12557" s="41" t="str">
        <f aca="false">IF(A12557="","",MATCH(A12557,P_ID,1))</f>
        <v/>
      </c>
      <c r="G12557" s="41" t="str">
        <f aca="false">IF(A12557="","",INDEX(P_Svc,F12557))</f>
        <v/>
      </c>
      <c r="H12557" s="41" t="str">
        <f aca="false">IF(A12557="","",INDEX(P_Zone,F12557))</f>
        <v/>
      </c>
      <c r="I12557" s="41" t="str">
        <f aca="false">IF(A12557="","",IF(D12557="Delivered",IF(B12557&lt;=INDEX(P_Due,F12557),1,0),0))</f>
        <v/>
      </c>
    </row>
    <row r="12558" customFormat="false" ht="15" hidden="false" customHeight="false" outlineLevel="0" collapsed="false">
      <c r="A12558" s="37"/>
      <c r="B12558" s="38"/>
      <c r="C12558" s="39"/>
      <c r="D12558" s="39"/>
      <c r="E12558" s="39"/>
      <c r="F12558" s="41" t="str">
        <f aca="false">IF(A12558="","",MATCH(A12558,P_ID,1))</f>
        <v/>
      </c>
      <c r="G12558" s="41" t="str">
        <f aca="false">IF(A12558="","",INDEX(P_Svc,F12558))</f>
        <v/>
      </c>
      <c r="H12558" s="41" t="str">
        <f aca="false">IF(A12558="","",INDEX(P_Zone,F12558))</f>
        <v/>
      </c>
      <c r="I12558" s="41" t="str">
        <f aca="false">IF(A12558="","",IF(D12558="Delivered",IF(B12558&lt;=INDEX(P_Due,F12558),1,0),0))</f>
        <v/>
      </c>
    </row>
    <row r="12559" customFormat="false" ht="15" hidden="false" customHeight="false" outlineLevel="0" collapsed="false">
      <c r="A12559" s="37"/>
      <c r="B12559" s="38"/>
      <c r="C12559" s="39"/>
      <c r="D12559" s="39"/>
      <c r="E12559" s="39"/>
      <c r="F12559" s="41" t="str">
        <f aca="false">IF(A12559="","",MATCH(A12559,P_ID,1))</f>
        <v/>
      </c>
      <c r="G12559" s="41" t="str">
        <f aca="false">IF(A12559="","",INDEX(P_Svc,F12559))</f>
        <v/>
      </c>
      <c r="H12559" s="41" t="str">
        <f aca="false">IF(A12559="","",INDEX(P_Zone,F12559))</f>
        <v/>
      </c>
      <c r="I12559" s="41" t="str">
        <f aca="false">IF(A12559="","",IF(D12559="Delivered",IF(B12559&lt;=INDEX(P_Due,F12559),1,0),0))</f>
        <v/>
      </c>
    </row>
    <row r="12560" customFormat="false" ht="15" hidden="false" customHeight="false" outlineLevel="0" collapsed="false">
      <c r="A12560" s="37"/>
      <c r="B12560" s="38"/>
      <c r="C12560" s="39"/>
      <c r="D12560" s="39"/>
      <c r="E12560" s="39"/>
      <c r="F12560" s="41" t="str">
        <f aca="false">IF(A12560="","",MATCH(A12560,P_ID,1))</f>
        <v/>
      </c>
      <c r="G12560" s="41" t="str">
        <f aca="false">IF(A12560="","",INDEX(P_Svc,F12560))</f>
        <v/>
      </c>
      <c r="H12560" s="41" t="str">
        <f aca="false">IF(A12560="","",INDEX(P_Zone,F12560))</f>
        <v/>
      </c>
      <c r="I12560" s="41" t="str">
        <f aca="false">IF(A12560="","",IF(D12560="Delivered",IF(B12560&lt;=INDEX(P_Due,F12560),1,0),0))</f>
        <v/>
      </c>
    </row>
    <row r="12561" customFormat="false" ht="15" hidden="false" customHeight="false" outlineLevel="0" collapsed="false">
      <c r="A12561" s="37"/>
      <c r="B12561" s="38"/>
      <c r="C12561" s="39"/>
      <c r="D12561" s="39"/>
      <c r="E12561" s="39"/>
      <c r="F12561" s="41" t="str">
        <f aca="false">IF(A12561="","",MATCH(A12561,P_ID,1))</f>
        <v/>
      </c>
      <c r="G12561" s="41" t="str">
        <f aca="false">IF(A12561="","",INDEX(P_Svc,F12561))</f>
        <v/>
      </c>
      <c r="H12561" s="41" t="str">
        <f aca="false">IF(A12561="","",INDEX(P_Zone,F12561))</f>
        <v/>
      </c>
      <c r="I12561" s="41" t="str">
        <f aca="false">IF(A12561="","",IF(D12561="Delivered",IF(B12561&lt;=INDEX(P_Due,F12561),1,0),0))</f>
        <v/>
      </c>
    </row>
    <row r="12562" customFormat="false" ht="15" hidden="false" customHeight="false" outlineLevel="0" collapsed="false">
      <c r="A12562" s="37"/>
      <c r="B12562" s="38"/>
      <c r="C12562" s="39"/>
      <c r="D12562" s="39"/>
      <c r="E12562" s="39"/>
      <c r="F12562" s="41" t="str">
        <f aca="false">IF(A12562="","",MATCH(A12562,P_ID,1))</f>
        <v/>
      </c>
      <c r="G12562" s="41" t="str">
        <f aca="false">IF(A12562="","",INDEX(P_Svc,F12562))</f>
        <v/>
      </c>
      <c r="H12562" s="41" t="str">
        <f aca="false">IF(A12562="","",INDEX(P_Zone,F12562))</f>
        <v/>
      </c>
      <c r="I12562" s="41" t="str">
        <f aca="false">IF(A12562="","",IF(D12562="Delivered",IF(B12562&lt;=INDEX(P_Due,F12562),1,0),0))</f>
        <v/>
      </c>
    </row>
    <row r="12563" customFormat="false" ht="15" hidden="false" customHeight="false" outlineLevel="0" collapsed="false">
      <c r="A12563" s="37"/>
      <c r="B12563" s="38"/>
      <c r="C12563" s="39"/>
      <c r="D12563" s="39"/>
      <c r="E12563" s="39"/>
      <c r="F12563" s="41" t="str">
        <f aca="false">IF(A12563="","",MATCH(A12563,P_ID,1))</f>
        <v/>
      </c>
      <c r="G12563" s="41" t="str">
        <f aca="false">IF(A12563="","",INDEX(P_Svc,F12563))</f>
        <v/>
      </c>
      <c r="H12563" s="41" t="str">
        <f aca="false">IF(A12563="","",INDEX(P_Zone,F12563))</f>
        <v/>
      </c>
      <c r="I12563" s="41" t="str">
        <f aca="false">IF(A12563="","",IF(D12563="Delivered",IF(B12563&lt;=INDEX(P_Due,F12563),1,0),0))</f>
        <v/>
      </c>
    </row>
    <row r="12564" customFormat="false" ht="15" hidden="false" customHeight="false" outlineLevel="0" collapsed="false">
      <c r="A12564" s="37"/>
      <c r="B12564" s="38"/>
      <c r="C12564" s="39"/>
      <c r="D12564" s="39"/>
      <c r="E12564" s="39"/>
      <c r="F12564" s="41" t="str">
        <f aca="false">IF(A12564="","",MATCH(A12564,P_ID,1))</f>
        <v/>
      </c>
      <c r="G12564" s="41" t="str">
        <f aca="false">IF(A12564="","",INDEX(P_Svc,F12564))</f>
        <v/>
      </c>
      <c r="H12564" s="41" t="str">
        <f aca="false">IF(A12564="","",INDEX(P_Zone,F12564))</f>
        <v/>
      </c>
      <c r="I12564" s="41" t="str">
        <f aca="false">IF(A12564="","",IF(D12564="Delivered",IF(B12564&lt;=INDEX(P_Due,F12564),1,0),0))</f>
        <v/>
      </c>
    </row>
    <row r="12565" customFormat="false" ht="15" hidden="false" customHeight="false" outlineLevel="0" collapsed="false">
      <c r="A12565" s="37"/>
      <c r="B12565" s="38"/>
      <c r="C12565" s="39"/>
      <c r="D12565" s="39"/>
      <c r="E12565" s="39"/>
      <c r="F12565" s="41" t="str">
        <f aca="false">IF(A12565="","",MATCH(A12565,P_ID,1))</f>
        <v/>
      </c>
      <c r="G12565" s="41" t="str">
        <f aca="false">IF(A12565="","",INDEX(P_Svc,F12565))</f>
        <v/>
      </c>
      <c r="H12565" s="41" t="str">
        <f aca="false">IF(A12565="","",INDEX(P_Zone,F12565))</f>
        <v/>
      </c>
      <c r="I12565" s="41" t="str">
        <f aca="false">IF(A12565="","",IF(D12565="Delivered",IF(B12565&lt;=INDEX(P_Due,F12565),1,0),0))</f>
        <v/>
      </c>
    </row>
    <row r="12566" customFormat="false" ht="15" hidden="false" customHeight="false" outlineLevel="0" collapsed="false">
      <c r="A12566" s="37"/>
      <c r="B12566" s="38"/>
      <c r="C12566" s="39"/>
      <c r="D12566" s="39"/>
      <c r="E12566" s="39"/>
      <c r="F12566" s="41" t="str">
        <f aca="false">IF(A12566="","",MATCH(A12566,P_ID,1))</f>
        <v/>
      </c>
      <c r="G12566" s="41" t="str">
        <f aca="false">IF(A12566="","",INDEX(P_Svc,F12566))</f>
        <v/>
      </c>
      <c r="H12566" s="41" t="str">
        <f aca="false">IF(A12566="","",INDEX(P_Zone,F12566))</f>
        <v/>
      </c>
      <c r="I12566" s="41" t="str">
        <f aca="false">IF(A12566="","",IF(D12566="Delivered",IF(B12566&lt;=INDEX(P_Due,F12566),1,0),0))</f>
        <v/>
      </c>
    </row>
    <row r="12567" customFormat="false" ht="15" hidden="false" customHeight="false" outlineLevel="0" collapsed="false">
      <c r="A12567" s="37"/>
      <c r="B12567" s="38"/>
      <c r="C12567" s="39"/>
      <c r="D12567" s="39"/>
      <c r="E12567" s="39"/>
      <c r="F12567" s="41" t="str">
        <f aca="false">IF(A12567="","",MATCH(A12567,P_ID,1))</f>
        <v/>
      </c>
      <c r="G12567" s="41" t="str">
        <f aca="false">IF(A12567="","",INDEX(P_Svc,F12567))</f>
        <v/>
      </c>
      <c r="H12567" s="41" t="str">
        <f aca="false">IF(A12567="","",INDEX(P_Zone,F12567))</f>
        <v/>
      </c>
      <c r="I12567" s="41" t="str">
        <f aca="false">IF(A12567="","",IF(D12567="Delivered",IF(B12567&lt;=INDEX(P_Due,F12567),1,0),0))</f>
        <v/>
      </c>
    </row>
    <row r="12568" customFormat="false" ht="15" hidden="false" customHeight="false" outlineLevel="0" collapsed="false">
      <c r="A12568" s="37"/>
      <c r="B12568" s="38"/>
      <c r="C12568" s="39"/>
      <c r="D12568" s="39"/>
      <c r="E12568" s="39"/>
      <c r="F12568" s="41" t="str">
        <f aca="false">IF(A12568="","",MATCH(A12568,P_ID,1))</f>
        <v/>
      </c>
      <c r="G12568" s="41" t="str">
        <f aca="false">IF(A12568="","",INDEX(P_Svc,F12568))</f>
        <v/>
      </c>
      <c r="H12568" s="41" t="str">
        <f aca="false">IF(A12568="","",INDEX(P_Zone,F12568))</f>
        <v/>
      </c>
      <c r="I12568" s="41" t="str">
        <f aca="false">IF(A12568="","",IF(D12568="Delivered",IF(B12568&lt;=INDEX(P_Due,F12568),1,0),0))</f>
        <v/>
      </c>
    </row>
    <row r="12569" customFormat="false" ht="15" hidden="false" customHeight="false" outlineLevel="0" collapsed="false">
      <c r="A12569" s="37"/>
      <c r="B12569" s="38"/>
      <c r="C12569" s="39"/>
      <c r="D12569" s="39"/>
      <c r="E12569" s="39"/>
      <c r="F12569" s="41" t="str">
        <f aca="false">IF(A12569="","",MATCH(A12569,P_ID,1))</f>
        <v/>
      </c>
      <c r="G12569" s="41" t="str">
        <f aca="false">IF(A12569="","",INDEX(P_Svc,F12569))</f>
        <v/>
      </c>
      <c r="H12569" s="41" t="str">
        <f aca="false">IF(A12569="","",INDEX(P_Zone,F12569))</f>
        <v/>
      </c>
      <c r="I12569" s="41" t="str">
        <f aca="false">IF(A12569="","",IF(D12569="Delivered",IF(B12569&lt;=INDEX(P_Due,F12569),1,0),0))</f>
        <v/>
      </c>
    </row>
    <row r="12570" customFormat="false" ht="15" hidden="false" customHeight="false" outlineLevel="0" collapsed="false">
      <c r="A12570" s="37"/>
      <c r="B12570" s="38"/>
      <c r="C12570" s="39"/>
      <c r="D12570" s="39"/>
      <c r="E12570" s="39"/>
      <c r="F12570" s="41" t="str">
        <f aca="false">IF(A12570="","",MATCH(A12570,P_ID,1))</f>
        <v/>
      </c>
      <c r="G12570" s="41" t="str">
        <f aca="false">IF(A12570="","",INDEX(P_Svc,F12570))</f>
        <v/>
      </c>
      <c r="H12570" s="41" t="str">
        <f aca="false">IF(A12570="","",INDEX(P_Zone,F12570))</f>
        <v/>
      </c>
      <c r="I12570" s="41" t="str">
        <f aca="false">IF(A12570="","",IF(D12570="Delivered",IF(B12570&lt;=INDEX(P_Due,F12570),1,0),0))</f>
        <v/>
      </c>
    </row>
    <row r="12571" customFormat="false" ht="15" hidden="false" customHeight="false" outlineLevel="0" collapsed="false">
      <c r="A12571" s="37"/>
      <c r="B12571" s="38"/>
      <c r="C12571" s="39"/>
      <c r="D12571" s="39"/>
      <c r="E12571" s="39"/>
      <c r="F12571" s="41" t="str">
        <f aca="false">IF(A12571="","",MATCH(A12571,P_ID,1))</f>
        <v/>
      </c>
      <c r="G12571" s="41" t="str">
        <f aca="false">IF(A12571="","",INDEX(P_Svc,F12571))</f>
        <v/>
      </c>
      <c r="H12571" s="41" t="str">
        <f aca="false">IF(A12571="","",INDEX(P_Zone,F12571))</f>
        <v/>
      </c>
      <c r="I12571" s="41" t="str">
        <f aca="false">IF(A12571="","",IF(D12571="Delivered",IF(B12571&lt;=INDEX(P_Due,F12571),1,0),0))</f>
        <v/>
      </c>
    </row>
    <row r="12572" customFormat="false" ht="15" hidden="false" customHeight="false" outlineLevel="0" collapsed="false">
      <c r="A12572" s="37"/>
      <c r="B12572" s="38"/>
      <c r="C12572" s="39"/>
      <c r="D12572" s="39"/>
      <c r="E12572" s="39"/>
      <c r="F12572" s="41" t="str">
        <f aca="false">IF(A12572="","",MATCH(A12572,P_ID,1))</f>
        <v/>
      </c>
      <c r="G12572" s="41" t="str">
        <f aca="false">IF(A12572="","",INDEX(P_Svc,F12572))</f>
        <v/>
      </c>
      <c r="H12572" s="41" t="str">
        <f aca="false">IF(A12572="","",INDEX(P_Zone,F12572))</f>
        <v/>
      </c>
      <c r="I12572" s="41" t="str">
        <f aca="false">IF(A12572="","",IF(D12572="Delivered",IF(B12572&lt;=INDEX(P_Due,F12572),1,0),0))</f>
        <v/>
      </c>
    </row>
    <row r="12573" customFormat="false" ht="15" hidden="false" customHeight="false" outlineLevel="0" collapsed="false">
      <c r="A12573" s="37"/>
      <c r="B12573" s="38"/>
      <c r="C12573" s="39"/>
      <c r="D12573" s="39"/>
      <c r="E12573" s="39"/>
      <c r="F12573" s="41" t="str">
        <f aca="false">IF(A12573="","",MATCH(A12573,P_ID,1))</f>
        <v/>
      </c>
      <c r="G12573" s="41" t="str">
        <f aca="false">IF(A12573="","",INDEX(P_Svc,F12573))</f>
        <v/>
      </c>
      <c r="H12573" s="41" t="str">
        <f aca="false">IF(A12573="","",INDEX(P_Zone,F12573))</f>
        <v/>
      </c>
      <c r="I12573" s="41" t="str">
        <f aca="false">IF(A12573="","",IF(D12573="Delivered",IF(B12573&lt;=INDEX(P_Due,F12573),1,0),0))</f>
        <v/>
      </c>
    </row>
    <row r="12574" customFormat="false" ht="15" hidden="false" customHeight="false" outlineLevel="0" collapsed="false">
      <c r="A12574" s="37"/>
      <c r="B12574" s="38"/>
      <c r="C12574" s="39"/>
      <c r="D12574" s="39"/>
      <c r="E12574" s="39"/>
      <c r="F12574" s="41" t="str">
        <f aca="false">IF(A12574="","",MATCH(A12574,P_ID,1))</f>
        <v/>
      </c>
      <c r="G12574" s="41" t="str">
        <f aca="false">IF(A12574="","",INDEX(P_Svc,F12574))</f>
        <v/>
      </c>
      <c r="H12574" s="41" t="str">
        <f aca="false">IF(A12574="","",INDEX(P_Zone,F12574))</f>
        <v/>
      </c>
      <c r="I12574" s="41" t="str">
        <f aca="false">IF(A12574="","",IF(D12574="Delivered",IF(B12574&lt;=INDEX(P_Due,F12574),1,0),0))</f>
        <v/>
      </c>
    </row>
    <row r="12575" customFormat="false" ht="15" hidden="false" customHeight="false" outlineLevel="0" collapsed="false">
      <c r="A12575" s="37"/>
      <c r="B12575" s="38"/>
      <c r="C12575" s="39"/>
      <c r="D12575" s="39"/>
      <c r="E12575" s="39"/>
      <c r="F12575" s="41" t="str">
        <f aca="false">IF(A12575="","",MATCH(A12575,P_ID,1))</f>
        <v/>
      </c>
      <c r="G12575" s="41" t="str">
        <f aca="false">IF(A12575="","",INDEX(P_Svc,F12575))</f>
        <v/>
      </c>
      <c r="H12575" s="41" t="str">
        <f aca="false">IF(A12575="","",INDEX(P_Zone,F12575))</f>
        <v/>
      </c>
      <c r="I12575" s="41" t="str">
        <f aca="false">IF(A12575="","",IF(D12575="Delivered",IF(B12575&lt;=INDEX(P_Due,F12575),1,0),0))</f>
        <v/>
      </c>
    </row>
    <row r="12576" customFormat="false" ht="15" hidden="false" customHeight="false" outlineLevel="0" collapsed="false">
      <c r="A12576" s="37"/>
      <c r="B12576" s="38"/>
      <c r="C12576" s="39"/>
      <c r="D12576" s="39"/>
      <c r="E12576" s="39"/>
      <c r="F12576" s="41" t="str">
        <f aca="false">IF(A12576="","",MATCH(A12576,P_ID,1))</f>
        <v/>
      </c>
      <c r="G12576" s="41" t="str">
        <f aca="false">IF(A12576="","",INDEX(P_Svc,F12576))</f>
        <v/>
      </c>
      <c r="H12576" s="41" t="str">
        <f aca="false">IF(A12576="","",INDEX(P_Zone,F12576))</f>
        <v/>
      </c>
      <c r="I12576" s="41" t="str">
        <f aca="false">IF(A12576="","",IF(D12576="Delivered",IF(B12576&lt;=INDEX(P_Due,F12576),1,0),0))</f>
        <v/>
      </c>
    </row>
    <row r="12577" customFormat="false" ht="15" hidden="false" customHeight="false" outlineLevel="0" collapsed="false">
      <c r="A12577" s="37"/>
      <c r="B12577" s="38"/>
      <c r="C12577" s="39"/>
      <c r="D12577" s="39"/>
      <c r="E12577" s="39"/>
      <c r="F12577" s="41" t="str">
        <f aca="false">IF(A12577="","",MATCH(A12577,P_ID,1))</f>
        <v/>
      </c>
      <c r="G12577" s="41" t="str">
        <f aca="false">IF(A12577="","",INDEX(P_Svc,F12577))</f>
        <v/>
      </c>
      <c r="H12577" s="41" t="str">
        <f aca="false">IF(A12577="","",INDEX(P_Zone,F12577))</f>
        <v/>
      </c>
      <c r="I12577" s="41" t="str">
        <f aca="false">IF(A12577="","",IF(D12577="Delivered",IF(B12577&lt;=INDEX(P_Due,F12577),1,0),0))</f>
        <v/>
      </c>
    </row>
    <row r="12578" customFormat="false" ht="15" hidden="false" customHeight="false" outlineLevel="0" collapsed="false">
      <c r="A12578" s="37"/>
      <c r="B12578" s="38"/>
      <c r="C12578" s="39"/>
      <c r="D12578" s="39"/>
      <c r="E12578" s="39"/>
      <c r="F12578" s="41" t="str">
        <f aca="false">IF(A12578="","",MATCH(A12578,P_ID,1))</f>
        <v/>
      </c>
      <c r="G12578" s="41" t="str">
        <f aca="false">IF(A12578="","",INDEX(P_Svc,F12578))</f>
        <v/>
      </c>
      <c r="H12578" s="41" t="str">
        <f aca="false">IF(A12578="","",INDEX(P_Zone,F12578))</f>
        <v/>
      </c>
      <c r="I12578" s="41" t="str">
        <f aca="false">IF(A12578="","",IF(D12578="Delivered",IF(B12578&lt;=INDEX(P_Due,F12578),1,0),0))</f>
        <v/>
      </c>
    </row>
    <row r="12579" customFormat="false" ht="15" hidden="false" customHeight="false" outlineLevel="0" collapsed="false">
      <c r="A12579" s="37"/>
      <c r="B12579" s="38"/>
      <c r="C12579" s="39"/>
      <c r="D12579" s="39"/>
      <c r="E12579" s="39"/>
      <c r="F12579" s="41" t="str">
        <f aca="false">IF(A12579="","",MATCH(A12579,P_ID,1))</f>
        <v/>
      </c>
      <c r="G12579" s="41" t="str">
        <f aca="false">IF(A12579="","",INDEX(P_Svc,F12579))</f>
        <v/>
      </c>
      <c r="H12579" s="41" t="str">
        <f aca="false">IF(A12579="","",INDEX(P_Zone,F12579))</f>
        <v/>
      </c>
      <c r="I12579" s="41" t="str">
        <f aca="false">IF(A12579="","",IF(D12579="Delivered",IF(B12579&lt;=INDEX(P_Due,F12579),1,0),0))</f>
        <v/>
      </c>
    </row>
    <row r="12580" customFormat="false" ht="15" hidden="false" customHeight="false" outlineLevel="0" collapsed="false">
      <c r="A12580" s="37"/>
      <c r="B12580" s="38"/>
      <c r="C12580" s="39"/>
      <c r="D12580" s="39"/>
      <c r="E12580" s="39"/>
      <c r="F12580" s="41" t="str">
        <f aca="false">IF(A12580="","",MATCH(A12580,P_ID,1))</f>
        <v/>
      </c>
      <c r="G12580" s="41" t="str">
        <f aca="false">IF(A12580="","",INDEX(P_Svc,F12580))</f>
        <v/>
      </c>
      <c r="H12580" s="41" t="str">
        <f aca="false">IF(A12580="","",INDEX(P_Zone,F12580))</f>
        <v/>
      </c>
      <c r="I12580" s="41" t="str">
        <f aca="false">IF(A12580="","",IF(D12580="Delivered",IF(B12580&lt;=INDEX(P_Due,F12580),1,0),0))</f>
        <v/>
      </c>
    </row>
    <row r="12581" customFormat="false" ht="15" hidden="false" customHeight="false" outlineLevel="0" collapsed="false">
      <c r="A12581" s="37"/>
      <c r="B12581" s="38"/>
      <c r="C12581" s="39"/>
      <c r="D12581" s="39"/>
      <c r="E12581" s="39"/>
      <c r="F12581" s="41" t="str">
        <f aca="false">IF(A12581="","",MATCH(A12581,P_ID,1))</f>
        <v/>
      </c>
      <c r="G12581" s="41" t="str">
        <f aca="false">IF(A12581="","",INDEX(P_Svc,F12581))</f>
        <v/>
      </c>
      <c r="H12581" s="41" t="str">
        <f aca="false">IF(A12581="","",INDEX(P_Zone,F12581))</f>
        <v/>
      </c>
      <c r="I12581" s="41" t="str">
        <f aca="false">IF(A12581="","",IF(D12581="Delivered",IF(B12581&lt;=INDEX(P_Due,F12581),1,0),0))</f>
        <v/>
      </c>
    </row>
    <row r="12582" customFormat="false" ht="15" hidden="false" customHeight="false" outlineLevel="0" collapsed="false">
      <c r="A12582" s="37"/>
      <c r="B12582" s="38"/>
      <c r="C12582" s="39"/>
      <c r="D12582" s="39"/>
      <c r="E12582" s="39"/>
      <c r="F12582" s="41" t="str">
        <f aca="false">IF(A12582="","",MATCH(A12582,P_ID,1))</f>
        <v/>
      </c>
      <c r="G12582" s="41" t="str">
        <f aca="false">IF(A12582="","",INDEX(P_Svc,F12582))</f>
        <v/>
      </c>
      <c r="H12582" s="41" t="str">
        <f aca="false">IF(A12582="","",INDEX(P_Zone,F12582))</f>
        <v/>
      </c>
      <c r="I12582" s="41" t="str">
        <f aca="false">IF(A12582="","",IF(D12582="Delivered",IF(B12582&lt;=INDEX(P_Due,F12582),1,0),0))</f>
        <v/>
      </c>
    </row>
    <row r="12583" customFormat="false" ht="15" hidden="false" customHeight="false" outlineLevel="0" collapsed="false">
      <c r="A12583" s="37"/>
      <c r="B12583" s="38"/>
      <c r="C12583" s="39"/>
      <c r="D12583" s="39"/>
      <c r="E12583" s="39"/>
      <c r="F12583" s="41" t="str">
        <f aca="false">IF(A12583="","",MATCH(A12583,P_ID,1))</f>
        <v/>
      </c>
      <c r="G12583" s="41" t="str">
        <f aca="false">IF(A12583="","",INDEX(P_Svc,F12583))</f>
        <v/>
      </c>
      <c r="H12583" s="41" t="str">
        <f aca="false">IF(A12583="","",INDEX(P_Zone,F12583))</f>
        <v/>
      </c>
      <c r="I12583" s="41" t="str">
        <f aca="false">IF(A12583="","",IF(D12583="Delivered",IF(B12583&lt;=INDEX(P_Due,F12583),1,0),0))</f>
        <v/>
      </c>
    </row>
    <row r="12584" customFormat="false" ht="15" hidden="false" customHeight="false" outlineLevel="0" collapsed="false">
      <c r="A12584" s="37"/>
      <c r="B12584" s="38"/>
      <c r="C12584" s="39"/>
      <c r="D12584" s="39"/>
      <c r="E12584" s="39"/>
      <c r="F12584" s="41" t="str">
        <f aca="false">IF(A12584="","",MATCH(A12584,P_ID,1))</f>
        <v/>
      </c>
      <c r="G12584" s="41" t="str">
        <f aca="false">IF(A12584="","",INDEX(P_Svc,F12584))</f>
        <v/>
      </c>
      <c r="H12584" s="41" t="str">
        <f aca="false">IF(A12584="","",INDEX(P_Zone,F12584))</f>
        <v/>
      </c>
      <c r="I12584" s="41" t="str">
        <f aca="false">IF(A12584="","",IF(D12584="Delivered",IF(B12584&lt;=INDEX(P_Due,F12584),1,0),0))</f>
        <v/>
      </c>
    </row>
    <row r="12585" customFormat="false" ht="15" hidden="false" customHeight="false" outlineLevel="0" collapsed="false">
      <c r="A12585" s="37"/>
      <c r="B12585" s="38"/>
      <c r="C12585" s="39"/>
      <c r="D12585" s="39"/>
      <c r="E12585" s="39"/>
      <c r="F12585" s="41" t="str">
        <f aca="false">IF(A12585="","",MATCH(A12585,P_ID,1))</f>
        <v/>
      </c>
      <c r="G12585" s="41" t="str">
        <f aca="false">IF(A12585="","",INDEX(P_Svc,F12585))</f>
        <v/>
      </c>
      <c r="H12585" s="41" t="str">
        <f aca="false">IF(A12585="","",INDEX(P_Zone,F12585))</f>
        <v/>
      </c>
      <c r="I12585" s="41" t="str">
        <f aca="false">IF(A12585="","",IF(D12585="Delivered",IF(B12585&lt;=INDEX(P_Due,F12585),1,0),0))</f>
        <v/>
      </c>
    </row>
    <row r="12586" customFormat="false" ht="15" hidden="false" customHeight="false" outlineLevel="0" collapsed="false">
      <c r="A12586" s="37"/>
      <c r="B12586" s="38"/>
      <c r="C12586" s="39"/>
      <c r="D12586" s="39"/>
      <c r="E12586" s="39"/>
      <c r="F12586" s="41" t="str">
        <f aca="false">IF(A12586="","",MATCH(A12586,P_ID,1))</f>
        <v/>
      </c>
      <c r="G12586" s="41" t="str">
        <f aca="false">IF(A12586="","",INDEX(P_Svc,F12586))</f>
        <v/>
      </c>
      <c r="H12586" s="41" t="str">
        <f aca="false">IF(A12586="","",INDEX(P_Zone,F12586))</f>
        <v/>
      </c>
      <c r="I12586" s="41" t="str">
        <f aca="false">IF(A12586="","",IF(D12586="Delivered",IF(B12586&lt;=INDEX(P_Due,F12586),1,0),0))</f>
        <v/>
      </c>
    </row>
    <row r="12587" customFormat="false" ht="15" hidden="false" customHeight="false" outlineLevel="0" collapsed="false">
      <c r="A12587" s="37"/>
      <c r="B12587" s="38"/>
      <c r="C12587" s="39"/>
      <c r="D12587" s="39"/>
      <c r="E12587" s="39"/>
      <c r="F12587" s="41" t="str">
        <f aca="false">IF(A12587="","",MATCH(A12587,P_ID,1))</f>
        <v/>
      </c>
      <c r="G12587" s="41" t="str">
        <f aca="false">IF(A12587="","",INDEX(P_Svc,F12587))</f>
        <v/>
      </c>
      <c r="H12587" s="41" t="str">
        <f aca="false">IF(A12587="","",INDEX(P_Zone,F12587))</f>
        <v/>
      </c>
      <c r="I12587" s="41" t="str">
        <f aca="false">IF(A12587="","",IF(D12587="Delivered",IF(B12587&lt;=INDEX(P_Due,F12587),1,0),0))</f>
        <v/>
      </c>
    </row>
    <row r="12588" customFormat="false" ht="15" hidden="false" customHeight="false" outlineLevel="0" collapsed="false">
      <c r="A12588" s="37"/>
      <c r="B12588" s="38"/>
      <c r="C12588" s="39"/>
      <c r="D12588" s="39"/>
      <c r="E12588" s="39"/>
      <c r="F12588" s="41" t="str">
        <f aca="false">IF(A12588="","",MATCH(A12588,P_ID,1))</f>
        <v/>
      </c>
      <c r="G12588" s="41" t="str">
        <f aca="false">IF(A12588="","",INDEX(P_Svc,F12588))</f>
        <v/>
      </c>
      <c r="H12588" s="41" t="str">
        <f aca="false">IF(A12588="","",INDEX(P_Zone,F12588))</f>
        <v/>
      </c>
      <c r="I12588" s="41" t="str">
        <f aca="false">IF(A12588="","",IF(D12588="Delivered",IF(B12588&lt;=INDEX(P_Due,F12588),1,0),0))</f>
        <v/>
      </c>
    </row>
    <row r="12589" customFormat="false" ht="15" hidden="false" customHeight="false" outlineLevel="0" collapsed="false">
      <c r="A12589" s="37"/>
      <c r="B12589" s="38"/>
      <c r="C12589" s="39"/>
      <c r="D12589" s="39"/>
      <c r="E12589" s="39"/>
      <c r="F12589" s="41" t="str">
        <f aca="false">IF(A12589="","",MATCH(A12589,P_ID,1))</f>
        <v/>
      </c>
      <c r="G12589" s="41" t="str">
        <f aca="false">IF(A12589="","",INDEX(P_Svc,F12589))</f>
        <v/>
      </c>
      <c r="H12589" s="41" t="str">
        <f aca="false">IF(A12589="","",INDEX(P_Zone,F12589))</f>
        <v/>
      </c>
      <c r="I12589" s="41" t="str">
        <f aca="false">IF(A12589="","",IF(D12589="Delivered",IF(B12589&lt;=INDEX(P_Due,F12589),1,0),0))</f>
        <v/>
      </c>
    </row>
    <row r="12590" customFormat="false" ht="15" hidden="false" customHeight="false" outlineLevel="0" collapsed="false">
      <c r="A12590" s="37"/>
      <c r="B12590" s="38"/>
      <c r="C12590" s="39"/>
      <c r="D12590" s="39"/>
      <c r="E12590" s="39"/>
      <c r="F12590" s="41" t="str">
        <f aca="false">IF(A12590="","",MATCH(A12590,P_ID,1))</f>
        <v/>
      </c>
      <c r="G12590" s="41" t="str">
        <f aca="false">IF(A12590="","",INDEX(P_Svc,F12590))</f>
        <v/>
      </c>
      <c r="H12590" s="41" t="str">
        <f aca="false">IF(A12590="","",INDEX(P_Zone,F12590))</f>
        <v/>
      </c>
      <c r="I12590" s="41" t="str">
        <f aca="false">IF(A12590="","",IF(D12590="Delivered",IF(B12590&lt;=INDEX(P_Due,F12590),1,0),0))</f>
        <v/>
      </c>
    </row>
    <row r="12591" customFormat="false" ht="15" hidden="false" customHeight="false" outlineLevel="0" collapsed="false">
      <c r="A12591" s="37"/>
      <c r="B12591" s="38"/>
      <c r="C12591" s="39"/>
      <c r="D12591" s="39"/>
      <c r="E12591" s="39"/>
      <c r="F12591" s="41" t="str">
        <f aca="false">IF(A12591="","",MATCH(A12591,P_ID,1))</f>
        <v/>
      </c>
      <c r="G12591" s="41" t="str">
        <f aca="false">IF(A12591="","",INDEX(P_Svc,F12591))</f>
        <v/>
      </c>
      <c r="H12591" s="41" t="str">
        <f aca="false">IF(A12591="","",INDEX(P_Zone,F12591))</f>
        <v/>
      </c>
      <c r="I12591" s="41" t="str">
        <f aca="false">IF(A12591="","",IF(D12591="Delivered",IF(B12591&lt;=INDEX(P_Due,F12591),1,0),0))</f>
        <v/>
      </c>
    </row>
    <row r="12592" customFormat="false" ht="15" hidden="false" customHeight="false" outlineLevel="0" collapsed="false">
      <c r="A12592" s="37"/>
      <c r="B12592" s="38"/>
      <c r="C12592" s="39"/>
      <c r="D12592" s="39"/>
      <c r="E12592" s="39"/>
      <c r="F12592" s="41" t="str">
        <f aca="false">IF(A12592="","",MATCH(A12592,P_ID,1))</f>
        <v/>
      </c>
      <c r="G12592" s="41" t="str">
        <f aca="false">IF(A12592="","",INDEX(P_Svc,F12592))</f>
        <v/>
      </c>
      <c r="H12592" s="41" t="str">
        <f aca="false">IF(A12592="","",INDEX(P_Zone,F12592))</f>
        <v/>
      </c>
      <c r="I12592" s="41" t="str">
        <f aca="false">IF(A12592="","",IF(D12592="Delivered",IF(B12592&lt;=INDEX(P_Due,F12592),1,0),0))</f>
        <v/>
      </c>
    </row>
    <row r="12593" customFormat="false" ht="15" hidden="false" customHeight="false" outlineLevel="0" collapsed="false">
      <c r="A12593" s="37"/>
      <c r="B12593" s="38"/>
      <c r="C12593" s="39"/>
      <c r="D12593" s="39"/>
      <c r="E12593" s="39"/>
      <c r="F12593" s="41" t="str">
        <f aca="false">IF(A12593="","",MATCH(A12593,P_ID,1))</f>
        <v/>
      </c>
      <c r="G12593" s="41" t="str">
        <f aca="false">IF(A12593="","",INDEX(P_Svc,F12593))</f>
        <v/>
      </c>
      <c r="H12593" s="41" t="str">
        <f aca="false">IF(A12593="","",INDEX(P_Zone,F12593))</f>
        <v/>
      </c>
      <c r="I12593" s="41" t="str">
        <f aca="false">IF(A12593="","",IF(D12593="Delivered",IF(B12593&lt;=INDEX(P_Due,F12593),1,0),0))</f>
        <v/>
      </c>
    </row>
    <row r="12594" customFormat="false" ht="15" hidden="false" customHeight="false" outlineLevel="0" collapsed="false">
      <c r="A12594" s="37"/>
      <c r="B12594" s="38"/>
      <c r="C12594" s="39"/>
      <c r="D12594" s="39"/>
      <c r="E12594" s="39"/>
      <c r="F12594" s="41" t="str">
        <f aca="false">IF(A12594="","",MATCH(A12594,P_ID,1))</f>
        <v/>
      </c>
      <c r="G12594" s="41" t="str">
        <f aca="false">IF(A12594="","",INDEX(P_Svc,F12594))</f>
        <v/>
      </c>
      <c r="H12594" s="41" t="str">
        <f aca="false">IF(A12594="","",INDEX(P_Zone,F12594))</f>
        <v/>
      </c>
      <c r="I12594" s="41" t="str">
        <f aca="false">IF(A12594="","",IF(D12594="Delivered",IF(B12594&lt;=INDEX(P_Due,F12594),1,0),0))</f>
        <v/>
      </c>
    </row>
    <row r="12595" customFormat="false" ht="15" hidden="false" customHeight="false" outlineLevel="0" collapsed="false">
      <c r="A12595" s="37"/>
      <c r="B12595" s="38"/>
      <c r="C12595" s="39"/>
      <c r="D12595" s="39"/>
      <c r="E12595" s="39"/>
      <c r="F12595" s="41" t="str">
        <f aca="false">IF(A12595="","",MATCH(A12595,P_ID,1))</f>
        <v/>
      </c>
      <c r="G12595" s="41" t="str">
        <f aca="false">IF(A12595="","",INDEX(P_Svc,F12595))</f>
        <v/>
      </c>
      <c r="H12595" s="41" t="str">
        <f aca="false">IF(A12595="","",INDEX(P_Zone,F12595))</f>
        <v/>
      </c>
      <c r="I12595" s="41" t="str">
        <f aca="false">IF(A12595="","",IF(D12595="Delivered",IF(B12595&lt;=INDEX(P_Due,F12595),1,0),0))</f>
        <v/>
      </c>
    </row>
    <row r="12596" customFormat="false" ht="15" hidden="false" customHeight="false" outlineLevel="0" collapsed="false">
      <c r="A12596" s="37"/>
      <c r="B12596" s="38"/>
      <c r="C12596" s="39"/>
      <c r="D12596" s="39"/>
      <c r="E12596" s="39"/>
      <c r="F12596" s="41" t="str">
        <f aca="false">IF(A12596="","",MATCH(A12596,P_ID,1))</f>
        <v/>
      </c>
      <c r="G12596" s="41" t="str">
        <f aca="false">IF(A12596="","",INDEX(P_Svc,F12596))</f>
        <v/>
      </c>
      <c r="H12596" s="41" t="str">
        <f aca="false">IF(A12596="","",INDEX(P_Zone,F12596))</f>
        <v/>
      </c>
      <c r="I12596" s="41" t="str">
        <f aca="false">IF(A12596="","",IF(D12596="Delivered",IF(B12596&lt;=INDEX(P_Due,F12596),1,0),0))</f>
        <v/>
      </c>
    </row>
    <row r="12597" customFormat="false" ht="15" hidden="false" customHeight="false" outlineLevel="0" collapsed="false">
      <c r="A12597" s="37"/>
      <c r="B12597" s="38"/>
      <c r="C12597" s="39"/>
      <c r="D12597" s="39"/>
      <c r="E12597" s="39"/>
      <c r="F12597" s="41" t="str">
        <f aca="false">IF(A12597="","",MATCH(A12597,P_ID,1))</f>
        <v/>
      </c>
      <c r="G12597" s="41" t="str">
        <f aca="false">IF(A12597="","",INDEX(P_Svc,F12597))</f>
        <v/>
      </c>
      <c r="H12597" s="41" t="str">
        <f aca="false">IF(A12597="","",INDEX(P_Zone,F12597))</f>
        <v/>
      </c>
      <c r="I12597" s="41" t="str">
        <f aca="false">IF(A12597="","",IF(D12597="Delivered",IF(B12597&lt;=INDEX(P_Due,F12597),1,0),0))</f>
        <v/>
      </c>
    </row>
    <row r="12598" customFormat="false" ht="15" hidden="false" customHeight="false" outlineLevel="0" collapsed="false">
      <c r="A12598" s="37"/>
      <c r="B12598" s="38"/>
      <c r="C12598" s="39"/>
      <c r="D12598" s="39"/>
      <c r="E12598" s="39"/>
      <c r="F12598" s="41" t="str">
        <f aca="false">IF(A12598="","",MATCH(A12598,P_ID,1))</f>
        <v/>
      </c>
      <c r="G12598" s="41" t="str">
        <f aca="false">IF(A12598="","",INDEX(P_Svc,F12598))</f>
        <v/>
      </c>
      <c r="H12598" s="41" t="str">
        <f aca="false">IF(A12598="","",INDEX(P_Zone,F12598))</f>
        <v/>
      </c>
      <c r="I12598" s="41" t="str">
        <f aca="false">IF(A12598="","",IF(D12598="Delivered",IF(B12598&lt;=INDEX(P_Due,F12598),1,0),0))</f>
        <v/>
      </c>
    </row>
    <row r="12599" customFormat="false" ht="15" hidden="false" customHeight="false" outlineLevel="0" collapsed="false">
      <c r="A12599" s="37"/>
      <c r="B12599" s="38"/>
      <c r="C12599" s="39"/>
      <c r="D12599" s="39"/>
      <c r="E12599" s="39"/>
      <c r="F12599" s="41" t="str">
        <f aca="false">IF(A12599="","",MATCH(A12599,P_ID,1))</f>
        <v/>
      </c>
      <c r="G12599" s="41" t="str">
        <f aca="false">IF(A12599="","",INDEX(P_Svc,F12599))</f>
        <v/>
      </c>
      <c r="H12599" s="41" t="str">
        <f aca="false">IF(A12599="","",INDEX(P_Zone,F12599))</f>
        <v/>
      </c>
      <c r="I12599" s="41" t="str">
        <f aca="false">IF(A12599="","",IF(D12599="Delivered",IF(B12599&lt;=INDEX(P_Due,F12599),1,0),0))</f>
        <v/>
      </c>
    </row>
    <row r="12600" customFormat="false" ht="15" hidden="false" customHeight="false" outlineLevel="0" collapsed="false">
      <c r="A12600" s="37"/>
      <c r="B12600" s="38"/>
      <c r="C12600" s="39"/>
      <c r="D12600" s="39"/>
      <c r="E12600" s="39"/>
      <c r="F12600" s="41" t="str">
        <f aca="false">IF(A12600="","",MATCH(A12600,P_ID,1))</f>
        <v/>
      </c>
      <c r="G12600" s="41" t="str">
        <f aca="false">IF(A12600="","",INDEX(P_Svc,F12600))</f>
        <v/>
      </c>
      <c r="H12600" s="41" t="str">
        <f aca="false">IF(A12600="","",INDEX(P_Zone,F12600))</f>
        <v/>
      </c>
      <c r="I12600" s="41" t="str">
        <f aca="false">IF(A12600="","",IF(D12600="Delivered",IF(B12600&lt;=INDEX(P_Due,F12600),1,0),0))</f>
        <v/>
      </c>
    </row>
    <row r="12601" customFormat="false" ht="15" hidden="false" customHeight="false" outlineLevel="0" collapsed="false">
      <c r="A12601" s="37"/>
      <c r="B12601" s="38"/>
      <c r="C12601" s="39"/>
      <c r="D12601" s="39"/>
      <c r="E12601" s="39"/>
      <c r="F12601" s="41" t="str">
        <f aca="false">IF(A12601="","",MATCH(A12601,P_ID,1))</f>
        <v/>
      </c>
      <c r="G12601" s="41" t="str">
        <f aca="false">IF(A12601="","",INDEX(P_Svc,F12601))</f>
        <v/>
      </c>
      <c r="H12601" s="41" t="str">
        <f aca="false">IF(A12601="","",INDEX(P_Zone,F12601))</f>
        <v/>
      </c>
      <c r="I12601" s="41" t="str">
        <f aca="false">IF(A12601="","",IF(D12601="Delivered",IF(B12601&lt;=INDEX(P_Due,F12601),1,0),0))</f>
        <v/>
      </c>
    </row>
    <row r="12602" customFormat="false" ht="15" hidden="false" customHeight="false" outlineLevel="0" collapsed="false">
      <c r="A12602" s="37"/>
      <c r="B12602" s="38"/>
      <c r="C12602" s="39"/>
      <c r="D12602" s="39"/>
      <c r="E12602" s="39"/>
      <c r="F12602" s="41" t="str">
        <f aca="false">IF(A12602="","",MATCH(A12602,P_ID,1))</f>
        <v/>
      </c>
      <c r="G12602" s="41" t="str">
        <f aca="false">IF(A12602="","",INDEX(P_Svc,F12602))</f>
        <v/>
      </c>
      <c r="H12602" s="41" t="str">
        <f aca="false">IF(A12602="","",INDEX(P_Zone,F12602))</f>
        <v/>
      </c>
      <c r="I12602" s="41" t="str">
        <f aca="false">IF(A12602="","",IF(D12602="Delivered",IF(B12602&lt;=INDEX(P_Due,F12602),1,0),0))</f>
        <v/>
      </c>
    </row>
    <row r="12603" customFormat="false" ht="15" hidden="false" customHeight="false" outlineLevel="0" collapsed="false">
      <c r="A12603" s="37"/>
      <c r="B12603" s="38"/>
      <c r="C12603" s="39"/>
      <c r="D12603" s="39"/>
      <c r="E12603" s="39"/>
      <c r="F12603" s="41" t="str">
        <f aca="false">IF(A12603="","",MATCH(A12603,P_ID,1))</f>
        <v/>
      </c>
      <c r="G12603" s="41" t="str">
        <f aca="false">IF(A12603="","",INDEX(P_Svc,F12603))</f>
        <v/>
      </c>
      <c r="H12603" s="41" t="str">
        <f aca="false">IF(A12603="","",INDEX(P_Zone,F12603))</f>
        <v/>
      </c>
      <c r="I12603" s="41" t="str">
        <f aca="false">IF(A12603="","",IF(D12603="Delivered",IF(B12603&lt;=INDEX(P_Due,F12603),1,0),0))</f>
        <v/>
      </c>
    </row>
    <row r="12604" customFormat="false" ht="15" hidden="false" customHeight="false" outlineLevel="0" collapsed="false">
      <c r="A12604" s="37"/>
      <c r="B12604" s="38"/>
      <c r="C12604" s="39"/>
      <c r="D12604" s="39"/>
      <c r="E12604" s="39"/>
      <c r="F12604" s="41" t="str">
        <f aca="false">IF(A12604="","",MATCH(A12604,P_ID,1))</f>
        <v/>
      </c>
      <c r="G12604" s="41" t="str">
        <f aca="false">IF(A12604="","",INDEX(P_Svc,F12604))</f>
        <v/>
      </c>
      <c r="H12604" s="41" t="str">
        <f aca="false">IF(A12604="","",INDEX(P_Zone,F12604))</f>
        <v/>
      </c>
      <c r="I12604" s="41" t="str">
        <f aca="false">IF(A12604="","",IF(D12604="Delivered",IF(B12604&lt;=INDEX(P_Due,F12604),1,0),0))</f>
        <v/>
      </c>
    </row>
    <row r="12605" customFormat="false" ht="15" hidden="false" customHeight="false" outlineLevel="0" collapsed="false">
      <c r="A12605" s="37"/>
      <c r="B12605" s="38"/>
      <c r="C12605" s="39"/>
      <c r="D12605" s="39"/>
      <c r="E12605" s="39"/>
      <c r="F12605" s="41" t="str">
        <f aca="false">IF(A12605="","",MATCH(A12605,P_ID,1))</f>
        <v/>
      </c>
      <c r="G12605" s="41" t="str">
        <f aca="false">IF(A12605="","",INDEX(P_Svc,F12605))</f>
        <v/>
      </c>
      <c r="H12605" s="41" t="str">
        <f aca="false">IF(A12605="","",INDEX(P_Zone,F12605))</f>
        <v/>
      </c>
      <c r="I12605" s="41" t="str">
        <f aca="false">IF(A12605="","",IF(D12605="Delivered",IF(B12605&lt;=INDEX(P_Due,F12605),1,0),0))</f>
        <v/>
      </c>
    </row>
    <row r="12606" customFormat="false" ht="15" hidden="false" customHeight="false" outlineLevel="0" collapsed="false">
      <c r="A12606" s="37"/>
      <c r="B12606" s="38"/>
      <c r="C12606" s="39"/>
      <c r="D12606" s="39"/>
      <c r="E12606" s="39"/>
      <c r="F12606" s="41" t="str">
        <f aca="false">IF(A12606="","",MATCH(A12606,P_ID,1))</f>
        <v/>
      </c>
      <c r="G12606" s="41" t="str">
        <f aca="false">IF(A12606="","",INDEX(P_Svc,F12606))</f>
        <v/>
      </c>
      <c r="H12606" s="41" t="str">
        <f aca="false">IF(A12606="","",INDEX(P_Zone,F12606))</f>
        <v/>
      </c>
      <c r="I12606" s="41" t="str">
        <f aca="false">IF(A12606="","",IF(D12606="Delivered",IF(B12606&lt;=INDEX(P_Due,F12606),1,0),0))</f>
        <v/>
      </c>
    </row>
    <row r="12607" customFormat="false" ht="15" hidden="false" customHeight="false" outlineLevel="0" collapsed="false">
      <c r="A12607" s="37"/>
      <c r="B12607" s="38"/>
      <c r="C12607" s="39"/>
      <c r="D12607" s="39"/>
      <c r="E12607" s="39"/>
      <c r="F12607" s="41" t="str">
        <f aca="false">IF(A12607="","",MATCH(A12607,P_ID,1))</f>
        <v/>
      </c>
      <c r="G12607" s="41" t="str">
        <f aca="false">IF(A12607="","",INDEX(P_Svc,F12607))</f>
        <v/>
      </c>
      <c r="H12607" s="41" t="str">
        <f aca="false">IF(A12607="","",INDEX(P_Zone,F12607))</f>
        <v/>
      </c>
      <c r="I12607" s="41" t="str">
        <f aca="false">IF(A12607="","",IF(D12607="Delivered",IF(B12607&lt;=INDEX(P_Due,F12607),1,0),0))</f>
        <v/>
      </c>
    </row>
    <row r="12608" customFormat="false" ht="15" hidden="false" customHeight="false" outlineLevel="0" collapsed="false">
      <c r="A12608" s="37"/>
      <c r="B12608" s="38"/>
      <c r="C12608" s="39"/>
      <c r="D12608" s="39"/>
      <c r="E12608" s="39"/>
      <c r="F12608" s="41" t="str">
        <f aca="false">IF(A12608="","",MATCH(A12608,P_ID,1))</f>
        <v/>
      </c>
      <c r="G12608" s="41" t="str">
        <f aca="false">IF(A12608="","",INDEX(P_Svc,F12608))</f>
        <v/>
      </c>
      <c r="H12608" s="41" t="str">
        <f aca="false">IF(A12608="","",INDEX(P_Zone,F12608))</f>
        <v/>
      </c>
      <c r="I12608" s="41" t="str">
        <f aca="false">IF(A12608="","",IF(D12608="Delivered",IF(B12608&lt;=INDEX(P_Due,F12608),1,0),0))</f>
        <v/>
      </c>
    </row>
    <row r="12609" customFormat="false" ht="15" hidden="false" customHeight="false" outlineLevel="0" collapsed="false">
      <c r="A12609" s="37"/>
      <c r="B12609" s="38"/>
      <c r="C12609" s="39"/>
      <c r="D12609" s="39"/>
      <c r="E12609" s="39"/>
      <c r="F12609" s="41" t="str">
        <f aca="false">IF(A12609="","",MATCH(A12609,P_ID,1))</f>
        <v/>
      </c>
      <c r="G12609" s="41" t="str">
        <f aca="false">IF(A12609="","",INDEX(P_Svc,F12609))</f>
        <v/>
      </c>
      <c r="H12609" s="41" t="str">
        <f aca="false">IF(A12609="","",INDEX(P_Zone,F12609))</f>
        <v/>
      </c>
      <c r="I12609" s="41" t="str">
        <f aca="false">IF(A12609="","",IF(D12609="Delivered",IF(B12609&lt;=INDEX(P_Due,F12609),1,0),0))</f>
        <v/>
      </c>
    </row>
    <row r="12610" customFormat="false" ht="15" hidden="false" customHeight="false" outlineLevel="0" collapsed="false">
      <c r="A12610" s="37"/>
      <c r="B12610" s="38"/>
      <c r="C12610" s="39"/>
      <c r="D12610" s="39"/>
      <c r="E12610" s="39"/>
      <c r="F12610" s="41" t="str">
        <f aca="false">IF(A12610="","",MATCH(A12610,P_ID,1))</f>
        <v/>
      </c>
      <c r="G12610" s="41" t="str">
        <f aca="false">IF(A12610="","",INDEX(P_Svc,F12610))</f>
        <v/>
      </c>
      <c r="H12610" s="41" t="str">
        <f aca="false">IF(A12610="","",INDEX(P_Zone,F12610))</f>
        <v/>
      </c>
      <c r="I12610" s="41" t="str">
        <f aca="false">IF(A12610="","",IF(D12610="Delivered",IF(B12610&lt;=INDEX(P_Due,F12610),1,0),0))</f>
        <v/>
      </c>
    </row>
    <row r="12611" customFormat="false" ht="15" hidden="false" customHeight="false" outlineLevel="0" collapsed="false">
      <c r="A12611" s="37"/>
      <c r="B12611" s="38"/>
      <c r="C12611" s="39"/>
      <c r="D12611" s="39"/>
      <c r="E12611" s="39"/>
      <c r="F12611" s="41" t="str">
        <f aca="false">IF(A12611="","",MATCH(A12611,P_ID,1))</f>
        <v/>
      </c>
      <c r="G12611" s="41" t="str">
        <f aca="false">IF(A12611="","",INDEX(P_Svc,F12611))</f>
        <v/>
      </c>
      <c r="H12611" s="41" t="str">
        <f aca="false">IF(A12611="","",INDEX(P_Zone,F12611))</f>
        <v/>
      </c>
      <c r="I12611" s="41" t="str">
        <f aca="false">IF(A12611="","",IF(D12611="Delivered",IF(B12611&lt;=INDEX(P_Due,F12611),1,0),0))</f>
        <v/>
      </c>
    </row>
    <row r="12612" customFormat="false" ht="15" hidden="false" customHeight="false" outlineLevel="0" collapsed="false">
      <c r="A12612" s="37"/>
      <c r="B12612" s="38"/>
      <c r="C12612" s="39"/>
      <c r="D12612" s="39"/>
      <c r="E12612" s="39"/>
      <c r="F12612" s="41" t="str">
        <f aca="false">IF(A12612="","",MATCH(A12612,P_ID,1))</f>
        <v/>
      </c>
      <c r="G12612" s="41" t="str">
        <f aca="false">IF(A12612="","",INDEX(P_Svc,F12612))</f>
        <v/>
      </c>
      <c r="H12612" s="41" t="str">
        <f aca="false">IF(A12612="","",INDEX(P_Zone,F12612))</f>
        <v/>
      </c>
      <c r="I12612" s="41" t="str">
        <f aca="false">IF(A12612="","",IF(D12612="Delivered",IF(B12612&lt;=INDEX(P_Due,F12612),1,0),0))</f>
        <v/>
      </c>
    </row>
    <row r="12613" customFormat="false" ht="15" hidden="false" customHeight="false" outlineLevel="0" collapsed="false">
      <c r="A12613" s="37"/>
      <c r="B12613" s="38"/>
      <c r="C12613" s="39"/>
      <c r="D12613" s="39"/>
      <c r="E12613" s="39"/>
      <c r="F12613" s="41" t="str">
        <f aca="false">IF(A12613="","",MATCH(A12613,P_ID,1))</f>
        <v/>
      </c>
      <c r="G12613" s="41" t="str">
        <f aca="false">IF(A12613="","",INDEX(P_Svc,F12613))</f>
        <v/>
      </c>
      <c r="H12613" s="41" t="str">
        <f aca="false">IF(A12613="","",INDEX(P_Zone,F12613))</f>
        <v/>
      </c>
      <c r="I12613" s="41" t="str">
        <f aca="false">IF(A12613="","",IF(D12613="Delivered",IF(B12613&lt;=INDEX(P_Due,F12613),1,0),0))</f>
        <v/>
      </c>
    </row>
    <row r="12614" customFormat="false" ht="15" hidden="false" customHeight="false" outlineLevel="0" collapsed="false">
      <c r="A12614" s="37"/>
      <c r="B12614" s="38"/>
      <c r="C12614" s="39"/>
      <c r="D12614" s="39"/>
      <c r="E12614" s="39"/>
      <c r="F12614" s="41" t="str">
        <f aca="false">IF(A12614="","",MATCH(A12614,P_ID,1))</f>
        <v/>
      </c>
      <c r="G12614" s="41" t="str">
        <f aca="false">IF(A12614="","",INDEX(P_Svc,F12614))</f>
        <v/>
      </c>
      <c r="H12614" s="41" t="str">
        <f aca="false">IF(A12614="","",INDEX(P_Zone,F12614))</f>
        <v/>
      </c>
      <c r="I12614" s="41" t="str">
        <f aca="false">IF(A12614="","",IF(D12614="Delivered",IF(B12614&lt;=INDEX(P_Due,F12614),1,0),0))</f>
        <v/>
      </c>
    </row>
    <row r="12615" customFormat="false" ht="15" hidden="false" customHeight="false" outlineLevel="0" collapsed="false">
      <c r="A12615" s="37"/>
      <c r="B12615" s="38"/>
      <c r="C12615" s="39"/>
      <c r="D12615" s="39"/>
      <c r="E12615" s="39"/>
      <c r="F12615" s="41" t="str">
        <f aca="false">IF(A12615="","",MATCH(A12615,P_ID,1))</f>
        <v/>
      </c>
      <c r="G12615" s="41" t="str">
        <f aca="false">IF(A12615="","",INDEX(P_Svc,F12615))</f>
        <v/>
      </c>
      <c r="H12615" s="41" t="str">
        <f aca="false">IF(A12615="","",INDEX(P_Zone,F12615))</f>
        <v/>
      </c>
      <c r="I12615" s="41" t="str">
        <f aca="false">IF(A12615="","",IF(D12615="Delivered",IF(B12615&lt;=INDEX(P_Due,F12615),1,0),0))</f>
        <v/>
      </c>
    </row>
    <row r="12616" customFormat="false" ht="15" hidden="false" customHeight="false" outlineLevel="0" collapsed="false">
      <c r="A12616" s="37"/>
      <c r="B12616" s="38"/>
      <c r="C12616" s="39"/>
      <c r="D12616" s="39"/>
      <c r="E12616" s="39"/>
      <c r="F12616" s="41" t="str">
        <f aca="false">IF(A12616="","",MATCH(A12616,P_ID,1))</f>
        <v/>
      </c>
      <c r="G12616" s="41" t="str">
        <f aca="false">IF(A12616="","",INDEX(P_Svc,F12616))</f>
        <v/>
      </c>
      <c r="H12616" s="41" t="str">
        <f aca="false">IF(A12616="","",INDEX(P_Zone,F12616))</f>
        <v/>
      </c>
      <c r="I12616" s="41" t="str">
        <f aca="false">IF(A12616="","",IF(D12616="Delivered",IF(B12616&lt;=INDEX(P_Due,F12616),1,0),0))</f>
        <v/>
      </c>
    </row>
    <row r="12617" customFormat="false" ht="15" hidden="false" customHeight="false" outlineLevel="0" collapsed="false">
      <c r="A12617" s="37"/>
      <c r="B12617" s="38"/>
      <c r="C12617" s="39"/>
      <c r="D12617" s="39"/>
      <c r="E12617" s="39"/>
      <c r="F12617" s="41" t="str">
        <f aca="false">IF(A12617="","",MATCH(A12617,P_ID,1))</f>
        <v/>
      </c>
      <c r="G12617" s="41" t="str">
        <f aca="false">IF(A12617="","",INDEX(P_Svc,F12617))</f>
        <v/>
      </c>
      <c r="H12617" s="41" t="str">
        <f aca="false">IF(A12617="","",INDEX(P_Zone,F12617))</f>
        <v/>
      </c>
      <c r="I12617" s="41" t="str">
        <f aca="false">IF(A12617="","",IF(D12617="Delivered",IF(B12617&lt;=INDEX(P_Due,F12617),1,0),0))</f>
        <v/>
      </c>
    </row>
    <row r="12618" customFormat="false" ht="15" hidden="false" customHeight="false" outlineLevel="0" collapsed="false">
      <c r="A12618" s="37"/>
      <c r="B12618" s="38"/>
      <c r="C12618" s="39"/>
      <c r="D12618" s="39"/>
      <c r="E12618" s="39"/>
      <c r="F12618" s="41" t="str">
        <f aca="false">IF(A12618="","",MATCH(A12618,P_ID,1))</f>
        <v/>
      </c>
      <c r="G12618" s="41" t="str">
        <f aca="false">IF(A12618="","",INDEX(P_Svc,F12618))</f>
        <v/>
      </c>
      <c r="H12618" s="41" t="str">
        <f aca="false">IF(A12618="","",INDEX(P_Zone,F12618))</f>
        <v/>
      </c>
      <c r="I12618" s="41" t="str">
        <f aca="false">IF(A12618="","",IF(D12618="Delivered",IF(B12618&lt;=INDEX(P_Due,F12618),1,0),0))</f>
        <v/>
      </c>
    </row>
    <row r="12619" customFormat="false" ht="15" hidden="false" customHeight="false" outlineLevel="0" collapsed="false">
      <c r="A12619" s="37"/>
      <c r="B12619" s="38"/>
      <c r="C12619" s="39"/>
      <c r="D12619" s="39"/>
      <c r="E12619" s="39"/>
      <c r="F12619" s="41" t="str">
        <f aca="false">IF(A12619="","",MATCH(A12619,P_ID,1))</f>
        <v/>
      </c>
      <c r="G12619" s="41" t="str">
        <f aca="false">IF(A12619="","",INDEX(P_Svc,F12619))</f>
        <v/>
      </c>
      <c r="H12619" s="41" t="str">
        <f aca="false">IF(A12619="","",INDEX(P_Zone,F12619))</f>
        <v/>
      </c>
      <c r="I12619" s="41" t="str">
        <f aca="false">IF(A12619="","",IF(D12619="Delivered",IF(B12619&lt;=INDEX(P_Due,F12619),1,0),0))</f>
        <v/>
      </c>
    </row>
    <row r="12620" customFormat="false" ht="15" hidden="false" customHeight="false" outlineLevel="0" collapsed="false">
      <c r="A12620" s="37"/>
      <c r="B12620" s="38"/>
      <c r="C12620" s="39"/>
      <c r="D12620" s="39"/>
      <c r="E12620" s="39"/>
      <c r="F12620" s="41" t="str">
        <f aca="false">IF(A12620="","",MATCH(A12620,P_ID,1))</f>
        <v/>
      </c>
      <c r="G12620" s="41" t="str">
        <f aca="false">IF(A12620="","",INDEX(P_Svc,F12620))</f>
        <v/>
      </c>
      <c r="H12620" s="41" t="str">
        <f aca="false">IF(A12620="","",INDEX(P_Zone,F12620))</f>
        <v/>
      </c>
      <c r="I12620" s="41" t="str">
        <f aca="false">IF(A12620="","",IF(D12620="Delivered",IF(B12620&lt;=INDEX(P_Due,F12620),1,0),0))</f>
        <v/>
      </c>
    </row>
    <row r="12621" customFormat="false" ht="15" hidden="false" customHeight="false" outlineLevel="0" collapsed="false">
      <c r="A12621" s="37"/>
      <c r="B12621" s="38"/>
      <c r="C12621" s="39"/>
      <c r="D12621" s="39"/>
      <c r="E12621" s="39"/>
      <c r="F12621" s="41" t="str">
        <f aca="false">IF(A12621="","",MATCH(A12621,P_ID,1))</f>
        <v/>
      </c>
      <c r="G12621" s="41" t="str">
        <f aca="false">IF(A12621="","",INDEX(P_Svc,F12621))</f>
        <v/>
      </c>
      <c r="H12621" s="41" t="str">
        <f aca="false">IF(A12621="","",INDEX(P_Zone,F12621))</f>
        <v/>
      </c>
      <c r="I12621" s="41" t="str">
        <f aca="false">IF(A12621="","",IF(D12621="Delivered",IF(B12621&lt;=INDEX(P_Due,F12621),1,0),0))</f>
        <v/>
      </c>
    </row>
    <row r="12622" customFormat="false" ht="15" hidden="false" customHeight="false" outlineLevel="0" collapsed="false">
      <c r="A12622" s="37"/>
      <c r="B12622" s="38"/>
      <c r="C12622" s="39"/>
      <c r="D12622" s="39"/>
      <c r="E12622" s="39"/>
      <c r="F12622" s="41" t="str">
        <f aca="false">IF(A12622="","",MATCH(A12622,P_ID,1))</f>
        <v/>
      </c>
      <c r="G12622" s="41" t="str">
        <f aca="false">IF(A12622="","",INDEX(P_Svc,F12622))</f>
        <v/>
      </c>
      <c r="H12622" s="41" t="str">
        <f aca="false">IF(A12622="","",INDEX(P_Zone,F12622))</f>
        <v/>
      </c>
      <c r="I12622" s="41" t="str">
        <f aca="false">IF(A12622="","",IF(D12622="Delivered",IF(B12622&lt;=INDEX(P_Due,F12622),1,0),0))</f>
        <v/>
      </c>
    </row>
    <row r="12623" customFormat="false" ht="15" hidden="false" customHeight="false" outlineLevel="0" collapsed="false">
      <c r="A12623" s="37"/>
      <c r="B12623" s="38"/>
      <c r="C12623" s="39"/>
      <c r="D12623" s="39"/>
      <c r="E12623" s="39"/>
      <c r="F12623" s="41" t="str">
        <f aca="false">IF(A12623="","",MATCH(A12623,P_ID,1))</f>
        <v/>
      </c>
      <c r="G12623" s="41" t="str">
        <f aca="false">IF(A12623="","",INDEX(P_Svc,F12623))</f>
        <v/>
      </c>
      <c r="H12623" s="41" t="str">
        <f aca="false">IF(A12623="","",INDEX(P_Zone,F12623))</f>
        <v/>
      </c>
      <c r="I12623" s="41" t="str">
        <f aca="false">IF(A12623="","",IF(D12623="Delivered",IF(B12623&lt;=INDEX(P_Due,F12623),1,0),0))</f>
        <v/>
      </c>
    </row>
    <row r="12624" customFormat="false" ht="15" hidden="false" customHeight="false" outlineLevel="0" collapsed="false">
      <c r="A12624" s="37"/>
      <c r="B12624" s="38"/>
      <c r="C12624" s="39"/>
      <c r="D12624" s="39"/>
      <c r="E12624" s="39"/>
      <c r="F12624" s="41" t="str">
        <f aca="false">IF(A12624="","",MATCH(A12624,P_ID,1))</f>
        <v/>
      </c>
      <c r="G12624" s="41" t="str">
        <f aca="false">IF(A12624="","",INDEX(P_Svc,F12624))</f>
        <v/>
      </c>
      <c r="H12624" s="41" t="str">
        <f aca="false">IF(A12624="","",INDEX(P_Zone,F12624))</f>
        <v/>
      </c>
      <c r="I12624" s="41" t="str">
        <f aca="false">IF(A12624="","",IF(D12624="Delivered",IF(B12624&lt;=INDEX(P_Due,F12624),1,0),0))</f>
        <v/>
      </c>
    </row>
    <row r="12625" customFormat="false" ht="15" hidden="false" customHeight="false" outlineLevel="0" collapsed="false">
      <c r="A12625" s="37"/>
      <c r="B12625" s="38"/>
      <c r="C12625" s="39"/>
      <c r="D12625" s="39"/>
      <c r="E12625" s="39"/>
      <c r="F12625" s="41" t="str">
        <f aca="false">IF(A12625="","",MATCH(A12625,P_ID,1))</f>
        <v/>
      </c>
      <c r="G12625" s="41" t="str">
        <f aca="false">IF(A12625="","",INDEX(P_Svc,F12625))</f>
        <v/>
      </c>
      <c r="H12625" s="41" t="str">
        <f aca="false">IF(A12625="","",INDEX(P_Zone,F12625))</f>
        <v/>
      </c>
      <c r="I12625" s="41" t="str">
        <f aca="false">IF(A12625="","",IF(D12625="Delivered",IF(B12625&lt;=INDEX(P_Due,F12625),1,0),0))</f>
        <v/>
      </c>
    </row>
    <row r="12626" customFormat="false" ht="15" hidden="false" customHeight="false" outlineLevel="0" collapsed="false">
      <c r="A12626" s="37"/>
      <c r="B12626" s="38"/>
      <c r="C12626" s="39"/>
      <c r="D12626" s="39"/>
      <c r="E12626" s="39"/>
      <c r="F12626" s="41" t="str">
        <f aca="false">IF(A12626="","",MATCH(A12626,P_ID,1))</f>
        <v/>
      </c>
      <c r="G12626" s="41" t="str">
        <f aca="false">IF(A12626="","",INDEX(P_Svc,F12626))</f>
        <v/>
      </c>
      <c r="H12626" s="41" t="str">
        <f aca="false">IF(A12626="","",INDEX(P_Zone,F12626))</f>
        <v/>
      </c>
      <c r="I12626" s="41" t="str">
        <f aca="false">IF(A12626="","",IF(D12626="Delivered",IF(B12626&lt;=INDEX(P_Due,F12626),1,0),0))</f>
        <v/>
      </c>
    </row>
    <row r="12627" customFormat="false" ht="15" hidden="false" customHeight="false" outlineLevel="0" collapsed="false">
      <c r="A12627" s="37"/>
      <c r="B12627" s="38"/>
      <c r="C12627" s="39"/>
      <c r="D12627" s="39"/>
      <c r="E12627" s="39"/>
      <c r="F12627" s="41" t="str">
        <f aca="false">IF(A12627="","",MATCH(A12627,P_ID,1))</f>
        <v/>
      </c>
      <c r="G12627" s="41" t="str">
        <f aca="false">IF(A12627="","",INDEX(P_Svc,F12627))</f>
        <v/>
      </c>
      <c r="H12627" s="41" t="str">
        <f aca="false">IF(A12627="","",INDEX(P_Zone,F12627))</f>
        <v/>
      </c>
      <c r="I12627" s="41" t="str">
        <f aca="false">IF(A12627="","",IF(D12627="Delivered",IF(B12627&lt;=INDEX(P_Due,F12627),1,0),0))</f>
        <v/>
      </c>
    </row>
    <row r="12628" customFormat="false" ht="15" hidden="false" customHeight="false" outlineLevel="0" collapsed="false">
      <c r="A12628" s="37"/>
      <c r="B12628" s="38"/>
      <c r="C12628" s="39"/>
      <c r="D12628" s="39"/>
      <c r="E12628" s="39"/>
      <c r="F12628" s="41" t="str">
        <f aca="false">IF(A12628="","",MATCH(A12628,P_ID,1))</f>
        <v/>
      </c>
      <c r="G12628" s="41" t="str">
        <f aca="false">IF(A12628="","",INDEX(P_Svc,F12628))</f>
        <v/>
      </c>
      <c r="H12628" s="41" t="str">
        <f aca="false">IF(A12628="","",INDEX(P_Zone,F12628))</f>
        <v/>
      </c>
      <c r="I12628" s="41" t="str">
        <f aca="false">IF(A12628="","",IF(D12628="Delivered",IF(B12628&lt;=INDEX(P_Due,F12628),1,0),0))</f>
        <v/>
      </c>
    </row>
    <row r="12629" customFormat="false" ht="15" hidden="false" customHeight="false" outlineLevel="0" collapsed="false">
      <c r="A12629" s="37"/>
      <c r="B12629" s="38"/>
      <c r="C12629" s="39"/>
      <c r="D12629" s="39"/>
      <c r="E12629" s="39"/>
      <c r="F12629" s="41" t="str">
        <f aca="false">IF(A12629="","",MATCH(A12629,P_ID,1))</f>
        <v/>
      </c>
      <c r="G12629" s="41" t="str">
        <f aca="false">IF(A12629="","",INDEX(P_Svc,F12629))</f>
        <v/>
      </c>
      <c r="H12629" s="41" t="str">
        <f aca="false">IF(A12629="","",INDEX(P_Zone,F12629))</f>
        <v/>
      </c>
      <c r="I12629" s="41" t="str">
        <f aca="false">IF(A12629="","",IF(D12629="Delivered",IF(B12629&lt;=INDEX(P_Due,F12629),1,0),0))</f>
        <v/>
      </c>
    </row>
    <row r="12630" customFormat="false" ht="15" hidden="false" customHeight="false" outlineLevel="0" collapsed="false">
      <c r="A12630" s="37"/>
      <c r="B12630" s="38"/>
      <c r="C12630" s="39"/>
      <c r="D12630" s="39"/>
      <c r="E12630" s="39"/>
      <c r="F12630" s="41" t="str">
        <f aca="false">IF(A12630="","",MATCH(A12630,P_ID,1))</f>
        <v/>
      </c>
      <c r="G12630" s="41" t="str">
        <f aca="false">IF(A12630="","",INDEX(P_Svc,F12630))</f>
        <v/>
      </c>
      <c r="H12630" s="41" t="str">
        <f aca="false">IF(A12630="","",INDEX(P_Zone,F12630))</f>
        <v/>
      </c>
      <c r="I12630" s="41" t="str">
        <f aca="false">IF(A12630="","",IF(D12630="Delivered",IF(B12630&lt;=INDEX(P_Due,F12630),1,0),0))</f>
        <v/>
      </c>
    </row>
    <row r="12631" customFormat="false" ht="15" hidden="false" customHeight="false" outlineLevel="0" collapsed="false">
      <c r="A12631" s="37"/>
      <c r="B12631" s="38"/>
      <c r="C12631" s="39"/>
      <c r="D12631" s="39"/>
      <c r="E12631" s="39"/>
      <c r="F12631" s="41" t="str">
        <f aca="false">IF(A12631="","",MATCH(A12631,P_ID,1))</f>
        <v/>
      </c>
      <c r="G12631" s="41" t="str">
        <f aca="false">IF(A12631="","",INDEX(P_Svc,F12631))</f>
        <v/>
      </c>
      <c r="H12631" s="41" t="str">
        <f aca="false">IF(A12631="","",INDEX(P_Zone,F12631))</f>
        <v/>
      </c>
      <c r="I12631" s="41" t="str">
        <f aca="false">IF(A12631="","",IF(D12631="Delivered",IF(B12631&lt;=INDEX(P_Due,F12631),1,0),0))</f>
        <v/>
      </c>
    </row>
    <row r="12632" customFormat="false" ht="15" hidden="false" customHeight="false" outlineLevel="0" collapsed="false">
      <c r="A12632" s="37"/>
      <c r="B12632" s="38"/>
      <c r="C12632" s="39"/>
      <c r="D12632" s="39"/>
      <c r="E12632" s="39"/>
      <c r="F12632" s="41" t="str">
        <f aca="false">IF(A12632="","",MATCH(A12632,P_ID,1))</f>
        <v/>
      </c>
      <c r="G12632" s="41" t="str">
        <f aca="false">IF(A12632="","",INDEX(P_Svc,F12632))</f>
        <v/>
      </c>
      <c r="H12632" s="41" t="str">
        <f aca="false">IF(A12632="","",INDEX(P_Zone,F12632))</f>
        <v/>
      </c>
      <c r="I12632" s="41" t="str">
        <f aca="false">IF(A12632="","",IF(D12632="Delivered",IF(B12632&lt;=INDEX(P_Due,F12632),1,0),0))</f>
        <v/>
      </c>
    </row>
    <row r="12633" customFormat="false" ht="15" hidden="false" customHeight="false" outlineLevel="0" collapsed="false">
      <c r="A12633" s="37"/>
      <c r="B12633" s="38"/>
      <c r="C12633" s="39"/>
      <c r="D12633" s="39"/>
      <c r="E12633" s="39"/>
      <c r="F12633" s="41" t="str">
        <f aca="false">IF(A12633="","",MATCH(A12633,P_ID,1))</f>
        <v/>
      </c>
      <c r="G12633" s="41" t="str">
        <f aca="false">IF(A12633="","",INDEX(P_Svc,F12633))</f>
        <v/>
      </c>
      <c r="H12633" s="41" t="str">
        <f aca="false">IF(A12633="","",INDEX(P_Zone,F12633))</f>
        <v/>
      </c>
      <c r="I12633" s="41" t="str">
        <f aca="false">IF(A12633="","",IF(D12633="Delivered",IF(B12633&lt;=INDEX(P_Due,F12633),1,0),0))</f>
        <v/>
      </c>
    </row>
    <row r="12634" customFormat="false" ht="15" hidden="false" customHeight="false" outlineLevel="0" collapsed="false">
      <c r="A12634" s="37"/>
      <c r="B12634" s="38"/>
      <c r="C12634" s="39"/>
      <c r="D12634" s="39"/>
      <c r="E12634" s="39"/>
      <c r="F12634" s="41" t="str">
        <f aca="false">IF(A12634="","",MATCH(A12634,P_ID,1))</f>
        <v/>
      </c>
      <c r="G12634" s="41" t="str">
        <f aca="false">IF(A12634="","",INDEX(P_Svc,F12634))</f>
        <v/>
      </c>
      <c r="H12634" s="41" t="str">
        <f aca="false">IF(A12634="","",INDEX(P_Zone,F12634))</f>
        <v/>
      </c>
      <c r="I12634" s="41" t="str">
        <f aca="false">IF(A12634="","",IF(D12634="Delivered",IF(B12634&lt;=INDEX(P_Due,F12634),1,0),0))</f>
        <v/>
      </c>
    </row>
    <row r="12635" customFormat="false" ht="15" hidden="false" customHeight="false" outlineLevel="0" collapsed="false">
      <c r="A12635" s="37"/>
      <c r="B12635" s="38"/>
      <c r="C12635" s="39"/>
      <c r="D12635" s="39"/>
      <c r="E12635" s="39"/>
      <c r="F12635" s="41" t="str">
        <f aca="false">IF(A12635="","",MATCH(A12635,P_ID,1))</f>
        <v/>
      </c>
      <c r="G12635" s="41" t="str">
        <f aca="false">IF(A12635="","",INDEX(P_Svc,F12635))</f>
        <v/>
      </c>
      <c r="H12635" s="41" t="str">
        <f aca="false">IF(A12635="","",INDEX(P_Zone,F12635))</f>
        <v/>
      </c>
      <c r="I12635" s="41" t="str">
        <f aca="false">IF(A12635="","",IF(D12635="Delivered",IF(B12635&lt;=INDEX(P_Due,F12635),1,0),0))</f>
        <v/>
      </c>
    </row>
    <row r="12636" customFormat="false" ht="15" hidden="false" customHeight="false" outlineLevel="0" collapsed="false">
      <c r="A12636" s="37"/>
      <c r="B12636" s="38"/>
      <c r="C12636" s="39"/>
      <c r="D12636" s="39"/>
      <c r="E12636" s="39"/>
      <c r="F12636" s="41" t="str">
        <f aca="false">IF(A12636="","",MATCH(A12636,P_ID,1))</f>
        <v/>
      </c>
      <c r="G12636" s="41" t="str">
        <f aca="false">IF(A12636="","",INDEX(P_Svc,F12636))</f>
        <v/>
      </c>
      <c r="H12636" s="41" t="str">
        <f aca="false">IF(A12636="","",INDEX(P_Zone,F12636))</f>
        <v/>
      </c>
      <c r="I12636" s="41" t="str">
        <f aca="false">IF(A12636="","",IF(D12636="Delivered",IF(B12636&lt;=INDEX(P_Due,F12636),1,0),0))</f>
        <v/>
      </c>
    </row>
    <row r="12637" customFormat="false" ht="15" hidden="false" customHeight="false" outlineLevel="0" collapsed="false">
      <c r="A12637" s="37"/>
      <c r="B12637" s="38"/>
      <c r="C12637" s="39"/>
      <c r="D12637" s="39"/>
      <c r="E12637" s="39"/>
      <c r="F12637" s="41" t="str">
        <f aca="false">IF(A12637="","",MATCH(A12637,P_ID,1))</f>
        <v/>
      </c>
      <c r="G12637" s="41" t="str">
        <f aca="false">IF(A12637="","",INDEX(P_Svc,F12637))</f>
        <v/>
      </c>
      <c r="H12637" s="41" t="str">
        <f aca="false">IF(A12637="","",INDEX(P_Zone,F12637))</f>
        <v/>
      </c>
      <c r="I12637" s="41" t="str">
        <f aca="false">IF(A12637="","",IF(D12637="Delivered",IF(B12637&lt;=INDEX(P_Due,F12637),1,0),0))</f>
        <v/>
      </c>
    </row>
    <row r="12638" customFormat="false" ht="15" hidden="false" customHeight="false" outlineLevel="0" collapsed="false">
      <c r="A12638" s="37"/>
      <c r="B12638" s="38"/>
      <c r="C12638" s="39"/>
      <c r="D12638" s="39"/>
      <c r="E12638" s="39"/>
      <c r="F12638" s="41" t="str">
        <f aca="false">IF(A12638="","",MATCH(A12638,P_ID,1))</f>
        <v/>
      </c>
      <c r="G12638" s="41" t="str">
        <f aca="false">IF(A12638="","",INDEX(P_Svc,F12638))</f>
        <v/>
      </c>
      <c r="H12638" s="41" t="str">
        <f aca="false">IF(A12638="","",INDEX(P_Zone,F12638))</f>
        <v/>
      </c>
      <c r="I12638" s="41" t="str">
        <f aca="false">IF(A12638="","",IF(D12638="Delivered",IF(B12638&lt;=INDEX(P_Due,F12638),1,0),0))</f>
        <v/>
      </c>
    </row>
    <row r="12639" customFormat="false" ht="15" hidden="false" customHeight="false" outlineLevel="0" collapsed="false">
      <c r="A12639" s="37"/>
      <c r="B12639" s="38"/>
      <c r="C12639" s="39"/>
      <c r="D12639" s="39"/>
      <c r="E12639" s="39"/>
      <c r="F12639" s="41" t="str">
        <f aca="false">IF(A12639="","",MATCH(A12639,P_ID,1))</f>
        <v/>
      </c>
      <c r="G12639" s="41" t="str">
        <f aca="false">IF(A12639="","",INDEX(P_Svc,F12639))</f>
        <v/>
      </c>
      <c r="H12639" s="41" t="str">
        <f aca="false">IF(A12639="","",INDEX(P_Zone,F12639))</f>
        <v/>
      </c>
      <c r="I12639" s="41" t="str">
        <f aca="false">IF(A12639="","",IF(D12639="Delivered",IF(B12639&lt;=INDEX(P_Due,F12639),1,0),0))</f>
        <v/>
      </c>
    </row>
    <row r="12640" customFormat="false" ht="15" hidden="false" customHeight="false" outlineLevel="0" collapsed="false">
      <c r="A12640" s="37"/>
      <c r="B12640" s="38"/>
      <c r="C12640" s="39"/>
      <c r="D12640" s="39"/>
      <c r="E12640" s="39"/>
      <c r="F12640" s="41" t="str">
        <f aca="false">IF(A12640="","",MATCH(A12640,P_ID,1))</f>
        <v/>
      </c>
      <c r="G12640" s="41" t="str">
        <f aca="false">IF(A12640="","",INDEX(P_Svc,F12640))</f>
        <v/>
      </c>
      <c r="H12640" s="41" t="str">
        <f aca="false">IF(A12640="","",INDEX(P_Zone,F12640))</f>
        <v/>
      </c>
      <c r="I12640" s="41" t="str">
        <f aca="false">IF(A12640="","",IF(D12640="Delivered",IF(B12640&lt;=INDEX(P_Due,F12640),1,0),0))</f>
        <v/>
      </c>
    </row>
    <row r="12641" customFormat="false" ht="15" hidden="false" customHeight="false" outlineLevel="0" collapsed="false">
      <c r="A12641" s="37"/>
      <c r="B12641" s="38"/>
      <c r="C12641" s="39"/>
      <c r="D12641" s="39"/>
      <c r="E12641" s="39"/>
      <c r="F12641" s="41" t="str">
        <f aca="false">IF(A12641="","",MATCH(A12641,P_ID,1))</f>
        <v/>
      </c>
      <c r="G12641" s="41" t="str">
        <f aca="false">IF(A12641="","",INDEX(P_Svc,F12641))</f>
        <v/>
      </c>
      <c r="H12641" s="41" t="str">
        <f aca="false">IF(A12641="","",INDEX(P_Zone,F12641))</f>
        <v/>
      </c>
      <c r="I12641" s="41" t="str">
        <f aca="false">IF(A12641="","",IF(D12641="Delivered",IF(B12641&lt;=INDEX(P_Due,F12641),1,0),0))</f>
        <v/>
      </c>
    </row>
    <row r="12642" customFormat="false" ht="15" hidden="false" customHeight="false" outlineLevel="0" collapsed="false">
      <c r="A12642" s="37"/>
      <c r="B12642" s="38"/>
      <c r="C12642" s="39"/>
      <c r="D12642" s="39"/>
      <c r="E12642" s="39"/>
      <c r="F12642" s="41" t="str">
        <f aca="false">IF(A12642="","",MATCH(A12642,P_ID,1))</f>
        <v/>
      </c>
      <c r="G12642" s="41" t="str">
        <f aca="false">IF(A12642="","",INDEX(P_Svc,F12642))</f>
        <v/>
      </c>
      <c r="H12642" s="41" t="str">
        <f aca="false">IF(A12642="","",INDEX(P_Zone,F12642))</f>
        <v/>
      </c>
      <c r="I12642" s="41" t="str">
        <f aca="false">IF(A12642="","",IF(D12642="Delivered",IF(B12642&lt;=INDEX(P_Due,F12642),1,0),0))</f>
        <v/>
      </c>
    </row>
    <row r="12643" customFormat="false" ht="15" hidden="false" customHeight="false" outlineLevel="0" collapsed="false">
      <c r="A12643" s="37"/>
      <c r="B12643" s="38"/>
      <c r="C12643" s="39"/>
      <c r="D12643" s="39"/>
      <c r="E12643" s="39"/>
      <c r="F12643" s="41" t="str">
        <f aca="false">IF(A12643="","",MATCH(A12643,P_ID,1))</f>
        <v/>
      </c>
      <c r="G12643" s="41" t="str">
        <f aca="false">IF(A12643="","",INDEX(P_Svc,F12643))</f>
        <v/>
      </c>
      <c r="H12643" s="41" t="str">
        <f aca="false">IF(A12643="","",INDEX(P_Zone,F12643))</f>
        <v/>
      </c>
      <c r="I12643" s="41" t="str">
        <f aca="false">IF(A12643="","",IF(D12643="Delivered",IF(B12643&lt;=INDEX(P_Due,F12643),1,0),0))</f>
        <v/>
      </c>
    </row>
    <row r="12644" customFormat="false" ht="15" hidden="false" customHeight="false" outlineLevel="0" collapsed="false">
      <c r="A12644" s="37"/>
      <c r="B12644" s="38"/>
      <c r="C12644" s="39"/>
      <c r="D12644" s="39"/>
      <c r="E12644" s="39"/>
      <c r="F12644" s="41" t="str">
        <f aca="false">IF(A12644="","",MATCH(A12644,P_ID,1))</f>
        <v/>
      </c>
      <c r="G12644" s="41" t="str">
        <f aca="false">IF(A12644="","",INDEX(P_Svc,F12644))</f>
        <v/>
      </c>
      <c r="H12644" s="41" t="str">
        <f aca="false">IF(A12644="","",INDEX(P_Zone,F12644))</f>
        <v/>
      </c>
      <c r="I12644" s="41" t="str">
        <f aca="false">IF(A12644="","",IF(D12644="Delivered",IF(B12644&lt;=INDEX(P_Due,F12644),1,0),0))</f>
        <v/>
      </c>
    </row>
    <row r="12645" customFormat="false" ht="15" hidden="false" customHeight="false" outlineLevel="0" collapsed="false">
      <c r="A12645" s="37"/>
      <c r="B12645" s="38"/>
      <c r="C12645" s="39"/>
      <c r="D12645" s="39"/>
      <c r="E12645" s="39"/>
      <c r="F12645" s="41" t="str">
        <f aca="false">IF(A12645="","",MATCH(A12645,P_ID,1))</f>
        <v/>
      </c>
      <c r="G12645" s="41" t="str">
        <f aca="false">IF(A12645="","",INDEX(P_Svc,F12645))</f>
        <v/>
      </c>
      <c r="H12645" s="41" t="str">
        <f aca="false">IF(A12645="","",INDEX(P_Zone,F12645))</f>
        <v/>
      </c>
      <c r="I12645" s="41" t="str">
        <f aca="false">IF(A12645="","",IF(D12645="Delivered",IF(B12645&lt;=INDEX(P_Due,F12645),1,0),0))</f>
        <v/>
      </c>
    </row>
    <row r="12646" customFormat="false" ht="15" hidden="false" customHeight="false" outlineLevel="0" collapsed="false">
      <c r="A12646" s="37"/>
      <c r="B12646" s="38"/>
      <c r="C12646" s="39"/>
      <c r="D12646" s="39"/>
      <c r="E12646" s="39"/>
      <c r="F12646" s="41" t="str">
        <f aca="false">IF(A12646="","",MATCH(A12646,P_ID,1))</f>
        <v/>
      </c>
      <c r="G12646" s="41" t="str">
        <f aca="false">IF(A12646="","",INDEX(P_Svc,F12646))</f>
        <v/>
      </c>
      <c r="H12646" s="41" t="str">
        <f aca="false">IF(A12646="","",INDEX(P_Zone,F12646))</f>
        <v/>
      </c>
      <c r="I12646" s="41" t="str">
        <f aca="false">IF(A12646="","",IF(D12646="Delivered",IF(B12646&lt;=INDEX(P_Due,F12646),1,0),0))</f>
        <v/>
      </c>
    </row>
    <row r="12647" customFormat="false" ht="15" hidden="false" customHeight="false" outlineLevel="0" collapsed="false">
      <c r="A12647" s="37"/>
      <c r="B12647" s="38"/>
      <c r="C12647" s="39"/>
      <c r="D12647" s="39"/>
      <c r="E12647" s="39"/>
      <c r="F12647" s="41" t="str">
        <f aca="false">IF(A12647="","",MATCH(A12647,P_ID,1))</f>
        <v/>
      </c>
      <c r="G12647" s="41" t="str">
        <f aca="false">IF(A12647="","",INDEX(P_Svc,F12647))</f>
        <v/>
      </c>
      <c r="H12647" s="41" t="str">
        <f aca="false">IF(A12647="","",INDEX(P_Zone,F12647))</f>
        <v/>
      </c>
      <c r="I12647" s="41" t="str">
        <f aca="false">IF(A12647="","",IF(D12647="Delivered",IF(B12647&lt;=INDEX(P_Due,F12647),1,0),0))</f>
        <v/>
      </c>
    </row>
    <row r="12648" customFormat="false" ht="15" hidden="false" customHeight="false" outlineLevel="0" collapsed="false">
      <c r="A12648" s="37"/>
      <c r="B12648" s="38"/>
      <c r="C12648" s="39"/>
      <c r="D12648" s="39"/>
      <c r="E12648" s="39"/>
      <c r="F12648" s="41" t="str">
        <f aca="false">IF(A12648="","",MATCH(A12648,P_ID,1))</f>
        <v/>
      </c>
      <c r="G12648" s="41" t="str">
        <f aca="false">IF(A12648="","",INDEX(P_Svc,F12648))</f>
        <v/>
      </c>
      <c r="H12648" s="41" t="str">
        <f aca="false">IF(A12648="","",INDEX(P_Zone,F12648))</f>
        <v/>
      </c>
      <c r="I12648" s="41" t="str">
        <f aca="false">IF(A12648="","",IF(D12648="Delivered",IF(B12648&lt;=INDEX(P_Due,F12648),1,0),0))</f>
        <v/>
      </c>
    </row>
    <row r="12649" customFormat="false" ht="15" hidden="false" customHeight="false" outlineLevel="0" collapsed="false">
      <c r="A12649" s="37"/>
      <c r="B12649" s="38"/>
      <c r="C12649" s="39"/>
      <c r="D12649" s="39"/>
      <c r="E12649" s="39"/>
      <c r="F12649" s="41" t="str">
        <f aca="false">IF(A12649="","",MATCH(A12649,P_ID,1))</f>
        <v/>
      </c>
      <c r="G12649" s="41" t="str">
        <f aca="false">IF(A12649="","",INDEX(P_Svc,F12649))</f>
        <v/>
      </c>
      <c r="H12649" s="41" t="str">
        <f aca="false">IF(A12649="","",INDEX(P_Zone,F12649))</f>
        <v/>
      </c>
      <c r="I12649" s="41" t="str">
        <f aca="false">IF(A12649="","",IF(D12649="Delivered",IF(B12649&lt;=INDEX(P_Due,F12649),1,0),0))</f>
        <v/>
      </c>
    </row>
    <row r="12650" customFormat="false" ht="15" hidden="false" customHeight="false" outlineLevel="0" collapsed="false">
      <c r="A12650" s="37"/>
      <c r="B12650" s="38"/>
      <c r="C12650" s="39"/>
      <c r="D12650" s="39"/>
      <c r="E12650" s="39"/>
      <c r="F12650" s="41" t="str">
        <f aca="false">IF(A12650="","",MATCH(A12650,P_ID,1))</f>
        <v/>
      </c>
      <c r="G12650" s="41" t="str">
        <f aca="false">IF(A12650="","",INDEX(P_Svc,F12650))</f>
        <v/>
      </c>
      <c r="H12650" s="41" t="str">
        <f aca="false">IF(A12650="","",INDEX(P_Zone,F12650))</f>
        <v/>
      </c>
      <c r="I12650" s="41" t="str">
        <f aca="false">IF(A12650="","",IF(D12650="Delivered",IF(B12650&lt;=INDEX(P_Due,F12650),1,0),0))</f>
        <v/>
      </c>
    </row>
    <row r="12651" customFormat="false" ht="15" hidden="false" customHeight="false" outlineLevel="0" collapsed="false">
      <c r="A12651" s="37"/>
      <c r="B12651" s="38"/>
      <c r="C12651" s="39"/>
      <c r="D12651" s="39"/>
      <c r="E12651" s="39"/>
      <c r="F12651" s="41" t="str">
        <f aca="false">IF(A12651="","",MATCH(A12651,P_ID,1))</f>
        <v/>
      </c>
      <c r="G12651" s="41" t="str">
        <f aca="false">IF(A12651="","",INDEX(P_Svc,F12651))</f>
        <v/>
      </c>
      <c r="H12651" s="41" t="str">
        <f aca="false">IF(A12651="","",INDEX(P_Zone,F12651))</f>
        <v/>
      </c>
      <c r="I12651" s="41" t="str">
        <f aca="false">IF(A12651="","",IF(D12651="Delivered",IF(B12651&lt;=INDEX(P_Due,F12651),1,0),0))</f>
        <v/>
      </c>
    </row>
    <row r="12652" customFormat="false" ht="15" hidden="false" customHeight="false" outlineLevel="0" collapsed="false">
      <c r="A12652" s="37"/>
      <c r="B12652" s="38"/>
      <c r="C12652" s="39"/>
      <c r="D12652" s="39"/>
      <c r="E12652" s="39"/>
      <c r="F12652" s="41" t="str">
        <f aca="false">IF(A12652="","",MATCH(A12652,P_ID,1))</f>
        <v/>
      </c>
      <c r="G12652" s="41" t="str">
        <f aca="false">IF(A12652="","",INDEX(P_Svc,F12652))</f>
        <v/>
      </c>
      <c r="H12652" s="41" t="str">
        <f aca="false">IF(A12652="","",INDEX(P_Zone,F12652))</f>
        <v/>
      </c>
      <c r="I12652" s="41" t="str">
        <f aca="false">IF(A12652="","",IF(D12652="Delivered",IF(B12652&lt;=INDEX(P_Due,F12652),1,0),0))</f>
        <v/>
      </c>
    </row>
    <row r="12653" customFormat="false" ht="15" hidden="false" customHeight="false" outlineLevel="0" collapsed="false">
      <c r="A12653" s="37"/>
      <c r="B12653" s="38"/>
      <c r="C12653" s="39"/>
      <c r="D12653" s="39"/>
      <c r="E12653" s="39"/>
      <c r="F12653" s="41" t="str">
        <f aca="false">IF(A12653="","",MATCH(A12653,P_ID,1))</f>
        <v/>
      </c>
      <c r="G12653" s="41" t="str">
        <f aca="false">IF(A12653="","",INDEX(P_Svc,F12653))</f>
        <v/>
      </c>
      <c r="H12653" s="41" t="str">
        <f aca="false">IF(A12653="","",INDEX(P_Zone,F12653))</f>
        <v/>
      </c>
      <c r="I12653" s="41" t="str">
        <f aca="false">IF(A12653="","",IF(D12653="Delivered",IF(B12653&lt;=INDEX(P_Due,F12653),1,0),0))</f>
        <v/>
      </c>
    </row>
    <row r="12654" customFormat="false" ht="15" hidden="false" customHeight="false" outlineLevel="0" collapsed="false">
      <c r="A12654" s="37"/>
      <c r="B12654" s="38"/>
      <c r="C12654" s="39"/>
      <c r="D12654" s="39"/>
      <c r="E12654" s="39"/>
      <c r="F12654" s="41" t="str">
        <f aca="false">IF(A12654="","",MATCH(A12654,P_ID,1))</f>
        <v/>
      </c>
      <c r="G12654" s="41" t="str">
        <f aca="false">IF(A12654="","",INDEX(P_Svc,F12654))</f>
        <v/>
      </c>
      <c r="H12654" s="41" t="str">
        <f aca="false">IF(A12654="","",INDEX(P_Zone,F12654))</f>
        <v/>
      </c>
      <c r="I12654" s="41" t="str">
        <f aca="false">IF(A12654="","",IF(D12654="Delivered",IF(B12654&lt;=INDEX(P_Due,F12654),1,0),0))</f>
        <v/>
      </c>
    </row>
    <row r="12655" customFormat="false" ht="15" hidden="false" customHeight="false" outlineLevel="0" collapsed="false">
      <c r="A12655" s="37"/>
      <c r="B12655" s="38"/>
      <c r="C12655" s="39"/>
      <c r="D12655" s="39"/>
      <c r="E12655" s="39"/>
      <c r="F12655" s="41" t="str">
        <f aca="false">IF(A12655="","",MATCH(A12655,P_ID,1))</f>
        <v/>
      </c>
      <c r="G12655" s="41" t="str">
        <f aca="false">IF(A12655="","",INDEX(P_Svc,F12655))</f>
        <v/>
      </c>
      <c r="H12655" s="41" t="str">
        <f aca="false">IF(A12655="","",INDEX(P_Zone,F12655))</f>
        <v/>
      </c>
      <c r="I12655" s="41" t="str">
        <f aca="false">IF(A12655="","",IF(D12655="Delivered",IF(B12655&lt;=INDEX(P_Due,F12655),1,0),0))</f>
        <v/>
      </c>
    </row>
    <row r="12656" customFormat="false" ht="15" hidden="false" customHeight="false" outlineLevel="0" collapsed="false">
      <c r="A12656" s="37"/>
      <c r="B12656" s="38"/>
      <c r="C12656" s="39"/>
      <c r="D12656" s="39"/>
      <c r="E12656" s="39"/>
      <c r="F12656" s="41" t="str">
        <f aca="false">IF(A12656="","",MATCH(A12656,P_ID,1))</f>
        <v/>
      </c>
      <c r="G12656" s="41" t="str">
        <f aca="false">IF(A12656="","",INDEX(P_Svc,F12656))</f>
        <v/>
      </c>
      <c r="H12656" s="41" t="str">
        <f aca="false">IF(A12656="","",INDEX(P_Zone,F12656))</f>
        <v/>
      </c>
      <c r="I12656" s="41" t="str">
        <f aca="false">IF(A12656="","",IF(D12656="Delivered",IF(B12656&lt;=INDEX(P_Due,F12656),1,0),0))</f>
        <v/>
      </c>
    </row>
    <row r="12657" customFormat="false" ht="15" hidden="false" customHeight="false" outlineLevel="0" collapsed="false">
      <c r="A12657" s="37"/>
      <c r="B12657" s="38"/>
      <c r="C12657" s="39"/>
      <c r="D12657" s="39"/>
      <c r="E12657" s="39"/>
      <c r="F12657" s="41" t="str">
        <f aca="false">IF(A12657="","",MATCH(A12657,P_ID,1))</f>
        <v/>
      </c>
      <c r="G12657" s="41" t="str">
        <f aca="false">IF(A12657="","",INDEX(P_Svc,F12657))</f>
        <v/>
      </c>
      <c r="H12657" s="41" t="str">
        <f aca="false">IF(A12657="","",INDEX(P_Zone,F12657))</f>
        <v/>
      </c>
      <c r="I12657" s="41" t="str">
        <f aca="false">IF(A12657="","",IF(D12657="Delivered",IF(B12657&lt;=INDEX(P_Due,F12657),1,0),0))</f>
        <v/>
      </c>
    </row>
    <row r="12658" customFormat="false" ht="15" hidden="false" customHeight="false" outlineLevel="0" collapsed="false">
      <c r="A12658" s="37"/>
      <c r="B12658" s="38"/>
      <c r="C12658" s="39"/>
      <c r="D12658" s="39"/>
      <c r="E12658" s="39"/>
      <c r="F12658" s="41" t="str">
        <f aca="false">IF(A12658="","",MATCH(A12658,P_ID,1))</f>
        <v/>
      </c>
      <c r="G12658" s="41" t="str">
        <f aca="false">IF(A12658="","",INDEX(P_Svc,F12658))</f>
        <v/>
      </c>
      <c r="H12658" s="41" t="str">
        <f aca="false">IF(A12658="","",INDEX(P_Zone,F12658))</f>
        <v/>
      </c>
      <c r="I12658" s="41" t="str">
        <f aca="false">IF(A12658="","",IF(D12658="Delivered",IF(B12658&lt;=INDEX(P_Due,F12658),1,0),0))</f>
        <v/>
      </c>
    </row>
    <row r="12659" customFormat="false" ht="15" hidden="false" customHeight="false" outlineLevel="0" collapsed="false">
      <c r="A12659" s="37"/>
      <c r="B12659" s="38"/>
      <c r="C12659" s="39"/>
      <c r="D12659" s="39"/>
      <c r="E12659" s="39"/>
      <c r="F12659" s="41" t="str">
        <f aca="false">IF(A12659="","",MATCH(A12659,P_ID,1))</f>
        <v/>
      </c>
      <c r="G12659" s="41" t="str">
        <f aca="false">IF(A12659="","",INDEX(P_Svc,F12659))</f>
        <v/>
      </c>
      <c r="H12659" s="41" t="str">
        <f aca="false">IF(A12659="","",INDEX(P_Zone,F12659))</f>
        <v/>
      </c>
      <c r="I12659" s="41" t="str">
        <f aca="false">IF(A12659="","",IF(D12659="Delivered",IF(B12659&lt;=INDEX(P_Due,F12659),1,0),0))</f>
        <v/>
      </c>
    </row>
    <row r="12660" customFormat="false" ht="15" hidden="false" customHeight="false" outlineLevel="0" collapsed="false">
      <c r="A12660" s="37"/>
      <c r="B12660" s="38"/>
      <c r="C12660" s="39"/>
      <c r="D12660" s="39"/>
      <c r="E12660" s="39"/>
      <c r="F12660" s="41" t="str">
        <f aca="false">IF(A12660="","",MATCH(A12660,P_ID,1))</f>
        <v/>
      </c>
      <c r="G12660" s="41" t="str">
        <f aca="false">IF(A12660="","",INDEX(P_Svc,F12660))</f>
        <v/>
      </c>
      <c r="H12660" s="41" t="str">
        <f aca="false">IF(A12660="","",INDEX(P_Zone,F12660))</f>
        <v/>
      </c>
      <c r="I12660" s="41" t="str">
        <f aca="false">IF(A12660="","",IF(D12660="Delivered",IF(B12660&lt;=INDEX(P_Due,F12660),1,0),0))</f>
        <v/>
      </c>
    </row>
    <row r="12661" customFormat="false" ht="15" hidden="false" customHeight="false" outlineLevel="0" collapsed="false">
      <c r="A12661" s="37"/>
      <c r="B12661" s="38"/>
      <c r="C12661" s="39"/>
      <c r="D12661" s="39"/>
      <c r="E12661" s="39"/>
      <c r="F12661" s="41" t="str">
        <f aca="false">IF(A12661="","",MATCH(A12661,P_ID,1))</f>
        <v/>
      </c>
      <c r="G12661" s="41" t="str">
        <f aca="false">IF(A12661="","",INDEX(P_Svc,F12661))</f>
        <v/>
      </c>
      <c r="H12661" s="41" t="str">
        <f aca="false">IF(A12661="","",INDEX(P_Zone,F12661))</f>
        <v/>
      </c>
      <c r="I12661" s="41" t="str">
        <f aca="false">IF(A12661="","",IF(D12661="Delivered",IF(B12661&lt;=INDEX(P_Due,F12661),1,0),0))</f>
        <v/>
      </c>
    </row>
    <row r="12662" customFormat="false" ht="15" hidden="false" customHeight="false" outlineLevel="0" collapsed="false">
      <c r="A12662" s="37"/>
      <c r="B12662" s="38"/>
      <c r="C12662" s="39"/>
      <c r="D12662" s="39"/>
      <c r="E12662" s="39"/>
      <c r="F12662" s="41" t="str">
        <f aca="false">IF(A12662="","",MATCH(A12662,P_ID,1))</f>
        <v/>
      </c>
      <c r="G12662" s="41" t="str">
        <f aca="false">IF(A12662="","",INDEX(P_Svc,F12662))</f>
        <v/>
      </c>
      <c r="H12662" s="41" t="str">
        <f aca="false">IF(A12662="","",INDEX(P_Zone,F12662))</f>
        <v/>
      </c>
      <c r="I12662" s="41" t="str">
        <f aca="false">IF(A12662="","",IF(D12662="Delivered",IF(B12662&lt;=INDEX(P_Due,F12662),1,0),0))</f>
        <v/>
      </c>
    </row>
    <row r="12663" customFormat="false" ht="15" hidden="false" customHeight="false" outlineLevel="0" collapsed="false">
      <c r="A12663" s="37"/>
      <c r="B12663" s="38"/>
      <c r="C12663" s="39"/>
      <c r="D12663" s="39"/>
      <c r="E12663" s="39"/>
      <c r="F12663" s="41" t="str">
        <f aca="false">IF(A12663="","",MATCH(A12663,P_ID,1))</f>
        <v/>
      </c>
      <c r="G12663" s="41" t="str">
        <f aca="false">IF(A12663="","",INDEX(P_Svc,F12663))</f>
        <v/>
      </c>
      <c r="H12663" s="41" t="str">
        <f aca="false">IF(A12663="","",INDEX(P_Zone,F12663))</f>
        <v/>
      </c>
      <c r="I12663" s="41" t="str">
        <f aca="false">IF(A12663="","",IF(D12663="Delivered",IF(B12663&lt;=INDEX(P_Due,F12663),1,0),0))</f>
        <v/>
      </c>
    </row>
    <row r="12664" customFormat="false" ht="15" hidden="false" customHeight="false" outlineLevel="0" collapsed="false">
      <c r="A12664" s="37"/>
      <c r="B12664" s="38"/>
      <c r="C12664" s="39"/>
      <c r="D12664" s="39"/>
      <c r="E12664" s="39"/>
      <c r="F12664" s="41" t="str">
        <f aca="false">IF(A12664="","",MATCH(A12664,P_ID,1))</f>
        <v/>
      </c>
      <c r="G12664" s="41" t="str">
        <f aca="false">IF(A12664="","",INDEX(P_Svc,F12664))</f>
        <v/>
      </c>
      <c r="H12664" s="41" t="str">
        <f aca="false">IF(A12664="","",INDEX(P_Zone,F12664))</f>
        <v/>
      </c>
      <c r="I12664" s="41" t="str">
        <f aca="false">IF(A12664="","",IF(D12664="Delivered",IF(B12664&lt;=INDEX(P_Due,F12664),1,0),0))</f>
        <v/>
      </c>
    </row>
    <row r="12665" customFormat="false" ht="15" hidden="false" customHeight="false" outlineLevel="0" collapsed="false">
      <c r="A12665" s="37"/>
      <c r="B12665" s="38"/>
      <c r="C12665" s="39"/>
      <c r="D12665" s="39"/>
      <c r="E12665" s="39"/>
      <c r="F12665" s="41" t="str">
        <f aca="false">IF(A12665="","",MATCH(A12665,P_ID,1))</f>
        <v/>
      </c>
      <c r="G12665" s="41" t="str">
        <f aca="false">IF(A12665="","",INDEX(P_Svc,F12665))</f>
        <v/>
      </c>
      <c r="H12665" s="41" t="str">
        <f aca="false">IF(A12665="","",INDEX(P_Zone,F12665))</f>
        <v/>
      </c>
      <c r="I12665" s="41" t="str">
        <f aca="false">IF(A12665="","",IF(D12665="Delivered",IF(B12665&lt;=INDEX(P_Due,F12665),1,0),0))</f>
        <v/>
      </c>
    </row>
    <row r="12666" customFormat="false" ht="15" hidden="false" customHeight="false" outlineLevel="0" collapsed="false">
      <c r="A12666" s="37"/>
      <c r="B12666" s="38"/>
      <c r="C12666" s="39"/>
      <c r="D12666" s="39"/>
      <c r="E12666" s="39"/>
      <c r="F12666" s="41" t="str">
        <f aca="false">IF(A12666="","",MATCH(A12666,P_ID,1))</f>
        <v/>
      </c>
      <c r="G12666" s="41" t="str">
        <f aca="false">IF(A12666="","",INDEX(P_Svc,F12666))</f>
        <v/>
      </c>
      <c r="H12666" s="41" t="str">
        <f aca="false">IF(A12666="","",INDEX(P_Zone,F12666))</f>
        <v/>
      </c>
      <c r="I12666" s="41" t="str">
        <f aca="false">IF(A12666="","",IF(D12666="Delivered",IF(B12666&lt;=INDEX(P_Due,F12666),1,0),0))</f>
        <v/>
      </c>
    </row>
    <row r="12667" customFormat="false" ht="15" hidden="false" customHeight="false" outlineLevel="0" collapsed="false">
      <c r="A12667" s="37"/>
      <c r="B12667" s="38"/>
      <c r="C12667" s="39"/>
      <c r="D12667" s="39"/>
      <c r="E12667" s="39"/>
      <c r="F12667" s="41" t="str">
        <f aca="false">IF(A12667="","",MATCH(A12667,P_ID,1))</f>
        <v/>
      </c>
      <c r="G12667" s="41" t="str">
        <f aca="false">IF(A12667="","",INDEX(P_Svc,F12667))</f>
        <v/>
      </c>
      <c r="H12667" s="41" t="str">
        <f aca="false">IF(A12667="","",INDEX(P_Zone,F12667))</f>
        <v/>
      </c>
      <c r="I12667" s="41" t="str">
        <f aca="false">IF(A12667="","",IF(D12667="Delivered",IF(B12667&lt;=INDEX(P_Due,F12667),1,0),0))</f>
        <v/>
      </c>
    </row>
    <row r="12668" customFormat="false" ht="15" hidden="false" customHeight="false" outlineLevel="0" collapsed="false">
      <c r="A12668" s="37"/>
      <c r="B12668" s="38"/>
      <c r="C12668" s="39"/>
      <c r="D12668" s="39"/>
      <c r="E12668" s="39"/>
      <c r="F12668" s="41" t="str">
        <f aca="false">IF(A12668="","",MATCH(A12668,P_ID,1))</f>
        <v/>
      </c>
      <c r="G12668" s="41" t="str">
        <f aca="false">IF(A12668="","",INDEX(P_Svc,F12668))</f>
        <v/>
      </c>
      <c r="H12668" s="41" t="str">
        <f aca="false">IF(A12668="","",INDEX(P_Zone,F12668))</f>
        <v/>
      </c>
      <c r="I12668" s="41" t="str">
        <f aca="false">IF(A12668="","",IF(D12668="Delivered",IF(B12668&lt;=INDEX(P_Due,F12668),1,0),0))</f>
        <v/>
      </c>
    </row>
    <row r="12669" customFormat="false" ht="15" hidden="false" customHeight="false" outlineLevel="0" collapsed="false">
      <c r="A12669" s="37"/>
      <c r="B12669" s="38"/>
      <c r="C12669" s="39"/>
      <c r="D12669" s="39"/>
      <c r="E12669" s="39"/>
      <c r="F12669" s="41" t="str">
        <f aca="false">IF(A12669="","",MATCH(A12669,P_ID,1))</f>
        <v/>
      </c>
      <c r="G12669" s="41" t="str">
        <f aca="false">IF(A12669="","",INDEX(P_Svc,F12669))</f>
        <v/>
      </c>
      <c r="H12669" s="41" t="str">
        <f aca="false">IF(A12669="","",INDEX(P_Zone,F12669))</f>
        <v/>
      </c>
      <c r="I12669" s="41" t="str">
        <f aca="false">IF(A12669="","",IF(D12669="Delivered",IF(B12669&lt;=INDEX(P_Due,F12669),1,0),0))</f>
        <v/>
      </c>
    </row>
    <row r="12670" customFormat="false" ht="15" hidden="false" customHeight="false" outlineLevel="0" collapsed="false">
      <c r="A12670" s="37"/>
      <c r="B12670" s="38"/>
      <c r="C12670" s="39"/>
      <c r="D12670" s="39"/>
      <c r="E12670" s="39"/>
      <c r="F12670" s="41" t="str">
        <f aca="false">IF(A12670="","",MATCH(A12670,P_ID,1))</f>
        <v/>
      </c>
      <c r="G12670" s="41" t="str">
        <f aca="false">IF(A12670="","",INDEX(P_Svc,F12670))</f>
        <v/>
      </c>
      <c r="H12670" s="41" t="str">
        <f aca="false">IF(A12670="","",INDEX(P_Zone,F12670))</f>
        <v/>
      </c>
      <c r="I12670" s="41" t="str">
        <f aca="false">IF(A12670="","",IF(D12670="Delivered",IF(B12670&lt;=INDEX(P_Due,F12670),1,0),0))</f>
        <v/>
      </c>
    </row>
    <row r="12671" customFormat="false" ht="15" hidden="false" customHeight="false" outlineLevel="0" collapsed="false">
      <c r="A12671" s="37"/>
      <c r="B12671" s="38"/>
      <c r="C12671" s="39"/>
      <c r="D12671" s="39"/>
      <c r="E12671" s="39"/>
      <c r="F12671" s="41" t="str">
        <f aca="false">IF(A12671="","",MATCH(A12671,P_ID,1))</f>
        <v/>
      </c>
      <c r="G12671" s="41" t="str">
        <f aca="false">IF(A12671="","",INDEX(P_Svc,F12671))</f>
        <v/>
      </c>
      <c r="H12671" s="41" t="str">
        <f aca="false">IF(A12671="","",INDEX(P_Zone,F12671))</f>
        <v/>
      </c>
      <c r="I12671" s="41" t="str">
        <f aca="false">IF(A12671="","",IF(D12671="Delivered",IF(B12671&lt;=INDEX(P_Due,F12671),1,0),0))</f>
        <v/>
      </c>
    </row>
    <row r="12672" customFormat="false" ht="15" hidden="false" customHeight="false" outlineLevel="0" collapsed="false">
      <c r="A12672" s="37"/>
      <c r="B12672" s="38"/>
      <c r="C12672" s="39"/>
      <c r="D12672" s="39"/>
      <c r="E12672" s="39"/>
      <c r="F12672" s="41" t="str">
        <f aca="false">IF(A12672="","",MATCH(A12672,P_ID,1))</f>
        <v/>
      </c>
      <c r="G12672" s="41" t="str">
        <f aca="false">IF(A12672="","",INDEX(P_Svc,F12672))</f>
        <v/>
      </c>
      <c r="H12672" s="41" t="str">
        <f aca="false">IF(A12672="","",INDEX(P_Zone,F12672))</f>
        <v/>
      </c>
      <c r="I12672" s="41" t="str">
        <f aca="false">IF(A12672="","",IF(D12672="Delivered",IF(B12672&lt;=INDEX(P_Due,F12672),1,0),0))</f>
        <v/>
      </c>
    </row>
    <row r="12673" customFormat="false" ht="15" hidden="false" customHeight="false" outlineLevel="0" collapsed="false">
      <c r="A12673" s="37"/>
      <c r="B12673" s="38"/>
      <c r="C12673" s="39"/>
      <c r="D12673" s="39"/>
      <c r="E12673" s="39"/>
      <c r="F12673" s="41" t="str">
        <f aca="false">IF(A12673="","",MATCH(A12673,P_ID,1))</f>
        <v/>
      </c>
      <c r="G12673" s="41" t="str">
        <f aca="false">IF(A12673="","",INDEX(P_Svc,F12673))</f>
        <v/>
      </c>
      <c r="H12673" s="41" t="str">
        <f aca="false">IF(A12673="","",INDEX(P_Zone,F12673))</f>
        <v/>
      </c>
      <c r="I12673" s="41" t="str">
        <f aca="false">IF(A12673="","",IF(D12673="Delivered",IF(B12673&lt;=INDEX(P_Due,F12673),1,0),0))</f>
        <v/>
      </c>
    </row>
    <row r="12674" customFormat="false" ht="15" hidden="false" customHeight="false" outlineLevel="0" collapsed="false">
      <c r="A12674" s="37"/>
      <c r="B12674" s="38"/>
      <c r="C12674" s="39"/>
      <c r="D12674" s="39"/>
      <c r="E12674" s="39"/>
      <c r="F12674" s="41" t="str">
        <f aca="false">IF(A12674="","",MATCH(A12674,P_ID,1))</f>
        <v/>
      </c>
      <c r="G12674" s="41" t="str">
        <f aca="false">IF(A12674="","",INDEX(P_Svc,F12674))</f>
        <v/>
      </c>
      <c r="H12674" s="41" t="str">
        <f aca="false">IF(A12674="","",INDEX(P_Zone,F12674))</f>
        <v/>
      </c>
      <c r="I12674" s="41" t="str">
        <f aca="false">IF(A12674="","",IF(D12674="Delivered",IF(B12674&lt;=INDEX(P_Due,F12674),1,0),0))</f>
        <v/>
      </c>
    </row>
    <row r="12675" customFormat="false" ht="15" hidden="false" customHeight="false" outlineLevel="0" collapsed="false">
      <c r="A12675" s="37"/>
      <c r="B12675" s="38"/>
      <c r="C12675" s="39"/>
      <c r="D12675" s="39"/>
      <c r="E12675" s="39"/>
      <c r="F12675" s="41" t="str">
        <f aca="false">IF(A12675="","",MATCH(A12675,P_ID,1))</f>
        <v/>
      </c>
      <c r="G12675" s="41" t="str">
        <f aca="false">IF(A12675="","",INDEX(P_Svc,F12675))</f>
        <v/>
      </c>
      <c r="H12675" s="41" t="str">
        <f aca="false">IF(A12675="","",INDEX(P_Zone,F12675))</f>
        <v/>
      </c>
      <c r="I12675" s="41" t="str">
        <f aca="false">IF(A12675="","",IF(D12675="Delivered",IF(B12675&lt;=INDEX(P_Due,F12675),1,0),0))</f>
        <v/>
      </c>
    </row>
    <row r="12676" customFormat="false" ht="15" hidden="false" customHeight="false" outlineLevel="0" collapsed="false">
      <c r="A12676" s="37"/>
      <c r="B12676" s="38"/>
      <c r="C12676" s="39"/>
      <c r="D12676" s="39"/>
      <c r="E12676" s="39"/>
      <c r="F12676" s="41" t="str">
        <f aca="false">IF(A12676="","",MATCH(A12676,P_ID,1))</f>
        <v/>
      </c>
      <c r="G12676" s="41" t="str">
        <f aca="false">IF(A12676="","",INDEX(P_Svc,F12676))</f>
        <v/>
      </c>
      <c r="H12676" s="41" t="str">
        <f aca="false">IF(A12676="","",INDEX(P_Zone,F12676))</f>
        <v/>
      </c>
      <c r="I12676" s="41" t="str">
        <f aca="false">IF(A12676="","",IF(D12676="Delivered",IF(B12676&lt;=INDEX(P_Due,F12676),1,0),0))</f>
        <v/>
      </c>
    </row>
    <row r="12677" customFormat="false" ht="15" hidden="false" customHeight="false" outlineLevel="0" collapsed="false">
      <c r="A12677" s="37"/>
      <c r="B12677" s="38"/>
      <c r="C12677" s="39"/>
      <c r="D12677" s="39"/>
      <c r="E12677" s="39"/>
      <c r="F12677" s="41" t="str">
        <f aca="false">IF(A12677="","",MATCH(A12677,P_ID,1))</f>
        <v/>
      </c>
      <c r="G12677" s="41" t="str">
        <f aca="false">IF(A12677="","",INDEX(P_Svc,F12677))</f>
        <v/>
      </c>
      <c r="H12677" s="41" t="str">
        <f aca="false">IF(A12677="","",INDEX(P_Zone,F12677))</f>
        <v/>
      </c>
      <c r="I12677" s="41" t="str">
        <f aca="false">IF(A12677="","",IF(D12677="Delivered",IF(B12677&lt;=INDEX(P_Due,F12677),1,0),0))</f>
        <v/>
      </c>
    </row>
    <row r="12678" customFormat="false" ht="15" hidden="false" customHeight="false" outlineLevel="0" collapsed="false">
      <c r="A12678" s="37"/>
      <c r="B12678" s="38"/>
      <c r="C12678" s="39"/>
      <c r="D12678" s="39"/>
      <c r="E12678" s="39"/>
      <c r="F12678" s="41" t="str">
        <f aca="false">IF(A12678="","",MATCH(A12678,P_ID,1))</f>
        <v/>
      </c>
      <c r="G12678" s="41" t="str">
        <f aca="false">IF(A12678="","",INDEX(P_Svc,F12678))</f>
        <v/>
      </c>
      <c r="H12678" s="41" t="str">
        <f aca="false">IF(A12678="","",INDEX(P_Zone,F12678))</f>
        <v/>
      </c>
      <c r="I12678" s="41" t="str">
        <f aca="false">IF(A12678="","",IF(D12678="Delivered",IF(B12678&lt;=INDEX(P_Due,F12678),1,0),0))</f>
        <v/>
      </c>
    </row>
    <row r="12679" customFormat="false" ht="15" hidden="false" customHeight="false" outlineLevel="0" collapsed="false">
      <c r="A12679" s="37"/>
      <c r="B12679" s="38"/>
      <c r="C12679" s="39"/>
      <c r="D12679" s="39"/>
      <c r="E12679" s="39"/>
      <c r="F12679" s="41" t="str">
        <f aca="false">IF(A12679="","",MATCH(A12679,P_ID,1))</f>
        <v/>
      </c>
      <c r="G12679" s="41" t="str">
        <f aca="false">IF(A12679="","",INDEX(P_Svc,F12679))</f>
        <v/>
      </c>
      <c r="H12679" s="41" t="str">
        <f aca="false">IF(A12679="","",INDEX(P_Zone,F12679))</f>
        <v/>
      </c>
      <c r="I12679" s="41" t="str">
        <f aca="false">IF(A12679="","",IF(D12679="Delivered",IF(B12679&lt;=INDEX(P_Due,F12679),1,0),0))</f>
        <v/>
      </c>
    </row>
    <row r="12680" customFormat="false" ht="15" hidden="false" customHeight="false" outlineLevel="0" collapsed="false">
      <c r="A12680" s="37"/>
      <c r="B12680" s="38"/>
      <c r="C12680" s="39"/>
      <c r="D12680" s="39"/>
      <c r="E12680" s="39"/>
      <c r="F12680" s="41" t="str">
        <f aca="false">IF(A12680="","",MATCH(A12680,P_ID,1))</f>
        <v/>
      </c>
      <c r="G12680" s="41" t="str">
        <f aca="false">IF(A12680="","",INDEX(P_Svc,F12680))</f>
        <v/>
      </c>
      <c r="H12680" s="41" t="str">
        <f aca="false">IF(A12680="","",INDEX(P_Zone,F12680))</f>
        <v/>
      </c>
      <c r="I12680" s="41" t="str">
        <f aca="false">IF(A12680="","",IF(D12680="Delivered",IF(B12680&lt;=INDEX(P_Due,F12680),1,0),0))</f>
        <v/>
      </c>
    </row>
    <row r="12681" customFormat="false" ht="15" hidden="false" customHeight="false" outlineLevel="0" collapsed="false">
      <c r="A12681" s="37"/>
      <c r="B12681" s="38"/>
      <c r="C12681" s="39"/>
      <c r="D12681" s="39"/>
      <c r="E12681" s="39"/>
      <c r="F12681" s="41" t="str">
        <f aca="false">IF(A12681="","",MATCH(A12681,P_ID,1))</f>
        <v/>
      </c>
      <c r="G12681" s="41" t="str">
        <f aca="false">IF(A12681="","",INDEX(P_Svc,F12681))</f>
        <v/>
      </c>
      <c r="H12681" s="41" t="str">
        <f aca="false">IF(A12681="","",INDEX(P_Zone,F12681))</f>
        <v/>
      </c>
      <c r="I12681" s="41" t="str">
        <f aca="false">IF(A12681="","",IF(D12681="Delivered",IF(B12681&lt;=INDEX(P_Due,F12681),1,0),0))</f>
        <v/>
      </c>
    </row>
    <row r="12682" customFormat="false" ht="15" hidden="false" customHeight="false" outlineLevel="0" collapsed="false">
      <c r="A12682" s="37"/>
      <c r="B12682" s="38"/>
      <c r="C12682" s="39"/>
      <c r="D12682" s="39"/>
      <c r="E12682" s="39"/>
      <c r="F12682" s="41" t="str">
        <f aca="false">IF(A12682="","",MATCH(A12682,P_ID,1))</f>
        <v/>
      </c>
      <c r="G12682" s="41" t="str">
        <f aca="false">IF(A12682="","",INDEX(P_Svc,F12682))</f>
        <v/>
      </c>
      <c r="H12682" s="41" t="str">
        <f aca="false">IF(A12682="","",INDEX(P_Zone,F12682))</f>
        <v/>
      </c>
      <c r="I12682" s="41" t="str">
        <f aca="false">IF(A12682="","",IF(D12682="Delivered",IF(B12682&lt;=INDEX(P_Due,F12682),1,0),0))</f>
        <v/>
      </c>
    </row>
    <row r="12683" customFormat="false" ht="15" hidden="false" customHeight="false" outlineLevel="0" collapsed="false">
      <c r="A12683" s="37"/>
      <c r="B12683" s="38"/>
      <c r="C12683" s="39"/>
      <c r="D12683" s="39"/>
      <c r="E12683" s="39"/>
      <c r="F12683" s="41" t="str">
        <f aca="false">IF(A12683="","",MATCH(A12683,P_ID,1))</f>
        <v/>
      </c>
      <c r="G12683" s="41" t="str">
        <f aca="false">IF(A12683="","",INDEX(P_Svc,F12683))</f>
        <v/>
      </c>
      <c r="H12683" s="41" t="str">
        <f aca="false">IF(A12683="","",INDEX(P_Zone,F12683))</f>
        <v/>
      </c>
      <c r="I12683" s="41" t="str">
        <f aca="false">IF(A12683="","",IF(D12683="Delivered",IF(B12683&lt;=INDEX(P_Due,F12683),1,0),0))</f>
        <v/>
      </c>
    </row>
    <row r="12684" customFormat="false" ht="15" hidden="false" customHeight="false" outlineLevel="0" collapsed="false">
      <c r="A12684" s="37"/>
      <c r="B12684" s="38"/>
      <c r="C12684" s="39"/>
      <c r="D12684" s="39"/>
      <c r="E12684" s="39"/>
      <c r="F12684" s="41" t="str">
        <f aca="false">IF(A12684="","",MATCH(A12684,P_ID,1))</f>
        <v/>
      </c>
      <c r="G12684" s="41" t="str">
        <f aca="false">IF(A12684="","",INDEX(P_Svc,F12684))</f>
        <v/>
      </c>
      <c r="H12684" s="41" t="str">
        <f aca="false">IF(A12684="","",INDEX(P_Zone,F12684))</f>
        <v/>
      </c>
      <c r="I12684" s="41" t="str">
        <f aca="false">IF(A12684="","",IF(D12684="Delivered",IF(B12684&lt;=INDEX(P_Due,F12684),1,0),0))</f>
        <v/>
      </c>
    </row>
    <row r="12685" customFormat="false" ht="15" hidden="false" customHeight="false" outlineLevel="0" collapsed="false">
      <c r="A12685" s="37"/>
      <c r="B12685" s="38"/>
      <c r="C12685" s="39"/>
      <c r="D12685" s="39"/>
      <c r="E12685" s="39"/>
      <c r="F12685" s="41" t="str">
        <f aca="false">IF(A12685="","",MATCH(A12685,P_ID,1))</f>
        <v/>
      </c>
      <c r="G12685" s="41" t="str">
        <f aca="false">IF(A12685="","",INDEX(P_Svc,F12685))</f>
        <v/>
      </c>
      <c r="H12685" s="41" t="str">
        <f aca="false">IF(A12685="","",INDEX(P_Zone,F12685))</f>
        <v/>
      </c>
      <c r="I12685" s="41" t="str">
        <f aca="false">IF(A12685="","",IF(D12685="Delivered",IF(B12685&lt;=INDEX(P_Due,F12685),1,0),0))</f>
        <v/>
      </c>
    </row>
    <row r="12686" customFormat="false" ht="15" hidden="false" customHeight="false" outlineLevel="0" collapsed="false">
      <c r="A12686" s="37"/>
      <c r="B12686" s="38"/>
      <c r="C12686" s="39"/>
      <c r="D12686" s="39"/>
      <c r="E12686" s="39"/>
      <c r="F12686" s="41" t="str">
        <f aca="false">IF(A12686="","",MATCH(A12686,P_ID,1))</f>
        <v/>
      </c>
      <c r="G12686" s="41" t="str">
        <f aca="false">IF(A12686="","",INDEX(P_Svc,F12686))</f>
        <v/>
      </c>
      <c r="H12686" s="41" t="str">
        <f aca="false">IF(A12686="","",INDEX(P_Zone,F12686))</f>
        <v/>
      </c>
      <c r="I12686" s="41" t="str">
        <f aca="false">IF(A12686="","",IF(D12686="Delivered",IF(B12686&lt;=INDEX(P_Due,F12686),1,0),0))</f>
        <v/>
      </c>
    </row>
    <row r="12687" customFormat="false" ht="15" hidden="false" customHeight="false" outlineLevel="0" collapsed="false">
      <c r="A12687" s="37"/>
      <c r="B12687" s="38"/>
      <c r="C12687" s="39"/>
      <c r="D12687" s="39"/>
      <c r="E12687" s="39"/>
      <c r="F12687" s="41" t="str">
        <f aca="false">IF(A12687="","",MATCH(A12687,P_ID,1))</f>
        <v/>
      </c>
      <c r="G12687" s="41" t="str">
        <f aca="false">IF(A12687="","",INDEX(P_Svc,F12687))</f>
        <v/>
      </c>
      <c r="H12687" s="41" t="str">
        <f aca="false">IF(A12687="","",INDEX(P_Zone,F12687))</f>
        <v/>
      </c>
      <c r="I12687" s="41" t="str">
        <f aca="false">IF(A12687="","",IF(D12687="Delivered",IF(B12687&lt;=INDEX(P_Due,F12687),1,0),0))</f>
        <v/>
      </c>
    </row>
    <row r="12688" customFormat="false" ht="15" hidden="false" customHeight="false" outlineLevel="0" collapsed="false">
      <c r="A12688" s="37"/>
      <c r="B12688" s="38"/>
      <c r="C12688" s="39"/>
      <c r="D12688" s="39"/>
      <c r="E12688" s="39"/>
      <c r="F12688" s="41" t="str">
        <f aca="false">IF(A12688="","",MATCH(A12688,P_ID,1))</f>
        <v/>
      </c>
      <c r="G12688" s="41" t="str">
        <f aca="false">IF(A12688="","",INDEX(P_Svc,F12688))</f>
        <v/>
      </c>
      <c r="H12688" s="41" t="str">
        <f aca="false">IF(A12688="","",INDEX(P_Zone,F12688))</f>
        <v/>
      </c>
      <c r="I12688" s="41" t="str">
        <f aca="false">IF(A12688="","",IF(D12688="Delivered",IF(B12688&lt;=INDEX(P_Due,F12688),1,0),0))</f>
        <v/>
      </c>
    </row>
    <row r="12689" customFormat="false" ht="15" hidden="false" customHeight="false" outlineLevel="0" collapsed="false">
      <c r="A12689" s="37"/>
      <c r="B12689" s="38"/>
      <c r="C12689" s="39"/>
      <c r="D12689" s="39"/>
      <c r="E12689" s="39"/>
      <c r="F12689" s="41" t="str">
        <f aca="false">IF(A12689="","",MATCH(A12689,P_ID,1))</f>
        <v/>
      </c>
      <c r="G12689" s="41" t="str">
        <f aca="false">IF(A12689="","",INDEX(P_Svc,F12689))</f>
        <v/>
      </c>
      <c r="H12689" s="41" t="str">
        <f aca="false">IF(A12689="","",INDEX(P_Zone,F12689))</f>
        <v/>
      </c>
      <c r="I12689" s="41" t="str">
        <f aca="false">IF(A12689="","",IF(D12689="Delivered",IF(B12689&lt;=INDEX(P_Due,F12689),1,0),0))</f>
        <v/>
      </c>
    </row>
    <row r="12690" customFormat="false" ht="15" hidden="false" customHeight="false" outlineLevel="0" collapsed="false">
      <c r="A12690" s="37"/>
      <c r="B12690" s="38"/>
      <c r="C12690" s="39"/>
      <c r="D12690" s="39"/>
      <c r="E12690" s="39"/>
      <c r="F12690" s="41" t="str">
        <f aca="false">IF(A12690="","",MATCH(A12690,P_ID,1))</f>
        <v/>
      </c>
      <c r="G12690" s="41" t="str">
        <f aca="false">IF(A12690="","",INDEX(P_Svc,F12690))</f>
        <v/>
      </c>
      <c r="H12690" s="41" t="str">
        <f aca="false">IF(A12690="","",INDEX(P_Zone,F12690))</f>
        <v/>
      </c>
      <c r="I12690" s="41" t="str">
        <f aca="false">IF(A12690="","",IF(D12690="Delivered",IF(B12690&lt;=INDEX(P_Due,F12690),1,0),0))</f>
        <v/>
      </c>
    </row>
    <row r="12691" customFormat="false" ht="15" hidden="false" customHeight="false" outlineLevel="0" collapsed="false">
      <c r="A12691" s="37"/>
      <c r="B12691" s="38"/>
      <c r="C12691" s="39"/>
      <c r="D12691" s="39"/>
      <c r="E12691" s="39"/>
      <c r="F12691" s="41" t="str">
        <f aca="false">IF(A12691="","",MATCH(A12691,P_ID,1))</f>
        <v/>
      </c>
      <c r="G12691" s="41" t="str">
        <f aca="false">IF(A12691="","",INDEX(P_Svc,F12691))</f>
        <v/>
      </c>
      <c r="H12691" s="41" t="str">
        <f aca="false">IF(A12691="","",INDEX(P_Zone,F12691))</f>
        <v/>
      </c>
      <c r="I12691" s="41" t="str">
        <f aca="false">IF(A12691="","",IF(D12691="Delivered",IF(B12691&lt;=INDEX(P_Due,F12691),1,0),0))</f>
        <v/>
      </c>
    </row>
    <row r="12692" customFormat="false" ht="15" hidden="false" customHeight="false" outlineLevel="0" collapsed="false">
      <c r="A12692" s="37"/>
      <c r="B12692" s="38"/>
      <c r="C12692" s="39"/>
      <c r="D12692" s="39"/>
      <c r="E12692" s="39"/>
      <c r="F12692" s="41" t="str">
        <f aca="false">IF(A12692="","",MATCH(A12692,P_ID,1))</f>
        <v/>
      </c>
      <c r="G12692" s="41" t="str">
        <f aca="false">IF(A12692="","",INDEX(P_Svc,F12692))</f>
        <v/>
      </c>
      <c r="H12692" s="41" t="str">
        <f aca="false">IF(A12692="","",INDEX(P_Zone,F12692))</f>
        <v/>
      </c>
      <c r="I12692" s="41" t="str">
        <f aca="false">IF(A12692="","",IF(D12692="Delivered",IF(B12692&lt;=INDEX(P_Due,F12692),1,0),0))</f>
        <v/>
      </c>
    </row>
    <row r="12693" customFormat="false" ht="15" hidden="false" customHeight="false" outlineLevel="0" collapsed="false">
      <c r="A12693" s="37"/>
      <c r="B12693" s="38"/>
      <c r="C12693" s="39"/>
      <c r="D12693" s="39"/>
      <c r="E12693" s="39"/>
      <c r="F12693" s="41" t="str">
        <f aca="false">IF(A12693="","",MATCH(A12693,P_ID,1))</f>
        <v/>
      </c>
      <c r="G12693" s="41" t="str">
        <f aca="false">IF(A12693="","",INDEX(P_Svc,F12693))</f>
        <v/>
      </c>
      <c r="H12693" s="41" t="str">
        <f aca="false">IF(A12693="","",INDEX(P_Zone,F12693))</f>
        <v/>
      </c>
      <c r="I12693" s="41" t="str">
        <f aca="false">IF(A12693="","",IF(D12693="Delivered",IF(B12693&lt;=INDEX(P_Due,F12693),1,0),0))</f>
        <v/>
      </c>
    </row>
    <row r="12694" customFormat="false" ht="15" hidden="false" customHeight="false" outlineLevel="0" collapsed="false">
      <c r="A12694" s="37"/>
      <c r="B12694" s="38"/>
      <c r="C12694" s="39"/>
      <c r="D12694" s="39"/>
      <c r="E12694" s="39"/>
      <c r="F12694" s="41" t="str">
        <f aca="false">IF(A12694="","",MATCH(A12694,P_ID,1))</f>
        <v/>
      </c>
      <c r="G12694" s="41" t="str">
        <f aca="false">IF(A12694="","",INDEX(P_Svc,F12694))</f>
        <v/>
      </c>
      <c r="H12694" s="41" t="str">
        <f aca="false">IF(A12694="","",INDEX(P_Zone,F12694))</f>
        <v/>
      </c>
      <c r="I12694" s="41" t="str">
        <f aca="false">IF(A12694="","",IF(D12694="Delivered",IF(B12694&lt;=INDEX(P_Due,F12694),1,0),0))</f>
        <v/>
      </c>
    </row>
    <row r="12695" customFormat="false" ht="15" hidden="false" customHeight="false" outlineLevel="0" collapsed="false">
      <c r="A12695" s="37"/>
      <c r="B12695" s="38"/>
      <c r="C12695" s="39"/>
      <c r="D12695" s="39"/>
      <c r="E12695" s="39"/>
      <c r="F12695" s="41" t="str">
        <f aca="false">IF(A12695="","",MATCH(A12695,P_ID,1))</f>
        <v/>
      </c>
      <c r="G12695" s="41" t="str">
        <f aca="false">IF(A12695="","",INDEX(P_Svc,F12695))</f>
        <v/>
      </c>
      <c r="H12695" s="41" t="str">
        <f aca="false">IF(A12695="","",INDEX(P_Zone,F12695))</f>
        <v/>
      </c>
      <c r="I12695" s="41" t="str">
        <f aca="false">IF(A12695="","",IF(D12695="Delivered",IF(B12695&lt;=INDEX(P_Due,F12695),1,0),0))</f>
        <v/>
      </c>
    </row>
    <row r="12696" customFormat="false" ht="15" hidden="false" customHeight="false" outlineLevel="0" collapsed="false">
      <c r="A12696" s="37"/>
      <c r="B12696" s="38"/>
      <c r="C12696" s="39"/>
      <c r="D12696" s="39"/>
      <c r="E12696" s="39"/>
      <c r="F12696" s="41" t="str">
        <f aca="false">IF(A12696="","",MATCH(A12696,P_ID,1))</f>
        <v/>
      </c>
      <c r="G12696" s="41" t="str">
        <f aca="false">IF(A12696="","",INDEX(P_Svc,F12696))</f>
        <v/>
      </c>
      <c r="H12696" s="41" t="str">
        <f aca="false">IF(A12696="","",INDEX(P_Zone,F12696))</f>
        <v/>
      </c>
      <c r="I12696" s="41" t="str">
        <f aca="false">IF(A12696="","",IF(D12696="Delivered",IF(B12696&lt;=INDEX(P_Due,F12696),1,0),0))</f>
        <v/>
      </c>
    </row>
    <row r="12697" customFormat="false" ht="15" hidden="false" customHeight="false" outlineLevel="0" collapsed="false">
      <c r="A12697" s="37"/>
      <c r="B12697" s="38"/>
      <c r="C12697" s="39"/>
      <c r="D12697" s="39"/>
      <c r="E12697" s="39"/>
      <c r="F12697" s="41" t="str">
        <f aca="false">IF(A12697="","",MATCH(A12697,P_ID,1))</f>
        <v/>
      </c>
      <c r="G12697" s="41" t="str">
        <f aca="false">IF(A12697="","",INDEX(P_Svc,F12697))</f>
        <v/>
      </c>
      <c r="H12697" s="41" t="str">
        <f aca="false">IF(A12697="","",INDEX(P_Zone,F12697))</f>
        <v/>
      </c>
      <c r="I12697" s="41" t="str">
        <f aca="false">IF(A12697="","",IF(D12697="Delivered",IF(B12697&lt;=INDEX(P_Due,F12697),1,0),0))</f>
        <v/>
      </c>
    </row>
    <row r="12698" customFormat="false" ht="15" hidden="false" customHeight="false" outlineLevel="0" collapsed="false">
      <c r="A12698" s="37"/>
      <c r="B12698" s="38"/>
      <c r="C12698" s="39"/>
      <c r="D12698" s="39"/>
      <c r="E12698" s="39"/>
      <c r="F12698" s="41" t="str">
        <f aca="false">IF(A12698="","",MATCH(A12698,P_ID,1))</f>
        <v/>
      </c>
      <c r="G12698" s="41" t="str">
        <f aca="false">IF(A12698="","",INDEX(P_Svc,F12698))</f>
        <v/>
      </c>
      <c r="H12698" s="41" t="str">
        <f aca="false">IF(A12698="","",INDEX(P_Zone,F12698))</f>
        <v/>
      </c>
      <c r="I12698" s="41" t="str">
        <f aca="false">IF(A12698="","",IF(D12698="Delivered",IF(B12698&lt;=INDEX(P_Due,F12698),1,0),0))</f>
        <v/>
      </c>
    </row>
    <row r="12699" customFormat="false" ht="15" hidden="false" customHeight="false" outlineLevel="0" collapsed="false">
      <c r="A12699" s="37"/>
      <c r="B12699" s="38"/>
      <c r="C12699" s="39"/>
      <c r="D12699" s="39"/>
      <c r="E12699" s="39"/>
      <c r="F12699" s="41" t="str">
        <f aca="false">IF(A12699="","",MATCH(A12699,P_ID,1))</f>
        <v/>
      </c>
      <c r="G12699" s="41" t="str">
        <f aca="false">IF(A12699="","",INDEX(P_Svc,F12699))</f>
        <v/>
      </c>
      <c r="H12699" s="41" t="str">
        <f aca="false">IF(A12699="","",INDEX(P_Zone,F12699))</f>
        <v/>
      </c>
      <c r="I12699" s="41" t="str">
        <f aca="false">IF(A12699="","",IF(D12699="Delivered",IF(B12699&lt;=INDEX(P_Due,F12699),1,0),0))</f>
        <v/>
      </c>
    </row>
    <row r="12700" customFormat="false" ht="15" hidden="false" customHeight="false" outlineLevel="0" collapsed="false">
      <c r="A12700" s="37"/>
      <c r="B12700" s="38"/>
      <c r="C12700" s="39"/>
      <c r="D12700" s="39"/>
      <c r="E12700" s="39"/>
      <c r="F12700" s="41" t="str">
        <f aca="false">IF(A12700="","",MATCH(A12700,P_ID,1))</f>
        <v/>
      </c>
      <c r="G12700" s="41" t="str">
        <f aca="false">IF(A12700="","",INDEX(P_Svc,F12700))</f>
        <v/>
      </c>
      <c r="H12700" s="41" t="str">
        <f aca="false">IF(A12700="","",INDEX(P_Zone,F12700))</f>
        <v/>
      </c>
      <c r="I12700" s="41" t="str">
        <f aca="false">IF(A12700="","",IF(D12700="Delivered",IF(B12700&lt;=INDEX(P_Due,F12700),1,0),0))</f>
        <v/>
      </c>
    </row>
    <row r="12701" customFormat="false" ht="15" hidden="false" customHeight="false" outlineLevel="0" collapsed="false">
      <c r="A12701" s="37"/>
      <c r="B12701" s="38"/>
      <c r="C12701" s="39"/>
      <c r="D12701" s="39"/>
      <c r="E12701" s="39"/>
      <c r="F12701" s="41" t="str">
        <f aca="false">IF(A12701="","",MATCH(A12701,P_ID,1))</f>
        <v/>
      </c>
      <c r="G12701" s="41" t="str">
        <f aca="false">IF(A12701="","",INDEX(P_Svc,F12701))</f>
        <v/>
      </c>
      <c r="H12701" s="41" t="str">
        <f aca="false">IF(A12701="","",INDEX(P_Zone,F12701))</f>
        <v/>
      </c>
      <c r="I12701" s="41" t="str">
        <f aca="false">IF(A12701="","",IF(D12701="Delivered",IF(B12701&lt;=INDEX(P_Due,F12701),1,0),0))</f>
        <v/>
      </c>
    </row>
    <row r="12702" customFormat="false" ht="15" hidden="false" customHeight="false" outlineLevel="0" collapsed="false">
      <c r="A12702" s="37"/>
      <c r="B12702" s="38"/>
      <c r="C12702" s="39"/>
      <c r="D12702" s="39"/>
      <c r="E12702" s="39"/>
      <c r="F12702" s="41" t="str">
        <f aca="false">IF(A12702="","",MATCH(A12702,P_ID,1))</f>
        <v/>
      </c>
      <c r="G12702" s="41" t="str">
        <f aca="false">IF(A12702="","",INDEX(P_Svc,F12702))</f>
        <v/>
      </c>
      <c r="H12702" s="41" t="str">
        <f aca="false">IF(A12702="","",INDEX(P_Zone,F12702))</f>
        <v/>
      </c>
      <c r="I12702" s="41" t="str">
        <f aca="false">IF(A12702="","",IF(D12702="Delivered",IF(B12702&lt;=INDEX(P_Due,F12702),1,0),0))</f>
        <v/>
      </c>
    </row>
    <row r="12703" customFormat="false" ht="15" hidden="false" customHeight="false" outlineLevel="0" collapsed="false">
      <c r="A12703" s="37"/>
      <c r="B12703" s="38"/>
      <c r="C12703" s="39"/>
      <c r="D12703" s="39"/>
      <c r="E12703" s="39"/>
      <c r="F12703" s="41" t="str">
        <f aca="false">IF(A12703="","",MATCH(A12703,P_ID,1))</f>
        <v/>
      </c>
      <c r="G12703" s="41" t="str">
        <f aca="false">IF(A12703="","",INDEX(P_Svc,F12703))</f>
        <v/>
      </c>
      <c r="H12703" s="41" t="str">
        <f aca="false">IF(A12703="","",INDEX(P_Zone,F12703))</f>
        <v/>
      </c>
      <c r="I12703" s="41" t="str">
        <f aca="false">IF(A12703="","",IF(D12703="Delivered",IF(B12703&lt;=INDEX(P_Due,F12703),1,0),0))</f>
        <v/>
      </c>
    </row>
    <row r="12704" customFormat="false" ht="15" hidden="false" customHeight="false" outlineLevel="0" collapsed="false">
      <c r="A12704" s="37"/>
      <c r="B12704" s="38"/>
      <c r="C12704" s="39"/>
      <c r="D12704" s="39"/>
      <c r="E12704" s="39"/>
      <c r="F12704" s="41" t="str">
        <f aca="false">IF(A12704="","",MATCH(A12704,P_ID,1))</f>
        <v/>
      </c>
      <c r="G12704" s="41" t="str">
        <f aca="false">IF(A12704="","",INDEX(P_Svc,F12704))</f>
        <v/>
      </c>
      <c r="H12704" s="41" t="str">
        <f aca="false">IF(A12704="","",INDEX(P_Zone,F12704))</f>
        <v/>
      </c>
      <c r="I12704" s="41" t="str">
        <f aca="false">IF(A12704="","",IF(D12704="Delivered",IF(B12704&lt;=INDEX(P_Due,F12704),1,0),0))</f>
        <v/>
      </c>
    </row>
    <row r="12705" customFormat="false" ht="15" hidden="false" customHeight="false" outlineLevel="0" collapsed="false">
      <c r="A12705" s="37"/>
      <c r="B12705" s="38"/>
      <c r="C12705" s="39"/>
      <c r="D12705" s="39"/>
      <c r="E12705" s="39"/>
      <c r="F12705" s="41" t="str">
        <f aca="false">IF(A12705="","",MATCH(A12705,P_ID,1))</f>
        <v/>
      </c>
      <c r="G12705" s="41" t="str">
        <f aca="false">IF(A12705="","",INDEX(P_Svc,F12705))</f>
        <v/>
      </c>
      <c r="H12705" s="41" t="str">
        <f aca="false">IF(A12705="","",INDEX(P_Zone,F12705))</f>
        <v/>
      </c>
      <c r="I12705" s="41" t="str">
        <f aca="false">IF(A12705="","",IF(D12705="Delivered",IF(B12705&lt;=INDEX(P_Due,F12705),1,0),0))</f>
        <v/>
      </c>
    </row>
    <row r="12706" customFormat="false" ht="15" hidden="false" customHeight="false" outlineLevel="0" collapsed="false">
      <c r="A12706" s="37"/>
      <c r="B12706" s="38"/>
      <c r="C12706" s="39"/>
      <c r="D12706" s="39"/>
      <c r="E12706" s="39"/>
      <c r="F12706" s="41" t="str">
        <f aca="false">IF(A12706="","",MATCH(A12706,P_ID,1))</f>
        <v/>
      </c>
      <c r="G12706" s="41" t="str">
        <f aca="false">IF(A12706="","",INDEX(P_Svc,F12706))</f>
        <v/>
      </c>
      <c r="H12706" s="41" t="str">
        <f aca="false">IF(A12706="","",INDEX(P_Zone,F12706))</f>
        <v/>
      </c>
      <c r="I12706" s="41" t="str">
        <f aca="false">IF(A12706="","",IF(D12706="Delivered",IF(B12706&lt;=INDEX(P_Due,F12706),1,0),0))</f>
        <v/>
      </c>
    </row>
    <row r="12707" customFormat="false" ht="15" hidden="false" customHeight="false" outlineLevel="0" collapsed="false">
      <c r="A12707" s="37"/>
      <c r="B12707" s="38"/>
      <c r="C12707" s="39"/>
      <c r="D12707" s="39"/>
      <c r="E12707" s="39"/>
      <c r="F12707" s="41" t="str">
        <f aca="false">IF(A12707="","",MATCH(A12707,P_ID,1))</f>
        <v/>
      </c>
      <c r="G12707" s="41" t="str">
        <f aca="false">IF(A12707="","",INDEX(P_Svc,F12707))</f>
        <v/>
      </c>
      <c r="H12707" s="41" t="str">
        <f aca="false">IF(A12707="","",INDEX(P_Zone,F12707))</f>
        <v/>
      </c>
      <c r="I12707" s="41" t="str">
        <f aca="false">IF(A12707="","",IF(D12707="Delivered",IF(B12707&lt;=INDEX(P_Due,F12707),1,0),0))</f>
        <v/>
      </c>
    </row>
    <row r="12708" customFormat="false" ht="15" hidden="false" customHeight="false" outlineLevel="0" collapsed="false">
      <c r="A12708" s="37"/>
      <c r="B12708" s="38"/>
      <c r="C12708" s="39"/>
      <c r="D12708" s="39"/>
      <c r="E12708" s="39"/>
      <c r="F12708" s="41" t="str">
        <f aca="false">IF(A12708="","",MATCH(A12708,P_ID,1))</f>
        <v/>
      </c>
      <c r="G12708" s="41" t="str">
        <f aca="false">IF(A12708="","",INDEX(P_Svc,F12708))</f>
        <v/>
      </c>
      <c r="H12708" s="41" t="str">
        <f aca="false">IF(A12708="","",INDEX(P_Zone,F12708))</f>
        <v/>
      </c>
      <c r="I12708" s="41" t="str">
        <f aca="false">IF(A12708="","",IF(D12708="Delivered",IF(B12708&lt;=INDEX(P_Due,F12708),1,0),0))</f>
        <v/>
      </c>
    </row>
    <row r="12709" customFormat="false" ht="15" hidden="false" customHeight="false" outlineLevel="0" collapsed="false">
      <c r="A12709" s="37"/>
      <c r="B12709" s="38"/>
      <c r="C12709" s="39"/>
      <c r="D12709" s="39"/>
      <c r="E12709" s="39"/>
      <c r="F12709" s="41" t="str">
        <f aca="false">IF(A12709="","",MATCH(A12709,P_ID,1))</f>
        <v/>
      </c>
      <c r="G12709" s="41" t="str">
        <f aca="false">IF(A12709="","",INDEX(P_Svc,F12709))</f>
        <v/>
      </c>
      <c r="H12709" s="41" t="str">
        <f aca="false">IF(A12709="","",INDEX(P_Zone,F12709))</f>
        <v/>
      </c>
      <c r="I12709" s="41" t="str">
        <f aca="false">IF(A12709="","",IF(D12709="Delivered",IF(B12709&lt;=INDEX(P_Due,F12709),1,0),0))</f>
        <v/>
      </c>
    </row>
    <row r="12710" customFormat="false" ht="15" hidden="false" customHeight="false" outlineLevel="0" collapsed="false">
      <c r="A12710" s="37"/>
      <c r="B12710" s="38"/>
      <c r="C12710" s="39"/>
      <c r="D12710" s="39"/>
      <c r="E12710" s="39"/>
      <c r="F12710" s="41" t="str">
        <f aca="false">IF(A12710="","",MATCH(A12710,P_ID,1))</f>
        <v/>
      </c>
      <c r="G12710" s="41" t="str">
        <f aca="false">IF(A12710="","",INDEX(P_Svc,F12710))</f>
        <v/>
      </c>
      <c r="H12710" s="41" t="str">
        <f aca="false">IF(A12710="","",INDEX(P_Zone,F12710))</f>
        <v/>
      </c>
      <c r="I12710" s="41" t="str">
        <f aca="false">IF(A12710="","",IF(D12710="Delivered",IF(B12710&lt;=INDEX(P_Due,F12710),1,0),0))</f>
        <v/>
      </c>
    </row>
    <row r="12711" customFormat="false" ht="15" hidden="false" customHeight="false" outlineLevel="0" collapsed="false">
      <c r="A12711" s="37"/>
      <c r="B12711" s="38"/>
      <c r="C12711" s="39"/>
      <c r="D12711" s="39"/>
      <c r="E12711" s="39"/>
      <c r="F12711" s="41" t="str">
        <f aca="false">IF(A12711="","",MATCH(A12711,P_ID,1))</f>
        <v/>
      </c>
      <c r="G12711" s="41" t="str">
        <f aca="false">IF(A12711="","",INDEX(P_Svc,F12711))</f>
        <v/>
      </c>
      <c r="H12711" s="41" t="str">
        <f aca="false">IF(A12711="","",INDEX(P_Zone,F12711))</f>
        <v/>
      </c>
      <c r="I12711" s="41" t="str">
        <f aca="false">IF(A12711="","",IF(D12711="Delivered",IF(B12711&lt;=INDEX(P_Due,F12711),1,0),0))</f>
        <v/>
      </c>
    </row>
    <row r="12712" customFormat="false" ht="15" hidden="false" customHeight="false" outlineLevel="0" collapsed="false">
      <c r="A12712" s="37"/>
      <c r="B12712" s="38"/>
      <c r="C12712" s="39"/>
      <c r="D12712" s="39"/>
      <c r="E12712" s="39"/>
      <c r="F12712" s="41" t="str">
        <f aca="false">IF(A12712="","",MATCH(A12712,P_ID,1))</f>
        <v/>
      </c>
      <c r="G12712" s="41" t="str">
        <f aca="false">IF(A12712="","",INDEX(P_Svc,F12712))</f>
        <v/>
      </c>
      <c r="H12712" s="41" t="str">
        <f aca="false">IF(A12712="","",INDEX(P_Zone,F12712))</f>
        <v/>
      </c>
      <c r="I12712" s="41" t="str">
        <f aca="false">IF(A12712="","",IF(D12712="Delivered",IF(B12712&lt;=INDEX(P_Due,F12712),1,0),0))</f>
        <v/>
      </c>
    </row>
    <row r="12713" customFormat="false" ht="15" hidden="false" customHeight="false" outlineLevel="0" collapsed="false">
      <c r="A12713" s="37"/>
      <c r="B12713" s="38"/>
      <c r="C12713" s="39"/>
      <c r="D12713" s="39"/>
      <c r="E12713" s="39"/>
      <c r="F12713" s="41" t="str">
        <f aca="false">IF(A12713="","",MATCH(A12713,P_ID,1))</f>
        <v/>
      </c>
      <c r="G12713" s="41" t="str">
        <f aca="false">IF(A12713="","",INDEX(P_Svc,F12713))</f>
        <v/>
      </c>
      <c r="H12713" s="41" t="str">
        <f aca="false">IF(A12713="","",INDEX(P_Zone,F12713))</f>
        <v/>
      </c>
      <c r="I12713" s="41" t="str">
        <f aca="false">IF(A12713="","",IF(D12713="Delivered",IF(B12713&lt;=INDEX(P_Due,F12713),1,0),0))</f>
        <v/>
      </c>
    </row>
    <row r="12714" customFormat="false" ht="15" hidden="false" customHeight="false" outlineLevel="0" collapsed="false">
      <c r="A12714" s="37"/>
      <c r="B12714" s="38"/>
      <c r="C12714" s="39"/>
      <c r="D12714" s="39"/>
      <c r="E12714" s="39"/>
      <c r="F12714" s="41" t="str">
        <f aca="false">IF(A12714="","",MATCH(A12714,P_ID,1))</f>
        <v/>
      </c>
      <c r="G12714" s="41" t="str">
        <f aca="false">IF(A12714="","",INDEX(P_Svc,F12714))</f>
        <v/>
      </c>
      <c r="H12714" s="41" t="str">
        <f aca="false">IF(A12714="","",INDEX(P_Zone,F12714))</f>
        <v/>
      </c>
      <c r="I12714" s="41" t="str">
        <f aca="false">IF(A12714="","",IF(D12714="Delivered",IF(B12714&lt;=INDEX(P_Due,F12714),1,0),0))</f>
        <v/>
      </c>
    </row>
    <row r="12715" customFormat="false" ht="15" hidden="false" customHeight="false" outlineLevel="0" collapsed="false">
      <c r="A12715" s="37"/>
      <c r="B12715" s="38"/>
      <c r="C12715" s="39"/>
      <c r="D12715" s="39"/>
      <c r="E12715" s="39"/>
      <c r="F12715" s="41" t="str">
        <f aca="false">IF(A12715="","",MATCH(A12715,P_ID,1))</f>
        <v/>
      </c>
      <c r="G12715" s="41" t="str">
        <f aca="false">IF(A12715="","",INDEX(P_Svc,F12715))</f>
        <v/>
      </c>
      <c r="H12715" s="41" t="str">
        <f aca="false">IF(A12715="","",INDEX(P_Zone,F12715))</f>
        <v/>
      </c>
      <c r="I12715" s="41" t="str">
        <f aca="false">IF(A12715="","",IF(D12715="Delivered",IF(B12715&lt;=INDEX(P_Due,F12715),1,0),0))</f>
        <v/>
      </c>
    </row>
    <row r="12716" customFormat="false" ht="15" hidden="false" customHeight="false" outlineLevel="0" collapsed="false">
      <c r="A12716" s="37"/>
      <c r="B12716" s="38"/>
      <c r="C12716" s="39"/>
      <c r="D12716" s="39"/>
      <c r="E12716" s="39"/>
      <c r="F12716" s="41" t="str">
        <f aca="false">IF(A12716="","",MATCH(A12716,P_ID,1))</f>
        <v/>
      </c>
      <c r="G12716" s="41" t="str">
        <f aca="false">IF(A12716="","",INDEX(P_Svc,F12716))</f>
        <v/>
      </c>
      <c r="H12716" s="41" t="str">
        <f aca="false">IF(A12716="","",INDEX(P_Zone,F12716))</f>
        <v/>
      </c>
      <c r="I12716" s="41" t="str">
        <f aca="false">IF(A12716="","",IF(D12716="Delivered",IF(B12716&lt;=INDEX(P_Due,F12716),1,0),0))</f>
        <v/>
      </c>
    </row>
    <row r="12717" customFormat="false" ht="15" hidden="false" customHeight="false" outlineLevel="0" collapsed="false">
      <c r="A12717" s="37"/>
      <c r="B12717" s="38"/>
      <c r="C12717" s="39"/>
      <c r="D12717" s="39"/>
      <c r="E12717" s="39"/>
      <c r="F12717" s="41" t="str">
        <f aca="false">IF(A12717="","",MATCH(A12717,P_ID,1))</f>
        <v/>
      </c>
      <c r="G12717" s="41" t="str">
        <f aca="false">IF(A12717="","",INDEX(P_Svc,F12717))</f>
        <v/>
      </c>
      <c r="H12717" s="41" t="str">
        <f aca="false">IF(A12717="","",INDEX(P_Zone,F12717))</f>
        <v/>
      </c>
      <c r="I12717" s="41" t="str">
        <f aca="false">IF(A12717="","",IF(D12717="Delivered",IF(B12717&lt;=INDEX(P_Due,F12717),1,0),0))</f>
        <v/>
      </c>
    </row>
    <row r="12718" customFormat="false" ht="15" hidden="false" customHeight="false" outlineLevel="0" collapsed="false">
      <c r="A12718" s="37"/>
      <c r="B12718" s="38"/>
      <c r="C12718" s="39"/>
      <c r="D12718" s="39"/>
      <c r="E12718" s="39"/>
      <c r="F12718" s="41" t="str">
        <f aca="false">IF(A12718="","",MATCH(A12718,P_ID,1))</f>
        <v/>
      </c>
      <c r="G12718" s="41" t="str">
        <f aca="false">IF(A12718="","",INDEX(P_Svc,F12718))</f>
        <v/>
      </c>
      <c r="H12718" s="41" t="str">
        <f aca="false">IF(A12718="","",INDEX(P_Zone,F12718))</f>
        <v/>
      </c>
      <c r="I12718" s="41" t="str">
        <f aca="false">IF(A12718="","",IF(D12718="Delivered",IF(B12718&lt;=INDEX(P_Due,F12718),1,0),0))</f>
        <v/>
      </c>
    </row>
    <row r="12719" customFormat="false" ht="15" hidden="false" customHeight="false" outlineLevel="0" collapsed="false">
      <c r="A12719" s="37"/>
      <c r="B12719" s="38"/>
      <c r="C12719" s="39"/>
      <c r="D12719" s="39"/>
      <c r="E12719" s="39"/>
      <c r="F12719" s="41" t="str">
        <f aca="false">IF(A12719="","",MATCH(A12719,P_ID,1))</f>
        <v/>
      </c>
      <c r="G12719" s="41" t="str">
        <f aca="false">IF(A12719="","",INDEX(P_Svc,F12719))</f>
        <v/>
      </c>
      <c r="H12719" s="41" t="str">
        <f aca="false">IF(A12719="","",INDEX(P_Zone,F12719))</f>
        <v/>
      </c>
      <c r="I12719" s="41" t="str">
        <f aca="false">IF(A12719="","",IF(D12719="Delivered",IF(B12719&lt;=INDEX(P_Due,F12719),1,0),0))</f>
        <v/>
      </c>
    </row>
    <row r="12720" customFormat="false" ht="15" hidden="false" customHeight="false" outlineLevel="0" collapsed="false">
      <c r="A12720" s="37"/>
      <c r="B12720" s="38"/>
      <c r="C12720" s="39"/>
      <c r="D12720" s="39"/>
      <c r="E12720" s="39"/>
      <c r="F12720" s="41" t="str">
        <f aca="false">IF(A12720="","",MATCH(A12720,P_ID,1))</f>
        <v/>
      </c>
      <c r="G12720" s="41" t="str">
        <f aca="false">IF(A12720="","",INDEX(P_Svc,F12720))</f>
        <v/>
      </c>
      <c r="H12720" s="41" t="str">
        <f aca="false">IF(A12720="","",INDEX(P_Zone,F12720))</f>
        <v/>
      </c>
      <c r="I12720" s="41" t="str">
        <f aca="false">IF(A12720="","",IF(D12720="Delivered",IF(B12720&lt;=INDEX(P_Due,F12720),1,0),0))</f>
        <v/>
      </c>
    </row>
    <row r="12721" customFormat="false" ht="15" hidden="false" customHeight="false" outlineLevel="0" collapsed="false">
      <c r="A12721" s="37"/>
      <c r="B12721" s="38"/>
      <c r="C12721" s="39"/>
      <c r="D12721" s="39"/>
      <c r="E12721" s="39"/>
      <c r="F12721" s="41" t="str">
        <f aca="false">IF(A12721="","",MATCH(A12721,P_ID,1))</f>
        <v/>
      </c>
      <c r="G12721" s="41" t="str">
        <f aca="false">IF(A12721="","",INDEX(P_Svc,F12721))</f>
        <v/>
      </c>
      <c r="H12721" s="41" t="str">
        <f aca="false">IF(A12721="","",INDEX(P_Zone,F12721))</f>
        <v/>
      </c>
      <c r="I12721" s="41" t="str">
        <f aca="false">IF(A12721="","",IF(D12721="Delivered",IF(B12721&lt;=INDEX(P_Due,F12721),1,0),0))</f>
        <v/>
      </c>
    </row>
    <row r="12722" customFormat="false" ht="15" hidden="false" customHeight="false" outlineLevel="0" collapsed="false">
      <c r="A12722" s="37"/>
      <c r="B12722" s="38"/>
      <c r="C12722" s="39"/>
      <c r="D12722" s="39"/>
      <c r="E12722" s="39"/>
      <c r="F12722" s="41" t="str">
        <f aca="false">IF(A12722="","",MATCH(A12722,P_ID,1))</f>
        <v/>
      </c>
      <c r="G12722" s="41" t="str">
        <f aca="false">IF(A12722="","",INDEX(P_Svc,F12722))</f>
        <v/>
      </c>
      <c r="H12722" s="41" t="str">
        <f aca="false">IF(A12722="","",INDEX(P_Zone,F12722))</f>
        <v/>
      </c>
      <c r="I12722" s="41" t="str">
        <f aca="false">IF(A12722="","",IF(D12722="Delivered",IF(B12722&lt;=INDEX(P_Due,F12722),1,0),0))</f>
        <v/>
      </c>
    </row>
    <row r="12723" customFormat="false" ht="15" hidden="false" customHeight="false" outlineLevel="0" collapsed="false">
      <c r="A12723" s="37"/>
      <c r="B12723" s="38"/>
      <c r="C12723" s="39"/>
      <c r="D12723" s="39"/>
      <c r="E12723" s="39"/>
      <c r="F12723" s="41" t="str">
        <f aca="false">IF(A12723="","",MATCH(A12723,P_ID,1))</f>
        <v/>
      </c>
      <c r="G12723" s="41" t="str">
        <f aca="false">IF(A12723="","",INDEX(P_Svc,F12723))</f>
        <v/>
      </c>
      <c r="H12723" s="41" t="str">
        <f aca="false">IF(A12723="","",INDEX(P_Zone,F12723))</f>
        <v/>
      </c>
      <c r="I12723" s="41" t="str">
        <f aca="false">IF(A12723="","",IF(D12723="Delivered",IF(B12723&lt;=INDEX(P_Due,F12723),1,0),0))</f>
        <v/>
      </c>
    </row>
    <row r="12724" customFormat="false" ht="15" hidden="false" customHeight="false" outlineLevel="0" collapsed="false">
      <c r="A12724" s="37"/>
      <c r="B12724" s="38"/>
      <c r="C12724" s="39"/>
      <c r="D12724" s="39"/>
      <c r="E12724" s="39"/>
      <c r="F12724" s="41" t="str">
        <f aca="false">IF(A12724="","",MATCH(A12724,P_ID,1))</f>
        <v/>
      </c>
      <c r="G12724" s="41" t="str">
        <f aca="false">IF(A12724="","",INDEX(P_Svc,F12724))</f>
        <v/>
      </c>
      <c r="H12724" s="41" t="str">
        <f aca="false">IF(A12724="","",INDEX(P_Zone,F12724))</f>
        <v/>
      </c>
      <c r="I12724" s="41" t="str">
        <f aca="false">IF(A12724="","",IF(D12724="Delivered",IF(B12724&lt;=INDEX(P_Due,F12724),1,0),0))</f>
        <v/>
      </c>
    </row>
    <row r="12725" customFormat="false" ht="15" hidden="false" customHeight="false" outlineLevel="0" collapsed="false">
      <c r="A12725" s="37"/>
      <c r="B12725" s="38"/>
      <c r="C12725" s="39"/>
      <c r="D12725" s="39"/>
      <c r="E12725" s="39"/>
      <c r="F12725" s="41" t="str">
        <f aca="false">IF(A12725="","",MATCH(A12725,P_ID,1))</f>
        <v/>
      </c>
      <c r="G12725" s="41" t="str">
        <f aca="false">IF(A12725="","",INDEX(P_Svc,F12725))</f>
        <v/>
      </c>
      <c r="H12725" s="41" t="str">
        <f aca="false">IF(A12725="","",INDEX(P_Zone,F12725))</f>
        <v/>
      </c>
      <c r="I12725" s="41" t="str">
        <f aca="false">IF(A12725="","",IF(D12725="Delivered",IF(B12725&lt;=INDEX(P_Due,F12725),1,0),0))</f>
        <v/>
      </c>
    </row>
    <row r="12726" customFormat="false" ht="15" hidden="false" customHeight="false" outlineLevel="0" collapsed="false">
      <c r="A12726" s="37"/>
      <c r="B12726" s="38"/>
      <c r="C12726" s="39"/>
      <c r="D12726" s="39"/>
      <c r="E12726" s="39"/>
      <c r="F12726" s="41" t="str">
        <f aca="false">IF(A12726="","",MATCH(A12726,P_ID,1))</f>
        <v/>
      </c>
      <c r="G12726" s="41" t="str">
        <f aca="false">IF(A12726="","",INDEX(P_Svc,F12726))</f>
        <v/>
      </c>
      <c r="H12726" s="41" t="str">
        <f aca="false">IF(A12726="","",INDEX(P_Zone,F12726))</f>
        <v/>
      </c>
      <c r="I12726" s="41" t="str">
        <f aca="false">IF(A12726="","",IF(D12726="Delivered",IF(B12726&lt;=INDEX(P_Due,F12726),1,0),0))</f>
        <v/>
      </c>
    </row>
    <row r="12727" customFormat="false" ht="15" hidden="false" customHeight="false" outlineLevel="0" collapsed="false">
      <c r="A12727" s="37"/>
      <c r="B12727" s="38"/>
      <c r="C12727" s="39"/>
      <c r="D12727" s="39"/>
      <c r="E12727" s="39"/>
      <c r="F12727" s="41" t="str">
        <f aca="false">IF(A12727="","",MATCH(A12727,P_ID,1))</f>
        <v/>
      </c>
      <c r="G12727" s="41" t="str">
        <f aca="false">IF(A12727="","",INDEX(P_Svc,F12727))</f>
        <v/>
      </c>
      <c r="H12727" s="41" t="str">
        <f aca="false">IF(A12727="","",INDEX(P_Zone,F12727))</f>
        <v/>
      </c>
      <c r="I12727" s="41" t="str">
        <f aca="false">IF(A12727="","",IF(D12727="Delivered",IF(B12727&lt;=INDEX(P_Due,F12727),1,0),0))</f>
        <v/>
      </c>
    </row>
    <row r="12728" customFormat="false" ht="15" hidden="false" customHeight="false" outlineLevel="0" collapsed="false">
      <c r="A12728" s="37"/>
      <c r="B12728" s="38"/>
      <c r="C12728" s="39"/>
      <c r="D12728" s="39"/>
      <c r="E12728" s="39"/>
      <c r="F12728" s="41" t="str">
        <f aca="false">IF(A12728="","",MATCH(A12728,P_ID,1))</f>
        <v/>
      </c>
      <c r="G12728" s="41" t="str">
        <f aca="false">IF(A12728="","",INDEX(P_Svc,F12728))</f>
        <v/>
      </c>
      <c r="H12728" s="41" t="str">
        <f aca="false">IF(A12728="","",INDEX(P_Zone,F12728))</f>
        <v/>
      </c>
      <c r="I12728" s="41" t="str">
        <f aca="false">IF(A12728="","",IF(D12728="Delivered",IF(B12728&lt;=INDEX(P_Due,F12728),1,0),0))</f>
        <v/>
      </c>
    </row>
    <row r="12729" customFormat="false" ht="15" hidden="false" customHeight="false" outlineLevel="0" collapsed="false">
      <c r="A12729" s="37"/>
      <c r="B12729" s="38"/>
      <c r="C12729" s="39"/>
      <c r="D12729" s="39"/>
      <c r="E12729" s="39"/>
      <c r="F12729" s="41" t="str">
        <f aca="false">IF(A12729="","",MATCH(A12729,P_ID,1))</f>
        <v/>
      </c>
      <c r="G12729" s="41" t="str">
        <f aca="false">IF(A12729="","",INDEX(P_Svc,F12729))</f>
        <v/>
      </c>
      <c r="H12729" s="41" t="str">
        <f aca="false">IF(A12729="","",INDEX(P_Zone,F12729))</f>
        <v/>
      </c>
      <c r="I12729" s="41" t="str">
        <f aca="false">IF(A12729="","",IF(D12729="Delivered",IF(B12729&lt;=INDEX(P_Due,F12729),1,0),0))</f>
        <v/>
      </c>
    </row>
    <row r="12730" customFormat="false" ht="15" hidden="false" customHeight="false" outlineLevel="0" collapsed="false">
      <c r="A12730" s="37"/>
      <c r="B12730" s="38"/>
      <c r="C12730" s="39"/>
      <c r="D12730" s="39"/>
      <c r="E12730" s="39"/>
      <c r="F12730" s="41" t="str">
        <f aca="false">IF(A12730="","",MATCH(A12730,P_ID,1))</f>
        <v/>
      </c>
      <c r="G12730" s="41" t="str">
        <f aca="false">IF(A12730="","",INDEX(P_Svc,F12730))</f>
        <v/>
      </c>
      <c r="H12730" s="41" t="str">
        <f aca="false">IF(A12730="","",INDEX(P_Zone,F12730))</f>
        <v/>
      </c>
      <c r="I12730" s="41" t="str">
        <f aca="false">IF(A12730="","",IF(D12730="Delivered",IF(B12730&lt;=INDEX(P_Due,F12730),1,0),0))</f>
        <v/>
      </c>
    </row>
    <row r="12731" customFormat="false" ht="15" hidden="false" customHeight="false" outlineLevel="0" collapsed="false">
      <c r="A12731" s="37"/>
      <c r="B12731" s="38"/>
      <c r="C12731" s="39"/>
      <c r="D12731" s="39"/>
      <c r="E12731" s="39"/>
      <c r="F12731" s="41" t="str">
        <f aca="false">IF(A12731="","",MATCH(A12731,P_ID,1))</f>
        <v/>
      </c>
      <c r="G12731" s="41" t="str">
        <f aca="false">IF(A12731="","",INDEX(P_Svc,F12731))</f>
        <v/>
      </c>
      <c r="H12731" s="41" t="str">
        <f aca="false">IF(A12731="","",INDEX(P_Zone,F12731))</f>
        <v/>
      </c>
      <c r="I12731" s="41" t="str">
        <f aca="false">IF(A12731="","",IF(D12731="Delivered",IF(B12731&lt;=INDEX(P_Due,F12731),1,0),0))</f>
        <v/>
      </c>
    </row>
    <row r="12732" customFormat="false" ht="15" hidden="false" customHeight="false" outlineLevel="0" collapsed="false">
      <c r="A12732" s="37"/>
      <c r="B12732" s="38"/>
      <c r="C12732" s="39"/>
      <c r="D12732" s="39"/>
      <c r="E12732" s="39"/>
      <c r="F12732" s="41" t="str">
        <f aca="false">IF(A12732="","",MATCH(A12732,P_ID,1))</f>
        <v/>
      </c>
      <c r="G12732" s="41" t="str">
        <f aca="false">IF(A12732="","",INDEX(P_Svc,F12732))</f>
        <v/>
      </c>
      <c r="H12732" s="41" t="str">
        <f aca="false">IF(A12732="","",INDEX(P_Zone,F12732))</f>
        <v/>
      </c>
      <c r="I12732" s="41" t="str">
        <f aca="false">IF(A12732="","",IF(D12732="Delivered",IF(B12732&lt;=INDEX(P_Due,F12732),1,0),0))</f>
        <v/>
      </c>
    </row>
    <row r="12733" customFormat="false" ht="15" hidden="false" customHeight="false" outlineLevel="0" collapsed="false">
      <c r="A12733" s="37"/>
      <c r="B12733" s="38"/>
      <c r="C12733" s="39"/>
      <c r="D12733" s="39"/>
      <c r="E12733" s="39"/>
      <c r="F12733" s="41" t="str">
        <f aca="false">IF(A12733="","",MATCH(A12733,P_ID,1))</f>
        <v/>
      </c>
      <c r="G12733" s="41" t="str">
        <f aca="false">IF(A12733="","",INDEX(P_Svc,F12733))</f>
        <v/>
      </c>
      <c r="H12733" s="41" t="str">
        <f aca="false">IF(A12733="","",INDEX(P_Zone,F12733))</f>
        <v/>
      </c>
      <c r="I12733" s="41" t="str">
        <f aca="false">IF(A12733="","",IF(D12733="Delivered",IF(B12733&lt;=INDEX(P_Due,F12733),1,0),0))</f>
        <v/>
      </c>
    </row>
    <row r="12734" customFormat="false" ht="15" hidden="false" customHeight="false" outlineLevel="0" collapsed="false">
      <c r="A12734" s="37"/>
      <c r="B12734" s="38"/>
      <c r="C12734" s="39"/>
      <c r="D12734" s="39"/>
      <c r="E12734" s="39"/>
      <c r="F12734" s="41" t="str">
        <f aca="false">IF(A12734="","",MATCH(A12734,P_ID,1))</f>
        <v/>
      </c>
      <c r="G12734" s="41" t="str">
        <f aca="false">IF(A12734="","",INDEX(P_Svc,F12734))</f>
        <v/>
      </c>
      <c r="H12734" s="41" t="str">
        <f aca="false">IF(A12734="","",INDEX(P_Zone,F12734))</f>
        <v/>
      </c>
      <c r="I12734" s="41" t="str">
        <f aca="false">IF(A12734="","",IF(D12734="Delivered",IF(B12734&lt;=INDEX(P_Due,F12734),1,0),0))</f>
        <v/>
      </c>
    </row>
    <row r="12735" customFormat="false" ht="15" hidden="false" customHeight="false" outlineLevel="0" collapsed="false">
      <c r="A12735" s="37"/>
      <c r="B12735" s="38"/>
      <c r="C12735" s="39"/>
      <c r="D12735" s="39"/>
      <c r="E12735" s="39"/>
      <c r="F12735" s="41" t="str">
        <f aca="false">IF(A12735="","",MATCH(A12735,P_ID,1))</f>
        <v/>
      </c>
      <c r="G12735" s="41" t="str">
        <f aca="false">IF(A12735="","",INDEX(P_Svc,F12735))</f>
        <v/>
      </c>
      <c r="H12735" s="41" t="str">
        <f aca="false">IF(A12735="","",INDEX(P_Zone,F12735))</f>
        <v/>
      </c>
      <c r="I12735" s="41" t="str">
        <f aca="false">IF(A12735="","",IF(D12735="Delivered",IF(B12735&lt;=INDEX(P_Due,F12735),1,0),0))</f>
        <v/>
      </c>
    </row>
    <row r="12736" customFormat="false" ht="15" hidden="false" customHeight="false" outlineLevel="0" collapsed="false">
      <c r="A12736" s="37"/>
      <c r="B12736" s="38"/>
      <c r="C12736" s="39"/>
      <c r="D12736" s="39"/>
      <c r="E12736" s="39"/>
      <c r="F12736" s="41" t="str">
        <f aca="false">IF(A12736="","",MATCH(A12736,P_ID,1))</f>
        <v/>
      </c>
      <c r="G12736" s="41" t="str">
        <f aca="false">IF(A12736="","",INDEX(P_Svc,F12736))</f>
        <v/>
      </c>
      <c r="H12736" s="41" t="str">
        <f aca="false">IF(A12736="","",INDEX(P_Zone,F12736))</f>
        <v/>
      </c>
      <c r="I12736" s="41" t="str">
        <f aca="false">IF(A12736="","",IF(D12736="Delivered",IF(B12736&lt;=INDEX(P_Due,F12736),1,0),0))</f>
        <v/>
      </c>
    </row>
    <row r="12737" customFormat="false" ht="15" hidden="false" customHeight="false" outlineLevel="0" collapsed="false">
      <c r="A12737" s="37"/>
      <c r="B12737" s="38"/>
      <c r="C12737" s="39"/>
      <c r="D12737" s="39"/>
      <c r="E12737" s="39"/>
      <c r="F12737" s="41" t="str">
        <f aca="false">IF(A12737="","",MATCH(A12737,P_ID,1))</f>
        <v/>
      </c>
      <c r="G12737" s="41" t="str">
        <f aca="false">IF(A12737="","",INDEX(P_Svc,F12737))</f>
        <v/>
      </c>
      <c r="H12737" s="41" t="str">
        <f aca="false">IF(A12737="","",INDEX(P_Zone,F12737))</f>
        <v/>
      </c>
      <c r="I12737" s="41" t="str">
        <f aca="false">IF(A12737="","",IF(D12737="Delivered",IF(B12737&lt;=INDEX(P_Due,F12737),1,0),0))</f>
        <v/>
      </c>
    </row>
    <row r="12738" customFormat="false" ht="15" hidden="false" customHeight="false" outlineLevel="0" collapsed="false">
      <c r="A12738" s="37"/>
      <c r="B12738" s="38"/>
      <c r="C12738" s="39"/>
      <c r="D12738" s="39"/>
      <c r="E12738" s="39"/>
      <c r="F12738" s="41" t="str">
        <f aca="false">IF(A12738="","",MATCH(A12738,P_ID,1))</f>
        <v/>
      </c>
      <c r="G12738" s="41" t="str">
        <f aca="false">IF(A12738="","",INDEX(P_Svc,F12738))</f>
        <v/>
      </c>
      <c r="H12738" s="41" t="str">
        <f aca="false">IF(A12738="","",INDEX(P_Zone,F12738))</f>
        <v/>
      </c>
      <c r="I12738" s="41" t="str">
        <f aca="false">IF(A12738="","",IF(D12738="Delivered",IF(B12738&lt;=INDEX(P_Due,F12738),1,0),0))</f>
        <v/>
      </c>
    </row>
    <row r="12739" customFormat="false" ht="15" hidden="false" customHeight="false" outlineLevel="0" collapsed="false">
      <c r="A12739" s="37"/>
      <c r="B12739" s="38"/>
      <c r="C12739" s="39"/>
      <c r="D12739" s="39"/>
      <c r="E12739" s="39"/>
      <c r="F12739" s="41" t="str">
        <f aca="false">IF(A12739="","",MATCH(A12739,P_ID,1))</f>
        <v/>
      </c>
      <c r="G12739" s="41" t="str">
        <f aca="false">IF(A12739="","",INDEX(P_Svc,F12739))</f>
        <v/>
      </c>
      <c r="H12739" s="41" t="str">
        <f aca="false">IF(A12739="","",INDEX(P_Zone,F12739))</f>
        <v/>
      </c>
      <c r="I12739" s="41" t="str">
        <f aca="false">IF(A12739="","",IF(D12739="Delivered",IF(B12739&lt;=INDEX(P_Due,F12739),1,0),0))</f>
        <v/>
      </c>
    </row>
    <row r="12740" customFormat="false" ht="15" hidden="false" customHeight="false" outlineLevel="0" collapsed="false">
      <c r="A12740" s="37"/>
      <c r="B12740" s="38"/>
      <c r="C12740" s="39"/>
      <c r="D12740" s="39"/>
      <c r="E12740" s="39"/>
      <c r="F12740" s="41" t="str">
        <f aca="false">IF(A12740="","",MATCH(A12740,P_ID,1))</f>
        <v/>
      </c>
      <c r="G12740" s="41" t="str">
        <f aca="false">IF(A12740="","",INDEX(P_Svc,F12740))</f>
        <v/>
      </c>
      <c r="H12740" s="41" t="str">
        <f aca="false">IF(A12740="","",INDEX(P_Zone,F12740))</f>
        <v/>
      </c>
      <c r="I12740" s="41" t="str">
        <f aca="false">IF(A12740="","",IF(D12740="Delivered",IF(B12740&lt;=INDEX(P_Due,F12740),1,0),0))</f>
        <v/>
      </c>
    </row>
    <row r="12741" customFormat="false" ht="15" hidden="false" customHeight="false" outlineLevel="0" collapsed="false">
      <c r="A12741" s="37"/>
      <c r="B12741" s="38"/>
      <c r="C12741" s="39"/>
      <c r="D12741" s="39"/>
      <c r="E12741" s="39"/>
      <c r="F12741" s="41" t="str">
        <f aca="false">IF(A12741="","",MATCH(A12741,P_ID,1))</f>
        <v/>
      </c>
      <c r="G12741" s="41" t="str">
        <f aca="false">IF(A12741="","",INDEX(P_Svc,F12741))</f>
        <v/>
      </c>
      <c r="H12741" s="41" t="str">
        <f aca="false">IF(A12741="","",INDEX(P_Zone,F12741))</f>
        <v/>
      </c>
      <c r="I12741" s="41" t="str">
        <f aca="false">IF(A12741="","",IF(D12741="Delivered",IF(B12741&lt;=INDEX(P_Due,F12741),1,0),0))</f>
        <v/>
      </c>
    </row>
    <row r="12742" customFormat="false" ht="15" hidden="false" customHeight="false" outlineLevel="0" collapsed="false">
      <c r="A12742" s="37"/>
      <c r="B12742" s="38"/>
      <c r="C12742" s="39"/>
      <c r="D12742" s="39"/>
      <c r="E12742" s="39"/>
      <c r="F12742" s="41" t="str">
        <f aca="false">IF(A12742="","",MATCH(A12742,P_ID,1))</f>
        <v/>
      </c>
      <c r="G12742" s="41" t="str">
        <f aca="false">IF(A12742="","",INDEX(P_Svc,F12742))</f>
        <v/>
      </c>
      <c r="H12742" s="41" t="str">
        <f aca="false">IF(A12742="","",INDEX(P_Zone,F12742))</f>
        <v/>
      </c>
      <c r="I12742" s="41" t="str">
        <f aca="false">IF(A12742="","",IF(D12742="Delivered",IF(B12742&lt;=INDEX(P_Due,F12742),1,0),0))</f>
        <v/>
      </c>
    </row>
    <row r="12743" customFormat="false" ht="15" hidden="false" customHeight="false" outlineLevel="0" collapsed="false">
      <c r="A12743" s="37"/>
      <c r="B12743" s="38"/>
      <c r="C12743" s="39"/>
      <c r="D12743" s="39"/>
      <c r="E12743" s="39"/>
      <c r="F12743" s="41" t="str">
        <f aca="false">IF(A12743="","",MATCH(A12743,P_ID,1))</f>
        <v/>
      </c>
      <c r="G12743" s="41" t="str">
        <f aca="false">IF(A12743="","",INDEX(P_Svc,F12743))</f>
        <v/>
      </c>
      <c r="H12743" s="41" t="str">
        <f aca="false">IF(A12743="","",INDEX(P_Zone,F12743))</f>
        <v/>
      </c>
      <c r="I12743" s="41" t="str">
        <f aca="false">IF(A12743="","",IF(D12743="Delivered",IF(B12743&lt;=INDEX(P_Due,F12743),1,0),0))</f>
        <v/>
      </c>
    </row>
    <row r="12744" customFormat="false" ht="15" hidden="false" customHeight="false" outlineLevel="0" collapsed="false">
      <c r="A12744" s="37"/>
      <c r="B12744" s="38"/>
      <c r="C12744" s="39"/>
      <c r="D12744" s="39"/>
      <c r="E12744" s="39"/>
      <c r="F12744" s="41" t="str">
        <f aca="false">IF(A12744="","",MATCH(A12744,P_ID,1))</f>
        <v/>
      </c>
      <c r="G12744" s="41" t="str">
        <f aca="false">IF(A12744="","",INDEX(P_Svc,F12744))</f>
        <v/>
      </c>
      <c r="H12744" s="41" t="str">
        <f aca="false">IF(A12744="","",INDEX(P_Zone,F12744))</f>
        <v/>
      </c>
      <c r="I12744" s="41" t="str">
        <f aca="false">IF(A12744="","",IF(D12744="Delivered",IF(B12744&lt;=INDEX(P_Due,F12744),1,0),0))</f>
        <v/>
      </c>
    </row>
    <row r="12745" customFormat="false" ht="15" hidden="false" customHeight="false" outlineLevel="0" collapsed="false">
      <c r="A12745" s="37"/>
      <c r="B12745" s="38"/>
      <c r="C12745" s="39"/>
      <c r="D12745" s="39"/>
      <c r="E12745" s="39"/>
      <c r="F12745" s="41" t="str">
        <f aca="false">IF(A12745="","",MATCH(A12745,P_ID,1))</f>
        <v/>
      </c>
      <c r="G12745" s="41" t="str">
        <f aca="false">IF(A12745="","",INDEX(P_Svc,F12745))</f>
        <v/>
      </c>
      <c r="H12745" s="41" t="str">
        <f aca="false">IF(A12745="","",INDEX(P_Zone,F12745))</f>
        <v/>
      </c>
      <c r="I12745" s="41" t="str">
        <f aca="false">IF(A12745="","",IF(D12745="Delivered",IF(B12745&lt;=INDEX(P_Due,F12745),1,0),0))</f>
        <v/>
      </c>
    </row>
    <row r="12746" customFormat="false" ht="15" hidden="false" customHeight="false" outlineLevel="0" collapsed="false">
      <c r="A12746" s="37"/>
      <c r="B12746" s="38"/>
      <c r="C12746" s="39"/>
      <c r="D12746" s="39"/>
      <c r="E12746" s="39"/>
      <c r="F12746" s="41" t="str">
        <f aca="false">IF(A12746="","",MATCH(A12746,P_ID,1))</f>
        <v/>
      </c>
      <c r="G12746" s="41" t="str">
        <f aca="false">IF(A12746="","",INDEX(P_Svc,F12746))</f>
        <v/>
      </c>
      <c r="H12746" s="41" t="str">
        <f aca="false">IF(A12746="","",INDEX(P_Zone,F12746))</f>
        <v/>
      </c>
      <c r="I12746" s="41" t="str">
        <f aca="false">IF(A12746="","",IF(D12746="Delivered",IF(B12746&lt;=INDEX(P_Due,F12746),1,0),0))</f>
        <v/>
      </c>
    </row>
    <row r="12747" customFormat="false" ht="15" hidden="false" customHeight="false" outlineLevel="0" collapsed="false">
      <c r="A12747" s="37"/>
      <c r="B12747" s="38"/>
      <c r="C12747" s="39"/>
      <c r="D12747" s="39"/>
      <c r="E12747" s="39"/>
      <c r="F12747" s="41" t="str">
        <f aca="false">IF(A12747="","",MATCH(A12747,P_ID,1))</f>
        <v/>
      </c>
      <c r="G12747" s="41" t="str">
        <f aca="false">IF(A12747="","",INDEX(P_Svc,F12747))</f>
        <v/>
      </c>
      <c r="H12747" s="41" t="str">
        <f aca="false">IF(A12747="","",INDEX(P_Zone,F12747))</f>
        <v/>
      </c>
      <c r="I12747" s="41" t="str">
        <f aca="false">IF(A12747="","",IF(D12747="Delivered",IF(B12747&lt;=INDEX(P_Due,F12747),1,0),0))</f>
        <v/>
      </c>
    </row>
    <row r="12748" customFormat="false" ht="15" hidden="false" customHeight="false" outlineLevel="0" collapsed="false">
      <c r="A12748" s="37"/>
      <c r="B12748" s="38"/>
      <c r="C12748" s="39"/>
      <c r="D12748" s="39"/>
      <c r="E12748" s="39"/>
      <c r="F12748" s="41" t="str">
        <f aca="false">IF(A12748="","",MATCH(A12748,P_ID,1))</f>
        <v/>
      </c>
      <c r="G12748" s="41" t="str">
        <f aca="false">IF(A12748="","",INDEX(P_Svc,F12748))</f>
        <v/>
      </c>
      <c r="H12748" s="41" t="str">
        <f aca="false">IF(A12748="","",INDEX(P_Zone,F12748))</f>
        <v/>
      </c>
      <c r="I12748" s="41" t="str">
        <f aca="false">IF(A12748="","",IF(D12748="Delivered",IF(B12748&lt;=INDEX(P_Due,F12748),1,0),0))</f>
        <v/>
      </c>
    </row>
    <row r="12749" customFormat="false" ht="15" hidden="false" customHeight="false" outlineLevel="0" collapsed="false">
      <c r="A12749" s="37"/>
      <c r="B12749" s="38"/>
      <c r="C12749" s="39"/>
      <c r="D12749" s="39"/>
      <c r="E12749" s="39"/>
      <c r="F12749" s="41" t="str">
        <f aca="false">IF(A12749="","",MATCH(A12749,P_ID,1))</f>
        <v/>
      </c>
      <c r="G12749" s="41" t="str">
        <f aca="false">IF(A12749="","",INDEX(P_Svc,F12749))</f>
        <v/>
      </c>
      <c r="H12749" s="41" t="str">
        <f aca="false">IF(A12749="","",INDEX(P_Zone,F12749))</f>
        <v/>
      </c>
      <c r="I12749" s="41" t="str">
        <f aca="false">IF(A12749="","",IF(D12749="Delivered",IF(B12749&lt;=INDEX(P_Due,F12749),1,0),0))</f>
        <v/>
      </c>
    </row>
    <row r="12750" customFormat="false" ht="15" hidden="false" customHeight="false" outlineLevel="0" collapsed="false">
      <c r="A12750" s="37"/>
      <c r="B12750" s="38"/>
      <c r="C12750" s="39"/>
      <c r="D12750" s="39"/>
      <c r="E12750" s="39"/>
      <c r="F12750" s="41" t="str">
        <f aca="false">IF(A12750="","",MATCH(A12750,P_ID,1))</f>
        <v/>
      </c>
      <c r="G12750" s="41" t="str">
        <f aca="false">IF(A12750="","",INDEX(P_Svc,F12750))</f>
        <v/>
      </c>
      <c r="H12750" s="41" t="str">
        <f aca="false">IF(A12750="","",INDEX(P_Zone,F12750))</f>
        <v/>
      </c>
      <c r="I12750" s="41" t="str">
        <f aca="false">IF(A12750="","",IF(D12750="Delivered",IF(B12750&lt;=INDEX(P_Due,F12750),1,0),0))</f>
        <v/>
      </c>
    </row>
    <row r="12751" customFormat="false" ht="15" hidden="false" customHeight="false" outlineLevel="0" collapsed="false">
      <c r="A12751" s="37"/>
      <c r="B12751" s="38"/>
      <c r="C12751" s="39"/>
      <c r="D12751" s="39"/>
      <c r="E12751" s="39"/>
      <c r="F12751" s="41" t="str">
        <f aca="false">IF(A12751="","",MATCH(A12751,P_ID,1))</f>
        <v/>
      </c>
      <c r="G12751" s="41" t="str">
        <f aca="false">IF(A12751="","",INDEX(P_Svc,F12751))</f>
        <v/>
      </c>
      <c r="H12751" s="41" t="str">
        <f aca="false">IF(A12751="","",INDEX(P_Zone,F12751))</f>
        <v/>
      </c>
      <c r="I12751" s="41" t="str">
        <f aca="false">IF(A12751="","",IF(D12751="Delivered",IF(B12751&lt;=INDEX(P_Due,F12751),1,0),0))</f>
        <v/>
      </c>
    </row>
    <row r="12752" customFormat="false" ht="15" hidden="false" customHeight="false" outlineLevel="0" collapsed="false">
      <c r="A12752" s="37"/>
      <c r="B12752" s="38"/>
      <c r="C12752" s="39"/>
      <c r="D12752" s="39"/>
      <c r="E12752" s="39"/>
      <c r="F12752" s="41" t="str">
        <f aca="false">IF(A12752="","",MATCH(A12752,P_ID,1))</f>
        <v/>
      </c>
      <c r="G12752" s="41" t="str">
        <f aca="false">IF(A12752="","",INDEX(P_Svc,F12752))</f>
        <v/>
      </c>
      <c r="H12752" s="41" t="str">
        <f aca="false">IF(A12752="","",INDEX(P_Zone,F12752))</f>
        <v/>
      </c>
      <c r="I12752" s="41" t="str">
        <f aca="false">IF(A12752="","",IF(D12752="Delivered",IF(B12752&lt;=INDEX(P_Due,F12752),1,0),0))</f>
        <v/>
      </c>
    </row>
    <row r="12753" customFormat="false" ht="15" hidden="false" customHeight="false" outlineLevel="0" collapsed="false">
      <c r="A12753" s="37"/>
      <c r="B12753" s="38"/>
      <c r="C12753" s="39"/>
      <c r="D12753" s="39"/>
      <c r="E12753" s="39"/>
      <c r="F12753" s="41" t="str">
        <f aca="false">IF(A12753="","",MATCH(A12753,P_ID,1))</f>
        <v/>
      </c>
      <c r="G12753" s="41" t="str">
        <f aca="false">IF(A12753="","",INDEX(P_Svc,F12753))</f>
        <v/>
      </c>
      <c r="H12753" s="41" t="str">
        <f aca="false">IF(A12753="","",INDEX(P_Zone,F12753))</f>
        <v/>
      </c>
      <c r="I12753" s="41" t="str">
        <f aca="false">IF(A12753="","",IF(D12753="Delivered",IF(B12753&lt;=INDEX(P_Due,F12753),1,0),0))</f>
        <v/>
      </c>
    </row>
    <row r="12754" customFormat="false" ht="15" hidden="false" customHeight="false" outlineLevel="0" collapsed="false">
      <c r="A12754" s="37"/>
      <c r="B12754" s="38"/>
      <c r="C12754" s="39"/>
      <c r="D12754" s="39"/>
      <c r="E12754" s="39"/>
      <c r="F12754" s="41" t="str">
        <f aca="false">IF(A12754="","",MATCH(A12754,P_ID,1))</f>
        <v/>
      </c>
      <c r="G12754" s="41" t="str">
        <f aca="false">IF(A12754="","",INDEX(P_Svc,F12754))</f>
        <v/>
      </c>
      <c r="H12754" s="41" t="str">
        <f aca="false">IF(A12754="","",INDEX(P_Zone,F12754))</f>
        <v/>
      </c>
      <c r="I12754" s="41" t="str">
        <f aca="false">IF(A12754="","",IF(D12754="Delivered",IF(B12754&lt;=INDEX(P_Due,F12754),1,0),0))</f>
        <v/>
      </c>
    </row>
    <row r="12755" customFormat="false" ht="15" hidden="false" customHeight="false" outlineLevel="0" collapsed="false">
      <c r="A12755" s="37"/>
      <c r="B12755" s="38"/>
      <c r="C12755" s="39"/>
      <c r="D12755" s="39"/>
      <c r="E12755" s="39"/>
      <c r="F12755" s="41" t="str">
        <f aca="false">IF(A12755="","",MATCH(A12755,P_ID,1))</f>
        <v/>
      </c>
      <c r="G12755" s="41" t="str">
        <f aca="false">IF(A12755="","",INDEX(P_Svc,F12755))</f>
        <v/>
      </c>
      <c r="H12755" s="41" t="str">
        <f aca="false">IF(A12755="","",INDEX(P_Zone,F12755))</f>
        <v/>
      </c>
      <c r="I12755" s="41" t="str">
        <f aca="false">IF(A12755="","",IF(D12755="Delivered",IF(B12755&lt;=INDEX(P_Due,F12755),1,0),0))</f>
        <v/>
      </c>
    </row>
    <row r="12756" customFormat="false" ht="15" hidden="false" customHeight="false" outlineLevel="0" collapsed="false">
      <c r="A12756" s="37"/>
      <c r="B12756" s="38"/>
      <c r="C12756" s="39"/>
      <c r="D12756" s="39"/>
      <c r="E12756" s="39"/>
      <c r="F12756" s="41" t="str">
        <f aca="false">IF(A12756="","",MATCH(A12756,P_ID,1))</f>
        <v/>
      </c>
      <c r="G12756" s="41" t="str">
        <f aca="false">IF(A12756="","",INDEX(P_Svc,F12756))</f>
        <v/>
      </c>
      <c r="H12756" s="41" t="str">
        <f aca="false">IF(A12756="","",INDEX(P_Zone,F12756))</f>
        <v/>
      </c>
      <c r="I12756" s="41" t="str">
        <f aca="false">IF(A12756="","",IF(D12756="Delivered",IF(B12756&lt;=INDEX(P_Due,F12756),1,0),0))</f>
        <v/>
      </c>
    </row>
    <row r="12757" customFormat="false" ht="15" hidden="false" customHeight="false" outlineLevel="0" collapsed="false">
      <c r="A12757" s="37"/>
      <c r="B12757" s="38"/>
      <c r="C12757" s="39"/>
      <c r="D12757" s="39"/>
      <c r="E12757" s="39"/>
      <c r="F12757" s="41" t="str">
        <f aca="false">IF(A12757="","",MATCH(A12757,P_ID,1))</f>
        <v/>
      </c>
      <c r="G12757" s="41" t="str">
        <f aca="false">IF(A12757="","",INDEX(P_Svc,F12757))</f>
        <v/>
      </c>
      <c r="H12757" s="41" t="str">
        <f aca="false">IF(A12757="","",INDEX(P_Zone,F12757))</f>
        <v/>
      </c>
      <c r="I12757" s="41" t="str">
        <f aca="false">IF(A12757="","",IF(D12757="Delivered",IF(B12757&lt;=INDEX(P_Due,F12757),1,0),0))</f>
        <v/>
      </c>
    </row>
    <row r="12758" customFormat="false" ht="15" hidden="false" customHeight="false" outlineLevel="0" collapsed="false">
      <c r="A12758" s="37"/>
      <c r="B12758" s="38"/>
      <c r="C12758" s="39"/>
      <c r="D12758" s="39"/>
      <c r="E12758" s="39"/>
      <c r="F12758" s="41" t="str">
        <f aca="false">IF(A12758="","",MATCH(A12758,P_ID,1))</f>
        <v/>
      </c>
      <c r="G12758" s="41" t="str">
        <f aca="false">IF(A12758="","",INDEX(P_Svc,F12758))</f>
        <v/>
      </c>
      <c r="H12758" s="41" t="str">
        <f aca="false">IF(A12758="","",INDEX(P_Zone,F12758))</f>
        <v/>
      </c>
      <c r="I12758" s="41" t="str">
        <f aca="false">IF(A12758="","",IF(D12758="Delivered",IF(B12758&lt;=INDEX(P_Due,F12758),1,0),0))</f>
        <v/>
      </c>
    </row>
    <row r="12759" customFormat="false" ht="15" hidden="false" customHeight="false" outlineLevel="0" collapsed="false">
      <c r="A12759" s="37"/>
      <c r="B12759" s="38"/>
      <c r="C12759" s="39"/>
      <c r="D12759" s="39"/>
      <c r="E12759" s="39"/>
      <c r="F12759" s="41" t="str">
        <f aca="false">IF(A12759="","",MATCH(A12759,P_ID,1))</f>
        <v/>
      </c>
      <c r="G12759" s="41" t="str">
        <f aca="false">IF(A12759="","",INDEX(P_Svc,F12759))</f>
        <v/>
      </c>
      <c r="H12759" s="41" t="str">
        <f aca="false">IF(A12759="","",INDEX(P_Zone,F12759))</f>
        <v/>
      </c>
      <c r="I12759" s="41" t="str">
        <f aca="false">IF(A12759="","",IF(D12759="Delivered",IF(B12759&lt;=INDEX(P_Due,F12759),1,0),0))</f>
        <v/>
      </c>
    </row>
    <row r="12760" customFormat="false" ht="15" hidden="false" customHeight="false" outlineLevel="0" collapsed="false">
      <c r="A12760" s="37"/>
      <c r="B12760" s="38"/>
      <c r="C12760" s="39"/>
      <c r="D12760" s="39"/>
      <c r="E12760" s="39"/>
      <c r="F12760" s="41" t="str">
        <f aca="false">IF(A12760="","",MATCH(A12760,P_ID,1))</f>
        <v/>
      </c>
      <c r="G12760" s="41" t="str">
        <f aca="false">IF(A12760="","",INDEX(P_Svc,F12760))</f>
        <v/>
      </c>
      <c r="H12760" s="41" t="str">
        <f aca="false">IF(A12760="","",INDEX(P_Zone,F12760))</f>
        <v/>
      </c>
      <c r="I12760" s="41" t="str">
        <f aca="false">IF(A12760="","",IF(D12760="Delivered",IF(B12760&lt;=INDEX(P_Due,F12760),1,0),0))</f>
        <v/>
      </c>
    </row>
    <row r="12761" customFormat="false" ht="15" hidden="false" customHeight="false" outlineLevel="0" collapsed="false">
      <c r="A12761" s="37"/>
      <c r="B12761" s="38"/>
      <c r="C12761" s="39"/>
      <c r="D12761" s="39"/>
      <c r="E12761" s="39"/>
      <c r="F12761" s="41" t="str">
        <f aca="false">IF(A12761="","",MATCH(A12761,P_ID,1))</f>
        <v/>
      </c>
      <c r="G12761" s="41" t="str">
        <f aca="false">IF(A12761="","",INDEX(P_Svc,F12761))</f>
        <v/>
      </c>
      <c r="H12761" s="41" t="str">
        <f aca="false">IF(A12761="","",INDEX(P_Zone,F12761))</f>
        <v/>
      </c>
      <c r="I12761" s="41" t="str">
        <f aca="false">IF(A12761="","",IF(D12761="Delivered",IF(B12761&lt;=INDEX(P_Due,F12761),1,0),0))</f>
        <v/>
      </c>
    </row>
    <row r="12762" customFormat="false" ht="15" hidden="false" customHeight="false" outlineLevel="0" collapsed="false">
      <c r="A12762" s="37"/>
      <c r="B12762" s="38"/>
      <c r="C12762" s="39"/>
      <c r="D12762" s="39"/>
      <c r="E12762" s="39"/>
      <c r="F12762" s="41" t="str">
        <f aca="false">IF(A12762="","",MATCH(A12762,P_ID,1))</f>
        <v/>
      </c>
      <c r="G12762" s="41" t="str">
        <f aca="false">IF(A12762="","",INDEX(P_Svc,F12762))</f>
        <v/>
      </c>
      <c r="H12762" s="41" t="str">
        <f aca="false">IF(A12762="","",INDEX(P_Zone,F12762))</f>
        <v/>
      </c>
      <c r="I12762" s="41" t="str">
        <f aca="false">IF(A12762="","",IF(D12762="Delivered",IF(B12762&lt;=INDEX(P_Due,F12762),1,0),0))</f>
        <v/>
      </c>
    </row>
    <row r="12763" customFormat="false" ht="15" hidden="false" customHeight="false" outlineLevel="0" collapsed="false">
      <c r="A12763" s="37"/>
      <c r="B12763" s="38"/>
      <c r="C12763" s="39"/>
      <c r="D12763" s="39"/>
      <c r="E12763" s="39"/>
      <c r="F12763" s="41" t="str">
        <f aca="false">IF(A12763="","",MATCH(A12763,P_ID,1))</f>
        <v/>
      </c>
      <c r="G12763" s="41" t="str">
        <f aca="false">IF(A12763="","",INDEX(P_Svc,F12763))</f>
        <v/>
      </c>
      <c r="H12763" s="41" t="str">
        <f aca="false">IF(A12763="","",INDEX(P_Zone,F12763))</f>
        <v/>
      </c>
      <c r="I12763" s="41" t="str">
        <f aca="false">IF(A12763="","",IF(D12763="Delivered",IF(B12763&lt;=INDEX(P_Due,F12763),1,0),0))</f>
        <v/>
      </c>
    </row>
    <row r="12764" customFormat="false" ht="15" hidden="false" customHeight="false" outlineLevel="0" collapsed="false">
      <c r="A12764" s="37"/>
      <c r="B12764" s="38"/>
      <c r="C12764" s="39"/>
      <c r="D12764" s="39"/>
      <c r="E12764" s="39"/>
      <c r="F12764" s="41" t="str">
        <f aca="false">IF(A12764="","",MATCH(A12764,P_ID,1))</f>
        <v/>
      </c>
      <c r="G12764" s="41" t="str">
        <f aca="false">IF(A12764="","",INDEX(P_Svc,F12764))</f>
        <v/>
      </c>
      <c r="H12764" s="41" t="str">
        <f aca="false">IF(A12764="","",INDEX(P_Zone,F12764))</f>
        <v/>
      </c>
      <c r="I12764" s="41" t="str">
        <f aca="false">IF(A12764="","",IF(D12764="Delivered",IF(B12764&lt;=INDEX(P_Due,F12764),1,0),0))</f>
        <v/>
      </c>
    </row>
    <row r="12765" customFormat="false" ht="15" hidden="false" customHeight="false" outlineLevel="0" collapsed="false">
      <c r="A12765" s="37"/>
      <c r="B12765" s="38"/>
      <c r="C12765" s="39"/>
      <c r="D12765" s="39"/>
      <c r="E12765" s="39"/>
      <c r="F12765" s="41" t="str">
        <f aca="false">IF(A12765="","",MATCH(A12765,P_ID,1))</f>
        <v/>
      </c>
      <c r="G12765" s="41" t="str">
        <f aca="false">IF(A12765="","",INDEX(P_Svc,F12765))</f>
        <v/>
      </c>
      <c r="H12765" s="41" t="str">
        <f aca="false">IF(A12765="","",INDEX(P_Zone,F12765))</f>
        <v/>
      </c>
      <c r="I12765" s="41" t="str">
        <f aca="false">IF(A12765="","",IF(D12765="Delivered",IF(B12765&lt;=INDEX(P_Due,F12765),1,0),0))</f>
        <v/>
      </c>
    </row>
    <row r="12766" customFormat="false" ht="15" hidden="false" customHeight="false" outlineLevel="0" collapsed="false">
      <c r="A12766" s="37"/>
      <c r="B12766" s="38"/>
      <c r="C12766" s="39"/>
      <c r="D12766" s="39"/>
      <c r="E12766" s="39"/>
      <c r="F12766" s="41" t="str">
        <f aca="false">IF(A12766="","",MATCH(A12766,P_ID,1))</f>
        <v/>
      </c>
      <c r="G12766" s="41" t="str">
        <f aca="false">IF(A12766="","",INDEX(P_Svc,F12766))</f>
        <v/>
      </c>
      <c r="H12766" s="41" t="str">
        <f aca="false">IF(A12766="","",INDEX(P_Zone,F12766))</f>
        <v/>
      </c>
      <c r="I12766" s="41" t="str">
        <f aca="false">IF(A12766="","",IF(D12766="Delivered",IF(B12766&lt;=INDEX(P_Due,F12766),1,0),0))</f>
        <v/>
      </c>
    </row>
    <row r="12767" customFormat="false" ht="15" hidden="false" customHeight="false" outlineLevel="0" collapsed="false">
      <c r="A12767" s="37"/>
      <c r="B12767" s="38"/>
      <c r="C12767" s="39"/>
      <c r="D12767" s="39"/>
      <c r="E12767" s="39"/>
      <c r="F12767" s="41" t="str">
        <f aca="false">IF(A12767="","",MATCH(A12767,P_ID,1))</f>
        <v/>
      </c>
      <c r="G12767" s="41" t="str">
        <f aca="false">IF(A12767="","",INDEX(P_Svc,F12767))</f>
        <v/>
      </c>
      <c r="H12767" s="41" t="str">
        <f aca="false">IF(A12767="","",INDEX(P_Zone,F12767))</f>
        <v/>
      </c>
      <c r="I12767" s="41" t="str">
        <f aca="false">IF(A12767="","",IF(D12767="Delivered",IF(B12767&lt;=INDEX(P_Due,F12767),1,0),0))</f>
        <v/>
      </c>
    </row>
    <row r="12768" customFormat="false" ht="15" hidden="false" customHeight="false" outlineLevel="0" collapsed="false">
      <c r="A12768" s="37"/>
      <c r="B12768" s="38"/>
      <c r="C12768" s="39"/>
      <c r="D12768" s="39"/>
      <c r="E12768" s="39"/>
      <c r="F12768" s="41" t="str">
        <f aca="false">IF(A12768="","",MATCH(A12768,P_ID,1))</f>
        <v/>
      </c>
      <c r="G12768" s="41" t="str">
        <f aca="false">IF(A12768="","",INDEX(P_Svc,F12768))</f>
        <v/>
      </c>
      <c r="H12768" s="41" t="str">
        <f aca="false">IF(A12768="","",INDEX(P_Zone,F12768))</f>
        <v/>
      </c>
      <c r="I12768" s="41" t="str">
        <f aca="false">IF(A12768="","",IF(D12768="Delivered",IF(B12768&lt;=INDEX(P_Due,F12768),1,0),0))</f>
        <v/>
      </c>
    </row>
    <row r="12769" customFormat="false" ht="15" hidden="false" customHeight="false" outlineLevel="0" collapsed="false">
      <c r="A12769" s="37"/>
      <c r="B12769" s="38"/>
      <c r="C12769" s="39"/>
      <c r="D12769" s="39"/>
      <c r="E12769" s="39"/>
      <c r="F12769" s="41" t="str">
        <f aca="false">IF(A12769="","",MATCH(A12769,P_ID,1))</f>
        <v/>
      </c>
      <c r="G12769" s="41" t="str">
        <f aca="false">IF(A12769="","",INDEX(P_Svc,F12769))</f>
        <v/>
      </c>
      <c r="H12769" s="41" t="str">
        <f aca="false">IF(A12769="","",INDEX(P_Zone,F12769))</f>
        <v/>
      </c>
      <c r="I12769" s="41" t="str">
        <f aca="false">IF(A12769="","",IF(D12769="Delivered",IF(B12769&lt;=INDEX(P_Due,F12769),1,0),0))</f>
        <v/>
      </c>
    </row>
    <row r="12770" customFormat="false" ht="15" hidden="false" customHeight="false" outlineLevel="0" collapsed="false">
      <c r="A12770" s="37"/>
      <c r="B12770" s="38"/>
      <c r="C12770" s="39"/>
      <c r="D12770" s="39"/>
      <c r="E12770" s="39"/>
      <c r="F12770" s="41" t="str">
        <f aca="false">IF(A12770="","",MATCH(A12770,P_ID,1))</f>
        <v/>
      </c>
      <c r="G12770" s="41" t="str">
        <f aca="false">IF(A12770="","",INDEX(P_Svc,F12770))</f>
        <v/>
      </c>
      <c r="H12770" s="41" t="str">
        <f aca="false">IF(A12770="","",INDEX(P_Zone,F12770))</f>
        <v/>
      </c>
      <c r="I12770" s="41" t="str">
        <f aca="false">IF(A12770="","",IF(D12770="Delivered",IF(B12770&lt;=INDEX(P_Due,F12770),1,0),0))</f>
        <v/>
      </c>
    </row>
    <row r="12771" customFormat="false" ht="15" hidden="false" customHeight="false" outlineLevel="0" collapsed="false">
      <c r="A12771" s="37"/>
      <c r="B12771" s="38"/>
      <c r="C12771" s="39"/>
      <c r="D12771" s="39"/>
      <c r="E12771" s="39"/>
      <c r="F12771" s="41" t="str">
        <f aca="false">IF(A12771="","",MATCH(A12771,P_ID,1))</f>
        <v/>
      </c>
      <c r="G12771" s="41" t="str">
        <f aca="false">IF(A12771="","",INDEX(P_Svc,F12771))</f>
        <v/>
      </c>
      <c r="H12771" s="41" t="str">
        <f aca="false">IF(A12771="","",INDEX(P_Zone,F12771))</f>
        <v/>
      </c>
      <c r="I12771" s="41" t="str">
        <f aca="false">IF(A12771="","",IF(D12771="Delivered",IF(B12771&lt;=INDEX(P_Due,F12771),1,0),0))</f>
        <v/>
      </c>
    </row>
    <row r="12772" customFormat="false" ht="15" hidden="false" customHeight="false" outlineLevel="0" collapsed="false">
      <c r="A12772" s="37"/>
      <c r="B12772" s="38"/>
      <c r="C12772" s="39"/>
      <c r="D12772" s="39"/>
      <c r="E12772" s="39"/>
      <c r="F12772" s="41" t="str">
        <f aca="false">IF(A12772="","",MATCH(A12772,P_ID,1))</f>
        <v/>
      </c>
      <c r="G12772" s="41" t="str">
        <f aca="false">IF(A12772="","",INDEX(P_Svc,F12772))</f>
        <v/>
      </c>
      <c r="H12772" s="41" t="str">
        <f aca="false">IF(A12772="","",INDEX(P_Zone,F12772))</f>
        <v/>
      </c>
      <c r="I12772" s="41" t="str">
        <f aca="false">IF(A12772="","",IF(D12772="Delivered",IF(B12772&lt;=INDEX(P_Due,F12772),1,0),0))</f>
        <v/>
      </c>
    </row>
    <row r="12773" customFormat="false" ht="15" hidden="false" customHeight="false" outlineLevel="0" collapsed="false">
      <c r="A12773" s="37"/>
      <c r="B12773" s="38"/>
      <c r="C12773" s="39"/>
      <c r="D12773" s="39"/>
      <c r="E12773" s="39"/>
      <c r="F12773" s="41" t="str">
        <f aca="false">IF(A12773="","",MATCH(A12773,P_ID,1))</f>
        <v/>
      </c>
      <c r="G12773" s="41" t="str">
        <f aca="false">IF(A12773="","",INDEX(P_Svc,F12773))</f>
        <v/>
      </c>
      <c r="H12773" s="41" t="str">
        <f aca="false">IF(A12773="","",INDEX(P_Zone,F12773))</f>
        <v/>
      </c>
      <c r="I12773" s="41" t="str">
        <f aca="false">IF(A12773="","",IF(D12773="Delivered",IF(B12773&lt;=INDEX(P_Due,F12773),1,0),0))</f>
        <v/>
      </c>
    </row>
    <row r="12774" customFormat="false" ht="15" hidden="false" customHeight="false" outlineLevel="0" collapsed="false">
      <c r="A12774" s="37"/>
      <c r="B12774" s="38"/>
      <c r="C12774" s="39"/>
      <c r="D12774" s="39"/>
      <c r="E12774" s="39"/>
      <c r="F12774" s="41" t="str">
        <f aca="false">IF(A12774="","",MATCH(A12774,P_ID,1))</f>
        <v/>
      </c>
      <c r="G12774" s="41" t="str">
        <f aca="false">IF(A12774="","",INDEX(P_Svc,F12774))</f>
        <v/>
      </c>
      <c r="H12774" s="41" t="str">
        <f aca="false">IF(A12774="","",INDEX(P_Zone,F12774))</f>
        <v/>
      </c>
      <c r="I12774" s="41" t="str">
        <f aca="false">IF(A12774="","",IF(D12774="Delivered",IF(B12774&lt;=INDEX(P_Due,F12774),1,0),0))</f>
        <v/>
      </c>
    </row>
    <row r="12775" customFormat="false" ht="15" hidden="false" customHeight="false" outlineLevel="0" collapsed="false">
      <c r="A12775" s="37"/>
      <c r="B12775" s="38"/>
      <c r="C12775" s="39"/>
      <c r="D12775" s="39"/>
      <c r="E12775" s="39"/>
      <c r="F12775" s="41" t="str">
        <f aca="false">IF(A12775="","",MATCH(A12775,P_ID,1))</f>
        <v/>
      </c>
      <c r="G12775" s="41" t="str">
        <f aca="false">IF(A12775="","",INDEX(P_Svc,F12775))</f>
        <v/>
      </c>
      <c r="H12775" s="41" t="str">
        <f aca="false">IF(A12775="","",INDEX(P_Zone,F12775))</f>
        <v/>
      </c>
      <c r="I12775" s="41" t="str">
        <f aca="false">IF(A12775="","",IF(D12775="Delivered",IF(B12775&lt;=INDEX(P_Due,F12775),1,0),0))</f>
        <v/>
      </c>
    </row>
    <row r="12776" customFormat="false" ht="15" hidden="false" customHeight="false" outlineLevel="0" collapsed="false">
      <c r="A12776" s="37"/>
      <c r="B12776" s="38"/>
      <c r="C12776" s="39"/>
      <c r="D12776" s="39"/>
      <c r="E12776" s="39"/>
      <c r="F12776" s="41" t="str">
        <f aca="false">IF(A12776="","",MATCH(A12776,P_ID,1))</f>
        <v/>
      </c>
      <c r="G12776" s="41" t="str">
        <f aca="false">IF(A12776="","",INDEX(P_Svc,F12776))</f>
        <v/>
      </c>
      <c r="H12776" s="41" t="str">
        <f aca="false">IF(A12776="","",INDEX(P_Zone,F12776))</f>
        <v/>
      </c>
      <c r="I12776" s="41" t="str">
        <f aca="false">IF(A12776="","",IF(D12776="Delivered",IF(B12776&lt;=INDEX(P_Due,F12776),1,0),0))</f>
        <v/>
      </c>
    </row>
    <row r="12777" customFormat="false" ht="15" hidden="false" customHeight="false" outlineLevel="0" collapsed="false">
      <c r="A12777" s="37"/>
      <c r="B12777" s="38"/>
      <c r="C12777" s="39"/>
      <c r="D12777" s="39"/>
      <c r="E12777" s="39"/>
      <c r="F12777" s="41" t="str">
        <f aca="false">IF(A12777="","",MATCH(A12777,P_ID,1))</f>
        <v/>
      </c>
      <c r="G12777" s="41" t="str">
        <f aca="false">IF(A12777="","",INDEX(P_Svc,F12777))</f>
        <v/>
      </c>
      <c r="H12777" s="41" t="str">
        <f aca="false">IF(A12777="","",INDEX(P_Zone,F12777))</f>
        <v/>
      </c>
      <c r="I12777" s="41" t="str">
        <f aca="false">IF(A12777="","",IF(D12777="Delivered",IF(B12777&lt;=INDEX(P_Due,F12777),1,0),0))</f>
        <v/>
      </c>
    </row>
    <row r="12778" customFormat="false" ht="15" hidden="false" customHeight="false" outlineLevel="0" collapsed="false">
      <c r="A12778" s="37"/>
      <c r="B12778" s="38"/>
      <c r="C12778" s="39"/>
      <c r="D12778" s="39"/>
      <c r="E12778" s="39"/>
      <c r="F12778" s="41" t="str">
        <f aca="false">IF(A12778="","",MATCH(A12778,P_ID,1))</f>
        <v/>
      </c>
      <c r="G12778" s="41" t="str">
        <f aca="false">IF(A12778="","",INDEX(P_Svc,F12778))</f>
        <v/>
      </c>
      <c r="H12778" s="41" t="str">
        <f aca="false">IF(A12778="","",INDEX(P_Zone,F12778))</f>
        <v/>
      </c>
      <c r="I12778" s="41" t="str">
        <f aca="false">IF(A12778="","",IF(D12778="Delivered",IF(B12778&lt;=INDEX(P_Due,F12778),1,0),0))</f>
        <v/>
      </c>
    </row>
    <row r="12779" customFormat="false" ht="15" hidden="false" customHeight="false" outlineLevel="0" collapsed="false">
      <c r="A12779" s="37"/>
      <c r="B12779" s="38"/>
      <c r="C12779" s="39"/>
      <c r="D12779" s="39"/>
      <c r="E12779" s="39"/>
      <c r="F12779" s="41" t="str">
        <f aca="false">IF(A12779="","",MATCH(A12779,P_ID,1))</f>
        <v/>
      </c>
      <c r="G12779" s="41" t="str">
        <f aca="false">IF(A12779="","",INDEX(P_Svc,F12779))</f>
        <v/>
      </c>
      <c r="H12779" s="41" t="str">
        <f aca="false">IF(A12779="","",INDEX(P_Zone,F12779))</f>
        <v/>
      </c>
      <c r="I12779" s="41" t="str">
        <f aca="false">IF(A12779="","",IF(D12779="Delivered",IF(B12779&lt;=INDEX(P_Due,F12779),1,0),0))</f>
        <v/>
      </c>
    </row>
    <row r="12780" customFormat="false" ht="15" hidden="false" customHeight="false" outlineLevel="0" collapsed="false">
      <c r="A12780" s="37"/>
      <c r="B12780" s="38"/>
      <c r="C12780" s="39"/>
      <c r="D12780" s="39"/>
      <c r="E12780" s="39"/>
      <c r="F12780" s="41" t="str">
        <f aca="false">IF(A12780="","",MATCH(A12780,P_ID,1))</f>
        <v/>
      </c>
      <c r="G12780" s="41" t="str">
        <f aca="false">IF(A12780="","",INDEX(P_Svc,F12780))</f>
        <v/>
      </c>
      <c r="H12780" s="41" t="str">
        <f aca="false">IF(A12780="","",INDEX(P_Zone,F12780))</f>
        <v/>
      </c>
      <c r="I12780" s="41" t="str">
        <f aca="false">IF(A12780="","",IF(D12780="Delivered",IF(B12780&lt;=INDEX(P_Due,F12780),1,0),0))</f>
        <v/>
      </c>
    </row>
    <row r="12781" customFormat="false" ht="15" hidden="false" customHeight="false" outlineLevel="0" collapsed="false">
      <c r="A12781" s="37"/>
      <c r="B12781" s="38"/>
      <c r="C12781" s="39"/>
      <c r="D12781" s="39"/>
      <c r="E12781" s="39"/>
      <c r="F12781" s="41" t="str">
        <f aca="false">IF(A12781="","",MATCH(A12781,P_ID,1))</f>
        <v/>
      </c>
      <c r="G12781" s="41" t="str">
        <f aca="false">IF(A12781="","",INDEX(P_Svc,F12781))</f>
        <v/>
      </c>
      <c r="H12781" s="41" t="str">
        <f aca="false">IF(A12781="","",INDEX(P_Zone,F12781))</f>
        <v/>
      </c>
      <c r="I12781" s="41" t="str">
        <f aca="false">IF(A12781="","",IF(D12781="Delivered",IF(B12781&lt;=INDEX(P_Due,F12781),1,0),0))</f>
        <v/>
      </c>
    </row>
    <row r="12782" customFormat="false" ht="15" hidden="false" customHeight="false" outlineLevel="0" collapsed="false">
      <c r="A12782" s="37"/>
      <c r="B12782" s="38"/>
      <c r="C12782" s="39"/>
      <c r="D12782" s="39"/>
      <c r="E12782" s="39"/>
      <c r="F12782" s="41" t="str">
        <f aca="false">IF(A12782="","",MATCH(A12782,P_ID,1))</f>
        <v/>
      </c>
      <c r="G12782" s="41" t="str">
        <f aca="false">IF(A12782="","",INDEX(P_Svc,F12782))</f>
        <v/>
      </c>
      <c r="H12782" s="41" t="str">
        <f aca="false">IF(A12782="","",INDEX(P_Zone,F12782))</f>
        <v/>
      </c>
      <c r="I12782" s="41" t="str">
        <f aca="false">IF(A12782="","",IF(D12782="Delivered",IF(B12782&lt;=INDEX(P_Due,F12782),1,0),0))</f>
        <v/>
      </c>
    </row>
    <row r="12783" customFormat="false" ht="15" hidden="false" customHeight="false" outlineLevel="0" collapsed="false">
      <c r="A12783" s="37"/>
      <c r="B12783" s="38"/>
      <c r="C12783" s="39"/>
      <c r="D12783" s="39"/>
      <c r="E12783" s="39"/>
      <c r="F12783" s="41" t="str">
        <f aca="false">IF(A12783="","",MATCH(A12783,P_ID,1))</f>
        <v/>
      </c>
      <c r="G12783" s="41" t="str">
        <f aca="false">IF(A12783="","",INDEX(P_Svc,F12783))</f>
        <v/>
      </c>
      <c r="H12783" s="41" t="str">
        <f aca="false">IF(A12783="","",INDEX(P_Zone,F12783))</f>
        <v/>
      </c>
      <c r="I12783" s="41" t="str">
        <f aca="false">IF(A12783="","",IF(D12783="Delivered",IF(B12783&lt;=INDEX(P_Due,F12783),1,0),0))</f>
        <v/>
      </c>
    </row>
    <row r="12784" customFormat="false" ht="15" hidden="false" customHeight="false" outlineLevel="0" collapsed="false">
      <c r="A12784" s="37"/>
      <c r="B12784" s="38"/>
      <c r="C12784" s="39"/>
      <c r="D12784" s="39"/>
      <c r="E12784" s="39"/>
      <c r="F12784" s="41" t="str">
        <f aca="false">IF(A12784="","",MATCH(A12784,P_ID,1))</f>
        <v/>
      </c>
      <c r="G12784" s="41" t="str">
        <f aca="false">IF(A12784="","",INDEX(P_Svc,F12784))</f>
        <v/>
      </c>
      <c r="H12784" s="41" t="str">
        <f aca="false">IF(A12784="","",INDEX(P_Zone,F12784))</f>
        <v/>
      </c>
      <c r="I12784" s="41" t="str">
        <f aca="false">IF(A12784="","",IF(D12784="Delivered",IF(B12784&lt;=INDEX(P_Due,F12784),1,0),0))</f>
        <v/>
      </c>
    </row>
    <row r="12785" customFormat="false" ht="15" hidden="false" customHeight="false" outlineLevel="0" collapsed="false">
      <c r="A12785" s="37"/>
      <c r="B12785" s="38"/>
      <c r="C12785" s="39"/>
      <c r="D12785" s="39"/>
      <c r="E12785" s="39"/>
      <c r="F12785" s="41" t="str">
        <f aca="false">IF(A12785="","",MATCH(A12785,P_ID,1))</f>
        <v/>
      </c>
      <c r="G12785" s="41" t="str">
        <f aca="false">IF(A12785="","",INDEX(P_Svc,F12785))</f>
        <v/>
      </c>
      <c r="H12785" s="41" t="str">
        <f aca="false">IF(A12785="","",INDEX(P_Zone,F12785))</f>
        <v/>
      </c>
      <c r="I12785" s="41" t="str">
        <f aca="false">IF(A12785="","",IF(D12785="Delivered",IF(B12785&lt;=INDEX(P_Due,F12785),1,0),0))</f>
        <v/>
      </c>
    </row>
    <row r="12786" customFormat="false" ht="15" hidden="false" customHeight="false" outlineLevel="0" collapsed="false">
      <c r="A12786" s="37"/>
      <c r="B12786" s="38"/>
      <c r="C12786" s="39"/>
      <c r="D12786" s="39"/>
      <c r="E12786" s="39"/>
      <c r="F12786" s="41" t="str">
        <f aca="false">IF(A12786="","",MATCH(A12786,P_ID,1))</f>
        <v/>
      </c>
      <c r="G12786" s="41" t="str">
        <f aca="false">IF(A12786="","",INDEX(P_Svc,F12786))</f>
        <v/>
      </c>
      <c r="H12786" s="41" t="str">
        <f aca="false">IF(A12786="","",INDEX(P_Zone,F12786))</f>
        <v/>
      </c>
      <c r="I12786" s="41" t="str">
        <f aca="false">IF(A12786="","",IF(D12786="Delivered",IF(B12786&lt;=INDEX(P_Due,F12786),1,0),0))</f>
        <v/>
      </c>
    </row>
    <row r="12787" customFormat="false" ht="15" hidden="false" customHeight="false" outlineLevel="0" collapsed="false">
      <c r="A12787" s="37"/>
      <c r="B12787" s="38"/>
      <c r="C12787" s="39"/>
      <c r="D12787" s="39"/>
      <c r="E12787" s="39"/>
      <c r="F12787" s="41" t="str">
        <f aca="false">IF(A12787="","",MATCH(A12787,P_ID,1))</f>
        <v/>
      </c>
      <c r="G12787" s="41" t="str">
        <f aca="false">IF(A12787="","",INDEX(P_Svc,F12787))</f>
        <v/>
      </c>
      <c r="H12787" s="41" t="str">
        <f aca="false">IF(A12787="","",INDEX(P_Zone,F12787))</f>
        <v/>
      </c>
      <c r="I12787" s="41" t="str">
        <f aca="false">IF(A12787="","",IF(D12787="Delivered",IF(B12787&lt;=INDEX(P_Due,F12787),1,0),0))</f>
        <v/>
      </c>
    </row>
    <row r="12788" customFormat="false" ht="15" hidden="false" customHeight="false" outlineLevel="0" collapsed="false">
      <c r="A12788" s="37"/>
      <c r="B12788" s="38"/>
      <c r="C12788" s="39"/>
      <c r="D12788" s="39"/>
      <c r="E12788" s="39"/>
      <c r="F12788" s="41" t="str">
        <f aca="false">IF(A12788="","",MATCH(A12788,P_ID,1))</f>
        <v/>
      </c>
      <c r="G12788" s="41" t="str">
        <f aca="false">IF(A12788="","",INDEX(P_Svc,F12788))</f>
        <v/>
      </c>
      <c r="H12788" s="41" t="str">
        <f aca="false">IF(A12788="","",INDEX(P_Zone,F12788))</f>
        <v/>
      </c>
      <c r="I12788" s="41" t="str">
        <f aca="false">IF(A12788="","",IF(D12788="Delivered",IF(B12788&lt;=INDEX(P_Due,F12788),1,0),0))</f>
        <v/>
      </c>
    </row>
    <row r="12789" customFormat="false" ht="15" hidden="false" customHeight="false" outlineLevel="0" collapsed="false">
      <c r="A12789" s="37"/>
      <c r="B12789" s="38"/>
      <c r="C12789" s="39"/>
      <c r="D12789" s="39"/>
      <c r="E12789" s="39"/>
      <c r="F12789" s="41" t="str">
        <f aca="false">IF(A12789="","",MATCH(A12789,P_ID,1))</f>
        <v/>
      </c>
      <c r="G12789" s="41" t="str">
        <f aca="false">IF(A12789="","",INDEX(P_Svc,F12789))</f>
        <v/>
      </c>
      <c r="H12789" s="41" t="str">
        <f aca="false">IF(A12789="","",INDEX(P_Zone,F12789))</f>
        <v/>
      </c>
      <c r="I12789" s="41" t="str">
        <f aca="false">IF(A12789="","",IF(D12789="Delivered",IF(B12789&lt;=INDEX(P_Due,F12789),1,0),0))</f>
        <v/>
      </c>
    </row>
    <row r="12790" customFormat="false" ht="15" hidden="false" customHeight="false" outlineLevel="0" collapsed="false">
      <c r="A12790" s="37"/>
      <c r="B12790" s="38"/>
      <c r="C12790" s="39"/>
      <c r="D12790" s="39"/>
      <c r="E12790" s="39"/>
      <c r="F12790" s="41" t="str">
        <f aca="false">IF(A12790="","",MATCH(A12790,P_ID,1))</f>
        <v/>
      </c>
      <c r="G12790" s="41" t="str">
        <f aca="false">IF(A12790="","",INDEX(P_Svc,F12790))</f>
        <v/>
      </c>
      <c r="H12790" s="41" t="str">
        <f aca="false">IF(A12790="","",INDEX(P_Zone,F12790))</f>
        <v/>
      </c>
      <c r="I12790" s="41" t="str">
        <f aca="false">IF(A12790="","",IF(D12790="Delivered",IF(B12790&lt;=INDEX(P_Due,F12790),1,0),0))</f>
        <v/>
      </c>
    </row>
    <row r="12791" customFormat="false" ht="15" hidden="false" customHeight="false" outlineLevel="0" collapsed="false">
      <c r="A12791" s="37"/>
      <c r="B12791" s="38"/>
      <c r="C12791" s="39"/>
      <c r="D12791" s="39"/>
      <c r="E12791" s="39"/>
      <c r="F12791" s="41" t="str">
        <f aca="false">IF(A12791="","",MATCH(A12791,P_ID,1))</f>
        <v/>
      </c>
      <c r="G12791" s="41" t="str">
        <f aca="false">IF(A12791="","",INDEX(P_Svc,F12791))</f>
        <v/>
      </c>
      <c r="H12791" s="41" t="str">
        <f aca="false">IF(A12791="","",INDEX(P_Zone,F12791))</f>
        <v/>
      </c>
      <c r="I12791" s="41" t="str">
        <f aca="false">IF(A12791="","",IF(D12791="Delivered",IF(B12791&lt;=INDEX(P_Due,F12791),1,0),0))</f>
        <v/>
      </c>
    </row>
    <row r="12792" customFormat="false" ht="15" hidden="false" customHeight="false" outlineLevel="0" collapsed="false">
      <c r="A12792" s="37"/>
      <c r="B12792" s="38"/>
      <c r="C12792" s="39"/>
      <c r="D12792" s="39"/>
      <c r="E12792" s="39"/>
      <c r="F12792" s="41" t="str">
        <f aca="false">IF(A12792="","",MATCH(A12792,P_ID,1))</f>
        <v/>
      </c>
      <c r="G12792" s="41" t="str">
        <f aca="false">IF(A12792="","",INDEX(P_Svc,F12792))</f>
        <v/>
      </c>
      <c r="H12792" s="41" t="str">
        <f aca="false">IF(A12792="","",INDEX(P_Zone,F12792))</f>
        <v/>
      </c>
      <c r="I12792" s="41" t="str">
        <f aca="false">IF(A12792="","",IF(D12792="Delivered",IF(B12792&lt;=INDEX(P_Due,F12792),1,0),0))</f>
        <v/>
      </c>
    </row>
    <row r="12793" customFormat="false" ht="15" hidden="false" customHeight="false" outlineLevel="0" collapsed="false">
      <c r="A12793" s="37"/>
      <c r="B12793" s="38"/>
      <c r="C12793" s="39"/>
      <c r="D12793" s="39"/>
      <c r="E12793" s="39"/>
      <c r="F12793" s="41" t="str">
        <f aca="false">IF(A12793="","",MATCH(A12793,P_ID,1))</f>
        <v/>
      </c>
      <c r="G12793" s="41" t="str">
        <f aca="false">IF(A12793="","",INDEX(P_Svc,F12793))</f>
        <v/>
      </c>
      <c r="H12793" s="41" t="str">
        <f aca="false">IF(A12793="","",INDEX(P_Zone,F12793))</f>
        <v/>
      </c>
      <c r="I12793" s="41" t="str">
        <f aca="false">IF(A12793="","",IF(D12793="Delivered",IF(B12793&lt;=INDEX(P_Due,F12793),1,0),0))</f>
        <v/>
      </c>
    </row>
    <row r="12794" customFormat="false" ht="15" hidden="false" customHeight="false" outlineLevel="0" collapsed="false">
      <c r="A12794" s="37"/>
      <c r="B12794" s="38"/>
      <c r="C12794" s="39"/>
      <c r="D12794" s="39"/>
      <c r="E12794" s="39"/>
      <c r="F12794" s="41" t="str">
        <f aca="false">IF(A12794="","",MATCH(A12794,P_ID,1))</f>
        <v/>
      </c>
      <c r="G12794" s="41" t="str">
        <f aca="false">IF(A12794="","",INDEX(P_Svc,F12794))</f>
        <v/>
      </c>
      <c r="H12794" s="41" t="str">
        <f aca="false">IF(A12794="","",INDEX(P_Zone,F12794))</f>
        <v/>
      </c>
      <c r="I12794" s="41" t="str">
        <f aca="false">IF(A12794="","",IF(D12794="Delivered",IF(B12794&lt;=INDEX(P_Due,F12794),1,0),0))</f>
        <v/>
      </c>
    </row>
    <row r="12795" customFormat="false" ht="15" hidden="false" customHeight="false" outlineLevel="0" collapsed="false">
      <c r="A12795" s="37"/>
      <c r="B12795" s="38"/>
      <c r="C12795" s="39"/>
      <c r="D12795" s="39"/>
      <c r="E12795" s="39"/>
      <c r="F12795" s="41" t="str">
        <f aca="false">IF(A12795="","",MATCH(A12795,P_ID,1))</f>
        <v/>
      </c>
      <c r="G12795" s="41" t="str">
        <f aca="false">IF(A12795="","",INDEX(P_Svc,F12795))</f>
        <v/>
      </c>
      <c r="H12795" s="41" t="str">
        <f aca="false">IF(A12795="","",INDEX(P_Zone,F12795))</f>
        <v/>
      </c>
      <c r="I12795" s="41" t="str">
        <f aca="false">IF(A12795="","",IF(D12795="Delivered",IF(B12795&lt;=INDEX(P_Due,F12795),1,0),0))</f>
        <v/>
      </c>
    </row>
    <row r="12796" customFormat="false" ht="15" hidden="false" customHeight="false" outlineLevel="0" collapsed="false">
      <c r="A12796" s="37"/>
      <c r="B12796" s="38"/>
      <c r="C12796" s="39"/>
      <c r="D12796" s="39"/>
      <c r="E12796" s="39"/>
      <c r="F12796" s="41" t="str">
        <f aca="false">IF(A12796="","",MATCH(A12796,P_ID,1))</f>
        <v/>
      </c>
      <c r="G12796" s="41" t="str">
        <f aca="false">IF(A12796="","",INDEX(P_Svc,F12796))</f>
        <v/>
      </c>
      <c r="H12796" s="41" t="str">
        <f aca="false">IF(A12796="","",INDEX(P_Zone,F12796))</f>
        <v/>
      </c>
      <c r="I12796" s="41" t="str">
        <f aca="false">IF(A12796="","",IF(D12796="Delivered",IF(B12796&lt;=INDEX(P_Due,F12796),1,0),0))</f>
        <v/>
      </c>
    </row>
    <row r="12797" customFormat="false" ht="15" hidden="false" customHeight="false" outlineLevel="0" collapsed="false">
      <c r="A12797" s="37"/>
      <c r="B12797" s="38"/>
      <c r="C12797" s="39"/>
      <c r="D12797" s="39"/>
      <c r="E12797" s="39"/>
      <c r="F12797" s="41" t="str">
        <f aca="false">IF(A12797="","",MATCH(A12797,P_ID,1))</f>
        <v/>
      </c>
      <c r="G12797" s="41" t="str">
        <f aca="false">IF(A12797="","",INDEX(P_Svc,F12797))</f>
        <v/>
      </c>
      <c r="H12797" s="41" t="str">
        <f aca="false">IF(A12797="","",INDEX(P_Zone,F12797))</f>
        <v/>
      </c>
      <c r="I12797" s="41" t="str">
        <f aca="false">IF(A12797="","",IF(D12797="Delivered",IF(B12797&lt;=INDEX(P_Due,F12797),1,0),0))</f>
        <v/>
      </c>
    </row>
    <row r="12798" customFormat="false" ht="15" hidden="false" customHeight="false" outlineLevel="0" collapsed="false">
      <c r="A12798" s="37"/>
      <c r="B12798" s="38"/>
      <c r="C12798" s="39"/>
      <c r="D12798" s="39"/>
      <c r="E12798" s="39"/>
      <c r="F12798" s="41" t="str">
        <f aca="false">IF(A12798="","",MATCH(A12798,P_ID,1))</f>
        <v/>
      </c>
      <c r="G12798" s="41" t="str">
        <f aca="false">IF(A12798="","",INDEX(P_Svc,F12798))</f>
        <v/>
      </c>
      <c r="H12798" s="41" t="str">
        <f aca="false">IF(A12798="","",INDEX(P_Zone,F12798))</f>
        <v/>
      </c>
      <c r="I12798" s="41" t="str">
        <f aca="false">IF(A12798="","",IF(D12798="Delivered",IF(B12798&lt;=INDEX(P_Due,F12798),1,0),0))</f>
        <v/>
      </c>
    </row>
    <row r="12799" customFormat="false" ht="15" hidden="false" customHeight="false" outlineLevel="0" collapsed="false">
      <c r="A12799" s="37"/>
      <c r="B12799" s="38"/>
      <c r="C12799" s="39"/>
      <c r="D12799" s="39"/>
      <c r="E12799" s="39"/>
      <c r="F12799" s="41" t="str">
        <f aca="false">IF(A12799="","",MATCH(A12799,P_ID,1))</f>
        <v/>
      </c>
      <c r="G12799" s="41" t="str">
        <f aca="false">IF(A12799="","",INDEX(P_Svc,F12799))</f>
        <v/>
      </c>
      <c r="H12799" s="41" t="str">
        <f aca="false">IF(A12799="","",INDEX(P_Zone,F12799))</f>
        <v/>
      </c>
      <c r="I12799" s="41" t="str">
        <f aca="false">IF(A12799="","",IF(D12799="Delivered",IF(B12799&lt;=INDEX(P_Due,F12799),1,0),0))</f>
        <v/>
      </c>
    </row>
    <row r="12800" customFormat="false" ht="15" hidden="false" customHeight="false" outlineLevel="0" collapsed="false">
      <c r="A12800" s="37"/>
      <c r="B12800" s="38"/>
      <c r="C12800" s="39"/>
      <c r="D12800" s="39"/>
      <c r="E12800" s="39"/>
      <c r="F12800" s="41" t="str">
        <f aca="false">IF(A12800="","",MATCH(A12800,P_ID,1))</f>
        <v/>
      </c>
      <c r="G12800" s="41" t="str">
        <f aca="false">IF(A12800="","",INDEX(P_Svc,F12800))</f>
        <v/>
      </c>
      <c r="H12800" s="41" t="str">
        <f aca="false">IF(A12800="","",INDEX(P_Zone,F12800))</f>
        <v/>
      </c>
      <c r="I12800" s="41" t="str">
        <f aca="false">IF(A12800="","",IF(D12800="Delivered",IF(B12800&lt;=INDEX(P_Due,F12800),1,0),0))</f>
        <v/>
      </c>
    </row>
    <row r="12801" customFormat="false" ht="15" hidden="false" customHeight="false" outlineLevel="0" collapsed="false">
      <c r="A12801" s="37"/>
      <c r="B12801" s="38"/>
      <c r="C12801" s="39"/>
      <c r="D12801" s="39"/>
      <c r="E12801" s="39"/>
      <c r="F12801" s="41" t="str">
        <f aca="false">IF(A12801="","",MATCH(A12801,P_ID,1))</f>
        <v/>
      </c>
      <c r="G12801" s="41" t="str">
        <f aca="false">IF(A12801="","",INDEX(P_Svc,F12801))</f>
        <v/>
      </c>
      <c r="H12801" s="41" t="str">
        <f aca="false">IF(A12801="","",INDEX(P_Zone,F12801))</f>
        <v/>
      </c>
      <c r="I12801" s="41" t="str">
        <f aca="false">IF(A12801="","",IF(D12801="Delivered",IF(B12801&lt;=INDEX(P_Due,F12801),1,0),0))</f>
        <v/>
      </c>
    </row>
    <row r="12802" customFormat="false" ht="15" hidden="false" customHeight="false" outlineLevel="0" collapsed="false">
      <c r="A12802" s="37"/>
      <c r="B12802" s="38"/>
      <c r="C12802" s="39"/>
      <c r="D12802" s="39"/>
      <c r="E12802" s="39"/>
      <c r="F12802" s="41" t="str">
        <f aca="false">IF(A12802="","",MATCH(A12802,P_ID,1))</f>
        <v/>
      </c>
      <c r="G12802" s="41" t="str">
        <f aca="false">IF(A12802="","",INDEX(P_Svc,F12802))</f>
        <v/>
      </c>
      <c r="H12802" s="41" t="str">
        <f aca="false">IF(A12802="","",INDEX(P_Zone,F12802))</f>
        <v/>
      </c>
      <c r="I12802" s="41" t="str">
        <f aca="false">IF(A12802="","",IF(D12802="Delivered",IF(B12802&lt;=INDEX(P_Due,F12802),1,0),0))</f>
        <v/>
      </c>
    </row>
    <row r="12803" customFormat="false" ht="15" hidden="false" customHeight="false" outlineLevel="0" collapsed="false">
      <c r="A12803" s="37"/>
      <c r="B12803" s="38"/>
      <c r="C12803" s="39"/>
      <c r="D12803" s="39"/>
      <c r="E12803" s="39"/>
      <c r="F12803" s="41" t="str">
        <f aca="false">IF(A12803="","",MATCH(A12803,P_ID,1))</f>
        <v/>
      </c>
      <c r="G12803" s="41" t="str">
        <f aca="false">IF(A12803="","",INDEX(P_Svc,F12803))</f>
        <v/>
      </c>
      <c r="H12803" s="41" t="str">
        <f aca="false">IF(A12803="","",INDEX(P_Zone,F12803))</f>
        <v/>
      </c>
      <c r="I12803" s="41" t="str">
        <f aca="false">IF(A12803="","",IF(D12803="Delivered",IF(B12803&lt;=INDEX(P_Due,F12803),1,0),0))</f>
        <v/>
      </c>
    </row>
    <row r="12804" customFormat="false" ht="15" hidden="false" customHeight="false" outlineLevel="0" collapsed="false">
      <c r="A12804" s="37"/>
      <c r="B12804" s="38"/>
      <c r="C12804" s="39"/>
      <c r="D12804" s="39"/>
      <c r="E12804" s="39"/>
      <c r="F12804" s="41" t="str">
        <f aca="false">IF(A12804="","",MATCH(A12804,P_ID,1))</f>
        <v/>
      </c>
      <c r="G12804" s="41" t="str">
        <f aca="false">IF(A12804="","",INDEX(P_Svc,F12804))</f>
        <v/>
      </c>
      <c r="H12804" s="41" t="str">
        <f aca="false">IF(A12804="","",INDEX(P_Zone,F12804))</f>
        <v/>
      </c>
      <c r="I12804" s="41" t="str">
        <f aca="false">IF(A12804="","",IF(D12804="Delivered",IF(B12804&lt;=INDEX(P_Due,F12804),1,0),0))</f>
        <v/>
      </c>
    </row>
    <row r="12805" customFormat="false" ht="15" hidden="false" customHeight="false" outlineLevel="0" collapsed="false">
      <c r="A12805" s="37"/>
      <c r="B12805" s="38"/>
      <c r="C12805" s="39"/>
      <c r="D12805" s="39"/>
      <c r="E12805" s="39"/>
      <c r="F12805" s="41" t="str">
        <f aca="false">IF(A12805="","",MATCH(A12805,P_ID,1))</f>
        <v/>
      </c>
      <c r="G12805" s="41" t="str">
        <f aca="false">IF(A12805="","",INDEX(P_Svc,F12805))</f>
        <v/>
      </c>
      <c r="H12805" s="41" t="str">
        <f aca="false">IF(A12805="","",INDEX(P_Zone,F12805))</f>
        <v/>
      </c>
      <c r="I12805" s="41" t="str">
        <f aca="false">IF(A12805="","",IF(D12805="Delivered",IF(B12805&lt;=INDEX(P_Due,F12805),1,0),0))</f>
        <v/>
      </c>
    </row>
    <row r="12806" customFormat="false" ht="15" hidden="false" customHeight="false" outlineLevel="0" collapsed="false">
      <c r="A12806" s="37"/>
      <c r="B12806" s="38"/>
      <c r="C12806" s="39"/>
      <c r="D12806" s="39"/>
      <c r="E12806" s="39"/>
      <c r="F12806" s="41" t="str">
        <f aca="false">IF(A12806="","",MATCH(A12806,P_ID,1))</f>
        <v/>
      </c>
      <c r="G12806" s="41" t="str">
        <f aca="false">IF(A12806="","",INDEX(P_Svc,F12806))</f>
        <v/>
      </c>
      <c r="H12806" s="41" t="str">
        <f aca="false">IF(A12806="","",INDEX(P_Zone,F12806))</f>
        <v/>
      </c>
      <c r="I12806" s="41" t="str">
        <f aca="false">IF(A12806="","",IF(D12806="Delivered",IF(B12806&lt;=INDEX(P_Due,F12806),1,0),0))</f>
        <v/>
      </c>
    </row>
    <row r="12807" customFormat="false" ht="15" hidden="false" customHeight="false" outlineLevel="0" collapsed="false">
      <c r="A12807" s="37"/>
      <c r="B12807" s="38"/>
      <c r="C12807" s="39"/>
      <c r="D12807" s="39"/>
      <c r="E12807" s="39"/>
      <c r="F12807" s="41" t="str">
        <f aca="false">IF(A12807="","",MATCH(A12807,P_ID,1))</f>
        <v/>
      </c>
      <c r="G12807" s="41" t="str">
        <f aca="false">IF(A12807="","",INDEX(P_Svc,F12807))</f>
        <v/>
      </c>
      <c r="H12807" s="41" t="str">
        <f aca="false">IF(A12807="","",INDEX(P_Zone,F12807))</f>
        <v/>
      </c>
      <c r="I12807" s="41" t="str">
        <f aca="false">IF(A12807="","",IF(D12807="Delivered",IF(B12807&lt;=INDEX(P_Due,F12807),1,0),0))</f>
        <v/>
      </c>
    </row>
    <row r="12808" customFormat="false" ht="15" hidden="false" customHeight="false" outlineLevel="0" collapsed="false">
      <c r="A12808" s="37"/>
      <c r="B12808" s="38"/>
      <c r="C12808" s="39"/>
      <c r="D12808" s="39"/>
      <c r="E12808" s="39"/>
      <c r="F12808" s="41" t="str">
        <f aca="false">IF(A12808="","",MATCH(A12808,P_ID,1))</f>
        <v/>
      </c>
      <c r="G12808" s="41" t="str">
        <f aca="false">IF(A12808="","",INDEX(P_Svc,F12808))</f>
        <v/>
      </c>
      <c r="H12808" s="41" t="str">
        <f aca="false">IF(A12808="","",INDEX(P_Zone,F12808))</f>
        <v/>
      </c>
      <c r="I12808" s="41" t="str">
        <f aca="false">IF(A12808="","",IF(D12808="Delivered",IF(B12808&lt;=INDEX(P_Due,F12808),1,0),0))</f>
        <v/>
      </c>
    </row>
    <row r="12809" customFormat="false" ht="15" hidden="false" customHeight="false" outlineLevel="0" collapsed="false">
      <c r="A12809" s="37"/>
      <c r="B12809" s="38"/>
      <c r="C12809" s="39"/>
      <c r="D12809" s="39"/>
      <c r="E12809" s="39"/>
      <c r="F12809" s="41" t="str">
        <f aca="false">IF(A12809="","",MATCH(A12809,P_ID,1))</f>
        <v/>
      </c>
      <c r="G12809" s="41" t="str">
        <f aca="false">IF(A12809="","",INDEX(P_Svc,F12809))</f>
        <v/>
      </c>
      <c r="H12809" s="41" t="str">
        <f aca="false">IF(A12809="","",INDEX(P_Zone,F12809))</f>
        <v/>
      </c>
      <c r="I12809" s="41" t="str">
        <f aca="false">IF(A12809="","",IF(D12809="Delivered",IF(B12809&lt;=INDEX(P_Due,F12809),1,0),0))</f>
        <v/>
      </c>
    </row>
    <row r="12810" customFormat="false" ht="15" hidden="false" customHeight="false" outlineLevel="0" collapsed="false">
      <c r="A12810" s="37"/>
      <c r="B12810" s="38"/>
      <c r="C12810" s="39"/>
      <c r="D12810" s="39"/>
      <c r="E12810" s="39"/>
      <c r="F12810" s="41" t="str">
        <f aca="false">IF(A12810="","",MATCH(A12810,P_ID,1))</f>
        <v/>
      </c>
      <c r="G12810" s="41" t="str">
        <f aca="false">IF(A12810="","",INDEX(P_Svc,F12810))</f>
        <v/>
      </c>
      <c r="H12810" s="41" t="str">
        <f aca="false">IF(A12810="","",INDEX(P_Zone,F12810))</f>
        <v/>
      </c>
      <c r="I12810" s="41" t="str">
        <f aca="false">IF(A12810="","",IF(D12810="Delivered",IF(B12810&lt;=INDEX(P_Due,F12810),1,0),0))</f>
        <v/>
      </c>
    </row>
    <row r="12811" customFormat="false" ht="15" hidden="false" customHeight="false" outlineLevel="0" collapsed="false">
      <c r="A12811" s="37"/>
      <c r="B12811" s="38"/>
      <c r="C12811" s="39"/>
      <c r="D12811" s="39"/>
      <c r="E12811" s="39"/>
      <c r="F12811" s="41" t="str">
        <f aca="false">IF(A12811="","",MATCH(A12811,P_ID,1))</f>
        <v/>
      </c>
      <c r="G12811" s="41" t="str">
        <f aca="false">IF(A12811="","",INDEX(P_Svc,F12811))</f>
        <v/>
      </c>
      <c r="H12811" s="41" t="str">
        <f aca="false">IF(A12811="","",INDEX(P_Zone,F12811))</f>
        <v/>
      </c>
      <c r="I12811" s="41" t="str">
        <f aca="false">IF(A12811="","",IF(D12811="Delivered",IF(B12811&lt;=INDEX(P_Due,F12811),1,0),0))</f>
        <v/>
      </c>
    </row>
    <row r="12812" customFormat="false" ht="15" hidden="false" customHeight="false" outlineLevel="0" collapsed="false">
      <c r="A12812" s="37"/>
      <c r="B12812" s="38"/>
      <c r="C12812" s="39"/>
      <c r="D12812" s="39"/>
      <c r="E12812" s="39"/>
      <c r="F12812" s="41" t="str">
        <f aca="false">IF(A12812="","",MATCH(A12812,P_ID,1))</f>
        <v/>
      </c>
      <c r="G12812" s="41" t="str">
        <f aca="false">IF(A12812="","",INDEX(P_Svc,F12812))</f>
        <v/>
      </c>
      <c r="H12812" s="41" t="str">
        <f aca="false">IF(A12812="","",INDEX(P_Zone,F12812))</f>
        <v/>
      </c>
      <c r="I12812" s="41" t="str">
        <f aca="false">IF(A12812="","",IF(D12812="Delivered",IF(B12812&lt;=INDEX(P_Due,F12812),1,0),0))</f>
        <v/>
      </c>
    </row>
    <row r="12813" customFormat="false" ht="15" hidden="false" customHeight="false" outlineLevel="0" collapsed="false">
      <c r="A12813" s="37"/>
      <c r="B12813" s="38"/>
      <c r="C12813" s="39"/>
      <c r="D12813" s="39"/>
      <c r="E12813" s="39"/>
      <c r="F12813" s="41" t="str">
        <f aca="false">IF(A12813="","",MATCH(A12813,P_ID,1))</f>
        <v/>
      </c>
      <c r="G12813" s="41" t="str">
        <f aca="false">IF(A12813="","",INDEX(P_Svc,F12813))</f>
        <v/>
      </c>
      <c r="H12813" s="41" t="str">
        <f aca="false">IF(A12813="","",INDEX(P_Zone,F12813))</f>
        <v/>
      </c>
      <c r="I12813" s="41" t="str">
        <f aca="false">IF(A12813="","",IF(D12813="Delivered",IF(B12813&lt;=INDEX(P_Due,F12813),1,0),0))</f>
        <v/>
      </c>
    </row>
    <row r="12814" customFormat="false" ht="15" hidden="false" customHeight="false" outlineLevel="0" collapsed="false">
      <c r="A12814" s="37"/>
      <c r="B12814" s="38"/>
      <c r="C12814" s="39"/>
      <c r="D12814" s="39"/>
      <c r="E12814" s="39"/>
      <c r="F12814" s="41" t="str">
        <f aca="false">IF(A12814="","",MATCH(A12814,P_ID,1))</f>
        <v/>
      </c>
      <c r="G12814" s="41" t="str">
        <f aca="false">IF(A12814="","",INDEX(P_Svc,F12814))</f>
        <v/>
      </c>
      <c r="H12814" s="41" t="str">
        <f aca="false">IF(A12814="","",INDEX(P_Zone,F12814))</f>
        <v/>
      </c>
      <c r="I12814" s="41" t="str">
        <f aca="false">IF(A12814="","",IF(D12814="Delivered",IF(B12814&lt;=INDEX(P_Due,F12814),1,0),0))</f>
        <v/>
      </c>
    </row>
    <row r="12815" customFormat="false" ht="15" hidden="false" customHeight="false" outlineLevel="0" collapsed="false">
      <c r="A12815" s="37"/>
      <c r="B12815" s="38"/>
      <c r="C12815" s="39"/>
      <c r="D12815" s="39"/>
      <c r="E12815" s="39"/>
      <c r="F12815" s="41" t="str">
        <f aca="false">IF(A12815="","",MATCH(A12815,P_ID,1))</f>
        <v/>
      </c>
      <c r="G12815" s="41" t="str">
        <f aca="false">IF(A12815="","",INDEX(P_Svc,F12815))</f>
        <v/>
      </c>
      <c r="H12815" s="41" t="str">
        <f aca="false">IF(A12815="","",INDEX(P_Zone,F12815))</f>
        <v/>
      </c>
      <c r="I12815" s="41" t="str">
        <f aca="false">IF(A12815="","",IF(D12815="Delivered",IF(B12815&lt;=INDEX(P_Due,F12815),1,0),0))</f>
        <v/>
      </c>
    </row>
    <row r="12816" customFormat="false" ht="15" hidden="false" customHeight="false" outlineLevel="0" collapsed="false">
      <c r="A12816" s="37"/>
      <c r="B12816" s="38"/>
      <c r="C12816" s="39"/>
      <c r="D12816" s="39"/>
      <c r="E12816" s="39"/>
      <c r="F12816" s="41" t="str">
        <f aca="false">IF(A12816="","",MATCH(A12816,P_ID,1))</f>
        <v/>
      </c>
      <c r="G12816" s="41" t="str">
        <f aca="false">IF(A12816="","",INDEX(P_Svc,F12816))</f>
        <v/>
      </c>
      <c r="H12816" s="41" t="str">
        <f aca="false">IF(A12816="","",INDEX(P_Zone,F12816))</f>
        <v/>
      </c>
      <c r="I12816" s="41" t="str">
        <f aca="false">IF(A12816="","",IF(D12816="Delivered",IF(B12816&lt;=INDEX(P_Due,F12816),1,0),0))</f>
        <v/>
      </c>
    </row>
    <row r="12817" customFormat="false" ht="15" hidden="false" customHeight="false" outlineLevel="0" collapsed="false">
      <c r="A12817" s="37"/>
      <c r="B12817" s="38"/>
      <c r="C12817" s="39"/>
      <c r="D12817" s="39"/>
      <c r="E12817" s="39"/>
      <c r="F12817" s="41" t="str">
        <f aca="false">IF(A12817="","",MATCH(A12817,P_ID,1))</f>
        <v/>
      </c>
      <c r="G12817" s="41" t="str">
        <f aca="false">IF(A12817="","",INDEX(P_Svc,F12817))</f>
        <v/>
      </c>
      <c r="H12817" s="41" t="str">
        <f aca="false">IF(A12817="","",INDEX(P_Zone,F12817))</f>
        <v/>
      </c>
      <c r="I12817" s="41" t="str">
        <f aca="false">IF(A12817="","",IF(D12817="Delivered",IF(B12817&lt;=INDEX(P_Due,F12817),1,0),0))</f>
        <v/>
      </c>
    </row>
    <row r="12818" customFormat="false" ht="15" hidden="false" customHeight="false" outlineLevel="0" collapsed="false">
      <c r="A12818" s="37"/>
      <c r="B12818" s="38"/>
      <c r="C12818" s="39"/>
      <c r="D12818" s="39"/>
      <c r="E12818" s="39"/>
      <c r="F12818" s="41" t="str">
        <f aca="false">IF(A12818="","",MATCH(A12818,P_ID,1))</f>
        <v/>
      </c>
      <c r="G12818" s="41" t="str">
        <f aca="false">IF(A12818="","",INDEX(P_Svc,F12818))</f>
        <v/>
      </c>
      <c r="H12818" s="41" t="str">
        <f aca="false">IF(A12818="","",INDEX(P_Zone,F12818))</f>
        <v/>
      </c>
      <c r="I12818" s="41" t="str">
        <f aca="false">IF(A12818="","",IF(D12818="Delivered",IF(B12818&lt;=INDEX(P_Due,F12818),1,0),0))</f>
        <v/>
      </c>
    </row>
    <row r="12819" customFormat="false" ht="15" hidden="false" customHeight="false" outlineLevel="0" collapsed="false">
      <c r="A12819" s="37"/>
      <c r="B12819" s="38"/>
      <c r="C12819" s="39"/>
      <c r="D12819" s="39"/>
      <c r="E12819" s="39"/>
      <c r="F12819" s="41" t="str">
        <f aca="false">IF(A12819="","",MATCH(A12819,P_ID,1))</f>
        <v/>
      </c>
      <c r="G12819" s="41" t="str">
        <f aca="false">IF(A12819="","",INDEX(P_Svc,F12819))</f>
        <v/>
      </c>
      <c r="H12819" s="41" t="str">
        <f aca="false">IF(A12819="","",INDEX(P_Zone,F12819))</f>
        <v/>
      </c>
      <c r="I12819" s="41" t="str">
        <f aca="false">IF(A12819="","",IF(D12819="Delivered",IF(B12819&lt;=INDEX(P_Due,F12819),1,0),0))</f>
        <v/>
      </c>
    </row>
    <row r="12820" customFormat="false" ht="15" hidden="false" customHeight="false" outlineLevel="0" collapsed="false">
      <c r="A12820" s="37"/>
      <c r="B12820" s="38"/>
      <c r="C12820" s="39"/>
      <c r="D12820" s="39"/>
      <c r="E12820" s="39"/>
      <c r="F12820" s="41" t="str">
        <f aca="false">IF(A12820="","",MATCH(A12820,P_ID,1))</f>
        <v/>
      </c>
      <c r="G12820" s="41" t="str">
        <f aca="false">IF(A12820="","",INDEX(P_Svc,F12820))</f>
        <v/>
      </c>
      <c r="H12820" s="41" t="str">
        <f aca="false">IF(A12820="","",INDEX(P_Zone,F12820))</f>
        <v/>
      </c>
      <c r="I12820" s="41" t="str">
        <f aca="false">IF(A12820="","",IF(D12820="Delivered",IF(B12820&lt;=INDEX(P_Due,F12820),1,0),0))</f>
        <v/>
      </c>
    </row>
    <row r="12821" customFormat="false" ht="15" hidden="false" customHeight="false" outlineLevel="0" collapsed="false">
      <c r="A12821" s="37"/>
      <c r="B12821" s="38"/>
      <c r="C12821" s="39"/>
      <c r="D12821" s="39"/>
      <c r="E12821" s="39"/>
      <c r="F12821" s="41" t="str">
        <f aca="false">IF(A12821="","",MATCH(A12821,P_ID,1))</f>
        <v/>
      </c>
      <c r="G12821" s="41" t="str">
        <f aca="false">IF(A12821="","",INDEX(P_Svc,F12821))</f>
        <v/>
      </c>
      <c r="H12821" s="41" t="str">
        <f aca="false">IF(A12821="","",INDEX(P_Zone,F12821))</f>
        <v/>
      </c>
      <c r="I12821" s="41" t="str">
        <f aca="false">IF(A12821="","",IF(D12821="Delivered",IF(B12821&lt;=INDEX(P_Due,F12821),1,0),0))</f>
        <v/>
      </c>
    </row>
    <row r="12822" customFormat="false" ht="15" hidden="false" customHeight="false" outlineLevel="0" collapsed="false">
      <c r="A12822" s="37"/>
      <c r="B12822" s="38"/>
      <c r="C12822" s="39"/>
      <c r="D12822" s="39"/>
      <c r="E12822" s="39"/>
      <c r="F12822" s="41" t="str">
        <f aca="false">IF(A12822="","",MATCH(A12822,P_ID,1))</f>
        <v/>
      </c>
      <c r="G12822" s="41" t="str">
        <f aca="false">IF(A12822="","",INDEX(P_Svc,F12822))</f>
        <v/>
      </c>
      <c r="H12822" s="41" t="str">
        <f aca="false">IF(A12822="","",INDEX(P_Zone,F12822))</f>
        <v/>
      </c>
      <c r="I12822" s="41" t="str">
        <f aca="false">IF(A12822="","",IF(D12822="Delivered",IF(B12822&lt;=INDEX(P_Due,F12822),1,0),0))</f>
        <v/>
      </c>
    </row>
    <row r="12823" customFormat="false" ht="15" hidden="false" customHeight="false" outlineLevel="0" collapsed="false">
      <c r="A12823" s="37"/>
      <c r="B12823" s="38"/>
      <c r="C12823" s="39"/>
      <c r="D12823" s="39"/>
      <c r="E12823" s="39"/>
      <c r="F12823" s="41" t="str">
        <f aca="false">IF(A12823="","",MATCH(A12823,P_ID,1))</f>
        <v/>
      </c>
      <c r="G12823" s="41" t="str">
        <f aca="false">IF(A12823="","",INDEX(P_Svc,F12823))</f>
        <v/>
      </c>
      <c r="H12823" s="41" t="str">
        <f aca="false">IF(A12823="","",INDEX(P_Zone,F12823))</f>
        <v/>
      </c>
      <c r="I12823" s="41" t="str">
        <f aca="false">IF(A12823="","",IF(D12823="Delivered",IF(B12823&lt;=INDEX(P_Due,F12823),1,0),0))</f>
        <v/>
      </c>
    </row>
    <row r="12824" customFormat="false" ht="15" hidden="false" customHeight="false" outlineLevel="0" collapsed="false">
      <c r="A12824" s="37"/>
      <c r="B12824" s="38"/>
      <c r="C12824" s="39"/>
      <c r="D12824" s="39"/>
      <c r="E12824" s="39"/>
      <c r="F12824" s="41" t="str">
        <f aca="false">IF(A12824="","",MATCH(A12824,P_ID,1))</f>
        <v/>
      </c>
      <c r="G12824" s="41" t="str">
        <f aca="false">IF(A12824="","",INDEX(P_Svc,F12824))</f>
        <v/>
      </c>
      <c r="H12824" s="41" t="str">
        <f aca="false">IF(A12824="","",INDEX(P_Zone,F12824))</f>
        <v/>
      </c>
      <c r="I12824" s="41" t="str">
        <f aca="false">IF(A12824="","",IF(D12824="Delivered",IF(B12824&lt;=INDEX(P_Due,F12824),1,0),0))</f>
        <v/>
      </c>
    </row>
    <row r="12825" customFormat="false" ht="15" hidden="false" customHeight="false" outlineLevel="0" collapsed="false">
      <c r="A12825" s="37"/>
      <c r="B12825" s="38"/>
      <c r="C12825" s="39"/>
      <c r="D12825" s="39"/>
      <c r="E12825" s="39"/>
      <c r="F12825" s="41" t="str">
        <f aca="false">IF(A12825="","",MATCH(A12825,P_ID,1))</f>
        <v/>
      </c>
      <c r="G12825" s="41" t="str">
        <f aca="false">IF(A12825="","",INDEX(P_Svc,F12825))</f>
        <v/>
      </c>
      <c r="H12825" s="41" t="str">
        <f aca="false">IF(A12825="","",INDEX(P_Zone,F12825))</f>
        <v/>
      </c>
      <c r="I12825" s="41" t="str">
        <f aca="false">IF(A12825="","",IF(D12825="Delivered",IF(B12825&lt;=INDEX(P_Due,F12825),1,0),0))</f>
        <v/>
      </c>
    </row>
    <row r="12826" customFormat="false" ht="15" hidden="false" customHeight="false" outlineLevel="0" collapsed="false">
      <c r="A12826" s="37"/>
      <c r="B12826" s="38"/>
      <c r="C12826" s="39"/>
      <c r="D12826" s="39"/>
      <c r="E12826" s="39"/>
      <c r="F12826" s="41" t="str">
        <f aca="false">IF(A12826="","",MATCH(A12826,P_ID,1))</f>
        <v/>
      </c>
      <c r="G12826" s="41" t="str">
        <f aca="false">IF(A12826="","",INDEX(P_Svc,F12826))</f>
        <v/>
      </c>
      <c r="H12826" s="41" t="str">
        <f aca="false">IF(A12826="","",INDEX(P_Zone,F12826))</f>
        <v/>
      </c>
      <c r="I12826" s="41" t="str">
        <f aca="false">IF(A12826="","",IF(D12826="Delivered",IF(B12826&lt;=INDEX(P_Due,F12826),1,0),0))</f>
        <v/>
      </c>
    </row>
    <row r="12827" customFormat="false" ht="15" hidden="false" customHeight="false" outlineLevel="0" collapsed="false">
      <c r="A12827" s="37"/>
      <c r="B12827" s="38"/>
      <c r="C12827" s="39"/>
      <c r="D12827" s="39"/>
      <c r="E12827" s="39"/>
      <c r="F12827" s="41" t="str">
        <f aca="false">IF(A12827="","",MATCH(A12827,P_ID,1))</f>
        <v/>
      </c>
      <c r="G12827" s="41" t="str">
        <f aca="false">IF(A12827="","",INDEX(P_Svc,F12827))</f>
        <v/>
      </c>
      <c r="H12827" s="41" t="str">
        <f aca="false">IF(A12827="","",INDEX(P_Zone,F12827))</f>
        <v/>
      </c>
      <c r="I12827" s="41" t="str">
        <f aca="false">IF(A12827="","",IF(D12827="Delivered",IF(B12827&lt;=INDEX(P_Due,F12827),1,0),0))</f>
        <v/>
      </c>
    </row>
    <row r="12828" customFormat="false" ht="15" hidden="false" customHeight="false" outlineLevel="0" collapsed="false">
      <c r="A12828" s="37"/>
      <c r="B12828" s="38"/>
      <c r="C12828" s="39"/>
      <c r="D12828" s="39"/>
      <c r="E12828" s="39"/>
      <c r="F12828" s="41" t="str">
        <f aca="false">IF(A12828="","",MATCH(A12828,P_ID,1))</f>
        <v/>
      </c>
      <c r="G12828" s="41" t="str">
        <f aca="false">IF(A12828="","",INDEX(P_Svc,F12828))</f>
        <v/>
      </c>
      <c r="H12828" s="41" t="str">
        <f aca="false">IF(A12828="","",INDEX(P_Zone,F12828))</f>
        <v/>
      </c>
      <c r="I12828" s="41" t="str">
        <f aca="false">IF(A12828="","",IF(D12828="Delivered",IF(B12828&lt;=INDEX(P_Due,F12828),1,0),0))</f>
        <v/>
      </c>
    </row>
    <row r="12829" customFormat="false" ht="15" hidden="false" customHeight="false" outlineLevel="0" collapsed="false">
      <c r="A12829" s="37"/>
      <c r="B12829" s="38"/>
      <c r="C12829" s="39"/>
      <c r="D12829" s="39"/>
      <c r="E12829" s="39"/>
      <c r="F12829" s="41" t="str">
        <f aca="false">IF(A12829="","",MATCH(A12829,P_ID,1))</f>
        <v/>
      </c>
      <c r="G12829" s="41" t="str">
        <f aca="false">IF(A12829="","",INDEX(P_Svc,F12829))</f>
        <v/>
      </c>
      <c r="H12829" s="41" t="str">
        <f aca="false">IF(A12829="","",INDEX(P_Zone,F12829))</f>
        <v/>
      </c>
      <c r="I12829" s="41" t="str">
        <f aca="false">IF(A12829="","",IF(D12829="Delivered",IF(B12829&lt;=INDEX(P_Due,F12829),1,0),0))</f>
        <v/>
      </c>
    </row>
    <row r="12830" customFormat="false" ht="15" hidden="false" customHeight="false" outlineLevel="0" collapsed="false">
      <c r="A12830" s="37"/>
      <c r="B12830" s="38"/>
      <c r="C12830" s="39"/>
      <c r="D12830" s="39"/>
      <c r="E12830" s="39"/>
      <c r="F12830" s="41" t="str">
        <f aca="false">IF(A12830="","",MATCH(A12830,P_ID,1))</f>
        <v/>
      </c>
      <c r="G12830" s="41" t="str">
        <f aca="false">IF(A12830="","",INDEX(P_Svc,F12830))</f>
        <v/>
      </c>
      <c r="H12830" s="41" t="str">
        <f aca="false">IF(A12830="","",INDEX(P_Zone,F12830))</f>
        <v/>
      </c>
      <c r="I12830" s="41" t="str">
        <f aca="false">IF(A12830="","",IF(D12830="Delivered",IF(B12830&lt;=INDEX(P_Due,F12830),1,0),0))</f>
        <v/>
      </c>
    </row>
    <row r="12831" customFormat="false" ht="15" hidden="false" customHeight="false" outlineLevel="0" collapsed="false">
      <c r="A12831" s="37"/>
      <c r="B12831" s="38"/>
      <c r="C12831" s="39"/>
      <c r="D12831" s="39"/>
      <c r="E12831" s="39"/>
      <c r="F12831" s="41" t="str">
        <f aca="false">IF(A12831="","",MATCH(A12831,P_ID,1))</f>
        <v/>
      </c>
      <c r="G12831" s="41" t="str">
        <f aca="false">IF(A12831="","",INDEX(P_Svc,F12831))</f>
        <v/>
      </c>
      <c r="H12831" s="41" t="str">
        <f aca="false">IF(A12831="","",INDEX(P_Zone,F12831))</f>
        <v/>
      </c>
      <c r="I12831" s="41" t="str">
        <f aca="false">IF(A12831="","",IF(D12831="Delivered",IF(B12831&lt;=INDEX(P_Due,F12831),1,0),0))</f>
        <v/>
      </c>
    </row>
    <row r="12832" customFormat="false" ht="15" hidden="false" customHeight="false" outlineLevel="0" collapsed="false">
      <c r="A12832" s="37"/>
      <c r="B12832" s="38"/>
      <c r="C12832" s="39"/>
      <c r="D12832" s="39"/>
      <c r="E12832" s="39"/>
      <c r="F12832" s="41" t="str">
        <f aca="false">IF(A12832="","",MATCH(A12832,P_ID,1))</f>
        <v/>
      </c>
      <c r="G12832" s="41" t="str">
        <f aca="false">IF(A12832="","",INDEX(P_Svc,F12832))</f>
        <v/>
      </c>
      <c r="H12832" s="41" t="str">
        <f aca="false">IF(A12832="","",INDEX(P_Zone,F12832))</f>
        <v/>
      </c>
      <c r="I12832" s="41" t="str">
        <f aca="false">IF(A12832="","",IF(D12832="Delivered",IF(B12832&lt;=INDEX(P_Due,F12832),1,0),0))</f>
        <v/>
      </c>
    </row>
    <row r="12833" customFormat="false" ht="15" hidden="false" customHeight="false" outlineLevel="0" collapsed="false">
      <c r="A12833" s="37"/>
      <c r="B12833" s="38"/>
      <c r="C12833" s="39"/>
      <c r="D12833" s="39"/>
      <c r="E12833" s="39"/>
      <c r="F12833" s="41" t="str">
        <f aca="false">IF(A12833="","",MATCH(A12833,P_ID,1))</f>
        <v/>
      </c>
      <c r="G12833" s="41" t="str">
        <f aca="false">IF(A12833="","",INDEX(P_Svc,F12833))</f>
        <v/>
      </c>
      <c r="H12833" s="41" t="str">
        <f aca="false">IF(A12833="","",INDEX(P_Zone,F12833))</f>
        <v/>
      </c>
      <c r="I12833" s="41" t="str">
        <f aca="false">IF(A12833="","",IF(D12833="Delivered",IF(B12833&lt;=INDEX(P_Due,F12833),1,0),0))</f>
        <v/>
      </c>
    </row>
    <row r="12834" customFormat="false" ht="15" hidden="false" customHeight="false" outlineLevel="0" collapsed="false">
      <c r="A12834" s="37"/>
      <c r="B12834" s="38"/>
      <c r="C12834" s="39"/>
      <c r="D12834" s="39"/>
      <c r="E12834" s="39"/>
      <c r="F12834" s="41" t="str">
        <f aca="false">IF(A12834="","",MATCH(A12834,P_ID,1))</f>
        <v/>
      </c>
      <c r="G12834" s="41" t="str">
        <f aca="false">IF(A12834="","",INDEX(P_Svc,F12834))</f>
        <v/>
      </c>
      <c r="H12834" s="41" t="str">
        <f aca="false">IF(A12834="","",INDEX(P_Zone,F12834))</f>
        <v/>
      </c>
      <c r="I12834" s="41" t="str">
        <f aca="false">IF(A12834="","",IF(D12834="Delivered",IF(B12834&lt;=INDEX(P_Due,F12834),1,0),0))</f>
        <v/>
      </c>
    </row>
    <row r="12835" customFormat="false" ht="15" hidden="false" customHeight="false" outlineLevel="0" collapsed="false">
      <c r="A12835" s="37"/>
      <c r="B12835" s="38"/>
      <c r="C12835" s="39"/>
      <c r="D12835" s="39"/>
      <c r="E12835" s="39"/>
      <c r="F12835" s="41" t="str">
        <f aca="false">IF(A12835="","",MATCH(A12835,P_ID,1))</f>
        <v/>
      </c>
      <c r="G12835" s="41" t="str">
        <f aca="false">IF(A12835="","",INDEX(P_Svc,F12835))</f>
        <v/>
      </c>
      <c r="H12835" s="41" t="str">
        <f aca="false">IF(A12835="","",INDEX(P_Zone,F12835))</f>
        <v/>
      </c>
      <c r="I12835" s="41" t="str">
        <f aca="false">IF(A12835="","",IF(D12835="Delivered",IF(B12835&lt;=INDEX(P_Due,F12835),1,0),0))</f>
        <v/>
      </c>
    </row>
    <row r="12836" customFormat="false" ht="15" hidden="false" customHeight="false" outlineLevel="0" collapsed="false">
      <c r="A12836" s="37"/>
      <c r="B12836" s="38"/>
      <c r="C12836" s="39"/>
      <c r="D12836" s="39"/>
      <c r="E12836" s="39"/>
      <c r="F12836" s="41" t="str">
        <f aca="false">IF(A12836="","",MATCH(A12836,P_ID,1))</f>
        <v/>
      </c>
      <c r="G12836" s="41" t="str">
        <f aca="false">IF(A12836="","",INDEX(P_Svc,F12836))</f>
        <v/>
      </c>
      <c r="H12836" s="41" t="str">
        <f aca="false">IF(A12836="","",INDEX(P_Zone,F12836))</f>
        <v/>
      </c>
      <c r="I12836" s="41" t="str">
        <f aca="false">IF(A12836="","",IF(D12836="Delivered",IF(B12836&lt;=INDEX(P_Due,F12836),1,0),0))</f>
        <v/>
      </c>
    </row>
    <row r="12837" customFormat="false" ht="15" hidden="false" customHeight="false" outlineLevel="0" collapsed="false">
      <c r="A12837" s="37"/>
      <c r="B12837" s="38"/>
      <c r="C12837" s="39"/>
      <c r="D12837" s="39"/>
      <c r="E12837" s="39"/>
      <c r="F12837" s="41" t="str">
        <f aca="false">IF(A12837="","",MATCH(A12837,P_ID,1))</f>
        <v/>
      </c>
      <c r="G12837" s="41" t="str">
        <f aca="false">IF(A12837="","",INDEX(P_Svc,F12837))</f>
        <v/>
      </c>
      <c r="H12837" s="41" t="str">
        <f aca="false">IF(A12837="","",INDEX(P_Zone,F12837))</f>
        <v/>
      </c>
      <c r="I12837" s="41" t="str">
        <f aca="false">IF(A12837="","",IF(D12837="Delivered",IF(B12837&lt;=INDEX(P_Due,F12837),1,0),0))</f>
        <v/>
      </c>
    </row>
    <row r="12838" customFormat="false" ht="15" hidden="false" customHeight="false" outlineLevel="0" collapsed="false">
      <c r="A12838" s="37"/>
      <c r="B12838" s="38"/>
      <c r="C12838" s="39"/>
      <c r="D12838" s="39"/>
      <c r="E12838" s="39"/>
      <c r="F12838" s="41" t="str">
        <f aca="false">IF(A12838="","",MATCH(A12838,P_ID,1))</f>
        <v/>
      </c>
      <c r="G12838" s="41" t="str">
        <f aca="false">IF(A12838="","",INDEX(P_Svc,F12838))</f>
        <v/>
      </c>
      <c r="H12838" s="41" t="str">
        <f aca="false">IF(A12838="","",INDEX(P_Zone,F12838))</f>
        <v/>
      </c>
      <c r="I12838" s="41" t="str">
        <f aca="false">IF(A12838="","",IF(D12838="Delivered",IF(B12838&lt;=INDEX(P_Due,F12838),1,0),0))</f>
        <v/>
      </c>
    </row>
    <row r="12839" customFormat="false" ht="15" hidden="false" customHeight="false" outlineLevel="0" collapsed="false">
      <c r="A12839" s="37"/>
      <c r="B12839" s="38"/>
      <c r="C12839" s="39"/>
      <c r="D12839" s="39"/>
      <c r="E12839" s="39"/>
      <c r="F12839" s="41" t="str">
        <f aca="false">IF(A12839="","",MATCH(A12839,P_ID,1))</f>
        <v/>
      </c>
      <c r="G12839" s="41" t="str">
        <f aca="false">IF(A12839="","",INDEX(P_Svc,F12839))</f>
        <v/>
      </c>
      <c r="H12839" s="41" t="str">
        <f aca="false">IF(A12839="","",INDEX(P_Zone,F12839))</f>
        <v/>
      </c>
      <c r="I12839" s="41" t="str">
        <f aca="false">IF(A12839="","",IF(D12839="Delivered",IF(B12839&lt;=INDEX(P_Due,F12839),1,0),0))</f>
        <v/>
      </c>
    </row>
    <row r="12840" customFormat="false" ht="15" hidden="false" customHeight="false" outlineLevel="0" collapsed="false">
      <c r="A12840" s="37"/>
      <c r="B12840" s="38"/>
      <c r="C12840" s="39"/>
      <c r="D12840" s="39"/>
      <c r="E12840" s="39"/>
      <c r="F12840" s="41" t="str">
        <f aca="false">IF(A12840="","",MATCH(A12840,P_ID,1))</f>
        <v/>
      </c>
      <c r="G12840" s="41" t="str">
        <f aca="false">IF(A12840="","",INDEX(P_Svc,F12840))</f>
        <v/>
      </c>
      <c r="H12840" s="41" t="str">
        <f aca="false">IF(A12840="","",INDEX(P_Zone,F12840))</f>
        <v/>
      </c>
      <c r="I12840" s="41" t="str">
        <f aca="false">IF(A12840="","",IF(D12840="Delivered",IF(B12840&lt;=INDEX(P_Due,F12840),1,0),0))</f>
        <v/>
      </c>
    </row>
    <row r="12841" customFormat="false" ht="15" hidden="false" customHeight="false" outlineLevel="0" collapsed="false">
      <c r="A12841" s="37"/>
      <c r="B12841" s="38"/>
      <c r="C12841" s="39"/>
      <c r="D12841" s="39"/>
      <c r="E12841" s="39"/>
      <c r="F12841" s="41" t="str">
        <f aca="false">IF(A12841="","",MATCH(A12841,P_ID,1))</f>
        <v/>
      </c>
      <c r="G12841" s="41" t="str">
        <f aca="false">IF(A12841="","",INDEX(P_Svc,F12841))</f>
        <v/>
      </c>
      <c r="H12841" s="41" t="str">
        <f aca="false">IF(A12841="","",INDEX(P_Zone,F12841))</f>
        <v/>
      </c>
      <c r="I12841" s="41" t="str">
        <f aca="false">IF(A12841="","",IF(D12841="Delivered",IF(B12841&lt;=INDEX(P_Due,F12841),1,0),0))</f>
        <v/>
      </c>
    </row>
    <row r="12842" customFormat="false" ht="15" hidden="false" customHeight="false" outlineLevel="0" collapsed="false">
      <c r="A12842" s="37"/>
      <c r="B12842" s="38"/>
      <c r="C12842" s="39"/>
      <c r="D12842" s="39"/>
      <c r="E12842" s="39"/>
      <c r="F12842" s="41" t="str">
        <f aca="false">IF(A12842="","",MATCH(A12842,P_ID,1))</f>
        <v/>
      </c>
      <c r="G12842" s="41" t="str">
        <f aca="false">IF(A12842="","",INDEX(P_Svc,F12842))</f>
        <v/>
      </c>
      <c r="H12842" s="41" t="str">
        <f aca="false">IF(A12842="","",INDEX(P_Zone,F12842))</f>
        <v/>
      </c>
      <c r="I12842" s="41" t="str">
        <f aca="false">IF(A12842="","",IF(D12842="Delivered",IF(B12842&lt;=INDEX(P_Due,F12842),1,0),0))</f>
        <v/>
      </c>
    </row>
    <row r="12843" customFormat="false" ht="15" hidden="false" customHeight="false" outlineLevel="0" collapsed="false">
      <c r="A12843" s="37"/>
      <c r="B12843" s="38"/>
      <c r="C12843" s="39"/>
      <c r="D12843" s="39"/>
      <c r="E12843" s="39"/>
      <c r="F12843" s="41" t="str">
        <f aca="false">IF(A12843="","",MATCH(A12843,P_ID,1))</f>
        <v/>
      </c>
      <c r="G12843" s="41" t="str">
        <f aca="false">IF(A12843="","",INDEX(P_Svc,F12843))</f>
        <v/>
      </c>
      <c r="H12843" s="41" t="str">
        <f aca="false">IF(A12843="","",INDEX(P_Zone,F12843))</f>
        <v/>
      </c>
      <c r="I12843" s="41" t="str">
        <f aca="false">IF(A12843="","",IF(D12843="Delivered",IF(B12843&lt;=INDEX(P_Due,F12843),1,0),0))</f>
        <v/>
      </c>
    </row>
    <row r="12844" customFormat="false" ht="15" hidden="false" customHeight="false" outlineLevel="0" collapsed="false">
      <c r="A12844" s="37"/>
      <c r="B12844" s="38"/>
      <c r="C12844" s="39"/>
      <c r="D12844" s="39"/>
      <c r="E12844" s="39"/>
      <c r="F12844" s="41" t="str">
        <f aca="false">IF(A12844="","",MATCH(A12844,P_ID,1))</f>
        <v/>
      </c>
      <c r="G12844" s="41" t="str">
        <f aca="false">IF(A12844="","",INDEX(P_Svc,F12844))</f>
        <v/>
      </c>
      <c r="H12844" s="41" t="str">
        <f aca="false">IF(A12844="","",INDEX(P_Zone,F12844))</f>
        <v/>
      </c>
      <c r="I12844" s="41" t="str">
        <f aca="false">IF(A12844="","",IF(D12844="Delivered",IF(B12844&lt;=INDEX(P_Due,F12844),1,0),0))</f>
        <v/>
      </c>
    </row>
    <row r="12845" customFormat="false" ht="15" hidden="false" customHeight="false" outlineLevel="0" collapsed="false">
      <c r="A12845" s="37"/>
      <c r="B12845" s="38"/>
      <c r="C12845" s="39"/>
      <c r="D12845" s="39"/>
      <c r="E12845" s="39"/>
      <c r="F12845" s="41" t="str">
        <f aca="false">IF(A12845="","",MATCH(A12845,P_ID,1))</f>
        <v/>
      </c>
      <c r="G12845" s="41" t="str">
        <f aca="false">IF(A12845="","",INDEX(P_Svc,F12845))</f>
        <v/>
      </c>
      <c r="H12845" s="41" t="str">
        <f aca="false">IF(A12845="","",INDEX(P_Zone,F12845))</f>
        <v/>
      </c>
      <c r="I12845" s="41" t="str">
        <f aca="false">IF(A12845="","",IF(D12845="Delivered",IF(B12845&lt;=INDEX(P_Due,F12845),1,0),0))</f>
        <v/>
      </c>
    </row>
    <row r="12846" customFormat="false" ht="15" hidden="false" customHeight="false" outlineLevel="0" collapsed="false">
      <c r="A12846" s="37"/>
      <c r="B12846" s="38"/>
      <c r="C12846" s="39"/>
      <c r="D12846" s="39"/>
      <c r="E12846" s="39"/>
      <c r="F12846" s="41" t="str">
        <f aca="false">IF(A12846="","",MATCH(A12846,P_ID,1))</f>
        <v/>
      </c>
      <c r="G12846" s="41" t="str">
        <f aca="false">IF(A12846="","",INDEX(P_Svc,F12846))</f>
        <v/>
      </c>
      <c r="H12846" s="41" t="str">
        <f aca="false">IF(A12846="","",INDEX(P_Zone,F12846))</f>
        <v/>
      </c>
      <c r="I12846" s="41" t="str">
        <f aca="false">IF(A12846="","",IF(D12846="Delivered",IF(B12846&lt;=INDEX(P_Due,F12846),1,0),0))</f>
        <v/>
      </c>
    </row>
    <row r="12847" customFormat="false" ht="15" hidden="false" customHeight="false" outlineLevel="0" collapsed="false">
      <c r="A12847" s="37"/>
      <c r="B12847" s="38"/>
      <c r="C12847" s="39"/>
      <c r="D12847" s="39"/>
      <c r="E12847" s="39"/>
      <c r="F12847" s="41" t="str">
        <f aca="false">IF(A12847="","",MATCH(A12847,P_ID,1))</f>
        <v/>
      </c>
      <c r="G12847" s="41" t="str">
        <f aca="false">IF(A12847="","",INDEX(P_Svc,F12847))</f>
        <v/>
      </c>
      <c r="H12847" s="41" t="str">
        <f aca="false">IF(A12847="","",INDEX(P_Zone,F12847))</f>
        <v/>
      </c>
      <c r="I12847" s="41" t="str">
        <f aca="false">IF(A12847="","",IF(D12847="Delivered",IF(B12847&lt;=INDEX(P_Due,F12847),1,0),0))</f>
        <v/>
      </c>
    </row>
    <row r="12848" customFormat="false" ht="15" hidden="false" customHeight="false" outlineLevel="0" collapsed="false">
      <c r="A12848" s="37"/>
      <c r="B12848" s="38"/>
      <c r="C12848" s="39"/>
      <c r="D12848" s="39"/>
      <c r="E12848" s="39"/>
      <c r="F12848" s="41" t="str">
        <f aca="false">IF(A12848="","",MATCH(A12848,P_ID,1))</f>
        <v/>
      </c>
      <c r="G12848" s="41" t="str">
        <f aca="false">IF(A12848="","",INDEX(P_Svc,F12848))</f>
        <v/>
      </c>
      <c r="H12848" s="41" t="str">
        <f aca="false">IF(A12848="","",INDEX(P_Zone,F12848))</f>
        <v/>
      </c>
      <c r="I12848" s="41" t="str">
        <f aca="false">IF(A12848="","",IF(D12848="Delivered",IF(B12848&lt;=INDEX(P_Due,F12848),1,0),0))</f>
        <v/>
      </c>
    </row>
    <row r="12849" customFormat="false" ht="15" hidden="false" customHeight="false" outlineLevel="0" collapsed="false">
      <c r="A12849" s="37"/>
      <c r="B12849" s="38"/>
      <c r="C12849" s="39"/>
      <c r="D12849" s="39"/>
      <c r="E12849" s="39"/>
      <c r="F12849" s="41" t="str">
        <f aca="false">IF(A12849="","",MATCH(A12849,P_ID,1))</f>
        <v/>
      </c>
      <c r="G12849" s="41" t="str">
        <f aca="false">IF(A12849="","",INDEX(P_Svc,F12849))</f>
        <v/>
      </c>
      <c r="H12849" s="41" t="str">
        <f aca="false">IF(A12849="","",INDEX(P_Zone,F12849))</f>
        <v/>
      </c>
      <c r="I12849" s="41" t="str">
        <f aca="false">IF(A12849="","",IF(D12849="Delivered",IF(B12849&lt;=INDEX(P_Due,F12849),1,0),0))</f>
        <v/>
      </c>
    </row>
    <row r="12850" customFormat="false" ht="15" hidden="false" customHeight="false" outlineLevel="0" collapsed="false">
      <c r="A12850" s="37"/>
      <c r="B12850" s="38"/>
      <c r="C12850" s="39"/>
      <c r="D12850" s="39"/>
      <c r="E12850" s="39"/>
      <c r="F12850" s="41" t="str">
        <f aca="false">IF(A12850="","",MATCH(A12850,P_ID,1))</f>
        <v/>
      </c>
      <c r="G12850" s="41" t="str">
        <f aca="false">IF(A12850="","",INDEX(P_Svc,F12850))</f>
        <v/>
      </c>
      <c r="H12850" s="41" t="str">
        <f aca="false">IF(A12850="","",INDEX(P_Zone,F12850))</f>
        <v/>
      </c>
      <c r="I12850" s="41" t="str">
        <f aca="false">IF(A12850="","",IF(D12850="Delivered",IF(B12850&lt;=INDEX(P_Due,F12850),1,0),0))</f>
        <v/>
      </c>
    </row>
    <row r="12851" customFormat="false" ht="15" hidden="false" customHeight="false" outlineLevel="0" collapsed="false">
      <c r="A12851" s="37"/>
      <c r="B12851" s="38"/>
      <c r="C12851" s="39"/>
      <c r="D12851" s="39"/>
      <c r="E12851" s="39"/>
      <c r="F12851" s="41" t="str">
        <f aca="false">IF(A12851="","",MATCH(A12851,P_ID,1))</f>
        <v/>
      </c>
      <c r="G12851" s="41" t="str">
        <f aca="false">IF(A12851="","",INDEX(P_Svc,F12851))</f>
        <v/>
      </c>
      <c r="H12851" s="41" t="str">
        <f aca="false">IF(A12851="","",INDEX(P_Zone,F12851))</f>
        <v/>
      </c>
      <c r="I12851" s="41" t="str">
        <f aca="false">IF(A12851="","",IF(D12851="Delivered",IF(B12851&lt;=INDEX(P_Due,F12851),1,0),0))</f>
        <v/>
      </c>
    </row>
    <row r="12852" customFormat="false" ht="15" hidden="false" customHeight="false" outlineLevel="0" collapsed="false">
      <c r="A12852" s="37"/>
      <c r="B12852" s="38"/>
      <c r="C12852" s="39"/>
      <c r="D12852" s="39"/>
      <c r="E12852" s="39"/>
      <c r="F12852" s="41" t="str">
        <f aca="false">IF(A12852="","",MATCH(A12852,P_ID,1))</f>
        <v/>
      </c>
      <c r="G12852" s="41" t="str">
        <f aca="false">IF(A12852="","",INDEX(P_Svc,F12852))</f>
        <v/>
      </c>
      <c r="H12852" s="41" t="str">
        <f aca="false">IF(A12852="","",INDEX(P_Zone,F12852))</f>
        <v/>
      </c>
      <c r="I12852" s="41" t="str">
        <f aca="false">IF(A12852="","",IF(D12852="Delivered",IF(B12852&lt;=INDEX(P_Due,F12852),1,0),0))</f>
        <v/>
      </c>
    </row>
    <row r="12853" customFormat="false" ht="15" hidden="false" customHeight="false" outlineLevel="0" collapsed="false">
      <c r="A12853" s="37"/>
      <c r="B12853" s="38"/>
      <c r="C12853" s="39"/>
      <c r="D12853" s="39"/>
      <c r="E12853" s="39"/>
      <c r="F12853" s="41" t="str">
        <f aca="false">IF(A12853="","",MATCH(A12853,P_ID,1))</f>
        <v/>
      </c>
      <c r="G12853" s="41" t="str">
        <f aca="false">IF(A12853="","",INDEX(P_Svc,F12853))</f>
        <v/>
      </c>
      <c r="H12853" s="41" t="str">
        <f aca="false">IF(A12853="","",INDEX(P_Zone,F12853))</f>
        <v/>
      </c>
      <c r="I12853" s="41" t="str">
        <f aca="false">IF(A12853="","",IF(D12853="Delivered",IF(B12853&lt;=INDEX(P_Due,F12853),1,0),0))</f>
        <v/>
      </c>
    </row>
    <row r="12854" customFormat="false" ht="15" hidden="false" customHeight="false" outlineLevel="0" collapsed="false">
      <c r="A12854" s="37"/>
      <c r="B12854" s="38"/>
      <c r="C12854" s="39"/>
      <c r="D12854" s="39"/>
      <c r="E12854" s="39"/>
      <c r="F12854" s="41" t="str">
        <f aca="false">IF(A12854="","",MATCH(A12854,P_ID,1))</f>
        <v/>
      </c>
      <c r="G12854" s="41" t="str">
        <f aca="false">IF(A12854="","",INDEX(P_Svc,F12854))</f>
        <v/>
      </c>
      <c r="H12854" s="41" t="str">
        <f aca="false">IF(A12854="","",INDEX(P_Zone,F12854))</f>
        <v/>
      </c>
      <c r="I12854" s="41" t="str">
        <f aca="false">IF(A12854="","",IF(D12854="Delivered",IF(B12854&lt;=INDEX(P_Due,F12854),1,0),0))</f>
        <v/>
      </c>
    </row>
    <row r="12855" customFormat="false" ht="15" hidden="false" customHeight="false" outlineLevel="0" collapsed="false">
      <c r="A12855" s="37"/>
      <c r="B12855" s="38"/>
      <c r="C12855" s="39"/>
      <c r="D12855" s="39"/>
      <c r="E12855" s="39"/>
      <c r="F12855" s="41" t="str">
        <f aca="false">IF(A12855="","",MATCH(A12855,P_ID,1))</f>
        <v/>
      </c>
      <c r="G12855" s="41" t="str">
        <f aca="false">IF(A12855="","",INDEX(P_Svc,F12855))</f>
        <v/>
      </c>
      <c r="H12855" s="41" t="str">
        <f aca="false">IF(A12855="","",INDEX(P_Zone,F12855))</f>
        <v/>
      </c>
      <c r="I12855" s="41" t="str">
        <f aca="false">IF(A12855="","",IF(D12855="Delivered",IF(B12855&lt;=INDEX(P_Due,F12855),1,0),0))</f>
        <v/>
      </c>
    </row>
    <row r="12856" customFormat="false" ht="15" hidden="false" customHeight="false" outlineLevel="0" collapsed="false">
      <c r="A12856" s="37"/>
      <c r="B12856" s="38"/>
      <c r="C12856" s="39"/>
      <c r="D12856" s="39"/>
      <c r="E12856" s="39"/>
      <c r="F12856" s="41" t="str">
        <f aca="false">IF(A12856="","",MATCH(A12856,P_ID,1))</f>
        <v/>
      </c>
      <c r="G12856" s="41" t="str">
        <f aca="false">IF(A12856="","",INDEX(P_Svc,F12856))</f>
        <v/>
      </c>
      <c r="H12856" s="41" t="str">
        <f aca="false">IF(A12856="","",INDEX(P_Zone,F12856))</f>
        <v/>
      </c>
      <c r="I12856" s="41" t="str">
        <f aca="false">IF(A12856="","",IF(D12856="Delivered",IF(B12856&lt;=INDEX(P_Due,F12856),1,0),0))</f>
        <v/>
      </c>
    </row>
    <row r="12857" customFormat="false" ht="15" hidden="false" customHeight="false" outlineLevel="0" collapsed="false">
      <c r="A12857" s="37"/>
      <c r="B12857" s="38"/>
      <c r="C12857" s="39"/>
      <c r="D12857" s="39"/>
      <c r="E12857" s="39"/>
      <c r="F12857" s="41" t="str">
        <f aca="false">IF(A12857="","",MATCH(A12857,P_ID,1))</f>
        <v/>
      </c>
      <c r="G12857" s="41" t="str">
        <f aca="false">IF(A12857="","",INDEX(P_Svc,F12857))</f>
        <v/>
      </c>
      <c r="H12857" s="41" t="str">
        <f aca="false">IF(A12857="","",INDEX(P_Zone,F12857))</f>
        <v/>
      </c>
      <c r="I12857" s="41" t="str">
        <f aca="false">IF(A12857="","",IF(D12857="Delivered",IF(B12857&lt;=INDEX(P_Due,F12857),1,0),0))</f>
        <v/>
      </c>
    </row>
    <row r="12858" customFormat="false" ht="15" hidden="false" customHeight="false" outlineLevel="0" collapsed="false">
      <c r="A12858" s="37"/>
      <c r="B12858" s="38"/>
      <c r="C12858" s="39"/>
      <c r="D12858" s="39"/>
      <c r="E12858" s="39"/>
      <c r="F12858" s="41" t="str">
        <f aca="false">IF(A12858="","",MATCH(A12858,P_ID,1))</f>
        <v/>
      </c>
      <c r="G12858" s="41" t="str">
        <f aca="false">IF(A12858="","",INDEX(P_Svc,F12858))</f>
        <v/>
      </c>
      <c r="H12858" s="41" t="str">
        <f aca="false">IF(A12858="","",INDEX(P_Zone,F12858))</f>
        <v/>
      </c>
      <c r="I12858" s="41" t="str">
        <f aca="false">IF(A12858="","",IF(D12858="Delivered",IF(B12858&lt;=INDEX(P_Due,F12858),1,0),0))</f>
        <v/>
      </c>
    </row>
    <row r="12859" customFormat="false" ht="15" hidden="false" customHeight="false" outlineLevel="0" collapsed="false">
      <c r="A12859" s="37"/>
      <c r="B12859" s="38"/>
      <c r="C12859" s="39"/>
      <c r="D12859" s="39"/>
      <c r="E12859" s="39"/>
      <c r="F12859" s="41" t="str">
        <f aca="false">IF(A12859="","",MATCH(A12859,P_ID,1))</f>
        <v/>
      </c>
      <c r="G12859" s="41" t="str">
        <f aca="false">IF(A12859="","",INDEX(P_Svc,F12859))</f>
        <v/>
      </c>
      <c r="H12859" s="41" t="str">
        <f aca="false">IF(A12859="","",INDEX(P_Zone,F12859))</f>
        <v/>
      </c>
      <c r="I12859" s="41" t="str">
        <f aca="false">IF(A12859="","",IF(D12859="Delivered",IF(B12859&lt;=INDEX(P_Due,F12859),1,0),0))</f>
        <v/>
      </c>
    </row>
    <row r="12860" customFormat="false" ht="15" hidden="false" customHeight="false" outlineLevel="0" collapsed="false">
      <c r="A12860" s="37"/>
      <c r="B12860" s="38"/>
      <c r="C12860" s="39"/>
      <c r="D12860" s="39"/>
      <c r="E12860" s="39"/>
      <c r="F12860" s="41" t="str">
        <f aca="false">IF(A12860="","",MATCH(A12860,P_ID,1))</f>
        <v/>
      </c>
      <c r="G12860" s="41" t="str">
        <f aca="false">IF(A12860="","",INDEX(P_Svc,F12860))</f>
        <v/>
      </c>
      <c r="H12860" s="41" t="str">
        <f aca="false">IF(A12860="","",INDEX(P_Zone,F12860))</f>
        <v/>
      </c>
      <c r="I12860" s="41" t="str">
        <f aca="false">IF(A12860="","",IF(D12860="Delivered",IF(B12860&lt;=INDEX(P_Due,F12860),1,0),0))</f>
        <v/>
      </c>
    </row>
    <row r="12861" customFormat="false" ht="15" hidden="false" customHeight="false" outlineLevel="0" collapsed="false">
      <c r="A12861" s="37"/>
      <c r="B12861" s="38"/>
      <c r="C12861" s="39"/>
      <c r="D12861" s="39"/>
      <c r="E12861" s="39"/>
      <c r="F12861" s="41" t="str">
        <f aca="false">IF(A12861="","",MATCH(A12861,P_ID,1))</f>
        <v/>
      </c>
      <c r="G12861" s="41" t="str">
        <f aca="false">IF(A12861="","",INDEX(P_Svc,F12861))</f>
        <v/>
      </c>
      <c r="H12861" s="41" t="str">
        <f aca="false">IF(A12861="","",INDEX(P_Zone,F12861))</f>
        <v/>
      </c>
      <c r="I12861" s="41" t="str">
        <f aca="false">IF(A12861="","",IF(D12861="Delivered",IF(B12861&lt;=INDEX(P_Due,F12861),1,0),0))</f>
        <v/>
      </c>
    </row>
    <row r="12862" customFormat="false" ht="15" hidden="false" customHeight="false" outlineLevel="0" collapsed="false">
      <c r="A12862" s="37"/>
      <c r="B12862" s="38"/>
      <c r="C12862" s="39"/>
      <c r="D12862" s="39"/>
      <c r="E12862" s="39"/>
      <c r="F12862" s="41" t="str">
        <f aca="false">IF(A12862="","",MATCH(A12862,P_ID,1))</f>
        <v/>
      </c>
      <c r="G12862" s="41" t="str">
        <f aca="false">IF(A12862="","",INDEX(P_Svc,F12862))</f>
        <v/>
      </c>
      <c r="H12862" s="41" t="str">
        <f aca="false">IF(A12862="","",INDEX(P_Zone,F12862))</f>
        <v/>
      </c>
      <c r="I12862" s="41" t="str">
        <f aca="false">IF(A12862="","",IF(D12862="Delivered",IF(B12862&lt;=INDEX(P_Due,F12862),1,0),0))</f>
        <v/>
      </c>
    </row>
    <row r="12863" customFormat="false" ht="15" hidden="false" customHeight="false" outlineLevel="0" collapsed="false">
      <c r="A12863" s="37"/>
      <c r="B12863" s="38"/>
      <c r="C12863" s="39"/>
      <c r="D12863" s="39"/>
      <c r="E12863" s="39"/>
      <c r="F12863" s="41" t="str">
        <f aca="false">IF(A12863="","",MATCH(A12863,P_ID,1))</f>
        <v/>
      </c>
      <c r="G12863" s="41" t="str">
        <f aca="false">IF(A12863="","",INDEX(P_Svc,F12863))</f>
        <v/>
      </c>
      <c r="H12863" s="41" t="str">
        <f aca="false">IF(A12863="","",INDEX(P_Zone,F12863))</f>
        <v/>
      </c>
      <c r="I12863" s="41" t="str">
        <f aca="false">IF(A12863="","",IF(D12863="Delivered",IF(B12863&lt;=INDEX(P_Due,F12863),1,0),0))</f>
        <v/>
      </c>
    </row>
    <row r="12864" customFormat="false" ht="15" hidden="false" customHeight="false" outlineLevel="0" collapsed="false">
      <c r="A12864" s="37"/>
      <c r="B12864" s="38"/>
      <c r="C12864" s="39"/>
      <c r="D12864" s="39"/>
      <c r="E12864" s="39"/>
      <c r="F12864" s="41" t="str">
        <f aca="false">IF(A12864="","",MATCH(A12864,P_ID,1))</f>
        <v/>
      </c>
      <c r="G12864" s="41" t="str">
        <f aca="false">IF(A12864="","",INDEX(P_Svc,F12864))</f>
        <v/>
      </c>
      <c r="H12864" s="41" t="str">
        <f aca="false">IF(A12864="","",INDEX(P_Zone,F12864))</f>
        <v/>
      </c>
      <c r="I12864" s="41" t="str">
        <f aca="false">IF(A12864="","",IF(D12864="Delivered",IF(B12864&lt;=INDEX(P_Due,F12864),1,0),0))</f>
        <v/>
      </c>
    </row>
    <row r="12865" customFormat="false" ht="15" hidden="false" customHeight="false" outlineLevel="0" collapsed="false">
      <c r="A12865" s="37"/>
      <c r="B12865" s="38"/>
      <c r="C12865" s="39"/>
      <c r="D12865" s="39"/>
      <c r="E12865" s="39"/>
      <c r="F12865" s="41" t="str">
        <f aca="false">IF(A12865="","",MATCH(A12865,P_ID,1))</f>
        <v/>
      </c>
      <c r="G12865" s="41" t="str">
        <f aca="false">IF(A12865="","",INDEX(P_Svc,F12865))</f>
        <v/>
      </c>
      <c r="H12865" s="41" t="str">
        <f aca="false">IF(A12865="","",INDEX(P_Zone,F12865))</f>
        <v/>
      </c>
      <c r="I12865" s="41" t="str">
        <f aca="false">IF(A12865="","",IF(D12865="Delivered",IF(B12865&lt;=INDEX(P_Due,F12865),1,0),0))</f>
        <v/>
      </c>
    </row>
    <row r="12866" customFormat="false" ht="15" hidden="false" customHeight="false" outlineLevel="0" collapsed="false">
      <c r="A12866" s="37"/>
      <c r="B12866" s="38"/>
      <c r="C12866" s="39"/>
      <c r="D12866" s="39"/>
      <c r="E12866" s="39"/>
      <c r="F12866" s="41" t="str">
        <f aca="false">IF(A12866="","",MATCH(A12866,P_ID,1))</f>
        <v/>
      </c>
      <c r="G12866" s="41" t="str">
        <f aca="false">IF(A12866="","",INDEX(P_Svc,F12866))</f>
        <v/>
      </c>
      <c r="H12866" s="41" t="str">
        <f aca="false">IF(A12866="","",INDEX(P_Zone,F12866))</f>
        <v/>
      </c>
      <c r="I12866" s="41" t="str">
        <f aca="false">IF(A12866="","",IF(D12866="Delivered",IF(B12866&lt;=INDEX(P_Due,F12866),1,0),0))</f>
        <v/>
      </c>
    </row>
    <row r="12867" customFormat="false" ht="15" hidden="false" customHeight="false" outlineLevel="0" collapsed="false">
      <c r="A12867" s="37"/>
      <c r="B12867" s="38"/>
      <c r="C12867" s="39"/>
      <c r="D12867" s="39"/>
      <c r="E12867" s="39"/>
      <c r="F12867" s="41" t="str">
        <f aca="false">IF(A12867="","",MATCH(A12867,P_ID,1))</f>
        <v/>
      </c>
      <c r="G12867" s="41" t="str">
        <f aca="false">IF(A12867="","",INDEX(P_Svc,F12867))</f>
        <v/>
      </c>
      <c r="H12867" s="41" t="str">
        <f aca="false">IF(A12867="","",INDEX(P_Zone,F12867))</f>
        <v/>
      </c>
      <c r="I12867" s="41" t="str">
        <f aca="false">IF(A12867="","",IF(D12867="Delivered",IF(B12867&lt;=INDEX(P_Due,F12867),1,0),0))</f>
        <v/>
      </c>
    </row>
    <row r="12868" customFormat="false" ht="15" hidden="false" customHeight="false" outlineLevel="0" collapsed="false">
      <c r="A12868" s="37"/>
      <c r="B12868" s="38"/>
      <c r="C12868" s="39"/>
      <c r="D12868" s="39"/>
      <c r="E12868" s="39"/>
      <c r="F12868" s="41" t="str">
        <f aca="false">IF(A12868="","",MATCH(A12868,P_ID,1))</f>
        <v/>
      </c>
      <c r="G12868" s="41" t="str">
        <f aca="false">IF(A12868="","",INDEX(P_Svc,F12868))</f>
        <v/>
      </c>
      <c r="H12868" s="41" t="str">
        <f aca="false">IF(A12868="","",INDEX(P_Zone,F12868))</f>
        <v/>
      </c>
      <c r="I12868" s="41" t="str">
        <f aca="false">IF(A12868="","",IF(D12868="Delivered",IF(B12868&lt;=INDEX(P_Due,F12868),1,0),0))</f>
        <v/>
      </c>
    </row>
    <row r="12869" customFormat="false" ht="15" hidden="false" customHeight="false" outlineLevel="0" collapsed="false">
      <c r="A12869" s="37"/>
      <c r="B12869" s="38"/>
      <c r="C12869" s="39"/>
      <c r="D12869" s="39"/>
      <c r="E12869" s="39"/>
      <c r="F12869" s="41" t="str">
        <f aca="false">IF(A12869="","",MATCH(A12869,P_ID,1))</f>
        <v/>
      </c>
      <c r="G12869" s="41" t="str">
        <f aca="false">IF(A12869="","",INDEX(P_Svc,F12869))</f>
        <v/>
      </c>
      <c r="H12869" s="41" t="str">
        <f aca="false">IF(A12869="","",INDEX(P_Zone,F12869))</f>
        <v/>
      </c>
      <c r="I12869" s="41" t="str">
        <f aca="false">IF(A12869="","",IF(D12869="Delivered",IF(B12869&lt;=INDEX(P_Due,F12869),1,0),0))</f>
        <v/>
      </c>
    </row>
    <row r="12870" customFormat="false" ht="15" hidden="false" customHeight="false" outlineLevel="0" collapsed="false">
      <c r="A12870" s="37"/>
      <c r="B12870" s="38"/>
      <c r="C12870" s="39"/>
      <c r="D12870" s="39"/>
      <c r="E12870" s="39"/>
      <c r="F12870" s="41" t="str">
        <f aca="false">IF(A12870="","",MATCH(A12870,P_ID,1))</f>
        <v/>
      </c>
      <c r="G12870" s="41" t="str">
        <f aca="false">IF(A12870="","",INDEX(P_Svc,F12870))</f>
        <v/>
      </c>
      <c r="H12870" s="41" t="str">
        <f aca="false">IF(A12870="","",INDEX(P_Zone,F12870))</f>
        <v/>
      </c>
      <c r="I12870" s="41" t="str">
        <f aca="false">IF(A12870="","",IF(D12870="Delivered",IF(B12870&lt;=INDEX(P_Due,F12870),1,0),0))</f>
        <v/>
      </c>
    </row>
    <row r="12871" customFormat="false" ht="15" hidden="false" customHeight="false" outlineLevel="0" collapsed="false">
      <c r="A12871" s="37"/>
      <c r="B12871" s="38"/>
      <c r="C12871" s="39"/>
      <c r="D12871" s="39"/>
      <c r="E12871" s="39"/>
      <c r="F12871" s="41" t="str">
        <f aca="false">IF(A12871="","",MATCH(A12871,P_ID,1))</f>
        <v/>
      </c>
      <c r="G12871" s="41" t="str">
        <f aca="false">IF(A12871="","",INDEX(P_Svc,F12871))</f>
        <v/>
      </c>
      <c r="H12871" s="41" t="str">
        <f aca="false">IF(A12871="","",INDEX(P_Zone,F12871))</f>
        <v/>
      </c>
      <c r="I12871" s="41" t="str">
        <f aca="false">IF(A12871="","",IF(D12871="Delivered",IF(B12871&lt;=INDEX(P_Due,F12871),1,0),0))</f>
        <v/>
      </c>
    </row>
    <row r="12872" customFormat="false" ht="15" hidden="false" customHeight="false" outlineLevel="0" collapsed="false">
      <c r="A12872" s="37"/>
      <c r="B12872" s="38"/>
      <c r="C12872" s="39"/>
      <c r="D12872" s="39"/>
      <c r="E12872" s="39"/>
      <c r="F12872" s="41" t="str">
        <f aca="false">IF(A12872="","",MATCH(A12872,P_ID,1))</f>
        <v/>
      </c>
      <c r="G12872" s="41" t="str">
        <f aca="false">IF(A12872="","",INDEX(P_Svc,F12872))</f>
        <v/>
      </c>
      <c r="H12872" s="41" t="str">
        <f aca="false">IF(A12872="","",INDEX(P_Zone,F12872))</f>
        <v/>
      </c>
      <c r="I12872" s="41" t="str">
        <f aca="false">IF(A12872="","",IF(D12872="Delivered",IF(B12872&lt;=INDEX(P_Due,F12872),1,0),0))</f>
        <v/>
      </c>
    </row>
    <row r="12873" customFormat="false" ht="15" hidden="false" customHeight="false" outlineLevel="0" collapsed="false">
      <c r="A12873" s="37"/>
      <c r="B12873" s="38"/>
      <c r="C12873" s="39"/>
      <c r="D12873" s="39"/>
      <c r="E12873" s="39"/>
      <c r="F12873" s="41" t="str">
        <f aca="false">IF(A12873="","",MATCH(A12873,P_ID,1))</f>
        <v/>
      </c>
      <c r="G12873" s="41" t="str">
        <f aca="false">IF(A12873="","",INDEX(P_Svc,F12873))</f>
        <v/>
      </c>
      <c r="H12873" s="41" t="str">
        <f aca="false">IF(A12873="","",INDEX(P_Zone,F12873))</f>
        <v/>
      </c>
      <c r="I12873" s="41" t="str">
        <f aca="false">IF(A12873="","",IF(D12873="Delivered",IF(B12873&lt;=INDEX(P_Due,F12873),1,0),0))</f>
        <v/>
      </c>
    </row>
    <row r="12874" customFormat="false" ht="15" hidden="false" customHeight="false" outlineLevel="0" collapsed="false">
      <c r="A12874" s="37"/>
      <c r="B12874" s="38"/>
      <c r="C12874" s="39"/>
      <c r="D12874" s="39"/>
      <c r="E12874" s="39"/>
      <c r="F12874" s="41" t="str">
        <f aca="false">IF(A12874="","",MATCH(A12874,P_ID,1))</f>
        <v/>
      </c>
      <c r="G12874" s="41" t="str">
        <f aca="false">IF(A12874="","",INDEX(P_Svc,F12874))</f>
        <v/>
      </c>
      <c r="H12874" s="41" t="str">
        <f aca="false">IF(A12874="","",INDEX(P_Zone,F12874))</f>
        <v/>
      </c>
      <c r="I12874" s="41" t="str">
        <f aca="false">IF(A12874="","",IF(D12874="Delivered",IF(B12874&lt;=INDEX(P_Due,F12874),1,0),0))</f>
        <v/>
      </c>
    </row>
    <row r="12875" customFormat="false" ht="15" hidden="false" customHeight="false" outlineLevel="0" collapsed="false">
      <c r="A12875" s="37"/>
      <c r="B12875" s="38"/>
      <c r="C12875" s="39"/>
      <c r="D12875" s="39"/>
      <c r="E12875" s="39"/>
      <c r="F12875" s="41" t="str">
        <f aca="false">IF(A12875="","",MATCH(A12875,P_ID,1))</f>
        <v/>
      </c>
      <c r="G12875" s="41" t="str">
        <f aca="false">IF(A12875="","",INDEX(P_Svc,F12875))</f>
        <v/>
      </c>
      <c r="H12875" s="41" t="str">
        <f aca="false">IF(A12875="","",INDEX(P_Zone,F12875))</f>
        <v/>
      </c>
      <c r="I12875" s="41" t="str">
        <f aca="false">IF(A12875="","",IF(D12875="Delivered",IF(B12875&lt;=INDEX(P_Due,F12875),1,0),0))</f>
        <v/>
      </c>
    </row>
    <row r="12876" customFormat="false" ht="15" hidden="false" customHeight="false" outlineLevel="0" collapsed="false">
      <c r="A12876" s="37"/>
      <c r="B12876" s="38"/>
      <c r="C12876" s="39"/>
      <c r="D12876" s="39"/>
      <c r="E12876" s="39"/>
      <c r="F12876" s="41" t="str">
        <f aca="false">IF(A12876="","",MATCH(A12876,P_ID,1))</f>
        <v/>
      </c>
      <c r="G12876" s="41" t="str">
        <f aca="false">IF(A12876="","",INDEX(P_Svc,F12876))</f>
        <v/>
      </c>
      <c r="H12876" s="41" t="str">
        <f aca="false">IF(A12876="","",INDEX(P_Zone,F12876))</f>
        <v/>
      </c>
      <c r="I12876" s="41" t="str">
        <f aca="false">IF(A12876="","",IF(D12876="Delivered",IF(B12876&lt;=INDEX(P_Due,F12876),1,0),0))</f>
        <v/>
      </c>
    </row>
    <row r="12877" customFormat="false" ht="15" hidden="false" customHeight="false" outlineLevel="0" collapsed="false">
      <c r="A12877" s="37"/>
      <c r="B12877" s="38"/>
      <c r="C12877" s="39"/>
      <c r="D12877" s="39"/>
      <c r="E12877" s="39"/>
      <c r="F12877" s="41" t="str">
        <f aca="false">IF(A12877="","",MATCH(A12877,P_ID,1))</f>
        <v/>
      </c>
      <c r="G12877" s="41" t="str">
        <f aca="false">IF(A12877="","",INDEX(P_Svc,F12877))</f>
        <v/>
      </c>
      <c r="H12877" s="41" t="str">
        <f aca="false">IF(A12877="","",INDEX(P_Zone,F12877))</f>
        <v/>
      </c>
      <c r="I12877" s="41" t="str">
        <f aca="false">IF(A12877="","",IF(D12877="Delivered",IF(B12877&lt;=INDEX(P_Due,F12877),1,0),0))</f>
        <v/>
      </c>
    </row>
    <row r="12878" customFormat="false" ht="15" hidden="false" customHeight="false" outlineLevel="0" collapsed="false">
      <c r="A12878" s="37"/>
      <c r="B12878" s="38"/>
      <c r="C12878" s="39"/>
      <c r="D12878" s="39"/>
      <c r="E12878" s="39"/>
      <c r="F12878" s="41" t="str">
        <f aca="false">IF(A12878="","",MATCH(A12878,P_ID,1))</f>
        <v/>
      </c>
      <c r="G12878" s="41" t="str">
        <f aca="false">IF(A12878="","",INDEX(P_Svc,F12878))</f>
        <v/>
      </c>
      <c r="H12878" s="41" t="str">
        <f aca="false">IF(A12878="","",INDEX(P_Zone,F12878))</f>
        <v/>
      </c>
      <c r="I12878" s="41" t="str">
        <f aca="false">IF(A12878="","",IF(D12878="Delivered",IF(B12878&lt;=INDEX(P_Due,F12878),1,0),0))</f>
        <v/>
      </c>
    </row>
    <row r="12879" customFormat="false" ht="15" hidden="false" customHeight="false" outlineLevel="0" collapsed="false">
      <c r="A12879" s="37"/>
      <c r="B12879" s="38"/>
      <c r="C12879" s="39"/>
      <c r="D12879" s="39"/>
      <c r="E12879" s="39"/>
      <c r="F12879" s="41" t="str">
        <f aca="false">IF(A12879="","",MATCH(A12879,P_ID,1))</f>
        <v/>
      </c>
      <c r="G12879" s="41" t="str">
        <f aca="false">IF(A12879="","",INDEX(P_Svc,F12879))</f>
        <v/>
      </c>
      <c r="H12879" s="41" t="str">
        <f aca="false">IF(A12879="","",INDEX(P_Zone,F12879))</f>
        <v/>
      </c>
      <c r="I12879" s="41" t="str">
        <f aca="false">IF(A12879="","",IF(D12879="Delivered",IF(B12879&lt;=INDEX(P_Due,F12879),1,0),0))</f>
        <v/>
      </c>
    </row>
    <row r="12880" customFormat="false" ht="15" hidden="false" customHeight="false" outlineLevel="0" collapsed="false">
      <c r="A12880" s="37"/>
      <c r="B12880" s="38"/>
      <c r="C12880" s="39"/>
      <c r="D12880" s="39"/>
      <c r="E12880" s="39"/>
      <c r="F12880" s="41" t="str">
        <f aca="false">IF(A12880="","",MATCH(A12880,P_ID,1))</f>
        <v/>
      </c>
      <c r="G12880" s="41" t="str">
        <f aca="false">IF(A12880="","",INDEX(P_Svc,F12880))</f>
        <v/>
      </c>
      <c r="H12880" s="41" t="str">
        <f aca="false">IF(A12880="","",INDEX(P_Zone,F12880))</f>
        <v/>
      </c>
      <c r="I12880" s="41" t="str">
        <f aca="false">IF(A12880="","",IF(D12880="Delivered",IF(B12880&lt;=INDEX(P_Due,F12880),1,0),0))</f>
        <v/>
      </c>
    </row>
    <row r="12881" customFormat="false" ht="15" hidden="false" customHeight="false" outlineLevel="0" collapsed="false">
      <c r="A12881" s="37"/>
      <c r="B12881" s="38"/>
      <c r="C12881" s="39"/>
      <c r="D12881" s="39"/>
      <c r="E12881" s="39"/>
      <c r="F12881" s="41" t="str">
        <f aca="false">IF(A12881="","",MATCH(A12881,P_ID,1))</f>
        <v/>
      </c>
      <c r="G12881" s="41" t="str">
        <f aca="false">IF(A12881="","",INDEX(P_Svc,F12881))</f>
        <v/>
      </c>
      <c r="H12881" s="41" t="str">
        <f aca="false">IF(A12881="","",INDEX(P_Zone,F12881))</f>
        <v/>
      </c>
      <c r="I12881" s="41" t="str">
        <f aca="false">IF(A12881="","",IF(D12881="Delivered",IF(B12881&lt;=INDEX(P_Due,F12881),1,0),0))</f>
        <v/>
      </c>
    </row>
    <row r="12882" customFormat="false" ht="15" hidden="false" customHeight="false" outlineLevel="0" collapsed="false">
      <c r="A12882" s="37"/>
      <c r="B12882" s="38"/>
      <c r="C12882" s="39"/>
      <c r="D12882" s="39"/>
      <c r="E12882" s="39"/>
      <c r="F12882" s="41" t="str">
        <f aca="false">IF(A12882="","",MATCH(A12882,P_ID,1))</f>
        <v/>
      </c>
      <c r="G12882" s="41" t="str">
        <f aca="false">IF(A12882="","",INDEX(P_Svc,F12882))</f>
        <v/>
      </c>
      <c r="H12882" s="41" t="str">
        <f aca="false">IF(A12882="","",INDEX(P_Zone,F12882))</f>
        <v/>
      </c>
      <c r="I12882" s="41" t="str">
        <f aca="false">IF(A12882="","",IF(D12882="Delivered",IF(B12882&lt;=INDEX(P_Due,F12882),1,0),0))</f>
        <v/>
      </c>
    </row>
    <row r="12883" customFormat="false" ht="15" hidden="false" customHeight="false" outlineLevel="0" collapsed="false">
      <c r="A12883" s="37"/>
      <c r="B12883" s="38"/>
      <c r="C12883" s="39"/>
      <c r="D12883" s="39"/>
      <c r="E12883" s="39"/>
      <c r="F12883" s="41" t="str">
        <f aca="false">IF(A12883="","",MATCH(A12883,P_ID,1))</f>
        <v/>
      </c>
      <c r="G12883" s="41" t="str">
        <f aca="false">IF(A12883="","",INDEX(P_Svc,F12883))</f>
        <v/>
      </c>
      <c r="H12883" s="41" t="str">
        <f aca="false">IF(A12883="","",INDEX(P_Zone,F12883))</f>
        <v/>
      </c>
      <c r="I12883" s="41" t="str">
        <f aca="false">IF(A12883="","",IF(D12883="Delivered",IF(B12883&lt;=INDEX(P_Due,F12883),1,0),0))</f>
        <v/>
      </c>
    </row>
    <row r="12884" customFormat="false" ht="15" hidden="false" customHeight="false" outlineLevel="0" collapsed="false">
      <c r="A12884" s="37"/>
      <c r="B12884" s="38"/>
      <c r="C12884" s="39"/>
      <c r="D12884" s="39"/>
      <c r="E12884" s="39"/>
      <c r="F12884" s="41" t="str">
        <f aca="false">IF(A12884="","",MATCH(A12884,P_ID,1))</f>
        <v/>
      </c>
      <c r="G12884" s="41" t="str">
        <f aca="false">IF(A12884="","",INDEX(P_Svc,F12884))</f>
        <v/>
      </c>
      <c r="H12884" s="41" t="str">
        <f aca="false">IF(A12884="","",INDEX(P_Zone,F12884))</f>
        <v/>
      </c>
      <c r="I12884" s="41" t="str">
        <f aca="false">IF(A12884="","",IF(D12884="Delivered",IF(B12884&lt;=INDEX(P_Due,F12884),1,0),0))</f>
        <v/>
      </c>
    </row>
    <row r="12885" customFormat="false" ht="15" hidden="false" customHeight="false" outlineLevel="0" collapsed="false">
      <c r="A12885" s="37"/>
      <c r="B12885" s="38"/>
      <c r="C12885" s="39"/>
      <c r="D12885" s="39"/>
      <c r="E12885" s="39"/>
      <c r="F12885" s="41" t="str">
        <f aca="false">IF(A12885="","",MATCH(A12885,P_ID,1))</f>
        <v/>
      </c>
      <c r="G12885" s="41" t="str">
        <f aca="false">IF(A12885="","",INDEX(P_Svc,F12885))</f>
        <v/>
      </c>
      <c r="H12885" s="41" t="str">
        <f aca="false">IF(A12885="","",INDEX(P_Zone,F12885))</f>
        <v/>
      </c>
      <c r="I12885" s="41" t="str">
        <f aca="false">IF(A12885="","",IF(D12885="Delivered",IF(B12885&lt;=INDEX(P_Due,F12885),1,0),0))</f>
        <v/>
      </c>
    </row>
    <row r="12886" customFormat="false" ht="15" hidden="false" customHeight="false" outlineLevel="0" collapsed="false">
      <c r="A12886" s="37"/>
      <c r="B12886" s="38"/>
      <c r="C12886" s="39"/>
      <c r="D12886" s="39"/>
      <c r="E12886" s="39"/>
      <c r="F12886" s="41" t="str">
        <f aca="false">IF(A12886="","",MATCH(A12886,P_ID,1))</f>
        <v/>
      </c>
      <c r="G12886" s="41" t="str">
        <f aca="false">IF(A12886="","",INDEX(P_Svc,F12886))</f>
        <v/>
      </c>
      <c r="H12886" s="41" t="str">
        <f aca="false">IF(A12886="","",INDEX(P_Zone,F12886))</f>
        <v/>
      </c>
      <c r="I12886" s="41" t="str">
        <f aca="false">IF(A12886="","",IF(D12886="Delivered",IF(B12886&lt;=INDEX(P_Due,F12886),1,0),0))</f>
        <v/>
      </c>
    </row>
    <row r="12887" customFormat="false" ht="15" hidden="false" customHeight="false" outlineLevel="0" collapsed="false">
      <c r="A12887" s="37"/>
      <c r="B12887" s="38"/>
      <c r="C12887" s="39"/>
      <c r="D12887" s="39"/>
      <c r="E12887" s="39"/>
      <c r="F12887" s="41" t="str">
        <f aca="false">IF(A12887="","",MATCH(A12887,P_ID,1))</f>
        <v/>
      </c>
      <c r="G12887" s="41" t="str">
        <f aca="false">IF(A12887="","",INDEX(P_Svc,F12887))</f>
        <v/>
      </c>
      <c r="H12887" s="41" t="str">
        <f aca="false">IF(A12887="","",INDEX(P_Zone,F12887))</f>
        <v/>
      </c>
      <c r="I12887" s="41" t="str">
        <f aca="false">IF(A12887="","",IF(D12887="Delivered",IF(B12887&lt;=INDEX(P_Due,F12887),1,0),0))</f>
        <v/>
      </c>
    </row>
    <row r="12888" customFormat="false" ht="15" hidden="false" customHeight="false" outlineLevel="0" collapsed="false">
      <c r="A12888" s="37"/>
      <c r="B12888" s="38"/>
      <c r="C12888" s="39"/>
      <c r="D12888" s="39"/>
      <c r="E12888" s="39"/>
      <c r="F12888" s="41" t="str">
        <f aca="false">IF(A12888="","",MATCH(A12888,P_ID,1))</f>
        <v/>
      </c>
      <c r="G12888" s="41" t="str">
        <f aca="false">IF(A12888="","",INDEX(P_Svc,F12888))</f>
        <v/>
      </c>
      <c r="H12888" s="41" t="str">
        <f aca="false">IF(A12888="","",INDEX(P_Zone,F12888))</f>
        <v/>
      </c>
      <c r="I12888" s="41" t="str">
        <f aca="false">IF(A12888="","",IF(D12888="Delivered",IF(B12888&lt;=INDEX(P_Due,F12888),1,0),0))</f>
        <v/>
      </c>
    </row>
    <row r="12889" customFormat="false" ht="15" hidden="false" customHeight="false" outlineLevel="0" collapsed="false">
      <c r="A12889" s="37"/>
      <c r="B12889" s="38"/>
      <c r="C12889" s="39"/>
      <c r="D12889" s="39"/>
      <c r="E12889" s="39"/>
      <c r="F12889" s="41" t="str">
        <f aca="false">IF(A12889="","",MATCH(A12889,P_ID,1))</f>
        <v/>
      </c>
      <c r="G12889" s="41" t="str">
        <f aca="false">IF(A12889="","",INDEX(P_Svc,F12889))</f>
        <v/>
      </c>
      <c r="H12889" s="41" t="str">
        <f aca="false">IF(A12889="","",INDEX(P_Zone,F12889))</f>
        <v/>
      </c>
      <c r="I12889" s="41" t="str">
        <f aca="false">IF(A12889="","",IF(D12889="Delivered",IF(B12889&lt;=INDEX(P_Due,F12889),1,0),0))</f>
        <v/>
      </c>
    </row>
    <row r="12890" customFormat="false" ht="15" hidden="false" customHeight="false" outlineLevel="0" collapsed="false">
      <c r="A12890" s="37"/>
      <c r="B12890" s="38"/>
      <c r="C12890" s="39"/>
      <c r="D12890" s="39"/>
      <c r="E12890" s="39"/>
      <c r="F12890" s="41" t="str">
        <f aca="false">IF(A12890="","",MATCH(A12890,P_ID,1))</f>
        <v/>
      </c>
      <c r="G12890" s="41" t="str">
        <f aca="false">IF(A12890="","",INDEX(P_Svc,F12890))</f>
        <v/>
      </c>
      <c r="H12890" s="41" t="str">
        <f aca="false">IF(A12890="","",INDEX(P_Zone,F12890))</f>
        <v/>
      </c>
      <c r="I12890" s="41" t="str">
        <f aca="false">IF(A12890="","",IF(D12890="Delivered",IF(B12890&lt;=INDEX(P_Due,F12890),1,0),0))</f>
        <v/>
      </c>
    </row>
    <row r="12891" customFormat="false" ht="15" hidden="false" customHeight="false" outlineLevel="0" collapsed="false">
      <c r="A12891" s="37"/>
      <c r="B12891" s="38"/>
      <c r="C12891" s="39"/>
      <c r="D12891" s="39"/>
      <c r="E12891" s="39"/>
      <c r="F12891" s="41" t="str">
        <f aca="false">IF(A12891="","",MATCH(A12891,P_ID,1))</f>
        <v/>
      </c>
      <c r="G12891" s="41" t="str">
        <f aca="false">IF(A12891="","",INDEX(P_Svc,F12891))</f>
        <v/>
      </c>
      <c r="H12891" s="41" t="str">
        <f aca="false">IF(A12891="","",INDEX(P_Zone,F12891))</f>
        <v/>
      </c>
      <c r="I12891" s="41" t="str">
        <f aca="false">IF(A12891="","",IF(D12891="Delivered",IF(B12891&lt;=INDEX(P_Due,F12891),1,0),0))</f>
        <v/>
      </c>
    </row>
    <row r="12892" customFormat="false" ht="15" hidden="false" customHeight="false" outlineLevel="0" collapsed="false">
      <c r="A12892" s="37"/>
      <c r="B12892" s="38"/>
      <c r="C12892" s="39"/>
      <c r="D12892" s="39"/>
      <c r="E12892" s="39"/>
      <c r="F12892" s="41" t="str">
        <f aca="false">IF(A12892="","",MATCH(A12892,P_ID,1))</f>
        <v/>
      </c>
      <c r="G12892" s="41" t="str">
        <f aca="false">IF(A12892="","",INDEX(P_Svc,F12892))</f>
        <v/>
      </c>
      <c r="H12892" s="41" t="str">
        <f aca="false">IF(A12892="","",INDEX(P_Zone,F12892))</f>
        <v/>
      </c>
      <c r="I12892" s="41" t="str">
        <f aca="false">IF(A12892="","",IF(D12892="Delivered",IF(B12892&lt;=INDEX(P_Due,F12892),1,0),0))</f>
        <v/>
      </c>
    </row>
    <row r="12893" customFormat="false" ht="15" hidden="false" customHeight="false" outlineLevel="0" collapsed="false">
      <c r="A12893" s="37"/>
      <c r="B12893" s="38"/>
      <c r="C12893" s="39"/>
      <c r="D12893" s="39"/>
      <c r="E12893" s="39"/>
      <c r="F12893" s="41" t="str">
        <f aca="false">IF(A12893="","",MATCH(A12893,P_ID,1))</f>
        <v/>
      </c>
      <c r="G12893" s="41" t="str">
        <f aca="false">IF(A12893="","",INDEX(P_Svc,F12893))</f>
        <v/>
      </c>
      <c r="H12893" s="41" t="str">
        <f aca="false">IF(A12893="","",INDEX(P_Zone,F12893))</f>
        <v/>
      </c>
      <c r="I12893" s="41" t="str">
        <f aca="false">IF(A12893="","",IF(D12893="Delivered",IF(B12893&lt;=INDEX(P_Due,F12893),1,0),0))</f>
        <v/>
      </c>
    </row>
    <row r="12894" customFormat="false" ht="15" hidden="false" customHeight="false" outlineLevel="0" collapsed="false">
      <c r="A12894" s="37"/>
      <c r="B12894" s="38"/>
      <c r="C12894" s="39"/>
      <c r="D12894" s="39"/>
      <c r="E12894" s="39"/>
      <c r="F12894" s="41" t="str">
        <f aca="false">IF(A12894="","",MATCH(A12894,P_ID,1))</f>
        <v/>
      </c>
      <c r="G12894" s="41" t="str">
        <f aca="false">IF(A12894="","",INDEX(P_Svc,F12894))</f>
        <v/>
      </c>
      <c r="H12894" s="41" t="str">
        <f aca="false">IF(A12894="","",INDEX(P_Zone,F12894))</f>
        <v/>
      </c>
      <c r="I12894" s="41" t="str">
        <f aca="false">IF(A12894="","",IF(D12894="Delivered",IF(B12894&lt;=INDEX(P_Due,F12894),1,0),0))</f>
        <v/>
      </c>
    </row>
    <row r="12895" customFormat="false" ht="15" hidden="false" customHeight="false" outlineLevel="0" collapsed="false">
      <c r="A12895" s="37"/>
      <c r="B12895" s="38"/>
      <c r="C12895" s="39"/>
      <c r="D12895" s="39"/>
      <c r="E12895" s="39"/>
      <c r="F12895" s="41" t="str">
        <f aca="false">IF(A12895="","",MATCH(A12895,P_ID,1))</f>
        <v/>
      </c>
      <c r="G12895" s="41" t="str">
        <f aca="false">IF(A12895="","",INDEX(P_Svc,F12895))</f>
        <v/>
      </c>
      <c r="H12895" s="41" t="str">
        <f aca="false">IF(A12895="","",INDEX(P_Zone,F12895))</f>
        <v/>
      </c>
      <c r="I12895" s="41" t="str">
        <f aca="false">IF(A12895="","",IF(D12895="Delivered",IF(B12895&lt;=INDEX(P_Due,F12895),1,0),0))</f>
        <v/>
      </c>
    </row>
    <row r="12896" customFormat="false" ht="15" hidden="false" customHeight="false" outlineLevel="0" collapsed="false">
      <c r="A12896" s="37"/>
      <c r="B12896" s="38"/>
      <c r="C12896" s="39"/>
      <c r="D12896" s="39"/>
      <c r="E12896" s="39"/>
      <c r="F12896" s="41" t="str">
        <f aca="false">IF(A12896="","",MATCH(A12896,P_ID,1))</f>
        <v/>
      </c>
      <c r="G12896" s="41" t="str">
        <f aca="false">IF(A12896="","",INDEX(P_Svc,F12896))</f>
        <v/>
      </c>
      <c r="H12896" s="41" t="str">
        <f aca="false">IF(A12896="","",INDEX(P_Zone,F12896))</f>
        <v/>
      </c>
      <c r="I12896" s="41" t="str">
        <f aca="false">IF(A12896="","",IF(D12896="Delivered",IF(B12896&lt;=INDEX(P_Due,F12896),1,0),0))</f>
        <v/>
      </c>
    </row>
    <row r="12897" customFormat="false" ht="15" hidden="false" customHeight="false" outlineLevel="0" collapsed="false">
      <c r="A12897" s="37"/>
      <c r="B12897" s="38"/>
      <c r="C12897" s="39"/>
      <c r="D12897" s="39"/>
      <c r="E12897" s="39"/>
      <c r="F12897" s="41" t="str">
        <f aca="false">IF(A12897="","",MATCH(A12897,P_ID,1))</f>
        <v/>
      </c>
      <c r="G12897" s="41" t="str">
        <f aca="false">IF(A12897="","",INDEX(P_Svc,F12897))</f>
        <v/>
      </c>
      <c r="H12897" s="41" t="str">
        <f aca="false">IF(A12897="","",INDEX(P_Zone,F12897))</f>
        <v/>
      </c>
      <c r="I12897" s="41" t="str">
        <f aca="false">IF(A12897="","",IF(D12897="Delivered",IF(B12897&lt;=INDEX(P_Due,F12897),1,0),0))</f>
        <v/>
      </c>
    </row>
    <row r="12898" customFormat="false" ht="15" hidden="false" customHeight="false" outlineLevel="0" collapsed="false">
      <c r="A12898" s="37"/>
      <c r="B12898" s="38"/>
      <c r="C12898" s="39"/>
      <c r="D12898" s="39"/>
      <c r="E12898" s="39"/>
      <c r="F12898" s="41" t="str">
        <f aca="false">IF(A12898="","",MATCH(A12898,P_ID,1))</f>
        <v/>
      </c>
      <c r="G12898" s="41" t="str">
        <f aca="false">IF(A12898="","",INDEX(P_Svc,F12898))</f>
        <v/>
      </c>
      <c r="H12898" s="41" t="str">
        <f aca="false">IF(A12898="","",INDEX(P_Zone,F12898))</f>
        <v/>
      </c>
      <c r="I12898" s="41" t="str">
        <f aca="false">IF(A12898="","",IF(D12898="Delivered",IF(B12898&lt;=INDEX(P_Due,F12898),1,0),0))</f>
        <v/>
      </c>
    </row>
    <row r="12899" customFormat="false" ht="15" hidden="false" customHeight="false" outlineLevel="0" collapsed="false">
      <c r="A12899" s="37"/>
      <c r="B12899" s="38"/>
      <c r="C12899" s="39"/>
      <c r="D12899" s="39"/>
      <c r="E12899" s="39"/>
      <c r="F12899" s="41" t="str">
        <f aca="false">IF(A12899="","",MATCH(A12899,P_ID,1))</f>
        <v/>
      </c>
      <c r="G12899" s="41" t="str">
        <f aca="false">IF(A12899="","",INDEX(P_Svc,F12899))</f>
        <v/>
      </c>
      <c r="H12899" s="41" t="str">
        <f aca="false">IF(A12899="","",INDEX(P_Zone,F12899))</f>
        <v/>
      </c>
      <c r="I12899" s="41" t="str">
        <f aca="false">IF(A12899="","",IF(D12899="Delivered",IF(B12899&lt;=INDEX(P_Due,F12899),1,0),0))</f>
        <v/>
      </c>
    </row>
    <row r="12900" customFormat="false" ht="15" hidden="false" customHeight="false" outlineLevel="0" collapsed="false">
      <c r="A12900" s="37"/>
      <c r="B12900" s="38"/>
      <c r="C12900" s="39"/>
      <c r="D12900" s="39"/>
      <c r="E12900" s="39"/>
      <c r="F12900" s="41" t="str">
        <f aca="false">IF(A12900="","",MATCH(A12900,P_ID,1))</f>
        <v/>
      </c>
      <c r="G12900" s="41" t="str">
        <f aca="false">IF(A12900="","",INDEX(P_Svc,F12900))</f>
        <v/>
      </c>
      <c r="H12900" s="41" t="str">
        <f aca="false">IF(A12900="","",INDEX(P_Zone,F12900))</f>
        <v/>
      </c>
      <c r="I12900" s="41" t="str">
        <f aca="false">IF(A12900="","",IF(D12900="Delivered",IF(B12900&lt;=INDEX(P_Due,F12900),1,0),0))</f>
        <v/>
      </c>
    </row>
    <row r="12901" customFormat="false" ht="15" hidden="false" customHeight="false" outlineLevel="0" collapsed="false">
      <c r="A12901" s="37"/>
      <c r="B12901" s="38"/>
      <c r="C12901" s="39"/>
      <c r="D12901" s="39"/>
      <c r="E12901" s="39"/>
      <c r="F12901" s="41" t="str">
        <f aca="false">IF(A12901="","",MATCH(A12901,P_ID,1))</f>
        <v/>
      </c>
      <c r="G12901" s="41" t="str">
        <f aca="false">IF(A12901="","",INDEX(P_Svc,F12901))</f>
        <v/>
      </c>
      <c r="H12901" s="41" t="str">
        <f aca="false">IF(A12901="","",INDEX(P_Zone,F12901))</f>
        <v/>
      </c>
      <c r="I12901" s="41" t="str">
        <f aca="false">IF(A12901="","",IF(D12901="Delivered",IF(B12901&lt;=INDEX(P_Due,F12901),1,0),0))</f>
        <v/>
      </c>
    </row>
    <row r="12902" customFormat="false" ht="15" hidden="false" customHeight="false" outlineLevel="0" collapsed="false">
      <c r="A12902" s="37"/>
      <c r="B12902" s="38"/>
      <c r="C12902" s="39"/>
      <c r="D12902" s="39"/>
      <c r="E12902" s="39"/>
      <c r="F12902" s="41" t="str">
        <f aca="false">IF(A12902="","",MATCH(A12902,P_ID,1))</f>
        <v/>
      </c>
      <c r="G12902" s="41" t="str">
        <f aca="false">IF(A12902="","",INDEX(P_Svc,F12902))</f>
        <v/>
      </c>
      <c r="H12902" s="41" t="str">
        <f aca="false">IF(A12902="","",INDEX(P_Zone,F12902))</f>
        <v/>
      </c>
      <c r="I12902" s="41" t="str">
        <f aca="false">IF(A12902="","",IF(D12902="Delivered",IF(B12902&lt;=INDEX(P_Due,F12902),1,0),0))</f>
        <v/>
      </c>
    </row>
    <row r="12903" customFormat="false" ht="15" hidden="false" customHeight="false" outlineLevel="0" collapsed="false">
      <c r="A12903" s="37"/>
      <c r="B12903" s="38"/>
      <c r="C12903" s="39"/>
      <c r="D12903" s="39"/>
      <c r="E12903" s="39"/>
      <c r="F12903" s="41" t="str">
        <f aca="false">IF(A12903="","",MATCH(A12903,P_ID,1))</f>
        <v/>
      </c>
      <c r="G12903" s="41" t="str">
        <f aca="false">IF(A12903="","",INDEX(P_Svc,F12903))</f>
        <v/>
      </c>
      <c r="H12903" s="41" t="str">
        <f aca="false">IF(A12903="","",INDEX(P_Zone,F12903))</f>
        <v/>
      </c>
      <c r="I12903" s="41" t="str">
        <f aca="false">IF(A12903="","",IF(D12903="Delivered",IF(B12903&lt;=INDEX(P_Due,F12903),1,0),0))</f>
        <v/>
      </c>
    </row>
    <row r="12904" customFormat="false" ht="15" hidden="false" customHeight="false" outlineLevel="0" collapsed="false">
      <c r="A12904" s="37"/>
      <c r="B12904" s="38"/>
      <c r="C12904" s="39"/>
      <c r="D12904" s="39"/>
      <c r="E12904" s="39"/>
      <c r="F12904" s="41" t="str">
        <f aca="false">IF(A12904="","",MATCH(A12904,P_ID,1))</f>
        <v/>
      </c>
      <c r="G12904" s="41" t="str">
        <f aca="false">IF(A12904="","",INDEX(P_Svc,F12904))</f>
        <v/>
      </c>
      <c r="H12904" s="41" t="str">
        <f aca="false">IF(A12904="","",INDEX(P_Zone,F12904))</f>
        <v/>
      </c>
      <c r="I12904" s="41" t="str">
        <f aca="false">IF(A12904="","",IF(D12904="Delivered",IF(B12904&lt;=INDEX(P_Due,F12904),1,0),0))</f>
        <v/>
      </c>
    </row>
    <row r="12905" customFormat="false" ht="15" hidden="false" customHeight="false" outlineLevel="0" collapsed="false">
      <c r="A12905" s="37"/>
      <c r="B12905" s="38"/>
      <c r="C12905" s="39"/>
      <c r="D12905" s="39"/>
      <c r="E12905" s="39"/>
      <c r="F12905" s="41" t="str">
        <f aca="false">IF(A12905="","",MATCH(A12905,P_ID,1))</f>
        <v/>
      </c>
      <c r="G12905" s="41" t="str">
        <f aca="false">IF(A12905="","",INDEX(P_Svc,F12905))</f>
        <v/>
      </c>
      <c r="H12905" s="41" t="str">
        <f aca="false">IF(A12905="","",INDEX(P_Zone,F12905))</f>
        <v/>
      </c>
      <c r="I12905" s="41" t="str">
        <f aca="false">IF(A12905="","",IF(D12905="Delivered",IF(B12905&lt;=INDEX(P_Due,F12905),1,0),0))</f>
        <v/>
      </c>
    </row>
    <row r="12906" customFormat="false" ht="15" hidden="false" customHeight="false" outlineLevel="0" collapsed="false">
      <c r="A12906" s="37"/>
      <c r="B12906" s="38"/>
      <c r="C12906" s="39"/>
      <c r="D12906" s="39"/>
      <c r="E12906" s="39"/>
      <c r="F12906" s="41" t="str">
        <f aca="false">IF(A12906="","",MATCH(A12906,P_ID,1))</f>
        <v/>
      </c>
      <c r="G12906" s="41" t="str">
        <f aca="false">IF(A12906="","",INDEX(P_Svc,F12906))</f>
        <v/>
      </c>
      <c r="H12906" s="41" t="str">
        <f aca="false">IF(A12906="","",INDEX(P_Zone,F12906))</f>
        <v/>
      </c>
      <c r="I12906" s="41" t="str">
        <f aca="false">IF(A12906="","",IF(D12906="Delivered",IF(B12906&lt;=INDEX(P_Due,F12906),1,0),0))</f>
        <v/>
      </c>
    </row>
    <row r="12907" customFormat="false" ht="15" hidden="false" customHeight="false" outlineLevel="0" collapsed="false">
      <c r="A12907" s="37"/>
      <c r="B12907" s="38"/>
      <c r="C12907" s="39"/>
      <c r="D12907" s="39"/>
      <c r="E12907" s="39"/>
      <c r="F12907" s="41" t="str">
        <f aca="false">IF(A12907="","",MATCH(A12907,P_ID,1))</f>
        <v/>
      </c>
      <c r="G12907" s="41" t="str">
        <f aca="false">IF(A12907="","",INDEX(P_Svc,F12907))</f>
        <v/>
      </c>
      <c r="H12907" s="41" t="str">
        <f aca="false">IF(A12907="","",INDEX(P_Zone,F12907))</f>
        <v/>
      </c>
      <c r="I12907" s="41" t="str">
        <f aca="false">IF(A12907="","",IF(D12907="Delivered",IF(B12907&lt;=INDEX(P_Due,F12907),1,0),0))</f>
        <v/>
      </c>
    </row>
    <row r="12908" customFormat="false" ht="15" hidden="false" customHeight="false" outlineLevel="0" collapsed="false">
      <c r="A12908" s="37"/>
      <c r="B12908" s="38"/>
      <c r="C12908" s="39"/>
      <c r="D12908" s="39"/>
      <c r="E12908" s="39"/>
      <c r="F12908" s="41" t="str">
        <f aca="false">IF(A12908="","",MATCH(A12908,P_ID,1))</f>
        <v/>
      </c>
      <c r="G12908" s="41" t="str">
        <f aca="false">IF(A12908="","",INDEX(P_Svc,F12908))</f>
        <v/>
      </c>
      <c r="H12908" s="41" t="str">
        <f aca="false">IF(A12908="","",INDEX(P_Zone,F12908))</f>
        <v/>
      </c>
      <c r="I12908" s="41" t="str">
        <f aca="false">IF(A12908="","",IF(D12908="Delivered",IF(B12908&lt;=INDEX(P_Due,F12908),1,0),0))</f>
        <v/>
      </c>
    </row>
    <row r="12909" customFormat="false" ht="15" hidden="false" customHeight="false" outlineLevel="0" collapsed="false">
      <c r="A12909" s="37"/>
      <c r="B12909" s="38"/>
      <c r="C12909" s="39"/>
      <c r="D12909" s="39"/>
      <c r="E12909" s="39"/>
      <c r="F12909" s="41" t="str">
        <f aca="false">IF(A12909="","",MATCH(A12909,P_ID,1))</f>
        <v/>
      </c>
      <c r="G12909" s="41" t="str">
        <f aca="false">IF(A12909="","",INDEX(P_Svc,F12909))</f>
        <v/>
      </c>
      <c r="H12909" s="41" t="str">
        <f aca="false">IF(A12909="","",INDEX(P_Zone,F12909))</f>
        <v/>
      </c>
      <c r="I12909" s="41" t="str">
        <f aca="false">IF(A12909="","",IF(D12909="Delivered",IF(B12909&lt;=INDEX(P_Due,F12909),1,0),0))</f>
        <v/>
      </c>
    </row>
    <row r="12910" customFormat="false" ht="15" hidden="false" customHeight="false" outlineLevel="0" collapsed="false">
      <c r="A12910" s="37"/>
      <c r="B12910" s="38"/>
      <c r="C12910" s="39"/>
      <c r="D12910" s="39"/>
      <c r="E12910" s="39"/>
      <c r="F12910" s="41" t="str">
        <f aca="false">IF(A12910="","",MATCH(A12910,P_ID,1))</f>
        <v/>
      </c>
      <c r="G12910" s="41" t="str">
        <f aca="false">IF(A12910="","",INDEX(P_Svc,F12910))</f>
        <v/>
      </c>
      <c r="H12910" s="41" t="str">
        <f aca="false">IF(A12910="","",INDEX(P_Zone,F12910))</f>
        <v/>
      </c>
      <c r="I12910" s="41" t="str">
        <f aca="false">IF(A12910="","",IF(D12910="Delivered",IF(B12910&lt;=INDEX(P_Due,F12910),1,0),0))</f>
        <v/>
      </c>
    </row>
    <row r="12911" customFormat="false" ht="15" hidden="false" customHeight="false" outlineLevel="0" collapsed="false">
      <c r="A12911" s="37"/>
      <c r="B12911" s="38"/>
      <c r="C12911" s="39"/>
      <c r="D12911" s="39"/>
      <c r="E12911" s="39"/>
      <c r="F12911" s="41" t="str">
        <f aca="false">IF(A12911="","",MATCH(A12911,P_ID,1))</f>
        <v/>
      </c>
      <c r="G12911" s="41" t="str">
        <f aca="false">IF(A12911="","",INDEX(P_Svc,F12911))</f>
        <v/>
      </c>
      <c r="H12911" s="41" t="str">
        <f aca="false">IF(A12911="","",INDEX(P_Zone,F12911))</f>
        <v/>
      </c>
      <c r="I12911" s="41" t="str">
        <f aca="false">IF(A12911="","",IF(D12911="Delivered",IF(B12911&lt;=INDEX(P_Due,F12911),1,0),0))</f>
        <v/>
      </c>
    </row>
    <row r="12912" customFormat="false" ht="15" hidden="false" customHeight="false" outlineLevel="0" collapsed="false">
      <c r="A12912" s="37"/>
      <c r="B12912" s="38"/>
      <c r="C12912" s="39"/>
      <c r="D12912" s="39"/>
      <c r="E12912" s="39"/>
      <c r="F12912" s="41" t="str">
        <f aca="false">IF(A12912="","",MATCH(A12912,P_ID,1))</f>
        <v/>
      </c>
      <c r="G12912" s="41" t="str">
        <f aca="false">IF(A12912="","",INDEX(P_Svc,F12912))</f>
        <v/>
      </c>
      <c r="H12912" s="41" t="str">
        <f aca="false">IF(A12912="","",INDEX(P_Zone,F12912))</f>
        <v/>
      </c>
      <c r="I12912" s="41" t="str">
        <f aca="false">IF(A12912="","",IF(D12912="Delivered",IF(B12912&lt;=INDEX(P_Due,F12912),1,0),0))</f>
        <v/>
      </c>
    </row>
    <row r="12913" customFormat="false" ht="15" hidden="false" customHeight="false" outlineLevel="0" collapsed="false">
      <c r="A12913" s="37"/>
      <c r="B12913" s="38"/>
      <c r="C12913" s="39"/>
      <c r="D12913" s="39"/>
      <c r="E12913" s="39"/>
      <c r="F12913" s="41" t="str">
        <f aca="false">IF(A12913="","",MATCH(A12913,P_ID,1))</f>
        <v/>
      </c>
      <c r="G12913" s="41" t="str">
        <f aca="false">IF(A12913="","",INDEX(P_Svc,F12913))</f>
        <v/>
      </c>
      <c r="H12913" s="41" t="str">
        <f aca="false">IF(A12913="","",INDEX(P_Zone,F12913))</f>
        <v/>
      </c>
      <c r="I12913" s="41" t="str">
        <f aca="false">IF(A12913="","",IF(D12913="Delivered",IF(B12913&lt;=INDEX(P_Due,F12913),1,0),0))</f>
        <v/>
      </c>
    </row>
    <row r="12914" customFormat="false" ht="15" hidden="false" customHeight="false" outlineLevel="0" collapsed="false">
      <c r="A12914" s="37"/>
      <c r="B12914" s="38"/>
      <c r="C12914" s="39"/>
      <c r="D12914" s="39"/>
      <c r="E12914" s="39"/>
      <c r="F12914" s="41" t="str">
        <f aca="false">IF(A12914="","",MATCH(A12914,P_ID,1))</f>
        <v/>
      </c>
      <c r="G12914" s="41" t="str">
        <f aca="false">IF(A12914="","",INDEX(P_Svc,F12914))</f>
        <v/>
      </c>
      <c r="H12914" s="41" t="str">
        <f aca="false">IF(A12914="","",INDEX(P_Zone,F12914))</f>
        <v/>
      </c>
      <c r="I12914" s="41" t="str">
        <f aca="false">IF(A12914="","",IF(D12914="Delivered",IF(B12914&lt;=INDEX(P_Due,F12914),1,0),0))</f>
        <v/>
      </c>
    </row>
    <row r="12915" customFormat="false" ht="15" hidden="false" customHeight="false" outlineLevel="0" collapsed="false">
      <c r="A12915" s="37"/>
      <c r="B12915" s="38"/>
      <c r="C12915" s="39"/>
      <c r="D12915" s="39"/>
      <c r="E12915" s="39"/>
      <c r="F12915" s="41" t="str">
        <f aca="false">IF(A12915="","",MATCH(A12915,P_ID,1))</f>
        <v/>
      </c>
      <c r="G12915" s="41" t="str">
        <f aca="false">IF(A12915="","",INDEX(P_Svc,F12915))</f>
        <v/>
      </c>
      <c r="H12915" s="41" t="str">
        <f aca="false">IF(A12915="","",INDEX(P_Zone,F12915))</f>
        <v/>
      </c>
      <c r="I12915" s="41" t="str">
        <f aca="false">IF(A12915="","",IF(D12915="Delivered",IF(B12915&lt;=INDEX(P_Due,F12915),1,0),0))</f>
        <v/>
      </c>
    </row>
    <row r="12916" customFormat="false" ht="15" hidden="false" customHeight="false" outlineLevel="0" collapsed="false">
      <c r="A12916" s="37"/>
      <c r="B12916" s="38"/>
      <c r="C12916" s="39"/>
      <c r="D12916" s="39"/>
      <c r="E12916" s="39"/>
      <c r="F12916" s="41" t="str">
        <f aca="false">IF(A12916="","",MATCH(A12916,P_ID,1))</f>
        <v/>
      </c>
      <c r="G12916" s="41" t="str">
        <f aca="false">IF(A12916="","",INDEX(P_Svc,F12916))</f>
        <v/>
      </c>
      <c r="H12916" s="41" t="str">
        <f aca="false">IF(A12916="","",INDEX(P_Zone,F12916))</f>
        <v/>
      </c>
      <c r="I12916" s="41" t="str">
        <f aca="false">IF(A12916="","",IF(D12916="Delivered",IF(B12916&lt;=INDEX(P_Due,F12916),1,0),0))</f>
        <v/>
      </c>
    </row>
    <row r="12917" customFormat="false" ht="15" hidden="false" customHeight="false" outlineLevel="0" collapsed="false">
      <c r="A12917" s="37"/>
      <c r="B12917" s="38"/>
      <c r="C12917" s="39"/>
      <c r="D12917" s="39"/>
      <c r="E12917" s="39"/>
      <c r="F12917" s="41" t="str">
        <f aca="false">IF(A12917="","",MATCH(A12917,P_ID,1))</f>
        <v/>
      </c>
      <c r="G12917" s="41" t="str">
        <f aca="false">IF(A12917="","",INDEX(P_Svc,F12917))</f>
        <v/>
      </c>
      <c r="H12917" s="41" t="str">
        <f aca="false">IF(A12917="","",INDEX(P_Zone,F12917))</f>
        <v/>
      </c>
      <c r="I12917" s="41" t="str">
        <f aca="false">IF(A12917="","",IF(D12917="Delivered",IF(B12917&lt;=INDEX(P_Due,F12917),1,0),0))</f>
        <v/>
      </c>
    </row>
    <row r="12918" customFormat="false" ht="15" hidden="false" customHeight="false" outlineLevel="0" collapsed="false">
      <c r="A12918" s="37"/>
      <c r="B12918" s="38"/>
      <c r="C12918" s="39"/>
      <c r="D12918" s="39"/>
      <c r="E12918" s="39"/>
      <c r="F12918" s="41" t="str">
        <f aca="false">IF(A12918="","",MATCH(A12918,P_ID,1))</f>
        <v/>
      </c>
      <c r="G12918" s="41" t="str">
        <f aca="false">IF(A12918="","",INDEX(P_Svc,F12918))</f>
        <v/>
      </c>
      <c r="H12918" s="41" t="str">
        <f aca="false">IF(A12918="","",INDEX(P_Zone,F12918))</f>
        <v/>
      </c>
      <c r="I12918" s="41" t="str">
        <f aca="false">IF(A12918="","",IF(D12918="Delivered",IF(B12918&lt;=INDEX(P_Due,F12918),1,0),0))</f>
        <v/>
      </c>
    </row>
    <row r="12919" customFormat="false" ht="15" hidden="false" customHeight="false" outlineLevel="0" collapsed="false">
      <c r="A12919" s="37"/>
      <c r="B12919" s="38"/>
      <c r="C12919" s="39"/>
      <c r="D12919" s="39"/>
      <c r="E12919" s="39"/>
      <c r="F12919" s="41" t="str">
        <f aca="false">IF(A12919="","",MATCH(A12919,P_ID,1))</f>
        <v/>
      </c>
      <c r="G12919" s="41" t="str">
        <f aca="false">IF(A12919="","",INDEX(P_Svc,F12919))</f>
        <v/>
      </c>
      <c r="H12919" s="41" t="str">
        <f aca="false">IF(A12919="","",INDEX(P_Zone,F12919))</f>
        <v/>
      </c>
      <c r="I12919" s="41" t="str">
        <f aca="false">IF(A12919="","",IF(D12919="Delivered",IF(B12919&lt;=INDEX(P_Due,F12919),1,0),0))</f>
        <v/>
      </c>
    </row>
    <row r="12920" customFormat="false" ht="15" hidden="false" customHeight="false" outlineLevel="0" collapsed="false">
      <c r="A12920" s="37"/>
      <c r="B12920" s="38"/>
      <c r="C12920" s="39"/>
      <c r="D12920" s="39"/>
      <c r="E12920" s="39"/>
      <c r="F12920" s="41" t="str">
        <f aca="false">IF(A12920="","",MATCH(A12920,P_ID,1))</f>
        <v/>
      </c>
      <c r="G12920" s="41" t="str">
        <f aca="false">IF(A12920="","",INDEX(P_Svc,F12920))</f>
        <v/>
      </c>
      <c r="H12920" s="41" t="str">
        <f aca="false">IF(A12920="","",INDEX(P_Zone,F12920))</f>
        <v/>
      </c>
      <c r="I12920" s="41" t="str">
        <f aca="false">IF(A12920="","",IF(D12920="Delivered",IF(B12920&lt;=INDEX(P_Due,F12920),1,0),0))</f>
        <v/>
      </c>
    </row>
    <row r="12921" customFormat="false" ht="15" hidden="false" customHeight="false" outlineLevel="0" collapsed="false">
      <c r="A12921" s="37"/>
      <c r="B12921" s="38"/>
      <c r="C12921" s="39"/>
      <c r="D12921" s="39"/>
      <c r="E12921" s="39"/>
      <c r="F12921" s="41" t="str">
        <f aca="false">IF(A12921="","",MATCH(A12921,P_ID,1))</f>
        <v/>
      </c>
      <c r="G12921" s="41" t="str">
        <f aca="false">IF(A12921="","",INDEX(P_Svc,F12921))</f>
        <v/>
      </c>
      <c r="H12921" s="41" t="str">
        <f aca="false">IF(A12921="","",INDEX(P_Zone,F12921))</f>
        <v/>
      </c>
      <c r="I12921" s="41" t="str">
        <f aca="false">IF(A12921="","",IF(D12921="Delivered",IF(B12921&lt;=INDEX(P_Due,F12921),1,0),0))</f>
        <v/>
      </c>
    </row>
    <row r="12922" customFormat="false" ht="15" hidden="false" customHeight="false" outlineLevel="0" collapsed="false">
      <c r="A12922" s="37"/>
      <c r="B12922" s="38"/>
      <c r="C12922" s="39"/>
      <c r="D12922" s="39"/>
      <c r="E12922" s="39"/>
      <c r="F12922" s="41" t="str">
        <f aca="false">IF(A12922="","",MATCH(A12922,P_ID,1))</f>
        <v/>
      </c>
      <c r="G12922" s="41" t="str">
        <f aca="false">IF(A12922="","",INDEX(P_Svc,F12922))</f>
        <v/>
      </c>
      <c r="H12922" s="41" t="str">
        <f aca="false">IF(A12922="","",INDEX(P_Zone,F12922))</f>
        <v/>
      </c>
      <c r="I12922" s="41" t="str">
        <f aca="false">IF(A12922="","",IF(D12922="Delivered",IF(B12922&lt;=INDEX(P_Due,F12922),1,0),0))</f>
        <v/>
      </c>
    </row>
    <row r="12923" customFormat="false" ht="15" hidden="false" customHeight="false" outlineLevel="0" collapsed="false">
      <c r="A12923" s="37"/>
      <c r="B12923" s="38"/>
      <c r="C12923" s="39"/>
      <c r="D12923" s="39"/>
      <c r="E12923" s="39"/>
      <c r="F12923" s="41" t="str">
        <f aca="false">IF(A12923="","",MATCH(A12923,P_ID,1))</f>
        <v/>
      </c>
      <c r="G12923" s="41" t="str">
        <f aca="false">IF(A12923="","",INDEX(P_Svc,F12923))</f>
        <v/>
      </c>
      <c r="H12923" s="41" t="str">
        <f aca="false">IF(A12923="","",INDEX(P_Zone,F12923))</f>
        <v/>
      </c>
      <c r="I12923" s="41" t="str">
        <f aca="false">IF(A12923="","",IF(D12923="Delivered",IF(B12923&lt;=INDEX(P_Due,F12923),1,0),0))</f>
        <v/>
      </c>
    </row>
    <row r="12924" customFormat="false" ht="15" hidden="false" customHeight="false" outlineLevel="0" collapsed="false">
      <c r="A12924" s="37"/>
      <c r="B12924" s="38"/>
      <c r="C12924" s="39"/>
      <c r="D12924" s="39"/>
      <c r="E12924" s="39"/>
      <c r="F12924" s="41" t="str">
        <f aca="false">IF(A12924="","",MATCH(A12924,P_ID,1))</f>
        <v/>
      </c>
      <c r="G12924" s="41" t="str">
        <f aca="false">IF(A12924="","",INDEX(P_Svc,F12924))</f>
        <v/>
      </c>
      <c r="H12924" s="41" t="str">
        <f aca="false">IF(A12924="","",INDEX(P_Zone,F12924))</f>
        <v/>
      </c>
      <c r="I12924" s="41" t="str">
        <f aca="false">IF(A12924="","",IF(D12924="Delivered",IF(B12924&lt;=INDEX(P_Due,F12924),1,0),0))</f>
        <v/>
      </c>
    </row>
    <row r="12925" customFormat="false" ht="15" hidden="false" customHeight="false" outlineLevel="0" collapsed="false">
      <c r="A12925" s="37"/>
      <c r="B12925" s="38"/>
      <c r="C12925" s="39"/>
      <c r="D12925" s="39"/>
      <c r="E12925" s="39"/>
      <c r="F12925" s="41" t="str">
        <f aca="false">IF(A12925="","",MATCH(A12925,P_ID,1))</f>
        <v/>
      </c>
      <c r="G12925" s="41" t="str">
        <f aca="false">IF(A12925="","",INDEX(P_Svc,F12925))</f>
        <v/>
      </c>
      <c r="H12925" s="41" t="str">
        <f aca="false">IF(A12925="","",INDEX(P_Zone,F12925))</f>
        <v/>
      </c>
      <c r="I12925" s="41" t="str">
        <f aca="false">IF(A12925="","",IF(D12925="Delivered",IF(B12925&lt;=INDEX(P_Due,F12925),1,0),0))</f>
        <v/>
      </c>
    </row>
    <row r="12926" customFormat="false" ht="15" hidden="false" customHeight="false" outlineLevel="0" collapsed="false">
      <c r="A12926" s="37"/>
      <c r="B12926" s="38"/>
      <c r="C12926" s="39"/>
      <c r="D12926" s="39"/>
      <c r="E12926" s="39"/>
      <c r="F12926" s="41" t="str">
        <f aca="false">IF(A12926="","",MATCH(A12926,P_ID,1))</f>
        <v/>
      </c>
      <c r="G12926" s="41" t="str">
        <f aca="false">IF(A12926="","",INDEX(P_Svc,F12926))</f>
        <v/>
      </c>
      <c r="H12926" s="41" t="str">
        <f aca="false">IF(A12926="","",INDEX(P_Zone,F12926))</f>
        <v/>
      </c>
      <c r="I12926" s="41" t="str">
        <f aca="false">IF(A12926="","",IF(D12926="Delivered",IF(B12926&lt;=INDEX(P_Due,F12926),1,0),0))</f>
        <v/>
      </c>
    </row>
    <row r="12927" customFormat="false" ht="15" hidden="false" customHeight="false" outlineLevel="0" collapsed="false">
      <c r="A12927" s="37"/>
      <c r="B12927" s="38"/>
      <c r="C12927" s="39"/>
      <c r="D12927" s="39"/>
      <c r="E12927" s="39"/>
      <c r="F12927" s="41" t="str">
        <f aca="false">IF(A12927="","",MATCH(A12927,P_ID,1))</f>
        <v/>
      </c>
      <c r="G12927" s="41" t="str">
        <f aca="false">IF(A12927="","",INDEX(P_Svc,F12927))</f>
        <v/>
      </c>
      <c r="H12927" s="41" t="str">
        <f aca="false">IF(A12927="","",INDEX(P_Zone,F12927))</f>
        <v/>
      </c>
      <c r="I12927" s="41" t="str">
        <f aca="false">IF(A12927="","",IF(D12927="Delivered",IF(B12927&lt;=INDEX(P_Due,F12927),1,0),0))</f>
        <v/>
      </c>
    </row>
    <row r="12928" customFormat="false" ht="15" hidden="false" customHeight="false" outlineLevel="0" collapsed="false">
      <c r="A12928" s="37"/>
      <c r="B12928" s="38"/>
      <c r="C12928" s="39"/>
      <c r="D12928" s="39"/>
      <c r="E12928" s="39"/>
      <c r="F12928" s="41" t="str">
        <f aca="false">IF(A12928="","",MATCH(A12928,P_ID,1))</f>
        <v/>
      </c>
      <c r="G12928" s="41" t="str">
        <f aca="false">IF(A12928="","",INDEX(P_Svc,F12928))</f>
        <v/>
      </c>
      <c r="H12928" s="41" t="str">
        <f aca="false">IF(A12928="","",INDEX(P_Zone,F12928))</f>
        <v/>
      </c>
      <c r="I12928" s="41" t="str">
        <f aca="false">IF(A12928="","",IF(D12928="Delivered",IF(B12928&lt;=INDEX(P_Due,F12928),1,0),0))</f>
        <v/>
      </c>
    </row>
    <row r="12929" customFormat="false" ht="15" hidden="false" customHeight="false" outlineLevel="0" collapsed="false">
      <c r="A12929" s="37"/>
      <c r="B12929" s="38"/>
      <c r="C12929" s="39"/>
      <c r="D12929" s="39"/>
      <c r="E12929" s="39"/>
      <c r="F12929" s="41" t="str">
        <f aca="false">IF(A12929="","",MATCH(A12929,P_ID,1))</f>
        <v/>
      </c>
      <c r="G12929" s="41" t="str">
        <f aca="false">IF(A12929="","",INDEX(P_Svc,F12929))</f>
        <v/>
      </c>
      <c r="H12929" s="41" t="str">
        <f aca="false">IF(A12929="","",INDEX(P_Zone,F12929))</f>
        <v/>
      </c>
      <c r="I12929" s="41" t="str">
        <f aca="false">IF(A12929="","",IF(D12929="Delivered",IF(B12929&lt;=INDEX(P_Due,F12929),1,0),0))</f>
        <v/>
      </c>
    </row>
    <row r="12930" customFormat="false" ht="15" hidden="false" customHeight="false" outlineLevel="0" collapsed="false">
      <c r="A12930" s="37"/>
      <c r="B12930" s="38"/>
      <c r="C12930" s="39"/>
      <c r="D12930" s="39"/>
      <c r="E12930" s="39"/>
      <c r="F12930" s="41" t="str">
        <f aca="false">IF(A12930="","",MATCH(A12930,P_ID,1))</f>
        <v/>
      </c>
      <c r="G12930" s="41" t="str">
        <f aca="false">IF(A12930="","",INDEX(P_Svc,F12930))</f>
        <v/>
      </c>
      <c r="H12930" s="41" t="str">
        <f aca="false">IF(A12930="","",INDEX(P_Zone,F12930))</f>
        <v/>
      </c>
      <c r="I12930" s="41" t="str">
        <f aca="false">IF(A12930="","",IF(D12930="Delivered",IF(B12930&lt;=INDEX(P_Due,F12930),1,0),0))</f>
        <v/>
      </c>
    </row>
    <row r="12931" customFormat="false" ht="15" hidden="false" customHeight="false" outlineLevel="0" collapsed="false">
      <c r="A12931" s="37"/>
      <c r="B12931" s="38"/>
      <c r="C12931" s="39"/>
      <c r="D12931" s="39"/>
      <c r="E12931" s="39"/>
      <c r="F12931" s="41" t="str">
        <f aca="false">IF(A12931="","",MATCH(A12931,P_ID,1))</f>
        <v/>
      </c>
      <c r="G12931" s="41" t="str">
        <f aca="false">IF(A12931="","",INDEX(P_Svc,F12931))</f>
        <v/>
      </c>
      <c r="H12931" s="41" t="str">
        <f aca="false">IF(A12931="","",INDEX(P_Zone,F12931))</f>
        <v/>
      </c>
      <c r="I12931" s="41" t="str">
        <f aca="false">IF(A12931="","",IF(D12931="Delivered",IF(B12931&lt;=INDEX(P_Due,F12931),1,0),0))</f>
        <v/>
      </c>
    </row>
    <row r="12932" customFormat="false" ht="15" hidden="false" customHeight="false" outlineLevel="0" collapsed="false">
      <c r="A12932" s="37"/>
      <c r="B12932" s="38"/>
      <c r="C12932" s="39"/>
      <c r="D12932" s="39"/>
      <c r="E12932" s="39"/>
      <c r="F12932" s="41" t="str">
        <f aca="false">IF(A12932="","",MATCH(A12932,P_ID,1))</f>
        <v/>
      </c>
      <c r="G12932" s="41" t="str">
        <f aca="false">IF(A12932="","",INDEX(P_Svc,F12932))</f>
        <v/>
      </c>
      <c r="H12932" s="41" t="str">
        <f aca="false">IF(A12932="","",INDEX(P_Zone,F12932))</f>
        <v/>
      </c>
      <c r="I12932" s="41" t="str">
        <f aca="false">IF(A12932="","",IF(D12932="Delivered",IF(B12932&lt;=INDEX(P_Due,F12932),1,0),0))</f>
        <v/>
      </c>
    </row>
    <row r="12933" customFormat="false" ht="15" hidden="false" customHeight="false" outlineLevel="0" collapsed="false">
      <c r="A12933" s="37"/>
      <c r="B12933" s="38"/>
      <c r="C12933" s="39"/>
      <c r="D12933" s="39"/>
      <c r="E12933" s="39"/>
      <c r="F12933" s="41" t="str">
        <f aca="false">IF(A12933="","",MATCH(A12933,P_ID,1))</f>
        <v/>
      </c>
      <c r="G12933" s="41" t="str">
        <f aca="false">IF(A12933="","",INDEX(P_Svc,F12933))</f>
        <v/>
      </c>
      <c r="H12933" s="41" t="str">
        <f aca="false">IF(A12933="","",INDEX(P_Zone,F12933))</f>
        <v/>
      </c>
      <c r="I12933" s="41" t="str">
        <f aca="false">IF(A12933="","",IF(D12933="Delivered",IF(B12933&lt;=INDEX(P_Due,F12933),1,0),0))</f>
        <v/>
      </c>
    </row>
    <row r="12934" customFormat="false" ht="15" hidden="false" customHeight="false" outlineLevel="0" collapsed="false">
      <c r="A12934" s="37"/>
      <c r="B12934" s="38"/>
      <c r="C12934" s="39"/>
      <c r="D12934" s="39"/>
      <c r="E12934" s="39"/>
      <c r="F12934" s="41" t="str">
        <f aca="false">IF(A12934="","",MATCH(A12934,P_ID,1))</f>
        <v/>
      </c>
      <c r="G12934" s="41" t="str">
        <f aca="false">IF(A12934="","",INDEX(P_Svc,F12934))</f>
        <v/>
      </c>
      <c r="H12934" s="41" t="str">
        <f aca="false">IF(A12934="","",INDEX(P_Zone,F12934))</f>
        <v/>
      </c>
      <c r="I12934" s="41" t="str">
        <f aca="false">IF(A12934="","",IF(D12934="Delivered",IF(B12934&lt;=INDEX(P_Due,F12934),1,0),0))</f>
        <v/>
      </c>
    </row>
    <row r="12935" customFormat="false" ht="15" hidden="false" customHeight="false" outlineLevel="0" collapsed="false">
      <c r="A12935" s="37"/>
      <c r="B12935" s="38"/>
      <c r="C12935" s="39"/>
      <c r="D12935" s="39"/>
      <c r="E12935" s="39"/>
      <c r="F12935" s="41" t="str">
        <f aca="false">IF(A12935="","",MATCH(A12935,P_ID,1))</f>
        <v/>
      </c>
      <c r="G12935" s="41" t="str">
        <f aca="false">IF(A12935="","",INDEX(P_Svc,F12935))</f>
        <v/>
      </c>
      <c r="H12935" s="41" t="str">
        <f aca="false">IF(A12935="","",INDEX(P_Zone,F12935))</f>
        <v/>
      </c>
      <c r="I12935" s="41" t="str">
        <f aca="false">IF(A12935="","",IF(D12935="Delivered",IF(B12935&lt;=INDEX(P_Due,F12935),1,0),0))</f>
        <v/>
      </c>
    </row>
    <row r="12936" customFormat="false" ht="15" hidden="false" customHeight="false" outlineLevel="0" collapsed="false">
      <c r="A12936" s="37"/>
      <c r="B12936" s="38"/>
      <c r="C12936" s="39"/>
      <c r="D12936" s="39"/>
      <c r="E12936" s="39"/>
      <c r="F12936" s="41" t="str">
        <f aca="false">IF(A12936="","",MATCH(A12936,P_ID,1))</f>
        <v/>
      </c>
      <c r="G12936" s="41" t="str">
        <f aca="false">IF(A12936="","",INDEX(P_Svc,F12936))</f>
        <v/>
      </c>
      <c r="H12936" s="41" t="str">
        <f aca="false">IF(A12936="","",INDEX(P_Zone,F12936))</f>
        <v/>
      </c>
      <c r="I12936" s="41" t="str">
        <f aca="false">IF(A12936="","",IF(D12936="Delivered",IF(B12936&lt;=INDEX(P_Due,F12936),1,0),0))</f>
        <v/>
      </c>
    </row>
    <row r="12937" customFormat="false" ht="15" hidden="false" customHeight="false" outlineLevel="0" collapsed="false">
      <c r="A12937" s="37"/>
      <c r="B12937" s="38"/>
      <c r="C12937" s="39"/>
      <c r="D12937" s="39"/>
      <c r="E12937" s="39"/>
      <c r="F12937" s="41" t="str">
        <f aca="false">IF(A12937="","",MATCH(A12937,P_ID,1))</f>
        <v/>
      </c>
      <c r="G12937" s="41" t="str">
        <f aca="false">IF(A12937="","",INDEX(P_Svc,F12937))</f>
        <v/>
      </c>
      <c r="H12937" s="41" t="str">
        <f aca="false">IF(A12937="","",INDEX(P_Zone,F12937))</f>
        <v/>
      </c>
      <c r="I12937" s="41" t="str">
        <f aca="false">IF(A12937="","",IF(D12937="Delivered",IF(B12937&lt;=INDEX(P_Due,F12937),1,0),0))</f>
        <v/>
      </c>
    </row>
    <row r="12938" customFormat="false" ht="15" hidden="false" customHeight="false" outlineLevel="0" collapsed="false">
      <c r="A12938" s="37"/>
      <c r="B12938" s="38"/>
      <c r="C12938" s="39"/>
      <c r="D12938" s="39"/>
      <c r="E12938" s="39"/>
      <c r="F12938" s="41" t="str">
        <f aca="false">IF(A12938="","",MATCH(A12938,P_ID,1))</f>
        <v/>
      </c>
      <c r="G12938" s="41" t="str">
        <f aca="false">IF(A12938="","",INDEX(P_Svc,F12938))</f>
        <v/>
      </c>
      <c r="H12938" s="41" t="str">
        <f aca="false">IF(A12938="","",INDEX(P_Zone,F12938))</f>
        <v/>
      </c>
      <c r="I12938" s="41" t="str">
        <f aca="false">IF(A12938="","",IF(D12938="Delivered",IF(B12938&lt;=INDEX(P_Due,F12938),1,0),0))</f>
        <v/>
      </c>
    </row>
    <row r="12939" customFormat="false" ht="15" hidden="false" customHeight="false" outlineLevel="0" collapsed="false">
      <c r="A12939" s="37"/>
      <c r="B12939" s="38"/>
      <c r="C12939" s="39"/>
      <c r="D12939" s="39"/>
      <c r="E12939" s="39"/>
      <c r="F12939" s="41" t="str">
        <f aca="false">IF(A12939="","",MATCH(A12939,P_ID,1))</f>
        <v/>
      </c>
      <c r="G12939" s="41" t="str">
        <f aca="false">IF(A12939="","",INDEX(P_Svc,F12939))</f>
        <v/>
      </c>
      <c r="H12939" s="41" t="str">
        <f aca="false">IF(A12939="","",INDEX(P_Zone,F12939))</f>
        <v/>
      </c>
      <c r="I12939" s="41" t="str">
        <f aca="false">IF(A12939="","",IF(D12939="Delivered",IF(B12939&lt;=INDEX(P_Due,F12939),1,0),0))</f>
        <v/>
      </c>
    </row>
    <row r="12940" customFormat="false" ht="15" hidden="false" customHeight="false" outlineLevel="0" collapsed="false">
      <c r="A12940" s="37"/>
      <c r="B12940" s="38"/>
      <c r="C12940" s="39"/>
      <c r="D12940" s="39"/>
      <c r="E12940" s="39"/>
      <c r="F12940" s="41" t="str">
        <f aca="false">IF(A12940="","",MATCH(A12940,P_ID,1))</f>
        <v/>
      </c>
      <c r="G12940" s="41" t="str">
        <f aca="false">IF(A12940="","",INDEX(P_Svc,F12940))</f>
        <v/>
      </c>
      <c r="H12940" s="41" t="str">
        <f aca="false">IF(A12940="","",INDEX(P_Zone,F12940))</f>
        <v/>
      </c>
      <c r="I12940" s="41" t="str">
        <f aca="false">IF(A12940="","",IF(D12940="Delivered",IF(B12940&lt;=INDEX(P_Due,F12940),1,0),0))</f>
        <v/>
      </c>
    </row>
    <row r="12941" customFormat="false" ht="15" hidden="false" customHeight="false" outlineLevel="0" collapsed="false">
      <c r="A12941" s="37"/>
      <c r="B12941" s="38"/>
      <c r="C12941" s="39"/>
      <c r="D12941" s="39"/>
      <c r="E12941" s="39"/>
      <c r="F12941" s="41" t="str">
        <f aca="false">IF(A12941="","",MATCH(A12941,P_ID,1))</f>
        <v/>
      </c>
      <c r="G12941" s="41" t="str">
        <f aca="false">IF(A12941="","",INDEX(P_Svc,F12941))</f>
        <v/>
      </c>
      <c r="H12941" s="41" t="str">
        <f aca="false">IF(A12941="","",INDEX(P_Zone,F12941))</f>
        <v/>
      </c>
      <c r="I12941" s="41" t="str">
        <f aca="false">IF(A12941="","",IF(D12941="Delivered",IF(B12941&lt;=INDEX(P_Due,F12941),1,0),0))</f>
        <v/>
      </c>
    </row>
    <row r="12942" customFormat="false" ht="15" hidden="false" customHeight="false" outlineLevel="0" collapsed="false">
      <c r="A12942" s="37"/>
      <c r="B12942" s="38"/>
      <c r="C12942" s="39"/>
      <c r="D12942" s="39"/>
      <c r="E12942" s="39"/>
      <c r="F12942" s="41" t="str">
        <f aca="false">IF(A12942="","",MATCH(A12942,P_ID,1))</f>
        <v/>
      </c>
      <c r="G12942" s="41" t="str">
        <f aca="false">IF(A12942="","",INDEX(P_Svc,F12942))</f>
        <v/>
      </c>
      <c r="H12942" s="41" t="str">
        <f aca="false">IF(A12942="","",INDEX(P_Zone,F12942))</f>
        <v/>
      </c>
      <c r="I12942" s="41" t="str">
        <f aca="false">IF(A12942="","",IF(D12942="Delivered",IF(B12942&lt;=INDEX(P_Due,F12942),1,0),0))</f>
        <v/>
      </c>
    </row>
    <row r="12943" customFormat="false" ht="15" hidden="false" customHeight="false" outlineLevel="0" collapsed="false">
      <c r="A12943" s="37"/>
      <c r="B12943" s="38"/>
      <c r="C12943" s="39"/>
      <c r="D12943" s="39"/>
      <c r="E12943" s="39"/>
      <c r="F12943" s="41" t="str">
        <f aca="false">IF(A12943="","",MATCH(A12943,P_ID,1))</f>
        <v/>
      </c>
      <c r="G12943" s="41" t="str">
        <f aca="false">IF(A12943="","",INDEX(P_Svc,F12943))</f>
        <v/>
      </c>
      <c r="H12943" s="41" t="str">
        <f aca="false">IF(A12943="","",INDEX(P_Zone,F12943))</f>
        <v/>
      </c>
      <c r="I12943" s="41" t="str">
        <f aca="false">IF(A12943="","",IF(D12943="Delivered",IF(B12943&lt;=INDEX(P_Due,F12943),1,0),0))</f>
        <v/>
      </c>
    </row>
    <row r="12944" customFormat="false" ht="15" hidden="false" customHeight="false" outlineLevel="0" collapsed="false">
      <c r="A12944" s="37"/>
      <c r="B12944" s="38"/>
      <c r="C12944" s="39"/>
      <c r="D12944" s="39"/>
      <c r="E12944" s="39"/>
      <c r="F12944" s="41" t="str">
        <f aca="false">IF(A12944="","",MATCH(A12944,P_ID,1))</f>
        <v/>
      </c>
      <c r="G12944" s="41" t="str">
        <f aca="false">IF(A12944="","",INDEX(P_Svc,F12944))</f>
        <v/>
      </c>
      <c r="H12944" s="41" t="str">
        <f aca="false">IF(A12944="","",INDEX(P_Zone,F12944))</f>
        <v/>
      </c>
      <c r="I12944" s="41" t="str">
        <f aca="false">IF(A12944="","",IF(D12944="Delivered",IF(B12944&lt;=INDEX(P_Due,F12944),1,0),0))</f>
        <v/>
      </c>
    </row>
    <row r="12945" customFormat="false" ht="15" hidden="false" customHeight="false" outlineLevel="0" collapsed="false">
      <c r="A12945" s="37"/>
      <c r="B12945" s="38"/>
      <c r="C12945" s="39"/>
      <c r="D12945" s="39"/>
      <c r="E12945" s="39"/>
      <c r="F12945" s="41" t="str">
        <f aca="false">IF(A12945="","",MATCH(A12945,P_ID,1))</f>
        <v/>
      </c>
      <c r="G12945" s="41" t="str">
        <f aca="false">IF(A12945="","",INDEX(P_Svc,F12945))</f>
        <v/>
      </c>
      <c r="H12945" s="41" t="str">
        <f aca="false">IF(A12945="","",INDEX(P_Zone,F12945))</f>
        <v/>
      </c>
      <c r="I12945" s="41" t="str">
        <f aca="false">IF(A12945="","",IF(D12945="Delivered",IF(B12945&lt;=INDEX(P_Due,F12945),1,0),0))</f>
        <v/>
      </c>
    </row>
    <row r="12946" customFormat="false" ht="15" hidden="false" customHeight="false" outlineLevel="0" collapsed="false">
      <c r="A12946" s="37"/>
      <c r="B12946" s="38"/>
      <c r="C12946" s="39"/>
      <c r="D12946" s="39"/>
      <c r="E12946" s="39"/>
      <c r="F12946" s="41" t="str">
        <f aca="false">IF(A12946="","",MATCH(A12946,P_ID,1))</f>
        <v/>
      </c>
      <c r="G12946" s="41" t="str">
        <f aca="false">IF(A12946="","",INDEX(P_Svc,F12946))</f>
        <v/>
      </c>
      <c r="H12946" s="41" t="str">
        <f aca="false">IF(A12946="","",INDEX(P_Zone,F12946))</f>
        <v/>
      </c>
      <c r="I12946" s="41" t="str">
        <f aca="false">IF(A12946="","",IF(D12946="Delivered",IF(B12946&lt;=INDEX(P_Due,F12946),1,0),0))</f>
        <v/>
      </c>
    </row>
    <row r="12947" customFormat="false" ht="15" hidden="false" customHeight="false" outlineLevel="0" collapsed="false">
      <c r="A12947" s="37"/>
      <c r="B12947" s="38"/>
      <c r="C12947" s="39"/>
      <c r="D12947" s="39"/>
      <c r="E12947" s="39"/>
      <c r="F12947" s="41" t="str">
        <f aca="false">IF(A12947="","",MATCH(A12947,P_ID,1))</f>
        <v/>
      </c>
      <c r="G12947" s="41" t="str">
        <f aca="false">IF(A12947="","",INDEX(P_Svc,F12947))</f>
        <v/>
      </c>
      <c r="H12947" s="41" t="str">
        <f aca="false">IF(A12947="","",INDEX(P_Zone,F12947))</f>
        <v/>
      </c>
      <c r="I12947" s="41" t="str">
        <f aca="false">IF(A12947="","",IF(D12947="Delivered",IF(B12947&lt;=INDEX(P_Due,F12947),1,0),0))</f>
        <v/>
      </c>
    </row>
    <row r="12948" customFormat="false" ht="15" hidden="false" customHeight="false" outlineLevel="0" collapsed="false">
      <c r="A12948" s="37"/>
      <c r="B12948" s="38"/>
      <c r="C12948" s="39"/>
      <c r="D12948" s="39"/>
      <c r="E12948" s="39"/>
      <c r="F12948" s="41" t="str">
        <f aca="false">IF(A12948="","",MATCH(A12948,P_ID,1))</f>
        <v/>
      </c>
      <c r="G12948" s="41" t="str">
        <f aca="false">IF(A12948="","",INDEX(P_Svc,F12948))</f>
        <v/>
      </c>
      <c r="H12948" s="41" t="str">
        <f aca="false">IF(A12948="","",INDEX(P_Zone,F12948))</f>
        <v/>
      </c>
      <c r="I12948" s="41" t="str">
        <f aca="false">IF(A12948="","",IF(D12948="Delivered",IF(B12948&lt;=INDEX(P_Due,F12948),1,0),0))</f>
        <v/>
      </c>
    </row>
    <row r="12949" customFormat="false" ht="15" hidden="false" customHeight="false" outlineLevel="0" collapsed="false">
      <c r="A12949" s="37"/>
      <c r="B12949" s="38"/>
      <c r="C12949" s="39"/>
      <c r="D12949" s="39"/>
      <c r="E12949" s="39"/>
      <c r="F12949" s="41" t="str">
        <f aca="false">IF(A12949="","",MATCH(A12949,P_ID,1))</f>
        <v/>
      </c>
      <c r="G12949" s="41" t="str">
        <f aca="false">IF(A12949="","",INDEX(P_Svc,F12949))</f>
        <v/>
      </c>
      <c r="H12949" s="41" t="str">
        <f aca="false">IF(A12949="","",INDEX(P_Zone,F12949))</f>
        <v/>
      </c>
      <c r="I12949" s="41" t="str">
        <f aca="false">IF(A12949="","",IF(D12949="Delivered",IF(B12949&lt;=INDEX(P_Due,F12949),1,0),0))</f>
        <v/>
      </c>
    </row>
    <row r="12950" customFormat="false" ht="15" hidden="false" customHeight="false" outlineLevel="0" collapsed="false">
      <c r="A12950" s="37"/>
      <c r="B12950" s="38"/>
      <c r="C12950" s="39"/>
      <c r="D12950" s="39"/>
      <c r="E12950" s="39"/>
      <c r="F12950" s="41" t="str">
        <f aca="false">IF(A12950="","",MATCH(A12950,P_ID,1))</f>
        <v/>
      </c>
      <c r="G12950" s="41" t="str">
        <f aca="false">IF(A12950="","",INDEX(P_Svc,F12950))</f>
        <v/>
      </c>
      <c r="H12950" s="41" t="str">
        <f aca="false">IF(A12950="","",INDEX(P_Zone,F12950))</f>
        <v/>
      </c>
      <c r="I12950" s="41" t="str">
        <f aca="false">IF(A12950="","",IF(D12950="Delivered",IF(B12950&lt;=INDEX(P_Due,F12950),1,0),0))</f>
        <v/>
      </c>
    </row>
    <row r="12951" customFormat="false" ht="15" hidden="false" customHeight="false" outlineLevel="0" collapsed="false">
      <c r="A12951" s="37"/>
      <c r="B12951" s="38"/>
      <c r="C12951" s="39"/>
      <c r="D12951" s="39"/>
      <c r="E12951" s="39"/>
      <c r="F12951" s="41" t="str">
        <f aca="false">IF(A12951="","",MATCH(A12951,P_ID,1))</f>
        <v/>
      </c>
      <c r="G12951" s="41" t="str">
        <f aca="false">IF(A12951="","",INDEX(P_Svc,F12951))</f>
        <v/>
      </c>
      <c r="H12951" s="41" t="str">
        <f aca="false">IF(A12951="","",INDEX(P_Zone,F12951))</f>
        <v/>
      </c>
      <c r="I12951" s="41" t="str">
        <f aca="false">IF(A12951="","",IF(D12951="Delivered",IF(B12951&lt;=INDEX(P_Due,F12951),1,0),0))</f>
        <v/>
      </c>
    </row>
    <row r="12952" customFormat="false" ht="15" hidden="false" customHeight="false" outlineLevel="0" collapsed="false">
      <c r="A12952" s="37"/>
      <c r="B12952" s="38"/>
      <c r="C12952" s="39"/>
      <c r="D12952" s="39"/>
      <c r="E12952" s="39"/>
      <c r="F12952" s="41" t="str">
        <f aca="false">IF(A12952="","",MATCH(A12952,P_ID,1))</f>
        <v/>
      </c>
      <c r="G12952" s="41" t="str">
        <f aca="false">IF(A12952="","",INDEX(P_Svc,F12952))</f>
        <v/>
      </c>
      <c r="H12952" s="41" t="str">
        <f aca="false">IF(A12952="","",INDEX(P_Zone,F12952))</f>
        <v/>
      </c>
      <c r="I12952" s="41" t="str">
        <f aca="false">IF(A12952="","",IF(D12952="Delivered",IF(B12952&lt;=INDEX(P_Due,F12952),1,0),0))</f>
        <v/>
      </c>
    </row>
    <row r="12953" customFormat="false" ht="15" hidden="false" customHeight="false" outlineLevel="0" collapsed="false">
      <c r="A12953" s="37"/>
      <c r="B12953" s="38"/>
      <c r="C12953" s="39"/>
      <c r="D12953" s="39"/>
      <c r="E12953" s="39"/>
      <c r="F12953" s="41" t="str">
        <f aca="false">IF(A12953="","",MATCH(A12953,P_ID,1))</f>
        <v/>
      </c>
      <c r="G12953" s="41" t="str">
        <f aca="false">IF(A12953="","",INDEX(P_Svc,F12953))</f>
        <v/>
      </c>
      <c r="H12953" s="41" t="str">
        <f aca="false">IF(A12953="","",INDEX(P_Zone,F12953))</f>
        <v/>
      </c>
      <c r="I12953" s="41" t="str">
        <f aca="false">IF(A12953="","",IF(D12953="Delivered",IF(B12953&lt;=INDEX(P_Due,F12953),1,0),0))</f>
        <v/>
      </c>
    </row>
    <row r="12954" customFormat="false" ht="15" hidden="false" customHeight="false" outlineLevel="0" collapsed="false">
      <c r="A12954" s="37"/>
      <c r="B12954" s="38"/>
      <c r="C12954" s="39"/>
      <c r="D12954" s="39"/>
      <c r="E12954" s="39"/>
      <c r="F12954" s="41" t="str">
        <f aca="false">IF(A12954="","",MATCH(A12954,P_ID,1))</f>
        <v/>
      </c>
      <c r="G12954" s="41" t="str">
        <f aca="false">IF(A12954="","",INDEX(P_Svc,F12954))</f>
        <v/>
      </c>
      <c r="H12954" s="41" t="str">
        <f aca="false">IF(A12954="","",INDEX(P_Zone,F12954))</f>
        <v/>
      </c>
      <c r="I12954" s="41" t="str">
        <f aca="false">IF(A12954="","",IF(D12954="Delivered",IF(B12954&lt;=INDEX(P_Due,F12954),1,0),0))</f>
        <v/>
      </c>
    </row>
    <row r="12955" customFormat="false" ht="15" hidden="false" customHeight="false" outlineLevel="0" collapsed="false">
      <c r="A12955" s="37"/>
      <c r="B12955" s="38"/>
      <c r="C12955" s="39"/>
      <c r="D12955" s="39"/>
      <c r="E12955" s="39"/>
      <c r="F12955" s="41" t="str">
        <f aca="false">IF(A12955="","",MATCH(A12955,P_ID,1))</f>
        <v/>
      </c>
      <c r="G12955" s="41" t="str">
        <f aca="false">IF(A12955="","",INDEX(P_Svc,F12955))</f>
        <v/>
      </c>
      <c r="H12955" s="41" t="str">
        <f aca="false">IF(A12955="","",INDEX(P_Zone,F12955))</f>
        <v/>
      </c>
      <c r="I12955" s="41" t="str">
        <f aca="false">IF(A12955="","",IF(D12955="Delivered",IF(B12955&lt;=INDEX(P_Due,F12955),1,0),0))</f>
        <v/>
      </c>
    </row>
    <row r="12956" customFormat="false" ht="15" hidden="false" customHeight="false" outlineLevel="0" collapsed="false">
      <c r="A12956" s="37"/>
      <c r="B12956" s="38"/>
      <c r="C12956" s="39"/>
      <c r="D12956" s="39"/>
      <c r="E12956" s="39"/>
      <c r="F12956" s="41" t="str">
        <f aca="false">IF(A12956="","",MATCH(A12956,P_ID,1))</f>
        <v/>
      </c>
      <c r="G12956" s="41" t="str">
        <f aca="false">IF(A12956="","",INDEX(P_Svc,F12956))</f>
        <v/>
      </c>
      <c r="H12956" s="41" t="str">
        <f aca="false">IF(A12956="","",INDEX(P_Zone,F12956))</f>
        <v/>
      </c>
      <c r="I12956" s="41" t="str">
        <f aca="false">IF(A12956="","",IF(D12956="Delivered",IF(B12956&lt;=INDEX(P_Due,F12956),1,0),0))</f>
        <v/>
      </c>
    </row>
    <row r="12957" customFormat="false" ht="15" hidden="false" customHeight="false" outlineLevel="0" collapsed="false">
      <c r="A12957" s="37"/>
      <c r="B12957" s="38"/>
      <c r="C12957" s="39"/>
      <c r="D12957" s="39"/>
      <c r="E12957" s="39"/>
      <c r="F12957" s="41" t="str">
        <f aca="false">IF(A12957="","",MATCH(A12957,P_ID,1))</f>
        <v/>
      </c>
      <c r="G12957" s="41" t="str">
        <f aca="false">IF(A12957="","",INDEX(P_Svc,F12957))</f>
        <v/>
      </c>
      <c r="H12957" s="41" t="str">
        <f aca="false">IF(A12957="","",INDEX(P_Zone,F12957))</f>
        <v/>
      </c>
      <c r="I12957" s="41" t="str">
        <f aca="false">IF(A12957="","",IF(D12957="Delivered",IF(B12957&lt;=INDEX(P_Due,F12957),1,0),0))</f>
        <v/>
      </c>
    </row>
    <row r="12958" customFormat="false" ht="15" hidden="false" customHeight="false" outlineLevel="0" collapsed="false">
      <c r="A12958" s="37"/>
      <c r="B12958" s="38"/>
      <c r="C12958" s="39"/>
      <c r="D12958" s="39"/>
      <c r="E12958" s="39"/>
      <c r="F12958" s="41" t="str">
        <f aca="false">IF(A12958="","",MATCH(A12958,P_ID,1))</f>
        <v/>
      </c>
      <c r="G12958" s="41" t="str">
        <f aca="false">IF(A12958="","",INDEX(P_Svc,F12958))</f>
        <v/>
      </c>
      <c r="H12958" s="41" t="str">
        <f aca="false">IF(A12958="","",INDEX(P_Zone,F12958))</f>
        <v/>
      </c>
      <c r="I12958" s="41" t="str">
        <f aca="false">IF(A12958="","",IF(D12958="Delivered",IF(B12958&lt;=INDEX(P_Due,F12958),1,0),0))</f>
        <v/>
      </c>
    </row>
    <row r="12959" customFormat="false" ht="15" hidden="false" customHeight="false" outlineLevel="0" collapsed="false">
      <c r="A12959" s="37"/>
      <c r="B12959" s="38"/>
      <c r="C12959" s="39"/>
      <c r="D12959" s="39"/>
      <c r="E12959" s="39"/>
      <c r="F12959" s="41" t="str">
        <f aca="false">IF(A12959="","",MATCH(A12959,P_ID,1))</f>
        <v/>
      </c>
      <c r="G12959" s="41" t="str">
        <f aca="false">IF(A12959="","",INDEX(P_Svc,F12959))</f>
        <v/>
      </c>
      <c r="H12959" s="41" t="str">
        <f aca="false">IF(A12959="","",INDEX(P_Zone,F12959))</f>
        <v/>
      </c>
      <c r="I12959" s="41" t="str">
        <f aca="false">IF(A12959="","",IF(D12959="Delivered",IF(B12959&lt;=INDEX(P_Due,F12959),1,0),0))</f>
        <v/>
      </c>
    </row>
    <row r="12960" customFormat="false" ht="15" hidden="false" customHeight="false" outlineLevel="0" collapsed="false">
      <c r="A12960" s="37"/>
      <c r="B12960" s="38"/>
      <c r="C12960" s="39"/>
      <c r="D12960" s="39"/>
      <c r="E12960" s="39"/>
      <c r="F12960" s="41" t="str">
        <f aca="false">IF(A12960="","",MATCH(A12960,P_ID,1))</f>
        <v/>
      </c>
      <c r="G12960" s="41" t="str">
        <f aca="false">IF(A12960="","",INDEX(P_Svc,F12960))</f>
        <v/>
      </c>
      <c r="H12960" s="41" t="str">
        <f aca="false">IF(A12960="","",INDEX(P_Zone,F12960))</f>
        <v/>
      </c>
      <c r="I12960" s="41" t="str">
        <f aca="false">IF(A12960="","",IF(D12960="Delivered",IF(B12960&lt;=INDEX(P_Due,F12960),1,0),0))</f>
        <v/>
      </c>
    </row>
    <row r="12961" customFormat="false" ht="15" hidden="false" customHeight="false" outlineLevel="0" collapsed="false">
      <c r="A12961" s="37"/>
      <c r="B12961" s="38"/>
      <c r="C12961" s="39"/>
      <c r="D12961" s="39"/>
      <c r="E12961" s="39"/>
      <c r="F12961" s="41" t="str">
        <f aca="false">IF(A12961="","",MATCH(A12961,P_ID,1))</f>
        <v/>
      </c>
      <c r="G12961" s="41" t="str">
        <f aca="false">IF(A12961="","",INDEX(P_Svc,F12961))</f>
        <v/>
      </c>
      <c r="H12961" s="41" t="str">
        <f aca="false">IF(A12961="","",INDEX(P_Zone,F12961))</f>
        <v/>
      </c>
      <c r="I12961" s="41" t="str">
        <f aca="false">IF(A12961="","",IF(D12961="Delivered",IF(B12961&lt;=INDEX(P_Due,F12961),1,0),0))</f>
        <v/>
      </c>
    </row>
    <row r="12962" customFormat="false" ht="15" hidden="false" customHeight="false" outlineLevel="0" collapsed="false">
      <c r="A12962" s="37"/>
      <c r="B12962" s="38"/>
      <c r="C12962" s="39"/>
      <c r="D12962" s="39"/>
      <c r="E12962" s="39"/>
      <c r="F12962" s="41" t="str">
        <f aca="false">IF(A12962="","",MATCH(A12962,P_ID,1))</f>
        <v/>
      </c>
      <c r="G12962" s="41" t="str">
        <f aca="false">IF(A12962="","",INDEX(P_Svc,F12962))</f>
        <v/>
      </c>
      <c r="H12962" s="41" t="str">
        <f aca="false">IF(A12962="","",INDEX(P_Zone,F12962))</f>
        <v/>
      </c>
      <c r="I12962" s="41" t="str">
        <f aca="false">IF(A12962="","",IF(D12962="Delivered",IF(B12962&lt;=INDEX(P_Due,F12962),1,0),0))</f>
        <v/>
      </c>
    </row>
    <row r="12963" customFormat="false" ht="15" hidden="false" customHeight="false" outlineLevel="0" collapsed="false">
      <c r="A12963" s="37"/>
      <c r="B12963" s="38"/>
      <c r="C12963" s="39"/>
      <c r="D12963" s="39"/>
      <c r="E12963" s="39"/>
      <c r="F12963" s="41" t="str">
        <f aca="false">IF(A12963="","",MATCH(A12963,P_ID,1))</f>
        <v/>
      </c>
      <c r="G12963" s="41" t="str">
        <f aca="false">IF(A12963="","",INDEX(P_Svc,F12963))</f>
        <v/>
      </c>
      <c r="H12963" s="41" t="str">
        <f aca="false">IF(A12963="","",INDEX(P_Zone,F12963))</f>
        <v/>
      </c>
      <c r="I12963" s="41" t="str">
        <f aca="false">IF(A12963="","",IF(D12963="Delivered",IF(B12963&lt;=INDEX(P_Due,F12963),1,0),0))</f>
        <v/>
      </c>
    </row>
    <row r="12964" customFormat="false" ht="15" hidden="false" customHeight="false" outlineLevel="0" collapsed="false">
      <c r="A12964" s="37"/>
      <c r="B12964" s="38"/>
      <c r="C12964" s="39"/>
      <c r="D12964" s="39"/>
      <c r="E12964" s="39"/>
      <c r="F12964" s="41" t="str">
        <f aca="false">IF(A12964="","",MATCH(A12964,P_ID,1))</f>
        <v/>
      </c>
      <c r="G12964" s="41" t="str">
        <f aca="false">IF(A12964="","",INDEX(P_Svc,F12964))</f>
        <v/>
      </c>
      <c r="H12964" s="41" t="str">
        <f aca="false">IF(A12964="","",INDEX(P_Zone,F12964))</f>
        <v/>
      </c>
      <c r="I12964" s="41" t="str">
        <f aca="false">IF(A12964="","",IF(D12964="Delivered",IF(B12964&lt;=INDEX(P_Due,F12964),1,0),0))</f>
        <v/>
      </c>
    </row>
    <row r="12965" customFormat="false" ht="15" hidden="false" customHeight="false" outlineLevel="0" collapsed="false">
      <c r="A12965" s="37"/>
      <c r="B12965" s="38"/>
      <c r="C12965" s="39"/>
      <c r="D12965" s="39"/>
      <c r="E12965" s="39"/>
      <c r="F12965" s="41" t="str">
        <f aca="false">IF(A12965="","",MATCH(A12965,P_ID,1))</f>
        <v/>
      </c>
      <c r="G12965" s="41" t="str">
        <f aca="false">IF(A12965="","",INDEX(P_Svc,F12965))</f>
        <v/>
      </c>
      <c r="H12965" s="41" t="str">
        <f aca="false">IF(A12965="","",INDEX(P_Zone,F12965))</f>
        <v/>
      </c>
      <c r="I12965" s="41" t="str">
        <f aca="false">IF(A12965="","",IF(D12965="Delivered",IF(B12965&lt;=INDEX(P_Due,F12965),1,0),0))</f>
        <v/>
      </c>
    </row>
    <row r="12966" customFormat="false" ht="15" hidden="false" customHeight="false" outlineLevel="0" collapsed="false">
      <c r="A12966" s="37"/>
      <c r="B12966" s="38"/>
      <c r="C12966" s="39"/>
      <c r="D12966" s="39"/>
      <c r="E12966" s="39"/>
      <c r="F12966" s="41" t="str">
        <f aca="false">IF(A12966="","",MATCH(A12966,P_ID,1))</f>
        <v/>
      </c>
      <c r="G12966" s="41" t="str">
        <f aca="false">IF(A12966="","",INDEX(P_Svc,F12966))</f>
        <v/>
      </c>
      <c r="H12966" s="41" t="str">
        <f aca="false">IF(A12966="","",INDEX(P_Zone,F12966))</f>
        <v/>
      </c>
      <c r="I12966" s="41" t="str">
        <f aca="false">IF(A12966="","",IF(D12966="Delivered",IF(B12966&lt;=INDEX(P_Due,F12966),1,0),0))</f>
        <v/>
      </c>
    </row>
    <row r="12967" customFormat="false" ht="15" hidden="false" customHeight="false" outlineLevel="0" collapsed="false">
      <c r="A12967" s="37"/>
      <c r="B12967" s="38"/>
      <c r="C12967" s="39"/>
      <c r="D12967" s="39"/>
      <c r="E12967" s="39"/>
      <c r="F12967" s="41" t="str">
        <f aca="false">IF(A12967="","",MATCH(A12967,P_ID,1))</f>
        <v/>
      </c>
      <c r="G12967" s="41" t="str">
        <f aca="false">IF(A12967="","",INDEX(P_Svc,F12967))</f>
        <v/>
      </c>
      <c r="H12967" s="41" t="str">
        <f aca="false">IF(A12967="","",INDEX(P_Zone,F12967))</f>
        <v/>
      </c>
      <c r="I12967" s="41" t="str">
        <f aca="false">IF(A12967="","",IF(D12967="Delivered",IF(B12967&lt;=INDEX(P_Due,F12967),1,0),0))</f>
        <v/>
      </c>
    </row>
    <row r="12968" customFormat="false" ht="15" hidden="false" customHeight="false" outlineLevel="0" collapsed="false">
      <c r="A12968" s="37"/>
      <c r="B12968" s="38"/>
      <c r="C12968" s="39"/>
      <c r="D12968" s="39"/>
      <c r="E12968" s="39"/>
      <c r="F12968" s="41" t="str">
        <f aca="false">IF(A12968="","",MATCH(A12968,P_ID,1))</f>
        <v/>
      </c>
      <c r="G12968" s="41" t="str">
        <f aca="false">IF(A12968="","",INDEX(P_Svc,F12968))</f>
        <v/>
      </c>
      <c r="H12968" s="41" t="str">
        <f aca="false">IF(A12968="","",INDEX(P_Zone,F12968))</f>
        <v/>
      </c>
      <c r="I12968" s="41" t="str">
        <f aca="false">IF(A12968="","",IF(D12968="Delivered",IF(B12968&lt;=INDEX(P_Due,F12968),1,0),0))</f>
        <v/>
      </c>
    </row>
    <row r="12969" customFormat="false" ht="15" hidden="false" customHeight="false" outlineLevel="0" collapsed="false">
      <c r="A12969" s="37"/>
      <c r="B12969" s="38"/>
      <c r="C12969" s="39"/>
      <c r="D12969" s="39"/>
      <c r="E12969" s="39"/>
      <c r="F12969" s="41" t="str">
        <f aca="false">IF(A12969="","",MATCH(A12969,P_ID,1))</f>
        <v/>
      </c>
      <c r="G12969" s="41" t="str">
        <f aca="false">IF(A12969="","",INDEX(P_Svc,F12969))</f>
        <v/>
      </c>
      <c r="H12969" s="41" t="str">
        <f aca="false">IF(A12969="","",INDEX(P_Zone,F12969))</f>
        <v/>
      </c>
      <c r="I12969" s="41" t="str">
        <f aca="false">IF(A12969="","",IF(D12969="Delivered",IF(B12969&lt;=INDEX(P_Due,F12969),1,0),0))</f>
        <v/>
      </c>
    </row>
    <row r="12970" customFormat="false" ht="15" hidden="false" customHeight="false" outlineLevel="0" collapsed="false">
      <c r="A12970" s="37"/>
      <c r="B12970" s="38"/>
      <c r="C12970" s="39"/>
      <c r="D12970" s="39"/>
      <c r="E12970" s="39"/>
      <c r="F12970" s="41" t="str">
        <f aca="false">IF(A12970="","",MATCH(A12970,P_ID,1))</f>
        <v/>
      </c>
      <c r="G12970" s="41" t="str">
        <f aca="false">IF(A12970="","",INDEX(P_Svc,F12970))</f>
        <v/>
      </c>
      <c r="H12970" s="41" t="str">
        <f aca="false">IF(A12970="","",INDEX(P_Zone,F12970))</f>
        <v/>
      </c>
      <c r="I12970" s="41" t="str">
        <f aca="false">IF(A12970="","",IF(D12970="Delivered",IF(B12970&lt;=INDEX(P_Due,F12970),1,0),0))</f>
        <v/>
      </c>
    </row>
    <row r="12971" customFormat="false" ht="15" hidden="false" customHeight="false" outlineLevel="0" collapsed="false">
      <c r="A12971" s="37"/>
      <c r="B12971" s="38"/>
      <c r="C12971" s="39"/>
      <c r="D12971" s="39"/>
      <c r="E12971" s="39"/>
      <c r="F12971" s="41" t="str">
        <f aca="false">IF(A12971="","",MATCH(A12971,P_ID,1))</f>
        <v/>
      </c>
      <c r="G12971" s="41" t="str">
        <f aca="false">IF(A12971="","",INDEX(P_Svc,F12971))</f>
        <v/>
      </c>
      <c r="H12971" s="41" t="str">
        <f aca="false">IF(A12971="","",INDEX(P_Zone,F12971))</f>
        <v/>
      </c>
      <c r="I12971" s="41" t="str">
        <f aca="false">IF(A12971="","",IF(D12971="Delivered",IF(B12971&lt;=INDEX(P_Due,F12971),1,0),0))</f>
        <v/>
      </c>
    </row>
    <row r="12972" customFormat="false" ht="15" hidden="false" customHeight="false" outlineLevel="0" collapsed="false">
      <c r="A12972" s="37"/>
      <c r="B12972" s="38"/>
      <c r="C12972" s="39"/>
      <c r="D12972" s="39"/>
      <c r="E12972" s="39"/>
      <c r="F12972" s="41" t="str">
        <f aca="false">IF(A12972="","",MATCH(A12972,P_ID,1))</f>
        <v/>
      </c>
      <c r="G12972" s="41" t="str">
        <f aca="false">IF(A12972="","",INDEX(P_Svc,F12972))</f>
        <v/>
      </c>
      <c r="H12972" s="41" t="str">
        <f aca="false">IF(A12972="","",INDEX(P_Zone,F12972))</f>
        <v/>
      </c>
      <c r="I12972" s="41" t="str">
        <f aca="false">IF(A12972="","",IF(D12972="Delivered",IF(B12972&lt;=INDEX(P_Due,F12972),1,0),0))</f>
        <v/>
      </c>
    </row>
    <row r="12973" customFormat="false" ht="15" hidden="false" customHeight="false" outlineLevel="0" collapsed="false">
      <c r="A12973" s="37"/>
      <c r="B12973" s="38"/>
      <c r="C12973" s="39"/>
      <c r="D12973" s="39"/>
      <c r="E12973" s="39"/>
      <c r="F12973" s="41" t="str">
        <f aca="false">IF(A12973="","",MATCH(A12973,P_ID,1))</f>
        <v/>
      </c>
      <c r="G12973" s="41" t="str">
        <f aca="false">IF(A12973="","",INDEX(P_Svc,F12973))</f>
        <v/>
      </c>
      <c r="H12973" s="41" t="str">
        <f aca="false">IF(A12973="","",INDEX(P_Zone,F12973))</f>
        <v/>
      </c>
      <c r="I12973" s="41" t="str">
        <f aca="false">IF(A12973="","",IF(D12973="Delivered",IF(B12973&lt;=INDEX(P_Due,F12973),1,0),0))</f>
        <v/>
      </c>
    </row>
    <row r="12974" customFormat="false" ht="15" hidden="false" customHeight="false" outlineLevel="0" collapsed="false">
      <c r="A12974" s="37"/>
      <c r="B12974" s="38"/>
      <c r="C12974" s="39"/>
      <c r="D12974" s="39"/>
      <c r="E12974" s="39"/>
      <c r="F12974" s="41" t="str">
        <f aca="false">IF(A12974="","",MATCH(A12974,P_ID,1))</f>
        <v/>
      </c>
      <c r="G12974" s="41" t="str">
        <f aca="false">IF(A12974="","",INDEX(P_Svc,F12974))</f>
        <v/>
      </c>
      <c r="H12974" s="41" t="str">
        <f aca="false">IF(A12974="","",INDEX(P_Zone,F12974))</f>
        <v/>
      </c>
      <c r="I12974" s="41" t="str">
        <f aca="false">IF(A12974="","",IF(D12974="Delivered",IF(B12974&lt;=INDEX(P_Due,F12974),1,0),0))</f>
        <v/>
      </c>
    </row>
    <row r="12975" customFormat="false" ht="15" hidden="false" customHeight="false" outlineLevel="0" collapsed="false">
      <c r="A12975" s="37"/>
      <c r="B12975" s="38"/>
      <c r="C12975" s="39"/>
      <c r="D12975" s="39"/>
      <c r="E12975" s="39"/>
      <c r="F12975" s="41" t="str">
        <f aca="false">IF(A12975="","",MATCH(A12975,P_ID,1))</f>
        <v/>
      </c>
      <c r="G12975" s="41" t="str">
        <f aca="false">IF(A12975="","",INDEX(P_Svc,F12975))</f>
        <v/>
      </c>
      <c r="H12975" s="41" t="str">
        <f aca="false">IF(A12975="","",INDEX(P_Zone,F12975))</f>
        <v/>
      </c>
      <c r="I12975" s="41" t="str">
        <f aca="false">IF(A12975="","",IF(D12975="Delivered",IF(B12975&lt;=INDEX(P_Due,F12975),1,0),0))</f>
        <v/>
      </c>
    </row>
    <row r="12976" customFormat="false" ht="15" hidden="false" customHeight="false" outlineLevel="0" collapsed="false">
      <c r="A12976" s="37"/>
      <c r="B12976" s="38"/>
      <c r="C12976" s="39"/>
      <c r="D12976" s="39"/>
      <c r="E12976" s="39"/>
      <c r="F12976" s="41" t="str">
        <f aca="false">IF(A12976="","",MATCH(A12976,P_ID,1))</f>
        <v/>
      </c>
      <c r="G12976" s="41" t="str">
        <f aca="false">IF(A12976="","",INDEX(P_Svc,F12976))</f>
        <v/>
      </c>
      <c r="H12976" s="41" t="str">
        <f aca="false">IF(A12976="","",INDEX(P_Zone,F12976))</f>
        <v/>
      </c>
      <c r="I12976" s="41" t="str">
        <f aca="false">IF(A12976="","",IF(D12976="Delivered",IF(B12976&lt;=INDEX(P_Due,F12976),1,0),0))</f>
        <v/>
      </c>
    </row>
    <row r="12977" customFormat="false" ht="15" hidden="false" customHeight="false" outlineLevel="0" collapsed="false">
      <c r="A12977" s="37"/>
      <c r="B12977" s="38"/>
      <c r="C12977" s="39"/>
      <c r="D12977" s="39"/>
      <c r="E12977" s="39"/>
      <c r="F12977" s="41" t="str">
        <f aca="false">IF(A12977="","",MATCH(A12977,P_ID,1))</f>
        <v/>
      </c>
      <c r="G12977" s="41" t="str">
        <f aca="false">IF(A12977="","",INDEX(P_Svc,F12977))</f>
        <v/>
      </c>
      <c r="H12977" s="41" t="str">
        <f aca="false">IF(A12977="","",INDEX(P_Zone,F12977))</f>
        <v/>
      </c>
      <c r="I12977" s="41" t="str">
        <f aca="false">IF(A12977="","",IF(D12977="Delivered",IF(B12977&lt;=INDEX(P_Due,F12977),1,0),0))</f>
        <v/>
      </c>
    </row>
    <row r="12978" customFormat="false" ht="15" hidden="false" customHeight="false" outlineLevel="0" collapsed="false">
      <c r="A12978" s="37"/>
      <c r="B12978" s="38"/>
      <c r="C12978" s="39"/>
      <c r="D12978" s="39"/>
      <c r="E12978" s="39"/>
      <c r="F12978" s="41" t="str">
        <f aca="false">IF(A12978="","",MATCH(A12978,P_ID,1))</f>
        <v/>
      </c>
      <c r="G12978" s="41" t="str">
        <f aca="false">IF(A12978="","",INDEX(P_Svc,F12978))</f>
        <v/>
      </c>
      <c r="H12978" s="41" t="str">
        <f aca="false">IF(A12978="","",INDEX(P_Zone,F12978))</f>
        <v/>
      </c>
      <c r="I12978" s="41" t="str">
        <f aca="false">IF(A12978="","",IF(D12978="Delivered",IF(B12978&lt;=INDEX(P_Due,F12978),1,0),0))</f>
        <v/>
      </c>
    </row>
    <row r="12979" customFormat="false" ht="15" hidden="false" customHeight="false" outlineLevel="0" collapsed="false">
      <c r="A12979" s="37"/>
      <c r="B12979" s="38"/>
      <c r="C12979" s="39"/>
      <c r="D12979" s="39"/>
      <c r="E12979" s="39"/>
      <c r="F12979" s="41" t="str">
        <f aca="false">IF(A12979="","",MATCH(A12979,P_ID,1))</f>
        <v/>
      </c>
      <c r="G12979" s="41" t="str">
        <f aca="false">IF(A12979="","",INDEX(P_Svc,F12979))</f>
        <v/>
      </c>
      <c r="H12979" s="41" t="str">
        <f aca="false">IF(A12979="","",INDEX(P_Zone,F12979))</f>
        <v/>
      </c>
      <c r="I12979" s="41" t="str">
        <f aca="false">IF(A12979="","",IF(D12979="Delivered",IF(B12979&lt;=INDEX(P_Due,F12979),1,0),0))</f>
        <v/>
      </c>
    </row>
    <row r="12980" customFormat="false" ht="15" hidden="false" customHeight="false" outlineLevel="0" collapsed="false">
      <c r="A12980" s="37"/>
      <c r="B12980" s="38"/>
      <c r="C12980" s="39"/>
      <c r="D12980" s="39"/>
      <c r="E12980" s="39"/>
      <c r="F12980" s="41" t="str">
        <f aca="false">IF(A12980="","",MATCH(A12980,P_ID,1))</f>
        <v/>
      </c>
      <c r="G12980" s="41" t="str">
        <f aca="false">IF(A12980="","",INDEX(P_Svc,F12980))</f>
        <v/>
      </c>
      <c r="H12980" s="41" t="str">
        <f aca="false">IF(A12980="","",INDEX(P_Zone,F12980))</f>
        <v/>
      </c>
      <c r="I12980" s="41" t="str">
        <f aca="false">IF(A12980="","",IF(D12980="Delivered",IF(B12980&lt;=INDEX(P_Due,F12980),1,0),0))</f>
        <v/>
      </c>
    </row>
    <row r="12981" customFormat="false" ht="15" hidden="false" customHeight="false" outlineLevel="0" collapsed="false">
      <c r="A12981" s="37"/>
      <c r="B12981" s="38"/>
      <c r="C12981" s="39"/>
      <c r="D12981" s="39"/>
      <c r="E12981" s="39"/>
      <c r="F12981" s="41" t="str">
        <f aca="false">IF(A12981="","",MATCH(A12981,P_ID,1))</f>
        <v/>
      </c>
      <c r="G12981" s="41" t="str">
        <f aca="false">IF(A12981="","",INDEX(P_Svc,F12981))</f>
        <v/>
      </c>
      <c r="H12981" s="41" t="str">
        <f aca="false">IF(A12981="","",INDEX(P_Zone,F12981))</f>
        <v/>
      </c>
      <c r="I12981" s="41" t="str">
        <f aca="false">IF(A12981="","",IF(D12981="Delivered",IF(B12981&lt;=INDEX(P_Due,F12981),1,0),0))</f>
        <v/>
      </c>
    </row>
    <row r="12982" customFormat="false" ht="15" hidden="false" customHeight="false" outlineLevel="0" collapsed="false">
      <c r="A12982" s="37"/>
      <c r="B12982" s="38"/>
      <c r="C12982" s="39"/>
      <c r="D12982" s="39"/>
      <c r="E12982" s="39"/>
      <c r="F12982" s="41" t="str">
        <f aca="false">IF(A12982="","",MATCH(A12982,P_ID,1))</f>
        <v/>
      </c>
      <c r="G12982" s="41" t="str">
        <f aca="false">IF(A12982="","",INDEX(P_Svc,F12982))</f>
        <v/>
      </c>
      <c r="H12982" s="41" t="str">
        <f aca="false">IF(A12982="","",INDEX(P_Zone,F12982))</f>
        <v/>
      </c>
      <c r="I12982" s="41" t="str">
        <f aca="false">IF(A12982="","",IF(D12982="Delivered",IF(B12982&lt;=INDEX(P_Due,F12982),1,0),0))</f>
        <v/>
      </c>
    </row>
    <row r="12983" customFormat="false" ht="15" hidden="false" customHeight="false" outlineLevel="0" collapsed="false">
      <c r="A12983" s="37"/>
      <c r="B12983" s="38"/>
      <c r="C12983" s="39"/>
      <c r="D12983" s="39"/>
      <c r="E12983" s="39"/>
      <c r="F12983" s="41" t="str">
        <f aca="false">IF(A12983="","",MATCH(A12983,P_ID,1))</f>
        <v/>
      </c>
      <c r="G12983" s="41" t="str">
        <f aca="false">IF(A12983="","",INDEX(P_Svc,F12983))</f>
        <v/>
      </c>
      <c r="H12983" s="41" t="str">
        <f aca="false">IF(A12983="","",INDEX(P_Zone,F12983))</f>
        <v/>
      </c>
      <c r="I12983" s="41" t="str">
        <f aca="false">IF(A12983="","",IF(D12983="Delivered",IF(B12983&lt;=INDEX(P_Due,F12983),1,0),0))</f>
        <v/>
      </c>
    </row>
    <row r="12984" customFormat="false" ht="15" hidden="false" customHeight="false" outlineLevel="0" collapsed="false">
      <c r="A12984" s="37"/>
      <c r="B12984" s="38"/>
      <c r="C12984" s="39"/>
      <c r="D12984" s="39"/>
      <c r="E12984" s="39"/>
      <c r="F12984" s="41" t="str">
        <f aca="false">IF(A12984="","",MATCH(A12984,P_ID,1))</f>
        <v/>
      </c>
      <c r="G12984" s="41" t="str">
        <f aca="false">IF(A12984="","",INDEX(P_Svc,F12984))</f>
        <v/>
      </c>
      <c r="H12984" s="41" t="str">
        <f aca="false">IF(A12984="","",INDEX(P_Zone,F12984))</f>
        <v/>
      </c>
      <c r="I12984" s="41" t="str">
        <f aca="false">IF(A12984="","",IF(D12984="Delivered",IF(B12984&lt;=INDEX(P_Due,F12984),1,0),0))</f>
        <v/>
      </c>
    </row>
    <row r="12985" customFormat="false" ht="15" hidden="false" customHeight="false" outlineLevel="0" collapsed="false">
      <c r="A12985" s="37"/>
      <c r="B12985" s="38"/>
      <c r="C12985" s="39"/>
      <c r="D12985" s="39"/>
      <c r="E12985" s="39"/>
      <c r="F12985" s="41" t="str">
        <f aca="false">IF(A12985="","",MATCH(A12985,P_ID,1))</f>
        <v/>
      </c>
      <c r="G12985" s="41" t="str">
        <f aca="false">IF(A12985="","",INDEX(P_Svc,F12985))</f>
        <v/>
      </c>
      <c r="H12985" s="41" t="str">
        <f aca="false">IF(A12985="","",INDEX(P_Zone,F12985))</f>
        <v/>
      </c>
      <c r="I12985" s="41" t="str">
        <f aca="false">IF(A12985="","",IF(D12985="Delivered",IF(B12985&lt;=INDEX(P_Due,F12985),1,0),0))</f>
        <v/>
      </c>
    </row>
    <row r="12986" customFormat="false" ht="15" hidden="false" customHeight="false" outlineLevel="0" collapsed="false">
      <c r="A12986" s="37"/>
      <c r="B12986" s="38"/>
      <c r="C12986" s="39"/>
      <c r="D12986" s="39"/>
      <c r="E12986" s="39"/>
      <c r="F12986" s="41" t="str">
        <f aca="false">IF(A12986="","",MATCH(A12986,P_ID,1))</f>
        <v/>
      </c>
      <c r="G12986" s="41" t="str">
        <f aca="false">IF(A12986="","",INDEX(P_Svc,F12986))</f>
        <v/>
      </c>
      <c r="H12986" s="41" t="str">
        <f aca="false">IF(A12986="","",INDEX(P_Zone,F12986))</f>
        <v/>
      </c>
      <c r="I12986" s="41" t="str">
        <f aca="false">IF(A12986="","",IF(D12986="Delivered",IF(B12986&lt;=INDEX(P_Due,F12986),1,0),0))</f>
        <v/>
      </c>
    </row>
    <row r="12987" customFormat="false" ht="15" hidden="false" customHeight="false" outlineLevel="0" collapsed="false">
      <c r="A12987" s="37"/>
      <c r="B12987" s="38"/>
      <c r="C12987" s="39"/>
      <c r="D12987" s="39"/>
      <c r="E12987" s="39"/>
      <c r="F12987" s="41" t="str">
        <f aca="false">IF(A12987="","",MATCH(A12987,P_ID,1))</f>
        <v/>
      </c>
      <c r="G12987" s="41" t="str">
        <f aca="false">IF(A12987="","",INDEX(P_Svc,F12987))</f>
        <v/>
      </c>
      <c r="H12987" s="41" t="str">
        <f aca="false">IF(A12987="","",INDEX(P_Zone,F12987))</f>
        <v/>
      </c>
      <c r="I12987" s="41" t="str">
        <f aca="false">IF(A12987="","",IF(D12987="Delivered",IF(B12987&lt;=INDEX(P_Due,F12987),1,0),0))</f>
        <v/>
      </c>
    </row>
    <row r="12988" customFormat="false" ht="15" hidden="false" customHeight="false" outlineLevel="0" collapsed="false">
      <c r="A12988" s="37"/>
      <c r="B12988" s="38"/>
      <c r="C12988" s="39"/>
      <c r="D12988" s="39"/>
      <c r="E12988" s="39"/>
      <c r="F12988" s="41" t="str">
        <f aca="false">IF(A12988="","",MATCH(A12988,P_ID,1))</f>
        <v/>
      </c>
      <c r="G12988" s="41" t="str">
        <f aca="false">IF(A12988="","",INDEX(P_Svc,F12988))</f>
        <v/>
      </c>
      <c r="H12988" s="41" t="str">
        <f aca="false">IF(A12988="","",INDEX(P_Zone,F12988))</f>
        <v/>
      </c>
      <c r="I12988" s="41" t="str">
        <f aca="false">IF(A12988="","",IF(D12988="Delivered",IF(B12988&lt;=INDEX(P_Due,F12988),1,0),0))</f>
        <v/>
      </c>
    </row>
    <row r="12989" customFormat="false" ht="15" hidden="false" customHeight="false" outlineLevel="0" collapsed="false">
      <c r="A12989" s="37"/>
      <c r="B12989" s="38"/>
      <c r="C12989" s="39"/>
      <c r="D12989" s="39"/>
      <c r="E12989" s="39"/>
      <c r="F12989" s="41" t="str">
        <f aca="false">IF(A12989="","",MATCH(A12989,P_ID,1))</f>
        <v/>
      </c>
      <c r="G12989" s="41" t="str">
        <f aca="false">IF(A12989="","",INDEX(P_Svc,F12989))</f>
        <v/>
      </c>
      <c r="H12989" s="41" t="str">
        <f aca="false">IF(A12989="","",INDEX(P_Zone,F12989))</f>
        <v/>
      </c>
      <c r="I12989" s="41" t="str">
        <f aca="false">IF(A12989="","",IF(D12989="Delivered",IF(B12989&lt;=INDEX(P_Due,F12989),1,0),0))</f>
        <v/>
      </c>
    </row>
    <row r="12990" customFormat="false" ht="15" hidden="false" customHeight="false" outlineLevel="0" collapsed="false">
      <c r="A12990" s="37"/>
      <c r="B12990" s="38"/>
      <c r="C12990" s="39"/>
      <c r="D12990" s="39"/>
      <c r="E12990" s="39"/>
      <c r="F12990" s="41" t="str">
        <f aca="false">IF(A12990="","",MATCH(A12990,P_ID,1))</f>
        <v/>
      </c>
      <c r="G12990" s="41" t="str">
        <f aca="false">IF(A12990="","",INDEX(P_Svc,F12990))</f>
        <v/>
      </c>
      <c r="H12990" s="41" t="str">
        <f aca="false">IF(A12990="","",INDEX(P_Zone,F12990))</f>
        <v/>
      </c>
      <c r="I12990" s="41" t="str">
        <f aca="false">IF(A12990="","",IF(D12990="Delivered",IF(B12990&lt;=INDEX(P_Due,F12990),1,0),0))</f>
        <v/>
      </c>
    </row>
    <row r="12991" customFormat="false" ht="15" hidden="false" customHeight="false" outlineLevel="0" collapsed="false">
      <c r="A12991" s="37"/>
      <c r="B12991" s="38"/>
      <c r="C12991" s="39"/>
      <c r="D12991" s="39"/>
      <c r="E12991" s="39"/>
      <c r="F12991" s="41" t="str">
        <f aca="false">IF(A12991="","",MATCH(A12991,P_ID,1))</f>
        <v/>
      </c>
      <c r="G12991" s="41" t="str">
        <f aca="false">IF(A12991="","",INDEX(P_Svc,F12991))</f>
        <v/>
      </c>
      <c r="H12991" s="41" t="str">
        <f aca="false">IF(A12991="","",INDEX(P_Zone,F12991))</f>
        <v/>
      </c>
      <c r="I12991" s="41" t="str">
        <f aca="false">IF(A12991="","",IF(D12991="Delivered",IF(B12991&lt;=INDEX(P_Due,F12991),1,0),0))</f>
        <v/>
      </c>
    </row>
    <row r="12992" customFormat="false" ht="15" hidden="false" customHeight="false" outlineLevel="0" collapsed="false">
      <c r="A12992" s="37"/>
      <c r="B12992" s="38"/>
      <c r="C12992" s="39"/>
      <c r="D12992" s="39"/>
      <c r="E12992" s="39"/>
      <c r="F12992" s="41" t="str">
        <f aca="false">IF(A12992="","",MATCH(A12992,P_ID,1))</f>
        <v/>
      </c>
      <c r="G12992" s="41" t="str">
        <f aca="false">IF(A12992="","",INDEX(P_Svc,F12992))</f>
        <v/>
      </c>
      <c r="H12992" s="41" t="str">
        <f aca="false">IF(A12992="","",INDEX(P_Zone,F12992))</f>
        <v/>
      </c>
      <c r="I12992" s="41" t="str">
        <f aca="false">IF(A12992="","",IF(D12992="Delivered",IF(B12992&lt;=INDEX(P_Due,F12992),1,0),0))</f>
        <v/>
      </c>
    </row>
    <row r="12993" customFormat="false" ht="15" hidden="false" customHeight="false" outlineLevel="0" collapsed="false">
      <c r="A12993" s="37"/>
      <c r="B12993" s="38"/>
      <c r="C12993" s="39"/>
      <c r="D12993" s="39"/>
      <c r="E12993" s="39"/>
      <c r="F12993" s="41" t="str">
        <f aca="false">IF(A12993="","",MATCH(A12993,P_ID,1))</f>
        <v/>
      </c>
      <c r="G12993" s="41" t="str">
        <f aca="false">IF(A12993="","",INDEX(P_Svc,F12993))</f>
        <v/>
      </c>
      <c r="H12993" s="41" t="str">
        <f aca="false">IF(A12993="","",INDEX(P_Zone,F12993))</f>
        <v/>
      </c>
      <c r="I12993" s="41" t="str">
        <f aca="false">IF(A12993="","",IF(D12993="Delivered",IF(B12993&lt;=INDEX(P_Due,F12993),1,0),0))</f>
        <v/>
      </c>
    </row>
    <row r="12994" customFormat="false" ht="15" hidden="false" customHeight="false" outlineLevel="0" collapsed="false">
      <c r="A12994" s="37"/>
      <c r="B12994" s="38"/>
      <c r="C12994" s="39"/>
      <c r="D12994" s="39"/>
      <c r="E12994" s="39"/>
      <c r="F12994" s="41" t="str">
        <f aca="false">IF(A12994="","",MATCH(A12994,P_ID,1))</f>
        <v/>
      </c>
      <c r="G12994" s="41" t="str">
        <f aca="false">IF(A12994="","",INDEX(P_Svc,F12994))</f>
        <v/>
      </c>
      <c r="H12994" s="41" t="str">
        <f aca="false">IF(A12994="","",INDEX(P_Zone,F12994))</f>
        <v/>
      </c>
      <c r="I12994" s="41" t="str">
        <f aca="false">IF(A12994="","",IF(D12994="Delivered",IF(B12994&lt;=INDEX(P_Due,F12994),1,0),0))</f>
        <v/>
      </c>
    </row>
    <row r="12995" customFormat="false" ht="15" hidden="false" customHeight="false" outlineLevel="0" collapsed="false">
      <c r="A12995" s="37"/>
      <c r="B12995" s="38"/>
      <c r="C12995" s="39"/>
      <c r="D12995" s="39"/>
      <c r="E12995" s="39"/>
      <c r="F12995" s="41" t="str">
        <f aca="false">IF(A12995="","",MATCH(A12995,P_ID,1))</f>
        <v/>
      </c>
      <c r="G12995" s="41" t="str">
        <f aca="false">IF(A12995="","",INDEX(P_Svc,F12995))</f>
        <v/>
      </c>
      <c r="H12995" s="41" t="str">
        <f aca="false">IF(A12995="","",INDEX(P_Zone,F12995))</f>
        <v/>
      </c>
      <c r="I12995" s="41" t="str">
        <f aca="false">IF(A12995="","",IF(D12995="Delivered",IF(B12995&lt;=INDEX(P_Due,F12995),1,0),0))</f>
        <v/>
      </c>
    </row>
    <row r="12996" customFormat="false" ht="15" hidden="false" customHeight="false" outlineLevel="0" collapsed="false">
      <c r="A12996" s="37"/>
      <c r="B12996" s="38"/>
      <c r="C12996" s="39"/>
      <c r="D12996" s="39"/>
      <c r="E12996" s="39"/>
      <c r="F12996" s="41" t="str">
        <f aca="false">IF(A12996="","",MATCH(A12996,P_ID,1))</f>
        <v/>
      </c>
      <c r="G12996" s="41" t="str">
        <f aca="false">IF(A12996="","",INDEX(P_Svc,F12996))</f>
        <v/>
      </c>
      <c r="H12996" s="41" t="str">
        <f aca="false">IF(A12996="","",INDEX(P_Zone,F12996))</f>
        <v/>
      </c>
      <c r="I12996" s="41" t="str">
        <f aca="false">IF(A12996="","",IF(D12996="Delivered",IF(B12996&lt;=INDEX(P_Due,F12996),1,0),0))</f>
        <v/>
      </c>
    </row>
    <row r="12997" customFormat="false" ht="15" hidden="false" customHeight="false" outlineLevel="0" collapsed="false">
      <c r="A12997" s="37"/>
      <c r="B12997" s="38"/>
      <c r="C12997" s="39"/>
      <c r="D12997" s="39"/>
      <c r="E12997" s="39"/>
      <c r="F12997" s="41" t="str">
        <f aca="false">IF(A12997="","",MATCH(A12997,P_ID,1))</f>
        <v/>
      </c>
      <c r="G12997" s="41" t="str">
        <f aca="false">IF(A12997="","",INDEX(P_Svc,F12997))</f>
        <v/>
      </c>
      <c r="H12997" s="41" t="str">
        <f aca="false">IF(A12997="","",INDEX(P_Zone,F12997))</f>
        <v/>
      </c>
      <c r="I12997" s="41" t="str">
        <f aca="false">IF(A12997="","",IF(D12997="Delivered",IF(B12997&lt;=INDEX(P_Due,F12997),1,0),0))</f>
        <v/>
      </c>
    </row>
    <row r="12998" customFormat="false" ht="15" hidden="false" customHeight="false" outlineLevel="0" collapsed="false">
      <c r="A12998" s="37"/>
      <c r="B12998" s="38"/>
      <c r="C12998" s="39"/>
      <c r="D12998" s="39"/>
      <c r="E12998" s="39"/>
      <c r="F12998" s="41" t="str">
        <f aca="false">IF(A12998="","",MATCH(A12998,P_ID,1))</f>
        <v/>
      </c>
      <c r="G12998" s="41" t="str">
        <f aca="false">IF(A12998="","",INDEX(P_Svc,F12998))</f>
        <v/>
      </c>
      <c r="H12998" s="41" t="str">
        <f aca="false">IF(A12998="","",INDEX(P_Zone,F12998))</f>
        <v/>
      </c>
      <c r="I12998" s="41" t="str">
        <f aca="false">IF(A12998="","",IF(D12998="Delivered",IF(B12998&lt;=INDEX(P_Due,F12998),1,0),0))</f>
        <v/>
      </c>
    </row>
    <row r="12999" customFormat="false" ht="15" hidden="false" customHeight="false" outlineLevel="0" collapsed="false">
      <c r="A12999" s="37"/>
      <c r="B12999" s="38"/>
      <c r="C12999" s="39"/>
      <c r="D12999" s="39"/>
      <c r="E12999" s="39"/>
      <c r="F12999" s="41" t="str">
        <f aca="false">IF(A12999="","",MATCH(A12999,P_ID,1))</f>
        <v/>
      </c>
      <c r="G12999" s="41" t="str">
        <f aca="false">IF(A12999="","",INDEX(P_Svc,F12999))</f>
        <v/>
      </c>
      <c r="H12999" s="41" t="str">
        <f aca="false">IF(A12999="","",INDEX(P_Zone,F12999))</f>
        <v/>
      </c>
      <c r="I12999" s="41" t="str">
        <f aca="false">IF(A12999="","",IF(D12999="Delivered",IF(B12999&lt;=INDEX(P_Due,F12999),1,0),0))</f>
        <v/>
      </c>
    </row>
    <row r="13000" customFormat="false" ht="15" hidden="false" customHeight="false" outlineLevel="0" collapsed="false">
      <c r="A13000" s="37"/>
      <c r="B13000" s="38"/>
      <c r="C13000" s="39"/>
      <c r="D13000" s="39"/>
      <c r="E13000" s="39"/>
      <c r="F13000" s="41" t="str">
        <f aca="false">IF(A13000="","",MATCH(A13000,P_ID,1))</f>
        <v/>
      </c>
      <c r="G13000" s="41" t="str">
        <f aca="false">IF(A13000="","",INDEX(P_Svc,F13000))</f>
        <v/>
      </c>
      <c r="H13000" s="41" t="str">
        <f aca="false">IF(A13000="","",INDEX(P_Zone,F13000))</f>
        <v/>
      </c>
      <c r="I13000" s="41" t="str">
        <f aca="false">IF(A13000="","",IF(D13000="Delivered",IF(B13000&lt;=INDEX(P_Due,F13000),1,0),0))</f>
        <v/>
      </c>
    </row>
    <row r="13001" customFormat="false" ht="15" hidden="false" customHeight="false" outlineLevel="0" collapsed="false">
      <c r="A13001" s="37"/>
      <c r="B13001" s="38"/>
      <c r="C13001" s="39"/>
      <c r="D13001" s="39"/>
      <c r="E13001" s="39"/>
      <c r="F13001" s="41" t="str">
        <f aca="false">IF(A13001="","",MATCH(A13001,P_ID,1))</f>
        <v/>
      </c>
      <c r="G13001" s="41" t="str">
        <f aca="false">IF(A13001="","",INDEX(P_Svc,F13001))</f>
        <v/>
      </c>
      <c r="H13001" s="41" t="str">
        <f aca="false">IF(A13001="","",INDEX(P_Zone,F13001))</f>
        <v/>
      </c>
      <c r="I13001" s="41" t="str">
        <f aca="false">IF(A13001="","",IF(D13001="Delivered",IF(B13001&lt;=INDEX(P_Due,F13001),1,0),0))</f>
        <v/>
      </c>
    </row>
    <row r="13002" customFormat="false" ht="15" hidden="false" customHeight="false" outlineLevel="0" collapsed="false">
      <c r="A13002" s="37"/>
      <c r="B13002" s="38"/>
      <c r="C13002" s="39"/>
      <c r="D13002" s="39"/>
      <c r="E13002" s="39"/>
      <c r="F13002" s="41" t="str">
        <f aca="false">IF(A13002="","",MATCH(A13002,P_ID,1))</f>
        <v/>
      </c>
      <c r="G13002" s="41" t="str">
        <f aca="false">IF(A13002="","",INDEX(P_Svc,F13002))</f>
        <v/>
      </c>
      <c r="H13002" s="41" t="str">
        <f aca="false">IF(A13002="","",INDEX(P_Zone,F13002))</f>
        <v/>
      </c>
      <c r="I13002" s="41" t="str">
        <f aca="false">IF(A13002="","",IF(D13002="Delivered",IF(B13002&lt;=INDEX(P_Due,F13002),1,0),0))</f>
        <v/>
      </c>
    </row>
    <row r="13003" customFormat="false" ht="15" hidden="false" customHeight="false" outlineLevel="0" collapsed="false">
      <c r="A13003" s="37"/>
      <c r="B13003" s="38"/>
      <c r="C13003" s="39"/>
      <c r="D13003" s="39"/>
      <c r="E13003" s="39"/>
      <c r="F13003" s="41" t="str">
        <f aca="false">IF(A13003="","",MATCH(A13003,P_ID,1))</f>
        <v/>
      </c>
      <c r="G13003" s="41" t="str">
        <f aca="false">IF(A13003="","",INDEX(P_Svc,F13003))</f>
        <v/>
      </c>
      <c r="H13003" s="41" t="str">
        <f aca="false">IF(A13003="","",INDEX(P_Zone,F13003))</f>
        <v/>
      </c>
      <c r="I13003" s="41" t="str">
        <f aca="false">IF(A13003="","",IF(D13003="Delivered",IF(B13003&lt;=INDEX(P_Due,F13003),1,0),0))</f>
        <v/>
      </c>
    </row>
    <row r="13004" customFormat="false" ht="15" hidden="false" customHeight="false" outlineLevel="0" collapsed="false">
      <c r="A13004" s="37"/>
      <c r="B13004" s="38"/>
      <c r="C13004" s="39"/>
      <c r="D13004" s="39"/>
      <c r="E13004" s="39"/>
      <c r="F13004" s="41" t="str">
        <f aca="false">IF(A13004="","",MATCH(A13004,P_ID,1))</f>
        <v/>
      </c>
      <c r="G13004" s="41" t="str">
        <f aca="false">IF(A13004="","",INDEX(P_Svc,F13004))</f>
        <v/>
      </c>
      <c r="H13004" s="41" t="str">
        <f aca="false">IF(A13004="","",INDEX(P_Zone,F13004))</f>
        <v/>
      </c>
      <c r="I13004" s="41" t="str">
        <f aca="false">IF(A13004="","",IF(D13004="Delivered",IF(B13004&lt;=INDEX(P_Due,F13004),1,0),0))</f>
        <v/>
      </c>
    </row>
    <row r="13005" customFormat="false" ht="15" hidden="false" customHeight="false" outlineLevel="0" collapsed="false">
      <c r="A13005" s="37"/>
      <c r="B13005" s="38"/>
      <c r="C13005" s="39"/>
      <c r="D13005" s="39"/>
      <c r="E13005" s="39"/>
      <c r="F13005" s="41" t="str">
        <f aca="false">IF(A13005="","",MATCH(A13005,P_ID,1))</f>
        <v/>
      </c>
      <c r="G13005" s="41" t="str">
        <f aca="false">IF(A13005="","",INDEX(P_Svc,F13005))</f>
        <v/>
      </c>
      <c r="H13005" s="41" t="str">
        <f aca="false">IF(A13005="","",INDEX(P_Zone,F13005))</f>
        <v/>
      </c>
      <c r="I13005" s="41" t="str">
        <f aca="false">IF(A13005="","",IF(D13005="Delivered",IF(B13005&lt;=INDEX(P_Due,F13005),1,0),0))</f>
        <v/>
      </c>
    </row>
    <row r="13006" customFormat="false" ht="15" hidden="false" customHeight="false" outlineLevel="0" collapsed="false">
      <c r="A13006" s="37"/>
      <c r="B13006" s="38"/>
      <c r="C13006" s="39"/>
      <c r="D13006" s="39"/>
      <c r="E13006" s="39"/>
      <c r="F13006" s="41" t="str">
        <f aca="false">IF(A13006="","",MATCH(A13006,P_ID,1))</f>
        <v/>
      </c>
      <c r="G13006" s="41" t="str">
        <f aca="false">IF(A13006="","",INDEX(P_Svc,F13006))</f>
        <v/>
      </c>
      <c r="H13006" s="41" t="str">
        <f aca="false">IF(A13006="","",INDEX(P_Zone,F13006))</f>
        <v/>
      </c>
      <c r="I13006" s="41" t="str">
        <f aca="false">IF(A13006="","",IF(D13006="Delivered",IF(B13006&lt;=INDEX(P_Due,F13006),1,0),0))</f>
        <v/>
      </c>
    </row>
    <row r="13007" customFormat="false" ht="15" hidden="false" customHeight="false" outlineLevel="0" collapsed="false">
      <c r="A13007" s="37"/>
      <c r="B13007" s="38"/>
      <c r="C13007" s="39"/>
      <c r="D13007" s="39"/>
      <c r="E13007" s="39"/>
      <c r="F13007" s="41" t="str">
        <f aca="false">IF(A13007="","",MATCH(A13007,P_ID,1))</f>
        <v/>
      </c>
      <c r="G13007" s="41" t="str">
        <f aca="false">IF(A13007="","",INDEX(P_Svc,F13007))</f>
        <v/>
      </c>
      <c r="H13007" s="41" t="str">
        <f aca="false">IF(A13007="","",INDEX(P_Zone,F13007))</f>
        <v/>
      </c>
      <c r="I13007" s="41" t="str">
        <f aca="false">IF(A13007="","",IF(D13007="Delivered",IF(B13007&lt;=INDEX(P_Due,F13007),1,0),0))</f>
        <v/>
      </c>
    </row>
    <row r="13008" customFormat="false" ht="15" hidden="false" customHeight="false" outlineLevel="0" collapsed="false">
      <c r="A13008" s="37"/>
      <c r="B13008" s="38"/>
      <c r="C13008" s="39"/>
      <c r="D13008" s="39"/>
      <c r="E13008" s="39"/>
      <c r="F13008" s="41" t="str">
        <f aca="false">IF(A13008="","",MATCH(A13008,P_ID,1))</f>
        <v/>
      </c>
      <c r="G13008" s="41" t="str">
        <f aca="false">IF(A13008="","",INDEX(P_Svc,F13008))</f>
        <v/>
      </c>
      <c r="H13008" s="41" t="str">
        <f aca="false">IF(A13008="","",INDEX(P_Zone,F13008))</f>
        <v/>
      </c>
      <c r="I13008" s="41" t="str">
        <f aca="false">IF(A13008="","",IF(D13008="Delivered",IF(B13008&lt;=INDEX(P_Due,F13008),1,0),0))</f>
        <v/>
      </c>
    </row>
    <row r="13009" customFormat="false" ht="15" hidden="false" customHeight="false" outlineLevel="0" collapsed="false">
      <c r="A13009" s="37"/>
      <c r="B13009" s="38"/>
      <c r="C13009" s="39"/>
      <c r="D13009" s="39"/>
      <c r="E13009" s="39"/>
      <c r="F13009" s="41" t="str">
        <f aca="false">IF(A13009="","",MATCH(A13009,P_ID,1))</f>
        <v/>
      </c>
      <c r="G13009" s="41" t="str">
        <f aca="false">IF(A13009="","",INDEX(P_Svc,F13009))</f>
        <v/>
      </c>
      <c r="H13009" s="41" t="str">
        <f aca="false">IF(A13009="","",INDEX(P_Zone,F13009))</f>
        <v/>
      </c>
      <c r="I13009" s="41" t="str">
        <f aca="false">IF(A13009="","",IF(D13009="Delivered",IF(B13009&lt;=INDEX(P_Due,F13009),1,0),0))</f>
        <v/>
      </c>
    </row>
    <row r="13010" customFormat="false" ht="15" hidden="false" customHeight="false" outlineLevel="0" collapsed="false">
      <c r="A13010" s="37"/>
      <c r="B13010" s="38"/>
      <c r="C13010" s="39"/>
      <c r="D13010" s="39"/>
      <c r="E13010" s="39"/>
      <c r="F13010" s="41" t="str">
        <f aca="false">IF(A13010="","",MATCH(A13010,P_ID,1))</f>
        <v/>
      </c>
      <c r="G13010" s="41" t="str">
        <f aca="false">IF(A13010="","",INDEX(P_Svc,F13010))</f>
        <v/>
      </c>
      <c r="H13010" s="41" t="str">
        <f aca="false">IF(A13010="","",INDEX(P_Zone,F13010))</f>
        <v/>
      </c>
      <c r="I13010" s="41" t="str">
        <f aca="false">IF(A13010="","",IF(D13010="Delivered",IF(B13010&lt;=INDEX(P_Due,F13010),1,0),0))</f>
        <v/>
      </c>
    </row>
    <row r="13011" customFormat="false" ht="15" hidden="false" customHeight="false" outlineLevel="0" collapsed="false">
      <c r="A13011" s="37"/>
      <c r="B13011" s="38"/>
      <c r="C13011" s="39"/>
      <c r="D13011" s="39"/>
      <c r="E13011" s="39"/>
      <c r="F13011" s="41" t="str">
        <f aca="false">IF(A13011="","",MATCH(A13011,P_ID,1))</f>
        <v/>
      </c>
      <c r="G13011" s="41" t="str">
        <f aca="false">IF(A13011="","",INDEX(P_Svc,F13011))</f>
        <v/>
      </c>
      <c r="H13011" s="41" t="str">
        <f aca="false">IF(A13011="","",INDEX(P_Zone,F13011))</f>
        <v/>
      </c>
      <c r="I13011" s="41" t="str">
        <f aca="false">IF(A13011="","",IF(D13011="Delivered",IF(B13011&lt;=INDEX(P_Due,F13011),1,0),0))</f>
        <v/>
      </c>
    </row>
    <row r="13012" customFormat="false" ht="15" hidden="false" customHeight="false" outlineLevel="0" collapsed="false">
      <c r="A13012" s="37"/>
      <c r="B13012" s="38"/>
      <c r="C13012" s="39"/>
      <c r="D13012" s="39"/>
      <c r="E13012" s="39"/>
      <c r="F13012" s="41" t="str">
        <f aca="false">IF(A13012="","",MATCH(A13012,P_ID,1))</f>
        <v/>
      </c>
      <c r="G13012" s="41" t="str">
        <f aca="false">IF(A13012="","",INDEX(P_Svc,F13012))</f>
        <v/>
      </c>
      <c r="H13012" s="41" t="str">
        <f aca="false">IF(A13012="","",INDEX(P_Zone,F13012))</f>
        <v/>
      </c>
      <c r="I13012" s="41" t="str">
        <f aca="false">IF(A13012="","",IF(D13012="Delivered",IF(B13012&lt;=INDEX(P_Due,F13012),1,0),0))</f>
        <v/>
      </c>
    </row>
    <row r="13013" customFormat="false" ht="15" hidden="false" customHeight="false" outlineLevel="0" collapsed="false">
      <c r="A13013" s="37"/>
      <c r="B13013" s="38"/>
      <c r="C13013" s="39"/>
      <c r="D13013" s="39"/>
      <c r="E13013" s="39"/>
      <c r="F13013" s="41" t="str">
        <f aca="false">IF(A13013="","",MATCH(A13013,P_ID,1))</f>
        <v/>
      </c>
      <c r="G13013" s="41" t="str">
        <f aca="false">IF(A13013="","",INDEX(P_Svc,F13013))</f>
        <v/>
      </c>
      <c r="H13013" s="41" t="str">
        <f aca="false">IF(A13013="","",INDEX(P_Zone,F13013))</f>
        <v/>
      </c>
      <c r="I13013" s="41" t="str">
        <f aca="false">IF(A13013="","",IF(D13013="Delivered",IF(B13013&lt;=INDEX(P_Due,F13013),1,0),0))</f>
        <v/>
      </c>
    </row>
    <row r="13014" customFormat="false" ht="15" hidden="false" customHeight="false" outlineLevel="0" collapsed="false">
      <c r="A13014" s="37"/>
      <c r="B13014" s="38"/>
      <c r="C13014" s="39"/>
      <c r="D13014" s="39"/>
      <c r="E13014" s="39"/>
      <c r="F13014" s="41" t="str">
        <f aca="false">IF(A13014="","",MATCH(A13014,P_ID,1))</f>
        <v/>
      </c>
      <c r="G13014" s="41" t="str">
        <f aca="false">IF(A13014="","",INDEX(P_Svc,F13014))</f>
        <v/>
      </c>
      <c r="H13014" s="41" t="str">
        <f aca="false">IF(A13014="","",INDEX(P_Zone,F13014))</f>
        <v/>
      </c>
      <c r="I13014" s="41" t="str">
        <f aca="false">IF(A13014="","",IF(D13014="Delivered",IF(B13014&lt;=INDEX(P_Due,F13014),1,0),0))</f>
        <v/>
      </c>
    </row>
    <row r="13015" customFormat="false" ht="15" hidden="false" customHeight="false" outlineLevel="0" collapsed="false">
      <c r="A13015" s="37"/>
      <c r="B13015" s="38"/>
      <c r="C13015" s="39"/>
      <c r="D13015" s="39"/>
      <c r="E13015" s="39"/>
      <c r="F13015" s="41" t="str">
        <f aca="false">IF(A13015="","",MATCH(A13015,P_ID,1))</f>
        <v/>
      </c>
      <c r="G13015" s="41" t="str">
        <f aca="false">IF(A13015="","",INDEX(P_Svc,F13015))</f>
        <v/>
      </c>
      <c r="H13015" s="41" t="str">
        <f aca="false">IF(A13015="","",INDEX(P_Zone,F13015))</f>
        <v/>
      </c>
      <c r="I13015" s="41" t="str">
        <f aca="false">IF(A13015="","",IF(D13015="Delivered",IF(B13015&lt;=INDEX(P_Due,F13015),1,0),0))</f>
        <v/>
      </c>
    </row>
    <row r="13016" customFormat="false" ht="15" hidden="false" customHeight="false" outlineLevel="0" collapsed="false">
      <c r="A13016" s="37"/>
      <c r="B13016" s="38"/>
      <c r="C13016" s="39"/>
      <c r="D13016" s="39"/>
      <c r="E13016" s="39"/>
      <c r="F13016" s="41" t="str">
        <f aca="false">IF(A13016="","",MATCH(A13016,P_ID,1))</f>
        <v/>
      </c>
      <c r="G13016" s="41" t="str">
        <f aca="false">IF(A13016="","",INDEX(P_Svc,F13016))</f>
        <v/>
      </c>
      <c r="H13016" s="41" t="str">
        <f aca="false">IF(A13016="","",INDEX(P_Zone,F13016))</f>
        <v/>
      </c>
      <c r="I13016" s="41" t="str">
        <f aca="false">IF(A13016="","",IF(D13016="Delivered",IF(B13016&lt;=INDEX(P_Due,F13016),1,0),0))</f>
        <v/>
      </c>
    </row>
    <row r="13017" customFormat="false" ht="15" hidden="false" customHeight="false" outlineLevel="0" collapsed="false">
      <c r="A13017" s="37"/>
      <c r="B13017" s="38"/>
      <c r="C13017" s="39"/>
      <c r="D13017" s="39"/>
      <c r="E13017" s="39"/>
      <c r="F13017" s="41" t="str">
        <f aca="false">IF(A13017="","",MATCH(A13017,P_ID,1))</f>
        <v/>
      </c>
      <c r="G13017" s="41" t="str">
        <f aca="false">IF(A13017="","",INDEX(P_Svc,F13017))</f>
        <v/>
      </c>
      <c r="H13017" s="41" t="str">
        <f aca="false">IF(A13017="","",INDEX(P_Zone,F13017))</f>
        <v/>
      </c>
      <c r="I13017" s="41" t="str">
        <f aca="false">IF(A13017="","",IF(D13017="Delivered",IF(B13017&lt;=INDEX(P_Due,F13017),1,0),0))</f>
        <v/>
      </c>
    </row>
    <row r="13018" customFormat="false" ht="15" hidden="false" customHeight="false" outlineLevel="0" collapsed="false">
      <c r="A13018" s="37"/>
      <c r="B13018" s="38"/>
      <c r="C13018" s="39"/>
      <c r="D13018" s="39"/>
      <c r="E13018" s="39"/>
      <c r="F13018" s="41" t="str">
        <f aca="false">IF(A13018="","",MATCH(A13018,P_ID,1))</f>
        <v/>
      </c>
      <c r="G13018" s="41" t="str">
        <f aca="false">IF(A13018="","",INDEX(P_Svc,F13018))</f>
        <v/>
      </c>
      <c r="H13018" s="41" t="str">
        <f aca="false">IF(A13018="","",INDEX(P_Zone,F13018))</f>
        <v/>
      </c>
      <c r="I13018" s="41" t="str">
        <f aca="false">IF(A13018="","",IF(D13018="Delivered",IF(B13018&lt;=INDEX(P_Due,F13018),1,0),0))</f>
        <v/>
      </c>
    </row>
    <row r="13019" customFormat="false" ht="15" hidden="false" customHeight="false" outlineLevel="0" collapsed="false">
      <c r="A13019" s="37"/>
      <c r="B13019" s="38"/>
      <c r="C13019" s="39"/>
      <c r="D13019" s="39"/>
      <c r="E13019" s="39"/>
      <c r="F13019" s="41" t="str">
        <f aca="false">IF(A13019="","",MATCH(A13019,P_ID,1))</f>
        <v/>
      </c>
      <c r="G13019" s="41" t="str">
        <f aca="false">IF(A13019="","",INDEX(P_Svc,F13019))</f>
        <v/>
      </c>
      <c r="H13019" s="41" t="str">
        <f aca="false">IF(A13019="","",INDEX(P_Zone,F13019))</f>
        <v/>
      </c>
      <c r="I13019" s="41" t="str">
        <f aca="false">IF(A13019="","",IF(D13019="Delivered",IF(B13019&lt;=INDEX(P_Due,F13019),1,0),0))</f>
        <v/>
      </c>
    </row>
    <row r="13020" customFormat="false" ht="15" hidden="false" customHeight="false" outlineLevel="0" collapsed="false">
      <c r="A13020" s="37"/>
      <c r="B13020" s="38"/>
      <c r="C13020" s="39"/>
      <c r="D13020" s="39"/>
      <c r="E13020" s="39"/>
      <c r="F13020" s="41" t="str">
        <f aca="false">IF(A13020="","",MATCH(A13020,P_ID,1))</f>
        <v/>
      </c>
      <c r="G13020" s="41" t="str">
        <f aca="false">IF(A13020="","",INDEX(P_Svc,F13020))</f>
        <v/>
      </c>
      <c r="H13020" s="41" t="str">
        <f aca="false">IF(A13020="","",INDEX(P_Zone,F13020))</f>
        <v/>
      </c>
      <c r="I13020" s="41" t="str">
        <f aca="false">IF(A13020="","",IF(D13020="Delivered",IF(B13020&lt;=INDEX(P_Due,F13020),1,0),0))</f>
        <v/>
      </c>
    </row>
    <row r="13021" customFormat="false" ht="15" hidden="false" customHeight="false" outlineLevel="0" collapsed="false">
      <c r="A13021" s="37"/>
      <c r="B13021" s="38"/>
      <c r="C13021" s="39"/>
      <c r="D13021" s="39"/>
      <c r="E13021" s="39"/>
      <c r="F13021" s="41" t="str">
        <f aca="false">IF(A13021="","",MATCH(A13021,P_ID,1))</f>
        <v/>
      </c>
      <c r="G13021" s="41" t="str">
        <f aca="false">IF(A13021="","",INDEX(P_Svc,F13021))</f>
        <v/>
      </c>
      <c r="H13021" s="41" t="str">
        <f aca="false">IF(A13021="","",INDEX(P_Zone,F13021))</f>
        <v/>
      </c>
      <c r="I13021" s="41" t="str">
        <f aca="false">IF(A13021="","",IF(D13021="Delivered",IF(B13021&lt;=INDEX(P_Due,F13021),1,0),0))</f>
        <v/>
      </c>
    </row>
    <row r="13022" customFormat="false" ht="15" hidden="false" customHeight="false" outlineLevel="0" collapsed="false">
      <c r="A13022" s="37"/>
      <c r="B13022" s="38"/>
      <c r="C13022" s="39"/>
      <c r="D13022" s="39"/>
      <c r="E13022" s="39"/>
      <c r="F13022" s="41" t="str">
        <f aca="false">IF(A13022="","",MATCH(A13022,P_ID,1))</f>
        <v/>
      </c>
      <c r="G13022" s="41" t="str">
        <f aca="false">IF(A13022="","",INDEX(P_Svc,F13022))</f>
        <v/>
      </c>
      <c r="H13022" s="41" t="str">
        <f aca="false">IF(A13022="","",INDEX(P_Zone,F13022))</f>
        <v/>
      </c>
      <c r="I13022" s="41" t="str">
        <f aca="false">IF(A13022="","",IF(D13022="Delivered",IF(B13022&lt;=INDEX(P_Due,F13022),1,0),0))</f>
        <v/>
      </c>
    </row>
    <row r="13023" customFormat="false" ht="15" hidden="false" customHeight="false" outlineLevel="0" collapsed="false">
      <c r="A13023" s="37"/>
      <c r="B13023" s="38"/>
      <c r="C13023" s="39"/>
      <c r="D13023" s="39"/>
      <c r="E13023" s="39"/>
      <c r="F13023" s="41" t="str">
        <f aca="false">IF(A13023="","",MATCH(A13023,P_ID,1))</f>
        <v/>
      </c>
      <c r="G13023" s="41" t="str">
        <f aca="false">IF(A13023="","",INDEX(P_Svc,F13023))</f>
        <v/>
      </c>
      <c r="H13023" s="41" t="str">
        <f aca="false">IF(A13023="","",INDEX(P_Zone,F13023))</f>
        <v/>
      </c>
      <c r="I13023" s="41" t="str">
        <f aca="false">IF(A13023="","",IF(D13023="Delivered",IF(B13023&lt;=INDEX(P_Due,F13023),1,0),0))</f>
        <v/>
      </c>
    </row>
    <row r="13024" customFormat="false" ht="15" hidden="false" customHeight="false" outlineLevel="0" collapsed="false">
      <c r="A13024" s="37"/>
      <c r="B13024" s="38"/>
      <c r="C13024" s="39"/>
      <c r="D13024" s="39"/>
      <c r="E13024" s="39"/>
      <c r="F13024" s="41" t="str">
        <f aca="false">IF(A13024="","",MATCH(A13024,P_ID,1))</f>
        <v/>
      </c>
      <c r="G13024" s="41" t="str">
        <f aca="false">IF(A13024="","",INDEX(P_Svc,F13024))</f>
        <v/>
      </c>
      <c r="H13024" s="41" t="str">
        <f aca="false">IF(A13024="","",INDEX(P_Zone,F13024))</f>
        <v/>
      </c>
      <c r="I13024" s="41" t="str">
        <f aca="false">IF(A13024="","",IF(D13024="Delivered",IF(B13024&lt;=INDEX(P_Due,F13024),1,0),0))</f>
        <v/>
      </c>
    </row>
    <row r="13025" customFormat="false" ht="15" hidden="false" customHeight="false" outlineLevel="0" collapsed="false">
      <c r="A13025" s="37"/>
      <c r="B13025" s="38"/>
      <c r="C13025" s="39"/>
      <c r="D13025" s="39"/>
      <c r="E13025" s="39"/>
      <c r="F13025" s="41" t="str">
        <f aca="false">IF(A13025="","",MATCH(A13025,P_ID,1))</f>
        <v/>
      </c>
      <c r="G13025" s="41" t="str">
        <f aca="false">IF(A13025="","",INDEX(P_Svc,F13025))</f>
        <v/>
      </c>
      <c r="H13025" s="41" t="str">
        <f aca="false">IF(A13025="","",INDEX(P_Zone,F13025))</f>
        <v/>
      </c>
      <c r="I13025" s="41" t="str">
        <f aca="false">IF(A13025="","",IF(D13025="Delivered",IF(B13025&lt;=INDEX(P_Due,F13025),1,0),0))</f>
        <v/>
      </c>
    </row>
    <row r="13026" customFormat="false" ht="15" hidden="false" customHeight="false" outlineLevel="0" collapsed="false">
      <c r="A13026" s="37"/>
      <c r="B13026" s="38"/>
      <c r="C13026" s="39"/>
      <c r="D13026" s="39"/>
      <c r="E13026" s="39"/>
      <c r="F13026" s="41" t="str">
        <f aca="false">IF(A13026="","",MATCH(A13026,P_ID,1))</f>
        <v/>
      </c>
      <c r="G13026" s="41" t="str">
        <f aca="false">IF(A13026="","",INDEX(P_Svc,F13026))</f>
        <v/>
      </c>
      <c r="H13026" s="41" t="str">
        <f aca="false">IF(A13026="","",INDEX(P_Zone,F13026))</f>
        <v/>
      </c>
      <c r="I13026" s="41" t="str">
        <f aca="false">IF(A13026="","",IF(D13026="Delivered",IF(B13026&lt;=INDEX(P_Due,F13026),1,0),0))</f>
        <v/>
      </c>
    </row>
    <row r="13027" customFormat="false" ht="15" hidden="false" customHeight="false" outlineLevel="0" collapsed="false">
      <c r="A13027" s="37"/>
      <c r="B13027" s="38"/>
      <c r="C13027" s="39"/>
      <c r="D13027" s="39"/>
      <c r="E13027" s="39"/>
      <c r="F13027" s="41" t="str">
        <f aca="false">IF(A13027="","",MATCH(A13027,P_ID,1))</f>
        <v/>
      </c>
      <c r="G13027" s="41" t="str">
        <f aca="false">IF(A13027="","",INDEX(P_Svc,F13027))</f>
        <v/>
      </c>
      <c r="H13027" s="41" t="str">
        <f aca="false">IF(A13027="","",INDEX(P_Zone,F13027))</f>
        <v/>
      </c>
      <c r="I13027" s="41" t="str">
        <f aca="false">IF(A13027="","",IF(D13027="Delivered",IF(B13027&lt;=INDEX(P_Due,F13027),1,0),0))</f>
        <v/>
      </c>
    </row>
    <row r="13028" customFormat="false" ht="15" hidden="false" customHeight="false" outlineLevel="0" collapsed="false">
      <c r="A13028" s="37"/>
      <c r="B13028" s="38"/>
      <c r="C13028" s="39"/>
      <c r="D13028" s="39"/>
      <c r="E13028" s="39"/>
      <c r="F13028" s="41" t="str">
        <f aca="false">IF(A13028="","",MATCH(A13028,P_ID,1))</f>
        <v/>
      </c>
      <c r="G13028" s="41" t="str">
        <f aca="false">IF(A13028="","",INDEX(P_Svc,F13028))</f>
        <v/>
      </c>
      <c r="H13028" s="41" t="str">
        <f aca="false">IF(A13028="","",INDEX(P_Zone,F13028))</f>
        <v/>
      </c>
      <c r="I13028" s="41" t="str">
        <f aca="false">IF(A13028="","",IF(D13028="Delivered",IF(B13028&lt;=INDEX(P_Due,F13028),1,0),0))</f>
        <v/>
      </c>
    </row>
    <row r="13029" customFormat="false" ht="15" hidden="false" customHeight="false" outlineLevel="0" collapsed="false">
      <c r="A13029" s="37"/>
      <c r="B13029" s="38"/>
      <c r="C13029" s="39"/>
      <c r="D13029" s="39"/>
      <c r="E13029" s="39"/>
      <c r="F13029" s="41" t="str">
        <f aca="false">IF(A13029="","",MATCH(A13029,P_ID,1))</f>
        <v/>
      </c>
      <c r="G13029" s="41" t="str">
        <f aca="false">IF(A13029="","",INDEX(P_Svc,F13029))</f>
        <v/>
      </c>
      <c r="H13029" s="41" t="str">
        <f aca="false">IF(A13029="","",INDEX(P_Zone,F13029))</f>
        <v/>
      </c>
      <c r="I13029" s="41" t="str">
        <f aca="false">IF(A13029="","",IF(D13029="Delivered",IF(B13029&lt;=INDEX(P_Due,F13029),1,0),0))</f>
        <v/>
      </c>
    </row>
    <row r="13030" customFormat="false" ht="15" hidden="false" customHeight="false" outlineLevel="0" collapsed="false">
      <c r="A13030" s="37"/>
      <c r="B13030" s="38"/>
      <c r="C13030" s="39"/>
      <c r="D13030" s="39"/>
      <c r="E13030" s="39"/>
      <c r="F13030" s="41" t="str">
        <f aca="false">IF(A13030="","",MATCH(A13030,P_ID,1))</f>
        <v/>
      </c>
      <c r="G13030" s="41" t="str">
        <f aca="false">IF(A13030="","",INDEX(P_Svc,F13030))</f>
        <v/>
      </c>
      <c r="H13030" s="41" t="str">
        <f aca="false">IF(A13030="","",INDEX(P_Zone,F13030))</f>
        <v/>
      </c>
      <c r="I13030" s="41" t="str">
        <f aca="false">IF(A13030="","",IF(D13030="Delivered",IF(B13030&lt;=INDEX(P_Due,F13030),1,0),0))</f>
        <v/>
      </c>
    </row>
    <row r="13031" customFormat="false" ht="15" hidden="false" customHeight="false" outlineLevel="0" collapsed="false">
      <c r="A13031" s="37"/>
      <c r="B13031" s="38"/>
      <c r="C13031" s="39"/>
      <c r="D13031" s="39"/>
      <c r="E13031" s="39"/>
      <c r="F13031" s="41" t="str">
        <f aca="false">IF(A13031="","",MATCH(A13031,P_ID,1))</f>
        <v/>
      </c>
      <c r="G13031" s="41" t="str">
        <f aca="false">IF(A13031="","",INDEX(P_Svc,F13031))</f>
        <v/>
      </c>
      <c r="H13031" s="41" t="str">
        <f aca="false">IF(A13031="","",INDEX(P_Zone,F13031))</f>
        <v/>
      </c>
      <c r="I13031" s="41" t="str">
        <f aca="false">IF(A13031="","",IF(D13031="Delivered",IF(B13031&lt;=INDEX(P_Due,F13031),1,0),0))</f>
        <v/>
      </c>
    </row>
    <row r="13032" customFormat="false" ht="15" hidden="false" customHeight="false" outlineLevel="0" collapsed="false">
      <c r="A13032" s="37"/>
      <c r="B13032" s="38"/>
      <c r="C13032" s="39"/>
      <c r="D13032" s="39"/>
      <c r="E13032" s="39"/>
      <c r="F13032" s="41" t="str">
        <f aca="false">IF(A13032="","",MATCH(A13032,P_ID,1))</f>
        <v/>
      </c>
      <c r="G13032" s="41" t="str">
        <f aca="false">IF(A13032="","",INDEX(P_Svc,F13032))</f>
        <v/>
      </c>
      <c r="H13032" s="41" t="str">
        <f aca="false">IF(A13032="","",INDEX(P_Zone,F13032))</f>
        <v/>
      </c>
      <c r="I13032" s="41" t="str">
        <f aca="false">IF(A13032="","",IF(D13032="Delivered",IF(B13032&lt;=INDEX(P_Due,F13032),1,0),0))</f>
        <v/>
      </c>
    </row>
    <row r="13033" customFormat="false" ht="15" hidden="false" customHeight="false" outlineLevel="0" collapsed="false">
      <c r="A13033" s="37"/>
      <c r="B13033" s="38"/>
      <c r="C13033" s="39"/>
      <c r="D13033" s="39"/>
      <c r="E13033" s="39"/>
      <c r="F13033" s="41" t="str">
        <f aca="false">IF(A13033="","",MATCH(A13033,P_ID,1))</f>
        <v/>
      </c>
      <c r="G13033" s="41" t="str">
        <f aca="false">IF(A13033="","",INDEX(P_Svc,F13033))</f>
        <v/>
      </c>
      <c r="H13033" s="41" t="str">
        <f aca="false">IF(A13033="","",INDEX(P_Zone,F13033))</f>
        <v/>
      </c>
      <c r="I13033" s="41" t="str">
        <f aca="false">IF(A13033="","",IF(D13033="Delivered",IF(B13033&lt;=INDEX(P_Due,F13033),1,0),0))</f>
        <v/>
      </c>
    </row>
    <row r="13034" customFormat="false" ht="15" hidden="false" customHeight="false" outlineLevel="0" collapsed="false">
      <c r="A13034" s="37"/>
      <c r="B13034" s="38"/>
      <c r="C13034" s="39"/>
      <c r="D13034" s="39"/>
      <c r="E13034" s="39"/>
      <c r="F13034" s="41" t="str">
        <f aca="false">IF(A13034="","",MATCH(A13034,P_ID,1))</f>
        <v/>
      </c>
      <c r="G13034" s="41" t="str">
        <f aca="false">IF(A13034="","",INDEX(P_Svc,F13034))</f>
        <v/>
      </c>
      <c r="H13034" s="41" t="str">
        <f aca="false">IF(A13034="","",INDEX(P_Zone,F13034))</f>
        <v/>
      </c>
      <c r="I13034" s="41" t="str">
        <f aca="false">IF(A13034="","",IF(D13034="Delivered",IF(B13034&lt;=INDEX(P_Due,F13034),1,0),0))</f>
        <v/>
      </c>
    </row>
    <row r="13035" customFormat="false" ht="15" hidden="false" customHeight="false" outlineLevel="0" collapsed="false">
      <c r="A13035" s="37"/>
      <c r="B13035" s="38"/>
      <c r="C13035" s="39"/>
      <c r="D13035" s="39"/>
      <c r="E13035" s="39"/>
      <c r="F13035" s="41" t="str">
        <f aca="false">IF(A13035="","",MATCH(A13035,P_ID,1))</f>
        <v/>
      </c>
      <c r="G13035" s="41" t="str">
        <f aca="false">IF(A13035="","",INDEX(P_Svc,F13035))</f>
        <v/>
      </c>
      <c r="H13035" s="41" t="str">
        <f aca="false">IF(A13035="","",INDEX(P_Zone,F13035))</f>
        <v/>
      </c>
      <c r="I13035" s="41" t="str">
        <f aca="false">IF(A13035="","",IF(D13035="Delivered",IF(B13035&lt;=INDEX(P_Due,F13035),1,0),0))</f>
        <v/>
      </c>
    </row>
    <row r="13036" customFormat="false" ht="15" hidden="false" customHeight="false" outlineLevel="0" collapsed="false">
      <c r="A13036" s="37"/>
      <c r="B13036" s="38"/>
      <c r="C13036" s="39"/>
      <c r="D13036" s="39"/>
      <c r="E13036" s="39"/>
      <c r="F13036" s="41" t="str">
        <f aca="false">IF(A13036="","",MATCH(A13036,P_ID,1))</f>
        <v/>
      </c>
      <c r="G13036" s="41" t="str">
        <f aca="false">IF(A13036="","",INDEX(P_Svc,F13036))</f>
        <v/>
      </c>
      <c r="H13036" s="41" t="str">
        <f aca="false">IF(A13036="","",INDEX(P_Zone,F13036))</f>
        <v/>
      </c>
      <c r="I13036" s="41" t="str">
        <f aca="false">IF(A13036="","",IF(D13036="Delivered",IF(B13036&lt;=INDEX(P_Due,F13036),1,0),0))</f>
        <v/>
      </c>
    </row>
    <row r="13037" customFormat="false" ht="15" hidden="false" customHeight="false" outlineLevel="0" collapsed="false">
      <c r="A13037" s="37"/>
      <c r="B13037" s="38"/>
      <c r="C13037" s="39"/>
      <c r="D13037" s="39"/>
      <c r="E13037" s="39"/>
      <c r="F13037" s="41" t="str">
        <f aca="false">IF(A13037="","",MATCH(A13037,P_ID,1))</f>
        <v/>
      </c>
      <c r="G13037" s="41" t="str">
        <f aca="false">IF(A13037="","",INDEX(P_Svc,F13037))</f>
        <v/>
      </c>
      <c r="H13037" s="41" t="str">
        <f aca="false">IF(A13037="","",INDEX(P_Zone,F13037))</f>
        <v/>
      </c>
      <c r="I13037" s="41" t="str">
        <f aca="false">IF(A13037="","",IF(D13037="Delivered",IF(B13037&lt;=INDEX(P_Due,F13037),1,0),0))</f>
        <v/>
      </c>
    </row>
    <row r="13038" customFormat="false" ht="15" hidden="false" customHeight="false" outlineLevel="0" collapsed="false">
      <c r="A13038" s="37"/>
      <c r="B13038" s="38"/>
      <c r="C13038" s="39"/>
      <c r="D13038" s="39"/>
      <c r="E13038" s="39"/>
      <c r="F13038" s="41" t="str">
        <f aca="false">IF(A13038="","",MATCH(A13038,P_ID,1))</f>
        <v/>
      </c>
      <c r="G13038" s="41" t="str">
        <f aca="false">IF(A13038="","",INDEX(P_Svc,F13038))</f>
        <v/>
      </c>
      <c r="H13038" s="41" t="str">
        <f aca="false">IF(A13038="","",INDEX(P_Zone,F13038))</f>
        <v/>
      </c>
      <c r="I13038" s="41" t="str">
        <f aca="false">IF(A13038="","",IF(D13038="Delivered",IF(B13038&lt;=INDEX(P_Due,F13038),1,0),0))</f>
        <v/>
      </c>
    </row>
    <row r="13039" customFormat="false" ht="15" hidden="false" customHeight="false" outlineLevel="0" collapsed="false">
      <c r="A13039" s="37"/>
      <c r="B13039" s="38"/>
      <c r="C13039" s="39"/>
      <c r="D13039" s="39"/>
      <c r="E13039" s="39"/>
      <c r="F13039" s="41" t="str">
        <f aca="false">IF(A13039="","",MATCH(A13039,P_ID,1))</f>
        <v/>
      </c>
      <c r="G13039" s="41" t="str">
        <f aca="false">IF(A13039="","",INDEX(P_Svc,F13039))</f>
        <v/>
      </c>
      <c r="H13039" s="41" t="str">
        <f aca="false">IF(A13039="","",INDEX(P_Zone,F13039))</f>
        <v/>
      </c>
      <c r="I13039" s="41" t="str">
        <f aca="false">IF(A13039="","",IF(D13039="Delivered",IF(B13039&lt;=INDEX(P_Due,F13039),1,0),0))</f>
        <v/>
      </c>
    </row>
    <row r="13040" customFormat="false" ht="15" hidden="false" customHeight="false" outlineLevel="0" collapsed="false">
      <c r="A13040" s="37"/>
      <c r="B13040" s="38"/>
      <c r="C13040" s="39"/>
      <c r="D13040" s="39"/>
      <c r="E13040" s="39"/>
      <c r="F13040" s="41" t="str">
        <f aca="false">IF(A13040="","",MATCH(A13040,P_ID,1))</f>
        <v/>
      </c>
      <c r="G13040" s="41" t="str">
        <f aca="false">IF(A13040="","",INDEX(P_Svc,F13040))</f>
        <v/>
      </c>
      <c r="H13040" s="41" t="str">
        <f aca="false">IF(A13040="","",INDEX(P_Zone,F13040))</f>
        <v/>
      </c>
      <c r="I13040" s="41" t="str">
        <f aca="false">IF(A13040="","",IF(D13040="Delivered",IF(B13040&lt;=INDEX(P_Due,F13040),1,0),0))</f>
        <v/>
      </c>
    </row>
    <row r="13041" customFormat="false" ht="15" hidden="false" customHeight="false" outlineLevel="0" collapsed="false">
      <c r="A13041" s="37"/>
      <c r="B13041" s="38"/>
      <c r="C13041" s="39"/>
      <c r="D13041" s="39"/>
      <c r="E13041" s="39"/>
      <c r="F13041" s="41" t="str">
        <f aca="false">IF(A13041="","",MATCH(A13041,P_ID,1))</f>
        <v/>
      </c>
      <c r="G13041" s="41" t="str">
        <f aca="false">IF(A13041="","",INDEX(P_Svc,F13041))</f>
        <v/>
      </c>
      <c r="H13041" s="41" t="str">
        <f aca="false">IF(A13041="","",INDEX(P_Zone,F13041))</f>
        <v/>
      </c>
      <c r="I13041" s="41" t="str">
        <f aca="false">IF(A13041="","",IF(D13041="Delivered",IF(B13041&lt;=INDEX(P_Due,F13041),1,0),0))</f>
        <v/>
      </c>
    </row>
    <row r="13042" customFormat="false" ht="15" hidden="false" customHeight="false" outlineLevel="0" collapsed="false">
      <c r="A13042" s="37"/>
      <c r="B13042" s="38"/>
      <c r="C13042" s="39"/>
      <c r="D13042" s="39"/>
      <c r="E13042" s="39"/>
      <c r="F13042" s="41" t="str">
        <f aca="false">IF(A13042="","",MATCH(A13042,P_ID,1))</f>
        <v/>
      </c>
      <c r="G13042" s="41" t="str">
        <f aca="false">IF(A13042="","",INDEX(P_Svc,F13042))</f>
        <v/>
      </c>
      <c r="H13042" s="41" t="str">
        <f aca="false">IF(A13042="","",INDEX(P_Zone,F13042))</f>
        <v/>
      </c>
      <c r="I13042" s="41" t="str">
        <f aca="false">IF(A13042="","",IF(D13042="Delivered",IF(B13042&lt;=INDEX(P_Due,F13042),1,0),0))</f>
        <v/>
      </c>
    </row>
    <row r="13043" customFormat="false" ht="15" hidden="false" customHeight="false" outlineLevel="0" collapsed="false">
      <c r="A13043" s="37"/>
      <c r="B13043" s="38"/>
      <c r="C13043" s="39"/>
      <c r="D13043" s="39"/>
      <c r="E13043" s="39"/>
      <c r="F13043" s="41" t="str">
        <f aca="false">IF(A13043="","",MATCH(A13043,P_ID,1))</f>
        <v/>
      </c>
      <c r="G13043" s="41" t="str">
        <f aca="false">IF(A13043="","",INDEX(P_Svc,F13043))</f>
        <v/>
      </c>
      <c r="H13043" s="41" t="str">
        <f aca="false">IF(A13043="","",INDEX(P_Zone,F13043))</f>
        <v/>
      </c>
      <c r="I13043" s="41" t="str">
        <f aca="false">IF(A13043="","",IF(D13043="Delivered",IF(B13043&lt;=INDEX(P_Due,F13043),1,0),0))</f>
        <v/>
      </c>
    </row>
    <row r="13044" customFormat="false" ht="15" hidden="false" customHeight="false" outlineLevel="0" collapsed="false">
      <c r="A13044" s="37"/>
      <c r="B13044" s="38"/>
      <c r="C13044" s="39"/>
      <c r="D13044" s="39"/>
      <c r="E13044" s="39"/>
      <c r="F13044" s="41" t="str">
        <f aca="false">IF(A13044="","",MATCH(A13044,P_ID,1))</f>
        <v/>
      </c>
      <c r="G13044" s="41" t="str">
        <f aca="false">IF(A13044="","",INDEX(P_Svc,F13044))</f>
        <v/>
      </c>
      <c r="H13044" s="41" t="str">
        <f aca="false">IF(A13044="","",INDEX(P_Zone,F13044))</f>
        <v/>
      </c>
      <c r="I13044" s="41" t="str">
        <f aca="false">IF(A13044="","",IF(D13044="Delivered",IF(B13044&lt;=INDEX(P_Due,F13044),1,0),0))</f>
        <v/>
      </c>
    </row>
    <row r="13045" customFormat="false" ht="15" hidden="false" customHeight="false" outlineLevel="0" collapsed="false">
      <c r="A13045" s="37"/>
      <c r="B13045" s="38"/>
      <c r="C13045" s="39"/>
      <c r="D13045" s="39"/>
      <c r="E13045" s="39"/>
      <c r="F13045" s="41" t="str">
        <f aca="false">IF(A13045="","",MATCH(A13045,P_ID,1))</f>
        <v/>
      </c>
      <c r="G13045" s="41" t="str">
        <f aca="false">IF(A13045="","",INDEX(P_Svc,F13045))</f>
        <v/>
      </c>
      <c r="H13045" s="41" t="str">
        <f aca="false">IF(A13045="","",INDEX(P_Zone,F13045))</f>
        <v/>
      </c>
      <c r="I13045" s="41" t="str">
        <f aca="false">IF(A13045="","",IF(D13045="Delivered",IF(B13045&lt;=INDEX(P_Due,F13045),1,0),0))</f>
        <v/>
      </c>
    </row>
    <row r="13046" customFormat="false" ht="15" hidden="false" customHeight="false" outlineLevel="0" collapsed="false">
      <c r="A13046" s="37"/>
      <c r="B13046" s="38"/>
      <c r="C13046" s="39"/>
      <c r="D13046" s="39"/>
      <c r="E13046" s="39"/>
      <c r="F13046" s="41" t="str">
        <f aca="false">IF(A13046="","",MATCH(A13046,P_ID,1))</f>
        <v/>
      </c>
      <c r="G13046" s="41" t="str">
        <f aca="false">IF(A13046="","",INDEX(P_Svc,F13046))</f>
        <v/>
      </c>
      <c r="H13046" s="41" t="str">
        <f aca="false">IF(A13046="","",INDEX(P_Zone,F13046))</f>
        <v/>
      </c>
      <c r="I13046" s="41" t="str">
        <f aca="false">IF(A13046="","",IF(D13046="Delivered",IF(B13046&lt;=INDEX(P_Due,F13046),1,0),0))</f>
        <v/>
      </c>
    </row>
    <row r="13047" customFormat="false" ht="15" hidden="false" customHeight="false" outlineLevel="0" collapsed="false">
      <c r="A13047" s="37"/>
      <c r="B13047" s="38"/>
      <c r="C13047" s="39"/>
      <c r="D13047" s="39"/>
      <c r="E13047" s="39"/>
      <c r="F13047" s="41" t="str">
        <f aca="false">IF(A13047="","",MATCH(A13047,P_ID,1))</f>
        <v/>
      </c>
      <c r="G13047" s="41" t="str">
        <f aca="false">IF(A13047="","",INDEX(P_Svc,F13047))</f>
        <v/>
      </c>
      <c r="H13047" s="41" t="str">
        <f aca="false">IF(A13047="","",INDEX(P_Zone,F13047))</f>
        <v/>
      </c>
      <c r="I13047" s="41" t="str">
        <f aca="false">IF(A13047="","",IF(D13047="Delivered",IF(B13047&lt;=INDEX(P_Due,F13047),1,0),0))</f>
        <v/>
      </c>
    </row>
    <row r="13048" customFormat="false" ht="15" hidden="false" customHeight="false" outlineLevel="0" collapsed="false">
      <c r="A13048" s="37"/>
      <c r="B13048" s="38"/>
      <c r="C13048" s="39"/>
      <c r="D13048" s="39"/>
      <c r="E13048" s="39"/>
      <c r="F13048" s="41" t="str">
        <f aca="false">IF(A13048="","",MATCH(A13048,P_ID,1))</f>
        <v/>
      </c>
      <c r="G13048" s="41" t="str">
        <f aca="false">IF(A13048="","",INDEX(P_Svc,F13048))</f>
        <v/>
      </c>
      <c r="H13048" s="41" t="str">
        <f aca="false">IF(A13048="","",INDEX(P_Zone,F13048))</f>
        <v/>
      </c>
      <c r="I13048" s="41" t="str">
        <f aca="false">IF(A13048="","",IF(D13048="Delivered",IF(B13048&lt;=INDEX(P_Due,F13048),1,0),0))</f>
        <v/>
      </c>
    </row>
    <row r="13049" customFormat="false" ht="15" hidden="false" customHeight="false" outlineLevel="0" collapsed="false">
      <c r="A13049" s="37"/>
      <c r="B13049" s="38"/>
      <c r="C13049" s="39"/>
      <c r="D13049" s="39"/>
      <c r="E13049" s="39"/>
      <c r="F13049" s="41" t="str">
        <f aca="false">IF(A13049="","",MATCH(A13049,P_ID,1))</f>
        <v/>
      </c>
      <c r="G13049" s="41" t="str">
        <f aca="false">IF(A13049="","",INDEX(P_Svc,F13049))</f>
        <v/>
      </c>
      <c r="H13049" s="41" t="str">
        <f aca="false">IF(A13049="","",INDEX(P_Zone,F13049))</f>
        <v/>
      </c>
      <c r="I13049" s="41" t="str">
        <f aca="false">IF(A13049="","",IF(D13049="Delivered",IF(B13049&lt;=INDEX(P_Due,F13049),1,0),0))</f>
        <v/>
      </c>
    </row>
    <row r="13050" customFormat="false" ht="15" hidden="false" customHeight="false" outlineLevel="0" collapsed="false">
      <c r="A13050" s="37"/>
      <c r="B13050" s="38"/>
      <c r="C13050" s="39"/>
      <c r="D13050" s="39"/>
      <c r="E13050" s="39"/>
      <c r="F13050" s="41" t="str">
        <f aca="false">IF(A13050="","",MATCH(A13050,P_ID,1))</f>
        <v/>
      </c>
      <c r="G13050" s="41" t="str">
        <f aca="false">IF(A13050="","",INDEX(P_Svc,F13050))</f>
        <v/>
      </c>
      <c r="H13050" s="41" t="str">
        <f aca="false">IF(A13050="","",INDEX(P_Zone,F13050))</f>
        <v/>
      </c>
      <c r="I13050" s="41" t="str">
        <f aca="false">IF(A13050="","",IF(D13050="Delivered",IF(B13050&lt;=INDEX(P_Due,F13050),1,0),0))</f>
        <v/>
      </c>
    </row>
    <row r="13051" customFormat="false" ht="15" hidden="false" customHeight="false" outlineLevel="0" collapsed="false">
      <c r="A13051" s="37"/>
      <c r="B13051" s="38"/>
      <c r="C13051" s="39"/>
      <c r="D13051" s="39"/>
      <c r="E13051" s="39"/>
      <c r="F13051" s="41" t="str">
        <f aca="false">IF(A13051="","",MATCH(A13051,P_ID,1))</f>
        <v/>
      </c>
      <c r="G13051" s="41" t="str">
        <f aca="false">IF(A13051="","",INDEX(P_Svc,F13051))</f>
        <v/>
      </c>
      <c r="H13051" s="41" t="str">
        <f aca="false">IF(A13051="","",INDEX(P_Zone,F13051))</f>
        <v/>
      </c>
      <c r="I13051" s="41" t="str">
        <f aca="false">IF(A13051="","",IF(D13051="Delivered",IF(B13051&lt;=INDEX(P_Due,F13051),1,0),0))</f>
        <v/>
      </c>
    </row>
    <row r="13052" customFormat="false" ht="15" hidden="false" customHeight="false" outlineLevel="0" collapsed="false">
      <c r="A13052" s="37"/>
      <c r="B13052" s="38"/>
      <c r="C13052" s="39"/>
      <c r="D13052" s="39"/>
      <c r="E13052" s="39"/>
      <c r="F13052" s="41" t="str">
        <f aca="false">IF(A13052="","",MATCH(A13052,P_ID,1))</f>
        <v/>
      </c>
      <c r="G13052" s="41" t="str">
        <f aca="false">IF(A13052="","",INDEX(P_Svc,F13052))</f>
        <v/>
      </c>
      <c r="H13052" s="41" t="str">
        <f aca="false">IF(A13052="","",INDEX(P_Zone,F13052))</f>
        <v/>
      </c>
      <c r="I13052" s="41" t="str">
        <f aca="false">IF(A13052="","",IF(D13052="Delivered",IF(B13052&lt;=INDEX(P_Due,F13052),1,0),0))</f>
        <v/>
      </c>
    </row>
    <row r="13053" customFormat="false" ht="15" hidden="false" customHeight="false" outlineLevel="0" collapsed="false">
      <c r="A13053" s="37"/>
      <c r="B13053" s="38"/>
      <c r="C13053" s="39"/>
      <c r="D13053" s="39"/>
      <c r="E13053" s="39"/>
      <c r="F13053" s="41" t="str">
        <f aca="false">IF(A13053="","",MATCH(A13053,P_ID,1))</f>
        <v/>
      </c>
      <c r="G13053" s="41" t="str">
        <f aca="false">IF(A13053="","",INDEX(P_Svc,F13053))</f>
        <v/>
      </c>
      <c r="H13053" s="41" t="str">
        <f aca="false">IF(A13053="","",INDEX(P_Zone,F13053))</f>
        <v/>
      </c>
      <c r="I13053" s="41" t="str">
        <f aca="false">IF(A13053="","",IF(D13053="Delivered",IF(B13053&lt;=INDEX(P_Due,F13053),1,0),0))</f>
        <v/>
      </c>
    </row>
    <row r="13054" customFormat="false" ht="15" hidden="false" customHeight="false" outlineLevel="0" collapsed="false">
      <c r="A13054" s="37"/>
      <c r="B13054" s="38"/>
      <c r="C13054" s="39"/>
      <c r="D13054" s="39"/>
      <c r="E13054" s="39"/>
      <c r="F13054" s="41" t="str">
        <f aca="false">IF(A13054="","",MATCH(A13054,P_ID,1))</f>
        <v/>
      </c>
      <c r="G13054" s="41" t="str">
        <f aca="false">IF(A13054="","",INDEX(P_Svc,F13054))</f>
        <v/>
      </c>
      <c r="H13054" s="41" t="str">
        <f aca="false">IF(A13054="","",INDEX(P_Zone,F13054))</f>
        <v/>
      </c>
      <c r="I13054" s="41" t="str">
        <f aca="false">IF(A13054="","",IF(D13054="Delivered",IF(B13054&lt;=INDEX(P_Due,F13054),1,0),0))</f>
        <v/>
      </c>
    </row>
    <row r="13055" customFormat="false" ht="15" hidden="false" customHeight="false" outlineLevel="0" collapsed="false">
      <c r="A13055" s="37"/>
      <c r="B13055" s="38"/>
      <c r="C13055" s="39"/>
      <c r="D13055" s="39"/>
      <c r="E13055" s="39"/>
      <c r="F13055" s="41" t="str">
        <f aca="false">IF(A13055="","",MATCH(A13055,P_ID,1))</f>
        <v/>
      </c>
      <c r="G13055" s="41" t="str">
        <f aca="false">IF(A13055="","",INDEX(P_Svc,F13055))</f>
        <v/>
      </c>
      <c r="H13055" s="41" t="str">
        <f aca="false">IF(A13055="","",INDEX(P_Zone,F13055))</f>
        <v/>
      </c>
      <c r="I13055" s="41" t="str">
        <f aca="false">IF(A13055="","",IF(D13055="Delivered",IF(B13055&lt;=INDEX(P_Due,F13055),1,0),0))</f>
        <v/>
      </c>
    </row>
    <row r="13056" customFormat="false" ht="15" hidden="false" customHeight="false" outlineLevel="0" collapsed="false">
      <c r="A13056" s="37"/>
      <c r="B13056" s="38"/>
      <c r="C13056" s="39"/>
      <c r="D13056" s="39"/>
      <c r="E13056" s="39"/>
      <c r="F13056" s="41" t="str">
        <f aca="false">IF(A13056="","",MATCH(A13056,P_ID,1))</f>
        <v/>
      </c>
      <c r="G13056" s="41" t="str">
        <f aca="false">IF(A13056="","",INDEX(P_Svc,F13056))</f>
        <v/>
      </c>
      <c r="H13056" s="41" t="str">
        <f aca="false">IF(A13056="","",INDEX(P_Zone,F13056))</f>
        <v/>
      </c>
      <c r="I13056" s="41" t="str">
        <f aca="false">IF(A13056="","",IF(D13056="Delivered",IF(B13056&lt;=INDEX(P_Due,F13056),1,0),0))</f>
        <v/>
      </c>
    </row>
    <row r="13057" customFormat="false" ht="15" hidden="false" customHeight="false" outlineLevel="0" collapsed="false">
      <c r="A13057" s="37"/>
      <c r="B13057" s="38"/>
      <c r="C13057" s="39"/>
      <c r="D13057" s="39"/>
      <c r="E13057" s="39"/>
      <c r="F13057" s="41" t="str">
        <f aca="false">IF(A13057="","",MATCH(A13057,P_ID,1))</f>
        <v/>
      </c>
      <c r="G13057" s="41" t="str">
        <f aca="false">IF(A13057="","",INDEX(P_Svc,F13057))</f>
        <v/>
      </c>
      <c r="H13057" s="41" t="str">
        <f aca="false">IF(A13057="","",INDEX(P_Zone,F13057))</f>
        <v/>
      </c>
      <c r="I13057" s="41" t="str">
        <f aca="false">IF(A13057="","",IF(D13057="Delivered",IF(B13057&lt;=INDEX(P_Due,F13057),1,0),0))</f>
        <v/>
      </c>
    </row>
    <row r="13058" customFormat="false" ht="15" hidden="false" customHeight="false" outlineLevel="0" collapsed="false">
      <c r="A13058" s="37"/>
      <c r="B13058" s="38"/>
      <c r="C13058" s="39"/>
      <c r="D13058" s="39"/>
      <c r="E13058" s="39"/>
      <c r="F13058" s="41" t="str">
        <f aca="false">IF(A13058="","",MATCH(A13058,P_ID,1))</f>
        <v/>
      </c>
      <c r="G13058" s="41" t="str">
        <f aca="false">IF(A13058="","",INDEX(P_Svc,F13058))</f>
        <v/>
      </c>
      <c r="H13058" s="41" t="str">
        <f aca="false">IF(A13058="","",INDEX(P_Zone,F13058))</f>
        <v/>
      </c>
      <c r="I13058" s="41" t="str">
        <f aca="false">IF(A13058="","",IF(D13058="Delivered",IF(B13058&lt;=INDEX(P_Due,F13058),1,0),0))</f>
        <v/>
      </c>
    </row>
    <row r="13059" customFormat="false" ht="15" hidden="false" customHeight="false" outlineLevel="0" collapsed="false">
      <c r="A13059" s="37"/>
      <c r="B13059" s="38"/>
      <c r="C13059" s="39"/>
      <c r="D13059" s="39"/>
      <c r="E13059" s="39"/>
      <c r="F13059" s="41" t="str">
        <f aca="false">IF(A13059="","",MATCH(A13059,P_ID,1))</f>
        <v/>
      </c>
      <c r="G13059" s="41" t="str">
        <f aca="false">IF(A13059="","",INDEX(P_Svc,F13059))</f>
        <v/>
      </c>
      <c r="H13059" s="41" t="str">
        <f aca="false">IF(A13059="","",INDEX(P_Zone,F13059))</f>
        <v/>
      </c>
      <c r="I13059" s="41" t="str">
        <f aca="false">IF(A13059="","",IF(D13059="Delivered",IF(B13059&lt;=INDEX(P_Due,F13059),1,0),0))</f>
        <v/>
      </c>
    </row>
    <row r="13060" customFormat="false" ht="15" hidden="false" customHeight="false" outlineLevel="0" collapsed="false">
      <c r="A13060" s="37"/>
      <c r="B13060" s="38"/>
      <c r="C13060" s="39"/>
      <c r="D13060" s="39"/>
      <c r="E13060" s="39"/>
      <c r="F13060" s="41" t="str">
        <f aca="false">IF(A13060="","",MATCH(A13060,P_ID,1))</f>
        <v/>
      </c>
      <c r="G13060" s="41" t="str">
        <f aca="false">IF(A13060="","",INDEX(P_Svc,F13060))</f>
        <v/>
      </c>
      <c r="H13060" s="41" t="str">
        <f aca="false">IF(A13060="","",INDEX(P_Zone,F13060))</f>
        <v/>
      </c>
      <c r="I13060" s="41" t="str">
        <f aca="false">IF(A13060="","",IF(D13060="Delivered",IF(B13060&lt;=INDEX(P_Due,F13060),1,0),0))</f>
        <v/>
      </c>
    </row>
    <row r="13061" customFormat="false" ht="15" hidden="false" customHeight="false" outlineLevel="0" collapsed="false">
      <c r="A13061" s="37"/>
      <c r="B13061" s="38"/>
      <c r="C13061" s="39"/>
      <c r="D13061" s="39"/>
      <c r="E13061" s="39"/>
      <c r="F13061" s="41" t="str">
        <f aca="false">IF(A13061="","",MATCH(A13061,P_ID,1))</f>
        <v/>
      </c>
      <c r="G13061" s="41" t="str">
        <f aca="false">IF(A13061="","",INDEX(P_Svc,F13061))</f>
        <v/>
      </c>
      <c r="H13061" s="41" t="str">
        <f aca="false">IF(A13061="","",INDEX(P_Zone,F13061))</f>
        <v/>
      </c>
      <c r="I13061" s="41" t="str">
        <f aca="false">IF(A13061="","",IF(D13061="Delivered",IF(B13061&lt;=INDEX(P_Due,F13061),1,0),0))</f>
        <v/>
      </c>
    </row>
    <row r="13062" customFormat="false" ht="15" hidden="false" customHeight="false" outlineLevel="0" collapsed="false">
      <c r="A13062" s="37"/>
      <c r="B13062" s="38"/>
      <c r="C13062" s="39"/>
      <c r="D13062" s="39"/>
      <c r="E13062" s="39"/>
      <c r="F13062" s="41" t="str">
        <f aca="false">IF(A13062="","",MATCH(A13062,P_ID,1))</f>
        <v/>
      </c>
      <c r="G13062" s="41" t="str">
        <f aca="false">IF(A13062="","",INDEX(P_Svc,F13062))</f>
        <v/>
      </c>
      <c r="H13062" s="41" t="str">
        <f aca="false">IF(A13062="","",INDEX(P_Zone,F13062))</f>
        <v/>
      </c>
      <c r="I13062" s="41" t="str">
        <f aca="false">IF(A13062="","",IF(D13062="Delivered",IF(B13062&lt;=INDEX(P_Due,F13062),1,0),0))</f>
        <v/>
      </c>
    </row>
    <row r="13063" customFormat="false" ht="15" hidden="false" customHeight="false" outlineLevel="0" collapsed="false">
      <c r="A13063" s="37"/>
      <c r="B13063" s="38"/>
      <c r="C13063" s="39"/>
      <c r="D13063" s="39"/>
      <c r="E13063" s="39"/>
      <c r="F13063" s="41" t="str">
        <f aca="false">IF(A13063="","",MATCH(A13063,P_ID,1))</f>
        <v/>
      </c>
      <c r="G13063" s="41" t="str">
        <f aca="false">IF(A13063="","",INDEX(P_Svc,F13063))</f>
        <v/>
      </c>
      <c r="H13063" s="41" t="str">
        <f aca="false">IF(A13063="","",INDEX(P_Zone,F13063))</f>
        <v/>
      </c>
      <c r="I13063" s="41" t="str">
        <f aca="false">IF(A13063="","",IF(D13063="Delivered",IF(B13063&lt;=INDEX(P_Due,F13063),1,0),0))</f>
        <v/>
      </c>
    </row>
    <row r="13064" customFormat="false" ht="15" hidden="false" customHeight="false" outlineLevel="0" collapsed="false">
      <c r="A13064" s="37"/>
      <c r="B13064" s="38"/>
      <c r="C13064" s="39"/>
      <c r="D13064" s="39"/>
      <c r="E13064" s="39"/>
      <c r="F13064" s="41" t="str">
        <f aca="false">IF(A13064="","",MATCH(A13064,P_ID,1))</f>
        <v/>
      </c>
      <c r="G13064" s="41" t="str">
        <f aca="false">IF(A13064="","",INDEX(P_Svc,F13064))</f>
        <v/>
      </c>
      <c r="H13064" s="41" t="str">
        <f aca="false">IF(A13064="","",INDEX(P_Zone,F13064))</f>
        <v/>
      </c>
      <c r="I13064" s="41" t="str">
        <f aca="false">IF(A13064="","",IF(D13064="Delivered",IF(B13064&lt;=INDEX(P_Due,F13064),1,0),0))</f>
        <v/>
      </c>
    </row>
    <row r="13065" customFormat="false" ht="15" hidden="false" customHeight="false" outlineLevel="0" collapsed="false">
      <c r="A13065" s="37"/>
      <c r="B13065" s="38"/>
      <c r="C13065" s="39"/>
      <c r="D13065" s="39"/>
      <c r="E13065" s="39"/>
      <c r="F13065" s="41" t="str">
        <f aca="false">IF(A13065="","",MATCH(A13065,P_ID,1))</f>
        <v/>
      </c>
      <c r="G13065" s="41" t="str">
        <f aca="false">IF(A13065="","",INDEX(P_Svc,F13065))</f>
        <v/>
      </c>
      <c r="H13065" s="41" t="str">
        <f aca="false">IF(A13065="","",INDEX(P_Zone,F13065))</f>
        <v/>
      </c>
      <c r="I13065" s="41" t="str">
        <f aca="false">IF(A13065="","",IF(D13065="Delivered",IF(B13065&lt;=INDEX(P_Due,F13065),1,0),0))</f>
        <v/>
      </c>
    </row>
    <row r="13066" customFormat="false" ht="15" hidden="false" customHeight="false" outlineLevel="0" collapsed="false">
      <c r="A13066" s="37"/>
      <c r="B13066" s="38"/>
      <c r="C13066" s="39"/>
      <c r="D13066" s="39"/>
      <c r="E13066" s="39"/>
      <c r="F13066" s="41" t="str">
        <f aca="false">IF(A13066="","",MATCH(A13066,P_ID,1))</f>
        <v/>
      </c>
      <c r="G13066" s="41" t="str">
        <f aca="false">IF(A13066="","",INDEX(P_Svc,F13066))</f>
        <v/>
      </c>
      <c r="H13066" s="41" t="str">
        <f aca="false">IF(A13066="","",INDEX(P_Zone,F13066))</f>
        <v/>
      </c>
      <c r="I13066" s="41" t="str">
        <f aca="false">IF(A13066="","",IF(D13066="Delivered",IF(B13066&lt;=INDEX(P_Due,F13066),1,0),0))</f>
        <v/>
      </c>
    </row>
    <row r="13067" customFormat="false" ht="15" hidden="false" customHeight="false" outlineLevel="0" collapsed="false">
      <c r="A13067" s="37"/>
      <c r="B13067" s="38"/>
      <c r="C13067" s="39"/>
      <c r="D13067" s="39"/>
      <c r="E13067" s="39"/>
      <c r="F13067" s="41" t="str">
        <f aca="false">IF(A13067="","",MATCH(A13067,P_ID,1))</f>
        <v/>
      </c>
      <c r="G13067" s="41" t="str">
        <f aca="false">IF(A13067="","",INDEX(P_Svc,F13067))</f>
        <v/>
      </c>
      <c r="H13067" s="41" t="str">
        <f aca="false">IF(A13067="","",INDEX(P_Zone,F13067))</f>
        <v/>
      </c>
      <c r="I13067" s="41" t="str">
        <f aca="false">IF(A13067="","",IF(D13067="Delivered",IF(B13067&lt;=INDEX(P_Due,F13067),1,0),0))</f>
        <v/>
      </c>
    </row>
    <row r="13068" customFormat="false" ht="15" hidden="false" customHeight="false" outlineLevel="0" collapsed="false">
      <c r="A13068" s="37"/>
      <c r="B13068" s="38"/>
      <c r="C13068" s="39"/>
      <c r="D13068" s="39"/>
      <c r="E13068" s="39"/>
      <c r="F13068" s="41" t="str">
        <f aca="false">IF(A13068="","",MATCH(A13068,P_ID,1))</f>
        <v/>
      </c>
      <c r="G13068" s="41" t="str">
        <f aca="false">IF(A13068="","",INDEX(P_Svc,F13068))</f>
        <v/>
      </c>
      <c r="H13068" s="41" t="str">
        <f aca="false">IF(A13068="","",INDEX(P_Zone,F13068))</f>
        <v/>
      </c>
      <c r="I13068" s="41" t="str">
        <f aca="false">IF(A13068="","",IF(D13068="Delivered",IF(B13068&lt;=INDEX(P_Due,F13068),1,0),0))</f>
        <v/>
      </c>
    </row>
    <row r="13069" customFormat="false" ht="15" hidden="false" customHeight="false" outlineLevel="0" collapsed="false">
      <c r="A13069" s="37"/>
      <c r="B13069" s="38"/>
      <c r="C13069" s="39"/>
      <c r="D13069" s="39"/>
      <c r="E13069" s="39"/>
      <c r="F13069" s="41" t="str">
        <f aca="false">IF(A13069="","",MATCH(A13069,P_ID,1))</f>
        <v/>
      </c>
      <c r="G13069" s="41" t="str">
        <f aca="false">IF(A13069="","",INDEX(P_Svc,F13069))</f>
        <v/>
      </c>
      <c r="H13069" s="41" t="str">
        <f aca="false">IF(A13069="","",INDEX(P_Zone,F13069))</f>
        <v/>
      </c>
      <c r="I13069" s="41" t="str">
        <f aca="false">IF(A13069="","",IF(D13069="Delivered",IF(B13069&lt;=INDEX(P_Due,F13069),1,0),0))</f>
        <v/>
      </c>
    </row>
    <row r="13070" customFormat="false" ht="15" hidden="false" customHeight="false" outlineLevel="0" collapsed="false">
      <c r="A13070" s="37"/>
      <c r="B13070" s="38"/>
      <c r="C13070" s="39"/>
      <c r="D13070" s="39"/>
      <c r="E13070" s="39"/>
      <c r="F13070" s="41" t="str">
        <f aca="false">IF(A13070="","",MATCH(A13070,P_ID,1))</f>
        <v/>
      </c>
      <c r="G13070" s="41" t="str">
        <f aca="false">IF(A13070="","",INDEX(P_Svc,F13070))</f>
        <v/>
      </c>
      <c r="H13070" s="41" t="str">
        <f aca="false">IF(A13070="","",INDEX(P_Zone,F13070))</f>
        <v/>
      </c>
      <c r="I13070" s="41" t="str">
        <f aca="false">IF(A13070="","",IF(D13070="Delivered",IF(B13070&lt;=INDEX(P_Due,F13070),1,0),0))</f>
        <v/>
      </c>
    </row>
    <row r="13071" customFormat="false" ht="15" hidden="false" customHeight="false" outlineLevel="0" collapsed="false">
      <c r="A13071" s="37"/>
      <c r="B13071" s="38"/>
      <c r="C13071" s="39"/>
      <c r="D13071" s="39"/>
      <c r="E13071" s="39"/>
      <c r="F13071" s="41" t="str">
        <f aca="false">IF(A13071="","",MATCH(A13071,P_ID,1))</f>
        <v/>
      </c>
      <c r="G13071" s="41" t="str">
        <f aca="false">IF(A13071="","",INDEX(P_Svc,F13071))</f>
        <v/>
      </c>
      <c r="H13071" s="41" t="str">
        <f aca="false">IF(A13071="","",INDEX(P_Zone,F13071))</f>
        <v/>
      </c>
      <c r="I13071" s="41" t="str">
        <f aca="false">IF(A13071="","",IF(D13071="Delivered",IF(B13071&lt;=INDEX(P_Due,F13071),1,0),0))</f>
        <v/>
      </c>
    </row>
    <row r="13072" customFormat="false" ht="15" hidden="false" customHeight="false" outlineLevel="0" collapsed="false">
      <c r="A13072" s="37"/>
      <c r="B13072" s="38"/>
      <c r="C13072" s="39"/>
      <c r="D13072" s="39"/>
      <c r="E13072" s="39"/>
      <c r="F13072" s="41" t="str">
        <f aca="false">IF(A13072="","",MATCH(A13072,P_ID,1))</f>
        <v/>
      </c>
      <c r="G13072" s="41" t="str">
        <f aca="false">IF(A13072="","",INDEX(P_Svc,F13072))</f>
        <v/>
      </c>
      <c r="H13072" s="41" t="str">
        <f aca="false">IF(A13072="","",INDEX(P_Zone,F13072))</f>
        <v/>
      </c>
      <c r="I13072" s="41" t="str">
        <f aca="false">IF(A13072="","",IF(D13072="Delivered",IF(B13072&lt;=INDEX(P_Due,F13072),1,0),0))</f>
        <v/>
      </c>
    </row>
    <row r="13073" customFormat="false" ht="15" hidden="false" customHeight="false" outlineLevel="0" collapsed="false">
      <c r="A13073" s="37"/>
      <c r="B13073" s="38"/>
      <c r="C13073" s="39"/>
      <c r="D13073" s="39"/>
      <c r="E13073" s="39"/>
      <c r="F13073" s="41" t="str">
        <f aca="false">IF(A13073="","",MATCH(A13073,P_ID,1))</f>
        <v/>
      </c>
      <c r="G13073" s="41" t="str">
        <f aca="false">IF(A13073="","",INDEX(P_Svc,F13073))</f>
        <v/>
      </c>
      <c r="H13073" s="41" t="str">
        <f aca="false">IF(A13073="","",INDEX(P_Zone,F13073))</f>
        <v/>
      </c>
      <c r="I13073" s="41" t="str">
        <f aca="false">IF(A13073="","",IF(D13073="Delivered",IF(B13073&lt;=INDEX(P_Due,F13073),1,0),0))</f>
        <v/>
      </c>
    </row>
    <row r="13074" customFormat="false" ht="15" hidden="false" customHeight="false" outlineLevel="0" collapsed="false">
      <c r="A13074" s="37"/>
      <c r="B13074" s="38"/>
      <c r="C13074" s="39"/>
      <c r="D13074" s="39"/>
      <c r="E13074" s="39"/>
      <c r="F13074" s="41" t="str">
        <f aca="false">IF(A13074="","",MATCH(A13074,P_ID,1))</f>
        <v/>
      </c>
      <c r="G13074" s="41" t="str">
        <f aca="false">IF(A13074="","",INDEX(P_Svc,F13074))</f>
        <v/>
      </c>
      <c r="H13074" s="41" t="str">
        <f aca="false">IF(A13074="","",INDEX(P_Zone,F13074))</f>
        <v/>
      </c>
      <c r="I13074" s="41" t="str">
        <f aca="false">IF(A13074="","",IF(D13074="Delivered",IF(B13074&lt;=INDEX(P_Due,F13074),1,0),0))</f>
        <v/>
      </c>
    </row>
    <row r="13075" customFormat="false" ht="15" hidden="false" customHeight="false" outlineLevel="0" collapsed="false">
      <c r="A13075" s="37"/>
      <c r="B13075" s="38"/>
      <c r="C13075" s="39"/>
      <c r="D13075" s="39"/>
      <c r="E13075" s="39"/>
      <c r="F13075" s="41" t="str">
        <f aca="false">IF(A13075="","",MATCH(A13075,P_ID,1))</f>
        <v/>
      </c>
      <c r="G13075" s="41" t="str">
        <f aca="false">IF(A13075="","",INDEX(P_Svc,F13075))</f>
        <v/>
      </c>
      <c r="H13075" s="41" t="str">
        <f aca="false">IF(A13075="","",INDEX(P_Zone,F13075))</f>
        <v/>
      </c>
      <c r="I13075" s="41" t="str">
        <f aca="false">IF(A13075="","",IF(D13075="Delivered",IF(B13075&lt;=INDEX(P_Due,F13075),1,0),0))</f>
        <v/>
      </c>
    </row>
    <row r="13076" customFormat="false" ht="15" hidden="false" customHeight="false" outlineLevel="0" collapsed="false">
      <c r="A13076" s="37"/>
      <c r="B13076" s="38"/>
      <c r="C13076" s="39"/>
      <c r="D13076" s="39"/>
      <c r="E13076" s="39"/>
      <c r="F13076" s="41" t="str">
        <f aca="false">IF(A13076="","",MATCH(A13076,P_ID,1))</f>
        <v/>
      </c>
      <c r="G13076" s="41" t="str">
        <f aca="false">IF(A13076="","",INDEX(P_Svc,F13076))</f>
        <v/>
      </c>
      <c r="H13076" s="41" t="str">
        <f aca="false">IF(A13076="","",INDEX(P_Zone,F13076))</f>
        <v/>
      </c>
      <c r="I13076" s="41" t="str">
        <f aca="false">IF(A13076="","",IF(D13076="Delivered",IF(B13076&lt;=INDEX(P_Due,F13076),1,0),0))</f>
        <v/>
      </c>
    </row>
    <row r="13077" customFormat="false" ht="15" hidden="false" customHeight="false" outlineLevel="0" collapsed="false">
      <c r="A13077" s="37"/>
      <c r="B13077" s="38"/>
      <c r="C13077" s="39"/>
      <c r="D13077" s="39"/>
      <c r="E13077" s="39"/>
      <c r="F13077" s="41" t="str">
        <f aca="false">IF(A13077="","",MATCH(A13077,P_ID,1))</f>
        <v/>
      </c>
      <c r="G13077" s="41" t="str">
        <f aca="false">IF(A13077="","",INDEX(P_Svc,F13077))</f>
        <v/>
      </c>
      <c r="H13077" s="41" t="str">
        <f aca="false">IF(A13077="","",INDEX(P_Zone,F13077))</f>
        <v/>
      </c>
      <c r="I13077" s="41" t="str">
        <f aca="false">IF(A13077="","",IF(D13077="Delivered",IF(B13077&lt;=INDEX(P_Due,F13077),1,0),0))</f>
        <v/>
      </c>
    </row>
    <row r="13078" customFormat="false" ht="15" hidden="false" customHeight="false" outlineLevel="0" collapsed="false">
      <c r="A13078" s="37"/>
      <c r="B13078" s="38"/>
      <c r="C13078" s="39"/>
      <c r="D13078" s="39"/>
      <c r="E13078" s="39"/>
      <c r="F13078" s="41" t="str">
        <f aca="false">IF(A13078="","",MATCH(A13078,P_ID,1))</f>
        <v/>
      </c>
      <c r="G13078" s="41" t="str">
        <f aca="false">IF(A13078="","",INDEX(P_Svc,F13078))</f>
        <v/>
      </c>
      <c r="H13078" s="41" t="str">
        <f aca="false">IF(A13078="","",INDEX(P_Zone,F13078))</f>
        <v/>
      </c>
      <c r="I13078" s="41" t="str">
        <f aca="false">IF(A13078="","",IF(D13078="Delivered",IF(B13078&lt;=INDEX(P_Due,F13078),1,0),0))</f>
        <v/>
      </c>
    </row>
    <row r="13079" customFormat="false" ht="15" hidden="false" customHeight="false" outlineLevel="0" collapsed="false">
      <c r="A13079" s="37"/>
      <c r="B13079" s="38"/>
      <c r="C13079" s="39"/>
      <c r="D13079" s="39"/>
      <c r="E13079" s="39"/>
      <c r="F13079" s="41" t="str">
        <f aca="false">IF(A13079="","",MATCH(A13079,P_ID,1))</f>
        <v/>
      </c>
      <c r="G13079" s="41" t="str">
        <f aca="false">IF(A13079="","",INDEX(P_Svc,F13079))</f>
        <v/>
      </c>
      <c r="H13079" s="41" t="str">
        <f aca="false">IF(A13079="","",INDEX(P_Zone,F13079))</f>
        <v/>
      </c>
      <c r="I13079" s="41" t="str">
        <f aca="false">IF(A13079="","",IF(D13079="Delivered",IF(B13079&lt;=INDEX(P_Due,F13079),1,0),0))</f>
        <v/>
      </c>
    </row>
    <row r="13080" customFormat="false" ht="15" hidden="false" customHeight="false" outlineLevel="0" collapsed="false">
      <c r="A13080" s="37"/>
      <c r="B13080" s="38"/>
      <c r="C13080" s="39"/>
      <c r="D13080" s="39"/>
      <c r="E13080" s="39"/>
      <c r="F13080" s="41" t="str">
        <f aca="false">IF(A13080="","",MATCH(A13080,P_ID,1))</f>
        <v/>
      </c>
      <c r="G13080" s="41" t="str">
        <f aca="false">IF(A13080="","",INDEX(P_Svc,F13080))</f>
        <v/>
      </c>
      <c r="H13080" s="41" t="str">
        <f aca="false">IF(A13080="","",INDEX(P_Zone,F13080))</f>
        <v/>
      </c>
      <c r="I13080" s="41" t="str">
        <f aca="false">IF(A13080="","",IF(D13080="Delivered",IF(B13080&lt;=INDEX(P_Due,F13080),1,0),0))</f>
        <v/>
      </c>
    </row>
    <row r="13081" customFormat="false" ht="15" hidden="false" customHeight="false" outlineLevel="0" collapsed="false">
      <c r="A13081" s="37"/>
      <c r="B13081" s="38"/>
      <c r="C13081" s="39"/>
      <c r="D13081" s="39"/>
      <c r="E13081" s="39"/>
      <c r="F13081" s="41" t="str">
        <f aca="false">IF(A13081="","",MATCH(A13081,P_ID,1))</f>
        <v/>
      </c>
      <c r="G13081" s="41" t="str">
        <f aca="false">IF(A13081="","",INDEX(P_Svc,F13081))</f>
        <v/>
      </c>
      <c r="H13081" s="41" t="str">
        <f aca="false">IF(A13081="","",INDEX(P_Zone,F13081))</f>
        <v/>
      </c>
      <c r="I13081" s="41" t="str">
        <f aca="false">IF(A13081="","",IF(D13081="Delivered",IF(B13081&lt;=INDEX(P_Due,F13081),1,0),0))</f>
        <v/>
      </c>
    </row>
    <row r="13082" customFormat="false" ht="15" hidden="false" customHeight="false" outlineLevel="0" collapsed="false">
      <c r="A13082" s="37"/>
      <c r="B13082" s="38"/>
      <c r="C13082" s="39"/>
      <c r="D13082" s="39"/>
      <c r="E13082" s="39"/>
      <c r="F13082" s="41" t="str">
        <f aca="false">IF(A13082="","",MATCH(A13082,P_ID,1))</f>
        <v/>
      </c>
      <c r="G13082" s="41" t="str">
        <f aca="false">IF(A13082="","",INDEX(P_Svc,F13082))</f>
        <v/>
      </c>
      <c r="H13082" s="41" t="str">
        <f aca="false">IF(A13082="","",INDEX(P_Zone,F13082))</f>
        <v/>
      </c>
      <c r="I13082" s="41" t="str">
        <f aca="false">IF(A13082="","",IF(D13082="Delivered",IF(B13082&lt;=INDEX(P_Due,F13082),1,0),0))</f>
        <v/>
      </c>
    </row>
    <row r="13083" customFormat="false" ht="15" hidden="false" customHeight="false" outlineLevel="0" collapsed="false">
      <c r="A13083" s="37"/>
      <c r="B13083" s="38"/>
      <c r="C13083" s="39"/>
      <c r="D13083" s="39"/>
      <c r="E13083" s="39"/>
      <c r="F13083" s="41" t="str">
        <f aca="false">IF(A13083="","",MATCH(A13083,P_ID,1))</f>
        <v/>
      </c>
      <c r="G13083" s="41" t="str">
        <f aca="false">IF(A13083="","",INDEX(P_Svc,F13083))</f>
        <v/>
      </c>
      <c r="H13083" s="41" t="str">
        <f aca="false">IF(A13083="","",INDEX(P_Zone,F13083))</f>
        <v/>
      </c>
      <c r="I13083" s="41" t="str">
        <f aca="false">IF(A13083="","",IF(D13083="Delivered",IF(B13083&lt;=INDEX(P_Due,F13083),1,0),0))</f>
        <v/>
      </c>
    </row>
    <row r="13084" customFormat="false" ht="15" hidden="false" customHeight="false" outlineLevel="0" collapsed="false">
      <c r="A13084" s="37"/>
      <c r="B13084" s="38"/>
      <c r="C13084" s="39"/>
      <c r="D13084" s="39"/>
      <c r="E13084" s="39"/>
      <c r="F13084" s="41" t="str">
        <f aca="false">IF(A13084="","",MATCH(A13084,P_ID,1))</f>
        <v/>
      </c>
      <c r="G13084" s="41" t="str">
        <f aca="false">IF(A13084="","",INDEX(P_Svc,F13084))</f>
        <v/>
      </c>
      <c r="H13084" s="41" t="str">
        <f aca="false">IF(A13084="","",INDEX(P_Zone,F13084))</f>
        <v/>
      </c>
      <c r="I13084" s="41" t="str">
        <f aca="false">IF(A13084="","",IF(D13084="Delivered",IF(B13084&lt;=INDEX(P_Due,F13084),1,0),0))</f>
        <v/>
      </c>
    </row>
    <row r="13085" customFormat="false" ht="15" hidden="false" customHeight="false" outlineLevel="0" collapsed="false">
      <c r="A13085" s="37"/>
      <c r="B13085" s="38"/>
      <c r="C13085" s="39"/>
      <c r="D13085" s="39"/>
      <c r="E13085" s="39"/>
      <c r="F13085" s="41" t="str">
        <f aca="false">IF(A13085="","",MATCH(A13085,P_ID,1))</f>
        <v/>
      </c>
      <c r="G13085" s="41" t="str">
        <f aca="false">IF(A13085="","",INDEX(P_Svc,F13085))</f>
        <v/>
      </c>
      <c r="H13085" s="41" t="str">
        <f aca="false">IF(A13085="","",INDEX(P_Zone,F13085))</f>
        <v/>
      </c>
      <c r="I13085" s="41" t="str">
        <f aca="false">IF(A13085="","",IF(D13085="Delivered",IF(B13085&lt;=INDEX(P_Due,F13085),1,0),0))</f>
        <v/>
      </c>
    </row>
    <row r="13086" customFormat="false" ht="15" hidden="false" customHeight="false" outlineLevel="0" collapsed="false">
      <c r="A13086" s="37"/>
      <c r="B13086" s="38"/>
      <c r="C13086" s="39"/>
      <c r="D13086" s="39"/>
      <c r="E13086" s="39"/>
      <c r="F13086" s="41" t="str">
        <f aca="false">IF(A13086="","",MATCH(A13086,P_ID,1))</f>
        <v/>
      </c>
      <c r="G13086" s="41" t="str">
        <f aca="false">IF(A13086="","",INDEX(P_Svc,F13086))</f>
        <v/>
      </c>
      <c r="H13086" s="41" t="str">
        <f aca="false">IF(A13086="","",INDEX(P_Zone,F13086))</f>
        <v/>
      </c>
      <c r="I13086" s="41" t="str">
        <f aca="false">IF(A13086="","",IF(D13086="Delivered",IF(B13086&lt;=INDEX(P_Due,F13086),1,0),0))</f>
        <v/>
      </c>
    </row>
    <row r="13087" customFormat="false" ht="15" hidden="false" customHeight="false" outlineLevel="0" collapsed="false">
      <c r="A13087" s="37"/>
      <c r="B13087" s="38"/>
      <c r="C13087" s="39"/>
      <c r="D13087" s="39"/>
      <c r="E13087" s="39"/>
      <c r="F13087" s="41" t="str">
        <f aca="false">IF(A13087="","",MATCH(A13087,P_ID,1))</f>
        <v/>
      </c>
      <c r="G13087" s="41" t="str">
        <f aca="false">IF(A13087="","",INDEX(P_Svc,F13087))</f>
        <v/>
      </c>
      <c r="H13087" s="41" t="str">
        <f aca="false">IF(A13087="","",INDEX(P_Zone,F13087))</f>
        <v/>
      </c>
      <c r="I13087" s="41" t="str">
        <f aca="false">IF(A13087="","",IF(D13087="Delivered",IF(B13087&lt;=INDEX(P_Due,F13087),1,0),0))</f>
        <v/>
      </c>
    </row>
    <row r="13088" customFormat="false" ht="15" hidden="false" customHeight="false" outlineLevel="0" collapsed="false">
      <c r="A13088" s="37"/>
      <c r="B13088" s="38"/>
      <c r="C13088" s="39"/>
      <c r="D13088" s="39"/>
      <c r="E13088" s="39"/>
      <c r="F13088" s="41" t="str">
        <f aca="false">IF(A13088="","",MATCH(A13088,P_ID,1))</f>
        <v/>
      </c>
      <c r="G13088" s="41" t="str">
        <f aca="false">IF(A13088="","",INDEX(P_Svc,F13088))</f>
        <v/>
      </c>
      <c r="H13088" s="41" t="str">
        <f aca="false">IF(A13088="","",INDEX(P_Zone,F13088))</f>
        <v/>
      </c>
      <c r="I13088" s="41" t="str">
        <f aca="false">IF(A13088="","",IF(D13088="Delivered",IF(B13088&lt;=INDEX(P_Due,F13088),1,0),0))</f>
        <v/>
      </c>
    </row>
    <row r="13089" customFormat="false" ht="15" hidden="false" customHeight="false" outlineLevel="0" collapsed="false">
      <c r="A13089" s="37"/>
      <c r="B13089" s="38"/>
      <c r="C13089" s="39"/>
      <c r="D13089" s="39"/>
      <c r="E13089" s="39"/>
      <c r="F13089" s="41" t="str">
        <f aca="false">IF(A13089="","",MATCH(A13089,P_ID,1))</f>
        <v/>
      </c>
      <c r="G13089" s="41" t="str">
        <f aca="false">IF(A13089="","",INDEX(P_Svc,F13089))</f>
        <v/>
      </c>
      <c r="H13089" s="41" t="str">
        <f aca="false">IF(A13089="","",INDEX(P_Zone,F13089))</f>
        <v/>
      </c>
      <c r="I13089" s="41" t="str">
        <f aca="false">IF(A13089="","",IF(D13089="Delivered",IF(B13089&lt;=INDEX(P_Due,F13089),1,0),0))</f>
        <v/>
      </c>
    </row>
    <row r="13090" customFormat="false" ht="15" hidden="false" customHeight="false" outlineLevel="0" collapsed="false">
      <c r="A13090" s="37"/>
      <c r="B13090" s="38"/>
      <c r="C13090" s="39"/>
      <c r="D13090" s="39"/>
      <c r="E13090" s="39"/>
      <c r="F13090" s="41" t="str">
        <f aca="false">IF(A13090="","",MATCH(A13090,P_ID,1))</f>
        <v/>
      </c>
      <c r="G13090" s="41" t="str">
        <f aca="false">IF(A13090="","",INDEX(P_Svc,F13090))</f>
        <v/>
      </c>
      <c r="H13090" s="41" t="str">
        <f aca="false">IF(A13090="","",INDEX(P_Zone,F13090))</f>
        <v/>
      </c>
      <c r="I13090" s="41" t="str">
        <f aca="false">IF(A13090="","",IF(D13090="Delivered",IF(B13090&lt;=INDEX(P_Due,F13090),1,0),0))</f>
        <v/>
      </c>
    </row>
    <row r="13091" customFormat="false" ht="15" hidden="false" customHeight="false" outlineLevel="0" collapsed="false">
      <c r="A13091" s="37"/>
      <c r="B13091" s="38"/>
      <c r="C13091" s="39"/>
      <c r="D13091" s="39"/>
      <c r="E13091" s="39"/>
      <c r="F13091" s="41" t="str">
        <f aca="false">IF(A13091="","",MATCH(A13091,P_ID,1))</f>
        <v/>
      </c>
      <c r="G13091" s="41" t="str">
        <f aca="false">IF(A13091="","",INDEX(P_Svc,F13091))</f>
        <v/>
      </c>
      <c r="H13091" s="41" t="str">
        <f aca="false">IF(A13091="","",INDEX(P_Zone,F13091))</f>
        <v/>
      </c>
      <c r="I13091" s="41" t="str">
        <f aca="false">IF(A13091="","",IF(D13091="Delivered",IF(B13091&lt;=INDEX(P_Due,F13091),1,0),0))</f>
        <v/>
      </c>
    </row>
    <row r="13092" customFormat="false" ht="15" hidden="false" customHeight="false" outlineLevel="0" collapsed="false">
      <c r="A13092" s="37"/>
      <c r="B13092" s="38"/>
      <c r="C13092" s="39"/>
      <c r="D13092" s="39"/>
      <c r="E13092" s="39"/>
      <c r="F13092" s="41" t="str">
        <f aca="false">IF(A13092="","",MATCH(A13092,P_ID,1))</f>
        <v/>
      </c>
      <c r="G13092" s="41" t="str">
        <f aca="false">IF(A13092="","",INDEX(P_Svc,F13092))</f>
        <v/>
      </c>
      <c r="H13092" s="41" t="str">
        <f aca="false">IF(A13092="","",INDEX(P_Zone,F13092))</f>
        <v/>
      </c>
      <c r="I13092" s="41" t="str">
        <f aca="false">IF(A13092="","",IF(D13092="Delivered",IF(B13092&lt;=INDEX(P_Due,F13092),1,0),0))</f>
        <v/>
      </c>
    </row>
    <row r="13093" customFormat="false" ht="15" hidden="false" customHeight="false" outlineLevel="0" collapsed="false">
      <c r="A13093" s="37"/>
      <c r="B13093" s="38"/>
      <c r="C13093" s="39"/>
      <c r="D13093" s="39"/>
      <c r="E13093" s="39"/>
      <c r="F13093" s="41" t="str">
        <f aca="false">IF(A13093="","",MATCH(A13093,P_ID,1))</f>
        <v/>
      </c>
      <c r="G13093" s="41" t="str">
        <f aca="false">IF(A13093="","",INDEX(P_Svc,F13093))</f>
        <v/>
      </c>
      <c r="H13093" s="41" t="str">
        <f aca="false">IF(A13093="","",INDEX(P_Zone,F13093))</f>
        <v/>
      </c>
      <c r="I13093" s="41" t="str">
        <f aca="false">IF(A13093="","",IF(D13093="Delivered",IF(B13093&lt;=INDEX(P_Due,F13093),1,0),0))</f>
        <v/>
      </c>
    </row>
    <row r="13094" customFormat="false" ht="15" hidden="false" customHeight="false" outlineLevel="0" collapsed="false">
      <c r="A13094" s="37"/>
      <c r="B13094" s="38"/>
      <c r="C13094" s="39"/>
      <c r="D13094" s="39"/>
      <c r="E13094" s="39"/>
      <c r="F13094" s="41" t="str">
        <f aca="false">IF(A13094="","",MATCH(A13094,P_ID,1))</f>
        <v/>
      </c>
      <c r="G13094" s="41" t="str">
        <f aca="false">IF(A13094="","",INDEX(P_Svc,F13094))</f>
        <v/>
      </c>
      <c r="H13094" s="41" t="str">
        <f aca="false">IF(A13094="","",INDEX(P_Zone,F13094))</f>
        <v/>
      </c>
      <c r="I13094" s="41" t="str">
        <f aca="false">IF(A13094="","",IF(D13094="Delivered",IF(B13094&lt;=INDEX(P_Due,F13094),1,0),0))</f>
        <v/>
      </c>
    </row>
    <row r="13095" customFormat="false" ht="15" hidden="false" customHeight="false" outlineLevel="0" collapsed="false">
      <c r="A13095" s="37"/>
      <c r="B13095" s="38"/>
      <c r="C13095" s="39"/>
      <c r="D13095" s="39"/>
      <c r="E13095" s="39"/>
      <c r="F13095" s="41" t="str">
        <f aca="false">IF(A13095="","",MATCH(A13095,P_ID,1))</f>
        <v/>
      </c>
      <c r="G13095" s="41" t="str">
        <f aca="false">IF(A13095="","",INDEX(P_Svc,F13095))</f>
        <v/>
      </c>
      <c r="H13095" s="41" t="str">
        <f aca="false">IF(A13095="","",INDEX(P_Zone,F13095))</f>
        <v/>
      </c>
      <c r="I13095" s="41" t="str">
        <f aca="false">IF(A13095="","",IF(D13095="Delivered",IF(B13095&lt;=INDEX(P_Due,F13095),1,0),0))</f>
        <v/>
      </c>
    </row>
    <row r="13096" customFormat="false" ht="15" hidden="false" customHeight="false" outlineLevel="0" collapsed="false">
      <c r="A13096" s="37"/>
      <c r="B13096" s="38"/>
      <c r="C13096" s="39"/>
      <c r="D13096" s="39"/>
      <c r="E13096" s="39"/>
      <c r="F13096" s="41" t="str">
        <f aca="false">IF(A13096="","",MATCH(A13096,P_ID,1))</f>
        <v/>
      </c>
      <c r="G13096" s="41" t="str">
        <f aca="false">IF(A13096="","",INDEX(P_Svc,F13096))</f>
        <v/>
      </c>
      <c r="H13096" s="41" t="str">
        <f aca="false">IF(A13096="","",INDEX(P_Zone,F13096))</f>
        <v/>
      </c>
      <c r="I13096" s="41" t="str">
        <f aca="false">IF(A13096="","",IF(D13096="Delivered",IF(B13096&lt;=INDEX(P_Due,F13096),1,0),0))</f>
        <v/>
      </c>
    </row>
    <row r="13097" customFormat="false" ht="15" hidden="false" customHeight="false" outlineLevel="0" collapsed="false">
      <c r="A13097" s="37"/>
      <c r="B13097" s="38"/>
      <c r="C13097" s="39"/>
      <c r="D13097" s="39"/>
      <c r="E13097" s="39"/>
      <c r="F13097" s="41" t="str">
        <f aca="false">IF(A13097="","",MATCH(A13097,P_ID,1))</f>
        <v/>
      </c>
      <c r="G13097" s="41" t="str">
        <f aca="false">IF(A13097="","",INDEX(P_Svc,F13097))</f>
        <v/>
      </c>
      <c r="H13097" s="41" t="str">
        <f aca="false">IF(A13097="","",INDEX(P_Zone,F13097))</f>
        <v/>
      </c>
      <c r="I13097" s="41" t="str">
        <f aca="false">IF(A13097="","",IF(D13097="Delivered",IF(B13097&lt;=INDEX(P_Due,F13097),1,0),0))</f>
        <v/>
      </c>
    </row>
    <row r="13098" customFormat="false" ht="15" hidden="false" customHeight="false" outlineLevel="0" collapsed="false">
      <c r="A13098" s="37"/>
      <c r="B13098" s="38"/>
      <c r="C13098" s="39"/>
      <c r="D13098" s="39"/>
      <c r="E13098" s="39"/>
      <c r="F13098" s="41" t="str">
        <f aca="false">IF(A13098="","",MATCH(A13098,P_ID,1))</f>
        <v/>
      </c>
      <c r="G13098" s="41" t="str">
        <f aca="false">IF(A13098="","",INDEX(P_Svc,F13098))</f>
        <v/>
      </c>
      <c r="H13098" s="41" t="str">
        <f aca="false">IF(A13098="","",INDEX(P_Zone,F13098))</f>
        <v/>
      </c>
      <c r="I13098" s="41" t="str">
        <f aca="false">IF(A13098="","",IF(D13098="Delivered",IF(B13098&lt;=INDEX(P_Due,F13098),1,0),0))</f>
        <v/>
      </c>
    </row>
    <row r="13099" customFormat="false" ht="15" hidden="false" customHeight="false" outlineLevel="0" collapsed="false">
      <c r="A13099" s="37"/>
      <c r="B13099" s="38"/>
      <c r="C13099" s="39"/>
      <c r="D13099" s="39"/>
      <c r="E13099" s="39"/>
      <c r="F13099" s="41" t="str">
        <f aca="false">IF(A13099="","",MATCH(A13099,P_ID,1))</f>
        <v/>
      </c>
      <c r="G13099" s="41" t="str">
        <f aca="false">IF(A13099="","",INDEX(P_Svc,F13099))</f>
        <v/>
      </c>
      <c r="H13099" s="41" t="str">
        <f aca="false">IF(A13099="","",INDEX(P_Zone,F13099))</f>
        <v/>
      </c>
      <c r="I13099" s="41" t="str">
        <f aca="false">IF(A13099="","",IF(D13099="Delivered",IF(B13099&lt;=INDEX(P_Due,F13099),1,0),0))</f>
        <v/>
      </c>
    </row>
    <row r="13100" customFormat="false" ht="15" hidden="false" customHeight="false" outlineLevel="0" collapsed="false">
      <c r="A13100" s="37"/>
      <c r="B13100" s="38"/>
      <c r="C13100" s="39"/>
      <c r="D13100" s="39"/>
      <c r="E13100" s="39"/>
      <c r="F13100" s="41" t="str">
        <f aca="false">IF(A13100="","",MATCH(A13100,P_ID,1))</f>
        <v/>
      </c>
      <c r="G13100" s="41" t="str">
        <f aca="false">IF(A13100="","",INDEX(P_Svc,F13100))</f>
        <v/>
      </c>
      <c r="H13100" s="41" t="str">
        <f aca="false">IF(A13100="","",INDEX(P_Zone,F13100))</f>
        <v/>
      </c>
      <c r="I13100" s="41" t="str">
        <f aca="false">IF(A13100="","",IF(D13100="Delivered",IF(B13100&lt;=INDEX(P_Due,F13100),1,0),0))</f>
        <v/>
      </c>
    </row>
    <row r="13101" customFormat="false" ht="15" hidden="false" customHeight="false" outlineLevel="0" collapsed="false">
      <c r="A13101" s="37"/>
      <c r="B13101" s="38"/>
      <c r="C13101" s="39"/>
      <c r="D13101" s="39"/>
      <c r="E13101" s="39"/>
      <c r="F13101" s="41" t="str">
        <f aca="false">IF(A13101="","",MATCH(A13101,P_ID,1))</f>
        <v/>
      </c>
      <c r="G13101" s="41" t="str">
        <f aca="false">IF(A13101="","",INDEX(P_Svc,F13101))</f>
        <v/>
      </c>
      <c r="H13101" s="41" t="str">
        <f aca="false">IF(A13101="","",INDEX(P_Zone,F13101))</f>
        <v/>
      </c>
      <c r="I13101" s="41" t="str">
        <f aca="false">IF(A13101="","",IF(D13101="Delivered",IF(B13101&lt;=INDEX(P_Due,F13101),1,0),0))</f>
        <v/>
      </c>
    </row>
    <row r="13102" customFormat="false" ht="15" hidden="false" customHeight="false" outlineLevel="0" collapsed="false">
      <c r="A13102" s="37"/>
      <c r="B13102" s="38"/>
      <c r="C13102" s="39"/>
      <c r="D13102" s="39"/>
      <c r="E13102" s="39"/>
      <c r="F13102" s="41" t="str">
        <f aca="false">IF(A13102="","",MATCH(A13102,P_ID,1))</f>
        <v/>
      </c>
      <c r="G13102" s="41" t="str">
        <f aca="false">IF(A13102="","",INDEX(P_Svc,F13102))</f>
        <v/>
      </c>
      <c r="H13102" s="41" t="str">
        <f aca="false">IF(A13102="","",INDEX(P_Zone,F13102))</f>
        <v/>
      </c>
      <c r="I13102" s="41" t="str">
        <f aca="false">IF(A13102="","",IF(D13102="Delivered",IF(B13102&lt;=INDEX(P_Due,F13102),1,0),0))</f>
        <v/>
      </c>
    </row>
    <row r="13103" customFormat="false" ht="15" hidden="false" customHeight="false" outlineLevel="0" collapsed="false">
      <c r="A13103" s="37"/>
      <c r="B13103" s="38"/>
      <c r="C13103" s="39"/>
      <c r="D13103" s="39"/>
      <c r="E13103" s="39"/>
      <c r="F13103" s="41" t="str">
        <f aca="false">IF(A13103="","",MATCH(A13103,P_ID,1))</f>
        <v/>
      </c>
      <c r="G13103" s="41" t="str">
        <f aca="false">IF(A13103="","",INDEX(P_Svc,F13103))</f>
        <v/>
      </c>
      <c r="H13103" s="41" t="str">
        <f aca="false">IF(A13103="","",INDEX(P_Zone,F13103))</f>
        <v/>
      </c>
      <c r="I13103" s="41" t="str">
        <f aca="false">IF(A13103="","",IF(D13103="Delivered",IF(B13103&lt;=INDEX(P_Due,F13103),1,0),0))</f>
        <v/>
      </c>
    </row>
    <row r="13104" customFormat="false" ht="15" hidden="false" customHeight="false" outlineLevel="0" collapsed="false">
      <c r="A13104" s="37"/>
      <c r="B13104" s="38"/>
      <c r="C13104" s="39"/>
      <c r="D13104" s="39"/>
      <c r="E13104" s="39"/>
      <c r="F13104" s="41" t="str">
        <f aca="false">IF(A13104="","",MATCH(A13104,P_ID,1))</f>
        <v/>
      </c>
      <c r="G13104" s="41" t="str">
        <f aca="false">IF(A13104="","",INDEX(P_Svc,F13104))</f>
        <v/>
      </c>
      <c r="H13104" s="41" t="str">
        <f aca="false">IF(A13104="","",INDEX(P_Zone,F13104))</f>
        <v/>
      </c>
      <c r="I13104" s="41" t="str">
        <f aca="false">IF(A13104="","",IF(D13104="Delivered",IF(B13104&lt;=INDEX(P_Due,F13104),1,0),0))</f>
        <v/>
      </c>
    </row>
    <row r="13105" customFormat="false" ht="15" hidden="false" customHeight="false" outlineLevel="0" collapsed="false">
      <c r="A13105" s="37"/>
      <c r="B13105" s="38"/>
      <c r="C13105" s="39"/>
      <c r="D13105" s="39"/>
      <c r="E13105" s="39"/>
      <c r="F13105" s="41" t="str">
        <f aca="false">IF(A13105="","",MATCH(A13105,P_ID,1))</f>
        <v/>
      </c>
      <c r="G13105" s="41" t="str">
        <f aca="false">IF(A13105="","",INDEX(P_Svc,F13105))</f>
        <v/>
      </c>
      <c r="H13105" s="41" t="str">
        <f aca="false">IF(A13105="","",INDEX(P_Zone,F13105))</f>
        <v/>
      </c>
      <c r="I13105" s="41" t="str">
        <f aca="false">IF(A13105="","",IF(D13105="Delivered",IF(B13105&lt;=INDEX(P_Due,F13105),1,0),0))</f>
        <v/>
      </c>
    </row>
    <row r="13106" customFormat="false" ht="15" hidden="false" customHeight="false" outlineLevel="0" collapsed="false">
      <c r="A13106" s="37"/>
      <c r="B13106" s="38"/>
      <c r="C13106" s="39"/>
      <c r="D13106" s="39"/>
      <c r="E13106" s="39"/>
      <c r="F13106" s="41" t="str">
        <f aca="false">IF(A13106="","",MATCH(A13106,P_ID,1))</f>
        <v/>
      </c>
      <c r="G13106" s="41" t="str">
        <f aca="false">IF(A13106="","",INDEX(P_Svc,F13106))</f>
        <v/>
      </c>
      <c r="H13106" s="41" t="str">
        <f aca="false">IF(A13106="","",INDEX(P_Zone,F13106))</f>
        <v/>
      </c>
      <c r="I13106" s="41" t="str">
        <f aca="false">IF(A13106="","",IF(D13106="Delivered",IF(B13106&lt;=INDEX(P_Due,F13106),1,0),0))</f>
        <v/>
      </c>
    </row>
    <row r="13107" customFormat="false" ht="15" hidden="false" customHeight="false" outlineLevel="0" collapsed="false">
      <c r="A13107" s="37"/>
      <c r="B13107" s="38"/>
      <c r="C13107" s="39"/>
      <c r="D13107" s="39"/>
      <c r="E13107" s="39"/>
      <c r="F13107" s="41" t="str">
        <f aca="false">IF(A13107="","",MATCH(A13107,P_ID,1))</f>
        <v/>
      </c>
      <c r="G13107" s="41" t="str">
        <f aca="false">IF(A13107="","",INDEX(P_Svc,F13107))</f>
        <v/>
      </c>
      <c r="H13107" s="41" t="str">
        <f aca="false">IF(A13107="","",INDEX(P_Zone,F13107))</f>
        <v/>
      </c>
      <c r="I13107" s="41" t="str">
        <f aca="false">IF(A13107="","",IF(D13107="Delivered",IF(B13107&lt;=INDEX(P_Due,F13107),1,0),0))</f>
        <v/>
      </c>
    </row>
    <row r="13108" customFormat="false" ht="15" hidden="false" customHeight="false" outlineLevel="0" collapsed="false">
      <c r="A13108" s="37"/>
      <c r="B13108" s="38"/>
      <c r="C13108" s="39"/>
      <c r="D13108" s="39"/>
      <c r="E13108" s="39"/>
      <c r="F13108" s="41" t="str">
        <f aca="false">IF(A13108="","",MATCH(A13108,P_ID,1))</f>
        <v/>
      </c>
      <c r="G13108" s="41" t="str">
        <f aca="false">IF(A13108="","",INDEX(P_Svc,F13108))</f>
        <v/>
      </c>
      <c r="H13108" s="41" t="str">
        <f aca="false">IF(A13108="","",INDEX(P_Zone,F13108))</f>
        <v/>
      </c>
      <c r="I13108" s="41" t="str">
        <f aca="false">IF(A13108="","",IF(D13108="Delivered",IF(B13108&lt;=INDEX(P_Due,F13108),1,0),0))</f>
        <v/>
      </c>
    </row>
    <row r="13109" customFormat="false" ht="15" hidden="false" customHeight="false" outlineLevel="0" collapsed="false">
      <c r="A13109" s="37"/>
      <c r="B13109" s="38"/>
      <c r="C13109" s="39"/>
      <c r="D13109" s="39"/>
      <c r="E13109" s="39"/>
      <c r="F13109" s="41" t="str">
        <f aca="false">IF(A13109="","",MATCH(A13109,P_ID,1))</f>
        <v/>
      </c>
      <c r="G13109" s="41" t="str">
        <f aca="false">IF(A13109="","",INDEX(P_Svc,F13109))</f>
        <v/>
      </c>
      <c r="H13109" s="41" t="str">
        <f aca="false">IF(A13109="","",INDEX(P_Zone,F13109))</f>
        <v/>
      </c>
      <c r="I13109" s="41" t="str">
        <f aca="false">IF(A13109="","",IF(D13109="Delivered",IF(B13109&lt;=INDEX(P_Due,F13109),1,0),0))</f>
        <v/>
      </c>
    </row>
    <row r="13110" customFormat="false" ht="15" hidden="false" customHeight="false" outlineLevel="0" collapsed="false">
      <c r="A13110" s="37"/>
      <c r="B13110" s="38"/>
      <c r="C13110" s="39"/>
      <c r="D13110" s="39"/>
      <c r="E13110" s="39"/>
      <c r="F13110" s="41" t="str">
        <f aca="false">IF(A13110="","",MATCH(A13110,P_ID,1))</f>
        <v/>
      </c>
      <c r="G13110" s="41" t="str">
        <f aca="false">IF(A13110="","",INDEX(P_Svc,F13110))</f>
        <v/>
      </c>
      <c r="H13110" s="41" t="str">
        <f aca="false">IF(A13110="","",INDEX(P_Zone,F13110))</f>
        <v/>
      </c>
      <c r="I13110" s="41" t="str">
        <f aca="false">IF(A13110="","",IF(D13110="Delivered",IF(B13110&lt;=INDEX(P_Due,F13110),1,0),0))</f>
        <v/>
      </c>
    </row>
    <row r="13111" customFormat="false" ht="15" hidden="false" customHeight="false" outlineLevel="0" collapsed="false">
      <c r="A13111" s="37"/>
      <c r="B13111" s="38"/>
      <c r="C13111" s="39"/>
      <c r="D13111" s="39"/>
      <c r="E13111" s="39"/>
      <c r="F13111" s="41" t="str">
        <f aca="false">IF(A13111="","",MATCH(A13111,P_ID,1))</f>
        <v/>
      </c>
      <c r="G13111" s="41" t="str">
        <f aca="false">IF(A13111="","",INDEX(P_Svc,F13111))</f>
        <v/>
      </c>
      <c r="H13111" s="41" t="str">
        <f aca="false">IF(A13111="","",INDEX(P_Zone,F13111))</f>
        <v/>
      </c>
      <c r="I13111" s="41" t="str">
        <f aca="false">IF(A13111="","",IF(D13111="Delivered",IF(B13111&lt;=INDEX(P_Due,F13111),1,0),0))</f>
        <v/>
      </c>
    </row>
    <row r="13112" customFormat="false" ht="15" hidden="false" customHeight="false" outlineLevel="0" collapsed="false">
      <c r="A13112" s="37"/>
      <c r="B13112" s="38"/>
      <c r="C13112" s="39"/>
      <c r="D13112" s="39"/>
      <c r="E13112" s="39"/>
      <c r="F13112" s="41" t="str">
        <f aca="false">IF(A13112="","",MATCH(A13112,P_ID,1))</f>
        <v/>
      </c>
      <c r="G13112" s="41" t="str">
        <f aca="false">IF(A13112="","",INDEX(P_Svc,F13112))</f>
        <v/>
      </c>
      <c r="H13112" s="41" t="str">
        <f aca="false">IF(A13112="","",INDEX(P_Zone,F13112))</f>
        <v/>
      </c>
      <c r="I13112" s="41" t="str">
        <f aca="false">IF(A13112="","",IF(D13112="Delivered",IF(B13112&lt;=INDEX(P_Due,F13112),1,0),0))</f>
        <v/>
      </c>
    </row>
    <row r="13113" customFormat="false" ht="15" hidden="false" customHeight="false" outlineLevel="0" collapsed="false">
      <c r="A13113" s="37"/>
      <c r="B13113" s="38"/>
      <c r="C13113" s="39"/>
      <c r="D13113" s="39"/>
      <c r="E13113" s="39"/>
      <c r="F13113" s="41" t="str">
        <f aca="false">IF(A13113="","",MATCH(A13113,P_ID,1))</f>
        <v/>
      </c>
      <c r="G13113" s="41" t="str">
        <f aca="false">IF(A13113="","",INDEX(P_Svc,F13113))</f>
        <v/>
      </c>
      <c r="H13113" s="41" t="str">
        <f aca="false">IF(A13113="","",INDEX(P_Zone,F13113))</f>
        <v/>
      </c>
      <c r="I13113" s="41" t="str">
        <f aca="false">IF(A13113="","",IF(D13113="Delivered",IF(B13113&lt;=INDEX(P_Due,F13113),1,0),0))</f>
        <v/>
      </c>
    </row>
    <row r="13114" customFormat="false" ht="15" hidden="false" customHeight="false" outlineLevel="0" collapsed="false">
      <c r="A13114" s="37"/>
      <c r="B13114" s="38"/>
      <c r="C13114" s="39"/>
      <c r="D13114" s="39"/>
      <c r="E13114" s="39"/>
      <c r="F13114" s="41" t="str">
        <f aca="false">IF(A13114="","",MATCH(A13114,P_ID,1))</f>
        <v/>
      </c>
      <c r="G13114" s="41" t="str">
        <f aca="false">IF(A13114="","",INDEX(P_Svc,F13114))</f>
        <v/>
      </c>
      <c r="H13114" s="41" t="str">
        <f aca="false">IF(A13114="","",INDEX(P_Zone,F13114))</f>
        <v/>
      </c>
      <c r="I13114" s="41" t="str">
        <f aca="false">IF(A13114="","",IF(D13114="Delivered",IF(B13114&lt;=INDEX(P_Due,F13114),1,0),0))</f>
        <v/>
      </c>
    </row>
    <row r="13115" customFormat="false" ht="15" hidden="false" customHeight="false" outlineLevel="0" collapsed="false">
      <c r="A13115" s="37"/>
      <c r="B13115" s="38"/>
      <c r="C13115" s="39"/>
      <c r="D13115" s="39"/>
      <c r="E13115" s="39"/>
      <c r="F13115" s="41" t="str">
        <f aca="false">IF(A13115="","",MATCH(A13115,P_ID,1))</f>
        <v/>
      </c>
      <c r="G13115" s="41" t="str">
        <f aca="false">IF(A13115="","",INDEX(P_Svc,F13115))</f>
        <v/>
      </c>
      <c r="H13115" s="41" t="str">
        <f aca="false">IF(A13115="","",INDEX(P_Zone,F13115))</f>
        <v/>
      </c>
      <c r="I13115" s="41" t="str">
        <f aca="false">IF(A13115="","",IF(D13115="Delivered",IF(B13115&lt;=INDEX(P_Due,F13115),1,0),0))</f>
        <v/>
      </c>
    </row>
    <row r="13116" customFormat="false" ht="15" hidden="false" customHeight="false" outlineLevel="0" collapsed="false">
      <c r="A13116" s="37"/>
      <c r="B13116" s="38"/>
      <c r="C13116" s="39"/>
      <c r="D13116" s="39"/>
      <c r="E13116" s="39"/>
      <c r="F13116" s="41" t="str">
        <f aca="false">IF(A13116="","",MATCH(A13116,P_ID,1))</f>
        <v/>
      </c>
      <c r="G13116" s="41" t="str">
        <f aca="false">IF(A13116="","",INDEX(P_Svc,F13116))</f>
        <v/>
      </c>
      <c r="H13116" s="41" t="str">
        <f aca="false">IF(A13116="","",INDEX(P_Zone,F13116))</f>
        <v/>
      </c>
      <c r="I13116" s="41" t="str">
        <f aca="false">IF(A13116="","",IF(D13116="Delivered",IF(B13116&lt;=INDEX(P_Due,F13116),1,0),0))</f>
        <v/>
      </c>
    </row>
    <row r="13117" customFormat="false" ht="15" hidden="false" customHeight="false" outlineLevel="0" collapsed="false">
      <c r="A13117" s="37"/>
      <c r="B13117" s="38"/>
      <c r="C13117" s="39"/>
      <c r="D13117" s="39"/>
      <c r="E13117" s="39"/>
      <c r="F13117" s="41" t="str">
        <f aca="false">IF(A13117="","",MATCH(A13117,P_ID,1))</f>
        <v/>
      </c>
      <c r="G13117" s="41" t="str">
        <f aca="false">IF(A13117="","",INDEX(P_Svc,F13117))</f>
        <v/>
      </c>
      <c r="H13117" s="41" t="str">
        <f aca="false">IF(A13117="","",INDEX(P_Zone,F13117))</f>
        <v/>
      </c>
      <c r="I13117" s="41" t="str">
        <f aca="false">IF(A13117="","",IF(D13117="Delivered",IF(B13117&lt;=INDEX(P_Due,F13117),1,0),0))</f>
        <v/>
      </c>
    </row>
    <row r="13118" customFormat="false" ht="15" hidden="false" customHeight="false" outlineLevel="0" collapsed="false">
      <c r="A13118" s="37"/>
      <c r="B13118" s="38"/>
      <c r="C13118" s="39"/>
      <c r="D13118" s="39"/>
      <c r="E13118" s="39"/>
      <c r="F13118" s="41" t="str">
        <f aca="false">IF(A13118="","",MATCH(A13118,P_ID,1))</f>
        <v/>
      </c>
      <c r="G13118" s="41" t="str">
        <f aca="false">IF(A13118="","",INDEX(P_Svc,F13118))</f>
        <v/>
      </c>
      <c r="H13118" s="41" t="str">
        <f aca="false">IF(A13118="","",INDEX(P_Zone,F13118))</f>
        <v/>
      </c>
      <c r="I13118" s="41" t="str">
        <f aca="false">IF(A13118="","",IF(D13118="Delivered",IF(B13118&lt;=INDEX(P_Due,F13118),1,0),0))</f>
        <v/>
      </c>
    </row>
    <row r="13119" customFormat="false" ht="15" hidden="false" customHeight="false" outlineLevel="0" collapsed="false">
      <c r="A13119" s="37"/>
      <c r="B13119" s="38"/>
      <c r="C13119" s="39"/>
      <c r="D13119" s="39"/>
      <c r="E13119" s="39"/>
      <c r="F13119" s="41" t="str">
        <f aca="false">IF(A13119="","",MATCH(A13119,P_ID,1))</f>
        <v/>
      </c>
      <c r="G13119" s="41" t="str">
        <f aca="false">IF(A13119="","",INDEX(P_Svc,F13119))</f>
        <v/>
      </c>
      <c r="H13119" s="41" t="str">
        <f aca="false">IF(A13119="","",INDEX(P_Zone,F13119))</f>
        <v/>
      </c>
      <c r="I13119" s="41" t="str">
        <f aca="false">IF(A13119="","",IF(D13119="Delivered",IF(B13119&lt;=INDEX(P_Due,F13119),1,0),0))</f>
        <v/>
      </c>
    </row>
    <row r="13120" customFormat="false" ht="15" hidden="false" customHeight="false" outlineLevel="0" collapsed="false">
      <c r="A13120" s="37"/>
      <c r="B13120" s="38"/>
      <c r="C13120" s="39"/>
      <c r="D13120" s="39"/>
      <c r="E13120" s="39"/>
      <c r="F13120" s="41" t="str">
        <f aca="false">IF(A13120="","",MATCH(A13120,P_ID,1))</f>
        <v/>
      </c>
      <c r="G13120" s="41" t="str">
        <f aca="false">IF(A13120="","",INDEX(P_Svc,F13120))</f>
        <v/>
      </c>
      <c r="H13120" s="41" t="str">
        <f aca="false">IF(A13120="","",INDEX(P_Zone,F13120))</f>
        <v/>
      </c>
      <c r="I13120" s="41" t="str">
        <f aca="false">IF(A13120="","",IF(D13120="Delivered",IF(B13120&lt;=INDEX(P_Due,F13120),1,0),0))</f>
        <v/>
      </c>
    </row>
    <row r="13121" customFormat="false" ht="15" hidden="false" customHeight="false" outlineLevel="0" collapsed="false">
      <c r="A13121" s="37"/>
      <c r="B13121" s="38"/>
      <c r="C13121" s="39"/>
      <c r="D13121" s="39"/>
      <c r="E13121" s="39"/>
      <c r="F13121" s="41" t="str">
        <f aca="false">IF(A13121="","",MATCH(A13121,P_ID,1))</f>
        <v/>
      </c>
      <c r="G13121" s="41" t="str">
        <f aca="false">IF(A13121="","",INDEX(P_Svc,F13121))</f>
        <v/>
      </c>
      <c r="H13121" s="41" t="str">
        <f aca="false">IF(A13121="","",INDEX(P_Zone,F13121))</f>
        <v/>
      </c>
      <c r="I13121" s="41" t="str">
        <f aca="false">IF(A13121="","",IF(D13121="Delivered",IF(B13121&lt;=INDEX(P_Due,F13121),1,0),0))</f>
        <v/>
      </c>
    </row>
    <row r="13122" customFormat="false" ht="15" hidden="false" customHeight="false" outlineLevel="0" collapsed="false">
      <c r="A13122" s="37"/>
      <c r="B13122" s="38"/>
      <c r="C13122" s="39"/>
      <c r="D13122" s="39"/>
      <c r="E13122" s="39"/>
      <c r="F13122" s="41" t="str">
        <f aca="false">IF(A13122="","",MATCH(A13122,P_ID,1))</f>
        <v/>
      </c>
      <c r="G13122" s="41" t="str">
        <f aca="false">IF(A13122="","",INDEX(P_Svc,F13122))</f>
        <v/>
      </c>
      <c r="H13122" s="41" t="str">
        <f aca="false">IF(A13122="","",INDEX(P_Zone,F13122))</f>
        <v/>
      </c>
      <c r="I13122" s="41" t="str">
        <f aca="false">IF(A13122="","",IF(D13122="Delivered",IF(B13122&lt;=INDEX(P_Due,F13122),1,0),0))</f>
        <v/>
      </c>
    </row>
    <row r="13123" customFormat="false" ht="15" hidden="false" customHeight="false" outlineLevel="0" collapsed="false">
      <c r="A13123" s="37"/>
      <c r="B13123" s="38"/>
      <c r="C13123" s="39"/>
      <c r="D13123" s="39"/>
      <c r="E13123" s="39"/>
      <c r="F13123" s="41" t="str">
        <f aca="false">IF(A13123="","",MATCH(A13123,P_ID,1))</f>
        <v/>
      </c>
      <c r="G13123" s="41" t="str">
        <f aca="false">IF(A13123="","",INDEX(P_Svc,F13123))</f>
        <v/>
      </c>
      <c r="H13123" s="41" t="str">
        <f aca="false">IF(A13123="","",INDEX(P_Zone,F13123))</f>
        <v/>
      </c>
      <c r="I13123" s="41" t="str">
        <f aca="false">IF(A13123="","",IF(D13123="Delivered",IF(B13123&lt;=INDEX(P_Due,F13123),1,0),0))</f>
        <v/>
      </c>
    </row>
    <row r="13124" customFormat="false" ht="15" hidden="false" customHeight="false" outlineLevel="0" collapsed="false">
      <c r="A13124" s="37"/>
      <c r="B13124" s="38"/>
      <c r="C13124" s="39"/>
      <c r="D13124" s="39"/>
      <c r="E13124" s="39"/>
      <c r="F13124" s="41" t="str">
        <f aca="false">IF(A13124="","",MATCH(A13124,P_ID,1))</f>
        <v/>
      </c>
      <c r="G13124" s="41" t="str">
        <f aca="false">IF(A13124="","",INDEX(P_Svc,F13124))</f>
        <v/>
      </c>
      <c r="H13124" s="41" t="str">
        <f aca="false">IF(A13124="","",INDEX(P_Zone,F13124))</f>
        <v/>
      </c>
      <c r="I13124" s="41" t="str">
        <f aca="false">IF(A13124="","",IF(D13124="Delivered",IF(B13124&lt;=INDEX(P_Due,F13124),1,0),0))</f>
        <v/>
      </c>
    </row>
    <row r="13125" customFormat="false" ht="15" hidden="false" customHeight="false" outlineLevel="0" collapsed="false">
      <c r="A13125" s="37"/>
      <c r="B13125" s="38"/>
      <c r="C13125" s="39"/>
      <c r="D13125" s="39"/>
      <c r="E13125" s="39"/>
      <c r="F13125" s="41" t="str">
        <f aca="false">IF(A13125="","",MATCH(A13125,P_ID,1))</f>
        <v/>
      </c>
      <c r="G13125" s="41" t="str">
        <f aca="false">IF(A13125="","",INDEX(P_Svc,F13125))</f>
        <v/>
      </c>
      <c r="H13125" s="41" t="str">
        <f aca="false">IF(A13125="","",INDEX(P_Zone,F13125))</f>
        <v/>
      </c>
      <c r="I13125" s="41" t="str">
        <f aca="false">IF(A13125="","",IF(D13125="Delivered",IF(B13125&lt;=INDEX(P_Due,F13125),1,0),0))</f>
        <v/>
      </c>
    </row>
    <row r="13126" customFormat="false" ht="15" hidden="false" customHeight="false" outlineLevel="0" collapsed="false">
      <c r="A13126" s="37"/>
      <c r="B13126" s="38"/>
      <c r="C13126" s="39"/>
      <c r="D13126" s="39"/>
      <c r="E13126" s="39"/>
      <c r="F13126" s="41" t="str">
        <f aca="false">IF(A13126="","",MATCH(A13126,P_ID,1))</f>
        <v/>
      </c>
      <c r="G13126" s="41" t="str">
        <f aca="false">IF(A13126="","",INDEX(P_Svc,F13126))</f>
        <v/>
      </c>
      <c r="H13126" s="41" t="str">
        <f aca="false">IF(A13126="","",INDEX(P_Zone,F13126))</f>
        <v/>
      </c>
      <c r="I13126" s="41" t="str">
        <f aca="false">IF(A13126="","",IF(D13126="Delivered",IF(B13126&lt;=INDEX(P_Due,F13126),1,0),0))</f>
        <v/>
      </c>
    </row>
    <row r="13127" customFormat="false" ht="15" hidden="false" customHeight="false" outlineLevel="0" collapsed="false">
      <c r="A13127" s="37"/>
      <c r="B13127" s="38"/>
      <c r="C13127" s="39"/>
      <c r="D13127" s="39"/>
      <c r="E13127" s="39"/>
      <c r="F13127" s="41" t="str">
        <f aca="false">IF(A13127="","",MATCH(A13127,P_ID,1))</f>
        <v/>
      </c>
      <c r="G13127" s="41" t="str">
        <f aca="false">IF(A13127="","",INDEX(P_Svc,F13127))</f>
        <v/>
      </c>
      <c r="H13127" s="41" t="str">
        <f aca="false">IF(A13127="","",INDEX(P_Zone,F13127))</f>
        <v/>
      </c>
      <c r="I13127" s="41" t="str">
        <f aca="false">IF(A13127="","",IF(D13127="Delivered",IF(B13127&lt;=INDEX(P_Due,F13127),1,0),0))</f>
        <v/>
      </c>
    </row>
    <row r="13128" customFormat="false" ht="15" hidden="false" customHeight="false" outlineLevel="0" collapsed="false">
      <c r="A13128" s="37"/>
      <c r="B13128" s="38"/>
      <c r="C13128" s="39"/>
      <c r="D13128" s="39"/>
      <c r="E13128" s="39"/>
      <c r="F13128" s="41" t="str">
        <f aca="false">IF(A13128="","",MATCH(A13128,P_ID,1))</f>
        <v/>
      </c>
      <c r="G13128" s="41" t="str">
        <f aca="false">IF(A13128="","",INDEX(P_Svc,F13128))</f>
        <v/>
      </c>
      <c r="H13128" s="41" t="str">
        <f aca="false">IF(A13128="","",INDEX(P_Zone,F13128))</f>
        <v/>
      </c>
      <c r="I13128" s="41" t="str">
        <f aca="false">IF(A13128="","",IF(D13128="Delivered",IF(B13128&lt;=INDEX(P_Due,F13128),1,0),0))</f>
        <v/>
      </c>
    </row>
    <row r="13129" customFormat="false" ht="15" hidden="false" customHeight="false" outlineLevel="0" collapsed="false">
      <c r="A13129" s="37"/>
      <c r="B13129" s="38"/>
      <c r="C13129" s="39"/>
      <c r="D13129" s="39"/>
      <c r="E13129" s="39"/>
      <c r="F13129" s="41" t="str">
        <f aca="false">IF(A13129="","",MATCH(A13129,P_ID,1))</f>
        <v/>
      </c>
      <c r="G13129" s="41" t="str">
        <f aca="false">IF(A13129="","",INDEX(P_Svc,F13129))</f>
        <v/>
      </c>
      <c r="H13129" s="41" t="str">
        <f aca="false">IF(A13129="","",INDEX(P_Zone,F13129))</f>
        <v/>
      </c>
      <c r="I13129" s="41" t="str">
        <f aca="false">IF(A13129="","",IF(D13129="Delivered",IF(B13129&lt;=INDEX(P_Due,F13129),1,0),0))</f>
        <v/>
      </c>
    </row>
    <row r="13130" customFormat="false" ht="15" hidden="false" customHeight="false" outlineLevel="0" collapsed="false">
      <c r="A13130" s="37"/>
      <c r="B13130" s="38"/>
      <c r="C13130" s="39"/>
      <c r="D13130" s="39"/>
      <c r="E13130" s="39"/>
      <c r="F13130" s="41" t="str">
        <f aca="false">IF(A13130="","",MATCH(A13130,P_ID,1))</f>
        <v/>
      </c>
      <c r="G13130" s="41" t="str">
        <f aca="false">IF(A13130="","",INDEX(P_Svc,F13130))</f>
        <v/>
      </c>
      <c r="H13130" s="41" t="str">
        <f aca="false">IF(A13130="","",INDEX(P_Zone,F13130))</f>
        <v/>
      </c>
      <c r="I13130" s="41" t="str">
        <f aca="false">IF(A13130="","",IF(D13130="Delivered",IF(B13130&lt;=INDEX(P_Due,F13130),1,0),0))</f>
        <v/>
      </c>
    </row>
    <row r="13131" customFormat="false" ht="15" hidden="false" customHeight="false" outlineLevel="0" collapsed="false">
      <c r="A13131" s="37"/>
      <c r="B13131" s="38"/>
      <c r="C13131" s="39"/>
      <c r="D13131" s="39"/>
      <c r="E13131" s="39"/>
      <c r="F13131" s="41" t="str">
        <f aca="false">IF(A13131="","",MATCH(A13131,P_ID,1))</f>
        <v/>
      </c>
      <c r="G13131" s="41" t="str">
        <f aca="false">IF(A13131="","",INDEX(P_Svc,F13131))</f>
        <v/>
      </c>
      <c r="H13131" s="41" t="str">
        <f aca="false">IF(A13131="","",INDEX(P_Zone,F13131))</f>
        <v/>
      </c>
      <c r="I13131" s="41" t="str">
        <f aca="false">IF(A13131="","",IF(D13131="Delivered",IF(B13131&lt;=INDEX(P_Due,F13131),1,0),0))</f>
        <v/>
      </c>
    </row>
    <row r="13132" customFormat="false" ht="15" hidden="false" customHeight="false" outlineLevel="0" collapsed="false">
      <c r="A13132" s="37"/>
      <c r="B13132" s="38"/>
      <c r="C13132" s="39"/>
      <c r="D13132" s="39"/>
      <c r="E13132" s="39"/>
      <c r="F13132" s="41" t="str">
        <f aca="false">IF(A13132="","",MATCH(A13132,P_ID,1))</f>
        <v/>
      </c>
      <c r="G13132" s="41" t="str">
        <f aca="false">IF(A13132="","",INDEX(P_Svc,F13132))</f>
        <v/>
      </c>
      <c r="H13132" s="41" t="str">
        <f aca="false">IF(A13132="","",INDEX(P_Zone,F13132))</f>
        <v/>
      </c>
      <c r="I13132" s="41" t="str">
        <f aca="false">IF(A13132="","",IF(D13132="Delivered",IF(B13132&lt;=INDEX(P_Due,F13132),1,0),0))</f>
        <v/>
      </c>
    </row>
    <row r="13133" customFormat="false" ht="15" hidden="false" customHeight="false" outlineLevel="0" collapsed="false">
      <c r="A13133" s="37"/>
      <c r="B13133" s="38"/>
      <c r="C13133" s="39"/>
      <c r="D13133" s="39"/>
      <c r="E13133" s="39"/>
      <c r="F13133" s="41" t="str">
        <f aca="false">IF(A13133="","",MATCH(A13133,P_ID,1))</f>
        <v/>
      </c>
      <c r="G13133" s="41" t="str">
        <f aca="false">IF(A13133="","",INDEX(P_Svc,F13133))</f>
        <v/>
      </c>
      <c r="H13133" s="41" t="str">
        <f aca="false">IF(A13133="","",INDEX(P_Zone,F13133))</f>
        <v/>
      </c>
      <c r="I13133" s="41" t="str">
        <f aca="false">IF(A13133="","",IF(D13133="Delivered",IF(B13133&lt;=INDEX(P_Due,F13133),1,0),0))</f>
        <v/>
      </c>
    </row>
    <row r="13134" customFormat="false" ht="15" hidden="false" customHeight="false" outlineLevel="0" collapsed="false">
      <c r="A13134" s="37"/>
      <c r="B13134" s="38"/>
      <c r="C13134" s="39"/>
      <c r="D13134" s="39"/>
      <c r="E13134" s="39"/>
      <c r="F13134" s="41" t="str">
        <f aca="false">IF(A13134="","",MATCH(A13134,P_ID,1))</f>
        <v/>
      </c>
      <c r="G13134" s="41" t="str">
        <f aca="false">IF(A13134="","",INDEX(P_Svc,F13134))</f>
        <v/>
      </c>
      <c r="H13134" s="41" t="str">
        <f aca="false">IF(A13134="","",INDEX(P_Zone,F13134))</f>
        <v/>
      </c>
      <c r="I13134" s="41" t="str">
        <f aca="false">IF(A13134="","",IF(D13134="Delivered",IF(B13134&lt;=INDEX(P_Due,F13134),1,0),0))</f>
        <v/>
      </c>
    </row>
    <row r="13135" customFormat="false" ht="15" hidden="false" customHeight="false" outlineLevel="0" collapsed="false">
      <c r="A13135" s="37"/>
      <c r="B13135" s="38"/>
      <c r="C13135" s="39"/>
      <c r="D13135" s="39"/>
      <c r="E13135" s="39"/>
      <c r="F13135" s="41" t="str">
        <f aca="false">IF(A13135="","",MATCH(A13135,P_ID,1))</f>
        <v/>
      </c>
      <c r="G13135" s="41" t="str">
        <f aca="false">IF(A13135="","",INDEX(P_Svc,F13135))</f>
        <v/>
      </c>
      <c r="H13135" s="41" t="str">
        <f aca="false">IF(A13135="","",INDEX(P_Zone,F13135))</f>
        <v/>
      </c>
      <c r="I13135" s="41" t="str">
        <f aca="false">IF(A13135="","",IF(D13135="Delivered",IF(B13135&lt;=INDEX(P_Due,F13135),1,0),0))</f>
        <v/>
      </c>
    </row>
    <row r="13136" customFormat="false" ht="15" hidden="false" customHeight="false" outlineLevel="0" collapsed="false">
      <c r="A13136" s="37"/>
      <c r="B13136" s="38"/>
      <c r="C13136" s="39"/>
      <c r="D13136" s="39"/>
      <c r="E13136" s="39"/>
      <c r="F13136" s="41" t="str">
        <f aca="false">IF(A13136="","",MATCH(A13136,P_ID,1))</f>
        <v/>
      </c>
      <c r="G13136" s="41" t="str">
        <f aca="false">IF(A13136="","",INDEX(P_Svc,F13136))</f>
        <v/>
      </c>
      <c r="H13136" s="41" t="str">
        <f aca="false">IF(A13136="","",INDEX(P_Zone,F13136))</f>
        <v/>
      </c>
      <c r="I13136" s="41" t="str">
        <f aca="false">IF(A13136="","",IF(D13136="Delivered",IF(B13136&lt;=INDEX(P_Due,F13136),1,0),0))</f>
        <v/>
      </c>
    </row>
    <row r="13137" customFormat="false" ht="15" hidden="false" customHeight="false" outlineLevel="0" collapsed="false">
      <c r="A13137" s="37"/>
      <c r="B13137" s="38"/>
      <c r="C13137" s="39"/>
      <c r="D13137" s="39"/>
      <c r="E13137" s="39"/>
      <c r="F13137" s="41" t="str">
        <f aca="false">IF(A13137="","",MATCH(A13137,P_ID,1))</f>
        <v/>
      </c>
      <c r="G13137" s="41" t="str">
        <f aca="false">IF(A13137="","",INDEX(P_Svc,F13137))</f>
        <v/>
      </c>
      <c r="H13137" s="41" t="str">
        <f aca="false">IF(A13137="","",INDEX(P_Zone,F13137))</f>
        <v/>
      </c>
      <c r="I13137" s="41" t="str">
        <f aca="false">IF(A13137="","",IF(D13137="Delivered",IF(B13137&lt;=INDEX(P_Due,F13137),1,0),0))</f>
        <v/>
      </c>
    </row>
    <row r="13138" customFormat="false" ht="15" hidden="false" customHeight="false" outlineLevel="0" collapsed="false">
      <c r="A13138" s="37"/>
      <c r="B13138" s="38"/>
      <c r="C13138" s="39"/>
      <c r="D13138" s="39"/>
      <c r="E13138" s="39"/>
      <c r="F13138" s="41" t="str">
        <f aca="false">IF(A13138="","",MATCH(A13138,P_ID,1))</f>
        <v/>
      </c>
      <c r="G13138" s="41" t="str">
        <f aca="false">IF(A13138="","",INDEX(P_Svc,F13138))</f>
        <v/>
      </c>
      <c r="H13138" s="41" t="str">
        <f aca="false">IF(A13138="","",INDEX(P_Zone,F13138))</f>
        <v/>
      </c>
      <c r="I13138" s="41" t="str">
        <f aca="false">IF(A13138="","",IF(D13138="Delivered",IF(B13138&lt;=INDEX(P_Due,F13138),1,0),0))</f>
        <v/>
      </c>
    </row>
    <row r="13139" customFormat="false" ht="15" hidden="false" customHeight="false" outlineLevel="0" collapsed="false">
      <c r="A13139" s="37"/>
      <c r="B13139" s="38"/>
      <c r="C13139" s="39"/>
      <c r="D13139" s="39"/>
      <c r="E13139" s="39"/>
      <c r="F13139" s="41" t="str">
        <f aca="false">IF(A13139="","",MATCH(A13139,P_ID,1))</f>
        <v/>
      </c>
      <c r="G13139" s="41" t="str">
        <f aca="false">IF(A13139="","",INDEX(P_Svc,F13139))</f>
        <v/>
      </c>
      <c r="H13139" s="41" t="str">
        <f aca="false">IF(A13139="","",INDEX(P_Zone,F13139))</f>
        <v/>
      </c>
      <c r="I13139" s="41" t="str">
        <f aca="false">IF(A13139="","",IF(D13139="Delivered",IF(B13139&lt;=INDEX(P_Due,F13139),1,0),0))</f>
        <v/>
      </c>
    </row>
    <row r="13140" customFormat="false" ht="15" hidden="false" customHeight="false" outlineLevel="0" collapsed="false">
      <c r="A13140" s="37"/>
      <c r="B13140" s="38"/>
      <c r="C13140" s="39"/>
      <c r="D13140" s="39"/>
      <c r="E13140" s="39"/>
      <c r="F13140" s="41" t="str">
        <f aca="false">IF(A13140="","",MATCH(A13140,P_ID,1))</f>
        <v/>
      </c>
      <c r="G13140" s="41" t="str">
        <f aca="false">IF(A13140="","",INDEX(P_Svc,F13140))</f>
        <v/>
      </c>
      <c r="H13140" s="41" t="str">
        <f aca="false">IF(A13140="","",INDEX(P_Zone,F13140))</f>
        <v/>
      </c>
      <c r="I13140" s="41" t="str">
        <f aca="false">IF(A13140="","",IF(D13140="Delivered",IF(B13140&lt;=INDEX(P_Due,F13140),1,0),0))</f>
        <v/>
      </c>
    </row>
    <row r="13141" customFormat="false" ht="15" hidden="false" customHeight="false" outlineLevel="0" collapsed="false">
      <c r="A13141" s="37"/>
      <c r="B13141" s="38"/>
      <c r="C13141" s="39"/>
      <c r="D13141" s="39"/>
      <c r="E13141" s="39"/>
      <c r="F13141" s="41" t="str">
        <f aca="false">IF(A13141="","",MATCH(A13141,P_ID,1))</f>
        <v/>
      </c>
      <c r="G13141" s="41" t="str">
        <f aca="false">IF(A13141="","",INDEX(P_Svc,F13141))</f>
        <v/>
      </c>
      <c r="H13141" s="41" t="str">
        <f aca="false">IF(A13141="","",INDEX(P_Zone,F13141))</f>
        <v/>
      </c>
      <c r="I13141" s="41" t="str">
        <f aca="false">IF(A13141="","",IF(D13141="Delivered",IF(B13141&lt;=INDEX(P_Due,F13141),1,0),0))</f>
        <v/>
      </c>
    </row>
    <row r="13142" customFormat="false" ht="15" hidden="false" customHeight="false" outlineLevel="0" collapsed="false">
      <c r="A13142" s="37"/>
      <c r="B13142" s="38"/>
      <c r="C13142" s="39"/>
      <c r="D13142" s="39"/>
      <c r="E13142" s="39"/>
      <c r="F13142" s="41" t="str">
        <f aca="false">IF(A13142="","",MATCH(A13142,P_ID,1))</f>
        <v/>
      </c>
      <c r="G13142" s="41" t="str">
        <f aca="false">IF(A13142="","",INDEX(P_Svc,F13142))</f>
        <v/>
      </c>
      <c r="H13142" s="41" t="str">
        <f aca="false">IF(A13142="","",INDEX(P_Zone,F13142))</f>
        <v/>
      </c>
      <c r="I13142" s="41" t="str">
        <f aca="false">IF(A13142="","",IF(D13142="Delivered",IF(B13142&lt;=INDEX(P_Due,F13142),1,0),0))</f>
        <v/>
      </c>
    </row>
    <row r="13143" customFormat="false" ht="15" hidden="false" customHeight="false" outlineLevel="0" collapsed="false">
      <c r="A13143" s="37"/>
      <c r="B13143" s="38"/>
      <c r="C13143" s="39"/>
      <c r="D13143" s="39"/>
      <c r="E13143" s="39"/>
      <c r="F13143" s="41" t="str">
        <f aca="false">IF(A13143="","",MATCH(A13143,P_ID,1))</f>
        <v/>
      </c>
      <c r="G13143" s="41" t="str">
        <f aca="false">IF(A13143="","",INDEX(P_Svc,F13143))</f>
        <v/>
      </c>
      <c r="H13143" s="41" t="str">
        <f aca="false">IF(A13143="","",INDEX(P_Zone,F13143))</f>
        <v/>
      </c>
      <c r="I13143" s="41" t="str">
        <f aca="false">IF(A13143="","",IF(D13143="Delivered",IF(B13143&lt;=INDEX(P_Due,F13143),1,0),0))</f>
        <v/>
      </c>
    </row>
    <row r="13144" customFormat="false" ht="15" hidden="false" customHeight="false" outlineLevel="0" collapsed="false">
      <c r="A13144" s="37"/>
      <c r="B13144" s="38"/>
      <c r="C13144" s="39"/>
      <c r="D13144" s="39"/>
      <c r="E13144" s="39"/>
      <c r="F13144" s="41" t="str">
        <f aca="false">IF(A13144="","",MATCH(A13144,P_ID,1))</f>
        <v/>
      </c>
      <c r="G13144" s="41" t="str">
        <f aca="false">IF(A13144="","",INDEX(P_Svc,F13144))</f>
        <v/>
      </c>
      <c r="H13144" s="41" t="str">
        <f aca="false">IF(A13144="","",INDEX(P_Zone,F13144))</f>
        <v/>
      </c>
      <c r="I13144" s="41" t="str">
        <f aca="false">IF(A13144="","",IF(D13144="Delivered",IF(B13144&lt;=INDEX(P_Due,F13144),1,0),0))</f>
        <v/>
      </c>
    </row>
    <row r="13145" customFormat="false" ht="15" hidden="false" customHeight="false" outlineLevel="0" collapsed="false">
      <c r="A13145" s="37"/>
      <c r="B13145" s="38"/>
      <c r="C13145" s="39"/>
      <c r="D13145" s="39"/>
      <c r="E13145" s="39"/>
      <c r="F13145" s="41" t="str">
        <f aca="false">IF(A13145="","",MATCH(A13145,P_ID,1))</f>
        <v/>
      </c>
      <c r="G13145" s="41" t="str">
        <f aca="false">IF(A13145="","",INDEX(P_Svc,F13145))</f>
        <v/>
      </c>
      <c r="H13145" s="41" t="str">
        <f aca="false">IF(A13145="","",INDEX(P_Zone,F13145))</f>
        <v/>
      </c>
      <c r="I13145" s="41" t="str">
        <f aca="false">IF(A13145="","",IF(D13145="Delivered",IF(B13145&lt;=INDEX(P_Due,F13145),1,0),0))</f>
        <v/>
      </c>
    </row>
    <row r="13146" customFormat="false" ht="15" hidden="false" customHeight="false" outlineLevel="0" collapsed="false">
      <c r="A13146" s="37"/>
      <c r="B13146" s="38"/>
      <c r="C13146" s="39"/>
      <c r="D13146" s="39"/>
      <c r="E13146" s="39"/>
      <c r="F13146" s="41" t="str">
        <f aca="false">IF(A13146="","",MATCH(A13146,P_ID,1))</f>
        <v/>
      </c>
      <c r="G13146" s="41" t="str">
        <f aca="false">IF(A13146="","",INDEX(P_Svc,F13146))</f>
        <v/>
      </c>
      <c r="H13146" s="41" t="str">
        <f aca="false">IF(A13146="","",INDEX(P_Zone,F13146))</f>
        <v/>
      </c>
      <c r="I13146" s="41" t="str">
        <f aca="false">IF(A13146="","",IF(D13146="Delivered",IF(B13146&lt;=INDEX(P_Due,F13146),1,0),0))</f>
        <v/>
      </c>
    </row>
    <row r="13147" customFormat="false" ht="15" hidden="false" customHeight="false" outlineLevel="0" collapsed="false">
      <c r="A13147" s="37"/>
      <c r="B13147" s="38"/>
      <c r="C13147" s="39"/>
      <c r="D13147" s="39"/>
      <c r="E13147" s="39"/>
      <c r="F13147" s="41" t="str">
        <f aca="false">IF(A13147="","",MATCH(A13147,P_ID,1))</f>
        <v/>
      </c>
      <c r="G13147" s="41" t="str">
        <f aca="false">IF(A13147="","",INDEX(P_Svc,F13147))</f>
        <v/>
      </c>
      <c r="H13147" s="41" t="str">
        <f aca="false">IF(A13147="","",INDEX(P_Zone,F13147))</f>
        <v/>
      </c>
      <c r="I13147" s="41" t="str">
        <f aca="false">IF(A13147="","",IF(D13147="Delivered",IF(B13147&lt;=INDEX(P_Due,F13147),1,0),0))</f>
        <v/>
      </c>
    </row>
    <row r="13148" customFormat="false" ht="15" hidden="false" customHeight="false" outlineLevel="0" collapsed="false">
      <c r="A13148" s="37"/>
      <c r="B13148" s="38"/>
      <c r="C13148" s="39"/>
      <c r="D13148" s="39"/>
      <c r="E13148" s="39"/>
      <c r="F13148" s="41" t="str">
        <f aca="false">IF(A13148="","",MATCH(A13148,P_ID,1))</f>
        <v/>
      </c>
      <c r="G13148" s="41" t="str">
        <f aca="false">IF(A13148="","",INDEX(P_Svc,F13148))</f>
        <v/>
      </c>
      <c r="H13148" s="41" t="str">
        <f aca="false">IF(A13148="","",INDEX(P_Zone,F13148))</f>
        <v/>
      </c>
      <c r="I13148" s="41" t="str">
        <f aca="false">IF(A13148="","",IF(D13148="Delivered",IF(B13148&lt;=INDEX(P_Due,F13148),1,0),0))</f>
        <v/>
      </c>
    </row>
    <row r="13149" customFormat="false" ht="15" hidden="false" customHeight="false" outlineLevel="0" collapsed="false">
      <c r="A13149" s="37"/>
      <c r="B13149" s="38"/>
      <c r="C13149" s="39"/>
      <c r="D13149" s="39"/>
      <c r="E13149" s="39"/>
      <c r="F13149" s="41" t="str">
        <f aca="false">IF(A13149="","",MATCH(A13149,P_ID,1))</f>
        <v/>
      </c>
      <c r="G13149" s="41" t="str">
        <f aca="false">IF(A13149="","",INDEX(P_Svc,F13149))</f>
        <v/>
      </c>
      <c r="H13149" s="41" t="str">
        <f aca="false">IF(A13149="","",INDEX(P_Zone,F13149))</f>
        <v/>
      </c>
      <c r="I13149" s="41" t="str">
        <f aca="false">IF(A13149="","",IF(D13149="Delivered",IF(B13149&lt;=INDEX(P_Due,F13149),1,0),0))</f>
        <v/>
      </c>
    </row>
    <row r="13150" customFormat="false" ht="15" hidden="false" customHeight="false" outlineLevel="0" collapsed="false">
      <c r="A13150" s="37"/>
      <c r="B13150" s="38"/>
      <c r="C13150" s="39"/>
      <c r="D13150" s="39"/>
      <c r="E13150" s="39"/>
      <c r="F13150" s="41" t="str">
        <f aca="false">IF(A13150="","",MATCH(A13150,P_ID,1))</f>
        <v/>
      </c>
      <c r="G13150" s="41" t="str">
        <f aca="false">IF(A13150="","",INDEX(P_Svc,F13150))</f>
        <v/>
      </c>
      <c r="H13150" s="41" t="str">
        <f aca="false">IF(A13150="","",INDEX(P_Zone,F13150))</f>
        <v/>
      </c>
      <c r="I13150" s="41" t="str">
        <f aca="false">IF(A13150="","",IF(D13150="Delivered",IF(B13150&lt;=INDEX(P_Due,F13150),1,0),0))</f>
        <v/>
      </c>
    </row>
    <row r="13151" customFormat="false" ht="15" hidden="false" customHeight="false" outlineLevel="0" collapsed="false">
      <c r="A13151" s="37"/>
      <c r="B13151" s="38"/>
      <c r="C13151" s="39"/>
      <c r="D13151" s="39"/>
      <c r="E13151" s="39"/>
      <c r="F13151" s="41" t="str">
        <f aca="false">IF(A13151="","",MATCH(A13151,P_ID,1))</f>
        <v/>
      </c>
      <c r="G13151" s="41" t="str">
        <f aca="false">IF(A13151="","",INDEX(P_Svc,F13151))</f>
        <v/>
      </c>
      <c r="H13151" s="41" t="str">
        <f aca="false">IF(A13151="","",INDEX(P_Zone,F13151))</f>
        <v/>
      </c>
      <c r="I13151" s="41" t="str">
        <f aca="false">IF(A13151="","",IF(D13151="Delivered",IF(B13151&lt;=INDEX(P_Due,F13151),1,0),0))</f>
        <v/>
      </c>
    </row>
    <row r="13152" customFormat="false" ht="15" hidden="false" customHeight="false" outlineLevel="0" collapsed="false">
      <c r="A13152" s="37"/>
      <c r="B13152" s="38"/>
      <c r="C13152" s="39"/>
      <c r="D13152" s="39"/>
      <c r="E13152" s="39"/>
      <c r="F13152" s="41" t="str">
        <f aca="false">IF(A13152="","",MATCH(A13152,P_ID,1))</f>
        <v/>
      </c>
      <c r="G13152" s="41" t="str">
        <f aca="false">IF(A13152="","",INDEX(P_Svc,F13152))</f>
        <v/>
      </c>
      <c r="H13152" s="41" t="str">
        <f aca="false">IF(A13152="","",INDEX(P_Zone,F13152))</f>
        <v/>
      </c>
      <c r="I13152" s="41" t="str">
        <f aca="false">IF(A13152="","",IF(D13152="Delivered",IF(B13152&lt;=INDEX(P_Due,F13152),1,0),0))</f>
        <v/>
      </c>
    </row>
    <row r="13153" customFormat="false" ht="15" hidden="false" customHeight="false" outlineLevel="0" collapsed="false">
      <c r="A13153" s="37"/>
      <c r="B13153" s="38"/>
      <c r="C13153" s="39"/>
      <c r="D13153" s="39"/>
      <c r="E13153" s="39"/>
      <c r="F13153" s="41" t="str">
        <f aca="false">IF(A13153="","",MATCH(A13153,P_ID,1))</f>
        <v/>
      </c>
      <c r="G13153" s="41" t="str">
        <f aca="false">IF(A13153="","",INDEX(P_Svc,F13153))</f>
        <v/>
      </c>
      <c r="H13153" s="41" t="str">
        <f aca="false">IF(A13153="","",INDEX(P_Zone,F13153))</f>
        <v/>
      </c>
      <c r="I13153" s="41" t="str">
        <f aca="false">IF(A13153="","",IF(D13153="Delivered",IF(B13153&lt;=INDEX(P_Due,F13153),1,0),0))</f>
        <v/>
      </c>
    </row>
    <row r="13154" customFormat="false" ht="15" hidden="false" customHeight="false" outlineLevel="0" collapsed="false">
      <c r="A13154" s="37"/>
      <c r="B13154" s="38"/>
      <c r="C13154" s="39"/>
      <c r="D13154" s="39"/>
      <c r="E13154" s="39"/>
      <c r="F13154" s="41" t="str">
        <f aca="false">IF(A13154="","",MATCH(A13154,P_ID,1))</f>
        <v/>
      </c>
      <c r="G13154" s="41" t="str">
        <f aca="false">IF(A13154="","",INDEX(P_Svc,F13154))</f>
        <v/>
      </c>
      <c r="H13154" s="41" t="str">
        <f aca="false">IF(A13154="","",INDEX(P_Zone,F13154))</f>
        <v/>
      </c>
      <c r="I13154" s="41" t="str">
        <f aca="false">IF(A13154="","",IF(D13154="Delivered",IF(B13154&lt;=INDEX(P_Due,F13154),1,0),0))</f>
        <v/>
      </c>
    </row>
    <row r="13155" customFormat="false" ht="15" hidden="false" customHeight="false" outlineLevel="0" collapsed="false">
      <c r="A13155" s="37"/>
      <c r="B13155" s="38"/>
      <c r="C13155" s="39"/>
      <c r="D13155" s="39"/>
      <c r="E13155" s="39"/>
      <c r="F13155" s="41" t="str">
        <f aca="false">IF(A13155="","",MATCH(A13155,P_ID,1))</f>
        <v/>
      </c>
      <c r="G13155" s="41" t="str">
        <f aca="false">IF(A13155="","",INDEX(P_Svc,F13155))</f>
        <v/>
      </c>
      <c r="H13155" s="41" t="str">
        <f aca="false">IF(A13155="","",INDEX(P_Zone,F13155))</f>
        <v/>
      </c>
      <c r="I13155" s="41" t="str">
        <f aca="false">IF(A13155="","",IF(D13155="Delivered",IF(B13155&lt;=INDEX(P_Due,F13155),1,0),0))</f>
        <v/>
      </c>
    </row>
    <row r="13156" customFormat="false" ht="15" hidden="false" customHeight="false" outlineLevel="0" collapsed="false">
      <c r="A13156" s="37"/>
      <c r="B13156" s="38"/>
      <c r="C13156" s="39"/>
      <c r="D13156" s="39"/>
      <c r="E13156" s="39"/>
      <c r="F13156" s="41" t="str">
        <f aca="false">IF(A13156="","",MATCH(A13156,P_ID,1))</f>
        <v/>
      </c>
      <c r="G13156" s="41" t="str">
        <f aca="false">IF(A13156="","",INDEX(P_Svc,F13156))</f>
        <v/>
      </c>
      <c r="H13156" s="41" t="str">
        <f aca="false">IF(A13156="","",INDEX(P_Zone,F13156))</f>
        <v/>
      </c>
      <c r="I13156" s="41" t="str">
        <f aca="false">IF(A13156="","",IF(D13156="Delivered",IF(B13156&lt;=INDEX(P_Due,F13156),1,0),0))</f>
        <v/>
      </c>
    </row>
    <row r="13157" customFormat="false" ht="15" hidden="false" customHeight="false" outlineLevel="0" collapsed="false">
      <c r="A13157" s="37"/>
      <c r="B13157" s="38"/>
      <c r="C13157" s="39"/>
      <c r="D13157" s="39"/>
      <c r="E13157" s="39"/>
      <c r="F13157" s="41" t="str">
        <f aca="false">IF(A13157="","",MATCH(A13157,P_ID,1))</f>
        <v/>
      </c>
      <c r="G13157" s="41" t="str">
        <f aca="false">IF(A13157="","",INDEX(P_Svc,F13157))</f>
        <v/>
      </c>
      <c r="H13157" s="41" t="str">
        <f aca="false">IF(A13157="","",INDEX(P_Zone,F13157))</f>
        <v/>
      </c>
      <c r="I13157" s="41" t="str">
        <f aca="false">IF(A13157="","",IF(D13157="Delivered",IF(B13157&lt;=INDEX(P_Due,F13157),1,0),0))</f>
        <v/>
      </c>
    </row>
    <row r="13158" customFormat="false" ht="15" hidden="false" customHeight="false" outlineLevel="0" collapsed="false">
      <c r="A13158" s="37"/>
      <c r="B13158" s="38"/>
      <c r="C13158" s="39"/>
      <c r="D13158" s="39"/>
      <c r="E13158" s="39"/>
      <c r="F13158" s="41" t="str">
        <f aca="false">IF(A13158="","",MATCH(A13158,P_ID,1))</f>
        <v/>
      </c>
      <c r="G13158" s="41" t="str">
        <f aca="false">IF(A13158="","",INDEX(P_Svc,F13158))</f>
        <v/>
      </c>
      <c r="H13158" s="41" t="str">
        <f aca="false">IF(A13158="","",INDEX(P_Zone,F13158))</f>
        <v/>
      </c>
      <c r="I13158" s="41" t="str">
        <f aca="false">IF(A13158="","",IF(D13158="Delivered",IF(B13158&lt;=INDEX(P_Due,F13158),1,0),0))</f>
        <v/>
      </c>
    </row>
    <row r="13159" customFormat="false" ht="15" hidden="false" customHeight="false" outlineLevel="0" collapsed="false">
      <c r="A13159" s="37"/>
      <c r="B13159" s="38"/>
      <c r="C13159" s="39"/>
      <c r="D13159" s="39"/>
      <c r="E13159" s="39"/>
      <c r="F13159" s="41" t="str">
        <f aca="false">IF(A13159="","",MATCH(A13159,P_ID,1))</f>
        <v/>
      </c>
      <c r="G13159" s="41" t="str">
        <f aca="false">IF(A13159="","",INDEX(P_Svc,F13159))</f>
        <v/>
      </c>
      <c r="H13159" s="41" t="str">
        <f aca="false">IF(A13159="","",INDEX(P_Zone,F13159))</f>
        <v/>
      </c>
      <c r="I13159" s="41" t="str">
        <f aca="false">IF(A13159="","",IF(D13159="Delivered",IF(B13159&lt;=INDEX(P_Due,F13159),1,0),0))</f>
        <v/>
      </c>
    </row>
    <row r="13160" customFormat="false" ht="15" hidden="false" customHeight="false" outlineLevel="0" collapsed="false">
      <c r="A13160" s="37"/>
      <c r="B13160" s="38"/>
      <c r="C13160" s="39"/>
      <c r="D13160" s="39"/>
      <c r="E13160" s="39"/>
      <c r="F13160" s="41" t="str">
        <f aca="false">IF(A13160="","",MATCH(A13160,P_ID,1))</f>
        <v/>
      </c>
      <c r="G13160" s="41" t="str">
        <f aca="false">IF(A13160="","",INDEX(P_Svc,F13160))</f>
        <v/>
      </c>
      <c r="H13160" s="41" t="str">
        <f aca="false">IF(A13160="","",INDEX(P_Zone,F13160))</f>
        <v/>
      </c>
      <c r="I13160" s="41" t="str">
        <f aca="false">IF(A13160="","",IF(D13160="Delivered",IF(B13160&lt;=INDEX(P_Due,F13160),1,0),0))</f>
        <v/>
      </c>
    </row>
    <row r="13161" customFormat="false" ht="15" hidden="false" customHeight="false" outlineLevel="0" collapsed="false">
      <c r="A13161" s="37"/>
      <c r="B13161" s="38"/>
      <c r="C13161" s="39"/>
      <c r="D13161" s="39"/>
      <c r="E13161" s="39"/>
      <c r="F13161" s="41" t="str">
        <f aca="false">IF(A13161="","",MATCH(A13161,P_ID,1))</f>
        <v/>
      </c>
      <c r="G13161" s="41" t="str">
        <f aca="false">IF(A13161="","",INDEX(P_Svc,F13161))</f>
        <v/>
      </c>
      <c r="H13161" s="41" t="str">
        <f aca="false">IF(A13161="","",INDEX(P_Zone,F13161))</f>
        <v/>
      </c>
      <c r="I13161" s="41" t="str">
        <f aca="false">IF(A13161="","",IF(D13161="Delivered",IF(B13161&lt;=INDEX(P_Due,F13161),1,0),0))</f>
        <v/>
      </c>
    </row>
    <row r="13162" customFormat="false" ht="15" hidden="false" customHeight="false" outlineLevel="0" collapsed="false">
      <c r="A13162" s="37"/>
      <c r="B13162" s="38"/>
      <c r="C13162" s="39"/>
      <c r="D13162" s="39"/>
      <c r="E13162" s="39"/>
      <c r="F13162" s="41" t="str">
        <f aca="false">IF(A13162="","",MATCH(A13162,P_ID,1))</f>
        <v/>
      </c>
      <c r="G13162" s="41" t="str">
        <f aca="false">IF(A13162="","",INDEX(P_Svc,F13162))</f>
        <v/>
      </c>
      <c r="H13162" s="41" t="str">
        <f aca="false">IF(A13162="","",INDEX(P_Zone,F13162))</f>
        <v/>
      </c>
      <c r="I13162" s="41" t="str">
        <f aca="false">IF(A13162="","",IF(D13162="Delivered",IF(B13162&lt;=INDEX(P_Due,F13162),1,0),0))</f>
        <v/>
      </c>
    </row>
    <row r="13163" customFormat="false" ht="15" hidden="false" customHeight="false" outlineLevel="0" collapsed="false">
      <c r="A13163" s="37"/>
      <c r="B13163" s="38"/>
      <c r="C13163" s="39"/>
      <c r="D13163" s="39"/>
      <c r="E13163" s="39"/>
      <c r="F13163" s="41" t="str">
        <f aca="false">IF(A13163="","",MATCH(A13163,P_ID,1))</f>
        <v/>
      </c>
      <c r="G13163" s="41" t="str">
        <f aca="false">IF(A13163="","",INDEX(P_Svc,F13163))</f>
        <v/>
      </c>
      <c r="H13163" s="41" t="str">
        <f aca="false">IF(A13163="","",INDEX(P_Zone,F13163))</f>
        <v/>
      </c>
      <c r="I13163" s="41" t="str">
        <f aca="false">IF(A13163="","",IF(D13163="Delivered",IF(B13163&lt;=INDEX(P_Due,F13163),1,0),0))</f>
        <v/>
      </c>
    </row>
    <row r="13164" customFormat="false" ht="15" hidden="false" customHeight="false" outlineLevel="0" collapsed="false">
      <c r="A13164" s="37"/>
      <c r="B13164" s="38"/>
      <c r="C13164" s="39"/>
      <c r="D13164" s="39"/>
      <c r="E13164" s="39"/>
      <c r="F13164" s="41" t="str">
        <f aca="false">IF(A13164="","",MATCH(A13164,P_ID,1))</f>
        <v/>
      </c>
      <c r="G13164" s="41" t="str">
        <f aca="false">IF(A13164="","",INDEX(P_Svc,F13164))</f>
        <v/>
      </c>
      <c r="H13164" s="41" t="str">
        <f aca="false">IF(A13164="","",INDEX(P_Zone,F13164))</f>
        <v/>
      </c>
      <c r="I13164" s="41" t="str">
        <f aca="false">IF(A13164="","",IF(D13164="Delivered",IF(B13164&lt;=INDEX(P_Due,F13164),1,0),0))</f>
        <v/>
      </c>
    </row>
    <row r="13165" customFormat="false" ht="15" hidden="false" customHeight="false" outlineLevel="0" collapsed="false">
      <c r="A13165" s="37"/>
      <c r="B13165" s="38"/>
      <c r="C13165" s="39"/>
      <c r="D13165" s="39"/>
      <c r="E13165" s="39"/>
      <c r="F13165" s="41" t="str">
        <f aca="false">IF(A13165="","",MATCH(A13165,P_ID,1))</f>
        <v/>
      </c>
      <c r="G13165" s="41" t="str">
        <f aca="false">IF(A13165="","",INDEX(P_Svc,F13165))</f>
        <v/>
      </c>
      <c r="H13165" s="41" t="str">
        <f aca="false">IF(A13165="","",INDEX(P_Zone,F13165))</f>
        <v/>
      </c>
      <c r="I13165" s="41" t="str">
        <f aca="false">IF(A13165="","",IF(D13165="Delivered",IF(B13165&lt;=INDEX(P_Due,F13165),1,0),0))</f>
        <v/>
      </c>
    </row>
    <row r="13166" customFormat="false" ht="15" hidden="false" customHeight="false" outlineLevel="0" collapsed="false">
      <c r="A13166" s="37"/>
      <c r="B13166" s="38"/>
      <c r="C13166" s="39"/>
      <c r="D13166" s="39"/>
      <c r="E13166" s="39"/>
      <c r="F13166" s="41" t="str">
        <f aca="false">IF(A13166="","",MATCH(A13166,P_ID,1))</f>
        <v/>
      </c>
      <c r="G13166" s="41" t="str">
        <f aca="false">IF(A13166="","",INDEX(P_Svc,F13166))</f>
        <v/>
      </c>
      <c r="H13166" s="41" t="str">
        <f aca="false">IF(A13166="","",INDEX(P_Zone,F13166))</f>
        <v/>
      </c>
      <c r="I13166" s="41" t="str">
        <f aca="false">IF(A13166="","",IF(D13166="Delivered",IF(B13166&lt;=INDEX(P_Due,F13166),1,0),0))</f>
        <v/>
      </c>
    </row>
    <row r="13167" customFormat="false" ht="15" hidden="false" customHeight="false" outlineLevel="0" collapsed="false">
      <c r="A13167" s="37"/>
      <c r="B13167" s="38"/>
      <c r="C13167" s="39"/>
      <c r="D13167" s="39"/>
      <c r="E13167" s="39"/>
      <c r="F13167" s="41" t="str">
        <f aca="false">IF(A13167="","",MATCH(A13167,P_ID,1))</f>
        <v/>
      </c>
      <c r="G13167" s="41" t="str">
        <f aca="false">IF(A13167="","",INDEX(P_Svc,F13167))</f>
        <v/>
      </c>
      <c r="H13167" s="41" t="str">
        <f aca="false">IF(A13167="","",INDEX(P_Zone,F13167))</f>
        <v/>
      </c>
      <c r="I13167" s="41" t="str">
        <f aca="false">IF(A13167="","",IF(D13167="Delivered",IF(B13167&lt;=INDEX(P_Due,F13167),1,0),0))</f>
        <v/>
      </c>
    </row>
    <row r="13168" customFormat="false" ht="15" hidden="false" customHeight="false" outlineLevel="0" collapsed="false">
      <c r="A13168" s="37"/>
      <c r="B13168" s="38"/>
      <c r="C13168" s="39"/>
      <c r="D13168" s="39"/>
      <c r="E13168" s="39"/>
      <c r="F13168" s="41" t="str">
        <f aca="false">IF(A13168="","",MATCH(A13168,P_ID,1))</f>
        <v/>
      </c>
      <c r="G13168" s="41" t="str">
        <f aca="false">IF(A13168="","",INDEX(P_Svc,F13168))</f>
        <v/>
      </c>
      <c r="H13168" s="41" t="str">
        <f aca="false">IF(A13168="","",INDEX(P_Zone,F13168))</f>
        <v/>
      </c>
      <c r="I13168" s="41" t="str">
        <f aca="false">IF(A13168="","",IF(D13168="Delivered",IF(B13168&lt;=INDEX(P_Due,F13168),1,0),0))</f>
        <v/>
      </c>
    </row>
    <row r="13169" customFormat="false" ht="15" hidden="false" customHeight="false" outlineLevel="0" collapsed="false">
      <c r="A13169" s="37"/>
      <c r="B13169" s="38"/>
      <c r="C13169" s="39"/>
      <c r="D13169" s="39"/>
      <c r="E13169" s="39"/>
      <c r="F13169" s="41" t="str">
        <f aca="false">IF(A13169="","",MATCH(A13169,P_ID,1))</f>
        <v/>
      </c>
      <c r="G13169" s="41" t="str">
        <f aca="false">IF(A13169="","",INDEX(P_Svc,F13169))</f>
        <v/>
      </c>
      <c r="H13169" s="41" t="str">
        <f aca="false">IF(A13169="","",INDEX(P_Zone,F13169))</f>
        <v/>
      </c>
      <c r="I13169" s="41" t="str">
        <f aca="false">IF(A13169="","",IF(D13169="Delivered",IF(B13169&lt;=INDEX(P_Due,F13169),1,0),0))</f>
        <v/>
      </c>
    </row>
    <row r="13170" customFormat="false" ht="15" hidden="false" customHeight="false" outlineLevel="0" collapsed="false">
      <c r="A13170" s="37"/>
      <c r="B13170" s="38"/>
      <c r="C13170" s="39"/>
      <c r="D13170" s="39"/>
      <c r="E13170" s="39"/>
      <c r="F13170" s="41" t="str">
        <f aca="false">IF(A13170="","",MATCH(A13170,P_ID,1))</f>
        <v/>
      </c>
      <c r="G13170" s="41" t="str">
        <f aca="false">IF(A13170="","",INDEX(P_Svc,F13170))</f>
        <v/>
      </c>
      <c r="H13170" s="41" t="str">
        <f aca="false">IF(A13170="","",INDEX(P_Zone,F13170))</f>
        <v/>
      </c>
      <c r="I13170" s="41" t="str">
        <f aca="false">IF(A13170="","",IF(D13170="Delivered",IF(B13170&lt;=INDEX(P_Due,F13170),1,0),0))</f>
        <v/>
      </c>
    </row>
    <row r="13171" customFormat="false" ht="15" hidden="false" customHeight="false" outlineLevel="0" collapsed="false">
      <c r="A13171" s="37"/>
      <c r="B13171" s="38"/>
      <c r="C13171" s="39"/>
      <c r="D13171" s="39"/>
      <c r="E13171" s="39"/>
      <c r="F13171" s="41" t="str">
        <f aca="false">IF(A13171="","",MATCH(A13171,P_ID,1))</f>
        <v/>
      </c>
      <c r="G13171" s="41" t="str">
        <f aca="false">IF(A13171="","",INDEX(P_Svc,F13171))</f>
        <v/>
      </c>
      <c r="H13171" s="41" t="str">
        <f aca="false">IF(A13171="","",INDEX(P_Zone,F13171))</f>
        <v/>
      </c>
      <c r="I13171" s="41" t="str">
        <f aca="false">IF(A13171="","",IF(D13171="Delivered",IF(B13171&lt;=INDEX(P_Due,F13171),1,0),0))</f>
        <v/>
      </c>
    </row>
    <row r="13172" customFormat="false" ht="15" hidden="false" customHeight="false" outlineLevel="0" collapsed="false">
      <c r="A13172" s="37"/>
      <c r="B13172" s="38"/>
      <c r="C13172" s="39"/>
      <c r="D13172" s="39"/>
      <c r="E13172" s="39"/>
      <c r="F13172" s="41" t="str">
        <f aca="false">IF(A13172="","",MATCH(A13172,P_ID,1))</f>
        <v/>
      </c>
      <c r="G13172" s="41" t="str">
        <f aca="false">IF(A13172="","",INDEX(P_Svc,F13172))</f>
        <v/>
      </c>
      <c r="H13172" s="41" t="str">
        <f aca="false">IF(A13172="","",INDEX(P_Zone,F13172))</f>
        <v/>
      </c>
      <c r="I13172" s="41" t="str">
        <f aca="false">IF(A13172="","",IF(D13172="Delivered",IF(B13172&lt;=INDEX(P_Due,F13172),1,0),0))</f>
        <v/>
      </c>
    </row>
    <row r="13173" customFormat="false" ht="15" hidden="false" customHeight="false" outlineLevel="0" collapsed="false">
      <c r="A13173" s="37"/>
      <c r="B13173" s="38"/>
      <c r="C13173" s="39"/>
      <c r="D13173" s="39"/>
      <c r="E13173" s="39"/>
      <c r="F13173" s="41" t="str">
        <f aca="false">IF(A13173="","",MATCH(A13173,P_ID,1))</f>
        <v/>
      </c>
      <c r="G13173" s="41" t="str">
        <f aca="false">IF(A13173="","",INDEX(P_Svc,F13173))</f>
        <v/>
      </c>
      <c r="H13173" s="41" t="str">
        <f aca="false">IF(A13173="","",INDEX(P_Zone,F13173))</f>
        <v/>
      </c>
      <c r="I13173" s="41" t="str">
        <f aca="false">IF(A13173="","",IF(D13173="Delivered",IF(B13173&lt;=INDEX(P_Due,F13173),1,0),0))</f>
        <v/>
      </c>
    </row>
    <row r="13174" customFormat="false" ht="15" hidden="false" customHeight="false" outlineLevel="0" collapsed="false">
      <c r="A13174" s="37"/>
      <c r="B13174" s="38"/>
      <c r="C13174" s="39"/>
      <c r="D13174" s="39"/>
      <c r="E13174" s="39"/>
      <c r="F13174" s="41" t="str">
        <f aca="false">IF(A13174="","",MATCH(A13174,P_ID,1))</f>
        <v/>
      </c>
      <c r="G13174" s="41" t="str">
        <f aca="false">IF(A13174="","",INDEX(P_Svc,F13174))</f>
        <v/>
      </c>
      <c r="H13174" s="41" t="str">
        <f aca="false">IF(A13174="","",INDEX(P_Zone,F13174))</f>
        <v/>
      </c>
      <c r="I13174" s="41" t="str">
        <f aca="false">IF(A13174="","",IF(D13174="Delivered",IF(B13174&lt;=INDEX(P_Due,F13174),1,0),0))</f>
        <v/>
      </c>
    </row>
    <row r="13175" customFormat="false" ht="15" hidden="false" customHeight="false" outlineLevel="0" collapsed="false">
      <c r="A13175" s="37"/>
      <c r="B13175" s="38"/>
      <c r="C13175" s="39"/>
      <c r="D13175" s="39"/>
      <c r="E13175" s="39"/>
      <c r="F13175" s="41" t="str">
        <f aca="false">IF(A13175="","",MATCH(A13175,P_ID,1))</f>
        <v/>
      </c>
      <c r="G13175" s="41" t="str">
        <f aca="false">IF(A13175="","",INDEX(P_Svc,F13175))</f>
        <v/>
      </c>
      <c r="H13175" s="41" t="str">
        <f aca="false">IF(A13175="","",INDEX(P_Zone,F13175))</f>
        <v/>
      </c>
      <c r="I13175" s="41" t="str">
        <f aca="false">IF(A13175="","",IF(D13175="Delivered",IF(B13175&lt;=INDEX(P_Due,F13175),1,0),0))</f>
        <v/>
      </c>
    </row>
    <row r="13176" customFormat="false" ht="15" hidden="false" customHeight="false" outlineLevel="0" collapsed="false">
      <c r="A13176" s="37"/>
      <c r="B13176" s="38"/>
      <c r="C13176" s="39"/>
      <c r="D13176" s="39"/>
      <c r="E13176" s="39"/>
      <c r="F13176" s="41" t="str">
        <f aca="false">IF(A13176="","",MATCH(A13176,P_ID,1))</f>
        <v/>
      </c>
      <c r="G13176" s="41" t="str">
        <f aca="false">IF(A13176="","",INDEX(P_Svc,F13176))</f>
        <v/>
      </c>
      <c r="H13176" s="41" t="str">
        <f aca="false">IF(A13176="","",INDEX(P_Zone,F13176))</f>
        <v/>
      </c>
      <c r="I13176" s="41" t="str">
        <f aca="false">IF(A13176="","",IF(D13176="Delivered",IF(B13176&lt;=INDEX(P_Due,F13176),1,0),0))</f>
        <v/>
      </c>
    </row>
    <row r="13177" customFormat="false" ht="15" hidden="false" customHeight="false" outlineLevel="0" collapsed="false">
      <c r="A13177" s="37"/>
      <c r="B13177" s="38"/>
      <c r="C13177" s="39"/>
      <c r="D13177" s="39"/>
      <c r="E13177" s="39"/>
      <c r="F13177" s="41" t="str">
        <f aca="false">IF(A13177="","",MATCH(A13177,P_ID,1))</f>
        <v/>
      </c>
      <c r="G13177" s="41" t="str">
        <f aca="false">IF(A13177="","",INDEX(P_Svc,F13177))</f>
        <v/>
      </c>
      <c r="H13177" s="41" t="str">
        <f aca="false">IF(A13177="","",INDEX(P_Zone,F13177))</f>
        <v/>
      </c>
      <c r="I13177" s="41" t="str">
        <f aca="false">IF(A13177="","",IF(D13177="Delivered",IF(B13177&lt;=INDEX(P_Due,F13177),1,0),0))</f>
        <v/>
      </c>
    </row>
    <row r="13178" customFormat="false" ht="15" hidden="false" customHeight="false" outlineLevel="0" collapsed="false">
      <c r="A13178" s="37"/>
      <c r="B13178" s="38"/>
      <c r="C13178" s="39"/>
      <c r="D13178" s="39"/>
      <c r="E13178" s="39"/>
      <c r="F13178" s="41" t="str">
        <f aca="false">IF(A13178="","",MATCH(A13178,P_ID,1))</f>
        <v/>
      </c>
      <c r="G13178" s="41" t="str">
        <f aca="false">IF(A13178="","",INDEX(P_Svc,F13178))</f>
        <v/>
      </c>
      <c r="H13178" s="41" t="str">
        <f aca="false">IF(A13178="","",INDEX(P_Zone,F13178))</f>
        <v/>
      </c>
      <c r="I13178" s="41" t="str">
        <f aca="false">IF(A13178="","",IF(D13178="Delivered",IF(B13178&lt;=INDEX(P_Due,F13178),1,0),0))</f>
        <v/>
      </c>
    </row>
    <row r="13179" customFormat="false" ht="15" hidden="false" customHeight="false" outlineLevel="0" collapsed="false">
      <c r="A13179" s="37"/>
      <c r="B13179" s="38"/>
      <c r="C13179" s="39"/>
      <c r="D13179" s="39"/>
      <c r="E13179" s="39"/>
      <c r="F13179" s="41" t="str">
        <f aca="false">IF(A13179="","",MATCH(A13179,P_ID,1))</f>
        <v/>
      </c>
      <c r="G13179" s="41" t="str">
        <f aca="false">IF(A13179="","",INDEX(P_Svc,F13179))</f>
        <v/>
      </c>
      <c r="H13179" s="41" t="str">
        <f aca="false">IF(A13179="","",INDEX(P_Zone,F13179))</f>
        <v/>
      </c>
      <c r="I13179" s="41" t="str">
        <f aca="false">IF(A13179="","",IF(D13179="Delivered",IF(B13179&lt;=INDEX(P_Due,F13179),1,0),0))</f>
        <v/>
      </c>
    </row>
    <row r="13180" customFormat="false" ht="15" hidden="false" customHeight="false" outlineLevel="0" collapsed="false">
      <c r="A13180" s="37"/>
      <c r="B13180" s="38"/>
      <c r="C13180" s="39"/>
      <c r="D13180" s="39"/>
      <c r="E13180" s="39"/>
      <c r="F13180" s="41" t="str">
        <f aca="false">IF(A13180="","",MATCH(A13180,P_ID,1))</f>
        <v/>
      </c>
      <c r="G13180" s="41" t="str">
        <f aca="false">IF(A13180="","",INDEX(P_Svc,F13180))</f>
        <v/>
      </c>
      <c r="H13180" s="41" t="str">
        <f aca="false">IF(A13180="","",INDEX(P_Zone,F13180))</f>
        <v/>
      </c>
      <c r="I13180" s="41" t="str">
        <f aca="false">IF(A13180="","",IF(D13180="Delivered",IF(B13180&lt;=INDEX(P_Due,F13180),1,0),0))</f>
        <v/>
      </c>
    </row>
    <row r="13181" customFormat="false" ht="15" hidden="false" customHeight="false" outlineLevel="0" collapsed="false">
      <c r="A13181" s="37"/>
      <c r="B13181" s="38"/>
      <c r="C13181" s="39"/>
      <c r="D13181" s="39"/>
      <c r="E13181" s="39"/>
      <c r="F13181" s="41" t="str">
        <f aca="false">IF(A13181="","",MATCH(A13181,P_ID,1))</f>
        <v/>
      </c>
      <c r="G13181" s="41" t="str">
        <f aca="false">IF(A13181="","",INDEX(P_Svc,F13181))</f>
        <v/>
      </c>
      <c r="H13181" s="41" t="str">
        <f aca="false">IF(A13181="","",INDEX(P_Zone,F13181))</f>
        <v/>
      </c>
      <c r="I13181" s="41" t="str">
        <f aca="false">IF(A13181="","",IF(D13181="Delivered",IF(B13181&lt;=INDEX(P_Due,F13181),1,0),0))</f>
        <v/>
      </c>
    </row>
    <row r="13182" customFormat="false" ht="15" hidden="false" customHeight="false" outlineLevel="0" collapsed="false">
      <c r="A13182" s="37"/>
      <c r="B13182" s="38"/>
      <c r="C13182" s="39"/>
      <c r="D13182" s="39"/>
      <c r="E13182" s="39"/>
      <c r="F13182" s="41" t="str">
        <f aca="false">IF(A13182="","",MATCH(A13182,P_ID,1))</f>
        <v/>
      </c>
      <c r="G13182" s="41" t="str">
        <f aca="false">IF(A13182="","",INDEX(P_Svc,F13182))</f>
        <v/>
      </c>
      <c r="H13182" s="41" t="str">
        <f aca="false">IF(A13182="","",INDEX(P_Zone,F13182))</f>
        <v/>
      </c>
      <c r="I13182" s="41" t="str">
        <f aca="false">IF(A13182="","",IF(D13182="Delivered",IF(B13182&lt;=INDEX(P_Due,F13182),1,0),0))</f>
        <v/>
      </c>
    </row>
    <row r="13183" customFormat="false" ht="15" hidden="false" customHeight="false" outlineLevel="0" collapsed="false">
      <c r="A13183" s="37"/>
      <c r="B13183" s="38"/>
      <c r="C13183" s="39"/>
      <c r="D13183" s="39"/>
      <c r="E13183" s="39"/>
      <c r="F13183" s="41" t="str">
        <f aca="false">IF(A13183="","",MATCH(A13183,P_ID,1))</f>
        <v/>
      </c>
      <c r="G13183" s="41" t="str">
        <f aca="false">IF(A13183="","",INDEX(P_Svc,F13183))</f>
        <v/>
      </c>
      <c r="H13183" s="41" t="str">
        <f aca="false">IF(A13183="","",INDEX(P_Zone,F13183))</f>
        <v/>
      </c>
      <c r="I13183" s="41" t="str">
        <f aca="false">IF(A13183="","",IF(D13183="Delivered",IF(B13183&lt;=INDEX(P_Due,F13183),1,0),0))</f>
        <v/>
      </c>
    </row>
    <row r="13184" customFormat="false" ht="15" hidden="false" customHeight="false" outlineLevel="0" collapsed="false">
      <c r="A13184" s="37"/>
      <c r="B13184" s="38"/>
      <c r="C13184" s="39"/>
      <c r="D13184" s="39"/>
      <c r="E13184" s="39"/>
      <c r="F13184" s="41" t="str">
        <f aca="false">IF(A13184="","",MATCH(A13184,P_ID,1))</f>
        <v/>
      </c>
      <c r="G13184" s="41" t="str">
        <f aca="false">IF(A13184="","",INDEX(P_Svc,F13184))</f>
        <v/>
      </c>
      <c r="H13184" s="41" t="str">
        <f aca="false">IF(A13184="","",INDEX(P_Zone,F13184))</f>
        <v/>
      </c>
      <c r="I13184" s="41" t="str">
        <f aca="false">IF(A13184="","",IF(D13184="Delivered",IF(B13184&lt;=INDEX(P_Due,F13184),1,0),0))</f>
        <v/>
      </c>
    </row>
    <row r="13185" customFormat="false" ht="15" hidden="false" customHeight="false" outlineLevel="0" collapsed="false">
      <c r="A13185" s="37"/>
      <c r="B13185" s="38"/>
      <c r="C13185" s="39"/>
      <c r="D13185" s="39"/>
      <c r="E13185" s="39"/>
      <c r="F13185" s="41" t="str">
        <f aca="false">IF(A13185="","",MATCH(A13185,P_ID,1))</f>
        <v/>
      </c>
      <c r="G13185" s="41" t="str">
        <f aca="false">IF(A13185="","",INDEX(P_Svc,F13185))</f>
        <v/>
      </c>
      <c r="H13185" s="41" t="str">
        <f aca="false">IF(A13185="","",INDEX(P_Zone,F13185))</f>
        <v/>
      </c>
      <c r="I13185" s="41" t="str">
        <f aca="false">IF(A13185="","",IF(D13185="Delivered",IF(B13185&lt;=INDEX(P_Due,F13185),1,0),0))</f>
        <v/>
      </c>
    </row>
    <row r="13186" customFormat="false" ht="15" hidden="false" customHeight="false" outlineLevel="0" collapsed="false">
      <c r="A13186" s="37"/>
      <c r="B13186" s="38"/>
      <c r="C13186" s="39"/>
      <c r="D13186" s="39"/>
      <c r="E13186" s="39"/>
      <c r="F13186" s="41" t="str">
        <f aca="false">IF(A13186="","",MATCH(A13186,P_ID,1))</f>
        <v/>
      </c>
      <c r="G13186" s="41" t="str">
        <f aca="false">IF(A13186="","",INDEX(P_Svc,F13186))</f>
        <v/>
      </c>
      <c r="H13186" s="41" t="str">
        <f aca="false">IF(A13186="","",INDEX(P_Zone,F13186))</f>
        <v/>
      </c>
      <c r="I13186" s="41" t="str">
        <f aca="false">IF(A13186="","",IF(D13186="Delivered",IF(B13186&lt;=INDEX(P_Due,F13186),1,0),0))</f>
        <v/>
      </c>
    </row>
    <row r="13187" customFormat="false" ht="15" hidden="false" customHeight="false" outlineLevel="0" collapsed="false">
      <c r="A13187" s="37"/>
      <c r="B13187" s="38"/>
      <c r="C13187" s="39"/>
      <c r="D13187" s="39"/>
      <c r="E13187" s="39"/>
      <c r="F13187" s="41" t="str">
        <f aca="false">IF(A13187="","",MATCH(A13187,P_ID,1))</f>
        <v/>
      </c>
      <c r="G13187" s="41" t="str">
        <f aca="false">IF(A13187="","",INDEX(P_Svc,F13187))</f>
        <v/>
      </c>
      <c r="H13187" s="41" t="str">
        <f aca="false">IF(A13187="","",INDEX(P_Zone,F13187))</f>
        <v/>
      </c>
      <c r="I13187" s="41" t="str">
        <f aca="false">IF(A13187="","",IF(D13187="Delivered",IF(B13187&lt;=INDEX(P_Due,F13187),1,0),0))</f>
        <v/>
      </c>
    </row>
    <row r="13188" customFormat="false" ht="15" hidden="false" customHeight="false" outlineLevel="0" collapsed="false">
      <c r="A13188" s="37"/>
      <c r="B13188" s="38"/>
      <c r="C13188" s="39"/>
      <c r="D13188" s="39"/>
      <c r="E13188" s="39"/>
      <c r="F13188" s="41" t="str">
        <f aca="false">IF(A13188="","",MATCH(A13188,P_ID,1))</f>
        <v/>
      </c>
      <c r="G13188" s="41" t="str">
        <f aca="false">IF(A13188="","",INDEX(P_Svc,F13188))</f>
        <v/>
      </c>
      <c r="H13188" s="41" t="str">
        <f aca="false">IF(A13188="","",INDEX(P_Zone,F13188))</f>
        <v/>
      </c>
      <c r="I13188" s="41" t="str">
        <f aca="false">IF(A13188="","",IF(D13188="Delivered",IF(B13188&lt;=INDEX(P_Due,F13188),1,0),0))</f>
        <v/>
      </c>
    </row>
    <row r="13189" customFormat="false" ht="15" hidden="false" customHeight="false" outlineLevel="0" collapsed="false">
      <c r="A13189" s="37"/>
      <c r="B13189" s="38"/>
      <c r="C13189" s="39"/>
      <c r="D13189" s="39"/>
      <c r="E13189" s="39"/>
      <c r="F13189" s="41" t="str">
        <f aca="false">IF(A13189="","",MATCH(A13189,P_ID,1))</f>
        <v/>
      </c>
      <c r="G13189" s="41" t="str">
        <f aca="false">IF(A13189="","",INDEX(P_Svc,F13189))</f>
        <v/>
      </c>
      <c r="H13189" s="41" t="str">
        <f aca="false">IF(A13189="","",INDEX(P_Zone,F13189))</f>
        <v/>
      </c>
      <c r="I13189" s="41" t="str">
        <f aca="false">IF(A13189="","",IF(D13189="Delivered",IF(B13189&lt;=INDEX(P_Due,F13189),1,0),0))</f>
        <v/>
      </c>
    </row>
    <row r="13190" customFormat="false" ht="15" hidden="false" customHeight="false" outlineLevel="0" collapsed="false">
      <c r="A13190" s="37"/>
      <c r="B13190" s="38"/>
      <c r="C13190" s="39"/>
      <c r="D13190" s="39"/>
      <c r="E13190" s="39"/>
      <c r="F13190" s="41" t="str">
        <f aca="false">IF(A13190="","",MATCH(A13190,P_ID,1))</f>
        <v/>
      </c>
      <c r="G13190" s="41" t="str">
        <f aca="false">IF(A13190="","",INDEX(P_Svc,F13190))</f>
        <v/>
      </c>
      <c r="H13190" s="41" t="str">
        <f aca="false">IF(A13190="","",INDEX(P_Zone,F13190))</f>
        <v/>
      </c>
      <c r="I13190" s="41" t="str">
        <f aca="false">IF(A13190="","",IF(D13190="Delivered",IF(B13190&lt;=INDEX(P_Due,F13190),1,0),0))</f>
        <v/>
      </c>
    </row>
    <row r="13191" customFormat="false" ht="15" hidden="false" customHeight="false" outlineLevel="0" collapsed="false">
      <c r="A13191" s="37"/>
      <c r="B13191" s="38"/>
      <c r="C13191" s="39"/>
      <c r="D13191" s="39"/>
      <c r="E13191" s="39"/>
      <c r="F13191" s="41" t="str">
        <f aca="false">IF(A13191="","",MATCH(A13191,P_ID,1))</f>
        <v/>
      </c>
      <c r="G13191" s="41" t="str">
        <f aca="false">IF(A13191="","",INDEX(P_Svc,F13191))</f>
        <v/>
      </c>
      <c r="H13191" s="41" t="str">
        <f aca="false">IF(A13191="","",INDEX(P_Zone,F13191))</f>
        <v/>
      </c>
      <c r="I13191" s="41" t="str">
        <f aca="false">IF(A13191="","",IF(D13191="Delivered",IF(B13191&lt;=INDEX(P_Due,F13191),1,0),0))</f>
        <v/>
      </c>
    </row>
    <row r="13192" customFormat="false" ht="15" hidden="false" customHeight="false" outlineLevel="0" collapsed="false">
      <c r="A13192" s="37"/>
      <c r="B13192" s="38"/>
      <c r="C13192" s="39"/>
      <c r="D13192" s="39"/>
      <c r="E13192" s="39"/>
      <c r="F13192" s="41" t="str">
        <f aca="false">IF(A13192="","",MATCH(A13192,P_ID,1))</f>
        <v/>
      </c>
      <c r="G13192" s="41" t="str">
        <f aca="false">IF(A13192="","",INDEX(P_Svc,F13192))</f>
        <v/>
      </c>
      <c r="H13192" s="41" t="str">
        <f aca="false">IF(A13192="","",INDEX(P_Zone,F13192))</f>
        <v/>
      </c>
      <c r="I13192" s="41" t="str">
        <f aca="false">IF(A13192="","",IF(D13192="Delivered",IF(B13192&lt;=INDEX(P_Due,F13192),1,0),0))</f>
        <v/>
      </c>
    </row>
    <row r="13193" customFormat="false" ht="15" hidden="false" customHeight="false" outlineLevel="0" collapsed="false">
      <c r="A13193" s="37"/>
      <c r="B13193" s="38"/>
      <c r="C13193" s="39"/>
      <c r="D13193" s="39"/>
      <c r="E13193" s="39"/>
      <c r="F13193" s="41" t="str">
        <f aca="false">IF(A13193="","",MATCH(A13193,P_ID,1))</f>
        <v/>
      </c>
      <c r="G13193" s="41" t="str">
        <f aca="false">IF(A13193="","",INDEX(P_Svc,F13193))</f>
        <v/>
      </c>
      <c r="H13193" s="41" t="str">
        <f aca="false">IF(A13193="","",INDEX(P_Zone,F13193))</f>
        <v/>
      </c>
      <c r="I13193" s="41" t="str">
        <f aca="false">IF(A13193="","",IF(D13193="Delivered",IF(B13193&lt;=INDEX(P_Due,F13193),1,0),0))</f>
        <v/>
      </c>
    </row>
    <row r="13194" customFormat="false" ht="15" hidden="false" customHeight="false" outlineLevel="0" collapsed="false">
      <c r="A13194" s="37"/>
      <c r="B13194" s="38"/>
      <c r="C13194" s="39"/>
      <c r="D13194" s="39"/>
      <c r="E13194" s="39"/>
      <c r="F13194" s="41" t="str">
        <f aca="false">IF(A13194="","",MATCH(A13194,P_ID,1))</f>
        <v/>
      </c>
      <c r="G13194" s="41" t="str">
        <f aca="false">IF(A13194="","",INDEX(P_Svc,F13194))</f>
        <v/>
      </c>
      <c r="H13194" s="41" t="str">
        <f aca="false">IF(A13194="","",INDEX(P_Zone,F13194))</f>
        <v/>
      </c>
      <c r="I13194" s="41" t="str">
        <f aca="false">IF(A13194="","",IF(D13194="Delivered",IF(B13194&lt;=INDEX(P_Due,F13194),1,0),0))</f>
        <v/>
      </c>
    </row>
    <row r="13195" customFormat="false" ht="15" hidden="false" customHeight="false" outlineLevel="0" collapsed="false">
      <c r="A13195" s="37"/>
      <c r="B13195" s="38"/>
      <c r="C13195" s="39"/>
      <c r="D13195" s="39"/>
      <c r="E13195" s="39"/>
      <c r="F13195" s="41" t="str">
        <f aca="false">IF(A13195="","",MATCH(A13195,P_ID,1))</f>
        <v/>
      </c>
      <c r="G13195" s="41" t="str">
        <f aca="false">IF(A13195="","",INDEX(P_Svc,F13195))</f>
        <v/>
      </c>
      <c r="H13195" s="41" t="str">
        <f aca="false">IF(A13195="","",INDEX(P_Zone,F13195))</f>
        <v/>
      </c>
      <c r="I13195" s="41" t="str">
        <f aca="false">IF(A13195="","",IF(D13195="Delivered",IF(B13195&lt;=INDEX(P_Due,F13195),1,0),0))</f>
        <v/>
      </c>
    </row>
    <row r="13196" customFormat="false" ht="15" hidden="false" customHeight="false" outlineLevel="0" collapsed="false">
      <c r="A13196" s="37"/>
      <c r="B13196" s="38"/>
      <c r="C13196" s="39"/>
      <c r="D13196" s="39"/>
      <c r="E13196" s="39"/>
      <c r="F13196" s="41" t="str">
        <f aca="false">IF(A13196="","",MATCH(A13196,P_ID,1))</f>
        <v/>
      </c>
      <c r="G13196" s="41" t="str">
        <f aca="false">IF(A13196="","",INDEX(P_Svc,F13196))</f>
        <v/>
      </c>
      <c r="H13196" s="41" t="str">
        <f aca="false">IF(A13196="","",INDEX(P_Zone,F13196))</f>
        <v/>
      </c>
      <c r="I13196" s="41" t="str">
        <f aca="false">IF(A13196="","",IF(D13196="Delivered",IF(B13196&lt;=INDEX(P_Due,F13196),1,0),0))</f>
        <v/>
      </c>
    </row>
    <row r="13197" customFormat="false" ht="15" hidden="false" customHeight="false" outlineLevel="0" collapsed="false">
      <c r="A13197" s="37"/>
      <c r="B13197" s="38"/>
      <c r="C13197" s="39"/>
      <c r="D13197" s="39"/>
      <c r="E13197" s="39"/>
      <c r="F13197" s="41" t="str">
        <f aca="false">IF(A13197="","",MATCH(A13197,P_ID,1))</f>
        <v/>
      </c>
      <c r="G13197" s="41" t="str">
        <f aca="false">IF(A13197="","",INDEX(P_Svc,F13197))</f>
        <v/>
      </c>
      <c r="H13197" s="41" t="str">
        <f aca="false">IF(A13197="","",INDEX(P_Zone,F13197))</f>
        <v/>
      </c>
      <c r="I13197" s="41" t="str">
        <f aca="false">IF(A13197="","",IF(D13197="Delivered",IF(B13197&lt;=INDEX(P_Due,F13197),1,0),0))</f>
        <v/>
      </c>
    </row>
    <row r="13198" customFormat="false" ht="15" hidden="false" customHeight="false" outlineLevel="0" collapsed="false">
      <c r="A13198" s="37"/>
      <c r="B13198" s="38"/>
      <c r="C13198" s="39"/>
      <c r="D13198" s="39"/>
      <c r="E13198" s="39"/>
      <c r="F13198" s="41" t="str">
        <f aca="false">IF(A13198="","",MATCH(A13198,P_ID,1))</f>
        <v/>
      </c>
      <c r="G13198" s="41" t="str">
        <f aca="false">IF(A13198="","",INDEX(P_Svc,F13198))</f>
        <v/>
      </c>
      <c r="H13198" s="41" t="str">
        <f aca="false">IF(A13198="","",INDEX(P_Zone,F13198))</f>
        <v/>
      </c>
      <c r="I13198" s="41" t="str">
        <f aca="false">IF(A13198="","",IF(D13198="Delivered",IF(B13198&lt;=INDEX(P_Due,F13198),1,0),0))</f>
        <v/>
      </c>
    </row>
    <row r="13199" customFormat="false" ht="15" hidden="false" customHeight="false" outlineLevel="0" collapsed="false">
      <c r="A13199" s="37"/>
      <c r="B13199" s="38"/>
      <c r="C13199" s="39"/>
      <c r="D13199" s="39"/>
      <c r="E13199" s="39"/>
      <c r="F13199" s="41" t="str">
        <f aca="false">IF(A13199="","",MATCH(A13199,P_ID,1))</f>
        <v/>
      </c>
      <c r="G13199" s="41" t="str">
        <f aca="false">IF(A13199="","",INDEX(P_Svc,F13199))</f>
        <v/>
      </c>
      <c r="H13199" s="41" t="str">
        <f aca="false">IF(A13199="","",INDEX(P_Zone,F13199))</f>
        <v/>
      </c>
      <c r="I13199" s="41" t="str">
        <f aca="false">IF(A13199="","",IF(D13199="Delivered",IF(B13199&lt;=INDEX(P_Due,F13199),1,0),0))</f>
        <v/>
      </c>
    </row>
    <row r="13200" customFormat="false" ht="15" hidden="false" customHeight="false" outlineLevel="0" collapsed="false">
      <c r="A13200" s="37"/>
      <c r="B13200" s="38"/>
      <c r="C13200" s="39"/>
      <c r="D13200" s="39"/>
      <c r="E13200" s="39"/>
      <c r="F13200" s="41" t="str">
        <f aca="false">IF(A13200="","",MATCH(A13200,P_ID,1))</f>
        <v/>
      </c>
      <c r="G13200" s="41" t="str">
        <f aca="false">IF(A13200="","",INDEX(P_Svc,F13200))</f>
        <v/>
      </c>
      <c r="H13200" s="41" t="str">
        <f aca="false">IF(A13200="","",INDEX(P_Zone,F13200))</f>
        <v/>
      </c>
      <c r="I13200" s="41" t="str">
        <f aca="false">IF(A13200="","",IF(D13200="Delivered",IF(B13200&lt;=INDEX(P_Due,F13200),1,0),0))</f>
        <v/>
      </c>
    </row>
    <row r="13201" customFormat="false" ht="15" hidden="false" customHeight="false" outlineLevel="0" collapsed="false">
      <c r="A13201" s="37"/>
      <c r="B13201" s="38"/>
      <c r="C13201" s="39"/>
      <c r="D13201" s="39"/>
      <c r="E13201" s="39"/>
      <c r="F13201" s="41" t="str">
        <f aca="false">IF(A13201="","",MATCH(A13201,P_ID,1))</f>
        <v/>
      </c>
      <c r="G13201" s="41" t="str">
        <f aca="false">IF(A13201="","",INDEX(P_Svc,F13201))</f>
        <v/>
      </c>
      <c r="H13201" s="41" t="str">
        <f aca="false">IF(A13201="","",INDEX(P_Zone,F13201))</f>
        <v/>
      </c>
      <c r="I13201" s="41" t="str">
        <f aca="false">IF(A13201="","",IF(D13201="Delivered",IF(B13201&lt;=INDEX(P_Due,F13201),1,0),0))</f>
        <v/>
      </c>
    </row>
    <row r="13202" customFormat="false" ht="15" hidden="false" customHeight="false" outlineLevel="0" collapsed="false">
      <c r="A13202" s="37"/>
      <c r="B13202" s="38"/>
      <c r="C13202" s="39"/>
      <c r="D13202" s="39"/>
      <c r="E13202" s="39"/>
      <c r="F13202" s="41" t="str">
        <f aca="false">IF(A13202="","",MATCH(A13202,P_ID,1))</f>
        <v/>
      </c>
      <c r="G13202" s="41" t="str">
        <f aca="false">IF(A13202="","",INDEX(P_Svc,F13202))</f>
        <v/>
      </c>
      <c r="H13202" s="41" t="str">
        <f aca="false">IF(A13202="","",INDEX(P_Zone,F13202))</f>
        <v/>
      </c>
      <c r="I13202" s="41" t="str">
        <f aca="false">IF(A13202="","",IF(D13202="Delivered",IF(B13202&lt;=INDEX(P_Due,F13202),1,0),0))</f>
        <v/>
      </c>
    </row>
    <row r="13203" customFormat="false" ht="15" hidden="false" customHeight="false" outlineLevel="0" collapsed="false">
      <c r="A13203" s="37"/>
      <c r="B13203" s="38"/>
      <c r="C13203" s="39"/>
      <c r="D13203" s="39"/>
      <c r="E13203" s="39"/>
      <c r="F13203" s="41" t="str">
        <f aca="false">IF(A13203="","",MATCH(A13203,P_ID,1))</f>
        <v/>
      </c>
      <c r="G13203" s="41" t="str">
        <f aca="false">IF(A13203="","",INDEX(P_Svc,F13203))</f>
        <v/>
      </c>
      <c r="H13203" s="41" t="str">
        <f aca="false">IF(A13203="","",INDEX(P_Zone,F13203))</f>
        <v/>
      </c>
      <c r="I13203" s="41" t="str">
        <f aca="false">IF(A13203="","",IF(D13203="Delivered",IF(B13203&lt;=INDEX(P_Due,F13203),1,0),0))</f>
        <v/>
      </c>
    </row>
    <row r="13204" customFormat="false" ht="15" hidden="false" customHeight="false" outlineLevel="0" collapsed="false">
      <c r="A13204" s="37"/>
      <c r="B13204" s="38"/>
      <c r="C13204" s="39"/>
      <c r="D13204" s="39"/>
      <c r="E13204" s="39"/>
      <c r="F13204" s="41" t="str">
        <f aca="false">IF(A13204="","",MATCH(A13204,P_ID,1))</f>
        <v/>
      </c>
      <c r="G13204" s="41" t="str">
        <f aca="false">IF(A13204="","",INDEX(P_Svc,F13204))</f>
        <v/>
      </c>
      <c r="H13204" s="41" t="str">
        <f aca="false">IF(A13204="","",INDEX(P_Zone,F13204))</f>
        <v/>
      </c>
      <c r="I13204" s="41" t="str">
        <f aca="false">IF(A13204="","",IF(D13204="Delivered",IF(B13204&lt;=INDEX(P_Due,F13204),1,0),0))</f>
        <v/>
      </c>
    </row>
    <row r="13205" customFormat="false" ht="15" hidden="false" customHeight="false" outlineLevel="0" collapsed="false">
      <c r="A13205" s="37"/>
      <c r="B13205" s="38"/>
      <c r="C13205" s="39"/>
      <c r="D13205" s="39"/>
      <c r="E13205" s="39"/>
      <c r="F13205" s="41" t="str">
        <f aca="false">IF(A13205="","",MATCH(A13205,P_ID,1))</f>
        <v/>
      </c>
      <c r="G13205" s="41" t="str">
        <f aca="false">IF(A13205="","",INDEX(P_Svc,F13205))</f>
        <v/>
      </c>
      <c r="H13205" s="41" t="str">
        <f aca="false">IF(A13205="","",INDEX(P_Zone,F13205))</f>
        <v/>
      </c>
      <c r="I13205" s="41" t="str">
        <f aca="false">IF(A13205="","",IF(D13205="Delivered",IF(B13205&lt;=INDEX(P_Due,F13205),1,0),0))</f>
        <v/>
      </c>
    </row>
    <row r="13206" customFormat="false" ht="15" hidden="false" customHeight="false" outlineLevel="0" collapsed="false">
      <c r="A13206" s="37"/>
      <c r="B13206" s="38"/>
      <c r="C13206" s="39"/>
      <c r="D13206" s="39"/>
      <c r="E13206" s="39"/>
      <c r="F13206" s="41" t="str">
        <f aca="false">IF(A13206="","",MATCH(A13206,P_ID,1))</f>
        <v/>
      </c>
      <c r="G13206" s="41" t="str">
        <f aca="false">IF(A13206="","",INDEX(P_Svc,F13206))</f>
        <v/>
      </c>
      <c r="H13206" s="41" t="str">
        <f aca="false">IF(A13206="","",INDEX(P_Zone,F13206))</f>
        <v/>
      </c>
      <c r="I13206" s="41" t="str">
        <f aca="false">IF(A13206="","",IF(D13206="Delivered",IF(B13206&lt;=INDEX(P_Due,F13206),1,0),0))</f>
        <v/>
      </c>
    </row>
    <row r="13207" customFormat="false" ht="15" hidden="false" customHeight="false" outlineLevel="0" collapsed="false">
      <c r="A13207" s="37"/>
      <c r="B13207" s="38"/>
      <c r="C13207" s="39"/>
      <c r="D13207" s="39"/>
      <c r="E13207" s="39"/>
      <c r="F13207" s="41" t="str">
        <f aca="false">IF(A13207="","",MATCH(A13207,P_ID,1))</f>
        <v/>
      </c>
      <c r="G13207" s="41" t="str">
        <f aca="false">IF(A13207="","",INDEX(P_Svc,F13207))</f>
        <v/>
      </c>
      <c r="H13207" s="41" t="str">
        <f aca="false">IF(A13207="","",INDEX(P_Zone,F13207))</f>
        <v/>
      </c>
      <c r="I13207" s="41" t="str">
        <f aca="false">IF(A13207="","",IF(D13207="Delivered",IF(B13207&lt;=INDEX(P_Due,F13207),1,0),0))</f>
        <v/>
      </c>
    </row>
    <row r="13208" customFormat="false" ht="15" hidden="false" customHeight="false" outlineLevel="0" collapsed="false">
      <c r="A13208" s="37"/>
      <c r="B13208" s="38"/>
      <c r="C13208" s="39"/>
      <c r="D13208" s="39"/>
      <c r="E13208" s="39"/>
      <c r="F13208" s="41" t="str">
        <f aca="false">IF(A13208="","",MATCH(A13208,P_ID,1))</f>
        <v/>
      </c>
      <c r="G13208" s="41" t="str">
        <f aca="false">IF(A13208="","",INDEX(P_Svc,F13208))</f>
        <v/>
      </c>
      <c r="H13208" s="41" t="str">
        <f aca="false">IF(A13208="","",INDEX(P_Zone,F13208))</f>
        <v/>
      </c>
      <c r="I13208" s="41" t="str">
        <f aca="false">IF(A13208="","",IF(D13208="Delivered",IF(B13208&lt;=INDEX(P_Due,F13208),1,0),0))</f>
        <v/>
      </c>
    </row>
    <row r="13209" customFormat="false" ht="15" hidden="false" customHeight="false" outlineLevel="0" collapsed="false">
      <c r="A13209" s="37"/>
      <c r="B13209" s="38"/>
      <c r="C13209" s="39"/>
      <c r="D13209" s="39"/>
      <c r="E13209" s="39"/>
      <c r="F13209" s="41" t="str">
        <f aca="false">IF(A13209="","",MATCH(A13209,P_ID,1))</f>
        <v/>
      </c>
      <c r="G13209" s="41" t="str">
        <f aca="false">IF(A13209="","",INDEX(P_Svc,F13209))</f>
        <v/>
      </c>
      <c r="H13209" s="41" t="str">
        <f aca="false">IF(A13209="","",INDEX(P_Zone,F13209))</f>
        <v/>
      </c>
      <c r="I13209" s="41" t="str">
        <f aca="false">IF(A13209="","",IF(D13209="Delivered",IF(B13209&lt;=INDEX(P_Due,F13209),1,0),0))</f>
        <v/>
      </c>
    </row>
    <row r="13210" customFormat="false" ht="15" hidden="false" customHeight="false" outlineLevel="0" collapsed="false">
      <c r="A13210" s="37"/>
      <c r="B13210" s="38"/>
      <c r="C13210" s="39"/>
      <c r="D13210" s="39"/>
      <c r="E13210" s="39"/>
      <c r="F13210" s="41" t="str">
        <f aca="false">IF(A13210="","",MATCH(A13210,P_ID,1))</f>
        <v/>
      </c>
      <c r="G13210" s="41" t="str">
        <f aca="false">IF(A13210="","",INDEX(P_Svc,F13210))</f>
        <v/>
      </c>
      <c r="H13210" s="41" t="str">
        <f aca="false">IF(A13210="","",INDEX(P_Zone,F13210))</f>
        <v/>
      </c>
      <c r="I13210" s="41" t="str">
        <f aca="false">IF(A13210="","",IF(D13210="Delivered",IF(B13210&lt;=INDEX(P_Due,F13210),1,0),0))</f>
        <v/>
      </c>
    </row>
    <row r="13211" customFormat="false" ht="15" hidden="false" customHeight="false" outlineLevel="0" collapsed="false">
      <c r="A13211" s="37"/>
      <c r="B13211" s="38"/>
      <c r="C13211" s="39"/>
      <c r="D13211" s="39"/>
      <c r="E13211" s="39"/>
      <c r="F13211" s="41" t="str">
        <f aca="false">IF(A13211="","",MATCH(A13211,P_ID,1))</f>
        <v/>
      </c>
      <c r="G13211" s="41" t="str">
        <f aca="false">IF(A13211="","",INDEX(P_Svc,F13211))</f>
        <v/>
      </c>
      <c r="H13211" s="41" t="str">
        <f aca="false">IF(A13211="","",INDEX(P_Zone,F13211))</f>
        <v/>
      </c>
      <c r="I13211" s="41" t="str">
        <f aca="false">IF(A13211="","",IF(D13211="Delivered",IF(B13211&lt;=INDEX(P_Due,F13211),1,0),0))</f>
        <v/>
      </c>
    </row>
    <row r="13212" customFormat="false" ht="15" hidden="false" customHeight="false" outlineLevel="0" collapsed="false">
      <c r="A13212" s="37"/>
      <c r="B13212" s="38"/>
      <c r="C13212" s="39"/>
      <c r="D13212" s="39"/>
      <c r="E13212" s="39"/>
      <c r="F13212" s="41" t="str">
        <f aca="false">IF(A13212="","",MATCH(A13212,P_ID,1))</f>
        <v/>
      </c>
      <c r="G13212" s="41" t="str">
        <f aca="false">IF(A13212="","",INDEX(P_Svc,F13212))</f>
        <v/>
      </c>
      <c r="H13212" s="41" t="str">
        <f aca="false">IF(A13212="","",INDEX(P_Zone,F13212))</f>
        <v/>
      </c>
      <c r="I13212" s="41" t="str">
        <f aca="false">IF(A13212="","",IF(D13212="Delivered",IF(B13212&lt;=INDEX(P_Due,F13212),1,0),0))</f>
        <v/>
      </c>
    </row>
    <row r="13213" customFormat="false" ht="15" hidden="false" customHeight="false" outlineLevel="0" collapsed="false">
      <c r="A13213" s="37"/>
      <c r="B13213" s="38"/>
      <c r="C13213" s="39"/>
      <c r="D13213" s="39"/>
      <c r="E13213" s="39"/>
      <c r="F13213" s="41" t="str">
        <f aca="false">IF(A13213="","",MATCH(A13213,P_ID,1))</f>
        <v/>
      </c>
      <c r="G13213" s="41" t="str">
        <f aca="false">IF(A13213="","",INDEX(P_Svc,F13213))</f>
        <v/>
      </c>
      <c r="H13213" s="41" t="str">
        <f aca="false">IF(A13213="","",INDEX(P_Zone,F13213))</f>
        <v/>
      </c>
      <c r="I13213" s="41" t="str">
        <f aca="false">IF(A13213="","",IF(D13213="Delivered",IF(B13213&lt;=INDEX(P_Due,F13213),1,0),0))</f>
        <v/>
      </c>
    </row>
    <row r="13214" customFormat="false" ht="15" hidden="false" customHeight="false" outlineLevel="0" collapsed="false">
      <c r="A13214" s="37"/>
      <c r="B13214" s="38"/>
      <c r="C13214" s="39"/>
      <c r="D13214" s="39"/>
      <c r="E13214" s="39"/>
      <c r="F13214" s="41" t="str">
        <f aca="false">IF(A13214="","",MATCH(A13214,P_ID,1))</f>
        <v/>
      </c>
      <c r="G13214" s="41" t="str">
        <f aca="false">IF(A13214="","",INDEX(P_Svc,F13214))</f>
        <v/>
      </c>
      <c r="H13214" s="41" t="str">
        <f aca="false">IF(A13214="","",INDEX(P_Zone,F13214))</f>
        <v/>
      </c>
      <c r="I13214" s="41" t="str">
        <f aca="false">IF(A13214="","",IF(D13214="Delivered",IF(B13214&lt;=INDEX(P_Due,F13214),1,0),0))</f>
        <v/>
      </c>
    </row>
    <row r="13215" customFormat="false" ht="15" hidden="false" customHeight="false" outlineLevel="0" collapsed="false">
      <c r="A13215" s="37"/>
      <c r="B13215" s="38"/>
      <c r="C13215" s="39"/>
      <c r="D13215" s="39"/>
      <c r="E13215" s="39"/>
      <c r="F13215" s="41" t="str">
        <f aca="false">IF(A13215="","",MATCH(A13215,P_ID,1))</f>
        <v/>
      </c>
      <c r="G13215" s="41" t="str">
        <f aca="false">IF(A13215="","",INDEX(P_Svc,F13215))</f>
        <v/>
      </c>
      <c r="H13215" s="41" t="str">
        <f aca="false">IF(A13215="","",INDEX(P_Zone,F13215))</f>
        <v/>
      </c>
      <c r="I13215" s="41" t="str">
        <f aca="false">IF(A13215="","",IF(D13215="Delivered",IF(B13215&lt;=INDEX(P_Due,F13215),1,0),0))</f>
        <v/>
      </c>
    </row>
    <row r="13216" customFormat="false" ht="15" hidden="false" customHeight="false" outlineLevel="0" collapsed="false">
      <c r="A13216" s="37"/>
      <c r="B13216" s="38"/>
      <c r="C13216" s="39"/>
      <c r="D13216" s="39"/>
      <c r="E13216" s="39"/>
      <c r="F13216" s="41" t="str">
        <f aca="false">IF(A13216="","",MATCH(A13216,P_ID,1))</f>
        <v/>
      </c>
      <c r="G13216" s="41" t="str">
        <f aca="false">IF(A13216="","",INDEX(P_Svc,F13216))</f>
        <v/>
      </c>
      <c r="H13216" s="41" t="str">
        <f aca="false">IF(A13216="","",INDEX(P_Zone,F13216))</f>
        <v/>
      </c>
      <c r="I13216" s="41" t="str">
        <f aca="false">IF(A13216="","",IF(D13216="Delivered",IF(B13216&lt;=INDEX(P_Due,F13216),1,0),0))</f>
        <v/>
      </c>
    </row>
    <row r="13217" customFormat="false" ht="15" hidden="false" customHeight="false" outlineLevel="0" collapsed="false">
      <c r="A13217" s="37"/>
      <c r="B13217" s="38"/>
      <c r="C13217" s="39"/>
      <c r="D13217" s="39"/>
      <c r="E13217" s="39"/>
      <c r="F13217" s="41" t="str">
        <f aca="false">IF(A13217="","",MATCH(A13217,P_ID,1))</f>
        <v/>
      </c>
      <c r="G13217" s="41" t="str">
        <f aca="false">IF(A13217="","",INDEX(P_Svc,F13217))</f>
        <v/>
      </c>
      <c r="H13217" s="41" t="str">
        <f aca="false">IF(A13217="","",INDEX(P_Zone,F13217))</f>
        <v/>
      </c>
      <c r="I13217" s="41" t="str">
        <f aca="false">IF(A13217="","",IF(D13217="Delivered",IF(B13217&lt;=INDEX(P_Due,F13217),1,0),0))</f>
        <v/>
      </c>
    </row>
    <row r="13218" customFormat="false" ht="15" hidden="false" customHeight="false" outlineLevel="0" collapsed="false">
      <c r="A13218" s="37"/>
      <c r="B13218" s="38"/>
      <c r="C13218" s="39"/>
      <c r="D13218" s="39"/>
      <c r="E13218" s="39"/>
      <c r="F13218" s="41" t="str">
        <f aca="false">IF(A13218="","",MATCH(A13218,P_ID,1))</f>
        <v/>
      </c>
      <c r="G13218" s="41" t="str">
        <f aca="false">IF(A13218="","",INDEX(P_Svc,F13218))</f>
        <v/>
      </c>
      <c r="H13218" s="41" t="str">
        <f aca="false">IF(A13218="","",INDEX(P_Zone,F13218))</f>
        <v/>
      </c>
      <c r="I13218" s="41" t="str">
        <f aca="false">IF(A13218="","",IF(D13218="Delivered",IF(B13218&lt;=INDEX(P_Due,F13218),1,0),0))</f>
        <v/>
      </c>
    </row>
    <row r="13219" customFormat="false" ht="15" hidden="false" customHeight="false" outlineLevel="0" collapsed="false">
      <c r="A13219" s="37"/>
      <c r="B13219" s="38"/>
      <c r="C13219" s="39"/>
      <c r="D13219" s="39"/>
      <c r="E13219" s="39"/>
      <c r="F13219" s="41" t="str">
        <f aca="false">IF(A13219="","",MATCH(A13219,P_ID,1))</f>
        <v/>
      </c>
      <c r="G13219" s="41" t="str">
        <f aca="false">IF(A13219="","",INDEX(P_Svc,F13219))</f>
        <v/>
      </c>
      <c r="H13219" s="41" t="str">
        <f aca="false">IF(A13219="","",INDEX(P_Zone,F13219))</f>
        <v/>
      </c>
      <c r="I13219" s="41" t="str">
        <f aca="false">IF(A13219="","",IF(D13219="Delivered",IF(B13219&lt;=INDEX(P_Due,F13219),1,0),0))</f>
        <v/>
      </c>
    </row>
    <row r="13220" customFormat="false" ht="15" hidden="false" customHeight="false" outlineLevel="0" collapsed="false">
      <c r="A13220" s="37"/>
      <c r="B13220" s="38"/>
      <c r="C13220" s="39"/>
      <c r="D13220" s="39"/>
      <c r="E13220" s="39"/>
      <c r="F13220" s="41" t="str">
        <f aca="false">IF(A13220="","",MATCH(A13220,P_ID,1))</f>
        <v/>
      </c>
      <c r="G13220" s="41" t="str">
        <f aca="false">IF(A13220="","",INDEX(P_Svc,F13220))</f>
        <v/>
      </c>
      <c r="H13220" s="41" t="str">
        <f aca="false">IF(A13220="","",INDEX(P_Zone,F13220))</f>
        <v/>
      </c>
      <c r="I13220" s="41" t="str">
        <f aca="false">IF(A13220="","",IF(D13220="Delivered",IF(B13220&lt;=INDEX(P_Due,F13220),1,0),0))</f>
        <v/>
      </c>
    </row>
    <row r="13221" customFormat="false" ht="15" hidden="false" customHeight="false" outlineLevel="0" collapsed="false">
      <c r="A13221" s="37"/>
      <c r="B13221" s="38"/>
      <c r="C13221" s="39"/>
      <c r="D13221" s="39"/>
      <c r="E13221" s="39"/>
      <c r="F13221" s="41" t="str">
        <f aca="false">IF(A13221="","",MATCH(A13221,P_ID,1))</f>
        <v/>
      </c>
      <c r="G13221" s="41" t="str">
        <f aca="false">IF(A13221="","",INDEX(P_Svc,F13221))</f>
        <v/>
      </c>
      <c r="H13221" s="41" t="str">
        <f aca="false">IF(A13221="","",INDEX(P_Zone,F13221))</f>
        <v/>
      </c>
      <c r="I13221" s="41" t="str">
        <f aca="false">IF(A13221="","",IF(D13221="Delivered",IF(B13221&lt;=INDEX(P_Due,F13221),1,0),0))</f>
        <v/>
      </c>
    </row>
    <row r="13222" customFormat="false" ht="15" hidden="false" customHeight="false" outlineLevel="0" collapsed="false">
      <c r="A13222" s="37"/>
      <c r="B13222" s="38"/>
      <c r="C13222" s="39"/>
      <c r="D13222" s="39"/>
      <c r="E13222" s="39"/>
      <c r="F13222" s="41" t="str">
        <f aca="false">IF(A13222="","",MATCH(A13222,P_ID,1))</f>
        <v/>
      </c>
      <c r="G13222" s="41" t="str">
        <f aca="false">IF(A13222="","",INDEX(P_Svc,F13222))</f>
        <v/>
      </c>
      <c r="H13222" s="41" t="str">
        <f aca="false">IF(A13222="","",INDEX(P_Zone,F13222))</f>
        <v/>
      </c>
      <c r="I13222" s="41" t="str">
        <f aca="false">IF(A13222="","",IF(D13222="Delivered",IF(B13222&lt;=INDEX(P_Due,F13222),1,0),0))</f>
        <v/>
      </c>
    </row>
    <row r="13223" customFormat="false" ht="15" hidden="false" customHeight="false" outlineLevel="0" collapsed="false">
      <c r="A13223" s="37"/>
      <c r="B13223" s="38"/>
      <c r="C13223" s="39"/>
      <c r="D13223" s="39"/>
      <c r="E13223" s="39"/>
      <c r="F13223" s="41" t="str">
        <f aca="false">IF(A13223="","",MATCH(A13223,P_ID,1))</f>
        <v/>
      </c>
      <c r="G13223" s="41" t="str">
        <f aca="false">IF(A13223="","",INDEX(P_Svc,F13223))</f>
        <v/>
      </c>
      <c r="H13223" s="41" t="str">
        <f aca="false">IF(A13223="","",INDEX(P_Zone,F13223))</f>
        <v/>
      </c>
      <c r="I13223" s="41" t="str">
        <f aca="false">IF(A13223="","",IF(D13223="Delivered",IF(B13223&lt;=INDEX(P_Due,F13223),1,0),0))</f>
        <v/>
      </c>
    </row>
    <row r="13224" customFormat="false" ht="15" hidden="false" customHeight="false" outlineLevel="0" collapsed="false">
      <c r="A13224" s="37"/>
      <c r="B13224" s="38"/>
      <c r="C13224" s="39"/>
      <c r="D13224" s="39"/>
      <c r="E13224" s="39"/>
      <c r="F13224" s="41" t="str">
        <f aca="false">IF(A13224="","",MATCH(A13224,P_ID,1))</f>
        <v/>
      </c>
      <c r="G13224" s="41" t="str">
        <f aca="false">IF(A13224="","",INDEX(P_Svc,F13224))</f>
        <v/>
      </c>
      <c r="H13224" s="41" t="str">
        <f aca="false">IF(A13224="","",INDEX(P_Zone,F13224))</f>
        <v/>
      </c>
      <c r="I13224" s="41" t="str">
        <f aca="false">IF(A13224="","",IF(D13224="Delivered",IF(B13224&lt;=INDEX(P_Due,F13224),1,0),0))</f>
        <v/>
      </c>
    </row>
    <row r="13225" customFormat="false" ht="15" hidden="false" customHeight="false" outlineLevel="0" collapsed="false">
      <c r="A13225" s="37"/>
      <c r="B13225" s="38"/>
      <c r="C13225" s="39"/>
      <c r="D13225" s="39"/>
      <c r="E13225" s="39"/>
      <c r="F13225" s="41" t="str">
        <f aca="false">IF(A13225="","",MATCH(A13225,P_ID,1))</f>
        <v/>
      </c>
      <c r="G13225" s="41" t="str">
        <f aca="false">IF(A13225="","",INDEX(P_Svc,F13225))</f>
        <v/>
      </c>
      <c r="H13225" s="41" t="str">
        <f aca="false">IF(A13225="","",INDEX(P_Zone,F13225))</f>
        <v/>
      </c>
      <c r="I13225" s="41" t="str">
        <f aca="false">IF(A13225="","",IF(D13225="Delivered",IF(B13225&lt;=INDEX(P_Due,F13225),1,0),0))</f>
        <v/>
      </c>
    </row>
    <row r="13226" customFormat="false" ht="15" hidden="false" customHeight="false" outlineLevel="0" collapsed="false">
      <c r="A13226" s="37"/>
      <c r="B13226" s="38"/>
      <c r="C13226" s="39"/>
      <c r="D13226" s="39"/>
      <c r="E13226" s="39"/>
      <c r="F13226" s="41" t="str">
        <f aca="false">IF(A13226="","",MATCH(A13226,P_ID,1))</f>
        <v/>
      </c>
      <c r="G13226" s="41" t="str">
        <f aca="false">IF(A13226="","",INDEX(P_Svc,F13226))</f>
        <v/>
      </c>
      <c r="H13226" s="41" t="str">
        <f aca="false">IF(A13226="","",INDEX(P_Zone,F13226))</f>
        <v/>
      </c>
      <c r="I13226" s="41" t="str">
        <f aca="false">IF(A13226="","",IF(D13226="Delivered",IF(B13226&lt;=INDEX(P_Due,F13226),1,0),0))</f>
        <v/>
      </c>
    </row>
    <row r="13227" customFormat="false" ht="15" hidden="false" customHeight="false" outlineLevel="0" collapsed="false">
      <c r="A13227" s="37"/>
      <c r="B13227" s="38"/>
      <c r="C13227" s="39"/>
      <c r="D13227" s="39"/>
      <c r="E13227" s="39"/>
      <c r="F13227" s="41" t="str">
        <f aca="false">IF(A13227="","",MATCH(A13227,P_ID,1))</f>
        <v/>
      </c>
      <c r="G13227" s="41" t="str">
        <f aca="false">IF(A13227="","",INDEX(P_Svc,F13227))</f>
        <v/>
      </c>
      <c r="H13227" s="41" t="str">
        <f aca="false">IF(A13227="","",INDEX(P_Zone,F13227))</f>
        <v/>
      </c>
      <c r="I13227" s="41" t="str">
        <f aca="false">IF(A13227="","",IF(D13227="Delivered",IF(B13227&lt;=INDEX(P_Due,F13227),1,0),0))</f>
        <v/>
      </c>
    </row>
    <row r="13228" customFormat="false" ht="15" hidden="false" customHeight="false" outlineLevel="0" collapsed="false">
      <c r="A13228" s="37"/>
      <c r="B13228" s="38"/>
      <c r="C13228" s="39"/>
      <c r="D13228" s="39"/>
      <c r="E13228" s="39"/>
      <c r="F13228" s="41" t="str">
        <f aca="false">IF(A13228="","",MATCH(A13228,P_ID,1))</f>
        <v/>
      </c>
      <c r="G13228" s="41" t="str">
        <f aca="false">IF(A13228="","",INDEX(P_Svc,F13228))</f>
        <v/>
      </c>
      <c r="H13228" s="41" t="str">
        <f aca="false">IF(A13228="","",INDEX(P_Zone,F13228))</f>
        <v/>
      </c>
      <c r="I13228" s="41" t="str">
        <f aca="false">IF(A13228="","",IF(D13228="Delivered",IF(B13228&lt;=INDEX(P_Due,F13228),1,0),0))</f>
        <v/>
      </c>
    </row>
    <row r="13229" customFormat="false" ht="15" hidden="false" customHeight="false" outlineLevel="0" collapsed="false">
      <c r="A13229" s="37"/>
      <c r="B13229" s="38"/>
      <c r="C13229" s="39"/>
      <c r="D13229" s="39"/>
      <c r="E13229" s="39"/>
      <c r="F13229" s="41" t="str">
        <f aca="false">IF(A13229="","",MATCH(A13229,P_ID,1))</f>
        <v/>
      </c>
      <c r="G13229" s="41" t="str">
        <f aca="false">IF(A13229="","",INDEX(P_Svc,F13229))</f>
        <v/>
      </c>
      <c r="H13229" s="41" t="str">
        <f aca="false">IF(A13229="","",INDEX(P_Zone,F13229))</f>
        <v/>
      </c>
      <c r="I13229" s="41" t="str">
        <f aca="false">IF(A13229="","",IF(D13229="Delivered",IF(B13229&lt;=INDEX(P_Due,F13229),1,0),0))</f>
        <v/>
      </c>
    </row>
    <row r="13230" customFormat="false" ht="15" hidden="false" customHeight="false" outlineLevel="0" collapsed="false">
      <c r="A13230" s="37"/>
      <c r="B13230" s="38"/>
      <c r="C13230" s="39"/>
      <c r="D13230" s="39"/>
      <c r="E13230" s="39"/>
      <c r="F13230" s="41" t="str">
        <f aca="false">IF(A13230="","",MATCH(A13230,P_ID,1))</f>
        <v/>
      </c>
      <c r="G13230" s="41" t="str">
        <f aca="false">IF(A13230="","",INDEX(P_Svc,F13230))</f>
        <v/>
      </c>
      <c r="H13230" s="41" t="str">
        <f aca="false">IF(A13230="","",INDEX(P_Zone,F13230))</f>
        <v/>
      </c>
      <c r="I13230" s="41" t="str">
        <f aca="false">IF(A13230="","",IF(D13230="Delivered",IF(B13230&lt;=INDEX(P_Due,F13230),1,0),0))</f>
        <v/>
      </c>
    </row>
    <row r="13231" customFormat="false" ht="15" hidden="false" customHeight="false" outlineLevel="0" collapsed="false">
      <c r="A13231" s="37"/>
      <c r="B13231" s="38"/>
      <c r="C13231" s="39"/>
      <c r="D13231" s="39"/>
      <c r="E13231" s="39"/>
      <c r="F13231" s="41" t="str">
        <f aca="false">IF(A13231="","",MATCH(A13231,P_ID,1))</f>
        <v/>
      </c>
      <c r="G13231" s="41" t="str">
        <f aca="false">IF(A13231="","",INDEX(P_Svc,F13231))</f>
        <v/>
      </c>
      <c r="H13231" s="41" t="str">
        <f aca="false">IF(A13231="","",INDEX(P_Zone,F13231))</f>
        <v/>
      </c>
      <c r="I13231" s="41" t="str">
        <f aca="false">IF(A13231="","",IF(D13231="Delivered",IF(B13231&lt;=INDEX(P_Due,F13231),1,0),0))</f>
        <v/>
      </c>
    </row>
    <row r="13232" customFormat="false" ht="15" hidden="false" customHeight="false" outlineLevel="0" collapsed="false">
      <c r="A13232" s="37"/>
      <c r="B13232" s="38"/>
      <c r="C13232" s="39"/>
      <c r="D13232" s="39"/>
      <c r="E13232" s="39"/>
      <c r="F13232" s="41" t="str">
        <f aca="false">IF(A13232="","",MATCH(A13232,P_ID,1))</f>
        <v/>
      </c>
      <c r="G13232" s="41" t="str">
        <f aca="false">IF(A13232="","",INDEX(P_Svc,F13232))</f>
        <v/>
      </c>
      <c r="H13232" s="41" t="str">
        <f aca="false">IF(A13232="","",INDEX(P_Zone,F13232))</f>
        <v/>
      </c>
      <c r="I13232" s="41" t="str">
        <f aca="false">IF(A13232="","",IF(D13232="Delivered",IF(B13232&lt;=INDEX(P_Due,F13232),1,0),0))</f>
        <v/>
      </c>
    </row>
    <row r="13233" customFormat="false" ht="15" hidden="false" customHeight="false" outlineLevel="0" collapsed="false">
      <c r="A13233" s="37"/>
      <c r="B13233" s="38"/>
      <c r="C13233" s="39"/>
      <c r="D13233" s="39"/>
      <c r="E13233" s="39"/>
      <c r="F13233" s="41" t="str">
        <f aca="false">IF(A13233="","",MATCH(A13233,P_ID,1))</f>
        <v/>
      </c>
      <c r="G13233" s="41" t="str">
        <f aca="false">IF(A13233="","",INDEX(P_Svc,F13233))</f>
        <v/>
      </c>
      <c r="H13233" s="41" t="str">
        <f aca="false">IF(A13233="","",INDEX(P_Zone,F13233))</f>
        <v/>
      </c>
      <c r="I13233" s="41" t="str">
        <f aca="false">IF(A13233="","",IF(D13233="Delivered",IF(B13233&lt;=INDEX(P_Due,F13233),1,0),0))</f>
        <v/>
      </c>
    </row>
    <row r="13234" customFormat="false" ht="15" hidden="false" customHeight="false" outlineLevel="0" collapsed="false">
      <c r="A13234" s="37"/>
      <c r="B13234" s="38"/>
      <c r="C13234" s="39"/>
      <c r="D13234" s="39"/>
      <c r="E13234" s="39"/>
      <c r="F13234" s="41" t="str">
        <f aca="false">IF(A13234="","",MATCH(A13234,P_ID,1))</f>
        <v/>
      </c>
      <c r="G13234" s="41" t="str">
        <f aca="false">IF(A13234="","",INDEX(P_Svc,F13234))</f>
        <v/>
      </c>
      <c r="H13234" s="41" t="str">
        <f aca="false">IF(A13234="","",INDEX(P_Zone,F13234))</f>
        <v/>
      </c>
      <c r="I13234" s="41" t="str">
        <f aca="false">IF(A13234="","",IF(D13234="Delivered",IF(B13234&lt;=INDEX(P_Due,F13234),1,0),0))</f>
        <v/>
      </c>
    </row>
    <row r="13235" customFormat="false" ht="15" hidden="false" customHeight="false" outlineLevel="0" collapsed="false">
      <c r="A13235" s="37"/>
      <c r="B13235" s="38"/>
      <c r="C13235" s="39"/>
      <c r="D13235" s="39"/>
      <c r="E13235" s="39"/>
      <c r="F13235" s="41" t="str">
        <f aca="false">IF(A13235="","",MATCH(A13235,P_ID,1))</f>
        <v/>
      </c>
      <c r="G13235" s="41" t="str">
        <f aca="false">IF(A13235="","",INDEX(P_Svc,F13235))</f>
        <v/>
      </c>
      <c r="H13235" s="41" t="str">
        <f aca="false">IF(A13235="","",INDEX(P_Zone,F13235))</f>
        <v/>
      </c>
      <c r="I13235" s="41" t="str">
        <f aca="false">IF(A13235="","",IF(D13235="Delivered",IF(B13235&lt;=INDEX(P_Due,F13235),1,0),0))</f>
        <v/>
      </c>
    </row>
    <row r="13236" customFormat="false" ht="15" hidden="false" customHeight="false" outlineLevel="0" collapsed="false">
      <c r="A13236" s="37"/>
      <c r="B13236" s="38"/>
      <c r="C13236" s="39"/>
      <c r="D13236" s="39"/>
      <c r="E13236" s="39"/>
      <c r="F13236" s="41" t="str">
        <f aca="false">IF(A13236="","",MATCH(A13236,P_ID,1))</f>
        <v/>
      </c>
      <c r="G13236" s="41" t="str">
        <f aca="false">IF(A13236="","",INDEX(P_Svc,F13236))</f>
        <v/>
      </c>
      <c r="H13236" s="41" t="str">
        <f aca="false">IF(A13236="","",INDEX(P_Zone,F13236))</f>
        <v/>
      </c>
      <c r="I13236" s="41" t="str">
        <f aca="false">IF(A13236="","",IF(D13236="Delivered",IF(B13236&lt;=INDEX(P_Due,F13236),1,0),0))</f>
        <v/>
      </c>
    </row>
    <row r="13237" customFormat="false" ht="15" hidden="false" customHeight="false" outlineLevel="0" collapsed="false">
      <c r="A13237" s="37"/>
      <c r="B13237" s="38"/>
      <c r="C13237" s="39"/>
      <c r="D13237" s="39"/>
      <c r="E13237" s="39"/>
      <c r="F13237" s="41" t="str">
        <f aca="false">IF(A13237="","",MATCH(A13237,P_ID,1))</f>
        <v/>
      </c>
      <c r="G13237" s="41" t="str">
        <f aca="false">IF(A13237="","",INDEX(P_Svc,F13237))</f>
        <v/>
      </c>
      <c r="H13237" s="41" t="str">
        <f aca="false">IF(A13237="","",INDEX(P_Zone,F13237))</f>
        <v/>
      </c>
      <c r="I13237" s="41" t="str">
        <f aca="false">IF(A13237="","",IF(D13237="Delivered",IF(B13237&lt;=INDEX(P_Due,F13237),1,0),0))</f>
        <v/>
      </c>
    </row>
    <row r="13238" customFormat="false" ht="15" hidden="false" customHeight="false" outlineLevel="0" collapsed="false">
      <c r="A13238" s="37"/>
      <c r="B13238" s="38"/>
      <c r="C13238" s="39"/>
      <c r="D13238" s="39"/>
      <c r="E13238" s="39"/>
      <c r="F13238" s="41" t="str">
        <f aca="false">IF(A13238="","",MATCH(A13238,P_ID,1))</f>
        <v/>
      </c>
      <c r="G13238" s="41" t="str">
        <f aca="false">IF(A13238="","",INDEX(P_Svc,F13238))</f>
        <v/>
      </c>
      <c r="H13238" s="41" t="str">
        <f aca="false">IF(A13238="","",INDEX(P_Zone,F13238))</f>
        <v/>
      </c>
      <c r="I13238" s="41" t="str">
        <f aca="false">IF(A13238="","",IF(D13238="Delivered",IF(B13238&lt;=INDEX(P_Due,F13238),1,0),0))</f>
        <v/>
      </c>
    </row>
    <row r="13239" customFormat="false" ht="15" hidden="false" customHeight="false" outlineLevel="0" collapsed="false">
      <c r="A13239" s="37"/>
      <c r="B13239" s="38"/>
      <c r="C13239" s="39"/>
      <c r="D13239" s="39"/>
      <c r="E13239" s="39"/>
      <c r="F13239" s="41" t="str">
        <f aca="false">IF(A13239="","",MATCH(A13239,P_ID,1))</f>
        <v/>
      </c>
      <c r="G13239" s="41" t="str">
        <f aca="false">IF(A13239="","",INDEX(P_Svc,F13239))</f>
        <v/>
      </c>
      <c r="H13239" s="41" t="str">
        <f aca="false">IF(A13239="","",INDEX(P_Zone,F13239))</f>
        <v/>
      </c>
      <c r="I13239" s="41" t="str">
        <f aca="false">IF(A13239="","",IF(D13239="Delivered",IF(B13239&lt;=INDEX(P_Due,F13239),1,0),0))</f>
        <v/>
      </c>
    </row>
    <row r="13240" customFormat="false" ht="15" hidden="false" customHeight="false" outlineLevel="0" collapsed="false">
      <c r="A13240" s="37"/>
      <c r="B13240" s="38"/>
      <c r="C13240" s="39"/>
      <c r="D13240" s="39"/>
      <c r="E13240" s="39"/>
      <c r="F13240" s="41" t="str">
        <f aca="false">IF(A13240="","",MATCH(A13240,P_ID,1))</f>
        <v/>
      </c>
      <c r="G13240" s="41" t="str">
        <f aca="false">IF(A13240="","",INDEX(P_Svc,F13240))</f>
        <v/>
      </c>
      <c r="H13240" s="41" t="str">
        <f aca="false">IF(A13240="","",INDEX(P_Zone,F13240))</f>
        <v/>
      </c>
      <c r="I13240" s="41" t="str">
        <f aca="false">IF(A13240="","",IF(D13240="Delivered",IF(B13240&lt;=INDEX(P_Due,F13240),1,0),0))</f>
        <v/>
      </c>
    </row>
    <row r="13241" customFormat="false" ht="15" hidden="false" customHeight="false" outlineLevel="0" collapsed="false">
      <c r="A13241" s="37"/>
      <c r="B13241" s="38"/>
      <c r="C13241" s="39"/>
      <c r="D13241" s="39"/>
      <c r="E13241" s="39"/>
      <c r="F13241" s="41" t="str">
        <f aca="false">IF(A13241="","",MATCH(A13241,P_ID,1))</f>
        <v/>
      </c>
      <c r="G13241" s="41" t="str">
        <f aca="false">IF(A13241="","",INDEX(P_Svc,F13241))</f>
        <v/>
      </c>
      <c r="H13241" s="41" t="str">
        <f aca="false">IF(A13241="","",INDEX(P_Zone,F13241))</f>
        <v/>
      </c>
      <c r="I13241" s="41" t="str">
        <f aca="false">IF(A13241="","",IF(D13241="Delivered",IF(B13241&lt;=INDEX(P_Due,F13241),1,0),0))</f>
        <v/>
      </c>
    </row>
    <row r="13242" customFormat="false" ht="15" hidden="false" customHeight="false" outlineLevel="0" collapsed="false">
      <c r="A13242" s="37"/>
      <c r="B13242" s="38"/>
      <c r="C13242" s="39"/>
      <c r="D13242" s="39"/>
      <c r="E13242" s="39"/>
      <c r="F13242" s="41" t="str">
        <f aca="false">IF(A13242="","",MATCH(A13242,P_ID,1))</f>
        <v/>
      </c>
      <c r="G13242" s="41" t="str">
        <f aca="false">IF(A13242="","",INDEX(P_Svc,F13242))</f>
        <v/>
      </c>
      <c r="H13242" s="41" t="str">
        <f aca="false">IF(A13242="","",INDEX(P_Zone,F13242))</f>
        <v/>
      </c>
      <c r="I13242" s="41" t="str">
        <f aca="false">IF(A13242="","",IF(D13242="Delivered",IF(B13242&lt;=INDEX(P_Due,F13242),1,0),0))</f>
        <v/>
      </c>
    </row>
    <row r="13243" customFormat="false" ht="15" hidden="false" customHeight="false" outlineLevel="0" collapsed="false">
      <c r="A13243" s="37"/>
      <c r="B13243" s="38"/>
      <c r="C13243" s="39"/>
      <c r="D13243" s="39"/>
      <c r="E13243" s="39"/>
      <c r="F13243" s="41" t="str">
        <f aca="false">IF(A13243="","",MATCH(A13243,P_ID,1))</f>
        <v/>
      </c>
      <c r="G13243" s="41" t="str">
        <f aca="false">IF(A13243="","",INDEX(P_Svc,F13243))</f>
        <v/>
      </c>
      <c r="H13243" s="41" t="str">
        <f aca="false">IF(A13243="","",INDEX(P_Zone,F13243))</f>
        <v/>
      </c>
      <c r="I13243" s="41" t="str">
        <f aca="false">IF(A13243="","",IF(D13243="Delivered",IF(B13243&lt;=INDEX(P_Due,F13243),1,0),0))</f>
        <v/>
      </c>
    </row>
    <row r="13244" customFormat="false" ht="15" hidden="false" customHeight="false" outlineLevel="0" collapsed="false">
      <c r="A13244" s="37"/>
      <c r="B13244" s="38"/>
      <c r="C13244" s="39"/>
      <c r="D13244" s="39"/>
      <c r="E13244" s="39"/>
      <c r="F13244" s="41" t="str">
        <f aca="false">IF(A13244="","",MATCH(A13244,P_ID,1))</f>
        <v/>
      </c>
      <c r="G13244" s="41" t="str">
        <f aca="false">IF(A13244="","",INDEX(P_Svc,F13244))</f>
        <v/>
      </c>
      <c r="H13244" s="41" t="str">
        <f aca="false">IF(A13244="","",INDEX(P_Zone,F13244))</f>
        <v/>
      </c>
      <c r="I13244" s="41" t="str">
        <f aca="false">IF(A13244="","",IF(D13244="Delivered",IF(B13244&lt;=INDEX(P_Due,F13244),1,0),0))</f>
        <v/>
      </c>
    </row>
    <row r="13245" customFormat="false" ht="15" hidden="false" customHeight="false" outlineLevel="0" collapsed="false">
      <c r="A13245" s="37"/>
      <c r="B13245" s="38"/>
      <c r="C13245" s="39"/>
      <c r="D13245" s="39"/>
      <c r="E13245" s="39"/>
      <c r="F13245" s="41" t="str">
        <f aca="false">IF(A13245="","",MATCH(A13245,P_ID,1))</f>
        <v/>
      </c>
      <c r="G13245" s="41" t="str">
        <f aca="false">IF(A13245="","",INDEX(P_Svc,F13245))</f>
        <v/>
      </c>
      <c r="H13245" s="41" t="str">
        <f aca="false">IF(A13245="","",INDEX(P_Zone,F13245))</f>
        <v/>
      </c>
      <c r="I13245" s="41" t="str">
        <f aca="false">IF(A13245="","",IF(D13245="Delivered",IF(B13245&lt;=INDEX(P_Due,F13245),1,0),0))</f>
        <v/>
      </c>
    </row>
    <row r="13246" customFormat="false" ht="15" hidden="false" customHeight="false" outlineLevel="0" collapsed="false">
      <c r="A13246" s="37"/>
      <c r="B13246" s="38"/>
      <c r="C13246" s="39"/>
      <c r="D13246" s="39"/>
      <c r="E13246" s="39"/>
      <c r="F13246" s="41" t="str">
        <f aca="false">IF(A13246="","",MATCH(A13246,P_ID,1))</f>
        <v/>
      </c>
      <c r="G13246" s="41" t="str">
        <f aca="false">IF(A13246="","",INDEX(P_Svc,F13246))</f>
        <v/>
      </c>
      <c r="H13246" s="41" t="str">
        <f aca="false">IF(A13246="","",INDEX(P_Zone,F13246))</f>
        <v/>
      </c>
      <c r="I13246" s="41" t="str">
        <f aca="false">IF(A13246="","",IF(D13246="Delivered",IF(B13246&lt;=INDEX(P_Due,F13246),1,0),0))</f>
        <v/>
      </c>
    </row>
    <row r="13247" customFormat="false" ht="15" hidden="false" customHeight="false" outlineLevel="0" collapsed="false">
      <c r="A13247" s="37"/>
      <c r="B13247" s="38"/>
      <c r="C13247" s="39"/>
      <c r="D13247" s="39"/>
      <c r="E13247" s="39"/>
      <c r="F13247" s="41" t="str">
        <f aca="false">IF(A13247="","",MATCH(A13247,P_ID,1))</f>
        <v/>
      </c>
      <c r="G13247" s="41" t="str">
        <f aca="false">IF(A13247="","",INDEX(P_Svc,F13247))</f>
        <v/>
      </c>
      <c r="H13247" s="41" t="str">
        <f aca="false">IF(A13247="","",INDEX(P_Zone,F13247))</f>
        <v/>
      </c>
      <c r="I13247" s="41" t="str">
        <f aca="false">IF(A13247="","",IF(D13247="Delivered",IF(B13247&lt;=INDEX(P_Due,F13247),1,0),0))</f>
        <v/>
      </c>
    </row>
    <row r="13248" customFormat="false" ht="15" hidden="false" customHeight="false" outlineLevel="0" collapsed="false">
      <c r="A13248" s="37"/>
      <c r="B13248" s="38"/>
      <c r="C13248" s="39"/>
      <c r="D13248" s="39"/>
      <c r="E13248" s="39"/>
      <c r="F13248" s="41" t="str">
        <f aca="false">IF(A13248="","",MATCH(A13248,P_ID,1))</f>
        <v/>
      </c>
      <c r="G13248" s="41" t="str">
        <f aca="false">IF(A13248="","",INDEX(P_Svc,F13248))</f>
        <v/>
      </c>
      <c r="H13248" s="41" t="str">
        <f aca="false">IF(A13248="","",INDEX(P_Zone,F13248))</f>
        <v/>
      </c>
      <c r="I13248" s="41" t="str">
        <f aca="false">IF(A13248="","",IF(D13248="Delivered",IF(B13248&lt;=INDEX(P_Due,F13248),1,0),0))</f>
        <v/>
      </c>
    </row>
    <row r="13249" customFormat="false" ht="15" hidden="false" customHeight="false" outlineLevel="0" collapsed="false">
      <c r="A13249" s="37"/>
      <c r="B13249" s="38"/>
      <c r="C13249" s="39"/>
      <c r="D13249" s="39"/>
      <c r="E13249" s="39"/>
      <c r="F13249" s="41" t="str">
        <f aca="false">IF(A13249="","",MATCH(A13249,P_ID,1))</f>
        <v/>
      </c>
      <c r="G13249" s="41" t="str">
        <f aca="false">IF(A13249="","",INDEX(P_Svc,F13249))</f>
        <v/>
      </c>
      <c r="H13249" s="41" t="str">
        <f aca="false">IF(A13249="","",INDEX(P_Zone,F13249))</f>
        <v/>
      </c>
      <c r="I13249" s="41" t="str">
        <f aca="false">IF(A13249="","",IF(D13249="Delivered",IF(B13249&lt;=INDEX(P_Due,F13249),1,0),0))</f>
        <v/>
      </c>
    </row>
    <row r="13250" customFormat="false" ht="15" hidden="false" customHeight="false" outlineLevel="0" collapsed="false">
      <c r="A13250" s="37"/>
      <c r="B13250" s="38"/>
      <c r="C13250" s="39"/>
      <c r="D13250" s="39"/>
      <c r="E13250" s="39"/>
      <c r="F13250" s="41" t="str">
        <f aca="false">IF(A13250="","",MATCH(A13250,P_ID,1))</f>
        <v/>
      </c>
      <c r="G13250" s="41" t="str">
        <f aca="false">IF(A13250="","",INDEX(P_Svc,F13250))</f>
        <v/>
      </c>
      <c r="H13250" s="41" t="str">
        <f aca="false">IF(A13250="","",INDEX(P_Zone,F13250))</f>
        <v/>
      </c>
      <c r="I13250" s="41" t="str">
        <f aca="false">IF(A13250="","",IF(D13250="Delivered",IF(B13250&lt;=INDEX(P_Due,F13250),1,0),0))</f>
        <v/>
      </c>
    </row>
    <row r="13251" customFormat="false" ht="15" hidden="false" customHeight="false" outlineLevel="0" collapsed="false">
      <c r="A13251" s="37"/>
      <c r="B13251" s="38"/>
      <c r="C13251" s="39"/>
      <c r="D13251" s="39"/>
      <c r="E13251" s="39"/>
      <c r="F13251" s="41" t="str">
        <f aca="false">IF(A13251="","",MATCH(A13251,P_ID,1))</f>
        <v/>
      </c>
      <c r="G13251" s="41" t="str">
        <f aca="false">IF(A13251="","",INDEX(P_Svc,F13251))</f>
        <v/>
      </c>
      <c r="H13251" s="41" t="str">
        <f aca="false">IF(A13251="","",INDEX(P_Zone,F13251))</f>
        <v/>
      </c>
      <c r="I13251" s="41" t="str">
        <f aca="false">IF(A13251="","",IF(D13251="Delivered",IF(B13251&lt;=INDEX(P_Due,F13251),1,0),0))</f>
        <v/>
      </c>
    </row>
    <row r="13252" customFormat="false" ht="15" hidden="false" customHeight="false" outlineLevel="0" collapsed="false">
      <c r="A13252" s="37"/>
      <c r="B13252" s="38"/>
      <c r="C13252" s="39"/>
      <c r="D13252" s="39"/>
      <c r="E13252" s="39"/>
      <c r="F13252" s="41" t="str">
        <f aca="false">IF(A13252="","",MATCH(A13252,P_ID,1))</f>
        <v/>
      </c>
      <c r="G13252" s="41" t="str">
        <f aca="false">IF(A13252="","",INDEX(P_Svc,F13252))</f>
        <v/>
      </c>
      <c r="H13252" s="41" t="str">
        <f aca="false">IF(A13252="","",INDEX(P_Zone,F13252))</f>
        <v/>
      </c>
      <c r="I13252" s="41" t="str">
        <f aca="false">IF(A13252="","",IF(D13252="Delivered",IF(B13252&lt;=INDEX(P_Due,F13252),1,0),0))</f>
        <v/>
      </c>
    </row>
    <row r="13253" customFormat="false" ht="15" hidden="false" customHeight="false" outlineLevel="0" collapsed="false">
      <c r="A13253" s="37"/>
      <c r="B13253" s="38"/>
      <c r="C13253" s="39"/>
      <c r="D13253" s="39"/>
      <c r="E13253" s="39"/>
      <c r="F13253" s="41" t="str">
        <f aca="false">IF(A13253="","",MATCH(A13253,P_ID,1))</f>
        <v/>
      </c>
      <c r="G13253" s="41" t="str">
        <f aca="false">IF(A13253="","",INDEX(P_Svc,F13253))</f>
        <v/>
      </c>
      <c r="H13253" s="41" t="str">
        <f aca="false">IF(A13253="","",INDEX(P_Zone,F13253))</f>
        <v/>
      </c>
      <c r="I13253" s="41" t="str">
        <f aca="false">IF(A13253="","",IF(D13253="Delivered",IF(B13253&lt;=INDEX(P_Due,F13253),1,0),0))</f>
        <v/>
      </c>
    </row>
    <row r="13254" customFormat="false" ht="15" hidden="false" customHeight="false" outlineLevel="0" collapsed="false">
      <c r="A13254" s="37"/>
      <c r="B13254" s="38"/>
      <c r="C13254" s="39"/>
      <c r="D13254" s="39"/>
      <c r="E13254" s="39"/>
      <c r="F13254" s="41" t="str">
        <f aca="false">IF(A13254="","",MATCH(A13254,P_ID,1))</f>
        <v/>
      </c>
      <c r="G13254" s="41" t="str">
        <f aca="false">IF(A13254="","",INDEX(P_Svc,F13254))</f>
        <v/>
      </c>
      <c r="H13254" s="41" t="str">
        <f aca="false">IF(A13254="","",INDEX(P_Zone,F13254))</f>
        <v/>
      </c>
      <c r="I13254" s="41" t="str">
        <f aca="false">IF(A13254="","",IF(D13254="Delivered",IF(B13254&lt;=INDEX(P_Due,F13254),1,0),0))</f>
        <v/>
      </c>
    </row>
    <row r="13255" customFormat="false" ht="15" hidden="false" customHeight="false" outlineLevel="0" collapsed="false">
      <c r="A13255" s="37"/>
      <c r="B13255" s="38"/>
      <c r="C13255" s="39"/>
      <c r="D13255" s="39"/>
      <c r="E13255" s="39"/>
      <c r="F13255" s="41" t="str">
        <f aca="false">IF(A13255="","",MATCH(A13255,P_ID,1))</f>
        <v/>
      </c>
      <c r="G13255" s="41" t="str">
        <f aca="false">IF(A13255="","",INDEX(P_Svc,F13255))</f>
        <v/>
      </c>
      <c r="H13255" s="41" t="str">
        <f aca="false">IF(A13255="","",INDEX(P_Zone,F13255))</f>
        <v/>
      </c>
      <c r="I13255" s="41" t="str">
        <f aca="false">IF(A13255="","",IF(D13255="Delivered",IF(B13255&lt;=INDEX(P_Due,F13255),1,0),0))</f>
        <v/>
      </c>
    </row>
    <row r="13256" customFormat="false" ht="15" hidden="false" customHeight="false" outlineLevel="0" collapsed="false">
      <c r="A13256" s="37"/>
      <c r="B13256" s="38"/>
      <c r="C13256" s="39"/>
      <c r="D13256" s="39"/>
      <c r="E13256" s="39"/>
      <c r="F13256" s="41" t="str">
        <f aca="false">IF(A13256="","",MATCH(A13256,P_ID,1))</f>
        <v/>
      </c>
      <c r="G13256" s="41" t="str">
        <f aca="false">IF(A13256="","",INDEX(P_Svc,F13256))</f>
        <v/>
      </c>
      <c r="H13256" s="41" t="str">
        <f aca="false">IF(A13256="","",INDEX(P_Zone,F13256))</f>
        <v/>
      </c>
      <c r="I13256" s="41" t="str">
        <f aca="false">IF(A13256="","",IF(D13256="Delivered",IF(B13256&lt;=INDEX(P_Due,F13256),1,0),0))</f>
        <v/>
      </c>
    </row>
    <row r="13257" customFormat="false" ht="15" hidden="false" customHeight="false" outlineLevel="0" collapsed="false">
      <c r="A13257" s="37"/>
      <c r="B13257" s="38"/>
      <c r="C13257" s="39"/>
      <c r="D13257" s="39"/>
      <c r="E13257" s="39"/>
      <c r="F13257" s="41" t="str">
        <f aca="false">IF(A13257="","",MATCH(A13257,P_ID,1))</f>
        <v/>
      </c>
      <c r="G13257" s="41" t="str">
        <f aca="false">IF(A13257="","",INDEX(P_Svc,F13257))</f>
        <v/>
      </c>
      <c r="H13257" s="41" t="str">
        <f aca="false">IF(A13257="","",INDEX(P_Zone,F13257))</f>
        <v/>
      </c>
      <c r="I13257" s="41" t="str">
        <f aca="false">IF(A13257="","",IF(D13257="Delivered",IF(B13257&lt;=INDEX(P_Due,F13257),1,0),0))</f>
        <v/>
      </c>
    </row>
    <row r="13258" customFormat="false" ht="15" hidden="false" customHeight="false" outlineLevel="0" collapsed="false">
      <c r="A13258" s="37"/>
      <c r="B13258" s="38"/>
      <c r="C13258" s="39"/>
      <c r="D13258" s="39"/>
      <c r="E13258" s="39"/>
      <c r="F13258" s="41" t="str">
        <f aca="false">IF(A13258="","",MATCH(A13258,P_ID,1))</f>
        <v/>
      </c>
      <c r="G13258" s="41" t="str">
        <f aca="false">IF(A13258="","",INDEX(P_Svc,F13258))</f>
        <v/>
      </c>
      <c r="H13258" s="41" t="str">
        <f aca="false">IF(A13258="","",INDEX(P_Zone,F13258))</f>
        <v/>
      </c>
      <c r="I13258" s="41" t="str">
        <f aca="false">IF(A13258="","",IF(D13258="Delivered",IF(B13258&lt;=INDEX(P_Due,F13258),1,0),0))</f>
        <v/>
      </c>
    </row>
    <row r="13259" customFormat="false" ht="15" hidden="false" customHeight="false" outlineLevel="0" collapsed="false">
      <c r="A13259" s="37"/>
      <c r="B13259" s="38"/>
      <c r="C13259" s="39"/>
      <c r="D13259" s="39"/>
      <c r="E13259" s="39"/>
      <c r="F13259" s="41" t="str">
        <f aca="false">IF(A13259="","",MATCH(A13259,P_ID,1))</f>
        <v/>
      </c>
      <c r="G13259" s="41" t="str">
        <f aca="false">IF(A13259="","",INDEX(P_Svc,F13259))</f>
        <v/>
      </c>
      <c r="H13259" s="41" t="str">
        <f aca="false">IF(A13259="","",INDEX(P_Zone,F13259))</f>
        <v/>
      </c>
      <c r="I13259" s="41" t="str">
        <f aca="false">IF(A13259="","",IF(D13259="Delivered",IF(B13259&lt;=INDEX(P_Due,F13259),1,0),0))</f>
        <v/>
      </c>
    </row>
    <row r="13260" customFormat="false" ht="15" hidden="false" customHeight="false" outlineLevel="0" collapsed="false">
      <c r="A13260" s="37"/>
      <c r="B13260" s="38"/>
      <c r="C13260" s="39"/>
      <c r="D13260" s="39"/>
      <c r="E13260" s="39"/>
      <c r="F13260" s="41" t="str">
        <f aca="false">IF(A13260="","",MATCH(A13260,P_ID,1))</f>
        <v/>
      </c>
      <c r="G13260" s="41" t="str">
        <f aca="false">IF(A13260="","",INDEX(P_Svc,F13260))</f>
        <v/>
      </c>
      <c r="H13260" s="41" t="str">
        <f aca="false">IF(A13260="","",INDEX(P_Zone,F13260))</f>
        <v/>
      </c>
      <c r="I13260" s="41" t="str">
        <f aca="false">IF(A13260="","",IF(D13260="Delivered",IF(B13260&lt;=INDEX(P_Due,F13260),1,0),0))</f>
        <v/>
      </c>
    </row>
    <row r="13261" customFormat="false" ht="15" hidden="false" customHeight="false" outlineLevel="0" collapsed="false">
      <c r="A13261" s="37"/>
      <c r="B13261" s="38"/>
      <c r="C13261" s="39"/>
      <c r="D13261" s="39"/>
      <c r="E13261" s="39"/>
      <c r="F13261" s="41" t="str">
        <f aca="false">IF(A13261="","",MATCH(A13261,P_ID,1))</f>
        <v/>
      </c>
      <c r="G13261" s="41" t="str">
        <f aca="false">IF(A13261="","",INDEX(P_Svc,F13261))</f>
        <v/>
      </c>
      <c r="H13261" s="41" t="str">
        <f aca="false">IF(A13261="","",INDEX(P_Zone,F13261))</f>
        <v/>
      </c>
      <c r="I13261" s="41" t="str">
        <f aca="false">IF(A13261="","",IF(D13261="Delivered",IF(B13261&lt;=INDEX(P_Due,F13261),1,0),0))</f>
        <v/>
      </c>
    </row>
    <row r="13262" customFormat="false" ht="15" hidden="false" customHeight="false" outlineLevel="0" collapsed="false">
      <c r="A13262" s="37"/>
      <c r="B13262" s="38"/>
      <c r="C13262" s="39"/>
      <c r="D13262" s="39"/>
      <c r="E13262" s="39"/>
      <c r="F13262" s="41" t="str">
        <f aca="false">IF(A13262="","",MATCH(A13262,P_ID,1))</f>
        <v/>
      </c>
      <c r="G13262" s="41" t="str">
        <f aca="false">IF(A13262="","",INDEX(P_Svc,F13262))</f>
        <v/>
      </c>
      <c r="H13262" s="41" t="str">
        <f aca="false">IF(A13262="","",INDEX(P_Zone,F13262))</f>
        <v/>
      </c>
      <c r="I13262" s="41" t="str">
        <f aca="false">IF(A13262="","",IF(D13262="Delivered",IF(B13262&lt;=INDEX(P_Due,F13262),1,0),0))</f>
        <v/>
      </c>
    </row>
    <row r="13263" customFormat="false" ht="15" hidden="false" customHeight="false" outlineLevel="0" collapsed="false">
      <c r="A13263" s="37"/>
      <c r="B13263" s="38"/>
      <c r="C13263" s="39"/>
      <c r="D13263" s="39"/>
      <c r="E13263" s="39"/>
      <c r="F13263" s="41" t="str">
        <f aca="false">IF(A13263="","",MATCH(A13263,P_ID,1))</f>
        <v/>
      </c>
      <c r="G13263" s="41" t="str">
        <f aca="false">IF(A13263="","",INDEX(P_Svc,F13263))</f>
        <v/>
      </c>
      <c r="H13263" s="41" t="str">
        <f aca="false">IF(A13263="","",INDEX(P_Zone,F13263))</f>
        <v/>
      </c>
      <c r="I13263" s="41" t="str">
        <f aca="false">IF(A13263="","",IF(D13263="Delivered",IF(B13263&lt;=INDEX(P_Due,F13263),1,0),0))</f>
        <v/>
      </c>
    </row>
    <row r="13264" customFormat="false" ht="15" hidden="false" customHeight="false" outlineLevel="0" collapsed="false">
      <c r="A13264" s="37"/>
      <c r="B13264" s="38"/>
      <c r="C13264" s="39"/>
      <c r="D13264" s="39"/>
      <c r="E13264" s="39"/>
      <c r="F13264" s="41" t="str">
        <f aca="false">IF(A13264="","",MATCH(A13264,P_ID,1))</f>
        <v/>
      </c>
      <c r="G13264" s="41" t="str">
        <f aca="false">IF(A13264="","",INDEX(P_Svc,F13264))</f>
        <v/>
      </c>
      <c r="H13264" s="41" t="str">
        <f aca="false">IF(A13264="","",INDEX(P_Zone,F13264))</f>
        <v/>
      </c>
      <c r="I13264" s="41" t="str">
        <f aca="false">IF(A13264="","",IF(D13264="Delivered",IF(B13264&lt;=INDEX(P_Due,F13264),1,0),0))</f>
        <v/>
      </c>
    </row>
    <row r="13265" customFormat="false" ht="15" hidden="false" customHeight="false" outlineLevel="0" collapsed="false">
      <c r="A13265" s="37"/>
      <c r="B13265" s="38"/>
      <c r="C13265" s="39"/>
      <c r="D13265" s="39"/>
      <c r="E13265" s="39"/>
      <c r="F13265" s="41" t="str">
        <f aca="false">IF(A13265="","",MATCH(A13265,P_ID,1))</f>
        <v/>
      </c>
      <c r="G13265" s="41" t="str">
        <f aca="false">IF(A13265="","",INDEX(P_Svc,F13265))</f>
        <v/>
      </c>
      <c r="H13265" s="41" t="str">
        <f aca="false">IF(A13265="","",INDEX(P_Zone,F13265))</f>
        <v/>
      </c>
      <c r="I13265" s="41" t="str">
        <f aca="false">IF(A13265="","",IF(D13265="Delivered",IF(B13265&lt;=INDEX(P_Due,F13265),1,0),0))</f>
        <v/>
      </c>
    </row>
    <row r="13266" customFormat="false" ht="15" hidden="false" customHeight="false" outlineLevel="0" collapsed="false">
      <c r="A13266" s="37"/>
      <c r="B13266" s="38"/>
      <c r="C13266" s="39"/>
      <c r="D13266" s="39"/>
      <c r="E13266" s="39"/>
      <c r="F13266" s="41" t="str">
        <f aca="false">IF(A13266="","",MATCH(A13266,P_ID,1))</f>
        <v/>
      </c>
      <c r="G13266" s="41" t="str">
        <f aca="false">IF(A13266="","",INDEX(P_Svc,F13266))</f>
        <v/>
      </c>
      <c r="H13266" s="41" t="str">
        <f aca="false">IF(A13266="","",INDEX(P_Zone,F13266))</f>
        <v/>
      </c>
      <c r="I13266" s="41" t="str">
        <f aca="false">IF(A13266="","",IF(D13266="Delivered",IF(B13266&lt;=INDEX(P_Due,F13266),1,0),0))</f>
        <v/>
      </c>
    </row>
    <row r="13267" customFormat="false" ht="15" hidden="false" customHeight="false" outlineLevel="0" collapsed="false">
      <c r="A13267" s="37"/>
      <c r="B13267" s="38"/>
      <c r="C13267" s="39"/>
      <c r="D13267" s="39"/>
      <c r="E13267" s="39"/>
      <c r="F13267" s="41" t="str">
        <f aca="false">IF(A13267="","",MATCH(A13267,P_ID,1))</f>
        <v/>
      </c>
      <c r="G13267" s="41" t="str">
        <f aca="false">IF(A13267="","",INDEX(P_Svc,F13267))</f>
        <v/>
      </c>
      <c r="H13267" s="41" t="str">
        <f aca="false">IF(A13267="","",INDEX(P_Zone,F13267))</f>
        <v/>
      </c>
      <c r="I13267" s="41" t="str">
        <f aca="false">IF(A13267="","",IF(D13267="Delivered",IF(B13267&lt;=INDEX(P_Due,F13267),1,0),0))</f>
        <v/>
      </c>
    </row>
    <row r="13268" customFormat="false" ht="15" hidden="false" customHeight="false" outlineLevel="0" collapsed="false">
      <c r="A13268" s="37"/>
      <c r="B13268" s="38"/>
      <c r="C13268" s="39"/>
      <c r="D13268" s="39"/>
      <c r="E13268" s="39"/>
      <c r="F13268" s="41" t="str">
        <f aca="false">IF(A13268="","",MATCH(A13268,P_ID,1))</f>
        <v/>
      </c>
      <c r="G13268" s="41" t="str">
        <f aca="false">IF(A13268="","",INDEX(P_Svc,F13268))</f>
        <v/>
      </c>
      <c r="H13268" s="41" t="str">
        <f aca="false">IF(A13268="","",INDEX(P_Zone,F13268))</f>
        <v/>
      </c>
      <c r="I13268" s="41" t="str">
        <f aca="false">IF(A13268="","",IF(D13268="Delivered",IF(B13268&lt;=INDEX(P_Due,F13268),1,0),0))</f>
        <v/>
      </c>
    </row>
    <row r="13269" customFormat="false" ht="15" hidden="false" customHeight="false" outlineLevel="0" collapsed="false">
      <c r="A13269" s="37"/>
      <c r="B13269" s="38"/>
      <c r="C13269" s="39"/>
      <c r="D13269" s="39"/>
      <c r="E13269" s="39"/>
      <c r="F13269" s="41" t="str">
        <f aca="false">IF(A13269="","",MATCH(A13269,P_ID,1))</f>
        <v/>
      </c>
      <c r="G13269" s="41" t="str">
        <f aca="false">IF(A13269="","",INDEX(P_Svc,F13269))</f>
        <v/>
      </c>
      <c r="H13269" s="41" t="str">
        <f aca="false">IF(A13269="","",INDEX(P_Zone,F13269))</f>
        <v/>
      </c>
      <c r="I13269" s="41" t="str">
        <f aca="false">IF(A13269="","",IF(D13269="Delivered",IF(B13269&lt;=INDEX(P_Due,F13269),1,0),0))</f>
        <v/>
      </c>
    </row>
    <row r="13270" customFormat="false" ht="15" hidden="false" customHeight="false" outlineLevel="0" collapsed="false">
      <c r="A13270" s="37"/>
      <c r="B13270" s="38"/>
      <c r="C13270" s="39"/>
      <c r="D13270" s="39"/>
      <c r="E13270" s="39"/>
      <c r="F13270" s="41" t="str">
        <f aca="false">IF(A13270="","",MATCH(A13270,P_ID,1))</f>
        <v/>
      </c>
      <c r="G13270" s="41" t="str">
        <f aca="false">IF(A13270="","",INDEX(P_Svc,F13270))</f>
        <v/>
      </c>
      <c r="H13270" s="41" t="str">
        <f aca="false">IF(A13270="","",INDEX(P_Zone,F13270))</f>
        <v/>
      </c>
      <c r="I13270" s="41" t="str">
        <f aca="false">IF(A13270="","",IF(D13270="Delivered",IF(B13270&lt;=INDEX(P_Due,F13270),1,0),0))</f>
        <v/>
      </c>
    </row>
    <row r="13271" customFormat="false" ht="15" hidden="false" customHeight="false" outlineLevel="0" collapsed="false">
      <c r="A13271" s="37"/>
      <c r="B13271" s="38"/>
      <c r="C13271" s="39"/>
      <c r="D13271" s="39"/>
      <c r="E13271" s="39"/>
      <c r="F13271" s="41" t="str">
        <f aca="false">IF(A13271="","",MATCH(A13271,P_ID,1))</f>
        <v/>
      </c>
      <c r="G13271" s="41" t="str">
        <f aca="false">IF(A13271="","",INDEX(P_Svc,F13271))</f>
        <v/>
      </c>
      <c r="H13271" s="41" t="str">
        <f aca="false">IF(A13271="","",INDEX(P_Zone,F13271))</f>
        <v/>
      </c>
      <c r="I13271" s="41" t="str">
        <f aca="false">IF(A13271="","",IF(D13271="Delivered",IF(B13271&lt;=INDEX(P_Due,F13271),1,0),0))</f>
        <v/>
      </c>
    </row>
    <row r="13272" customFormat="false" ht="15" hidden="false" customHeight="false" outlineLevel="0" collapsed="false">
      <c r="A13272" s="37"/>
      <c r="B13272" s="38"/>
      <c r="C13272" s="39"/>
      <c r="D13272" s="39"/>
      <c r="E13272" s="39"/>
      <c r="F13272" s="41" t="str">
        <f aca="false">IF(A13272="","",MATCH(A13272,P_ID,1))</f>
        <v/>
      </c>
      <c r="G13272" s="41" t="str">
        <f aca="false">IF(A13272="","",INDEX(P_Svc,F13272))</f>
        <v/>
      </c>
      <c r="H13272" s="41" t="str">
        <f aca="false">IF(A13272="","",INDEX(P_Zone,F13272))</f>
        <v/>
      </c>
      <c r="I13272" s="41" t="str">
        <f aca="false">IF(A13272="","",IF(D13272="Delivered",IF(B13272&lt;=INDEX(P_Due,F13272),1,0),0))</f>
        <v/>
      </c>
    </row>
    <row r="13273" customFormat="false" ht="15" hidden="false" customHeight="false" outlineLevel="0" collapsed="false">
      <c r="A13273" s="37"/>
      <c r="B13273" s="38"/>
      <c r="C13273" s="39"/>
      <c r="D13273" s="39"/>
      <c r="E13273" s="39"/>
      <c r="F13273" s="41" t="str">
        <f aca="false">IF(A13273="","",MATCH(A13273,P_ID,1))</f>
        <v/>
      </c>
      <c r="G13273" s="41" t="str">
        <f aca="false">IF(A13273="","",INDEX(P_Svc,F13273))</f>
        <v/>
      </c>
      <c r="H13273" s="41" t="str">
        <f aca="false">IF(A13273="","",INDEX(P_Zone,F13273))</f>
        <v/>
      </c>
      <c r="I13273" s="41" t="str">
        <f aca="false">IF(A13273="","",IF(D13273="Delivered",IF(B13273&lt;=INDEX(P_Due,F13273),1,0),0))</f>
        <v/>
      </c>
    </row>
    <row r="13274" customFormat="false" ht="15" hidden="false" customHeight="false" outlineLevel="0" collapsed="false">
      <c r="A13274" s="37"/>
      <c r="B13274" s="38"/>
      <c r="C13274" s="39"/>
      <c r="D13274" s="39"/>
      <c r="E13274" s="39"/>
      <c r="F13274" s="41" t="str">
        <f aca="false">IF(A13274="","",MATCH(A13274,P_ID,1))</f>
        <v/>
      </c>
      <c r="G13274" s="41" t="str">
        <f aca="false">IF(A13274="","",INDEX(P_Svc,F13274))</f>
        <v/>
      </c>
      <c r="H13274" s="41" t="str">
        <f aca="false">IF(A13274="","",INDEX(P_Zone,F13274))</f>
        <v/>
      </c>
      <c r="I13274" s="41" t="str">
        <f aca="false">IF(A13274="","",IF(D13274="Delivered",IF(B13274&lt;=INDEX(P_Due,F13274),1,0),0))</f>
        <v/>
      </c>
    </row>
    <row r="13275" customFormat="false" ht="15" hidden="false" customHeight="false" outlineLevel="0" collapsed="false">
      <c r="A13275" s="37"/>
      <c r="B13275" s="38"/>
      <c r="C13275" s="39"/>
      <c r="D13275" s="39"/>
      <c r="E13275" s="39"/>
      <c r="F13275" s="41" t="str">
        <f aca="false">IF(A13275="","",MATCH(A13275,P_ID,1))</f>
        <v/>
      </c>
      <c r="G13275" s="41" t="str">
        <f aca="false">IF(A13275="","",INDEX(P_Svc,F13275))</f>
        <v/>
      </c>
      <c r="H13275" s="41" t="str">
        <f aca="false">IF(A13275="","",INDEX(P_Zone,F13275))</f>
        <v/>
      </c>
      <c r="I13275" s="41" t="str">
        <f aca="false">IF(A13275="","",IF(D13275="Delivered",IF(B13275&lt;=INDEX(P_Due,F13275),1,0),0))</f>
        <v/>
      </c>
    </row>
    <row r="13276" customFormat="false" ht="15" hidden="false" customHeight="false" outlineLevel="0" collapsed="false">
      <c r="A13276" s="37"/>
      <c r="B13276" s="38"/>
      <c r="C13276" s="39"/>
      <c r="D13276" s="39"/>
      <c r="E13276" s="39"/>
      <c r="F13276" s="41" t="str">
        <f aca="false">IF(A13276="","",MATCH(A13276,P_ID,1))</f>
        <v/>
      </c>
      <c r="G13276" s="41" t="str">
        <f aca="false">IF(A13276="","",INDEX(P_Svc,F13276))</f>
        <v/>
      </c>
      <c r="H13276" s="41" t="str">
        <f aca="false">IF(A13276="","",INDEX(P_Zone,F13276))</f>
        <v/>
      </c>
      <c r="I13276" s="41" t="str">
        <f aca="false">IF(A13276="","",IF(D13276="Delivered",IF(B13276&lt;=INDEX(P_Due,F13276),1,0),0))</f>
        <v/>
      </c>
    </row>
    <row r="13277" customFormat="false" ht="15" hidden="false" customHeight="false" outlineLevel="0" collapsed="false">
      <c r="A13277" s="37"/>
      <c r="B13277" s="38"/>
      <c r="C13277" s="39"/>
      <c r="D13277" s="39"/>
      <c r="E13277" s="39"/>
      <c r="F13277" s="41" t="str">
        <f aca="false">IF(A13277="","",MATCH(A13277,P_ID,1))</f>
        <v/>
      </c>
      <c r="G13277" s="41" t="str">
        <f aca="false">IF(A13277="","",INDEX(P_Svc,F13277))</f>
        <v/>
      </c>
      <c r="H13277" s="41" t="str">
        <f aca="false">IF(A13277="","",INDEX(P_Zone,F13277))</f>
        <v/>
      </c>
      <c r="I13277" s="41" t="str">
        <f aca="false">IF(A13277="","",IF(D13277="Delivered",IF(B13277&lt;=INDEX(P_Due,F13277),1,0),0))</f>
        <v/>
      </c>
    </row>
    <row r="13278" customFormat="false" ht="15" hidden="false" customHeight="false" outlineLevel="0" collapsed="false">
      <c r="A13278" s="37"/>
      <c r="B13278" s="38"/>
      <c r="C13278" s="39"/>
      <c r="D13278" s="39"/>
      <c r="E13278" s="39"/>
      <c r="F13278" s="41" t="str">
        <f aca="false">IF(A13278="","",MATCH(A13278,P_ID,1))</f>
        <v/>
      </c>
      <c r="G13278" s="41" t="str">
        <f aca="false">IF(A13278="","",INDEX(P_Svc,F13278))</f>
        <v/>
      </c>
      <c r="H13278" s="41" t="str">
        <f aca="false">IF(A13278="","",INDEX(P_Zone,F13278))</f>
        <v/>
      </c>
      <c r="I13278" s="41" t="str">
        <f aca="false">IF(A13278="","",IF(D13278="Delivered",IF(B13278&lt;=INDEX(P_Due,F13278),1,0),0))</f>
        <v/>
      </c>
    </row>
    <row r="13279" customFormat="false" ht="15" hidden="false" customHeight="false" outlineLevel="0" collapsed="false">
      <c r="A13279" s="37"/>
      <c r="B13279" s="38"/>
      <c r="C13279" s="39"/>
      <c r="D13279" s="39"/>
      <c r="E13279" s="39"/>
      <c r="F13279" s="41" t="str">
        <f aca="false">IF(A13279="","",MATCH(A13279,P_ID,1))</f>
        <v/>
      </c>
      <c r="G13279" s="41" t="str">
        <f aca="false">IF(A13279="","",INDEX(P_Svc,F13279))</f>
        <v/>
      </c>
      <c r="H13279" s="41" t="str">
        <f aca="false">IF(A13279="","",INDEX(P_Zone,F13279))</f>
        <v/>
      </c>
      <c r="I13279" s="41" t="str">
        <f aca="false">IF(A13279="","",IF(D13279="Delivered",IF(B13279&lt;=INDEX(P_Due,F13279),1,0),0))</f>
        <v/>
      </c>
    </row>
    <row r="13280" customFormat="false" ht="15" hidden="false" customHeight="false" outlineLevel="0" collapsed="false">
      <c r="A13280" s="37"/>
      <c r="B13280" s="38"/>
      <c r="C13280" s="39"/>
      <c r="D13280" s="39"/>
      <c r="E13280" s="39"/>
      <c r="F13280" s="41" t="str">
        <f aca="false">IF(A13280="","",MATCH(A13280,P_ID,1))</f>
        <v/>
      </c>
      <c r="G13280" s="41" t="str">
        <f aca="false">IF(A13280="","",INDEX(P_Svc,F13280))</f>
        <v/>
      </c>
      <c r="H13280" s="41" t="str">
        <f aca="false">IF(A13280="","",INDEX(P_Zone,F13280))</f>
        <v/>
      </c>
      <c r="I13280" s="41" t="str">
        <f aca="false">IF(A13280="","",IF(D13280="Delivered",IF(B13280&lt;=INDEX(P_Due,F13280),1,0),0))</f>
        <v/>
      </c>
    </row>
    <row r="13281" customFormat="false" ht="15" hidden="false" customHeight="false" outlineLevel="0" collapsed="false">
      <c r="A13281" s="37"/>
      <c r="B13281" s="38"/>
      <c r="C13281" s="39"/>
      <c r="D13281" s="39"/>
      <c r="E13281" s="39"/>
      <c r="F13281" s="41" t="str">
        <f aca="false">IF(A13281="","",MATCH(A13281,P_ID,1))</f>
        <v/>
      </c>
      <c r="G13281" s="41" t="str">
        <f aca="false">IF(A13281="","",INDEX(P_Svc,F13281))</f>
        <v/>
      </c>
      <c r="H13281" s="41" t="str">
        <f aca="false">IF(A13281="","",INDEX(P_Zone,F13281))</f>
        <v/>
      </c>
      <c r="I13281" s="41" t="str">
        <f aca="false">IF(A13281="","",IF(D13281="Delivered",IF(B13281&lt;=INDEX(P_Due,F13281),1,0),0))</f>
        <v/>
      </c>
    </row>
    <row r="13282" customFormat="false" ht="15" hidden="false" customHeight="false" outlineLevel="0" collapsed="false">
      <c r="A13282" s="37"/>
      <c r="B13282" s="38"/>
      <c r="C13282" s="39"/>
      <c r="D13282" s="39"/>
      <c r="E13282" s="39"/>
      <c r="F13282" s="41" t="str">
        <f aca="false">IF(A13282="","",MATCH(A13282,P_ID,1))</f>
        <v/>
      </c>
      <c r="G13282" s="41" t="str">
        <f aca="false">IF(A13282="","",INDEX(P_Svc,F13282))</f>
        <v/>
      </c>
      <c r="H13282" s="41" t="str">
        <f aca="false">IF(A13282="","",INDEX(P_Zone,F13282))</f>
        <v/>
      </c>
      <c r="I13282" s="41" t="str">
        <f aca="false">IF(A13282="","",IF(D13282="Delivered",IF(B13282&lt;=INDEX(P_Due,F13282),1,0),0))</f>
        <v/>
      </c>
    </row>
    <row r="13283" customFormat="false" ht="15" hidden="false" customHeight="false" outlineLevel="0" collapsed="false">
      <c r="A13283" s="37"/>
      <c r="B13283" s="38"/>
      <c r="C13283" s="39"/>
      <c r="D13283" s="39"/>
      <c r="E13283" s="39"/>
      <c r="F13283" s="41" t="str">
        <f aca="false">IF(A13283="","",MATCH(A13283,P_ID,1))</f>
        <v/>
      </c>
      <c r="G13283" s="41" t="str">
        <f aca="false">IF(A13283="","",INDEX(P_Svc,F13283))</f>
        <v/>
      </c>
      <c r="H13283" s="41" t="str">
        <f aca="false">IF(A13283="","",INDEX(P_Zone,F13283))</f>
        <v/>
      </c>
      <c r="I13283" s="41" t="str">
        <f aca="false">IF(A13283="","",IF(D13283="Delivered",IF(B13283&lt;=INDEX(P_Due,F13283),1,0),0))</f>
        <v/>
      </c>
    </row>
    <row r="13284" customFormat="false" ht="15" hidden="false" customHeight="false" outlineLevel="0" collapsed="false">
      <c r="A13284" s="37"/>
      <c r="B13284" s="38"/>
      <c r="C13284" s="39"/>
      <c r="D13284" s="39"/>
      <c r="E13284" s="39"/>
      <c r="F13284" s="41" t="str">
        <f aca="false">IF(A13284="","",MATCH(A13284,P_ID,1))</f>
        <v/>
      </c>
      <c r="G13284" s="41" t="str">
        <f aca="false">IF(A13284="","",INDEX(P_Svc,F13284))</f>
        <v/>
      </c>
      <c r="H13284" s="41" t="str">
        <f aca="false">IF(A13284="","",INDEX(P_Zone,F13284))</f>
        <v/>
      </c>
      <c r="I13284" s="41" t="str">
        <f aca="false">IF(A13284="","",IF(D13284="Delivered",IF(B13284&lt;=INDEX(P_Due,F13284),1,0),0))</f>
        <v/>
      </c>
    </row>
    <row r="13285" customFormat="false" ht="15" hidden="false" customHeight="false" outlineLevel="0" collapsed="false">
      <c r="A13285" s="37"/>
      <c r="B13285" s="38"/>
      <c r="C13285" s="39"/>
      <c r="D13285" s="39"/>
      <c r="E13285" s="39"/>
      <c r="F13285" s="41" t="str">
        <f aca="false">IF(A13285="","",MATCH(A13285,P_ID,1))</f>
        <v/>
      </c>
      <c r="G13285" s="41" t="str">
        <f aca="false">IF(A13285="","",INDEX(P_Svc,F13285))</f>
        <v/>
      </c>
      <c r="H13285" s="41" t="str">
        <f aca="false">IF(A13285="","",INDEX(P_Zone,F13285))</f>
        <v/>
      </c>
      <c r="I13285" s="41" t="str">
        <f aca="false">IF(A13285="","",IF(D13285="Delivered",IF(B13285&lt;=INDEX(P_Due,F13285),1,0),0))</f>
        <v/>
      </c>
    </row>
    <row r="13286" customFormat="false" ht="15" hidden="false" customHeight="false" outlineLevel="0" collapsed="false">
      <c r="A13286" s="37"/>
      <c r="B13286" s="38"/>
      <c r="C13286" s="39"/>
      <c r="D13286" s="39"/>
      <c r="E13286" s="39"/>
      <c r="F13286" s="41" t="str">
        <f aca="false">IF(A13286="","",MATCH(A13286,P_ID,1))</f>
        <v/>
      </c>
      <c r="G13286" s="41" t="str">
        <f aca="false">IF(A13286="","",INDEX(P_Svc,F13286))</f>
        <v/>
      </c>
      <c r="H13286" s="41" t="str">
        <f aca="false">IF(A13286="","",INDEX(P_Zone,F13286))</f>
        <v/>
      </c>
      <c r="I13286" s="41" t="str">
        <f aca="false">IF(A13286="","",IF(D13286="Delivered",IF(B13286&lt;=INDEX(P_Due,F13286),1,0),0))</f>
        <v/>
      </c>
    </row>
    <row r="13287" customFormat="false" ht="15" hidden="false" customHeight="false" outlineLevel="0" collapsed="false">
      <c r="A13287" s="37"/>
      <c r="B13287" s="38"/>
      <c r="C13287" s="39"/>
      <c r="D13287" s="39"/>
      <c r="E13287" s="39"/>
      <c r="F13287" s="41" t="str">
        <f aca="false">IF(A13287="","",MATCH(A13287,P_ID,1))</f>
        <v/>
      </c>
      <c r="G13287" s="41" t="str">
        <f aca="false">IF(A13287="","",INDEX(P_Svc,F13287))</f>
        <v/>
      </c>
      <c r="H13287" s="41" t="str">
        <f aca="false">IF(A13287="","",INDEX(P_Zone,F13287))</f>
        <v/>
      </c>
      <c r="I13287" s="41" t="str">
        <f aca="false">IF(A13287="","",IF(D13287="Delivered",IF(B13287&lt;=INDEX(P_Due,F13287),1,0),0))</f>
        <v/>
      </c>
    </row>
    <row r="13288" customFormat="false" ht="15" hidden="false" customHeight="false" outlineLevel="0" collapsed="false">
      <c r="A13288" s="37"/>
      <c r="B13288" s="38"/>
      <c r="C13288" s="39"/>
      <c r="D13288" s="39"/>
      <c r="E13288" s="39"/>
      <c r="F13288" s="41" t="str">
        <f aca="false">IF(A13288="","",MATCH(A13288,P_ID,1))</f>
        <v/>
      </c>
      <c r="G13288" s="41" t="str">
        <f aca="false">IF(A13288="","",INDEX(P_Svc,F13288))</f>
        <v/>
      </c>
      <c r="H13288" s="41" t="str">
        <f aca="false">IF(A13288="","",INDEX(P_Zone,F13288))</f>
        <v/>
      </c>
      <c r="I13288" s="41" t="str">
        <f aca="false">IF(A13288="","",IF(D13288="Delivered",IF(B13288&lt;=INDEX(P_Due,F13288),1,0),0))</f>
        <v/>
      </c>
    </row>
    <row r="13289" customFormat="false" ht="15" hidden="false" customHeight="false" outlineLevel="0" collapsed="false">
      <c r="A13289" s="37"/>
      <c r="B13289" s="38"/>
      <c r="C13289" s="39"/>
      <c r="D13289" s="39"/>
      <c r="E13289" s="39"/>
      <c r="F13289" s="41" t="str">
        <f aca="false">IF(A13289="","",MATCH(A13289,P_ID,1))</f>
        <v/>
      </c>
      <c r="G13289" s="41" t="str">
        <f aca="false">IF(A13289="","",INDEX(P_Svc,F13289))</f>
        <v/>
      </c>
      <c r="H13289" s="41" t="str">
        <f aca="false">IF(A13289="","",INDEX(P_Zone,F13289))</f>
        <v/>
      </c>
      <c r="I13289" s="41" t="str">
        <f aca="false">IF(A13289="","",IF(D13289="Delivered",IF(B13289&lt;=INDEX(P_Due,F13289),1,0),0))</f>
        <v/>
      </c>
    </row>
    <row r="13290" customFormat="false" ht="15" hidden="false" customHeight="false" outlineLevel="0" collapsed="false">
      <c r="A13290" s="37"/>
      <c r="B13290" s="38"/>
      <c r="C13290" s="39"/>
      <c r="D13290" s="39"/>
      <c r="E13290" s="39"/>
      <c r="F13290" s="41" t="str">
        <f aca="false">IF(A13290="","",MATCH(A13290,P_ID,1))</f>
        <v/>
      </c>
      <c r="G13290" s="41" t="str">
        <f aca="false">IF(A13290="","",INDEX(P_Svc,F13290))</f>
        <v/>
      </c>
      <c r="H13290" s="41" t="str">
        <f aca="false">IF(A13290="","",INDEX(P_Zone,F13290))</f>
        <v/>
      </c>
      <c r="I13290" s="41" t="str">
        <f aca="false">IF(A13290="","",IF(D13290="Delivered",IF(B13290&lt;=INDEX(P_Due,F13290),1,0),0))</f>
        <v/>
      </c>
    </row>
    <row r="13291" customFormat="false" ht="15" hidden="false" customHeight="false" outlineLevel="0" collapsed="false">
      <c r="A13291" s="37"/>
      <c r="B13291" s="38"/>
      <c r="C13291" s="39"/>
      <c r="D13291" s="39"/>
      <c r="E13291" s="39"/>
      <c r="F13291" s="41" t="str">
        <f aca="false">IF(A13291="","",MATCH(A13291,P_ID,1))</f>
        <v/>
      </c>
      <c r="G13291" s="41" t="str">
        <f aca="false">IF(A13291="","",INDEX(P_Svc,F13291))</f>
        <v/>
      </c>
      <c r="H13291" s="41" t="str">
        <f aca="false">IF(A13291="","",INDEX(P_Zone,F13291))</f>
        <v/>
      </c>
      <c r="I13291" s="41" t="str">
        <f aca="false">IF(A13291="","",IF(D13291="Delivered",IF(B13291&lt;=INDEX(P_Due,F13291),1,0),0))</f>
        <v/>
      </c>
    </row>
    <row r="13292" customFormat="false" ht="15" hidden="false" customHeight="false" outlineLevel="0" collapsed="false">
      <c r="A13292" s="37"/>
      <c r="B13292" s="38"/>
      <c r="C13292" s="39"/>
      <c r="D13292" s="39"/>
      <c r="E13292" s="39"/>
      <c r="F13292" s="41" t="str">
        <f aca="false">IF(A13292="","",MATCH(A13292,P_ID,1))</f>
        <v/>
      </c>
      <c r="G13292" s="41" t="str">
        <f aca="false">IF(A13292="","",INDEX(P_Svc,F13292))</f>
        <v/>
      </c>
      <c r="H13292" s="41" t="str">
        <f aca="false">IF(A13292="","",INDEX(P_Zone,F13292))</f>
        <v/>
      </c>
      <c r="I13292" s="41" t="str">
        <f aca="false">IF(A13292="","",IF(D13292="Delivered",IF(B13292&lt;=INDEX(P_Due,F13292),1,0),0))</f>
        <v/>
      </c>
    </row>
    <row r="13293" customFormat="false" ht="15" hidden="false" customHeight="false" outlineLevel="0" collapsed="false">
      <c r="A13293" s="37"/>
      <c r="B13293" s="38"/>
      <c r="C13293" s="39"/>
      <c r="D13293" s="39"/>
      <c r="E13293" s="39"/>
      <c r="F13293" s="41" t="str">
        <f aca="false">IF(A13293="","",MATCH(A13293,P_ID,1))</f>
        <v/>
      </c>
      <c r="G13293" s="41" t="str">
        <f aca="false">IF(A13293="","",INDEX(P_Svc,F13293))</f>
        <v/>
      </c>
      <c r="H13293" s="41" t="str">
        <f aca="false">IF(A13293="","",INDEX(P_Zone,F13293))</f>
        <v/>
      </c>
      <c r="I13293" s="41" t="str">
        <f aca="false">IF(A13293="","",IF(D13293="Delivered",IF(B13293&lt;=INDEX(P_Due,F13293),1,0),0))</f>
        <v/>
      </c>
    </row>
    <row r="13294" customFormat="false" ht="15" hidden="false" customHeight="false" outlineLevel="0" collapsed="false">
      <c r="A13294" s="37"/>
      <c r="B13294" s="38"/>
      <c r="C13294" s="39"/>
      <c r="D13294" s="39"/>
      <c r="E13294" s="39"/>
      <c r="F13294" s="41" t="str">
        <f aca="false">IF(A13294="","",MATCH(A13294,P_ID,1))</f>
        <v/>
      </c>
      <c r="G13294" s="41" t="str">
        <f aca="false">IF(A13294="","",INDEX(P_Svc,F13294))</f>
        <v/>
      </c>
      <c r="H13294" s="41" t="str">
        <f aca="false">IF(A13294="","",INDEX(P_Zone,F13294))</f>
        <v/>
      </c>
      <c r="I13294" s="41" t="str">
        <f aca="false">IF(A13294="","",IF(D13294="Delivered",IF(B13294&lt;=INDEX(P_Due,F13294),1,0),0))</f>
        <v/>
      </c>
    </row>
    <row r="13295" customFormat="false" ht="15" hidden="false" customHeight="false" outlineLevel="0" collapsed="false">
      <c r="A13295" s="37"/>
      <c r="B13295" s="38"/>
      <c r="C13295" s="39"/>
      <c r="D13295" s="39"/>
      <c r="E13295" s="39"/>
      <c r="F13295" s="41" t="str">
        <f aca="false">IF(A13295="","",MATCH(A13295,P_ID,1))</f>
        <v/>
      </c>
      <c r="G13295" s="41" t="str">
        <f aca="false">IF(A13295="","",INDEX(P_Svc,F13295))</f>
        <v/>
      </c>
      <c r="H13295" s="41" t="str">
        <f aca="false">IF(A13295="","",INDEX(P_Zone,F13295))</f>
        <v/>
      </c>
      <c r="I13295" s="41" t="str">
        <f aca="false">IF(A13295="","",IF(D13295="Delivered",IF(B13295&lt;=INDEX(P_Due,F13295),1,0),0))</f>
        <v/>
      </c>
    </row>
    <row r="13296" customFormat="false" ht="15" hidden="false" customHeight="false" outlineLevel="0" collapsed="false">
      <c r="A13296" s="37"/>
      <c r="B13296" s="38"/>
      <c r="C13296" s="39"/>
      <c r="D13296" s="39"/>
      <c r="E13296" s="39"/>
      <c r="F13296" s="41" t="str">
        <f aca="false">IF(A13296="","",MATCH(A13296,P_ID,1))</f>
        <v/>
      </c>
      <c r="G13296" s="41" t="str">
        <f aca="false">IF(A13296="","",INDEX(P_Svc,F13296))</f>
        <v/>
      </c>
      <c r="H13296" s="41" t="str">
        <f aca="false">IF(A13296="","",INDEX(P_Zone,F13296))</f>
        <v/>
      </c>
      <c r="I13296" s="41" t="str">
        <f aca="false">IF(A13296="","",IF(D13296="Delivered",IF(B13296&lt;=INDEX(P_Due,F13296),1,0),0))</f>
        <v/>
      </c>
    </row>
    <row r="13297" customFormat="false" ht="15" hidden="false" customHeight="false" outlineLevel="0" collapsed="false">
      <c r="A13297" s="37"/>
      <c r="B13297" s="38"/>
      <c r="C13297" s="39"/>
      <c r="D13297" s="39"/>
      <c r="E13297" s="39"/>
      <c r="F13297" s="41" t="str">
        <f aca="false">IF(A13297="","",MATCH(A13297,P_ID,1))</f>
        <v/>
      </c>
      <c r="G13297" s="41" t="str">
        <f aca="false">IF(A13297="","",INDEX(P_Svc,F13297))</f>
        <v/>
      </c>
      <c r="H13297" s="41" t="str">
        <f aca="false">IF(A13297="","",INDEX(P_Zone,F13297))</f>
        <v/>
      </c>
      <c r="I13297" s="41" t="str">
        <f aca="false">IF(A13297="","",IF(D13297="Delivered",IF(B13297&lt;=INDEX(P_Due,F13297),1,0),0))</f>
        <v/>
      </c>
    </row>
    <row r="13298" customFormat="false" ht="15" hidden="false" customHeight="false" outlineLevel="0" collapsed="false">
      <c r="A13298" s="37"/>
      <c r="B13298" s="38"/>
      <c r="C13298" s="39"/>
      <c r="D13298" s="39"/>
      <c r="E13298" s="39"/>
      <c r="F13298" s="41" t="str">
        <f aca="false">IF(A13298="","",MATCH(A13298,P_ID,1))</f>
        <v/>
      </c>
      <c r="G13298" s="41" t="str">
        <f aca="false">IF(A13298="","",INDEX(P_Svc,F13298))</f>
        <v/>
      </c>
      <c r="H13298" s="41" t="str">
        <f aca="false">IF(A13298="","",INDEX(P_Zone,F13298))</f>
        <v/>
      </c>
      <c r="I13298" s="41" t="str">
        <f aca="false">IF(A13298="","",IF(D13298="Delivered",IF(B13298&lt;=INDEX(P_Due,F13298),1,0),0))</f>
        <v/>
      </c>
    </row>
    <row r="13299" customFormat="false" ht="15" hidden="false" customHeight="false" outlineLevel="0" collapsed="false">
      <c r="A13299" s="37"/>
      <c r="B13299" s="38"/>
      <c r="C13299" s="39"/>
      <c r="D13299" s="39"/>
      <c r="E13299" s="39"/>
      <c r="F13299" s="41" t="str">
        <f aca="false">IF(A13299="","",MATCH(A13299,P_ID,1))</f>
        <v/>
      </c>
      <c r="G13299" s="41" t="str">
        <f aca="false">IF(A13299="","",INDEX(P_Svc,F13299))</f>
        <v/>
      </c>
      <c r="H13299" s="41" t="str">
        <f aca="false">IF(A13299="","",INDEX(P_Zone,F13299))</f>
        <v/>
      </c>
      <c r="I13299" s="41" t="str">
        <f aca="false">IF(A13299="","",IF(D13299="Delivered",IF(B13299&lt;=INDEX(P_Due,F13299),1,0),0))</f>
        <v/>
      </c>
    </row>
    <row r="13300" customFormat="false" ht="15" hidden="false" customHeight="false" outlineLevel="0" collapsed="false">
      <c r="A13300" s="37"/>
      <c r="B13300" s="38"/>
      <c r="C13300" s="39"/>
      <c r="D13300" s="39"/>
      <c r="E13300" s="39"/>
      <c r="F13300" s="41" t="str">
        <f aca="false">IF(A13300="","",MATCH(A13300,P_ID,1))</f>
        <v/>
      </c>
      <c r="G13300" s="41" t="str">
        <f aca="false">IF(A13300="","",INDEX(P_Svc,F13300))</f>
        <v/>
      </c>
      <c r="H13300" s="41" t="str">
        <f aca="false">IF(A13300="","",INDEX(P_Zone,F13300))</f>
        <v/>
      </c>
      <c r="I13300" s="41" t="str">
        <f aca="false">IF(A13300="","",IF(D13300="Delivered",IF(B13300&lt;=INDEX(P_Due,F13300),1,0),0))</f>
        <v/>
      </c>
    </row>
    <row r="13301" customFormat="false" ht="15" hidden="false" customHeight="false" outlineLevel="0" collapsed="false">
      <c r="A13301" s="37"/>
      <c r="B13301" s="38"/>
      <c r="C13301" s="39"/>
      <c r="D13301" s="39"/>
      <c r="E13301" s="39"/>
      <c r="F13301" s="41" t="str">
        <f aca="false">IF(A13301="","",MATCH(A13301,P_ID,1))</f>
        <v/>
      </c>
      <c r="G13301" s="41" t="str">
        <f aca="false">IF(A13301="","",INDEX(P_Svc,F13301))</f>
        <v/>
      </c>
      <c r="H13301" s="41" t="str">
        <f aca="false">IF(A13301="","",INDEX(P_Zone,F13301))</f>
        <v/>
      </c>
      <c r="I13301" s="41" t="str">
        <f aca="false">IF(A13301="","",IF(D13301="Delivered",IF(B13301&lt;=INDEX(P_Due,F13301),1,0),0))</f>
        <v/>
      </c>
    </row>
    <row r="13302" customFormat="false" ht="15" hidden="false" customHeight="false" outlineLevel="0" collapsed="false">
      <c r="A13302" s="37"/>
      <c r="B13302" s="38"/>
      <c r="C13302" s="39"/>
      <c r="D13302" s="39"/>
      <c r="E13302" s="39"/>
      <c r="F13302" s="41" t="str">
        <f aca="false">IF(A13302="","",MATCH(A13302,P_ID,1))</f>
        <v/>
      </c>
      <c r="G13302" s="41" t="str">
        <f aca="false">IF(A13302="","",INDEX(P_Svc,F13302))</f>
        <v/>
      </c>
      <c r="H13302" s="41" t="str">
        <f aca="false">IF(A13302="","",INDEX(P_Zone,F13302))</f>
        <v/>
      </c>
      <c r="I13302" s="41" t="str">
        <f aca="false">IF(A13302="","",IF(D13302="Delivered",IF(B13302&lt;=INDEX(P_Due,F13302),1,0),0))</f>
        <v/>
      </c>
    </row>
    <row r="13303" customFormat="false" ht="15" hidden="false" customHeight="false" outlineLevel="0" collapsed="false">
      <c r="A13303" s="37"/>
      <c r="B13303" s="38"/>
      <c r="C13303" s="39"/>
      <c r="D13303" s="39"/>
      <c r="E13303" s="39"/>
      <c r="F13303" s="41" t="str">
        <f aca="false">IF(A13303="","",MATCH(A13303,P_ID,1))</f>
        <v/>
      </c>
      <c r="G13303" s="41" t="str">
        <f aca="false">IF(A13303="","",INDEX(P_Svc,F13303))</f>
        <v/>
      </c>
      <c r="H13303" s="41" t="str">
        <f aca="false">IF(A13303="","",INDEX(P_Zone,F13303))</f>
        <v/>
      </c>
      <c r="I13303" s="41" t="str">
        <f aca="false">IF(A13303="","",IF(D13303="Delivered",IF(B13303&lt;=INDEX(P_Due,F13303),1,0),0))</f>
        <v/>
      </c>
    </row>
    <row r="13304" customFormat="false" ht="15" hidden="false" customHeight="false" outlineLevel="0" collapsed="false">
      <c r="A13304" s="37"/>
      <c r="B13304" s="38"/>
      <c r="C13304" s="39"/>
      <c r="D13304" s="39"/>
      <c r="E13304" s="39"/>
      <c r="F13304" s="41" t="str">
        <f aca="false">IF(A13304="","",MATCH(A13304,P_ID,1))</f>
        <v/>
      </c>
      <c r="G13304" s="41" t="str">
        <f aca="false">IF(A13304="","",INDEX(P_Svc,F13304))</f>
        <v/>
      </c>
      <c r="H13304" s="41" t="str">
        <f aca="false">IF(A13304="","",INDEX(P_Zone,F13304))</f>
        <v/>
      </c>
      <c r="I13304" s="41" t="str">
        <f aca="false">IF(A13304="","",IF(D13304="Delivered",IF(B13304&lt;=INDEX(P_Due,F13304),1,0),0))</f>
        <v/>
      </c>
    </row>
    <row r="13305" customFormat="false" ht="15" hidden="false" customHeight="false" outlineLevel="0" collapsed="false">
      <c r="A13305" s="37"/>
      <c r="B13305" s="38"/>
      <c r="C13305" s="39"/>
      <c r="D13305" s="39"/>
      <c r="E13305" s="39"/>
      <c r="F13305" s="41" t="str">
        <f aca="false">IF(A13305="","",MATCH(A13305,P_ID,1))</f>
        <v/>
      </c>
      <c r="G13305" s="41" t="str">
        <f aca="false">IF(A13305="","",INDEX(P_Svc,F13305))</f>
        <v/>
      </c>
      <c r="H13305" s="41" t="str">
        <f aca="false">IF(A13305="","",INDEX(P_Zone,F13305))</f>
        <v/>
      </c>
      <c r="I13305" s="41" t="str">
        <f aca="false">IF(A13305="","",IF(D13305="Delivered",IF(B13305&lt;=INDEX(P_Due,F13305),1,0),0))</f>
        <v/>
      </c>
    </row>
    <row r="13306" customFormat="false" ht="15" hidden="false" customHeight="false" outlineLevel="0" collapsed="false">
      <c r="A13306" s="37"/>
      <c r="B13306" s="38"/>
      <c r="C13306" s="39"/>
      <c r="D13306" s="39"/>
      <c r="E13306" s="39"/>
      <c r="F13306" s="41" t="str">
        <f aca="false">IF(A13306="","",MATCH(A13306,P_ID,1))</f>
        <v/>
      </c>
      <c r="G13306" s="41" t="str">
        <f aca="false">IF(A13306="","",INDEX(P_Svc,F13306))</f>
        <v/>
      </c>
      <c r="H13306" s="41" t="str">
        <f aca="false">IF(A13306="","",INDEX(P_Zone,F13306))</f>
        <v/>
      </c>
      <c r="I13306" s="41" t="str">
        <f aca="false">IF(A13306="","",IF(D13306="Delivered",IF(B13306&lt;=INDEX(P_Due,F13306),1,0),0))</f>
        <v/>
      </c>
    </row>
    <row r="13307" customFormat="false" ht="15" hidden="false" customHeight="false" outlineLevel="0" collapsed="false">
      <c r="A13307" s="37"/>
      <c r="B13307" s="38"/>
      <c r="C13307" s="39"/>
      <c r="D13307" s="39"/>
      <c r="E13307" s="39"/>
      <c r="F13307" s="41" t="str">
        <f aca="false">IF(A13307="","",MATCH(A13307,P_ID,1))</f>
        <v/>
      </c>
      <c r="G13307" s="41" t="str">
        <f aca="false">IF(A13307="","",INDEX(P_Svc,F13307))</f>
        <v/>
      </c>
      <c r="H13307" s="41" t="str">
        <f aca="false">IF(A13307="","",INDEX(P_Zone,F13307))</f>
        <v/>
      </c>
      <c r="I13307" s="41" t="str">
        <f aca="false">IF(A13307="","",IF(D13307="Delivered",IF(B13307&lt;=INDEX(P_Due,F13307),1,0),0))</f>
        <v/>
      </c>
    </row>
    <row r="13308" customFormat="false" ht="15" hidden="false" customHeight="false" outlineLevel="0" collapsed="false">
      <c r="A13308" s="37"/>
      <c r="B13308" s="38"/>
      <c r="C13308" s="39"/>
      <c r="D13308" s="39"/>
      <c r="E13308" s="39"/>
      <c r="F13308" s="41" t="str">
        <f aca="false">IF(A13308="","",MATCH(A13308,P_ID,1))</f>
        <v/>
      </c>
      <c r="G13308" s="41" t="str">
        <f aca="false">IF(A13308="","",INDEX(P_Svc,F13308))</f>
        <v/>
      </c>
      <c r="H13308" s="41" t="str">
        <f aca="false">IF(A13308="","",INDEX(P_Zone,F13308))</f>
        <v/>
      </c>
      <c r="I13308" s="41" t="str">
        <f aca="false">IF(A13308="","",IF(D13308="Delivered",IF(B13308&lt;=INDEX(P_Due,F13308),1,0),0))</f>
        <v/>
      </c>
    </row>
    <row r="13309" customFormat="false" ht="15" hidden="false" customHeight="false" outlineLevel="0" collapsed="false">
      <c r="A13309" s="37"/>
      <c r="B13309" s="38"/>
      <c r="C13309" s="39"/>
      <c r="D13309" s="39"/>
      <c r="E13309" s="39"/>
      <c r="F13309" s="41" t="str">
        <f aca="false">IF(A13309="","",MATCH(A13309,P_ID,1))</f>
        <v/>
      </c>
      <c r="G13309" s="41" t="str">
        <f aca="false">IF(A13309="","",INDEX(P_Svc,F13309))</f>
        <v/>
      </c>
      <c r="H13309" s="41" t="str">
        <f aca="false">IF(A13309="","",INDEX(P_Zone,F13309))</f>
        <v/>
      </c>
      <c r="I13309" s="41" t="str">
        <f aca="false">IF(A13309="","",IF(D13309="Delivered",IF(B13309&lt;=INDEX(P_Due,F13309),1,0),0))</f>
        <v/>
      </c>
    </row>
    <row r="13310" customFormat="false" ht="15" hidden="false" customHeight="false" outlineLevel="0" collapsed="false">
      <c r="A13310" s="37"/>
      <c r="B13310" s="38"/>
      <c r="C13310" s="39"/>
      <c r="D13310" s="39"/>
      <c r="E13310" s="39"/>
      <c r="F13310" s="41" t="str">
        <f aca="false">IF(A13310="","",MATCH(A13310,P_ID,1))</f>
        <v/>
      </c>
      <c r="G13310" s="41" t="str">
        <f aca="false">IF(A13310="","",INDEX(P_Svc,F13310))</f>
        <v/>
      </c>
      <c r="H13310" s="41" t="str">
        <f aca="false">IF(A13310="","",INDEX(P_Zone,F13310))</f>
        <v/>
      </c>
      <c r="I13310" s="41" t="str">
        <f aca="false">IF(A13310="","",IF(D13310="Delivered",IF(B13310&lt;=INDEX(P_Due,F13310),1,0),0))</f>
        <v/>
      </c>
    </row>
    <row r="13311" customFormat="false" ht="15" hidden="false" customHeight="false" outlineLevel="0" collapsed="false">
      <c r="A13311" s="37"/>
      <c r="B13311" s="38"/>
      <c r="C13311" s="39"/>
      <c r="D13311" s="39"/>
      <c r="E13311" s="39"/>
      <c r="F13311" s="41" t="str">
        <f aca="false">IF(A13311="","",MATCH(A13311,P_ID,1))</f>
        <v/>
      </c>
      <c r="G13311" s="41" t="str">
        <f aca="false">IF(A13311="","",INDEX(P_Svc,F13311))</f>
        <v/>
      </c>
      <c r="H13311" s="41" t="str">
        <f aca="false">IF(A13311="","",INDEX(P_Zone,F13311))</f>
        <v/>
      </c>
      <c r="I13311" s="41" t="str">
        <f aca="false">IF(A13311="","",IF(D13311="Delivered",IF(B13311&lt;=INDEX(P_Due,F13311),1,0),0))</f>
        <v/>
      </c>
    </row>
    <row r="13312" customFormat="false" ht="15" hidden="false" customHeight="false" outlineLevel="0" collapsed="false">
      <c r="A13312" s="37"/>
      <c r="B13312" s="38"/>
      <c r="C13312" s="39"/>
      <c r="D13312" s="39"/>
      <c r="E13312" s="39"/>
      <c r="F13312" s="41" t="str">
        <f aca="false">IF(A13312="","",MATCH(A13312,P_ID,1))</f>
        <v/>
      </c>
      <c r="G13312" s="41" t="str">
        <f aca="false">IF(A13312="","",INDEX(P_Svc,F13312))</f>
        <v/>
      </c>
      <c r="H13312" s="41" t="str">
        <f aca="false">IF(A13312="","",INDEX(P_Zone,F13312))</f>
        <v/>
      </c>
      <c r="I13312" s="41" t="str">
        <f aca="false">IF(A13312="","",IF(D13312="Delivered",IF(B13312&lt;=INDEX(P_Due,F13312),1,0),0))</f>
        <v/>
      </c>
    </row>
    <row r="13313" customFormat="false" ht="15" hidden="false" customHeight="false" outlineLevel="0" collapsed="false">
      <c r="A13313" s="37"/>
      <c r="B13313" s="38"/>
      <c r="C13313" s="39"/>
      <c r="D13313" s="39"/>
      <c r="E13313" s="39"/>
      <c r="F13313" s="41" t="str">
        <f aca="false">IF(A13313="","",MATCH(A13313,P_ID,1))</f>
        <v/>
      </c>
      <c r="G13313" s="41" t="str">
        <f aca="false">IF(A13313="","",INDEX(P_Svc,F13313))</f>
        <v/>
      </c>
      <c r="H13313" s="41" t="str">
        <f aca="false">IF(A13313="","",INDEX(P_Zone,F13313))</f>
        <v/>
      </c>
      <c r="I13313" s="41" t="str">
        <f aca="false">IF(A13313="","",IF(D13313="Delivered",IF(B13313&lt;=INDEX(P_Due,F13313),1,0),0))</f>
        <v/>
      </c>
    </row>
    <row r="13314" customFormat="false" ht="15" hidden="false" customHeight="false" outlineLevel="0" collapsed="false">
      <c r="A13314" s="37"/>
      <c r="B13314" s="38"/>
      <c r="C13314" s="39"/>
      <c r="D13314" s="39"/>
      <c r="E13314" s="39"/>
      <c r="F13314" s="41" t="str">
        <f aca="false">IF(A13314="","",MATCH(A13314,P_ID,1))</f>
        <v/>
      </c>
      <c r="G13314" s="41" t="str">
        <f aca="false">IF(A13314="","",INDEX(P_Svc,F13314))</f>
        <v/>
      </c>
      <c r="H13314" s="41" t="str">
        <f aca="false">IF(A13314="","",INDEX(P_Zone,F13314))</f>
        <v/>
      </c>
      <c r="I13314" s="41" t="str">
        <f aca="false">IF(A13314="","",IF(D13314="Delivered",IF(B13314&lt;=INDEX(P_Due,F13314),1,0),0))</f>
        <v/>
      </c>
    </row>
    <row r="13315" customFormat="false" ht="15" hidden="false" customHeight="false" outlineLevel="0" collapsed="false">
      <c r="A13315" s="37"/>
      <c r="B13315" s="38"/>
      <c r="C13315" s="39"/>
      <c r="D13315" s="39"/>
      <c r="E13315" s="39"/>
      <c r="F13315" s="41" t="str">
        <f aca="false">IF(A13315="","",MATCH(A13315,P_ID,1))</f>
        <v/>
      </c>
      <c r="G13315" s="41" t="str">
        <f aca="false">IF(A13315="","",INDEX(P_Svc,F13315))</f>
        <v/>
      </c>
      <c r="H13315" s="41" t="str">
        <f aca="false">IF(A13315="","",INDEX(P_Zone,F13315))</f>
        <v/>
      </c>
      <c r="I13315" s="41" t="str">
        <f aca="false">IF(A13315="","",IF(D13315="Delivered",IF(B13315&lt;=INDEX(P_Due,F13315),1,0),0))</f>
        <v/>
      </c>
    </row>
    <row r="13316" customFormat="false" ht="15" hidden="false" customHeight="false" outlineLevel="0" collapsed="false">
      <c r="A13316" s="37"/>
      <c r="B13316" s="38"/>
      <c r="C13316" s="39"/>
      <c r="D13316" s="39"/>
      <c r="E13316" s="39"/>
      <c r="F13316" s="41" t="str">
        <f aca="false">IF(A13316="","",MATCH(A13316,P_ID,1))</f>
        <v/>
      </c>
      <c r="G13316" s="41" t="str">
        <f aca="false">IF(A13316="","",INDEX(P_Svc,F13316))</f>
        <v/>
      </c>
      <c r="H13316" s="41" t="str">
        <f aca="false">IF(A13316="","",INDEX(P_Zone,F13316))</f>
        <v/>
      </c>
      <c r="I13316" s="41" t="str">
        <f aca="false">IF(A13316="","",IF(D13316="Delivered",IF(B13316&lt;=INDEX(P_Due,F13316),1,0),0))</f>
        <v/>
      </c>
    </row>
    <row r="13317" customFormat="false" ht="15" hidden="false" customHeight="false" outlineLevel="0" collapsed="false">
      <c r="A13317" s="37"/>
      <c r="B13317" s="38"/>
      <c r="C13317" s="39"/>
      <c r="D13317" s="39"/>
      <c r="E13317" s="39"/>
      <c r="F13317" s="41" t="str">
        <f aca="false">IF(A13317="","",MATCH(A13317,P_ID,1))</f>
        <v/>
      </c>
      <c r="G13317" s="41" t="str">
        <f aca="false">IF(A13317="","",INDEX(P_Svc,F13317))</f>
        <v/>
      </c>
      <c r="H13317" s="41" t="str">
        <f aca="false">IF(A13317="","",INDEX(P_Zone,F13317))</f>
        <v/>
      </c>
      <c r="I13317" s="41" t="str">
        <f aca="false">IF(A13317="","",IF(D13317="Delivered",IF(B13317&lt;=INDEX(P_Due,F13317),1,0),0))</f>
        <v/>
      </c>
    </row>
    <row r="13318" customFormat="false" ht="15" hidden="false" customHeight="false" outlineLevel="0" collapsed="false">
      <c r="A13318" s="37"/>
      <c r="B13318" s="38"/>
      <c r="C13318" s="39"/>
      <c r="D13318" s="39"/>
      <c r="E13318" s="39"/>
      <c r="F13318" s="41" t="str">
        <f aca="false">IF(A13318="","",MATCH(A13318,P_ID,1))</f>
        <v/>
      </c>
      <c r="G13318" s="41" t="str">
        <f aca="false">IF(A13318="","",INDEX(P_Svc,F13318))</f>
        <v/>
      </c>
      <c r="H13318" s="41" t="str">
        <f aca="false">IF(A13318="","",INDEX(P_Zone,F13318))</f>
        <v/>
      </c>
      <c r="I13318" s="41" t="str">
        <f aca="false">IF(A13318="","",IF(D13318="Delivered",IF(B13318&lt;=INDEX(P_Due,F13318),1,0),0))</f>
        <v/>
      </c>
    </row>
    <row r="13319" customFormat="false" ht="15" hidden="false" customHeight="false" outlineLevel="0" collapsed="false">
      <c r="A13319" s="37"/>
      <c r="B13319" s="38"/>
      <c r="C13319" s="39"/>
      <c r="D13319" s="39"/>
      <c r="E13319" s="39"/>
      <c r="F13319" s="41" t="str">
        <f aca="false">IF(A13319="","",MATCH(A13319,P_ID,1))</f>
        <v/>
      </c>
      <c r="G13319" s="41" t="str">
        <f aca="false">IF(A13319="","",INDEX(P_Svc,F13319))</f>
        <v/>
      </c>
      <c r="H13319" s="41" t="str">
        <f aca="false">IF(A13319="","",INDEX(P_Zone,F13319))</f>
        <v/>
      </c>
      <c r="I13319" s="41" t="str">
        <f aca="false">IF(A13319="","",IF(D13319="Delivered",IF(B13319&lt;=INDEX(P_Due,F13319),1,0),0))</f>
        <v/>
      </c>
    </row>
    <row r="13320" customFormat="false" ht="15" hidden="false" customHeight="false" outlineLevel="0" collapsed="false">
      <c r="A13320" s="37"/>
      <c r="B13320" s="38"/>
      <c r="C13320" s="39"/>
      <c r="D13320" s="39"/>
      <c r="E13320" s="39"/>
      <c r="F13320" s="41" t="str">
        <f aca="false">IF(A13320="","",MATCH(A13320,P_ID,1))</f>
        <v/>
      </c>
      <c r="G13320" s="41" t="str">
        <f aca="false">IF(A13320="","",INDEX(P_Svc,F13320))</f>
        <v/>
      </c>
      <c r="H13320" s="41" t="str">
        <f aca="false">IF(A13320="","",INDEX(P_Zone,F13320))</f>
        <v/>
      </c>
      <c r="I13320" s="41" t="str">
        <f aca="false">IF(A13320="","",IF(D13320="Delivered",IF(B13320&lt;=INDEX(P_Due,F13320),1,0),0))</f>
        <v/>
      </c>
    </row>
    <row r="13321" customFormat="false" ht="15" hidden="false" customHeight="false" outlineLevel="0" collapsed="false">
      <c r="A13321" s="37"/>
      <c r="B13321" s="38"/>
      <c r="C13321" s="39"/>
      <c r="D13321" s="39"/>
      <c r="E13321" s="39"/>
      <c r="F13321" s="41" t="str">
        <f aca="false">IF(A13321="","",MATCH(A13321,P_ID,1))</f>
        <v/>
      </c>
      <c r="G13321" s="41" t="str">
        <f aca="false">IF(A13321="","",INDEX(P_Svc,F13321))</f>
        <v/>
      </c>
      <c r="H13321" s="41" t="str">
        <f aca="false">IF(A13321="","",INDEX(P_Zone,F13321))</f>
        <v/>
      </c>
      <c r="I13321" s="41" t="str">
        <f aca="false">IF(A13321="","",IF(D13321="Delivered",IF(B13321&lt;=INDEX(P_Due,F13321),1,0),0))</f>
        <v/>
      </c>
    </row>
    <row r="13322" customFormat="false" ht="15" hidden="false" customHeight="false" outlineLevel="0" collapsed="false">
      <c r="A13322" s="37"/>
      <c r="B13322" s="38"/>
      <c r="C13322" s="39"/>
      <c r="D13322" s="39"/>
      <c r="E13322" s="39"/>
      <c r="F13322" s="41" t="str">
        <f aca="false">IF(A13322="","",MATCH(A13322,P_ID,1))</f>
        <v/>
      </c>
      <c r="G13322" s="41" t="str">
        <f aca="false">IF(A13322="","",INDEX(P_Svc,F13322))</f>
        <v/>
      </c>
      <c r="H13322" s="41" t="str">
        <f aca="false">IF(A13322="","",INDEX(P_Zone,F13322))</f>
        <v/>
      </c>
      <c r="I13322" s="41" t="str">
        <f aca="false">IF(A13322="","",IF(D13322="Delivered",IF(B13322&lt;=INDEX(P_Due,F13322),1,0),0))</f>
        <v/>
      </c>
    </row>
    <row r="13323" customFormat="false" ht="15" hidden="false" customHeight="false" outlineLevel="0" collapsed="false">
      <c r="A13323" s="37"/>
      <c r="B13323" s="38"/>
      <c r="C13323" s="39"/>
      <c r="D13323" s="39"/>
      <c r="E13323" s="39"/>
      <c r="F13323" s="41" t="str">
        <f aca="false">IF(A13323="","",MATCH(A13323,P_ID,1))</f>
        <v/>
      </c>
      <c r="G13323" s="41" t="str">
        <f aca="false">IF(A13323="","",INDEX(P_Svc,F13323))</f>
        <v/>
      </c>
      <c r="H13323" s="41" t="str">
        <f aca="false">IF(A13323="","",INDEX(P_Zone,F13323))</f>
        <v/>
      </c>
      <c r="I13323" s="41" t="str">
        <f aca="false">IF(A13323="","",IF(D13323="Delivered",IF(B13323&lt;=INDEX(P_Due,F13323),1,0),0))</f>
        <v/>
      </c>
    </row>
    <row r="13324" customFormat="false" ht="15" hidden="false" customHeight="false" outlineLevel="0" collapsed="false">
      <c r="A13324" s="37"/>
      <c r="B13324" s="38"/>
      <c r="C13324" s="39"/>
      <c r="D13324" s="39"/>
      <c r="E13324" s="39"/>
      <c r="F13324" s="41" t="str">
        <f aca="false">IF(A13324="","",MATCH(A13324,P_ID,1))</f>
        <v/>
      </c>
      <c r="G13324" s="41" t="str">
        <f aca="false">IF(A13324="","",INDEX(P_Svc,F13324))</f>
        <v/>
      </c>
      <c r="H13324" s="41" t="str">
        <f aca="false">IF(A13324="","",INDEX(P_Zone,F13324))</f>
        <v/>
      </c>
      <c r="I13324" s="41" t="str">
        <f aca="false">IF(A13324="","",IF(D13324="Delivered",IF(B13324&lt;=INDEX(P_Due,F13324),1,0),0))</f>
        <v/>
      </c>
    </row>
    <row r="13325" customFormat="false" ht="15" hidden="false" customHeight="false" outlineLevel="0" collapsed="false">
      <c r="A13325" s="37"/>
      <c r="B13325" s="38"/>
      <c r="C13325" s="39"/>
      <c r="D13325" s="39"/>
      <c r="E13325" s="39"/>
      <c r="F13325" s="41" t="str">
        <f aca="false">IF(A13325="","",MATCH(A13325,P_ID,1))</f>
        <v/>
      </c>
      <c r="G13325" s="41" t="str">
        <f aca="false">IF(A13325="","",INDEX(P_Svc,F13325))</f>
        <v/>
      </c>
      <c r="H13325" s="41" t="str">
        <f aca="false">IF(A13325="","",INDEX(P_Zone,F13325))</f>
        <v/>
      </c>
      <c r="I13325" s="41" t="str">
        <f aca="false">IF(A13325="","",IF(D13325="Delivered",IF(B13325&lt;=INDEX(P_Due,F13325),1,0),0))</f>
        <v/>
      </c>
    </row>
    <row r="13326" customFormat="false" ht="15" hidden="false" customHeight="false" outlineLevel="0" collapsed="false">
      <c r="A13326" s="37"/>
      <c r="B13326" s="38"/>
      <c r="C13326" s="39"/>
      <c r="D13326" s="39"/>
      <c r="E13326" s="39"/>
      <c r="F13326" s="41" t="str">
        <f aca="false">IF(A13326="","",MATCH(A13326,P_ID,1))</f>
        <v/>
      </c>
      <c r="G13326" s="41" t="str">
        <f aca="false">IF(A13326="","",INDEX(P_Svc,F13326))</f>
        <v/>
      </c>
      <c r="H13326" s="41" t="str">
        <f aca="false">IF(A13326="","",INDEX(P_Zone,F13326))</f>
        <v/>
      </c>
      <c r="I13326" s="41" t="str">
        <f aca="false">IF(A13326="","",IF(D13326="Delivered",IF(B13326&lt;=INDEX(P_Due,F13326),1,0),0))</f>
        <v/>
      </c>
    </row>
    <row r="13327" customFormat="false" ht="15" hidden="false" customHeight="false" outlineLevel="0" collapsed="false">
      <c r="A13327" s="37"/>
      <c r="B13327" s="38"/>
      <c r="C13327" s="39"/>
      <c r="D13327" s="39"/>
      <c r="E13327" s="39"/>
      <c r="F13327" s="41" t="str">
        <f aca="false">IF(A13327="","",MATCH(A13327,P_ID,1))</f>
        <v/>
      </c>
      <c r="G13327" s="41" t="str">
        <f aca="false">IF(A13327="","",INDEX(P_Svc,F13327))</f>
        <v/>
      </c>
      <c r="H13327" s="41" t="str">
        <f aca="false">IF(A13327="","",INDEX(P_Zone,F13327))</f>
        <v/>
      </c>
      <c r="I13327" s="41" t="str">
        <f aca="false">IF(A13327="","",IF(D13327="Delivered",IF(B13327&lt;=INDEX(P_Due,F13327),1,0),0))</f>
        <v/>
      </c>
    </row>
    <row r="13328" customFormat="false" ht="15" hidden="false" customHeight="false" outlineLevel="0" collapsed="false">
      <c r="A13328" s="37"/>
      <c r="B13328" s="38"/>
      <c r="C13328" s="39"/>
      <c r="D13328" s="39"/>
      <c r="E13328" s="39"/>
      <c r="F13328" s="41" t="str">
        <f aca="false">IF(A13328="","",MATCH(A13328,P_ID,1))</f>
        <v/>
      </c>
      <c r="G13328" s="41" t="str">
        <f aca="false">IF(A13328="","",INDEX(P_Svc,F13328))</f>
        <v/>
      </c>
      <c r="H13328" s="41" t="str">
        <f aca="false">IF(A13328="","",INDEX(P_Zone,F13328))</f>
        <v/>
      </c>
      <c r="I13328" s="41" t="str">
        <f aca="false">IF(A13328="","",IF(D13328="Delivered",IF(B13328&lt;=INDEX(P_Due,F13328),1,0),0))</f>
        <v/>
      </c>
    </row>
    <row r="13329" customFormat="false" ht="15" hidden="false" customHeight="false" outlineLevel="0" collapsed="false">
      <c r="A13329" s="37"/>
      <c r="B13329" s="38"/>
      <c r="C13329" s="39"/>
      <c r="D13329" s="39"/>
      <c r="E13329" s="39"/>
      <c r="F13329" s="41" t="str">
        <f aca="false">IF(A13329="","",MATCH(A13329,P_ID,1))</f>
        <v/>
      </c>
      <c r="G13329" s="41" t="str">
        <f aca="false">IF(A13329="","",INDEX(P_Svc,F13329))</f>
        <v/>
      </c>
      <c r="H13329" s="41" t="str">
        <f aca="false">IF(A13329="","",INDEX(P_Zone,F13329))</f>
        <v/>
      </c>
      <c r="I13329" s="41" t="str">
        <f aca="false">IF(A13329="","",IF(D13329="Delivered",IF(B13329&lt;=INDEX(P_Due,F13329),1,0),0))</f>
        <v/>
      </c>
    </row>
    <row r="13330" customFormat="false" ht="15" hidden="false" customHeight="false" outlineLevel="0" collapsed="false">
      <c r="A13330" s="37"/>
      <c r="B13330" s="38"/>
      <c r="C13330" s="39"/>
      <c r="D13330" s="39"/>
      <c r="E13330" s="39"/>
      <c r="F13330" s="41" t="str">
        <f aca="false">IF(A13330="","",MATCH(A13330,P_ID,1))</f>
        <v/>
      </c>
      <c r="G13330" s="41" t="str">
        <f aca="false">IF(A13330="","",INDEX(P_Svc,F13330))</f>
        <v/>
      </c>
      <c r="H13330" s="41" t="str">
        <f aca="false">IF(A13330="","",INDEX(P_Zone,F13330))</f>
        <v/>
      </c>
      <c r="I13330" s="41" t="str">
        <f aca="false">IF(A13330="","",IF(D13330="Delivered",IF(B13330&lt;=INDEX(P_Due,F13330),1,0),0))</f>
        <v/>
      </c>
    </row>
    <row r="13331" customFormat="false" ht="15" hidden="false" customHeight="false" outlineLevel="0" collapsed="false">
      <c r="A13331" s="37"/>
      <c r="B13331" s="38"/>
      <c r="C13331" s="39"/>
      <c r="D13331" s="39"/>
      <c r="E13331" s="39"/>
      <c r="F13331" s="41" t="str">
        <f aca="false">IF(A13331="","",MATCH(A13331,P_ID,1))</f>
        <v/>
      </c>
      <c r="G13331" s="41" t="str">
        <f aca="false">IF(A13331="","",INDEX(P_Svc,F13331))</f>
        <v/>
      </c>
      <c r="H13331" s="41" t="str">
        <f aca="false">IF(A13331="","",INDEX(P_Zone,F13331))</f>
        <v/>
      </c>
      <c r="I13331" s="41" t="str">
        <f aca="false">IF(A13331="","",IF(D13331="Delivered",IF(B13331&lt;=INDEX(P_Due,F13331),1,0),0))</f>
        <v/>
      </c>
    </row>
    <row r="13332" customFormat="false" ht="15" hidden="false" customHeight="false" outlineLevel="0" collapsed="false">
      <c r="A13332" s="37"/>
      <c r="B13332" s="38"/>
      <c r="C13332" s="39"/>
      <c r="D13332" s="39"/>
      <c r="E13332" s="39"/>
      <c r="F13332" s="41" t="str">
        <f aca="false">IF(A13332="","",MATCH(A13332,P_ID,1))</f>
        <v/>
      </c>
      <c r="G13332" s="41" t="str">
        <f aca="false">IF(A13332="","",INDEX(P_Svc,F13332))</f>
        <v/>
      </c>
      <c r="H13332" s="41" t="str">
        <f aca="false">IF(A13332="","",INDEX(P_Zone,F13332))</f>
        <v/>
      </c>
      <c r="I13332" s="41" t="str">
        <f aca="false">IF(A13332="","",IF(D13332="Delivered",IF(B13332&lt;=INDEX(P_Due,F13332),1,0),0))</f>
        <v/>
      </c>
    </row>
    <row r="13333" customFormat="false" ht="15" hidden="false" customHeight="false" outlineLevel="0" collapsed="false">
      <c r="A13333" s="37"/>
      <c r="B13333" s="38"/>
      <c r="C13333" s="39"/>
      <c r="D13333" s="39"/>
      <c r="E13333" s="39"/>
      <c r="F13333" s="41" t="str">
        <f aca="false">IF(A13333="","",MATCH(A13333,P_ID,1))</f>
        <v/>
      </c>
      <c r="G13333" s="41" t="str">
        <f aca="false">IF(A13333="","",INDEX(P_Svc,F13333))</f>
        <v/>
      </c>
      <c r="H13333" s="41" t="str">
        <f aca="false">IF(A13333="","",INDEX(P_Zone,F13333))</f>
        <v/>
      </c>
      <c r="I13333" s="41" t="str">
        <f aca="false">IF(A13333="","",IF(D13333="Delivered",IF(B13333&lt;=INDEX(P_Due,F13333),1,0),0))</f>
        <v/>
      </c>
    </row>
    <row r="13334" customFormat="false" ht="15" hidden="false" customHeight="false" outlineLevel="0" collapsed="false">
      <c r="A13334" s="37"/>
      <c r="B13334" s="38"/>
      <c r="C13334" s="39"/>
      <c r="D13334" s="39"/>
      <c r="E13334" s="39"/>
      <c r="F13334" s="41" t="str">
        <f aca="false">IF(A13334="","",MATCH(A13334,P_ID,1))</f>
        <v/>
      </c>
      <c r="G13334" s="41" t="str">
        <f aca="false">IF(A13334="","",INDEX(P_Svc,F13334))</f>
        <v/>
      </c>
      <c r="H13334" s="41" t="str">
        <f aca="false">IF(A13334="","",INDEX(P_Zone,F13334))</f>
        <v/>
      </c>
      <c r="I13334" s="41" t="str">
        <f aca="false">IF(A13334="","",IF(D13334="Delivered",IF(B13334&lt;=INDEX(P_Due,F13334),1,0),0))</f>
        <v/>
      </c>
    </row>
    <row r="13335" customFormat="false" ht="15" hidden="false" customHeight="false" outlineLevel="0" collapsed="false">
      <c r="A13335" s="37"/>
      <c r="B13335" s="38"/>
      <c r="C13335" s="39"/>
      <c r="D13335" s="39"/>
      <c r="E13335" s="39"/>
      <c r="F13335" s="41" t="str">
        <f aca="false">IF(A13335="","",MATCH(A13335,P_ID,1))</f>
        <v/>
      </c>
      <c r="G13335" s="41" t="str">
        <f aca="false">IF(A13335="","",INDEX(P_Svc,F13335))</f>
        <v/>
      </c>
      <c r="H13335" s="41" t="str">
        <f aca="false">IF(A13335="","",INDEX(P_Zone,F13335))</f>
        <v/>
      </c>
      <c r="I13335" s="41" t="str">
        <f aca="false">IF(A13335="","",IF(D13335="Delivered",IF(B13335&lt;=INDEX(P_Due,F13335),1,0),0))</f>
        <v/>
      </c>
    </row>
    <row r="13336" customFormat="false" ht="15" hidden="false" customHeight="false" outlineLevel="0" collapsed="false">
      <c r="A13336" s="37"/>
      <c r="B13336" s="38"/>
      <c r="C13336" s="39"/>
      <c r="D13336" s="39"/>
      <c r="E13336" s="39"/>
      <c r="F13336" s="41" t="str">
        <f aca="false">IF(A13336="","",MATCH(A13336,P_ID,1))</f>
        <v/>
      </c>
      <c r="G13336" s="41" t="str">
        <f aca="false">IF(A13336="","",INDEX(P_Svc,F13336))</f>
        <v/>
      </c>
      <c r="H13336" s="41" t="str">
        <f aca="false">IF(A13336="","",INDEX(P_Zone,F13336))</f>
        <v/>
      </c>
      <c r="I13336" s="41" t="str">
        <f aca="false">IF(A13336="","",IF(D13336="Delivered",IF(B13336&lt;=INDEX(P_Due,F13336),1,0),0))</f>
        <v/>
      </c>
    </row>
    <row r="13337" customFormat="false" ht="15" hidden="false" customHeight="false" outlineLevel="0" collapsed="false">
      <c r="A13337" s="37"/>
      <c r="B13337" s="38"/>
      <c r="C13337" s="39"/>
      <c r="D13337" s="39"/>
      <c r="E13337" s="39"/>
      <c r="F13337" s="41" t="str">
        <f aca="false">IF(A13337="","",MATCH(A13337,P_ID,1))</f>
        <v/>
      </c>
      <c r="G13337" s="41" t="str">
        <f aca="false">IF(A13337="","",INDEX(P_Svc,F13337))</f>
        <v/>
      </c>
      <c r="H13337" s="41" t="str">
        <f aca="false">IF(A13337="","",INDEX(P_Zone,F13337))</f>
        <v/>
      </c>
      <c r="I13337" s="41" t="str">
        <f aca="false">IF(A13337="","",IF(D13337="Delivered",IF(B13337&lt;=INDEX(P_Due,F13337),1,0),0))</f>
        <v/>
      </c>
    </row>
    <row r="13338" customFormat="false" ht="15" hidden="false" customHeight="false" outlineLevel="0" collapsed="false">
      <c r="A13338" s="37"/>
      <c r="B13338" s="38"/>
      <c r="C13338" s="39"/>
      <c r="D13338" s="39"/>
      <c r="E13338" s="39"/>
      <c r="F13338" s="41" t="str">
        <f aca="false">IF(A13338="","",MATCH(A13338,P_ID,1))</f>
        <v/>
      </c>
      <c r="G13338" s="41" t="str">
        <f aca="false">IF(A13338="","",INDEX(P_Svc,F13338))</f>
        <v/>
      </c>
      <c r="H13338" s="41" t="str">
        <f aca="false">IF(A13338="","",INDEX(P_Zone,F13338))</f>
        <v/>
      </c>
      <c r="I13338" s="41" t="str">
        <f aca="false">IF(A13338="","",IF(D13338="Delivered",IF(B13338&lt;=INDEX(P_Due,F13338),1,0),0))</f>
        <v/>
      </c>
    </row>
    <row r="13339" customFormat="false" ht="15" hidden="false" customHeight="false" outlineLevel="0" collapsed="false">
      <c r="A13339" s="37"/>
      <c r="B13339" s="38"/>
      <c r="C13339" s="39"/>
      <c r="D13339" s="39"/>
      <c r="E13339" s="39"/>
      <c r="F13339" s="41" t="str">
        <f aca="false">IF(A13339="","",MATCH(A13339,P_ID,1))</f>
        <v/>
      </c>
      <c r="G13339" s="41" t="str">
        <f aca="false">IF(A13339="","",INDEX(P_Svc,F13339))</f>
        <v/>
      </c>
      <c r="H13339" s="41" t="str">
        <f aca="false">IF(A13339="","",INDEX(P_Zone,F13339))</f>
        <v/>
      </c>
      <c r="I13339" s="41" t="str">
        <f aca="false">IF(A13339="","",IF(D13339="Delivered",IF(B13339&lt;=INDEX(P_Due,F13339),1,0),0))</f>
        <v/>
      </c>
    </row>
    <row r="13340" customFormat="false" ht="15" hidden="false" customHeight="false" outlineLevel="0" collapsed="false">
      <c r="A13340" s="37"/>
      <c r="B13340" s="38"/>
      <c r="C13340" s="39"/>
      <c r="D13340" s="39"/>
      <c r="E13340" s="39"/>
      <c r="F13340" s="41" t="str">
        <f aca="false">IF(A13340="","",MATCH(A13340,P_ID,1))</f>
        <v/>
      </c>
      <c r="G13340" s="41" t="str">
        <f aca="false">IF(A13340="","",INDEX(P_Svc,F13340))</f>
        <v/>
      </c>
      <c r="H13340" s="41" t="str">
        <f aca="false">IF(A13340="","",INDEX(P_Zone,F13340))</f>
        <v/>
      </c>
      <c r="I13340" s="41" t="str">
        <f aca="false">IF(A13340="","",IF(D13340="Delivered",IF(B13340&lt;=INDEX(P_Due,F13340),1,0),0))</f>
        <v/>
      </c>
    </row>
    <row r="13341" customFormat="false" ht="15" hidden="false" customHeight="false" outlineLevel="0" collapsed="false">
      <c r="A13341" s="37"/>
      <c r="B13341" s="38"/>
      <c r="C13341" s="39"/>
      <c r="D13341" s="39"/>
      <c r="E13341" s="39"/>
      <c r="F13341" s="41" t="str">
        <f aca="false">IF(A13341="","",MATCH(A13341,P_ID,1))</f>
        <v/>
      </c>
      <c r="G13341" s="41" t="str">
        <f aca="false">IF(A13341="","",INDEX(P_Svc,F13341))</f>
        <v/>
      </c>
      <c r="H13341" s="41" t="str">
        <f aca="false">IF(A13341="","",INDEX(P_Zone,F13341))</f>
        <v/>
      </c>
      <c r="I13341" s="41" t="str">
        <f aca="false">IF(A13341="","",IF(D13341="Delivered",IF(B13341&lt;=INDEX(P_Due,F13341),1,0),0))</f>
        <v/>
      </c>
    </row>
    <row r="13342" customFormat="false" ht="15" hidden="false" customHeight="false" outlineLevel="0" collapsed="false">
      <c r="A13342" s="37"/>
      <c r="B13342" s="38"/>
      <c r="C13342" s="39"/>
      <c r="D13342" s="39"/>
      <c r="E13342" s="39"/>
      <c r="F13342" s="41" t="str">
        <f aca="false">IF(A13342="","",MATCH(A13342,P_ID,1))</f>
        <v/>
      </c>
      <c r="G13342" s="41" t="str">
        <f aca="false">IF(A13342="","",INDEX(P_Svc,F13342))</f>
        <v/>
      </c>
      <c r="H13342" s="41" t="str">
        <f aca="false">IF(A13342="","",INDEX(P_Zone,F13342))</f>
        <v/>
      </c>
      <c r="I13342" s="41" t="str">
        <f aca="false">IF(A13342="","",IF(D13342="Delivered",IF(B13342&lt;=INDEX(P_Due,F13342),1,0),0))</f>
        <v/>
      </c>
    </row>
    <row r="13343" customFormat="false" ht="15" hidden="false" customHeight="false" outlineLevel="0" collapsed="false">
      <c r="A13343" s="37"/>
      <c r="B13343" s="38"/>
      <c r="C13343" s="39"/>
      <c r="D13343" s="39"/>
      <c r="E13343" s="39"/>
      <c r="F13343" s="41" t="str">
        <f aca="false">IF(A13343="","",MATCH(A13343,P_ID,1))</f>
        <v/>
      </c>
      <c r="G13343" s="41" t="str">
        <f aca="false">IF(A13343="","",INDEX(P_Svc,F13343))</f>
        <v/>
      </c>
      <c r="H13343" s="41" t="str">
        <f aca="false">IF(A13343="","",INDEX(P_Zone,F13343))</f>
        <v/>
      </c>
      <c r="I13343" s="41" t="str">
        <f aca="false">IF(A13343="","",IF(D13343="Delivered",IF(B13343&lt;=INDEX(P_Due,F13343),1,0),0))</f>
        <v/>
      </c>
    </row>
    <row r="13344" customFormat="false" ht="15" hidden="false" customHeight="false" outlineLevel="0" collapsed="false">
      <c r="A13344" s="37"/>
      <c r="B13344" s="38"/>
      <c r="C13344" s="39"/>
      <c r="D13344" s="39"/>
      <c r="E13344" s="39"/>
      <c r="F13344" s="41" t="str">
        <f aca="false">IF(A13344="","",MATCH(A13344,P_ID,1))</f>
        <v/>
      </c>
      <c r="G13344" s="41" t="str">
        <f aca="false">IF(A13344="","",INDEX(P_Svc,F13344))</f>
        <v/>
      </c>
      <c r="H13344" s="41" t="str">
        <f aca="false">IF(A13344="","",INDEX(P_Zone,F13344))</f>
        <v/>
      </c>
      <c r="I13344" s="41" t="str">
        <f aca="false">IF(A13344="","",IF(D13344="Delivered",IF(B13344&lt;=INDEX(P_Due,F13344),1,0),0))</f>
        <v/>
      </c>
    </row>
    <row r="13345" customFormat="false" ht="15" hidden="false" customHeight="false" outlineLevel="0" collapsed="false">
      <c r="A13345" s="37"/>
      <c r="B13345" s="38"/>
      <c r="C13345" s="39"/>
      <c r="D13345" s="39"/>
      <c r="E13345" s="39"/>
      <c r="F13345" s="41" t="str">
        <f aca="false">IF(A13345="","",MATCH(A13345,P_ID,1))</f>
        <v/>
      </c>
      <c r="G13345" s="41" t="str">
        <f aca="false">IF(A13345="","",INDEX(P_Svc,F13345))</f>
        <v/>
      </c>
      <c r="H13345" s="41" t="str">
        <f aca="false">IF(A13345="","",INDEX(P_Zone,F13345))</f>
        <v/>
      </c>
      <c r="I13345" s="41" t="str">
        <f aca="false">IF(A13345="","",IF(D13345="Delivered",IF(B13345&lt;=INDEX(P_Due,F13345),1,0),0))</f>
        <v/>
      </c>
    </row>
    <row r="13346" customFormat="false" ht="15" hidden="false" customHeight="false" outlineLevel="0" collapsed="false">
      <c r="A13346" s="37"/>
      <c r="B13346" s="38"/>
      <c r="C13346" s="39"/>
      <c r="D13346" s="39"/>
      <c r="E13346" s="39"/>
      <c r="F13346" s="41" t="str">
        <f aca="false">IF(A13346="","",MATCH(A13346,P_ID,1))</f>
        <v/>
      </c>
      <c r="G13346" s="41" t="str">
        <f aca="false">IF(A13346="","",INDEX(P_Svc,F13346))</f>
        <v/>
      </c>
      <c r="H13346" s="41" t="str">
        <f aca="false">IF(A13346="","",INDEX(P_Zone,F13346))</f>
        <v/>
      </c>
      <c r="I13346" s="41" t="str">
        <f aca="false">IF(A13346="","",IF(D13346="Delivered",IF(B13346&lt;=INDEX(P_Due,F13346),1,0),0))</f>
        <v/>
      </c>
    </row>
    <row r="13347" customFormat="false" ht="15" hidden="false" customHeight="false" outlineLevel="0" collapsed="false">
      <c r="A13347" s="37"/>
      <c r="B13347" s="38"/>
      <c r="C13347" s="39"/>
      <c r="D13347" s="39"/>
      <c r="E13347" s="39"/>
      <c r="F13347" s="41" t="str">
        <f aca="false">IF(A13347="","",MATCH(A13347,P_ID,1))</f>
        <v/>
      </c>
      <c r="G13347" s="41" t="str">
        <f aca="false">IF(A13347="","",INDEX(P_Svc,F13347))</f>
        <v/>
      </c>
      <c r="H13347" s="41" t="str">
        <f aca="false">IF(A13347="","",INDEX(P_Zone,F13347))</f>
        <v/>
      </c>
      <c r="I13347" s="41" t="str">
        <f aca="false">IF(A13347="","",IF(D13347="Delivered",IF(B13347&lt;=INDEX(P_Due,F13347),1,0),0))</f>
        <v/>
      </c>
    </row>
    <row r="13348" customFormat="false" ht="15" hidden="false" customHeight="false" outlineLevel="0" collapsed="false">
      <c r="A13348" s="37"/>
      <c r="B13348" s="38"/>
      <c r="C13348" s="39"/>
      <c r="D13348" s="39"/>
      <c r="E13348" s="39"/>
      <c r="F13348" s="41" t="str">
        <f aca="false">IF(A13348="","",MATCH(A13348,P_ID,1))</f>
        <v/>
      </c>
      <c r="G13348" s="41" t="str">
        <f aca="false">IF(A13348="","",INDEX(P_Svc,F13348))</f>
        <v/>
      </c>
      <c r="H13348" s="41" t="str">
        <f aca="false">IF(A13348="","",INDEX(P_Zone,F13348))</f>
        <v/>
      </c>
      <c r="I13348" s="41" t="str">
        <f aca="false">IF(A13348="","",IF(D13348="Delivered",IF(B13348&lt;=INDEX(P_Due,F13348),1,0),0))</f>
        <v/>
      </c>
    </row>
    <row r="13349" customFormat="false" ht="15" hidden="false" customHeight="false" outlineLevel="0" collapsed="false">
      <c r="A13349" s="37"/>
      <c r="B13349" s="38"/>
      <c r="C13349" s="39"/>
      <c r="D13349" s="39"/>
      <c r="E13349" s="39"/>
      <c r="F13349" s="41" t="str">
        <f aca="false">IF(A13349="","",MATCH(A13349,P_ID,1))</f>
        <v/>
      </c>
      <c r="G13349" s="41" t="str">
        <f aca="false">IF(A13349="","",INDEX(P_Svc,F13349))</f>
        <v/>
      </c>
      <c r="H13349" s="41" t="str">
        <f aca="false">IF(A13349="","",INDEX(P_Zone,F13349))</f>
        <v/>
      </c>
      <c r="I13349" s="41" t="str">
        <f aca="false">IF(A13349="","",IF(D13349="Delivered",IF(B13349&lt;=INDEX(P_Due,F13349),1,0),0))</f>
        <v/>
      </c>
    </row>
    <row r="13350" customFormat="false" ht="15" hidden="false" customHeight="false" outlineLevel="0" collapsed="false">
      <c r="A13350" s="37"/>
      <c r="B13350" s="38"/>
      <c r="C13350" s="39"/>
      <c r="D13350" s="39"/>
      <c r="E13350" s="39"/>
      <c r="F13350" s="41" t="str">
        <f aca="false">IF(A13350="","",MATCH(A13350,P_ID,1))</f>
        <v/>
      </c>
      <c r="G13350" s="41" t="str">
        <f aca="false">IF(A13350="","",INDEX(P_Svc,F13350))</f>
        <v/>
      </c>
      <c r="H13350" s="41" t="str">
        <f aca="false">IF(A13350="","",INDEX(P_Zone,F13350))</f>
        <v/>
      </c>
      <c r="I13350" s="41" t="str">
        <f aca="false">IF(A13350="","",IF(D13350="Delivered",IF(B13350&lt;=INDEX(P_Due,F13350),1,0),0))</f>
        <v/>
      </c>
    </row>
    <row r="13351" customFormat="false" ht="15" hidden="false" customHeight="false" outlineLevel="0" collapsed="false">
      <c r="A13351" s="37"/>
      <c r="B13351" s="38"/>
      <c r="C13351" s="39"/>
      <c r="D13351" s="39"/>
      <c r="E13351" s="39"/>
      <c r="F13351" s="41" t="str">
        <f aca="false">IF(A13351="","",MATCH(A13351,P_ID,1))</f>
        <v/>
      </c>
      <c r="G13351" s="41" t="str">
        <f aca="false">IF(A13351="","",INDEX(P_Svc,F13351))</f>
        <v/>
      </c>
      <c r="H13351" s="41" t="str">
        <f aca="false">IF(A13351="","",INDEX(P_Zone,F13351))</f>
        <v/>
      </c>
      <c r="I13351" s="41" t="str">
        <f aca="false">IF(A13351="","",IF(D13351="Delivered",IF(B13351&lt;=INDEX(P_Due,F13351),1,0),0))</f>
        <v/>
      </c>
    </row>
    <row r="13352" customFormat="false" ht="15" hidden="false" customHeight="false" outlineLevel="0" collapsed="false">
      <c r="A13352" s="37"/>
      <c r="B13352" s="38"/>
      <c r="C13352" s="39"/>
      <c r="D13352" s="39"/>
      <c r="E13352" s="39"/>
      <c r="F13352" s="41" t="str">
        <f aca="false">IF(A13352="","",MATCH(A13352,P_ID,1))</f>
        <v/>
      </c>
      <c r="G13352" s="41" t="str">
        <f aca="false">IF(A13352="","",INDEX(P_Svc,F13352))</f>
        <v/>
      </c>
      <c r="H13352" s="41" t="str">
        <f aca="false">IF(A13352="","",INDEX(P_Zone,F13352))</f>
        <v/>
      </c>
      <c r="I13352" s="41" t="str">
        <f aca="false">IF(A13352="","",IF(D13352="Delivered",IF(B13352&lt;=INDEX(P_Due,F13352),1,0),0))</f>
        <v/>
      </c>
    </row>
    <row r="13353" customFormat="false" ht="15" hidden="false" customHeight="false" outlineLevel="0" collapsed="false">
      <c r="A13353" s="37"/>
      <c r="B13353" s="38"/>
      <c r="C13353" s="39"/>
      <c r="D13353" s="39"/>
      <c r="E13353" s="39"/>
      <c r="F13353" s="41" t="str">
        <f aca="false">IF(A13353="","",MATCH(A13353,P_ID,1))</f>
        <v/>
      </c>
      <c r="G13353" s="41" t="str">
        <f aca="false">IF(A13353="","",INDEX(P_Svc,F13353))</f>
        <v/>
      </c>
      <c r="H13353" s="41" t="str">
        <f aca="false">IF(A13353="","",INDEX(P_Zone,F13353))</f>
        <v/>
      </c>
      <c r="I13353" s="41" t="str">
        <f aca="false">IF(A13353="","",IF(D13353="Delivered",IF(B13353&lt;=INDEX(P_Due,F13353),1,0),0))</f>
        <v/>
      </c>
    </row>
    <row r="13354" customFormat="false" ht="15" hidden="false" customHeight="false" outlineLevel="0" collapsed="false">
      <c r="A13354" s="37"/>
      <c r="B13354" s="38"/>
      <c r="C13354" s="39"/>
      <c r="D13354" s="39"/>
      <c r="E13354" s="39"/>
      <c r="F13354" s="41" t="str">
        <f aca="false">IF(A13354="","",MATCH(A13354,P_ID,1))</f>
        <v/>
      </c>
      <c r="G13354" s="41" t="str">
        <f aca="false">IF(A13354="","",INDEX(P_Svc,F13354))</f>
        <v/>
      </c>
      <c r="H13354" s="41" t="str">
        <f aca="false">IF(A13354="","",INDEX(P_Zone,F13354))</f>
        <v/>
      </c>
      <c r="I13354" s="41" t="str">
        <f aca="false">IF(A13354="","",IF(D13354="Delivered",IF(B13354&lt;=INDEX(P_Due,F13354),1,0),0))</f>
        <v/>
      </c>
    </row>
    <row r="13355" customFormat="false" ht="15" hidden="false" customHeight="false" outlineLevel="0" collapsed="false">
      <c r="A13355" s="37"/>
      <c r="B13355" s="38"/>
      <c r="C13355" s="39"/>
      <c r="D13355" s="39"/>
      <c r="E13355" s="39"/>
      <c r="F13355" s="41" t="str">
        <f aca="false">IF(A13355="","",MATCH(A13355,P_ID,1))</f>
        <v/>
      </c>
      <c r="G13355" s="41" t="str">
        <f aca="false">IF(A13355="","",INDEX(P_Svc,F13355))</f>
        <v/>
      </c>
      <c r="H13355" s="41" t="str">
        <f aca="false">IF(A13355="","",INDEX(P_Zone,F13355))</f>
        <v/>
      </c>
      <c r="I13355" s="41" t="str">
        <f aca="false">IF(A13355="","",IF(D13355="Delivered",IF(B13355&lt;=INDEX(P_Due,F13355),1,0),0))</f>
        <v/>
      </c>
    </row>
    <row r="13356" customFormat="false" ht="15" hidden="false" customHeight="false" outlineLevel="0" collapsed="false">
      <c r="A13356" s="37"/>
      <c r="B13356" s="38"/>
      <c r="C13356" s="39"/>
      <c r="D13356" s="39"/>
      <c r="E13356" s="39"/>
      <c r="F13356" s="41" t="str">
        <f aca="false">IF(A13356="","",MATCH(A13356,P_ID,1))</f>
        <v/>
      </c>
      <c r="G13356" s="41" t="str">
        <f aca="false">IF(A13356="","",INDEX(P_Svc,F13356))</f>
        <v/>
      </c>
      <c r="H13356" s="41" t="str">
        <f aca="false">IF(A13356="","",INDEX(P_Zone,F13356))</f>
        <v/>
      </c>
      <c r="I13356" s="41" t="str">
        <f aca="false">IF(A13356="","",IF(D13356="Delivered",IF(B13356&lt;=INDEX(P_Due,F13356),1,0),0))</f>
        <v/>
      </c>
    </row>
    <row r="13357" customFormat="false" ht="15" hidden="false" customHeight="false" outlineLevel="0" collapsed="false">
      <c r="A13357" s="37"/>
      <c r="B13357" s="38"/>
      <c r="C13357" s="39"/>
      <c r="D13357" s="39"/>
      <c r="E13357" s="39"/>
      <c r="F13357" s="41" t="str">
        <f aca="false">IF(A13357="","",MATCH(A13357,P_ID,1))</f>
        <v/>
      </c>
      <c r="G13357" s="41" t="str">
        <f aca="false">IF(A13357="","",INDEX(P_Svc,F13357))</f>
        <v/>
      </c>
      <c r="H13357" s="41" t="str">
        <f aca="false">IF(A13357="","",INDEX(P_Zone,F13357))</f>
        <v/>
      </c>
      <c r="I13357" s="41" t="str">
        <f aca="false">IF(A13357="","",IF(D13357="Delivered",IF(B13357&lt;=INDEX(P_Due,F13357),1,0),0))</f>
        <v/>
      </c>
    </row>
    <row r="13358" customFormat="false" ht="15" hidden="false" customHeight="false" outlineLevel="0" collapsed="false">
      <c r="A13358" s="37"/>
      <c r="B13358" s="38"/>
      <c r="C13358" s="39"/>
      <c r="D13358" s="39"/>
      <c r="E13358" s="39"/>
      <c r="F13358" s="41" t="str">
        <f aca="false">IF(A13358="","",MATCH(A13358,P_ID,1))</f>
        <v/>
      </c>
      <c r="G13358" s="41" t="str">
        <f aca="false">IF(A13358="","",INDEX(P_Svc,F13358))</f>
        <v/>
      </c>
      <c r="H13358" s="41" t="str">
        <f aca="false">IF(A13358="","",INDEX(P_Zone,F13358))</f>
        <v/>
      </c>
      <c r="I13358" s="41" t="str">
        <f aca="false">IF(A13358="","",IF(D13358="Delivered",IF(B13358&lt;=INDEX(P_Due,F13358),1,0),0))</f>
        <v/>
      </c>
    </row>
    <row r="13359" customFormat="false" ht="15" hidden="false" customHeight="false" outlineLevel="0" collapsed="false">
      <c r="A13359" s="37"/>
      <c r="B13359" s="38"/>
      <c r="C13359" s="39"/>
      <c r="D13359" s="39"/>
      <c r="E13359" s="39"/>
      <c r="F13359" s="41" t="str">
        <f aca="false">IF(A13359="","",MATCH(A13359,P_ID,1))</f>
        <v/>
      </c>
      <c r="G13359" s="41" t="str">
        <f aca="false">IF(A13359="","",INDEX(P_Svc,F13359))</f>
        <v/>
      </c>
      <c r="H13359" s="41" t="str">
        <f aca="false">IF(A13359="","",INDEX(P_Zone,F13359))</f>
        <v/>
      </c>
      <c r="I13359" s="41" t="str">
        <f aca="false">IF(A13359="","",IF(D13359="Delivered",IF(B13359&lt;=INDEX(P_Due,F13359),1,0),0))</f>
        <v/>
      </c>
    </row>
    <row r="13360" customFormat="false" ht="15" hidden="false" customHeight="false" outlineLevel="0" collapsed="false">
      <c r="A13360" s="37"/>
      <c r="B13360" s="38"/>
      <c r="C13360" s="39"/>
      <c r="D13360" s="39"/>
      <c r="E13360" s="39"/>
      <c r="F13360" s="41" t="str">
        <f aca="false">IF(A13360="","",MATCH(A13360,P_ID,1))</f>
        <v/>
      </c>
      <c r="G13360" s="41" t="str">
        <f aca="false">IF(A13360="","",INDEX(P_Svc,F13360))</f>
        <v/>
      </c>
      <c r="H13360" s="41" t="str">
        <f aca="false">IF(A13360="","",INDEX(P_Zone,F13360))</f>
        <v/>
      </c>
      <c r="I13360" s="41" t="str">
        <f aca="false">IF(A13360="","",IF(D13360="Delivered",IF(B13360&lt;=INDEX(P_Due,F13360),1,0),0))</f>
        <v/>
      </c>
    </row>
    <row r="13361" customFormat="false" ht="15" hidden="false" customHeight="false" outlineLevel="0" collapsed="false">
      <c r="A13361" s="37"/>
      <c r="B13361" s="38"/>
      <c r="C13361" s="39"/>
      <c r="D13361" s="39"/>
      <c r="E13361" s="39"/>
      <c r="F13361" s="41" t="str">
        <f aca="false">IF(A13361="","",MATCH(A13361,P_ID,1))</f>
        <v/>
      </c>
      <c r="G13361" s="41" t="str">
        <f aca="false">IF(A13361="","",INDEX(P_Svc,F13361))</f>
        <v/>
      </c>
      <c r="H13361" s="41" t="str">
        <f aca="false">IF(A13361="","",INDEX(P_Zone,F13361))</f>
        <v/>
      </c>
      <c r="I13361" s="41" t="str">
        <f aca="false">IF(A13361="","",IF(D13361="Delivered",IF(B13361&lt;=INDEX(P_Due,F13361),1,0),0))</f>
        <v/>
      </c>
    </row>
    <row r="13362" customFormat="false" ht="15" hidden="false" customHeight="false" outlineLevel="0" collapsed="false">
      <c r="A13362" s="37"/>
      <c r="B13362" s="38"/>
      <c r="C13362" s="39"/>
      <c r="D13362" s="39"/>
      <c r="E13362" s="39"/>
      <c r="F13362" s="41" t="str">
        <f aca="false">IF(A13362="","",MATCH(A13362,P_ID,1))</f>
        <v/>
      </c>
      <c r="G13362" s="41" t="str">
        <f aca="false">IF(A13362="","",INDEX(P_Svc,F13362))</f>
        <v/>
      </c>
      <c r="H13362" s="41" t="str">
        <f aca="false">IF(A13362="","",INDEX(P_Zone,F13362))</f>
        <v/>
      </c>
      <c r="I13362" s="41" t="str">
        <f aca="false">IF(A13362="","",IF(D13362="Delivered",IF(B13362&lt;=INDEX(P_Due,F13362),1,0),0))</f>
        <v/>
      </c>
    </row>
    <row r="13363" customFormat="false" ht="15" hidden="false" customHeight="false" outlineLevel="0" collapsed="false">
      <c r="A13363" s="37"/>
      <c r="B13363" s="38"/>
      <c r="C13363" s="39"/>
      <c r="D13363" s="39"/>
      <c r="E13363" s="39"/>
      <c r="F13363" s="41" t="str">
        <f aca="false">IF(A13363="","",MATCH(A13363,P_ID,1))</f>
        <v/>
      </c>
      <c r="G13363" s="41" t="str">
        <f aca="false">IF(A13363="","",INDEX(P_Svc,F13363))</f>
        <v/>
      </c>
      <c r="H13363" s="41" t="str">
        <f aca="false">IF(A13363="","",INDEX(P_Zone,F13363))</f>
        <v/>
      </c>
      <c r="I13363" s="41" t="str">
        <f aca="false">IF(A13363="","",IF(D13363="Delivered",IF(B13363&lt;=INDEX(P_Due,F13363),1,0),0))</f>
        <v/>
      </c>
    </row>
    <row r="13364" customFormat="false" ht="15" hidden="false" customHeight="false" outlineLevel="0" collapsed="false">
      <c r="A13364" s="37"/>
      <c r="B13364" s="38"/>
      <c r="C13364" s="39"/>
      <c r="D13364" s="39"/>
      <c r="E13364" s="39"/>
      <c r="F13364" s="41" t="str">
        <f aca="false">IF(A13364="","",MATCH(A13364,P_ID,1))</f>
        <v/>
      </c>
      <c r="G13364" s="41" t="str">
        <f aca="false">IF(A13364="","",INDEX(P_Svc,F13364))</f>
        <v/>
      </c>
      <c r="H13364" s="41" t="str">
        <f aca="false">IF(A13364="","",INDEX(P_Zone,F13364))</f>
        <v/>
      </c>
      <c r="I13364" s="41" t="str">
        <f aca="false">IF(A13364="","",IF(D13364="Delivered",IF(B13364&lt;=INDEX(P_Due,F13364),1,0),0))</f>
        <v/>
      </c>
    </row>
    <row r="13365" customFormat="false" ht="15" hidden="false" customHeight="false" outlineLevel="0" collapsed="false">
      <c r="A13365" s="37"/>
      <c r="B13365" s="38"/>
      <c r="C13365" s="39"/>
      <c r="D13365" s="39"/>
      <c r="E13365" s="39"/>
      <c r="F13365" s="41" t="str">
        <f aca="false">IF(A13365="","",MATCH(A13365,P_ID,1))</f>
        <v/>
      </c>
      <c r="G13365" s="41" t="str">
        <f aca="false">IF(A13365="","",INDEX(P_Svc,F13365))</f>
        <v/>
      </c>
      <c r="H13365" s="41" t="str">
        <f aca="false">IF(A13365="","",INDEX(P_Zone,F13365))</f>
        <v/>
      </c>
      <c r="I13365" s="41" t="str">
        <f aca="false">IF(A13365="","",IF(D13365="Delivered",IF(B13365&lt;=INDEX(P_Due,F13365),1,0),0))</f>
        <v/>
      </c>
    </row>
    <row r="13366" customFormat="false" ht="15" hidden="false" customHeight="false" outlineLevel="0" collapsed="false">
      <c r="A13366" s="37"/>
      <c r="B13366" s="38"/>
      <c r="C13366" s="39"/>
      <c r="D13366" s="39"/>
      <c r="E13366" s="39"/>
      <c r="F13366" s="41" t="str">
        <f aca="false">IF(A13366="","",MATCH(A13366,P_ID,1))</f>
        <v/>
      </c>
      <c r="G13366" s="41" t="str">
        <f aca="false">IF(A13366="","",INDEX(P_Svc,F13366))</f>
        <v/>
      </c>
      <c r="H13366" s="41" t="str">
        <f aca="false">IF(A13366="","",INDEX(P_Zone,F13366))</f>
        <v/>
      </c>
      <c r="I13366" s="41" t="str">
        <f aca="false">IF(A13366="","",IF(D13366="Delivered",IF(B13366&lt;=INDEX(P_Due,F13366),1,0),0))</f>
        <v/>
      </c>
    </row>
    <row r="13367" customFormat="false" ht="15" hidden="false" customHeight="false" outlineLevel="0" collapsed="false">
      <c r="A13367" s="37"/>
      <c r="B13367" s="38"/>
      <c r="C13367" s="39"/>
      <c r="D13367" s="39"/>
      <c r="E13367" s="39"/>
      <c r="F13367" s="41" t="str">
        <f aca="false">IF(A13367="","",MATCH(A13367,P_ID,1))</f>
        <v/>
      </c>
      <c r="G13367" s="41" t="str">
        <f aca="false">IF(A13367="","",INDEX(P_Svc,F13367))</f>
        <v/>
      </c>
      <c r="H13367" s="41" t="str">
        <f aca="false">IF(A13367="","",INDEX(P_Zone,F13367))</f>
        <v/>
      </c>
      <c r="I13367" s="41" t="str">
        <f aca="false">IF(A13367="","",IF(D13367="Delivered",IF(B13367&lt;=INDEX(P_Due,F13367),1,0),0))</f>
        <v/>
      </c>
    </row>
    <row r="13368" customFormat="false" ht="15" hidden="false" customHeight="false" outlineLevel="0" collapsed="false">
      <c r="A13368" s="37"/>
      <c r="B13368" s="38"/>
      <c r="C13368" s="39"/>
      <c r="D13368" s="39"/>
      <c r="E13368" s="39"/>
      <c r="F13368" s="41" t="str">
        <f aca="false">IF(A13368="","",MATCH(A13368,P_ID,1))</f>
        <v/>
      </c>
      <c r="G13368" s="41" t="str">
        <f aca="false">IF(A13368="","",INDEX(P_Svc,F13368))</f>
        <v/>
      </c>
      <c r="H13368" s="41" t="str">
        <f aca="false">IF(A13368="","",INDEX(P_Zone,F13368))</f>
        <v/>
      </c>
      <c r="I13368" s="41" t="str">
        <f aca="false">IF(A13368="","",IF(D13368="Delivered",IF(B13368&lt;=INDEX(P_Due,F13368),1,0),0))</f>
        <v/>
      </c>
    </row>
    <row r="13369" customFormat="false" ht="15" hidden="false" customHeight="false" outlineLevel="0" collapsed="false">
      <c r="A13369" s="37"/>
      <c r="B13369" s="38"/>
      <c r="C13369" s="39"/>
      <c r="D13369" s="39"/>
      <c r="E13369" s="39"/>
      <c r="F13369" s="41" t="str">
        <f aca="false">IF(A13369="","",MATCH(A13369,P_ID,1))</f>
        <v/>
      </c>
      <c r="G13369" s="41" t="str">
        <f aca="false">IF(A13369="","",INDEX(P_Svc,F13369))</f>
        <v/>
      </c>
      <c r="H13369" s="41" t="str">
        <f aca="false">IF(A13369="","",INDEX(P_Zone,F13369))</f>
        <v/>
      </c>
      <c r="I13369" s="41" t="str">
        <f aca="false">IF(A13369="","",IF(D13369="Delivered",IF(B13369&lt;=INDEX(P_Due,F13369),1,0),0))</f>
        <v/>
      </c>
    </row>
    <row r="13370" customFormat="false" ht="15" hidden="false" customHeight="false" outlineLevel="0" collapsed="false">
      <c r="A13370" s="37"/>
      <c r="B13370" s="38"/>
      <c r="C13370" s="39"/>
      <c r="D13370" s="39"/>
      <c r="E13370" s="39"/>
      <c r="F13370" s="41" t="str">
        <f aca="false">IF(A13370="","",MATCH(A13370,P_ID,1))</f>
        <v/>
      </c>
      <c r="G13370" s="41" t="str">
        <f aca="false">IF(A13370="","",INDEX(P_Svc,F13370))</f>
        <v/>
      </c>
      <c r="H13370" s="41" t="str">
        <f aca="false">IF(A13370="","",INDEX(P_Zone,F13370))</f>
        <v/>
      </c>
      <c r="I13370" s="41" t="str">
        <f aca="false">IF(A13370="","",IF(D13370="Delivered",IF(B13370&lt;=INDEX(P_Due,F13370),1,0),0))</f>
        <v/>
      </c>
    </row>
    <row r="13371" customFormat="false" ht="15" hidden="false" customHeight="false" outlineLevel="0" collapsed="false">
      <c r="A13371" s="37"/>
      <c r="B13371" s="38"/>
      <c r="C13371" s="39"/>
      <c r="D13371" s="39"/>
      <c r="E13371" s="39"/>
      <c r="F13371" s="41" t="str">
        <f aca="false">IF(A13371="","",MATCH(A13371,P_ID,1))</f>
        <v/>
      </c>
      <c r="G13371" s="41" t="str">
        <f aca="false">IF(A13371="","",INDEX(P_Svc,F13371))</f>
        <v/>
      </c>
      <c r="H13371" s="41" t="str">
        <f aca="false">IF(A13371="","",INDEX(P_Zone,F13371))</f>
        <v/>
      </c>
      <c r="I13371" s="41" t="str">
        <f aca="false">IF(A13371="","",IF(D13371="Delivered",IF(B13371&lt;=INDEX(P_Due,F13371),1,0),0))</f>
        <v/>
      </c>
    </row>
    <row r="13372" customFormat="false" ht="15" hidden="false" customHeight="false" outlineLevel="0" collapsed="false">
      <c r="A13372" s="37"/>
      <c r="B13372" s="38"/>
      <c r="C13372" s="39"/>
      <c r="D13372" s="39"/>
      <c r="E13372" s="39"/>
      <c r="F13372" s="41" t="str">
        <f aca="false">IF(A13372="","",MATCH(A13372,P_ID,1))</f>
        <v/>
      </c>
      <c r="G13372" s="41" t="str">
        <f aca="false">IF(A13372="","",INDEX(P_Svc,F13372))</f>
        <v/>
      </c>
      <c r="H13372" s="41" t="str">
        <f aca="false">IF(A13372="","",INDEX(P_Zone,F13372))</f>
        <v/>
      </c>
      <c r="I13372" s="41" t="str">
        <f aca="false">IF(A13372="","",IF(D13372="Delivered",IF(B13372&lt;=INDEX(P_Due,F13372),1,0),0))</f>
        <v/>
      </c>
    </row>
    <row r="13373" customFormat="false" ht="15" hidden="false" customHeight="false" outlineLevel="0" collapsed="false">
      <c r="A13373" s="37"/>
      <c r="B13373" s="38"/>
      <c r="C13373" s="39"/>
      <c r="D13373" s="39"/>
      <c r="E13373" s="39"/>
      <c r="F13373" s="41" t="str">
        <f aca="false">IF(A13373="","",MATCH(A13373,P_ID,1))</f>
        <v/>
      </c>
      <c r="G13373" s="41" t="str">
        <f aca="false">IF(A13373="","",INDEX(P_Svc,F13373))</f>
        <v/>
      </c>
      <c r="H13373" s="41" t="str">
        <f aca="false">IF(A13373="","",INDEX(P_Zone,F13373))</f>
        <v/>
      </c>
      <c r="I13373" s="41" t="str">
        <f aca="false">IF(A13373="","",IF(D13373="Delivered",IF(B13373&lt;=INDEX(P_Due,F13373),1,0),0))</f>
        <v/>
      </c>
    </row>
    <row r="13374" customFormat="false" ht="15" hidden="false" customHeight="false" outlineLevel="0" collapsed="false">
      <c r="A13374" s="37"/>
      <c r="B13374" s="38"/>
      <c r="C13374" s="39"/>
      <c r="D13374" s="39"/>
      <c r="E13374" s="39"/>
      <c r="F13374" s="41" t="str">
        <f aca="false">IF(A13374="","",MATCH(A13374,P_ID,1))</f>
        <v/>
      </c>
      <c r="G13374" s="41" t="str">
        <f aca="false">IF(A13374="","",INDEX(P_Svc,F13374))</f>
        <v/>
      </c>
      <c r="H13374" s="41" t="str">
        <f aca="false">IF(A13374="","",INDEX(P_Zone,F13374))</f>
        <v/>
      </c>
      <c r="I13374" s="41" t="str">
        <f aca="false">IF(A13374="","",IF(D13374="Delivered",IF(B13374&lt;=INDEX(P_Due,F13374),1,0),0))</f>
        <v/>
      </c>
    </row>
    <row r="13375" customFormat="false" ht="15" hidden="false" customHeight="false" outlineLevel="0" collapsed="false">
      <c r="A13375" s="37"/>
      <c r="B13375" s="38"/>
      <c r="C13375" s="39"/>
      <c r="D13375" s="39"/>
      <c r="E13375" s="39"/>
      <c r="F13375" s="41" t="str">
        <f aca="false">IF(A13375="","",MATCH(A13375,P_ID,1))</f>
        <v/>
      </c>
      <c r="G13375" s="41" t="str">
        <f aca="false">IF(A13375="","",INDEX(P_Svc,F13375))</f>
        <v/>
      </c>
      <c r="H13375" s="41" t="str">
        <f aca="false">IF(A13375="","",INDEX(P_Zone,F13375))</f>
        <v/>
      </c>
      <c r="I13375" s="41" t="str">
        <f aca="false">IF(A13375="","",IF(D13375="Delivered",IF(B13375&lt;=INDEX(P_Due,F13375),1,0),0))</f>
        <v/>
      </c>
    </row>
    <row r="13376" customFormat="false" ht="15" hidden="false" customHeight="false" outlineLevel="0" collapsed="false">
      <c r="A13376" s="37"/>
      <c r="B13376" s="38"/>
      <c r="C13376" s="39"/>
      <c r="D13376" s="39"/>
      <c r="E13376" s="39"/>
      <c r="F13376" s="41" t="str">
        <f aca="false">IF(A13376="","",MATCH(A13376,P_ID,1))</f>
        <v/>
      </c>
      <c r="G13376" s="41" t="str">
        <f aca="false">IF(A13376="","",INDEX(P_Svc,F13376))</f>
        <v/>
      </c>
      <c r="H13376" s="41" t="str">
        <f aca="false">IF(A13376="","",INDEX(P_Zone,F13376))</f>
        <v/>
      </c>
      <c r="I13376" s="41" t="str">
        <f aca="false">IF(A13376="","",IF(D13376="Delivered",IF(B13376&lt;=INDEX(P_Due,F13376),1,0),0))</f>
        <v/>
      </c>
    </row>
    <row r="13377" customFormat="false" ht="15" hidden="false" customHeight="false" outlineLevel="0" collapsed="false">
      <c r="A13377" s="37"/>
      <c r="B13377" s="38"/>
      <c r="C13377" s="39"/>
      <c r="D13377" s="39"/>
      <c r="E13377" s="39"/>
      <c r="F13377" s="41" t="str">
        <f aca="false">IF(A13377="","",MATCH(A13377,P_ID,1))</f>
        <v/>
      </c>
      <c r="G13377" s="41" t="str">
        <f aca="false">IF(A13377="","",INDEX(P_Svc,F13377))</f>
        <v/>
      </c>
      <c r="H13377" s="41" t="str">
        <f aca="false">IF(A13377="","",INDEX(P_Zone,F13377))</f>
        <v/>
      </c>
      <c r="I13377" s="41" t="str">
        <f aca="false">IF(A13377="","",IF(D13377="Delivered",IF(B13377&lt;=INDEX(P_Due,F13377),1,0),0))</f>
        <v/>
      </c>
    </row>
    <row r="13378" customFormat="false" ht="15" hidden="false" customHeight="false" outlineLevel="0" collapsed="false">
      <c r="A13378" s="37"/>
      <c r="B13378" s="38"/>
      <c r="C13378" s="39"/>
      <c r="D13378" s="39"/>
      <c r="E13378" s="39"/>
      <c r="F13378" s="41" t="str">
        <f aca="false">IF(A13378="","",MATCH(A13378,P_ID,1))</f>
        <v/>
      </c>
      <c r="G13378" s="41" t="str">
        <f aca="false">IF(A13378="","",INDEX(P_Svc,F13378))</f>
        <v/>
      </c>
      <c r="H13378" s="41" t="str">
        <f aca="false">IF(A13378="","",INDEX(P_Zone,F13378))</f>
        <v/>
      </c>
      <c r="I13378" s="41" t="str">
        <f aca="false">IF(A13378="","",IF(D13378="Delivered",IF(B13378&lt;=INDEX(P_Due,F13378),1,0),0))</f>
        <v/>
      </c>
    </row>
    <row r="13379" customFormat="false" ht="15" hidden="false" customHeight="false" outlineLevel="0" collapsed="false">
      <c r="A13379" s="37"/>
      <c r="B13379" s="38"/>
      <c r="C13379" s="39"/>
      <c r="D13379" s="39"/>
      <c r="E13379" s="39"/>
      <c r="F13379" s="41" t="str">
        <f aca="false">IF(A13379="","",MATCH(A13379,P_ID,1))</f>
        <v/>
      </c>
      <c r="G13379" s="41" t="str">
        <f aca="false">IF(A13379="","",INDEX(P_Svc,F13379))</f>
        <v/>
      </c>
      <c r="H13379" s="41" t="str">
        <f aca="false">IF(A13379="","",INDEX(P_Zone,F13379))</f>
        <v/>
      </c>
      <c r="I13379" s="41" t="str">
        <f aca="false">IF(A13379="","",IF(D13379="Delivered",IF(B13379&lt;=INDEX(P_Due,F13379),1,0),0))</f>
        <v/>
      </c>
    </row>
    <row r="13380" customFormat="false" ht="15" hidden="false" customHeight="false" outlineLevel="0" collapsed="false">
      <c r="A13380" s="37"/>
      <c r="B13380" s="38"/>
      <c r="C13380" s="39"/>
      <c r="D13380" s="39"/>
      <c r="E13380" s="39"/>
      <c r="F13380" s="41" t="str">
        <f aca="false">IF(A13380="","",MATCH(A13380,P_ID,1))</f>
        <v/>
      </c>
      <c r="G13380" s="41" t="str">
        <f aca="false">IF(A13380="","",INDEX(P_Svc,F13380))</f>
        <v/>
      </c>
      <c r="H13380" s="41" t="str">
        <f aca="false">IF(A13380="","",INDEX(P_Zone,F13380))</f>
        <v/>
      </c>
      <c r="I13380" s="41" t="str">
        <f aca="false">IF(A13380="","",IF(D13380="Delivered",IF(B13380&lt;=INDEX(P_Due,F13380),1,0),0))</f>
        <v/>
      </c>
    </row>
    <row r="13381" customFormat="false" ht="15" hidden="false" customHeight="false" outlineLevel="0" collapsed="false">
      <c r="A13381" s="37"/>
      <c r="B13381" s="38"/>
      <c r="C13381" s="39"/>
      <c r="D13381" s="39"/>
      <c r="E13381" s="39"/>
      <c r="F13381" s="41" t="str">
        <f aca="false">IF(A13381="","",MATCH(A13381,P_ID,1))</f>
        <v/>
      </c>
      <c r="G13381" s="41" t="str">
        <f aca="false">IF(A13381="","",INDEX(P_Svc,F13381))</f>
        <v/>
      </c>
      <c r="H13381" s="41" t="str">
        <f aca="false">IF(A13381="","",INDEX(P_Zone,F13381))</f>
        <v/>
      </c>
      <c r="I13381" s="41" t="str">
        <f aca="false">IF(A13381="","",IF(D13381="Delivered",IF(B13381&lt;=INDEX(P_Due,F13381),1,0),0))</f>
        <v/>
      </c>
    </row>
    <row r="13382" customFormat="false" ht="15" hidden="false" customHeight="false" outlineLevel="0" collapsed="false">
      <c r="A13382" s="37"/>
      <c r="B13382" s="38"/>
      <c r="C13382" s="39"/>
      <c r="D13382" s="39"/>
      <c r="E13382" s="39"/>
      <c r="F13382" s="41" t="str">
        <f aca="false">IF(A13382="","",MATCH(A13382,P_ID,1))</f>
        <v/>
      </c>
      <c r="G13382" s="41" t="str">
        <f aca="false">IF(A13382="","",INDEX(P_Svc,F13382))</f>
        <v/>
      </c>
      <c r="H13382" s="41" t="str">
        <f aca="false">IF(A13382="","",INDEX(P_Zone,F13382))</f>
        <v/>
      </c>
      <c r="I13382" s="41" t="str">
        <f aca="false">IF(A13382="","",IF(D13382="Delivered",IF(B13382&lt;=INDEX(P_Due,F13382),1,0),0))</f>
        <v/>
      </c>
    </row>
    <row r="13383" customFormat="false" ht="15" hidden="false" customHeight="false" outlineLevel="0" collapsed="false">
      <c r="A13383" s="37"/>
      <c r="B13383" s="38"/>
      <c r="C13383" s="39"/>
      <c r="D13383" s="39"/>
      <c r="E13383" s="39"/>
      <c r="F13383" s="41" t="str">
        <f aca="false">IF(A13383="","",MATCH(A13383,P_ID,1))</f>
        <v/>
      </c>
      <c r="G13383" s="41" t="str">
        <f aca="false">IF(A13383="","",INDEX(P_Svc,F13383))</f>
        <v/>
      </c>
      <c r="H13383" s="41" t="str">
        <f aca="false">IF(A13383="","",INDEX(P_Zone,F13383))</f>
        <v/>
      </c>
      <c r="I13383" s="41" t="str">
        <f aca="false">IF(A13383="","",IF(D13383="Delivered",IF(B13383&lt;=INDEX(P_Due,F13383),1,0),0))</f>
        <v/>
      </c>
    </row>
    <row r="13384" customFormat="false" ht="15" hidden="false" customHeight="false" outlineLevel="0" collapsed="false">
      <c r="A13384" s="37"/>
      <c r="B13384" s="38"/>
      <c r="C13384" s="39"/>
      <c r="D13384" s="39"/>
      <c r="E13384" s="39"/>
      <c r="F13384" s="41" t="str">
        <f aca="false">IF(A13384="","",MATCH(A13384,P_ID,1))</f>
        <v/>
      </c>
      <c r="G13384" s="41" t="str">
        <f aca="false">IF(A13384="","",INDEX(P_Svc,F13384))</f>
        <v/>
      </c>
      <c r="H13384" s="41" t="str">
        <f aca="false">IF(A13384="","",INDEX(P_Zone,F13384))</f>
        <v/>
      </c>
      <c r="I13384" s="41" t="str">
        <f aca="false">IF(A13384="","",IF(D13384="Delivered",IF(B13384&lt;=INDEX(P_Due,F13384),1,0),0))</f>
        <v/>
      </c>
    </row>
    <row r="13385" customFormat="false" ht="15" hidden="false" customHeight="false" outlineLevel="0" collapsed="false">
      <c r="A13385" s="37"/>
      <c r="B13385" s="38"/>
      <c r="C13385" s="39"/>
      <c r="D13385" s="39"/>
      <c r="E13385" s="39"/>
      <c r="F13385" s="41" t="str">
        <f aca="false">IF(A13385="","",MATCH(A13385,P_ID,1))</f>
        <v/>
      </c>
      <c r="G13385" s="41" t="str">
        <f aca="false">IF(A13385="","",INDEX(P_Svc,F13385))</f>
        <v/>
      </c>
      <c r="H13385" s="41" t="str">
        <f aca="false">IF(A13385="","",INDEX(P_Zone,F13385))</f>
        <v/>
      </c>
      <c r="I13385" s="41" t="str">
        <f aca="false">IF(A13385="","",IF(D13385="Delivered",IF(B13385&lt;=INDEX(P_Due,F13385),1,0),0))</f>
        <v/>
      </c>
    </row>
    <row r="13386" customFormat="false" ht="15" hidden="false" customHeight="false" outlineLevel="0" collapsed="false">
      <c r="A13386" s="37"/>
      <c r="B13386" s="38"/>
      <c r="C13386" s="39"/>
      <c r="D13386" s="39"/>
      <c r="E13386" s="39"/>
      <c r="F13386" s="41" t="str">
        <f aca="false">IF(A13386="","",MATCH(A13386,P_ID,1))</f>
        <v/>
      </c>
      <c r="G13386" s="41" t="str">
        <f aca="false">IF(A13386="","",INDEX(P_Svc,F13386))</f>
        <v/>
      </c>
      <c r="H13386" s="41" t="str">
        <f aca="false">IF(A13386="","",INDEX(P_Zone,F13386))</f>
        <v/>
      </c>
      <c r="I13386" s="41" t="str">
        <f aca="false">IF(A13386="","",IF(D13386="Delivered",IF(B13386&lt;=INDEX(P_Due,F13386),1,0),0))</f>
        <v/>
      </c>
    </row>
    <row r="13387" customFormat="false" ht="15" hidden="false" customHeight="false" outlineLevel="0" collapsed="false">
      <c r="A13387" s="37"/>
      <c r="B13387" s="38"/>
      <c r="C13387" s="39"/>
      <c r="D13387" s="39"/>
      <c r="E13387" s="39"/>
      <c r="F13387" s="41" t="str">
        <f aca="false">IF(A13387="","",MATCH(A13387,P_ID,1))</f>
        <v/>
      </c>
      <c r="G13387" s="41" t="str">
        <f aca="false">IF(A13387="","",INDEX(P_Svc,F13387))</f>
        <v/>
      </c>
      <c r="H13387" s="41" t="str">
        <f aca="false">IF(A13387="","",INDEX(P_Zone,F13387))</f>
        <v/>
      </c>
      <c r="I13387" s="41" t="str">
        <f aca="false">IF(A13387="","",IF(D13387="Delivered",IF(B13387&lt;=INDEX(P_Due,F13387),1,0),0))</f>
        <v/>
      </c>
    </row>
    <row r="13388" customFormat="false" ht="15" hidden="false" customHeight="false" outlineLevel="0" collapsed="false">
      <c r="A13388" s="37"/>
      <c r="B13388" s="38"/>
      <c r="C13388" s="39"/>
      <c r="D13388" s="39"/>
      <c r="E13388" s="39"/>
      <c r="F13388" s="41" t="str">
        <f aca="false">IF(A13388="","",MATCH(A13388,P_ID,1))</f>
        <v/>
      </c>
      <c r="G13388" s="41" t="str">
        <f aca="false">IF(A13388="","",INDEX(P_Svc,F13388))</f>
        <v/>
      </c>
      <c r="H13388" s="41" t="str">
        <f aca="false">IF(A13388="","",INDEX(P_Zone,F13388))</f>
        <v/>
      </c>
      <c r="I13388" s="41" t="str">
        <f aca="false">IF(A13388="","",IF(D13388="Delivered",IF(B13388&lt;=INDEX(P_Due,F13388),1,0),0))</f>
        <v/>
      </c>
    </row>
    <row r="13389" customFormat="false" ht="15" hidden="false" customHeight="false" outlineLevel="0" collapsed="false">
      <c r="A13389" s="37"/>
      <c r="B13389" s="38"/>
      <c r="C13389" s="39"/>
      <c r="D13389" s="39"/>
      <c r="E13389" s="39"/>
      <c r="F13389" s="41" t="str">
        <f aca="false">IF(A13389="","",MATCH(A13389,P_ID,1))</f>
        <v/>
      </c>
      <c r="G13389" s="41" t="str">
        <f aca="false">IF(A13389="","",INDEX(P_Svc,F13389))</f>
        <v/>
      </c>
      <c r="H13389" s="41" t="str">
        <f aca="false">IF(A13389="","",INDEX(P_Zone,F13389))</f>
        <v/>
      </c>
      <c r="I13389" s="41" t="str">
        <f aca="false">IF(A13389="","",IF(D13389="Delivered",IF(B13389&lt;=INDEX(P_Due,F13389),1,0),0))</f>
        <v/>
      </c>
    </row>
    <row r="13390" customFormat="false" ht="15" hidden="false" customHeight="false" outlineLevel="0" collapsed="false">
      <c r="A13390" s="37"/>
      <c r="B13390" s="38"/>
      <c r="C13390" s="39"/>
      <c r="D13390" s="39"/>
      <c r="E13390" s="39"/>
      <c r="F13390" s="41" t="str">
        <f aca="false">IF(A13390="","",MATCH(A13390,P_ID,1))</f>
        <v/>
      </c>
      <c r="G13390" s="41" t="str">
        <f aca="false">IF(A13390="","",INDEX(P_Svc,F13390))</f>
        <v/>
      </c>
      <c r="H13390" s="41" t="str">
        <f aca="false">IF(A13390="","",INDEX(P_Zone,F13390))</f>
        <v/>
      </c>
      <c r="I13390" s="41" t="str">
        <f aca="false">IF(A13390="","",IF(D13390="Delivered",IF(B13390&lt;=INDEX(P_Due,F13390),1,0),0))</f>
        <v/>
      </c>
    </row>
    <row r="13391" customFormat="false" ht="15" hidden="false" customHeight="false" outlineLevel="0" collapsed="false">
      <c r="A13391" s="37"/>
      <c r="B13391" s="38"/>
      <c r="C13391" s="39"/>
      <c r="D13391" s="39"/>
      <c r="E13391" s="39"/>
      <c r="F13391" s="41" t="str">
        <f aca="false">IF(A13391="","",MATCH(A13391,P_ID,1))</f>
        <v/>
      </c>
      <c r="G13391" s="41" t="str">
        <f aca="false">IF(A13391="","",INDEX(P_Svc,F13391))</f>
        <v/>
      </c>
      <c r="H13391" s="41" t="str">
        <f aca="false">IF(A13391="","",INDEX(P_Zone,F13391))</f>
        <v/>
      </c>
      <c r="I13391" s="41" t="str">
        <f aca="false">IF(A13391="","",IF(D13391="Delivered",IF(B13391&lt;=INDEX(P_Due,F13391),1,0),0))</f>
        <v/>
      </c>
    </row>
    <row r="13392" customFormat="false" ht="15" hidden="false" customHeight="false" outlineLevel="0" collapsed="false">
      <c r="A13392" s="37"/>
      <c r="B13392" s="38"/>
      <c r="C13392" s="39"/>
      <c r="D13392" s="39"/>
      <c r="E13392" s="39"/>
      <c r="F13392" s="41" t="str">
        <f aca="false">IF(A13392="","",MATCH(A13392,P_ID,1))</f>
        <v/>
      </c>
      <c r="G13392" s="41" t="str">
        <f aca="false">IF(A13392="","",INDEX(P_Svc,F13392))</f>
        <v/>
      </c>
      <c r="H13392" s="41" t="str">
        <f aca="false">IF(A13392="","",INDEX(P_Zone,F13392))</f>
        <v/>
      </c>
      <c r="I13392" s="41" t="str">
        <f aca="false">IF(A13392="","",IF(D13392="Delivered",IF(B13392&lt;=INDEX(P_Due,F13392),1,0),0))</f>
        <v/>
      </c>
    </row>
    <row r="13393" customFormat="false" ht="15" hidden="false" customHeight="false" outlineLevel="0" collapsed="false">
      <c r="A13393" s="37"/>
      <c r="B13393" s="38"/>
      <c r="C13393" s="39"/>
      <c r="D13393" s="39"/>
      <c r="E13393" s="39"/>
      <c r="F13393" s="41" t="str">
        <f aca="false">IF(A13393="","",MATCH(A13393,P_ID,1))</f>
        <v/>
      </c>
      <c r="G13393" s="41" t="str">
        <f aca="false">IF(A13393="","",INDEX(P_Svc,F13393))</f>
        <v/>
      </c>
      <c r="H13393" s="41" t="str">
        <f aca="false">IF(A13393="","",INDEX(P_Zone,F13393))</f>
        <v/>
      </c>
      <c r="I13393" s="41" t="str">
        <f aca="false">IF(A13393="","",IF(D13393="Delivered",IF(B13393&lt;=INDEX(P_Due,F13393),1,0),0))</f>
        <v/>
      </c>
    </row>
    <row r="13394" customFormat="false" ht="15" hidden="false" customHeight="false" outlineLevel="0" collapsed="false">
      <c r="A13394" s="37"/>
      <c r="B13394" s="38"/>
      <c r="C13394" s="39"/>
      <c r="D13394" s="39"/>
      <c r="E13394" s="39"/>
      <c r="F13394" s="41" t="str">
        <f aca="false">IF(A13394="","",MATCH(A13394,P_ID,1))</f>
        <v/>
      </c>
      <c r="G13394" s="41" t="str">
        <f aca="false">IF(A13394="","",INDEX(P_Svc,F13394))</f>
        <v/>
      </c>
      <c r="H13394" s="41" t="str">
        <f aca="false">IF(A13394="","",INDEX(P_Zone,F13394))</f>
        <v/>
      </c>
      <c r="I13394" s="41" t="str">
        <f aca="false">IF(A13394="","",IF(D13394="Delivered",IF(B13394&lt;=INDEX(P_Due,F13394),1,0),0))</f>
        <v/>
      </c>
    </row>
    <row r="13395" customFormat="false" ht="15" hidden="false" customHeight="false" outlineLevel="0" collapsed="false">
      <c r="A13395" s="37"/>
      <c r="B13395" s="38"/>
      <c r="C13395" s="39"/>
      <c r="D13395" s="39"/>
      <c r="E13395" s="39"/>
      <c r="F13395" s="41" t="str">
        <f aca="false">IF(A13395="","",MATCH(A13395,P_ID,1))</f>
        <v/>
      </c>
      <c r="G13395" s="41" t="str">
        <f aca="false">IF(A13395="","",INDEX(P_Svc,F13395))</f>
        <v/>
      </c>
      <c r="H13395" s="41" t="str">
        <f aca="false">IF(A13395="","",INDEX(P_Zone,F13395))</f>
        <v/>
      </c>
      <c r="I13395" s="41" t="str">
        <f aca="false">IF(A13395="","",IF(D13395="Delivered",IF(B13395&lt;=INDEX(P_Due,F13395),1,0),0))</f>
        <v/>
      </c>
    </row>
    <row r="13396" customFormat="false" ht="15" hidden="false" customHeight="false" outlineLevel="0" collapsed="false">
      <c r="A13396" s="37"/>
      <c r="B13396" s="38"/>
      <c r="C13396" s="39"/>
      <c r="D13396" s="39"/>
      <c r="E13396" s="39"/>
      <c r="F13396" s="41" t="str">
        <f aca="false">IF(A13396="","",MATCH(A13396,P_ID,1))</f>
        <v/>
      </c>
      <c r="G13396" s="41" t="str">
        <f aca="false">IF(A13396="","",INDEX(P_Svc,F13396))</f>
        <v/>
      </c>
      <c r="H13396" s="41" t="str">
        <f aca="false">IF(A13396="","",INDEX(P_Zone,F13396))</f>
        <v/>
      </c>
      <c r="I13396" s="41" t="str">
        <f aca="false">IF(A13396="","",IF(D13396="Delivered",IF(B13396&lt;=INDEX(P_Due,F13396),1,0),0))</f>
        <v/>
      </c>
    </row>
    <row r="13397" customFormat="false" ht="15" hidden="false" customHeight="false" outlineLevel="0" collapsed="false">
      <c r="A13397" s="37"/>
      <c r="B13397" s="38"/>
      <c r="C13397" s="39"/>
      <c r="D13397" s="39"/>
      <c r="E13397" s="39"/>
      <c r="F13397" s="41" t="str">
        <f aca="false">IF(A13397="","",MATCH(A13397,P_ID,1))</f>
        <v/>
      </c>
      <c r="G13397" s="41" t="str">
        <f aca="false">IF(A13397="","",INDEX(P_Svc,F13397))</f>
        <v/>
      </c>
      <c r="H13397" s="41" t="str">
        <f aca="false">IF(A13397="","",INDEX(P_Zone,F13397))</f>
        <v/>
      </c>
      <c r="I13397" s="41" t="str">
        <f aca="false">IF(A13397="","",IF(D13397="Delivered",IF(B13397&lt;=INDEX(P_Due,F13397),1,0),0))</f>
        <v/>
      </c>
    </row>
    <row r="13398" customFormat="false" ht="15" hidden="false" customHeight="false" outlineLevel="0" collapsed="false">
      <c r="A13398" s="37"/>
      <c r="B13398" s="38"/>
      <c r="C13398" s="39"/>
      <c r="D13398" s="39"/>
      <c r="E13398" s="39"/>
      <c r="F13398" s="41" t="str">
        <f aca="false">IF(A13398="","",MATCH(A13398,P_ID,1))</f>
        <v/>
      </c>
      <c r="G13398" s="41" t="str">
        <f aca="false">IF(A13398="","",INDEX(P_Svc,F13398))</f>
        <v/>
      </c>
      <c r="H13398" s="41" t="str">
        <f aca="false">IF(A13398="","",INDEX(P_Zone,F13398))</f>
        <v/>
      </c>
      <c r="I13398" s="41" t="str">
        <f aca="false">IF(A13398="","",IF(D13398="Delivered",IF(B13398&lt;=INDEX(P_Due,F13398),1,0),0))</f>
        <v/>
      </c>
    </row>
    <row r="13399" customFormat="false" ht="15" hidden="false" customHeight="false" outlineLevel="0" collapsed="false">
      <c r="A13399" s="37"/>
      <c r="B13399" s="38"/>
      <c r="C13399" s="39"/>
      <c r="D13399" s="39"/>
      <c r="E13399" s="39"/>
      <c r="F13399" s="41" t="str">
        <f aca="false">IF(A13399="","",MATCH(A13399,P_ID,1))</f>
        <v/>
      </c>
      <c r="G13399" s="41" t="str">
        <f aca="false">IF(A13399="","",INDEX(P_Svc,F13399))</f>
        <v/>
      </c>
      <c r="H13399" s="41" t="str">
        <f aca="false">IF(A13399="","",INDEX(P_Zone,F13399))</f>
        <v/>
      </c>
      <c r="I13399" s="41" t="str">
        <f aca="false">IF(A13399="","",IF(D13399="Delivered",IF(B13399&lt;=INDEX(P_Due,F13399),1,0),0))</f>
        <v/>
      </c>
    </row>
    <row r="13400" customFormat="false" ht="15" hidden="false" customHeight="false" outlineLevel="0" collapsed="false">
      <c r="A13400" s="37"/>
      <c r="B13400" s="38"/>
      <c r="C13400" s="39"/>
      <c r="D13400" s="39"/>
      <c r="E13400" s="39"/>
      <c r="F13400" s="41" t="str">
        <f aca="false">IF(A13400="","",MATCH(A13400,P_ID,1))</f>
        <v/>
      </c>
      <c r="G13400" s="41" t="str">
        <f aca="false">IF(A13400="","",INDEX(P_Svc,F13400))</f>
        <v/>
      </c>
      <c r="H13400" s="41" t="str">
        <f aca="false">IF(A13400="","",INDEX(P_Zone,F13400))</f>
        <v/>
      </c>
      <c r="I13400" s="41" t="str">
        <f aca="false">IF(A13400="","",IF(D13400="Delivered",IF(B13400&lt;=INDEX(P_Due,F13400),1,0),0))</f>
        <v/>
      </c>
    </row>
    <row r="13401" customFormat="false" ht="15" hidden="false" customHeight="false" outlineLevel="0" collapsed="false">
      <c r="A13401" s="37"/>
      <c r="B13401" s="38"/>
      <c r="C13401" s="39"/>
      <c r="D13401" s="39"/>
      <c r="E13401" s="39"/>
      <c r="F13401" s="41" t="str">
        <f aca="false">IF(A13401="","",MATCH(A13401,P_ID,1))</f>
        <v/>
      </c>
      <c r="G13401" s="41" t="str">
        <f aca="false">IF(A13401="","",INDEX(P_Svc,F13401))</f>
        <v/>
      </c>
      <c r="H13401" s="41" t="str">
        <f aca="false">IF(A13401="","",INDEX(P_Zone,F13401))</f>
        <v/>
      </c>
      <c r="I13401" s="41" t="str">
        <f aca="false">IF(A13401="","",IF(D13401="Delivered",IF(B13401&lt;=INDEX(P_Due,F13401),1,0),0))</f>
        <v/>
      </c>
    </row>
    <row r="13402" customFormat="false" ht="15" hidden="false" customHeight="false" outlineLevel="0" collapsed="false">
      <c r="A13402" s="37"/>
      <c r="B13402" s="38"/>
      <c r="C13402" s="39"/>
      <c r="D13402" s="39"/>
      <c r="E13402" s="39"/>
      <c r="F13402" s="41" t="str">
        <f aca="false">IF(A13402="","",MATCH(A13402,P_ID,1))</f>
        <v/>
      </c>
      <c r="G13402" s="41" t="str">
        <f aca="false">IF(A13402="","",INDEX(P_Svc,F13402))</f>
        <v/>
      </c>
      <c r="H13402" s="41" t="str">
        <f aca="false">IF(A13402="","",INDEX(P_Zone,F13402))</f>
        <v/>
      </c>
      <c r="I13402" s="41" t="str">
        <f aca="false">IF(A13402="","",IF(D13402="Delivered",IF(B13402&lt;=INDEX(P_Due,F13402),1,0),0))</f>
        <v/>
      </c>
    </row>
    <row r="13403" customFormat="false" ht="15" hidden="false" customHeight="false" outlineLevel="0" collapsed="false">
      <c r="A13403" s="37"/>
      <c r="B13403" s="38"/>
      <c r="C13403" s="39"/>
      <c r="D13403" s="39"/>
      <c r="E13403" s="39"/>
      <c r="F13403" s="41" t="str">
        <f aca="false">IF(A13403="","",MATCH(A13403,P_ID,1))</f>
        <v/>
      </c>
      <c r="G13403" s="41" t="str">
        <f aca="false">IF(A13403="","",INDEX(P_Svc,F13403))</f>
        <v/>
      </c>
      <c r="H13403" s="41" t="str">
        <f aca="false">IF(A13403="","",INDEX(P_Zone,F13403))</f>
        <v/>
      </c>
      <c r="I13403" s="41" t="str">
        <f aca="false">IF(A13403="","",IF(D13403="Delivered",IF(B13403&lt;=INDEX(P_Due,F13403),1,0),0))</f>
        <v/>
      </c>
    </row>
    <row r="13404" customFormat="false" ht="15" hidden="false" customHeight="false" outlineLevel="0" collapsed="false">
      <c r="A13404" s="37"/>
      <c r="B13404" s="38"/>
      <c r="C13404" s="39"/>
      <c r="D13404" s="39"/>
      <c r="E13404" s="39"/>
      <c r="F13404" s="41" t="str">
        <f aca="false">IF(A13404="","",MATCH(A13404,P_ID,1))</f>
        <v/>
      </c>
      <c r="G13404" s="41" t="str">
        <f aca="false">IF(A13404="","",INDEX(P_Svc,F13404))</f>
        <v/>
      </c>
      <c r="H13404" s="41" t="str">
        <f aca="false">IF(A13404="","",INDEX(P_Zone,F13404))</f>
        <v/>
      </c>
      <c r="I13404" s="41" t="str">
        <f aca="false">IF(A13404="","",IF(D13404="Delivered",IF(B13404&lt;=INDEX(P_Due,F13404),1,0),0))</f>
        <v/>
      </c>
    </row>
    <row r="13405" customFormat="false" ht="15" hidden="false" customHeight="false" outlineLevel="0" collapsed="false">
      <c r="A13405" s="37"/>
      <c r="B13405" s="38"/>
      <c r="C13405" s="39"/>
      <c r="D13405" s="39"/>
      <c r="E13405" s="39"/>
      <c r="F13405" s="41" t="str">
        <f aca="false">IF(A13405="","",MATCH(A13405,P_ID,1))</f>
        <v/>
      </c>
      <c r="G13405" s="41" t="str">
        <f aca="false">IF(A13405="","",INDEX(P_Svc,F13405))</f>
        <v/>
      </c>
      <c r="H13405" s="41" t="str">
        <f aca="false">IF(A13405="","",INDEX(P_Zone,F13405))</f>
        <v/>
      </c>
      <c r="I13405" s="41" t="str">
        <f aca="false">IF(A13405="","",IF(D13405="Delivered",IF(B13405&lt;=INDEX(P_Due,F13405),1,0),0))</f>
        <v/>
      </c>
    </row>
    <row r="13406" customFormat="false" ht="15" hidden="false" customHeight="false" outlineLevel="0" collapsed="false">
      <c r="A13406" s="37"/>
      <c r="B13406" s="38"/>
      <c r="C13406" s="39"/>
      <c r="D13406" s="39"/>
      <c r="E13406" s="39"/>
      <c r="F13406" s="41" t="str">
        <f aca="false">IF(A13406="","",MATCH(A13406,P_ID,1))</f>
        <v/>
      </c>
      <c r="G13406" s="41" t="str">
        <f aca="false">IF(A13406="","",INDEX(P_Svc,F13406))</f>
        <v/>
      </c>
      <c r="H13406" s="41" t="str">
        <f aca="false">IF(A13406="","",INDEX(P_Zone,F13406))</f>
        <v/>
      </c>
      <c r="I13406" s="41" t="str">
        <f aca="false">IF(A13406="","",IF(D13406="Delivered",IF(B13406&lt;=INDEX(P_Due,F13406),1,0),0))</f>
        <v/>
      </c>
    </row>
    <row r="13407" customFormat="false" ht="15" hidden="false" customHeight="false" outlineLevel="0" collapsed="false">
      <c r="A13407" s="37"/>
      <c r="B13407" s="38"/>
      <c r="C13407" s="39"/>
      <c r="D13407" s="39"/>
      <c r="E13407" s="39"/>
      <c r="F13407" s="41" t="str">
        <f aca="false">IF(A13407="","",MATCH(A13407,P_ID,1))</f>
        <v/>
      </c>
      <c r="G13407" s="41" t="str">
        <f aca="false">IF(A13407="","",INDEX(P_Svc,F13407))</f>
        <v/>
      </c>
      <c r="H13407" s="41" t="str">
        <f aca="false">IF(A13407="","",INDEX(P_Zone,F13407))</f>
        <v/>
      </c>
      <c r="I13407" s="41" t="str">
        <f aca="false">IF(A13407="","",IF(D13407="Delivered",IF(B13407&lt;=INDEX(P_Due,F13407),1,0),0))</f>
        <v/>
      </c>
    </row>
    <row r="13408" customFormat="false" ht="15" hidden="false" customHeight="false" outlineLevel="0" collapsed="false">
      <c r="A13408" s="37"/>
      <c r="B13408" s="38"/>
      <c r="C13408" s="39"/>
      <c r="D13408" s="39"/>
      <c r="E13408" s="39"/>
      <c r="F13408" s="41" t="str">
        <f aca="false">IF(A13408="","",MATCH(A13408,P_ID,1))</f>
        <v/>
      </c>
      <c r="G13408" s="41" t="str">
        <f aca="false">IF(A13408="","",INDEX(P_Svc,F13408))</f>
        <v/>
      </c>
      <c r="H13408" s="41" t="str">
        <f aca="false">IF(A13408="","",INDEX(P_Zone,F13408))</f>
        <v/>
      </c>
      <c r="I13408" s="41" t="str">
        <f aca="false">IF(A13408="","",IF(D13408="Delivered",IF(B13408&lt;=INDEX(P_Due,F13408),1,0),0))</f>
        <v/>
      </c>
    </row>
    <row r="13409" customFormat="false" ht="15" hidden="false" customHeight="false" outlineLevel="0" collapsed="false">
      <c r="A13409" s="37"/>
      <c r="B13409" s="38"/>
      <c r="C13409" s="39"/>
      <c r="D13409" s="39"/>
      <c r="E13409" s="39"/>
      <c r="F13409" s="41" t="str">
        <f aca="false">IF(A13409="","",MATCH(A13409,P_ID,1))</f>
        <v/>
      </c>
      <c r="G13409" s="41" t="str">
        <f aca="false">IF(A13409="","",INDEX(P_Svc,F13409))</f>
        <v/>
      </c>
      <c r="H13409" s="41" t="str">
        <f aca="false">IF(A13409="","",INDEX(P_Zone,F13409))</f>
        <v/>
      </c>
      <c r="I13409" s="41" t="str">
        <f aca="false">IF(A13409="","",IF(D13409="Delivered",IF(B13409&lt;=INDEX(P_Due,F13409),1,0),0))</f>
        <v/>
      </c>
    </row>
    <row r="13410" customFormat="false" ht="15" hidden="false" customHeight="false" outlineLevel="0" collapsed="false">
      <c r="A13410" s="37"/>
      <c r="B13410" s="38"/>
      <c r="C13410" s="39"/>
      <c r="D13410" s="39"/>
      <c r="E13410" s="39"/>
      <c r="F13410" s="41" t="str">
        <f aca="false">IF(A13410="","",MATCH(A13410,P_ID,1))</f>
        <v/>
      </c>
      <c r="G13410" s="41" t="str">
        <f aca="false">IF(A13410="","",INDEX(P_Svc,F13410))</f>
        <v/>
      </c>
      <c r="H13410" s="41" t="str">
        <f aca="false">IF(A13410="","",INDEX(P_Zone,F13410))</f>
        <v/>
      </c>
      <c r="I13410" s="41" t="str">
        <f aca="false">IF(A13410="","",IF(D13410="Delivered",IF(B13410&lt;=INDEX(P_Due,F13410),1,0),0))</f>
        <v/>
      </c>
    </row>
    <row r="13411" customFormat="false" ht="15" hidden="false" customHeight="false" outlineLevel="0" collapsed="false">
      <c r="A13411" s="37"/>
      <c r="B13411" s="38"/>
      <c r="C13411" s="39"/>
      <c r="D13411" s="39"/>
      <c r="E13411" s="39"/>
      <c r="F13411" s="41" t="str">
        <f aca="false">IF(A13411="","",MATCH(A13411,P_ID,1))</f>
        <v/>
      </c>
      <c r="G13411" s="41" t="str">
        <f aca="false">IF(A13411="","",INDEX(P_Svc,F13411))</f>
        <v/>
      </c>
      <c r="H13411" s="41" t="str">
        <f aca="false">IF(A13411="","",INDEX(P_Zone,F13411))</f>
        <v/>
      </c>
      <c r="I13411" s="41" t="str">
        <f aca="false">IF(A13411="","",IF(D13411="Delivered",IF(B13411&lt;=INDEX(P_Due,F13411),1,0),0))</f>
        <v/>
      </c>
    </row>
    <row r="13412" customFormat="false" ht="15" hidden="false" customHeight="false" outlineLevel="0" collapsed="false">
      <c r="A13412" s="37"/>
      <c r="B13412" s="38"/>
      <c r="C13412" s="39"/>
      <c r="D13412" s="39"/>
      <c r="E13412" s="39"/>
      <c r="F13412" s="41" t="str">
        <f aca="false">IF(A13412="","",MATCH(A13412,P_ID,1))</f>
        <v/>
      </c>
      <c r="G13412" s="41" t="str">
        <f aca="false">IF(A13412="","",INDEX(P_Svc,F13412))</f>
        <v/>
      </c>
      <c r="H13412" s="41" t="str">
        <f aca="false">IF(A13412="","",INDEX(P_Zone,F13412))</f>
        <v/>
      </c>
      <c r="I13412" s="41" t="str">
        <f aca="false">IF(A13412="","",IF(D13412="Delivered",IF(B13412&lt;=INDEX(P_Due,F13412),1,0),0))</f>
        <v/>
      </c>
    </row>
    <row r="13413" customFormat="false" ht="15" hidden="false" customHeight="false" outlineLevel="0" collapsed="false">
      <c r="A13413" s="37"/>
      <c r="B13413" s="38"/>
      <c r="C13413" s="39"/>
      <c r="D13413" s="39"/>
      <c r="E13413" s="39"/>
      <c r="F13413" s="41" t="str">
        <f aca="false">IF(A13413="","",MATCH(A13413,P_ID,1))</f>
        <v/>
      </c>
      <c r="G13413" s="41" t="str">
        <f aca="false">IF(A13413="","",INDEX(P_Svc,F13413))</f>
        <v/>
      </c>
      <c r="H13413" s="41" t="str">
        <f aca="false">IF(A13413="","",INDEX(P_Zone,F13413))</f>
        <v/>
      </c>
      <c r="I13413" s="41" t="str">
        <f aca="false">IF(A13413="","",IF(D13413="Delivered",IF(B13413&lt;=INDEX(P_Due,F13413),1,0),0))</f>
        <v/>
      </c>
    </row>
    <row r="13414" customFormat="false" ht="15" hidden="false" customHeight="false" outlineLevel="0" collapsed="false">
      <c r="A13414" s="37"/>
      <c r="B13414" s="38"/>
      <c r="C13414" s="39"/>
      <c r="D13414" s="39"/>
      <c r="E13414" s="39"/>
      <c r="F13414" s="41" t="str">
        <f aca="false">IF(A13414="","",MATCH(A13414,P_ID,1))</f>
        <v/>
      </c>
      <c r="G13414" s="41" t="str">
        <f aca="false">IF(A13414="","",INDEX(P_Svc,F13414))</f>
        <v/>
      </c>
      <c r="H13414" s="41" t="str">
        <f aca="false">IF(A13414="","",INDEX(P_Zone,F13414))</f>
        <v/>
      </c>
      <c r="I13414" s="41" t="str">
        <f aca="false">IF(A13414="","",IF(D13414="Delivered",IF(B13414&lt;=INDEX(P_Due,F13414),1,0),0))</f>
        <v/>
      </c>
    </row>
    <row r="13415" customFormat="false" ht="15" hidden="false" customHeight="false" outlineLevel="0" collapsed="false">
      <c r="A13415" s="37"/>
      <c r="B13415" s="38"/>
      <c r="C13415" s="39"/>
      <c r="D13415" s="39"/>
      <c r="E13415" s="39"/>
      <c r="F13415" s="41" t="str">
        <f aca="false">IF(A13415="","",MATCH(A13415,P_ID,1))</f>
        <v/>
      </c>
      <c r="G13415" s="41" t="str">
        <f aca="false">IF(A13415="","",INDEX(P_Svc,F13415))</f>
        <v/>
      </c>
      <c r="H13415" s="41" t="str">
        <f aca="false">IF(A13415="","",INDEX(P_Zone,F13415))</f>
        <v/>
      </c>
      <c r="I13415" s="41" t="str">
        <f aca="false">IF(A13415="","",IF(D13415="Delivered",IF(B13415&lt;=INDEX(P_Due,F13415),1,0),0))</f>
        <v/>
      </c>
    </row>
    <row r="13416" customFormat="false" ht="15" hidden="false" customHeight="false" outlineLevel="0" collapsed="false">
      <c r="A13416" s="37"/>
      <c r="B13416" s="38"/>
      <c r="C13416" s="39"/>
      <c r="D13416" s="39"/>
      <c r="E13416" s="39"/>
      <c r="F13416" s="41" t="str">
        <f aca="false">IF(A13416="","",MATCH(A13416,P_ID,1))</f>
        <v/>
      </c>
      <c r="G13416" s="41" t="str">
        <f aca="false">IF(A13416="","",INDEX(P_Svc,F13416))</f>
        <v/>
      </c>
      <c r="H13416" s="41" t="str">
        <f aca="false">IF(A13416="","",INDEX(P_Zone,F13416))</f>
        <v/>
      </c>
      <c r="I13416" s="41" t="str">
        <f aca="false">IF(A13416="","",IF(D13416="Delivered",IF(B13416&lt;=INDEX(P_Due,F13416),1,0),0))</f>
        <v/>
      </c>
    </row>
    <row r="13417" customFormat="false" ht="15" hidden="false" customHeight="false" outlineLevel="0" collapsed="false">
      <c r="A13417" s="37"/>
      <c r="B13417" s="38"/>
      <c r="C13417" s="39"/>
      <c r="D13417" s="39"/>
      <c r="E13417" s="39"/>
      <c r="F13417" s="41" t="str">
        <f aca="false">IF(A13417="","",MATCH(A13417,P_ID,1))</f>
        <v/>
      </c>
      <c r="G13417" s="41" t="str">
        <f aca="false">IF(A13417="","",INDEX(P_Svc,F13417))</f>
        <v/>
      </c>
      <c r="H13417" s="41" t="str">
        <f aca="false">IF(A13417="","",INDEX(P_Zone,F13417))</f>
        <v/>
      </c>
      <c r="I13417" s="41" t="str">
        <f aca="false">IF(A13417="","",IF(D13417="Delivered",IF(B13417&lt;=INDEX(P_Due,F13417),1,0),0))</f>
        <v/>
      </c>
    </row>
    <row r="13418" customFormat="false" ht="15" hidden="false" customHeight="false" outlineLevel="0" collapsed="false">
      <c r="A13418" s="37"/>
      <c r="B13418" s="38"/>
      <c r="C13418" s="39"/>
      <c r="D13418" s="39"/>
      <c r="E13418" s="39"/>
      <c r="F13418" s="41" t="str">
        <f aca="false">IF(A13418="","",MATCH(A13418,P_ID,1))</f>
        <v/>
      </c>
      <c r="G13418" s="41" t="str">
        <f aca="false">IF(A13418="","",INDEX(P_Svc,F13418))</f>
        <v/>
      </c>
      <c r="H13418" s="41" t="str">
        <f aca="false">IF(A13418="","",INDEX(P_Zone,F13418))</f>
        <v/>
      </c>
      <c r="I13418" s="41" t="str">
        <f aca="false">IF(A13418="","",IF(D13418="Delivered",IF(B13418&lt;=INDEX(P_Due,F13418),1,0),0))</f>
        <v/>
      </c>
    </row>
    <row r="13419" customFormat="false" ht="15" hidden="false" customHeight="false" outlineLevel="0" collapsed="false">
      <c r="A13419" s="37"/>
      <c r="B13419" s="38"/>
      <c r="C13419" s="39"/>
      <c r="D13419" s="39"/>
      <c r="E13419" s="39"/>
      <c r="F13419" s="41" t="str">
        <f aca="false">IF(A13419="","",MATCH(A13419,P_ID,1))</f>
        <v/>
      </c>
      <c r="G13419" s="41" t="str">
        <f aca="false">IF(A13419="","",INDEX(P_Svc,F13419))</f>
        <v/>
      </c>
      <c r="H13419" s="41" t="str">
        <f aca="false">IF(A13419="","",INDEX(P_Zone,F13419))</f>
        <v/>
      </c>
      <c r="I13419" s="41" t="str">
        <f aca="false">IF(A13419="","",IF(D13419="Delivered",IF(B13419&lt;=INDEX(P_Due,F13419),1,0),0))</f>
        <v/>
      </c>
    </row>
    <row r="13420" customFormat="false" ht="15" hidden="false" customHeight="false" outlineLevel="0" collapsed="false">
      <c r="A13420" s="37"/>
      <c r="B13420" s="38"/>
      <c r="C13420" s="39"/>
      <c r="D13420" s="39"/>
      <c r="E13420" s="39"/>
      <c r="F13420" s="41" t="str">
        <f aca="false">IF(A13420="","",MATCH(A13420,P_ID,1))</f>
        <v/>
      </c>
      <c r="G13420" s="41" t="str">
        <f aca="false">IF(A13420="","",INDEX(P_Svc,F13420))</f>
        <v/>
      </c>
      <c r="H13420" s="41" t="str">
        <f aca="false">IF(A13420="","",INDEX(P_Zone,F13420))</f>
        <v/>
      </c>
      <c r="I13420" s="41" t="str">
        <f aca="false">IF(A13420="","",IF(D13420="Delivered",IF(B13420&lt;=INDEX(P_Due,F13420),1,0),0))</f>
        <v/>
      </c>
    </row>
    <row r="13421" customFormat="false" ht="15" hidden="false" customHeight="false" outlineLevel="0" collapsed="false">
      <c r="A13421" s="37"/>
      <c r="B13421" s="38"/>
      <c r="C13421" s="39"/>
      <c r="D13421" s="39"/>
      <c r="E13421" s="39"/>
      <c r="F13421" s="41" t="str">
        <f aca="false">IF(A13421="","",MATCH(A13421,P_ID,1))</f>
        <v/>
      </c>
      <c r="G13421" s="41" t="str">
        <f aca="false">IF(A13421="","",INDEX(P_Svc,F13421))</f>
        <v/>
      </c>
      <c r="H13421" s="41" t="str">
        <f aca="false">IF(A13421="","",INDEX(P_Zone,F13421))</f>
        <v/>
      </c>
      <c r="I13421" s="41" t="str">
        <f aca="false">IF(A13421="","",IF(D13421="Delivered",IF(B13421&lt;=INDEX(P_Due,F13421),1,0),0))</f>
        <v/>
      </c>
    </row>
    <row r="13422" customFormat="false" ht="15" hidden="false" customHeight="false" outlineLevel="0" collapsed="false">
      <c r="A13422" s="37"/>
      <c r="B13422" s="38"/>
      <c r="C13422" s="39"/>
      <c r="D13422" s="39"/>
      <c r="E13422" s="39"/>
      <c r="F13422" s="41" t="str">
        <f aca="false">IF(A13422="","",MATCH(A13422,P_ID,1))</f>
        <v/>
      </c>
      <c r="G13422" s="41" t="str">
        <f aca="false">IF(A13422="","",INDEX(P_Svc,F13422))</f>
        <v/>
      </c>
      <c r="H13422" s="41" t="str">
        <f aca="false">IF(A13422="","",INDEX(P_Zone,F13422))</f>
        <v/>
      </c>
      <c r="I13422" s="41" t="str">
        <f aca="false">IF(A13422="","",IF(D13422="Delivered",IF(B13422&lt;=INDEX(P_Due,F13422),1,0),0))</f>
        <v/>
      </c>
    </row>
    <row r="13423" customFormat="false" ht="15" hidden="false" customHeight="false" outlineLevel="0" collapsed="false">
      <c r="A13423" s="37"/>
      <c r="B13423" s="38"/>
      <c r="C13423" s="39"/>
      <c r="D13423" s="39"/>
      <c r="E13423" s="39"/>
      <c r="F13423" s="41" t="str">
        <f aca="false">IF(A13423="","",MATCH(A13423,P_ID,1))</f>
        <v/>
      </c>
      <c r="G13423" s="41" t="str">
        <f aca="false">IF(A13423="","",INDEX(P_Svc,F13423))</f>
        <v/>
      </c>
      <c r="H13423" s="41" t="str">
        <f aca="false">IF(A13423="","",INDEX(P_Zone,F13423))</f>
        <v/>
      </c>
      <c r="I13423" s="41" t="str">
        <f aca="false">IF(A13423="","",IF(D13423="Delivered",IF(B13423&lt;=INDEX(P_Due,F13423),1,0),0))</f>
        <v/>
      </c>
    </row>
    <row r="13424" customFormat="false" ht="15" hidden="false" customHeight="false" outlineLevel="0" collapsed="false">
      <c r="A13424" s="37"/>
      <c r="B13424" s="38"/>
      <c r="C13424" s="39"/>
      <c r="D13424" s="39"/>
      <c r="E13424" s="39"/>
      <c r="F13424" s="41" t="str">
        <f aca="false">IF(A13424="","",MATCH(A13424,P_ID,1))</f>
        <v/>
      </c>
      <c r="G13424" s="41" t="str">
        <f aca="false">IF(A13424="","",INDEX(P_Svc,F13424))</f>
        <v/>
      </c>
      <c r="H13424" s="41" t="str">
        <f aca="false">IF(A13424="","",INDEX(P_Zone,F13424))</f>
        <v/>
      </c>
      <c r="I13424" s="41" t="str">
        <f aca="false">IF(A13424="","",IF(D13424="Delivered",IF(B13424&lt;=INDEX(P_Due,F13424),1,0),0))</f>
        <v/>
      </c>
    </row>
    <row r="13425" customFormat="false" ht="15" hidden="false" customHeight="false" outlineLevel="0" collapsed="false">
      <c r="A13425" s="37"/>
      <c r="B13425" s="38"/>
      <c r="C13425" s="39"/>
      <c r="D13425" s="39"/>
      <c r="E13425" s="39"/>
      <c r="F13425" s="41" t="str">
        <f aca="false">IF(A13425="","",MATCH(A13425,P_ID,1))</f>
        <v/>
      </c>
      <c r="G13425" s="41" t="str">
        <f aca="false">IF(A13425="","",INDEX(P_Svc,F13425))</f>
        <v/>
      </c>
      <c r="H13425" s="41" t="str">
        <f aca="false">IF(A13425="","",INDEX(P_Zone,F13425))</f>
        <v/>
      </c>
      <c r="I13425" s="41" t="str">
        <f aca="false">IF(A13425="","",IF(D13425="Delivered",IF(B13425&lt;=INDEX(P_Due,F13425),1,0),0))</f>
        <v/>
      </c>
    </row>
    <row r="13426" customFormat="false" ht="15" hidden="false" customHeight="false" outlineLevel="0" collapsed="false">
      <c r="A13426" s="37"/>
      <c r="B13426" s="38"/>
      <c r="C13426" s="39"/>
      <c r="D13426" s="39"/>
      <c r="E13426" s="39"/>
      <c r="F13426" s="41" t="str">
        <f aca="false">IF(A13426="","",MATCH(A13426,P_ID,1))</f>
        <v/>
      </c>
      <c r="G13426" s="41" t="str">
        <f aca="false">IF(A13426="","",INDEX(P_Svc,F13426))</f>
        <v/>
      </c>
      <c r="H13426" s="41" t="str">
        <f aca="false">IF(A13426="","",INDEX(P_Zone,F13426))</f>
        <v/>
      </c>
      <c r="I13426" s="41" t="str">
        <f aca="false">IF(A13426="","",IF(D13426="Delivered",IF(B13426&lt;=INDEX(P_Due,F13426),1,0),0))</f>
        <v/>
      </c>
    </row>
    <row r="13427" customFormat="false" ht="15" hidden="false" customHeight="false" outlineLevel="0" collapsed="false">
      <c r="A13427" s="37"/>
      <c r="B13427" s="38"/>
      <c r="C13427" s="39"/>
      <c r="D13427" s="39"/>
      <c r="E13427" s="39"/>
      <c r="F13427" s="41" t="str">
        <f aca="false">IF(A13427="","",MATCH(A13427,P_ID,1))</f>
        <v/>
      </c>
      <c r="G13427" s="41" t="str">
        <f aca="false">IF(A13427="","",INDEX(P_Svc,F13427))</f>
        <v/>
      </c>
      <c r="H13427" s="41" t="str">
        <f aca="false">IF(A13427="","",INDEX(P_Zone,F13427))</f>
        <v/>
      </c>
      <c r="I13427" s="41" t="str">
        <f aca="false">IF(A13427="","",IF(D13427="Delivered",IF(B13427&lt;=INDEX(P_Due,F13427),1,0),0))</f>
        <v/>
      </c>
    </row>
    <row r="13428" customFormat="false" ht="15" hidden="false" customHeight="false" outlineLevel="0" collapsed="false">
      <c r="A13428" s="37"/>
      <c r="B13428" s="38"/>
      <c r="C13428" s="39"/>
      <c r="D13428" s="39"/>
      <c r="E13428" s="39"/>
      <c r="F13428" s="41" t="str">
        <f aca="false">IF(A13428="","",MATCH(A13428,P_ID,1))</f>
        <v/>
      </c>
      <c r="G13428" s="41" t="str">
        <f aca="false">IF(A13428="","",INDEX(P_Svc,F13428))</f>
        <v/>
      </c>
      <c r="H13428" s="41" t="str">
        <f aca="false">IF(A13428="","",INDEX(P_Zone,F13428))</f>
        <v/>
      </c>
      <c r="I13428" s="41" t="str">
        <f aca="false">IF(A13428="","",IF(D13428="Delivered",IF(B13428&lt;=INDEX(P_Due,F13428),1,0),0))</f>
        <v/>
      </c>
    </row>
    <row r="13429" customFormat="false" ht="15" hidden="false" customHeight="false" outlineLevel="0" collapsed="false">
      <c r="A13429" s="37"/>
      <c r="B13429" s="38"/>
      <c r="C13429" s="39"/>
      <c r="D13429" s="39"/>
      <c r="E13429" s="39"/>
      <c r="F13429" s="41" t="str">
        <f aca="false">IF(A13429="","",MATCH(A13429,P_ID,1))</f>
        <v/>
      </c>
      <c r="G13429" s="41" t="str">
        <f aca="false">IF(A13429="","",INDEX(P_Svc,F13429))</f>
        <v/>
      </c>
      <c r="H13429" s="41" t="str">
        <f aca="false">IF(A13429="","",INDEX(P_Zone,F13429))</f>
        <v/>
      </c>
      <c r="I13429" s="41" t="str">
        <f aca="false">IF(A13429="","",IF(D13429="Delivered",IF(B13429&lt;=INDEX(P_Due,F13429),1,0),0))</f>
        <v/>
      </c>
    </row>
    <row r="13430" customFormat="false" ht="15" hidden="false" customHeight="false" outlineLevel="0" collapsed="false">
      <c r="A13430" s="37"/>
      <c r="B13430" s="38"/>
      <c r="C13430" s="39"/>
      <c r="D13430" s="39"/>
      <c r="E13430" s="39"/>
      <c r="F13430" s="41" t="str">
        <f aca="false">IF(A13430="","",MATCH(A13430,P_ID,1))</f>
        <v/>
      </c>
      <c r="G13430" s="41" t="str">
        <f aca="false">IF(A13430="","",INDEX(P_Svc,F13430))</f>
        <v/>
      </c>
      <c r="H13430" s="41" t="str">
        <f aca="false">IF(A13430="","",INDEX(P_Zone,F13430))</f>
        <v/>
      </c>
      <c r="I13430" s="41" t="str">
        <f aca="false">IF(A13430="","",IF(D13430="Delivered",IF(B13430&lt;=INDEX(P_Due,F13430),1,0),0))</f>
        <v/>
      </c>
    </row>
    <row r="13431" customFormat="false" ht="15" hidden="false" customHeight="false" outlineLevel="0" collapsed="false">
      <c r="A13431" s="37"/>
      <c r="B13431" s="38"/>
      <c r="C13431" s="39"/>
      <c r="D13431" s="39"/>
      <c r="E13431" s="39"/>
      <c r="F13431" s="41" t="str">
        <f aca="false">IF(A13431="","",MATCH(A13431,P_ID,1))</f>
        <v/>
      </c>
      <c r="G13431" s="41" t="str">
        <f aca="false">IF(A13431="","",INDEX(P_Svc,F13431))</f>
        <v/>
      </c>
      <c r="H13431" s="41" t="str">
        <f aca="false">IF(A13431="","",INDEX(P_Zone,F13431))</f>
        <v/>
      </c>
      <c r="I13431" s="41" t="str">
        <f aca="false">IF(A13431="","",IF(D13431="Delivered",IF(B13431&lt;=INDEX(P_Due,F13431),1,0),0))</f>
        <v/>
      </c>
    </row>
    <row r="13432" customFormat="false" ht="15" hidden="false" customHeight="false" outlineLevel="0" collapsed="false">
      <c r="A13432" s="37"/>
      <c r="B13432" s="38"/>
      <c r="C13432" s="39"/>
      <c r="D13432" s="39"/>
      <c r="E13432" s="39"/>
      <c r="F13432" s="41" t="str">
        <f aca="false">IF(A13432="","",MATCH(A13432,P_ID,1))</f>
        <v/>
      </c>
      <c r="G13432" s="41" t="str">
        <f aca="false">IF(A13432="","",INDEX(P_Svc,F13432))</f>
        <v/>
      </c>
      <c r="H13432" s="41" t="str">
        <f aca="false">IF(A13432="","",INDEX(P_Zone,F13432))</f>
        <v/>
      </c>
      <c r="I13432" s="41" t="str">
        <f aca="false">IF(A13432="","",IF(D13432="Delivered",IF(B13432&lt;=INDEX(P_Due,F13432),1,0),0))</f>
        <v/>
      </c>
    </row>
    <row r="13433" customFormat="false" ht="15" hidden="false" customHeight="false" outlineLevel="0" collapsed="false">
      <c r="A13433" s="37"/>
      <c r="B13433" s="38"/>
      <c r="C13433" s="39"/>
      <c r="D13433" s="39"/>
      <c r="E13433" s="39"/>
      <c r="F13433" s="41" t="str">
        <f aca="false">IF(A13433="","",MATCH(A13433,P_ID,1))</f>
        <v/>
      </c>
      <c r="G13433" s="41" t="str">
        <f aca="false">IF(A13433="","",INDEX(P_Svc,F13433))</f>
        <v/>
      </c>
      <c r="H13433" s="41" t="str">
        <f aca="false">IF(A13433="","",INDEX(P_Zone,F13433))</f>
        <v/>
      </c>
      <c r="I13433" s="41" t="str">
        <f aca="false">IF(A13433="","",IF(D13433="Delivered",IF(B13433&lt;=INDEX(P_Due,F13433),1,0),0))</f>
        <v/>
      </c>
    </row>
    <row r="13434" customFormat="false" ht="15" hidden="false" customHeight="false" outlineLevel="0" collapsed="false">
      <c r="A13434" s="37"/>
      <c r="B13434" s="38"/>
      <c r="C13434" s="39"/>
      <c r="D13434" s="39"/>
      <c r="E13434" s="39"/>
      <c r="F13434" s="41" t="str">
        <f aca="false">IF(A13434="","",MATCH(A13434,P_ID,1))</f>
        <v/>
      </c>
      <c r="G13434" s="41" t="str">
        <f aca="false">IF(A13434="","",INDEX(P_Svc,F13434))</f>
        <v/>
      </c>
      <c r="H13434" s="41" t="str">
        <f aca="false">IF(A13434="","",INDEX(P_Zone,F13434))</f>
        <v/>
      </c>
      <c r="I13434" s="41" t="str">
        <f aca="false">IF(A13434="","",IF(D13434="Delivered",IF(B13434&lt;=INDEX(P_Due,F13434),1,0),0))</f>
        <v/>
      </c>
    </row>
    <row r="13435" customFormat="false" ht="15" hidden="false" customHeight="false" outlineLevel="0" collapsed="false">
      <c r="A13435" s="37"/>
      <c r="B13435" s="38"/>
      <c r="C13435" s="39"/>
      <c r="D13435" s="39"/>
      <c r="E13435" s="39"/>
      <c r="F13435" s="41" t="str">
        <f aca="false">IF(A13435="","",MATCH(A13435,P_ID,1))</f>
        <v/>
      </c>
      <c r="G13435" s="41" t="str">
        <f aca="false">IF(A13435="","",INDEX(P_Svc,F13435))</f>
        <v/>
      </c>
      <c r="H13435" s="41" t="str">
        <f aca="false">IF(A13435="","",INDEX(P_Zone,F13435))</f>
        <v/>
      </c>
      <c r="I13435" s="41" t="str">
        <f aca="false">IF(A13435="","",IF(D13435="Delivered",IF(B13435&lt;=INDEX(P_Due,F13435),1,0),0))</f>
        <v/>
      </c>
    </row>
    <row r="13436" customFormat="false" ht="15" hidden="false" customHeight="false" outlineLevel="0" collapsed="false">
      <c r="A13436" s="37"/>
      <c r="B13436" s="38"/>
      <c r="C13436" s="39"/>
      <c r="D13436" s="39"/>
      <c r="E13436" s="39"/>
      <c r="F13436" s="41" t="str">
        <f aca="false">IF(A13436="","",MATCH(A13436,P_ID,1))</f>
        <v/>
      </c>
      <c r="G13436" s="41" t="str">
        <f aca="false">IF(A13436="","",INDEX(P_Svc,F13436))</f>
        <v/>
      </c>
      <c r="H13436" s="41" t="str">
        <f aca="false">IF(A13436="","",INDEX(P_Zone,F13436))</f>
        <v/>
      </c>
      <c r="I13436" s="41" t="str">
        <f aca="false">IF(A13436="","",IF(D13436="Delivered",IF(B13436&lt;=INDEX(P_Due,F13436),1,0),0))</f>
        <v/>
      </c>
    </row>
    <row r="13437" customFormat="false" ht="15" hidden="false" customHeight="false" outlineLevel="0" collapsed="false">
      <c r="A13437" s="37"/>
      <c r="B13437" s="38"/>
      <c r="C13437" s="39"/>
      <c r="D13437" s="39"/>
      <c r="E13437" s="39"/>
      <c r="F13437" s="41" t="str">
        <f aca="false">IF(A13437="","",MATCH(A13437,P_ID,1))</f>
        <v/>
      </c>
      <c r="G13437" s="41" t="str">
        <f aca="false">IF(A13437="","",INDEX(P_Svc,F13437))</f>
        <v/>
      </c>
      <c r="H13437" s="41" t="str">
        <f aca="false">IF(A13437="","",INDEX(P_Zone,F13437))</f>
        <v/>
      </c>
      <c r="I13437" s="41" t="str">
        <f aca="false">IF(A13437="","",IF(D13437="Delivered",IF(B13437&lt;=INDEX(P_Due,F13437),1,0),0))</f>
        <v/>
      </c>
    </row>
    <row r="13438" customFormat="false" ht="15" hidden="false" customHeight="false" outlineLevel="0" collapsed="false">
      <c r="A13438" s="37"/>
      <c r="B13438" s="38"/>
      <c r="C13438" s="39"/>
      <c r="D13438" s="39"/>
      <c r="E13438" s="39"/>
      <c r="F13438" s="41" t="str">
        <f aca="false">IF(A13438="","",MATCH(A13438,P_ID,1))</f>
        <v/>
      </c>
      <c r="G13438" s="41" t="str">
        <f aca="false">IF(A13438="","",INDEX(P_Svc,F13438))</f>
        <v/>
      </c>
      <c r="H13438" s="41" t="str">
        <f aca="false">IF(A13438="","",INDEX(P_Zone,F13438))</f>
        <v/>
      </c>
      <c r="I13438" s="41" t="str">
        <f aca="false">IF(A13438="","",IF(D13438="Delivered",IF(B13438&lt;=INDEX(P_Due,F13438),1,0),0))</f>
        <v/>
      </c>
    </row>
    <row r="13439" customFormat="false" ht="15" hidden="false" customHeight="false" outlineLevel="0" collapsed="false">
      <c r="A13439" s="37"/>
      <c r="B13439" s="38"/>
      <c r="C13439" s="39"/>
      <c r="D13439" s="39"/>
      <c r="E13439" s="39"/>
      <c r="F13439" s="41" t="str">
        <f aca="false">IF(A13439="","",MATCH(A13439,P_ID,1))</f>
        <v/>
      </c>
      <c r="G13439" s="41" t="str">
        <f aca="false">IF(A13439="","",INDEX(P_Svc,F13439))</f>
        <v/>
      </c>
      <c r="H13439" s="41" t="str">
        <f aca="false">IF(A13439="","",INDEX(P_Zone,F13439))</f>
        <v/>
      </c>
      <c r="I13439" s="41" t="str">
        <f aca="false">IF(A13439="","",IF(D13439="Delivered",IF(B13439&lt;=INDEX(P_Due,F13439),1,0),0))</f>
        <v/>
      </c>
    </row>
    <row r="13440" customFormat="false" ht="15" hidden="false" customHeight="false" outlineLevel="0" collapsed="false">
      <c r="A13440" s="37"/>
      <c r="B13440" s="38"/>
      <c r="C13440" s="39"/>
      <c r="D13440" s="39"/>
      <c r="E13440" s="39"/>
      <c r="F13440" s="41" t="str">
        <f aca="false">IF(A13440="","",MATCH(A13440,P_ID,1))</f>
        <v/>
      </c>
      <c r="G13440" s="41" t="str">
        <f aca="false">IF(A13440="","",INDEX(P_Svc,F13440))</f>
        <v/>
      </c>
      <c r="H13440" s="41" t="str">
        <f aca="false">IF(A13440="","",INDEX(P_Zone,F13440))</f>
        <v/>
      </c>
      <c r="I13440" s="41" t="str">
        <f aca="false">IF(A13440="","",IF(D13440="Delivered",IF(B13440&lt;=INDEX(P_Due,F13440),1,0),0))</f>
        <v/>
      </c>
    </row>
    <row r="13441" customFormat="false" ht="15" hidden="false" customHeight="false" outlineLevel="0" collapsed="false">
      <c r="A13441" s="37"/>
      <c r="B13441" s="38"/>
      <c r="C13441" s="39"/>
      <c r="D13441" s="39"/>
      <c r="E13441" s="39"/>
      <c r="F13441" s="41" t="str">
        <f aca="false">IF(A13441="","",MATCH(A13441,P_ID,1))</f>
        <v/>
      </c>
      <c r="G13441" s="41" t="str">
        <f aca="false">IF(A13441="","",INDEX(P_Svc,F13441))</f>
        <v/>
      </c>
      <c r="H13441" s="41" t="str">
        <f aca="false">IF(A13441="","",INDEX(P_Zone,F13441))</f>
        <v/>
      </c>
      <c r="I13441" s="41" t="str">
        <f aca="false">IF(A13441="","",IF(D13441="Delivered",IF(B13441&lt;=INDEX(P_Due,F13441),1,0),0))</f>
        <v/>
      </c>
    </row>
    <row r="13442" customFormat="false" ht="15" hidden="false" customHeight="false" outlineLevel="0" collapsed="false">
      <c r="A13442" s="37"/>
      <c r="B13442" s="38"/>
      <c r="C13442" s="39"/>
      <c r="D13442" s="39"/>
      <c r="E13442" s="39"/>
      <c r="F13442" s="41" t="str">
        <f aca="false">IF(A13442="","",MATCH(A13442,P_ID,1))</f>
        <v/>
      </c>
      <c r="G13442" s="41" t="str">
        <f aca="false">IF(A13442="","",INDEX(P_Svc,F13442))</f>
        <v/>
      </c>
      <c r="H13442" s="41" t="str">
        <f aca="false">IF(A13442="","",INDEX(P_Zone,F13442))</f>
        <v/>
      </c>
      <c r="I13442" s="41" t="str">
        <f aca="false">IF(A13442="","",IF(D13442="Delivered",IF(B13442&lt;=INDEX(P_Due,F13442),1,0),0))</f>
        <v/>
      </c>
    </row>
    <row r="13443" customFormat="false" ht="15" hidden="false" customHeight="false" outlineLevel="0" collapsed="false">
      <c r="A13443" s="37"/>
      <c r="B13443" s="38"/>
      <c r="C13443" s="39"/>
      <c r="D13443" s="39"/>
      <c r="E13443" s="39"/>
      <c r="F13443" s="41" t="str">
        <f aca="false">IF(A13443="","",MATCH(A13443,P_ID,1))</f>
        <v/>
      </c>
      <c r="G13443" s="41" t="str">
        <f aca="false">IF(A13443="","",INDEX(P_Svc,F13443))</f>
        <v/>
      </c>
      <c r="H13443" s="41" t="str">
        <f aca="false">IF(A13443="","",INDEX(P_Zone,F13443))</f>
        <v/>
      </c>
      <c r="I13443" s="41" t="str">
        <f aca="false">IF(A13443="","",IF(D13443="Delivered",IF(B13443&lt;=INDEX(P_Due,F13443),1,0),0))</f>
        <v/>
      </c>
    </row>
    <row r="13444" customFormat="false" ht="15" hidden="false" customHeight="false" outlineLevel="0" collapsed="false">
      <c r="A13444" s="37"/>
      <c r="B13444" s="38"/>
      <c r="C13444" s="39"/>
      <c r="D13444" s="39"/>
      <c r="E13444" s="39"/>
      <c r="F13444" s="41" t="str">
        <f aca="false">IF(A13444="","",MATCH(A13444,P_ID,1))</f>
        <v/>
      </c>
      <c r="G13444" s="41" t="str">
        <f aca="false">IF(A13444="","",INDEX(P_Svc,F13444))</f>
        <v/>
      </c>
      <c r="H13444" s="41" t="str">
        <f aca="false">IF(A13444="","",INDEX(P_Zone,F13444))</f>
        <v/>
      </c>
      <c r="I13444" s="41" t="str">
        <f aca="false">IF(A13444="","",IF(D13444="Delivered",IF(B13444&lt;=INDEX(P_Due,F13444),1,0),0))</f>
        <v/>
      </c>
    </row>
    <row r="13445" customFormat="false" ht="15" hidden="false" customHeight="false" outlineLevel="0" collapsed="false">
      <c r="A13445" s="37"/>
      <c r="B13445" s="38"/>
      <c r="C13445" s="39"/>
      <c r="D13445" s="39"/>
      <c r="E13445" s="39"/>
      <c r="F13445" s="41" t="str">
        <f aca="false">IF(A13445="","",MATCH(A13445,P_ID,1))</f>
        <v/>
      </c>
      <c r="G13445" s="41" t="str">
        <f aca="false">IF(A13445="","",INDEX(P_Svc,F13445))</f>
        <v/>
      </c>
      <c r="H13445" s="41" t="str">
        <f aca="false">IF(A13445="","",INDEX(P_Zone,F13445))</f>
        <v/>
      </c>
      <c r="I13445" s="41" t="str">
        <f aca="false">IF(A13445="","",IF(D13445="Delivered",IF(B13445&lt;=INDEX(P_Due,F13445),1,0),0))</f>
        <v/>
      </c>
    </row>
    <row r="13446" customFormat="false" ht="15" hidden="false" customHeight="false" outlineLevel="0" collapsed="false">
      <c r="A13446" s="37"/>
      <c r="B13446" s="38"/>
      <c r="C13446" s="39"/>
      <c r="D13446" s="39"/>
      <c r="E13446" s="39"/>
      <c r="F13446" s="41" t="str">
        <f aca="false">IF(A13446="","",MATCH(A13446,P_ID,1))</f>
        <v/>
      </c>
      <c r="G13446" s="41" t="str">
        <f aca="false">IF(A13446="","",INDEX(P_Svc,F13446))</f>
        <v/>
      </c>
      <c r="H13446" s="41" t="str">
        <f aca="false">IF(A13446="","",INDEX(P_Zone,F13446))</f>
        <v/>
      </c>
      <c r="I13446" s="41" t="str">
        <f aca="false">IF(A13446="","",IF(D13446="Delivered",IF(B13446&lt;=INDEX(P_Due,F13446),1,0),0))</f>
        <v/>
      </c>
    </row>
    <row r="13447" customFormat="false" ht="15" hidden="false" customHeight="false" outlineLevel="0" collapsed="false">
      <c r="A13447" s="37"/>
      <c r="B13447" s="38"/>
      <c r="C13447" s="39"/>
      <c r="D13447" s="39"/>
      <c r="E13447" s="39"/>
      <c r="F13447" s="41" t="str">
        <f aca="false">IF(A13447="","",MATCH(A13447,P_ID,1))</f>
        <v/>
      </c>
      <c r="G13447" s="41" t="str">
        <f aca="false">IF(A13447="","",INDEX(P_Svc,F13447))</f>
        <v/>
      </c>
      <c r="H13447" s="41" t="str">
        <f aca="false">IF(A13447="","",INDEX(P_Zone,F13447))</f>
        <v/>
      </c>
      <c r="I13447" s="41" t="str">
        <f aca="false">IF(A13447="","",IF(D13447="Delivered",IF(B13447&lt;=INDEX(P_Due,F13447),1,0),0))</f>
        <v/>
      </c>
    </row>
    <row r="13448" customFormat="false" ht="15" hidden="false" customHeight="false" outlineLevel="0" collapsed="false">
      <c r="A13448" s="37"/>
      <c r="B13448" s="38"/>
      <c r="C13448" s="39"/>
      <c r="D13448" s="39"/>
      <c r="E13448" s="39"/>
      <c r="F13448" s="41" t="str">
        <f aca="false">IF(A13448="","",MATCH(A13448,P_ID,1))</f>
        <v/>
      </c>
      <c r="G13448" s="41" t="str">
        <f aca="false">IF(A13448="","",INDEX(P_Svc,F13448))</f>
        <v/>
      </c>
      <c r="H13448" s="41" t="str">
        <f aca="false">IF(A13448="","",INDEX(P_Zone,F13448))</f>
        <v/>
      </c>
      <c r="I13448" s="41" t="str">
        <f aca="false">IF(A13448="","",IF(D13448="Delivered",IF(B13448&lt;=INDEX(P_Due,F13448),1,0),0))</f>
        <v/>
      </c>
    </row>
    <row r="13449" customFormat="false" ht="15" hidden="false" customHeight="false" outlineLevel="0" collapsed="false">
      <c r="A13449" s="37"/>
      <c r="B13449" s="38"/>
      <c r="C13449" s="39"/>
      <c r="D13449" s="39"/>
      <c r="E13449" s="39"/>
      <c r="F13449" s="41" t="str">
        <f aca="false">IF(A13449="","",MATCH(A13449,P_ID,1))</f>
        <v/>
      </c>
      <c r="G13449" s="41" t="str">
        <f aca="false">IF(A13449="","",INDEX(P_Svc,F13449))</f>
        <v/>
      </c>
      <c r="H13449" s="41" t="str">
        <f aca="false">IF(A13449="","",INDEX(P_Zone,F13449))</f>
        <v/>
      </c>
      <c r="I13449" s="41" t="str">
        <f aca="false">IF(A13449="","",IF(D13449="Delivered",IF(B13449&lt;=INDEX(P_Due,F13449),1,0),0))</f>
        <v/>
      </c>
    </row>
    <row r="13450" customFormat="false" ht="15" hidden="false" customHeight="false" outlineLevel="0" collapsed="false">
      <c r="A13450" s="37"/>
      <c r="B13450" s="38"/>
      <c r="C13450" s="39"/>
      <c r="D13450" s="39"/>
      <c r="E13450" s="39"/>
      <c r="F13450" s="41" t="str">
        <f aca="false">IF(A13450="","",MATCH(A13450,P_ID,1))</f>
        <v/>
      </c>
      <c r="G13450" s="41" t="str">
        <f aca="false">IF(A13450="","",INDEX(P_Svc,F13450))</f>
        <v/>
      </c>
      <c r="H13450" s="41" t="str">
        <f aca="false">IF(A13450="","",INDEX(P_Zone,F13450))</f>
        <v/>
      </c>
      <c r="I13450" s="41" t="str">
        <f aca="false">IF(A13450="","",IF(D13450="Delivered",IF(B13450&lt;=INDEX(P_Due,F13450),1,0),0))</f>
        <v/>
      </c>
    </row>
    <row r="13451" customFormat="false" ht="15" hidden="false" customHeight="false" outlineLevel="0" collapsed="false">
      <c r="A13451" s="37"/>
      <c r="B13451" s="38"/>
      <c r="C13451" s="39"/>
      <c r="D13451" s="39"/>
      <c r="E13451" s="39"/>
      <c r="F13451" s="41" t="str">
        <f aca="false">IF(A13451="","",MATCH(A13451,P_ID,1))</f>
        <v/>
      </c>
      <c r="G13451" s="41" t="str">
        <f aca="false">IF(A13451="","",INDEX(P_Svc,F13451))</f>
        <v/>
      </c>
      <c r="H13451" s="41" t="str">
        <f aca="false">IF(A13451="","",INDEX(P_Zone,F13451))</f>
        <v/>
      </c>
      <c r="I13451" s="41" t="str">
        <f aca="false">IF(A13451="","",IF(D13451="Delivered",IF(B13451&lt;=INDEX(P_Due,F13451),1,0),0))</f>
        <v/>
      </c>
    </row>
    <row r="13452" customFormat="false" ht="15" hidden="false" customHeight="false" outlineLevel="0" collapsed="false">
      <c r="A13452" s="37"/>
      <c r="B13452" s="38"/>
      <c r="C13452" s="39"/>
      <c r="D13452" s="39"/>
      <c r="E13452" s="39"/>
      <c r="F13452" s="41" t="str">
        <f aca="false">IF(A13452="","",MATCH(A13452,P_ID,1))</f>
        <v/>
      </c>
      <c r="G13452" s="41" t="str">
        <f aca="false">IF(A13452="","",INDEX(P_Svc,F13452))</f>
        <v/>
      </c>
      <c r="H13452" s="41" t="str">
        <f aca="false">IF(A13452="","",INDEX(P_Zone,F13452))</f>
        <v/>
      </c>
      <c r="I13452" s="41" t="str">
        <f aca="false">IF(A13452="","",IF(D13452="Delivered",IF(B13452&lt;=INDEX(P_Due,F13452),1,0),0))</f>
        <v/>
      </c>
    </row>
    <row r="13453" customFormat="false" ht="15" hidden="false" customHeight="false" outlineLevel="0" collapsed="false">
      <c r="A13453" s="37"/>
      <c r="B13453" s="38"/>
      <c r="C13453" s="39"/>
      <c r="D13453" s="39"/>
      <c r="E13453" s="39"/>
      <c r="F13453" s="41" t="str">
        <f aca="false">IF(A13453="","",MATCH(A13453,P_ID,1))</f>
        <v/>
      </c>
      <c r="G13453" s="41" t="str">
        <f aca="false">IF(A13453="","",INDEX(P_Svc,F13453))</f>
        <v/>
      </c>
      <c r="H13453" s="41" t="str">
        <f aca="false">IF(A13453="","",INDEX(P_Zone,F13453))</f>
        <v/>
      </c>
      <c r="I13453" s="41" t="str">
        <f aca="false">IF(A13453="","",IF(D13453="Delivered",IF(B13453&lt;=INDEX(P_Due,F13453),1,0),0))</f>
        <v/>
      </c>
    </row>
    <row r="13454" customFormat="false" ht="15" hidden="false" customHeight="false" outlineLevel="0" collapsed="false">
      <c r="A13454" s="37"/>
      <c r="B13454" s="38"/>
      <c r="C13454" s="39"/>
      <c r="D13454" s="39"/>
      <c r="E13454" s="39"/>
      <c r="F13454" s="41" t="str">
        <f aca="false">IF(A13454="","",MATCH(A13454,P_ID,1))</f>
        <v/>
      </c>
      <c r="G13454" s="41" t="str">
        <f aca="false">IF(A13454="","",INDEX(P_Svc,F13454))</f>
        <v/>
      </c>
      <c r="H13454" s="41" t="str">
        <f aca="false">IF(A13454="","",INDEX(P_Zone,F13454))</f>
        <v/>
      </c>
      <c r="I13454" s="41" t="str">
        <f aca="false">IF(A13454="","",IF(D13454="Delivered",IF(B13454&lt;=INDEX(P_Due,F13454),1,0),0))</f>
        <v/>
      </c>
    </row>
    <row r="13455" customFormat="false" ht="15" hidden="false" customHeight="false" outlineLevel="0" collapsed="false">
      <c r="A13455" s="37"/>
      <c r="B13455" s="38"/>
      <c r="C13455" s="39"/>
      <c r="D13455" s="39"/>
      <c r="E13455" s="39"/>
      <c r="F13455" s="41" t="str">
        <f aca="false">IF(A13455="","",MATCH(A13455,P_ID,1))</f>
        <v/>
      </c>
      <c r="G13455" s="41" t="str">
        <f aca="false">IF(A13455="","",INDEX(P_Svc,F13455))</f>
        <v/>
      </c>
      <c r="H13455" s="41" t="str">
        <f aca="false">IF(A13455="","",INDEX(P_Zone,F13455))</f>
        <v/>
      </c>
      <c r="I13455" s="41" t="str">
        <f aca="false">IF(A13455="","",IF(D13455="Delivered",IF(B13455&lt;=INDEX(P_Due,F13455),1,0),0))</f>
        <v/>
      </c>
    </row>
    <row r="13456" customFormat="false" ht="15" hidden="false" customHeight="false" outlineLevel="0" collapsed="false">
      <c r="A13456" s="37"/>
      <c r="B13456" s="38"/>
      <c r="C13456" s="39"/>
      <c r="D13456" s="39"/>
      <c r="E13456" s="39"/>
      <c r="F13456" s="41" t="str">
        <f aca="false">IF(A13456="","",MATCH(A13456,P_ID,1))</f>
        <v/>
      </c>
      <c r="G13456" s="41" t="str">
        <f aca="false">IF(A13456="","",INDEX(P_Svc,F13456))</f>
        <v/>
      </c>
      <c r="H13456" s="41" t="str">
        <f aca="false">IF(A13456="","",INDEX(P_Zone,F13456))</f>
        <v/>
      </c>
      <c r="I13456" s="41" t="str">
        <f aca="false">IF(A13456="","",IF(D13456="Delivered",IF(B13456&lt;=INDEX(P_Due,F13456),1,0),0))</f>
        <v/>
      </c>
    </row>
    <row r="13457" customFormat="false" ht="15" hidden="false" customHeight="false" outlineLevel="0" collapsed="false">
      <c r="A13457" s="37"/>
      <c r="B13457" s="38"/>
      <c r="C13457" s="39"/>
      <c r="D13457" s="39"/>
      <c r="E13457" s="39"/>
      <c r="F13457" s="41" t="str">
        <f aca="false">IF(A13457="","",MATCH(A13457,P_ID,1))</f>
        <v/>
      </c>
      <c r="G13457" s="41" t="str">
        <f aca="false">IF(A13457="","",INDEX(P_Svc,F13457))</f>
        <v/>
      </c>
      <c r="H13457" s="41" t="str">
        <f aca="false">IF(A13457="","",INDEX(P_Zone,F13457))</f>
        <v/>
      </c>
      <c r="I13457" s="41" t="str">
        <f aca="false">IF(A13457="","",IF(D13457="Delivered",IF(B13457&lt;=INDEX(P_Due,F13457),1,0),0))</f>
        <v/>
      </c>
    </row>
    <row r="13458" customFormat="false" ht="15" hidden="false" customHeight="false" outlineLevel="0" collapsed="false">
      <c r="A13458" s="37"/>
      <c r="B13458" s="38"/>
      <c r="C13458" s="39"/>
      <c r="D13458" s="39"/>
      <c r="E13458" s="39"/>
      <c r="F13458" s="41" t="str">
        <f aca="false">IF(A13458="","",MATCH(A13458,P_ID,1))</f>
        <v/>
      </c>
      <c r="G13458" s="41" t="str">
        <f aca="false">IF(A13458="","",INDEX(P_Svc,F13458))</f>
        <v/>
      </c>
      <c r="H13458" s="41" t="str">
        <f aca="false">IF(A13458="","",INDEX(P_Zone,F13458))</f>
        <v/>
      </c>
      <c r="I13458" s="41" t="str">
        <f aca="false">IF(A13458="","",IF(D13458="Delivered",IF(B13458&lt;=INDEX(P_Due,F13458),1,0),0))</f>
        <v/>
      </c>
    </row>
    <row r="13459" customFormat="false" ht="15" hidden="false" customHeight="false" outlineLevel="0" collapsed="false">
      <c r="A13459" s="37"/>
      <c r="B13459" s="38"/>
      <c r="C13459" s="39"/>
      <c r="D13459" s="39"/>
      <c r="E13459" s="39"/>
      <c r="F13459" s="41" t="str">
        <f aca="false">IF(A13459="","",MATCH(A13459,P_ID,1))</f>
        <v/>
      </c>
      <c r="G13459" s="41" t="str">
        <f aca="false">IF(A13459="","",INDEX(P_Svc,F13459))</f>
        <v/>
      </c>
      <c r="H13459" s="41" t="str">
        <f aca="false">IF(A13459="","",INDEX(P_Zone,F13459))</f>
        <v/>
      </c>
      <c r="I13459" s="41" t="str">
        <f aca="false">IF(A13459="","",IF(D13459="Delivered",IF(B13459&lt;=INDEX(P_Due,F13459),1,0),0))</f>
        <v/>
      </c>
    </row>
    <row r="13460" customFormat="false" ht="15" hidden="false" customHeight="false" outlineLevel="0" collapsed="false">
      <c r="A13460" s="37"/>
      <c r="B13460" s="38"/>
      <c r="C13460" s="39"/>
      <c r="D13460" s="39"/>
      <c r="E13460" s="39"/>
      <c r="F13460" s="41" t="str">
        <f aca="false">IF(A13460="","",MATCH(A13460,P_ID,1))</f>
        <v/>
      </c>
      <c r="G13460" s="41" t="str">
        <f aca="false">IF(A13460="","",INDEX(P_Svc,F13460))</f>
        <v/>
      </c>
      <c r="H13460" s="41" t="str">
        <f aca="false">IF(A13460="","",INDEX(P_Zone,F13460))</f>
        <v/>
      </c>
      <c r="I13460" s="41" t="str">
        <f aca="false">IF(A13460="","",IF(D13460="Delivered",IF(B13460&lt;=INDEX(P_Due,F13460),1,0),0))</f>
        <v/>
      </c>
    </row>
    <row r="13461" customFormat="false" ht="15" hidden="false" customHeight="false" outlineLevel="0" collapsed="false">
      <c r="A13461" s="37"/>
      <c r="B13461" s="38"/>
      <c r="C13461" s="39"/>
      <c r="D13461" s="39"/>
      <c r="E13461" s="39"/>
      <c r="F13461" s="41" t="str">
        <f aca="false">IF(A13461="","",MATCH(A13461,P_ID,1))</f>
        <v/>
      </c>
      <c r="G13461" s="41" t="str">
        <f aca="false">IF(A13461="","",INDEX(P_Svc,F13461))</f>
        <v/>
      </c>
      <c r="H13461" s="41" t="str">
        <f aca="false">IF(A13461="","",INDEX(P_Zone,F13461))</f>
        <v/>
      </c>
      <c r="I13461" s="41" t="str">
        <f aca="false">IF(A13461="","",IF(D13461="Delivered",IF(B13461&lt;=INDEX(P_Due,F13461),1,0),0))</f>
        <v/>
      </c>
    </row>
    <row r="13462" customFormat="false" ht="15" hidden="false" customHeight="false" outlineLevel="0" collapsed="false">
      <c r="A13462" s="37"/>
      <c r="B13462" s="38"/>
      <c r="C13462" s="39"/>
      <c r="D13462" s="39"/>
      <c r="E13462" s="39"/>
      <c r="F13462" s="41" t="str">
        <f aca="false">IF(A13462="","",MATCH(A13462,P_ID,1))</f>
        <v/>
      </c>
      <c r="G13462" s="41" t="str">
        <f aca="false">IF(A13462="","",INDEX(P_Svc,F13462))</f>
        <v/>
      </c>
      <c r="H13462" s="41" t="str">
        <f aca="false">IF(A13462="","",INDEX(P_Zone,F13462))</f>
        <v/>
      </c>
      <c r="I13462" s="41" t="str">
        <f aca="false">IF(A13462="","",IF(D13462="Delivered",IF(B13462&lt;=INDEX(P_Due,F13462),1,0),0))</f>
        <v/>
      </c>
    </row>
    <row r="13463" customFormat="false" ht="15" hidden="false" customHeight="false" outlineLevel="0" collapsed="false">
      <c r="A13463" s="37"/>
      <c r="B13463" s="38"/>
      <c r="C13463" s="39"/>
      <c r="D13463" s="39"/>
      <c r="E13463" s="39"/>
      <c r="F13463" s="41" t="str">
        <f aca="false">IF(A13463="","",MATCH(A13463,P_ID,1))</f>
        <v/>
      </c>
      <c r="G13463" s="41" t="str">
        <f aca="false">IF(A13463="","",INDEX(P_Svc,F13463))</f>
        <v/>
      </c>
      <c r="H13463" s="41" t="str">
        <f aca="false">IF(A13463="","",INDEX(P_Zone,F13463))</f>
        <v/>
      </c>
      <c r="I13463" s="41" t="str">
        <f aca="false">IF(A13463="","",IF(D13463="Delivered",IF(B13463&lt;=INDEX(P_Due,F13463),1,0),0))</f>
        <v/>
      </c>
    </row>
    <row r="13464" customFormat="false" ht="15" hidden="false" customHeight="false" outlineLevel="0" collapsed="false">
      <c r="A13464" s="37"/>
      <c r="B13464" s="38"/>
      <c r="C13464" s="39"/>
      <c r="D13464" s="39"/>
      <c r="E13464" s="39"/>
      <c r="F13464" s="41" t="str">
        <f aca="false">IF(A13464="","",MATCH(A13464,P_ID,1))</f>
        <v/>
      </c>
      <c r="G13464" s="41" t="str">
        <f aca="false">IF(A13464="","",INDEX(P_Svc,F13464))</f>
        <v/>
      </c>
      <c r="H13464" s="41" t="str">
        <f aca="false">IF(A13464="","",INDEX(P_Zone,F13464))</f>
        <v/>
      </c>
      <c r="I13464" s="41" t="str">
        <f aca="false">IF(A13464="","",IF(D13464="Delivered",IF(B13464&lt;=INDEX(P_Due,F13464),1,0),0))</f>
        <v/>
      </c>
    </row>
    <row r="13465" customFormat="false" ht="15" hidden="false" customHeight="false" outlineLevel="0" collapsed="false">
      <c r="A13465" s="37"/>
      <c r="B13465" s="38"/>
      <c r="C13465" s="39"/>
      <c r="D13465" s="39"/>
      <c r="E13465" s="39"/>
      <c r="F13465" s="41" t="str">
        <f aca="false">IF(A13465="","",MATCH(A13465,P_ID,1))</f>
        <v/>
      </c>
      <c r="G13465" s="41" t="str">
        <f aca="false">IF(A13465="","",INDEX(P_Svc,F13465))</f>
        <v/>
      </c>
      <c r="H13465" s="41" t="str">
        <f aca="false">IF(A13465="","",INDEX(P_Zone,F13465))</f>
        <v/>
      </c>
      <c r="I13465" s="41" t="str">
        <f aca="false">IF(A13465="","",IF(D13465="Delivered",IF(B13465&lt;=INDEX(P_Due,F13465),1,0),0))</f>
        <v/>
      </c>
    </row>
    <row r="13466" customFormat="false" ht="15" hidden="false" customHeight="false" outlineLevel="0" collapsed="false">
      <c r="A13466" s="37"/>
      <c r="B13466" s="38"/>
      <c r="C13466" s="39"/>
      <c r="D13466" s="39"/>
      <c r="E13466" s="39"/>
      <c r="F13466" s="41" t="str">
        <f aca="false">IF(A13466="","",MATCH(A13466,P_ID,1))</f>
        <v/>
      </c>
      <c r="G13466" s="41" t="str">
        <f aca="false">IF(A13466="","",INDEX(P_Svc,F13466))</f>
        <v/>
      </c>
      <c r="H13466" s="41" t="str">
        <f aca="false">IF(A13466="","",INDEX(P_Zone,F13466))</f>
        <v/>
      </c>
      <c r="I13466" s="41" t="str">
        <f aca="false">IF(A13466="","",IF(D13466="Delivered",IF(B13466&lt;=INDEX(P_Due,F13466),1,0),0))</f>
        <v/>
      </c>
    </row>
    <row r="13467" customFormat="false" ht="15" hidden="false" customHeight="false" outlineLevel="0" collapsed="false">
      <c r="A13467" s="37"/>
      <c r="B13467" s="38"/>
      <c r="C13467" s="39"/>
      <c r="D13467" s="39"/>
      <c r="E13467" s="39"/>
      <c r="F13467" s="41" t="str">
        <f aca="false">IF(A13467="","",MATCH(A13467,P_ID,1))</f>
        <v/>
      </c>
      <c r="G13467" s="41" t="str">
        <f aca="false">IF(A13467="","",INDEX(P_Svc,F13467))</f>
        <v/>
      </c>
      <c r="H13467" s="41" t="str">
        <f aca="false">IF(A13467="","",INDEX(P_Zone,F13467))</f>
        <v/>
      </c>
      <c r="I13467" s="41" t="str">
        <f aca="false">IF(A13467="","",IF(D13467="Delivered",IF(B13467&lt;=INDEX(P_Due,F13467),1,0),0))</f>
        <v/>
      </c>
    </row>
    <row r="13468" customFormat="false" ht="15" hidden="false" customHeight="false" outlineLevel="0" collapsed="false">
      <c r="A13468" s="37"/>
      <c r="B13468" s="38"/>
      <c r="C13468" s="39"/>
      <c r="D13468" s="39"/>
      <c r="E13468" s="39"/>
      <c r="F13468" s="41" t="str">
        <f aca="false">IF(A13468="","",MATCH(A13468,P_ID,1))</f>
        <v/>
      </c>
      <c r="G13468" s="41" t="str">
        <f aca="false">IF(A13468="","",INDEX(P_Svc,F13468))</f>
        <v/>
      </c>
      <c r="H13468" s="41" t="str">
        <f aca="false">IF(A13468="","",INDEX(P_Zone,F13468))</f>
        <v/>
      </c>
      <c r="I13468" s="41" t="str">
        <f aca="false">IF(A13468="","",IF(D13468="Delivered",IF(B13468&lt;=INDEX(P_Due,F13468),1,0),0))</f>
        <v/>
      </c>
    </row>
    <row r="13469" customFormat="false" ht="15" hidden="false" customHeight="false" outlineLevel="0" collapsed="false">
      <c r="A13469" s="37"/>
      <c r="B13469" s="38"/>
      <c r="C13469" s="39"/>
      <c r="D13469" s="39"/>
      <c r="E13469" s="39"/>
      <c r="F13469" s="41" t="str">
        <f aca="false">IF(A13469="","",MATCH(A13469,P_ID,1))</f>
        <v/>
      </c>
      <c r="G13469" s="41" t="str">
        <f aca="false">IF(A13469="","",INDEX(P_Svc,F13469))</f>
        <v/>
      </c>
      <c r="H13469" s="41" t="str">
        <f aca="false">IF(A13469="","",INDEX(P_Zone,F13469))</f>
        <v/>
      </c>
      <c r="I13469" s="41" t="str">
        <f aca="false">IF(A13469="","",IF(D13469="Delivered",IF(B13469&lt;=INDEX(P_Due,F13469),1,0),0))</f>
        <v/>
      </c>
    </row>
    <row r="13470" customFormat="false" ht="15" hidden="false" customHeight="false" outlineLevel="0" collapsed="false">
      <c r="A13470" s="37"/>
      <c r="B13470" s="38"/>
      <c r="C13470" s="39"/>
      <c r="D13470" s="39"/>
      <c r="E13470" s="39"/>
      <c r="F13470" s="41" t="str">
        <f aca="false">IF(A13470="","",MATCH(A13470,P_ID,1))</f>
        <v/>
      </c>
      <c r="G13470" s="41" t="str">
        <f aca="false">IF(A13470="","",INDEX(P_Svc,F13470))</f>
        <v/>
      </c>
      <c r="H13470" s="41" t="str">
        <f aca="false">IF(A13470="","",INDEX(P_Zone,F13470))</f>
        <v/>
      </c>
      <c r="I13470" s="41" t="str">
        <f aca="false">IF(A13470="","",IF(D13470="Delivered",IF(B13470&lt;=INDEX(P_Due,F13470),1,0),0))</f>
        <v/>
      </c>
    </row>
    <row r="13471" customFormat="false" ht="15" hidden="false" customHeight="false" outlineLevel="0" collapsed="false">
      <c r="A13471" s="37"/>
      <c r="B13471" s="38"/>
      <c r="C13471" s="39"/>
      <c r="D13471" s="39"/>
      <c r="E13471" s="39"/>
      <c r="F13471" s="41" t="str">
        <f aca="false">IF(A13471="","",MATCH(A13471,P_ID,1))</f>
        <v/>
      </c>
      <c r="G13471" s="41" t="str">
        <f aca="false">IF(A13471="","",INDEX(P_Svc,F13471))</f>
        <v/>
      </c>
      <c r="H13471" s="41" t="str">
        <f aca="false">IF(A13471="","",INDEX(P_Zone,F13471))</f>
        <v/>
      </c>
      <c r="I13471" s="41" t="str">
        <f aca="false">IF(A13471="","",IF(D13471="Delivered",IF(B13471&lt;=INDEX(P_Due,F13471),1,0),0))</f>
        <v/>
      </c>
    </row>
    <row r="13472" customFormat="false" ht="15" hidden="false" customHeight="false" outlineLevel="0" collapsed="false">
      <c r="A13472" s="37"/>
      <c r="B13472" s="38"/>
      <c r="C13472" s="39"/>
      <c r="D13472" s="39"/>
      <c r="E13472" s="39"/>
      <c r="F13472" s="41" t="str">
        <f aca="false">IF(A13472="","",MATCH(A13472,P_ID,1))</f>
        <v/>
      </c>
      <c r="G13472" s="41" t="str">
        <f aca="false">IF(A13472="","",INDEX(P_Svc,F13472))</f>
        <v/>
      </c>
      <c r="H13472" s="41" t="str">
        <f aca="false">IF(A13472="","",INDEX(P_Zone,F13472))</f>
        <v/>
      </c>
      <c r="I13472" s="41" t="str">
        <f aca="false">IF(A13472="","",IF(D13472="Delivered",IF(B13472&lt;=INDEX(P_Due,F13472),1,0),0))</f>
        <v/>
      </c>
    </row>
    <row r="13473" customFormat="false" ht="15" hidden="false" customHeight="false" outlineLevel="0" collapsed="false">
      <c r="A13473" s="37"/>
      <c r="B13473" s="38"/>
      <c r="C13473" s="39"/>
      <c r="D13473" s="39"/>
      <c r="E13473" s="39"/>
      <c r="F13473" s="41" t="str">
        <f aca="false">IF(A13473="","",MATCH(A13473,P_ID,1))</f>
        <v/>
      </c>
      <c r="G13473" s="41" t="str">
        <f aca="false">IF(A13473="","",INDEX(P_Svc,F13473))</f>
        <v/>
      </c>
      <c r="H13473" s="41" t="str">
        <f aca="false">IF(A13473="","",INDEX(P_Zone,F13473))</f>
        <v/>
      </c>
      <c r="I13473" s="41" t="str">
        <f aca="false">IF(A13473="","",IF(D13473="Delivered",IF(B13473&lt;=INDEX(P_Due,F13473),1,0),0))</f>
        <v/>
      </c>
    </row>
    <row r="13474" customFormat="false" ht="15" hidden="false" customHeight="false" outlineLevel="0" collapsed="false">
      <c r="A13474" s="37"/>
      <c r="B13474" s="38"/>
      <c r="C13474" s="39"/>
      <c r="D13474" s="39"/>
      <c r="E13474" s="39"/>
      <c r="F13474" s="41" t="str">
        <f aca="false">IF(A13474="","",MATCH(A13474,P_ID,1))</f>
        <v/>
      </c>
      <c r="G13474" s="41" t="str">
        <f aca="false">IF(A13474="","",INDEX(P_Svc,F13474))</f>
        <v/>
      </c>
      <c r="H13474" s="41" t="str">
        <f aca="false">IF(A13474="","",INDEX(P_Zone,F13474))</f>
        <v/>
      </c>
      <c r="I13474" s="41" t="str">
        <f aca="false">IF(A13474="","",IF(D13474="Delivered",IF(B13474&lt;=INDEX(P_Due,F13474),1,0),0))</f>
        <v/>
      </c>
    </row>
    <row r="13475" customFormat="false" ht="15" hidden="false" customHeight="false" outlineLevel="0" collapsed="false">
      <c r="A13475" s="37"/>
      <c r="B13475" s="38"/>
      <c r="C13475" s="39"/>
      <c r="D13475" s="39"/>
      <c r="E13475" s="39"/>
      <c r="F13475" s="41" t="str">
        <f aca="false">IF(A13475="","",MATCH(A13475,P_ID,1))</f>
        <v/>
      </c>
      <c r="G13475" s="41" t="str">
        <f aca="false">IF(A13475="","",INDEX(P_Svc,F13475))</f>
        <v/>
      </c>
      <c r="H13475" s="41" t="str">
        <f aca="false">IF(A13475="","",INDEX(P_Zone,F13475))</f>
        <v/>
      </c>
      <c r="I13475" s="41" t="str">
        <f aca="false">IF(A13475="","",IF(D13475="Delivered",IF(B13475&lt;=INDEX(P_Due,F13475),1,0),0))</f>
        <v/>
      </c>
    </row>
    <row r="13476" customFormat="false" ht="15" hidden="false" customHeight="false" outlineLevel="0" collapsed="false">
      <c r="A13476" s="37"/>
      <c r="B13476" s="38"/>
      <c r="C13476" s="39"/>
      <c r="D13476" s="39"/>
      <c r="E13476" s="39"/>
      <c r="F13476" s="41" t="str">
        <f aca="false">IF(A13476="","",MATCH(A13476,P_ID,1))</f>
        <v/>
      </c>
      <c r="G13476" s="41" t="str">
        <f aca="false">IF(A13476="","",INDEX(P_Svc,F13476))</f>
        <v/>
      </c>
      <c r="H13476" s="41" t="str">
        <f aca="false">IF(A13476="","",INDEX(P_Zone,F13476))</f>
        <v/>
      </c>
      <c r="I13476" s="41" t="str">
        <f aca="false">IF(A13476="","",IF(D13476="Delivered",IF(B13476&lt;=INDEX(P_Due,F13476),1,0),0))</f>
        <v/>
      </c>
    </row>
    <row r="13477" customFormat="false" ht="15" hidden="false" customHeight="false" outlineLevel="0" collapsed="false">
      <c r="A13477" s="37"/>
      <c r="B13477" s="38"/>
      <c r="C13477" s="39"/>
      <c r="D13477" s="39"/>
      <c r="E13477" s="39"/>
      <c r="F13477" s="41" t="str">
        <f aca="false">IF(A13477="","",MATCH(A13477,P_ID,1))</f>
        <v/>
      </c>
      <c r="G13477" s="41" t="str">
        <f aca="false">IF(A13477="","",INDEX(P_Svc,F13477))</f>
        <v/>
      </c>
      <c r="H13477" s="41" t="str">
        <f aca="false">IF(A13477="","",INDEX(P_Zone,F13477))</f>
        <v/>
      </c>
      <c r="I13477" s="41" t="str">
        <f aca="false">IF(A13477="","",IF(D13477="Delivered",IF(B13477&lt;=INDEX(P_Due,F13477),1,0),0))</f>
        <v/>
      </c>
    </row>
    <row r="13478" customFormat="false" ht="15" hidden="false" customHeight="false" outlineLevel="0" collapsed="false">
      <c r="A13478" s="37"/>
      <c r="B13478" s="38"/>
      <c r="C13478" s="39"/>
      <c r="D13478" s="39"/>
      <c r="E13478" s="39"/>
      <c r="F13478" s="41" t="str">
        <f aca="false">IF(A13478="","",MATCH(A13478,P_ID,1))</f>
        <v/>
      </c>
      <c r="G13478" s="41" t="str">
        <f aca="false">IF(A13478="","",INDEX(P_Svc,F13478))</f>
        <v/>
      </c>
      <c r="H13478" s="41" t="str">
        <f aca="false">IF(A13478="","",INDEX(P_Zone,F13478))</f>
        <v/>
      </c>
      <c r="I13478" s="41" t="str">
        <f aca="false">IF(A13478="","",IF(D13478="Delivered",IF(B13478&lt;=INDEX(P_Due,F13478),1,0),0))</f>
        <v/>
      </c>
    </row>
    <row r="13479" customFormat="false" ht="15" hidden="false" customHeight="false" outlineLevel="0" collapsed="false">
      <c r="A13479" s="37"/>
      <c r="B13479" s="38"/>
      <c r="C13479" s="39"/>
      <c r="D13479" s="39"/>
      <c r="E13479" s="39"/>
      <c r="F13479" s="41" t="str">
        <f aca="false">IF(A13479="","",MATCH(A13479,P_ID,1))</f>
        <v/>
      </c>
      <c r="G13479" s="41" t="str">
        <f aca="false">IF(A13479="","",INDEX(P_Svc,F13479))</f>
        <v/>
      </c>
      <c r="H13479" s="41" t="str">
        <f aca="false">IF(A13479="","",INDEX(P_Zone,F13479))</f>
        <v/>
      </c>
      <c r="I13479" s="41" t="str">
        <f aca="false">IF(A13479="","",IF(D13479="Delivered",IF(B13479&lt;=INDEX(P_Due,F13479),1,0),0))</f>
        <v/>
      </c>
    </row>
    <row r="13480" customFormat="false" ht="15" hidden="false" customHeight="false" outlineLevel="0" collapsed="false">
      <c r="A13480" s="37"/>
      <c r="B13480" s="38"/>
      <c r="C13480" s="39"/>
      <c r="D13480" s="39"/>
      <c r="E13480" s="39"/>
      <c r="F13480" s="41" t="str">
        <f aca="false">IF(A13480="","",MATCH(A13480,P_ID,1))</f>
        <v/>
      </c>
      <c r="G13480" s="41" t="str">
        <f aca="false">IF(A13480="","",INDEX(P_Svc,F13480))</f>
        <v/>
      </c>
      <c r="H13480" s="41" t="str">
        <f aca="false">IF(A13480="","",INDEX(P_Zone,F13480))</f>
        <v/>
      </c>
      <c r="I13480" s="41" t="str">
        <f aca="false">IF(A13480="","",IF(D13480="Delivered",IF(B13480&lt;=INDEX(P_Due,F13480),1,0),0))</f>
        <v/>
      </c>
    </row>
    <row r="13481" customFormat="false" ht="15" hidden="false" customHeight="false" outlineLevel="0" collapsed="false">
      <c r="A13481" s="37"/>
      <c r="B13481" s="38"/>
      <c r="C13481" s="39"/>
      <c r="D13481" s="39"/>
      <c r="E13481" s="39"/>
      <c r="F13481" s="41" t="str">
        <f aca="false">IF(A13481="","",MATCH(A13481,P_ID,1))</f>
        <v/>
      </c>
      <c r="G13481" s="41" t="str">
        <f aca="false">IF(A13481="","",INDEX(P_Svc,F13481))</f>
        <v/>
      </c>
      <c r="H13481" s="41" t="str">
        <f aca="false">IF(A13481="","",INDEX(P_Zone,F13481))</f>
        <v/>
      </c>
      <c r="I13481" s="41" t="str">
        <f aca="false">IF(A13481="","",IF(D13481="Delivered",IF(B13481&lt;=INDEX(P_Due,F13481),1,0),0))</f>
        <v/>
      </c>
    </row>
    <row r="13482" customFormat="false" ht="15" hidden="false" customHeight="false" outlineLevel="0" collapsed="false">
      <c r="A13482" s="37"/>
      <c r="B13482" s="38"/>
      <c r="C13482" s="39"/>
      <c r="D13482" s="39"/>
      <c r="E13482" s="39"/>
      <c r="F13482" s="41" t="str">
        <f aca="false">IF(A13482="","",MATCH(A13482,P_ID,1))</f>
        <v/>
      </c>
      <c r="G13482" s="41" t="str">
        <f aca="false">IF(A13482="","",INDEX(P_Svc,F13482))</f>
        <v/>
      </c>
      <c r="H13482" s="41" t="str">
        <f aca="false">IF(A13482="","",INDEX(P_Zone,F13482))</f>
        <v/>
      </c>
      <c r="I13482" s="41" t="str">
        <f aca="false">IF(A13482="","",IF(D13482="Delivered",IF(B13482&lt;=INDEX(P_Due,F13482),1,0),0))</f>
        <v/>
      </c>
    </row>
    <row r="13483" customFormat="false" ht="15" hidden="false" customHeight="false" outlineLevel="0" collapsed="false">
      <c r="A13483" s="37"/>
      <c r="B13483" s="38"/>
      <c r="C13483" s="39"/>
      <c r="D13483" s="39"/>
      <c r="E13483" s="39"/>
      <c r="F13483" s="41" t="str">
        <f aca="false">IF(A13483="","",MATCH(A13483,P_ID,1))</f>
        <v/>
      </c>
      <c r="G13483" s="41" t="str">
        <f aca="false">IF(A13483="","",INDEX(P_Svc,F13483))</f>
        <v/>
      </c>
      <c r="H13483" s="41" t="str">
        <f aca="false">IF(A13483="","",INDEX(P_Zone,F13483))</f>
        <v/>
      </c>
      <c r="I13483" s="41" t="str">
        <f aca="false">IF(A13483="","",IF(D13483="Delivered",IF(B13483&lt;=INDEX(P_Due,F13483),1,0),0))</f>
        <v/>
      </c>
    </row>
    <row r="13484" customFormat="false" ht="15" hidden="false" customHeight="false" outlineLevel="0" collapsed="false">
      <c r="A13484" s="37"/>
      <c r="B13484" s="38"/>
      <c r="C13484" s="39"/>
      <c r="D13484" s="39"/>
      <c r="E13484" s="39"/>
      <c r="F13484" s="41" t="str">
        <f aca="false">IF(A13484="","",MATCH(A13484,P_ID,1))</f>
        <v/>
      </c>
      <c r="G13484" s="41" t="str">
        <f aca="false">IF(A13484="","",INDEX(P_Svc,F13484))</f>
        <v/>
      </c>
      <c r="H13484" s="41" t="str">
        <f aca="false">IF(A13484="","",INDEX(P_Zone,F13484))</f>
        <v/>
      </c>
      <c r="I13484" s="41" t="str">
        <f aca="false">IF(A13484="","",IF(D13484="Delivered",IF(B13484&lt;=INDEX(P_Due,F13484),1,0),0))</f>
        <v/>
      </c>
    </row>
    <row r="13485" customFormat="false" ht="15" hidden="false" customHeight="false" outlineLevel="0" collapsed="false">
      <c r="A13485" s="37"/>
      <c r="B13485" s="38"/>
      <c r="C13485" s="39"/>
      <c r="D13485" s="39"/>
      <c r="E13485" s="39"/>
      <c r="F13485" s="41" t="str">
        <f aca="false">IF(A13485="","",MATCH(A13485,P_ID,1))</f>
        <v/>
      </c>
      <c r="G13485" s="41" t="str">
        <f aca="false">IF(A13485="","",INDEX(P_Svc,F13485))</f>
        <v/>
      </c>
      <c r="H13485" s="41" t="str">
        <f aca="false">IF(A13485="","",INDEX(P_Zone,F13485))</f>
        <v/>
      </c>
      <c r="I13485" s="41" t="str">
        <f aca="false">IF(A13485="","",IF(D13485="Delivered",IF(B13485&lt;=INDEX(P_Due,F13485),1,0),0))</f>
        <v/>
      </c>
    </row>
    <row r="13486" customFormat="false" ht="15" hidden="false" customHeight="false" outlineLevel="0" collapsed="false">
      <c r="A13486" s="37"/>
      <c r="B13486" s="38"/>
      <c r="C13486" s="39"/>
      <c r="D13486" s="39"/>
      <c r="E13486" s="39"/>
      <c r="F13486" s="41" t="str">
        <f aca="false">IF(A13486="","",MATCH(A13486,P_ID,1))</f>
        <v/>
      </c>
      <c r="G13486" s="41" t="str">
        <f aca="false">IF(A13486="","",INDEX(P_Svc,F13486))</f>
        <v/>
      </c>
      <c r="H13486" s="41" t="str">
        <f aca="false">IF(A13486="","",INDEX(P_Zone,F13486))</f>
        <v/>
      </c>
      <c r="I13486" s="41" t="str">
        <f aca="false">IF(A13486="","",IF(D13486="Delivered",IF(B13486&lt;=INDEX(P_Due,F13486),1,0),0))</f>
        <v/>
      </c>
    </row>
    <row r="13487" customFormat="false" ht="15" hidden="false" customHeight="false" outlineLevel="0" collapsed="false">
      <c r="A13487" s="37"/>
      <c r="B13487" s="38"/>
      <c r="C13487" s="39"/>
      <c r="D13487" s="39"/>
      <c r="E13487" s="39"/>
      <c r="F13487" s="41" t="str">
        <f aca="false">IF(A13487="","",MATCH(A13487,P_ID,1))</f>
        <v/>
      </c>
      <c r="G13487" s="41" t="str">
        <f aca="false">IF(A13487="","",INDEX(P_Svc,F13487))</f>
        <v/>
      </c>
      <c r="H13487" s="41" t="str">
        <f aca="false">IF(A13487="","",INDEX(P_Zone,F13487))</f>
        <v/>
      </c>
      <c r="I13487" s="41" t="str">
        <f aca="false">IF(A13487="","",IF(D13487="Delivered",IF(B13487&lt;=INDEX(P_Due,F13487),1,0),0))</f>
        <v/>
      </c>
    </row>
    <row r="13488" customFormat="false" ht="15" hidden="false" customHeight="false" outlineLevel="0" collapsed="false">
      <c r="A13488" s="37"/>
      <c r="B13488" s="38"/>
      <c r="C13488" s="39"/>
      <c r="D13488" s="39"/>
      <c r="E13488" s="39"/>
      <c r="F13488" s="41" t="str">
        <f aca="false">IF(A13488="","",MATCH(A13488,P_ID,1))</f>
        <v/>
      </c>
      <c r="G13488" s="41" t="str">
        <f aca="false">IF(A13488="","",INDEX(P_Svc,F13488))</f>
        <v/>
      </c>
      <c r="H13488" s="41" t="str">
        <f aca="false">IF(A13488="","",INDEX(P_Zone,F13488))</f>
        <v/>
      </c>
      <c r="I13488" s="41" t="str">
        <f aca="false">IF(A13488="","",IF(D13488="Delivered",IF(B13488&lt;=INDEX(P_Due,F13488),1,0),0))</f>
        <v/>
      </c>
    </row>
    <row r="13489" customFormat="false" ht="15" hidden="false" customHeight="false" outlineLevel="0" collapsed="false">
      <c r="A13489" s="37"/>
      <c r="B13489" s="38"/>
      <c r="C13489" s="39"/>
      <c r="D13489" s="39"/>
      <c r="E13489" s="39"/>
      <c r="F13489" s="41" t="str">
        <f aca="false">IF(A13489="","",MATCH(A13489,P_ID,1))</f>
        <v/>
      </c>
      <c r="G13489" s="41" t="str">
        <f aca="false">IF(A13489="","",INDEX(P_Svc,F13489))</f>
        <v/>
      </c>
      <c r="H13489" s="41" t="str">
        <f aca="false">IF(A13489="","",INDEX(P_Zone,F13489))</f>
        <v/>
      </c>
      <c r="I13489" s="41" t="str">
        <f aca="false">IF(A13489="","",IF(D13489="Delivered",IF(B13489&lt;=INDEX(P_Due,F13489),1,0),0))</f>
        <v/>
      </c>
    </row>
    <row r="13490" customFormat="false" ht="15" hidden="false" customHeight="false" outlineLevel="0" collapsed="false">
      <c r="A13490" s="37"/>
      <c r="B13490" s="38"/>
      <c r="C13490" s="39"/>
      <c r="D13490" s="39"/>
      <c r="E13490" s="39"/>
      <c r="F13490" s="41" t="str">
        <f aca="false">IF(A13490="","",MATCH(A13490,P_ID,1))</f>
        <v/>
      </c>
      <c r="G13490" s="41" t="str">
        <f aca="false">IF(A13490="","",INDEX(P_Svc,F13490))</f>
        <v/>
      </c>
      <c r="H13490" s="41" t="str">
        <f aca="false">IF(A13490="","",INDEX(P_Zone,F13490))</f>
        <v/>
      </c>
      <c r="I13490" s="41" t="str">
        <f aca="false">IF(A13490="","",IF(D13490="Delivered",IF(B13490&lt;=INDEX(P_Due,F13490),1,0),0))</f>
        <v/>
      </c>
    </row>
    <row r="13491" customFormat="false" ht="15" hidden="false" customHeight="false" outlineLevel="0" collapsed="false">
      <c r="A13491" s="37"/>
      <c r="B13491" s="38"/>
      <c r="C13491" s="39"/>
      <c r="D13491" s="39"/>
      <c r="E13491" s="39"/>
      <c r="F13491" s="41" t="str">
        <f aca="false">IF(A13491="","",MATCH(A13491,P_ID,1))</f>
        <v/>
      </c>
      <c r="G13491" s="41" t="str">
        <f aca="false">IF(A13491="","",INDEX(P_Svc,F13491))</f>
        <v/>
      </c>
      <c r="H13491" s="41" t="str">
        <f aca="false">IF(A13491="","",INDEX(P_Zone,F13491))</f>
        <v/>
      </c>
      <c r="I13491" s="41" t="str">
        <f aca="false">IF(A13491="","",IF(D13491="Delivered",IF(B13491&lt;=INDEX(P_Due,F13491),1,0),0))</f>
        <v/>
      </c>
    </row>
    <row r="13492" customFormat="false" ht="15" hidden="false" customHeight="false" outlineLevel="0" collapsed="false">
      <c r="A13492" s="37"/>
      <c r="B13492" s="38"/>
      <c r="C13492" s="39"/>
      <c r="D13492" s="39"/>
      <c r="E13492" s="39"/>
      <c r="F13492" s="41" t="str">
        <f aca="false">IF(A13492="","",MATCH(A13492,P_ID,1))</f>
        <v/>
      </c>
      <c r="G13492" s="41" t="str">
        <f aca="false">IF(A13492="","",INDEX(P_Svc,F13492))</f>
        <v/>
      </c>
      <c r="H13492" s="41" t="str">
        <f aca="false">IF(A13492="","",INDEX(P_Zone,F13492))</f>
        <v/>
      </c>
      <c r="I13492" s="41" t="str">
        <f aca="false">IF(A13492="","",IF(D13492="Delivered",IF(B13492&lt;=INDEX(P_Due,F13492),1,0),0))</f>
        <v/>
      </c>
    </row>
    <row r="13493" customFormat="false" ht="15" hidden="false" customHeight="false" outlineLevel="0" collapsed="false">
      <c r="A13493" s="37"/>
      <c r="B13493" s="38"/>
      <c r="C13493" s="39"/>
      <c r="D13493" s="39"/>
      <c r="E13493" s="39"/>
      <c r="F13493" s="41" t="str">
        <f aca="false">IF(A13493="","",MATCH(A13493,P_ID,1))</f>
        <v/>
      </c>
      <c r="G13493" s="41" t="str">
        <f aca="false">IF(A13493="","",INDEX(P_Svc,F13493))</f>
        <v/>
      </c>
      <c r="H13493" s="41" t="str">
        <f aca="false">IF(A13493="","",INDEX(P_Zone,F13493))</f>
        <v/>
      </c>
      <c r="I13493" s="41" t="str">
        <f aca="false">IF(A13493="","",IF(D13493="Delivered",IF(B13493&lt;=INDEX(P_Due,F13493),1,0),0))</f>
        <v/>
      </c>
    </row>
    <row r="13494" customFormat="false" ht="15" hidden="false" customHeight="false" outlineLevel="0" collapsed="false">
      <c r="A13494" s="37"/>
      <c r="B13494" s="38"/>
      <c r="C13494" s="39"/>
      <c r="D13494" s="39"/>
      <c r="E13494" s="39"/>
      <c r="F13494" s="41" t="str">
        <f aca="false">IF(A13494="","",MATCH(A13494,P_ID,1))</f>
        <v/>
      </c>
      <c r="G13494" s="41" t="str">
        <f aca="false">IF(A13494="","",INDEX(P_Svc,F13494))</f>
        <v/>
      </c>
      <c r="H13494" s="41" t="str">
        <f aca="false">IF(A13494="","",INDEX(P_Zone,F13494))</f>
        <v/>
      </c>
      <c r="I13494" s="41" t="str">
        <f aca="false">IF(A13494="","",IF(D13494="Delivered",IF(B13494&lt;=INDEX(P_Due,F13494),1,0),0))</f>
        <v/>
      </c>
    </row>
    <row r="13495" customFormat="false" ht="15" hidden="false" customHeight="false" outlineLevel="0" collapsed="false">
      <c r="A13495" s="37"/>
      <c r="B13495" s="38"/>
      <c r="C13495" s="39"/>
      <c r="D13495" s="39"/>
      <c r="E13495" s="39"/>
      <c r="F13495" s="41" t="str">
        <f aca="false">IF(A13495="","",MATCH(A13495,P_ID,1))</f>
        <v/>
      </c>
      <c r="G13495" s="41" t="str">
        <f aca="false">IF(A13495="","",INDEX(P_Svc,F13495))</f>
        <v/>
      </c>
      <c r="H13495" s="41" t="str">
        <f aca="false">IF(A13495="","",INDEX(P_Zone,F13495))</f>
        <v/>
      </c>
      <c r="I13495" s="41" t="str">
        <f aca="false">IF(A13495="","",IF(D13495="Delivered",IF(B13495&lt;=INDEX(P_Due,F13495),1,0),0))</f>
        <v/>
      </c>
    </row>
    <row r="13496" customFormat="false" ht="15" hidden="false" customHeight="false" outlineLevel="0" collapsed="false">
      <c r="A13496" s="37"/>
      <c r="B13496" s="38"/>
      <c r="C13496" s="39"/>
      <c r="D13496" s="39"/>
      <c r="E13496" s="39"/>
      <c r="F13496" s="41" t="str">
        <f aca="false">IF(A13496="","",MATCH(A13496,P_ID,1))</f>
        <v/>
      </c>
      <c r="G13496" s="41" t="str">
        <f aca="false">IF(A13496="","",INDEX(P_Svc,F13496))</f>
        <v/>
      </c>
      <c r="H13496" s="41" t="str">
        <f aca="false">IF(A13496="","",INDEX(P_Zone,F13496))</f>
        <v/>
      </c>
      <c r="I13496" s="41" t="str">
        <f aca="false">IF(A13496="","",IF(D13496="Delivered",IF(B13496&lt;=INDEX(P_Due,F13496),1,0),0))</f>
        <v/>
      </c>
    </row>
    <row r="13497" customFormat="false" ht="15" hidden="false" customHeight="false" outlineLevel="0" collapsed="false">
      <c r="A13497" s="37"/>
      <c r="B13497" s="38"/>
      <c r="C13497" s="39"/>
      <c r="D13497" s="39"/>
      <c r="E13497" s="39"/>
      <c r="F13497" s="41" t="str">
        <f aca="false">IF(A13497="","",MATCH(A13497,P_ID,1))</f>
        <v/>
      </c>
      <c r="G13497" s="41" t="str">
        <f aca="false">IF(A13497="","",INDEX(P_Svc,F13497))</f>
        <v/>
      </c>
      <c r="H13497" s="41" t="str">
        <f aca="false">IF(A13497="","",INDEX(P_Zone,F13497))</f>
        <v/>
      </c>
      <c r="I13497" s="41" t="str">
        <f aca="false">IF(A13497="","",IF(D13497="Delivered",IF(B13497&lt;=INDEX(P_Due,F13497),1,0),0))</f>
        <v/>
      </c>
    </row>
    <row r="13498" customFormat="false" ht="15" hidden="false" customHeight="false" outlineLevel="0" collapsed="false">
      <c r="A13498" s="37"/>
      <c r="B13498" s="38"/>
      <c r="C13498" s="39"/>
      <c r="D13498" s="39"/>
      <c r="E13498" s="39"/>
      <c r="F13498" s="41" t="str">
        <f aca="false">IF(A13498="","",MATCH(A13498,P_ID,1))</f>
        <v/>
      </c>
      <c r="G13498" s="41" t="str">
        <f aca="false">IF(A13498="","",INDEX(P_Svc,F13498))</f>
        <v/>
      </c>
      <c r="H13498" s="41" t="str">
        <f aca="false">IF(A13498="","",INDEX(P_Zone,F13498))</f>
        <v/>
      </c>
      <c r="I13498" s="41" t="str">
        <f aca="false">IF(A13498="","",IF(D13498="Delivered",IF(B13498&lt;=INDEX(P_Due,F13498),1,0),0))</f>
        <v/>
      </c>
    </row>
    <row r="13499" customFormat="false" ht="15" hidden="false" customHeight="false" outlineLevel="0" collapsed="false">
      <c r="A13499" s="37"/>
      <c r="B13499" s="38"/>
      <c r="C13499" s="39"/>
      <c r="D13499" s="39"/>
      <c r="E13499" s="39"/>
      <c r="F13499" s="41" t="str">
        <f aca="false">IF(A13499="","",MATCH(A13499,P_ID,1))</f>
        <v/>
      </c>
      <c r="G13499" s="41" t="str">
        <f aca="false">IF(A13499="","",INDEX(P_Svc,F13499))</f>
        <v/>
      </c>
      <c r="H13499" s="41" t="str">
        <f aca="false">IF(A13499="","",INDEX(P_Zone,F13499))</f>
        <v/>
      </c>
      <c r="I13499" s="41" t="str">
        <f aca="false">IF(A13499="","",IF(D13499="Delivered",IF(B13499&lt;=INDEX(P_Due,F13499),1,0),0))</f>
        <v/>
      </c>
    </row>
    <row r="13500" customFormat="false" ht="15" hidden="false" customHeight="false" outlineLevel="0" collapsed="false">
      <c r="A13500" s="37"/>
      <c r="B13500" s="38"/>
      <c r="C13500" s="39"/>
      <c r="D13500" s="39"/>
      <c r="E13500" s="39"/>
      <c r="F13500" s="41" t="str">
        <f aca="false">IF(A13500="","",MATCH(A13500,P_ID,1))</f>
        <v/>
      </c>
      <c r="G13500" s="41" t="str">
        <f aca="false">IF(A13500="","",INDEX(P_Svc,F13500))</f>
        <v/>
      </c>
      <c r="H13500" s="41" t="str">
        <f aca="false">IF(A13500="","",INDEX(P_Zone,F13500))</f>
        <v/>
      </c>
      <c r="I13500" s="41" t="str">
        <f aca="false">IF(A13500="","",IF(D13500="Delivered",IF(B13500&lt;=INDEX(P_Due,F13500),1,0),0))</f>
        <v/>
      </c>
    </row>
    <row r="13501" customFormat="false" ht="15" hidden="false" customHeight="false" outlineLevel="0" collapsed="false">
      <c r="A13501" s="37"/>
      <c r="B13501" s="38"/>
      <c r="C13501" s="39"/>
      <c r="D13501" s="39"/>
      <c r="E13501" s="39"/>
      <c r="F13501" s="41" t="str">
        <f aca="false">IF(A13501="","",MATCH(A13501,P_ID,1))</f>
        <v/>
      </c>
      <c r="G13501" s="41" t="str">
        <f aca="false">IF(A13501="","",INDEX(P_Svc,F13501))</f>
        <v/>
      </c>
      <c r="H13501" s="41" t="str">
        <f aca="false">IF(A13501="","",INDEX(P_Zone,F13501))</f>
        <v/>
      </c>
      <c r="I13501" s="41" t="str">
        <f aca="false">IF(A13501="","",IF(D13501="Delivered",IF(B13501&lt;=INDEX(P_Due,F13501),1,0),0))</f>
        <v/>
      </c>
    </row>
    <row r="13502" customFormat="false" ht="15" hidden="false" customHeight="false" outlineLevel="0" collapsed="false">
      <c r="A13502" s="37"/>
      <c r="B13502" s="38"/>
      <c r="C13502" s="39"/>
      <c r="D13502" s="39"/>
      <c r="E13502" s="39"/>
      <c r="F13502" s="41" t="str">
        <f aca="false">IF(A13502="","",MATCH(A13502,P_ID,1))</f>
        <v/>
      </c>
      <c r="G13502" s="41" t="str">
        <f aca="false">IF(A13502="","",INDEX(P_Svc,F13502))</f>
        <v/>
      </c>
      <c r="H13502" s="41" t="str">
        <f aca="false">IF(A13502="","",INDEX(P_Zone,F13502))</f>
        <v/>
      </c>
      <c r="I13502" s="41" t="str">
        <f aca="false">IF(A13502="","",IF(D13502="Delivered",IF(B13502&lt;=INDEX(P_Due,F13502),1,0),0))</f>
        <v/>
      </c>
    </row>
    <row r="13503" customFormat="false" ht="15" hidden="false" customHeight="false" outlineLevel="0" collapsed="false">
      <c r="A13503" s="37"/>
      <c r="B13503" s="38"/>
      <c r="C13503" s="39"/>
      <c r="D13503" s="39"/>
      <c r="E13503" s="39"/>
      <c r="F13503" s="41" t="str">
        <f aca="false">IF(A13503="","",MATCH(A13503,P_ID,1))</f>
        <v/>
      </c>
      <c r="G13503" s="41" t="str">
        <f aca="false">IF(A13503="","",INDEX(P_Svc,F13503))</f>
        <v/>
      </c>
      <c r="H13503" s="41" t="str">
        <f aca="false">IF(A13503="","",INDEX(P_Zone,F13503))</f>
        <v/>
      </c>
      <c r="I13503" s="41" t="str">
        <f aca="false">IF(A13503="","",IF(D13503="Delivered",IF(B13503&lt;=INDEX(P_Due,F13503),1,0),0))</f>
        <v/>
      </c>
    </row>
    <row r="13504" customFormat="false" ht="15" hidden="false" customHeight="false" outlineLevel="0" collapsed="false">
      <c r="A13504" s="37"/>
      <c r="B13504" s="38"/>
      <c r="C13504" s="39"/>
      <c r="D13504" s="39"/>
      <c r="E13504" s="39"/>
      <c r="F13504" s="41" t="str">
        <f aca="false">IF(A13504="","",MATCH(A13504,P_ID,1))</f>
        <v/>
      </c>
      <c r="G13504" s="41" t="str">
        <f aca="false">IF(A13504="","",INDEX(P_Svc,F13504))</f>
        <v/>
      </c>
      <c r="H13504" s="41" t="str">
        <f aca="false">IF(A13504="","",INDEX(P_Zone,F13504))</f>
        <v/>
      </c>
      <c r="I13504" s="41" t="str">
        <f aca="false">IF(A13504="","",IF(D13504="Delivered",IF(B13504&lt;=INDEX(P_Due,F13504),1,0),0))</f>
        <v/>
      </c>
    </row>
    <row r="13505" customFormat="false" ht="15" hidden="false" customHeight="false" outlineLevel="0" collapsed="false">
      <c r="A13505" s="37"/>
      <c r="B13505" s="38"/>
      <c r="C13505" s="39"/>
      <c r="D13505" s="39"/>
      <c r="E13505" s="39"/>
      <c r="F13505" s="41" t="str">
        <f aca="false">IF(A13505="","",MATCH(A13505,P_ID,1))</f>
        <v/>
      </c>
      <c r="G13505" s="41" t="str">
        <f aca="false">IF(A13505="","",INDEX(P_Svc,F13505))</f>
        <v/>
      </c>
      <c r="H13505" s="41" t="str">
        <f aca="false">IF(A13505="","",INDEX(P_Zone,F13505))</f>
        <v/>
      </c>
      <c r="I13505" s="41" t="str">
        <f aca="false">IF(A13505="","",IF(D13505="Delivered",IF(B13505&lt;=INDEX(P_Due,F13505),1,0),0))</f>
        <v/>
      </c>
    </row>
    <row r="13506" customFormat="false" ht="15" hidden="false" customHeight="false" outlineLevel="0" collapsed="false">
      <c r="A13506" s="37"/>
      <c r="B13506" s="38"/>
      <c r="C13506" s="39"/>
      <c r="D13506" s="39"/>
      <c r="E13506" s="39"/>
      <c r="F13506" s="41" t="str">
        <f aca="false">IF(A13506="","",MATCH(A13506,P_ID,1))</f>
        <v/>
      </c>
      <c r="G13506" s="41" t="str">
        <f aca="false">IF(A13506="","",INDEX(P_Svc,F13506))</f>
        <v/>
      </c>
      <c r="H13506" s="41" t="str">
        <f aca="false">IF(A13506="","",INDEX(P_Zone,F13506))</f>
        <v/>
      </c>
      <c r="I13506" s="41" t="str">
        <f aca="false">IF(A13506="","",IF(D13506="Delivered",IF(B13506&lt;=INDEX(P_Due,F13506),1,0),0))</f>
        <v/>
      </c>
    </row>
    <row r="13507" customFormat="false" ht="15" hidden="false" customHeight="false" outlineLevel="0" collapsed="false">
      <c r="A13507" s="37"/>
      <c r="B13507" s="38"/>
      <c r="C13507" s="39"/>
      <c r="D13507" s="39"/>
      <c r="E13507" s="39"/>
      <c r="F13507" s="41" t="str">
        <f aca="false">IF(A13507="","",MATCH(A13507,P_ID,1))</f>
        <v/>
      </c>
      <c r="G13507" s="41" t="str">
        <f aca="false">IF(A13507="","",INDEX(P_Svc,F13507))</f>
        <v/>
      </c>
      <c r="H13507" s="41" t="str">
        <f aca="false">IF(A13507="","",INDEX(P_Zone,F13507))</f>
        <v/>
      </c>
      <c r="I13507" s="41" t="str">
        <f aca="false">IF(A13507="","",IF(D13507="Delivered",IF(B13507&lt;=INDEX(P_Due,F13507),1,0),0))</f>
        <v/>
      </c>
    </row>
    <row r="13508" customFormat="false" ht="15" hidden="false" customHeight="false" outlineLevel="0" collapsed="false">
      <c r="A13508" s="37"/>
      <c r="B13508" s="38"/>
      <c r="C13508" s="39"/>
      <c r="D13508" s="39"/>
      <c r="E13508" s="39"/>
      <c r="F13508" s="41" t="str">
        <f aca="false">IF(A13508="","",MATCH(A13508,P_ID,1))</f>
        <v/>
      </c>
      <c r="G13508" s="41" t="str">
        <f aca="false">IF(A13508="","",INDEX(P_Svc,F13508))</f>
        <v/>
      </c>
      <c r="H13508" s="41" t="str">
        <f aca="false">IF(A13508="","",INDEX(P_Zone,F13508))</f>
        <v/>
      </c>
      <c r="I13508" s="41" t="str">
        <f aca="false">IF(A13508="","",IF(D13508="Delivered",IF(B13508&lt;=INDEX(P_Due,F13508),1,0),0))</f>
        <v/>
      </c>
    </row>
    <row r="13509" customFormat="false" ht="15" hidden="false" customHeight="false" outlineLevel="0" collapsed="false">
      <c r="A13509" s="37"/>
      <c r="B13509" s="38"/>
      <c r="C13509" s="39"/>
      <c r="D13509" s="39"/>
      <c r="E13509" s="39"/>
      <c r="F13509" s="41" t="str">
        <f aca="false">IF(A13509="","",MATCH(A13509,P_ID,1))</f>
        <v/>
      </c>
      <c r="G13509" s="41" t="str">
        <f aca="false">IF(A13509="","",INDEX(P_Svc,F13509))</f>
        <v/>
      </c>
      <c r="H13509" s="41" t="str">
        <f aca="false">IF(A13509="","",INDEX(P_Zone,F13509))</f>
        <v/>
      </c>
      <c r="I13509" s="41" t="str">
        <f aca="false">IF(A13509="","",IF(D13509="Delivered",IF(B13509&lt;=INDEX(P_Due,F13509),1,0),0))</f>
        <v/>
      </c>
    </row>
    <row r="13510" customFormat="false" ht="15" hidden="false" customHeight="false" outlineLevel="0" collapsed="false">
      <c r="A13510" s="37"/>
      <c r="B13510" s="38"/>
      <c r="C13510" s="39"/>
      <c r="D13510" s="39"/>
      <c r="E13510" s="39"/>
      <c r="F13510" s="41" t="str">
        <f aca="false">IF(A13510="","",MATCH(A13510,P_ID,1))</f>
        <v/>
      </c>
      <c r="G13510" s="41" t="str">
        <f aca="false">IF(A13510="","",INDEX(P_Svc,F13510))</f>
        <v/>
      </c>
      <c r="H13510" s="41" t="str">
        <f aca="false">IF(A13510="","",INDEX(P_Zone,F13510))</f>
        <v/>
      </c>
      <c r="I13510" s="41" t="str">
        <f aca="false">IF(A13510="","",IF(D13510="Delivered",IF(B13510&lt;=INDEX(P_Due,F13510),1,0),0))</f>
        <v/>
      </c>
    </row>
    <row r="13511" customFormat="false" ht="15" hidden="false" customHeight="false" outlineLevel="0" collapsed="false">
      <c r="A13511" s="37"/>
      <c r="B13511" s="38"/>
      <c r="C13511" s="39"/>
      <c r="D13511" s="39"/>
      <c r="E13511" s="39"/>
      <c r="F13511" s="41" t="str">
        <f aca="false">IF(A13511="","",MATCH(A13511,P_ID,1))</f>
        <v/>
      </c>
      <c r="G13511" s="41" t="str">
        <f aca="false">IF(A13511="","",INDEX(P_Svc,F13511))</f>
        <v/>
      </c>
      <c r="H13511" s="41" t="str">
        <f aca="false">IF(A13511="","",INDEX(P_Zone,F13511))</f>
        <v/>
      </c>
      <c r="I13511" s="41" t="str">
        <f aca="false">IF(A13511="","",IF(D13511="Delivered",IF(B13511&lt;=INDEX(P_Due,F13511),1,0),0))</f>
        <v/>
      </c>
    </row>
    <row r="13512" customFormat="false" ht="15" hidden="false" customHeight="false" outlineLevel="0" collapsed="false">
      <c r="A13512" s="37"/>
      <c r="B13512" s="38"/>
      <c r="C13512" s="39"/>
      <c r="D13512" s="39"/>
      <c r="E13512" s="39"/>
      <c r="F13512" s="41" t="str">
        <f aca="false">IF(A13512="","",MATCH(A13512,P_ID,1))</f>
        <v/>
      </c>
      <c r="G13512" s="41" t="str">
        <f aca="false">IF(A13512="","",INDEX(P_Svc,F13512))</f>
        <v/>
      </c>
      <c r="H13512" s="41" t="str">
        <f aca="false">IF(A13512="","",INDEX(P_Zone,F13512))</f>
        <v/>
      </c>
      <c r="I13512" s="41" t="str">
        <f aca="false">IF(A13512="","",IF(D13512="Delivered",IF(B13512&lt;=INDEX(P_Due,F13512),1,0),0))</f>
        <v/>
      </c>
    </row>
    <row r="13513" customFormat="false" ht="15" hidden="false" customHeight="false" outlineLevel="0" collapsed="false">
      <c r="A13513" s="37"/>
      <c r="B13513" s="38"/>
      <c r="C13513" s="39"/>
      <c r="D13513" s="39"/>
      <c r="E13513" s="39"/>
      <c r="F13513" s="41" t="str">
        <f aca="false">IF(A13513="","",MATCH(A13513,P_ID,1))</f>
        <v/>
      </c>
      <c r="G13513" s="41" t="str">
        <f aca="false">IF(A13513="","",INDEX(P_Svc,F13513))</f>
        <v/>
      </c>
      <c r="H13513" s="41" t="str">
        <f aca="false">IF(A13513="","",INDEX(P_Zone,F13513))</f>
        <v/>
      </c>
      <c r="I13513" s="41" t="str">
        <f aca="false">IF(A13513="","",IF(D13513="Delivered",IF(B13513&lt;=INDEX(P_Due,F13513),1,0),0))</f>
        <v/>
      </c>
    </row>
    <row r="13514" customFormat="false" ht="15" hidden="false" customHeight="false" outlineLevel="0" collapsed="false">
      <c r="A13514" s="37"/>
      <c r="B13514" s="38"/>
      <c r="C13514" s="39"/>
      <c r="D13514" s="39"/>
      <c r="E13514" s="39"/>
      <c r="F13514" s="41" t="str">
        <f aca="false">IF(A13514="","",MATCH(A13514,P_ID,1))</f>
        <v/>
      </c>
      <c r="G13514" s="41" t="str">
        <f aca="false">IF(A13514="","",INDEX(P_Svc,F13514))</f>
        <v/>
      </c>
      <c r="H13514" s="41" t="str">
        <f aca="false">IF(A13514="","",INDEX(P_Zone,F13514))</f>
        <v/>
      </c>
      <c r="I13514" s="41" t="str">
        <f aca="false">IF(A13514="","",IF(D13514="Delivered",IF(B13514&lt;=INDEX(P_Due,F13514),1,0),0))</f>
        <v/>
      </c>
    </row>
    <row r="13515" customFormat="false" ht="15" hidden="false" customHeight="false" outlineLevel="0" collapsed="false">
      <c r="A13515" s="37"/>
      <c r="B13515" s="38"/>
      <c r="C13515" s="39"/>
      <c r="D13515" s="39"/>
      <c r="E13515" s="39"/>
      <c r="F13515" s="41" t="str">
        <f aca="false">IF(A13515="","",MATCH(A13515,P_ID,1))</f>
        <v/>
      </c>
      <c r="G13515" s="41" t="str">
        <f aca="false">IF(A13515="","",INDEX(P_Svc,F13515))</f>
        <v/>
      </c>
      <c r="H13515" s="41" t="str">
        <f aca="false">IF(A13515="","",INDEX(P_Zone,F13515))</f>
        <v/>
      </c>
      <c r="I13515" s="41" t="str">
        <f aca="false">IF(A13515="","",IF(D13515="Delivered",IF(B13515&lt;=INDEX(P_Due,F13515),1,0),0))</f>
        <v/>
      </c>
    </row>
    <row r="13516" customFormat="false" ht="15" hidden="false" customHeight="false" outlineLevel="0" collapsed="false">
      <c r="A13516" s="37"/>
      <c r="B13516" s="38"/>
      <c r="C13516" s="39"/>
      <c r="D13516" s="39"/>
      <c r="E13516" s="39"/>
      <c r="F13516" s="41" t="str">
        <f aca="false">IF(A13516="","",MATCH(A13516,P_ID,1))</f>
        <v/>
      </c>
      <c r="G13516" s="41" t="str">
        <f aca="false">IF(A13516="","",INDEX(P_Svc,F13516))</f>
        <v/>
      </c>
      <c r="H13516" s="41" t="str">
        <f aca="false">IF(A13516="","",INDEX(P_Zone,F13516))</f>
        <v/>
      </c>
      <c r="I13516" s="41" t="str">
        <f aca="false">IF(A13516="","",IF(D13516="Delivered",IF(B13516&lt;=INDEX(P_Due,F13516),1,0),0))</f>
        <v/>
      </c>
    </row>
    <row r="13517" customFormat="false" ht="15" hidden="false" customHeight="false" outlineLevel="0" collapsed="false">
      <c r="A13517" s="37"/>
      <c r="B13517" s="38"/>
      <c r="C13517" s="39"/>
      <c r="D13517" s="39"/>
      <c r="E13517" s="39"/>
      <c r="F13517" s="41" t="str">
        <f aca="false">IF(A13517="","",MATCH(A13517,P_ID,1))</f>
        <v/>
      </c>
      <c r="G13517" s="41" t="str">
        <f aca="false">IF(A13517="","",INDEX(P_Svc,F13517))</f>
        <v/>
      </c>
      <c r="H13517" s="41" t="str">
        <f aca="false">IF(A13517="","",INDEX(P_Zone,F13517))</f>
        <v/>
      </c>
      <c r="I13517" s="41" t="str">
        <f aca="false">IF(A13517="","",IF(D13517="Delivered",IF(B13517&lt;=INDEX(P_Due,F13517),1,0),0))</f>
        <v/>
      </c>
    </row>
    <row r="13518" customFormat="false" ht="15" hidden="false" customHeight="false" outlineLevel="0" collapsed="false">
      <c r="A13518" s="37"/>
      <c r="B13518" s="38"/>
      <c r="C13518" s="39"/>
      <c r="D13518" s="39"/>
      <c r="E13518" s="39"/>
      <c r="F13518" s="41" t="str">
        <f aca="false">IF(A13518="","",MATCH(A13518,P_ID,1))</f>
        <v/>
      </c>
      <c r="G13518" s="41" t="str">
        <f aca="false">IF(A13518="","",INDEX(P_Svc,F13518))</f>
        <v/>
      </c>
      <c r="H13518" s="41" t="str">
        <f aca="false">IF(A13518="","",INDEX(P_Zone,F13518))</f>
        <v/>
      </c>
      <c r="I13518" s="41" t="str">
        <f aca="false">IF(A13518="","",IF(D13518="Delivered",IF(B13518&lt;=INDEX(P_Due,F13518),1,0),0))</f>
        <v/>
      </c>
    </row>
    <row r="13519" customFormat="false" ht="15" hidden="false" customHeight="false" outlineLevel="0" collapsed="false">
      <c r="A13519" s="37"/>
      <c r="B13519" s="38"/>
      <c r="C13519" s="39"/>
      <c r="D13519" s="39"/>
      <c r="E13519" s="39"/>
      <c r="F13519" s="41" t="str">
        <f aca="false">IF(A13519="","",MATCH(A13519,P_ID,1))</f>
        <v/>
      </c>
      <c r="G13519" s="41" t="str">
        <f aca="false">IF(A13519="","",INDEX(P_Svc,F13519))</f>
        <v/>
      </c>
      <c r="H13519" s="41" t="str">
        <f aca="false">IF(A13519="","",INDEX(P_Zone,F13519))</f>
        <v/>
      </c>
      <c r="I13519" s="41" t="str">
        <f aca="false">IF(A13519="","",IF(D13519="Delivered",IF(B13519&lt;=INDEX(P_Due,F13519),1,0),0))</f>
        <v/>
      </c>
    </row>
    <row r="13520" customFormat="false" ht="15" hidden="false" customHeight="false" outlineLevel="0" collapsed="false">
      <c r="A13520" s="37"/>
      <c r="B13520" s="38"/>
      <c r="C13520" s="39"/>
      <c r="D13520" s="39"/>
      <c r="E13520" s="39"/>
      <c r="F13520" s="41" t="str">
        <f aca="false">IF(A13520="","",MATCH(A13520,P_ID,1))</f>
        <v/>
      </c>
      <c r="G13520" s="41" t="str">
        <f aca="false">IF(A13520="","",INDEX(P_Svc,F13520))</f>
        <v/>
      </c>
      <c r="H13520" s="41" t="str">
        <f aca="false">IF(A13520="","",INDEX(P_Zone,F13520))</f>
        <v/>
      </c>
      <c r="I13520" s="41" t="str">
        <f aca="false">IF(A13520="","",IF(D13520="Delivered",IF(B13520&lt;=INDEX(P_Due,F13520),1,0),0))</f>
        <v/>
      </c>
    </row>
    <row r="13521" customFormat="false" ht="15" hidden="false" customHeight="false" outlineLevel="0" collapsed="false">
      <c r="A13521" s="37"/>
      <c r="B13521" s="38"/>
      <c r="C13521" s="39"/>
      <c r="D13521" s="39"/>
      <c r="E13521" s="39"/>
      <c r="F13521" s="41" t="str">
        <f aca="false">IF(A13521="","",MATCH(A13521,P_ID,1))</f>
        <v/>
      </c>
      <c r="G13521" s="41" t="str">
        <f aca="false">IF(A13521="","",INDEX(P_Svc,F13521))</f>
        <v/>
      </c>
      <c r="H13521" s="41" t="str">
        <f aca="false">IF(A13521="","",INDEX(P_Zone,F13521))</f>
        <v/>
      </c>
      <c r="I13521" s="41" t="str">
        <f aca="false">IF(A13521="","",IF(D13521="Delivered",IF(B13521&lt;=INDEX(P_Due,F13521),1,0),0))</f>
        <v/>
      </c>
    </row>
    <row r="13522" customFormat="false" ht="15" hidden="false" customHeight="false" outlineLevel="0" collapsed="false">
      <c r="A13522" s="37"/>
      <c r="B13522" s="38"/>
      <c r="C13522" s="39"/>
      <c r="D13522" s="39"/>
      <c r="E13522" s="39"/>
      <c r="F13522" s="41" t="str">
        <f aca="false">IF(A13522="","",MATCH(A13522,P_ID,1))</f>
        <v/>
      </c>
      <c r="G13522" s="41" t="str">
        <f aca="false">IF(A13522="","",INDEX(P_Svc,F13522))</f>
        <v/>
      </c>
      <c r="H13522" s="41" t="str">
        <f aca="false">IF(A13522="","",INDEX(P_Zone,F13522))</f>
        <v/>
      </c>
      <c r="I13522" s="41" t="str">
        <f aca="false">IF(A13522="","",IF(D13522="Delivered",IF(B13522&lt;=INDEX(P_Due,F13522),1,0),0))</f>
        <v/>
      </c>
    </row>
    <row r="13523" customFormat="false" ht="15" hidden="false" customHeight="false" outlineLevel="0" collapsed="false">
      <c r="A13523" s="37"/>
      <c r="B13523" s="38"/>
      <c r="C13523" s="39"/>
      <c r="D13523" s="39"/>
      <c r="E13523" s="39"/>
      <c r="F13523" s="41" t="str">
        <f aca="false">IF(A13523="","",MATCH(A13523,P_ID,1))</f>
        <v/>
      </c>
      <c r="G13523" s="41" t="str">
        <f aca="false">IF(A13523="","",INDEX(P_Svc,F13523))</f>
        <v/>
      </c>
      <c r="H13523" s="41" t="str">
        <f aca="false">IF(A13523="","",INDEX(P_Zone,F13523))</f>
        <v/>
      </c>
      <c r="I13523" s="41" t="str">
        <f aca="false">IF(A13523="","",IF(D13523="Delivered",IF(B13523&lt;=INDEX(P_Due,F13523),1,0),0))</f>
        <v/>
      </c>
    </row>
    <row r="13524" customFormat="false" ht="15" hidden="false" customHeight="false" outlineLevel="0" collapsed="false">
      <c r="A13524" s="37"/>
      <c r="B13524" s="38"/>
      <c r="C13524" s="39"/>
      <c r="D13524" s="39"/>
      <c r="E13524" s="39"/>
      <c r="F13524" s="41" t="str">
        <f aca="false">IF(A13524="","",MATCH(A13524,P_ID,1))</f>
        <v/>
      </c>
      <c r="G13524" s="41" t="str">
        <f aca="false">IF(A13524="","",INDEX(P_Svc,F13524))</f>
        <v/>
      </c>
      <c r="H13524" s="41" t="str">
        <f aca="false">IF(A13524="","",INDEX(P_Zone,F13524))</f>
        <v/>
      </c>
      <c r="I13524" s="41" t="str">
        <f aca="false">IF(A13524="","",IF(D13524="Delivered",IF(B13524&lt;=INDEX(P_Due,F13524),1,0),0))</f>
        <v/>
      </c>
    </row>
    <row r="13525" customFormat="false" ht="15" hidden="false" customHeight="false" outlineLevel="0" collapsed="false">
      <c r="A13525" s="37"/>
      <c r="B13525" s="38"/>
      <c r="C13525" s="39"/>
      <c r="D13525" s="39"/>
      <c r="E13525" s="39"/>
      <c r="F13525" s="41" t="str">
        <f aca="false">IF(A13525="","",MATCH(A13525,P_ID,1))</f>
        <v/>
      </c>
      <c r="G13525" s="41" t="str">
        <f aca="false">IF(A13525="","",INDEX(P_Svc,F13525))</f>
        <v/>
      </c>
      <c r="H13525" s="41" t="str">
        <f aca="false">IF(A13525="","",INDEX(P_Zone,F13525))</f>
        <v/>
      </c>
      <c r="I13525" s="41" t="str">
        <f aca="false">IF(A13525="","",IF(D13525="Delivered",IF(B13525&lt;=INDEX(P_Due,F13525),1,0),0))</f>
        <v/>
      </c>
    </row>
    <row r="13526" customFormat="false" ht="15" hidden="false" customHeight="false" outlineLevel="0" collapsed="false">
      <c r="A13526" s="37"/>
      <c r="B13526" s="38"/>
      <c r="C13526" s="39"/>
      <c r="D13526" s="39"/>
      <c r="E13526" s="39"/>
      <c r="F13526" s="41" t="str">
        <f aca="false">IF(A13526="","",MATCH(A13526,P_ID,1))</f>
        <v/>
      </c>
      <c r="G13526" s="41" t="str">
        <f aca="false">IF(A13526="","",INDEX(P_Svc,F13526))</f>
        <v/>
      </c>
      <c r="H13526" s="41" t="str">
        <f aca="false">IF(A13526="","",INDEX(P_Zone,F13526))</f>
        <v/>
      </c>
      <c r="I13526" s="41" t="str">
        <f aca="false">IF(A13526="","",IF(D13526="Delivered",IF(B13526&lt;=INDEX(P_Due,F13526),1,0),0))</f>
        <v/>
      </c>
    </row>
    <row r="13527" customFormat="false" ht="15" hidden="false" customHeight="false" outlineLevel="0" collapsed="false">
      <c r="A13527" s="37"/>
      <c r="B13527" s="38"/>
      <c r="C13527" s="39"/>
      <c r="D13527" s="39"/>
      <c r="E13527" s="39"/>
      <c r="F13527" s="41" t="str">
        <f aca="false">IF(A13527="","",MATCH(A13527,P_ID,1))</f>
        <v/>
      </c>
      <c r="G13527" s="41" t="str">
        <f aca="false">IF(A13527="","",INDEX(P_Svc,F13527))</f>
        <v/>
      </c>
      <c r="H13527" s="41" t="str">
        <f aca="false">IF(A13527="","",INDEX(P_Zone,F13527))</f>
        <v/>
      </c>
      <c r="I13527" s="41" t="str">
        <f aca="false">IF(A13527="","",IF(D13527="Delivered",IF(B13527&lt;=INDEX(P_Due,F13527),1,0),0))</f>
        <v/>
      </c>
    </row>
    <row r="13528" customFormat="false" ht="15" hidden="false" customHeight="false" outlineLevel="0" collapsed="false">
      <c r="A13528" s="37"/>
      <c r="B13528" s="38"/>
      <c r="C13528" s="39"/>
      <c r="D13528" s="39"/>
      <c r="E13528" s="39"/>
      <c r="F13528" s="41" t="str">
        <f aca="false">IF(A13528="","",MATCH(A13528,P_ID,1))</f>
        <v/>
      </c>
      <c r="G13528" s="41" t="str">
        <f aca="false">IF(A13528="","",INDEX(P_Svc,F13528))</f>
        <v/>
      </c>
      <c r="H13528" s="41" t="str">
        <f aca="false">IF(A13528="","",INDEX(P_Zone,F13528))</f>
        <v/>
      </c>
      <c r="I13528" s="41" t="str">
        <f aca="false">IF(A13528="","",IF(D13528="Delivered",IF(B13528&lt;=INDEX(P_Due,F13528),1,0),0))</f>
        <v/>
      </c>
    </row>
    <row r="13529" customFormat="false" ht="15" hidden="false" customHeight="false" outlineLevel="0" collapsed="false">
      <c r="A13529" s="37"/>
      <c r="B13529" s="38"/>
      <c r="C13529" s="39"/>
      <c r="D13529" s="39"/>
      <c r="E13529" s="39"/>
      <c r="F13529" s="41" t="str">
        <f aca="false">IF(A13529="","",MATCH(A13529,P_ID,1))</f>
        <v/>
      </c>
      <c r="G13529" s="41" t="str">
        <f aca="false">IF(A13529="","",INDEX(P_Svc,F13529))</f>
        <v/>
      </c>
      <c r="H13529" s="41" t="str">
        <f aca="false">IF(A13529="","",INDEX(P_Zone,F13529))</f>
        <v/>
      </c>
      <c r="I13529" s="41" t="str">
        <f aca="false">IF(A13529="","",IF(D13529="Delivered",IF(B13529&lt;=INDEX(P_Due,F13529),1,0),0))</f>
        <v/>
      </c>
    </row>
    <row r="13530" customFormat="false" ht="15" hidden="false" customHeight="false" outlineLevel="0" collapsed="false">
      <c r="A13530" s="37"/>
      <c r="B13530" s="38"/>
      <c r="C13530" s="39"/>
      <c r="D13530" s="39"/>
      <c r="E13530" s="39"/>
      <c r="F13530" s="41" t="str">
        <f aca="false">IF(A13530="","",MATCH(A13530,P_ID,1))</f>
        <v/>
      </c>
      <c r="G13530" s="41" t="str">
        <f aca="false">IF(A13530="","",INDEX(P_Svc,F13530))</f>
        <v/>
      </c>
      <c r="H13530" s="41" t="str">
        <f aca="false">IF(A13530="","",INDEX(P_Zone,F13530))</f>
        <v/>
      </c>
      <c r="I13530" s="41" t="str">
        <f aca="false">IF(A13530="","",IF(D13530="Delivered",IF(B13530&lt;=INDEX(P_Due,F13530),1,0),0))</f>
        <v/>
      </c>
    </row>
    <row r="13531" customFormat="false" ht="15" hidden="false" customHeight="false" outlineLevel="0" collapsed="false">
      <c r="A13531" s="37"/>
      <c r="B13531" s="38"/>
      <c r="C13531" s="39"/>
      <c r="D13531" s="39"/>
      <c r="E13531" s="39"/>
      <c r="F13531" s="41" t="str">
        <f aca="false">IF(A13531="","",MATCH(A13531,P_ID,1))</f>
        <v/>
      </c>
      <c r="G13531" s="41" t="str">
        <f aca="false">IF(A13531="","",INDEX(P_Svc,F13531))</f>
        <v/>
      </c>
      <c r="H13531" s="41" t="str">
        <f aca="false">IF(A13531="","",INDEX(P_Zone,F13531))</f>
        <v/>
      </c>
      <c r="I13531" s="41" t="str">
        <f aca="false">IF(A13531="","",IF(D13531="Delivered",IF(B13531&lt;=INDEX(P_Due,F13531),1,0),0))</f>
        <v/>
      </c>
    </row>
    <row r="13532" customFormat="false" ht="15" hidden="false" customHeight="false" outlineLevel="0" collapsed="false">
      <c r="A13532" s="37"/>
      <c r="B13532" s="38"/>
      <c r="C13532" s="39"/>
      <c r="D13532" s="39"/>
      <c r="E13532" s="39"/>
      <c r="F13532" s="41" t="str">
        <f aca="false">IF(A13532="","",MATCH(A13532,P_ID,1))</f>
        <v/>
      </c>
      <c r="G13532" s="41" t="str">
        <f aca="false">IF(A13532="","",INDEX(P_Svc,F13532))</f>
        <v/>
      </c>
      <c r="H13532" s="41" t="str">
        <f aca="false">IF(A13532="","",INDEX(P_Zone,F13532))</f>
        <v/>
      </c>
      <c r="I13532" s="41" t="str">
        <f aca="false">IF(A13532="","",IF(D13532="Delivered",IF(B13532&lt;=INDEX(P_Due,F13532),1,0),0))</f>
        <v/>
      </c>
    </row>
    <row r="13533" customFormat="false" ht="15" hidden="false" customHeight="false" outlineLevel="0" collapsed="false">
      <c r="A13533" s="37"/>
      <c r="B13533" s="38"/>
      <c r="C13533" s="39"/>
      <c r="D13533" s="39"/>
      <c r="E13533" s="39"/>
      <c r="F13533" s="41" t="str">
        <f aca="false">IF(A13533="","",MATCH(A13533,P_ID,1))</f>
        <v/>
      </c>
      <c r="G13533" s="41" t="str">
        <f aca="false">IF(A13533="","",INDEX(P_Svc,F13533))</f>
        <v/>
      </c>
      <c r="H13533" s="41" t="str">
        <f aca="false">IF(A13533="","",INDEX(P_Zone,F13533))</f>
        <v/>
      </c>
      <c r="I13533" s="41" t="str">
        <f aca="false">IF(A13533="","",IF(D13533="Delivered",IF(B13533&lt;=INDEX(P_Due,F13533),1,0),0))</f>
        <v/>
      </c>
    </row>
    <row r="13534" customFormat="false" ht="15" hidden="false" customHeight="false" outlineLevel="0" collapsed="false">
      <c r="A13534" s="37"/>
      <c r="B13534" s="38"/>
      <c r="C13534" s="39"/>
      <c r="D13534" s="39"/>
      <c r="E13534" s="39"/>
      <c r="F13534" s="41" t="str">
        <f aca="false">IF(A13534="","",MATCH(A13534,P_ID,1))</f>
        <v/>
      </c>
      <c r="G13534" s="41" t="str">
        <f aca="false">IF(A13534="","",INDEX(P_Svc,F13534))</f>
        <v/>
      </c>
      <c r="H13534" s="41" t="str">
        <f aca="false">IF(A13534="","",INDEX(P_Zone,F13534))</f>
        <v/>
      </c>
      <c r="I13534" s="41" t="str">
        <f aca="false">IF(A13534="","",IF(D13534="Delivered",IF(B13534&lt;=INDEX(P_Due,F13534),1,0),0))</f>
        <v/>
      </c>
    </row>
    <row r="13535" customFormat="false" ht="15" hidden="false" customHeight="false" outlineLevel="0" collapsed="false">
      <c r="A13535" s="37"/>
      <c r="B13535" s="38"/>
      <c r="C13535" s="39"/>
      <c r="D13535" s="39"/>
      <c r="E13535" s="39"/>
      <c r="F13535" s="41" t="str">
        <f aca="false">IF(A13535="","",MATCH(A13535,P_ID,1))</f>
        <v/>
      </c>
      <c r="G13535" s="41" t="str">
        <f aca="false">IF(A13535="","",INDEX(P_Svc,F13535))</f>
        <v/>
      </c>
      <c r="H13535" s="41" t="str">
        <f aca="false">IF(A13535="","",INDEX(P_Zone,F13535))</f>
        <v/>
      </c>
      <c r="I13535" s="41" t="str">
        <f aca="false">IF(A13535="","",IF(D13535="Delivered",IF(B13535&lt;=INDEX(P_Due,F13535),1,0),0))</f>
        <v/>
      </c>
    </row>
    <row r="13536" customFormat="false" ht="15" hidden="false" customHeight="false" outlineLevel="0" collapsed="false">
      <c r="A13536" s="37"/>
      <c r="B13536" s="38"/>
      <c r="C13536" s="39"/>
      <c r="D13536" s="39"/>
      <c r="E13536" s="39"/>
      <c r="F13536" s="41" t="str">
        <f aca="false">IF(A13536="","",MATCH(A13536,P_ID,1))</f>
        <v/>
      </c>
      <c r="G13536" s="41" t="str">
        <f aca="false">IF(A13536="","",INDEX(P_Svc,F13536))</f>
        <v/>
      </c>
      <c r="H13536" s="41" t="str">
        <f aca="false">IF(A13536="","",INDEX(P_Zone,F13536))</f>
        <v/>
      </c>
      <c r="I13536" s="41" t="str">
        <f aca="false">IF(A13536="","",IF(D13536="Delivered",IF(B13536&lt;=INDEX(P_Due,F13536),1,0),0))</f>
        <v/>
      </c>
    </row>
    <row r="13537" customFormat="false" ht="15" hidden="false" customHeight="false" outlineLevel="0" collapsed="false">
      <c r="A13537" s="37"/>
      <c r="B13537" s="38"/>
      <c r="C13537" s="39"/>
      <c r="D13537" s="39"/>
      <c r="E13537" s="39"/>
      <c r="F13537" s="41" t="str">
        <f aca="false">IF(A13537="","",MATCH(A13537,P_ID,1))</f>
        <v/>
      </c>
      <c r="G13537" s="41" t="str">
        <f aca="false">IF(A13537="","",INDEX(P_Svc,F13537))</f>
        <v/>
      </c>
      <c r="H13537" s="41" t="str">
        <f aca="false">IF(A13537="","",INDEX(P_Zone,F13537))</f>
        <v/>
      </c>
      <c r="I13537" s="41" t="str">
        <f aca="false">IF(A13537="","",IF(D13537="Delivered",IF(B13537&lt;=INDEX(P_Due,F13537),1,0),0))</f>
        <v/>
      </c>
    </row>
    <row r="13538" customFormat="false" ht="15" hidden="false" customHeight="false" outlineLevel="0" collapsed="false">
      <c r="A13538" s="37"/>
      <c r="B13538" s="38"/>
      <c r="C13538" s="39"/>
      <c r="D13538" s="39"/>
      <c r="E13538" s="39"/>
      <c r="F13538" s="41" t="str">
        <f aca="false">IF(A13538="","",MATCH(A13538,P_ID,1))</f>
        <v/>
      </c>
      <c r="G13538" s="41" t="str">
        <f aca="false">IF(A13538="","",INDEX(P_Svc,F13538))</f>
        <v/>
      </c>
      <c r="H13538" s="41" t="str">
        <f aca="false">IF(A13538="","",INDEX(P_Zone,F13538))</f>
        <v/>
      </c>
      <c r="I13538" s="41" t="str">
        <f aca="false">IF(A13538="","",IF(D13538="Delivered",IF(B13538&lt;=INDEX(P_Due,F13538),1,0),0))</f>
        <v/>
      </c>
    </row>
    <row r="13539" customFormat="false" ht="15" hidden="false" customHeight="false" outlineLevel="0" collapsed="false">
      <c r="A13539" s="37"/>
      <c r="B13539" s="38"/>
      <c r="C13539" s="39"/>
      <c r="D13539" s="39"/>
      <c r="E13539" s="39"/>
      <c r="F13539" s="41" t="str">
        <f aca="false">IF(A13539="","",MATCH(A13539,P_ID,1))</f>
        <v/>
      </c>
      <c r="G13539" s="41" t="str">
        <f aca="false">IF(A13539="","",INDEX(P_Svc,F13539))</f>
        <v/>
      </c>
      <c r="H13539" s="41" t="str">
        <f aca="false">IF(A13539="","",INDEX(P_Zone,F13539))</f>
        <v/>
      </c>
      <c r="I13539" s="41" t="str">
        <f aca="false">IF(A13539="","",IF(D13539="Delivered",IF(B13539&lt;=INDEX(P_Due,F13539),1,0),0))</f>
        <v/>
      </c>
    </row>
    <row r="13540" customFormat="false" ht="15" hidden="false" customHeight="false" outlineLevel="0" collapsed="false">
      <c r="A13540" s="37"/>
      <c r="B13540" s="38"/>
      <c r="C13540" s="39"/>
      <c r="D13540" s="39"/>
      <c r="E13540" s="39"/>
      <c r="F13540" s="41" t="str">
        <f aca="false">IF(A13540="","",MATCH(A13540,P_ID,1))</f>
        <v/>
      </c>
      <c r="G13540" s="41" t="str">
        <f aca="false">IF(A13540="","",INDEX(P_Svc,F13540))</f>
        <v/>
      </c>
      <c r="H13540" s="41" t="str">
        <f aca="false">IF(A13540="","",INDEX(P_Zone,F13540))</f>
        <v/>
      </c>
      <c r="I13540" s="41" t="str">
        <f aca="false">IF(A13540="","",IF(D13540="Delivered",IF(B13540&lt;=INDEX(P_Due,F13540),1,0),0))</f>
        <v/>
      </c>
    </row>
    <row r="13541" customFormat="false" ht="15" hidden="false" customHeight="false" outlineLevel="0" collapsed="false">
      <c r="A13541" s="37"/>
      <c r="B13541" s="38"/>
      <c r="C13541" s="39"/>
      <c r="D13541" s="39"/>
      <c r="E13541" s="39"/>
      <c r="F13541" s="41" t="str">
        <f aca="false">IF(A13541="","",MATCH(A13541,P_ID,1))</f>
        <v/>
      </c>
      <c r="G13541" s="41" t="str">
        <f aca="false">IF(A13541="","",INDEX(P_Svc,F13541))</f>
        <v/>
      </c>
      <c r="H13541" s="41" t="str">
        <f aca="false">IF(A13541="","",INDEX(P_Zone,F13541))</f>
        <v/>
      </c>
      <c r="I13541" s="41" t="str">
        <f aca="false">IF(A13541="","",IF(D13541="Delivered",IF(B13541&lt;=INDEX(P_Due,F13541),1,0),0))</f>
        <v/>
      </c>
    </row>
    <row r="13542" customFormat="false" ht="15" hidden="false" customHeight="false" outlineLevel="0" collapsed="false">
      <c r="A13542" s="37"/>
      <c r="B13542" s="38"/>
      <c r="C13542" s="39"/>
      <c r="D13542" s="39"/>
      <c r="E13542" s="39"/>
      <c r="F13542" s="41" t="str">
        <f aca="false">IF(A13542="","",MATCH(A13542,P_ID,1))</f>
        <v/>
      </c>
      <c r="G13542" s="41" t="str">
        <f aca="false">IF(A13542="","",INDEX(P_Svc,F13542))</f>
        <v/>
      </c>
      <c r="H13542" s="41" t="str">
        <f aca="false">IF(A13542="","",INDEX(P_Zone,F13542))</f>
        <v/>
      </c>
      <c r="I13542" s="41" t="str">
        <f aca="false">IF(A13542="","",IF(D13542="Delivered",IF(B13542&lt;=INDEX(P_Due,F13542),1,0),0))</f>
        <v/>
      </c>
    </row>
    <row r="13543" customFormat="false" ht="15" hidden="false" customHeight="false" outlineLevel="0" collapsed="false">
      <c r="A13543" s="37"/>
      <c r="B13543" s="38"/>
      <c r="C13543" s="39"/>
      <c r="D13543" s="39"/>
      <c r="E13543" s="39"/>
      <c r="F13543" s="41" t="str">
        <f aca="false">IF(A13543="","",MATCH(A13543,P_ID,1))</f>
        <v/>
      </c>
      <c r="G13543" s="41" t="str">
        <f aca="false">IF(A13543="","",INDEX(P_Svc,F13543))</f>
        <v/>
      </c>
      <c r="H13543" s="41" t="str">
        <f aca="false">IF(A13543="","",INDEX(P_Zone,F13543))</f>
        <v/>
      </c>
      <c r="I13543" s="41" t="str">
        <f aca="false">IF(A13543="","",IF(D13543="Delivered",IF(B13543&lt;=INDEX(P_Due,F13543),1,0),0))</f>
        <v/>
      </c>
    </row>
    <row r="13544" customFormat="false" ht="15" hidden="false" customHeight="false" outlineLevel="0" collapsed="false">
      <c r="A13544" s="37"/>
      <c r="B13544" s="38"/>
      <c r="C13544" s="39"/>
      <c r="D13544" s="39"/>
      <c r="E13544" s="39"/>
      <c r="F13544" s="41" t="str">
        <f aca="false">IF(A13544="","",MATCH(A13544,P_ID,1))</f>
        <v/>
      </c>
      <c r="G13544" s="41" t="str">
        <f aca="false">IF(A13544="","",INDEX(P_Svc,F13544))</f>
        <v/>
      </c>
      <c r="H13544" s="41" t="str">
        <f aca="false">IF(A13544="","",INDEX(P_Zone,F13544))</f>
        <v/>
      </c>
      <c r="I13544" s="41" t="str">
        <f aca="false">IF(A13544="","",IF(D13544="Delivered",IF(B13544&lt;=INDEX(P_Due,F13544),1,0),0))</f>
        <v/>
      </c>
    </row>
    <row r="13545" customFormat="false" ht="15" hidden="false" customHeight="false" outlineLevel="0" collapsed="false">
      <c r="A13545" s="37"/>
      <c r="B13545" s="38"/>
      <c r="C13545" s="39"/>
      <c r="D13545" s="39"/>
      <c r="E13545" s="39"/>
      <c r="F13545" s="41" t="str">
        <f aca="false">IF(A13545="","",MATCH(A13545,P_ID,1))</f>
        <v/>
      </c>
      <c r="G13545" s="41" t="str">
        <f aca="false">IF(A13545="","",INDEX(P_Svc,F13545))</f>
        <v/>
      </c>
      <c r="H13545" s="41" t="str">
        <f aca="false">IF(A13545="","",INDEX(P_Zone,F13545))</f>
        <v/>
      </c>
      <c r="I13545" s="41" t="str">
        <f aca="false">IF(A13545="","",IF(D13545="Delivered",IF(B13545&lt;=INDEX(P_Due,F13545),1,0),0))</f>
        <v/>
      </c>
    </row>
    <row r="13546" customFormat="false" ht="15" hidden="false" customHeight="false" outlineLevel="0" collapsed="false">
      <c r="A13546" s="37"/>
      <c r="B13546" s="38"/>
      <c r="C13546" s="39"/>
      <c r="D13546" s="39"/>
      <c r="E13546" s="39"/>
      <c r="F13546" s="41" t="str">
        <f aca="false">IF(A13546="","",MATCH(A13546,P_ID,1))</f>
        <v/>
      </c>
      <c r="G13546" s="41" t="str">
        <f aca="false">IF(A13546="","",INDEX(P_Svc,F13546))</f>
        <v/>
      </c>
      <c r="H13546" s="41" t="str">
        <f aca="false">IF(A13546="","",INDEX(P_Zone,F13546))</f>
        <v/>
      </c>
      <c r="I13546" s="41" t="str">
        <f aca="false">IF(A13546="","",IF(D13546="Delivered",IF(B13546&lt;=INDEX(P_Due,F13546),1,0),0))</f>
        <v/>
      </c>
    </row>
    <row r="13547" customFormat="false" ht="15" hidden="false" customHeight="false" outlineLevel="0" collapsed="false">
      <c r="A13547" s="37"/>
      <c r="B13547" s="38"/>
      <c r="C13547" s="39"/>
      <c r="D13547" s="39"/>
      <c r="E13547" s="39"/>
      <c r="F13547" s="41" t="str">
        <f aca="false">IF(A13547="","",MATCH(A13547,P_ID,1))</f>
        <v/>
      </c>
      <c r="G13547" s="41" t="str">
        <f aca="false">IF(A13547="","",INDEX(P_Svc,F13547))</f>
        <v/>
      </c>
      <c r="H13547" s="41" t="str">
        <f aca="false">IF(A13547="","",INDEX(P_Zone,F13547))</f>
        <v/>
      </c>
      <c r="I13547" s="41" t="str">
        <f aca="false">IF(A13547="","",IF(D13547="Delivered",IF(B13547&lt;=INDEX(P_Due,F13547),1,0),0))</f>
        <v/>
      </c>
    </row>
    <row r="13548" customFormat="false" ht="15" hidden="false" customHeight="false" outlineLevel="0" collapsed="false">
      <c r="A13548" s="37"/>
      <c r="B13548" s="38"/>
      <c r="C13548" s="39"/>
      <c r="D13548" s="39"/>
      <c r="E13548" s="39"/>
      <c r="F13548" s="41" t="str">
        <f aca="false">IF(A13548="","",MATCH(A13548,P_ID,1))</f>
        <v/>
      </c>
      <c r="G13548" s="41" t="str">
        <f aca="false">IF(A13548="","",INDEX(P_Svc,F13548))</f>
        <v/>
      </c>
      <c r="H13548" s="41" t="str">
        <f aca="false">IF(A13548="","",INDEX(P_Zone,F13548))</f>
        <v/>
      </c>
      <c r="I13548" s="41" t="str">
        <f aca="false">IF(A13548="","",IF(D13548="Delivered",IF(B13548&lt;=INDEX(P_Due,F13548),1,0),0))</f>
        <v/>
      </c>
    </row>
    <row r="13549" customFormat="false" ht="15" hidden="false" customHeight="false" outlineLevel="0" collapsed="false">
      <c r="A13549" s="37"/>
      <c r="B13549" s="38"/>
      <c r="C13549" s="39"/>
      <c r="D13549" s="39"/>
      <c r="E13549" s="39"/>
      <c r="F13549" s="41" t="str">
        <f aca="false">IF(A13549="","",MATCH(A13549,P_ID,1))</f>
        <v/>
      </c>
      <c r="G13549" s="41" t="str">
        <f aca="false">IF(A13549="","",INDEX(P_Svc,F13549))</f>
        <v/>
      </c>
      <c r="H13549" s="41" t="str">
        <f aca="false">IF(A13549="","",INDEX(P_Zone,F13549))</f>
        <v/>
      </c>
      <c r="I13549" s="41" t="str">
        <f aca="false">IF(A13549="","",IF(D13549="Delivered",IF(B13549&lt;=INDEX(P_Due,F13549),1,0),0))</f>
        <v/>
      </c>
    </row>
    <row r="13550" customFormat="false" ht="15" hidden="false" customHeight="false" outlineLevel="0" collapsed="false">
      <c r="A13550" s="37"/>
      <c r="B13550" s="38"/>
      <c r="C13550" s="39"/>
      <c r="D13550" s="39"/>
      <c r="E13550" s="39"/>
      <c r="F13550" s="41" t="str">
        <f aca="false">IF(A13550="","",MATCH(A13550,P_ID,1))</f>
        <v/>
      </c>
      <c r="G13550" s="41" t="str">
        <f aca="false">IF(A13550="","",INDEX(P_Svc,F13550))</f>
        <v/>
      </c>
      <c r="H13550" s="41" t="str">
        <f aca="false">IF(A13550="","",INDEX(P_Zone,F13550))</f>
        <v/>
      </c>
      <c r="I13550" s="41" t="str">
        <f aca="false">IF(A13550="","",IF(D13550="Delivered",IF(B13550&lt;=INDEX(P_Due,F13550),1,0),0))</f>
        <v/>
      </c>
    </row>
    <row r="13551" customFormat="false" ht="15" hidden="false" customHeight="false" outlineLevel="0" collapsed="false">
      <c r="A13551" s="37"/>
      <c r="B13551" s="38"/>
      <c r="C13551" s="39"/>
      <c r="D13551" s="39"/>
      <c r="E13551" s="39"/>
      <c r="F13551" s="41" t="str">
        <f aca="false">IF(A13551="","",MATCH(A13551,P_ID,1))</f>
        <v/>
      </c>
      <c r="G13551" s="41" t="str">
        <f aca="false">IF(A13551="","",INDEX(P_Svc,F13551))</f>
        <v/>
      </c>
      <c r="H13551" s="41" t="str">
        <f aca="false">IF(A13551="","",INDEX(P_Zone,F13551))</f>
        <v/>
      </c>
      <c r="I13551" s="41" t="str">
        <f aca="false">IF(A13551="","",IF(D13551="Delivered",IF(B13551&lt;=INDEX(P_Due,F13551),1,0),0))</f>
        <v/>
      </c>
    </row>
    <row r="13552" customFormat="false" ht="15" hidden="false" customHeight="false" outlineLevel="0" collapsed="false">
      <c r="A13552" s="37"/>
      <c r="B13552" s="38"/>
      <c r="C13552" s="39"/>
      <c r="D13552" s="39"/>
      <c r="E13552" s="39"/>
      <c r="F13552" s="41" t="str">
        <f aca="false">IF(A13552="","",MATCH(A13552,P_ID,1))</f>
        <v/>
      </c>
      <c r="G13552" s="41" t="str">
        <f aca="false">IF(A13552="","",INDEX(P_Svc,F13552))</f>
        <v/>
      </c>
      <c r="H13552" s="41" t="str">
        <f aca="false">IF(A13552="","",INDEX(P_Zone,F13552))</f>
        <v/>
      </c>
      <c r="I13552" s="41" t="str">
        <f aca="false">IF(A13552="","",IF(D13552="Delivered",IF(B13552&lt;=INDEX(P_Due,F13552),1,0),0))</f>
        <v/>
      </c>
    </row>
    <row r="13553" customFormat="false" ht="15" hidden="false" customHeight="false" outlineLevel="0" collapsed="false">
      <c r="A13553" s="37"/>
      <c r="B13553" s="38"/>
      <c r="C13553" s="39"/>
      <c r="D13553" s="39"/>
      <c r="E13553" s="39"/>
      <c r="F13553" s="41" t="str">
        <f aca="false">IF(A13553="","",MATCH(A13553,P_ID,1))</f>
        <v/>
      </c>
      <c r="G13553" s="41" t="str">
        <f aca="false">IF(A13553="","",INDEX(P_Svc,F13553))</f>
        <v/>
      </c>
      <c r="H13553" s="41" t="str">
        <f aca="false">IF(A13553="","",INDEX(P_Zone,F13553))</f>
        <v/>
      </c>
      <c r="I13553" s="41" t="str">
        <f aca="false">IF(A13553="","",IF(D13553="Delivered",IF(B13553&lt;=INDEX(P_Due,F13553),1,0),0))</f>
        <v/>
      </c>
    </row>
    <row r="13554" customFormat="false" ht="15" hidden="false" customHeight="false" outlineLevel="0" collapsed="false">
      <c r="A13554" s="37"/>
      <c r="B13554" s="38"/>
      <c r="C13554" s="39"/>
      <c r="D13554" s="39"/>
      <c r="E13554" s="39"/>
      <c r="F13554" s="41" t="str">
        <f aca="false">IF(A13554="","",MATCH(A13554,P_ID,1))</f>
        <v/>
      </c>
      <c r="G13554" s="41" t="str">
        <f aca="false">IF(A13554="","",INDEX(P_Svc,F13554))</f>
        <v/>
      </c>
      <c r="H13554" s="41" t="str">
        <f aca="false">IF(A13554="","",INDEX(P_Zone,F13554))</f>
        <v/>
      </c>
      <c r="I13554" s="41" t="str">
        <f aca="false">IF(A13554="","",IF(D13554="Delivered",IF(B13554&lt;=INDEX(P_Due,F13554),1,0),0))</f>
        <v/>
      </c>
    </row>
    <row r="13555" customFormat="false" ht="15" hidden="false" customHeight="false" outlineLevel="0" collapsed="false">
      <c r="A13555" s="37"/>
      <c r="B13555" s="38"/>
      <c r="C13555" s="39"/>
      <c r="D13555" s="39"/>
      <c r="E13555" s="39"/>
      <c r="F13555" s="41" t="str">
        <f aca="false">IF(A13555="","",MATCH(A13555,P_ID,1))</f>
        <v/>
      </c>
      <c r="G13555" s="41" t="str">
        <f aca="false">IF(A13555="","",INDEX(P_Svc,F13555))</f>
        <v/>
      </c>
      <c r="H13555" s="41" t="str">
        <f aca="false">IF(A13555="","",INDEX(P_Zone,F13555))</f>
        <v/>
      </c>
      <c r="I13555" s="41" t="str">
        <f aca="false">IF(A13555="","",IF(D13555="Delivered",IF(B13555&lt;=INDEX(P_Due,F13555),1,0),0))</f>
        <v/>
      </c>
    </row>
    <row r="13556" customFormat="false" ht="15" hidden="false" customHeight="false" outlineLevel="0" collapsed="false">
      <c r="A13556" s="37"/>
      <c r="B13556" s="38"/>
      <c r="C13556" s="39"/>
      <c r="D13556" s="39"/>
      <c r="E13556" s="39"/>
      <c r="F13556" s="41" t="str">
        <f aca="false">IF(A13556="","",MATCH(A13556,P_ID,1))</f>
        <v/>
      </c>
      <c r="G13556" s="41" t="str">
        <f aca="false">IF(A13556="","",INDEX(P_Svc,F13556))</f>
        <v/>
      </c>
      <c r="H13556" s="41" t="str">
        <f aca="false">IF(A13556="","",INDEX(P_Zone,F13556))</f>
        <v/>
      </c>
      <c r="I13556" s="41" t="str">
        <f aca="false">IF(A13556="","",IF(D13556="Delivered",IF(B13556&lt;=INDEX(P_Due,F13556),1,0),0))</f>
        <v/>
      </c>
    </row>
    <row r="13557" customFormat="false" ht="15" hidden="false" customHeight="false" outlineLevel="0" collapsed="false">
      <c r="A13557" s="37"/>
      <c r="B13557" s="38"/>
      <c r="C13557" s="39"/>
      <c r="D13557" s="39"/>
      <c r="E13557" s="39"/>
      <c r="F13557" s="41" t="str">
        <f aca="false">IF(A13557="","",MATCH(A13557,P_ID,1))</f>
        <v/>
      </c>
      <c r="G13557" s="41" t="str">
        <f aca="false">IF(A13557="","",INDEX(P_Svc,F13557))</f>
        <v/>
      </c>
      <c r="H13557" s="41" t="str">
        <f aca="false">IF(A13557="","",INDEX(P_Zone,F13557))</f>
        <v/>
      </c>
      <c r="I13557" s="41" t="str">
        <f aca="false">IF(A13557="","",IF(D13557="Delivered",IF(B13557&lt;=INDEX(P_Due,F13557),1,0),0))</f>
        <v/>
      </c>
    </row>
    <row r="13558" customFormat="false" ht="15" hidden="false" customHeight="false" outlineLevel="0" collapsed="false">
      <c r="A13558" s="37"/>
      <c r="B13558" s="38"/>
      <c r="C13558" s="39"/>
      <c r="D13558" s="39"/>
      <c r="E13558" s="39"/>
      <c r="F13558" s="41" t="str">
        <f aca="false">IF(A13558="","",MATCH(A13558,P_ID,1))</f>
        <v/>
      </c>
      <c r="G13558" s="41" t="str">
        <f aca="false">IF(A13558="","",INDEX(P_Svc,F13558))</f>
        <v/>
      </c>
      <c r="H13558" s="41" t="str">
        <f aca="false">IF(A13558="","",INDEX(P_Zone,F13558))</f>
        <v/>
      </c>
      <c r="I13558" s="41" t="str">
        <f aca="false">IF(A13558="","",IF(D13558="Delivered",IF(B13558&lt;=INDEX(P_Due,F13558),1,0),0))</f>
        <v/>
      </c>
    </row>
    <row r="13559" customFormat="false" ht="15" hidden="false" customHeight="false" outlineLevel="0" collapsed="false">
      <c r="A13559" s="37"/>
      <c r="B13559" s="38"/>
      <c r="C13559" s="39"/>
      <c r="D13559" s="39"/>
      <c r="E13559" s="39"/>
      <c r="F13559" s="41" t="str">
        <f aca="false">IF(A13559="","",MATCH(A13559,P_ID,1))</f>
        <v/>
      </c>
      <c r="G13559" s="41" t="str">
        <f aca="false">IF(A13559="","",INDEX(P_Svc,F13559))</f>
        <v/>
      </c>
      <c r="H13559" s="41" t="str">
        <f aca="false">IF(A13559="","",INDEX(P_Zone,F13559))</f>
        <v/>
      </c>
      <c r="I13559" s="41" t="str">
        <f aca="false">IF(A13559="","",IF(D13559="Delivered",IF(B13559&lt;=INDEX(P_Due,F13559),1,0),0))</f>
        <v/>
      </c>
    </row>
    <row r="13560" customFormat="false" ht="15" hidden="false" customHeight="false" outlineLevel="0" collapsed="false">
      <c r="A13560" s="37"/>
      <c r="B13560" s="38"/>
      <c r="C13560" s="39"/>
      <c r="D13560" s="39"/>
      <c r="E13560" s="39"/>
      <c r="F13560" s="41" t="str">
        <f aca="false">IF(A13560="","",MATCH(A13560,P_ID,1))</f>
        <v/>
      </c>
      <c r="G13560" s="41" t="str">
        <f aca="false">IF(A13560="","",INDEX(P_Svc,F13560))</f>
        <v/>
      </c>
      <c r="H13560" s="41" t="str">
        <f aca="false">IF(A13560="","",INDEX(P_Zone,F13560))</f>
        <v/>
      </c>
      <c r="I13560" s="41" t="str">
        <f aca="false">IF(A13560="","",IF(D13560="Delivered",IF(B13560&lt;=INDEX(P_Due,F13560),1,0),0))</f>
        <v/>
      </c>
    </row>
    <row r="13561" customFormat="false" ht="15" hidden="false" customHeight="false" outlineLevel="0" collapsed="false">
      <c r="A13561" s="37"/>
      <c r="B13561" s="38"/>
      <c r="C13561" s="39"/>
      <c r="D13561" s="39"/>
      <c r="E13561" s="39"/>
      <c r="F13561" s="41" t="str">
        <f aca="false">IF(A13561="","",MATCH(A13561,P_ID,1))</f>
        <v/>
      </c>
      <c r="G13561" s="41" t="str">
        <f aca="false">IF(A13561="","",INDEX(P_Svc,F13561))</f>
        <v/>
      </c>
      <c r="H13561" s="41" t="str">
        <f aca="false">IF(A13561="","",INDEX(P_Zone,F13561))</f>
        <v/>
      </c>
      <c r="I13561" s="41" t="str">
        <f aca="false">IF(A13561="","",IF(D13561="Delivered",IF(B13561&lt;=INDEX(P_Due,F13561),1,0),0))</f>
        <v/>
      </c>
    </row>
    <row r="13562" customFormat="false" ht="15" hidden="false" customHeight="false" outlineLevel="0" collapsed="false">
      <c r="A13562" s="37"/>
      <c r="B13562" s="38"/>
      <c r="C13562" s="39"/>
      <c r="D13562" s="39"/>
      <c r="E13562" s="39"/>
      <c r="F13562" s="41" t="str">
        <f aca="false">IF(A13562="","",MATCH(A13562,P_ID,1))</f>
        <v/>
      </c>
      <c r="G13562" s="41" t="str">
        <f aca="false">IF(A13562="","",INDEX(P_Svc,F13562))</f>
        <v/>
      </c>
      <c r="H13562" s="41" t="str">
        <f aca="false">IF(A13562="","",INDEX(P_Zone,F13562))</f>
        <v/>
      </c>
      <c r="I13562" s="41" t="str">
        <f aca="false">IF(A13562="","",IF(D13562="Delivered",IF(B13562&lt;=INDEX(P_Due,F13562),1,0),0))</f>
        <v/>
      </c>
    </row>
    <row r="13563" customFormat="false" ht="15" hidden="false" customHeight="false" outlineLevel="0" collapsed="false">
      <c r="A13563" s="37"/>
      <c r="B13563" s="38"/>
      <c r="C13563" s="39"/>
      <c r="D13563" s="39"/>
      <c r="E13563" s="39"/>
      <c r="F13563" s="41" t="str">
        <f aca="false">IF(A13563="","",MATCH(A13563,P_ID,1))</f>
        <v/>
      </c>
      <c r="G13563" s="41" t="str">
        <f aca="false">IF(A13563="","",INDEX(P_Svc,F13563))</f>
        <v/>
      </c>
      <c r="H13563" s="41" t="str">
        <f aca="false">IF(A13563="","",INDEX(P_Zone,F13563))</f>
        <v/>
      </c>
      <c r="I13563" s="41" t="str">
        <f aca="false">IF(A13563="","",IF(D13563="Delivered",IF(B13563&lt;=INDEX(P_Due,F13563),1,0),0))</f>
        <v/>
      </c>
    </row>
    <row r="13564" customFormat="false" ht="15" hidden="false" customHeight="false" outlineLevel="0" collapsed="false">
      <c r="A13564" s="37"/>
      <c r="B13564" s="38"/>
      <c r="C13564" s="39"/>
      <c r="D13564" s="39"/>
      <c r="E13564" s="39"/>
      <c r="F13564" s="41" t="str">
        <f aca="false">IF(A13564="","",MATCH(A13564,P_ID,1))</f>
        <v/>
      </c>
      <c r="G13564" s="41" t="str">
        <f aca="false">IF(A13564="","",INDEX(P_Svc,F13564))</f>
        <v/>
      </c>
      <c r="H13564" s="41" t="str">
        <f aca="false">IF(A13564="","",INDEX(P_Zone,F13564))</f>
        <v/>
      </c>
      <c r="I13564" s="41" t="str">
        <f aca="false">IF(A13564="","",IF(D13564="Delivered",IF(B13564&lt;=INDEX(P_Due,F13564),1,0),0))</f>
        <v/>
      </c>
    </row>
    <row r="13565" customFormat="false" ht="15" hidden="false" customHeight="false" outlineLevel="0" collapsed="false">
      <c r="A13565" s="37"/>
      <c r="B13565" s="38"/>
      <c r="C13565" s="39"/>
      <c r="D13565" s="39"/>
      <c r="E13565" s="39"/>
      <c r="F13565" s="41" t="str">
        <f aca="false">IF(A13565="","",MATCH(A13565,P_ID,1))</f>
        <v/>
      </c>
      <c r="G13565" s="41" t="str">
        <f aca="false">IF(A13565="","",INDEX(P_Svc,F13565))</f>
        <v/>
      </c>
      <c r="H13565" s="41" t="str">
        <f aca="false">IF(A13565="","",INDEX(P_Zone,F13565))</f>
        <v/>
      </c>
      <c r="I13565" s="41" t="str">
        <f aca="false">IF(A13565="","",IF(D13565="Delivered",IF(B13565&lt;=INDEX(P_Due,F13565),1,0),0))</f>
        <v/>
      </c>
    </row>
    <row r="13566" customFormat="false" ht="15" hidden="false" customHeight="false" outlineLevel="0" collapsed="false">
      <c r="A13566" s="37"/>
      <c r="B13566" s="38"/>
      <c r="C13566" s="39"/>
      <c r="D13566" s="39"/>
      <c r="E13566" s="39"/>
      <c r="F13566" s="41" t="str">
        <f aca="false">IF(A13566="","",MATCH(A13566,P_ID,1))</f>
        <v/>
      </c>
      <c r="G13566" s="41" t="str">
        <f aca="false">IF(A13566="","",INDEX(P_Svc,F13566))</f>
        <v/>
      </c>
      <c r="H13566" s="41" t="str">
        <f aca="false">IF(A13566="","",INDEX(P_Zone,F13566))</f>
        <v/>
      </c>
      <c r="I13566" s="41" t="str">
        <f aca="false">IF(A13566="","",IF(D13566="Delivered",IF(B13566&lt;=INDEX(P_Due,F13566),1,0),0))</f>
        <v/>
      </c>
    </row>
    <row r="13567" customFormat="false" ht="15" hidden="false" customHeight="false" outlineLevel="0" collapsed="false">
      <c r="A13567" s="37"/>
      <c r="B13567" s="38"/>
      <c r="C13567" s="39"/>
      <c r="D13567" s="39"/>
      <c r="E13567" s="39"/>
      <c r="F13567" s="41" t="str">
        <f aca="false">IF(A13567="","",MATCH(A13567,P_ID,1))</f>
        <v/>
      </c>
      <c r="G13567" s="41" t="str">
        <f aca="false">IF(A13567="","",INDEX(P_Svc,F13567))</f>
        <v/>
      </c>
      <c r="H13567" s="41" t="str">
        <f aca="false">IF(A13567="","",INDEX(P_Zone,F13567))</f>
        <v/>
      </c>
      <c r="I13567" s="41" t="str">
        <f aca="false">IF(A13567="","",IF(D13567="Delivered",IF(B13567&lt;=INDEX(P_Due,F13567),1,0),0))</f>
        <v/>
      </c>
    </row>
    <row r="13568" customFormat="false" ht="15" hidden="false" customHeight="false" outlineLevel="0" collapsed="false">
      <c r="A13568" s="37"/>
      <c r="B13568" s="38"/>
      <c r="C13568" s="39"/>
      <c r="D13568" s="39"/>
      <c r="E13568" s="39"/>
      <c r="F13568" s="41" t="str">
        <f aca="false">IF(A13568="","",MATCH(A13568,P_ID,1))</f>
        <v/>
      </c>
      <c r="G13568" s="41" t="str">
        <f aca="false">IF(A13568="","",INDEX(P_Svc,F13568))</f>
        <v/>
      </c>
      <c r="H13568" s="41" t="str">
        <f aca="false">IF(A13568="","",INDEX(P_Zone,F13568))</f>
        <v/>
      </c>
      <c r="I13568" s="41" t="str">
        <f aca="false">IF(A13568="","",IF(D13568="Delivered",IF(B13568&lt;=INDEX(P_Due,F13568),1,0),0))</f>
        <v/>
      </c>
    </row>
    <row r="13569" customFormat="false" ht="15" hidden="false" customHeight="false" outlineLevel="0" collapsed="false">
      <c r="A13569" s="37"/>
      <c r="B13569" s="38"/>
      <c r="C13569" s="39"/>
      <c r="D13569" s="39"/>
      <c r="E13569" s="39"/>
      <c r="F13569" s="41" t="str">
        <f aca="false">IF(A13569="","",MATCH(A13569,P_ID,1))</f>
        <v/>
      </c>
      <c r="G13569" s="41" t="str">
        <f aca="false">IF(A13569="","",INDEX(P_Svc,F13569))</f>
        <v/>
      </c>
      <c r="H13569" s="41" t="str">
        <f aca="false">IF(A13569="","",INDEX(P_Zone,F13569))</f>
        <v/>
      </c>
      <c r="I13569" s="41" t="str">
        <f aca="false">IF(A13569="","",IF(D13569="Delivered",IF(B13569&lt;=INDEX(P_Due,F13569),1,0),0))</f>
        <v/>
      </c>
    </row>
    <row r="13570" customFormat="false" ht="15" hidden="false" customHeight="false" outlineLevel="0" collapsed="false">
      <c r="A13570" s="37"/>
      <c r="B13570" s="38"/>
      <c r="C13570" s="39"/>
      <c r="D13570" s="39"/>
      <c r="E13570" s="39"/>
      <c r="F13570" s="41" t="str">
        <f aca="false">IF(A13570="","",MATCH(A13570,P_ID,1))</f>
        <v/>
      </c>
      <c r="G13570" s="41" t="str">
        <f aca="false">IF(A13570="","",INDEX(P_Svc,F13570))</f>
        <v/>
      </c>
      <c r="H13570" s="41" t="str">
        <f aca="false">IF(A13570="","",INDEX(P_Zone,F13570))</f>
        <v/>
      </c>
      <c r="I13570" s="41" t="str">
        <f aca="false">IF(A13570="","",IF(D13570="Delivered",IF(B13570&lt;=INDEX(P_Due,F13570),1,0),0))</f>
        <v/>
      </c>
    </row>
    <row r="13571" customFormat="false" ht="15" hidden="false" customHeight="false" outlineLevel="0" collapsed="false">
      <c r="A13571" s="37"/>
      <c r="B13571" s="38"/>
      <c r="C13571" s="39"/>
      <c r="D13571" s="39"/>
      <c r="E13571" s="39"/>
      <c r="F13571" s="41" t="str">
        <f aca="false">IF(A13571="","",MATCH(A13571,P_ID,1))</f>
        <v/>
      </c>
      <c r="G13571" s="41" t="str">
        <f aca="false">IF(A13571="","",INDEX(P_Svc,F13571))</f>
        <v/>
      </c>
      <c r="H13571" s="41" t="str">
        <f aca="false">IF(A13571="","",INDEX(P_Zone,F13571))</f>
        <v/>
      </c>
      <c r="I13571" s="41" t="str">
        <f aca="false">IF(A13571="","",IF(D13571="Delivered",IF(B13571&lt;=INDEX(P_Due,F13571),1,0),0))</f>
        <v/>
      </c>
    </row>
    <row r="13572" customFormat="false" ht="15" hidden="false" customHeight="false" outlineLevel="0" collapsed="false">
      <c r="A13572" s="37"/>
      <c r="B13572" s="38"/>
      <c r="C13572" s="39"/>
      <c r="D13572" s="39"/>
      <c r="E13572" s="39"/>
      <c r="F13572" s="41" t="str">
        <f aca="false">IF(A13572="","",MATCH(A13572,P_ID,1))</f>
        <v/>
      </c>
      <c r="G13572" s="41" t="str">
        <f aca="false">IF(A13572="","",INDEX(P_Svc,F13572))</f>
        <v/>
      </c>
      <c r="H13572" s="41" t="str">
        <f aca="false">IF(A13572="","",INDEX(P_Zone,F13572))</f>
        <v/>
      </c>
      <c r="I13572" s="41" t="str">
        <f aca="false">IF(A13572="","",IF(D13572="Delivered",IF(B13572&lt;=INDEX(P_Due,F13572),1,0),0))</f>
        <v/>
      </c>
    </row>
    <row r="13573" customFormat="false" ht="15" hidden="false" customHeight="false" outlineLevel="0" collapsed="false">
      <c r="A13573" s="37"/>
      <c r="B13573" s="38"/>
      <c r="C13573" s="39"/>
      <c r="D13573" s="39"/>
      <c r="E13573" s="39"/>
      <c r="F13573" s="41" t="str">
        <f aca="false">IF(A13573="","",MATCH(A13573,P_ID,1))</f>
        <v/>
      </c>
      <c r="G13573" s="41" t="str">
        <f aca="false">IF(A13573="","",INDEX(P_Svc,F13573))</f>
        <v/>
      </c>
      <c r="H13573" s="41" t="str">
        <f aca="false">IF(A13573="","",INDEX(P_Zone,F13573))</f>
        <v/>
      </c>
      <c r="I13573" s="41" t="str">
        <f aca="false">IF(A13573="","",IF(D13573="Delivered",IF(B13573&lt;=INDEX(P_Due,F13573),1,0),0))</f>
        <v/>
      </c>
    </row>
    <row r="13574" customFormat="false" ht="15" hidden="false" customHeight="false" outlineLevel="0" collapsed="false">
      <c r="A13574" s="37"/>
      <c r="B13574" s="38"/>
      <c r="C13574" s="39"/>
      <c r="D13574" s="39"/>
      <c r="E13574" s="39"/>
      <c r="F13574" s="41" t="str">
        <f aca="false">IF(A13574="","",MATCH(A13574,P_ID,1))</f>
        <v/>
      </c>
      <c r="G13574" s="41" t="str">
        <f aca="false">IF(A13574="","",INDEX(P_Svc,F13574))</f>
        <v/>
      </c>
      <c r="H13574" s="41" t="str">
        <f aca="false">IF(A13574="","",INDEX(P_Zone,F13574))</f>
        <v/>
      </c>
      <c r="I13574" s="41" t="str">
        <f aca="false">IF(A13574="","",IF(D13574="Delivered",IF(B13574&lt;=INDEX(P_Due,F13574),1,0),0))</f>
        <v/>
      </c>
    </row>
    <row r="13575" customFormat="false" ht="15" hidden="false" customHeight="false" outlineLevel="0" collapsed="false">
      <c r="A13575" s="37"/>
      <c r="B13575" s="38"/>
      <c r="C13575" s="39"/>
      <c r="D13575" s="39"/>
      <c r="E13575" s="39"/>
      <c r="F13575" s="41" t="str">
        <f aca="false">IF(A13575="","",MATCH(A13575,P_ID,1))</f>
        <v/>
      </c>
      <c r="G13575" s="41" t="str">
        <f aca="false">IF(A13575="","",INDEX(P_Svc,F13575))</f>
        <v/>
      </c>
      <c r="H13575" s="41" t="str">
        <f aca="false">IF(A13575="","",INDEX(P_Zone,F13575))</f>
        <v/>
      </c>
      <c r="I13575" s="41" t="str">
        <f aca="false">IF(A13575="","",IF(D13575="Delivered",IF(B13575&lt;=INDEX(P_Due,F13575),1,0),0))</f>
        <v/>
      </c>
    </row>
    <row r="13576" customFormat="false" ht="15" hidden="false" customHeight="false" outlineLevel="0" collapsed="false">
      <c r="A13576" s="37"/>
      <c r="B13576" s="38"/>
      <c r="C13576" s="39"/>
      <c r="D13576" s="39"/>
      <c r="E13576" s="39"/>
      <c r="F13576" s="41" t="str">
        <f aca="false">IF(A13576="","",MATCH(A13576,P_ID,1))</f>
        <v/>
      </c>
      <c r="G13576" s="41" t="str">
        <f aca="false">IF(A13576="","",INDEX(P_Svc,F13576))</f>
        <v/>
      </c>
      <c r="H13576" s="41" t="str">
        <f aca="false">IF(A13576="","",INDEX(P_Zone,F13576))</f>
        <v/>
      </c>
      <c r="I13576" s="41" t="str">
        <f aca="false">IF(A13576="","",IF(D13576="Delivered",IF(B13576&lt;=INDEX(P_Due,F13576),1,0),0))</f>
        <v/>
      </c>
    </row>
    <row r="13577" customFormat="false" ht="15" hidden="false" customHeight="false" outlineLevel="0" collapsed="false">
      <c r="A13577" s="37"/>
      <c r="B13577" s="38"/>
      <c r="C13577" s="39"/>
      <c r="D13577" s="39"/>
      <c r="E13577" s="39"/>
      <c r="F13577" s="41" t="str">
        <f aca="false">IF(A13577="","",MATCH(A13577,P_ID,1))</f>
        <v/>
      </c>
      <c r="G13577" s="41" t="str">
        <f aca="false">IF(A13577="","",INDEX(P_Svc,F13577))</f>
        <v/>
      </c>
      <c r="H13577" s="41" t="str">
        <f aca="false">IF(A13577="","",INDEX(P_Zone,F13577))</f>
        <v/>
      </c>
      <c r="I13577" s="41" t="str">
        <f aca="false">IF(A13577="","",IF(D13577="Delivered",IF(B13577&lt;=INDEX(P_Due,F13577),1,0),0))</f>
        <v/>
      </c>
    </row>
    <row r="13578" customFormat="false" ht="15" hidden="false" customHeight="false" outlineLevel="0" collapsed="false">
      <c r="A13578" s="37"/>
      <c r="B13578" s="38"/>
      <c r="C13578" s="39"/>
      <c r="D13578" s="39"/>
      <c r="E13578" s="39"/>
      <c r="F13578" s="41" t="str">
        <f aca="false">IF(A13578="","",MATCH(A13578,P_ID,1))</f>
        <v/>
      </c>
      <c r="G13578" s="41" t="str">
        <f aca="false">IF(A13578="","",INDEX(P_Svc,F13578))</f>
        <v/>
      </c>
      <c r="H13578" s="41" t="str">
        <f aca="false">IF(A13578="","",INDEX(P_Zone,F13578))</f>
        <v/>
      </c>
      <c r="I13578" s="41" t="str">
        <f aca="false">IF(A13578="","",IF(D13578="Delivered",IF(B13578&lt;=INDEX(P_Due,F13578),1,0),0))</f>
        <v/>
      </c>
    </row>
    <row r="13579" customFormat="false" ht="15" hidden="false" customHeight="false" outlineLevel="0" collapsed="false">
      <c r="A13579" s="37"/>
      <c r="B13579" s="38"/>
      <c r="C13579" s="39"/>
      <c r="D13579" s="39"/>
      <c r="E13579" s="39"/>
      <c r="F13579" s="41" t="str">
        <f aca="false">IF(A13579="","",MATCH(A13579,P_ID,1))</f>
        <v/>
      </c>
      <c r="G13579" s="41" t="str">
        <f aca="false">IF(A13579="","",INDEX(P_Svc,F13579))</f>
        <v/>
      </c>
      <c r="H13579" s="41" t="str">
        <f aca="false">IF(A13579="","",INDEX(P_Zone,F13579))</f>
        <v/>
      </c>
      <c r="I13579" s="41" t="str">
        <f aca="false">IF(A13579="","",IF(D13579="Delivered",IF(B13579&lt;=INDEX(P_Due,F13579),1,0),0))</f>
        <v/>
      </c>
    </row>
    <row r="13580" customFormat="false" ht="15" hidden="false" customHeight="false" outlineLevel="0" collapsed="false">
      <c r="A13580" s="37"/>
      <c r="B13580" s="38"/>
      <c r="C13580" s="39"/>
      <c r="D13580" s="39"/>
      <c r="E13580" s="39"/>
      <c r="F13580" s="41" t="str">
        <f aca="false">IF(A13580="","",MATCH(A13580,P_ID,1))</f>
        <v/>
      </c>
      <c r="G13580" s="41" t="str">
        <f aca="false">IF(A13580="","",INDEX(P_Svc,F13580))</f>
        <v/>
      </c>
      <c r="H13580" s="41" t="str">
        <f aca="false">IF(A13580="","",INDEX(P_Zone,F13580))</f>
        <v/>
      </c>
      <c r="I13580" s="41" t="str">
        <f aca="false">IF(A13580="","",IF(D13580="Delivered",IF(B13580&lt;=INDEX(P_Due,F13580),1,0),0))</f>
        <v/>
      </c>
    </row>
    <row r="13581" customFormat="false" ht="15" hidden="false" customHeight="false" outlineLevel="0" collapsed="false">
      <c r="A13581" s="37"/>
      <c r="B13581" s="38"/>
      <c r="C13581" s="39"/>
      <c r="D13581" s="39"/>
      <c r="E13581" s="39"/>
      <c r="F13581" s="41" t="str">
        <f aca="false">IF(A13581="","",MATCH(A13581,P_ID,1))</f>
        <v/>
      </c>
      <c r="G13581" s="41" t="str">
        <f aca="false">IF(A13581="","",INDEX(P_Svc,F13581))</f>
        <v/>
      </c>
      <c r="H13581" s="41" t="str">
        <f aca="false">IF(A13581="","",INDEX(P_Zone,F13581))</f>
        <v/>
      </c>
      <c r="I13581" s="41" t="str">
        <f aca="false">IF(A13581="","",IF(D13581="Delivered",IF(B13581&lt;=INDEX(P_Due,F13581),1,0),0))</f>
        <v/>
      </c>
    </row>
    <row r="13582" customFormat="false" ht="15" hidden="false" customHeight="false" outlineLevel="0" collapsed="false">
      <c r="A13582" s="37"/>
      <c r="B13582" s="38"/>
      <c r="C13582" s="39"/>
      <c r="D13582" s="39"/>
      <c r="E13582" s="39"/>
      <c r="F13582" s="41" t="str">
        <f aca="false">IF(A13582="","",MATCH(A13582,P_ID,1))</f>
        <v/>
      </c>
      <c r="G13582" s="41" t="str">
        <f aca="false">IF(A13582="","",INDEX(P_Svc,F13582))</f>
        <v/>
      </c>
      <c r="H13582" s="41" t="str">
        <f aca="false">IF(A13582="","",INDEX(P_Zone,F13582))</f>
        <v/>
      </c>
      <c r="I13582" s="41" t="str">
        <f aca="false">IF(A13582="","",IF(D13582="Delivered",IF(B13582&lt;=INDEX(P_Due,F13582),1,0),0))</f>
        <v/>
      </c>
    </row>
    <row r="13583" customFormat="false" ht="15" hidden="false" customHeight="false" outlineLevel="0" collapsed="false">
      <c r="A13583" s="37"/>
      <c r="B13583" s="38"/>
      <c r="C13583" s="39"/>
      <c r="D13583" s="39"/>
      <c r="E13583" s="39"/>
      <c r="F13583" s="41" t="str">
        <f aca="false">IF(A13583="","",MATCH(A13583,P_ID,1))</f>
        <v/>
      </c>
      <c r="G13583" s="41" t="str">
        <f aca="false">IF(A13583="","",INDEX(P_Svc,F13583))</f>
        <v/>
      </c>
      <c r="H13583" s="41" t="str">
        <f aca="false">IF(A13583="","",INDEX(P_Zone,F13583))</f>
        <v/>
      </c>
      <c r="I13583" s="41" t="str">
        <f aca="false">IF(A13583="","",IF(D13583="Delivered",IF(B13583&lt;=INDEX(P_Due,F13583),1,0),0))</f>
        <v/>
      </c>
    </row>
    <row r="13584" customFormat="false" ht="15" hidden="false" customHeight="false" outlineLevel="0" collapsed="false">
      <c r="A13584" s="37"/>
      <c r="B13584" s="38"/>
      <c r="C13584" s="39"/>
      <c r="D13584" s="39"/>
      <c r="E13584" s="39"/>
      <c r="F13584" s="41" t="str">
        <f aca="false">IF(A13584="","",MATCH(A13584,P_ID,1))</f>
        <v/>
      </c>
      <c r="G13584" s="41" t="str">
        <f aca="false">IF(A13584="","",INDEX(P_Svc,F13584))</f>
        <v/>
      </c>
      <c r="H13584" s="41" t="str">
        <f aca="false">IF(A13584="","",INDEX(P_Zone,F13584))</f>
        <v/>
      </c>
      <c r="I13584" s="41" t="str">
        <f aca="false">IF(A13584="","",IF(D13584="Delivered",IF(B13584&lt;=INDEX(P_Due,F13584),1,0),0))</f>
        <v/>
      </c>
    </row>
    <row r="13585" customFormat="false" ht="15" hidden="false" customHeight="false" outlineLevel="0" collapsed="false">
      <c r="A13585" s="37"/>
      <c r="B13585" s="38"/>
      <c r="C13585" s="39"/>
      <c r="D13585" s="39"/>
      <c r="E13585" s="39"/>
      <c r="F13585" s="41" t="str">
        <f aca="false">IF(A13585="","",MATCH(A13585,P_ID,1))</f>
        <v/>
      </c>
      <c r="G13585" s="41" t="str">
        <f aca="false">IF(A13585="","",INDEX(P_Svc,F13585))</f>
        <v/>
      </c>
      <c r="H13585" s="41" t="str">
        <f aca="false">IF(A13585="","",INDEX(P_Zone,F13585))</f>
        <v/>
      </c>
      <c r="I13585" s="41" t="str">
        <f aca="false">IF(A13585="","",IF(D13585="Delivered",IF(B13585&lt;=INDEX(P_Due,F13585),1,0),0))</f>
        <v/>
      </c>
    </row>
    <row r="13586" customFormat="false" ht="15" hidden="false" customHeight="false" outlineLevel="0" collapsed="false">
      <c r="A13586" s="37"/>
      <c r="B13586" s="38"/>
      <c r="C13586" s="39"/>
      <c r="D13586" s="39"/>
      <c r="E13586" s="39"/>
      <c r="F13586" s="41" t="str">
        <f aca="false">IF(A13586="","",MATCH(A13586,P_ID,1))</f>
        <v/>
      </c>
      <c r="G13586" s="41" t="str">
        <f aca="false">IF(A13586="","",INDEX(P_Svc,F13586))</f>
        <v/>
      </c>
      <c r="H13586" s="41" t="str">
        <f aca="false">IF(A13586="","",INDEX(P_Zone,F13586))</f>
        <v/>
      </c>
      <c r="I13586" s="41" t="str">
        <f aca="false">IF(A13586="","",IF(D13586="Delivered",IF(B13586&lt;=INDEX(P_Due,F13586),1,0),0))</f>
        <v/>
      </c>
    </row>
    <row r="13587" customFormat="false" ht="15" hidden="false" customHeight="false" outlineLevel="0" collapsed="false">
      <c r="A13587" s="37"/>
      <c r="B13587" s="38"/>
      <c r="C13587" s="39"/>
      <c r="D13587" s="39"/>
      <c r="E13587" s="39"/>
      <c r="F13587" s="41" t="str">
        <f aca="false">IF(A13587="","",MATCH(A13587,P_ID,1))</f>
        <v/>
      </c>
      <c r="G13587" s="41" t="str">
        <f aca="false">IF(A13587="","",INDEX(P_Svc,F13587))</f>
        <v/>
      </c>
      <c r="H13587" s="41" t="str">
        <f aca="false">IF(A13587="","",INDEX(P_Zone,F13587))</f>
        <v/>
      </c>
      <c r="I13587" s="41" t="str">
        <f aca="false">IF(A13587="","",IF(D13587="Delivered",IF(B13587&lt;=INDEX(P_Due,F13587),1,0),0))</f>
        <v/>
      </c>
    </row>
    <row r="13588" customFormat="false" ht="15" hidden="false" customHeight="false" outlineLevel="0" collapsed="false">
      <c r="A13588" s="37"/>
      <c r="B13588" s="38"/>
      <c r="C13588" s="39"/>
      <c r="D13588" s="39"/>
      <c r="E13588" s="39"/>
      <c r="F13588" s="41" t="str">
        <f aca="false">IF(A13588="","",MATCH(A13588,P_ID,1))</f>
        <v/>
      </c>
      <c r="G13588" s="41" t="str">
        <f aca="false">IF(A13588="","",INDEX(P_Svc,F13588))</f>
        <v/>
      </c>
      <c r="H13588" s="41" t="str">
        <f aca="false">IF(A13588="","",INDEX(P_Zone,F13588))</f>
        <v/>
      </c>
      <c r="I13588" s="41" t="str">
        <f aca="false">IF(A13588="","",IF(D13588="Delivered",IF(B13588&lt;=INDEX(P_Due,F13588),1,0),0))</f>
        <v/>
      </c>
    </row>
    <row r="13589" customFormat="false" ht="15" hidden="false" customHeight="false" outlineLevel="0" collapsed="false">
      <c r="A13589" s="37"/>
      <c r="B13589" s="38"/>
      <c r="C13589" s="39"/>
      <c r="D13589" s="39"/>
      <c r="E13589" s="39"/>
      <c r="F13589" s="41" t="str">
        <f aca="false">IF(A13589="","",MATCH(A13589,P_ID,1))</f>
        <v/>
      </c>
      <c r="G13589" s="41" t="str">
        <f aca="false">IF(A13589="","",INDEX(P_Svc,F13589))</f>
        <v/>
      </c>
      <c r="H13589" s="41" t="str">
        <f aca="false">IF(A13589="","",INDEX(P_Zone,F13589))</f>
        <v/>
      </c>
      <c r="I13589" s="41" t="str">
        <f aca="false">IF(A13589="","",IF(D13589="Delivered",IF(B13589&lt;=INDEX(P_Due,F13589),1,0),0))</f>
        <v/>
      </c>
    </row>
    <row r="13590" customFormat="false" ht="15" hidden="false" customHeight="false" outlineLevel="0" collapsed="false">
      <c r="A13590" s="37"/>
      <c r="B13590" s="38"/>
      <c r="C13590" s="39"/>
      <c r="D13590" s="39"/>
      <c r="E13590" s="39"/>
      <c r="F13590" s="41" t="str">
        <f aca="false">IF(A13590="","",MATCH(A13590,P_ID,1))</f>
        <v/>
      </c>
      <c r="G13590" s="41" t="str">
        <f aca="false">IF(A13590="","",INDEX(P_Svc,F13590))</f>
        <v/>
      </c>
      <c r="H13590" s="41" t="str">
        <f aca="false">IF(A13590="","",INDEX(P_Zone,F13590))</f>
        <v/>
      </c>
      <c r="I13590" s="41" t="str">
        <f aca="false">IF(A13590="","",IF(D13590="Delivered",IF(B13590&lt;=INDEX(P_Due,F13590),1,0),0))</f>
        <v/>
      </c>
    </row>
    <row r="13591" customFormat="false" ht="15" hidden="false" customHeight="false" outlineLevel="0" collapsed="false">
      <c r="A13591" s="37"/>
      <c r="B13591" s="38"/>
      <c r="C13591" s="39"/>
      <c r="D13591" s="39"/>
      <c r="E13591" s="39"/>
      <c r="F13591" s="41" t="str">
        <f aca="false">IF(A13591="","",MATCH(A13591,P_ID,1))</f>
        <v/>
      </c>
      <c r="G13591" s="41" t="str">
        <f aca="false">IF(A13591="","",INDEX(P_Svc,F13591))</f>
        <v/>
      </c>
      <c r="H13591" s="41" t="str">
        <f aca="false">IF(A13591="","",INDEX(P_Zone,F13591))</f>
        <v/>
      </c>
      <c r="I13591" s="41" t="str">
        <f aca="false">IF(A13591="","",IF(D13591="Delivered",IF(B13591&lt;=INDEX(P_Due,F13591),1,0),0))</f>
        <v/>
      </c>
    </row>
    <row r="13592" customFormat="false" ht="15" hidden="false" customHeight="false" outlineLevel="0" collapsed="false">
      <c r="A13592" s="37"/>
      <c r="B13592" s="38"/>
      <c r="C13592" s="39"/>
      <c r="D13592" s="39"/>
      <c r="E13592" s="39"/>
      <c r="F13592" s="41" t="str">
        <f aca="false">IF(A13592="","",MATCH(A13592,P_ID,1))</f>
        <v/>
      </c>
      <c r="G13592" s="41" t="str">
        <f aca="false">IF(A13592="","",INDEX(P_Svc,F13592))</f>
        <v/>
      </c>
      <c r="H13592" s="41" t="str">
        <f aca="false">IF(A13592="","",INDEX(P_Zone,F13592))</f>
        <v/>
      </c>
      <c r="I13592" s="41" t="str">
        <f aca="false">IF(A13592="","",IF(D13592="Delivered",IF(B13592&lt;=INDEX(P_Due,F13592),1,0),0))</f>
        <v/>
      </c>
    </row>
    <row r="13593" customFormat="false" ht="15" hidden="false" customHeight="false" outlineLevel="0" collapsed="false">
      <c r="A13593" s="37"/>
      <c r="B13593" s="38"/>
      <c r="C13593" s="39"/>
      <c r="D13593" s="39"/>
      <c r="E13593" s="39"/>
      <c r="F13593" s="41" t="str">
        <f aca="false">IF(A13593="","",MATCH(A13593,P_ID,1))</f>
        <v/>
      </c>
      <c r="G13593" s="41" t="str">
        <f aca="false">IF(A13593="","",INDEX(P_Svc,F13593))</f>
        <v/>
      </c>
      <c r="H13593" s="41" t="str">
        <f aca="false">IF(A13593="","",INDEX(P_Zone,F13593))</f>
        <v/>
      </c>
      <c r="I13593" s="41" t="str">
        <f aca="false">IF(A13593="","",IF(D13593="Delivered",IF(B13593&lt;=INDEX(P_Due,F13593),1,0),0))</f>
        <v/>
      </c>
    </row>
    <row r="13594" customFormat="false" ht="15" hidden="false" customHeight="false" outlineLevel="0" collapsed="false">
      <c r="A13594" s="37"/>
      <c r="B13594" s="38"/>
      <c r="C13594" s="39"/>
      <c r="D13594" s="39"/>
      <c r="E13594" s="39"/>
      <c r="F13594" s="41" t="str">
        <f aca="false">IF(A13594="","",MATCH(A13594,P_ID,1))</f>
        <v/>
      </c>
      <c r="G13594" s="41" t="str">
        <f aca="false">IF(A13594="","",INDEX(P_Svc,F13594))</f>
        <v/>
      </c>
      <c r="H13594" s="41" t="str">
        <f aca="false">IF(A13594="","",INDEX(P_Zone,F13594))</f>
        <v/>
      </c>
      <c r="I13594" s="41" t="str">
        <f aca="false">IF(A13594="","",IF(D13594="Delivered",IF(B13594&lt;=INDEX(P_Due,F13594),1,0),0))</f>
        <v/>
      </c>
    </row>
    <row r="13595" customFormat="false" ht="15" hidden="false" customHeight="false" outlineLevel="0" collapsed="false">
      <c r="A13595" s="37"/>
      <c r="B13595" s="38"/>
      <c r="C13595" s="39"/>
      <c r="D13595" s="39"/>
      <c r="E13595" s="39"/>
      <c r="F13595" s="41" t="str">
        <f aca="false">IF(A13595="","",MATCH(A13595,P_ID,1))</f>
        <v/>
      </c>
      <c r="G13595" s="41" t="str">
        <f aca="false">IF(A13595="","",INDEX(P_Svc,F13595))</f>
        <v/>
      </c>
      <c r="H13595" s="41" t="str">
        <f aca="false">IF(A13595="","",INDEX(P_Zone,F13595))</f>
        <v/>
      </c>
      <c r="I13595" s="41" t="str">
        <f aca="false">IF(A13595="","",IF(D13595="Delivered",IF(B13595&lt;=INDEX(P_Due,F13595),1,0),0))</f>
        <v/>
      </c>
    </row>
    <row r="13596" customFormat="false" ht="15" hidden="false" customHeight="false" outlineLevel="0" collapsed="false">
      <c r="A13596" s="37"/>
      <c r="B13596" s="38"/>
      <c r="C13596" s="39"/>
      <c r="D13596" s="39"/>
      <c r="E13596" s="39"/>
      <c r="F13596" s="41" t="str">
        <f aca="false">IF(A13596="","",MATCH(A13596,P_ID,1))</f>
        <v/>
      </c>
      <c r="G13596" s="41" t="str">
        <f aca="false">IF(A13596="","",INDEX(P_Svc,F13596))</f>
        <v/>
      </c>
      <c r="H13596" s="41" t="str">
        <f aca="false">IF(A13596="","",INDEX(P_Zone,F13596))</f>
        <v/>
      </c>
      <c r="I13596" s="41" t="str">
        <f aca="false">IF(A13596="","",IF(D13596="Delivered",IF(B13596&lt;=INDEX(P_Due,F13596),1,0),0))</f>
        <v/>
      </c>
    </row>
    <row r="13597" customFormat="false" ht="15" hidden="false" customHeight="false" outlineLevel="0" collapsed="false">
      <c r="A13597" s="37"/>
      <c r="B13597" s="38"/>
      <c r="C13597" s="39"/>
      <c r="D13597" s="39"/>
      <c r="E13597" s="39"/>
      <c r="F13597" s="41" t="str">
        <f aca="false">IF(A13597="","",MATCH(A13597,P_ID,1))</f>
        <v/>
      </c>
      <c r="G13597" s="41" t="str">
        <f aca="false">IF(A13597="","",INDEX(P_Svc,F13597))</f>
        <v/>
      </c>
      <c r="H13597" s="41" t="str">
        <f aca="false">IF(A13597="","",INDEX(P_Zone,F13597))</f>
        <v/>
      </c>
      <c r="I13597" s="41" t="str">
        <f aca="false">IF(A13597="","",IF(D13597="Delivered",IF(B13597&lt;=INDEX(P_Due,F13597),1,0),0))</f>
        <v/>
      </c>
    </row>
    <row r="13598" customFormat="false" ht="15" hidden="false" customHeight="false" outlineLevel="0" collapsed="false">
      <c r="A13598" s="37"/>
      <c r="B13598" s="38"/>
      <c r="C13598" s="39"/>
      <c r="D13598" s="39"/>
      <c r="E13598" s="39"/>
      <c r="F13598" s="41" t="str">
        <f aca="false">IF(A13598="","",MATCH(A13598,P_ID,1))</f>
        <v/>
      </c>
      <c r="G13598" s="41" t="str">
        <f aca="false">IF(A13598="","",INDEX(P_Svc,F13598))</f>
        <v/>
      </c>
      <c r="H13598" s="41" t="str">
        <f aca="false">IF(A13598="","",INDEX(P_Zone,F13598))</f>
        <v/>
      </c>
      <c r="I13598" s="41" t="str">
        <f aca="false">IF(A13598="","",IF(D13598="Delivered",IF(B13598&lt;=INDEX(P_Due,F13598),1,0),0))</f>
        <v/>
      </c>
    </row>
    <row r="13599" customFormat="false" ht="15" hidden="false" customHeight="false" outlineLevel="0" collapsed="false">
      <c r="A13599" s="37"/>
      <c r="B13599" s="38"/>
      <c r="C13599" s="39"/>
      <c r="D13599" s="39"/>
      <c r="E13599" s="39"/>
      <c r="F13599" s="41" t="str">
        <f aca="false">IF(A13599="","",MATCH(A13599,P_ID,1))</f>
        <v/>
      </c>
      <c r="G13599" s="41" t="str">
        <f aca="false">IF(A13599="","",INDEX(P_Svc,F13599))</f>
        <v/>
      </c>
      <c r="H13599" s="41" t="str">
        <f aca="false">IF(A13599="","",INDEX(P_Zone,F13599))</f>
        <v/>
      </c>
      <c r="I13599" s="41" t="str">
        <f aca="false">IF(A13599="","",IF(D13599="Delivered",IF(B13599&lt;=INDEX(P_Due,F13599),1,0),0))</f>
        <v/>
      </c>
    </row>
    <row r="13600" customFormat="false" ht="15" hidden="false" customHeight="false" outlineLevel="0" collapsed="false">
      <c r="A13600" s="37"/>
      <c r="B13600" s="38"/>
      <c r="C13600" s="39"/>
      <c r="D13600" s="39"/>
      <c r="E13600" s="39"/>
      <c r="F13600" s="41" t="str">
        <f aca="false">IF(A13600="","",MATCH(A13600,P_ID,1))</f>
        <v/>
      </c>
      <c r="G13600" s="41" t="str">
        <f aca="false">IF(A13600="","",INDEX(P_Svc,F13600))</f>
        <v/>
      </c>
      <c r="H13600" s="41" t="str">
        <f aca="false">IF(A13600="","",INDEX(P_Zone,F13600))</f>
        <v/>
      </c>
      <c r="I13600" s="41" t="str">
        <f aca="false">IF(A13600="","",IF(D13600="Delivered",IF(B13600&lt;=INDEX(P_Due,F13600),1,0),0))</f>
        <v/>
      </c>
    </row>
    <row r="13601" customFormat="false" ht="15" hidden="false" customHeight="false" outlineLevel="0" collapsed="false">
      <c r="A13601" s="37"/>
      <c r="B13601" s="38"/>
      <c r="C13601" s="39"/>
      <c r="D13601" s="39"/>
      <c r="E13601" s="39"/>
      <c r="F13601" s="41" t="str">
        <f aca="false">IF(A13601="","",MATCH(A13601,P_ID,1))</f>
        <v/>
      </c>
      <c r="G13601" s="41" t="str">
        <f aca="false">IF(A13601="","",INDEX(P_Svc,F13601))</f>
        <v/>
      </c>
      <c r="H13601" s="41" t="str">
        <f aca="false">IF(A13601="","",INDEX(P_Zone,F13601))</f>
        <v/>
      </c>
      <c r="I13601" s="41" t="str">
        <f aca="false">IF(A13601="","",IF(D13601="Delivered",IF(B13601&lt;=INDEX(P_Due,F13601),1,0),0))</f>
        <v/>
      </c>
    </row>
    <row r="13602" customFormat="false" ht="15" hidden="false" customHeight="false" outlineLevel="0" collapsed="false">
      <c r="A13602" s="37"/>
      <c r="B13602" s="38"/>
      <c r="C13602" s="39"/>
      <c r="D13602" s="39"/>
      <c r="E13602" s="39"/>
      <c r="F13602" s="41" t="str">
        <f aca="false">IF(A13602="","",MATCH(A13602,P_ID,1))</f>
        <v/>
      </c>
      <c r="G13602" s="41" t="str">
        <f aca="false">IF(A13602="","",INDEX(P_Svc,F13602))</f>
        <v/>
      </c>
      <c r="H13602" s="41" t="str">
        <f aca="false">IF(A13602="","",INDEX(P_Zone,F13602))</f>
        <v/>
      </c>
      <c r="I13602" s="41" t="str">
        <f aca="false">IF(A13602="","",IF(D13602="Delivered",IF(B13602&lt;=INDEX(P_Due,F13602),1,0),0))</f>
        <v/>
      </c>
    </row>
    <row r="13603" customFormat="false" ht="15" hidden="false" customHeight="false" outlineLevel="0" collapsed="false">
      <c r="A13603" s="37"/>
      <c r="B13603" s="38"/>
      <c r="C13603" s="39"/>
      <c r="D13603" s="39"/>
      <c r="E13603" s="39"/>
      <c r="F13603" s="41" t="str">
        <f aca="false">IF(A13603="","",MATCH(A13603,P_ID,1))</f>
        <v/>
      </c>
      <c r="G13603" s="41" t="str">
        <f aca="false">IF(A13603="","",INDEX(P_Svc,F13603))</f>
        <v/>
      </c>
      <c r="H13603" s="41" t="str">
        <f aca="false">IF(A13603="","",INDEX(P_Zone,F13603))</f>
        <v/>
      </c>
      <c r="I13603" s="41" t="str">
        <f aca="false">IF(A13603="","",IF(D13603="Delivered",IF(B13603&lt;=INDEX(P_Due,F13603),1,0),0))</f>
        <v/>
      </c>
    </row>
    <row r="13604" customFormat="false" ht="15" hidden="false" customHeight="false" outlineLevel="0" collapsed="false">
      <c r="A13604" s="37"/>
      <c r="B13604" s="38"/>
      <c r="C13604" s="39"/>
      <c r="D13604" s="39"/>
      <c r="E13604" s="39"/>
      <c r="F13604" s="41" t="str">
        <f aca="false">IF(A13604="","",MATCH(A13604,P_ID,1))</f>
        <v/>
      </c>
      <c r="G13604" s="41" t="str">
        <f aca="false">IF(A13604="","",INDEX(P_Svc,F13604))</f>
        <v/>
      </c>
      <c r="H13604" s="41" t="str">
        <f aca="false">IF(A13604="","",INDEX(P_Zone,F13604))</f>
        <v/>
      </c>
      <c r="I13604" s="41" t="str">
        <f aca="false">IF(A13604="","",IF(D13604="Delivered",IF(B13604&lt;=INDEX(P_Due,F13604),1,0),0))</f>
        <v/>
      </c>
    </row>
    <row r="13605" customFormat="false" ht="15" hidden="false" customHeight="false" outlineLevel="0" collapsed="false">
      <c r="A13605" s="37"/>
      <c r="B13605" s="38"/>
      <c r="C13605" s="39"/>
      <c r="D13605" s="39"/>
      <c r="E13605" s="39"/>
      <c r="F13605" s="41" t="str">
        <f aca="false">IF(A13605="","",MATCH(A13605,P_ID,1))</f>
        <v/>
      </c>
      <c r="G13605" s="41" t="str">
        <f aca="false">IF(A13605="","",INDEX(P_Svc,F13605))</f>
        <v/>
      </c>
      <c r="H13605" s="41" t="str">
        <f aca="false">IF(A13605="","",INDEX(P_Zone,F13605))</f>
        <v/>
      </c>
      <c r="I13605" s="41" t="str">
        <f aca="false">IF(A13605="","",IF(D13605="Delivered",IF(B13605&lt;=INDEX(P_Due,F13605),1,0),0))</f>
        <v/>
      </c>
    </row>
    <row r="13606" customFormat="false" ht="15" hidden="false" customHeight="false" outlineLevel="0" collapsed="false">
      <c r="A13606" s="37"/>
      <c r="B13606" s="38"/>
      <c r="C13606" s="39"/>
      <c r="D13606" s="39"/>
      <c r="E13606" s="39"/>
      <c r="F13606" s="41" t="str">
        <f aca="false">IF(A13606="","",MATCH(A13606,P_ID,1))</f>
        <v/>
      </c>
      <c r="G13606" s="41" t="str">
        <f aca="false">IF(A13606="","",INDEX(P_Svc,F13606))</f>
        <v/>
      </c>
      <c r="H13606" s="41" t="str">
        <f aca="false">IF(A13606="","",INDEX(P_Zone,F13606))</f>
        <v/>
      </c>
      <c r="I13606" s="41" t="str">
        <f aca="false">IF(A13606="","",IF(D13606="Delivered",IF(B13606&lt;=INDEX(P_Due,F13606),1,0),0))</f>
        <v/>
      </c>
    </row>
    <row r="13607" customFormat="false" ht="15" hidden="false" customHeight="false" outlineLevel="0" collapsed="false">
      <c r="A13607" s="37"/>
      <c r="B13607" s="38"/>
      <c r="C13607" s="39"/>
      <c r="D13607" s="39"/>
      <c r="E13607" s="39"/>
      <c r="F13607" s="41" t="str">
        <f aca="false">IF(A13607="","",MATCH(A13607,P_ID,1))</f>
        <v/>
      </c>
      <c r="G13607" s="41" t="str">
        <f aca="false">IF(A13607="","",INDEX(P_Svc,F13607))</f>
        <v/>
      </c>
      <c r="H13607" s="41" t="str">
        <f aca="false">IF(A13607="","",INDEX(P_Zone,F13607))</f>
        <v/>
      </c>
      <c r="I13607" s="41" t="str">
        <f aca="false">IF(A13607="","",IF(D13607="Delivered",IF(B13607&lt;=INDEX(P_Due,F13607),1,0),0))</f>
        <v/>
      </c>
    </row>
    <row r="13608" customFormat="false" ht="15" hidden="false" customHeight="false" outlineLevel="0" collapsed="false">
      <c r="A13608" s="37"/>
      <c r="B13608" s="38"/>
      <c r="C13608" s="39"/>
      <c r="D13608" s="39"/>
      <c r="E13608" s="39"/>
      <c r="F13608" s="41" t="str">
        <f aca="false">IF(A13608="","",MATCH(A13608,P_ID,1))</f>
        <v/>
      </c>
      <c r="G13608" s="41" t="str">
        <f aca="false">IF(A13608="","",INDEX(P_Svc,F13608))</f>
        <v/>
      </c>
      <c r="H13608" s="41" t="str">
        <f aca="false">IF(A13608="","",INDEX(P_Zone,F13608))</f>
        <v/>
      </c>
      <c r="I13608" s="41" t="str">
        <f aca="false">IF(A13608="","",IF(D13608="Delivered",IF(B13608&lt;=INDEX(P_Due,F13608),1,0),0))</f>
        <v/>
      </c>
    </row>
    <row r="13609" customFormat="false" ht="15" hidden="false" customHeight="false" outlineLevel="0" collapsed="false">
      <c r="A13609" s="37"/>
      <c r="B13609" s="38"/>
      <c r="C13609" s="39"/>
      <c r="D13609" s="39"/>
      <c r="E13609" s="39"/>
      <c r="F13609" s="41" t="str">
        <f aca="false">IF(A13609="","",MATCH(A13609,P_ID,1))</f>
        <v/>
      </c>
      <c r="G13609" s="41" t="str">
        <f aca="false">IF(A13609="","",INDEX(P_Svc,F13609))</f>
        <v/>
      </c>
      <c r="H13609" s="41" t="str">
        <f aca="false">IF(A13609="","",INDEX(P_Zone,F13609))</f>
        <v/>
      </c>
      <c r="I13609" s="41" t="str">
        <f aca="false">IF(A13609="","",IF(D13609="Delivered",IF(B13609&lt;=INDEX(P_Due,F13609),1,0),0))</f>
        <v/>
      </c>
    </row>
    <row r="13610" customFormat="false" ht="15" hidden="false" customHeight="false" outlineLevel="0" collapsed="false">
      <c r="A13610" s="37"/>
      <c r="B13610" s="38"/>
      <c r="C13610" s="39"/>
      <c r="D13610" s="39"/>
      <c r="E13610" s="39"/>
      <c r="F13610" s="41" t="str">
        <f aca="false">IF(A13610="","",MATCH(A13610,P_ID,1))</f>
        <v/>
      </c>
      <c r="G13610" s="41" t="str">
        <f aca="false">IF(A13610="","",INDEX(P_Svc,F13610))</f>
        <v/>
      </c>
      <c r="H13610" s="41" t="str">
        <f aca="false">IF(A13610="","",INDEX(P_Zone,F13610))</f>
        <v/>
      </c>
      <c r="I13610" s="41" t="str">
        <f aca="false">IF(A13610="","",IF(D13610="Delivered",IF(B13610&lt;=INDEX(P_Due,F13610),1,0),0))</f>
        <v/>
      </c>
    </row>
    <row r="13611" customFormat="false" ht="15" hidden="false" customHeight="false" outlineLevel="0" collapsed="false">
      <c r="A13611" s="37"/>
      <c r="B13611" s="38"/>
      <c r="C13611" s="39"/>
      <c r="D13611" s="39"/>
      <c r="E13611" s="39"/>
      <c r="F13611" s="41" t="str">
        <f aca="false">IF(A13611="","",MATCH(A13611,P_ID,1))</f>
        <v/>
      </c>
      <c r="G13611" s="41" t="str">
        <f aca="false">IF(A13611="","",INDEX(P_Svc,F13611))</f>
        <v/>
      </c>
      <c r="H13611" s="41" t="str">
        <f aca="false">IF(A13611="","",INDEX(P_Zone,F13611))</f>
        <v/>
      </c>
      <c r="I13611" s="41" t="str">
        <f aca="false">IF(A13611="","",IF(D13611="Delivered",IF(B13611&lt;=INDEX(P_Due,F13611),1,0),0))</f>
        <v/>
      </c>
    </row>
    <row r="13612" customFormat="false" ht="15" hidden="false" customHeight="false" outlineLevel="0" collapsed="false">
      <c r="A13612" s="37"/>
      <c r="B13612" s="38"/>
      <c r="C13612" s="39"/>
      <c r="D13612" s="39"/>
      <c r="E13612" s="39"/>
      <c r="F13612" s="41" t="str">
        <f aca="false">IF(A13612="","",MATCH(A13612,P_ID,1))</f>
        <v/>
      </c>
      <c r="G13612" s="41" t="str">
        <f aca="false">IF(A13612="","",INDEX(P_Svc,F13612))</f>
        <v/>
      </c>
      <c r="H13612" s="41" t="str">
        <f aca="false">IF(A13612="","",INDEX(P_Zone,F13612))</f>
        <v/>
      </c>
      <c r="I13612" s="41" t="str">
        <f aca="false">IF(A13612="","",IF(D13612="Delivered",IF(B13612&lt;=INDEX(P_Due,F13612),1,0),0))</f>
        <v/>
      </c>
    </row>
    <row r="13613" customFormat="false" ht="15" hidden="false" customHeight="false" outlineLevel="0" collapsed="false">
      <c r="A13613" s="37"/>
      <c r="B13613" s="38"/>
      <c r="C13613" s="39"/>
      <c r="D13613" s="39"/>
      <c r="E13613" s="39"/>
      <c r="F13613" s="41" t="str">
        <f aca="false">IF(A13613="","",MATCH(A13613,P_ID,1))</f>
        <v/>
      </c>
      <c r="G13613" s="41" t="str">
        <f aca="false">IF(A13613="","",INDEX(P_Svc,F13613))</f>
        <v/>
      </c>
      <c r="H13613" s="41" t="str">
        <f aca="false">IF(A13613="","",INDEX(P_Zone,F13613))</f>
        <v/>
      </c>
      <c r="I13613" s="41" t="str">
        <f aca="false">IF(A13613="","",IF(D13613="Delivered",IF(B13613&lt;=INDEX(P_Due,F13613),1,0),0))</f>
        <v/>
      </c>
    </row>
    <row r="13614" customFormat="false" ht="15" hidden="false" customHeight="false" outlineLevel="0" collapsed="false">
      <c r="A13614" s="37"/>
      <c r="B13614" s="38"/>
      <c r="C13614" s="39"/>
      <c r="D13614" s="39"/>
      <c r="E13614" s="39"/>
      <c r="F13614" s="41" t="str">
        <f aca="false">IF(A13614="","",MATCH(A13614,P_ID,1))</f>
        <v/>
      </c>
      <c r="G13614" s="41" t="str">
        <f aca="false">IF(A13614="","",INDEX(P_Svc,F13614))</f>
        <v/>
      </c>
      <c r="H13614" s="41" t="str">
        <f aca="false">IF(A13614="","",INDEX(P_Zone,F13614))</f>
        <v/>
      </c>
      <c r="I13614" s="41" t="str">
        <f aca="false">IF(A13614="","",IF(D13614="Delivered",IF(B13614&lt;=INDEX(P_Due,F13614),1,0),0))</f>
        <v/>
      </c>
    </row>
    <row r="13615" customFormat="false" ht="15" hidden="false" customHeight="false" outlineLevel="0" collapsed="false">
      <c r="A13615" s="37"/>
      <c r="B13615" s="38"/>
      <c r="C13615" s="39"/>
      <c r="D13615" s="39"/>
      <c r="E13615" s="39"/>
      <c r="F13615" s="41" t="str">
        <f aca="false">IF(A13615="","",MATCH(A13615,P_ID,1))</f>
        <v/>
      </c>
      <c r="G13615" s="41" t="str">
        <f aca="false">IF(A13615="","",INDEX(P_Svc,F13615))</f>
        <v/>
      </c>
      <c r="H13615" s="41" t="str">
        <f aca="false">IF(A13615="","",INDEX(P_Zone,F13615))</f>
        <v/>
      </c>
      <c r="I13615" s="41" t="str">
        <f aca="false">IF(A13615="","",IF(D13615="Delivered",IF(B13615&lt;=INDEX(P_Due,F13615),1,0),0))</f>
        <v/>
      </c>
    </row>
    <row r="13616" customFormat="false" ht="15" hidden="false" customHeight="false" outlineLevel="0" collapsed="false">
      <c r="A13616" s="37"/>
      <c r="B13616" s="38"/>
      <c r="C13616" s="39"/>
      <c r="D13616" s="39"/>
      <c r="E13616" s="39"/>
      <c r="F13616" s="41" t="str">
        <f aca="false">IF(A13616="","",MATCH(A13616,P_ID,1))</f>
        <v/>
      </c>
      <c r="G13616" s="41" t="str">
        <f aca="false">IF(A13616="","",INDEX(P_Svc,F13616))</f>
        <v/>
      </c>
      <c r="H13616" s="41" t="str">
        <f aca="false">IF(A13616="","",INDEX(P_Zone,F13616))</f>
        <v/>
      </c>
      <c r="I13616" s="41" t="str">
        <f aca="false">IF(A13616="","",IF(D13616="Delivered",IF(B13616&lt;=INDEX(P_Due,F13616),1,0),0))</f>
        <v/>
      </c>
    </row>
    <row r="13617" customFormat="false" ht="15" hidden="false" customHeight="false" outlineLevel="0" collapsed="false">
      <c r="A13617" s="37"/>
      <c r="B13617" s="38"/>
      <c r="C13617" s="39"/>
      <c r="D13617" s="39"/>
      <c r="E13617" s="39"/>
      <c r="F13617" s="41" t="str">
        <f aca="false">IF(A13617="","",MATCH(A13617,P_ID,1))</f>
        <v/>
      </c>
      <c r="G13617" s="41" t="str">
        <f aca="false">IF(A13617="","",INDEX(P_Svc,F13617))</f>
        <v/>
      </c>
      <c r="H13617" s="41" t="str">
        <f aca="false">IF(A13617="","",INDEX(P_Zone,F13617))</f>
        <v/>
      </c>
      <c r="I13617" s="41" t="str">
        <f aca="false">IF(A13617="","",IF(D13617="Delivered",IF(B13617&lt;=INDEX(P_Due,F13617),1,0),0))</f>
        <v/>
      </c>
    </row>
    <row r="13618" customFormat="false" ht="15" hidden="false" customHeight="false" outlineLevel="0" collapsed="false">
      <c r="A13618" s="37"/>
      <c r="B13618" s="38"/>
      <c r="C13618" s="39"/>
      <c r="D13618" s="39"/>
      <c r="E13618" s="39"/>
      <c r="F13618" s="41" t="str">
        <f aca="false">IF(A13618="","",MATCH(A13618,P_ID,1))</f>
        <v/>
      </c>
      <c r="G13618" s="41" t="str">
        <f aca="false">IF(A13618="","",INDEX(P_Svc,F13618))</f>
        <v/>
      </c>
      <c r="H13618" s="41" t="str">
        <f aca="false">IF(A13618="","",INDEX(P_Zone,F13618))</f>
        <v/>
      </c>
      <c r="I13618" s="41" t="str">
        <f aca="false">IF(A13618="","",IF(D13618="Delivered",IF(B13618&lt;=INDEX(P_Due,F13618),1,0),0))</f>
        <v/>
      </c>
    </row>
    <row r="13619" customFormat="false" ht="15" hidden="false" customHeight="false" outlineLevel="0" collapsed="false">
      <c r="A13619" s="37"/>
      <c r="B13619" s="38"/>
      <c r="C13619" s="39"/>
      <c r="D13619" s="39"/>
      <c r="E13619" s="39"/>
      <c r="F13619" s="41" t="str">
        <f aca="false">IF(A13619="","",MATCH(A13619,P_ID,1))</f>
        <v/>
      </c>
      <c r="G13619" s="41" t="str">
        <f aca="false">IF(A13619="","",INDEX(P_Svc,F13619))</f>
        <v/>
      </c>
      <c r="H13619" s="41" t="str">
        <f aca="false">IF(A13619="","",INDEX(P_Zone,F13619))</f>
        <v/>
      </c>
      <c r="I13619" s="41" t="str">
        <f aca="false">IF(A13619="","",IF(D13619="Delivered",IF(B13619&lt;=INDEX(P_Due,F13619),1,0),0))</f>
        <v/>
      </c>
    </row>
    <row r="13620" customFormat="false" ht="15" hidden="false" customHeight="false" outlineLevel="0" collapsed="false">
      <c r="A13620" s="37"/>
      <c r="B13620" s="38"/>
      <c r="C13620" s="39"/>
      <c r="D13620" s="39"/>
      <c r="E13620" s="39"/>
      <c r="F13620" s="41" t="str">
        <f aca="false">IF(A13620="","",MATCH(A13620,P_ID,1))</f>
        <v/>
      </c>
      <c r="G13620" s="41" t="str">
        <f aca="false">IF(A13620="","",INDEX(P_Svc,F13620))</f>
        <v/>
      </c>
      <c r="H13620" s="41" t="str">
        <f aca="false">IF(A13620="","",INDEX(P_Zone,F13620))</f>
        <v/>
      </c>
      <c r="I13620" s="41" t="str">
        <f aca="false">IF(A13620="","",IF(D13620="Delivered",IF(B13620&lt;=INDEX(P_Due,F13620),1,0),0))</f>
        <v/>
      </c>
    </row>
    <row r="13621" customFormat="false" ht="15" hidden="false" customHeight="false" outlineLevel="0" collapsed="false">
      <c r="A13621" s="37"/>
      <c r="B13621" s="38"/>
      <c r="C13621" s="39"/>
      <c r="D13621" s="39"/>
      <c r="E13621" s="39"/>
      <c r="F13621" s="41" t="str">
        <f aca="false">IF(A13621="","",MATCH(A13621,P_ID,1))</f>
        <v/>
      </c>
      <c r="G13621" s="41" t="str">
        <f aca="false">IF(A13621="","",INDEX(P_Svc,F13621))</f>
        <v/>
      </c>
      <c r="H13621" s="41" t="str">
        <f aca="false">IF(A13621="","",INDEX(P_Zone,F13621))</f>
        <v/>
      </c>
      <c r="I13621" s="41" t="str">
        <f aca="false">IF(A13621="","",IF(D13621="Delivered",IF(B13621&lt;=INDEX(P_Due,F13621),1,0),0))</f>
        <v/>
      </c>
    </row>
    <row r="13622" customFormat="false" ht="15" hidden="false" customHeight="false" outlineLevel="0" collapsed="false">
      <c r="A13622" s="37"/>
      <c r="B13622" s="38"/>
      <c r="C13622" s="39"/>
      <c r="D13622" s="39"/>
      <c r="E13622" s="39"/>
      <c r="F13622" s="41" t="str">
        <f aca="false">IF(A13622="","",MATCH(A13622,P_ID,1))</f>
        <v/>
      </c>
      <c r="G13622" s="41" t="str">
        <f aca="false">IF(A13622="","",INDEX(P_Svc,F13622))</f>
        <v/>
      </c>
      <c r="H13622" s="41" t="str">
        <f aca="false">IF(A13622="","",INDEX(P_Zone,F13622))</f>
        <v/>
      </c>
      <c r="I13622" s="41" t="str">
        <f aca="false">IF(A13622="","",IF(D13622="Delivered",IF(B13622&lt;=INDEX(P_Due,F13622),1,0),0))</f>
        <v/>
      </c>
    </row>
    <row r="13623" customFormat="false" ht="15" hidden="false" customHeight="false" outlineLevel="0" collapsed="false">
      <c r="A13623" s="37"/>
      <c r="B13623" s="38"/>
      <c r="C13623" s="39"/>
      <c r="D13623" s="39"/>
      <c r="E13623" s="39"/>
      <c r="F13623" s="41" t="str">
        <f aca="false">IF(A13623="","",MATCH(A13623,P_ID,1))</f>
        <v/>
      </c>
      <c r="G13623" s="41" t="str">
        <f aca="false">IF(A13623="","",INDEX(P_Svc,F13623))</f>
        <v/>
      </c>
      <c r="H13623" s="41" t="str">
        <f aca="false">IF(A13623="","",INDEX(P_Zone,F13623))</f>
        <v/>
      </c>
      <c r="I13623" s="41" t="str">
        <f aca="false">IF(A13623="","",IF(D13623="Delivered",IF(B13623&lt;=INDEX(P_Due,F13623),1,0),0))</f>
        <v/>
      </c>
    </row>
    <row r="13624" customFormat="false" ht="15" hidden="false" customHeight="false" outlineLevel="0" collapsed="false">
      <c r="A13624" s="37"/>
      <c r="B13624" s="38"/>
      <c r="C13624" s="39"/>
      <c r="D13624" s="39"/>
      <c r="E13624" s="39"/>
      <c r="F13624" s="41" t="str">
        <f aca="false">IF(A13624="","",MATCH(A13624,P_ID,1))</f>
        <v/>
      </c>
      <c r="G13624" s="41" t="str">
        <f aca="false">IF(A13624="","",INDEX(P_Svc,F13624))</f>
        <v/>
      </c>
      <c r="H13624" s="41" t="str">
        <f aca="false">IF(A13624="","",INDEX(P_Zone,F13624))</f>
        <v/>
      </c>
      <c r="I13624" s="41" t="str">
        <f aca="false">IF(A13624="","",IF(D13624="Delivered",IF(B13624&lt;=INDEX(P_Due,F13624),1,0),0))</f>
        <v/>
      </c>
    </row>
    <row r="13625" customFormat="false" ht="15" hidden="false" customHeight="false" outlineLevel="0" collapsed="false">
      <c r="A13625" s="37"/>
      <c r="B13625" s="38"/>
      <c r="C13625" s="39"/>
      <c r="D13625" s="39"/>
      <c r="E13625" s="39"/>
      <c r="F13625" s="41" t="str">
        <f aca="false">IF(A13625="","",MATCH(A13625,P_ID,1))</f>
        <v/>
      </c>
      <c r="G13625" s="41" t="str">
        <f aca="false">IF(A13625="","",INDEX(P_Svc,F13625))</f>
        <v/>
      </c>
      <c r="H13625" s="41" t="str">
        <f aca="false">IF(A13625="","",INDEX(P_Zone,F13625))</f>
        <v/>
      </c>
      <c r="I13625" s="41" t="str">
        <f aca="false">IF(A13625="","",IF(D13625="Delivered",IF(B13625&lt;=INDEX(P_Due,F13625),1,0),0))</f>
        <v/>
      </c>
    </row>
    <row r="13626" customFormat="false" ht="15" hidden="false" customHeight="false" outlineLevel="0" collapsed="false">
      <c r="A13626" s="37"/>
      <c r="B13626" s="38"/>
      <c r="C13626" s="39"/>
      <c r="D13626" s="39"/>
      <c r="E13626" s="39"/>
      <c r="F13626" s="41" t="str">
        <f aca="false">IF(A13626="","",MATCH(A13626,P_ID,1))</f>
        <v/>
      </c>
      <c r="G13626" s="41" t="str">
        <f aca="false">IF(A13626="","",INDEX(P_Svc,F13626))</f>
        <v/>
      </c>
      <c r="H13626" s="41" t="str">
        <f aca="false">IF(A13626="","",INDEX(P_Zone,F13626))</f>
        <v/>
      </c>
      <c r="I13626" s="41" t="str">
        <f aca="false">IF(A13626="","",IF(D13626="Delivered",IF(B13626&lt;=INDEX(P_Due,F13626),1,0),0))</f>
        <v/>
      </c>
    </row>
    <row r="13627" customFormat="false" ht="15" hidden="false" customHeight="false" outlineLevel="0" collapsed="false">
      <c r="A13627" s="37"/>
      <c r="B13627" s="38"/>
      <c r="C13627" s="39"/>
      <c r="D13627" s="39"/>
      <c r="E13627" s="39"/>
      <c r="F13627" s="41" t="str">
        <f aca="false">IF(A13627="","",MATCH(A13627,P_ID,1))</f>
        <v/>
      </c>
      <c r="G13627" s="41" t="str">
        <f aca="false">IF(A13627="","",INDEX(P_Svc,F13627))</f>
        <v/>
      </c>
      <c r="H13627" s="41" t="str">
        <f aca="false">IF(A13627="","",INDEX(P_Zone,F13627))</f>
        <v/>
      </c>
      <c r="I13627" s="41" t="str">
        <f aca="false">IF(A13627="","",IF(D13627="Delivered",IF(B13627&lt;=INDEX(P_Due,F13627),1,0),0))</f>
        <v/>
      </c>
    </row>
    <row r="13628" customFormat="false" ht="15" hidden="false" customHeight="false" outlineLevel="0" collapsed="false">
      <c r="A13628" s="37"/>
      <c r="B13628" s="38"/>
      <c r="C13628" s="39"/>
      <c r="D13628" s="39"/>
      <c r="E13628" s="39"/>
      <c r="F13628" s="41" t="str">
        <f aca="false">IF(A13628="","",MATCH(A13628,P_ID,1))</f>
        <v/>
      </c>
      <c r="G13628" s="41" t="str">
        <f aca="false">IF(A13628="","",INDEX(P_Svc,F13628))</f>
        <v/>
      </c>
      <c r="H13628" s="41" t="str">
        <f aca="false">IF(A13628="","",INDEX(P_Zone,F13628))</f>
        <v/>
      </c>
      <c r="I13628" s="41" t="str">
        <f aca="false">IF(A13628="","",IF(D13628="Delivered",IF(B13628&lt;=INDEX(P_Due,F13628),1,0),0))</f>
        <v/>
      </c>
    </row>
    <row r="13629" customFormat="false" ht="15" hidden="false" customHeight="false" outlineLevel="0" collapsed="false">
      <c r="A13629" s="37"/>
      <c r="B13629" s="38"/>
      <c r="C13629" s="39"/>
      <c r="D13629" s="39"/>
      <c r="E13629" s="39"/>
      <c r="F13629" s="41" t="str">
        <f aca="false">IF(A13629="","",MATCH(A13629,P_ID,1))</f>
        <v/>
      </c>
      <c r="G13629" s="41" t="str">
        <f aca="false">IF(A13629="","",INDEX(P_Svc,F13629))</f>
        <v/>
      </c>
      <c r="H13629" s="41" t="str">
        <f aca="false">IF(A13629="","",INDEX(P_Zone,F13629))</f>
        <v/>
      </c>
      <c r="I13629" s="41" t="str">
        <f aca="false">IF(A13629="","",IF(D13629="Delivered",IF(B13629&lt;=INDEX(P_Due,F13629),1,0),0))</f>
        <v/>
      </c>
    </row>
    <row r="13630" customFormat="false" ht="15" hidden="false" customHeight="false" outlineLevel="0" collapsed="false">
      <c r="A13630" s="37"/>
      <c r="B13630" s="38"/>
      <c r="C13630" s="39"/>
      <c r="D13630" s="39"/>
      <c r="E13630" s="39"/>
      <c r="F13630" s="41" t="str">
        <f aca="false">IF(A13630="","",MATCH(A13630,P_ID,1))</f>
        <v/>
      </c>
      <c r="G13630" s="41" t="str">
        <f aca="false">IF(A13630="","",INDEX(P_Svc,F13630))</f>
        <v/>
      </c>
      <c r="H13630" s="41" t="str">
        <f aca="false">IF(A13630="","",INDEX(P_Zone,F13630))</f>
        <v/>
      </c>
      <c r="I13630" s="41" t="str">
        <f aca="false">IF(A13630="","",IF(D13630="Delivered",IF(B13630&lt;=INDEX(P_Due,F13630),1,0),0))</f>
        <v/>
      </c>
    </row>
    <row r="13631" customFormat="false" ht="15" hidden="false" customHeight="false" outlineLevel="0" collapsed="false">
      <c r="A13631" s="37"/>
      <c r="B13631" s="38"/>
      <c r="C13631" s="39"/>
      <c r="D13631" s="39"/>
      <c r="E13631" s="39"/>
      <c r="F13631" s="41" t="str">
        <f aca="false">IF(A13631="","",MATCH(A13631,P_ID,1))</f>
        <v/>
      </c>
      <c r="G13631" s="41" t="str">
        <f aca="false">IF(A13631="","",INDEX(P_Svc,F13631))</f>
        <v/>
      </c>
      <c r="H13631" s="41" t="str">
        <f aca="false">IF(A13631="","",INDEX(P_Zone,F13631))</f>
        <v/>
      </c>
      <c r="I13631" s="41" t="str">
        <f aca="false">IF(A13631="","",IF(D13631="Delivered",IF(B13631&lt;=INDEX(P_Due,F13631),1,0),0))</f>
        <v/>
      </c>
    </row>
    <row r="13632" customFormat="false" ht="15" hidden="false" customHeight="false" outlineLevel="0" collapsed="false">
      <c r="A13632" s="37"/>
      <c r="B13632" s="38"/>
      <c r="C13632" s="39"/>
      <c r="D13632" s="39"/>
      <c r="E13632" s="39"/>
      <c r="F13632" s="41" t="str">
        <f aca="false">IF(A13632="","",MATCH(A13632,P_ID,1))</f>
        <v/>
      </c>
      <c r="G13632" s="41" t="str">
        <f aca="false">IF(A13632="","",INDEX(P_Svc,F13632))</f>
        <v/>
      </c>
      <c r="H13632" s="41" t="str">
        <f aca="false">IF(A13632="","",INDEX(P_Zone,F13632))</f>
        <v/>
      </c>
      <c r="I13632" s="41" t="str">
        <f aca="false">IF(A13632="","",IF(D13632="Delivered",IF(B13632&lt;=INDEX(P_Due,F13632),1,0),0))</f>
        <v/>
      </c>
    </row>
    <row r="13633" customFormat="false" ht="15" hidden="false" customHeight="false" outlineLevel="0" collapsed="false">
      <c r="A13633" s="37"/>
      <c r="B13633" s="38"/>
      <c r="C13633" s="39"/>
      <c r="D13633" s="39"/>
      <c r="E13633" s="39"/>
      <c r="F13633" s="41" t="str">
        <f aca="false">IF(A13633="","",MATCH(A13633,P_ID,1))</f>
        <v/>
      </c>
      <c r="G13633" s="41" t="str">
        <f aca="false">IF(A13633="","",INDEX(P_Svc,F13633))</f>
        <v/>
      </c>
      <c r="H13633" s="41" t="str">
        <f aca="false">IF(A13633="","",INDEX(P_Zone,F13633))</f>
        <v/>
      </c>
      <c r="I13633" s="41" t="str">
        <f aca="false">IF(A13633="","",IF(D13633="Delivered",IF(B13633&lt;=INDEX(P_Due,F13633),1,0),0))</f>
        <v/>
      </c>
    </row>
    <row r="13634" customFormat="false" ht="15" hidden="false" customHeight="false" outlineLevel="0" collapsed="false">
      <c r="A13634" s="37"/>
      <c r="B13634" s="38"/>
      <c r="C13634" s="39"/>
      <c r="D13634" s="39"/>
      <c r="E13634" s="39"/>
      <c r="F13634" s="41" t="str">
        <f aca="false">IF(A13634="","",MATCH(A13634,P_ID,1))</f>
        <v/>
      </c>
      <c r="G13634" s="41" t="str">
        <f aca="false">IF(A13634="","",INDEX(P_Svc,F13634))</f>
        <v/>
      </c>
      <c r="H13634" s="41" t="str">
        <f aca="false">IF(A13634="","",INDEX(P_Zone,F13634))</f>
        <v/>
      </c>
      <c r="I13634" s="41" t="str">
        <f aca="false">IF(A13634="","",IF(D13634="Delivered",IF(B13634&lt;=INDEX(P_Due,F13634),1,0),0))</f>
        <v/>
      </c>
    </row>
    <row r="13635" customFormat="false" ht="15" hidden="false" customHeight="false" outlineLevel="0" collapsed="false">
      <c r="A13635" s="37"/>
      <c r="B13635" s="38"/>
      <c r="C13635" s="39"/>
      <c r="D13635" s="39"/>
      <c r="E13635" s="39"/>
      <c r="F13635" s="41" t="str">
        <f aca="false">IF(A13635="","",MATCH(A13635,P_ID,1))</f>
        <v/>
      </c>
      <c r="G13635" s="41" t="str">
        <f aca="false">IF(A13635="","",INDEX(P_Svc,F13635))</f>
        <v/>
      </c>
      <c r="H13635" s="41" t="str">
        <f aca="false">IF(A13635="","",INDEX(P_Zone,F13635))</f>
        <v/>
      </c>
      <c r="I13635" s="41" t="str">
        <f aca="false">IF(A13635="","",IF(D13635="Delivered",IF(B13635&lt;=INDEX(P_Due,F13635),1,0),0))</f>
        <v/>
      </c>
    </row>
    <row r="13636" customFormat="false" ht="15" hidden="false" customHeight="false" outlineLevel="0" collapsed="false">
      <c r="A13636" s="37"/>
      <c r="B13636" s="38"/>
      <c r="C13636" s="39"/>
      <c r="D13636" s="39"/>
      <c r="E13636" s="39"/>
      <c r="F13636" s="41" t="str">
        <f aca="false">IF(A13636="","",MATCH(A13636,P_ID,1))</f>
        <v/>
      </c>
      <c r="G13636" s="41" t="str">
        <f aca="false">IF(A13636="","",INDEX(P_Svc,F13636))</f>
        <v/>
      </c>
      <c r="H13636" s="41" t="str">
        <f aca="false">IF(A13636="","",INDEX(P_Zone,F13636))</f>
        <v/>
      </c>
      <c r="I13636" s="41" t="str">
        <f aca="false">IF(A13636="","",IF(D13636="Delivered",IF(B13636&lt;=INDEX(P_Due,F13636),1,0),0))</f>
        <v/>
      </c>
    </row>
    <row r="13637" customFormat="false" ht="15" hidden="false" customHeight="false" outlineLevel="0" collapsed="false">
      <c r="A13637" s="37"/>
      <c r="B13637" s="38"/>
      <c r="C13637" s="39"/>
      <c r="D13637" s="39"/>
      <c r="E13637" s="39"/>
      <c r="F13637" s="41" t="str">
        <f aca="false">IF(A13637="","",MATCH(A13637,P_ID,1))</f>
        <v/>
      </c>
      <c r="G13637" s="41" t="str">
        <f aca="false">IF(A13637="","",INDEX(P_Svc,F13637))</f>
        <v/>
      </c>
      <c r="H13637" s="41" t="str">
        <f aca="false">IF(A13637="","",INDEX(P_Zone,F13637))</f>
        <v/>
      </c>
      <c r="I13637" s="41" t="str">
        <f aca="false">IF(A13637="","",IF(D13637="Delivered",IF(B13637&lt;=INDEX(P_Due,F13637),1,0),0))</f>
        <v/>
      </c>
    </row>
    <row r="13638" customFormat="false" ht="15" hidden="false" customHeight="false" outlineLevel="0" collapsed="false">
      <c r="A13638" s="37"/>
      <c r="B13638" s="38"/>
      <c r="C13638" s="39"/>
      <c r="D13638" s="39"/>
      <c r="E13638" s="39"/>
      <c r="F13638" s="41" t="str">
        <f aca="false">IF(A13638="","",MATCH(A13638,P_ID,1))</f>
        <v/>
      </c>
      <c r="G13638" s="41" t="str">
        <f aca="false">IF(A13638="","",INDEX(P_Svc,F13638))</f>
        <v/>
      </c>
      <c r="H13638" s="41" t="str">
        <f aca="false">IF(A13638="","",INDEX(P_Zone,F13638))</f>
        <v/>
      </c>
      <c r="I13638" s="41" t="str">
        <f aca="false">IF(A13638="","",IF(D13638="Delivered",IF(B13638&lt;=INDEX(P_Due,F13638),1,0),0))</f>
        <v/>
      </c>
    </row>
    <row r="13639" customFormat="false" ht="15" hidden="false" customHeight="false" outlineLevel="0" collapsed="false">
      <c r="A13639" s="37"/>
      <c r="B13639" s="38"/>
      <c r="C13639" s="39"/>
      <c r="D13639" s="39"/>
      <c r="E13639" s="39"/>
      <c r="F13639" s="41" t="str">
        <f aca="false">IF(A13639="","",MATCH(A13639,P_ID,1))</f>
        <v/>
      </c>
      <c r="G13639" s="41" t="str">
        <f aca="false">IF(A13639="","",INDEX(P_Svc,F13639))</f>
        <v/>
      </c>
      <c r="H13639" s="41" t="str">
        <f aca="false">IF(A13639="","",INDEX(P_Zone,F13639))</f>
        <v/>
      </c>
      <c r="I13639" s="41" t="str">
        <f aca="false">IF(A13639="","",IF(D13639="Delivered",IF(B13639&lt;=INDEX(P_Due,F13639),1,0),0))</f>
        <v/>
      </c>
    </row>
    <row r="13640" customFormat="false" ht="15" hidden="false" customHeight="false" outlineLevel="0" collapsed="false">
      <c r="A13640" s="37"/>
      <c r="B13640" s="38"/>
      <c r="C13640" s="39"/>
      <c r="D13640" s="39"/>
      <c r="E13640" s="39"/>
      <c r="F13640" s="41" t="str">
        <f aca="false">IF(A13640="","",MATCH(A13640,P_ID,1))</f>
        <v/>
      </c>
      <c r="G13640" s="41" t="str">
        <f aca="false">IF(A13640="","",INDEX(P_Svc,F13640))</f>
        <v/>
      </c>
      <c r="H13640" s="41" t="str">
        <f aca="false">IF(A13640="","",INDEX(P_Zone,F13640))</f>
        <v/>
      </c>
      <c r="I13640" s="41" t="str">
        <f aca="false">IF(A13640="","",IF(D13640="Delivered",IF(B13640&lt;=INDEX(P_Due,F13640),1,0),0))</f>
        <v/>
      </c>
    </row>
    <row r="13641" customFormat="false" ht="15" hidden="false" customHeight="false" outlineLevel="0" collapsed="false">
      <c r="A13641" s="37"/>
      <c r="B13641" s="38"/>
      <c r="C13641" s="39"/>
      <c r="D13641" s="39"/>
      <c r="E13641" s="39"/>
      <c r="F13641" s="41" t="str">
        <f aca="false">IF(A13641="","",MATCH(A13641,P_ID,1))</f>
        <v/>
      </c>
      <c r="G13641" s="41" t="str">
        <f aca="false">IF(A13641="","",INDEX(P_Svc,F13641))</f>
        <v/>
      </c>
      <c r="H13641" s="41" t="str">
        <f aca="false">IF(A13641="","",INDEX(P_Zone,F13641))</f>
        <v/>
      </c>
      <c r="I13641" s="41" t="str">
        <f aca="false">IF(A13641="","",IF(D13641="Delivered",IF(B13641&lt;=INDEX(P_Due,F13641),1,0),0))</f>
        <v/>
      </c>
    </row>
    <row r="13642" customFormat="false" ht="15" hidden="false" customHeight="false" outlineLevel="0" collapsed="false">
      <c r="A13642" s="37"/>
      <c r="B13642" s="38"/>
      <c r="C13642" s="39"/>
      <c r="D13642" s="39"/>
      <c r="E13642" s="39"/>
      <c r="F13642" s="41" t="str">
        <f aca="false">IF(A13642="","",MATCH(A13642,P_ID,1))</f>
        <v/>
      </c>
      <c r="G13642" s="41" t="str">
        <f aca="false">IF(A13642="","",INDEX(P_Svc,F13642))</f>
        <v/>
      </c>
      <c r="H13642" s="41" t="str">
        <f aca="false">IF(A13642="","",INDEX(P_Zone,F13642))</f>
        <v/>
      </c>
      <c r="I13642" s="41" t="str">
        <f aca="false">IF(A13642="","",IF(D13642="Delivered",IF(B13642&lt;=INDEX(P_Due,F13642),1,0),0))</f>
        <v/>
      </c>
    </row>
    <row r="13643" customFormat="false" ht="15" hidden="false" customHeight="false" outlineLevel="0" collapsed="false">
      <c r="A13643" s="37"/>
      <c r="B13643" s="38"/>
      <c r="C13643" s="39"/>
      <c r="D13643" s="39"/>
      <c r="E13643" s="39"/>
      <c r="F13643" s="41" t="str">
        <f aca="false">IF(A13643="","",MATCH(A13643,P_ID,1))</f>
        <v/>
      </c>
      <c r="G13643" s="41" t="str">
        <f aca="false">IF(A13643="","",INDEX(P_Svc,F13643))</f>
        <v/>
      </c>
      <c r="H13643" s="41" t="str">
        <f aca="false">IF(A13643="","",INDEX(P_Zone,F13643))</f>
        <v/>
      </c>
      <c r="I13643" s="41" t="str">
        <f aca="false">IF(A13643="","",IF(D13643="Delivered",IF(B13643&lt;=INDEX(P_Due,F13643),1,0),0))</f>
        <v/>
      </c>
    </row>
    <row r="13644" customFormat="false" ht="15" hidden="false" customHeight="false" outlineLevel="0" collapsed="false">
      <c r="A13644" s="37"/>
      <c r="B13644" s="38"/>
      <c r="C13644" s="39"/>
      <c r="D13644" s="39"/>
      <c r="E13644" s="39"/>
      <c r="F13644" s="41" t="str">
        <f aca="false">IF(A13644="","",MATCH(A13644,P_ID,1))</f>
        <v/>
      </c>
      <c r="G13644" s="41" t="str">
        <f aca="false">IF(A13644="","",INDEX(P_Svc,F13644))</f>
        <v/>
      </c>
      <c r="H13644" s="41" t="str">
        <f aca="false">IF(A13644="","",INDEX(P_Zone,F13644))</f>
        <v/>
      </c>
      <c r="I13644" s="41" t="str">
        <f aca="false">IF(A13644="","",IF(D13644="Delivered",IF(B13644&lt;=INDEX(P_Due,F13644),1,0),0))</f>
        <v/>
      </c>
    </row>
    <row r="13645" customFormat="false" ht="15" hidden="false" customHeight="false" outlineLevel="0" collapsed="false">
      <c r="A13645" s="37"/>
      <c r="B13645" s="38"/>
      <c r="C13645" s="39"/>
      <c r="D13645" s="39"/>
      <c r="E13645" s="39"/>
      <c r="F13645" s="41" t="str">
        <f aca="false">IF(A13645="","",MATCH(A13645,P_ID,1))</f>
        <v/>
      </c>
      <c r="G13645" s="41" t="str">
        <f aca="false">IF(A13645="","",INDEX(P_Svc,F13645))</f>
        <v/>
      </c>
      <c r="H13645" s="41" t="str">
        <f aca="false">IF(A13645="","",INDEX(P_Zone,F13645))</f>
        <v/>
      </c>
      <c r="I13645" s="41" t="str">
        <f aca="false">IF(A13645="","",IF(D13645="Delivered",IF(B13645&lt;=INDEX(P_Due,F13645),1,0),0))</f>
        <v/>
      </c>
    </row>
    <row r="13646" customFormat="false" ht="15" hidden="false" customHeight="false" outlineLevel="0" collapsed="false">
      <c r="A13646" s="37"/>
      <c r="B13646" s="38"/>
      <c r="C13646" s="39"/>
      <c r="D13646" s="39"/>
      <c r="E13646" s="39"/>
      <c r="F13646" s="41" t="str">
        <f aca="false">IF(A13646="","",MATCH(A13646,P_ID,1))</f>
        <v/>
      </c>
      <c r="G13646" s="41" t="str">
        <f aca="false">IF(A13646="","",INDEX(P_Svc,F13646))</f>
        <v/>
      </c>
      <c r="H13646" s="41" t="str">
        <f aca="false">IF(A13646="","",INDEX(P_Zone,F13646))</f>
        <v/>
      </c>
      <c r="I13646" s="41" t="str">
        <f aca="false">IF(A13646="","",IF(D13646="Delivered",IF(B13646&lt;=INDEX(P_Due,F13646),1,0),0))</f>
        <v/>
      </c>
    </row>
    <row r="13647" customFormat="false" ht="15" hidden="false" customHeight="false" outlineLevel="0" collapsed="false">
      <c r="A13647" s="37"/>
      <c r="B13647" s="38"/>
      <c r="C13647" s="39"/>
      <c r="D13647" s="39"/>
      <c r="E13647" s="39"/>
      <c r="F13647" s="41" t="str">
        <f aca="false">IF(A13647="","",MATCH(A13647,P_ID,1))</f>
        <v/>
      </c>
      <c r="G13647" s="41" t="str">
        <f aca="false">IF(A13647="","",INDEX(P_Svc,F13647))</f>
        <v/>
      </c>
      <c r="H13647" s="41" t="str">
        <f aca="false">IF(A13647="","",INDEX(P_Zone,F13647))</f>
        <v/>
      </c>
      <c r="I13647" s="41" t="str">
        <f aca="false">IF(A13647="","",IF(D13647="Delivered",IF(B13647&lt;=INDEX(P_Due,F13647),1,0),0))</f>
        <v/>
      </c>
    </row>
    <row r="13648" customFormat="false" ht="15" hidden="false" customHeight="false" outlineLevel="0" collapsed="false">
      <c r="A13648" s="37"/>
      <c r="B13648" s="38"/>
      <c r="C13648" s="39"/>
      <c r="D13648" s="39"/>
      <c r="E13648" s="39"/>
      <c r="F13648" s="41" t="str">
        <f aca="false">IF(A13648="","",MATCH(A13648,P_ID,1))</f>
        <v/>
      </c>
      <c r="G13648" s="41" t="str">
        <f aca="false">IF(A13648="","",INDEX(P_Svc,F13648))</f>
        <v/>
      </c>
      <c r="H13648" s="41" t="str">
        <f aca="false">IF(A13648="","",INDEX(P_Zone,F13648))</f>
        <v/>
      </c>
      <c r="I13648" s="41" t="str">
        <f aca="false">IF(A13648="","",IF(D13648="Delivered",IF(B13648&lt;=INDEX(P_Due,F13648),1,0),0))</f>
        <v/>
      </c>
    </row>
    <row r="13649" customFormat="false" ht="15" hidden="false" customHeight="false" outlineLevel="0" collapsed="false">
      <c r="A13649" s="37"/>
      <c r="B13649" s="38"/>
      <c r="C13649" s="39"/>
      <c r="D13649" s="39"/>
      <c r="E13649" s="39"/>
      <c r="F13649" s="41" t="str">
        <f aca="false">IF(A13649="","",MATCH(A13649,P_ID,1))</f>
        <v/>
      </c>
      <c r="G13649" s="41" t="str">
        <f aca="false">IF(A13649="","",INDEX(P_Svc,F13649))</f>
        <v/>
      </c>
      <c r="H13649" s="41" t="str">
        <f aca="false">IF(A13649="","",INDEX(P_Zone,F13649))</f>
        <v/>
      </c>
      <c r="I13649" s="41" t="str">
        <f aca="false">IF(A13649="","",IF(D13649="Delivered",IF(B13649&lt;=INDEX(P_Due,F13649),1,0),0))</f>
        <v/>
      </c>
    </row>
    <row r="13650" customFormat="false" ht="15" hidden="false" customHeight="false" outlineLevel="0" collapsed="false">
      <c r="A13650" s="37"/>
      <c r="B13650" s="38"/>
      <c r="C13650" s="39"/>
      <c r="D13650" s="39"/>
      <c r="E13650" s="39"/>
      <c r="F13650" s="41" t="str">
        <f aca="false">IF(A13650="","",MATCH(A13650,P_ID,1))</f>
        <v/>
      </c>
      <c r="G13650" s="41" t="str">
        <f aca="false">IF(A13650="","",INDEX(P_Svc,F13650))</f>
        <v/>
      </c>
      <c r="H13650" s="41" t="str">
        <f aca="false">IF(A13650="","",INDEX(P_Zone,F13650))</f>
        <v/>
      </c>
      <c r="I13650" s="41" t="str">
        <f aca="false">IF(A13650="","",IF(D13650="Delivered",IF(B13650&lt;=INDEX(P_Due,F13650),1,0),0))</f>
        <v/>
      </c>
    </row>
    <row r="13651" customFormat="false" ht="15" hidden="false" customHeight="false" outlineLevel="0" collapsed="false">
      <c r="A13651" s="37"/>
      <c r="B13651" s="38"/>
      <c r="C13651" s="39"/>
      <c r="D13651" s="39"/>
      <c r="E13651" s="39"/>
      <c r="F13651" s="41" t="str">
        <f aca="false">IF(A13651="","",MATCH(A13651,P_ID,1))</f>
        <v/>
      </c>
      <c r="G13651" s="41" t="str">
        <f aca="false">IF(A13651="","",INDEX(P_Svc,F13651))</f>
        <v/>
      </c>
      <c r="H13651" s="41" t="str">
        <f aca="false">IF(A13651="","",INDEX(P_Zone,F13651))</f>
        <v/>
      </c>
      <c r="I13651" s="41" t="str">
        <f aca="false">IF(A13651="","",IF(D13651="Delivered",IF(B13651&lt;=INDEX(P_Due,F13651),1,0),0))</f>
        <v/>
      </c>
    </row>
    <row r="13652" customFormat="false" ht="15" hidden="false" customHeight="false" outlineLevel="0" collapsed="false">
      <c r="A13652" s="37"/>
      <c r="B13652" s="38"/>
      <c r="C13652" s="39"/>
      <c r="D13652" s="39"/>
      <c r="E13652" s="39"/>
      <c r="F13652" s="41" t="str">
        <f aca="false">IF(A13652="","",MATCH(A13652,P_ID,1))</f>
        <v/>
      </c>
      <c r="G13652" s="41" t="str">
        <f aca="false">IF(A13652="","",INDEX(P_Svc,F13652))</f>
        <v/>
      </c>
      <c r="H13652" s="41" t="str">
        <f aca="false">IF(A13652="","",INDEX(P_Zone,F13652))</f>
        <v/>
      </c>
      <c r="I13652" s="41" t="str">
        <f aca="false">IF(A13652="","",IF(D13652="Delivered",IF(B13652&lt;=INDEX(P_Due,F13652),1,0),0))</f>
        <v/>
      </c>
    </row>
    <row r="13653" customFormat="false" ht="15" hidden="false" customHeight="false" outlineLevel="0" collapsed="false">
      <c r="A13653" s="37"/>
      <c r="B13653" s="38"/>
      <c r="C13653" s="39"/>
      <c r="D13653" s="39"/>
      <c r="E13653" s="39"/>
      <c r="F13653" s="41" t="str">
        <f aca="false">IF(A13653="","",MATCH(A13653,P_ID,1))</f>
        <v/>
      </c>
      <c r="G13653" s="41" t="str">
        <f aca="false">IF(A13653="","",INDEX(P_Svc,F13653))</f>
        <v/>
      </c>
      <c r="H13653" s="41" t="str">
        <f aca="false">IF(A13653="","",INDEX(P_Zone,F13653))</f>
        <v/>
      </c>
      <c r="I13653" s="41" t="str">
        <f aca="false">IF(A13653="","",IF(D13653="Delivered",IF(B13653&lt;=INDEX(P_Due,F13653),1,0),0))</f>
        <v/>
      </c>
    </row>
    <row r="13654" customFormat="false" ht="15" hidden="false" customHeight="false" outlineLevel="0" collapsed="false">
      <c r="A13654" s="37"/>
      <c r="B13654" s="38"/>
      <c r="C13654" s="39"/>
      <c r="D13654" s="39"/>
      <c r="E13654" s="39"/>
      <c r="F13654" s="41" t="str">
        <f aca="false">IF(A13654="","",MATCH(A13654,P_ID,1))</f>
        <v/>
      </c>
      <c r="G13654" s="41" t="str">
        <f aca="false">IF(A13654="","",INDEX(P_Svc,F13654))</f>
        <v/>
      </c>
      <c r="H13654" s="41" t="str">
        <f aca="false">IF(A13654="","",INDEX(P_Zone,F13654))</f>
        <v/>
      </c>
      <c r="I13654" s="41" t="str">
        <f aca="false">IF(A13654="","",IF(D13654="Delivered",IF(B13654&lt;=INDEX(P_Due,F13654),1,0),0))</f>
        <v/>
      </c>
    </row>
    <row r="13655" customFormat="false" ht="15" hidden="false" customHeight="false" outlineLevel="0" collapsed="false">
      <c r="A13655" s="37"/>
      <c r="B13655" s="38"/>
      <c r="C13655" s="39"/>
      <c r="D13655" s="39"/>
      <c r="E13655" s="39"/>
      <c r="F13655" s="41" t="str">
        <f aca="false">IF(A13655="","",MATCH(A13655,P_ID,1))</f>
        <v/>
      </c>
      <c r="G13655" s="41" t="str">
        <f aca="false">IF(A13655="","",INDEX(P_Svc,F13655))</f>
        <v/>
      </c>
      <c r="H13655" s="41" t="str">
        <f aca="false">IF(A13655="","",INDEX(P_Zone,F13655))</f>
        <v/>
      </c>
      <c r="I13655" s="41" t="str">
        <f aca="false">IF(A13655="","",IF(D13655="Delivered",IF(B13655&lt;=INDEX(P_Due,F13655),1,0),0))</f>
        <v/>
      </c>
    </row>
    <row r="13656" customFormat="false" ht="15" hidden="false" customHeight="false" outlineLevel="0" collapsed="false">
      <c r="A13656" s="37"/>
      <c r="B13656" s="38"/>
      <c r="C13656" s="39"/>
      <c r="D13656" s="39"/>
      <c r="E13656" s="39"/>
      <c r="F13656" s="41" t="str">
        <f aca="false">IF(A13656="","",MATCH(A13656,P_ID,1))</f>
        <v/>
      </c>
      <c r="G13656" s="41" t="str">
        <f aca="false">IF(A13656="","",INDEX(P_Svc,F13656))</f>
        <v/>
      </c>
      <c r="H13656" s="41" t="str">
        <f aca="false">IF(A13656="","",INDEX(P_Zone,F13656))</f>
        <v/>
      </c>
      <c r="I13656" s="41" t="str">
        <f aca="false">IF(A13656="","",IF(D13656="Delivered",IF(B13656&lt;=INDEX(P_Due,F13656),1,0),0))</f>
        <v/>
      </c>
    </row>
    <row r="13657" customFormat="false" ht="15" hidden="false" customHeight="false" outlineLevel="0" collapsed="false">
      <c r="A13657" s="37"/>
      <c r="B13657" s="38"/>
      <c r="C13657" s="39"/>
      <c r="D13657" s="39"/>
      <c r="E13657" s="39"/>
      <c r="F13657" s="41" t="str">
        <f aca="false">IF(A13657="","",MATCH(A13657,P_ID,1))</f>
        <v/>
      </c>
      <c r="G13657" s="41" t="str">
        <f aca="false">IF(A13657="","",INDEX(P_Svc,F13657))</f>
        <v/>
      </c>
      <c r="H13657" s="41" t="str">
        <f aca="false">IF(A13657="","",INDEX(P_Zone,F13657))</f>
        <v/>
      </c>
      <c r="I13657" s="41" t="str">
        <f aca="false">IF(A13657="","",IF(D13657="Delivered",IF(B13657&lt;=INDEX(P_Due,F13657),1,0),0))</f>
        <v/>
      </c>
    </row>
    <row r="13658" customFormat="false" ht="15" hidden="false" customHeight="false" outlineLevel="0" collapsed="false">
      <c r="A13658" s="37"/>
      <c r="B13658" s="38"/>
      <c r="C13658" s="39"/>
      <c r="D13658" s="39"/>
      <c r="E13658" s="39"/>
      <c r="F13658" s="41" t="str">
        <f aca="false">IF(A13658="","",MATCH(A13658,P_ID,1))</f>
        <v/>
      </c>
      <c r="G13658" s="41" t="str">
        <f aca="false">IF(A13658="","",INDEX(P_Svc,F13658))</f>
        <v/>
      </c>
      <c r="H13658" s="41" t="str">
        <f aca="false">IF(A13658="","",INDEX(P_Zone,F13658))</f>
        <v/>
      </c>
      <c r="I13658" s="41" t="str">
        <f aca="false">IF(A13658="","",IF(D13658="Delivered",IF(B13658&lt;=INDEX(P_Due,F13658),1,0),0))</f>
        <v/>
      </c>
    </row>
    <row r="13659" customFormat="false" ht="15" hidden="false" customHeight="false" outlineLevel="0" collapsed="false">
      <c r="A13659" s="37"/>
      <c r="B13659" s="38"/>
      <c r="C13659" s="39"/>
      <c r="D13659" s="39"/>
      <c r="E13659" s="39"/>
      <c r="F13659" s="41" t="str">
        <f aca="false">IF(A13659="","",MATCH(A13659,P_ID,1))</f>
        <v/>
      </c>
      <c r="G13659" s="41" t="str">
        <f aca="false">IF(A13659="","",INDEX(P_Svc,F13659))</f>
        <v/>
      </c>
      <c r="H13659" s="41" t="str">
        <f aca="false">IF(A13659="","",INDEX(P_Zone,F13659))</f>
        <v/>
      </c>
      <c r="I13659" s="41" t="str">
        <f aca="false">IF(A13659="","",IF(D13659="Delivered",IF(B13659&lt;=INDEX(P_Due,F13659),1,0),0))</f>
        <v/>
      </c>
    </row>
    <row r="13660" customFormat="false" ht="15" hidden="false" customHeight="false" outlineLevel="0" collapsed="false">
      <c r="A13660" s="37"/>
      <c r="B13660" s="38"/>
      <c r="C13660" s="39"/>
      <c r="D13660" s="39"/>
      <c r="E13660" s="39"/>
      <c r="F13660" s="41" t="str">
        <f aca="false">IF(A13660="","",MATCH(A13660,P_ID,1))</f>
        <v/>
      </c>
      <c r="G13660" s="41" t="str">
        <f aca="false">IF(A13660="","",INDEX(P_Svc,F13660))</f>
        <v/>
      </c>
      <c r="H13660" s="41" t="str">
        <f aca="false">IF(A13660="","",INDEX(P_Zone,F13660))</f>
        <v/>
      </c>
      <c r="I13660" s="41" t="str">
        <f aca="false">IF(A13660="","",IF(D13660="Delivered",IF(B13660&lt;=INDEX(P_Due,F13660),1,0),0))</f>
        <v/>
      </c>
    </row>
    <row r="13661" customFormat="false" ht="15" hidden="false" customHeight="false" outlineLevel="0" collapsed="false">
      <c r="A13661" s="37"/>
      <c r="B13661" s="38"/>
      <c r="C13661" s="39"/>
      <c r="D13661" s="39"/>
      <c r="E13661" s="39"/>
      <c r="F13661" s="41" t="str">
        <f aca="false">IF(A13661="","",MATCH(A13661,P_ID,1))</f>
        <v/>
      </c>
      <c r="G13661" s="41" t="str">
        <f aca="false">IF(A13661="","",INDEX(P_Svc,F13661))</f>
        <v/>
      </c>
      <c r="H13661" s="41" t="str">
        <f aca="false">IF(A13661="","",INDEX(P_Zone,F13661))</f>
        <v/>
      </c>
      <c r="I13661" s="41" t="str">
        <f aca="false">IF(A13661="","",IF(D13661="Delivered",IF(B13661&lt;=INDEX(P_Due,F13661),1,0),0))</f>
        <v/>
      </c>
    </row>
    <row r="13662" customFormat="false" ht="15" hidden="false" customHeight="false" outlineLevel="0" collapsed="false">
      <c r="A13662" s="37"/>
      <c r="B13662" s="38"/>
      <c r="C13662" s="39"/>
      <c r="D13662" s="39"/>
      <c r="E13662" s="39"/>
      <c r="F13662" s="41" t="str">
        <f aca="false">IF(A13662="","",MATCH(A13662,P_ID,1))</f>
        <v/>
      </c>
      <c r="G13662" s="41" t="str">
        <f aca="false">IF(A13662="","",INDEX(P_Svc,F13662))</f>
        <v/>
      </c>
      <c r="H13662" s="41" t="str">
        <f aca="false">IF(A13662="","",INDEX(P_Zone,F13662))</f>
        <v/>
      </c>
      <c r="I13662" s="41" t="str">
        <f aca="false">IF(A13662="","",IF(D13662="Delivered",IF(B13662&lt;=INDEX(P_Due,F13662),1,0),0))</f>
        <v/>
      </c>
    </row>
    <row r="13663" customFormat="false" ht="15" hidden="false" customHeight="false" outlineLevel="0" collapsed="false">
      <c r="A13663" s="37"/>
      <c r="B13663" s="38"/>
      <c r="C13663" s="39"/>
      <c r="D13663" s="39"/>
      <c r="E13663" s="39"/>
      <c r="F13663" s="41" t="str">
        <f aca="false">IF(A13663="","",MATCH(A13663,P_ID,1))</f>
        <v/>
      </c>
      <c r="G13663" s="41" t="str">
        <f aca="false">IF(A13663="","",INDEX(P_Svc,F13663))</f>
        <v/>
      </c>
      <c r="H13663" s="41" t="str">
        <f aca="false">IF(A13663="","",INDEX(P_Zone,F13663))</f>
        <v/>
      </c>
      <c r="I13663" s="41" t="str">
        <f aca="false">IF(A13663="","",IF(D13663="Delivered",IF(B13663&lt;=INDEX(P_Due,F13663),1,0),0))</f>
        <v/>
      </c>
    </row>
    <row r="13664" customFormat="false" ht="15" hidden="false" customHeight="false" outlineLevel="0" collapsed="false">
      <c r="A13664" s="37"/>
      <c r="B13664" s="38"/>
      <c r="C13664" s="39"/>
      <c r="D13664" s="39"/>
      <c r="E13664" s="39"/>
      <c r="F13664" s="41" t="str">
        <f aca="false">IF(A13664="","",MATCH(A13664,P_ID,1))</f>
        <v/>
      </c>
      <c r="G13664" s="41" t="str">
        <f aca="false">IF(A13664="","",INDEX(P_Svc,F13664))</f>
        <v/>
      </c>
      <c r="H13664" s="41" t="str">
        <f aca="false">IF(A13664="","",INDEX(P_Zone,F13664))</f>
        <v/>
      </c>
      <c r="I13664" s="41" t="str">
        <f aca="false">IF(A13664="","",IF(D13664="Delivered",IF(B13664&lt;=INDEX(P_Due,F13664),1,0),0))</f>
        <v/>
      </c>
    </row>
    <row r="13665" customFormat="false" ht="15" hidden="false" customHeight="false" outlineLevel="0" collapsed="false">
      <c r="A13665" s="37"/>
      <c r="B13665" s="38"/>
      <c r="C13665" s="39"/>
      <c r="D13665" s="39"/>
      <c r="E13665" s="39"/>
      <c r="F13665" s="41" t="str">
        <f aca="false">IF(A13665="","",MATCH(A13665,P_ID,1))</f>
        <v/>
      </c>
      <c r="G13665" s="41" t="str">
        <f aca="false">IF(A13665="","",INDEX(P_Svc,F13665))</f>
        <v/>
      </c>
      <c r="H13665" s="41" t="str">
        <f aca="false">IF(A13665="","",INDEX(P_Zone,F13665))</f>
        <v/>
      </c>
      <c r="I13665" s="41" t="str">
        <f aca="false">IF(A13665="","",IF(D13665="Delivered",IF(B13665&lt;=INDEX(P_Due,F13665),1,0),0))</f>
        <v/>
      </c>
    </row>
    <row r="13666" customFormat="false" ht="15" hidden="false" customHeight="false" outlineLevel="0" collapsed="false">
      <c r="A13666" s="37"/>
      <c r="B13666" s="38"/>
      <c r="C13666" s="39"/>
      <c r="D13666" s="39"/>
      <c r="E13666" s="39"/>
      <c r="F13666" s="41" t="str">
        <f aca="false">IF(A13666="","",MATCH(A13666,P_ID,1))</f>
        <v/>
      </c>
      <c r="G13666" s="41" t="str">
        <f aca="false">IF(A13666="","",INDEX(P_Svc,F13666))</f>
        <v/>
      </c>
      <c r="H13666" s="41" t="str">
        <f aca="false">IF(A13666="","",INDEX(P_Zone,F13666))</f>
        <v/>
      </c>
      <c r="I13666" s="41" t="str">
        <f aca="false">IF(A13666="","",IF(D13666="Delivered",IF(B13666&lt;=INDEX(P_Due,F13666),1,0),0))</f>
        <v/>
      </c>
    </row>
    <row r="13667" customFormat="false" ht="15" hidden="false" customHeight="false" outlineLevel="0" collapsed="false">
      <c r="A13667" s="37"/>
      <c r="B13667" s="38"/>
      <c r="C13667" s="39"/>
      <c r="D13667" s="39"/>
      <c r="E13667" s="39"/>
      <c r="F13667" s="41" t="str">
        <f aca="false">IF(A13667="","",MATCH(A13667,P_ID,1))</f>
        <v/>
      </c>
      <c r="G13667" s="41" t="str">
        <f aca="false">IF(A13667="","",INDEX(P_Svc,F13667))</f>
        <v/>
      </c>
      <c r="H13667" s="41" t="str">
        <f aca="false">IF(A13667="","",INDEX(P_Zone,F13667))</f>
        <v/>
      </c>
      <c r="I13667" s="41" t="str">
        <f aca="false">IF(A13667="","",IF(D13667="Delivered",IF(B13667&lt;=INDEX(P_Due,F13667),1,0),0))</f>
        <v/>
      </c>
    </row>
    <row r="13668" customFormat="false" ht="15" hidden="false" customHeight="false" outlineLevel="0" collapsed="false">
      <c r="A13668" s="37"/>
      <c r="B13668" s="38"/>
      <c r="C13668" s="39"/>
      <c r="D13668" s="39"/>
      <c r="E13668" s="39"/>
      <c r="F13668" s="41" t="str">
        <f aca="false">IF(A13668="","",MATCH(A13668,P_ID,1))</f>
        <v/>
      </c>
      <c r="G13668" s="41" t="str">
        <f aca="false">IF(A13668="","",INDEX(P_Svc,F13668))</f>
        <v/>
      </c>
      <c r="H13668" s="41" t="str">
        <f aca="false">IF(A13668="","",INDEX(P_Zone,F13668))</f>
        <v/>
      </c>
      <c r="I13668" s="41" t="str">
        <f aca="false">IF(A13668="","",IF(D13668="Delivered",IF(B13668&lt;=INDEX(P_Due,F13668),1,0),0))</f>
        <v/>
      </c>
    </row>
    <row r="13669" customFormat="false" ht="15" hidden="false" customHeight="false" outlineLevel="0" collapsed="false">
      <c r="A13669" s="37"/>
      <c r="B13669" s="38"/>
      <c r="C13669" s="39"/>
      <c r="D13669" s="39"/>
      <c r="E13669" s="39"/>
      <c r="F13669" s="41" t="str">
        <f aca="false">IF(A13669="","",MATCH(A13669,P_ID,1))</f>
        <v/>
      </c>
      <c r="G13669" s="41" t="str">
        <f aca="false">IF(A13669="","",INDEX(P_Svc,F13669))</f>
        <v/>
      </c>
      <c r="H13669" s="41" t="str">
        <f aca="false">IF(A13669="","",INDEX(P_Zone,F13669))</f>
        <v/>
      </c>
      <c r="I13669" s="41" t="str">
        <f aca="false">IF(A13669="","",IF(D13669="Delivered",IF(B13669&lt;=INDEX(P_Due,F13669),1,0),0))</f>
        <v/>
      </c>
    </row>
    <row r="13670" customFormat="false" ht="15" hidden="false" customHeight="false" outlineLevel="0" collapsed="false">
      <c r="A13670" s="37"/>
      <c r="B13670" s="38"/>
      <c r="C13670" s="39"/>
      <c r="D13670" s="39"/>
      <c r="E13670" s="39"/>
      <c r="F13670" s="41" t="str">
        <f aca="false">IF(A13670="","",MATCH(A13670,P_ID,1))</f>
        <v/>
      </c>
      <c r="G13670" s="41" t="str">
        <f aca="false">IF(A13670="","",INDEX(P_Svc,F13670))</f>
        <v/>
      </c>
      <c r="H13670" s="41" t="str">
        <f aca="false">IF(A13670="","",INDEX(P_Zone,F13670))</f>
        <v/>
      </c>
      <c r="I13670" s="41" t="str">
        <f aca="false">IF(A13670="","",IF(D13670="Delivered",IF(B13670&lt;=INDEX(P_Due,F13670),1,0),0))</f>
        <v/>
      </c>
    </row>
    <row r="13671" customFormat="false" ht="15" hidden="false" customHeight="false" outlineLevel="0" collapsed="false">
      <c r="A13671" s="37"/>
      <c r="B13671" s="38"/>
      <c r="C13671" s="39"/>
      <c r="D13671" s="39"/>
      <c r="E13671" s="39"/>
      <c r="F13671" s="41" t="str">
        <f aca="false">IF(A13671="","",MATCH(A13671,P_ID,1))</f>
        <v/>
      </c>
      <c r="G13671" s="41" t="str">
        <f aca="false">IF(A13671="","",INDEX(P_Svc,F13671))</f>
        <v/>
      </c>
      <c r="H13671" s="41" t="str">
        <f aca="false">IF(A13671="","",INDEX(P_Zone,F13671))</f>
        <v/>
      </c>
      <c r="I13671" s="41" t="str">
        <f aca="false">IF(A13671="","",IF(D13671="Delivered",IF(B13671&lt;=INDEX(P_Due,F13671),1,0),0))</f>
        <v/>
      </c>
    </row>
    <row r="13672" customFormat="false" ht="15" hidden="false" customHeight="false" outlineLevel="0" collapsed="false">
      <c r="A13672" s="37"/>
      <c r="B13672" s="38"/>
      <c r="C13672" s="39"/>
      <c r="D13672" s="39"/>
      <c r="E13672" s="39"/>
      <c r="F13672" s="41" t="str">
        <f aca="false">IF(A13672="","",MATCH(A13672,P_ID,1))</f>
        <v/>
      </c>
      <c r="G13672" s="41" t="str">
        <f aca="false">IF(A13672="","",INDEX(P_Svc,F13672))</f>
        <v/>
      </c>
      <c r="H13672" s="41" t="str">
        <f aca="false">IF(A13672="","",INDEX(P_Zone,F13672))</f>
        <v/>
      </c>
      <c r="I13672" s="41" t="str">
        <f aca="false">IF(A13672="","",IF(D13672="Delivered",IF(B13672&lt;=INDEX(P_Due,F13672),1,0),0))</f>
        <v/>
      </c>
    </row>
    <row r="13673" customFormat="false" ht="15" hidden="false" customHeight="false" outlineLevel="0" collapsed="false">
      <c r="A13673" s="37"/>
      <c r="B13673" s="38"/>
      <c r="C13673" s="39"/>
      <c r="D13673" s="39"/>
      <c r="E13673" s="39"/>
      <c r="F13673" s="41" t="str">
        <f aca="false">IF(A13673="","",MATCH(A13673,P_ID,1))</f>
        <v/>
      </c>
      <c r="G13673" s="41" t="str">
        <f aca="false">IF(A13673="","",INDEX(P_Svc,F13673))</f>
        <v/>
      </c>
      <c r="H13673" s="41" t="str">
        <f aca="false">IF(A13673="","",INDEX(P_Zone,F13673))</f>
        <v/>
      </c>
      <c r="I13673" s="41" t="str">
        <f aca="false">IF(A13673="","",IF(D13673="Delivered",IF(B13673&lt;=INDEX(P_Due,F13673),1,0),0))</f>
        <v/>
      </c>
    </row>
    <row r="13674" customFormat="false" ht="15" hidden="false" customHeight="false" outlineLevel="0" collapsed="false">
      <c r="A13674" s="37"/>
      <c r="B13674" s="38"/>
      <c r="C13674" s="39"/>
      <c r="D13674" s="39"/>
      <c r="E13674" s="39"/>
      <c r="F13674" s="41" t="str">
        <f aca="false">IF(A13674="","",MATCH(A13674,P_ID,1))</f>
        <v/>
      </c>
      <c r="G13674" s="41" t="str">
        <f aca="false">IF(A13674="","",INDEX(P_Svc,F13674))</f>
        <v/>
      </c>
      <c r="H13674" s="41" t="str">
        <f aca="false">IF(A13674="","",INDEX(P_Zone,F13674))</f>
        <v/>
      </c>
      <c r="I13674" s="41" t="str">
        <f aca="false">IF(A13674="","",IF(D13674="Delivered",IF(B13674&lt;=INDEX(P_Due,F13674),1,0),0))</f>
        <v/>
      </c>
    </row>
    <row r="13675" customFormat="false" ht="15" hidden="false" customHeight="false" outlineLevel="0" collapsed="false">
      <c r="A13675" s="37"/>
      <c r="B13675" s="38"/>
      <c r="C13675" s="39"/>
      <c r="D13675" s="39"/>
      <c r="E13675" s="39"/>
      <c r="F13675" s="41" t="str">
        <f aca="false">IF(A13675="","",MATCH(A13675,P_ID,1))</f>
        <v/>
      </c>
      <c r="G13675" s="41" t="str">
        <f aca="false">IF(A13675="","",INDEX(P_Svc,F13675))</f>
        <v/>
      </c>
      <c r="H13675" s="41" t="str">
        <f aca="false">IF(A13675="","",INDEX(P_Zone,F13675))</f>
        <v/>
      </c>
      <c r="I13675" s="41" t="str">
        <f aca="false">IF(A13675="","",IF(D13675="Delivered",IF(B13675&lt;=INDEX(P_Due,F13675),1,0),0))</f>
        <v/>
      </c>
    </row>
    <row r="13676" customFormat="false" ht="15" hidden="false" customHeight="false" outlineLevel="0" collapsed="false">
      <c r="A13676" s="37"/>
      <c r="B13676" s="38"/>
      <c r="C13676" s="39"/>
      <c r="D13676" s="39"/>
      <c r="E13676" s="39"/>
      <c r="F13676" s="41" t="str">
        <f aca="false">IF(A13676="","",MATCH(A13676,P_ID,1))</f>
        <v/>
      </c>
      <c r="G13676" s="41" t="str">
        <f aca="false">IF(A13676="","",INDEX(P_Svc,F13676))</f>
        <v/>
      </c>
      <c r="H13676" s="41" t="str">
        <f aca="false">IF(A13676="","",INDEX(P_Zone,F13676))</f>
        <v/>
      </c>
      <c r="I13676" s="41" t="str">
        <f aca="false">IF(A13676="","",IF(D13676="Delivered",IF(B13676&lt;=INDEX(P_Due,F13676),1,0),0))</f>
        <v/>
      </c>
    </row>
    <row r="13677" customFormat="false" ht="15" hidden="false" customHeight="false" outlineLevel="0" collapsed="false">
      <c r="A13677" s="37"/>
      <c r="B13677" s="38"/>
      <c r="C13677" s="39"/>
      <c r="D13677" s="39"/>
      <c r="E13677" s="39"/>
      <c r="F13677" s="41" t="str">
        <f aca="false">IF(A13677="","",MATCH(A13677,P_ID,1))</f>
        <v/>
      </c>
      <c r="G13677" s="41" t="str">
        <f aca="false">IF(A13677="","",INDEX(P_Svc,F13677))</f>
        <v/>
      </c>
      <c r="H13677" s="41" t="str">
        <f aca="false">IF(A13677="","",INDEX(P_Zone,F13677))</f>
        <v/>
      </c>
      <c r="I13677" s="41" t="str">
        <f aca="false">IF(A13677="","",IF(D13677="Delivered",IF(B13677&lt;=INDEX(P_Due,F13677),1,0),0))</f>
        <v/>
      </c>
    </row>
    <row r="13678" customFormat="false" ht="15" hidden="false" customHeight="false" outlineLevel="0" collapsed="false">
      <c r="A13678" s="37"/>
      <c r="B13678" s="38"/>
      <c r="C13678" s="39"/>
      <c r="D13678" s="39"/>
      <c r="E13678" s="39"/>
      <c r="F13678" s="41" t="str">
        <f aca="false">IF(A13678="","",MATCH(A13678,P_ID,1))</f>
        <v/>
      </c>
      <c r="G13678" s="41" t="str">
        <f aca="false">IF(A13678="","",INDEX(P_Svc,F13678))</f>
        <v/>
      </c>
      <c r="H13678" s="41" t="str">
        <f aca="false">IF(A13678="","",INDEX(P_Zone,F13678))</f>
        <v/>
      </c>
      <c r="I13678" s="41" t="str">
        <f aca="false">IF(A13678="","",IF(D13678="Delivered",IF(B13678&lt;=INDEX(P_Due,F13678),1,0),0))</f>
        <v/>
      </c>
    </row>
    <row r="13679" customFormat="false" ht="15" hidden="false" customHeight="false" outlineLevel="0" collapsed="false">
      <c r="A13679" s="37"/>
      <c r="B13679" s="38"/>
      <c r="C13679" s="39"/>
      <c r="D13679" s="39"/>
      <c r="E13679" s="39"/>
      <c r="F13679" s="41" t="str">
        <f aca="false">IF(A13679="","",MATCH(A13679,P_ID,1))</f>
        <v/>
      </c>
      <c r="G13679" s="41" t="str">
        <f aca="false">IF(A13679="","",INDEX(P_Svc,F13679))</f>
        <v/>
      </c>
      <c r="H13679" s="41" t="str">
        <f aca="false">IF(A13679="","",INDEX(P_Zone,F13679))</f>
        <v/>
      </c>
      <c r="I13679" s="41" t="str">
        <f aca="false">IF(A13679="","",IF(D13679="Delivered",IF(B13679&lt;=INDEX(P_Due,F13679),1,0),0))</f>
        <v/>
      </c>
    </row>
    <row r="13680" customFormat="false" ht="15" hidden="false" customHeight="false" outlineLevel="0" collapsed="false">
      <c r="A13680" s="37"/>
      <c r="B13680" s="38"/>
      <c r="C13680" s="39"/>
      <c r="D13680" s="39"/>
      <c r="E13680" s="39"/>
      <c r="F13680" s="41" t="str">
        <f aca="false">IF(A13680="","",MATCH(A13680,P_ID,1))</f>
        <v/>
      </c>
      <c r="G13680" s="41" t="str">
        <f aca="false">IF(A13680="","",INDEX(P_Svc,F13680))</f>
        <v/>
      </c>
      <c r="H13680" s="41" t="str">
        <f aca="false">IF(A13680="","",INDEX(P_Zone,F13680))</f>
        <v/>
      </c>
      <c r="I13680" s="41" t="str">
        <f aca="false">IF(A13680="","",IF(D13680="Delivered",IF(B13680&lt;=INDEX(P_Due,F13680),1,0),0))</f>
        <v/>
      </c>
    </row>
    <row r="13681" customFormat="false" ht="15" hidden="false" customHeight="false" outlineLevel="0" collapsed="false">
      <c r="A13681" s="37"/>
      <c r="B13681" s="38"/>
      <c r="C13681" s="39"/>
      <c r="D13681" s="39"/>
      <c r="E13681" s="39"/>
      <c r="F13681" s="41" t="str">
        <f aca="false">IF(A13681="","",MATCH(A13681,P_ID,1))</f>
        <v/>
      </c>
      <c r="G13681" s="41" t="str">
        <f aca="false">IF(A13681="","",INDEX(P_Svc,F13681))</f>
        <v/>
      </c>
      <c r="H13681" s="41" t="str">
        <f aca="false">IF(A13681="","",INDEX(P_Zone,F13681))</f>
        <v/>
      </c>
      <c r="I13681" s="41" t="str">
        <f aca="false">IF(A13681="","",IF(D13681="Delivered",IF(B13681&lt;=INDEX(P_Due,F13681),1,0),0))</f>
        <v/>
      </c>
    </row>
    <row r="13682" customFormat="false" ht="15" hidden="false" customHeight="false" outlineLevel="0" collapsed="false">
      <c r="A13682" s="37"/>
      <c r="B13682" s="38"/>
      <c r="C13682" s="39"/>
      <c r="D13682" s="39"/>
      <c r="E13682" s="39"/>
      <c r="F13682" s="41" t="str">
        <f aca="false">IF(A13682="","",MATCH(A13682,P_ID,1))</f>
        <v/>
      </c>
      <c r="G13682" s="41" t="str">
        <f aca="false">IF(A13682="","",INDEX(P_Svc,F13682))</f>
        <v/>
      </c>
      <c r="H13682" s="41" t="str">
        <f aca="false">IF(A13682="","",INDEX(P_Zone,F13682))</f>
        <v/>
      </c>
      <c r="I13682" s="41" t="str">
        <f aca="false">IF(A13682="","",IF(D13682="Delivered",IF(B13682&lt;=INDEX(P_Due,F13682),1,0),0))</f>
        <v/>
      </c>
    </row>
    <row r="13683" customFormat="false" ht="15" hidden="false" customHeight="false" outlineLevel="0" collapsed="false">
      <c r="A13683" s="37"/>
      <c r="B13683" s="38"/>
      <c r="C13683" s="39"/>
      <c r="D13683" s="39"/>
      <c r="E13683" s="39"/>
      <c r="F13683" s="41" t="str">
        <f aca="false">IF(A13683="","",MATCH(A13683,P_ID,1))</f>
        <v/>
      </c>
      <c r="G13683" s="41" t="str">
        <f aca="false">IF(A13683="","",INDEX(P_Svc,F13683))</f>
        <v/>
      </c>
      <c r="H13683" s="41" t="str">
        <f aca="false">IF(A13683="","",INDEX(P_Zone,F13683))</f>
        <v/>
      </c>
      <c r="I13683" s="41" t="str">
        <f aca="false">IF(A13683="","",IF(D13683="Delivered",IF(B13683&lt;=INDEX(P_Due,F13683),1,0),0))</f>
        <v/>
      </c>
    </row>
    <row r="13684" customFormat="false" ht="15" hidden="false" customHeight="false" outlineLevel="0" collapsed="false">
      <c r="A13684" s="37"/>
      <c r="B13684" s="38"/>
      <c r="C13684" s="39"/>
      <c r="D13684" s="39"/>
      <c r="E13684" s="39"/>
      <c r="F13684" s="41" t="str">
        <f aca="false">IF(A13684="","",MATCH(A13684,P_ID,1))</f>
        <v/>
      </c>
      <c r="G13684" s="41" t="str">
        <f aca="false">IF(A13684="","",INDEX(P_Svc,F13684))</f>
        <v/>
      </c>
      <c r="H13684" s="41" t="str">
        <f aca="false">IF(A13684="","",INDEX(P_Zone,F13684))</f>
        <v/>
      </c>
      <c r="I13684" s="41" t="str">
        <f aca="false">IF(A13684="","",IF(D13684="Delivered",IF(B13684&lt;=INDEX(P_Due,F13684),1,0),0))</f>
        <v/>
      </c>
    </row>
    <row r="13685" customFormat="false" ht="15" hidden="false" customHeight="false" outlineLevel="0" collapsed="false">
      <c r="A13685" s="37"/>
      <c r="B13685" s="38"/>
      <c r="C13685" s="39"/>
      <c r="D13685" s="39"/>
      <c r="E13685" s="39"/>
      <c r="F13685" s="41" t="str">
        <f aca="false">IF(A13685="","",MATCH(A13685,P_ID,1))</f>
        <v/>
      </c>
      <c r="G13685" s="41" t="str">
        <f aca="false">IF(A13685="","",INDEX(P_Svc,F13685))</f>
        <v/>
      </c>
      <c r="H13685" s="41" t="str">
        <f aca="false">IF(A13685="","",INDEX(P_Zone,F13685))</f>
        <v/>
      </c>
      <c r="I13685" s="41" t="str">
        <f aca="false">IF(A13685="","",IF(D13685="Delivered",IF(B13685&lt;=INDEX(P_Due,F13685),1,0),0))</f>
        <v/>
      </c>
    </row>
    <row r="13686" customFormat="false" ht="15" hidden="false" customHeight="false" outlineLevel="0" collapsed="false">
      <c r="A13686" s="37"/>
      <c r="B13686" s="38"/>
      <c r="C13686" s="39"/>
      <c r="D13686" s="39"/>
      <c r="E13686" s="39"/>
      <c r="F13686" s="41" t="str">
        <f aca="false">IF(A13686="","",MATCH(A13686,P_ID,1))</f>
        <v/>
      </c>
      <c r="G13686" s="41" t="str">
        <f aca="false">IF(A13686="","",INDEX(P_Svc,F13686))</f>
        <v/>
      </c>
      <c r="H13686" s="41" t="str">
        <f aca="false">IF(A13686="","",INDEX(P_Zone,F13686))</f>
        <v/>
      </c>
      <c r="I13686" s="41" t="str">
        <f aca="false">IF(A13686="","",IF(D13686="Delivered",IF(B13686&lt;=INDEX(P_Due,F13686),1,0),0))</f>
        <v/>
      </c>
    </row>
    <row r="13687" customFormat="false" ht="15" hidden="false" customHeight="false" outlineLevel="0" collapsed="false">
      <c r="A13687" s="37"/>
      <c r="B13687" s="38"/>
      <c r="C13687" s="39"/>
      <c r="D13687" s="39"/>
      <c r="E13687" s="39"/>
      <c r="F13687" s="41" t="str">
        <f aca="false">IF(A13687="","",MATCH(A13687,P_ID,1))</f>
        <v/>
      </c>
      <c r="G13687" s="41" t="str">
        <f aca="false">IF(A13687="","",INDEX(P_Svc,F13687))</f>
        <v/>
      </c>
      <c r="H13687" s="41" t="str">
        <f aca="false">IF(A13687="","",INDEX(P_Zone,F13687))</f>
        <v/>
      </c>
      <c r="I13687" s="41" t="str">
        <f aca="false">IF(A13687="","",IF(D13687="Delivered",IF(B13687&lt;=INDEX(P_Due,F13687),1,0),0))</f>
        <v/>
      </c>
    </row>
    <row r="13688" customFormat="false" ht="15" hidden="false" customHeight="false" outlineLevel="0" collapsed="false">
      <c r="A13688" s="37"/>
      <c r="B13688" s="38"/>
      <c r="C13688" s="39"/>
      <c r="D13688" s="39"/>
      <c r="E13688" s="39"/>
      <c r="F13688" s="41" t="str">
        <f aca="false">IF(A13688="","",MATCH(A13688,P_ID,1))</f>
        <v/>
      </c>
      <c r="G13688" s="41" t="str">
        <f aca="false">IF(A13688="","",INDEX(P_Svc,F13688))</f>
        <v/>
      </c>
      <c r="H13688" s="41" t="str">
        <f aca="false">IF(A13688="","",INDEX(P_Zone,F13688))</f>
        <v/>
      </c>
      <c r="I13688" s="41" t="str">
        <f aca="false">IF(A13688="","",IF(D13688="Delivered",IF(B13688&lt;=INDEX(P_Due,F13688),1,0),0))</f>
        <v/>
      </c>
    </row>
    <row r="13689" customFormat="false" ht="15" hidden="false" customHeight="false" outlineLevel="0" collapsed="false">
      <c r="A13689" s="37"/>
      <c r="B13689" s="38"/>
      <c r="C13689" s="39"/>
      <c r="D13689" s="39"/>
      <c r="E13689" s="39"/>
      <c r="F13689" s="41" t="str">
        <f aca="false">IF(A13689="","",MATCH(A13689,P_ID,1))</f>
        <v/>
      </c>
      <c r="G13689" s="41" t="str">
        <f aca="false">IF(A13689="","",INDEX(P_Svc,F13689))</f>
        <v/>
      </c>
      <c r="H13689" s="41" t="str">
        <f aca="false">IF(A13689="","",INDEX(P_Zone,F13689))</f>
        <v/>
      </c>
      <c r="I13689" s="41" t="str">
        <f aca="false">IF(A13689="","",IF(D13689="Delivered",IF(B13689&lt;=INDEX(P_Due,F13689),1,0),0))</f>
        <v/>
      </c>
    </row>
    <row r="13690" customFormat="false" ht="15" hidden="false" customHeight="false" outlineLevel="0" collapsed="false">
      <c r="A13690" s="37"/>
      <c r="B13690" s="38"/>
      <c r="C13690" s="39"/>
      <c r="D13690" s="39"/>
      <c r="E13690" s="39"/>
      <c r="F13690" s="41" t="str">
        <f aca="false">IF(A13690="","",MATCH(A13690,P_ID,1))</f>
        <v/>
      </c>
      <c r="G13690" s="41" t="str">
        <f aca="false">IF(A13690="","",INDEX(P_Svc,F13690))</f>
        <v/>
      </c>
      <c r="H13690" s="41" t="str">
        <f aca="false">IF(A13690="","",INDEX(P_Zone,F13690))</f>
        <v/>
      </c>
      <c r="I13690" s="41" t="str">
        <f aca="false">IF(A13690="","",IF(D13690="Delivered",IF(B13690&lt;=INDEX(P_Due,F13690),1,0),0))</f>
        <v/>
      </c>
    </row>
    <row r="13691" customFormat="false" ht="15" hidden="false" customHeight="false" outlineLevel="0" collapsed="false">
      <c r="A13691" s="37"/>
      <c r="B13691" s="38"/>
      <c r="C13691" s="39"/>
      <c r="D13691" s="39"/>
      <c r="E13691" s="39"/>
      <c r="F13691" s="41" t="str">
        <f aca="false">IF(A13691="","",MATCH(A13691,P_ID,1))</f>
        <v/>
      </c>
      <c r="G13691" s="41" t="str">
        <f aca="false">IF(A13691="","",INDEX(P_Svc,F13691))</f>
        <v/>
      </c>
      <c r="H13691" s="41" t="str">
        <f aca="false">IF(A13691="","",INDEX(P_Zone,F13691))</f>
        <v/>
      </c>
      <c r="I13691" s="41" t="str">
        <f aca="false">IF(A13691="","",IF(D13691="Delivered",IF(B13691&lt;=INDEX(P_Due,F13691),1,0),0))</f>
        <v/>
      </c>
    </row>
    <row r="13692" customFormat="false" ht="15" hidden="false" customHeight="false" outlineLevel="0" collapsed="false">
      <c r="A13692" s="37"/>
      <c r="B13692" s="38"/>
      <c r="C13692" s="39"/>
      <c r="D13692" s="39"/>
      <c r="E13692" s="39"/>
      <c r="F13692" s="41" t="str">
        <f aca="false">IF(A13692="","",MATCH(A13692,P_ID,1))</f>
        <v/>
      </c>
      <c r="G13692" s="41" t="str">
        <f aca="false">IF(A13692="","",INDEX(P_Svc,F13692))</f>
        <v/>
      </c>
      <c r="H13692" s="41" t="str">
        <f aca="false">IF(A13692="","",INDEX(P_Zone,F13692))</f>
        <v/>
      </c>
      <c r="I13692" s="41" t="str">
        <f aca="false">IF(A13692="","",IF(D13692="Delivered",IF(B13692&lt;=INDEX(P_Due,F13692),1,0),0))</f>
        <v/>
      </c>
    </row>
    <row r="13693" customFormat="false" ht="15" hidden="false" customHeight="false" outlineLevel="0" collapsed="false">
      <c r="A13693" s="37"/>
      <c r="B13693" s="38"/>
      <c r="C13693" s="39"/>
      <c r="D13693" s="39"/>
      <c r="E13693" s="39"/>
      <c r="F13693" s="41" t="str">
        <f aca="false">IF(A13693="","",MATCH(A13693,P_ID,1))</f>
        <v/>
      </c>
      <c r="G13693" s="41" t="str">
        <f aca="false">IF(A13693="","",INDEX(P_Svc,F13693))</f>
        <v/>
      </c>
      <c r="H13693" s="41" t="str">
        <f aca="false">IF(A13693="","",INDEX(P_Zone,F13693))</f>
        <v/>
      </c>
      <c r="I13693" s="41" t="str">
        <f aca="false">IF(A13693="","",IF(D13693="Delivered",IF(B13693&lt;=INDEX(P_Due,F13693),1,0),0))</f>
        <v/>
      </c>
    </row>
    <row r="13694" customFormat="false" ht="15" hidden="false" customHeight="false" outlineLevel="0" collapsed="false">
      <c r="A13694" s="37"/>
      <c r="B13694" s="38"/>
      <c r="C13694" s="39"/>
      <c r="D13694" s="39"/>
      <c r="E13694" s="39"/>
      <c r="F13694" s="41" t="str">
        <f aca="false">IF(A13694="","",MATCH(A13694,P_ID,1))</f>
        <v/>
      </c>
      <c r="G13694" s="41" t="str">
        <f aca="false">IF(A13694="","",INDEX(P_Svc,F13694))</f>
        <v/>
      </c>
      <c r="H13694" s="41" t="str">
        <f aca="false">IF(A13694="","",INDEX(P_Zone,F13694))</f>
        <v/>
      </c>
      <c r="I13694" s="41" t="str">
        <f aca="false">IF(A13694="","",IF(D13694="Delivered",IF(B13694&lt;=INDEX(P_Due,F13694),1,0),0))</f>
        <v/>
      </c>
    </row>
    <row r="13695" customFormat="false" ht="15" hidden="false" customHeight="false" outlineLevel="0" collapsed="false">
      <c r="A13695" s="37"/>
      <c r="B13695" s="38"/>
      <c r="C13695" s="39"/>
      <c r="D13695" s="39"/>
      <c r="E13695" s="39"/>
      <c r="F13695" s="41" t="str">
        <f aca="false">IF(A13695="","",MATCH(A13695,P_ID,1))</f>
        <v/>
      </c>
      <c r="G13695" s="41" t="str">
        <f aca="false">IF(A13695="","",INDEX(P_Svc,F13695))</f>
        <v/>
      </c>
      <c r="H13695" s="41" t="str">
        <f aca="false">IF(A13695="","",INDEX(P_Zone,F13695))</f>
        <v/>
      </c>
      <c r="I13695" s="41" t="str">
        <f aca="false">IF(A13695="","",IF(D13695="Delivered",IF(B13695&lt;=INDEX(P_Due,F13695),1,0),0))</f>
        <v/>
      </c>
    </row>
    <row r="13696" customFormat="false" ht="15" hidden="false" customHeight="false" outlineLevel="0" collapsed="false">
      <c r="A13696" s="37"/>
      <c r="B13696" s="38"/>
      <c r="C13696" s="39"/>
      <c r="D13696" s="39"/>
      <c r="E13696" s="39"/>
      <c r="F13696" s="41" t="str">
        <f aca="false">IF(A13696="","",MATCH(A13696,P_ID,1))</f>
        <v/>
      </c>
      <c r="G13696" s="41" t="str">
        <f aca="false">IF(A13696="","",INDEX(P_Svc,F13696))</f>
        <v/>
      </c>
      <c r="H13696" s="41" t="str">
        <f aca="false">IF(A13696="","",INDEX(P_Zone,F13696))</f>
        <v/>
      </c>
      <c r="I13696" s="41" t="str">
        <f aca="false">IF(A13696="","",IF(D13696="Delivered",IF(B13696&lt;=INDEX(P_Due,F13696),1,0),0))</f>
        <v/>
      </c>
    </row>
    <row r="13697" customFormat="false" ht="15" hidden="false" customHeight="false" outlineLevel="0" collapsed="false">
      <c r="A13697" s="37"/>
      <c r="B13697" s="38"/>
      <c r="C13697" s="39"/>
      <c r="D13697" s="39"/>
      <c r="E13697" s="39"/>
      <c r="F13697" s="41" t="str">
        <f aca="false">IF(A13697="","",MATCH(A13697,P_ID,1))</f>
        <v/>
      </c>
      <c r="G13697" s="41" t="str">
        <f aca="false">IF(A13697="","",INDEX(P_Svc,F13697))</f>
        <v/>
      </c>
      <c r="H13697" s="41" t="str">
        <f aca="false">IF(A13697="","",INDEX(P_Zone,F13697))</f>
        <v/>
      </c>
      <c r="I13697" s="41" t="str">
        <f aca="false">IF(A13697="","",IF(D13697="Delivered",IF(B13697&lt;=INDEX(P_Due,F13697),1,0),0))</f>
        <v/>
      </c>
    </row>
    <row r="13698" customFormat="false" ht="15" hidden="false" customHeight="false" outlineLevel="0" collapsed="false">
      <c r="A13698" s="37"/>
      <c r="B13698" s="38"/>
      <c r="C13698" s="39"/>
      <c r="D13698" s="39"/>
      <c r="E13698" s="39"/>
      <c r="F13698" s="41" t="str">
        <f aca="false">IF(A13698="","",MATCH(A13698,P_ID,1))</f>
        <v/>
      </c>
      <c r="G13698" s="41" t="str">
        <f aca="false">IF(A13698="","",INDEX(P_Svc,F13698))</f>
        <v/>
      </c>
      <c r="H13698" s="41" t="str">
        <f aca="false">IF(A13698="","",INDEX(P_Zone,F13698))</f>
        <v/>
      </c>
      <c r="I13698" s="41" t="str">
        <f aca="false">IF(A13698="","",IF(D13698="Delivered",IF(B13698&lt;=INDEX(P_Due,F13698),1,0),0))</f>
        <v/>
      </c>
    </row>
    <row r="13699" customFormat="false" ht="15" hidden="false" customHeight="false" outlineLevel="0" collapsed="false">
      <c r="A13699" s="37"/>
      <c r="B13699" s="38"/>
      <c r="C13699" s="39"/>
      <c r="D13699" s="39"/>
      <c r="E13699" s="39"/>
      <c r="F13699" s="41" t="str">
        <f aca="false">IF(A13699="","",MATCH(A13699,P_ID,1))</f>
        <v/>
      </c>
      <c r="G13699" s="41" t="str">
        <f aca="false">IF(A13699="","",INDEX(P_Svc,F13699))</f>
        <v/>
      </c>
      <c r="H13699" s="41" t="str">
        <f aca="false">IF(A13699="","",INDEX(P_Zone,F13699))</f>
        <v/>
      </c>
      <c r="I13699" s="41" t="str">
        <f aca="false">IF(A13699="","",IF(D13699="Delivered",IF(B13699&lt;=INDEX(P_Due,F13699),1,0),0))</f>
        <v/>
      </c>
    </row>
    <row r="13700" customFormat="false" ht="15" hidden="false" customHeight="false" outlineLevel="0" collapsed="false">
      <c r="A13700" s="37"/>
      <c r="B13700" s="38"/>
      <c r="C13700" s="39"/>
      <c r="D13700" s="39"/>
      <c r="E13700" s="39"/>
      <c r="F13700" s="41" t="str">
        <f aca="false">IF(A13700="","",MATCH(A13700,P_ID,1))</f>
        <v/>
      </c>
      <c r="G13700" s="41" t="str">
        <f aca="false">IF(A13700="","",INDEX(P_Svc,F13700))</f>
        <v/>
      </c>
      <c r="H13700" s="41" t="str">
        <f aca="false">IF(A13700="","",INDEX(P_Zone,F13700))</f>
        <v/>
      </c>
      <c r="I13700" s="41" t="str">
        <f aca="false">IF(A13700="","",IF(D13700="Delivered",IF(B13700&lt;=INDEX(P_Due,F13700),1,0),0))</f>
        <v/>
      </c>
    </row>
    <row r="13701" customFormat="false" ht="15" hidden="false" customHeight="false" outlineLevel="0" collapsed="false">
      <c r="A13701" s="37"/>
      <c r="B13701" s="38"/>
      <c r="C13701" s="39"/>
      <c r="D13701" s="39"/>
      <c r="E13701" s="39"/>
      <c r="F13701" s="41" t="str">
        <f aca="false">IF(A13701="","",MATCH(A13701,P_ID,1))</f>
        <v/>
      </c>
      <c r="G13701" s="41" t="str">
        <f aca="false">IF(A13701="","",INDEX(P_Svc,F13701))</f>
        <v/>
      </c>
      <c r="H13701" s="41" t="str">
        <f aca="false">IF(A13701="","",INDEX(P_Zone,F13701))</f>
        <v/>
      </c>
      <c r="I13701" s="41" t="str">
        <f aca="false">IF(A13701="","",IF(D13701="Delivered",IF(B13701&lt;=INDEX(P_Due,F13701),1,0),0))</f>
        <v/>
      </c>
    </row>
    <row r="13702" customFormat="false" ht="15" hidden="false" customHeight="false" outlineLevel="0" collapsed="false">
      <c r="A13702" s="37"/>
      <c r="B13702" s="38"/>
      <c r="C13702" s="39"/>
      <c r="D13702" s="39"/>
      <c r="E13702" s="39"/>
      <c r="F13702" s="41" t="str">
        <f aca="false">IF(A13702="","",MATCH(A13702,P_ID,1))</f>
        <v/>
      </c>
      <c r="G13702" s="41" t="str">
        <f aca="false">IF(A13702="","",INDEX(P_Svc,F13702))</f>
        <v/>
      </c>
      <c r="H13702" s="41" t="str">
        <f aca="false">IF(A13702="","",INDEX(P_Zone,F13702))</f>
        <v/>
      </c>
      <c r="I13702" s="41" t="str">
        <f aca="false">IF(A13702="","",IF(D13702="Delivered",IF(B13702&lt;=INDEX(P_Due,F13702),1,0),0))</f>
        <v/>
      </c>
    </row>
    <row r="13703" customFormat="false" ht="15" hidden="false" customHeight="false" outlineLevel="0" collapsed="false">
      <c r="A13703" s="37"/>
      <c r="B13703" s="38"/>
      <c r="C13703" s="39"/>
      <c r="D13703" s="39"/>
      <c r="E13703" s="39"/>
      <c r="F13703" s="41" t="str">
        <f aca="false">IF(A13703="","",MATCH(A13703,P_ID,1))</f>
        <v/>
      </c>
      <c r="G13703" s="41" t="str">
        <f aca="false">IF(A13703="","",INDEX(P_Svc,F13703))</f>
        <v/>
      </c>
      <c r="H13703" s="41" t="str">
        <f aca="false">IF(A13703="","",INDEX(P_Zone,F13703))</f>
        <v/>
      </c>
      <c r="I13703" s="41" t="str">
        <f aca="false">IF(A13703="","",IF(D13703="Delivered",IF(B13703&lt;=INDEX(P_Due,F13703),1,0),0))</f>
        <v/>
      </c>
    </row>
    <row r="13704" customFormat="false" ht="15" hidden="false" customHeight="false" outlineLevel="0" collapsed="false">
      <c r="A13704" s="37"/>
      <c r="B13704" s="38"/>
      <c r="C13704" s="39"/>
      <c r="D13704" s="39"/>
      <c r="E13704" s="39"/>
      <c r="F13704" s="41" t="str">
        <f aca="false">IF(A13704="","",MATCH(A13704,P_ID,1))</f>
        <v/>
      </c>
      <c r="G13704" s="41" t="str">
        <f aca="false">IF(A13704="","",INDEX(P_Svc,F13704))</f>
        <v/>
      </c>
      <c r="H13704" s="41" t="str">
        <f aca="false">IF(A13704="","",INDEX(P_Zone,F13704))</f>
        <v/>
      </c>
      <c r="I13704" s="41" t="str">
        <f aca="false">IF(A13704="","",IF(D13704="Delivered",IF(B13704&lt;=INDEX(P_Due,F13704),1,0),0))</f>
        <v/>
      </c>
    </row>
    <row r="13705" customFormat="false" ht="15" hidden="false" customHeight="false" outlineLevel="0" collapsed="false">
      <c r="A13705" s="37"/>
      <c r="B13705" s="38"/>
      <c r="C13705" s="39"/>
      <c r="D13705" s="39"/>
      <c r="E13705" s="39"/>
      <c r="F13705" s="41" t="str">
        <f aca="false">IF(A13705="","",MATCH(A13705,P_ID,1))</f>
        <v/>
      </c>
      <c r="G13705" s="41" t="str">
        <f aca="false">IF(A13705="","",INDEX(P_Svc,F13705))</f>
        <v/>
      </c>
      <c r="H13705" s="41" t="str">
        <f aca="false">IF(A13705="","",INDEX(P_Zone,F13705))</f>
        <v/>
      </c>
      <c r="I13705" s="41" t="str">
        <f aca="false">IF(A13705="","",IF(D13705="Delivered",IF(B13705&lt;=INDEX(P_Due,F13705),1,0),0))</f>
        <v/>
      </c>
    </row>
    <row r="13706" customFormat="false" ht="15" hidden="false" customHeight="false" outlineLevel="0" collapsed="false">
      <c r="A13706" s="37"/>
      <c r="B13706" s="38"/>
      <c r="C13706" s="39"/>
      <c r="D13706" s="39"/>
      <c r="E13706" s="39"/>
      <c r="F13706" s="41" t="str">
        <f aca="false">IF(A13706="","",MATCH(A13706,P_ID,1))</f>
        <v/>
      </c>
      <c r="G13706" s="41" t="str">
        <f aca="false">IF(A13706="","",INDEX(P_Svc,F13706))</f>
        <v/>
      </c>
      <c r="H13706" s="41" t="str">
        <f aca="false">IF(A13706="","",INDEX(P_Zone,F13706))</f>
        <v/>
      </c>
      <c r="I13706" s="41" t="str">
        <f aca="false">IF(A13706="","",IF(D13706="Delivered",IF(B13706&lt;=INDEX(P_Due,F13706),1,0),0))</f>
        <v/>
      </c>
    </row>
    <row r="13707" customFormat="false" ht="15" hidden="false" customHeight="false" outlineLevel="0" collapsed="false">
      <c r="A13707" s="37"/>
      <c r="B13707" s="38"/>
      <c r="C13707" s="39"/>
      <c r="D13707" s="39"/>
      <c r="E13707" s="39"/>
      <c r="F13707" s="41" t="str">
        <f aca="false">IF(A13707="","",MATCH(A13707,P_ID,1))</f>
        <v/>
      </c>
      <c r="G13707" s="41" t="str">
        <f aca="false">IF(A13707="","",INDEX(P_Svc,F13707))</f>
        <v/>
      </c>
      <c r="H13707" s="41" t="str">
        <f aca="false">IF(A13707="","",INDEX(P_Zone,F13707))</f>
        <v/>
      </c>
      <c r="I13707" s="41" t="str">
        <f aca="false">IF(A13707="","",IF(D13707="Delivered",IF(B13707&lt;=INDEX(P_Due,F13707),1,0),0))</f>
        <v/>
      </c>
    </row>
    <row r="13708" customFormat="false" ht="15" hidden="false" customHeight="false" outlineLevel="0" collapsed="false">
      <c r="A13708" s="37"/>
      <c r="B13708" s="38"/>
      <c r="C13708" s="39"/>
      <c r="D13708" s="39"/>
      <c r="E13708" s="39"/>
      <c r="F13708" s="41" t="str">
        <f aca="false">IF(A13708="","",MATCH(A13708,P_ID,1))</f>
        <v/>
      </c>
      <c r="G13708" s="41" t="str">
        <f aca="false">IF(A13708="","",INDEX(P_Svc,F13708))</f>
        <v/>
      </c>
      <c r="H13708" s="41" t="str">
        <f aca="false">IF(A13708="","",INDEX(P_Zone,F13708))</f>
        <v/>
      </c>
      <c r="I13708" s="41" t="str">
        <f aca="false">IF(A13708="","",IF(D13708="Delivered",IF(B13708&lt;=INDEX(P_Due,F13708),1,0),0))</f>
        <v/>
      </c>
    </row>
    <row r="13709" customFormat="false" ht="15" hidden="false" customHeight="false" outlineLevel="0" collapsed="false">
      <c r="A13709" s="37"/>
      <c r="B13709" s="38"/>
      <c r="C13709" s="39"/>
      <c r="D13709" s="39"/>
      <c r="E13709" s="39"/>
      <c r="F13709" s="41" t="str">
        <f aca="false">IF(A13709="","",MATCH(A13709,P_ID,1))</f>
        <v/>
      </c>
      <c r="G13709" s="41" t="str">
        <f aca="false">IF(A13709="","",INDEX(P_Svc,F13709))</f>
        <v/>
      </c>
      <c r="H13709" s="41" t="str">
        <f aca="false">IF(A13709="","",INDEX(P_Zone,F13709))</f>
        <v/>
      </c>
      <c r="I13709" s="41" t="str">
        <f aca="false">IF(A13709="","",IF(D13709="Delivered",IF(B13709&lt;=INDEX(P_Due,F13709),1,0),0))</f>
        <v/>
      </c>
    </row>
    <row r="13710" customFormat="false" ht="15" hidden="false" customHeight="false" outlineLevel="0" collapsed="false">
      <c r="A13710" s="37"/>
      <c r="B13710" s="38"/>
      <c r="C13710" s="39"/>
      <c r="D13710" s="39"/>
      <c r="E13710" s="39"/>
      <c r="F13710" s="41" t="str">
        <f aca="false">IF(A13710="","",MATCH(A13710,P_ID,1))</f>
        <v/>
      </c>
      <c r="G13710" s="41" t="str">
        <f aca="false">IF(A13710="","",INDEX(P_Svc,F13710))</f>
        <v/>
      </c>
      <c r="H13710" s="41" t="str">
        <f aca="false">IF(A13710="","",INDEX(P_Zone,F13710))</f>
        <v/>
      </c>
      <c r="I13710" s="41" t="str">
        <f aca="false">IF(A13710="","",IF(D13710="Delivered",IF(B13710&lt;=INDEX(P_Due,F13710),1,0),0))</f>
        <v/>
      </c>
    </row>
    <row r="13711" customFormat="false" ht="15" hidden="false" customHeight="false" outlineLevel="0" collapsed="false">
      <c r="A13711" s="37"/>
      <c r="B13711" s="38"/>
      <c r="C13711" s="39"/>
      <c r="D13711" s="39"/>
      <c r="E13711" s="39"/>
      <c r="F13711" s="41" t="str">
        <f aca="false">IF(A13711="","",MATCH(A13711,P_ID,1))</f>
        <v/>
      </c>
      <c r="G13711" s="41" t="str">
        <f aca="false">IF(A13711="","",INDEX(P_Svc,F13711))</f>
        <v/>
      </c>
      <c r="H13711" s="41" t="str">
        <f aca="false">IF(A13711="","",INDEX(P_Zone,F13711))</f>
        <v/>
      </c>
      <c r="I13711" s="41" t="str">
        <f aca="false">IF(A13711="","",IF(D13711="Delivered",IF(B13711&lt;=INDEX(P_Due,F13711),1,0),0))</f>
        <v/>
      </c>
    </row>
    <row r="13712" customFormat="false" ht="15" hidden="false" customHeight="false" outlineLevel="0" collapsed="false">
      <c r="A13712" s="37"/>
      <c r="B13712" s="38"/>
      <c r="C13712" s="39"/>
      <c r="D13712" s="39"/>
      <c r="E13712" s="39"/>
      <c r="F13712" s="41" t="str">
        <f aca="false">IF(A13712="","",MATCH(A13712,P_ID,1))</f>
        <v/>
      </c>
      <c r="G13712" s="41" t="str">
        <f aca="false">IF(A13712="","",INDEX(P_Svc,F13712))</f>
        <v/>
      </c>
      <c r="H13712" s="41" t="str">
        <f aca="false">IF(A13712="","",INDEX(P_Zone,F13712))</f>
        <v/>
      </c>
      <c r="I13712" s="41" t="str">
        <f aca="false">IF(A13712="","",IF(D13712="Delivered",IF(B13712&lt;=INDEX(P_Due,F13712),1,0),0))</f>
        <v/>
      </c>
    </row>
    <row r="13713" customFormat="false" ht="15" hidden="false" customHeight="false" outlineLevel="0" collapsed="false">
      <c r="A13713" s="37"/>
      <c r="B13713" s="38"/>
      <c r="C13713" s="39"/>
      <c r="D13713" s="39"/>
      <c r="E13713" s="39"/>
      <c r="F13713" s="41" t="str">
        <f aca="false">IF(A13713="","",MATCH(A13713,P_ID,1))</f>
        <v/>
      </c>
      <c r="G13713" s="41" t="str">
        <f aca="false">IF(A13713="","",INDEX(P_Svc,F13713))</f>
        <v/>
      </c>
      <c r="H13713" s="41" t="str">
        <f aca="false">IF(A13713="","",INDEX(P_Zone,F13713))</f>
        <v/>
      </c>
      <c r="I13713" s="41" t="str">
        <f aca="false">IF(A13713="","",IF(D13713="Delivered",IF(B13713&lt;=INDEX(P_Due,F13713),1,0),0))</f>
        <v/>
      </c>
    </row>
    <row r="13714" customFormat="false" ht="15" hidden="false" customHeight="false" outlineLevel="0" collapsed="false">
      <c r="A13714" s="37"/>
      <c r="B13714" s="38"/>
      <c r="C13714" s="39"/>
      <c r="D13714" s="39"/>
      <c r="E13714" s="39"/>
      <c r="F13714" s="41" t="str">
        <f aca="false">IF(A13714="","",MATCH(A13714,P_ID,1))</f>
        <v/>
      </c>
      <c r="G13714" s="41" t="str">
        <f aca="false">IF(A13714="","",INDEX(P_Svc,F13714))</f>
        <v/>
      </c>
      <c r="H13714" s="41" t="str">
        <f aca="false">IF(A13714="","",INDEX(P_Zone,F13714))</f>
        <v/>
      </c>
      <c r="I13714" s="41" t="str">
        <f aca="false">IF(A13714="","",IF(D13714="Delivered",IF(B13714&lt;=INDEX(P_Due,F13714),1,0),0))</f>
        <v/>
      </c>
    </row>
    <row r="13715" customFormat="false" ht="15" hidden="false" customHeight="false" outlineLevel="0" collapsed="false">
      <c r="A13715" s="37"/>
      <c r="B13715" s="38"/>
      <c r="C13715" s="39"/>
      <c r="D13715" s="39"/>
      <c r="E13715" s="39"/>
      <c r="F13715" s="41" t="str">
        <f aca="false">IF(A13715="","",MATCH(A13715,P_ID,1))</f>
        <v/>
      </c>
      <c r="G13715" s="41" t="str">
        <f aca="false">IF(A13715="","",INDEX(P_Svc,F13715))</f>
        <v/>
      </c>
      <c r="H13715" s="41" t="str">
        <f aca="false">IF(A13715="","",INDEX(P_Zone,F13715))</f>
        <v/>
      </c>
      <c r="I13715" s="41" t="str">
        <f aca="false">IF(A13715="","",IF(D13715="Delivered",IF(B13715&lt;=INDEX(P_Due,F13715),1,0),0))</f>
        <v/>
      </c>
    </row>
    <row r="13716" customFormat="false" ht="15" hidden="false" customHeight="false" outlineLevel="0" collapsed="false">
      <c r="A13716" s="37"/>
      <c r="B13716" s="38"/>
      <c r="C13716" s="39"/>
      <c r="D13716" s="39"/>
      <c r="E13716" s="39"/>
      <c r="F13716" s="41" t="str">
        <f aca="false">IF(A13716="","",MATCH(A13716,P_ID,1))</f>
        <v/>
      </c>
      <c r="G13716" s="41" t="str">
        <f aca="false">IF(A13716="","",INDEX(P_Svc,F13716))</f>
        <v/>
      </c>
      <c r="H13716" s="41" t="str">
        <f aca="false">IF(A13716="","",INDEX(P_Zone,F13716))</f>
        <v/>
      </c>
      <c r="I13716" s="41" t="str">
        <f aca="false">IF(A13716="","",IF(D13716="Delivered",IF(B13716&lt;=INDEX(P_Due,F13716),1,0),0))</f>
        <v/>
      </c>
    </row>
    <row r="13717" customFormat="false" ht="15" hidden="false" customHeight="false" outlineLevel="0" collapsed="false">
      <c r="A13717" s="37"/>
      <c r="B13717" s="38"/>
      <c r="C13717" s="39"/>
      <c r="D13717" s="39"/>
      <c r="E13717" s="39"/>
      <c r="F13717" s="41" t="str">
        <f aca="false">IF(A13717="","",MATCH(A13717,P_ID,1))</f>
        <v/>
      </c>
      <c r="G13717" s="41" t="str">
        <f aca="false">IF(A13717="","",INDEX(P_Svc,F13717))</f>
        <v/>
      </c>
      <c r="H13717" s="41" t="str">
        <f aca="false">IF(A13717="","",INDEX(P_Zone,F13717))</f>
        <v/>
      </c>
      <c r="I13717" s="41" t="str">
        <f aca="false">IF(A13717="","",IF(D13717="Delivered",IF(B13717&lt;=INDEX(P_Due,F13717),1,0),0))</f>
        <v/>
      </c>
    </row>
    <row r="13718" customFormat="false" ht="15" hidden="false" customHeight="false" outlineLevel="0" collapsed="false">
      <c r="A13718" s="37"/>
      <c r="B13718" s="38"/>
      <c r="C13718" s="39"/>
      <c r="D13718" s="39"/>
      <c r="E13718" s="39"/>
      <c r="F13718" s="41" t="str">
        <f aca="false">IF(A13718="","",MATCH(A13718,P_ID,1))</f>
        <v/>
      </c>
      <c r="G13718" s="41" t="str">
        <f aca="false">IF(A13718="","",INDEX(P_Svc,F13718))</f>
        <v/>
      </c>
      <c r="H13718" s="41" t="str">
        <f aca="false">IF(A13718="","",INDEX(P_Zone,F13718))</f>
        <v/>
      </c>
      <c r="I13718" s="41" t="str">
        <f aca="false">IF(A13718="","",IF(D13718="Delivered",IF(B13718&lt;=INDEX(P_Due,F13718),1,0),0))</f>
        <v/>
      </c>
    </row>
    <row r="13719" customFormat="false" ht="15" hidden="false" customHeight="false" outlineLevel="0" collapsed="false">
      <c r="A13719" s="37"/>
      <c r="B13719" s="38"/>
      <c r="C13719" s="39"/>
      <c r="D13719" s="39"/>
      <c r="E13719" s="39"/>
      <c r="F13719" s="41" t="str">
        <f aca="false">IF(A13719="","",MATCH(A13719,P_ID,1))</f>
        <v/>
      </c>
      <c r="G13719" s="41" t="str">
        <f aca="false">IF(A13719="","",INDEX(P_Svc,F13719))</f>
        <v/>
      </c>
      <c r="H13719" s="41" t="str">
        <f aca="false">IF(A13719="","",INDEX(P_Zone,F13719))</f>
        <v/>
      </c>
      <c r="I13719" s="41" t="str">
        <f aca="false">IF(A13719="","",IF(D13719="Delivered",IF(B13719&lt;=INDEX(P_Due,F13719),1,0),0))</f>
        <v/>
      </c>
    </row>
    <row r="13720" customFormat="false" ht="15" hidden="false" customHeight="false" outlineLevel="0" collapsed="false">
      <c r="A13720" s="37"/>
      <c r="B13720" s="38"/>
      <c r="C13720" s="39"/>
      <c r="D13720" s="39"/>
      <c r="E13720" s="39"/>
      <c r="F13720" s="41" t="str">
        <f aca="false">IF(A13720="","",MATCH(A13720,P_ID,1))</f>
        <v/>
      </c>
      <c r="G13720" s="41" t="str">
        <f aca="false">IF(A13720="","",INDEX(P_Svc,F13720))</f>
        <v/>
      </c>
      <c r="H13720" s="41" t="str">
        <f aca="false">IF(A13720="","",INDEX(P_Zone,F13720))</f>
        <v/>
      </c>
      <c r="I13720" s="41" t="str">
        <f aca="false">IF(A13720="","",IF(D13720="Delivered",IF(B13720&lt;=INDEX(P_Due,F13720),1,0),0))</f>
        <v/>
      </c>
    </row>
    <row r="13721" customFormat="false" ht="15" hidden="false" customHeight="false" outlineLevel="0" collapsed="false">
      <c r="A13721" s="37"/>
      <c r="B13721" s="38"/>
      <c r="C13721" s="39"/>
      <c r="D13721" s="39"/>
      <c r="E13721" s="39"/>
      <c r="F13721" s="41" t="str">
        <f aca="false">IF(A13721="","",MATCH(A13721,P_ID,1))</f>
        <v/>
      </c>
      <c r="G13721" s="41" t="str">
        <f aca="false">IF(A13721="","",INDEX(P_Svc,F13721))</f>
        <v/>
      </c>
      <c r="H13721" s="41" t="str">
        <f aca="false">IF(A13721="","",INDEX(P_Zone,F13721))</f>
        <v/>
      </c>
      <c r="I13721" s="41" t="str">
        <f aca="false">IF(A13721="","",IF(D13721="Delivered",IF(B13721&lt;=INDEX(P_Due,F13721),1,0),0))</f>
        <v/>
      </c>
    </row>
    <row r="13722" customFormat="false" ht="15" hidden="false" customHeight="false" outlineLevel="0" collapsed="false">
      <c r="A13722" s="37"/>
      <c r="B13722" s="38"/>
      <c r="C13722" s="39"/>
      <c r="D13722" s="39"/>
      <c r="E13722" s="39"/>
      <c r="F13722" s="41" t="str">
        <f aca="false">IF(A13722="","",MATCH(A13722,P_ID,1))</f>
        <v/>
      </c>
      <c r="G13722" s="41" t="str">
        <f aca="false">IF(A13722="","",INDEX(P_Svc,F13722))</f>
        <v/>
      </c>
      <c r="H13722" s="41" t="str">
        <f aca="false">IF(A13722="","",INDEX(P_Zone,F13722))</f>
        <v/>
      </c>
      <c r="I13722" s="41" t="str">
        <f aca="false">IF(A13722="","",IF(D13722="Delivered",IF(B13722&lt;=INDEX(P_Due,F13722),1,0),0))</f>
        <v/>
      </c>
    </row>
    <row r="13723" customFormat="false" ht="15" hidden="false" customHeight="false" outlineLevel="0" collapsed="false">
      <c r="A13723" s="37"/>
      <c r="B13723" s="38"/>
      <c r="C13723" s="39"/>
      <c r="D13723" s="39"/>
      <c r="E13723" s="39"/>
      <c r="F13723" s="41" t="str">
        <f aca="false">IF(A13723="","",MATCH(A13723,P_ID,1))</f>
        <v/>
      </c>
      <c r="G13723" s="41" t="str">
        <f aca="false">IF(A13723="","",INDEX(P_Svc,F13723))</f>
        <v/>
      </c>
      <c r="H13723" s="41" t="str">
        <f aca="false">IF(A13723="","",INDEX(P_Zone,F13723))</f>
        <v/>
      </c>
      <c r="I13723" s="41" t="str">
        <f aca="false">IF(A13723="","",IF(D13723="Delivered",IF(B13723&lt;=INDEX(P_Due,F13723),1,0),0))</f>
        <v/>
      </c>
    </row>
    <row r="13724" customFormat="false" ht="15" hidden="false" customHeight="false" outlineLevel="0" collapsed="false">
      <c r="A13724" s="37"/>
      <c r="B13724" s="38"/>
      <c r="C13724" s="39"/>
      <c r="D13724" s="39"/>
      <c r="E13724" s="39"/>
      <c r="F13724" s="41" t="str">
        <f aca="false">IF(A13724="","",MATCH(A13724,P_ID,1))</f>
        <v/>
      </c>
      <c r="G13724" s="41" t="str">
        <f aca="false">IF(A13724="","",INDEX(P_Svc,F13724))</f>
        <v/>
      </c>
      <c r="H13724" s="41" t="str">
        <f aca="false">IF(A13724="","",INDEX(P_Zone,F13724))</f>
        <v/>
      </c>
      <c r="I13724" s="41" t="str">
        <f aca="false">IF(A13724="","",IF(D13724="Delivered",IF(B13724&lt;=INDEX(P_Due,F13724),1,0),0))</f>
        <v/>
      </c>
    </row>
    <row r="13725" customFormat="false" ht="15" hidden="false" customHeight="false" outlineLevel="0" collapsed="false">
      <c r="A13725" s="37"/>
      <c r="B13725" s="38"/>
      <c r="C13725" s="39"/>
      <c r="D13725" s="39"/>
      <c r="E13725" s="39"/>
      <c r="F13725" s="41" t="str">
        <f aca="false">IF(A13725="","",MATCH(A13725,P_ID,1))</f>
        <v/>
      </c>
      <c r="G13725" s="41" t="str">
        <f aca="false">IF(A13725="","",INDEX(P_Svc,F13725))</f>
        <v/>
      </c>
      <c r="H13725" s="41" t="str">
        <f aca="false">IF(A13725="","",INDEX(P_Zone,F13725))</f>
        <v/>
      </c>
      <c r="I13725" s="41" t="str">
        <f aca="false">IF(A13725="","",IF(D13725="Delivered",IF(B13725&lt;=INDEX(P_Due,F13725),1,0),0))</f>
        <v/>
      </c>
    </row>
    <row r="13726" customFormat="false" ht="15" hidden="false" customHeight="false" outlineLevel="0" collapsed="false">
      <c r="A13726" s="37"/>
      <c r="B13726" s="38"/>
      <c r="C13726" s="39"/>
      <c r="D13726" s="39"/>
      <c r="E13726" s="39"/>
      <c r="F13726" s="41" t="str">
        <f aca="false">IF(A13726="","",MATCH(A13726,P_ID,1))</f>
        <v/>
      </c>
      <c r="G13726" s="41" t="str">
        <f aca="false">IF(A13726="","",INDEX(P_Svc,F13726))</f>
        <v/>
      </c>
      <c r="H13726" s="41" t="str">
        <f aca="false">IF(A13726="","",INDEX(P_Zone,F13726))</f>
        <v/>
      </c>
      <c r="I13726" s="41" t="str">
        <f aca="false">IF(A13726="","",IF(D13726="Delivered",IF(B13726&lt;=INDEX(P_Due,F13726),1,0),0))</f>
        <v/>
      </c>
    </row>
    <row r="13727" customFormat="false" ht="15" hidden="false" customHeight="false" outlineLevel="0" collapsed="false">
      <c r="A13727" s="37"/>
      <c r="B13727" s="38"/>
      <c r="C13727" s="39"/>
      <c r="D13727" s="39"/>
      <c r="E13727" s="39"/>
      <c r="F13727" s="41" t="str">
        <f aca="false">IF(A13727="","",MATCH(A13727,P_ID,1))</f>
        <v/>
      </c>
      <c r="G13727" s="41" t="str">
        <f aca="false">IF(A13727="","",INDEX(P_Svc,F13727))</f>
        <v/>
      </c>
      <c r="H13727" s="41" t="str">
        <f aca="false">IF(A13727="","",INDEX(P_Zone,F13727))</f>
        <v/>
      </c>
      <c r="I13727" s="41" t="str">
        <f aca="false">IF(A13727="","",IF(D13727="Delivered",IF(B13727&lt;=INDEX(P_Due,F13727),1,0),0))</f>
        <v/>
      </c>
    </row>
    <row r="13728" customFormat="false" ht="15" hidden="false" customHeight="false" outlineLevel="0" collapsed="false">
      <c r="A13728" s="37"/>
      <c r="B13728" s="38"/>
      <c r="C13728" s="39"/>
      <c r="D13728" s="39"/>
      <c r="E13728" s="39"/>
      <c r="F13728" s="41" t="str">
        <f aca="false">IF(A13728="","",MATCH(A13728,P_ID,1))</f>
        <v/>
      </c>
      <c r="G13728" s="41" t="str">
        <f aca="false">IF(A13728="","",INDEX(P_Svc,F13728))</f>
        <v/>
      </c>
      <c r="H13728" s="41" t="str">
        <f aca="false">IF(A13728="","",INDEX(P_Zone,F13728))</f>
        <v/>
      </c>
      <c r="I13728" s="41" t="str">
        <f aca="false">IF(A13728="","",IF(D13728="Delivered",IF(B13728&lt;=INDEX(P_Due,F13728),1,0),0))</f>
        <v/>
      </c>
    </row>
    <row r="13729" customFormat="false" ht="15" hidden="false" customHeight="false" outlineLevel="0" collapsed="false">
      <c r="A13729" s="37"/>
      <c r="B13729" s="38"/>
      <c r="C13729" s="39"/>
      <c r="D13729" s="39"/>
      <c r="E13729" s="39"/>
      <c r="F13729" s="41" t="str">
        <f aca="false">IF(A13729="","",MATCH(A13729,P_ID,1))</f>
        <v/>
      </c>
      <c r="G13729" s="41" t="str">
        <f aca="false">IF(A13729="","",INDEX(P_Svc,F13729))</f>
        <v/>
      </c>
      <c r="H13729" s="41" t="str">
        <f aca="false">IF(A13729="","",INDEX(P_Zone,F13729))</f>
        <v/>
      </c>
      <c r="I13729" s="41" t="str">
        <f aca="false">IF(A13729="","",IF(D13729="Delivered",IF(B13729&lt;=INDEX(P_Due,F13729),1,0),0))</f>
        <v/>
      </c>
    </row>
    <row r="13730" customFormat="false" ht="15" hidden="false" customHeight="false" outlineLevel="0" collapsed="false">
      <c r="A13730" s="37"/>
      <c r="B13730" s="38"/>
      <c r="C13730" s="39"/>
      <c r="D13730" s="39"/>
      <c r="E13730" s="39"/>
      <c r="F13730" s="41" t="str">
        <f aca="false">IF(A13730="","",MATCH(A13730,P_ID,1))</f>
        <v/>
      </c>
      <c r="G13730" s="41" t="str">
        <f aca="false">IF(A13730="","",INDEX(P_Svc,F13730))</f>
        <v/>
      </c>
      <c r="H13730" s="41" t="str">
        <f aca="false">IF(A13730="","",INDEX(P_Zone,F13730))</f>
        <v/>
      </c>
      <c r="I13730" s="41" t="str">
        <f aca="false">IF(A13730="","",IF(D13730="Delivered",IF(B13730&lt;=INDEX(P_Due,F13730),1,0),0))</f>
        <v/>
      </c>
    </row>
    <row r="13731" customFormat="false" ht="15" hidden="false" customHeight="false" outlineLevel="0" collapsed="false">
      <c r="A13731" s="37"/>
      <c r="B13731" s="38"/>
      <c r="C13731" s="39"/>
      <c r="D13731" s="39"/>
      <c r="E13731" s="39"/>
      <c r="F13731" s="41" t="str">
        <f aca="false">IF(A13731="","",MATCH(A13731,P_ID,1))</f>
        <v/>
      </c>
      <c r="G13731" s="41" t="str">
        <f aca="false">IF(A13731="","",INDEX(P_Svc,F13731))</f>
        <v/>
      </c>
      <c r="H13731" s="41" t="str">
        <f aca="false">IF(A13731="","",INDEX(P_Zone,F13731))</f>
        <v/>
      </c>
      <c r="I13731" s="41" t="str">
        <f aca="false">IF(A13731="","",IF(D13731="Delivered",IF(B13731&lt;=INDEX(P_Due,F13731),1,0),0))</f>
        <v/>
      </c>
    </row>
    <row r="13732" customFormat="false" ht="15" hidden="false" customHeight="false" outlineLevel="0" collapsed="false">
      <c r="A13732" s="37"/>
      <c r="B13732" s="38"/>
      <c r="C13732" s="39"/>
      <c r="D13732" s="39"/>
      <c r="E13732" s="39"/>
      <c r="F13732" s="41" t="str">
        <f aca="false">IF(A13732="","",MATCH(A13732,P_ID,1))</f>
        <v/>
      </c>
      <c r="G13732" s="41" t="str">
        <f aca="false">IF(A13732="","",INDEX(P_Svc,F13732))</f>
        <v/>
      </c>
      <c r="H13732" s="41" t="str">
        <f aca="false">IF(A13732="","",INDEX(P_Zone,F13732))</f>
        <v/>
      </c>
      <c r="I13732" s="41" t="str">
        <f aca="false">IF(A13732="","",IF(D13732="Delivered",IF(B13732&lt;=INDEX(P_Due,F13732),1,0),0))</f>
        <v/>
      </c>
    </row>
    <row r="13733" customFormat="false" ht="15" hidden="false" customHeight="false" outlineLevel="0" collapsed="false">
      <c r="A13733" s="37"/>
      <c r="B13733" s="38"/>
      <c r="C13733" s="39"/>
      <c r="D13733" s="39"/>
      <c r="E13733" s="39"/>
      <c r="F13733" s="41" t="str">
        <f aca="false">IF(A13733="","",MATCH(A13733,P_ID,1))</f>
        <v/>
      </c>
      <c r="G13733" s="41" t="str">
        <f aca="false">IF(A13733="","",INDEX(P_Svc,F13733))</f>
        <v/>
      </c>
      <c r="H13733" s="41" t="str">
        <f aca="false">IF(A13733="","",INDEX(P_Zone,F13733))</f>
        <v/>
      </c>
      <c r="I13733" s="41" t="str">
        <f aca="false">IF(A13733="","",IF(D13733="Delivered",IF(B13733&lt;=INDEX(P_Due,F13733),1,0),0))</f>
        <v/>
      </c>
    </row>
    <row r="13734" customFormat="false" ht="15" hidden="false" customHeight="false" outlineLevel="0" collapsed="false">
      <c r="A13734" s="37"/>
      <c r="B13734" s="38"/>
      <c r="C13734" s="39"/>
      <c r="D13734" s="39"/>
      <c r="E13734" s="39"/>
      <c r="F13734" s="41" t="str">
        <f aca="false">IF(A13734="","",MATCH(A13734,P_ID,1))</f>
        <v/>
      </c>
      <c r="G13734" s="41" t="str">
        <f aca="false">IF(A13734="","",INDEX(P_Svc,F13734))</f>
        <v/>
      </c>
      <c r="H13734" s="41" t="str">
        <f aca="false">IF(A13734="","",INDEX(P_Zone,F13734))</f>
        <v/>
      </c>
      <c r="I13734" s="41" t="str">
        <f aca="false">IF(A13734="","",IF(D13734="Delivered",IF(B13734&lt;=INDEX(P_Due,F13734),1,0),0))</f>
        <v/>
      </c>
    </row>
    <row r="13735" customFormat="false" ht="15" hidden="false" customHeight="false" outlineLevel="0" collapsed="false">
      <c r="A13735" s="37"/>
      <c r="B13735" s="38"/>
      <c r="C13735" s="39"/>
      <c r="D13735" s="39"/>
      <c r="E13735" s="39"/>
      <c r="F13735" s="41" t="str">
        <f aca="false">IF(A13735="","",MATCH(A13735,P_ID,1))</f>
        <v/>
      </c>
      <c r="G13735" s="41" t="str">
        <f aca="false">IF(A13735="","",INDEX(P_Svc,F13735))</f>
        <v/>
      </c>
      <c r="H13735" s="41" t="str">
        <f aca="false">IF(A13735="","",INDEX(P_Zone,F13735))</f>
        <v/>
      </c>
      <c r="I13735" s="41" t="str">
        <f aca="false">IF(A13735="","",IF(D13735="Delivered",IF(B13735&lt;=INDEX(P_Due,F13735),1,0),0))</f>
        <v/>
      </c>
    </row>
    <row r="13736" customFormat="false" ht="15" hidden="false" customHeight="false" outlineLevel="0" collapsed="false">
      <c r="A13736" s="37"/>
      <c r="B13736" s="38"/>
      <c r="C13736" s="39"/>
      <c r="D13736" s="39"/>
      <c r="E13736" s="39"/>
      <c r="F13736" s="41" t="str">
        <f aca="false">IF(A13736="","",MATCH(A13736,P_ID,1))</f>
        <v/>
      </c>
      <c r="G13736" s="41" t="str">
        <f aca="false">IF(A13736="","",INDEX(P_Svc,F13736))</f>
        <v/>
      </c>
      <c r="H13736" s="41" t="str">
        <f aca="false">IF(A13736="","",INDEX(P_Zone,F13736))</f>
        <v/>
      </c>
      <c r="I13736" s="41" t="str">
        <f aca="false">IF(A13736="","",IF(D13736="Delivered",IF(B13736&lt;=INDEX(P_Due,F13736),1,0),0))</f>
        <v/>
      </c>
    </row>
    <row r="13737" customFormat="false" ht="15" hidden="false" customHeight="false" outlineLevel="0" collapsed="false">
      <c r="A13737" s="37"/>
      <c r="B13737" s="38"/>
      <c r="C13737" s="39"/>
      <c r="D13737" s="39"/>
      <c r="E13737" s="39"/>
      <c r="F13737" s="41" t="str">
        <f aca="false">IF(A13737="","",MATCH(A13737,P_ID,1))</f>
        <v/>
      </c>
      <c r="G13737" s="41" t="str">
        <f aca="false">IF(A13737="","",INDEX(P_Svc,F13737))</f>
        <v/>
      </c>
      <c r="H13737" s="41" t="str">
        <f aca="false">IF(A13737="","",INDEX(P_Zone,F13737))</f>
        <v/>
      </c>
      <c r="I13737" s="41" t="str">
        <f aca="false">IF(A13737="","",IF(D13737="Delivered",IF(B13737&lt;=INDEX(P_Due,F13737),1,0),0))</f>
        <v/>
      </c>
    </row>
    <row r="13738" customFormat="false" ht="15" hidden="false" customHeight="false" outlineLevel="0" collapsed="false">
      <c r="A13738" s="37"/>
      <c r="B13738" s="38"/>
      <c r="C13738" s="39"/>
      <c r="D13738" s="39"/>
      <c r="E13738" s="39"/>
      <c r="F13738" s="41" t="str">
        <f aca="false">IF(A13738="","",MATCH(A13738,P_ID,1))</f>
        <v/>
      </c>
      <c r="G13738" s="41" t="str">
        <f aca="false">IF(A13738="","",INDEX(P_Svc,F13738))</f>
        <v/>
      </c>
      <c r="H13738" s="41" t="str">
        <f aca="false">IF(A13738="","",INDEX(P_Zone,F13738))</f>
        <v/>
      </c>
      <c r="I13738" s="41" t="str">
        <f aca="false">IF(A13738="","",IF(D13738="Delivered",IF(B13738&lt;=INDEX(P_Due,F13738),1,0),0))</f>
        <v/>
      </c>
    </row>
    <row r="13739" customFormat="false" ht="15" hidden="false" customHeight="false" outlineLevel="0" collapsed="false">
      <c r="A13739" s="37"/>
      <c r="B13739" s="38"/>
      <c r="C13739" s="39"/>
      <c r="D13739" s="39"/>
      <c r="E13739" s="39"/>
      <c r="F13739" s="41" t="str">
        <f aca="false">IF(A13739="","",MATCH(A13739,P_ID,1))</f>
        <v/>
      </c>
      <c r="G13739" s="41" t="str">
        <f aca="false">IF(A13739="","",INDEX(P_Svc,F13739))</f>
        <v/>
      </c>
      <c r="H13739" s="41" t="str">
        <f aca="false">IF(A13739="","",INDEX(P_Zone,F13739))</f>
        <v/>
      </c>
      <c r="I13739" s="41" t="str">
        <f aca="false">IF(A13739="","",IF(D13739="Delivered",IF(B13739&lt;=INDEX(P_Due,F13739),1,0),0))</f>
        <v/>
      </c>
    </row>
    <row r="13740" customFormat="false" ht="15" hidden="false" customHeight="false" outlineLevel="0" collapsed="false">
      <c r="A13740" s="37"/>
      <c r="B13740" s="38"/>
      <c r="C13740" s="39"/>
      <c r="D13740" s="39"/>
      <c r="E13740" s="39"/>
      <c r="F13740" s="41" t="str">
        <f aca="false">IF(A13740="","",MATCH(A13740,P_ID,1))</f>
        <v/>
      </c>
      <c r="G13740" s="41" t="str">
        <f aca="false">IF(A13740="","",INDEX(P_Svc,F13740))</f>
        <v/>
      </c>
      <c r="H13740" s="41" t="str">
        <f aca="false">IF(A13740="","",INDEX(P_Zone,F13740))</f>
        <v/>
      </c>
      <c r="I13740" s="41" t="str">
        <f aca="false">IF(A13740="","",IF(D13740="Delivered",IF(B13740&lt;=INDEX(P_Due,F13740),1,0),0))</f>
        <v/>
      </c>
    </row>
    <row r="13741" customFormat="false" ht="15" hidden="false" customHeight="false" outlineLevel="0" collapsed="false">
      <c r="A13741" s="37"/>
      <c r="B13741" s="38"/>
      <c r="C13741" s="39"/>
      <c r="D13741" s="39"/>
      <c r="E13741" s="39"/>
      <c r="F13741" s="41" t="str">
        <f aca="false">IF(A13741="","",MATCH(A13741,P_ID,1))</f>
        <v/>
      </c>
      <c r="G13741" s="41" t="str">
        <f aca="false">IF(A13741="","",INDEX(P_Svc,F13741))</f>
        <v/>
      </c>
      <c r="H13741" s="41" t="str">
        <f aca="false">IF(A13741="","",INDEX(P_Zone,F13741))</f>
        <v/>
      </c>
      <c r="I13741" s="41" t="str">
        <f aca="false">IF(A13741="","",IF(D13741="Delivered",IF(B13741&lt;=INDEX(P_Due,F13741),1,0),0))</f>
        <v/>
      </c>
    </row>
    <row r="13742" customFormat="false" ht="15" hidden="false" customHeight="false" outlineLevel="0" collapsed="false">
      <c r="A13742" s="37"/>
      <c r="B13742" s="38"/>
      <c r="C13742" s="39"/>
      <c r="D13742" s="39"/>
      <c r="E13742" s="39"/>
      <c r="F13742" s="41" t="str">
        <f aca="false">IF(A13742="","",MATCH(A13742,P_ID,1))</f>
        <v/>
      </c>
      <c r="G13742" s="41" t="str">
        <f aca="false">IF(A13742="","",INDEX(P_Svc,F13742))</f>
        <v/>
      </c>
      <c r="H13742" s="41" t="str">
        <f aca="false">IF(A13742="","",INDEX(P_Zone,F13742))</f>
        <v/>
      </c>
      <c r="I13742" s="41" t="str">
        <f aca="false">IF(A13742="","",IF(D13742="Delivered",IF(B13742&lt;=INDEX(P_Due,F13742),1,0),0))</f>
        <v/>
      </c>
    </row>
    <row r="13743" customFormat="false" ht="15" hidden="false" customHeight="false" outlineLevel="0" collapsed="false">
      <c r="A13743" s="37"/>
      <c r="B13743" s="38"/>
      <c r="C13743" s="39"/>
      <c r="D13743" s="39"/>
      <c r="E13743" s="39"/>
      <c r="F13743" s="41" t="str">
        <f aca="false">IF(A13743="","",MATCH(A13743,P_ID,1))</f>
        <v/>
      </c>
      <c r="G13743" s="41" t="str">
        <f aca="false">IF(A13743="","",INDEX(P_Svc,F13743))</f>
        <v/>
      </c>
      <c r="H13743" s="41" t="str">
        <f aca="false">IF(A13743="","",INDEX(P_Zone,F13743))</f>
        <v/>
      </c>
      <c r="I13743" s="41" t="str">
        <f aca="false">IF(A13743="","",IF(D13743="Delivered",IF(B13743&lt;=INDEX(P_Due,F13743),1,0),0))</f>
        <v/>
      </c>
    </row>
    <row r="13744" customFormat="false" ht="15" hidden="false" customHeight="false" outlineLevel="0" collapsed="false">
      <c r="A13744" s="37"/>
      <c r="B13744" s="38"/>
      <c r="C13744" s="39"/>
      <c r="D13744" s="39"/>
      <c r="E13744" s="39"/>
      <c r="F13744" s="41" t="str">
        <f aca="false">IF(A13744="","",MATCH(A13744,P_ID,1))</f>
        <v/>
      </c>
      <c r="G13744" s="41" t="str">
        <f aca="false">IF(A13744="","",INDEX(P_Svc,F13744))</f>
        <v/>
      </c>
      <c r="H13744" s="41" t="str">
        <f aca="false">IF(A13744="","",INDEX(P_Zone,F13744))</f>
        <v/>
      </c>
      <c r="I13744" s="41" t="str">
        <f aca="false">IF(A13744="","",IF(D13744="Delivered",IF(B13744&lt;=INDEX(P_Due,F13744),1,0),0))</f>
        <v/>
      </c>
    </row>
    <row r="13745" customFormat="false" ht="15" hidden="false" customHeight="false" outlineLevel="0" collapsed="false">
      <c r="A13745" s="37"/>
      <c r="B13745" s="38"/>
      <c r="C13745" s="39"/>
      <c r="D13745" s="39"/>
      <c r="E13745" s="39"/>
      <c r="F13745" s="41" t="str">
        <f aca="false">IF(A13745="","",MATCH(A13745,P_ID,1))</f>
        <v/>
      </c>
      <c r="G13745" s="41" t="str">
        <f aca="false">IF(A13745="","",INDEX(P_Svc,F13745))</f>
        <v/>
      </c>
      <c r="H13745" s="41" t="str">
        <f aca="false">IF(A13745="","",INDEX(P_Zone,F13745))</f>
        <v/>
      </c>
      <c r="I13745" s="41" t="str">
        <f aca="false">IF(A13745="","",IF(D13745="Delivered",IF(B13745&lt;=INDEX(P_Due,F13745),1,0),0))</f>
        <v/>
      </c>
    </row>
    <row r="13746" customFormat="false" ht="15" hidden="false" customHeight="false" outlineLevel="0" collapsed="false">
      <c r="A13746" s="37"/>
      <c r="B13746" s="38"/>
      <c r="C13746" s="39"/>
      <c r="D13746" s="39"/>
      <c r="E13746" s="39"/>
      <c r="F13746" s="41" t="str">
        <f aca="false">IF(A13746="","",MATCH(A13746,P_ID,1))</f>
        <v/>
      </c>
      <c r="G13746" s="41" t="str">
        <f aca="false">IF(A13746="","",INDEX(P_Svc,F13746))</f>
        <v/>
      </c>
      <c r="H13746" s="41" t="str">
        <f aca="false">IF(A13746="","",INDEX(P_Zone,F13746))</f>
        <v/>
      </c>
      <c r="I13746" s="41" t="str">
        <f aca="false">IF(A13746="","",IF(D13746="Delivered",IF(B13746&lt;=INDEX(P_Due,F13746),1,0),0))</f>
        <v/>
      </c>
    </row>
    <row r="13747" customFormat="false" ht="15" hidden="false" customHeight="false" outlineLevel="0" collapsed="false">
      <c r="A13747" s="37"/>
      <c r="B13747" s="38"/>
      <c r="C13747" s="39"/>
      <c r="D13747" s="39"/>
      <c r="E13747" s="39"/>
      <c r="F13747" s="41" t="str">
        <f aca="false">IF(A13747="","",MATCH(A13747,P_ID,1))</f>
        <v/>
      </c>
      <c r="G13747" s="41" t="str">
        <f aca="false">IF(A13747="","",INDEX(P_Svc,F13747))</f>
        <v/>
      </c>
      <c r="H13747" s="41" t="str">
        <f aca="false">IF(A13747="","",INDEX(P_Zone,F13747))</f>
        <v/>
      </c>
      <c r="I13747" s="41" t="str">
        <f aca="false">IF(A13747="","",IF(D13747="Delivered",IF(B13747&lt;=INDEX(P_Due,F13747),1,0),0))</f>
        <v/>
      </c>
    </row>
    <row r="13748" customFormat="false" ht="15" hidden="false" customHeight="false" outlineLevel="0" collapsed="false">
      <c r="A13748" s="37"/>
      <c r="B13748" s="38"/>
      <c r="C13748" s="39"/>
      <c r="D13748" s="39"/>
      <c r="E13748" s="39"/>
      <c r="F13748" s="41" t="str">
        <f aca="false">IF(A13748="","",MATCH(A13748,P_ID,1))</f>
        <v/>
      </c>
      <c r="G13748" s="41" t="str">
        <f aca="false">IF(A13748="","",INDEX(P_Svc,F13748))</f>
        <v/>
      </c>
      <c r="H13748" s="41" t="str">
        <f aca="false">IF(A13748="","",INDEX(P_Zone,F13748))</f>
        <v/>
      </c>
      <c r="I13748" s="41" t="str">
        <f aca="false">IF(A13748="","",IF(D13748="Delivered",IF(B13748&lt;=INDEX(P_Due,F13748),1,0),0))</f>
        <v/>
      </c>
    </row>
    <row r="13749" customFormat="false" ht="15" hidden="false" customHeight="false" outlineLevel="0" collapsed="false">
      <c r="A13749" s="37"/>
      <c r="B13749" s="38"/>
      <c r="C13749" s="39"/>
      <c r="D13749" s="39"/>
      <c r="E13749" s="39"/>
      <c r="F13749" s="41" t="str">
        <f aca="false">IF(A13749="","",MATCH(A13749,P_ID,1))</f>
        <v/>
      </c>
      <c r="G13749" s="41" t="str">
        <f aca="false">IF(A13749="","",INDEX(P_Svc,F13749))</f>
        <v/>
      </c>
      <c r="H13749" s="41" t="str">
        <f aca="false">IF(A13749="","",INDEX(P_Zone,F13749))</f>
        <v/>
      </c>
      <c r="I13749" s="41" t="str">
        <f aca="false">IF(A13749="","",IF(D13749="Delivered",IF(B13749&lt;=INDEX(P_Due,F13749),1,0),0))</f>
        <v/>
      </c>
    </row>
    <row r="13750" customFormat="false" ht="15" hidden="false" customHeight="false" outlineLevel="0" collapsed="false">
      <c r="A13750" s="37"/>
      <c r="B13750" s="38"/>
      <c r="C13750" s="39"/>
      <c r="D13750" s="39"/>
      <c r="E13750" s="39"/>
      <c r="F13750" s="41" t="str">
        <f aca="false">IF(A13750="","",MATCH(A13750,P_ID,1))</f>
        <v/>
      </c>
      <c r="G13750" s="41" t="str">
        <f aca="false">IF(A13750="","",INDEX(P_Svc,F13750))</f>
        <v/>
      </c>
      <c r="H13750" s="41" t="str">
        <f aca="false">IF(A13750="","",INDEX(P_Zone,F13750))</f>
        <v/>
      </c>
      <c r="I13750" s="41" t="str">
        <f aca="false">IF(A13750="","",IF(D13750="Delivered",IF(B13750&lt;=INDEX(P_Due,F13750),1,0),0))</f>
        <v/>
      </c>
    </row>
    <row r="13751" customFormat="false" ht="15" hidden="false" customHeight="false" outlineLevel="0" collapsed="false">
      <c r="A13751" s="37"/>
      <c r="B13751" s="38"/>
      <c r="C13751" s="39"/>
      <c r="D13751" s="39"/>
      <c r="E13751" s="39"/>
      <c r="F13751" s="41" t="str">
        <f aca="false">IF(A13751="","",MATCH(A13751,P_ID,1))</f>
        <v/>
      </c>
      <c r="G13751" s="41" t="str">
        <f aca="false">IF(A13751="","",INDEX(P_Svc,F13751))</f>
        <v/>
      </c>
      <c r="H13751" s="41" t="str">
        <f aca="false">IF(A13751="","",INDEX(P_Zone,F13751))</f>
        <v/>
      </c>
      <c r="I13751" s="41" t="str">
        <f aca="false">IF(A13751="","",IF(D13751="Delivered",IF(B13751&lt;=INDEX(P_Due,F13751),1,0),0))</f>
        <v/>
      </c>
    </row>
    <row r="13752" customFormat="false" ht="15" hidden="false" customHeight="false" outlineLevel="0" collapsed="false">
      <c r="A13752" s="37"/>
      <c r="B13752" s="38"/>
      <c r="C13752" s="39"/>
      <c r="D13752" s="39"/>
      <c r="E13752" s="39"/>
      <c r="F13752" s="41" t="str">
        <f aca="false">IF(A13752="","",MATCH(A13752,P_ID,1))</f>
        <v/>
      </c>
      <c r="G13752" s="41" t="str">
        <f aca="false">IF(A13752="","",INDEX(P_Svc,F13752))</f>
        <v/>
      </c>
      <c r="H13752" s="41" t="str">
        <f aca="false">IF(A13752="","",INDEX(P_Zone,F13752))</f>
        <v/>
      </c>
      <c r="I13752" s="41" t="str">
        <f aca="false">IF(A13752="","",IF(D13752="Delivered",IF(B13752&lt;=INDEX(P_Due,F13752),1,0),0))</f>
        <v/>
      </c>
    </row>
    <row r="13753" customFormat="false" ht="15" hidden="false" customHeight="false" outlineLevel="0" collapsed="false">
      <c r="A13753" s="37"/>
      <c r="B13753" s="38"/>
      <c r="C13753" s="39"/>
      <c r="D13753" s="39"/>
      <c r="E13753" s="39"/>
      <c r="F13753" s="41" t="str">
        <f aca="false">IF(A13753="","",MATCH(A13753,P_ID,1))</f>
        <v/>
      </c>
      <c r="G13753" s="41" t="str">
        <f aca="false">IF(A13753="","",INDEX(P_Svc,F13753))</f>
        <v/>
      </c>
      <c r="H13753" s="41" t="str">
        <f aca="false">IF(A13753="","",INDEX(P_Zone,F13753))</f>
        <v/>
      </c>
      <c r="I13753" s="41" t="str">
        <f aca="false">IF(A13753="","",IF(D13753="Delivered",IF(B13753&lt;=INDEX(P_Due,F13753),1,0),0))</f>
        <v/>
      </c>
    </row>
    <row r="13754" customFormat="false" ht="15" hidden="false" customHeight="false" outlineLevel="0" collapsed="false">
      <c r="A13754" s="37"/>
      <c r="B13754" s="38"/>
      <c r="C13754" s="39"/>
      <c r="D13754" s="39"/>
      <c r="E13754" s="39"/>
      <c r="F13754" s="41" t="str">
        <f aca="false">IF(A13754="","",MATCH(A13754,P_ID,1))</f>
        <v/>
      </c>
      <c r="G13754" s="41" t="str">
        <f aca="false">IF(A13754="","",INDEX(P_Svc,F13754))</f>
        <v/>
      </c>
      <c r="H13754" s="41" t="str">
        <f aca="false">IF(A13754="","",INDEX(P_Zone,F13754))</f>
        <v/>
      </c>
      <c r="I13754" s="41" t="str">
        <f aca="false">IF(A13754="","",IF(D13754="Delivered",IF(B13754&lt;=INDEX(P_Due,F13754),1,0),0))</f>
        <v/>
      </c>
    </row>
    <row r="13755" customFormat="false" ht="15" hidden="false" customHeight="false" outlineLevel="0" collapsed="false">
      <c r="A13755" s="37"/>
      <c r="B13755" s="38"/>
      <c r="C13755" s="39"/>
      <c r="D13755" s="39"/>
      <c r="E13755" s="39"/>
      <c r="F13755" s="41" t="str">
        <f aca="false">IF(A13755="","",MATCH(A13755,P_ID,1))</f>
        <v/>
      </c>
      <c r="G13755" s="41" t="str">
        <f aca="false">IF(A13755="","",INDEX(P_Svc,F13755))</f>
        <v/>
      </c>
      <c r="H13755" s="41" t="str">
        <f aca="false">IF(A13755="","",INDEX(P_Zone,F13755))</f>
        <v/>
      </c>
      <c r="I13755" s="41" t="str">
        <f aca="false">IF(A13755="","",IF(D13755="Delivered",IF(B13755&lt;=INDEX(P_Due,F13755),1,0),0))</f>
        <v/>
      </c>
    </row>
    <row r="13756" customFormat="false" ht="15" hidden="false" customHeight="false" outlineLevel="0" collapsed="false">
      <c r="A13756" s="37"/>
      <c r="B13756" s="38"/>
      <c r="C13756" s="39"/>
      <c r="D13756" s="39"/>
      <c r="E13756" s="39"/>
      <c r="F13756" s="41" t="str">
        <f aca="false">IF(A13756="","",MATCH(A13756,P_ID,1))</f>
        <v/>
      </c>
      <c r="G13756" s="41" t="str">
        <f aca="false">IF(A13756="","",INDEX(P_Svc,F13756))</f>
        <v/>
      </c>
      <c r="H13756" s="41" t="str">
        <f aca="false">IF(A13756="","",INDEX(P_Zone,F13756))</f>
        <v/>
      </c>
      <c r="I13756" s="41" t="str">
        <f aca="false">IF(A13756="","",IF(D13756="Delivered",IF(B13756&lt;=INDEX(P_Due,F13756),1,0),0))</f>
        <v/>
      </c>
    </row>
    <row r="13757" customFormat="false" ht="15" hidden="false" customHeight="false" outlineLevel="0" collapsed="false">
      <c r="A13757" s="37"/>
      <c r="B13757" s="38"/>
      <c r="C13757" s="39"/>
      <c r="D13757" s="39"/>
      <c r="E13757" s="39"/>
      <c r="F13757" s="41" t="str">
        <f aca="false">IF(A13757="","",MATCH(A13757,P_ID,1))</f>
        <v/>
      </c>
      <c r="G13757" s="41" t="str">
        <f aca="false">IF(A13757="","",INDEX(P_Svc,F13757))</f>
        <v/>
      </c>
      <c r="H13757" s="41" t="str">
        <f aca="false">IF(A13757="","",INDEX(P_Zone,F13757))</f>
        <v/>
      </c>
      <c r="I13757" s="41" t="str">
        <f aca="false">IF(A13757="","",IF(D13757="Delivered",IF(B13757&lt;=INDEX(P_Due,F13757),1,0),0))</f>
        <v/>
      </c>
    </row>
    <row r="13758" customFormat="false" ht="15" hidden="false" customHeight="false" outlineLevel="0" collapsed="false">
      <c r="A13758" s="37"/>
      <c r="B13758" s="38"/>
      <c r="C13758" s="39"/>
      <c r="D13758" s="39"/>
      <c r="E13758" s="39"/>
      <c r="F13758" s="41" t="str">
        <f aca="false">IF(A13758="","",MATCH(A13758,P_ID,1))</f>
        <v/>
      </c>
      <c r="G13758" s="41" t="str">
        <f aca="false">IF(A13758="","",INDEX(P_Svc,F13758))</f>
        <v/>
      </c>
      <c r="H13758" s="41" t="str">
        <f aca="false">IF(A13758="","",INDEX(P_Zone,F13758))</f>
        <v/>
      </c>
      <c r="I13758" s="41" t="str">
        <f aca="false">IF(A13758="","",IF(D13758="Delivered",IF(B13758&lt;=INDEX(P_Due,F13758),1,0),0))</f>
        <v/>
      </c>
    </row>
    <row r="13759" customFormat="false" ht="15" hidden="false" customHeight="false" outlineLevel="0" collapsed="false">
      <c r="A13759" s="37"/>
      <c r="B13759" s="38"/>
      <c r="C13759" s="39"/>
      <c r="D13759" s="39"/>
      <c r="E13759" s="39"/>
      <c r="F13759" s="41" t="str">
        <f aca="false">IF(A13759="","",MATCH(A13759,P_ID,1))</f>
        <v/>
      </c>
      <c r="G13759" s="41" t="str">
        <f aca="false">IF(A13759="","",INDEX(P_Svc,F13759))</f>
        <v/>
      </c>
      <c r="H13759" s="41" t="str">
        <f aca="false">IF(A13759="","",INDEX(P_Zone,F13759))</f>
        <v/>
      </c>
      <c r="I13759" s="41" t="str">
        <f aca="false">IF(A13759="","",IF(D13759="Delivered",IF(B13759&lt;=INDEX(P_Due,F13759),1,0),0))</f>
        <v/>
      </c>
    </row>
    <row r="13760" customFormat="false" ht="15" hidden="false" customHeight="false" outlineLevel="0" collapsed="false">
      <c r="A13760" s="37"/>
      <c r="B13760" s="38"/>
      <c r="C13760" s="39"/>
      <c r="D13760" s="39"/>
      <c r="E13760" s="39"/>
      <c r="F13760" s="41" t="str">
        <f aca="false">IF(A13760="","",MATCH(A13760,P_ID,1))</f>
        <v/>
      </c>
      <c r="G13760" s="41" t="str">
        <f aca="false">IF(A13760="","",INDEX(P_Svc,F13760))</f>
        <v/>
      </c>
      <c r="H13760" s="41" t="str">
        <f aca="false">IF(A13760="","",INDEX(P_Zone,F13760))</f>
        <v/>
      </c>
      <c r="I13760" s="41" t="str">
        <f aca="false">IF(A13760="","",IF(D13760="Delivered",IF(B13760&lt;=INDEX(P_Due,F13760),1,0),0))</f>
        <v/>
      </c>
    </row>
    <row r="13761" customFormat="false" ht="15" hidden="false" customHeight="false" outlineLevel="0" collapsed="false">
      <c r="A13761" s="37"/>
      <c r="B13761" s="38"/>
      <c r="C13761" s="39"/>
      <c r="D13761" s="39"/>
      <c r="E13761" s="39"/>
      <c r="F13761" s="41" t="str">
        <f aca="false">IF(A13761="","",MATCH(A13761,P_ID,1))</f>
        <v/>
      </c>
      <c r="G13761" s="41" t="str">
        <f aca="false">IF(A13761="","",INDEX(P_Svc,F13761))</f>
        <v/>
      </c>
      <c r="H13761" s="41" t="str">
        <f aca="false">IF(A13761="","",INDEX(P_Zone,F13761))</f>
        <v/>
      </c>
      <c r="I13761" s="41" t="str">
        <f aca="false">IF(A13761="","",IF(D13761="Delivered",IF(B13761&lt;=INDEX(P_Due,F13761),1,0),0))</f>
        <v/>
      </c>
    </row>
    <row r="13762" customFormat="false" ht="15" hidden="false" customHeight="false" outlineLevel="0" collapsed="false">
      <c r="A13762" s="37"/>
      <c r="B13762" s="38"/>
      <c r="C13762" s="39"/>
      <c r="D13762" s="39"/>
      <c r="E13762" s="39"/>
      <c r="F13762" s="41" t="str">
        <f aca="false">IF(A13762="","",MATCH(A13762,P_ID,1))</f>
        <v/>
      </c>
      <c r="G13762" s="41" t="str">
        <f aca="false">IF(A13762="","",INDEX(P_Svc,F13762))</f>
        <v/>
      </c>
      <c r="H13762" s="41" t="str">
        <f aca="false">IF(A13762="","",INDEX(P_Zone,F13762))</f>
        <v/>
      </c>
      <c r="I13762" s="41" t="str">
        <f aca="false">IF(A13762="","",IF(D13762="Delivered",IF(B13762&lt;=INDEX(P_Due,F13762),1,0),0))</f>
        <v/>
      </c>
    </row>
    <row r="13763" customFormat="false" ht="15" hidden="false" customHeight="false" outlineLevel="0" collapsed="false">
      <c r="A13763" s="37"/>
      <c r="B13763" s="38"/>
      <c r="C13763" s="39"/>
      <c r="D13763" s="39"/>
      <c r="E13763" s="39"/>
      <c r="F13763" s="41" t="str">
        <f aca="false">IF(A13763="","",MATCH(A13763,P_ID,1))</f>
        <v/>
      </c>
      <c r="G13763" s="41" t="str">
        <f aca="false">IF(A13763="","",INDEX(P_Svc,F13763))</f>
        <v/>
      </c>
      <c r="H13763" s="41" t="str">
        <f aca="false">IF(A13763="","",INDEX(P_Zone,F13763))</f>
        <v/>
      </c>
      <c r="I13763" s="41" t="str">
        <f aca="false">IF(A13763="","",IF(D13763="Delivered",IF(B13763&lt;=INDEX(P_Due,F13763),1,0),0))</f>
        <v/>
      </c>
    </row>
    <row r="13764" customFormat="false" ht="15" hidden="false" customHeight="false" outlineLevel="0" collapsed="false">
      <c r="A13764" s="37"/>
      <c r="B13764" s="38"/>
      <c r="C13764" s="39"/>
      <c r="D13764" s="39"/>
      <c r="E13764" s="39"/>
      <c r="F13764" s="41" t="str">
        <f aca="false">IF(A13764="","",MATCH(A13764,P_ID,1))</f>
        <v/>
      </c>
      <c r="G13764" s="41" t="str">
        <f aca="false">IF(A13764="","",INDEX(P_Svc,F13764))</f>
        <v/>
      </c>
      <c r="H13764" s="41" t="str">
        <f aca="false">IF(A13764="","",INDEX(P_Zone,F13764))</f>
        <v/>
      </c>
      <c r="I13764" s="41" t="str">
        <f aca="false">IF(A13764="","",IF(D13764="Delivered",IF(B13764&lt;=INDEX(P_Due,F13764),1,0),0))</f>
        <v/>
      </c>
    </row>
    <row r="13765" customFormat="false" ht="15" hidden="false" customHeight="false" outlineLevel="0" collapsed="false">
      <c r="A13765" s="37"/>
      <c r="B13765" s="38"/>
      <c r="C13765" s="39"/>
      <c r="D13765" s="39"/>
      <c r="E13765" s="39"/>
      <c r="F13765" s="41" t="str">
        <f aca="false">IF(A13765="","",MATCH(A13765,P_ID,1))</f>
        <v/>
      </c>
      <c r="G13765" s="41" t="str">
        <f aca="false">IF(A13765="","",INDEX(P_Svc,F13765))</f>
        <v/>
      </c>
      <c r="H13765" s="41" t="str">
        <f aca="false">IF(A13765="","",INDEX(P_Zone,F13765))</f>
        <v/>
      </c>
      <c r="I13765" s="41" t="str">
        <f aca="false">IF(A13765="","",IF(D13765="Delivered",IF(B13765&lt;=INDEX(P_Due,F13765),1,0),0))</f>
        <v/>
      </c>
    </row>
    <row r="13766" customFormat="false" ht="15" hidden="false" customHeight="false" outlineLevel="0" collapsed="false">
      <c r="A13766" s="37"/>
      <c r="B13766" s="38"/>
      <c r="C13766" s="39"/>
      <c r="D13766" s="39"/>
      <c r="E13766" s="39"/>
      <c r="F13766" s="41" t="str">
        <f aca="false">IF(A13766="","",MATCH(A13766,P_ID,1))</f>
        <v/>
      </c>
      <c r="G13766" s="41" t="str">
        <f aca="false">IF(A13766="","",INDEX(P_Svc,F13766))</f>
        <v/>
      </c>
      <c r="H13766" s="41" t="str">
        <f aca="false">IF(A13766="","",INDEX(P_Zone,F13766))</f>
        <v/>
      </c>
      <c r="I13766" s="41" t="str">
        <f aca="false">IF(A13766="","",IF(D13766="Delivered",IF(B13766&lt;=INDEX(P_Due,F13766),1,0),0))</f>
        <v/>
      </c>
    </row>
    <row r="13767" customFormat="false" ht="15" hidden="false" customHeight="false" outlineLevel="0" collapsed="false">
      <c r="A13767" s="37"/>
      <c r="B13767" s="38"/>
      <c r="C13767" s="39"/>
      <c r="D13767" s="39"/>
      <c r="E13767" s="39"/>
      <c r="F13767" s="41" t="str">
        <f aca="false">IF(A13767="","",MATCH(A13767,P_ID,1))</f>
        <v/>
      </c>
      <c r="G13767" s="41" t="str">
        <f aca="false">IF(A13767="","",INDEX(P_Svc,F13767))</f>
        <v/>
      </c>
      <c r="H13767" s="41" t="str">
        <f aca="false">IF(A13767="","",INDEX(P_Zone,F13767))</f>
        <v/>
      </c>
      <c r="I13767" s="41" t="str">
        <f aca="false">IF(A13767="","",IF(D13767="Delivered",IF(B13767&lt;=INDEX(P_Due,F13767),1,0),0))</f>
        <v/>
      </c>
    </row>
    <row r="13768" customFormat="false" ht="15" hidden="false" customHeight="false" outlineLevel="0" collapsed="false">
      <c r="A13768" s="37"/>
      <c r="B13768" s="38"/>
      <c r="C13768" s="39"/>
      <c r="D13768" s="39"/>
      <c r="E13768" s="39"/>
      <c r="F13768" s="41" t="str">
        <f aca="false">IF(A13768="","",MATCH(A13768,P_ID,1))</f>
        <v/>
      </c>
      <c r="G13768" s="41" t="str">
        <f aca="false">IF(A13768="","",INDEX(P_Svc,F13768))</f>
        <v/>
      </c>
      <c r="H13768" s="41" t="str">
        <f aca="false">IF(A13768="","",INDEX(P_Zone,F13768))</f>
        <v/>
      </c>
      <c r="I13768" s="41" t="str">
        <f aca="false">IF(A13768="","",IF(D13768="Delivered",IF(B13768&lt;=INDEX(P_Due,F13768),1,0),0))</f>
        <v/>
      </c>
    </row>
    <row r="13769" customFormat="false" ht="15" hidden="false" customHeight="false" outlineLevel="0" collapsed="false">
      <c r="A13769" s="37"/>
      <c r="B13769" s="38"/>
      <c r="C13769" s="39"/>
      <c r="D13769" s="39"/>
      <c r="E13769" s="39"/>
      <c r="F13769" s="41" t="str">
        <f aca="false">IF(A13769="","",MATCH(A13769,P_ID,1))</f>
        <v/>
      </c>
      <c r="G13769" s="41" t="str">
        <f aca="false">IF(A13769="","",INDEX(P_Svc,F13769))</f>
        <v/>
      </c>
      <c r="H13769" s="41" t="str">
        <f aca="false">IF(A13769="","",INDEX(P_Zone,F13769))</f>
        <v/>
      </c>
      <c r="I13769" s="41" t="str">
        <f aca="false">IF(A13769="","",IF(D13769="Delivered",IF(B13769&lt;=INDEX(P_Due,F13769),1,0),0))</f>
        <v/>
      </c>
    </row>
    <row r="13770" customFormat="false" ht="15" hidden="false" customHeight="false" outlineLevel="0" collapsed="false">
      <c r="A13770" s="37"/>
      <c r="B13770" s="38"/>
      <c r="C13770" s="39"/>
      <c r="D13770" s="39"/>
      <c r="E13770" s="39"/>
      <c r="F13770" s="41" t="str">
        <f aca="false">IF(A13770="","",MATCH(A13770,P_ID,1))</f>
        <v/>
      </c>
      <c r="G13770" s="41" t="str">
        <f aca="false">IF(A13770="","",INDEX(P_Svc,F13770))</f>
        <v/>
      </c>
      <c r="H13770" s="41" t="str">
        <f aca="false">IF(A13770="","",INDEX(P_Zone,F13770))</f>
        <v/>
      </c>
      <c r="I13770" s="41" t="str">
        <f aca="false">IF(A13770="","",IF(D13770="Delivered",IF(B13770&lt;=INDEX(P_Due,F13770),1,0),0))</f>
        <v/>
      </c>
    </row>
    <row r="13771" customFormat="false" ht="15" hidden="false" customHeight="false" outlineLevel="0" collapsed="false">
      <c r="A13771" s="37"/>
      <c r="B13771" s="38"/>
      <c r="C13771" s="39"/>
      <c r="D13771" s="39"/>
      <c r="E13771" s="39"/>
      <c r="F13771" s="41" t="str">
        <f aca="false">IF(A13771="","",MATCH(A13771,P_ID,1))</f>
        <v/>
      </c>
      <c r="G13771" s="41" t="str">
        <f aca="false">IF(A13771="","",INDEX(P_Svc,F13771))</f>
        <v/>
      </c>
      <c r="H13771" s="41" t="str">
        <f aca="false">IF(A13771="","",INDEX(P_Zone,F13771))</f>
        <v/>
      </c>
      <c r="I13771" s="41" t="str">
        <f aca="false">IF(A13771="","",IF(D13771="Delivered",IF(B13771&lt;=INDEX(P_Due,F13771),1,0),0))</f>
        <v/>
      </c>
    </row>
    <row r="13772" customFormat="false" ht="15" hidden="false" customHeight="false" outlineLevel="0" collapsed="false">
      <c r="A13772" s="37"/>
      <c r="B13772" s="38"/>
      <c r="C13772" s="39"/>
      <c r="D13772" s="39"/>
      <c r="E13772" s="39"/>
      <c r="F13772" s="41" t="str">
        <f aca="false">IF(A13772="","",MATCH(A13772,P_ID,1))</f>
        <v/>
      </c>
      <c r="G13772" s="41" t="str">
        <f aca="false">IF(A13772="","",INDEX(P_Svc,F13772))</f>
        <v/>
      </c>
      <c r="H13772" s="41" t="str">
        <f aca="false">IF(A13772="","",INDEX(P_Zone,F13772))</f>
        <v/>
      </c>
      <c r="I13772" s="41" t="str">
        <f aca="false">IF(A13772="","",IF(D13772="Delivered",IF(B13772&lt;=INDEX(P_Due,F13772),1,0),0))</f>
        <v/>
      </c>
    </row>
    <row r="13773" customFormat="false" ht="15" hidden="false" customHeight="false" outlineLevel="0" collapsed="false">
      <c r="A13773" s="37"/>
      <c r="B13773" s="38"/>
      <c r="C13773" s="39"/>
      <c r="D13773" s="39"/>
      <c r="E13773" s="39"/>
      <c r="F13773" s="41" t="str">
        <f aca="false">IF(A13773="","",MATCH(A13773,P_ID,1))</f>
        <v/>
      </c>
      <c r="G13773" s="41" t="str">
        <f aca="false">IF(A13773="","",INDEX(P_Svc,F13773))</f>
        <v/>
      </c>
      <c r="H13773" s="41" t="str">
        <f aca="false">IF(A13773="","",INDEX(P_Zone,F13773))</f>
        <v/>
      </c>
      <c r="I13773" s="41" t="str">
        <f aca="false">IF(A13773="","",IF(D13773="Delivered",IF(B13773&lt;=INDEX(P_Due,F13773),1,0),0))</f>
        <v/>
      </c>
    </row>
    <row r="13774" customFormat="false" ht="15" hidden="false" customHeight="false" outlineLevel="0" collapsed="false">
      <c r="A13774" s="37"/>
      <c r="B13774" s="38"/>
      <c r="C13774" s="39"/>
      <c r="D13774" s="39"/>
      <c r="E13774" s="39"/>
      <c r="F13774" s="41" t="str">
        <f aca="false">IF(A13774="","",MATCH(A13774,P_ID,1))</f>
        <v/>
      </c>
      <c r="G13774" s="41" t="str">
        <f aca="false">IF(A13774="","",INDEX(P_Svc,F13774))</f>
        <v/>
      </c>
      <c r="H13774" s="41" t="str">
        <f aca="false">IF(A13774="","",INDEX(P_Zone,F13774))</f>
        <v/>
      </c>
      <c r="I13774" s="41" t="str">
        <f aca="false">IF(A13774="","",IF(D13774="Delivered",IF(B13774&lt;=INDEX(P_Due,F13774),1,0),0))</f>
        <v/>
      </c>
    </row>
    <row r="13775" customFormat="false" ht="15" hidden="false" customHeight="false" outlineLevel="0" collapsed="false">
      <c r="A13775" s="37"/>
      <c r="B13775" s="38"/>
      <c r="C13775" s="39"/>
      <c r="D13775" s="39"/>
      <c r="E13775" s="39"/>
      <c r="F13775" s="41" t="str">
        <f aca="false">IF(A13775="","",MATCH(A13775,P_ID,1))</f>
        <v/>
      </c>
      <c r="G13775" s="41" t="str">
        <f aca="false">IF(A13775="","",INDEX(P_Svc,F13775))</f>
        <v/>
      </c>
      <c r="H13775" s="41" t="str">
        <f aca="false">IF(A13775="","",INDEX(P_Zone,F13775))</f>
        <v/>
      </c>
      <c r="I13775" s="41" t="str">
        <f aca="false">IF(A13775="","",IF(D13775="Delivered",IF(B13775&lt;=INDEX(P_Due,F13775),1,0),0))</f>
        <v/>
      </c>
    </row>
    <row r="13776" customFormat="false" ht="15" hidden="false" customHeight="false" outlineLevel="0" collapsed="false">
      <c r="A13776" s="37"/>
      <c r="B13776" s="38"/>
      <c r="C13776" s="39"/>
      <c r="D13776" s="39"/>
      <c r="E13776" s="39"/>
      <c r="F13776" s="41" t="str">
        <f aca="false">IF(A13776="","",MATCH(A13776,P_ID,1))</f>
        <v/>
      </c>
      <c r="G13776" s="41" t="str">
        <f aca="false">IF(A13776="","",INDEX(P_Svc,F13776))</f>
        <v/>
      </c>
      <c r="H13776" s="41" t="str">
        <f aca="false">IF(A13776="","",INDEX(P_Zone,F13776))</f>
        <v/>
      </c>
      <c r="I13776" s="41" t="str">
        <f aca="false">IF(A13776="","",IF(D13776="Delivered",IF(B13776&lt;=INDEX(P_Due,F13776),1,0),0))</f>
        <v/>
      </c>
    </row>
    <row r="13777" customFormat="false" ht="15" hidden="false" customHeight="false" outlineLevel="0" collapsed="false">
      <c r="A13777" s="37"/>
      <c r="B13777" s="38"/>
      <c r="C13777" s="39"/>
      <c r="D13777" s="39"/>
      <c r="E13777" s="39"/>
      <c r="F13777" s="41" t="str">
        <f aca="false">IF(A13777="","",MATCH(A13777,P_ID,1))</f>
        <v/>
      </c>
      <c r="G13777" s="41" t="str">
        <f aca="false">IF(A13777="","",INDEX(P_Svc,F13777))</f>
        <v/>
      </c>
      <c r="H13777" s="41" t="str">
        <f aca="false">IF(A13777="","",INDEX(P_Zone,F13777))</f>
        <v/>
      </c>
      <c r="I13777" s="41" t="str">
        <f aca="false">IF(A13777="","",IF(D13777="Delivered",IF(B13777&lt;=INDEX(P_Due,F13777),1,0),0))</f>
        <v/>
      </c>
    </row>
    <row r="13778" customFormat="false" ht="15" hidden="false" customHeight="false" outlineLevel="0" collapsed="false">
      <c r="A13778" s="37"/>
      <c r="B13778" s="38"/>
      <c r="C13778" s="39"/>
      <c r="D13778" s="39"/>
      <c r="E13778" s="39"/>
      <c r="F13778" s="41" t="str">
        <f aca="false">IF(A13778="","",MATCH(A13778,P_ID,1))</f>
        <v/>
      </c>
      <c r="G13778" s="41" t="str">
        <f aca="false">IF(A13778="","",INDEX(P_Svc,F13778))</f>
        <v/>
      </c>
      <c r="H13778" s="41" t="str">
        <f aca="false">IF(A13778="","",INDEX(P_Zone,F13778))</f>
        <v/>
      </c>
      <c r="I13778" s="41" t="str">
        <f aca="false">IF(A13778="","",IF(D13778="Delivered",IF(B13778&lt;=INDEX(P_Due,F13778),1,0),0))</f>
        <v/>
      </c>
    </row>
    <row r="13779" customFormat="false" ht="15" hidden="false" customHeight="false" outlineLevel="0" collapsed="false">
      <c r="A13779" s="37"/>
      <c r="B13779" s="38"/>
      <c r="C13779" s="39"/>
      <c r="D13779" s="39"/>
      <c r="E13779" s="39"/>
      <c r="F13779" s="41" t="str">
        <f aca="false">IF(A13779="","",MATCH(A13779,P_ID,1))</f>
        <v/>
      </c>
      <c r="G13779" s="41" t="str">
        <f aca="false">IF(A13779="","",INDEX(P_Svc,F13779))</f>
        <v/>
      </c>
      <c r="H13779" s="41" t="str">
        <f aca="false">IF(A13779="","",INDEX(P_Zone,F13779))</f>
        <v/>
      </c>
      <c r="I13779" s="41" t="str">
        <f aca="false">IF(A13779="","",IF(D13779="Delivered",IF(B13779&lt;=INDEX(P_Due,F13779),1,0),0))</f>
        <v/>
      </c>
    </row>
    <row r="13780" customFormat="false" ht="15" hidden="false" customHeight="false" outlineLevel="0" collapsed="false">
      <c r="A13780" s="37"/>
      <c r="B13780" s="38"/>
      <c r="C13780" s="39"/>
      <c r="D13780" s="39"/>
      <c r="E13780" s="39"/>
      <c r="F13780" s="41" t="str">
        <f aca="false">IF(A13780="","",MATCH(A13780,P_ID,1))</f>
        <v/>
      </c>
      <c r="G13780" s="41" t="str">
        <f aca="false">IF(A13780="","",INDEX(P_Svc,F13780))</f>
        <v/>
      </c>
      <c r="H13780" s="41" t="str">
        <f aca="false">IF(A13780="","",INDEX(P_Zone,F13780))</f>
        <v/>
      </c>
      <c r="I13780" s="41" t="str">
        <f aca="false">IF(A13780="","",IF(D13780="Delivered",IF(B13780&lt;=INDEX(P_Due,F13780),1,0),0))</f>
        <v/>
      </c>
    </row>
    <row r="13781" customFormat="false" ht="15" hidden="false" customHeight="false" outlineLevel="0" collapsed="false">
      <c r="A13781" s="37"/>
      <c r="B13781" s="38"/>
      <c r="C13781" s="39"/>
      <c r="D13781" s="39"/>
      <c r="E13781" s="39"/>
      <c r="F13781" s="41" t="str">
        <f aca="false">IF(A13781="","",MATCH(A13781,P_ID,1))</f>
        <v/>
      </c>
      <c r="G13781" s="41" t="str">
        <f aca="false">IF(A13781="","",INDEX(P_Svc,F13781))</f>
        <v/>
      </c>
      <c r="H13781" s="41" t="str">
        <f aca="false">IF(A13781="","",INDEX(P_Zone,F13781))</f>
        <v/>
      </c>
      <c r="I13781" s="41" t="str">
        <f aca="false">IF(A13781="","",IF(D13781="Delivered",IF(B13781&lt;=INDEX(P_Due,F13781),1,0),0))</f>
        <v/>
      </c>
    </row>
    <row r="13782" customFormat="false" ht="15" hidden="false" customHeight="false" outlineLevel="0" collapsed="false">
      <c r="A13782" s="37"/>
      <c r="B13782" s="38"/>
      <c r="C13782" s="39"/>
      <c r="D13782" s="39"/>
      <c r="E13782" s="39"/>
      <c r="F13782" s="41" t="str">
        <f aca="false">IF(A13782="","",MATCH(A13782,P_ID,1))</f>
        <v/>
      </c>
      <c r="G13782" s="41" t="str">
        <f aca="false">IF(A13782="","",INDEX(P_Svc,F13782))</f>
        <v/>
      </c>
      <c r="H13782" s="41" t="str">
        <f aca="false">IF(A13782="","",INDEX(P_Zone,F13782))</f>
        <v/>
      </c>
      <c r="I13782" s="41" t="str">
        <f aca="false">IF(A13782="","",IF(D13782="Delivered",IF(B13782&lt;=INDEX(P_Due,F13782),1,0),0))</f>
        <v/>
      </c>
    </row>
    <row r="13783" customFormat="false" ht="15" hidden="false" customHeight="false" outlineLevel="0" collapsed="false">
      <c r="A13783" s="37"/>
      <c r="B13783" s="38"/>
      <c r="C13783" s="39"/>
      <c r="D13783" s="39"/>
      <c r="E13783" s="39"/>
      <c r="F13783" s="41" t="str">
        <f aca="false">IF(A13783="","",MATCH(A13783,P_ID,1))</f>
        <v/>
      </c>
      <c r="G13783" s="41" t="str">
        <f aca="false">IF(A13783="","",INDEX(P_Svc,F13783))</f>
        <v/>
      </c>
      <c r="H13783" s="41" t="str">
        <f aca="false">IF(A13783="","",INDEX(P_Zone,F13783))</f>
        <v/>
      </c>
      <c r="I13783" s="41" t="str">
        <f aca="false">IF(A13783="","",IF(D13783="Delivered",IF(B13783&lt;=INDEX(P_Due,F13783),1,0),0))</f>
        <v/>
      </c>
    </row>
    <row r="13784" customFormat="false" ht="15" hidden="false" customHeight="false" outlineLevel="0" collapsed="false">
      <c r="A13784" s="37"/>
      <c r="B13784" s="38"/>
      <c r="C13784" s="39"/>
      <c r="D13784" s="39"/>
      <c r="E13784" s="39"/>
      <c r="F13784" s="41" t="str">
        <f aca="false">IF(A13784="","",MATCH(A13784,P_ID,1))</f>
        <v/>
      </c>
      <c r="G13784" s="41" t="str">
        <f aca="false">IF(A13784="","",INDEX(P_Svc,F13784))</f>
        <v/>
      </c>
      <c r="H13784" s="41" t="str">
        <f aca="false">IF(A13784="","",INDEX(P_Zone,F13784))</f>
        <v/>
      </c>
      <c r="I13784" s="41" t="str">
        <f aca="false">IF(A13784="","",IF(D13784="Delivered",IF(B13784&lt;=INDEX(P_Due,F13784),1,0),0))</f>
        <v/>
      </c>
    </row>
    <row r="13785" customFormat="false" ht="15" hidden="false" customHeight="false" outlineLevel="0" collapsed="false">
      <c r="A13785" s="37"/>
      <c r="B13785" s="38"/>
      <c r="C13785" s="39"/>
      <c r="D13785" s="39"/>
      <c r="E13785" s="39"/>
      <c r="F13785" s="41" t="str">
        <f aca="false">IF(A13785="","",MATCH(A13785,P_ID,1))</f>
        <v/>
      </c>
      <c r="G13785" s="41" t="str">
        <f aca="false">IF(A13785="","",INDEX(P_Svc,F13785))</f>
        <v/>
      </c>
      <c r="H13785" s="41" t="str">
        <f aca="false">IF(A13785="","",INDEX(P_Zone,F13785))</f>
        <v/>
      </c>
      <c r="I13785" s="41" t="str">
        <f aca="false">IF(A13785="","",IF(D13785="Delivered",IF(B13785&lt;=INDEX(P_Due,F13785),1,0),0))</f>
        <v/>
      </c>
    </row>
    <row r="13786" customFormat="false" ht="15" hidden="false" customHeight="false" outlineLevel="0" collapsed="false">
      <c r="A13786" s="37"/>
      <c r="B13786" s="38"/>
      <c r="C13786" s="39"/>
      <c r="D13786" s="39"/>
      <c r="E13786" s="39"/>
      <c r="F13786" s="41" t="str">
        <f aca="false">IF(A13786="","",MATCH(A13786,P_ID,1))</f>
        <v/>
      </c>
      <c r="G13786" s="41" t="str">
        <f aca="false">IF(A13786="","",INDEX(P_Svc,F13786))</f>
        <v/>
      </c>
      <c r="H13786" s="41" t="str">
        <f aca="false">IF(A13786="","",INDEX(P_Zone,F13786))</f>
        <v/>
      </c>
      <c r="I13786" s="41" t="str">
        <f aca="false">IF(A13786="","",IF(D13786="Delivered",IF(B13786&lt;=INDEX(P_Due,F13786),1,0),0))</f>
        <v/>
      </c>
    </row>
    <row r="13787" customFormat="false" ht="15" hidden="false" customHeight="false" outlineLevel="0" collapsed="false">
      <c r="A13787" s="37"/>
      <c r="B13787" s="38"/>
      <c r="C13787" s="39"/>
      <c r="D13787" s="39"/>
      <c r="E13787" s="39"/>
      <c r="F13787" s="41" t="str">
        <f aca="false">IF(A13787="","",MATCH(A13787,P_ID,1))</f>
        <v/>
      </c>
      <c r="G13787" s="41" t="str">
        <f aca="false">IF(A13787="","",INDEX(P_Svc,F13787))</f>
        <v/>
      </c>
      <c r="H13787" s="41" t="str">
        <f aca="false">IF(A13787="","",INDEX(P_Zone,F13787))</f>
        <v/>
      </c>
      <c r="I13787" s="41" t="str">
        <f aca="false">IF(A13787="","",IF(D13787="Delivered",IF(B13787&lt;=INDEX(P_Due,F13787),1,0),0))</f>
        <v/>
      </c>
    </row>
    <row r="13788" customFormat="false" ht="15" hidden="false" customHeight="false" outlineLevel="0" collapsed="false">
      <c r="A13788" s="37"/>
      <c r="B13788" s="38"/>
      <c r="C13788" s="39"/>
      <c r="D13788" s="39"/>
      <c r="E13788" s="39"/>
      <c r="F13788" s="41" t="str">
        <f aca="false">IF(A13788="","",MATCH(A13788,P_ID,1))</f>
        <v/>
      </c>
      <c r="G13788" s="41" t="str">
        <f aca="false">IF(A13788="","",INDEX(P_Svc,F13788))</f>
        <v/>
      </c>
      <c r="H13788" s="41" t="str">
        <f aca="false">IF(A13788="","",INDEX(P_Zone,F13788))</f>
        <v/>
      </c>
      <c r="I13788" s="41" t="str">
        <f aca="false">IF(A13788="","",IF(D13788="Delivered",IF(B13788&lt;=INDEX(P_Due,F13788),1,0),0))</f>
        <v/>
      </c>
    </row>
    <row r="13789" customFormat="false" ht="15" hidden="false" customHeight="false" outlineLevel="0" collapsed="false">
      <c r="A13789" s="37"/>
      <c r="B13789" s="38"/>
      <c r="C13789" s="39"/>
      <c r="D13789" s="39"/>
      <c r="E13789" s="39"/>
      <c r="F13789" s="41" t="str">
        <f aca="false">IF(A13789="","",MATCH(A13789,P_ID,1))</f>
        <v/>
      </c>
      <c r="G13789" s="41" t="str">
        <f aca="false">IF(A13789="","",INDEX(P_Svc,F13789))</f>
        <v/>
      </c>
      <c r="H13789" s="41" t="str">
        <f aca="false">IF(A13789="","",INDEX(P_Zone,F13789))</f>
        <v/>
      </c>
      <c r="I13789" s="41" t="str">
        <f aca="false">IF(A13789="","",IF(D13789="Delivered",IF(B13789&lt;=INDEX(P_Due,F13789),1,0),0))</f>
        <v/>
      </c>
    </row>
    <row r="13790" customFormat="false" ht="15" hidden="false" customHeight="false" outlineLevel="0" collapsed="false">
      <c r="A13790" s="37"/>
      <c r="B13790" s="38"/>
      <c r="C13790" s="39"/>
      <c r="D13790" s="39"/>
      <c r="E13790" s="39"/>
      <c r="F13790" s="41" t="str">
        <f aca="false">IF(A13790="","",MATCH(A13790,P_ID,1))</f>
        <v/>
      </c>
      <c r="G13790" s="41" t="str">
        <f aca="false">IF(A13790="","",INDEX(P_Svc,F13790))</f>
        <v/>
      </c>
      <c r="H13790" s="41" t="str">
        <f aca="false">IF(A13790="","",INDEX(P_Zone,F13790))</f>
        <v/>
      </c>
      <c r="I13790" s="41" t="str">
        <f aca="false">IF(A13790="","",IF(D13790="Delivered",IF(B13790&lt;=INDEX(P_Due,F13790),1,0),0))</f>
        <v/>
      </c>
    </row>
    <row r="13791" customFormat="false" ht="15" hidden="false" customHeight="false" outlineLevel="0" collapsed="false">
      <c r="A13791" s="37"/>
      <c r="B13791" s="38"/>
      <c r="C13791" s="39"/>
      <c r="D13791" s="39"/>
      <c r="E13791" s="39"/>
      <c r="F13791" s="41" t="str">
        <f aca="false">IF(A13791="","",MATCH(A13791,P_ID,1))</f>
        <v/>
      </c>
      <c r="G13791" s="41" t="str">
        <f aca="false">IF(A13791="","",INDEX(P_Svc,F13791))</f>
        <v/>
      </c>
      <c r="H13791" s="41" t="str">
        <f aca="false">IF(A13791="","",INDEX(P_Zone,F13791))</f>
        <v/>
      </c>
      <c r="I13791" s="41" t="str">
        <f aca="false">IF(A13791="","",IF(D13791="Delivered",IF(B13791&lt;=INDEX(P_Due,F13791),1,0),0))</f>
        <v/>
      </c>
    </row>
    <row r="13792" customFormat="false" ht="15" hidden="false" customHeight="false" outlineLevel="0" collapsed="false">
      <c r="A13792" s="37"/>
      <c r="B13792" s="38"/>
      <c r="C13792" s="39"/>
      <c r="D13792" s="39"/>
      <c r="E13792" s="39"/>
      <c r="F13792" s="41" t="str">
        <f aca="false">IF(A13792="","",MATCH(A13792,P_ID,1))</f>
        <v/>
      </c>
      <c r="G13792" s="41" t="str">
        <f aca="false">IF(A13792="","",INDEX(P_Svc,F13792))</f>
        <v/>
      </c>
      <c r="H13792" s="41" t="str">
        <f aca="false">IF(A13792="","",INDEX(P_Zone,F13792))</f>
        <v/>
      </c>
      <c r="I13792" s="41" t="str">
        <f aca="false">IF(A13792="","",IF(D13792="Delivered",IF(B13792&lt;=INDEX(P_Due,F13792),1,0),0))</f>
        <v/>
      </c>
    </row>
    <row r="13793" customFormat="false" ht="15" hidden="false" customHeight="false" outlineLevel="0" collapsed="false">
      <c r="A13793" s="37"/>
      <c r="B13793" s="38"/>
      <c r="C13793" s="39"/>
      <c r="D13793" s="39"/>
      <c r="E13793" s="39"/>
      <c r="F13793" s="41" t="str">
        <f aca="false">IF(A13793="","",MATCH(A13793,P_ID,1))</f>
        <v/>
      </c>
      <c r="G13793" s="41" t="str">
        <f aca="false">IF(A13793="","",INDEX(P_Svc,F13793))</f>
        <v/>
      </c>
      <c r="H13793" s="41" t="str">
        <f aca="false">IF(A13793="","",INDEX(P_Zone,F13793))</f>
        <v/>
      </c>
      <c r="I13793" s="41" t="str">
        <f aca="false">IF(A13793="","",IF(D13793="Delivered",IF(B13793&lt;=INDEX(P_Due,F13793),1,0),0))</f>
        <v/>
      </c>
    </row>
    <row r="13794" customFormat="false" ht="15" hidden="false" customHeight="false" outlineLevel="0" collapsed="false">
      <c r="A13794" s="37"/>
      <c r="B13794" s="38"/>
      <c r="C13794" s="39"/>
      <c r="D13794" s="39"/>
      <c r="E13794" s="39"/>
      <c r="F13794" s="41" t="str">
        <f aca="false">IF(A13794="","",MATCH(A13794,P_ID,1))</f>
        <v/>
      </c>
      <c r="G13794" s="41" t="str">
        <f aca="false">IF(A13794="","",INDEX(P_Svc,F13794))</f>
        <v/>
      </c>
      <c r="H13794" s="41" t="str">
        <f aca="false">IF(A13794="","",INDEX(P_Zone,F13794))</f>
        <v/>
      </c>
      <c r="I13794" s="41" t="str">
        <f aca="false">IF(A13794="","",IF(D13794="Delivered",IF(B13794&lt;=INDEX(P_Due,F13794),1,0),0))</f>
        <v/>
      </c>
    </row>
    <row r="13795" customFormat="false" ht="15" hidden="false" customHeight="false" outlineLevel="0" collapsed="false">
      <c r="A13795" s="37"/>
      <c r="B13795" s="38"/>
      <c r="C13795" s="39"/>
      <c r="D13795" s="39"/>
      <c r="E13795" s="39"/>
      <c r="F13795" s="41" t="str">
        <f aca="false">IF(A13795="","",MATCH(A13795,P_ID,1))</f>
        <v/>
      </c>
      <c r="G13795" s="41" t="str">
        <f aca="false">IF(A13795="","",INDEX(P_Svc,F13795))</f>
        <v/>
      </c>
      <c r="H13795" s="41" t="str">
        <f aca="false">IF(A13795="","",INDEX(P_Zone,F13795))</f>
        <v/>
      </c>
      <c r="I13795" s="41" t="str">
        <f aca="false">IF(A13795="","",IF(D13795="Delivered",IF(B13795&lt;=INDEX(P_Due,F13795),1,0),0))</f>
        <v/>
      </c>
    </row>
    <row r="13796" customFormat="false" ht="15" hidden="false" customHeight="false" outlineLevel="0" collapsed="false">
      <c r="A13796" s="37"/>
      <c r="B13796" s="38"/>
      <c r="C13796" s="39"/>
      <c r="D13796" s="39"/>
      <c r="E13796" s="39"/>
      <c r="F13796" s="41" t="str">
        <f aca="false">IF(A13796="","",MATCH(A13796,P_ID,1))</f>
        <v/>
      </c>
      <c r="G13796" s="41" t="str">
        <f aca="false">IF(A13796="","",INDEX(P_Svc,F13796))</f>
        <v/>
      </c>
      <c r="H13796" s="41" t="str">
        <f aca="false">IF(A13796="","",INDEX(P_Zone,F13796))</f>
        <v/>
      </c>
      <c r="I13796" s="41" t="str">
        <f aca="false">IF(A13796="","",IF(D13796="Delivered",IF(B13796&lt;=INDEX(P_Due,F13796),1,0),0))</f>
        <v/>
      </c>
    </row>
    <row r="13797" customFormat="false" ht="15" hidden="false" customHeight="false" outlineLevel="0" collapsed="false">
      <c r="A13797" s="37"/>
      <c r="B13797" s="38"/>
      <c r="C13797" s="39"/>
      <c r="D13797" s="39"/>
      <c r="E13797" s="39"/>
      <c r="F13797" s="41" t="str">
        <f aca="false">IF(A13797="","",MATCH(A13797,P_ID,1))</f>
        <v/>
      </c>
      <c r="G13797" s="41" t="str">
        <f aca="false">IF(A13797="","",INDEX(P_Svc,F13797))</f>
        <v/>
      </c>
      <c r="H13797" s="41" t="str">
        <f aca="false">IF(A13797="","",INDEX(P_Zone,F13797))</f>
        <v/>
      </c>
      <c r="I13797" s="41" t="str">
        <f aca="false">IF(A13797="","",IF(D13797="Delivered",IF(B13797&lt;=INDEX(P_Due,F13797),1,0),0))</f>
        <v/>
      </c>
    </row>
    <row r="13798" customFormat="false" ht="15" hidden="false" customHeight="false" outlineLevel="0" collapsed="false">
      <c r="A13798" s="37"/>
      <c r="B13798" s="38"/>
      <c r="C13798" s="39"/>
      <c r="D13798" s="39"/>
      <c r="E13798" s="39"/>
      <c r="F13798" s="41" t="str">
        <f aca="false">IF(A13798="","",MATCH(A13798,P_ID,1))</f>
        <v/>
      </c>
      <c r="G13798" s="41" t="str">
        <f aca="false">IF(A13798="","",INDEX(P_Svc,F13798))</f>
        <v/>
      </c>
      <c r="H13798" s="41" t="str">
        <f aca="false">IF(A13798="","",INDEX(P_Zone,F13798))</f>
        <v/>
      </c>
      <c r="I13798" s="41" t="str">
        <f aca="false">IF(A13798="","",IF(D13798="Delivered",IF(B13798&lt;=INDEX(P_Due,F13798),1,0),0))</f>
        <v/>
      </c>
    </row>
    <row r="13799" customFormat="false" ht="15" hidden="false" customHeight="false" outlineLevel="0" collapsed="false">
      <c r="A13799" s="37"/>
      <c r="B13799" s="38"/>
      <c r="C13799" s="39"/>
      <c r="D13799" s="39"/>
      <c r="E13799" s="39"/>
      <c r="F13799" s="41" t="str">
        <f aca="false">IF(A13799="","",MATCH(A13799,P_ID,1))</f>
        <v/>
      </c>
      <c r="G13799" s="41" t="str">
        <f aca="false">IF(A13799="","",INDEX(P_Svc,F13799))</f>
        <v/>
      </c>
      <c r="H13799" s="41" t="str">
        <f aca="false">IF(A13799="","",INDEX(P_Zone,F13799))</f>
        <v/>
      </c>
      <c r="I13799" s="41" t="str">
        <f aca="false">IF(A13799="","",IF(D13799="Delivered",IF(B13799&lt;=INDEX(P_Due,F13799),1,0),0))</f>
        <v/>
      </c>
    </row>
    <row r="13800" customFormat="false" ht="15" hidden="false" customHeight="false" outlineLevel="0" collapsed="false">
      <c r="A13800" s="37"/>
      <c r="B13800" s="38"/>
      <c r="C13800" s="39"/>
      <c r="D13800" s="39"/>
      <c r="E13800" s="39"/>
      <c r="F13800" s="41" t="str">
        <f aca="false">IF(A13800="","",MATCH(A13800,P_ID,1))</f>
        <v/>
      </c>
      <c r="G13800" s="41" t="str">
        <f aca="false">IF(A13800="","",INDEX(P_Svc,F13800))</f>
        <v/>
      </c>
      <c r="H13800" s="41" t="str">
        <f aca="false">IF(A13800="","",INDEX(P_Zone,F13800))</f>
        <v/>
      </c>
      <c r="I13800" s="41" t="str">
        <f aca="false">IF(A13800="","",IF(D13800="Delivered",IF(B13800&lt;=INDEX(P_Due,F13800),1,0),0))</f>
        <v/>
      </c>
    </row>
    <row r="13801" customFormat="false" ht="15" hidden="false" customHeight="false" outlineLevel="0" collapsed="false">
      <c r="A13801" s="37"/>
      <c r="B13801" s="38"/>
      <c r="C13801" s="39"/>
      <c r="D13801" s="39"/>
      <c r="E13801" s="39"/>
      <c r="F13801" s="41" t="str">
        <f aca="false">IF(A13801="","",MATCH(A13801,P_ID,1))</f>
        <v/>
      </c>
      <c r="G13801" s="41" t="str">
        <f aca="false">IF(A13801="","",INDEX(P_Svc,F13801))</f>
        <v/>
      </c>
      <c r="H13801" s="41" t="str">
        <f aca="false">IF(A13801="","",INDEX(P_Zone,F13801))</f>
        <v/>
      </c>
      <c r="I13801" s="41" t="str">
        <f aca="false">IF(A13801="","",IF(D13801="Delivered",IF(B13801&lt;=INDEX(P_Due,F13801),1,0),0))</f>
        <v/>
      </c>
    </row>
    <row r="13802" customFormat="false" ht="15" hidden="false" customHeight="false" outlineLevel="0" collapsed="false">
      <c r="A13802" s="37"/>
      <c r="B13802" s="38"/>
      <c r="C13802" s="39"/>
      <c r="D13802" s="39"/>
      <c r="E13802" s="39"/>
      <c r="F13802" s="41" t="str">
        <f aca="false">IF(A13802="","",MATCH(A13802,P_ID,1))</f>
        <v/>
      </c>
      <c r="G13802" s="41" t="str">
        <f aca="false">IF(A13802="","",INDEX(P_Svc,F13802))</f>
        <v/>
      </c>
      <c r="H13802" s="41" t="str">
        <f aca="false">IF(A13802="","",INDEX(P_Zone,F13802))</f>
        <v/>
      </c>
      <c r="I13802" s="41" t="str">
        <f aca="false">IF(A13802="","",IF(D13802="Delivered",IF(B13802&lt;=INDEX(P_Due,F13802),1,0),0))</f>
        <v/>
      </c>
    </row>
    <row r="13803" customFormat="false" ht="15" hidden="false" customHeight="false" outlineLevel="0" collapsed="false">
      <c r="A13803" s="37"/>
      <c r="B13803" s="38"/>
      <c r="C13803" s="39"/>
      <c r="D13803" s="39"/>
      <c r="E13803" s="39"/>
      <c r="F13803" s="41" t="str">
        <f aca="false">IF(A13803="","",MATCH(A13803,P_ID,1))</f>
        <v/>
      </c>
      <c r="G13803" s="41" t="str">
        <f aca="false">IF(A13803="","",INDEX(P_Svc,F13803))</f>
        <v/>
      </c>
      <c r="H13803" s="41" t="str">
        <f aca="false">IF(A13803="","",INDEX(P_Zone,F13803))</f>
        <v/>
      </c>
      <c r="I13803" s="41" t="str">
        <f aca="false">IF(A13803="","",IF(D13803="Delivered",IF(B13803&lt;=INDEX(P_Due,F13803),1,0),0))</f>
        <v/>
      </c>
    </row>
    <row r="13804" customFormat="false" ht="15" hidden="false" customHeight="false" outlineLevel="0" collapsed="false">
      <c r="A13804" s="37"/>
      <c r="B13804" s="38"/>
      <c r="C13804" s="39"/>
      <c r="D13804" s="39"/>
      <c r="E13804" s="39"/>
      <c r="F13804" s="41" t="str">
        <f aca="false">IF(A13804="","",MATCH(A13804,P_ID,1))</f>
        <v/>
      </c>
      <c r="G13804" s="41" t="str">
        <f aca="false">IF(A13804="","",INDEX(P_Svc,F13804))</f>
        <v/>
      </c>
      <c r="H13804" s="41" t="str">
        <f aca="false">IF(A13804="","",INDEX(P_Zone,F13804))</f>
        <v/>
      </c>
      <c r="I13804" s="41" t="str">
        <f aca="false">IF(A13804="","",IF(D13804="Delivered",IF(B13804&lt;=INDEX(P_Due,F13804),1,0),0))</f>
        <v/>
      </c>
    </row>
    <row r="13805" customFormat="false" ht="15" hidden="false" customHeight="false" outlineLevel="0" collapsed="false">
      <c r="A13805" s="37"/>
      <c r="B13805" s="38"/>
      <c r="C13805" s="39"/>
      <c r="D13805" s="39"/>
      <c r="E13805" s="39"/>
      <c r="F13805" s="41" t="str">
        <f aca="false">IF(A13805="","",MATCH(A13805,P_ID,1))</f>
        <v/>
      </c>
      <c r="G13805" s="41" t="str">
        <f aca="false">IF(A13805="","",INDEX(P_Svc,F13805))</f>
        <v/>
      </c>
      <c r="H13805" s="41" t="str">
        <f aca="false">IF(A13805="","",INDEX(P_Zone,F13805))</f>
        <v/>
      </c>
      <c r="I13805" s="41" t="str">
        <f aca="false">IF(A13805="","",IF(D13805="Delivered",IF(B13805&lt;=INDEX(P_Due,F13805),1,0),0))</f>
        <v/>
      </c>
    </row>
    <row r="13806" customFormat="false" ht="15" hidden="false" customHeight="false" outlineLevel="0" collapsed="false">
      <c r="A13806" s="37"/>
      <c r="B13806" s="38"/>
      <c r="C13806" s="39"/>
      <c r="D13806" s="39"/>
      <c r="E13806" s="39"/>
      <c r="F13806" s="41" t="str">
        <f aca="false">IF(A13806="","",MATCH(A13806,P_ID,1))</f>
        <v/>
      </c>
      <c r="G13806" s="41" t="str">
        <f aca="false">IF(A13806="","",INDEX(P_Svc,F13806))</f>
        <v/>
      </c>
      <c r="H13806" s="41" t="str">
        <f aca="false">IF(A13806="","",INDEX(P_Zone,F13806))</f>
        <v/>
      </c>
      <c r="I13806" s="41" t="str">
        <f aca="false">IF(A13806="","",IF(D13806="Delivered",IF(B13806&lt;=INDEX(P_Due,F13806),1,0),0))</f>
        <v/>
      </c>
    </row>
    <row r="13807" customFormat="false" ht="15" hidden="false" customHeight="false" outlineLevel="0" collapsed="false">
      <c r="A13807" s="37"/>
      <c r="B13807" s="38"/>
      <c r="C13807" s="39"/>
      <c r="D13807" s="39"/>
      <c r="E13807" s="39"/>
      <c r="F13807" s="41" t="str">
        <f aca="false">IF(A13807="","",MATCH(A13807,P_ID,1))</f>
        <v/>
      </c>
      <c r="G13807" s="41" t="str">
        <f aca="false">IF(A13807="","",INDEX(P_Svc,F13807))</f>
        <v/>
      </c>
      <c r="H13807" s="41" t="str">
        <f aca="false">IF(A13807="","",INDEX(P_Zone,F13807))</f>
        <v/>
      </c>
      <c r="I13807" s="41" t="str">
        <f aca="false">IF(A13807="","",IF(D13807="Delivered",IF(B13807&lt;=INDEX(P_Due,F13807),1,0),0))</f>
        <v/>
      </c>
    </row>
    <row r="13808" customFormat="false" ht="15" hidden="false" customHeight="false" outlineLevel="0" collapsed="false">
      <c r="A13808" s="37"/>
      <c r="B13808" s="38"/>
      <c r="C13808" s="39"/>
      <c r="D13808" s="39"/>
      <c r="E13808" s="39"/>
      <c r="F13808" s="41" t="str">
        <f aca="false">IF(A13808="","",MATCH(A13808,P_ID,1))</f>
        <v/>
      </c>
      <c r="G13808" s="41" t="str">
        <f aca="false">IF(A13808="","",INDEX(P_Svc,F13808))</f>
        <v/>
      </c>
      <c r="H13808" s="41" t="str">
        <f aca="false">IF(A13808="","",INDEX(P_Zone,F13808))</f>
        <v/>
      </c>
      <c r="I13808" s="41" t="str">
        <f aca="false">IF(A13808="","",IF(D13808="Delivered",IF(B13808&lt;=INDEX(P_Due,F13808),1,0),0))</f>
        <v/>
      </c>
    </row>
    <row r="13809" customFormat="false" ht="15" hidden="false" customHeight="false" outlineLevel="0" collapsed="false">
      <c r="A13809" s="37"/>
      <c r="B13809" s="38"/>
      <c r="C13809" s="39"/>
      <c r="D13809" s="39"/>
      <c r="E13809" s="39"/>
      <c r="F13809" s="41" t="str">
        <f aca="false">IF(A13809="","",MATCH(A13809,P_ID,1))</f>
        <v/>
      </c>
      <c r="G13809" s="41" t="str">
        <f aca="false">IF(A13809="","",INDEX(P_Svc,F13809))</f>
        <v/>
      </c>
      <c r="H13809" s="41" t="str">
        <f aca="false">IF(A13809="","",INDEX(P_Zone,F13809))</f>
        <v/>
      </c>
      <c r="I13809" s="41" t="str">
        <f aca="false">IF(A13809="","",IF(D13809="Delivered",IF(B13809&lt;=INDEX(P_Due,F13809),1,0),0))</f>
        <v/>
      </c>
    </row>
    <row r="13810" customFormat="false" ht="15" hidden="false" customHeight="false" outlineLevel="0" collapsed="false">
      <c r="A13810" s="37"/>
      <c r="B13810" s="38"/>
      <c r="C13810" s="39"/>
      <c r="D13810" s="39"/>
      <c r="E13810" s="39"/>
      <c r="F13810" s="41" t="str">
        <f aca="false">IF(A13810="","",MATCH(A13810,P_ID,1))</f>
        <v/>
      </c>
      <c r="G13810" s="41" t="str">
        <f aca="false">IF(A13810="","",INDEX(P_Svc,F13810))</f>
        <v/>
      </c>
      <c r="H13810" s="41" t="str">
        <f aca="false">IF(A13810="","",INDEX(P_Zone,F13810))</f>
        <v/>
      </c>
      <c r="I13810" s="41" t="str">
        <f aca="false">IF(A13810="","",IF(D13810="Delivered",IF(B13810&lt;=INDEX(P_Due,F13810),1,0),0))</f>
        <v/>
      </c>
    </row>
    <row r="13811" customFormat="false" ht="15" hidden="false" customHeight="false" outlineLevel="0" collapsed="false">
      <c r="A13811" s="37"/>
      <c r="B13811" s="38"/>
      <c r="C13811" s="39"/>
      <c r="D13811" s="39"/>
      <c r="E13811" s="39"/>
      <c r="F13811" s="41" t="str">
        <f aca="false">IF(A13811="","",MATCH(A13811,P_ID,1))</f>
        <v/>
      </c>
      <c r="G13811" s="41" t="str">
        <f aca="false">IF(A13811="","",INDEX(P_Svc,F13811))</f>
        <v/>
      </c>
      <c r="H13811" s="41" t="str">
        <f aca="false">IF(A13811="","",INDEX(P_Zone,F13811))</f>
        <v/>
      </c>
      <c r="I13811" s="41" t="str">
        <f aca="false">IF(A13811="","",IF(D13811="Delivered",IF(B13811&lt;=INDEX(P_Due,F13811),1,0),0))</f>
        <v/>
      </c>
    </row>
    <row r="13812" customFormat="false" ht="15" hidden="false" customHeight="false" outlineLevel="0" collapsed="false">
      <c r="A13812" s="37"/>
      <c r="B13812" s="38"/>
      <c r="C13812" s="39"/>
      <c r="D13812" s="39"/>
      <c r="E13812" s="39"/>
      <c r="F13812" s="41" t="str">
        <f aca="false">IF(A13812="","",MATCH(A13812,P_ID,1))</f>
        <v/>
      </c>
      <c r="G13812" s="41" t="str">
        <f aca="false">IF(A13812="","",INDEX(P_Svc,F13812))</f>
        <v/>
      </c>
      <c r="H13812" s="41" t="str">
        <f aca="false">IF(A13812="","",INDEX(P_Zone,F13812))</f>
        <v/>
      </c>
      <c r="I13812" s="41" t="str">
        <f aca="false">IF(A13812="","",IF(D13812="Delivered",IF(B13812&lt;=INDEX(P_Due,F13812),1,0),0))</f>
        <v/>
      </c>
    </row>
    <row r="13813" customFormat="false" ht="15" hidden="false" customHeight="false" outlineLevel="0" collapsed="false">
      <c r="A13813" s="37"/>
      <c r="B13813" s="38"/>
      <c r="C13813" s="39"/>
      <c r="D13813" s="39"/>
      <c r="E13813" s="39"/>
      <c r="F13813" s="41" t="str">
        <f aca="false">IF(A13813="","",MATCH(A13813,P_ID,1))</f>
        <v/>
      </c>
      <c r="G13813" s="41" t="str">
        <f aca="false">IF(A13813="","",INDEX(P_Svc,F13813))</f>
        <v/>
      </c>
      <c r="H13813" s="41" t="str">
        <f aca="false">IF(A13813="","",INDEX(P_Zone,F13813))</f>
        <v/>
      </c>
      <c r="I13813" s="41" t="str">
        <f aca="false">IF(A13813="","",IF(D13813="Delivered",IF(B13813&lt;=INDEX(P_Due,F13813),1,0),0))</f>
        <v/>
      </c>
    </row>
    <row r="13814" customFormat="false" ht="15" hidden="false" customHeight="false" outlineLevel="0" collapsed="false">
      <c r="A13814" s="37"/>
      <c r="B13814" s="38"/>
      <c r="C13814" s="39"/>
      <c r="D13814" s="39"/>
      <c r="E13814" s="39"/>
      <c r="F13814" s="41" t="str">
        <f aca="false">IF(A13814="","",MATCH(A13814,P_ID,1))</f>
        <v/>
      </c>
      <c r="G13814" s="41" t="str">
        <f aca="false">IF(A13814="","",INDEX(P_Svc,F13814))</f>
        <v/>
      </c>
      <c r="H13814" s="41" t="str">
        <f aca="false">IF(A13814="","",INDEX(P_Zone,F13814))</f>
        <v/>
      </c>
      <c r="I13814" s="41" t="str">
        <f aca="false">IF(A13814="","",IF(D13814="Delivered",IF(B13814&lt;=INDEX(P_Due,F13814),1,0),0))</f>
        <v/>
      </c>
    </row>
    <row r="13815" customFormat="false" ht="15" hidden="false" customHeight="false" outlineLevel="0" collapsed="false">
      <c r="A13815" s="37"/>
      <c r="B13815" s="38"/>
      <c r="C13815" s="39"/>
      <c r="D13815" s="39"/>
      <c r="E13815" s="39"/>
      <c r="F13815" s="41" t="str">
        <f aca="false">IF(A13815="","",MATCH(A13815,P_ID,1))</f>
        <v/>
      </c>
      <c r="G13815" s="41" t="str">
        <f aca="false">IF(A13815="","",INDEX(P_Svc,F13815))</f>
        <v/>
      </c>
      <c r="H13815" s="41" t="str">
        <f aca="false">IF(A13815="","",INDEX(P_Zone,F13815))</f>
        <v/>
      </c>
      <c r="I13815" s="41" t="str">
        <f aca="false">IF(A13815="","",IF(D13815="Delivered",IF(B13815&lt;=INDEX(P_Due,F13815),1,0),0))</f>
        <v/>
      </c>
    </row>
    <row r="13816" customFormat="false" ht="15" hidden="false" customHeight="false" outlineLevel="0" collapsed="false">
      <c r="A13816" s="37"/>
      <c r="B13816" s="38"/>
      <c r="C13816" s="39"/>
      <c r="D13816" s="39"/>
      <c r="E13816" s="39"/>
      <c r="F13816" s="41" t="str">
        <f aca="false">IF(A13816="","",MATCH(A13816,P_ID,1))</f>
        <v/>
      </c>
      <c r="G13816" s="41" t="str">
        <f aca="false">IF(A13816="","",INDEX(P_Svc,F13816))</f>
        <v/>
      </c>
      <c r="H13816" s="41" t="str">
        <f aca="false">IF(A13816="","",INDEX(P_Zone,F13816))</f>
        <v/>
      </c>
      <c r="I13816" s="41" t="str">
        <f aca="false">IF(A13816="","",IF(D13816="Delivered",IF(B13816&lt;=INDEX(P_Due,F13816),1,0),0))</f>
        <v/>
      </c>
    </row>
    <row r="13817" customFormat="false" ht="15" hidden="false" customHeight="false" outlineLevel="0" collapsed="false">
      <c r="A13817" s="37"/>
      <c r="B13817" s="38"/>
      <c r="C13817" s="39"/>
      <c r="D13817" s="39"/>
      <c r="E13817" s="39"/>
      <c r="F13817" s="41" t="str">
        <f aca="false">IF(A13817="","",MATCH(A13817,P_ID,1))</f>
        <v/>
      </c>
      <c r="G13817" s="41" t="str">
        <f aca="false">IF(A13817="","",INDEX(P_Svc,F13817))</f>
        <v/>
      </c>
      <c r="H13817" s="41" t="str">
        <f aca="false">IF(A13817="","",INDEX(P_Zone,F13817))</f>
        <v/>
      </c>
      <c r="I13817" s="41" t="str">
        <f aca="false">IF(A13817="","",IF(D13817="Delivered",IF(B13817&lt;=INDEX(P_Due,F13817),1,0),0))</f>
        <v/>
      </c>
    </row>
    <row r="13818" customFormat="false" ht="15" hidden="false" customHeight="false" outlineLevel="0" collapsed="false">
      <c r="A13818" s="37"/>
      <c r="B13818" s="38"/>
      <c r="C13818" s="39"/>
      <c r="D13818" s="39"/>
      <c r="E13818" s="39"/>
      <c r="F13818" s="41" t="str">
        <f aca="false">IF(A13818="","",MATCH(A13818,P_ID,1))</f>
        <v/>
      </c>
      <c r="G13818" s="41" t="str">
        <f aca="false">IF(A13818="","",INDEX(P_Svc,F13818))</f>
        <v/>
      </c>
      <c r="H13818" s="41" t="str">
        <f aca="false">IF(A13818="","",INDEX(P_Zone,F13818))</f>
        <v/>
      </c>
      <c r="I13818" s="41" t="str">
        <f aca="false">IF(A13818="","",IF(D13818="Delivered",IF(B13818&lt;=INDEX(P_Due,F13818),1,0),0))</f>
        <v/>
      </c>
    </row>
    <row r="13819" customFormat="false" ht="15" hidden="false" customHeight="false" outlineLevel="0" collapsed="false">
      <c r="A13819" s="37"/>
      <c r="B13819" s="38"/>
      <c r="C13819" s="39"/>
      <c r="D13819" s="39"/>
      <c r="E13819" s="39"/>
      <c r="F13819" s="41" t="str">
        <f aca="false">IF(A13819="","",MATCH(A13819,P_ID,1))</f>
        <v/>
      </c>
      <c r="G13819" s="41" t="str">
        <f aca="false">IF(A13819="","",INDEX(P_Svc,F13819))</f>
        <v/>
      </c>
      <c r="H13819" s="41" t="str">
        <f aca="false">IF(A13819="","",INDEX(P_Zone,F13819))</f>
        <v/>
      </c>
      <c r="I13819" s="41" t="str">
        <f aca="false">IF(A13819="","",IF(D13819="Delivered",IF(B13819&lt;=INDEX(P_Due,F13819),1,0),0))</f>
        <v/>
      </c>
    </row>
    <row r="13820" customFormat="false" ht="15" hidden="false" customHeight="false" outlineLevel="0" collapsed="false">
      <c r="A13820" s="37"/>
      <c r="B13820" s="38"/>
      <c r="C13820" s="39"/>
      <c r="D13820" s="39"/>
      <c r="E13820" s="39"/>
      <c r="F13820" s="41" t="str">
        <f aca="false">IF(A13820="","",MATCH(A13820,P_ID,1))</f>
        <v/>
      </c>
      <c r="G13820" s="41" t="str">
        <f aca="false">IF(A13820="","",INDEX(P_Svc,F13820))</f>
        <v/>
      </c>
      <c r="H13820" s="41" t="str">
        <f aca="false">IF(A13820="","",INDEX(P_Zone,F13820))</f>
        <v/>
      </c>
      <c r="I13820" s="41" t="str">
        <f aca="false">IF(A13820="","",IF(D13820="Delivered",IF(B13820&lt;=INDEX(P_Due,F13820),1,0),0))</f>
        <v/>
      </c>
    </row>
    <row r="13821" customFormat="false" ht="15" hidden="false" customHeight="false" outlineLevel="0" collapsed="false">
      <c r="A13821" s="37"/>
      <c r="B13821" s="38"/>
      <c r="C13821" s="39"/>
      <c r="D13821" s="39"/>
      <c r="E13821" s="39"/>
      <c r="F13821" s="41" t="str">
        <f aca="false">IF(A13821="","",MATCH(A13821,P_ID,1))</f>
        <v/>
      </c>
      <c r="G13821" s="41" t="str">
        <f aca="false">IF(A13821="","",INDEX(P_Svc,F13821))</f>
        <v/>
      </c>
      <c r="H13821" s="41" t="str">
        <f aca="false">IF(A13821="","",INDEX(P_Zone,F13821))</f>
        <v/>
      </c>
      <c r="I13821" s="41" t="str">
        <f aca="false">IF(A13821="","",IF(D13821="Delivered",IF(B13821&lt;=INDEX(P_Due,F13821),1,0),0))</f>
        <v/>
      </c>
    </row>
    <row r="13822" customFormat="false" ht="15" hidden="false" customHeight="false" outlineLevel="0" collapsed="false">
      <c r="A13822" s="37"/>
      <c r="B13822" s="38"/>
      <c r="C13822" s="39"/>
      <c r="D13822" s="39"/>
      <c r="E13822" s="39"/>
      <c r="F13822" s="41" t="str">
        <f aca="false">IF(A13822="","",MATCH(A13822,P_ID,1))</f>
        <v/>
      </c>
      <c r="G13822" s="41" t="str">
        <f aca="false">IF(A13822="","",INDEX(P_Svc,F13822))</f>
        <v/>
      </c>
      <c r="H13822" s="41" t="str">
        <f aca="false">IF(A13822="","",INDEX(P_Zone,F13822))</f>
        <v/>
      </c>
      <c r="I13822" s="41" t="str">
        <f aca="false">IF(A13822="","",IF(D13822="Delivered",IF(B13822&lt;=INDEX(P_Due,F13822),1,0),0))</f>
        <v/>
      </c>
    </row>
    <row r="13823" customFormat="false" ht="15" hidden="false" customHeight="false" outlineLevel="0" collapsed="false">
      <c r="A13823" s="37"/>
      <c r="B13823" s="38"/>
      <c r="C13823" s="39"/>
      <c r="D13823" s="39"/>
      <c r="E13823" s="39"/>
      <c r="F13823" s="41" t="str">
        <f aca="false">IF(A13823="","",MATCH(A13823,P_ID,1))</f>
        <v/>
      </c>
      <c r="G13823" s="41" t="str">
        <f aca="false">IF(A13823="","",INDEX(P_Svc,F13823))</f>
        <v/>
      </c>
      <c r="H13823" s="41" t="str">
        <f aca="false">IF(A13823="","",INDEX(P_Zone,F13823))</f>
        <v/>
      </c>
      <c r="I13823" s="41" t="str">
        <f aca="false">IF(A13823="","",IF(D13823="Delivered",IF(B13823&lt;=INDEX(P_Due,F13823),1,0),0))</f>
        <v/>
      </c>
    </row>
    <row r="13824" customFormat="false" ht="15" hidden="false" customHeight="false" outlineLevel="0" collapsed="false">
      <c r="A13824" s="37"/>
      <c r="B13824" s="38"/>
      <c r="C13824" s="39"/>
      <c r="D13824" s="39"/>
      <c r="E13824" s="39"/>
      <c r="F13824" s="41" t="str">
        <f aca="false">IF(A13824="","",MATCH(A13824,P_ID,1))</f>
        <v/>
      </c>
      <c r="G13824" s="41" t="str">
        <f aca="false">IF(A13824="","",INDEX(P_Svc,F13824))</f>
        <v/>
      </c>
      <c r="H13824" s="41" t="str">
        <f aca="false">IF(A13824="","",INDEX(P_Zone,F13824))</f>
        <v/>
      </c>
      <c r="I13824" s="41" t="str">
        <f aca="false">IF(A13824="","",IF(D13824="Delivered",IF(B13824&lt;=INDEX(P_Due,F13824),1,0),0))</f>
        <v/>
      </c>
    </row>
    <row r="13825" customFormat="false" ht="15" hidden="false" customHeight="false" outlineLevel="0" collapsed="false">
      <c r="A13825" s="37"/>
      <c r="B13825" s="38"/>
      <c r="C13825" s="39"/>
      <c r="D13825" s="39"/>
      <c r="E13825" s="39"/>
      <c r="F13825" s="41" t="str">
        <f aca="false">IF(A13825="","",MATCH(A13825,P_ID,1))</f>
        <v/>
      </c>
      <c r="G13825" s="41" t="str">
        <f aca="false">IF(A13825="","",INDEX(P_Svc,F13825))</f>
        <v/>
      </c>
      <c r="H13825" s="41" t="str">
        <f aca="false">IF(A13825="","",INDEX(P_Zone,F13825))</f>
        <v/>
      </c>
      <c r="I13825" s="41" t="str">
        <f aca="false">IF(A13825="","",IF(D13825="Delivered",IF(B13825&lt;=INDEX(P_Due,F13825),1,0),0))</f>
        <v/>
      </c>
    </row>
    <row r="13826" customFormat="false" ht="15" hidden="false" customHeight="false" outlineLevel="0" collapsed="false">
      <c r="A13826" s="37"/>
      <c r="B13826" s="38"/>
      <c r="C13826" s="39"/>
      <c r="D13826" s="39"/>
      <c r="E13826" s="39"/>
      <c r="F13826" s="41" t="str">
        <f aca="false">IF(A13826="","",MATCH(A13826,P_ID,1))</f>
        <v/>
      </c>
      <c r="G13826" s="41" t="str">
        <f aca="false">IF(A13826="","",INDEX(P_Svc,F13826))</f>
        <v/>
      </c>
      <c r="H13826" s="41" t="str">
        <f aca="false">IF(A13826="","",INDEX(P_Zone,F13826))</f>
        <v/>
      </c>
      <c r="I13826" s="41" t="str">
        <f aca="false">IF(A13826="","",IF(D13826="Delivered",IF(B13826&lt;=INDEX(P_Due,F13826),1,0),0))</f>
        <v/>
      </c>
    </row>
    <row r="13827" customFormat="false" ht="15" hidden="false" customHeight="false" outlineLevel="0" collapsed="false">
      <c r="A13827" s="37"/>
      <c r="B13827" s="38"/>
      <c r="C13827" s="39"/>
      <c r="D13827" s="39"/>
      <c r="E13827" s="39"/>
      <c r="F13827" s="41" t="str">
        <f aca="false">IF(A13827="","",MATCH(A13827,P_ID,1))</f>
        <v/>
      </c>
      <c r="G13827" s="41" t="str">
        <f aca="false">IF(A13827="","",INDEX(P_Svc,F13827))</f>
        <v/>
      </c>
      <c r="H13827" s="41" t="str">
        <f aca="false">IF(A13827="","",INDEX(P_Zone,F13827))</f>
        <v/>
      </c>
      <c r="I13827" s="41" t="str">
        <f aca="false">IF(A13827="","",IF(D13827="Delivered",IF(B13827&lt;=INDEX(P_Due,F13827),1,0),0))</f>
        <v/>
      </c>
    </row>
    <row r="13828" customFormat="false" ht="15" hidden="false" customHeight="false" outlineLevel="0" collapsed="false">
      <c r="A13828" s="37"/>
      <c r="B13828" s="38"/>
      <c r="C13828" s="39"/>
      <c r="D13828" s="39"/>
      <c r="E13828" s="39"/>
      <c r="F13828" s="41" t="str">
        <f aca="false">IF(A13828="","",MATCH(A13828,P_ID,1))</f>
        <v/>
      </c>
      <c r="G13828" s="41" t="str">
        <f aca="false">IF(A13828="","",INDEX(P_Svc,F13828))</f>
        <v/>
      </c>
      <c r="H13828" s="41" t="str">
        <f aca="false">IF(A13828="","",INDEX(P_Zone,F13828))</f>
        <v/>
      </c>
      <c r="I13828" s="41" t="str">
        <f aca="false">IF(A13828="","",IF(D13828="Delivered",IF(B13828&lt;=INDEX(P_Due,F13828),1,0),0))</f>
        <v/>
      </c>
    </row>
    <row r="13829" customFormat="false" ht="15" hidden="false" customHeight="false" outlineLevel="0" collapsed="false">
      <c r="A13829" s="37"/>
      <c r="B13829" s="38"/>
      <c r="C13829" s="39"/>
      <c r="D13829" s="39"/>
      <c r="E13829" s="39"/>
      <c r="F13829" s="41" t="str">
        <f aca="false">IF(A13829="","",MATCH(A13829,P_ID,1))</f>
        <v/>
      </c>
      <c r="G13829" s="41" t="str">
        <f aca="false">IF(A13829="","",INDEX(P_Svc,F13829))</f>
        <v/>
      </c>
      <c r="H13829" s="41" t="str">
        <f aca="false">IF(A13829="","",INDEX(P_Zone,F13829))</f>
        <v/>
      </c>
      <c r="I13829" s="41" t="str">
        <f aca="false">IF(A13829="","",IF(D13829="Delivered",IF(B13829&lt;=INDEX(P_Due,F13829),1,0),0))</f>
        <v/>
      </c>
    </row>
    <row r="13830" customFormat="false" ht="15" hidden="false" customHeight="false" outlineLevel="0" collapsed="false">
      <c r="A13830" s="37"/>
      <c r="B13830" s="38"/>
      <c r="C13830" s="39"/>
      <c r="D13830" s="39"/>
      <c r="E13830" s="39"/>
      <c r="F13830" s="41" t="str">
        <f aca="false">IF(A13830="","",MATCH(A13830,P_ID,1))</f>
        <v/>
      </c>
      <c r="G13830" s="41" t="str">
        <f aca="false">IF(A13830="","",INDEX(P_Svc,F13830))</f>
        <v/>
      </c>
      <c r="H13830" s="41" t="str">
        <f aca="false">IF(A13830="","",INDEX(P_Zone,F13830))</f>
        <v/>
      </c>
      <c r="I13830" s="41" t="str">
        <f aca="false">IF(A13830="","",IF(D13830="Delivered",IF(B13830&lt;=INDEX(P_Due,F13830),1,0),0))</f>
        <v/>
      </c>
    </row>
    <row r="13831" customFormat="false" ht="15" hidden="false" customHeight="false" outlineLevel="0" collapsed="false">
      <c r="A13831" s="37"/>
      <c r="B13831" s="38"/>
      <c r="C13831" s="39"/>
      <c r="D13831" s="39"/>
      <c r="E13831" s="39"/>
      <c r="F13831" s="41" t="str">
        <f aca="false">IF(A13831="","",MATCH(A13831,P_ID,1))</f>
        <v/>
      </c>
      <c r="G13831" s="41" t="str">
        <f aca="false">IF(A13831="","",INDEX(P_Svc,F13831))</f>
        <v/>
      </c>
      <c r="H13831" s="41" t="str">
        <f aca="false">IF(A13831="","",INDEX(P_Zone,F13831))</f>
        <v/>
      </c>
      <c r="I13831" s="41" t="str">
        <f aca="false">IF(A13831="","",IF(D13831="Delivered",IF(B13831&lt;=INDEX(P_Due,F13831),1,0),0))</f>
        <v/>
      </c>
    </row>
    <row r="13832" customFormat="false" ht="15" hidden="false" customHeight="false" outlineLevel="0" collapsed="false">
      <c r="A13832" s="37"/>
      <c r="B13832" s="38"/>
      <c r="C13832" s="39"/>
      <c r="D13832" s="39"/>
      <c r="E13832" s="39"/>
      <c r="F13832" s="41" t="str">
        <f aca="false">IF(A13832="","",MATCH(A13832,P_ID,1))</f>
        <v/>
      </c>
      <c r="G13832" s="41" t="str">
        <f aca="false">IF(A13832="","",INDEX(P_Svc,F13832))</f>
        <v/>
      </c>
      <c r="H13832" s="41" t="str">
        <f aca="false">IF(A13832="","",INDEX(P_Zone,F13832))</f>
        <v/>
      </c>
      <c r="I13832" s="41" t="str">
        <f aca="false">IF(A13832="","",IF(D13832="Delivered",IF(B13832&lt;=INDEX(P_Due,F13832),1,0),0))</f>
        <v/>
      </c>
    </row>
    <row r="13833" customFormat="false" ht="15" hidden="false" customHeight="false" outlineLevel="0" collapsed="false">
      <c r="A13833" s="37"/>
      <c r="B13833" s="38"/>
      <c r="C13833" s="39"/>
      <c r="D13833" s="39"/>
      <c r="E13833" s="39"/>
      <c r="F13833" s="41" t="str">
        <f aca="false">IF(A13833="","",MATCH(A13833,P_ID,1))</f>
        <v/>
      </c>
      <c r="G13833" s="41" t="str">
        <f aca="false">IF(A13833="","",INDEX(P_Svc,F13833))</f>
        <v/>
      </c>
      <c r="H13833" s="41" t="str">
        <f aca="false">IF(A13833="","",INDEX(P_Zone,F13833))</f>
        <v/>
      </c>
      <c r="I13833" s="41" t="str">
        <f aca="false">IF(A13833="","",IF(D13833="Delivered",IF(B13833&lt;=INDEX(P_Due,F13833),1,0),0))</f>
        <v/>
      </c>
    </row>
    <row r="13834" customFormat="false" ht="15" hidden="false" customHeight="false" outlineLevel="0" collapsed="false">
      <c r="A13834" s="37"/>
      <c r="B13834" s="38"/>
      <c r="C13834" s="39"/>
      <c r="D13834" s="39"/>
      <c r="E13834" s="39"/>
      <c r="F13834" s="41" t="str">
        <f aca="false">IF(A13834="","",MATCH(A13834,P_ID,1))</f>
        <v/>
      </c>
      <c r="G13834" s="41" t="str">
        <f aca="false">IF(A13834="","",INDEX(P_Svc,F13834))</f>
        <v/>
      </c>
      <c r="H13834" s="41" t="str">
        <f aca="false">IF(A13834="","",INDEX(P_Zone,F13834))</f>
        <v/>
      </c>
      <c r="I13834" s="41" t="str">
        <f aca="false">IF(A13834="","",IF(D13834="Delivered",IF(B13834&lt;=INDEX(P_Due,F13834),1,0),0))</f>
        <v/>
      </c>
    </row>
    <row r="13835" customFormat="false" ht="15" hidden="false" customHeight="false" outlineLevel="0" collapsed="false">
      <c r="A13835" s="37"/>
      <c r="B13835" s="38"/>
      <c r="C13835" s="39"/>
      <c r="D13835" s="39"/>
      <c r="E13835" s="39"/>
      <c r="F13835" s="41" t="str">
        <f aca="false">IF(A13835="","",MATCH(A13835,P_ID,1))</f>
        <v/>
      </c>
      <c r="G13835" s="41" t="str">
        <f aca="false">IF(A13835="","",INDEX(P_Svc,F13835))</f>
        <v/>
      </c>
      <c r="H13835" s="41" t="str">
        <f aca="false">IF(A13835="","",INDEX(P_Zone,F13835))</f>
        <v/>
      </c>
      <c r="I13835" s="41" t="str">
        <f aca="false">IF(A13835="","",IF(D13835="Delivered",IF(B13835&lt;=INDEX(P_Due,F13835),1,0),0))</f>
        <v/>
      </c>
    </row>
    <row r="13836" customFormat="false" ht="15" hidden="false" customHeight="false" outlineLevel="0" collapsed="false">
      <c r="A13836" s="37"/>
      <c r="B13836" s="38"/>
      <c r="C13836" s="39"/>
      <c r="D13836" s="39"/>
      <c r="E13836" s="39"/>
      <c r="F13836" s="41" t="str">
        <f aca="false">IF(A13836="","",MATCH(A13836,P_ID,1))</f>
        <v/>
      </c>
      <c r="G13836" s="41" t="str">
        <f aca="false">IF(A13836="","",INDEX(P_Svc,F13836))</f>
        <v/>
      </c>
      <c r="H13836" s="41" t="str">
        <f aca="false">IF(A13836="","",INDEX(P_Zone,F13836))</f>
        <v/>
      </c>
      <c r="I13836" s="41" t="str">
        <f aca="false">IF(A13836="","",IF(D13836="Delivered",IF(B13836&lt;=INDEX(P_Due,F13836),1,0),0))</f>
        <v/>
      </c>
    </row>
    <row r="13837" customFormat="false" ht="15" hidden="false" customHeight="false" outlineLevel="0" collapsed="false">
      <c r="A13837" s="37"/>
      <c r="B13837" s="38"/>
      <c r="C13837" s="39"/>
      <c r="D13837" s="39"/>
      <c r="E13837" s="39"/>
      <c r="F13837" s="41" t="str">
        <f aca="false">IF(A13837="","",MATCH(A13837,P_ID,1))</f>
        <v/>
      </c>
      <c r="G13837" s="41" t="str">
        <f aca="false">IF(A13837="","",INDEX(P_Svc,F13837))</f>
        <v/>
      </c>
      <c r="H13837" s="41" t="str">
        <f aca="false">IF(A13837="","",INDEX(P_Zone,F13837))</f>
        <v/>
      </c>
      <c r="I13837" s="41" t="str">
        <f aca="false">IF(A13837="","",IF(D13837="Delivered",IF(B13837&lt;=INDEX(P_Due,F13837),1,0),0))</f>
        <v/>
      </c>
    </row>
    <row r="13838" customFormat="false" ht="15" hidden="false" customHeight="false" outlineLevel="0" collapsed="false">
      <c r="A13838" s="37"/>
      <c r="B13838" s="38"/>
      <c r="C13838" s="39"/>
      <c r="D13838" s="39"/>
      <c r="E13838" s="39"/>
      <c r="F13838" s="41" t="str">
        <f aca="false">IF(A13838="","",MATCH(A13838,P_ID,1))</f>
        <v/>
      </c>
      <c r="G13838" s="41" t="str">
        <f aca="false">IF(A13838="","",INDEX(P_Svc,F13838))</f>
        <v/>
      </c>
      <c r="H13838" s="41" t="str">
        <f aca="false">IF(A13838="","",INDEX(P_Zone,F13838))</f>
        <v/>
      </c>
      <c r="I13838" s="41" t="str">
        <f aca="false">IF(A13838="","",IF(D13838="Delivered",IF(B13838&lt;=INDEX(P_Due,F13838),1,0),0))</f>
        <v/>
      </c>
    </row>
    <row r="13839" customFormat="false" ht="15" hidden="false" customHeight="false" outlineLevel="0" collapsed="false">
      <c r="A13839" s="37"/>
      <c r="B13839" s="38"/>
      <c r="C13839" s="39"/>
      <c r="D13839" s="39"/>
      <c r="E13839" s="39"/>
      <c r="F13839" s="41" t="str">
        <f aca="false">IF(A13839="","",MATCH(A13839,P_ID,1))</f>
        <v/>
      </c>
      <c r="G13839" s="41" t="str">
        <f aca="false">IF(A13839="","",INDEX(P_Svc,F13839))</f>
        <v/>
      </c>
      <c r="H13839" s="41" t="str">
        <f aca="false">IF(A13839="","",INDEX(P_Zone,F13839))</f>
        <v/>
      </c>
      <c r="I13839" s="41" t="str">
        <f aca="false">IF(A13839="","",IF(D13839="Delivered",IF(B13839&lt;=INDEX(P_Due,F13839),1,0),0))</f>
        <v/>
      </c>
    </row>
    <row r="13840" customFormat="false" ht="15" hidden="false" customHeight="false" outlineLevel="0" collapsed="false">
      <c r="A13840" s="37"/>
      <c r="B13840" s="38"/>
      <c r="C13840" s="39"/>
      <c r="D13840" s="39"/>
      <c r="E13840" s="39"/>
      <c r="F13840" s="41" t="str">
        <f aca="false">IF(A13840="","",MATCH(A13840,P_ID,1))</f>
        <v/>
      </c>
      <c r="G13840" s="41" t="str">
        <f aca="false">IF(A13840="","",INDEX(P_Svc,F13840))</f>
        <v/>
      </c>
      <c r="H13840" s="41" t="str">
        <f aca="false">IF(A13840="","",INDEX(P_Zone,F13840))</f>
        <v/>
      </c>
      <c r="I13840" s="41" t="str">
        <f aca="false">IF(A13840="","",IF(D13840="Delivered",IF(B13840&lt;=INDEX(P_Due,F13840),1,0),0))</f>
        <v/>
      </c>
    </row>
    <row r="13841" customFormat="false" ht="15" hidden="false" customHeight="false" outlineLevel="0" collapsed="false">
      <c r="A13841" s="37"/>
      <c r="B13841" s="38"/>
      <c r="C13841" s="39"/>
      <c r="D13841" s="39"/>
      <c r="E13841" s="39"/>
      <c r="F13841" s="41" t="str">
        <f aca="false">IF(A13841="","",MATCH(A13841,P_ID,1))</f>
        <v/>
      </c>
      <c r="G13841" s="41" t="str">
        <f aca="false">IF(A13841="","",INDEX(P_Svc,F13841))</f>
        <v/>
      </c>
      <c r="H13841" s="41" t="str">
        <f aca="false">IF(A13841="","",INDEX(P_Zone,F13841))</f>
        <v/>
      </c>
      <c r="I13841" s="41" t="str">
        <f aca="false">IF(A13841="","",IF(D13841="Delivered",IF(B13841&lt;=INDEX(P_Due,F13841),1,0),0))</f>
        <v/>
      </c>
    </row>
    <row r="13842" customFormat="false" ht="15" hidden="false" customHeight="false" outlineLevel="0" collapsed="false">
      <c r="A13842" s="37"/>
      <c r="B13842" s="38"/>
      <c r="C13842" s="39"/>
      <c r="D13842" s="39"/>
      <c r="E13842" s="39"/>
      <c r="F13842" s="41" t="str">
        <f aca="false">IF(A13842="","",MATCH(A13842,P_ID,1))</f>
        <v/>
      </c>
      <c r="G13842" s="41" t="str">
        <f aca="false">IF(A13842="","",INDEX(P_Svc,F13842))</f>
        <v/>
      </c>
      <c r="H13842" s="41" t="str">
        <f aca="false">IF(A13842="","",INDEX(P_Zone,F13842))</f>
        <v/>
      </c>
      <c r="I13842" s="41" t="str">
        <f aca="false">IF(A13842="","",IF(D13842="Delivered",IF(B13842&lt;=INDEX(P_Due,F13842),1,0),0))</f>
        <v/>
      </c>
    </row>
    <row r="13843" customFormat="false" ht="15" hidden="false" customHeight="false" outlineLevel="0" collapsed="false">
      <c r="A13843" s="37"/>
      <c r="B13843" s="38"/>
      <c r="C13843" s="39"/>
      <c r="D13843" s="39"/>
      <c r="E13843" s="39"/>
      <c r="F13843" s="41" t="str">
        <f aca="false">IF(A13843="","",MATCH(A13843,P_ID,1))</f>
        <v/>
      </c>
      <c r="G13843" s="41" t="str">
        <f aca="false">IF(A13843="","",INDEX(P_Svc,F13843))</f>
        <v/>
      </c>
      <c r="H13843" s="41" t="str">
        <f aca="false">IF(A13843="","",INDEX(P_Zone,F13843))</f>
        <v/>
      </c>
      <c r="I13843" s="41" t="str">
        <f aca="false">IF(A13843="","",IF(D13843="Delivered",IF(B13843&lt;=INDEX(P_Due,F13843),1,0),0))</f>
        <v/>
      </c>
    </row>
    <row r="13844" customFormat="false" ht="15" hidden="false" customHeight="false" outlineLevel="0" collapsed="false">
      <c r="A13844" s="37"/>
      <c r="B13844" s="38"/>
      <c r="C13844" s="39"/>
      <c r="D13844" s="39"/>
      <c r="E13844" s="39"/>
      <c r="F13844" s="41" t="str">
        <f aca="false">IF(A13844="","",MATCH(A13844,P_ID,1))</f>
        <v/>
      </c>
      <c r="G13844" s="41" t="str">
        <f aca="false">IF(A13844="","",INDEX(P_Svc,F13844))</f>
        <v/>
      </c>
      <c r="H13844" s="41" t="str">
        <f aca="false">IF(A13844="","",INDEX(P_Zone,F13844))</f>
        <v/>
      </c>
      <c r="I13844" s="41" t="str">
        <f aca="false">IF(A13844="","",IF(D13844="Delivered",IF(B13844&lt;=INDEX(P_Due,F13844),1,0),0))</f>
        <v/>
      </c>
    </row>
    <row r="13845" customFormat="false" ht="15" hidden="false" customHeight="false" outlineLevel="0" collapsed="false">
      <c r="A13845" s="37"/>
      <c r="B13845" s="38"/>
      <c r="C13845" s="39"/>
      <c r="D13845" s="39"/>
      <c r="E13845" s="39"/>
      <c r="F13845" s="41" t="str">
        <f aca="false">IF(A13845="","",MATCH(A13845,P_ID,1))</f>
        <v/>
      </c>
      <c r="G13845" s="41" t="str">
        <f aca="false">IF(A13845="","",INDEX(P_Svc,F13845))</f>
        <v/>
      </c>
      <c r="H13845" s="41" t="str">
        <f aca="false">IF(A13845="","",INDEX(P_Zone,F13845))</f>
        <v/>
      </c>
      <c r="I13845" s="41" t="str">
        <f aca="false">IF(A13845="","",IF(D13845="Delivered",IF(B13845&lt;=INDEX(P_Due,F13845),1,0),0))</f>
        <v/>
      </c>
    </row>
    <row r="13846" customFormat="false" ht="15" hidden="false" customHeight="false" outlineLevel="0" collapsed="false">
      <c r="A13846" s="37"/>
      <c r="B13846" s="38"/>
      <c r="C13846" s="39"/>
      <c r="D13846" s="39"/>
      <c r="E13846" s="39"/>
      <c r="F13846" s="41" t="str">
        <f aca="false">IF(A13846="","",MATCH(A13846,P_ID,1))</f>
        <v/>
      </c>
      <c r="G13846" s="41" t="str">
        <f aca="false">IF(A13846="","",INDEX(P_Svc,F13846))</f>
        <v/>
      </c>
      <c r="H13846" s="41" t="str">
        <f aca="false">IF(A13846="","",INDEX(P_Zone,F13846))</f>
        <v/>
      </c>
      <c r="I13846" s="41" t="str">
        <f aca="false">IF(A13846="","",IF(D13846="Delivered",IF(B13846&lt;=INDEX(P_Due,F13846),1,0),0))</f>
        <v/>
      </c>
    </row>
    <row r="13847" customFormat="false" ht="15" hidden="false" customHeight="false" outlineLevel="0" collapsed="false">
      <c r="A13847" s="37"/>
      <c r="B13847" s="38"/>
      <c r="C13847" s="39"/>
      <c r="D13847" s="39"/>
      <c r="E13847" s="39"/>
      <c r="F13847" s="41" t="str">
        <f aca="false">IF(A13847="","",MATCH(A13847,P_ID,1))</f>
        <v/>
      </c>
      <c r="G13847" s="41" t="str">
        <f aca="false">IF(A13847="","",INDEX(P_Svc,F13847))</f>
        <v/>
      </c>
      <c r="H13847" s="41" t="str">
        <f aca="false">IF(A13847="","",INDEX(P_Zone,F13847))</f>
        <v/>
      </c>
      <c r="I13847" s="41" t="str">
        <f aca="false">IF(A13847="","",IF(D13847="Delivered",IF(B13847&lt;=INDEX(P_Due,F13847),1,0),0))</f>
        <v/>
      </c>
    </row>
    <row r="13848" customFormat="false" ht="15" hidden="false" customHeight="false" outlineLevel="0" collapsed="false">
      <c r="A13848" s="37"/>
      <c r="B13848" s="38"/>
      <c r="C13848" s="39"/>
      <c r="D13848" s="39"/>
      <c r="E13848" s="39"/>
      <c r="F13848" s="41" t="str">
        <f aca="false">IF(A13848="","",MATCH(A13848,P_ID,1))</f>
        <v/>
      </c>
      <c r="G13848" s="41" t="str">
        <f aca="false">IF(A13848="","",INDEX(P_Svc,F13848))</f>
        <v/>
      </c>
      <c r="H13848" s="41" t="str">
        <f aca="false">IF(A13848="","",INDEX(P_Zone,F13848))</f>
        <v/>
      </c>
      <c r="I13848" s="41" t="str">
        <f aca="false">IF(A13848="","",IF(D13848="Delivered",IF(B13848&lt;=INDEX(P_Due,F13848),1,0),0))</f>
        <v/>
      </c>
    </row>
    <row r="13849" customFormat="false" ht="15" hidden="false" customHeight="false" outlineLevel="0" collapsed="false">
      <c r="A13849" s="37"/>
      <c r="B13849" s="38"/>
      <c r="C13849" s="39"/>
      <c r="D13849" s="39"/>
      <c r="E13849" s="39"/>
      <c r="F13849" s="41" t="str">
        <f aca="false">IF(A13849="","",MATCH(A13849,P_ID,1))</f>
        <v/>
      </c>
      <c r="G13849" s="41" t="str">
        <f aca="false">IF(A13849="","",INDEX(P_Svc,F13849))</f>
        <v/>
      </c>
      <c r="H13849" s="41" t="str">
        <f aca="false">IF(A13849="","",INDEX(P_Zone,F13849))</f>
        <v/>
      </c>
      <c r="I13849" s="41" t="str">
        <f aca="false">IF(A13849="","",IF(D13849="Delivered",IF(B13849&lt;=INDEX(P_Due,F13849),1,0),0))</f>
        <v/>
      </c>
    </row>
    <row r="13850" customFormat="false" ht="15" hidden="false" customHeight="false" outlineLevel="0" collapsed="false">
      <c r="A13850" s="37"/>
      <c r="B13850" s="38"/>
      <c r="C13850" s="39"/>
      <c r="D13850" s="39"/>
      <c r="E13850" s="39"/>
      <c r="F13850" s="41" t="str">
        <f aca="false">IF(A13850="","",MATCH(A13850,P_ID,1))</f>
        <v/>
      </c>
      <c r="G13850" s="41" t="str">
        <f aca="false">IF(A13850="","",INDEX(P_Svc,F13850))</f>
        <v/>
      </c>
      <c r="H13850" s="41" t="str">
        <f aca="false">IF(A13850="","",INDEX(P_Zone,F13850))</f>
        <v/>
      </c>
      <c r="I13850" s="41" t="str">
        <f aca="false">IF(A13850="","",IF(D13850="Delivered",IF(B13850&lt;=INDEX(P_Due,F13850),1,0),0))</f>
        <v/>
      </c>
    </row>
    <row r="13851" customFormat="false" ht="15" hidden="false" customHeight="false" outlineLevel="0" collapsed="false">
      <c r="A13851" s="37"/>
      <c r="B13851" s="38"/>
      <c r="C13851" s="39"/>
      <c r="D13851" s="39"/>
      <c r="E13851" s="39"/>
      <c r="F13851" s="41" t="str">
        <f aca="false">IF(A13851="","",MATCH(A13851,P_ID,1))</f>
        <v/>
      </c>
      <c r="G13851" s="41" t="str">
        <f aca="false">IF(A13851="","",INDEX(P_Svc,F13851))</f>
        <v/>
      </c>
      <c r="H13851" s="41" t="str">
        <f aca="false">IF(A13851="","",INDEX(P_Zone,F13851))</f>
        <v/>
      </c>
      <c r="I13851" s="41" t="str">
        <f aca="false">IF(A13851="","",IF(D13851="Delivered",IF(B13851&lt;=INDEX(P_Due,F13851),1,0),0))</f>
        <v/>
      </c>
    </row>
    <row r="13852" customFormat="false" ht="15" hidden="false" customHeight="false" outlineLevel="0" collapsed="false">
      <c r="A13852" s="37"/>
      <c r="B13852" s="38"/>
      <c r="C13852" s="39"/>
      <c r="D13852" s="39"/>
      <c r="E13852" s="39"/>
      <c r="F13852" s="41" t="str">
        <f aca="false">IF(A13852="","",MATCH(A13852,P_ID,1))</f>
        <v/>
      </c>
      <c r="G13852" s="41" t="str">
        <f aca="false">IF(A13852="","",INDEX(P_Svc,F13852))</f>
        <v/>
      </c>
      <c r="H13852" s="41" t="str">
        <f aca="false">IF(A13852="","",INDEX(P_Zone,F13852))</f>
        <v/>
      </c>
      <c r="I13852" s="41" t="str">
        <f aca="false">IF(A13852="","",IF(D13852="Delivered",IF(B13852&lt;=INDEX(P_Due,F13852),1,0),0))</f>
        <v/>
      </c>
    </row>
    <row r="13853" customFormat="false" ht="15" hidden="false" customHeight="false" outlineLevel="0" collapsed="false">
      <c r="A13853" s="37"/>
      <c r="B13853" s="38"/>
      <c r="C13853" s="39"/>
      <c r="D13853" s="39"/>
      <c r="E13853" s="39"/>
      <c r="F13853" s="41" t="str">
        <f aca="false">IF(A13853="","",MATCH(A13853,P_ID,1))</f>
        <v/>
      </c>
      <c r="G13853" s="41" t="str">
        <f aca="false">IF(A13853="","",INDEX(P_Svc,F13853))</f>
        <v/>
      </c>
      <c r="H13853" s="41" t="str">
        <f aca="false">IF(A13853="","",INDEX(P_Zone,F13853))</f>
        <v/>
      </c>
      <c r="I13853" s="41" t="str">
        <f aca="false">IF(A13853="","",IF(D13853="Delivered",IF(B13853&lt;=INDEX(P_Due,F13853),1,0),0))</f>
        <v/>
      </c>
    </row>
    <row r="13854" customFormat="false" ht="15" hidden="false" customHeight="false" outlineLevel="0" collapsed="false">
      <c r="A13854" s="37"/>
      <c r="B13854" s="38"/>
      <c r="C13854" s="39"/>
      <c r="D13854" s="39"/>
      <c r="E13854" s="39"/>
      <c r="F13854" s="41" t="str">
        <f aca="false">IF(A13854="","",MATCH(A13854,P_ID,1))</f>
        <v/>
      </c>
      <c r="G13854" s="41" t="str">
        <f aca="false">IF(A13854="","",INDEX(P_Svc,F13854))</f>
        <v/>
      </c>
      <c r="H13854" s="41" t="str">
        <f aca="false">IF(A13854="","",INDEX(P_Zone,F13854))</f>
        <v/>
      </c>
      <c r="I13854" s="41" t="str">
        <f aca="false">IF(A13854="","",IF(D13854="Delivered",IF(B13854&lt;=INDEX(P_Due,F13854),1,0),0))</f>
        <v/>
      </c>
    </row>
    <row r="13855" customFormat="false" ht="15" hidden="false" customHeight="false" outlineLevel="0" collapsed="false">
      <c r="A13855" s="37"/>
      <c r="B13855" s="38"/>
      <c r="C13855" s="39"/>
      <c r="D13855" s="39"/>
      <c r="E13855" s="39"/>
      <c r="F13855" s="41" t="str">
        <f aca="false">IF(A13855="","",MATCH(A13855,P_ID,1))</f>
        <v/>
      </c>
      <c r="G13855" s="41" t="str">
        <f aca="false">IF(A13855="","",INDEX(P_Svc,F13855))</f>
        <v/>
      </c>
      <c r="H13855" s="41" t="str">
        <f aca="false">IF(A13855="","",INDEX(P_Zone,F13855))</f>
        <v/>
      </c>
      <c r="I13855" s="41" t="str">
        <f aca="false">IF(A13855="","",IF(D13855="Delivered",IF(B13855&lt;=INDEX(P_Due,F13855),1,0),0))</f>
        <v/>
      </c>
    </row>
    <row r="13856" customFormat="false" ht="15" hidden="false" customHeight="false" outlineLevel="0" collapsed="false">
      <c r="A13856" s="37"/>
      <c r="B13856" s="38"/>
      <c r="C13856" s="39"/>
      <c r="D13856" s="39"/>
      <c r="E13856" s="39"/>
      <c r="F13856" s="41" t="str">
        <f aca="false">IF(A13856="","",MATCH(A13856,P_ID,1))</f>
        <v/>
      </c>
      <c r="G13856" s="41" t="str">
        <f aca="false">IF(A13856="","",INDEX(P_Svc,F13856))</f>
        <v/>
      </c>
      <c r="H13856" s="41" t="str">
        <f aca="false">IF(A13856="","",INDEX(P_Zone,F13856))</f>
        <v/>
      </c>
      <c r="I13856" s="41" t="str">
        <f aca="false">IF(A13856="","",IF(D13856="Delivered",IF(B13856&lt;=INDEX(P_Due,F13856),1,0),0))</f>
        <v/>
      </c>
    </row>
    <row r="13857" customFormat="false" ht="15" hidden="false" customHeight="false" outlineLevel="0" collapsed="false">
      <c r="A13857" s="37"/>
      <c r="B13857" s="38"/>
      <c r="C13857" s="39"/>
      <c r="D13857" s="39"/>
      <c r="E13857" s="39"/>
      <c r="F13857" s="41" t="str">
        <f aca="false">IF(A13857="","",MATCH(A13857,P_ID,1))</f>
        <v/>
      </c>
      <c r="G13857" s="41" t="str">
        <f aca="false">IF(A13857="","",INDEX(P_Svc,F13857))</f>
        <v/>
      </c>
      <c r="H13857" s="41" t="str">
        <f aca="false">IF(A13857="","",INDEX(P_Zone,F13857))</f>
        <v/>
      </c>
      <c r="I13857" s="41" t="str">
        <f aca="false">IF(A13857="","",IF(D13857="Delivered",IF(B13857&lt;=INDEX(P_Due,F13857),1,0),0))</f>
        <v/>
      </c>
    </row>
    <row r="13858" customFormat="false" ht="15" hidden="false" customHeight="false" outlineLevel="0" collapsed="false">
      <c r="A13858" s="37"/>
      <c r="B13858" s="38"/>
      <c r="C13858" s="39"/>
      <c r="D13858" s="39"/>
      <c r="E13858" s="39"/>
      <c r="F13858" s="41" t="str">
        <f aca="false">IF(A13858="","",MATCH(A13858,P_ID,1))</f>
        <v/>
      </c>
      <c r="G13858" s="41" t="str">
        <f aca="false">IF(A13858="","",INDEX(P_Svc,F13858))</f>
        <v/>
      </c>
      <c r="H13858" s="41" t="str">
        <f aca="false">IF(A13858="","",INDEX(P_Zone,F13858))</f>
        <v/>
      </c>
      <c r="I13858" s="41" t="str">
        <f aca="false">IF(A13858="","",IF(D13858="Delivered",IF(B13858&lt;=INDEX(P_Due,F13858),1,0),0))</f>
        <v/>
      </c>
    </row>
    <row r="13859" customFormat="false" ht="15" hidden="false" customHeight="false" outlineLevel="0" collapsed="false">
      <c r="A13859" s="37"/>
      <c r="B13859" s="38"/>
      <c r="C13859" s="39"/>
      <c r="D13859" s="39"/>
      <c r="E13859" s="39"/>
      <c r="F13859" s="41" t="str">
        <f aca="false">IF(A13859="","",MATCH(A13859,P_ID,1))</f>
        <v/>
      </c>
      <c r="G13859" s="41" t="str">
        <f aca="false">IF(A13859="","",INDEX(P_Svc,F13859))</f>
        <v/>
      </c>
      <c r="H13859" s="41" t="str">
        <f aca="false">IF(A13859="","",INDEX(P_Zone,F13859))</f>
        <v/>
      </c>
      <c r="I13859" s="41" t="str">
        <f aca="false">IF(A13859="","",IF(D13859="Delivered",IF(B13859&lt;=INDEX(P_Due,F13859),1,0),0))</f>
        <v/>
      </c>
    </row>
    <row r="13860" customFormat="false" ht="15" hidden="false" customHeight="false" outlineLevel="0" collapsed="false">
      <c r="A13860" s="37"/>
      <c r="B13860" s="38"/>
      <c r="C13860" s="39"/>
      <c r="D13860" s="39"/>
      <c r="E13860" s="39"/>
      <c r="F13860" s="41" t="str">
        <f aca="false">IF(A13860="","",MATCH(A13860,P_ID,1))</f>
        <v/>
      </c>
      <c r="G13860" s="41" t="str">
        <f aca="false">IF(A13860="","",INDEX(P_Svc,F13860))</f>
        <v/>
      </c>
      <c r="H13860" s="41" t="str">
        <f aca="false">IF(A13860="","",INDEX(P_Zone,F13860))</f>
        <v/>
      </c>
      <c r="I13860" s="41" t="str">
        <f aca="false">IF(A13860="","",IF(D13860="Delivered",IF(B13860&lt;=INDEX(P_Due,F13860),1,0),0))</f>
        <v/>
      </c>
    </row>
    <row r="13861" customFormat="false" ht="15" hidden="false" customHeight="false" outlineLevel="0" collapsed="false">
      <c r="A13861" s="37"/>
      <c r="B13861" s="38"/>
      <c r="C13861" s="39"/>
      <c r="D13861" s="39"/>
      <c r="E13861" s="39"/>
      <c r="F13861" s="41" t="str">
        <f aca="false">IF(A13861="","",MATCH(A13861,P_ID,1))</f>
        <v/>
      </c>
      <c r="G13861" s="41" t="str">
        <f aca="false">IF(A13861="","",INDEX(P_Svc,F13861))</f>
        <v/>
      </c>
      <c r="H13861" s="41" t="str">
        <f aca="false">IF(A13861="","",INDEX(P_Zone,F13861))</f>
        <v/>
      </c>
      <c r="I13861" s="41" t="str">
        <f aca="false">IF(A13861="","",IF(D13861="Delivered",IF(B13861&lt;=INDEX(P_Due,F13861),1,0),0))</f>
        <v/>
      </c>
    </row>
    <row r="13862" customFormat="false" ht="15" hidden="false" customHeight="false" outlineLevel="0" collapsed="false">
      <c r="A13862" s="37"/>
      <c r="B13862" s="38"/>
      <c r="C13862" s="39"/>
      <c r="D13862" s="39"/>
      <c r="E13862" s="39"/>
      <c r="F13862" s="41" t="str">
        <f aca="false">IF(A13862="","",MATCH(A13862,P_ID,1))</f>
        <v/>
      </c>
      <c r="G13862" s="41" t="str">
        <f aca="false">IF(A13862="","",INDEX(P_Svc,F13862))</f>
        <v/>
      </c>
      <c r="H13862" s="41" t="str">
        <f aca="false">IF(A13862="","",INDEX(P_Zone,F13862))</f>
        <v/>
      </c>
      <c r="I13862" s="41" t="str">
        <f aca="false">IF(A13862="","",IF(D13862="Delivered",IF(B13862&lt;=INDEX(P_Due,F13862),1,0),0))</f>
        <v/>
      </c>
    </row>
    <row r="13863" customFormat="false" ht="15" hidden="false" customHeight="false" outlineLevel="0" collapsed="false">
      <c r="A13863" s="37"/>
      <c r="B13863" s="38"/>
      <c r="C13863" s="39"/>
      <c r="D13863" s="39"/>
      <c r="E13863" s="39"/>
      <c r="F13863" s="41" t="str">
        <f aca="false">IF(A13863="","",MATCH(A13863,P_ID,1))</f>
        <v/>
      </c>
      <c r="G13863" s="41" t="str">
        <f aca="false">IF(A13863="","",INDEX(P_Svc,F13863))</f>
        <v/>
      </c>
      <c r="H13863" s="41" t="str">
        <f aca="false">IF(A13863="","",INDEX(P_Zone,F13863))</f>
        <v/>
      </c>
      <c r="I13863" s="41" t="str">
        <f aca="false">IF(A13863="","",IF(D13863="Delivered",IF(B13863&lt;=INDEX(P_Due,F13863),1,0),0))</f>
        <v/>
      </c>
    </row>
    <row r="13864" customFormat="false" ht="15" hidden="false" customHeight="false" outlineLevel="0" collapsed="false">
      <c r="A13864" s="37"/>
      <c r="B13864" s="38"/>
      <c r="C13864" s="39"/>
      <c r="D13864" s="39"/>
      <c r="E13864" s="39"/>
      <c r="F13864" s="41" t="str">
        <f aca="false">IF(A13864="","",MATCH(A13864,P_ID,1))</f>
        <v/>
      </c>
      <c r="G13864" s="41" t="str">
        <f aca="false">IF(A13864="","",INDEX(P_Svc,F13864))</f>
        <v/>
      </c>
      <c r="H13864" s="41" t="str">
        <f aca="false">IF(A13864="","",INDEX(P_Zone,F13864))</f>
        <v/>
      </c>
      <c r="I13864" s="41" t="str">
        <f aca="false">IF(A13864="","",IF(D13864="Delivered",IF(B13864&lt;=INDEX(P_Due,F13864),1,0),0))</f>
        <v/>
      </c>
    </row>
    <row r="13865" customFormat="false" ht="15" hidden="false" customHeight="false" outlineLevel="0" collapsed="false">
      <c r="A13865" s="37"/>
      <c r="B13865" s="38"/>
      <c r="C13865" s="39"/>
      <c r="D13865" s="39"/>
      <c r="E13865" s="39"/>
      <c r="F13865" s="41" t="str">
        <f aca="false">IF(A13865="","",MATCH(A13865,P_ID,1))</f>
        <v/>
      </c>
      <c r="G13865" s="41" t="str">
        <f aca="false">IF(A13865="","",INDEX(P_Svc,F13865))</f>
        <v/>
      </c>
      <c r="H13865" s="41" t="str">
        <f aca="false">IF(A13865="","",INDEX(P_Zone,F13865))</f>
        <v/>
      </c>
      <c r="I13865" s="41" t="str">
        <f aca="false">IF(A13865="","",IF(D13865="Delivered",IF(B13865&lt;=INDEX(P_Due,F13865),1,0),0))</f>
        <v/>
      </c>
    </row>
    <row r="13866" customFormat="false" ht="15" hidden="false" customHeight="false" outlineLevel="0" collapsed="false">
      <c r="A13866" s="37"/>
      <c r="B13866" s="38"/>
      <c r="C13866" s="39"/>
      <c r="D13866" s="39"/>
      <c r="E13866" s="39"/>
      <c r="F13866" s="41" t="str">
        <f aca="false">IF(A13866="","",MATCH(A13866,P_ID,1))</f>
        <v/>
      </c>
      <c r="G13866" s="41" t="str">
        <f aca="false">IF(A13866="","",INDEX(P_Svc,F13866))</f>
        <v/>
      </c>
      <c r="H13866" s="41" t="str">
        <f aca="false">IF(A13866="","",INDEX(P_Zone,F13866))</f>
        <v/>
      </c>
      <c r="I13866" s="41" t="str">
        <f aca="false">IF(A13866="","",IF(D13866="Delivered",IF(B13866&lt;=INDEX(P_Due,F13866),1,0),0))</f>
        <v/>
      </c>
    </row>
    <row r="13867" customFormat="false" ht="15" hidden="false" customHeight="false" outlineLevel="0" collapsed="false">
      <c r="A13867" s="37"/>
      <c r="B13867" s="38"/>
      <c r="C13867" s="39"/>
      <c r="D13867" s="39"/>
      <c r="E13867" s="39"/>
      <c r="F13867" s="41" t="str">
        <f aca="false">IF(A13867="","",MATCH(A13867,P_ID,1))</f>
        <v/>
      </c>
      <c r="G13867" s="41" t="str">
        <f aca="false">IF(A13867="","",INDEX(P_Svc,F13867))</f>
        <v/>
      </c>
      <c r="H13867" s="41" t="str">
        <f aca="false">IF(A13867="","",INDEX(P_Zone,F13867))</f>
        <v/>
      </c>
      <c r="I13867" s="41" t="str">
        <f aca="false">IF(A13867="","",IF(D13867="Delivered",IF(B13867&lt;=INDEX(P_Due,F13867),1,0),0))</f>
        <v/>
      </c>
    </row>
    <row r="13868" customFormat="false" ht="15" hidden="false" customHeight="false" outlineLevel="0" collapsed="false">
      <c r="A13868" s="37"/>
      <c r="B13868" s="38"/>
      <c r="C13868" s="39"/>
      <c r="D13868" s="39"/>
      <c r="E13868" s="39"/>
      <c r="F13868" s="41" t="str">
        <f aca="false">IF(A13868="","",MATCH(A13868,P_ID,1))</f>
        <v/>
      </c>
      <c r="G13868" s="41" t="str">
        <f aca="false">IF(A13868="","",INDEX(P_Svc,F13868))</f>
        <v/>
      </c>
      <c r="H13868" s="41" t="str">
        <f aca="false">IF(A13868="","",INDEX(P_Zone,F13868))</f>
        <v/>
      </c>
      <c r="I13868" s="41" t="str">
        <f aca="false">IF(A13868="","",IF(D13868="Delivered",IF(B13868&lt;=INDEX(P_Due,F13868),1,0),0))</f>
        <v/>
      </c>
    </row>
    <row r="13869" customFormat="false" ht="15" hidden="false" customHeight="false" outlineLevel="0" collapsed="false">
      <c r="A13869" s="37"/>
      <c r="B13869" s="38"/>
      <c r="C13869" s="39"/>
      <c r="D13869" s="39"/>
      <c r="E13869" s="39"/>
      <c r="F13869" s="41" t="str">
        <f aca="false">IF(A13869="","",MATCH(A13869,P_ID,1))</f>
        <v/>
      </c>
      <c r="G13869" s="41" t="str">
        <f aca="false">IF(A13869="","",INDEX(P_Svc,F13869))</f>
        <v/>
      </c>
      <c r="H13869" s="41" t="str">
        <f aca="false">IF(A13869="","",INDEX(P_Zone,F13869))</f>
        <v/>
      </c>
      <c r="I13869" s="41" t="str">
        <f aca="false">IF(A13869="","",IF(D13869="Delivered",IF(B13869&lt;=INDEX(P_Due,F13869),1,0),0))</f>
        <v/>
      </c>
    </row>
    <row r="13870" customFormat="false" ht="15" hidden="false" customHeight="false" outlineLevel="0" collapsed="false">
      <c r="A13870" s="37"/>
      <c r="B13870" s="38"/>
      <c r="C13870" s="39"/>
      <c r="D13870" s="39"/>
      <c r="E13870" s="39"/>
      <c r="F13870" s="41" t="str">
        <f aca="false">IF(A13870="","",MATCH(A13870,P_ID,1))</f>
        <v/>
      </c>
      <c r="G13870" s="41" t="str">
        <f aca="false">IF(A13870="","",INDEX(P_Svc,F13870))</f>
        <v/>
      </c>
      <c r="H13870" s="41" t="str">
        <f aca="false">IF(A13870="","",INDEX(P_Zone,F13870))</f>
        <v/>
      </c>
      <c r="I13870" s="41" t="str">
        <f aca="false">IF(A13870="","",IF(D13870="Delivered",IF(B13870&lt;=INDEX(P_Due,F13870),1,0),0))</f>
        <v/>
      </c>
    </row>
    <row r="13871" customFormat="false" ht="15" hidden="false" customHeight="false" outlineLevel="0" collapsed="false">
      <c r="A13871" s="37"/>
      <c r="B13871" s="38"/>
      <c r="C13871" s="39"/>
      <c r="D13871" s="39"/>
      <c r="E13871" s="39"/>
      <c r="F13871" s="41" t="str">
        <f aca="false">IF(A13871="","",MATCH(A13871,P_ID,1))</f>
        <v/>
      </c>
      <c r="G13871" s="41" t="str">
        <f aca="false">IF(A13871="","",INDEX(P_Svc,F13871))</f>
        <v/>
      </c>
      <c r="H13871" s="41" t="str">
        <f aca="false">IF(A13871="","",INDEX(P_Zone,F13871))</f>
        <v/>
      </c>
      <c r="I13871" s="41" t="str">
        <f aca="false">IF(A13871="","",IF(D13871="Delivered",IF(B13871&lt;=INDEX(P_Due,F13871),1,0),0))</f>
        <v/>
      </c>
    </row>
    <row r="13872" customFormat="false" ht="15" hidden="false" customHeight="false" outlineLevel="0" collapsed="false">
      <c r="A13872" s="37"/>
      <c r="B13872" s="38"/>
      <c r="C13872" s="39"/>
      <c r="D13872" s="39"/>
      <c r="E13872" s="39"/>
      <c r="F13872" s="41" t="str">
        <f aca="false">IF(A13872="","",MATCH(A13872,P_ID,1))</f>
        <v/>
      </c>
      <c r="G13872" s="41" t="str">
        <f aca="false">IF(A13872="","",INDEX(P_Svc,F13872))</f>
        <v/>
      </c>
      <c r="H13872" s="41" t="str">
        <f aca="false">IF(A13872="","",INDEX(P_Zone,F13872))</f>
        <v/>
      </c>
      <c r="I13872" s="41" t="str">
        <f aca="false">IF(A13872="","",IF(D13872="Delivered",IF(B13872&lt;=INDEX(P_Due,F13872),1,0),0))</f>
        <v/>
      </c>
    </row>
    <row r="13873" customFormat="false" ht="15" hidden="false" customHeight="false" outlineLevel="0" collapsed="false">
      <c r="A13873" s="37"/>
      <c r="B13873" s="38"/>
      <c r="C13873" s="39"/>
      <c r="D13873" s="39"/>
      <c r="E13873" s="39"/>
      <c r="F13873" s="41" t="str">
        <f aca="false">IF(A13873="","",MATCH(A13873,P_ID,1))</f>
        <v/>
      </c>
      <c r="G13873" s="41" t="str">
        <f aca="false">IF(A13873="","",INDEX(P_Svc,F13873))</f>
        <v/>
      </c>
      <c r="H13873" s="41" t="str">
        <f aca="false">IF(A13873="","",INDEX(P_Zone,F13873))</f>
        <v/>
      </c>
      <c r="I13873" s="41" t="str">
        <f aca="false">IF(A13873="","",IF(D13873="Delivered",IF(B13873&lt;=INDEX(P_Due,F13873),1,0),0))</f>
        <v/>
      </c>
    </row>
    <row r="13874" customFormat="false" ht="15" hidden="false" customHeight="false" outlineLevel="0" collapsed="false">
      <c r="A13874" s="37"/>
      <c r="B13874" s="38"/>
      <c r="C13874" s="39"/>
      <c r="D13874" s="39"/>
      <c r="E13874" s="39"/>
      <c r="F13874" s="41" t="str">
        <f aca="false">IF(A13874="","",MATCH(A13874,P_ID,1))</f>
        <v/>
      </c>
      <c r="G13874" s="41" t="str">
        <f aca="false">IF(A13874="","",INDEX(P_Svc,F13874))</f>
        <v/>
      </c>
      <c r="H13874" s="41" t="str">
        <f aca="false">IF(A13874="","",INDEX(P_Zone,F13874))</f>
        <v/>
      </c>
      <c r="I13874" s="41" t="str">
        <f aca="false">IF(A13874="","",IF(D13874="Delivered",IF(B13874&lt;=INDEX(P_Due,F13874),1,0),0))</f>
        <v/>
      </c>
    </row>
    <row r="13875" customFormat="false" ht="15" hidden="false" customHeight="false" outlineLevel="0" collapsed="false">
      <c r="A13875" s="37"/>
      <c r="B13875" s="38"/>
      <c r="C13875" s="39"/>
      <c r="D13875" s="39"/>
      <c r="E13875" s="39"/>
      <c r="F13875" s="41" t="str">
        <f aca="false">IF(A13875="","",MATCH(A13875,P_ID,1))</f>
        <v/>
      </c>
      <c r="G13875" s="41" t="str">
        <f aca="false">IF(A13875="","",INDEX(P_Svc,F13875))</f>
        <v/>
      </c>
      <c r="H13875" s="41" t="str">
        <f aca="false">IF(A13875="","",INDEX(P_Zone,F13875))</f>
        <v/>
      </c>
      <c r="I13875" s="41" t="str">
        <f aca="false">IF(A13875="","",IF(D13875="Delivered",IF(B13875&lt;=INDEX(P_Due,F13875),1,0),0))</f>
        <v/>
      </c>
    </row>
    <row r="13876" customFormat="false" ht="15" hidden="false" customHeight="false" outlineLevel="0" collapsed="false">
      <c r="A13876" s="37"/>
      <c r="B13876" s="38"/>
      <c r="C13876" s="39"/>
      <c r="D13876" s="39"/>
      <c r="E13876" s="39"/>
      <c r="F13876" s="41" t="str">
        <f aca="false">IF(A13876="","",MATCH(A13876,P_ID,1))</f>
        <v/>
      </c>
      <c r="G13876" s="41" t="str">
        <f aca="false">IF(A13876="","",INDEX(P_Svc,F13876))</f>
        <v/>
      </c>
      <c r="H13876" s="41" t="str">
        <f aca="false">IF(A13876="","",INDEX(P_Zone,F13876))</f>
        <v/>
      </c>
      <c r="I13876" s="41" t="str">
        <f aca="false">IF(A13876="","",IF(D13876="Delivered",IF(B13876&lt;=INDEX(P_Due,F13876),1,0),0))</f>
        <v/>
      </c>
    </row>
    <row r="13877" customFormat="false" ht="15" hidden="false" customHeight="false" outlineLevel="0" collapsed="false">
      <c r="A13877" s="37"/>
      <c r="B13877" s="38"/>
      <c r="C13877" s="39"/>
      <c r="D13877" s="39"/>
      <c r="E13877" s="39"/>
      <c r="F13877" s="41" t="str">
        <f aca="false">IF(A13877="","",MATCH(A13877,P_ID,1))</f>
        <v/>
      </c>
      <c r="G13877" s="41" t="str">
        <f aca="false">IF(A13877="","",INDEX(P_Svc,F13877))</f>
        <v/>
      </c>
      <c r="H13877" s="41" t="str">
        <f aca="false">IF(A13877="","",INDEX(P_Zone,F13877))</f>
        <v/>
      </c>
      <c r="I13877" s="41" t="str">
        <f aca="false">IF(A13877="","",IF(D13877="Delivered",IF(B13877&lt;=INDEX(P_Due,F13877),1,0),0))</f>
        <v/>
      </c>
    </row>
    <row r="13878" customFormat="false" ht="15" hidden="false" customHeight="false" outlineLevel="0" collapsed="false">
      <c r="A13878" s="37"/>
      <c r="B13878" s="38"/>
      <c r="C13878" s="39"/>
      <c r="D13878" s="39"/>
      <c r="E13878" s="39"/>
      <c r="F13878" s="41" t="str">
        <f aca="false">IF(A13878="","",MATCH(A13878,P_ID,1))</f>
        <v/>
      </c>
      <c r="G13878" s="41" t="str">
        <f aca="false">IF(A13878="","",INDEX(P_Svc,F13878))</f>
        <v/>
      </c>
      <c r="H13878" s="41" t="str">
        <f aca="false">IF(A13878="","",INDEX(P_Zone,F13878))</f>
        <v/>
      </c>
      <c r="I13878" s="41" t="str">
        <f aca="false">IF(A13878="","",IF(D13878="Delivered",IF(B13878&lt;=INDEX(P_Due,F13878),1,0),0))</f>
        <v/>
      </c>
    </row>
    <row r="13879" customFormat="false" ht="15" hidden="false" customHeight="false" outlineLevel="0" collapsed="false">
      <c r="A13879" s="37"/>
      <c r="B13879" s="38"/>
      <c r="C13879" s="39"/>
      <c r="D13879" s="39"/>
      <c r="E13879" s="39"/>
      <c r="F13879" s="41" t="str">
        <f aca="false">IF(A13879="","",MATCH(A13879,P_ID,1))</f>
        <v/>
      </c>
      <c r="G13879" s="41" t="str">
        <f aca="false">IF(A13879="","",INDEX(P_Svc,F13879))</f>
        <v/>
      </c>
      <c r="H13879" s="41" t="str">
        <f aca="false">IF(A13879="","",INDEX(P_Zone,F13879))</f>
        <v/>
      </c>
      <c r="I13879" s="41" t="str">
        <f aca="false">IF(A13879="","",IF(D13879="Delivered",IF(B13879&lt;=INDEX(P_Due,F13879),1,0),0))</f>
        <v/>
      </c>
    </row>
    <row r="13880" customFormat="false" ht="15" hidden="false" customHeight="false" outlineLevel="0" collapsed="false">
      <c r="A13880" s="37"/>
      <c r="B13880" s="38"/>
      <c r="C13880" s="39"/>
      <c r="D13880" s="39"/>
      <c r="E13880" s="39"/>
      <c r="F13880" s="41" t="str">
        <f aca="false">IF(A13880="","",MATCH(A13880,P_ID,1))</f>
        <v/>
      </c>
      <c r="G13880" s="41" t="str">
        <f aca="false">IF(A13880="","",INDEX(P_Svc,F13880))</f>
        <v/>
      </c>
      <c r="H13880" s="41" t="str">
        <f aca="false">IF(A13880="","",INDEX(P_Zone,F13880))</f>
        <v/>
      </c>
      <c r="I13880" s="41" t="str">
        <f aca="false">IF(A13880="","",IF(D13880="Delivered",IF(B13880&lt;=INDEX(P_Due,F13880),1,0),0))</f>
        <v/>
      </c>
    </row>
    <row r="13881" customFormat="false" ht="15" hidden="false" customHeight="false" outlineLevel="0" collapsed="false">
      <c r="A13881" s="37"/>
      <c r="B13881" s="38"/>
      <c r="C13881" s="39"/>
      <c r="D13881" s="39"/>
      <c r="E13881" s="39"/>
      <c r="F13881" s="41" t="str">
        <f aca="false">IF(A13881="","",MATCH(A13881,P_ID,1))</f>
        <v/>
      </c>
      <c r="G13881" s="41" t="str">
        <f aca="false">IF(A13881="","",INDEX(P_Svc,F13881))</f>
        <v/>
      </c>
      <c r="H13881" s="41" t="str">
        <f aca="false">IF(A13881="","",INDEX(P_Zone,F13881))</f>
        <v/>
      </c>
      <c r="I13881" s="41" t="str">
        <f aca="false">IF(A13881="","",IF(D13881="Delivered",IF(B13881&lt;=INDEX(P_Due,F13881),1,0),0))</f>
        <v/>
      </c>
    </row>
    <row r="13882" customFormat="false" ht="15" hidden="false" customHeight="false" outlineLevel="0" collapsed="false">
      <c r="A13882" s="37"/>
      <c r="B13882" s="38"/>
      <c r="C13882" s="39"/>
      <c r="D13882" s="39"/>
      <c r="E13882" s="39"/>
      <c r="F13882" s="41" t="str">
        <f aca="false">IF(A13882="","",MATCH(A13882,P_ID,1))</f>
        <v/>
      </c>
      <c r="G13882" s="41" t="str">
        <f aca="false">IF(A13882="","",INDEX(P_Svc,F13882))</f>
        <v/>
      </c>
      <c r="H13882" s="41" t="str">
        <f aca="false">IF(A13882="","",INDEX(P_Zone,F13882))</f>
        <v/>
      </c>
      <c r="I13882" s="41" t="str">
        <f aca="false">IF(A13882="","",IF(D13882="Delivered",IF(B13882&lt;=INDEX(P_Due,F13882),1,0),0))</f>
        <v/>
      </c>
    </row>
    <row r="13883" customFormat="false" ht="15" hidden="false" customHeight="false" outlineLevel="0" collapsed="false">
      <c r="A13883" s="37"/>
      <c r="B13883" s="38"/>
      <c r="C13883" s="39"/>
      <c r="D13883" s="39"/>
      <c r="E13883" s="39"/>
      <c r="F13883" s="41" t="str">
        <f aca="false">IF(A13883="","",MATCH(A13883,P_ID,1))</f>
        <v/>
      </c>
      <c r="G13883" s="41" t="str">
        <f aca="false">IF(A13883="","",INDEX(P_Svc,F13883))</f>
        <v/>
      </c>
      <c r="H13883" s="41" t="str">
        <f aca="false">IF(A13883="","",INDEX(P_Zone,F13883))</f>
        <v/>
      </c>
      <c r="I13883" s="41" t="str">
        <f aca="false">IF(A13883="","",IF(D13883="Delivered",IF(B13883&lt;=INDEX(P_Due,F13883),1,0),0))</f>
        <v/>
      </c>
    </row>
    <row r="13884" customFormat="false" ht="15" hidden="false" customHeight="false" outlineLevel="0" collapsed="false">
      <c r="A13884" s="37"/>
      <c r="B13884" s="38"/>
      <c r="C13884" s="39"/>
      <c r="D13884" s="39"/>
      <c r="E13884" s="39"/>
      <c r="F13884" s="41" t="str">
        <f aca="false">IF(A13884="","",MATCH(A13884,P_ID,1))</f>
        <v/>
      </c>
      <c r="G13884" s="41" t="str">
        <f aca="false">IF(A13884="","",INDEX(P_Svc,F13884))</f>
        <v/>
      </c>
      <c r="H13884" s="41" t="str">
        <f aca="false">IF(A13884="","",INDEX(P_Zone,F13884))</f>
        <v/>
      </c>
      <c r="I13884" s="41" t="str">
        <f aca="false">IF(A13884="","",IF(D13884="Delivered",IF(B13884&lt;=INDEX(P_Due,F13884),1,0),0))</f>
        <v/>
      </c>
    </row>
    <row r="13885" customFormat="false" ht="15" hidden="false" customHeight="false" outlineLevel="0" collapsed="false">
      <c r="A13885" s="37"/>
      <c r="B13885" s="38"/>
      <c r="C13885" s="39"/>
      <c r="D13885" s="39"/>
      <c r="E13885" s="39"/>
      <c r="F13885" s="41" t="str">
        <f aca="false">IF(A13885="","",MATCH(A13885,P_ID,1))</f>
        <v/>
      </c>
      <c r="G13885" s="41" t="str">
        <f aca="false">IF(A13885="","",INDEX(P_Svc,F13885))</f>
        <v/>
      </c>
      <c r="H13885" s="41" t="str">
        <f aca="false">IF(A13885="","",INDEX(P_Zone,F13885))</f>
        <v/>
      </c>
      <c r="I13885" s="41" t="str">
        <f aca="false">IF(A13885="","",IF(D13885="Delivered",IF(B13885&lt;=INDEX(P_Due,F13885),1,0),0))</f>
        <v/>
      </c>
    </row>
    <row r="13886" customFormat="false" ht="15" hidden="false" customHeight="false" outlineLevel="0" collapsed="false">
      <c r="A13886" s="37"/>
      <c r="B13886" s="38"/>
      <c r="C13886" s="39"/>
      <c r="D13886" s="39"/>
      <c r="E13886" s="39"/>
      <c r="F13886" s="41" t="str">
        <f aca="false">IF(A13886="","",MATCH(A13886,P_ID,1))</f>
        <v/>
      </c>
      <c r="G13886" s="41" t="str">
        <f aca="false">IF(A13886="","",INDEX(P_Svc,F13886))</f>
        <v/>
      </c>
      <c r="H13886" s="41" t="str">
        <f aca="false">IF(A13886="","",INDEX(P_Zone,F13886))</f>
        <v/>
      </c>
      <c r="I13886" s="41" t="str">
        <f aca="false">IF(A13886="","",IF(D13886="Delivered",IF(B13886&lt;=INDEX(P_Due,F13886),1,0),0))</f>
        <v/>
      </c>
    </row>
    <row r="13887" customFormat="false" ht="15" hidden="false" customHeight="false" outlineLevel="0" collapsed="false">
      <c r="A13887" s="37"/>
      <c r="B13887" s="38"/>
      <c r="C13887" s="39"/>
      <c r="D13887" s="39"/>
      <c r="E13887" s="39"/>
      <c r="F13887" s="41" t="str">
        <f aca="false">IF(A13887="","",MATCH(A13887,P_ID,1))</f>
        <v/>
      </c>
      <c r="G13887" s="41" t="str">
        <f aca="false">IF(A13887="","",INDEX(P_Svc,F13887))</f>
        <v/>
      </c>
      <c r="H13887" s="41" t="str">
        <f aca="false">IF(A13887="","",INDEX(P_Zone,F13887))</f>
        <v/>
      </c>
      <c r="I13887" s="41" t="str">
        <f aca="false">IF(A13887="","",IF(D13887="Delivered",IF(B13887&lt;=INDEX(P_Due,F13887),1,0),0))</f>
        <v/>
      </c>
    </row>
    <row r="13888" customFormat="false" ht="15" hidden="false" customHeight="false" outlineLevel="0" collapsed="false">
      <c r="A13888" s="37"/>
      <c r="B13888" s="38"/>
      <c r="C13888" s="39"/>
      <c r="D13888" s="39"/>
      <c r="E13888" s="39"/>
      <c r="F13888" s="41" t="str">
        <f aca="false">IF(A13888="","",MATCH(A13888,P_ID,1))</f>
        <v/>
      </c>
      <c r="G13888" s="41" t="str">
        <f aca="false">IF(A13888="","",INDEX(P_Svc,F13888))</f>
        <v/>
      </c>
      <c r="H13888" s="41" t="str">
        <f aca="false">IF(A13888="","",INDEX(P_Zone,F13888))</f>
        <v/>
      </c>
      <c r="I13888" s="41" t="str">
        <f aca="false">IF(A13888="","",IF(D13888="Delivered",IF(B13888&lt;=INDEX(P_Due,F13888),1,0),0))</f>
        <v/>
      </c>
    </row>
    <row r="13889" customFormat="false" ht="15" hidden="false" customHeight="false" outlineLevel="0" collapsed="false">
      <c r="A13889" s="37"/>
      <c r="B13889" s="38"/>
      <c r="C13889" s="39"/>
      <c r="D13889" s="39"/>
      <c r="E13889" s="39"/>
      <c r="F13889" s="41" t="str">
        <f aca="false">IF(A13889="","",MATCH(A13889,P_ID,1))</f>
        <v/>
      </c>
      <c r="G13889" s="41" t="str">
        <f aca="false">IF(A13889="","",INDEX(P_Svc,F13889))</f>
        <v/>
      </c>
      <c r="H13889" s="41" t="str">
        <f aca="false">IF(A13889="","",INDEX(P_Zone,F13889))</f>
        <v/>
      </c>
      <c r="I13889" s="41" t="str">
        <f aca="false">IF(A13889="","",IF(D13889="Delivered",IF(B13889&lt;=INDEX(P_Due,F13889),1,0),0))</f>
        <v/>
      </c>
    </row>
    <row r="13890" customFormat="false" ht="15" hidden="false" customHeight="false" outlineLevel="0" collapsed="false">
      <c r="A13890" s="37"/>
      <c r="B13890" s="38"/>
      <c r="C13890" s="39"/>
      <c r="D13890" s="39"/>
      <c r="E13890" s="39"/>
      <c r="F13890" s="41" t="str">
        <f aca="false">IF(A13890="","",MATCH(A13890,P_ID,1))</f>
        <v/>
      </c>
      <c r="G13890" s="41" t="str">
        <f aca="false">IF(A13890="","",INDEX(P_Svc,F13890))</f>
        <v/>
      </c>
      <c r="H13890" s="41" t="str">
        <f aca="false">IF(A13890="","",INDEX(P_Zone,F13890))</f>
        <v/>
      </c>
      <c r="I13890" s="41" t="str">
        <f aca="false">IF(A13890="","",IF(D13890="Delivered",IF(B13890&lt;=INDEX(P_Due,F13890),1,0),0))</f>
        <v/>
      </c>
    </row>
    <row r="13891" customFormat="false" ht="15" hidden="false" customHeight="false" outlineLevel="0" collapsed="false">
      <c r="A13891" s="37"/>
      <c r="B13891" s="38"/>
      <c r="C13891" s="39"/>
      <c r="D13891" s="39"/>
      <c r="E13891" s="39"/>
      <c r="F13891" s="41" t="str">
        <f aca="false">IF(A13891="","",MATCH(A13891,P_ID,1))</f>
        <v/>
      </c>
      <c r="G13891" s="41" t="str">
        <f aca="false">IF(A13891="","",INDEX(P_Svc,F13891))</f>
        <v/>
      </c>
      <c r="H13891" s="41" t="str">
        <f aca="false">IF(A13891="","",INDEX(P_Zone,F13891))</f>
        <v/>
      </c>
      <c r="I13891" s="41" t="str">
        <f aca="false">IF(A13891="","",IF(D13891="Delivered",IF(B13891&lt;=INDEX(P_Due,F13891),1,0),0))</f>
        <v/>
      </c>
    </row>
    <row r="13892" customFormat="false" ht="15" hidden="false" customHeight="false" outlineLevel="0" collapsed="false">
      <c r="A13892" s="37"/>
      <c r="B13892" s="38"/>
      <c r="C13892" s="39"/>
      <c r="D13892" s="39"/>
      <c r="E13892" s="39"/>
      <c r="F13892" s="41" t="str">
        <f aca="false">IF(A13892="","",MATCH(A13892,P_ID,1))</f>
        <v/>
      </c>
      <c r="G13892" s="41" t="str">
        <f aca="false">IF(A13892="","",INDEX(P_Svc,F13892))</f>
        <v/>
      </c>
      <c r="H13892" s="41" t="str">
        <f aca="false">IF(A13892="","",INDEX(P_Zone,F13892))</f>
        <v/>
      </c>
      <c r="I13892" s="41" t="str">
        <f aca="false">IF(A13892="","",IF(D13892="Delivered",IF(B13892&lt;=INDEX(P_Due,F13892),1,0),0))</f>
        <v/>
      </c>
    </row>
    <row r="13893" customFormat="false" ht="15" hidden="false" customHeight="false" outlineLevel="0" collapsed="false">
      <c r="A13893" s="37"/>
      <c r="B13893" s="38"/>
      <c r="C13893" s="39"/>
      <c r="D13893" s="39"/>
      <c r="E13893" s="39"/>
      <c r="F13893" s="41" t="str">
        <f aca="false">IF(A13893="","",MATCH(A13893,P_ID,1))</f>
        <v/>
      </c>
      <c r="G13893" s="41" t="str">
        <f aca="false">IF(A13893="","",INDEX(P_Svc,F13893))</f>
        <v/>
      </c>
      <c r="H13893" s="41" t="str">
        <f aca="false">IF(A13893="","",INDEX(P_Zone,F13893))</f>
        <v/>
      </c>
      <c r="I13893" s="41" t="str">
        <f aca="false">IF(A13893="","",IF(D13893="Delivered",IF(B13893&lt;=INDEX(P_Due,F13893),1,0),0))</f>
        <v/>
      </c>
    </row>
    <row r="13894" customFormat="false" ht="15" hidden="false" customHeight="false" outlineLevel="0" collapsed="false">
      <c r="A13894" s="37"/>
      <c r="B13894" s="38"/>
      <c r="C13894" s="39"/>
      <c r="D13894" s="39"/>
      <c r="E13894" s="39"/>
      <c r="F13894" s="41" t="str">
        <f aca="false">IF(A13894="","",MATCH(A13894,P_ID,1))</f>
        <v/>
      </c>
      <c r="G13894" s="41" t="str">
        <f aca="false">IF(A13894="","",INDEX(P_Svc,F13894))</f>
        <v/>
      </c>
      <c r="H13894" s="41" t="str">
        <f aca="false">IF(A13894="","",INDEX(P_Zone,F13894))</f>
        <v/>
      </c>
      <c r="I13894" s="41" t="str">
        <f aca="false">IF(A13894="","",IF(D13894="Delivered",IF(B13894&lt;=INDEX(P_Due,F13894),1,0),0))</f>
        <v/>
      </c>
    </row>
    <row r="13895" customFormat="false" ht="15" hidden="false" customHeight="false" outlineLevel="0" collapsed="false">
      <c r="A13895" s="37"/>
      <c r="B13895" s="38"/>
      <c r="C13895" s="39"/>
      <c r="D13895" s="39"/>
      <c r="E13895" s="39"/>
      <c r="F13895" s="41" t="str">
        <f aca="false">IF(A13895="","",MATCH(A13895,P_ID,1))</f>
        <v/>
      </c>
      <c r="G13895" s="41" t="str">
        <f aca="false">IF(A13895="","",INDEX(P_Svc,F13895))</f>
        <v/>
      </c>
      <c r="H13895" s="41" t="str">
        <f aca="false">IF(A13895="","",INDEX(P_Zone,F13895))</f>
        <v/>
      </c>
      <c r="I13895" s="41" t="str">
        <f aca="false">IF(A13895="","",IF(D13895="Delivered",IF(B13895&lt;=INDEX(P_Due,F13895),1,0),0))</f>
        <v/>
      </c>
    </row>
    <row r="13896" customFormat="false" ht="15" hidden="false" customHeight="false" outlineLevel="0" collapsed="false">
      <c r="A13896" s="37"/>
      <c r="B13896" s="38"/>
      <c r="C13896" s="39"/>
      <c r="D13896" s="39"/>
      <c r="E13896" s="39"/>
      <c r="F13896" s="41" t="str">
        <f aca="false">IF(A13896="","",MATCH(A13896,P_ID,1))</f>
        <v/>
      </c>
      <c r="G13896" s="41" t="str">
        <f aca="false">IF(A13896="","",INDEX(P_Svc,F13896))</f>
        <v/>
      </c>
      <c r="H13896" s="41" t="str">
        <f aca="false">IF(A13896="","",INDEX(P_Zone,F13896))</f>
        <v/>
      </c>
      <c r="I13896" s="41" t="str">
        <f aca="false">IF(A13896="","",IF(D13896="Delivered",IF(B13896&lt;=INDEX(P_Due,F13896),1,0),0))</f>
        <v/>
      </c>
    </row>
    <row r="13897" customFormat="false" ht="15" hidden="false" customHeight="false" outlineLevel="0" collapsed="false">
      <c r="A13897" s="37"/>
      <c r="B13897" s="38"/>
      <c r="C13897" s="39"/>
      <c r="D13897" s="39"/>
      <c r="E13897" s="39"/>
      <c r="F13897" s="41" t="str">
        <f aca="false">IF(A13897="","",MATCH(A13897,P_ID,1))</f>
        <v/>
      </c>
      <c r="G13897" s="41" t="str">
        <f aca="false">IF(A13897="","",INDEX(P_Svc,F13897))</f>
        <v/>
      </c>
      <c r="H13897" s="41" t="str">
        <f aca="false">IF(A13897="","",INDEX(P_Zone,F13897))</f>
        <v/>
      </c>
      <c r="I13897" s="41" t="str">
        <f aca="false">IF(A13897="","",IF(D13897="Delivered",IF(B13897&lt;=INDEX(P_Due,F13897),1,0),0))</f>
        <v/>
      </c>
    </row>
    <row r="13898" customFormat="false" ht="15" hidden="false" customHeight="false" outlineLevel="0" collapsed="false">
      <c r="A13898" s="37"/>
      <c r="B13898" s="38"/>
      <c r="C13898" s="39"/>
      <c r="D13898" s="39"/>
      <c r="E13898" s="39"/>
      <c r="F13898" s="41" t="str">
        <f aca="false">IF(A13898="","",MATCH(A13898,P_ID,1))</f>
        <v/>
      </c>
      <c r="G13898" s="41" t="str">
        <f aca="false">IF(A13898="","",INDEX(P_Svc,F13898))</f>
        <v/>
      </c>
      <c r="H13898" s="41" t="str">
        <f aca="false">IF(A13898="","",INDEX(P_Zone,F13898))</f>
        <v/>
      </c>
      <c r="I13898" s="41" t="str">
        <f aca="false">IF(A13898="","",IF(D13898="Delivered",IF(B13898&lt;=INDEX(P_Due,F13898),1,0),0))</f>
        <v/>
      </c>
    </row>
    <row r="13899" customFormat="false" ht="15" hidden="false" customHeight="false" outlineLevel="0" collapsed="false">
      <c r="A13899" s="37"/>
      <c r="B13899" s="38"/>
      <c r="C13899" s="39"/>
      <c r="D13899" s="39"/>
      <c r="E13899" s="39"/>
      <c r="F13899" s="41" t="str">
        <f aca="false">IF(A13899="","",MATCH(A13899,P_ID,1))</f>
        <v/>
      </c>
      <c r="G13899" s="41" t="str">
        <f aca="false">IF(A13899="","",INDEX(P_Svc,F13899))</f>
        <v/>
      </c>
      <c r="H13899" s="41" t="str">
        <f aca="false">IF(A13899="","",INDEX(P_Zone,F13899))</f>
        <v/>
      </c>
      <c r="I13899" s="41" t="str">
        <f aca="false">IF(A13899="","",IF(D13899="Delivered",IF(B13899&lt;=INDEX(P_Due,F13899),1,0),0))</f>
        <v/>
      </c>
    </row>
    <row r="13900" customFormat="false" ht="15" hidden="false" customHeight="false" outlineLevel="0" collapsed="false">
      <c r="A13900" s="37"/>
      <c r="B13900" s="38"/>
      <c r="C13900" s="39"/>
      <c r="D13900" s="39"/>
      <c r="E13900" s="39"/>
      <c r="F13900" s="41" t="str">
        <f aca="false">IF(A13900="","",MATCH(A13900,P_ID,1))</f>
        <v/>
      </c>
      <c r="G13900" s="41" t="str">
        <f aca="false">IF(A13900="","",INDEX(P_Svc,F13900))</f>
        <v/>
      </c>
      <c r="H13900" s="41" t="str">
        <f aca="false">IF(A13900="","",INDEX(P_Zone,F13900))</f>
        <v/>
      </c>
      <c r="I13900" s="41" t="str">
        <f aca="false">IF(A13900="","",IF(D13900="Delivered",IF(B13900&lt;=INDEX(P_Due,F13900),1,0),0))</f>
        <v/>
      </c>
    </row>
    <row r="13901" customFormat="false" ht="15" hidden="false" customHeight="false" outlineLevel="0" collapsed="false">
      <c r="A13901" s="37"/>
      <c r="B13901" s="38"/>
      <c r="C13901" s="39"/>
      <c r="D13901" s="39"/>
      <c r="E13901" s="39"/>
      <c r="F13901" s="41" t="str">
        <f aca="false">IF(A13901="","",MATCH(A13901,P_ID,1))</f>
        <v/>
      </c>
      <c r="G13901" s="41" t="str">
        <f aca="false">IF(A13901="","",INDEX(P_Svc,F13901))</f>
        <v/>
      </c>
      <c r="H13901" s="41" t="str">
        <f aca="false">IF(A13901="","",INDEX(P_Zone,F13901))</f>
        <v/>
      </c>
      <c r="I13901" s="41" t="str">
        <f aca="false">IF(A13901="","",IF(D13901="Delivered",IF(B13901&lt;=INDEX(P_Due,F13901),1,0),0))</f>
        <v/>
      </c>
    </row>
    <row r="13902" customFormat="false" ht="15" hidden="false" customHeight="false" outlineLevel="0" collapsed="false">
      <c r="A13902" s="37"/>
      <c r="B13902" s="38"/>
      <c r="C13902" s="39"/>
      <c r="D13902" s="39"/>
      <c r="E13902" s="39"/>
      <c r="F13902" s="41" t="str">
        <f aca="false">IF(A13902="","",MATCH(A13902,P_ID,1))</f>
        <v/>
      </c>
      <c r="G13902" s="41" t="str">
        <f aca="false">IF(A13902="","",INDEX(P_Svc,F13902))</f>
        <v/>
      </c>
      <c r="H13902" s="41" t="str">
        <f aca="false">IF(A13902="","",INDEX(P_Zone,F13902))</f>
        <v/>
      </c>
      <c r="I13902" s="41" t="str">
        <f aca="false">IF(A13902="","",IF(D13902="Delivered",IF(B13902&lt;=INDEX(P_Due,F13902),1,0),0))</f>
        <v/>
      </c>
    </row>
    <row r="13903" customFormat="false" ht="15" hidden="false" customHeight="false" outlineLevel="0" collapsed="false">
      <c r="A13903" s="37"/>
      <c r="B13903" s="38"/>
      <c r="C13903" s="39"/>
      <c r="D13903" s="39"/>
      <c r="E13903" s="39"/>
      <c r="F13903" s="41" t="str">
        <f aca="false">IF(A13903="","",MATCH(A13903,P_ID,1))</f>
        <v/>
      </c>
      <c r="G13903" s="41" t="str">
        <f aca="false">IF(A13903="","",INDEX(P_Svc,F13903))</f>
        <v/>
      </c>
      <c r="H13903" s="41" t="str">
        <f aca="false">IF(A13903="","",INDEX(P_Zone,F13903))</f>
        <v/>
      </c>
      <c r="I13903" s="41" t="str">
        <f aca="false">IF(A13903="","",IF(D13903="Delivered",IF(B13903&lt;=INDEX(P_Due,F13903),1,0),0))</f>
        <v/>
      </c>
    </row>
    <row r="13904" customFormat="false" ht="15" hidden="false" customHeight="false" outlineLevel="0" collapsed="false">
      <c r="A13904" s="37"/>
      <c r="B13904" s="38"/>
      <c r="C13904" s="39"/>
      <c r="D13904" s="39"/>
      <c r="E13904" s="39"/>
      <c r="F13904" s="41" t="str">
        <f aca="false">IF(A13904="","",MATCH(A13904,P_ID,1))</f>
        <v/>
      </c>
      <c r="G13904" s="41" t="str">
        <f aca="false">IF(A13904="","",INDEX(P_Svc,F13904))</f>
        <v/>
      </c>
      <c r="H13904" s="41" t="str">
        <f aca="false">IF(A13904="","",INDEX(P_Zone,F13904))</f>
        <v/>
      </c>
      <c r="I13904" s="41" t="str">
        <f aca="false">IF(A13904="","",IF(D13904="Delivered",IF(B13904&lt;=INDEX(P_Due,F13904),1,0),0))</f>
        <v/>
      </c>
    </row>
    <row r="13905" customFormat="false" ht="15" hidden="false" customHeight="false" outlineLevel="0" collapsed="false">
      <c r="A13905" s="37"/>
      <c r="B13905" s="38"/>
      <c r="C13905" s="39"/>
      <c r="D13905" s="39"/>
      <c r="E13905" s="39"/>
      <c r="F13905" s="41" t="str">
        <f aca="false">IF(A13905="","",MATCH(A13905,P_ID,1))</f>
        <v/>
      </c>
      <c r="G13905" s="41" t="str">
        <f aca="false">IF(A13905="","",INDEX(P_Svc,F13905))</f>
        <v/>
      </c>
      <c r="H13905" s="41" t="str">
        <f aca="false">IF(A13905="","",INDEX(P_Zone,F13905))</f>
        <v/>
      </c>
      <c r="I13905" s="41" t="str">
        <f aca="false">IF(A13905="","",IF(D13905="Delivered",IF(B13905&lt;=INDEX(P_Due,F13905),1,0),0))</f>
        <v/>
      </c>
    </row>
    <row r="13906" customFormat="false" ht="15" hidden="false" customHeight="false" outlineLevel="0" collapsed="false">
      <c r="A13906" s="37"/>
      <c r="B13906" s="38"/>
      <c r="C13906" s="39"/>
      <c r="D13906" s="39"/>
      <c r="E13906" s="39"/>
      <c r="F13906" s="41" t="str">
        <f aca="false">IF(A13906="","",MATCH(A13906,P_ID,1))</f>
        <v/>
      </c>
      <c r="G13906" s="41" t="str">
        <f aca="false">IF(A13906="","",INDEX(P_Svc,F13906))</f>
        <v/>
      </c>
      <c r="H13906" s="41" t="str">
        <f aca="false">IF(A13906="","",INDEX(P_Zone,F13906))</f>
        <v/>
      </c>
      <c r="I13906" s="41" t="str">
        <f aca="false">IF(A13906="","",IF(D13906="Delivered",IF(B13906&lt;=INDEX(P_Due,F13906),1,0),0))</f>
        <v/>
      </c>
    </row>
    <row r="13907" customFormat="false" ht="15" hidden="false" customHeight="false" outlineLevel="0" collapsed="false">
      <c r="A13907" s="37"/>
      <c r="B13907" s="38"/>
      <c r="C13907" s="39"/>
      <c r="D13907" s="39"/>
      <c r="E13907" s="39"/>
      <c r="F13907" s="41" t="str">
        <f aca="false">IF(A13907="","",MATCH(A13907,P_ID,1))</f>
        <v/>
      </c>
      <c r="G13907" s="41" t="str">
        <f aca="false">IF(A13907="","",INDEX(P_Svc,F13907))</f>
        <v/>
      </c>
      <c r="H13907" s="41" t="str">
        <f aca="false">IF(A13907="","",INDEX(P_Zone,F13907))</f>
        <v/>
      </c>
      <c r="I13907" s="41" t="str">
        <f aca="false">IF(A13907="","",IF(D13907="Delivered",IF(B13907&lt;=INDEX(P_Due,F13907),1,0),0))</f>
        <v/>
      </c>
    </row>
    <row r="13908" customFormat="false" ht="15" hidden="false" customHeight="false" outlineLevel="0" collapsed="false">
      <c r="A13908" s="37"/>
      <c r="B13908" s="38"/>
      <c r="C13908" s="39"/>
      <c r="D13908" s="39"/>
      <c r="E13908" s="39"/>
      <c r="F13908" s="41" t="str">
        <f aca="false">IF(A13908="","",MATCH(A13908,P_ID,1))</f>
        <v/>
      </c>
      <c r="G13908" s="41" t="str">
        <f aca="false">IF(A13908="","",INDEX(P_Svc,F13908))</f>
        <v/>
      </c>
      <c r="H13908" s="41" t="str">
        <f aca="false">IF(A13908="","",INDEX(P_Zone,F13908))</f>
        <v/>
      </c>
      <c r="I13908" s="41" t="str">
        <f aca="false">IF(A13908="","",IF(D13908="Delivered",IF(B13908&lt;=INDEX(P_Due,F13908),1,0),0))</f>
        <v/>
      </c>
    </row>
    <row r="13909" customFormat="false" ht="15" hidden="false" customHeight="false" outlineLevel="0" collapsed="false">
      <c r="A13909" s="37"/>
      <c r="B13909" s="38"/>
      <c r="C13909" s="39"/>
      <c r="D13909" s="39"/>
      <c r="E13909" s="39"/>
      <c r="F13909" s="41" t="str">
        <f aca="false">IF(A13909="","",MATCH(A13909,P_ID,1))</f>
        <v/>
      </c>
      <c r="G13909" s="41" t="str">
        <f aca="false">IF(A13909="","",INDEX(P_Svc,F13909))</f>
        <v/>
      </c>
      <c r="H13909" s="41" t="str">
        <f aca="false">IF(A13909="","",INDEX(P_Zone,F13909))</f>
        <v/>
      </c>
      <c r="I13909" s="41" t="str">
        <f aca="false">IF(A13909="","",IF(D13909="Delivered",IF(B13909&lt;=INDEX(P_Due,F13909),1,0),0))</f>
        <v/>
      </c>
    </row>
    <row r="13910" customFormat="false" ht="15" hidden="false" customHeight="false" outlineLevel="0" collapsed="false">
      <c r="A13910" s="37"/>
      <c r="B13910" s="38"/>
      <c r="C13910" s="39"/>
      <c r="D13910" s="39"/>
      <c r="E13910" s="39"/>
      <c r="F13910" s="41" t="str">
        <f aca="false">IF(A13910="","",MATCH(A13910,P_ID,1))</f>
        <v/>
      </c>
      <c r="G13910" s="41" t="str">
        <f aca="false">IF(A13910="","",INDEX(P_Svc,F13910))</f>
        <v/>
      </c>
      <c r="H13910" s="41" t="str">
        <f aca="false">IF(A13910="","",INDEX(P_Zone,F13910))</f>
        <v/>
      </c>
      <c r="I13910" s="41" t="str">
        <f aca="false">IF(A13910="","",IF(D13910="Delivered",IF(B13910&lt;=INDEX(P_Due,F13910),1,0),0))</f>
        <v/>
      </c>
    </row>
    <row r="13911" customFormat="false" ht="15" hidden="false" customHeight="false" outlineLevel="0" collapsed="false">
      <c r="A13911" s="37"/>
      <c r="B13911" s="38"/>
      <c r="C13911" s="39"/>
      <c r="D13911" s="39"/>
      <c r="E13911" s="39"/>
      <c r="F13911" s="41" t="str">
        <f aca="false">IF(A13911="","",MATCH(A13911,P_ID,1))</f>
        <v/>
      </c>
      <c r="G13911" s="41" t="str">
        <f aca="false">IF(A13911="","",INDEX(P_Svc,F13911))</f>
        <v/>
      </c>
      <c r="H13911" s="41" t="str">
        <f aca="false">IF(A13911="","",INDEX(P_Zone,F13911))</f>
        <v/>
      </c>
      <c r="I13911" s="41" t="str">
        <f aca="false">IF(A13911="","",IF(D13911="Delivered",IF(B13911&lt;=INDEX(P_Due,F13911),1,0),0))</f>
        <v/>
      </c>
    </row>
    <row r="13912" customFormat="false" ht="15" hidden="false" customHeight="false" outlineLevel="0" collapsed="false">
      <c r="A13912" s="37"/>
      <c r="B13912" s="38"/>
      <c r="C13912" s="39"/>
      <c r="D13912" s="39"/>
      <c r="E13912" s="39"/>
      <c r="F13912" s="41" t="str">
        <f aca="false">IF(A13912="","",MATCH(A13912,P_ID,1))</f>
        <v/>
      </c>
      <c r="G13912" s="41" t="str">
        <f aca="false">IF(A13912="","",INDEX(P_Svc,F13912))</f>
        <v/>
      </c>
      <c r="H13912" s="41" t="str">
        <f aca="false">IF(A13912="","",INDEX(P_Zone,F13912))</f>
        <v/>
      </c>
      <c r="I13912" s="41" t="str">
        <f aca="false">IF(A13912="","",IF(D13912="Delivered",IF(B13912&lt;=INDEX(P_Due,F13912),1,0),0))</f>
        <v/>
      </c>
    </row>
    <row r="13913" customFormat="false" ht="15" hidden="false" customHeight="false" outlineLevel="0" collapsed="false">
      <c r="A13913" s="37"/>
      <c r="B13913" s="38"/>
      <c r="C13913" s="39"/>
      <c r="D13913" s="39"/>
      <c r="E13913" s="39"/>
      <c r="F13913" s="41" t="str">
        <f aca="false">IF(A13913="","",MATCH(A13913,P_ID,1))</f>
        <v/>
      </c>
      <c r="G13913" s="41" t="str">
        <f aca="false">IF(A13913="","",INDEX(P_Svc,F13913))</f>
        <v/>
      </c>
      <c r="H13913" s="41" t="str">
        <f aca="false">IF(A13913="","",INDEX(P_Zone,F13913))</f>
        <v/>
      </c>
      <c r="I13913" s="41" t="str">
        <f aca="false">IF(A13913="","",IF(D13913="Delivered",IF(B13913&lt;=INDEX(P_Due,F13913),1,0),0))</f>
        <v/>
      </c>
    </row>
    <row r="13914" customFormat="false" ht="15" hidden="false" customHeight="false" outlineLevel="0" collapsed="false">
      <c r="A13914" s="37"/>
      <c r="B13914" s="38"/>
      <c r="C13914" s="39"/>
      <c r="D13914" s="39"/>
      <c r="E13914" s="39"/>
      <c r="F13914" s="41" t="str">
        <f aca="false">IF(A13914="","",MATCH(A13914,P_ID,1))</f>
        <v/>
      </c>
      <c r="G13914" s="41" t="str">
        <f aca="false">IF(A13914="","",INDEX(P_Svc,F13914))</f>
        <v/>
      </c>
      <c r="H13914" s="41" t="str">
        <f aca="false">IF(A13914="","",INDEX(P_Zone,F13914))</f>
        <v/>
      </c>
      <c r="I13914" s="41" t="str">
        <f aca="false">IF(A13914="","",IF(D13914="Delivered",IF(B13914&lt;=INDEX(P_Due,F13914),1,0),0))</f>
        <v/>
      </c>
    </row>
    <row r="13915" customFormat="false" ht="15" hidden="false" customHeight="false" outlineLevel="0" collapsed="false">
      <c r="A13915" s="37"/>
      <c r="B13915" s="38"/>
      <c r="C13915" s="39"/>
      <c r="D13915" s="39"/>
      <c r="E13915" s="39"/>
      <c r="F13915" s="41" t="str">
        <f aca="false">IF(A13915="","",MATCH(A13915,P_ID,1))</f>
        <v/>
      </c>
      <c r="G13915" s="41" t="str">
        <f aca="false">IF(A13915="","",INDEX(P_Svc,F13915))</f>
        <v/>
      </c>
      <c r="H13915" s="41" t="str">
        <f aca="false">IF(A13915="","",INDEX(P_Zone,F13915))</f>
        <v/>
      </c>
      <c r="I13915" s="41" t="str">
        <f aca="false">IF(A13915="","",IF(D13915="Delivered",IF(B13915&lt;=INDEX(P_Due,F13915),1,0),0))</f>
        <v/>
      </c>
    </row>
    <row r="13916" customFormat="false" ht="15" hidden="false" customHeight="false" outlineLevel="0" collapsed="false">
      <c r="A13916" s="37"/>
      <c r="B13916" s="38"/>
      <c r="C13916" s="39"/>
      <c r="D13916" s="39"/>
      <c r="E13916" s="39"/>
      <c r="F13916" s="41" t="str">
        <f aca="false">IF(A13916="","",MATCH(A13916,P_ID,1))</f>
        <v/>
      </c>
      <c r="G13916" s="41" t="str">
        <f aca="false">IF(A13916="","",INDEX(P_Svc,F13916))</f>
        <v/>
      </c>
      <c r="H13916" s="41" t="str">
        <f aca="false">IF(A13916="","",INDEX(P_Zone,F13916))</f>
        <v/>
      </c>
      <c r="I13916" s="41" t="str">
        <f aca="false">IF(A13916="","",IF(D13916="Delivered",IF(B13916&lt;=INDEX(P_Due,F13916),1,0),0))</f>
        <v/>
      </c>
    </row>
    <row r="13917" customFormat="false" ht="15" hidden="false" customHeight="false" outlineLevel="0" collapsed="false">
      <c r="A13917" s="37"/>
      <c r="B13917" s="38"/>
      <c r="C13917" s="39"/>
      <c r="D13917" s="39"/>
      <c r="E13917" s="39"/>
      <c r="F13917" s="41" t="str">
        <f aca="false">IF(A13917="","",MATCH(A13917,P_ID,1))</f>
        <v/>
      </c>
      <c r="G13917" s="41" t="str">
        <f aca="false">IF(A13917="","",INDEX(P_Svc,F13917))</f>
        <v/>
      </c>
      <c r="H13917" s="41" t="str">
        <f aca="false">IF(A13917="","",INDEX(P_Zone,F13917))</f>
        <v/>
      </c>
      <c r="I13917" s="41" t="str">
        <f aca="false">IF(A13917="","",IF(D13917="Delivered",IF(B13917&lt;=INDEX(P_Due,F13917),1,0),0))</f>
        <v/>
      </c>
    </row>
    <row r="13918" customFormat="false" ht="15" hidden="false" customHeight="false" outlineLevel="0" collapsed="false">
      <c r="A13918" s="37"/>
      <c r="B13918" s="38"/>
      <c r="C13918" s="39"/>
      <c r="D13918" s="39"/>
      <c r="E13918" s="39"/>
      <c r="F13918" s="41" t="str">
        <f aca="false">IF(A13918="","",MATCH(A13918,P_ID,1))</f>
        <v/>
      </c>
      <c r="G13918" s="41" t="str">
        <f aca="false">IF(A13918="","",INDEX(P_Svc,F13918))</f>
        <v/>
      </c>
      <c r="H13918" s="41" t="str">
        <f aca="false">IF(A13918="","",INDEX(P_Zone,F13918))</f>
        <v/>
      </c>
      <c r="I13918" s="41" t="str">
        <f aca="false">IF(A13918="","",IF(D13918="Delivered",IF(B13918&lt;=INDEX(P_Due,F13918),1,0),0))</f>
        <v/>
      </c>
    </row>
    <row r="13919" customFormat="false" ht="15" hidden="false" customHeight="false" outlineLevel="0" collapsed="false">
      <c r="A13919" s="37"/>
      <c r="B13919" s="38"/>
      <c r="C13919" s="39"/>
      <c r="D13919" s="39"/>
      <c r="E13919" s="39"/>
      <c r="F13919" s="41" t="str">
        <f aca="false">IF(A13919="","",MATCH(A13919,P_ID,1))</f>
        <v/>
      </c>
      <c r="G13919" s="41" t="str">
        <f aca="false">IF(A13919="","",INDEX(P_Svc,F13919))</f>
        <v/>
      </c>
      <c r="H13919" s="41" t="str">
        <f aca="false">IF(A13919="","",INDEX(P_Zone,F13919))</f>
        <v/>
      </c>
      <c r="I13919" s="41" t="str">
        <f aca="false">IF(A13919="","",IF(D13919="Delivered",IF(B13919&lt;=INDEX(P_Due,F13919),1,0),0))</f>
        <v/>
      </c>
    </row>
    <row r="13920" customFormat="false" ht="15" hidden="false" customHeight="false" outlineLevel="0" collapsed="false">
      <c r="A13920" s="37"/>
      <c r="B13920" s="38"/>
      <c r="C13920" s="39"/>
      <c r="D13920" s="39"/>
      <c r="E13920" s="39"/>
      <c r="F13920" s="41" t="str">
        <f aca="false">IF(A13920="","",MATCH(A13920,P_ID,1))</f>
        <v/>
      </c>
      <c r="G13920" s="41" t="str">
        <f aca="false">IF(A13920="","",INDEX(P_Svc,F13920))</f>
        <v/>
      </c>
      <c r="H13920" s="41" t="str">
        <f aca="false">IF(A13920="","",INDEX(P_Zone,F13920))</f>
        <v/>
      </c>
      <c r="I13920" s="41" t="str">
        <f aca="false">IF(A13920="","",IF(D13920="Delivered",IF(B13920&lt;=INDEX(P_Due,F13920),1,0),0))</f>
        <v/>
      </c>
    </row>
    <row r="13921" customFormat="false" ht="15" hidden="false" customHeight="false" outlineLevel="0" collapsed="false">
      <c r="A13921" s="37"/>
      <c r="B13921" s="38"/>
      <c r="C13921" s="39"/>
      <c r="D13921" s="39"/>
      <c r="E13921" s="39"/>
      <c r="F13921" s="41" t="str">
        <f aca="false">IF(A13921="","",MATCH(A13921,P_ID,1))</f>
        <v/>
      </c>
      <c r="G13921" s="41" t="str">
        <f aca="false">IF(A13921="","",INDEX(P_Svc,F13921))</f>
        <v/>
      </c>
      <c r="H13921" s="41" t="str">
        <f aca="false">IF(A13921="","",INDEX(P_Zone,F13921))</f>
        <v/>
      </c>
      <c r="I13921" s="41" t="str">
        <f aca="false">IF(A13921="","",IF(D13921="Delivered",IF(B13921&lt;=INDEX(P_Due,F13921),1,0),0))</f>
        <v/>
      </c>
    </row>
    <row r="13922" customFormat="false" ht="15" hidden="false" customHeight="false" outlineLevel="0" collapsed="false">
      <c r="A13922" s="37"/>
      <c r="B13922" s="38"/>
      <c r="C13922" s="39"/>
      <c r="D13922" s="39"/>
      <c r="E13922" s="39"/>
      <c r="F13922" s="41" t="str">
        <f aca="false">IF(A13922="","",MATCH(A13922,P_ID,1))</f>
        <v/>
      </c>
      <c r="G13922" s="41" t="str">
        <f aca="false">IF(A13922="","",INDEX(P_Svc,F13922))</f>
        <v/>
      </c>
      <c r="H13922" s="41" t="str">
        <f aca="false">IF(A13922="","",INDEX(P_Zone,F13922))</f>
        <v/>
      </c>
      <c r="I13922" s="41" t="str">
        <f aca="false">IF(A13922="","",IF(D13922="Delivered",IF(B13922&lt;=INDEX(P_Due,F13922),1,0),0))</f>
        <v/>
      </c>
    </row>
    <row r="13923" customFormat="false" ht="15" hidden="false" customHeight="false" outlineLevel="0" collapsed="false">
      <c r="A13923" s="37"/>
      <c r="B13923" s="38"/>
      <c r="C13923" s="39"/>
      <c r="D13923" s="39"/>
      <c r="E13923" s="39"/>
      <c r="F13923" s="41" t="str">
        <f aca="false">IF(A13923="","",MATCH(A13923,P_ID,1))</f>
        <v/>
      </c>
      <c r="G13923" s="41" t="str">
        <f aca="false">IF(A13923="","",INDEX(P_Svc,F13923))</f>
        <v/>
      </c>
      <c r="H13923" s="41" t="str">
        <f aca="false">IF(A13923="","",INDEX(P_Zone,F13923))</f>
        <v/>
      </c>
      <c r="I13923" s="41" t="str">
        <f aca="false">IF(A13923="","",IF(D13923="Delivered",IF(B13923&lt;=INDEX(P_Due,F13923),1,0),0))</f>
        <v/>
      </c>
    </row>
    <row r="13924" customFormat="false" ht="15" hidden="false" customHeight="false" outlineLevel="0" collapsed="false">
      <c r="A13924" s="37"/>
      <c r="B13924" s="38"/>
      <c r="C13924" s="39"/>
      <c r="D13924" s="39"/>
      <c r="E13924" s="39"/>
      <c r="F13924" s="41" t="str">
        <f aca="false">IF(A13924="","",MATCH(A13924,P_ID,1))</f>
        <v/>
      </c>
      <c r="G13924" s="41" t="str">
        <f aca="false">IF(A13924="","",INDEX(P_Svc,F13924))</f>
        <v/>
      </c>
      <c r="H13924" s="41" t="str">
        <f aca="false">IF(A13924="","",INDEX(P_Zone,F13924))</f>
        <v/>
      </c>
      <c r="I13924" s="41" t="str">
        <f aca="false">IF(A13924="","",IF(D13924="Delivered",IF(B13924&lt;=INDEX(P_Due,F13924),1,0),0))</f>
        <v/>
      </c>
    </row>
    <row r="13925" customFormat="false" ht="15" hidden="false" customHeight="false" outlineLevel="0" collapsed="false">
      <c r="A13925" s="37"/>
      <c r="B13925" s="38"/>
      <c r="C13925" s="39"/>
      <c r="D13925" s="39"/>
      <c r="E13925" s="39"/>
      <c r="F13925" s="41" t="str">
        <f aca="false">IF(A13925="","",MATCH(A13925,P_ID,1))</f>
        <v/>
      </c>
      <c r="G13925" s="41" t="str">
        <f aca="false">IF(A13925="","",INDEX(P_Svc,F13925))</f>
        <v/>
      </c>
      <c r="H13925" s="41" t="str">
        <f aca="false">IF(A13925="","",INDEX(P_Zone,F13925))</f>
        <v/>
      </c>
      <c r="I13925" s="41" t="str">
        <f aca="false">IF(A13925="","",IF(D13925="Delivered",IF(B13925&lt;=INDEX(P_Due,F13925),1,0),0))</f>
        <v/>
      </c>
    </row>
    <row r="13926" customFormat="false" ht="15" hidden="false" customHeight="false" outlineLevel="0" collapsed="false">
      <c r="A13926" s="37"/>
      <c r="B13926" s="38"/>
      <c r="C13926" s="39"/>
      <c r="D13926" s="39"/>
      <c r="E13926" s="39"/>
      <c r="F13926" s="41" t="str">
        <f aca="false">IF(A13926="","",MATCH(A13926,P_ID,1))</f>
        <v/>
      </c>
      <c r="G13926" s="41" t="str">
        <f aca="false">IF(A13926="","",INDEX(P_Svc,F13926))</f>
        <v/>
      </c>
      <c r="H13926" s="41" t="str">
        <f aca="false">IF(A13926="","",INDEX(P_Zone,F13926))</f>
        <v/>
      </c>
      <c r="I13926" s="41" t="str">
        <f aca="false">IF(A13926="","",IF(D13926="Delivered",IF(B13926&lt;=INDEX(P_Due,F13926),1,0),0))</f>
        <v/>
      </c>
    </row>
    <row r="13927" customFormat="false" ht="15" hidden="false" customHeight="false" outlineLevel="0" collapsed="false">
      <c r="A13927" s="37"/>
      <c r="B13927" s="38"/>
      <c r="C13927" s="39"/>
      <c r="D13927" s="39"/>
      <c r="E13927" s="39"/>
      <c r="F13927" s="41" t="str">
        <f aca="false">IF(A13927="","",MATCH(A13927,P_ID,1))</f>
        <v/>
      </c>
      <c r="G13927" s="41" t="str">
        <f aca="false">IF(A13927="","",INDEX(P_Svc,F13927))</f>
        <v/>
      </c>
      <c r="H13927" s="41" t="str">
        <f aca="false">IF(A13927="","",INDEX(P_Zone,F13927))</f>
        <v/>
      </c>
      <c r="I13927" s="41" t="str">
        <f aca="false">IF(A13927="","",IF(D13927="Delivered",IF(B13927&lt;=INDEX(P_Due,F13927),1,0),0))</f>
        <v/>
      </c>
    </row>
    <row r="13928" customFormat="false" ht="15" hidden="false" customHeight="false" outlineLevel="0" collapsed="false">
      <c r="A13928" s="37"/>
      <c r="B13928" s="38"/>
      <c r="C13928" s="39"/>
      <c r="D13928" s="39"/>
      <c r="E13928" s="39"/>
      <c r="F13928" s="41" t="str">
        <f aca="false">IF(A13928="","",MATCH(A13928,P_ID,1))</f>
        <v/>
      </c>
      <c r="G13928" s="41" t="str">
        <f aca="false">IF(A13928="","",INDEX(P_Svc,F13928))</f>
        <v/>
      </c>
      <c r="H13928" s="41" t="str">
        <f aca="false">IF(A13928="","",INDEX(P_Zone,F13928))</f>
        <v/>
      </c>
      <c r="I13928" s="41" t="str">
        <f aca="false">IF(A13928="","",IF(D13928="Delivered",IF(B13928&lt;=INDEX(P_Due,F13928),1,0),0))</f>
        <v/>
      </c>
    </row>
    <row r="13929" customFormat="false" ht="15" hidden="false" customHeight="false" outlineLevel="0" collapsed="false">
      <c r="A13929" s="37"/>
      <c r="B13929" s="38"/>
      <c r="C13929" s="39"/>
      <c r="D13929" s="39"/>
      <c r="E13929" s="39"/>
      <c r="F13929" s="41" t="str">
        <f aca="false">IF(A13929="","",MATCH(A13929,P_ID,1))</f>
        <v/>
      </c>
      <c r="G13929" s="41" t="str">
        <f aca="false">IF(A13929="","",INDEX(P_Svc,F13929))</f>
        <v/>
      </c>
      <c r="H13929" s="41" t="str">
        <f aca="false">IF(A13929="","",INDEX(P_Zone,F13929))</f>
        <v/>
      </c>
      <c r="I13929" s="41" t="str">
        <f aca="false">IF(A13929="","",IF(D13929="Delivered",IF(B13929&lt;=INDEX(P_Due,F13929),1,0),0))</f>
        <v/>
      </c>
    </row>
    <row r="13930" customFormat="false" ht="15" hidden="false" customHeight="false" outlineLevel="0" collapsed="false">
      <c r="A13930" s="37"/>
      <c r="B13930" s="38"/>
      <c r="C13930" s="39"/>
      <c r="D13930" s="39"/>
      <c r="E13930" s="39"/>
      <c r="F13930" s="41" t="str">
        <f aca="false">IF(A13930="","",MATCH(A13930,P_ID,1))</f>
        <v/>
      </c>
      <c r="G13930" s="41" t="str">
        <f aca="false">IF(A13930="","",INDEX(P_Svc,F13930))</f>
        <v/>
      </c>
      <c r="H13930" s="41" t="str">
        <f aca="false">IF(A13930="","",INDEX(P_Zone,F13930))</f>
        <v/>
      </c>
      <c r="I13930" s="41" t="str">
        <f aca="false">IF(A13930="","",IF(D13930="Delivered",IF(B13930&lt;=INDEX(P_Due,F13930),1,0),0))</f>
        <v/>
      </c>
    </row>
    <row r="13931" customFormat="false" ht="15" hidden="false" customHeight="false" outlineLevel="0" collapsed="false">
      <c r="A13931" s="37"/>
      <c r="B13931" s="38"/>
      <c r="C13931" s="39"/>
      <c r="D13931" s="39"/>
      <c r="E13931" s="39"/>
      <c r="F13931" s="41" t="str">
        <f aca="false">IF(A13931="","",MATCH(A13931,P_ID,1))</f>
        <v/>
      </c>
      <c r="G13931" s="41" t="str">
        <f aca="false">IF(A13931="","",INDEX(P_Svc,F13931))</f>
        <v/>
      </c>
      <c r="H13931" s="41" t="str">
        <f aca="false">IF(A13931="","",INDEX(P_Zone,F13931))</f>
        <v/>
      </c>
      <c r="I13931" s="41" t="str">
        <f aca="false">IF(A13931="","",IF(D13931="Delivered",IF(B13931&lt;=INDEX(P_Due,F13931),1,0),0))</f>
        <v/>
      </c>
    </row>
    <row r="13932" customFormat="false" ht="15" hidden="false" customHeight="false" outlineLevel="0" collapsed="false">
      <c r="A13932" s="37"/>
      <c r="B13932" s="38"/>
      <c r="C13932" s="39"/>
      <c r="D13932" s="39"/>
      <c r="E13932" s="39"/>
      <c r="F13932" s="41" t="str">
        <f aca="false">IF(A13932="","",MATCH(A13932,P_ID,1))</f>
        <v/>
      </c>
      <c r="G13932" s="41" t="str">
        <f aca="false">IF(A13932="","",INDEX(P_Svc,F13932))</f>
        <v/>
      </c>
      <c r="H13932" s="41" t="str">
        <f aca="false">IF(A13932="","",INDEX(P_Zone,F13932))</f>
        <v/>
      </c>
      <c r="I13932" s="41" t="str">
        <f aca="false">IF(A13932="","",IF(D13932="Delivered",IF(B13932&lt;=INDEX(P_Due,F13932),1,0),0))</f>
        <v/>
      </c>
    </row>
    <row r="13933" customFormat="false" ht="15" hidden="false" customHeight="false" outlineLevel="0" collapsed="false">
      <c r="A13933" s="37"/>
      <c r="B13933" s="38"/>
      <c r="C13933" s="39"/>
      <c r="D13933" s="39"/>
      <c r="E13933" s="39"/>
      <c r="F13933" s="41" t="str">
        <f aca="false">IF(A13933="","",MATCH(A13933,P_ID,1))</f>
        <v/>
      </c>
      <c r="G13933" s="41" t="str">
        <f aca="false">IF(A13933="","",INDEX(P_Svc,F13933))</f>
        <v/>
      </c>
      <c r="H13933" s="41" t="str">
        <f aca="false">IF(A13933="","",INDEX(P_Zone,F13933))</f>
        <v/>
      </c>
      <c r="I13933" s="41" t="str">
        <f aca="false">IF(A13933="","",IF(D13933="Delivered",IF(B13933&lt;=INDEX(P_Due,F13933),1,0),0))</f>
        <v/>
      </c>
    </row>
    <row r="13934" customFormat="false" ht="15" hidden="false" customHeight="false" outlineLevel="0" collapsed="false">
      <c r="A13934" s="37"/>
      <c r="B13934" s="38"/>
      <c r="C13934" s="39"/>
      <c r="D13934" s="39"/>
      <c r="E13934" s="39"/>
      <c r="F13934" s="41" t="str">
        <f aca="false">IF(A13934="","",MATCH(A13934,P_ID,1))</f>
        <v/>
      </c>
      <c r="G13934" s="41" t="str">
        <f aca="false">IF(A13934="","",INDEX(P_Svc,F13934))</f>
        <v/>
      </c>
      <c r="H13934" s="41" t="str">
        <f aca="false">IF(A13934="","",INDEX(P_Zone,F13934))</f>
        <v/>
      </c>
      <c r="I13934" s="41" t="str">
        <f aca="false">IF(A13934="","",IF(D13934="Delivered",IF(B13934&lt;=INDEX(P_Due,F13934),1,0),0))</f>
        <v/>
      </c>
    </row>
    <row r="13935" customFormat="false" ht="15" hidden="false" customHeight="false" outlineLevel="0" collapsed="false">
      <c r="A13935" s="37"/>
      <c r="B13935" s="38"/>
      <c r="C13935" s="39"/>
      <c r="D13935" s="39"/>
      <c r="E13935" s="39"/>
      <c r="F13935" s="41" t="str">
        <f aca="false">IF(A13935="","",MATCH(A13935,P_ID,1))</f>
        <v/>
      </c>
      <c r="G13935" s="41" t="str">
        <f aca="false">IF(A13935="","",INDEX(P_Svc,F13935))</f>
        <v/>
      </c>
      <c r="H13935" s="41" t="str">
        <f aca="false">IF(A13935="","",INDEX(P_Zone,F13935))</f>
        <v/>
      </c>
      <c r="I13935" s="41" t="str">
        <f aca="false">IF(A13935="","",IF(D13935="Delivered",IF(B13935&lt;=INDEX(P_Due,F13935),1,0),0))</f>
        <v/>
      </c>
    </row>
    <row r="13936" customFormat="false" ht="15" hidden="false" customHeight="false" outlineLevel="0" collapsed="false">
      <c r="A13936" s="37"/>
      <c r="B13936" s="38"/>
      <c r="C13936" s="39"/>
      <c r="D13936" s="39"/>
      <c r="E13936" s="39"/>
      <c r="F13936" s="41" t="str">
        <f aca="false">IF(A13936="","",MATCH(A13936,P_ID,1))</f>
        <v/>
      </c>
      <c r="G13936" s="41" t="str">
        <f aca="false">IF(A13936="","",INDEX(P_Svc,F13936))</f>
        <v/>
      </c>
      <c r="H13936" s="41" t="str">
        <f aca="false">IF(A13936="","",INDEX(P_Zone,F13936))</f>
        <v/>
      </c>
      <c r="I13936" s="41" t="str">
        <f aca="false">IF(A13936="","",IF(D13936="Delivered",IF(B13936&lt;=INDEX(P_Due,F13936),1,0),0))</f>
        <v/>
      </c>
    </row>
    <row r="13937" customFormat="false" ht="15" hidden="false" customHeight="false" outlineLevel="0" collapsed="false">
      <c r="A13937" s="37"/>
      <c r="B13937" s="38"/>
      <c r="C13937" s="39"/>
      <c r="D13937" s="39"/>
      <c r="E13937" s="39"/>
      <c r="F13937" s="41" t="str">
        <f aca="false">IF(A13937="","",MATCH(A13937,P_ID,1))</f>
        <v/>
      </c>
      <c r="G13937" s="41" t="str">
        <f aca="false">IF(A13937="","",INDEX(P_Svc,F13937))</f>
        <v/>
      </c>
      <c r="H13937" s="41" t="str">
        <f aca="false">IF(A13937="","",INDEX(P_Zone,F13937))</f>
        <v/>
      </c>
      <c r="I13937" s="41" t="str">
        <f aca="false">IF(A13937="","",IF(D13937="Delivered",IF(B13937&lt;=INDEX(P_Due,F13937),1,0),0))</f>
        <v/>
      </c>
    </row>
    <row r="13938" customFormat="false" ht="15" hidden="false" customHeight="false" outlineLevel="0" collapsed="false">
      <c r="A13938" s="37"/>
      <c r="B13938" s="38"/>
      <c r="C13938" s="39"/>
      <c r="D13938" s="39"/>
      <c r="E13938" s="39"/>
      <c r="F13938" s="41" t="str">
        <f aca="false">IF(A13938="","",MATCH(A13938,P_ID,1))</f>
        <v/>
      </c>
      <c r="G13938" s="41" t="str">
        <f aca="false">IF(A13938="","",INDEX(P_Svc,F13938))</f>
        <v/>
      </c>
      <c r="H13938" s="41" t="str">
        <f aca="false">IF(A13938="","",INDEX(P_Zone,F13938))</f>
        <v/>
      </c>
      <c r="I13938" s="41" t="str">
        <f aca="false">IF(A13938="","",IF(D13938="Delivered",IF(B13938&lt;=INDEX(P_Due,F13938),1,0),0))</f>
        <v/>
      </c>
    </row>
    <row r="13939" customFormat="false" ht="15" hidden="false" customHeight="false" outlineLevel="0" collapsed="false">
      <c r="A13939" s="37"/>
      <c r="B13939" s="38"/>
      <c r="C13939" s="39"/>
      <c r="D13939" s="39"/>
      <c r="E13939" s="39"/>
      <c r="F13939" s="41" t="str">
        <f aca="false">IF(A13939="","",MATCH(A13939,P_ID,1))</f>
        <v/>
      </c>
      <c r="G13939" s="41" t="str">
        <f aca="false">IF(A13939="","",INDEX(P_Svc,F13939))</f>
        <v/>
      </c>
      <c r="H13939" s="41" t="str">
        <f aca="false">IF(A13939="","",INDEX(P_Zone,F13939))</f>
        <v/>
      </c>
      <c r="I13939" s="41" t="str">
        <f aca="false">IF(A13939="","",IF(D13939="Delivered",IF(B13939&lt;=INDEX(P_Due,F13939),1,0),0))</f>
        <v/>
      </c>
    </row>
    <row r="13940" customFormat="false" ht="15" hidden="false" customHeight="false" outlineLevel="0" collapsed="false">
      <c r="A13940" s="37"/>
      <c r="B13940" s="38"/>
      <c r="C13940" s="39"/>
      <c r="D13940" s="39"/>
      <c r="E13940" s="39"/>
      <c r="F13940" s="41" t="str">
        <f aca="false">IF(A13940="","",MATCH(A13940,P_ID,1))</f>
        <v/>
      </c>
      <c r="G13940" s="41" t="str">
        <f aca="false">IF(A13940="","",INDEX(P_Svc,F13940))</f>
        <v/>
      </c>
      <c r="H13940" s="41" t="str">
        <f aca="false">IF(A13940="","",INDEX(P_Zone,F13940))</f>
        <v/>
      </c>
      <c r="I13940" s="41" t="str">
        <f aca="false">IF(A13940="","",IF(D13940="Delivered",IF(B13940&lt;=INDEX(P_Due,F13940),1,0),0))</f>
        <v/>
      </c>
    </row>
    <row r="13941" customFormat="false" ht="15" hidden="false" customHeight="false" outlineLevel="0" collapsed="false">
      <c r="A13941" s="37"/>
      <c r="B13941" s="38"/>
      <c r="C13941" s="39"/>
      <c r="D13941" s="39"/>
      <c r="E13941" s="39"/>
      <c r="F13941" s="41" t="str">
        <f aca="false">IF(A13941="","",MATCH(A13941,P_ID,1))</f>
        <v/>
      </c>
      <c r="G13941" s="41" t="str">
        <f aca="false">IF(A13941="","",INDEX(P_Svc,F13941))</f>
        <v/>
      </c>
      <c r="H13941" s="41" t="str">
        <f aca="false">IF(A13941="","",INDEX(P_Zone,F13941))</f>
        <v/>
      </c>
      <c r="I13941" s="41" t="str">
        <f aca="false">IF(A13941="","",IF(D13941="Delivered",IF(B13941&lt;=INDEX(P_Due,F13941),1,0),0))</f>
        <v/>
      </c>
    </row>
    <row r="13942" customFormat="false" ht="15" hidden="false" customHeight="false" outlineLevel="0" collapsed="false">
      <c r="A13942" s="37"/>
      <c r="B13942" s="38"/>
      <c r="C13942" s="39"/>
      <c r="D13942" s="39"/>
      <c r="E13942" s="39"/>
      <c r="F13942" s="41" t="str">
        <f aca="false">IF(A13942="","",MATCH(A13942,P_ID,1))</f>
        <v/>
      </c>
      <c r="G13942" s="41" t="str">
        <f aca="false">IF(A13942="","",INDEX(P_Svc,F13942))</f>
        <v/>
      </c>
      <c r="H13942" s="41" t="str">
        <f aca="false">IF(A13942="","",INDEX(P_Zone,F13942))</f>
        <v/>
      </c>
      <c r="I13942" s="41" t="str">
        <f aca="false">IF(A13942="","",IF(D13942="Delivered",IF(B13942&lt;=INDEX(P_Due,F13942),1,0),0))</f>
        <v/>
      </c>
    </row>
    <row r="13943" customFormat="false" ht="15" hidden="false" customHeight="false" outlineLevel="0" collapsed="false">
      <c r="A13943" s="37"/>
      <c r="B13943" s="38"/>
      <c r="C13943" s="39"/>
      <c r="D13943" s="39"/>
      <c r="E13943" s="39"/>
      <c r="F13943" s="41" t="str">
        <f aca="false">IF(A13943="","",MATCH(A13943,P_ID,1))</f>
        <v/>
      </c>
      <c r="G13943" s="41" t="str">
        <f aca="false">IF(A13943="","",INDEX(P_Svc,F13943))</f>
        <v/>
      </c>
      <c r="H13943" s="41" t="str">
        <f aca="false">IF(A13943="","",INDEX(P_Zone,F13943))</f>
        <v/>
      </c>
      <c r="I13943" s="41" t="str">
        <f aca="false">IF(A13943="","",IF(D13943="Delivered",IF(B13943&lt;=INDEX(P_Due,F13943),1,0),0))</f>
        <v/>
      </c>
    </row>
    <row r="13944" customFormat="false" ht="15" hidden="false" customHeight="false" outlineLevel="0" collapsed="false">
      <c r="A13944" s="37"/>
      <c r="B13944" s="38"/>
      <c r="C13944" s="39"/>
      <c r="D13944" s="39"/>
      <c r="E13944" s="39"/>
      <c r="F13944" s="41" t="str">
        <f aca="false">IF(A13944="","",MATCH(A13944,P_ID,1))</f>
        <v/>
      </c>
      <c r="G13944" s="41" t="str">
        <f aca="false">IF(A13944="","",INDEX(P_Svc,F13944))</f>
        <v/>
      </c>
      <c r="H13944" s="41" t="str">
        <f aca="false">IF(A13944="","",INDEX(P_Zone,F13944))</f>
        <v/>
      </c>
      <c r="I13944" s="41" t="str">
        <f aca="false">IF(A13944="","",IF(D13944="Delivered",IF(B13944&lt;=INDEX(P_Due,F13944),1,0),0))</f>
        <v/>
      </c>
    </row>
    <row r="13945" customFormat="false" ht="15" hidden="false" customHeight="false" outlineLevel="0" collapsed="false">
      <c r="A13945" s="37"/>
      <c r="B13945" s="38"/>
      <c r="C13945" s="39"/>
      <c r="D13945" s="39"/>
      <c r="E13945" s="39"/>
      <c r="F13945" s="41" t="str">
        <f aca="false">IF(A13945="","",MATCH(A13945,P_ID,1))</f>
        <v/>
      </c>
      <c r="G13945" s="41" t="str">
        <f aca="false">IF(A13945="","",INDEX(P_Svc,F13945))</f>
        <v/>
      </c>
      <c r="H13945" s="41" t="str">
        <f aca="false">IF(A13945="","",INDEX(P_Zone,F13945))</f>
        <v/>
      </c>
      <c r="I13945" s="41" t="str">
        <f aca="false">IF(A13945="","",IF(D13945="Delivered",IF(B13945&lt;=INDEX(P_Due,F13945),1,0),0))</f>
        <v/>
      </c>
    </row>
    <row r="13946" customFormat="false" ht="15" hidden="false" customHeight="false" outlineLevel="0" collapsed="false">
      <c r="A13946" s="37"/>
      <c r="B13946" s="38"/>
      <c r="C13946" s="39"/>
      <c r="D13946" s="39"/>
      <c r="E13946" s="39"/>
      <c r="F13946" s="41" t="str">
        <f aca="false">IF(A13946="","",MATCH(A13946,P_ID,1))</f>
        <v/>
      </c>
      <c r="G13946" s="41" t="str">
        <f aca="false">IF(A13946="","",INDEX(P_Svc,F13946))</f>
        <v/>
      </c>
      <c r="H13946" s="41" t="str">
        <f aca="false">IF(A13946="","",INDEX(P_Zone,F13946))</f>
        <v/>
      </c>
      <c r="I13946" s="41" t="str">
        <f aca="false">IF(A13946="","",IF(D13946="Delivered",IF(B13946&lt;=INDEX(P_Due,F13946),1,0),0))</f>
        <v/>
      </c>
    </row>
    <row r="13947" customFormat="false" ht="15" hidden="false" customHeight="false" outlineLevel="0" collapsed="false">
      <c r="A13947" s="37"/>
      <c r="B13947" s="38"/>
      <c r="C13947" s="39"/>
      <c r="D13947" s="39"/>
      <c r="E13947" s="39"/>
      <c r="F13947" s="41" t="str">
        <f aca="false">IF(A13947="","",MATCH(A13947,P_ID,1))</f>
        <v/>
      </c>
      <c r="G13947" s="41" t="str">
        <f aca="false">IF(A13947="","",INDEX(P_Svc,F13947))</f>
        <v/>
      </c>
      <c r="H13947" s="41" t="str">
        <f aca="false">IF(A13947="","",INDEX(P_Zone,F13947))</f>
        <v/>
      </c>
      <c r="I13947" s="41" t="str">
        <f aca="false">IF(A13947="","",IF(D13947="Delivered",IF(B13947&lt;=INDEX(P_Due,F13947),1,0),0))</f>
        <v/>
      </c>
    </row>
    <row r="13948" customFormat="false" ht="15" hidden="false" customHeight="false" outlineLevel="0" collapsed="false">
      <c r="A13948" s="37"/>
      <c r="B13948" s="38"/>
      <c r="C13948" s="39"/>
      <c r="D13948" s="39"/>
      <c r="E13948" s="39"/>
      <c r="F13948" s="41" t="str">
        <f aca="false">IF(A13948="","",MATCH(A13948,P_ID,1))</f>
        <v/>
      </c>
      <c r="G13948" s="41" t="str">
        <f aca="false">IF(A13948="","",INDEX(P_Svc,F13948))</f>
        <v/>
      </c>
      <c r="H13948" s="41" t="str">
        <f aca="false">IF(A13948="","",INDEX(P_Zone,F13948))</f>
        <v/>
      </c>
      <c r="I13948" s="41" t="str">
        <f aca="false">IF(A13948="","",IF(D13948="Delivered",IF(B13948&lt;=INDEX(P_Due,F13948),1,0),0))</f>
        <v/>
      </c>
    </row>
    <row r="13949" customFormat="false" ht="15" hidden="false" customHeight="false" outlineLevel="0" collapsed="false">
      <c r="A13949" s="37"/>
      <c r="B13949" s="38"/>
      <c r="C13949" s="39"/>
      <c r="D13949" s="39"/>
      <c r="E13949" s="39"/>
      <c r="F13949" s="41" t="str">
        <f aca="false">IF(A13949="","",MATCH(A13949,P_ID,1))</f>
        <v/>
      </c>
      <c r="G13949" s="41" t="str">
        <f aca="false">IF(A13949="","",INDEX(P_Svc,F13949))</f>
        <v/>
      </c>
      <c r="H13949" s="41" t="str">
        <f aca="false">IF(A13949="","",INDEX(P_Zone,F13949))</f>
        <v/>
      </c>
      <c r="I13949" s="41" t="str">
        <f aca="false">IF(A13949="","",IF(D13949="Delivered",IF(B13949&lt;=INDEX(P_Due,F13949),1,0),0))</f>
        <v/>
      </c>
    </row>
    <row r="13950" customFormat="false" ht="15" hidden="false" customHeight="false" outlineLevel="0" collapsed="false">
      <c r="A13950" s="37"/>
      <c r="B13950" s="38"/>
      <c r="C13950" s="39"/>
      <c r="D13950" s="39"/>
      <c r="E13950" s="39"/>
      <c r="F13950" s="41" t="str">
        <f aca="false">IF(A13950="","",MATCH(A13950,P_ID,1))</f>
        <v/>
      </c>
      <c r="G13950" s="41" t="str">
        <f aca="false">IF(A13950="","",INDEX(P_Svc,F13950))</f>
        <v/>
      </c>
      <c r="H13950" s="41" t="str">
        <f aca="false">IF(A13950="","",INDEX(P_Zone,F13950))</f>
        <v/>
      </c>
      <c r="I13950" s="41" t="str">
        <f aca="false">IF(A13950="","",IF(D13950="Delivered",IF(B13950&lt;=INDEX(P_Due,F13950),1,0),0))</f>
        <v/>
      </c>
    </row>
    <row r="13951" customFormat="false" ht="15" hidden="false" customHeight="false" outlineLevel="0" collapsed="false">
      <c r="A13951" s="37"/>
      <c r="B13951" s="38"/>
      <c r="C13951" s="39"/>
      <c r="D13951" s="39"/>
      <c r="E13951" s="39"/>
      <c r="F13951" s="41" t="str">
        <f aca="false">IF(A13951="","",MATCH(A13951,P_ID,1))</f>
        <v/>
      </c>
      <c r="G13951" s="41" t="str">
        <f aca="false">IF(A13951="","",INDEX(P_Svc,F13951))</f>
        <v/>
      </c>
      <c r="H13951" s="41" t="str">
        <f aca="false">IF(A13951="","",INDEX(P_Zone,F13951))</f>
        <v/>
      </c>
      <c r="I13951" s="41" t="str">
        <f aca="false">IF(A13951="","",IF(D13951="Delivered",IF(B13951&lt;=INDEX(P_Due,F13951),1,0),0))</f>
        <v/>
      </c>
    </row>
    <row r="13952" customFormat="false" ht="15" hidden="false" customHeight="false" outlineLevel="0" collapsed="false">
      <c r="A13952" s="37"/>
      <c r="B13952" s="38"/>
      <c r="C13952" s="39"/>
      <c r="D13952" s="39"/>
      <c r="E13952" s="39"/>
      <c r="F13952" s="41" t="str">
        <f aca="false">IF(A13952="","",MATCH(A13952,P_ID,1))</f>
        <v/>
      </c>
      <c r="G13952" s="41" t="str">
        <f aca="false">IF(A13952="","",INDEX(P_Svc,F13952))</f>
        <v/>
      </c>
      <c r="H13952" s="41" t="str">
        <f aca="false">IF(A13952="","",INDEX(P_Zone,F13952))</f>
        <v/>
      </c>
      <c r="I13952" s="41" t="str">
        <f aca="false">IF(A13952="","",IF(D13952="Delivered",IF(B13952&lt;=INDEX(P_Due,F13952),1,0),0))</f>
        <v/>
      </c>
    </row>
    <row r="13953" customFormat="false" ht="15" hidden="false" customHeight="false" outlineLevel="0" collapsed="false">
      <c r="A13953" s="37"/>
      <c r="B13953" s="38"/>
      <c r="C13953" s="39"/>
      <c r="D13953" s="39"/>
      <c r="E13953" s="39"/>
      <c r="F13953" s="41" t="str">
        <f aca="false">IF(A13953="","",MATCH(A13953,P_ID,1))</f>
        <v/>
      </c>
      <c r="G13953" s="41" t="str">
        <f aca="false">IF(A13953="","",INDEX(P_Svc,F13953))</f>
        <v/>
      </c>
      <c r="H13953" s="41" t="str">
        <f aca="false">IF(A13953="","",INDEX(P_Zone,F13953))</f>
        <v/>
      </c>
      <c r="I13953" s="41" t="str">
        <f aca="false">IF(A13953="","",IF(D13953="Delivered",IF(B13953&lt;=INDEX(P_Due,F13953),1,0),0))</f>
        <v/>
      </c>
    </row>
    <row r="13954" customFormat="false" ht="15" hidden="false" customHeight="false" outlineLevel="0" collapsed="false">
      <c r="A13954" s="37"/>
      <c r="B13954" s="38"/>
      <c r="C13954" s="39"/>
      <c r="D13954" s="39"/>
      <c r="E13954" s="39"/>
      <c r="F13954" s="41" t="str">
        <f aca="false">IF(A13954="","",MATCH(A13954,P_ID,1))</f>
        <v/>
      </c>
      <c r="G13954" s="41" t="str">
        <f aca="false">IF(A13954="","",INDEX(P_Svc,F13954))</f>
        <v/>
      </c>
      <c r="H13954" s="41" t="str">
        <f aca="false">IF(A13954="","",INDEX(P_Zone,F13954))</f>
        <v/>
      </c>
      <c r="I13954" s="41" t="str">
        <f aca="false">IF(A13954="","",IF(D13954="Delivered",IF(B13954&lt;=INDEX(P_Due,F13954),1,0),0))</f>
        <v/>
      </c>
    </row>
    <row r="13955" customFormat="false" ht="15" hidden="false" customHeight="false" outlineLevel="0" collapsed="false">
      <c r="A13955" s="37"/>
      <c r="B13955" s="38"/>
      <c r="C13955" s="39"/>
      <c r="D13955" s="39"/>
      <c r="E13955" s="39"/>
      <c r="F13955" s="41" t="str">
        <f aca="false">IF(A13955="","",MATCH(A13955,P_ID,1))</f>
        <v/>
      </c>
      <c r="G13955" s="41" t="str">
        <f aca="false">IF(A13955="","",INDEX(P_Svc,F13955))</f>
        <v/>
      </c>
      <c r="H13955" s="41" t="str">
        <f aca="false">IF(A13955="","",INDEX(P_Zone,F13955))</f>
        <v/>
      </c>
      <c r="I13955" s="41" t="str">
        <f aca="false">IF(A13955="","",IF(D13955="Delivered",IF(B13955&lt;=INDEX(P_Due,F13955),1,0),0))</f>
        <v/>
      </c>
    </row>
    <row r="13956" customFormat="false" ht="15" hidden="false" customHeight="false" outlineLevel="0" collapsed="false">
      <c r="A13956" s="37"/>
      <c r="B13956" s="38"/>
      <c r="C13956" s="39"/>
      <c r="D13956" s="39"/>
      <c r="E13956" s="39"/>
      <c r="F13956" s="41" t="str">
        <f aca="false">IF(A13956="","",MATCH(A13956,P_ID,1))</f>
        <v/>
      </c>
      <c r="G13956" s="41" t="str">
        <f aca="false">IF(A13956="","",INDEX(P_Svc,F13956))</f>
        <v/>
      </c>
      <c r="H13956" s="41" t="str">
        <f aca="false">IF(A13956="","",INDEX(P_Zone,F13956))</f>
        <v/>
      </c>
      <c r="I13956" s="41" t="str">
        <f aca="false">IF(A13956="","",IF(D13956="Delivered",IF(B13956&lt;=INDEX(P_Due,F13956),1,0),0))</f>
        <v/>
      </c>
    </row>
    <row r="13957" customFormat="false" ht="15" hidden="false" customHeight="false" outlineLevel="0" collapsed="false">
      <c r="A13957" s="37"/>
      <c r="B13957" s="38"/>
      <c r="C13957" s="39"/>
      <c r="D13957" s="39"/>
      <c r="E13957" s="39"/>
      <c r="F13957" s="41" t="str">
        <f aca="false">IF(A13957="","",MATCH(A13957,P_ID,1))</f>
        <v/>
      </c>
      <c r="G13957" s="41" t="str">
        <f aca="false">IF(A13957="","",INDEX(P_Svc,F13957))</f>
        <v/>
      </c>
      <c r="H13957" s="41" t="str">
        <f aca="false">IF(A13957="","",INDEX(P_Zone,F13957))</f>
        <v/>
      </c>
      <c r="I13957" s="41" t="str">
        <f aca="false">IF(A13957="","",IF(D13957="Delivered",IF(B13957&lt;=INDEX(P_Due,F13957),1,0),0))</f>
        <v/>
      </c>
    </row>
    <row r="13958" customFormat="false" ht="15" hidden="false" customHeight="false" outlineLevel="0" collapsed="false">
      <c r="A13958" s="37"/>
      <c r="B13958" s="38"/>
      <c r="C13958" s="39"/>
      <c r="D13958" s="39"/>
      <c r="E13958" s="39"/>
      <c r="F13958" s="41" t="str">
        <f aca="false">IF(A13958="","",MATCH(A13958,P_ID,1))</f>
        <v/>
      </c>
      <c r="G13958" s="41" t="str">
        <f aca="false">IF(A13958="","",INDEX(P_Svc,F13958))</f>
        <v/>
      </c>
      <c r="H13958" s="41" t="str">
        <f aca="false">IF(A13958="","",INDEX(P_Zone,F13958))</f>
        <v/>
      </c>
      <c r="I13958" s="41" t="str">
        <f aca="false">IF(A13958="","",IF(D13958="Delivered",IF(B13958&lt;=INDEX(P_Due,F13958),1,0),0))</f>
        <v/>
      </c>
    </row>
    <row r="13959" customFormat="false" ht="15" hidden="false" customHeight="false" outlineLevel="0" collapsed="false">
      <c r="A13959" s="37"/>
      <c r="B13959" s="38"/>
      <c r="C13959" s="39"/>
      <c r="D13959" s="39"/>
      <c r="E13959" s="39"/>
      <c r="F13959" s="41" t="str">
        <f aca="false">IF(A13959="","",MATCH(A13959,P_ID,1))</f>
        <v/>
      </c>
      <c r="G13959" s="41" t="str">
        <f aca="false">IF(A13959="","",INDEX(P_Svc,F13959))</f>
        <v/>
      </c>
      <c r="H13959" s="41" t="str">
        <f aca="false">IF(A13959="","",INDEX(P_Zone,F13959))</f>
        <v/>
      </c>
      <c r="I13959" s="41" t="str">
        <f aca="false">IF(A13959="","",IF(D13959="Delivered",IF(B13959&lt;=INDEX(P_Due,F13959),1,0),0))</f>
        <v/>
      </c>
    </row>
    <row r="13960" customFormat="false" ht="15" hidden="false" customHeight="false" outlineLevel="0" collapsed="false">
      <c r="A13960" s="37"/>
      <c r="B13960" s="38"/>
      <c r="C13960" s="39"/>
      <c r="D13960" s="39"/>
      <c r="E13960" s="39"/>
      <c r="F13960" s="41" t="str">
        <f aca="false">IF(A13960="","",MATCH(A13960,P_ID,1))</f>
        <v/>
      </c>
      <c r="G13960" s="41" t="str">
        <f aca="false">IF(A13960="","",INDEX(P_Svc,F13960))</f>
        <v/>
      </c>
      <c r="H13960" s="41" t="str">
        <f aca="false">IF(A13960="","",INDEX(P_Zone,F13960))</f>
        <v/>
      </c>
      <c r="I13960" s="41" t="str">
        <f aca="false">IF(A13960="","",IF(D13960="Delivered",IF(B13960&lt;=INDEX(P_Due,F13960),1,0),0))</f>
        <v/>
      </c>
    </row>
    <row r="13961" customFormat="false" ht="15" hidden="false" customHeight="false" outlineLevel="0" collapsed="false">
      <c r="A13961" s="37"/>
      <c r="B13961" s="38"/>
      <c r="C13961" s="39"/>
      <c r="D13961" s="39"/>
      <c r="E13961" s="39"/>
      <c r="F13961" s="41" t="str">
        <f aca="false">IF(A13961="","",MATCH(A13961,P_ID,1))</f>
        <v/>
      </c>
      <c r="G13961" s="41" t="str">
        <f aca="false">IF(A13961="","",INDEX(P_Svc,F13961))</f>
        <v/>
      </c>
      <c r="H13961" s="41" t="str">
        <f aca="false">IF(A13961="","",INDEX(P_Zone,F13961))</f>
        <v/>
      </c>
      <c r="I13961" s="41" t="str">
        <f aca="false">IF(A13961="","",IF(D13961="Delivered",IF(B13961&lt;=INDEX(P_Due,F13961),1,0),0))</f>
        <v/>
      </c>
    </row>
    <row r="13962" customFormat="false" ht="15" hidden="false" customHeight="false" outlineLevel="0" collapsed="false">
      <c r="A13962" s="37"/>
      <c r="B13962" s="38"/>
      <c r="C13962" s="39"/>
      <c r="D13962" s="39"/>
      <c r="E13962" s="39"/>
      <c r="F13962" s="41" t="str">
        <f aca="false">IF(A13962="","",MATCH(A13962,P_ID,1))</f>
        <v/>
      </c>
      <c r="G13962" s="41" t="str">
        <f aca="false">IF(A13962="","",INDEX(P_Svc,F13962))</f>
        <v/>
      </c>
      <c r="H13962" s="41" t="str">
        <f aca="false">IF(A13962="","",INDEX(P_Zone,F13962))</f>
        <v/>
      </c>
      <c r="I13962" s="41" t="str">
        <f aca="false">IF(A13962="","",IF(D13962="Delivered",IF(B13962&lt;=INDEX(P_Due,F13962),1,0),0))</f>
        <v/>
      </c>
    </row>
    <row r="13963" customFormat="false" ht="15" hidden="false" customHeight="false" outlineLevel="0" collapsed="false">
      <c r="A13963" s="37"/>
      <c r="B13963" s="38"/>
      <c r="C13963" s="39"/>
      <c r="D13963" s="39"/>
      <c r="E13963" s="39"/>
      <c r="F13963" s="41" t="str">
        <f aca="false">IF(A13963="","",MATCH(A13963,P_ID,1))</f>
        <v/>
      </c>
      <c r="G13963" s="41" t="str">
        <f aca="false">IF(A13963="","",INDEX(P_Svc,F13963))</f>
        <v/>
      </c>
      <c r="H13963" s="41" t="str">
        <f aca="false">IF(A13963="","",INDEX(P_Zone,F13963))</f>
        <v/>
      </c>
      <c r="I13963" s="41" t="str">
        <f aca="false">IF(A13963="","",IF(D13963="Delivered",IF(B13963&lt;=INDEX(P_Due,F13963),1,0),0))</f>
        <v/>
      </c>
    </row>
    <row r="13964" customFormat="false" ht="15" hidden="false" customHeight="false" outlineLevel="0" collapsed="false">
      <c r="A13964" s="37"/>
      <c r="B13964" s="38"/>
      <c r="C13964" s="39"/>
      <c r="D13964" s="39"/>
      <c r="E13964" s="39"/>
      <c r="F13964" s="41" t="str">
        <f aca="false">IF(A13964="","",MATCH(A13964,P_ID,1))</f>
        <v/>
      </c>
      <c r="G13964" s="41" t="str">
        <f aca="false">IF(A13964="","",INDEX(P_Svc,F13964))</f>
        <v/>
      </c>
      <c r="H13964" s="41" t="str">
        <f aca="false">IF(A13964="","",INDEX(P_Zone,F13964))</f>
        <v/>
      </c>
      <c r="I13964" s="41" t="str">
        <f aca="false">IF(A13964="","",IF(D13964="Delivered",IF(B13964&lt;=INDEX(P_Due,F13964),1,0),0))</f>
        <v/>
      </c>
    </row>
    <row r="13965" customFormat="false" ht="15" hidden="false" customHeight="false" outlineLevel="0" collapsed="false">
      <c r="A13965" s="37"/>
      <c r="B13965" s="38"/>
      <c r="C13965" s="39"/>
      <c r="D13965" s="39"/>
      <c r="E13965" s="39"/>
      <c r="F13965" s="41" t="str">
        <f aca="false">IF(A13965="","",MATCH(A13965,P_ID,1))</f>
        <v/>
      </c>
      <c r="G13965" s="41" t="str">
        <f aca="false">IF(A13965="","",INDEX(P_Svc,F13965))</f>
        <v/>
      </c>
      <c r="H13965" s="41" t="str">
        <f aca="false">IF(A13965="","",INDEX(P_Zone,F13965))</f>
        <v/>
      </c>
      <c r="I13965" s="41" t="str">
        <f aca="false">IF(A13965="","",IF(D13965="Delivered",IF(B13965&lt;=INDEX(P_Due,F13965),1,0),0))</f>
        <v/>
      </c>
    </row>
    <row r="13966" customFormat="false" ht="15" hidden="false" customHeight="false" outlineLevel="0" collapsed="false">
      <c r="A13966" s="37"/>
      <c r="B13966" s="38"/>
      <c r="C13966" s="39"/>
      <c r="D13966" s="39"/>
      <c r="E13966" s="39"/>
      <c r="F13966" s="41" t="str">
        <f aca="false">IF(A13966="","",MATCH(A13966,P_ID,1))</f>
        <v/>
      </c>
      <c r="G13966" s="41" t="str">
        <f aca="false">IF(A13966="","",INDEX(P_Svc,F13966))</f>
        <v/>
      </c>
      <c r="H13966" s="41" t="str">
        <f aca="false">IF(A13966="","",INDEX(P_Zone,F13966))</f>
        <v/>
      </c>
      <c r="I13966" s="41" t="str">
        <f aca="false">IF(A13966="","",IF(D13966="Delivered",IF(B13966&lt;=INDEX(P_Due,F13966),1,0),0))</f>
        <v/>
      </c>
    </row>
    <row r="13967" customFormat="false" ht="15" hidden="false" customHeight="false" outlineLevel="0" collapsed="false">
      <c r="A13967" s="37"/>
      <c r="B13967" s="38"/>
      <c r="C13967" s="39"/>
      <c r="D13967" s="39"/>
      <c r="E13967" s="39"/>
      <c r="F13967" s="41" t="str">
        <f aca="false">IF(A13967="","",MATCH(A13967,P_ID,1))</f>
        <v/>
      </c>
      <c r="G13967" s="41" t="str">
        <f aca="false">IF(A13967="","",INDEX(P_Svc,F13967))</f>
        <v/>
      </c>
      <c r="H13967" s="41" t="str">
        <f aca="false">IF(A13967="","",INDEX(P_Zone,F13967))</f>
        <v/>
      </c>
      <c r="I13967" s="41" t="str">
        <f aca="false">IF(A13967="","",IF(D13967="Delivered",IF(B13967&lt;=INDEX(P_Due,F13967),1,0),0))</f>
        <v/>
      </c>
    </row>
    <row r="13968" customFormat="false" ht="15" hidden="false" customHeight="false" outlineLevel="0" collapsed="false">
      <c r="A13968" s="37"/>
      <c r="B13968" s="38"/>
      <c r="C13968" s="39"/>
      <c r="D13968" s="39"/>
      <c r="E13968" s="39"/>
      <c r="F13968" s="41" t="str">
        <f aca="false">IF(A13968="","",MATCH(A13968,P_ID,1))</f>
        <v/>
      </c>
      <c r="G13968" s="41" t="str">
        <f aca="false">IF(A13968="","",INDEX(P_Svc,F13968))</f>
        <v/>
      </c>
      <c r="H13968" s="41" t="str">
        <f aca="false">IF(A13968="","",INDEX(P_Zone,F13968))</f>
        <v/>
      </c>
      <c r="I13968" s="41" t="str">
        <f aca="false">IF(A13968="","",IF(D13968="Delivered",IF(B13968&lt;=INDEX(P_Due,F13968),1,0),0))</f>
        <v/>
      </c>
    </row>
    <row r="13969" customFormat="false" ht="15" hidden="false" customHeight="false" outlineLevel="0" collapsed="false">
      <c r="A13969" s="37"/>
      <c r="B13969" s="38"/>
      <c r="C13969" s="39"/>
      <c r="D13969" s="39"/>
      <c r="E13969" s="39"/>
      <c r="F13969" s="41" t="str">
        <f aca="false">IF(A13969="","",MATCH(A13969,P_ID,1))</f>
        <v/>
      </c>
      <c r="G13969" s="41" t="str">
        <f aca="false">IF(A13969="","",INDEX(P_Svc,F13969))</f>
        <v/>
      </c>
      <c r="H13969" s="41" t="str">
        <f aca="false">IF(A13969="","",INDEX(P_Zone,F13969))</f>
        <v/>
      </c>
      <c r="I13969" s="41" t="str">
        <f aca="false">IF(A13969="","",IF(D13969="Delivered",IF(B13969&lt;=INDEX(P_Due,F13969),1,0),0))</f>
        <v/>
      </c>
    </row>
    <row r="13970" customFormat="false" ht="15" hidden="false" customHeight="false" outlineLevel="0" collapsed="false">
      <c r="A13970" s="37"/>
      <c r="B13970" s="38"/>
      <c r="C13970" s="39"/>
      <c r="D13970" s="39"/>
      <c r="E13970" s="39"/>
      <c r="F13970" s="41" t="str">
        <f aca="false">IF(A13970="","",MATCH(A13970,P_ID,1))</f>
        <v/>
      </c>
      <c r="G13970" s="41" t="str">
        <f aca="false">IF(A13970="","",INDEX(P_Svc,F13970))</f>
        <v/>
      </c>
      <c r="H13970" s="41" t="str">
        <f aca="false">IF(A13970="","",INDEX(P_Zone,F13970))</f>
        <v/>
      </c>
      <c r="I13970" s="41" t="str">
        <f aca="false">IF(A13970="","",IF(D13970="Delivered",IF(B13970&lt;=INDEX(P_Due,F13970),1,0),0))</f>
        <v/>
      </c>
    </row>
    <row r="13971" customFormat="false" ht="15" hidden="false" customHeight="false" outlineLevel="0" collapsed="false">
      <c r="A13971" s="37"/>
      <c r="B13971" s="38"/>
      <c r="C13971" s="39"/>
      <c r="D13971" s="39"/>
      <c r="E13971" s="39"/>
      <c r="F13971" s="41" t="str">
        <f aca="false">IF(A13971="","",MATCH(A13971,P_ID,1))</f>
        <v/>
      </c>
      <c r="G13971" s="41" t="str">
        <f aca="false">IF(A13971="","",INDEX(P_Svc,F13971))</f>
        <v/>
      </c>
      <c r="H13971" s="41" t="str">
        <f aca="false">IF(A13971="","",INDEX(P_Zone,F13971))</f>
        <v/>
      </c>
      <c r="I13971" s="41" t="str">
        <f aca="false">IF(A13971="","",IF(D13971="Delivered",IF(B13971&lt;=INDEX(P_Due,F13971),1,0),0))</f>
        <v/>
      </c>
    </row>
    <row r="13972" customFormat="false" ht="15" hidden="false" customHeight="false" outlineLevel="0" collapsed="false">
      <c r="A13972" s="37"/>
      <c r="B13972" s="38"/>
      <c r="C13972" s="39"/>
      <c r="D13972" s="39"/>
      <c r="E13972" s="39"/>
      <c r="F13972" s="41" t="str">
        <f aca="false">IF(A13972="","",MATCH(A13972,P_ID,1))</f>
        <v/>
      </c>
      <c r="G13972" s="41" t="str">
        <f aca="false">IF(A13972="","",INDEX(P_Svc,F13972))</f>
        <v/>
      </c>
      <c r="H13972" s="41" t="str">
        <f aca="false">IF(A13972="","",INDEX(P_Zone,F13972))</f>
        <v/>
      </c>
      <c r="I13972" s="41" t="str">
        <f aca="false">IF(A13972="","",IF(D13972="Delivered",IF(B13972&lt;=INDEX(P_Due,F13972),1,0),0))</f>
        <v/>
      </c>
    </row>
    <row r="13973" customFormat="false" ht="15" hidden="false" customHeight="false" outlineLevel="0" collapsed="false">
      <c r="A13973" s="37"/>
      <c r="B13973" s="38"/>
      <c r="C13973" s="39"/>
      <c r="D13973" s="39"/>
      <c r="E13973" s="39"/>
      <c r="F13973" s="41" t="str">
        <f aca="false">IF(A13973="","",MATCH(A13973,P_ID,1))</f>
        <v/>
      </c>
      <c r="G13973" s="41" t="str">
        <f aca="false">IF(A13973="","",INDEX(P_Svc,F13973))</f>
        <v/>
      </c>
      <c r="H13973" s="41" t="str">
        <f aca="false">IF(A13973="","",INDEX(P_Zone,F13973))</f>
        <v/>
      </c>
      <c r="I13973" s="41" t="str">
        <f aca="false">IF(A13973="","",IF(D13973="Delivered",IF(B13973&lt;=INDEX(P_Due,F13973),1,0),0))</f>
        <v/>
      </c>
    </row>
    <row r="13974" customFormat="false" ht="15" hidden="false" customHeight="false" outlineLevel="0" collapsed="false">
      <c r="A13974" s="37"/>
      <c r="B13974" s="38"/>
      <c r="C13974" s="39"/>
      <c r="D13974" s="39"/>
      <c r="E13974" s="39"/>
      <c r="F13974" s="41" t="str">
        <f aca="false">IF(A13974="","",MATCH(A13974,P_ID,1))</f>
        <v/>
      </c>
      <c r="G13974" s="41" t="str">
        <f aca="false">IF(A13974="","",INDEX(P_Svc,F13974))</f>
        <v/>
      </c>
      <c r="H13974" s="41" t="str">
        <f aca="false">IF(A13974="","",INDEX(P_Zone,F13974))</f>
        <v/>
      </c>
      <c r="I13974" s="41" t="str">
        <f aca="false">IF(A13974="","",IF(D13974="Delivered",IF(B13974&lt;=INDEX(P_Due,F13974),1,0),0))</f>
        <v/>
      </c>
    </row>
    <row r="13975" customFormat="false" ht="15" hidden="false" customHeight="false" outlineLevel="0" collapsed="false">
      <c r="A13975" s="37"/>
      <c r="B13975" s="38"/>
      <c r="C13975" s="39"/>
      <c r="D13975" s="39"/>
      <c r="E13975" s="39"/>
      <c r="F13975" s="41" t="str">
        <f aca="false">IF(A13975="","",MATCH(A13975,P_ID,1))</f>
        <v/>
      </c>
      <c r="G13975" s="41" t="str">
        <f aca="false">IF(A13975="","",INDEX(P_Svc,F13975))</f>
        <v/>
      </c>
      <c r="H13975" s="41" t="str">
        <f aca="false">IF(A13975="","",INDEX(P_Zone,F13975))</f>
        <v/>
      </c>
      <c r="I13975" s="41" t="str">
        <f aca="false">IF(A13975="","",IF(D13975="Delivered",IF(B13975&lt;=INDEX(P_Due,F13975),1,0),0))</f>
        <v/>
      </c>
    </row>
    <row r="13976" customFormat="false" ht="15" hidden="false" customHeight="false" outlineLevel="0" collapsed="false">
      <c r="A13976" s="37"/>
      <c r="B13976" s="38"/>
      <c r="C13976" s="39"/>
      <c r="D13976" s="39"/>
      <c r="E13976" s="39"/>
      <c r="F13976" s="41" t="str">
        <f aca="false">IF(A13976="","",MATCH(A13976,P_ID,1))</f>
        <v/>
      </c>
      <c r="G13976" s="41" t="str">
        <f aca="false">IF(A13976="","",INDEX(P_Svc,F13976))</f>
        <v/>
      </c>
      <c r="H13976" s="41" t="str">
        <f aca="false">IF(A13976="","",INDEX(P_Zone,F13976))</f>
        <v/>
      </c>
      <c r="I13976" s="41" t="str">
        <f aca="false">IF(A13976="","",IF(D13976="Delivered",IF(B13976&lt;=INDEX(P_Due,F13976),1,0),0))</f>
        <v/>
      </c>
    </row>
    <row r="13977" customFormat="false" ht="15" hidden="false" customHeight="false" outlineLevel="0" collapsed="false">
      <c r="A13977" s="37"/>
      <c r="B13977" s="38"/>
      <c r="C13977" s="39"/>
      <c r="D13977" s="39"/>
      <c r="E13977" s="39"/>
      <c r="F13977" s="41" t="str">
        <f aca="false">IF(A13977="","",MATCH(A13977,P_ID,1))</f>
        <v/>
      </c>
      <c r="G13977" s="41" t="str">
        <f aca="false">IF(A13977="","",INDEX(P_Svc,F13977))</f>
        <v/>
      </c>
      <c r="H13977" s="41" t="str">
        <f aca="false">IF(A13977="","",INDEX(P_Zone,F13977))</f>
        <v/>
      </c>
      <c r="I13977" s="41" t="str">
        <f aca="false">IF(A13977="","",IF(D13977="Delivered",IF(B13977&lt;=INDEX(P_Due,F13977),1,0),0))</f>
        <v/>
      </c>
    </row>
    <row r="13978" customFormat="false" ht="15" hidden="false" customHeight="false" outlineLevel="0" collapsed="false">
      <c r="A13978" s="37"/>
      <c r="B13978" s="38"/>
      <c r="C13978" s="39"/>
      <c r="D13978" s="39"/>
      <c r="E13978" s="39"/>
      <c r="F13978" s="41" t="str">
        <f aca="false">IF(A13978="","",MATCH(A13978,P_ID,1))</f>
        <v/>
      </c>
      <c r="G13978" s="41" t="str">
        <f aca="false">IF(A13978="","",INDEX(P_Svc,F13978))</f>
        <v/>
      </c>
      <c r="H13978" s="41" t="str">
        <f aca="false">IF(A13978="","",INDEX(P_Zone,F13978))</f>
        <v/>
      </c>
      <c r="I13978" s="41" t="str">
        <f aca="false">IF(A13978="","",IF(D13978="Delivered",IF(B13978&lt;=INDEX(P_Due,F13978),1,0),0))</f>
        <v/>
      </c>
    </row>
    <row r="13979" customFormat="false" ht="15" hidden="false" customHeight="false" outlineLevel="0" collapsed="false">
      <c r="A13979" s="37"/>
      <c r="B13979" s="38"/>
      <c r="C13979" s="39"/>
      <c r="D13979" s="39"/>
      <c r="E13979" s="39"/>
      <c r="F13979" s="41" t="str">
        <f aca="false">IF(A13979="","",MATCH(A13979,P_ID,1))</f>
        <v/>
      </c>
      <c r="G13979" s="41" t="str">
        <f aca="false">IF(A13979="","",INDEX(P_Svc,F13979))</f>
        <v/>
      </c>
      <c r="H13979" s="41" t="str">
        <f aca="false">IF(A13979="","",INDEX(P_Zone,F13979))</f>
        <v/>
      </c>
      <c r="I13979" s="41" t="str">
        <f aca="false">IF(A13979="","",IF(D13979="Delivered",IF(B13979&lt;=INDEX(P_Due,F13979),1,0),0))</f>
        <v/>
      </c>
    </row>
    <row r="13980" customFormat="false" ht="15" hidden="false" customHeight="false" outlineLevel="0" collapsed="false">
      <c r="A13980" s="37"/>
      <c r="B13980" s="38"/>
      <c r="C13980" s="39"/>
      <c r="D13980" s="39"/>
      <c r="E13980" s="39"/>
      <c r="F13980" s="41" t="str">
        <f aca="false">IF(A13980="","",MATCH(A13980,P_ID,1))</f>
        <v/>
      </c>
      <c r="G13980" s="41" t="str">
        <f aca="false">IF(A13980="","",INDEX(P_Svc,F13980))</f>
        <v/>
      </c>
      <c r="H13980" s="41" t="str">
        <f aca="false">IF(A13980="","",INDEX(P_Zone,F13980))</f>
        <v/>
      </c>
      <c r="I13980" s="41" t="str">
        <f aca="false">IF(A13980="","",IF(D13980="Delivered",IF(B13980&lt;=INDEX(P_Due,F13980),1,0),0))</f>
        <v/>
      </c>
    </row>
    <row r="13981" customFormat="false" ht="15" hidden="false" customHeight="false" outlineLevel="0" collapsed="false">
      <c r="A13981" s="37"/>
      <c r="B13981" s="38"/>
      <c r="C13981" s="39"/>
      <c r="D13981" s="39"/>
      <c r="E13981" s="39"/>
      <c r="F13981" s="41" t="str">
        <f aca="false">IF(A13981="","",MATCH(A13981,P_ID,1))</f>
        <v/>
      </c>
      <c r="G13981" s="41" t="str">
        <f aca="false">IF(A13981="","",INDEX(P_Svc,F13981))</f>
        <v/>
      </c>
      <c r="H13981" s="41" t="str">
        <f aca="false">IF(A13981="","",INDEX(P_Zone,F13981))</f>
        <v/>
      </c>
      <c r="I13981" s="41" t="str">
        <f aca="false">IF(A13981="","",IF(D13981="Delivered",IF(B13981&lt;=INDEX(P_Due,F13981),1,0),0))</f>
        <v/>
      </c>
    </row>
    <row r="13982" customFormat="false" ht="15" hidden="false" customHeight="false" outlineLevel="0" collapsed="false">
      <c r="A13982" s="37"/>
      <c r="B13982" s="38"/>
      <c r="C13982" s="39"/>
      <c r="D13982" s="39"/>
      <c r="E13982" s="39"/>
      <c r="F13982" s="41" t="str">
        <f aca="false">IF(A13982="","",MATCH(A13982,P_ID,1))</f>
        <v/>
      </c>
      <c r="G13982" s="41" t="str">
        <f aca="false">IF(A13982="","",INDEX(P_Svc,F13982))</f>
        <v/>
      </c>
      <c r="H13982" s="41" t="str">
        <f aca="false">IF(A13982="","",INDEX(P_Zone,F13982))</f>
        <v/>
      </c>
      <c r="I13982" s="41" t="str">
        <f aca="false">IF(A13982="","",IF(D13982="Delivered",IF(B13982&lt;=INDEX(P_Due,F13982),1,0),0))</f>
        <v/>
      </c>
    </row>
    <row r="13983" customFormat="false" ht="15" hidden="false" customHeight="false" outlineLevel="0" collapsed="false">
      <c r="A13983" s="37"/>
      <c r="B13983" s="38"/>
      <c r="C13983" s="39"/>
      <c r="D13983" s="39"/>
      <c r="E13983" s="39"/>
      <c r="F13983" s="41" t="str">
        <f aca="false">IF(A13983="","",MATCH(A13983,P_ID,1))</f>
        <v/>
      </c>
      <c r="G13983" s="41" t="str">
        <f aca="false">IF(A13983="","",INDEX(P_Svc,F13983))</f>
        <v/>
      </c>
      <c r="H13983" s="41" t="str">
        <f aca="false">IF(A13983="","",INDEX(P_Zone,F13983))</f>
        <v/>
      </c>
      <c r="I13983" s="41" t="str">
        <f aca="false">IF(A13983="","",IF(D13983="Delivered",IF(B13983&lt;=INDEX(P_Due,F13983),1,0),0))</f>
        <v/>
      </c>
    </row>
    <row r="13984" customFormat="false" ht="15" hidden="false" customHeight="false" outlineLevel="0" collapsed="false">
      <c r="A13984" s="37"/>
      <c r="B13984" s="38"/>
      <c r="C13984" s="39"/>
      <c r="D13984" s="39"/>
      <c r="E13984" s="39"/>
      <c r="F13984" s="41" t="str">
        <f aca="false">IF(A13984="","",MATCH(A13984,P_ID,1))</f>
        <v/>
      </c>
      <c r="G13984" s="41" t="str">
        <f aca="false">IF(A13984="","",INDEX(P_Svc,F13984))</f>
        <v/>
      </c>
      <c r="H13984" s="41" t="str">
        <f aca="false">IF(A13984="","",INDEX(P_Zone,F13984))</f>
        <v/>
      </c>
      <c r="I13984" s="41" t="str">
        <f aca="false">IF(A13984="","",IF(D13984="Delivered",IF(B13984&lt;=INDEX(P_Due,F13984),1,0),0))</f>
        <v/>
      </c>
    </row>
    <row r="13985" customFormat="false" ht="15" hidden="false" customHeight="false" outlineLevel="0" collapsed="false">
      <c r="A13985" s="37"/>
      <c r="B13985" s="38"/>
      <c r="C13985" s="39"/>
      <c r="D13985" s="39"/>
      <c r="E13985" s="39"/>
      <c r="F13985" s="41" t="str">
        <f aca="false">IF(A13985="","",MATCH(A13985,P_ID,1))</f>
        <v/>
      </c>
      <c r="G13985" s="41" t="str">
        <f aca="false">IF(A13985="","",INDEX(P_Svc,F13985))</f>
        <v/>
      </c>
      <c r="H13985" s="41" t="str">
        <f aca="false">IF(A13985="","",INDEX(P_Zone,F13985))</f>
        <v/>
      </c>
      <c r="I13985" s="41" t="str">
        <f aca="false">IF(A13985="","",IF(D13985="Delivered",IF(B13985&lt;=INDEX(P_Due,F13985),1,0),0))</f>
        <v/>
      </c>
    </row>
    <row r="13986" customFormat="false" ht="15" hidden="false" customHeight="false" outlineLevel="0" collapsed="false">
      <c r="A13986" s="37"/>
      <c r="B13986" s="38"/>
      <c r="C13986" s="39"/>
      <c r="D13986" s="39"/>
      <c r="E13986" s="39"/>
      <c r="F13986" s="41" t="str">
        <f aca="false">IF(A13986="","",MATCH(A13986,P_ID,1))</f>
        <v/>
      </c>
      <c r="G13986" s="41" t="str">
        <f aca="false">IF(A13986="","",INDEX(P_Svc,F13986))</f>
        <v/>
      </c>
      <c r="H13986" s="41" t="str">
        <f aca="false">IF(A13986="","",INDEX(P_Zone,F13986))</f>
        <v/>
      </c>
      <c r="I13986" s="41" t="str">
        <f aca="false">IF(A13986="","",IF(D13986="Delivered",IF(B13986&lt;=INDEX(P_Due,F13986),1,0),0))</f>
        <v/>
      </c>
    </row>
    <row r="13987" customFormat="false" ht="15" hidden="false" customHeight="false" outlineLevel="0" collapsed="false">
      <c r="A13987" s="37"/>
      <c r="B13987" s="38"/>
      <c r="C13987" s="39"/>
      <c r="D13987" s="39"/>
      <c r="E13987" s="39"/>
      <c r="F13987" s="41" t="str">
        <f aca="false">IF(A13987="","",MATCH(A13987,P_ID,1))</f>
        <v/>
      </c>
      <c r="G13987" s="41" t="str">
        <f aca="false">IF(A13987="","",INDEX(P_Svc,F13987))</f>
        <v/>
      </c>
      <c r="H13987" s="41" t="str">
        <f aca="false">IF(A13987="","",INDEX(P_Zone,F13987))</f>
        <v/>
      </c>
      <c r="I13987" s="41" t="str">
        <f aca="false">IF(A13987="","",IF(D13987="Delivered",IF(B13987&lt;=INDEX(P_Due,F13987),1,0),0))</f>
        <v/>
      </c>
    </row>
    <row r="13988" customFormat="false" ht="15" hidden="false" customHeight="false" outlineLevel="0" collapsed="false">
      <c r="A13988" s="37"/>
      <c r="B13988" s="38"/>
      <c r="C13988" s="39"/>
      <c r="D13988" s="39"/>
      <c r="E13988" s="39"/>
      <c r="F13988" s="41" t="str">
        <f aca="false">IF(A13988="","",MATCH(A13988,P_ID,1))</f>
        <v/>
      </c>
      <c r="G13988" s="41" t="str">
        <f aca="false">IF(A13988="","",INDEX(P_Svc,F13988))</f>
        <v/>
      </c>
      <c r="H13988" s="41" t="str">
        <f aca="false">IF(A13988="","",INDEX(P_Zone,F13988))</f>
        <v/>
      </c>
      <c r="I13988" s="41" t="str">
        <f aca="false">IF(A13988="","",IF(D13988="Delivered",IF(B13988&lt;=INDEX(P_Due,F13988),1,0),0))</f>
        <v/>
      </c>
    </row>
    <row r="13989" customFormat="false" ht="15" hidden="false" customHeight="false" outlineLevel="0" collapsed="false">
      <c r="A13989" s="37"/>
      <c r="B13989" s="38"/>
      <c r="C13989" s="39"/>
      <c r="D13989" s="39"/>
      <c r="E13989" s="39"/>
      <c r="F13989" s="41" t="str">
        <f aca="false">IF(A13989="","",MATCH(A13989,P_ID,1))</f>
        <v/>
      </c>
      <c r="G13989" s="41" t="str">
        <f aca="false">IF(A13989="","",INDEX(P_Svc,F13989))</f>
        <v/>
      </c>
      <c r="H13989" s="41" t="str">
        <f aca="false">IF(A13989="","",INDEX(P_Zone,F13989))</f>
        <v/>
      </c>
      <c r="I13989" s="41" t="str">
        <f aca="false">IF(A13989="","",IF(D13989="Delivered",IF(B13989&lt;=INDEX(P_Due,F13989),1,0),0))</f>
        <v/>
      </c>
    </row>
    <row r="13990" customFormat="false" ht="15" hidden="false" customHeight="false" outlineLevel="0" collapsed="false">
      <c r="A13990" s="37"/>
      <c r="B13990" s="38"/>
      <c r="C13990" s="39"/>
      <c r="D13990" s="39"/>
      <c r="E13990" s="39"/>
      <c r="F13990" s="41" t="str">
        <f aca="false">IF(A13990="","",MATCH(A13990,P_ID,1))</f>
        <v/>
      </c>
      <c r="G13990" s="41" t="str">
        <f aca="false">IF(A13990="","",INDEX(P_Svc,F13990))</f>
        <v/>
      </c>
      <c r="H13990" s="41" t="str">
        <f aca="false">IF(A13990="","",INDEX(P_Zone,F13990))</f>
        <v/>
      </c>
      <c r="I13990" s="41" t="str">
        <f aca="false">IF(A13990="","",IF(D13990="Delivered",IF(B13990&lt;=INDEX(P_Due,F13990),1,0),0))</f>
        <v/>
      </c>
    </row>
    <row r="13991" customFormat="false" ht="15" hidden="false" customHeight="false" outlineLevel="0" collapsed="false">
      <c r="A13991" s="37"/>
      <c r="B13991" s="38"/>
      <c r="C13991" s="39"/>
      <c r="D13991" s="39"/>
      <c r="E13991" s="39"/>
      <c r="F13991" s="41" t="str">
        <f aca="false">IF(A13991="","",MATCH(A13991,P_ID,1))</f>
        <v/>
      </c>
      <c r="G13991" s="41" t="str">
        <f aca="false">IF(A13991="","",INDEX(P_Svc,F13991))</f>
        <v/>
      </c>
      <c r="H13991" s="41" t="str">
        <f aca="false">IF(A13991="","",INDEX(P_Zone,F13991))</f>
        <v/>
      </c>
      <c r="I13991" s="41" t="str">
        <f aca="false">IF(A13991="","",IF(D13991="Delivered",IF(B13991&lt;=INDEX(P_Due,F13991),1,0),0))</f>
        <v/>
      </c>
    </row>
    <row r="13992" customFormat="false" ht="15" hidden="false" customHeight="false" outlineLevel="0" collapsed="false">
      <c r="A13992" s="37"/>
      <c r="B13992" s="38"/>
      <c r="C13992" s="39"/>
      <c r="D13992" s="39"/>
      <c r="E13992" s="39"/>
      <c r="F13992" s="41" t="str">
        <f aca="false">IF(A13992="","",MATCH(A13992,P_ID,1))</f>
        <v/>
      </c>
      <c r="G13992" s="41" t="str">
        <f aca="false">IF(A13992="","",INDEX(P_Svc,F13992))</f>
        <v/>
      </c>
      <c r="H13992" s="41" t="str">
        <f aca="false">IF(A13992="","",INDEX(P_Zone,F13992))</f>
        <v/>
      </c>
      <c r="I13992" s="41" t="str">
        <f aca="false">IF(A13992="","",IF(D13992="Delivered",IF(B13992&lt;=INDEX(P_Due,F13992),1,0),0))</f>
        <v/>
      </c>
    </row>
    <row r="13993" customFormat="false" ht="15" hidden="false" customHeight="false" outlineLevel="0" collapsed="false">
      <c r="A13993" s="37"/>
      <c r="B13993" s="38"/>
      <c r="C13993" s="39"/>
      <c r="D13993" s="39"/>
      <c r="E13993" s="39"/>
      <c r="F13993" s="41" t="str">
        <f aca="false">IF(A13993="","",MATCH(A13993,P_ID,1))</f>
        <v/>
      </c>
      <c r="G13993" s="41" t="str">
        <f aca="false">IF(A13993="","",INDEX(P_Svc,F13993))</f>
        <v/>
      </c>
      <c r="H13993" s="41" t="str">
        <f aca="false">IF(A13993="","",INDEX(P_Zone,F13993))</f>
        <v/>
      </c>
      <c r="I13993" s="41" t="str">
        <f aca="false">IF(A13993="","",IF(D13993="Delivered",IF(B13993&lt;=INDEX(P_Due,F13993),1,0),0))</f>
        <v/>
      </c>
    </row>
    <row r="13994" customFormat="false" ht="15" hidden="false" customHeight="false" outlineLevel="0" collapsed="false">
      <c r="A13994" s="37"/>
      <c r="B13994" s="38"/>
      <c r="C13994" s="39"/>
      <c r="D13994" s="39"/>
      <c r="E13994" s="39"/>
      <c r="F13994" s="41" t="str">
        <f aca="false">IF(A13994="","",MATCH(A13994,P_ID,1))</f>
        <v/>
      </c>
      <c r="G13994" s="41" t="str">
        <f aca="false">IF(A13994="","",INDEX(P_Svc,F13994))</f>
        <v/>
      </c>
      <c r="H13994" s="41" t="str">
        <f aca="false">IF(A13994="","",INDEX(P_Zone,F13994))</f>
        <v/>
      </c>
      <c r="I13994" s="41" t="str">
        <f aca="false">IF(A13994="","",IF(D13994="Delivered",IF(B13994&lt;=INDEX(P_Due,F13994),1,0),0))</f>
        <v/>
      </c>
    </row>
    <row r="13995" customFormat="false" ht="15" hidden="false" customHeight="false" outlineLevel="0" collapsed="false">
      <c r="A13995" s="37"/>
      <c r="B13995" s="38"/>
      <c r="C13995" s="39"/>
      <c r="D13995" s="39"/>
      <c r="E13995" s="39"/>
      <c r="F13995" s="41" t="str">
        <f aca="false">IF(A13995="","",MATCH(A13995,P_ID,1))</f>
        <v/>
      </c>
      <c r="G13995" s="41" t="str">
        <f aca="false">IF(A13995="","",INDEX(P_Svc,F13995))</f>
        <v/>
      </c>
      <c r="H13995" s="41" t="str">
        <f aca="false">IF(A13995="","",INDEX(P_Zone,F13995))</f>
        <v/>
      </c>
      <c r="I13995" s="41" t="str">
        <f aca="false">IF(A13995="","",IF(D13995="Delivered",IF(B13995&lt;=INDEX(P_Due,F13995),1,0),0))</f>
        <v/>
      </c>
    </row>
    <row r="13996" customFormat="false" ht="15" hidden="false" customHeight="false" outlineLevel="0" collapsed="false">
      <c r="A13996" s="37"/>
      <c r="B13996" s="38"/>
      <c r="C13996" s="39"/>
      <c r="D13996" s="39"/>
      <c r="E13996" s="39"/>
      <c r="F13996" s="41" t="str">
        <f aca="false">IF(A13996="","",MATCH(A13996,P_ID,1))</f>
        <v/>
      </c>
      <c r="G13996" s="41" t="str">
        <f aca="false">IF(A13996="","",INDEX(P_Svc,F13996))</f>
        <v/>
      </c>
      <c r="H13996" s="41" t="str">
        <f aca="false">IF(A13996="","",INDEX(P_Zone,F13996))</f>
        <v/>
      </c>
      <c r="I13996" s="41" t="str">
        <f aca="false">IF(A13996="","",IF(D13996="Delivered",IF(B13996&lt;=INDEX(P_Due,F13996),1,0),0))</f>
        <v/>
      </c>
    </row>
    <row r="13997" customFormat="false" ht="15" hidden="false" customHeight="false" outlineLevel="0" collapsed="false">
      <c r="A13997" s="37"/>
      <c r="B13997" s="38"/>
      <c r="C13997" s="39"/>
      <c r="D13997" s="39"/>
      <c r="E13997" s="39"/>
      <c r="F13997" s="41" t="str">
        <f aca="false">IF(A13997="","",MATCH(A13997,P_ID,1))</f>
        <v/>
      </c>
      <c r="G13997" s="41" t="str">
        <f aca="false">IF(A13997="","",INDEX(P_Svc,F13997))</f>
        <v/>
      </c>
      <c r="H13997" s="41" t="str">
        <f aca="false">IF(A13997="","",INDEX(P_Zone,F13997))</f>
        <v/>
      </c>
      <c r="I13997" s="41" t="str">
        <f aca="false">IF(A13997="","",IF(D13997="Delivered",IF(B13997&lt;=INDEX(P_Due,F13997),1,0),0))</f>
        <v/>
      </c>
    </row>
    <row r="13998" customFormat="false" ht="15" hidden="false" customHeight="false" outlineLevel="0" collapsed="false">
      <c r="A13998" s="37"/>
      <c r="B13998" s="38"/>
      <c r="C13998" s="39"/>
      <c r="D13998" s="39"/>
      <c r="E13998" s="39"/>
      <c r="F13998" s="41" t="str">
        <f aca="false">IF(A13998="","",MATCH(A13998,P_ID,1))</f>
        <v/>
      </c>
      <c r="G13998" s="41" t="str">
        <f aca="false">IF(A13998="","",INDEX(P_Svc,F13998))</f>
        <v/>
      </c>
      <c r="H13998" s="41" t="str">
        <f aca="false">IF(A13998="","",INDEX(P_Zone,F13998))</f>
        <v/>
      </c>
      <c r="I13998" s="41" t="str">
        <f aca="false">IF(A13998="","",IF(D13998="Delivered",IF(B13998&lt;=INDEX(P_Due,F13998),1,0),0))</f>
        <v/>
      </c>
    </row>
    <row r="13999" customFormat="false" ht="15" hidden="false" customHeight="false" outlineLevel="0" collapsed="false">
      <c r="A13999" s="37"/>
      <c r="B13999" s="38"/>
      <c r="C13999" s="39"/>
      <c r="D13999" s="39"/>
      <c r="E13999" s="39"/>
      <c r="F13999" s="41" t="str">
        <f aca="false">IF(A13999="","",MATCH(A13999,P_ID,1))</f>
        <v/>
      </c>
      <c r="G13999" s="41" t="str">
        <f aca="false">IF(A13999="","",INDEX(P_Svc,F13999))</f>
        <v/>
      </c>
      <c r="H13999" s="41" t="str">
        <f aca="false">IF(A13999="","",INDEX(P_Zone,F13999))</f>
        <v/>
      </c>
      <c r="I13999" s="41" t="str">
        <f aca="false">IF(A13999="","",IF(D13999="Delivered",IF(B13999&lt;=INDEX(P_Due,F13999),1,0),0))</f>
        <v/>
      </c>
    </row>
    <row r="14000" customFormat="false" ht="15" hidden="false" customHeight="false" outlineLevel="0" collapsed="false">
      <c r="A14000" s="37"/>
      <c r="B14000" s="38"/>
      <c r="C14000" s="39"/>
      <c r="D14000" s="39"/>
      <c r="E14000" s="39"/>
      <c r="F14000" s="41" t="str">
        <f aca="false">IF(A14000="","",MATCH(A14000,P_ID,1))</f>
        <v/>
      </c>
      <c r="G14000" s="41" t="str">
        <f aca="false">IF(A14000="","",INDEX(P_Svc,F14000))</f>
        <v/>
      </c>
      <c r="H14000" s="41" t="str">
        <f aca="false">IF(A14000="","",INDEX(P_Zone,F14000))</f>
        <v/>
      </c>
      <c r="I14000" s="41" t="str">
        <f aca="false">IF(A14000="","",IF(D14000="Delivered",IF(B14000&lt;=INDEX(P_Due,F14000),1,0),0))</f>
        <v/>
      </c>
    </row>
    <row r="14001" customFormat="false" ht="15" hidden="false" customHeight="false" outlineLevel="0" collapsed="false">
      <c r="A14001" s="37"/>
      <c r="B14001" s="38"/>
      <c r="C14001" s="39"/>
      <c r="D14001" s="39"/>
      <c r="E14001" s="39"/>
      <c r="F14001" s="41" t="str">
        <f aca="false">IF(A14001="","",MATCH(A14001,P_ID,1))</f>
        <v/>
      </c>
      <c r="G14001" s="41" t="str">
        <f aca="false">IF(A14001="","",INDEX(P_Svc,F14001))</f>
        <v/>
      </c>
      <c r="H14001" s="41" t="str">
        <f aca="false">IF(A14001="","",INDEX(P_Zone,F14001))</f>
        <v/>
      </c>
      <c r="I14001" s="41" t="str">
        <f aca="false">IF(A14001="","",IF(D14001="Delivered",IF(B14001&lt;=INDEX(P_Due,F14001),1,0),0))</f>
        <v/>
      </c>
    </row>
    <row r="14002" customFormat="false" ht="15" hidden="false" customHeight="false" outlineLevel="0" collapsed="false">
      <c r="A14002" s="37"/>
      <c r="B14002" s="38"/>
      <c r="C14002" s="39"/>
      <c r="D14002" s="39"/>
      <c r="E14002" s="39"/>
      <c r="F14002" s="41" t="str">
        <f aca="false">IF(A14002="","",MATCH(A14002,P_ID,1))</f>
        <v/>
      </c>
      <c r="G14002" s="41" t="str">
        <f aca="false">IF(A14002="","",INDEX(P_Svc,F14002))</f>
        <v/>
      </c>
      <c r="H14002" s="41" t="str">
        <f aca="false">IF(A14002="","",INDEX(P_Zone,F14002))</f>
        <v/>
      </c>
      <c r="I14002" s="41" t="str">
        <f aca="false">IF(A14002="","",IF(D14002="Delivered",IF(B14002&lt;=INDEX(P_Due,F14002),1,0),0))</f>
        <v/>
      </c>
    </row>
    <row r="14003" customFormat="false" ht="15" hidden="false" customHeight="false" outlineLevel="0" collapsed="false">
      <c r="A14003" s="37"/>
      <c r="B14003" s="38"/>
      <c r="C14003" s="39"/>
      <c r="D14003" s="39"/>
      <c r="E14003" s="39"/>
      <c r="F14003" s="41" t="str">
        <f aca="false">IF(A14003="","",MATCH(A14003,P_ID,1))</f>
        <v/>
      </c>
      <c r="G14003" s="41" t="str">
        <f aca="false">IF(A14003="","",INDEX(P_Svc,F14003))</f>
        <v/>
      </c>
      <c r="H14003" s="41" t="str">
        <f aca="false">IF(A14003="","",INDEX(P_Zone,F14003))</f>
        <v/>
      </c>
      <c r="I14003" s="41" t="str">
        <f aca="false">IF(A14003="","",IF(D14003="Delivered",IF(B14003&lt;=INDEX(P_Due,F14003),1,0),0))</f>
        <v/>
      </c>
    </row>
    <row r="14004" customFormat="false" ht="15" hidden="false" customHeight="false" outlineLevel="0" collapsed="false">
      <c r="A14004" s="37"/>
      <c r="B14004" s="38"/>
      <c r="C14004" s="39"/>
      <c r="D14004" s="39"/>
      <c r="E14004" s="39"/>
      <c r="F14004" s="41" t="str">
        <f aca="false">IF(A14004="","",MATCH(A14004,P_ID,1))</f>
        <v/>
      </c>
      <c r="G14004" s="41" t="str">
        <f aca="false">IF(A14004="","",INDEX(P_Svc,F14004))</f>
        <v/>
      </c>
      <c r="H14004" s="41" t="str">
        <f aca="false">IF(A14004="","",INDEX(P_Zone,F14004))</f>
        <v/>
      </c>
      <c r="I14004" s="41" t="str">
        <f aca="false">IF(A14004="","",IF(D14004="Delivered",IF(B14004&lt;=INDEX(P_Due,F14004),1,0),0))</f>
        <v/>
      </c>
    </row>
    <row r="14005" customFormat="false" ht="15" hidden="false" customHeight="false" outlineLevel="0" collapsed="false">
      <c r="A14005" s="37"/>
      <c r="B14005" s="38"/>
      <c r="C14005" s="39"/>
      <c r="D14005" s="39"/>
      <c r="E14005" s="39"/>
      <c r="F14005" s="41" t="str">
        <f aca="false">IF(A14005="","",MATCH(A14005,P_ID,1))</f>
        <v/>
      </c>
      <c r="G14005" s="41" t="str">
        <f aca="false">IF(A14005="","",INDEX(P_Svc,F14005))</f>
        <v/>
      </c>
      <c r="H14005" s="41" t="str">
        <f aca="false">IF(A14005="","",INDEX(P_Zone,F14005))</f>
        <v/>
      </c>
      <c r="I14005" s="41" t="str">
        <f aca="false">IF(A14005="","",IF(D14005="Delivered",IF(B14005&lt;=INDEX(P_Due,F14005),1,0),0))</f>
        <v/>
      </c>
    </row>
    <row r="14006" customFormat="false" ht="15" hidden="false" customHeight="false" outlineLevel="0" collapsed="false">
      <c r="A14006" s="37"/>
      <c r="B14006" s="38"/>
      <c r="C14006" s="39"/>
      <c r="D14006" s="39"/>
      <c r="E14006" s="39"/>
      <c r="F14006" s="41" t="str">
        <f aca="false">IF(A14006="","",MATCH(A14006,P_ID,1))</f>
        <v/>
      </c>
      <c r="G14006" s="41" t="str">
        <f aca="false">IF(A14006="","",INDEX(P_Svc,F14006))</f>
        <v/>
      </c>
      <c r="H14006" s="41" t="str">
        <f aca="false">IF(A14006="","",INDEX(P_Zone,F14006))</f>
        <v/>
      </c>
      <c r="I14006" s="41" t="str">
        <f aca="false">IF(A14006="","",IF(D14006="Delivered",IF(B14006&lt;=INDEX(P_Due,F14006),1,0),0))</f>
        <v/>
      </c>
    </row>
    <row r="14007" customFormat="false" ht="15" hidden="false" customHeight="false" outlineLevel="0" collapsed="false">
      <c r="A14007" s="37"/>
      <c r="B14007" s="38"/>
      <c r="C14007" s="39"/>
      <c r="D14007" s="39"/>
      <c r="E14007" s="39"/>
      <c r="F14007" s="41" t="str">
        <f aca="false">IF(A14007="","",MATCH(A14007,P_ID,1))</f>
        <v/>
      </c>
      <c r="G14007" s="41" t="str">
        <f aca="false">IF(A14007="","",INDEX(P_Svc,F14007))</f>
        <v/>
      </c>
      <c r="H14007" s="41" t="str">
        <f aca="false">IF(A14007="","",INDEX(P_Zone,F14007))</f>
        <v/>
      </c>
      <c r="I14007" s="41" t="str">
        <f aca="false">IF(A14007="","",IF(D14007="Delivered",IF(B14007&lt;=INDEX(P_Due,F14007),1,0),0))</f>
        <v/>
      </c>
    </row>
    <row r="14008" customFormat="false" ht="15" hidden="false" customHeight="false" outlineLevel="0" collapsed="false">
      <c r="A14008" s="37"/>
      <c r="B14008" s="38"/>
      <c r="C14008" s="39"/>
      <c r="D14008" s="39"/>
      <c r="E14008" s="39"/>
      <c r="F14008" s="41" t="str">
        <f aca="false">IF(A14008="","",MATCH(A14008,P_ID,1))</f>
        <v/>
      </c>
      <c r="G14008" s="41" t="str">
        <f aca="false">IF(A14008="","",INDEX(P_Svc,F14008))</f>
        <v/>
      </c>
      <c r="H14008" s="41" t="str">
        <f aca="false">IF(A14008="","",INDEX(P_Zone,F14008))</f>
        <v/>
      </c>
      <c r="I14008" s="41" t="str">
        <f aca="false">IF(A14008="","",IF(D14008="Delivered",IF(B14008&lt;=INDEX(P_Due,F14008),1,0),0))</f>
        <v/>
      </c>
    </row>
    <row r="14009" customFormat="false" ht="15" hidden="false" customHeight="false" outlineLevel="0" collapsed="false">
      <c r="A14009" s="37"/>
      <c r="B14009" s="38"/>
      <c r="C14009" s="39"/>
      <c r="D14009" s="39"/>
      <c r="E14009" s="39"/>
      <c r="F14009" s="41" t="str">
        <f aca="false">IF(A14009="","",MATCH(A14009,P_ID,1))</f>
        <v/>
      </c>
      <c r="G14009" s="41" t="str">
        <f aca="false">IF(A14009="","",INDEX(P_Svc,F14009))</f>
        <v/>
      </c>
      <c r="H14009" s="41" t="str">
        <f aca="false">IF(A14009="","",INDEX(P_Zone,F14009))</f>
        <v/>
      </c>
      <c r="I14009" s="41" t="str">
        <f aca="false">IF(A14009="","",IF(D14009="Delivered",IF(B14009&lt;=INDEX(P_Due,F14009),1,0),0))</f>
        <v/>
      </c>
    </row>
    <row r="14010" customFormat="false" ht="15" hidden="false" customHeight="false" outlineLevel="0" collapsed="false">
      <c r="A14010" s="37"/>
      <c r="B14010" s="38"/>
      <c r="C14010" s="39"/>
      <c r="D14010" s="39"/>
      <c r="E14010" s="39"/>
      <c r="F14010" s="41" t="str">
        <f aca="false">IF(A14010="","",MATCH(A14010,P_ID,1))</f>
        <v/>
      </c>
      <c r="G14010" s="41" t="str">
        <f aca="false">IF(A14010="","",INDEX(P_Svc,F14010))</f>
        <v/>
      </c>
      <c r="H14010" s="41" t="str">
        <f aca="false">IF(A14010="","",INDEX(P_Zone,F14010))</f>
        <v/>
      </c>
      <c r="I14010" s="41" t="str">
        <f aca="false">IF(A14010="","",IF(D14010="Delivered",IF(B14010&lt;=INDEX(P_Due,F14010),1,0),0))</f>
        <v/>
      </c>
    </row>
    <row r="14011" customFormat="false" ht="15" hidden="false" customHeight="false" outlineLevel="0" collapsed="false">
      <c r="A14011" s="37"/>
      <c r="B14011" s="38"/>
      <c r="C14011" s="39"/>
      <c r="D14011" s="39"/>
      <c r="E14011" s="39"/>
      <c r="F14011" s="41" t="str">
        <f aca="false">IF(A14011="","",MATCH(A14011,P_ID,1))</f>
        <v/>
      </c>
      <c r="G14011" s="41" t="str">
        <f aca="false">IF(A14011="","",INDEX(P_Svc,F14011))</f>
        <v/>
      </c>
      <c r="H14011" s="41" t="str">
        <f aca="false">IF(A14011="","",INDEX(P_Zone,F14011))</f>
        <v/>
      </c>
      <c r="I14011" s="41" t="str">
        <f aca="false">IF(A14011="","",IF(D14011="Delivered",IF(B14011&lt;=INDEX(P_Due,F14011),1,0),0))</f>
        <v/>
      </c>
    </row>
    <row r="14012" customFormat="false" ht="15" hidden="false" customHeight="false" outlineLevel="0" collapsed="false">
      <c r="A14012" s="37"/>
      <c r="B14012" s="38"/>
      <c r="C14012" s="39"/>
      <c r="D14012" s="39"/>
      <c r="E14012" s="39"/>
      <c r="F14012" s="41" t="str">
        <f aca="false">IF(A14012="","",MATCH(A14012,P_ID,1))</f>
        <v/>
      </c>
      <c r="G14012" s="41" t="str">
        <f aca="false">IF(A14012="","",INDEX(P_Svc,F14012))</f>
        <v/>
      </c>
      <c r="H14012" s="41" t="str">
        <f aca="false">IF(A14012="","",INDEX(P_Zone,F14012))</f>
        <v/>
      </c>
      <c r="I14012" s="41" t="str">
        <f aca="false">IF(A14012="","",IF(D14012="Delivered",IF(B14012&lt;=INDEX(P_Due,F14012),1,0),0))</f>
        <v/>
      </c>
    </row>
    <row r="14013" customFormat="false" ht="15" hidden="false" customHeight="false" outlineLevel="0" collapsed="false">
      <c r="A14013" s="37"/>
      <c r="B14013" s="38"/>
      <c r="C14013" s="39"/>
      <c r="D14013" s="39"/>
      <c r="E14013" s="39"/>
      <c r="F14013" s="41" t="str">
        <f aca="false">IF(A14013="","",MATCH(A14013,P_ID,1))</f>
        <v/>
      </c>
      <c r="G14013" s="41" t="str">
        <f aca="false">IF(A14013="","",INDEX(P_Svc,F14013))</f>
        <v/>
      </c>
      <c r="H14013" s="41" t="str">
        <f aca="false">IF(A14013="","",INDEX(P_Zone,F14013))</f>
        <v/>
      </c>
      <c r="I14013" s="41" t="str">
        <f aca="false">IF(A14013="","",IF(D14013="Delivered",IF(B14013&lt;=INDEX(P_Due,F14013),1,0),0))</f>
        <v/>
      </c>
    </row>
    <row r="14014" customFormat="false" ht="15" hidden="false" customHeight="false" outlineLevel="0" collapsed="false">
      <c r="A14014" s="37"/>
      <c r="B14014" s="38"/>
      <c r="C14014" s="39"/>
      <c r="D14014" s="39"/>
      <c r="E14014" s="39"/>
      <c r="F14014" s="41" t="str">
        <f aca="false">IF(A14014="","",MATCH(A14014,P_ID,1))</f>
        <v/>
      </c>
      <c r="G14014" s="41" t="str">
        <f aca="false">IF(A14014="","",INDEX(P_Svc,F14014))</f>
        <v/>
      </c>
      <c r="H14014" s="41" t="str">
        <f aca="false">IF(A14014="","",INDEX(P_Zone,F14014))</f>
        <v/>
      </c>
      <c r="I14014" s="41" t="str">
        <f aca="false">IF(A14014="","",IF(D14014="Delivered",IF(B14014&lt;=INDEX(P_Due,F14014),1,0),0))</f>
        <v/>
      </c>
    </row>
    <row r="14015" customFormat="false" ht="15" hidden="false" customHeight="false" outlineLevel="0" collapsed="false">
      <c r="A14015" s="37"/>
      <c r="B14015" s="38"/>
      <c r="C14015" s="39"/>
      <c r="D14015" s="39"/>
      <c r="E14015" s="39"/>
      <c r="F14015" s="41" t="str">
        <f aca="false">IF(A14015="","",MATCH(A14015,P_ID,1))</f>
        <v/>
      </c>
      <c r="G14015" s="41" t="str">
        <f aca="false">IF(A14015="","",INDEX(P_Svc,F14015))</f>
        <v/>
      </c>
      <c r="H14015" s="41" t="str">
        <f aca="false">IF(A14015="","",INDEX(P_Zone,F14015))</f>
        <v/>
      </c>
      <c r="I14015" s="41" t="str">
        <f aca="false">IF(A14015="","",IF(D14015="Delivered",IF(B14015&lt;=INDEX(P_Due,F14015),1,0),0))</f>
        <v/>
      </c>
    </row>
    <row r="14016" customFormat="false" ht="15" hidden="false" customHeight="false" outlineLevel="0" collapsed="false">
      <c r="A14016" s="37"/>
      <c r="B14016" s="38"/>
      <c r="C14016" s="39"/>
      <c r="D14016" s="39"/>
      <c r="E14016" s="39"/>
      <c r="F14016" s="41" t="str">
        <f aca="false">IF(A14016="","",MATCH(A14016,P_ID,1))</f>
        <v/>
      </c>
      <c r="G14016" s="41" t="str">
        <f aca="false">IF(A14016="","",INDEX(P_Svc,F14016))</f>
        <v/>
      </c>
      <c r="H14016" s="41" t="str">
        <f aca="false">IF(A14016="","",INDEX(P_Zone,F14016))</f>
        <v/>
      </c>
      <c r="I14016" s="41" t="str">
        <f aca="false">IF(A14016="","",IF(D14016="Delivered",IF(B14016&lt;=INDEX(P_Due,F14016),1,0),0))</f>
        <v/>
      </c>
    </row>
    <row r="14017" customFormat="false" ht="15" hidden="false" customHeight="false" outlineLevel="0" collapsed="false">
      <c r="A14017" s="37"/>
      <c r="B14017" s="38"/>
      <c r="C14017" s="39"/>
      <c r="D14017" s="39"/>
      <c r="E14017" s="39"/>
      <c r="F14017" s="41" t="str">
        <f aca="false">IF(A14017="","",MATCH(A14017,P_ID,1))</f>
        <v/>
      </c>
      <c r="G14017" s="41" t="str">
        <f aca="false">IF(A14017="","",INDEX(P_Svc,F14017))</f>
        <v/>
      </c>
      <c r="H14017" s="41" t="str">
        <f aca="false">IF(A14017="","",INDEX(P_Zone,F14017))</f>
        <v/>
      </c>
      <c r="I14017" s="41" t="str">
        <f aca="false">IF(A14017="","",IF(D14017="Delivered",IF(B14017&lt;=INDEX(P_Due,F14017),1,0),0))</f>
        <v/>
      </c>
    </row>
    <row r="14018" customFormat="false" ht="15" hidden="false" customHeight="false" outlineLevel="0" collapsed="false">
      <c r="A14018" s="37"/>
      <c r="B14018" s="38"/>
      <c r="C14018" s="39"/>
      <c r="D14018" s="39"/>
      <c r="E14018" s="39"/>
      <c r="F14018" s="41" t="str">
        <f aca="false">IF(A14018="","",MATCH(A14018,P_ID,1))</f>
        <v/>
      </c>
      <c r="G14018" s="41" t="str">
        <f aca="false">IF(A14018="","",INDEX(P_Svc,F14018))</f>
        <v/>
      </c>
      <c r="H14018" s="41" t="str">
        <f aca="false">IF(A14018="","",INDEX(P_Zone,F14018))</f>
        <v/>
      </c>
      <c r="I14018" s="41" t="str">
        <f aca="false">IF(A14018="","",IF(D14018="Delivered",IF(B14018&lt;=INDEX(P_Due,F14018),1,0),0))</f>
        <v/>
      </c>
    </row>
    <row r="14019" customFormat="false" ht="15" hidden="false" customHeight="false" outlineLevel="0" collapsed="false">
      <c r="A14019" s="37"/>
      <c r="B14019" s="38"/>
      <c r="C14019" s="39"/>
      <c r="D14019" s="39"/>
      <c r="E14019" s="39"/>
      <c r="F14019" s="41" t="str">
        <f aca="false">IF(A14019="","",MATCH(A14019,P_ID,1))</f>
        <v/>
      </c>
      <c r="G14019" s="41" t="str">
        <f aca="false">IF(A14019="","",INDEX(P_Svc,F14019))</f>
        <v/>
      </c>
      <c r="H14019" s="41" t="str">
        <f aca="false">IF(A14019="","",INDEX(P_Zone,F14019))</f>
        <v/>
      </c>
      <c r="I14019" s="41" t="str">
        <f aca="false">IF(A14019="","",IF(D14019="Delivered",IF(B14019&lt;=INDEX(P_Due,F14019),1,0),0))</f>
        <v/>
      </c>
    </row>
    <row r="14020" customFormat="false" ht="15" hidden="false" customHeight="false" outlineLevel="0" collapsed="false">
      <c r="A14020" s="37"/>
      <c r="B14020" s="38"/>
      <c r="C14020" s="39"/>
      <c r="D14020" s="39"/>
      <c r="E14020" s="39"/>
      <c r="F14020" s="41" t="str">
        <f aca="false">IF(A14020="","",MATCH(A14020,P_ID,1))</f>
        <v/>
      </c>
      <c r="G14020" s="41" t="str">
        <f aca="false">IF(A14020="","",INDEX(P_Svc,F14020))</f>
        <v/>
      </c>
      <c r="H14020" s="41" t="str">
        <f aca="false">IF(A14020="","",INDEX(P_Zone,F14020))</f>
        <v/>
      </c>
      <c r="I14020" s="41" t="str">
        <f aca="false">IF(A14020="","",IF(D14020="Delivered",IF(B14020&lt;=INDEX(P_Due,F14020),1,0),0))</f>
        <v/>
      </c>
    </row>
    <row r="14021" customFormat="false" ht="15" hidden="false" customHeight="false" outlineLevel="0" collapsed="false">
      <c r="A14021" s="37"/>
      <c r="B14021" s="38"/>
      <c r="C14021" s="39"/>
      <c r="D14021" s="39"/>
      <c r="E14021" s="39"/>
      <c r="F14021" s="41" t="str">
        <f aca="false">IF(A14021="","",MATCH(A14021,P_ID,1))</f>
        <v/>
      </c>
      <c r="G14021" s="41" t="str">
        <f aca="false">IF(A14021="","",INDEX(P_Svc,F14021))</f>
        <v/>
      </c>
      <c r="H14021" s="41" t="str">
        <f aca="false">IF(A14021="","",INDEX(P_Zone,F14021))</f>
        <v/>
      </c>
      <c r="I14021" s="41" t="str">
        <f aca="false">IF(A14021="","",IF(D14021="Delivered",IF(B14021&lt;=INDEX(P_Due,F14021),1,0),0))</f>
        <v/>
      </c>
    </row>
    <row r="14022" customFormat="false" ht="15" hidden="false" customHeight="false" outlineLevel="0" collapsed="false">
      <c r="A14022" s="37"/>
      <c r="B14022" s="38"/>
      <c r="C14022" s="39"/>
      <c r="D14022" s="39"/>
      <c r="E14022" s="39"/>
      <c r="F14022" s="41" t="str">
        <f aca="false">IF(A14022="","",MATCH(A14022,P_ID,1))</f>
        <v/>
      </c>
      <c r="G14022" s="41" t="str">
        <f aca="false">IF(A14022="","",INDEX(P_Svc,F14022))</f>
        <v/>
      </c>
      <c r="H14022" s="41" t="str">
        <f aca="false">IF(A14022="","",INDEX(P_Zone,F14022))</f>
        <v/>
      </c>
      <c r="I14022" s="41" t="str">
        <f aca="false">IF(A14022="","",IF(D14022="Delivered",IF(B14022&lt;=INDEX(P_Due,F14022),1,0),0))</f>
        <v/>
      </c>
    </row>
    <row r="14023" customFormat="false" ht="15" hidden="false" customHeight="false" outlineLevel="0" collapsed="false">
      <c r="A14023" s="37"/>
      <c r="B14023" s="38"/>
      <c r="C14023" s="39"/>
      <c r="D14023" s="39"/>
      <c r="E14023" s="39"/>
      <c r="F14023" s="41" t="str">
        <f aca="false">IF(A14023="","",MATCH(A14023,P_ID,1))</f>
        <v/>
      </c>
      <c r="G14023" s="41" t="str">
        <f aca="false">IF(A14023="","",INDEX(P_Svc,F14023))</f>
        <v/>
      </c>
      <c r="H14023" s="41" t="str">
        <f aca="false">IF(A14023="","",INDEX(P_Zone,F14023))</f>
        <v/>
      </c>
      <c r="I14023" s="41" t="str">
        <f aca="false">IF(A14023="","",IF(D14023="Delivered",IF(B14023&lt;=INDEX(P_Due,F14023),1,0),0))</f>
        <v/>
      </c>
    </row>
    <row r="14024" customFormat="false" ht="15" hidden="false" customHeight="false" outlineLevel="0" collapsed="false">
      <c r="A14024" s="37"/>
      <c r="B14024" s="38"/>
      <c r="C14024" s="39"/>
      <c r="D14024" s="39"/>
      <c r="E14024" s="39"/>
      <c r="F14024" s="41" t="str">
        <f aca="false">IF(A14024="","",MATCH(A14024,P_ID,1))</f>
        <v/>
      </c>
      <c r="G14024" s="41" t="str">
        <f aca="false">IF(A14024="","",INDEX(P_Svc,F14024))</f>
        <v/>
      </c>
      <c r="H14024" s="41" t="str">
        <f aca="false">IF(A14024="","",INDEX(P_Zone,F14024))</f>
        <v/>
      </c>
      <c r="I14024" s="41" t="str">
        <f aca="false">IF(A14024="","",IF(D14024="Delivered",IF(B14024&lt;=INDEX(P_Due,F14024),1,0),0))</f>
        <v/>
      </c>
    </row>
    <row r="14025" customFormat="false" ht="15" hidden="false" customHeight="false" outlineLevel="0" collapsed="false">
      <c r="A14025" s="37"/>
      <c r="B14025" s="38"/>
      <c r="C14025" s="39"/>
      <c r="D14025" s="39"/>
      <c r="E14025" s="39"/>
      <c r="F14025" s="41" t="str">
        <f aca="false">IF(A14025="","",MATCH(A14025,P_ID,1))</f>
        <v/>
      </c>
      <c r="G14025" s="41" t="str">
        <f aca="false">IF(A14025="","",INDEX(P_Svc,F14025))</f>
        <v/>
      </c>
      <c r="H14025" s="41" t="str">
        <f aca="false">IF(A14025="","",INDEX(P_Zone,F14025))</f>
        <v/>
      </c>
      <c r="I14025" s="41" t="str">
        <f aca="false">IF(A14025="","",IF(D14025="Delivered",IF(B14025&lt;=INDEX(P_Due,F14025),1,0),0))</f>
        <v/>
      </c>
    </row>
    <row r="14026" customFormat="false" ht="15" hidden="false" customHeight="false" outlineLevel="0" collapsed="false">
      <c r="A14026" s="37"/>
      <c r="B14026" s="38"/>
      <c r="C14026" s="39"/>
      <c r="D14026" s="39"/>
      <c r="E14026" s="39"/>
      <c r="F14026" s="41" t="str">
        <f aca="false">IF(A14026="","",MATCH(A14026,P_ID,1))</f>
        <v/>
      </c>
      <c r="G14026" s="41" t="str">
        <f aca="false">IF(A14026="","",INDEX(P_Svc,F14026))</f>
        <v/>
      </c>
      <c r="H14026" s="41" t="str">
        <f aca="false">IF(A14026="","",INDEX(P_Zone,F14026))</f>
        <v/>
      </c>
      <c r="I14026" s="41" t="str">
        <f aca="false">IF(A14026="","",IF(D14026="Delivered",IF(B14026&lt;=INDEX(P_Due,F14026),1,0),0))</f>
        <v/>
      </c>
    </row>
    <row r="14027" customFormat="false" ht="15" hidden="false" customHeight="false" outlineLevel="0" collapsed="false">
      <c r="A14027" s="37"/>
      <c r="B14027" s="38"/>
      <c r="C14027" s="39"/>
      <c r="D14027" s="39"/>
      <c r="E14027" s="39"/>
      <c r="F14027" s="41" t="str">
        <f aca="false">IF(A14027="","",MATCH(A14027,P_ID,1))</f>
        <v/>
      </c>
      <c r="G14027" s="41" t="str">
        <f aca="false">IF(A14027="","",INDEX(P_Svc,F14027))</f>
        <v/>
      </c>
      <c r="H14027" s="41" t="str">
        <f aca="false">IF(A14027="","",INDEX(P_Zone,F14027))</f>
        <v/>
      </c>
      <c r="I14027" s="41" t="str">
        <f aca="false">IF(A14027="","",IF(D14027="Delivered",IF(B14027&lt;=INDEX(P_Due,F14027),1,0),0))</f>
        <v/>
      </c>
    </row>
    <row r="14028" customFormat="false" ht="15" hidden="false" customHeight="false" outlineLevel="0" collapsed="false">
      <c r="A14028" s="37"/>
      <c r="B14028" s="38"/>
      <c r="C14028" s="39"/>
      <c r="D14028" s="39"/>
      <c r="E14028" s="39"/>
      <c r="F14028" s="41" t="str">
        <f aca="false">IF(A14028="","",MATCH(A14028,P_ID,1))</f>
        <v/>
      </c>
      <c r="G14028" s="41" t="str">
        <f aca="false">IF(A14028="","",INDEX(P_Svc,F14028))</f>
        <v/>
      </c>
      <c r="H14028" s="41" t="str">
        <f aca="false">IF(A14028="","",INDEX(P_Zone,F14028))</f>
        <v/>
      </c>
      <c r="I14028" s="41" t="str">
        <f aca="false">IF(A14028="","",IF(D14028="Delivered",IF(B14028&lt;=INDEX(P_Due,F14028),1,0),0))</f>
        <v/>
      </c>
    </row>
    <row r="14029" customFormat="false" ht="15" hidden="false" customHeight="false" outlineLevel="0" collapsed="false">
      <c r="A14029" s="37"/>
      <c r="B14029" s="38"/>
      <c r="C14029" s="39"/>
      <c r="D14029" s="39"/>
      <c r="E14029" s="39"/>
      <c r="F14029" s="41" t="str">
        <f aca="false">IF(A14029="","",MATCH(A14029,P_ID,1))</f>
        <v/>
      </c>
      <c r="G14029" s="41" t="str">
        <f aca="false">IF(A14029="","",INDEX(P_Svc,F14029))</f>
        <v/>
      </c>
      <c r="H14029" s="41" t="str">
        <f aca="false">IF(A14029="","",INDEX(P_Zone,F14029))</f>
        <v/>
      </c>
      <c r="I14029" s="41" t="str">
        <f aca="false">IF(A14029="","",IF(D14029="Delivered",IF(B14029&lt;=INDEX(P_Due,F14029),1,0),0))</f>
        <v/>
      </c>
    </row>
    <row r="14030" customFormat="false" ht="15" hidden="false" customHeight="false" outlineLevel="0" collapsed="false">
      <c r="A14030" s="37"/>
      <c r="B14030" s="38"/>
      <c r="C14030" s="39"/>
      <c r="D14030" s="39"/>
      <c r="E14030" s="39"/>
      <c r="F14030" s="41" t="str">
        <f aca="false">IF(A14030="","",MATCH(A14030,P_ID,1))</f>
        <v/>
      </c>
      <c r="G14030" s="41" t="str">
        <f aca="false">IF(A14030="","",INDEX(P_Svc,F14030))</f>
        <v/>
      </c>
      <c r="H14030" s="41" t="str">
        <f aca="false">IF(A14030="","",INDEX(P_Zone,F14030))</f>
        <v/>
      </c>
      <c r="I14030" s="41" t="str">
        <f aca="false">IF(A14030="","",IF(D14030="Delivered",IF(B14030&lt;=INDEX(P_Due,F14030),1,0),0))</f>
        <v/>
      </c>
    </row>
    <row r="14031" customFormat="false" ht="15" hidden="false" customHeight="false" outlineLevel="0" collapsed="false">
      <c r="A14031" s="37"/>
      <c r="B14031" s="38"/>
      <c r="C14031" s="39"/>
      <c r="D14031" s="39"/>
      <c r="E14031" s="39"/>
      <c r="F14031" s="41" t="str">
        <f aca="false">IF(A14031="","",MATCH(A14031,P_ID,1))</f>
        <v/>
      </c>
      <c r="G14031" s="41" t="str">
        <f aca="false">IF(A14031="","",INDEX(P_Svc,F14031))</f>
        <v/>
      </c>
      <c r="H14031" s="41" t="str">
        <f aca="false">IF(A14031="","",INDEX(P_Zone,F14031))</f>
        <v/>
      </c>
      <c r="I14031" s="41" t="str">
        <f aca="false">IF(A14031="","",IF(D14031="Delivered",IF(B14031&lt;=INDEX(P_Due,F14031),1,0),0))</f>
        <v/>
      </c>
    </row>
    <row r="14032" customFormat="false" ht="15" hidden="false" customHeight="false" outlineLevel="0" collapsed="false">
      <c r="A14032" s="37"/>
      <c r="B14032" s="38"/>
      <c r="C14032" s="39"/>
      <c r="D14032" s="39"/>
      <c r="E14032" s="39"/>
      <c r="F14032" s="41" t="str">
        <f aca="false">IF(A14032="","",MATCH(A14032,P_ID,1))</f>
        <v/>
      </c>
      <c r="G14032" s="41" t="str">
        <f aca="false">IF(A14032="","",INDEX(P_Svc,F14032))</f>
        <v/>
      </c>
      <c r="H14032" s="41" t="str">
        <f aca="false">IF(A14032="","",INDEX(P_Zone,F14032))</f>
        <v/>
      </c>
      <c r="I14032" s="41" t="str">
        <f aca="false">IF(A14032="","",IF(D14032="Delivered",IF(B14032&lt;=INDEX(P_Due,F14032),1,0),0))</f>
        <v/>
      </c>
    </row>
    <row r="14033" customFormat="false" ht="15" hidden="false" customHeight="false" outlineLevel="0" collapsed="false">
      <c r="A14033" s="37"/>
      <c r="B14033" s="38"/>
      <c r="C14033" s="39"/>
      <c r="D14033" s="39"/>
      <c r="E14033" s="39"/>
      <c r="F14033" s="41" t="str">
        <f aca="false">IF(A14033="","",MATCH(A14033,P_ID,1))</f>
        <v/>
      </c>
      <c r="G14033" s="41" t="str">
        <f aca="false">IF(A14033="","",INDEX(P_Svc,F14033))</f>
        <v/>
      </c>
      <c r="H14033" s="41" t="str">
        <f aca="false">IF(A14033="","",INDEX(P_Zone,F14033))</f>
        <v/>
      </c>
      <c r="I14033" s="41" t="str">
        <f aca="false">IF(A14033="","",IF(D14033="Delivered",IF(B14033&lt;=INDEX(P_Due,F14033),1,0),0))</f>
        <v/>
      </c>
    </row>
    <row r="14034" customFormat="false" ht="15" hidden="false" customHeight="false" outlineLevel="0" collapsed="false">
      <c r="A14034" s="37"/>
      <c r="B14034" s="38"/>
      <c r="C14034" s="39"/>
      <c r="D14034" s="39"/>
      <c r="E14034" s="39"/>
      <c r="F14034" s="41" t="str">
        <f aca="false">IF(A14034="","",MATCH(A14034,P_ID,1))</f>
        <v/>
      </c>
      <c r="G14034" s="41" t="str">
        <f aca="false">IF(A14034="","",INDEX(P_Svc,F14034))</f>
        <v/>
      </c>
      <c r="H14034" s="41" t="str">
        <f aca="false">IF(A14034="","",INDEX(P_Zone,F14034))</f>
        <v/>
      </c>
      <c r="I14034" s="41" t="str">
        <f aca="false">IF(A14034="","",IF(D14034="Delivered",IF(B14034&lt;=INDEX(P_Due,F14034),1,0),0))</f>
        <v/>
      </c>
    </row>
    <row r="14035" customFormat="false" ht="15" hidden="false" customHeight="false" outlineLevel="0" collapsed="false">
      <c r="A14035" s="37"/>
      <c r="B14035" s="38"/>
      <c r="C14035" s="39"/>
      <c r="D14035" s="39"/>
      <c r="E14035" s="39"/>
      <c r="F14035" s="41" t="str">
        <f aca="false">IF(A14035="","",MATCH(A14035,P_ID,1))</f>
        <v/>
      </c>
      <c r="G14035" s="41" t="str">
        <f aca="false">IF(A14035="","",INDEX(P_Svc,F14035))</f>
        <v/>
      </c>
      <c r="H14035" s="41" t="str">
        <f aca="false">IF(A14035="","",INDEX(P_Zone,F14035))</f>
        <v/>
      </c>
      <c r="I14035" s="41" t="str">
        <f aca="false">IF(A14035="","",IF(D14035="Delivered",IF(B14035&lt;=INDEX(P_Due,F14035),1,0),0))</f>
        <v/>
      </c>
    </row>
    <row r="14036" customFormat="false" ht="15" hidden="false" customHeight="false" outlineLevel="0" collapsed="false">
      <c r="A14036" s="37"/>
      <c r="B14036" s="38"/>
      <c r="C14036" s="39"/>
      <c r="D14036" s="39"/>
      <c r="E14036" s="39"/>
      <c r="F14036" s="41" t="str">
        <f aca="false">IF(A14036="","",MATCH(A14036,P_ID,1))</f>
        <v/>
      </c>
      <c r="G14036" s="41" t="str">
        <f aca="false">IF(A14036="","",INDEX(P_Svc,F14036))</f>
        <v/>
      </c>
      <c r="H14036" s="41" t="str">
        <f aca="false">IF(A14036="","",INDEX(P_Zone,F14036))</f>
        <v/>
      </c>
      <c r="I14036" s="41" t="str">
        <f aca="false">IF(A14036="","",IF(D14036="Delivered",IF(B14036&lt;=INDEX(P_Due,F14036),1,0),0))</f>
        <v/>
      </c>
    </row>
    <row r="14037" customFormat="false" ht="15" hidden="false" customHeight="false" outlineLevel="0" collapsed="false">
      <c r="A14037" s="37"/>
      <c r="B14037" s="38"/>
      <c r="C14037" s="39"/>
      <c r="D14037" s="39"/>
      <c r="E14037" s="39"/>
      <c r="F14037" s="41" t="str">
        <f aca="false">IF(A14037="","",MATCH(A14037,P_ID,1))</f>
        <v/>
      </c>
      <c r="G14037" s="41" t="str">
        <f aca="false">IF(A14037="","",INDEX(P_Svc,F14037))</f>
        <v/>
      </c>
      <c r="H14037" s="41" t="str">
        <f aca="false">IF(A14037="","",INDEX(P_Zone,F14037))</f>
        <v/>
      </c>
      <c r="I14037" s="41" t="str">
        <f aca="false">IF(A14037="","",IF(D14037="Delivered",IF(B14037&lt;=INDEX(P_Due,F14037),1,0),0))</f>
        <v/>
      </c>
    </row>
    <row r="14038" customFormat="false" ht="15" hidden="false" customHeight="false" outlineLevel="0" collapsed="false">
      <c r="A14038" s="37"/>
      <c r="B14038" s="38"/>
      <c r="C14038" s="39"/>
      <c r="D14038" s="39"/>
      <c r="E14038" s="39"/>
      <c r="F14038" s="41" t="str">
        <f aca="false">IF(A14038="","",MATCH(A14038,P_ID,1))</f>
        <v/>
      </c>
      <c r="G14038" s="41" t="str">
        <f aca="false">IF(A14038="","",INDEX(P_Svc,F14038))</f>
        <v/>
      </c>
      <c r="H14038" s="41" t="str">
        <f aca="false">IF(A14038="","",INDEX(P_Zone,F14038))</f>
        <v/>
      </c>
      <c r="I14038" s="41" t="str">
        <f aca="false">IF(A14038="","",IF(D14038="Delivered",IF(B14038&lt;=INDEX(P_Due,F14038),1,0),0))</f>
        <v/>
      </c>
    </row>
    <row r="14039" customFormat="false" ht="15" hidden="false" customHeight="false" outlineLevel="0" collapsed="false">
      <c r="A14039" s="37"/>
      <c r="B14039" s="38"/>
      <c r="C14039" s="39"/>
      <c r="D14039" s="39"/>
      <c r="E14039" s="39"/>
      <c r="F14039" s="41" t="str">
        <f aca="false">IF(A14039="","",MATCH(A14039,P_ID,1))</f>
        <v/>
      </c>
      <c r="G14039" s="41" t="str">
        <f aca="false">IF(A14039="","",INDEX(P_Svc,F14039))</f>
        <v/>
      </c>
      <c r="H14039" s="41" t="str">
        <f aca="false">IF(A14039="","",INDEX(P_Zone,F14039))</f>
        <v/>
      </c>
      <c r="I14039" s="41" t="str">
        <f aca="false">IF(A14039="","",IF(D14039="Delivered",IF(B14039&lt;=INDEX(P_Due,F14039),1,0),0))</f>
        <v/>
      </c>
    </row>
    <row r="14040" customFormat="false" ht="15" hidden="false" customHeight="false" outlineLevel="0" collapsed="false">
      <c r="A14040" s="37"/>
      <c r="B14040" s="38"/>
      <c r="C14040" s="39"/>
      <c r="D14040" s="39"/>
      <c r="E14040" s="39"/>
      <c r="F14040" s="41" t="str">
        <f aca="false">IF(A14040="","",MATCH(A14040,P_ID,1))</f>
        <v/>
      </c>
      <c r="G14040" s="41" t="str">
        <f aca="false">IF(A14040="","",INDEX(P_Svc,F14040))</f>
        <v/>
      </c>
      <c r="H14040" s="41" t="str">
        <f aca="false">IF(A14040="","",INDEX(P_Zone,F14040))</f>
        <v/>
      </c>
      <c r="I14040" s="41" t="str">
        <f aca="false">IF(A14040="","",IF(D14040="Delivered",IF(B14040&lt;=INDEX(P_Due,F14040),1,0),0))</f>
        <v/>
      </c>
    </row>
    <row r="14041" customFormat="false" ht="15" hidden="false" customHeight="false" outlineLevel="0" collapsed="false">
      <c r="A14041" s="37"/>
      <c r="B14041" s="38"/>
      <c r="C14041" s="39"/>
      <c r="D14041" s="39"/>
      <c r="E14041" s="39"/>
      <c r="F14041" s="41" t="str">
        <f aca="false">IF(A14041="","",MATCH(A14041,P_ID,1))</f>
        <v/>
      </c>
      <c r="G14041" s="41" t="str">
        <f aca="false">IF(A14041="","",INDEX(P_Svc,F14041))</f>
        <v/>
      </c>
      <c r="H14041" s="41" t="str">
        <f aca="false">IF(A14041="","",INDEX(P_Zone,F14041))</f>
        <v/>
      </c>
      <c r="I14041" s="41" t="str">
        <f aca="false">IF(A14041="","",IF(D14041="Delivered",IF(B14041&lt;=INDEX(P_Due,F14041),1,0),0))</f>
        <v/>
      </c>
    </row>
    <row r="14042" customFormat="false" ht="15" hidden="false" customHeight="false" outlineLevel="0" collapsed="false">
      <c r="A14042" s="37"/>
      <c r="B14042" s="38"/>
      <c r="C14042" s="39"/>
      <c r="D14042" s="39"/>
      <c r="E14042" s="39"/>
      <c r="F14042" s="41" t="str">
        <f aca="false">IF(A14042="","",MATCH(A14042,P_ID,1))</f>
        <v/>
      </c>
      <c r="G14042" s="41" t="str">
        <f aca="false">IF(A14042="","",INDEX(P_Svc,F14042))</f>
        <v/>
      </c>
      <c r="H14042" s="41" t="str">
        <f aca="false">IF(A14042="","",INDEX(P_Zone,F14042))</f>
        <v/>
      </c>
      <c r="I14042" s="41" t="str">
        <f aca="false">IF(A14042="","",IF(D14042="Delivered",IF(B14042&lt;=INDEX(P_Due,F14042),1,0),0))</f>
        <v/>
      </c>
    </row>
    <row r="14043" customFormat="false" ht="15" hidden="false" customHeight="false" outlineLevel="0" collapsed="false">
      <c r="A14043" s="37"/>
      <c r="B14043" s="38"/>
      <c r="C14043" s="39"/>
      <c r="D14043" s="39"/>
      <c r="E14043" s="39"/>
      <c r="F14043" s="41" t="str">
        <f aca="false">IF(A14043="","",MATCH(A14043,P_ID,1))</f>
        <v/>
      </c>
      <c r="G14043" s="41" t="str">
        <f aca="false">IF(A14043="","",INDEX(P_Svc,F14043))</f>
        <v/>
      </c>
      <c r="H14043" s="41" t="str">
        <f aca="false">IF(A14043="","",INDEX(P_Zone,F14043))</f>
        <v/>
      </c>
      <c r="I14043" s="41" t="str">
        <f aca="false">IF(A14043="","",IF(D14043="Delivered",IF(B14043&lt;=INDEX(P_Due,F14043),1,0),0))</f>
        <v/>
      </c>
    </row>
    <row r="14044" customFormat="false" ht="15" hidden="false" customHeight="false" outlineLevel="0" collapsed="false">
      <c r="A14044" s="37"/>
      <c r="B14044" s="38"/>
      <c r="C14044" s="39"/>
      <c r="D14044" s="39"/>
      <c r="E14044" s="39"/>
      <c r="F14044" s="41" t="str">
        <f aca="false">IF(A14044="","",MATCH(A14044,P_ID,1))</f>
        <v/>
      </c>
      <c r="G14044" s="41" t="str">
        <f aca="false">IF(A14044="","",INDEX(P_Svc,F14044))</f>
        <v/>
      </c>
      <c r="H14044" s="41" t="str">
        <f aca="false">IF(A14044="","",INDEX(P_Zone,F14044))</f>
        <v/>
      </c>
      <c r="I14044" s="41" t="str">
        <f aca="false">IF(A14044="","",IF(D14044="Delivered",IF(B14044&lt;=INDEX(P_Due,F14044),1,0),0))</f>
        <v/>
      </c>
    </row>
    <row r="14045" customFormat="false" ht="15" hidden="false" customHeight="false" outlineLevel="0" collapsed="false">
      <c r="A14045" s="37"/>
      <c r="B14045" s="38"/>
      <c r="C14045" s="39"/>
      <c r="D14045" s="39"/>
      <c r="E14045" s="39"/>
      <c r="F14045" s="41" t="str">
        <f aca="false">IF(A14045="","",MATCH(A14045,P_ID,1))</f>
        <v/>
      </c>
      <c r="G14045" s="41" t="str">
        <f aca="false">IF(A14045="","",INDEX(P_Svc,F14045))</f>
        <v/>
      </c>
      <c r="H14045" s="41" t="str">
        <f aca="false">IF(A14045="","",INDEX(P_Zone,F14045))</f>
        <v/>
      </c>
      <c r="I14045" s="41" t="str">
        <f aca="false">IF(A14045="","",IF(D14045="Delivered",IF(B14045&lt;=INDEX(P_Due,F14045),1,0),0))</f>
        <v/>
      </c>
    </row>
    <row r="14046" customFormat="false" ht="15" hidden="false" customHeight="false" outlineLevel="0" collapsed="false">
      <c r="A14046" s="37"/>
      <c r="B14046" s="38"/>
      <c r="C14046" s="39"/>
      <c r="D14046" s="39"/>
      <c r="E14046" s="39"/>
      <c r="F14046" s="41" t="str">
        <f aca="false">IF(A14046="","",MATCH(A14046,P_ID,1))</f>
        <v/>
      </c>
      <c r="G14046" s="41" t="str">
        <f aca="false">IF(A14046="","",INDEX(P_Svc,F14046))</f>
        <v/>
      </c>
      <c r="H14046" s="41" t="str">
        <f aca="false">IF(A14046="","",INDEX(P_Zone,F14046))</f>
        <v/>
      </c>
      <c r="I14046" s="41" t="str">
        <f aca="false">IF(A14046="","",IF(D14046="Delivered",IF(B14046&lt;=INDEX(P_Due,F14046),1,0),0))</f>
        <v/>
      </c>
    </row>
    <row r="14047" customFormat="false" ht="15" hidden="false" customHeight="false" outlineLevel="0" collapsed="false">
      <c r="A14047" s="37"/>
      <c r="B14047" s="38"/>
      <c r="C14047" s="39"/>
      <c r="D14047" s="39"/>
      <c r="E14047" s="39"/>
      <c r="F14047" s="41" t="str">
        <f aca="false">IF(A14047="","",MATCH(A14047,P_ID,1))</f>
        <v/>
      </c>
      <c r="G14047" s="41" t="str">
        <f aca="false">IF(A14047="","",INDEX(P_Svc,F14047))</f>
        <v/>
      </c>
      <c r="H14047" s="41" t="str">
        <f aca="false">IF(A14047="","",INDEX(P_Zone,F14047))</f>
        <v/>
      </c>
      <c r="I14047" s="41" t="str">
        <f aca="false">IF(A14047="","",IF(D14047="Delivered",IF(B14047&lt;=INDEX(P_Due,F14047),1,0),0))</f>
        <v/>
      </c>
    </row>
    <row r="14048" customFormat="false" ht="15" hidden="false" customHeight="false" outlineLevel="0" collapsed="false">
      <c r="A14048" s="37"/>
      <c r="B14048" s="38"/>
      <c r="C14048" s="39"/>
      <c r="D14048" s="39"/>
      <c r="E14048" s="39"/>
      <c r="F14048" s="41" t="str">
        <f aca="false">IF(A14048="","",MATCH(A14048,P_ID,1))</f>
        <v/>
      </c>
      <c r="G14048" s="41" t="str">
        <f aca="false">IF(A14048="","",INDEX(P_Svc,F14048))</f>
        <v/>
      </c>
      <c r="H14048" s="41" t="str">
        <f aca="false">IF(A14048="","",INDEX(P_Zone,F14048))</f>
        <v/>
      </c>
      <c r="I14048" s="41" t="str">
        <f aca="false">IF(A14048="","",IF(D14048="Delivered",IF(B14048&lt;=INDEX(P_Due,F14048),1,0),0))</f>
        <v/>
      </c>
    </row>
    <row r="14049" customFormat="false" ht="15" hidden="false" customHeight="false" outlineLevel="0" collapsed="false">
      <c r="A14049" s="37"/>
      <c r="B14049" s="38"/>
      <c r="C14049" s="39"/>
      <c r="D14049" s="39"/>
      <c r="E14049" s="39"/>
      <c r="F14049" s="41" t="str">
        <f aca="false">IF(A14049="","",MATCH(A14049,P_ID,1))</f>
        <v/>
      </c>
      <c r="G14049" s="41" t="str">
        <f aca="false">IF(A14049="","",INDEX(P_Svc,F14049))</f>
        <v/>
      </c>
      <c r="H14049" s="41" t="str">
        <f aca="false">IF(A14049="","",INDEX(P_Zone,F14049))</f>
        <v/>
      </c>
      <c r="I14049" s="41" t="str">
        <f aca="false">IF(A14049="","",IF(D14049="Delivered",IF(B14049&lt;=INDEX(P_Due,F14049),1,0),0))</f>
        <v/>
      </c>
    </row>
    <row r="14050" customFormat="false" ht="15" hidden="false" customHeight="false" outlineLevel="0" collapsed="false">
      <c r="A14050" s="37"/>
      <c r="B14050" s="38"/>
      <c r="C14050" s="39"/>
      <c r="D14050" s="39"/>
      <c r="E14050" s="39"/>
      <c r="F14050" s="41" t="str">
        <f aca="false">IF(A14050="","",MATCH(A14050,P_ID,1))</f>
        <v/>
      </c>
      <c r="G14050" s="41" t="str">
        <f aca="false">IF(A14050="","",INDEX(P_Svc,F14050))</f>
        <v/>
      </c>
      <c r="H14050" s="41" t="str">
        <f aca="false">IF(A14050="","",INDEX(P_Zone,F14050))</f>
        <v/>
      </c>
      <c r="I14050" s="41" t="str">
        <f aca="false">IF(A14050="","",IF(D14050="Delivered",IF(B14050&lt;=INDEX(P_Due,F14050),1,0),0))</f>
        <v/>
      </c>
    </row>
    <row r="14051" customFormat="false" ht="15" hidden="false" customHeight="false" outlineLevel="0" collapsed="false">
      <c r="A14051" s="37"/>
      <c r="B14051" s="38"/>
      <c r="C14051" s="39"/>
      <c r="D14051" s="39"/>
      <c r="E14051" s="39"/>
      <c r="F14051" s="41" t="str">
        <f aca="false">IF(A14051="","",MATCH(A14051,P_ID,1))</f>
        <v/>
      </c>
      <c r="G14051" s="41" t="str">
        <f aca="false">IF(A14051="","",INDEX(P_Svc,F14051))</f>
        <v/>
      </c>
      <c r="H14051" s="41" t="str">
        <f aca="false">IF(A14051="","",INDEX(P_Zone,F14051))</f>
        <v/>
      </c>
      <c r="I14051" s="41" t="str">
        <f aca="false">IF(A14051="","",IF(D14051="Delivered",IF(B14051&lt;=INDEX(P_Due,F14051),1,0),0))</f>
        <v/>
      </c>
    </row>
    <row r="14052" customFormat="false" ht="15" hidden="false" customHeight="false" outlineLevel="0" collapsed="false">
      <c r="A14052" s="37"/>
      <c r="B14052" s="38"/>
      <c r="C14052" s="39"/>
      <c r="D14052" s="39"/>
      <c r="E14052" s="39"/>
      <c r="F14052" s="41" t="str">
        <f aca="false">IF(A14052="","",MATCH(A14052,P_ID,1))</f>
        <v/>
      </c>
      <c r="G14052" s="41" t="str">
        <f aca="false">IF(A14052="","",INDEX(P_Svc,F14052))</f>
        <v/>
      </c>
      <c r="H14052" s="41" t="str">
        <f aca="false">IF(A14052="","",INDEX(P_Zone,F14052))</f>
        <v/>
      </c>
      <c r="I14052" s="41" t="str">
        <f aca="false">IF(A14052="","",IF(D14052="Delivered",IF(B14052&lt;=INDEX(P_Due,F14052),1,0),0))</f>
        <v/>
      </c>
    </row>
    <row r="14053" customFormat="false" ht="15" hidden="false" customHeight="false" outlineLevel="0" collapsed="false">
      <c r="A14053" s="37"/>
      <c r="B14053" s="38"/>
      <c r="C14053" s="39"/>
      <c r="D14053" s="39"/>
      <c r="E14053" s="39"/>
      <c r="F14053" s="41" t="str">
        <f aca="false">IF(A14053="","",MATCH(A14053,P_ID,1))</f>
        <v/>
      </c>
      <c r="G14053" s="41" t="str">
        <f aca="false">IF(A14053="","",INDEX(P_Svc,F14053))</f>
        <v/>
      </c>
      <c r="H14053" s="41" t="str">
        <f aca="false">IF(A14053="","",INDEX(P_Zone,F14053))</f>
        <v/>
      </c>
      <c r="I14053" s="41" t="str">
        <f aca="false">IF(A14053="","",IF(D14053="Delivered",IF(B14053&lt;=INDEX(P_Due,F14053),1,0),0))</f>
        <v/>
      </c>
    </row>
    <row r="14054" customFormat="false" ht="15" hidden="false" customHeight="false" outlineLevel="0" collapsed="false">
      <c r="A14054" s="37"/>
      <c r="B14054" s="38"/>
      <c r="C14054" s="39"/>
      <c r="D14054" s="39"/>
      <c r="E14054" s="39"/>
      <c r="F14054" s="41" t="str">
        <f aca="false">IF(A14054="","",MATCH(A14054,P_ID,1))</f>
        <v/>
      </c>
      <c r="G14054" s="41" t="str">
        <f aca="false">IF(A14054="","",INDEX(P_Svc,F14054))</f>
        <v/>
      </c>
      <c r="H14054" s="41" t="str">
        <f aca="false">IF(A14054="","",INDEX(P_Zone,F14054))</f>
        <v/>
      </c>
      <c r="I14054" s="41" t="str">
        <f aca="false">IF(A14054="","",IF(D14054="Delivered",IF(B14054&lt;=INDEX(P_Due,F14054),1,0),0))</f>
        <v/>
      </c>
    </row>
    <row r="14055" customFormat="false" ht="15" hidden="false" customHeight="false" outlineLevel="0" collapsed="false">
      <c r="A14055" s="37"/>
      <c r="B14055" s="38"/>
      <c r="C14055" s="39"/>
      <c r="D14055" s="39"/>
      <c r="E14055" s="39"/>
      <c r="F14055" s="41" t="str">
        <f aca="false">IF(A14055="","",MATCH(A14055,P_ID,1))</f>
        <v/>
      </c>
      <c r="G14055" s="41" t="str">
        <f aca="false">IF(A14055="","",INDEX(P_Svc,F14055))</f>
        <v/>
      </c>
      <c r="H14055" s="41" t="str">
        <f aca="false">IF(A14055="","",INDEX(P_Zone,F14055))</f>
        <v/>
      </c>
      <c r="I14055" s="41" t="str">
        <f aca="false">IF(A14055="","",IF(D14055="Delivered",IF(B14055&lt;=INDEX(P_Due,F14055),1,0),0))</f>
        <v/>
      </c>
    </row>
    <row r="14056" customFormat="false" ht="15" hidden="false" customHeight="false" outlineLevel="0" collapsed="false">
      <c r="A14056" s="37"/>
      <c r="B14056" s="38"/>
      <c r="C14056" s="39"/>
      <c r="D14056" s="39"/>
      <c r="E14056" s="39"/>
      <c r="F14056" s="41" t="str">
        <f aca="false">IF(A14056="","",MATCH(A14056,P_ID,1))</f>
        <v/>
      </c>
      <c r="G14056" s="41" t="str">
        <f aca="false">IF(A14056="","",INDEX(P_Svc,F14056))</f>
        <v/>
      </c>
      <c r="H14056" s="41" t="str">
        <f aca="false">IF(A14056="","",INDEX(P_Zone,F14056))</f>
        <v/>
      </c>
      <c r="I14056" s="41" t="str">
        <f aca="false">IF(A14056="","",IF(D14056="Delivered",IF(B14056&lt;=INDEX(P_Due,F14056),1,0),0))</f>
        <v/>
      </c>
    </row>
    <row r="14057" customFormat="false" ht="15" hidden="false" customHeight="false" outlineLevel="0" collapsed="false">
      <c r="A14057" s="37"/>
      <c r="B14057" s="38"/>
      <c r="C14057" s="39"/>
      <c r="D14057" s="39"/>
      <c r="E14057" s="39"/>
      <c r="F14057" s="41" t="str">
        <f aca="false">IF(A14057="","",MATCH(A14057,P_ID,1))</f>
        <v/>
      </c>
      <c r="G14057" s="41" t="str">
        <f aca="false">IF(A14057="","",INDEX(P_Svc,F14057))</f>
        <v/>
      </c>
      <c r="H14057" s="41" t="str">
        <f aca="false">IF(A14057="","",INDEX(P_Zone,F14057))</f>
        <v/>
      </c>
      <c r="I14057" s="41" t="str">
        <f aca="false">IF(A14057="","",IF(D14057="Delivered",IF(B14057&lt;=INDEX(P_Due,F14057),1,0),0))</f>
        <v/>
      </c>
    </row>
    <row r="14058" customFormat="false" ht="15" hidden="false" customHeight="false" outlineLevel="0" collapsed="false">
      <c r="A14058" s="37"/>
      <c r="B14058" s="38"/>
      <c r="C14058" s="39"/>
      <c r="D14058" s="39"/>
      <c r="E14058" s="39"/>
      <c r="F14058" s="41" t="str">
        <f aca="false">IF(A14058="","",MATCH(A14058,P_ID,1))</f>
        <v/>
      </c>
      <c r="G14058" s="41" t="str">
        <f aca="false">IF(A14058="","",INDEX(P_Svc,F14058))</f>
        <v/>
      </c>
      <c r="H14058" s="41" t="str">
        <f aca="false">IF(A14058="","",INDEX(P_Zone,F14058))</f>
        <v/>
      </c>
      <c r="I14058" s="41" t="str">
        <f aca="false">IF(A14058="","",IF(D14058="Delivered",IF(B14058&lt;=INDEX(P_Due,F14058),1,0),0))</f>
        <v/>
      </c>
    </row>
    <row r="14059" customFormat="false" ht="15" hidden="false" customHeight="false" outlineLevel="0" collapsed="false">
      <c r="A14059" s="37"/>
      <c r="B14059" s="38"/>
      <c r="C14059" s="39"/>
      <c r="D14059" s="39"/>
      <c r="E14059" s="39"/>
      <c r="F14059" s="41" t="str">
        <f aca="false">IF(A14059="","",MATCH(A14059,P_ID,1))</f>
        <v/>
      </c>
      <c r="G14059" s="41" t="str">
        <f aca="false">IF(A14059="","",INDEX(P_Svc,F14059))</f>
        <v/>
      </c>
      <c r="H14059" s="41" t="str">
        <f aca="false">IF(A14059="","",INDEX(P_Zone,F14059))</f>
        <v/>
      </c>
      <c r="I14059" s="41" t="str">
        <f aca="false">IF(A14059="","",IF(D14059="Delivered",IF(B14059&lt;=INDEX(P_Due,F14059),1,0),0))</f>
        <v/>
      </c>
    </row>
    <row r="14060" customFormat="false" ht="15" hidden="false" customHeight="false" outlineLevel="0" collapsed="false">
      <c r="A14060" s="37"/>
      <c r="B14060" s="38"/>
      <c r="C14060" s="39"/>
      <c r="D14060" s="39"/>
      <c r="E14060" s="39"/>
      <c r="F14060" s="41" t="str">
        <f aca="false">IF(A14060="","",MATCH(A14060,P_ID,1))</f>
        <v/>
      </c>
      <c r="G14060" s="41" t="str">
        <f aca="false">IF(A14060="","",INDEX(P_Svc,F14060))</f>
        <v/>
      </c>
      <c r="H14060" s="41" t="str">
        <f aca="false">IF(A14060="","",INDEX(P_Zone,F14060))</f>
        <v/>
      </c>
      <c r="I14060" s="41" t="str">
        <f aca="false">IF(A14060="","",IF(D14060="Delivered",IF(B14060&lt;=INDEX(P_Due,F14060),1,0),0))</f>
        <v/>
      </c>
    </row>
    <row r="14061" customFormat="false" ht="15" hidden="false" customHeight="false" outlineLevel="0" collapsed="false">
      <c r="A14061" s="37"/>
      <c r="B14061" s="38"/>
      <c r="C14061" s="39"/>
      <c r="D14061" s="39"/>
      <c r="E14061" s="39"/>
      <c r="F14061" s="41" t="str">
        <f aca="false">IF(A14061="","",MATCH(A14061,P_ID,1))</f>
        <v/>
      </c>
      <c r="G14061" s="41" t="str">
        <f aca="false">IF(A14061="","",INDEX(P_Svc,F14061))</f>
        <v/>
      </c>
      <c r="H14061" s="41" t="str">
        <f aca="false">IF(A14061="","",INDEX(P_Zone,F14061))</f>
        <v/>
      </c>
      <c r="I14061" s="41" t="str">
        <f aca="false">IF(A14061="","",IF(D14061="Delivered",IF(B14061&lt;=INDEX(P_Due,F14061),1,0),0))</f>
        <v/>
      </c>
    </row>
    <row r="14062" customFormat="false" ht="15" hidden="false" customHeight="false" outlineLevel="0" collapsed="false">
      <c r="A14062" s="37"/>
      <c r="B14062" s="38"/>
      <c r="C14062" s="39"/>
      <c r="D14062" s="39"/>
      <c r="E14062" s="39"/>
      <c r="F14062" s="41" t="str">
        <f aca="false">IF(A14062="","",MATCH(A14062,P_ID,1))</f>
        <v/>
      </c>
      <c r="G14062" s="41" t="str">
        <f aca="false">IF(A14062="","",INDEX(P_Svc,F14062))</f>
        <v/>
      </c>
      <c r="H14062" s="41" t="str">
        <f aca="false">IF(A14062="","",INDEX(P_Zone,F14062))</f>
        <v/>
      </c>
      <c r="I14062" s="41" t="str">
        <f aca="false">IF(A14062="","",IF(D14062="Delivered",IF(B14062&lt;=INDEX(P_Due,F14062),1,0),0))</f>
        <v/>
      </c>
    </row>
    <row r="14063" customFormat="false" ht="15" hidden="false" customHeight="false" outlineLevel="0" collapsed="false">
      <c r="A14063" s="37"/>
      <c r="B14063" s="38"/>
      <c r="C14063" s="39"/>
      <c r="D14063" s="39"/>
      <c r="E14063" s="39"/>
      <c r="F14063" s="41" t="str">
        <f aca="false">IF(A14063="","",MATCH(A14063,P_ID,1))</f>
        <v/>
      </c>
      <c r="G14063" s="41" t="str">
        <f aca="false">IF(A14063="","",INDEX(P_Svc,F14063))</f>
        <v/>
      </c>
      <c r="H14063" s="41" t="str">
        <f aca="false">IF(A14063="","",INDEX(P_Zone,F14063))</f>
        <v/>
      </c>
      <c r="I14063" s="41" t="str">
        <f aca="false">IF(A14063="","",IF(D14063="Delivered",IF(B14063&lt;=INDEX(P_Due,F14063),1,0),0))</f>
        <v/>
      </c>
    </row>
    <row r="14064" customFormat="false" ht="15" hidden="false" customHeight="false" outlineLevel="0" collapsed="false">
      <c r="A14064" s="37"/>
      <c r="B14064" s="38"/>
      <c r="C14064" s="39"/>
      <c r="D14064" s="39"/>
      <c r="E14064" s="39"/>
      <c r="F14064" s="41" t="str">
        <f aca="false">IF(A14064="","",MATCH(A14064,P_ID,1))</f>
        <v/>
      </c>
      <c r="G14064" s="41" t="str">
        <f aca="false">IF(A14064="","",INDEX(P_Svc,F14064))</f>
        <v/>
      </c>
      <c r="H14064" s="41" t="str">
        <f aca="false">IF(A14064="","",INDEX(P_Zone,F14064))</f>
        <v/>
      </c>
      <c r="I14064" s="41" t="str">
        <f aca="false">IF(A14064="","",IF(D14064="Delivered",IF(B14064&lt;=INDEX(P_Due,F14064),1,0),0))</f>
        <v/>
      </c>
    </row>
    <row r="14065" customFormat="false" ht="15" hidden="false" customHeight="false" outlineLevel="0" collapsed="false">
      <c r="A14065" s="37"/>
      <c r="B14065" s="38"/>
      <c r="C14065" s="39"/>
      <c r="D14065" s="39"/>
      <c r="E14065" s="39"/>
      <c r="F14065" s="41" t="str">
        <f aca="false">IF(A14065="","",MATCH(A14065,P_ID,1))</f>
        <v/>
      </c>
      <c r="G14065" s="41" t="str">
        <f aca="false">IF(A14065="","",INDEX(P_Svc,F14065))</f>
        <v/>
      </c>
      <c r="H14065" s="41" t="str">
        <f aca="false">IF(A14065="","",INDEX(P_Zone,F14065))</f>
        <v/>
      </c>
      <c r="I14065" s="41" t="str">
        <f aca="false">IF(A14065="","",IF(D14065="Delivered",IF(B14065&lt;=INDEX(P_Due,F14065),1,0),0))</f>
        <v/>
      </c>
    </row>
    <row r="14066" customFormat="false" ht="15" hidden="false" customHeight="false" outlineLevel="0" collapsed="false">
      <c r="A14066" s="37"/>
      <c r="B14066" s="38"/>
      <c r="C14066" s="39"/>
      <c r="D14066" s="39"/>
      <c r="E14066" s="39"/>
      <c r="F14066" s="41" t="str">
        <f aca="false">IF(A14066="","",MATCH(A14066,P_ID,1))</f>
        <v/>
      </c>
      <c r="G14066" s="41" t="str">
        <f aca="false">IF(A14066="","",INDEX(P_Svc,F14066))</f>
        <v/>
      </c>
      <c r="H14066" s="41" t="str">
        <f aca="false">IF(A14066="","",INDEX(P_Zone,F14066))</f>
        <v/>
      </c>
      <c r="I14066" s="41" t="str">
        <f aca="false">IF(A14066="","",IF(D14066="Delivered",IF(B14066&lt;=INDEX(P_Due,F14066),1,0),0))</f>
        <v/>
      </c>
    </row>
    <row r="14067" customFormat="false" ht="15" hidden="false" customHeight="false" outlineLevel="0" collapsed="false">
      <c r="A14067" s="37"/>
      <c r="B14067" s="38"/>
      <c r="C14067" s="39"/>
      <c r="D14067" s="39"/>
      <c r="E14067" s="39"/>
      <c r="F14067" s="41" t="str">
        <f aca="false">IF(A14067="","",MATCH(A14067,P_ID,1))</f>
        <v/>
      </c>
      <c r="G14067" s="41" t="str">
        <f aca="false">IF(A14067="","",INDEX(P_Svc,F14067))</f>
        <v/>
      </c>
      <c r="H14067" s="41" t="str">
        <f aca="false">IF(A14067="","",INDEX(P_Zone,F14067))</f>
        <v/>
      </c>
      <c r="I14067" s="41" t="str">
        <f aca="false">IF(A14067="","",IF(D14067="Delivered",IF(B14067&lt;=INDEX(P_Due,F14067),1,0),0))</f>
        <v/>
      </c>
    </row>
    <row r="14068" customFormat="false" ht="15" hidden="false" customHeight="false" outlineLevel="0" collapsed="false">
      <c r="A14068" s="37"/>
      <c r="B14068" s="38"/>
      <c r="C14068" s="39"/>
      <c r="D14068" s="39"/>
      <c r="E14068" s="39"/>
      <c r="F14068" s="41" t="str">
        <f aca="false">IF(A14068="","",MATCH(A14068,P_ID,1))</f>
        <v/>
      </c>
      <c r="G14068" s="41" t="str">
        <f aca="false">IF(A14068="","",INDEX(P_Svc,F14068))</f>
        <v/>
      </c>
      <c r="H14068" s="41" t="str">
        <f aca="false">IF(A14068="","",INDEX(P_Zone,F14068))</f>
        <v/>
      </c>
      <c r="I14068" s="41" t="str">
        <f aca="false">IF(A14068="","",IF(D14068="Delivered",IF(B14068&lt;=INDEX(P_Due,F14068),1,0),0))</f>
        <v/>
      </c>
    </row>
    <row r="14069" customFormat="false" ht="15" hidden="false" customHeight="false" outlineLevel="0" collapsed="false">
      <c r="A14069" s="37"/>
      <c r="B14069" s="38"/>
      <c r="C14069" s="39"/>
      <c r="D14069" s="39"/>
      <c r="E14069" s="39"/>
      <c r="F14069" s="41" t="str">
        <f aca="false">IF(A14069="","",MATCH(A14069,P_ID,1))</f>
        <v/>
      </c>
      <c r="G14069" s="41" t="str">
        <f aca="false">IF(A14069="","",INDEX(P_Svc,F14069))</f>
        <v/>
      </c>
      <c r="H14069" s="41" t="str">
        <f aca="false">IF(A14069="","",INDEX(P_Zone,F14069))</f>
        <v/>
      </c>
      <c r="I14069" s="41" t="str">
        <f aca="false">IF(A14069="","",IF(D14069="Delivered",IF(B14069&lt;=INDEX(P_Due,F14069),1,0),0))</f>
        <v/>
      </c>
    </row>
    <row r="14070" customFormat="false" ht="15" hidden="false" customHeight="false" outlineLevel="0" collapsed="false">
      <c r="A14070" s="37"/>
      <c r="B14070" s="38"/>
      <c r="C14070" s="39"/>
      <c r="D14070" s="39"/>
      <c r="E14070" s="39"/>
      <c r="F14070" s="41" t="str">
        <f aca="false">IF(A14070="","",MATCH(A14070,P_ID,1))</f>
        <v/>
      </c>
      <c r="G14070" s="41" t="str">
        <f aca="false">IF(A14070="","",INDEX(P_Svc,F14070))</f>
        <v/>
      </c>
      <c r="H14070" s="41" t="str">
        <f aca="false">IF(A14070="","",INDEX(P_Zone,F14070))</f>
        <v/>
      </c>
      <c r="I14070" s="41" t="str">
        <f aca="false">IF(A14070="","",IF(D14070="Delivered",IF(B14070&lt;=INDEX(P_Due,F14070),1,0),0))</f>
        <v/>
      </c>
    </row>
    <row r="14071" customFormat="false" ht="15" hidden="false" customHeight="false" outlineLevel="0" collapsed="false">
      <c r="A14071" s="37"/>
      <c r="B14071" s="38"/>
      <c r="C14071" s="39"/>
      <c r="D14071" s="39"/>
      <c r="E14071" s="39"/>
      <c r="F14071" s="41" t="str">
        <f aca="false">IF(A14071="","",MATCH(A14071,P_ID,1))</f>
        <v/>
      </c>
      <c r="G14071" s="41" t="str">
        <f aca="false">IF(A14071="","",INDEX(P_Svc,F14071))</f>
        <v/>
      </c>
      <c r="H14071" s="41" t="str">
        <f aca="false">IF(A14071="","",INDEX(P_Zone,F14071))</f>
        <v/>
      </c>
      <c r="I14071" s="41" t="str">
        <f aca="false">IF(A14071="","",IF(D14071="Delivered",IF(B14071&lt;=INDEX(P_Due,F14071),1,0),0))</f>
        <v/>
      </c>
    </row>
    <row r="14072" customFormat="false" ht="15" hidden="false" customHeight="false" outlineLevel="0" collapsed="false">
      <c r="A14072" s="37"/>
      <c r="B14072" s="38"/>
      <c r="C14072" s="39"/>
      <c r="D14072" s="39"/>
      <c r="E14072" s="39"/>
      <c r="F14072" s="41" t="str">
        <f aca="false">IF(A14072="","",MATCH(A14072,P_ID,1))</f>
        <v/>
      </c>
      <c r="G14072" s="41" t="str">
        <f aca="false">IF(A14072="","",INDEX(P_Svc,F14072))</f>
        <v/>
      </c>
      <c r="H14072" s="41" t="str">
        <f aca="false">IF(A14072="","",INDEX(P_Zone,F14072))</f>
        <v/>
      </c>
      <c r="I14072" s="41" t="str">
        <f aca="false">IF(A14072="","",IF(D14072="Delivered",IF(B14072&lt;=INDEX(P_Due,F14072),1,0),0))</f>
        <v/>
      </c>
    </row>
    <row r="14073" customFormat="false" ht="15" hidden="false" customHeight="false" outlineLevel="0" collapsed="false">
      <c r="A14073" s="37"/>
      <c r="B14073" s="38"/>
      <c r="C14073" s="39"/>
      <c r="D14073" s="39"/>
      <c r="E14073" s="39"/>
      <c r="F14073" s="41" t="str">
        <f aca="false">IF(A14073="","",MATCH(A14073,P_ID,1))</f>
        <v/>
      </c>
      <c r="G14073" s="41" t="str">
        <f aca="false">IF(A14073="","",INDEX(P_Svc,F14073))</f>
        <v/>
      </c>
      <c r="H14073" s="41" t="str">
        <f aca="false">IF(A14073="","",INDEX(P_Zone,F14073))</f>
        <v/>
      </c>
      <c r="I14073" s="41" t="str">
        <f aca="false">IF(A14073="","",IF(D14073="Delivered",IF(B14073&lt;=INDEX(P_Due,F14073),1,0),0))</f>
        <v/>
      </c>
    </row>
    <row r="14074" customFormat="false" ht="15" hidden="false" customHeight="false" outlineLevel="0" collapsed="false">
      <c r="A14074" s="37"/>
      <c r="B14074" s="38"/>
      <c r="C14074" s="39"/>
      <c r="D14074" s="39"/>
      <c r="E14074" s="39"/>
      <c r="F14074" s="41" t="str">
        <f aca="false">IF(A14074="","",MATCH(A14074,P_ID,1))</f>
        <v/>
      </c>
      <c r="G14074" s="41" t="str">
        <f aca="false">IF(A14074="","",INDEX(P_Svc,F14074))</f>
        <v/>
      </c>
      <c r="H14074" s="41" t="str">
        <f aca="false">IF(A14074="","",INDEX(P_Zone,F14074))</f>
        <v/>
      </c>
      <c r="I14074" s="41" t="str">
        <f aca="false">IF(A14074="","",IF(D14074="Delivered",IF(B14074&lt;=INDEX(P_Due,F14074),1,0),0))</f>
        <v/>
      </c>
    </row>
    <row r="14075" customFormat="false" ht="15" hidden="false" customHeight="false" outlineLevel="0" collapsed="false">
      <c r="A14075" s="37"/>
      <c r="B14075" s="38"/>
      <c r="C14075" s="39"/>
      <c r="D14075" s="39"/>
      <c r="E14075" s="39"/>
      <c r="F14075" s="41" t="str">
        <f aca="false">IF(A14075="","",MATCH(A14075,P_ID,1))</f>
        <v/>
      </c>
      <c r="G14075" s="41" t="str">
        <f aca="false">IF(A14075="","",INDEX(P_Svc,F14075))</f>
        <v/>
      </c>
      <c r="H14075" s="41" t="str">
        <f aca="false">IF(A14075="","",INDEX(P_Zone,F14075))</f>
        <v/>
      </c>
      <c r="I14075" s="41" t="str">
        <f aca="false">IF(A14075="","",IF(D14075="Delivered",IF(B14075&lt;=INDEX(P_Due,F14075),1,0),0))</f>
        <v/>
      </c>
    </row>
    <row r="14076" customFormat="false" ht="15" hidden="false" customHeight="false" outlineLevel="0" collapsed="false">
      <c r="A14076" s="37"/>
      <c r="B14076" s="38"/>
      <c r="C14076" s="39"/>
      <c r="D14076" s="39"/>
      <c r="E14076" s="39"/>
      <c r="F14076" s="41" t="str">
        <f aca="false">IF(A14076="","",MATCH(A14076,P_ID,1))</f>
        <v/>
      </c>
      <c r="G14076" s="41" t="str">
        <f aca="false">IF(A14076="","",INDEX(P_Svc,F14076))</f>
        <v/>
      </c>
      <c r="H14076" s="41" t="str">
        <f aca="false">IF(A14076="","",INDEX(P_Zone,F14076))</f>
        <v/>
      </c>
      <c r="I14076" s="41" t="str">
        <f aca="false">IF(A14076="","",IF(D14076="Delivered",IF(B14076&lt;=INDEX(P_Due,F14076),1,0),0))</f>
        <v/>
      </c>
    </row>
    <row r="14077" customFormat="false" ht="15" hidden="false" customHeight="false" outlineLevel="0" collapsed="false">
      <c r="A14077" s="37"/>
      <c r="B14077" s="38"/>
      <c r="C14077" s="39"/>
      <c r="D14077" s="39"/>
      <c r="E14077" s="39"/>
      <c r="F14077" s="41" t="str">
        <f aca="false">IF(A14077="","",MATCH(A14077,P_ID,1))</f>
        <v/>
      </c>
      <c r="G14077" s="41" t="str">
        <f aca="false">IF(A14077="","",INDEX(P_Svc,F14077))</f>
        <v/>
      </c>
      <c r="H14077" s="41" t="str">
        <f aca="false">IF(A14077="","",INDEX(P_Zone,F14077))</f>
        <v/>
      </c>
      <c r="I14077" s="41" t="str">
        <f aca="false">IF(A14077="","",IF(D14077="Delivered",IF(B14077&lt;=INDEX(P_Due,F14077),1,0),0))</f>
        <v/>
      </c>
    </row>
    <row r="14078" customFormat="false" ht="15" hidden="false" customHeight="false" outlineLevel="0" collapsed="false">
      <c r="A14078" s="37"/>
      <c r="B14078" s="38"/>
      <c r="C14078" s="39"/>
      <c r="D14078" s="39"/>
      <c r="E14078" s="39"/>
      <c r="F14078" s="41" t="str">
        <f aca="false">IF(A14078="","",MATCH(A14078,P_ID,1))</f>
        <v/>
      </c>
      <c r="G14078" s="41" t="str">
        <f aca="false">IF(A14078="","",INDEX(P_Svc,F14078))</f>
        <v/>
      </c>
      <c r="H14078" s="41" t="str">
        <f aca="false">IF(A14078="","",INDEX(P_Zone,F14078))</f>
        <v/>
      </c>
      <c r="I14078" s="41" t="str">
        <f aca="false">IF(A14078="","",IF(D14078="Delivered",IF(B14078&lt;=INDEX(P_Due,F14078),1,0),0))</f>
        <v/>
      </c>
    </row>
    <row r="14079" customFormat="false" ht="15" hidden="false" customHeight="false" outlineLevel="0" collapsed="false">
      <c r="A14079" s="37"/>
      <c r="B14079" s="38"/>
      <c r="C14079" s="39"/>
      <c r="D14079" s="39"/>
      <c r="E14079" s="39"/>
      <c r="F14079" s="41" t="str">
        <f aca="false">IF(A14079="","",MATCH(A14079,P_ID,1))</f>
        <v/>
      </c>
      <c r="G14079" s="41" t="str">
        <f aca="false">IF(A14079="","",INDEX(P_Svc,F14079))</f>
        <v/>
      </c>
      <c r="H14079" s="41" t="str">
        <f aca="false">IF(A14079="","",INDEX(P_Zone,F14079))</f>
        <v/>
      </c>
      <c r="I14079" s="41" t="str">
        <f aca="false">IF(A14079="","",IF(D14079="Delivered",IF(B14079&lt;=INDEX(P_Due,F14079),1,0),0))</f>
        <v/>
      </c>
    </row>
    <row r="14080" customFormat="false" ht="15" hidden="false" customHeight="false" outlineLevel="0" collapsed="false">
      <c r="A14080" s="37"/>
      <c r="B14080" s="38"/>
      <c r="C14080" s="39"/>
      <c r="D14080" s="39"/>
      <c r="E14080" s="39"/>
      <c r="F14080" s="41" t="str">
        <f aca="false">IF(A14080="","",MATCH(A14080,P_ID,1))</f>
        <v/>
      </c>
      <c r="G14080" s="41" t="str">
        <f aca="false">IF(A14080="","",INDEX(P_Svc,F14080))</f>
        <v/>
      </c>
      <c r="H14080" s="41" t="str">
        <f aca="false">IF(A14080="","",INDEX(P_Zone,F14080))</f>
        <v/>
      </c>
      <c r="I14080" s="41" t="str">
        <f aca="false">IF(A14080="","",IF(D14080="Delivered",IF(B14080&lt;=INDEX(P_Due,F14080),1,0),0))</f>
        <v/>
      </c>
    </row>
    <row r="14081" customFormat="false" ht="15" hidden="false" customHeight="false" outlineLevel="0" collapsed="false">
      <c r="A14081" s="37"/>
      <c r="B14081" s="38"/>
      <c r="C14081" s="39"/>
      <c r="D14081" s="39"/>
      <c r="E14081" s="39"/>
      <c r="F14081" s="41" t="str">
        <f aca="false">IF(A14081="","",MATCH(A14081,P_ID,1))</f>
        <v/>
      </c>
      <c r="G14081" s="41" t="str">
        <f aca="false">IF(A14081="","",INDEX(P_Svc,F14081))</f>
        <v/>
      </c>
      <c r="H14081" s="41" t="str">
        <f aca="false">IF(A14081="","",INDEX(P_Zone,F14081))</f>
        <v/>
      </c>
      <c r="I14081" s="41" t="str">
        <f aca="false">IF(A14081="","",IF(D14081="Delivered",IF(B14081&lt;=INDEX(P_Due,F14081),1,0),0))</f>
        <v/>
      </c>
    </row>
    <row r="14082" customFormat="false" ht="15" hidden="false" customHeight="false" outlineLevel="0" collapsed="false">
      <c r="A14082" s="37"/>
      <c r="B14082" s="38"/>
      <c r="C14082" s="39"/>
      <c r="D14082" s="39"/>
      <c r="E14082" s="39"/>
      <c r="F14082" s="41" t="str">
        <f aca="false">IF(A14082="","",MATCH(A14082,P_ID,1))</f>
        <v/>
      </c>
      <c r="G14082" s="41" t="str">
        <f aca="false">IF(A14082="","",INDEX(P_Svc,F14082))</f>
        <v/>
      </c>
      <c r="H14082" s="41" t="str">
        <f aca="false">IF(A14082="","",INDEX(P_Zone,F14082))</f>
        <v/>
      </c>
      <c r="I14082" s="41" t="str">
        <f aca="false">IF(A14082="","",IF(D14082="Delivered",IF(B14082&lt;=INDEX(P_Due,F14082),1,0),0))</f>
        <v/>
      </c>
    </row>
    <row r="14083" customFormat="false" ht="15" hidden="false" customHeight="false" outlineLevel="0" collapsed="false">
      <c r="A14083" s="37"/>
      <c r="B14083" s="38"/>
      <c r="C14083" s="39"/>
      <c r="D14083" s="39"/>
      <c r="E14083" s="39"/>
      <c r="F14083" s="41" t="str">
        <f aca="false">IF(A14083="","",MATCH(A14083,P_ID,1))</f>
        <v/>
      </c>
      <c r="G14083" s="41" t="str">
        <f aca="false">IF(A14083="","",INDEX(P_Svc,F14083))</f>
        <v/>
      </c>
      <c r="H14083" s="41" t="str">
        <f aca="false">IF(A14083="","",INDEX(P_Zone,F14083))</f>
        <v/>
      </c>
      <c r="I14083" s="41" t="str">
        <f aca="false">IF(A14083="","",IF(D14083="Delivered",IF(B14083&lt;=INDEX(P_Due,F14083),1,0),0))</f>
        <v/>
      </c>
    </row>
    <row r="14084" customFormat="false" ht="15" hidden="false" customHeight="false" outlineLevel="0" collapsed="false">
      <c r="A14084" s="37"/>
      <c r="B14084" s="38"/>
      <c r="C14084" s="39"/>
      <c r="D14084" s="39"/>
      <c r="E14084" s="39"/>
      <c r="F14084" s="41" t="str">
        <f aca="false">IF(A14084="","",MATCH(A14084,P_ID,1))</f>
        <v/>
      </c>
      <c r="G14084" s="41" t="str">
        <f aca="false">IF(A14084="","",INDEX(P_Svc,F14084))</f>
        <v/>
      </c>
      <c r="H14084" s="41" t="str">
        <f aca="false">IF(A14084="","",INDEX(P_Zone,F14084))</f>
        <v/>
      </c>
      <c r="I14084" s="41" t="str">
        <f aca="false">IF(A14084="","",IF(D14084="Delivered",IF(B14084&lt;=INDEX(P_Due,F14084),1,0),0))</f>
        <v/>
      </c>
    </row>
    <row r="14085" customFormat="false" ht="15" hidden="false" customHeight="false" outlineLevel="0" collapsed="false">
      <c r="A14085" s="37"/>
      <c r="B14085" s="38"/>
      <c r="C14085" s="39"/>
      <c r="D14085" s="39"/>
      <c r="E14085" s="39"/>
      <c r="F14085" s="41" t="str">
        <f aca="false">IF(A14085="","",MATCH(A14085,P_ID,1))</f>
        <v/>
      </c>
      <c r="G14085" s="41" t="str">
        <f aca="false">IF(A14085="","",INDEX(P_Svc,F14085))</f>
        <v/>
      </c>
      <c r="H14085" s="41" t="str">
        <f aca="false">IF(A14085="","",INDEX(P_Zone,F14085))</f>
        <v/>
      </c>
      <c r="I14085" s="41" t="str">
        <f aca="false">IF(A14085="","",IF(D14085="Delivered",IF(B14085&lt;=INDEX(P_Due,F14085),1,0),0))</f>
        <v/>
      </c>
    </row>
    <row r="14086" customFormat="false" ht="15" hidden="false" customHeight="false" outlineLevel="0" collapsed="false">
      <c r="A14086" s="37"/>
      <c r="B14086" s="38"/>
      <c r="C14086" s="39"/>
      <c r="D14086" s="39"/>
      <c r="E14086" s="39"/>
      <c r="F14086" s="41" t="str">
        <f aca="false">IF(A14086="","",MATCH(A14086,P_ID,1))</f>
        <v/>
      </c>
      <c r="G14086" s="41" t="str">
        <f aca="false">IF(A14086="","",INDEX(P_Svc,F14086))</f>
        <v/>
      </c>
      <c r="H14086" s="41" t="str">
        <f aca="false">IF(A14086="","",INDEX(P_Zone,F14086))</f>
        <v/>
      </c>
      <c r="I14086" s="41" t="str">
        <f aca="false">IF(A14086="","",IF(D14086="Delivered",IF(B14086&lt;=INDEX(P_Due,F14086),1,0),0))</f>
        <v/>
      </c>
    </row>
    <row r="14087" customFormat="false" ht="15" hidden="false" customHeight="false" outlineLevel="0" collapsed="false">
      <c r="A14087" s="37"/>
      <c r="B14087" s="38"/>
      <c r="C14087" s="39"/>
      <c r="D14087" s="39"/>
      <c r="E14087" s="39"/>
      <c r="F14087" s="41" t="str">
        <f aca="false">IF(A14087="","",MATCH(A14087,P_ID,1))</f>
        <v/>
      </c>
      <c r="G14087" s="41" t="str">
        <f aca="false">IF(A14087="","",INDEX(P_Svc,F14087))</f>
        <v/>
      </c>
      <c r="H14087" s="41" t="str">
        <f aca="false">IF(A14087="","",INDEX(P_Zone,F14087))</f>
        <v/>
      </c>
      <c r="I14087" s="41" t="str">
        <f aca="false">IF(A14087="","",IF(D14087="Delivered",IF(B14087&lt;=INDEX(P_Due,F14087),1,0),0))</f>
        <v/>
      </c>
    </row>
    <row r="14088" customFormat="false" ht="15" hidden="false" customHeight="false" outlineLevel="0" collapsed="false">
      <c r="A14088" s="37"/>
      <c r="B14088" s="38"/>
      <c r="C14088" s="39"/>
      <c r="D14088" s="39"/>
      <c r="E14088" s="39"/>
      <c r="F14088" s="41" t="str">
        <f aca="false">IF(A14088="","",MATCH(A14088,P_ID,1))</f>
        <v/>
      </c>
      <c r="G14088" s="41" t="str">
        <f aca="false">IF(A14088="","",INDEX(P_Svc,F14088))</f>
        <v/>
      </c>
      <c r="H14088" s="41" t="str">
        <f aca="false">IF(A14088="","",INDEX(P_Zone,F14088))</f>
        <v/>
      </c>
      <c r="I14088" s="41" t="str">
        <f aca="false">IF(A14088="","",IF(D14088="Delivered",IF(B14088&lt;=INDEX(P_Due,F14088),1,0),0))</f>
        <v/>
      </c>
    </row>
    <row r="14089" customFormat="false" ht="15" hidden="false" customHeight="false" outlineLevel="0" collapsed="false">
      <c r="A14089" s="37"/>
      <c r="B14089" s="38"/>
      <c r="C14089" s="39"/>
      <c r="D14089" s="39"/>
      <c r="E14089" s="39"/>
      <c r="F14089" s="41" t="str">
        <f aca="false">IF(A14089="","",MATCH(A14089,P_ID,1))</f>
        <v/>
      </c>
      <c r="G14089" s="41" t="str">
        <f aca="false">IF(A14089="","",INDEX(P_Svc,F14089))</f>
        <v/>
      </c>
      <c r="H14089" s="41" t="str">
        <f aca="false">IF(A14089="","",INDEX(P_Zone,F14089))</f>
        <v/>
      </c>
      <c r="I14089" s="41" t="str">
        <f aca="false">IF(A14089="","",IF(D14089="Delivered",IF(B14089&lt;=INDEX(P_Due,F14089),1,0),0))</f>
        <v/>
      </c>
    </row>
    <row r="14090" customFormat="false" ht="15" hidden="false" customHeight="false" outlineLevel="0" collapsed="false">
      <c r="A14090" s="37"/>
      <c r="B14090" s="38"/>
      <c r="C14090" s="39"/>
      <c r="D14090" s="39"/>
      <c r="E14090" s="39"/>
      <c r="F14090" s="41" t="str">
        <f aca="false">IF(A14090="","",MATCH(A14090,P_ID,1))</f>
        <v/>
      </c>
      <c r="G14090" s="41" t="str">
        <f aca="false">IF(A14090="","",INDEX(P_Svc,F14090))</f>
        <v/>
      </c>
      <c r="H14090" s="41" t="str">
        <f aca="false">IF(A14090="","",INDEX(P_Zone,F14090))</f>
        <v/>
      </c>
      <c r="I14090" s="41" t="str">
        <f aca="false">IF(A14090="","",IF(D14090="Delivered",IF(B14090&lt;=INDEX(P_Due,F14090),1,0),0))</f>
        <v/>
      </c>
    </row>
    <row r="14091" customFormat="false" ht="15" hidden="false" customHeight="false" outlineLevel="0" collapsed="false">
      <c r="A14091" s="37"/>
      <c r="B14091" s="38"/>
      <c r="C14091" s="39"/>
      <c r="D14091" s="39"/>
      <c r="E14091" s="39"/>
      <c r="F14091" s="41" t="str">
        <f aca="false">IF(A14091="","",MATCH(A14091,P_ID,1))</f>
        <v/>
      </c>
      <c r="G14091" s="41" t="str">
        <f aca="false">IF(A14091="","",INDEX(P_Svc,F14091))</f>
        <v/>
      </c>
      <c r="H14091" s="41" t="str">
        <f aca="false">IF(A14091="","",INDEX(P_Zone,F14091))</f>
        <v/>
      </c>
      <c r="I14091" s="41" t="str">
        <f aca="false">IF(A14091="","",IF(D14091="Delivered",IF(B14091&lt;=INDEX(P_Due,F14091),1,0),0))</f>
        <v/>
      </c>
    </row>
    <row r="14092" customFormat="false" ht="15" hidden="false" customHeight="false" outlineLevel="0" collapsed="false">
      <c r="A14092" s="37"/>
      <c r="B14092" s="38"/>
      <c r="C14092" s="39"/>
      <c r="D14092" s="39"/>
      <c r="E14092" s="39"/>
      <c r="F14092" s="41" t="str">
        <f aca="false">IF(A14092="","",MATCH(A14092,P_ID,1))</f>
        <v/>
      </c>
      <c r="G14092" s="41" t="str">
        <f aca="false">IF(A14092="","",INDEX(P_Svc,F14092))</f>
        <v/>
      </c>
      <c r="H14092" s="41" t="str">
        <f aca="false">IF(A14092="","",INDEX(P_Zone,F14092))</f>
        <v/>
      </c>
      <c r="I14092" s="41" t="str">
        <f aca="false">IF(A14092="","",IF(D14092="Delivered",IF(B14092&lt;=INDEX(P_Due,F14092),1,0),0))</f>
        <v/>
      </c>
    </row>
    <row r="14093" customFormat="false" ht="15" hidden="false" customHeight="false" outlineLevel="0" collapsed="false">
      <c r="A14093" s="37"/>
      <c r="B14093" s="38"/>
      <c r="C14093" s="39"/>
      <c r="D14093" s="39"/>
      <c r="E14093" s="39"/>
      <c r="F14093" s="41" t="str">
        <f aca="false">IF(A14093="","",MATCH(A14093,P_ID,1))</f>
        <v/>
      </c>
      <c r="G14093" s="41" t="str">
        <f aca="false">IF(A14093="","",INDEX(P_Svc,F14093))</f>
        <v/>
      </c>
      <c r="H14093" s="41" t="str">
        <f aca="false">IF(A14093="","",INDEX(P_Zone,F14093))</f>
        <v/>
      </c>
      <c r="I14093" s="41" t="str">
        <f aca="false">IF(A14093="","",IF(D14093="Delivered",IF(B14093&lt;=INDEX(P_Due,F14093),1,0),0))</f>
        <v/>
      </c>
    </row>
    <row r="14094" customFormat="false" ht="15" hidden="false" customHeight="false" outlineLevel="0" collapsed="false">
      <c r="A14094" s="37"/>
      <c r="B14094" s="38"/>
      <c r="C14094" s="39"/>
      <c r="D14094" s="39"/>
      <c r="E14094" s="39"/>
      <c r="F14094" s="41" t="str">
        <f aca="false">IF(A14094="","",MATCH(A14094,P_ID,1))</f>
        <v/>
      </c>
      <c r="G14094" s="41" t="str">
        <f aca="false">IF(A14094="","",INDEX(P_Svc,F14094))</f>
        <v/>
      </c>
      <c r="H14094" s="41" t="str">
        <f aca="false">IF(A14094="","",INDEX(P_Zone,F14094))</f>
        <v/>
      </c>
      <c r="I14094" s="41" t="str">
        <f aca="false">IF(A14094="","",IF(D14094="Delivered",IF(B14094&lt;=INDEX(P_Due,F14094),1,0),0))</f>
        <v/>
      </c>
    </row>
    <row r="14095" customFormat="false" ht="15" hidden="false" customHeight="false" outlineLevel="0" collapsed="false">
      <c r="A14095" s="37"/>
      <c r="B14095" s="38"/>
      <c r="C14095" s="39"/>
      <c r="D14095" s="39"/>
      <c r="E14095" s="39"/>
      <c r="F14095" s="41" t="str">
        <f aca="false">IF(A14095="","",MATCH(A14095,P_ID,1))</f>
        <v/>
      </c>
      <c r="G14095" s="41" t="str">
        <f aca="false">IF(A14095="","",INDEX(P_Svc,F14095))</f>
        <v/>
      </c>
      <c r="H14095" s="41" t="str">
        <f aca="false">IF(A14095="","",INDEX(P_Zone,F14095))</f>
        <v/>
      </c>
      <c r="I14095" s="41" t="str">
        <f aca="false">IF(A14095="","",IF(D14095="Delivered",IF(B14095&lt;=INDEX(P_Due,F14095),1,0),0))</f>
        <v/>
      </c>
    </row>
    <row r="14096" customFormat="false" ht="15" hidden="false" customHeight="false" outlineLevel="0" collapsed="false">
      <c r="A14096" s="37"/>
      <c r="B14096" s="38"/>
      <c r="C14096" s="39"/>
      <c r="D14096" s="39"/>
      <c r="E14096" s="39"/>
      <c r="F14096" s="41" t="str">
        <f aca="false">IF(A14096="","",MATCH(A14096,P_ID,1))</f>
        <v/>
      </c>
      <c r="G14096" s="41" t="str">
        <f aca="false">IF(A14096="","",INDEX(P_Svc,F14096))</f>
        <v/>
      </c>
      <c r="H14096" s="41" t="str">
        <f aca="false">IF(A14096="","",INDEX(P_Zone,F14096))</f>
        <v/>
      </c>
      <c r="I14096" s="41" t="str">
        <f aca="false">IF(A14096="","",IF(D14096="Delivered",IF(B14096&lt;=INDEX(P_Due,F14096),1,0),0))</f>
        <v/>
      </c>
    </row>
    <row r="14097" customFormat="false" ht="15" hidden="false" customHeight="false" outlineLevel="0" collapsed="false">
      <c r="A14097" s="37"/>
      <c r="B14097" s="38"/>
      <c r="C14097" s="39"/>
      <c r="D14097" s="39"/>
      <c r="E14097" s="39"/>
      <c r="F14097" s="41" t="str">
        <f aca="false">IF(A14097="","",MATCH(A14097,P_ID,1))</f>
        <v/>
      </c>
      <c r="G14097" s="41" t="str">
        <f aca="false">IF(A14097="","",INDEX(P_Svc,F14097))</f>
        <v/>
      </c>
      <c r="H14097" s="41" t="str">
        <f aca="false">IF(A14097="","",INDEX(P_Zone,F14097))</f>
        <v/>
      </c>
      <c r="I14097" s="41" t="str">
        <f aca="false">IF(A14097="","",IF(D14097="Delivered",IF(B14097&lt;=INDEX(P_Due,F14097),1,0),0))</f>
        <v/>
      </c>
    </row>
    <row r="14098" customFormat="false" ht="15" hidden="false" customHeight="false" outlineLevel="0" collapsed="false">
      <c r="A14098" s="37"/>
      <c r="B14098" s="38"/>
      <c r="C14098" s="39"/>
      <c r="D14098" s="39"/>
      <c r="E14098" s="39"/>
      <c r="F14098" s="41" t="str">
        <f aca="false">IF(A14098="","",MATCH(A14098,P_ID,1))</f>
        <v/>
      </c>
      <c r="G14098" s="41" t="str">
        <f aca="false">IF(A14098="","",INDEX(P_Svc,F14098))</f>
        <v/>
      </c>
      <c r="H14098" s="41" t="str">
        <f aca="false">IF(A14098="","",INDEX(P_Zone,F14098))</f>
        <v/>
      </c>
      <c r="I14098" s="41" t="str">
        <f aca="false">IF(A14098="","",IF(D14098="Delivered",IF(B14098&lt;=INDEX(P_Due,F14098),1,0),0))</f>
        <v/>
      </c>
    </row>
    <row r="14099" customFormat="false" ht="15" hidden="false" customHeight="false" outlineLevel="0" collapsed="false">
      <c r="A14099" s="37"/>
      <c r="B14099" s="38"/>
      <c r="C14099" s="39"/>
      <c r="D14099" s="39"/>
      <c r="E14099" s="39"/>
      <c r="F14099" s="41" t="str">
        <f aca="false">IF(A14099="","",MATCH(A14099,P_ID,1))</f>
        <v/>
      </c>
      <c r="G14099" s="41" t="str">
        <f aca="false">IF(A14099="","",INDEX(P_Svc,F14099))</f>
        <v/>
      </c>
      <c r="H14099" s="41" t="str">
        <f aca="false">IF(A14099="","",INDEX(P_Zone,F14099))</f>
        <v/>
      </c>
      <c r="I14099" s="41" t="str">
        <f aca="false">IF(A14099="","",IF(D14099="Delivered",IF(B14099&lt;=INDEX(P_Due,F14099),1,0),0))</f>
        <v/>
      </c>
    </row>
    <row r="14100" customFormat="false" ht="15" hidden="false" customHeight="false" outlineLevel="0" collapsed="false">
      <c r="A14100" s="37"/>
      <c r="B14100" s="38"/>
      <c r="C14100" s="39"/>
      <c r="D14100" s="39"/>
      <c r="E14100" s="39"/>
      <c r="F14100" s="41" t="str">
        <f aca="false">IF(A14100="","",MATCH(A14100,P_ID,1))</f>
        <v/>
      </c>
      <c r="G14100" s="41" t="str">
        <f aca="false">IF(A14100="","",INDEX(P_Svc,F14100))</f>
        <v/>
      </c>
      <c r="H14100" s="41" t="str">
        <f aca="false">IF(A14100="","",INDEX(P_Zone,F14100))</f>
        <v/>
      </c>
      <c r="I14100" s="41" t="str">
        <f aca="false">IF(A14100="","",IF(D14100="Delivered",IF(B14100&lt;=INDEX(P_Due,F14100),1,0),0))</f>
        <v/>
      </c>
    </row>
    <row r="14101" customFormat="false" ht="15" hidden="false" customHeight="false" outlineLevel="0" collapsed="false">
      <c r="A14101" s="37"/>
      <c r="B14101" s="38"/>
      <c r="C14101" s="39"/>
      <c r="D14101" s="39"/>
      <c r="E14101" s="39"/>
      <c r="F14101" s="41" t="str">
        <f aca="false">IF(A14101="","",MATCH(A14101,P_ID,1))</f>
        <v/>
      </c>
      <c r="G14101" s="41" t="str">
        <f aca="false">IF(A14101="","",INDEX(P_Svc,F14101))</f>
        <v/>
      </c>
      <c r="H14101" s="41" t="str">
        <f aca="false">IF(A14101="","",INDEX(P_Zone,F14101))</f>
        <v/>
      </c>
      <c r="I14101" s="41" t="str">
        <f aca="false">IF(A14101="","",IF(D14101="Delivered",IF(B14101&lt;=INDEX(P_Due,F14101),1,0),0))</f>
        <v/>
      </c>
    </row>
    <row r="14102" customFormat="false" ht="15" hidden="false" customHeight="false" outlineLevel="0" collapsed="false">
      <c r="A14102" s="37"/>
      <c r="B14102" s="38"/>
      <c r="C14102" s="39"/>
      <c r="D14102" s="39"/>
      <c r="E14102" s="39"/>
      <c r="F14102" s="41" t="str">
        <f aca="false">IF(A14102="","",MATCH(A14102,P_ID,1))</f>
        <v/>
      </c>
      <c r="G14102" s="41" t="str">
        <f aca="false">IF(A14102="","",INDEX(P_Svc,F14102))</f>
        <v/>
      </c>
      <c r="H14102" s="41" t="str">
        <f aca="false">IF(A14102="","",INDEX(P_Zone,F14102))</f>
        <v/>
      </c>
      <c r="I14102" s="41" t="str">
        <f aca="false">IF(A14102="","",IF(D14102="Delivered",IF(B14102&lt;=INDEX(P_Due,F14102),1,0),0))</f>
        <v/>
      </c>
    </row>
    <row r="14103" customFormat="false" ht="15" hidden="false" customHeight="false" outlineLevel="0" collapsed="false">
      <c r="A14103" s="37"/>
      <c r="B14103" s="38"/>
      <c r="C14103" s="39"/>
      <c r="D14103" s="39"/>
      <c r="E14103" s="39"/>
      <c r="F14103" s="41" t="str">
        <f aca="false">IF(A14103="","",MATCH(A14103,P_ID,1))</f>
        <v/>
      </c>
      <c r="G14103" s="41" t="str">
        <f aca="false">IF(A14103="","",INDEX(P_Svc,F14103))</f>
        <v/>
      </c>
      <c r="H14103" s="41" t="str">
        <f aca="false">IF(A14103="","",INDEX(P_Zone,F14103))</f>
        <v/>
      </c>
      <c r="I14103" s="41" t="str">
        <f aca="false">IF(A14103="","",IF(D14103="Delivered",IF(B14103&lt;=INDEX(P_Due,F14103),1,0),0))</f>
        <v/>
      </c>
    </row>
    <row r="14104" customFormat="false" ht="15" hidden="false" customHeight="false" outlineLevel="0" collapsed="false">
      <c r="A14104" s="37"/>
      <c r="B14104" s="38"/>
      <c r="C14104" s="39"/>
      <c r="D14104" s="39"/>
      <c r="E14104" s="39"/>
      <c r="F14104" s="41" t="str">
        <f aca="false">IF(A14104="","",MATCH(A14104,P_ID,1))</f>
        <v/>
      </c>
      <c r="G14104" s="41" t="str">
        <f aca="false">IF(A14104="","",INDEX(P_Svc,F14104))</f>
        <v/>
      </c>
      <c r="H14104" s="41" t="str">
        <f aca="false">IF(A14104="","",INDEX(P_Zone,F14104))</f>
        <v/>
      </c>
      <c r="I14104" s="41" t="str">
        <f aca="false">IF(A14104="","",IF(D14104="Delivered",IF(B14104&lt;=INDEX(P_Due,F14104),1,0),0))</f>
        <v/>
      </c>
    </row>
    <row r="14105" customFormat="false" ht="15" hidden="false" customHeight="false" outlineLevel="0" collapsed="false">
      <c r="A14105" s="37"/>
      <c r="B14105" s="38"/>
      <c r="C14105" s="39"/>
      <c r="D14105" s="39"/>
      <c r="E14105" s="39"/>
      <c r="F14105" s="41" t="str">
        <f aca="false">IF(A14105="","",MATCH(A14105,P_ID,1))</f>
        <v/>
      </c>
      <c r="G14105" s="41" t="str">
        <f aca="false">IF(A14105="","",INDEX(P_Svc,F14105))</f>
        <v/>
      </c>
      <c r="H14105" s="41" t="str">
        <f aca="false">IF(A14105="","",INDEX(P_Zone,F14105))</f>
        <v/>
      </c>
      <c r="I14105" s="41" t="str">
        <f aca="false">IF(A14105="","",IF(D14105="Delivered",IF(B14105&lt;=INDEX(P_Due,F14105),1,0),0))</f>
        <v/>
      </c>
    </row>
    <row r="14106" customFormat="false" ht="15" hidden="false" customHeight="false" outlineLevel="0" collapsed="false">
      <c r="A14106" s="37"/>
      <c r="B14106" s="38"/>
      <c r="C14106" s="39"/>
      <c r="D14106" s="39"/>
      <c r="E14106" s="39"/>
      <c r="F14106" s="41" t="str">
        <f aca="false">IF(A14106="","",MATCH(A14106,P_ID,1))</f>
        <v/>
      </c>
      <c r="G14106" s="41" t="str">
        <f aca="false">IF(A14106="","",INDEX(P_Svc,F14106))</f>
        <v/>
      </c>
      <c r="H14106" s="41" t="str">
        <f aca="false">IF(A14106="","",INDEX(P_Zone,F14106))</f>
        <v/>
      </c>
      <c r="I14106" s="41" t="str">
        <f aca="false">IF(A14106="","",IF(D14106="Delivered",IF(B14106&lt;=INDEX(P_Due,F14106),1,0),0))</f>
        <v/>
      </c>
    </row>
    <row r="14107" customFormat="false" ht="15" hidden="false" customHeight="false" outlineLevel="0" collapsed="false">
      <c r="A14107" s="37"/>
      <c r="B14107" s="38"/>
      <c r="C14107" s="39"/>
      <c r="D14107" s="39"/>
      <c r="E14107" s="39"/>
      <c r="F14107" s="41" t="str">
        <f aca="false">IF(A14107="","",MATCH(A14107,P_ID,1))</f>
        <v/>
      </c>
      <c r="G14107" s="41" t="str">
        <f aca="false">IF(A14107="","",INDEX(P_Svc,F14107))</f>
        <v/>
      </c>
      <c r="H14107" s="41" t="str">
        <f aca="false">IF(A14107="","",INDEX(P_Zone,F14107))</f>
        <v/>
      </c>
      <c r="I14107" s="41" t="str">
        <f aca="false">IF(A14107="","",IF(D14107="Delivered",IF(B14107&lt;=INDEX(P_Due,F14107),1,0),0))</f>
        <v/>
      </c>
    </row>
    <row r="14108" customFormat="false" ht="15" hidden="false" customHeight="false" outlineLevel="0" collapsed="false">
      <c r="A14108" s="37"/>
      <c r="B14108" s="38"/>
      <c r="C14108" s="39"/>
      <c r="D14108" s="39"/>
      <c r="E14108" s="39"/>
      <c r="F14108" s="41" t="str">
        <f aca="false">IF(A14108="","",MATCH(A14108,P_ID,1))</f>
        <v/>
      </c>
      <c r="G14108" s="41" t="str">
        <f aca="false">IF(A14108="","",INDEX(P_Svc,F14108))</f>
        <v/>
      </c>
      <c r="H14108" s="41" t="str">
        <f aca="false">IF(A14108="","",INDEX(P_Zone,F14108))</f>
        <v/>
      </c>
      <c r="I14108" s="41" t="str">
        <f aca="false">IF(A14108="","",IF(D14108="Delivered",IF(B14108&lt;=INDEX(P_Due,F14108),1,0),0))</f>
        <v/>
      </c>
    </row>
    <row r="14109" customFormat="false" ht="15" hidden="false" customHeight="false" outlineLevel="0" collapsed="false">
      <c r="A14109" s="37"/>
      <c r="B14109" s="38"/>
      <c r="C14109" s="39"/>
      <c r="D14109" s="39"/>
      <c r="E14109" s="39"/>
      <c r="F14109" s="41" t="str">
        <f aca="false">IF(A14109="","",MATCH(A14109,P_ID,1))</f>
        <v/>
      </c>
      <c r="G14109" s="41" t="str">
        <f aca="false">IF(A14109="","",INDEX(P_Svc,F14109))</f>
        <v/>
      </c>
      <c r="H14109" s="41" t="str">
        <f aca="false">IF(A14109="","",INDEX(P_Zone,F14109))</f>
        <v/>
      </c>
      <c r="I14109" s="41" t="str">
        <f aca="false">IF(A14109="","",IF(D14109="Delivered",IF(B14109&lt;=INDEX(P_Due,F14109),1,0),0))</f>
        <v/>
      </c>
    </row>
    <row r="14110" customFormat="false" ht="15" hidden="false" customHeight="false" outlineLevel="0" collapsed="false">
      <c r="A14110" s="37"/>
      <c r="B14110" s="38"/>
      <c r="C14110" s="39"/>
      <c r="D14110" s="39"/>
      <c r="E14110" s="39"/>
      <c r="F14110" s="41" t="str">
        <f aca="false">IF(A14110="","",MATCH(A14110,P_ID,1))</f>
        <v/>
      </c>
      <c r="G14110" s="41" t="str">
        <f aca="false">IF(A14110="","",INDEX(P_Svc,F14110))</f>
        <v/>
      </c>
      <c r="H14110" s="41" t="str">
        <f aca="false">IF(A14110="","",INDEX(P_Zone,F14110))</f>
        <v/>
      </c>
      <c r="I14110" s="41" t="str">
        <f aca="false">IF(A14110="","",IF(D14110="Delivered",IF(B14110&lt;=INDEX(P_Due,F14110),1,0),0))</f>
        <v/>
      </c>
    </row>
    <row r="14111" customFormat="false" ht="15" hidden="false" customHeight="false" outlineLevel="0" collapsed="false">
      <c r="A14111" s="37"/>
      <c r="B14111" s="38"/>
      <c r="C14111" s="39"/>
      <c r="D14111" s="39"/>
      <c r="E14111" s="39"/>
      <c r="F14111" s="41" t="str">
        <f aca="false">IF(A14111="","",MATCH(A14111,P_ID,1))</f>
        <v/>
      </c>
      <c r="G14111" s="41" t="str">
        <f aca="false">IF(A14111="","",INDEX(P_Svc,F14111))</f>
        <v/>
      </c>
      <c r="H14111" s="41" t="str">
        <f aca="false">IF(A14111="","",INDEX(P_Zone,F14111))</f>
        <v/>
      </c>
      <c r="I14111" s="41" t="str">
        <f aca="false">IF(A14111="","",IF(D14111="Delivered",IF(B14111&lt;=INDEX(P_Due,F14111),1,0),0))</f>
        <v/>
      </c>
    </row>
    <row r="14112" customFormat="false" ht="15" hidden="false" customHeight="false" outlineLevel="0" collapsed="false">
      <c r="A14112" s="37"/>
      <c r="B14112" s="38"/>
      <c r="C14112" s="39"/>
      <c r="D14112" s="39"/>
      <c r="E14112" s="39"/>
      <c r="F14112" s="41" t="str">
        <f aca="false">IF(A14112="","",MATCH(A14112,P_ID,1))</f>
        <v/>
      </c>
      <c r="G14112" s="41" t="str">
        <f aca="false">IF(A14112="","",INDEX(P_Svc,F14112))</f>
        <v/>
      </c>
      <c r="H14112" s="41" t="str">
        <f aca="false">IF(A14112="","",INDEX(P_Zone,F14112))</f>
        <v/>
      </c>
      <c r="I14112" s="41" t="str">
        <f aca="false">IF(A14112="","",IF(D14112="Delivered",IF(B14112&lt;=INDEX(P_Due,F14112),1,0),0))</f>
        <v/>
      </c>
    </row>
    <row r="14113" customFormat="false" ht="15" hidden="false" customHeight="false" outlineLevel="0" collapsed="false">
      <c r="A14113" s="37"/>
      <c r="B14113" s="38"/>
      <c r="C14113" s="39"/>
      <c r="D14113" s="39"/>
      <c r="E14113" s="39"/>
      <c r="F14113" s="41" t="str">
        <f aca="false">IF(A14113="","",MATCH(A14113,P_ID,1))</f>
        <v/>
      </c>
      <c r="G14113" s="41" t="str">
        <f aca="false">IF(A14113="","",INDEX(P_Svc,F14113))</f>
        <v/>
      </c>
      <c r="H14113" s="41" t="str">
        <f aca="false">IF(A14113="","",INDEX(P_Zone,F14113))</f>
        <v/>
      </c>
      <c r="I14113" s="41" t="str">
        <f aca="false">IF(A14113="","",IF(D14113="Delivered",IF(B14113&lt;=INDEX(P_Due,F14113),1,0),0))</f>
        <v/>
      </c>
    </row>
    <row r="14114" customFormat="false" ht="15" hidden="false" customHeight="false" outlineLevel="0" collapsed="false">
      <c r="A14114" s="37"/>
      <c r="B14114" s="38"/>
      <c r="C14114" s="39"/>
      <c r="D14114" s="39"/>
      <c r="E14114" s="39"/>
      <c r="F14114" s="41" t="str">
        <f aca="false">IF(A14114="","",MATCH(A14114,P_ID,1))</f>
        <v/>
      </c>
      <c r="G14114" s="41" t="str">
        <f aca="false">IF(A14114="","",INDEX(P_Svc,F14114))</f>
        <v/>
      </c>
      <c r="H14114" s="41" t="str">
        <f aca="false">IF(A14114="","",INDEX(P_Zone,F14114))</f>
        <v/>
      </c>
      <c r="I14114" s="41" t="str">
        <f aca="false">IF(A14114="","",IF(D14114="Delivered",IF(B14114&lt;=INDEX(P_Due,F14114),1,0),0))</f>
        <v/>
      </c>
    </row>
    <row r="14115" customFormat="false" ht="15" hidden="false" customHeight="false" outlineLevel="0" collapsed="false">
      <c r="A14115" s="37"/>
      <c r="B14115" s="38"/>
      <c r="C14115" s="39"/>
      <c r="D14115" s="39"/>
      <c r="E14115" s="39"/>
      <c r="F14115" s="41" t="str">
        <f aca="false">IF(A14115="","",MATCH(A14115,P_ID,1))</f>
        <v/>
      </c>
      <c r="G14115" s="41" t="str">
        <f aca="false">IF(A14115="","",INDEX(P_Svc,F14115))</f>
        <v/>
      </c>
      <c r="H14115" s="41" t="str">
        <f aca="false">IF(A14115="","",INDEX(P_Zone,F14115))</f>
        <v/>
      </c>
      <c r="I14115" s="41" t="str">
        <f aca="false">IF(A14115="","",IF(D14115="Delivered",IF(B14115&lt;=INDEX(P_Due,F14115),1,0),0))</f>
        <v/>
      </c>
    </row>
    <row r="14116" customFormat="false" ht="15" hidden="false" customHeight="false" outlineLevel="0" collapsed="false">
      <c r="A14116" s="37"/>
      <c r="B14116" s="38"/>
      <c r="C14116" s="39"/>
      <c r="D14116" s="39"/>
      <c r="E14116" s="39"/>
      <c r="F14116" s="41" t="str">
        <f aca="false">IF(A14116="","",MATCH(A14116,P_ID,1))</f>
        <v/>
      </c>
      <c r="G14116" s="41" t="str">
        <f aca="false">IF(A14116="","",INDEX(P_Svc,F14116))</f>
        <v/>
      </c>
      <c r="H14116" s="41" t="str">
        <f aca="false">IF(A14116="","",INDEX(P_Zone,F14116))</f>
        <v/>
      </c>
      <c r="I14116" s="41" t="str">
        <f aca="false">IF(A14116="","",IF(D14116="Delivered",IF(B14116&lt;=INDEX(P_Due,F14116),1,0),0))</f>
        <v/>
      </c>
    </row>
    <row r="14117" customFormat="false" ht="15" hidden="false" customHeight="false" outlineLevel="0" collapsed="false">
      <c r="A14117" s="37"/>
      <c r="B14117" s="38"/>
      <c r="C14117" s="39"/>
      <c r="D14117" s="39"/>
      <c r="E14117" s="39"/>
      <c r="F14117" s="41" t="str">
        <f aca="false">IF(A14117="","",MATCH(A14117,P_ID,1))</f>
        <v/>
      </c>
      <c r="G14117" s="41" t="str">
        <f aca="false">IF(A14117="","",INDEX(P_Svc,F14117))</f>
        <v/>
      </c>
      <c r="H14117" s="41" t="str">
        <f aca="false">IF(A14117="","",INDEX(P_Zone,F14117))</f>
        <v/>
      </c>
      <c r="I14117" s="41" t="str">
        <f aca="false">IF(A14117="","",IF(D14117="Delivered",IF(B14117&lt;=INDEX(P_Due,F14117),1,0),0))</f>
        <v/>
      </c>
    </row>
    <row r="14118" customFormat="false" ht="15" hidden="false" customHeight="false" outlineLevel="0" collapsed="false">
      <c r="A14118" s="37"/>
      <c r="B14118" s="38"/>
      <c r="C14118" s="39"/>
      <c r="D14118" s="39"/>
      <c r="E14118" s="39"/>
      <c r="F14118" s="41" t="str">
        <f aca="false">IF(A14118="","",MATCH(A14118,P_ID,1))</f>
        <v/>
      </c>
      <c r="G14118" s="41" t="str">
        <f aca="false">IF(A14118="","",INDEX(P_Svc,F14118))</f>
        <v/>
      </c>
      <c r="H14118" s="41" t="str">
        <f aca="false">IF(A14118="","",INDEX(P_Zone,F14118))</f>
        <v/>
      </c>
      <c r="I14118" s="41" t="str">
        <f aca="false">IF(A14118="","",IF(D14118="Delivered",IF(B14118&lt;=INDEX(P_Due,F14118),1,0),0))</f>
        <v/>
      </c>
    </row>
    <row r="14119" customFormat="false" ht="15" hidden="false" customHeight="false" outlineLevel="0" collapsed="false">
      <c r="A14119" s="37"/>
      <c r="B14119" s="38"/>
      <c r="C14119" s="39"/>
      <c r="D14119" s="39"/>
      <c r="E14119" s="39"/>
      <c r="F14119" s="41" t="str">
        <f aca="false">IF(A14119="","",MATCH(A14119,P_ID,1))</f>
        <v/>
      </c>
      <c r="G14119" s="41" t="str">
        <f aca="false">IF(A14119="","",INDEX(P_Svc,F14119))</f>
        <v/>
      </c>
      <c r="H14119" s="41" t="str">
        <f aca="false">IF(A14119="","",INDEX(P_Zone,F14119))</f>
        <v/>
      </c>
      <c r="I14119" s="41" t="str">
        <f aca="false">IF(A14119="","",IF(D14119="Delivered",IF(B14119&lt;=INDEX(P_Due,F14119),1,0),0))</f>
        <v/>
      </c>
    </row>
    <row r="14120" customFormat="false" ht="15" hidden="false" customHeight="false" outlineLevel="0" collapsed="false">
      <c r="A14120" s="37"/>
      <c r="B14120" s="38"/>
      <c r="C14120" s="39"/>
      <c r="D14120" s="39"/>
      <c r="E14120" s="39"/>
      <c r="F14120" s="41" t="str">
        <f aca="false">IF(A14120="","",MATCH(A14120,P_ID,1))</f>
        <v/>
      </c>
      <c r="G14120" s="41" t="str">
        <f aca="false">IF(A14120="","",INDEX(P_Svc,F14120))</f>
        <v/>
      </c>
      <c r="H14120" s="41" t="str">
        <f aca="false">IF(A14120="","",INDEX(P_Zone,F14120))</f>
        <v/>
      </c>
      <c r="I14120" s="41" t="str">
        <f aca="false">IF(A14120="","",IF(D14120="Delivered",IF(B14120&lt;=INDEX(P_Due,F14120),1,0),0))</f>
        <v/>
      </c>
    </row>
    <row r="14121" customFormat="false" ht="15" hidden="false" customHeight="false" outlineLevel="0" collapsed="false">
      <c r="A14121" s="37"/>
      <c r="B14121" s="38"/>
      <c r="C14121" s="39"/>
      <c r="D14121" s="39"/>
      <c r="E14121" s="39"/>
      <c r="F14121" s="41" t="str">
        <f aca="false">IF(A14121="","",MATCH(A14121,P_ID,1))</f>
        <v/>
      </c>
      <c r="G14121" s="41" t="str">
        <f aca="false">IF(A14121="","",INDEX(P_Svc,F14121))</f>
        <v/>
      </c>
      <c r="H14121" s="41" t="str">
        <f aca="false">IF(A14121="","",INDEX(P_Zone,F14121))</f>
        <v/>
      </c>
      <c r="I14121" s="41" t="str">
        <f aca="false">IF(A14121="","",IF(D14121="Delivered",IF(B14121&lt;=INDEX(P_Due,F14121),1,0),0))</f>
        <v/>
      </c>
    </row>
    <row r="14122" customFormat="false" ht="15" hidden="false" customHeight="false" outlineLevel="0" collapsed="false">
      <c r="A14122" s="37"/>
      <c r="B14122" s="38"/>
      <c r="C14122" s="39"/>
      <c r="D14122" s="39"/>
      <c r="E14122" s="39"/>
      <c r="F14122" s="41" t="str">
        <f aca="false">IF(A14122="","",MATCH(A14122,P_ID,1))</f>
        <v/>
      </c>
      <c r="G14122" s="41" t="str">
        <f aca="false">IF(A14122="","",INDEX(P_Svc,F14122))</f>
        <v/>
      </c>
      <c r="H14122" s="41" t="str">
        <f aca="false">IF(A14122="","",INDEX(P_Zone,F14122))</f>
        <v/>
      </c>
      <c r="I14122" s="41" t="str">
        <f aca="false">IF(A14122="","",IF(D14122="Delivered",IF(B14122&lt;=INDEX(P_Due,F14122),1,0),0))</f>
        <v/>
      </c>
    </row>
    <row r="14123" customFormat="false" ht="15" hidden="false" customHeight="false" outlineLevel="0" collapsed="false">
      <c r="A14123" s="37"/>
      <c r="B14123" s="38"/>
      <c r="C14123" s="39"/>
      <c r="D14123" s="39"/>
      <c r="E14123" s="39"/>
      <c r="F14123" s="41" t="str">
        <f aca="false">IF(A14123="","",MATCH(A14123,P_ID,1))</f>
        <v/>
      </c>
      <c r="G14123" s="41" t="str">
        <f aca="false">IF(A14123="","",INDEX(P_Svc,F14123))</f>
        <v/>
      </c>
      <c r="H14123" s="41" t="str">
        <f aca="false">IF(A14123="","",INDEX(P_Zone,F14123))</f>
        <v/>
      </c>
      <c r="I14123" s="41" t="str">
        <f aca="false">IF(A14123="","",IF(D14123="Delivered",IF(B14123&lt;=INDEX(P_Due,F14123),1,0),0))</f>
        <v/>
      </c>
    </row>
    <row r="14124" customFormat="false" ht="15" hidden="false" customHeight="false" outlineLevel="0" collapsed="false">
      <c r="A14124" s="37"/>
      <c r="B14124" s="38"/>
      <c r="C14124" s="39"/>
      <c r="D14124" s="39"/>
      <c r="E14124" s="39"/>
      <c r="F14124" s="41" t="str">
        <f aca="false">IF(A14124="","",MATCH(A14124,P_ID,1))</f>
        <v/>
      </c>
      <c r="G14124" s="41" t="str">
        <f aca="false">IF(A14124="","",INDEX(P_Svc,F14124))</f>
        <v/>
      </c>
      <c r="H14124" s="41" t="str">
        <f aca="false">IF(A14124="","",INDEX(P_Zone,F14124))</f>
        <v/>
      </c>
      <c r="I14124" s="41" t="str">
        <f aca="false">IF(A14124="","",IF(D14124="Delivered",IF(B14124&lt;=INDEX(P_Due,F14124),1,0),0))</f>
        <v/>
      </c>
    </row>
    <row r="14125" customFormat="false" ht="15" hidden="false" customHeight="false" outlineLevel="0" collapsed="false">
      <c r="A14125" s="37"/>
      <c r="B14125" s="38"/>
      <c r="C14125" s="39"/>
      <c r="D14125" s="39"/>
      <c r="E14125" s="39"/>
      <c r="F14125" s="41" t="str">
        <f aca="false">IF(A14125="","",MATCH(A14125,P_ID,1))</f>
        <v/>
      </c>
      <c r="G14125" s="41" t="str">
        <f aca="false">IF(A14125="","",INDEX(P_Svc,F14125))</f>
        <v/>
      </c>
      <c r="H14125" s="41" t="str">
        <f aca="false">IF(A14125="","",INDEX(P_Zone,F14125))</f>
        <v/>
      </c>
      <c r="I14125" s="41" t="str">
        <f aca="false">IF(A14125="","",IF(D14125="Delivered",IF(B14125&lt;=INDEX(P_Due,F14125),1,0),0))</f>
        <v/>
      </c>
    </row>
    <row r="14126" customFormat="false" ht="15" hidden="false" customHeight="false" outlineLevel="0" collapsed="false">
      <c r="A14126" s="37"/>
      <c r="B14126" s="38"/>
      <c r="C14126" s="39"/>
      <c r="D14126" s="39"/>
      <c r="E14126" s="39"/>
      <c r="F14126" s="41" t="str">
        <f aca="false">IF(A14126="","",MATCH(A14126,P_ID,1))</f>
        <v/>
      </c>
      <c r="G14126" s="41" t="str">
        <f aca="false">IF(A14126="","",INDEX(P_Svc,F14126))</f>
        <v/>
      </c>
      <c r="H14126" s="41" t="str">
        <f aca="false">IF(A14126="","",INDEX(P_Zone,F14126))</f>
        <v/>
      </c>
      <c r="I14126" s="41" t="str">
        <f aca="false">IF(A14126="","",IF(D14126="Delivered",IF(B14126&lt;=INDEX(P_Due,F14126),1,0),0))</f>
        <v/>
      </c>
    </row>
    <row r="14127" customFormat="false" ht="15" hidden="false" customHeight="false" outlineLevel="0" collapsed="false">
      <c r="A14127" s="37"/>
      <c r="B14127" s="38"/>
      <c r="C14127" s="39"/>
      <c r="D14127" s="39"/>
      <c r="E14127" s="39"/>
      <c r="F14127" s="41" t="str">
        <f aca="false">IF(A14127="","",MATCH(A14127,P_ID,1))</f>
        <v/>
      </c>
      <c r="G14127" s="41" t="str">
        <f aca="false">IF(A14127="","",INDEX(P_Svc,F14127))</f>
        <v/>
      </c>
      <c r="H14127" s="41" t="str">
        <f aca="false">IF(A14127="","",INDEX(P_Zone,F14127))</f>
        <v/>
      </c>
      <c r="I14127" s="41" t="str">
        <f aca="false">IF(A14127="","",IF(D14127="Delivered",IF(B14127&lt;=INDEX(P_Due,F14127),1,0),0))</f>
        <v/>
      </c>
    </row>
    <row r="14128" customFormat="false" ht="15" hidden="false" customHeight="false" outlineLevel="0" collapsed="false">
      <c r="A14128" s="37"/>
      <c r="B14128" s="38"/>
      <c r="C14128" s="39"/>
      <c r="D14128" s="39"/>
      <c r="E14128" s="39"/>
      <c r="F14128" s="41" t="str">
        <f aca="false">IF(A14128="","",MATCH(A14128,P_ID,1))</f>
        <v/>
      </c>
      <c r="G14128" s="41" t="str">
        <f aca="false">IF(A14128="","",INDEX(P_Svc,F14128))</f>
        <v/>
      </c>
      <c r="H14128" s="41" t="str">
        <f aca="false">IF(A14128="","",INDEX(P_Zone,F14128))</f>
        <v/>
      </c>
      <c r="I14128" s="41" t="str">
        <f aca="false">IF(A14128="","",IF(D14128="Delivered",IF(B14128&lt;=INDEX(P_Due,F14128),1,0),0))</f>
        <v/>
      </c>
    </row>
    <row r="14129" customFormat="false" ht="15" hidden="false" customHeight="false" outlineLevel="0" collapsed="false">
      <c r="A14129" s="37"/>
      <c r="B14129" s="38"/>
      <c r="C14129" s="39"/>
      <c r="D14129" s="39"/>
      <c r="E14129" s="39"/>
      <c r="F14129" s="41" t="str">
        <f aca="false">IF(A14129="","",MATCH(A14129,P_ID,1))</f>
        <v/>
      </c>
      <c r="G14129" s="41" t="str">
        <f aca="false">IF(A14129="","",INDEX(P_Svc,F14129))</f>
        <v/>
      </c>
      <c r="H14129" s="41" t="str">
        <f aca="false">IF(A14129="","",INDEX(P_Zone,F14129))</f>
        <v/>
      </c>
      <c r="I14129" s="41" t="str">
        <f aca="false">IF(A14129="","",IF(D14129="Delivered",IF(B14129&lt;=INDEX(P_Due,F14129),1,0),0))</f>
        <v/>
      </c>
    </row>
    <row r="14130" customFormat="false" ht="15" hidden="false" customHeight="false" outlineLevel="0" collapsed="false">
      <c r="A14130" s="37"/>
      <c r="B14130" s="38"/>
      <c r="C14130" s="39"/>
      <c r="D14130" s="39"/>
      <c r="E14130" s="39"/>
      <c r="F14130" s="41" t="str">
        <f aca="false">IF(A14130="","",MATCH(A14130,P_ID,1))</f>
        <v/>
      </c>
      <c r="G14130" s="41" t="str">
        <f aca="false">IF(A14130="","",INDEX(P_Svc,F14130))</f>
        <v/>
      </c>
      <c r="H14130" s="41" t="str">
        <f aca="false">IF(A14130="","",INDEX(P_Zone,F14130))</f>
        <v/>
      </c>
      <c r="I14130" s="41" t="str">
        <f aca="false">IF(A14130="","",IF(D14130="Delivered",IF(B14130&lt;=INDEX(P_Due,F14130),1,0),0))</f>
        <v/>
      </c>
    </row>
    <row r="14131" customFormat="false" ht="15" hidden="false" customHeight="false" outlineLevel="0" collapsed="false">
      <c r="A14131" s="37"/>
      <c r="B14131" s="38"/>
      <c r="C14131" s="39"/>
      <c r="D14131" s="39"/>
      <c r="E14131" s="39"/>
      <c r="F14131" s="41" t="str">
        <f aca="false">IF(A14131="","",MATCH(A14131,P_ID,1))</f>
        <v/>
      </c>
      <c r="G14131" s="41" t="str">
        <f aca="false">IF(A14131="","",INDEX(P_Svc,F14131))</f>
        <v/>
      </c>
      <c r="H14131" s="41" t="str">
        <f aca="false">IF(A14131="","",INDEX(P_Zone,F14131))</f>
        <v/>
      </c>
      <c r="I14131" s="41" t="str">
        <f aca="false">IF(A14131="","",IF(D14131="Delivered",IF(B14131&lt;=INDEX(P_Due,F14131),1,0),0))</f>
        <v/>
      </c>
    </row>
    <row r="14132" customFormat="false" ht="15" hidden="false" customHeight="false" outlineLevel="0" collapsed="false">
      <c r="A14132" s="37"/>
      <c r="B14132" s="38"/>
      <c r="C14132" s="39"/>
      <c r="D14132" s="39"/>
      <c r="E14132" s="39"/>
      <c r="F14132" s="41" t="str">
        <f aca="false">IF(A14132="","",MATCH(A14132,P_ID,1))</f>
        <v/>
      </c>
      <c r="G14132" s="41" t="str">
        <f aca="false">IF(A14132="","",INDEX(P_Svc,F14132))</f>
        <v/>
      </c>
      <c r="H14132" s="41" t="str">
        <f aca="false">IF(A14132="","",INDEX(P_Zone,F14132))</f>
        <v/>
      </c>
      <c r="I14132" s="41" t="str">
        <f aca="false">IF(A14132="","",IF(D14132="Delivered",IF(B14132&lt;=INDEX(P_Due,F14132),1,0),0))</f>
        <v/>
      </c>
    </row>
    <row r="14133" customFormat="false" ht="15" hidden="false" customHeight="false" outlineLevel="0" collapsed="false">
      <c r="A14133" s="37"/>
      <c r="B14133" s="38"/>
      <c r="C14133" s="39"/>
      <c r="D14133" s="39"/>
      <c r="E14133" s="39"/>
      <c r="F14133" s="41" t="str">
        <f aca="false">IF(A14133="","",MATCH(A14133,P_ID,1))</f>
        <v/>
      </c>
      <c r="G14133" s="41" t="str">
        <f aca="false">IF(A14133="","",INDEX(P_Svc,F14133))</f>
        <v/>
      </c>
      <c r="H14133" s="41" t="str">
        <f aca="false">IF(A14133="","",INDEX(P_Zone,F14133))</f>
        <v/>
      </c>
      <c r="I14133" s="41" t="str">
        <f aca="false">IF(A14133="","",IF(D14133="Delivered",IF(B14133&lt;=INDEX(P_Due,F14133),1,0),0))</f>
        <v/>
      </c>
    </row>
    <row r="14134" customFormat="false" ht="15" hidden="false" customHeight="false" outlineLevel="0" collapsed="false">
      <c r="A14134" s="37"/>
      <c r="B14134" s="38"/>
      <c r="C14134" s="39"/>
      <c r="D14134" s="39"/>
      <c r="E14134" s="39"/>
      <c r="F14134" s="41" t="str">
        <f aca="false">IF(A14134="","",MATCH(A14134,P_ID,1))</f>
        <v/>
      </c>
      <c r="G14134" s="41" t="str">
        <f aca="false">IF(A14134="","",INDEX(P_Svc,F14134))</f>
        <v/>
      </c>
      <c r="H14134" s="41" t="str">
        <f aca="false">IF(A14134="","",INDEX(P_Zone,F14134))</f>
        <v/>
      </c>
      <c r="I14134" s="41" t="str">
        <f aca="false">IF(A14134="","",IF(D14134="Delivered",IF(B14134&lt;=INDEX(P_Due,F14134),1,0),0))</f>
        <v/>
      </c>
    </row>
    <row r="14135" customFormat="false" ht="15" hidden="false" customHeight="false" outlineLevel="0" collapsed="false">
      <c r="A14135" s="37"/>
      <c r="B14135" s="38"/>
      <c r="C14135" s="39"/>
      <c r="D14135" s="39"/>
      <c r="E14135" s="39"/>
      <c r="F14135" s="41" t="str">
        <f aca="false">IF(A14135="","",MATCH(A14135,P_ID,1))</f>
        <v/>
      </c>
      <c r="G14135" s="41" t="str">
        <f aca="false">IF(A14135="","",INDEX(P_Svc,F14135))</f>
        <v/>
      </c>
      <c r="H14135" s="41" t="str">
        <f aca="false">IF(A14135="","",INDEX(P_Zone,F14135))</f>
        <v/>
      </c>
      <c r="I14135" s="41" t="str">
        <f aca="false">IF(A14135="","",IF(D14135="Delivered",IF(B14135&lt;=INDEX(P_Due,F14135),1,0),0))</f>
        <v/>
      </c>
    </row>
    <row r="14136" customFormat="false" ht="15" hidden="false" customHeight="false" outlineLevel="0" collapsed="false">
      <c r="A14136" s="37"/>
      <c r="B14136" s="38"/>
      <c r="C14136" s="39"/>
      <c r="D14136" s="39"/>
      <c r="E14136" s="39"/>
      <c r="F14136" s="41" t="str">
        <f aca="false">IF(A14136="","",MATCH(A14136,P_ID,1))</f>
        <v/>
      </c>
      <c r="G14136" s="41" t="str">
        <f aca="false">IF(A14136="","",INDEX(P_Svc,F14136))</f>
        <v/>
      </c>
      <c r="H14136" s="41" t="str">
        <f aca="false">IF(A14136="","",INDEX(P_Zone,F14136))</f>
        <v/>
      </c>
      <c r="I14136" s="41" t="str">
        <f aca="false">IF(A14136="","",IF(D14136="Delivered",IF(B14136&lt;=INDEX(P_Due,F14136),1,0),0))</f>
        <v/>
      </c>
    </row>
    <row r="14137" customFormat="false" ht="15" hidden="false" customHeight="false" outlineLevel="0" collapsed="false">
      <c r="A14137" s="37"/>
      <c r="B14137" s="38"/>
      <c r="C14137" s="39"/>
      <c r="D14137" s="39"/>
      <c r="E14137" s="39"/>
      <c r="F14137" s="41" t="str">
        <f aca="false">IF(A14137="","",MATCH(A14137,P_ID,1))</f>
        <v/>
      </c>
      <c r="G14137" s="41" t="str">
        <f aca="false">IF(A14137="","",INDEX(P_Svc,F14137))</f>
        <v/>
      </c>
      <c r="H14137" s="41" t="str">
        <f aca="false">IF(A14137="","",INDEX(P_Zone,F14137))</f>
        <v/>
      </c>
      <c r="I14137" s="41" t="str">
        <f aca="false">IF(A14137="","",IF(D14137="Delivered",IF(B14137&lt;=INDEX(P_Due,F14137),1,0),0))</f>
        <v/>
      </c>
    </row>
    <row r="14138" customFormat="false" ht="15" hidden="false" customHeight="false" outlineLevel="0" collapsed="false">
      <c r="A14138" s="37"/>
      <c r="B14138" s="38"/>
      <c r="C14138" s="39"/>
      <c r="D14138" s="39"/>
      <c r="E14138" s="39"/>
      <c r="F14138" s="41" t="str">
        <f aca="false">IF(A14138="","",MATCH(A14138,P_ID,1))</f>
        <v/>
      </c>
      <c r="G14138" s="41" t="str">
        <f aca="false">IF(A14138="","",INDEX(P_Svc,F14138))</f>
        <v/>
      </c>
      <c r="H14138" s="41" t="str">
        <f aca="false">IF(A14138="","",INDEX(P_Zone,F14138))</f>
        <v/>
      </c>
      <c r="I14138" s="41" t="str">
        <f aca="false">IF(A14138="","",IF(D14138="Delivered",IF(B14138&lt;=INDEX(P_Due,F14138),1,0),0))</f>
        <v/>
      </c>
    </row>
    <row r="14139" customFormat="false" ht="15" hidden="false" customHeight="false" outlineLevel="0" collapsed="false">
      <c r="A14139" s="37"/>
      <c r="B14139" s="38"/>
      <c r="C14139" s="39"/>
      <c r="D14139" s="39"/>
      <c r="E14139" s="39"/>
      <c r="F14139" s="41" t="str">
        <f aca="false">IF(A14139="","",MATCH(A14139,P_ID,1))</f>
        <v/>
      </c>
      <c r="G14139" s="41" t="str">
        <f aca="false">IF(A14139="","",INDEX(P_Svc,F14139))</f>
        <v/>
      </c>
      <c r="H14139" s="41" t="str">
        <f aca="false">IF(A14139="","",INDEX(P_Zone,F14139))</f>
        <v/>
      </c>
      <c r="I14139" s="41" t="str">
        <f aca="false">IF(A14139="","",IF(D14139="Delivered",IF(B14139&lt;=INDEX(P_Due,F14139),1,0),0))</f>
        <v/>
      </c>
    </row>
    <row r="14140" customFormat="false" ht="15" hidden="false" customHeight="false" outlineLevel="0" collapsed="false">
      <c r="A14140" s="37"/>
      <c r="B14140" s="38"/>
      <c r="C14140" s="39"/>
      <c r="D14140" s="39"/>
      <c r="E14140" s="39"/>
      <c r="F14140" s="41" t="str">
        <f aca="false">IF(A14140="","",MATCH(A14140,P_ID,1))</f>
        <v/>
      </c>
      <c r="G14140" s="41" t="str">
        <f aca="false">IF(A14140="","",INDEX(P_Svc,F14140))</f>
        <v/>
      </c>
      <c r="H14140" s="41" t="str">
        <f aca="false">IF(A14140="","",INDEX(P_Zone,F14140))</f>
        <v/>
      </c>
      <c r="I14140" s="41" t="str">
        <f aca="false">IF(A14140="","",IF(D14140="Delivered",IF(B14140&lt;=INDEX(P_Due,F14140),1,0),0))</f>
        <v/>
      </c>
    </row>
    <row r="14141" customFormat="false" ht="15" hidden="false" customHeight="false" outlineLevel="0" collapsed="false">
      <c r="A14141" s="37"/>
      <c r="B14141" s="38"/>
      <c r="C14141" s="39"/>
      <c r="D14141" s="39"/>
      <c r="E14141" s="39"/>
      <c r="F14141" s="41" t="str">
        <f aca="false">IF(A14141="","",MATCH(A14141,P_ID,1))</f>
        <v/>
      </c>
      <c r="G14141" s="41" t="str">
        <f aca="false">IF(A14141="","",INDEX(P_Svc,F14141))</f>
        <v/>
      </c>
      <c r="H14141" s="41" t="str">
        <f aca="false">IF(A14141="","",INDEX(P_Zone,F14141))</f>
        <v/>
      </c>
      <c r="I14141" s="41" t="str">
        <f aca="false">IF(A14141="","",IF(D14141="Delivered",IF(B14141&lt;=INDEX(P_Due,F14141),1,0),0))</f>
        <v/>
      </c>
    </row>
    <row r="14142" customFormat="false" ht="15" hidden="false" customHeight="false" outlineLevel="0" collapsed="false">
      <c r="A14142" s="37"/>
      <c r="B14142" s="38"/>
      <c r="C14142" s="39"/>
      <c r="D14142" s="39"/>
      <c r="E14142" s="39"/>
      <c r="F14142" s="41" t="str">
        <f aca="false">IF(A14142="","",MATCH(A14142,P_ID,1))</f>
        <v/>
      </c>
      <c r="G14142" s="41" t="str">
        <f aca="false">IF(A14142="","",INDEX(P_Svc,F14142))</f>
        <v/>
      </c>
      <c r="H14142" s="41" t="str">
        <f aca="false">IF(A14142="","",INDEX(P_Zone,F14142))</f>
        <v/>
      </c>
      <c r="I14142" s="41" t="str">
        <f aca="false">IF(A14142="","",IF(D14142="Delivered",IF(B14142&lt;=INDEX(P_Due,F14142),1,0),0))</f>
        <v/>
      </c>
    </row>
    <row r="14143" customFormat="false" ht="15" hidden="false" customHeight="false" outlineLevel="0" collapsed="false">
      <c r="A14143" s="37"/>
      <c r="B14143" s="38"/>
      <c r="C14143" s="39"/>
      <c r="D14143" s="39"/>
      <c r="E14143" s="39"/>
      <c r="F14143" s="41" t="str">
        <f aca="false">IF(A14143="","",MATCH(A14143,P_ID,1))</f>
        <v/>
      </c>
      <c r="G14143" s="41" t="str">
        <f aca="false">IF(A14143="","",INDEX(P_Svc,F14143))</f>
        <v/>
      </c>
      <c r="H14143" s="41" t="str">
        <f aca="false">IF(A14143="","",INDEX(P_Zone,F14143))</f>
        <v/>
      </c>
      <c r="I14143" s="41" t="str">
        <f aca="false">IF(A14143="","",IF(D14143="Delivered",IF(B14143&lt;=INDEX(P_Due,F14143),1,0),0))</f>
        <v/>
      </c>
    </row>
    <row r="14144" customFormat="false" ht="15" hidden="false" customHeight="false" outlineLevel="0" collapsed="false">
      <c r="A14144" s="37"/>
      <c r="B14144" s="38"/>
      <c r="C14144" s="39"/>
      <c r="D14144" s="39"/>
      <c r="E14144" s="39"/>
      <c r="F14144" s="41" t="str">
        <f aca="false">IF(A14144="","",MATCH(A14144,P_ID,1))</f>
        <v/>
      </c>
      <c r="G14144" s="41" t="str">
        <f aca="false">IF(A14144="","",INDEX(P_Svc,F14144))</f>
        <v/>
      </c>
      <c r="H14144" s="41" t="str">
        <f aca="false">IF(A14144="","",INDEX(P_Zone,F14144))</f>
        <v/>
      </c>
      <c r="I14144" s="41" t="str">
        <f aca="false">IF(A14144="","",IF(D14144="Delivered",IF(B14144&lt;=INDEX(P_Due,F14144),1,0),0))</f>
        <v/>
      </c>
    </row>
    <row r="14145" customFormat="false" ht="15" hidden="false" customHeight="false" outlineLevel="0" collapsed="false">
      <c r="A14145" s="37"/>
      <c r="B14145" s="38"/>
      <c r="C14145" s="39"/>
      <c r="D14145" s="39"/>
      <c r="E14145" s="39"/>
      <c r="F14145" s="41" t="str">
        <f aca="false">IF(A14145="","",MATCH(A14145,P_ID,1))</f>
        <v/>
      </c>
      <c r="G14145" s="41" t="str">
        <f aca="false">IF(A14145="","",INDEX(P_Svc,F14145))</f>
        <v/>
      </c>
      <c r="H14145" s="41" t="str">
        <f aca="false">IF(A14145="","",INDEX(P_Zone,F14145))</f>
        <v/>
      </c>
      <c r="I14145" s="41" t="str">
        <f aca="false">IF(A14145="","",IF(D14145="Delivered",IF(B14145&lt;=INDEX(P_Due,F14145),1,0),0))</f>
        <v/>
      </c>
    </row>
    <row r="14146" customFormat="false" ht="15" hidden="false" customHeight="false" outlineLevel="0" collapsed="false">
      <c r="A14146" s="37"/>
      <c r="B14146" s="38"/>
      <c r="C14146" s="39"/>
      <c r="D14146" s="39"/>
      <c r="E14146" s="39"/>
      <c r="F14146" s="41" t="str">
        <f aca="false">IF(A14146="","",MATCH(A14146,P_ID,1))</f>
        <v/>
      </c>
      <c r="G14146" s="41" t="str">
        <f aca="false">IF(A14146="","",INDEX(P_Svc,F14146))</f>
        <v/>
      </c>
      <c r="H14146" s="41" t="str">
        <f aca="false">IF(A14146="","",INDEX(P_Zone,F14146))</f>
        <v/>
      </c>
      <c r="I14146" s="41" t="str">
        <f aca="false">IF(A14146="","",IF(D14146="Delivered",IF(B14146&lt;=INDEX(P_Due,F14146),1,0),0))</f>
        <v/>
      </c>
    </row>
    <row r="14147" customFormat="false" ht="15" hidden="false" customHeight="false" outlineLevel="0" collapsed="false">
      <c r="A14147" s="37"/>
      <c r="B14147" s="38"/>
      <c r="C14147" s="39"/>
      <c r="D14147" s="39"/>
      <c r="E14147" s="39"/>
      <c r="F14147" s="41" t="str">
        <f aca="false">IF(A14147="","",MATCH(A14147,P_ID,1))</f>
        <v/>
      </c>
      <c r="G14147" s="41" t="str">
        <f aca="false">IF(A14147="","",INDEX(P_Svc,F14147))</f>
        <v/>
      </c>
      <c r="H14147" s="41" t="str">
        <f aca="false">IF(A14147="","",INDEX(P_Zone,F14147))</f>
        <v/>
      </c>
      <c r="I14147" s="41" t="str">
        <f aca="false">IF(A14147="","",IF(D14147="Delivered",IF(B14147&lt;=INDEX(P_Due,F14147),1,0),0))</f>
        <v/>
      </c>
    </row>
    <row r="14148" customFormat="false" ht="15" hidden="false" customHeight="false" outlineLevel="0" collapsed="false">
      <c r="A14148" s="37"/>
      <c r="B14148" s="38"/>
      <c r="C14148" s="39"/>
      <c r="D14148" s="39"/>
      <c r="E14148" s="39"/>
      <c r="F14148" s="41" t="str">
        <f aca="false">IF(A14148="","",MATCH(A14148,P_ID,1))</f>
        <v/>
      </c>
      <c r="G14148" s="41" t="str">
        <f aca="false">IF(A14148="","",INDEX(P_Svc,F14148))</f>
        <v/>
      </c>
      <c r="H14148" s="41" t="str">
        <f aca="false">IF(A14148="","",INDEX(P_Zone,F14148))</f>
        <v/>
      </c>
      <c r="I14148" s="41" t="str">
        <f aca="false">IF(A14148="","",IF(D14148="Delivered",IF(B14148&lt;=INDEX(P_Due,F14148),1,0),0))</f>
        <v/>
      </c>
    </row>
    <row r="14149" customFormat="false" ht="15" hidden="false" customHeight="false" outlineLevel="0" collapsed="false">
      <c r="A14149" s="37"/>
      <c r="B14149" s="38"/>
      <c r="C14149" s="39"/>
      <c r="D14149" s="39"/>
      <c r="E14149" s="39"/>
      <c r="F14149" s="41" t="str">
        <f aca="false">IF(A14149="","",MATCH(A14149,P_ID,1))</f>
        <v/>
      </c>
      <c r="G14149" s="41" t="str">
        <f aca="false">IF(A14149="","",INDEX(P_Svc,F14149))</f>
        <v/>
      </c>
      <c r="H14149" s="41" t="str">
        <f aca="false">IF(A14149="","",INDEX(P_Zone,F14149))</f>
        <v/>
      </c>
      <c r="I14149" s="41" t="str">
        <f aca="false">IF(A14149="","",IF(D14149="Delivered",IF(B14149&lt;=INDEX(P_Due,F14149),1,0),0))</f>
        <v/>
      </c>
    </row>
    <row r="14150" customFormat="false" ht="15" hidden="false" customHeight="false" outlineLevel="0" collapsed="false">
      <c r="A14150" s="37"/>
      <c r="B14150" s="38"/>
      <c r="C14150" s="39"/>
      <c r="D14150" s="39"/>
      <c r="E14150" s="39"/>
      <c r="F14150" s="41" t="str">
        <f aca="false">IF(A14150="","",MATCH(A14150,P_ID,1))</f>
        <v/>
      </c>
      <c r="G14150" s="41" t="str">
        <f aca="false">IF(A14150="","",INDEX(P_Svc,F14150))</f>
        <v/>
      </c>
      <c r="H14150" s="41" t="str">
        <f aca="false">IF(A14150="","",INDEX(P_Zone,F14150))</f>
        <v/>
      </c>
      <c r="I14150" s="41" t="str">
        <f aca="false">IF(A14150="","",IF(D14150="Delivered",IF(B14150&lt;=INDEX(P_Due,F14150),1,0),0))</f>
        <v/>
      </c>
    </row>
    <row r="14151" customFormat="false" ht="15" hidden="false" customHeight="false" outlineLevel="0" collapsed="false">
      <c r="A14151" s="37"/>
      <c r="B14151" s="38"/>
      <c r="C14151" s="39"/>
      <c r="D14151" s="39"/>
      <c r="E14151" s="39"/>
      <c r="F14151" s="41" t="str">
        <f aca="false">IF(A14151="","",MATCH(A14151,P_ID,1))</f>
        <v/>
      </c>
      <c r="G14151" s="41" t="str">
        <f aca="false">IF(A14151="","",INDEX(P_Svc,F14151))</f>
        <v/>
      </c>
      <c r="H14151" s="41" t="str">
        <f aca="false">IF(A14151="","",INDEX(P_Zone,F14151))</f>
        <v/>
      </c>
      <c r="I14151" s="41" t="str">
        <f aca="false">IF(A14151="","",IF(D14151="Delivered",IF(B14151&lt;=INDEX(P_Due,F14151),1,0),0))</f>
        <v/>
      </c>
    </row>
    <row r="14152" customFormat="false" ht="15" hidden="false" customHeight="false" outlineLevel="0" collapsed="false">
      <c r="A14152" s="37"/>
      <c r="B14152" s="38"/>
      <c r="C14152" s="39"/>
      <c r="D14152" s="39"/>
      <c r="E14152" s="39"/>
      <c r="F14152" s="41" t="str">
        <f aca="false">IF(A14152="","",MATCH(A14152,P_ID,1))</f>
        <v/>
      </c>
      <c r="G14152" s="41" t="str">
        <f aca="false">IF(A14152="","",INDEX(P_Svc,F14152))</f>
        <v/>
      </c>
      <c r="H14152" s="41" t="str">
        <f aca="false">IF(A14152="","",INDEX(P_Zone,F14152))</f>
        <v/>
      </c>
      <c r="I14152" s="41" t="str">
        <f aca="false">IF(A14152="","",IF(D14152="Delivered",IF(B14152&lt;=INDEX(P_Due,F14152),1,0),0))</f>
        <v/>
      </c>
    </row>
    <row r="14153" customFormat="false" ht="15" hidden="false" customHeight="false" outlineLevel="0" collapsed="false">
      <c r="A14153" s="37"/>
      <c r="B14153" s="38"/>
      <c r="C14153" s="39"/>
      <c r="D14153" s="39"/>
      <c r="E14153" s="39"/>
      <c r="F14153" s="41" t="str">
        <f aca="false">IF(A14153="","",MATCH(A14153,P_ID,1))</f>
        <v/>
      </c>
      <c r="G14153" s="41" t="str">
        <f aca="false">IF(A14153="","",INDEX(P_Svc,F14153))</f>
        <v/>
      </c>
      <c r="H14153" s="41" t="str">
        <f aca="false">IF(A14153="","",INDEX(P_Zone,F14153))</f>
        <v/>
      </c>
      <c r="I14153" s="41" t="str">
        <f aca="false">IF(A14153="","",IF(D14153="Delivered",IF(B14153&lt;=INDEX(P_Due,F14153),1,0),0))</f>
        <v/>
      </c>
    </row>
    <row r="14154" customFormat="false" ht="15" hidden="false" customHeight="false" outlineLevel="0" collapsed="false">
      <c r="A14154" s="37"/>
      <c r="B14154" s="38"/>
      <c r="C14154" s="39"/>
      <c r="D14154" s="39"/>
      <c r="E14154" s="39"/>
      <c r="F14154" s="41" t="str">
        <f aca="false">IF(A14154="","",MATCH(A14154,P_ID,1))</f>
        <v/>
      </c>
      <c r="G14154" s="41" t="str">
        <f aca="false">IF(A14154="","",INDEX(P_Svc,F14154))</f>
        <v/>
      </c>
      <c r="H14154" s="41" t="str">
        <f aca="false">IF(A14154="","",INDEX(P_Zone,F14154))</f>
        <v/>
      </c>
      <c r="I14154" s="41" t="str">
        <f aca="false">IF(A14154="","",IF(D14154="Delivered",IF(B14154&lt;=INDEX(P_Due,F14154),1,0),0))</f>
        <v/>
      </c>
    </row>
    <row r="14155" customFormat="false" ht="15" hidden="false" customHeight="false" outlineLevel="0" collapsed="false">
      <c r="A14155" s="37"/>
      <c r="B14155" s="38"/>
      <c r="C14155" s="39"/>
      <c r="D14155" s="39"/>
      <c r="E14155" s="39"/>
      <c r="F14155" s="41" t="str">
        <f aca="false">IF(A14155="","",MATCH(A14155,P_ID,1))</f>
        <v/>
      </c>
      <c r="G14155" s="41" t="str">
        <f aca="false">IF(A14155="","",INDEX(P_Svc,F14155))</f>
        <v/>
      </c>
      <c r="H14155" s="41" t="str">
        <f aca="false">IF(A14155="","",INDEX(P_Zone,F14155))</f>
        <v/>
      </c>
      <c r="I14155" s="41" t="str">
        <f aca="false">IF(A14155="","",IF(D14155="Delivered",IF(B14155&lt;=INDEX(P_Due,F14155),1,0),0))</f>
        <v/>
      </c>
    </row>
    <row r="14156" customFormat="false" ht="15" hidden="false" customHeight="false" outlineLevel="0" collapsed="false">
      <c r="A14156" s="37"/>
      <c r="B14156" s="38"/>
      <c r="C14156" s="39"/>
      <c r="D14156" s="39"/>
      <c r="E14156" s="39"/>
      <c r="F14156" s="41" t="str">
        <f aca="false">IF(A14156="","",MATCH(A14156,P_ID,1))</f>
        <v/>
      </c>
      <c r="G14156" s="41" t="str">
        <f aca="false">IF(A14156="","",INDEX(P_Svc,F14156))</f>
        <v/>
      </c>
      <c r="H14156" s="41" t="str">
        <f aca="false">IF(A14156="","",INDEX(P_Zone,F14156))</f>
        <v/>
      </c>
      <c r="I14156" s="41" t="str">
        <f aca="false">IF(A14156="","",IF(D14156="Delivered",IF(B14156&lt;=INDEX(P_Due,F14156),1,0),0))</f>
        <v/>
      </c>
    </row>
    <row r="14157" customFormat="false" ht="15" hidden="false" customHeight="false" outlineLevel="0" collapsed="false">
      <c r="A14157" s="37"/>
      <c r="B14157" s="38"/>
      <c r="C14157" s="39"/>
      <c r="D14157" s="39"/>
      <c r="E14157" s="39"/>
      <c r="F14157" s="41" t="str">
        <f aca="false">IF(A14157="","",MATCH(A14157,P_ID,1))</f>
        <v/>
      </c>
      <c r="G14157" s="41" t="str">
        <f aca="false">IF(A14157="","",INDEX(P_Svc,F14157))</f>
        <v/>
      </c>
      <c r="H14157" s="41" t="str">
        <f aca="false">IF(A14157="","",INDEX(P_Zone,F14157))</f>
        <v/>
      </c>
      <c r="I14157" s="41" t="str">
        <f aca="false">IF(A14157="","",IF(D14157="Delivered",IF(B14157&lt;=INDEX(P_Due,F14157),1,0),0))</f>
        <v/>
      </c>
    </row>
    <row r="14158" customFormat="false" ht="15" hidden="false" customHeight="false" outlineLevel="0" collapsed="false">
      <c r="A14158" s="37"/>
      <c r="B14158" s="38"/>
      <c r="C14158" s="39"/>
      <c r="D14158" s="39"/>
      <c r="E14158" s="39"/>
      <c r="F14158" s="41" t="str">
        <f aca="false">IF(A14158="","",MATCH(A14158,P_ID,1))</f>
        <v/>
      </c>
      <c r="G14158" s="41" t="str">
        <f aca="false">IF(A14158="","",INDEX(P_Svc,F14158))</f>
        <v/>
      </c>
      <c r="H14158" s="41" t="str">
        <f aca="false">IF(A14158="","",INDEX(P_Zone,F14158))</f>
        <v/>
      </c>
      <c r="I14158" s="41" t="str">
        <f aca="false">IF(A14158="","",IF(D14158="Delivered",IF(B14158&lt;=INDEX(P_Due,F14158),1,0),0))</f>
        <v/>
      </c>
    </row>
    <row r="14159" customFormat="false" ht="15" hidden="false" customHeight="false" outlineLevel="0" collapsed="false">
      <c r="A14159" s="37"/>
      <c r="B14159" s="38"/>
      <c r="C14159" s="39"/>
      <c r="D14159" s="39"/>
      <c r="E14159" s="39"/>
      <c r="F14159" s="41" t="str">
        <f aca="false">IF(A14159="","",MATCH(A14159,P_ID,1))</f>
        <v/>
      </c>
      <c r="G14159" s="41" t="str">
        <f aca="false">IF(A14159="","",INDEX(P_Svc,F14159))</f>
        <v/>
      </c>
      <c r="H14159" s="41" t="str">
        <f aca="false">IF(A14159="","",INDEX(P_Zone,F14159))</f>
        <v/>
      </c>
      <c r="I14159" s="41" t="str">
        <f aca="false">IF(A14159="","",IF(D14159="Delivered",IF(B14159&lt;=INDEX(P_Due,F14159),1,0),0))</f>
        <v/>
      </c>
    </row>
    <row r="14160" customFormat="false" ht="15" hidden="false" customHeight="false" outlineLevel="0" collapsed="false">
      <c r="A14160" s="37"/>
      <c r="B14160" s="38"/>
      <c r="C14160" s="39"/>
      <c r="D14160" s="39"/>
      <c r="E14160" s="39"/>
      <c r="F14160" s="41" t="str">
        <f aca="false">IF(A14160="","",MATCH(A14160,P_ID,1))</f>
        <v/>
      </c>
      <c r="G14160" s="41" t="str">
        <f aca="false">IF(A14160="","",INDEX(P_Svc,F14160))</f>
        <v/>
      </c>
      <c r="H14160" s="41" t="str">
        <f aca="false">IF(A14160="","",INDEX(P_Zone,F14160))</f>
        <v/>
      </c>
      <c r="I14160" s="41" t="str">
        <f aca="false">IF(A14160="","",IF(D14160="Delivered",IF(B14160&lt;=INDEX(P_Due,F14160),1,0),0))</f>
        <v/>
      </c>
    </row>
    <row r="14161" customFormat="false" ht="15" hidden="false" customHeight="false" outlineLevel="0" collapsed="false">
      <c r="A14161" s="37"/>
      <c r="B14161" s="38"/>
      <c r="C14161" s="39"/>
      <c r="D14161" s="39"/>
      <c r="E14161" s="39"/>
      <c r="F14161" s="41" t="str">
        <f aca="false">IF(A14161="","",MATCH(A14161,P_ID,1))</f>
        <v/>
      </c>
      <c r="G14161" s="41" t="str">
        <f aca="false">IF(A14161="","",INDEX(P_Svc,F14161))</f>
        <v/>
      </c>
      <c r="H14161" s="41" t="str">
        <f aca="false">IF(A14161="","",INDEX(P_Zone,F14161))</f>
        <v/>
      </c>
      <c r="I14161" s="41" t="str">
        <f aca="false">IF(A14161="","",IF(D14161="Delivered",IF(B14161&lt;=INDEX(P_Due,F14161),1,0),0))</f>
        <v/>
      </c>
    </row>
    <row r="14162" customFormat="false" ht="15" hidden="false" customHeight="false" outlineLevel="0" collapsed="false">
      <c r="A14162" s="37"/>
      <c r="B14162" s="38"/>
      <c r="C14162" s="39"/>
      <c r="D14162" s="39"/>
      <c r="E14162" s="39"/>
      <c r="F14162" s="41" t="str">
        <f aca="false">IF(A14162="","",MATCH(A14162,P_ID,1))</f>
        <v/>
      </c>
      <c r="G14162" s="41" t="str">
        <f aca="false">IF(A14162="","",INDEX(P_Svc,F14162))</f>
        <v/>
      </c>
      <c r="H14162" s="41" t="str">
        <f aca="false">IF(A14162="","",INDEX(P_Zone,F14162))</f>
        <v/>
      </c>
      <c r="I14162" s="41" t="str">
        <f aca="false">IF(A14162="","",IF(D14162="Delivered",IF(B14162&lt;=INDEX(P_Due,F14162),1,0),0))</f>
        <v/>
      </c>
    </row>
    <row r="14163" customFormat="false" ht="15" hidden="false" customHeight="false" outlineLevel="0" collapsed="false">
      <c r="A14163" s="37"/>
      <c r="B14163" s="38"/>
      <c r="C14163" s="39"/>
      <c r="D14163" s="39"/>
      <c r="E14163" s="39"/>
      <c r="F14163" s="41" t="str">
        <f aca="false">IF(A14163="","",MATCH(A14163,P_ID,1))</f>
        <v/>
      </c>
      <c r="G14163" s="41" t="str">
        <f aca="false">IF(A14163="","",INDEX(P_Svc,F14163))</f>
        <v/>
      </c>
      <c r="H14163" s="41" t="str">
        <f aca="false">IF(A14163="","",INDEX(P_Zone,F14163))</f>
        <v/>
      </c>
      <c r="I14163" s="41" t="str">
        <f aca="false">IF(A14163="","",IF(D14163="Delivered",IF(B14163&lt;=INDEX(P_Due,F14163),1,0),0))</f>
        <v/>
      </c>
    </row>
    <row r="14164" customFormat="false" ht="15" hidden="false" customHeight="false" outlineLevel="0" collapsed="false">
      <c r="A14164" s="37"/>
      <c r="B14164" s="38"/>
      <c r="C14164" s="39"/>
      <c r="D14164" s="39"/>
      <c r="E14164" s="39"/>
      <c r="F14164" s="41" t="str">
        <f aca="false">IF(A14164="","",MATCH(A14164,P_ID,1))</f>
        <v/>
      </c>
      <c r="G14164" s="41" t="str">
        <f aca="false">IF(A14164="","",INDEX(P_Svc,F14164))</f>
        <v/>
      </c>
      <c r="H14164" s="41" t="str">
        <f aca="false">IF(A14164="","",INDEX(P_Zone,F14164))</f>
        <v/>
      </c>
      <c r="I14164" s="41" t="str">
        <f aca="false">IF(A14164="","",IF(D14164="Delivered",IF(B14164&lt;=INDEX(P_Due,F14164),1,0),0))</f>
        <v/>
      </c>
    </row>
    <row r="14165" customFormat="false" ht="15" hidden="false" customHeight="false" outlineLevel="0" collapsed="false">
      <c r="A14165" s="37"/>
      <c r="B14165" s="38"/>
      <c r="C14165" s="39"/>
      <c r="D14165" s="39"/>
      <c r="E14165" s="39"/>
      <c r="F14165" s="41" t="str">
        <f aca="false">IF(A14165="","",MATCH(A14165,P_ID,1))</f>
        <v/>
      </c>
      <c r="G14165" s="41" t="str">
        <f aca="false">IF(A14165="","",INDEX(P_Svc,F14165))</f>
        <v/>
      </c>
      <c r="H14165" s="41" t="str">
        <f aca="false">IF(A14165="","",INDEX(P_Zone,F14165))</f>
        <v/>
      </c>
      <c r="I14165" s="41" t="str">
        <f aca="false">IF(A14165="","",IF(D14165="Delivered",IF(B14165&lt;=INDEX(P_Due,F14165),1,0),0))</f>
        <v/>
      </c>
    </row>
    <row r="14166" customFormat="false" ht="15" hidden="false" customHeight="false" outlineLevel="0" collapsed="false">
      <c r="A14166" s="37"/>
      <c r="B14166" s="38"/>
      <c r="C14166" s="39"/>
      <c r="D14166" s="39"/>
      <c r="E14166" s="39"/>
      <c r="F14166" s="41" t="str">
        <f aca="false">IF(A14166="","",MATCH(A14166,P_ID,1))</f>
        <v/>
      </c>
      <c r="G14166" s="41" t="str">
        <f aca="false">IF(A14166="","",INDEX(P_Svc,F14166))</f>
        <v/>
      </c>
      <c r="H14166" s="41" t="str">
        <f aca="false">IF(A14166="","",INDEX(P_Zone,F14166))</f>
        <v/>
      </c>
      <c r="I14166" s="41" t="str">
        <f aca="false">IF(A14166="","",IF(D14166="Delivered",IF(B14166&lt;=INDEX(P_Due,F14166),1,0),0))</f>
        <v/>
      </c>
    </row>
    <row r="14167" customFormat="false" ht="15" hidden="false" customHeight="false" outlineLevel="0" collapsed="false">
      <c r="A14167" s="37"/>
      <c r="B14167" s="38"/>
      <c r="C14167" s="39"/>
      <c r="D14167" s="39"/>
      <c r="E14167" s="39"/>
      <c r="F14167" s="41" t="str">
        <f aca="false">IF(A14167="","",MATCH(A14167,P_ID,1))</f>
        <v/>
      </c>
      <c r="G14167" s="41" t="str">
        <f aca="false">IF(A14167="","",INDEX(P_Svc,F14167))</f>
        <v/>
      </c>
      <c r="H14167" s="41" t="str">
        <f aca="false">IF(A14167="","",INDEX(P_Zone,F14167))</f>
        <v/>
      </c>
      <c r="I14167" s="41" t="str">
        <f aca="false">IF(A14167="","",IF(D14167="Delivered",IF(B14167&lt;=INDEX(P_Due,F14167),1,0),0))</f>
        <v/>
      </c>
    </row>
    <row r="14168" customFormat="false" ht="15" hidden="false" customHeight="false" outlineLevel="0" collapsed="false">
      <c r="A14168" s="37"/>
      <c r="B14168" s="38"/>
      <c r="C14168" s="39"/>
      <c r="D14168" s="39"/>
      <c r="E14168" s="39"/>
      <c r="F14168" s="41" t="str">
        <f aca="false">IF(A14168="","",MATCH(A14168,P_ID,1))</f>
        <v/>
      </c>
      <c r="G14168" s="41" t="str">
        <f aca="false">IF(A14168="","",INDEX(P_Svc,F14168))</f>
        <v/>
      </c>
      <c r="H14168" s="41" t="str">
        <f aca="false">IF(A14168="","",INDEX(P_Zone,F14168))</f>
        <v/>
      </c>
      <c r="I14168" s="41" t="str">
        <f aca="false">IF(A14168="","",IF(D14168="Delivered",IF(B14168&lt;=INDEX(P_Due,F14168),1,0),0))</f>
        <v/>
      </c>
    </row>
    <row r="14169" customFormat="false" ht="15" hidden="false" customHeight="false" outlineLevel="0" collapsed="false">
      <c r="A14169" s="37"/>
      <c r="B14169" s="38"/>
      <c r="C14169" s="39"/>
      <c r="D14169" s="39"/>
      <c r="E14169" s="39"/>
      <c r="F14169" s="41" t="str">
        <f aca="false">IF(A14169="","",MATCH(A14169,P_ID,1))</f>
        <v/>
      </c>
      <c r="G14169" s="41" t="str">
        <f aca="false">IF(A14169="","",INDEX(P_Svc,F14169))</f>
        <v/>
      </c>
      <c r="H14169" s="41" t="str">
        <f aca="false">IF(A14169="","",INDEX(P_Zone,F14169))</f>
        <v/>
      </c>
      <c r="I14169" s="41" t="str">
        <f aca="false">IF(A14169="","",IF(D14169="Delivered",IF(B14169&lt;=INDEX(P_Due,F14169),1,0),0))</f>
        <v/>
      </c>
    </row>
    <row r="14170" customFormat="false" ht="15" hidden="false" customHeight="false" outlineLevel="0" collapsed="false">
      <c r="A14170" s="37"/>
      <c r="B14170" s="38"/>
      <c r="C14170" s="39"/>
      <c r="D14170" s="39"/>
      <c r="E14170" s="39"/>
      <c r="F14170" s="41" t="str">
        <f aca="false">IF(A14170="","",MATCH(A14170,P_ID,1))</f>
        <v/>
      </c>
      <c r="G14170" s="41" t="str">
        <f aca="false">IF(A14170="","",INDEX(P_Svc,F14170))</f>
        <v/>
      </c>
      <c r="H14170" s="41" t="str">
        <f aca="false">IF(A14170="","",INDEX(P_Zone,F14170))</f>
        <v/>
      </c>
      <c r="I14170" s="41" t="str">
        <f aca="false">IF(A14170="","",IF(D14170="Delivered",IF(B14170&lt;=INDEX(P_Due,F14170),1,0),0))</f>
        <v/>
      </c>
    </row>
    <row r="14171" customFormat="false" ht="15" hidden="false" customHeight="false" outlineLevel="0" collapsed="false">
      <c r="A14171" s="37"/>
      <c r="B14171" s="38"/>
      <c r="C14171" s="39"/>
      <c r="D14171" s="39"/>
      <c r="E14171" s="39"/>
      <c r="F14171" s="41" t="str">
        <f aca="false">IF(A14171="","",MATCH(A14171,P_ID,1))</f>
        <v/>
      </c>
      <c r="G14171" s="41" t="str">
        <f aca="false">IF(A14171="","",INDEX(P_Svc,F14171))</f>
        <v/>
      </c>
      <c r="H14171" s="41" t="str">
        <f aca="false">IF(A14171="","",INDEX(P_Zone,F14171))</f>
        <v/>
      </c>
      <c r="I14171" s="41" t="str">
        <f aca="false">IF(A14171="","",IF(D14171="Delivered",IF(B14171&lt;=INDEX(P_Due,F14171),1,0),0))</f>
        <v/>
      </c>
    </row>
    <row r="14172" customFormat="false" ht="15" hidden="false" customHeight="false" outlineLevel="0" collapsed="false">
      <c r="A14172" s="37"/>
      <c r="B14172" s="38"/>
      <c r="C14172" s="39"/>
      <c r="D14172" s="39"/>
      <c r="E14172" s="39"/>
      <c r="F14172" s="41" t="str">
        <f aca="false">IF(A14172="","",MATCH(A14172,P_ID,1))</f>
        <v/>
      </c>
      <c r="G14172" s="41" t="str">
        <f aca="false">IF(A14172="","",INDEX(P_Svc,F14172))</f>
        <v/>
      </c>
      <c r="H14172" s="41" t="str">
        <f aca="false">IF(A14172="","",INDEX(P_Zone,F14172))</f>
        <v/>
      </c>
      <c r="I14172" s="41" t="str">
        <f aca="false">IF(A14172="","",IF(D14172="Delivered",IF(B14172&lt;=INDEX(P_Due,F14172),1,0),0))</f>
        <v/>
      </c>
    </row>
    <row r="14173" customFormat="false" ht="15" hidden="false" customHeight="false" outlineLevel="0" collapsed="false">
      <c r="A14173" s="37"/>
      <c r="B14173" s="38"/>
      <c r="C14173" s="39"/>
      <c r="D14173" s="39"/>
      <c r="E14173" s="39"/>
      <c r="F14173" s="41" t="str">
        <f aca="false">IF(A14173="","",MATCH(A14173,P_ID,1))</f>
        <v/>
      </c>
      <c r="G14173" s="41" t="str">
        <f aca="false">IF(A14173="","",INDEX(P_Svc,F14173))</f>
        <v/>
      </c>
      <c r="H14173" s="41" t="str">
        <f aca="false">IF(A14173="","",INDEX(P_Zone,F14173))</f>
        <v/>
      </c>
      <c r="I14173" s="41" t="str">
        <f aca="false">IF(A14173="","",IF(D14173="Delivered",IF(B14173&lt;=INDEX(P_Due,F14173),1,0),0))</f>
        <v/>
      </c>
    </row>
    <row r="14174" customFormat="false" ht="15" hidden="false" customHeight="false" outlineLevel="0" collapsed="false">
      <c r="A14174" s="37"/>
      <c r="B14174" s="38"/>
      <c r="C14174" s="39"/>
      <c r="D14174" s="39"/>
      <c r="E14174" s="39"/>
      <c r="F14174" s="41" t="str">
        <f aca="false">IF(A14174="","",MATCH(A14174,P_ID,1))</f>
        <v/>
      </c>
      <c r="G14174" s="41" t="str">
        <f aca="false">IF(A14174="","",INDEX(P_Svc,F14174))</f>
        <v/>
      </c>
      <c r="H14174" s="41" t="str">
        <f aca="false">IF(A14174="","",INDEX(P_Zone,F14174))</f>
        <v/>
      </c>
      <c r="I14174" s="41" t="str">
        <f aca="false">IF(A14174="","",IF(D14174="Delivered",IF(B14174&lt;=INDEX(P_Due,F14174),1,0),0))</f>
        <v/>
      </c>
    </row>
    <row r="14175" customFormat="false" ht="15" hidden="false" customHeight="false" outlineLevel="0" collapsed="false">
      <c r="A14175" s="37"/>
      <c r="B14175" s="38"/>
      <c r="C14175" s="39"/>
      <c r="D14175" s="39"/>
      <c r="E14175" s="39"/>
      <c r="F14175" s="41" t="str">
        <f aca="false">IF(A14175="","",MATCH(A14175,P_ID,1))</f>
        <v/>
      </c>
      <c r="G14175" s="41" t="str">
        <f aca="false">IF(A14175="","",INDEX(P_Svc,F14175))</f>
        <v/>
      </c>
      <c r="H14175" s="41" t="str">
        <f aca="false">IF(A14175="","",INDEX(P_Zone,F14175))</f>
        <v/>
      </c>
      <c r="I14175" s="41" t="str">
        <f aca="false">IF(A14175="","",IF(D14175="Delivered",IF(B14175&lt;=INDEX(P_Due,F14175),1,0),0))</f>
        <v/>
      </c>
    </row>
    <row r="14176" customFormat="false" ht="15" hidden="false" customHeight="false" outlineLevel="0" collapsed="false">
      <c r="A14176" s="37"/>
      <c r="B14176" s="38"/>
      <c r="C14176" s="39"/>
      <c r="D14176" s="39"/>
      <c r="E14176" s="39"/>
      <c r="F14176" s="41" t="str">
        <f aca="false">IF(A14176="","",MATCH(A14176,P_ID,1))</f>
        <v/>
      </c>
      <c r="G14176" s="41" t="str">
        <f aca="false">IF(A14176="","",INDEX(P_Svc,F14176))</f>
        <v/>
      </c>
      <c r="H14176" s="41" t="str">
        <f aca="false">IF(A14176="","",INDEX(P_Zone,F14176))</f>
        <v/>
      </c>
      <c r="I14176" s="41" t="str">
        <f aca="false">IF(A14176="","",IF(D14176="Delivered",IF(B14176&lt;=INDEX(P_Due,F14176),1,0),0))</f>
        <v/>
      </c>
    </row>
    <row r="14177" customFormat="false" ht="15" hidden="false" customHeight="false" outlineLevel="0" collapsed="false">
      <c r="A14177" s="37"/>
      <c r="B14177" s="38"/>
      <c r="C14177" s="39"/>
      <c r="D14177" s="39"/>
      <c r="E14177" s="39"/>
      <c r="F14177" s="41" t="str">
        <f aca="false">IF(A14177="","",MATCH(A14177,P_ID,1))</f>
        <v/>
      </c>
      <c r="G14177" s="41" t="str">
        <f aca="false">IF(A14177="","",INDEX(P_Svc,F14177))</f>
        <v/>
      </c>
      <c r="H14177" s="41" t="str">
        <f aca="false">IF(A14177="","",INDEX(P_Zone,F14177))</f>
        <v/>
      </c>
      <c r="I14177" s="41" t="str">
        <f aca="false">IF(A14177="","",IF(D14177="Delivered",IF(B14177&lt;=INDEX(P_Due,F14177),1,0),0))</f>
        <v/>
      </c>
    </row>
    <row r="14178" customFormat="false" ht="15" hidden="false" customHeight="false" outlineLevel="0" collapsed="false">
      <c r="A14178" s="37"/>
      <c r="B14178" s="38"/>
      <c r="C14178" s="39"/>
      <c r="D14178" s="39"/>
      <c r="E14178" s="39"/>
      <c r="F14178" s="41" t="str">
        <f aca="false">IF(A14178="","",MATCH(A14178,P_ID,1))</f>
        <v/>
      </c>
      <c r="G14178" s="41" t="str">
        <f aca="false">IF(A14178="","",INDEX(P_Svc,F14178))</f>
        <v/>
      </c>
      <c r="H14178" s="41" t="str">
        <f aca="false">IF(A14178="","",INDEX(P_Zone,F14178))</f>
        <v/>
      </c>
      <c r="I14178" s="41" t="str">
        <f aca="false">IF(A14178="","",IF(D14178="Delivered",IF(B14178&lt;=INDEX(P_Due,F14178),1,0),0))</f>
        <v/>
      </c>
    </row>
    <row r="14179" customFormat="false" ht="15" hidden="false" customHeight="false" outlineLevel="0" collapsed="false">
      <c r="A14179" s="37"/>
      <c r="B14179" s="38"/>
      <c r="C14179" s="39"/>
      <c r="D14179" s="39"/>
      <c r="E14179" s="39"/>
      <c r="F14179" s="41" t="str">
        <f aca="false">IF(A14179="","",MATCH(A14179,P_ID,1))</f>
        <v/>
      </c>
      <c r="G14179" s="41" t="str">
        <f aca="false">IF(A14179="","",INDEX(P_Svc,F14179))</f>
        <v/>
      </c>
      <c r="H14179" s="41" t="str">
        <f aca="false">IF(A14179="","",INDEX(P_Zone,F14179))</f>
        <v/>
      </c>
      <c r="I14179" s="41" t="str">
        <f aca="false">IF(A14179="","",IF(D14179="Delivered",IF(B14179&lt;=INDEX(P_Due,F14179),1,0),0))</f>
        <v/>
      </c>
    </row>
    <row r="14180" customFormat="false" ht="15" hidden="false" customHeight="false" outlineLevel="0" collapsed="false">
      <c r="A14180" s="37"/>
      <c r="B14180" s="38"/>
      <c r="C14180" s="39"/>
      <c r="D14180" s="39"/>
      <c r="E14180" s="39"/>
      <c r="F14180" s="41" t="str">
        <f aca="false">IF(A14180="","",MATCH(A14180,P_ID,1))</f>
        <v/>
      </c>
      <c r="G14180" s="41" t="str">
        <f aca="false">IF(A14180="","",INDEX(P_Svc,F14180))</f>
        <v/>
      </c>
      <c r="H14180" s="41" t="str">
        <f aca="false">IF(A14180="","",INDEX(P_Zone,F14180))</f>
        <v/>
      </c>
      <c r="I14180" s="41" t="str">
        <f aca="false">IF(A14180="","",IF(D14180="Delivered",IF(B14180&lt;=INDEX(P_Due,F14180),1,0),0))</f>
        <v/>
      </c>
    </row>
    <row r="14181" customFormat="false" ht="15" hidden="false" customHeight="false" outlineLevel="0" collapsed="false">
      <c r="A14181" s="37"/>
      <c r="B14181" s="38"/>
      <c r="C14181" s="39"/>
      <c r="D14181" s="39"/>
      <c r="E14181" s="39"/>
      <c r="F14181" s="41" t="str">
        <f aca="false">IF(A14181="","",MATCH(A14181,P_ID,1))</f>
        <v/>
      </c>
      <c r="G14181" s="41" t="str">
        <f aca="false">IF(A14181="","",INDEX(P_Svc,F14181))</f>
        <v/>
      </c>
      <c r="H14181" s="41" t="str">
        <f aca="false">IF(A14181="","",INDEX(P_Zone,F14181))</f>
        <v/>
      </c>
      <c r="I14181" s="41" t="str">
        <f aca="false">IF(A14181="","",IF(D14181="Delivered",IF(B14181&lt;=INDEX(P_Due,F14181),1,0),0))</f>
        <v/>
      </c>
    </row>
    <row r="14182" customFormat="false" ht="15" hidden="false" customHeight="false" outlineLevel="0" collapsed="false">
      <c r="A14182" s="37"/>
      <c r="B14182" s="38"/>
      <c r="C14182" s="39"/>
      <c r="D14182" s="39"/>
      <c r="E14182" s="39"/>
      <c r="F14182" s="41" t="str">
        <f aca="false">IF(A14182="","",MATCH(A14182,P_ID,1))</f>
        <v/>
      </c>
      <c r="G14182" s="41" t="str">
        <f aca="false">IF(A14182="","",INDEX(P_Svc,F14182))</f>
        <v/>
      </c>
      <c r="H14182" s="41" t="str">
        <f aca="false">IF(A14182="","",INDEX(P_Zone,F14182))</f>
        <v/>
      </c>
      <c r="I14182" s="41" t="str">
        <f aca="false">IF(A14182="","",IF(D14182="Delivered",IF(B14182&lt;=INDEX(P_Due,F14182),1,0),0))</f>
        <v/>
      </c>
    </row>
    <row r="14183" customFormat="false" ht="15" hidden="false" customHeight="false" outlineLevel="0" collapsed="false">
      <c r="A14183" s="37"/>
      <c r="B14183" s="38"/>
      <c r="C14183" s="39"/>
      <c r="D14183" s="39"/>
      <c r="E14183" s="39"/>
      <c r="F14183" s="41" t="str">
        <f aca="false">IF(A14183="","",MATCH(A14183,P_ID,1))</f>
        <v/>
      </c>
      <c r="G14183" s="41" t="str">
        <f aca="false">IF(A14183="","",INDEX(P_Svc,F14183))</f>
        <v/>
      </c>
      <c r="H14183" s="41" t="str">
        <f aca="false">IF(A14183="","",INDEX(P_Zone,F14183))</f>
        <v/>
      </c>
      <c r="I14183" s="41" t="str">
        <f aca="false">IF(A14183="","",IF(D14183="Delivered",IF(B14183&lt;=INDEX(P_Due,F14183),1,0),0))</f>
        <v/>
      </c>
    </row>
    <row r="14184" customFormat="false" ht="15" hidden="false" customHeight="false" outlineLevel="0" collapsed="false">
      <c r="A14184" s="37"/>
      <c r="B14184" s="38"/>
      <c r="C14184" s="39"/>
      <c r="D14184" s="39"/>
      <c r="E14184" s="39"/>
      <c r="F14184" s="41" t="str">
        <f aca="false">IF(A14184="","",MATCH(A14184,P_ID,1))</f>
        <v/>
      </c>
      <c r="G14184" s="41" t="str">
        <f aca="false">IF(A14184="","",INDEX(P_Svc,F14184))</f>
        <v/>
      </c>
      <c r="H14184" s="41" t="str">
        <f aca="false">IF(A14184="","",INDEX(P_Zone,F14184))</f>
        <v/>
      </c>
      <c r="I14184" s="41" t="str">
        <f aca="false">IF(A14184="","",IF(D14184="Delivered",IF(B14184&lt;=INDEX(P_Due,F14184),1,0),0))</f>
        <v/>
      </c>
    </row>
    <row r="14185" customFormat="false" ht="15" hidden="false" customHeight="false" outlineLevel="0" collapsed="false">
      <c r="A14185" s="37"/>
      <c r="B14185" s="38"/>
      <c r="C14185" s="39"/>
      <c r="D14185" s="39"/>
      <c r="E14185" s="39"/>
      <c r="F14185" s="41" t="str">
        <f aca="false">IF(A14185="","",MATCH(A14185,P_ID,1))</f>
        <v/>
      </c>
      <c r="G14185" s="41" t="str">
        <f aca="false">IF(A14185="","",INDEX(P_Svc,F14185))</f>
        <v/>
      </c>
      <c r="H14185" s="41" t="str">
        <f aca="false">IF(A14185="","",INDEX(P_Zone,F14185))</f>
        <v/>
      </c>
      <c r="I14185" s="41" t="str">
        <f aca="false">IF(A14185="","",IF(D14185="Delivered",IF(B14185&lt;=INDEX(P_Due,F14185),1,0),0))</f>
        <v/>
      </c>
    </row>
    <row r="14186" customFormat="false" ht="15" hidden="false" customHeight="false" outlineLevel="0" collapsed="false">
      <c r="A14186" s="37"/>
      <c r="B14186" s="38"/>
      <c r="C14186" s="39"/>
      <c r="D14186" s="39"/>
      <c r="E14186" s="39"/>
      <c r="F14186" s="41" t="str">
        <f aca="false">IF(A14186="","",MATCH(A14186,P_ID,1))</f>
        <v/>
      </c>
      <c r="G14186" s="41" t="str">
        <f aca="false">IF(A14186="","",INDEX(P_Svc,F14186))</f>
        <v/>
      </c>
      <c r="H14186" s="41" t="str">
        <f aca="false">IF(A14186="","",INDEX(P_Zone,F14186))</f>
        <v/>
      </c>
      <c r="I14186" s="41" t="str">
        <f aca="false">IF(A14186="","",IF(D14186="Delivered",IF(B14186&lt;=INDEX(P_Due,F14186),1,0),0))</f>
        <v/>
      </c>
    </row>
    <row r="14187" customFormat="false" ht="15" hidden="false" customHeight="false" outlineLevel="0" collapsed="false">
      <c r="A14187" s="37"/>
      <c r="B14187" s="38"/>
      <c r="C14187" s="39"/>
      <c r="D14187" s="39"/>
      <c r="E14187" s="39"/>
      <c r="F14187" s="41" t="str">
        <f aca="false">IF(A14187="","",MATCH(A14187,P_ID,1))</f>
        <v/>
      </c>
      <c r="G14187" s="41" t="str">
        <f aca="false">IF(A14187="","",INDEX(P_Svc,F14187))</f>
        <v/>
      </c>
      <c r="H14187" s="41" t="str">
        <f aca="false">IF(A14187="","",INDEX(P_Zone,F14187))</f>
        <v/>
      </c>
      <c r="I14187" s="41" t="str">
        <f aca="false">IF(A14187="","",IF(D14187="Delivered",IF(B14187&lt;=INDEX(P_Due,F14187),1,0),0))</f>
        <v/>
      </c>
    </row>
    <row r="14188" customFormat="false" ht="15" hidden="false" customHeight="false" outlineLevel="0" collapsed="false">
      <c r="A14188" s="37"/>
      <c r="B14188" s="38"/>
      <c r="C14188" s="39"/>
      <c r="D14188" s="39"/>
      <c r="E14188" s="39"/>
      <c r="F14188" s="41" t="str">
        <f aca="false">IF(A14188="","",MATCH(A14188,P_ID,1))</f>
        <v/>
      </c>
      <c r="G14188" s="41" t="str">
        <f aca="false">IF(A14188="","",INDEX(P_Svc,F14188))</f>
        <v/>
      </c>
      <c r="H14188" s="41" t="str">
        <f aca="false">IF(A14188="","",INDEX(P_Zone,F14188))</f>
        <v/>
      </c>
      <c r="I14188" s="41" t="str">
        <f aca="false">IF(A14188="","",IF(D14188="Delivered",IF(B14188&lt;=INDEX(P_Due,F14188),1,0),0))</f>
        <v/>
      </c>
    </row>
    <row r="14189" customFormat="false" ht="15" hidden="false" customHeight="false" outlineLevel="0" collapsed="false">
      <c r="A14189" s="37"/>
      <c r="B14189" s="38"/>
      <c r="C14189" s="39"/>
      <c r="D14189" s="39"/>
      <c r="E14189" s="39"/>
      <c r="F14189" s="41" t="str">
        <f aca="false">IF(A14189="","",MATCH(A14189,P_ID,1))</f>
        <v/>
      </c>
      <c r="G14189" s="41" t="str">
        <f aca="false">IF(A14189="","",INDEX(P_Svc,F14189))</f>
        <v/>
      </c>
      <c r="H14189" s="41" t="str">
        <f aca="false">IF(A14189="","",INDEX(P_Zone,F14189))</f>
        <v/>
      </c>
      <c r="I14189" s="41" t="str">
        <f aca="false">IF(A14189="","",IF(D14189="Delivered",IF(B14189&lt;=INDEX(P_Due,F14189),1,0),0))</f>
        <v/>
      </c>
    </row>
    <row r="14190" customFormat="false" ht="15" hidden="false" customHeight="false" outlineLevel="0" collapsed="false">
      <c r="A14190" s="37"/>
      <c r="B14190" s="38"/>
      <c r="C14190" s="39"/>
      <c r="D14190" s="39"/>
      <c r="E14190" s="39"/>
      <c r="F14190" s="41" t="str">
        <f aca="false">IF(A14190="","",MATCH(A14190,P_ID,1))</f>
        <v/>
      </c>
      <c r="G14190" s="41" t="str">
        <f aca="false">IF(A14190="","",INDEX(P_Svc,F14190))</f>
        <v/>
      </c>
      <c r="H14190" s="41" t="str">
        <f aca="false">IF(A14190="","",INDEX(P_Zone,F14190))</f>
        <v/>
      </c>
      <c r="I14190" s="41" t="str">
        <f aca="false">IF(A14190="","",IF(D14190="Delivered",IF(B14190&lt;=INDEX(P_Due,F14190),1,0),0))</f>
        <v/>
      </c>
    </row>
    <row r="14191" customFormat="false" ht="15" hidden="false" customHeight="false" outlineLevel="0" collapsed="false">
      <c r="A14191" s="37"/>
      <c r="B14191" s="38"/>
      <c r="C14191" s="39"/>
      <c r="D14191" s="39"/>
      <c r="E14191" s="39"/>
      <c r="F14191" s="41" t="str">
        <f aca="false">IF(A14191="","",MATCH(A14191,P_ID,1))</f>
        <v/>
      </c>
      <c r="G14191" s="41" t="str">
        <f aca="false">IF(A14191="","",INDEX(P_Svc,F14191))</f>
        <v/>
      </c>
      <c r="H14191" s="41" t="str">
        <f aca="false">IF(A14191="","",INDEX(P_Zone,F14191))</f>
        <v/>
      </c>
      <c r="I14191" s="41" t="str">
        <f aca="false">IF(A14191="","",IF(D14191="Delivered",IF(B14191&lt;=INDEX(P_Due,F14191),1,0),0))</f>
        <v/>
      </c>
    </row>
    <row r="14192" customFormat="false" ht="15" hidden="false" customHeight="false" outlineLevel="0" collapsed="false">
      <c r="A14192" s="37"/>
      <c r="B14192" s="38"/>
      <c r="C14192" s="39"/>
      <c r="D14192" s="39"/>
      <c r="E14192" s="39"/>
      <c r="F14192" s="41" t="str">
        <f aca="false">IF(A14192="","",MATCH(A14192,P_ID,1))</f>
        <v/>
      </c>
      <c r="G14192" s="41" t="str">
        <f aca="false">IF(A14192="","",INDEX(P_Svc,F14192))</f>
        <v/>
      </c>
      <c r="H14192" s="41" t="str">
        <f aca="false">IF(A14192="","",INDEX(P_Zone,F14192))</f>
        <v/>
      </c>
      <c r="I14192" s="41" t="str">
        <f aca="false">IF(A14192="","",IF(D14192="Delivered",IF(B14192&lt;=INDEX(P_Due,F14192),1,0),0))</f>
        <v/>
      </c>
    </row>
    <row r="14193" customFormat="false" ht="15" hidden="false" customHeight="false" outlineLevel="0" collapsed="false">
      <c r="A14193" s="37"/>
      <c r="B14193" s="38"/>
      <c r="C14193" s="39"/>
      <c r="D14193" s="39"/>
      <c r="E14193" s="39"/>
      <c r="F14193" s="41" t="str">
        <f aca="false">IF(A14193="","",MATCH(A14193,P_ID,1))</f>
        <v/>
      </c>
      <c r="G14193" s="41" t="str">
        <f aca="false">IF(A14193="","",INDEX(P_Svc,F14193))</f>
        <v/>
      </c>
      <c r="H14193" s="41" t="str">
        <f aca="false">IF(A14193="","",INDEX(P_Zone,F14193))</f>
        <v/>
      </c>
      <c r="I14193" s="41" t="str">
        <f aca="false">IF(A14193="","",IF(D14193="Delivered",IF(B14193&lt;=INDEX(P_Due,F14193),1,0),0))</f>
        <v/>
      </c>
    </row>
    <row r="14194" customFormat="false" ht="15" hidden="false" customHeight="false" outlineLevel="0" collapsed="false">
      <c r="A14194" s="37"/>
      <c r="B14194" s="38"/>
      <c r="C14194" s="39"/>
      <c r="D14194" s="39"/>
      <c r="E14194" s="39"/>
      <c r="F14194" s="41" t="str">
        <f aca="false">IF(A14194="","",MATCH(A14194,P_ID,1))</f>
        <v/>
      </c>
      <c r="G14194" s="41" t="str">
        <f aca="false">IF(A14194="","",INDEX(P_Svc,F14194))</f>
        <v/>
      </c>
      <c r="H14194" s="41" t="str">
        <f aca="false">IF(A14194="","",INDEX(P_Zone,F14194))</f>
        <v/>
      </c>
      <c r="I14194" s="41" t="str">
        <f aca="false">IF(A14194="","",IF(D14194="Delivered",IF(B14194&lt;=INDEX(P_Due,F14194),1,0),0))</f>
        <v/>
      </c>
    </row>
    <row r="14195" customFormat="false" ht="15" hidden="false" customHeight="false" outlineLevel="0" collapsed="false">
      <c r="A14195" s="37"/>
      <c r="B14195" s="38"/>
      <c r="C14195" s="39"/>
      <c r="D14195" s="39"/>
      <c r="E14195" s="39"/>
      <c r="F14195" s="41" t="str">
        <f aca="false">IF(A14195="","",MATCH(A14195,P_ID,1))</f>
        <v/>
      </c>
      <c r="G14195" s="41" t="str">
        <f aca="false">IF(A14195="","",INDEX(P_Svc,F14195))</f>
        <v/>
      </c>
      <c r="H14195" s="41" t="str">
        <f aca="false">IF(A14195="","",INDEX(P_Zone,F14195))</f>
        <v/>
      </c>
      <c r="I14195" s="41" t="str">
        <f aca="false">IF(A14195="","",IF(D14195="Delivered",IF(B14195&lt;=INDEX(P_Due,F14195),1,0),0))</f>
        <v/>
      </c>
    </row>
    <row r="14196" customFormat="false" ht="15" hidden="false" customHeight="false" outlineLevel="0" collapsed="false">
      <c r="A14196" s="37"/>
      <c r="B14196" s="38"/>
      <c r="C14196" s="39"/>
      <c r="D14196" s="39"/>
      <c r="E14196" s="39"/>
      <c r="F14196" s="41" t="str">
        <f aca="false">IF(A14196="","",MATCH(A14196,P_ID,1))</f>
        <v/>
      </c>
      <c r="G14196" s="41" t="str">
        <f aca="false">IF(A14196="","",INDEX(P_Svc,F14196))</f>
        <v/>
      </c>
      <c r="H14196" s="41" t="str">
        <f aca="false">IF(A14196="","",INDEX(P_Zone,F14196))</f>
        <v/>
      </c>
      <c r="I14196" s="41" t="str">
        <f aca="false">IF(A14196="","",IF(D14196="Delivered",IF(B14196&lt;=INDEX(P_Due,F14196),1,0),0))</f>
        <v/>
      </c>
    </row>
    <row r="14197" customFormat="false" ht="15" hidden="false" customHeight="false" outlineLevel="0" collapsed="false">
      <c r="A14197" s="37"/>
      <c r="B14197" s="38"/>
      <c r="C14197" s="39"/>
      <c r="D14197" s="39"/>
      <c r="E14197" s="39"/>
      <c r="F14197" s="41" t="str">
        <f aca="false">IF(A14197="","",MATCH(A14197,P_ID,1))</f>
        <v/>
      </c>
      <c r="G14197" s="41" t="str">
        <f aca="false">IF(A14197="","",INDEX(P_Svc,F14197))</f>
        <v/>
      </c>
      <c r="H14197" s="41" t="str">
        <f aca="false">IF(A14197="","",INDEX(P_Zone,F14197))</f>
        <v/>
      </c>
      <c r="I14197" s="41" t="str">
        <f aca="false">IF(A14197="","",IF(D14197="Delivered",IF(B14197&lt;=INDEX(P_Due,F14197),1,0),0))</f>
        <v/>
      </c>
    </row>
    <row r="14198" customFormat="false" ht="15" hidden="false" customHeight="false" outlineLevel="0" collapsed="false">
      <c r="A14198" s="37"/>
      <c r="B14198" s="38"/>
      <c r="C14198" s="39"/>
      <c r="D14198" s="39"/>
      <c r="E14198" s="39"/>
      <c r="F14198" s="41" t="str">
        <f aca="false">IF(A14198="","",MATCH(A14198,P_ID,1))</f>
        <v/>
      </c>
      <c r="G14198" s="41" t="str">
        <f aca="false">IF(A14198="","",INDEX(P_Svc,F14198))</f>
        <v/>
      </c>
      <c r="H14198" s="41" t="str">
        <f aca="false">IF(A14198="","",INDEX(P_Zone,F14198))</f>
        <v/>
      </c>
      <c r="I14198" s="41" t="str">
        <f aca="false">IF(A14198="","",IF(D14198="Delivered",IF(B14198&lt;=INDEX(P_Due,F14198),1,0),0))</f>
        <v/>
      </c>
    </row>
    <row r="14199" customFormat="false" ht="15" hidden="false" customHeight="false" outlineLevel="0" collapsed="false">
      <c r="A14199" s="37"/>
      <c r="B14199" s="38"/>
      <c r="C14199" s="39"/>
      <c r="D14199" s="39"/>
      <c r="E14199" s="39"/>
      <c r="F14199" s="41" t="str">
        <f aca="false">IF(A14199="","",MATCH(A14199,P_ID,1))</f>
        <v/>
      </c>
      <c r="G14199" s="41" t="str">
        <f aca="false">IF(A14199="","",INDEX(P_Svc,F14199))</f>
        <v/>
      </c>
      <c r="H14199" s="41" t="str">
        <f aca="false">IF(A14199="","",INDEX(P_Zone,F14199))</f>
        <v/>
      </c>
      <c r="I14199" s="41" t="str">
        <f aca="false">IF(A14199="","",IF(D14199="Delivered",IF(B14199&lt;=INDEX(P_Due,F14199),1,0),0))</f>
        <v/>
      </c>
    </row>
    <row r="14200" customFormat="false" ht="15" hidden="false" customHeight="false" outlineLevel="0" collapsed="false">
      <c r="A14200" s="37"/>
      <c r="B14200" s="38"/>
      <c r="C14200" s="39"/>
      <c r="D14200" s="39"/>
      <c r="E14200" s="39"/>
      <c r="F14200" s="41" t="str">
        <f aca="false">IF(A14200="","",MATCH(A14200,P_ID,1))</f>
        <v/>
      </c>
      <c r="G14200" s="41" t="str">
        <f aca="false">IF(A14200="","",INDEX(P_Svc,F14200))</f>
        <v/>
      </c>
      <c r="H14200" s="41" t="str">
        <f aca="false">IF(A14200="","",INDEX(P_Zone,F14200))</f>
        <v/>
      </c>
      <c r="I14200" s="41" t="str">
        <f aca="false">IF(A14200="","",IF(D14200="Delivered",IF(B14200&lt;=INDEX(P_Due,F14200),1,0),0))</f>
        <v/>
      </c>
    </row>
    <row r="14201" customFormat="false" ht="15" hidden="false" customHeight="false" outlineLevel="0" collapsed="false">
      <c r="A14201" s="37"/>
      <c r="B14201" s="38"/>
      <c r="C14201" s="39"/>
      <c r="D14201" s="39"/>
      <c r="E14201" s="39"/>
      <c r="F14201" s="41" t="str">
        <f aca="false">IF(A14201="","",MATCH(A14201,P_ID,1))</f>
        <v/>
      </c>
      <c r="G14201" s="41" t="str">
        <f aca="false">IF(A14201="","",INDEX(P_Svc,F14201))</f>
        <v/>
      </c>
      <c r="H14201" s="41" t="str">
        <f aca="false">IF(A14201="","",INDEX(P_Zone,F14201))</f>
        <v/>
      </c>
      <c r="I14201" s="41" t="str">
        <f aca="false">IF(A14201="","",IF(D14201="Delivered",IF(B14201&lt;=INDEX(P_Due,F14201),1,0),0))</f>
        <v/>
      </c>
    </row>
    <row r="14202" customFormat="false" ht="15" hidden="false" customHeight="false" outlineLevel="0" collapsed="false">
      <c r="A14202" s="37"/>
      <c r="B14202" s="38"/>
      <c r="C14202" s="39"/>
      <c r="D14202" s="39"/>
      <c r="E14202" s="39"/>
      <c r="F14202" s="41" t="str">
        <f aca="false">IF(A14202="","",MATCH(A14202,P_ID,1))</f>
        <v/>
      </c>
      <c r="G14202" s="41" t="str">
        <f aca="false">IF(A14202="","",INDEX(P_Svc,F14202))</f>
        <v/>
      </c>
      <c r="H14202" s="41" t="str">
        <f aca="false">IF(A14202="","",INDEX(P_Zone,F14202))</f>
        <v/>
      </c>
      <c r="I14202" s="41" t="str">
        <f aca="false">IF(A14202="","",IF(D14202="Delivered",IF(B14202&lt;=INDEX(P_Due,F14202),1,0),0))</f>
        <v/>
      </c>
    </row>
    <row r="14203" customFormat="false" ht="15" hidden="false" customHeight="false" outlineLevel="0" collapsed="false">
      <c r="A14203" s="37"/>
      <c r="B14203" s="38"/>
      <c r="C14203" s="39"/>
      <c r="D14203" s="39"/>
      <c r="E14203" s="39"/>
      <c r="F14203" s="41" t="str">
        <f aca="false">IF(A14203="","",MATCH(A14203,P_ID,1))</f>
        <v/>
      </c>
      <c r="G14203" s="41" t="str">
        <f aca="false">IF(A14203="","",INDEX(P_Svc,F14203))</f>
        <v/>
      </c>
      <c r="H14203" s="41" t="str">
        <f aca="false">IF(A14203="","",INDEX(P_Zone,F14203))</f>
        <v/>
      </c>
      <c r="I14203" s="41" t="str">
        <f aca="false">IF(A14203="","",IF(D14203="Delivered",IF(B14203&lt;=INDEX(P_Due,F14203),1,0),0))</f>
        <v/>
      </c>
    </row>
    <row r="14204" customFormat="false" ht="15" hidden="false" customHeight="false" outlineLevel="0" collapsed="false">
      <c r="A14204" s="37"/>
      <c r="B14204" s="38"/>
      <c r="C14204" s="39"/>
      <c r="D14204" s="39"/>
      <c r="E14204" s="39"/>
      <c r="F14204" s="41" t="str">
        <f aca="false">IF(A14204="","",MATCH(A14204,P_ID,1))</f>
        <v/>
      </c>
      <c r="G14204" s="41" t="str">
        <f aca="false">IF(A14204="","",INDEX(P_Svc,F14204))</f>
        <v/>
      </c>
      <c r="H14204" s="41" t="str">
        <f aca="false">IF(A14204="","",INDEX(P_Zone,F14204))</f>
        <v/>
      </c>
      <c r="I14204" s="41" t="str">
        <f aca="false">IF(A14204="","",IF(D14204="Delivered",IF(B14204&lt;=INDEX(P_Due,F14204),1,0),0))</f>
        <v/>
      </c>
    </row>
    <row r="14205" customFormat="false" ht="15" hidden="false" customHeight="false" outlineLevel="0" collapsed="false">
      <c r="A14205" s="37"/>
      <c r="B14205" s="38"/>
      <c r="C14205" s="39"/>
      <c r="D14205" s="39"/>
      <c r="E14205" s="39"/>
      <c r="F14205" s="41" t="str">
        <f aca="false">IF(A14205="","",MATCH(A14205,P_ID,1))</f>
        <v/>
      </c>
      <c r="G14205" s="41" t="str">
        <f aca="false">IF(A14205="","",INDEX(P_Svc,F14205))</f>
        <v/>
      </c>
      <c r="H14205" s="41" t="str">
        <f aca="false">IF(A14205="","",INDEX(P_Zone,F14205))</f>
        <v/>
      </c>
      <c r="I14205" s="41" t="str">
        <f aca="false">IF(A14205="","",IF(D14205="Delivered",IF(B14205&lt;=INDEX(P_Due,F14205),1,0),0))</f>
        <v/>
      </c>
    </row>
    <row r="14206" customFormat="false" ht="15" hidden="false" customHeight="false" outlineLevel="0" collapsed="false">
      <c r="A14206" s="37"/>
      <c r="B14206" s="38"/>
      <c r="C14206" s="39"/>
      <c r="D14206" s="39"/>
      <c r="E14206" s="39"/>
      <c r="F14206" s="41" t="str">
        <f aca="false">IF(A14206="","",MATCH(A14206,P_ID,1))</f>
        <v/>
      </c>
      <c r="G14206" s="41" t="str">
        <f aca="false">IF(A14206="","",INDEX(P_Svc,F14206))</f>
        <v/>
      </c>
      <c r="H14206" s="41" t="str">
        <f aca="false">IF(A14206="","",INDEX(P_Zone,F14206))</f>
        <v/>
      </c>
      <c r="I14206" s="41" t="str">
        <f aca="false">IF(A14206="","",IF(D14206="Delivered",IF(B14206&lt;=INDEX(P_Due,F14206),1,0),0))</f>
        <v/>
      </c>
    </row>
    <row r="14207" customFormat="false" ht="15" hidden="false" customHeight="false" outlineLevel="0" collapsed="false">
      <c r="A14207" s="37"/>
      <c r="B14207" s="38"/>
      <c r="C14207" s="39"/>
      <c r="D14207" s="39"/>
      <c r="E14207" s="39"/>
      <c r="F14207" s="41" t="str">
        <f aca="false">IF(A14207="","",MATCH(A14207,P_ID,1))</f>
        <v/>
      </c>
      <c r="G14207" s="41" t="str">
        <f aca="false">IF(A14207="","",INDEX(P_Svc,F14207))</f>
        <v/>
      </c>
      <c r="H14207" s="41" t="str">
        <f aca="false">IF(A14207="","",INDEX(P_Zone,F14207))</f>
        <v/>
      </c>
      <c r="I14207" s="41" t="str">
        <f aca="false">IF(A14207="","",IF(D14207="Delivered",IF(B14207&lt;=INDEX(P_Due,F14207),1,0),0))</f>
        <v/>
      </c>
    </row>
    <row r="14208" customFormat="false" ht="15" hidden="false" customHeight="false" outlineLevel="0" collapsed="false">
      <c r="A14208" s="37"/>
      <c r="B14208" s="38"/>
      <c r="C14208" s="39"/>
      <c r="D14208" s="39"/>
      <c r="E14208" s="39"/>
      <c r="F14208" s="41" t="str">
        <f aca="false">IF(A14208="","",MATCH(A14208,P_ID,1))</f>
        <v/>
      </c>
      <c r="G14208" s="41" t="str">
        <f aca="false">IF(A14208="","",INDEX(P_Svc,F14208))</f>
        <v/>
      </c>
      <c r="H14208" s="41" t="str">
        <f aca="false">IF(A14208="","",INDEX(P_Zone,F14208))</f>
        <v/>
      </c>
      <c r="I14208" s="41" t="str">
        <f aca="false">IF(A14208="","",IF(D14208="Delivered",IF(B14208&lt;=INDEX(P_Due,F14208),1,0),0))</f>
        <v/>
      </c>
    </row>
    <row r="14209" customFormat="false" ht="15" hidden="false" customHeight="false" outlineLevel="0" collapsed="false">
      <c r="A14209" s="37"/>
      <c r="B14209" s="38"/>
      <c r="C14209" s="39"/>
      <c r="D14209" s="39"/>
      <c r="E14209" s="39"/>
      <c r="F14209" s="41" t="str">
        <f aca="false">IF(A14209="","",MATCH(A14209,P_ID,1))</f>
        <v/>
      </c>
      <c r="G14209" s="41" t="str">
        <f aca="false">IF(A14209="","",INDEX(P_Svc,F14209))</f>
        <v/>
      </c>
      <c r="H14209" s="41" t="str">
        <f aca="false">IF(A14209="","",INDEX(P_Zone,F14209))</f>
        <v/>
      </c>
      <c r="I14209" s="41" t="str">
        <f aca="false">IF(A14209="","",IF(D14209="Delivered",IF(B14209&lt;=INDEX(P_Due,F14209),1,0),0))</f>
        <v/>
      </c>
    </row>
    <row r="14210" customFormat="false" ht="15" hidden="false" customHeight="false" outlineLevel="0" collapsed="false">
      <c r="A14210" s="37"/>
      <c r="B14210" s="38"/>
      <c r="C14210" s="39"/>
      <c r="D14210" s="39"/>
      <c r="E14210" s="39"/>
      <c r="F14210" s="41" t="str">
        <f aca="false">IF(A14210="","",MATCH(A14210,P_ID,1))</f>
        <v/>
      </c>
      <c r="G14210" s="41" t="str">
        <f aca="false">IF(A14210="","",INDEX(P_Svc,F14210))</f>
        <v/>
      </c>
      <c r="H14210" s="41" t="str">
        <f aca="false">IF(A14210="","",INDEX(P_Zone,F14210))</f>
        <v/>
      </c>
      <c r="I14210" s="41" t="str">
        <f aca="false">IF(A14210="","",IF(D14210="Delivered",IF(B14210&lt;=INDEX(P_Due,F14210),1,0),0))</f>
        <v/>
      </c>
    </row>
    <row r="14211" customFormat="false" ht="15" hidden="false" customHeight="false" outlineLevel="0" collapsed="false">
      <c r="A14211" s="37"/>
      <c r="B14211" s="38"/>
      <c r="C14211" s="39"/>
      <c r="D14211" s="39"/>
      <c r="E14211" s="39"/>
      <c r="F14211" s="41" t="str">
        <f aca="false">IF(A14211="","",MATCH(A14211,P_ID,1))</f>
        <v/>
      </c>
      <c r="G14211" s="41" t="str">
        <f aca="false">IF(A14211="","",INDEX(P_Svc,F14211))</f>
        <v/>
      </c>
      <c r="H14211" s="41" t="str">
        <f aca="false">IF(A14211="","",INDEX(P_Zone,F14211))</f>
        <v/>
      </c>
      <c r="I14211" s="41" t="str">
        <f aca="false">IF(A14211="","",IF(D14211="Delivered",IF(B14211&lt;=INDEX(P_Due,F14211),1,0),0))</f>
        <v/>
      </c>
    </row>
    <row r="14212" customFormat="false" ht="15" hidden="false" customHeight="false" outlineLevel="0" collapsed="false">
      <c r="A14212" s="37"/>
      <c r="B14212" s="38"/>
      <c r="C14212" s="39"/>
      <c r="D14212" s="39"/>
      <c r="E14212" s="39"/>
      <c r="F14212" s="41" t="str">
        <f aca="false">IF(A14212="","",MATCH(A14212,P_ID,1))</f>
        <v/>
      </c>
      <c r="G14212" s="41" t="str">
        <f aca="false">IF(A14212="","",INDEX(P_Svc,F14212))</f>
        <v/>
      </c>
      <c r="H14212" s="41" t="str">
        <f aca="false">IF(A14212="","",INDEX(P_Zone,F14212))</f>
        <v/>
      </c>
      <c r="I14212" s="41" t="str">
        <f aca="false">IF(A14212="","",IF(D14212="Delivered",IF(B14212&lt;=INDEX(P_Due,F14212),1,0),0))</f>
        <v/>
      </c>
    </row>
    <row r="14213" customFormat="false" ht="15" hidden="false" customHeight="false" outlineLevel="0" collapsed="false">
      <c r="A14213" s="37"/>
      <c r="B14213" s="38"/>
      <c r="C14213" s="39"/>
      <c r="D14213" s="39"/>
      <c r="E14213" s="39"/>
      <c r="F14213" s="41" t="str">
        <f aca="false">IF(A14213="","",MATCH(A14213,P_ID,1))</f>
        <v/>
      </c>
      <c r="G14213" s="41" t="str">
        <f aca="false">IF(A14213="","",INDEX(P_Svc,F14213))</f>
        <v/>
      </c>
      <c r="H14213" s="41" t="str">
        <f aca="false">IF(A14213="","",INDEX(P_Zone,F14213))</f>
        <v/>
      </c>
      <c r="I14213" s="41" t="str">
        <f aca="false">IF(A14213="","",IF(D14213="Delivered",IF(B14213&lt;=INDEX(P_Due,F14213),1,0),0))</f>
        <v/>
      </c>
    </row>
    <row r="14214" customFormat="false" ht="15" hidden="false" customHeight="false" outlineLevel="0" collapsed="false">
      <c r="A14214" s="37"/>
      <c r="B14214" s="38"/>
      <c r="C14214" s="39"/>
      <c r="D14214" s="39"/>
      <c r="E14214" s="39"/>
      <c r="F14214" s="41" t="str">
        <f aca="false">IF(A14214="","",MATCH(A14214,P_ID,1))</f>
        <v/>
      </c>
      <c r="G14214" s="41" t="str">
        <f aca="false">IF(A14214="","",INDEX(P_Svc,F14214))</f>
        <v/>
      </c>
      <c r="H14214" s="41" t="str">
        <f aca="false">IF(A14214="","",INDEX(P_Zone,F14214))</f>
        <v/>
      </c>
      <c r="I14214" s="41" t="str">
        <f aca="false">IF(A14214="","",IF(D14214="Delivered",IF(B14214&lt;=INDEX(P_Due,F14214),1,0),0))</f>
        <v/>
      </c>
    </row>
    <row r="14215" customFormat="false" ht="15" hidden="false" customHeight="false" outlineLevel="0" collapsed="false">
      <c r="A14215" s="37"/>
      <c r="B14215" s="38"/>
      <c r="C14215" s="39"/>
      <c r="D14215" s="39"/>
      <c r="E14215" s="39"/>
      <c r="F14215" s="41" t="str">
        <f aca="false">IF(A14215="","",MATCH(A14215,P_ID,1))</f>
        <v/>
      </c>
      <c r="G14215" s="41" t="str">
        <f aca="false">IF(A14215="","",INDEX(P_Svc,F14215))</f>
        <v/>
      </c>
      <c r="H14215" s="41" t="str">
        <f aca="false">IF(A14215="","",INDEX(P_Zone,F14215))</f>
        <v/>
      </c>
      <c r="I14215" s="41" t="str">
        <f aca="false">IF(A14215="","",IF(D14215="Delivered",IF(B14215&lt;=INDEX(P_Due,F14215),1,0),0))</f>
        <v/>
      </c>
    </row>
    <row r="14216" customFormat="false" ht="15" hidden="false" customHeight="false" outlineLevel="0" collapsed="false">
      <c r="A14216" s="37"/>
      <c r="B14216" s="38"/>
      <c r="C14216" s="39"/>
      <c r="D14216" s="39"/>
      <c r="E14216" s="39"/>
      <c r="F14216" s="41" t="str">
        <f aca="false">IF(A14216="","",MATCH(A14216,P_ID,1))</f>
        <v/>
      </c>
      <c r="G14216" s="41" t="str">
        <f aca="false">IF(A14216="","",INDEX(P_Svc,F14216))</f>
        <v/>
      </c>
      <c r="H14216" s="41" t="str">
        <f aca="false">IF(A14216="","",INDEX(P_Zone,F14216))</f>
        <v/>
      </c>
      <c r="I14216" s="41" t="str">
        <f aca="false">IF(A14216="","",IF(D14216="Delivered",IF(B14216&lt;=INDEX(P_Due,F14216),1,0),0))</f>
        <v/>
      </c>
    </row>
    <row r="14217" customFormat="false" ht="15" hidden="false" customHeight="false" outlineLevel="0" collapsed="false">
      <c r="A14217" s="37"/>
      <c r="B14217" s="38"/>
      <c r="C14217" s="39"/>
      <c r="D14217" s="39"/>
      <c r="E14217" s="39"/>
      <c r="F14217" s="41" t="str">
        <f aca="false">IF(A14217="","",MATCH(A14217,P_ID,1))</f>
        <v/>
      </c>
      <c r="G14217" s="41" t="str">
        <f aca="false">IF(A14217="","",INDEX(P_Svc,F14217))</f>
        <v/>
      </c>
      <c r="H14217" s="41" t="str">
        <f aca="false">IF(A14217="","",INDEX(P_Zone,F14217))</f>
        <v/>
      </c>
      <c r="I14217" s="41" t="str">
        <f aca="false">IF(A14217="","",IF(D14217="Delivered",IF(B14217&lt;=INDEX(P_Due,F14217),1,0),0))</f>
        <v/>
      </c>
    </row>
    <row r="14218" customFormat="false" ht="15" hidden="false" customHeight="false" outlineLevel="0" collapsed="false">
      <c r="A14218" s="37"/>
      <c r="B14218" s="38"/>
      <c r="C14218" s="39"/>
      <c r="D14218" s="39"/>
      <c r="E14218" s="39"/>
      <c r="F14218" s="41" t="str">
        <f aca="false">IF(A14218="","",MATCH(A14218,P_ID,1))</f>
        <v/>
      </c>
      <c r="G14218" s="41" t="str">
        <f aca="false">IF(A14218="","",INDEX(P_Svc,F14218))</f>
        <v/>
      </c>
      <c r="H14218" s="41" t="str">
        <f aca="false">IF(A14218="","",INDEX(P_Zone,F14218))</f>
        <v/>
      </c>
      <c r="I14218" s="41" t="str">
        <f aca="false">IF(A14218="","",IF(D14218="Delivered",IF(B14218&lt;=INDEX(P_Due,F14218),1,0),0))</f>
        <v/>
      </c>
    </row>
    <row r="14219" customFormat="false" ht="15" hidden="false" customHeight="false" outlineLevel="0" collapsed="false">
      <c r="A14219" s="37"/>
      <c r="B14219" s="38"/>
      <c r="C14219" s="39"/>
      <c r="D14219" s="39"/>
      <c r="E14219" s="39"/>
      <c r="F14219" s="41" t="str">
        <f aca="false">IF(A14219="","",MATCH(A14219,P_ID,1))</f>
        <v/>
      </c>
      <c r="G14219" s="41" t="str">
        <f aca="false">IF(A14219="","",INDEX(P_Svc,F14219))</f>
        <v/>
      </c>
      <c r="H14219" s="41" t="str">
        <f aca="false">IF(A14219="","",INDEX(P_Zone,F14219))</f>
        <v/>
      </c>
      <c r="I14219" s="41" t="str">
        <f aca="false">IF(A14219="","",IF(D14219="Delivered",IF(B14219&lt;=INDEX(P_Due,F14219),1,0),0))</f>
        <v/>
      </c>
    </row>
    <row r="14220" customFormat="false" ht="15" hidden="false" customHeight="false" outlineLevel="0" collapsed="false">
      <c r="A14220" s="37"/>
      <c r="B14220" s="38"/>
      <c r="C14220" s="39"/>
      <c r="D14220" s="39"/>
      <c r="E14220" s="39"/>
      <c r="F14220" s="41" t="str">
        <f aca="false">IF(A14220="","",MATCH(A14220,P_ID,1))</f>
        <v/>
      </c>
      <c r="G14220" s="41" t="str">
        <f aca="false">IF(A14220="","",INDEX(P_Svc,F14220))</f>
        <v/>
      </c>
      <c r="H14220" s="41" t="str">
        <f aca="false">IF(A14220="","",INDEX(P_Zone,F14220))</f>
        <v/>
      </c>
      <c r="I14220" s="41" t="str">
        <f aca="false">IF(A14220="","",IF(D14220="Delivered",IF(B14220&lt;=INDEX(P_Due,F14220),1,0),0))</f>
        <v/>
      </c>
    </row>
    <row r="14221" customFormat="false" ht="15" hidden="false" customHeight="false" outlineLevel="0" collapsed="false">
      <c r="A14221" s="37"/>
      <c r="B14221" s="38"/>
      <c r="C14221" s="39"/>
      <c r="D14221" s="39"/>
      <c r="E14221" s="39"/>
      <c r="F14221" s="41" t="str">
        <f aca="false">IF(A14221="","",MATCH(A14221,P_ID,1))</f>
        <v/>
      </c>
      <c r="G14221" s="41" t="str">
        <f aca="false">IF(A14221="","",INDEX(P_Svc,F14221))</f>
        <v/>
      </c>
      <c r="H14221" s="41" t="str">
        <f aca="false">IF(A14221="","",INDEX(P_Zone,F14221))</f>
        <v/>
      </c>
      <c r="I14221" s="41" t="str">
        <f aca="false">IF(A14221="","",IF(D14221="Delivered",IF(B14221&lt;=INDEX(P_Due,F14221),1,0),0))</f>
        <v/>
      </c>
    </row>
    <row r="14222" customFormat="false" ht="15" hidden="false" customHeight="false" outlineLevel="0" collapsed="false">
      <c r="A14222" s="37"/>
      <c r="B14222" s="38"/>
      <c r="C14222" s="39"/>
      <c r="D14222" s="39"/>
      <c r="E14222" s="39"/>
      <c r="F14222" s="41" t="str">
        <f aca="false">IF(A14222="","",MATCH(A14222,P_ID,1))</f>
        <v/>
      </c>
      <c r="G14222" s="41" t="str">
        <f aca="false">IF(A14222="","",INDEX(P_Svc,F14222))</f>
        <v/>
      </c>
      <c r="H14222" s="41" t="str">
        <f aca="false">IF(A14222="","",INDEX(P_Zone,F14222))</f>
        <v/>
      </c>
      <c r="I14222" s="41" t="str">
        <f aca="false">IF(A14222="","",IF(D14222="Delivered",IF(B14222&lt;=INDEX(P_Due,F14222),1,0),0))</f>
        <v/>
      </c>
    </row>
    <row r="14223" customFormat="false" ht="15" hidden="false" customHeight="false" outlineLevel="0" collapsed="false">
      <c r="A14223" s="37"/>
      <c r="B14223" s="38"/>
      <c r="C14223" s="39"/>
      <c r="D14223" s="39"/>
      <c r="E14223" s="39"/>
      <c r="F14223" s="41" t="str">
        <f aca="false">IF(A14223="","",MATCH(A14223,P_ID,1))</f>
        <v/>
      </c>
      <c r="G14223" s="41" t="str">
        <f aca="false">IF(A14223="","",INDEX(P_Svc,F14223))</f>
        <v/>
      </c>
      <c r="H14223" s="41" t="str">
        <f aca="false">IF(A14223="","",INDEX(P_Zone,F14223))</f>
        <v/>
      </c>
      <c r="I14223" s="41" t="str">
        <f aca="false">IF(A14223="","",IF(D14223="Delivered",IF(B14223&lt;=INDEX(P_Due,F14223),1,0),0))</f>
        <v/>
      </c>
    </row>
    <row r="14224" customFormat="false" ht="15" hidden="false" customHeight="false" outlineLevel="0" collapsed="false">
      <c r="A14224" s="37"/>
      <c r="B14224" s="38"/>
      <c r="C14224" s="39"/>
      <c r="D14224" s="39"/>
      <c r="E14224" s="39"/>
      <c r="F14224" s="41" t="str">
        <f aca="false">IF(A14224="","",MATCH(A14224,P_ID,1))</f>
        <v/>
      </c>
      <c r="G14224" s="41" t="str">
        <f aca="false">IF(A14224="","",INDEX(P_Svc,F14224))</f>
        <v/>
      </c>
      <c r="H14224" s="41" t="str">
        <f aca="false">IF(A14224="","",INDEX(P_Zone,F14224))</f>
        <v/>
      </c>
      <c r="I14224" s="41" t="str">
        <f aca="false">IF(A14224="","",IF(D14224="Delivered",IF(B14224&lt;=INDEX(P_Due,F14224),1,0),0))</f>
        <v/>
      </c>
    </row>
    <row r="14225" customFormat="false" ht="15" hidden="false" customHeight="false" outlineLevel="0" collapsed="false">
      <c r="A14225" s="37"/>
      <c r="B14225" s="38"/>
      <c r="C14225" s="39"/>
      <c r="D14225" s="39"/>
      <c r="E14225" s="39"/>
      <c r="F14225" s="41" t="str">
        <f aca="false">IF(A14225="","",MATCH(A14225,P_ID,1))</f>
        <v/>
      </c>
      <c r="G14225" s="41" t="str">
        <f aca="false">IF(A14225="","",INDEX(P_Svc,F14225))</f>
        <v/>
      </c>
      <c r="H14225" s="41" t="str">
        <f aca="false">IF(A14225="","",INDEX(P_Zone,F14225))</f>
        <v/>
      </c>
      <c r="I14225" s="41" t="str">
        <f aca="false">IF(A14225="","",IF(D14225="Delivered",IF(B14225&lt;=INDEX(P_Due,F14225),1,0),0))</f>
        <v/>
      </c>
    </row>
    <row r="14226" customFormat="false" ht="15" hidden="false" customHeight="false" outlineLevel="0" collapsed="false">
      <c r="A14226" s="37"/>
      <c r="B14226" s="38"/>
      <c r="C14226" s="39"/>
      <c r="D14226" s="39"/>
      <c r="E14226" s="39"/>
      <c r="F14226" s="41" t="str">
        <f aca="false">IF(A14226="","",MATCH(A14226,P_ID,1))</f>
        <v/>
      </c>
      <c r="G14226" s="41" t="str">
        <f aca="false">IF(A14226="","",INDEX(P_Svc,F14226))</f>
        <v/>
      </c>
      <c r="H14226" s="41" t="str">
        <f aca="false">IF(A14226="","",INDEX(P_Zone,F14226))</f>
        <v/>
      </c>
      <c r="I14226" s="41" t="str">
        <f aca="false">IF(A14226="","",IF(D14226="Delivered",IF(B14226&lt;=INDEX(P_Due,F14226),1,0),0))</f>
        <v/>
      </c>
    </row>
    <row r="14227" customFormat="false" ht="15" hidden="false" customHeight="false" outlineLevel="0" collapsed="false">
      <c r="A14227" s="37"/>
      <c r="B14227" s="38"/>
      <c r="C14227" s="39"/>
      <c r="D14227" s="39"/>
      <c r="E14227" s="39"/>
      <c r="F14227" s="41" t="str">
        <f aca="false">IF(A14227="","",MATCH(A14227,P_ID,1))</f>
        <v/>
      </c>
      <c r="G14227" s="41" t="str">
        <f aca="false">IF(A14227="","",INDEX(P_Svc,F14227))</f>
        <v/>
      </c>
      <c r="H14227" s="41" t="str">
        <f aca="false">IF(A14227="","",INDEX(P_Zone,F14227))</f>
        <v/>
      </c>
      <c r="I14227" s="41" t="str">
        <f aca="false">IF(A14227="","",IF(D14227="Delivered",IF(B14227&lt;=INDEX(P_Due,F14227),1,0),0))</f>
        <v/>
      </c>
    </row>
    <row r="14228" customFormat="false" ht="15" hidden="false" customHeight="false" outlineLevel="0" collapsed="false">
      <c r="A14228" s="37"/>
      <c r="B14228" s="38"/>
      <c r="C14228" s="39"/>
      <c r="D14228" s="39"/>
      <c r="E14228" s="39"/>
      <c r="F14228" s="41" t="str">
        <f aca="false">IF(A14228="","",MATCH(A14228,P_ID,1))</f>
        <v/>
      </c>
      <c r="G14228" s="41" t="str">
        <f aca="false">IF(A14228="","",INDEX(P_Svc,F14228))</f>
        <v/>
      </c>
      <c r="H14228" s="41" t="str">
        <f aca="false">IF(A14228="","",INDEX(P_Zone,F14228))</f>
        <v/>
      </c>
      <c r="I14228" s="41" t="str">
        <f aca="false">IF(A14228="","",IF(D14228="Delivered",IF(B14228&lt;=INDEX(P_Due,F14228),1,0),0))</f>
        <v/>
      </c>
    </row>
    <row r="14229" customFormat="false" ht="15" hidden="false" customHeight="false" outlineLevel="0" collapsed="false">
      <c r="A14229" s="37"/>
      <c r="B14229" s="38"/>
      <c r="C14229" s="39"/>
      <c r="D14229" s="39"/>
      <c r="E14229" s="39"/>
      <c r="F14229" s="41" t="str">
        <f aca="false">IF(A14229="","",MATCH(A14229,P_ID,1))</f>
        <v/>
      </c>
      <c r="G14229" s="41" t="str">
        <f aca="false">IF(A14229="","",INDEX(P_Svc,F14229))</f>
        <v/>
      </c>
      <c r="H14229" s="41" t="str">
        <f aca="false">IF(A14229="","",INDEX(P_Zone,F14229))</f>
        <v/>
      </c>
      <c r="I14229" s="41" t="str">
        <f aca="false">IF(A14229="","",IF(D14229="Delivered",IF(B14229&lt;=INDEX(P_Due,F14229),1,0),0))</f>
        <v/>
      </c>
    </row>
    <row r="14230" customFormat="false" ht="15" hidden="false" customHeight="false" outlineLevel="0" collapsed="false">
      <c r="A14230" s="37"/>
      <c r="B14230" s="38"/>
      <c r="C14230" s="39"/>
      <c r="D14230" s="39"/>
      <c r="E14230" s="39"/>
      <c r="F14230" s="41" t="str">
        <f aca="false">IF(A14230="","",MATCH(A14230,P_ID,1))</f>
        <v/>
      </c>
      <c r="G14230" s="41" t="str">
        <f aca="false">IF(A14230="","",INDEX(P_Svc,F14230))</f>
        <v/>
      </c>
      <c r="H14230" s="41" t="str">
        <f aca="false">IF(A14230="","",INDEX(P_Zone,F14230))</f>
        <v/>
      </c>
      <c r="I14230" s="41" t="str">
        <f aca="false">IF(A14230="","",IF(D14230="Delivered",IF(B14230&lt;=INDEX(P_Due,F14230),1,0),0))</f>
        <v/>
      </c>
    </row>
    <row r="14231" customFormat="false" ht="15" hidden="false" customHeight="false" outlineLevel="0" collapsed="false">
      <c r="A14231" s="37"/>
      <c r="B14231" s="38"/>
      <c r="C14231" s="39"/>
      <c r="D14231" s="39"/>
      <c r="E14231" s="39"/>
      <c r="F14231" s="41" t="str">
        <f aca="false">IF(A14231="","",MATCH(A14231,P_ID,1))</f>
        <v/>
      </c>
      <c r="G14231" s="41" t="str">
        <f aca="false">IF(A14231="","",INDEX(P_Svc,F14231))</f>
        <v/>
      </c>
      <c r="H14231" s="41" t="str">
        <f aca="false">IF(A14231="","",INDEX(P_Zone,F14231))</f>
        <v/>
      </c>
      <c r="I14231" s="41" t="str">
        <f aca="false">IF(A14231="","",IF(D14231="Delivered",IF(B14231&lt;=INDEX(P_Due,F14231),1,0),0))</f>
        <v/>
      </c>
    </row>
    <row r="14232" customFormat="false" ht="15" hidden="false" customHeight="false" outlineLevel="0" collapsed="false">
      <c r="A14232" s="37"/>
      <c r="B14232" s="38"/>
      <c r="C14232" s="39"/>
      <c r="D14232" s="39"/>
      <c r="E14232" s="39"/>
      <c r="F14232" s="41" t="str">
        <f aca="false">IF(A14232="","",MATCH(A14232,P_ID,1))</f>
        <v/>
      </c>
      <c r="G14232" s="41" t="str">
        <f aca="false">IF(A14232="","",INDEX(P_Svc,F14232))</f>
        <v/>
      </c>
      <c r="H14232" s="41" t="str">
        <f aca="false">IF(A14232="","",INDEX(P_Zone,F14232))</f>
        <v/>
      </c>
      <c r="I14232" s="41" t="str">
        <f aca="false">IF(A14232="","",IF(D14232="Delivered",IF(B14232&lt;=INDEX(P_Due,F14232),1,0),0))</f>
        <v/>
      </c>
    </row>
    <row r="14233" customFormat="false" ht="15" hidden="false" customHeight="false" outlineLevel="0" collapsed="false">
      <c r="A14233" s="37"/>
      <c r="B14233" s="38"/>
      <c r="C14233" s="39"/>
      <c r="D14233" s="39"/>
      <c r="E14233" s="39"/>
      <c r="F14233" s="41" t="str">
        <f aca="false">IF(A14233="","",MATCH(A14233,P_ID,1))</f>
        <v/>
      </c>
      <c r="G14233" s="41" t="str">
        <f aca="false">IF(A14233="","",INDEX(P_Svc,F14233))</f>
        <v/>
      </c>
      <c r="H14233" s="41" t="str">
        <f aca="false">IF(A14233="","",INDEX(P_Zone,F14233))</f>
        <v/>
      </c>
      <c r="I14233" s="41" t="str">
        <f aca="false">IF(A14233="","",IF(D14233="Delivered",IF(B14233&lt;=INDEX(P_Due,F14233),1,0),0))</f>
        <v/>
      </c>
    </row>
    <row r="14234" customFormat="false" ht="15" hidden="false" customHeight="false" outlineLevel="0" collapsed="false">
      <c r="A14234" s="37"/>
      <c r="B14234" s="38"/>
      <c r="C14234" s="39"/>
      <c r="D14234" s="39"/>
      <c r="E14234" s="39"/>
      <c r="F14234" s="41" t="str">
        <f aca="false">IF(A14234="","",MATCH(A14234,P_ID,1))</f>
        <v/>
      </c>
      <c r="G14234" s="41" t="str">
        <f aca="false">IF(A14234="","",INDEX(P_Svc,F14234))</f>
        <v/>
      </c>
      <c r="H14234" s="41" t="str">
        <f aca="false">IF(A14234="","",INDEX(P_Zone,F14234))</f>
        <v/>
      </c>
      <c r="I14234" s="41" t="str">
        <f aca="false">IF(A14234="","",IF(D14234="Delivered",IF(B14234&lt;=INDEX(P_Due,F14234),1,0),0))</f>
        <v/>
      </c>
    </row>
    <row r="14235" customFormat="false" ht="15" hidden="false" customHeight="false" outlineLevel="0" collapsed="false">
      <c r="A14235" s="37"/>
      <c r="B14235" s="38"/>
      <c r="C14235" s="39"/>
      <c r="D14235" s="39"/>
      <c r="E14235" s="39"/>
      <c r="F14235" s="41" t="str">
        <f aca="false">IF(A14235="","",MATCH(A14235,P_ID,1))</f>
        <v/>
      </c>
      <c r="G14235" s="41" t="str">
        <f aca="false">IF(A14235="","",INDEX(P_Svc,F14235))</f>
        <v/>
      </c>
      <c r="H14235" s="41" t="str">
        <f aca="false">IF(A14235="","",INDEX(P_Zone,F14235))</f>
        <v/>
      </c>
      <c r="I14235" s="41" t="str">
        <f aca="false">IF(A14235="","",IF(D14235="Delivered",IF(B14235&lt;=INDEX(P_Due,F14235),1,0),0))</f>
        <v/>
      </c>
    </row>
    <row r="14236" customFormat="false" ht="15" hidden="false" customHeight="false" outlineLevel="0" collapsed="false">
      <c r="A14236" s="37"/>
      <c r="B14236" s="38"/>
      <c r="C14236" s="39"/>
      <c r="D14236" s="39"/>
      <c r="E14236" s="39"/>
      <c r="F14236" s="41" t="str">
        <f aca="false">IF(A14236="","",MATCH(A14236,P_ID,1))</f>
        <v/>
      </c>
      <c r="G14236" s="41" t="str">
        <f aca="false">IF(A14236="","",INDEX(P_Svc,F14236))</f>
        <v/>
      </c>
      <c r="H14236" s="41" t="str">
        <f aca="false">IF(A14236="","",INDEX(P_Zone,F14236))</f>
        <v/>
      </c>
      <c r="I14236" s="41" t="str">
        <f aca="false">IF(A14236="","",IF(D14236="Delivered",IF(B14236&lt;=INDEX(P_Due,F14236),1,0),0))</f>
        <v/>
      </c>
    </row>
    <row r="14237" customFormat="false" ht="15" hidden="false" customHeight="false" outlineLevel="0" collapsed="false">
      <c r="A14237" s="37"/>
      <c r="B14237" s="38"/>
      <c r="C14237" s="39"/>
      <c r="D14237" s="39"/>
      <c r="E14237" s="39"/>
      <c r="F14237" s="41" t="str">
        <f aca="false">IF(A14237="","",MATCH(A14237,P_ID,1))</f>
        <v/>
      </c>
      <c r="G14237" s="41" t="str">
        <f aca="false">IF(A14237="","",INDEX(P_Svc,F14237))</f>
        <v/>
      </c>
      <c r="H14237" s="41" t="str">
        <f aca="false">IF(A14237="","",INDEX(P_Zone,F14237))</f>
        <v/>
      </c>
      <c r="I14237" s="41" t="str">
        <f aca="false">IF(A14237="","",IF(D14237="Delivered",IF(B14237&lt;=INDEX(P_Due,F14237),1,0),0))</f>
        <v/>
      </c>
    </row>
    <row r="14238" customFormat="false" ht="15" hidden="false" customHeight="false" outlineLevel="0" collapsed="false">
      <c r="A14238" s="37"/>
      <c r="B14238" s="38"/>
      <c r="C14238" s="39"/>
      <c r="D14238" s="39"/>
      <c r="E14238" s="39"/>
      <c r="F14238" s="41" t="str">
        <f aca="false">IF(A14238="","",MATCH(A14238,P_ID,1))</f>
        <v/>
      </c>
      <c r="G14238" s="41" t="str">
        <f aca="false">IF(A14238="","",INDEX(P_Svc,F14238))</f>
        <v/>
      </c>
      <c r="H14238" s="41" t="str">
        <f aca="false">IF(A14238="","",INDEX(P_Zone,F14238))</f>
        <v/>
      </c>
      <c r="I14238" s="41" t="str">
        <f aca="false">IF(A14238="","",IF(D14238="Delivered",IF(B14238&lt;=INDEX(P_Due,F14238),1,0),0))</f>
        <v/>
      </c>
    </row>
    <row r="14239" customFormat="false" ht="15" hidden="false" customHeight="false" outlineLevel="0" collapsed="false">
      <c r="A14239" s="37"/>
      <c r="B14239" s="38"/>
      <c r="C14239" s="39"/>
      <c r="D14239" s="39"/>
      <c r="E14239" s="39"/>
      <c r="F14239" s="41" t="str">
        <f aca="false">IF(A14239="","",MATCH(A14239,P_ID,1))</f>
        <v/>
      </c>
      <c r="G14239" s="41" t="str">
        <f aca="false">IF(A14239="","",INDEX(P_Svc,F14239))</f>
        <v/>
      </c>
      <c r="H14239" s="41" t="str">
        <f aca="false">IF(A14239="","",INDEX(P_Zone,F14239))</f>
        <v/>
      </c>
      <c r="I14239" s="41" t="str">
        <f aca="false">IF(A14239="","",IF(D14239="Delivered",IF(B14239&lt;=INDEX(P_Due,F14239),1,0),0))</f>
        <v/>
      </c>
    </row>
    <row r="14240" customFormat="false" ht="15" hidden="false" customHeight="false" outlineLevel="0" collapsed="false">
      <c r="A14240" s="37"/>
      <c r="B14240" s="38"/>
      <c r="C14240" s="39"/>
      <c r="D14240" s="39"/>
      <c r="E14240" s="39"/>
      <c r="F14240" s="41" t="str">
        <f aca="false">IF(A14240="","",MATCH(A14240,P_ID,1))</f>
        <v/>
      </c>
      <c r="G14240" s="41" t="str">
        <f aca="false">IF(A14240="","",INDEX(P_Svc,F14240))</f>
        <v/>
      </c>
      <c r="H14240" s="41" t="str">
        <f aca="false">IF(A14240="","",INDEX(P_Zone,F14240))</f>
        <v/>
      </c>
      <c r="I14240" s="41" t="str">
        <f aca="false">IF(A14240="","",IF(D14240="Delivered",IF(B14240&lt;=INDEX(P_Due,F14240),1,0),0))</f>
        <v/>
      </c>
    </row>
    <row r="14241" customFormat="false" ht="15" hidden="false" customHeight="false" outlineLevel="0" collapsed="false">
      <c r="A14241" s="37"/>
      <c r="B14241" s="38"/>
      <c r="C14241" s="39"/>
      <c r="D14241" s="39"/>
      <c r="E14241" s="39"/>
      <c r="F14241" s="41" t="str">
        <f aca="false">IF(A14241="","",MATCH(A14241,P_ID,1))</f>
        <v/>
      </c>
      <c r="G14241" s="41" t="str">
        <f aca="false">IF(A14241="","",INDEX(P_Svc,F14241))</f>
        <v/>
      </c>
      <c r="H14241" s="41" t="str">
        <f aca="false">IF(A14241="","",INDEX(P_Zone,F14241))</f>
        <v/>
      </c>
      <c r="I14241" s="41" t="str">
        <f aca="false">IF(A14241="","",IF(D14241="Delivered",IF(B14241&lt;=INDEX(P_Due,F14241),1,0),0))</f>
        <v/>
      </c>
    </row>
    <row r="14242" customFormat="false" ht="15" hidden="false" customHeight="false" outlineLevel="0" collapsed="false">
      <c r="A14242" s="37"/>
      <c r="B14242" s="38"/>
      <c r="C14242" s="39"/>
      <c r="D14242" s="39"/>
      <c r="E14242" s="39"/>
      <c r="F14242" s="41" t="str">
        <f aca="false">IF(A14242="","",MATCH(A14242,P_ID,1))</f>
        <v/>
      </c>
      <c r="G14242" s="41" t="str">
        <f aca="false">IF(A14242="","",INDEX(P_Svc,F14242))</f>
        <v/>
      </c>
      <c r="H14242" s="41" t="str">
        <f aca="false">IF(A14242="","",INDEX(P_Zone,F14242))</f>
        <v/>
      </c>
      <c r="I14242" s="41" t="str">
        <f aca="false">IF(A14242="","",IF(D14242="Delivered",IF(B14242&lt;=INDEX(P_Due,F14242),1,0),0))</f>
        <v/>
      </c>
    </row>
    <row r="14243" customFormat="false" ht="15" hidden="false" customHeight="false" outlineLevel="0" collapsed="false">
      <c r="A14243" s="37"/>
      <c r="B14243" s="38"/>
      <c r="C14243" s="39"/>
      <c r="D14243" s="39"/>
      <c r="E14243" s="39"/>
      <c r="F14243" s="41" t="str">
        <f aca="false">IF(A14243="","",MATCH(A14243,P_ID,1))</f>
        <v/>
      </c>
      <c r="G14243" s="41" t="str">
        <f aca="false">IF(A14243="","",INDEX(P_Svc,F14243))</f>
        <v/>
      </c>
      <c r="H14243" s="41" t="str">
        <f aca="false">IF(A14243="","",INDEX(P_Zone,F14243))</f>
        <v/>
      </c>
      <c r="I14243" s="41" t="str">
        <f aca="false">IF(A14243="","",IF(D14243="Delivered",IF(B14243&lt;=INDEX(P_Due,F14243),1,0),0))</f>
        <v/>
      </c>
    </row>
    <row r="14244" customFormat="false" ht="15" hidden="false" customHeight="false" outlineLevel="0" collapsed="false">
      <c r="A14244" s="37"/>
      <c r="B14244" s="38"/>
      <c r="C14244" s="39"/>
      <c r="D14244" s="39"/>
      <c r="E14244" s="39"/>
      <c r="F14244" s="41" t="str">
        <f aca="false">IF(A14244="","",MATCH(A14244,P_ID,1))</f>
        <v/>
      </c>
      <c r="G14244" s="41" t="str">
        <f aca="false">IF(A14244="","",INDEX(P_Svc,F14244))</f>
        <v/>
      </c>
      <c r="H14244" s="41" t="str">
        <f aca="false">IF(A14244="","",INDEX(P_Zone,F14244))</f>
        <v/>
      </c>
      <c r="I14244" s="41" t="str">
        <f aca="false">IF(A14244="","",IF(D14244="Delivered",IF(B14244&lt;=INDEX(P_Due,F14244),1,0),0))</f>
        <v/>
      </c>
    </row>
    <row r="14245" customFormat="false" ht="15" hidden="false" customHeight="false" outlineLevel="0" collapsed="false">
      <c r="A14245" s="37"/>
      <c r="B14245" s="38"/>
      <c r="C14245" s="39"/>
      <c r="D14245" s="39"/>
      <c r="E14245" s="39"/>
      <c r="F14245" s="41" t="str">
        <f aca="false">IF(A14245="","",MATCH(A14245,P_ID,1))</f>
        <v/>
      </c>
      <c r="G14245" s="41" t="str">
        <f aca="false">IF(A14245="","",INDEX(P_Svc,F14245))</f>
        <v/>
      </c>
      <c r="H14245" s="41" t="str">
        <f aca="false">IF(A14245="","",INDEX(P_Zone,F14245))</f>
        <v/>
      </c>
      <c r="I14245" s="41" t="str">
        <f aca="false">IF(A14245="","",IF(D14245="Delivered",IF(B14245&lt;=INDEX(P_Due,F14245),1,0),0))</f>
        <v/>
      </c>
    </row>
    <row r="14246" customFormat="false" ht="15" hidden="false" customHeight="false" outlineLevel="0" collapsed="false">
      <c r="A14246" s="37"/>
      <c r="B14246" s="38"/>
      <c r="C14246" s="39"/>
      <c r="D14246" s="39"/>
      <c r="E14246" s="39"/>
      <c r="F14246" s="41" t="str">
        <f aca="false">IF(A14246="","",MATCH(A14246,P_ID,1))</f>
        <v/>
      </c>
      <c r="G14246" s="41" t="str">
        <f aca="false">IF(A14246="","",INDEX(P_Svc,F14246))</f>
        <v/>
      </c>
      <c r="H14246" s="41" t="str">
        <f aca="false">IF(A14246="","",INDEX(P_Zone,F14246))</f>
        <v/>
      </c>
      <c r="I14246" s="41" t="str">
        <f aca="false">IF(A14246="","",IF(D14246="Delivered",IF(B14246&lt;=INDEX(P_Due,F14246),1,0),0))</f>
        <v/>
      </c>
    </row>
    <row r="14247" customFormat="false" ht="15" hidden="false" customHeight="false" outlineLevel="0" collapsed="false">
      <c r="A14247" s="37"/>
      <c r="B14247" s="38"/>
      <c r="C14247" s="39"/>
      <c r="D14247" s="39"/>
      <c r="E14247" s="39"/>
      <c r="F14247" s="41" t="str">
        <f aca="false">IF(A14247="","",MATCH(A14247,P_ID,1))</f>
        <v/>
      </c>
      <c r="G14247" s="41" t="str">
        <f aca="false">IF(A14247="","",INDEX(P_Svc,F14247))</f>
        <v/>
      </c>
      <c r="H14247" s="41" t="str">
        <f aca="false">IF(A14247="","",INDEX(P_Zone,F14247))</f>
        <v/>
      </c>
      <c r="I14247" s="41" t="str">
        <f aca="false">IF(A14247="","",IF(D14247="Delivered",IF(B14247&lt;=INDEX(P_Due,F14247),1,0),0))</f>
        <v/>
      </c>
    </row>
    <row r="14248" customFormat="false" ht="15" hidden="false" customHeight="false" outlineLevel="0" collapsed="false">
      <c r="A14248" s="37"/>
      <c r="B14248" s="38"/>
      <c r="C14248" s="39"/>
      <c r="D14248" s="39"/>
      <c r="E14248" s="39"/>
      <c r="F14248" s="41" t="str">
        <f aca="false">IF(A14248="","",MATCH(A14248,P_ID,1))</f>
        <v/>
      </c>
      <c r="G14248" s="41" t="str">
        <f aca="false">IF(A14248="","",INDEX(P_Svc,F14248))</f>
        <v/>
      </c>
      <c r="H14248" s="41" t="str">
        <f aca="false">IF(A14248="","",INDEX(P_Zone,F14248))</f>
        <v/>
      </c>
      <c r="I14248" s="41" t="str">
        <f aca="false">IF(A14248="","",IF(D14248="Delivered",IF(B14248&lt;=INDEX(P_Due,F14248),1,0),0))</f>
        <v/>
      </c>
    </row>
    <row r="14249" customFormat="false" ht="15" hidden="false" customHeight="false" outlineLevel="0" collapsed="false">
      <c r="A14249" s="37"/>
      <c r="B14249" s="38"/>
      <c r="C14249" s="39"/>
      <c r="D14249" s="39"/>
      <c r="E14249" s="39"/>
      <c r="F14249" s="41" t="str">
        <f aca="false">IF(A14249="","",MATCH(A14249,P_ID,1))</f>
        <v/>
      </c>
      <c r="G14249" s="41" t="str">
        <f aca="false">IF(A14249="","",INDEX(P_Svc,F14249))</f>
        <v/>
      </c>
      <c r="H14249" s="41" t="str">
        <f aca="false">IF(A14249="","",INDEX(P_Zone,F14249))</f>
        <v/>
      </c>
      <c r="I14249" s="41" t="str">
        <f aca="false">IF(A14249="","",IF(D14249="Delivered",IF(B14249&lt;=INDEX(P_Due,F14249),1,0),0))</f>
        <v/>
      </c>
    </row>
    <row r="14250" customFormat="false" ht="15" hidden="false" customHeight="false" outlineLevel="0" collapsed="false">
      <c r="A14250" s="37"/>
      <c r="B14250" s="38"/>
      <c r="C14250" s="39"/>
      <c r="D14250" s="39"/>
      <c r="E14250" s="39"/>
      <c r="F14250" s="41" t="str">
        <f aca="false">IF(A14250="","",MATCH(A14250,P_ID,1))</f>
        <v/>
      </c>
      <c r="G14250" s="41" t="str">
        <f aca="false">IF(A14250="","",INDEX(P_Svc,F14250))</f>
        <v/>
      </c>
      <c r="H14250" s="41" t="str">
        <f aca="false">IF(A14250="","",INDEX(P_Zone,F14250))</f>
        <v/>
      </c>
      <c r="I14250" s="41" t="str">
        <f aca="false">IF(A14250="","",IF(D14250="Delivered",IF(B14250&lt;=INDEX(P_Due,F14250),1,0),0))</f>
        <v/>
      </c>
    </row>
    <row r="14251" customFormat="false" ht="15" hidden="false" customHeight="false" outlineLevel="0" collapsed="false">
      <c r="A14251" s="37"/>
      <c r="B14251" s="38"/>
      <c r="C14251" s="39"/>
      <c r="D14251" s="39"/>
      <c r="E14251" s="39"/>
      <c r="F14251" s="41" t="str">
        <f aca="false">IF(A14251="","",MATCH(A14251,P_ID,1))</f>
        <v/>
      </c>
      <c r="G14251" s="41" t="str">
        <f aca="false">IF(A14251="","",INDEX(P_Svc,F14251))</f>
        <v/>
      </c>
      <c r="H14251" s="41" t="str">
        <f aca="false">IF(A14251="","",INDEX(P_Zone,F14251))</f>
        <v/>
      </c>
      <c r="I14251" s="41" t="str">
        <f aca="false">IF(A14251="","",IF(D14251="Delivered",IF(B14251&lt;=INDEX(P_Due,F14251),1,0),0))</f>
        <v/>
      </c>
    </row>
    <row r="14252" customFormat="false" ht="15" hidden="false" customHeight="false" outlineLevel="0" collapsed="false">
      <c r="A14252" s="37"/>
      <c r="B14252" s="38"/>
      <c r="C14252" s="39"/>
      <c r="D14252" s="39"/>
      <c r="E14252" s="39"/>
      <c r="F14252" s="41" t="str">
        <f aca="false">IF(A14252="","",MATCH(A14252,P_ID,1))</f>
        <v/>
      </c>
      <c r="G14252" s="41" t="str">
        <f aca="false">IF(A14252="","",INDEX(P_Svc,F14252))</f>
        <v/>
      </c>
      <c r="H14252" s="41" t="str">
        <f aca="false">IF(A14252="","",INDEX(P_Zone,F14252))</f>
        <v/>
      </c>
      <c r="I14252" s="41" t="str">
        <f aca="false">IF(A14252="","",IF(D14252="Delivered",IF(B14252&lt;=INDEX(P_Due,F14252),1,0),0))</f>
        <v/>
      </c>
    </row>
    <row r="14253" customFormat="false" ht="15" hidden="false" customHeight="false" outlineLevel="0" collapsed="false">
      <c r="A14253" s="37"/>
      <c r="B14253" s="38"/>
      <c r="C14253" s="39"/>
      <c r="D14253" s="39"/>
      <c r="E14253" s="39"/>
      <c r="F14253" s="41" t="str">
        <f aca="false">IF(A14253="","",MATCH(A14253,P_ID,1))</f>
        <v/>
      </c>
      <c r="G14253" s="41" t="str">
        <f aca="false">IF(A14253="","",INDEX(P_Svc,F14253))</f>
        <v/>
      </c>
      <c r="H14253" s="41" t="str">
        <f aca="false">IF(A14253="","",INDEX(P_Zone,F14253))</f>
        <v/>
      </c>
      <c r="I14253" s="41" t="str">
        <f aca="false">IF(A14253="","",IF(D14253="Delivered",IF(B14253&lt;=INDEX(P_Due,F14253),1,0),0))</f>
        <v/>
      </c>
    </row>
    <row r="14254" customFormat="false" ht="15" hidden="false" customHeight="false" outlineLevel="0" collapsed="false">
      <c r="A14254" s="37"/>
      <c r="B14254" s="38"/>
      <c r="C14254" s="39"/>
      <c r="D14254" s="39"/>
      <c r="E14254" s="39"/>
      <c r="F14254" s="41" t="str">
        <f aca="false">IF(A14254="","",MATCH(A14254,P_ID,1))</f>
        <v/>
      </c>
      <c r="G14254" s="41" t="str">
        <f aca="false">IF(A14254="","",INDEX(P_Svc,F14254))</f>
        <v/>
      </c>
      <c r="H14254" s="41" t="str">
        <f aca="false">IF(A14254="","",INDEX(P_Zone,F14254))</f>
        <v/>
      </c>
      <c r="I14254" s="41" t="str">
        <f aca="false">IF(A14254="","",IF(D14254="Delivered",IF(B14254&lt;=INDEX(P_Due,F14254),1,0),0))</f>
        <v/>
      </c>
    </row>
    <row r="14255" customFormat="false" ht="15" hidden="false" customHeight="false" outlineLevel="0" collapsed="false">
      <c r="A14255" s="37"/>
      <c r="B14255" s="38"/>
      <c r="C14255" s="39"/>
      <c r="D14255" s="39"/>
      <c r="E14255" s="39"/>
      <c r="F14255" s="41" t="str">
        <f aca="false">IF(A14255="","",MATCH(A14255,P_ID,1))</f>
        <v/>
      </c>
      <c r="G14255" s="41" t="str">
        <f aca="false">IF(A14255="","",INDEX(P_Svc,F14255))</f>
        <v/>
      </c>
      <c r="H14255" s="41" t="str">
        <f aca="false">IF(A14255="","",INDEX(P_Zone,F14255))</f>
        <v/>
      </c>
      <c r="I14255" s="41" t="str">
        <f aca="false">IF(A14255="","",IF(D14255="Delivered",IF(B14255&lt;=INDEX(P_Due,F14255),1,0),0))</f>
        <v/>
      </c>
    </row>
    <row r="14256" customFormat="false" ht="15" hidden="false" customHeight="false" outlineLevel="0" collapsed="false">
      <c r="A14256" s="37"/>
      <c r="B14256" s="38"/>
      <c r="C14256" s="39"/>
      <c r="D14256" s="39"/>
      <c r="E14256" s="39"/>
      <c r="F14256" s="41" t="str">
        <f aca="false">IF(A14256="","",MATCH(A14256,P_ID,1))</f>
        <v/>
      </c>
      <c r="G14256" s="41" t="str">
        <f aca="false">IF(A14256="","",INDEX(P_Svc,F14256))</f>
        <v/>
      </c>
      <c r="H14256" s="41" t="str">
        <f aca="false">IF(A14256="","",INDEX(P_Zone,F14256))</f>
        <v/>
      </c>
      <c r="I14256" s="41" t="str">
        <f aca="false">IF(A14256="","",IF(D14256="Delivered",IF(B14256&lt;=INDEX(P_Due,F14256),1,0),0))</f>
        <v/>
      </c>
    </row>
    <row r="14257" customFormat="false" ht="15" hidden="false" customHeight="false" outlineLevel="0" collapsed="false">
      <c r="A14257" s="37"/>
      <c r="B14257" s="38"/>
      <c r="C14257" s="39"/>
      <c r="D14257" s="39"/>
      <c r="E14257" s="39"/>
      <c r="F14257" s="41" t="str">
        <f aca="false">IF(A14257="","",MATCH(A14257,P_ID,1))</f>
        <v/>
      </c>
      <c r="G14257" s="41" t="str">
        <f aca="false">IF(A14257="","",INDEX(P_Svc,F14257))</f>
        <v/>
      </c>
      <c r="H14257" s="41" t="str">
        <f aca="false">IF(A14257="","",INDEX(P_Zone,F14257))</f>
        <v/>
      </c>
      <c r="I14257" s="41" t="str">
        <f aca="false">IF(A14257="","",IF(D14257="Delivered",IF(B14257&lt;=INDEX(P_Due,F14257),1,0),0))</f>
        <v/>
      </c>
    </row>
    <row r="14258" customFormat="false" ht="15" hidden="false" customHeight="false" outlineLevel="0" collapsed="false">
      <c r="A14258" s="37"/>
      <c r="B14258" s="38"/>
      <c r="C14258" s="39"/>
      <c r="D14258" s="39"/>
      <c r="E14258" s="39"/>
      <c r="F14258" s="41" t="str">
        <f aca="false">IF(A14258="","",MATCH(A14258,P_ID,1))</f>
        <v/>
      </c>
      <c r="G14258" s="41" t="str">
        <f aca="false">IF(A14258="","",INDEX(P_Svc,F14258))</f>
        <v/>
      </c>
      <c r="H14258" s="41" t="str">
        <f aca="false">IF(A14258="","",INDEX(P_Zone,F14258))</f>
        <v/>
      </c>
      <c r="I14258" s="41" t="str">
        <f aca="false">IF(A14258="","",IF(D14258="Delivered",IF(B14258&lt;=INDEX(P_Due,F14258),1,0),0))</f>
        <v/>
      </c>
    </row>
    <row r="14259" customFormat="false" ht="15" hidden="false" customHeight="false" outlineLevel="0" collapsed="false">
      <c r="A14259" s="37"/>
      <c r="B14259" s="38"/>
      <c r="C14259" s="39"/>
      <c r="D14259" s="39"/>
      <c r="E14259" s="39"/>
      <c r="F14259" s="41" t="str">
        <f aca="false">IF(A14259="","",MATCH(A14259,P_ID,1))</f>
        <v/>
      </c>
      <c r="G14259" s="41" t="str">
        <f aca="false">IF(A14259="","",INDEX(P_Svc,F14259))</f>
        <v/>
      </c>
      <c r="H14259" s="41" t="str">
        <f aca="false">IF(A14259="","",INDEX(P_Zone,F14259))</f>
        <v/>
      </c>
      <c r="I14259" s="41" t="str">
        <f aca="false">IF(A14259="","",IF(D14259="Delivered",IF(B14259&lt;=INDEX(P_Due,F14259),1,0),0))</f>
        <v/>
      </c>
    </row>
    <row r="14260" customFormat="false" ht="15" hidden="false" customHeight="false" outlineLevel="0" collapsed="false">
      <c r="A14260" s="37"/>
      <c r="B14260" s="38"/>
      <c r="C14260" s="39"/>
      <c r="D14260" s="39"/>
      <c r="E14260" s="39"/>
      <c r="F14260" s="41" t="str">
        <f aca="false">IF(A14260="","",MATCH(A14260,P_ID,1))</f>
        <v/>
      </c>
      <c r="G14260" s="41" t="str">
        <f aca="false">IF(A14260="","",INDEX(P_Svc,F14260))</f>
        <v/>
      </c>
      <c r="H14260" s="41" t="str">
        <f aca="false">IF(A14260="","",INDEX(P_Zone,F14260))</f>
        <v/>
      </c>
      <c r="I14260" s="41" t="str">
        <f aca="false">IF(A14260="","",IF(D14260="Delivered",IF(B14260&lt;=INDEX(P_Due,F14260),1,0),0))</f>
        <v/>
      </c>
    </row>
    <row r="14261" customFormat="false" ht="15" hidden="false" customHeight="false" outlineLevel="0" collapsed="false">
      <c r="A14261" s="37"/>
      <c r="B14261" s="38"/>
      <c r="C14261" s="39"/>
      <c r="D14261" s="39"/>
      <c r="E14261" s="39"/>
      <c r="F14261" s="41" t="str">
        <f aca="false">IF(A14261="","",MATCH(A14261,P_ID,1))</f>
        <v/>
      </c>
      <c r="G14261" s="41" t="str">
        <f aca="false">IF(A14261="","",INDEX(P_Svc,F14261))</f>
        <v/>
      </c>
      <c r="H14261" s="41" t="str">
        <f aca="false">IF(A14261="","",INDEX(P_Zone,F14261))</f>
        <v/>
      </c>
      <c r="I14261" s="41" t="str">
        <f aca="false">IF(A14261="","",IF(D14261="Delivered",IF(B14261&lt;=INDEX(P_Due,F14261),1,0),0))</f>
        <v/>
      </c>
    </row>
    <row r="14262" customFormat="false" ht="15" hidden="false" customHeight="false" outlineLevel="0" collapsed="false">
      <c r="A14262" s="37"/>
      <c r="B14262" s="38"/>
      <c r="C14262" s="39"/>
      <c r="D14262" s="39"/>
      <c r="E14262" s="39"/>
      <c r="F14262" s="41" t="str">
        <f aca="false">IF(A14262="","",MATCH(A14262,P_ID,1))</f>
        <v/>
      </c>
      <c r="G14262" s="41" t="str">
        <f aca="false">IF(A14262="","",INDEX(P_Svc,F14262))</f>
        <v/>
      </c>
      <c r="H14262" s="41" t="str">
        <f aca="false">IF(A14262="","",INDEX(P_Zone,F14262))</f>
        <v/>
      </c>
      <c r="I14262" s="41" t="str">
        <f aca="false">IF(A14262="","",IF(D14262="Delivered",IF(B14262&lt;=INDEX(P_Due,F14262),1,0),0))</f>
        <v/>
      </c>
    </row>
    <row r="14263" customFormat="false" ht="15" hidden="false" customHeight="false" outlineLevel="0" collapsed="false">
      <c r="A14263" s="37"/>
      <c r="B14263" s="38"/>
      <c r="C14263" s="39"/>
      <c r="D14263" s="39"/>
      <c r="E14263" s="39"/>
      <c r="F14263" s="41" t="str">
        <f aca="false">IF(A14263="","",MATCH(A14263,P_ID,1))</f>
        <v/>
      </c>
      <c r="G14263" s="41" t="str">
        <f aca="false">IF(A14263="","",INDEX(P_Svc,F14263))</f>
        <v/>
      </c>
      <c r="H14263" s="41" t="str">
        <f aca="false">IF(A14263="","",INDEX(P_Zone,F14263))</f>
        <v/>
      </c>
      <c r="I14263" s="41" t="str">
        <f aca="false">IF(A14263="","",IF(D14263="Delivered",IF(B14263&lt;=INDEX(P_Due,F14263),1,0),0))</f>
        <v/>
      </c>
    </row>
    <row r="14264" customFormat="false" ht="15" hidden="false" customHeight="false" outlineLevel="0" collapsed="false">
      <c r="A14264" s="37"/>
      <c r="B14264" s="38"/>
      <c r="C14264" s="39"/>
      <c r="D14264" s="39"/>
      <c r="E14264" s="39"/>
      <c r="F14264" s="41" t="str">
        <f aca="false">IF(A14264="","",MATCH(A14264,P_ID,1))</f>
        <v/>
      </c>
      <c r="G14264" s="41" t="str">
        <f aca="false">IF(A14264="","",INDEX(P_Svc,F14264))</f>
        <v/>
      </c>
      <c r="H14264" s="41" t="str">
        <f aca="false">IF(A14264="","",INDEX(P_Zone,F14264))</f>
        <v/>
      </c>
      <c r="I14264" s="41" t="str">
        <f aca="false">IF(A14264="","",IF(D14264="Delivered",IF(B14264&lt;=INDEX(P_Due,F14264),1,0),0))</f>
        <v/>
      </c>
    </row>
    <row r="14265" customFormat="false" ht="15" hidden="false" customHeight="false" outlineLevel="0" collapsed="false">
      <c r="A14265" s="37"/>
      <c r="B14265" s="38"/>
      <c r="C14265" s="39"/>
      <c r="D14265" s="39"/>
      <c r="E14265" s="39"/>
      <c r="F14265" s="41" t="str">
        <f aca="false">IF(A14265="","",MATCH(A14265,P_ID,1))</f>
        <v/>
      </c>
      <c r="G14265" s="41" t="str">
        <f aca="false">IF(A14265="","",INDEX(P_Svc,F14265))</f>
        <v/>
      </c>
      <c r="H14265" s="41" t="str">
        <f aca="false">IF(A14265="","",INDEX(P_Zone,F14265))</f>
        <v/>
      </c>
      <c r="I14265" s="41" t="str">
        <f aca="false">IF(A14265="","",IF(D14265="Delivered",IF(B14265&lt;=INDEX(P_Due,F14265),1,0),0))</f>
        <v/>
      </c>
    </row>
    <row r="14266" customFormat="false" ht="15" hidden="false" customHeight="false" outlineLevel="0" collapsed="false">
      <c r="A14266" s="37"/>
      <c r="B14266" s="38"/>
      <c r="C14266" s="39"/>
      <c r="D14266" s="39"/>
      <c r="E14266" s="39"/>
      <c r="F14266" s="41" t="str">
        <f aca="false">IF(A14266="","",MATCH(A14266,P_ID,1))</f>
        <v/>
      </c>
      <c r="G14266" s="41" t="str">
        <f aca="false">IF(A14266="","",INDEX(P_Svc,F14266))</f>
        <v/>
      </c>
      <c r="H14266" s="41" t="str">
        <f aca="false">IF(A14266="","",INDEX(P_Zone,F14266))</f>
        <v/>
      </c>
      <c r="I14266" s="41" t="str">
        <f aca="false">IF(A14266="","",IF(D14266="Delivered",IF(B14266&lt;=INDEX(P_Due,F14266),1,0),0))</f>
        <v/>
      </c>
    </row>
    <row r="14267" customFormat="false" ht="15" hidden="false" customHeight="false" outlineLevel="0" collapsed="false">
      <c r="A14267" s="37"/>
      <c r="B14267" s="38"/>
      <c r="C14267" s="39"/>
      <c r="D14267" s="39"/>
      <c r="E14267" s="39"/>
      <c r="F14267" s="41" t="str">
        <f aca="false">IF(A14267="","",MATCH(A14267,P_ID,1))</f>
        <v/>
      </c>
      <c r="G14267" s="41" t="str">
        <f aca="false">IF(A14267="","",INDEX(P_Svc,F14267))</f>
        <v/>
      </c>
      <c r="H14267" s="41" t="str">
        <f aca="false">IF(A14267="","",INDEX(P_Zone,F14267))</f>
        <v/>
      </c>
      <c r="I14267" s="41" t="str">
        <f aca="false">IF(A14267="","",IF(D14267="Delivered",IF(B14267&lt;=INDEX(P_Due,F14267),1,0),0))</f>
        <v/>
      </c>
    </row>
    <row r="14268" customFormat="false" ht="15" hidden="false" customHeight="false" outlineLevel="0" collapsed="false">
      <c r="A14268" s="37"/>
      <c r="B14268" s="38"/>
      <c r="C14268" s="39"/>
      <c r="D14268" s="39"/>
      <c r="E14268" s="39"/>
      <c r="F14268" s="41" t="str">
        <f aca="false">IF(A14268="","",MATCH(A14268,P_ID,1))</f>
        <v/>
      </c>
      <c r="G14268" s="41" t="str">
        <f aca="false">IF(A14268="","",INDEX(P_Svc,F14268))</f>
        <v/>
      </c>
      <c r="H14268" s="41" t="str">
        <f aca="false">IF(A14268="","",INDEX(P_Zone,F14268))</f>
        <v/>
      </c>
      <c r="I14268" s="41" t="str">
        <f aca="false">IF(A14268="","",IF(D14268="Delivered",IF(B14268&lt;=INDEX(P_Due,F14268),1,0),0))</f>
        <v/>
      </c>
    </row>
    <row r="14269" customFormat="false" ht="15" hidden="false" customHeight="false" outlineLevel="0" collapsed="false">
      <c r="A14269" s="37"/>
      <c r="B14269" s="38"/>
      <c r="C14269" s="39"/>
      <c r="D14269" s="39"/>
      <c r="E14269" s="39"/>
      <c r="F14269" s="41" t="str">
        <f aca="false">IF(A14269="","",MATCH(A14269,P_ID,1))</f>
        <v/>
      </c>
      <c r="G14269" s="41" t="str">
        <f aca="false">IF(A14269="","",INDEX(P_Svc,F14269))</f>
        <v/>
      </c>
      <c r="H14269" s="41" t="str">
        <f aca="false">IF(A14269="","",INDEX(P_Zone,F14269))</f>
        <v/>
      </c>
      <c r="I14269" s="41" t="str">
        <f aca="false">IF(A14269="","",IF(D14269="Delivered",IF(B14269&lt;=INDEX(P_Due,F14269),1,0),0))</f>
        <v/>
      </c>
    </row>
    <row r="14270" customFormat="false" ht="15" hidden="false" customHeight="false" outlineLevel="0" collapsed="false">
      <c r="A14270" s="37"/>
      <c r="B14270" s="38"/>
      <c r="C14270" s="39"/>
      <c r="D14270" s="39"/>
      <c r="E14270" s="39"/>
      <c r="F14270" s="41" t="str">
        <f aca="false">IF(A14270="","",MATCH(A14270,P_ID,1))</f>
        <v/>
      </c>
      <c r="G14270" s="41" t="str">
        <f aca="false">IF(A14270="","",INDEX(P_Svc,F14270))</f>
        <v/>
      </c>
      <c r="H14270" s="41" t="str">
        <f aca="false">IF(A14270="","",INDEX(P_Zone,F14270))</f>
        <v/>
      </c>
      <c r="I14270" s="41" t="str">
        <f aca="false">IF(A14270="","",IF(D14270="Delivered",IF(B14270&lt;=INDEX(P_Due,F14270),1,0),0))</f>
        <v/>
      </c>
    </row>
    <row r="14271" customFormat="false" ht="15" hidden="false" customHeight="false" outlineLevel="0" collapsed="false">
      <c r="A14271" s="37"/>
      <c r="B14271" s="38"/>
      <c r="C14271" s="39"/>
      <c r="D14271" s="39"/>
      <c r="E14271" s="39"/>
      <c r="F14271" s="41" t="str">
        <f aca="false">IF(A14271="","",MATCH(A14271,P_ID,1))</f>
        <v/>
      </c>
      <c r="G14271" s="41" t="str">
        <f aca="false">IF(A14271="","",INDEX(P_Svc,F14271))</f>
        <v/>
      </c>
      <c r="H14271" s="41" t="str">
        <f aca="false">IF(A14271="","",INDEX(P_Zone,F14271))</f>
        <v/>
      </c>
      <c r="I14271" s="41" t="str">
        <f aca="false">IF(A14271="","",IF(D14271="Delivered",IF(B14271&lt;=INDEX(P_Due,F14271),1,0),0))</f>
        <v/>
      </c>
    </row>
    <row r="14272" customFormat="false" ht="15" hidden="false" customHeight="false" outlineLevel="0" collapsed="false">
      <c r="A14272" s="37"/>
      <c r="B14272" s="38"/>
      <c r="C14272" s="39"/>
      <c r="D14272" s="39"/>
      <c r="E14272" s="39"/>
      <c r="F14272" s="41" t="str">
        <f aca="false">IF(A14272="","",MATCH(A14272,P_ID,1))</f>
        <v/>
      </c>
      <c r="G14272" s="41" t="str">
        <f aca="false">IF(A14272="","",INDEX(P_Svc,F14272))</f>
        <v/>
      </c>
      <c r="H14272" s="41" t="str">
        <f aca="false">IF(A14272="","",INDEX(P_Zone,F14272))</f>
        <v/>
      </c>
      <c r="I14272" s="41" t="str">
        <f aca="false">IF(A14272="","",IF(D14272="Delivered",IF(B14272&lt;=INDEX(P_Due,F14272),1,0),0))</f>
        <v/>
      </c>
    </row>
    <row r="14273" customFormat="false" ht="15" hidden="false" customHeight="false" outlineLevel="0" collapsed="false">
      <c r="A14273" s="37"/>
      <c r="B14273" s="38"/>
      <c r="C14273" s="39"/>
      <c r="D14273" s="39"/>
      <c r="E14273" s="39"/>
      <c r="F14273" s="41" t="str">
        <f aca="false">IF(A14273="","",MATCH(A14273,P_ID,1))</f>
        <v/>
      </c>
      <c r="G14273" s="41" t="str">
        <f aca="false">IF(A14273="","",INDEX(P_Svc,F14273))</f>
        <v/>
      </c>
      <c r="H14273" s="41" t="str">
        <f aca="false">IF(A14273="","",INDEX(P_Zone,F14273))</f>
        <v/>
      </c>
      <c r="I14273" s="41" t="str">
        <f aca="false">IF(A14273="","",IF(D14273="Delivered",IF(B14273&lt;=INDEX(P_Due,F14273),1,0),0))</f>
        <v/>
      </c>
    </row>
    <row r="14274" customFormat="false" ht="15" hidden="false" customHeight="false" outlineLevel="0" collapsed="false">
      <c r="A14274" s="37"/>
      <c r="B14274" s="38"/>
      <c r="C14274" s="39"/>
      <c r="D14274" s="39"/>
      <c r="E14274" s="39"/>
      <c r="F14274" s="41" t="str">
        <f aca="false">IF(A14274="","",MATCH(A14274,P_ID,1))</f>
        <v/>
      </c>
      <c r="G14274" s="41" t="str">
        <f aca="false">IF(A14274="","",INDEX(P_Svc,F14274))</f>
        <v/>
      </c>
      <c r="H14274" s="41" t="str">
        <f aca="false">IF(A14274="","",INDEX(P_Zone,F14274))</f>
        <v/>
      </c>
      <c r="I14274" s="41" t="str">
        <f aca="false">IF(A14274="","",IF(D14274="Delivered",IF(B14274&lt;=INDEX(P_Due,F14274),1,0),0))</f>
        <v/>
      </c>
    </row>
    <row r="14275" customFormat="false" ht="15" hidden="false" customHeight="false" outlineLevel="0" collapsed="false">
      <c r="A14275" s="37"/>
      <c r="B14275" s="38"/>
      <c r="C14275" s="39"/>
      <c r="D14275" s="39"/>
      <c r="E14275" s="39"/>
      <c r="F14275" s="41" t="str">
        <f aca="false">IF(A14275="","",MATCH(A14275,P_ID,1))</f>
        <v/>
      </c>
      <c r="G14275" s="41" t="str">
        <f aca="false">IF(A14275="","",INDEX(P_Svc,F14275))</f>
        <v/>
      </c>
      <c r="H14275" s="41" t="str">
        <f aca="false">IF(A14275="","",INDEX(P_Zone,F14275))</f>
        <v/>
      </c>
      <c r="I14275" s="41" t="str">
        <f aca="false">IF(A14275="","",IF(D14275="Delivered",IF(B14275&lt;=INDEX(P_Due,F14275),1,0),0))</f>
        <v/>
      </c>
    </row>
    <row r="14276" customFormat="false" ht="15" hidden="false" customHeight="false" outlineLevel="0" collapsed="false">
      <c r="A14276" s="37"/>
      <c r="B14276" s="38"/>
      <c r="C14276" s="39"/>
      <c r="D14276" s="39"/>
      <c r="E14276" s="39"/>
      <c r="F14276" s="41" t="str">
        <f aca="false">IF(A14276="","",MATCH(A14276,P_ID,1))</f>
        <v/>
      </c>
      <c r="G14276" s="41" t="str">
        <f aca="false">IF(A14276="","",INDEX(P_Svc,F14276))</f>
        <v/>
      </c>
      <c r="H14276" s="41" t="str">
        <f aca="false">IF(A14276="","",INDEX(P_Zone,F14276))</f>
        <v/>
      </c>
      <c r="I14276" s="41" t="str">
        <f aca="false">IF(A14276="","",IF(D14276="Delivered",IF(B14276&lt;=INDEX(P_Due,F14276),1,0),0))</f>
        <v/>
      </c>
    </row>
    <row r="14277" customFormat="false" ht="15" hidden="false" customHeight="false" outlineLevel="0" collapsed="false">
      <c r="A14277" s="37"/>
      <c r="B14277" s="38"/>
      <c r="C14277" s="39"/>
      <c r="D14277" s="39"/>
      <c r="E14277" s="39"/>
      <c r="F14277" s="41" t="str">
        <f aca="false">IF(A14277="","",MATCH(A14277,P_ID,1))</f>
        <v/>
      </c>
      <c r="G14277" s="41" t="str">
        <f aca="false">IF(A14277="","",INDEX(P_Svc,F14277))</f>
        <v/>
      </c>
      <c r="H14277" s="41" t="str">
        <f aca="false">IF(A14277="","",INDEX(P_Zone,F14277))</f>
        <v/>
      </c>
      <c r="I14277" s="41" t="str">
        <f aca="false">IF(A14277="","",IF(D14277="Delivered",IF(B14277&lt;=INDEX(P_Due,F14277),1,0),0))</f>
        <v/>
      </c>
    </row>
    <row r="14278" customFormat="false" ht="15" hidden="false" customHeight="false" outlineLevel="0" collapsed="false">
      <c r="A14278" s="37"/>
      <c r="B14278" s="38"/>
      <c r="C14278" s="39"/>
      <c r="D14278" s="39"/>
      <c r="E14278" s="39"/>
      <c r="F14278" s="41" t="str">
        <f aca="false">IF(A14278="","",MATCH(A14278,P_ID,1))</f>
        <v/>
      </c>
      <c r="G14278" s="41" t="str">
        <f aca="false">IF(A14278="","",INDEX(P_Svc,F14278))</f>
        <v/>
      </c>
      <c r="H14278" s="41" t="str">
        <f aca="false">IF(A14278="","",INDEX(P_Zone,F14278))</f>
        <v/>
      </c>
      <c r="I14278" s="41" t="str">
        <f aca="false">IF(A14278="","",IF(D14278="Delivered",IF(B14278&lt;=INDEX(P_Due,F14278),1,0),0))</f>
        <v/>
      </c>
    </row>
    <row r="14279" customFormat="false" ht="15" hidden="false" customHeight="false" outlineLevel="0" collapsed="false">
      <c r="A14279" s="37"/>
      <c r="B14279" s="38"/>
      <c r="C14279" s="39"/>
      <c r="D14279" s="39"/>
      <c r="E14279" s="39"/>
      <c r="F14279" s="41" t="str">
        <f aca="false">IF(A14279="","",MATCH(A14279,P_ID,1))</f>
        <v/>
      </c>
      <c r="G14279" s="41" t="str">
        <f aca="false">IF(A14279="","",INDEX(P_Svc,F14279))</f>
        <v/>
      </c>
      <c r="H14279" s="41" t="str">
        <f aca="false">IF(A14279="","",INDEX(P_Zone,F14279))</f>
        <v/>
      </c>
      <c r="I14279" s="41" t="str">
        <f aca="false">IF(A14279="","",IF(D14279="Delivered",IF(B14279&lt;=INDEX(P_Due,F14279),1,0),0))</f>
        <v/>
      </c>
    </row>
    <row r="14280" customFormat="false" ht="15" hidden="false" customHeight="false" outlineLevel="0" collapsed="false">
      <c r="A14280" s="37"/>
      <c r="B14280" s="38"/>
      <c r="C14280" s="39"/>
      <c r="D14280" s="39"/>
      <c r="E14280" s="39"/>
      <c r="F14280" s="41" t="str">
        <f aca="false">IF(A14280="","",MATCH(A14280,P_ID,1))</f>
        <v/>
      </c>
      <c r="G14280" s="41" t="str">
        <f aca="false">IF(A14280="","",INDEX(P_Svc,F14280))</f>
        <v/>
      </c>
      <c r="H14280" s="41" t="str">
        <f aca="false">IF(A14280="","",INDEX(P_Zone,F14280))</f>
        <v/>
      </c>
      <c r="I14280" s="41" t="str">
        <f aca="false">IF(A14280="","",IF(D14280="Delivered",IF(B14280&lt;=INDEX(P_Due,F14280),1,0),0))</f>
        <v/>
      </c>
    </row>
    <row r="14281" customFormat="false" ht="15" hidden="false" customHeight="false" outlineLevel="0" collapsed="false">
      <c r="A14281" s="37"/>
      <c r="B14281" s="38"/>
      <c r="C14281" s="39"/>
      <c r="D14281" s="39"/>
      <c r="E14281" s="39"/>
      <c r="F14281" s="41" t="str">
        <f aca="false">IF(A14281="","",MATCH(A14281,P_ID,1))</f>
        <v/>
      </c>
      <c r="G14281" s="41" t="str">
        <f aca="false">IF(A14281="","",INDEX(P_Svc,F14281))</f>
        <v/>
      </c>
      <c r="H14281" s="41" t="str">
        <f aca="false">IF(A14281="","",INDEX(P_Zone,F14281))</f>
        <v/>
      </c>
      <c r="I14281" s="41" t="str">
        <f aca="false">IF(A14281="","",IF(D14281="Delivered",IF(B14281&lt;=INDEX(P_Due,F14281),1,0),0))</f>
        <v/>
      </c>
    </row>
    <row r="14282" customFormat="false" ht="15" hidden="false" customHeight="false" outlineLevel="0" collapsed="false">
      <c r="A14282" s="37"/>
      <c r="B14282" s="38"/>
      <c r="C14282" s="39"/>
      <c r="D14282" s="39"/>
      <c r="E14282" s="39"/>
      <c r="F14282" s="41" t="str">
        <f aca="false">IF(A14282="","",MATCH(A14282,P_ID,1))</f>
        <v/>
      </c>
      <c r="G14282" s="41" t="str">
        <f aca="false">IF(A14282="","",INDEX(P_Svc,F14282))</f>
        <v/>
      </c>
      <c r="H14282" s="41" t="str">
        <f aca="false">IF(A14282="","",INDEX(P_Zone,F14282))</f>
        <v/>
      </c>
      <c r="I14282" s="41" t="str">
        <f aca="false">IF(A14282="","",IF(D14282="Delivered",IF(B14282&lt;=INDEX(P_Due,F14282),1,0),0))</f>
        <v/>
      </c>
    </row>
    <row r="14283" customFormat="false" ht="15" hidden="false" customHeight="false" outlineLevel="0" collapsed="false">
      <c r="A14283" s="37"/>
      <c r="B14283" s="38"/>
      <c r="C14283" s="39"/>
      <c r="D14283" s="39"/>
      <c r="E14283" s="39"/>
      <c r="F14283" s="41" t="str">
        <f aca="false">IF(A14283="","",MATCH(A14283,P_ID,1))</f>
        <v/>
      </c>
      <c r="G14283" s="41" t="str">
        <f aca="false">IF(A14283="","",INDEX(P_Svc,F14283))</f>
        <v/>
      </c>
      <c r="H14283" s="41" t="str">
        <f aca="false">IF(A14283="","",INDEX(P_Zone,F14283))</f>
        <v/>
      </c>
      <c r="I14283" s="41" t="str">
        <f aca="false">IF(A14283="","",IF(D14283="Delivered",IF(B14283&lt;=INDEX(P_Due,F14283),1,0),0))</f>
        <v/>
      </c>
    </row>
    <row r="14284" customFormat="false" ht="15" hidden="false" customHeight="false" outlineLevel="0" collapsed="false">
      <c r="A14284" s="37"/>
      <c r="B14284" s="38"/>
      <c r="C14284" s="39"/>
      <c r="D14284" s="39"/>
      <c r="E14284" s="39"/>
      <c r="F14284" s="41" t="str">
        <f aca="false">IF(A14284="","",MATCH(A14284,P_ID,1))</f>
        <v/>
      </c>
      <c r="G14284" s="41" t="str">
        <f aca="false">IF(A14284="","",INDEX(P_Svc,F14284))</f>
        <v/>
      </c>
      <c r="H14284" s="41" t="str">
        <f aca="false">IF(A14284="","",INDEX(P_Zone,F14284))</f>
        <v/>
      </c>
      <c r="I14284" s="41" t="str">
        <f aca="false">IF(A14284="","",IF(D14284="Delivered",IF(B14284&lt;=INDEX(P_Due,F14284),1,0),0))</f>
        <v/>
      </c>
    </row>
    <row r="14285" customFormat="false" ht="15" hidden="false" customHeight="false" outlineLevel="0" collapsed="false">
      <c r="A14285" s="37"/>
      <c r="B14285" s="38"/>
      <c r="C14285" s="39"/>
      <c r="D14285" s="39"/>
      <c r="E14285" s="39"/>
      <c r="F14285" s="41" t="str">
        <f aca="false">IF(A14285="","",MATCH(A14285,P_ID,1))</f>
        <v/>
      </c>
      <c r="G14285" s="41" t="str">
        <f aca="false">IF(A14285="","",INDEX(P_Svc,F14285))</f>
        <v/>
      </c>
      <c r="H14285" s="41" t="str">
        <f aca="false">IF(A14285="","",INDEX(P_Zone,F14285))</f>
        <v/>
      </c>
      <c r="I14285" s="41" t="str">
        <f aca="false">IF(A14285="","",IF(D14285="Delivered",IF(B14285&lt;=INDEX(P_Due,F14285),1,0),0))</f>
        <v/>
      </c>
    </row>
    <row r="14286" customFormat="false" ht="15" hidden="false" customHeight="false" outlineLevel="0" collapsed="false">
      <c r="A14286" s="37"/>
      <c r="B14286" s="38"/>
      <c r="C14286" s="39"/>
      <c r="D14286" s="39"/>
      <c r="E14286" s="39"/>
      <c r="F14286" s="41" t="str">
        <f aca="false">IF(A14286="","",MATCH(A14286,P_ID,1))</f>
        <v/>
      </c>
      <c r="G14286" s="41" t="str">
        <f aca="false">IF(A14286="","",INDEX(P_Svc,F14286))</f>
        <v/>
      </c>
      <c r="H14286" s="41" t="str">
        <f aca="false">IF(A14286="","",INDEX(P_Zone,F14286))</f>
        <v/>
      </c>
      <c r="I14286" s="41" t="str">
        <f aca="false">IF(A14286="","",IF(D14286="Delivered",IF(B14286&lt;=INDEX(P_Due,F14286),1,0),0))</f>
        <v/>
      </c>
    </row>
    <row r="14287" customFormat="false" ht="15" hidden="false" customHeight="false" outlineLevel="0" collapsed="false">
      <c r="A14287" s="37"/>
      <c r="B14287" s="38"/>
      <c r="C14287" s="39"/>
      <c r="D14287" s="39"/>
      <c r="E14287" s="39"/>
      <c r="F14287" s="41" t="str">
        <f aca="false">IF(A14287="","",MATCH(A14287,P_ID,1))</f>
        <v/>
      </c>
      <c r="G14287" s="41" t="str">
        <f aca="false">IF(A14287="","",INDEX(P_Svc,F14287))</f>
        <v/>
      </c>
      <c r="H14287" s="41" t="str">
        <f aca="false">IF(A14287="","",INDEX(P_Zone,F14287))</f>
        <v/>
      </c>
      <c r="I14287" s="41" t="str">
        <f aca="false">IF(A14287="","",IF(D14287="Delivered",IF(B14287&lt;=INDEX(P_Due,F14287),1,0),0))</f>
        <v/>
      </c>
    </row>
    <row r="14288" customFormat="false" ht="15" hidden="false" customHeight="false" outlineLevel="0" collapsed="false">
      <c r="A14288" s="37"/>
      <c r="B14288" s="38"/>
      <c r="C14288" s="39"/>
      <c r="D14288" s="39"/>
      <c r="E14288" s="39"/>
      <c r="F14288" s="41" t="str">
        <f aca="false">IF(A14288="","",MATCH(A14288,P_ID,1))</f>
        <v/>
      </c>
      <c r="G14288" s="41" t="str">
        <f aca="false">IF(A14288="","",INDEX(P_Svc,F14288))</f>
        <v/>
      </c>
      <c r="H14288" s="41" t="str">
        <f aca="false">IF(A14288="","",INDEX(P_Zone,F14288))</f>
        <v/>
      </c>
      <c r="I14288" s="41" t="str">
        <f aca="false">IF(A14288="","",IF(D14288="Delivered",IF(B14288&lt;=INDEX(P_Due,F14288),1,0),0))</f>
        <v/>
      </c>
    </row>
    <row r="14289" customFormat="false" ht="15" hidden="false" customHeight="false" outlineLevel="0" collapsed="false">
      <c r="A14289" s="37"/>
      <c r="B14289" s="38"/>
      <c r="C14289" s="39"/>
      <c r="D14289" s="39"/>
      <c r="E14289" s="39"/>
      <c r="F14289" s="41" t="str">
        <f aca="false">IF(A14289="","",MATCH(A14289,P_ID,1))</f>
        <v/>
      </c>
      <c r="G14289" s="41" t="str">
        <f aca="false">IF(A14289="","",INDEX(P_Svc,F14289))</f>
        <v/>
      </c>
      <c r="H14289" s="41" t="str">
        <f aca="false">IF(A14289="","",INDEX(P_Zone,F14289))</f>
        <v/>
      </c>
      <c r="I14289" s="41" t="str">
        <f aca="false">IF(A14289="","",IF(D14289="Delivered",IF(B14289&lt;=INDEX(P_Due,F14289),1,0),0))</f>
        <v/>
      </c>
    </row>
    <row r="14290" customFormat="false" ht="15" hidden="false" customHeight="false" outlineLevel="0" collapsed="false">
      <c r="A14290" s="37"/>
      <c r="B14290" s="38"/>
      <c r="C14290" s="39"/>
      <c r="D14290" s="39"/>
      <c r="E14290" s="39"/>
      <c r="F14290" s="41" t="str">
        <f aca="false">IF(A14290="","",MATCH(A14290,P_ID,1))</f>
        <v/>
      </c>
      <c r="G14290" s="41" t="str">
        <f aca="false">IF(A14290="","",INDEX(P_Svc,F14290))</f>
        <v/>
      </c>
      <c r="H14290" s="41" t="str">
        <f aca="false">IF(A14290="","",INDEX(P_Zone,F14290))</f>
        <v/>
      </c>
      <c r="I14290" s="41" t="str">
        <f aca="false">IF(A14290="","",IF(D14290="Delivered",IF(B14290&lt;=INDEX(P_Due,F14290),1,0),0))</f>
        <v/>
      </c>
    </row>
    <row r="14291" customFormat="false" ht="15" hidden="false" customHeight="false" outlineLevel="0" collapsed="false">
      <c r="A14291" s="37"/>
      <c r="B14291" s="38"/>
      <c r="C14291" s="39"/>
      <c r="D14291" s="39"/>
      <c r="E14291" s="39"/>
      <c r="F14291" s="41" t="str">
        <f aca="false">IF(A14291="","",MATCH(A14291,P_ID,1))</f>
        <v/>
      </c>
      <c r="G14291" s="41" t="str">
        <f aca="false">IF(A14291="","",INDEX(P_Svc,F14291))</f>
        <v/>
      </c>
      <c r="H14291" s="41" t="str">
        <f aca="false">IF(A14291="","",INDEX(P_Zone,F14291))</f>
        <v/>
      </c>
      <c r="I14291" s="41" t="str">
        <f aca="false">IF(A14291="","",IF(D14291="Delivered",IF(B14291&lt;=INDEX(P_Due,F14291),1,0),0))</f>
        <v/>
      </c>
    </row>
    <row r="14292" customFormat="false" ht="15" hidden="false" customHeight="false" outlineLevel="0" collapsed="false">
      <c r="A14292" s="37"/>
      <c r="B14292" s="38"/>
      <c r="C14292" s="39"/>
      <c r="D14292" s="39"/>
      <c r="E14292" s="39"/>
      <c r="F14292" s="41" t="str">
        <f aca="false">IF(A14292="","",MATCH(A14292,P_ID,1))</f>
        <v/>
      </c>
      <c r="G14292" s="41" t="str">
        <f aca="false">IF(A14292="","",INDEX(P_Svc,F14292))</f>
        <v/>
      </c>
      <c r="H14292" s="41" t="str">
        <f aca="false">IF(A14292="","",INDEX(P_Zone,F14292))</f>
        <v/>
      </c>
      <c r="I14292" s="41" t="str">
        <f aca="false">IF(A14292="","",IF(D14292="Delivered",IF(B14292&lt;=INDEX(P_Due,F14292),1,0),0))</f>
        <v/>
      </c>
    </row>
    <row r="14293" customFormat="false" ht="15" hidden="false" customHeight="false" outlineLevel="0" collapsed="false">
      <c r="A14293" s="37"/>
      <c r="B14293" s="38"/>
      <c r="C14293" s="39"/>
      <c r="D14293" s="39"/>
      <c r="E14293" s="39"/>
      <c r="F14293" s="41" t="str">
        <f aca="false">IF(A14293="","",MATCH(A14293,P_ID,1))</f>
        <v/>
      </c>
      <c r="G14293" s="41" t="str">
        <f aca="false">IF(A14293="","",INDEX(P_Svc,F14293))</f>
        <v/>
      </c>
      <c r="H14293" s="41" t="str">
        <f aca="false">IF(A14293="","",INDEX(P_Zone,F14293))</f>
        <v/>
      </c>
      <c r="I14293" s="41" t="str">
        <f aca="false">IF(A14293="","",IF(D14293="Delivered",IF(B14293&lt;=INDEX(P_Due,F14293),1,0),0))</f>
        <v/>
      </c>
    </row>
    <row r="14294" customFormat="false" ht="15" hidden="false" customHeight="false" outlineLevel="0" collapsed="false">
      <c r="A14294" s="37"/>
      <c r="B14294" s="38"/>
      <c r="C14294" s="39"/>
      <c r="D14294" s="39"/>
      <c r="E14294" s="39"/>
      <c r="F14294" s="41" t="str">
        <f aca="false">IF(A14294="","",MATCH(A14294,P_ID,1))</f>
        <v/>
      </c>
      <c r="G14294" s="41" t="str">
        <f aca="false">IF(A14294="","",INDEX(P_Svc,F14294))</f>
        <v/>
      </c>
      <c r="H14294" s="41" t="str">
        <f aca="false">IF(A14294="","",INDEX(P_Zone,F14294))</f>
        <v/>
      </c>
      <c r="I14294" s="41" t="str">
        <f aca="false">IF(A14294="","",IF(D14294="Delivered",IF(B14294&lt;=INDEX(P_Due,F14294),1,0),0))</f>
        <v/>
      </c>
    </row>
    <row r="14295" customFormat="false" ht="15" hidden="false" customHeight="false" outlineLevel="0" collapsed="false">
      <c r="A14295" s="37"/>
      <c r="B14295" s="38"/>
      <c r="C14295" s="39"/>
      <c r="D14295" s="39"/>
      <c r="E14295" s="39"/>
      <c r="F14295" s="41" t="str">
        <f aca="false">IF(A14295="","",MATCH(A14295,P_ID,1))</f>
        <v/>
      </c>
      <c r="G14295" s="41" t="str">
        <f aca="false">IF(A14295="","",INDEX(P_Svc,F14295))</f>
        <v/>
      </c>
      <c r="H14295" s="41" t="str">
        <f aca="false">IF(A14295="","",INDEX(P_Zone,F14295))</f>
        <v/>
      </c>
      <c r="I14295" s="41" t="str">
        <f aca="false">IF(A14295="","",IF(D14295="Delivered",IF(B14295&lt;=INDEX(P_Due,F14295),1,0),0))</f>
        <v/>
      </c>
    </row>
    <row r="14296" customFormat="false" ht="15" hidden="false" customHeight="false" outlineLevel="0" collapsed="false">
      <c r="A14296" s="37"/>
      <c r="B14296" s="38"/>
      <c r="C14296" s="39"/>
      <c r="D14296" s="39"/>
      <c r="E14296" s="39"/>
      <c r="F14296" s="41" t="str">
        <f aca="false">IF(A14296="","",MATCH(A14296,P_ID,1))</f>
        <v/>
      </c>
      <c r="G14296" s="41" t="str">
        <f aca="false">IF(A14296="","",INDEX(P_Svc,F14296))</f>
        <v/>
      </c>
      <c r="H14296" s="41" t="str">
        <f aca="false">IF(A14296="","",INDEX(P_Zone,F14296))</f>
        <v/>
      </c>
      <c r="I14296" s="41" t="str">
        <f aca="false">IF(A14296="","",IF(D14296="Delivered",IF(B14296&lt;=INDEX(P_Due,F14296),1,0),0))</f>
        <v/>
      </c>
    </row>
    <row r="14297" customFormat="false" ht="15" hidden="false" customHeight="false" outlineLevel="0" collapsed="false">
      <c r="A14297" s="37"/>
      <c r="B14297" s="38"/>
      <c r="C14297" s="39"/>
      <c r="D14297" s="39"/>
      <c r="E14297" s="39"/>
      <c r="F14297" s="41" t="str">
        <f aca="false">IF(A14297="","",MATCH(A14297,P_ID,1))</f>
        <v/>
      </c>
      <c r="G14297" s="41" t="str">
        <f aca="false">IF(A14297="","",INDEX(P_Svc,F14297))</f>
        <v/>
      </c>
      <c r="H14297" s="41" t="str">
        <f aca="false">IF(A14297="","",INDEX(P_Zone,F14297))</f>
        <v/>
      </c>
      <c r="I14297" s="41" t="str">
        <f aca="false">IF(A14297="","",IF(D14297="Delivered",IF(B14297&lt;=INDEX(P_Due,F14297),1,0),0))</f>
        <v/>
      </c>
    </row>
    <row r="14298" customFormat="false" ht="15" hidden="false" customHeight="false" outlineLevel="0" collapsed="false">
      <c r="A14298" s="37"/>
      <c r="B14298" s="38"/>
      <c r="C14298" s="39"/>
      <c r="D14298" s="39"/>
      <c r="E14298" s="39"/>
      <c r="F14298" s="41" t="str">
        <f aca="false">IF(A14298="","",MATCH(A14298,P_ID,1))</f>
        <v/>
      </c>
      <c r="G14298" s="41" t="str">
        <f aca="false">IF(A14298="","",INDEX(P_Svc,F14298))</f>
        <v/>
      </c>
      <c r="H14298" s="41" t="str">
        <f aca="false">IF(A14298="","",INDEX(P_Zone,F14298))</f>
        <v/>
      </c>
      <c r="I14298" s="41" t="str">
        <f aca="false">IF(A14298="","",IF(D14298="Delivered",IF(B14298&lt;=INDEX(P_Due,F14298),1,0),0))</f>
        <v/>
      </c>
    </row>
    <row r="14299" customFormat="false" ht="15" hidden="false" customHeight="false" outlineLevel="0" collapsed="false">
      <c r="A14299" s="37"/>
      <c r="B14299" s="38"/>
      <c r="C14299" s="39"/>
      <c r="D14299" s="39"/>
      <c r="E14299" s="39"/>
      <c r="F14299" s="41" t="str">
        <f aca="false">IF(A14299="","",MATCH(A14299,P_ID,1))</f>
        <v/>
      </c>
      <c r="G14299" s="41" t="str">
        <f aca="false">IF(A14299="","",INDEX(P_Svc,F14299))</f>
        <v/>
      </c>
      <c r="H14299" s="41" t="str">
        <f aca="false">IF(A14299="","",INDEX(P_Zone,F14299))</f>
        <v/>
      </c>
      <c r="I14299" s="41" t="str">
        <f aca="false">IF(A14299="","",IF(D14299="Delivered",IF(B14299&lt;=INDEX(P_Due,F14299),1,0),0))</f>
        <v/>
      </c>
    </row>
    <row r="14300" customFormat="false" ht="15" hidden="false" customHeight="false" outlineLevel="0" collapsed="false">
      <c r="A14300" s="37"/>
      <c r="B14300" s="38"/>
      <c r="C14300" s="39"/>
      <c r="D14300" s="39"/>
      <c r="E14300" s="39"/>
      <c r="F14300" s="41" t="str">
        <f aca="false">IF(A14300="","",MATCH(A14300,P_ID,1))</f>
        <v/>
      </c>
      <c r="G14300" s="41" t="str">
        <f aca="false">IF(A14300="","",INDEX(P_Svc,F14300))</f>
        <v/>
      </c>
      <c r="H14300" s="41" t="str">
        <f aca="false">IF(A14300="","",INDEX(P_Zone,F14300))</f>
        <v/>
      </c>
      <c r="I14300" s="41" t="str">
        <f aca="false">IF(A14300="","",IF(D14300="Delivered",IF(B14300&lt;=INDEX(P_Due,F14300),1,0),0))</f>
        <v/>
      </c>
    </row>
    <row r="14301" customFormat="false" ht="15" hidden="false" customHeight="false" outlineLevel="0" collapsed="false">
      <c r="A14301" s="37"/>
      <c r="B14301" s="38"/>
      <c r="C14301" s="39"/>
      <c r="D14301" s="39"/>
      <c r="E14301" s="39"/>
      <c r="F14301" s="41" t="str">
        <f aca="false">IF(A14301="","",MATCH(A14301,P_ID,1))</f>
        <v/>
      </c>
      <c r="G14301" s="41" t="str">
        <f aca="false">IF(A14301="","",INDEX(P_Svc,F14301))</f>
        <v/>
      </c>
      <c r="H14301" s="41" t="str">
        <f aca="false">IF(A14301="","",INDEX(P_Zone,F14301))</f>
        <v/>
      </c>
      <c r="I14301" s="41" t="str">
        <f aca="false">IF(A14301="","",IF(D14301="Delivered",IF(B14301&lt;=INDEX(P_Due,F14301),1,0),0))</f>
        <v/>
      </c>
    </row>
    <row r="14302" customFormat="false" ht="15" hidden="false" customHeight="false" outlineLevel="0" collapsed="false">
      <c r="A14302" s="37"/>
      <c r="B14302" s="38"/>
      <c r="C14302" s="39"/>
      <c r="D14302" s="39"/>
      <c r="E14302" s="39"/>
      <c r="F14302" s="41" t="str">
        <f aca="false">IF(A14302="","",MATCH(A14302,P_ID,1))</f>
        <v/>
      </c>
      <c r="G14302" s="41" t="str">
        <f aca="false">IF(A14302="","",INDEX(P_Svc,F14302))</f>
        <v/>
      </c>
      <c r="H14302" s="41" t="str">
        <f aca="false">IF(A14302="","",INDEX(P_Zone,F14302))</f>
        <v/>
      </c>
      <c r="I14302" s="41" t="str">
        <f aca="false">IF(A14302="","",IF(D14302="Delivered",IF(B14302&lt;=INDEX(P_Due,F14302),1,0),0))</f>
        <v/>
      </c>
    </row>
    <row r="14303" customFormat="false" ht="15" hidden="false" customHeight="false" outlineLevel="0" collapsed="false">
      <c r="A14303" s="37"/>
      <c r="B14303" s="38"/>
      <c r="C14303" s="39"/>
      <c r="D14303" s="39"/>
      <c r="E14303" s="39"/>
      <c r="F14303" s="41" t="str">
        <f aca="false">IF(A14303="","",MATCH(A14303,P_ID,1))</f>
        <v/>
      </c>
      <c r="G14303" s="41" t="str">
        <f aca="false">IF(A14303="","",INDEX(P_Svc,F14303))</f>
        <v/>
      </c>
      <c r="H14303" s="41" t="str">
        <f aca="false">IF(A14303="","",INDEX(P_Zone,F14303))</f>
        <v/>
      </c>
      <c r="I14303" s="41" t="str">
        <f aca="false">IF(A14303="","",IF(D14303="Delivered",IF(B14303&lt;=INDEX(P_Due,F14303),1,0),0))</f>
        <v/>
      </c>
    </row>
    <row r="14304" customFormat="false" ht="15" hidden="false" customHeight="false" outlineLevel="0" collapsed="false">
      <c r="A14304" s="37"/>
      <c r="B14304" s="38"/>
      <c r="C14304" s="39"/>
      <c r="D14304" s="39"/>
      <c r="E14304" s="39"/>
      <c r="F14304" s="41" t="str">
        <f aca="false">IF(A14304="","",MATCH(A14304,P_ID,1))</f>
        <v/>
      </c>
      <c r="G14304" s="41" t="str">
        <f aca="false">IF(A14304="","",INDEX(P_Svc,F14304))</f>
        <v/>
      </c>
      <c r="H14304" s="41" t="str">
        <f aca="false">IF(A14304="","",INDEX(P_Zone,F14304))</f>
        <v/>
      </c>
      <c r="I14304" s="41" t="str">
        <f aca="false">IF(A14304="","",IF(D14304="Delivered",IF(B14304&lt;=INDEX(P_Due,F14304),1,0),0))</f>
        <v/>
      </c>
    </row>
    <row r="14305" customFormat="false" ht="15" hidden="false" customHeight="false" outlineLevel="0" collapsed="false">
      <c r="A14305" s="37"/>
      <c r="B14305" s="38"/>
      <c r="C14305" s="39"/>
      <c r="D14305" s="39"/>
      <c r="E14305" s="39"/>
      <c r="F14305" s="41" t="str">
        <f aca="false">IF(A14305="","",MATCH(A14305,P_ID,1))</f>
        <v/>
      </c>
      <c r="G14305" s="41" t="str">
        <f aca="false">IF(A14305="","",INDEX(P_Svc,F14305))</f>
        <v/>
      </c>
      <c r="H14305" s="41" t="str">
        <f aca="false">IF(A14305="","",INDEX(P_Zone,F14305))</f>
        <v/>
      </c>
      <c r="I14305" s="41" t="str">
        <f aca="false">IF(A14305="","",IF(D14305="Delivered",IF(B14305&lt;=INDEX(P_Due,F14305),1,0),0))</f>
        <v/>
      </c>
    </row>
    <row r="14306" customFormat="false" ht="15" hidden="false" customHeight="false" outlineLevel="0" collapsed="false">
      <c r="A14306" s="37"/>
      <c r="B14306" s="38"/>
      <c r="C14306" s="39"/>
      <c r="D14306" s="39"/>
      <c r="E14306" s="39"/>
      <c r="F14306" s="41" t="str">
        <f aca="false">IF(A14306="","",MATCH(A14306,P_ID,1))</f>
        <v/>
      </c>
      <c r="G14306" s="41" t="str">
        <f aca="false">IF(A14306="","",INDEX(P_Svc,F14306))</f>
        <v/>
      </c>
      <c r="H14306" s="41" t="str">
        <f aca="false">IF(A14306="","",INDEX(P_Zone,F14306))</f>
        <v/>
      </c>
      <c r="I14306" s="41" t="str">
        <f aca="false">IF(A14306="","",IF(D14306="Delivered",IF(B14306&lt;=INDEX(P_Due,F14306),1,0),0))</f>
        <v/>
      </c>
    </row>
    <row r="14307" customFormat="false" ht="15" hidden="false" customHeight="false" outlineLevel="0" collapsed="false">
      <c r="A14307" s="37"/>
      <c r="B14307" s="38"/>
      <c r="C14307" s="39"/>
      <c r="D14307" s="39"/>
      <c r="E14307" s="39"/>
      <c r="F14307" s="41" t="str">
        <f aca="false">IF(A14307="","",MATCH(A14307,P_ID,1))</f>
        <v/>
      </c>
      <c r="G14307" s="41" t="str">
        <f aca="false">IF(A14307="","",INDEX(P_Svc,F14307))</f>
        <v/>
      </c>
      <c r="H14307" s="41" t="str">
        <f aca="false">IF(A14307="","",INDEX(P_Zone,F14307))</f>
        <v/>
      </c>
      <c r="I14307" s="41" t="str">
        <f aca="false">IF(A14307="","",IF(D14307="Delivered",IF(B14307&lt;=INDEX(P_Due,F14307),1,0),0))</f>
        <v/>
      </c>
    </row>
    <row r="14308" customFormat="false" ht="15" hidden="false" customHeight="false" outlineLevel="0" collapsed="false">
      <c r="A14308" s="37"/>
      <c r="B14308" s="38"/>
      <c r="C14308" s="39"/>
      <c r="D14308" s="39"/>
      <c r="E14308" s="39"/>
      <c r="F14308" s="41" t="str">
        <f aca="false">IF(A14308="","",MATCH(A14308,P_ID,1))</f>
        <v/>
      </c>
      <c r="G14308" s="41" t="str">
        <f aca="false">IF(A14308="","",INDEX(P_Svc,F14308))</f>
        <v/>
      </c>
      <c r="H14308" s="41" t="str">
        <f aca="false">IF(A14308="","",INDEX(P_Zone,F14308))</f>
        <v/>
      </c>
      <c r="I14308" s="41" t="str">
        <f aca="false">IF(A14308="","",IF(D14308="Delivered",IF(B14308&lt;=INDEX(P_Due,F14308),1,0),0))</f>
        <v/>
      </c>
    </row>
    <row r="14309" customFormat="false" ht="15" hidden="false" customHeight="false" outlineLevel="0" collapsed="false">
      <c r="A14309" s="37"/>
      <c r="B14309" s="38"/>
      <c r="C14309" s="39"/>
      <c r="D14309" s="39"/>
      <c r="E14309" s="39"/>
      <c r="F14309" s="41" t="str">
        <f aca="false">IF(A14309="","",MATCH(A14309,P_ID,1))</f>
        <v/>
      </c>
      <c r="G14309" s="41" t="str">
        <f aca="false">IF(A14309="","",INDEX(P_Svc,F14309))</f>
        <v/>
      </c>
      <c r="H14309" s="41" t="str">
        <f aca="false">IF(A14309="","",INDEX(P_Zone,F14309))</f>
        <v/>
      </c>
      <c r="I14309" s="41" t="str">
        <f aca="false">IF(A14309="","",IF(D14309="Delivered",IF(B14309&lt;=INDEX(P_Due,F14309),1,0),0))</f>
        <v/>
      </c>
    </row>
    <row r="14310" customFormat="false" ht="15" hidden="false" customHeight="false" outlineLevel="0" collapsed="false">
      <c r="A14310" s="37"/>
      <c r="B14310" s="38"/>
      <c r="C14310" s="39"/>
      <c r="D14310" s="39"/>
      <c r="E14310" s="39"/>
      <c r="F14310" s="41" t="str">
        <f aca="false">IF(A14310="","",MATCH(A14310,P_ID,1))</f>
        <v/>
      </c>
      <c r="G14310" s="41" t="str">
        <f aca="false">IF(A14310="","",INDEX(P_Svc,F14310))</f>
        <v/>
      </c>
      <c r="H14310" s="41" t="str">
        <f aca="false">IF(A14310="","",INDEX(P_Zone,F14310))</f>
        <v/>
      </c>
      <c r="I14310" s="41" t="str">
        <f aca="false">IF(A14310="","",IF(D14310="Delivered",IF(B14310&lt;=INDEX(P_Due,F14310),1,0),0))</f>
        <v/>
      </c>
    </row>
    <row r="14311" customFormat="false" ht="15" hidden="false" customHeight="false" outlineLevel="0" collapsed="false">
      <c r="A14311" s="37"/>
      <c r="B14311" s="38"/>
      <c r="C14311" s="39"/>
      <c r="D14311" s="39"/>
      <c r="E14311" s="39"/>
      <c r="F14311" s="41" t="str">
        <f aca="false">IF(A14311="","",MATCH(A14311,P_ID,1))</f>
        <v/>
      </c>
      <c r="G14311" s="41" t="str">
        <f aca="false">IF(A14311="","",INDEX(P_Svc,F14311))</f>
        <v/>
      </c>
      <c r="H14311" s="41" t="str">
        <f aca="false">IF(A14311="","",INDEX(P_Zone,F14311))</f>
        <v/>
      </c>
      <c r="I14311" s="41" t="str">
        <f aca="false">IF(A14311="","",IF(D14311="Delivered",IF(B14311&lt;=INDEX(P_Due,F14311),1,0),0))</f>
        <v/>
      </c>
    </row>
    <row r="14312" customFormat="false" ht="15" hidden="false" customHeight="false" outlineLevel="0" collapsed="false">
      <c r="A14312" s="37"/>
      <c r="B14312" s="38"/>
      <c r="C14312" s="39"/>
      <c r="D14312" s="39"/>
      <c r="E14312" s="39"/>
      <c r="F14312" s="41" t="str">
        <f aca="false">IF(A14312="","",MATCH(A14312,P_ID,1))</f>
        <v/>
      </c>
      <c r="G14312" s="41" t="str">
        <f aca="false">IF(A14312="","",INDEX(P_Svc,F14312))</f>
        <v/>
      </c>
      <c r="H14312" s="41" t="str">
        <f aca="false">IF(A14312="","",INDEX(P_Zone,F14312))</f>
        <v/>
      </c>
      <c r="I14312" s="41" t="str">
        <f aca="false">IF(A14312="","",IF(D14312="Delivered",IF(B14312&lt;=INDEX(P_Due,F14312),1,0),0))</f>
        <v/>
      </c>
    </row>
    <row r="14313" customFormat="false" ht="15" hidden="false" customHeight="false" outlineLevel="0" collapsed="false">
      <c r="A14313" s="37"/>
      <c r="B14313" s="38"/>
      <c r="C14313" s="39"/>
      <c r="D14313" s="39"/>
      <c r="E14313" s="39"/>
      <c r="F14313" s="41" t="str">
        <f aca="false">IF(A14313="","",MATCH(A14313,P_ID,1))</f>
        <v/>
      </c>
      <c r="G14313" s="41" t="str">
        <f aca="false">IF(A14313="","",INDEX(P_Svc,F14313))</f>
        <v/>
      </c>
      <c r="H14313" s="41" t="str">
        <f aca="false">IF(A14313="","",INDEX(P_Zone,F14313))</f>
        <v/>
      </c>
      <c r="I14313" s="41" t="str">
        <f aca="false">IF(A14313="","",IF(D14313="Delivered",IF(B14313&lt;=INDEX(P_Due,F14313),1,0),0))</f>
        <v/>
      </c>
    </row>
    <row r="14314" customFormat="false" ht="15" hidden="false" customHeight="false" outlineLevel="0" collapsed="false">
      <c r="A14314" s="37"/>
      <c r="B14314" s="38"/>
      <c r="C14314" s="39"/>
      <c r="D14314" s="39"/>
      <c r="E14314" s="39"/>
      <c r="F14314" s="41" t="str">
        <f aca="false">IF(A14314="","",MATCH(A14314,P_ID,1))</f>
        <v/>
      </c>
      <c r="G14314" s="41" t="str">
        <f aca="false">IF(A14314="","",INDEX(P_Svc,F14314))</f>
        <v/>
      </c>
      <c r="H14314" s="41" t="str">
        <f aca="false">IF(A14314="","",INDEX(P_Zone,F14314))</f>
        <v/>
      </c>
      <c r="I14314" s="41" t="str">
        <f aca="false">IF(A14314="","",IF(D14314="Delivered",IF(B14314&lt;=INDEX(P_Due,F14314),1,0),0))</f>
        <v/>
      </c>
    </row>
    <row r="14315" customFormat="false" ht="15" hidden="false" customHeight="false" outlineLevel="0" collapsed="false">
      <c r="A14315" s="37"/>
      <c r="B14315" s="38"/>
      <c r="C14315" s="39"/>
      <c r="D14315" s="39"/>
      <c r="E14315" s="39"/>
      <c r="F14315" s="41" t="str">
        <f aca="false">IF(A14315="","",MATCH(A14315,P_ID,1))</f>
        <v/>
      </c>
      <c r="G14315" s="41" t="str">
        <f aca="false">IF(A14315="","",INDEX(P_Svc,F14315))</f>
        <v/>
      </c>
      <c r="H14315" s="41" t="str">
        <f aca="false">IF(A14315="","",INDEX(P_Zone,F14315))</f>
        <v/>
      </c>
      <c r="I14315" s="41" t="str">
        <f aca="false">IF(A14315="","",IF(D14315="Delivered",IF(B14315&lt;=INDEX(P_Due,F14315),1,0),0))</f>
        <v/>
      </c>
    </row>
    <row r="14316" customFormat="false" ht="15" hidden="false" customHeight="false" outlineLevel="0" collapsed="false">
      <c r="A14316" s="37"/>
      <c r="B14316" s="38"/>
      <c r="C14316" s="39"/>
      <c r="D14316" s="39"/>
      <c r="E14316" s="39"/>
      <c r="F14316" s="41" t="str">
        <f aca="false">IF(A14316="","",MATCH(A14316,P_ID,1))</f>
        <v/>
      </c>
      <c r="G14316" s="41" t="str">
        <f aca="false">IF(A14316="","",INDEX(P_Svc,F14316))</f>
        <v/>
      </c>
      <c r="H14316" s="41" t="str">
        <f aca="false">IF(A14316="","",INDEX(P_Zone,F14316))</f>
        <v/>
      </c>
      <c r="I14316" s="41" t="str">
        <f aca="false">IF(A14316="","",IF(D14316="Delivered",IF(B14316&lt;=INDEX(P_Due,F14316),1,0),0))</f>
        <v/>
      </c>
    </row>
    <row r="14317" customFormat="false" ht="15" hidden="false" customHeight="false" outlineLevel="0" collapsed="false">
      <c r="A14317" s="37"/>
      <c r="B14317" s="38"/>
      <c r="C14317" s="39"/>
      <c r="D14317" s="39"/>
      <c r="E14317" s="39"/>
      <c r="F14317" s="41" t="str">
        <f aca="false">IF(A14317="","",MATCH(A14317,P_ID,1))</f>
        <v/>
      </c>
      <c r="G14317" s="41" t="str">
        <f aca="false">IF(A14317="","",INDEX(P_Svc,F14317))</f>
        <v/>
      </c>
      <c r="H14317" s="41" t="str">
        <f aca="false">IF(A14317="","",INDEX(P_Zone,F14317))</f>
        <v/>
      </c>
      <c r="I14317" s="41" t="str">
        <f aca="false">IF(A14317="","",IF(D14317="Delivered",IF(B14317&lt;=INDEX(P_Due,F14317),1,0),0))</f>
        <v/>
      </c>
    </row>
    <row r="14318" customFormat="false" ht="15" hidden="false" customHeight="false" outlineLevel="0" collapsed="false">
      <c r="A14318" s="37"/>
      <c r="B14318" s="38"/>
      <c r="C14318" s="39"/>
      <c r="D14318" s="39"/>
      <c r="E14318" s="39"/>
      <c r="F14318" s="41" t="str">
        <f aca="false">IF(A14318="","",MATCH(A14318,P_ID,1))</f>
        <v/>
      </c>
      <c r="G14318" s="41" t="str">
        <f aca="false">IF(A14318="","",INDEX(P_Svc,F14318))</f>
        <v/>
      </c>
      <c r="H14318" s="41" t="str">
        <f aca="false">IF(A14318="","",INDEX(P_Zone,F14318))</f>
        <v/>
      </c>
      <c r="I14318" s="41" t="str">
        <f aca="false">IF(A14318="","",IF(D14318="Delivered",IF(B14318&lt;=INDEX(P_Due,F14318),1,0),0))</f>
        <v/>
      </c>
    </row>
    <row r="14319" customFormat="false" ht="15" hidden="false" customHeight="false" outlineLevel="0" collapsed="false">
      <c r="A14319" s="37"/>
      <c r="B14319" s="38"/>
      <c r="C14319" s="39"/>
      <c r="D14319" s="39"/>
      <c r="E14319" s="39"/>
      <c r="F14319" s="41" t="str">
        <f aca="false">IF(A14319="","",MATCH(A14319,P_ID,1))</f>
        <v/>
      </c>
      <c r="G14319" s="41" t="str">
        <f aca="false">IF(A14319="","",INDEX(P_Svc,F14319))</f>
        <v/>
      </c>
      <c r="H14319" s="41" t="str">
        <f aca="false">IF(A14319="","",INDEX(P_Zone,F14319))</f>
        <v/>
      </c>
      <c r="I14319" s="41" t="str">
        <f aca="false">IF(A14319="","",IF(D14319="Delivered",IF(B14319&lt;=INDEX(P_Due,F14319),1,0),0))</f>
        <v/>
      </c>
    </row>
    <row r="14320" customFormat="false" ht="15" hidden="false" customHeight="false" outlineLevel="0" collapsed="false">
      <c r="A14320" s="37"/>
      <c r="B14320" s="38"/>
      <c r="C14320" s="39"/>
      <c r="D14320" s="39"/>
      <c r="E14320" s="39"/>
      <c r="F14320" s="41" t="str">
        <f aca="false">IF(A14320="","",MATCH(A14320,P_ID,1))</f>
        <v/>
      </c>
      <c r="G14320" s="41" t="str">
        <f aca="false">IF(A14320="","",INDEX(P_Svc,F14320))</f>
        <v/>
      </c>
      <c r="H14320" s="41" t="str">
        <f aca="false">IF(A14320="","",INDEX(P_Zone,F14320))</f>
        <v/>
      </c>
      <c r="I14320" s="41" t="str">
        <f aca="false">IF(A14320="","",IF(D14320="Delivered",IF(B14320&lt;=INDEX(P_Due,F14320),1,0),0))</f>
        <v/>
      </c>
    </row>
    <row r="14321" customFormat="false" ht="15" hidden="false" customHeight="false" outlineLevel="0" collapsed="false">
      <c r="A14321" s="37"/>
      <c r="B14321" s="38"/>
      <c r="C14321" s="39"/>
      <c r="D14321" s="39"/>
      <c r="E14321" s="39"/>
      <c r="F14321" s="41" t="str">
        <f aca="false">IF(A14321="","",MATCH(A14321,P_ID,1))</f>
        <v/>
      </c>
      <c r="G14321" s="41" t="str">
        <f aca="false">IF(A14321="","",INDEX(P_Svc,F14321))</f>
        <v/>
      </c>
      <c r="H14321" s="41" t="str">
        <f aca="false">IF(A14321="","",INDEX(P_Zone,F14321))</f>
        <v/>
      </c>
      <c r="I14321" s="41" t="str">
        <f aca="false">IF(A14321="","",IF(D14321="Delivered",IF(B14321&lt;=INDEX(P_Due,F14321),1,0),0))</f>
        <v/>
      </c>
    </row>
    <row r="14322" customFormat="false" ht="15" hidden="false" customHeight="false" outlineLevel="0" collapsed="false">
      <c r="A14322" s="37"/>
      <c r="B14322" s="38"/>
      <c r="C14322" s="39"/>
      <c r="D14322" s="39"/>
      <c r="E14322" s="39"/>
      <c r="F14322" s="41" t="str">
        <f aca="false">IF(A14322="","",MATCH(A14322,P_ID,1))</f>
        <v/>
      </c>
      <c r="G14322" s="41" t="str">
        <f aca="false">IF(A14322="","",INDEX(P_Svc,F14322))</f>
        <v/>
      </c>
      <c r="H14322" s="41" t="str">
        <f aca="false">IF(A14322="","",INDEX(P_Zone,F14322))</f>
        <v/>
      </c>
      <c r="I14322" s="41" t="str">
        <f aca="false">IF(A14322="","",IF(D14322="Delivered",IF(B14322&lt;=INDEX(P_Due,F14322),1,0),0))</f>
        <v/>
      </c>
    </row>
    <row r="14323" customFormat="false" ht="15" hidden="false" customHeight="false" outlineLevel="0" collapsed="false">
      <c r="A14323" s="37"/>
      <c r="B14323" s="38"/>
      <c r="C14323" s="39"/>
      <c r="D14323" s="39"/>
      <c r="E14323" s="39"/>
      <c r="F14323" s="41" t="str">
        <f aca="false">IF(A14323="","",MATCH(A14323,P_ID,1))</f>
        <v/>
      </c>
      <c r="G14323" s="41" t="str">
        <f aca="false">IF(A14323="","",INDEX(P_Svc,F14323))</f>
        <v/>
      </c>
      <c r="H14323" s="41" t="str">
        <f aca="false">IF(A14323="","",INDEX(P_Zone,F14323))</f>
        <v/>
      </c>
      <c r="I14323" s="41" t="str">
        <f aca="false">IF(A14323="","",IF(D14323="Delivered",IF(B14323&lt;=INDEX(P_Due,F14323),1,0),0))</f>
        <v/>
      </c>
    </row>
    <row r="14324" customFormat="false" ht="15" hidden="false" customHeight="false" outlineLevel="0" collapsed="false">
      <c r="A14324" s="37"/>
      <c r="B14324" s="38"/>
      <c r="C14324" s="39"/>
      <c r="D14324" s="39"/>
      <c r="E14324" s="39"/>
      <c r="F14324" s="41" t="str">
        <f aca="false">IF(A14324="","",MATCH(A14324,P_ID,1))</f>
        <v/>
      </c>
      <c r="G14324" s="41" t="str">
        <f aca="false">IF(A14324="","",INDEX(P_Svc,F14324))</f>
        <v/>
      </c>
      <c r="H14324" s="41" t="str">
        <f aca="false">IF(A14324="","",INDEX(P_Zone,F14324))</f>
        <v/>
      </c>
      <c r="I14324" s="41" t="str">
        <f aca="false">IF(A14324="","",IF(D14324="Delivered",IF(B14324&lt;=INDEX(P_Due,F14324),1,0),0))</f>
        <v/>
      </c>
    </row>
    <row r="14325" customFormat="false" ht="15" hidden="false" customHeight="false" outlineLevel="0" collapsed="false">
      <c r="A14325" s="37"/>
      <c r="B14325" s="38"/>
      <c r="C14325" s="39"/>
      <c r="D14325" s="39"/>
      <c r="E14325" s="39"/>
      <c r="F14325" s="41" t="str">
        <f aca="false">IF(A14325="","",MATCH(A14325,P_ID,1))</f>
        <v/>
      </c>
      <c r="G14325" s="41" t="str">
        <f aca="false">IF(A14325="","",INDEX(P_Svc,F14325))</f>
        <v/>
      </c>
      <c r="H14325" s="41" t="str">
        <f aca="false">IF(A14325="","",INDEX(P_Zone,F14325))</f>
        <v/>
      </c>
      <c r="I14325" s="41" t="str">
        <f aca="false">IF(A14325="","",IF(D14325="Delivered",IF(B14325&lt;=INDEX(P_Due,F14325),1,0),0))</f>
        <v/>
      </c>
    </row>
    <row r="14326" customFormat="false" ht="15" hidden="false" customHeight="false" outlineLevel="0" collapsed="false">
      <c r="A14326" s="37"/>
      <c r="B14326" s="38"/>
      <c r="C14326" s="39"/>
      <c r="D14326" s="39"/>
      <c r="E14326" s="39"/>
      <c r="F14326" s="41" t="str">
        <f aca="false">IF(A14326="","",MATCH(A14326,P_ID,1))</f>
        <v/>
      </c>
      <c r="G14326" s="41" t="str">
        <f aca="false">IF(A14326="","",INDEX(P_Svc,F14326))</f>
        <v/>
      </c>
      <c r="H14326" s="41" t="str">
        <f aca="false">IF(A14326="","",INDEX(P_Zone,F14326))</f>
        <v/>
      </c>
      <c r="I14326" s="41" t="str">
        <f aca="false">IF(A14326="","",IF(D14326="Delivered",IF(B14326&lt;=INDEX(P_Due,F14326),1,0),0))</f>
        <v/>
      </c>
    </row>
    <row r="14327" customFormat="false" ht="15" hidden="false" customHeight="false" outlineLevel="0" collapsed="false">
      <c r="A14327" s="37"/>
      <c r="B14327" s="38"/>
      <c r="C14327" s="39"/>
      <c r="D14327" s="39"/>
      <c r="E14327" s="39"/>
      <c r="F14327" s="41" t="str">
        <f aca="false">IF(A14327="","",MATCH(A14327,P_ID,1))</f>
        <v/>
      </c>
      <c r="G14327" s="41" t="str">
        <f aca="false">IF(A14327="","",INDEX(P_Svc,F14327))</f>
        <v/>
      </c>
      <c r="H14327" s="41" t="str">
        <f aca="false">IF(A14327="","",INDEX(P_Zone,F14327))</f>
        <v/>
      </c>
      <c r="I14327" s="41" t="str">
        <f aca="false">IF(A14327="","",IF(D14327="Delivered",IF(B14327&lt;=INDEX(P_Due,F14327),1,0),0))</f>
        <v/>
      </c>
    </row>
    <row r="14328" customFormat="false" ht="15" hidden="false" customHeight="false" outlineLevel="0" collapsed="false">
      <c r="A14328" s="37"/>
      <c r="B14328" s="38"/>
      <c r="C14328" s="39"/>
      <c r="D14328" s="39"/>
      <c r="E14328" s="39"/>
      <c r="F14328" s="41" t="str">
        <f aca="false">IF(A14328="","",MATCH(A14328,P_ID,1))</f>
        <v/>
      </c>
      <c r="G14328" s="41" t="str">
        <f aca="false">IF(A14328="","",INDEX(P_Svc,F14328))</f>
        <v/>
      </c>
      <c r="H14328" s="41" t="str">
        <f aca="false">IF(A14328="","",INDEX(P_Zone,F14328))</f>
        <v/>
      </c>
      <c r="I14328" s="41" t="str">
        <f aca="false">IF(A14328="","",IF(D14328="Delivered",IF(B14328&lt;=INDEX(P_Due,F14328),1,0),0))</f>
        <v/>
      </c>
    </row>
    <row r="14329" customFormat="false" ht="15" hidden="false" customHeight="false" outlineLevel="0" collapsed="false">
      <c r="A14329" s="37"/>
      <c r="B14329" s="38"/>
      <c r="C14329" s="39"/>
      <c r="D14329" s="39"/>
      <c r="E14329" s="39"/>
      <c r="F14329" s="41" t="str">
        <f aca="false">IF(A14329="","",MATCH(A14329,P_ID,1))</f>
        <v/>
      </c>
      <c r="G14329" s="41" t="str">
        <f aca="false">IF(A14329="","",INDEX(P_Svc,F14329))</f>
        <v/>
      </c>
      <c r="H14329" s="41" t="str">
        <f aca="false">IF(A14329="","",INDEX(P_Zone,F14329))</f>
        <v/>
      </c>
      <c r="I14329" s="41" t="str">
        <f aca="false">IF(A14329="","",IF(D14329="Delivered",IF(B14329&lt;=INDEX(P_Due,F14329),1,0),0))</f>
        <v/>
      </c>
    </row>
    <row r="14330" customFormat="false" ht="15" hidden="false" customHeight="false" outlineLevel="0" collapsed="false">
      <c r="A14330" s="37"/>
      <c r="B14330" s="38"/>
      <c r="C14330" s="39"/>
      <c r="D14330" s="39"/>
      <c r="E14330" s="39"/>
      <c r="F14330" s="41" t="str">
        <f aca="false">IF(A14330="","",MATCH(A14330,P_ID,1))</f>
        <v/>
      </c>
      <c r="G14330" s="41" t="str">
        <f aca="false">IF(A14330="","",INDEX(P_Svc,F14330))</f>
        <v/>
      </c>
      <c r="H14330" s="41" t="str">
        <f aca="false">IF(A14330="","",INDEX(P_Zone,F14330))</f>
        <v/>
      </c>
      <c r="I14330" s="41" t="str">
        <f aca="false">IF(A14330="","",IF(D14330="Delivered",IF(B14330&lt;=INDEX(P_Due,F14330),1,0),0))</f>
        <v/>
      </c>
    </row>
    <row r="14331" customFormat="false" ht="15" hidden="false" customHeight="false" outlineLevel="0" collapsed="false">
      <c r="A14331" s="37"/>
      <c r="B14331" s="38"/>
      <c r="C14331" s="39"/>
      <c r="D14331" s="39"/>
      <c r="E14331" s="39"/>
      <c r="F14331" s="41" t="str">
        <f aca="false">IF(A14331="","",MATCH(A14331,P_ID,1))</f>
        <v/>
      </c>
      <c r="G14331" s="41" t="str">
        <f aca="false">IF(A14331="","",INDEX(P_Svc,F14331))</f>
        <v/>
      </c>
      <c r="H14331" s="41" t="str">
        <f aca="false">IF(A14331="","",INDEX(P_Zone,F14331))</f>
        <v/>
      </c>
      <c r="I14331" s="41" t="str">
        <f aca="false">IF(A14331="","",IF(D14331="Delivered",IF(B14331&lt;=INDEX(P_Due,F14331),1,0),0))</f>
        <v/>
      </c>
    </row>
    <row r="14332" customFormat="false" ht="15" hidden="false" customHeight="false" outlineLevel="0" collapsed="false">
      <c r="A14332" s="37"/>
      <c r="B14332" s="38"/>
      <c r="C14332" s="39"/>
      <c r="D14332" s="39"/>
      <c r="E14332" s="39"/>
      <c r="F14332" s="41" t="str">
        <f aca="false">IF(A14332="","",MATCH(A14332,P_ID,1))</f>
        <v/>
      </c>
      <c r="G14332" s="41" t="str">
        <f aca="false">IF(A14332="","",INDEX(P_Svc,F14332))</f>
        <v/>
      </c>
      <c r="H14332" s="41" t="str">
        <f aca="false">IF(A14332="","",INDEX(P_Zone,F14332))</f>
        <v/>
      </c>
      <c r="I14332" s="41" t="str">
        <f aca="false">IF(A14332="","",IF(D14332="Delivered",IF(B14332&lt;=INDEX(P_Due,F14332),1,0),0))</f>
        <v/>
      </c>
    </row>
    <row r="14333" customFormat="false" ht="15" hidden="false" customHeight="false" outlineLevel="0" collapsed="false">
      <c r="A14333" s="37"/>
      <c r="B14333" s="38"/>
      <c r="C14333" s="39"/>
      <c r="D14333" s="39"/>
      <c r="E14333" s="39"/>
      <c r="F14333" s="41" t="str">
        <f aca="false">IF(A14333="","",MATCH(A14333,P_ID,1))</f>
        <v/>
      </c>
      <c r="G14333" s="41" t="str">
        <f aca="false">IF(A14333="","",INDEX(P_Svc,F14333))</f>
        <v/>
      </c>
      <c r="H14333" s="41" t="str">
        <f aca="false">IF(A14333="","",INDEX(P_Zone,F14333))</f>
        <v/>
      </c>
      <c r="I14333" s="41" t="str">
        <f aca="false">IF(A14333="","",IF(D14333="Delivered",IF(B14333&lt;=INDEX(P_Due,F14333),1,0),0))</f>
        <v/>
      </c>
    </row>
    <row r="14334" customFormat="false" ht="15" hidden="false" customHeight="false" outlineLevel="0" collapsed="false">
      <c r="A14334" s="37"/>
      <c r="B14334" s="38"/>
      <c r="C14334" s="39"/>
      <c r="D14334" s="39"/>
      <c r="E14334" s="39"/>
      <c r="F14334" s="41" t="str">
        <f aca="false">IF(A14334="","",MATCH(A14334,P_ID,1))</f>
        <v/>
      </c>
      <c r="G14334" s="41" t="str">
        <f aca="false">IF(A14334="","",INDEX(P_Svc,F14334))</f>
        <v/>
      </c>
      <c r="H14334" s="41" t="str">
        <f aca="false">IF(A14334="","",INDEX(P_Zone,F14334))</f>
        <v/>
      </c>
      <c r="I14334" s="41" t="str">
        <f aca="false">IF(A14334="","",IF(D14334="Delivered",IF(B14334&lt;=INDEX(P_Due,F14334),1,0),0))</f>
        <v/>
      </c>
    </row>
    <row r="14335" customFormat="false" ht="15" hidden="false" customHeight="false" outlineLevel="0" collapsed="false">
      <c r="A14335" s="37"/>
      <c r="B14335" s="38"/>
      <c r="C14335" s="39"/>
      <c r="D14335" s="39"/>
      <c r="E14335" s="39"/>
      <c r="F14335" s="41" t="str">
        <f aca="false">IF(A14335="","",MATCH(A14335,P_ID,1))</f>
        <v/>
      </c>
      <c r="G14335" s="41" t="str">
        <f aca="false">IF(A14335="","",INDEX(P_Svc,F14335))</f>
        <v/>
      </c>
      <c r="H14335" s="41" t="str">
        <f aca="false">IF(A14335="","",INDEX(P_Zone,F14335))</f>
        <v/>
      </c>
      <c r="I14335" s="41" t="str">
        <f aca="false">IF(A14335="","",IF(D14335="Delivered",IF(B14335&lt;=INDEX(P_Due,F14335),1,0),0))</f>
        <v/>
      </c>
    </row>
    <row r="14336" customFormat="false" ht="15" hidden="false" customHeight="false" outlineLevel="0" collapsed="false">
      <c r="A14336" s="37"/>
      <c r="B14336" s="38"/>
      <c r="C14336" s="39"/>
      <c r="D14336" s="39"/>
      <c r="E14336" s="39"/>
      <c r="F14336" s="41" t="str">
        <f aca="false">IF(A14336="","",MATCH(A14336,P_ID,1))</f>
        <v/>
      </c>
      <c r="G14336" s="41" t="str">
        <f aca="false">IF(A14336="","",INDEX(P_Svc,F14336))</f>
        <v/>
      </c>
      <c r="H14336" s="41" t="str">
        <f aca="false">IF(A14336="","",INDEX(P_Zone,F14336))</f>
        <v/>
      </c>
      <c r="I14336" s="41" t="str">
        <f aca="false">IF(A14336="","",IF(D14336="Delivered",IF(B14336&lt;=INDEX(P_Due,F14336),1,0),0))</f>
        <v/>
      </c>
    </row>
    <row r="14337" customFormat="false" ht="15" hidden="false" customHeight="false" outlineLevel="0" collapsed="false">
      <c r="A14337" s="37"/>
      <c r="B14337" s="38"/>
      <c r="C14337" s="39"/>
      <c r="D14337" s="39"/>
      <c r="E14337" s="39"/>
      <c r="F14337" s="41" t="str">
        <f aca="false">IF(A14337="","",MATCH(A14337,P_ID,1))</f>
        <v/>
      </c>
      <c r="G14337" s="41" t="str">
        <f aca="false">IF(A14337="","",INDEX(P_Svc,F14337))</f>
        <v/>
      </c>
      <c r="H14337" s="41" t="str">
        <f aca="false">IF(A14337="","",INDEX(P_Zone,F14337))</f>
        <v/>
      </c>
      <c r="I14337" s="41" t="str">
        <f aca="false">IF(A14337="","",IF(D14337="Delivered",IF(B14337&lt;=INDEX(P_Due,F14337),1,0),0))</f>
        <v/>
      </c>
    </row>
    <row r="14338" customFormat="false" ht="15" hidden="false" customHeight="false" outlineLevel="0" collapsed="false">
      <c r="A14338" s="37"/>
      <c r="B14338" s="38"/>
      <c r="C14338" s="39"/>
      <c r="D14338" s="39"/>
      <c r="E14338" s="39"/>
      <c r="F14338" s="41" t="str">
        <f aca="false">IF(A14338="","",MATCH(A14338,P_ID,1))</f>
        <v/>
      </c>
      <c r="G14338" s="41" t="str">
        <f aca="false">IF(A14338="","",INDEX(P_Svc,F14338))</f>
        <v/>
      </c>
      <c r="H14338" s="41" t="str">
        <f aca="false">IF(A14338="","",INDEX(P_Zone,F14338))</f>
        <v/>
      </c>
      <c r="I14338" s="41" t="str">
        <f aca="false">IF(A14338="","",IF(D14338="Delivered",IF(B14338&lt;=INDEX(P_Due,F14338),1,0),0))</f>
        <v/>
      </c>
    </row>
    <row r="14339" customFormat="false" ht="15" hidden="false" customHeight="false" outlineLevel="0" collapsed="false">
      <c r="A14339" s="37"/>
      <c r="B14339" s="38"/>
      <c r="C14339" s="39"/>
      <c r="D14339" s="39"/>
      <c r="E14339" s="39"/>
      <c r="F14339" s="41" t="str">
        <f aca="false">IF(A14339="","",MATCH(A14339,P_ID,1))</f>
        <v/>
      </c>
      <c r="G14339" s="41" t="str">
        <f aca="false">IF(A14339="","",INDEX(P_Svc,F14339))</f>
        <v/>
      </c>
      <c r="H14339" s="41" t="str">
        <f aca="false">IF(A14339="","",INDEX(P_Zone,F14339))</f>
        <v/>
      </c>
      <c r="I14339" s="41" t="str">
        <f aca="false">IF(A14339="","",IF(D14339="Delivered",IF(B14339&lt;=INDEX(P_Due,F14339),1,0),0))</f>
        <v/>
      </c>
    </row>
    <row r="14340" customFormat="false" ht="15" hidden="false" customHeight="false" outlineLevel="0" collapsed="false">
      <c r="A14340" s="37"/>
      <c r="B14340" s="38"/>
      <c r="C14340" s="39"/>
      <c r="D14340" s="39"/>
      <c r="E14340" s="39"/>
      <c r="F14340" s="41" t="str">
        <f aca="false">IF(A14340="","",MATCH(A14340,P_ID,1))</f>
        <v/>
      </c>
      <c r="G14340" s="41" t="str">
        <f aca="false">IF(A14340="","",INDEX(P_Svc,F14340))</f>
        <v/>
      </c>
      <c r="H14340" s="41" t="str">
        <f aca="false">IF(A14340="","",INDEX(P_Zone,F14340))</f>
        <v/>
      </c>
      <c r="I14340" s="41" t="str">
        <f aca="false">IF(A14340="","",IF(D14340="Delivered",IF(B14340&lt;=INDEX(P_Due,F14340),1,0),0))</f>
        <v/>
      </c>
    </row>
    <row r="14341" customFormat="false" ht="15" hidden="false" customHeight="false" outlineLevel="0" collapsed="false">
      <c r="A14341" s="37"/>
      <c r="B14341" s="38"/>
      <c r="C14341" s="39"/>
      <c r="D14341" s="39"/>
      <c r="E14341" s="39"/>
      <c r="F14341" s="41" t="str">
        <f aca="false">IF(A14341="","",MATCH(A14341,P_ID,1))</f>
        <v/>
      </c>
      <c r="G14341" s="41" t="str">
        <f aca="false">IF(A14341="","",INDEX(P_Svc,F14341))</f>
        <v/>
      </c>
      <c r="H14341" s="41" t="str">
        <f aca="false">IF(A14341="","",INDEX(P_Zone,F14341))</f>
        <v/>
      </c>
      <c r="I14341" s="41" t="str">
        <f aca="false">IF(A14341="","",IF(D14341="Delivered",IF(B14341&lt;=INDEX(P_Due,F14341),1,0),0))</f>
        <v/>
      </c>
    </row>
    <row r="14342" customFormat="false" ht="15" hidden="false" customHeight="false" outlineLevel="0" collapsed="false">
      <c r="A14342" s="37"/>
      <c r="B14342" s="38"/>
      <c r="C14342" s="39"/>
      <c r="D14342" s="39"/>
      <c r="E14342" s="39"/>
      <c r="F14342" s="41" t="str">
        <f aca="false">IF(A14342="","",MATCH(A14342,P_ID,1))</f>
        <v/>
      </c>
      <c r="G14342" s="41" t="str">
        <f aca="false">IF(A14342="","",INDEX(P_Svc,F14342))</f>
        <v/>
      </c>
      <c r="H14342" s="41" t="str">
        <f aca="false">IF(A14342="","",INDEX(P_Zone,F14342))</f>
        <v/>
      </c>
      <c r="I14342" s="41" t="str">
        <f aca="false">IF(A14342="","",IF(D14342="Delivered",IF(B14342&lt;=INDEX(P_Due,F14342),1,0),0))</f>
        <v/>
      </c>
    </row>
    <row r="14343" customFormat="false" ht="15" hidden="false" customHeight="false" outlineLevel="0" collapsed="false">
      <c r="A14343" s="37"/>
      <c r="B14343" s="38"/>
      <c r="C14343" s="39"/>
      <c r="D14343" s="39"/>
      <c r="E14343" s="39"/>
      <c r="F14343" s="41" t="str">
        <f aca="false">IF(A14343="","",MATCH(A14343,P_ID,1))</f>
        <v/>
      </c>
      <c r="G14343" s="41" t="str">
        <f aca="false">IF(A14343="","",INDEX(P_Svc,F14343))</f>
        <v/>
      </c>
      <c r="H14343" s="41" t="str">
        <f aca="false">IF(A14343="","",INDEX(P_Zone,F14343))</f>
        <v/>
      </c>
      <c r="I14343" s="41" t="str">
        <f aca="false">IF(A14343="","",IF(D14343="Delivered",IF(B14343&lt;=INDEX(P_Due,F14343),1,0),0))</f>
        <v/>
      </c>
    </row>
    <row r="14344" customFormat="false" ht="15" hidden="false" customHeight="false" outlineLevel="0" collapsed="false">
      <c r="A14344" s="37"/>
      <c r="B14344" s="38"/>
      <c r="C14344" s="39"/>
      <c r="D14344" s="39"/>
      <c r="E14344" s="39"/>
      <c r="F14344" s="41" t="str">
        <f aca="false">IF(A14344="","",MATCH(A14344,P_ID,1))</f>
        <v/>
      </c>
      <c r="G14344" s="41" t="str">
        <f aca="false">IF(A14344="","",INDEX(P_Svc,F14344))</f>
        <v/>
      </c>
      <c r="H14344" s="41" t="str">
        <f aca="false">IF(A14344="","",INDEX(P_Zone,F14344))</f>
        <v/>
      </c>
      <c r="I14344" s="41" t="str">
        <f aca="false">IF(A14344="","",IF(D14344="Delivered",IF(B14344&lt;=INDEX(P_Due,F14344),1,0),0))</f>
        <v/>
      </c>
    </row>
    <row r="14345" customFormat="false" ht="15" hidden="false" customHeight="false" outlineLevel="0" collapsed="false">
      <c r="A14345" s="37"/>
      <c r="B14345" s="38"/>
      <c r="C14345" s="39"/>
      <c r="D14345" s="39"/>
      <c r="E14345" s="39"/>
      <c r="F14345" s="41" t="str">
        <f aca="false">IF(A14345="","",MATCH(A14345,P_ID,1))</f>
        <v/>
      </c>
      <c r="G14345" s="41" t="str">
        <f aca="false">IF(A14345="","",INDEX(P_Svc,F14345))</f>
        <v/>
      </c>
      <c r="H14345" s="41" t="str">
        <f aca="false">IF(A14345="","",INDEX(P_Zone,F14345))</f>
        <v/>
      </c>
      <c r="I14345" s="41" t="str">
        <f aca="false">IF(A14345="","",IF(D14345="Delivered",IF(B14345&lt;=INDEX(P_Due,F14345),1,0),0))</f>
        <v/>
      </c>
    </row>
    <row r="14346" customFormat="false" ht="15" hidden="false" customHeight="false" outlineLevel="0" collapsed="false">
      <c r="A14346" s="37"/>
      <c r="B14346" s="38"/>
      <c r="C14346" s="39"/>
      <c r="D14346" s="39"/>
      <c r="E14346" s="39"/>
      <c r="F14346" s="41" t="str">
        <f aca="false">IF(A14346="","",MATCH(A14346,P_ID,1))</f>
        <v/>
      </c>
      <c r="G14346" s="41" t="str">
        <f aca="false">IF(A14346="","",INDEX(P_Svc,F14346))</f>
        <v/>
      </c>
      <c r="H14346" s="41" t="str">
        <f aca="false">IF(A14346="","",INDEX(P_Zone,F14346))</f>
        <v/>
      </c>
      <c r="I14346" s="41" t="str">
        <f aca="false">IF(A14346="","",IF(D14346="Delivered",IF(B14346&lt;=INDEX(P_Due,F14346),1,0),0))</f>
        <v/>
      </c>
    </row>
    <row r="14347" customFormat="false" ht="15" hidden="false" customHeight="false" outlineLevel="0" collapsed="false">
      <c r="A14347" s="37"/>
      <c r="B14347" s="38"/>
      <c r="C14347" s="39"/>
      <c r="D14347" s="39"/>
      <c r="E14347" s="39"/>
      <c r="F14347" s="41" t="str">
        <f aca="false">IF(A14347="","",MATCH(A14347,P_ID,1))</f>
        <v/>
      </c>
      <c r="G14347" s="41" t="str">
        <f aca="false">IF(A14347="","",INDEX(P_Svc,F14347))</f>
        <v/>
      </c>
      <c r="H14347" s="41" t="str">
        <f aca="false">IF(A14347="","",INDEX(P_Zone,F14347))</f>
        <v/>
      </c>
      <c r="I14347" s="41" t="str">
        <f aca="false">IF(A14347="","",IF(D14347="Delivered",IF(B14347&lt;=INDEX(P_Due,F14347),1,0),0))</f>
        <v/>
      </c>
    </row>
    <row r="14348" customFormat="false" ht="15" hidden="false" customHeight="false" outlineLevel="0" collapsed="false">
      <c r="A14348" s="37"/>
      <c r="B14348" s="38"/>
      <c r="C14348" s="39"/>
      <c r="D14348" s="39"/>
      <c r="E14348" s="39"/>
      <c r="F14348" s="41" t="str">
        <f aca="false">IF(A14348="","",MATCH(A14348,P_ID,1))</f>
        <v/>
      </c>
      <c r="G14348" s="41" t="str">
        <f aca="false">IF(A14348="","",INDEX(P_Svc,F14348))</f>
        <v/>
      </c>
      <c r="H14348" s="41" t="str">
        <f aca="false">IF(A14348="","",INDEX(P_Zone,F14348))</f>
        <v/>
      </c>
      <c r="I14348" s="41" t="str">
        <f aca="false">IF(A14348="","",IF(D14348="Delivered",IF(B14348&lt;=INDEX(P_Due,F14348),1,0),0))</f>
        <v/>
      </c>
    </row>
    <row r="14349" customFormat="false" ht="15" hidden="false" customHeight="false" outlineLevel="0" collapsed="false">
      <c r="A14349" s="37"/>
      <c r="B14349" s="38"/>
      <c r="C14349" s="39"/>
      <c r="D14349" s="39"/>
      <c r="E14349" s="39"/>
      <c r="F14349" s="41" t="str">
        <f aca="false">IF(A14349="","",MATCH(A14349,P_ID,1))</f>
        <v/>
      </c>
      <c r="G14349" s="41" t="str">
        <f aca="false">IF(A14349="","",INDEX(P_Svc,F14349))</f>
        <v/>
      </c>
      <c r="H14349" s="41" t="str">
        <f aca="false">IF(A14349="","",INDEX(P_Zone,F14349))</f>
        <v/>
      </c>
      <c r="I14349" s="41" t="str">
        <f aca="false">IF(A14349="","",IF(D14349="Delivered",IF(B14349&lt;=INDEX(P_Due,F14349),1,0),0))</f>
        <v/>
      </c>
    </row>
    <row r="14350" customFormat="false" ht="15" hidden="false" customHeight="false" outlineLevel="0" collapsed="false">
      <c r="A14350" s="37"/>
      <c r="B14350" s="38"/>
      <c r="C14350" s="39"/>
      <c r="D14350" s="39"/>
      <c r="E14350" s="39"/>
      <c r="F14350" s="41" t="str">
        <f aca="false">IF(A14350="","",MATCH(A14350,P_ID,1))</f>
        <v/>
      </c>
      <c r="G14350" s="41" t="str">
        <f aca="false">IF(A14350="","",INDEX(P_Svc,F14350))</f>
        <v/>
      </c>
      <c r="H14350" s="41" t="str">
        <f aca="false">IF(A14350="","",INDEX(P_Zone,F14350))</f>
        <v/>
      </c>
      <c r="I14350" s="41" t="str">
        <f aca="false">IF(A14350="","",IF(D14350="Delivered",IF(B14350&lt;=INDEX(P_Due,F14350),1,0),0))</f>
        <v/>
      </c>
    </row>
    <row r="14351" customFormat="false" ht="15" hidden="false" customHeight="false" outlineLevel="0" collapsed="false">
      <c r="A14351" s="37"/>
      <c r="B14351" s="38"/>
      <c r="C14351" s="39"/>
      <c r="D14351" s="39"/>
      <c r="E14351" s="39"/>
      <c r="F14351" s="41" t="str">
        <f aca="false">IF(A14351="","",MATCH(A14351,P_ID,1))</f>
        <v/>
      </c>
      <c r="G14351" s="41" t="str">
        <f aca="false">IF(A14351="","",INDEX(P_Svc,F14351))</f>
        <v/>
      </c>
      <c r="H14351" s="41" t="str">
        <f aca="false">IF(A14351="","",INDEX(P_Zone,F14351))</f>
        <v/>
      </c>
      <c r="I14351" s="41" t="str">
        <f aca="false">IF(A14351="","",IF(D14351="Delivered",IF(B14351&lt;=INDEX(P_Due,F14351),1,0),0))</f>
        <v/>
      </c>
    </row>
    <row r="14352" customFormat="false" ht="15" hidden="false" customHeight="false" outlineLevel="0" collapsed="false">
      <c r="A14352" s="37"/>
      <c r="B14352" s="38"/>
      <c r="C14352" s="39"/>
      <c r="D14352" s="39"/>
      <c r="E14352" s="39"/>
      <c r="F14352" s="41" t="str">
        <f aca="false">IF(A14352="","",MATCH(A14352,P_ID,1))</f>
        <v/>
      </c>
      <c r="G14352" s="41" t="str">
        <f aca="false">IF(A14352="","",INDEX(P_Svc,F14352))</f>
        <v/>
      </c>
      <c r="H14352" s="41" t="str">
        <f aca="false">IF(A14352="","",INDEX(P_Zone,F14352))</f>
        <v/>
      </c>
      <c r="I14352" s="41" t="str">
        <f aca="false">IF(A14352="","",IF(D14352="Delivered",IF(B14352&lt;=INDEX(P_Due,F14352),1,0),0))</f>
        <v/>
      </c>
    </row>
    <row r="14353" customFormat="false" ht="15" hidden="false" customHeight="false" outlineLevel="0" collapsed="false">
      <c r="A14353" s="37"/>
      <c r="B14353" s="38"/>
      <c r="C14353" s="39"/>
      <c r="D14353" s="39"/>
      <c r="E14353" s="39"/>
      <c r="F14353" s="41" t="str">
        <f aca="false">IF(A14353="","",MATCH(A14353,P_ID,1))</f>
        <v/>
      </c>
      <c r="G14353" s="41" t="str">
        <f aca="false">IF(A14353="","",INDEX(P_Svc,F14353))</f>
        <v/>
      </c>
      <c r="H14353" s="41" t="str">
        <f aca="false">IF(A14353="","",INDEX(P_Zone,F14353))</f>
        <v/>
      </c>
      <c r="I14353" s="41" t="str">
        <f aca="false">IF(A14353="","",IF(D14353="Delivered",IF(B14353&lt;=INDEX(P_Due,F14353),1,0),0))</f>
        <v/>
      </c>
    </row>
    <row r="14354" customFormat="false" ht="15" hidden="false" customHeight="false" outlineLevel="0" collapsed="false">
      <c r="A14354" s="37"/>
      <c r="B14354" s="38"/>
      <c r="C14354" s="39"/>
      <c r="D14354" s="39"/>
      <c r="E14354" s="39"/>
      <c r="F14354" s="41" t="str">
        <f aca="false">IF(A14354="","",MATCH(A14354,P_ID,1))</f>
        <v/>
      </c>
      <c r="G14354" s="41" t="str">
        <f aca="false">IF(A14354="","",INDEX(P_Svc,F14354))</f>
        <v/>
      </c>
      <c r="H14354" s="41" t="str">
        <f aca="false">IF(A14354="","",INDEX(P_Zone,F14354))</f>
        <v/>
      </c>
      <c r="I14354" s="41" t="str">
        <f aca="false">IF(A14354="","",IF(D14354="Delivered",IF(B14354&lt;=INDEX(P_Due,F14354),1,0),0))</f>
        <v/>
      </c>
    </row>
    <row r="14355" customFormat="false" ht="15" hidden="false" customHeight="false" outlineLevel="0" collapsed="false">
      <c r="A14355" s="37"/>
      <c r="B14355" s="38"/>
      <c r="C14355" s="39"/>
      <c r="D14355" s="39"/>
      <c r="E14355" s="39"/>
      <c r="F14355" s="41" t="str">
        <f aca="false">IF(A14355="","",MATCH(A14355,P_ID,1))</f>
        <v/>
      </c>
      <c r="G14355" s="41" t="str">
        <f aca="false">IF(A14355="","",INDEX(P_Svc,F14355))</f>
        <v/>
      </c>
      <c r="H14355" s="41" t="str">
        <f aca="false">IF(A14355="","",INDEX(P_Zone,F14355))</f>
        <v/>
      </c>
      <c r="I14355" s="41" t="str">
        <f aca="false">IF(A14355="","",IF(D14355="Delivered",IF(B14355&lt;=INDEX(P_Due,F14355),1,0),0))</f>
        <v/>
      </c>
    </row>
    <row r="14356" customFormat="false" ht="15" hidden="false" customHeight="false" outlineLevel="0" collapsed="false">
      <c r="A14356" s="37"/>
      <c r="B14356" s="38"/>
      <c r="C14356" s="39"/>
      <c r="D14356" s="39"/>
      <c r="E14356" s="39"/>
      <c r="F14356" s="41" t="str">
        <f aca="false">IF(A14356="","",MATCH(A14356,P_ID,1))</f>
        <v/>
      </c>
      <c r="G14356" s="41" t="str">
        <f aca="false">IF(A14356="","",INDEX(P_Svc,F14356))</f>
        <v/>
      </c>
      <c r="H14356" s="41" t="str">
        <f aca="false">IF(A14356="","",INDEX(P_Zone,F14356))</f>
        <v/>
      </c>
      <c r="I14356" s="41" t="str">
        <f aca="false">IF(A14356="","",IF(D14356="Delivered",IF(B14356&lt;=INDEX(P_Due,F14356),1,0),0))</f>
        <v/>
      </c>
    </row>
    <row r="14357" customFormat="false" ht="15" hidden="false" customHeight="false" outlineLevel="0" collapsed="false">
      <c r="A14357" s="37"/>
      <c r="B14357" s="38"/>
      <c r="C14357" s="39"/>
      <c r="D14357" s="39"/>
      <c r="E14357" s="39"/>
      <c r="F14357" s="41" t="str">
        <f aca="false">IF(A14357="","",MATCH(A14357,P_ID,1))</f>
        <v/>
      </c>
      <c r="G14357" s="41" t="str">
        <f aca="false">IF(A14357="","",INDEX(P_Svc,F14357))</f>
        <v/>
      </c>
      <c r="H14357" s="41" t="str">
        <f aca="false">IF(A14357="","",INDEX(P_Zone,F14357))</f>
        <v/>
      </c>
      <c r="I14357" s="41" t="str">
        <f aca="false">IF(A14357="","",IF(D14357="Delivered",IF(B14357&lt;=INDEX(P_Due,F14357),1,0),0))</f>
        <v/>
      </c>
    </row>
    <row r="14358" customFormat="false" ht="15" hidden="false" customHeight="false" outlineLevel="0" collapsed="false">
      <c r="A14358" s="37"/>
      <c r="B14358" s="38"/>
      <c r="C14358" s="39"/>
      <c r="D14358" s="39"/>
      <c r="E14358" s="39"/>
      <c r="F14358" s="41" t="str">
        <f aca="false">IF(A14358="","",MATCH(A14358,P_ID,1))</f>
        <v/>
      </c>
      <c r="G14358" s="41" t="str">
        <f aca="false">IF(A14358="","",INDEX(P_Svc,F14358))</f>
        <v/>
      </c>
      <c r="H14358" s="41" t="str">
        <f aca="false">IF(A14358="","",INDEX(P_Zone,F14358))</f>
        <v/>
      </c>
      <c r="I14358" s="41" t="str">
        <f aca="false">IF(A14358="","",IF(D14358="Delivered",IF(B14358&lt;=INDEX(P_Due,F14358),1,0),0))</f>
        <v/>
      </c>
    </row>
    <row r="14359" customFormat="false" ht="15" hidden="false" customHeight="false" outlineLevel="0" collapsed="false">
      <c r="A14359" s="37"/>
      <c r="B14359" s="38"/>
      <c r="C14359" s="39"/>
      <c r="D14359" s="39"/>
      <c r="E14359" s="39"/>
      <c r="F14359" s="41" t="str">
        <f aca="false">IF(A14359="","",MATCH(A14359,P_ID,1))</f>
        <v/>
      </c>
      <c r="G14359" s="41" t="str">
        <f aca="false">IF(A14359="","",INDEX(P_Svc,F14359))</f>
        <v/>
      </c>
      <c r="H14359" s="41" t="str">
        <f aca="false">IF(A14359="","",INDEX(P_Zone,F14359))</f>
        <v/>
      </c>
      <c r="I14359" s="41" t="str">
        <f aca="false">IF(A14359="","",IF(D14359="Delivered",IF(B14359&lt;=INDEX(P_Due,F14359),1,0),0))</f>
        <v/>
      </c>
    </row>
    <row r="14360" customFormat="false" ht="15" hidden="false" customHeight="false" outlineLevel="0" collapsed="false">
      <c r="A14360" s="37"/>
      <c r="B14360" s="38"/>
      <c r="C14360" s="39"/>
      <c r="D14360" s="39"/>
      <c r="E14360" s="39"/>
      <c r="F14360" s="41" t="str">
        <f aca="false">IF(A14360="","",MATCH(A14360,P_ID,1))</f>
        <v/>
      </c>
      <c r="G14360" s="41" t="str">
        <f aca="false">IF(A14360="","",INDEX(P_Svc,F14360))</f>
        <v/>
      </c>
      <c r="H14360" s="41" t="str">
        <f aca="false">IF(A14360="","",INDEX(P_Zone,F14360))</f>
        <v/>
      </c>
      <c r="I14360" s="41" t="str">
        <f aca="false">IF(A14360="","",IF(D14360="Delivered",IF(B14360&lt;=INDEX(P_Due,F14360),1,0),0))</f>
        <v/>
      </c>
    </row>
    <row r="14361" customFormat="false" ht="15" hidden="false" customHeight="false" outlineLevel="0" collapsed="false">
      <c r="A14361" s="37"/>
      <c r="B14361" s="38"/>
      <c r="C14361" s="39"/>
      <c r="D14361" s="39"/>
      <c r="E14361" s="39"/>
      <c r="F14361" s="41" t="str">
        <f aca="false">IF(A14361="","",MATCH(A14361,P_ID,1))</f>
        <v/>
      </c>
      <c r="G14361" s="41" t="str">
        <f aca="false">IF(A14361="","",INDEX(P_Svc,F14361))</f>
        <v/>
      </c>
      <c r="H14361" s="41" t="str">
        <f aca="false">IF(A14361="","",INDEX(P_Zone,F14361))</f>
        <v/>
      </c>
      <c r="I14361" s="41" t="str">
        <f aca="false">IF(A14361="","",IF(D14361="Delivered",IF(B14361&lt;=INDEX(P_Due,F14361),1,0),0))</f>
        <v/>
      </c>
    </row>
    <row r="14362" customFormat="false" ht="15" hidden="false" customHeight="false" outlineLevel="0" collapsed="false">
      <c r="A14362" s="37"/>
      <c r="B14362" s="38"/>
      <c r="C14362" s="39"/>
      <c r="D14362" s="39"/>
      <c r="E14362" s="39"/>
      <c r="F14362" s="41" t="str">
        <f aca="false">IF(A14362="","",MATCH(A14362,P_ID,1))</f>
        <v/>
      </c>
      <c r="G14362" s="41" t="str">
        <f aca="false">IF(A14362="","",INDEX(P_Svc,F14362))</f>
        <v/>
      </c>
      <c r="H14362" s="41" t="str">
        <f aca="false">IF(A14362="","",INDEX(P_Zone,F14362))</f>
        <v/>
      </c>
      <c r="I14362" s="41" t="str">
        <f aca="false">IF(A14362="","",IF(D14362="Delivered",IF(B14362&lt;=INDEX(P_Due,F14362),1,0),0))</f>
        <v/>
      </c>
    </row>
    <row r="14363" customFormat="false" ht="15" hidden="false" customHeight="false" outlineLevel="0" collapsed="false">
      <c r="A14363" s="37"/>
      <c r="B14363" s="38"/>
      <c r="C14363" s="39"/>
      <c r="D14363" s="39"/>
      <c r="E14363" s="39"/>
      <c r="F14363" s="41" t="str">
        <f aca="false">IF(A14363="","",MATCH(A14363,P_ID,1))</f>
        <v/>
      </c>
      <c r="G14363" s="41" t="str">
        <f aca="false">IF(A14363="","",INDEX(P_Svc,F14363))</f>
        <v/>
      </c>
      <c r="H14363" s="41" t="str">
        <f aca="false">IF(A14363="","",INDEX(P_Zone,F14363))</f>
        <v/>
      </c>
      <c r="I14363" s="41" t="str">
        <f aca="false">IF(A14363="","",IF(D14363="Delivered",IF(B14363&lt;=INDEX(P_Due,F14363),1,0),0))</f>
        <v/>
      </c>
    </row>
    <row r="14364" customFormat="false" ht="15" hidden="false" customHeight="false" outlineLevel="0" collapsed="false">
      <c r="A14364" s="37"/>
      <c r="B14364" s="38"/>
      <c r="C14364" s="39"/>
      <c r="D14364" s="39"/>
      <c r="E14364" s="39"/>
      <c r="F14364" s="41" t="str">
        <f aca="false">IF(A14364="","",MATCH(A14364,P_ID,1))</f>
        <v/>
      </c>
      <c r="G14364" s="41" t="str">
        <f aca="false">IF(A14364="","",INDEX(P_Svc,F14364))</f>
        <v/>
      </c>
      <c r="H14364" s="41" t="str">
        <f aca="false">IF(A14364="","",INDEX(P_Zone,F14364))</f>
        <v/>
      </c>
      <c r="I14364" s="41" t="str">
        <f aca="false">IF(A14364="","",IF(D14364="Delivered",IF(B14364&lt;=INDEX(P_Due,F14364),1,0),0))</f>
        <v/>
      </c>
    </row>
    <row r="14365" customFormat="false" ht="15" hidden="false" customHeight="false" outlineLevel="0" collapsed="false">
      <c r="A14365" s="37"/>
      <c r="B14365" s="38"/>
      <c r="C14365" s="39"/>
      <c r="D14365" s="39"/>
      <c r="E14365" s="39"/>
      <c r="F14365" s="41" t="str">
        <f aca="false">IF(A14365="","",MATCH(A14365,P_ID,1))</f>
        <v/>
      </c>
      <c r="G14365" s="41" t="str">
        <f aca="false">IF(A14365="","",INDEX(P_Svc,F14365))</f>
        <v/>
      </c>
      <c r="H14365" s="41" t="str">
        <f aca="false">IF(A14365="","",INDEX(P_Zone,F14365))</f>
        <v/>
      </c>
      <c r="I14365" s="41" t="str">
        <f aca="false">IF(A14365="","",IF(D14365="Delivered",IF(B14365&lt;=INDEX(P_Due,F14365),1,0),0))</f>
        <v/>
      </c>
    </row>
    <row r="14366" customFormat="false" ht="15" hidden="false" customHeight="false" outlineLevel="0" collapsed="false">
      <c r="A14366" s="37"/>
      <c r="B14366" s="38"/>
      <c r="C14366" s="39"/>
      <c r="D14366" s="39"/>
      <c r="E14366" s="39"/>
      <c r="F14366" s="41" t="str">
        <f aca="false">IF(A14366="","",MATCH(A14366,P_ID,1))</f>
        <v/>
      </c>
      <c r="G14366" s="41" t="str">
        <f aca="false">IF(A14366="","",INDEX(P_Svc,F14366))</f>
        <v/>
      </c>
      <c r="H14366" s="41" t="str">
        <f aca="false">IF(A14366="","",INDEX(P_Zone,F14366))</f>
        <v/>
      </c>
      <c r="I14366" s="41" t="str">
        <f aca="false">IF(A14366="","",IF(D14366="Delivered",IF(B14366&lt;=INDEX(P_Due,F14366),1,0),0))</f>
        <v/>
      </c>
    </row>
    <row r="14367" customFormat="false" ht="15" hidden="false" customHeight="false" outlineLevel="0" collapsed="false">
      <c r="A14367" s="37"/>
      <c r="B14367" s="38"/>
      <c r="C14367" s="39"/>
      <c r="D14367" s="39"/>
      <c r="E14367" s="39"/>
      <c r="F14367" s="41" t="str">
        <f aca="false">IF(A14367="","",MATCH(A14367,P_ID,1))</f>
        <v/>
      </c>
      <c r="G14367" s="41" t="str">
        <f aca="false">IF(A14367="","",INDEX(P_Svc,F14367))</f>
        <v/>
      </c>
      <c r="H14367" s="41" t="str">
        <f aca="false">IF(A14367="","",INDEX(P_Zone,F14367))</f>
        <v/>
      </c>
      <c r="I14367" s="41" t="str">
        <f aca="false">IF(A14367="","",IF(D14367="Delivered",IF(B14367&lt;=INDEX(P_Due,F14367),1,0),0))</f>
        <v/>
      </c>
    </row>
    <row r="14368" customFormat="false" ht="15" hidden="false" customHeight="false" outlineLevel="0" collapsed="false">
      <c r="A14368" s="37"/>
      <c r="B14368" s="38"/>
      <c r="C14368" s="39"/>
      <c r="D14368" s="39"/>
      <c r="E14368" s="39"/>
      <c r="F14368" s="41" t="str">
        <f aca="false">IF(A14368="","",MATCH(A14368,P_ID,1))</f>
        <v/>
      </c>
      <c r="G14368" s="41" t="str">
        <f aca="false">IF(A14368="","",INDEX(P_Svc,F14368))</f>
        <v/>
      </c>
      <c r="H14368" s="41" t="str">
        <f aca="false">IF(A14368="","",INDEX(P_Zone,F14368))</f>
        <v/>
      </c>
      <c r="I14368" s="41" t="str">
        <f aca="false">IF(A14368="","",IF(D14368="Delivered",IF(B14368&lt;=INDEX(P_Due,F14368),1,0),0))</f>
        <v/>
      </c>
    </row>
    <row r="14369" customFormat="false" ht="15" hidden="false" customHeight="false" outlineLevel="0" collapsed="false">
      <c r="A14369" s="37"/>
      <c r="B14369" s="38"/>
      <c r="C14369" s="39"/>
      <c r="D14369" s="39"/>
      <c r="E14369" s="39"/>
      <c r="F14369" s="41" t="str">
        <f aca="false">IF(A14369="","",MATCH(A14369,P_ID,1))</f>
        <v/>
      </c>
      <c r="G14369" s="41" t="str">
        <f aca="false">IF(A14369="","",INDEX(P_Svc,F14369))</f>
        <v/>
      </c>
      <c r="H14369" s="41" t="str">
        <f aca="false">IF(A14369="","",INDEX(P_Zone,F14369))</f>
        <v/>
      </c>
      <c r="I14369" s="41" t="str">
        <f aca="false">IF(A14369="","",IF(D14369="Delivered",IF(B14369&lt;=INDEX(P_Due,F14369),1,0),0))</f>
        <v/>
      </c>
    </row>
    <row r="14370" customFormat="false" ht="15" hidden="false" customHeight="false" outlineLevel="0" collapsed="false">
      <c r="A14370" s="37"/>
      <c r="B14370" s="38"/>
      <c r="C14370" s="39"/>
      <c r="D14370" s="39"/>
      <c r="E14370" s="39"/>
      <c r="F14370" s="41" t="str">
        <f aca="false">IF(A14370="","",MATCH(A14370,P_ID,1))</f>
        <v/>
      </c>
      <c r="G14370" s="41" t="str">
        <f aca="false">IF(A14370="","",INDEX(P_Svc,F14370))</f>
        <v/>
      </c>
      <c r="H14370" s="41" t="str">
        <f aca="false">IF(A14370="","",INDEX(P_Zone,F14370))</f>
        <v/>
      </c>
      <c r="I14370" s="41" t="str">
        <f aca="false">IF(A14370="","",IF(D14370="Delivered",IF(B14370&lt;=INDEX(P_Due,F14370),1,0),0))</f>
        <v/>
      </c>
    </row>
    <row r="14371" customFormat="false" ht="15" hidden="false" customHeight="false" outlineLevel="0" collapsed="false">
      <c r="A14371" s="37"/>
      <c r="B14371" s="38"/>
      <c r="C14371" s="39"/>
      <c r="D14371" s="39"/>
      <c r="E14371" s="39"/>
      <c r="F14371" s="41" t="str">
        <f aca="false">IF(A14371="","",MATCH(A14371,P_ID,1))</f>
        <v/>
      </c>
      <c r="G14371" s="41" t="str">
        <f aca="false">IF(A14371="","",INDEX(P_Svc,F14371))</f>
        <v/>
      </c>
      <c r="H14371" s="41" t="str">
        <f aca="false">IF(A14371="","",INDEX(P_Zone,F14371))</f>
        <v/>
      </c>
      <c r="I14371" s="41" t="str">
        <f aca="false">IF(A14371="","",IF(D14371="Delivered",IF(B14371&lt;=INDEX(P_Due,F14371),1,0),0))</f>
        <v/>
      </c>
    </row>
    <row r="14372" customFormat="false" ht="15" hidden="false" customHeight="false" outlineLevel="0" collapsed="false">
      <c r="A14372" s="37"/>
      <c r="B14372" s="38"/>
      <c r="C14372" s="39"/>
      <c r="D14372" s="39"/>
      <c r="E14372" s="39"/>
      <c r="F14372" s="41" t="str">
        <f aca="false">IF(A14372="","",MATCH(A14372,P_ID,1))</f>
        <v/>
      </c>
      <c r="G14372" s="41" t="str">
        <f aca="false">IF(A14372="","",INDEX(P_Svc,F14372))</f>
        <v/>
      </c>
      <c r="H14372" s="41" t="str">
        <f aca="false">IF(A14372="","",INDEX(P_Zone,F14372))</f>
        <v/>
      </c>
      <c r="I14372" s="41" t="str">
        <f aca="false">IF(A14372="","",IF(D14372="Delivered",IF(B14372&lt;=INDEX(P_Due,F14372),1,0),0))</f>
        <v/>
      </c>
    </row>
    <row r="14373" customFormat="false" ht="15" hidden="false" customHeight="false" outlineLevel="0" collapsed="false">
      <c r="A14373" s="37"/>
      <c r="B14373" s="38"/>
      <c r="C14373" s="39"/>
      <c r="D14373" s="39"/>
      <c r="E14373" s="39"/>
      <c r="F14373" s="41" t="str">
        <f aca="false">IF(A14373="","",MATCH(A14373,P_ID,1))</f>
        <v/>
      </c>
      <c r="G14373" s="41" t="str">
        <f aca="false">IF(A14373="","",INDEX(P_Svc,F14373))</f>
        <v/>
      </c>
      <c r="H14373" s="41" t="str">
        <f aca="false">IF(A14373="","",INDEX(P_Zone,F14373))</f>
        <v/>
      </c>
      <c r="I14373" s="41" t="str">
        <f aca="false">IF(A14373="","",IF(D14373="Delivered",IF(B14373&lt;=INDEX(P_Due,F14373),1,0),0))</f>
        <v/>
      </c>
    </row>
    <row r="14374" customFormat="false" ht="15" hidden="false" customHeight="false" outlineLevel="0" collapsed="false">
      <c r="A14374" s="37"/>
      <c r="B14374" s="38"/>
      <c r="C14374" s="39"/>
      <c r="D14374" s="39"/>
      <c r="E14374" s="39"/>
      <c r="F14374" s="41" t="str">
        <f aca="false">IF(A14374="","",MATCH(A14374,P_ID,1))</f>
        <v/>
      </c>
      <c r="G14374" s="41" t="str">
        <f aca="false">IF(A14374="","",INDEX(P_Svc,F14374))</f>
        <v/>
      </c>
      <c r="H14374" s="41" t="str">
        <f aca="false">IF(A14374="","",INDEX(P_Zone,F14374))</f>
        <v/>
      </c>
      <c r="I14374" s="41" t="str">
        <f aca="false">IF(A14374="","",IF(D14374="Delivered",IF(B14374&lt;=INDEX(P_Due,F14374),1,0),0))</f>
        <v/>
      </c>
    </row>
    <row r="14375" customFormat="false" ht="15" hidden="false" customHeight="false" outlineLevel="0" collapsed="false">
      <c r="A14375" s="37"/>
      <c r="B14375" s="38"/>
      <c r="C14375" s="39"/>
      <c r="D14375" s="39"/>
      <c r="E14375" s="39"/>
      <c r="F14375" s="41" t="str">
        <f aca="false">IF(A14375="","",MATCH(A14375,P_ID,1))</f>
        <v/>
      </c>
      <c r="G14375" s="41" t="str">
        <f aca="false">IF(A14375="","",INDEX(P_Svc,F14375))</f>
        <v/>
      </c>
      <c r="H14375" s="41" t="str">
        <f aca="false">IF(A14375="","",INDEX(P_Zone,F14375))</f>
        <v/>
      </c>
      <c r="I14375" s="41" t="str">
        <f aca="false">IF(A14375="","",IF(D14375="Delivered",IF(B14375&lt;=INDEX(P_Due,F14375),1,0),0))</f>
        <v/>
      </c>
    </row>
    <row r="14376" customFormat="false" ht="15" hidden="false" customHeight="false" outlineLevel="0" collapsed="false">
      <c r="A14376" s="37"/>
      <c r="B14376" s="38"/>
      <c r="C14376" s="39"/>
      <c r="D14376" s="39"/>
      <c r="E14376" s="39"/>
      <c r="F14376" s="41" t="str">
        <f aca="false">IF(A14376="","",MATCH(A14376,P_ID,1))</f>
        <v/>
      </c>
      <c r="G14376" s="41" t="str">
        <f aca="false">IF(A14376="","",INDEX(P_Svc,F14376))</f>
        <v/>
      </c>
      <c r="H14376" s="41" t="str">
        <f aca="false">IF(A14376="","",INDEX(P_Zone,F14376))</f>
        <v/>
      </c>
      <c r="I14376" s="41" t="str">
        <f aca="false">IF(A14376="","",IF(D14376="Delivered",IF(B14376&lt;=INDEX(P_Due,F14376),1,0),0))</f>
        <v/>
      </c>
    </row>
    <row r="14377" customFormat="false" ht="15" hidden="false" customHeight="false" outlineLevel="0" collapsed="false">
      <c r="A14377" s="37"/>
      <c r="B14377" s="38"/>
      <c r="C14377" s="39"/>
      <c r="D14377" s="39"/>
      <c r="E14377" s="39"/>
      <c r="F14377" s="41" t="str">
        <f aca="false">IF(A14377="","",MATCH(A14377,P_ID,1))</f>
        <v/>
      </c>
      <c r="G14377" s="41" t="str">
        <f aca="false">IF(A14377="","",INDEX(P_Svc,F14377))</f>
        <v/>
      </c>
      <c r="H14377" s="41" t="str">
        <f aca="false">IF(A14377="","",INDEX(P_Zone,F14377))</f>
        <v/>
      </c>
      <c r="I14377" s="41" t="str">
        <f aca="false">IF(A14377="","",IF(D14377="Delivered",IF(B14377&lt;=INDEX(P_Due,F14377),1,0),0))</f>
        <v/>
      </c>
    </row>
    <row r="14378" customFormat="false" ht="15" hidden="false" customHeight="false" outlineLevel="0" collapsed="false">
      <c r="A14378" s="37"/>
      <c r="B14378" s="38"/>
      <c r="C14378" s="39"/>
      <c r="D14378" s="39"/>
      <c r="E14378" s="39"/>
      <c r="F14378" s="41" t="str">
        <f aca="false">IF(A14378="","",MATCH(A14378,P_ID,1))</f>
        <v/>
      </c>
      <c r="G14378" s="41" t="str">
        <f aca="false">IF(A14378="","",INDEX(P_Svc,F14378))</f>
        <v/>
      </c>
      <c r="H14378" s="41" t="str">
        <f aca="false">IF(A14378="","",INDEX(P_Zone,F14378))</f>
        <v/>
      </c>
      <c r="I14378" s="41" t="str">
        <f aca="false">IF(A14378="","",IF(D14378="Delivered",IF(B14378&lt;=INDEX(P_Due,F14378),1,0),0))</f>
        <v/>
      </c>
    </row>
    <row r="14379" customFormat="false" ht="15" hidden="false" customHeight="false" outlineLevel="0" collapsed="false">
      <c r="A14379" s="37"/>
      <c r="B14379" s="38"/>
      <c r="C14379" s="39"/>
      <c r="D14379" s="39"/>
      <c r="E14379" s="39"/>
      <c r="F14379" s="41" t="str">
        <f aca="false">IF(A14379="","",MATCH(A14379,P_ID,1))</f>
        <v/>
      </c>
      <c r="G14379" s="41" t="str">
        <f aca="false">IF(A14379="","",INDEX(P_Svc,F14379))</f>
        <v/>
      </c>
      <c r="H14379" s="41" t="str">
        <f aca="false">IF(A14379="","",INDEX(P_Zone,F14379))</f>
        <v/>
      </c>
      <c r="I14379" s="41" t="str">
        <f aca="false">IF(A14379="","",IF(D14379="Delivered",IF(B14379&lt;=INDEX(P_Due,F14379),1,0),0))</f>
        <v/>
      </c>
    </row>
    <row r="14380" customFormat="false" ht="15" hidden="false" customHeight="false" outlineLevel="0" collapsed="false">
      <c r="A14380" s="37"/>
      <c r="B14380" s="38"/>
      <c r="C14380" s="39"/>
      <c r="D14380" s="39"/>
      <c r="E14380" s="39"/>
      <c r="F14380" s="41" t="str">
        <f aca="false">IF(A14380="","",MATCH(A14380,P_ID,1))</f>
        <v/>
      </c>
      <c r="G14380" s="41" t="str">
        <f aca="false">IF(A14380="","",INDEX(P_Svc,F14380))</f>
        <v/>
      </c>
      <c r="H14380" s="41" t="str">
        <f aca="false">IF(A14380="","",INDEX(P_Zone,F14380))</f>
        <v/>
      </c>
      <c r="I14380" s="41" t="str">
        <f aca="false">IF(A14380="","",IF(D14380="Delivered",IF(B14380&lt;=INDEX(P_Due,F14380),1,0),0))</f>
        <v/>
      </c>
    </row>
    <row r="14381" customFormat="false" ht="15" hidden="false" customHeight="false" outlineLevel="0" collapsed="false">
      <c r="A14381" s="37"/>
      <c r="B14381" s="38"/>
      <c r="C14381" s="39"/>
      <c r="D14381" s="39"/>
      <c r="E14381" s="39"/>
      <c r="F14381" s="41" t="str">
        <f aca="false">IF(A14381="","",MATCH(A14381,P_ID,1))</f>
        <v/>
      </c>
      <c r="G14381" s="41" t="str">
        <f aca="false">IF(A14381="","",INDEX(P_Svc,F14381))</f>
        <v/>
      </c>
      <c r="H14381" s="41" t="str">
        <f aca="false">IF(A14381="","",INDEX(P_Zone,F14381))</f>
        <v/>
      </c>
      <c r="I14381" s="41" t="str">
        <f aca="false">IF(A14381="","",IF(D14381="Delivered",IF(B14381&lt;=INDEX(P_Due,F14381),1,0),0))</f>
        <v/>
      </c>
    </row>
    <row r="14382" customFormat="false" ht="15" hidden="false" customHeight="false" outlineLevel="0" collapsed="false">
      <c r="A14382" s="37"/>
      <c r="B14382" s="38"/>
      <c r="C14382" s="39"/>
      <c r="D14382" s="39"/>
      <c r="E14382" s="39"/>
      <c r="F14382" s="41" t="str">
        <f aca="false">IF(A14382="","",MATCH(A14382,P_ID,1))</f>
        <v/>
      </c>
      <c r="G14382" s="41" t="str">
        <f aca="false">IF(A14382="","",INDEX(P_Svc,F14382))</f>
        <v/>
      </c>
      <c r="H14382" s="41" t="str">
        <f aca="false">IF(A14382="","",INDEX(P_Zone,F14382))</f>
        <v/>
      </c>
      <c r="I14382" s="41" t="str">
        <f aca="false">IF(A14382="","",IF(D14382="Delivered",IF(B14382&lt;=INDEX(P_Due,F14382),1,0),0))</f>
        <v/>
      </c>
    </row>
    <row r="14383" customFormat="false" ht="15" hidden="false" customHeight="false" outlineLevel="0" collapsed="false">
      <c r="A14383" s="37"/>
      <c r="B14383" s="38"/>
      <c r="C14383" s="39"/>
      <c r="D14383" s="39"/>
      <c r="E14383" s="39"/>
      <c r="F14383" s="41" t="str">
        <f aca="false">IF(A14383="","",MATCH(A14383,P_ID,1))</f>
        <v/>
      </c>
      <c r="G14383" s="41" t="str">
        <f aca="false">IF(A14383="","",INDEX(P_Svc,F14383))</f>
        <v/>
      </c>
      <c r="H14383" s="41" t="str">
        <f aca="false">IF(A14383="","",INDEX(P_Zone,F14383))</f>
        <v/>
      </c>
      <c r="I14383" s="41" t="str">
        <f aca="false">IF(A14383="","",IF(D14383="Delivered",IF(B14383&lt;=INDEX(P_Due,F14383),1,0),0))</f>
        <v/>
      </c>
    </row>
    <row r="14384" customFormat="false" ht="15" hidden="false" customHeight="false" outlineLevel="0" collapsed="false">
      <c r="A14384" s="37"/>
      <c r="B14384" s="38"/>
      <c r="C14384" s="39"/>
      <c r="D14384" s="39"/>
      <c r="E14384" s="39"/>
      <c r="F14384" s="41" t="str">
        <f aca="false">IF(A14384="","",MATCH(A14384,P_ID,1))</f>
        <v/>
      </c>
      <c r="G14384" s="41" t="str">
        <f aca="false">IF(A14384="","",INDEX(P_Svc,F14384))</f>
        <v/>
      </c>
      <c r="H14384" s="41" t="str">
        <f aca="false">IF(A14384="","",INDEX(P_Zone,F14384))</f>
        <v/>
      </c>
      <c r="I14384" s="41" t="str">
        <f aca="false">IF(A14384="","",IF(D14384="Delivered",IF(B14384&lt;=INDEX(P_Due,F14384),1,0),0))</f>
        <v/>
      </c>
    </row>
    <row r="14385" customFormat="false" ht="15" hidden="false" customHeight="false" outlineLevel="0" collapsed="false">
      <c r="A14385" s="37"/>
      <c r="B14385" s="38"/>
      <c r="C14385" s="39"/>
      <c r="D14385" s="39"/>
      <c r="E14385" s="39"/>
      <c r="F14385" s="41" t="str">
        <f aca="false">IF(A14385="","",MATCH(A14385,P_ID,1))</f>
        <v/>
      </c>
      <c r="G14385" s="41" t="str">
        <f aca="false">IF(A14385="","",INDEX(P_Svc,F14385))</f>
        <v/>
      </c>
      <c r="H14385" s="41" t="str">
        <f aca="false">IF(A14385="","",INDEX(P_Zone,F14385))</f>
        <v/>
      </c>
      <c r="I14385" s="41" t="str">
        <f aca="false">IF(A14385="","",IF(D14385="Delivered",IF(B14385&lt;=INDEX(P_Due,F14385),1,0),0))</f>
        <v/>
      </c>
    </row>
    <row r="14386" customFormat="false" ht="15" hidden="false" customHeight="false" outlineLevel="0" collapsed="false">
      <c r="A14386" s="37"/>
      <c r="B14386" s="38"/>
      <c r="C14386" s="39"/>
      <c r="D14386" s="39"/>
      <c r="E14386" s="39"/>
      <c r="F14386" s="41" t="str">
        <f aca="false">IF(A14386="","",MATCH(A14386,P_ID,1))</f>
        <v/>
      </c>
      <c r="G14386" s="41" t="str">
        <f aca="false">IF(A14386="","",INDEX(P_Svc,F14386))</f>
        <v/>
      </c>
      <c r="H14386" s="41" t="str">
        <f aca="false">IF(A14386="","",INDEX(P_Zone,F14386))</f>
        <v/>
      </c>
      <c r="I14386" s="41" t="str">
        <f aca="false">IF(A14386="","",IF(D14386="Delivered",IF(B14386&lt;=INDEX(P_Due,F14386),1,0),0))</f>
        <v/>
      </c>
    </row>
    <row r="14387" customFormat="false" ht="15" hidden="false" customHeight="false" outlineLevel="0" collapsed="false">
      <c r="A14387" s="37"/>
      <c r="B14387" s="38"/>
      <c r="C14387" s="39"/>
      <c r="D14387" s="39"/>
      <c r="E14387" s="39"/>
      <c r="F14387" s="41" t="str">
        <f aca="false">IF(A14387="","",MATCH(A14387,P_ID,1))</f>
        <v/>
      </c>
      <c r="G14387" s="41" t="str">
        <f aca="false">IF(A14387="","",INDEX(P_Svc,F14387))</f>
        <v/>
      </c>
      <c r="H14387" s="41" t="str">
        <f aca="false">IF(A14387="","",INDEX(P_Zone,F14387))</f>
        <v/>
      </c>
      <c r="I14387" s="41" t="str">
        <f aca="false">IF(A14387="","",IF(D14387="Delivered",IF(B14387&lt;=INDEX(P_Due,F14387),1,0),0))</f>
        <v/>
      </c>
    </row>
    <row r="14388" customFormat="false" ht="15" hidden="false" customHeight="false" outlineLevel="0" collapsed="false">
      <c r="A14388" s="37"/>
      <c r="B14388" s="38"/>
      <c r="C14388" s="39"/>
      <c r="D14388" s="39"/>
      <c r="E14388" s="39"/>
      <c r="F14388" s="41" t="str">
        <f aca="false">IF(A14388="","",MATCH(A14388,P_ID,1))</f>
        <v/>
      </c>
      <c r="G14388" s="41" t="str">
        <f aca="false">IF(A14388="","",INDEX(P_Svc,F14388))</f>
        <v/>
      </c>
      <c r="H14388" s="41" t="str">
        <f aca="false">IF(A14388="","",INDEX(P_Zone,F14388))</f>
        <v/>
      </c>
      <c r="I14388" s="41" t="str">
        <f aca="false">IF(A14388="","",IF(D14388="Delivered",IF(B14388&lt;=INDEX(P_Due,F14388),1,0),0))</f>
        <v/>
      </c>
    </row>
    <row r="14389" customFormat="false" ht="15" hidden="false" customHeight="false" outlineLevel="0" collapsed="false">
      <c r="A14389" s="37"/>
      <c r="B14389" s="38"/>
      <c r="C14389" s="39"/>
      <c r="D14389" s="39"/>
      <c r="E14389" s="39"/>
      <c r="F14389" s="41" t="str">
        <f aca="false">IF(A14389="","",MATCH(A14389,P_ID,1))</f>
        <v/>
      </c>
      <c r="G14389" s="41" t="str">
        <f aca="false">IF(A14389="","",INDEX(P_Svc,F14389))</f>
        <v/>
      </c>
      <c r="H14389" s="41" t="str">
        <f aca="false">IF(A14389="","",INDEX(P_Zone,F14389))</f>
        <v/>
      </c>
      <c r="I14389" s="41" t="str">
        <f aca="false">IF(A14389="","",IF(D14389="Delivered",IF(B14389&lt;=INDEX(P_Due,F14389),1,0),0))</f>
        <v/>
      </c>
    </row>
    <row r="14390" customFormat="false" ht="15" hidden="false" customHeight="false" outlineLevel="0" collapsed="false">
      <c r="A14390" s="37"/>
      <c r="B14390" s="38"/>
      <c r="C14390" s="39"/>
      <c r="D14390" s="39"/>
      <c r="E14390" s="39"/>
      <c r="F14390" s="41" t="str">
        <f aca="false">IF(A14390="","",MATCH(A14390,P_ID,1))</f>
        <v/>
      </c>
      <c r="G14390" s="41" t="str">
        <f aca="false">IF(A14390="","",INDEX(P_Svc,F14390))</f>
        <v/>
      </c>
      <c r="H14390" s="41" t="str">
        <f aca="false">IF(A14390="","",INDEX(P_Zone,F14390))</f>
        <v/>
      </c>
      <c r="I14390" s="41" t="str">
        <f aca="false">IF(A14390="","",IF(D14390="Delivered",IF(B14390&lt;=INDEX(P_Due,F14390),1,0),0))</f>
        <v/>
      </c>
    </row>
    <row r="14391" customFormat="false" ht="15" hidden="false" customHeight="false" outlineLevel="0" collapsed="false">
      <c r="A14391" s="37"/>
      <c r="B14391" s="38"/>
      <c r="C14391" s="39"/>
      <c r="D14391" s="39"/>
      <c r="E14391" s="39"/>
      <c r="F14391" s="41" t="str">
        <f aca="false">IF(A14391="","",MATCH(A14391,P_ID,1))</f>
        <v/>
      </c>
      <c r="G14391" s="41" t="str">
        <f aca="false">IF(A14391="","",INDEX(P_Svc,F14391))</f>
        <v/>
      </c>
      <c r="H14391" s="41" t="str">
        <f aca="false">IF(A14391="","",INDEX(P_Zone,F14391))</f>
        <v/>
      </c>
      <c r="I14391" s="41" t="str">
        <f aca="false">IF(A14391="","",IF(D14391="Delivered",IF(B14391&lt;=INDEX(P_Due,F14391),1,0),0))</f>
        <v/>
      </c>
    </row>
    <row r="14392" customFormat="false" ht="15" hidden="false" customHeight="false" outlineLevel="0" collapsed="false">
      <c r="A14392" s="37"/>
      <c r="B14392" s="38"/>
      <c r="C14392" s="39"/>
      <c r="D14392" s="39"/>
      <c r="E14392" s="39"/>
      <c r="F14392" s="41" t="str">
        <f aca="false">IF(A14392="","",MATCH(A14392,P_ID,1))</f>
        <v/>
      </c>
      <c r="G14392" s="41" t="str">
        <f aca="false">IF(A14392="","",INDEX(P_Svc,F14392))</f>
        <v/>
      </c>
      <c r="H14392" s="41" t="str">
        <f aca="false">IF(A14392="","",INDEX(P_Zone,F14392))</f>
        <v/>
      </c>
      <c r="I14392" s="41" t="str">
        <f aca="false">IF(A14392="","",IF(D14392="Delivered",IF(B14392&lt;=INDEX(P_Due,F14392),1,0),0))</f>
        <v/>
      </c>
    </row>
    <row r="14393" customFormat="false" ht="15" hidden="false" customHeight="false" outlineLevel="0" collapsed="false">
      <c r="A14393" s="37"/>
      <c r="B14393" s="38"/>
      <c r="C14393" s="39"/>
      <c r="D14393" s="39"/>
      <c r="E14393" s="39"/>
      <c r="F14393" s="41" t="str">
        <f aca="false">IF(A14393="","",MATCH(A14393,P_ID,1))</f>
        <v/>
      </c>
      <c r="G14393" s="41" t="str">
        <f aca="false">IF(A14393="","",INDEX(P_Svc,F14393))</f>
        <v/>
      </c>
      <c r="H14393" s="41" t="str">
        <f aca="false">IF(A14393="","",INDEX(P_Zone,F14393))</f>
        <v/>
      </c>
      <c r="I14393" s="41" t="str">
        <f aca="false">IF(A14393="","",IF(D14393="Delivered",IF(B14393&lt;=INDEX(P_Due,F14393),1,0),0))</f>
        <v/>
      </c>
    </row>
    <row r="14394" customFormat="false" ht="15" hidden="false" customHeight="false" outlineLevel="0" collapsed="false">
      <c r="A14394" s="37"/>
      <c r="B14394" s="38"/>
      <c r="C14394" s="39"/>
      <c r="D14394" s="39"/>
      <c r="E14394" s="39"/>
      <c r="F14394" s="41" t="str">
        <f aca="false">IF(A14394="","",MATCH(A14394,P_ID,1))</f>
        <v/>
      </c>
      <c r="G14394" s="41" t="str">
        <f aca="false">IF(A14394="","",INDEX(P_Svc,F14394))</f>
        <v/>
      </c>
      <c r="H14394" s="41" t="str">
        <f aca="false">IF(A14394="","",INDEX(P_Zone,F14394))</f>
        <v/>
      </c>
      <c r="I14394" s="41" t="str">
        <f aca="false">IF(A14394="","",IF(D14394="Delivered",IF(B14394&lt;=INDEX(P_Due,F14394),1,0),0))</f>
        <v/>
      </c>
    </row>
    <row r="14395" customFormat="false" ht="15" hidden="false" customHeight="false" outlineLevel="0" collapsed="false">
      <c r="A14395" s="37"/>
      <c r="B14395" s="38"/>
      <c r="C14395" s="39"/>
      <c r="D14395" s="39"/>
      <c r="E14395" s="39"/>
      <c r="F14395" s="41" t="str">
        <f aca="false">IF(A14395="","",MATCH(A14395,P_ID,1))</f>
        <v/>
      </c>
      <c r="G14395" s="41" t="str">
        <f aca="false">IF(A14395="","",INDEX(P_Svc,F14395))</f>
        <v/>
      </c>
      <c r="H14395" s="41" t="str">
        <f aca="false">IF(A14395="","",INDEX(P_Zone,F14395))</f>
        <v/>
      </c>
      <c r="I14395" s="41" t="str">
        <f aca="false">IF(A14395="","",IF(D14395="Delivered",IF(B14395&lt;=INDEX(P_Due,F14395),1,0),0))</f>
        <v/>
      </c>
    </row>
    <row r="14396" customFormat="false" ht="15" hidden="false" customHeight="false" outlineLevel="0" collapsed="false">
      <c r="A14396" s="37"/>
      <c r="B14396" s="38"/>
      <c r="C14396" s="39"/>
      <c r="D14396" s="39"/>
      <c r="E14396" s="39"/>
      <c r="F14396" s="41" t="str">
        <f aca="false">IF(A14396="","",MATCH(A14396,P_ID,1))</f>
        <v/>
      </c>
      <c r="G14396" s="41" t="str">
        <f aca="false">IF(A14396="","",INDEX(P_Svc,F14396))</f>
        <v/>
      </c>
      <c r="H14396" s="41" t="str">
        <f aca="false">IF(A14396="","",INDEX(P_Zone,F14396))</f>
        <v/>
      </c>
      <c r="I14396" s="41" t="str">
        <f aca="false">IF(A14396="","",IF(D14396="Delivered",IF(B14396&lt;=INDEX(P_Due,F14396),1,0),0))</f>
        <v/>
      </c>
    </row>
    <row r="14397" customFormat="false" ht="15" hidden="false" customHeight="false" outlineLevel="0" collapsed="false">
      <c r="A14397" s="37"/>
      <c r="B14397" s="38"/>
      <c r="C14397" s="39"/>
      <c r="D14397" s="39"/>
      <c r="E14397" s="39"/>
      <c r="F14397" s="41" t="str">
        <f aca="false">IF(A14397="","",MATCH(A14397,P_ID,1))</f>
        <v/>
      </c>
      <c r="G14397" s="41" t="str">
        <f aca="false">IF(A14397="","",INDEX(P_Svc,F14397))</f>
        <v/>
      </c>
      <c r="H14397" s="41" t="str">
        <f aca="false">IF(A14397="","",INDEX(P_Zone,F14397))</f>
        <v/>
      </c>
      <c r="I14397" s="41" t="str">
        <f aca="false">IF(A14397="","",IF(D14397="Delivered",IF(B14397&lt;=INDEX(P_Due,F14397),1,0),0))</f>
        <v/>
      </c>
    </row>
    <row r="14398" customFormat="false" ht="15" hidden="false" customHeight="false" outlineLevel="0" collapsed="false">
      <c r="A14398" s="37"/>
      <c r="B14398" s="38"/>
      <c r="C14398" s="39"/>
      <c r="D14398" s="39"/>
      <c r="E14398" s="39"/>
      <c r="F14398" s="41" t="str">
        <f aca="false">IF(A14398="","",MATCH(A14398,P_ID,1))</f>
        <v/>
      </c>
      <c r="G14398" s="41" t="str">
        <f aca="false">IF(A14398="","",INDEX(P_Svc,F14398))</f>
        <v/>
      </c>
      <c r="H14398" s="41" t="str">
        <f aca="false">IF(A14398="","",INDEX(P_Zone,F14398))</f>
        <v/>
      </c>
      <c r="I14398" s="41" t="str">
        <f aca="false">IF(A14398="","",IF(D14398="Delivered",IF(B14398&lt;=INDEX(P_Due,F14398),1,0),0))</f>
        <v/>
      </c>
    </row>
    <row r="14399" customFormat="false" ht="15" hidden="false" customHeight="false" outlineLevel="0" collapsed="false">
      <c r="A14399" s="37"/>
      <c r="B14399" s="38"/>
      <c r="C14399" s="39"/>
      <c r="D14399" s="39"/>
      <c r="E14399" s="39"/>
      <c r="F14399" s="41" t="str">
        <f aca="false">IF(A14399="","",MATCH(A14399,P_ID,1))</f>
        <v/>
      </c>
      <c r="G14399" s="41" t="str">
        <f aca="false">IF(A14399="","",INDEX(P_Svc,F14399))</f>
        <v/>
      </c>
      <c r="H14399" s="41" t="str">
        <f aca="false">IF(A14399="","",INDEX(P_Zone,F14399))</f>
        <v/>
      </c>
      <c r="I14399" s="41" t="str">
        <f aca="false">IF(A14399="","",IF(D14399="Delivered",IF(B14399&lt;=INDEX(P_Due,F14399),1,0),0))</f>
        <v/>
      </c>
    </row>
    <row r="14400" customFormat="false" ht="15" hidden="false" customHeight="false" outlineLevel="0" collapsed="false">
      <c r="A14400" s="37"/>
      <c r="B14400" s="38"/>
      <c r="C14400" s="39"/>
      <c r="D14400" s="39"/>
      <c r="E14400" s="39"/>
      <c r="F14400" s="41" t="str">
        <f aca="false">IF(A14400="","",MATCH(A14400,P_ID,1))</f>
        <v/>
      </c>
      <c r="G14400" s="41" t="str">
        <f aca="false">IF(A14400="","",INDEX(P_Svc,F14400))</f>
        <v/>
      </c>
      <c r="H14400" s="41" t="str">
        <f aca="false">IF(A14400="","",INDEX(P_Zone,F14400))</f>
        <v/>
      </c>
      <c r="I14400" s="41" t="str">
        <f aca="false">IF(A14400="","",IF(D14400="Delivered",IF(B14400&lt;=INDEX(P_Due,F14400),1,0),0))</f>
        <v/>
      </c>
    </row>
    <row r="14401" customFormat="false" ht="15" hidden="false" customHeight="false" outlineLevel="0" collapsed="false">
      <c r="A14401" s="37"/>
      <c r="B14401" s="38"/>
      <c r="C14401" s="39"/>
      <c r="D14401" s="39"/>
      <c r="E14401" s="39"/>
      <c r="F14401" s="41" t="str">
        <f aca="false">IF(A14401="","",MATCH(A14401,P_ID,1))</f>
        <v/>
      </c>
      <c r="G14401" s="41" t="str">
        <f aca="false">IF(A14401="","",INDEX(P_Svc,F14401))</f>
        <v/>
      </c>
      <c r="H14401" s="41" t="str">
        <f aca="false">IF(A14401="","",INDEX(P_Zone,F14401))</f>
        <v/>
      </c>
      <c r="I14401" s="41" t="str">
        <f aca="false">IF(A14401="","",IF(D14401="Delivered",IF(B14401&lt;=INDEX(P_Due,F14401),1,0),0))</f>
        <v/>
      </c>
    </row>
    <row r="14402" customFormat="false" ht="15" hidden="false" customHeight="false" outlineLevel="0" collapsed="false">
      <c r="A14402" s="37"/>
      <c r="B14402" s="38"/>
      <c r="C14402" s="39"/>
      <c r="D14402" s="39"/>
      <c r="E14402" s="39"/>
      <c r="F14402" s="41" t="str">
        <f aca="false">IF(A14402="","",MATCH(A14402,P_ID,1))</f>
        <v/>
      </c>
      <c r="G14402" s="41" t="str">
        <f aca="false">IF(A14402="","",INDEX(P_Svc,F14402))</f>
        <v/>
      </c>
      <c r="H14402" s="41" t="str">
        <f aca="false">IF(A14402="","",INDEX(P_Zone,F14402))</f>
        <v/>
      </c>
      <c r="I14402" s="41" t="str">
        <f aca="false">IF(A14402="","",IF(D14402="Delivered",IF(B14402&lt;=INDEX(P_Due,F14402),1,0),0))</f>
        <v/>
      </c>
    </row>
    <row r="14403" customFormat="false" ht="15" hidden="false" customHeight="false" outlineLevel="0" collapsed="false">
      <c r="A14403" s="37"/>
      <c r="B14403" s="38"/>
      <c r="C14403" s="39"/>
      <c r="D14403" s="39"/>
      <c r="E14403" s="39"/>
      <c r="F14403" s="41" t="str">
        <f aca="false">IF(A14403="","",MATCH(A14403,P_ID,1))</f>
        <v/>
      </c>
      <c r="G14403" s="41" t="str">
        <f aca="false">IF(A14403="","",INDEX(P_Svc,F14403))</f>
        <v/>
      </c>
      <c r="H14403" s="41" t="str">
        <f aca="false">IF(A14403="","",INDEX(P_Zone,F14403))</f>
        <v/>
      </c>
      <c r="I14403" s="41" t="str">
        <f aca="false">IF(A14403="","",IF(D14403="Delivered",IF(B14403&lt;=INDEX(P_Due,F14403),1,0),0))</f>
        <v/>
      </c>
    </row>
    <row r="14404" customFormat="false" ht="15" hidden="false" customHeight="false" outlineLevel="0" collapsed="false">
      <c r="A14404" s="37"/>
      <c r="B14404" s="38"/>
      <c r="C14404" s="39"/>
      <c r="D14404" s="39"/>
      <c r="E14404" s="39"/>
      <c r="F14404" s="41" t="str">
        <f aca="false">IF(A14404="","",MATCH(A14404,P_ID,1))</f>
        <v/>
      </c>
      <c r="G14404" s="41" t="str">
        <f aca="false">IF(A14404="","",INDEX(P_Svc,F14404))</f>
        <v/>
      </c>
      <c r="H14404" s="41" t="str">
        <f aca="false">IF(A14404="","",INDEX(P_Zone,F14404))</f>
        <v/>
      </c>
      <c r="I14404" s="41" t="str">
        <f aca="false">IF(A14404="","",IF(D14404="Delivered",IF(B14404&lt;=INDEX(P_Due,F14404),1,0),0))</f>
        <v/>
      </c>
    </row>
    <row r="14405" customFormat="false" ht="15" hidden="false" customHeight="false" outlineLevel="0" collapsed="false">
      <c r="A14405" s="37"/>
      <c r="B14405" s="38"/>
      <c r="C14405" s="39"/>
      <c r="D14405" s="39"/>
      <c r="E14405" s="39"/>
      <c r="F14405" s="41" t="str">
        <f aca="false">IF(A14405="","",MATCH(A14405,P_ID,1))</f>
        <v/>
      </c>
      <c r="G14405" s="41" t="str">
        <f aca="false">IF(A14405="","",INDEX(P_Svc,F14405))</f>
        <v/>
      </c>
      <c r="H14405" s="41" t="str">
        <f aca="false">IF(A14405="","",INDEX(P_Zone,F14405))</f>
        <v/>
      </c>
      <c r="I14405" s="41" t="str">
        <f aca="false">IF(A14405="","",IF(D14405="Delivered",IF(B14405&lt;=INDEX(P_Due,F14405),1,0),0))</f>
        <v/>
      </c>
    </row>
    <row r="14406" customFormat="false" ht="15" hidden="false" customHeight="false" outlineLevel="0" collapsed="false">
      <c r="A14406" s="37"/>
      <c r="B14406" s="38"/>
      <c r="C14406" s="39"/>
      <c r="D14406" s="39"/>
      <c r="E14406" s="39"/>
      <c r="F14406" s="41" t="str">
        <f aca="false">IF(A14406="","",MATCH(A14406,P_ID,1))</f>
        <v/>
      </c>
      <c r="G14406" s="41" t="str">
        <f aca="false">IF(A14406="","",INDEX(P_Svc,F14406))</f>
        <v/>
      </c>
      <c r="H14406" s="41" t="str">
        <f aca="false">IF(A14406="","",INDEX(P_Zone,F14406))</f>
        <v/>
      </c>
      <c r="I14406" s="41" t="str">
        <f aca="false">IF(A14406="","",IF(D14406="Delivered",IF(B14406&lt;=INDEX(P_Due,F14406),1,0),0))</f>
        <v/>
      </c>
    </row>
    <row r="14407" customFormat="false" ht="15" hidden="false" customHeight="false" outlineLevel="0" collapsed="false">
      <c r="A14407" s="37"/>
      <c r="B14407" s="38"/>
      <c r="C14407" s="39"/>
      <c r="D14407" s="39"/>
      <c r="E14407" s="39"/>
      <c r="F14407" s="41" t="str">
        <f aca="false">IF(A14407="","",MATCH(A14407,P_ID,1))</f>
        <v/>
      </c>
      <c r="G14407" s="41" t="str">
        <f aca="false">IF(A14407="","",INDEX(P_Svc,F14407))</f>
        <v/>
      </c>
      <c r="H14407" s="41" t="str">
        <f aca="false">IF(A14407="","",INDEX(P_Zone,F14407))</f>
        <v/>
      </c>
      <c r="I14407" s="41" t="str">
        <f aca="false">IF(A14407="","",IF(D14407="Delivered",IF(B14407&lt;=INDEX(P_Due,F14407),1,0),0))</f>
        <v/>
      </c>
    </row>
    <row r="14408" customFormat="false" ht="15" hidden="false" customHeight="false" outlineLevel="0" collapsed="false">
      <c r="A14408" s="37"/>
      <c r="B14408" s="38"/>
      <c r="C14408" s="39"/>
      <c r="D14408" s="39"/>
      <c r="E14408" s="39"/>
      <c r="F14408" s="41" t="str">
        <f aca="false">IF(A14408="","",MATCH(A14408,P_ID,1))</f>
        <v/>
      </c>
      <c r="G14408" s="41" t="str">
        <f aca="false">IF(A14408="","",INDEX(P_Svc,F14408))</f>
        <v/>
      </c>
      <c r="H14408" s="41" t="str">
        <f aca="false">IF(A14408="","",INDEX(P_Zone,F14408))</f>
        <v/>
      </c>
      <c r="I14408" s="41" t="str">
        <f aca="false">IF(A14408="","",IF(D14408="Delivered",IF(B14408&lt;=INDEX(P_Due,F14408),1,0),0))</f>
        <v/>
      </c>
    </row>
    <row r="14409" customFormat="false" ht="15" hidden="false" customHeight="false" outlineLevel="0" collapsed="false">
      <c r="A14409" s="37"/>
      <c r="B14409" s="38"/>
      <c r="C14409" s="39"/>
      <c r="D14409" s="39"/>
      <c r="E14409" s="39"/>
      <c r="F14409" s="41" t="str">
        <f aca="false">IF(A14409="","",MATCH(A14409,P_ID,1))</f>
        <v/>
      </c>
      <c r="G14409" s="41" t="str">
        <f aca="false">IF(A14409="","",INDEX(P_Svc,F14409))</f>
        <v/>
      </c>
      <c r="H14409" s="41" t="str">
        <f aca="false">IF(A14409="","",INDEX(P_Zone,F14409))</f>
        <v/>
      </c>
      <c r="I14409" s="41" t="str">
        <f aca="false">IF(A14409="","",IF(D14409="Delivered",IF(B14409&lt;=INDEX(P_Due,F14409),1,0),0))</f>
        <v/>
      </c>
    </row>
    <row r="14410" customFormat="false" ht="15" hidden="false" customHeight="false" outlineLevel="0" collapsed="false">
      <c r="A14410" s="37"/>
      <c r="B14410" s="38"/>
      <c r="C14410" s="39"/>
      <c r="D14410" s="39"/>
      <c r="E14410" s="39"/>
      <c r="F14410" s="41" t="str">
        <f aca="false">IF(A14410="","",MATCH(A14410,P_ID,1))</f>
        <v/>
      </c>
      <c r="G14410" s="41" t="str">
        <f aca="false">IF(A14410="","",INDEX(P_Svc,F14410))</f>
        <v/>
      </c>
      <c r="H14410" s="41" t="str">
        <f aca="false">IF(A14410="","",INDEX(P_Zone,F14410))</f>
        <v/>
      </c>
      <c r="I14410" s="41" t="str">
        <f aca="false">IF(A14410="","",IF(D14410="Delivered",IF(B14410&lt;=INDEX(P_Due,F14410),1,0),0))</f>
        <v/>
      </c>
    </row>
    <row r="14411" customFormat="false" ht="15" hidden="false" customHeight="false" outlineLevel="0" collapsed="false">
      <c r="A14411" s="37"/>
      <c r="B14411" s="38"/>
      <c r="C14411" s="39"/>
      <c r="D14411" s="39"/>
      <c r="E14411" s="39"/>
      <c r="F14411" s="41" t="str">
        <f aca="false">IF(A14411="","",MATCH(A14411,P_ID,1))</f>
        <v/>
      </c>
      <c r="G14411" s="41" t="str">
        <f aca="false">IF(A14411="","",INDEX(P_Svc,F14411))</f>
        <v/>
      </c>
      <c r="H14411" s="41" t="str">
        <f aca="false">IF(A14411="","",INDEX(P_Zone,F14411))</f>
        <v/>
      </c>
      <c r="I14411" s="41" t="str">
        <f aca="false">IF(A14411="","",IF(D14411="Delivered",IF(B14411&lt;=INDEX(P_Due,F14411),1,0),0))</f>
        <v/>
      </c>
    </row>
    <row r="14412" customFormat="false" ht="15" hidden="false" customHeight="false" outlineLevel="0" collapsed="false">
      <c r="A14412" s="37"/>
      <c r="B14412" s="38"/>
      <c r="C14412" s="39"/>
      <c r="D14412" s="39"/>
      <c r="E14412" s="39"/>
      <c r="F14412" s="41" t="str">
        <f aca="false">IF(A14412="","",MATCH(A14412,P_ID,1))</f>
        <v/>
      </c>
      <c r="G14412" s="41" t="str">
        <f aca="false">IF(A14412="","",INDEX(P_Svc,F14412))</f>
        <v/>
      </c>
      <c r="H14412" s="41" t="str">
        <f aca="false">IF(A14412="","",INDEX(P_Zone,F14412))</f>
        <v/>
      </c>
      <c r="I14412" s="41" t="str">
        <f aca="false">IF(A14412="","",IF(D14412="Delivered",IF(B14412&lt;=INDEX(P_Due,F14412),1,0),0))</f>
        <v/>
      </c>
    </row>
    <row r="14413" customFormat="false" ht="15" hidden="false" customHeight="false" outlineLevel="0" collapsed="false">
      <c r="A14413" s="37"/>
      <c r="B14413" s="38"/>
      <c r="C14413" s="39"/>
      <c r="D14413" s="39"/>
      <c r="E14413" s="39"/>
      <c r="F14413" s="41" t="str">
        <f aca="false">IF(A14413="","",MATCH(A14413,P_ID,1))</f>
        <v/>
      </c>
      <c r="G14413" s="41" t="str">
        <f aca="false">IF(A14413="","",INDEX(P_Svc,F14413))</f>
        <v/>
      </c>
      <c r="H14413" s="41" t="str">
        <f aca="false">IF(A14413="","",INDEX(P_Zone,F14413))</f>
        <v/>
      </c>
      <c r="I14413" s="41" t="str">
        <f aca="false">IF(A14413="","",IF(D14413="Delivered",IF(B14413&lt;=INDEX(P_Due,F14413),1,0),0))</f>
        <v/>
      </c>
    </row>
    <row r="14414" customFormat="false" ht="15" hidden="false" customHeight="false" outlineLevel="0" collapsed="false">
      <c r="A14414" s="37"/>
      <c r="B14414" s="38"/>
      <c r="C14414" s="39"/>
      <c r="D14414" s="39"/>
      <c r="E14414" s="39"/>
      <c r="F14414" s="41" t="str">
        <f aca="false">IF(A14414="","",MATCH(A14414,P_ID,1))</f>
        <v/>
      </c>
      <c r="G14414" s="41" t="str">
        <f aca="false">IF(A14414="","",INDEX(P_Svc,F14414))</f>
        <v/>
      </c>
      <c r="H14414" s="41" t="str">
        <f aca="false">IF(A14414="","",INDEX(P_Zone,F14414))</f>
        <v/>
      </c>
      <c r="I14414" s="41" t="str">
        <f aca="false">IF(A14414="","",IF(D14414="Delivered",IF(B14414&lt;=INDEX(P_Due,F14414),1,0),0))</f>
        <v/>
      </c>
    </row>
    <row r="14415" customFormat="false" ht="15" hidden="false" customHeight="false" outlineLevel="0" collapsed="false">
      <c r="A14415" s="37"/>
      <c r="B14415" s="38"/>
      <c r="C14415" s="39"/>
      <c r="D14415" s="39"/>
      <c r="E14415" s="39"/>
      <c r="F14415" s="41" t="str">
        <f aca="false">IF(A14415="","",MATCH(A14415,P_ID,1))</f>
        <v/>
      </c>
      <c r="G14415" s="41" t="str">
        <f aca="false">IF(A14415="","",INDEX(P_Svc,F14415))</f>
        <v/>
      </c>
      <c r="H14415" s="41" t="str">
        <f aca="false">IF(A14415="","",INDEX(P_Zone,F14415))</f>
        <v/>
      </c>
      <c r="I14415" s="41" t="str">
        <f aca="false">IF(A14415="","",IF(D14415="Delivered",IF(B14415&lt;=INDEX(P_Due,F14415),1,0),0))</f>
        <v/>
      </c>
    </row>
    <row r="14416" customFormat="false" ht="15" hidden="false" customHeight="false" outlineLevel="0" collapsed="false">
      <c r="A14416" s="37"/>
      <c r="B14416" s="38"/>
      <c r="C14416" s="39"/>
      <c r="D14416" s="39"/>
      <c r="E14416" s="39"/>
      <c r="F14416" s="41" t="str">
        <f aca="false">IF(A14416="","",MATCH(A14416,P_ID,1))</f>
        <v/>
      </c>
      <c r="G14416" s="41" t="str">
        <f aca="false">IF(A14416="","",INDEX(P_Svc,F14416))</f>
        <v/>
      </c>
      <c r="H14416" s="41" t="str">
        <f aca="false">IF(A14416="","",INDEX(P_Zone,F14416))</f>
        <v/>
      </c>
      <c r="I14416" s="41" t="str">
        <f aca="false">IF(A14416="","",IF(D14416="Delivered",IF(B14416&lt;=INDEX(P_Due,F14416),1,0),0))</f>
        <v/>
      </c>
    </row>
    <row r="14417" customFormat="false" ht="15" hidden="false" customHeight="false" outlineLevel="0" collapsed="false">
      <c r="A14417" s="37"/>
      <c r="B14417" s="38"/>
      <c r="C14417" s="39"/>
      <c r="D14417" s="39"/>
      <c r="E14417" s="39"/>
      <c r="F14417" s="41" t="str">
        <f aca="false">IF(A14417="","",MATCH(A14417,P_ID,1))</f>
        <v/>
      </c>
      <c r="G14417" s="41" t="str">
        <f aca="false">IF(A14417="","",INDEX(P_Svc,F14417))</f>
        <v/>
      </c>
      <c r="H14417" s="41" t="str">
        <f aca="false">IF(A14417="","",INDEX(P_Zone,F14417))</f>
        <v/>
      </c>
      <c r="I14417" s="41" t="str">
        <f aca="false">IF(A14417="","",IF(D14417="Delivered",IF(B14417&lt;=INDEX(P_Due,F14417),1,0),0))</f>
        <v/>
      </c>
    </row>
    <row r="14418" customFormat="false" ht="15" hidden="false" customHeight="false" outlineLevel="0" collapsed="false">
      <c r="A14418" s="37"/>
      <c r="B14418" s="38"/>
      <c r="C14418" s="39"/>
      <c r="D14418" s="39"/>
      <c r="E14418" s="39"/>
      <c r="F14418" s="41" t="str">
        <f aca="false">IF(A14418="","",MATCH(A14418,P_ID,1))</f>
        <v/>
      </c>
      <c r="G14418" s="41" t="str">
        <f aca="false">IF(A14418="","",INDEX(P_Svc,F14418))</f>
        <v/>
      </c>
      <c r="H14418" s="41" t="str">
        <f aca="false">IF(A14418="","",INDEX(P_Zone,F14418))</f>
        <v/>
      </c>
      <c r="I14418" s="41" t="str">
        <f aca="false">IF(A14418="","",IF(D14418="Delivered",IF(B14418&lt;=INDEX(P_Due,F14418),1,0),0))</f>
        <v/>
      </c>
    </row>
    <row r="14419" customFormat="false" ht="15" hidden="false" customHeight="false" outlineLevel="0" collapsed="false">
      <c r="A14419" s="37"/>
      <c r="B14419" s="38"/>
      <c r="C14419" s="39"/>
      <c r="D14419" s="39"/>
      <c r="E14419" s="39"/>
      <c r="F14419" s="41" t="str">
        <f aca="false">IF(A14419="","",MATCH(A14419,P_ID,1))</f>
        <v/>
      </c>
      <c r="G14419" s="41" t="str">
        <f aca="false">IF(A14419="","",INDEX(P_Svc,F14419))</f>
        <v/>
      </c>
      <c r="H14419" s="41" t="str">
        <f aca="false">IF(A14419="","",INDEX(P_Zone,F14419))</f>
        <v/>
      </c>
      <c r="I14419" s="41" t="str">
        <f aca="false">IF(A14419="","",IF(D14419="Delivered",IF(B14419&lt;=INDEX(P_Due,F14419),1,0),0))</f>
        <v/>
      </c>
    </row>
    <row r="14420" customFormat="false" ht="15" hidden="false" customHeight="false" outlineLevel="0" collapsed="false">
      <c r="A14420" s="37"/>
      <c r="B14420" s="38"/>
      <c r="C14420" s="39"/>
      <c r="D14420" s="39"/>
      <c r="E14420" s="39"/>
      <c r="F14420" s="41" t="str">
        <f aca="false">IF(A14420="","",MATCH(A14420,P_ID,1))</f>
        <v/>
      </c>
      <c r="G14420" s="41" t="str">
        <f aca="false">IF(A14420="","",INDEX(P_Svc,F14420))</f>
        <v/>
      </c>
      <c r="H14420" s="41" t="str">
        <f aca="false">IF(A14420="","",INDEX(P_Zone,F14420))</f>
        <v/>
      </c>
      <c r="I14420" s="41" t="str">
        <f aca="false">IF(A14420="","",IF(D14420="Delivered",IF(B14420&lt;=INDEX(P_Due,F14420),1,0),0))</f>
        <v/>
      </c>
    </row>
    <row r="14421" customFormat="false" ht="15" hidden="false" customHeight="false" outlineLevel="0" collapsed="false">
      <c r="A14421" s="37"/>
      <c r="B14421" s="38"/>
      <c r="C14421" s="39"/>
      <c r="D14421" s="39"/>
      <c r="E14421" s="39"/>
      <c r="F14421" s="41" t="str">
        <f aca="false">IF(A14421="","",MATCH(A14421,P_ID,1))</f>
        <v/>
      </c>
      <c r="G14421" s="41" t="str">
        <f aca="false">IF(A14421="","",INDEX(P_Svc,F14421))</f>
        <v/>
      </c>
      <c r="H14421" s="41" t="str">
        <f aca="false">IF(A14421="","",INDEX(P_Zone,F14421))</f>
        <v/>
      </c>
      <c r="I14421" s="41" t="str">
        <f aca="false">IF(A14421="","",IF(D14421="Delivered",IF(B14421&lt;=INDEX(P_Due,F14421),1,0),0))</f>
        <v/>
      </c>
    </row>
    <row r="14422" customFormat="false" ht="15" hidden="false" customHeight="false" outlineLevel="0" collapsed="false">
      <c r="A14422" s="37"/>
      <c r="B14422" s="38"/>
      <c r="C14422" s="39"/>
      <c r="D14422" s="39"/>
      <c r="E14422" s="39"/>
      <c r="F14422" s="41" t="str">
        <f aca="false">IF(A14422="","",MATCH(A14422,P_ID,1))</f>
        <v/>
      </c>
      <c r="G14422" s="41" t="str">
        <f aca="false">IF(A14422="","",INDEX(P_Svc,F14422))</f>
        <v/>
      </c>
      <c r="H14422" s="41" t="str">
        <f aca="false">IF(A14422="","",INDEX(P_Zone,F14422))</f>
        <v/>
      </c>
      <c r="I14422" s="41" t="str">
        <f aca="false">IF(A14422="","",IF(D14422="Delivered",IF(B14422&lt;=INDEX(P_Due,F14422),1,0),0))</f>
        <v/>
      </c>
    </row>
    <row r="14423" customFormat="false" ht="15" hidden="false" customHeight="false" outlineLevel="0" collapsed="false">
      <c r="A14423" s="37"/>
      <c r="B14423" s="38"/>
      <c r="C14423" s="39"/>
      <c r="D14423" s="39"/>
      <c r="E14423" s="39"/>
      <c r="F14423" s="41" t="str">
        <f aca="false">IF(A14423="","",MATCH(A14423,P_ID,1))</f>
        <v/>
      </c>
      <c r="G14423" s="41" t="str">
        <f aca="false">IF(A14423="","",INDEX(P_Svc,F14423))</f>
        <v/>
      </c>
      <c r="H14423" s="41" t="str">
        <f aca="false">IF(A14423="","",INDEX(P_Zone,F14423))</f>
        <v/>
      </c>
      <c r="I14423" s="41" t="str">
        <f aca="false">IF(A14423="","",IF(D14423="Delivered",IF(B14423&lt;=INDEX(P_Due,F14423),1,0),0))</f>
        <v/>
      </c>
    </row>
    <row r="14424" customFormat="false" ht="15" hidden="false" customHeight="false" outlineLevel="0" collapsed="false">
      <c r="A14424" s="37"/>
      <c r="B14424" s="38"/>
      <c r="C14424" s="39"/>
      <c r="D14424" s="39"/>
      <c r="E14424" s="39"/>
      <c r="F14424" s="41" t="str">
        <f aca="false">IF(A14424="","",MATCH(A14424,P_ID,1))</f>
        <v/>
      </c>
      <c r="G14424" s="41" t="str">
        <f aca="false">IF(A14424="","",INDEX(P_Svc,F14424))</f>
        <v/>
      </c>
      <c r="H14424" s="41" t="str">
        <f aca="false">IF(A14424="","",INDEX(P_Zone,F14424))</f>
        <v/>
      </c>
      <c r="I14424" s="41" t="str">
        <f aca="false">IF(A14424="","",IF(D14424="Delivered",IF(B14424&lt;=INDEX(P_Due,F14424),1,0),0))</f>
        <v/>
      </c>
    </row>
    <row r="14425" customFormat="false" ht="15" hidden="false" customHeight="false" outlineLevel="0" collapsed="false">
      <c r="A14425" s="37"/>
      <c r="B14425" s="38"/>
      <c r="C14425" s="39"/>
      <c r="D14425" s="39"/>
      <c r="E14425" s="39"/>
      <c r="F14425" s="41" t="str">
        <f aca="false">IF(A14425="","",MATCH(A14425,P_ID,1))</f>
        <v/>
      </c>
      <c r="G14425" s="41" t="str">
        <f aca="false">IF(A14425="","",INDEX(P_Svc,F14425))</f>
        <v/>
      </c>
      <c r="H14425" s="41" t="str">
        <f aca="false">IF(A14425="","",INDEX(P_Zone,F14425))</f>
        <v/>
      </c>
      <c r="I14425" s="41" t="str">
        <f aca="false">IF(A14425="","",IF(D14425="Delivered",IF(B14425&lt;=INDEX(P_Due,F14425),1,0),0))</f>
        <v/>
      </c>
    </row>
    <row r="14426" customFormat="false" ht="15" hidden="false" customHeight="false" outlineLevel="0" collapsed="false">
      <c r="A14426" s="37"/>
      <c r="B14426" s="38"/>
      <c r="C14426" s="39"/>
      <c r="D14426" s="39"/>
      <c r="E14426" s="39"/>
      <c r="F14426" s="41" t="str">
        <f aca="false">IF(A14426="","",MATCH(A14426,P_ID,1))</f>
        <v/>
      </c>
      <c r="G14426" s="41" t="str">
        <f aca="false">IF(A14426="","",INDEX(P_Svc,F14426))</f>
        <v/>
      </c>
      <c r="H14426" s="41" t="str">
        <f aca="false">IF(A14426="","",INDEX(P_Zone,F14426))</f>
        <v/>
      </c>
      <c r="I14426" s="41" t="str">
        <f aca="false">IF(A14426="","",IF(D14426="Delivered",IF(B14426&lt;=INDEX(P_Due,F14426),1,0),0))</f>
        <v/>
      </c>
    </row>
    <row r="14427" customFormat="false" ht="15" hidden="false" customHeight="false" outlineLevel="0" collapsed="false">
      <c r="A14427" s="37"/>
      <c r="B14427" s="38"/>
      <c r="C14427" s="39"/>
      <c r="D14427" s="39"/>
      <c r="E14427" s="39"/>
      <c r="F14427" s="41" t="str">
        <f aca="false">IF(A14427="","",MATCH(A14427,P_ID,1))</f>
        <v/>
      </c>
      <c r="G14427" s="41" t="str">
        <f aca="false">IF(A14427="","",INDEX(P_Svc,F14427))</f>
        <v/>
      </c>
      <c r="H14427" s="41" t="str">
        <f aca="false">IF(A14427="","",INDEX(P_Zone,F14427))</f>
        <v/>
      </c>
      <c r="I14427" s="41" t="str">
        <f aca="false">IF(A14427="","",IF(D14427="Delivered",IF(B14427&lt;=INDEX(P_Due,F14427),1,0),0))</f>
        <v/>
      </c>
    </row>
    <row r="14428" customFormat="false" ht="15" hidden="false" customHeight="false" outlineLevel="0" collapsed="false">
      <c r="A14428" s="37"/>
      <c r="B14428" s="38"/>
      <c r="C14428" s="39"/>
      <c r="D14428" s="39"/>
      <c r="E14428" s="39"/>
      <c r="F14428" s="41" t="str">
        <f aca="false">IF(A14428="","",MATCH(A14428,P_ID,1))</f>
        <v/>
      </c>
      <c r="G14428" s="41" t="str">
        <f aca="false">IF(A14428="","",INDEX(P_Svc,F14428))</f>
        <v/>
      </c>
      <c r="H14428" s="41" t="str">
        <f aca="false">IF(A14428="","",INDEX(P_Zone,F14428))</f>
        <v/>
      </c>
      <c r="I14428" s="41" t="str">
        <f aca="false">IF(A14428="","",IF(D14428="Delivered",IF(B14428&lt;=INDEX(P_Due,F14428),1,0),0))</f>
        <v/>
      </c>
    </row>
    <row r="14429" customFormat="false" ht="15" hidden="false" customHeight="false" outlineLevel="0" collapsed="false">
      <c r="A14429" s="37"/>
      <c r="B14429" s="38"/>
      <c r="C14429" s="39"/>
      <c r="D14429" s="39"/>
      <c r="E14429" s="39"/>
      <c r="F14429" s="41" t="str">
        <f aca="false">IF(A14429="","",MATCH(A14429,P_ID,1))</f>
        <v/>
      </c>
      <c r="G14429" s="41" t="str">
        <f aca="false">IF(A14429="","",INDEX(P_Svc,F14429))</f>
        <v/>
      </c>
      <c r="H14429" s="41" t="str">
        <f aca="false">IF(A14429="","",INDEX(P_Zone,F14429))</f>
        <v/>
      </c>
      <c r="I14429" s="41" t="str">
        <f aca="false">IF(A14429="","",IF(D14429="Delivered",IF(B14429&lt;=INDEX(P_Due,F14429),1,0),0))</f>
        <v/>
      </c>
    </row>
    <row r="14430" customFormat="false" ht="15" hidden="false" customHeight="false" outlineLevel="0" collapsed="false">
      <c r="A14430" s="37"/>
      <c r="B14430" s="38"/>
      <c r="C14430" s="39"/>
      <c r="D14430" s="39"/>
      <c r="E14430" s="39"/>
      <c r="F14430" s="41" t="str">
        <f aca="false">IF(A14430="","",MATCH(A14430,P_ID,1))</f>
        <v/>
      </c>
      <c r="G14430" s="41" t="str">
        <f aca="false">IF(A14430="","",INDEX(P_Svc,F14430))</f>
        <v/>
      </c>
      <c r="H14430" s="41" t="str">
        <f aca="false">IF(A14430="","",INDEX(P_Zone,F14430))</f>
        <v/>
      </c>
      <c r="I14430" s="41" t="str">
        <f aca="false">IF(A14430="","",IF(D14430="Delivered",IF(B14430&lt;=INDEX(P_Due,F14430),1,0),0))</f>
        <v/>
      </c>
    </row>
    <row r="14431" customFormat="false" ht="15" hidden="false" customHeight="false" outlineLevel="0" collapsed="false">
      <c r="A14431" s="37"/>
      <c r="B14431" s="38"/>
      <c r="C14431" s="39"/>
      <c r="D14431" s="39"/>
      <c r="E14431" s="39"/>
      <c r="F14431" s="41" t="str">
        <f aca="false">IF(A14431="","",MATCH(A14431,P_ID,1))</f>
        <v/>
      </c>
      <c r="G14431" s="41" t="str">
        <f aca="false">IF(A14431="","",INDEX(P_Svc,F14431))</f>
        <v/>
      </c>
      <c r="H14431" s="41" t="str">
        <f aca="false">IF(A14431="","",INDEX(P_Zone,F14431))</f>
        <v/>
      </c>
      <c r="I14431" s="41" t="str">
        <f aca="false">IF(A14431="","",IF(D14431="Delivered",IF(B14431&lt;=INDEX(P_Due,F14431),1,0),0))</f>
        <v/>
      </c>
    </row>
    <row r="14432" customFormat="false" ht="15" hidden="false" customHeight="false" outlineLevel="0" collapsed="false">
      <c r="A14432" s="37"/>
      <c r="B14432" s="38"/>
      <c r="C14432" s="39"/>
      <c r="D14432" s="39"/>
      <c r="E14432" s="39"/>
      <c r="F14432" s="41" t="str">
        <f aca="false">IF(A14432="","",MATCH(A14432,P_ID,1))</f>
        <v/>
      </c>
      <c r="G14432" s="41" t="str">
        <f aca="false">IF(A14432="","",INDEX(P_Svc,F14432))</f>
        <v/>
      </c>
      <c r="H14432" s="41" t="str">
        <f aca="false">IF(A14432="","",INDEX(P_Zone,F14432))</f>
        <v/>
      </c>
      <c r="I14432" s="41" t="str">
        <f aca="false">IF(A14432="","",IF(D14432="Delivered",IF(B14432&lt;=INDEX(P_Due,F14432),1,0),0))</f>
        <v/>
      </c>
    </row>
    <row r="14433" customFormat="false" ht="15" hidden="false" customHeight="false" outlineLevel="0" collapsed="false">
      <c r="A14433" s="37"/>
      <c r="B14433" s="38"/>
      <c r="C14433" s="39"/>
      <c r="D14433" s="39"/>
      <c r="E14433" s="39"/>
      <c r="F14433" s="41" t="str">
        <f aca="false">IF(A14433="","",MATCH(A14433,P_ID,1))</f>
        <v/>
      </c>
      <c r="G14433" s="41" t="str">
        <f aca="false">IF(A14433="","",INDEX(P_Svc,F14433))</f>
        <v/>
      </c>
      <c r="H14433" s="41" t="str">
        <f aca="false">IF(A14433="","",INDEX(P_Zone,F14433))</f>
        <v/>
      </c>
      <c r="I14433" s="41" t="str">
        <f aca="false">IF(A14433="","",IF(D14433="Delivered",IF(B14433&lt;=INDEX(P_Due,F14433),1,0),0))</f>
        <v/>
      </c>
    </row>
    <row r="14434" customFormat="false" ht="15" hidden="false" customHeight="false" outlineLevel="0" collapsed="false">
      <c r="A14434" s="37"/>
      <c r="B14434" s="38"/>
      <c r="C14434" s="39"/>
      <c r="D14434" s="39"/>
      <c r="E14434" s="39"/>
      <c r="F14434" s="41" t="str">
        <f aca="false">IF(A14434="","",MATCH(A14434,P_ID,1))</f>
        <v/>
      </c>
      <c r="G14434" s="41" t="str">
        <f aca="false">IF(A14434="","",INDEX(P_Svc,F14434))</f>
        <v/>
      </c>
      <c r="H14434" s="41" t="str">
        <f aca="false">IF(A14434="","",INDEX(P_Zone,F14434))</f>
        <v/>
      </c>
      <c r="I14434" s="41" t="str">
        <f aca="false">IF(A14434="","",IF(D14434="Delivered",IF(B14434&lt;=INDEX(P_Due,F14434),1,0),0))</f>
        <v/>
      </c>
    </row>
    <row r="14435" customFormat="false" ht="15" hidden="false" customHeight="false" outlineLevel="0" collapsed="false">
      <c r="A14435" s="37"/>
      <c r="B14435" s="38"/>
      <c r="C14435" s="39"/>
      <c r="D14435" s="39"/>
      <c r="E14435" s="39"/>
      <c r="F14435" s="41" t="str">
        <f aca="false">IF(A14435="","",MATCH(A14435,P_ID,1))</f>
        <v/>
      </c>
      <c r="G14435" s="41" t="str">
        <f aca="false">IF(A14435="","",INDEX(P_Svc,F14435))</f>
        <v/>
      </c>
      <c r="H14435" s="41" t="str">
        <f aca="false">IF(A14435="","",INDEX(P_Zone,F14435))</f>
        <v/>
      </c>
      <c r="I14435" s="41" t="str">
        <f aca="false">IF(A14435="","",IF(D14435="Delivered",IF(B14435&lt;=INDEX(P_Due,F14435),1,0),0))</f>
        <v/>
      </c>
    </row>
    <row r="14436" customFormat="false" ht="15" hidden="false" customHeight="false" outlineLevel="0" collapsed="false">
      <c r="A14436" s="37"/>
      <c r="B14436" s="38"/>
      <c r="C14436" s="39"/>
      <c r="D14436" s="39"/>
      <c r="E14436" s="39"/>
      <c r="F14436" s="41" t="str">
        <f aca="false">IF(A14436="","",MATCH(A14436,P_ID,1))</f>
        <v/>
      </c>
      <c r="G14436" s="41" t="str">
        <f aca="false">IF(A14436="","",INDEX(P_Svc,F14436))</f>
        <v/>
      </c>
      <c r="H14436" s="41" t="str">
        <f aca="false">IF(A14436="","",INDEX(P_Zone,F14436))</f>
        <v/>
      </c>
      <c r="I14436" s="41" t="str">
        <f aca="false">IF(A14436="","",IF(D14436="Delivered",IF(B14436&lt;=INDEX(P_Due,F14436),1,0),0))</f>
        <v/>
      </c>
    </row>
    <row r="14437" customFormat="false" ht="15" hidden="false" customHeight="false" outlineLevel="0" collapsed="false">
      <c r="A14437" s="37"/>
      <c r="B14437" s="38"/>
      <c r="C14437" s="39"/>
      <c r="D14437" s="39"/>
      <c r="E14437" s="39"/>
      <c r="F14437" s="41" t="str">
        <f aca="false">IF(A14437="","",MATCH(A14437,P_ID,1))</f>
        <v/>
      </c>
      <c r="G14437" s="41" t="str">
        <f aca="false">IF(A14437="","",INDEX(P_Svc,F14437))</f>
        <v/>
      </c>
      <c r="H14437" s="41" t="str">
        <f aca="false">IF(A14437="","",INDEX(P_Zone,F14437))</f>
        <v/>
      </c>
      <c r="I14437" s="41" t="str">
        <f aca="false">IF(A14437="","",IF(D14437="Delivered",IF(B14437&lt;=INDEX(P_Due,F14437),1,0),0))</f>
        <v/>
      </c>
    </row>
    <row r="14438" customFormat="false" ht="15" hidden="false" customHeight="false" outlineLevel="0" collapsed="false">
      <c r="A14438" s="37"/>
      <c r="B14438" s="38"/>
      <c r="C14438" s="39"/>
      <c r="D14438" s="39"/>
      <c r="E14438" s="39"/>
      <c r="F14438" s="41" t="str">
        <f aca="false">IF(A14438="","",MATCH(A14438,P_ID,1))</f>
        <v/>
      </c>
      <c r="G14438" s="41" t="str">
        <f aca="false">IF(A14438="","",INDEX(P_Svc,F14438))</f>
        <v/>
      </c>
      <c r="H14438" s="41" t="str">
        <f aca="false">IF(A14438="","",INDEX(P_Zone,F14438))</f>
        <v/>
      </c>
      <c r="I14438" s="41" t="str">
        <f aca="false">IF(A14438="","",IF(D14438="Delivered",IF(B14438&lt;=INDEX(P_Due,F14438),1,0),0))</f>
        <v/>
      </c>
    </row>
    <row r="14439" customFormat="false" ht="15" hidden="false" customHeight="false" outlineLevel="0" collapsed="false">
      <c r="A14439" s="37"/>
      <c r="B14439" s="38"/>
      <c r="C14439" s="39"/>
      <c r="D14439" s="39"/>
      <c r="E14439" s="39"/>
      <c r="F14439" s="41" t="str">
        <f aca="false">IF(A14439="","",MATCH(A14439,P_ID,1))</f>
        <v/>
      </c>
      <c r="G14439" s="41" t="str">
        <f aca="false">IF(A14439="","",INDEX(P_Svc,F14439))</f>
        <v/>
      </c>
      <c r="H14439" s="41" t="str">
        <f aca="false">IF(A14439="","",INDEX(P_Zone,F14439))</f>
        <v/>
      </c>
      <c r="I14439" s="41" t="str">
        <f aca="false">IF(A14439="","",IF(D14439="Delivered",IF(B14439&lt;=INDEX(P_Due,F14439),1,0),0))</f>
        <v/>
      </c>
    </row>
    <row r="14440" customFormat="false" ht="15" hidden="false" customHeight="false" outlineLevel="0" collapsed="false">
      <c r="A14440" s="37"/>
      <c r="B14440" s="38"/>
      <c r="C14440" s="39"/>
      <c r="D14440" s="39"/>
      <c r="E14440" s="39"/>
      <c r="F14440" s="41" t="str">
        <f aca="false">IF(A14440="","",MATCH(A14440,P_ID,1))</f>
        <v/>
      </c>
      <c r="G14440" s="41" t="str">
        <f aca="false">IF(A14440="","",INDEX(P_Svc,F14440))</f>
        <v/>
      </c>
      <c r="H14440" s="41" t="str">
        <f aca="false">IF(A14440="","",INDEX(P_Zone,F14440))</f>
        <v/>
      </c>
      <c r="I14440" s="41" t="str">
        <f aca="false">IF(A14440="","",IF(D14440="Delivered",IF(B14440&lt;=INDEX(P_Due,F14440),1,0),0))</f>
        <v/>
      </c>
    </row>
    <row r="14441" customFormat="false" ht="15" hidden="false" customHeight="false" outlineLevel="0" collapsed="false">
      <c r="A14441" s="37"/>
      <c r="B14441" s="38"/>
      <c r="C14441" s="39"/>
      <c r="D14441" s="39"/>
      <c r="E14441" s="39"/>
      <c r="F14441" s="41" t="str">
        <f aca="false">IF(A14441="","",MATCH(A14441,P_ID,1))</f>
        <v/>
      </c>
      <c r="G14441" s="41" t="str">
        <f aca="false">IF(A14441="","",INDEX(P_Svc,F14441))</f>
        <v/>
      </c>
      <c r="H14441" s="41" t="str">
        <f aca="false">IF(A14441="","",INDEX(P_Zone,F14441))</f>
        <v/>
      </c>
      <c r="I14441" s="41" t="str">
        <f aca="false">IF(A14441="","",IF(D14441="Delivered",IF(B14441&lt;=INDEX(P_Due,F14441),1,0),0))</f>
        <v/>
      </c>
    </row>
    <row r="14442" customFormat="false" ht="15" hidden="false" customHeight="false" outlineLevel="0" collapsed="false">
      <c r="A14442" s="37"/>
      <c r="B14442" s="38"/>
      <c r="C14442" s="39"/>
      <c r="D14442" s="39"/>
      <c r="E14442" s="39"/>
      <c r="F14442" s="41" t="str">
        <f aca="false">IF(A14442="","",MATCH(A14442,P_ID,1))</f>
        <v/>
      </c>
      <c r="G14442" s="41" t="str">
        <f aca="false">IF(A14442="","",INDEX(P_Svc,F14442))</f>
        <v/>
      </c>
      <c r="H14442" s="41" t="str">
        <f aca="false">IF(A14442="","",INDEX(P_Zone,F14442))</f>
        <v/>
      </c>
      <c r="I14442" s="41" t="str">
        <f aca="false">IF(A14442="","",IF(D14442="Delivered",IF(B14442&lt;=INDEX(P_Due,F14442),1,0),0))</f>
        <v/>
      </c>
    </row>
    <row r="14443" customFormat="false" ht="15" hidden="false" customHeight="false" outlineLevel="0" collapsed="false">
      <c r="A14443" s="37"/>
      <c r="B14443" s="38"/>
      <c r="C14443" s="39"/>
      <c r="D14443" s="39"/>
      <c r="E14443" s="39"/>
      <c r="F14443" s="41" t="str">
        <f aca="false">IF(A14443="","",MATCH(A14443,P_ID,1))</f>
        <v/>
      </c>
      <c r="G14443" s="41" t="str">
        <f aca="false">IF(A14443="","",INDEX(P_Svc,F14443))</f>
        <v/>
      </c>
      <c r="H14443" s="41" t="str">
        <f aca="false">IF(A14443="","",INDEX(P_Zone,F14443))</f>
        <v/>
      </c>
      <c r="I14443" s="41" t="str">
        <f aca="false">IF(A14443="","",IF(D14443="Delivered",IF(B14443&lt;=INDEX(P_Due,F14443),1,0),0))</f>
        <v/>
      </c>
    </row>
    <row r="14444" customFormat="false" ht="15" hidden="false" customHeight="false" outlineLevel="0" collapsed="false">
      <c r="A14444" s="37"/>
      <c r="B14444" s="38"/>
      <c r="C14444" s="39"/>
      <c r="D14444" s="39"/>
      <c r="E14444" s="39"/>
      <c r="F14444" s="41" t="str">
        <f aca="false">IF(A14444="","",MATCH(A14444,P_ID,1))</f>
        <v/>
      </c>
      <c r="G14444" s="41" t="str">
        <f aca="false">IF(A14444="","",INDEX(P_Svc,F14444))</f>
        <v/>
      </c>
      <c r="H14444" s="41" t="str">
        <f aca="false">IF(A14444="","",INDEX(P_Zone,F14444))</f>
        <v/>
      </c>
      <c r="I14444" s="41" t="str">
        <f aca="false">IF(A14444="","",IF(D14444="Delivered",IF(B14444&lt;=INDEX(P_Due,F14444),1,0),0))</f>
        <v/>
      </c>
    </row>
    <row r="14445" customFormat="false" ht="15" hidden="false" customHeight="false" outlineLevel="0" collapsed="false">
      <c r="A14445" s="37"/>
      <c r="B14445" s="38"/>
      <c r="C14445" s="39"/>
      <c r="D14445" s="39"/>
      <c r="E14445" s="39"/>
      <c r="F14445" s="41" t="str">
        <f aca="false">IF(A14445="","",MATCH(A14445,P_ID,1))</f>
        <v/>
      </c>
      <c r="G14445" s="41" t="str">
        <f aca="false">IF(A14445="","",INDEX(P_Svc,F14445))</f>
        <v/>
      </c>
      <c r="H14445" s="41" t="str">
        <f aca="false">IF(A14445="","",INDEX(P_Zone,F14445))</f>
        <v/>
      </c>
      <c r="I14445" s="41" t="str">
        <f aca="false">IF(A14445="","",IF(D14445="Delivered",IF(B14445&lt;=INDEX(P_Due,F14445),1,0),0))</f>
        <v/>
      </c>
    </row>
    <row r="14446" customFormat="false" ht="15" hidden="false" customHeight="false" outlineLevel="0" collapsed="false">
      <c r="A14446" s="37"/>
      <c r="B14446" s="38"/>
      <c r="C14446" s="39"/>
      <c r="D14446" s="39"/>
      <c r="E14446" s="39"/>
      <c r="F14446" s="41" t="str">
        <f aca="false">IF(A14446="","",MATCH(A14446,P_ID,1))</f>
        <v/>
      </c>
      <c r="G14446" s="41" t="str">
        <f aca="false">IF(A14446="","",INDEX(P_Svc,F14446))</f>
        <v/>
      </c>
      <c r="H14446" s="41" t="str">
        <f aca="false">IF(A14446="","",INDEX(P_Zone,F14446))</f>
        <v/>
      </c>
      <c r="I14446" s="41" t="str">
        <f aca="false">IF(A14446="","",IF(D14446="Delivered",IF(B14446&lt;=INDEX(P_Due,F14446),1,0),0))</f>
        <v/>
      </c>
    </row>
    <row r="14447" customFormat="false" ht="15" hidden="false" customHeight="false" outlineLevel="0" collapsed="false">
      <c r="A14447" s="37"/>
      <c r="B14447" s="38"/>
      <c r="C14447" s="39"/>
      <c r="D14447" s="39"/>
      <c r="E14447" s="39"/>
      <c r="F14447" s="41" t="str">
        <f aca="false">IF(A14447="","",MATCH(A14447,P_ID,1))</f>
        <v/>
      </c>
      <c r="G14447" s="41" t="str">
        <f aca="false">IF(A14447="","",INDEX(P_Svc,F14447))</f>
        <v/>
      </c>
      <c r="H14447" s="41" t="str">
        <f aca="false">IF(A14447="","",INDEX(P_Zone,F14447))</f>
        <v/>
      </c>
      <c r="I14447" s="41" t="str">
        <f aca="false">IF(A14447="","",IF(D14447="Delivered",IF(B14447&lt;=INDEX(P_Due,F14447),1,0),0))</f>
        <v/>
      </c>
    </row>
    <row r="14448" customFormat="false" ht="15" hidden="false" customHeight="false" outlineLevel="0" collapsed="false">
      <c r="A14448" s="37"/>
      <c r="B14448" s="38"/>
      <c r="C14448" s="39"/>
      <c r="D14448" s="39"/>
      <c r="E14448" s="39"/>
      <c r="F14448" s="41" t="str">
        <f aca="false">IF(A14448="","",MATCH(A14448,P_ID,1))</f>
        <v/>
      </c>
      <c r="G14448" s="41" t="str">
        <f aca="false">IF(A14448="","",INDEX(P_Svc,F14448))</f>
        <v/>
      </c>
      <c r="H14448" s="41" t="str">
        <f aca="false">IF(A14448="","",INDEX(P_Zone,F14448))</f>
        <v/>
      </c>
      <c r="I14448" s="41" t="str">
        <f aca="false">IF(A14448="","",IF(D14448="Delivered",IF(B14448&lt;=INDEX(P_Due,F14448),1,0),0))</f>
        <v/>
      </c>
    </row>
    <row r="14449" customFormat="false" ht="15" hidden="false" customHeight="false" outlineLevel="0" collapsed="false">
      <c r="A14449" s="37"/>
      <c r="B14449" s="38"/>
      <c r="C14449" s="39"/>
      <c r="D14449" s="39"/>
      <c r="E14449" s="39"/>
      <c r="F14449" s="41" t="str">
        <f aca="false">IF(A14449="","",MATCH(A14449,P_ID,1))</f>
        <v/>
      </c>
      <c r="G14449" s="41" t="str">
        <f aca="false">IF(A14449="","",INDEX(P_Svc,F14449))</f>
        <v/>
      </c>
      <c r="H14449" s="41" t="str">
        <f aca="false">IF(A14449="","",INDEX(P_Zone,F14449))</f>
        <v/>
      </c>
      <c r="I14449" s="41" t="str">
        <f aca="false">IF(A14449="","",IF(D14449="Delivered",IF(B14449&lt;=INDEX(P_Due,F14449),1,0),0))</f>
        <v/>
      </c>
    </row>
    <row r="14450" customFormat="false" ht="15" hidden="false" customHeight="false" outlineLevel="0" collapsed="false">
      <c r="A14450" s="37"/>
      <c r="B14450" s="38"/>
      <c r="C14450" s="39"/>
      <c r="D14450" s="39"/>
      <c r="E14450" s="39"/>
      <c r="F14450" s="41" t="str">
        <f aca="false">IF(A14450="","",MATCH(A14450,P_ID,1))</f>
        <v/>
      </c>
      <c r="G14450" s="41" t="str">
        <f aca="false">IF(A14450="","",INDEX(P_Svc,F14450))</f>
        <v/>
      </c>
      <c r="H14450" s="41" t="str">
        <f aca="false">IF(A14450="","",INDEX(P_Zone,F14450))</f>
        <v/>
      </c>
      <c r="I14450" s="41" t="str">
        <f aca="false">IF(A14450="","",IF(D14450="Delivered",IF(B14450&lt;=INDEX(P_Due,F14450),1,0),0))</f>
        <v/>
      </c>
    </row>
    <row r="14451" customFormat="false" ht="15" hidden="false" customHeight="false" outlineLevel="0" collapsed="false">
      <c r="A14451" s="37"/>
      <c r="B14451" s="38"/>
      <c r="C14451" s="39"/>
      <c r="D14451" s="39"/>
      <c r="E14451" s="39"/>
      <c r="F14451" s="41" t="str">
        <f aca="false">IF(A14451="","",MATCH(A14451,P_ID,1))</f>
        <v/>
      </c>
      <c r="G14451" s="41" t="str">
        <f aca="false">IF(A14451="","",INDEX(P_Svc,F14451))</f>
        <v/>
      </c>
      <c r="H14451" s="41" t="str">
        <f aca="false">IF(A14451="","",INDEX(P_Zone,F14451))</f>
        <v/>
      </c>
      <c r="I14451" s="41" t="str">
        <f aca="false">IF(A14451="","",IF(D14451="Delivered",IF(B14451&lt;=INDEX(P_Due,F14451),1,0),0))</f>
        <v/>
      </c>
    </row>
    <row r="14452" customFormat="false" ht="15" hidden="false" customHeight="false" outlineLevel="0" collapsed="false">
      <c r="A14452" s="37"/>
      <c r="B14452" s="38"/>
      <c r="C14452" s="39"/>
      <c r="D14452" s="39"/>
      <c r="E14452" s="39"/>
      <c r="F14452" s="41" t="str">
        <f aca="false">IF(A14452="","",MATCH(A14452,P_ID,1))</f>
        <v/>
      </c>
      <c r="G14452" s="41" t="str">
        <f aca="false">IF(A14452="","",INDEX(P_Svc,F14452))</f>
        <v/>
      </c>
      <c r="H14452" s="41" t="str">
        <f aca="false">IF(A14452="","",INDEX(P_Zone,F14452))</f>
        <v/>
      </c>
      <c r="I14452" s="41" t="str">
        <f aca="false">IF(A14452="","",IF(D14452="Delivered",IF(B14452&lt;=INDEX(P_Due,F14452),1,0),0))</f>
        <v/>
      </c>
    </row>
    <row r="14453" customFormat="false" ht="15" hidden="false" customHeight="false" outlineLevel="0" collapsed="false">
      <c r="A14453" s="37"/>
      <c r="B14453" s="38"/>
      <c r="C14453" s="39"/>
      <c r="D14453" s="39"/>
      <c r="E14453" s="39"/>
      <c r="F14453" s="41" t="str">
        <f aca="false">IF(A14453="","",MATCH(A14453,P_ID,1))</f>
        <v/>
      </c>
      <c r="G14453" s="41" t="str">
        <f aca="false">IF(A14453="","",INDEX(P_Svc,F14453))</f>
        <v/>
      </c>
      <c r="H14453" s="41" t="str">
        <f aca="false">IF(A14453="","",INDEX(P_Zone,F14453))</f>
        <v/>
      </c>
      <c r="I14453" s="41" t="str">
        <f aca="false">IF(A14453="","",IF(D14453="Delivered",IF(B14453&lt;=INDEX(P_Due,F14453),1,0),0))</f>
        <v/>
      </c>
    </row>
    <row r="14454" customFormat="false" ht="15" hidden="false" customHeight="false" outlineLevel="0" collapsed="false">
      <c r="A14454" s="37"/>
      <c r="B14454" s="38"/>
      <c r="C14454" s="39"/>
      <c r="D14454" s="39"/>
      <c r="E14454" s="39"/>
      <c r="F14454" s="41" t="str">
        <f aca="false">IF(A14454="","",MATCH(A14454,P_ID,1))</f>
        <v/>
      </c>
      <c r="G14454" s="41" t="str">
        <f aca="false">IF(A14454="","",INDEX(P_Svc,F14454))</f>
        <v/>
      </c>
      <c r="H14454" s="41" t="str">
        <f aca="false">IF(A14454="","",INDEX(P_Zone,F14454))</f>
        <v/>
      </c>
      <c r="I14454" s="41" t="str">
        <f aca="false">IF(A14454="","",IF(D14454="Delivered",IF(B14454&lt;=INDEX(P_Due,F14454),1,0),0))</f>
        <v/>
      </c>
    </row>
    <row r="14455" customFormat="false" ht="15" hidden="false" customHeight="false" outlineLevel="0" collapsed="false">
      <c r="A14455" s="37"/>
      <c r="B14455" s="38"/>
      <c r="C14455" s="39"/>
      <c r="D14455" s="39"/>
      <c r="E14455" s="39"/>
      <c r="F14455" s="41" t="str">
        <f aca="false">IF(A14455="","",MATCH(A14455,P_ID,1))</f>
        <v/>
      </c>
      <c r="G14455" s="41" t="str">
        <f aca="false">IF(A14455="","",INDEX(P_Svc,F14455))</f>
        <v/>
      </c>
      <c r="H14455" s="41" t="str">
        <f aca="false">IF(A14455="","",INDEX(P_Zone,F14455))</f>
        <v/>
      </c>
      <c r="I14455" s="41" t="str">
        <f aca="false">IF(A14455="","",IF(D14455="Delivered",IF(B14455&lt;=INDEX(P_Due,F14455),1,0),0))</f>
        <v/>
      </c>
    </row>
    <row r="14456" customFormat="false" ht="15" hidden="false" customHeight="false" outlineLevel="0" collapsed="false">
      <c r="A14456" s="37"/>
      <c r="B14456" s="38"/>
      <c r="C14456" s="39"/>
      <c r="D14456" s="39"/>
      <c r="E14456" s="39"/>
      <c r="F14456" s="41" t="str">
        <f aca="false">IF(A14456="","",MATCH(A14456,P_ID,1))</f>
        <v/>
      </c>
      <c r="G14456" s="41" t="str">
        <f aca="false">IF(A14456="","",INDEX(P_Svc,F14456))</f>
        <v/>
      </c>
      <c r="H14456" s="41" t="str">
        <f aca="false">IF(A14456="","",INDEX(P_Zone,F14456))</f>
        <v/>
      </c>
      <c r="I14456" s="41" t="str">
        <f aca="false">IF(A14456="","",IF(D14456="Delivered",IF(B14456&lt;=INDEX(P_Due,F14456),1,0),0))</f>
        <v/>
      </c>
    </row>
    <row r="14457" customFormat="false" ht="15" hidden="false" customHeight="false" outlineLevel="0" collapsed="false">
      <c r="A14457" s="37"/>
      <c r="B14457" s="38"/>
      <c r="C14457" s="39"/>
      <c r="D14457" s="39"/>
      <c r="E14457" s="39"/>
      <c r="F14457" s="41" t="str">
        <f aca="false">IF(A14457="","",MATCH(A14457,P_ID,1))</f>
        <v/>
      </c>
      <c r="G14457" s="41" t="str">
        <f aca="false">IF(A14457="","",INDEX(P_Svc,F14457))</f>
        <v/>
      </c>
      <c r="H14457" s="41" t="str">
        <f aca="false">IF(A14457="","",INDEX(P_Zone,F14457))</f>
        <v/>
      </c>
      <c r="I14457" s="41" t="str">
        <f aca="false">IF(A14457="","",IF(D14457="Delivered",IF(B14457&lt;=INDEX(P_Due,F14457),1,0),0))</f>
        <v/>
      </c>
    </row>
    <row r="14458" customFormat="false" ht="15" hidden="false" customHeight="false" outlineLevel="0" collapsed="false">
      <c r="A14458" s="37"/>
      <c r="B14458" s="38"/>
      <c r="C14458" s="39"/>
      <c r="D14458" s="39"/>
      <c r="E14458" s="39"/>
      <c r="F14458" s="41" t="str">
        <f aca="false">IF(A14458="","",MATCH(A14458,P_ID,1))</f>
        <v/>
      </c>
      <c r="G14458" s="41" t="str">
        <f aca="false">IF(A14458="","",INDEX(P_Svc,F14458))</f>
        <v/>
      </c>
      <c r="H14458" s="41" t="str">
        <f aca="false">IF(A14458="","",INDEX(P_Zone,F14458))</f>
        <v/>
      </c>
      <c r="I14458" s="41" t="str">
        <f aca="false">IF(A14458="","",IF(D14458="Delivered",IF(B14458&lt;=INDEX(P_Due,F14458),1,0),0))</f>
        <v/>
      </c>
    </row>
    <row r="14459" customFormat="false" ht="15" hidden="false" customHeight="false" outlineLevel="0" collapsed="false">
      <c r="A14459" s="37"/>
      <c r="B14459" s="38"/>
      <c r="C14459" s="39"/>
      <c r="D14459" s="39"/>
      <c r="E14459" s="39"/>
      <c r="F14459" s="41" t="str">
        <f aca="false">IF(A14459="","",MATCH(A14459,P_ID,1))</f>
        <v/>
      </c>
      <c r="G14459" s="41" t="str">
        <f aca="false">IF(A14459="","",INDEX(P_Svc,F14459))</f>
        <v/>
      </c>
      <c r="H14459" s="41" t="str">
        <f aca="false">IF(A14459="","",INDEX(P_Zone,F14459))</f>
        <v/>
      </c>
      <c r="I14459" s="41" t="str">
        <f aca="false">IF(A14459="","",IF(D14459="Delivered",IF(B14459&lt;=INDEX(P_Due,F14459),1,0),0))</f>
        <v/>
      </c>
    </row>
    <row r="14460" customFormat="false" ht="15" hidden="false" customHeight="false" outlineLevel="0" collapsed="false">
      <c r="A14460" s="37"/>
      <c r="B14460" s="38"/>
      <c r="C14460" s="39"/>
      <c r="D14460" s="39"/>
      <c r="E14460" s="39"/>
      <c r="F14460" s="41" t="str">
        <f aca="false">IF(A14460="","",MATCH(A14460,P_ID,1))</f>
        <v/>
      </c>
      <c r="G14460" s="41" t="str">
        <f aca="false">IF(A14460="","",INDEX(P_Svc,F14460))</f>
        <v/>
      </c>
      <c r="H14460" s="41" t="str">
        <f aca="false">IF(A14460="","",INDEX(P_Zone,F14460))</f>
        <v/>
      </c>
      <c r="I14460" s="41" t="str">
        <f aca="false">IF(A14460="","",IF(D14460="Delivered",IF(B14460&lt;=INDEX(P_Due,F14460),1,0),0))</f>
        <v/>
      </c>
    </row>
    <row r="14461" customFormat="false" ht="15" hidden="false" customHeight="false" outlineLevel="0" collapsed="false">
      <c r="A14461" s="37"/>
      <c r="B14461" s="38"/>
      <c r="C14461" s="39"/>
      <c r="D14461" s="39"/>
      <c r="E14461" s="39"/>
      <c r="F14461" s="41" t="str">
        <f aca="false">IF(A14461="","",MATCH(A14461,P_ID,1))</f>
        <v/>
      </c>
      <c r="G14461" s="41" t="str">
        <f aca="false">IF(A14461="","",INDEX(P_Svc,F14461))</f>
        <v/>
      </c>
      <c r="H14461" s="41" t="str">
        <f aca="false">IF(A14461="","",INDEX(P_Zone,F14461))</f>
        <v/>
      </c>
      <c r="I14461" s="41" t="str">
        <f aca="false">IF(A14461="","",IF(D14461="Delivered",IF(B14461&lt;=INDEX(P_Due,F14461),1,0),0))</f>
        <v/>
      </c>
    </row>
    <row r="14462" customFormat="false" ht="15" hidden="false" customHeight="false" outlineLevel="0" collapsed="false">
      <c r="A14462" s="37"/>
      <c r="B14462" s="38"/>
      <c r="C14462" s="39"/>
      <c r="D14462" s="39"/>
      <c r="E14462" s="39"/>
      <c r="F14462" s="41" t="str">
        <f aca="false">IF(A14462="","",MATCH(A14462,P_ID,1))</f>
        <v/>
      </c>
      <c r="G14462" s="41" t="str">
        <f aca="false">IF(A14462="","",INDEX(P_Svc,F14462))</f>
        <v/>
      </c>
      <c r="H14462" s="41" t="str">
        <f aca="false">IF(A14462="","",INDEX(P_Zone,F14462))</f>
        <v/>
      </c>
      <c r="I14462" s="41" t="str">
        <f aca="false">IF(A14462="","",IF(D14462="Delivered",IF(B14462&lt;=INDEX(P_Due,F14462),1,0),0))</f>
        <v/>
      </c>
    </row>
    <row r="14463" customFormat="false" ht="15" hidden="false" customHeight="false" outlineLevel="0" collapsed="false">
      <c r="A14463" s="37"/>
      <c r="B14463" s="38"/>
      <c r="C14463" s="39"/>
      <c r="D14463" s="39"/>
      <c r="E14463" s="39"/>
      <c r="F14463" s="41" t="str">
        <f aca="false">IF(A14463="","",MATCH(A14463,P_ID,1))</f>
        <v/>
      </c>
      <c r="G14463" s="41" t="str">
        <f aca="false">IF(A14463="","",INDEX(P_Svc,F14463))</f>
        <v/>
      </c>
      <c r="H14463" s="41" t="str">
        <f aca="false">IF(A14463="","",INDEX(P_Zone,F14463))</f>
        <v/>
      </c>
      <c r="I14463" s="41" t="str">
        <f aca="false">IF(A14463="","",IF(D14463="Delivered",IF(B14463&lt;=INDEX(P_Due,F14463),1,0),0))</f>
        <v/>
      </c>
    </row>
    <row r="14464" customFormat="false" ht="15" hidden="false" customHeight="false" outlineLevel="0" collapsed="false">
      <c r="A14464" s="37"/>
      <c r="B14464" s="38"/>
      <c r="C14464" s="39"/>
      <c r="D14464" s="39"/>
      <c r="E14464" s="39"/>
      <c r="F14464" s="41" t="str">
        <f aca="false">IF(A14464="","",MATCH(A14464,P_ID,1))</f>
        <v/>
      </c>
      <c r="G14464" s="41" t="str">
        <f aca="false">IF(A14464="","",INDEX(P_Svc,F14464))</f>
        <v/>
      </c>
      <c r="H14464" s="41" t="str">
        <f aca="false">IF(A14464="","",INDEX(P_Zone,F14464))</f>
        <v/>
      </c>
      <c r="I14464" s="41" t="str">
        <f aca="false">IF(A14464="","",IF(D14464="Delivered",IF(B14464&lt;=INDEX(P_Due,F14464),1,0),0))</f>
        <v/>
      </c>
    </row>
    <row r="14465" customFormat="false" ht="15" hidden="false" customHeight="false" outlineLevel="0" collapsed="false">
      <c r="A14465" s="37"/>
      <c r="B14465" s="38"/>
      <c r="C14465" s="39"/>
      <c r="D14465" s="39"/>
      <c r="E14465" s="39"/>
      <c r="F14465" s="41" t="str">
        <f aca="false">IF(A14465="","",MATCH(A14465,P_ID,1))</f>
        <v/>
      </c>
      <c r="G14465" s="41" t="str">
        <f aca="false">IF(A14465="","",INDEX(P_Svc,F14465))</f>
        <v/>
      </c>
      <c r="H14465" s="41" t="str">
        <f aca="false">IF(A14465="","",INDEX(P_Zone,F14465))</f>
        <v/>
      </c>
      <c r="I14465" s="41" t="str">
        <f aca="false">IF(A14465="","",IF(D14465="Delivered",IF(B14465&lt;=INDEX(P_Due,F14465),1,0),0))</f>
        <v/>
      </c>
    </row>
    <row r="14466" customFormat="false" ht="15" hidden="false" customHeight="false" outlineLevel="0" collapsed="false">
      <c r="A14466" s="37"/>
      <c r="B14466" s="38"/>
      <c r="C14466" s="39"/>
      <c r="D14466" s="39"/>
      <c r="E14466" s="39"/>
      <c r="F14466" s="41" t="str">
        <f aca="false">IF(A14466="","",MATCH(A14466,P_ID,1))</f>
        <v/>
      </c>
      <c r="G14466" s="41" t="str">
        <f aca="false">IF(A14466="","",INDEX(P_Svc,F14466))</f>
        <v/>
      </c>
      <c r="H14466" s="41" t="str">
        <f aca="false">IF(A14466="","",INDEX(P_Zone,F14466))</f>
        <v/>
      </c>
      <c r="I14466" s="41" t="str">
        <f aca="false">IF(A14466="","",IF(D14466="Delivered",IF(B14466&lt;=INDEX(P_Due,F14466),1,0),0))</f>
        <v/>
      </c>
    </row>
    <row r="14467" customFormat="false" ht="15" hidden="false" customHeight="false" outlineLevel="0" collapsed="false">
      <c r="A14467" s="37"/>
      <c r="B14467" s="38"/>
      <c r="C14467" s="39"/>
      <c r="D14467" s="39"/>
      <c r="E14467" s="39"/>
      <c r="F14467" s="41" t="str">
        <f aca="false">IF(A14467="","",MATCH(A14467,P_ID,1))</f>
        <v/>
      </c>
      <c r="G14467" s="41" t="str">
        <f aca="false">IF(A14467="","",INDEX(P_Svc,F14467))</f>
        <v/>
      </c>
      <c r="H14467" s="41" t="str">
        <f aca="false">IF(A14467="","",INDEX(P_Zone,F14467))</f>
        <v/>
      </c>
      <c r="I14467" s="41" t="str">
        <f aca="false">IF(A14467="","",IF(D14467="Delivered",IF(B14467&lt;=INDEX(P_Due,F14467),1,0),0))</f>
        <v/>
      </c>
    </row>
    <row r="14468" customFormat="false" ht="15" hidden="false" customHeight="false" outlineLevel="0" collapsed="false">
      <c r="A14468" s="37"/>
      <c r="B14468" s="38"/>
      <c r="C14468" s="39"/>
      <c r="D14468" s="39"/>
      <c r="E14468" s="39"/>
      <c r="F14468" s="41" t="str">
        <f aca="false">IF(A14468="","",MATCH(A14468,P_ID,1))</f>
        <v/>
      </c>
      <c r="G14468" s="41" t="str">
        <f aca="false">IF(A14468="","",INDEX(P_Svc,F14468))</f>
        <v/>
      </c>
      <c r="H14468" s="41" t="str">
        <f aca="false">IF(A14468="","",INDEX(P_Zone,F14468))</f>
        <v/>
      </c>
      <c r="I14468" s="41" t="str">
        <f aca="false">IF(A14468="","",IF(D14468="Delivered",IF(B14468&lt;=INDEX(P_Due,F14468),1,0),0))</f>
        <v/>
      </c>
    </row>
    <row r="14469" customFormat="false" ht="15" hidden="false" customHeight="false" outlineLevel="0" collapsed="false">
      <c r="A14469" s="37"/>
      <c r="B14469" s="38"/>
      <c r="C14469" s="39"/>
      <c r="D14469" s="39"/>
      <c r="E14469" s="39"/>
      <c r="F14469" s="41" t="str">
        <f aca="false">IF(A14469="","",MATCH(A14469,P_ID,1))</f>
        <v/>
      </c>
      <c r="G14469" s="41" t="str">
        <f aca="false">IF(A14469="","",INDEX(P_Svc,F14469))</f>
        <v/>
      </c>
      <c r="H14469" s="41" t="str">
        <f aca="false">IF(A14469="","",INDEX(P_Zone,F14469))</f>
        <v/>
      </c>
      <c r="I14469" s="41" t="str">
        <f aca="false">IF(A14469="","",IF(D14469="Delivered",IF(B14469&lt;=INDEX(P_Due,F14469),1,0),0))</f>
        <v/>
      </c>
    </row>
    <row r="14470" customFormat="false" ht="15" hidden="false" customHeight="false" outlineLevel="0" collapsed="false">
      <c r="A14470" s="37"/>
      <c r="B14470" s="38"/>
      <c r="C14470" s="39"/>
      <c r="D14470" s="39"/>
      <c r="E14470" s="39"/>
      <c r="F14470" s="41" t="str">
        <f aca="false">IF(A14470="","",MATCH(A14470,P_ID,1))</f>
        <v/>
      </c>
      <c r="G14470" s="41" t="str">
        <f aca="false">IF(A14470="","",INDEX(P_Svc,F14470))</f>
        <v/>
      </c>
      <c r="H14470" s="41" t="str">
        <f aca="false">IF(A14470="","",INDEX(P_Zone,F14470))</f>
        <v/>
      </c>
      <c r="I14470" s="41" t="str">
        <f aca="false">IF(A14470="","",IF(D14470="Delivered",IF(B14470&lt;=INDEX(P_Due,F14470),1,0),0))</f>
        <v/>
      </c>
    </row>
    <row r="14471" customFormat="false" ht="15" hidden="false" customHeight="false" outlineLevel="0" collapsed="false">
      <c r="A14471" s="37"/>
      <c r="B14471" s="38"/>
      <c r="C14471" s="39"/>
      <c r="D14471" s="39"/>
      <c r="E14471" s="39"/>
      <c r="F14471" s="41" t="str">
        <f aca="false">IF(A14471="","",MATCH(A14471,P_ID,1))</f>
        <v/>
      </c>
      <c r="G14471" s="41" t="str">
        <f aca="false">IF(A14471="","",INDEX(P_Svc,F14471))</f>
        <v/>
      </c>
      <c r="H14471" s="41" t="str">
        <f aca="false">IF(A14471="","",INDEX(P_Zone,F14471))</f>
        <v/>
      </c>
      <c r="I14471" s="41" t="str">
        <f aca="false">IF(A14471="","",IF(D14471="Delivered",IF(B14471&lt;=INDEX(P_Due,F14471),1,0),0))</f>
        <v/>
      </c>
    </row>
    <row r="14472" customFormat="false" ht="15" hidden="false" customHeight="false" outlineLevel="0" collapsed="false">
      <c r="A14472" s="37"/>
      <c r="B14472" s="38"/>
      <c r="C14472" s="39"/>
      <c r="D14472" s="39"/>
      <c r="E14472" s="39"/>
      <c r="F14472" s="41" t="str">
        <f aca="false">IF(A14472="","",MATCH(A14472,P_ID,1))</f>
        <v/>
      </c>
      <c r="G14472" s="41" t="str">
        <f aca="false">IF(A14472="","",INDEX(P_Svc,F14472))</f>
        <v/>
      </c>
      <c r="H14472" s="41" t="str">
        <f aca="false">IF(A14472="","",INDEX(P_Zone,F14472))</f>
        <v/>
      </c>
      <c r="I14472" s="41" t="str">
        <f aca="false">IF(A14472="","",IF(D14472="Delivered",IF(B14472&lt;=INDEX(P_Due,F14472),1,0),0))</f>
        <v/>
      </c>
    </row>
    <row r="14473" customFormat="false" ht="15" hidden="false" customHeight="false" outlineLevel="0" collapsed="false">
      <c r="A14473" s="37"/>
      <c r="B14473" s="38"/>
      <c r="C14473" s="39"/>
      <c r="D14473" s="39"/>
      <c r="E14473" s="39"/>
      <c r="F14473" s="41" t="str">
        <f aca="false">IF(A14473="","",MATCH(A14473,P_ID,1))</f>
        <v/>
      </c>
      <c r="G14473" s="41" t="str">
        <f aca="false">IF(A14473="","",INDEX(P_Svc,F14473))</f>
        <v/>
      </c>
      <c r="H14473" s="41" t="str">
        <f aca="false">IF(A14473="","",INDEX(P_Zone,F14473))</f>
        <v/>
      </c>
      <c r="I14473" s="41" t="str">
        <f aca="false">IF(A14473="","",IF(D14473="Delivered",IF(B14473&lt;=INDEX(P_Due,F14473),1,0),0))</f>
        <v/>
      </c>
    </row>
    <row r="14474" customFormat="false" ht="15" hidden="false" customHeight="false" outlineLevel="0" collapsed="false">
      <c r="A14474" s="37"/>
      <c r="B14474" s="38"/>
      <c r="C14474" s="39"/>
      <c r="D14474" s="39"/>
      <c r="E14474" s="39"/>
      <c r="F14474" s="41" t="str">
        <f aca="false">IF(A14474="","",MATCH(A14474,P_ID,1))</f>
        <v/>
      </c>
      <c r="G14474" s="41" t="str">
        <f aca="false">IF(A14474="","",INDEX(P_Svc,F14474))</f>
        <v/>
      </c>
      <c r="H14474" s="41" t="str">
        <f aca="false">IF(A14474="","",INDEX(P_Zone,F14474))</f>
        <v/>
      </c>
      <c r="I14474" s="41" t="str">
        <f aca="false">IF(A14474="","",IF(D14474="Delivered",IF(B14474&lt;=INDEX(P_Due,F14474),1,0),0))</f>
        <v/>
      </c>
    </row>
    <row r="14475" customFormat="false" ht="15" hidden="false" customHeight="false" outlineLevel="0" collapsed="false">
      <c r="A14475" s="37"/>
      <c r="B14475" s="38"/>
      <c r="C14475" s="39"/>
      <c r="D14475" s="39"/>
      <c r="E14475" s="39"/>
      <c r="F14475" s="41" t="str">
        <f aca="false">IF(A14475="","",MATCH(A14475,P_ID,1))</f>
        <v/>
      </c>
      <c r="G14475" s="41" t="str">
        <f aca="false">IF(A14475="","",INDEX(P_Svc,F14475))</f>
        <v/>
      </c>
      <c r="H14475" s="41" t="str">
        <f aca="false">IF(A14475="","",INDEX(P_Zone,F14475))</f>
        <v/>
      </c>
      <c r="I14475" s="41" t="str">
        <f aca="false">IF(A14475="","",IF(D14475="Delivered",IF(B14475&lt;=INDEX(P_Due,F14475),1,0),0))</f>
        <v/>
      </c>
    </row>
    <row r="14476" customFormat="false" ht="15" hidden="false" customHeight="false" outlineLevel="0" collapsed="false">
      <c r="A14476" s="37"/>
      <c r="B14476" s="38"/>
      <c r="C14476" s="39"/>
      <c r="D14476" s="39"/>
      <c r="E14476" s="39"/>
      <c r="F14476" s="41" t="str">
        <f aca="false">IF(A14476="","",MATCH(A14476,P_ID,1))</f>
        <v/>
      </c>
      <c r="G14476" s="41" t="str">
        <f aca="false">IF(A14476="","",INDEX(P_Svc,F14476))</f>
        <v/>
      </c>
      <c r="H14476" s="41" t="str">
        <f aca="false">IF(A14476="","",INDEX(P_Zone,F14476))</f>
        <v/>
      </c>
      <c r="I14476" s="41" t="str">
        <f aca="false">IF(A14476="","",IF(D14476="Delivered",IF(B14476&lt;=INDEX(P_Due,F14476),1,0),0))</f>
        <v/>
      </c>
    </row>
    <row r="14477" customFormat="false" ht="15" hidden="false" customHeight="false" outlineLevel="0" collapsed="false">
      <c r="A14477" s="37"/>
      <c r="B14477" s="38"/>
      <c r="C14477" s="39"/>
      <c r="D14477" s="39"/>
      <c r="E14477" s="39"/>
      <c r="F14477" s="41" t="str">
        <f aca="false">IF(A14477="","",MATCH(A14477,P_ID,1))</f>
        <v/>
      </c>
      <c r="G14477" s="41" t="str">
        <f aca="false">IF(A14477="","",INDEX(P_Svc,F14477))</f>
        <v/>
      </c>
      <c r="H14477" s="41" t="str">
        <f aca="false">IF(A14477="","",INDEX(P_Zone,F14477))</f>
        <v/>
      </c>
      <c r="I14477" s="41" t="str">
        <f aca="false">IF(A14477="","",IF(D14477="Delivered",IF(B14477&lt;=INDEX(P_Due,F14477),1,0),0))</f>
        <v/>
      </c>
    </row>
    <row r="14478" customFormat="false" ht="15" hidden="false" customHeight="false" outlineLevel="0" collapsed="false">
      <c r="A14478" s="37"/>
      <c r="B14478" s="38"/>
      <c r="C14478" s="39"/>
      <c r="D14478" s="39"/>
      <c r="E14478" s="39"/>
      <c r="F14478" s="41" t="str">
        <f aca="false">IF(A14478="","",MATCH(A14478,P_ID,1))</f>
        <v/>
      </c>
      <c r="G14478" s="41" t="str">
        <f aca="false">IF(A14478="","",INDEX(P_Svc,F14478))</f>
        <v/>
      </c>
      <c r="H14478" s="41" t="str">
        <f aca="false">IF(A14478="","",INDEX(P_Zone,F14478))</f>
        <v/>
      </c>
      <c r="I14478" s="41" t="str">
        <f aca="false">IF(A14478="","",IF(D14478="Delivered",IF(B14478&lt;=INDEX(P_Due,F14478),1,0),0))</f>
        <v/>
      </c>
    </row>
    <row r="14479" customFormat="false" ht="15" hidden="false" customHeight="false" outlineLevel="0" collapsed="false">
      <c r="A14479" s="37"/>
      <c r="B14479" s="38"/>
      <c r="C14479" s="39"/>
      <c r="D14479" s="39"/>
      <c r="E14479" s="39"/>
      <c r="F14479" s="41" t="str">
        <f aca="false">IF(A14479="","",MATCH(A14479,P_ID,1))</f>
        <v/>
      </c>
      <c r="G14479" s="41" t="str">
        <f aca="false">IF(A14479="","",INDEX(P_Svc,F14479))</f>
        <v/>
      </c>
      <c r="H14479" s="41" t="str">
        <f aca="false">IF(A14479="","",INDEX(P_Zone,F14479))</f>
        <v/>
      </c>
      <c r="I14479" s="41" t="str">
        <f aca="false">IF(A14479="","",IF(D14479="Delivered",IF(B14479&lt;=INDEX(P_Due,F14479),1,0),0))</f>
        <v/>
      </c>
    </row>
    <row r="14480" customFormat="false" ht="15" hidden="false" customHeight="false" outlineLevel="0" collapsed="false">
      <c r="A14480" s="37"/>
      <c r="B14480" s="38"/>
      <c r="C14480" s="39"/>
      <c r="D14480" s="39"/>
      <c r="E14480" s="39"/>
      <c r="F14480" s="41" t="str">
        <f aca="false">IF(A14480="","",MATCH(A14480,P_ID,1))</f>
        <v/>
      </c>
      <c r="G14480" s="41" t="str">
        <f aca="false">IF(A14480="","",INDEX(P_Svc,F14480))</f>
        <v/>
      </c>
      <c r="H14480" s="41" t="str">
        <f aca="false">IF(A14480="","",INDEX(P_Zone,F14480))</f>
        <v/>
      </c>
      <c r="I14480" s="41" t="str">
        <f aca="false">IF(A14480="","",IF(D14480="Delivered",IF(B14480&lt;=INDEX(P_Due,F14480),1,0),0))</f>
        <v/>
      </c>
    </row>
    <row r="14481" customFormat="false" ht="15" hidden="false" customHeight="false" outlineLevel="0" collapsed="false">
      <c r="A14481" s="37"/>
      <c r="B14481" s="38"/>
      <c r="C14481" s="39"/>
      <c r="D14481" s="39"/>
      <c r="E14481" s="39"/>
      <c r="F14481" s="41" t="str">
        <f aca="false">IF(A14481="","",MATCH(A14481,P_ID,1))</f>
        <v/>
      </c>
      <c r="G14481" s="41" t="str">
        <f aca="false">IF(A14481="","",INDEX(P_Svc,F14481))</f>
        <v/>
      </c>
      <c r="H14481" s="41" t="str">
        <f aca="false">IF(A14481="","",INDEX(P_Zone,F14481))</f>
        <v/>
      </c>
      <c r="I14481" s="41" t="str">
        <f aca="false">IF(A14481="","",IF(D14481="Delivered",IF(B14481&lt;=INDEX(P_Due,F14481),1,0),0))</f>
        <v/>
      </c>
    </row>
    <row r="14482" customFormat="false" ht="15" hidden="false" customHeight="false" outlineLevel="0" collapsed="false">
      <c r="A14482" s="37"/>
      <c r="B14482" s="38"/>
      <c r="C14482" s="39"/>
      <c r="D14482" s="39"/>
      <c r="E14482" s="39"/>
      <c r="F14482" s="41" t="str">
        <f aca="false">IF(A14482="","",MATCH(A14482,P_ID,1))</f>
        <v/>
      </c>
      <c r="G14482" s="41" t="str">
        <f aca="false">IF(A14482="","",INDEX(P_Svc,F14482))</f>
        <v/>
      </c>
      <c r="H14482" s="41" t="str">
        <f aca="false">IF(A14482="","",INDEX(P_Zone,F14482))</f>
        <v/>
      </c>
      <c r="I14482" s="41" t="str">
        <f aca="false">IF(A14482="","",IF(D14482="Delivered",IF(B14482&lt;=INDEX(P_Due,F14482),1,0),0))</f>
        <v/>
      </c>
    </row>
    <row r="14483" customFormat="false" ht="15" hidden="false" customHeight="false" outlineLevel="0" collapsed="false">
      <c r="A14483" s="37"/>
      <c r="B14483" s="38"/>
      <c r="C14483" s="39"/>
      <c r="D14483" s="39"/>
      <c r="E14483" s="39"/>
      <c r="F14483" s="41" t="str">
        <f aca="false">IF(A14483="","",MATCH(A14483,P_ID,1))</f>
        <v/>
      </c>
      <c r="G14483" s="41" t="str">
        <f aca="false">IF(A14483="","",INDEX(P_Svc,F14483))</f>
        <v/>
      </c>
      <c r="H14483" s="41" t="str">
        <f aca="false">IF(A14483="","",INDEX(P_Zone,F14483))</f>
        <v/>
      </c>
      <c r="I14483" s="41" t="str">
        <f aca="false">IF(A14483="","",IF(D14483="Delivered",IF(B14483&lt;=INDEX(P_Due,F14483),1,0),0))</f>
        <v/>
      </c>
    </row>
    <row r="14484" customFormat="false" ht="15" hidden="false" customHeight="false" outlineLevel="0" collapsed="false">
      <c r="A14484" s="37"/>
      <c r="B14484" s="38"/>
      <c r="C14484" s="39"/>
      <c r="D14484" s="39"/>
      <c r="E14484" s="39"/>
      <c r="F14484" s="41" t="str">
        <f aca="false">IF(A14484="","",MATCH(A14484,P_ID,1))</f>
        <v/>
      </c>
      <c r="G14484" s="41" t="str">
        <f aca="false">IF(A14484="","",INDEX(P_Svc,F14484))</f>
        <v/>
      </c>
      <c r="H14484" s="41" t="str">
        <f aca="false">IF(A14484="","",INDEX(P_Zone,F14484))</f>
        <v/>
      </c>
      <c r="I14484" s="41" t="str">
        <f aca="false">IF(A14484="","",IF(D14484="Delivered",IF(B14484&lt;=INDEX(P_Due,F14484),1,0),0))</f>
        <v/>
      </c>
    </row>
    <row r="14485" customFormat="false" ht="15" hidden="false" customHeight="false" outlineLevel="0" collapsed="false">
      <c r="A14485" s="37"/>
      <c r="B14485" s="38"/>
      <c r="C14485" s="39"/>
      <c r="D14485" s="39"/>
      <c r="E14485" s="39"/>
      <c r="F14485" s="41" t="str">
        <f aca="false">IF(A14485="","",MATCH(A14485,P_ID,1))</f>
        <v/>
      </c>
      <c r="G14485" s="41" t="str">
        <f aca="false">IF(A14485="","",INDEX(P_Svc,F14485))</f>
        <v/>
      </c>
      <c r="H14485" s="41" t="str">
        <f aca="false">IF(A14485="","",INDEX(P_Zone,F14485))</f>
        <v/>
      </c>
      <c r="I14485" s="41" t="str">
        <f aca="false">IF(A14485="","",IF(D14485="Delivered",IF(B14485&lt;=INDEX(P_Due,F14485),1,0),0))</f>
        <v/>
      </c>
    </row>
    <row r="14486" customFormat="false" ht="15" hidden="false" customHeight="false" outlineLevel="0" collapsed="false">
      <c r="A14486" s="37"/>
      <c r="B14486" s="38"/>
      <c r="C14486" s="39"/>
      <c r="D14486" s="39"/>
      <c r="E14486" s="39"/>
      <c r="F14486" s="41" t="str">
        <f aca="false">IF(A14486="","",MATCH(A14486,P_ID,1))</f>
        <v/>
      </c>
      <c r="G14486" s="41" t="str">
        <f aca="false">IF(A14486="","",INDEX(P_Svc,F14486))</f>
        <v/>
      </c>
      <c r="H14486" s="41" t="str">
        <f aca="false">IF(A14486="","",INDEX(P_Zone,F14486))</f>
        <v/>
      </c>
      <c r="I14486" s="41" t="str">
        <f aca="false">IF(A14486="","",IF(D14486="Delivered",IF(B14486&lt;=INDEX(P_Due,F14486),1,0),0))</f>
        <v/>
      </c>
    </row>
    <row r="14487" customFormat="false" ht="15" hidden="false" customHeight="false" outlineLevel="0" collapsed="false">
      <c r="A14487" s="37"/>
      <c r="B14487" s="38"/>
      <c r="C14487" s="39"/>
      <c r="D14487" s="39"/>
      <c r="E14487" s="39"/>
      <c r="F14487" s="41" t="str">
        <f aca="false">IF(A14487="","",MATCH(A14487,P_ID,1))</f>
        <v/>
      </c>
      <c r="G14487" s="41" t="str">
        <f aca="false">IF(A14487="","",INDEX(P_Svc,F14487))</f>
        <v/>
      </c>
      <c r="H14487" s="41" t="str">
        <f aca="false">IF(A14487="","",INDEX(P_Zone,F14487))</f>
        <v/>
      </c>
      <c r="I14487" s="41" t="str">
        <f aca="false">IF(A14487="","",IF(D14487="Delivered",IF(B14487&lt;=INDEX(P_Due,F14487),1,0),0))</f>
        <v/>
      </c>
    </row>
    <row r="14488" customFormat="false" ht="15" hidden="false" customHeight="false" outlineLevel="0" collapsed="false">
      <c r="A14488" s="37"/>
      <c r="B14488" s="38"/>
      <c r="C14488" s="39"/>
      <c r="D14488" s="39"/>
      <c r="E14488" s="39"/>
      <c r="F14488" s="41" t="str">
        <f aca="false">IF(A14488="","",MATCH(A14488,P_ID,1))</f>
        <v/>
      </c>
      <c r="G14488" s="41" t="str">
        <f aca="false">IF(A14488="","",INDEX(P_Svc,F14488))</f>
        <v/>
      </c>
      <c r="H14488" s="41" t="str">
        <f aca="false">IF(A14488="","",INDEX(P_Zone,F14488))</f>
        <v/>
      </c>
      <c r="I14488" s="41" t="str">
        <f aca="false">IF(A14488="","",IF(D14488="Delivered",IF(B14488&lt;=INDEX(P_Due,F14488),1,0),0))</f>
        <v/>
      </c>
    </row>
    <row r="14489" customFormat="false" ht="15" hidden="false" customHeight="false" outlineLevel="0" collapsed="false">
      <c r="A14489" s="37"/>
      <c r="B14489" s="38"/>
      <c r="C14489" s="39"/>
      <c r="D14489" s="39"/>
      <c r="E14489" s="39"/>
      <c r="F14489" s="41" t="str">
        <f aca="false">IF(A14489="","",MATCH(A14489,P_ID,1))</f>
        <v/>
      </c>
      <c r="G14489" s="41" t="str">
        <f aca="false">IF(A14489="","",INDEX(P_Svc,F14489))</f>
        <v/>
      </c>
      <c r="H14489" s="41" t="str">
        <f aca="false">IF(A14489="","",INDEX(P_Zone,F14489))</f>
        <v/>
      </c>
      <c r="I14489" s="41" t="str">
        <f aca="false">IF(A14489="","",IF(D14489="Delivered",IF(B14489&lt;=INDEX(P_Due,F14489),1,0),0))</f>
        <v/>
      </c>
    </row>
    <row r="14490" customFormat="false" ht="15" hidden="false" customHeight="false" outlineLevel="0" collapsed="false">
      <c r="A14490" s="37"/>
      <c r="B14490" s="38"/>
      <c r="C14490" s="39"/>
      <c r="D14490" s="39"/>
      <c r="E14490" s="39"/>
      <c r="F14490" s="41" t="str">
        <f aca="false">IF(A14490="","",MATCH(A14490,P_ID,1))</f>
        <v/>
      </c>
      <c r="G14490" s="41" t="str">
        <f aca="false">IF(A14490="","",INDEX(P_Svc,F14490))</f>
        <v/>
      </c>
      <c r="H14490" s="41" t="str">
        <f aca="false">IF(A14490="","",INDEX(P_Zone,F14490))</f>
        <v/>
      </c>
      <c r="I14490" s="41" t="str">
        <f aca="false">IF(A14490="","",IF(D14490="Delivered",IF(B14490&lt;=INDEX(P_Due,F14490),1,0),0))</f>
        <v/>
      </c>
    </row>
    <row r="14491" customFormat="false" ht="15" hidden="false" customHeight="false" outlineLevel="0" collapsed="false">
      <c r="A14491" s="37"/>
      <c r="B14491" s="38"/>
      <c r="C14491" s="39"/>
      <c r="D14491" s="39"/>
      <c r="E14491" s="39"/>
      <c r="F14491" s="41" t="str">
        <f aca="false">IF(A14491="","",MATCH(A14491,P_ID,1))</f>
        <v/>
      </c>
      <c r="G14491" s="41" t="str">
        <f aca="false">IF(A14491="","",INDEX(P_Svc,F14491))</f>
        <v/>
      </c>
      <c r="H14491" s="41" t="str">
        <f aca="false">IF(A14491="","",INDEX(P_Zone,F14491))</f>
        <v/>
      </c>
      <c r="I14491" s="41" t="str">
        <f aca="false">IF(A14491="","",IF(D14491="Delivered",IF(B14491&lt;=INDEX(P_Due,F14491),1,0),0))</f>
        <v/>
      </c>
    </row>
    <row r="14492" customFormat="false" ht="15" hidden="false" customHeight="false" outlineLevel="0" collapsed="false">
      <c r="A14492" s="37"/>
      <c r="B14492" s="38"/>
      <c r="C14492" s="39"/>
      <c r="D14492" s="39"/>
      <c r="E14492" s="39"/>
      <c r="F14492" s="41" t="str">
        <f aca="false">IF(A14492="","",MATCH(A14492,P_ID,1))</f>
        <v/>
      </c>
      <c r="G14492" s="41" t="str">
        <f aca="false">IF(A14492="","",INDEX(P_Svc,F14492))</f>
        <v/>
      </c>
      <c r="H14492" s="41" t="str">
        <f aca="false">IF(A14492="","",INDEX(P_Zone,F14492))</f>
        <v/>
      </c>
      <c r="I14492" s="41" t="str">
        <f aca="false">IF(A14492="","",IF(D14492="Delivered",IF(B14492&lt;=INDEX(P_Due,F14492),1,0),0))</f>
        <v/>
      </c>
    </row>
    <row r="14493" customFormat="false" ht="15" hidden="false" customHeight="false" outlineLevel="0" collapsed="false">
      <c r="A14493" s="37"/>
      <c r="B14493" s="38"/>
      <c r="C14493" s="39"/>
      <c r="D14493" s="39"/>
      <c r="E14493" s="39"/>
      <c r="F14493" s="41" t="str">
        <f aca="false">IF(A14493="","",MATCH(A14493,P_ID,1))</f>
        <v/>
      </c>
      <c r="G14493" s="41" t="str">
        <f aca="false">IF(A14493="","",INDEX(P_Svc,F14493))</f>
        <v/>
      </c>
      <c r="H14493" s="41" t="str">
        <f aca="false">IF(A14493="","",INDEX(P_Zone,F14493))</f>
        <v/>
      </c>
      <c r="I14493" s="41" t="str">
        <f aca="false">IF(A14493="","",IF(D14493="Delivered",IF(B14493&lt;=INDEX(P_Due,F14493),1,0),0))</f>
        <v/>
      </c>
    </row>
    <row r="14494" customFormat="false" ht="15" hidden="false" customHeight="false" outlineLevel="0" collapsed="false">
      <c r="A14494" s="37"/>
      <c r="B14494" s="38"/>
      <c r="C14494" s="39"/>
      <c r="D14494" s="39"/>
      <c r="E14494" s="39"/>
      <c r="F14494" s="41" t="str">
        <f aca="false">IF(A14494="","",MATCH(A14494,P_ID,1))</f>
        <v/>
      </c>
      <c r="G14494" s="41" t="str">
        <f aca="false">IF(A14494="","",INDEX(P_Svc,F14494))</f>
        <v/>
      </c>
      <c r="H14494" s="41" t="str">
        <f aca="false">IF(A14494="","",INDEX(P_Zone,F14494))</f>
        <v/>
      </c>
      <c r="I14494" s="41" t="str">
        <f aca="false">IF(A14494="","",IF(D14494="Delivered",IF(B14494&lt;=INDEX(P_Due,F14494),1,0),0))</f>
        <v/>
      </c>
    </row>
    <row r="14495" customFormat="false" ht="15" hidden="false" customHeight="false" outlineLevel="0" collapsed="false">
      <c r="A14495" s="37"/>
      <c r="B14495" s="38"/>
      <c r="C14495" s="39"/>
      <c r="D14495" s="39"/>
      <c r="E14495" s="39"/>
      <c r="F14495" s="41" t="str">
        <f aca="false">IF(A14495="","",MATCH(A14495,P_ID,1))</f>
        <v/>
      </c>
      <c r="G14495" s="41" t="str">
        <f aca="false">IF(A14495="","",INDEX(P_Svc,F14495))</f>
        <v/>
      </c>
      <c r="H14495" s="41" t="str">
        <f aca="false">IF(A14495="","",INDEX(P_Zone,F14495))</f>
        <v/>
      </c>
      <c r="I14495" s="41" t="str">
        <f aca="false">IF(A14495="","",IF(D14495="Delivered",IF(B14495&lt;=INDEX(P_Due,F14495),1,0),0))</f>
        <v/>
      </c>
    </row>
    <row r="14496" customFormat="false" ht="15" hidden="false" customHeight="false" outlineLevel="0" collapsed="false">
      <c r="A14496" s="37"/>
      <c r="B14496" s="38"/>
      <c r="C14496" s="39"/>
      <c r="D14496" s="39"/>
      <c r="E14496" s="39"/>
      <c r="F14496" s="41" t="str">
        <f aca="false">IF(A14496="","",MATCH(A14496,P_ID,1))</f>
        <v/>
      </c>
      <c r="G14496" s="41" t="str">
        <f aca="false">IF(A14496="","",INDEX(P_Svc,F14496))</f>
        <v/>
      </c>
      <c r="H14496" s="41" t="str">
        <f aca="false">IF(A14496="","",INDEX(P_Zone,F14496))</f>
        <v/>
      </c>
      <c r="I14496" s="41" t="str">
        <f aca="false">IF(A14496="","",IF(D14496="Delivered",IF(B14496&lt;=INDEX(P_Due,F14496),1,0),0))</f>
        <v/>
      </c>
    </row>
    <row r="14497" customFormat="false" ht="15" hidden="false" customHeight="false" outlineLevel="0" collapsed="false">
      <c r="A14497" s="37"/>
      <c r="B14497" s="38"/>
      <c r="C14497" s="39"/>
      <c r="D14497" s="39"/>
      <c r="E14497" s="39"/>
      <c r="F14497" s="41" t="str">
        <f aca="false">IF(A14497="","",MATCH(A14497,P_ID,1))</f>
        <v/>
      </c>
      <c r="G14497" s="41" t="str">
        <f aca="false">IF(A14497="","",INDEX(P_Svc,F14497))</f>
        <v/>
      </c>
      <c r="H14497" s="41" t="str">
        <f aca="false">IF(A14497="","",INDEX(P_Zone,F14497))</f>
        <v/>
      </c>
      <c r="I14497" s="41" t="str">
        <f aca="false">IF(A14497="","",IF(D14497="Delivered",IF(B14497&lt;=INDEX(P_Due,F14497),1,0),0))</f>
        <v/>
      </c>
    </row>
    <row r="14498" customFormat="false" ht="15" hidden="false" customHeight="false" outlineLevel="0" collapsed="false">
      <c r="A14498" s="37"/>
      <c r="B14498" s="38"/>
      <c r="C14498" s="39"/>
      <c r="D14498" s="39"/>
      <c r="E14498" s="39"/>
      <c r="F14498" s="41" t="str">
        <f aca="false">IF(A14498="","",MATCH(A14498,P_ID,1))</f>
        <v/>
      </c>
      <c r="G14498" s="41" t="str">
        <f aca="false">IF(A14498="","",INDEX(P_Svc,F14498))</f>
        <v/>
      </c>
      <c r="H14498" s="41" t="str">
        <f aca="false">IF(A14498="","",INDEX(P_Zone,F14498))</f>
        <v/>
      </c>
      <c r="I14498" s="41" t="str">
        <f aca="false">IF(A14498="","",IF(D14498="Delivered",IF(B14498&lt;=INDEX(P_Due,F14498),1,0),0))</f>
        <v/>
      </c>
    </row>
    <row r="14499" customFormat="false" ht="15" hidden="false" customHeight="false" outlineLevel="0" collapsed="false">
      <c r="A14499" s="37"/>
      <c r="B14499" s="38"/>
      <c r="C14499" s="39"/>
      <c r="D14499" s="39"/>
      <c r="E14499" s="39"/>
      <c r="F14499" s="41" t="str">
        <f aca="false">IF(A14499="","",MATCH(A14499,P_ID,1))</f>
        <v/>
      </c>
      <c r="G14499" s="41" t="str">
        <f aca="false">IF(A14499="","",INDEX(P_Svc,F14499))</f>
        <v/>
      </c>
      <c r="H14499" s="41" t="str">
        <f aca="false">IF(A14499="","",INDEX(P_Zone,F14499))</f>
        <v/>
      </c>
      <c r="I14499" s="41" t="str">
        <f aca="false">IF(A14499="","",IF(D14499="Delivered",IF(B14499&lt;=INDEX(P_Due,F14499),1,0),0))</f>
        <v/>
      </c>
    </row>
    <row r="14500" customFormat="false" ht="15" hidden="false" customHeight="false" outlineLevel="0" collapsed="false">
      <c r="A14500" s="37"/>
      <c r="B14500" s="38"/>
      <c r="C14500" s="39"/>
      <c r="D14500" s="39"/>
      <c r="E14500" s="39"/>
      <c r="F14500" s="41" t="str">
        <f aca="false">IF(A14500="","",MATCH(A14500,P_ID,1))</f>
        <v/>
      </c>
      <c r="G14500" s="41" t="str">
        <f aca="false">IF(A14500="","",INDEX(P_Svc,F14500))</f>
        <v/>
      </c>
      <c r="H14500" s="41" t="str">
        <f aca="false">IF(A14500="","",INDEX(P_Zone,F14500))</f>
        <v/>
      </c>
      <c r="I14500" s="41" t="str">
        <f aca="false">IF(A14500="","",IF(D14500="Delivered",IF(B14500&lt;=INDEX(P_Due,F14500),1,0),0))</f>
        <v/>
      </c>
    </row>
    <row r="14501" customFormat="false" ht="15" hidden="false" customHeight="false" outlineLevel="0" collapsed="false">
      <c r="A14501" s="37"/>
      <c r="B14501" s="38"/>
      <c r="C14501" s="39"/>
      <c r="D14501" s="39"/>
      <c r="E14501" s="39"/>
      <c r="F14501" s="41" t="str">
        <f aca="false">IF(A14501="","",MATCH(A14501,P_ID,1))</f>
        <v/>
      </c>
      <c r="G14501" s="41" t="str">
        <f aca="false">IF(A14501="","",INDEX(P_Svc,F14501))</f>
        <v/>
      </c>
      <c r="H14501" s="41" t="str">
        <f aca="false">IF(A14501="","",INDEX(P_Zone,F14501))</f>
        <v/>
      </c>
      <c r="I14501" s="41" t="str">
        <f aca="false">IF(A14501="","",IF(D14501="Delivered",IF(B14501&lt;=INDEX(P_Due,F14501),1,0),0))</f>
        <v/>
      </c>
    </row>
    <row r="14502" customFormat="false" ht="15" hidden="false" customHeight="false" outlineLevel="0" collapsed="false">
      <c r="A14502" s="37"/>
      <c r="B14502" s="38"/>
      <c r="C14502" s="39"/>
      <c r="D14502" s="39"/>
      <c r="E14502" s="39"/>
      <c r="F14502" s="41" t="str">
        <f aca="false">IF(A14502="","",MATCH(A14502,P_ID,1))</f>
        <v/>
      </c>
      <c r="G14502" s="41" t="str">
        <f aca="false">IF(A14502="","",INDEX(P_Svc,F14502))</f>
        <v/>
      </c>
      <c r="H14502" s="41" t="str">
        <f aca="false">IF(A14502="","",INDEX(P_Zone,F14502))</f>
        <v/>
      </c>
      <c r="I14502" s="41" t="str">
        <f aca="false">IF(A14502="","",IF(D14502="Delivered",IF(B14502&lt;=INDEX(P_Due,F14502),1,0),0))</f>
        <v/>
      </c>
    </row>
    <row r="14503" customFormat="false" ht="15" hidden="false" customHeight="false" outlineLevel="0" collapsed="false">
      <c r="A14503" s="37"/>
      <c r="B14503" s="38"/>
      <c r="C14503" s="39"/>
      <c r="D14503" s="39"/>
      <c r="E14503" s="39"/>
      <c r="F14503" s="41" t="str">
        <f aca="false">IF(A14503="","",MATCH(A14503,P_ID,1))</f>
        <v/>
      </c>
      <c r="G14503" s="41" t="str">
        <f aca="false">IF(A14503="","",INDEX(P_Svc,F14503))</f>
        <v/>
      </c>
      <c r="H14503" s="41" t="str">
        <f aca="false">IF(A14503="","",INDEX(P_Zone,F14503))</f>
        <v/>
      </c>
      <c r="I14503" s="41" t="str">
        <f aca="false">IF(A14503="","",IF(D14503="Delivered",IF(B14503&lt;=INDEX(P_Due,F14503),1,0),0))</f>
        <v/>
      </c>
    </row>
    <row r="14504" customFormat="false" ht="15" hidden="false" customHeight="false" outlineLevel="0" collapsed="false">
      <c r="A14504" s="37"/>
      <c r="B14504" s="38"/>
      <c r="C14504" s="39"/>
      <c r="D14504" s="39"/>
      <c r="E14504" s="39"/>
      <c r="F14504" s="41" t="str">
        <f aca="false">IF(A14504="","",MATCH(A14504,P_ID,1))</f>
        <v/>
      </c>
      <c r="G14504" s="41" t="str">
        <f aca="false">IF(A14504="","",INDEX(P_Svc,F14504))</f>
        <v/>
      </c>
      <c r="H14504" s="41" t="str">
        <f aca="false">IF(A14504="","",INDEX(P_Zone,F14504))</f>
        <v/>
      </c>
      <c r="I14504" s="41" t="str">
        <f aca="false">IF(A14504="","",IF(D14504="Delivered",IF(B14504&lt;=INDEX(P_Due,F14504),1,0),0))</f>
        <v/>
      </c>
    </row>
    <row r="14505" customFormat="false" ht="15" hidden="false" customHeight="false" outlineLevel="0" collapsed="false">
      <c r="A14505" s="37"/>
      <c r="B14505" s="38"/>
      <c r="C14505" s="39"/>
      <c r="D14505" s="39"/>
      <c r="E14505" s="39"/>
      <c r="F14505" s="41" t="str">
        <f aca="false">IF(A14505="","",MATCH(A14505,P_ID,1))</f>
        <v/>
      </c>
      <c r="G14505" s="41" t="str">
        <f aca="false">IF(A14505="","",INDEX(P_Svc,F14505))</f>
        <v/>
      </c>
      <c r="H14505" s="41" t="str">
        <f aca="false">IF(A14505="","",INDEX(P_Zone,F14505))</f>
        <v/>
      </c>
      <c r="I14505" s="41" t="str">
        <f aca="false">IF(A14505="","",IF(D14505="Delivered",IF(B14505&lt;=INDEX(P_Due,F14505),1,0),0))</f>
        <v/>
      </c>
    </row>
    <row r="14506" customFormat="false" ht="15" hidden="false" customHeight="false" outlineLevel="0" collapsed="false">
      <c r="A14506" s="37"/>
      <c r="B14506" s="38"/>
      <c r="C14506" s="39"/>
      <c r="D14506" s="39"/>
      <c r="E14506" s="39"/>
      <c r="F14506" s="41" t="str">
        <f aca="false">IF(A14506="","",MATCH(A14506,P_ID,1))</f>
        <v/>
      </c>
      <c r="G14506" s="41" t="str">
        <f aca="false">IF(A14506="","",INDEX(P_Svc,F14506))</f>
        <v/>
      </c>
      <c r="H14506" s="41" t="str">
        <f aca="false">IF(A14506="","",INDEX(P_Zone,F14506))</f>
        <v/>
      </c>
      <c r="I14506" s="41" t="str">
        <f aca="false">IF(A14506="","",IF(D14506="Delivered",IF(B14506&lt;=INDEX(P_Due,F14506),1,0),0))</f>
        <v/>
      </c>
    </row>
    <row r="14507" customFormat="false" ht="15" hidden="false" customHeight="false" outlineLevel="0" collapsed="false">
      <c r="A14507" s="37"/>
      <c r="B14507" s="38"/>
      <c r="C14507" s="39"/>
      <c r="D14507" s="39"/>
      <c r="E14507" s="39"/>
      <c r="F14507" s="41" t="str">
        <f aca="false">IF(A14507="","",MATCH(A14507,P_ID,1))</f>
        <v/>
      </c>
      <c r="G14507" s="41" t="str">
        <f aca="false">IF(A14507="","",INDEX(P_Svc,F14507))</f>
        <v/>
      </c>
      <c r="H14507" s="41" t="str">
        <f aca="false">IF(A14507="","",INDEX(P_Zone,F14507))</f>
        <v/>
      </c>
      <c r="I14507" s="41" t="str">
        <f aca="false">IF(A14507="","",IF(D14507="Delivered",IF(B14507&lt;=INDEX(P_Due,F14507),1,0),0))</f>
        <v/>
      </c>
    </row>
    <row r="14508" customFormat="false" ht="15" hidden="false" customHeight="false" outlineLevel="0" collapsed="false">
      <c r="A14508" s="37"/>
      <c r="B14508" s="38"/>
      <c r="C14508" s="39"/>
      <c r="D14508" s="39"/>
      <c r="E14508" s="39"/>
      <c r="F14508" s="41" t="str">
        <f aca="false">IF(A14508="","",MATCH(A14508,P_ID,1))</f>
        <v/>
      </c>
      <c r="G14508" s="41" t="str">
        <f aca="false">IF(A14508="","",INDEX(P_Svc,F14508))</f>
        <v/>
      </c>
      <c r="H14508" s="41" t="str">
        <f aca="false">IF(A14508="","",INDEX(P_Zone,F14508))</f>
        <v/>
      </c>
      <c r="I14508" s="41" t="str">
        <f aca="false">IF(A14508="","",IF(D14508="Delivered",IF(B14508&lt;=INDEX(P_Due,F14508),1,0),0))</f>
        <v/>
      </c>
    </row>
    <row r="14509" customFormat="false" ht="15" hidden="false" customHeight="false" outlineLevel="0" collapsed="false">
      <c r="A14509" s="37"/>
      <c r="B14509" s="38"/>
      <c r="C14509" s="39"/>
      <c r="D14509" s="39"/>
      <c r="E14509" s="39"/>
      <c r="F14509" s="41" t="str">
        <f aca="false">IF(A14509="","",MATCH(A14509,P_ID,1))</f>
        <v/>
      </c>
      <c r="G14509" s="41" t="str">
        <f aca="false">IF(A14509="","",INDEX(P_Svc,F14509))</f>
        <v/>
      </c>
      <c r="H14509" s="41" t="str">
        <f aca="false">IF(A14509="","",INDEX(P_Zone,F14509))</f>
        <v/>
      </c>
      <c r="I14509" s="41" t="str">
        <f aca="false">IF(A14509="","",IF(D14509="Delivered",IF(B14509&lt;=INDEX(P_Due,F14509),1,0),0))</f>
        <v/>
      </c>
    </row>
    <row r="14510" customFormat="false" ht="15" hidden="false" customHeight="false" outlineLevel="0" collapsed="false">
      <c r="A14510" s="37"/>
      <c r="B14510" s="38"/>
      <c r="C14510" s="39"/>
      <c r="D14510" s="39"/>
      <c r="E14510" s="39"/>
      <c r="F14510" s="41" t="str">
        <f aca="false">IF(A14510="","",MATCH(A14510,P_ID,1))</f>
        <v/>
      </c>
      <c r="G14510" s="41" t="str">
        <f aca="false">IF(A14510="","",INDEX(P_Svc,F14510))</f>
        <v/>
      </c>
      <c r="H14510" s="41" t="str">
        <f aca="false">IF(A14510="","",INDEX(P_Zone,F14510))</f>
        <v/>
      </c>
      <c r="I14510" s="41" t="str">
        <f aca="false">IF(A14510="","",IF(D14510="Delivered",IF(B14510&lt;=INDEX(P_Due,F14510),1,0),0))</f>
        <v/>
      </c>
    </row>
    <row r="14511" customFormat="false" ht="15" hidden="false" customHeight="false" outlineLevel="0" collapsed="false">
      <c r="A14511" s="37"/>
      <c r="B14511" s="38"/>
      <c r="C14511" s="39"/>
      <c r="D14511" s="39"/>
      <c r="E14511" s="39"/>
      <c r="F14511" s="41" t="str">
        <f aca="false">IF(A14511="","",MATCH(A14511,P_ID,1))</f>
        <v/>
      </c>
      <c r="G14511" s="41" t="str">
        <f aca="false">IF(A14511="","",INDEX(P_Svc,F14511))</f>
        <v/>
      </c>
      <c r="H14511" s="41" t="str">
        <f aca="false">IF(A14511="","",INDEX(P_Zone,F14511))</f>
        <v/>
      </c>
      <c r="I14511" s="41" t="str">
        <f aca="false">IF(A14511="","",IF(D14511="Delivered",IF(B14511&lt;=INDEX(P_Due,F14511),1,0),0))</f>
        <v/>
      </c>
    </row>
    <row r="14512" customFormat="false" ht="15" hidden="false" customHeight="false" outlineLevel="0" collapsed="false">
      <c r="A14512" s="37"/>
      <c r="B14512" s="38"/>
      <c r="C14512" s="39"/>
      <c r="D14512" s="39"/>
      <c r="E14512" s="39"/>
      <c r="F14512" s="41" t="str">
        <f aca="false">IF(A14512="","",MATCH(A14512,P_ID,1))</f>
        <v/>
      </c>
      <c r="G14512" s="41" t="str">
        <f aca="false">IF(A14512="","",INDEX(P_Svc,F14512))</f>
        <v/>
      </c>
      <c r="H14512" s="41" t="str">
        <f aca="false">IF(A14512="","",INDEX(P_Zone,F14512))</f>
        <v/>
      </c>
      <c r="I14512" s="41" t="str">
        <f aca="false">IF(A14512="","",IF(D14512="Delivered",IF(B14512&lt;=INDEX(P_Due,F14512),1,0),0))</f>
        <v/>
      </c>
    </row>
    <row r="14513" customFormat="false" ht="15" hidden="false" customHeight="false" outlineLevel="0" collapsed="false">
      <c r="A14513" s="37"/>
      <c r="B14513" s="38"/>
      <c r="C14513" s="39"/>
      <c r="D14513" s="39"/>
      <c r="E14513" s="39"/>
      <c r="F14513" s="41" t="str">
        <f aca="false">IF(A14513="","",MATCH(A14513,P_ID,1))</f>
        <v/>
      </c>
      <c r="G14513" s="41" t="str">
        <f aca="false">IF(A14513="","",INDEX(P_Svc,F14513))</f>
        <v/>
      </c>
      <c r="H14513" s="41" t="str">
        <f aca="false">IF(A14513="","",INDEX(P_Zone,F14513))</f>
        <v/>
      </c>
      <c r="I14513" s="41" t="str">
        <f aca="false">IF(A14513="","",IF(D14513="Delivered",IF(B14513&lt;=INDEX(P_Due,F14513),1,0),0))</f>
        <v/>
      </c>
    </row>
    <row r="14514" customFormat="false" ht="15" hidden="false" customHeight="false" outlineLevel="0" collapsed="false">
      <c r="A14514" s="37"/>
      <c r="B14514" s="38"/>
      <c r="C14514" s="39"/>
      <c r="D14514" s="39"/>
      <c r="E14514" s="39"/>
      <c r="F14514" s="41" t="str">
        <f aca="false">IF(A14514="","",MATCH(A14514,P_ID,1))</f>
        <v/>
      </c>
      <c r="G14514" s="41" t="str">
        <f aca="false">IF(A14514="","",INDEX(P_Svc,F14514))</f>
        <v/>
      </c>
      <c r="H14514" s="41" t="str">
        <f aca="false">IF(A14514="","",INDEX(P_Zone,F14514))</f>
        <v/>
      </c>
      <c r="I14514" s="41" t="str">
        <f aca="false">IF(A14514="","",IF(D14514="Delivered",IF(B14514&lt;=INDEX(P_Due,F14514),1,0),0))</f>
        <v/>
      </c>
    </row>
    <row r="14515" customFormat="false" ht="15" hidden="false" customHeight="false" outlineLevel="0" collapsed="false">
      <c r="A14515" s="37"/>
      <c r="B14515" s="38"/>
      <c r="C14515" s="39"/>
      <c r="D14515" s="39"/>
      <c r="E14515" s="39"/>
      <c r="F14515" s="41" t="str">
        <f aca="false">IF(A14515="","",MATCH(A14515,P_ID,1))</f>
        <v/>
      </c>
      <c r="G14515" s="41" t="str">
        <f aca="false">IF(A14515="","",INDEX(P_Svc,F14515))</f>
        <v/>
      </c>
      <c r="H14515" s="41" t="str">
        <f aca="false">IF(A14515="","",INDEX(P_Zone,F14515))</f>
        <v/>
      </c>
      <c r="I14515" s="41" t="str">
        <f aca="false">IF(A14515="","",IF(D14515="Delivered",IF(B14515&lt;=INDEX(P_Due,F14515),1,0),0))</f>
        <v/>
      </c>
    </row>
    <row r="14516" customFormat="false" ht="15" hidden="false" customHeight="false" outlineLevel="0" collapsed="false">
      <c r="A14516" s="37"/>
      <c r="B14516" s="38"/>
      <c r="C14516" s="39"/>
      <c r="D14516" s="39"/>
      <c r="E14516" s="39"/>
      <c r="F14516" s="41" t="str">
        <f aca="false">IF(A14516="","",MATCH(A14516,P_ID,1))</f>
        <v/>
      </c>
      <c r="G14516" s="41" t="str">
        <f aca="false">IF(A14516="","",INDEX(P_Svc,F14516))</f>
        <v/>
      </c>
      <c r="H14516" s="41" t="str">
        <f aca="false">IF(A14516="","",INDEX(P_Zone,F14516))</f>
        <v/>
      </c>
      <c r="I14516" s="41" t="str">
        <f aca="false">IF(A14516="","",IF(D14516="Delivered",IF(B14516&lt;=INDEX(P_Due,F14516),1,0),0))</f>
        <v/>
      </c>
    </row>
    <row r="14517" customFormat="false" ht="15" hidden="false" customHeight="false" outlineLevel="0" collapsed="false">
      <c r="A14517" s="37"/>
      <c r="B14517" s="38"/>
      <c r="C14517" s="39"/>
      <c r="D14517" s="39"/>
      <c r="E14517" s="39"/>
      <c r="F14517" s="41" t="str">
        <f aca="false">IF(A14517="","",MATCH(A14517,P_ID,1))</f>
        <v/>
      </c>
      <c r="G14517" s="41" t="str">
        <f aca="false">IF(A14517="","",INDEX(P_Svc,F14517))</f>
        <v/>
      </c>
      <c r="H14517" s="41" t="str">
        <f aca="false">IF(A14517="","",INDEX(P_Zone,F14517))</f>
        <v/>
      </c>
      <c r="I14517" s="41" t="str">
        <f aca="false">IF(A14517="","",IF(D14517="Delivered",IF(B14517&lt;=INDEX(P_Due,F14517),1,0),0))</f>
        <v/>
      </c>
    </row>
    <row r="14518" customFormat="false" ht="15" hidden="false" customHeight="false" outlineLevel="0" collapsed="false">
      <c r="A14518" s="37"/>
      <c r="B14518" s="38"/>
      <c r="C14518" s="39"/>
      <c r="D14518" s="39"/>
      <c r="E14518" s="39"/>
      <c r="F14518" s="41" t="str">
        <f aca="false">IF(A14518="","",MATCH(A14518,P_ID,1))</f>
        <v/>
      </c>
      <c r="G14518" s="41" t="str">
        <f aca="false">IF(A14518="","",INDEX(P_Svc,F14518))</f>
        <v/>
      </c>
      <c r="H14518" s="41" t="str">
        <f aca="false">IF(A14518="","",INDEX(P_Zone,F14518))</f>
        <v/>
      </c>
      <c r="I14518" s="41" t="str">
        <f aca="false">IF(A14518="","",IF(D14518="Delivered",IF(B14518&lt;=INDEX(P_Due,F14518),1,0),0))</f>
        <v/>
      </c>
    </row>
    <row r="14519" customFormat="false" ht="15" hidden="false" customHeight="false" outlineLevel="0" collapsed="false">
      <c r="A14519" s="37"/>
      <c r="B14519" s="38"/>
      <c r="C14519" s="39"/>
      <c r="D14519" s="39"/>
      <c r="E14519" s="39"/>
      <c r="F14519" s="41" t="str">
        <f aca="false">IF(A14519="","",MATCH(A14519,P_ID,1))</f>
        <v/>
      </c>
      <c r="G14519" s="41" t="str">
        <f aca="false">IF(A14519="","",INDEX(P_Svc,F14519))</f>
        <v/>
      </c>
      <c r="H14519" s="41" t="str">
        <f aca="false">IF(A14519="","",INDEX(P_Zone,F14519))</f>
        <v/>
      </c>
      <c r="I14519" s="41" t="str">
        <f aca="false">IF(A14519="","",IF(D14519="Delivered",IF(B14519&lt;=INDEX(P_Due,F14519),1,0),0))</f>
        <v/>
      </c>
    </row>
    <row r="14520" customFormat="false" ht="15" hidden="false" customHeight="false" outlineLevel="0" collapsed="false">
      <c r="A14520" s="37"/>
      <c r="B14520" s="38"/>
      <c r="C14520" s="39"/>
      <c r="D14520" s="39"/>
      <c r="E14520" s="39"/>
      <c r="F14520" s="41" t="str">
        <f aca="false">IF(A14520="","",MATCH(A14520,P_ID,1))</f>
        <v/>
      </c>
      <c r="G14520" s="41" t="str">
        <f aca="false">IF(A14520="","",INDEX(P_Svc,F14520))</f>
        <v/>
      </c>
      <c r="H14520" s="41" t="str">
        <f aca="false">IF(A14520="","",INDEX(P_Zone,F14520))</f>
        <v/>
      </c>
      <c r="I14520" s="41" t="str">
        <f aca="false">IF(A14520="","",IF(D14520="Delivered",IF(B14520&lt;=INDEX(P_Due,F14520),1,0),0))</f>
        <v/>
      </c>
    </row>
    <row r="14521" customFormat="false" ht="15" hidden="false" customHeight="false" outlineLevel="0" collapsed="false">
      <c r="A14521" s="37"/>
      <c r="B14521" s="38"/>
      <c r="C14521" s="39"/>
      <c r="D14521" s="39"/>
      <c r="E14521" s="39"/>
      <c r="F14521" s="41" t="str">
        <f aca="false">IF(A14521="","",MATCH(A14521,P_ID,1))</f>
        <v/>
      </c>
      <c r="G14521" s="41" t="str">
        <f aca="false">IF(A14521="","",INDEX(P_Svc,F14521))</f>
        <v/>
      </c>
      <c r="H14521" s="41" t="str">
        <f aca="false">IF(A14521="","",INDEX(P_Zone,F14521))</f>
        <v/>
      </c>
      <c r="I14521" s="41" t="str">
        <f aca="false">IF(A14521="","",IF(D14521="Delivered",IF(B14521&lt;=INDEX(P_Due,F14521),1,0),0))</f>
        <v/>
      </c>
    </row>
    <row r="14522" customFormat="false" ht="15" hidden="false" customHeight="false" outlineLevel="0" collapsed="false">
      <c r="A14522" s="37"/>
      <c r="B14522" s="38"/>
      <c r="C14522" s="39"/>
      <c r="D14522" s="39"/>
      <c r="E14522" s="39"/>
      <c r="F14522" s="41" t="str">
        <f aca="false">IF(A14522="","",MATCH(A14522,P_ID,1))</f>
        <v/>
      </c>
      <c r="G14522" s="41" t="str">
        <f aca="false">IF(A14522="","",INDEX(P_Svc,F14522))</f>
        <v/>
      </c>
      <c r="H14522" s="41" t="str">
        <f aca="false">IF(A14522="","",INDEX(P_Zone,F14522))</f>
        <v/>
      </c>
      <c r="I14522" s="41" t="str">
        <f aca="false">IF(A14522="","",IF(D14522="Delivered",IF(B14522&lt;=INDEX(P_Due,F14522),1,0),0))</f>
        <v/>
      </c>
    </row>
    <row r="14523" customFormat="false" ht="15" hidden="false" customHeight="false" outlineLevel="0" collapsed="false">
      <c r="A14523" s="37"/>
      <c r="B14523" s="38"/>
      <c r="C14523" s="39"/>
      <c r="D14523" s="39"/>
      <c r="E14523" s="39"/>
      <c r="F14523" s="41" t="str">
        <f aca="false">IF(A14523="","",MATCH(A14523,P_ID,1))</f>
        <v/>
      </c>
      <c r="G14523" s="41" t="str">
        <f aca="false">IF(A14523="","",INDEX(P_Svc,F14523))</f>
        <v/>
      </c>
      <c r="H14523" s="41" t="str">
        <f aca="false">IF(A14523="","",INDEX(P_Zone,F14523))</f>
        <v/>
      </c>
      <c r="I14523" s="41" t="str">
        <f aca="false">IF(A14523="","",IF(D14523="Delivered",IF(B14523&lt;=INDEX(P_Due,F14523),1,0),0))</f>
        <v/>
      </c>
    </row>
    <row r="14524" customFormat="false" ht="15" hidden="false" customHeight="false" outlineLevel="0" collapsed="false">
      <c r="A14524" s="37"/>
      <c r="B14524" s="38"/>
      <c r="C14524" s="39"/>
      <c r="D14524" s="39"/>
      <c r="E14524" s="39"/>
      <c r="F14524" s="41" t="str">
        <f aca="false">IF(A14524="","",MATCH(A14524,P_ID,1))</f>
        <v/>
      </c>
      <c r="G14524" s="41" t="str">
        <f aca="false">IF(A14524="","",INDEX(P_Svc,F14524))</f>
        <v/>
      </c>
      <c r="H14524" s="41" t="str">
        <f aca="false">IF(A14524="","",INDEX(P_Zone,F14524))</f>
        <v/>
      </c>
      <c r="I14524" s="41" t="str">
        <f aca="false">IF(A14524="","",IF(D14524="Delivered",IF(B14524&lt;=INDEX(P_Due,F14524),1,0),0))</f>
        <v/>
      </c>
    </row>
    <row r="14525" customFormat="false" ht="15" hidden="false" customHeight="false" outlineLevel="0" collapsed="false">
      <c r="A14525" s="37"/>
      <c r="B14525" s="38"/>
      <c r="C14525" s="39"/>
      <c r="D14525" s="39"/>
      <c r="E14525" s="39"/>
      <c r="F14525" s="41" t="str">
        <f aca="false">IF(A14525="","",MATCH(A14525,P_ID,1))</f>
        <v/>
      </c>
      <c r="G14525" s="41" t="str">
        <f aca="false">IF(A14525="","",INDEX(P_Svc,F14525))</f>
        <v/>
      </c>
      <c r="H14525" s="41" t="str">
        <f aca="false">IF(A14525="","",INDEX(P_Zone,F14525))</f>
        <v/>
      </c>
      <c r="I14525" s="41" t="str">
        <f aca="false">IF(A14525="","",IF(D14525="Delivered",IF(B14525&lt;=INDEX(P_Due,F14525),1,0),0))</f>
        <v/>
      </c>
    </row>
    <row r="14526" customFormat="false" ht="15" hidden="false" customHeight="false" outlineLevel="0" collapsed="false">
      <c r="A14526" s="37"/>
      <c r="B14526" s="38"/>
      <c r="C14526" s="39"/>
      <c r="D14526" s="39"/>
      <c r="E14526" s="39"/>
      <c r="F14526" s="41" t="str">
        <f aca="false">IF(A14526="","",MATCH(A14526,P_ID,1))</f>
        <v/>
      </c>
      <c r="G14526" s="41" t="str">
        <f aca="false">IF(A14526="","",INDEX(P_Svc,F14526))</f>
        <v/>
      </c>
      <c r="H14526" s="41" t="str">
        <f aca="false">IF(A14526="","",INDEX(P_Zone,F14526))</f>
        <v/>
      </c>
      <c r="I14526" s="41" t="str">
        <f aca="false">IF(A14526="","",IF(D14526="Delivered",IF(B14526&lt;=INDEX(P_Due,F14526),1,0),0))</f>
        <v/>
      </c>
    </row>
    <row r="14527" customFormat="false" ht="15" hidden="false" customHeight="false" outlineLevel="0" collapsed="false">
      <c r="A14527" s="37"/>
      <c r="B14527" s="38"/>
      <c r="C14527" s="39"/>
      <c r="D14527" s="39"/>
      <c r="E14527" s="39"/>
      <c r="F14527" s="41" t="str">
        <f aca="false">IF(A14527="","",MATCH(A14527,P_ID,1))</f>
        <v/>
      </c>
      <c r="G14527" s="41" t="str">
        <f aca="false">IF(A14527="","",INDEX(P_Svc,F14527))</f>
        <v/>
      </c>
      <c r="H14527" s="41" t="str">
        <f aca="false">IF(A14527="","",INDEX(P_Zone,F14527))</f>
        <v/>
      </c>
      <c r="I14527" s="41" t="str">
        <f aca="false">IF(A14527="","",IF(D14527="Delivered",IF(B14527&lt;=INDEX(P_Due,F14527),1,0),0))</f>
        <v/>
      </c>
    </row>
    <row r="14528" customFormat="false" ht="15" hidden="false" customHeight="false" outlineLevel="0" collapsed="false">
      <c r="A14528" s="37"/>
      <c r="B14528" s="38"/>
      <c r="C14528" s="39"/>
      <c r="D14528" s="39"/>
      <c r="E14528" s="39"/>
      <c r="F14528" s="41" t="str">
        <f aca="false">IF(A14528="","",MATCH(A14528,P_ID,1))</f>
        <v/>
      </c>
      <c r="G14528" s="41" t="str">
        <f aca="false">IF(A14528="","",INDEX(P_Svc,F14528))</f>
        <v/>
      </c>
      <c r="H14528" s="41" t="str">
        <f aca="false">IF(A14528="","",INDEX(P_Zone,F14528))</f>
        <v/>
      </c>
      <c r="I14528" s="41" t="str">
        <f aca="false">IF(A14528="","",IF(D14528="Delivered",IF(B14528&lt;=INDEX(P_Due,F14528),1,0),0))</f>
        <v/>
      </c>
    </row>
    <row r="14529" customFormat="false" ht="15" hidden="false" customHeight="false" outlineLevel="0" collapsed="false">
      <c r="A14529" s="37"/>
      <c r="B14529" s="38"/>
      <c r="C14529" s="39"/>
      <c r="D14529" s="39"/>
      <c r="E14529" s="39"/>
      <c r="F14529" s="41" t="str">
        <f aca="false">IF(A14529="","",MATCH(A14529,P_ID,1))</f>
        <v/>
      </c>
      <c r="G14529" s="41" t="str">
        <f aca="false">IF(A14529="","",INDEX(P_Svc,F14529))</f>
        <v/>
      </c>
      <c r="H14529" s="41" t="str">
        <f aca="false">IF(A14529="","",INDEX(P_Zone,F14529))</f>
        <v/>
      </c>
      <c r="I14529" s="41" t="str">
        <f aca="false">IF(A14529="","",IF(D14529="Delivered",IF(B14529&lt;=INDEX(P_Due,F14529),1,0),0))</f>
        <v/>
      </c>
    </row>
    <row r="14530" customFormat="false" ht="15" hidden="false" customHeight="false" outlineLevel="0" collapsed="false">
      <c r="A14530" s="37"/>
      <c r="B14530" s="38"/>
      <c r="C14530" s="39"/>
      <c r="D14530" s="39"/>
      <c r="E14530" s="39"/>
      <c r="F14530" s="41" t="str">
        <f aca="false">IF(A14530="","",MATCH(A14530,P_ID,1))</f>
        <v/>
      </c>
      <c r="G14530" s="41" t="str">
        <f aca="false">IF(A14530="","",INDEX(P_Svc,F14530))</f>
        <v/>
      </c>
      <c r="H14530" s="41" t="str">
        <f aca="false">IF(A14530="","",INDEX(P_Zone,F14530))</f>
        <v/>
      </c>
      <c r="I14530" s="41" t="str">
        <f aca="false">IF(A14530="","",IF(D14530="Delivered",IF(B14530&lt;=INDEX(P_Due,F14530),1,0),0))</f>
        <v/>
      </c>
    </row>
    <row r="14531" customFormat="false" ht="15" hidden="false" customHeight="false" outlineLevel="0" collapsed="false">
      <c r="A14531" s="37"/>
      <c r="B14531" s="38"/>
      <c r="C14531" s="39"/>
      <c r="D14531" s="39"/>
      <c r="E14531" s="39"/>
      <c r="F14531" s="41" t="str">
        <f aca="false">IF(A14531="","",MATCH(A14531,P_ID,1))</f>
        <v/>
      </c>
      <c r="G14531" s="41" t="str">
        <f aca="false">IF(A14531="","",INDEX(P_Svc,F14531))</f>
        <v/>
      </c>
      <c r="H14531" s="41" t="str">
        <f aca="false">IF(A14531="","",INDEX(P_Zone,F14531))</f>
        <v/>
      </c>
      <c r="I14531" s="41" t="str">
        <f aca="false">IF(A14531="","",IF(D14531="Delivered",IF(B14531&lt;=INDEX(P_Due,F14531),1,0),0))</f>
        <v/>
      </c>
    </row>
    <row r="14532" customFormat="false" ht="15" hidden="false" customHeight="false" outlineLevel="0" collapsed="false">
      <c r="A14532" s="37"/>
      <c r="B14532" s="38"/>
      <c r="C14532" s="39"/>
      <c r="D14532" s="39"/>
      <c r="E14532" s="39"/>
      <c r="F14532" s="41" t="str">
        <f aca="false">IF(A14532="","",MATCH(A14532,P_ID,1))</f>
        <v/>
      </c>
      <c r="G14532" s="41" t="str">
        <f aca="false">IF(A14532="","",INDEX(P_Svc,F14532))</f>
        <v/>
      </c>
      <c r="H14532" s="41" t="str">
        <f aca="false">IF(A14532="","",INDEX(P_Zone,F14532))</f>
        <v/>
      </c>
      <c r="I14532" s="41" t="str">
        <f aca="false">IF(A14532="","",IF(D14532="Delivered",IF(B14532&lt;=INDEX(P_Due,F14532),1,0),0))</f>
        <v/>
      </c>
    </row>
    <row r="14533" customFormat="false" ht="15" hidden="false" customHeight="false" outlineLevel="0" collapsed="false">
      <c r="A14533" s="37"/>
      <c r="B14533" s="38"/>
      <c r="C14533" s="39"/>
      <c r="D14533" s="39"/>
      <c r="E14533" s="39"/>
      <c r="F14533" s="41" t="str">
        <f aca="false">IF(A14533="","",MATCH(A14533,P_ID,1))</f>
        <v/>
      </c>
      <c r="G14533" s="41" t="str">
        <f aca="false">IF(A14533="","",INDEX(P_Svc,F14533))</f>
        <v/>
      </c>
      <c r="H14533" s="41" t="str">
        <f aca="false">IF(A14533="","",INDEX(P_Zone,F14533))</f>
        <v/>
      </c>
      <c r="I14533" s="41" t="str">
        <f aca="false">IF(A14533="","",IF(D14533="Delivered",IF(B14533&lt;=INDEX(P_Due,F14533),1,0),0))</f>
        <v/>
      </c>
    </row>
    <row r="14534" customFormat="false" ht="15" hidden="false" customHeight="false" outlineLevel="0" collapsed="false">
      <c r="A14534" s="37"/>
      <c r="B14534" s="38"/>
      <c r="C14534" s="39"/>
      <c r="D14534" s="39"/>
      <c r="E14534" s="39"/>
      <c r="F14534" s="41" t="str">
        <f aca="false">IF(A14534="","",MATCH(A14534,P_ID,1))</f>
        <v/>
      </c>
      <c r="G14534" s="41" t="str">
        <f aca="false">IF(A14534="","",INDEX(P_Svc,F14534))</f>
        <v/>
      </c>
      <c r="H14534" s="41" t="str">
        <f aca="false">IF(A14534="","",INDEX(P_Zone,F14534))</f>
        <v/>
      </c>
      <c r="I14534" s="41" t="str">
        <f aca="false">IF(A14534="","",IF(D14534="Delivered",IF(B14534&lt;=INDEX(P_Due,F14534),1,0),0))</f>
        <v/>
      </c>
    </row>
    <row r="14535" customFormat="false" ht="15" hidden="false" customHeight="false" outlineLevel="0" collapsed="false">
      <c r="A14535" s="37"/>
      <c r="B14535" s="38"/>
      <c r="C14535" s="39"/>
      <c r="D14535" s="39"/>
      <c r="E14535" s="39"/>
      <c r="F14535" s="41" t="str">
        <f aca="false">IF(A14535="","",MATCH(A14535,P_ID,1))</f>
        <v/>
      </c>
      <c r="G14535" s="41" t="str">
        <f aca="false">IF(A14535="","",INDEX(P_Svc,F14535))</f>
        <v/>
      </c>
      <c r="H14535" s="41" t="str">
        <f aca="false">IF(A14535="","",INDEX(P_Zone,F14535))</f>
        <v/>
      </c>
      <c r="I14535" s="41" t="str">
        <f aca="false">IF(A14535="","",IF(D14535="Delivered",IF(B14535&lt;=INDEX(P_Due,F14535),1,0),0))</f>
        <v/>
      </c>
    </row>
    <row r="14536" customFormat="false" ht="15" hidden="false" customHeight="false" outlineLevel="0" collapsed="false">
      <c r="A14536" s="37"/>
      <c r="B14536" s="38"/>
      <c r="C14536" s="39"/>
      <c r="D14536" s="39"/>
      <c r="E14536" s="39"/>
      <c r="F14536" s="41" t="str">
        <f aca="false">IF(A14536="","",MATCH(A14536,P_ID,1))</f>
        <v/>
      </c>
      <c r="G14536" s="41" t="str">
        <f aca="false">IF(A14536="","",INDEX(P_Svc,F14536))</f>
        <v/>
      </c>
      <c r="H14536" s="41" t="str">
        <f aca="false">IF(A14536="","",INDEX(P_Zone,F14536))</f>
        <v/>
      </c>
      <c r="I14536" s="41" t="str">
        <f aca="false">IF(A14536="","",IF(D14536="Delivered",IF(B14536&lt;=INDEX(P_Due,F14536),1,0),0))</f>
        <v/>
      </c>
    </row>
    <row r="14537" customFormat="false" ht="15" hidden="false" customHeight="false" outlineLevel="0" collapsed="false">
      <c r="A14537" s="37"/>
      <c r="B14537" s="38"/>
      <c r="C14537" s="39"/>
      <c r="D14537" s="39"/>
      <c r="E14537" s="39"/>
      <c r="F14537" s="41" t="str">
        <f aca="false">IF(A14537="","",MATCH(A14537,P_ID,1))</f>
        <v/>
      </c>
      <c r="G14537" s="41" t="str">
        <f aca="false">IF(A14537="","",INDEX(P_Svc,F14537))</f>
        <v/>
      </c>
      <c r="H14537" s="41" t="str">
        <f aca="false">IF(A14537="","",INDEX(P_Zone,F14537))</f>
        <v/>
      </c>
      <c r="I14537" s="41" t="str">
        <f aca="false">IF(A14537="","",IF(D14537="Delivered",IF(B14537&lt;=INDEX(P_Due,F14537),1,0),0))</f>
        <v/>
      </c>
    </row>
    <row r="14538" customFormat="false" ht="15" hidden="false" customHeight="false" outlineLevel="0" collapsed="false">
      <c r="A14538" s="37"/>
      <c r="B14538" s="38"/>
      <c r="C14538" s="39"/>
      <c r="D14538" s="39"/>
      <c r="E14538" s="39"/>
      <c r="F14538" s="41" t="str">
        <f aca="false">IF(A14538="","",MATCH(A14538,P_ID,1))</f>
        <v/>
      </c>
      <c r="G14538" s="41" t="str">
        <f aca="false">IF(A14538="","",INDEX(P_Svc,F14538))</f>
        <v/>
      </c>
      <c r="H14538" s="41" t="str">
        <f aca="false">IF(A14538="","",INDEX(P_Zone,F14538))</f>
        <v/>
      </c>
      <c r="I14538" s="41" t="str">
        <f aca="false">IF(A14538="","",IF(D14538="Delivered",IF(B14538&lt;=INDEX(P_Due,F14538),1,0),0))</f>
        <v/>
      </c>
    </row>
    <row r="14539" customFormat="false" ht="15" hidden="false" customHeight="false" outlineLevel="0" collapsed="false">
      <c r="A14539" s="37"/>
      <c r="B14539" s="38"/>
      <c r="C14539" s="39"/>
      <c r="D14539" s="39"/>
      <c r="E14539" s="39"/>
      <c r="F14539" s="41" t="str">
        <f aca="false">IF(A14539="","",MATCH(A14539,P_ID,1))</f>
        <v/>
      </c>
      <c r="G14539" s="41" t="str">
        <f aca="false">IF(A14539="","",INDEX(P_Svc,F14539))</f>
        <v/>
      </c>
      <c r="H14539" s="41" t="str">
        <f aca="false">IF(A14539="","",INDEX(P_Zone,F14539))</f>
        <v/>
      </c>
      <c r="I14539" s="41" t="str">
        <f aca="false">IF(A14539="","",IF(D14539="Delivered",IF(B14539&lt;=INDEX(P_Due,F14539),1,0),0))</f>
        <v/>
      </c>
    </row>
    <row r="14540" customFormat="false" ht="15" hidden="false" customHeight="false" outlineLevel="0" collapsed="false">
      <c r="A14540" s="37"/>
      <c r="B14540" s="38"/>
      <c r="C14540" s="39"/>
      <c r="D14540" s="39"/>
      <c r="E14540" s="39"/>
      <c r="F14540" s="41" t="str">
        <f aca="false">IF(A14540="","",MATCH(A14540,P_ID,1))</f>
        <v/>
      </c>
      <c r="G14540" s="41" t="str">
        <f aca="false">IF(A14540="","",INDEX(P_Svc,F14540))</f>
        <v/>
      </c>
      <c r="H14540" s="41" t="str">
        <f aca="false">IF(A14540="","",INDEX(P_Zone,F14540))</f>
        <v/>
      </c>
      <c r="I14540" s="41" t="str">
        <f aca="false">IF(A14540="","",IF(D14540="Delivered",IF(B14540&lt;=INDEX(P_Due,F14540),1,0),0))</f>
        <v/>
      </c>
    </row>
    <row r="14541" customFormat="false" ht="15" hidden="false" customHeight="false" outlineLevel="0" collapsed="false">
      <c r="A14541" s="37"/>
      <c r="B14541" s="38"/>
      <c r="C14541" s="39"/>
      <c r="D14541" s="39"/>
      <c r="E14541" s="39"/>
      <c r="F14541" s="41" t="str">
        <f aca="false">IF(A14541="","",MATCH(A14541,P_ID,1))</f>
        <v/>
      </c>
      <c r="G14541" s="41" t="str">
        <f aca="false">IF(A14541="","",INDEX(P_Svc,F14541))</f>
        <v/>
      </c>
      <c r="H14541" s="41" t="str">
        <f aca="false">IF(A14541="","",INDEX(P_Zone,F14541))</f>
        <v/>
      </c>
      <c r="I14541" s="41" t="str">
        <f aca="false">IF(A14541="","",IF(D14541="Delivered",IF(B14541&lt;=INDEX(P_Due,F14541),1,0),0))</f>
        <v/>
      </c>
    </row>
    <row r="14542" customFormat="false" ht="15" hidden="false" customHeight="false" outlineLevel="0" collapsed="false">
      <c r="A14542" s="37"/>
      <c r="B14542" s="38"/>
      <c r="C14542" s="39"/>
      <c r="D14542" s="39"/>
      <c r="E14542" s="39"/>
      <c r="F14542" s="41" t="str">
        <f aca="false">IF(A14542="","",MATCH(A14542,P_ID,1))</f>
        <v/>
      </c>
      <c r="G14542" s="41" t="str">
        <f aca="false">IF(A14542="","",INDEX(P_Svc,F14542))</f>
        <v/>
      </c>
      <c r="H14542" s="41" t="str">
        <f aca="false">IF(A14542="","",INDEX(P_Zone,F14542))</f>
        <v/>
      </c>
      <c r="I14542" s="41" t="str">
        <f aca="false">IF(A14542="","",IF(D14542="Delivered",IF(B14542&lt;=INDEX(P_Due,F14542),1,0),0))</f>
        <v/>
      </c>
    </row>
    <row r="14543" customFormat="false" ht="15" hidden="false" customHeight="false" outlineLevel="0" collapsed="false">
      <c r="A14543" s="37"/>
      <c r="B14543" s="38"/>
      <c r="C14543" s="39"/>
      <c r="D14543" s="39"/>
      <c r="E14543" s="39"/>
      <c r="F14543" s="41" t="str">
        <f aca="false">IF(A14543="","",MATCH(A14543,P_ID,1))</f>
        <v/>
      </c>
      <c r="G14543" s="41" t="str">
        <f aca="false">IF(A14543="","",INDEX(P_Svc,F14543))</f>
        <v/>
      </c>
      <c r="H14543" s="41" t="str">
        <f aca="false">IF(A14543="","",INDEX(P_Zone,F14543))</f>
        <v/>
      </c>
      <c r="I14543" s="41" t="str">
        <f aca="false">IF(A14543="","",IF(D14543="Delivered",IF(B14543&lt;=INDEX(P_Due,F14543),1,0),0))</f>
        <v/>
      </c>
    </row>
    <row r="14544" customFormat="false" ht="15" hidden="false" customHeight="false" outlineLevel="0" collapsed="false">
      <c r="A14544" s="37"/>
      <c r="B14544" s="38"/>
      <c r="C14544" s="39"/>
      <c r="D14544" s="39"/>
      <c r="E14544" s="39"/>
      <c r="F14544" s="41" t="str">
        <f aca="false">IF(A14544="","",MATCH(A14544,P_ID,1))</f>
        <v/>
      </c>
      <c r="G14544" s="41" t="str">
        <f aca="false">IF(A14544="","",INDEX(P_Svc,F14544))</f>
        <v/>
      </c>
      <c r="H14544" s="41" t="str">
        <f aca="false">IF(A14544="","",INDEX(P_Zone,F14544))</f>
        <v/>
      </c>
      <c r="I14544" s="41" t="str">
        <f aca="false">IF(A14544="","",IF(D14544="Delivered",IF(B14544&lt;=INDEX(P_Due,F14544),1,0),0))</f>
        <v/>
      </c>
    </row>
    <row r="14545" customFormat="false" ht="15" hidden="false" customHeight="false" outlineLevel="0" collapsed="false">
      <c r="A14545" s="37"/>
      <c r="B14545" s="38"/>
      <c r="C14545" s="39"/>
      <c r="D14545" s="39"/>
      <c r="E14545" s="39"/>
      <c r="F14545" s="41" t="str">
        <f aca="false">IF(A14545="","",MATCH(A14545,P_ID,1))</f>
        <v/>
      </c>
      <c r="G14545" s="41" t="str">
        <f aca="false">IF(A14545="","",INDEX(P_Svc,F14545))</f>
        <v/>
      </c>
      <c r="H14545" s="41" t="str">
        <f aca="false">IF(A14545="","",INDEX(P_Zone,F14545))</f>
        <v/>
      </c>
      <c r="I14545" s="41" t="str">
        <f aca="false">IF(A14545="","",IF(D14545="Delivered",IF(B14545&lt;=INDEX(P_Due,F14545),1,0),0))</f>
        <v/>
      </c>
    </row>
    <row r="14546" customFormat="false" ht="15" hidden="false" customHeight="false" outlineLevel="0" collapsed="false">
      <c r="A14546" s="37"/>
      <c r="B14546" s="38"/>
      <c r="C14546" s="39"/>
      <c r="D14546" s="39"/>
      <c r="E14546" s="39"/>
      <c r="F14546" s="41" t="str">
        <f aca="false">IF(A14546="","",MATCH(A14546,P_ID,1))</f>
        <v/>
      </c>
      <c r="G14546" s="41" t="str">
        <f aca="false">IF(A14546="","",INDEX(P_Svc,F14546))</f>
        <v/>
      </c>
      <c r="H14546" s="41" t="str">
        <f aca="false">IF(A14546="","",INDEX(P_Zone,F14546))</f>
        <v/>
      </c>
      <c r="I14546" s="41" t="str">
        <f aca="false">IF(A14546="","",IF(D14546="Delivered",IF(B14546&lt;=INDEX(P_Due,F14546),1,0),0))</f>
        <v/>
      </c>
    </row>
    <row r="14547" customFormat="false" ht="15" hidden="false" customHeight="false" outlineLevel="0" collapsed="false">
      <c r="A14547" s="37"/>
      <c r="B14547" s="38"/>
      <c r="C14547" s="39"/>
      <c r="D14547" s="39"/>
      <c r="E14547" s="39"/>
      <c r="F14547" s="41" t="str">
        <f aca="false">IF(A14547="","",MATCH(A14547,P_ID,1))</f>
        <v/>
      </c>
      <c r="G14547" s="41" t="str">
        <f aca="false">IF(A14547="","",INDEX(P_Svc,F14547))</f>
        <v/>
      </c>
      <c r="H14547" s="41" t="str">
        <f aca="false">IF(A14547="","",INDEX(P_Zone,F14547))</f>
        <v/>
      </c>
      <c r="I14547" s="41" t="str">
        <f aca="false">IF(A14547="","",IF(D14547="Delivered",IF(B14547&lt;=INDEX(P_Due,F14547),1,0),0))</f>
        <v/>
      </c>
    </row>
    <row r="14548" customFormat="false" ht="15" hidden="false" customHeight="false" outlineLevel="0" collapsed="false">
      <c r="A14548" s="37"/>
      <c r="B14548" s="38"/>
      <c r="C14548" s="39"/>
      <c r="D14548" s="39"/>
      <c r="E14548" s="39"/>
      <c r="F14548" s="41" t="str">
        <f aca="false">IF(A14548="","",MATCH(A14548,P_ID,1))</f>
        <v/>
      </c>
      <c r="G14548" s="41" t="str">
        <f aca="false">IF(A14548="","",INDEX(P_Svc,F14548))</f>
        <v/>
      </c>
      <c r="H14548" s="41" t="str">
        <f aca="false">IF(A14548="","",INDEX(P_Zone,F14548))</f>
        <v/>
      </c>
      <c r="I14548" s="41" t="str">
        <f aca="false">IF(A14548="","",IF(D14548="Delivered",IF(B14548&lt;=INDEX(P_Due,F14548),1,0),0))</f>
        <v/>
      </c>
    </row>
    <row r="14549" customFormat="false" ht="15" hidden="false" customHeight="false" outlineLevel="0" collapsed="false">
      <c r="A14549" s="37"/>
      <c r="B14549" s="38"/>
      <c r="C14549" s="39"/>
      <c r="D14549" s="39"/>
      <c r="E14549" s="39"/>
      <c r="F14549" s="41" t="str">
        <f aca="false">IF(A14549="","",MATCH(A14549,P_ID,1))</f>
        <v/>
      </c>
      <c r="G14549" s="41" t="str">
        <f aca="false">IF(A14549="","",INDEX(P_Svc,F14549))</f>
        <v/>
      </c>
      <c r="H14549" s="41" t="str">
        <f aca="false">IF(A14549="","",INDEX(P_Zone,F14549))</f>
        <v/>
      </c>
      <c r="I14549" s="41" t="str">
        <f aca="false">IF(A14549="","",IF(D14549="Delivered",IF(B14549&lt;=INDEX(P_Due,F14549),1,0),0))</f>
        <v/>
      </c>
    </row>
    <row r="14550" customFormat="false" ht="15" hidden="false" customHeight="false" outlineLevel="0" collapsed="false">
      <c r="A14550" s="37"/>
      <c r="B14550" s="38"/>
      <c r="C14550" s="39"/>
      <c r="D14550" s="39"/>
      <c r="E14550" s="39"/>
      <c r="F14550" s="41" t="str">
        <f aca="false">IF(A14550="","",MATCH(A14550,P_ID,1))</f>
        <v/>
      </c>
      <c r="G14550" s="41" t="str">
        <f aca="false">IF(A14550="","",INDEX(P_Svc,F14550))</f>
        <v/>
      </c>
      <c r="H14550" s="41" t="str">
        <f aca="false">IF(A14550="","",INDEX(P_Zone,F14550))</f>
        <v/>
      </c>
      <c r="I14550" s="41" t="str">
        <f aca="false">IF(A14550="","",IF(D14550="Delivered",IF(B14550&lt;=INDEX(P_Due,F14550),1,0),0))</f>
        <v/>
      </c>
    </row>
    <row r="14551" customFormat="false" ht="15" hidden="false" customHeight="false" outlineLevel="0" collapsed="false">
      <c r="A14551" s="37"/>
      <c r="B14551" s="38"/>
      <c r="C14551" s="39"/>
      <c r="D14551" s="39"/>
      <c r="E14551" s="39"/>
      <c r="F14551" s="41" t="str">
        <f aca="false">IF(A14551="","",MATCH(A14551,P_ID,1))</f>
        <v/>
      </c>
      <c r="G14551" s="41" t="str">
        <f aca="false">IF(A14551="","",INDEX(P_Svc,F14551))</f>
        <v/>
      </c>
      <c r="H14551" s="41" t="str">
        <f aca="false">IF(A14551="","",INDEX(P_Zone,F14551))</f>
        <v/>
      </c>
      <c r="I14551" s="41" t="str">
        <f aca="false">IF(A14551="","",IF(D14551="Delivered",IF(B14551&lt;=INDEX(P_Due,F14551),1,0),0))</f>
        <v/>
      </c>
    </row>
    <row r="14552" customFormat="false" ht="15" hidden="false" customHeight="false" outlineLevel="0" collapsed="false">
      <c r="A14552" s="37"/>
      <c r="B14552" s="38"/>
      <c r="C14552" s="39"/>
      <c r="D14552" s="39"/>
      <c r="E14552" s="39"/>
      <c r="F14552" s="41" t="str">
        <f aca="false">IF(A14552="","",MATCH(A14552,P_ID,1))</f>
        <v/>
      </c>
      <c r="G14552" s="41" t="str">
        <f aca="false">IF(A14552="","",INDEX(P_Svc,F14552))</f>
        <v/>
      </c>
      <c r="H14552" s="41" t="str">
        <f aca="false">IF(A14552="","",INDEX(P_Zone,F14552))</f>
        <v/>
      </c>
      <c r="I14552" s="41" t="str">
        <f aca="false">IF(A14552="","",IF(D14552="Delivered",IF(B14552&lt;=INDEX(P_Due,F14552),1,0),0))</f>
        <v/>
      </c>
    </row>
    <row r="14553" customFormat="false" ht="15" hidden="false" customHeight="false" outlineLevel="0" collapsed="false">
      <c r="A14553" s="37"/>
      <c r="B14553" s="38"/>
      <c r="C14553" s="39"/>
      <c r="D14553" s="39"/>
      <c r="E14553" s="39"/>
      <c r="F14553" s="41" t="str">
        <f aca="false">IF(A14553="","",MATCH(A14553,P_ID,1))</f>
        <v/>
      </c>
      <c r="G14553" s="41" t="str">
        <f aca="false">IF(A14553="","",INDEX(P_Svc,F14553))</f>
        <v/>
      </c>
      <c r="H14553" s="41" t="str">
        <f aca="false">IF(A14553="","",INDEX(P_Zone,F14553))</f>
        <v/>
      </c>
      <c r="I14553" s="41" t="str">
        <f aca="false">IF(A14553="","",IF(D14553="Delivered",IF(B14553&lt;=INDEX(P_Due,F14553),1,0),0))</f>
        <v/>
      </c>
    </row>
    <row r="14554" customFormat="false" ht="15" hidden="false" customHeight="false" outlineLevel="0" collapsed="false">
      <c r="A14554" s="37"/>
      <c r="B14554" s="38"/>
      <c r="C14554" s="39"/>
      <c r="D14554" s="39"/>
      <c r="E14554" s="39"/>
      <c r="F14554" s="41" t="str">
        <f aca="false">IF(A14554="","",MATCH(A14554,P_ID,1))</f>
        <v/>
      </c>
      <c r="G14554" s="41" t="str">
        <f aca="false">IF(A14554="","",INDEX(P_Svc,F14554))</f>
        <v/>
      </c>
      <c r="H14554" s="41" t="str">
        <f aca="false">IF(A14554="","",INDEX(P_Zone,F14554))</f>
        <v/>
      </c>
      <c r="I14554" s="41" t="str">
        <f aca="false">IF(A14554="","",IF(D14554="Delivered",IF(B14554&lt;=INDEX(P_Due,F14554),1,0),0))</f>
        <v/>
      </c>
    </row>
    <row r="14555" customFormat="false" ht="15" hidden="false" customHeight="false" outlineLevel="0" collapsed="false">
      <c r="A14555" s="37"/>
      <c r="B14555" s="38"/>
      <c r="C14555" s="39"/>
      <c r="D14555" s="39"/>
      <c r="E14555" s="39"/>
      <c r="F14555" s="41" t="str">
        <f aca="false">IF(A14555="","",MATCH(A14555,P_ID,1))</f>
        <v/>
      </c>
      <c r="G14555" s="41" t="str">
        <f aca="false">IF(A14555="","",INDEX(P_Svc,F14555))</f>
        <v/>
      </c>
      <c r="H14555" s="41" t="str">
        <f aca="false">IF(A14555="","",INDEX(P_Zone,F14555))</f>
        <v/>
      </c>
      <c r="I14555" s="41" t="str">
        <f aca="false">IF(A14555="","",IF(D14555="Delivered",IF(B14555&lt;=INDEX(P_Due,F14555),1,0),0))</f>
        <v/>
      </c>
    </row>
    <row r="14556" customFormat="false" ht="15" hidden="false" customHeight="false" outlineLevel="0" collapsed="false">
      <c r="A14556" s="37"/>
      <c r="B14556" s="38"/>
      <c r="C14556" s="39"/>
      <c r="D14556" s="39"/>
      <c r="E14556" s="39"/>
      <c r="F14556" s="41" t="str">
        <f aca="false">IF(A14556="","",MATCH(A14556,P_ID,1))</f>
        <v/>
      </c>
      <c r="G14556" s="41" t="str">
        <f aca="false">IF(A14556="","",INDEX(P_Svc,F14556))</f>
        <v/>
      </c>
      <c r="H14556" s="41" t="str">
        <f aca="false">IF(A14556="","",INDEX(P_Zone,F14556))</f>
        <v/>
      </c>
      <c r="I14556" s="41" t="str">
        <f aca="false">IF(A14556="","",IF(D14556="Delivered",IF(B14556&lt;=INDEX(P_Due,F14556),1,0),0))</f>
        <v/>
      </c>
    </row>
    <row r="14557" customFormat="false" ht="15" hidden="false" customHeight="false" outlineLevel="0" collapsed="false">
      <c r="A14557" s="37"/>
      <c r="B14557" s="38"/>
      <c r="C14557" s="39"/>
      <c r="D14557" s="39"/>
      <c r="E14557" s="39"/>
      <c r="F14557" s="41" t="str">
        <f aca="false">IF(A14557="","",MATCH(A14557,P_ID,1))</f>
        <v/>
      </c>
      <c r="G14557" s="41" t="str">
        <f aca="false">IF(A14557="","",INDEX(P_Svc,F14557))</f>
        <v/>
      </c>
      <c r="H14557" s="41" t="str">
        <f aca="false">IF(A14557="","",INDEX(P_Zone,F14557))</f>
        <v/>
      </c>
      <c r="I14557" s="41" t="str">
        <f aca="false">IF(A14557="","",IF(D14557="Delivered",IF(B14557&lt;=INDEX(P_Due,F14557),1,0),0))</f>
        <v/>
      </c>
    </row>
    <row r="14558" customFormat="false" ht="15" hidden="false" customHeight="false" outlineLevel="0" collapsed="false">
      <c r="A14558" s="37"/>
      <c r="B14558" s="38"/>
      <c r="C14558" s="39"/>
      <c r="D14558" s="39"/>
      <c r="E14558" s="39"/>
      <c r="F14558" s="41" t="str">
        <f aca="false">IF(A14558="","",MATCH(A14558,P_ID,1))</f>
        <v/>
      </c>
      <c r="G14558" s="41" t="str">
        <f aca="false">IF(A14558="","",INDEX(P_Svc,F14558))</f>
        <v/>
      </c>
      <c r="H14558" s="41" t="str">
        <f aca="false">IF(A14558="","",INDEX(P_Zone,F14558))</f>
        <v/>
      </c>
      <c r="I14558" s="41" t="str">
        <f aca="false">IF(A14558="","",IF(D14558="Delivered",IF(B14558&lt;=INDEX(P_Due,F14558),1,0),0))</f>
        <v/>
      </c>
    </row>
    <row r="14559" customFormat="false" ht="15" hidden="false" customHeight="false" outlineLevel="0" collapsed="false">
      <c r="A14559" s="37"/>
      <c r="B14559" s="38"/>
      <c r="C14559" s="39"/>
      <c r="D14559" s="39"/>
      <c r="E14559" s="39"/>
      <c r="F14559" s="41" t="str">
        <f aca="false">IF(A14559="","",MATCH(A14559,P_ID,1))</f>
        <v/>
      </c>
      <c r="G14559" s="41" t="str">
        <f aca="false">IF(A14559="","",INDEX(P_Svc,F14559))</f>
        <v/>
      </c>
      <c r="H14559" s="41" t="str">
        <f aca="false">IF(A14559="","",INDEX(P_Zone,F14559))</f>
        <v/>
      </c>
      <c r="I14559" s="41" t="str">
        <f aca="false">IF(A14559="","",IF(D14559="Delivered",IF(B14559&lt;=INDEX(P_Due,F14559),1,0),0))</f>
        <v/>
      </c>
    </row>
    <row r="14560" customFormat="false" ht="15" hidden="false" customHeight="false" outlineLevel="0" collapsed="false">
      <c r="A14560" s="37"/>
      <c r="B14560" s="38"/>
      <c r="C14560" s="39"/>
      <c r="D14560" s="39"/>
      <c r="E14560" s="39"/>
      <c r="F14560" s="41" t="str">
        <f aca="false">IF(A14560="","",MATCH(A14560,P_ID,1))</f>
        <v/>
      </c>
      <c r="G14560" s="41" t="str">
        <f aca="false">IF(A14560="","",INDEX(P_Svc,F14560))</f>
        <v/>
      </c>
      <c r="H14560" s="41" t="str">
        <f aca="false">IF(A14560="","",INDEX(P_Zone,F14560))</f>
        <v/>
      </c>
      <c r="I14560" s="41" t="str">
        <f aca="false">IF(A14560="","",IF(D14560="Delivered",IF(B14560&lt;=INDEX(P_Due,F14560),1,0),0))</f>
        <v/>
      </c>
    </row>
    <row r="14561" customFormat="false" ht="15" hidden="false" customHeight="false" outlineLevel="0" collapsed="false">
      <c r="A14561" s="37"/>
      <c r="B14561" s="38"/>
      <c r="C14561" s="39"/>
      <c r="D14561" s="39"/>
      <c r="E14561" s="39"/>
      <c r="F14561" s="41" t="str">
        <f aca="false">IF(A14561="","",MATCH(A14561,P_ID,1))</f>
        <v/>
      </c>
      <c r="G14561" s="41" t="str">
        <f aca="false">IF(A14561="","",INDEX(P_Svc,F14561))</f>
        <v/>
      </c>
      <c r="H14561" s="41" t="str">
        <f aca="false">IF(A14561="","",INDEX(P_Zone,F14561))</f>
        <v/>
      </c>
      <c r="I14561" s="41" t="str">
        <f aca="false">IF(A14561="","",IF(D14561="Delivered",IF(B14561&lt;=INDEX(P_Due,F14561),1,0),0))</f>
        <v/>
      </c>
    </row>
    <row r="14562" customFormat="false" ht="15" hidden="false" customHeight="false" outlineLevel="0" collapsed="false">
      <c r="A14562" s="37"/>
      <c r="B14562" s="38"/>
      <c r="C14562" s="39"/>
      <c r="D14562" s="39"/>
      <c r="E14562" s="39"/>
      <c r="F14562" s="41" t="str">
        <f aca="false">IF(A14562="","",MATCH(A14562,P_ID,1))</f>
        <v/>
      </c>
      <c r="G14562" s="41" t="str">
        <f aca="false">IF(A14562="","",INDEX(P_Svc,F14562))</f>
        <v/>
      </c>
      <c r="H14562" s="41" t="str">
        <f aca="false">IF(A14562="","",INDEX(P_Zone,F14562))</f>
        <v/>
      </c>
      <c r="I14562" s="41" t="str">
        <f aca="false">IF(A14562="","",IF(D14562="Delivered",IF(B14562&lt;=INDEX(P_Due,F14562),1,0),0))</f>
        <v/>
      </c>
    </row>
    <row r="14563" customFormat="false" ht="15" hidden="false" customHeight="false" outlineLevel="0" collapsed="false">
      <c r="A14563" s="37"/>
      <c r="B14563" s="38"/>
      <c r="C14563" s="39"/>
      <c r="D14563" s="39"/>
      <c r="E14563" s="39"/>
      <c r="F14563" s="41" t="str">
        <f aca="false">IF(A14563="","",MATCH(A14563,P_ID,1))</f>
        <v/>
      </c>
      <c r="G14563" s="41" t="str">
        <f aca="false">IF(A14563="","",INDEX(P_Svc,F14563))</f>
        <v/>
      </c>
      <c r="H14563" s="41" t="str">
        <f aca="false">IF(A14563="","",INDEX(P_Zone,F14563))</f>
        <v/>
      </c>
      <c r="I14563" s="41" t="str">
        <f aca="false">IF(A14563="","",IF(D14563="Delivered",IF(B14563&lt;=INDEX(P_Due,F14563),1,0),0))</f>
        <v/>
      </c>
    </row>
    <row r="14564" customFormat="false" ht="15" hidden="false" customHeight="false" outlineLevel="0" collapsed="false">
      <c r="A14564" s="37"/>
      <c r="B14564" s="38"/>
      <c r="C14564" s="39"/>
      <c r="D14564" s="39"/>
      <c r="E14564" s="39"/>
      <c r="F14564" s="41" t="str">
        <f aca="false">IF(A14564="","",MATCH(A14564,P_ID,1))</f>
        <v/>
      </c>
      <c r="G14564" s="41" t="str">
        <f aca="false">IF(A14564="","",INDEX(P_Svc,F14564))</f>
        <v/>
      </c>
      <c r="H14564" s="41" t="str">
        <f aca="false">IF(A14564="","",INDEX(P_Zone,F14564))</f>
        <v/>
      </c>
      <c r="I14564" s="41" t="str">
        <f aca="false">IF(A14564="","",IF(D14564="Delivered",IF(B14564&lt;=INDEX(P_Due,F14564),1,0),0))</f>
        <v/>
      </c>
    </row>
    <row r="14565" customFormat="false" ht="15" hidden="false" customHeight="false" outlineLevel="0" collapsed="false">
      <c r="A14565" s="37"/>
      <c r="B14565" s="38"/>
      <c r="C14565" s="39"/>
      <c r="D14565" s="39"/>
      <c r="E14565" s="39"/>
      <c r="F14565" s="41" t="str">
        <f aca="false">IF(A14565="","",MATCH(A14565,P_ID,1))</f>
        <v/>
      </c>
      <c r="G14565" s="41" t="str">
        <f aca="false">IF(A14565="","",INDEX(P_Svc,F14565))</f>
        <v/>
      </c>
      <c r="H14565" s="41" t="str">
        <f aca="false">IF(A14565="","",INDEX(P_Zone,F14565))</f>
        <v/>
      </c>
      <c r="I14565" s="41" t="str">
        <f aca="false">IF(A14565="","",IF(D14565="Delivered",IF(B14565&lt;=INDEX(P_Due,F14565),1,0),0))</f>
        <v/>
      </c>
    </row>
    <row r="14566" customFormat="false" ht="15" hidden="false" customHeight="false" outlineLevel="0" collapsed="false">
      <c r="A14566" s="37"/>
      <c r="B14566" s="38"/>
      <c r="C14566" s="39"/>
      <c r="D14566" s="39"/>
      <c r="E14566" s="39"/>
      <c r="F14566" s="41" t="str">
        <f aca="false">IF(A14566="","",MATCH(A14566,P_ID,1))</f>
        <v/>
      </c>
      <c r="G14566" s="41" t="str">
        <f aca="false">IF(A14566="","",INDEX(P_Svc,F14566))</f>
        <v/>
      </c>
      <c r="H14566" s="41" t="str">
        <f aca="false">IF(A14566="","",INDEX(P_Zone,F14566))</f>
        <v/>
      </c>
      <c r="I14566" s="41" t="str">
        <f aca="false">IF(A14566="","",IF(D14566="Delivered",IF(B14566&lt;=INDEX(P_Due,F14566),1,0),0))</f>
        <v/>
      </c>
    </row>
    <row r="14567" customFormat="false" ht="15" hidden="false" customHeight="false" outlineLevel="0" collapsed="false">
      <c r="A14567" s="37"/>
      <c r="B14567" s="38"/>
      <c r="C14567" s="39"/>
      <c r="D14567" s="39"/>
      <c r="E14567" s="39"/>
      <c r="F14567" s="41" t="str">
        <f aca="false">IF(A14567="","",MATCH(A14567,P_ID,1))</f>
        <v/>
      </c>
      <c r="G14567" s="41" t="str">
        <f aca="false">IF(A14567="","",INDEX(P_Svc,F14567))</f>
        <v/>
      </c>
      <c r="H14567" s="41" t="str">
        <f aca="false">IF(A14567="","",INDEX(P_Zone,F14567))</f>
        <v/>
      </c>
      <c r="I14567" s="41" t="str">
        <f aca="false">IF(A14567="","",IF(D14567="Delivered",IF(B14567&lt;=INDEX(P_Due,F14567),1,0),0))</f>
        <v/>
      </c>
    </row>
    <row r="14568" customFormat="false" ht="15" hidden="false" customHeight="false" outlineLevel="0" collapsed="false">
      <c r="A14568" s="37"/>
      <c r="B14568" s="38"/>
      <c r="C14568" s="39"/>
      <c r="D14568" s="39"/>
      <c r="E14568" s="39"/>
      <c r="F14568" s="41" t="str">
        <f aca="false">IF(A14568="","",MATCH(A14568,P_ID,1))</f>
        <v/>
      </c>
      <c r="G14568" s="41" t="str">
        <f aca="false">IF(A14568="","",INDEX(P_Svc,F14568))</f>
        <v/>
      </c>
      <c r="H14568" s="41" t="str">
        <f aca="false">IF(A14568="","",INDEX(P_Zone,F14568))</f>
        <v/>
      </c>
      <c r="I14568" s="41" t="str">
        <f aca="false">IF(A14568="","",IF(D14568="Delivered",IF(B14568&lt;=INDEX(P_Due,F14568),1,0),0))</f>
        <v/>
      </c>
    </row>
    <row r="14569" customFormat="false" ht="15" hidden="false" customHeight="false" outlineLevel="0" collapsed="false">
      <c r="A14569" s="37"/>
      <c r="B14569" s="38"/>
      <c r="C14569" s="39"/>
      <c r="D14569" s="39"/>
      <c r="E14569" s="39"/>
      <c r="F14569" s="41" t="str">
        <f aca="false">IF(A14569="","",MATCH(A14569,P_ID,1))</f>
        <v/>
      </c>
      <c r="G14569" s="41" t="str">
        <f aca="false">IF(A14569="","",INDEX(P_Svc,F14569))</f>
        <v/>
      </c>
      <c r="H14569" s="41" t="str">
        <f aca="false">IF(A14569="","",INDEX(P_Zone,F14569))</f>
        <v/>
      </c>
      <c r="I14569" s="41" t="str">
        <f aca="false">IF(A14569="","",IF(D14569="Delivered",IF(B14569&lt;=INDEX(P_Due,F14569),1,0),0))</f>
        <v/>
      </c>
    </row>
    <row r="14570" customFormat="false" ht="15" hidden="false" customHeight="false" outlineLevel="0" collapsed="false">
      <c r="A14570" s="37"/>
      <c r="B14570" s="38"/>
      <c r="C14570" s="39"/>
      <c r="D14570" s="39"/>
      <c r="E14570" s="39"/>
      <c r="F14570" s="41" t="str">
        <f aca="false">IF(A14570="","",MATCH(A14570,P_ID,1))</f>
        <v/>
      </c>
      <c r="G14570" s="41" t="str">
        <f aca="false">IF(A14570="","",INDEX(P_Svc,F14570))</f>
        <v/>
      </c>
      <c r="H14570" s="41" t="str">
        <f aca="false">IF(A14570="","",INDEX(P_Zone,F14570))</f>
        <v/>
      </c>
      <c r="I14570" s="41" t="str">
        <f aca="false">IF(A14570="","",IF(D14570="Delivered",IF(B14570&lt;=INDEX(P_Due,F14570),1,0),0))</f>
        <v/>
      </c>
    </row>
    <row r="14571" customFormat="false" ht="15" hidden="false" customHeight="false" outlineLevel="0" collapsed="false">
      <c r="A14571" s="37"/>
      <c r="B14571" s="38"/>
      <c r="C14571" s="39"/>
      <c r="D14571" s="39"/>
      <c r="E14571" s="39"/>
      <c r="F14571" s="41" t="str">
        <f aca="false">IF(A14571="","",MATCH(A14571,P_ID,1))</f>
        <v/>
      </c>
      <c r="G14571" s="41" t="str">
        <f aca="false">IF(A14571="","",INDEX(P_Svc,F14571))</f>
        <v/>
      </c>
      <c r="H14571" s="41" t="str">
        <f aca="false">IF(A14571="","",INDEX(P_Zone,F14571))</f>
        <v/>
      </c>
      <c r="I14571" s="41" t="str">
        <f aca="false">IF(A14571="","",IF(D14571="Delivered",IF(B14571&lt;=INDEX(P_Due,F14571),1,0),0))</f>
        <v/>
      </c>
    </row>
    <row r="14572" customFormat="false" ht="15" hidden="false" customHeight="false" outlineLevel="0" collapsed="false">
      <c r="A14572" s="37"/>
      <c r="B14572" s="38"/>
      <c r="C14572" s="39"/>
      <c r="D14572" s="39"/>
      <c r="E14572" s="39"/>
      <c r="F14572" s="41" t="str">
        <f aca="false">IF(A14572="","",MATCH(A14572,P_ID,1))</f>
        <v/>
      </c>
      <c r="G14572" s="41" t="str">
        <f aca="false">IF(A14572="","",INDEX(P_Svc,F14572))</f>
        <v/>
      </c>
      <c r="H14572" s="41" t="str">
        <f aca="false">IF(A14572="","",INDEX(P_Zone,F14572))</f>
        <v/>
      </c>
      <c r="I14572" s="41" t="str">
        <f aca="false">IF(A14572="","",IF(D14572="Delivered",IF(B14572&lt;=INDEX(P_Due,F14572),1,0),0))</f>
        <v/>
      </c>
    </row>
    <row r="14573" customFormat="false" ht="15" hidden="false" customHeight="false" outlineLevel="0" collapsed="false">
      <c r="A14573" s="37"/>
      <c r="B14573" s="38"/>
      <c r="C14573" s="39"/>
      <c r="D14573" s="39"/>
      <c r="E14573" s="39"/>
      <c r="F14573" s="41" t="str">
        <f aca="false">IF(A14573="","",MATCH(A14573,P_ID,1))</f>
        <v/>
      </c>
      <c r="G14573" s="41" t="str">
        <f aca="false">IF(A14573="","",INDEX(P_Svc,F14573))</f>
        <v/>
      </c>
      <c r="H14573" s="41" t="str">
        <f aca="false">IF(A14573="","",INDEX(P_Zone,F14573))</f>
        <v/>
      </c>
      <c r="I14573" s="41" t="str">
        <f aca="false">IF(A14573="","",IF(D14573="Delivered",IF(B14573&lt;=INDEX(P_Due,F14573),1,0),0))</f>
        <v/>
      </c>
    </row>
    <row r="14574" customFormat="false" ht="15" hidden="false" customHeight="false" outlineLevel="0" collapsed="false">
      <c r="A14574" s="37"/>
      <c r="B14574" s="38"/>
      <c r="C14574" s="39"/>
      <c r="D14574" s="39"/>
      <c r="E14574" s="39"/>
      <c r="F14574" s="41" t="str">
        <f aca="false">IF(A14574="","",MATCH(A14574,P_ID,1))</f>
        <v/>
      </c>
      <c r="G14574" s="41" t="str">
        <f aca="false">IF(A14574="","",INDEX(P_Svc,F14574))</f>
        <v/>
      </c>
      <c r="H14574" s="41" t="str">
        <f aca="false">IF(A14574="","",INDEX(P_Zone,F14574))</f>
        <v/>
      </c>
      <c r="I14574" s="41" t="str">
        <f aca="false">IF(A14574="","",IF(D14574="Delivered",IF(B14574&lt;=INDEX(P_Due,F14574),1,0),0))</f>
        <v/>
      </c>
    </row>
    <row r="14575" customFormat="false" ht="15" hidden="false" customHeight="false" outlineLevel="0" collapsed="false">
      <c r="A14575" s="37"/>
      <c r="B14575" s="38"/>
      <c r="C14575" s="39"/>
      <c r="D14575" s="39"/>
      <c r="E14575" s="39"/>
      <c r="F14575" s="41" t="str">
        <f aca="false">IF(A14575="","",MATCH(A14575,P_ID,1))</f>
        <v/>
      </c>
      <c r="G14575" s="41" t="str">
        <f aca="false">IF(A14575="","",INDEX(P_Svc,F14575))</f>
        <v/>
      </c>
      <c r="H14575" s="41" t="str">
        <f aca="false">IF(A14575="","",INDEX(P_Zone,F14575))</f>
        <v/>
      </c>
      <c r="I14575" s="41" t="str">
        <f aca="false">IF(A14575="","",IF(D14575="Delivered",IF(B14575&lt;=INDEX(P_Due,F14575),1,0),0))</f>
        <v/>
      </c>
    </row>
    <row r="14576" customFormat="false" ht="15" hidden="false" customHeight="false" outlineLevel="0" collapsed="false">
      <c r="A14576" s="37"/>
      <c r="B14576" s="38"/>
      <c r="C14576" s="39"/>
      <c r="D14576" s="39"/>
      <c r="E14576" s="39"/>
      <c r="F14576" s="41" t="str">
        <f aca="false">IF(A14576="","",MATCH(A14576,P_ID,1))</f>
        <v/>
      </c>
      <c r="G14576" s="41" t="str">
        <f aca="false">IF(A14576="","",INDEX(P_Svc,F14576))</f>
        <v/>
      </c>
      <c r="H14576" s="41" t="str">
        <f aca="false">IF(A14576="","",INDEX(P_Zone,F14576))</f>
        <v/>
      </c>
      <c r="I14576" s="41" t="str">
        <f aca="false">IF(A14576="","",IF(D14576="Delivered",IF(B14576&lt;=INDEX(P_Due,F14576),1,0),0))</f>
        <v/>
      </c>
    </row>
    <row r="14577" customFormat="false" ht="15" hidden="false" customHeight="false" outlineLevel="0" collapsed="false">
      <c r="A14577" s="37"/>
      <c r="B14577" s="38"/>
      <c r="C14577" s="39"/>
      <c r="D14577" s="39"/>
      <c r="E14577" s="39"/>
      <c r="F14577" s="41" t="str">
        <f aca="false">IF(A14577="","",MATCH(A14577,P_ID,1))</f>
        <v/>
      </c>
      <c r="G14577" s="41" t="str">
        <f aca="false">IF(A14577="","",INDEX(P_Svc,F14577))</f>
        <v/>
      </c>
      <c r="H14577" s="41" t="str">
        <f aca="false">IF(A14577="","",INDEX(P_Zone,F14577))</f>
        <v/>
      </c>
      <c r="I14577" s="41" t="str">
        <f aca="false">IF(A14577="","",IF(D14577="Delivered",IF(B14577&lt;=INDEX(P_Due,F14577),1,0),0))</f>
        <v/>
      </c>
    </row>
    <row r="14578" customFormat="false" ht="15" hidden="false" customHeight="false" outlineLevel="0" collapsed="false">
      <c r="A14578" s="37"/>
      <c r="B14578" s="38"/>
      <c r="C14578" s="39"/>
      <c r="D14578" s="39"/>
      <c r="E14578" s="39"/>
      <c r="F14578" s="41" t="str">
        <f aca="false">IF(A14578="","",MATCH(A14578,P_ID,1))</f>
        <v/>
      </c>
      <c r="G14578" s="41" t="str">
        <f aca="false">IF(A14578="","",INDEX(P_Svc,F14578))</f>
        <v/>
      </c>
      <c r="H14578" s="41" t="str">
        <f aca="false">IF(A14578="","",INDEX(P_Zone,F14578))</f>
        <v/>
      </c>
      <c r="I14578" s="41" t="str">
        <f aca="false">IF(A14578="","",IF(D14578="Delivered",IF(B14578&lt;=INDEX(P_Due,F14578),1,0),0))</f>
        <v/>
      </c>
    </row>
    <row r="14579" customFormat="false" ht="15" hidden="false" customHeight="false" outlineLevel="0" collapsed="false">
      <c r="A14579" s="37"/>
      <c r="B14579" s="38"/>
      <c r="C14579" s="39"/>
      <c r="D14579" s="39"/>
      <c r="E14579" s="39"/>
      <c r="F14579" s="41" t="str">
        <f aca="false">IF(A14579="","",MATCH(A14579,P_ID,1))</f>
        <v/>
      </c>
      <c r="G14579" s="41" t="str">
        <f aca="false">IF(A14579="","",INDEX(P_Svc,F14579))</f>
        <v/>
      </c>
      <c r="H14579" s="41" t="str">
        <f aca="false">IF(A14579="","",INDEX(P_Zone,F14579))</f>
        <v/>
      </c>
      <c r="I14579" s="41" t="str">
        <f aca="false">IF(A14579="","",IF(D14579="Delivered",IF(B14579&lt;=INDEX(P_Due,F14579),1,0),0))</f>
        <v/>
      </c>
    </row>
    <row r="14580" customFormat="false" ht="15" hidden="false" customHeight="false" outlineLevel="0" collapsed="false">
      <c r="A14580" s="37"/>
      <c r="B14580" s="38"/>
      <c r="C14580" s="39"/>
      <c r="D14580" s="39"/>
      <c r="E14580" s="39"/>
      <c r="F14580" s="41" t="str">
        <f aca="false">IF(A14580="","",MATCH(A14580,P_ID,1))</f>
        <v/>
      </c>
      <c r="G14580" s="41" t="str">
        <f aca="false">IF(A14580="","",INDEX(P_Svc,F14580))</f>
        <v/>
      </c>
      <c r="H14580" s="41" t="str">
        <f aca="false">IF(A14580="","",INDEX(P_Zone,F14580))</f>
        <v/>
      </c>
      <c r="I14580" s="41" t="str">
        <f aca="false">IF(A14580="","",IF(D14580="Delivered",IF(B14580&lt;=INDEX(P_Due,F14580),1,0),0))</f>
        <v/>
      </c>
    </row>
    <row r="14581" customFormat="false" ht="15" hidden="false" customHeight="false" outlineLevel="0" collapsed="false">
      <c r="A14581" s="37"/>
      <c r="B14581" s="38"/>
      <c r="C14581" s="39"/>
      <c r="D14581" s="39"/>
      <c r="E14581" s="39"/>
      <c r="F14581" s="41" t="str">
        <f aca="false">IF(A14581="","",MATCH(A14581,P_ID,1))</f>
        <v/>
      </c>
      <c r="G14581" s="41" t="str">
        <f aca="false">IF(A14581="","",INDEX(P_Svc,F14581))</f>
        <v/>
      </c>
      <c r="H14581" s="41" t="str">
        <f aca="false">IF(A14581="","",INDEX(P_Zone,F14581))</f>
        <v/>
      </c>
      <c r="I14581" s="41" t="str">
        <f aca="false">IF(A14581="","",IF(D14581="Delivered",IF(B14581&lt;=INDEX(P_Due,F14581),1,0),0))</f>
        <v/>
      </c>
    </row>
    <row r="14582" customFormat="false" ht="15" hidden="false" customHeight="false" outlineLevel="0" collapsed="false">
      <c r="A14582" s="37"/>
      <c r="B14582" s="38"/>
      <c r="C14582" s="39"/>
      <c r="D14582" s="39"/>
      <c r="E14582" s="39"/>
      <c r="F14582" s="41" t="str">
        <f aca="false">IF(A14582="","",MATCH(A14582,P_ID,1))</f>
        <v/>
      </c>
      <c r="G14582" s="41" t="str">
        <f aca="false">IF(A14582="","",INDEX(P_Svc,F14582))</f>
        <v/>
      </c>
      <c r="H14582" s="41" t="str">
        <f aca="false">IF(A14582="","",INDEX(P_Zone,F14582))</f>
        <v/>
      </c>
      <c r="I14582" s="41" t="str">
        <f aca="false">IF(A14582="","",IF(D14582="Delivered",IF(B14582&lt;=INDEX(P_Due,F14582),1,0),0))</f>
        <v/>
      </c>
    </row>
    <row r="14583" customFormat="false" ht="15" hidden="false" customHeight="false" outlineLevel="0" collapsed="false">
      <c r="A14583" s="37"/>
      <c r="B14583" s="38"/>
      <c r="C14583" s="39"/>
      <c r="D14583" s="39"/>
      <c r="E14583" s="39"/>
      <c r="F14583" s="41" t="str">
        <f aca="false">IF(A14583="","",MATCH(A14583,P_ID,1))</f>
        <v/>
      </c>
      <c r="G14583" s="41" t="str">
        <f aca="false">IF(A14583="","",INDEX(P_Svc,F14583))</f>
        <v/>
      </c>
      <c r="H14583" s="41" t="str">
        <f aca="false">IF(A14583="","",INDEX(P_Zone,F14583))</f>
        <v/>
      </c>
      <c r="I14583" s="41" t="str">
        <f aca="false">IF(A14583="","",IF(D14583="Delivered",IF(B14583&lt;=INDEX(P_Due,F14583),1,0),0))</f>
        <v/>
      </c>
    </row>
    <row r="14584" customFormat="false" ht="15" hidden="false" customHeight="false" outlineLevel="0" collapsed="false">
      <c r="A14584" s="37"/>
      <c r="B14584" s="38"/>
      <c r="C14584" s="39"/>
      <c r="D14584" s="39"/>
      <c r="E14584" s="39"/>
      <c r="F14584" s="41" t="str">
        <f aca="false">IF(A14584="","",MATCH(A14584,P_ID,1))</f>
        <v/>
      </c>
      <c r="G14584" s="41" t="str">
        <f aca="false">IF(A14584="","",INDEX(P_Svc,F14584))</f>
        <v/>
      </c>
      <c r="H14584" s="41" t="str">
        <f aca="false">IF(A14584="","",INDEX(P_Zone,F14584))</f>
        <v/>
      </c>
      <c r="I14584" s="41" t="str">
        <f aca="false">IF(A14584="","",IF(D14584="Delivered",IF(B14584&lt;=INDEX(P_Due,F14584),1,0),0))</f>
        <v/>
      </c>
    </row>
    <row r="14585" customFormat="false" ht="15" hidden="false" customHeight="false" outlineLevel="0" collapsed="false">
      <c r="A14585" s="37"/>
      <c r="B14585" s="38"/>
      <c r="C14585" s="39"/>
      <c r="D14585" s="39"/>
      <c r="E14585" s="39"/>
      <c r="F14585" s="41" t="str">
        <f aca="false">IF(A14585="","",MATCH(A14585,P_ID,1))</f>
        <v/>
      </c>
      <c r="G14585" s="41" t="str">
        <f aca="false">IF(A14585="","",INDEX(P_Svc,F14585))</f>
        <v/>
      </c>
      <c r="H14585" s="41" t="str">
        <f aca="false">IF(A14585="","",INDEX(P_Zone,F14585))</f>
        <v/>
      </c>
      <c r="I14585" s="41" t="str">
        <f aca="false">IF(A14585="","",IF(D14585="Delivered",IF(B14585&lt;=INDEX(P_Due,F14585),1,0),0))</f>
        <v/>
      </c>
    </row>
    <row r="14586" customFormat="false" ht="15" hidden="false" customHeight="false" outlineLevel="0" collapsed="false">
      <c r="A14586" s="37"/>
      <c r="B14586" s="38"/>
      <c r="C14586" s="39"/>
      <c r="D14586" s="39"/>
      <c r="E14586" s="39"/>
      <c r="F14586" s="41" t="str">
        <f aca="false">IF(A14586="","",MATCH(A14586,P_ID,1))</f>
        <v/>
      </c>
      <c r="G14586" s="41" t="str">
        <f aca="false">IF(A14586="","",INDEX(P_Svc,F14586))</f>
        <v/>
      </c>
      <c r="H14586" s="41" t="str">
        <f aca="false">IF(A14586="","",INDEX(P_Zone,F14586))</f>
        <v/>
      </c>
      <c r="I14586" s="41" t="str">
        <f aca="false">IF(A14586="","",IF(D14586="Delivered",IF(B14586&lt;=INDEX(P_Due,F14586),1,0),0))</f>
        <v/>
      </c>
    </row>
    <row r="14587" customFormat="false" ht="15" hidden="false" customHeight="false" outlineLevel="0" collapsed="false">
      <c r="A14587" s="37"/>
      <c r="B14587" s="38"/>
      <c r="C14587" s="39"/>
      <c r="D14587" s="39"/>
      <c r="E14587" s="39"/>
      <c r="F14587" s="41" t="str">
        <f aca="false">IF(A14587="","",MATCH(A14587,P_ID,1))</f>
        <v/>
      </c>
      <c r="G14587" s="41" t="str">
        <f aca="false">IF(A14587="","",INDEX(P_Svc,F14587))</f>
        <v/>
      </c>
      <c r="H14587" s="41" t="str">
        <f aca="false">IF(A14587="","",INDEX(P_Zone,F14587))</f>
        <v/>
      </c>
      <c r="I14587" s="41" t="str">
        <f aca="false">IF(A14587="","",IF(D14587="Delivered",IF(B14587&lt;=INDEX(P_Due,F14587),1,0),0))</f>
        <v/>
      </c>
    </row>
    <row r="14588" customFormat="false" ht="15" hidden="false" customHeight="false" outlineLevel="0" collapsed="false">
      <c r="A14588" s="37"/>
      <c r="B14588" s="38"/>
      <c r="C14588" s="39"/>
      <c r="D14588" s="39"/>
      <c r="E14588" s="39"/>
      <c r="F14588" s="41" t="str">
        <f aca="false">IF(A14588="","",MATCH(A14588,P_ID,1))</f>
        <v/>
      </c>
      <c r="G14588" s="41" t="str">
        <f aca="false">IF(A14588="","",INDEX(P_Svc,F14588))</f>
        <v/>
      </c>
      <c r="H14588" s="41" t="str">
        <f aca="false">IF(A14588="","",INDEX(P_Zone,F14588))</f>
        <v/>
      </c>
      <c r="I14588" s="41" t="str">
        <f aca="false">IF(A14588="","",IF(D14588="Delivered",IF(B14588&lt;=INDEX(P_Due,F14588),1,0),0))</f>
        <v/>
      </c>
    </row>
    <row r="14589" customFormat="false" ht="15" hidden="false" customHeight="false" outlineLevel="0" collapsed="false">
      <c r="A14589" s="37"/>
      <c r="B14589" s="38"/>
      <c r="C14589" s="39"/>
      <c r="D14589" s="39"/>
      <c r="E14589" s="39"/>
      <c r="F14589" s="41" t="str">
        <f aca="false">IF(A14589="","",MATCH(A14589,P_ID,1))</f>
        <v/>
      </c>
      <c r="G14589" s="41" t="str">
        <f aca="false">IF(A14589="","",INDEX(P_Svc,F14589))</f>
        <v/>
      </c>
      <c r="H14589" s="41" t="str">
        <f aca="false">IF(A14589="","",INDEX(P_Zone,F14589))</f>
        <v/>
      </c>
      <c r="I14589" s="41" t="str">
        <f aca="false">IF(A14589="","",IF(D14589="Delivered",IF(B14589&lt;=INDEX(P_Due,F14589),1,0),0))</f>
        <v/>
      </c>
    </row>
    <row r="14590" customFormat="false" ht="15" hidden="false" customHeight="false" outlineLevel="0" collapsed="false">
      <c r="A14590" s="37"/>
      <c r="B14590" s="38"/>
      <c r="C14590" s="39"/>
      <c r="D14590" s="39"/>
      <c r="E14590" s="39"/>
      <c r="F14590" s="41" t="str">
        <f aca="false">IF(A14590="","",MATCH(A14590,P_ID,1))</f>
        <v/>
      </c>
      <c r="G14590" s="41" t="str">
        <f aca="false">IF(A14590="","",INDEX(P_Svc,F14590))</f>
        <v/>
      </c>
      <c r="H14590" s="41" t="str">
        <f aca="false">IF(A14590="","",INDEX(P_Zone,F14590))</f>
        <v/>
      </c>
      <c r="I14590" s="41" t="str">
        <f aca="false">IF(A14590="","",IF(D14590="Delivered",IF(B14590&lt;=INDEX(P_Due,F14590),1,0),0))</f>
        <v/>
      </c>
    </row>
    <row r="14591" customFormat="false" ht="15" hidden="false" customHeight="false" outlineLevel="0" collapsed="false">
      <c r="A14591" s="37"/>
      <c r="B14591" s="38"/>
      <c r="C14591" s="39"/>
      <c r="D14591" s="39"/>
      <c r="E14591" s="39"/>
      <c r="F14591" s="41" t="str">
        <f aca="false">IF(A14591="","",MATCH(A14591,P_ID,1))</f>
        <v/>
      </c>
      <c r="G14591" s="41" t="str">
        <f aca="false">IF(A14591="","",INDEX(P_Svc,F14591))</f>
        <v/>
      </c>
      <c r="H14591" s="41" t="str">
        <f aca="false">IF(A14591="","",INDEX(P_Zone,F14591))</f>
        <v/>
      </c>
      <c r="I14591" s="41" t="str">
        <f aca="false">IF(A14591="","",IF(D14591="Delivered",IF(B14591&lt;=INDEX(P_Due,F14591),1,0),0))</f>
        <v/>
      </c>
    </row>
    <row r="14592" customFormat="false" ht="15" hidden="false" customHeight="false" outlineLevel="0" collapsed="false">
      <c r="A14592" s="37"/>
      <c r="B14592" s="38"/>
      <c r="C14592" s="39"/>
      <c r="D14592" s="39"/>
      <c r="E14592" s="39"/>
      <c r="F14592" s="41" t="str">
        <f aca="false">IF(A14592="","",MATCH(A14592,P_ID,1))</f>
        <v/>
      </c>
      <c r="G14592" s="41" t="str">
        <f aca="false">IF(A14592="","",INDEX(P_Svc,F14592))</f>
        <v/>
      </c>
      <c r="H14592" s="41" t="str">
        <f aca="false">IF(A14592="","",INDEX(P_Zone,F14592))</f>
        <v/>
      </c>
      <c r="I14592" s="41" t="str">
        <f aca="false">IF(A14592="","",IF(D14592="Delivered",IF(B14592&lt;=INDEX(P_Due,F14592),1,0),0))</f>
        <v/>
      </c>
    </row>
    <row r="14593" customFormat="false" ht="15" hidden="false" customHeight="false" outlineLevel="0" collapsed="false">
      <c r="A14593" s="37"/>
      <c r="B14593" s="38"/>
      <c r="C14593" s="39"/>
      <c r="D14593" s="39"/>
      <c r="E14593" s="39"/>
      <c r="F14593" s="41" t="str">
        <f aca="false">IF(A14593="","",MATCH(A14593,P_ID,1))</f>
        <v/>
      </c>
      <c r="G14593" s="41" t="str">
        <f aca="false">IF(A14593="","",INDEX(P_Svc,F14593))</f>
        <v/>
      </c>
      <c r="H14593" s="41" t="str">
        <f aca="false">IF(A14593="","",INDEX(P_Zone,F14593))</f>
        <v/>
      </c>
      <c r="I14593" s="41" t="str">
        <f aca="false">IF(A14593="","",IF(D14593="Delivered",IF(B14593&lt;=INDEX(P_Due,F14593),1,0),0))</f>
        <v/>
      </c>
    </row>
    <row r="14594" customFormat="false" ht="15" hidden="false" customHeight="false" outlineLevel="0" collapsed="false">
      <c r="A14594" s="37"/>
      <c r="B14594" s="38"/>
      <c r="C14594" s="39"/>
      <c r="D14594" s="39"/>
      <c r="E14594" s="39"/>
      <c r="F14594" s="41" t="str">
        <f aca="false">IF(A14594="","",MATCH(A14594,P_ID,1))</f>
        <v/>
      </c>
      <c r="G14594" s="41" t="str">
        <f aca="false">IF(A14594="","",INDEX(P_Svc,F14594))</f>
        <v/>
      </c>
      <c r="H14594" s="41" t="str">
        <f aca="false">IF(A14594="","",INDEX(P_Zone,F14594))</f>
        <v/>
      </c>
      <c r="I14594" s="41" t="str">
        <f aca="false">IF(A14594="","",IF(D14594="Delivered",IF(B14594&lt;=INDEX(P_Due,F14594),1,0),0))</f>
        <v/>
      </c>
    </row>
    <row r="14595" customFormat="false" ht="15" hidden="false" customHeight="false" outlineLevel="0" collapsed="false">
      <c r="A14595" s="37"/>
      <c r="B14595" s="38"/>
      <c r="C14595" s="39"/>
      <c r="D14595" s="39"/>
      <c r="E14595" s="39"/>
      <c r="F14595" s="41" t="str">
        <f aca="false">IF(A14595="","",MATCH(A14595,P_ID,1))</f>
        <v/>
      </c>
      <c r="G14595" s="41" t="str">
        <f aca="false">IF(A14595="","",INDEX(P_Svc,F14595))</f>
        <v/>
      </c>
      <c r="H14595" s="41" t="str">
        <f aca="false">IF(A14595="","",INDEX(P_Zone,F14595))</f>
        <v/>
      </c>
      <c r="I14595" s="41" t="str">
        <f aca="false">IF(A14595="","",IF(D14595="Delivered",IF(B14595&lt;=INDEX(P_Due,F14595),1,0),0))</f>
        <v/>
      </c>
    </row>
    <row r="14596" customFormat="false" ht="15" hidden="false" customHeight="false" outlineLevel="0" collapsed="false">
      <c r="A14596" s="37"/>
      <c r="B14596" s="38"/>
      <c r="C14596" s="39"/>
      <c r="D14596" s="39"/>
      <c r="E14596" s="39"/>
      <c r="F14596" s="41" t="str">
        <f aca="false">IF(A14596="","",MATCH(A14596,P_ID,1))</f>
        <v/>
      </c>
      <c r="G14596" s="41" t="str">
        <f aca="false">IF(A14596="","",INDEX(P_Svc,F14596))</f>
        <v/>
      </c>
      <c r="H14596" s="41" t="str">
        <f aca="false">IF(A14596="","",INDEX(P_Zone,F14596))</f>
        <v/>
      </c>
      <c r="I14596" s="41" t="str">
        <f aca="false">IF(A14596="","",IF(D14596="Delivered",IF(B14596&lt;=INDEX(P_Due,F14596),1,0),0))</f>
        <v/>
      </c>
    </row>
    <row r="14597" customFormat="false" ht="15" hidden="false" customHeight="false" outlineLevel="0" collapsed="false">
      <c r="A14597" s="37"/>
      <c r="B14597" s="38"/>
      <c r="C14597" s="39"/>
      <c r="D14597" s="39"/>
      <c r="E14597" s="39"/>
      <c r="F14597" s="41" t="str">
        <f aca="false">IF(A14597="","",MATCH(A14597,P_ID,1))</f>
        <v/>
      </c>
      <c r="G14597" s="41" t="str">
        <f aca="false">IF(A14597="","",INDEX(P_Svc,F14597))</f>
        <v/>
      </c>
      <c r="H14597" s="41" t="str">
        <f aca="false">IF(A14597="","",INDEX(P_Zone,F14597))</f>
        <v/>
      </c>
      <c r="I14597" s="41" t="str">
        <f aca="false">IF(A14597="","",IF(D14597="Delivered",IF(B14597&lt;=INDEX(P_Due,F14597),1,0),0))</f>
        <v/>
      </c>
    </row>
    <row r="14598" customFormat="false" ht="15" hidden="false" customHeight="false" outlineLevel="0" collapsed="false">
      <c r="A14598" s="37"/>
      <c r="B14598" s="38"/>
      <c r="C14598" s="39"/>
      <c r="D14598" s="39"/>
      <c r="E14598" s="39"/>
      <c r="F14598" s="41" t="str">
        <f aca="false">IF(A14598="","",MATCH(A14598,P_ID,1))</f>
        <v/>
      </c>
      <c r="G14598" s="41" t="str">
        <f aca="false">IF(A14598="","",INDEX(P_Svc,F14598))</f>
        <v/>
      </c>
      <c r="H14598" s="41" t="str">
        <f aca="false">IF(A14598="","",INDEX(P_Zone,F14598))</f>
        <v/>
      </c>
      <c r="I14598" s="41" t="str">
        <f aca="false">IF(A14598="","",IF(D14598="Delivered",IF(B14598&lt;=INDEX(P_Due,F14598),1,0),0))</f>
        <v/>
      </c>
    </row>
    <row r="14599" customFormat="false" ht="15" hidden="false" customHeight="false" outlineLevel="0" collapsed="false">
      <c r="A14599" s="37"/>
      <c r="B14599" s="38"/>
      <c r="C14599" s="39"/>
      <c r="D14599" s="39"/>
      <c r="E14599" s="39"/>
      <c r="F14599" s="41" t="str">
        <f aca="false">IF(A14599="","",MATCH(A14599,P_ID,1))</f>
        <v/>
      </c>
      <c r="G14599" s="41" t="str">
        <f aca="false">IF(A14599="","",INDEX(P_Svc,F14599))</f>
        <v/>
      </c>
      <c r="H14599" s="41" t="str">
        <f aca="false">IF(A14599="","",INDEX(P_Zone,F14599))</f>
        <v/>
      </c>
      <c r="I14599" s="41" t="str">
        <f aca="false">IF(A14599="","",IF(D14599="Delivered",IF(B14599&lt;=INDEX(P_Due,F14599),1,0),0))</f>
        <v/>
      </c>
    </row>
    <row r="14600" customFormat="false" ht="15" hidden="false" customHeight="false" outlineLevel="0" collapsed="false">
      <c r="A14600" s="37"/>
      <c r="B14600" s="38"/>
      <c r="C14600" s="39"/>
      <c r="D14600" s="39"/>
      <c r="E14600" s="39"/>
      <c r="F14600" s="41" t="str">
        <f aca="false">IF(A14600="","",MATCH(A14600,P_ID,1))</f>
        <v/>
      </c>
      <c r="G14600" s="41" t="str">
        <f aca="false">IF(A14600="","",INDEX(P_Svc,F14600))</f>
        <v/>
      </c>
      <c r="H14600" s="41" t="str">
        <f aca="false">IF(A14600="","",INDEX(P_Zone,F14600))</f>
        <v/>
      </c>
      <c r="I14600" s="41" t="str">
        <f aca="false">IF(A14600="","",IF(D14600="Delivered",IF(B14600&lt;=INDEX(P_Due,F14600),1,0),0))</f>
        <v/>
      </c>
    </row>
    <row r="14601" customFormat="false" ht="15" hidden="false" customHeight="false" outlineLevel="0" collapsed="false">
      <c r="A14601" s="37"/>
      <c r="B14601" s="38"/>
      <c r="C14601" s="39"/>
      <c r="D14601" s="39"/>
      <c r="E14601" s="39"/>
      <c r="F14601" s="41" t="str">
        <f aca="false">IF(A14601="","",MATCH(A14601,P_ID,1))</f>
        <v/>
      </c>
      <c r="G14601" s="41" t="str">
        <f aca="false">IF(A14601="","",INDEX(P_Svc,F14601))</f>
        <v/>
      </c>
      <c r="H14601" s="41" t="str">
        <f aca="false">IF(A14601="","",INDEX(P_Zone,F14601))</f>
        <v/>
      </c>
      <c r="I14601" s="41" t="str">
        <f aca="false">IF(A14601="","",IF(D14601="Delivered",IF(B14601&lt;=INDEX(P_Due,F14601),1,0),0))</f>
        <v/>
      </c>
    </row>
    <row r="14602" customFormat="false" ht="15" hidden="false" customHeight="false" outlineLevel="0" collapsed="false">
      <c r="A14602" s="37"/>
      <c r="B14602" s="38"/>
      <c r="C14602" s="39"/>
      <c r="D14602" s="39"/>
      <c r="E14602" s="39"/>
      <c r="F14602" s="41" t="str">
        <f aca="false">IF(A14602="","",MATCH(A14602,P_ID,1))</f>
        <v/>
      </c>
      <c r="G14602" s="41" t="str">
        <f aca="false">IF(A14602="","",INDEX(P_Svc,F14602))</f>
        <v/>
      </c>
      <c r="H14602" s="41" t="str">
        <f aca="false">IF(A14602="","",INDEX(P_Zone,F14602))</f>
        <v/>
      </c>
      <c r="I14602" s="41" t="str">
        <f aca="false">IF(A14602="","",IF(D14602="Delivered",IF(B14602&lt;=INDEX(P_Due,F14602),1,0),0))</f>
        <v/>
      </c>
    </row>
    <row r="14603" customFormat="false" ht="15" hidden="false" customHeight="false" outlineLevel="0" collapsed="false">
      <c r="A14603" s="37"/>
      <c r="B14603" s="38"/>
      <c r="C14603" s="39"/>
      <c r="D14603" s="39"/>
      <c r="E14603" s="39"/>
      <c r="F14603" s="41" t="str">
        <f aca="false">IF(A14603="","",MATCH(A14603,P_ID,1))</f>
        <v/>
      </c>
      <c r="G14603" s="41" t="str">
        <f aca="false">IF(A14603="","",INDEX(P_Svc,F14603))</f>
        <v/>
      </c>
      <c r="H14603" s="41" t="str">
        <f aca="false">IF(A14603="","",INDEX(P_Zone,F14603))</f>
        <v/>
      </c>
      <c r="I14603" s="41" t="str">
        <f aca="false">IF(A14603="","",IF(D14603="Delivered",IF(B14603&lt;=INDEX(P_Due,F14603),1,0),0))</f>
        <v/>
      </c>
    </row>
    <row r="14604" customFormat="false" ht="15" hidden="false" customHeight="false" outlineLevel="0" collapsed="false">
      <c r="A14604" s="37"/>
      <c r="B14604" s="38"/>
      <c r="C14604" s="39"/>
      <c r="D14604" s="39"/>
      <c r="E14604" s="39"/>
      <c r="F14604" s="41" t="str">
        <f aca="false">IF(A14604="","",MATCH(A14604,P_ID,1))</f>
        <v/>
      </c>
      <c r="G14604" s="41" t="str">
        <f aca="false">IF(A14604="","",INDEX(P_Svc,F14604))</f>
        <v/>
      </c>
      <c r="H14604" s="41" t="str">
        <f aca="false">IF(A14604="","",INDEX(P_Zone,F14604))</f>
        <v/>
      </c>
      <c r="I14604" s="41" t="str">
        <f aca="false">IF(A14604="","",IF(D14604="Delivered",IF(B14604&lt;=INDEX(P_Due,F14604),1,0),0))</f>
        <v/>
      </c>
    </row>
    <row r="14605" customFormat="false" ht="15" hidden="false" customHeight="false" outlineLevel="0" collapsed="false">
      <c r="A14605" s="37"/>
      <c r="B14605" s="38"/>
      <c r="C14605" s="39"/>
      <c r="D14605" s="39"/>
      <c r="E14605" s="39"/>
      <c r="F14605" s="41" t="str">
        <f aca="false">IF(A14605="","",MATCH(A14605,P_ID,1))</f>
        <v/>
      </c>
      <c r="G14605" s="41" t="str">
        <f aca="false">IF(A14605="","",INDEX(P_Svc,F14605))</f>
        <v/>
      </c>
      <c r="H14605" s="41" t="str">
        <f aca="false">IF(A14605="","",INDEX(P_Zone,F14605))</f>
        <v/>
      </c>
      <c r="I14605" s="41" t="str">
        <f aca="false">IF(A14605="","",IF(D14605="Delivered",IF(B14605&lt;=INDEX(P_Due,F14605),1,0),0))</f>
        <v/>
      </c>
    </row>
    <row r="14606" customFormat="false" ht="15" hidden="false" customHeight="false" outlineLevel="0" collapsed="false">
      <c r="A14606" s="37"/>
      <c r="B14606" s="38"/>
      <c r="C14606" s="39"/>
      <c r="D14606" s="39"/>
      <c r="E14606" s="39"/>
      <c r="F14606" s="41" t="str">
        <f aca="false">IF(A14606="","",MATCH(A14606,P_ID,1))</f>
        <v/>
      </c>
      <c r="G14606" s="41" t="str">
        <f aca="false">IF(A14606="","",INDEX(P_Svc,F14606))</f>
        <v/>
      </c>
      <c r="H14606" s="41" t="str">
        <f aca="false">IF(A14606="","",INDEX(P_Zone,F14606))</f>
        <v/>
      </c>
      <c r="I14606" s="41" t="str">
        <f aca="false">IF(A14606="","",IF(D14606="Delivered",IF(B14606&lt;=INDEX(P_Due,F14606),1,0),0))</f>
        <v/>
      </c>
    </row>
    <row r="14607" customFormat="false" ht="15" hidden="false" customHeight="false" outlineLevel="0" collapsed="false">
      <c r="A14607" s="37"/>
      <c r="B14607" s="38"/>
      <c r="C14607" s="39"/>
      <c r="D14607" s="39"/>
      <c r="E14607" s="39"/>
      <c r="F14607" s="41" t="str">
        <f aca="false">IF(A14607="","",MATCH(A14607,P_ID,1))</f>
        <v/>
      </c>
      <c r="G14607" s="41" t="str">
        <f aca="false">IF(A14607="","",INDEX(P_Svc,F14607))</f>
        <v/>
      </c>
      <c r="H14607" s="41" t="str">
        <f aca="false">IF(A14607="","",INDEX(P_Zone,F14607))</f>
        <v/>
      </c>
      <c r="I14607" s="41" t="str">
        <f aca="false">IF(A14607="","",IF(D14607="Delivered",IF(B14607&lt;=INDEX(P_Due,F14607),1,0),0))</f>
        <v/>
      </c>
    </row>
    <row r="14608" customFormat="false" ht="15" hidden="false" customHeight="false" outlineLevel="0" collapsed="false">
      <c r="A14608" s="37"/>
      <c r="B14608" s="38"/>
      <c r="C14608" s="39"/>
      <c r="D14608" s="39"/>
      <c r="E14608" s="39"/>
      <c r="F14608" s="41" t="str">
        <f aca="false">IF(A14608="","",MATCH(A14608,P_ID,1))</f>
        <v/>
      </c>
      <c r="G14608" s="41" t="str">
        <f aca="false">IF(A14608="","",INDEX(P_Svc,F14608))</f>
        <v/>
      </c>
      <c r="H14608" s="41" t="str">
        <f aca="false">IF(A14608="","",INDEX(P_Zone,F14608))</f>
        <v/>
      </c>
      <c r="I14608" s="41" t="str">
        <f aca="false">IF(A14608="","",IF(D14608="Delivered",IF(B14608&lt;=INDEX(P_Due,F14608),1,0),0))</f>
        <v/>
      </c>
    </row>
    <row r="14609" customFormat="false" ht="15" hidden="false" customHeight="false" outlineLevel="0" collapsed="false">
      <c r="A14609" s="37"/>
      <c r="B14609" s="38"/>
      <c r="C14609" s="39"/>
      <c r="D14609" s="39"/>
      <c r="E14609" s="39"/>
      <c r="F14609" s="41" t="str">
        <f aca="false">IF(A14609="","",MATCH(A14609,P_ID,1))</f>
        <v/>
      </c>
      <c r="G14609" s="41" t="str">
        <f aca="false">IF(A14609="","",INDEX(P_Svc,F14609))</f>
        <v/>
      </c>
      <c r="H14609" s="41" t="str">
        <f aca="false">IF(A14609="","",INDEX(P_Zone,F14609))</f>
        <v/>
      </c>
      <c r="I14609" s="41" t="str">
        <f aca="false">IF(A14609="","",IF(D14609="Delivered",IF(B14609&lt;=INDEX(P_Due,F14609),1,0),0))</f>
        <v/>
      </c>
    </row>
    <row r="14610" customFormat="false" ht="15" hidden="false" customHeight="false" outlineLevel="0" collapsed="false">
      <c r="A14610" s="37"/>
      <c r="B14610" s="38"/>
      <c r="C14610" s="39"/>
      <c r="D14610" s="39"/>
      <c r="E14610" s="39"/>
      <c r="F14610" s="41" t="str">
        <f aca="false">IF(A14610="","",MATCH(A14610,P_ID,1))</f>
        <v/>
      </c>
      <c r="G14610" s="41" t="str">
        <f aca="false">IF(A14610="","",INDEX(P_Svc,F14610))</f>
        <v/>
      </c>
      <c r="H14610" s="41" t="str">
        <f aca="false">IF(A14610="","",INDEX(P_Zone,F14610))</f>
        <v/>
      </c>
      <c r="I14610" s="41" t="str">
        <f aca="false">IF(A14610="","",IF(D14610="Delivered",IF(B14610&lt;=INDEX(P_Due,F14610),1,0),0))</f>
        <v/>
      </c>
    </row>
    <row r="14611" customFormat="false" ht="15" hidden="false" customHeight="false" outlineLevel="0" collapsed="false">
      <c r="A14611" s="37"/>
      <c r="B14611" s="38"/>
      <c r="C14611" s="39"/>
      <c r="D14611" s="39"/>
      <c r="E14611" s="39"/>
      <c r="F14611" s="41" t="str">
        <f aca="false">IF(A14611="","",MATCH(A14611,P_ID,1))</f>
        <v/>
      </c>
      <c r="G14611" s="41" t="str">
        <f aca="false">IF(A14611="","",INDEX(P_Svc,F14611))</f>
        <v/>
      </c>
      <c r="H14611" s="41" t="str">
        <f aca="false">IF(A14611="","",INDEX(P_Zone,F14611))</f>
        <v/>
      </c>
      <c r="I14611" s="41" t="str">
        <f aca="false">IF(A14611="","",IF(D14611="Delivered",IF(B14611&lt;=INDEX(P_Due,F14611),1,0),0))</f>
        <v/>
      </c>
    </row>
    <row r="14612" customFormat="false" ht="15" hidden="false" customHeight="false" outlineLevel="0" collapsed="false">
      <c r="A14612" s="37"/>
      <c r="B14612" s="38"/>
      <c r="C14612" s="39"/>
      <c r="D14612" s="39"/>
      <c r="E14612" s="39"/>
      <c r="F14612" s="41" t="str">
        <f aca="false">IF(A14612="","",MATCH(A14612,P_ID,1))</f>
        <v/>
      </c>
      <c r="G14612" s="41" t="str">
        <f aca="false">IF(A14612="","",INDEX(P_Svc,F14612))</f>
        <v/>
      </c>
      <c r="H14612" s="41" t="str">
        <f aca="false">IF(A14612="","",INDEX(P_Zone,F14612))</f>
        <v/>
      </c>
      <c r="I14612" s="41" t="str">
        <f aca="false">IF(A14612="","",IF(D14612="Delivered",IF(B14612&lt;=INDEX(P_Due,F14612),1,0),0))</f>
        <v/>
      </c>
    </row>
    <row r="14613" customFormat="false" ht="15" hidden="false" customHeight="false" outlineLevel="0" collapsed="false">
      <c r="A14613" s="37"/>
      <c r="B14613" s="38"/>
      <c r="C14613" s="39"/>
      <c r="D14613" s="39"/>
      <c r="E14613" s="39"/>
      <c r="F14613" s="41" t="str">
        <f aca="false">IF(A14613="","",MATCH(A14613,P_ID,1))</f>
        <v/>
      </c>
      <c r="G14613" s="41" t="str">
        <f aca="false">IF(A14613="","",INDEX(P_Svc,F14613))</f>
        <v/>
      </c>
      <c r="H14613" s="41" t="str">
        <f aca="false">IF(A14613="","",INDEX(P_Zone,F14613))</f>
        <v/>
      </c>
      <c r="I14613" s="41" t="str">
        <f aca="false">IF(A14613="","",IF(D14613="Delivered",IF(B14613&lt;=INDEX(P_Due,F14613),1,0),0))</f>
        <v/>
      </c>
    </row>
    <row r="14614" customFormat="false" ht="15" hidden="false" customHeight="false" outlineLevel="0" collapsed="false">
      <c r="A14614" s="37"/>
      <c r="B14614" s="38"/>
      <c r="C14614" s="39"/>
      <c r="D14614" s="39"/>
      <c r="E14614" s="39"/>
      <c r="F14614" s="41" t="str">
        <f aca="false">IF(A14614="","",MATCH(A14614,P_ID,1))</f>
        <v/>
      </c>
      <c r="G14614" s="41" t="str">
        <f aca="false">IF(A14614="","",INDEX(P_Svc,F14614))</f>
        <v/>
      </c>
      <c r="H14614" s="41" t="str">
        <f aca="false">IF(A14614="","",INDEX(P_Zone,F14614))</f>
        <v/>
      </c>
      <c r="I14614" s="41" t="str">
        <f aca="false">IF(A14614="","",IF(D14614="Delivered",IF(B14614&lt;=INDEX(P_Due,F14614),1,0),0))</f>
        <v/>
      </c>
    </row>
    <row r="14615" customFormat="false" ht="15" hidden="false" customHeight="false" outlineLevel="0" collapsed="false">
      <c r="A14615" s="37"/>
      <c r="B14615" s="38"/>
      <c r="C14615" s="39"/>
      <c r="D14615" s="39"/>
      <c r="E14615" s="39"/>
      <c r="F14615" s="41" t="str">
        <f aca="false">IF(A14615="","",MATCH(A14615,P_ID,1))</f>
        <v/>
      </c>
      <c r="G14615" s="41" t="str">
        <f aca="false">IF(A14615="","",INDEX(P_Svc,F14615))</f>
        <v/>
      </c>
      <c r="H14615" s="41" t="str">
        <f aca="false">IF(A14615="","",INDEX(P_Zone,F14615))</f>
        <v/>
      </c>
      <c r="I14615" s="41" t="str">
        <f aca="false">IF(A14615="","",IF(D14615="Delivered",IF(B14615&lt;=INDEX(P_Due,F14615),1,0),0))</f>
        <v/>
      </c>
    </row>
    <row r="14616" customFormat="false" ht="15" hidden="false" customHeight="false" outlineLevel="0" collapsed="false">
      <c r="A14616" s="37"/>
      <c r="B14616" s="38"/>
      <c r="C14616" s="39"/>
      <c r="D14616" s="39"/>
      <c r="E14616" s="39"/>
      <c r="F14616" s="41" t="str">
        <f aca="false">IF(A14616="","",MATCH(A14616,P_ID,1))</f>
        <v/>
      </c>
      <c r="G14616" s="41" t="str">
        <f aca="false">IF(A14616="","",INDEX(P_Svc,F14616))</f>
        <v/>
      </c>
      <c r="H14616" s="41" t="str">
        <f aca="false">IF(A14616="","",INDEX(P_Zone,F14616))</f>
        <v/>
      </c>
      <c r="I14616" s="41" t="str">
        <f aca="false">IF(A14616="","",IF(D14616="Delivered",IF(B14616&lt;=INDEX(P_Due,F14616),1,0),0))</f>
        <v/>
      </c>
    </row>
    <row r="14617" customFormat="false" ht="15" hidden="false" customHeight="false" outlineLevel="0" collapsed="false">
      <c r="A14617" s="37"/>
      <c r="B14617" s="38"/>
      <c r="C14617" s="39"/>
      <c r="D14617" s="39"/>
      <c r="E14617" s="39"/>
      <c r="F14617" s="41" t="str">
        <f aca="false">IF(A14617="","",MATCH(A14617,P_ID,1))</f>
        <v/>
      </c>
      <c r="G14617" s="41" t="str">
        <f aca="false">IF(A14617="","",INDEX(P_Svc,F14617))</f>
        <v/>
      </c>
      <c r="H14617" s="41" t="str">
        <f aca="false">IF(A14617="","",INDEX(P_Zone,F14617))</f>
        <v/>
      </c>
      <c r="I14617" s="41" t="str">
        <f aca="false">IF(A14617="","",IF(D14617="Delivered",IF(B14617&lt;=INDEX(P_Due,F14617),1,0),0))</f>
        <v/>
      </c>
    </row>
    <row r="14618" customFormat="false" ht="15" hidden="false" customHeight="false" outlineLevel="0" collapsed="false">
      <c r="A14618" s="37"/>
      <c r="B14618" s="38"/>
      <c r="C14618" s="39"/>
      <c r="D14618" s="39"/>
      <c r="E14618" s="39"/>
      <c r="F14618" s="41" t="str">
        <f aca="false">IF(A14618="","",MATCH(A14618,P_ID,1))</f>
        <v/>
      </c>
      <c r="G14618" s="41" t="str">
        <f aca="false">IF(A14618="","",INDEX(P_Svc,F14618))</f>
        <v/>
      </c>
      <c r="H14618" s="41" t="str">
        <f aca="false">IF(A14618="","",INDEX(P_Zone,F14618))</f>
        <v/>
      </c>
      <c r="I14618" s="41" t="str">
        <f aca="false">IF(A14618="","",IF(D14618="Delivered",IF(B14618&lt;=INDEX(P_Due,F14618),1,0),0))</f>
        <v/>
      </c>
    </row>
    <row r="14619" customFormat="false" ht="15" hidden="false" customHeight="false" outlineLevel="0" collapsed="false">
      <c r="A14619" s="37"/>
      <c r="B14619" s="38"/>
      <c r="C14619" s="39"/>
      <c r="D14619" s="39"/>
      <c r="E14619" s="39"/>
      <c r="F14619" s="41" t="str">
        <f aca="false">IF(A14619="","",MATCH(A14619,P_ID,1))</f>
        <v/>
      </c>
      <c r="G14619" s="41" t="str">
        <f aca="false">IF(A14619="","",INDEX(P_Svc,F14619))</f>
        <v/>
      </c>
      <c r="H14619" s="41" t="str">
        <f aca="false">IF(A14619="","",INDEX(P_Zone,F14619))</f>
        <v/>
      </c>
      <c r="I14619" s="41" t="str">
        <f aca="false">IF(A14619="","",IF(D14619="Delivered",IF(B14619&lt;=INDEX(P_Due,F14619),1,0),0))</f>
        <v/>
      </c>
    </row>
    <row r="14620" customFormat="false" ht="15" hidden="false" customHeight="false" outlineLevel="0" collapsed="false">
      <c r="A14620" s="37"/>
      <c r="B14620" s="38"/>
      <c r="C14620" s="39"/>
      <c r="D14620" s="39"/>
      <c r="E14620" s="39"/>
      <c r="F14620" s="41" t="str">
        <f aca="false">IF(A14620="","",MATCH(A14620,P_ID,1))</f>
        <v/>
      </c>
      <c r="G14620" s="41" t="str">
        <f aca="false">IF(A14620="","",INDEX(P_Svc,F14620))</f>
        <v/>
      </c>
      <c r="H14620" s="41" t="str">
        <f aca="false">IF(A14620="","",INDEX(P_Zone,F14620))</f>
        <v/>
      </c>
      <c r="I14620" s="41" t="str">
        <f aca="false">IF(A14620="","",IF(D14620="Delivered",IF(B14620&lt;=INDEX(P_Due,F14620),1,0),0))</f>
        <v/>
      </c>
    </row>
    <row r="14621" customFormat="false" ht="15" hidden="false" customHeight="false" outlineLevel="0" collapsed="false">
      <c r="A14621" s="37"/>
      <c r="B14621" s="38"/>
      <c r="C14621" s="39"/>
      <c r="D14621" s="39"/>
      <c r="E14621" s="39"/>
      <c r="F14621" s="41" t="str">
        <f aca="false">IF(A14621="","",MATCH(A14621,P_ID,1))</f>
        <v/>
      </c>
      <c r="G14621" s="41" t="str">
        <f aca="false">IF(A14621="","",INDEX(P_Svc,F14621))</f>
        <v/>
      </c>
      <c r="H14621" s="41" t="str">
        <f aca="false">IF(A14621="","",INDEX(P_Zone,F14621))</f>
        <v/>
      </c>
      <c r="I14621" s="41" t="str">
        <f aca="false">IF(A14621="","",IF(D14621="Delivered",IF(B14621&lt;=INDEX(P_Due,F14621),1,0),0))</f>
        <v/>
      </c>
    </row>
    <row r="14622" customFormat="false" ht="15" hidden="false" customHeight="false" outlineLevel="0" collapsed="false">
      <c r="A14622" s="37"/>
      <c r="B14622" s="38"/>
      <c r="C14622" s="39"/>
      <c r="D14622" s="39"/>
      <c r="E14622" s="39"/>
      <c r="F14622" s="41" t="str">
        <f aca="false">IF(A14622="","",MATCH(A14622,P_ID,1))</f>
        <v/>
      </c>
      <c r="G14622" s="41" t="str">
        <f aca="false">IF(A14622="","",INDEX(P_Svc,F14622))</f>
        <v/>
      </c>
      <c r="H14622" s="41" t="str">
        <f aca="false">IF(A14622="","",INDEX(P_Zone,F14622))</f>
        <v/>
      </c>
      <c r="I14622" s="41" t="str">
        <f aca="false">IF(A14622="","",IF(D14622="Delivered",IF(B14622&lt;=INDEX(P_Due,F14622),1,0),0))</f>
        <v/>
      </c>
    </row>
    <row r="14623" customFormat="false" ht="15" hidden="false" customHeight="false" outlineLevel="0" collapsed="false">
      <c r="A14623" s="37"/>
      <c r="B14623" s="38"/>
      <c r="C14623" s="39"/>
      <c r="D14623" s="39"/>
      <c r="E14623" s="39"/>
      <c r="F14623" s="41" t="str">
        <f aca="false">IF(A14623="","",MATCH(A14623,P_ID,1))</f>
        <v/>
      </c>
      <c r="G14623" s="41" t="str">
        <f aca="false">IF(A14623="","",INDEX(P_Svc,F14623))</f>
        <v/>
      </c>
      <c r="H14623" s="41" t="str">
        <f aca="false">IF(A14623="","",INDEX(P_Zone,F14623))</f>
        <v/>
      </c>
      <c r="I14623" s="41" t="str">
        <f aca="false">IF(A14623="","",IF(D14623="Delivered",IF(B14623&lt;=INDEX(P_Due,F14623),1,0),0))</f>
        <v/>
      </c>
    </row>
    <row r="14624" customFormat="false" ht="15" hidden="false" customHeight="false" outlineLevel="0" collapsed="false">
      <c r="A14624" s="37"/>
      <c r="B14624" s="38"/>
      <c r="C14624" s="39"/>
      <c r="D14624" s="39"/>
      <c r="E14624" s="39"/>
      <c r="F14624" s="41" t="str">
        <f aca="false">IF(A14624="","",MATCH(A14624,P_ID,1))</f>
        <v/>
      </c>
      <c r="G14624" s="41" t="str">
        <f aca="false">IF(A14624="","",INDEX(P_Svc,F14624))</f>
        <v/>
      </c>
      <c r="H14624" s="41" t="str">
        <f aca="false">IF(A14624="","",INDEX(P_Zone,F14624))</f>
        <v/>
      </c>
      <c r="I14624" s="41" t="str">
        <f aca="false">IF(A14624="","",IF(D14624="Delivered",IF(B14624&lt;=INDEX(P_Due,F14624),1,0),0))</f>
        <v/>
      </c>
    </row>
    <row r="14625" customFormat="false" ht="15" hidden="false" customHeight="false" outlineLevel="0" collapsed="false">
      <c r="A14625" s="37"/>
      <c r="B14625" s="38"/>
      <c r="C14625" s="39"/>
      <c r="D14625" s="39"/>
      <c r="E14625" s="39"/>
      <c r="F14625" s="41" t="str">
        <f aca="false">IF(A14625="","",MATCH(A14625,P_ID,1))</f>
        <v/>
      </c>
      <c r="G14625" s="41" t="str">
        <f aca="false">IF(A14625="","",INDEX(P_Svc,F14625))</f>
        <v/>
      </c>
      <c r="H14625" s="41" t="str">
        <f aca="false">IF(A14625="","",INDEX(P_Zone,F14625))</f>
        <v/>
      </c>
      <c r="I14625" s="41" t="str">
        <f aca="false">IF(A14625="","",IF(D14625="Delivered",IF(B14625&lt;=INDEX(P_Due,F14625),1,0),0))</f>
        <v/>
      </c>
    </row>
    <row r="14626" customFormat="false" ht="15" hidden="false" customHeight="false" outlineLevel="0" collapsed="false">
      <c r="A14626" s="37"/>
      <c r="B14626" s="38"/>
      <c r="C14626" s="39"/>
      <c r="D14626" s="39"/>
      <c r="E14626" s="39"/>
      <c r="F14626" s="41" t="str">
        <f aca="false">IF(A14626="","",MATCH(A14626,P_ID,1))</f>
        <v/>
      </c>
      <c r="G14626" s="41" t="str">
        <f aca="false">IF(A14626="","",INDEX(P_Svc,F14626))</f>
        <v/>
      </c>
      <c r="H14626" s="41" t="str">
        <f aca="false">IF(A14626="","",INDEX(P_Zone,F14626))</f>
        <v/>
      </c>
      <c r="I14626" s="41" t="str">
        <f aca="false">IF(A14626="","",IF(D14626="Delivered",IF(B14626&lt;=INDEX(P_Due,F14626),1,0),0))</f>
        <v/>
      </c>
    </row>
    <row r="14627" customFormat="false" ht="15" hidden="false" customHeight="false" outlineLevel="0" collapsed="false">
      <c r="A14627" s="37"/>
      <c r="B14627" s="38"/>
      <c r="C14627" s="39"/>
      <c r="D14627" s="39"/>
      <c r="E14627" s="39"/>
      <c r="F14627" s="41" t="str">
        <f aca="false">IF(A14627="","",MATCH(A14627,P_ID,1))</f>
        <v/>
      </c>
      <c r="G14627" s="41" t="str">
        <f aca="false">IF(A14627="","",INDEX(P_Svc,F14627))</f>
        <v/>
      </c>
      <c r="H14627" s="41" t="str">
        <f aca="false">IF(A14627="","",INDEX(P_Zone,F14627))</f>
        <v/>
      </c>
      <c r="I14627" s="41" t="str">
        <f aca="false">IF(A14627="","",IF(D14627="Delivered",IF(B14627&lt;=INDEX(P_Due,F14627),1,0),0))</f>
        <v/>
      </c>
    </row>
    <row r="14628" customFormat="false" ht="15" hidden="false" customHeight="false" outlineLevel="0" collapsed="false">
      <c r="A14628" s="37"/>
      <c r="B14628" s="38"/>
      <c r="C14628" s="39"/>
      <c r="D14628" s="39"/>
      <c r="E14628" s="39"/>
      <c r="F14628" s="41" t="str">
        <f aca="false">IF(A14628="","",MATCH(A14628,P_ID,1))</f>
        <v/>
      </c>
      <c r="G14628" s="41" t="str">
        <f aca="false">IF(A14628="","",INDEX(P_Svc,F14628))</f>
        <v/>
      </c>
      <c r="H14628" s="41" t="str">
        <f aca="false">IF(A14628="","",INDEX(P_Zone,F14628))</f>
        <v/>
      </c>
      <c r="I14628" s="41" t="str">
        <f aca="false">IF(A14628="","",IF(D14628="Delivered",IF(B14628&lt;=INDEX(P_Due,F14628),1,0),0))</f>
        <v/>
      </c>
    </row>
    <row r="14629" customFormat="false" ht="15" hidden="false" customHeight="false" outlineLevel="0" collapsed="false">
      <c r="A14629" s="37"/>
      <c r="B14629" s="38"/>
      <c r="C14629" s="39"/>
      <c r="D14629" s="39"/>
      <c r="E14629" s="39"/>
      <c r="F14629" s="41" t="str">
        <f aca="false">IF(A14629="","",MATCH(A14629,P_ID,1))</f>
        <v/>
      </c>
      <c r="G14629" s="41" t="str">
        <f aca="false">IF(A14629="","",INDEX(P_Svc,F14629))</f>
        <v/>
      </c>
      <c r="H14629" s="41" t="str">
        <f aca="false">IF(A14629="","",INDEX(P_Zone,F14629))</f>
        <v/>
      </c>
      <c r="I14629" s="41" t="str">
        <f aca="false">IF(A14629="","",IF(D14629="Delivered",IF(B14629&lt;=INDEX(P_Due,F14629),1,0),0))</f>
        <v/>
      </c>
    </row>
    <row r="14630" customFormat="false" ht="15" hidden="false" customHeight="false" outlineLevel="0" collapsed="false">
      <c r="A14630" s="37"/>
      <c r="B14630" s="38"/>
      <c r="C14630" s="39"/>
      <c r="D14630" s="39"/>
      <c r="E14630" s="39"/>
      <c r="F14630" s="41" t="str">
        <f aca="false">IF(A14630="","",MATCH(A14630,P_ID,1))</f>
        <v/>
      </c>
      <c r="G14630" s="41" t="str">
        <f aca="false">IF(A14630="","",INDEX(P_Svc,F14630))</f>
        <v/>
      </c>
      <c r="H14630" s="41" t="str">
        <f aca="false">IF(A14630="","",INDEX(P_Zone,F14630))</f>
        <v/>
      </c>
      <c r="I14630" s="41" t="str">
        <f aca="false">IF(A14630="","",IF(D14630="Delivered",IF(B14630&lt;=INDEX(P_Due,F14630),1,0),0))</f>
        <v/>
      </c>
    </row>
    <row r="14631" customFormat="false" ht="15" hidden="false" customHeight="false" outlineLevel="0" collapsed="false">
      <c r="A14631" s="37"/>
      <c r="B14631" s="38"/>
      <c r="C14631" s="39"/>
      <c r="D14631" s="39"/>
      <c r="E14631" s="39"/>
      <c r="F14631" s="41" t="str">
        <f aca="false">IF(A14631="","",MATCH(A14631,P_ID,1))</f>
        <v/>
      </c>
      <c r="G14631" s="41" t="str">
        <f aca="false">IF(A14631="","",INDEX(P_Svc,F14631))</f>
        <v/>
      </c>
      <c r="H14631" s="41" t="str">
        <f aca="false">IF(A14631="","",INDEX(P_Zone,F14631))</f>
        <v/>
      </c>
      <c r="I14631" s="41" t="str">
        <f aca="false">IF(A14631="","",IF(D14631="Delivered",IF(B14631&lt;=INDEX(P_Due,F14631),1,0),0))</f>
        <v/>
      </c>
    </row>
    <row r="14632" customFormat="false" ht="15" hidden="false" customHeight="false" outlineLevel="0" collapsed="false">
      <c r="A14632" s="37"/>
      <c r="B14632" s="38"/>
      <c r="C14632" s="39"/>
      <c r="D14632" s="39"/>
      <c r="E14632" s="39"/>
      <c r="F14632" s="41" t="str">
        <f aca="false">IF(A14632="","",MATCH(A14632,P_ID,1))</f>
        <v/>
      </c>
      <c r="G14632" s="41" t="str">
        <f aca="false">IF(A14632="","",INDEX(P_Svc,F14632))</f>
        <v/>
      </c>
      <c r="H14632" s="41" t="str">
        <f aca="false">IF(A14632="","",INDEX(P_Zone,F14632))</f>
        <v/>
      </c>
      <c r="I14632" s="41" t="str">
        <f aca="false">IF(A14632="","",IF(D14632="Delivered",IF(B14632&lt;=INDEX(P_Due,F14632),1,0),0))</f>
        <v/>
      </c>
    </row>
    <row r="14633" customFormat="false" ht="15" hidden="false" customHeight="false" outlineLevel="0" collapsed="false">
      <c r="A14633" s="37"/>
      <c r="B14633" s="38"/>
      <c r="C14633" s="39"/>
      <c r="D14633" s="39"/>
      <c r="E14633" s="39"/>
      <c r="F14633" s="41" t="str">
        <f aca="false">IF(A14633="","",MATCH(A14633,P_ID,1))</f>
        <v/>
      </c>
      <c r="G14633" s="41" t="str">
        <f aca="false">IF(A14633="","",INDEX(P_Svc,F14633))</f>
        <v/>
      </c>
      <c r="H14633" s="41" t="str">
        <f aca="false">IF(A14633="","",INDEX(P_Zone,F14633))</f>
        <v/>
      </c>
      <c r="I14633" s="41" t="str">
        <f aca="false">IF(A14633="","",IF(D14633="Delivered",IF(B14633&lt;=INDEX(P_Due,F14633),1,0),0))</f>
        <v/>
      </c>
    </row>
    <row r="14634" customFormat="false" ht="15" hidden="false" customHeight="false" outlineLevel="0" collapsed="false">
      <c r="A14634" s="37"/>
      <c r="B14634" s="38"/>
      <c r="C14634" s="39"/>
      <c r="D14634" s="39"/>
      <c r="E14634" s="39"/>
      <c r="F14634" s="41" t="str">
        <f aca="false">IF(A14634="","",MATCH(A14634,P_ID,1))</f>
        <v/>
      </c>
      <c r="G14634" s="41" t="str">
        <f aca="false">IF(A14634="","",INDEX(P_Svc,F14634))</f>
        <v/>
      </c>
      <c r="H14634" s="41" t="str">
        <f aca="false">IF(A14634="","",INDEX(P_Zone,F14634))</f>
        <v/>
      </c>
      <c r="I14634" s="41" t="str">
        <f aca="false">IF(A14634="","",IF(D14634="Delivered",IF(B14634&lt;=INDEX(P_Due,F14634),1,0),0))</f>
        <v/>
      </c>
    </row>
    <row r="14635" customFormat="false" ht="15" hidden="false" customHeight="false" outlineLevel="0" collapsed="false">
      <c r="A14635" s="37"/>
      <c r="B14635" s="38"/>
      <c r="C14635" s="39"/>
      <c r="D14635" s="39"/>
      <c r="E14635" s="39"/>
      <c r="F14635" s="41" t="str">
        <f aca="false">IF(A14635="","",MATCH(A14635,P_ID,1))</f>
        <v/>
      </c>
      <c r="G14635" s="41" t="str">
        <f aca="false">IF(A14635="","",INDEX(P_Svc,F14635))</f>
        <v/>
      </c>
      <c r="H14635" s="41" t="str">
        <f aca="false">IF(A14635="","",INDEX(P_Zone,F14635))</f>
        <v/>
      </c>
      <c r="I14635" s="41" t="str">
        <f aca="false">IF(A14635="","",IF(D14635="Delivered",IF(B14635&lt;=INDEX(P_Due,F14635),1,0),0))</f>
        <v/>
      </c>
    </row>
    <row r="14636" customFormat="false" ht="15" hidden="false" customHeight="false" outlineLevel="0" collapsed="false">
      <c r="A14636" s="37"/>
      <c r="B14636" s="38"/>
      <c r="C14636" s="39"/>
      <c r="D14636" s="39"/>
      <c r="E14636" s="39"/>
      <c r="F14636" s="41" t="str">
        <f aca="false">IF(A14636="","",MATCH(A14636,P_ID,1))</f>
        <v/>
      </c>
      <c r="G14636" s="41" t="str">
        <f aca="false">IF(A14636="","",INDEX(P_Svc,F14636))</f>
        <v/>
      </c>
      <c r="H14636" s="41" t="str">
        <f aca="false">IF(A14636="","",INDEX(P_Zone,F14636))</f>
        <v/>
      </c>
      <c r="I14636" s="41" t="str">
        <f aca="false">IF(A14636="","",IF(D14636="Delivered",IF(B14636&lt;=INDEX(P_Due,F14636),1,0),0))</f>
        <v/>
      </c>
    </row>
    <row r="14637" customFormat="false" ht="15" hidden="false" customHeight="false" outlineLevel="0" collapsed="false">
      <c r="A14637" s="37"/>
      <c r="B14637" s="38"/>
      <c r="C14637" s="39"/>
      <c r="D14637" s="39"/>
      <c r="E14637" s="39"/>
      <c r="F14637" s="41" t="str">
        <f aca="false">IF(A14637="","",MATCH(A14637,P_ID,1))</f>
        <v/>
      </c>
      <c r="G14637" s="41" t="str">
        <f aca="false">IF(A14637="","",INDEX(P_Svc,F14637))</f>
        <v/>
      </c>
      <c r="H14637" s="41" t="str">
        <f aca="false">IF(A14637="","",INDEX(P_Zone,F14637))</f>
        <v/>
      </c>
      <c r="I14637" s="41" t="str">
        <f aca="false">IF(A14637="","",IF(D14637="Delivered",IF(B14637&lt;=INDEX(P_Due,F14637),1,0),0))</f>
        <v/>
      </c>
    </row>
    <row r="14638" customFormat="false" ht="15" hidden="false" customHeight="false" outlineLevel="0" collapsed="false">
      <c r="A14638" s="37"/>
      <c r="B14638" s="38"/>
      <c r="C14638" s="39"/>
      <c r="D14638" s="39"/>
      <c r="E14638" s="39"/>
      <c r="F14638" s="41" t="str">
        <f aca="false">IF(A14638="","",MATCH(A14638,P_ID,1))</f>
        <v/>
      </c>
      <c r="G14638" s="41" t="str">
        <f aca="false">IF(A14638="","",INDEX(P_Svc,F14638))</f>
        <v/>
      </c>
      <c r="H14638" s="41" t="str">
        <f aca="false">IF(A14638="","",INDEX(P_Zone,F14638))</f>
        <v/>
      </c>
      <c r="I14638" s="41" t="str">
        <f aca="false">IF(A14638="","",IF(D14638="Delivered",IF(B14638&lt;=INDEX(P_Due,F14638),1,0),0))</f>
        <v/>
      </c>
    </row>
    <row r="14639" customFormat="false" ht="15" hidden="false" customHeight="false" outlineLevel="0" collapsed="false">
      <c r="A14639" s="37"/>
      <c r="B14639" s="38"/>
      <c r="C14639" s="39"/>
      <c r="D14639" s="39"/>
      <c r="E14639" s="39"/>
      <c r="F14639" s="41" t="str">
        <f aca="false">IF(A14639="","",MATCH(A14639,P_ID,1))</f>
        <v/>
      </c>
      <c r="G14639" s="41" t="str">
        <f aca="false">IF(A14639="","",INDEX(P_Svc,F14639))</f>
        <v/>
      </c>
      <c r="H14639" s="41" t="str">
        <f aca="false">IF(A14639="","",INDEX(P_Zone,F14639))</f>
        <v/>
      </c>
      <c r="I14639" s="41" t="str">
        <f aca="false">IF(A14639="","",IF(D14639="Delivered",IF(B14639&lt;=INDEX(P_Due,F14639),1,0),0))</f>
        <v/>
      </c>
    </row>
    <row r="14640" customFormat="false" ht="15" hidden="false" customHeight="false" outlineLevel="0" collapsed="false">
      <c r="A14640" s="37"/>
      <c r="B14640" s="38"/>
      <c r="C14640" s="39"/>
      <c r="D14640" s="39"/>
      <c r="E14640" s="39"/>
      <c r="F14640" s="41" t="str">
        <f aca="false">IF(A14640="","",MATCH(A14640,P_ID,1))</f>
        <v/>
      </c>
      <c r="G14640" s="41" t="str">
        <f aca="false">IF(A14640="","",INDEX(P_Svc,F14640))</f>
        <v/>
      </c>
      <c r="H14640" s="41" t="str">
        <f aca="false">IF(A14640="","",INDEX(P_Zone,F14640))</f>
        <v/>
      </c>
      <c r="I14640" s="41" t="str">
        <f aca="false">IF(A14640="","",IF(D14640="Delivered",IF(B14640&lt;=INDEX(P_Due,F14640),1,0),0))</f>
        <v/>
      </c>
    </row>
    <row r="14641" customFormat="false" ht="15" hidden="false" customHeight="false" outlineLevel="0" collapsed="false">
      <c r="A14641" s="37"/>
      <c r="B14641" s="38"/>
      <c r="C14641" s="39"/>
      <c r="D14641" s="39"/>
      <c r="E14641" s="39"/>
      <c r="F14641" s="41" t="str">
        <f aca="false">IF(A14641="","",MATCH(A14641,P_ID,1))</f>
        <v/>
      </c>
      <c r="G14641" s="41" t="str">
        <f aca="false">IF(A14641="","",INDEX(P_Svc,F14641))</f>
        <v/>
      </c>
      <c r="H14641" s="41" t="str">
        <f aca="false">IF(A14641="","",INDEX(P_Zone,F14641))</f>
        <v/>
      </c>
      <c r="I14641" s="41" t="str">
        <f aca="false">IF(A14641="","",IF(D14641="Delivered",IF(B14641&lt;=INDEX(P_Due,F14641),1,0),0))</f>
        <v/>
      </c>
    </row>
    <row r="14642" customFormat="false" ht="15" hidden="false" customHeight="false" outlineLevel="0" collapsed="false">
      <c r="A14642" s="37"/>
      <c r="B14642" s="38"/>
      <c r="C14642" s="39"/>
      <c r="D14642" s="39"/>
      <c r="E14642" s="39"/>
      <c r="F14642" s="41" t="str">
        <f aca="false">IF(A14642="","",MATCH(A14642,P_ID,1))</f>
        <v/>
      </c>
      <c r="G14642" s="41" t="str">
        <f aca="false">IF(A14642="","",INDEX(P_Svc,F14642))</f>
        <v/>
      </c>
      <c r="H14642" s="41" t="str">
        <f aca="false">IF(A14642="","",INDEX(P_Zone,F14642))</f>
        <v/>
      </c>
      <c r="I14642" s="41" t="str">
        <f aca="false">IF(A14642="","",IF(D14642="Delivered",IF(B14642&lt;=INDEX(P_Due,F14642),1,0),0))</f>
        <v/>
      </c>
    </row>
    <row r="14643" customFormat="false" ht="15" hidden="false" customHeight="false" outlineLevel="0" collapsed="false">
      <c r="A14643" s="37"/>
      <c r="B14643" s="38"/>
      <c r="C14643" s="39"/>
      <c r="D14643" s="39"/>
      <c r="E14643" s="39"/>
      <c r="F14643" s="41" t="str">
        <f aca="false">IF(A14643="","",MATCH(A14643,P_ID,1))</f>
        <v/>
      </c>
      <c r="G14643" s="41" t="str">
        <f aca="false">IF(A14643="","",INDEX(P_Svc,F14643))</f>
        <v/>
      </c>
      <c r="H14643" s="41" t="str">
        <f aca="false">IF(A14643="","",INDEX(P_Zone,F14643))</f>
        <v/>
      </c>
      <c r="I14643" s="41" t="str">
        <f aca="false">IF(A14643="","",IF(D14643="Delivered",IF(B14643&lt;=INDEX(P_Due,F14643),1,0),0))</f>
        <v/>
      </c>
    </row>
    <row r="14644" customFormat="false" ht="15" hidden="false" customHeight="false" outlineLevel="0" collapsed="false">
      <c r="A14644" s="37"/>
      <c r="B14644" s="38"/>
      <c r="C14644" s="39"/>
      <c r="D14644" s="39"/>
      <c r="E14644" s="39"/>
      <c r="F14644" s="41" t="str">
        <f aca="false">IF(A14644="","",MATCH(A14644,P_ID,1))</f>
        <v/>
      </c>
      <c r="G14644" s="41" t="str">
        <f aca="false">IF(A14644="","",INDEX(P_Svc,F14644))</f>
        <v/>
      </c>
      <c r="H14644" s="41" t="str">
        <f aca="false">IF(A14644="","",INDEX(P_Zone,F14644))</f>
        <v/>
      </c>
      <c r="I14644" s="41" t="str">
        <f aca="false">IF(A14644="","",IF(D14644="Delivered",IF(B14644&lt;=INDEX(P_Due,F14644),1,0),0))</f>
        <v/>
      </c>
    </row>
    <row r="14645" customFormat="false" ht="15" hidden="false" customHeight="false" outlineLevel="0" collapsed="false">
      <c r="A14645" s="37"/>
      <c r="B14645" s="38"/>
      <c r="C14645" s="39"/>
      <c r="D14645" s="39"/>
      <c r="E14645" s="39"/>
      <c r="F14645" s="41" t="str">
        <f aca="false">IF(A14645="","",MATCH(A14645,P_ID,1))</f>
        <v/>
      </c>
      <c r="G14645" s="41" t="str">
        <f aca="false">IF(A14645="","",INDEX(P_Svc,F14645))</f>
        <v/>
      </c>
      <c r="H14645" s="41" t="str">
        <f aca="false">IF(A14645="","",INDEX(P_Zone,F14645))</f>
        <v/>
      </c>
      <c r="I14645" s="41" t="str">
        <f aca="false">IF(A14645="","",IF(D14645="Delivered",IF(B14645&lt;=INDEX(P_Due,F14645),1,0),0))</f>
        <v/>
      </c>
    </row>
    <row r="14646" customFormat="false" ht="15" hidden="false" customHeight="false" outlineLevel="0" collapsed="false">
      <c r="A14646" s="37"/>
      <c r="B14646" s="38"/>
      <c r="C14646" s="39"/>
      <c r="D14646" s="39"/>
      <c r="E14646" s="39"/>
      <c r="F14646" s="41" t="str">
        <f aca="false">IF(A14646="","",MATCH(A14646,P_ID,1))</f>
        <v/>
      </c>
      <c r="G14646" s="41" t="str">
        <f aca="false">IF(A14646="","",INDEX(P_Svc,F14646))</f>
        <v/>
      </c>
      <c r="H14646" s="41" t="str">
        <f aca="false">IF(A14646="","",INDEX(P_Zone,F14646))</f>
        <v/>
      </c>
      <c r="I14646" s="41" t="str">
        <f aca="false">IF(A14646="","",IF(D14646="Delivered",IF(B14646&lt;=INDEX(P_Due,F14646),1,0),0))</f>
        <v/>
      </c>
    </row>
    <row r="14647" customFormat="false" ht="15" hidden="false" customHeight="false" outlineLevel="0" collapsed="false">
      <c r="A14647" s="37"/>
      <c r="B14647" s="38"/>
      <c r="C14647" s="39"/>
      <c r="D14647" s="39"/>
      <c r="E14647" s="39"/>
      <c r="F14647" s="41" t="str">
        <f aca="false">IF(A14647="","",MATCH(A14647,P_ID,1))</f>
        <v/>
      </c>
      <c r="G14647" s="41" t="str">
        <f aca="false">IF(A14647="","",INDEX(P_Svc,F14647))</f>
        <v/>
      </c>
      <c r="H14647" s="41" t="str">
        <f aca="false">IF(A14647="","",INDEX(P_Zone,F14647))</f>
        <v/>
      </c>
      <c r="I14647" s="41" t="str">
        <f aca="false">IF(A14647="","",IF(D14647="Delivered",IF(B14647&lt;=INDEX(P_Due,F14647),1,0),0))</f>
        <v/>
      </c>
    </row>
    <row r="14648" customFormat="false" ht="15" hidden="false" customHeight="false" outlineLevel="0" collapsed="false">
      <c r="A14648" s="37"/>
      <c r="B14648" s="38"/>
      <c r="C14648" s="39"/>
      <c r="D14648" s="39"/>
      <c r="E14648" s="39"/>
      <c r="F14648" s="41" t="str">
        <f aca="false">IF(A14648="","",MATCH(A14648,P_ID,1))</f>
        <v/>
      </c>
      <c r="G14648" s="41" t="str">
        <f aca="false">IF(A14648="","",INDEX(P_Svc,F14648))</f>
        <v/>
      </c>
      <c r="H14648" s="41" t="str">
        <f aca="false">IF(A14648="","",INDEX(P_Zone,F14648))</f>
        <v/>
      </c>
      <c r="I14648" s="41" t="str">
        <f aca="false">IF(A14648="","",IF(D14648="Delivered",IF(B14648&lt;=INDEX(P_Due,F14648),1,0),0))</f>
        <v/>
      </c>
    </row>
    <row r="14649" customFormat="false" ht="15" hidden="false" customHeight="false" outlineLevel="0" collapsed="false">
      <c r="A14649" s="37"/>
      <c r="B14649" s="38"/>
      <c r="C14649" s="39"/>
      <c r="D14649" s="39"/>
      <c r="E14649" s="39"/>
      <c r="F14649" s="41" t="str">
        <f aca="false">IF(A14649="","",MATCH(A14649,P_ID,1))</f>
        <v/>
      </c>
      <c r="G14649" s="41" t="str">
        <f aca="false">IF(A14649="","",INDEX(P_Svc,F14649))</f>
        <v/>
      </c>
      <c r="H14649" s="41" t="str">
        <f aca="false">IF(A14649="","",INDEX(P_Zone,F14649))</f>
        <v/>
      </c>
      <c r="I14649" s="41" t="str">
        <f aca="false">IF(A14649="","",IF(D14649="Delivered",IF(B14649&lt;=INDEX(P_Due,F14649),1,0),0))</f>
        <v/>
      </c>
    </row>
    <row r="14650" customFormat="false" ht="15" hidden="false" customHeight="false" outlineLevel="0" collapsed="false">
      <c r="A14650" s="37"/>
      <c r="B14650" s="38"/>
      <c r="C14650" s="39"/>
      <c r="D14650" s="39"/>
      <c r="E14650" s="39"/>
      <c r="F14650" s="41" t="str">
        <f aca="false">IF(A14650="","",MATCH(A14650,P_ID,1))</f>
        <v/>
      </c>
      <c r="G14650" s="41" t="str">
        <f aca="false">IF(A14650="","",INDEX(P_Svc,F14650))</f>
        <v/>
      </c>
      <c r="H14650" s="41" t="str">
        <f aca="false">IF(A14650="","",INDEX(P_Zone,F14650))</f>
        <v/>
      </c>
      <c r="I14650" s="41" t="str">
        <f aca="false">IF(A14650="","",IF(D14650="Delivered",IF(B14650&lt;=INDEX(P_Due,F14650),1,0),0))</f>
        <v/>
      </c>
    </row>
    <row r="14651" customFormat="false" ht="15" hidden="false" customHeight="false" outlineLevel="0" collapsed="false">
      <c r="A14651" s="37"/>
      <c r="B14651" s="38"/>
      <c r="C14651" s="39"/>
      <c r="D14651" s="39"/>
      <c r="E14651" s="39"/>
      <c r="F14651" s="41" t="str">
        <f aca="false">IF(A14651="","",MATCH(A14651,P_ID,1))</f>
        <v/>
      </c>
      <c r="G14651" s="41" t="str">
        <f aca="false">IF(A14651="","",INDEX(P_Svc,F14651))</f>
        <v/>
      </c>
      <c r="H14651" s="41" t="str">
        <f aca="false">IF(A14651="","",INDEX(P_Zone,F14651))</f>
        <v/>
      </c>
      <c r="I14651" s="41" t="str">
        <f aca="false">IF(A14651="","",IF(D14651="Delivered",IF(B14651&lt;=INDEX(P_Due,F14651),1,0),0))</f>
        <v/>
      </c>
    </row>
    <row r="14652" customFormat="false" ht="15" hidden="false" customHeight="false" outlineLevel="0" collapsed="false">
      <c r="A14652" s="37"/>
      <c r="B14652" s="38"/>
      <c r="C14652" s="39"/>
      <c r="D14652" s="39"/>
      <c r="E14652" s="39"/>
      <c r="F14652" s="41" t="str">
        <f aca="false">IF(A14652="","",MATCH(A14652,P_ID,1))</f>
        <v/>
      </c>
      <c r="G14652" s="41" t="str">
        <f aca="false">IF(A14652="","",INDEX(P_Svc,F14652))</f>
        <v/>
      </c>
      <c r="H14652" s="41" t="str">
        <f aca="false">IF(A14652="","",INDEX(P_Zone,F14652))</f>
        <v/>
      </c>
      <c r="I14652" s="41" t="str">
        <f aca="false">IF(A14652="","",IF(D14652="Delivered",IF(B14652&lt;=INDEX(P_Due,F14652),1,0),0))</f>
        <v/>
      </c>
    </row>
    <row r="14653" customFormat="false" ht="15" hidden="false" customHeight="false" outlineLevel="0" collapsed="false">
      <c r="A14653" s="37"/>
      <c r="B14653" s="38"/>
      <c r="C14653" s="39"/>
      <c r="D14653" s="39"/>
      <c r="E14653" s="39"/>
      <c r="F14653" s="41" t="str">
        <f aca="false">IF(A14653="","",MATCH(A14653,P_ID,1))</f>
        <v/>
      </c>
      <c r="G14653" s="41" t="str">
        <f aca="false">IF(A14653="","",INDEX(P_Svc,F14653))</f>
        <v/>
      </c>
      <c r="H14653" s="41" t="str">
        <f aca="false">IF(A14653="","",INDEX(P_Zone,F14653))</f>
        <v/>
      </c>
      <c r="I14653" s="41" t="str">
        <f aca="false">IF(A14653="","",IF(D14653="Delivered",IF(B14653&lt;=INDEX(P_Due,F14653),1,0),0))</f>
        <v/>
      </c>
    </row>
    <row r="14654" customFormat="false" ht="15" hidden="false" customHeight="false" outlineLevel="0" collapsed="false">
      <c r="A14654" s="37"/>
      <c r="B14654" s="38"/>
      <c r="C14654" s="39"/>
      <c r="D14654" s="39"/>
      <c r="E14654" s="39"/>
      <c r="F14654" s="41" t="str">
        <f aca="false">IF(A14654="","",MATCH(A14654,P_ID,1))</f>
        <v/>
      </c>
      <c r="G14654" s="41" t="str">
        <f aca="false">IF(A14654="","",INDEX(P_Svc,F14654))</f>
        <v/>
      </c>
      <c r="H14654" s="41" t="str">
        <f aca="false">IF(A14654="","",INDEX(P_Zone,F14654))</f>
        <v/>
      </c>
      <c r="I14654" s="41" t="str">
        <f aca="false">IF(A14654="","",IF(D14654="Delivered",IF(B14654&lt;=INDEX(P_Due,F14654),1,0),0))</f>
        <v/>
      </c>
    </row>
    <row r="14655" customFormat="false" ht="15" hidden="false" customHeight="false" outlineLevel="0" collapsed="false">
      <c r="A14655" s="37"/>
      <c r="B14655" s="38"/>
      <c r="C14655" s="39"/>
      <c r="D14655" s="39"/>
      <c r="E14655" s="39"/>
      <c r="F14655" s="41" t="str">
        <f aca="false">IF(A14655="","",MATCH(A14655,P_ID,1))</f>
        <v/>
      </c>
      <c r="G14655" s="41" t="str">
        <f aca="false">IF(A14655="","",INDEX(P_Svc,F14655))</f>
        <v/>
      </c>
      <c r="H14655" s="41" t="str">
        <f aca="false">IF(A14655="","",INDEX(P_Zone,F14655))</f>
        <v/>
      </c>
      <c r="I14655" s="41" t="str">
        <f aca="false">IF(A14655="","",IF(D14655="Delivered",IF(B14655&lt;=INDEX(P_Due,F14655),1,0),0))</f>
        <v/>
      </c>
    </row>
    <row r="14656" customFormat="false" ht="15" hidden="false" customHeight="false" outlineLevel="0" collapsed="false">
      <c r="A14656" s="37"/>
      <c r="B14656" s="38"/>
      <c r="C14656" s="39"/>
      <c r="D14656" s="39"/>
      <c r="E14656" s="39"/>
      <c r="F14656" s="41" t="str">
        <f aca="false">IF(A14656="","",MATCH(A14656,P_ID,1))</f>
        <v/>
      </c>
      <c r="G14656" s="41" t="str">
        <f aca="false">IF(A14656="","",INDEX(P_Svc,F14656))</f>
        <v/>
      </c>
      <c r="H14656" s="41" t="str">
        <f aca="false">IF(A14656="","",INDEX(P_Zone,F14656))</f>
        <v/>
      </c>
      <c r="I14656" s="41" t="str">
        <f aca="false">IF(A14656="","",IF(D14656="Delivered",IF(B14656&lt;=INDEX(P_Due,F14656),1,0),0))</f>
        <v/>
      </c>
    </row>
    <row r="14657" customFormat="false" ht="15" hidden="false" customHeight="false" outlineLevel="0" collapsed="false">
      <c r="A14657" s="37"/>
      <c r="B14657" s="38"/>
      <c r="C14657" s="39"/>
      <c r="D14657" s="39"/>
      <c r="E14657" s="39"/>
      <c r="F14657" s="41" t="str">
        <f aca="false">IF(A14657="","",MATCH(A14657,P_ID,1))</f>
        <v/>
      </c>
      <c r="G14657" s="41" t="str">
        <f aca="false">IF(A14657="","",INDEX(P_Svc,F14657))</f>
        <v/>
      </c>
      <c r="H14657" s="41" t="str">
        <f aca="false">IF(A14657="","",INDEX(P_Zone,F14657))</f>
        <v/>
      </c>
      <c r="I14657" s="41" t="str">
        <f aca="false">IF(A14657="","",IF(D14657="Delivered",IF(B14657&lt;=INDEX(P_Due,F14657),1,0),0))</f>
        <v/>
      </c>
    </row>
    <row r="14658" customFormat="false" ht="15" hidden="false" customHeight="false" outlineLevel="0" collapsed="false">
      <c r="A14658" s="37"/>
      <c r="B14658" s="38"/>
      <c r="C14658" s="39"/>
      <c r="D14658" s="39"/>
      <c r="E14658" s="39"/>
      <c r="F14658" s="41" t="str">
        <f aca="false">IF(A14658="","",MATCH(A14658,P_ID,1))</f>
        <v/>
      </c>
      <c r="G14658" s="41" t="str">
        <f aca="false">IF(A14658="","",INDEX(P_Svc,F14658))</f>
        <v/>
      </c>
      <c r="H14658" s="41" t="str">
        <f aca="false">IF(A14658="","",INDEX(P_Zone,F14658))</f>
        <v/>
      </c>
      <c r="I14658" s="41" t="str">
        <f aca="false">IF(A14658="","",IF(D14658="Delivered",IF(B14658&lt;=INDEX(P_Due,F14658),1,0),0))</f>
        <v/>
      </c>
    </row>
    <row r="14659" customFormat="false" ht="15" hidden="false" customHeight="false" outlineLevel="0" collapsed="false">
      <c r="A14659" s="37"/>
      <c r="B14659" s="38"/>
      <c r="C14659" s="39"/>
      <c r="D14659" s="39"/>
      <c r="E14659" s="39"/>
      <c r="F14659" s="41" t="str">
        <f aca="false">IF(A14659="","",MATCH(A14659,P_ID,1))</f>
        <v/>
      </c>
      <c r="G14659" s="41" t="str">
        <f aca="false">IF(A14659="","",INDEX(P_Svc,F14659))</f>
        <v/>
      </c>
      <c r="H14659" s="41" t="str">
        <f aca="false">IF(A14659="","",INDEX(P_Zone,F14659))</f>
        <v/>
      </c>
      <c r="I14659" s="41" t="str">
        <f aca="false">IF(A14659="","",IF(D14659="Delivered",IF(B14659&lt;=INDEX(P_Due,F14659),1,0),0))</f>
        <v/>
      </c>
    </row>
    <row r="14660" customFormat="false" ht="15" hidden="false" customHeight="false" outlineLevel="0" collapsed="false">
      <c r="A14660" s="37"/>
      <c r="B14660" s="38"/>
      <c r="C14660" s="39"/>
      <c r="D14660" s="39"/>
      <c r="E14660" s="39"/>
      <c r="F14660" s="41" t="str">
        <f aca="false">IF(A14660="","",MATCH(A14660,P_ID,1))</f>
        <v/>
      </c>
      <c r="G14660" s="41" t="str">
        <f aca="false">IF(A14660="","",INDEX(P_Svc,F14660))</f>
        <v/>
      </c>
      <c r="H14660" s="41" t="str">
        <f aca="false">IF(A14660="","",INDEX(P_Zone,F14660))</f>
        <v/>
      </c>
      <c r="I14660" s="41" t="str">
        <f aca="false">IF(A14660="","",IF(D14660="Delivered",IF(B14660&lt;=INDEX(P_Due,F14660),1,0),0))</f>
        <v/>
      </c>
    </row>
    <row r="14661" customFormat="false" ht="15" hidden="false" customHeight="false" outlineLevel="0" collapsed="false">
      <c r="A14661" s="37"/>
      <c r="B14661" s="38"/>
      <c r="C14661" s="39"/>
      <c r="D14661" s="39"/>
      <c r="E14661" s="39"/>
      <c r="F14661" s="41" t="str">
        <f aca="false">IF(A14661="","",MATCH(A14661,P_ID,1))</f>
        <v/>
      </c>
      <c r="G14661" s="41" t="str">
        <f aca="false">IF(A14661="","",INDEX(P_Svc,F14661))</f>
        <v/>
      </c>
      <c r="H14661" s="41" t="str">
        <f aca="false">IF(A14661="","",INDEX(P_Zone,F14661))</f>
        <v/>
      </c>
      <c r="I14661" s="41" t="str">
        <f aca="false">IF(A14661="","",IF(D14661="Delivered",IF(B14661&lt;=INDEX(P_Due,F14661),1,0),0))</f>
        <v/>
      </c>
    </row>
    <row r="14662" customFormat="false" ht="15" hidden="false" customHeight="false" outlineLevel="0" collapsed="false">
      <c r="A14662" s="37"/>
      <c r="B14662" s="38"/>
      <c r="C14662" s="39"/>
      <c r="D14662" s="39"/>
      <c r="E14662" s="39"/>
      <c r="F14662" s="41" t="str">
        <f aca="false">IF(A14662="","",MATCH(A14662,P_ID,1))</f>
        <v/>
      </c>
      <c r="G14662" s="41" t="str">
        <f aca="false">IF(A14662="","",INDEX(P_Svc,F14662))</f>
        <v/>
      </c>
      <c r="H14662" s="41" t="str">
        <f aca="false">IF(A14662="","",INDEX(P_Zone,F14662))</f>
        <v/>
      </c>
      <c r="I14662" s="41" t="str">
        <f aca="false">IF(A14662="","",IF(D14662="Delivered",IF(B14662&lt;=INDEX(P_Due,F14662),1,0),0))</f>
        <v/>
      </c>
    </row>
    <row r="14663" customFormat="false" ht="15" hidden="false" customHeight="false" outlineLevel="0" collapsed="false">
      <c r="A14663" s="37"/>
      <c r="B14663" s="38"/>
      <c r="C14663" s="39"/>
      <c r="D14663" s="39"/>
      <c r="E14663" s="39"/>
      <c r="F14663" s="41" t="str">
        <f aca="false">IF(A14663="","",MATCH(A14663,P_ID,1))</f>
        <v/>
      </c>
      <c r="G14663" s="41" t="str">
        <f aca="false">IF(A14663="","",INDEX(P_Svc,F14663))</f>
        <v/>
      </c>
      <c r="H14663" s="41" t="str">
        <f aca="false">IF(A14663="","",INDEX(P_Zone,F14663))</f>
        <v/>
      </c>
      <c r="I14663" s="41" t="str">
        <f aca="false">IF(A14663="","",IF(D14663="Delivered",IF(B14663&lt;=INDEX(P_Due,F14663),1,0),0))</f>
        <v/>
      </c>
    </row>
    <row r="14664" customFormat="false" ht="15" hidden="false" customHeight="false" outlineLevel="0" collapsed="false">
      <c r="A14664" s="37"/>
      <c r="B14664" s="38"/>
      <c r="C14664" s="39"/>
      <c r="D14664" s="39"/>
      <c r="E14664" s="39"/>
      <c r="F14664" s="41" t="str">
        <f aca="false">IF(A14664="","",MATCH(A14664,P_ID,1))</f>
        <v/>
      </c>
      <c r="G14664" s="41" t="str">
        <f aca="false">IF(A14664="","",INDEX(P_Svc,F14664))</f>
        <v/>
      </c>
      <c r="H14664" s="41" t="str">
        <f aca="false">IF(A14664="","",INDEX(P_Zone,F14664))</f>
        <v/>
      </c>
      <c r="I14664" s="41" t="str">
        <f aca="false">IF(A14664="","",IF(D14664="Delivered",IF(B14664&lt;=INDEX(P_Due,F14664),1,0),0))</f>
        <v/>
      </c>
    </row>
    <row r="14665" customFormat="false" ht="15" hidden="false" customHeight="false" outlineLevel="0" collapsed="false">
      <c r="A14665" s="37"/>
      <c r="B14665" s="38"/>
      <c r="C14665" s="39"/>
      <c r="D14665" s="39"/>
      <c r="E14665" s="39"/>
      <c r="F14665" s="41" t="str">
        <f aca="false">IF(A14665="","",MATCH(A14665,P_ID,1))</f>
        <v/>
      </c>
      <c r="G14665" s="41" t="str">
        <f aca="false">IF(A14665="","",INDEX(P_Svc,F14665))</f>
        <v/>
      </c>
      <c r="H14665" s="41" t="str">
        <f aca="false">IF(A14665="","",INDEX(P_Zone,F14665))</f>
        <v/>
      </c>
      <c r="I14665" s="41" t="str">
        <f aca="false">IF(A14665="","",IF(D14665="Delivered",IF(B14665&lt;=INDEX(P_Due,F14665),1,0),0))</f>
        <v/>
      </c>
    </row>
    <row r="14666" customFormat="false" ht="15" hidden="false" customHeight="false" outlineLevel="0" collapsed="false">
      <c r="A14666" s="37"/>
      <c r="B14666" s="38"/>
      <c r="C14666" s="39"/>
      <c r="D14666" s="39"/>
      <c r="E14666" s="39"/>
      <c r="F14666" s="41" t="str">
        <f aca="false">IF(A14666="","",MATCH(A14666,P_ID,1))</f>
        <v/>
      </c>
      <c r="G14666" s="41" t="str">
        <f aca="false">IF(A14666="","",INDEX(P_Svc,F14666))</f>
        <v/>
      </c>
      <c r="H14666" s="41" t="str">
        <f aca="false">IF(A14666="","",INDEX(P_Zone,F14666))</f>
        <v/>
      </c>
      <c r="I14666" s="41" t="str">
        <f aca="false">IF(A14666="","",IF(D14666="Delivered",IF(B14666&lt;=INDEX(P_Due,F14666),1,0),0))</f>
        <v/>
      </c>
    </row>
    <row r="14667" customFormat="false" ht="15" hidden="false" customHeight="false" outlineLevel="0" collapsed="false">
      <c r="A14667" s="37"/>
      <c r="B14667" s="38"/>
      <c r="C14667" s="39"/>
      <c r="D14667" s="39"/>
      <c r="E14667" s="39"/>
      <c r="F14667" s="41" t="str">
        <f aca="false">IF(A14667="","",MATCH(A14667,P_ID,1))</f>
        <v/>
      </c>
      <c r="G14667" s="41" t="str">
        <f aca="false">IF(A14667="","",INDEX(P_Svc,F14667))</f>
        <v/>
      </c>
      <c r="H14667" s="41" t="str">
        <f aca="false">IF(A14667="","",INDEX(P_Zone,F14667))</f>
        <v/>
      </c>
      <c r="I14667" s="41" t="str">
        <f aca="false">IF(A14667="","",IF(D14667="Delivered",IF(B14667&lt;=INDEX(P_Due,F14667),1,0),0))</f>
        <v/>
      </c>
    </row>
    <row r="14668" customFormat="false" ht="15" hidden="false" customHeight="false" outlineLevel="0" collapsed="false">
      <c r="A14668" s="37"/>
      <c r="B14668" s="38"/>
      <c r="C14668" s="39"/>
      <c r="D14668" s="39"/>
      <c r="E14668" s="39"/>
      <c r="F14668" s="41" t="str">
        <f aca="false">IF(A14668="","",MATCH(A14668,P_ID,1))</f>
        <v/>
      </c>
      <c r="G14668" s="41" t="str">
        <f aca="false">IF(A14668="","",INDEX(P_Svc,F14668))</f>
        <v/>
      </c>
      <c r="H14668" s="41" t="str">
        <f aca="false">IF(A14668="","",INDEX(P_Zone,F14668))</f>
        <v/>
      </c>
      <c r="I14668" s="41" t="str">
        <f aca="false">IF(A14668="","",IF(D14668="Delivered",IF(B14668&lt;=INDEX(P_Due,F14668),1,0),0))</f>
        <v/>
      </c>
    </row>
    <row r="14669" customFormat="false" ht="15" hidden="false" customHeight="false" outlineLevel="0" collapsed="false">
      <c r="A14669" s="37"/>
      <c r="B14669" s="38"/>
      <c r="C14669" s="39"/>
      <c r="D14669" s="39"/>
      <c r="E14669" s="39"/>
      <c r="F14669" s="41" t="str">
        <f aca="false">IF(A14669="","",MATCH(A14669,P_ID,1))</f>
        <v/>
      </c>
      <c r="G14669" s="41" t="str">
        <f aca="false">IF(A14669="","",INDEX(P_Svc,F14669))</f>
        <v/>
      </c>
      <c r="H14669" s="41" t="str">
        <f aca="false">IF(A14669="","",INDEX(P_Zone,F14669))</f>
        <v/>
      </c>
      <c r="I14669" s="41" t="str">
        <f aca="false">IF(A14669="","",IF(D14669="Delivered",IF(B14669&lt;=INDEX(P_Due,F14669),1,0),0))</f>
        <v/>
      </c>
    </row>
    <row r="14670" customFormat="false" ht="15" hidden="false" customHeight="false" outlineLevel="0" collapsed="false">
      <c r="A14670" s="37"/>
      <c r="B14670" s="38"/>
      <c r="C14670" s="39"/>
      <c r="D14670" s="39"/>
      <c r="E14670" s="39"/>
      <c r="F14670" s="41" t="str">
        <f aca="false">IF(A14670="","",MATCH(A14670,P_ID,1))</f>
        <v/>
      </c>
      <c r="G14670" s="41" t="str">
        <f aca="false">IF(A14670="","",INDEX(P_Svc,F14670))</f>
        <v/>
      </c>
      <c r="H14670" s="41" t="str">
        <f aca="false">IF(A14670="","",INDEX(P_Zone,F14670))</f>
        <v/>
      </c>
      <c r="I14670" s="41" t="str">
        <f aca="false">IF(A14670="","",IF(D14670="Delivered",IF(B14670&lt;=INDEX(P_Due,F14670),1,0),0))</f>
        <v/>
      </c>
    </row>
    <row r="14671" customFormat="false" ht="15" hidden="false" customHeight="false" outlineLevel="0" collapsed="false">
      <c r="A14671" s="37"/>
      <c r="B14671" s="38"/>
      <c r="C14671" s="39"/>
      <c r="D14671" s="39"/>
      <c r="E14671" s="39"/>
      <c r="F14671" s="41" t="str">
        <f aca="false">IF(A14671="","",MATCH(A14671,P_ID,1))</f>
        <v/>
      </c>
      <c r="G14671" s="41" t="str">
        <f aca="false">IF(A14671="","",INDEX(P_Svc,F14671))</f>
        <v/>
      </c>
      <c r="H14671" s="41" t="str">
        <f aca="false">IF(A14671="","",INDEX(P_Zone,F14671))</f>
        <v/>
      </c>
      <c r="I14671" s="41" t="str">
        <f aca="false">IF(A14671="","",IF(D14671="Delivered",IF(B14671&lt;=INDEX(P_Due,F14671),1,0),0))</f>
        <v/>
      </c>
    </row>
    <row r="14672" customFormat="false" ht="15" hidden="false" customHeight="false" outlineLevel="0" collapsed="false">
      <c r="A14672" s="37"/>
      <c r="B14672" s="38"/>
      <c r="C14672" s="39"/>
      <c r="D14672" s="39"/>
      <c r="E14672" s="39"/>
      <c r="F14672" s="41" t="str">
        <f aca="false">IF(A14672="","",MATCH(A14672,P_ID,1))</f>
        <v/>
      </c>
      <c r="G14672" s="41" t="str">
        <f aca="false">IF(A14672="","",INDEX(P_Svc,F14672))</f>
        <v/>
      </c>
      <c r="H14672" s="41" t="str">
        <f aca="false">IF(A14672="","",INDEX(P_Zone,F14672))</f>
        <v/>
      </c>
      <c r="I14672" s="41" t="str">
        <f aca="false">IF(A14672="","",IF(D14672="Delivered",IF(B14672&lt;=INDEX(P_Due,F14672),1,0),0))</f>
        <v/>
      </c>
    </row>
    <row r="14673" customFormat="false" ht="15" hidden="false" customHeight="false" outlineLevel="0" collapsed="false">
      <c r="A14673" s="37"/>
      <c r="B14673" s="38"/>
      <c r="C14673" s="39"/>
      <c r="D14673" s="39"/>
      <c r="E14673" s="39"/>
      <c r="F14673" s="41" t="str">
        <f aca="false">IF(A14673="","",MATCH(A14673,P_ID,1))</f>
        <v/>
      </c>
      <c r="G14673" s="41" t="str">
        <f aca="false">IF(A14673="","",INDEX(P_Svc,F14673))</f>
        <v/>
      </c>
      <c r="H14673" s="41" t="str">
        <f aca="false">IF(A14673="","",INDEX(P_Zone,F14673))</f>
        <v/>
      </c>
      <c r="I14673" s="41" t="str">
        <f aca="false">IF(A14673="","",IF(D14673="Delivered",IF(B14673&lt;=INDEX(P_Due,F14673),1,0),0))</f>
        <v/>
      </c>
    </row>
    <row r="14674" customFormat="false" ht="15" hidden="false" customHeight="false" outlineLevel="0" collapsed="false">
      <c r="A14674" s="37"/>
      <c r="B14674" s="38"/>
      <c r="C14674" s="39"/>
      <c r="D14674" s="39"/>
      <c r="E14674" s="39"/>
      <c r="F14674" s="41" t="str">
        <f aca="false">IF(A14674="","",MATCH(A14674,P_ID,1))</f>
        <v/>
      </c>
      <c r="G14674" s="41" t="str">
        <f aca="false">IF(A14674="","",INDEX(P_Svc,F14674))</f>
        <v/>
      </c>
      <c r="H14674" s="41" t="str">
        <f aca="false">IF(A14674="","",INDEX(P_Zone,F14674))</f>
        <v/>
      </c>
      <c r="I14674" s="41" t="str">
        <f aca="false">IF(A14674="","",IF(D14674="Delivered",IF(B14674&lt;=INDEX(P_Due,F14674),1,0),0))</f>
        <v/>
      </c>
    </row>
    <row r="14675" customFormat="false" ht="15" hidden="false" customHeight="false" outlineLevel="0" collapsed="false">
      <c r="A14675" s="37"/>
      <c r="B14675" s="38"/>
      <c r="C14675" s="39"/>
      <c r="D14675" s="39"/>
      <c r="E14675" s="39"/>
      <c r="F14675" s="41" t="str">
        <f aca="false">IF(A14675="","",MATCH(A14675,P_ID,1))</f>
        <v/>
      </c>
      <c r="G14675" s="41" t="str">
        <f aca="false">IF(A14675="","",INDEX(P_Svc,F14675))</f>
        <v/>
      </c>
      <c r="H14675" s="41" t="str">
        <f aca="false">IF(A14675="","",INDEX(P_Zone,F14675))</f>
        <v/>
      </c>
      <c r="I14675" s="41" t="str">
        <f aca="false">IF(A14675="","",IF(D14675="Delivered",IF(B14675&lt;=INDEX(P_Due,F14675),1,0),0))</f>
        <v/>
      </c>
    </row>
    <row r="14676" customFormat="false" ht="15" hidden="false" customHeight="false" outlineLevel="0" collapsed="false">
      <c r="A14676" s="37"/>
      <c r="B14676" s="38"/>
      <c r="C14676" s="39"/>
      <c r="D14676" s="39"/>
      <c r="E14676" s="39"/>
      <c r="F14676" s="41" t="str">
        <f aca="false">IF(A14676="","",MATCH(A14676,P_ID,1))</f>
        <v/>
      </c>
      <c r="G14676" s="41" t="str">
        <f aca="false">IF(A14676="","",INDEX(P_Svc,F14676))</f>
        <v/>
      </c>
      <c r="H14676" s="41" t="str">
        <f aca="false">IF(A14676="","",INDEX(P_Zone,F14676))</f>
        <v/>
      </c>
      <c r="I14676" s="41" t="str">
        <f aca="false">IF(A14676="","",IF(D14676="Delivered",IF(B14676&lt;=INDEX(P_Due,F14676),1,0),0))</f>
        <v/>
      </c>
    </row>
    <row r="14677" customFormat="false" ht="15" hidden="false" customHeight="false" outlineLevel="0" collapsed="false">
      <c r="A14677" s="37"/>
      <c r="B14677" s="38"/>
      <c r="C14677" s="39"/>
      <c r="D14677" s="39"/>
      <c r="E14677" s="39"/>
      <c r="F14677" s="41" t="str">
        <f aca="false">IF(A14677="","",MATCH(A14677,P_ID,1))</f>
        <v/>
      </c>
      <c r="G14677" s="41" t="str">
        <f aca="false">IF(A14677="","",INDEX(P_Svc,F14677))</f>
        <v/>
      </c>
      <c r="H14677" s="41" t="str">
        <f aca="false">IF(A14677="","",INDEX(P_Zone,F14677))</f>
        <v/>
      </c>
      <c r="I14677" s="41" t="str">
        <f aca="false">IF(A14677="","",IF(D14677="Delivered",IF(B14677&lt;=INDEX(P_Due,F14677),1,0),0))</f>
        <v/>
      </c>
    </row>
    <row r="14678" customFormat="false" ht="15" hidden="false" customHeight="false" outlineLevel="0" collapsed="false">
      <c r="A14678" s="37"/>
      <c r="B14678" s="38"/>
      <c r="C14678" s="39"/>
      <c r="D14678" s="39"/>
      <c r="E14678" s="39"/>
      <c r="F14678" s="41" t="str">
        <f aca="false">IF(A14678="","",MATCH(A14678,P_ID,1))</f>
        <v/>
      </c>
      <c r="G14678" s="41" t="str">
        <f aca="false">IF(A14678="","",INDEX(P_Svc,F14678))</f>
        <v/>
      </c>
      <c r="H14678" s="41" t="str">
        <f aca="false">IF(A14678="","",INDEX(P_Zone,F14678))</f>
        <v/>
      </c>
      <c r="I14678" s="41" t="str">
        <f aca="false">IF(A14678="","",IF(D14678="Delivered",IF(B14678&lt;=INDEX(P_Due,F14678),1,0),0))</f>
        <v/>
      </c>
    </row>
    <row r="14679" customFormat="false" ht="15" hidden="false" customHeight="false" outlineLevel="0" collapsed="false">
      <c r="A14679" s="37"/>
      <c r="B14679" s="38"/>
      <c r="C14679" s="39"/>
      <c r="D14679" s="39"/>
      <c r="E14679" s="39"/>
      <c r="F14679" s="41" t="str">
        <f aca="false">IF(A14679="","",MATCH(A14679,P_ID,1))</f>
        <v/>
      </c>
      <c r="G14679" s="41" t="str">
        <f aca="false">IF(A14679="","",INDEX(P_Svc,F14679))</f>
        <v/>
      </c>
      <c r="H14679" s="41" t="str">
        <f aca="false">IF(A14679="","",INDEX(P_Zone,F14679))</f>
        <v/>
      </c>
      <c r="I14679" s="41" t="str">
        <f aca="false">IF(A14679="","",IF(D14679="Delivered",IF(B14679&lt;=INDEX(P_Due,F14679),1,0),0))</f>
        <v/>
      </c>
    </row>
    <row r="14680" customFormat="false" ht="15" hidden="false" customHeight="false" outlineLevel="0" collapsed="false">
      <c r="A14680" s="37"/>
      <c r="B14680" s="38"/>
      <c r="C14680" s="39"/>
      <c r="D14680" s="39"/>
      <c r="E14680" s="39"/>
      <c r="F14680" s="41" t="str">
        <f aca="false">IF(A14680="","",MATCH(A14680,P_ID,1))</f>
        <v/>
      </c>
      <c r="G14680" s="41" t="str">
        <f aca="false">IF(A14680="","",INDEX(P_Svc,F14680))</f>
        <v/>
      </c>
      <c r="H14680" s="41" t="str">
        <f aca="false">IF(A14680="","",INDEX(P_Zone,F14680))</f>
        <v/>
      </c>
      <c r="I14680" s="41" t="str">
        <f aca="false">IF(A14680="","",IF(D14680="Delivered",IF(B14680&lt;=INDEX(P_Due,F14680),1,0),0))</f>
        <v/>
      </c>
    </row>
    <row r="14681" customFormat="false" ht="15" hidden="false" customHeight="false" outlineLevel="0" collapsed="false">
      <c r="A14681" s="37"/>
      <c r="B14681" s="38"/>
      <c r="C14681" s="39"/>
      <c r="D14681" s="39"/>
      <c r="E14681" s="39"/>
      <c r="F14681" s="41" t="str">
        <f aca="false">IF(A14681="","",MATCH(A14681,P_ID,1))</f>
        <v/>
      </c>
      <c r="G14681" s="41" t="str">
        <f aca="false">IF(A14681="","",INDEX(P_Svc,F14681))</f>
        <v/>
      </c>
      <c r="H14681" s="41" t="str">
        <f aca="false">IF(A14681="","",INDEX(P_Zone,F14681))</f>
        <v/>
      </c>
      <c r="I14681" s="41" t="str">
        <f aca="false">IF(A14681="","",IF(D14681="Delivered",IF(B14681&lt;=INDEX(P_Due,F14681),1,0),0))</f>
        <v/>
      </c>
    </row>
    <row r="14682" customFormat="false" ht="15" hidden="false" customHeight="false" outlineLevel="0" collapsed="false">
      <c r="A14682" s="37"/>
      <c r="B14682" s="38"/>
      <c r="C14682" s="39"/>
      <c r="D14682" s="39"/>
      <c r="E14682" s="39"/>
      <c r="F14682" s="41" t="str">
        <f aca="false">IF(A14682="","",MATCH(A14682,P_ID,1))</f>
        <v/>
      </c>
      <c r="G14682" s="41" t="str">
        <f aca="false">IF(A14682="","",INDEX(P_Svc,F14682))</f>
        <v/>
      </c>
      <c r="H14682" s="41" t="str">
        <f aca="false">IF(A14682="","",INDEX(P_Zone,F14682))</f>
        <v/>
      </c>
      <c r="I14682" s="41" t="str">
        <f aca="false">IF(A14682="","",IF(D14682="Delivered",IF(B14682&lt;=INDEX(P_Due,F14682),1,0),0))</f>
        <v/>
      </c>
    </row>
    <row r="14683" customFormat="false" ht="15" hidden="false" customHeight="false" outlineLevel="0" collapsed="false">
      <c r="A14683" s="37"/>
      <c r="B14683" s="38"/>
      <c r="C14683" s="39"/>
      <c r="D14683" s="39"/>
      <c r="E14683" s="39"/>
      <c r="F14683" s="41" t="str">
        <f aca="false">IF(A14683="","",MATCH(A14683,P_ID,1))</f>
        <v/>
      </c>
      <c r="G14683" s="41" t="str">
        <f aca="false">IF(A14683="","",INDEX(P_Svc,F14683))</f>
        <v/>
      </c>
      <c r="H14683" s="41" t="str">
        <f aca="false">IF(A14683="","",INDEX(P_Zone,F14683))</f>
        <v/>
      </c>
      <c r="I14683" s="41" t="str">
        <f aca="false">IF(A14683="","",IF(D14683="Delivered",IF(B14683&lt;=INDEX(P_Due,F14683),1,0),0))</f>
        <v/>
      </c>
    </row>
    <row r="14684" customFormat="false" ht="15" hidden="false" customHeight="false" outlineLevel="0" collapsed="false">
      <c r="A14684" s="37"/>
      <c r="B14684" s="38"/>
      <c r="C14684" s="39"/>
      <c r="D14684" s="39"/>
      <c r="E14684" s="39"/>
      <c r="F14684" s="41" t="str">
        <f aca="false">IF(A14684="","",MATCH(A14684,P_ID,1))</f>
        <v/>
      </c>
      <c r="G14684" s="41" t="str">
        <f aca="false">IF(A14684="","",INDEX(P_Svc,F14684))</f>
        <v/>
      </c>
      <c r="H14684" s="41" t="str">
        <f aca="false">IF(A14684="","",INDEX(P_Zone,F14684))</f>
        <v/>
      </c>
      <c r="I14684" s="41" t="str">
        <f aca="false">IF(A14684="","",IF(D14684="Delivered",IF(B14684&lt;=INDEX(P_Due,F14684),1,0),0))</f>
        <v/>
      </c>
    </row>
    <row r="14685" customFormat="false" ht="15" hidden="false" customHeight="false" outlineLevel="0" collapsed="false">
      <c r="A14685" s="37"/>
      <c r="B14685" s="38"/>
      <c r="C14685" s="39"/>
      <c r="D14685" s="39"/>
      <c r="E14685" s="39"/>
      <c r="F14685" s="41" t="str">
        <f aca="false">IF(A14685="","",MATCH(A14685,P_ID,1))</f>
        <v/>
      </c>
      <c r="G14685" s="41" t="str">
        <f aca="false">IF(A14685="","",INDEX(P_Svc,F14685))</f>
        <v/>
      </c>
      <c r="H14685" s="41" t="str">
        <f aca="false">IF(A14685="","",INDEX(P_Zone,F14685))</f>
        <v/>
      </c>
      <c r="I14685" s="41" t="str">
        <f aca="false">IF(A14685="","",IF(D14685="Delivered",IF(B14685&lt;=INDEX(P_Due,F14685),1,0),0))</f>
        <v/>
      </c>
    </row>
    <row r="14686" customFormat="false" ht="15" hidden="false" customHeight="false" outlineLevel="0" collapsed="false">
      <c r="A14686" s="37"/>
      <c r="B14686" s="38"/>
      <c r="C14686" s="39"/>
      <c r="D14686" s="39"/>
      <c r="E14686" s="39"/>
      <c r="F14686" s="41" t="str">
        <f aca="false">IF(A14686="","",MATCH(A14686,P_ID,1))</f>
        <v/>
      </c>
      <c r="G14686" s="41" t="str">
        <f aca="false">IF(A14686="","",INDEX(P_Svc,F14686))</f>
        <v/>
      </c>
      <c r="H14686" s="41" t="str">
        <f aca="false">IF(A14686="","",INDEX(P_Zone,F14686))</f>
        <v/>
      </c>
      <c r="I14686" s="41" t="str">
        <f aca="false">IF(A14686="","",IF(D14686="Delivered",IF(B14686&lt;=INDEX(P_Due,F14686),1,0),0))</f>
        <v/>
      </c>
    </row>
    <row r="14687" customFormat="false" ht="15" hidden="false" customHeight="false" outlineLevel="0" collapsed="false">
      <c r="A14687" s="37"/>
      <c r="B14687" s="38"/>
      <c r="C14687" s="39"/>
      <c r="D14687" s="39"/>
      <c r="E14687" s="39"/>
      <c r="F14687" s="41" t="str">
        <f aca="false">IF(A14687="","",MATCH(A14687,P_ID,1))</f>
        <v/>
      </c>
      <c r="G14687" s="41" t="str">
        <f aca="false">IF(A14687="","",INDEX(P_Svc,F14687))</f>
        <v/>
      </c>
      <c r="H14687" s="41" t="str">
        <f aca="false">IF(A14687="","",INDEX(P_Zone,F14687))</f>
        <v/>
      </c>
      <c r="I14687" s="41" t="str">
        <f aca="false">IF(A14687="","",IF(D14687="Delivered",IF(B14687&lt;=INDEX(P_Due,F14687),1,0),0))</f>
        <v/>
      </c>
    </row>
    <row r="14688" customFormat="false" ht="15" hidden="false" customHeight="false" outlineLevel="0" collapsed="false">
      <c r="A14688" s="37"/>
      <c r="B14688" s="38"/>
      <c r="C14688" s="39"/>
      <c r="D14688" s="39"/>
      <c r="E14688" s="39"/>
      <c r="F14688" s="41" t="str">
        <f aca="false">IF(A14688="","",MATCH(A14688,P_ID,1))</f>
        <v/>
      </c>
      <c r="G14688" s="41" t="str">
        <f aca="false">IF(A14688="","",INDEX(P_Svc,F14688))</f>
        <v/>
      </c>
      <c r="H14688" s="41" t="str">
        <f aca="false">IF(A14688="","",INDEX(P_Zone,F14688))</f>
        <v/>
      </c>
      <c r="I14688" s="41" t="str">
        <f aca="false">IF(A14688="","",IF(D14688="Delivered",IF(B14688&lt;=INDEX(P_Due,F14688),1,0),0))</f>
        <v/>
      </c>
    </row>
    <row r="14689" customFormat="false" ht="15" hidden="false" customHeight="false" outlineLevel="0" collapsed="false">
      <c r="A14689" s="37"/>
      <c r="B14689" s="38"/>
      <c r="C14689" s="39"/>
      <c r="D14689" s="39"/>
      <c r="E14689" s="39"/>
      <c r="F14689" s="41" t="str">
        <f aca="false">IF(A14689="","",MATCH(A14689,P_ID,1))</f>
        <v/>
      </c>
      <c r="G14689" s="41" t="str">
        <f aca="false">IF(A14689="","",INDEX(P_Svc,F14689))</f>
        <v/>
      </c>
      <c r="H14689" s="41" t="str">
        <f aca="false">IF(A14689="","",INDEX(P_Zone,F14689))</f>
        <v/>
      </c>
      <c r="I14689" s="41" t="str">
        <f aca="false">IF(A14689="","",IF(D14689="Delivered",IF(B14689&lt;=INDEX(P_Due,F14689),1,0),0))</f>
        <v/>
      </c>
    </row>
    <row r="14690" customFormat="false" ht="15" hidden="false" customHeight="false" outlineLevel="0" collapsed="false">
      <c r="A14690" s="37"/>
      <c r="B14690" s="38"/>
      <c r="C14690" s="39"/>
      <c r="D14690" s="39"/>
      <c r="E14690" s="39"/>
      <c r="F14690" s="41" t="str">
        <f aca="false">IF(A14690="","",MATCH(A14690,P_ID,1))</f>
        <v/>
      </c>
      <c r="G14690" s="41" t="str">
        <f aca="false">IF(A14690="","",INDEX(P_Svc,F14690))</f>
        <v/>
      </c>
      <c r="H14690" s="41" t="str">
        <f aca="false">IF(A14690="","",INDEX(P_Zone,F14690))</f>
        <v/>
      </c>
      <c r="I14690" s="41" t="str">
        <f aca="false">IF(A14690="","",IF(D14690="Delivered",IF(B14690&lt;=INDEX(P_Due,F14690),1,0),0))</f>
        <v/>
      </c>
    </row>
    <row r="14691" customFormat="false" ht="15" hidden="false" customHeight="false" outlineLevel="0" collapsed="false">
      <c r="A14691" s="37"/>
      <c r="B14691" s="38"/>
      <c r="C14691" s="39"/>
      <c r="D14691" s="39"/>
      <c r="E14691" s="39"/>
      <c r="F14691" s="41" t="str">
        <f aca="false">IF(A14691="","",MATCH(A14691,P_ID,1))</f>
        <v/>
      </c>
      <c r="G14691" s="41" t="str">
        <f aca="false">IF(A14691="","",INDEX(P_Svc,F14691))</f>
        <v/>
      </c>
      <c r="H14691" s="41" t="str">
        <f aca="false">IF(A14691="","",INDEX(P_Zone,F14691))</f>
        <v/>
      </c>
      <c r="I14691" s="41" t="str">
        <f aca="false">IF(A14691="","",IF(D14691="Delivered",IF(B14691&lt;=INDEX(P_Due,F14691),1,0),0))</f>
        <v/>
      </c>
    </row>
    <row r="14692" customFormat="false" ht="15" hidden="false" customHeight="false" outlineLevel="0" collapsed="false">
      <c r="A14692" s="37"/>
      <c r="B14692" s="38"/>
      <c r="C14692" s="39"/>
      <c r="D14692" s="39"/>
      <c r="E14692" s="39"/>
      <c r="F14692" s="41" t="str">
        <f aca="false">IF(A14692="","",MATCH(A14692,P_ID,1))</f>
        <v/>
      </c>
      <c r="G14692" s="41" t="str">
        <f aca="false">IF(A14692="","",INDEX(P_Svc,F14692))</f>
        <v/>
      </c>
      <c r="H14692" s="41" t="str">
        <f aca="false">IF(A14692="","",INDEX(P_Zone,F14692))</f>
        <v/>
      </c>
      <c r="I14692" s="41" t="str">
        <f aca="false">IF(A14692="","",IF(D14692="Delivered",IF(B14692&lt;=INDEX(P_Due,F14692),1,0),0))</f>
        <v/>
      </c>
    </row>
    <row r="14693" customFormat="false" ht="15" hidden="false" customHeight="false" outlineLevel="0" collapsed="false">
      <c r="A14693" s="37"/>
      <c r="B14693" s="38"/>
      <c r="C14693" s="39"/>
      <c r="D14693" s="39"/>
      <c r="E14693" s="39"/>
      <c r="F14693" s="41" t="str">
        <f aca="false">IF(A14693="","",MATCH(A14693,P_ID,1))</f>
        <v/>
      </c>
      <c r="G14693" s="41" t="str">
        <f aca="false">IF(A14693="","",INDEX(P_Svc,F14693))</f>
        <v/>
      </c>
      <c r="H14693" s="41" t="str">
        <f aca="false">IF(A14693="","",INDEX(P_Zone,F14693))</f>
        <v/>
      </c>
      <c r="I14693" s="41" t="str">
        <f aca="false">IF(A14693="","",IF(D14693="Delivered",IF(B14693&lt;=INDEX(P_Due,F14693),1,0),0))</f>
        <v/>
      </c>
    </row>
    <row r="14694" customFormat="false" ht="15" hidden="false" customHeight="false" outlineLevel="0" collapsed="false">
      <c r="A14694" s="37"/>
      <c r="B14694" s="38"/>
      <c r="C14694" s="39"/>
      <c r="D14694" s="39"/>
      <c r="E14694" s="39"/>
      <c r="F14694" s="41" t="str">
        <f aca="false">IF(A14694="","",MATCH(A14694,P_ID,1))</f>
        <v/>
      </c>
      <c r="G14694" s="41" t="str">
        <f aca="false">IF(A14694="","",INDEX(P_Svc,F14694))</f>
        <v/>
      </c>
      <c r="H14694" s="41" t="str">
        <f aca="false">IF(A14694="","",INDEX(P_Zone,F14694))</f>
        <v/>
      </c>
      <c r="I14694" s="41" t="str">
        <f aca="false">IF(A14694="","",IF(D14694="Delivered",IF(B14694&lt;=INDEX(P_Due,F14694),1,0),0))</f>
        <v/>
      </c>
    </row>
    <row r="14695" customFormat="false" ht="15" hidden="false" customHeight="false" outlineLevel="0" collapsed="false">
      <c r="A14695" s="37"/>
      <c r="B14695" s="38"/>
      <c r="C14695" s="39"/>
      <c r="D14695" s="39"/>
      <c r="E14695" s="39"/>
      <c r="F14695" s="41" t="str">
        <f aca="false">IF(A14695="","",MATCH(A14695,P_ID,1))</f>
        <v/>
      </c>
      <c r="G14695" s="41" t="str">
        <f aca="false">IF(A14695="","",INDEX(P_Svc,F14695))</f>
        <v/>
      </c>
      <c r="H14695" s="41" t="str">
        <f aca="false">IF(A14695="","",INDEX(P_Zone,F14695))</f>
        <v/>
      </c>
      <c r="I14695" s="41" t="str">
        <f aca="false">IF(A14695="","",IF(D14695="Delivered",IF(B14695&lt;=INDEX(P_Due,F14695),1,0),0))</f>
        <v/>
      </c>
    </row>
    <row r="14696" customFormat="false" ht="15" hidden="false" customHeight="false" outlineLevel="0" collapsed="false">
      <c r="A14696" s="37"/>
      <c r="B14696" s="38"/>
      <c r="C14696" s="39"/>
      <c r="D14696" s="39"/>
      <c r="E14696" s="39"/>
      <c r="F14696" s="41" t="str">
        <f aca="false">IF(A14696="","",MATCH(A14696,P_ID,1))</f>
        <v/>
      </c>
      <c r="G14696" s="41" t="str">
        <f aca="false">IF(A14696="","",INDEX(P_Svc,F14696))</f>
        <v/>
      </c>
      <c r="H14696" s="41" t="str">
        <f aca="false">IF(A14696="","",INDEX(P_Zone,F14696))</f>
        <v/>
      </c>
      <c r="I14696" s="41" t="str">
        <f aca="false">IF(A14696="","",IF(D14696="Delivered",IF(B14696&lt;=INDEX(P_Due,F14696),1,0),0))</f>
        <v/>
      </c>
    </row>
    <row r="14697" customFormat="false" ht="15" hidden="false" customHeight="false" outlineLevel="0" collapsed="false">
      <c r="A14697" s="37"/>
      <c r="B14697" s="38"/>
      <c r="C14697" s="39"/>
      <c r="D14697" s="39"/>
      <c r="E14697" s="39"/>
      <c r="F14697" s="41" t="str">
        <f aca="false">IF(A14697="","",MATCH(A14697,P_ID,1))</f>
        <v/>
      </c>
      <c r="G14697" s="41" t="str">
        <f aca="false">IF(A14697="","",INDEX(P_Svc,F14697))</f>
        <v/>
      </c>
      <c r="H14697" s="41" t="str">
        <f aca="false">IF(A14697="","",INDEX(P_Zone,F14697))</f>
        <v/>
      </c>
      <c r="I14697" s="41" t="str">
        <f aca="false">IF(A14697="","",IF(D14697="Delivered",IF(B14697&lt;=INDEX(P_Due,F14697),1,0),0))</f>
        <v/>
      </c>
    </row>
    <row r="14698" customFormat="false" ht="15" hidden="false" customHeight="false" outlineLevel="0" collapsed="false">
      <c r="A14698" s="37"/>
      <c r="B14698" s="38"/>
      <c r="C14698" s="39"/>
      <c r="D14698" s="39"/>
      <c r="E14698" s="39"/>
      <c r="F14698" s="41" t="str">
        <f aca="false">IF(A14698="","",MATCH(A14698,P_ID,1))</f>
        <v/>
      </c>
      <c r="G14698" s="41" t="str">
        <f aca="false">IF(A14698="","",INDEX(P_Svc,F14698))</f>
        <v/>
      </c>
      <c r="H14698" s="41" t="str">
        <f aca="false">IF(A14698="","",INDEX(P_Zone,F14698))</f>
        <v/>
      </c>
      <c r="I14698" s="41" t="str">
        <f aca="false">IF(A14698="","",IF(D14698="Delivered",IF(B14698&lt;=INDEX(P_Due,F14698),1,0),0))</f>
        <v/>
      </c>
    </row>
    <row r="14699" customFormat="false" ht="15" hidden="false" customHeight="false" outlineLevel="0" collapsed="false">
      <c r="A14699" s="37"/>
      <c r="B14699" s="38"/>
      <c r="C14699" s="39"/>
      <c r="D14699" s="39"/>
      <c r="E14699" s="39"/>
      <c r="F14699" s="41" t="str">
        <f aca="false">IF(A14699="","",MATCH(A14699,P_ID,1))</f>
        <v/>
      </c>
      <c r="G14699" s="41" t="str">
        <f aca="false">IF(A14699="","",INDEX(P_Svc,F14699))</f>
        <v/>
      </c>
      <c r="H14699" s="41" t="str">
        <f aca="false">IF(A14699="","",INDEX(P_Zone,F14699))</f>
        <v/>
      </c>
      <c r="I14699" s="41" t="str">
        <f aca="false">IF(A14699="","",IF(D14699="Delivered",IF(B14699&lt;=INDEX(P_Due,F14699),1,0),0))</f>
        <v/>
      </c>
    </row>
    <row r="14700" customFormat="false" ht="15" hidden="false" customHeight="false" outlineLevel="0" collapsed="false">
      <c r="A14700" s="37"/>
      <c r="B14700" s="38"/>
      <c r="C14700" s="39"/>
      <c r="D14700" s="39"/>
      <c r="E14700" s="39"/>
      <c r="F14700" s="41" t="str">
        <f aca="false">IF(A14700="","",MATCH(A14700,P_ID,1))</f>
        <v/>
      </c>
      <c r="G14700" s="41" t="str">
        <f aca="false">IF(A14700="","",INDEX(P_Svc,F14700))</f>
        <v/>
      </c>
      <c r="H14700" s="41" t="str">
        <f aca="false">IF(A14700="","",INDEX(P_Zone,F14700))</f>
        <v/>
      </c>
      <c r="I14700" s="41" t="str">
        <f aca="false">IF(A14700="","",IF(D14700="Delivered",IF(B14700&lt;=INDEX(P_Due,F14700),1,0),0))</f>
        <v/>
      </c>
    </row>
    <row r="14701" customFormat="false" ht="15" hidden="false" customHeight="false" outlineLevel="0" collapsed="false">
      <c r="A14701" s="37"/>
      <c r="B14701" s="38"/>
      <c r="C14701" s="39"/>
      <c r="D14701" s="39"/>
      <c r="E14701" s="39"/>
      <c r="F14701" s="41" t="str">
        <f aca="false">IF(A14701="","",MATCH(A14701,P_ID,1))</f>
        <v/>
      </c>
      <c r="G14701" s="41" t="str">
        <f aca="false">IF(A14701="","",INDEX(P_Svc,F14701))</f>
        <v/>
      </c>
      <c r="H14701" s="41" t="str">
        <f aca="false">IF(A14701="","",INDEX(P_Zone,F14701))</f>
        <v/>
      </c>
      <c r="I14701" s="41" t="str">
        <f aca="false">IF(A14701="","",IF(D14701="Delivered",IF(B14701&lt;=INDEX(P_Due,F14701),1,0),0))</f>
        <v/>
      </c>
    </row>
    <row r="14702" customFormat="false" ht="15" hidden="false" customHeight="false" outlineLevel="0" collapsed="false">
      <c r="A14702" s="37"/>
      <c r="B14702" s="38"/>
      <c r="C14702" s="39"/>
      <c r="D14702" s="39"/>
      <c r="E14702" s="39"/>
      <c r="F14702" s="41" t="str">
        <f aca="false">IF(A14702="","",MATCH(A14702,P_ID,1))</f>
        <v/>
      </c>
      <c r="G14702" s="41" t="str">
        <f aca="false">IF(A14702="","",INDEX(P_Svc,F14702))</f>
        <v/>
      </c>
      <c r="H14702" s="41" t="str">
        <f aca="false">IF(A14702="","",INDEX(P_Zone,F14702))</f>
        <v/>
      </c>
      <c r="I14702" s="41" t="str">
        <f aca="false">IF(A14702="","",IF(D14702="Delivered",IF(B14702&lt;=INDEX(P_Due,F14702),1,0),0))</f>
        <v/>
      </c>
    </row>
    <row r="14703" customFormat="false" ht="15" hidden="false" customHeight="false" outlineLevel="0" collapsed="false">
      <c r="A14703" s="37"/>
      <c r="B14703" s="38"/>
      <c r="C14703" s="39"/>
      <c r="D14703" s="39"/>
      <c r="E14703" s="39"/>
      <c r="F14703" s="41" t="str">
        <f aca="false">IF(A14703="","",MATCH(A14703,P_ID,1))</f>
        <v/>
      </c>
      <c r="G14703" s="41" t="str">
        <f aca="false">IF(A14703="","",INDEX(P_Svc,F14703))</f>
        <v/>
      </c>
      <c r="H14703" s="41" t="str">
        <f aca="false">IF(A14703="","",INDEX(P_Zone,F14703))</f>
        <v/>
      </c>
      <c r="I14703" s="41" t="str">
        <f aca="false">IF(A14703="","",IF(D14703="Delivered",IF(B14703&lt;=INDEX(P_Due,F14703),1,0),0))</f>
        <v/>
      </c>
    </row>
    <row r="14704" customFormat="false" ht="15" hidden="false" customHeight="false" outlineLevel="0" collapsed="false">
      <c r="A14704" s="37"/>
      <c r="B14704" s="38"/>
      <c r="C14704" s="39"/>
      <c r="D14704" s="39"/>
      <c r="E14704" s="39"/>
      <c r="F14704" s="41" t="str">
        <f aca="false">IF(A14704="","",MATCH(A14704,P_ID,1))</f>
        <v/>
      </c>
      <c r="G14704" s="41" t="str">
        <f aca="false">IF(A14704="","",INDEX(P_Svc,F14704))</f>
        <v/>
      </c>
      <c r="H14704" s="41" t="str">
        <f aca="false">IF(A14704="","",INDEX(P_Zone,F14704))</f>
        <v/>
      </c>
      <c r="I14704" s="41" t="str">
        <f aca="false">IF(A14704="","",IF(D14704="Delivered",IF(B14704&lt;=INDEX(P_Due,F14704),1,0),0))</f>
        <v/>
      </c>
    </row>
    <row r="14705" customFormat="false" ht="15" hidden="false" customHeight="false" outlineLevel="0" collapsed="false">
      <c r="A14705" s="37"/>
      <c r="B14705" s="38"/>
      <c r="C14705" s="39"/>
      <c r="D14705" s="39"/>
      <c r="E14705" s="39"/>
      <c r="F14705" s="41" t="str">
        <f aca="false">IF(A14705="","",MATCH(A14705,P_ID,1))</f>
        <v/>
      </c>
      <c r="G14705" s="41" t="str">
        <f aca="false">IF(A14705="","",INDEX(P_Svc,F14705))</f>
        <v/>
      </c>
      <c r="H14705" s="41" t="str">
        <f aca="false">IF(A14705="","",INDEX(P_Zone,F14705))</f>
        <v/>
      </c>
      <c r="I14705" s="41" t="str">
        <f aca="false">IF(A14705="","",IF(D14705="Delivered",IF(B14705&lt;=INDEX(P_Due,F14705),1,0),0))</f>
        <v/>
      </c>
    </row>
    <row r="14706" customFormat="false" ht="15" hidden="false" customHeight="false" outlineLevel="0" collapsed="false">
      <c r="A14706" s="37"/>
      <c r="B14706" s="38"/>
      <c r="C14706" s="39"/>
      <c r="D14706" s="39"/>
      <c r="E14706" s="39"/>
      <c r="F14706" s="41" t="str">
        <f aca="false">IF(A14706="","",MATCH(A14706,P_ID,1))</f>
        <v/>
      </c>
      <c r="G14706" s="41" t="str">
        <f aca="false">IF(A14706="","",INDEX(P_Svc,F14706))</f>
        <v/>
      </c>
      <c r="H14706" s="41" t="str">
        <f aca="false">IF(A14706="","",INDEX(P_Zone,F14706))</f>
        <v/>
      </c>
      <c r="I14706" s="41" t="str">
        <f aca="false">IF(A14706="","",IF(D14706="Delivered",IF(B14706&lt;=INDEX(P_Due,F14706),1,0),0))</f>
        <v/>
      </c>
    </row>
    <row r="14707" customFormat="false" ht="15" hidden="false" customHeight="false" outlineLevel="0" collapsed="false">
      <c r="A14707" s="37"/>
      <c r="B14707" s="38"/>
      <c r="C14707" s="39"/>
      <c r="D14707" s="39"/>
      <c r="E14707" s="39"/>
      <c r="F14707" s="41" t="str">
        <f aca="false">IF(A14707="","",MATCH(A14707,P_ID,1))</f>
        <v/>
      </c>
      <c r="G14707" s="41" t="str">
        <f aca="false">IF(A14707="","",INDEX(P_Svc,F14707))</f>
        <v/>
      </c>
      <c r="H14707" s="41" t="str">
        <f aca="false">IF(A14707="","",INDEX(P_Zone,F14707))</f>
        <v/>
      </c>
      <c r="I14707" s="41" t="str">
        <f aca="false">IF(A14707="","",IF(D14707="Delivered",IF(B14707&lt;=INDEX(P_Due,F14707),1,0),0))</f>
        <v/>
      </c>
    </row>
    <row r="14708" customFormat="false" ht="15" hidden="false" customHeight="false" outlineLevel="0" collapsed="false">
      <c r="A14708" s="37"/>
      <c r="B14708" s="38"/>
      <c r="C14708" s="39"/>
      <c r="D14708" s="39"/>
      <c r="E14708" s="39"/>
      <c r="F14708" s="41" t="str">
        <f aca="false">IF(A14708="","",MATCH(A14708,P_ID,1))</f>
        <v/>
      </c>
      <c r="G14708" s="41" t="str">
        <f aca="false">IF(A14708="","",INDEX(P_Svc,F14708))</f>
        <v/>
      </c>
      <c r="H14708" s="41" t="str">
        <f aca="false">IF(A14708="","",INDEX(P_Zone,F14708))</f>
        <v/>
      </c>
      <c r="I14708" s="41" t="str">
        <f aca="false">IF(A14708="","",IF(D14708="Delivered",IF(B14708&lt;=INDEX(P_Due,F14708),1,0),0))</f>
        <v/>
      </c>
    </row>
    <row r="14709" customFormat="false" ht="15" hidden="false" customHeight="false" outlineLevel="0" collapsed="false">
      <c r="A14709" s="37"/>
      <c r="B14709" s="38"/>
      <c r="C14709" s="39"/>
      <c r="D14709" s="39"/>
      <c r="E14709" s="39"/>
      <c r="F14709" s="41" t="str">
        <f aca="false">IF(A14709="","",MATCH(A14709,P_ID,1))</f>
        <v/>
      </c>
      <c r="G14709" s="41" t="str">
        <f aca="false">IF(A14709="","",INDEX(P_Svc,F14709))</f>
        <v/>
      </c>
      <c r="H14709" s="41" t="str">
        <f aca="false">IF(A14709="","",INDEX(P_Zone,F14709))</f>
        <v/>
      </c>
      <c r="I14709" s="41" t="str">
        <f aca="false">IF(A14709="","",IF(D14709="Delivered",IF(B14709&lt;=INDEX(P_Due,F14709),1,0),0))</f>
        <v/>
      </c>
    </row>
    <row r="14710" customFormat="false" ht="15" hidden="false" customHeight="false" outlineLevel="0" collapsed="false">
      <c r="A14710" s="37"/>
      <c r="B14710" s="38"/>
      <c r="C14710" s="39"/>
      <c r="D14710" s="39"/>
      <c r="E14710" s="39"/>
      <c r="F14710" s="41" t="str">
        <f aca="false">IF(A14710="","",MATCH(A14710,P_ID,1))</f>
        <v/>
      </c>
      <c r="G14710" s="41" t="str">
        <f aca="false">IF(A14710="","",INDEX(P_Svc,F14710))</f>
        <v/>
      </c>
      <c r="H14710" s="41" t="str">
        <f aca="false">IF(A14710="","",INDEX(P_Zone,F14710))</f>
        <v/>
      </c>
      <c r="I14710" s="41" t="str">
        <f aca="false">IF(A14710="","",IF(D14710="Delivered",IF(B14710&lt;=INDEX(P_Due,F14710),1,0),0))</f>
        <v/>
      </c>
    </row>
    <row r="14711" customFormat="false" ht="15" hidden="false" customHeight="false" outlineLevel="0" collapsed="false">
      <c r="A14711" s="37"/>
      <c r="B14711" s="38"/>
      <c r="C14711" s="39"/>
      <c r="D14711" s="39"/>
      <c r="E14711" s="39"/>
      <c r="F14711" s="41" t="str">
        <f aca="false">IF(A14711="","",MATCH(A14711,P_ID,1))</f>
        <v/>
      </c>
      <c r="G14711" s="41" t="str">
        <f aca="false">IF(A14711="","",INDEX(P_Svc,F14711))</f>
        <v/>
      </c>
      <c r="H14711" s="41" t="str">
        <f aca="false">IF(A14711="","",INDEX(P_Zone,F14711))</f>
        <v/>
      </c>
      <c r="I14711" s="41" t="str">
        <f aca="false">IF(A14711="","",IF(D14711="Delivered",IF(B14711&lt;=INDEX(P_Due,F14711),1,0),0))</f>
        <v/>
      </c>
    </row>
    <row r="14712" customFormat="false" ht="15" hidden="false" customHeight="false" outlineLevel="0" collapsed="false">
      <c r="A14712" s="37"/>
      <c r="B14712" s="38"/>
      <c r="C14712" s="39"/>
      <c r="D14712" s="39"/>
      <c r="E14712" s="39"/>
      <c r="F14712" s="41" t="str">
        <f aca="false">IF(A14712="","",MATCH(A14712,P_ID,1))</f>
        <v/>
      </c>
      <c r="G14712" s="41" t="str">
        <f aca="false">IF(A14712="","",INDEX(P_Svc,F14712))</f>
        <v/>
      </c>
      <c r="H14712" s="41" t="str">
        <f aca="false">IF(A14712="","",INDEX(P_Zone,F14712))</f>
        <v/>
      </c>
      <c r="I14712" s="41" t="str">
        <f aca="false">IF(A14712="","",IF(D14712="Delivered",IF(B14712&lt;=INDEX(P_Due,F14712),1,0),0))</f>
        <v/>
      </c>
    </row>
    <row r="14713" customFormat="false" ht="15" hidden="false" customHeight="false" outlineLevel="0" collapsed="false">
      <c r="A14713" s="37"/>
      <c r="B14713" s="38"/>
      <c r="C14713" s="39"/>
      <c r="D14713" s="39"/>
      <c r="E14713" s="39"/>
      <c r="F14713" s="41" t="str">
        <f aca="false">IF(A14713="","",MATCH(A14713,P_ID,1))</f>
        <v/>
      </c>
      <c r="G14713" s="41" t="str">
        <f aca="false">IF(A14713="","",INDEX(P_Svc,F14713))</f>
        <v/>
      </c>
      <c r="H14713" s="41" t="str">
        <f aca="false">IF(A14713="","",INDEX(P_Zone,F14713))</f>
        <v/>
      </c>
      <c r="I14713" s="41" t="str">
        <f aca="false">IF(A14713="","",IF(D14713="Delivered",IF(B14713&lt;=INDEX(P_Due,F14713),1,0),0))</f>
        <v/>
      </c>
    </row>
    <row r="14714" customFormat="false" ht="15" hidden="false" customHeight="false" outlineLevel="0" collapsed="false">
      <c r="A14714" s="37"/>
      <c r="B14714" s="38"/>
      <c r="C14714" s="39"/>
      <c r="D14714" s="39"/>
      <c r="E14714" s="39"/>
      <c r="F14714" s="41" t="str">
        <f aca="false">IF(A14714="","",MATCH(A14714,P_ID,1))</f>
        <v/>
      </c>
      <c r="G14714" s="41" t="str">
        <f aca="false">IF(A14714="","",INDEX(P_Svc,F14714))</f>
        <v/>
      </c>
      <c r="H14714" s="41" t="str">
        <f aca="false">IF(A14714="","",INDEX(P_Zone,F14714))</f>
        <v/>
      </c>
      <c r="I14714" s="41" t="str">
        <f aca="false">IF(A14714="","",IF(D14714="Delivered",IF(B14714&lt;=INDEX(P_Due,F14714),1,0),0))</f>
        <v/>
      </c>
    </row>
    <row r="14715" customFormat="false" ht="15" hidden="false" customHeight="false" outlineLevel="0" collapsed="false">
      <c r="A14715" s="37"/>
      <c r="B14715" s="38"/>
      <c r="C14715" s="39"/>
      <c r="D14715" s="39"/>
      <c r="E14715" s="39"/>
      <c r="F14715" s="41" t="str">
        <f aca="false">IF(A14715="","",MATCH(A14715,P_ID,1))</f>
        <v/>
      </c>
      <c r="G14715" s="41" t="str">
        <f aca="false">IF(A14715="","",INDEX(P_Svc,F14715))</f>
        <v/>
      </c>
      <c r="H14715" s="41" t="str">
        <f aca="false">IF(A14715="","",INDEX(P_Zone,F14715))</f>
        <v/>
      </c>
      <c r="I14715" s="41" t="str">
        <f aca="false">IF(A14715="","",IF(D14715="Delivered",IF(B14715&lt;=INDEX(P_Due,F14715),1,0),0))</f>
        <v/>
      </c>
    </row>
    <row r="14716" customFormat="false" ht="15" hidden="false" customHeight="false" outlineLevel="0" collapsed="false">
      <c r="A14716" s="37"/>
      <c r="B14716" s="38"/>
      <c r="C14716" s="39"/>
      <c r="D14716" s="39"/>
      <c r="E14716" s="39"/>
      <c r="F14716" s="41" t="str">
        <f aca="false">IF(A14716="","",MATCH(A14716,P_ID,1))</f>
        <v/>
      </c>
      <c r="G14716" s="41" t="str">
        <f aca="false">IF(A14716="","",INDEX(P_Svc,F14716))</f>
        <v/>
      </c>
      <c r="H14716" s="41" t="str">
        <f aca="false">IF(A14716="","",INDEX(P_Zone,F14716))</f>
        <v/>
      </c>
      <c r="I14716" s="41" t="str">
        <f aca="false">IF(A14716="","",IF(D14716="Delivered",IF(B14716&lt;=INDEX(P_Due,F14716),1,0),0))</f>
        <v/>
      </c>
    </row>
    <row r="14717" customFormat="false" ht="15" hidden="false" customHeight="false" outlineLevel="0" collapsed="false">
      <c r="A14717" s="37"/>
      <c r="B14717" s="38"/>
      <c r="C14717" s="39"/>
      <c r="D14717" s="39"/>
      <c r="E14717" s="39"/>
      <c r="F14717" s="41" t="str">
        <f aca="false">IF(A14717="","",MATCH(A14717,P_ID,1))</f>
        <v/>
      </c>
      <c r="G14717" s="41" t="str">
        <f aca="false">IF(A14717="","",INDEX(P_Svc,F14717))</f>
        <v/>
      </c>
      <c r="H14717" s="41" t="str">
        <f aca="false">IF(A14717="","",INDEX(P_Zone,F14717))</f>
        <v/>
      </c>
      <c r="I14717" s="41" t="str">
        <f aca="false">IF(A14717="","",IF(D14717="Delivered",IF(B14717&lt;=INDEX(P_Due,F14717),1,0),0))</f>
        <v/>
      </c>
    </row>
    <row r="14718" customFormat="false" ht="15" hidden="false" customHeight="false" outlineLevel="0" collapsed="false">
      <c r="A14718" s="37"/>
      <c r="B14718" s="38"/>
      <c r="C14718" s="39"/>
      <c r="D14718" s="39"/>
      <c r="E14718" s="39"/>
      <c r="F14718" s="41" t="str">
        <f aca="false">IF(A14718="","",MATCH(A14718,P_ID,1))</f>
        <v/>
      </c>
      <c r="G14718" s="41" t="str">
        <f aca="false">IF(A14718="","",INDEX(P_Svc,F14718))</f>
        <v/>
      </c>
      <c r="H14718" s="41" t="str">
        <f aca="false">IF(A14718="","",INDEX(P_Zone,F14718))</f>
        <v/>
      </c>
      <c r="I14718" s="41" t="str">
        <f aca="false">IF(A14718="","",IF(D14718="Delivered",IF(B14718&lt;=INDEX(P_Due,F14718),1,0),0))</f>
        <v/>
      </c>
    </row>
    <row r="14719" customFormat="false" ht="15" hidden="false" customHeight="false" outlineLevel="0" collapsed="false">
      <c r="A14719" s="37"/>
      <c r="B14719" s="38"/>
      <c r="C14719" s="39"/>
      <c r="D14719" s="39"/>
      <c r="E14719" s="39"/>
      <c r="F14719" s="41" t="str">
        <f aca="false">IF(A14719="","",MATCH(A14719,P_ID,1))</f>
        <v/>
      </c>
      <c r="G14719" s="41" t="str">
        <f aca="false">IF(A14719="","",INDEX(P_Svc,F14719))</f>
        <v/>
      </c>
      <c r="H14719" s="41" t="str">
        <f aca="false">IF(A14719="","",INDEX(P_Zone,F14719))</f>
        <v/>
      </c>
      <c r="I14719" s="41" t="str">
        <f aca="false">IF(A14719="","",IF(D14719="Delivered",IF(B14719&lt;=INDEX(P_Due,F14719),1,0),0))</f>
        <v/>
      </c>
    </row>
    <row r="14720" customFormat="false" ht="15" hidden="false" customHeight="false" outlineLevel="0" collapsed="false">
      <c r="A14720" s="37"/>
      <c r="B14720" s="38"/>
      <c r="C14720" s="39"/>
      <c r="D14720" s="39"/>
      <c r="E14720" s="39"/>
      <c r="F14720" s="41" t="str">
        <f aca="false">IF(A14720="","",MATCH(A14720,P_ID,1))</f>
        <v/>
      </c>
      <c r="G14720" s="41" t="str">
        <f aca="false">IF(A14720="","",INDEX(P_Svc,F14720))</f>
        <v/>
      </c>
      <c r="H14720" s="41" t="str">
        <f aca="false">IF(A14720="","",INDEX(P_Zone,F14720))</f>
        <v/>
      </c>
      <c r="I14720" s="41" t="str">
        <f aca="false">IF(A14720="","",IF(D14720="Delivered",IF(B14720&lt;=INDEX(P_Due,F14720),1,0),0))</f>
        <v/>
      </c>
    </row>
    <row r="14721" customFormat="false" ht="15" hidden="false" customHeight="false" outlineLevel="0" collapsed="false">
      <c r="A14721" s="37"/>
      <c r="B14721" s="38"/>
      <c r="C14721" s="39"/>
      <c r="D14721" s="39"/>
      <c r="E14721" s="39"/>
      <c r="F14721" s="41" t="str">
        <f aca="false">IF(A14721="","",MATCH(A14721,P_ID,1))</f>
        <v/>
      </c>
      <c r="G14721" s="41" t="str">
        <f aca="false">IF(A14721="","",INDEX(P_Svc,F14721))</f>
        <v/>
      </c>
      <c r="H14721" s="41" t="str">
        <f aca="false">IF(A14721="","",INDEX(P_Zone,F14721))</f>
        <v/>
      </c>
      <c r="I14721" s="41" t="str">
        <f aca="false">IF(A14721="","",IF(D14721="Delivered",IF(B14721&lt;=INDEX(P_Due,F14721),1,0),0))</f>
        <v/>
      </c>
    </row>
    <row r="14722" customFormat="false" ht="15" hidden="false" customHeight="false" outlineLevel="0" collapsed="false">
      <c r="A14722" s="37"/>
      <c r="B14722" s="38"/>
      <c r="C14722" s="39"/>
      <c r="D14722" s="39"/>
      <c r="E14722" s="39"/>
      <c r="F14722" s="41" t="str">
        <f aca="false">IF(A14722="","",MATCH(A14722,P_ID,1))</f>
        <v/>
      </c>
      <c r="G14722" s="41" t="str">
        <f aca="false">IF(A14722="","",INDEX(P_Svc,F14722))</f>
        <v/>
      </c>
      <c r="H14722" s="41" t="str">
        <f aca="false">IF(A14722="","",INDEX(P_Zone,F14722))</f>
        <v/>
      </c>
      <c r="I14722" s="41" t="str">
        <f aca="false">IF(A14722="","",IF(D14722="Delivered",IF(B14722&lt;=INDEX(P_Due,F14722),1,0),0))</f>
        <v/>
      </c>
    </row>
    <row r="14723" customFormat="false" ht="15" hidden="false" customHeight="false" outlineLevel="0" collapsed="false">
      <c r="A14723" s="37"/>
      <c r="B14723" s="38"/>
      <c r="C14723" s="39"/>
      <c r="D14723" s="39"/>
      <c r="E14723" s="39"/>
      <c r="F14723" s="41" t="str">
        <f aca="false">IF(A14723="","",MATCH(A14723,P_ID,1))</f>
        <v/>
      </c>
      <c r="G14723" s="41" t="str">
        <f aca="false">IF(A14723="","",INDEX(P_Svc,F14723))</f>
        <v/>
      </c>
      <c r="H14723" s="41" t="str">
        <f aca="false">IF(A14723="","",INDEX(P_Zone,F14723))</f>
        <v/>
      </c>
      <c r="I14723" s="41" t="str">
        <f aca="false">IF(A14723="","",IF(D14723="Delivered",IF(B14723&lt;=INDEX(P_Due,F14723),1,0),0))</f>
        <v/>
      </c>
    </row>
    <row r="14724" customFormat="false" ht="15" hidden="false" customHeight="false" outlineLevel="0" collapsed="false">
      <c r="A14724" s="37"/>
      <c r="B14724" s="38"/>
      <c r="C14724" s="39"/>
      <c r="D14724" s="39"/>
      <c r="E14724" s="39"/>
      <c r="F14724" s="41" t="str">
        <f aca="false">IF(A14724="","",MATCH(A14724,P_ID,1))</f>
        <v/>
      </c>
      <c r="G14724" s="41" t="str">
        <f aca="false">IF(A14724="","",INDEX(P_Svc,F14724))</f>
        <v/>
      </c>
      <c r="H14724" s="41" t="str">
        <f aca="false">IF(A14724="","",INDEX(P_Zone,F14724))</f>
        <v/>
      </c>
      <c r="I14724" s="41" t="str">
        <f aca="false">IF(A14724="","",IF(D14724="Delivered",IF(B14724&lt;=INDEX(P_Due,F14724),1,0),0))</f>
        <v/>
      </c>
    </row>
    <row r="14725" customFormat="false" ht="15" hidden="false" customHeight="false" outlineLevel="0" collapsed="false">
      <c r="A14725" s="37"/>
      <c r="B14725" s="38"/>
      <c r="C14725" s="39"/>
      <c r="D14725" s="39"/>
      <c r="E14725" s="39"/>
      <c r="F14725" s="41" t="str">
        <f aca="false">IF(A14725="","",MATCH(A14725,P_ID,1))</f>
        <v/>
      </c>
      <c r="G14725" s="41" t="str">
        <f aca="false">IF(A14725="","",INDEX(P_Svc,F14725))</f>
        <v/>
      </c>
      <c r="H14725" s="41" t="str">
        <f aca="false">IF(A14725="","",INDEX(P_Zone,F14725))</f>
        <v/>
      </c>
      <c r="I14725" s="41" t="str">
        <f aca="false">IF(A14725="","",IF(D14725="Delivered",IF(B14725&lt;=INDEX(P_Due,F14725),1,0),0))</f>
        <v/>
      </c>
    </row>
    <row r="14726" customFormat="false" ht="15" hidden="false" customHeight="false" outlineLevel="0" collapsed="false">
      <c r="A14726" s="37"/>
      <c r="B14726" s="38"/>
      <c r="C14726" s="39"/>
      <c r="D14726" s="39"/>
      <c r="E14726" s="39"/>
      <c r="F14726" s="41" t="str">
        <f aca="false">IF(A14726="","",MATCH(A14726,P_ID,1))</f>
        <v/>
      </c>
      <c r="G14726" s="41" t="str">
        <f aca="false">IF(A14726="","",INDEX(P_Svc,F14726))</f>
        <v/>
      </c>
      <c r="H14726" s="41" t="str">
        <f aca="false">IF(A14726="","",INDEX(P_Zone,F14726))</f>
        <v/>
      </c>
      <c r="I14726" s="41" t="str">
        <f aca="false">IF(A14726="","",IF(D14726="Delivered",IF(B14726&lt;=INDEX(P_Due,F14726),1,0),0))</f>
        <v/>
      </c>
    </row>
    <row r="14727" customFormat="false" ht="15" hidden="false" customHeight="false" outlineLevel="0" collapsed="false">
      <c r="A14727" s="37"/>
      <c r="B14727" s="38"/>
      <c r="C14727" s="39"/>
      <c r="D14727" s="39"/>
      <c r="E14727" s="39"/>
      <c r="F14727" s="41" t="str">
        <f aca="false">IF(A14727="","",MATCH(A14727,P_ID,1))</f>
        <v/>
      </c>
      <c r="G14727" s="41" t="str">
        <f aca="false">IF(A14727="","",INDEX(P_Svc,F14727))</f>
        <v/>
      </c>
      <c r="H14727" s="41" t="str">
        <f aca="false">IF(A14727="","",INDEX(P_Zone,F14727))</f>
        <v/>
      </c>
      <c r="I14727" s="41" t="str">
        <f aca="false">IF(A14727="","",IF(D14727="Delivered",IF(B14727&lt;=INDEX(P_Due,F14727),1,0),0))</f>
        <v/>
      </c>
    </row>
    <row r="14728" customFormat="false" ht="15" hidden="false" customHeight="false" outlineLevel="0" collapsed="false">
      <c r="A14728" s="37"/>
      <c r="B14728" s="38"/>
      <c r="C14728" s="39"/>
      <c r="D14728" s="39"/>
      <c r="E14728" s="39"/>
      <c r="F14728" s="41" t="str">
        <f aca="false">IF(A14728="","",MATCH(A14728,P_ID,1))</f>
        <v/>
      </c>
      <c r="G14728" s="41" t="str">
        <f aca="false">IF(A14728="","",INDEX(P_Svc,F14728))</f>
        <v/>
      </c>
      <c r="H14728" s="41" t="str">
        <f aca="false">IF(A14728="","",INDEX(P_Zone,F14728))</f>
        <v/>
      </c>
      <c r="I14728" s="41" t="str">
        <f aca="false">IF(A14728="","",IF(D14728="Delivered",IF(B14728&lt;=INDEX(P_Due,F14728),1,0),0))</f>
        <v/>
      </c>
    </row>
    <row r="14729" customFormat="false" ht="15" hidden="false" customHeight="false" outlineLevel="0" collapsed="false">
      <c r="A14729" s="37"/>
      <c r="B14729" s="38"/>
      <c r="C14729" s="39"/>
      <c r="D14729" s="39"/>
      <c r="E14729" s="39"/>
      <c r="F14729" s="41" t="str">
        <f aca="false">IF(A14729="","",MATCH(A14729,P_ID,1))</f>
        <v/>
      </c>
      <c r="G14729" s="41" t="str">
        <f aca="false">IF(A14729="","",INDEX(P_Svc,F14729))</f>
        <v/>
      </c>
      <c r="H14729" s="41" t="str">
        <f aca="false">IF(A14729="","",INDEX(P_Zone,F14729))</f>
        <v/>
      </c>
      <c r="I14729" s="41" t="str">
        <f aca="false">IF(A14729="","",IF(D14729="Delivered",IF(B14729&lt;=INDEX(P_Due,F14729),1,0),0))</f>
        <v/>
      </c>
    </row>
    <row r="14730" customFormat="false" ht="15" hidden="false" customHeight="false" outlineLevel="0" collapsed="false">
      <c r="A14730" s="37"/>
      <c r="B14730" s="38"/>
      <c r="C14730" s="39"/>
      <c r="D14730" s="39"/>
      <c r="E14730" s="39"/>
      <c r="F14730" s="41" t="str">
        <f aca="false">IF(A14730="","",MATCH(A14730,P_ID,1))</f>
        <v/>
      </c>
      <c r="G14730" s="41" t="str">
        <f aca="false">IF(A14730="","",INDEX(P_Svc,F14730))</f>
        <v/>
      </c>
      <c r="H14730" s="41" t="str">
        <f aca="false">IF(A14730="","",INDEX(P_Zone,F14730))</f>
        <v/>
      </c>
      <c r="I14730" s="41" t="str">
        <f aca="false">IF(A14730="","",IF(D14730="Delivered",IF(B14730&lt;=INDEX(P_Due,F14730),1,0),0))</f>
        <v/>
      </c>
    </row>
    <row r="14731" customFormat="false" ht="15" hidden="false" customHeight="false" outlineLevel="0" collapsed="false">
      <c r="A14731" s="37"/>
      <c r="B14731" s="38"/>
      <c r="C14731" s="39"/>
      <c r="D14731" s="39"/>
      <c r="E14731" s="39"/>
      <c r="F14731" s="41" t="str">
        <f aca="false">IF(A14731="","",MATCH(A14731,P_ID,1))</f>
        <v/>
      </c>
      <c r="G14731" s="41" t="str">
        <f aca="false">IF(A14731="","",INDEX(P_Svc,F14731))</f>
        <v/>
      </c>
      <c r="H14731" s="41" t="str">
        <f aca="false">IF(A14731="","",INDEX(P_Zone,F14731))</f>
        <v/>
      </c>
      <c r="I14731" s="41" t="str">
        <f aca="false">IF(A14731="","",IF(D14731="Delivered",IF(B14731&lt;=INDEX(P_Due,F14731),1,0),0))</f>
        <v/>
      </c>
    </row>
    <row r="14732" customFormat="false" ht="15" hidden="false" customHeight="false" outlineLevel="0" collapsed="false">
      <c r="A14732" s="37"/>
      <c r="B14732" s="38"/>
      <c r="C14732" s="39"/>
      <c r="D14732" s="39"/>
      <c r="E14732" s="39"/>
      <c r="F14732" s="41" t="str">
        <f aca="false">IF(A14732="","",MATCH(A14732,P_ID,1))</f>
        <v/>
      </c>
      <c r="G14732" s="41" t="str">
        <f aca="false">IF(A14732="","",INDEX(P_Svc,F14732))</f>
        <v/>
      </c>
      <c r="H14732" s="41" t="str">
        <f aca="false">IF(A14732="","",INDEX(P_Zone,F14732))</f>
        <v/>
      </c>
      <c r="I14732" s="41" t="str">
        <f aca="false">IF(A14732="","",IF(D14732="Delivered",IF(B14732&lt;=INDEX(P_Due,F14732),1,0),0))</f>
        <v/>
      </c>
    </row>
    <row r="14733" customFormat="false" ht="15" hidden="false" customHeight="false" outlineLevel="0" collapsed="false">
      <c r="A14733" s="37"/>
      <c r="B14733" s="38"/>
      <c r="C14733" s="39"/>
      <c r="D14733" s="39"/>
      <c r="E14733" s="39"/>
      <c r="F14733" s="41" t="str">
        <f aca="false">IF(A14733="","",MATCH(A14733,P_ID,1))</f>
        <v/>
      </c>
      <c r="G14733" s="41" t="str">
        <f aca="false">IF(A14733="","",INDEX(P_Svc,F14733))</f>
        <v/>
      </c>
      <c r="H14733" s="41" t="str">
        <f aca="false">IF(A14733="","",INDEX(P_Zone,F14733))</f>
        <v/>
      </c>
      <c r="I14733" s="41" t="str">
        <f aca="false">IF(A14733="","",IF(D14733="Delivered",IF(B14733&lt;=INDEX(P_Due,F14733),1,0),0))</f>
        <v/>
      </c>
    </row>
    <row r="14734" customFormat="false" ht="15" hidden="false" customHeight="false" outlineLevel="0" collapsed="false">
      <c r="A14734" s="37"/>
      <c r="B14734" s="38"/>
      <c r="C14734" s="39"/>
      <c r="D14734" s="39"/>
      <c r="E14734" s="39"/>
      <c r="F14734" s="41" t="str">
        <f aca="false">IF(A14734="","",MATCH(A14734,P_ID,1))</f>
        <v/>
      </c>
      <c r="G14734" s="41" t="str">
        <f aca="false">IF(A14734="","",INDEX(P_Svc,F14734))</f>
        <v/>
      </c>
      <c r="H14734" s="41" t="str">
        <f aca="false">IF(A14734="","",INDEX(P_Zone,F14734))</f>
        <v/>
      </c>
      <c r="I14734" s="41" t="str">
        <f aca="false">IF(A14734="","",IF(D14734="Delivered",IF(B14734&lt;=INDEX(P_Due,F14734),1,0),0))</f>
        <v/>
      </c>
    </row>
    <row r="14735" customFormat="false" ht="15" hidden="false" customHeight="false" outlineLevel="0" collapsed="false">
      <c r="A14735" s="37"/>
      <c r="B14735" s="38"/>
      <c r="C14735" s="39"/>
      <c r="D14735" s="39"/>
      <c r="E14735" s="39"/>
      <c r="F14735" s="41" t="str">
        <f aca="false">IF(A14735="","",MATCH(A14735,P_ID,1))</f>
        <v/>
      </c>
      <c r="G14735" s="41" t="str">
        <f aca="false">IF(A14735="","",INDEX(P_Svc,F14735))</f>
        <v/>
      </c>
      <c r="H14735" s="41" t="str">
        <f aca="false">IF(A14735="","",INDEX(P_Zone,F14735))</f>
        <v/>
      </c>
      <c r="I14735" s="41" t="str">
        <f aca="false">IF(A14735="","",IF(D14735="Delivered",IF(B14735&lt;=INDEX(P_Due,F14735),1,0),0))</f>
        <v/>
      </c>
    </row>
    <row r="14736" customFormat="false" ht="15" hidden="false" customHeight="false" outlineLevel="0" collapsed="false">
      <c r="A14736" s="37"/>
      <c r="B14736" s="38"/>
      <c r="C14736" s="39"/>
      <c r="D14736" s="39"/>
      <c r="E14736" s="39"/>
      <c r="F14736" s="41" t="str">
        <f aca="false">IF(A14736="","",MATCH(A14736,P_ID,1))</f>
        <v/>
      </c>
      <c r="G14736" s="41" t="str">
        <f aca="false">IF(A14736="","",INDEX(P_Svc,F14736))</f>
        <v/>
      </c>
      <c r="H14736" s="41" t="str">
        <f aca="false">IF(A14736="","",INDEX(P_Zone,F14736))</f>
        <v/>
      </c>
      <c r="I14736" s="41" t="str">
        <f aca="false">IF(A14736="","",IF(D14736="Delivered",IF(B14736&lt;=INDEX(P_Due,F14736),1,0),0))</f>
        <v/>
      </c>
    </row>
    <row r="14737" customFormat="false" ht="15" hidden="false" customHeight="false" outlineLevel="0" collapsed="false">
      <c r="A14737" s="37"/>
      <c r="B14737" s="38"/>
      <c r="C14737" s="39"/>
      <c r="D14737" s="39"/>
      <c r="E14737" s="39"/>
      <c r="F14737" s="41" t="str">
        <f aca="false">IF(A14737="","",MATCH(A14737,P_ID,1))</f>
        <v/>
      </c>
      <c r="G14737" s="41" t="str">
        <f aca="false">IF(A14737="","",INDEX(P_Svc,F14737))</f>
        <v/>
      </c>
      <c r="H14737" s="41" t="str">
        <f aca="false">IF(A14737="","",INDEX(P_Zone,F14737))</f>
        <v/>
      </c>
      <c r="I14737" s="41" t="str">
        <f aca="false">IF(A14737="","",IF(D14737="Delivered",IF(B14737&lt;=INDEX(P_Due,F14737),1,0),0))</f>
        <v/>
      </c>
    </row>
    <row r="14738" customFormat="false" ht="15" hidden="false" customHeight="false" outlineLevel="0" collapsed="false">
      <c r="A14738" s="37"/>
      <c r="B14738" s="38"/>
      <c r="C14738" s="39"/>
      <c r="D14738" s="39"/>
      <c r="E14738" s="39"/>
      <c r="F14738" s="41" t="str">
        <f aca="false">IF(A14738="","",MATCH(A14738,P_ID,1))</f>
        <v/>
      </c>
      <c r="G14738" s="41" t="str">
        <f aca="false">IF(A14738="","",INDEX(P_Svc,F14738))</f>
        <v/>
      </c>
      <c r="H14738" s="41" t="str">
        <f aca="false">IF(A14738="","",INDEX(P_Zone,F14738))</f>
        <v/>
      </c>
      <c r="I14738" s="41" t="str">
        <f aca="false">IF(A14738="","",IF(D14738="Delivered",IF(B14738&lt;=INDEX(P_Due,F14738),1,0),0))</f>
        <v/>
      </c>
    </row>
    <row r="14739" customFormat="false" ht="15" hidden="false" customHeight="false" outlineLevel="0" collapsed="false">
      <c r="A14739" s="37"/>
      <c r="B14739" s="38"/>
      <c r="C14739" s="39"/>
      <c r="D14739" s="39"/>
      <c r="E14739" s="39"/>
      <c r="F14739" s="41" t="str">
        <f aca="false">IF(A14739="","",MATCH(A14739,P_ID,1))</f>
        <v/>
      </c>
      <c r="G14739" s="41" t="str">
        <f aca="false">IF(A14739="","",INDEX(P_Svc,F14739))</f>
        <v/>
      </c>
      <c r="H14739" s="41" t="str">
        <f aca="false">IF(A14739="","",INDEX(P_Zone,F14739))</f>
        <v/>
      </c>
      <c r="I14739" s="41" t="str">
        <f aca="false">IF(A14739="","",IF(D14739="Delivered",IF(B14739&lt;=INDEX(P_Due,F14739),1,0),0))</f>
        <v/>
      </c>
    </row>
    <row r="14740" customFormat="false" ht="15" hidden="false" customHeight="false" outlineLevel="0" collapsed="false">
      <c r="A14740" s="37"/>
      <c r="B14740" s="38"/>
      <c r="C14740" s="39"/>
      <c r="D14740" s="39"/>
      <c r="E14740" s="39"/>
      <c r="F14740" s="41" t="str">
        <f aca="false">IF(A14740="","",MATCH(A14740,P_ID,1))</f>
        <v/>
      </c>
      <c r="G14740" s="41" t="str">
        <f aca="false">IF(A14740="","",INDEX(P_Svc,F14740))</f>
        <v/>
      </c>
      <c r="H14740" s="41" t="str">
        <f aca="false">IF(A14740="","",INDEX(P_Zone,F14740))</f>
        <v/>
      </c>
      <c r="I14740" s="41" t="str">
        <f aca="false">IF(A14740="","",IF(D14740="Delivered",IF(B14740&lt;=INDEX(P_Due,F14740),1,0),0))</f>
        <v/>
      </c>
    </row>
    <row r="14741" customFormat="false" ht="15" hidden="false" customHeight="false" outlineLevel="0" collapsed="false">
      <c r="A14741" s="37"/>
      <c r="B14741" s="38"/>
      <c r="C14741" s="39"/>
      <c r="D14741" s="39"/>
      <c r="E14741" s="39"/>
      <c r="F14741" s="41" t="str">
        <f aca="false">IF(A14741="","",MATCH(A14741,P_ID,1))</f>
        <v/>
      </c>
      <c r="G14741" s="41" t="str">
        <f aca="false">IF(A14741="","",INDEX(P_Svc,F14741))</f>
        <v/>
      </c>
      <c r="H14741" s="41" t="str">
        <f aca="false">IF(A14741="","",INDEX(P_Zone,F14741))</f>
        <v/>
      </c>
      <c r="I14741" s="41" t="str">
        <f aca="false">IF(A14741="","",IF(D14741="Delivered",IF(B14741&lt;=INDEX(P_Due,F14741),1,0),0))</f>
        <v/>
      </c>
    </row>
    <row r="14742" customFormat="false" ht="15" hidden="false" customHeight="false" outlineLevel="0" collapsed="false">
      <c r="A14742" s="37"/>
      <c r="B14742" s="38"/>
      <c r="C14742" s="39"/>
      <c r="D14742" s="39"/>
      <c r="E14742" s="39"/>
      <c r="F14742" s="41" t="str">
        <f aca="false">IF(A14742="","",MATCH(A14742,P_ID,1))</f>
        <v/>
      </c>
      <c r="G14742" s="41" t="str">
        <f aca="false">IF(A14742="","",INDEX(P_Svc,F14742))</f>
        <v/>
      </c>
      <c r="H14742" s="41" t="str">
        <f aca="false">IF(A14742="","",INDEX(P_Zone,F14742))</f>
        <v/>
      </c>
      <c r="I14742" s="41" t="str">
        <f aca="false">IF(A14742="","",IF(D14742="Delivered",IF(B14742&lt;=INDEX(P_Due,F14742),1,0),0))</f>
        <v/>
      </c>
    </row>
    <row r="14743" customFormat="false" ht="15" hidden="false" customHeight="false" outlineLevel="0" collapsed="false">
      <c r="A14743" s="37"/>
      <c r="B14743" s="38"/>
      <c r="C14743" s="39"/>
      <c r="D14743" s="39"/>
      <c r="E14743" s="39"/>
      <c r="F14743" s="41" t="str">
        <f aca="false">IF(A14743="","",MATCH(A14743,P_ID,1))</f>
        <v/>
      </c>
      <c r="G14743" s="41" t="str">
        <f aca="false">IF(A14743="","",INDEX(P_Svc,F14743))</f>
        <v/>
      </c>
      <c r="H14743" s="41" t="str">
        <f aca="false">IF(A14743="","",INDEX(P_Zone,F14743))</f>
        <v/>
      </c>
      <c r="I14743" s="41" t="str">
        <f aca="false">IF(A14743="","",IF(D14743="Delivered",IF(B14743&lt;=INDEX(P_Due,F14743),1,0),0))</f>
        <v/>
      </c>
    </row>
    <row r="14744" customFormat="false" ht="15" hidden="false" customHeight="false" outlineLevel="0" collapsed="false">
      <c r="A14744" s="37"/>
      <c r="B14744" s="38"/>
      <c r="C14744" s="39"/>
      <c r="D14744" s="39"/>
      <c r="E14744" s="39"/>
      <c r="F14744" s="41" t="str">
        <f aca="false">IF(A14744="","",MATCH(A14744,P_ID,1))</f>
        <v/>
      </c>
      <c r="G14744" s="41" t="str">
        <f aca="false">IF(A14744="","",INDEX(P_Svc,F14744))</f>
        <v/>
      </c>
      <c r="H14744" s="41" t="str">
        <f aca="false">IF(A14744="","",INDEX(P_Zone,F14744))</f>
        <v/>
      </c>
      <c r="I14744" s="41" t="str">
        <f aca="false">IF(A14744="","",IF(D14744="Delivered",IF(B14744&lt;=INDEX(P_Due,F14744),1,0),0))</f>
        <v/>
      </c>
    </row>
    <row r="14745" customFormat="false" ht="15" hidden="false" customHeight="false" outlineLevel="0" collapsed="false">
      <c r="A14745" s="37"/>
      <c r="B14745" s="38"/>
      <c r="C14745" s="39"/>
      <c r="D14745" s="39"/>
      <c r="E14745" s="39"/>
      <c r="F14745" s="41" t="str">
        <f aca="false">IF(A14745="","",MATCH(A14745,P_ID,1))</f>
        <v/>
      </c>
      <c r="G14745" s="41" t="str">
        <f aca="false">IF(A14745="","",INDEX(P_Svc,F14745))</f>
        <v/>
      </c>
      <c r="H14745" s="41" t="str">
        <f aca="false">IF(A14745="","",INDEX(P_Zone,F14745))</f>
        <v/>
      </c>
      <c r="I14745" s="41" t="str">
        <f aca="false">IF(A14745="","",IF(D14745="Delivered",IF(B14745&lt;=INDEX(P_Due,F14745),1,0),0))</f>
        <v/>
      </c>
    </row>
    <row r="14746" customFormat="false" ht="15" hidden="false" customHeight="false" outlineLevel="0" collapsed="false">
      <c r="A14746" s="37"/>
      <c r="B14746" s="38"/>
      <c r="C14746" s="39"/>
      <c r="D14746" s="39"/>
      <c r="E14746" s="39"/>
      <c r="F14746" s="41" t="str">
        <f aca="false">IF(A14746="","",MATCH(A14746,P_ID,1))</f>
        <v/>
      </c>
      <c r="G14746" s="41" t="str">
        <f aca="false">IF(A14746="","",INDEX(P_Svc,F14746))</f>
        <v/>
      </c>
      <c r="H14746" s="41" t="str">
        <f aca="false">IF(A14746="","",INDEX(P_Zone,F14746))</f>
        <v/>
      </c>
      <c r="I14746" s="41" t="str">
        <f aca="false">IF(A14746="","",IF(D14746="Delivered",IF(B14746&lt;=INDEX(P_Due,F14746),1,0),0))</f>
        <v/>
      </c>
    </row>
    <row r="14747" customFormat="false" ht="15" hidden="false" customHeight="false" outlineLevel="0" collapsed="false">
      <c r="A14747" s="37"/>
      <c r="B14747" s="38"/>
      <c r="C14747" s="39"/>
      <c r="D14747" s="39"/>
      <c r="E14747" s="39"/>
      <c r="F14747" s="41" t="str">
        <f aca="false">IF(A14747="","",MATCH(A14747,P_ID,1))</f>
        <v/>
      </c>
      <c r="G14747" s="41" t="str">
        <f aca="false">IF(A14747="","",INDEX(P_Svc,F14747))</f>
        <v/>
      </c>
      <c r="H14747" s="41" t="str">
        <f aca="false">IF(A14747="","",INDEX(P_Zone,F14747))</f>
        <v/>
      </c>
      <c r="I14747" s="41" t="str">
        <f aca="false">IF(A14747="","",IF(D14747="Delivered",IF(B14747&lt;=INDEX(P_Due,F14747),1,0),0))</f>
        <v/>
      </c>
    </row>
    <row r="14748" customFormat="false" ht="15" hidden="false" customHeight="false" outlineLevel="0" collapsed="false">
      <c r="A14748" s="37"/>
      <c r="B14748" s="38"/>
      <c r="C14748" s="39"/>
      <c r="D14748" s="39"/>
      <c r="E14748" s="39"/>
      <c r="F14748" s="41" t="str">
        <f aca="false">IF(A14748="","",MATCH(A14748,P_ID,1))</f>
        <v/>
      </c>
      <c r="G14748" s="41" t="str">
        <f aca="false">IF(A14748="","",INDEX(P_Svc,F14748))</f>
        <v/>
      </c>
      <c r="H14748" s="41" t="str">
        <f aca="false">IF(A14748="","",INDEX(P_Zone,F14748))</f>
        <v/>
      </c>
      <c r="I14748" s="41" t="str">
        <f aca="false">IF(A14748="","",IF(D14748="Delivered",IF(B14748&lt;=INDEX(P_Due,F14748),1,0),0))</f>
        <v/>
      </c>
    </row>
    <row r="14749" customFormat="false" ht="15" hidden="false" customHeight="false" outlineLevel="0" collapsed="false">
      <c r="A14749" s="37"/>
      <c r="B14749" s="38"/>
      <c r="C14749" s="39"/>
      <c r="D14749" s="39"/>
      <c r="E14749" s="39"/>
      <c r="F14749" s="41" t="str">
        <f aca="false">IF(A14749="","",MATCH(A14749,P_ID,1))</f>
        <v/>
      </c>
      <c r="G14749" s="41" t="str">
        <f aca="false">IF(A14749="","",INDEX(P_Svc,F14749))</f>
        <v/>
      </c>
      <c r="H14749" s="41" t="str">
        <f aca="false">IF(A14749="","",INDEX(P_Zone,F14749))</f>
        <v/>
      </c>
      <c r="I14749" s="41" t="str">
        <f aca="false">IF(A14749="","",IF(D14749="Delivered",IF(B14749&lt;=INDEX(P_Due,F14749),1,0),0))</f>
        <v/>
      </c>
    </row>
    <row r="14750" customFormat="false" ht="15" hidden="false" customHeight="false" outlineLevel="0" collapsed="false">
      <c r="A14750" s="37"/>
      <c r="B14750" s="38"/>
      <c r="C14750" s="39"/>
      <c r="D14750" s="39"/>
      <c r="E14750" s="39"/>
      <c r="F14750" s="41" t="str">
        <f aca="false">IF(A14750="","",MATCH(A14750,P_ID,1))</f>
        <v/>
      </c>
      <c r="G14750" s="41" t="str">
        <f aca="false">IF(A14750="","",INDEX(P_Svc,F14750))</f>
        <v/>
      </c>
      <c r="H14750" s="41" t="str">
        <f aca="false">IF(A14750="","",INDEX(P_Zone,F14750))</f>
        <v/>
      </c>
      <c r="I14750" s="41" t="str">
        <f aca="false">IF(A14750="","",IF(D14750="Delivered",IF(B14750&lt;=INDEX(P_Due,F14750),1,0),0))</f>
        <v/>
      </c>
    </row>
    <row r="14751" customFormat="false" ht="15" hidden="false" customHeight="false" outlineLevel="0" collapsed="false">
      <c r="A14751" s="37"/>
      <c r="B14751" s="38"/>
      <c r="C14751" s="39"/>
      <c r="D14751" s="39"/>
      <c r="E14751" s="39"/>
      <c r="F14751" s="41" t="str">
        <f aca="false">IF(A14751="","",MATCH(A14751,P_ID,1))</f>
        <v/>
      </c>
      <c r="G14751" s="41" t="str">
        <f aca="false">IF(A14751="","",INDEX(P_Svc,F14751))</f>
        <v/>
      </c>
      <c r="H14751" s="41" t="str">
        <f aca="false">IF(A14751="","",INDEX(P_Zone,F14751))</f>
        <v/>
      </c>
      <c r="I14751" s="41" t="str">
        <f aca="false">IF(A14751="","",IF(D14751="Delivered",IF(B14751&lt;=INDEX(P_Due,F14751),1,0),0))</f>
        <v/>
      </c>
    </row>
    <row r="14752" customFormat="false" ht="15" hidden="false" customHeight="false" outlineLevel="0" collapsed="false">
      <c r="A14752" s="37"/>
      <c r="B14752" s="38"/>
      <c r="C14752" s="39"/>
      <c r="D14752" s="39"/>
      <c r="E14752" s="39"/>
      <c r="F14752" s="41" t="str">
        <f aca="false">IF(A14752="","",MATCH(A14752,P_ID,1))</f>
        <v/>
      </c>
      <c r="G14752" s="41" t="str">
        <f aca="false">IF(A14752="","",INDEX(P_Svc,F14752))</f>
        <v/>
      </c>
      <c r="H14752" s="41" t="str">
        <f aca="false">IF(A14752="","",INDEX(P_Zone,F14752))</f>
        <v/>
      </c>
      <c r="I14752" s="41" t="str">
        <f aca="false">IF(A14752="","",IF(D14752="Delivered",IF(B14752&lt;=INDEX(P_Due,F14752),1,0),0))</f>
        <v/>
      </c>
    </row>
    <row r="14753" customFormat="false" ht="15" hidden="false" customHeight="false" outlineLevel="0" collapsed="false">
      <c r="A14753" s="37"/>
      <c r="B14753" s="38"/>
      <c r="C14753" s="39"/>
      <c r="D14753" s="39"/>
      <c r="E14753" s="39"/>
      <c r="F14753" s="41" t="str">
        <f aca="false">IF(A14753="","",MATCH(A14753,P_ID,1))</f>
        <v/>
      </c>
      <c r="G14753" s="41" t="str">
        <f aca="false">IF(A14753="","",INDEX(P_Svc,F14753))</f>
        <v/>
      </c>
      <c r="H14753" s="41" t="str">
        <f aca="false">IF(A14753="","",INDEX(P_Zone,F14753))</f>
        <v/>
      </c>
      <c r="I14753" s="41" t="str">
        <f aca="false">IF(A14753="","",IF(D14753="Delivered",IF(B14753&lt;=INDEX(P_Due,F14753),1,0),0))</f>
        <v/>
      </c>
    </row>
    <row r="14754" customFormat="false" ht="15" hidden="false" customHeight="false" outlineLevel="0" collapsed="false">
      <c r="A14754" s="37"/>
      <c r="B14754" s="38"/>
      <c r="C14754" s="39"/>
      <c r="D14754" s="39"/>
      <c r="E14754" s="39"/>
      <c r="F14754" s="41" t="str">
        <f aca="false">IF(A14754="","",MATCH(A14754,P_ID,1))</f>
        <v/>
      </c>
      <c r="G14754" s="41" t="str">
        <f aca="false">IF(A14754="","",INDEX(P_Svc,F14754))</f>
        <v/>
      </c>
      <c r="H14754" s="41" t="str">
        <f aca="false">IF(A14754="","",INDEX(P_Zone,F14754))</f>
        <v/>
      </c>
      <c r="I14754" s="41" t="str">
        <f aca="false">IF(A14754="","",IF(D14754="Delivered",IF(B14754&lt;=INDEX(P_Due,F14754),1,0),0))</f>
        <v/>
      </c>
    </row>
    <row r="14755" customFormat="false" ht="15" hidden="false" customHeight="false" outlineLevel="0" collapsed="false">
      <c r="A14755" s="37"/>
      <c r="B14755" s="38"/>
      <c r="C14755" s="39"/>
      <c r="D14755" s="39"/>
      <c r="E14755" s="39"/>
      <c r="F14755" s="41" t="str">
        <f aca="false">IF(A14755="","",MATCH(A14755,P_ID,1))</f>
        <v/>
      </c>
      <c r="G14755" s="41" t="str">
        <f aca="false">IF(A14755="","",INDEX(P_Svc,F14755))</f>
        <v/>
      </c>
      <c r="H14755" s="41" t="str">
        <f aca="false">IF(A14755="","",INDEX(P_Zone,F14755))</f>
        <v/>
      </c>
      <c r="I14755" s="41" t="str">
        <f aca="false">IF(A14755="","",IF(D14755="Delivered",IF(B14755&lt;=INDEX(P_Due,F14755),1,0),0))</f>
        <v/>
      </c>
    </row>
    <row r="14756" customFormat="false" ht="15" hidden="false" customHeight="false" outlineLevel="0" collapsed="false">
      <c r="A14756" s="37"/>
      <c r="B14756" s="38"/>
      <c r="C14756" s="39"/>
      <c r="D14756" s="39"/>
      <c r="E14756" s="39"/>
      <c r="F14756" s="41" t="str">
        <f aca="false">IF(A14756="","",MATCH(A14756,P_ID,1))</f>
        <v/>
      </c>
      <c r="G14756" s="41" t="str">
        <f aca="false">IF(A14756="","",INDEX(P_Svc,F14756))</f>
        <v/>
      </c>
      <c r="H14756" s="41" t="str">
        <f aca="false">IF(A14756="","",INDEX(P_Zone,F14756))</f>
        <v/>
      </c>
      <c r="I14756" s="41" t="str">
        <f aca="false">IF(A14756="","",IF(D14756="Delivered",IF(B14756&lt;=INDEX(P_Due,F14756),1,0),0))</f>
        <v/>
      </c>
    </row>
    <row r="14757" customFormat="false" ht="15" hidden="false" customHeight="false" outlineLevel="0" collapsed="false">
      <c r="A14757" s="37"/>
      <c r="B14757" s="38"/>
      <c r="C14757" s="39"/>
      <c r="D14757" s="39"/>
      <c r="E14757" s="39"/>
      <c r="F14757" s="41" t="str">
        <f aca="false">IF(A14757="","",MATCH(A14757,P_ID,1))</f>
        <v/>
      </c>
      <c r="G14757" s="41" t="str">
        <f aca="false">IF(A14757="","",INDEX(P_Svc,F14757))</f>
        <v/>
      </c>
      <c r="H14757" s="41" t="str">
        <f aca="false">IF(A14757="","",INDEX(P_Zone,F14757))</f>
        <v/>
      </c>
      <c r="I14757" s="41" t="str">
        <f aca="false">IF(A14757="","",IF(D14757="Delivered",IF(B14757&lt;=INDEX(P_Due,F14757),1,0),0))</f>
        <v/>
      </c>
    </row>
    <row r="14758" customFormat="false" ht="15" hidden="false" customHeight="false" outlineLevel="0" collapsed="false">
      <c r="A14758" s="37"/>
      <c r="B14758" s="38"/>
      <c r="C14758" s="39"/>
      <c r="D14758" s="39"/>
      <c r="E14758" s="39"/>
      <c r="F14758" s="41" t="str">
        <f aca="false">IF(A14758="","",MATCH(A14758,P_ID,1))</f>
        <v/>
      </c>
      <c r="G14758" s="41" t="str">
        <f aca="false">IF(A14758="","",INDEX(P_Svc,F14758))</f>
        <v/>
      </c>
      <c r="H14758" s="41" t="str">
        <f aca="false">IF(A14758="","",INDEX(P_Zone,F14758))</f>
        <v/>
      </c>
      <c r="I14758" s="41" t="str">
        <f aca="false">IF(A14758="","",IF(D14758="Delivered",IF(B14758&lt;=INDEX(P_Due,F14758),1,0),0))</f>
        <v/>
      </c>
    </row>
    <row r="14759" customFormat="false" ht="15" hidden="false" customHeight="false" outlineLevel="0" collapsed="false">
      <c r="A14759" s="37"/>
      <c r="B14759" s="38"/>
      <c r="C14759" s="39"/>
      <c r="D14759" s="39"/>
      <c r="E14759" s="39"/>
      <c r="F14759" s="41" t="str">
        <f aca="false">IF(A14759="","",MATCH(A14759,P_ID,1))</f>
        <v/>
      </c>
      <c r="G14759" s="41" t="str">
        <f aca="false">IF(A14759="","",INDEX(P_Svc,F14759))</f>
        <v/>
      </c>
      <c r="H14759" s="41" t="str">
        <f aca="false">IF(A14759="","",INDEX(P_Zone,F14759))</f>
        <v/>
      </c>
      <c r="I14759" s="41" t="str">
        <f aca="false">IF(A14759="","",IF(D14759="Delivered",IF(B14759&lt;=INDEX(P_Due,F14759),1,0),0))</f>
        <v/>
      </c>
    </row>
    <row r="14760" customFormat="false" ht="15" hidden="false" customHeight="false" outlineLevel="0" collapsed="false">
      <c r="A14760" s="37"/>
      <c r="B14760" s="38"/>
      <c r="C14760" s="39"/>
      <c r="D14760" s="39"/>
      <c r="E14760" s="39"/>
      <c r="F14760" s="41" t="str">
        <f aca="false">IF(A14760="","",MATCH(A14760,P_ID,1))</f>
        <v/>
      </c>
      <c r="G14760" s="41" t="str">
        <f aca="false">IF(A14760="","",INDEX(P_Svc,F14760))</f>
        <v/>
      </c>
      <c r="H14760" s="41" t="str">
        <f aca="false">IF(A14760="","",INDEX(P_Zone,F14760))</f>
        <v/>
      </c>
      <c r="I14760" s="41" t="str">
        <f aca="false">IF(A14760="","",IF(D14760="Delivered",IF(B14760&lt;=INDEX(P_Due,F14760),1,0),0))</f>
        <v/>
      </c>
    </row>
    <row r="14761" customFormat="false" ht="15" hidden="false" customHeight="false" outlineLevel="0" collapsed="false">
      <c r="A14761" s="37"/>
      <c r="B14761" s="38"/>
      <c r="C14761" s="39"/>
      <c r="D14761" s="39"/>
      <c r="E14761" s="39"/>
      <c r="F14761" s="41" t="str">
        <f aca="false">IF(A14761="","",MATCH(A14761,P_ID,1))</f>
        <v/>
      </c>
      <c r="G14761" s="41" t="str">
        <f aca="false">IF(A14761="","",INDEX(P_Svc,F14761))</f>
        <v/>
      </c>
      <c r="H14761" s="41" t="str">
        <f aca="false">IF(A14761="","",INDEX(P_Zone,F14761))</f>
        <v/>
      </c>
      <c r="I14761" s="41" t="str">
        <f aca="false">IF(A14761="","",IF(D14761="Delivered",IF(B14761&lt;=INDEX(P_Due,F14761),1,0),0))</f>
        <v/>
      </c>
    </row>
    <row r="14762" customFormat="false" ht="15" hidden="false" customHeight="false" outlineLevel="0" collapsed="false">
      <c r="A14762" s="37"/>
      <c r="B14762" s="38"/>
      <c r="C14762" s="39"/>
      <c r="D14762" s="39"/>
      <c r="E14762" s="39"/>
      <c r="F14762" s="41" t="str">
        <f aca="false">IF(A14762="","",MATCH(A14762,P_ID,1))</f>
        <v/>
      </c>
      <c r="G14762" s="41" t="str">
        <f aca="false">IF(A14762="","",INDEX(P_Svc,F14762))</f>
        <v/>
      </c>
      <c r="H14762" s="41" t="str">
        <f aca="false">IF(A14762="","",INDEX(P_Zone,F14762))</f>
        <v/>
      </c>
      <c r="I14762" s="41" t="str">
        <f aca="false">IF(A14762="","",IF(D14762="Delivered",IF(B14762&lt;=INDEX(P_Due,F14762),1,0),0))</f>
        <v/>
      </c>
    </row>
    <row r="14763" customFormat="false" ht="15" hidden="false" customHeight="false" outlineLevel="0" collapsed="false">
      <c r="A14763" s="37"/>
      <c r="B14763" s="38"/>
      <c r="C14763" s="39"/>
      <c r="D14763" s="39"/>
      <c r="E14763" s="39"/>
      <c r="F14763" s="41" t="str">
        <f aca="false">IF(A14763="","",MATCH(A14763,P_ID,1))</f>
        <v/>
      </c>
      <c r="G14763" s="41" t="str">
        <f aca="false">IF(A14763="","",INDEX(P_Svc,F14763))</f>
        <v/>
      </c>
      <c r="H14763" s="41" t="str">
        <f aca="false">IF(A14763="","",INDEX(P_Zone,F14763))</f>
        <v/>
      </c>
      <c r="I14763" s="41" t="str">
        <f aca="false">IF(A14763="","",IF(D14763="Delivered",IF(B14763&lt;=INDEX(P_Due,F14763),1,0),0))</f>
        <v/>
      </c>
    </row>
    <row r="14764" customFormat="false" ht="15" hidden="false" customHeight="false" outlineLevel="0" collapsed="false">
      <c r="A14764" s="37"/>
      <c r="B14764" s="38"/>
      <c r="C14764" s="39"/>
      <c r="D14764" s="39"/>
      <c r="E14764" s="39"/>
      <c r="F14764" s="41" t="str">
        <f aca="false">IF(A14764="","",MATCH(A14764,P_ID,1))</f>
        <v/>
      </c>
      <c r="G14764" s="41" t="str">
        <f aca="false">IF(A14764="","",INDEX(P_Svc,F14764))</f>
        <v/>
      </c>
      <c r="H14764" s="41" t="str">
        <f aca="false">IF(A14764="","",INDEX(P_Zone,F14764))</f>
        <v/>
      </c>
      <c r="I14764" s="41" t="str">
        <f aca="false">IF(A14764="","",IF(D14764="Delivered",IF(B14764&lt;=INDEX(P_Due,F14764),1,0),0))</f>
        <v/>
      </c>
    </row>
    <row r="14765" customFormat="false" ht="15" hidden="false" customHeight="false" outlineLevel="0" collapsed="false">
      <c r="A14765" s="37"/>
      <c r="B14765" s="38"/>
      <c r="C14765" s="39"/>
      <c r="D14765" s="39"/>
      <c r="E14765" s="39"/>
      <c r="F14765" s="41" t="str">
        <f aca="false">IF(A14765="","",MATCH(A14765,P_ID,1))</f>
        <v/>
      </c>
      <c r="G14765" s="41" t="str">
        <f aca="false">IF(A14765="","",INDEX(P_Svc,F14765))</f>
        <v/>
      </c>
      <c r="H14765" s="41" t="str">
        <f aca="false">IF(A14765="","",INDEX(P_Zone,F14765))</f>
        <v/>
      </c>
      <c r="I14765" s="41" t="str">
        <f aca="false">IF(A14765="","",IF(D14765="Delivered",IF(B14765&lt;=INDEX(P_Due,F14765),1,0),0))</f>
        <v/>
      </c>
    </row>
    <row r="14766" customFormat="false" ht="15" hidden="false" customHeight="false" outlineLevel="0" collapsed="false">
      <c r="A14766" s="37"/>
      <c r="B14766" s="38"/>
      <c r="C14766" s="39"/>
      <c r="D14766" s="39"/>
      <c r="E14766" s="39"/>
      <c r="F14766" s="41" t="str">
        <f aca="false">IF(A14766="","",MATCH(A14766,P_ID,1))</f>
        <v/>
      </c>
      <c r="G14766" s="41" t="str">
        <f aca="false">IF(A14766="","",INDEX(P_Svc,F14766))</f>
        <v/>
      </c>
      <c r="H14766" s="41" t="str">
        <f aca="false">IF(A14766="","",INDEX(P_Zone,F14766))</f>
        <v/>
      </c>
      <c r="I14766" s="41" t="str">
        <f aca="false">IF(A14766="","",IF(D14766="Delivered",IF(B14766&lt;=INDEX(P_Due,F14766),1,0),0))</f>
        <v/>
      </c>
    </row>
    <row r="14767" customFormat="false" ht="15" hidden="false" customHeight="false" outlineLevel="0" collapsed="false">
      <c r="A14767" s="37"/>
      <c r="B14767" s="38"/>
      <c r="C14767" s="39"/>
      <c r="D14767" s="39"/>
      <c r="E14767" s="39"/>
      <c r="F14767" s="41" t="str">
        <f aca="false">IF(A14767="","",MATCH(A14767,P_ID,1))</f>
        <v/>
      </c>
      <c r="G14767" s="41" t="str">
        <f aca="false">IF(A14767="","",INDEX(P_Svc,F14767))</f>
        <v/>
      </c>
      <c r="H14767" s="41" t="str">
        <f aca="false">IF(A14767="","",INDEX(P_Zone,F14767))</f>
        <v/>
      </c>
      <c r="I14767" s="41" t="str">
        <f aca="false">IF(A14767="","",IF(D14767="Delivered",IF(B14767&lt;=INDEX(P_Due,F14767),1,0),0))</f>
        <v/>
      </c>
    </row>
    <row r="14768" customFormat="false" ht="15" hidden="false" customHeight="false" outlineLevel="0" collapsed="false">
      <c r="A14768" s="37"/>
      <c r="B14768" s="38"/>
      <c r="C14768" s="39"/>
      <c r="D14768" s="39"/>
      <c r="E14768" s="39"/>
      <c r="F14768" s="41" t="str">
        <f aca="false">IF(A14768="","",MATCH(A14768,P_ID,1))</f>
        <v/>
      </c>
      <c r="G14768" s="41" t="str">
        <f aca="false">IF(A14768="","",INDEX(P_Svc,F14768))</f>
        <v/>
      </c>
      <c r="H14768" s="41" t="str">
        <f aca="false">IF(A14768="","",INDEX(P_Zone,F14768))</f>
        <v/>
      </c>
      <c r="I14768" s="41" t="str">
        <f aca="false">IF(A14768="","",IF(D14768="Delivered",IF(B14768&lt;=INDEX(P_Due,F14768),1,0),0))</f>
        <v/>
      </c>
    </row>
    <row r="14769" customFormat="false" ht="15" hidden="false" customHeight="false" outlineLevel="0" collapsed="false">
      <c r="A14769" s="37"/>
      <c r="B14769" s="38"/>
      <c r="C14769" s="39"/>
      <c r="D14769" s="39"/>
      <c r="E14769" s="39"/>
      <c r="F14769" s="41" t="str">
        <f aca="false">IF(A14769="","",MATCH(A14769,P_ID,1))</f>
        <v/>
      </c>
      <c r="G14769" s="41" t="str">
        <f aca="false">IF(A14769="","",INDEX(P_Svc,F14769))</f>
        <v/>
      </c>
      <c r="H14769" s="41" t="str">
        <f aca="false">IF(A14769="","",INDEX(P_Zone,F14769))</f>
        <v/>
      </c>
      <c r="I14769" s="41" t="str">
        <f aca="false">IF(A14769="","",IF(D14769="Delivered",IF(B14769&lt;=INDEX(P_Due,F14769),1,0),0))</f>
        <v/>
      </c>
    </row>
    <row r="14770" customFormat="false" ht="15" hidden="false" customHeight="false" outlineLevel="0" collapsed="false">
      <c r="A14770" s="37"/>
      <c r="B14770" s="38"/>
      <c r="C14770" s="39"/>
      <c r="D14770" s="39"/>
      <c r="E14770" s="39"/>
      <c r="F14770" s="41" t="str">
        <f aca="false">IF(A14770="","",MATCH(A14770,P_ID,1))</f>
        <v/>
      </c>
      <c r="G14770" s="41" t="str">
        <f aca="false">IF(A14770="","",INDEX(P_Svc,F14770))</f>
        <v/>
      </c>
      <c r="H14770" s="41" t="str">
        <f aca="false">IF(A14770="","",INDEX(P_Zone,F14770))</f>
        <v/>
      </c>
      <c r="I14770" s="41" t="str">
        <f aca="false">IF(A14770="","",IF(D14770="Delivered",IF(B14770&lt;=INDEX(P_Due,F14770),1,0),0))</f>
        <v/>
      </c>
    </row>
    <row r="14771" customFormat="false" ht="15" hidden="false" customHeight="false" outlineLevel="0" collapsed="false">
      <c r="A14771" s="37"/>
      <c r="B14771" s="38"/>
      <c r="C14771" s="39"/>
      <c r="D14771" s="39"/>
      <c r="E14771" s="39"/>
      <c r="F14771" s="41" t="str">
        <f aca="false">IF(A14771="","",MATCH(A14771,P_ID,1))</f>
        <v/>
      </c>
      <c r="G14771" s="41" t="str">
        <f aca="false">IF(A14771="","",INDEX(P_Svc,F14771))</f>
        <v/>
      </c>
      <c r="H14771" s="41" t="str">
        <f aca="false">IF(A14771="","",INDEX(P_Zone,F14771))</f>
        <v/>
      </c>
      <c r="I14771" s="41" t="str">
        <f aca="false">IF(A14771="","",IF(D14771="Delivered",IF(B14771&lt;=INDEX(P_Due,F14771),1,0),0))</f>
        <v/>
      </c>
    </row>
    <row r="14772" customFormat="false" ht="15" hidden="false" customHeight="false" outlineLevel="0" collapsed="false">
      <c r="A14772" s="37"/>
      <c r="B14772" s="38"/>
      <c r="C14772" s="39"/>
      <c r="D14772" s="39"/>
      <c r="E14772" s="39"/>
      <c r="F14772" s="41" t="str">
        <f aca="false">IF(A14772="","",MATCH(A14772,P_ID,1))</f>
        <v/>
      </c>
      <c r="G14772" s="41" t="str">
        <f aca="false">IF(A14772="","",INDEX(P_Svc,F14772))</f>
        <v/>
      </c>
      <c r="H14772" s="41" t="str">
        <f aca="false">IF(A14772="","",INDEX(P_Zone,F14772))</f>
        <v/>
      </c>
      <c r="I14772" s="41" t="str">
        <f aca="false">IF(A14772="","",IF(D14772="Delivered",IF(B14772&lt;=INDEX(P_Due,F14772),1,0),0))</f>
        <v/>
      </c>
    </row>
    <row r="14773" customFormat="false" ht="15" hidden="false" customHeight="false" outlineLevel="0" collapsed="false">
      <c r="A14773" s="37"/>
      <c r="B14773" s="38"/>
      <c r="C14773" s="39"/>
      <c r="D14773" s="39"/>
      <c r="E14773" s="39"/>
      <c r="F14773" s="41" t="str">
        <f aca="false">IF(A14773="","",MATCH(A14773,P_ID,1))</f>
        <v/>
      </c>
      <c r="G14773" s="41" t="str">
        <f aca="false">IF(A14773="","",INDEX(P_Svc,F14773))</f>
        <v/>
      </c>
      <c r="H14773" s="41" t="str">
        <f aca="false">IF(A14773="","",INDEX(P_Zone,F14773))</f>
        <v/>
      </c>
      <c r="I14773" s="41" t="str">
        <f aca="false">IF(A14773="","",IF(D14773="Delivered",IF(B14773&lt;=INDEX(P_Due,F14773),1,0),0))</f>
        <v/>
      </c>
    </row>
    <row r="14774" customFormat="false" ht="15" hidden="false" customHeight="false" outlineLevel="0" collapsed="false">
      <c r="A14774" s="37"/>
      <c r="B14774" s="38"/>
      <c r="C14774" s="39"/>
      <c r="D14774" s="39"/>
      <c r="E14774" s="39"/>
      <c r="F14774" s="41" t="str">
        <f aca="false">IF(A14774="","",MATCH(A14774,P_ID,1))</f>
        <v/>
      </c>
      <c r="G14774" s="41" t="str">
        <f aca="false">IF(A14774="","",INDEX(P_Svc,F14774))</f>
        <v/>
      </c>
      <c r="H14774" s="41" t="str">
        <f aca="false">IF(A14774="","",INDEX(P_Zone,F14774))</f>
        <v/>
      </c>
      <c r="I14774" s="41" t="str">
        <f aca="false">IF(A14774="","",IF(D14774="Delivered",IF(B14774&lt;=INDEX(P_Due,F14774),1,0),0))</f>
        <v/>
      </c>
    </row>
    <row r="14775" customFormat="false" ht="15" hidden="false" customHeight="false" outlineLevel="0" collapsed="false">
      <c r="A14775" s="37"/>
      <c r="B14775" s="38"/>
      <c r="C14775" s="39"/>
      <c r="D14775" s="39"/>
      <c r="E14775" s="39"/>
      <c r="F14775" s="41" t="str">
        <f aca="false">IF(A14775="","",MATCH(A14775,P_ID,1))</f>
        <v/>
      </c>
      <c r="G14775" s="41" t="str">
        <f aca="false">IF(A14775="","",INDEX(P_Svc,F14775))</f>
        <v/>
      </c>
      <c r="H14775" s="41" t="str">
        <f aca="false">IF(A14775="","",INDEX(P_Zone,F14775))</f>
        <v/>
      </c>
      <c r="I14775" s="41" t="str">
        <f aca="false">IF(A14775="","",IF(D14775="Delivered",IF(B14775&lt;=INDEX(P_Due,F14775),1,0),0))</f>
        <v/>
      </c>
    </row>
    <row r="14776" customFormat="false" ht="15" hidden="false" customHeight="false" outlineLevel="0" collapsed="false">
      <c r="A14776" s="37"/>
      <c r="B14776" s="38"/>
      <c r="C14776" s="39"/>
      <c r="D14776" s="39"/>
      <c r="E14776" s="39"/>
      <c r="F14776" s="41" t="str">
        <f aca="false">IF(A14776="","",MATCH(A14776,P_ID,1))</f>
        <v/>
      </c>
      <c r="G14776" s="41" t="str">
        <f aca="false">IF(A14776="","",INDEX(P_Svc,F14776))</f>
        <v/>
      </c>
      <c r="H14776" s="41" t="str">
        <f aca="false">IF(A14776="","",INDEX(P_Zone,F14776))</f>
        <v/>
      </c>
      <c r="I14776" s="41" t="str">
        <f aca="false">IF(A14776="","",IF(D14776="Delivered",IF(B14776&lt;=INDEX(P_Due,F14776),1,0),0))</f>
        <v/>
      </c>
    </row>
    <row r="14777" customFormat="false" ht="15" hidden="false" customHeight="false" outlineLevel="0" collapsed="false">
      <c r="A14777" s="37"/>
      <c r="B14777" s="38"/>
      <c r="C14777" s="39"/>
      <c r="D14777" s="39"/>
      <c r="E14777" s="39"/>
      <c r="F14777" s="41" t="str">
        <f aca="false">IF(A14777="","",MATCH(A14777,P_ID,1))</f>
        <v/>
      </c>
      <c r="G14777" s="41" t="str">
        <f aca="false">IF(A14777="","",INDEX(P_Svc,F14777))</f>
        <v/>
      </c>
      <c r="H14777" s="41" t="str">
        <f aca="false">IF(A14777="","",INDEX(P_Zone,F14777))</f>
        <v/>
      </c>
      <c r="I14777" s="41" t="str">
        <f aca="false">IF(A14777="","",IF(D14777="Delivered",IF(B14777&lt;=INDEX(P_Due,F14777),1,0),0))</f>
        <v/>
      </c>
    </row>
    <row r="14778" customFormat="false" ht="15" hidden="false" customHeight="false" outlineLevel="0" collapsed="false">
      <c r="A14778" s="37"/>
      <c r="B14778" s="38"/>
      <c r="C14778" s="39"/>
      <c r="D14778" s="39"/>
      <c r="E14778" s="39"/>
      <c r="F14778" s="41" t="str">
        <f aca="false">IF(A14778="","",MATCH(A14778,P_ID,1))</f>
        <v/>
      </c>
      <c r="G14778" s="41" t="str">
        <f aca="false">IF(A14778="","",INDEX(P_Svc,F14778))</f>
        <v/>
      </c>
      <c r="H14778" s="41" t="str">
        <f aca="false">IF(A14778="","",INDEX(P_Zone,F14778))</f>
        <v/>
      </c>
      <c r="I14778" s="41" t="str">
        <f aca="false">IF(A14778="","",IF(D14778="Delivered",IF(B14778&lt;=INDEX(P_Due,F14778),1,0),0))</f>
        <v/>
      </c>
    </row>
    <row r="14779" customFormat="false" ht="15" hidden="false" customHeight="false" outlineLevel="0" collapsed="false">
      <c r="A14779" s="37"/>
      <c r="B14779" s="38"/>
      <c r="C14779" s="39"/>
      <c r="D14779" s="39"/>
      <c r="E14779" s="39"/>
      <c r="F14779" s="41" t="str">
        <f aca="false">IF(A14779="","",MATCH(A14779,P_ID,1))</f>
        <v/>
      </c>
      <c r="G14779" s="41" t="str">
        <f aca="false">IF(A14779="","",INDEX(P_Svc,F14779))</f>
        <v/>
      </c>
      <c r="H14779" s="41" t="str">
        <f aca="false">IF(A14779="","",INDEX(P_Zone,F14779))</f>
        <v/>
      </c>
      <c r="I14779" s="41" t="str">
        <f aca="false">IF(A14779="","",IF(D14779="Delivered",IF(B14779&lt;=INDEX(P_Due,F14779),1,0),0))</f>
        <v/>
      </c>
    </row>
    <row r="14780" customFormat="false" ht="15" hidden="false" customHeight="false" outlineLevel="0" collapsed="false">
      <c r="A14780" s="37"/>
      <c r="B14780" s="38"/>
      <c r="C14780" s="39"/>
      <c r="D14780" s="39"/>
      <c r="E14780" s="39"/>
      <c r="F14780" s="41" t="str">
        <f aca="false">IF(A14780="","",MATCH(A14780,P_ID,1))</f>
        <v/>
      </c>
      <c r="G14780" s="41" t="str">
        <f aca="false">IF(A14780="","",INDEX(P_Svc,F14780))</f>
        <v/>
      </c>
      <c r="H14780" s="41" t="str">
        <f aca="false">IF(A14780="","",INDEX(P_Zone,F14780))</f>
        <v/>
      </c>
      <c r="I14780" s="41" t="str">
        <f aca="false">IF(A14780="","",IF(D14780="Delivered",IF(B14780&lt;=INDEX(P_Due,F14780),1,0),0))</f>
        <v/>
      </c>
    </row>
    <row r="14781" customFormat="false" ht="15" hidden="false" customHeight="false" outlineLevel="0" collapsed="false">
      <c r="A14781" s="37"/>
      <c r="B14781" s="38"/>
      <c r="C14781" s="39"/>
      <c r="D14781" s="39"/>
      <c r="E14781" s="39"/>
      <c r="F14781" s="41" t="str">
        <f aca="false">IF(A14781="","",MATCH(A14781,P_ID,1))</f>
        <v/>
      </c>
      <c r="G14781" s="41" t="str">
        <f aca="false">IF(A14781="","",INDEX(P_Svc,F14781))</f>
        <v/>
      </c>
      <c r="H14781" s="41" t="str">
        <f aca="false">IF(A14781="","",INDEX(P_Zone,F14781))</f>
        <v/>
      </c>
      <c r="I14781" s="41" t="str">
        <f aca="false">IF(A14781="","",IF(D14781="Delivered",IF(B14781&lt;=INDEX(P_Due,F14781),1,0),0))</f>
        <v/>
      </c>
    </row>
    <row r="14782" customFormat="false" ht="15" hidden="false" customHeight="false" outlineLevel="0" collapsed="false">
      <c r="A14782" s="37"/>
      <c r="B14782" s="38"/>
      <c r="C14782" s="39"/>
      <c r="D14782" s="39"/>
      <c r="E14782" s="39"/>
      <c r="F14782" s="41" t="str">
        <f aca="false">IF(A14782="","",MATCH(A14782,P_ID,1))</f>
        <v/>
      </c>
      <c r="G14782" s="41" t="str">
        <f aca="false">IF(A14782="","",INDEX(P_Svc,F14782))</f>
        <v/>
      </c>
      <c r="H14782" s="41" t="str">
        <f aca="false">IF(A14782="","",INDEX(P_Zone,F14782))</f>
        <v/>
      </c>
      <c r="I14782" s="41" t="str">
        <f aca="false">IF(A14782="","",IF(D14782="Delivered",IF(B14782&lt;=INDEX(P_Due,F14782),1,0),0))</f>
        <v/>
      </c>
    </row>
    <row r="14783" customFormat="false" ht="15" hidden="false" customHeight="false" outlineLevel="0" collapsed="false">
      <c r="A14783" s="37"/>
      <c r="B14783" s="38"/>
      <c r="C14783" s="39"/>
      <c r="D14783" s="39"/>
      <c r="E14783" s="39"/>
      <c r="F14783" s="41" t="str">
        <f aca="false">IF(A14783="","",MATCH(A14783,P_ID,1))</f>
        <v/>
      </c>
      <c r="G14783" s="41" t="str">
        <f aca="false">IF(A14783="","",INDEX(P_Svc,F14783))</f>
        <v/>
      </c>
      <c r="H14783" s="41" t="str">
        <f aca="false">IF(A14783="","",INDEX(P_Zone,F14783))</f>
        <v/>
      </c>
      <c r="I14783" s="41" t="str">
        <f aca="false">IF(A14783="","",IF(D14783="Delivered",IF(B14783&lt;=INDEX(P_Due,F14783),1,0),0))</f>
        <v/>
      </c>
    </row>
    <row r="14784" customFormat="false" ht="15" hidden="false" customHeight="false" outlineLevel="0" collapsed="false">
      <c r="A14784" s="37"/>
      <c r="B14784" s="38"/>
      <c r="C14784" s="39"/>
      <c r="D14784" s="39"/>
      <c r="E14784" s="39"/>
      <c r="F14784" s="41" t="str">
        <f aca="false">IF(A14784="","",MATCH(A14784,P_ID,1))</f>
        <v/>
      </c>
      <c r="G14784" s="41" t="str">
        <f aca="false">IF(A14784="","",INDEX(P_Svc,F14784))</f>
        <v/>
      </c>
      <c r="H14784" s="41" t="str">
        <f aca="false">IF(A14784="","",INDEX(P_Zone,F14784))</f>
        <v/>
      </c>
      <c r="I14784" s="41" t="str">
        <f aca="false">IF(A14784="","",IF(D14784="Delivered",IF(B14784&lt;=INDEX(P_Due,F14784),1,0),0))</f>
        <v/>
      </c>
    </row>
    <row r="14785" customFormat="false" ht="15" hidden="false" customHeight="false" outlineLevel="0" collapsed="false">
      <c r="A14785" s="37"/>
      <c r="B14785" s="38"/>
      <c r="C14785" s="39"/>
      <c r="D14785" s="39"/>
      <c r="E14785" s="39"/>
      <c r="F14785" s="41" t="str">
        <f aca="false">IF(A14785="","",MATCH(A14785,P_ID,1))</f>
        <v/>
      </c>
      <c r="G14785" s="41" t="str">
        <f aca="false">IF(A14785="","",INDEX(P_Svc,F14785))</f>
        <v/>
      </c>
      <c r="H14785" s="41" t="str">
        <f aca="false">IF(A14785="","",INDEX(P_Zone,F14785))</f>
        <v/>
      </c>
      <c r="I14785" s="41" t="str">
        <f aca="false">IF(A14785="","",IF(D14785="Delivered",IF(B14785&lt;=INDEX(P_Due,F14785),1,0),0))</f>
        <v/>
      </c>
    </row>
    <row r="14786" customFormat="false" ht="15" hidden="false" customHeight="false" outlineLevel="0" collapsed="false">
      <c r="A14786" s="37"/>
      <c r="B14786" s="38"/>
      <c r="C14786" s="39"/>
      <c r="D14786" s="39"/>
      <c r="E14786" s="39"/>
      <c r="F14786" s="41" t="str">
        <f aca="false">IF(A14786="","",MATCH(A14786,P_ID,1))</f>
        <v/>
      </c>
      <c r="G14786" s="41" t="str">
        <f aca="false">IF(A14786="","",INDEX(P_Svc,F14786))</f>
        <v/>
      </c>
      <c r="H14786" s="41" t="str">
        <f aca="false">IF(A14786="","",INDEX(P_Zone,F14786))</f>
        <v/>
      </c>
      <c r="I14786" s="41" t="str">
        <f aca="false">IF(A14786="","",IF(D14786="Delivered",IF(B14786&lt;=INDEX(P_Due,F14786),1,0),0))</f>
        <v/>
      </c>
    </row>
    <row r="14787" customFormat="false" ht="15" hidden="false" customHeight="false" outlineLevel="0" collapsed="false">
      <c r="A14787" s="37"/>
      <c r="B14787" s="38"/>
      <c r="C14787" s="39"/>
      <c r="D14787" s="39"/>
      <c r="E14787" s="39"/>
      <c r="F14787" s="41" t="str">
        <f aca="false">IF(A14787="","",MATCH(A14787,P_ID,1))</f>
        <v/>
      </c>
      <c r="G14787" s="41" t="str">
        <f aca="false">IF(A14787="","",INDEX(P_Svc,F14787))</f>
        <v/>
      </c>
      <c r="H14787" s="41" t="str">
        <f aca="false">IF(A14787="","",INDEX(P_Zone,F14787))</f>
        <v/>
      </c>
      <c r="I14787" s="41" t="str">
        <f aca="false">IF(A14787="","",IF(D14787="Delivered",IF(B14787&lt;=INDEX(P_Due,F14787),1,0),0))</f>
        <v/>
      </c>
    </row>
    <row r="14788" customFormat="false" ht="15" hidden="false" customHeight="false" outlineLevel="0" collapsed="false">
      <c r="A14788" s="37"/>
      <c r="B14788" s="38"/>
      <c r="C14788" s="39"/>
      <c r="D14788" s="39"/>
      <c r="E14788" s="39"/>
      <c r="F14788" s="41" t="str">
        <f aca="false">IF(A14788="","",MATCH(A14788,P_ID,1))</f>
        <v/>
      </c>
      <c r="G14788" s="41" t="str">
        <f aca="false">IF(A14788="","",INDEX(P_Svc,F14788))</f>
        <v/>
      </c>
      <c r="H14788" s="41" t="str">
        <f aca="false">IF(A14788="","",INDEX(P_Zone,F14788))</f>
        <v/>
      </c>
      <c r="I14788" s="41" t="str">
        <f aca="false">IF(A14788="","",IF(D14788="Delivered",IF(B14788&lt;=INDEX(P_Due,F14788),1,0),0))</f>
        <v/>
      </c>
    </row>
    <row r="14789" customFormat="false" ht="15" hidden="false" customHeight="false" outlineLevel="0" collapsed="false">
      <c r="A14789" s="37"/>
      <c r="B14789" s="38"/>
      <c r="C14789" s="39"/>
      <c r="D14789" s="39"/>
      <c r="E14789" s="39"/>
      <c r="F14789" s="41" t="str">
        <f aca="false">IF(A14789="","",MATCH(A14789,P_ID,1))</f>
        <v/>
      </c>
      <c r="G14789" s="41" t="str">
        <f aca="false">IF(A14789="","",INDEX(P_Svc,F14789))</f>
        <v/>
      </c>
      <c r="H14789" s="41" t="str">
        <f aca="false">IF(A14789="","",INDEX(P_Zone,F14789))</f>
        <v/>
      </c>
      <c r="I14789" s="41" t="str">
        <f aca="false">IF(A14789="","",IF(D14789="Delivered",IF(B14789&lt;=INDEX(P_Due,F14789),1,0),0))</f>
        <v/>
      </c>
    </row>
    <row r="14790" customFormat="false" ht="15" hidden="false" customHeight="false" outlineLevel="0" collapsed="false">
      <c r="A14790" s="37"/>
      <c r="B14790" s="38"/>
      <c r="C14790" s="39"/>
      <c r="D14790" s="39"/>
      <c r="E14790" s="39"/>
      <c r="F14790" s="41" t="str">
        <f aca="false">IF(A14790="","",MATCH(A14790,P_ID,1))</f>
        <v/>
      </c>
      <c r="G14790" s="41" t="str">
        <f aca="false">IF(A14790="","",INDEX(P_Svc,F14790))</f>
        <v/>
      </c>
      <c r="H14790" s="41" t="str">
        <f aca="false">IF(A14790="","",INDEX(P_Zone,F14790))</f>
        <v/>
      </c>
      <c r="I14790" s="41" t="str">
        <f aca="false">IF(A14790="","",IF(D14790="Delivered",IF(B14790&lt;=INDEX(P_Due,F14790),1,0),0))</f>
        <v/>
      </c>
    </row>
    <row r="14791" customFormat="false" ht="15" hidden="false" customHeight="false" outlineLevel="0" collapsed="false">
      <c r="A14791" s="37"/>
      <c r="B14791" s="38"/>
      <c r="C14791" s="39"/>
      <c r="D14791" s="39"/>
      <c r="E14791" s="39"/>
      <c r="F14791" s="41" t="str">
        <f aca="false">IF(A14791="","",MATCH(A14791,P_ID,1))</f>
        <v/>
      </c>
      <c r="G14791" s="41" t="str">
        <f aca="false">IF(A14791="","",INDEX(P_Svc,F14791))</f>
        <v/>
      </c>
      <c r="H14791" s="41" t="str">
        <f aca="false">IF(A14791="","",INDEX(P_Zone,F14791))</f>
        <v/>
      </c>
      <c r="I14791" s="41" t="str">
        <f aca="false">IF(A14791="","",IF(D14791="Delivered",IF(B14791&lt;=INDEX(P_Due,F14791),1,0),0))</f>
        <v/>
      </c>
    </row>
    <row r="14792" customFormat="false" ht="15" hidden="false" customHeight="false" outlineLevel="0" collapsed="false">
      <c r="A14792" s="37"/>
      <c r="B14792" s="38"/>
      <c r="C14792" s="39"/>
      <c r="D14792" s="39"/>
      <c r="E14792" s="39"/>
      <c r="F14792" s="41" t="str">
        <f aca="false">IF(A14792="","",MATCH(A14792,P_ID,1))</f>
        <v/>
      </c>
      <c r="G14792" s="41" t="str">
        <f aca="false">IF(A14792="","",INDEX(P_Svc,F14792))</f>
        <v/>
      </c>
      <c r="H14792" s="41" t="str">
        <f aca="false">IF(A14792="","",INDEX(P_Zone,F14792))</f>
        <v/>
      </c>
      <c r="I14792" s="41" t="str">
        <f aca="false">IF(A14792="","",IF(D14792="Delivered",IF(B14792&lt;=INDEX(P_Due,F14792),1,0),0))</f>
        <v/>
      </c>
    </row>
    <row r="14793" customFormat="false" ht="15" hidden="false" customHeight="false" outlineLevel="0" collapsed="false">
      <c r="A14793" s="37"/>
      <c r="B14793" s="38"/>
      <c r="C14793" s="39"/>
      <c r="D14793" s="39"/>
      <c r="E14793" s="39"/>
      <c r="F14793" s="41" t="str">
        <f aca="false">IF(A14793="","",MATCH(A14793,P_ID,1))</f>
        <v/>
      </c>
      <c r="G14793" s="41" t="str">
        <f aca="false">IF(A14793="","",INDEX(P_Svc,F14793))</f>
        <v/>
      </c>
      <c r="H14793" s="41" t="str">
        <f aca="false">IF(A14793="","",INDEX(P_Zone,F14793))</f>
        <v/>
      </c>
      <c r="I14793" s="41" t="str">
        <f aca="false">IF(A14793="","",IF(D14793="Delivered",IF(B14793&lt;=INDEX(P_Due,F14793),1,0),0))</f>
        <v/>
      </c>
    </row>
    <row r="14794" customFormat="false" ht="15" hidden="false" customHeight="false" outlineLevel="0" collapsed="false">
      <c r="A14794" s="37"/>
      <c r="B14794" s="38"/>
      <c r="C14794" s="39"/>
      <c r="D14794" s="39"/>
      <c r="E14794" s="39"/>
      <c r="F14794" s="41" t="str">
        <f aca="false">IF(A14794="","",MATCH(A14794,P_ID,1))</f>
        <v/>
      </c>
      <c r="G14794" s="41" t="str">
        <f aca="false">IF(A14794="","",INDEX(P_Svc,F14794))</f>
        <v/>
      </c>
      <c r="H14794" s="41" t="str">
        <f aca="false">IF(A14794="","",INDEX(P_Zone,F14794))</f>
        <v/>
      </c>
      <c r="I14794" s="41" t="str">
        <f aca="false">IF(A14794="","",IF(D14794="Delivered",IF(B14794&lt;=INDEX(P_Due,F14794),1,0),0))</f>
        <v/>
      </c>
    </row>
    <row r="14795" customFormat="false" ht="15" hidden="false" customHeight="false" outlineLevel="0" collapsed="false">
      <c r="A14795" s="37"/>
      <c r="B14795" s="38"/>
      <c r="C14795" s="39"/>
      <c r="D14795" s="39"/>
      <c r="E14795" s="39"/>
      <c r="F14795" s="41" t="str">
        <f aca="false">IF(A14795="","",MATCH(A14795,P_ID,1))</f>
        <v/>
      </c>
      <c r="G14795" s="41" t="str">
        <f aca="false">IF(A14795="","",INDEX(P_Svc,F14795))</f>
        <v/>
      </c>
      <c r="H14795" s="41" t="str">
        <f aca="false">IF(A14795="","",INDEX(P_Zone,F14795))</f>
        <v/>
      </c>
      <c r="I14795" s="41" t="str">
        <f aca="false">IF(A14795="","",IF(D14795="Delivered",IF(B14795&lt;=INDEX(P_Due,F14795),1,0),0))</f>
        <v/>
      </c>
    </row>
    <row r="14796" customFormat="false" ht="15" hidden="false" customHeight="false" outlineLevel="0" collapsed="false">
      <c r="A14796" s="37"/>
      <c r="B14796" s="38"/>
      <c r="C14796" s="39"/>
      <c r="D14796" s="39"/>
      <c r="E14796" s="39"/>
      <c r="F14796" s="41" t="str">
        <f aca="false">IF(A14796="","",MATCH(A14796,P_ID,1))</f>
        <v/>
      </c>
      <c r="G14796" s="41" t="str">
        <f aca="false">IF(A14796="","",INDEX(P_Svc,F14796))</f>
        <v/>
      </c>
      <c r="H14796" s="41" t="str">
        <f aca="false">IF(A14796="","",INDEX(P_Zone,F14796))</f>
        <v/>
      </c>
      <c r="I14796" s="41" t="str">
        <f aca="false">IF(A14796="","",IF(D14796="Delivered",IF(B14796&lt;=INDEX(P_Due,F14796),1,0),0))</f>
        <v/>
      </c>
    </row>
    <row r="14797" customFormat="false" ht="15" hidden="false" customHeight="false" outlineLevel="0" collapsed="false">
      <c r="A14797" s="37"/>
      <c r="B14797" s="38"/>
      <c r="C14797" s="39"/>
      <c r="D14797" s="39"/>
      <c r="E14797" s="39"/>
      <c r="F14797" s="41" t="str">
        <f aca="false">IF(A14797="","",MATCH(A14797,P_ID,1))</f>
        <v/>
      </c>
      <c r="G14797" s="41" t="str">
        <f aca="false">IF(A14797="","",INDEX(P_Svc,F14797))</f>
        <v/>
      </c>
      <c r="H14797" s="41" t="str">
        <f aca="false">IF(A14797="","",INDEX(P_Zone,F14797))</f>
        <v/>
      </c>
      <c r="I14797" s="41" t="str">
        <f aca="false">IF(A14797="","",IF(D14797="Delivered",IF(B14797&lt;=INDEX(P_Due,F14797),1,0),0))</f>
        <v/>
      </c>
    </row>
    <row r="14798" customFormat="false" ht="15" hidden="false" customHeight="false" outlineLevel="0" collapsed="false">
      <c r="A14798" s="37"/>
      <c r="B14798" s="38"/>
      <c r="C14798" s="39"/>
      <c r="D14798" s="39"/>
      <c r="E14798" s="39"/>
      <c r="F14798" s="41" t="str">
        <f aca="false">IF(A14798="","",MATCH(A14798,P_ID,1))</f>
        <v/>
      </c>
      <c r="G14798" s="41" t="str">
        <f aca="false">IF(A14798="","",INDEX(P_Svc,F14798))</f>
        <v/>
      </c>
      <c r="H14798" s="41" t="str">
        <f aca="false">IF(A14798="","",INDEX(P_Zone,F14798))</f>
        <v/>
      </c>
      <c r="I14798" s="41" t="str">
        <f aca="false">IF(A14798="","",IF(D14798="Delivered",IF(B14798&lt;=INDEX(P_Due,F14798),1,0),0))</f>
        <v/>
      </c>
    </row>
    <row r="14799" customFormat="false" ht="15" hidden="false" customHeight="false" outlineLevel="0" collapsed="false">
      <c r="A14799" s="37"/>
      <c r="B14799" s="38"/>
      <c r="C14799" s="39"/>
      <c r="D14799" s="39"/>
      <c r="E14799" s="39"/>
      <c r="F14799" s="41" t="str">
        <f aca="false">IF(A14799="","",MATCH(A14799,P_ID,1))</f>
        <v/>
      </c>
      <c r="G14799" s="41" t="str">
        <f aca="false">IF(A14799="","",INDEX(P_Svc,F14799))</f>
        <v/>
      </c>
      <c r="H14799" s="41" t="str">
        <f aca="false">IF(A14799="","",INDEX(P_Zone,F14799))</f>
        <v/>
      </c>
      <c r="I14799" s="41" t="str">
        <f aca="false">IF(A14799="","",IF(D14799="Delivered",IF(B14799&lt;=INDEX(P_Due,F14799),1,0),0))</f>
        <v/>
      </c>
    </row>
    <row r="14800" customFormat="false" ht="15" hidden="false" customHeight="false" outlineLevel="0" collapsed="false">
      <c r="A14800" s="37"/>
      <c r="B14800" s="38"/>
      <c r="C14800" s="39"/>
      <c r="D14800" s="39"/>
      <c r="E14800" s="39"/>
      <c r="F14800" s="41" t="str">
        <f aca="false">IF(A14800="","",MATCH(A14800,P_ID,1))</f>
        <v/>
      </c>
      <c r="G14800" s="41" t="str">
        <f aca="false">IF(A14800="","",INDEX(P_Svc,F14800))</f>
        <v/>
      </c>
      <c r="H14800" s="41" t="str">
        <f aca="false">IF(A14800="","",INDEX(P_Zone,F14800))</f>
        <v/>
      </c>
      <c r="I14800" s="41" t="str">
        <f aca="false">IF(A14800="","",IF(D14800="Delivered",IF(B14800&lt;=INDEX(P_Due,F14800),1,0),0))</f>
        <v/>
      </c>
    </row>
    <row r="14801" customFormat="false" ht="15" hidden="false" customHeight="false" outlineLevel="0" collapsed="false">
      <c r="A14801" s="37"/>
      <c r="B14801" s="38"/>
      <c r="C14801" s="39"/>
      <c r="D14801" s="39"/>
      <c r="E14801" s="39"/>
      <c r="F14801" s="41" t="str">
        <f aca="false">IF(A14801="","",MATCH(A14801,P_ID,1))</f>
        <v/>
      </c>
      <c r="G14801" s="41" t="str">
        <f aca="false">IF(A14801="","",INDEX(P_Svc,F14801))</f>
        <v/>
      </c>
      <c r="H14801" s="41" t="str">
        <f aca="false">IF(A14801="","",INDEX(P_Zone,F14801))</f>
        <v/>
      </c>
      <c r="I14801" s="41" t="str">
        <f aca="false">IF(A14801="","",IF(D14801="Delivered",IF(B14801&lt;=INDEX(P_Due,F14801),1,0),0))</f>
        <v/>
      </c>
    </row>
    <row r="14802" customFormat="false" ht="15" hidden="false" customHeight="false" outlineLevel="0" collapsed="false">
      <c r="A14802" s="37"/>
      <c r="B14802" s="38"/>
      <c r="C14802" s="39"/>
      <c r="D14802" s="39"/>
      <c r="E14802" s="39"/>
      <c r="F14802" s="41" t="str">
        <f aca="false">IF(A14802="","",MATCH(A14802,P_ID,1))</f>
        <v/>
      </c>
      <c r="G14802" s="41" t="str">
        <f aca="false">IF(A14802="","",INDEX(P_Svc,F14802))</f>
        <v/>
      </c>
      <c r="H14802" s="41" t="str">
        <f aca="false">IF(A14802="","",INDEX(P_Zone,F14802))</f>
        <v/>
      </c>
      <c r="I14802" s="41" t="str">
        <f aca="false">IF(A14802="","",IF(D14802="Delivered",IF(B14802&lt;=INDEX(P_Due,F14802),1,0),0))</f>
        <v/>
      </c>
    </row>
    <row r="14803" customFormat="false" ht="15" hidden="false" customHeight="false" outlineLevel="0" collapsed="false">
      <c r="A14803" s="37"/>
      <c r="B14803" s="38"/>
      <c r="C14803" s="39"/>
      <c r="D14803" s="39"/>
      <c r="E14803" s="39"/>
      <c r="F14803" s="41" t="str">
        <f aca="false">IF(A14803="","",MATCH(A14803,P_ID,1))</f>
        <v/>
      </c>
      <c r="G14803" s="41" t="str">
        <f aca="false">IF(A14803="","",INDEX(P_Svc,F14803))</f>
        <v/>
      </c>
      <c r="H14803" s="41" t="str">
        <f aca="false">IF(A14803="","",INDEX(P_Zone,F14803))</f>
        <v/>
      </c>
      <c r="I14803" s="41" t="str">
        <f aca="false">IF(A14803="","",IF(D14803="Delivered",IF(B14803&lt;=INDEX(P_Due,F14803),1,0),0))</f>
        <v/>
      </c>
    </row>
    <row r="14804" customFormat="false" ht="15" hidden="false" customHeight="false" outlineLevel="0" collapsed="false">
      <c r="A14804" s="37"/>
      <c r="B14804" s="38"/>
      <c r="C14804" s="39"/>
      <c r="D14804" s="39"/>
      <c r="E14804" s="39"/>
      <c r="F14804" s="41" t="str">
        <f aca="false">IF(A14804="","",MATCH(A14804,P_ID,1))</f>
        <v/>
      </c>
      <c r="G14804" s="41" t="str">
        <f aca="false">IF(A14804="","",INDEX(P_Svc,F14804))</f>
        <v/>
      </c>
      <c r="H14804" s="41" t="str">
        <f aca="false">IF(A14804="","",INDEX(P_Zone,F14804))</f>
        <v/>
      </c>
      <c r="I14804" s="41" t="str">
        <f aca="false">IF(A14804="","",IF(D14804="Delivered",IF(B14804&lt;=INDEX(P_Due,F14804),1,0),0))</f>
        <v/>
      </c>
    </row>
    <row r="14805" customFormat="false" ht="15" hidden="false" customHeight="false" outlineLevel="0" collapsed="false">
      <c r="A14805" s="37"/>
      <c r="B14805" s="38"/>
      <c r="C14805" s="39"/>
      <c r="D14805" s="39"/>
      <c r="E14805" s="39"/>
      <c r="F14805" s="41" t="str">
        <f aca="false">IF(A14805="","",MATCH(A14805,P_ID,1))</f>
        <v/>
      </c>
      <c r="G14805" s="41" t="str">
        <f aca="false">IF(A14805="","",INDEX(P_Svc,F14805))</f>
        <v/>
      </c>
      <c r="H14805" s="41" t="str">
        <f aca="false">IF(A14805="","",INDEX(P_Zone,F14805))</f>
        <v/>
      </c>
      <c r="I14805" s="41" t="str">
        <f aca="false">IF(A14805="","",IF(D14805="Delivered",IF(B14805&lt;=INDEX(P_Due,F14805),1,0),0))</f>
        <v/>
      </c>
    </row>
    <row r="14806" customFormat="false" ht="15" hidden="false" customHeight="false" outlineLevel="0" collapsed="false">
      <c r="A14806" s="37"/>
      <c r="B14806" s="38"/>
      <c r="C14806" s="39"/>
      <c r="D14806" s="39"/>
      <c r="E14806" s="39"/>
      <c r="F14806" s="41" t="str">
        <f aca="false">IF(A14806="","",MATCH(A14806,P_ID,1))</f>
        <v/>
      </c>
      <c r="G14806" s="41" t="str">
        <f aca="false">IF(A14806="","",INDEX(P_Svc,F14806))</f>
        <v/>
      </c>
      <c r="H14806" s="41" t="str">
        <f aca="false">IF(A14806="","",INDEX(P_Zone,F14806))</f>
        <v/>
      </c>
      <c r="I14806" s="41" t="str">
        <f aca="false">IF(A14806="","",IF(D14806="Delivered",IF(B14806&lt;=INDEX(P_Due,F14806),1,0),0))</f>
        <v/>
      </c>
    </row>
    <row r="14807" customFormat="false" ht="15" hidden="false" customHeight="false" outlineLevel="0" collapsed="false">
      <c r="A14807" s="37"/>
      <c r="B14807" s="38"/>
      <c r="C14807" s="39"/>
      <c r="D14807" s="39"/>
      <c r="E14807" s="39"/>
      <c r="F14807" s="41" t="str">
        <f aca="false">IF(A14807="","",MATCH(A14807,P_ID,1))</f>
        <v/>
      </c>
      <c r="G14807" s="41" t="str">
        <f aca="false">IF(A14807="","",INDEX(P_Svc,F14807))</f>
        <v/>
      </c>
      <c r="H14807" s="41" t="str">
        <f aca="false">IF(A14807="","",INDEX(P_Zone,F14807))</f>
        <v/>
      </c>
      <c r="I14807" s="41" t="str">
        <f aca="false">IF(A14807="","",IF(D14807="Delivered",IF(B14807&lt;=INDEX(P_Due,F14807),1,0),0))</f>
        <v/>
      </c>
    </row>
    <row r="14808" customFormat="false" ht="15" hidden="false" customHeight="false" outlineLevel="0" collapsed="false">
      <c r="A14808" s="37"/>
      <c r="B14808" s="38"/>
      <c r="C14808" s="39"/>
      <c r="D14808" s="39"/>
      <c r="E14808" s="39"/>
      <c r="F14808" s="41" t="str">
        <f aca="false">IF(A14808="","",MATCH(A14808,P_ID,1))</f>
        <v/>
      </c>
      <c r="G14808" s="41" t="str">
        <f aca="false">IF(A14808="","",INDEX(P_Svc,F14808))</f>
        <v/>
      </c>
      <c r="H14808" s="41" t="str">
        <f aca="false">IF(A14808="","",INDEX(P_Zone,F14808))</f>
        <v/>
      </c>
      <c r="I14808" s="41" t="str">
        <f aca="false">IF(A14808="","",IF(D14808="Delivered",IF(B14808&lt;=INDEX(P_Due,F14808),1,0),0))</f>
        <v/>
      </c>
    </row>
    <row r="14809" customFormat="false" ht="15" hidden="false" customHeight="false" outlineLevel="0" collapsed="false">
      <c r="A14809" s="37"/>
      <c r="B14809" s="38"/>
      <c r="C14809" s="39"/>
      <c r="D14809" s="39"/>
      <c r="E14809" s="39"/>
      <c r="F14809" s="41" t="str">
        <f aca="false">IF(A14809="","",MATCH(A14809,P_ID,1))</f>
        <v/>
      </c>
      <c r="G14809" s="41" t="str">
        <f aca="false">IF(A14809="","",INDEX(P_Svc,F14809))</f>
        <v/>
      </c>
      <c r="H14809" s="41" t="str">
        <f aca="false">IF(A14809="","",INDEX(P_Zone,F14809))</f>
        <v/>
      </c>
      <c r="I14809" s="41" t="str">
        <f aca="false">IF(A14809="","",IF(D14809="Delivered",IF(B14809&lt;=INDEX(P_Due,F14809),1,0),0))</f>
        <v/>
      </c>
    </row>
    <row r="14810" customFormat="false" ht="15" hidden="false" customHeight="false" outlineLevel="0" collapsed="false">
      <c r="A14810" s="37"/>
      <c r="B14810" s="38"/>
      <c r="C14810" s="39"/>
      <c r="D14810" s="39"/>
      <c r="E14810" s="39"/>
      <c r="F14810" s="41" t="str">
        <f aca="false">IF(A14810="","",MATCH(A14810,P_ID,1))</f>
        <v/>
      </c>
      <c r="G14810" s="41" t="str">
        <f aca="false">IF(A14810="","",INDEX(P_Svc,F14810))</f>
        <v/>
      </c>
      <c r="H14810" s="41" t="str">
        <f aca="false">IF(A14810="","",INDEX(P_Zone,F14810))</f>
        <v/>
      </c>
      <c r="I14810" s="41" t="str">
        <f aca="false">IF(A14810="","",IF(D14810="Delivered",IF(B14810&lt;=INDEX(P_Due,F14810),1,0),0))</f>
        <v/>
      </c>
    </row>
    <row r="14811" customFormat="false" ht="15" hidden="false" customHeight="false" outlineLevel="0" collapsed="false">
      <c r="A14811" s="37"/>
      <c r="B14811" s="38"/>
      <c r="C14811" s="39"/>
      <c r="D14811" s="39"/>
      <c r="E14811" s="39"/>
      <c r="F14811" s="41" t="str">
        <f aca="false">IF(A14811="","",MATCH(A14811,P_ID,1))</f>
        <v/>
      </c>
      <c r="G14811" s="41" t="str">
        <f aca="false">IF(A14811="","",INDEX(P_Svc,F14811))</f>
        <v/>
      </c>
      <c r="H14811" s="41" t="str">
        <f aca="false">IF(A14811="","",INDEX(P_Zone,F14811))</f>
        <v/>
      </c>
      <c r="I14811" s="41" t="str">
        <f aca="false">IF(A14811="","",IF(D14811="Delivered",IF(B14811&lt;=INDEX(P_Due,F14811),1,0),0))</f>
        <v/>
      </c>
    </row>
    <row r="14812" customFormat="false" ht="15" hidden="false" customHeight="false" outlineLevel="0" collapsed="false">
      <c r="A14812" s="37"/>
      <c r="B14812" s="38"/>
      <c r="C14812" s="39"/>
      <c r="D14812" s="39"/>
      <c r="E14812" s="39"/>
      <c r="F14812" s="41" t="str">
        <f aca="false">IF(A14812="","",MATCH(A14812,P_ID,1))</f>
        <v/>
      </c>
      <c r="G14812" s="41" t="str">
        <f aca="false">IF(A14812="","",INDEX(P_Svc,F14812))</f>
        <v/>
      </c>
      <c r="H14812" s="41" t="str">
        <f aca="false">IF(A14812="","",INDEX(P_Zone,F14812))</f>
        <v/>
      </c>
      <c r="I14812" s="41" t="str">
        <f aca="false">IF(A14812="","",IF(D14812="Delivered",IF(B14812&lt;=INDEX(P_Due,F14812),1,0),0))</f>
        <v/>
      </c>
    </row>
    <row r="14813" customFormat="false" ht="15" hidden="false" customHeight="false" outlineLevel="0" collapsed="false">
      <c r="A14813" s="37"/>
      <c r="B14813" s="38"/>
      <c r="C14813" s="39"/>
      <c r="D14813" s="39"/>
      <c r="E14813" s="39"/>
      <c r="F14813" s="41" t="str">
        <f aca="false">IF(A14813="","",MATCH(A14813,P_ID,1))</f>
        <v/>
      </c>
      <c r="G14813" s="41" t="str">
        <f aca="false">IF(A14813="","",INDEX(P_Svc,F14813))</f>
        <v/>
      </c>
      <c r="H14813" s="41" t="str">
        <f aca="false">IF(A14813="","",INDEX(P_Zone,F14813))</f>
        <v/>
      </c>
      <c r="I14813" s="41" t="str">
        <f aca="false">IF(A14813="","",IF(D14813="Delivered",IF(B14813&lt;=INDEX(P_Due,F14813),1,0),0))</f>
        <v/>
      </c>
    </row>
    <row r="14814" customFormat="false" ht="15" hidden="false" customHeight="false" outlineLevel="0" collapsed="false">
      <c r="A14814" s="37"/>
      <c r="B14814" s="38"/>
      <c r="C14814" s="39"/>
      <c r="D14814" s="39"/>
      <c r="E14814" s="39"/>
      <c r="F14814" s="41" t="str">
        <f aca="false">IF(A14814="","",MATCH(A14814,P_ID,1))</f>
        <v/>
      </c>
      <c r="G14814" s="41" t="str">
        <f aca="false">IF(A14814="","",INDEX(P_Svc,F14814))</f>
        <v/>
      </c>
      <c r="H14814" s="41" t="str">
        <f aca="false">IF(A14814="","",INDEX(P_Zone,F14814))</f>
        <v/>
      </c>
      <c r="I14814" s="41" t="str">
        <f aca="false">IF(A14814="","",IF(D14814="Delivered",IF(B14814&lt;=INDEX(P_Due,F14814),1,0),0))</f>
        <v/>
      </c>
    </row>
    <row r="14815" customFormat="false" ht="15" hidden="false" customHeight="false" outlineLevel="0" collapsed="false">
      <c r="A14815" s="37"/>
      <c r="B14815" s="38"/>
      <c r="C14815" s="39"/>
      <c r="D14815" s="39"/>
      <c r="E14815" s="39"/>
      <c r="F14815" s="41" t="str">
        <f aca="false">IF(A14815="","",MATCH(A14815,P_ID,1))</f>
        <v/>
      </c>
      <c r="G14815" s="41" t="str">
        <f aca="false">IF(A14815="","",INDEX(P_Svc,F14815))</f>
        <v/>
      </c>
      <c r="H14815" s="41" t="str">
        <f aca="false">IF(A14815="","",INDEX(P_Zone,F14815))</f>
        <v/>
      </c>
      <c r="I14815" s="41" t="str">
        <f aca="false">IF(A14815="","",IF(D14815="Delivered",IF(B14815&lt;=INDEX(P_Due,F14815),1,0),0))</f>
        <v/>
      </c>
    </row>
    <row r="14816" customFormat="false" ht="15" hidden="false" customHeight="false" outlineLevel="0" collapsed="false">
      <c r="A14816" s="37"/>
      <c r="B14816" s="38"/>
      <c r="C14816" s="39"/>
      <c r="D14816" s="39"/>
      <c r="E14816" s="39"/>
      <c r="F14816" s="41" t="str">
        <f aca="false">IF(A14816="","",MATCH(A14816,P_ID,1))</f>
        <v/>
      </c>
      <c r="G14816" s="41" t="str">
        <f aca="false">IF(A14816="","",INDEX(P_Svc,F14816))</f>
        <v/>
      </c>
      <c r="H14816" s="41" t="str">
        <f aca="false">IF(A14816="","",INDEX(P_Zone,F14816))</f>
        <v/>
      </c>
      <c r="I14816" s="41" t="str">
        <f aca="false">IF(A14816="","",IF(D14816="Delivered",IF(B14816&lt;=INDEX(P_Due,F14816),1,0),0))</f>
        <v/>
      </c>
    </row>
    <row r="14817" customFormat="false" ht="15" hidden="false" customHeight="false" outlineLevel="0" collapsed="false">
      <c r="A14817" s="37"/>
      <c r="B14817" s="38"/>
      <c r="C14817" s="39"/>
      <c r="D14817" s="39"/>
      <c r="E14817" s="39"/>
      <c r="F14817" s="41" t="str">
        <f aca="false">IF(A14817="","",MATCH(A14817,P_ID,1))</f>
        <v/>
      </c>
      <c r="G14817" s="41" t="str">
        <f aca="false">IF(A14817="","",INDEX(P_Svc,F14817))</f>
        <v/>
      </c>
      <c r="H14817" s="41" t="str">
        <f aca="false">IF(A14817="","",INDEX(P_Zone,F14817))</f>
        <v/>
      </c>
      <c r="I14817" s="41" t="str">
        <f aca="false">IF(A14817="","",IF(D14817="Delivered",IF(B14817&lt;=INDEX(P_Due,F14817),1,0),0))</f>
        <v/>
      </c>
    </row>
    <row r="14818" customFormat="false" ht="15" hidden="false" customHeight="false" outlineLevel="0" collapsed="false">
      <c r="A14818" s="37"/>
      <c r="B14818" s="38"/>
      <c r="C14818" s="39"/>
      <c r="D14818" s="39"/>
      <c r="E14818" s="39"/>
      <c r="F14818" s="41" t="str">
        <f aca="false">IF(A14818="","",MATCH(A14818,P_ID,1))</f>
        <v/>
      </c>
      <c r="G14818" s="41" t="str">
        <f aca="false">IF(A14818="","",INDEX(P_Svc,F14818))</f>
        <v/>
      </c>
      <c r="H14818" s="41" t="str">
        <f aca="false">IF(A14818="","",INDEX(P_Zone,F14818))</f>
        <v/>
      </c>
      <c r="I14818" s="41" t="str">
        <f aca="false">IF(A14818="","",IF(D14818="Delivered",IF(B14818&lt;=INDEX(P_Due,F14818),1,0),0))</f>
        <v/>
      </c>
    </row>
    <row r="14819" customFormat="false" ht="15" hidden="false" customHeight="false" outlineLevel="0" collapsed="false">
      <c r="A14819" s="37"/>
      <c r="B14819" s="38"/>
      <c r="C14819" s="39"/>
      <c r="D14819" s="39"/>
      <c r="E14819" s="39"/>
      <c r="F14819" s="41" t="str">
        <f aca="false">IF(A14819="","",MATCH(A14819,P_ID,1))</f>
        <v/>
      </c>
      <c r="G14819" s="41" t="str">
        <f aca="false">IF(A14819="","",INDEX(P_Svc,F14819))</f>
        <v/>
      </c>
      <c r="H14819" s="41" t="str">
        <f aca="false">IF(A14819="","",INDEX(P_Zone,F14819))</f>
        <v/>
      </c>
      <c r="I14819" s="41" t="str">
        <f aca="false">IF(A14819="","",IF(D14819="Delivered",IF(B14819&lt;=INDEX(P_Due,F14819),1,0),0))</f>
        <v/>
      </c>
    </row>
    <row r="14820" customFormat="false" ht="15" hidden="false" customHeight="false" outlineLevel="0" collapsed="false">
      <c r="A14820" s="37"/>
      <c r="B14820" s="38"/>
      <c r="C14820" s="39"/>
      <c r="D14820" s="39"/>
      <c r="E14820" s="39"/>
      <c r="F14820" s="41" t="str">
        <f aca="false">IF(A14820="","",MATCH(A14820,P_ID,1))</f>
        <v/>
      </c>
      <c r="G14820" s="41" t="str">
        <f aca="false">IF(A14820="","",INDEX(P_Svc,F14820))</f>
        <v/>
      </c>
      <c r="H14820" s="41" t="str">
        <f aca="false">IF(A14820="","",INDEX(P_Zone,F14820))</f>
        <v/>
      </c>
      <c r="I14820" s="41" t="str">
        <f aca="false">IF(A14820="","",IF(D14820="Delivered",IF(B14820&lt;=INDEX(P_Due,F14820),1,0),0))</f>
        <v/>
      </c>
    </row>
    <row r="14821" customFormat="false" ht="15" hidden="false" customHeight="false" outlineLevel="0" collapsed="false">
      <c r="A14821" s="37"/>
      <c r="B14821" s="38"/>
      <c r="C14821" s="39"/>
      <c r="D14821" s="39"/>
      <c r="E14821" s="39"/>
      <c r="F14821" s="41" t="str">
        <f aca="false">IF(A14821="","",MATCH(A14821,P_ID,1))</f>
        <v/>
      </c>
      <c r="G14821" s="41" t="str">
        <f aca="false">IF(A14821="","",INDEX(P_Svc,F14821))</f>
        <v/>
      </c>
      <c r="H14821" s="41" t="str">
        <f aca="false">IF(A14821="","",INDEX(P_Zone,F14821))</f>
        <v/>
      </c>
      <c r="I14821" s="41" t="str">
        <f aca="false">IF(A14821="","",IF(D14821="Delivered",IF(B14821&lt;=INDEX(P_Due,F14821),1,0),0))</f>
        <v/>
      </c>
    </row>
    <row r="14822" customFormat="false" ht="15" hidden="false" customHeight="false" outlineLevel="0" collapsed="false">
      <c r="A14822" s="37"/>
      <c r="B14822" s="38"/>
      <c r="C14822" s="39"/>
      <c r="D14822" s="39"/>
      <c r="E14822" s="39"/>
      <c r="F14822" s="41" t="str">
        <f aca="false">IF(A14822="","",MATCH(A14822,P_ID,1))</f>
        <v/>
      </c>
      <c r="G14822" s="41" t="str">
        <f aca="false">IF(A14822="","",INDEX(P_Svc,F14822))</f>
        <v/>
      </c>
      <c r="H14822" s="41" t="str">
        <f aca="false">IF(A14822="","",INDEX(P_Zone,F14822))</f>
        <v/>
      </c>
      <c r="I14822" s="41" t="str">
        <f aca="false">IF(A14822="","",IF(D14822="Delivered",IF(B14822&lt;=INDEX(P_Due,F14822),1,0),0))</f>
        <v/>
      </c>
    </row>
    <row r="14823" customFormat="false" ht="15" hidden="false" customHeight="false" outlineLevel="0" collapsed="false">
      <c r="A14823" s="37"/>
      <c r="B14823" s="38"/>
      <c r="C14823" s="39"/>
      <c r="D14823" s="39"/>
      <c r="E14823" s="39"/>
      <c r="F14823" s="41" t="str">
        <f aca="false">IF(A14823="","",MATCH(A14823,P_ID,1))</f>
        <v/>
      </c>
      <c r="G14823" s="41" t="str">
        <f aca="false">IF(A14823="","",INDEX(P_Svc,F14823))</f>
        <v/>
      </c>
      <c r="H14823" s="41" t="str">
        <f aca="false">IF(A14823="","",INDEX(P_Zone,F14823))</f>
        <v/>
      </c>
      <c r="I14823" s="41" t="str">
        <f aca="false">IF(A14823="","",IF(D14823="Delivered",IF(B14823&lt;=INDEX(P_Due,F14823),1,0),0))</f>
        <v/>
      </c>
    </row>
    <row r="14824" customFormat="false" ht="15" hidden="false" customHeight="false" outlineLevel="0" collapsed="false">
      <c r="A14824" s="37"/>
      <c r="B14824" s="38"/>
      <c r="C14824" s="39"/>
      <c r="D14824" s="39"/>
      <c r="E14824" s="39"/>
      <c r="F14824" s="41" t="str">
        <f aca="false">IF(A14824="","",MATCH(A14824,P_ID,1))</f>
        <v/>
      </c>
      <c r="G14824" s="41" t="str">
        <f aca="false">IF(A14824="","",INDEX(P_Svc,F14824))</f>
        <v/>
      </c>
      <c r="H14824" s="41" t="str">
        <f aca="false">IF(A14824="","",INDEX(P_Zone,F14824))</f>
        <v/>
      </c>
      <c r="I14824" s="41" t="str">
        <f aca="false">IF(A14824="","",IF(D14824="Delivered",IF(B14824&lt;=INDEX(P_Due,F14824),1,0),0))</f>
        <v/>
      </c>
    </row>
    <row r="14825" customFormat="false" ht="15" hidden="false" customHeight="false" outlineLevel="0" collapsed="false">
      <c r="A14825" s="37"/>
      <c r="B14825" s="38"/>
      <c r="C14825" s="39"/>
      <c r="D14825" s="39"/>
      <c r="E14825" s="39"/>
      <c r="F14825" s="41" t="str">
        <f aca="false">IF(A14825="","",MATCH(A14825,P_ID,1))</f>
        <v/>
      </c>
      <c r="G14825" s="41" t="str">
        <f aca="false">IF(A14825="","",INDEX(P_Svc,F14825))</f>
        <v/>
      </c>
      <c r="H14825" s="41" t="str">
        <f aca="false">IF(A14825="","",INDEX(P_Zone,F14825))</f>
        <v/>
      </c>
      <c r="I14825" s="41" t="str">
        <f aca="false">IF(A14825="","",IF(D14825="Delivered",IF(B14825&lt;=INDEX(P_Due,F14825),1,0),0))</f>
        <v/>
      </c>
    </row>
    <row r="14826" customFormat="false" ht="15" hidden="false" customHeight="false" outlineLevel="0" collapsed="false">
      <c r="A14826" s="37"/>
      <c r="B14826" s="38"/>
      <c r="C14826" s="39"/>
      <c r="D14826" s="39"/>
      <c r="E14826" s="39"/>
      <c r="F14826" s="41" t="str">
        <f aca="false">IF(A14826="","",MATCH(A14826,P_ID,1))</f>
        <v/>
      </c>
      <c r="G14826" s="41" t="str">
        <f aca="false">IF(A14826="","",INDEX(P_Svc,F14826))</f>
        <v/>
      </c>
      <c r="H14826" s="41" t="str">
        <f aca="false">IF(A14826="","",INDEX(P_Zone,F14826))</f>
        <v/>
      </c>
      <c r="I14826" s="41" t="str">
        <f aca="false">IF(A14826="","",IF(D14826="Delivered",IF(B14826&lt;=INDEX(P_Due,F14826),1,0),0))</f>
        <v/>
      </c>
    </row>
    <row r="14827" customFormat="false" ht="15" hidden="false" customHeight="false" outlineLevel="0" collapsed="false">
      <c r="A14827" s="37"/>
      <c r="B14827" s="38"/>
      <c r="C14827" s="39"/>
      <c r="D14827" s="39"/>
      <c r="E14827" s="39"/>
      <c r="F14827" s="41" t="str">
        <f aca="false">IF(A14827="","",MATCH(A14827,P_ID,1))</f>
        <v/>
      </c>
      <c r="G14827" s="41" t="str">
        <f aca="false">IF(A14827="","",INDEX(P_Svc,F14827))</f>
        <v/>
      </c>
      <c r="H14827" s="41" t="str">
        <f aca="false">IF(A14827="","",INDEX(P_Zone,F14827))</f>
        <v/>
      </c>
      <c r="I14827" s="41" t="str">
        <f aca="false">IF(A14827="","",IF(D14827="Delivered",IF(B14827&lt;=INDEX(P_Due,F14827),1,0),0))</f>
        <v/>
      </c>
    </row>
    <row r="14828" customFormat="false" ht="15" hidden="false" customHeight="false" outlineLevel="0" collapsed="false">
      <c r="A14828" s="37"/>
      <c r="B14828" s="38"/>
      <c r="C14828" s="39"/>
      <c r="D14828" s="39"/>
      <c r="E14828" s="39"/>
      <c r="F14828" s="41" t="str">
        <f aca="false">IF(A14828="","",MATCH(A14828,P_ID,1))</f>
        <v/>
      </c>
      <c r="G14828" s="41" t="str">
        <f aca="false">IF(A14828="","",INDEX(P_Svc,F14828))</f>
        <v/>
      </c>
      <c r="H14828" s="41" t="str">
        <f aca="false">IF(A14828="","",INDEX(P_Zone,F14828))</f>
        <v/>
      </c>
      <c r="I14828" s="41" t="str">
        <f aca="false">IF(A14828="","",IF(D14828="Delivered",IF(B14828&lt;=INDEX(P_Due,F14828),1,0),0))</f>
        <v/>
      </c>
    </row>
    <row r="14829" customFormat="false" ht="15" hidden="false" customHeight="false" outlineLevel="0" collapsed="false">
      <c r="A14829" s="37"/>
      <c r="B14829" s="38"/>
      <c r="C14829" s="39"/>
      <c r="D14829" s="39"/>
      <c r="E14829" s="39"/>
      <c r="F14829" s="41" t="str">
        <f aca="false">IF(A14829="","",MATCH(A14829,P_ID,1))</f>
        <v/>
      </c>
      <c r="G14829" s="41" t="str">
        <f aca="false">IF(A14829="","",INDEX(P_Svc,F14829))</f>
        <v/>
      </c>
      <c r="H14829" s="41" t="str">
        <f aca="false">IF(A14829="","",INDEX(P_Zone,F14829))</f>
        <v/>
      </c>
      <c r="I14829" s="41" t="str">
        <f aca="false">IF(A14829="","",IF(D14829="Delivered",IF(B14829&lt;=INDEX(P_Due,F14829),1,0),0))</f>
        <v/>
      </c>
    </row>
    <row r="14830" customFormat="false" ht="15" hidden="false" customHeight="false" outlineLevel="0" collapsed="false">
      <c r="A14830" s="37"/>
      <c r="B14830" s="38"/>
      <c r="C14830" s="39"/>
      <c r="D14830" s="39"/>
      <c r="E14830" s="39"/>
      <c r="F14830" s="41" t="str">
        <f aca="false">IF(A14830="","",MATCH(A14830,P_ID,1))</f>
        <v/>
      </c>
      <c r="G14830" s="41" t="str">
        <f aca="false">IF(A14830="","",INDEX(P_Svc,F14830))</f>
        <v/>
      </c>
      <c r="H14830" s="41" t="str">
        <f aca="false">IF(A14830="","",INDEX(P_Zone,F14830))</f>
        <v/>
      </c>
      <c r="I14830" s="41" t="str">
        <f aca="false">IF(A14830="","",IF(D14830="Delivered",IF(B14830&lt;=INDEX(P_Due,F14830),1,0),0))</f>
        <v/>
      </c>
    </row>
    <row r="14831" customFormat="false" ht="15" hidden="false" customHeight="false" outlineLevel="0" collapsed="false">
      <c r="A14831" s="37"/>
      <c r="B14831" s="38"/>
      <c r="C14831" s="39"/>
      <c r="D14831" s="39"/>
      <c r="E14831" s="39"/>
      <c r="F14831" s="41" t="str">
        <f aca="false">IF(A14831="","",MATCH(A14831,P_ID,1))</f>
        <v/>
      </c>
      <c r="G14831" s="41" t="str">
        <f aca="false">IF(A14831="","",INDEX(P_Svc,F14831))</f>
        <v/>
      </c>
      <c r="H14831" s="41" t="str">
        <f aca="false">IF(A14831="","",INDEX(P_Zone,F14831))</f>
        <v/>
      </c>
      <c r="I14831" s="41" t="str">
        <f aca="false">IF(A14831="","",IF(D14831="Delivered",IF(B14831&lt;=INDEX(P_Due,F14831),1,0),0))</f>
        <v/>
      </c>
    </row>
    <row r="14832" customFormat="false" ht="15" hidden="false" customHeight="false" outlineLevel="0" collapsed="false">
      <c r="A14832" s="37"/>
      <c r="B14832" s="38"/>
      <c r="C14832" s="39"/>
      <c r="D14832" s="39"/>
      <c r="E14832" s="39"/>
      <c r="F14832" s="41" t="str">
        <f aca="false">IF(A14832="","",MATCH(A14832,P_ID,1))</f>
        <v/>
      </c>
      <c r="G14832" s="41" t="str">
        <f aca="false">IF(A14832="","",INDEX(P_Svc,F14832))</f>
        <v/>
      </c>
      <c r="H14832" s="41" t="str">
        <f aca="false">IF(A14832="","",INDEX(P_Zone,F14832))</f>
        <v/>
      </c>
      <c r="I14832" s="41" t="str">
        <f aca="false">IF(A14832="","",IF(D14832="Delivered",IF(B14832&lt;=INDEX(P_Due,F14832),1,0),0))</f>
        <v/>
      </c>
    </row>
    <row r="14833" customFormat="false" ht="15" hidden="false" customHeight="false" outlineLevel="0" collapsed="false">
      <c r="A14833" s="37"/>
      <c r="B14833" s="38"/>
      <c r="C14833" s="39"/>
      <c r="D14833" s="39"/>
      <c r="E14833" s="39"/>
      <c r="F14833" s="41" t="str">
        <f aca="false">IF(A14833="","",MATCH(A14833,P_ID,1))</f>
        <v/>
      </c>
      <c r="G14833" s="41" t="str">
        <f aca="false">IF(A14833="","",INDEX(P_Svc,F14833))</f>
        <v/>
      </c>
      <c r="H14833" s="41" t="str">
        <f aca="false">IF(A14833="","",INDEX(P_Zone,F14833))</f>
        <v/>
      </c>
      <c r="I14833" s="41" t="str">
        <f aca="false">IF(A14833="","",IF(D14833="Delivered",IF(B14833&lt;=INDEX(P_Due,F14833),1,0),0))</f>
        <v/>
      </c>
    </row>
    <row r="14834" customFormat="false" ht="15" hidden="false" customHeight="false" outlineLevel="0" collapsed="false">
      <c r="A14834" s="37"/>
      <c r="B14834" s="38"/>
      <c r="C14834" s="39"/>
      <c r="D14834" s="39"/>
      <c r="E14834" s="39"/>
      <c r="F14834" s="41" t="str">
        <f aca="false">IF(A14834="","",MATCH(A14834,P_ID,1))</f>
        <v/>
      </c>
      <c r="G14834" s="41" t="str">
        <f aca="false">IF(A14834="","",INDEX(P_Svc,F14834))</f>
        <v/>
      </c>
      <c r="H14834" s="41" t="str">
        <f aca="false">IF(A14834="","",INDEX(P_Zone,F14834))</f>
        <v/>
      </c>
      <c r="I14834" s="41" t="str">
        <f aca="false">IF(A14834="","",IF(D14834="Delivered",IF(B14834&lt;=INDEX(P_Due,F14834),1,0),0))</f>
        <v/>
      </c>
    </row>
    <row r="14835" customFormat="false" ht="15" hidden="false" customHeight="false" outlineLevel="0" collapsed="false">
      <c r="A14835" s="37"/>
      <c r="B14835" s="38"/>
      <c r="C14835" s="39"/>
      <c r="D14835" s="39"/>
      <c r="E14835" s="39"/>
      <c r="F14835" s="41" t="str">
        <f aca="false">IF(A14835="","",MATCH(A14835,P_ID,1))</f>
        <v/>
      </c>
      <c r="G14835" s="41" t="str">
        <f aca="false">IF(A14835="","",INDEX(P_Svc,F14835))</f>
        <v/>
      </c>
      <c r="H14835" s="41" t="str">
        <f aca="false">IF(A14835="","",INDEX(P_Zone,F14835))</f>
        <v/>
      </c>
      <c r="I14835" s="41" t="str">
        <f aca="false">IF(A14835="","",IF(D14835="Delivered",IF(B14835&lt;=INDEX(P_Due,F14835),1,0),0))</f>
        <v/>
      </c>
    </row>
    <row r="14836" customFormat="false" ht="15" hidden="false" customHeight="false" outlineLevel="0" collapsed="false">
      <c r="A14836" s="37"/>
      <c r="B14836" s="38"/>
      <c r="C14836" s="39"/>
      <c r="D14836" s="39"/>
      <c r="E14836" s="39"/>
      <c r="F14836" s="41" t="str">
        <f aca="false">IF(A14836="","",MATCH(A14836,P_ID,1))</f>
        <v/>
      </c>
      <c r="G14836" s="41" t="str">
        <f aca="false">IF(A14836="","",INDEX(P_Svc,F14836))</f>
        <v/>
      </c>
      <c r="H14836" s="41" t="str">
        <f aca="false">IF(A14836="","",INDEX(P_Zone,F14836))</f>
        <v/>
      </c>
      <c r="I14836" s="41" t="str">
        <f aca="false">IF(A14836="","",IF(D14836="Delivered",IF(B14836&lt;=INDEX(P_Due,F14836),1,0),0))</f>
        <v/>
      </c>
    </row>
    <row r="14837" customFormat="false" ht="15" hidden="false" customHeight="false" outlineLevel="0" collapsed="false">
      <c r="A14837" s="37"/>
      <c r="B14837" s="38"/>
      <c r="C14837" s="39"/>
      <c r="D14837" s="39"/>
      <c r="E14837" s="39"/>
      <c r="F14837" s="41" t="str">
        <f aca="false">IF(A14837="","",MATCH(A14837,P_ID,1))</f>
        <v/>
      </c>
      <c r="G14837" s="41" t="str">
        <f aca="false">IF(A14837="","",INDEX(P_Svc,F14837))</f>
        <v/>
      </c>
      <c r="H14837" s="41" t="str">
        <f aca="false">IF(A14837="","",INDEX(P_Zone,F14837))</f>
        <v/>
      </c>
      <c r="I14837" s="41" t="str">
        <f aca="false">IF(A14837="","",IF(D14837="Delivered",IF(B14837&lt;=INDEX(P_Due,F14837),1,0),0))</f>
        <v/>
      </c>
    </row>
    <row r="14838" customFormat="false" ht="15" hidden="false" customHeight="false" outlineLevel="0" collapsed="false">
      <c r="A14838" s="37"/>
      <c r="B14838" s="38"/>
      <c r="C14838" s="39"/>
      <c r="D14838" s="39"/>
      <c r="E14838" s="39"/>
      <c r="F14838" s="41" t="str">
        <f aca="false">IF(A14838="","",MATCH(A14838,P_ID,1))</f>
        <v/>
      </c>
      <c r="G14838" s="41" t="str">
        <f aca="false">IF(A14838="","",INDEX(P_Svc,F14838))</f>
        <v/>
      </c>
      <c r="H14838" s="41" t="str">
        <f aca="false">IF(A14838="","",INDEX(P_Zone,F14838))</f>
        <v/>
      </c>
      <c r="I14838" s="41" t="str">
        <f aca="false">IF(A14838="","",IF(D14838="Delivered",IF(B14838&lt;=INDEX(P_Due,F14838),1,0),0))</f>
        <v/>
      </c>
    </row>
    <row r="14839" customFormat="false" ht="15" hidden="false" customHeight="false" outlineLevel="0" collapsed="false">
      <c r="A14839" s="37"/>
      <c r="B14839" s="38"/>
      <c r="C14839" s="39"/>
      <c r="D14839" s="39"/>
      <c r="E14839" s="39"/>
      <c r="F14839" s="41" t="str">
        <f aca="false">IF(A14839="","",MATCH(A14839,P_ID,1))</f>
        <v/>
      </c>
      <c r="G14839" s="41" t="str">
        <f aca="false">IF(A14839="","",INDEX(P_Svc,F14839))</f>
        <v/>
      </c>
      <c r="H14839" s="41" t="str">
        <f aca="false">IF(A14839="","",INDEX(P_Zone,F14839))</f>
        <v/>
      </c>
      <c r="I14839" s="41" t="str">
        <f aca="false">IF(A14839="","",IF(D14839="Delivered",IF(B14839&lt;=INDEX(P_Due,F14839),1,0),0))</f>
        <v/>
      </c>
    </row>
    <row r="14840" customFormat="false" ht="15" hidden="false" customHeight="false" outlineLevel="0" collapsed="false">
      <c r="A14840" s="37"/>
      <c r="B14840" s="38"/>
      <c r="C14840" s="39"/>
      <c r="D14840" s="39"/>
      <c r="E14840" s="39"/>
      <c r="F14840" s="41" t="str">
        <f aca="false">IF(A14840="","",MATCH(A14840,P_ID,1))</f>
        <v/>
      </c>
      <c r="G14840" s="41" t="str">
        <f aca="false">IF(A14840="","",INDEX(P_Svc,F14840))</f>
        <v/>
      </c>
      <c r="H14840" s="41" t="str">
        <f aca="false">IF(A14840="","",INDEX(P_Zone,F14840))</f>
        <v/>
      </c>
      <c r="I14840" s="41" t="str">
        <f aca="false">IF(A14840="","",IF(D14840="Delivered",IF(B14840&lt;=INDEX(P_Due,F14840),1,0),0))</f>
        <v/>
      </c>
    </row>
    <row r="14841" customFormat="false" ht="15" hidden="false" customHeight="false" outlineLevel="0" collapsed="false">
      <c r="A14841" s="37"/>
      <c r="B14841" s="38"/>
      <c r="C14841" s="39"/>
      <c r="D14841" s="39"/>
      <c r="E14841" s="39"/>
      <c r="F14841" s="41" t="str">
        <f aca="false">IF(A14841="","",MATCH(A14841,P_ID,1))</f>
        <v/>
      </c>
      <c r="G14841" s="41" t="str">
        <f aca="false">IF(A14841="","",INDEX(P_Svc,F14841))</f>
        <v/>
      </c>
      <c r="H14841" s="41" t="str">
        <f aca="false">IF(A14841="","",INDEX(P_Zone,F14841))</f>
        <v/>
      </c>
      <c r="I14841" s="41" t="str">
        <f aca="false">IF(A14841="","",IF(D14841="Delivered",IF(B14841&lt;=INDEX(P_Due,F14841),1,0),0))</f>
        <v/>
      </c>
    </row>
    <row r="14842" customFormat="false" ht="15" hidden="false" customHeight="false" outlineLevel="0" collapsed="false">
      <c r="A14842" s="37"/>
      <c r="B14842" s="38"/>
      <c r="C14842" s="39"/>
      <c r="D14842" s="39"/>
      <c r="E14842" s="39"/>
      <c r="F14842" s="41" t="str">
        <f aca="false">IF(A14842="","",MATCH(A14842,P_ID,1))</f>
        <v/>
      </c>
      <c r="G14842" s="41" t="str">
        <f aca="false">IF(A14842="","",INDEX(P_Svc,F14842))</f>
        <v/>
      </c>
      <c r="H14842" s="41" t="str">
        <f aca="false">IF(A14842="","",INDEX(P_Zone,F14842))</f>
        <v/>
      </c>
      <c r="I14842" s="41" t="str">
        <f aca="false">IF(A14842="","",IF(D14842="Delivered",IF(B14842&lt;=INDEX(P_Due,F14842),1,0),0))</f>
        <v/>
      </c>
    </row>
    <row r="14843" customFormat="false" ht="15" hidden="false" customHeight="false" outlineLevel="0" collapsed="false">
      <c r="A14843" s="37"/>
      <c r="B14843" s="38"/>
      <c r="C14843" s="39"/>
      <c r="D14843" s="39"/>
      <c r="E14843" s="39"/>
      <c r="F14843" s="41" t="str">
        <f aca="false">IF(A14843="","",MATCH(A14843,P_ID,1))</f>
        <v/>
      </c>
      <c r="G14843" s="41" t="str">
        <f aca="false">IF(A14843="","",INDEX(P_Svc,F14843))</f>
        <v/>
      </c>
      <c r="H14843" s="41" t="str">
        <f aca="false">IF(A14843="","",INDEX(P_Zone,F14843))</f>
        <v/>
      </c>
      <c r="I14843" s="41" t="str">
        <f aca="false">IF(A14843="","",IF(D14843="Delivered",IF(B14843&lt;=INDEX(P_Due,F14843),1,0),0))</f>
        <v/>
      </c>
    </row>
    <row r="14844" customFormat="false" ht="15" hidden="false" customHeight="false" outlineLevel="0" collapsed="false">
      <c r="A14844" s="37"/>
      <c r="B14844" s="38"/>
      <c r="C14844" s="39"/>
      <c r="D14844" s="39"/>
      <c r="E14844" s="39"/>
      <c r="F14844" s="41" t="str">
        <f aca="false">IF(A14844="","",MATCH(A14844,P_ID,1))</f>
        <v/>
      </c>
      <c r="G14844" s="41" t="str">
        <f aca="false">IF(A14844="","",INDEX(P_Svc,F14844))</f>
        <v/>
      </c>
      <c r="H14844" s="41" t="str">
        <f aca="false">IF(A14844="","",INDEX(P_Zone,F14844))</f>
        <v/>
      </c>
      <c r="I14844" s="41" t="str">
        <f aca="false">IF(A14844="","",IF(D14844="Delivered",IF(B14844&lt;=INDEX(P_Due,F14844),1,0),0))</f>
        <v/>
      </c>
    </row>
    <row r="14845" customFormat="false" ht="15" hidden="false" customHeight="false" outlineLevel="0" collapsed="false">
      <c r="A14845" s="37"/>
      <c r="B14845" s="38"/>
      <c r="C14845" s="39"/>
      <c r="D14845" s="39"/>
      <c r="E14845" s="39"/>
      <c r="F14845" s="41" t="str">
        <f aca="false">IF(A14845="","",MATCH(A14845,P_ID,1))</f>
        <v/>
      </c>
      <c r="G14845" s="41" t="str">
        <f aca="false">IF(A14845="","",INDEX(P_Svc,F14845))</f>
        <v/>
      </c>
      <c r="H14845" s="41" t="str">
        <f aca="false">IF(A14845="","",INDEX(P_Zone,F14845))</f>
        <v/>
      </c>
      <c r="I14845" s="41" t="str">
        <f aca="false">IF(A14845="","",IF(D14845="Delivered",IF(B14845&lt;=INDEX(P_Due,F14845),1,0),0))</f>
        <v/>
      </c>
    </row>
    <row r="14846" customFormat="false" ht="15" hidden="false" customHeight="false" outlineLevel="0" collapsed="false">
      <c r="A14846" s="37"/>
      <c r="B14846" s="38"/>
      <c r="C14846" s="39"/>
      <c r="D14846" s="39"/>
      <c r="E14846" s="39"/>
      <c r="F14846" s="41" t="str">
        <f aca="false">IF(A14846="","",MATCH(A14846,P_ID,1))</f>
        <v/>
      </c>
      <c r="G14846" s="41" t="str">
        <f aca="false">IF(A14846="","",INDEX(P_Svc,F14846))</f>
        <v/>
      </c>
      <c r="H14846" s="41" t="str">
        <f aca="false">IF(A14846="","",INDEX(P_Zone,F14846))</f>
        <v/>
      </c>
      <c r="I14846" s="41" t="str">
        <f aca="false">IF(A14846="","",IF(D14846="Delivered",IF(B14846&lt;=INDEX(P_Due,F14846),1,0),0))</f>
        <v/>
      </c>
    </row>
    <row r="14847" customFormat="false" ht="15" hidden="false" customHeight="false" outlineLevel="0" collapsed="false">
      <c r="A14847" s="37"/>
      <c r="B14847" s="38"/>
      <c r="C14847" s="39"/>
      <c r="D14847" s="39"/>
      <c r="E14847" s="39"/>
      <c r="F14847" s="41" t="str">
        <f aca="false">IF(A14847="","",MATCH(A14847,P_ID,1))</f>
        <v/>
      </c>
      <c r="G14847" s="41" t="str">
        <f aca="false">IF(A14847="","",INDEX(P_Svc,F14847))</f>
        <v/>
      </c>
      <c r="H14847" s="41" t="str">
        <f aca="false">IF(A14847="","",INDEX(P_Zone,F14847))</f>
        <v/>
      </c>
      <c r="I14847" s="41" t="str">
        <f aca="false">IF(A14847="","",IF(D14847="Delivered",IF(B14847&lt;=INDEX(P_Due,F14847),1,0),0))</f>
        <v/>
      </c>
    </row>
    <row r="14848" customFormat="false" ht="15" hidden="false" customHeight="false" outlineLevel="0" collapsed="false">
      <c r="A14848" s="37"/>
      <c r="B14848" s="38"/>
      <c r="C14848" s="39"/>
      <c r="D14848" s="39"/>
      <c r="E14848" s="39"/>
      <c r="F14848" s="41" t="str">
        <f aca="false">IF(A14848="","",MATCH(A14848,P_ID,1))</f>
        <v/>
      </c>
      <c r="G14848" s="41" t="str">
        <f aca="false">IF(A14848="","",INDEX(P_Svc,F14848))</f>
        <v/>
      </c>
      <c r="H14848" s="41" t="str">
        <f aca="false">IF(A14848="","",INDEX(P_Zone,F14848))</f>
        <v/>
      </c>
      <c r="I14848" s="41" t="str">
        <f aca="false">IF(A14848="","",IF(D14848="Delivered",IF(B14848&lt;=INDEX(P_Due,F14848),1,0),0))</f>
        <v/>
      </c>
    </row>
    <row r="14849" customFormat="false" ht="15" hidden="false" customHeight="false" outlineLevel="0" collapsed="false">
      <c r="A14849" s="37"/>
      <c r="B14849" s="38"/>
      <c r="C14849" s="39"/>
      <c r="D14849" s="39"/>
      <c r="E14849" s="39"/>
      <c r="F14849" s="41" t="str">
        <f aca="false">IF(A14849="","",MATCH(A14849,P_ID,1))</f>
        <v/>
      </c>
      <c r="G14849" s="41" t="str">
        <f aca="false">IF(A14849="","",INDEX(P_Svc,F14849))</f>
        <v/>
      </c>
      <c r="H14849" s="41" t="str">
        <f aca="false">IF(A14849="","",INDEX(P_Zone,F14849))</f>
        <v/>
      </c>
      <c r="I14849" s="41" t="str">
        <f aca="false">IF(A14849="","",IF(D14849="Delivered",IF(B14849&lt;=INDEX(P_Due,F14849),1,0),0))</f>
        <v/>
      </c>
    </row>
    <row r="14850" customFormat="false" ht="15" hidden="false" customHeight="false" outlineLevel="0" collapsed="false">
      <c r="A14850" s="37"/>
      <c r="B14850" s="38"/>
      <c r="C14850" s="39"/>
      <c r="D14850" s="39"/>
      <c r="E14850" s="39"/>
      <c r="F14850" s="41" t="str">
        <f aca="false">IF(A14850="","",MATCH(A14850,P_ID,1))</f>
        <v/>
      </c>
      <c r="G14850" s="41" t="str">
        <f aca="false">IF(A14850="","",INDEX(P_Svc,F14850))</f>
        <v/>
      </c>
      <c r="H14850" s="41" t="str">
        <f aca="false">IF(A14850="","",INDEX(P_Zone,F14850))</f>
        <v/>
      </c>
      <c r="I14850" s="41" t="str">
        <f aca="false">IF(A14850="","",IF(D14850="Delivered",IF(B14850&lt;=INDEX(P_Due,F14850),1,0),0))</f>
        <v/>
      </c>
    </row>
    <row r="14851" customFormat="false" ht="15" hidden="false" customHeight="false" outlineLevel="0" collapsed="false">
      <c r="A14851" s="37"/>
      <c r="B14851" s="38"/>
      <c r="C14851" s="39"/>
      <c r="D14851" s="39"/>
      <c r="E14851" s="39"/>
      <c r="F14851" s="41" t="str">
        <f aca="false">IF(A14851="","",MATCH(A14851,P_ID,1))</f>
        <v/>
      </c>
      <c r="G14851" s="41" t="str">
        <f aca="false">IF(A14851="","",INDEX(P_Svc,F14851))</f>
        <v/>
      </c>
      <c r="H14851" s="41" t="str">
        <f aca="false">IF(A14851="","",INDEX(P_Zone,F14851))</f>
        <v/>
      </c>
      <c r="I14851" s="41" t="str">
        <f aca="false">IF(A14851="","",IF(D14851="Delivered",IF(B14851&lt;=INDEX(P_Due,F14851),1,0),0))</f>
        <v/>
      </c>
    </row>
    <row r="14852" customFormat="false" ht="15" hidden="false" customHeight="false" outlineLevel="0" collapsed="false">
      <c r="A14852" s="37"/>
      <c r="B14852" s="38"/>
      <c r="C14852" s="39"/>
      <c r="D14852" s="39"/>
      <c r="E14852" s="39"/>
      <c r="F14852" s="41" t="str">
        <f aca="false">IF(A14852="","",MATCH(A14852,P_ID,1))</f>
        <v/>
      </c>
      <c r="G14852" s="41" t="str">
        <f aca="false">IF(A14852="","",INDEX(P_Svc,F14852))</f>
        <v/>
      </c>
      <c r="H14852" s="41" t="str">
        <f aca="false">IF(A14852="","",INDEX(P_Zone,F14852))</f>
        <v/>
      </c>
      <c r="I14852" s="41" t="str">
        <f aca="false">IF(A14852="","",IF(D14852="Delivered",IF(B14852&lt;=INDEX(P_Due,F14852),1,0),0))</f>
        <v/>
      </c>
    </row>
    <row r="14853" customFormat="false" ht="15" hidden="false" customHeight="false" outlineLevel="0" collapsed="false">
      <c r="A14853" s="37"/>
      <c r="B14853" s="38"/>
      <c r="C14853" s="39"/>
      <c r="D14853" s="39"/>
      <c r="E14853" s="39"/>
      <c r="F14853" s="41" t="str">
        <f aca="false">IF(A14853="","",MATCH(A14853,P_ID,1))</f>
        <v/>
      </c>
      <c r="G14853" s="41" t="str">
        <f aca="false">IF(A14853="","",INDEX(P_Svc,F14853))</f>
        <v/>
      </c>
      <c r="H14853" s="41" t="str">
        <f aca="false">IF(A14853="","",INDEX(P_Zone,F14853))</f>
        <v/>
      </c>
      <c r="I14853" s="41" t="str">
        <f aca="false">IF(A14853="","",IF(D14853="Delivered",IF(B14853&lt;=INDEX(P_Due,F14853),1,0),0))</f>
        <v/>
      </c>
    </row>
    <row r="14854" customFormat="false" ht="15" hidden="false" customHeight="false" outlineLevel="0" collapsed="false">
      <c r="A14854" s="37"/>
      <c r="B14854" s="38"/>
      <c r="C14854" s="39"/>
      <c r="D14854" s="39"/>
      <c r="E14854" s="39"/>
      <c r="F14854" s="41" t="str">
        <f aca="false">IF(A14854="","",MATCH(A14854,P_ID,1))</f>
        <v/>
      </c>
      <c r="G14854" s="41" t="str">
        <f aca="false">IF(A14854="","",INDEX(P_Svc,F14854))</f>
        <v/>
      </c>
      <c r="H14854" s="41" t="str">
        <f aca="false">IF(A14854="","",INDEX(P_Zone,F14854))</f>
        <v/>
      </c>
      <c r="I14854" s="41" t="str">
        <f aca="false">IF(A14854="","",IF(D14854="Delivered",IF(B14854&lt;=INDEX(P_Due,F14854),1,0),0))</f>
        <v/>
      </c>
    </row>
    <row r="14855" customFormat="false" ht="15" hidden="false" customHeight="false" outlineLevel="0" collapsed="false">
      <c r="A14855" s="37"/>
      <c r="B14855" s="38"/>
      <c r="C14855" s="39"/>
      <c r="D14855" s="39"/>
      <c r="E14855" s="39"/>
      <c r="F14855" s="41" t="str">
        <f aca="false">IF(A14855="","",MATCH(A14855,P_ID,1))</f>
        <v/>
      </c>
      <c r="G14855" s="41" t="str">
        <f aca="false">IF(A14855="","",INDEX(P_Svc,F14855))</f>
        <v/>
      </c>
      <c r="H14855" s="41" t="str">
        <f aca="false">IF(A14855="","",INDEX(P_Zone,F14855))</f>
        <v/>
      </c>
      <c r="I14855" s="41" t="str">
        <f aca="false">IF(A14855="","",IF(D14855="Delivered",IF(B14855&lt;=INDEX(P_Due,F14855),1,0),0))</f>
        <v/>
      </c>
    </row>
    <row r="14856" customFormat="false" ht="15" hidden="false" customHeight="false" outlineLevel="0" collapsed="false">
      <c r="A14856" s="37"/>
      <c r="B14856" s="38"/>
      <c r="C14856" s="39"/>
      <c r="D14856" s="39"/>
      <c r="E14856" s="39"/>
      <c r="F14856" s="41" t="str">
        <f aca="false">IF(A14856="","",MATCH(A14856,P_ID,1))</f>
        <v/>
      </c>
      <c r="G14856" s="41" t="str">
        <f aca="false">IF(A14856="","",INDEX(P_Svc,F14856))</f>
        <v/>
      </c>
      <c r="H14856" s="41" t="str">
        <f aca="false">IF(A14856="","",INDEX(P_Zone,F14856))</f>
        <v/>
      </c>
      <c r="I14856" s="41" t="str">
        <f aca="false">IF(A14856="","",IF(D14856="Delivered",IF(B14856&lt;=INDEX(P_Due,F14856),1,0),0))</f>
        <v/>
      </c>
    </row>
    <row r="14857" customFormat="false" ht="15" hidden="false" customHeight="false" outlineLevel="0" collapsed="false">
      <c r="A14857" s="37"/>
      <c r="B14857" s="38"/>
      <c r="C14857" s="39"/>
      <c r="D14857" s="39"/>
      <c r="E14857" s="39"/>
      <c r="F14857" s="41" t="str">
        <f aca="false">IF(A14857="","",MATCH(A14857,P_ID,1))</f>
        <v/>
      </c>
      <c r="G14857" s="41" t="str">
        <f aca="false">IF(A14857="","",INDEX(P_Svc,F14857))</f>
        <v/>
      </c>
      <c r="H14857" s="41" t="str">
        <f aca="false">IF(A14857="","",INDEX(P_Zone,F14857))</f>
        <v/>
      </c>
      <c r="I14857" s="41" t="str">
        <f aca="false">IF(A14857="","",IF(D14857="Delivered",IF(B14857&lt;=INDEX(P_Due,F14857),1,0),0))</f>
        <v/>
      </c>
    </row>
    <row r="14858" customFormat="false" ht="15" hidden="false" customHeight="false" outlineLevel="0" collapsed="false">
      <c r="A14858" s="37"/>
      <c r="B14858" s="38"/>
      <c r="C14858" s="39"/>
      <c r="D14858" s="39"/>
      <c r="E14858" s="39"/>
      <c r="F14858" s="41" t="str">
        <f aca="false">IF(A14858="","",MATCH(A14858,P_ID,1))</f>
        <v/>
      </c>
      <c r="G14858" s="41" t="str">
        <f aca="false">IF(A14858="","",INDEX(P_Svc,F14858))</f>
        <v/>
      </c>
      <c r="H14858" s="41" t="str">
        <f aca="false">IF(A14858="","",INDEX(P_Zone,F14858))</f>
        <v/>
      </c>
      <c r="I14858" s="41" t="str">
        <f aca="false">IF(A14858="","",IF(D14858="Delivered",IF(B14858&lt;=INDEX(P_Due,F14858),1,0),0))</f>
        <v/>
      </c>
    </row>
    <row r="14859" customFormat="false" ht="15" hidden="false" customHeight="false" outlineLevel="0" collapsed="false">
      <c r="A14859" s="37"/>
      <c r="B14859" s="38"/>
      <c r="C14859" s="39"/>
      <c r="D14859" s="39"/>
      <c r="E14859" s="39"/>
      <c r="F14859" s="41" t="str">
        <f aca="false">IF(A14859="","",MATCH(A14859,P_ID,1))</f>
        <v/>
      </c>
      <c r="G14859" s="41" t="str">
        <f aca="false">IF(A14859="","",INDEX(P_Svc,F14859))</f>
        <v/>
      </c>
      <c r="H14859" s="41" t="str">
        <f aca="false">IF(A14859="","",INDEX(P_Zone,F14859))</f>
        <v/>
      </c>
      <c r="I14859" s="41" t="str">
        <f aca="false">IF(A14859="","",IF(D14859="Delivered",IF(B14859&lt;=INDEX(P_Due,F14859),1,0),0))</f>
        <v/>
      </c>
    </row>
    <row r="14860" customFormat="false" ht="15" hidden="false" customHeight="false" outlineLevel="0" collapsed="false">
      <c r="A14860" s="37"/>
      <c r="B14860" s="38"/>
      <c r="C14860" s="39"/>
      <c r="D14860" s="39"/>
      <c r="E14860" s="39"/>
      <c r="F14860" s="41" t="str">
        <f aca="false">IF(A14860="","",MATCH(A14860,P_ID,1))</f>
        <v/>
      </c>
      <c r="G14860" s="41" t="str">
        <f aca="false">IF(A14860="","",INDEX(P_Svc,F14860))</f>
        <v/>
      </c>
      <c r="H14860" s="41" t="str">
        <f aca="false">IF(A14860="","",INDEX(P_Zone,F14860))</f>
        <v/>
      </c>
      <c r="I14860" s="41" t="str">
        <f aca="false">IF(A14860="","",IF(D14860="Delivered",IF(B14860&lt;=INDEX(P_Due,F14860),1,0),0))</f>
        <v/>
      </c>
    </row>
    <row r="14861" customFormat="false" ht="15" hidden="false" customHeight="false" outlineLevel="0" collapsed="false">
      <c r="A14861" s="37"/>
      <c r="B14861" s="38"/>
      <c r="C14861" s="39"/>
      <c r="D14861" s="39"/>
      <c r="E14861" s="39"/>
      <c r="F14861" s="41" t="str">
        <f aca="false">IF(A14861="","",MATCH(A14861,P_ID,1))</f>
        <v/>
      </c>
      <c r="G14861" s="41" t="str">
        <f aca="false">IF(A14861="","",INDEX(P_Svc,F14861))</f>
        <v/>
      </c>
      <c r="H14861" s="41" t="str">
        <f aca="false">IF(A14861="","",INDEX(P_Zone,F14861))</f>
        <v/>
      </c>
      <c r="I14861" s="41" t="str">
        <f aca="false">IF(A14861="","",IF(D14861="Delivered",IF(B14861&lt;=INDEX(P_Due,F14861),1,0),0))</f>
        <v/>
      </c>
    </row>
    <row r="14862" customFormat="false" ht="15" hidden="false" customHeight="false" outlineLevel="0" collapsed="false">
      <c r="A14862" s="37"/>
      <c r="B14862" s="38"/>
      <c r="C14862" s="39"/>
      <c r="D14862" s="39"/>
      <c r="E14862" s="39"/>
      <c r="F14862" s="41" t="str">
        <f aca="false">IF(A14862="","",MATCH(A14862,P_ID,1))</f>
        <v/>
      </c>
      <c r="G14862" s="41" t="str">
        <f aca="false">IF(A14862="","",INDEX(P_Svc,F14862))</f>
        <v/>
      </c>
      <c r="H14862" s="41" t="str">
        <f aca="false">IF(A14862="","",INDEX(P_Zone,F14862))</f>
        <v/>
      </c>
      <c r="I14862" s="41" t="str">
        <f aca="false">IF(A14862="","",IF(D14862="Delivered",IF(B14862&lt;=INDEX(P_Due,F14862),1,0),0))</f>
        <v/>
      </c>
    </row>
    <row r="14863" customFormat="false" ht="15" hidden="false" customHeight="false" outlineLevel="0" collapsed="false">
      <c r="A14863" s="37"/>
      <c r="B14863" s="38"/>
      <c r="C14863" s="39"/>
      <c r="D14863" s="39"/>
      <c r="E14863" s="39"/>
      <c r="F14863" s="41" t="str">
        <f aca="false">IF(A14863="","",MATCH(A14863,P_ID,1))</f>
        <v/>
      </c>
      <c r="G14863" s="41" t="str">
        <f aca="false">IF(A14863="","",INDEX(P_Svc,F14863))</f>
        <v/>
      </c>
      <c r="H14863" s="41" t="str">
        <f aca="false">IF(A14863="","",INDEX(P_Zone,F14863))</f>
        <v/>
      </c>
      <c r="I14863" s="41" t="str">
        <f aca="false">IF(A14863="","",IF(D14863="Delivered",IF(B14863&lt;=INDEX(P_Due,F14863),1,0),0))</f>
        <v/>
      </c>
    </row>
    <row r="14864" customFormat="false" ht="15" hidden="false" customHeight="false" outlineLevel="0" collapsed="false">
      <c r="A14864" s="37"/>
      <c r="B14864" s="38"/>
      <c r="C14864" s="39"/>
      <c r="D14864" s="39"/>
      <c r="E14864" s="39"/>
      <c r="F14864" s="41" t="str">
        <f aca="false">IF(A14864="","",MATCH(A14864,P_ID,1))</f>
        <v/>
      </c>
      <c r="G14864" s="41" t="str">
        <f aca="false">IF(A14864="","",INDEX(P_Svc,F14864))</f>
        <v/>
      </c>
      <c r="H14864" s="41" t="str">
        <f aca="false">IF(A14864="","",INDEX(P_Zone,F14864))</f>
        <v/>
      </c>
      <c r="I14864" s="41" t="str">
        <f aca="false">IF(A14864="","",IF(D14864="Delivered",IF(B14864&lt;=INDEX(P_Due,F14864),1,0),0))</f>
        <v/>
      </c>
    </row>
    <row r="14865" customFormat="false" ht="15" hidden="false" customHeight="false" outlineLevel="0" collapsed="false">
      <c r="A14865" s="37"/>
      <c r="B14865" s="38"/>
      <c r="C14865" s="39"/>
      <c r="D14865" s="39"/>
      <c r="E14865" s="39"/>
      <c r="F14865" s="41" t="str">
        <f aca="false">IF(A14865="","",MATCH(A14865,P_ID,1))</f>
        <v/>
      </c>
      <c r="G14865" s="41" t="str">
        <f aca="false">IF(A14865="","",INDEX(P_Svc,F14865))</f>
        <v/>
      </c>
      <c r="H14865" s="41" t="str">
        <f aca="false">IF(A14865="","",INDEX(P_Zone,F14865))</f>
        <v/>
      </c>
      <c r="I14865" s="41" t="str">
        <f aca="false">IF(A14865="","",IF(D14865="Delivered",IF(B14865&lt;=INDEX(P_Due,F14865),1,0),0))</f>
        <v/>
      </c>
    </row>
    <row r="14866" customFormat="false" ht="15" hidden="false" customHeight="false" outlineLevel="0" collapsed="false">
      <c r="A14866" s="37"/>
      <c r="B14866" s="38"/>
      <c r="C14866" s="39"/>
      <c r="D14866" s="39"/>
      <c r="E14866" s="39"/>
      <c r="F14866" s="41" t="str">
        <f aca="false">IF(A14866="","",MATCH(A14866,P_ID,1))</f>
        <v/>
      </c>
      <c r="G14866" s="41" t="str">
        <f aca="false">IF(A14866="","",INDEX(P_Svc,F14866))</f>
        <v/>
      </c>
      <c r="H14866" s="41" t="str">
        <f aca="false">IF(A14866="","",INDEX(P_Zone,F14866))</f>
        <v/>
      </c>
      <c r="I14866" s="41" t="str">
        <f aca="false">IF(A14866="","",IF(D14866="Delivered",IF(B14866&lt;=INDEX(P_Due,F14866),1,0),0))</f>
        <v/>
      </c>
    </row>
    <row r="14867" customFormat="false" ht="15" hidden="false" customHeight="false" outlineLevel="0" collapsed="false">
      <c r="A14867" s="37"/>
      <c r="B14867" s="38"/>
      <c r="C14867" s="39"/>
      <c r="D14867" s="39"/>
      <c r="E14867" s="39"/>
      <c r="F14867" s="41" t="str">
        <f aca="false">IF(A14867="","",MATCH(A14867,P_ID,1))</f>
        <v/>
      </c>
      <c r="G14867" s="41" t="str">
        <f aca="false">IF(A14867="","",INDEX(P_Svc,F14867))</f>
        <v/>
      </c>
      <c r="H14867" s="41" t="str">
        <f aca="false">IF(A14867="","",INDEX(P_Zone,F14867))</f>
        <v/>
      </c>
      <c r="I14867" s="41" t="str">
        <f aca="false">IF(A14867="","",IF(D14867="Delivered",IF(B14867&lt;=INDEX(P_Due,F14867),1,0),0))</f>
        <v/>
      </c>
    </row>
    <row r="14868" customFormat="false" ht="15" hidden="false" customHeight="false" outlineLevel="0" collapsed="false">
      <c r="A14868" s="37"/>
      <c r="B14868" s="38"/>
      <c r="C14868" s="39"/>
      <c r="D14868" s="39"/>
      <c r="E14868" s="39"/>
      <c r="F14868" s="41" t="str">
        <f aca="false">IF(A14868="","",MATCH(A14868,P_ID,1))</f>
        <v/>
      </c>
      <c r="G14868" s="41" t="str">
        <f aca="false">IF(A14868="","",INDEX(P_Svc,F14868))</f>
        <v/>
      </c>
      <c r="H14868" s="41" t="str">
        <f aca="false">IF(A14868="","",INDEX(P_Zone,F14868))</f>
        <v/>
      </c>
      <c r="I14868" s="41" t="str">
        <f aca="false">IF(A14868="","",IF(D14868="Delivered",IF(B14868&lt;=INDEX(P_Due,F14868),1,0),0))</f>
        <v/>
      </c>
    </row>
    <row r="14869" customFormat="false" ht="15" hidden="false" customHeight="false" outlineLevel="0" collapsed="false">
      <c r="A14869" s="37"/>
      <c r="B14869" s="38"/>
      <c r="C14869" s="39"/>
      <c r="D14869" s="39"/>
      <c r="E14869" s="39"/>
      <c r="F14869" s="41" t="str">
        <f aca="false">IF(A14869="","",MATCH(A14869,P_ID,1))</f>
        <v/>
      </c>
      <c r="G14869" s="41" t="str">
        <f aca="false">IF(A14869="","",INDEX(P_Svc,F14869))</f>
        <v/>
      </c>
      <c r="H14869" s="41" t="str">
        <f aca="false">IF(A14869="","",INDEX(P_Zone,F14869))</f>
        <v/>
      </c>
      <c r="I14869" s="41" t="str">
        <f aca="false">IF(A14869="","",IF(D14869="Delivered",IF(B14869&lt;=INDEX(P_Due,F14869),1,0),0))</f>
        <v/>
      </c>
    </row>
    <row r="14870" customFormat="false" ht="15" hidden="false" customHeight="false" outlineLevel="0" collapsed="false">
      <c r="A14870" s="37"/>
      <c r="B14870" s="38"/>
      <c r="C14870" s="39"/>
      <c r="D14870" s="39"/>
      <c r="E14870" s="39"/>
      <c r="F14870" s="41" t="str">
        <f aca="false">IF(A14870="","",MATCH(A14870,P_ID,1))</f>
        <v/>
      </c>
      <c r="G14870" s="41" t="str">
        <f aca="false">IF(A14870="","",INDEX(P_Svc,F14870))</f>
        <v/>
      </c>
      <c r="H14870" s="41" t="str">
        <f aca="false">IF(A14870="","",INDEX(P_Zone,F14870))</f>
        <v/>
      </c>
      <c r="I14870" s="41" t="str">
        <f aca="false">IF(A14870="","",IF(D14870="Delivered",IF(B14870&lt;=INDEX(P_Due,F14870),1,0),0))</f>
        <v/>
      </c>
    </row>
    <row r="14871" customFormat="false" ht="15" hidden="false" customHeight="false" outlineLevel="0" collapsed="false">
      <c r="A14871" s="37"/>
      <c r="B14871" s="38"/>
      <c r="C14871" s="39"/>
      <c r="D14871" s="39"/>
      <c r="E14871" s="39"/>
      <c r="F14871" s="41" t="str">
        <f aca="false">IF(A14871="","",MATCH(A14871,P_ID,1))</f>
        <v/>
      </c>
      <c r="G14871" s="41" t="str">
        <f aca="false">IF(A14871="","",INDEX(P_Svc,F14871))</f>
        <v/>
      </c>
      <c r="H14871" s="41" t="str">
        <f aca="false">IF(A14871="","",INDEX(P_Zone,F14871))</f>
        <v/>
      </c>
      <c r="I14871" s="41" t="str">
        <f aca="false">IF(A14871="","",IF(D14871="Delivered",IF(B14871&lt;=INDEX(P_Due,F14871),1,0),0))</f>
        <v/>
      </c>
    </row>
    <row r="14872" customFormat="false" ht="15" hidden="false" customHeight="false" outlineLevel="0" collapsed="false">
      <c r="A14872" s="37"/>
      <c r="B14872" s="38"/>
      <c r="C14872" s="39"/>
      <c r="D14872" s="39"/>
      <c r="E14872" s="39"/>
      <c r="F14872" s="41" t="str">
        <f aca="false">IF(A14872="","",MATCH(A14872,P_ID,1))</f>
        <v/>
      </c>
      <c r="G14872" s="41" t="str">
        <f aca="false">IF(A14872="","",INDEX(P_Svc,F14872))</f>
        <v/>
      </c>
      <c r="H14872" s="41" t="str">
        <f aca="false">IF(A14872="","",INDEX(P_Zone,F14872))</f>
        <v/>
      </c>
      <c r="I14872" s="41" t="str">
        <f aca="false">IF(A14872="","",IF(D14872="Delivered",IF(B14872&lt;=INDEX(P_Due,F14872),1,0),0))</f>
        <v/>
      </c>
    </row>
    <row r="14873" customFormat="false" ht="15" hidden="false" customHeight="false" outlineLevel="0" collapsed="false">
      <c r="A14873" s="37"/>
      <c r="B14873" s="38"/>
      <c r="C14873" s="39"/>
      <c r="D14873" s="39"/>
      <c r="E14873" s="39"/>
      <c r="F14873" s="41" t="str">
        <f aca="false">IF(A14873="","",MATCH(A14873,P_ID,1))</f>
        <v/>
      </c>
      <c r="G14873" s="41" t="str">
        <f aca="false">IF(A14873="","",INDEX(P_Svc,F14873))</f>
        <v/>
      </c>
      <c r="H14873" s="41" t="str">
        <f aca="false">IF(A14873="","",INDEX(P_Zone,F14873))</f>
        <v/>
      </c>
      <c r="I14873" s="41" t="str">
        <f aca="false">IF(A14873="","",IF(D14873="Delivered",IF(B14873&lt;=INDEX(P_Due,F14873),1,0),0))</f>
        <v/>
      </c>
    </row>
    <row r="14874" customFormat="false" ht="15" hidden="false" customHeight="false" outlineLevel="0" collapsed="false">
      <c r="A14874" s="37"/>
      <c r="B14874" s="38"/>
      <c r="C14874" s="39"/>
      <c r="D14874" s="39"/>
      <c r="E14874" s="39"/>
      <c r="F14874" s="41" t="str">
        <f aca="false">IF(A14874="","",MATCH(A14874,P_ID,1))</f>
        <v/>
      </c>
      <c r="G14874" s="41" t="str">
        <f aca="false">IF(A14874="","",INDEX(P_Svc,F14874))</f>
        <v/>
      </c>
      <c r="H14874" s="41" t="str">
        <f aca="false">IF(A14874="","",INDEX(P_Zone,F14874))</f>
        <v/>
      </c>
      <c r="I14874" s="41" t="str">
        <f aca="false">IF(A14874="","",IF(D14874="Delivered",IF(B14874&lt;=INDEX(P_Due,F14874),1,0),0))</f>
        <v/>
      </c>
    </row>
    <row r="14875" customFormat="false" ht="15" hidden="false" customHeight="false" outlineLevel="0" collapsed="false">
      <c r="A14875" s="37"/>
      <c r="B14875" s="38"/>
      <c r="C14875" s="39"/>
      <c r="D14875" s="39"/>
      <c r="E14875" s="39"/>
      <c r="F14875" s="41" t="str">
        <f aca="false">IF(A14875="","",MATCH(A14875,P_ID,1))</f>
        <v/>
      </c>
      <c r="G14875" s="41" t="str">
        <f aca="false">IF(A14875="","",INDEX(P_Svc,F14875))</f>
        <v/>
      </c>
      <c r="H14875" s="41" t="str">
        <f aca="false">IF(A14875="","",INDEX(P_Zone,F14875))</f>
        <v/>
      </c>
      <c r="I14875" s="41" t="str">
        <f aca="false">IF(A14875="","",IF(D14875="Delivered",IF(B14875&lt;=INDEX(P_Due,F14875),1,0),0))</f>
        <v/>
      </c>
    </row>
    <row r="14876" customFormat="false" ht="15" hidden="false" customHeight="false" outlineLevel="0" collapsed="false">
      <c r="A14876" s="37"/>
      <c r="B14876" s="38"/>
      <c r="C14876" s="39"/>
      <c r="D14876" s="39"/>
      <c r="E14876" s="39"/>
      <c r="F14876" s="41" t="str">
        <f aca="false">IF(A14876="","",MATCH(A14876,P_ID,1))</f>
        <v/>
      </c>
      <c r="G14876" s="41" t="str">
        <f aca="false">IF(A14876="","",INDEX(P_Svc,F14876))</f>
        <v/>
      </c>
      <c r="H14876" s="41" t="str">
        <f aca="false">IF(A14876="","",INDEX(P_Zone,F14876))</f>
        <v/>
      </c>
      <c r="I14876" s="41" t="str">
        <f aca="false">IF(A14876="","",IF(D14876="Delivered",IF(B14876&lt;=INDEX(P_Due,F14876),1,0),0))</f>
        <v/>
      </c>
    </row>
    <row r="14877" customFormat="false" ht="15" hidden="false" customHeight="false" outlineLevel="0" collapsed="false">
      <c r="A14877" s="37"/>
      <c r="B14877" s="38"/>
      <c r="C14877" s="39"/>
      <c r="D14877" s="39"/>
      <c r="E14877" s="39"/>
      <c r="F14877" s="41" t="str">
        <f aca="false">IF(A14877="","",MATCH(A14877,P_ID,1))</f>
        <v/>
      </c>
      <c r="G14877" s="41" t="str">
        <f aca="false">IF(A14877="","",INDEX(P_Svc,F14877))</f>
        <v/>
      </c>
      <c r="H14877" s="41" t="str">
        <f aca="false">IF(A14877="","",INDEX(P_Zone,F14877))</f>
        <v/>
      </c>
      <c r="I14877" s="41" t="str">
        <f aca="false">IF(A14877="","",IF(D14877="Delivered",IF(B14877&lt;=INDEX(P_Due,F14877),1,0),0))</f>
        <v/>
      </c>
    </row>
    <row r="14878" customFormat="false" ht="15" hidden="false" customHeight="false" outlineLevel="0" collapsed="false">
      <c r="A14878" s="37"/>
      <c r="B14878" s="38"/>
      <c r="C14878" s="39"/>
      <c r="D14878" s="39"/>
      <c r="E14878" s="39"/>
      <c r="F14878" s="41" t="str">
        <f aca="false">IF(A14878="","",MATCH(A14878,P_ID,1))</f>
        <v/>
      </c>
      <c r="G14878" s="41" t="str">
        <f aca="false">IF(A14878="","",INDEX(P_Svc,F14878))</f>
        <v/>
      </c>
      <c r="H14878" s="41" t="str">
        <f aca="false">IF(A14878="","",INDEX(P_Zone,F14878))</f>
        <v/>
      </c>
      <c r="I14878" s="41" t="str">
        <f aca="false">IF(A14878="","",IF(D14878="Delivered",IF(B14878&lt;=INDEX(P_Due,F14878),1,0),0))</f>
        <v/>
      </c>
    </row>
    <row r="14879" customFormat="false" ht="15" hidden="false" customHeight="false" outlineLevel="0" collapsed="false">
      <c r="A14879" s="37"/>
      <c r="B14879" s="38"/>
      <c r="C14879" s="39"/>
      <c r="D14879" s="39"/>
      <c r="E14879" s="39"/>
      <c r="F14879" s="41" t="str">
        <f aca="false">IF(A14879="","",MATCH(A14879,P_ID,1))</f>
        <v/>
      </c>
      <c r="G14879" s="41" t="str">
        <f aca="false">IF(A14879="","",INDEX(P_Svc,F14879))</f>
        <v/>
      </c>
      <c r="H14879" s="41" t="str">
        <f aca="false">IF(A14879="","",INDEX(P_Zone,F14879))</f>
        <v/>
      </c>
      <c r="I14879" s="41" t="str">
        <f aca="false">IF(A14879="","",IF(D14879="Delivered",IF(B14879&lt;=INDEX(P_Due,F14879),1,0),0))</f>
        <v/>
      </c>
    </row>
    <row r="14880" customFormat="false" ht="15" hidden="false" customHeight="false" outlineLevel="0" collapsed="false">
      <c r="A14880" s="37"/>
      <c r="B14880" s="38"/>
      <c r="C14880" s="39"/>
      <c r="D14880" s="39"/>
      <c r="E14880" s="39"/>
      <c r="F14880" s="41" t="str">
        <f aca="false">IF(A14880="","",MATCH(A14880,P_ID,1))</f>
        <v/>
      </c>
      <c r="G14880" s="41" t="str">
        <f aca="false">IF(A14880="","",INDEX(P_Svc,F14880))</f>
        <v/>
      </c>
      <c r="H14880" s="41" t="str">
        <f aca="false">IF(A14880="","",INDEX(P_Zone,F14880))</f>
        <v/>
      </c>
      <c r="I14880" s="41" t="str">
        <f aca="false">IF(A14880="","",IF(D14880="Delivered",IF(B14880&lt;=INDEX(P_Due,F14880),1,0),0))</f>
        <v/>
      </c>
    </row>
    <row r="14881" customFormat="false" ht="15" hidden="false" customHeight="false" outlineLevel="0" collapsed="false">
      <c r="A14881" s="37"/>
      <c r="B14881" s="38"/>
      <c r="C14881" s="39"/>
      <c r="D14881" s="39"/>
      <c r="E14881" s="39"/>
      <c r="F14881" s="41" t="str">
        <f aca="false">IF(A14881="","",MATCH(A14881,P_ID,1))</f>
        <v/>
      </c>
      <c r="G14881" s="41" t="str">
        <f aca="false">IF(A14881="","",INDEX(P_Svc,F14881))</f>
        <v/>
      </c>
      <c r="H14881" s="41" t="str">
        <f aca="false">IF(A14881="","",INDEX(P_Zone,F14881))</f>
        <v/>
      </c>
      <c r="I14881" s="41" t="str">
        <f aca="false">IF(A14881="","",IF(D14881="Delivered",IF(B14881&lt;=INDEX(P_Due,F14881),1,0),0))</f>
        <v/>
      </c>
    </row>
    <row r="14882" customFormat="false" ht="15" hidden="false" customHeight="false" outlineLevel="0" collapsed="false">
      <c r="A14882" s="37"/>
      <c r="B14882" s="38"/>
      <c r="C14882" s="39"/>
      <c r="D14882" s="39"/>
      <c r="E14882" s="39"/>
      <c r="F14882" s="41" t="str">
        <f aca="false">IF(A14882="","",MATCH(A14882,P_ID,1))</f>
        <v/>
      </c>
      <c r="G14882" s="41" t="str">
        <f aca="false">IF(A14882="","",INDEX(P_Svc,F14882))</f>
        <v/>
      </c>
      <c r="H14882" s="41" t="str">
        <f aca="false">IF(A14882="","",INDEX(P_Zone,F14882))</f>
        <v/>
      </c>
      <c r="I14882" s="41" t="str">
        <f aca="false">IF(A14882="","",IF(D14882="Delivered",IF(B14882&lt;=INDEX(P_Due,F14882),1,0),0))</f>
        <v/>
      </c>
    </row>
    <row r="14883" customFormat="false" ht="15" hidden="false" customHeight="false" outlineLevel="0" collapsed="false">
      <c r="A14883" s="37"/>
      <c r="B14883" s="38"/>
      <c r="C14883" s="39"/>
      <c r="D14883" s="39"/>
      <c r="E14883" s="39"/>
      <c r="F14883" s="41" t="str">
        <f aca="false">IF(A14883="","",MATCH(A14883,P_ID,1))</f>
        <v/>
      </c>
      <c r="G14883" s="41" t="str">
        <f aca="false">IF(A14883="","",INDEX(P_Svc,F14883))</f>
        <v/>
      </c>
      <c r="H14883" s="41" t="str">
        <f aca="false">IF(A14883="","",INDEX(P_Zone,F14883))</f>
        <v/>
      </c>
      <c r="I14883" s="41" t="str">
        <f aca="false">IF(A14883="","",IF(D14883="Delivered",IF(B14883&lt;=INDEX(P_Due,F14883),1,0),0))</f>
        <v/>
      </c>
    </row>
    <row r="14884" customFormat="false" ht="15" hidden="false" customHeight="false" outlineLevel="0" collapsed="false">
      <c r="A14884" s="37"/>
      <c r="B14884" s="38"/>
      <c r="C14884" s="39"/>
      <c r="D14884" s="39"/>
      <c r="E14884" s="39"/>
      <c r="F14884" s="41" t="str">
        <f aca="false">IF(A14884="","",MATCH(A14884,P_ID,1))</f>
        <v/>
      </c>
      <c r="G14884" s="41" t="str">
        <f aca="false">IF(A14884="","",INDEX(P_Svc,F14884))</f>
        <v/>
      </c>
      <c r="H14884" s="41" t="str">
        <f aca="false">IF(A14884="","",INDEX(P_Zone,F14884))</f>
        <v/>
      </c>
      <c r="I14884" s="41" t="str">
        <f aca="false">IF(A14884="","",IF(D14884="Delivered",IF(B14884&lt;=INDEX(P_Due,F14884),1,0),0))</f>
        <v/>
      </c>
    </row>
    <row r="14885" customFormat="false" ht="15" hidden="false" customHeight="false" outlineLevel="0" collapsed="false">
      <c r="A14885" s="37"/>
      <c r="B14885" s="38"/>
      <c r="C14885" s="39"/>
      <c r="D14885" s="39"/>
      <c r="E14885" s="39"/>
      <c r="F14885" s="41" t="str">
        <f aca="false">IF(A14885="","",MATCH(A14885,P_ID,1))</f>
        <v/>
      </c>
      <c r="G14885" s="41" t="str">
        <f aca="false">IF(A14885="","",INDEX(P_Svc,F14885))</f>
        <v/>
      </c>
      <c r="H14885" s="41" t="str">
        <f aca="false">IF(A14885="","",INDEX(P_Zone,F14885))</f>
        <v/>
      </c>
      <c r="I14885" s="41" t="str">
        <f aca="false">IF(A14885="","",IF(D14885="Delivered",IF(B14885&lt;=INDEX(P_Due,F14885),1,0),0))</f>
        <v/>
      </c>
    </row>
    <row r="14886" customFormat="false" ht="15" hidden="false" customHeight="false" outlineLevel="0" collapsed="false">
      <c r="A14886" s="37"/>
      <c r="B14886" s="38"/>
      <c r="C14886" s="39"/>
      <c r="D14886" s="39"/>
      <c r="E14886" s="39"/>
      <c r="F14886" s="41" t="str">
        <f aca="false">IF(A14886="","",MATCH(A14886,P_ID,1))</f>
        <v/>
      </c>
      <c r="G14886" s="41" t="str">
        <f aca="false">IF(A14886="","",INDEX(P_Svc,F14886))</f>
        <v/>
      </c>
      <c r="H14886" s="41" t="str">
        <f aca="false">IF(A14886="","",INDEX(P_Zone,F14886))</f>
        <v/>
      </c>
      <c r="I14886" s="41" t="str">
        <f aca="false">IF(A14886="","",IF(D14886="Delivered",IF(B14886&lt;=INDEX(P_Due,F14886),1,0),0))</f>
        <v/>
      </c>
    </row>
    <row r="14887" customFormat="false" ht="15" hidden="false" customHeight="false" outlineLevel="0" collapsed="false">
      <c r="A14887" s="37"/>
      <c r="B14887" s="38"/>
      <c r="C14887" s="39"/>
      <c r="D14887" s="39"/>
      <c r="E14887" s="39"/>
      <c r="F14887" s="41" t="str">
        <f aca="false">IF(A14887="","",MATCH(A14887,P_ID,1))</f>
        <v/>
      </c>
      <c r="G14887" s="41" t="str">
        <f aca="false">IF(A14887="","",INDEX(P_Svc,F14887))</f>
        <v/>
      </c>
      <c r="H14887" s="41" t="str">
        <f aca="false">IF(A14887="","",INDEX(P_Zone,F14887))</f>
        <v/>
      </c>
      <c r="I14887" s="41" t="str">
        <f aca="false">IF(A14887="","",IF(D14887="Delivered",IF(B14887&lt;=INDEX(P_Due,F14887),1,0),0))</f>
        <v/>
      </c>
    </row>
    <row r="14888" customFormat="false" ht="15" hidden="false" customHeight="false" outlineLevel="0" collapsed="false">
      <c r="A14888" s="37"/>
      <c r="B14888" s="38"/>
      <c r="C14888" s="39"/>
      <c r="D14888" s="39"/>
      <c r="E14888" s="39"/>
      <c r="F14888" s="41" t="str">
        <f aca="false">IF(A14888="","",MATCH(A14888,P_ID,1))</f>
        <v/>
      </c>
      <c r="G14888" s="41" t="str">
        <f aca="false">IF(A14888="","",INDEX(P_Svc,F14888))</f>
        <v/>
      </c>
      <c r="H14888" s="41" t="str">
        <f aca="false">IF(A14888="","",INDEX(P_Zone,F14888))</f>
        <v/>
      </c>
      <c r="I14888" s="41" t="str">
        <f aca="false">IF(A14888="","",IF(D14888="Delivered",IF(B14888&lt;=INDEX(P_Due,F14888),1,0),0))</f>
        <v/>
      </c>
    </row>
    <row r="14889" customFormat="false" ht="15" hidden="false" customHeight="false" outlineLevel="0" collapsed="false">
      <c r="A14889" s="37"/>
      <c r="B14889" s="38"/>
      <c r="C14889" s="39"/>
      <c r="D14889" s="39"/>
      <c r="E14889" s="39"/>
      <c r="F14889" s="41" t="str">
        <f aca="false">IF(A14889="","",MATCH(A14889,P_ID,1))</f>
        <v/>
      </c>
      <c r="G14889" s="41" t="str">
        <f aca="false">IF(A14889="","",INDEX(P_Svc,F14889))</f>
        <v/>
      </c>
      <c r="H14889" s="41" t="str">
        <f aca="false">IF(A14889="","",INDEX(P_Zone,F14889))</f>
        <v/>
      </c>
      <c r="I14889" s="41" t="str">
        <f aca="false">IF(A14889="","",IF(D14889="Delivered",IF(B14889&lt;=INDEX(P_Due,F14889),1,0),0))</f>
        <v/>
      </c>
    </row>
    <row r="14890" customFormat="false" ht="15" hidden="false" customHeight="false" outlineLevel="0" collapsed="false">
      <c r="A14890" s="37"/>
      <c r="B14890" s="38"/>
      <c r="C14890" s="39"/>
      <c r="D14890" s="39"/>
      <c r="E14890" s="39"/>
      <c r="F14890" s="41" t="str">
        <f aca="false">IF(A14890="","",MATCH(A14890,P_ID,1))</f>
        <v/>
      </c>
      <c r="G14890" s="41" t="str">
        <f aca="false">IF(A14890="","",INDEX(P_Svc,F14890))</f>
        <v/>
      </c>
      <c r="H14890" s="41" t="str">
        <f aca="false">IF(A14890="","",INDEX(P_Zone,F14890))</f>
        <v/>
      </c>
      <c r="I14890" s="41" t="str">
        <f aca="false">IF(A14890="","",IF(D14890="Delivered",IF(B14890&lt;=INDEX(P_Due,F14890),1,0),0))</f>
        <v/>
      </c>
    </row>
    <row r="14891" customFormat="false" ht="15" hidden="false" customHeight="false" outlineLevel="0" collapsed="false">
      <c r="A14891" s="37"/>
      <c r="B14891" s="38"/>
      <c r="C14891" s="39"/>
      <c r="D14891" s="39"/>
      <c r="E14891" s="39"/>
      <c r="F14891" s="41" t="str">
        <f aca="false">IF(A14891="","",MATCH(A14891,P_ID,1))</f>
        <v/>
      </c>
      <c r="G14891" s="41" t="str">
        <f aca="false">IF(A14891="","",INDEX(P_Svc,F14891))</f>
        <v/>
      </c>
      <c r="H14891" s="41" t="str">
        <f aca="false">IF(A14891="","",INDEX(P_Zone,F14891))</f>
        <v/>
      </c>
      <c r="I14891" s="41" t="str">
        <f aca="false">IF(A14891="","",IF(D14891="Delivered",IF(B14891&lt;=INDEX(P_Due,F14891),1,0),0))</f>
        <v/>
      </c>
    </row>
    <row r="14892" customFormat="false" ht="15" hidden="false" customHeight="false" outlineLevel="0" collapsed="false">
      <c r="A14892" s="37"/>
      <c r="B14892" s="38"/>
      <c r="C14892" s="39"/>
      <c r="D14892" s="39"/>
      <c r="E14892" s="39"/>
      <c r="F14892" s="41" t="str">
        <f aca="false">IF(A14892="","",MATCH(A14892,P_ID,1))</f>
        <v/>
      </c>
      <c r="G14892" s="41" t="str">
        <f aca="false">IF(A14892="","",INDEX(P_Svc,F14892))</f>
        <v/>
      </c>
      <c r="H14892" s="41" t="str">
        <f aca="false">IF(A14892="","",INDEX(P_Zone,F14892))</f>
        <v/>
      </c>
      <c r="I14892" s="41" t="str">
        <f aca="false">IF(A14892="","",IF(D14892="Delivered",IF(B14892&lt;=INDEX(P_Due,F14892),1,0),0))</f>
        <v/>
      </c>
    </row>
    <row r="14893" customFormat="false" ht="15" hidden="false" customHeight="false" outlineLevel="0" collapsed="false">
      <c r="A14893" s="37"/>
      <c r="B14893" s="38"/>
      <c r="C14893" s="39"/>
      <c r="D14893" s="39"/>
      <c r="E14893" s="39"/>
      <c r="F14893" s="41" t="str">
        <f aca="false">IF(A14893="","",MATCH(A14893,P_ID,1))</f>
        <v/>
      </c>
      <c r="G14893" s="41" t="str">
        <f aca="false">IF(A14893="","",INDEX(P_Svc,F14893))</f>
        <v/>
      </c>
      <c r="H14893" s="41" t="str">
        <f aca="false">IF(A14893="","",INDEX(P_Zone,F14893))</f>
        <v/>
      </c>
      <c r="I14893" s="41" t="str">
        <f aca="false">IF(A14893="","",IF(D14893="Delivered",IF(B14893&lt;=INDEX(P_Due,F14893),1,0),0))</f>
        <v/>
      </c>
    </row>
    <row r="14894" customFormat="false" ht="15" hidden="false" customHeight="false" outlineLevel="0" collapsed="false">
      <c r="A14894" s="37"/>
      <c r="B14894" s="38"/>
      <c r="C14894" s="39"/>
      <c r="D14894" s="39"/>
      <c r="E14894" s="39"/>
      <c r="F14894" s="41" t="str">
        <f aca="false">IF(A14894="","",MATCH(A14894,P_ID,1))</f>
        <v/>
      </c>
      <c r="G14894" s="41" t="str">
        <f aca="false">IF(A14894="","",INDEX(P_Svc,F14894))</f>
        <v/>
      </c>
      <c r="H14894" s="41" t="str">
        <f aca="false">IF(A14894="","",INDEX(P_Zone,F14894))</f>
        <v/>
      </c>
      <c r="I14894" s="41" t="str">
        <f aca="false">IF(A14894="","",IF(D14894="Delivered",IF(B14894&lt;=INDEX(P_Due,F14894),1,0),0))</f>
        <v/>
      </c>
    </row>
    <row r="14895" customFormat="false" ht="15" hidden="false" customHeight="false" outlineLevel="0" collapsed="false">
      <c r="A14895" s="37"/>
      <c r="B14895" s="38"/>
      <c r="C14895" s="39"/>
      <c r="D14895" s="39"/>
      <c r="E14895" s="39"/>
      <c r="F14895" s="41" t="str">
        <f aca="false">IF(A14895="","",MATCH(A14895,P_ID,1))</f>
        <v/>
      </c>
      <c r="G14895" s="41" t="str">
        <f aca="false">IF(A14895="","",INDEX(P_Svc,F14895))</f>
        <v/>
      </c>
      <c r="H14895" s="41" t="str">
        <f aca="false">IF(A14895="","",INDEX(P_Zone,F14895))</f>
        <v/>
      </c>
      <c r="I14895" s="41" t="str">
        <f aca="false">IF(A14895="","",IF(D14895="Delivered",IF(B14895&lt;=INDEX(P_Due,F14895),1,0),0))</f>
        <v/>
      </c>
    </row>
    <row r="14896" customFormat="false" ht="15" hidden="false" customHeight="false" outlineLevel="0" collapsed="false">
      <c r="A14896" s="37"/>
      <c r="B14896" s="38"/>
      <c r="C14896" s="39"/>
      <c r="D14896" s="39"/>
      <c r="E14896" s="39"/>
      <c r="F14896" s="41" t="str">
        <f aca="false">IF(A14896="","",MATCH(A14896,P_ID,1))</f>
        <v/>
      </c>
      <c r="G14896" s="41" t="str">
        <f aca="false">IF(A14896="","",INDEX(P_Svc,F14896))</f>
        <v/>
      </c>
      <c r="H14896" s="41" t="str">
        <f aca="false">IF(A14896="","",INDEX(P_Zone,F14896))</f>
        <v/>
      </c>
      <c r="I14896" s="41" t="str">
        <f aca="false">IF(A14896="","",IF(D14896="Delivered",IF(B14896&lt;=INDEX(P_Due,F14896),1,0),0))</f>
        <v/>
      </c>
    </row>
    <row r="14897" customFormat="false" ht="15" hidden="false" customHeight="false" outlineLevel="0" collapsed="false">
      <c r="A14897" s="37"/>
      <c r="B14897" s="38"/>
      <c r="C14897" s="39"/>
      <c r="D14897" s="39"/>
      <c r="E14897" s="39"/>
      <c r="F14897" s="41" t="str">
        <f aca="false">IF(A14897="","",MATCH(A14897,P_ID,1))</f>
        <v/>
      </c>
      <c r="G14897" s="41" t="str">
        <f aca="false">IF(A14897="","",INDEX(P_Svc,F14897))</f>
        <v/>
      </c>
      <c r="H14897" s="41" t="str">
        <f aca="false">IF(A14897="","",INDEX(P_Zone,F14897))</f>
        <v/>
      </c>
      <c r="I14897" s="41" t="str">
        <f aca="false">IF(A14897="","",IF(D14897="Delivered",IF(B14897&lt;=INDEX(P_Due,F14897),1,0),0))</f>
        <v/>
      </c>
    </row>
    <row r="14898" customFormat="false" ht="15" hidden="false" customHeight="false" outlineLevel="0" collapsed="false">
      <c r="A14898" s="37"/>
      <c r="B14898" s="38"/>
      <c r="C14898" s="39"/>
      <c r="D14898" s="39"/>
      <c r="E14898" s="39"/>
      <c r="F14898" s="41" t="str">
        <f aca="false">IF(A14898="","",MATCH(A14898,P_ID,1))</f>
        <v/>
      </c>
      <c r="G14898" s="41" t="str">
        <f aca="false">IF(A14898="","",INDEX(P_Svc,F14898))</f>
        <v/>
      </c>
      <c r="H14898" s="41" t="str">
        <f aca="false">IF(A14898="","",INDEX(P_Zone,F14898))</f>
        <v/>
      </c>
      <c r="I14898" s="41" t="str">
        <f aca="false">IF(A14898="","",IF(D14898="Delivered",IF(B14898&lt;=INDEX(P_Due,F14898),1,0),0))</f>
        <v/>
      </c>
    </row>
    <row r="14899" customFormat="false" ht="15" hidden="false" customHeight="false" outlineLevel="0" collapsed="false">
      <c r="A14899" s="37"/>
      <c r="B14899" s="38"/>
      <c r="C14899" s="39"/>
      <c r="D14899" s="39"/>
      <c r="E14899" s="39"/>
      <c r="F14899" s="41" t="str">
        <f aca="false">IF(A14899="","",MATCH(A14899,P_ID,1))</f>
        <v/>
      </c>
      <c r="G14899" s="41" t="str">
        <f aca="false">IF(A14899="","",INDEX(P_Svc,F14899))</f>
        <v/>
      </c>
      <c r="H14899" s="41" t="str">
        <f aca="false">IF(A14899="","",INDEX(P_Zone,F14899))</f>
        <v/>
      </c>
      <c r="I14899" s="41" t="str">
        <f aca="false">IF(A14899="","",IF(D14899="Delivered",IF(B14899&lt;=INDEX(P_Due,F14899),1,0),0))</f>
        <v/>
      </c>
    </row>
    <row r="14900" customFormat="false" ht="15" hidden="false" customHeight="false" outlineLevel="0" collapsed="false">
      <c r="A14900" s="37"/>
      <c r="B14900" s="38"/>
      <c r="C14900" s="39"/>
      <c r="D14900" s="39"/>
      <c r="E14900" s="39"/>
      <c r="F14900" s="41" t="str">
        <f aca="false">IF(A14900="","",MATCH(A14900,P_ID,1))</f>
        <v/>
      </c>
      <c r="G14900" s="41" t="str">
        <f aca="false">IF(A14900="","",INDEX(P_Svc,F14900))</f>
        <v/>
      </c>
      <c r="H14900" s="41" t="str">
        <f aca="false">IF(A14900="","",INDEX(P_Zone,F14900))</f>
        <v/>
      </c>
      <c r="I14900" s="41" t="str">
        <f aca="false">IF(A14900="","",IF(D14900="Delivered",IF(B14900&lt;=INDEX(P_Due,F14900),1,0),0))</f>
        <v/>
      </c>
    </row>
    <row r="14901" customFormat="false" ht="15" hidden="false" customHeight="false" outlineLevel="0" collapsed="false">
      <c r="A14901" s="37"/>
      <c r="B14901" s="38"/>
      <c r="C14901" s="39"/>
      <c r="D14901" s="39"/>
      <c r="E14901" s="39"/>
      <c r="F14901" s="41" t="str">
        <f aca="false">IF(A14901="","",MATCH(A14901,P_ID,1))</f>
        <v/>
      </c>
      <c r="G14901" s="41" t="str">
        <f aca="false">IF(A14901="","",INDEX(P_Svc,F14901))</f>
        <v/>
      </c>
      <c r="H14901" s="41" t="str">
        <f aca="false">IF(A14901="","",INDEX(P_Zone,F14901))</f>
        <v/>
      </c>
      <c r="I14901" s="41" t="str">
        <f aca="false">IF(A14901="","",IF(D14901="Delivered",IF(B14901&lt;=INDEX(P_Due,F14901),1,0),0))</f>
        <v/>
      </c>
    </row>
    <row r="14902" customFormat="false" ht="15" hidden="false" customHeight="false" outlineLevel="0" collapsed="false">
      <c r="A14902" s="37"/>
      <c r="B14902" s="38"/>
      <c r="C14902" s="39"/>
      <c r="D14902" s="39"/>
      <c r="E14902" s="39"/>
      <c r="F14902" s="41" t="str">
        <f aca="false">IF(A14902="","",MATCH(A14902,P_ID,1))</f>
        <v/>
      </c>
      <c r="G14902" s="41" t="str">
        <f aca="false">IF(A14902="","",INDEX(P_Svc,F14902))</f>
        <v/>
      </c>
      <c r="H14902" s="41" t="str">
        <f aca="false">IF(A14902="","",INDEX(P_Zone,F14902))</f>
        <v/>
      </c>
      <c r="I14902" s="41" t="str">
        <f aca="false">IF(A14902="","",IF(D14902="Delivered",IF(B14902&lt;=INDEX(P_Due,F14902),1,0),0))</f>
        <v/>
      </c>
    </row>
    <row r="14903" customFormat="false" ht="15" hidden="false" customHeight="false" outlineLevel="0" collapsed="false">
      <c r="A14903" s="37"/>
      <c r="B14903" s="38"/>
      <c r="C14903" s="39"/>
      <c r="D14903" s="39"/>
      <c r="E14903" s="39"/>
      <c r="F14903" s="41" t="str">
        <f aca="false">IF(A14903="","",MATCH(A14903,P_ID,1))</f>
        <v/>
      </c>
      <c r="G14903" s="41" t="str">
        <f aca="false">IF(A14903="","",INDEX(P_Svc,F14903))</f>
        <v/>
      </c>
      <c r="H14903" s="41" t="str">
        <f aca="false">IF(A14903="","",INDEX(P_Zone,F14903))</f>
        <v/>
      </c>
      <c r="I14903" s="41" t="str">
        <f aca="false">IF(A14903="","",IF(D14903="Delivered",IF(B14903&lt;=INDEX(P_Due,F14903),1,0),0))</f>
        <v/>
      </c>
    </row>
    <row r="14904" customFormat="false" ht="15" hidden="false" customHeight="false" outlineLevel="0" collapsed="false">
      <c r="A14904" s="37"/>
      <c r="B14904" s="38"/>
      <c r="C14904" s="39"/>
      <c r="D14904" s="39"/>
      <c r="E14904" s="39"/>
      <c r="F14904" s="41" t="str">
        <f aca="false">IF(A14904="","",MATCH(A14904,P_ID,1))</f>
        <v/>
      </c>
      <c r="G14904" s="41" t="str">
        <f aca="false">IF(A14904="","",INDEX(P_Svc,F14904))</f>
        <v/>
      </c>
      <c r="H14904" s="41" t="str">
        <f aca="false">IF(A14904="","",INDEX(P_Zone,F14904))</f>
        <v/>
      </c>
      <c r="I14904" s="41" t="str">
        <f aca="false">IF(A14904="","",IF(D14904="Delivered",IF(B14904&lt;=INDEX(P_Due,F14904),1,0),0))</f>
        <v/>
      </c>
    </row>
    <row r="14905" customFormat="false" ht="15" hidden="false" customHeight="false" outlineLevel="0" collapsed="false">
      <c r="A14905" s="37"/>
      <c r="B14905" s="38"/>
      <c r="C14905" s="39"/>
      <c r="D14905" s="39"/>
      <c r="E14905" s="39"/>
      <c r="F14905" s="41" t="str">
        <f aca="false">IF(A14905="","",MATCH(A14905,P_ID,1))</f>
        <v/>
      </c>
      <c r="G14905" s="41" t="str">
        <f aca="false">IF(A14905="","",INDEX(P_Svc,F14905))</f>
        <v/>
      </c>
      <c r="H14905" s="41" t="str">
        <f aca="false">IF(A14905="","",INDEX(P_Zone,F14905))</f>
        <v/>
      </c>
      <c r="I14905" s="41" t="str">
        <f aca="false">IF(A14905="","",IF(D14905="Delivered",IF(B14905&lt;=INDEX(P_Due,F14905),1,0),0))</f>
        <v/>
      </c>
    </row>
    <row r="14906" customFormat="false" ht="15" hidden="false" customHeight="false" outlineLevel="0" collapsed="false">
      <c r="A14906" s="37"/>
      <c r="B14906" s="38"/>
      <c r="C14906" s="39"/>
      <c r="D14906" s="39"/>
      <c r="E14906" s="39"/>
      <c r="F14906" s="41" t="str">
        <f aca="false">IF(A14906="","",MATCH(A14906,P_ID,1))</f>
        <v/>
      </c>
      <c r="G14906" s="41" t="str">
        <f aca="false">IF(A14906="","",INDEX(P_Svc,F14906))</f>
        <v/>
      </c>
      <c r="H14906" s="41" t="str">
        <f aca="false">IF(A14906="","",INDEX(P_Zone,F14906))</f>
        <v/>
      </c>
      <c r="I14906" s="41" t="str">
        <f aca="false">IF(A14906="","",IF(D14906="Delivered",IF(B14906&lt;=INDEX(P_Due,F14906),1,0),0))</f>
        <v/>
      </c>
    </row>
    <row r="14907" customFormat="false" ht="15" hidden="false" customHeight="false" outlineLevel="0" collapsed="false">
      <c r="A14907" s="37"/>
      <c r="B14907" s="38"/>
      <c r="C14907" s="39"/>
      <c r="D14907" s="39"/>
      <c r="E14907" s="39"/>
      <c r="F14907" s="41" t="str">
        <f aca="false">IF(A14907="","",MATCH(A14907,P_ID,1))</f>
        <v/>
      </c>
      <c r="G14907" s="41" t="str">
        <f aca="false">IF(A14907="","",INDEX(P_Svc,F14907))</f>
        <v/>
      </c>
      <c r="H14907" s="41" t="str">
        <f aca="false">IF(A14907="","",INDEX(P_Zone,F14907))</f>
        <v/>
      </c>
      <c r="I14907" s="41" t="str">
        <f aca="false">IF(A14907="","",IF(D14907="Delivered",IF(B14907&lt;=INDEX(P_Due,F14907),1,0),0))</f>
        <v/>
      </c>
    </row>
    <row r="14908" customFormat="false" ht="15" hidden="false" customHeight="false" outlineLevel="0" collapsed="false">
      <c r="A14908" s="37"/>
      <c r="B14908" s="38"/>
      <c r="C14908" s="39"/>
      <c r="D14908" s="39"/>
      <c r="E14908" s="39"/>
      <c r="F14908" s="41" t="str">
        <f aca="false">IF(A14908="","",MATCH(A14908,P_ID,1))</f>
        <v/>
      </c>
      <c r="G14908" s="41" t="str">
        <f aca="false">IF(A14908="","",INDEX(P_Svc,F14908))</f>
        <v/>
      </c>
      <c r="H14908" s="41" t="str">
        <f aca="false">IF(A14908="","",INDEX(P_Zone,F14908))</f>
        <v/>
      </c>
      <c r="I14908" s="41" t="str">
        <f aca="false">IF(A14908="","",IF(D14908="Delivered",IF(B14908&lt;=INDEX(P_Due,F14908),1,0),0))</f>
        <v/>
      </c>
    </row>
    <row r="14909" customFormat="false" ht="15" hidden="false" customHeight="false" outlineLevel="0" collapsed="false">
      <c r="A14909" s="37"/>
      <c r="B14909" s="38"/>
      <c r="C14909" s="39"/>
      <c r="D14909" s="39"/>
      <c r="E14909" s="39"/>
      <c r="F14909" s="41" t="str">
        <f aca="false">IF(A14909="","",MATCH(A14909,P_ID,1))</f>
        <v/>
      </c>
      <c r="G14909" s="41" t="str">
        <f aca="false">IF(A14909="","",INDEX(P_Svc,F14909))</f>
        <v/>
      </c>
      <c r="H14909" s="41" t="str">
        <f aca="false">IF(A14909="","",INDEX(P_Zone,F14909))</f>
        <v/>
      </c>
      <c r="I14909" s="41" t="str">
        <f aca="false">IF(A14909="","",IF(D14909="Delivered",IF(B14909&lt;=INDEX(P_Due,F14909),1,0),0))</f>
        <v/>
      </c>
    </row>
    <row r="14910" customFormat="false" ht="15" hidden="false" customHeight="false" outlineLevel="0" collapsed="false">
      <c r="A14910" s="37"/>
      <c r="B14910" s="38"/>
      <c r="C14910" s="39"/>
      <c r="D14910" s="39"/>
      <c r="E14910" s="39"/>
      <c r="F14910" s="41" t="str">
        <f aca="false">IF(A14910="","",MATCH(A14910,P_ID,1))</f>
        <v/>
      </c>
      <c r="G14910" s="41" t="str">
        <f aca="false">IF(A14910="","",INDEX(P_Svc,F14910))</f>
        <v/>
      </c>
      <c r="H14910" s="41" t="str">
        <f aca="false">IF(A14910="","",INDEX(P_Zone,F14910))</f>
        <v/>
      </c>
      <c r="I14910" s="41" t="str">
        <f aca="false">IF(A14910="","",IF(D14910="Delivered",IF(B14910&lt;=INDEX(P_Due,F14910),1,0),0))</f>
        <v/>
      </c>
    </row>
    <row r="14911" customFormat="false" ht="15" hidden="false" customHeight="false" outlineLevel="0" collapsed="false">
      <c r="A14911" s="37"/>
      <c r="B14911" s="38"/>
      <c r="C14911" s="39"/>
      <c r="D14911" s="39"/>
      <c r="E14911" s="39"/>
      <c r="F14911" s="41" t="str">
        <f aca="false">IF(A14911="","",MATCH(A14911,P_ID,1))</f>
        <v/>
      </c>
      <c r="G14911" s="41" t="str">
        <f aca="false">IF(A14911="","",INDEX(P_Svc,F14911))</f>
        <v/>
      </c>
      <c r="H14911" s="41" t="str">
        <f aca="false">IF(A14911="","",INDEX(P_Zone,F14911))</f>
        <v/>
      </c>
      <c r="I14911" s="41" t="str">
        <f aca="false">IF(A14911="","",IF(D14911="Delivered",IF(B14911&lt;=INDEX(P_Due,F14911),1,0),0))</f>
        <v/>
      </c>
    </row>
    <row r="14912" customFormat="false" ht="15" hidden="false" customHeight="false" outlineLevel="0" collapsed="false">
      <c r="A14912" s="37"/>
      <c r="B14912" s="38"/>
      <c r="C14912" s="39"/>
      <c r="D14912" s="39"/>
      <c r="E14912" s="39"/>
      <c r="F14912" s="41" t="str">
        <f aca="false">IF(A14912="","",MATCH(A14912,P_ID,1))</f>
        <v/>
      </c>
      <c r="G14912" s="41" t="str">
        <f aca="false">IF(A14912="","",INDEX(P_Svc,F14912))</f>
        <v/>
      </c>
      <c r="H14912" s="41" t="str">
        <f aca="false">IF(A14912="","",INDEX(P_Zone,F14912))</f>
        <v/>
      </c>
      <c r="I14912" s="41" t="str">
        <f aca="false">IF(A14912="","",IF(D14912="Delivered",IF(B14912&lt;=INDEX(P_Due,F14912),1,0),0))</f>
        <v/>
      </c>
    </row>
    <row r="14913" customFormat="false" ht="15" hidden="false" customHeight="false" outlineLevel="0" collapsed="false">
      <c r="A14913" s="37"/>
      <c r="B14913" s="38"/>
      <c r="C14913" s="39"/>
      <c r="D14913" s="39"/>
      <c r="E14913" s="39"/>
      <c r="F14913" s="41" t="str">
        <f aca="false">IF(A14913="","",MATCH(A14913,P_ID,1))</f>
        <v/>
      </c>
      <c r="G14913" s="41" t="str">
        <f aca="false">IF(A14913="","",INDEX(P_Svc,F14913))</f>
        <v/>
      </c>
      <c r="H14913" s="41" t="str">
        <f aca="false">IF(A14913="","",INDEX(P_Zone,F14913))</f>
        <v/>
      </c>
      <c r="I14913" s="41" t="str">
        <f aca="false">IF(A14913="","",IF(D14913="Delivered",IF(B14913&lt;=INDEX(P_Due,F14913),1,0),0))</f>
        <v/>
      </c>
    </row>
    <row r="14914" customFormat="false" ht="15" hidden="false" customHeight="false" outlineLevel="0" collapsed="false">
      <c r="A14914" s="37"/>
      <c r="B14914" s="38"/>
      <c r="C14914" s="39"/>
      <c r="D14914" s="39"/>
      <c r="E14914" s="39"/>
      <c r="F14914" s="41" t="str">
        <f aca="false">IF(A14914="","",MATCH(A14914,P_ID,1))</f>
        <v/>
      </c>
      <c r="G14914" s="41" t="str">
        <f aca="false">IF(A14914="","",INDEX(P_Svc,F14914))</f>
        <v/>
      </c>
      <c r="H14914" s="41" t="str">
        <f aca="false">IF(A14914="","",INDEX(P_Zone,F14914))</f>
        <v/>
      </c>
      <c r="I14914" s="41" t="str">
        <f aca="false">IF(A14914="","",IF(D14914="Delivered",IF(B14914&lt;=INDEX(P_Due,F14914),1,0),0))</f>
        <v/>
      </c>
    </row>
    <row r="14915" customFormat="false" ht="15" hidden="false" customHeight="false" outlineLevel="0" collapsed="false">
      <c r="A14915" s="37"/>
      <c r="B14915" s="38"/>
      <c r="C14915" s="39"/>
      <c r="D14915" s="39"/>
      <c r="E14915" s="39"/>
      <c r="F14915" s="41" t="str">
        <f aca="false">IF(A14915="","",MATCH(A14915,P_ID,1))</f>
        <v/>
      </c>
      <c r="G14915" s="41" t="str">
        <f aca="false">IF(A14915="","",INDEX(P_Svc,F14915))</f>
        <v/>
      </c>
      <c r="H14915" s="41" t="str">
        <f aca="false">IF(A14915="","",INDEX(P_Zone,F14915))</f>
        <v/>
      </c>
      <c r="I14915" s="41" t="str">
        <f aca="false">IF(A14915="","",IF(D14915="Delivered",IF(B14915&lt;=INDEX(P_Due,F14915),1,0),0))</f>
        <v/>
      </c>
    </row>
    <row r="14916" customFormat="false" ht="15" hidden="false" customHeight="false" outlineLevel="0" collapsed="false">
      <c r="A14916" s="37"/>
      <c r="B14916" s="38"/>
      <c r="C14916" s="39"/>
      <c r="D14916" s="39"/>
      <c r="E14916" s="39"/>
      <c r="F14916" s="41" t="str">
        <f aca="false">IF(A14916="","",MATCH(A14916,P_ID,1))</f>
        <v/>
      </c>
      <c r="G14916" s="41" t="str">
        <f aca="false">IF(A14916="","",INDEX(P_Svc,F14916))</f>
        <v/>
      </c>
      <c r="H14916" s="41" t="str">
        <f aca="false">IF(A14916="","",INDEX(P_Zone,F14916))</f>
        <v/>
      </c>
      <c r="I14916" s="41" t="str">
        <f aca="false">IF(A14916="","",IF(D14916="Delivered",IF(B14916&lt;=INDEX(P_Due,F14916),1,0),0))</f>
        <v/>
      </c>
    </row>
    <row r="14917" customFormat="false" ht="15" hidden="false" customHeight="false" outlineLevel="0" collapsed="false">
      <c r="A14917" s="37"/>
      <c r="B14917" s="38"/>
      <c r="C14917" s="39"/>
      <c r="D14917" s="39"/>
      <c r="E14917" s="39"/>
      <c r="F14917" s="41" t="str">
        <f aca="false">IF(A14917="","",MATCH(A14917,P_ID,1))</f>
        <v/>
      </c>
      <c r="G14917" s="41" t="str">
        <f aca="false">IF(A14917="","",INDEX(P_Svc,F14917))</f>
        <v/>
      </c>
      <c r="H14917" s="41" t="str">
        <f aca="false">IF(A14917="","",INDEX(P_Zone,F14917))</f>
        <v/>
      </c>
      <c r="I14917" s="41" t="str">
        <f aca="false">IF(A14917="","",IF(D14917="Delivered",IF(B14917&lt;=INDEX(P_Due,F14917),1,0),0))</f>
        <v/>
      </c>
    </row>
    <row r="14918" customFormat="false" ht="15" hidden="false" customHeight="false" outlineLevel="0" collapsed="false">
      <c r="A14918" s="37"/>
      <c r="B14918" s="38"/>
      <c r="C14918" s="39"/>
      <c r="D14918" s="39"/>
      <c r="E14918" s="39"/>
      <c r="F14918" s="41" t="str">
        <f aca="false">IF(A14918="","",MATCH(A14918,P_ID,1))</f>
        <v/>
      </c>
      <c r="G14918" s="41" t="str">
        <f aca="false">IF(A14918="","",INDEX(P_Svc,F14918))</f>
        <v/>
      </c>
      <c r="H14918" s="41" t="str">
        <f aca="false">IF(A14918="","",INDEX(P_Zone,F14918))</f>
        <v/>
      </c>
      <c r="I14918" s="41" t="str">
        <f aca="false">IF(A14918="","",IF(D14918="Delivered",IF(B14918&lt;=INDEX(P_Due,F14918),1,0),0))</f>
        <v/>
      </c>
    </row>
    <row r="14919" customFormat="false" ht="15" hidden="false" customHeight="false" outlineLevel="0" collapsed="false">
      <c r="A14919" s="37"/>
      <c r="B14919" s="38"/>
      <c r="C14919" s="39"/>
      <c r="D14919" s="39"/>
      <c r="E14919" s="39"/>
      <c r="F14919" s="41" t="str">
        <f aca="false">IF(A14919="","",MATCH(A14919,P_ID,1))</f>
        <v/>
      </c>
      <c r="G14919" s="41" t="str">
        <f aca="false">IF(A14919="","",INDEX(P_Svc,F14919))</f>
        <v/>
      </c>
      <c r="H14919" s="41" t="str">
        <f aca="false">IF(A14919="","",INDEX(P_Zone,F14919))</f>
        <v/>
      </c>
      <c r="I14919" s="41" t="str">
        <f aca="false">IF(A14919="","",IF(D14919="Delivered",IF(B14919&lt;=INDEX(P_Due,F14919),1,0),0))</f>
        <v/>
      </c>
    </row>
    <row r="14920" customFormat="false" ht="15" hidden="false" customHeight="false" outlineLevel="0" collapsed="false">
      <c r="A14920" s="37"/>
      <c r="B14920" s="38"/>
      <c r="C14920" s="39"/>
      <c r="D14920" s="39"/>
      <c r="E14920" s="39"/>
      <c r="F14920" s="41" t="str">
        <f aca="false">IF(A14920="","",MATCH(A14920,P_ID,1))</f>
        <v/>
      </c>
      <c r="G14920" s="41" t="str">
        <f aca="false">IF(A14920="","",INDEX(P_Svc,F14920))</f>
        <v/>
      </c>
      <c r="H14920" s="41" t="str">
        <f aca="false">IF(A14920="","",INDEX(P_Zone,F14920))</f>
        <v/>
      </c>
      <c r="I14920" s="41" t="str">
        <f aca="false">IF(A14920="","",IF(D14920="Delivered",IF(B14920&lt;=INDEX(P_Due,F14920),1,0),0))</f>
        <v/>
      </c>
    </row>
    <row r="14921" customFormat="false" ht="15" hidden="false" customHeight="false" outlineLevel="0" collapsed="false">
      <c r="A14921" s="37"/>
      <c r="B14921" s="38"/>
      <c r="C14921" s="39"/>
      <c r="D14921" s="39"/>
      <c r="E14921" s="39"/>
      <c r="F14921" s="41" t="str">
        <f aca="false">IF(A14921="","",MATCH(A14921,P_ID,1))</f>
        <v/>
      </c>
      <c r="G14921" s="41" t="str">
        <f aca="false">IF(A14921="","",INDEX(P_Svc,F14921))</f>
        <v/>
      </c>
      <c r="H14921" s="41" t="str">
        <f aca="false">IF(A14921="","",INDEX(P_Zone,F14921))</f>
        <v/>
      </c>
      <c r="I14921" s="41" t="str">
        <f aca="false">IF(A14921="","",IF(D14921="Delivered",IF(B14921&lt;=INDEX(P_Due,F14921),1,0),0))</f>
        <v/>
      </c>
    </row>
    <row r="14922" customFormat="false" ht="15" hidden="false" customHeight="false" outlineLevel="0" collapsed="false">
      <c r="A14922" s="37"/>
      <c r="B14922" s="38"/>
      <c r="C14922" s="39"/>
      <c r="D14922" s="39"/>
      <c r="E14922" s="39"/>
      <c r="F14922" s="41" t="str">
        <f aca="false">IF(A14922="","",MATCH(A14922,P_ID,1))</f>
        <v/>
      </c>
      <c r="G14922" s="41" t="str">
        <f aca="false">IF(A14922="","",INDEX(P_Svc,F14922))</f>
        <v/>
      </c>
      <c r="H14922" s="41" t="str">
        <f aca="false">IF(A14922="","",INDEX(P_Zone,F14922))</f>
        <v/>
      </c>
      <c r="I14922" s="41" t="str">
        <f aca="false">IF(A14922="","",IF(D14922="Delivered",IF(B14922&lt;=INDEX(P_Due,F14922),1,0),0))</f>
        <v/>
      </c>
    </row>
    <row r="14923" customFormat="false" ht="15" hidden="false" customHeight="false" outlineLevel="0" collapsed="false">
      <c r="A14923" s="37"/>
      <c r="B14923" s="38"/>
      <c r="C14923" s="39"/>
      <c r="D14923" s="39"/>
      <c r="E14923" s="39"/>
      <c r="F14923" s="41" t="str">
        <f aca="false">IF(A14923="","",MATCH(A14923,P_ID,1))</f>
        <v/>
      </c>
      <c r="G14923" s="41" t="str">
        <f aca="false">IF(A14923="","",INDEX(P_Svc,F14923))</f>
        <v/>
      </c>
      <c r="H14923" s="41" t="str">
        <f aca="false">IF(A14923="","",INDEX(P_Zone,F14923))</f>
        <v/>
      </c>
      <c r="I14923" s="41" t="str">
        <f aca="false">IF(A14923="","",IF(D14923="Delivered",IF(B14923&lt;=INDEX(P_Due,F14923),1,0),0))</f>
        <v/>
      </c>
    </row>
    <row r="14924" customFormat="false" ht="15" hidden="false" customHeight="false" outlineLevel="0" collapsed="false">
      <c r="A14924" s="37"/>
      <c r="B14924" s="38"/>
      <c r="C14924" s="39"/>
      <c r="D14924" s="39"/>
      <c r="E14924" s="39"/>
      <c r="F14924" s="41" t="str">
        <f aca="false">IF(A14924="","",MATCH(A14924,P_ID,1))</f>
        <v/>
      </c>
      <c r="G14924" s="41" t="str">
        <f aca="false">IF(A14924="","",INDEX(P_Svc,F14924))</f>
        <v/>
      </c>
      <c r="H14924" s="41" t="str">
        <f aca="false">IF(A14924="","",INDEX(P_Zone,F14924))</f>
        <v/>
      </c>
      <c r="I14924" s="41" t="str">
        <f aca="false">IF(A14924="","",IF(D14924="Delivered",IF(B14924&lt;=INDEX(P_Due,F14924),1,0),0))</f>
        <v/>
      </c>
    </row>
    <row r="14925" customFormat="false" ht="15" hidden="false" customHeight="false" outlineLevel="0" collapsed="false">
      <c r="A14925" s="37"/>
      <c r="B14925" s="38"/>
      <c r="C14925" s="39"/>
      <c r="D14925" s="39"/>
      <c r="E14925" s="39"/>
      <c r="F14925" s="41" t="str">
        <f aca="false">IF(A14925="","",MATCH(A14925,P_ID,1))</f>
        <v/>
      </c>
      <c r="G14925" s="41" t="str">
        <f aca="false">IF(A14925="","",INDEX(P_Svc,F14925))</f>
        <v/>
      </c>
      <c r="H14925" s="41" t="str">
        <f aca="false">IF(A14925="","",INDEX(P_Zone,F14925))</f>
        <v/>
      </c>
      <c r="I14925" s="41" t="str">
        <f aca="false">IF(A14925="","",IF(D14925="Delivered",IF(B14925&lt;=INDEX(P_Due,F14925),1,0),0))</f>
        <v/>
      </c>
    </row>
    <row r="14926" customFormat="false" ht="15" hidden="false" customHeight="false" outlineLevel="0" collapsed="false">
      <c r="A14926" s="37"/>
      <c r="B14926" s="38"/>
      <c r="C14926" s="39"/>
      <c r="D14926" s="39"/>
      <c r="E14926" s="39"/>
      <c r="F14926" s="41" t="str">
        <f aca="false">IF(A14926="","",MATCH(A14926,P_ID,1))</f>
        <v/>
      </c>
      <c r="G14926" s="41" t="str">
        <f aca="false">IF(A14926="","",INDEX(P_Svc,F14926))</f>
        <v/>
      </c>
      <c r="H14926" s="41" t="str">
        <f aca="false">IF(A14926="","",INDEX(P_Zone,F14926))</f>
        <v/>
      </c>
      <c r="I14926" s="41" t="str">
        <f aca="false">IF(A14926="","",IF(D14926="Delivered",IF(B14926&lt;=INDEX(P_Due,F14926),1,0),0))</f>
        <v/>
      </c>
    </row>
    <row r="14927" customFormat="false" ht="15" hidden="false" customHeight="false" outlineLevel="0" collapsed="false">
      <c r="A14927" s="37"/>
      <c r="B14927" s="38"/>
      <c r="C14927" s="39"/>
      <c r="D14927" s="39"/>
      <c r="E14927" s="39"/>
      <c r="F14927" s="41" t="str">
        <f aca="false">IF(A14927="","",MATCH(A14927,P_ID,1))</f>
        <v/>
      </c>
      <c r="G14927" s="41" t="str">
        <f aca="false">IF(A14927="","",INDEX(P_Svc,F14927))</f>
        <v/>
      </c>
      <c r="H14927" s="41" t="str">
        <f aca="false">IF(A14927="","",INDEX(P_Zone,F14927))</f>
        <v/>
      </c>
      <c r="I14927" s="41" t="str">
        <f aca="false">IF(A14927="","",IF(D14927="Delivered",IF(B14927&lt;=INDEX(P_Due,F14927),1,0),0))</f>
        <v/>
      </c>
    </row>
    <row r="14928" customFormat="false" ht="15" hidden="false" customHeight="false" outlineLevel="0" collapsed="false">
      <c r="A14928" s="37"/>
      <c r="B14928" s="38"/>
      <c r="C14928" s="39"/>
      <c r="D14928" s="39"/>
      <c r="E14928" s="39"/>
      <c r="F14928" s="41" t="str">
        <f aca="false">IF(A14928="","",MATCH(A14928,P_ID,1))</f>
        <v/>
      </c>
      <c r="G14928" s="41" t="str">
        <f aca="false">IF(A14928="","",INDEX(P_Svc,F14928))</f>
        <v/>
      </c>
      <c r="H14928" s="41" t="str">
        <f aca="false">IF(A14928="","",INDEX(P_Zone,F14928))</f>
        <v/>
      </c>
      <c r="I14928" s="41" t="str">
        <f aca="false">IF(A14928="","",IF(D14928="Delivered",IF(B14928&lt;=INDEX(P_Due,F14928),1,0),0))</f>
        <v/>
      </c>
    </row>
    <row r="14929" customFormat="false" ht="15" hidden="false" customHeight="false" outlineLevel="0" collapsed="false">
      <c r="A14929" s="37"/>
      <c r="B14929" s="38"/>
      <c r="C14929" s="39"/>
      <c r="D14929" s="39"/>
      <c r="E14929" s="39"/>
      <c r="F14929" s="41" t="str">
        <f aca="false">IF(A14929="","",MATCH(A14929,P_ID,1))</f>
        <v/>
      </c>
      <c r="G14929" s="41" t="str">
        <f aca="false">IF(A14929="","",INDEX(P_Svc,F14929))</f>
        <v/>
      </c>
      <c r="H14929" s="41" t="str">
        <f aca="false">IF(A14929="","",INDEX(P_Zone,F14929))</f>
        <v/>
      </c>
      <c r="I14929" s="41" t="str">
        <f aca="false">IF(A14929="","",IF(D14929="Delivered",IF(B14929&lt;=INDEX(P_Due,F14929),1,0),0))</f>
        <v/>
      </c>
    </row>
    <row r="14930" customFormat="false" ht="15" hidden="false" customHeight="false" outlineLevel="0" collapsed="false">
      <c r="A14930" s="37"/>
      <c r="B14930" s="38"/>
      <c r="C14930" s="39"/>
      <c r="D14930" s="39"/>
      <c r="E14930" s="39"/>
      <c r="F14930" s="41" t="str">
        <f aca="false">IF(A14930="","",MATCH(A14930,P_ID,1))</f>
        <v/>
      </c>
      <c r="G14930" s="41" t="str">
        <f aca="false">IF(A14930="","",INDEX(P_Svc,F14930))</f>
        <v/>
      </c>
      <c r="H14930" s="41" t="str">
        <f aca="false">IF(A14930="","",INDEX(P_Zone,F14930))</f>
        <v/>
      </c>
      <c r="I14930" s="41" t="str">
        <f aca="false">IF(A14930="","",IF(D14930="Delivered",IF(B14930&lt;=INDEX(P_Due,F14930),1,0),0))</f>
        <v/>
      </c>
    </row>
    <row r="14931" customFormat="false" ht="15" hidden="false" customHeight="false" outlineLevel="0" collapsed="false">
      <c r="A14931" s="37"/>
      <c r="B14931" s="38"/>
      <c r="C14931" s="39"/>
      <c r="D14931" s="39"/>
      <c r="E14931" s="39"/>
      <c r="F14931" s="41" t="str">
        <f aca="false">IF(A14931="","",MATCH(A14931,P_ID,1))</f>
        <v/>
      </c>
      <c r="G14931" s="41" t="str">
        <f aca="false">IF(A14931="","",INDEX(P_Svc,F14931))</f>
        <v/>
      </c>
      <c r="H14931" s="41" t="str">
        <f aca="false">IF(A14931="","",INDEX(P_Zone,F14931))</f>
        <v/>
      </c>
      <c r="I14931" s="41" t="str">
        <f aca="false">IF(A14931="","",IF(D14931="Delivered",IF(B14931&lt;=INDEX(P_Due,F14931),1,0),0))</f>
        <v/>
      </c>
    </row>
    <row r="14932" customFormat="false" ht="15" hidden="false" customHeight="false" outlineLevel="0" collapsed="false">
      <c r="A14932" s="37"/>
      <c r="B14932" s="38"/>
      <c r="C14932" s="39"/>
      <c r="D14932" s="39"/>
      <c r="E14932" s="39"/>
      <c r="F14932" s="41" t="str">
        <f aca="false">IF(A14932="","",MATCH(A14932,P_ID,1))</f>
        <v/>
      </c>
      <c r="G14932" s="41" t="str">
        <f aca="false">IF(A14932="","",INDEX(P_Svc,F14932))</f>
        <v/>
      </c>
      <c r="H14932" s="41" t="str">
        <f aca="false">IF(A14932="","",INDEX(P_Zone,F14932))</f>
        <v/>
      </c>
      <c r="I14932" s="41" t="str">
        <f aca="false">IF(A14932="","",IF(D14932="Delivered",IF(B14932&lt;=INDEX(P_Due,F14932),1,0),0))</f>
        <v/>
      </c>
    </row>
    <row r="14933" customFormat="false" ht="15" hidden="false" customHeight="false" outlineLevel="0" collapsed="false">
      <c r="A14933" s="37"/>
      <c r="B14933" s="38"/>
      <c r="C14933" s="39"/>
      <c r="D14933" s="39"/>
      <c r="E14933" s="39"/>
      <c r="F14933" s="41" t="str">
        <f aca="false">IF(A14933="","",MATCH(A14933,P_ID,1))</f>
        <v/>
      </c>
      <c r="G14933" s="41" t="str">
        <f aca="false">IF(A14933="","",INDEX(P_Svc,F14933))</f>
        <v/>
      </c>
      <c r="H14933" s="41" t="str">
        <f aca="false">IF(A14933="","",INDEX(P_Zone,F14933))</f>
        <v/>
      </c>
      <c r="I14933" s="41" t="str">
        <f aca="false">IF(A14933="","",IF(D14933="Delivered",IF(B14933&lt;=INDEX(P_Due,F14933),1,0),0))</f>
        <v/>
      </c>
    </row>
    <row r="14934" customFormat="false" ht="15" hidden="false" customHeight="false" outlineLevel="0" collapsed="false">
      <c r="A14934" s="37"/>
      <c r="B14934" s="38"/>
      <c r="C14934" s="39"/>
      <c r="D14934" s="39"/>
      <c r="E14934" s="39"/>
      <c r="F14934" s="41" t="str">
        <f aca="false">IF(A14934="","",MATCH(A14934,P_ID,1))</f>
        <v/>
      </c>
      <c r="G14934" s="41" t="str">
        <f aca="false">IF(A14934="","",INDEX(P_Svc,F14934))</f>
        <v/>
      </c>
      <c r="H14934" s="41" t="str">
        <f aca="false">IF(A14934="","",INDEX(P_Zone,F14934))</f>
        <v/>
      </c>
      <c r="I14934" s="41" t="str">
        <f aca="false">IF(A14934="","",IF(D14934="Delivered",IF(B14934&lt;=INDEX(P_Due,F14934),1,0),0))</f>
        <v/>
      </c>
    </row>
    <row r="14935" customFormat="false" ht="15" hidden="false" customHeight="false" outlineLevel="0" collapsed="false">
      <c r="A14935" s="37"/>
      <c r="B14935" s="38"/>
      <c r="C14935" s="39"/>
      <c r="D14935" s="39"/>
      <c r="E14935" s="39"/>
      <c r="F14935" s="41" t="str">
        <f aca="false">IF(A14935="","",MATCH(A14935,P_ID,1))</f>
        <v/>
      </c>
      <c r="G14935" s="41" t="str">
        <f aca="false">IF(A14935="","",INDEX(P_Svc,F14935))</f>
        <v/>
      </c>
      <c r="H14935" s="41" t="str">
        <f aca="false">IF(A14935="","",INDEX(P_Zone,F14935))</f>
        <v/>
      </c>
      <c r="I14935" s="41" t="str">
        <f aca="false">IF(A14935="","",IF(D14935="Delivered",IF(B14935&lt;=INDEX(P_Due,F14935),1,0),0))</f>
        <v/>
      </c>
    </row>
    <row r="14936" customFormat="false" ht="15" hidden="false" customHeight="false" outlineLevel="0" collapsed="false">
      <c r="A14936" s="37"/>
      <c r="B14936" s="38"/>
      <c r="C14936" s="39"/>
      <c r="D14936" s="39"/>
      <c r="E14936" s="39"/>
      <c r="F14936" s="41" t="str">
        <f aca="false">IF(A14936="","",MATCH(A14936,P_ID,1))</f>
        <v/>
      </c>
      <c r="G14936" s="41" t="str">
        <f aca="false">IF(A14936="","",INDEX(P_Svc,F14936))</f>
        <v/>
      </c>
      <c r="H14936" s="41" t="str">
        <f aca="false">IF(A14936="","",INDEX(P_Zone,F14936))</f>
        <v/>
      </c>
      <c r="I14936" s="41" t="str">
        <f aca="false">IF(A14936="","",IF(D14936="Delivered",IF(B14936&lt;=INDEX(P_Due,F14936),1,0),0))</f>
        <v/>
      </c>
    </row>
    <row r="14937" customFormat="false" ht="15" hidden="false" customHeight="false" outlineLevel="0" collapsed="false">
      <c r="A14937" s="37"/>
      <c r="B14937" s="38"/>
      <c r="C14937" s="39"/>
      <c r="D14937" s="39"/>
      <c r="E14937" s="39"/>
      <c r="F14937" s="41" t="str">
        <f aca="false">IF(A14937="","",MATCH(A14937,P_ID,1))</f>
        <v/>
      </c>
      <c r="G14937" s="41" t="str">
        <f aca="false">IF(A14937="","",INDEX(P_Svc,F14937))</f>
        <v/>
      </c>
      <c r="H14937" s="41" t="str">
        <f aca="false">IF(A14937="","",INDEX(P_Zone,F14937))</f>
        <v/>
      </c>
      <c r="I14937" s="41" t="str">
        <f aca="false">IF(A14937="","",IF(D14937="Delivered",IF(B14937&lt;=INDEX(P_Due,F14937),1,0),0))</f>
        <v/>
      </c>
    </row>
    <row r="14938" customFormat="false" ht="15" hidden="false" customHeight="false" outlineLevel="0" collapsed="false">
      <c r="A14938" s="37"/>
      <c r="B14938" s="38"/>
      <c r="C14938" s="39"/>
      <c r="D14938" s="39"/>
      <c r="E14938" s="39"/>
      <c r="F14938" s="41" t="str">
        <f aca="false">IF(A14938="","",MATCH(A14938,P_ID,1))</f>
        <v/>
      </c>
      <c r="G14938" s="41" t="str">
        <f aca="false">IF(A14938="","",INDEX(P_Svc,F14938))</f>
        <v/>
      </c>
      <c r="H14938" s="41" t="str">
        <f aca="false">IF(A14938="","",INDEX(P_Zone,F14938))</f>
        <v/>
      </c>
      <c r="I14938" s="41" t="str">
        <f aca="false">IF(A14938="","",IF(D14938="Delivered",IF(B14938&lt;=INDEX(P_Due,F14938),1,0),0))</f>
        <v/>
      </c>
    </row>
    <row r="14939" customFormat="false" ht="15" hidden="false" customHeight="false" outlineLevel="0" collapsed="false">
      <c r="A14939" s="37"/>
      <c r="B14939" s="38"/>
      <c r="C14939" s="39"/>
      <c r="D14939" s="39"/>
      <c r="E14939" s="39"/>
      <c r="F14939" s="41" t="str">
        <f aca="false">IF(A14939="","",MATCH(A14939,P_ID,1))</f>
        <v/>
      </c>
      <c r="G14939" s="41" t="str">
        <f aca="false">IF(A14939="","",INDEX(P_Svc,F14939))</f>
        <v/>
      </c>
      <c r="H14939" s="41" t="str">
        <f aca="false">IF(A14939="","",INDEX(P_Zone,F14939))</f>
        <v/>
      </c>
      <c r="I14939" s="41" t="str">
        <f aca="false">IF(A14939="","",IF(D14939="Delivered",IF(B14939&lt;=INDEX(P_Due,F14939),1,0),0))</f>
        <v/>
      </c>
    </row>
    <row r="14940" customFormat="false" ht="15" hidden="false" customHeight="false" outlineLevel="0" collapsed="false">
      <c r="A14940" s="37"/>
      <c r="B14940" s="38"/>
      <c r="C14940" s="39"/>
      <c r="D14940" s="39"/>
      <c r="E14940" s="39"/>
      <c r="F14940" s="41" t="str">
        <f aca="false">IF(A14940="","",MATCH(A14940,P_ID,1))</f>
        <v/>
      </c>
      <c r="G14940" s="41" t="str">
        <f aca="false">IF(A14940="","",INDEX(P_Svc,F14940))</f>
        <v/>
      </c>
      <c r="H14940" s="41" t="str">
        <f aca="false">IF(A14940="","",INDEX(P_Zone,F14940))</f>
        <v/>
      </c>
      <c r="I14940" s="41" t="str">
        <f aca="false">IF(A14940="","",IF(D14940="Delivered",IF(B14940&lt;=INDEX(P_Due,F14940),1,0),0))</f>
        <v/>
      </c>
    </row>
    <row r="14941" customFormat="false" ht="15" hidden="false" customHeight="false" outlineLevel="0" collapsed="false">
      <c r="A14941" s="37"/>
      <c r="B14941" s="38"/>
      <c r="C14941" s="39"/>
      <c r="D14941" s="39"/>
      <c r="E14941" s="39"/>
      <c r="F14941" s="41" t="str">
        <f aca="false">IF(A14941="","",MATCH(A14941,P_ID,1))</f>
        <v/>
      </c>
      <c r="G14941" s="41" t="str">
        <f aca="false">IF(A14941="","",INDEX(P_Svc,F14941))</f>
        <v/>
      </c>
      <c r="H14941" s="41" t="str">
        <f aca="false">IF(A14941="","",INDEX(P_Zone,F14941))</f>
        <v/>
      </c>
      <c r="I14941" s="41" t="str">
        <f aca="false">IF(A14941="","",IF(D14941="Delivered",IF(B14941&lt;=INDEX(P_Due,F14941),1,0),0))</f>
        <v/>
      </c>
    </row>
    <row r="14942" customFormat="false" ht="15" hidden="false" customHeight="false" outlineLevel="0" collapsed="false">
      <c r="A14942" s="37"/>
      <c r="B14942" s="38"/>
      <c r="C14942" s="39"/>
      <c r="D14942" s="39"/>
      <c r="E14942" s="39"/>
      <c r="F14942" s="41" t="str">
        <f aca="false">IF(A14942="","",MATCH(A14942,P_ID,1))</f>
        <v/>
      </c>
      <c r="G14942" s="41" t="str">
        <f aca="false">IF(A14942="","",INDEX(P_Svc,F14942))</f>
        <v/>
      </c>
      <c r="H14942" s="41" t="str">
        <f aca="false">IF(A14942="","",INDEX(P_Zone,F14942))</f>
        <v/>
      </c>
      <c r="I14942" s="41" t="str">
        <f aca="false">IF(A14942="","",IF(D14942="Delivered",IF(B14942&lt;=INDEX(P_Due,F14942),1,0),0))</f>
        <v/>
      </c>
    </row>
    <row r="14943" customFormat="false" ht="15" hidden="false" customHeight="false" outlineLevel="0" collapsed="false">
      <c r="A14943" s="37"/>
      <c r="B14943" s="38"/>
      <c r="C14943" s="39"/>
      <c r="D14943" s="39"/>
      <c r="E14943" s="39"/>
      <c r="F14943" s="41" t="str">
        <f aca="false">IF(A14943="","",MATCH(A14943,P_ID,1))</f>
        <v/>
      </c>
      <c r="G14943" s="41" t="str">
        <f aca="false">IF(A14943="","",INDEX(P_Svc,F14943))</f>
        <v/>
      </c>
      <c r="H14943" s="41" t="str">
        <f aca="false">IF(A14943="","",INDEX(P_Zone,F14943))</f>
        <v/>
      </c>
      <c r="I14943" s="41" t="str">
        <f aca="false">IF(A14943="","",IF(D14943="Delivered",IF(B14943&lt;=INDEX(P_Due,F14943),1,0),0))</f>
        <v/>
      </c>
    </row>
    <row r="14944" customFormat="false" ht="15" hidden="false" customHeight="false" outlineLevel="0" collapsed="false">
      <c r="A14944" s="37"/>
      <c r="B14944" s="38"/>
      <c r="C14944" s="39"/>
      <c r="D14944" s="39"/>
      <c r="E14944" s="39"/>
      <c r="F14944" s="41" t="str">
        <f aca="false">IF(A14944="","",MATCH(A14944,P_ID,1))</f>
        <v/>
      </c>
      <c r="G14944" s="41" t="str">
        <f aca="false">IF(A14944="","",INDEX(P_Svc,F14944))</f>
        <v/>
      </c>
      <c r="H14944" s="41" t="str">
        <f aca="false">IF(A14944="","",INDEX(P_Zone,F14944))</f>
        <v/>
      </c>
      <c r="I14944" s="41" t="str">
        <f aca="false">IF(A14944="","",IF(D14944="Delivered",IF(B14944&lt;=INDEX(P_Due,F14944),1,0),0))</f>
        <v/>
      </c>
    </row>
    <row r="14945" customFormat="false" ht="15" hidden="false" customHeight="false" outlineLevel="0" collapsed="false">
      <c r="A14945" s="37"/>
      <c r="B14945" s="38"/>
      <c r="C14945" s="39"/>
      <c r="D14945" s="39"/>
      <c r="E14945" s="39"/>
      <c r="F14945" s="41" t="str">
        <f aca="false">IF(A14945="","",MATCH(A14945,P_ID,1))</f>
        <v/>
      </c>
      <c r="G14945" s="41" t="str">
        <f aca="false">IF(A14945="","",INDEX(P_Svc,F14945))</f>
        <v/>
      </c>
      <c r="H14945" s="41" t="str">
        <f aca="false">IF(A14945="","",INDEX(P_Zone,F14945))</f>
        <v/>
      </c>
      <c r="I14945" s="41" t="str">
        <f aca="false">IF(A14945="","",IF(D14945="Delivered",IF(B14945&lt;=INDEX(P_Due,F14945),1,0),0))</f>
        <v/>
      </c>
    </row>
    <row r="14946" customFormat="false" ht="15" hidden="false" customHeight="false" outlineLevel="0" collapsed="false">
      <c r="A14946" s="37"/>
      <c r="B14946" s="38"/>
      <c r="C14946" s="39"/>
      <c r="D14946" s="39"/>
      <c r="E14946" s="39"/>
      <c r="F14946" s="41" t="str">
        <f aca="false">IF(A14946="","",MATCH(A14946,P_ID,1))</f>
        <v/>
      </c>
      <c r="G14946" s="41" t="str">
        <f aca="false">IF(A14946="","",INDEX(P_Svc,F14946))</f>
        <v/>
      </c>
      <c r="H14946" s="41" t="str">
        <f aca="false">IF(A14946="","",INDEX(P_Zone,F14946))</f>
        <v/>
      </c>
      <c r="I14946" s="41" t="str">
        <f aca="false">IF(A14946="","",IF(D14946="Delivered",IF(B14946&lt;=INDEX(P_Due,F14946),1,0),0))</f>
        <v/>
      </c>
    </row>
    <row r="14947" customFormat="false" ht="15" hidden="false" customHeight="false" outlineLevel="0" collapsed="false">
      <c r="A14947" s="37"/>
      <c r="B14947" s="38"/>
      <c r="C14947" s="39"/>
      <c r="D14947" s="39"/>
      <c r="E14947" s="39"/>
      <c r="F14947" s="41" t="str">
        <f aca="false">IF(A14947="","",MATCH(A14947,P_ID,1))</f>
        <v/>
      </c>
      <c r="G14947" s="41" t="str">
        <f aca="false">IF(A14947="","",INDEX(P_Svc,F14947))</f>
        <v/>
      </c>
      <c r="H14947" s="41" t="str">
        <f aca="false">IF(A14947="","",INDEX(P_Zone,F14947))</f>
        <v/>
      </c>
      <c r="I14947" s="41" t="str">
        <f aca="false">IF(A14947="","",IF(D14947="Delivered",IF(B14947&lt;=INDEX(P_Due,F14947),1,0),0))</f>
        <v/>
      </c>
    </row>
    <row r="14948" customFormat="false" ht="15" hidden="false" customHeight="false" outlineLevel="0" collapsed="false">
      <c r="A14948" s="37"/>
      <c r="B14948" s="38"/>
      <c r="C14948" s="39"/>
      <c r="D14948" s="39"/>
      <c r="E14948" s="39"/>
      <c r="F14948" s="41" t="str">
        <f aca="false">IF(A14948="","",MATCH(A14948,P_ID,1))</f>
        <v/>
      </c>
      <c r="G14948" s="41" t="str">
        <f aca="false">IF(A14948="","",INDEX(P_Svc,F14948))</f>
        <v/>
      </c>
      <c r="H14948" s="41" t="str">
        <f aca="false">IF(A14948="","",INDEX(P_Zone,F14948))</f>
        <v/>
      </c>
      <c r="I14948" s="41" t="str">
        <f aca="false">IF(A14948="","",IF(D14948="Delivered",IF(B14948&lt;=INDEX(P_Due,F14948),1,0),0))</f>
        <v/>
      </c>
    </row>
    <row r="14949" customFormat="false" ht="15" hidden="false" customHeight="false" outlineLevel="0" collapsed="false">
      <c r="A14949" s="37"/>
      <c r="B14949" s="38"/>
      <c r="C14949" s="39"/>
      <c r="D14949" s="39"/>
      <c r="E14949" s="39"/>
      <c r="F14949" s="41" t="str">
        <f aca="false">IF(A14949="","",MATCH(A14949,P_ID,1))</f>
        <v/>
      </c>
      <c r="G14949" s="41" t="str">
        <f aca="false">IF(A14949="","",INDEX(P_Svc,F14949))</f>
        <v/>
      </c>
      <c r="H14949" s="41" t="str">
        <f aca="false">IF(A14949="","",INDEX(P_Zone,F14949))</f>
        <v/>
      </c>
      <c r="I14949" s="41" t="str">
        <f aca="false">IF(A14949="","",IF(D14949="Delivered",IF(B14949&lt;=INDEX(P_Due,F14949),1,0),0))</f>
        <v/>
      </c>
    </row>
    <row r="14950" customFormat="false" ht="15" hidden="false" customHeight="false" outlineLevel="0" collapsed="false">
      <c r="A14950" s="37"/>
      <c r="B14950" s="38"/>
      <c r="C14950" s="39"/>
      <c r="D14950" s="39"/>
      <c r="E14950" s="39"/>
      <c r="F14950" s="41" t="str">
        <f aca="false">IF(A14950="","",MATCH(A14950,P_ID,1))</f>
        <v/>
      </c>
      <c r="G14950" s="41" t="str">
        <f aca="false">IF(A14950="","",INDEX(P_Svc,F14950))</f>
        <v/>
      </c>
      <c r="H14950" s="41" t="str">
        <f aca="false">IF(A14950="","",INDEX(P_Zone,F14950))</f>
        <v/>
      </c>
      <c r="I14950" s="41" t="str">
        <f aca="false">IF(A14950="","",IF(D14950="Delivered",IF(B14950&lt;=INDEX(P_Due,F14950),1,0),0))</f>
        <v/>
      </c>
    </row>
    <row r="14951" customFormat="false" ht="15" hidden="false" customHeight="false" outlineLevel="0" collapsed="false">
      <c r="A14951" s="37"/>
      <c r="B14951" s="38"/>
      <c r="C14951" s="39"/>
      <c r="D14951" s="39"/>
      <c r="E14951" s="39"/>
      <c r="F14951" s="41" t="str">
        <f aca="false">IF(A14951="","",MATCH(A14951,P_ID,1))</f>
        <v/>
      </c>
      <c r="G14951" s="41" t="str">
        <f aca="false">IF(A14951="","",INDEX(P_Svc,F14951))</f>
        <v/>
      </c>
      <c r="H14951" s="41" t="str">
        <f aca="false">IF(A14951="","",INDEX(P_Zone,F14951))</f>
        <v/>
      </c>
      <c r="I14951" s="41" t="str">
        <f aca="false">IF(A14951="","",IF(D14951="Delivered",IF(B14951&lt;=INDEX(P_Due,F14951),1,0),0))</f>
        <v/>
      </c>
    </row>
    <row r="14952" customFormat="false" ht="15" hidden="false" customHeight="false" outlineLevel="0" collapsed="false">
      <c r="A14952" s="37"/>
      <c r="B14952" s="38"/>
      <c r="C14952" s="39"/>
      <c r="D14952" s="39"/>
      <c r="E14952" s="39"/>
      <c r="F14952" s="41" t="str">
        <f aca="false">IF(A14952="","",MATCH(A14952,P_ID,1))</f>
        <v/>
      </c>
      <c r="G14952" s="41" t="str">
        <f aca="false">IF(A14952="","",INDEX(P_Svc,F14952))</f>
        <v/>
      </c>
      <c r="H14952" s="41" t="str">
        <f aca="false">IF(A14952="","",INDEX(P_Zone,F14952))</f>
        <v/>
      </c>
      <c r="I14952" s="41" t="str">
        <f aca="false">IF(A14952="","",IF(D14952="Delivered",IF(B14952&lt;=INDEX(P_Due,F14952),1,0),0))</f>
        <v/>
      </c>
    </row>
    <row r="14953" customFormat="false" ht="15" hidden="false" customHeight="false" outlineLevel="0" collapsed="false">
      <c r="A14953" s="37"/>
      <c r="B14953" s="38"/>
      <c r="C14953" s="39"/>
      <c r="D14953" s="39"/>
      <c r="E14953" s="39"/>
      <c r="F14953" s="41" t="str">
        <f aca="false">IF(A14953="","",MATCH(A14953,P_ID,1))</f>
        <v/>
      </c>
      <c r="G14953" s="41" t="str">
        <f aca="false">IF(A14953="","",INDEX(P_Svc,F14953))</f>
        <v/>
      </c>
      <c r="H14953" s="41" t="str">
        <f aca="false">IF(A14953="","",INDEX(P_Zone,F14953))</f>
        <v/>
      </c>
      <c r="I14953" s="41" t="str">
        <f aca="false">IF(A14953="","",IF(D14953="Delivered",IF(B14953&lt;=INDEX(P_Due,F14953),1,0),0))</f>
        <v/>
      </c>
    </row>
    <row r="14954" customFormat="false" ht="15" hidden="false" customHeight="false" outlineLevel="0" collapsed="false">
      <c r="A14954" s="37"/>
      <c r="B14954" s="38"/>
      <c r="C14954" s="39"/>
      <c r="D14954" s="39"/>
      <c r="E14954" s="39"/>
      <c r="F14954" s="41" t="str">
        <f aca="false">IF(A14954="","",MATCH(A14954,P_ID,1))</f>
        <v/>
      </c>
      <c r="G14954" s="41" t="str">
        <f aca="false">IF(A14954="","",INDEX(P_Svc,F14954))</f>
        <v/>
      </c>
      <c r="H14954" s="41" t="str">
        <f aca="false">IF(A14954="","",INDEX(P_Zone,F14954))</f>
        <v/>
      </c>
      <c r="I14954" s="41" t="str">
        <f aca="false">IF(A14954="","",IF(D14954="Delivered",IF(B14954&lt;=INDEX(P_Due,F14954),1,0),0))</f>
        <v/>
      </c>
    </row>
    <row r="14955" customFormat="false" ht="15" hidden="false" customHeight="false" outlineLevel="0" collapsed="false">
      <c r="A14955" s="37"/>
      <c r="B14955" s="38"/>
      <c r="C14955" s="39"/>
      <c r="D14955" s="39"/>
      <c r="E14955" s="39"/>
      <c r="F14955" s="41" t="str">
        <f aca="false">IF(A14955="","",MATCH(A14955,P_ID,1))</f>
        <v/>
      </c>
      <c r="G14955" s="41" t="str">
        <f aca="false">IF(A14955="","",INDEX(P_Svc,F14955))</f>
        <v/>
      </c>
      <c r="H14955" s="41" t="str">
        <f aca="false">IF(A14955="","",INDEX(P_Zone,F14955))</f>
        <v/>
      </c>
      <c r="I14955" s="41" t="str">
        <f aca="false">IF(A14955="","",IF(D14955="Delivered",IF(B14955&lt;=INDEX(P_Due,F14955),1,0),0))</f>
        <v/>
      </c>
    </row>
    <row r="14956" customFormat="false" ht="15" hidden="false" customHeight="false" outlineLevel="0" collapsed="false">
      <c r="A14956" s="37"/>
      <c r="B14956" s="38"/>
      <c r="C14956" s="39"/>
      <c r="D14956" s="39"/>
      <c r="E14956" s="39"/>
      <c r="F14956" s="41" t="str">
        <f aca="false">IF(A14956="","",MATCH(A14956,P_ID,1))</f>
        <v/>
      </c>
      <c r="G14956" s="41" t="str">
        <f aca="false">IF(A14956="","",INDEX(P_Svc,F14956))</f>
        <v/>
      </c>
      <c r="H14956" s="41" t="str">
        <f aca="false">IF(A14956="","",INDEX(P_Zone,F14956))</f>
        <v/>
      </c>
      <c r="I14956" s="41" t="str">
        <f aca="false">IF(A14956="","",IF(D14956="Delivered",IF(B14956&lt;=INDEX(P_Due,F14956),1,0),0))</f>
        <v/>
      </c>
    </row>
    <row r="14957" customFormat="false" ht="15" hidden="false" customHeight="false" outlineLevel="0" collapsed="false">
      <c r="A14957" s="37"/>
      <c r="B14957" s="38"/>
      <c r="C14957" s="39"/>
      <c r="D14957" s="39"/>
      <c r="E14957" s="39"/>
      <c r="F14957" s="41" t="str">
        <f aca="false">IF(A14957="","",MATCH(A14957,P_ID,1))</f>
        <v/>
      </c>
      <c r="G14957" s="41" t="str">
        <f aca="false">IF(A14957="","",INDEX(P_Svc,F14957))</f>
        <v/>
      </c>
      <c r="H14957" s="41" t="str">
        <f aca="false">IF(A14957="","",INDEX(P_Zone,F14957))</f>
        <v/>
      </c>
      <c r="I14957" s="41" t="str">
        <f aca="false">IF(A14957="","",IF(D14957="Delivered",IF(B14957&lt;=INDEX(P_Due,F14957),1,0),0))</f>
        <v/>
      </c>
    </row>
    <row r="14958" customFormat="false" ht="15" hidden="false" customHeight="false" outlineLevel="0" collapsed="false">
      <c r="A14958" s="37"/>
      <c r="B14958" s="38"/>
      <c r="C14958" s="39"/>
      <c r="D14958" s="39"/>
      <c r="E14958" s="39"/>
      <c r="F14958" s="41" t="str">
        <f aca="false">IF(A14958="","",MATCH(A14958,P_ID,1))</f>
        <v/>
      </c>
      <c r="G14958" s="41" t="str">
        <f aca="false">IF(A14958="","",INDEX(P_Svc,F14958))</f>
        <v/>
      </c>
      <c r="H14958" s="41" t="str">
        <f aca="false">IF(A14958="","",INDEX(P_Zone,F14958))</f>
        <v/>
      </c>
      <c r="I14958" s="41" t="str">
        <f aca="false">IF(A14958="","",IF(D14958="Delivered",IF(B14958&lt;=INDEX(P_Due,F14958),1,0),0))</f>
        <v/>
      </c>
    </row>
    <row r="14959" customFormat="false" ht="15" hidden="false" customHeight="false" outlineLevel="0" collapsed="false">
      <c r="A14959" s="37"/>
      <c r="B14959" s="38"/>
      <c r="C14959" s="39"/>
      <c r="D14959" s="39"/>
      <c r="E14959" s="39"/>
      <c r="F14959" s="41" t="str">
        <f aca="false">IF(A14959="","",MATCH(A14959,P_ID,1))</f>
        <v/>
      </c>
      <c r="G14959" s="41" t="str">
        <f aca="false">IF(A14959="","",INDEX(P_Svc,F14959))</f>
        <v/>
      </c>
      <c r="H14959" s="41" t="str">
        <f aca="false">IF(A14959="","",INDEX(P_Zone,F14959))</f>
        <v/>
      </c>
      <c r="I14959" s="41" t="str">
        <f aca="false">IF(A14959="","",IF(D14959="Delivered",IF(B14959&lt;=INDEX(P_Due,F14959),1,0),0))</f>
        <v/>
      </c>
    </row>
    <row r="14960" customFormat="false" ht="15" hidden="false" customHeight="false" outlineLevel="0" collapsed="false">
      <c r="A14960" s="37"/>
      <c r="B14960" s="38"/>
      <c r="C14960" s="39"/>
      <c r="D14960" s="39"/>
      <c r="E14960" s="39"/>
      <c r="F14960" s="41" t="str">
        <f aca="false">IF(A14960="","",MATCH(A14960,P_ID,1))</f>
        <v/>
      </c>
      <c r="G14960" s="41" t="str">
        <f aca="false">IF(A14960="","",INDEX(P_Svc,F14960))</f>
        <v/>
      </c>
      <c r="H14960" s="41" t="str">
        <f aca="false">IF(A14960="","",INDEX(P_Zone,F14960))</f>
        <v/>
      </c>
      <c r="I14960" s="41" t="str">
        <f aca="false">IF(A14960="","",IF(D14960="Delivered",IF(B14960&lt;=INDEX(P_Due,F14960),1,0),0))</f>
        <v/>
      </c>
    </row>
    <row r="14961" customFormat="false" ht="15" hidden="false" customHeight="false" outlineLevel="0" collapsed="false">
      <c r="A14961" s="37"/>
      <c r="B14961" s="38"/>
      <c r="C14961" s="39"/>
      <c r="D14961" s="39"/>
      <c r="E14961" s="39"/>
      <c r="F14961" s="41" t="str">
        <f aca="false">IF(A14961="","",MATCH(A14961,P_ID,1))</f>
        <v/>
      </c>
      <c r="G14961" s="41" t="str">
        <f aca="false">IF(A14961="","",INDEX(P_Svc,F14961))</f>
        <v/>
      </c>
      <c r="H14961" s="41" t="str">
        <f aca="false">IF(A14961="","",INDEX(P_Zone,F14961))</f>
        <v/>
      </c>
      <c r="I14961" s="41" t="str">
        <f aca="false">IF(A14961="","",IF(D14961="Delivered",IF(B14961&lt;=INDEX(P_Due,F14961),1,0),0))</f>
        <v/>
      </c>
    </row>
    <row r="14962" customFormat="false" ht="15" hidden="false" customHeight="false" outlineLevel="0" collapsed="false">
      <c r="A14962" s="37"/>
      <c r="B14962" s="38"/>
      <c r="C14962" s="39"/>
      <c r="D14962" s="39"/>
      <c r="E14962" s="39"/>
      <c r="F14962" s="41" t="str">
        <f aca="false">IF(A14962="","",MATCH(A14962,P_ID,1))</f>
        <v/>
      </c>
      <c r="G14962" s="41" t="str">
        <f aca="false">IF(A14962="","",INDEX(P_Svc,F14962))</f>
        <v/>
      </c>
      <c r="H14962" s="41" t="str">
        <f aca="false">IF(A14962="","",INDEX(P_Zone,F14962))</f>
        <v/>
      </c>
      <c r="I14962" s="41" t="str">
        <f aca="false">IF(A14962="","",IF(D14962="Delivered",IF(B14962&lt;=INDEX(P_Due,F14962),1,0),0))</f>
        <v/>
      </c>
    </row>
    <row r="14963" customFormat="false" ht="15" hidden="false" customHeight="false" outlineLevel="0" collapsed="false">
      <c r="A14963" s="37"/>
      <c r="B14963" s="38"/>
      <c r="C14963" s="39"/>
      <c r="D14963" s="39"/>
      <c r="E14963" s="39"/>
      <c r="F14963" s="41" t="str">
        <f aca="false">IF(A14963="","",MATCH(A14963,P_ID,1))</f>
        <v/>
      </c>
      <c r="G14963" s="41" t="str">
        <f aca="false">IF(A14963="","",INDEX(P_Svc,F14963))</f>
        <v/>
      </c>
      <c r="H14963" s="41" t="str">
        <f aca="false">IF(A14963="","",INDEX(P_Zone,F14963))</f>
        <v/>
      </c>
      <c r="I14963" s="41" t="str">
        <f aca="false">IF(A14963="","",IF(D14963="Delivered",IF(B14963&lt;=INDEX(P_Due,F14963),1,0),0))</f>
        <v/>
      </c>
    </row>
    <row r="14964" customFormat="false" ht="15" hidden="false" customHeight="false" outlineLevel="0" collapsed="false">
      <c r="A14964" s="37"/>
      <c r="B14964" s="38"/>
      <c r="C14964" s="39"/>
      <c r="D14964" s="39"/>
      <c r="E14964" s="39"/>
      <c r="F14964" s="41" t="str">
        <f aca="false">IF(A14964="","",MATCH(A14964,P_ID,1))</f>
        <v/>
      </c>
      <c r="G14964" s="41" t="str">
        <f aca="false">IF(A14964="","",INDEX(P_Svc,F14964))</f>
        <v/>
      </c>
      <c r="H14964" s="41" t="str">
        <f aca="false">IF(A14964="","",INDEX(P_Zone,F14964))</f>
        <v/>
      </c>
      <c r="I14964" s="41" t="str">
        <f aca="false">IF(A14964="","",IF(D14964="Delivered",IF(B14964&lt;=INDEX(P_Due,F14964),1,0),0))</f>
        <v/>
      </c>
    </row>
    <row r="14965" customFormat="false" ht="15" hidden="false" customHeight="false" outlineLevel="0" collapsed="false">
      <c r="A14965" s="37"/>
      <c r="B14965" s="38"/>
      <c r="C14965" s="39"/>
      <c r="D14965" s="39"/>
      <c r="E14965" s="39"/>
      <c r="F14965" s="41" t="str">
        <f aca="false">IF(A14965="","",MATCH(A14965,P_ID,1))</f>
        <v/>
      </c>
      <c r="G14965" s="41" t="str">
        <f aca="false">IF(A14965="","",INDEX(P_Svc,F14965))</f>
        <v/>
      </c>
      <c r="H14965" s="41" t="str">
        <f aca="false">IF(A14965="","",INDEX(P_Zone,F14965))</f>
        <v/>
      </c>
      <c r="I14965" s="41" t="str">
        <f aca="false">IF(A14965="","",IF(D14965="Delivered",IF(B14965&lt;=INDEX(P_Due,F14965),1,0),0))</f>
        <v/>
      </c>
    </row>
    <row r="14966" customFormat="false" ht="15" hidden="false" customHeight="false" outlineLevel="0" collapsed="false">
      <c r="A14966" s="37"/>
      <c r="B14966" s="38"/>
      <c r="C14966" s="39"/>
      <c r="D14966" s="39"/>
      <c r="E14966" s="39"/>
      <c r="F14966" s="41" t="str">
        <f aca="false">IF(A14966="","",MATCH(A14966,P_ID,1))</f>
        <v/>
      </c>
      <c r="G14966" s="41" t="str">
        <f aca="false">IF(A14966="","",INDEX(P_Svc,F14966))</f>
        <v/>
      </c>
      <c r="H14966" s="41" t="str">
        <f aca="false">IF(A14966="","",INDEX(P_Zone,F14966))</f>
        <v/>
      </c>
      <c r="I14966" s="41" t="str">
        <f aca="false">IF(A14966="","",IF(D14966="Delivered",IF(B14966&lt;=INDEX(P_Due,F14966),1,0),0))</f>
        <v/>
      </c>
    </row>
    <row r="14967" customFormat="false" ht="15" hidden="false" customHeight="false" outlineLevel="0" collapsed="false">
      <c r="A14967" s="37"/>
      <c r="B14967" s="38"/>
      <c r="C14967" s="39"/>
      <c r="D14967" s="39"/>
      <c r="E14967" s="39"/>
      <c r="F14967" s="41" t="str">
        <f aca="false">IF(A14967="","",MATCH(A14967,P_ID,1))</f>
        <v/>
      </c>
      <c r="G14967" s="41" t="str">
        <f aca="false">IF(A14967="","",INDEX(P_Svc,F14967))</f>
        <v/>
      </c>
      <c r="H14967" s="41" t="str">
        <f aca="false">IF(A14967="","",INDEX(P_Zone,F14967))</f>
        <v/>
      </c>
      <c r="I14967" s="41" t="str">
        <f aca="false">IF(A14967="","",IF(D14967="Delivered",IF(B14967&lt;=INDEX(P_Due,F14967),1,0),0))</f>
        <v/>
      </c>
    </row>
    <row r="14968" customFormat="false" ht="15" hidden="false" customHeight="false" outlineLevel="0" collapsed="false">
      <c r="A14968" s="37"/>
      <c r="B14968" s="38"/>
      <c r="C14968" s="39"/>
      <c r="D14968" s="39"/>
      <c r="E14968" s="39"/>
      <c r="F14968" s="41" t="str">
        <f aca="false">IF(A14968="","",MATCH(A14968,P_ID,1))</f>
        <v/>
      </c>
      <c r="G14968" s="41" t="str">
        <f aca="false">IF(A14968="","",INDEX(P_Svc,F14968))</f>
        <v/>
      </c>
      <c r="H14968" s="41" t="str">
        <f aca="false">IF(A14968="","",INDEX(P_Zone,F14968))</f>
        <v/>
      </c>
      <c r="I14968" s="41" t="str">
        <f aca="false">IF(A14968="","",IF(D14968="Delivered",IF(B14968&lt;=INDEX(P_Due,F14968),1,0),0))</f>
        <v/>
      </c>
    </row>
    <row r="14969" customFormat="false" ht="15" hidden="false" customHeight="false" outlineLevel="0" collapsed="false">
      <c r="A14969" s="37"/>
      <c r="B14969" s="38"/>
      <c r="C14969" s="39"/>
      <c r="D14969" s="39"/>
      <c r="E14969" s="39"/>
      <c r="F14969" s="41" t="str">
        <f aca="false">IF(A14969="","",MATCH(A14969,P_ID,1))</f>
        <v/>
      </c>
      <c r="G14969" s="41" t="str">
        <f aca="false">IF(A14969="","",INDEX(P_Svc,F14969))</f>
        <v/>
      </c>
      <c r="H14969" s="41" t="str">
        <f aca="false">IF(A14969="","",INDEX(P_Zone,F14969))</f>
        <v/>
      </c>
      <c r="I14969" s="41" t="str">
        <f aca="false">IF(A14969="","",IF(D14969="Delivered",IF(B14969&lt;=INDEX(P_Due,F14969),1,0),0))</f>
        <v/>
      </c>
    </row>
    <row r="14970" customFormat="false" ht="15" hidden="false" customHeight="false" outlineLevel="0" collapsed="false">
      <c r="A14970" s="37"/>
      <c r="B14970" s="38"/>
      <c r="C14970" s="39"/>
      <c r="D14970" s="39"/>
      <c r="E14970" s="39"/>
      <c r="F14970" s="41" t="str">
        <f aca="false">IF(A14970="","",MATCH(A14970,P_ID,1))</f>
        <v/>
      </c>
      <c r="G14970" s="41" t="str">
        <f aca="false">IF(A14970="","",INDEX(P_Svc,F14970))</f>
        <v/>
      </c>
      <c r="H14970" s="41" t="str">
        <f aca="false">IF(A14970="","",INDEX(P_Zone,F14970))</f>
        <v/>
      </c>
      <c r="I14970" s="41" t="str">
        <f aca="false">IF(A14970="","",IF(D14970="Delivered",IF(B14970&lt;=INDEX(P_Due,F14970),1,0),0))</f>
        <v/>
      </c>
    </row>
    <row r="14971" customFormat="false" ht="15" hidden="false" customHeight="false" outlineLevel="0" collapsed="false">
      <c r="A14971" s="37"/>
      <c r="B14971" s="38"/>
      <c r="C14971" s="39"/>
      <c r="D14971" s="39"/>
      <c r="E14971" s="39"/>
      <c r="F14971" s="41" t="str">
        <f aca="false">IF(A14971="","",MATCH(A14971,P_ID,1))</f>
        <v/>
      </c>
      <c r="G14971" s="41" t="str">
        <f aca="false">IF(A14971="","",INDEX(P_Svc,F14971))</f>
        <v/>
      </c>
      <c r="H14971" s="41" t="str">
        <f aca="false">IF(A14971="","",INDEX(P_Zone,F14971))</f>
        <v/>
      </c>
      <c r="I14971" s="41" t="str">
        <f aca="false">IF(A14971="","",IF(D14971="Delivered",IF(B14971&lt;=INDEX(P_Due,F14971),1,0),0))</f>
        <v/>
      </c>
    </row>
    <row r="14972" customFormat="false" ht="15" hidden="false" customHeight="false" outlineLevel="0" collapsed="false">
      <c r="A14972" s="37"/>
      <c r="B14972" s="38"/>
      <c r="C14972" s="39"/>
      <c r="D14972" s="39"/>
      <c r="E14972" s="39"/>
      <c r="F14972" s="41" t="str">
        <f aca="false">IF(A14972="","",MATCH(A14972,P_ID,1))</f>
        <v/>
      </c>
      <c r="G14972" s="41" t="str">
        <f aca="false">IF(A14972="","",INDEX(P_Svc,F14972))</f>
        <v/>
      </c>
      <c r="H14972" s="41" t="str">
        <f aca="false">IF(A14972="","",INDEX(P_Zone,F14972))</f>
        <v/>
      </c>
      <c r="I14972" s="41" t="str">
        <f aca="false">IF(A14972="","",IF(D14972="Delivered",IF(B14972&lt;=INDEX(P_Due,F14972),1,0),0))</f>
        <v/>
      </c>
    </row>
    <row r="14973" customFormat="false" ht="15" hidden="false" customHeight="false" outlineLevel="0" collapsed="false">
      <c r="A14973" s="37"/>
      <c r="B14973" s="38"/>
      <c r="C14973" s="39"/>
      <c r="D14973" s="39"/>
      <c r="E14973" s="39"/>
      <c r="F14973" s="41" t="str">
        <f aca="false">IF(A14973="","",MATCH(A14973,P_ID,1))</f>
        <v/>
      </c>
      <c r="G14973" s="41" t="str">
        <f aca="false">IF(A14973="","",INDEX(P_Svc,F14973))</f>
        <v/>
      </c>
      <c r="H14973" s="41" t="str">
        <f aca="false">IF(A14973="","",INDEX(P_Zone,F14973))</f>
        <v/>
      </c>
      <c r="I14973" s="41" t="str">
        <f aca="false">IF(A14973="","",IF(D14973="Delivered",IF(B14973&lt;=INDEX(P_Due,F14973),1,0),0))</f>
        <v/>
      </c>
    </row>
    <row r="14974" customFormat="false" ht="15" hidden="false" customHeight="false" outlineLevel="0" collapsed="false">
      <c r="A14974" s="37"/>
      <c r="B14974" s="38"/>
      <c r="C14974" s="39"/>
      <c r="D14974" s="39"/>
      <c r="E14974" s="39"/>
      <c r="F14974" s="41" t="str">
        <f aca="false">IF(A14974="","",MATCH(A14974,P_ID,1))</f>
        <v/>
      </c>
      <c r="G14974" s="41" t="str">
        <f aca="false">IF(A14974="","",INDEX(P_Svc,F14974))</f>
        <v/>
      </c>
      <c r="H14974" s="41" t="str">
        <f aca="false">IF(A14974="","",INDEX(P_Zone,F14974))</f>
        <v/>
      </c>
      <c r="I14974" s="41" t="str">
        <f aca="false">IF(A14974="","",IF(D14974="Delivered",IF(B14974&lt;=INDEX(P_Due,F14974),1,0),0))</f>
        <v/>
      </c>
    </row>
    <row r="14975" customFormat="false" ht="15" hidden="false" customHeight="false" outlineLevel="0" collapsed="false">
      <c r="A14975" s="37"/>
      <c r="B14975" s="38"/>
      <c r="C14975" s="39"/>
      <c r="D14975" s="39"/>
      <c r="E14975" s="39"/>
      <c r="F14975" s="41" t="str">
        <f aca="false">IF(A14975="","",MATCH(A14975,P_ID,1))</f>
        <v/>
      </c>
      <c r="G14975" s="41" t="str">
        <f aca="false">IF(A14975="","",INDEX(P_Svc,F14975))</f>
        <v/>
      </c>
      <c r="H14975" s="41" t="str">
        <f aca="false">IF(A14975="","",INDEX(P_Zone,F14975))</f>
        <v/>
      </c>
      <c r="I14975" s="41" t="str">
        <f aca="false">IF(A14975="","",IF(D14975="Delivered",IF(B14975&lt;=INDEX(P_Due,F14975),1,0),0))</f>
        <v/>
      </c>
    </row>
    <row r="14976" customFormat="false" ht="15" hidden="false" customHeight="false" outlineLevel="0" collapsed="false">
      <c r="A14976" s="37"/>
      <c r="B14976" s="38"/>
      <c r="C14976" s="39"/>
      <c r="D14976" s="39"/>
      <c r="E14976" s="39"/>
      <c r="F14976" s="41" t="str">
        <f aca="false">IF(A14976="","",MATCH(A14976,P_ID,1))</f>
        <v/>
      </c>
      <c r="G14976" s="41" t="str">
        <f aca="false">IF(A14976="","",INDEX(P_Svc,F14976))</f>
        <v/>
      </c>
      <c r="H14976" s="41" t="str">
        <f aca="false">IF(A14976="","",INDEX(P_Zone,F14976))</f>
        <v/>
      </c>
      <c r="I14976" s="41" t="str">
        <f aca="false">IF(A14976="","",IF(D14976="Delivered",IF(B14976&lt;=INDEX(P_Due,F14976),1,0),0))</f>
        <v/>
      </c>
    </row>
    <row r="14977" customFormat="false" ht="15" hidden="false" customHeight="false" outlineLevel="0" collapsed="false">
      <c r="A14977" s="37"/>
      <c r="B14977" s="38"/>
      <c r="C14977" s="39"/>
      <c r="D14977" s="39"/>
      <c r="E14977" s="39"/>
      <c r="F14977" s="41" t="str">
        <f aca="false">IF(A14977="","",MATCH(A14977,P_ID,1))</f>
        <v/>
      </c>
      <c r="G14977" s="41" t="str">
        <f aca="false">IF(A14977="","",INDEX(P_Svc,F14977))</f>
        <v/>
      </c>
      <c r="H14977" s="41" t="str">
        <f aca="false">IF(A14977="","",INDEX(P_Zone,F14977))</f>
        <v/>
      </c>
      <c r="I14977" s="41" t="str">
        <f aca="false">IF(A14977="","",IF(D14977="Delivered",IF(B14977&lt;=INDEX(P_Due,F14977),1,0),0))</f>
        <v/>
      </c>
    </row>
    <row r="14978" customFormat="false" ht="15" hidden="false" customHeight="false" outlineLevel="0" collapsed="false">
      <c r="A14978" s="37"/>
      <c r="B14978" s="38"/>
      <c r="C14978" s="39"/>
      <c r="D14978" s="39"/>
      <c r="E14978" s="39"/>
      <c r="F14978" s="41" t="str">
        <f aca="false">IF(A14978="","",MATCH(A14978,P_ID,1))</f>
        <v/>
      </c>
      <c r="G14978" s="41" t="str">
        <f aca="false">IF(A14978="","",INDEX(P_Svc,F14978))</f>
        <v/>
      </c>
      <c r="H14978" s="41" t="str">
        <f aca="false">IF(A14978="","",INDEX(P_Zone,F14978))</f>
        <v/>
      </c>
      <c r="I14978" s="41" t="str">
        <f aca="false">IF(A14978="","",IF(D14978="Delivered",IF(B14978&lt;=INDEX(P_Due,F14978),1,0),0))</f>
        <v/>
      </c>
    </row>
    <row r="14979" customFormat="false" ht="15" hidden="false" customHeight="false" outlineLevel="0" collapsed="false">
      <c r="A14979" s="37"/>
      <c r="B14979" s="38"/>
      <c r="C14979" s="39"/>
      <c r="D14979" s="39"/>
      <c r="E14979" s="39"/>
      <c r="F14979" s="41" t="str">
        <f aca="false">IF(A14979="","",MATCH(A14979,P_ID,1))</f>
        <v/>
      </c>
      <c r="G14979" s="41" t="str">
        <f aca="false">IF(A14979="","",INDEX(P_Svc,F14979))</f>
        <v/>
      </c>
      <c r="H14979" s="41" t="str">
        <f aca="false">IF(A14979="","",INDEX(P_Zone,F14979))</f>
        <v/>
      </c>
      <c r="I14979" s="41" t="str">
        <f aca="false">IF(A14979="","",IF(D14979="Delivered",IF(B14979&lt;=INDEX(P_Due,F14979),1,0),0))</f>
        <v/>
      </c>
    </row>
    <row r="14980" customFormat="false" ht="15" hidden="false" customHeight="false" outlineLevel="0" collapsed="false">
      <c r="A14980" s="37"/>
      <c r="B14980" s="38"/>
      <c r="C14980" s="39"/>
      <c r="D14980" s="39"/>
      <c r="E14980" s="39"/>
      <c r="F14980" s="41" t="str">
        <f aca="false">IF(A14980="","",MATCH(A14980,P_ID,1))</f>
        <v/>
      </c>
      <c r="G14980" s="41" t="str">
        <f aca="false">IF(A14980="","",INDEX(P_Svc,F14980))</f>
        <v/>
      </c>
      <c r="H14980" s="41" t="str">
        <f aca="false">IF(A14980="","",INDEX(P_Zone,F14980))</f>
        <v/>
      </c>
      <c r="I14980" s="41" t="str">
        <f aca="false">IF(A14980="","",IF(D14980="Delivered",IF(B14980&lt;=INDEX(P_Due,F14980),1,0),0))</f>
        <v/>
      </c>
    </row>
    <row r="14981" customFormat="false" ht="15" hidden="false" customHeight="false" outlineLevel="0" collapsed="false">
      <c r="A14981" s="37"/>
      <c r="B14981" s="38"/>
      <c r="C14981" s="39"/>
      <c r="D14981" s="39"/>
      <c r="E14981" s="39"/>
      <c r="F14981" s="41" t="str">
        <f aca="false">IF(A14981="","",MATCH(A14981,P_ID,1))</f>
        <v/>
      </c>
      <c r="G14981" s="41" t="str">
        <f aca="false">IF(A14981="","",INDEX(P_Svc,F14981))</f>
        <v/>
      </c>
      <c r="H14981" s="41" t="str">
        <f aca="false">IF(A14981="","",INDEX(P_Zone,F14981))</f>
        <v/>
      </c>
      <c r="I14981" s="41" t="str">
        <f aca="false">IF(A14981="","",IF(D14981="Delivered",IF(B14981&lt;=INDEX(P_Due,F14981),1,0),0))</f>
        <v/>
      </c>
    </row>
    <row r="14982" customFormat="false" ht="15" hidden="false" customHeight="false" outlineLevel="0" collapsed="false">
      <c r="A14982" s="37"/>
      <c r="B14982" s="38"/>
      <c r="C14982" s="39"/>
      <c r="D14982" s="39"/>
      <c r="E14982" s="39"/>
      <c r="F14982" s="41" t="str">
        <f aca="false">IF(A14982="","",MATCH(A14982,P_ID,1))</f>
        <v/>
      </c>
      <c r="G14982" s="41" t="str">
        <f aca="false">IF(A14982="","",INDEX(P_Svc,F14982))</f>
        <v/>
      </c>
      <c r="H14982" s="41" t="str">
        <f aca="false">IF(A14982="","",INDEX(P_Zone,F14982))</f>
        <v/>
      </c>
      <c r="I14982" s="41" t="str">
        <f aca="false">IF(A14982="","",IF(D14982="Delivered",IF(B14982&lt;=INDEX(P_Due,F14982),1,0),0))</f>
        <v/>
      </c>
    </row>
    <row r="14983" customFormat="false" ht="15" hidden="false" customHeight="false" outlineLevel="0" collapsed="false">
      <c r="A14983" s="37"/>
      <c r="B14983" s="38"/>
      <c r="C14983" s="39"/>
      <c r="D14983" s="39"/>
      <c r="E14983" s="39"/>
      <c r="F14983" s="41" t="str">
        <f aca="false">IF(A14983="","",MATCH(A14983,P_ID,1))</f>
        <v/>
      </c>
      <c r="G14983" s="41" t="str">
        <f aca="false">IF(A14983="","",INDEX(P_Svc,F14983))</f>
        <v/>
      </c>
      <c r="H14983" s="41" t="str">
        <f aca="false">IF(A14983="","",INDEX(P_Zone,F14983))</f>
        <v/>
      </c>
      <c r="I14983" s="41" t="str">
        <f aca="false">IF(A14983="","",IF(D14983="Delivered",IF(B14983&lt;=INDEX(P_Due,F14983),1,0),0))</f>
        <v/>
      </c>
    </row>
    <row r="14984" customFormat="false" ht="15" hidden="false" customHeight="false" outlineLevel="0" collapsed="false">
      <c r="A14984" s="37"/>
      <c r="B14984" s="38"/>
      <c r="C14984" s="39"/>
      <c r="D14984" s="39"/>
      <c r="E14984" s="39"/>
      <c r="F14984" s="41" t="str">
        <f aca="false">IF(A14984="","",MATCH(A14984,P_ID,1))</f>
        <v/>
      </c>
      <c r="G14984" s="41" t="str">
        <f aca="false">IF(A14984="","",INDEX(P_Svc,F14984))</f>
        <v/>
      </c>
      <c r="H14984" s="41" t="str">
        <f aca="false">IF(A14984="","",INDEX(P_Zone,F14984))</f>
        <v/>
      </c>
      <c r="I14984" s="41" t="str">
        <f aca="false">IF(A14984="","",IF(D14984="Delivered",IF(B14984&lt;=INDEX(P_Due,F14984),1,0),0))</f>
        <v/>
      </c>
    </row>
    <row r="14985" customFormat="false" ht="15" hidden="false" customHeight="false" outlineLevel="0" collapsed="false">
      <c r="A14985" s="37"/>
      <c r="B14985" s="38"/>
      <c r="C14985" s="39"/>
      <c r="D14985" s="39"/>
      <c r="E14985" s="39"/>
      <c r="F14985" s="41" t="str">
        <f aca="false">IF(A14985="","",MATCH(A14985,P_ID,1))</f>
        <v/>
      </c>
      <c r="G14985" s="41" t="str">
        <f aca="false">IF(A14985="","",INDEX(P_Svc,F14985))</f>
        <v/>
      </c>
      <c r="H14985" s="41" t="str">
        <f aca="false">IF(A14985="","",INDEX(P_Zone,F14985))</f>
        <v/>
      </c>
      <c r="I14985" s="41" t="str">
        <f aca="false">IF(A14985="","",IF(D14985="Delivered",IF(B14985&lt;=INDEX(P_Due,F14985),1,0),0))</f>
        <v/>
      </c>
    </row>
    <row r="14986" customFormat="false" ht="15" hidden="false" customHeight="false" outlineLevel="0" collapsed="false">
      <c r="A14986" s="37"/>
      <c r="B14986" s="38"/>
      <c r="C14986" s="39"/>
      <c r="D14986" s="39"/>
      <c r="E14986" s="39"/>
      <c r="F14986" s="41" t="str">
        <f aca="false">IF(A14986="","",MATCH(A14986,P_ID,1))</f>
        <v/>
      </c>
      <c r="G14986" s="41" t="str">
        <f aca="false">IF(A14986="","",INDEX(P_Svc,F14986))</f>
        <v/>
      </c>
      <c r="H14986" s="41" t="str">
        <f aca="false">IF(A14986="","",INDEX(P_Zone,F14986))</f>
        <v/>
      </c>
      <c r="I14986" s="41" t="str">
        <f aca="false">IF(A14986="","",IF(D14986="Delivered",IF(B14986&lt;=INDEX(P_Due,F14986),1,0),0))</f>
        <v/>
      </c>
    </row>
    <row r="14987" customFormat="false" ht="15" hidden="false" customHeight="false" outlineLevel="0" collapsed="false">
      <c r="A14987" s="37"/>
      <c r="B14987" s="38"/>
      <c r="C14987" s="39"/>
      <c r="D14987" s="39"/>
      <c r="E14987" s="39"/>
      <c r="F14987" s="41" t="str">
        <f aca="false">IF(A14987="","",MATCH(A14987,P_ID,1))</f>
        <v/>
      </c>
      <c r="G14987" s="41" t="str">
        <f aca="false">IF(A14987="","",INDEX(P_Svc,F14987))</f>
        <v/>
      </c>
      <c r="H14987" s="41" t="str">
        <f aca="false">IF(A14987="","",INDEX(P_Zone,F14987))</f>
        <v/>
      </c>
      <c r="I14987" s="41" t="str">
        <f aca="false">IF(A14987="","",IF(D14987="Delivered",IF(B14987&lt;=INDEX(P_Due,F14987),1,0),0))</f>
        <v/>
      </c>
    </row>
    <row r="14988" customFormat="false" ht="15" hidden="false" customHeight="false" outlineLevel="0" collapsed="false">
      <c r="A14988" s="37"/>
      <c r="B14988" s="38"/>
      <c r="C14988" s="39"/>
      <c r="D14988" s="39"/>
      <c r="E14988" s="39"/>
      <c r="F14988" s="41" t="str">
        <f aca="false">IF(A14988="","",MATCH(A14988,P_ID,1))</f>
        <v/>
      </c>
      <c r="G14988" s="41" t="str">
        <f aca="false">IF(A14988="","",INDEX(P_Svc,F14988))</f>
        <v/>
      </c>
      <c r="H14988" s="41" t="str">
        <f aca="false">IF(A14988="","",INDEX(P_Zone,F14988))</f>
        <v/>
      </c>
      <c r="I14988" s="41" t="str">
        <f aca="false">IF(A14988="","",IF(D14988="Delivered",IF(B14988&lt;=INDEX(P_Due,F14988),1,0),0))</f>
        <v/>
      </c>
    </row>
    <row r="14989" customFormat="false" ht="15" hidden="false" customHeight="false" outlineLevel="0" collapsed="false">
      <c r="A14989" s="37"/>
      <c r="B14989" s="38"/>
      <c r="C14989" s="39"/>
      <c r="D14989" s="39"/>
      <c r="E14989" s="39"/>
      <c r="F14989" s="41" t="str">
        <f aca="false">IF(A14989="","",MATCH(A14989,P_ID,1))</f>
        <v/>
      </c>
      <c r="G14989" s="41" t="str">
        <f aca="false">IF(A14989="","",INDEX(P_Svc,F14989))</f>
        <v/>
      </c>
      <c r="H14989" s="41" t="str">
        <f aca="false">IF(A14989="","",INDEX(P_Zone,F14989))</f>
        <v/>
      </c>
      <c r="I14989" s="41" t="str">
        <f aca="false">IF(A14989="","",IF(D14989="Delivered",IF(B14989&lt;=INDEX(P_Due,F14989),1,0),0))</f>
        <v/>
      </c>
    </row>
    <row r="14990" customFormat="false" ht="15" hidden="false" customHeight="false" outlineLevel="0" collapsed="false">
      <c r="A14990" s="37"/>
      <c r="B14990" s="38"/>
      <c r="C14990" s="39"/>
      <c r="D14990" s="39"/>
      <c r="E14990" s="39"/>
      <c r="F14990" s="41" t="str">
        <f aca="false">IF(A14990="","",MATCH(A14990,P_ID,1))</f>
        <v/>
      </c>
      <c r="G14990" s="41" t="str">
        <f aca="false">IF(A14990="","",INDEX(P_Svc,F14990))</f>
        <v/>
      </c>
      <c r="H14990" s="41" t="str">
        <f aca="false">IF(A14990="","",INDEX(P_Zone,F14990))</f>
        <v/>
      </c>
      <c r="I14990" s="41" t="str">
        <f aca="false">IF(A14990="","",IF(D14990="Delivered",IF(B14990&lt;=INDEX(P_Due,F14990),1,0),0))</f>
        <v/>
      </c>
    </row>
    <row r="14991" customFormat="false" ht="15" hidden="false" customHeight="false" outlineLevel="0" collapsed="false">
      <c r="A14991" s="37"/>
      <c r="B14991" s="38"/>
      <c r="C14991" s="39"/>
      <c r="D14991" s="39"/>
      <c r="E14991" s="39"/>
      <c r="F14991" s="41" t="str">
        <f aca="false">IF(A14991="","",MATCH(A14991,P_ID,1))</f>
        <v/>
      </c>
      <c r="G14991" s="41" t="str">
        <f aca="false">IF(A14991="","",INDEX(P_Svc,F14991))</f>
        <v/>
      </c>
      <c r="H14991" s="41" t="str">
        <f aca="false">IF(A14991="","",INDEX(P_Zone,F14991))</f>
        <v/>
      </c>
      <c r="I14991" s="41" t="str">
        <f aca="false">IF(A14991="","",IF(D14991="Delivered",IF(B14991&lt;=INDEX(P_Due,F14991),1,0),0))</f>
        <v/>
      </c>
    </row>
    <row r="14992" customFormat="false" ht="15" hidden="false" customHeight="false" outlineLevel="0" collapsed="false">
      <c r="A14992" s="37"/>
      <c r="B14992" s="38"/>
      <c r="C14992" s="39"/>
      <c r="D14992" s="39"/>
      <c r="E14992" s="39"/>
      <c r="F14992" s="41" t="str">
        <f aca="false">IF(A14992="","",MATCH(A14992,P_ID,1))</f>
        <v/>
      </c>
      <c r="G14992" s="41" t="str">
        <f aca="false">IF(A14992="","",INDEX(P_Svc,F14992))</f>
        <v/>
      </c>
      <c r="H14992" s="41" t="str">
        <f aca="false">IF(A14992="","",INDEX(P_Zone,F14992))</f>
        <v/>
      </c>
      <c r="I14992" s="41" t="str">
        <f aca="false">IF(A14992="","",IF(D14992="Delivered",IF(B14992&lt;=INDEX(P_Due,F14992),1,0),0))</f>
        <v/>
      </c>
    </row>
    <row r="14993" customFormat="false" ht="15" hidden="false" customHeight="false" outlineLevel="0" collapsed="false">
      <c r="A14993" s="37"/>
      <c r="B14993" s="38"/>
      <c r="C14993" s="39"/>
      <c r="D14993" s="39"/>
      <c r="E14993" s="39"/>
      <c r="F14993" s="41" t="str">
        <f aca="false">IF(A14993="","",MATCH(A14993,P_ID,1))</f>
        <v/>
      </c>
      <c r="G14993" s="41" t="str">
        <f aca="false">IF(A14993="","",INDEX(P_Svc,F14993))</f>
        <v/>
      </c>
      <c r="H14993" s="41" t="str">
        <f aca="false">IF(A14993="","",INDEX(P_Zone,F14993))</f>
        <v/>
      </c>
      <c r="I14993" s="41" t="str">
        <f aca="false">IF(A14993="","",IF(D14993="Delivered",IF(B14993&lt;=INDEX(P_Due,F14993),1,0),0))</f>
        <v/>
      </c>
    </row>
    <row r="14994" customFormat="false" ht="15" hidden="false" customHeight="false" outlineLevel="0" collapsed="false">
      <c r="A14994" s="37"/>
      <c r="B14994" s="38"/>
      <c r="C14994" s="39"/>
      <c r="D14994" s="39"/>
      <c r="E14994" s="39"/>
      <c r="F14994" s="41" t="str">
        <f aca="false">IF(A14994="","",MATCH(A14994,P_ID,1))</f>
        <v/>
      </c>
      <c r="G14994" s="41" t="str">
        <f aca="false">IF(A14994="","",INDEX(P_Svc,F14994))</f>
        <v/>
      </c>
      <c r="H14994" s="41" t="str">
        <f aca="false">IF(A14994="","",INDEX(P_Zone,F14994))</f>
        <v/>
      </c>
      <c r="I14994" s="41" t="str">
        <f aca="false">IF(A14994="","",IF(D14994="Delivered",IF(B14994&lt;=INDEX(P_Due,F14994),1,0),0))</f>
        <v/>
      </c>
    </row>
    <row r="14995" customFormat="false" ht="15" hidden="false" customHeight="false" outlineLevel="0" collapsed="false">
      <c r="A14995" s="37"/>
      <c r="B14995" s="38"/>
      <c r="C14995" s="39"/>
      <c r="D14995" s="39"/>
      <c r="E14995" s="39"/>
      <c r="F14995" s="41" t="str">
        <f aca="false">IF(A14995="","",MATCH(A14995,P_ID,1))</f>
        <v/>
      </c>
      <c r="G14995" s="41" t="str">
        <f aca="false">IF(A14995="","",INDEX(P_Svc,F14995))</f>
        <v/>
      </c>
      <c r="H14995" s="41" t="str">
        <f aca="false">IF(A14995="","",INDEX(P_Zone,F14995))</f>
        <v/>
      </c>
      <c r="I14995" s="41" t="str">
        <f aca="false">IF(A14995="","",IF(D14995="Delivered",IF(B14995&lt;=INDEX(P_Due,F14995),1,0),0))</f>
        <v/>
      </c>
    </row>
    <row r="14996" customFormat="false" ht="15" hidden="false" customHeight="false" outlineLevel="0" collapsed="false">
      <c r="A14996" s="37"/>
      <c r="B14996" s="38"/>
      <c r="C14996" s="39"/>
      <c r="D14996" s="39"/>
      <c r="E14996" s="39"/>
      <c r="F14996" s="41" t="str">
        <f aca="false">IF(A14996="","",MATCH(A14996,P_ID,1))</f>
        <v/>
      </c>
      <c r="G14996" s="41" t="str">
        <f aca="false">IF(A14996="","",INDEX(P_Svc,F14996))</f>
        <v/>
      </c>
      <c r="H14996" s="41" t="str">
        <f aca="false">IF(A14996="","",INDEX(P_Zone,F14996))</f>
        <v/>
      </c>
      <c r="I14996" s="41" t="str">
        <f aca="false">IF(A14996="","",IF(D14996="Delivered",IF(B14996&lt;=INDEX(P_Due,F14996),1,0),0))</f>
        <v/>
      </c>
    </row>
    <row r="14997" customFormat="false" ht="15" hidden="false" customHeight="false" outlineLevel="0" collapsed="false">
      <c r="A14997" s="37"/>
      <c r="B14997" s="38"/>
      <c r="C14997" s="39"/>
      <c r="D14997" s="39"/>
      <c r="E14997" s="39"/>
      <c r="F14997" s="41" t="str">
        <f aca="false">IF(A14997="","",MATCH(A14997,P_ID,1))</f>
        <v/>
      </c>
      <c r="G14997" s="41" t="str">
        <f aca="false">IF(A14997="","",INDEX(P_Svc,F14997))</f>
        <v/>
      </c>
      <c r="H14997" s="41" t="str">
        <f aca="false">IF(A14997="","",INDEX(P_Zone,F14997))</f>
        <v/>
      </c>
      <c r="I14997" s="41" t="str">
        <f aca="false">IF(A14997="","",IF(D14997="Delivered",IF(B14997&lt;=INDEX(P_Due,F14997),1,0),0))</f>
        <v/>
      </c>
    </row>
    <row r="14998" customFormat="false" ht="15" hidden="false" customHeight="false" outlineLevel="0" collapsed="false">
      <c r="A14998" s="37"/>
      <c r="B14998" s="38"/>
      <c r="C14998" s="39"/>
      <c r="D14998" s="39"/>
      <c r="E14998" s="39"/>
      <c r="F14998" s="41" t="str">
        <f aca="false">IF(A14998="","",MATCH(A14998,P_ID,1))</f>
        <v/>
      </c>
      <c r="G14998" s="41" t="str">
        <f aca="false">IF(A14998="","",INDEX(P_Svc,F14998))</f>
        <v/>
      </c>
      <c r="H14998" s="41" t="str">
        <f aca="false">IF(A14998="","",INDEX(P_Zone,F14998))</f>
        <v/>
      </c>
      <c r="I14998" s="41" t="str">
        <f aca="false">IF(A14998="","",IF(D14998="Delivered",IF(B14998&lt;=INDEX(P_Due,F14998),1,0),0))</f>
        <v/>
      </c>
    </row>
    <row r="14999" customFormat="false" ht="15" hidden="false" customHeight="false" outlineLevel="0" collapsed="false">
      <c r="A14999" s="37"/>
      <c r="B14999" s="38"/>
      <c r="C14999" s="39"/>
      <c r="D14999" s="39"/>
      <c r="E14999" s="39"/>
      <c r="F14999" s="41" t="str">
        <f aca="false">IF(A14999="","",MATCH(A14999,P_ID,1))</f>
        <v/>
      </c>
      <c r="G14999" s="41" t="str">
        <f aca="false">IF(A14999="","",INDEX(P_Svc,F14999))</f>
        <v/>
      </c>
      <c r="H14999" s="41" t="str">
        <f aca="false">IF(A14999="","",INDEX(P_Zone,F14999))</f>
        <v/>
      </c>
      <c r="I14999" s="41" t="str">
        <f aca="false">IF(A14999="","",IF(D14999="Delivered",IF(B14999&lt;=INDEX(P_Due,F14999),1,0),0))</f>
        <v/>
      </c>
    </row>
    <row r="15000" customFormat="false" ht="15" hidden="false" customHeight="false" outlineLevel="0" collapsed="false">
      <c r="A15000" s="37"/>
      <c r="B15000" s="38"/>
      <c r="C15000" s="39"/>
      <c r="D15000" s="39"/>
      <c r="E15000" s="39"/>
      <c r="F15000" s="41" t="str">
        <f aca="false">IF(A15000="","",MATCH(A15000,P_ID,1))</f>
        <v/>
      </c>
      <c r="G15000" s="41" t="str">
        <f aca="false">IF(A15000="","",INDEX(P_Svc,F15000))</f>
        <v/>
      </c>
      <c r="H15000" s="41" t="str">
        <f aca="false">IF(A15000="","",INDEX(P_Zone,F15000))</f>
        <v/>
      </c>
      <c r="I15000" s="41" t="str">
        <f aca="false">IF(A15000="","",IF(D15000="Delivered",IF(B15000&lt;=INDEX(P_Due,F15000),1,0),0))</f>
        <v/>
      </c>
    </row>
    <row r="15001" customFormat="false" ht="15" hidden="false" customHeight="false" outlineLevel="0" collapsed="false">
      <c r="A15001" s="37"/>
      <c r="B15001" s="38"/>
      <c r="C15001" s="39"/>
      <c r="D15001" s="39"/>
      <c r="E15001" s="39"/>
      <c r="F15001" s="41" t="str">
        <f aca="false">IF(A15001="","",MATCH(A15001,P_ID,1))</f>
        <v/>
      </c>
      <c r="G15001" s="41" t="str">
        <f aca="false">IF(A15001="","",INDEX(P_Svc,F15001))</f>
        <v/>
      </c>
      <c r="H15001" s="41" t="str">
        <f aca="false">IF(A15001="","",INDEX(P_Zone,F15001))</f>
        <v/>
      </c>
      <c r="I15001" s="41" t="str">
        <f aca="false">IF(A15001="","",IF(D15001="Delivered",IF(B15001&lt;=INDEX(P_Due,F15001),1,0),0))</f>
        <v/>
      </c>
    </row>
    <row r="15002" customFormat="false" ht="15" hidden="false" customHeight="false" outlineLevel="0" collapsed="false">
      <c r="A15002" s="37"/>
      <c r="B15002" s="38"/>
      <c r="C15002" s="39"/>
      <c r="D15002" s="39"/>
      <c r="E15002" s="39"/>
      <c r="F15002" s="41" t="str">
        <f aca="false">IF(A15002="","",MATCH(A15002,P_ID,1))</f>
        <v/>
      </c>
      <c r="G15002" s="41" t="str">
        <f aca="false">IF(A15002="","",INDEX(P_Svc,F15002))</f>
        <v/>
      </c>
      <c r="H15002" s="41" t="str">
        <f aca="false">IF(A15002="","",INDEX(P_Zone,F15002))</f>
        <v/>
      </c>
      <c r="I15002" s="41" t="str">
        <f aca="false">IF(A15002="","",IF(D15002="Delivered",IF(B15002&lt;=INDEX(P_Due,F15002),1,0),0))</f>
        <v/>
      </c>
    </row>
    <row r="15003" customFormat="false" ht="15" hidden="false" customHeight="false" outlineLevel="0" collapsed="false">
      <c r="A15003" s="37"/>
      <c r="B15003" s="38"/>
      <c r="C15003" s="39"/>
      <c r="D15003" s="39"/>
      <c r="E15003" s="39"/>
      <c r="F15003" s="41" t="str">
        <f aca="false">IF(A15003="","",MATCH(A15003,P_ID,1))</f>
        <v/>
      </c>
      <c r="G15003" s="41" t="str">
        <f aca="false">IF(A15003="","",INDEX(P_Svc,F15003))</f>
        <v/>
      </c>
      <c r="H15003" s="41" t="str">
        <f aca="false">IF(A15003="","",INDEX(P_Zone,F15003))</f>
        <v/>
      </c>
      <c r="I15003" s="41" t="str">
        <f aca="false">IF(A15003="","",IF(D15003="Delivered",IF(B15003&lt;=INDEX(P_Due,F15003),1,0),0))</f>
        <v/>
      </c>
    </row>
    <row r="15004" customFormat="false" ht="15" hidden="false" customHeight="false" outlineLevel="0" collapsed="false">
      <c r="A15004" s="37"/>
      <c r="B15004" s="38"/>
      <c r="C15004" s="39"/>
      <c r="D15004" s="39"/>
      <c r="E15004" s="39"/>
      <c r="F15004" s="41" t="str">
        <f aca="false">IF(A15004="","",MATCH(A15004,P_ID,1))</f>
        <v/>
      </c>
      <c r="G15004" s="41" t="str">
        <f aca="false">IF(A15004="","",INDEX(P_Svc,F15004))</f>
        <v/>
      </c>
      <c r="H15004" s="41" t="str">
        <f aca="false">IF(A15004="","",INDEX(P_Zone,F15004))</f>
        <v/>
      </c>
      <c r="I15004" s="41" t="str">
        <f aca="false">IF(A15004="","",IF(D15004="Delivered",IF(B15004&lt;=INDEX(P_Due,F15004),1,0),0))</f>
        <v/>
      </c>
    </row>
    <row r="15005" customFormat="false" ht="15" hidden="false" customHeight="false" outlineLevel="0" collapsed="false">
      <c r="A15005" s="37"/>
      <c r="B15005" s="38"/>
      <c r="C15005" s="39"/>
      <c r="D15005" s="39"/>
      <c r="E15005" s="39"/>
      <c r="F15005" s="41" t="str">
        <f aca="false">IF(A15005="","",MATCH(A15005,P_ID,1))</f>
        <v/>
      </c>
      <c r="G15005" s="41" t="str">
        <f aca="false">IF(A15005="","",INDEX(P_Svc,F15005))</f>
        <v/>
      </c>
      <c r="H15005" s="41" t="str">
        <f aca="false">IF(A15005="","",INDEX(P_Zone,F15005))</f>
        <v/>
      </c>
      <c r="I15005" s="41" t="str">
        <f aca="false">IF(A15005="","",IF(D15005="Delivered",IF(B15005&lt;=INDEX(P_Due,F15005),1,0),0))</f>
        <v/>
      </c>
    </row>
    <row r="15006" customFormat="false" ht="15" hidden="false" customHeight="false" outlineLevel="0" collapsed="false">
      <c r="A15006" s="37"/>
      <c r="B15006" s="38"/>
      <c r="C15006" s="39"/>
      <c r="D15006" s="39"/>
      <c r="E15006" s="39"/>
      <c r="F15006" s="41" t="str">
        <f aca="false">IF(A15006="","",MATCH(A15006,P_ID,1))</f>
        <v/>
      </c>
      <c r="G15006" s="41" t="str">
        <f aca="false">IF(A15006="","",INDEX(P_Svc,F15006))</f>
        <v/>
      </c>
      <c r="H15006" s="41" t="str">
        <f aca="false">IF(A15006="","",INDEX(P_Zone,F15006))</f>
        <v/>
      </c>
      <c r="I15006" s="41" t="str">
        <f aca="false">IF(A15006="","",IF(D15006="Delivered",IF(B15006&lt;=INDEX(P_Due,F15006),1,0),0))</f>
        <v/>
      </c>
    </row>
    <row r="15007" customFormat="false" ht="15" hidden="false" customHeight="false" outlineLevel="0" collapsed="false">
      <c r="A15007" s="37"/>
      <c r="B15007" s="38"/>
      <c r="C15007" s="39"/>
      <c r="D15007" s="39"/>
      <c r="E15007" s="39"/>
      <c r="F15007" s="41" t="str">
        <f aca="false">IF(A15007="","",MATCH(A15007,P_ID,1))</f>
        <v/>
      </c>
      <c r="G15007" s="41" t="str">
        <f aca="false">IF(A15007="","",INDEX(P_Svc,F15007))</f>
        <v/>
      </c>
      <c r="H15007" s="41" t="str">
        <f aca="false">IF(A15007="","",INDEX(P_Zone,F15007))</f>
        <v/>
      </c>
      <c r="I15007" s="41" t="str">
        <f aca="false">IF(A15007="","",IF(D15007="Delivered",IF(B15007&lt;=INDEX(P_Due,F15007),1,0),0))</f>
        <v/>
      </c>
    </row>
    <row r="15008" customFormat="false" ht="15" hidden="false" customHeight="false" outlineLevel="0" collapsed="false">
      <c r="A15008" s="37"/>
      <c r="B15008" s="38"/>
      <c r="C15008" s="39"/>
      <c r="D15008" s="39"/>
      <c r="E15008" s="39"/>
      <c r="F15008" s="41" t="str">
        <f aca="false">IF(A15008="","",MATCH(A15008,P_ID,1))</f>
        <v/>
      </c>
      <c r="G15008" s="41" t="str">
        <f aca="false">IF(A15008="","",INDEX(P_Svc,F15008))</f>
        <v/>
      </c>
      <c r="H15008" s="41" t="str">
        <f aca="false">IF(A15008="","",INDEX(P_Zone,F15008))</f>
        <v/>
      </c>
      <c r="I15008" s="41" t="str">
        <f aca="false">IF(A15008="","",IF(D15008="Delivered",IF(B15008&lt;=INDEX(P_Due,F15008),1,0),0))</f>
        <v/>
      </c>
    </row>
    <row r="15009" customFormat="false" ht="15" hidden="false" customHeight="false" outlineLevel="0" collapsed="false">
      <c r="A15009" s="37"/>
      <c r="B15009" s="38"/>
      <c r="C15009" s="39"/>
      <c r="D15009" s="39"/>
      <c r="E15009" s="39"/>
      <c r="F15009" s="41" t="str">
        <f aca="false">IF(A15009="","",MATCH(A15009,P_ID,1))</f>
        <v/>
      </c>
      <c r="G15009" s="41" t="str">
        <f aca="false">IF(A15009="","",INDEX(P_Svc,F15009))</f>
        <v/>
      </c>
      <c r="H15009" s="41" t="str">
        <f aca="false">IF(A15009="","",INDEX(P_Zone,F15009))</f>
        <v/>
      </c>
      <c r="I15009" s="41" t="str">
        <f aca="false">IF(A15009="","",IF(D15009="Delivered",IF(B15009&lt;=INDEX(P_Due,F15009),1,0),0))</f>
        <v/>
      </c>
    </row>
    <row r="15010" customFormat="false" ht="15" hidden="false" customHeight="false" outlineLevel="0" collapsed="false">
      <c r="A15010" s="37"/>
      <c r="B15010" s="38"/>
      <c r="C15010" s="39"/>
      <c r="D15010" s="39"/>
      <c r="E15010" s="39"/>
      <c r="F15010" s="41" t="str">
        <f aca="false">IF(A15010="","",MATCH(A15010,P_ID,1))</f>
        <v/>
      </c>
      <c r="G15010" s="41" t="str">
        <f aca="false">IF(A15010="","",INDEX(P_Svc,F15010))</f>
        <v/>
      </c>
      <c r="H15010" s="41" t="str">
        <f aca="false">IF(A15010="","",INDEX(P_Zone,F15010))</f>
        <v/>
      </c>
      <c r="I15010" s="41" t="str">
        <f aca="false">IF(A15010="","",IF(D15010="Delivered",IF(B15010&lt;=INDEX(P_Due,F15010),1,0),0))</f>
        <v/>
      </c>
    </row>
    <row r="15011" customFormat="false" ht="15" hidden="false" customHeight="false" outlineLevel="0" collapsed="false">
      <c r="A15011" s="37"/>
      <c r="B15011" s="38"/>
      <c r="C15011" s="39"/>
      <c r="D15011" s="39"/>
      <c r="E15011" s="39"/>
      <c r="F15011" s="41" t="str">
        <f aca="false">IF(A15011="","",MATCH(A15011,P_ID,1))</f>
        <v/>
      </c>
      <c r="G15011" s="41" t="str">
        <f aca="false">IF(A15011="","",INDEX(P_Svc,F15011))</f>
        <v/>
      </c>
      <c r="H15011" s="41" t="str">
        <f aca="false">IF(A15011="","",INDEX(P_Zone,F15011))</f>
        <v/>
      </c>
      <c r="I15011" s="41" t="str">
        <f aca="false">IF(A15011="","",IF(D15011="Delivered",IF(B15011&lt;=INDEX(P_Due,F15011),1,0),0))</f>
        <v/>
      </c>
    </row>
    <row r="15012" customFormat="false" ht="15" hidden="false" customHeight="false" outlineLevel="0" collapsed="false">
      <c r="A15012" s="37"/>
      <c r="B15012" s="38"/>
      <c r="C15012" s="39"/>
      <c r="D15012" s="39"/>
      <c r="E15012" s="39"/>
      <c r="F15012" s="41" t="str">
        <f aca="false">IF(A15012="","",MATCH(A15012,P_ID,1))</f>
        <v/>
      </c>
      <c r="G15012" s="41" t="str">
        <f aca="false">IF(A15012="","",INDEX(P_Svc,F15012))</f>
        <v/>
      </c>
      <c r="H15012" s="41" t="str">
        <f aca="false">IF(A15012="","",INDEX(P_Zone,F15012))</f>
        <v/>
      </c>
      <c r="I15012" s="41" t="str">
        <f aca="false">IF(A15012="","",IF(D15012="Delivered",IF(B15012&lt;=INDEX(P_Due,F15012),1,0),0))</f>
        <v/>
      </c>
    </row>
    <row r="15013" customFormat="false" ht="15" hidden="false" customHeight="false" outlineLevel="0" collapsed="false">
      <c r="A15013" s="37"/>
      <c r="B15013" s="38"/>
      <c r="C15013" s="39"/>
      <c r="D15013" s="39"/>
      <c r="E15013" s="39"/>
      <c r="F15013" s="41" t="str">
        <f aca="false">IF(A15013="","",MATCH(A15013,P_ID,1))</f>
        <v/>
      </c>
      <c r="G15013" s="41" t="str">
        <f aca="false">IF(A15013="","",INDEX(P_Svc,F15013))</f>
        <v/>
      </c>
      <c r="H15013" s="41" t="str">
        <f aca="false">IF(A15013="","",INDEX(P_Zone,F15013))</f>
        <v/>
      </c>
      <c r="I15013" s="41" t="str">
        <f aca="false">IF(A15013="","",IF(D15013="Delivered",IF(B15013&lt;=INDEX(P_Due,F15013),1,0),0))</f>
        <v/>
      </c>
    </row>
    <row r="15014" customFormat="false" ht="15" hidden="false" customHeight="false" outlineLevel="0" collapsed="false">
      <c r="A15014" s="37"/>
      <c r="B15014" s="38"/>
      <c r="C15014" s="39"/>
      <c r="D15014" s="39"/>
      <c r="E15014" s="39"/>
      <c r="F15014" s="41" t="str">
        <f aca="false">IF(A15014="","",MATCH(A15014,P_ID,1))</f>
        <v/>
      </c>
      <c r="G15014" s="41" t="str">
        <f aca="false">IF(A15014="","",INDEX(P_Svc,F15014))</f>
        <v/>
      </c>
      <c r="H15014" s="41" t="str">
        <f aca="false">IF(A15014="","",INDEX(P_Zone,F15014))</f>
        <v/>
      </c>
      <c r="I15014" s="41" t="str">
        <f aca="false">IF(A15014="","",IF(D15014="Delivered",IF(B15014&lt;=INDEX(P_Due,F15014),1,0),0))</f>
        <v/>
      </c>
    </row>
    <row r="15015" customFormat="false" ht="15" hidden="false" customHeight="false" outlineLevel="0" collapsed="false">
      <c r="A15015" s="37"/>
      <c r="B15015" s="38"/>
      <c r="C15015" s="39"/>
      <c r="D15015" s="39"/>
      <c r="E15015" s="39"/>
      <c r="F15015" s="41" t="str">
        <f aca="false">IF(A15015="","",MATCH(A15015,P_ID,1))</f>
        <v/>
      </c>
      <c r="G15015" s="41" t="str">
        <f aca="false">IF(A15015="","",INDEX(P_Svc,F15015))</f>
        <v/>
      </c>
      <c r="H15015" s="41" t="str">
        <f aca="false">IF(A15015="","",INDEX(P_Zone,F15015))</f>
        <v/>
      </c>
      <c r="I15015" s="41" t="str">
        <f aca="false">IF(A15015="","",IF(D15015="Delivered",IF(B15015&lt;=INDEX(P_Due,F15015),1,0),0))</f>
        <v/>
      </c>
    </row>
    <row r="15016" customFormat="false" ht="15" hidden="false" customHeight="false" outlineLevel="0" collapsed="false">
      <c r="A15016" s="37"/>
      <c r="B15016" s="38"/>
      <c r="C15016" s="39"/>
      <c r="D15016" s="39"/>
      <c r="E15016" s="39"/>
      <c r="F15016" s="41" t="str">
        <f aca="false">IF(A15016="","",MATCH(A15016,P_ID,1))</f>
        <v/>
      </c>
      <c r="G15016" s="41" t="str">
        <f aca="false">IF(A15016="","",INDEX(P_Svc,F15016))</f>
        <v/>
      </c>
      <c r="H15016" s="41" t="str">
        <f aca="false">IF(A15016="","",INDEX(P_Zone,F15016))</f>
        <v/>
      </c>
      <c r="I15016" s="41" t="str">
        <f aca="false">IF(A15016="","",IF(D15016="Delivered",IF(B15016&lt;=INDEX(P_Due,F15016),1,0),0))</f>
        <v/>
      </c>
    </row>
    <row r="15017" customFormat="false" ht="15" hidden="false" customHeight="false" outlineLevel="0" collapsed="false">
      <c r="A15017" s="37"/>
      <c r="B15017" s="38"/>
      <c r="C15017" s="39"/>
      <c r="D15017" s="39"/>
      <c r="E15017" s="39"/>
      <c r="F15017" s="41" t="str">
        <f aca="false">IF(A15017="","",MATCH(A15017,P_ID,1))</f>
        <v/>
      </c>
      <c r="G15017" s="41" t="str">
        <f aca="false">IF(A15017="","",INDEX(P_Svc,F15017))</f>
        <v/>
      </c>
      <c r="H15017" s="41" t="str">
        <f aca="false">IF(A15017="","",INDEX(P_Zone,F15017))</f>
        <v/>
      </c>
      <c r="I15017" s="41" t="str">
        <f aca="false">IF(A15017="","",IF(D15017="Delivered",IF(B15017&lt;=INDEX(P_Due,F15017),1,0),0))</f>
        <v/>
      </c>
    </row>
    <row r="15018" customFormat="false" ht="15" hidden="false" customHeight="false" outlineLevel="0" collapsed="false">
      <c r="A15018" s="37"/>
      <c r="B15018" s="38"/>
      <c r="C15018" s="39"/>
      <c r="D15018" s="39"/>
      <c r="E15018" s="39"/>
      <c r="F15018" s="41" t="str">
        <f aca="false">IF(A15018="","",MATCH(A15018,P_ID,1))</f>
        <v/>
      </c>
      <c r="G15018" s="41" t="str">
        <f aca="false">IF(A15018="","",INDEX(P_Svc,F15018))</f>
        <v/>
      </c>
      <c r="H15018" s="41" t="str">
        <f aca="false">IF(A15018="","",INDEX(P_Zone,F15018))</f>
        <v/>
      </c>
      <c r="I15018" s="41" t="str">
        <f aca="false">IF(A15018="","",IF(D15018="Delivered",IF(B15018&lt;=INDEX(P_Due,F15018),1,0),0))</f>
        <v/>
      </c>
    </row>
    <row r="15019" customFormat="false" ht="15" hidden="false" customHeight="false" outlineLevel="0" collapsed="false">
      <c r="A15019" s="37"/>
      <c r="B15019" s="38"/>
      <c r="C15019" s="39"/>
      <c r="D15019" s="39"/>
      <c r="E15019" s="39"/>
      <c r="F15019" s="41" t="str">
        <f aca="false">IF(A15019="","",MATCH(A15019,P_ID,1))</f>
        <v/>
      </c>
      <c r="G15019" s="41" t="str">
        <f aca="false">IF(A15019="","",INDEX(P_Svc,F15019))</f>
        <v/>
      </c>
      <c r="H15019" s="41" t="str">
        <f aca="false">IF(A15019="","",INDEX(P_Zone,F15019))</f>
        <v/>
      </c>
      <c r="I15019" s="41" t="str">
        <f aca="false">IF(A15019="","",IF(D15019="Delivered",IF(B15019&lt;=INDEX(P_Due,F15019),1,0),0))</f>
        <v/>
      </c>
    </row>
    <row r="15020" customFormat="false" ht="15" hidden="false" customHeight="false" outlineLevel="0" collapsed="false">
      <c r="A15020" s="37"/>
      <c r="B15020" s="38"/>
      <c r="C15020" s="39"/>
      <c r="D15020" s="39"/>
      <c r="E15020" s="39"/>
      <c r="F15020" s="41" t="str">
        <f aca="false">IF(A15020="","",MATCH(A15020,P_ID,1))</f>
        <v/>
      </c>
      <c r="G15020" s="41" t="str">
        <f aca="false">IF(A15020="","",INDEX(P_Svc,F15020))</f>
        <v/>
      </c>
      <c r="H15020" s="41" t="str">
        <f aca="false">IF(A15020="","",INDEX(P_Zone,F15020))</f>
        <v/>
      </c>
      <c r="I15020" s="41" t="str">
        <f aca="false">IF(A15020="","",IF(D15020="Delivered",IF(B15020&lt;=INDEX(P_Due,F15020),1,0),0))</f>
        <v/>
      </c>
    </row>
    <row r="15021" customFormat="false" ht="15" hidden="false" customHeight="false" outlineLevel="0" collapsed="false">
      <c r="A15021" s="37"/>
      <c r="B15021" s="38"/>
      <c r="C15021" s="39"/>
      <c r="D15021" s="39"/>
      <c r="E15021" s="39"/>
      <c r="F15021" s="41" t="str">
        <f aca="false">IF(A15021="","",MATCH(A15021,P_ID,1))</f>
        <v/>
      </c>
      <c r="G15021" s="41" t="str">
        <f aca="false">IF(A15021="","",INDEX(P_Svc,F15021))</f>
        <v/>
      </c>
      <c r="H15021" s="41" t="str">
        <f aca="false">IF(A15021="","",INDEX(P_Zone,F15021))</f>
        <v/>
      </c>
      <c r="I15021" s="41" t="str">
        <f aca="false">IF(A15021="","",IF(D15021="Delivered",IF(B15021&lt;=INDEX(P_Due,F15021),1,0),0))</f>
        <v/>
      </c>
    </row>
    <row r="15022" customFormat="false" ht="15" hidden="false" customHeight="false" outlineLevel="0" collapsed="false">
      <c r="A15022" s="37"/>
      <c r="B15022" s="38"/>
      <c r="C15022" s="39"/>
      <c r="D15022" s="39"/>
      <c r="E15022" s="39"/>
      <c r="F15022" s="41" t="str">
        <f aca="false">IF(A15022="","",MATCH(A15022,P_ID,1))</f>
        <v/>
      </c>
      <c r="G15022" s="41" t="str">
        <f aca="false">IF(A15022="","",INDEX(P_Svc,F15022))</f>
        <v/>
      </c>
      <c r="H15022" s="41" t="str">
        <f aca="false">IF(A15022="","",INDEX(P_Zone,F15022))</f>
        <v/>
      </c>
      <c r="I15022" s="41" t="str">
        <f aca="false">IF(A15022="","",IF(D15022="Delivered",IF(B15022&lt;=INDEX(P_Due,F15022),1,0),0))</f>
        <v/>
      </c>
    </row>
    <row r="15023" customFormat="false" ht="15" hidden="false" customHeight="false" outlineLevel="0" collapsed="false">
      <c r="A15023" s="37"/>
      <c r="B15023" s="38"/>
      <c r="C15023" s="39"/>
      <c r="D15023" s="39"/>
      <c r="E15023" s="39"/>
      <c r="F15023" s="41" t="str">
        <f aca="false">IF(A15023="","",MATCH(A15023,P_ID,1))</f>
        <v/>
      </c>
      <c r="G15023" s="41" t="str">
        <f aca="false">IF(A15023="","",INDEX(P_Svc,F15023))</f>
        <v/>
      </c>
      <c r="H15023" s="41" t="str">
        <f aca="false">IF(A15023="","",INDEX(P_Zone,F15023))</f>
        <v/>
      </c>
      <c r="I15023" s="41" t="str">
        <f aca="false">IF(A15023="","",IF(D15023="Delivered",IF(B15023&lt;=INDEX(P_Due,F15023),1,0),0))</f>
        <v/>
      </c>
    </row>
    <row r="15024" customFormat="false" ht="15" hidden="false" customHeight="false" outlineLevel="0" collapsed="false">
      <c r="A15024" s="37"/>
      <c r="B15024" s="38"/>
      <c r="C15024" s="39"/>
      <c r="D15024" s="39"/>
      <c r="E15024" s="39"/>
      <c r="F15024" s="41" t="str">
        <f aca="false">IF(A15024="","",MATCH(A15024,P_ID,1))</f>
        <v/>
      </c>
      <c r="G15024" s="41" t="str">
        <f aca="false">IF(A15024="","",INDEX(P_Svc,F15024))</f>
        <v/>
      </c>
      <c r="H15024" s="41" t="str">
        <f aca="false">IF(A15024="","",INDEX(P_Zone,F15024))</f>
        <v/>
      </c>
      <c r="I15024" s="41" t="str">
        <f aca="false">IF(A15024="","",IF(D15024="Delivered",IF(B15024&lt;=INDEX(P_Due,F15024),1,0),0))</f>
        <v/>
      </c>
    </row>
    <row r="15025" customFormat="false" ht="15" hidden="false" customHeight="false" outlineLevel="0" collapsed="false">
      <c r="A15025" s="37"/>
      <c r="B15025" s="38"/>
      <c r="C15025" s="39"/>
      <c r="D15025" s="39"/>
      <c r="E15025" s="39"/>
      <c r="F15025" s="41" t="str">
        <f aca="false">IF(A15025="","",MATCH(A15025,P_ID,1))</f>
        <v/>
      </c>
      <c r="G15025" s="41" t="str">
        <f aca="false">IF(A15025="","",INDEX(P_Svc,F15025))</f>
        <v/>
      </c>
      <c r="H15025" s="41" t="str">
        <f aca="false">IF(A15025="","",INDEX(P_Zone,F15025))</f>
        <v/>
      </c>
      <c r="I15025" s="41" t="str">
        <f aca="false">IF(A15025="","",IF(D15025="Delivered",IF(B15025&lt;=INDEX(P_Due,F15025),1,0),0))</f>
        <v/>
      </c>
    </row>
    <row r="15026" customFormat="false" ht="15" hidden="false" customHeight="false" outlineLevel="0" collapsed="false">
      <c r="A15026" s="37"/>
      <c r="B15026" s="38"/>
      <c r="C15026" s="39"/>
      <c r="D15026" s="39"/>
      <c r="E15026" s="39"/>
      <c r="F15026" s="41" t="str">
        <f aca="false">IF(A15026="","",MATCH(A15026,P_ID,1))</f>
        <v/>
      </c>
      <c r="G15026" s="41" t="str">
        <f aca="false">IF(A15026="","",INDEX(P_Svc,F15026))</f>
        <v/>
      </c>
      <c r="H15026" s="41" t="str">
        <f aca="false">IF(A15026="","",INDEX(P_Zone,F15026))</f>
        <v/>
      </c>
      <c r="I15026" s="41" t="str">
        <f aca="false">IF(A15026="","",IF(D15026="Delivered",IF(B15026&lt;=INDEX(P_Due,F15026),1,0),0))</f>
        <v/>
      </c>
    </row>
    <row r="15027" customFormat="false" ht="15" hidden="false" customHeight="false" outlineLevel="0" collapsed="false">
      <c r="A15027" s="37"/>
      <c r="B15027" s="38"/>
      <c r="C15027" s="39"/>
      <c r="D15027" s="39"/>
      <c r="E15027" s="39"/>
      <c r="F15027" s="41" t="str">
        <f aca="false">IF(A15027="","",MATCH(A15027,P_ID,1))</f>
        <v/>
      </c>
      <c r="G15027" s="41" t="str">
        <f aca="false">IF(A15027="","",INDEX(P_Svc,F15027))</f>
        <v/>
      </c>
      <c r="H15027" s="41" t="str">
        <f aca="false">IF(A15027="","",INDEX(P_Zone,F15027))</f>
        <v/>
      </c>
      <c r="I15027" s="41" t="str">
        <f aca="false">IF(A15027="","",IF(D15027="Delivered",IF(B15027&lt;=INDEX(P_Due,F15027),1,0),0))</f>
        <v/>
      </c>
    </row>
    <row r="15028" customFormat="false" ht="15" hidden="false" customHeight="false" outlineLevel="0" collapsed="false">
      <c r="A15028" s="37"/>
      <c r="B15028" s="38"/>
      <c r="C15028" s="39"/>
      <c r="D15028" s="39"/>
      <c r="E15028" s="39"/>
      <c r="F15028" s="41" t="str">
        <f aca="false">IF(A15028="","",MATCH(A15028,P_ID,1))</f>
        <v/>
      </c>
      <c r="G15028" s="41" t="str">
        <f aca="false">IF(A15028="","",INDEX(P_Svc,F15028))</f>
        <v/>
      </c>
      <c r="H15028" s="41" t="str">
        <f aca="false">IF(A15028="","",INDEX(P_Zone,F15028))</f>
        <v/>
      </c>
      <c r="I15028" s="41" t="str">
        <f aca="false">IF(A15028="","",IF(D15028="Delivered",IF(B15028&lt;=INDEX(P_Due,F15028),1,0),0))</f>
        <v/>
      </c>
    </row>
    <row r="15029" customFormat="false" ht="15" hidden="false" customHeight="false" outlineLevel="0" collapsed="false">
      <c r="A15029" s="37"/>
      <c r="B15029" s="38"/>
      <c r="C15029" s="39"/>
      <c r="D15029" s="39"/>
      <c r="E15029" s="39"/>
      <c r="F15029" s="41" t="str">
        <f aca="false">IF(A15029="","",MATCH(A15029,P_ID,1))</f>
        <v/>
      </c>
      <c r="G15029" s="41" t="str">
        <f aca="false">IF(A15029="","",INDEX(P_Svc,F15029))</f>
        <v/>
      </c>
      <c r="H15029" s="41" t="str">
        <f aca="false">IF(A15029="","",INDEX(P_Zone,F15029))</f>
        <v/>
      </c>
      <c r="I15029" s="41" t="str">
        <f aca="false">IF(A15029="","",IF(D15029="Delivered",IF(B15029&lt;=INDEX(P_Due,F15029),1,0),0))</f>
        <v/>
      </c>
    </row>
    <row r="15030" customFormat="false" ht="15" hidden="false" customHeight="false" outlineLevel="0" collapsed="false">
      <c r="A15030" s="37"/>
      <c r="B15030" s="38"/>
      <c r="C15030" s="39"/>
      <c r="D15030" s="39"/>
      <c r="E15030" s="39"/>
      <c r="F15030" s="41" t="str">
        <f aca="false">IF(A15030="","",MATCH(A15030,P_ID,1))</f>
        <v/>
      </c>
      <c r="G15030" s="41" t="str">
        <f aca="false">IF(A15030="","",INDEX(P_Svc,F15030))</f>
        <v/>
      </c>
      <c r="H15030" s="41" t="str">
        <f aca="false">IF(A15030="","",INDEX(P_Zone,F15030))</f>
        <v/>
      </c>
      <c r="I15030" s="41" t="str">
        <f aca="false">IF(A15030="","",IF(D15030="Delivered",IF(B15030&lt;=INDEX(P_Due,F15030),1,0),0))</f>
        <v/>
      </c>
    </row>
    <row r="15031" customFormat="false" ht="15" hidden="false" customHeight="false" outlineLevel="0" collapsed="false">
      <c r="A15031" s="37"/>
      <c r="B15031" s="38"/>
      <c r="C15031" s="39"/>
      <c r="D15031" s="39"/>
      <c r="E15031" s="39"/>
      <c r="F15031" s="41" t="str">
        <f aca="false">IF(A15031="","",MATCH(A15031,P_ID,1))</f>
        <v/>
      </c>
      <c r="G15031" s="41" t="str">
        <f aca="false">IF(A15031="","",INDEX(P_Svc,F15031))</f>
        <v/>
      </c>
      <c r="H15031" s="41" t="str">
        <f aca="false">IF(A15031="","",INDEX(P_Zone,F15031))</f>
        <v/>
      </c>
      <c r="I15031" s="41" t="str">
        <f aca="false">IF(A15031="","",IF(D15031="Delivered",IF(B15031&lt;=INDEX(P_Due,F15031),1,0),0))</f>
        <v/>
      </c>
    </row>
    <row r="15032" customFormat="false" ht="15" hidden="false" customHeight="false" outlineLevel="0" collapsed="false">
      <c r="A15032" s="37"/>
      <c r="B15032" s="38"/>
      <c r="C15032" s="39"/>
      <c r="D15032" s="39"/>
      <c r="E15032" s="39"/>
      <c r="F15032" s="41" t="str">
        <f aca="false">IF(A15032="","",MATCH(A15032,P_ID,1))</f>
        <v/>
      </c>
      <c r="G15032" s="41" t="str">
        <f aca="false">IF(A15032="","",INDEX(P_Svc,F15032))</f>
        <v/>
      </c>
      <c r="H15032" s="41" t="str">
        <f aca="false">IF(A15032="","",INDEX(P_Zone,F15032))</f>
        <v/>
      </c>
      <c r="I15032" s="41" t="str">
        <f aca="false">IF(A15032="","",IF(D15032="Delivered",IF(B15032&lt;=INDEX(P_Due,F15032),1,0),0))</f>
        <v/>
      </c>
    </row>
    <row r="15033" customFormat="false" ht="15" hidden="false" customHeight="false" outlineLevel="0" collapsed="false">
      <c r="A15033" s="37"/>
      <c r="B15033" s="38"/>
      <c r="C15033" s="39"/>
      <c r="D15033" s="39"/>
      <c r="E15033" s="39"/>
      <c r="F15033" s="41" t="str">
        <f aca="false">IF(A15033="","",MATCH(A15033,P_ID,1))</f>
        <v/>
      </c>
      <c r="G15033" s="41" t="str">
        <f aca="false">IF(A15033="","",INDEX(P_Svc,F15033))</f>
        <v/>
      </c>
      <c r="H15033" s="41" t="str">
        <f aca="false">IF(A15033="","",INDEX(P_Zone,F15033))</f>
        <v/>
      </c>
      <c r="I15033" s="41" t="str">
        <f aca="false">IF(A15033="","",IF(D15033="Delivered",IF(B15033&lt;=INDEX(P_Due,F15033),1,0),0))</f>
        <v/>
      </c>
    </row>
    <row r="15034" customFormat="false" ht="15" hidden="false" customHeight="false" outlineLevel="0" collapsed="false">
      <c r="A15034" s="37"/>
      <c r="B15034" s="38"/>
      <c r="C15034" s="39"/>
      <c r="D15034" s="39"/>
      <c r="E15034" s="39"/>
      <c r="F15034" s="41" t="str">
        <f aca="false">IF(A15034="","",MATCH(A15034,P_ID,1))</f>
        <v/>
      </c>
      <c r="G15034" s="41" t="str">
        <f aca="false">IF(A15034="","",INDEX(P_Svc,F15034))</f>
        <v/>
      </c>
      <c r="H15034" s="41" t="str">
        <f aca="false">IF(A15034="","",INDEX(P_Zone,F15034))</f>
        <v/>
      </c>
      <c r="I15034" s="41" t="str">
        <f aca="false">IF(A15034="","",IF(D15034="Delivered",IF(B15034&lt;=INDEX(P_Due,F15034),1,0),0))</f>
        <v/>
      </c>
    </row>
    <row r="15035" customFormat="false" ht="15" hidden="false" customHeight="false" outlineLevel="0" collapsed="false">
      <c r="A15035" s="37"/>
      <c r="B15035" s="38"/>
      <c r="C15035" s="39"/>
      <c r="D15035" s="39"/>
      <c r="E15035" s="39"/>
      <c r="F15035" s="41" t="str">
        <f aca="false">IF(A15035="","",MATCH(A15035,P_ID,1))</f>
        <v/>
      </c>
      <c r="G15035" s="41" t="str">
        <f aca="false">IF(A15035="","",INDEX(P_Svc,F15035))</f>
        <v/>
      </c>
      <c r="H15035" s="41" t="str">
        <f aca="false">IF(A15035="","",INDEX(P_Zone,F15035))</f>
        <v/>
      </c>
      <c r="I15035" s="41" t="str">
        <f aca="false">IF(A15035="","",IF(D15035="Delivered",IF(B15035&lt;=INDEX(P_Due,F15035),1,0),0))</f>
        <v/>
      </c>
    </row>
    <row r="15036" customFormat="false" ht="15" hidden="false" customHeight="false" outlineLevel="0" collapsed="false">
      <c r="A15036" s="37"/>
      <c r="B15036" s="38"/>
      <c r="C15036" s="39"/>
      <c r="D15036" s="39"/>
      <c r="E15036" s="39"/>
      <c r="F15036" s="41" t="str">
        <f aca="false">IF(A15036="","",MATCH(A15036,P_ID,1))</f>
        <v/>
      </c>
      <c r="G15036" s="41" t="str">
        <f aca="false">IF(A15036="","",INDEX(P_Svc,F15036))</f>
        <v/>
      </c>
      <c r="H15036" s="41" t="str">
        <f aca="false">IF(A15036="","",INDEX(P_Zone,F15036))</f>
        <v/>
      </c>
      <c r="I15036" s="41" t="str">
        <f aca="false">IF(A15036="","",IF(D15036="Delivered",IF(B15036&lt;=INDEX(P_Due,F15036),1,0),0))</f>
        <v/>
      </c>
    </row>
    <row r="15037" customFormat="false" ht="15" hidden="false" customHeight="false" outlineLevel="0" collapsed="false">
      <c r="A15037" s="37"/>
      <c r="B15037" s="38"/>
      <c r="C15037" s="39"/>
      <c r="D15037" s="39"/>
      <c r="E15037" s="39"/>
      <c r="F15037" s="41" t="str">
        <f aca="false">IF(A15037="","",MATCH(A15037,P_ID,1))</f>
        <v/>
      </c>
      <c r="G15037" s="41" t="str">
        <f aca="false">IF(A15037="","",INDEX(P_Svc,F15037))</f>
        <v/>
      </c>
      <c r="H15037" s="41" t="str">
        <f aca="false">IF(A15037="","",INDEX(P_Zone,F15037))</f>
        <v/>
      </c>
      <c r="I15037" s="41" t="str">
        <f aca="false">IF(A15037="","",IF(D15037="Delivered",IF(B15037&lt;=INDEX(P_Due,F15037),1,0),0))</f>
        <v/>
      </c>
    </row>
    <row r="15038" customFormat="false" ht="15" hidden="false" customHeight="false" outlineLevel="0" collapsed="false">
      <c r="A15038" s="37"/>
      <c r="B15038" s="38"/>
      <c r="C15038" s="39"/>
      <c r="D15038" s="39"/>
      <c r="E15038" s="39"/>
      <c r="F15038" s="41" t="str">
        <f aca="false">IF(A15038="","",MATCH(A15038,P_ID,1))</f>
        <v/>
      </c>
      <c r="G15038" s="41" t="str">
        <f aca="false">IF(A15038="","",INDEX(P_Svc,F15038))</f>
        <v/>
      </c>
      <c r="H15038" s="41" t="str">
        <f aca="false">IF(A15038="","",INDEX(P_Zone,F15038))</f>
        <v/>
      </c>
      <c r="I15038" s="41" t="str">
        <f aca="false">IF(A15038="","",IF(D15038="Delivered",IF(B15038&lt;=INDEX(P_Due,F15038),1,0),0))</f>
        <v/>
      </c>
    </row>
    <row r="15039" customFormat="false" ht="15" hidden="false" customHeight="false" outlineLevel="0" collapsed="false">
      <c r="A15039" s="37"/>
      <c r="B15039" s="38"/>
      <c r="C15039" s="39"/>
      <c r="D15039" s="39"/>
      <c r="E15039" s="39"/>
      <c r="F15039" s="41" t="str">
        <f aca="false">IF(A15039="","",MATCH(A15039,P_ID,1))</f>
        <v/>
      </c>
      <c r="G15039" s="41" t="str">
        <f aca="false">IF(A15039="","",INDEX(P_Svc,F15039))</f>
        <v/>
      </c>
      <c r="H15039" s="41" t="str">
        <f aca="false">IF(A15039="","",INDEX(P_Zone,F15039))</f>
        <v/>
      </c>
      <c r="I15039" s="41" t="str">
        <f aca="false">IF(A15039="","",IF(D15039="Delivered",IF(B15039&lt;=INDEX(P_Due,F15039),1,0),0))</f>
        <v/>
      </c>
    </row>
    <row r="15040" customFormat="false" ht="15" hidden="false" customHeight="false" outlineLevel="0" collapsed="false">
      <c r="A15040" s="37"/>
      <c r="B15040" s="38"/>
      <c r="C15040" s="39"/>
      <c r="D15040" s="39"/>
      <c r="E15040" s="39"/>
      <c r="F15040" s="41" t="str">
        <f aca="false">IF(A15040="","",MATCH(A15040,P_ID,1))</f>
        <v/>
      </c>
      <c r="G15040" s="41" t="str">
        <f aca="false">IF(A15040="","",INDEX(P_Svc,F15040))</f>
        <v/>
      </c>
      <c r="H15040" s="41" t="str">
        <f aca="false">IF(A15040="","",INDEX(P_Zone,F15040))</f>
        <v/>
      </c>
      <c r="I15040" s="41" t="str">
        <f aca="false">IF(A15040="","",IF(D15040="Delivered",IF(B15040&lt;=INDEX(P_Due,F15040),1,0),0))</f>
        <v/>
      </c>
    </row>
    <row r="15041" customFormat="false" ht="15" hidden="false" customHeight="false" outlineLevel="0" collapsed="false">
      <c r="A15041" s="37"/>
      <c r="B15041" s="38"/>
      <c r="C15041" s="39"/>
      <c r="D15041" s="39"/>
      <c r="E15041" s="39"/>
      <c r="F15041" s="41" t="str">
        <f aca="false">IF(A15041="","",MATCH(A15041,P_ID,1))</f>
        <v/>
      </c>
      <c r="G15041" s="41" t="str">
        <f aca="false">IF(A15041="","",INDEX(P_Svc,F15041))</f>
        <v/>
      </c>
      <c r="H15041" s="41" t="str">
        <f aca="false">IF(A15041="","",INDEX(P_Zone,F15041))</f>
        <v/>
      </c>
      <c r="I15041" s="41" t="str">
        <f aca="false">IF(A15041="","",IF(D15041="Delivered",IF(B15041&lt;=INDEX(P_Due,F15041),1,0),0))</f>
        <v/>
      </c>
    </row>
    <row r="15042" customFormat="false" ht="15" hidden="false" customHeight="false" outlineLevel="0" collapsed="false">
      <c r="A15042" s="37"/>
      <c r="B15042" s="38"/>
      <c r="C15042" s="39"/>
      <c r="D15042" s="39"/>
      <c r="E15042" s="39"/>
      <c r="F15042" s="41" t="str">
        <f aca="false">IF(A15042="","",MATCH(A15042,P_ID,1))</f>
        <v/>
      </c>
      <c r="G15042" s="41" t="str">
        <f aca="false">IF(A15042="","",INDEX(P_Svc,F15042))</f>
        <v/>
      </c>
      <c r="H15042" s="41" t="str">
        <f aca="false">IF(A15042="","",INDEX(P_Zone,F15042))</f>
        <v/>
      </c>
      <c r="I15042" s="41" t="str">
        <f aca="false">IF(A15042="","",IF(D15042="Delivered",IF(B15042&lt;=INDEX(P_Due,F15042),1,0),0))</f>
        <v/>
      </c>
    </row>
    <row r="15043" customFormat="false" ht="15" hidden="false" customHeight="false" outlineLevel="0" collapsed="false">
      <c r="A15043" s="37"/>
      <c r="B15043" s="38"/>
      <c r="C15043" s="39"/>
      <c r="D15043" s="39"/>
      <c r="E15043" s="39"/>
      <c r="F15043" s="41" t="str">
        <f aca="false">IF(A15043="","",MATCH(A15043,P_ID,1))</f>
        <v/>
      </c>
      <c r="G15043" s="41" t="str">
        <f aca="false">IF(A15043="","",INDEX(P_Svc,F15043))</f>
        <v/>
      </c>
      <c r="H15043" s="41" t="str">
        <f aca="false">IF(A15043="","",INDEX(P_Zone,F15043))</f>
        <v/>
      </c>
      <c r="I15043" s="41" t="str">
        <f aca="false">IF(A15043="","",IF(D15043="Delivered",IF(B15043&lt;=INDEX(P_Due,F15043),1,0),0))</f>
        <v/>
      </c>
    </row>
    <row r="15044" customFormat="false" ht="15" hidden="false" customHeight="false" outlineLevel="0" collapsed="false">
      <c r="A15044" s="37"/>
      <c r="B15044" s="38"/>
      <c r="C15044" s="39"/>
      <c r="D15044" s="39"/>
      <c r="E15044" s="39"/>
      <c r="F15044" s="41" t="str">
        <f aca="false">IF(A15044="","",MATCH(A15044,P_ID,1))</f>
        <v/>
      </c>
      <c r="G15044" s="41" t="str">
        <f aca="false">IF(A15044="","",INDEX(P_Svc,F15044))</f>
        <v/>
      </c>
      <c r="H15044" s="41" t="str">
        <f aca="false">IF(A15044="","",INDEX(P_Zone,F15044))</f>
        <v/>
      </c>
      <c r="I15044" s="41" t="str">
        <f aca="false">IF(A15044="","",IF(D15044="Delivered",IF(B15044&lt;=INDEX(P_Due,F15044),1,0),0))</f>
        <v/>
      </c>
    </row>
    <row r="15045" customFormat="false" ht="15" hidden="false" customHeight="false" outlineLevel="0" collapsed="false">
      <c r="A15045" s="37"/>
      <c r="B15045" s="38"/>
      <c r="C15045" s="39"/>
      <c r="D15045" s="39"/>
      <c r="E15045" s="39"/>
      <c r="F15045" s="41" t="str">
        <f aca="false">IF(A15045="","",MATCH(A15045,P_ID,1))</f>
        <v/>
      </c>
      <c r="G15045" s="41" t="str">
        <f aca="false">IF(A15045="","",INDEX(P_Svc,F15045))</f>
        <v/>
      </c>
      <c r="H15045" s="41" t="str">
        <f aca="false">IF(A15045="","",INDEX(P_Zone,F15045))</f>
        <v/>
      </c>
      <c r="I15045" s="41" t="str">
        <f aca="false">IF(A15045="","",IF(D15045="Delivered",IF(B15045&lt;=INDEX(P_Due,F15045),1,0),0))</f>
        <v/>
      </c>
    </row>
    <row r="15046" customFormat="false" ht="15" hidden="false" customHeight="false" outlineLevel="0" collapsed="false">
      <c r="A15046" s="37"/>
      <c r="B15046" s="38"/>
      <c r="C15046" s="39"/>
      <c r="D15046" s="39"/>
      <c r="E15046" s="39"/>
      <c r="F15046" s="41" t="str">
        <f aca="false">IF(A15046="","",MATCH(A15046,P_ID,1))</f>
        <v/>
      </c>
      <c r="G15046" s="41" t="str">
        <f aca="false">IF(A15046="","",INDEX(P_Svc,F15046))</f>
        <v/>
      </c>
      <c r="H15046" s="41" t="str">
        <f aca="false">IF(A15046="","",INDEX(P_Zone,F15046))</f>
        <v/>
      </c>
      <c r="I15046" s="41" t="str">
        <f aca="false">IF(A15046="","",IF(D15046="Delivered",IF(B15046&lt;=INDEX(P_Due,F15046),1,0),0))</f>
        <v/>
      </c>
    </row>
    <row r="15047" customFormat="false" ht="15" hidden="false" customHeight="false" outlineLevel="0" collapsed="false">
      <c r="A15047" s="37"/>
      <c r="B15047" s="38"/>
      <c r="C15047" s="39"/>
      <c r="D15047" s="39"/>
      <c r="E15047" s="39"/>
      <c r="F15047" s="41" t="str">
        <f aca="false">IF(A15047="","",MATCH(A15047,P_ID,1))</f>
        <v/>
      </c>
      <c r="G15047" s="41" t="str">
        <f aca="false">IF(A15047="","",INDEX(P_Svc,F15047))</f>
        <v/>
      </c>
      <c r="H15047" s="41" t="str">
        <f aca="false">IF(A15047="","",INDEX(P_Zone,F15047))</f>
        <v/>
      </c>
      <c r="I15047" s="41" t="str">
        <f aca="false">IF(A15047="","",IF(D15047="Delivered",IF(B15047&lt;=INDEX(P_Due,F15047),1,0),0))</f>
        <v/>
      </c>
    </row>
    <row r="15048" customFormat="false" ht="15" hidden="false" customHeight="false" outlineLevel="0" collapsed="false">
      <c r="A15048" s="37"/>
      <c r="B15048" s="38"/>
      <c r="C15048" s="39"/>
      <c r="D15048" s="39"/>
      <c r="E15048" s="39"/>
      <c r="F15048" s="41" t="str">
        <f aca="false">IF(A15048="","",MATCH(A15048,P_ID,1))</f>
        <v/>
      </c>
      <c r="G15048" s="41" t="str">
        <f aca="false">IF(A15048="","",INDEX(P_Svc,F15048))</f>
        <v/>
      </c>
      <c r="H15048" s="41" t="str">
        <f aca="false">IF(A15048="","",INDEX(P_Zone,F15048))</f>
        <v/>
      </c>
      <c r="I15048" s="41" t="str">
        <f aca="false">IF(A15048="","",IF(D15048="Delivered",IF(B15048&lt;=INDEX(P_Due,F15048),1,0),0))</f>
        <v/>
      </c>
    </row>
    <row r="15049" customFormat="false" ht="15" hidden="false" customHeight="false" outlineLevel="0" collapsed="false">
      <c r="A15049" s="37"/>
      <c r="B15049" s="38"/>
      <c r="C15049" s="39"/>
      <c r="D15049" s="39"/>
      <c r="E15049" s="39"/>
      <c r="F15049" s="41" t="str">
        <f aca="false">IF(A15049="","",MATCH(A15049,P_ID,1))</f>
        <v/>
      </c>
      <c r="G15049" s="41" t="str">
        <f aca="false">IF(A15049="","",INDEX(P_Svc,F15049))</f>
        <v/>
      </c>
      <c r="H15049" s="41" t="str">
        <f aca="false">IF(A15049="","",INDEX(P_Zone,F15049))</f>
        <v/>
      </c>
      <c r="I15049" s="41" t="str">
        <f aca="false">IF(A15049="","",IF(D15049="Delivered",IF(B15049&lt;=INDEX(P_Due,F15049),1,0),0))</f>
        <v/>
      </c>
    </row>
    <row r="15050" customFormat="false" ht="15" hidden="false" customHeight="false" outlineLevel="0" collapsed="false">
      <c r="A15050" s="37"/>
      <c r="B15050" s="38"/>
      <c r="C15050" s="39"/>
      <c r="D15050" s="39"/>
      <c r="E15050" s="39"/>
      <c r="F15050" s="41" t="str">
        <f aca="false">IF(A15050="","",MATCH(A15050,P_ID,1))</f>
        <v/>
      </c>
      <c r="G15050" s="41" t="str">
        <f aca="false">IF(A15050="","",INDEX(P_Svc,F15050))</f>
        <v/>
      </c>
      <c r="H15050" s="41" t="str">
        <f aca="false">IF(A15050="","",INDEX(P_Zone,F15050))</f>
        <v/>
      </c>
      <c r="I15050" s="41" t="str">
        <f aca="false">IF(A15050="","",IF(D15050="Delivered",IF(B15050&lt;=INDEX(P_Due,F15050),1,0),0))</f>
        <v/>
      </c>
    </row>
    <row r="15051" customFormat="false" ht="15" hidden="false" customHeight="false" outlineLevel="0" collapsed="false">
      <c r="A15051" s="37"/>
      <c r="B15051" s="38"/>
      <c r="C15051" s="39"/>
      <c r="D15051" s="39"/>
      <c r="E15051" s="39"/>
      <c r="F15051" s="41" t="str">
        <f aca="false">IF(A15051="","",MATCH(A15051,P_ID,1))</f>
        <v/>
      </c>
      <c r="G15051" s="41" t="str">
        <f aca="false">IF(A15051="","",INDEX(P_Svc,F15051))</f>
        <v/>
      </c>
      <c r="H15051" s="41" t="str">
        <f aca="false">IF(A15051="","",INDEX(P_Zone,F15051))</f>
        <v/>
      </c>
      <c r="I15051" s="41" t="str">
        <f aca="false">IF(A15051="","",IF(D15051="Delivered",IF(B15051&lt;=INDEX(P_Due,F15051),1,0),0))</f>
        <v/>
      </c>
    </row>
    <row r="15052" customFormat="false" ht="15" hidden="false" customHeight="false" outlineLevel="0" collapsed="false">
      <c r="A15052" s="37"/>
      <c r="B15052" s="38"/>
      <c r="C15052" s="39"/>
      <c r="D15052" s="39"/>
      <c r="E15052" s="39"/>
      <c r="F15052" s="41" t="str">
        <f aca="false">IF(A15052="","",MATCH(A15052,P_ID,1))</f>
        <v/>
      </c>
      <c r="G15052" s="41" t="str">
        <f aca="false">IF(A15052="","",INDEX(P_Svc,F15052))</f>
        <v/>
      </c>
      <c r="H15052" s="41" t="str">
        <f aca="false">IF(A15052="","",INDEX(P_Zone,F15052))</f>
        <v/>
      </c>
      <c r="I15052" s="41" t="str">
        <f aca="false">IF(A15052="","",IF(D15052="Delivered",IF(B15052&lt;=INDEX(P_Due,F15052),1,0),0))</f>
        <v/>
      </c>
    </row>
    <row r="15053" customFormat="false" ht="15" hidden="false" customHeight="false" outlineLevel="0" collapsed="false">
      <c r="A15053" s="37"/>
      <c r="B15053" s="38"/>
      <c r="C15053" s="39"/>
      <c r="D15053" s="39"/>
      <c r="E15053" s="39"/>
      <c r="F15053" s="41" t="str">
        <f aca="false">IF(A15053="","",MATCH(A15053,P_ID,1))</f>
        <v/>
      </c>
      <c r="G15053" s="41" t="str">
        <f aca="false">IF(A15053="","",INDEX(P_Svc,F15053))</f>
        <v/>
      </c>
      <c r="H15053" s="41" t="str">
        <f aca="false">IF(A15053="","",INDEX(P_Zone,F15053))</f>
        <v/>
      </c>
      <c r="I15053" s="41" t="str">
        <f aca="false">IF(A15053="","",IF(D15053="Delivered",IF(B15053&lt;=INDEX(P_Due,F15053),1,0),0))</f>
        <v/>
      </c>
    </row>
    <row r="15054" customFormat="false" ht="15" hidden="false" customHeight="false" outlineLevel="0" collapsed="false">
      <c r="A15054" s="37"/>
      <c r="B15054" s="38"/>
      <c r="C15054" s="39"/>
      <c r="D15054" s="39"/>
      <c r="E15054" s="39"/>
      <c r="F15054" s="41" t="str">
        <f aca="false">IF(A15054="","",MATCH(A15054,P_ID,1))</f>
        <v/>
      </c>
      <c r="G15054" s="41" t="str">
        <f aca="false">IF(A15054="","",INDEX(P_Svc,F15054))</f>
        <v/>
      </c>
      <c r="H15054" s="41" t="str">
        <f aca="false">IF(A15054="","",INDEX(P_Zone,F15054))</f>
        <v/>
      </c>
      <c r="I15054" s="41" t="str">
        <f aca="false">IF(A15054="","",IF(D15054="Delivered",IF(B15054&lt;=INDEX(P_Due,F15054),1,0),0))</f>
        <v/>
      </c>
    </row>
    <row r="15055" customFormat="false" ht="15" hidden="false" customHeight="false" outlineLevel="0" collapsed="false">
      <c r="A15055" s="37"/>
      <c r="B15055" s="38"/>
      <c r="C15055" s="39"/>
      <c r="D15055" s="39"/>
      <c r="E15055" s="39"/>
      <c r="F15055" s="41" t="str">
        <f aca="false">IF(A15055="","",MATCH(A15055,P_ID,1))</f>
        <v/>
      </c>
      <c r="G15055" s="41" t="str">
        <f aca="false">IF(A15055="","",INDEX(P_Svc,F15055))</f>
        <v/>
      </c>
      <c r="H15055" s="41" t="str">
        <f aca="false">IF(A15055="","",INDEX(P_Zone,F15055))</f>
        <v/>
      </c>
      <c r="I15055" s="41" t="str">
        <f aca="false">IF(A15055="","",IF(D15055="Delivered",IF(B15055&lt;=INDEX(P_Due,F15055),1,0),0))</f>
        <v/>
      </c>
    </row>
    <row r="15056" customFormat="false" ht="15" hidden="false" customHeight="false" outlineLevel="0" collapsed="false">
      <c r="A15056" s="37"/>
      <c r="B15056" s="38"/>
      <c r="C15056" s="39"/>
      <c r="D15056" s="39"/>
      <c r="E15056" s="39"/>
      <c r="F15056" s="41" t="str">
        <f aca="false">IF(A15056="","",MATCH(A15056,P_ID,1))</f>
        <v/>
      </c>
      <c r="G15056" s="41" t="str">
        <f aca="false">IF(A15056="","",INDEX(P_Svc,F15056))</f>
        <v/>
      </c>
      <c r="H15056" s="41" t="str">
        <f aca="false">IF(A15056="","",INDEX(P_Zone,F15056))</f>
        <v/>
      </c>
      <c r="I15056" s="41" t="str">
        <f aca="false">IF(A15056="","",IF(D15056="Delivered",IF(B15056&lt;=INDEX(P_Due,F15056),1,0),0))</f>
        <v/>
      </c>
    </row>
    <row r="15057" customFormat="false" ht="15" hidden="false" customHeight="false" outlineLevel="0" collapsed="false">
      <c r="A15057" s="37"/>
      <c r="B15057" s="38"/>
      <c r="C15057" s="39"/>
      <c r="D15057" s="39"/>
      <c r="E15057" s="39"/>
      <c r="F15057" s="41" t="str">
        <f aca="false">IF(A15057="","",MATCH(A15057,P_ID,1))</f>
        <v/>
      </c>
      <c r="G15057" s="41" t="str">
        <f aca="false">IF(A15057="","",INDEX(P_Svc,F15057))</f>
        <v/>
      </c>
      <c r="H15057" s="41" t="str">
        <f aca="false">IF(A15057="","",INDEX(P_Zone,F15057))</f>
        <v/>
      </c>
      <c r="I15057" s="41" t="str">
        <f aca="false">IF(A15057="","",IF(D15057="Delivered",IF(B15057&lt;=INDEX(P_Due,F15057),1,0),0))</f>
        <v/>
      </c>
    </row>
    <row r="15058" customFormat="false" ht="15" hidden="false" customHeight="false" outlineLevel="0" collapsed="false">
      <c r="A15058" s="37"/>
      <c r="B15058" s="38"/>
      <c r="C15058" s="39"/>
      <c r="D15058" s="39"/>
      <c r="E15058" s="39"/>
      <c r="F15058" s="41" t="str">
        <f aca="false">IF(A15058="","",MATCH(A15058,P_ID,1))</f>
        <v/>
      </c>
      <c r="G15058" s="41" t="str">
        <f aca="false">IF(A15058="","",INDEX(P_Svc,F15058))</f>
        <v/>
      </c>
      <c r="H15058" s="41" t="str">
        <f aca="false">IF(A15058="","",INDEX(P_Zone,F15058))</f>
        <v/>
      </c>
      <c r="I15058" s="41" t="str">
        <f aca="false">IF(A15058="","",IF(D15058="Delivered",IF(B15058&lt;=INDEX(P_Due,F15058),1,0),0))</f>
        <v/>
      </c>
    </row>
    <row r="15059" customFormat="false" ht="15" hidden="false" customHeight="false" outlineLevel="0" collapsed="false">
      <c r="A15059" s="37"/>
      <c r="B15059" s="38"/>
      <c r="C15059" s="39"/>
      <c r="D15059" s="39"/>
      <c r="E15059" s="39"/>
      <c r="F15059" s="41" t="str">
        <f aca="false">IF(A15059="","",MATCH(A15059,P_ID,1))</f>
        <v/>
      </c>
      <c r="G15059" s="41" t="str">
        <f aca="false">IF(A15059="","",INDEX(P_Svc,F15059))</f>
        <v/>
      </c>
      <c r="H15059" s="41" t="str">
        <f aca="false">IF(A15059="","",INDEX(P_Zone,F15059))</f>
        <v/>
      </c>
      <c r="I15059" s="41" t="str">
        <f aca="false">IF(A15059="","",IF(D15059="Delivered",IF(B15059&lt;=INDEX(P_Due,F15059),1,0),0))</f>
        <v/>
      </c>
    </row>
    <row r="15060" customFormat="false" ht="15" hidden="false" customHeight="false" outlineLevel="0" collapsed="false">
      <c r="A15060" s="37"/>
      <c r="B15060" s="38"/>
      <c r="C15060" s="39"/>
      <c r="D15060" s="39"/>
      <c r="E15060" s="39"/>
      <c r="F15060" s="41" t="str">
        <f aca="false">IF(A15060="","",MATCH(A15060,P_ID,1))</f>
        <v/>
      </c>
      <c r="G15060" s="41" t="str">
        <f aca="false">IF(A15060="","",INDEX(P_Svc,F15060))</f>
        <v/>
      </c>
      <c r="H15060" s="41" t="str">
        <f aca="false">IF(A15060="","",INDEX(P_Zone,F15060))</f>
        <v/>
      </c>
      <c r="I15060" s="41" t="str">
        <f aca="false">IF(A15060="","",IF(D15060="Delivered",IF(B15060&lt;=INDEX(P_Due,F15060),1,0),0))</f>
        <v/>
      </c>
    </row>
    <row r="15061" customFormat="false" ht="15" hidden="false" customHeight="false" outlineLevel="0" collapsed="false">
      <c r="A15061" s="37"/>
      <c r="B15061" s="38"/>
      <c r="C15061" s="39"/>
      <c r="D15061" s="39"/>
      <c r="E15061" s="39"/>
      <c r="F15061" s="41" t="str">
        <f aca="false">IF(A15061="","",MATCH(A15061,P_ID,1))</f>
        <v/>
      </c>
      <c r="G15061" s="41" t="str">
        <f aca="false">IF(A15061="","",INDEX(P_Svc,F15061))</f>
        <v/>
      </c>
      <c r="H15061" s="41" t="str">
        <f aca="false">IF(A15061="","",INDEX(P_Zone,F15061))</f>
        <v/>
      </c>
      <c r="I15061" s="41" t="str">
        <f aca="false">IF(A15061="","",IF(D15061="Delivered",IF(B15061&lt;=INDEX(P_Due,F15061),1,0),0))</f>
        <v/>
      </c>
    </row>
    <row r="15062" customFormat="false" ht="15" hidden="false" customHeight="false" outlineLevel="0" collapsed="false">
      <c r="A15062" s="37"/>
      <c r="B15062" s="38"/>
      <c r="C15062" s="39"/>
      <c r="D15062" s="39"/>
      <c r="E15062" s="39"/>
      <c r="F15062" s="41" t="str">
        <f aca="false">IF(A15062="","",MATCH(A15062,P_ID,1))</f>
        <v/>
      </c>
      <c r="G15062" s="41" t="str">
        <f aca="false">IF(A15062="","",INDEX(P_Svc,F15062))</f>
        <v/>
      </c>
      <c r="H15062" s="41" t="str">
        <f aca="false">IF(A15062="","",INDEX(P_Zone,F15062))</f>
        <v/>
      </c>
      <c r="I15062" s="41" t="str">
        <f aca="false">IF(A15062="","",IF(D15062="Delivered",IF(B15062&lt;=INDEX(P_Due,F15062),1,0),0))</f>
        <v/>
      </c>
    </row>
    <row r="15063" customFormat="false" ht="15" hidden="false" customHeight="false" outlineLevel="0" collapsed="false">
      <c r="A15063" s="37"/>
      <c r="B15063" s="38"/>
      <c r="C15063" s="39"/>
      <c r="D15063" s="39"/>
      <c r="E15063" s="39"/>
      <c r="F15063" s="41" t="str">
        <f aca="false">IF(A15063="","",MATCH(A15063,P_ID,1))</f>
        <v/>
      </c>
      <c r="G15063" s="41" t="str">
        <f aca="false">IF(A15063="","",INDEX(P_Svc,F15063))</f>
        <v/>
      </c>
      <c r="H15063" s="41" t="str">
        <f aca="false">IF(A15063="","",INDEX(P_Zone,F15063))</f>
        <v/>
      </c>
      <c r="I15063" s="41" t="str">
        <f aca="false">IF(A15063="","",IF(D15063="Delivered",IF(B15063&lt;=INDEX(P_Due,F15063),1,0),0))</f>
        <v/>
      </c>
    </row>
    <row r="15064" customFormat="false" ht="15" hidden="false" customHeight="false" outlineLevel="0" collapsed="false">
      <c r="A15064" s="37"/>
      <c r="B15064" s="38"/>
      <c r="C15064" s="39"/>
      <c r="D15064" s="39"/>
      <c r="E15064" s="39"/>
      <c r="F15064" s="41" t="str">
        <f aca="false">IF(A15064="","",MATCH(A15064,P_ID,1))</f>
        <v/>
      </c>
      <c r="G15064" s="41" t="str">
        <f aca="false">IF(A15064="","",INDEX(P_Svc,F15064))</f>
        <v/>
      </c>
      <c r="H15064" s="41" t="str">
        <f aca="false">IF(A15064="","",INDEX(P_Zone,F15064))</f>
        <v/>
      </c>
      <c r="I15064" s="41" t="str">
        <f aca="false">IF(A15064="","",IF(D15064="Delivered",IF(B15064&lt;=INDEX(P_Due,F15064),1,0),0))</f>
        <v/>
      </c>
    </row>
    <row r="15065" customFormat="false" ht="15" hidden="false" customHeight="false" outlineLevel="0" collapsed="false">
      <c r="A15065" s="37"/>
      <c r="B15065" s="38"/>
      <c r="C15065" s="39"/>
      <c r="D15065" s="39"/>
      <c r="E15065" s="39"/>
      <c r="F15065" s="41" t="str">
        <f aca="false">IF(A15065="","",MATCH(A15065,P_ID,1))</f>
        <v/>
      </c>
      <c r="G15065" s="41" t="str">
        <f aca="false">IF(A15065="","",INDEX(P_Svc,F15065))</f>
        <v/>
      </c>
      <c r="H15065" s="41" t="str">
        <f aca="false">IF(A15065="","",INDEX(P_Zone,F15065))</f>
        <v/>
      </c>
      <c r="I15065" s="41" t="str">
        <f aca="false">IF(A15065="","",IF(D15065="Delivered",IF(B15065&lt;=INDEX(P_Due,F15065),1,0),0))</f>
        <v/>
      </c>
    </row>
    <row r="15066" customFormat="false" ht="15" hidden="false" customHeight="false" outlineLevel="0" collapsed="false">
      <c r="A15066" s="37"/>
      <c r="B15066" s="38"/>
      <c r="C15066" s="39"/>
      <c r="D15066" s="39"/>
      <c r="E15066" s="39"/>
      <c r="F15066" s="41" t="str">
        <f aca="false">IF(A15066="","",MATCH(A15066,P_ID,1))</f>
        <v/>
      </c>
      <c r="G15066" s="41" t="str">
        <f aca="false">IF(A15066="","",INDEX(P_Svc,F15066))</f>
        <v/>
      </c>
      <c r="H15066" s="41" t="str">
        <f aca="false">IF(A15066="","",INDEX(P_Zone,F15066))</f>
        <v/>
      </c>
      <c r="I15066" s="41" t="str">
        <f aca="false">IF(A15066="","",IF(D15066="Delivered",IF(B15066&lt;=INDEX(P_Due,F15066),1,0),0))</f>
        <v/>
      </c>
    </row>
    <row r="15067" customFormat="false" ht="15" hidden="false" customHeight="false" outlineLevel="0" collapsed="false">
      <c r="A15067" s="37"/>
      <c r="B15067" s="38"/>
      <c r="C15067" s="39"/>
      <c r="D15067" s="39"/>
      <c r="E15067" s="39"/>
      <c r="F15067" s="41" t="str">
        <f aca="false">IF(A15067="","",MATCH(A15067,P_ID,1))</f>
        <v/>
      </c>
      <c r="G15067" s="41" t="str">
        <f aca="false">IF(A15067="","",INDEX(P_Svc,F15067))</f>
        <v/>
      </c>
      <c r="H15067" s="41" t="str">
        <f aca="false">IF(A15067="","",INDEX(P_Zone,F15067))</f>
        <v/>
      </c>
      <c r="I15067" s="41" t="str">
        <f aca="false">IF(A15067="","",IF(D15067="Delivered",IF(B15067&lt;=INDEX(P_Due,F15067),1,0),0))</f>
        <v/>
      </c>
    </row>
    <row r="15068" customFormat="false" ht="15" hidden="false" customHeight="false" outlineLevel="0" collapsed="false">
      <c r="A15068" s="37"/>
      <c r="B15068" s="38"/>
      <c r="C15068" s="39"/>
      <c r="D15068" s="39"/>
      <c r="E15068" s="39"/>
      <c r="F15068" s="41" t="str">
        <f aca="false">IF(A15068="","",MATCH(A15068,P_ID,1))</f>
        <v/>
      </c>
      <c r="G15068" s="41" t="str">
        <f aca="false">IF(A15068="","",INDEX(P_Svc,F15068))</f>
        <v/>
      </c>
      <c r="H15068" s="41" t="str">
        <f aca="false">IF(A15068="","",INDEX(P_Zone,F15068))</f>
        <v/>
      </c>
      <c r="I15068" s="41" t="str">
        <f aca="false">IF(A15068="","",IF(D15068="Delivered",IF(B15068&lt;=INDEX(P_Due,F15068),1,0),0))</f>
        <v/>
      </c>
    </row>
    <row r="15069" customFormat="false" ht="15" hidden="false" customHeight="false" outlineLevel="0" collapsed="false">
      <c r="A15069" s="37"/>
      <c r="B15069" s="38"/>
      <c r="C15069" s="39"/>
      <c r="D15069" s="39"/>
      <c r="E15069" s="39"/>
      <c r="F15069" s="41" t="str">
        <f aca="false">IF(A15069="","",MATCH(A15069,P_ID,1))</f>
        <v/>
      </c>
      <c r="G15069" s="41" t="str">
        <f aca="false">IF(A15069="","",INDEX(P_Svc,F15069))</f>
        <v/>
      </c>
      <c r="H15069" s="41" t="str">
        <f aca="false">IF(A15069="","",INDEX(P_Zone,F15069))</f>
        <v/>
      </c>
      <c r="I15069" s="41" t="str">
        <f aca="false">IF(A15069="","",IF(D15069="Delivered",IF(B15069&lt;=INDEX(P_Due,F15069),1,0),0))</f>
        <v/>
      </c>
    </row>
    <row r="15070" customFormat="false" ht="15" hidden="false" customHeight="false" outlineLevel="0" collapsed="false">
      <c r="A15070" s="37"/>
      <c r="B15070" s="38"/>
      <c r="C15070" s="39"/>
      <c r="D15070" s="39"/>
      <c r="E15070" s="39"/>
      <c r="F15070" s="41" t="str">
        <f aca="false">IF(A15070="","",MATCH(A15070,P_ID,1))</f>
        <v/>
      </c>
      <c r="G15070" s="41" t="str">
        <f aca="false">IF(A15070="","",INDEX(P_Svc,F15070))</f>
        <v/>
      </c>
      <c r="H15070" s="41" t="str">
        <f aca="false">IF(A15070="","",INDEX(P_Zone,F15070))</f>
        <v/>
      </c>
      <c r="I15070" s="41" t="str">
        <f aca="false">IF(A15070="","",IF(D15070="Delivered",IF(B15070&lt;=INDEX(P_Due,F15070),1,0),0))</f>
        <v/>
      </c>
    </row>
    <row r="15071" customFormat="false" ht="15" hidden="false" customHeight="false" outlineLevel="0" collapsed="false">
      <c r="A15071" s="37"/>
      <c r="B15071" s="38"/>
      <c r="C15071" s="39"/>
      <c r="D15071" s="39"/>
      <c r="E15071" s="39"/>
      <c r="F15071" s="41" t="str">
        <f aca="false">IF(A15071="","",MATCH(A15071,P_ID,1))</f>
        <v/>
      </c>
      <c r="G15071" s="41" t="str">
        <f aca="false">IF(A15071="","",INDEX(P_Svc,F15071))</f>
        <v/>
      </c>
      <c r="H15071" s="41" t="str">
        <f aca="false">IF(A15071="","",INDEX(P_Zone,F15071))</f>
        <v/>
      </c>
      <c r="I15071" s="41" t="str">
        <f aca="false">IF(A15071="","",IF(D15071="Delivered",IF(B15071&lt;=INDEX(P_Due,F15071),1,0),0))</f>
        <v/>
      </c>
    </row>
    <row r="15072" customFormat="false" ht="15" hidden="false" customHeight="false" outlineLevel="0" collapsed="false">
      <c r="A15072" s="37"/>
      <c r="B15072" s="38"/>
      <c r="C15072" s="39"/>
      <c r="D15072" s="39"/>
      <c r="E15072" s="39"/>
      <c r="F15072" s="41" t="str">
        <f aca="false">IF(A15072="","",MATCH(A15072,P_ID,1))</f>
        <v/>
      </c>
      <c r="G15072" s="41" t="str">
        <f aca="false">IF(A15072="","",INDEX(P_Svc,F15072))</f>
        <v/>
      </c>
      <c r="H15072" s="41" t="str">
        <f aca="false">IF(A15072="","",INDEX(P_Zone,F15072))</f>
        <v/>
      </c>
      <c r="I15072" s="41" t="str">
        <f aca="false">IF(A15072="","",IF(D15072="Delivered",IF(B15072&lt;=INDEX(P_Due,F15072),1,0),0))</f>
        <v/>
      </c>
    </row>
    <row r="15073" customFormat="false" ht="15" hidden="false" customHeight="false" outlineLevel="0" collapsed="false">
      <c r="A15073" s="37"/>
      <c r="B15073" s="38"/>
      <c r="C15073" s="39"/>
      <c r="D15073" s="39"/>
      <c r="E15073" s="39"/>
      <c r="F15073" s="41" t="str">
        <f aca="false">IF(A15073="","",MATCH(A15073,P_ID,1))</f>
        <v/>
      </c>
      <c r="G15073" s="41" t="str">
        <f aca="false">IF(A15073="","",INDEX(P_Svc,F15073))</f>
        <v/>
      </c>
      <c r="H15073" s="41" t="str">
        <f aca="false">IF(A15073="","",INDEX(P_Zone,F15073))</f>
        <v/>
      </c>
      <c r="I15073" s="41" t="str">
        <f aca="false">IF(A15073="","",IF(D15073="Delivered",IF(B15073&lt;=INDEX(P_Due,F15073),1,0),0))</f>
        <v/>
      </c>
    </row>
    <row r="15074" customFormat="false" ht="15" hidden="false" customHeight="false" outlineLevel="0" collapsed="false">
      <c r="A15074" s="37"/>
      <c r="B15074" s="38"/>
      <c r="C15074" s="39"/>
      <c r="D15074" s="39"/>
      <c r="E15074" s="39"/>
      <c r="F15074" s="41" t="str">
        <f aca="false">IF(A15074="","",MATCH(A15074,P_ID,1))</f>
        <v/>
      </c>
      <c r="G15074" s="41" t="str">
        <f aca="false">IF(A15074="","",INDEX(P_Svc,F15074))</f>
        <v/>
      </c>
      <c r="H15074" s="41" t="str">
        <f aca="false">IF(A15074="","",INDEX(P_Zone,F15074))</f>
        <v/>
      </c>
      <c r="I15074" s="41" t="str">
        <f aca="false">IF(A15074="","",IF(D15074="Delivered",IF(B15074&lt;=INDEX(P_Due,F15074),1,0),0))</f>
        <v/>
      </c>
    </row>
    <row r="15075" customFormat="false" ht="15" hidden="false" customHeight="false" outlineLevel="0" collapsed="false">
      <c r="A15075" s="37"/>
      <c r="B15075" s="38"/>
      <c r="C15075" s="39"/>
      <c r="D15075" s="39"/>
      <c r="E15075" s="39"/>
      <c r="F15075" s="41" t="str">
        <f aca="false">IF(A15075="","",MATCH(A15075,P_ID,1))</f>
        <v/>
      </c>
      <c r="G15075" s="41" t="str">
        <f aca="false">IF(A15075="","",INDEX(P_Svc,F15075))</f>
        <v/>
      </c>
      <c r="H15075" s="41" t="str">
        <f aca="false">IF(A15075="","",INDEX(P_Zone,F15075))</f>
        <v/>
      </c>
      <c r="I15075" s="41" t="str">
        <f aca="false">IF(A15075="","",IF(D15075="Delivered",IF(B15075&lt;=INDEX(P_Due,F15075),1,0),0))</f>
        <v/>
      </c>
    </row>
    <row r="15076" customFormat="false" ht="15" hidden="false" customHeight="false" outlineLevel="0" collapsed="false">
      <c r="A15076" s="37"/>
      <c r="B15076" s="38"/>
      <c r="C15076" s="39"/>
      <c r="D15076" s="39"/>
      <c r="E15076" s="39"/>
      <c r="F15076" s="41" t="str">
        <f aca="false">IF(A15076="","",MATCH(A15076,P_ID,1))</f>
        <v/>
      </c>
      <c r="G15076" s="41" t="str">
        <f aca="false">IF(A15076="","",INDEX(P_Svc,F15076))</f>
        <v/>
      </c>
      <c r="H15076" s="41" t="str">
        <f aca="false">IF(A15076="","",INDEX(P_Zone,F15076))</f>
        <v/>
      </c>
      <c r="I15076" s="41" t="str">
        <f aca="false">IF(A15076="","",IF(D15076="Delivered",IF(B15076&lt;=INDEX(P_Due,F15076),1,0),0))</f>
        <v/>
      </c>
    </row>
    <row r="15077" customFormat="false" ht="15" hidden="false" customHeight="false" outlineLevel="0" collapsed="false">
      <c r="A15077" s="37"/>
      <c r="B15077" s="38"/>
      <c r="C15077" s="39"/>
      <c r="D15077" s="39"/>
      <c r="E15077" s="39"/>
      <c r="F15077" s="41" t="str">
        <f aca="false">IF(A15077="","",MATCH(A15077,P_ID,1))</f>
        <v/>
      </c>
      <c r="G15077" s="41" t="str">
        <f aca="false">IF(A15077="","",INDEX(P_Svc,F15077))</f>
        <v/>
      </c>
      <c r="H15077" s="41" t="str">
        <f aca="false">IF(A15077="","",INDEX(P_Zone,F15077))</f>
        <v/>
      </c>
      <c r="I15077" s="41" t="str">
        <f aca="false">IF(A15077="","",IF(D15077="Delivered",IF(B15077&lt;=INDEX(P_Due,F15077),1,0),0))</f>
        <v/>
      </c>
    </row>
    <row r="15078" customFormat="false" ht="15" hidden="false" customHeight="false" outlineLevel="0" collapsed="false">
      <c r="A15078" s="37"/>
      <c r="B15078" s="38"/>
      <c r="C15078" s="39"/>
      <c r="D15078" s="39"/>
      <c r="E15078" s="39"/>
      <c r="F15078" s="41" t="str">
        <f aca="false">IF(A15078="","",MATCH(A15078,P_ID,1))</f>
        <v/>
      </c>
      <c r="G15078" s="41" t="str">
        <f aca="false">IF(A15078="","",INDEX(P_Svc,F15078))</f>
        <v/>
      </c>
      <c r="H15078" s="41" t="str">
        <f aca="false">IF(A15078="","",INDEX(P_Zone,F15078))</f>
        <v/>
      </c>
      <c r="I15078" s="41" t="str">
        <f aca="false">IF(A15078="","",IF(D15078="Delivered",IF(B15078&lt;=INDEX(P_Due,F15078),1,0),0))</f>
        <v/>
      </c>
    </row>
    <row r="15079" customFormat="false" ht="15" hidden="false" customHeight="false" outlineLevel="0" collapsed="false">
      <c r="A15079" s="37"/>
      <c r="B15079" s="38"/>
      <c r="C15079" s="39"/>
      <c r="D15079" s="39"/>
      <c r="E15079" s="39"/>
      <c r="F15079" s="41" t="str">
        <f aca="false">IF(A15079="","",MATCH(A15079,P_ID,1))</f>
        <v/>
      </c>
      <c r="G15079" s="41" t="str">
        <f aca="false">IF(A15079="","",INDEX(P_Svc,F15079))</f>
        <v/>
      </c>
      <c r="H15079" s="41" t="str">
        <f aca="false">IF(A15079="","",INDEX(P_Zone,F15079))</f>
        <v/>
      </c>
      <c r="I15079" s="41" t="str">
        <f aca="false">IF(A15079="","",IF(D15079="Delivered",IF(B15079&lt;=INDEX(P_Due,F15079),1,0),0))</f>
        <v/>
      </c>
    </row>
    <row r="15080" customFormat="false" ht="15" hidden="false" customHeight="false" outlineLevel="0" collapsed="false">
      <c r="A15080" s="37"/>
      <c r="B15080" s="38"/>
      <c r="C15080" s="39"/>
      <c r="D15080" s="39"/>
      <c r="E15080" s="39"/>
      <c r="F15080" s="41" t="str">
        <f aca="false">IF(A15080="","",MATCH(A15080,P_ID,1))</f>
        <v/>
      </c>
      <c r="G15080" s="41" t="str">
        <f aca="false">IF(A15080="","",INDEX(P_Svc,F15080))</f>
        <v/>
      </c>
      <c r="H15080" s="41" t="str">
        <f aca="false">IF(A15080="","",INDEX(P_Zone,F15080))</f>
        <v/>
      </c>
      <c r="I15080" s="41" t="str">
        <f aca="false">IF(A15080="","",IF(D15080="Delivered",IF(B15080&lt;=INDEX(P_Due,F15080),1,0),0))</f>
        <v/>
      </c>
    </row>
    <row r="15081" customFormat="false" ht="15" hidden="false" customHeight="false" outlineLevel="0" collapsed="false">
      <c r="A15081" s="37"/>
      <c r="B15081" s="38"/>
      <c r="C15081" s="39"/>
      <c r="D15081" s="39"/>
      <c r="E15081" s="39"/>
      <c r="F15081" s="41" t="str">
        <f aca="false">IF(A15081="","",MATCH(A15081,P_ID,1))</f>
        <v/>
      </c>
      <c r="G15081" s="41" t="str">
        <f aca="false">IF(A15081="","",INDEX(P_Svc,F15081))</f>
        <v/>
      </c>
      <c r="H15081" s="41" t="str">
        <f aca="false">IF(A15081="","",INDEX(P_Zone,F15081))</f>
        <v/>
      </c>
      <c r="I15081" s="41" t="str">
        <f aca="false">IF(A15081="","",IF(D15081="Delivered",IF(B15081&lt;=INDEX(P_Due,F15081),1,0),0))</f>
        <v/>
      </c>
    </row>
    <row r="15082" customFormat="false" ht="15" hidden="false" customHeight="false" outlineLevel="0" collapsed="false">
      <c r="A15082" s="37"/>
      <c r="B15082" s="38"/>
      <c r="C15082" s="39"/>
      <c r="D15082" s="39"/>
      <c r="E15082" s="39"/>
      <c r="F15082" s="41" t="str">
        <f aca="false">IF(A15082="","",MATCH(A15082,P_ID,1))</f>
        <v/>
      </c>
      <c r="G15082" s="41" t="str">
        <f aca="false">IF(A15082="","",INDEX(P_Svc,F15082))</f>
        <v/>
      </c>
      <c r="H15082" s="41" t="str">
        <f aca="false">IF(A15082="","",INDEX(P_Zone,F15082))</f>
        <v/>
      </c>
      <c r="I15082" s="41" t="str">
        <f aca="false">IF(A15082="","",IF(D15082="Delivered",IF(B15082&lt;=INDEX(P_Due,F15082),1,0),0))</f>
        <v/>
      </c>
    </row>
    <row r="15083" customFormat="false" ht="15" hidden="false" customHeight="false" outlineLevel="0" collapsed="false">
      <c r="A15083" s="37"/>
      <c r="B15083" s="38"/>
      <c r="C15083" s="39"/>
      <c r="D15083" s="39"/>
      <c r="E15083" s="39"/>
      <c r="F15083" s="41" t="str">
        <f aca="false">IF(A15083="","",MATCH(A15083,P_ID,1))</f>
        <v/>
      </c>
      <c r="G15083" s="41" t="str">
        <f aca="false">IF(A15083="","",INDEX(P_Svc,F15083))</f>
        <v/>
      </c>
      <c r="H15083" s="41" t="str">
        <f aca="false">IF(A15083="","",INDEX(P_Zone,F15083))</f>
        <v/>
      </c>
      <c r="I15083" s="41" t="str">
        <f aca="false">IF(A15083="","",IF(D15083="Delivered",IF(B15083&lt;=INDEX(P_Due,F15083),1,0),0))</f>
        <v/>
      </c>
    </row>
    <row r="15084" customFormat="false" ht="15" hidden="false" customHeight="false" outlineLevel="0" collapsed="false">
      <c r="A15084" s="37"/>
      <c r="B15084" s="38"/>
      <c r="C15084" s="39"/>
      <c r="D15084" s="39"/>
      <c r="E15084" s="39"/>
      <c r="F15084" s="41" t="str">
        <f aca="false">IF(A15084="","",MATCH(A15084,P_ID,1))</f>
        <v/>
      </c>
      <c r="G15084" s="41" t="str">
        <f aca="false">IF(A15084="","",INDEX(P_Svc,F15084))</f>
        <v/>
      </c>
      <c r="H15084" s="41" t="str">
        <f aca="false">IF(A15084="","",INDEX(P_Zone,F15084))</f>
        <v/>
      </c>
      <c r="I15084" s="41" t="str">
        <f aca="false">IF(A15084="","",IF(D15084="Delivered",IF(B15084&lt;=INDEX(P_Due,F15084),1,0),0))</f>
        <v/>
      </c>
    </row>
    <row r="15085" customFormat="false" ht="15" hidden="false" customHeight="false" outlineLevel="0" collapsed="false">
      <c r="A15085" s="37"/>
      <c r="B15085" s="38"/>
      <c r="C15085" s="39"/>
      <c r="D15085" s="39"/>
      <c r="E15085" s="39"/>
      <c r="F15085" s="41" t="str">
        <f aca="false">IF(A15085="","",MATCH(A15085,P_ID,1))</f>
        <v/>
      </c>
      <c r="G15085" s="41" t="str">
        <f aca="false">IF(A15085="","",INDEX(P_Svc,F15085))</f>
        <v/>
      </c>
      <c r="H15085" s="41" t="str">
        <f aca="false">IF(A15085="","",INDEX(P_Zone,F15085))</f>
        <v/>
      </c>
      <c r="I15085" s="41" t="str">
        <f aca="false">IF(A15085="","",IF(D15085="Delivered",IF(B15085&lt;=INDEX(P_Due,F15085),1,0),0))</f>
        <v/>
      </c>
    </row>
    <row r="15086" customFormat="false" ht="15" hidden="false" customHeight="false" outlineLevel="0" collapsed="false">
      <c r="A15086" s="37"/>
      <c r="B15086" s="38"/>
      <c r="C15086" s="39"/>
      <c r="D15086" s="39"/>
      <c r="E15086" s="39"/>
      <c r="F15086" s="41" t="str">
        <f aca="false">IF(A15086="","",MATCH(A15086,P_ID,1))</f>
        <v/>
      </c>
      <c r="G15086" s="41" t="str">
        <f aca="false">IF(A15086="","",INDEX(P_Svc,F15086))</f>
        <v/>
      </c>
      <c r="H15086" s="41" t="str">
        <f aca="false">IF(A15086="","",INDEX(P_Zone,F15086))</f>
        <v/>
      </c>
      <c r="I15086" s="41" t="str">
        <f aca="false">IF(A15086="","",IF(D15086="Delivered",IF(B15086&lt;=INDEX(P_Due,F15086),1,0),0))</f>
        <v/>
      </c>
    </row>
    <row r="15087" customFormat="false" ht="15" hidden="false" customHeight="false" outlineLevel="0" collapsed="false">
      <c r="A15087" s="37"/>
      <c r="B15087" s="38"/>
      <c r="C15087" s="39"/>
      <c r="D15087" s="39"/>
      <c r="E15087" s="39"/>
      <c r="F15087" s="41" t="str">
        <f aca="false">IF(A15087="","",MATCH(A15087,P_ID,1))</f>
        <v/>
      </c>
      <c r="G15087" s="41" t="str">
        <f aca="false">IF(A15087="","",INDEX(P_Svc,F15087))</f>
        <v/>
      </c>
      <c r="H15087" s="41" t="str">
        <f aca="false">IF(A15087="","",INDEX(P_Zone,F15087))</f>
        <v/>
      </c>
      <c r="I15087" s="41" t="str">
        <f aca="false">IF(A15087="","",IF(D15087="Delivered",IF(B15087&lt;=INDEX(P_Due,F15087),1,0),0))</f>
        <v/>
      </c>
    </row>
    <row r="15088" customFormat="false" ht="15" hidden="false" customHeight="false" outlineLevel="0" collapsed="false">
      <c r="A15088" s="37"/>
      <c r="B15088" s="38"/>
      <c r="C15088" s="39"/>
      <c r="D15088" s="39"/>
      <c r="E15088" s="39"/>
      <c r="F15088" s="41" t="str">
        <f aca="false">IF(A15088="","",MATCH(A15088,P_ID,1))</f>
        <v/>
      </c>
      <c r="G15088" s="41" t="str">
        <f aca="false">IF(A15088="","",INDEX(P_Svc,F15088))</f>
        <v/>
      </c>
      <c r="H15088" s="41" t="str">
        <f aca="false">IF(A15088="","",INDEX(P_Zone,F15088))</f>
        <v/>
      </c>
      <c r="I15088" s="41" t="str">
        <f aca="false">IF(A15088="","",IF(D15088="Delivered",IF(B15088&lt;=INDEX(P_Due,F15088),1,0),0))</f>
        <v/>
      </c>
    </row>
    <row r="15089" customFormat="false" ht="15" hidden="false" customHeight="false" outlineLevel="0" collapsed="false">
      <c r="A15089" s="37"/>
      <c r="B15089" s="38"/>
      <c r="C15089" s="39"/>
      <c r="D15089" s="39"/>
      <c r="E15089" s="39"/>
      <c r="F15089" s="41" t="str">
        <f aca="false">IF(A15089="","",MATCH(A15089,P_ID,1))</f>
        <v/>
      </c>
      <c r="G15089" s="41" t="str">
        <f aca="false">IF(A15089="","",INDEX(P_Svc,F15089))</f>
        <v/>
      </c>
      <c r="H15089" s="41" t="str">
        <f aca="false">IF(A15089="","",INDEX(P_Zone,F15089))</f>
        <v/>
      </c>
      <c r="I15089" s="41" t="str">
        <f aca="false">IF(A15089="","",IF(D15089="Delivered",IF(B15089&lt;=INDEX(P_Due,F15089),1,0),0))</f>
        <v/>
      </c>
    </row>
    <row r="15090" customFormat="false" ht="15" hidden="false" customHeight="false" outlineLevel="0" collapsed="false">
      <c r="A15090" s="37"/>
      <c r="B15090" s="38"/>
      <c r="C15090" s="39"/>
      <c r="D15090" s="39"/>
      <c r="E15090" s="39"/>
      <c r="F15090" s="41" t="str">
        <f aca="false">IF(A15090="","",MATCH(A15090,P_ID,1))</f>
        <v/>
      </c>
      <c r="G15090" s="41" t="str">
        <f aca="false">IF(A15090="","",INDEX(P_Svc,F15090))</f>
        <v/>
      </c>
      <c r="H15090" s="41" t="str">
        <f aca="false">IF(A15090="","",INDEX(P_Zone,F15090))</f>
        <v/>
      </c>
      <c r="I15090" s="41" t="str">
        <f aca="false">IF(A15090="","",IF(D15090="Delivered",IF(B15090&lt;=INDEX(P_Due,F15090),1,0),0))</f>
        <v/>
      </c>
    </row>
    <row r="15091" customFormat="false" ht="15" hidden="false" customHeight="false" outlineLevel="0" collapsed="false">
      <c r="A15091" s="37"/>
      <c r="B15091" s="38"/>
      <c r="C15091" s="39"/>
      <c r="D15091" s="39"/>
      <c r="E15091" s="39"/>
      <c r="F15091" s="41" t="str">
        <f aca="false">IF(A15091="","",MATCH(A15091,P_ID,1))</f>
        <v/>
      </c>
      <c r="G15091" s="41" t="str">
        <f aca="false">IF(A15091="","",INDEX(P_Svc,F15091))</f>
        <v/>
      </c>
      <c r="H15091" s="41" t="str">
        <f aca="false">IF(A15091="","",INDEX(P_Zone,F15091))</f>
        <v/>
      </c>
      <c r="I15091" s="41" t="str">
        <f aca="false">IF(A15091="","",IF(D15091="Delivered",IF(B15091&lt;=INDEX(P_Due,F15091),1,0),0))</f>
        <v/>
      </c>
    </row>
    <row r="15092" customFormat="false" ht="15" hidden="false" customHeight="false" outlineLevel="0" collapsed="false">
      <c r="A15092" s="37"/>
      <c r="B15092" s="38"/>
      <c r="C15092" s="39"/>
      <c r="D15092" s="39"/>
      <c r="E15092" s="39"/>
      <c r="F15092" s="41" t="str">
        <f aca="false">IF(A15092="","",MATCH(A15092,P_ID,1))</f>
        <v/>
      </c>
      <c r="G15092" s="41" t="str">
        <f aca="false">IF(A15092="","",INDEX(P_Svc,F15092))</f>
        <v/>
      </c>
      <c r="H15092" s="41" t="str">
        <f aca="false">IF(A15092="","",INDEX(P_Zone,F15092))</f>
        <v/>
      </c>
      <c r="I15092" s="41" t="str">
        <f aca="false">IF(A15092="","",IF(D15092="Delivered",IF(B15092&lt;=INDEX(P_Due,F15092),1,0),0))</f>
        <v/>
      </c>
    </row>
    <row r="15093" customFormat="false" ht="15" hidden="false" customHeight="false" outlineLevel="0" collapsed="false">
      <c r="A15093" s="37"/>
      <c r="B15093" s="38"/>
      <c r="C15093" s="39"/>
      <c r="D15093" s="39"/>
      <c r="E15093" s="39"/>
      <c r="F15093" s="41" t="str">
        <f aca="false">IF(A15093="","",MATCH(A15093,P_ID,1))</f>
        <v/>
      </c>
      <c r="G15093" s="41" t="str">
        <f aca="false">IF(A15093="","",INDEX(P_Svc,F15093))</f>
        <v/>
      </c>
      <c r="H15093" s="41" t="str">
        <f aca="false">IF(A15093="","",INDEX(P_Zone,F15093))</f>
        <v/>
      </c>
      <c r="I15093" s="41" t="str">
        <f aca="false">IF(A15093="","",IF(D15093="Delivered",IF(B15093&lt;=INDEX(P_Due,F15093),1,0),0))</f>
        <v/>
      </c>
    </row>
    <row r="15094" customFormat="false" ht="15" hidden="false" customHeight="false" outlineLevel="0" collapsed="false">
      <c r="A15094" s="37"/>
      <c r="B15094" s="38"/>
      <c r="C15094" s="39"/>
      <c r="D15094" s="39"/>
      <c r="E15094" s="39"/>
      <c r="F15094" s="41" t="str">
        <f aca="false">IF(A15094="","",MATCH(A15094,P_ID,1))</f>
        <v/>
      </c>
      <c r="G15094" s="41" t="str">
        <f aca="false">IF(A15094="","",INDEX(P_Svc,F15094))</f>
        <v/>
      </c>
      <c r="H15094" s="41" t="str">
        <f aca="false">IF(A15094="","",INDEX(P_Zone,F15094))</f>
        <v/>
      </c>
      <c r="I15094" s="41" t="str">
        <f aca="false">IF(A15094="","",IF(D15094="Delivered",IF(B15094&lt;=INDEX(P_Due,F15094),1,0),0))</f>
        <v/>
      </c>
    </row>
    <row r="15095" customFormat="false" ht="15" hidden="false" customHeight="false" outlineLevel="0" collapsed="false">
      <c r="A15095" s="37"/>
      <c r="B15095" s="38"/>
      <c r="C15095" s="39"/>
      <c r="D15095" s="39"/>
      <c r="E15095" s="39"/>
      <c r="F15095" s="41" t="str">
        <f aca="false">IF(A15095="","",MATCH(A15095,P_ID,1))</f>
        <v/>
      </c>
      <c r="G15095" s="41" t="str">
        <f aca="false">IF(A15095="","",INDEX(P_Svc,F15095))</f>
        <v/>
      </c>
      <c r="H15095" s="41" t="str">
        <f aca="false">IF(A15095="","",INDEX(P_Zone,F15095))</f>
        <v/>
      </c>
      <c r="I15095" s="41" t="str">
        <f aca="false">IF(A15095="","",IF(D15095="Delivered",IF(B15095&lt;=INDEX(P_Due,F15095),1,0),0))</f>
        <v/>
      </c>
    </row>
    <row r="15096" customFormat="false" ht="15" hidden="false" customHeight="false" outlineLevel="0" collapsed="false">
      <c r="A15096" s="37"/>
      <c r="B15096" s="38"/>
      <c r="C15096" s="39"/>
      <c r="D15096" s="39"/>
      <c r="E15096" s="39"/>
      <c r="F15096" s="41" t="str">
        <f aca="false">IF(A15096="","",MATCH(A15096,P_ID,1))</f>
        <v/>
      </c>
      <c r="G15096" s="41" t="str">
        <f aca="false">IF(A15096="","",INDEX(P_Svc,F15096))</f>
        <v/>
      </c>
      <c r="H15096" s="41" t="str">
        <f aca="false">IF(A15096="","",INDEX(P_Zone,F15096))</f>
        <v/>
      </c>
      <c r="I15096" s="41" t="str">
        <f aca="false">IF(A15096="","",IF(D15096="Delivered",IF(B15096&lt;=INDEX(P_Due,F15096),1,0),0))</f>
        <v/>
      </c>
    </row>
    <row r="15097" customFormat="false" ht="15" hidden="false" customHeight="false" outlineLevel="0" collapsed="false">
      <c r="A15097" s="37"/>
      <c r="B15097" s="38"/>
      <c r="C15097" s="39"/>
      <c r="D15097" s="39"/>
      <c r="E15097" s="39"/>
      <c r="F15097" s="41" t="str">
        <f aca="false">IF(A15097="","",MATCH(A15097,P_ID,1))</f>
        <v/>
      </c>
      <c r="G15097" s="41" t="str">
        <f aca="false">IF(A15097="","",INDEX(P_Svc,F15097))</f>
        <v/>
      </c>
      <c r="H15097" s="41" t="str">
        <f aca="false">IF(A15097="","",INDEX(P_Zone,F15097))</f>
        <v/>
      </c>
      <c r="I15097" s="41" t="str">
        <f aca="false">IF(A15097="","",IF(D15097="Delivered",IF(B15097&lt;=INDEX(P_Due,F15097),1,0),0))</f>
        <v/>
      </c>
    </row>
    <row r="15098" customFormat="false" ht="15" hidden="false" customHeight="false" outlineLevel="0" collapsed="false">
      <c r="A15098" s="37"/>
      <c r="B15098" s="38"/>
      <c r="C15098" s="39"/>
      <c r="D15098" s="39"/>
      <c r="E15098" s="39"/>
      <c r="F15098" s="41" t="str">
        <f aca="false">IF(A15098="","",MATCH(A15098,P_ID,1))</f>
        <v/>
      </c>
      <c r="G15098" s="41" t="str">
        <f aca="false">IF(A15098="","",INDEX(P_Svc,F15098))</f>
        <v/>
      </c>
      <c r="H15098" s="41" t="str">
        <f aca="false">IF(A15098="","",INDEX(P_Zone,F15098))</f>
        <v/>
      </c>
      <c r="I15098" s="41" t="str">
        <f aca="false">IF(A15098="","",IF(D15098="Delivered",IF(B15098&lt;=INDEX(P_Due,F15098),1,0),0))</f>
        <v/>
      </c>
    </row>
    <row r="15099" customFormat="false" ht="15" hidden="false" customHeight="false" outlineLevel="0" collapsed="false">
      <c r="A15099" s="37"/>
      <c r="B15099" s="38"/>
      <c r="C15099" s="39"/>
      <c r="D15099" s="39"/>
      <c r="E15099" s="39"/>
      <c r="F15099" s="41" t="str">
        <f aca="false">IF(A15099="","",MATCH(A15099,P_ID,1))</f>
        <v/>
      </c>
      <c r="G15099" s="41" t="str">
        <f aca="false">IF(A15099="","",INDEX(P_Svc,F15099))</f>
        <v/>
      </c>
      <c r="H15099" s="41" t="str">
        <f aca="false">IF(A15099="","",INDEX(P_Zone,F15099))</f>
        <v/>
      </c>
      <c r="I15099" s="41" t="str">
        <f aca="false">IF(A15099="","",IF(D15099="Delivered",IF(B15099&lt;=INDEX(P_Due,F15099),1,0),0))</f>
        <v/>
      </c>
    </row>
    <row r="15100" customFormat="false" ht="15" hidden="false" customHeight="false" outlineLevel="0" collapsed="false">
      <c r="A15100" s="37"/>
      <c r="B15100" s="38"/>
      <c r="C15100" s="39"/>
      <c r="D15100" s="39"/>
      <c r="E15100" s="39"/>
      <c r="F15100" s="41" t="str">
        <f aca="false">IF(A15100="","",MATCH(A15100,P_ID,1))</f>
        <v/>
      </c>
      <c r="G15100" s="41" t="str">
        <f aca="false">IF(A15100="","",INDEX(P_Svc,F15100))</f>
        <v/>
      </c>
      <c r="H15100" s="41" t="str">
        <f aca="false">IF(A15100="","",INDEX(P_Zone,F15100))</f>
        <v/>
      </c>
      <c r="I15100" s="41" t="str">
        <f aca="false">IF(A15100="","",IF(D15100="Delivered",IF(B15100&lt;=INDEX(P_Due,F15100),1,0),0))</f>
        <v/>
      </c>
    </row>
    <row r="15101" customFormat="false" ht="15" hidden="false" customHeight="false" outlineLevel="0" collapsed="false">
      <c r="A15101" s="37"/>
      <c r="B15101" s="38"/>
      <c r="C15101" s="39"/>
      <c r="D15101" s="39"/>
      <c r="E15101" s="39"/>
      <c r="F15101" s="41" t="str">
        <f aca="false">IF(A15101="","",MATCH(A15101,P_ID,1))</f>
        <v/>
      </c>
      <c r="G15101" s="41" t="str">
        <f aca="false">IF(A15101="","",INDEX(P_Svc,F15101))</f>
        <v/>
      </c>
      <c r="H15101" s="41" t="str">
        <f aca="false">IF(A15101="","",INDEX(P_Zone,F15101))</f>
        <v/>
      </c>
      <c r="I15101" s="41" t="str">
        <f aca="false">IF(A15101="","",IF(D15101="Delivered",IF(B15101&lt;=INDEX(P_Due,F15101),1,0),0))</f>
        <v/>
      </c>
    </row>
    <row r="15102" customFormat="false" ht="15" hidden="false" customHeight="false" outlineLevel="0" collapsed="false">
      <c r="A15102" s="37"/>
      <c r="B15102" s="38"/>
      <c r="C15102" s="39"/>
      <c r="D15102" s="39"/>
      <c r="E15102" s="39"/>
      <c r="F15102" s="41" t="str">
        <f aca="false">IF(A15102="","",MATCH(A15102,P_ID,1))</f>
        <v/>
      </c>
      <c r="G15102" s="41" t="str">
        <f aca="false">IF(A15102="","",INDEX(P_Svc,F15102))</f>
        <v/>
      </c>
      <c r="H15102" s="41" t="str">
        <f aca="false">IF(A15102="","",INDEX(P_Zone,F15102))</f>
        <v/>
      </c>
      <c r="I15102" s="41" t="str">
        <f aca="false">IF(A15102="","",IF(D15102="Delivered",IF(B15102&lt;=INDEX(P_Due,F15102),1,0),0))</f>
        <v/>
      </c>
    </row>
    <row r="15103" customFormat="false" ht="15" hidden="false" customHeight="false" outlineLevel="0" collapsed="false">
      <c r="A15103" s="37"/>
      <c r="B15103" s="38"/>
      <c r="C15103" s="39"/>
      <c r="D15103" s="39"/>
      <c r="E15103" s="39"/>
      <c r="F15103" s="41" t="str">
        <f aca="false">IF(A15103="","",MATCH(A15103,P_ID,1))</f>
        <v/>
      </c>
      <c r="G15103" s="41" t="str">
        <f aca="false">IF(A15103="","",INDEX(P_Svc,F15103))</f>
        <v/>
      </c>
      <c r="H15103" s="41" t="str">
        <f aca="false">IF(A15103="","",INDEX(P_Zone,F15103))</f>
        <v/>
      </c>
      <c r="I15103" s="41" t="str">
        <f aca="false">IF(A15103="","",IF(D15103="Delivered",IF(B15103&lt;=INDEX(P_Due,F15103),1,0),0))</f>
        <v/>
      </c>
    </row>
    <row r="15104" customFormat="false" ht="15" hidden="false" customHeight="false" outlineLevel="0" collapsed="false">
      <c r="A15104" s="37"/>
      <c r="B15104" s="38"/>
      <c r="C15104" s="39"/>
      <c r="D15104" s="39"/>
      <c r="E15104" s="39"/>
      <c r="F15104" s="41" t="str">
        <f aca="false">IF(A15104="","",MATCH(A15104,P_ID,1))</f>
        <v/>
      </c>
      <c r="G15104" s="41" t="str">
        <f aca="false">IF(A15104="","",INDEX(P_Svc,F15104))</f>
        <v/>
      </c>
      <c r="H15104" s="41" t="str">
        <f aca="false">IF(A15104="","",INDEX(P_Zone,F15104))</f>
        <v/>
      </c>
      <c r="I15104" s="41" t="str">
        <f aca="false">IF(A15104="","",IF(D15104="Delivered",IF(B15104&lt;=INDEX(P_Due,F15104),1,0),0))</f>
        <v/>
      </c>
    </row>
    <row r="15105" customFormat="false" ht="15" hidden="false" customHeight="false" outlineLevel="0" collapsed="false">
      <c r="A15105" s="37"/>
      <c r="B15105" s="38"/>
      <c r="C15105" s="39"/>
      <c r="D15105" s="39"/>
      <c r="E15105" s="39"/>
      <c r="F15105" s="41" t="str">
        <f aca="false">IF(A15105="","",MATCH(A15105,P_ID,1))</f>
        <v/>
      </c>
      <c r="G15105" s="41" t="str">
        <f aca="false">IF(A15105="","",INDEX(P_Svc,F15105))</f>
        <v/>
      </c>
      <c r="H15105" s="41" t="str">
        <f aca="false">IF(A15105="","",INDEX(P_Zone,F15105))</f>
        <v/>
      </c>
      <c r="I15105" s="41" t="str">
        <f aca="false">IF(A15105="","",IF(D15105="Delivered",IF(B15105&lt;=INDEX(P_Due,F15105),1,0),0))</f>
        <v/>
      </c>
    </row>
    <row r="15106" customFormat="false" ht="15" hidden="false" customHeight="false" outlineLevel="0" collapsed="false">
      <c r="A15106" s="37"/>
      <c r="B15106" s="38"/>
      <c r="C15106" s="39"/>
      <c r="D15106" s="39"/>
      <c r="E15106" s="39"/>
      <c r="F15106" s="41" t="str">
        <f aca="false">IF(A15106="","",MATCH(A15106,P_ID,1))</f>
        <v/>
      </c>
      <c r="G15106" s="41" t="str">
        <f aca="false">IF(A15106="","",INDEX(P_Svc,F15106))</f>
        <v/>
      </c>
      <c r="H15106" s="41" t="str">
        <f aca="false">IF(A15106="","",INDEX(P_Zone,F15106))</f>
        <v/>
      </c>
      <c r="I15106" s="41" t="str">
        <f aca="false">IF(A15106="","",IF(D15106="Delivered",IF(B15106&lt;=INDEX(P_Due,F15106),1,0),0))</f>
        <v/>
      </c>
    </row>
    <row r="15107" customFormat="false" ht="15" hidden="false" customHeight="false" outlineLevel="0" collapsed="false">
      <c r="A15107" s="37"/>
      <c r="B15107" s="38"/>
      <c r="C15107" s="39"/>
      <c r="D15107" s="39"/>
      <c r="E15107" s="39"/>
      <c r="F15107" s="41" t="str">
        <f aca="false">IF(A15107="","",MATCH(A15107,P_ID,1))</f>
        <v/>
      </c>
      <c r="G15107" s="41" t="str">
        <f aca="false">IF(A15107="","",INDEX(P_Svc,F15107))</f>
        <v/>
      </c>
      <c r="H15107" s="41" t="str">
        <f aca="false">IF(A15107="","",INDEX(P_Zone,F15107))</f>
        <v/>
      </c>
      <c r="I15107" s="41" t="str">
        <f aca="false">IF(A15107="","",IF(D15107="Delivered",IF(B15107&lt;=INDEX(P_Due,F15107),1,0),0))</f>
        <v/>
      </c>
    </row>
    <row r="15108" customFormat="false" ht="15" hidden="false" customHeight="false" outlineLevel="0" collapsed="false">
      <c r="A15108" s="37"/>
      <c r="B15108" s="38"/>
      <c r="C15108" s="39"/>
      <c r="D15108" s="39"/>
      <c r="E15108" s="39"/>
      <c r="F15108" s="41" t="str">
        <f aca="false">IF(A15108="","",MATCH(A15108,P_ID,1))</f>
        <v/>
      </c>
      <c r="G15108" s="41" t="str">
        <f aca="false">IF(A15108="","",INDEX(P_Svc,F15108))</f>
        <v/>
      </c>
      <c r="H15108" s="41" t="str">
        <f aca="false">IF(A15108="","",INDEX(P_Zone,F15108))</f>
        <v/>
      </c>
      <c r="I15108" s="41" t="str">
        <f aca="false">IF(A15108="","",IF(D15108="Delivered",IF(B15108&lt;=INDEX(P_Due,F15108),1,0),0))</f>
        <v/>
      </c>
    </row>
    <row r="15109" customFormat="false" ht="15" hidden="false" customHeight="false" outlineLevel="0" collapsed="false">
      <c r="A15109" s="37"/>
      <c r="B15109" s="38"/>
      <c r="C15109" s="39"/>
      <c r="D15109" s="39"/>
      <c r="E15109" s="39"/>
      <c r="F15109" s="41" t="str">
        <f aca="false">IF(A15109="","",MATCH(A15109,P_ID,1))</f>
        <v/>
      </c>
      <c r="G15109" s="41" t="str">
        <f aca="false">IF(A15109="","",INDEX(P_Svc,F15109))</f>
        <v/>
      </c>
      <c r="H15109" s="41" t="str">
        <f aca="false">IF(A15109="","",INDEX(P_Zone,F15109))</f>
        <v/>
      </c>
      <c r="I15109" s="41" t="str">
        <f aca="false">IF(A15109="","",IF(D15109="Delivered",IF(B15109&lt;=INDEX(P_Due,F15109),1,0),0))</f>
        <v/>
      </c>
    </row>
    <row r="15110" customFormat="false" ht="15" hidden="false" customHeight="false" outlineLevel="0" collapsed="false">
      <c r="A15110" s="37"/>
      <c r="B15110" s="38"/>
      <c r="C15110" s="39"/>
      <c r="D15110" s="39"/>
      <c r="E15110" s="39"/>
      <c r="F15110" s="41" t="str">
        <f aca="false">IF(A15110="","",MATCH(A15110,P_ID,1))</f>
        <v/>
      </c>
      <c r="G15110" s="41" t="str">
        <f aca="false">IF(A15110="","",INDEX(P_Svc,F15110))</f>
        <v/>
      </c>
      <c r="H15110" s="41" t="str">
        <f aca="false">IF(A15110="","",INDEX(P_Zone,F15110))</f>
        <v/>
      </c>
      <c r="I15110" s="41" t="str">
        <f aca="false">IF(A15110="","",IF(D15110="Delivered",IF(B15110&lt;=INDEX(P_Due,F15110),1,0),0))</f>
        <v/>
      </c>
    </row>
    <row r="15111" customFormat="false" ht="15" hidden="false" customHeight="false" outlineLevel="0" collapsed="false">
      <c r="A15111" s="37"/>
      <c r="B15111" s="38"/>
      <c r="C15111" s="39"/>
      <c r="D15111" s="39"/>
      <c r="E15111" s="39"/>
      <c r="F15111" s="41" t="str">
        <f aca="false">IF(A15111="","",MATCH(A15111,P_ID,1))</f>
        <v/>
      </c>
      <c r="G15111" s="41" t="str">
        <f aca="false">IF(A15111="","",INDEX(P_Svc,F15111))</f>
        <v/>
      </c>
      <c r="H15111" s="41" t="str">
        <f aca="false">IF(A15111="","",INDEX(P_Zone,F15111))</f>
        <v/>
      </c>
      <c r="I15111" s="41" t="str">
        <f aca="false">IF(A15111="","",IF(D15111="Delivered",IF(B15111&lt;=INDEX(P_Due,F15111),1,0),0))</f>
        <v/>
      </c>
    </row>
    <row r="15112" customFormat="false" ht="15" hidden="false" customHeight="false" outlineLevel="0" collapsed="false">
      <c r="A15112" s="37"/>
      <c r="B15112" s="38"/>
      <c r="C15112" s="39"/>
      <c r="D15112" s="39"/>
      <c r="E15112" s="39"/>
      <c r="F15112" s="41" t="str">
        <f aca="false">IF(A15112="","",MATCH(A15112,P_ID,1))</f>
        <v/>
      </c>
      <c r="G15112" s="41" t="str">
        <f aca="false">IF(A15112="","",INDEX(P_Svc,F15112))</f>
        <v/>
      </c>
      <c r="H15112" s="41" t="str">
        <f aca="false">IF(A15112="","",INDEX(P_Zone,F15112))</f>
        <v/>
      </c>
      <c r="I15112" s="41" t="str">
        <f aca="false">IF(A15112="","",IF(D15112="Delivered",IF(B15112&lt;=INDEX(P_Due,F15112),1,0),0))</f>
        <v/>
      </c>
    </row>
    <row r="15113" customFormat="false" ht="15" hidden="false" customHeight="false" outlineLevel="0" collapsed="false">
      <c r="A15113" s="37"/>
      <c r="B15113" s="38"/>
      <c r="C15113" s="39"/>
      <c r="D15113" s="39"/>
      <c r="E15113" s="39"/>
      <c r="F15113" s="41" t="str">
        <f aca="false">IF(A15113="","",MATCH(A15113,P_ID,1))</f>
        <v/>
      </c>
      <c r="G15113" s="41" t="str">
        <f aca="false">IF(A15113="","",INDEX(P_Svc,F15113))</f>
        <v/>
      </c>
      <c r="H15113" s="41" t="str">
        <f aca="false">IF(A15113="","",INDEX(P_Zone,F15113))</f>
        <v/>
      </c>
      <c r="I15113" s="41" t="str">
        <f aca="false">IF(A15113="","",IF(D15113="Delivered",IF(B15113&lt;=INDEX(P_Due,F15113),1,0),0))</f>
        <v/>
      </c>
    </row>
    <row r="15114" customFormat="false" ht="15" hidden="false" customHeight="false" outlineLevel="0" collapsed="false">
      <c r="A15114" s="37"/>
      <c r="B15114" s="38"/>
      <c r="C15114" s="39"/>
      <c r="D15114" s="39"/>
      <c r="E15114" s="39"/>
      <c r="F15114" s="41" t="str">
        <f aca="false">IF(A15114="","",MATCH(A15114,P_ID,1))</f>
        <v/>
      </c>
      <c r="G15114" s="41" t="str">
        <f aca="false">IF(A15114="","",INDEX(P_Svc,F15114))</f>
        <v/>
      </c>
      <c r="H15114" s="41" t="str">
        <f aca="false">IF(A15114="","",INDEX(P_Zone,F15114))</f>
        <v/>
      </c>
      <c r="I15114" s="41" t="str">
        <f aca="false">IF(A15114="","",IF(D15114="Delivered",IF(B15114&lt;=INDEX(P_Due,F15114),1,0),0))</f>
        <v/>
      </c>
    </row>
    <row r="15115" customFormat="false" ht="15" hidden="false" customHeight="false" outlineLevel="0" collapsed="false">
      <c r="A15115" s="37"/>
      <c r="B15115" s="38"/>
      <c r="C15115" s="39"/>
      <c r="D15115" s="39"/>
      <c r="E15115" s="39"/>
      <c r="F15115" s="41" t="str">
        <f aca="false">IF(A15115="","",MATCH(A15115,P_ID,1))</f>
        <v/>
      </c>
      <c r="G15115" s="41" t="str">
        <f aca="false">IF(A15115="","",INDEX(P_Svc,F15115))</f>
        <v/>
      </c>
      <c r="H15115" s="41" t="str">
        <f aca="false">IF(A15115="","",INDEX(P_Zone,F15115))</f>
        <v/>
      </c>
      <c r="I15115" s="41" t="str">
        <f aca="false">IF(A15115="","",IF(D15115="Delivered",IF(B15115&lt;=INDEX(P_Due,F15115),1,0),0))</f>
        <v/>
      </c>
    </row>
    <row r="15116" customFormat="false" ht="15" hidden="false" customHeight="false" outlineLevel="0" collapsed="false">
      <c r="A15116" s="37"/>
      <c r="B15116" s="38"/>
      <c r="C15116" s="39"/>
      <c r="D15116" s="39"/>
      <c r="E15116" s="39"/>
      <c r="F15116" s="41" t="str">
        <f aca="false">IF(A15116="","",MATCH(A15116,P_ID,1))</f>
        <v/>
      </c>
      <c r="G15116" s="41" t="str">
        <f aca="false">IF(A15116="","",INDEX(P_Svc,F15116))</f>
        <v/>
      </c>
      <c r="H15116" s="41" t="str">
        <f aca="false">IF(A15116="","",INDEX(P_Zone,F15116))</f>
        <v/>
      </c>
      <c r="I15116" s="41" t="str">
        <f aca="false">IF(A15116="","",IF(D15116="Delivered",IF(B15116&lt;=INDEX(P_Due,F15116),1,0),0))</f>
        <v/>
      </c>
    </row>
    <row r="15117" customFormat="false" ht="15" hidden="false" customHeight="false" outlineLevel="0" collapsed="false">
      <c r="A15117" s="37"/>
      <c r="B15117" s="38"/>
      <c r="C15117" s="39"/>
      <c r="D15117" s="39"/>
      <c r="E15117" s="39"/>
      <c r="F15117" s="41" t="str">
        <f aca="false">IF(A15117="","",MATCH(A15117,P_ID,1))</f>
        <v/>
      </c>
      <c r="G15117" s="41" t="str">
        <f aca="false">IF(A15117="","",INDEX(P_Svc,F15117))</f>
        <v/>
      </c>
      <c r="H15117" s="41" t="str">
        <f aca="false">IF(A15117="","",INDEX(P_Zone,F15117))</f>
        <v/>
      </c>
      <c r="I15117" s="41" t="str">
        <f aca="false">IF(A15117="","",IF(D15117="Delivered",IF(B15117&lt;=INDEX(P_Due,F15117),1,0),0))</f>
        <v/>
      </c>
    </row>
    <row r="15118" customFormat="false" ht="15" hidden="false" customHeight="false" outlineLevel="0" collapsed="false">
      <c r="A15118" s="37"/>
      <c r="B15118" s="38"/>
      <c r="C15118" s="39"/>
      <c r="D15118" s="39"/>
      <c r="E15118" s="39"/>
      <c r="F15118" s="41" t="str">
        <f aca="false">IF(A15118="","",MATCH(A15118,P_ID,1))</f>
        <v/>
      </c>
      <c r="G15118" s="41" t="str">
        <f aca="false">IF(A15118="","",INDEX(P_Svc,F15118))</f>
        <v/>
      </c>
      <c r="H15118" s="41" t="str">
        <f aca="false">IF(A15118="","",INDEX(P_Zone,F15118))</f>
        <v/>
      </c>
      <c r="I15118" s="41" t="str">
        <f aca="false">IF(A15118="","",IF(D15118="Delivered",IF(B15118&lt;=INDEX(P_Due,F15118),1,0),0))</f>
        <v/>
      </c>
    </row>
    <row r="15119" customFormat="false" ht="15" hidden="false" customHeight="false" outlineLevel="0" collapsed="false">
      <c r="A15119" s="37"/>
      <c r="B15119" s="38"/>
      <c r="C15119" s="39"/>
      <c r="D15119" s="39"/>
      <c r="E15119" s="39"/>
      <c r="F15119" s="41" t="str">
        <f aca="false">IF(A15119="","",MATCH(A15119,P_ID,1))</f>
        <v/>
      </c>
      <c r="G15119" s="41" t="str">
        <f aca="false">IF(A15119="","",INDEX(P_Svc,F15119))</f>
        <v/>
      </c>
      <c r="H15119" s="41" t="str">
        <f aca="false">IF(A15119="","",INDEX(P_Zone,F15119))</f>
        <v/>
      </c>
      <c r="I15119" s="41" t="str">
        <f aca="false">IF(A15119="","",IF(D15119="Delivered",IF(B15119&lt;=INDEX(P_Due,F15119),1,0),0))</f>
        <v/>
      </c>
    </row>
    <row r="15120" customFormat="false" ht="15" hidden="false" customHeight="false" outlineLevel="0" collapsed="false">
      <c r="A15120" s="37"/>
      <c r="B15120" s="38"/>
      <c r="C15120" s="39"/>
      <c r="D15120" s="39"/>
      <c r="E15120" s="39"/>
      <c r="F15120" s="41" t="str">
        <f aca="false">IF(A15120="","",MATCH(A15120,P_ID,1))</f>
        <v/>
      </c>
      <c r="G15120" s="41" t="str">
        <f aca="false">IF(A15120="","",INDEX(P_Svc,F15120))</f>
        <v/>
      </c>
      <c r="H15120" s="41" t="str">
        <f aca="false">IF(A15120="","",INDEX(P_Zone,F15120))</f>
        <v/>
      </c>
      <c r="I15120" s="41" t="str">
        <f aca="false">IF(A15120="","",IF(D15120="Delivered",IF(B15120&lt;=INDEX(P_Due,F15120),1,0),0))</f>
        <v/>
      </c>
    </row>
    <row r="15121" customFormat="false" ht="15" hidden="false" customHeight="false" outlineLevel="0" collapsed="false">
      <c r="A15121" s="37"/>
      <c r="B15121" s="38"/>
      <c r="C15121" s="39"/>
      <c r="D15121" s="39"/>
      <c r="E15121" s="39"/>
      <c r="F15121" s="41" t="str">
        <f aca="false">IF(A15121="","",MATCH(A15121,P_ID,1))</f>
        <v/>
      </c>
      <c r="G15121" s="41" t="str">
        <f aca="false">IF(A15121="","",INDEX(P_Svc,F15121))</f>
        <v/>
      </c>
      <c r="H15121" s="41" t="str">
        <f aca="false">IF(A15121="","",INDEX(P_Zone,F15121))</f>
        <v/>
      </c>
      <c r="I15121" s="41" t="str">
        <f aca="false">IF(A15121="","",IF(D15121="Delivered",IF(B15121&lt;=INDEX(P_Due,F15121),1,0),0))</f>
        <v/>
      </c>
    </row>
    <row r="15122" customFormat="false" ht="15" hidden="false" customHeight="false" outlineLevel="0" collapsed="false">
      <c r="A15122" s="37"/>
      <c r="B15122" s="38"/>
      <c r="C15122" s="39"/>
      <c r="D15122" s="39"/>
      <c r="E15122" s="39"/>
      <c r="F15122" s="41" t="str">
        <f aca="false">IF(A15122="","",MATCH(A15122,P_ID,1))</f>
        <v/>
      </c>
      <c r="G15122" s="41" t="str">
        <f aca="false">IF(A15122="","",INDEX(P_Svc,F15122))</f>
        <v/>
      </c>
      <c r="H15122" s="41" t="str">
        <f aca="false">IF(A15122="","",INDEX(P_Zone,F15122))</f>
        <v/>
      </c>
      <c r="I15122" s="41" t="str">
        <f aca="false">IF(A15122="","",IF(D15122="Delivered",IF(B15122&lt;=INDEX(P_Due,F15122),1,0),0))</f>
        <v/>
      </c>
    </row>
    <row r="15123" customFormat="false" ht="15" hidden="false" customHeight="false" outlineLevel="0" collapsed="false">
      <c r="A15123" s="37"/>
      <c r="B15123" s="38"/>
      <c r="C15123" s="39"/>
      <c r="D15123" s="39"/>
      <c r="E15123" s="39"/>
      <c r="F15123" s="41" t="str">
        <f aca="false">IF(A15123="","",MATCH(A15123,P_ID,1))</f>
        <v/>
      </c>
      <c r="G15123" s="41" t="str">
        <f aca="false">IF(A15123="","",INDEX(P_Svc,F15123))</f>
        <v/>
      </c>
      <c r="H15123" s="41" t="str">
        <f aca="false">IF(A15123="","",INDEX(P_Zone,F15123))</f>
        <v/>
      </c>
      <c r="I15123" s="41" t="str">
        <f aca="false">IF(A15123="","",IF(D15123="Delivered",IF(B15123&lt;=INDEX(P_Due,F15123),1,0),0))</f>
        <v/>
      </c>
    </row>
    <row r="15124" customFormat="false" ht="15" hidden="false" customHeight="false" outlineLevel="0" collapsed="false">
      <c r="A15124" s="37"/>
      <c r="B15124" s="38"/>
      <c r="C15124" s="39"/>
      <c r="D15124" s="39"/>
      <c r="E15124" s="39"/>
      <c r="F15124" s="41" t="str">
        <f aca="false">IF(A15124="","",MATCH(A15124,P_ID,1))</f>
        <v/>
      </c>
      <c r="G15124" s="41" t="str">
        <f aca="false">IF(A15124="","",INDEX(P_Svc,F15124))</f>
        <v/>
      </c>
      <c r="H15124" s="41" t="str">
        <f aca="false">IF(A15124="","",INDEX(P_Zone,F15124))</f>
        <v/>
      </c>
      <c r="I15124" s="41" t="str">
        <f aca="false">IF(A15124="","",IF(D15124="Delivered",IF(B15124&lt;=INDEX(P_Due,F15124),1,0),0))</f>
        <v/>
      </c>
    </row>
    <row r="15125" customFormat="false" ht="15" hidden="false" customHeight="false" outlineLevel="0" collapsed="false">
      <c r="A15125" s="37"/>
      <c r="B15125" s="38"/>
      <c r="C15125" s="39"/>
      <c r="D15125" s="39"/>
      <c r="E15125" s="39"/>
      <c r="F15125" s="41" t="str">
        <f aca="false">IF(A15125="","",MATCH(A15125,P_ID,1))</f>
        <v/>
      </c>
      <c r="G15125" s="41" t="str">
        <f aca="false">IF(A15125="","",INDEX(P_Svc,F15125))</f>
        <v/>
      </c>
      <c r="H15125" s="41" t="str">
        <f aca="false">IF(A15125="","",INDEX(P_Zone,F15125))</f>
        <v/>
      </c>
      <c r="I15125" s="41" t="str">
        <f aca="false">IF(A15125="","",IF(D15125="Delivered",IF(B15125&lt;=INDEX(P_Due,F15125),1,0),0))</f>
        <v/>
      </c>
    </row>
    <row r="15126" customFormat="false" ht="15" hidden="false" customHeight="false" outlineLevel="0" collapsed="false">
      <c r="A15126" s="37"/>
      <c r="B15126" s="38"/>
      <c r="C15126" s="39"/>
      <c r="D15126" s="39"/>
      <c r="E15126" s="39"/>
      <c r="F15126" s="41" t="str">
        <f aca="false">IF(A15126="","",MATCH(A15126,P_ID,1))</f>
        <v/>
      </c>
      <c r="G15126" s="41" t="str">
        <f aca="false">IF(A15126="","",INDEX(P_Svc,F15126))</f>
        <v/>
      </c>
      <c r="H15126" s="41" t="str">
        <f aca="false">IF(A15126="","",INDEX(P_Zone,F15126))</f>
        <v/>
      </c>
      <c r="I15126" s="41" t="str">
        <f aca="false">IF(A15126="","",IF(D15126="Delivered",IF(B15126&lt;=INDEX(P_Due,F15126),1,0),0))</f>
        <v/>
      </c>
    </row>
    <row r="15127" customFormat="false" ht="15" hidden="false" customHeight="false" outlineLevel="0" collapsed="false">
      <c r="A15127" s="37"/>
      <c r="B15127" s="38"/>
      <c r="C15127" s="39"/>
      <c r="D15127" s="39"/>
      <c r="E15127" s="39"/>
      <c r="F15127" s="41" t="str">
        <f aca="false">IF(A15127="","",MATCH(A15127,P_ID,1))</f>
        <v/>
      </c>
      <c r="G15127" s="41" t="str">
        <f aca="false">IF(A15127="","",INDEX(P_Svc,F15127))</f>
        <v/>
      </c>
      <c r="H15127" s="41" t="str">
        <f aca="false">IF(A15127="","",INDEX(P_Zone,F15127))</f>
        <v/>
      </c>
      <c r="I15127" s="41" t="str">
        <f aca="false">IF(A15127="","",IF(D15127="Delivered",IF(B15127&lt;=INDEX(P_Due,F15127),1,0),0))</f>
        <v/>
      </c>
    </row>
    <row r="15128" customFormat="false" ht="15" hidden="false" customHeight="false" outlineLevel="0" collapsed="false">
      <c r="A15128" s="37"/>
      <c r="B15128" s="38"/>
      <c r="C15128" s="39"/>
      <c r="D15128" s="39"/>
      <c r="E15128" s="39"/>
      <c r="F15128" s="41" t="str">
        <f aca="false">IF(A15128="","",MATCH(A15128,P_ID,1))</f>
        <v/>
      </c>
      <c r="G15128" s="41" t="str">
        <f aca="false">IF(A15128="","",INDEX(P_Svc,F15128))</f>
        <v/>
      </c>
      <c r="H15128" s="41" t="str">
        <f aca="false">IF(A15128="","",INDEX(P_Zone,F15128))</f>
        <v/>
      </c>
      <c r="I15128" s="41" t="str">
        <f aca="false">IF(A15128="","",IF(D15128="Delivered",IF(B15128&lt;=INDEX(P_Due,F15128),1,0),0))</f>
        <v/>
      </c>
    </row>
    <row r="15129" customFormat="false" ht="15" hidden="false" customHeight="false" outlineLevel="0" collapsed="false">
      <c r="A15129" s="37"/>
      <c r="B15129" s="38"/>
      <c r="C15129" s="39"/>
      <c r="D15129" s="39"/>
      <c r="E15129" s="39"/>
      <c r="F15129" s="41" t="str">
        <f aca="false">IF(A15129="","",MATCH(A15129,P_ID,1))</f>
        <v/>
      </c>
      <c r="G15129" s="41" t="str">
        <f aca="false">IF(A15129="","",INDEX(P_Svc,F15129))</f>
        <v/>
      </c>
      <c r="H15129" s="41" t="str">
        <f aca="false">IF(A15129="","",INDEX(P_Zone,F15129))</f>
        <v/>
      </c>
      <c r="I15129" s="41" t="str">
        <f aca="false">IF(A15129="","",IF(D15129="Delivered",IF(B15129&lt;=INDEX(P_Due,F15129),1,0),0))</f>
        <v/>
      </c>
    </row>
    <row r="15130" customFormat="false" ht="15" hidden="false" customHeight="false" outlineLevel="0" collapsed="false">
      <c r="A15130" s="37"/>
      <c r="B15130" s="38"/>
      <c r="C15130" s="39"/>
      <c r="D15130" s="39"/>
      <c r="E15130" s="39"/>
      <c r="F15130" s="41" t="str">
        <f aca="false">IF(A15130="","",MATCH(A15130,P_ID,1))</f>
        <v/>
      </c>
      <c r="G15130" s="41" t="str">
        <f aca="false">IF(A15130="","",INDEX(P_Svc,F15130))</f>
        <v/>
      </c>
      <c r="H15130" s="41" t="str">
        <f aca="false">IF(A15130="","",INDEX(P_Zone,F15130))</f>
        <v/>
      </c>
      <c r="I15130" s="41" t="str">
        <f aca="false">IF(A15130="","",IF(D15130="Delivered",IF(B15130&lt;=INDEX(P_Due,F15130),1,0),0))</f>
        <v/>
      </c>
    </row>
    <row r="15131" customFormat="false" ht="15" hidden="false" customHeight="false" outlineLevel="0" collapsed="false">
      <c r="A15131" s="37"/>
      <c r="B15131" s="38"/>
      <c r="C15131" s="39"/>
      <c r="D15131" s="39"/>
      <c r="E15131" s="39"/>
      <c r="F15131" s="41" t="str">
        <f aca="false">IF(A15131="","",MATCH(A15131,P_ID,1))</f>
        <v/>
      </c>
      <c r="G15131" s="41" t="str">
        <f aca="false">IF(A15131="","",INDEX(P_Svc,F15131))</f>
        <v/>
      </c>
      <c r="H15131" s="41" t="str">
        <f aca="false">IF(A15131="","",INDEX(P_Zone,F15131))</f>
        <v/>
      </c>
      <c r="I15131" s="41" t="str">
        <f aca="false">IF(A15131="","",IF(D15131="Delivered",IF(B15131&lt;=INDEX(P_Due,F15131),1,0),0))</f>
        <v/>
      </c>
    </row>
    <row r="15132" customFormat="false" ht="15" hidden="false" customHeight="false" outlineLevel="0" collapsed="false">
      <c r="A15132" s="37"/>
      <c r="B15132" s="38"/>
      <c r="C15132" s="39"/>
      <c r="D15132" s="39"/>
      <c r="E15132" s="39"/>
      <c r="F15132" s="41" t="str">
        <f aca="false">IF(A15132="","",MATCH(A15132,P_ID,1))</f>
        <v/>
      </c>
      <c r="G15132" s="41" t="str">
        <f aca="false">IF(A15132="","",INDEX(P_Svc,F15132))</f>
        <v/>
      </c>
      <c r="H15132" s="41" t="str">
        <f aca="false">IF(A15132="","",INDEX(P_Zone,F15132))</f>
        <v/>
      </c>
      <c r="I15132" s="41" t="str">
        <f aca="false">IF(A15132="","",IF(D15132="Delivered",IF(B15132&lt;=INDEX(P_Due,F15132),1,0),0))</f>
        <v/>
      </c>
    </row>
    <row r="15133" customFormat="false" ht="15" hidden="false" customHeight="false" outlineLevel="0" collapsed="false">
      <c r="A15133" s="37"/>
      <c r="B15133" s="38"/>
      <c r="C15133" s="39"/>
      <c r="D15133" s="39"/>
      <c r="E15133" s="39"/>
      <c r="F15133" s="41" t="str">
        <f aca="false">IF(A15133="","",MATCH(A15133,P_ID,1))</f>
        <v/>
      </c>
      <c r="G15133" s="41" t="str">
        <f aca="false">IF(A15133="","",INDEX(P_Svc,F15133))</f>
        <v/>
      </c>
      <c r="H15133" s="41" t="str">
        <f aca="false">IF(A15133="","",INDEX(P_Zone,F15133))</f>
        <v/>
      </c>
      <c r="I15133" s="41" t="str">
        <f aca="false">IF(A15133="","",IF(D15133="Delivered",IF(B15133&lt;=INDEX(P_Due,F15133),1,0),0))</f>
        <v/>
      </c>
    </row>
    <row r="15134" customFormat="false" ht="15" hidden="false" customHeight="false" outlineLevel="0" collapsed="false">
      <c r="A15134" s="37"/>
      <c r="B15134" s="38"/>
      <c r="C15134" s="39"/>
      <c r="D15134" s="39"/>
      <c r="E15134" s="39"/>
      <c r="F15134" s="41" t="str">
        <f aca="false">IF(A15134="","",MATCH(A15134,P_ID,1))</f>
        <v/>
      </c>
      <c r="G15134" s="41" t="str">
        <f aca="false">IF(A15134="","",INDEX(P_Svc,F15134))</f>
        <v/>
      </c>
      <c r="H15134" s="41" t="str">
        <f aca="false">IF(A15134="","",INDEX(P_Zone,F15134))</f>
        <v/>
      </c>
      <c r="I15134" s="41" t="str">
        <f aca="false">IF(A15134="","",IF(D15134="Delivered",IF(B15134&lt;=INDEX(P_Due,F15134),1,0),0))</f>
        <v/>
      </c>
    </row>
    <row r="15135" customFormat="false" ht="15" hidden="false" customHeight="false" outlineLevel="0" collapsed="false">
      <c r="A15135" s="37"/>
      <c r="B15135" s="38"/>
      <c r="C15135" s="39"/>
      <c r="D15135" s="39"/>
      <c r="E15135" s="39"/>
      <c r="F15135" s="41" t="str">
        <f aca="false">IF(A15135="","",MATCH(A15135,P_ID,1))</f>
        <v/>
      </c>
      <c r="G15135" s="41" t="str">
        <f aca="false">IF(A15135="","",INDEX(P_Svc,F15135))</f>
        <v/>
      </c>
      <c r="H15135" s="41" t="str">
        <f aca="false">IF(A15135="","",INDEX(P_Zone,F15135))</f>
        <v/>
      </c>
      <c r="I15135" s="41" t="str">
        <f aca="false">IF(A15135="","",IF(D15135="Delivered",IF(B15135&lt;=INDEX(P_Due,F15135),1,0),0))</f>
        <v/>
      </c>
    </row>
    <row r="15136" customFormat="false" ht="15" hidden="false" customHeight="false" outlineLevel="0" collapsed="false">
      <c r="A15136" s="37"/>
      <c r="B15136" s="38"/>
      <c r="C15136" s="39"/>
      <c r="D15136" s="39"/>
      <c r="E15136" s="39"/>
      <c r="F15136" s="41" t="str">
        <f aca="false">IF(A15136="","",MATCH(A15136,P_ID,1))</f>
        <v/>
      </c>
      <c r="G15136" s="41" t="str">
        <f aca="false">IF(A15136="","",INDEX(P_Svc,F15136))</f>
        <v/>
      </c>
      <c r="H15136" s="41" t="str">
        <f aca="false">IF(A15136="","",INDEX(P_Zone,F15136))</f>
        <v/>
      </c>
      <c r="I15136" s="41" t="str">
        <f aca="false">IF(A15136="","",IF(D15136="Delivered",IF(B15136&lt;=INDEX(P_Due,F15136),1,0),0))</f>
        <v/>
      </c>
    </row>
    <row r="15137" customFormat="false" ht="15" hidden="false" customHeight="false" outlineLevel="0" collapsed="false">
      <c r="A15137" s="37"/>
      <c r="B15137" s="38"/>
      <c r="C15137" s="39"/>
      <c r="D15137" s="39"/>
      <c r="E15137" s="39"/>
      <c r="F15137" s="41" t="str">
        <f aca="false">IF(A15137="","",MATCH(A15137,P_ID,1))</f>
        <v/>
      </c>
      <c r="G15137" s="41" t="str">
        <f aca="false">IF(A15137="","",INDEX(P_Svc,F15137))</f>
        <v/>
      </c>
      <c r="H15137" s="41" t="str">
        <f aca="false">IF(A15137="","",INDEX(P_Zone,F15137))</f>
        <v/>
      </c>
      <c r="I15137" s="41" t="str">
        <f aca="false">IF(A15137="","",IF(D15137="Delivered",IF(B15137&lt;=INDEX(P_Due,F15137),1,0),0))</f>
        <v/>
      </c>
    </row>
    <row r="15138" customFormat="false" ht="15" hidden="false" customHeight="false" outlineLevel="0" collapsed="false">
      <c r="A15138" s="37"/>
      <c r="B15138" s="38"/>
      <c r="C15138" s="39"/>
      <c r="D15138" s="39"/>
      <c r="E15138" s="39"/>
      <c r="F15138" s="41" t="str">
        <f aca="false">IF(A15138="","",MATCH(A15138,P_ID,1))</f>
        <v/>
      </c>
      <c r="G15138" s="41" t="str">
        <f aca="false">IF(A15138="","",INDEX(P_Svc,F15138))</f>
        <v/>
      </c>
      <c r="H15138" s="41" t="str">
        <f aca="false">IF(A15138="","",INDEX(P_Zone,F15138))</f>
        <v/>
      </c>
      <c r="I15138" s="41" t="str">
        <f aca="false">IF(A15138="","",IF(D15138="Delivered",IF(B15138&lt;=INDEX(P_Due,F15138),1,0),0))</f>
        <v/>
      </c>
    </row>
    <row r="15139" customFormat="false" ht="15" hidden="false" customHeight="false" outlineLevel="0" collapsed="false">
      <c r="A15139" s="37"/>
      <c r="B15139" s="38"/>
      <c r="C15139" s="39"/>
      <c r="D15139" s="39"/>
      <c r="E15139" s="39"/>
      <c r="F15139" s="41" t="str">
        <f aca="false">IF(A15139="","",MATCH(A15139,P_ID,1))</f>
        <v/>
      </c>
      <c r="G15139" s="41" t="str">
        <f aca="false">IF(A15139="","",INDEX(P_Svc,F15139))</f>
        <v/>
      </c>
      <c r="H15139" s="41" t="str">
        <f aca="false">IF(A15139="","",INDEX(P_Zone,F15139))</f>
        <v/>
      </c>
      <c r="I15139" s="41" t="str">
        <f aca="false">IF(A15139="","",IF(D15139="Delivered",IF(B15139&lt;=INDEX(P_Due,F15139),1,0),0))</f>
        <v/>
      </c>
    </row>
    <row r="15140" customFormat="false" ht="15" hidden="false" customHeight="false" outlineLevel="0" collapsed="false">
      <c r="A15140" s="37"/>
      <c r="B15140" s="38"/>
      <c r="C15140" s="39"/>
      <c r="D15140" s="39"/>
      <c r="E15140" s="39"/>
      <c r="F15140" s="41" t="str">
        <f aca="false">IF(A15140="","",MATCH(A15140,P_ID,1))</f>
        <v/>
      </c>
      <c r="G15140" s="41" t="str">
        <f aca="false">IF(A15140="","",INDEX(P_Svc,F15140))</f>
        <v/>
      </c>
      <c r="H15140" s="41" t="str">
        <f aca="false">IF(A15140="","",INDEX(P_Zone,F15140))</f>
        <v/>
      </c>
      <c r="I15140" s="41" t="str">
        <f aca="false">IF(A15140="","",IF(D15140="Delivered",IF(B15140&lt;=INDEX(P_Due,F15140),1,0),0))</f>
        <v/>
      </c>
    </row>
    <row r="15141" customFormat="false" ht="15" hidden="false" customHeight="false" outlineLevel="0" collapsed="false">
      <c r="A15141" s="37"/>
      <c r="B15141" s="38"/>
      <c r="C15141" s="39"/>
      <c r="D15141" s="39"/>
      <c r="E15141" s="39"/>
      <c r="F15141" s="41" t="str">
        <f aca="false">IF(A15141="","",MATCH(A15141,P_ID,1))</f>
        <v/>
      </c>
      <c r="G15141" s="41" t="str">
        <f aca="false">IF(A15141="","",INDEX(P_Svc,F15141))</f>
        <v/>
      </c>
      <c r="H15141" s="41" t="str">
        <f aca="false">IF(A15141="","",INDEX(P_Zone,F15141))</f>
        <v/>
      </c>
      <c r="I15141" s="41" t="str">
        <f aca="false">IF(A15141="","",IF(D15141="Delivered",IF(B15141&lt;=INDEX(P_Due,F15141),1,0),0))</f>
        <v/>
      </c>
    </row>
    <row r="15142" customFormat="false" ht="15" hidden="false" customHeight="false" outlineLevel="0" collapsed="false">
      <c r="A15142" s="37"/>
      <c r="B15142" s="38"/>
      <c r="C15142" s="39"/>
      <c r="D15142" s="39"/>
      <c r="E15142" s="39"/>
      <c r="F15142" s="41" t="str">
        <f aca="false">IF(A15142="","",MATCH(A15142,P_ID,1))</f>
        <v/>
      </c>
      <c r="G15142" s="41" t="str">
        <f aca="false">IF(A15142="","",INDEX(P_Svc,F15142))</f>
        <v/>
      </c>
      <c r="H15142" s="41" t="str">
        <f aca="false">IF(A15142="","",INDEX(P_Zone,F15142))</f>
        <v/>
      </c>
      <c r="I15142" s="41" t="str">
        <f aca="false">IF(A15142="","",IF(D15142="Delivered",IF(B15142&lt;=INDEX(P_Due,F15142),1,0),0))</f>
        <v/>
      </c>
    </row>
    <row r="15143" customFormat="false" ht="15" hidden="false" customHeight="false" outlineLevel="0" collapsed="false">
      <c r="A15143" s="37"/>
      <c r="B15143" s="38"/>
      <c r="C15143" s="39"/>
      <c r="D15143" s="39"/>
      <c r="E15143" s="39"/>
      <c r="F15143" s="41" t="str">
        <f aca="false">IF(A15143="","",MATCH(A15143,P_ID,1))</f>
        <v/>
      </c>
      <c r="G15143" s="41" t="str">
        <f aca="false">IF(A15143="","",INDEX(P_Svc,F15143))</f>
        <v/>
      </c>
      <c r="H15143" s="41" t="str">
        <f aca="false">IF(A15143="","",INDEX(P_Zone,F15143))</f>
        <v/>
      </c>
      <c r="I15143" s="41" t="str">
        <f aca="false">IF(A15143="","",IF(D15143="Delivered",IF(B15143&lt;=INDEX(P_Due,F15143),1,0),0))</f>
        <v/>
      </c>
    </row>
    <row r="15144" customFormat="false" ht="15" hidden="false" customHeight="false" outlineLevel="0" collapsed="false">
      <c r="A15144" s="37"/>
      <c r="B15144" s="38"/>
      <c r="C15144" s="39"/>
      <c r="D15144" s="39"/>
      <c r="E15144" s="39"/>
      <c r="F15144" s="41" t="str">
        <f aca="false">IF(A15144="","",MATCH(A15144,P_ID,1))</f>
        <v/>
      </c>
      <c r="G15144" s="41" t="str">
        <f aca="false">IF(A15144="","",INDEX(P_Svc,F15144))</f>
        <v/>
      </c>
      <c r="H15144" s="41" t="str">
        <f aca="false">IF(A15144="","",INDEX(P_Zone,F15144))</f>
        <v/>
      </c>
      <c r="I15144" s="41" t="str">
        <f aca="false">IF(A15144="","",IF(D15144="Delivered",IF(B15144&lt;=INDEX(P_Due,F15144),1,0),0))</f>
        <v/>
      </c>
    </row>
    <row r="15145" customFormat="false" ht="15" hidden="false" customHeight="false" outlineLevel="0" collapsed="false">
      <c r="A15145" s="37"/>
      <c r="B15145" s="38"/>
      <c r="C15145" s="39"/>
      <c r="D15145" s="39"/>
      <c r="E15145" s="39"/>
      <c r="F15145" s="41" t="str">
        <f aca="false">IF(A15145="","",MATCH(A15145,P_ID,1))</f>
        <v/>
      </c>
      <c r="G15145" s="41" t="str">
        <f aca="false">IF(A15145="","",INDEX(P_Svc,F15145))</f>
        <v/>
      </c>
      <c r="H15145" s="41" t="str">
        <f aca="false">IF(A15145="","",INDEX(P_Zone,F15145))</f>
        <v/>
      </c>
      <c r="I15145" s="41" t="str">
        <f aca="false">IF(A15145="","",IF(D15145="Delivered",IF(B15145&lt;=INDEX(P_Due,F15145),1,0),0))</f>
        <v/>
      </c>
    </row>
    <row r="15146" customFormat="false" ht="15" hidden="false" customHeight="false" outlineLevel="0" collapsed="false">
      <c r="A15146" s="37"/>
      <c r="B15146" s="38"/>
      <c r="C15146" s="39"/>
      <c r="D15146" s="39"/>
      <c r="E15146" s="39"/>
      <c r="F15146" s="41" t="str">
        <f aca="false">IF(A15146="","",MATCH(A15146,P_ID,1))</f>
        <v/>
      </c>
      <c r="G15146" s="41" t="str">
        <f aca="false">IF(A15146="","",INDEX(P_Svc,F15146))</f>
        <v/>
      </c>
      <c r="H15146" s="41" t="str">
        <f aca="false">IF(A15146="","",INDEX(P_Zone,F15146))</f>
        <v/>
      </c>
      <c r="I15146" s="41" t="str">
        <f aca="false">IF(A15146="","",IF(D15146="Delivered",IF(B15146&lt;=INDEX(P_Due,F15146),1,0),0))</f>
        <v/>
      </c>
    </row>
    <row r="15147" customFormat="false" ht="15" hidden="false" customHeight="false" outlineLevel="0" collapsed="false">
      <c r="A15147" s="37"/>
      <c r="B15147" s="38"/>
      <c r="C15147" s="39"/>
      <c r="D15147" s="39"/>
      <c r="E15147" s="39"/>
      <c r="F15147" s="41" t="str">
        <f aca="false">IF(A15147="","",MATCH(A15147,P_ID,1))</f>
        <v/>
      </c>
      <c r="G15147" s="41" t="str">
        <f aca="false">IF(A15147="","",INDEX(P_Svc,F15147))</f>
        <v/>
      </c>
      <c r="H15147" s="41" t="str">
        <f aca="false">IF(A15147="","",INDEX(P_Zone,F15147))</f>
        <v/>
      </c>
      <c r="I15147" s="41" t="str">
        <f aca="false">IF(A15147="","",IF(D15147="Delivered",IF(B15147&lt;=INDEX(P_Due,F15147),1,0),0))</f>
        <v/>
      </c>
    </row>
    <row r="15148" customFormat="false" ht="15" hidden="false" customHeight="false" outlineLevel="0" collapsed="false">
      <c r="A15148" s="37"/>
      <c r="B15148" s="38"/>
      <c r="C15148" s="39"/>
      <c r="D15148" s="39"/>
      <c r="E15148" s="39"/>
      <c r="F15148" s="41" t="str">
        <f aca="false">IF(A15148="","",MATCH(A15148,P_ID,1))</f>
        <v/>
      </c>
      <c r="G15148" s="41" t="str">
        <f aca="false">IF(A15148="","",INDEX(P_Svc,F15148))</f>
        <v/>
      </c>
      <c r="H15148" s="41" t="str">
        <f aca="false">IF(A15148="","",INDEX(P_Zone,F15148))</f>
        <v/>
      </c>
      <c r="I15148" s="41" t="str">
        <f aca="false">IF(A15148="","",IF(D15148="Delivered",IF(B15148&lt;=INDEX(P_Due,F15148),1,0),0))</f>
        <v/>
      </c>
    </row>
    <row r="15149" customFormat="false" ht="15" hidden="false" customHeight="false" outlineLevel="0" collapsed="false">
      <c r="A15149" s="37"/>
      <c r="B15149" s="38"/>
      <c r="C15149" s="39"/>
      <c r="D15149" s="39"/>
      <c r="E15149" s="39"/>
      <c r="F15149" s="41" t="str">
        <f aca="false">IF(A15149="","",MATCH(A15149,P_ID,1))</f>
        <v/>
      </c>
      <c r="G15149" s="41" t="str">
        <f aca="false">IF(A15149="","",INDEX(P_Svc,F15149))</f>
        <v/>
      </c>
      <c r="H15149" s="41" t="str">
        <f aca="false">IF(A15149="","",INDEX(P_Zone,F15149))</f>
        <v/>
      </c>
      <c r="I15149" s="41" t="str">
        <f aca="false">IF(A15149="","",IF(D15149="Delivered",IF(B15149&lt;=INDEX(P_Due,F15149),1,0),0))</f>
        <v/>
      </c>
    </row>
    <row r="15150" customFormat="false" ht="15" hidden="false" customHeight="false" outlineLevel="0" collapsed="false">
      <c r="A15150" s="37"/>
      <c r="B15150" s="38"/>
      <c r="C15150" s="39"/>
      <c r="D15150" s="39"/>
      <c r="E15150" s="39"/>
      <c r="F15150" s="41" t="str">
        <f aca="false">IF(A15150="","",MATCH(A15150,P_ID,1))</f>
        <v/>
      </c>
      <c r="G15150" s="41" t="str">
        <f aca="false">IF(A15150="","",INDEX(P_Svc,F15150))</f>
        <v/>
      </c>
      <c r="H15150" s="41" t="str">
        <f aca="false">IF(A15150="","",INDEX(P_Zone,F15150))</f>
        <v/>
      </c>
      <c r="I15150" s="41" t="str">
        <f aca="false">IF(A15150="","",IF(D15150="Delivered",IF(B15150&lt;=INDEX(P_Due,F15150),1,0),0))</f>
        <v/>
      </c>
    </row>
    <row r="15151" customFormat="false" ht="15" hidden="false" customHeight="false" outlineLevel="0" collapsed="false">
      <c r="A15151" s="37"/>
      <c r="B15151" s="38"/>
      <c r="C15151" s="39"/>
      <c r="D15151" s="39"/>
      <c r="E15151" s="39"/>
      <c r="F15151" s="41" t="str">
        <f aca="false">IF(A15151="","",MATCH(A15151,P_ID,1))</f>
        <v/>
      </c>
      <c r="G15151" s="41" t="str">
        <f aca="false">IF(A15151="","",INDEX(P_Svc,F15151))</f>
        <v/>
      </c>
      <c r="H15151" s="41" t="str">
        <f aca="false">IF(A15151="","",INDEX(P_Zone,F15151))</f>
        <v/>
      </c>
      <c r="I15151" s="41" t="str">
        <f aca="false">IF(A15151="","",IF(D15151="Delivered",IF(B15151&lt;=INDEX(P_Due,F15151),1,0),0))</f>
        <v/>
      </c>
    </row>
    <row r="15152" customFormat="false" ht="15" hidden="false" customHeight="false" outlineLevel="0" collapsed="false">
      <c r="A15152" s="37"/>
      <c r="B15152" s="38"/>
      <c r="C15152" s="39"/>
      <c r="D15152" s="39"/>
      <c r="E15152" s="39"/>
      <c r="F15152" s="41" t="str">
        <f aca="false">IF(A15152="","",MATCH(A15152,P_ID,1))</f>
        <v/>
      </c>
      <c r="G15152" s="41" t="str">
        <f aca="false">IF(A15152="","",INDEX(P_Svc,F15152))</f>
        <v/>
      </c>
      <c r="H15152" s="41" t="str">
        <f aca="false">IF(A15152="","",INDEX(P_Zone,F15152))</f>
        <v/>
      </c>
      <c r="I15152" s="41" t="str">
        <f aca="false">IF(A15152="","",IF(D15152="Delivered",IF(B15152&lt;=INDEX(P_Due,F15152),1,0),0))</f>
        <v/>
      </c>
    </row>
    <row r="15153" customFormat="false" ht="15" hidden="false" customHeight="false" outlineLevel="0" collapsed="false">
      <c r="A15153" s="37"/>
      <c r="B15153" s="38"/>
      <c r="C15153" s="39"/>
      <c r="D15153" s="39"/>
      <c r="E15153" s="39"/>
      <c r="F15153" s="41" t="str">
        <f aca="false">IF(A15153="","",MATCH(A15153,P_ID,1))</f>
        <v/>
      </c>
      <c r="G15153" s="41" t="str">
        <f aca="false">IF(A15153="","",INDEX(P_Svc,F15153))</f>
        <v/>
      </c>
      <c r="H15153" s="41" t="str">
        <f aca="false">IF(A15153="","",INDEX(P_Zone,F15153))</f>
        <v/>
      </c>
      <c r="I15153" s="41" t="str">
        <f aca="false">IF(A15153="","",IF(D15153="Delivered",IF(B15153&lt;=INDEX(P_Due,F15153),1,0),0))</f>
        <v/>
      </c>
    </row>
    <row r="15154" customFormat="false" ht="15" hidden="false" customHeight="false" outlineLevel="0" collapsed="false">
      <c r="A15154" s="37"/>
      <c r="B15154" s="38"/>
      <c r="C15154" s="39"/>
      <c r="D15154" s="39"/>
      <c r="E15154" s="39"/>
      <c r="F15154" s="41" t="str">
        <f aca="false">IF(A15154="","",MATCH(A15154,P_ID,1))</f>
        <v/>
      </c>
      <c r="G15154" s="41" t="str">
        <f aca="false">IF(A15154="","",INDEX(P_Svc,F15154))</f>
        <v/>
      </c>
      <c r="H15154" s="41" t="str">
        <f aca="false">IF(A15154="","",INDEX(P_Zone,F15154))</f>
        <v/>
      </c>
      <c r="I15154" s="41" t="str">
        <f aca="false">IF(A15154="","",IF(D15154="Delivered",IF(B15154&lt;=INDEX(P_Due,F15154),1,0),0))</f>
        <v/>
      </c>
    </row>
    <row r="15155" customFormat="false" ht="15" hidden="false" customHeight="false" outlineLevel="0" collapsed="false">
      <c r="A15155" s="37"/>
      <c r="B15155" s="38"/>
      <c r="C15155" s="39"/>
      <c r="D15155" s="39"/>
      <c r="E15155" s="39"/>
      <c r="F15155" s="41" t="str">
        <f aca="false">IF(A15155="","",MATCH(A15155,P_ID,1))</f>
        <v/>
      </c>
      <c r="G15155" s="41" t="str">
        <f aca="false">IF(A15155="","",INDEX(P_Svc,F15155))</f>
        <v/>
      </c>
      <c r="H15155" s="41" t="str">
        <f aca="false">IF(A15155="","",INDEX(P_Zone,F15155))</f>
        <v/>
      </c>
      <c r="I15155" s="41" t="str">
        <f aca="false">IF(A15155="","",IF(D15155="Delivered",IF(B15155&lt;=INDEX(P_Due,F15155),1,0),0))</f>
        <v/>
      </c>
    </row>
    <row r="15156" customFormat="false" ht="15" hidden="false" customHeight="false" outlineLevel="0" collapsed="false">
      <c r="A15156" s="37"/>
      <c r="B15156" s="38"/>
      <c r="C15156" s="39"/>
      <c r="D15156" s="39"/>
      <c r="E15156" s="39"/>
      <c r="F15156" s="41" t="str">
        <f aca="false">IF(A15156="","",MATCH(A15156,P_ID,1))</f>
        <v/>
      </c>
      <c r="G15156" s="41" t="str">
        <f aca="false">IF(A15156="","",INDEX(P_Svc,F15156))</f>
        <v/>
      </c>
      <c r="H15156" s="41" t="str">
        <f aca="false">IF(A15156="","",INDEX(P_Zone,F15156))</f>
        <v/>
      </c>
      <c r="I15156" s="41" t="str">
        <f aca="false">IF(A15156="","",IF(D15156="Delivered",IF(B15156&lt;=INDEX(P_Due,F15156),1,0),0))</f>
        <v/>
      </c>
    </row>
    <row r="15157" customFormat="false" ht="15" hidden="false" customHeight="false" outlineLevel="0" collapsed="false">
      <c r="A15157" s="37"/>
      <c r="B15157" s="38"/>
      <c r="C15157" s="39"/>
      <c r="D15157" s="39"/>
      <c r="E15157" s="39"/>
      <c r="F15157" s="41" t="str">
        <f aca="false">IF(A15157="","",MATCH(A15157,P_ID,1))</f>
        <v/>
      </c>
      <c r="G15157" s="41" t="str">
        <f aca="false">IF(A15157="","",INDEX(P_Svc,F15157))</f>
        <v/>
      </c>
      <c r="H15157" s="41" t="str">
        <f aca="false">IF(A15157="","",INDEX(P_Zone,F15157))</f>
        <v/>
      </c>
      <c r="I15157" s="41" t="str">
        <f aca="false">IF(A15157="","",IF(D15157="Delivered",IF(B15157&lt;=INDEX(P_Due,F15157),1,0),0))</f>
        <v/>
      </c>
    </row>
    <row r="15158" customFormat="false" ht="15" hidden="false" customHeight="false" outlineLevel="0" collapsed="false">
      <c r="A15158" s="37"/>
      <c r="B15158" s="38"/>
      <c r="C15158" s="39"/>
      <c r="D15158" s="39"/>
      <c r="E15158" s="39"/>
      <c r="F15158" s="41" t="str">
        <f aca="false">IF(A15158="","",MATCH(A15158,P_ID,1))</f>
        <v/>
      </c>
      <c r="G15158" s="41" t="str">
        <f aca="false">IF(A15158="","",INDEX(P_Svc,F15158))</f>
        <v/>
      </c>
      <c r="H15158" s="41" t="str">
        <f aca="false">IF(A15158="","",INDEX(P_Zone,F15158))</f>
        <v/>
      </c>
      <c r="I15158" s="41" t="str">
        <f aca="false">IF(A15158="","",IF(D15158="Delivered",IF(B15158&lt;=INDEX(P_Due,F15158),1,0),0))</f>
        <v/>
      </c>
    </row>
    <row r="15159" customFormat="false" ht="15" hidden="false" customHeight="false" outlineLevel="0" collapsed="false">
      <c r="A15159" s="37"/>
      <c r="B15159" s="38"/>
      <c r="C15159" s="39"/>
      <c r="D15159" s="39"/>
      <c r="E15159" s="39"/>
      <c r="F15159" s="41" t="str">
        <f aca="false">IF(A15159="","",MATCH(A15159,P_ID,1))</f>
        <v/>
      </c>
      <c r="G15159" s="41" t="str">
        <f aca="false">IF(A15159="","",INDEX(P_Svc,F15159))</f>
        <v/>
      </c>
      <c r="H15159" s="41" t="str">
        <f aca="false">IF(A15159="","",INDEX(P_Zone,F15159))</f>
        <v/>
      </c>
      <c r="I15159" s="41" t="str">
        <f aca="false">IF(A15159="","",IF(D15159="Delivered",IF(B15159&lt;=INDEX(P_Due,F15159),1,0),0))</f>
        <v/>
      </c>
    </row>
    <row r="15160" customFormat="false" ht="15" hidden="false" customHeight="false" outlineLevel="0" collapsed="false">
      <c r="A15160" s="37"/>
      <c r="B15160" s="38"/>
      <c r="C15160" s="39"/>
      <c r="D15160" s="39"/>
      <c r="E15160" s="39"/>
      <c r="F15160" s="41" t="str">
        <f aca="false">IF(A15160="","",MATCH(A15160,P_ID,1))</f>
        <v/>
      </c>
      <c r="G15160" s="41" t="str">
        <f aca="false">IF(A15160="","",INDEX(P_Svc,F15160))</f>
        <v/>
      </c>
      <c r="H15160" s="41" t="str">
        <f aca="false">IF(A15160="","",INDEX(P_Zone,F15160))</f>
        <v/>
      </c>
      <c r="I15160" s="41" t="str">
        <f aca="false">IF(A15160="","",IF(D15160="Delivered",IF(B15160&lt;=INDEX(P_Due,F15160),1,0),0))</f>
        <v/>
      </c>
    </row>
    <row r="15161" customFormat="false" ht="15" hidden="false" customHeight="false" outlineLevel="0" collapsed="false">
      <c r="A15161" s="37"/>
      <c r="B15161" s="38"/>
      <c r="C15161" s="39"/>
      <c r="D15161" s="39"/>
      <c r="E15161" s="39"/>
      <c r="F15161" s="41" t="str">
        <f aca="false">IF(A15161="","",MATCH(A15161,P_ID,1))</f>
        <v/>
      </c>
      <c r="G15161" s="41" t="str">
        <f aca="false">IF(A15161="","",INDEX(P_Svc,F15161))</f>
        <v/>
      </c>
      <c r="H15161" s="41" t="str">
        <f aca="false">IF(A15161="","",INDEX(P_Zone,F15161))</f>
        <v/>
      </c>
      <c r="I15161" s="41" t="str">
        <f aca="false">IF(A15161="","",IF(D15161="Delivered",IF(B15161&lt;=INDEX(P_Due,F15161),1,0),0))</f>
        <v/>
      </c>
    </row>
    <row r="15162" customFormat="false" ht="15" hidden="false" customHeight="false" outlineLevel="0" collapsed="false">
      <c r="A15162" s="37"/>
      <c r="B15162" s="38"/>
      <c r="C15162" s="39"/>
      <c r="D15162" s="39"/>
      <c r="E15162" s="39"/>
      <c r="F15162" s="41" t="str">
        <f aca="false">IF(A15162="","",MATCH(A15162,P_ID,1))</f>
        <v/>
      </c>
      <c r="G15162" s="41" t="str">
        <f aca="false">IF(A15162="","",INDEX(P_Svc,F15162))</f>
        <v/>
      </c>
      <c r="H15162" s="41" t="str">
        <f aca="false">IF(A15162="","",INDEX(P_Zone,F15162))</f>
        <v/>
      </c>
      <c r="I15162" s="41" t="str">
        <f aca="false">IF(A15162="","",IF(D15162="Delivered",IF(B15162&lt;=INDEX(P_Due,F15162),1,0),0))</f>
        <v/>
      </c>
    </row>
    <row r="15163" customFormat="false" ht="15" hidden="false" customHeight="false" outlineLevel="0" collapsed="false">
      <c r="A15163" s="37"/>
      <c r="B15163" s="38"/>
      <c r="C15163" s="39"/>
      <c r="D15163" s="39"/>
      <c r="E15163" s="39"/>
      <c r="F15163" s="41" t="str">
        <f aca="false">IF(A15163="","",MATCH(A15163,P_ID,1))</f>
        <v/>
      </c>
      <c r="G15163" s="41" t="str">
        <f aca="false">IF(A15163="","",INDEX(P_Svc,F15163))</f>
        <v/>
      </c>
      <c r="H15163" s="41" t="str">
        <f aca="false">IF(A15163="","",INDEX(P_Zone,F15163))</f>
        <v/>
      </c>
      <c r="I15163" s="41" t="str">
        <f aca="false">IF(A15163="","",IF(D15163="Delivered",IF(B15163&lt;=INDEX(P_Due,F15163),1,0),0))</f>
        <v/>
      </c>
    </row>
    <row r="15164" customFormat="false" ht="15" hidden="false" customHeight="false" outlineLevel="0" collapsed="false">
      <c r="A15164" s="37"/>
      <c r="B15164" s="38"/>
      <c r="C15164" s="39"/>
      <c r="D15164" s="39"/>
      <c r="E15164" s="39"/>
      <c r="F15164" s="41" t="str">
        <f aca="false">IF(A15164="","",MATCH(A15164,P_ID,1))</f>
        <v/>
      </c>
      <c r="G15164" s="41" t="str">
        <f aca="false">IF(A15164="","",INDEX(P_Svc,F15164))</f>
        <v/>
      </c>
      <c r="H15164" s="41" t="str">
        <f aca="false">IF(A15164="","",INDEX(P_Zone,F15164))</f>
        <v/>
      </c>
      <c r="I15164" s="41" t="str">
        <f aca="false">IF(A15164="","",IF(D15164="Delivered",IF(B15164&lt;=INDEX(P_Due,F15164),1,0),0))</f>
        <v/>
      </c>
    </row>
    <row r="15165" customFormat="false" ht="15" hidden="false" customHeight="false" outlineLevel="0" collapsed="false">
      <c r="A15165" s="37"/>
      <c r="B15165" s="38"/>
      <c r="C15165" s="39"/>
      <c r="D15165" s="39"/>
      <c r="E15165" s="39"/>
      <c r="F15165" s="41" t="str">
        <f aca="false">IF(A15165="","",MATCH(A15165,P_ID,1))</f>
        <v/>
      </c>
      <c r="G15165" s="41" t="str">
        <f aca="false">IF(A15165="","",INDEX(P_Svc,F15165))</f>
        <v/>
      </c>
      <c r="H15165" s="41" t="str">
        <f aca="false">IF(A15165="","",INDEX(P_Zone,F15165))</f>
        <v/>
      </c>
      <c r="I15165" s="41" t="str">
        <f aca="false">IF(A15165="","",IF(D15165="Delivered",IF(B15165&lt;=INDEX(P_Due,F15165),1,0),0))</f>
        <v/>
      </c>
    </row>
    <row r="15166" customFormat="false" ht="15" hidden="false" customHeight="false" outlineLevel="0" collapsed="false">
      <c r="A15166" s="37"/>
      <c r="B15166" s="38"/>
      <c r="C15166" s="39"/>
      <c r="D15166" s="39"/>
      <c r="E15166" s="39"/>
      <c r="F15166" s="41" t="str">
        <f aca="false">IF(A15166="","",MATCH(A15166,P_ID,1))</f>
        <v/>
      </c>
      <c r="G15166" s="41" t="str">
        <f aca="false">IF(A15166="","",INDEX(P_Svc,F15166))</f>
        <v/>
      </c>
      <c r="H15166" s="41" t="str">
        <f aca="false">IF(A15166="","",INDEX(P_Zone,F15166))</f>
        <v/>
      </c>
      <c r="I15166" s="41" t="str">
        <f aca="false">IF(A15166="","",IF(D15166="Delivered",IF(B15166&lt;=INDEX(P_Due,F15166),1,0),0))</f>
        <v/>
      </c>
    </row>
    <row r="15167" customFormat="false" ht="15" hidden="false" customHeight="false" outlineLevel="0" collapsed="false">
      <c r="A15167" s="37"/>
      <c r="B15167" s="38"/>
      <c r="C15167" s="39"/>
      <c r="D15167" s="39"/>
      <c r="E15167" s="39"/>
      <c r="F15167" s="41" t="str">
        <f aca="false">IF(A15167="","",MATCH(A15167,P_ID,1))</f>
        <v/>
      </c>
      <c r="G15167" s="41" t="str">
        <f aca="false">IF(A15167="","",INDEX(P_Svc,F15167))</f>
        <v/>
      </c>
      <c r="H15167" s="41" t="str">
        <f aca="false">IF(A15167="","",INDEX(P_Zone,F15167))</f>
        <v/>
      </c>
      <c r="I15167" s="41" t="str">
        <f aca="false">IF(A15167="","",IF(D15167="Delivered",IF(B15167&lt;=INDEX(P_Due,F15167),1,0),0))</f>
        <v/>
      </c>
    </row>
    <row r="15168" customFormat="false" ht="15" hidden="false" customHeight="false" outlineLevel="0" collapsed="false">
      <c r="A15168" s="37"/>
      <c r="B15168" s="38"/>
      <c r="C15168" s="39"/>
      <c r="D15168" s="39"/>
      <c r="E15168" s="39"/>
      <c r="F15168" s="41" t="str">
        <f aca="false">IF(A15168="","",MATCH(A15168,P_ID,1))</f>
        <v/>
      </c>
      <c r="G15168" s="41" t="str">
        <f aca="false">IF(A15168="","",INDEX(P_Svc,F15168))</f>
        <v/>
      </c>
      <c r="H15168" s="41" t="str">
        <f aca="false">IF(A15168="","",INDEX(P_Zone,F15168))</f>
        <v/>
      </c>
      <c r="I15168" s="41" t="str">
        <f aca="false">IF(A15168="","",IF(D15168="Delivered",IF(B15168&lt;=INDEX(P_Due,F15168),1,0),0))</f>
        <v/>
      </c>
    </row>
    <row r="15169" customFormat="false" ht="15" hidden="false" customHeight="false" outlineLevel="0" collapsed="false">
      <c r="A15169" s="37"/>
      <c r="B15169" s="38"/>
      <c r="C15169" s="39"/>
      <c r="D15169" s="39"/>
      <c r="E15169" s="39"/>
      <c r="F15169" s="41" t="str">
        <f aca="false">IF(A15169="","",MATCH(A15169,P_ID,1))</f>
        <v/>
      </c>
      <c r="G15169" s="41" t="str">
        <f aca="false">IF(A15169="","",INDEX(P_Svc,F15169))</f>
        <v/>
      </c>
      <c r="H15169" s="41" t="str">
        <f aca="false">IF(A15169="","",INDEX(P_Zone,F15169))</f>
        <v/>
      </c>
      <c r="I15169" s="41" t="str">
        <f aca="false">IF(A15169="","",IF(D15169="Delivered",IF(B15169&lt;=INDEX(P_Due,F15169),1,0),0))</f>
        <v/>
      </c>
    </row>
    <row r="15170" customFormat="false" ht="15" hidden="false" customHeight="false" outlineLevel="0" collapsed="false">
      <c r="A15170" s="37"/>
      <c r="B15170" s="38"/>
      <c r="C15170" s="39"/>
      <c r="D15170" s="39"/>
      <c r="E15170" s="39"/>
      <c r="F15170" s="41" t="str">
        <f aca="false">IF(A15170="","",MATCH(A15170,P_ID,1))</f>
        <v/>
      </c>
      <c r="G15170" s="41" t="str">
        <f aca="false">IF(A15170="","",INDEX(P_Svc,F15170))</f>
        <v/>
      </c>
      <c r="H15170" s="41" t="str">
        <f aca="false">IF(A15170="","",INDEX(P_Zone,F15170))</f>
        <v/>
      </c>
      <c r="I15170" s="41" t="str">
        <f aca="false">IF(A15170="","",IF(D15170="Delivered",IF(B15170&lt;=INDEX(P_Due,F15170),1,0),0))</f>
        <v/>
      </c>
    </row>
    <row r="15171" customFormat="false" ht="15" hidden="false" customHeight="false" outlineLevel="0" collapsed="false">
      <c r="A15171" s="37"/>
      <c r="B15171" s="38"/>
      <c r="C15171" s="39"/>
      <c r="D15171" s="39"/>
      <c r="E15171" s="39"/>
      <c r="F15171" s="41" t="str">
        <f aca="false">IF(A15171="","",MATCH(A15171,P_ID,1))</f>
        <v/>
      </c>
      <c r="G15171" s="41" t="str">
        <f aca="false">IF(A15171="","",INDEX(P_Svc,F15171))</f>
        <v/>
      </c>
      <c r="H15171" s="41" t="str">
        <f aca="false">IF(A15171="","",INDEX(P_Zone,F15171))</f>
        <v/>
      </c>
      <c r="I15171" s="41" t="str">
        <f aca="false">IF(A15171="","",IF(D15171="Delivered",IF(B15171&lt;=INDEX(P_Due,F15171),1,0),0))</f>
        <v/>
      </c>
    </row>
    <row r="15172" customFormat="false" ht="15" hidden="false" customHeight="false" outlineLevel="0" collapsed="false">
      <c r="A15172" s="37"/>
      <c r="B15172" s="38"/>
      <c r="C15172" s="39"/>
      <c r="D15172" s="39"/>
      <c r="E15172" s="39"/>
      <c r="F15172" s="41" t="str">
        <f aca="false">IF(A15172="","",MATCH(A15172,P_ID,1))</f>
        <v/>
      </c>
      <c r="G15172" s="41" t="str">
        <f aca="false">IF(A15172="","",INDEX(P_Svc,F15172))</f>
        <v/>
      </c>
      <c r="H15172" s="41" t="str">
        <f aca="false">IF(A15172="","",INDEX(P_Zone,F15172))</f>
        <v/>
      </c>
      <c r="I15172" s="41" t="str">
        <f aca="false">IF(A15172="","",IF(D15172="Delivered",IF(B15172&lt;=INDEX(P_Due,F15172),1,0),0))</f>
        <v/>
      </c>
    </row>
    <row r="15173" customFormat="false" ht="15" hidden="false" customHeight="false" outlineLevel="0" collapsed="false">
      <c r="A15173" s="37"/>
      <c r="B15173" s="38"/>
      <c r="C15173" s="39"/>
      <c r="D15173" s="39"/>
      <c r="E15173" s="39"/>
      <c r="F15173" s="41" t="str">
        <f aca="false">IF(A15173="","",MATCH(A15173,P_ID,1))</f>
        <v/>
      </c>
      <c r="G15173" s="41" t="str">
        <f aca="false">IF(A15173="","",INDEX(P_Svc,F15173))</f>
        <v/>
      </c>
      <c r="H15173" s="41" t="str">
        <f aca="false">IF(A15173="","",INDEX(P_Zone,F15173))</f>
        <v/>
      </c>
      <c r="I15173" s="41" t="str">
        <f aca="false">IF(A15173="","",IF(D15173="Delivered",IF(B15173&lt;=INDEX(P_Due,F15173),1,0),0))</f>
        <v/>
      </c>
    </row>
    <row r="15174" customFormat="false" ht="15" hidden="false" customHeight="false" outlineLevel="0" collapsed="false">
      <c r="A15174" s="37"/>
      <c r="B15174" s="38"/>
      <c r="C15174" s="39"/>
      <c r="D15174" s="39"/>
      <c r="E15174" s="39"/>
      <c r="F15174" s="41" t="str">
        <f aca="false">IF(A15174="","",MATCH(A15174,P_ID,1))</f>
        <v/>
      </c>
      <c r="G15174" s="41" t="str">
        <f aca="false">IF(A15174="","",INDEX(P_Svc,F15174))</f>
        <v/>
      </c>
      <c r="H15174" s="41" t="str">
        <f aca="false">IF(A15174="","",INDEX(P_Zone,F15174))</f>
        <v/>
      </c>
      <c r="I15174" s="41" t="str">
        <f aca="false">IF(A15174="","",IF(D15174="Delivered",IF(B15174&lt;=INDEX(P_Due,F15174),1,0),0))</f>
        <v/>
      </c>
    </row>
    <row r="15175" customFormat="false" ht="15" hidden="false" customHeight="false" outlineLevel="0" collapsed="false">
      <c r="A15175" s="37"/>
      <c r="B15175" s="38"/>
      <c r="C15175" s="39"/>
      <c r="D15175" s="39"/>
      <c r="E15175" s="39"/>
      <c r="F15175" s="41" t="str">
        <f aca="false">IF(A15175="","",MATCH(A15175,P_ID,1))</f>
        <v/>
      </c>
      <c r="G15175" s="41" t="str">
        <f aca="false">IF(A15175="","",INDEX(P_Svc,F15175))</f>
        <v/>
      </c>
      <c r="H15175" s="41" t="str">
        <f aca="false">IF(A15175="","",INDEX(P_Zone,F15175))</f>
        <v/>
      </c>
      <c r="I15175" s="41" t="str">
        <f aca="false">IF(A15175="","",IF(D15175="Delivered",IF(B15175&lt;=INDEX(P_Due,F15175),1,0),0))</f>
        <v/>
      </c>
    </row>
    <row r="15176" customFormat="false" ht="15" hidden="false" customHeight="false" outlineLevel="0" collapsed="false">
      <c r="A15176" s="37"/>
      <c r="B15176" s="38"/>
      <c r="C15176" s="39"/>
      <c r="D15176" s="39"/>
      <c r="E15176" s="39"/>
      <c r="F15176" s="41" t="str">
        <f aca="false">IF(A15176="","",MATCH(A15176,P_ID,1))</f>
        <v/>
      </c>
      <c r="G15176" s="41" t="str">
        <f aca="false">IF(A15176="","",INDEX(P_Svc,F15176))</f>
        <v/>
      </c>
      <c r="H15176" s="41" t="str">
        <f aca="false">IF(A15176="","",INDEX(P_Zone,F15176))</f>
        <v/>
      </c>
      <c r="I15176" s="41" t="str">
        <f aca="false">IF(A15176="","",IF(D15176="Delivered",IF(B15176&lt;=INDEX(P_Due,F15176),1,0),0))</f>
        <v/>
      </c>
    </row>
    <row r="15177" customFormat="false" ht="15" hidden="false" customHeight="false" outlineLevel="0" collapsed="false">
      <c r="A15177" s="37"/>
      <c r="B15177" s="38"/>
      <c r="C15177" s="39"/>
      <c r="D15177" s="39"/>
      <c r="E15177" s="39"/>
      <c r="F15177" s="41" t="str">
        <f aca="false">IF(A15177="","",MATCH(A15177,P_ID,1))</f>
        <v/>
      </c>
      <c r="G15177" s="41" t="str">
        <f aca="false">IF(A15177="","",INDEX(P_Svc,F15177))</f>
        <v/>
      </c>
      <c r="H15177" s="41" t="str">
        <f aca="false">IF(A15177="","",INDEX(P_Zone,F15177))</f>
        <v/>
      </c>
      <c r="I15177" s="41" t="str">
        <f aca="false">IF(A15177="","",IF(D15177="Delivered",IF(B15177&lt;=INDEX(P_Due,F15177),1,0),0))</f>
        <v/>
      </c>
    </row>
    <row r="15178" customFormat="false" ht="15" hidden="false" customHeight="false" outlineLevel="0" collapsed="false">
      <c r="A15178" s="37"/>
      <c r="B15178" s="38"/>
      <c r="C15178" s="39"/>
      <c r="D15178" s="39"/>
      <c r="E15178" s="39"/>
      <c r="F15178" s="41" t="str">
        <f aca="false">IF(A15178="","",MATCH(A15178,P_ID,1))</f>
        <v/>
      </c>
      <c r="G15178" s="41" t="str">
        <f aca="false">IF(A15178="","",INDEX(P_Svc,F15178))</f>
        <v/>
      </c>
      <c r="H15178" s="41" t="str">
        <f aca="false">IF(A15178="","",INDEX(P_Zone,F15178))</f>
        <v/>
      </c>
      <c r="I15178" s="41" t="str">
        <f aca="false">IF(A15178="","",IF(D15178="Delivered",IF(B15178&lt;=INDEX(P_Due,F15178),1,0),0))</f>
        <v/>
      </c>
    </row>
    <row r="15179" customFormat="false" ht="15" hidden="false" customHeight="false" outlineLevel="0" collapsed="false">
      <c r="A15179" s="37"/>
      <c r="B15179" s="38"/>
      <c r="C15179" s="39"/>
      <c r="D15179" s="39"/>
      <c r="E15179" s="39"/>
      <c r="F15179" s="41" t="str">
        <f aca="false">IF(A15179="","",MATCH(A15179,P_ID,1))</f>
        <v/>
      </c>
      <c r="G15179" s="41" t="str">
        <f aca="false">IF(A15179="","",INDEX(P_Svc,F15179))</f>
        <v/>
      </c>
      <c r="H15179" s="41" t="str">
        <f aca="false">IF(A15179="","",INDEX(P_Zone,F15179))</f>
        <v/>
      </c>
      <c r="I15179" s="41" t="str">
        <f aca="false">IF(A15179="","",IF(D15179="Delivered",IF(B15179&lt;=INDEX(P_Due,F15179),1,0),0))</f>
        <v/>
      </c>
    </row>
    <row r="15180" customFormat="false" ht="15" hidden="false" customHeight="false" outlineLevel="0" collapsed="false">
      <c r="A15180" s="37"/>
      <c r="B15180" s="38"/>
      <c r="C15180" s="39"/>
      <c r="D15180" s="39"/>
      <c r="E15180" s="39"/>
      <c r="F15180" s="41" t="str">
        <f aca="false">IF(A15180="","",MATCH(A15180,P_ID,1))</f>
        <v/>
      </c>
      <c r="G15180" s="41" t="str">
        <f aca="false">IF(A15180="","",INDEX(P_Svc,F15180))</f>
        <v/>
      </c>
      <c r="H15180" s="41" t="str">
        <f aca="false">IF(A15180="","",INDEX(P_Zone,F15180))</f>
        <v/>
      </c>
      <c r="I15180" s="41" t="str">
        <f aca="false">IF(A15180="","",IF(D15180="Delivered",IF(B15180&lt;=INDEX(P_Due,F15180),1,0),0))</f>
        <v/>
      </c>
    </row>
    <row r="15181" customFormat="false" ht="15" hidden="false" customHeight="false" outlineLevel="0" collapsed="false">
      <c r="A15181" s="37"/>
      <c r="B15181" s="38"/>
      <c r="C15181" s="39"/>
      <c r="D15181" s="39"/>
      <c r="E15181" s="39"/>
      <c r="F15181" s="41" t="str">
        <f aca="false">IF(A15181="","",MATCH(A15181,P_ID,1))</f>
        <v/>
      </c>
      <c r="G15181" s="41" t="str">
        <f aca="false">IF(A15181="","",INDEX(P_Svc,F15181))</f>
        <v/>
      </c>
      <c r="H15181" s="41" t="str">
        <f aca="false">IF(A15181="","",INDEX(P_Zone,F15181))</f>
        <v/>
      </c>
      <c r="I15181" s="41" t="str">
        <f aca="false">IF(A15181="","",IF(D15181="Delivered",IF(B15181&lt;=INDEX(P_Due,F15181),1,0),0))</f>
        <v/>
      </c>
    </row>
    <row r="15182" customFormat="false" ht="15" hidden="false" customHeight="false" outlineLevel="0" collapsed="false">
      <c r="A15182" s="37"/>
      <c r="B15182" s="38"/>
      <c r="C15182" s="39"/>
      <c r="D15182" s="39"/>
      <c r="E15182" s="39"/>
      <c r="F15182" s="41" t="str">
        <f aca="false">IF(A15182="","",MATCH(A15182,P_ID,1))</f>
        <v/>
      </c>
      <c r="G15182" s="41" t="str">
        <f aca="false">IF(A15182="","",INDEX(P_Svc,F15182))</f>
        <v/>
      </c>
      <c r="H15182" s="41" t="str">
        <f aca="false">IF(A15182="","",INDEX(P_Zone,F15182))</f>
        <v/>
      </c>
      <c r="I15182" s="41" t="str">
        <f aca="false">IF(A15182="","",IF(D15182="Delivered",IF(B15182&lt;=INDEX(P_Due,F15182),1,0),0))</f>
        <v/>
      </c>
    </row>
    <row r="15183" customFormat="false" ht="15" hidden="false" customHeight="false" outlineLevel="0" collapsed="false">
      <c r="A15183" s="37"/>
      <c r="B15183" s="38"/>
      <c r="C15183" s="39"/>
      <c r="D15183" s="39"/>
      <c r="E15183" s="39"/>
      <c r="F15183" s="41" t="str">
        <f aca="false">IF(A15183="","",MATCH(A15183,P_ID,1))</f>
        <v/>
      </c>
      <c r="G15183" s="41" t="str">
        <f aca="false">IF(A15183="","",INDEX(P_Svc,F15183))</f>
        <v/>
      </c>
      <c r="H15183" s="41" t="str">
        <f aca="false">IF(A15183="","",INDEX(P_Zone,F15183))</f>
        <v/>
      </c>
      <c r="I15183" s="41" t="str">
        <f aca="false">IF(A15183="","",IF(D15183="Delivered",IF(B15183&lt;=INDEX(P_Due,F15183),1,0),0))</f>
        <v/>
      </c>
    </row>
    <row r="15184" customFormat="false" ht="15" hidden="false" customHeight="false" outlineLevel="0" collapsed="false">
      <c r="A15184" s="37"/>
      <c r="B15184" s="38"/>
      <c r="C15184" s="39"/>
      <c r="D15184" s="39"/>
      <c r="E15184" s="39"/>
      <c r="F15184" s="41" t="str">
        <f aca="false">IF(A15184="","",MATCH(A15184,P_ID,1))</f>
        <v/>
      </c>
      <c r="G15184" s="41" t="str">
        <f aca="false">IF(A15184="","",INDEX(P_Svc,F15184))</f>
        <v/>
      </c>
      <c r="H15184" s="41" t="str">
        <f aca="false">IF(A15184="","",INDEX(P_Zone,F15184))</f>
        <v/>
      </c>
      <c r="I15184" s="41" t="str">
        <f aca="false">IF(A15184="","",IF(D15184="Delivered",IF(B15184&lt;=INDEX(P_Due,F15184),1,0),0))</f>
        <v/>
      </c>
    </row>
    <row r="15185" customFormat="false" ht="15" hidden="false" customHeight="false" outlineLevel="0" collapsed="false">
      <c r="A15185" s="37"/>
      <c r="B15185" s="38"/>
      <c r="C15185" s="39"/>
      <c r="D15185" s="39"/>
      <c r="E15185" s="39"/>
      <c r="F15185" s="41" t="str">
        <f aca="false">IF(A15185="","",MATCH(A15185,P_ID,1))</f>
        <v/>
      </c>
      <c r="G15185" s="41" t="str">
        <f aca="false">IF(A15185="","",INDEX(P_Svc,F15185))</f>
        <v/>
      </c>
      <c r="H15185" s="41" t="str">
        <f aca="false">IF(A15185="","",INDEX(P_Zone,F15185))</f>
        <v/>
      </c>
      <c r="I15185" s="41" t="str">
        <f aca="false">IF(A15185="","",IF(D15185="Delivered",IF(B15185&lt;=INDEX(P_Due,F15185),1,0),0))</f>
        <v/>
      </c>
    </row>
    <row r="15186" customFormat="false" ht="15" hidden="false" customHeight="false" outlineLevel="0" collapsed="false">
      <c r="A15186" s="37"/>
      <c r="B15186" s="38"/>
      <c r="C15186" s="39"/>
      <c r="D15186" s="39"/>
      <c r="E15186" s="39"/>
      <c r="F15186" s="41" t="str">
        <f aca="false">IF(A15186="","",MATCH(A15186,P_ID,1))</f>
        <v/>
      </c>
      <c r="G15186" s="41" t="str">
        <f aca="false">IF(A15186="","",INDEX(P_Svc,F15186))</f>
        <v/>
      </c>
      <c r="H15186" s="41" t="str">
        <f aca="false">IF(A15186="","",INDEX(P_Zone,F15186))</f>
        <v/>
      </c>
      <c r="I15186" s="41" t="str">
        <f aca="false">IF(A15186="","",IF(D15186="Delivered",IF(B15186&lt;=INDEX(P_Due,F15186),1,0),0))</f>
        <v/>
      </c>
    </row>
    <row r="15187" customFormat="false" ht="15" hidden="false" customHeight="false" outlineLevel="0" collapsed="false">
      <c r="A15187" s="37"/>
      <c r="B15187" s="38"/>
      <c r="C15187" s="39"/>
      <c r="D15187" s="39"/>
      <c r="E15187" s="39"/>
      <c r="F15187" s="41" t="str">
        <f aca="false">IF(A15187="","",MATCH(A15187,P_ID,1))</f>
        <v/>
      </c>
      <c r="G15187" s="41" t="str">
        <f aca="false">IF(A15187="","",INDEX(P_Svc,F15187))</f>
        <v/>
      </c>
      <c r="H15187" s="41" t="str">
        <f aca="false">IF(A15187="","",INDEX(P_Zone,F15187))</f>
        <v/>
      </c>
      <c r="I15187" s="41" t="str">
        <f aca="false">IF(A15187="","",IF(D15187="Delivered",IF(B15187&lt;=INDEX(P_Due,F15187),1,0),0))</f>
        <v/>
      </c>
    </row>
    <row r="15188" customFormat="false" ht="15" hidden="false" customHeight="false" outlineLevel="0" collapsed="false">
      <c r="A15188" s="37"/>
      <c r="B15188" s="38"/>
      <c r="C15188" s="39"/>
      <c r="D15188" s="39"/>
      <c r="E15188" s="39"/>
      <c r="F15188" s="41" t="str">
        <f aca="false">IF(A15188="","",MATCH(A15188,P_ID,1))</f>
        <v/>
      </c>
      <c r="G15188" s="41" t="str">
        <f aca="false">IF(A15188="","",INDEX(P_Svc,F15188))</f>
        <v/>
      </c>
      <c r="H15188" s="41" t="str">
        <f aca="false">IF(A15188="","",INDEX(P_Zone,F15188))</f>
        <v/>
      </c>
      <c r="I15188" s="41" t="str">
        <f aca="false">IF(A15188="","",IF(D15188="Delivered",IF(B15188&lt;=INDEX(P_Due,F15188),1,0),0))</f>
        <v/>
      </c>
    </row>
    <row r="15189" customFormat="false" ht="15" hidden="false" customHeight="false" outlineLevel="0" collapsed="false">
      <c r="A15189" s="37"/>
      <c r="B15189" s="38"/>
      <c r="C15189" s="39"/>
      <c r="D15189" s="39"/>
      <c r="E15189" s="39"/>
      <c r="F15189" s="41" t="str">
        <f aca="false">IF(A15189="","",MATCH(A15189,P_ID,1))</f>
        <v/>
      </c>
      <c r="G15189" s="41" t="str">
        <f aca="false">IF(A15189="","",INDEX(P_Svc,F15189))</f>
        <v/>
      </c>
      <c r="H15189" s="41" t="str">
        <f aca="false">IF(A15189="","",INDEX(P_Zone,F15189))</f>
        <v/>
      </c>
      <c r="I15189" s="41" t="str">
        <f aca="false">IF(A15189="","",IF(D15189="Delivered",IF(B15189&lt;=INDEX(P_Due,F15189),1,0),0))</f>
        <v/>
      </c>
    </row>
    <row r="15190" customFormat="false" ht="15" hidden="false" customHeight="false" outlineLevel="0" collapsed="false">
      <c r="A15190" s="37"/>
      <c r="B15190" s="38"/>
      <c r="C15190" s="39"/>
      <c r="D15190" s="39"/>
      <c r="E15190" s="39"/>
      <c r="F15190" s="41" t="str">
        <f aca="false">IF(A15190="","",MATCH(A15190,P_ID,1))</f>
        <v/>
      </c>
      <c r="G15190" s="41" t="str">
        <f aca="false">IF(A15190="","",INDEX(P_Svc,F15190))</f>
        <v/>
      </c>
      <c r="H15190" s="41" t="str">
        <f aca="false">IF(A15190="","",INDEX(P_Zone,F15190))</f>
        <v/>
      </c>
      <c r="I15190" s="41" t="str">
        <f aca="false">IF(A15190="","",IF(D15190="Delivered",IF(B15190&lt;=INDEX(P_Due,F15190),1,0),0))</f>
        <v/>
      </c>
    </row>
    <row r="15191" customFormat="false" ht="15" hidden="false" customHeight="false" outlineLevel="0" collapsed="false">
      <c r="A15191" s="37"/>
      <c r="B15191" s="38"/>
      <c r="C15191" s="39"/>
      <c r="D15191" s="39"/>
      <c r="E15191" s="39"/>
      <c r="F15191" s="41" t="str">
        <f aca="false">IF(A15191="","",MATCH(A15191,P_ID,1))</f>
        <v/>
      </c>
      <c r="G15191" s="41" t="str">
        <f aca="false">IF(A15191="","",INDEX(P_Svc,F15191))</f>
        <v/>
      </c>
      <c r="H15191" s="41" t="str">
        <f aca="false">IF(A15191="","",INDEX(P_Zone,F15191))</f>
        <v/>
      </c>
      <c r="I15191" s="41" t="str">
        <f aca="false">IF(A15191="","",IF(D15191="Delivered",IF(B15191&lt;=INDEX(P_Due,F15191),1,0),0))</f>
        <v/>
      </c>
    </row>
    <row r="15192" customFormat="false" ht="15" hidden="false" customHeight="false" outlineLevel="0" collapsed="false">
      <c r="A15192" s="37"/>
      <c r="B15192" s="38"/>
      <c r="C15192" s="39"/>
      <c r="D15192" s="39"/>
      <c r="E15192" s="39"/>
      <c r="F15192" s="41" t="str">
        <f aca="false">IF(A15192="","",MATCH(A15192,P_ID,1))</f>
        <v/>
      </c>
      <c r="G15192" s="41" t="str">
        <f aca="false">IF(A15192="","",INDEX(P_Svc,F15192))</f>
        <v/>
      </c>
      <c r="H15192" s="41" t="str">
        <f aca="false">IF(A15192="","",INDEX(P_Zone,F15192))</f>
        <v/>
      </c>
      <c r="I15192" s="41" t="str">
        <f aca="false">IF(A15192="","",IF(D15192="Delivered",IF(B15192&lt;=INDEX(P_Due,F15192),1,0),0))</f>
        <v/>
      </c>
    </row>
    <row r="15193" customFormat="false" ht="15" hidden="false" customHeight="false" outlineLevel="0" collapsed="false">
      <c r="A15193" s="37"/>
      <c r="B15193" s="38"/>
      <c r="C15193" s="39"/>
      <c r="D15193" s="39"/>
      <c r="E15193" s="39"/>
      <c r="F15193" s="41" t="str">
        <f aca="false">IF(A15193="","",MATCH(A15193,P_ID,1))</f>
        <v/>
      </c>
      <c r="G15193" s="41" t="str">
        <f aca="false">IF(A15193="","",INDEX(P_Svc,F15193))</f>
        <v/>
      </c>
      <c r="H15193" s="41" t="str">
        <f aca="false">IF(A15193="","",INDEX(P_Zone,F15193))</f>
        <v/>
      </c>
      <c r="I15193" s="41" t="str">
        <f aca="false">IF(A15193="","",IF(D15193="Delivered",IF(B15193&lt;=INDEX(P_Due,F15193),1,0),0))</f>
        <v/>
      </c>
    </row>
    <row r="15194" customFormat="false" ht="15" hidden="false" customHeight="false" outlineLevel="0" collapsed="false">
      <c r="A15194" s="37"/>
      <c r="B15194" s="38"/>
      <c r="C15194" s="39"/>
      <c r="D15194" s="39"/>
      <c r="E15194" s="39"/>
      <c r="F15194" s="41" t="str">
        <f aca="false">IF(A15194="","",MATCH(A15194,P_ID,1))</f>
        <v/>
      </c>
      <c r="G15194" s="41" t="str">
        <f aca="false">IF(A15194="","",INDEX(P_Svc,F15194))</f>
        <v/>
      </c>
      <c r="H15194" s="41" t="str">
        <f aca="false">IF(A15194="","",INDEX(P_Zone,F15194))</f>
        <v/>
      </c>
      <c r="I15194" s="41" t="str">
        <f aca="false">IF(A15194="","",IF(D15194="Delivered",IF(B15194&lt;=INDEX(P_Due,F15194),1,0),0))</f>
        <v/>
      </c>
    </row>
    <row r="15195" customFormat="false" ht="15" hidden="false" customHeight="false" outlineLevel="0" collapsed="false">
      <c r="A15195" s="37"/>
      <c r="B15195" s="38"/>
      <c r="C15195" s="39"/>
      <c r="D15195" s="39"/>
      <c r="E15195" s="39"/>
      <c r="F15195" s="41" t="str">
        <f aca="false">IF(A15195="","",MATCH(A15195,P_ID,1))</f>
        <v/>
      </c>
      <c r="G15195" s="41" t="str">
        <f aca="false">IF(A15195="","",INDEX(P_Svc,F15195))</f>
        <v/>
      </c>
      <c r="H15195" s="41" t="str">
        <f aca="false">IF(A15195="","",INDEX(P_Zone,F15195))</f>
        <v/>
      </c>
      <c r="I15195" s="41" t="str">
        <f aca="false">IF(A15195="","",IF(D15195="Delivered",IF(B15195&lt;=INDEX(P_Due,F15195),1,0),0))</f>
        <v/>
      </c>
    </row>
    <row r="15196" customFormat="false" ht="15" hidden="false" customHeight="false" outlineLevel="0" collapsed="false">
      <c r="A15196" s="37"/>
      <c r="B15196" s="38"/>
      <c r="C15196" s="39"/>
      <c r="D15196" s="39"/>
      <c r="E15196" s="39"/>
      <c r="F15196" s="41" t="str">
        <f aca="false">IF(A15196="","",MATCH(A15196,P_ID,1))</f>
        <v/>
      </c>
      <c r="G15196" s="41" t="str">
        <f aca="false">IF(A15196="","",INDEX(P_Svc,F15196))</f>
        <v/>
      </c>
      <c r="H15196" s="41" t="str">
        <f aca="false">IF(A15196="","",INDEX(P_Zone,F15196))</f>
        <v/>
      </c>
      <c r="I15196" s="41" t="str">
        <f aca="false">IF(A15196="","",IF(D15196="Delivered",IF(B15196&lt;=INDEX(P_Due,F15196),1,0),0))</f>
        <v/>
      </c>
    </row>
    <row r="15197" customFormat="false" ht="15" hidden="false" customHeight="false" outlineLevel="0" collapsed="false">
      <c r="A15197" s="37"/>
      <c r="B15197" s="38"/>
      <c r="C15197" s="39"/>
      <c r="D15197" s="39"/>
      <c r="E15197" s="39"/>
      <c r="F15197" s="41" t="str">
        <f aca="false">IF(A15197="","",MATCH(A15197,P_ID,1))</f>
        <v/>
      </c>
      <c r="G15197" s="41" t="str">
        <f aca="false">IF(A15197="","",INDEX(P_Svc,F15197))</f>
        <v/>
      </c>
      <c r="H15197" s="41" t="str">
        <f aca="false">IF(A15197="","",INDEX(P_Zone,F15197))</f>
        <v/>
      </c>
      <c r="I15197" s="41" t="str">
        <f aca="false">IF(A15197="","",IF(D15197="Delivered",IF(B15197&lt;=INDEX(P_Due,F15197),1,0),0))</f>
        <v/>
      </c>
    </row>
    <row r="15198" customFormat="false" ht="15" hidden="false" customHeight="false" outlineLevel="0" collapsed="false">
      <c r="A15198" s="37"/>
      <c r="B15198" s="38"/>
      <c r="C15198" s="39"/>
      <c r="D15198" s="39"/>
      <c r="E15198" s="39"/>
      <c r="F15198" s="41" t="str">
        <f aca="false">IF(A15198="","",MATCH(A15198,P_ID,1))</f>
        <v/>
      </c>
      <c r="G15198" s="41" t="str">
        <f aca="false">IF(A15198="","",INDEX(P_Svc,F15198))</f>
        <v/>
      </c>
      <c r="H15198" s="41" t="str">
        <f aca="false">IF(A15198="","",INDEX(P_Zone,F15198))</f>
        <v/>
      </c>
      <c r="I15198" s="41" t="str">
        <f aca="false">IF(A15198="","",IF(D15198="Delivered",IF(B15198&lt;=INDEX(P_Due,F15198),1,0),0))</f>
        <v/>
      </c>
    </row>
    <row r="15199" customFormat="false" ht="15" hidden="false" customHeight="false" outlineLevel="0" collapsed="false">
      <c r="A15199" s="37"/>
      <c r="B15199" s="38"/>
      <c r="C15199" s="39"/>
      <c r="D15199" s="39"/>
      <c r="E15199" s="39"/>
      <c r="F15199" s="41" t="str">
        <f aca="false">IF(A15199="","",MATCH(A15199,P_ID,1))</f>
        <v/>
      </c>
      <c r="G15199" s="41" t="str">
        <f aca="false">IF(A15199="","",INDEX(P_Svc,F15199))</f>
        <v/>
      </c>
      <c r="H15199" s="41" t="str">
        <f aca="false">IF(A15199="","",INDEX(P_Zone,F15199))</f>
        <v/>
      </c>
      <c r="I15199" s="41" t="str">
        <f aca="false">IF(A15199="","",IF(D15199="Delivered",IF(B15199&lt;=INDEX(P_Due,F15199),1,0),0))</f>
        <v/>
      </c>
    </row>
    <row r="15200" customFormat="false" ht="15" hidden="false" customHeight="false" outlineLevel="0" collapsed="false">
      <c r="A15200" s="37"/>
      <c r="B15200" s="38"/>
      <c r="C15200" s="39"/>
      <c r="D15200" s="39"/>
      <c r="E15200" s="39"/>
      <c r="F15200" s="41" t="str">
        <f aca="false">IF(A15200="","",MATCH(A15200,P_ID,1))</f>
        <v/>
      </c>
      <c r="G15200" s="41" t="str">
        <f aca="false">IF(A15200="","",INDEX(P_Svc,F15200))</f>
        <v/>
      </c>
      <c r="H15200" s="41" t="str">
        <f aca="false">IF(A15200="","",INDEX(P_Zone,F15200))</f>
        <v/>
      </c>
      <c r="I15200" s="41" t="str">
        <f aca="false">IF(A15200="","",IF(D15200="Delivered",IF(B15200&lt;=INDEX(P_Due,F15200),1,0),0))</f>
        <v/>
      </c>
    </row>
    <row r="15201" customFormat="false" ht="15" hidden="false" customHeight="false" outlineLevel="0" collapsed="false">
      <c r="A15201" s="37"/>
      <c r="B15201" s="38"/>
      <c r="C15201" s="39"/>
      <c r="D15201" s="39"/>
      <c r="E15201" s="39"/>
      <c r="F15201" s="41" t="str">
        <f aca="false">IF(A15201="","",MATCH(A15201,P_ID,1))</f>
        <v/>
      </c>
      <c r="G15201" s="41" t="str">
        <f aca="false">IF(A15201="","",INDEX(P_Svc,F15201))</f>
        <v/>
      </c>
      <c r="H15201" s="41" t="str">
        <f aca="false">IF(A15201="","",INDEX(P_Zone,F15201))</f>
        <v/>
      </c>
      <c r="I15201" s="41" t="str">
        <f aca="false">IF(A15201="","",IF(D15201="Delivered",IF(B15201&lt;=INDEX(P_Due,F15201),1,0),0))</f>
        <v/>
      </c>
    </row>
    <row r="15202" customFormat="false" ht="15" hidden="false" customHeight="false" outlineLevel="0" collapsed="false">
      <c r="A15202" s="37"/>
      <c r="B15202" s="38"/>
      <c r="C15202" s="39"/>
      <c r="D15202" s="39"/>
      <c r="E15202" s="39"/>
      <c r="F15202" s="41" t="str">
        <f aca="false">IF(A15202="","",MATCH(A15202,P_ID,1))</f>
        <v/>
      </c>
      <c r="G15202" s="41" t="str">
        <f aca="false">IF(A15202="","",INDEX(P_Svc,F15202))</f>
        <v/>
      </c>
      <c r="H15202" s="41" t="str">
        <f aca="false">IF(A15202="","",INDEX(P_Zone,F15202))</f>
        <v/>
      </c>
      <c r="I15202" s="41" t="str">
        <f aca="false">IF(A15202="","",IF(D15202="Delivered",IF(B15202&lt;=INDEX(P_Due,F15202),1,0),0))</f>
        <v/>
      </c>
    </row>
    <row r="15203" customFormat="false" ht="15" hidden="false" customHeight="false" outlineLevel="0" collapsed="false">
      <c r="A15203" s="37"/>
      <c r="B15203" s="38"/>
      <c r="C15203" s="39"/>
      <c r="D15203" s="39"/>
      <c r="E15203" s="39"/>
      <c r="F15203" s="41" t="str">
        <f aca="false">IF(A15203="","",MATCH(A15203,P_ID,1))</f>
        <v/>
      </c>
      <c r="G15203" s="41" t="str">
        <f aca="false">IF(A15203="","",INDEX(P_Svc,F15203))</f>
        <v/>
      </c>
      <c r="H15203" s="41" t="str">
        <f aca="false">IF(A15203="","",INDEX(P_Zone,F15203))</f>
        <v/>
      </c>
      <c r="I15203" s="41" t="str">
        <f aca="false">IF(A15203="","",IF(D15203="Delivered",IF(B15203&lt;=INDEX(P_Due,F15203),1,0),0))</f>
        <v/>
      </c>
    </row>
    <row r="15204" customFormat="false" ht="15" hidden="false" customHeight="false" outlineLevel="0" collapsed="false">
      <c r="A15204" s="37"/>
      <c r="B15204" s="38"/>
      <c r="C15204" s="39"/>
      <c r="D15204" s="39"/>
      <c r="E15204" s="39"/>
      <c r="F15204" s="41" t="str">
        <f aca="false">IF(A15204="","",MATCH(A15204,P_ID,1))</f>
        <v/>
      </c>
      <c r="G15204" s="41" t="str">
        <f aca="false">IF(A15204="","",INDEX(P_Svc,F15204))</f>
        <v/>
      </c>
      <c r="H15204" s="41" t="str">
        <f aca="false">IF(A15204="","",INDEX(P_Zone,F15204))</f>
        <v/>
      </c>
      <c r="I15204" s="41" t="str">
        <f aca="false">IF(A15204="","",IF(D15204="Delivered",IF(B15204&lt;=INDEX(P_Due,F15204),1,0),0))</f>
        <v/>
      </c>
    </row>
    <row r="15205" customFormat="false" ht="15" hidden="false" customHeight="false" outlineLevel="0" collapsed="false">
      <c r="A15205" s="37"/>
      <c r="B15205" s="38"/>
      <c r="C15205" s="39"/>
      <c r="D15205" s="39"/>
      <c r="E15205" s="39"/>
      <c r="F15205" s="41" t="str">
        <f aca="false">IF(A15205="","",MATCH(A15205,P_ID,1))</f>
        <v/>
      </c>
      <c r="G15205" s="41" t="str">
        <f aca="false">IF(A15205="","",INDEX(P_Svc,F15205))</f>
        <v/>
      </c>
      <c r="H15205" s="41" t="str">
        <f aca="false">IF(A15205="","",INDEX(P_Zone,F15205))</f>
        <v/>
      </c>
      <c r="I15205" s="41" t="str">
        <f aca="false">IF(A15205="","",IF(D15205="Delivered",IF(B15205&lt;=INDEX(P_Due,F15205),1,0),0))</f>
        <v/>
      </c>
    </row>
    <row r="15206" customFormat="false" ht="15" hidden="false" customHeight="false" outlineLevel="0" collapsed="false">
      <c r="A15206" s="37"/>
      <c r="B15206" s="38"/>
      <c r="C15206" s="39"/>
      <c r="D15206" s="39"/>
      <c r="E15206" s="39"/>
      <c r="F15206" s="41" t="str">
        <f aca="false">IF(A15206="","",MATCH(A15206,P_ID,1))</f>
        <v/>
      </c>
      <c r="G15206" s="41" t="str">
        <f aca="false">IF(A15206="","",INDEX(P_Svc,F15206))</f>
        <v/>
      </c>
      <c r="H15206" s="41" t="str">
        <f aca="false">IF(A15206="","",INDEX(P_Zone,F15206))</f>
        <v/>
      </c>
      <c r="I15206" s="41" t="str">
        <f aca="false">IF(A15206="","",IF(D15206="Delivered",IF(B15206&lt;=INDEX(P_Due,F15206),1,0),0))</f>
        <v/>
      </c>
    </row>
    <row r="15207" customFormat="false" ht="15" hidden="false" customHeight="false" outlineLevel="0" collapsed="false">
      <c r="A15207" s="37"/>
      <c r="B15207" s="38"/>
      <c r="C15207" s="39"/>
      <c r="D15207" s="39"/>
      <c r="E15207" s="39"/>
      <c r="F15207" s="41" t="str">
        <f aca="false">IF(A15207="","",MATCH(A15207,P_ID,1))</f>
        <v/>
      </c>
      <c r="G15207" s="41" t="str">
        <f aca="false">IF(A15207="","",INDEX(P_Svc,F15207))</f>
        <v/>
      </c>
      <c r="H15207" s="41" t="str">
        <f aca="false">IF(A15207="","",INDEX(P_Zone,F15207))</f>
        <v/>
      </c>
      <c r="I15207" s="41" t="str">
        <f aca="false">IF(A15207="","",IF(D15207="Delivered",IF(B15207&lt;=INDEX(P_Due,F15207),1,0),0))</f>
        <v/>
      </c>
    </row>
    <row r="15208" customFormat="false" ht="15" hidden="false" customHeight="false" outlineLevel="0" collapsed="false">
      <c r="A15208" s="37"/>
      <c r="B15208" s="38"/>
      <c r="C15208" s="39"/>
      <c r="D15208" s="39"/>
      <c r="E15208" s="39"/>
      <c r="F15208" s="41" t="str">
        <f aca="false">IF(A15208="","",MATCH(A15208,P_ID,1))</f>
        <v/>
      </c>
      <c r="G15208" s="41" t="str">
        <f aca="false">IF(A15208="","",INDEX(P_Svc,F15208))</f>
        <v/>
      </c>
      <c r="H15208" s="41" t="str">
        <f aca="false">IF(A15208="","",INDEX(P_Zone,F15208))</f>
        <v/>
      </c>
      <c r="I15208" s="41" t="str">
        <f aca="false">IF(A15208="","",IF(D15208="Delivered",IF(B15208&lt;=INDEX(P_Due,F15208),1,0),0))</f>
        <v/>
      </c>
    </row>
    <row r="15209" customFormat="false" ht="15" hidden="false" customHeight="false" outlineLevel="0" collapsed="false">
      <c r="A15209" s="37"/>
      <c r="B15209" s="38"/>
      <c r="C15209" s="39"/>
      <c r="D15209" s="39"/>
      <c r="E15209" s="39"/>
      <c r="F15209" s="41" t="str">
        <f aca="false">IF(A15209="","",MATCH(A15209,P_ID,1))</f>
        <v/>
      </c>
      <c r="G15209" s="41" t="str">
        <f aca="false">IF(A15209="","",INDEX(P_Svc,F15209))</f>
        <v/>
      </c>
      <c r="H15209" s="41" t="str">
        <f aca="false">IF(A15209="","",INDEX(P_Zone,F15209))</f>
        <v/>
      </c>
      <c r="I15209" s="41" t="str">
        <f aca="false">IF(A15209="","",IF(D15209="Delivered",IF(B15209&lt;=INDEX(P_Due,F15209),1,0),0))</f>
        <v/>
      </c>
    </row>
    <row r="15210" customFormat="false" ht="15" hidden="false" customHeight="false" outlineLevel="0" collapsed="false">
      <c r="A15210" s="37"/>
      <c r="B15210" s="38"/>
      <c r="C15210" s="39"/>
      <c r="D15210" s="39"/>
      <c r="E15210" s="39"/>
      <c r="F15210" s="41" t="str">
        <f aca="false">IF(A15210="","",MATCH(A15210,P_ID,1))</f>
        <v/>
      </c>
      <c r="G15210" s="41" t="str">
        <f aca="false">IF(A15210="","",INDEX(P_Svc,F15210))</f>
        <v/>
      </c>
      <c r="H15210" s="41" t="str">
        <f aca="false">IF(A15210="","",INDEX(P_Zone,F15210))</f>
        <v/>
      </c>
      <c r="I15210" s="41" t="str">
        <f aca="false">IF(A15210="","",IF(D15210="Delivered",IF(B15210&lt;=INDEX(P_Due,F15210),1,0),0))</f>
        <v/>
      </c>
    </row>
    <row r="15211" customFormat="false" ht="15" hidden="false" customHeight="false" outlineLevel="0" collapsed="false">
      <c r="A15211" s="37"/>
      <c r="B15211" s="38"/>
      <c r="C15211" s="39"/>
      <c r="D15211" s="39"/>
      <c r="E15211" s="39"/>
      <c r="F15211" s="41" t="str">
        <f aca="false">IF(A15211="","",MATCH(A15211,P_ID,1))</f>
        <v/>
      </c>
      <c r="G15211" s="41" t="str">
        <f aca="false">IF(A15211="","",INDEX(P_Svc,F15211))</f>
        <v/>
      </c>
      <c r="H15211" s="41" t="str">
        <f aca="false">IF(A15211="","",INDEX(P_Zone,F15211))</f>
        <v/>
      </c>
      <c r="I15211" s="41" t="str">
        <f aca="false">IF(A15211="","",IF(D15211="Delivered",IF(B15211&lt;=INDEX(P_Due,F15211),1,0),0))</f>
        <v/>
      </c>
    </row>
    <row r="15212" customFormat="false" ht="15" hidden="false" customHeight="false" outlineLevel="0" collapsed="false">
      <c r="A15212" s="37"/>
      <c r="B15212" s="38"/>
      <c r="C15212" s="39"/>
      <c r="D15212" s="39"/>
      <c r="E15212" s="39"/>
      <c r="F15212" s="41" t="str">
        <f aca="false">IF(A15212="","",MATCH(A15212,P_ID,1))</f>
        <v/>
      </c>
      <c r="G15212" s="41" t="str">
        <f aca="false">IF(A15212="","",INDEX(P_Svc,F15212))</f>
        <v/>
      </c>
      <c r="H15212" s="41" t="str">
        <f aca="false">IF(A15212="","",INDEX(P_Zone,F15212))</f>
        <v/>
      </c>
      <c r="I15212" s="41" t="str">
        <f aca="false">IF(A15212="","",IF(D15212="Delivered",IF(B15212&lt;=INDEX(P_Due,F15212),1,0),0))</f>
        <v/>
      </c>
    </row>
    <row r="15213" customFormat="false" ht="15" hidden="false" customHeight="false" outlineLevel="0" collapsed="false">
      <c r="A15213" s="37"/>
      <c r="B15213" s="38"/>
      <c r="C15213" s="39"/>
      <c r="D15213" s="39"/>
      <c r="E15213" s="39"/>
      <c r="F15213" s="41" t="str">
        <f aca="false">IF(A15213="","",MATCH(A15213,P_ID,1))</f>
        <v/>
      </c>
      <c r="G15213" s="41" t="str">
        <f aca="false">IF(A15213="","",INDEX(P_Svc,F15213))</f>
        <v/>
      </c>
      <c r="H15213" s="41" t="str">
        <f aca="false">IF(A15213="","",INDEX(P_Zone,F15213))</f>
        <v/>
      </c>
      <c r="I15213" s="41" t="str">
        <f aca="false">IF(A15213="","",IF(D15213="Delivered",IF(B15213&lt;=INDEX(P_Due,F15213),1,0),0))</f>
        <v/>
      </c>
    </row>
    <row r="15214" customFormat="false" ht="15" hidden="false" customHeight="false" outlineLevel="0" collapsed="false">
      <c r="A15214" s="37"/>
      <c r="B15214" s="38"/>
      <c r="C15214" s="39"/>
      <c r="D15214" s="39"/>
      <c r="E15214" s="39"/>
      <c r="F15214" s="41" t="str">
        <f aca="false">IF(A15214="","",MATCH(A15214,P_ID,1))</f>
        <v/>
      </c>
      <c r="G15214" s="41" t="str">
        <f aca="false">IF(A15214="","",INDEX(P_Svc,F15214))</f>
        <v/>
      </c>
      <c r="H15214" s="41" t="str">
        <f aca="false">IF(A15214="","",INDEX(P_Zone,F15214))</f>
        <v/>
      </c>
      <c r="I15214" s="41" t="str">
        <f aca="false">IF(A15214="","",IF(D15214="Delivered",IF(B15214&lt;=INDEX(P_Due,F15214),1,0),0))</f>
        <v/>
      </c>
    </row>
    <row r="15215" customFormat="false" ht="15" hidden="false" customHeight="false" outlineLevel="0" collapsed="false">
      <c r="A15215" s="37"/>
      <c r="B15215" s="38"/>
      <c r="C15215" s="39"/>
      <c r="D15215" s="39"/>
      <c r="E15215" s="39"/>
      <c r="F15215" s="41" t="str">
        <f aca="false">IF(A15215="","",MATCH(A15215,P_ID,1))</f>
        <v/>
      </c>
      <c r="G15215" s="41" t="str">
        <f aca="false">IF(A15215="","",INDEX(P_Svc,F15215))</f>
        <v/>
      </c>
      <c r="H15215" s="41" t="str">
        <f aca="false">IF(A15215="","",INDEX(P_Zone,F15215))</f>
        <v/>
      </c>
      <c r="I15215" s="41" t="str">
        <f aca="false">IF(A15215="","",IF(D15215="Delivered",IF(B15215&lt;=INDEX(P_Due,F15215),1,0),0))</f>
        <v/>
      </c>
    </row>
    <row r="15216" customFormat="false" ht="15" hidden="false" customHeight="false" outlineLevel="0" collapsed="false">
      <c r="A15216" s="37"/>
      <c r="B15216" s="38"/>
      <c r="C15216" s="39"/>
      <c r="D15216" s="39"/>
      <c r="E15216" s="39"/>
      <c r="F15216" s="41" t="str">
        <f aca="false">IF(A15216="","",MATCH(A15216,P_ID,1))</f>
        <v/>
      </c>
      <c r="G15216" s="41" t="str">
        <f aca="false">IF(A15216="","",INDEX(P_Svc,F15216))</f>
        <v/>
      </c>
      <c r="H15216" s="41" t="str">
        <f aca="false">IF(A15216="","",INDEX(P_Zone,F15216))</f>
        <v/>
      </c>
      <c r="I15216" s="41" t="str">
        <f aca="false">IF(A15216="","",IF(D15216="Delivered",IF(B15216&lt;=INDEX(P_Due,F15216),1,0),0))</f>
        <v/>
      </c>
    </row>
    <row r="15217" customFormat="false" ht="15" hidden="false" customHeight="false" outlineLevel="0" collapsed="false">
      <c r="A15217" s="37"/>
      <c r="B15217" s="38"/>
      <c r="C15217" s="39"/>
      <c r="D15217" s="39"/>
      <c r="E15217" s="39"/>
      <c r="F15217" s="41" t="str">
        <f aca="false">IF(A15217="","",MATCH(A15217,P_ID,1))</f>
        <v/>
      </c>
      <c r="G15217" s="41" t="str">
        <f aca="false">IF(A15217="","",INDEX(P_Svc,F15217))</f>
        <v/>
      </c>
      <c r="H15217" s="41" t="str">
        <f aca="false">IF(A15217="","",INDEX(P_Zone,F15217))</f>
        <v/>
      </c>
      <c r="I15217" s="41" t="str">
        <f aca="false">IF(A15217="","",IF(D15217="Delivered",IF(B15217&lt;=INDEX(P_Due,F15217),1,0),0))</f>
        <v/>
      </c>
    </row>
    <row r="15218" customFormat="false" ht="15" hidden="false" customHeight="false" outlineLevel="0" collapsed="false">
      <c r="A15218" s="37"/>
      <c r="B15218" s="38"/>
      <c r="C15218" s="39"/>
      <c r="D15218" s="39"/>
      <c r="E15218" s="39"/>
      <c r="F15218" s="41" t="str">
        <f aca="false">IF(A15218="","",MATCH(A15218,P_ID,1))</f>
        <v/>
      </c>
      <c r="G15218" s="41" t="str">
        <f aca="false">IF(A15218="","",INDEX(P_Svc,F15218))</f>
        <v/>
      </c>
      <c r="H15218" s="41" t="str">
        <f aca="false">IF(A15218="","",INDEX(P_Zone,F15218))</f>
        <v/>
      </c>
      <c r="I15218" s="41" t="str">
        <f aca="false">IF(A15218="","",IF(D15218="Delivered",IF(B15218&lt;=INDEX(P_Due,F15218),1,0),0))</f>
        <v/>
      </c>
    </row>
    <row r="15219" customFormat="false" ht="15" hidden="false" customHeight="false" outlineLevel="0" collapsed="false">
      <c r="A15219" s="37"/>
      <c r="B15219" s="38"/>
      <c r="C15219" s="39"/>
      <c r="D15219" s="39"/>
      <c r="E15219" s="39"/>
      <c r="F15219" s="41" t="str">
        <f aca="false">IF(A15219="","",MATCH(A15219,P_ID,1))</f>
        <v/>
      </c>
      <c r="G15219" s="41" t="str">
        <f aca="false">IF(A15219="","",INDEX(P_Svc,F15219))</f>
        <v/>
      </c>
      <c r="H15219" s="41" t="str">
        <f aca="false">IF(A15219="","",INDEX(P_Zone,F15219))</f>
        <v/>
      </c>
      <c r="I15219" s="41" t="str">
        <f aca="false">IF(A15219="","",IF(D15219="Delivered",IF(B15219&lt;=INDEX(P_Due,F15219),1,0),0))</f>
        <v/>
      </c>
    </row>
    <row r="15220" customFormat="false" ht="15" hidden="false" customHeight="false" outlineLevel="0" collapsed="false">
      <c r="A15220" s="37"/>
      <c r="B15220" s="38"/>
      <c r="C15220" s="39"/>
      <c r="D15220" s="39"/>
      <c r="E15220" s="39"/>
      <c r="F15220" s="41" t="str">
        <f aca="false">IF(A15220="","",MATCH(A15220,P_ID,1))</f>
        <v/>
      </c>
      <c r="G15220" s="41" t="str">
        <f aca="false">IF(A15220="","",INDEX(P_Svc,F15220))</f>
        <v/>
      </c>
      <c r="H15220" s="41" t="str">
        <f aca="false">IF(A15220="","",INDEX(P_Zone,F15220))</f>
        <v/>
      </c>
      <c r="I15220" s="41" t="str">
        <f aca="false">IF(A15220="","",IF(D15220="Delivered",IF(B15220&lt;=INDEX(P_Due,F15220),1,0),0))</f>
        <v/>
      </c>
    </row>
    <row r="15221" customFormat="false" ht="15" hidden="false" customHeight="false" outlineLevel="0" collapsed="false">
      <c r="A15221" s="37"/>
      <c r="B15221" s="38"/>
      <c r="C15221" s="39"/>
      <c r="D15221" s="39"/>
      <c r="E15221" s="39"/>
      <c r="F15221" s="41" t="str">
        <f aca="false">IF(A15221="","",MATCH(A15221,P_ID,1))</f>
        <v/>
      </c>
      <c r="G15221" s="41" t="str">
        <f aca="false">IF(A15221="","",INDEX(P_Svc,F15221))</f>
        <v/>
      </c>
      <c r="H15221" s="41" t="str">
        <f aca="false">IF(A15221="","",INDEX(P_Zone,F15221))</f>
        <v/>
      </c>
      <c r="I15221" s="41" t="str">
        <f aca="false">IF(A15221="","",IF(D15221="Delivered",IF(B15221&lt;=INDEX(P_Due,F15221),1,0),0))</f>
        <v/>
      </c>
    </row>
    <row r="15222" customFormat="false" ht="15" hidden="false" customHeight="false" outlineLevel="0" collapsed="false">
      <c r="A15222" s="37"/>
      <c r="B15222" s="38"/>
      <c r="C15222" s="39"/>
      <c r="D15222" s="39"/>
      <c r="E15222" s="39"/>
      <c r="F15222" s="41" t="str">
        <f aca="false">IF(A15222="","",MATCH(A15222,P_ID,1))</f>
        <v/>
      </c>
      <c r="G15222" s="41" t="str">
        <f aca="false">IF(A15222="","",INDEX(P_Svc,F15222))</f>
        <v/>
      </c>
      <c r="H15222" s="41" t="str">
        <f aca="false">IF(A15222="","",INDEX(P_Zone,F15222))</f>
        <v/>
      </c>
      <c r="I15222" s="41" t="str">
        <f aca="false">IF(A15222="","",IF(D15222="Delivered",IF(B15222&lt;=INDEX(P_Due,F15222),1,0),0))</f>
        <v/>
      </c>
    </row>
    <row r="15223" customFormat="false" ht="15" hidden="false" customHeight="false" outlineLevel="0" collapsed="false">
      <c r="A15223" s="37"/>
      <c r="B15223" s="38"/>
      <c r="C15223" s="39"/>
      <c r="D15223" s="39"/>
      <c r="E15223" s="39"/>
      <c r="F15223" s="41" t="str">
        <f aca="false">IF(A15223="","",MATCH(A15223,P_ID,1))</f>
        <v/>
      </c>
      <c r="G15223" s="41" t="str">
        <f aca="false">IF(A15223="","",INDEX(P_Svc,F15223))</f>
        <v/>
      </c>
      <c r="H15223" s="41" t="str">
        <f aca="false">IF(A15223="","",INDEX(P_Zone,F15223))</f>
        <v/>
      </c>
      <c r="I15223" s="41" t="str">
        <f aca="false">IF(A15223="","",IF(D15223="Delivered",IF(B15223&lt;=INDEX(P_Due,F15223),1,0),0))</f>
        <v/>
      </c>
    </row>
    <row r="15224" customFormat="false" ht="15" hidden="false" customHeight="false" outlineLevel="0" collapsed="false">
      <c r="A15224" s="37"/>
      <c r="B15224" s="38"/>
      <c r="C15224" s="39"/>
      <c r="D15224" s="39"/>
      <c r="E15224" s="39"/>
      <c r="F15224" s="41" t="str">
        <f aca="false">IF(A15224="","",MATCH(A15224,P_ID,1))</f>
        <v/>
      </c>
      <c r="G15224" s="41" t="str">
        <f aca="false">IF(A15224="","",INDEX(P_Svc,F15224))</f>
        <v/>
      </c>
      <c r="H15224" s="41" t="str">
        <f aca="false">IF(A15224="","",INDEX(P_Zone,F15224))</f>
        <v/>
      </c>
      <c r="I15224" s="41" t="str">
        <f aca="false">IF(A15224="","",IF(D15224="Delivered",IF(B15224&lt;=INDEX(P_Due,F15224),1,0),0))</f>
        <v/>
      </c>
    </row>
    <row r="15225" customFormat="false" ht="15" hidden="false" customHeight="false" outlineLevel="0" collapsed="false">
      <c r="A15225" s="37"/>
      <c r="B15225" s="38"/>
      <c r="C15225" s="39"/>
      <c r="D15225" s="39"/>
      <c r="E15225" s="39"/>
      <c r="F15225" s="41" t="str">
        <f aca="false">IF(A15225="","",MATCH(A15225,P_ID,1))</f>
        <v/>
      </c>
      <c r="G15225" s="41" t="str">
        <f aca="false">IF(A15225="","",INDEX(P_Svc,F15225))</f>
        <v/>
      </c>
      <c r="H15225" s="41" t="str">
        <f aca="false">IF(A15225="","",INDEX(P_Zone,F15225))</f>
        <v/>
      </c>
      <c r="I15225" s="41" t="str">
        <f aca="false">IF(A15225="","",IF(D15225="Delivered",IF(B15225&lt;=INDEX(P_Due,F15225),1,0),0))</f>
        <v/>
      </c>
    </row>
    <row r="15226" customFormat="false" ht="15" hidden="false" customHeight="false" outlineLevel="0" collapsed="false">
      <c r="A15226" s="37"/>
      <c r="B15226" s="38"/>
      <c r="C15226" s="39"/>
      <c r="D15226" s="39"/>
      <c r="E15226" s="39"/>
      <c r="F15226" s="41" t="str">
        <f aca="false">IF(A15226="","",MATCH(A15226,P_ID,1))</f>
        <v/>
      </c>
      <c r="G15226" s="41" t="str">
        <f aca="false">IF(A15226="","",INDEX(P_Svc,F15226))</f>
        <v/>
      </c>
      <c r="H15226" s="41" t="str">
        <f aca="false">IF(A15226="","",INDEX(P_Zone,F15226))</f>
        <v/>
      </c>
      <c r="I15226" s="41" t="str">
        <f aca="false">IF(A15226="","",IF(D15226="Delivered",IF(B15226&lt;=INDEX(P_Due,F15226),1,0),0))</f>
        <v/>
      </c>
    </row>
    <row r="15227" customFormat="false" ht="15" hidden="false" customHeight="false" outlineLevel="0" collapsed="false">
      <c r="A15227" s="37"/>
      <c r="B15227" s="38"/>
      <c r="C15227" s="39"/>
      <c r="D15227" s="39"/>
      <c r="E15227" s="39"/>
      <c r="F15227" s="41" t="str">
        <f aca="false">IF(A15227="","",MATCH(A15227,P_ID,1))</f>
        <v/>
      </c>
      <c r="G15227" s="41" t="str">
        <f aca="false">IF(A15227="","",INDEX(P_Svc,F15227))</f>
        <v/>
      </c>
      <c r="H15227" s="41" t="str">
        <f aca="false">IF(A15227="","",INDEX(P_Zone,F15227))</f>
        <v/>
      </c>
      <c r="I15227" s="41" t="str">
        <f aca="false">IF(A15227="","",IF(D15227="Delivered",IF(B15227&lt;=INDEX(P_Due,F15227),1,0),0))</f>
        <v/>
      </c>
    </row>
    <row r="15228" customFormat="false" ht="15" hidden="false" customHeight="false" outlineLevel="0" collapsed="false">
      <c r="A15228" s="37"/>
      <c r="B15228" s="38"/>
      <c r="C15228" s="39"/>
      <c r="D15228" s="39"/>
      <c r="E15228" s="39"/>
      <c r="F15228" s="41" t="str">
        <f aca="false">IF(A15228="","",MATCH(A15228,P_ID,1))</f>
        <v/>
      </c>
      <c r="G15228" s="41" t="str">
        <f aca="false">IF(A15228="","",INDEX(P_Svc,F15228))</f>
        <v/>
      </c>
      <c r="H15228" s="41" t="str">
        <f aca="false">IF(A15228="","",INDEX(P_Zone,F15228))</f>
        <v/>
      </c>
      <c r="I15228" s="41" t="str">
        <f aca="false">IF(A15228="","",IF(D15228="Delivered",IF(B15228&lt;=INDEX(P_Due,F15228),1,0),0))</f>
        <v/>
      </c>
    </row>
    <row r="15229" customFormat="false" ht="15" hidden="false" customHeight="false" outlineLevel="0" collapsed="false">
      <c r="A15229" s="37"/>
      <c r="B15229" s="38"/>
      <c r="C15229" s="39"/>
      <c r="D15229" s="39"/>
      <c r="E15229" s="39"/>
      <c r="F15229" s="41" t="str">
        <f aca="false">IF(A15229="","",MATCH(A15229,P_ID,1))</f>
        <v/>
      </c>
      <c r="G15229" s="41" t="str">
        <f aca="false">IF(A15229="","",INDEX(P_Svc,F15229))</f>
        <v/>
      </c>
      <c r="H15229" s="41" t="str">
        <f aca="false">IF(A15229="","",INDEX(P_Zone,F15229))</f>
        <v/>
      </c>
      <c r="I15229" s="41" t="str">
        <f aca="false">IF(A15229="","",IF(D15229="Delivered",IF(B15229&lt;=INDEX(P_Due,F15229),1,0),0))</f>
        <v/>
      </c>
    </row>
    <row r="15230" customFormat="false" ht="15" hidden="false" customHeight="false" outlineLevel="0" collapsed="false">
      <c r="A15230" s="37"/>
      <c r="B15230" s="38"/>
      <c r="C15230" s="39"/>
      <c r="D15230" s="39"/>
      <c r="E15230" s="39"/>
      <c r="F15230" s="41" t="str">
        <f aca="false">IF(A15230="","",MATCH(A15230,P_ID,1))</f>
        <v/>
      </c>
      <c r="G15230" s="41" t="str">
        <f aca="false">IF(A15230="","",INDEX(P_Svc,F15230))</f>
        <v/>
      </c>
      <c r="H15230" s="41" t="str">
        <f aca="false">IF(A15230="","",INDEX(P_Zone,F15230))</f>
        <v/>
      </c>
      <c r="I15230" s="41" t="str">
        <f aca="false">IF(A15230="","",IF(D15230="Delivered",IF(B15230&lt;=INDEX(P_Due,F15230),1,0),0))</f>
        <v/>
      </c>
    </row>
    <row r="15231" customFormat="false" ht="15" hidden="false" customHeight="false" outlineLevel="0" collapsed="false">
      <c r="A15231" s="37"/>
      <c r="B15231" s="38"/>
      <c r="C15231" s="39"/>
      <c r="D15231" s="39"/>
      <c r="E15231" s="39"/>
      <c r="F15231" s="41" t="str">
        <f aca="false">IF(A15231="","",MATCH(A15231,P_ID,1))</f>
        <v/>
      </c>
      <c r="G15231" s="41" t="str">
        <f aca="false">IF(A15231="","",INDEX(P_Svc,F15231))</f>
        <v/>
      </c>
      <c r="H15231" s="41" t="str">
        <f aca="false">IF(A15231="","",INDEX(P_Zone,F15231))</f>
        <v/>
      </c>
      <c r="I15231" s="41" t="str">
        <f aca="false">IF(A15231="","",IF(D15231="Delivered",IF(B15231&lt;=INDEX(P_Due,F15231),1,0),0))</f>
        <v/>
      </c>
    </row>
    <row r="15232" customFormat="false" ht="15" hidden="false" customHeight="false" outlineLevel="0" collapsed="false">
      <c r="A15232" s="37"/>
      <c r="B15232" s="38"/>
      <c r="C15232" s="39"/>
      <c r="D15232" s="39"/>
      <c r="E15232" s="39"/>
      <c r="F15232" s="41" t="str">
        <f aca="false">IF(A15232="","",MATCH(A15232,P_ID,1))</f>
        <v/>
      </c>
      <c r="G15232" s="41" t="str">
        <f aca="false">IF(A15232="","",INDEX(P_Svc,F15232))</f>
        <v/>
      </c>
      <c r="H15232" s="41" t="str">
        <f aca="false">IF(A15232="","",INDEX(P_Zone,F15232))</f>
        <v/>
      </c>
      <c r="I15232" s="41" t="str">
        <f aca="false">IF(A15232="","",IF(D15232="Delivered",IF(B15232&lt;=INDEX(P_Due,F15232),1,0),0))</f>
        <v/>
      </c>
    </row>
    <row r="15233" customFormat="false" ht="15" hidden="false" customHeight="false" outlineLevel="0" collapsed="false">
      <c r="A15233" s="37"/>
      <c r="B15233" s="38"/>
      <c r="C15233" s="39"/>
      <c r="D15233" s="39"/>
      <c r="E15233" s="39"/>
      <c r="F15233" s="41" t="str">
        <f aca="false">IF(A15233="","",MATCH(A15233,P_ID,1))</f>
        <v/>
      </c>
      <c r="G15233" s="41" t="str">
        <f aca="false">IF(A15233="","",INDEX(P_Svc,F15233))</f>
        <v/>
      </c>
      <c r="H15233" s="41" t="str">
        <f aca="false">IF(A15233="","",INDEX(P_Zone,F15233))</f>
        <v/>
      </c>
      <c r="I15233" s="41" t="str">
        <f aca="false">IF(A15233="","",IF(D15233="Delivered",IF(B15233&lt;=INDEX(P_Due,F15233),1,0),0))</f>
        <v/>
      </c>
    </row>
    <row r="15234" customFormat="false" ht="15" hidden="false" customHeight="false" outlineLevel="0" collapsed="false">
      <c r="A15234" s="37"/>
      <c r="B15234" s="38"/>
      <c r="C15234" s="39"/>
      <c r="D15234" s="39"/>
      <c r="E15234" s="39"/>
      <c r="F15234" s="41" t="str">
        <f aca="false">IF(A15234="","",MATCH(A15234,P_ID,1))</f>
        <v/>
      </c>
      <c r="G15234" s="41" t="str">
        <f aca="false">IF(A15234="","",INDEX(P_Svc,F15234))</f>
        <v/>
      </c>
      <c r="H15234" s="41" t="str">
        <f aca="false">IF(A15234="","",INDEX(P_Zone,F15234))</f>
        <v/>
      </c>
      <c r="I15234" s="41" t="str">
        <f aca="false">IF(A15234="","",IF(D15234="Delivered",IF(B15234&lt;=INDEX(P_Due,F15234),1,0),0))</f>
        <v/>
      </c>
    </row>
    <row r="15235" customFormat="false" ht="15" hidden="false" customHeight="false" outlineLevel="0" collapsed="false">
      <c r="A15235" s="37"/>
      <c r="B15235" s="38"/>
      <c r="C15235" s="39"/>
      <c r="D15235" s="39"/>
      <c r="E15235" s="39"/>
      <c r="F15235" s="41" t="str">
        <f aca="false">IF(A15235="","",MATCH(A15235,P_ID,1))</f>
        <v/>
      </c>
      <c r="G15235" s="41" t="str">
        <f aca="false">IF(A15235="","",INDEX(P_Svc,F15235))</f>
        <v/>
      </c>
      <c r="H15235" s="41" t="str">
        <f aca="false">IF(A15235="","",INDEX(P_Zone,F15235))</f>
        <v/>
      </c>
      <c r="I15235" s="41" t="str">
        <f aca="false">IF(A15235="","",IF(D15235="Delivered",IF(B15235&lt;=INDEX(P_Due,F15235),1,0),0))</f>
        <v/>
      </c>
    </row>
    <row r="15236" customFormat="false" ht="15" hidden="false" customHeight="false" outlineLevel="0" collapsed="false">
      <c r="A15236" s="37"/>
      <c r="B15236" s="38"/>
      <c r="C15236" s="39"/>
      <c r="D15236" s="39"/>
      <c r="E15236" s="39"/>
      <c r="F15236" s="41" t="str">
        <f aca="false">IF(A15236="","",MATCH(A15236,P_ID,1))</f>
        <v/>
      </c>
      <c r="G15236" s="41" t="str">
        <f aca="false">IF(A15236="","",INDEX(P_Svc,F15236))</f>
        <v/>
      </c>
      <c r="H15236" s="41" t="str">
        <f aca="false">IF(A15236="","",INDEX(P_Zone,F15236))</f>
        <v/>
      </c>
      <c r="I15236" s="41" t="str">
        <f aca="false">IF(A15236="","",IF(D15236="Delivered",IF(B15236&lt;=INDEX(P_Due,F15236),1,0),0))</f>
        <v/>
      </c>
    </row>
    <row r="15237" customFormat="false" ht="15" hidden="false" customHeight="false" outlineLevel="0" collapsed="false">
      <c r="A15237" s="37"/>
      <c r="B15237" s="38"/>
      <c r="C15237" s="39"/>
      <c r="D15237" s="39"/>
      <c r="E15237" s="39"/>
      <c r="F15237" s="41" t="str">
        <f aca="false">IF(A15237="","",MATCH(A15237,P_ID,1))</f>
        <v/>
      </c>
      <c r="G15237" s="41" t="str">
        <f aca="false">IF(A15237="","",INDEX(P_Svc,F15237))</f>
        <v/>
      </c>
      <c r="H15237" s="41" t="str">
        <f aca="false">IF(A15237="","",INDEX(P_Zone,F15237))</f>
        <v/>
      </c>
      <c r="I15237" s="41" t="str">
        <f aca="false">IF(A15237="","",IF(D15237="Delivered",IF(B15237&lt;=INDEX(P_Due,F15237),1,0),0))</f>
        <v/>
      </c>
    </row>
    <row r="15238" customFormat="false" ht="15" hidden="false" customHeight="false" outlineLevel="0" collapsed="false">
      <c r="A15238" s="37"/>
      <c r="B15238" s="38"/>
      <c r="C15238" s="39"/>
      <c r="D15238" s="39"/>
      <c r="E15238" s="39"/>
      <c r="F15238" s="41" t="str">
        <f aca="false">IF(A15238="","",MATCH(A15238,P_ID,1))</f>
        <v/>
      </c>
      <c r="G15238" s="41" t="str">
        <f aca="false">IF(A15238="","",INDEX(P_Svc,F15238))</f>
        <v/>
      </c>
      <c r="H15238" s="41" t="str">
        <f aca="false">IF(A15238="","",INDEX(P_Zone,F15238))</f>
        <v/>
      </c>
      <c r="I15238" s="41" t="str">
        <f aca="false">IF(A15238="","",IF(D15238="Delivered",IF(B15238&lt;=INDEX(P_Due,F15238),1,0),0))</f>
        <v/>
      </c>
    </row>
    <row r="15239" customFormat="false" ht="15" hidden="false" customHeight="false" outlineLevel="0" collapsed="false">
      <c r="A15239" s="37"/>
      <c r="B15239" s="38"/>
      <c r="C15239" s="39"/>
      <c r="D15239" s="39"/>
      <c r="E15239" s="39"/>
      <c r="F15239" s="41" t="str">
        <f aca="false">IF(A15239="","",MATCH(A15239,P_ID,1))</f>
        <v/>
      </c>
      <c r="G15239" s="41" t="str">
        <f aca="false">IF(A15239="","",INDEX(P_Svc,F15239))</f>
        <v/>
      </c>
      <c r="H15239" s="41" t="str">
        <f aca="false">IF(A15239="","",INDEX(P_Zone,F15239))</f>
        <v/>
      </c>
      <c r="I15239" s="41" t="str">
        <f aca="false">IF(A15239="","",IF(D15239="Delivered",IF(B15239&lt;=INDEX(P_Due,F15239),1,0),0))</f>
        <v/>
      </c>
    </row>
    <row r="15240" customFormat="false" ht="15" hidden="false" customHeight="false" outlineLevel="0" collapsed="false">
      <c r="A15240" s="37"/>
      <c r="B15240" s="38"/>
      <c r="C15240" s="39"/>
      <c r="D15240" s="39"/>
      <c r="E15240" s="39"/>
      <c r="F15240" s="41" t="str">
        <f aca="false">IF(A15240="","",MATCH(A15240,P_ID,1))</f>
        <v/>
      </c>
      <c r="G15240" s="41" t="str">
        <f aca="false">IF(A15240="","",INDEX(P_Svc,F15240))</f>
        <v/>
      </c>
      <c r="H15240" s="41" t="str">
        <f aca="false">IF(A15240="","",INDEX(P_Zone,F15240))</f>
        <v/>
      </c>
      <c r="I15240" s="41" t="str">
        <f aca="false">IF(A15240="","",IF(D15240="Delivered",IF(B15240&lt;=INDEX(P_Due,F15240),1,0),0))</f>
        <v/>
      </c>
    </row>
    <row r="15241" customFormat="false" ht="15" hidden="false" customHeight="false" outlineLevel="0" collapsed="false">
      <c r="A15241" s="37"/>
      <c r="B15241" s="38"/>
      <c r="C15241" s="39"/>
      <c r="D15241" s="39"/>
      <c r="E15241" s="39"/>
      <c r="F15241" s="41" t="str">
        <f aca="false">IF(A15241="","",MATCH(A15241,P_ID,1))</f>
        <v/>
      </c>
      <c r="G15241" s="41" t="str">
        <f aca="false">IF(A15241="","",INDEX(P_Svc,F15241))</f>
        <v/>
      </c>
      <c r="H15241" s="41" t="str">
        <f aca="false">IF(A15241="","",INDEX(P_Zone,F15241))</f>
        <v/>
      </c>
      <c r="I15241" s="41" t="str">
        <f aca="false">IF(A15241="","",IF(D15241="Delivered",IF(B15241&lt;=INDEX(P_Due,F15241),1,0),0))</f>
        <v/>
      </c>
    </row>
    <row r="15242" customFormat="false" ht="15" hidden="false" customHeight="false" outlineLevel="0" collapsed="false">
      <c r="A15242" s="37"/>
      <c r="B15242" s="38"/>
      <c r="C15242" s="39"/>
      <c r="D15242" s="39"/>
      <c r="E15242" s="39"/>
      <c r="F15242" s="41" t="str">
        <f aca="false">IF(A15242="","",MATCH(A15242,P_ID,1))</f>
        <v/>
      </c>
      <c r="G15242" s="41" t="str">
        <f aca="false">IF(A15242="","",INDEX(P_Svc,F15242))</f>
        <v/>
      </c>
      <c r="H15242" s="41" t="str">
        <f aca="false">IF(A15242="","",INDEX(P_Zone,F15242))</f>
        <v/>
      </c>
      <c r="I15242" s="41" t="str">
        <f aca="false">IF(A15242="","",IF(D15242="Delivered",IF(B15242&lt;=INDEX(P_Due,F15242),1,0),0))</f>
        <v/>
      </c>
    </row>
    <row r="15243" customFormat="false" ht="15" hidden="false" customHeight="false" outlineLevel="0" collapsed="false">
      <c r="A15243" s="37"/>
      <c r="B15243" s="38"/>
      <c r="C15243" s="39"/>
      <c r="D15243" s="39"/>
      <c r="E15243" s="39"/>
      <c r="F15243" s="41" t="str">
        <f aca="false">IF(A15243="","",MATCH(A15243,P_ID,1))</f>
        <v/>
      </c>
      <c r="G15243" s="41" t="str">
        <f aca="false">IF(A15243="","",INDEX(P_Svc,F15243))</f>
        <v/>
      </c>
      <c r="H15243" s="41" t="str">
        <f aca="false">IF(A15243="","",INDEX(P_Zone,F15243))</f>
        <v/>
      </c>
      <c r="I15243" s="41" t="str">
        <f aca="false">IF(A15243="","",IF(D15243="Delivered",IF(B15243&lt;=INDEX(P_Due,F15243),1,0),0))</f>
        <v/>
      </c>
    </row>
    <row r="15244" customFormat="false" ht="15" hidden="false" customHeight="false" outlineLevel="0" collapsed="false">
      <c r="A15244" s="37"/>
      <c r="B15244" s="38"/>
      <c r="C15244" s="39"/>
      <c r="D15244" s="39"/>
      <c r="E15244" s="39"/>
      <c r="F15244" s="41" t="str">
        <f aca="false">IF(A15244="","",MATCH(A15244,P_ID,1))</f>
        <v/>
      </c>
      <c r="G15244" s="41" t="str">
        <f aca="false">IF(A15244="","",INDEX(P_Svc,F15244))</f>
        <v/>
      </c>
      <c r="H15244" s="41" t="str">
        <f aca="false">IF(A15244="","",INDEX(P_Zone,F15244))</f>
        <v/>
      </c>
      <c r="I15244" s="41" t="str">
        <f aca="false">IF(A15244="","",IF(D15244="Delivered",IF(B15244&lt;=INDEX(P_Due,F15244),1,0),0))</f>
        <v/>
      </c>
    </row>
    <row r="15245" customFormat="false" ht="15" hidden="false" customHeight="false" outlineLevel="0" collapsed="false">
      <c r="A15245" s="37"/>
      <c r="B15245" s="38"/>
      <c r="C15245" s="39"/>
      <c r="D15245" s="39"/>
      <c r="E15245" s="39"/>
      <c r="F15245" s="41" t="str">
        <f aca="false">IF(A15245="","",MATCH(A15245,P_ID,1))</f>
        <v/>
      </c>
      <c r="G15245" s="41" t="str">
        <f aca="false">IF(A15245="","",INDEX(P_Svc,F15245))</f>
        <v/>
      </c>
      <c r="H15245" s="41" t="str">
        <f aca="false">IF(A15245="","",INDEX(P_Zone,F15245))</f>
        <v/>
      </c>
      <c r="I15245" s="41" t="str">
        <f aca="false">IF(A15245="","",IF(D15245="Delivered",IF(B15245&lt;=INDEX(P_Due,F15245),1,0),0))</f>
        <v/>
      </c>
    </row>
    <row r="15246" customFormat="false" ht="15" hidden="false" customHeight="false" outlineLevel="0" collapsed="false">
      <c r="A15246" s="37"/>
      <c r="B15246" s="38"/>
      <c r="C15246" s="39"/>
      <c r="D15246" s="39"/>
      <c r="E15246" s="39"/>
      <c r="F15246" s="41" t="str">
        <f aca="false">IF(A15246="","",MATCH(A15246,P_ID,1))</f>
        <v/>
      </c>
      <c r="G15246" s="41" t="str">
        <f aca="false">IF(A15246="","",INDEX(P_Svc,F15246))</f>
        <v/>
      </c>
      <c r="H15246" s="41" t="str">
        <f aca="false">IF(A15246="","",INDEX(P_Zone,F15246))</f>
        <v/>
      </c>
      <c r="I15246" s="41" t="str">
        <f aca="false">IF(A15246="","",IF(D15246="Delivered",IF(B15246&lt;=INDEX(P_Due,F15246),1,0),0))</f>
        <v/>
      </c>
    </row>
    <row r="15247" customFormat="false" ht="15" hidden="false" customHeight="false" outlineLevel="0" collapsed="false">
      <c r="A15247" s="37"/>
      <c r="B15247" s="38"/>
      <c r="C15247" s="39"/>
      <c r="D15247" s="39"/>
      <c r="E15247" s="39"/>
      <c r="F15247" s="41" t="str">
        <f aca="false">IF(A15247="","",MATCH(A15247,P_ID,1))</f>
        <v/>
      </c>
      <c r="G15247" s="41" t="str">
        <f aca="false">IF(A15247="","",INDEX(P_Svc,F15247))</f>
        <v/>
      </c>
      <c r="H15247" s="41" t="str">
        <f aca="false">IF(A15247="","",INDEX(P_Zone,F15247))</f>
        <v/>
      </c>
      <c r="I15247" s="41" t="str">
        <f aca="false">IF(A15247="","",IF(D15247="Delivered",IF(B15247&lt;=INDEX(P_Due,F15247),1,0),0))</f>
        <v/>
      </c>
    </row>
    <row r="15248" customFormat="false" ht="15" hidden="false" customHeight="false" outlineLevel="0" collapsed="false">
      <c r="A15248" s="37"/>
      <c r="B15248" s="38"/>
      <c r="C15248" s="39"/>
      <c r="D15248" s="39"/>
      <c r="E15248" s="39"/>
      <c r="F15248" s="41" t="str">
        <f aca="false">IF(A15248="","",MATCH(A15248,P_ID,1))</f>
        <v/>
      </c>
      <c r="G15248" s="41" t="str">
        <f aca="false">IF(A15248="","",INDEX(P_Svc,F15248))</f>
        <v/>
      </c>
      <c r="H15248" s="41" t="str">
        <f aca="false">IF(A15248="","",INDEX(P_Zone,F15248))</f>
        <v/>
      </c>
      <c r="I15248" s="41" t="str">
        <f aca="false">IF(A15248="","",IF(D15248="Delivered",IF(B15248&lt;=INDEX(P_Due,F15248),1,0),0))</f>
        <v/>
      </c>
    </row>
    <row r="15249" customFormat="false" ht="15" hidden="false" customHeight="false" outlineLevel="0" collapsed="false">
      <c r="A15249" s="37"/>
      <c r="B15249" s="38"/>
      <c r="C15249" s="39"/>
      <c r="D15249" s="39"/>
      <c r="E15249" s="39"/>
      <c r="F15249" s="41" t="str">
        <f aca="false">IF(A15249="","",MATCH(A15249,P_ID,1))</f>
        <v/>
      </c>
      <c r="G15249" s="41" t="str">
        <f aca="false">IF(A15249="","",INDEX(P_Svc,F15249))</f>
        <v/>
      </c>
      <c r="H15249" s="41" t="str">
        <f aca="false">IF(A15249="","",INDEX(P_Zone,F15249))</f>
        <v/>
      </c>
      <c r="I15249" s="41" t="str">
        <f aca="false">IF(A15249="","",IF(D15249="Delivered",IF(B15249&lt;=INDEX(P_Due,F15249),1,0),0))</f>
        <v/>
      </c>
    </row>
    <row r="15250" customFormat="false" ht="15" hidden="false" customHeight="false" outlineLevel="0" collapsed="false">
      <c r="A15250" s="37"/>
      <c r="B15250" s="38"/>
      <c r="C15250" s="39"/>
      <c r="D15250" s="39"/>
      <c r="E15250" s="39"/>
      <c r="F15250" s="41" t="str">
        <f aca="false">IF(A15250="","",MATCH(A15250,P_ID,1))</f>
        <v/>
      </c>
      <c r="G15250" s="41" t="str">
        <f aca="false">IF(A15250="","",INDEX(P_Svc,F15250))</f>
        <v/>
      </c>
      <c r="H15250" s="41" t="str">
        <f aca="false">IF(A15250="","",INDEX(P_Zone,F15250))</f>
        <v/>
      </c>
      <c r="I15250" s="41" t="str">
        <f aca="false">IF(A15250="","",IF(D15250="Delivered",IF(B15250&lt;=INDEX(P_Due,F15250),1,0),0))</f>
        <v/>
      </c>
    </row>
    <row r="15251" customFormat="false" ht="15" hidden="false" customHeight="false" outlineLevel="0" collapsed="false">
      <c r="A15251" s="37"/>
      <c r="B15251" s="38"/>
      <c r="C15251" s="39"/>
      <c r="D15251" s="39"/>
      <c r="E15251" s="39"/>
      <c r="F15251" s="41" t="str">
        <f aca="false">IF(A15251="","",MATCH(A15251,P_ID,1))</f>
        <v/>
      </c>
      <c r="G15251" s="41" t="str">
        <f aca="false">IF(A15251="","",INDEX(P_Svc,F15251))</f>
        <v/>
      </c>
      <c r="H15251" s="41" t="str">
        <f aca="false">IF(A15251="","",INDEX(P_Zone,F15251))</f>
        <v/>
      </c>
      <c r="I15251" s="41" t="str">
        <f aca="false">IF(A15251="","",IF(D15251="Delivered",IF(B15251&lt;=INDEX(P_Due,F15251),1,0),0))</f>
        <v/>
      </c>
    </row>
    <row r="15252" customFormat="false" ht="15" hidden="false" customHeight="false" outlineLevel="0" collapsed="false">
      <c r="A15252" s="37"/>
      <c r="B15252" s="38"/>
      <c r="C15252" s="39"/>
      <c r="D15252" s="39"/>
      <c r="E15252" s="39"/>
      <c r="F15252" s="41" t="str">
        <f aca="false">IF(A15252="","",MATCH(A15252,P_ID,1))</f>
        <v/>
      </c>
      <c r="G15252" s="41" t="str">
        <f aca="false">IF(A15252="","",INDEX(P_Svc,F15252))</f>
        <v/>
      </c>
      <c r="H15252" s="41" t="str">
        <f aca="false">IF(A15252="","",INDEX(P_Zone,F15252))</f>
        <v/>
      </c>
      <c r="I15252" s="41" t="str">
        <f aca="false">IF(A15252="","",IF(D15252="Delivered",IF(B15252&lt;=INDEX(P_Due,F15252),1,0),0))</f>
        <v/>
      </c>
    </row>
    <row r="15253" customFormat="false" ht="15" hidden="false" customHeight="false" outlineLevel="0" collapsed="false">
      <c r="A15253" s="37"/>
      <c r="B15253" s="38"/>
      <c r="C15253" s="39"/>
      <c r="D15253" s="39"/>
      <c r="E15253" s="39"/>
      <c r="F15253" s="41" t="str">
        <f aca="false">IF(A15253="","",MATCH(A15253,P_ID,1))</f>
        <v/>
      </c>
      <c r="G15253" s="41" t="str">
        <f aca="false">IF(A15253="","",INDEX(P_Svc,F15253))</f>
        <v/>
      </c>
      <c r="H15253" s="41" t="str">
        <f aca="false">IF(A15253="","",INDEX(P_Zone,F15253))</f>
        <v/>
      </c>
      <c r="I15253" s="41" t="str">
        <f aca="false">IF(A15253="","",IF(D15253="Delivered",IF(B15253&lt;=INDEX(P_Due,F15253),1,0),0))</f>
        <v/>
      </c>
    </row>
    <row r="15254" customFormat="false" ht="15" hidden="false" customHeight="false" outlineLevel="0" collapsed="false">
      <c r="A15254" s="37"/>
      <c r="B15254" s="38"/>
      <c r="C15254" s="39"/>
      <c r="D15254" s="39"/>
      <c r="E15254" s="39"/>
      <c r="F15254" s="41" t="str">
        <f aca="false">IF(A15254="","",MATCH(A15254,P_ID,1))</f>
        <v/>
      </c>
      <c r="G15254" s="41" t="str">
        <f aca="false">IF(A15254="","",INDEX(P_Svc,F15254))</f>
        <v/>
      </c>
      <c r="H15254" s="41" t="str">
        <f aca="false">IF(A15254="","",INDEX(P_Zone,F15254))</f>
        <v/>
      </c>
      <c r="I15254" s="41" t="str">
        <f aca="false">IF(A15254="","",IF(D15254="Delivered",IF(B15254&lt;=INDEX(P_Due,F15254),1,0),0))</f>
        <v/>
      </c>
    </row>
    <row r="15255" customFormat="false" ht="15" hidden="false" customHeight="false" outlineLevel="0" collapsed="false">
      <c r="A15255" s="37"/>
      <c r="B15255" s="38"/>
      <c r="C15255" s="39"/>
      <c r="D15255" s="39"/>
      <c r="E15255" s="39"/>
      <c r="F15255" s="41" t="str">
        <f aca="false">IF(A15255="","",MATCH(A15255,P_ID,1))</f>
        <v/>
      </c>
      <c r="G15255" s="41" t="str">
        <f aca="false">IF(A15255="","",INDEX(P_Svc,F15255))</f>
        <v/>
      </c>
      <c r="H15255" s="41" t="str">
        <f aca="false">IF(A15255="","",INDEX(P_Zone,F15255))</f>
        <v/>
      </c>
      <c r="I15255" s="41" t="str">
        <f aca="false">IF(A15255="","",IF(D15255="Delivered",IF(B15255&lt;=INDEX(P_Due,F15255),1,0),0))</f>
        <v/>
      </c>
    </row>
    <row r="15256" customFormat="false" ht="15" hidden="false" customHeight="false" outlineLevel="0" collapsed="false">
      <c r="A15256" s="37"/>
      <c r="B15256" s="38"/>
      <c r="C15256" s="39"/>
      <c r="D15256" s="39"/>
      <c r="E15256" s="39"/>
      <c r="F15256" s="41" t="str">
        <f aca="false">IF(A15256="","",MATCH(A15256,P_ID,1))</f>
        <v/>
      </c>
      <c r="G15256" s="41" t="str">
        <f aca="false">IF(A15256="","",INDEX(P_Svc,F15256))</f>
        <v/>
      </c>
      <c r="H15256" s="41" t="str">
        <f aca="false">IF(A15256="","",INDEX(P_Zone,F15256))</f>
        <v/>
      </c>
      <c r="I15256" s="41" t="str">
        <f aca="false">IF(A15256="","",IF(D15256="Delivered",IF(B15256&lt;=INDEX(P_Due,F15256),1,0),0))</f>
        <v/>
      </c>
    </row>
    <row r="15257" customFormat="false" ht="15" hidden="false" customHeight="false" outlineLevel="0" collapsed="false">
      <c r="A15257" s="37"/>
      <c r="B15257" s="38"/>
      <c r="C15257" s="39"/>
      <c r="D15257" s="39"/>
      <c r="E15257" s="39"/>
      <c r="F15257" s="41" t="str">
        <f aca="false">IF(A15257="","",MATCH(A15257,P_ID,1))</f>
        <v/>
      </c>
      <c r="G15257" s="41" t="str">
        <f aca="false">IF(A15257="","",INDEX(P_Svc,F15257))</f>
        <v/>
      </c>
      <c r="H15257" s="41" t="str">
        <f aca="false">IF(A15257="","",INDEX(P_Zone,F15257))</f>
        <v/>
      </c>
      <c r="I15257" s="41" t="str">
        <f aca="false">IF(A15257="","",IF(D15257="Delivered",IF(B15257&lt;=INDEX(P_Due,F15257),1,0),0))</f>
        <v/>
      </c>
    </row>
    <row r="15258" customFormat="false" ht="15" hidden="false" customHeight="false" outlineLevel="0" collapsed="false">
      <c r="A15258" s="37"/>
      <c r="B15258" s="38"/>
      <c r="C15258" s="39"/>
      <c r="D15258" s="39"/>
      <c r="E15258" s="39"/>
      <c r="F15258" s="41" t="str">
        <f aca="false">IF(A15258="","",MATCH(A15258,P_ID,1))</f>
        <v/>
      </c>
      <c r="G15258" s="41" t="str">
        <f aca="false">IF(A15258="","",INDEX(P_Svc,F15258))</f>
        <v/>
      </c>
      <c r="H15258" s="41" t="str">
        <f aca="false">IF(A15258="","",INDEX(P_Zone,F15258))</f>
        <v/>
      </c>
      <c r="I15258" s="41" t="str">
        <f aca="false">IF(A15258="","",IF(D15258="Delivered",IF(B15258&lt;=INDEX(P_Due,F15258),1,0),0))</f>
        <v/>
      </c>
    </row>
    <row r="15259" customFormat="false" ht="15" hidden="false" customHeight="false" outlineLevel="0" collapsed="false">
      <c r="A15259" s="37"/>
      <c r="B15259" s="38"/>
      <c r="C15259" s="39"/>
      <c r="D15259" s="39"/>
      <c r="E15259" s="39"/>
      <c r="F15259" s="41" t="str">
        <f aca="false">IF(A15259="","",MATCH(A15259,P_ID,1))</f>
        <v/>
      </c>
      <c r="G15259" s="41" t="str">
        <f aca="false">IF(A15259="","",INDEX(P_Svc,F15259))</f>
        <v/>
      </c>
      <c r="H15259" s="41" t="str">
        <f aca="false">IF(A15259="","",INDEX(P_Zone,F15259))</f>
        <v/>
      </c>
      <c r="I15259" s="41" t="str">
        <f aca="false">IF(A15259="","",IF(D15259="Delivered",IF(B15259&lt;=INDEX(P_Due,F15259),1,0),0))</f>
        <v/>
      </c>
    </row>
    <row r="15260" customFormat="false" ht="15" hidden="false" customHeight="false" outlineLevel="0" collapsed="false">
      <c r="A15260" s="37"/>
      <c r="B15260" s="38"/>
      <c r="C15260" s="39"/>
      <c r="D15260" s="39"/>
      <c r="E15260" s="39"/>
      <c r="F15260" s="41" t="str">
        <f aca="false">IF(A15260="","",MATCH(A15260,P_ID,1))</f>
        <v/>
      </c>
      <c r="G15260" s="41" t="str">
        <f aca="false">IF(A15260="","",INDEX(P_Svc,F15260))</f>
        <v/>
      </c>
      <c r="H15260" s="41" t="str">
        <f aca="false">IF(A15260="","",INDEX(P_Zone,F15260))</f>
        <v/>
      </c>
      <c r="I15260" s="41" t="str">
        <f aca="false">IF(A15260="","",IF(D15260="Delivered",IF(B15260&lt;=INDEX(P_Due,F15260),1,0),0))</f>
        <v/>
      </c>
    </row>
    <row r="15261" customFormat="false" ht="15" hidden="false" customHeight="false" outlineLevel="0" collapsed="false">
      <c r="A15261" s="37"/>
      <c r="B15261" s="38"/>
      <c r="C15261" s="39"/>
      <c r="D15261" s="39"/>
      <c r="E15261" s="39"/>
      <c r="F15261" s="41" t="str">
        <f aca="false">IF(A15261="","",MATCH(A15261,P_ID,1))</f>
        <v/>
      </c>
      <c r="G15261" s="41" t="str">
        <f aca="false">IF(A15261="","",INDEX(P_Svc,F15261))</f>
        <v/>
      </c>
      <c r="H15261" s="41" t="str">
        <f aca="false">IF(A15261="","",INDEX(P_Zone,F15261))</f>
        <v/>
      </c>
      <c r="I15261" s="41" t="str">
        <f aca="false">IF(A15261="","",IF(D15261="Delivered",IF(B15261&lt;=INDEX(P_Due,F15261),1,0),0))</f>
        <v/>
      </c>
    </row>
    <row r="15262" customFormat="false" ht="15" hidden="false" customHeight="false" outlineLevel="0" collapsed="false">
      <c r="A15262" s="37"/>
      <c r="B15262" s="38"/>
      <c r="C15262" s="39"/>
      <c r="D15262" s="39"/>
      <c r="E15262" s="39"/>
      <c r="F15262" s="41" t="str">
        <f aca="false">IF(A15262="","",MATCH(A15262,P_ID,1))</f>
        <v/>
      </c>
      <c r="G15262" s="41" t="str">
        <f aca="false">IF(A15262="","",INDEX(P_Svc,F15262))</f>
        <v/>
      </c>
      <c r="H15262" s="41" t="str">
        <f aca="false">IF(A15262="","",INDEX(P_Zone,F15262))</f>
        <v/>
      </c>
      <c r="I15262" s="41" t="str">
        <f aca="false">IF(A15262="","",IF(D15262="Delivered",IF(B15262&lt;=INDEX(P_Due,F15262),1,0),0))</f>
        <v/>
      </c>
    </row>
    <row r="15263" customFormat="false" ht="15" hidden="false" customHeight="false" outlineLevel="0" collapsed="false">
      <c r="A15263" s="37"/>
      <c r="B15263" s="38"/>
      <c r="C15263" s="39"/>
      <c r="D15263" s="39"/>
      <c r="E15263" s="39"/>
      <c r="F15263" s="41" t="str">
        <f aca="false">IF(A15263="","",MATCH(A15263,P_ID,1))</f>
        <v/>
      </c>
      <c r="G15263" s="41" t="str">
        <f aca="false">IF(A15263="","",INDEX(P_Svc,F15263))</f>
        <v/>
      </c>
      <c r="H15263" s="41" t="str">
        <f aca="false">IF(A15263="","",INDEX(P_Zone,F15263))</f>
        <v/>
      </c>
      <c r="I15263" s="41" t="str">
        <f aca="false">IF(A15263="","",IF(D15263="Delivered",IF(B15263&lt;=INDEX(P_Due,F15263),1,0),0))</f>
        <v/>
      </c>
    </row>
    <row r="15264" customFormat="false" ht="15" hidden="false" customHeight="false" outlineLevel="0" collapsed="false">
      <c r="A15264" s="37"/>
      <c r="B15264" s="38"/>
      <c r="C15264" s="39"/>
      <c r="D15264" s="39"/>
      <c r="E15264" s="39"/>
      <c r="F15264" s="41" t="str">
        <f aca="false">IF(A15264="","",MATCH(A15264,P_ID,1))</f>
        <v/>
      </c>
      <c r="G15264" s="41" t="str">
        <f aca="false">IF(A15264="","",INDEX(P_Svc,F15264))</f>
        <v/>
      </c>
      <c r="H15264" s="41" t="str">
        <f aca="false">IF(A15264="","",INDEX(P_Zone,F15264))</f>
        <v/>
      </c>
      <c r="I15264" s="41" t="str">
        <f aca="false">IF(A15264="","",IF(D15264="Delivered",IF(B15264&lt;=INDEX(P_Due,F15264),1,0),0))</f>
        <v/>
      </c>
    </row>
    <row r="15265" customFormat="false" ht="15" hidden="false" customHeight="false" outlineLevel="0" collapsed="false">
      <c r="A15265" s="37"/>
      <c r="B15265" s="38"/>
      <c r="C15265" s="39"/>
      <c r="D15265" s="39"/>
      <c r="E15265" s="39"/>
      <c r="F15265" s="41" t="str">
        <f aca="false">IF(A15265="","",MATCH(A15265,P_ID,1))</f>
        <v/>
      </c>
      <c r="G15265" s="41" t="str">
        <f aca="false">IF(A15265="","",INDEX(P_Svc,F15265))</f>
        <v/>
      </c>
      <c r="H15265" s="41" t="str">
        <f aca="false">IF(A15265="","",INDEX(P_Zone,F15265))</f>
        <v/>
      </c>
      <c r="I15265" s="41" t="str">
        <f aca="false">IF(A15265="","",IF(D15265="Delivered",IF(B15265&lt;=INDEX(P_Due,F15265),1,0),0))</f>
        <v/>
      </c>
    </row>
    <row r="15266" customFormat="false" ht="15" hidden="false" customHeight="false" outlineLevel="0" collapsed="false">
      <c r="A15266" s="37"/>
      <c r="B15266" s="38"/>
      <c r="C15266" s="39"/>
      <c r="D15266" s="39"/>
      <c r="E15266" s="39"/>
      <c r="F15266" s="41" t="str">
        <f aca="false">IF(A15266="","",MATCH(A15266,P_ID,1))</f>
        <v/>
      </c>
      <c r="G15266" s="41" t="str">
        <f aca="false">IF(A15266="","",INDEX(P_Svc,F15266))</f>
        <v/>
      </c>
      <c r="H15266" s="41" t="str">
        <f aca="false">IF(A15266="","",INDEX(P_Zone,F15266))</f>
        <v/>
      </c>
      <c r="I15266" s="41" t="str">
        <f aca="false">IF(A15266="","",IF(D15266="Delivered",IF(B15266&lt;=INDEX(P_Due,F15266),1,0),0))</f>
        <v/>
      </c>
    </row>
    <row r="15267" customFormat="false" ht="15" hidden="false" customHeight="false" outlineLevel="0" collapsed="false">
      <c r="A15267" s="37"/>
      <c r="B15267" s="38"/>
      <c r="C15267" s="39"/>
      <c r="D15267" s="39"/>
      <c r="E15267" s="39"/>
      <c r="F15267" s="41" t="str">
        <f aca="false">IF(A15267="","",MATCH(A15267,P_ID,1))</f>
        <v/>
      </c>
      <c r="G15267" s="41" t="str">
        <f aca="false">IF(A15267="","",INDEX(P_Svc,F15267))</f>
        <v/>
      </c>
      <c r="H15267" s="41" t="str">
        <f aca="false">IF(A15267="","",INDEX(P_Zone,F15267))</f>
        <v/>
      </c>
      <c r="I15267" s="41" t="str">
        <f aca="false">IF(A15267="","",IF(D15267="Delivered",IF(B15267&lt;=INDEX(P_Due,F15267),1,0),0))</f>
        <v/>
      </c>
    </row>
    <row r="15268" customFormat="false" ht="15" hidden="false" customHeight="false" outlineLevel="0" collapsed="false">
      <c r="A15268" s="37"/>
      <c r="B15268" s="38"/>
      <c r="C15268" s="39"/>
      <c r="D15268" s="39"/>
      <c r="E15268" s="39"/>
      <c r="F15268" s="41" t="str">
        <f aca="false">IF(A15268="","",MATCH(A15268,P_ID,1))</f>
        <v/>
      </c>
      <c r="G15268" s="41" t="str">
        <f aca="false">IF(A15268="","",INDEX(P_Svc,F15268))</f>
        <v/>
      </c>
      <c r="H15268" s="41" t="str">
        <f aca="false">IF(A15268="","",INDEX(P_Zone,F15268))</f>
        <v/>
      </c>
      <c r="I15268" s="41" t="str">
        <f aca="false">IF(A15268="","",IF(D15268="Delivered",IF(B15268&lt;=INDEX(P_Due,F15268),1,0),0))</f>
        <v/>
      </c>
    </row>
    <row r="15269" customFormat="false" ht="15" hidden="false" customHeight="false" outlineLevel="0" collapsed="false">
      <c r="A15269" s="37"/>
      <c r="B15269" s="38"/>
      <c r="C15269" s="39"/>
      <c r="D15269" s="39"/>
      <c r="E15269" s="39"/>
      <c r="F15269" s="41" t="str">
        <f aca="false">IF(A15269="","",MATCH(A15269,P_ID,1))</f>
        <v/>
      </c>
      <c r="G15269" s="41" t="str">
        <f aca="false">IF(A15269="","",INDEX(P_Svc,F15269))</f>
        <v/>
      </c>
      <c r="H15269" s="41" t="str">
        <f aca="false">IF(A15269="","",INDEX(P_Zone,F15269))</f>
        <v/>
      </c>
      <c r="I15269" s="41" t="str">
        <f aca="false">IF(A15269="","",IF(D15269="Delivered",IF(B15269&lt;=INDEX(P_Due,F15269),1,0),0))</f>
        <v/>
      </c>
    </row>
    <row r="15270" customFormat="false" ht="15" hidden="false" customHeight="false" outlineLevel="0" collapsed="false">
      <c r="A15270" s="37"/>
      <c r="B15270" s="38"/>
      <c r="C15270" s="39"/>
      <c r="D15270" s="39"/>
      <c r="E15270" s="39"/>
      <c r="F15270" s="41" t="str">
        <f aca="false">IF(A15270="","",MATCH(A15270,P_ID,1))</f>
        <v/>
      </c>
      <c r="G15270" s="41" t="str">
        <f aca="false">IF(A15270="","",INDEX(P_Svc,F15270))</f>
        <v/>
      </c>
      <c r="H15270" s="41" t="str">
        <f aca="false">IF(A15270="","",INDEX(P_Zone,F15270))</f>
        <v/>
      </c>
      <c r="I15270" s="41" t="str">
        <f aca="false">IF(A15270="","",IF(D15270="Delivered",IF(B15270&lt;=INDEX(P_Due,F15270),1,0),0))</f>
        <v/>
      </c>
    </row>
    <row r="15271" customFormat="false" ht="15" hidden="false" customHeight="false" outlineLevel="0" collapsed="false">
      <c r="A15271" s="37"/>
      <c r="B15271" s="38"/>
      <c r="C15271" s="39"/>
      <c r="D15271" s="39"/>
      <c r="E15271" s="39"/>
      <c r="F15271" s="41" t="str">
        <f aca="false">IF(A15271="","",MATCH(A15271,P_ID,1))</f>
        <v/>
      </c>
      <c r="G15271" s="41" t="str">
        <f aca="false">IF(A15271="","",INDEX(P_Svc,F15271))</f>
        <v/>
      </c>
      <c r="H15271" s="41" t="str">
        <f aca="false">IF(A15271="","",INDEX(P_Zone,F15271))</f>
        <v/>
      </c>
      <c r="I15271" s="41" t="str">
        <f aca="false">IF(A15271="","",IF(D15271="Delivered",IF(B15271&lt;=INDEX(P_Due,F15271),1,0),0))</f>
        <v/>
      </c>
    </row>
    <row r="15272" customFormat="false" ht="15" hidden="false" customHeight="false" outlineLevel="0" collapsed="false">
      <c r="A15272" s="37"/>
      <c r="B15272" s="38"/>
      <c r="C15272" s="39"/>
      <c r="D15272" s="39"/>
      <c r="E15272" s="39"/>
      <c r="F15272" s="41" t="str">
        <f aca="false">IF(A15272="","",MATCH(A15272,P_ID,1))</f>
        <v/>
      </c>
      <c r="G15272" s="41" t="str">
        <f aca="false">IF(A15272="","",INDEX(P_Svc,F15272))</f>
        <v/>
      </c>
      <c r="H15272" s="41" t="str">
        <f aca="false">IF(A15272="","",INDEX(P_Zone,F15272))</f>
        <v/>
      </c>
      <c r="I15272" s="41" t="str">
        <f aca="false">IF(A15272="","",IF(D15272="Delivered",IF(B15272&lt;=INDEX(P_Due,F15272),1,0),0))</f>
        <v/>
      </c>
    </row>
    <row r="15273" customFormat="false" ht="15" hidden="false" customHeight="false" outlineLevel="0" collapsed="false">
      <c r="A15273" s="37"/>
      <c r="B15273" s="38"/>
      <c r="C15273" s="39"/>
      <c r="D15273" s="39"/>
      <c r="E15273" s="39"/>
      <c r="F15273" s="41" t="str">
        <f aca="false">IF(A15273="","",MATCH(A15273,P_ID,1))</f>
        <v/>
      </c>
      <c r="G15273" s="41" t="str">
        <f aca="false">IF(A15273="","",INDEX(P_Svc,F15273))</f>
        <v/>
      </c>
      <c r="H15273" s="41" t="str">
        <f aca="false">IF(A15273="","",INDEX(P_Zone,F15273))</f>
        <v/>
      </c>
      <c r="I15273" s="41" t="str">
        <f aca="false">IF(A15273="","",IF(D15273="Delivered",IF(B15273&lt;=INDEX(P_Due,F15273),1,0),0))</f>
        <v/>
      </c>
    </row>
    <row r="15274" customFormat="false" ht="15" hidden="false" customHeight="false" outlineLevel="0" collapsed="false">
      <c r="A15274" s="37"/>
      <c r="B15274" s="38"/>
      <c r="C15274" s="39"/>
      <c r="D15274" s="39"/>
      <c r="E15274" s="39"/>
      <c r="F15274" s="41" t="str">
        <f aca="false">IF(A15274="","",MATCH(A15274,P_ID,1))</f>
        <v/>
      </c>
      <c r="G15274" s="41" t="str">
        <f aca="false">IF(A15274="","",INDEX(P_Svc,F15274))</f>
        <v/>
      </c>
      <c r="H15274" s="41" t="str">
        <f aca="false">IF(A15274="","",INDEX(P_Zone,F15274))</f>
        <v/>
      </c>
      <c r="I15274" s="41" t="str">
        <f aca="false">IF(A15274="","",IF(D15274="Delivered",IF(B15274&lt;=INDEX(P_Due,F15274),1,0),0))</f>
        <v/>
      </c>
    </row>
    <row r="15275" customFormat="false" ht="15" hidden="false" customHeight="false" outlineLevel="0" collapsed="false">
      <c r="A15275" s="37"/>
      <c r="B15275" s="38"/>
      <c r="C15275" s="39"/>
      <c r="D15275" s="39"/>
      <c r="E15275" s="39"/>
      <c r="F15275" s="41" t="str">
        <f aca="false">IF(A15275="","",MATCH(A15275,P_ID,1))</f>
        <v/>
      </c>
      <c r="G15275" s="41" t="str">
        <f aca="false">IF(A15275="","",INDEX(P_Svc,F15275))</f>
        <v/>
      </c>
      <c r="H15275" s="41" t="str">
        <f aca="false">IF(A15275="","",INDEX(P_Zone,F15275))</f>
        <v/>
      </c>
      <c r="I15275" s="41" t="str">
        <f aca="false">IF(A15275="","",IF(D15275="Delivered",IF(B15275&lt;=INDEX(P_Due,F15275),1,0),0))</f>
        <v/>
      </c>
    </row>
    <row r="15276" customFormat="false" ht="15" hidden="false" customHeight="false" outlineLevel="0" collapsed="false">
      <c r="A15276" s="37"/>
      <c r="B15276" s="38"/>
      <c r="C15276" s="39"/>
      <c r="D15276" s="39"/>
      <c r="E15276" s="39"/>
      <c r="F15276" s="41" t="str">
        <f aca="false">IF(A15276="","",MATCH(A15276,P_ID,1))</f>
        <v/>
      </c>
      <c r="G15276" s="41" t="str">
        <f aca="false">IF(A15276="","",INDEX(P_Svc,F15276))</f>
        <v/>
      </c>
      <c r="H15276" s="41" t="str">
        <f aca="false">IF(A15276="","",INDEX(P_Zone,F15276))</f>
        <v/>
      </c>
      <c r="I15276" s="41" t="str">
        <f aca="false">IF(A15276="","",IF(D15276="Delivered",IF(B15276&lt;=INDEX(P_Due,F15276),1,0),0))</f>
        <v/>
      </c>
    </row>
    <row r="15277" customFormat="false" ht="15" hidden="false" customHeight="false" outlineLevel="0" collapsed="false">
      <c r="A15277" s="37"/>
      <c r="B15277" s="38"/>
      <c r="C15277" s="39"/>
      <c r="D15277" s="39"/>
      <c r="E15277" s="39"/>
      <c r="F15277" s="41" t="str">
        <f aca="false">IF(A15277="","",MATCH(A15277,P_ID,1))</f>
        <v/>
      </c>
      <c r="G15277" s="41" t="str">
        <f aca="false">IF(A15277="","",INDEX(P_Svc,F15277))</f>
        <v/>
      </c>
      <c r="H15277" s="41" t="str">
        <f aca="false">IF(A15277="","",INDEX(P_Zone,F15277))</f>
        <v/>
      </c>
      <c r="I15277" s="41" t="str">
        <f aca="false">IF(A15277="","",IF(D15277="Delivered",IF(B15277&lt;=INDEX(P_Due,F15277),1,0),0))</f>
        <v/>
      </c>
    </row>
    <row r="15278" customFormat="false" ht="15" hidden="false" customHeight="false" outlineLevel="0" collapsed="false">
      <c r="A15278" s="37"/>
      <c r="B15278" s="38"/>
      <c r="C15278" s="39"/>
      <c r="D15278" s="39"/>
      <c r="E15278" s="39"/>
      <c r="F15278" s="41" t="str">
        <f aca="false">IF(A15278="","",MATCH(A15278,P_ID,1))</f>
        <v/>
      </c>
      <c r="G15278" s="41" t="str">
        <f aca="false">IF(A15278="","",INDEX(P_Svc,F15278))</f>
        <v/>
      </c>
      <c r="H15278" s="41" t="str">
        <f aca="false">IF(A15278="","",INDEX(P_Zone,F15278))</f>
        <v/>
      </c>
      <c r="I15278" s="41" t="str">
        <f aca="false">IF(A15278="","",IF(D15278="Delivered",IF(B15278&lt;=INDEX(P_Due,F15278),1,0),0))</f>
        <v/>
      </c>
    </row>
    <row r="15279" customFormat="false" ht="15" hidden="false" customHeight="false" outlineLevel="0" collapsed="false">
      <c r="A15279" s="37"/>
      <c r="B15279" s="38"/>
      <c r="C15279" s="39"/>
      <c r="D15279" s="39"/>
      <c r="E15279" s="39"/>
      <c r="F15279" s="41" t="str">
        <f aca="false">IF(A15279="","",MATCH(A15279,P_ID,1))</f>
        <v/>
      </c>
      <c r="G15279" s="41" t="str">
        <f aca="false">IF(A15279="","",INDEX(P_Svc,F15279))</f>
        <v/>
      </c>
      <c r="H15279" s="41" t="str">
        <f aca="false">IF(A15279="","",INDEX(P_Zone,F15279))</f>
        <v/>
      </c>
      <c r="I15279" s="41" t="str">
        <f aca="false">IF(A15279="","",IF(D15279="Delivered",IF(B15279&lt;=INDEX(P_Due,F15279),1,0),0))</f>
        <v/>
      </c>
    </row>
    <row r="15280" customFormat="false" ht="15" hidden="false" customHeight="false" outlineLevel="0" collapsed="false">
      <c r="A15280" s="37"/>
      <c r="B15280" s="38"/>
      <c r="C15280" s="39"/>
      <c r="D15280" s="39"/>
      <c r="E15280" s="39"/>
      <c r="F15280" s="41" t="str">
        <f aca="false">IF(A15280="","",MATCH(A15280,P_ID,1))</f>
        <v/>
      </c>
      <c r="G15280" s="41" t="str">
        <f aca="false">IF(A15280="","",INDEX(P_Svc,F15280))</f>
        <v/>
      </c>
      <c r="H15280" s="41" t="str">
        <f aca="false">IF(A15280="","",INDEX(P_Zone,F15280))</f>
        <v/>
      </c>
      <c r="I15280" s="41" t="str">
        <f aca="false">IF(A15280="","",IF(D15280="Delivered",IF(B15280&lt;=INDEX(P_Due,F15280),1,0),0))</f>
        <v/>
      </c>
    </row>
    <row r="15281" customFormat="false" ht="15" hidden="false" customHeight="false" outlineLevel="0" collapsed="false">
      <c r="A15281" s="37"/>
      <c r="B15281" s="38"/>
      <c r="C15281" s="39"/>
      <c r="D15281" s="39"/>
      <c r="E15281" s="39"/>
      <c r="F15281" s="41" t="str">
        <f aca="false">IF(A15281="","",MATCH(A15281,P_ID,1))</f>
        <v/>
      </c>
      <c r="G15281" s="41" t="str">
        <f aca="false">IF(A15281="","",INDEX(P_Svc,F15281))</f>
        <v/>
      </c>
      <c r="H15281" s="41" t="str">
        <f aca="false">IF(A15281="","",INDEX(P_Zone,F15281))</f>
        <v/>
      </c>
      <c r="I15281" s="41" t="str">
        <f aca="false">IF(A15281="","",IF(D15281="Delivered",IF(B15281&lt;=INDEX(P_Due,F15281),1,0),0))</f>
        <v/>
      </c>
    </row>
    <row r="15282" customFormat="false" ht="15" hidden="false" customHeight="false" outlineLevel="0" collapsed="false">
      <c r="A15282" s="37"/>
      <c r="B15282" s="38"/>
      <c r="C15282" s="39"/>
      <c r="D15282" s="39"/>
      <c r="E15282" s="39"/>
      <c r="F15282" s="41" t="str">
        <f aca="false">IF(A15282="","",MATCH(A15282,P_ID,1))</f>
        <v/>
      </c>
      <c r="G15282" s="41" t="str">
        <f aca="false">IF(A15282="","",INDEX(P_Svc,F15282))</f>
        <v/>
      </c>
      <c r="H15282" s="41" t="str">
        <f aca="false">IF(A15282="","",INDEX(P_Zone,F15282))</f>
        <v/>
      </c>
      <c r="I15282" s="41" t="str">
        <f aca="false">IF(A15282="","",IF(D15282="Delivered",IF(B15282&lt;=INDEX(P_Due,F15282),1,0),0))</f>
        <v/>
      </c>
    </row>
    <row r="15283" customFormat="false" ht="15" hidden="false" customHeight="false" outlineLevel="0" collapsed="false">
      <c r="A15283" s="37"/>
      <c r="B15283" s="38"/>
      <c r="C15283" s="39"/>
      <c r="D15283" s="39"/>
      <c r="E15283" s="39"/>
      <c r="F15283" s="41" t="str">
        <f aca="false">IF(A15283="","",MATCH(A15283,P_ID,1))</f>
        <v/>
      </c>
      <c r="G15283" s="41" t="str">
        <f aca="false">IF(A15283="","",INDEX(P_Svc,F15283))</f>
        <v/>
      </c>
      <c r="H15283" s="41" t="str">
        <f aca="false">IF(A15283="","",INDEX(P_Zone,F15283))</f>
        <v/>
      </c>
      <c r="I15283" s="41" t="str">
        <f aca="false">IF(A15283="","",IF(D15283="Delivered",IF(B15283&lt;=INDEX(P_Due,F15283),1,0),0))</f>
        <v/>
      </c>
    </row>
    <row r="15284" customFormat="false" ht="15" hidden="false" customHeight="false" outlineLevel="0" collapsed="false">
      <c r="A15284" s="37"/>
      <c r="B15284" s="38"/>
      <c r="C15284" s="39"/>
      <c r="D15284" s="39"/>
      <c r="E15284" s="39"/>
      <c r="F15284" s="41" t="str">
        <f aca="false">IF(A15284="","",MATCH(A15284,P_ID,1))</f>
        <v/>
      </c>
      <c r="G15284" s="41" t="str">
        <f aca="false">IF(A15284="","",INDEX(P_Svc,F15284))</f>
        <v/>
      </c>
      <c r="H15284" s="41" t="str">
        <f aca="false">IF(A15284="","",INDEX(P_Zone,F15284))</f>
        <v/>
      </c>
      <c r="I15284" s="41" t="str">
        <f aca="false">IF(A15284="","",IF(D15284="Delivered",IF(B15284&lt;=INDEX(P_Due,F15284),1,0),0))</f>
        <v/>
      </c>
    </row>
    <row r="15285" customFormat="false" ht="15" hidden="false" customHeight="false" outlineLevel="0" collapsed="false">
      <c r="A15285" s="37"/>
      <c r="B15285" s="38"/>
      <c r="C15285" s="39"/>
      <c r="D15285" s="39"/>
      <c r="E15285" s="39"/>
      <c r="F15285" s="41" t="str">
        <f aca="false">IF(A15285="","",MATCH(A15285,P_ID,1))</f>
        <v/>
      </c>
      <c r="G15285" s="41" t="str">
        <f aca="false">IF(A15285="","",INDEX(P_Svc,F15285))</f>
        <v/>
      </c>
      <c r="H15285" s="41" t="str">
        <f aca="false">IF(A15285="","",INDEX(P_Zone,F15285))</f>
        <v/>
      </c>
      <c r="I15285" s="41" t="str">
        <f aca="false">IF(A15285="","",IF(D15285="Delivered",IF(B15285&lt;=INDEX(P_Due,F15285),1,0),0))</f>
        <v/>
      </c>
    </row>
    <row r="15286" customFormat="false" ht="15" hidden="false" customHeight="false" outlineLevel="0" collapsed="false">
      <c r="A15286" s="37"/>
      <c r="B15286" s="38"/>
      <c r="C15286" s="39"/>
      <c r="D15286" s="39"/>
      <c r="E15286" s="39"/>
      <c r="F15286" s="41" t="str">
        <f aca="false">IF(A15286="","",MATCH(A15286,P_ID,1))</f>
        <v/>
      </c>
      <c r="G15286" s="41" t="str">
        <f aca="false">IF(A15286="","",INDEX(P_Svc,F15286))</f>
        <v/>
      </c>
      <c r="H15286" s="41" t="str">
        <f aca="false">IF(A15286="","",INDEX(P_Zone,F15286))</f>
        <v/>
      </c>
      <c r="I15286" s="41" t="str">
        <f aca="false">IF(A15286="","",IF(D15286="Delivered",IF(B15286&lt;=INDEX(P_Due,F15286),1,0),0))</f>
        <v/>
      </c>
    </row>
    <row r="15287" customFormat="false" ht="15" hidden="false" customHeight="false" outlineLevel="0" collapsed="false">
      <c r="A15287" s="37"/>
      <c r="B15287" s="38"/>
      <c r="C15287" s="39"/>
      <c r="D15287" s="39"/>
      <c r="E15287" s="39"/>
      <c r="F15287" s="41" t="str">
        <f aca="false">IF(A15287="","",MATCH(A15287,P_ID,1))</f>
        <v/>
      </c>
      <c r="G15287" s="41" t="str">
        <f aca="false">IF(A15287="","",INDEX(P_Svc,F15287))</f>
        <v/>
      </c>
      <c r="H15287" s="41" t="str">
        <f aca="false">IF(A15287="","",INDEX(P_Zone,F15287))</f>
        <v/>
      </c>
      <c r="I15287" s="41" t="str">
        <f aca="false">IF(A15287="","",IF(D15287="Delivered",IF(B15287&lt;=INDEX(P_Due,F15287),1,0),0))</f>
        <v/>
      </c>
    </row>
    <row r="15288" customFormat="false" ht="15" hidden="false" customHeight="false" outlineLevel="0" collapsed="false">
      <c r="A15288" s="37"/>
      <c r="B15288" s="38"/>
      <c r="C15288" s="39"/>
      <c r="D15288" s="39"/>
      <c r="E15288" s="39"/>
      <c r="F15288" s="41" t="str">
        <f aca="false">IF(A15288="","",MATCH(A15288,P_ID,1))</f>
        <v/>
      </c>
      <c r="G15288" s="41" t="str">
        <f aca="false">IF(A15288="","",INDEX(P_Svc,F15288))</f>
        <v/>
      </c>
      <c r="H15288" s="41" t="str">
        <f aca="false">IF(A15288="","",INDEX(P_Zone,F15288))</f>
        <v/>
      </c>
      <c r="I15288" s="41" t="str">
        <f aca="false">IF(A15288="","",IF(D15288="Delivered",IF(B15288&lt;=INDEX(P_Due,F15288),1,0),0))</f>
        <v/>
      </c>
    </row>
    <row r="15289" customFormat="false" ht="15" hidden="false" customHeight="false" outlineLevel="0" collapsed="false">
      <c r="A15289" s="37"/>
      <c r="B15289" s="38"/>
      <c r="C15289" s="39"/>
      <c r="D15289" s="39"/>
      <c r="E15289" s="39"/>
      <c r="F15289" s="41" t="str">
        <f aca="false">IF(A15289="","",MATCH(A15289,P_ID,1))</f>
        <v/>
      </c>
      <c r="G15289" s="41" t="str">
        <f aca="false">IF(A15289="","",INDEX(P_Svc,F15289))</f>
        <v/>
      </c>
      <c r="H15289" s="41" t="str">
        <f aca="false">IF(A15289="","",INDEX(P_Zone,F15289))</f>
        <v/>
      </c>
      <c r="I15289" s="41" t="str">
        <f aca="false">IF(A15289="","",IF(D15289="Delivered",IF(B15289&lt;=INDEX(P_Due,F15289),1,0),0))</f>
        <v/>
      </c>
    </row>
    <row r="15290" customFormat="false" ht="15" hidden="false" customHeight="false" outlineLevel="0" collapsed="false">
      <c r="A15290" s="37"/>
      <c r="B15290" s="38"/>
      <c r="C15290" s="39"/>
      <c r="D15290" s="39"/>
      <c r="E15290" s="39"/>
      <c r="F15290" s="41" t="str">
        <f aca="false">IF(A15290="","",MATCH(A15290,P_ID,1))</f>
        <v/>
      </c>
      <c r="G15290" s="41" t="str">
        <f aca="false">IF(A15290="","",INDEX(P_Svc,F15290))</f>
        <v/>
      </c>
      <c r="H15290" s="41" t="str">
        <f aca="false">IF(A15290="","",INDEX(P_Zone,F15290))</f>
        <v/>
      </c>
      <c r="I15290" s="41" t="str">
        <f aca="false">IF(A15290="","",IF(D15290="Delivered",IF(B15290&lt;=INDEX(P_Due,F15290),1,0),0))</f>
        <v/>
      </c>
    </row>
    <row r="15291" customFormat="false" ht="15" hidden="false" customHeight="false" outlineLevel="0" collapsed="false">
      <c r="A15291" s="37"/>
      <c r="B15291" s="38"/>
      <c r="C15291" s="39"/>
      <c r="D15291" s="39"/>
      <c r="E15291" s="39"/>
      <c r="F15291" s="41" t="str">
        <f aca="false">IF(A15291="","",MATCH(A15291,P_ID,1))</f>
        <v/>
      </c>
      <c r="G15291" s="41" t="str">
        <f aca="false">IF(A15291="","",INDEX(P_Svc,F15291))</f>
        <v/>
      </c>
      <c r="H15291" s="41" t="str">
        <f aca="false">IF(A15291="","",INDEX(P_Zone,F15291))</f>
        <v/>
      </c>
      <c r="I15291" s="41" t="str">
        <f aca="false">IF(A15291="","",IF(D15291="Delivered",IF(B15291&lt;=INDEX(P_Due,F15291),1,0),0))</f>
        <v/>
      </c>
    </row>
    <row r="15292" customFormat="false" ht="15" hidden="false" customHeight="false" outlineLevel="0" collapsed="false">
      <c r="A15292" s="37"/>
      <c r="B15292" s="38"/>
      <c r="C15292" s="39"/>
      <c r="D15292" s="39"/>
      <c r="E15292" s="39"/>
      <c r="F15292" s="41" t="str">
        <f aca="false">IF(A15292="","",MATCH(A15292,P_ID,1))</f>
        <v/>
      </c>
      <c r="G15292" s="41" t="str">
        <f aca="false">IF(A15292="","",INDEX(P_Svc,F15292))</f>
        <v/>
      </c>
      <c r="H15292" s="41" t="str">
        <f aca="false">IF(A15292="","",INDEX(P_Zone,F15292))</f>
        <v/>
      </c>
      <c r="I15292" s="41" t="str">
        <f aca="false">IF(A15292="","",IF(D15292="Delivered",IF(B15292&lt;=INDEX(P_Due,F15292),1,0),0))</f>
        <v/>
      </c>
    </row>
    <row r="15293" customFormat="false" ht="15" hidden="false" customHeight="false" outlineLevel="0" collapsed="false">
      <c r="A15293" s="37"/>
      <c r="B15293" s="38"/>
      <c r="C15293" s="39"/>
      <c r="D15293" s="39"/>
      <c r="E15293" s="39"/>
      <c r="F15293" s="41" t="str">
        <f aca="false">IF(A15293="","",MATCH(A15293,P_ID,1))</f>
        <v/>
      </c>
      <c r="G15293" s="41" t="str">
        <f aca="false">IF(A15293="","",INDEX(P_Svc,F15293))</f>
        <v/>
      </c>
      <c r="H15293" s="41" t="str">
        <f aca="false">IF(A15293="","",INDEX(P_Zone,F15293))</f>
        <v/>
      </c>
      <c r="I15293" s="41" t="str">
        <f aca="false">IF(A15293="","",IF(D15293="Delivered",IF(B15293&lt;=INDEX(P_Due,F15293),1,0),0))</f>
        <v/>
      </c>
    </row>
    <row r="15294" customFormat="false" ht="15" hidden="false" customHeight="false" outlineLevel="0" collapsed="false">
      <c r="A15294" s="37"/>
      <c r="B15294" s="38"/>
      <c r="C15294" s="39"/>
      <c r="D15294" s="39"/>
      <c r="E15294" s="39"/>
      <c r="F15294" s="41" t="str">
        <f aca="false">IF(A15294="","",MATCH(A15294,P_ID,1))</f>
        <v/>
      </c>
      <c r="G15294" s="41" t="str">
        <f aca="false">IF(A15294="","",INDEX(P_Svc,F15294))</f>
        <v/>
      </c>
      <c r="H15294" s="41" t="str">
        <f aca="false">IF(A15294="","",INDEX(P_Zone,F15294))</f>
        <v/>
      </c>
      <c r="I15294" s="41" t="str">
        <f aca="false">IF(A15294="","",IF(D15294="Delivered",IF(B15294&lt;=INDEX(P_Due,F15294),1,0),0))</f>
        <v/>
      </c>
    </row>
    <row r="15295" customFormat="false" ht="15" hidden="false" customHeight="false" outlineLevel="0" collapsed="false">
      <c r="A15295" s="37"/>
      <c r="B15295" s="38"/>
      <c r="C15295" s="39"/>
      <c r="D15295" s="39"/>
      <c r="E15295" s="39"/>
      <c r="F15295" s="41" t="str">
        <f aca="false">IF(A15295="","",MATCH(A15295,P_ID,1))</f>
        <v/>
      </c>
      <c r="G15295" s="41" t="str">
        <f aca="false">IF(A15295="","",INDEX(P_Svc,F15295))</f>
        <v/>
      </c>
      <c r="H15295" s="41" t="str">
        <f aca="false">IF(A15295="","",INDEX(P_Zone,F15295))</f>
        <v/>
      </c>
      <c r="I15295" s="41" t="str">
        <f aca="false">IF(A15295="","",IF(D15295="Delivered",IF(B15295&lt;=INDEX(P_Due,F15295),1,0),0))</f>
        <v/>
      </c>
    </row>
    <row r="15296" customFormat="false" ht="15" hidden="false" customHeight="false" outlineLevel="0" collapsed="false">
      <c r="A15296" s="37"/>
      <c r="B15296" s="38"/>
      <c r="C15296" s="39"/>
      <c r="D15296" s="39"/>
      <c r="E15296" s="39"/>
      <c r="F15296" s="41" t="str">
        <f aca="false">IF(A15296="","",MATCH(A15296,P_ID,1))</f>
        <v/>
      </c>
      <c r="G15296" s="41" t="str">
        <f aca="false">IF(A15296="","",INDEX(P_Svc,F15296))</f>
        <v/>
      </c>
      <c r="H15296" s="41" t="str">
        <f aca="false">IF(A15296="","",INDEX(P_Zone,F15296))</f>
        <v/>
      </c>
      <c r="I15296" s="41" t="str">
        <f aca="false">IF(A15296="","",IF(D15296="Delivered",IF(B15296&lt;=INDEX(P_Due,F15296),1,0),0))</f>
        <v/>
      </c>
    </row>
    <row r="15297" customFormat="false" ht="15" hidden="false" customHeight="false" outlineLevel="0" collapsed="false">
      <c r="A15297" s="37"/>
      <c r="B15297" s="38"/>
      <c r="C15297" s="39"/>
      <c r="D15297" s="39"/>
      <c r="E15297" s="39"/>
      <c r="F15297" s="41" t="str">
        <f aca="false">IF(A15297="","",MATCH(A15297,P_ID,1))</f>
        <v/>
      </c>
      <c r="G15297" s="41" t="str">
        <f aca="false">IF(A15297="","",INDEX(P_Svc,F15297))</f>
        <v/>
      </c>
      <c r="H15297" s="41" t="str">
        <f aca="false">IF(A15297="","",INDEX(P_Zone,F15297))</f>
        <v/>
      </c>
      <c r="I15297" s="41" t="str">
        <f aca="false">IF(A15297="","",IF(D15297="Delivered",IF(B15297&lt;=INDEX(P_Due,F15297),1,0),0))</f>
        <v/>
      </c>
    </row>
    <row r="15298" customFormat="false" ht="15" hidden="false" customHeight="false" outlineLevel="0" collapsed="false">
      <c r="A15298" s="37"/>
      <c r="B15298" s="38"/>
      <c r="C15298" s="39"/>
      <c r="D15298" s="39"/>
      <c r="E15298" s="39"/>
      <c r="F15298" s="41" t="str">
        <f aca="false">IF(A15298="","",MATCH(A15298,P_ID,1))</f>
        <v/>
      </c>
      <c r="G15298" s="41" t="str">
        <f aca="false">IF(A15298="","",INDEX(P_Svc,F15298))</f>
        <v/>
      </c>
      <c r="H15298" s="41" t="str">
        <f aca="false">IF(A15298="","",INDEX(P_Zone,F15298))</f>
        <v/>
      </c>
      <c r="I15298" s="41" t="str">
        <f aca="false">IF(A15298="","",IF(D15298="Delivered",IF(B15298&lt;=INDEX(P_Due,F15298),1,0),0))</f>
        <v/>
      </c>
    </row>
    <row r="15299" customFormat="false" ht="15" hidden="false" customHeight="false" outlineLevel="0" collapsed="false">
      <c r="A15299" s="37"/>
      <c r="B15299" s="38"/>
      <c r="C15299" s="39"/>
      <c r="D15299" s="39"/>
      <c r="E15299" s="39"/>
      <c r="F15299" s="41" t="str">
        <f aca="false">IF(A15299="","",MATCH(A15299,P_ID,1))</f>
        <v/>
      </c>
      <c r="G15299" s="41" t="str">
        <f aca="false">IF(A15299="","",INDEX(P_Svc,F15299))</f>
        <v/>
      </c>
      <c r="H15299" s="41" t="str">
        <f aca="false">IF(A15299="","",INDEX(P_Zone,F15299))</f>
        <v/>
      </c>
      <c r="I15299" s="41" t="str">
        <f aca="false">IF(A15299="","",IF(D15299="Delivered",IF(B15299&lt;=INDEX(P_Due,F15299),1,0),0))</f>
        <v/>
      </c>
    </row>
    <row r="15300" customFormat="false" ht="15" hidden="false" customHeight="false" outlineLevel="0" collapsed="false">
      <c r="A15300" s="37"/>
      <c r="B15300" s="38"/>
      <c r="C15300" s="39"/>
      <c r="D15300" s="39"/>
      <c r="E15300" s="39"/>
      <c r="F15300" s="41" t="str">
        <f aca="false">IF(A15300="","",MATCH(A15300,P_ID,1))</f>
        <v/>
      </c>
      <c r="G15300" s="41" t="str">
        <f aca="false">IF(A15300="","",INDEX(P_Svc,F15300))</f>
        <v/>
      </c>
      <c r="H15300" s="41" t="str">
        <f aca="false">IF(A15300="","",INDEX(P_Zone,F15300))</f>
        <v/>
      </c>
      <c r="I15300" s="41" t="str">
        <f aca="false">IF(A15300="","",IF(D15300="Delivered",IF(B15300&lt;=INDEX(P_Due,F15300),1,0),0))</f>
        <v/>
      </c>
    </row>
    <row r="15301" customFormat="false" ht="15" hidden="false" customHeight="false" outlineLevel="0" collapsed="false">
      <c r="A15301" s="37"/>
      <c r="B15301" s="38"/>
      <c r="C15301" s="39"/>
      <c r="D15301" s="39"/>
      <c r="E15301" s="39"/>
      <c r="F15301" s="41" t="str">
        <f aca="false">IF(A15301="","",MATCH(A15301,P_ID,1))</f>
        <v/>
      </c>
      <c r="G15301" s="41" t="str">
        <f aca="false">IF(A15301="","",INDEX(P_Svc,F15301))</f>
        <v/>
      </c>
      <c r="H15301" s="41" t="str">
        <f aca="false">IF(A15301="","",INDEX(P_Zone,F15301))</f>
        <v/>
      </c>
      <c r="I15301" s="41" t="str">
        <f aca="false">IF(A15301="","",IF(D15301="Delivered",IF(B15301&lt;=INDEX(P_Due,F15301),1,0),0))</f>
        <v/>
      </c>
    </row>
    <row r="15302" customFormat="false" ht="15" hidden="false" customHeight="false" outlineLevel="0" collapsed="false">
      <c r="A15302" s="37"/>
      <c r="B15302" s="38"/>
      <c r="C15302" s="39"/>
      <c r="D15302" s="39"/>
      <c r="E15302" s="39"/>
      <c r="F15302" s="41" t="str">
        <f aca="false">IF(A15302="","",MATCH(A15302,P_ID,1))</f>
        <v/>
      </c>
      <c r="G15302" s="41" t="str">
        <f aca="false">IF(A15302="","",INDEX(P_Svc,F15302))</f>
        <v/>
      </c>
      <c r="H15302" s="41" t="str">
        <f aca="false">IF(A15302="","",INDEX(P_Zone,F15302))</f>
        <v/>
      </c>
      <c r="I15302" s="41" t="str">
        <f aca="false">IF(A15302="","",IF(D15302="Delivered",IF(B15302&lt;=INDEX(P_Due,F15302),1,0),0))</f>
        <v/>
      </c>
    </row>
    <row r="15303" customFormat="false" ht="15" hidden="false" customHeight="false" outlineLevel="0" collapsed="false">
      <c r="A15303" s="37"/>
      <c r="B15303" s="38"/>
      <c r="C15303" s="39"/>
      <c r="D15303" s="39"/>
      <c r="E15303" s="39"/>
      <c r="F15303" s="41" t="str">
        <f aca="false">IF(A15303="","",MATCH(A15303,P_ID,1))</f>
        <v/>
      </c>
      <c r="G15303" s="41" t="str">
        <f aca="false">IF(A15303="","",INDEX(P_Svc,F15303))</f>
        <v/>
      </c>
      <c r="H15303" s="41" t="str">
        <f aca="false">IF(A15303="","",INDEX(P_Zone,F15303))</f>
        <v/>
      </c>
      <c r="I15303" s="41" t="str">
        <f aca="false">IF(A15303="","",IF(D15303="Delivered",IF(B15303&lt;=INDEX(P_Due,F15303),1,0),0))</f>
        <v/>
      </c>
    </row>
    <row r="15304" customFormat="false" ht="15" hidden="false" customHeight="false" outlineLevel="0" collapsed="false">
      <c r="A15304" s="37"/>
      <c r="B15304" s="38"/>
      <c r="C15304" s="39"/>
      <c r="D15304" s="39"/>
      <c r="E15304" s="39"/>
      <c r="F15304" s="41" t="str">
        <f aca="false">IF(A15304="","",MATCH(A15304,P_ID,1))</f>
        <v/>
      </c>
      <c r="G15304" s="41" t="str">
        <f aca="false">IF(A15304="","",INDEX(P_Svc,F15304))</f>
        <v/>
      </c>
      <c r="H15304" s="41" t="str">
        <f aca="false">IF(A15304="","",INDEX(P_Zone,F15304))</f>
        <v/>
      </c>
      <c r="I15304" s="41" t="str">
        <f aca="false">IF(A15304="","",IF(D15304="Delivered",IF(B15304&lt;=INDEX(P_Due,F15304),1,0),0))</f>
        <v/>
      </c>
    </row>
    <row r="15305" customFormat="false" ht="15" hidden="false" customHeight="false" outlineLevel="0" collapsed="false">
      <c r="A15305" s="37"/>
      <c r="B15305" s="38"/>
      <c r="C15305" s="39"/>
      <c r="D15305" s="39"/>
      <c r="E15305" s="39"/>
      <c r="F15305" s="41" t="str">
        <f aca="false">IF(A15305="","",MATCH(A15305,P_ID,1))</f>
        <v/>
      </c>
      <c r="G15305" s="41" t="str">
        <f aca="false">IF(A15305="","",INDEX(P_Svc,F15305))</f>
        <v/>
      </c>
      <c r="H15305" s="41" t="str">
        <f aca="false">IF(A15305="","",INDEX(P_Zone,F15305))</f>
        <v/>
      </c>
      <c r="I15305" s="41" t="str">
        <f aca="false">IF(A15305="","",IF(D15305="Delivered",IF(B15305&lt;=INDEX(P_Due,F15305),1,0),0))</f>
        <v/>
      </c>
    </row>
    <row r="15306" customFormat="false" ht="15" hidden="false" customHeight="false" outlineLevel="0" collapsed="false">
      <c r="A15306" s="37"/>
      <c r="B15306" s="38"/>
      <c r="C15306" s="39"/>
      <c r="D15306" s="39"/>
      <c r="E15306" s="39"/>
      <c r="F15306" s="41" t="str">
        <f aca="false">IF(A15306="","",MATCH(A15306,P_ID,1))</f>
        <v/>
      </c>
      <c r="G15306" s="41" t="str">
        <f aca="false">IF(A15306="","",INDEX(P_Svc,F15306))</f>
        <v/>
      </c>
      <c r="H15306" s="41" t="str">
        <f aca="false">IF(A15306="","",INDEX(P_Zone,F15306))</f>
        <v/>
      </c>
      <c r="I15306" s="41" t="str">
        <f aca="false">IF(A15306="","",IF(D15306="Delivered",IF(B15306&lt;=INDEX(P_Due,F15306),1,0),0))</f>
        <v/>
      </c>
    </row>
    <row r="15307" customFormat="false" ht="15" hidden="false" customHeight="false" outlineLevel="0" collapsed="false">
      <c r="A15307" s="37"/>
      <c r="B15307" s="38"/>
      <c r="C15307" s="39"/>
      <c r="D15307" s="39"/>
      <c r="E15307" s="39"/>
      <c r="F15307" s="41" t="str">
        <f aca="false">IF(A15307="","",MATCH(A15307,P_ID,1))</f>
        <v/>
      </c>
      <c r="G15307" s="41" t="str">
        <f aca="false">IF(A15307="","",INDEX(P_Svc,F15307))</f>
        <v/>
      </c>
      <c r="H15307" s="41" t="str">
        <f aca="false">IF(A15307="","",INDEX(P_Zone,F15307))</f>
        <v/>
      </c>
      <c r="I15307" s="41" t="str">
        <f aca="false">IF(A15307="","",IF(D15307="Delivered",IF(B15307&lt;=INDEX(P_Due,F15307),1,0),0))</f>
        <v/>
      </c>
    </row>
    <row r="15308" customFormat="false" ht="15" hidden="false" customHeight="false" outlineLevel="0" collapsed="false">
      <c r="A15308" s="37"/>
      <c r="B15308" s="38"/>
      <c r="C15308" s="39"/>
      <c r="D15308" s="39"/>
      <c r="E15308" s="39"/>
      <c r="F15308" s="41" t="str">
        <f aca="false">IF(A15308="","",MATCH(A15308,P_ID,1))</f>
        <v/>
      </c>
      <c r="G15308" s="41" t="str">
        <f aca="false">IF(A15308="","",INDEX(P_Svc,F15308))</f>
        <v/>
      </c>
      <c r="H15308" s="41" t="str">
        <f aca="false">IF(A15308="","",INDEX(P_Zone,F15308))</f>
        <v/>
      </c>
      <c r="I15308" s="41" t="str">
        <f aca="false">IF(A15308="","",IF(D15308="Delivered",IF(B15308&lt;=INDEX(P_Due,F15308),1,0),0))</f>
        <v/>
      </c>
    </row>
    <row r="15309" customFormat="false" ht="15" hidden="false" customHeight="false" outlineLevel="0" collapsed="false">
      <c r="A15309" s="37"/>
      <c r="B15309" s="38"/>
      <c r="C15309" s="39"/>
      <c r="D15309" s="39"/>
      <c r="E15309" s="39"/>
      <c r="F15309" s="41" t="str">
        <f aca="false">IF(A15309="","",MATCH(A15309,P_ID,1))</f>
        <v/>
      </c>
      <c r="G15309" s="41" t="str">
        <f aca="false">IF(A15309="","",INDEX(P_Svc,F15309))</f>
        <v/>
      </c>
      <c r="H15309" s="41" t="str">
        <f aca="false">IF(A15309="","",INDEX(P_Zone,F15309))</f>
        <v/>
      </c>
      <c r="I15309" s="41" t="str">
        <f aca="false">IF(A15309="","",IF(D15309="Delivered",IF(B15309&lt;=INDEX(P_Due,F15309),1,0),0))</f>
        <v/>
      </c>
    </row>
    <row r="15310" customFormat="false" ht="15" hidden="false" customHeight="false" outlineLevel="0" collapsed="false">
      <c r="A15310" s="37"/>
      <c r="B15310" s="38"/>
      <c r="C15310" s="39"/>
      <c r="D15310" s="39"/>
      <c r="E15310" s="39"/>
      <c r="F15310" s="41" t="str">
        <f aca="false">IF(A15310="","",MATCH(A15310,P_ID,1))</f>
        <v/>
      </c>
      <c r="G15310" s="41" t="str">
        <f aca="false">IF(A15310="","",INDEX(P_Svc,F15310))</f>
        <v/>
      </c>
      <c r="H15310" s="41" t="str">
        <f aca="false">IF(A15310="","",INDEX(P_Zone,F15310))</f>
        <v/>
      </c>
      <c r="I15310" s="41" t="str">
        <f aca="false">IF(A15310="","",IF(D15310="Delivered",IF(B15310&lt;=INDEX(P_Due,F15310),1,0),0))</f>
        <v/>
      </c>
    </row>
    <row r="15311" customFormat="false" ht="15" hidden="false" customHeight="false" outlineLevel="0" collapsed="false">
      <c r="A15311" s="37"/>
      <c r="B15311" s="38"/>
      <c r="C15311" s="39"/>
      <c r="D15311" s="39"/>
      <c r="E15311" s="39"/>
      <c r="F15311" s="41" t="str">
        <f aca="false">IF(A15311="","",MATCH(A15311,P_ID,1))</f>
        <v/>
      </c>
      <c r="G15311" s="41" t="str">
        <f aca="false">IF(A15311="","",INDEX(P_Svc,F15311))</f>
        <v/>
      </c>
      <c r="H15311" s="41" t="str">
        <f aca="false">IF(A15311="","",INDEX(P_Zone,F15311))</f>
        <v/>
      </c>
      <c r="I15311" s="41" t="str">
        <f aca="false">IF(A15311="","",IF(D15311="Delivered",IF(B15311&lt;=INDEX(P_Due,F15311),1,0),0))</f>
        <v/>
      </c>
    </row>
    <row r="15312" customFormat="false" ht="15" hidden="false" customHeight="false" outlineLevel="0" collapsed="false">
      <c r="A15312" s="37"/>
      <c r="B15312" s="38"/>
      <c r="C15312" s="39"/>
      <c r="D15312" s="39"/>
      <c r="E15312" s="39"/>
      <c r="F15312" s="41" t="str">
        <f aca="false">IF(A15312="","",MATCH(A15312,P_ID,1))</f>
        <v/>
      </c>
      <c r="G15312" s="41" t="str">
        <f aca="false">IF(A15312="","",INDEX(P_Svc,F15312))</f>
        <v/>
      </c>
      <c r="H15312" s="41" t="str">
        <f aca="false">IF(A15312="","",INDEX(P_Zone,F15312))</f>
        <v/>
      </c>
      <c r="I15312" s="41" t="str">
        <f aca="false">IF(A15312="","",IF(D15312="Delivered",IF(B15312&lt;=INDEX(P_Due,F15312),1,0),0))</f>
        <v/>
      </c>
    </row>
    <row r="15313" customFormat="false" ht="15" hidden="false" customHeight="false" outlineLevel="0" collapsed="false">
      <c r="A15313" s="37"/>
      <c r="B15313" s="38"/>
      <c r="C15313" s="39"/>
      <c r="D15313" s="39"/>
      <c r="E15313" s="39"/>
      <c r="F15313" s="41" t="str">
        <f aca="false">IF(A15313="","",MATCH(A15313,P_ID,1))</f>
        <v/>
      </c>
      <c r="G15313" s="41" t="str">
        <f aca="false">IF(A15313="","",INDEX(P_Svc,F15313))</f>
        <v/>
      </c>
      <c r="H15313" s="41" t="str">
        <f aca="false">IF(A15313="","",INDEX(P_Zone,F15313))</f>
        <v/>
      </c>
      <c r="I15313" s="41" t="str">
        <f aca="false">IF(A15313="","",IF(D15313="Delivered",IF(B15313&lt;=INDEX(P_Due,F15313),1,0),0))</f>
        <v/>
      </c>
    </row>
    <row r="15314" customFormat="false" ht="15" hidden="false" customHeight="false" outlineLevel="0" collapsed="false">
      <c r="A15314" s="37"/>
      <c r="B15314" s="38"/>
      <c r="C15314" s="39"/>
      <c r="D15314" s="39"/>
      <c r="E15314" s="39"/>
      <c r="F15314" s="41" t="str">
        <f aca="false">IF(A15314="","",MATCH(A15314,P_ID,1))</f>
        <v/>
      </c>
      <c r="G15314" s="41" t="str">
        <f aca="false">IF(A15314="","",INDEX(P_Svc,F15314))</f>
        <v/>
      </c>
      <c r="H15314" s="41" t="str">
        <f aca="false">IF(A15314="","",INDEX(P_Zone,F15314))</f>
        <v/>
      </c>
      <c r="I15314" s="41" t="str">
        <f aca="false">IF(A15314="","",IF(D15314="Delivered",IF(B15314&lt;=INDEX(P_Due,F15314),1,0),0))</f>
        <v/>
      </c>
    </row>
    <row r="15315" customFormat="false" ht="15" hidden="false" customHeight="false" outlineLevel="0" collapsed="false">
      <c r="A15315" s="37"/>
      <c r="B15315" s="38"/>
      <c r="C15315" s="39"/>
      <c r="D15315" s="39"/>
      <c r="E15315" s="39"/>
      <c r="F15315" s="41" t="str">
        <f aca="false">IF(A15315="","",MATCH(A15315,P_ID,1))</f>
        <v/>
      </c>
      <c r="G15315" s="41" t="str">
        <f aca="false">IF(A15315="","",INDEX(P_Svc,F15315))</f>
        <v/>
      </c>
      <c r="H15315" s="41" t="str">
        <f aca="false">IF(A15315="","",INDEX(P_Zone,F15315))</f>
        <v/>
      </c>
      <c r="I15315" s="41" t="str">
        <f aca="false">IF(A15315="","",IF(D15315="Delivered",IF(B15315&lt;=INDEX(P_Due,F15315),1,0),0))</f>
        <v/>
      </c>
    </row>
    <row r="15316" customFormat="false" ht="15" hidden="false" customHeight="false" outlineLevel="0" collapsed="false">
      <c r="A15316" s="37"/>
      <c r="B15316" s="38"/>
      <c r="C15316" s="39"/>
      <c r="D15316" s="39"/>
      <c r="E15316" s="39"/>
      <c r="F15316" s="41" t="str">
        <f aca="false">IF(A15316="","",MATCH(A15316,P_ID,1))</f>
        <v/>
      </c>
      <c r="G15316" s="41" t="str">
        <f aca="false">IF(A15316="","",INDEX(P_Svc,F15316))</f>
        <v/>
      </c>
      <c r="H15316" s="41" t="str">
        <f aca="false">IF(A15316="","",INDEX(P_Zone,F15316))</f>
        <v/>
      </c>
      <c r="I15316" s="41" t="str">
        <f aca="false">IF(A15316="","",IF(D15316="Delivered",IF(B15316&lt;=INDEX(P_Due,F15316),1,0),0))</f>
        <v/>
      </c>
    </row>
    <row r="15317" customFormat="false" ht="15" hidden="false" customHeight="false" outlineLevel="0" collapsed="false">
      <c r="A15317" s="37"/>
      <c r="B15317" s="38"/>
      <c r="C15317" s="39"/>
      <c r="D15317" s="39"/>
      <c r="E15317" s="39"/>
      <c r="F15317" s="41" t="str">
        <f aca="false">IF(A15317="","",MATCH(A15317,P_ID,1))</f>
        <v/>
      </c>
      <c r="G15317" s="41" t="str">
        <f aca="false">IF(A15317="","",INDEX(P_Svc,F15317))</f>
        <v/>
      </c>
      <c r="H15317" s="41" t="str">
        <f aca="false">IF(A15317="","",INDEX(P_Zone,F15317))</f>
        <v/>
      </c>
      <c r="I15317" s="41" t="str">
        <f aca="false">IF(A15317="","",IF(D15317="Delivered",IF(B15317&lt;=INDEX(P_Due,F15317),1,0),0))</f>
        <v/>
      </c>
    </row>
    <row r="15318" customFormat="false" ht="15" hidden="false" customHeight="false" outlineLevel="0" collapsed="false">
      <c r="A15318" s="37"/>
      <c r="B15318" s="38"/>
      <c r="C15318" s="39"/>
      <c r="D15318" s="39"/>
      <c r="E15318" s="39"/>
      <c r="F15318" s="41" t="str">
        <f aca="false">IF(A15318="","",MATCH(A15318,P_ID,1))</f>
        <v/>
      </c>
      <c r="G15318" s="41" t="str">
        <f aca="false">IF(A15318="","",INDEX(P_Svc,F15318))</f>
        <v/>
      </c>
      <c r="H15318" s="41" t="str">
        <f aca="false">IF(A15318="","",INDEX(P_Zone,F15318))</f>
        <v/>
      </c>
      <c r="I15318" s="41" t="str">
        <f aca="false">IF(A15318="","",IF(D15318="Delivered",IF(B15318&lt;=INDEX(P_Due,F15318),1,0),0))</f>
        <v/>
      </c>
    </row>
    <row r="15319" customFormat="false" ht="15" hidden="false" customHeight="false" outlineLevel="0" collapsed="false">
      <c r="A15319" s="37"/>
      <c r="B15319" s="38"/>
      <c r="C15319" s="39"/>
      <c r="D15319" s="39"/>
      <c r="E15319" s="39"/>
      <c r="F15319" s="41" t="str">
        <f aca="false">IF(A15319="","",MATCH(A15319,P_ID,1))</f>
        <v/>
      </c>
      <c r="G15319" s="41" t="str">
        <f aca="false">IF(A15319="","",INDEX(P_Svc,F15319))</f>
        <v/>
      </c>
      <c r="H15319" s="41" t="str">
        <f aca="false">IF(A15319="","",INDEX(P_Zone,F15319))</f>
        <v/>
      </c>
      <c r="I15319" s="41" t="str">
        <f aca="false">IF(A15319="","",IF(D15319="Delivered",IF(B15319&lt;=INDEX(P_Due,F15319),1,0),0))</f>
        <v/>
      </c>
    </row>
    <row r="15320" customFormat="false" ht="15" hidden="false" customHeight="false" outlineLevel="0" collapsed="false">
      <c r="A15320" s="37"/>
      <c r="B15320" s="38"/>
      <c r="C15320" s="39"/>
      <c r="D15320" s="39"/>
      <c r="E15320" s="39"/>
      <c r="F15320" s="41" t="str">
        <f aca="false">IF(A15320="","",MATCH(A15320,P_ID,1))</f>
        <v/>
      </c>
      <c r="G15320" s="41" t="str">
        <f aca="false">IF(A15320="","",INDEX(P_Svc,F15320))</f>
        <v/>
      </c>
      <c r="H15320" s="41" t="str">
        <f aca="false">IF(A15320="","",INDEX(P_Zone,F15320))</f>
        <v/>
      </c>
      <c r="I15320" s="41" t="str">
        <f aca="false">IF(A15320="","",IF(D15320="Delivered",IF(B15320&lt;=INDEX(P_Due,F15320),1,0),0))</f>
        <v/>
      </c>
    </row>
    <row r="15321" customFormat="false" ht="15" hidden="false" customHeight="false" outlineLevel="0" collapsed="false">
      <c r="A15321" s="37"/>
      <c r="B15321" s="38"/>
      <c r="C15321" s="39"/>
      <c r="D15321" s="39"/>
      <c r="E15321" s="39"/>
      <c r="F15321" s="41" t="str">
        <f aca="false">IF(A15321="","",MATCH(A15321,P_ID,1))</f>
        <v/>
      </c>
      <c r="G15321" s="41" t="str">
        <f aca="false">IF(A15321="","",INDEX(P_Svc,F15321))</f>
        <v/>
      </c>
      <c r="H15321" s="41" t="str">
        <f aca="false">IF(A15321="","",INDEX(P_Zone,F15321))</f>
        <v/>
      </c>
      <c r="I15321" s="41" t="str">
        <f aca="false">IF(A15321="","",IF(D15321="Delivered",IF(B15321&lt;=INDEX(P_Due,F15321),1,0),0))</f>
        <v/>
      </c>
    </row>
    <row r="15322" customFormat="false" ht="15" hidden="false" customHeight="false" outlineLevel="0" collapsed="false">
      <c r="A15322" s="37"/>
      <c r="B15322" s="38"/>
      <c r="C15322" s="39"/>
      <c r="D15322" s="39"/>
      <c r="E15322" s="39"/>
      <c r="F15322" s="41" t="str">
        <f aca="false">IF(A15322="","",MATCH(A15322,P_ID,1))</f>
        <v/>
      </c>
      <c r="G15322" s="41" t="str">
        <f aca="false">IF(A15322="","",INDEX(P_Svc,F15322))</f>
        <v/>
      </c>
      <c r="H15322" s="41" t="str">
        <f aca="false">IF(A15322="","",INDEX(P_Zone,F15322))</f>
        <v/>
      </c>
      <c r="I15322" s="41" t="str">
        <f aca="false">IF(A15322="","",IF(D15322="Delivered",IF(B15322&lt;=INDEX(P_Due,F15322),1,0),0))</f>
        <v/>
      </c>
    </row>
    <row r="15323" customFormat="false" ht="15" hidden="false" customHeight="false" outlineLevel="0" collapsed="false">
      <c r="A15323" s="37"/>
      <c r="B15323" s="38"/>
      <c r="C15323" s="39"/>
      <c r="D15323" s="39"/>
      <c r="E15323" s="39"/>
      <c r="F15323" s="41" t="str">
        <f aca="false">IF(A15323="","",MATCH(A15323,P_ID,1))</f>
        <v/>
      </c>
      <c r="G15323" s="41" t="str">
        <f aca="false">IF(A15323="","",INDEX(P_Svc,F15323))</f>
        <v/>
      </c>
      <c r="H15323" s="41" t="str">
        <f aca="false">IF(A15323="","",INDEX(P_Zone,F15323))</f>
        <v/>
      </c>
      <c r="I15323" s="41" t="str">
        <f aca="false">IF(A15323="","",IF(D15323="Delivered",IF(B15323&lt;=INDEX(P_Due,F15323),1,0),0))</f>
        <v/>
      </c>
    </row>
    <row r="15324" customFormat="false" ht="15" hidden="false" customHeight="false" outlineLevel="0" collapsed="false">
      <c r="A15324" s="37"/>
      <c r="B15324" s="38"/>
      <c r="C15324" s="39"/>
      <c r="D15324" s="39"/>
      <c r="E15324" s="39"/>
      <c r="F15324" s="41" t="str">
        <f aca="false">IF(A15324="","",MATCH(A15324,P_ID,1))</f>
        <v/>
      </c>
      <c r="G15324" s="41" t="str">
        <f aca="false">IF(A15324="","",INDEX(P_Svc,F15324))</f>
        <v/>
      </c>
      <c r="H15324" s="41" t="str">
        <f aca="false">IF(A15324="","",INDEX(P_Zone,F15324))</f>
        <v/>
      </c>
      <c r="I15324" s="41" t="str">
        <f aca="false">IF(A15324="","",IF(D15324="Delivered",IF(B15324&lt;=INDEX(P_Due,F15324),1,0),0))</f>
        <v/>
      </c>
    </row>
    <row r="15325" customFormat="false" ht="15" hidden="false" customHeight="false" outlineLevel="0" collapsed="false">
      <c r="A15325" s="37"/>
      <c r="B15325" s="38"/>
      <c r="C15325" s="39"/>
      <c r="D15325" s="39"/>
      <c r="E15325" s="39"/>
      <c r="F15325" s="41" t="str">
        <f aca="false">IF(A15325="","",MATCH(A15325,P_ID,1))</f>
        <v/>
      </c>
      <c r="G15325" s="41" t="str">
        <f aca="false">IF(A15325="","",INDEX(P_Svc,F15325))</f>
        <v/>
      </c>
      <c r="H15325" s="41" t="str">
        <f aca="false">IF(A15325="","",INDEX(P_Zone,F15325))</f>
        <v/>
      </c>
      <c r="I15325" s="41" t="str">
        <f aca="false">IF(A15325="","",IF(D15325="Delivered",IF(B15325&lt;=INDEX(P_Due,F15325),1,0),0))</f>
        <v/>
      </c>
    </row>
    <row r="15326" customFormat="false" ht="15" hidden="false" customHeight="false" outlineLevel="0" collapsed="false">
      <c r="A15326" s="37"/>
      <c r="B15326" s="38"/>
      <c r="C15326" s="39"/>
      <c r="D15326" s="39"/>
      <c r="E15326" s="39"/>
      <c r="F15326" s="41" t="str">
        <f aca="false">IF(A15326="","",MATCH(A15326,P_ID,1))</f>
        <v/>
      </c>
      <c r="G15326" s="41" t="str">
        <f aca="false">IF(A15326="","",INDEX(P_Svc,F15326))</f>
        <v/>
      </c>
      <c r="H15326" s="41" t="str">
        <f aca="false">IF(A15326="","",INDEX(P_Zone,F15326))</f>
        <v/>
      </c>
      <c r="I15326" s="41" t="str">
        <f aca="false">IF(A15326="","",IF(D15326="Delivered",IF(B15326&lt;=INDEX(P_Due,F15326),1,0),0))</f>
        <v/>
      </c>
    </row>
    <row r="15327" customFormat="false" ht="15" hidden="false" customHeight="false" outlineLevel="0" collapsed="false">
      <c r="A15327" s="37"/>
      <c r="B15327" s="38"/>
      <c r="C15327" s="39"/>
      <c r="D15327" s="39"/>
      <c r="E15327" s="39"/>
      <c r="F15327" s="41" t="str">
        <f aca="false">IF(A15327="","",MATCH(A15327,P_ID,1))</f>
        <v/>
      </c>
      <c r="G15327" s="41" t="str">
        <f aca="false">IF(A15327="","",INDEX(P_Svc,F15327))</f>
        <v/>
      </c>
      <c r="H15327" s="41" t="str">
        <f aca="false">IF(A15327="","",INDEX(P_Zone,F15327))</f>
        <v/>
      </c>
      <c r="I15327" s="41" t="str">
        <f aca="false">IF(A15327="","",IF(D15327="Delivered",IF(B15327&lt;=INDEX(P_Due,F15327),1,0),0))</f>
        <v/>
      </c>
    </row>
    <row r="15328" customFormat="false" ht="15" hidden="false" customHeight="false" outlineLevel="0" collapsed="false">
      <c r="A15328" s="37"/>
      <c r="B15328" s="38"/>
      <c r="C15328" s="39"/>
      <c r="D15328" s="39"/>
      <c r="E15328" s="39"/>
      <c r="F15328" s="41" t="str">
        <f aca="false">IF(A15328="","",MATCH(A15328,P_ID,1))</f>
        <v/>
      </c>
      <c r="G15328" s="41" t="str">
        <f aca="false">IF(A15328="","",INDEX(P_Svc,F15328))</f>
        <v/>
      </c>
      <c r="H15328" s="41" t="str">
        <f aca="false">IF(A15328="","",INDEX(P_Zone,F15328))</f>
        <v/>
      </c>
      <c r="I15328" s="41" t="str">
        <f aca="false">IF(A15328="","",IF(D15328="Delivered",IF(B15328&lt;=INDEX(P_Due,F15328),1,0),0))</f>
        <v/>
      </c>
    </row>
    <row r="15329" customFormat="false" ht="15" hidden="false" customHeight="false" outlineLevel="0" collapsed="false">
      <c r="A15329" s="37"/>
      <c r="B15329" s="38"/>
      <c r="C15329" s="39"/>
      <c r="D15329" s="39"/>
      <c r="E15329" s="39"/>
      <c r="F15329" s="41" t="str">
        <f aca="false">IF(A15329="","",MATCH(A15329,P_ID,1))</f>
        <v/>
      </c>
      <c r="G15329" s="41" t="str">
        <f aca="false">IF(A15329="","",INDEX(P_Svc,F15329))</f>
        <v/>
      </c>
      <c r="H15329" s="41" t="str">
        <f aca="false">IF(A15329="","",INDEX(P_Zone,F15329))</f>
        <v/>
      </c>
      <c r="I15329" s="41" t="str">
        <f aca="false">IF(A15329="","",IF(D15329="Delivered",IF(B15329&lt;=INDEX(P_Due,F15329),1,0),0))</f>
        <v/>
      </c>
    </row>
    <row r="15330" customFormat="false" ht="15" hidden="false" customHeight="false" outlineLevel="0" collapsed="false">
      <c r="A15330" s="37"/>
      <c r="B15330" s="38"/>
      <c r="C15330" s="39"/>
      <c r="D15330" s="39"/>
      <c r="E15330" s="39"/>
      <c r="F15330" s="41" t="str">
        <f aca="false">IF(A15330="","",MATCH(A15330,P_ID,1))</f>
        <v/>
      </c>
      <c r="G15330" s="41" t="str">
        <f aca="false">IF(A15330="","",INDEX(P_Svc,F15330))</f>
        <v/>
      </c>
      <c r="H15330" s="41" t="str">
        <f aca="false">IF(A15330="","",INDEX(P_Zone,F15330))</f>
        <v/>
      </c>
      <c r="I15330" s="41" t="str">
        <f aca="false">IF(A15330="","",IF(D15330="Delivered",IF(B15330&lt;=INDEX(P_Due,F15330),1,0),0))</f>
        <v/>
      </c>
    </row>
    <row r="15331" customFormat="false" ht="15" hidden="false" customHeight="false" outlineLevel="0" collapsed="false">
      <c r="A15331" s="37"/>
      <c r="B15331" s="38"/>
      <c r="C15331" s="39"/>
      <c r="D15331" s="39"/>
      <c r="E15331" s="39"/>
      <c r="F15331" s="41" t="str">
        <f aca="false">IF(A15331="","",MATCH(A15331,P_ID,1))</f>
        <v/>
      </c>
      <c r="G15331" s="41" t="str">
        <f aca="false">IF(A15331="","",INDEX(P_Svc,F15331))</f>
        <v/>
      </c>
      <c r="H15331" s="41" t="str">
        <f aca="false">IF(A15331="","",INDEX(P_Zone,F15331))</f>
        <v/>
      </c>
      <c r="I15331" s="41" t="str">
        <f aca="false">IF(A15331="","",IF(D15331="Delivered",IF(B15331&lt;=INDEX(P_Due,F15331),1,0),0))</f>
        <v/>
      </c>
    </row>
    <row r="15332" customFormat="false" ht="15" hidden="false" customHeight="false" outlineLevel="0" collapsed="false">
      <c r="A15332" s="37"/>
      <c r="B15332" s="38"/>
      <c r="C15332" s="39"/>
      <c r="D15332" s="39"/>
      <c r="E15332" s="39"/>
      <c r="F15332" s="41" t="str">
        <f aca="false">IF(A15332="","",MATCH(A15332,P_ID,1))</f>
        <v/>
      </c>
      <c r="G15332" s="41" t="str">
        <f aca="false">IF(A15332="","",INDEX(P_Svc,F15332))</f>
        <v/>
      </c>
      <c r="H15332" s="41" t="str">
        <f aca="false">IF(A15332="","",INDEX(P_Zone,F15332))</f>
        <v/>
      </c>
      <c r="I15332" s="41" t="str">
        <f aca="false">IF(A15332="","",IF(D15332="Delivered",IF(B15332&lt;=INDEX(P_Due,F15332),1,0),0))</f>
        <v/>
      </c>
    </row>
    <row r="15333" customFormat="false" ht="15" hidden="false" customHeight="false" outlineLevel="0" collapsed="false">
      <c r="A15333" s="37"/>
      <c r="B15333" s="38"/>
      <c r="C15333" s="39"/>
      <c r="D15333" s="39"/>
      <c r="E15333" s="39"/>
      <c r="F15333" s="41" t="str">
        <f aca="false">IF(A15333="","",MATCH(A15333,P_ID,1))</f>
        <v/>
      </c>
      <c r="G15333" s="41" t="str">
        <f aca="false">IF(A15333="","",INDEX(P_Svc,F15333))</f>
        <v/>
      </c>
      <c r="H15333" s="41" t="str">
        <f aca="false">IF(A15333="","",INDEX(P_Zone,F15333))</f>
        <v/>
      </c>
      <c r="I15333" s="41" t="str">
        <f aca="false">IF(A15333="","",IF(D15333="Delivered",IF(B15333&lt;=INDEX(P_Due,F15333),1,0),0))</f>
        <v/>
      </c>
    </row>
    <row r="15334" customFormat="false" ht="15" hidden="false" customHeight="false" outlineLevel="0" collapsed="false">
      <c r="A15334" s="37"/>
      <c r="B15334" s="38"/>
      <c r="C15334" s="39"/>
      <c r="D15334" s="39"/>
      <c r="E15334" s="39"/>
      <c r="F15334" s="41" t="str">
        <f aca="false">IF(A15334="","",MATCH(A15334,P_ID,1))</f>
        <v/>
      </c>
      <c r="G15334" s="41" t="str">
        <f aca="false">IF(A15334="","",INDEX(P_Svc,F15334))</f>
        <v/>
      </c>
      <c r="H15334" s="41" t="str">
        <f aca="false">IF(A15334="","",INDEX(P_Zone,F15334))</f>
        <v/>
      </c>
      <c r="I15334" s="41" t="str">
        <f aca="false">IF(A15334="","",IF(D15334="Delivered",IF(B15334&lt;=INDEX(P_Due,F15334),1,0),0))</f>
        <v/>
      </c>
    </row>
    <row r="15335" customFormat="false" ht="15" hidden="false" customHeight="false" outlineLevel="0" collapsed="false">
      <c r="A15335" s="37"/>
      <c r="B15335" s="38"/>
      <c r="C15335" s="39"/>
      <c r="D15335" s="39"/>
      <c r="E15335" s="39"/>
      <c r="F15335" s="41" t="str">
        <f aca="false">IF(A15335="","",MATCH(A15335,P_ID,1))</f>
        <v/>
      </c>
      <c r="G15335" s="41" t="str">
        <f aca="false">IF(A15335="","",INDEX(P_Svc,F15335))</f>
        <v/>
      </c>
      <c r="H15335" s="41" t="str">
        <f aca="false">IF(A15335="","",INDEX(P_Zone,F15335))</f>
        <v/>
      </c>
      <c r="I15335" s="41" t="str">
        <f aca="false">IF(A15335="","",IF(D15335="Delivered",IF(B15335&lt;=INDEX(P_Due,F15335),1,0),0))</f>
        <v/>
      </c>
    </row>
    <row r="15336" customFormat="false" ht="15" hidden="false" customHeight="false" outlineLevel="0" collapsed="false">
      <c r="A15336" s="37"/>
      <c r="B15336" s="38"/>
      <c r="C15336" s="39"/>
      <c r="D15336" s="39"/>
      <c r="E15336" s="39"/>
      <c r="F15336" s="41" t="str">
        <f aca="false">IF(A15336="","",MATCH(A15336,P_ID,1))</f>
        <v/>
      </c>
      <c r="G15336" s="41" t="str">
        <f aca="false">IF(A15336="","",INDEX(P_Svc,F15336))</f>
        <v/>
      </c>
      <c r="H15336" s="41" t="str">
        <f aca="false">IF(A15336="","",INDEX(P_Zone,F15336))</f>
        <v/>
      </c>
      <c r="I15336" s="41" t="str">
        <f aca="false">IF(A15336="","",IF(D15336="Delivered",IF(B15336&lt;=INDEX(P_Due,F15336),1,0),0))</f>
        <v/>
      </c>
    </row>
    <row r="15337" customFormat="false" ht="15" hidden="false" customHeight="false" outlineLevel="0" collapsed="false">
      <c r="A15337" s="37"/>
      <c r="B15337" s="38"/>
      <c r="C15337" s="39"/>
      <c r="D15337" s="39"/>
      <c r="E15337" s="39"/>
      <c r="F15337" s="41" t="str">
        <f aca="false">IF(A15337="","",MATCH(A15337,P_ID,1))</f>
        <v/>
      </c>
      <c r="G15337" s="41" t="str">
        <f aca="false">IF(A15337="","",INDEX(P_Svc,F15337))</f>
        <v/>
      </c>
      <c r="H15337" s="41" t="str">
        <f aca="false">IF(A15337="","",INDEX(P_Zone,F15337))</f>
        <v/>
      </c>
      <c r="I15337" s="41" t="str">
        <f aca="false">IF(A15337="","",IF(D15337="Delivered",IF(B15337&lt;=INDEX(P_Due,F15337),1,0),0))</f>
        <v/>
      </c>
    </row>
    <row r="15338" customFormat="false" ht="15" hidden="false" customHeight="false" outlineLevel="0" collapsed="false">
      <c r="A15338" s="37"/>
      <c r="B15338" s="38"/>
      <c r="C15338" s="39"/>
      <c r="D15338" s="39"/>
      <c r="E15338" s="39"/>
      <c r="F15338" s="41" t="str">
        <f aca="false">IF(A15338="","",MATCH(A15338,P_ID,1))</f>
        <v/>
      </c>
      <c r="G15338" s="41" t="str">
        <f aca="false">IF(A15338="","",INDEX(P_Svc,F15338))</f>
        <v/>
      </c>
      <c r="H15338" s="41" t="str">
        <f aca="false">IF(A15338="","",INDEX(P_Zone,F15338))</f>
        <v/>
      </c>
      <c r="I15338" s="41" t="str">
        <f aca="false">IF(A15338="","",IF(D15338="Delivered",IF(B15338&lt;=INDEX(P_Due,F15338),1,0),0))</f>
        <v/>
      </c>
    </row>
    <row r="15339" customFormat="false" ht="15" hidden="false" customHeight="false" outlineLevel="0" collapsed="false">
      <c r="A15339" s="37"/>
      <c r="B15339" s="38"/>
      <c r="C15339" s="39"/>
      <c r="D15339" s="39"/>
      <c r="E15339" s="39"/>
      <c r="F15339" s="41" t="str">
        <f aca="false">IF(A15339="","",MATCH(A15339,P_ID,1))</f>
        <v/>
      </c>
      <c r="G15339" s="41" t="str">
        <f aca="false">IF(A15339="","",INDEX(P_Svc,F15339))</f>
        <v/>
      </c>
      <c r="H15339" s="41" t="str">
        <f aca="false">IF(A15339="","",INDEX(P_Zone,F15339))</f>
        <v/>
      </c>
      <c r="I15339" s="41" t="str">
        <f aca="false">IF(A15339="","",IF(D15339="Delivered",IF(B15339&lt;=INDEX(P_Due,F15339),1,0),0))</f>
        <v/>
      </c>
    </row>
    <row r="15340" customFormat="false" ht="15" hidden="false" customHeight="false" outlineLevel="0" collapsed="false">
      <c r="A15340" s="37"/>
      <c r="B15340" s="38"/>
      <c r="C15340" s="39"/>
      <c r="D15340" s="39"/>
      <c r="E15340" s="39"/>
      <c r="F15340" s="41" t="str">
        <f aca="false">IF(A15340="","",MATCH(A15340,P_ID,1))</f>
        <v/>
      </c>
      <c r="G15340" s="41" t="str">
        <f aca="false">IF(A15340="","",INDEX(P_Svc,F15340))</f>
        <v/>
      </c>
      <c r="H15340" s="41" t="str">
        <f aca="false">IF(A15340="","",INDEX(P_Zone,F15340))</f>
        <v/>
      </c>
      <c r="I15340" s="41" t="str">
        <f aca="false">IF(A15340="","",IF(D15340="Delivered",IF(B15340&lt;=INDEX(P_Due,F15340),1,0),0))</f>
        <v/>
      </c>
    </row>
    <row r="15341" customFormat="false" ht="15" hidden="false" customHeight="false" outlineLevel="0" collapsed="false">
      <c r="A15341" s="37"/>
      <c r="B15341" s="38"/>
      <c r="C15341" s="39"/>
      <c r="D15341" s="39"/>
      <c r="E15341" s="39"/>
      <c r="F15341" s="41" t="str">
        <f aca="false">IF(A15341="","",MATCH(A15341,P_ID,1))</f>
        <v/>
      </c>
      <c r="G15341" s="41" t="str">
        <f aca="false">IF(A15341="","",INDEX(P_Svc,F15341))</f>
        <v/>
      </c>
      <c r="H15341" s="41" t="str">
        <f aca="false">IF(A15341="","",INDEX(P_Zone,F15341))</f>
        <v/>
      </c>
      <c r="I15341" s="41" t="str">
        <f aca="false">IF(A15341="","",IF(D15341="Delivered",IF(B15341&lt;=INDEX(P_Due,F15341),1,0),0))</f>
        <v/>
      </c>
    </row>
    <row r="15342" customFormat="false" ht="15" hidden="false" customHeight="false" outlineLevel="0" collapsed="false">
      <c r="A15342" s="37"/>
      <c r="B15342" s="38"/>
      <c r="C15342" s="39"/>
      <c r="D15342" s="39"/>
      <c r="E15342" s="39"/>
      <c r="F15342" s="41" t="str">
        <f aca="false">IF(A15342="","",MATCH(A15342,P_ID,1))</f>
        <v/>
      </c>
      <c r="G15342" s="41" t="str">
        <f aca="false">IF(A15342="","",INDEX(P_Svc,F15342))</f>
        <v/>
      </c>
      <c r="H15342" s="41" t="str">
        <f aca="false">IF(A15342="","",INDEX(P_Zone,F15342))</f>
        <v/>
      </c>
      <c r="I15342" s="41" t="str">
        <f aca="false">IF(A15342="","",IF(D15342="Delivered",IF(B15342&lt;=INDEX(P_Due,F15342),1,0),0))</f>
        <v/>
      </c>
    </row>
    <row r="15343" customFormat="false" ht="15" hidden="false" customHeight="false" outlineLevel="0" collapsed="false">
      <c r="A15343" s="37"/>
      <c r="B15343" s="38"/>
      <c r="C15343" s="39"/>
      <c r="D15343" s="39"/>
      <c r="E15343" s="39"/>
      <c r="F15343" s="41" t="str">
        <f aca="false">IF(A15343="","",MATCH(A15343,P_ID,1))</f>
        <v/>
      </c>
      <c r="G15343" s="41" t="str">
        <f aca="false">IF(A15343="","",INDEX(P_Svc,F15343))</f>
        <v/>
      </c>
      <c r="H15343" s="41" t="str">
        <f aca="false">IF(A15343="","",INDEX(P_Zone,F15343))</f>
        <v/>
      </c>
      <c r="I15343" s="41" t="str">
        <f aca="false">IF(A15343="","",IF(D15343="Delivered",IF(B15343&lt;=INDEX(P_Due,F15343),1,0),0))</f>
        <v/>
      </c>
    </row>
    <row r="15344" customFormat="false" ht="15" hidden="false" customHeight="false" outlineLevel="0" collapsed="false">
      <c r="A15344" s="37"/>
      <c r="B15344" s="38"/>
      <c r="C15344" s="39"/>
      <c r="D15344" s="39"/>
      <c r="E15344" s="39"/>
      <c r="F15344" s="41" t="str">
        <f aca="false">IF(A15344="","",MATCH(A15344,P_ID,1))</f>
        <v/>
      </c>
      <c r="G15344" s="41" t="str">
        <f aca="false">IF(A15344="","",INDEX(P_Svc,F15344))</f>
        <v/>
      </c>
      <c r="H15344" s="41" t="str">
        <f aca="false">IF(A15344="","",INDEX(P_Zone,F15344))</f>
        <v/>
      </c>
      <c r="I15344" s="41" t="str">
        <f aca="false">IF(A15344="","",IF(D15344="Delivered",IF(B15344&lt;=INDEX(P_Due,F15344),1,0),0))</f>
        <v/>
      </c>
    </row>
    <row r="15345" customFormat="false" ht="15" hidden="false" customHeight="false" outlineLevel="0" collapsed="false">
      <c r="A15345" s="37"/>
      <c r="B15345" s="38"/>
      <c r="C15345" s="39"/>
      <c r="D15345" s="39"/>
      <c r="E15345" s="39"/>
      <c r="F15345" s="41" t="str">
        <f aca="false">IF(A15345="","",MATCH(A15345,P_ID,1))</f>
        <v/>
      </c>
      <c r="G15345" s="41" t="str">
        <f aca="false">IF(A15345="","",INDEX(P_Svc,F15345))</f>
        <v/>
      </c>
      <c r="H15345" s="41" t="str">
        <f aca="false">IF(A15345="","",INDEX(P_Zone,F15345))</f>
        <v/>
      </c>
      <c r="I15345" s="41" t="str">
        <f aca="false">IF(A15345="","",IF(D15345="Delivered",IF(B15345&lt;=INDEX(P_Due,F15345),1,0),0))</f>
        <v/>
      </c>
    </row>
    <row r="15346" customFormat="false" ht="15" hidden="false" customHeight="false" outlineLevel="0" collapsed="false">
      <c r="A15346" s="37"/>
      <c r="B15346" s="38"/>
      <c r="C15346" s="39"/>
      <c r="D15346" s="39"/>
      <c r="E15346" s="39"/>
      <c r="F15346" s="41" t="str">
        <f aca="false">IF(A15346="","",MATCH(A15346,P_ID,1))</f>
        <v/>
      </c>
      <c r="G15346" s="41" t="str">
        <f aca="false">IF(A15346="","",INDEX(P_Svc,F15346))</f>
        <v/>
      </c>
      <c r="H15346" s="41" t="str">
        <f aca="false">IF(A15346="","",INDEX(P_Zone,F15346))</f>
        <v/>
      </c>
      <c r="I15346" s="41" t="str">
        <f aca="false">IF(A15346="","",IF(D15346="Delivered",IF(B15346&lt;=INDEX(P_Due,F15346),1,0),0))</f>
        <v/>
      </c>
    </row>
    <row r="15347" customFormat="false" ht="15" hidden="false" customHeight="false" outlineLevel="0" collapsed="false">
      <c r="A15347" s="37"/>
      <c r="B15347" s="38"/>
      <c r="C15347" s="39"/>
      <c r="D15347" s="39"/>
      <c r="E15347" s="39"/>
      <c r="F15347" s="41" t="str">
        <f aca="false">IF(A15347="","",MATCH(A15347,P_ID,1))</f>
        <v/>
      </c>
      <c r="G15347" s="41" t="str">
        <f aca="false">IF(A15347="","",INDEX(P_Svc,F15347))</f>
        <v/>
      </c>
      <c r="H15347" s="41" t="str">
        <f aca="false">IF(A15347="","",INDEX(P_Zone,F15347))</f>
        <v/>
      </c>
      <c r="I15347" s="41" t="str">
        <f aca="false">IF(A15347="","",IF(D15347="Delivered",IF(B15347&lt;=INDEX(P_Due,F15347),1,0),0))</f>
        <v/>
      </c>
    </row>
    <row r="15348" customFormat="false" ht="15" hidden="false" customHeight="false" outlineLevel="0" collapsed="false">
      <c r="A15348" s="37"/>
      <c r="B15348" s="38"/>
      <c r="C15348" s="39"/>
      <c r="D15348" s="39"/>
      <c r="E15348" s="39"/>
      <c r="F15348" s="41" t="str">
        <f aca="false">IF(A15348="","",MATCH(A15348,P_ID,1))</f>
        <v/>
      </c>
      <c r="G15348" s="41" t="str">
        <f aca="false">IF(A15348="","",INDEX(P_Svc,F15348))</f>
        <v/>
      </c>
      <c r="H15348" s="41" t="str">
        <f aca="false">IF(A15348="","",INDEX(P_Zone,F15348))</f>
        <v/>
      </c>
      <c r="I15348" s="41" t="str">
        <f aca="false">IF(A15348="","",IF(D15348="Delivered",IF(B15348&lt;=INDEX(P_Due,F15348),1,0),0))</f>
        <v/>
      </c>
    </row>
    <row r="15349" customFormat="false" ht="15" hidden="false" customHeight="false" outlineLevel="0" collapsed="false">
      <c r="A15349" s="37"/>
      <c r="B15349" s="38"/>
      <c r="C15349" s="39"/>
      <c r="D15349" s="39"/>
      <c r="E15349" s="39"/>
      <c r="F15349" s="41" t="str">
        <f aca="false">IF(A15349="","",MATCH(A15349,P_ID,1))</f>
        <v/>
      </c>
      <c r="G15349" s="41" t="str">
        <f aca="false">IF(A15349="","",INDEX(P_Svc,F15349))</f>
        <v/>
      </c>
      <c r="H15349" s="41" t="str">
        <f aca="false">IF(A15349="","",INDEX(P_Zone,F15349))</f>
        <v/>
      </c>
      <c r="I15349" s="41" t="str">
        <f aca="false">IF(A15349="","",IF(D15349="Delivered",IF(B15349&lt;=INDEX(P_Due,F15349),1,0),0))</f>
        <v/>
      </c>
    </row>
    <row r="15350" customFormat="false" ht="15" hidden="false" customHeight="false" outlineLevel="0" collapsed="false">
      <c r="A15350" s="37"/>
      <c r="B15350" s="38"/>
      <c r="C15350" s="39"/>
      <c r="D15350" s="39"/>
      <c r="E15350" s="39"/>
      <c r="F15350" s="41" t="str">
        <f aca="false">IF(A15350="","",MATCH(A15350,P_ID,1))</f>
        <v/>
      </c>
      <c r="G15350" s="41" t="str">
        <f aca="false">IF(A15350="","",INDEX(P_Svc,F15350))</f>
        <v/>
      </c>
      <c r="H15350" s="41" t="str">
        <f aca="false">IF(A15350="","",INDEX(P_Zone,F15350))</f>
        <v/>
      </c>
      <c r="I15350" s="41" t="str">
        <f aca="false">IF(A15350="","",IF(D15350="Delivered",IF(B15350&lt;=INDEX(P_Due,F15350),1,0),0))</f>
        <v/>
      </c>
    </row>
    <row r="15351" customFormat="false" ht="15" hidden="false" customHeight="false" outlineLevel="0" collapsed="false">
      <c r="A15351" s="37"/>
      <c r="B15351" s="38"/>
      <c r="C15351" s="39"/>
      <c r="D15351" s="39"/>
      <c r="E15351" s="39"/>
      <c r="F15351" s="41" t="str">
        <f aca="false">IF(A15351="","",MATCH(A15351,P_ID,1))</f>
        <v/>
      </c>
      <c r="G15351" s="41" t="str">
        <f aca="false">IF(A15351="","",INDEX(P_Svc,F15351))</f>
        <v/>
      </c>
      <c r="H15351" s="41" t="str">
        <f aca="false">IF(A15351="","",INDEX(P_Zone,F15351))</f>
        <v/>
      </c>
      <c r="I15351" s="41" t="str">
        <f aca="false">IF(A15351="","",IF(D15351="Delivered",IF(B15351&lt;=INDEX(P_Due,F15351),1,0),0))</f>
        <v/>
      </c>
    </row>
    <row r="15352" customFormat="false" ht="15" hidden="false" customHeight="false" outlineLevel="0" collapsed="false">
      <c r="A15352" s="37"/>
      <c r="B15352" s="38"/>
      <c r="C15352" s="39"/>
      <c r="D15352" s="39"/>
      <c r="E15352" s="39"/>
      <c r="F15352" s="41" t="str">
        <f aca="false">IF(A15352="","",MATCH(A15352,P_ID,1))</f>
        <v/>
      </c>
      <c r="G15352" s="41" t="str">
        <f aca="false">IF(A15352="","",INDEX(P_Svc,F15352))</f>
        <v/>
      </c>
      <c r="H15352" s="41" t="str">
        <f aca="false">IF(A15352="","",INDEX(P_Zone,F15352))</f>
        <v/>
      </c>
      <c r="I15352" s="41" t="str">
        <f aca="false">IF(A15352="","",IF(D15352="Delivered",IF(B15352&lt;=INDEX(P_Due,F15352),1,0),0))</f>
        <v/>
      </c>
    </row>
    <row r="15353" customFormat="false" ht="15" hidden="false" customHeight="false" outlineLevel="0" collapsed="false">
      <c r="A15353" s="37"/>
      <c r="B15353" s="38"/>
      <c r="C15353" s="39"/>
      <c r="D15353" s="39"/>
      <c r="E15353" s="39"/>
      <c r="F15353" s="41" t="str">
        <f aca="false">IF(A15353="","",MATCH(A15353,P_ID,1))</f>
        <v/>
      </c>
      <c r="G15353" s="41" t="str">
        <f aca="false">IF(A15353="","",INDEX(P_Svc,F15353))</f>
        <v/>
      </c>
      <c r="H15353" s="41" t="str">
        <f aca="false">IF(A15353="","",INDEX(P_Zone,F15353))</f>
        <v/>
      </c>
      <c r="I15353" s="41" t="str">
        <f aca="false">IF(A15353="","",IF(D15353="Delivered",IF(B15353&lt;=INDEX(P_Due,F15353),1,0),0))</f>
        <v/>
      </c>
    </row>
    <row r="15354" customFormat="false" ht="15" hidden="false" customHeight="false" outlineLevel="0" collapsed="false">
      <c r="A15354" s="37"/>
      <c r="B15354" s="38"/>
      <c r="C15354" s="39"/>
      <c r="D15354" s="39"/>
      <c r="E15354" s="39"/>
      <c r="F15354" s="41" t="str">
        <f aca="false">IF(A15354="","",MATCH(A15354,P_ID,1))</f>
        <v/>
      </c>
      <c r="G15354" s="41" t="str">
        <f aca="false">IF(A15354="","",INDEX(P_Svc,F15354))</f>
        <v/>
      </c>
      <c r="H15354" s="41" t="str">
        <f aca="false">IF(A15354="","",INDEX(P_Zone,F15354))</f>
        <v/>
      </c>
      <c r="I15354" s="41" t="str">
        <f aca="false">IF(A15354="","",IF(D15354="Delivered",IF(B15354&lt;=INDEX(P_Due,F15354),1,0),0))</f>
        <v/>
      </c>
    </row>
    <row r="15355" customFormat="false" ht="15" hidden="false" customHeight="false" outlineLevel="0" collapsed="false">
      <c r="A15355" s="37"/>
      <c r="B15355" s="38"/>
      <c r="C15355" s="39"/>
      <c r="D15355" s="39"/>
      <c r="E15355" s="39"/>
      <c r="F15355" s="41" t="str">
        <f aca="false">IF(A15355="","",MATCH(A15355,P_ID,1))</f>
        <v/>
      </c>
      <c r="G15355" s="41" t="str">
        <f aca="false">IF(A15355="","",INDEX(P_Svc,F15355))</f>
        <v/>
      </c>
      <c r="H15355" s="41" t="str">
        <f aca="false">IF(A15355="","",INDEX(P_Zone,F15355))</f>
        <v/>
      </c>
      <c r="I15355" s="41" t="str">
        <f aca="false">IF(A15355="","",IF(D15355="Delivered",IF(B15355&lt;=INDEX(P_Due,F15355),1,0),0))</f>
        <v/>
      </c>
    </row>
    <row r="15356" customFormat="false" ht="15" hidden="false" customHeight="false" outlineLevel="0" collapsed="false">
      <c r="A15356" s="37"/>
      <c r="B15356" s="38"/>
      <c r="C15356" s="39"/>
      <c r="D15356" s="39"/>
      <c r="E15356" s="39"/>
      <c r="F15356" s="41" t="str">
        <f aca="false">IF(A15356="","",MATCH(A15356,P_ID,1))</f>
        <v/>
      </c>
      <c r="G15356" s="41" t="str">
        <f aca="false">IF(A15356="","",INDEX(P_Svc,F15356))</f>
        <v/>
      </c>
      <c r="H15356" s="41" t="str">
        <f aca="false">IF(A15356="","",INDEX(P_Zone,F15356))</f>
        <v/>
      </c>
      <c r="I15356" s="41" t="str">
        <f aca="false">IF(A15356="","",IF(D15356="Delivered",IF(B15356&lt;=INDEX(P_Due,F15356),1,0),0))</f>
        <v/>
      </c>
    </row>
    <row r="15357" customFormat="false" ht="15" hidden="false" customHeight="false" outlineLevel="0" collapsed="false">
      <c r="A15357" s="37"/>
      <c r="B15357" s="38"/>
      <c r="C15357" s="39"/>
      <c r="D15357" s="39"/>
      <c r="E15357" s="39"/>
      <c r="F15357" s="41" t="str">
        <f aca="false">IF(A15357="","",MATCH(A15357,P_ID,1))</f>
        <v/>
      </c>
      <c r="G15357" s="41" t="str">
        <f aca="false">IF(A15357="","",INDEX(P_Svc,F15357))</f>
        <v/>
      </c>
      <c r="H15357" s="41" t="str">
        <f aca="false">IF(A15357="","",INDEX(P_Zone,F15357))</f>
        <v/>
      </c>
      <c r="I15357" s="41" t="str">
        <f aca="false">IF(A15357="","",IF(D15357="Delivered",IF(B15357&lt;=INDEX(P_Due,F15357),1,0),0))</f>
        <v/>
      </c>
    </row>
    <row r="15358" customFormat="false" ht="15" hidden="false" customHeight="false" outlineLevel="0" collapsed="false">
      <c r="A15358" s="37"/>
      <c r="B15358" s="38"/>
      <c r="C15358" s="39"/>
      <c r="D15358" s="39"/>
      <c r="E15358" s="39"/>
      <c r="F15358" s="41" t="str">
        <f aca="false">IF(A15358="","",MATCH(A15358,P_ID,1))</f>
        <v/>
      </c>
      <c r="G15358" s="41" t="str">
        <f aca="false">IF(A15358="","",INDEX(P_Svc,F15358))</f>
        <v/>
      </c>
      <c r="H15358" s="41" t="str">
        <f aca="false">IF(A15358="","",INDEX(P_Zone,F15358))</f>
        <v/>
      </c>
      <c r="I15358" s="41" t="str">
        <f aca="false">IF(A15358="","",IF(D15358="Delivered",IF(B15358&lt;=INDEX(P_Due,F15358),1,0),0))</f>
        <v/>
      </c>
    </row>
    <row r="15359" customFormat="false" ht="15" hidden="false" customHeight="false" outlineLevel="0" collapsed="false">
      <c r="A15359" s="37"/>
      <c r="B15359" s="38"/>
      <c r="C15359" s="39"/>
      <c r="D15359" s="39"/>
      <c r="E15359" s="39"/>
      <c r="F15359" s="41" t="str">
        <f aca="false">IF(A15359="","",MATCH(A15359,P_ID,1))</f>
        <v/>
      </c>
      <c r="G15359" s="41" t="str">
        <f aca="false">IF(A15359="","",INDEX(P_Svc,F15359))</f>
        <v/>
      </c>
      <c r="H15359" s="41" t="str">
        <f aca="false">IF(A15359="","",INDEX(P_Zone,F15359))</f>
        <v/>
      </c>
      <c r="I15359" s="41" t="str">
        <f aca="false">IF(A15359="","",IF(D15359="Delivered",IF(B15359&lt;=INDEX(P_Due,F15359),1,0),0))</f>
        <v/>
      </c>
    </row>
    <row r="15360" customFormat="false" ht="15" hidden="false" customHeight="false" outlineLevel="0" collapsed="false">
      <c r="A15360" s="37"/>
      <c r="B15360" s="38"/>
      <c r="C15360" s="39"/>
      <c r="D15360" s="39"/>
      <c r="E15360" s="39"/>
      <c r="F15360" s="41" t="str">
        <f aca="false">IF(A15360="","",MATCH(A15360,P_ID,1))</f>
        <v/>
      </c>
      <c r="G15360" s="41" t="str">
        <f aca="false">IF(A15360="","",INDEX(P_Svc,F15360))</f>
        <v/>
      </c>
      <c r="H15360" s="41" t="str">
        <f aca="false">IF(A15360="","",INDEX(P_Zone,F15360))</f>
        <v/>
      </c>
      <c r="I15360" s="41" t="str">
        <f aca="false">IF(A15360="","",IF(D15360="Delivered",IF(B15360&lt;=INDEX(P_Due,F15360),1,0),0))</f>
        <v/>
      </c>
    </row>
    <row r="15361" customFormat="false" ht="15" hidden="false" customHeight="false" outlineLevel="0" collapsed="false">
      <c r="A15361" s="37"/>
      <c r="B15361" s="38"/>
      <c r="C15361" s="39"/>
      <c r="D15361" s="39"/>
      <c r="E15361" s="39"/>
      <c r="F15361" s="41" t="str">
        <f aca="false">IF(A15361="","",MATCH(A15361,P_ID,1))</f>
        <v/>
      </c>
      <c r="G15361" s="41" t="str">
        <f aca="false">IF(A15361="","",INDEX(P_Svc,F15361))</f>
        <v/>
      </c>
      <c r="H15361" s="41" t="str">
        <f aca="false">IF(A15361="","",INDEX(P_Zone,F15361))</f>
        <v/>
      </c>
      <c r="I15361" s="41" t="str">
        <f aca="false">IF(A15361="","",IF(D15361="Delivered",IF(B15361&lt;=INDEX(P_Due,F15361),1,0),0))</f>
        <v/>
      </c>
    </row>
    <row r="15362" customFormat="false" ht="15" hidden="false" customHeight="false" outlineLevel="0" collapsed="false">
      <c r="A15362" s="37"/>
      <c r="B15362" s="38"/>
      <c r="C15362" s="39"/>
      <c r="D15362" s="39"/>
      <c r="E15362" s="39"/>
      <c r="F15362" s="41" t="str">
        <f aca="false">IF(A15362="","",MATCH(A15362,P_ID,1))</f>
        <v/>
      </c>
      <c r="G15362" s="41" t="str">
        <f aca="false">IF(A15362="","",INDEX(P_Svc,F15362))</f>
        <v/>
      </c>
      <c r="H15362" s="41" t="str">
        <f aca="false">IF(A15362="","",INDEX(P_Zone,F15362))</f>
        <v/>
      </c>
      <c r="I15362" s="41" t="str">
        <f aca="false">IF(A15362="","",IF(D15362="Delivered",IF(B15362&lt;=INDEX(P_Due,F15362),1,0),0))</f>
        <v/>
      </c>
    </row>
    <row r="15363" customFormat="false" ht="15" hidden="false" customHeight="false" outlineLevel="0" collapsed="false">
      <c r="A15363" s="37"/>
      <c r="B15363" s="38"/>
      <c r="C15363" s="39"/>
      <c r="D15363" s="39"/>
      <c r="E15363" s="39"/>
      <c r="F15363" s="41" t="str">
        <f aca="false">IF(A15363="","",MATCH(A15363,P_ID,1))</f>
        <v/>
      </c>
      <c r="G15363" s="41" t="str">
        <f aca="false">IF(A15363="","",INDEX(P_Svc,F15363))</f>
        <v/>
      </c>
      <c r="H15363" s="41" t="str">
        <f aca="false">IF(A15363="","",INDEX(P_Zone,F15363))</f>
        <v/>
      </c>
      <c r="I15363" s="41" t="str">
        <f aca="false">IF(A15363="","",IF(D15363="Delivered",IF(B15363&lt;=INDEX(P_Due,F15363),1,0),0))</f>
        <v/>
      </c>
    </row>
    <row r="15364" customFormat="false" ht="15" hidden="false" customHeight="false" outlineLevel="0" collapsed="false">
      <c r="A15364" s="37"/>
      <c r="B15364" s="38"/>
      <c r="C15364" s="39"/>
      <c r="D15364" s="39"/>
      <c r="E15364" s="39"/>
      <c r="F15364" s="41" t="str">
        <f aca="false">IF(A15364="","",MATCH(A15364,P_ID,1))</f>
        <v/>
      </c>
      <c r="G15364" s="41" t="str">
        <f aca="false">IF(A15364="","",INDEX(P_Svc,F15364))</f>
        <v/>
      </c>
      <c r="H15364" s="41" t="str">
        <f aca="false">IF(A15364="","",INDEX(P_Zone,F15364))</f>
        <v/>
      </c>
      <c r="I15364" s="41" t="str">
        <f aca="false">IF(A15364="","",IF(D15364="Delivered",IF(B15364&lt;=INDEX(P_Due,F15364),1,0),0))</f>
        <v/>
      </c>
    </row>
    <row r="15365" customFormat="false" ht="15" hidden="false" customHeight="false" outlineLevel="0" collapsed="false">
      <c r="A15365" s="37"/>
      <c r="B15365" s="38"/>
      <c r="C15365" s="39"/>
      <c r="D15365" s="39"/>
      <c r="E15365" s="39"/>
      <c r="F15365" s="41" t="str">
        <f aca="false">IF(A15365="","",MATCH(A15365,P_ID,1))</f>
        <v/>
      </c>
      <c r="G15365" s="41" t="str">
        <f aca="false">IF(A15365="","",INDEX(P_Svc,F15365))</f>
        <v/>
      </c>
      <c r="H15365" s="41" t="str">
        <f aca="false">IF(A15365="","",INDEX(P_Zone,F15365))</f>
        <v/>
      </c>
      <c r="I15365" s="41" t="str">
        <f aca="false">IF(A15365="","",IF(D15365="Delivered",IF(B15365&lt;=INDEX(P_Due,F15365),1,0),0))</f>
        <v/>
      </c>
    </row>
    <row r="15366" customFormat="false" ht="15" hidden="false" customHeight="false" outlineLevel="0" collapsed="false">
      <c r="A15366" s="37"/>
      <c r="B15366" s="38"/>
      <c r="C15366" s="39"/>
      <c r="D15366" s="39"/>
      <c r="E15366" s="39"/>
      <c r="F15366" s="41" t="str">
        <f aca="false">IF(A15366="","",MATCH(A15366,P_ID,1))</f>
        <v/>
      </c>
      <c r="G15366" s="41" t="str">
        <f aca="false">IF(A15366="","",INDEX(P_Svc,F15366))</f>
        <v/>
      </c>
      <c r="H15366" s="41" t="str">
        <f aca="false">IF(A15366="","",INDEX(P_Zone,F15366))</f>
        <v/>
      </c>
      <c r="I15366" s="41" t="str">
        <f aca="false">IF(A15366="","",IF(D15366="Delivered",IF(B15366&lt;=INDEX(P_Due,F15366),1,0),0))</f>
        <v/>
      </c>
    </row>
    <row r="15367" customFormat="false" ht="15" hidden="false" customHeight="false" outlineLevel="0" collapsed="false">
      <c r="A15367" s="37"/>
      <c r="B15367" s="38"/>
      <c r="C15367" s="39"/>
      <c r="D15367" s="39"/>
      <c r="E15367" s="39"/>
      <c r="F15367" s="41" t="str">
        <f aca="false">IF(A15367="","",MATCH(A15367,P_ID,1))</f>
        <v/>
      </c>
      <c r="G15367" s="41" t="str">
        <f aca="false">IF(A15367="","",INDEX(P_Svc,F15367))</f>
        <v/>
      </c>
      <c r="H15367" s="41" t="str">
        <f aca="false">IF(A15367="","",INDEX(P_Zone,F15367))</f>
        <v/>
      </c>
      <c r="I15367" s="41" t="str">
        <f aca="false">IF(A15367="","",IF(D15367="Delivered",IF(B15367&lt;=INDEX(P_Due,F15367),1,0),0))</f>
        <v/>
      </c>
    </row>
    <row r="15368" customFormat="false" ht="15" hidden="false" customHeight="false" outlineLevel="0" collapsed="false">
      <c r="A15368" s="37"/>
      <c r="B15368" s="38"/>
      <c r="C15368" s="39"/>
      <c r="D15368" s="39"/>
      <c r="E15368" s="39"/>
      <c r="F15368" s="41" t="str">
        <f aca="false">IF(A15368="","",MATCH(A15368,P_ID,1))</f>
        <v/>
      </c>
      <c r="G15368" s="41" t="str">
        <f aca="false">IF(A15368="","",INDEX(P_Svc,F15368))</f>
        <v/>
      </c>
      <c r="H15368" s="41" t="str">
        <f aca="false">IF(A15368="","",INDEX(P_Zone,F15368))</f>
        <v/>
      </c>
      <c r="I15368" s="41" t="str">
        <f aca="false">IF(A15368="","",IF(D15368="Delivered",IF(B15368&lt;=INDEX(P_Due,F15368),1,0),0))</f>
        <v/>
      </c>
    </row>
    <row r="15369" customFormat="false" ht="15" hidden="false" customHeight="false" outlineLevel="0" collapsed="false">
      <c r="A15369" s="37"/>
      <c r="B15369" s="38"/>
      <c r="C15369" s="39"/>
      <c r="D15369" s="39"/>
      <c r="E15369" s="39"/>
      <c r="F15369" s="41" t="str">
        <f aca="false">IF(A15369="","",MATCH(A15369,P_ID,1))</f>
        <v/>
      </c>
      <c r="G15369" s="41" t="str">
        <f aca="false">IF(A15369="","",INDEX(P_Svc,F15369))</f>
        <v/>
      </c>
      <c r="H15369" s="41" t="str">
        <f aca="false">IF(A15369="","",INDEX(P_Zone,F15369))</f>
        <v/>
      </c>
      <c r="I15369" s="41" t="str">
        <f aca="false">IF(A15369="","",IF(D15369="Delivered",IF(B15369&lt;=INDEX(P_Due,F15369),1,0),0))</f>
        <v/>
      </c>
    </row>
    <row r="15370" customFormat="false" ht="15" hidden="false" customHeight="false" outlineLevel="0" collapsed="false">
      <c r="A15370" s="37"/>
      <c r="B15370" s="38"/>
      <c r="C15370" s="39"/>
      <c r="D15370" s="39"/>
      <c r="E15370" s="39"/>
      <c r="F15370" s="41" t="str">
        <f aca="false">IF(A15370="","",MATCH(A15370,P_ID,1))</f>
        <v/>
      </c>
      <c r="G15370" s="41" t="str">
        <f aca="false">IF(A15370="","",INDEX(P_Svc,F15370))</f>
        <v/>
      </c>
      <c r="H15370" s="41" t="str">
        <f aca="false">IF(A15370="","",INDEX(P_Zone,F15370))</f>
        <v/>
      </c>
      <c r="I15370" s="41" t="str">
        <f aca="false">IF(A15370="","",IF(D15370="Delivered",IF(B15370&lt;=INDEX(P_Due,F15370),1,0),0))</f>
        <v/>
      </c>
    </row>
    <row r="15371" customFormat="false" ht="15" hidden="false" customHeight="false" outlineLevel="0" collapsed="false">
      <c r="A15371" s="37"/>
      <c r="B15371" s="38"/>
      <c r="C15371" s="39"/>
      <c r="D15371" s="39"/>
      <c r="E15371" s="39"/>
      <c r="F15371" s="41" t="str">
        <f aca="false">IF(A15371="","",MATCH(A15371,P_ID,1))</f>
        <v/>
      </c>
      <c r="G15371" s="41" t="str">
        <f aca="false">IF(A15371="","",INDEX(P_Svc,F15371))</f>
        <v/>
      </c>
      <c r="H15371" s="41" t="str">
        <f aca="false">IF(A15371="","",INDEX(P_Zone,F15371))</f>
        <v/>
      </c>
      <c r="I15371" s="41" t="str">
        <f aca="false">IF(A15371="","",IF(D15371="Delivered",IF(B15371&lt;=INDEX(P_Due,F15371),1,0),0))</f>
        <v/>
      </c>
    </row>
    <row r="15372" customFormat="false" ht="15" hidden="false" customHeight="false" outlineLevel="0" collapsed="false">
      <c r="A15372" s="37"/>
      <c r="B15372" s="38"/>
      <c r="C15372" s="39"/>
      <c r="D15372" s="39"/>
      <c r="E15372" s="39"/>
      <c r="F15372" s="41" t="str">
        <f aca="false">IF(A15372="","",MATCH(A15372,P_ID,1))</f>
        <v/>
      </c>
      <c r="G15372" s="41" t="str">
        <f aca="false">IF(A15372="","",INDEX(P_Svc,F15372))</f>
        <v/>
      </c>
      <c r="H15372" s="41" t="str">
        <f aca="false">IF(A15372="","",INDEX(P_Zone,F15372))</f>
        <v/>
      </c>
      <c r="I15372" s="41" t="str">
        <f aca="false">IF(A15372="","",IF(D15372="Delivered",IF(B15372&lt;=INDEX(P_Due,F15372),1,0),0))</f>
        <v/>
      </c>
    </row>
    <row r="15373" customFormat="false" ht="15" hidden="false" customHeight="false" outlineLevel="0" collapsed="false">
      <c r="A15373" s="37"/>
      <c r="B15373" s="38"/>
      <c r="C15373" s="39"/>
      <c r="D15373" s="39"/>
      <c r="E15373" s="39"/>
      <c r="F15373" s="41" t="str">
        <f aca="false">IF(A15373="","",MATCH(A15373,P_ID,1))</f>
        <v/>
      </c>
      <c r="G15373" s="41" t="str">
        <f aca="false">IF(A15373="","",INDEX(P_Svc,F15373))</f>
        <v/>
      </c>
      <c r="H15373" s="41" t="str">
        <f aca="false">IF(A15373="","",INDEX(P_Zone,F15373))</f>
        <v/>
      </c>
      <c r="I15373" s="41" t="str">
        <f aca="false">IF(A15373="","",IF(D15373="Delivered",IF(B15373&lt;=INDEX(P_Due,F15373),1,0),0))</f>
        <v/>
      </c>
    </row>
    <row r="15374" customFormat="false" ht="15" hidden="false" customHeight="false" outlineLevel="0" collapsed="false">
      <c r="A15374" s="37"/>
      <c r="B15374" s="38"/>
      <c r="C15374" s="39"/>
      <c r="D15374" s="39"/>
      <c r="E15374" s="39"/>
      <c r="F15374" s="41" t="str">
        <f aca="false">IF(A15374="","",MATCH(A15374,P_ID,1))</f>
        <v/>
      </c>
      <c r="G15374" s="41" t="str">
        <f aca="false">IF(A15374="","",INDEX(P_Svc,F15374))</f>
        <v/>
      </c>
      <c r="H15374" s="41" t="str">
        <f aca="false">IF(A15374="","",INDEX(P_Zone,F15374))</f>
        <v/>
      </c>
      <c r="I15374" s="41" t="str">
        <f aca="false">IF(A15374="","",IF(D15374="Delivered",IF(B15374&lt;=INDEX(P_Due,F15374),1,0),0))</f>
        <v/>
      </c>
    </row>
    <row r="15375" customFormat="false" ht="15" hidden="false" customHeight="false" outlineLevel="0" collapsed="false">
      <c r="A15375" s="37"/>
      <c r="B15375" s="38"/>
      <c r="C15375" s="39"/>
      <c r="D15375" s="39"/>
      <c r="E15375" s="39"/>
      <c r="F15375" s="41" t="str">
        <f aca="false">IF(A15375="","",MATCH(A15375,P_ID,1))</f>
        <v/>
      </c>
      <c r="G15375" s="41" t="str">
        <f aca="false">IF(A15375="","",INDEX(P_Svc,F15375))</f>
        <v/>
      </c>
      <c r="H15375" s="41" t="str">
        <f aca="false">IF(A15375="","",INDEX(P_Zone,F15375))</f>
        <v/>
      </c>
      <c r="I15375" s="41" t="str">
        <f aca="false">IF(A15375="","",IF(D15375="Delivered",IF(B15375&lt;=INDEX(P_Due,F15375),1,0),0))</f>
        <v/>
      </c>
    </row>
    <row r="15376" customFormat="false" ht="15" hidden="false" customHeight="false" outlineLevel="0" collapsed="false">
      <c r="A15376" s="37"/>
      <c r="B15376" s="38"/>
      <c r="C15376" s="39"/>
      <c r="D15376" s="39"/>
      <c r="E15376" s="39"/>
      <c r="F15376" s="41" t="str">
        <f aca="false">IF(A15376="","",MATCH(A15376,P_ID,1))</f>
        <v/>
      </c>
      <c r="G15376" s="41" t="str">
        <f aca="false">IF(A15376="","",INDEX(P_Svc,F15376))</f>
        <v/>
      </c>
      <c r="H15376" s="41" t="str">
        <f aca="false">IF(A15376="","",INDEX(P_Zone,F15376))</f>
        <v/>
      </c>
      <c r="I15376" s="41" t="str">
        <f aca="false">IF(A15376="","",IF(D15376="Delivered",IF(B15376&lt;=INDEX(P_Due,F15376),1,0),0))</f>
        <v/>
      </c>
    </row>
    <row r="15377" customFormat="false" ht="15" hidden="false" customHeight="false" outlineLevel="0" collapsed="false">
      <c r="A15377" s="37"/>
      <c r="B15377" s="38"/>
      <c r="C15377" s="39"/>
      <c r="D15377" s="39"/>
      <c r="E15377" s="39"/>
      <c r="F15377" s="41" t="str">
        <f aca="false">IF(A15377="","",MATCH(A15377,P_ID,1))</f>
        <v/>
      </c>
      <c r="G15377" s="41" t="str">
        <f aca="false">IF(A15377="","",INDEX(P_Svc,F15377))</f>
        <v/>
      </c>
      <c r="H15377" s="41" t="str">
        <f aca="false">IF(A15377="","",INDEX(P_Zone,F15377))</f>
        <v/>
      </c>
      <c r="I15377" s="41" t="str">
        <f aca="false">IF(A15377="","",IF(D15377="Delivered",IF(B15377&lt;=INDEX(P_Due,F15377),1,0),0))</f>
        <v/>
      </c>
    </row>
    <row r="15378" customFormat="false" ht="15" hidden="false" customHeight="false" outlineLevel="0" collapsed="false">
      <c r="A15378" s="37"/>
      <c r="B15378" s="38"/>
      <c r="C15378" s="39"/>
      <c r="D15378" s="39"/>
      <c r="E15378" s="39"/>
      <c r="F15378" s="41" t="str">
        <f aca="false">IF(A15378="","",MATCH(A15378,P_ID,1))</f>
        <v/>
      </c>
      <c r="G15378" s="41" t="str">
        <f aca="false">IF(A15378="","",INDEX(P_Svc,F15378))</f>
        <v/>
      </c>
      <c r="H15378" s="41" t="str">
        <f aca="false">IF(A15378="","",INDEX(P_Zone,F15378))</f>
        <v/>
      </c>
      <c r="I15378" s="41" t="str">
        <f aca="false">IF(A15378="","",IF(D15378="Delivered",IF(B15378&lt;=INDEX(P_Due,F15378),1,0),0))</f>
        <v/>
      </c>
    </row>
    <row r="15379" customFormat="false" ht="15" hidden="false" customHeight="false" outlineLevel="0" collapsed="false">
      <c r="A15379" s="37"/>
      <c r="B15379" s="38"/>
      <c r="C15379" s="39"/>
      <c r="D15379" s="39"/>
      <c r="E15379" s="39"/>
      <c r="F15379" s="41" t="str">
        <f aca="false">IF(A15379="","",MATCH(A15379,P_ID,1))</f>
        <v/>
      </c>
      <c r="G15379" s="41" t="str">
        <f aca="false">IF(A15379="","",INDEX(P_Svc,F15379))</f>
        <v/>
      </c>
      <c r="H15379" s="41" t="str">
        <f aca="false">IF(A15379="","",INDEX(P_Zone,F15379))</f>
        <v/>
      </c>
      <c r="I15379" s="41" t="str">
        <f aca="false">IF(A15379="","",IF(D15379="Delivered",IF(B15379&lt;=INDEX(P_Due,F15379),1,0),0))</f>
        <v/>
      </c>
    </row>
    <row r="15380" customFormat="false" ht="15" hidden="false" customHeight="false" outlineLevel="0" collapsed="false">
      <c r="A15380" s="37"/>
      <c r="B15380" s="38"/>
      <c r="C15380" s="39"/>
      <c r="D15380" s="39"/>
      <c r="E15380" s="39"/>
      <c r="F15380" s="41" t="str">
        <f aca="false">IF(A15380="","",MATCH(A15380,P_ID,1))</f>
        <v/>
      </c>
      <c r="G15380" s="41" t="str">
        <f aca="false">IF(A15380="","",INDEX(P_Svc,F15380))</f>
        <v/>
      </c>
      <c r="H15380" s="41" t="str">
        <f aca="false">IF(A15380="","",INDEX(P_Zone,F15380))</f>
        <v/>
      </c>
      <c r="I15380" s="41" t="str">
        <f aca="false">IF(A15380="","",IF(D15380="Delivered",IF(B15380&lt;=INDEX(P_Due,F15380),1,0),0))</f>
        <v/>
      </c>
    </row>
    <row r="15381" customFormat="false" ht="15" hidden="false" customHeight="false" outlineLevel="0" collapsed="false">
      <c r="A15381" s="37"/>
      <c r="B15381" s="38"/>
      <c r="C15381" s="39"/>
      <c r="D15381" s="39"/>
      <c r="E15381" s="39"/>
      <c r="F15381" s="41" t="str">
        <f aca="false">IF(A15381="","",MATCH(A15381,P_ID,1))</f>
        <v/>
      </c>
      <c r="G15381" s="41" t="str">
        <f aca="false">IF(A15381="","",INDEX(P_Svc,F15381))</f>
        <v/>
      </c>
      <c r="H15381" s="41" t="str">
        <f aca="false">IF(A15381="","",INDEX(P_Zone,F15381))</f>
        <v/>
      </c>
      <c r="I15381" s="41" t="str">
        <f aca="false">IF(A15381="","",IF(D15381="Delivered",IF(B15381&lt;=INDEX(P_Due,F15381),1,0),0))</f>
        <v/>
      </c>
    </row>
    <row r="15382" customFormat="false" ht="15" hidden="false" customHeight="false" outlineLevel="0" collapsed="false">
      <c r="A15382" s="37"/>
      <c r="B15382" s="38"/>
      <c r="C15382" s="39"/>
      <c r="D15382" s="39"/>
      <c r="E15382" s="39"/>
      <c r="F15382" s="41" t="str">
        <f aca="false">IF(A15382="","",MATCH(A15382,P_ID,1))</f>
        <v/>
      </c>
      <c r="G15382" s="41" t="str">
        <f aca="false">IF(A15382="","",INDEX(P_Svc,F15382))</f>
        <v/>
      </c>
      <c r="H15382" s="41" t="str">
        <f aca="false">IF(A15382="","",INDEX(P_Zone,F15382))</f>
        <v/>
      </c>
      <c r="I15382" s="41" t="str">
        <f aca="false">IF(A15382="","",IF(D15382="Delivered",IF(B15382&lt;=INDEX(P_Due,F15382),1,0),0))</f>
        <v/>
      </c>
    </row>
    <row r="15383" customFormat="false" ht="15" hidden="false" customHeight="false" outlineLevel="0" collapsed="false">
      <c r="A15383" s="37"/>
      <c r="B15383" s="38"/>
      <c r="C15383" s="39"/>
      <c r="D15383" s="39"/>
      <c r="E15383" s="39"/>
      <c r="F15383" s="41" t="str">
        <f aca="false">IF(A15383="","",MATCH(A15383,P_ID,1))</f>
        <v/>
      </c>
      <c r="G15383" s="41" t="str">
        <f aca="false">IF(A15383="","",INDEX(P_Svc,F15383))</f>
        <v/>
      </c>
      <c r="H15383" s="41" t="str">
        <f aca="false">IF(A15383="","",INDEX(P_Zone,F15383))</f>
        <v/>
      </c>
      <c r="I15383" s="41" t="str">
        <f aca="false">IF(A15383="","",IF(D15383="Delivered",IF(B15383&lt;=INDEX(P_Due,F15383),1,0),0))</f>
        <v/>
      </c>
    </row>
    <row r="15384" customFormat="false" ht="15" hidden="false" customHeight="false" outlineLevel="0" collapsed="false">
      <c r="A15384" s="37"/>
      <c r="B15384" s="38"/>
      <c r="C15384" s="39"/>
      <c r="D15384" s="39"/>
      <c r="E15384" s="39"/>
      <c r="F15384" s="41" t="str">
        <f aca="false">IF(A15384="","",MATCH(A15384,P_ID,1))</f>
        <v/>
      </c>
      <c r="G15384" s="41" t="str">
        <f aca="false">IF(A15384="","",INDEX(P_Svc,F15384))</f>
        <v/>
      </c>
      <c r="H15384" s="41" t="str">
        <f aca="false">IF(A15384="","",INDEX(P_Zone,F15384))</f>
        <v/>
      </c>
      <c r="I15384" s="41" t="str">
        <f aca="false">IF(A15384="","",IF(D15384="Delivered",IF(B15384&lt;=INDEX(P_Due,F15384),1,0),0))</f>
        <v/>
      </c>
    </row>
    <row r="15385" customFormat="false" ht="15" hidden="false" customHeight="false" outlineLevel="0" collapsed="false">
      <c r="A15385" s="37"/>
      <c r="B15385" s="38"/>
      <c r="C15385" s="39"/>
      <c r="D15385" s="39"/>
      <c r="E15385" s="39"/>
      <c r="F15385" s="41" t="str">
        <f aca="false">IF(A15385="","",MATCH(A15385,P_ID,1))</f>
        <v/>
      </c>
      <c r="G15385" s="41" t="str">
        <f aca="false">IF(A15385="","",INDEX(P_Svc,F15385))</f>
        <v/>
      </c>
      <c r="H15385" s="41" t="str">
        <f aca="false">IF(A15385="","",INDEX(P_Zone,F15385))</f>
        <v/>
      </c>
      <c r="I15385" s="41" t="str">
        <f aca="false">IF(A15385="","",IF(D15385="Delivered",IF(B15385&lt;=INDEX(P_Due,F15385),1,0),0))</f>
        <v/>
      </c>
    </row>
    <row r="15386" customFormat="false" ht="15" hidden="false" customHeight="false" outlineLevel="0" collapsed="false">
      <c r="A15386" s="37"/>
      <c r="B15386" s="38"/>
      <c r="C15386" s="39"/>
      <c r="D15386" s="39"/>
      <c r="E15386" s="39"/>
      <c r="F15386" s="41" t="str">
        <f aca="false">IF(A15386="","",MATCH(A15386,P_ID,1))</f>
        <v/>
      </c>
      <c r="G15386" s="41" t="str">
        <f aca="false">IF(A15386="","",INDEX(P_Svc,F15386))</f>
        <v/>
      </c>
      <c r="H15386" s="41" t="str">
        <f aca="false">IF(A15386="","",INDEX(P_Zone,F15386))</f>
        <v/>
      </c>
      <c r="I15386" s="41" t="str">
        <f aca="false">IF(A15386="","",IF(D15386="Delivered",IF(B15386&lt;=INDEX(P_Due,F15386),1,0),0))</f>
        <v/>
      </c>
    </row>
    <row r="15387" customFormat="false" ht="15" hidden="false" customHeight="false" outlineLevel="0" collapsed="false">
      <c r="A15387" s="37"/>
      <c r="B15387" s="38"/>
      <c r="C15387" s="39"/>
      <c r="D15387" s="39"/>
      <c r="E15387" s="39"/>
      <c r="F15387" s="41" t="str">
        <f aca="false">IF(A15387="","",MATCH(A15387,P_ID,1))</f>
        <v/>
      </c>
      <c r="G15387" s="41" t="str">
        <f aca="false">IF(A15387="","",INDEX(P_Svc,F15387))</f>
        <v/>
      </c>
      <c r="H15387" s="41" t="str">
        <f aca="false">IF(A15387="","",INDEX(P_Zone,F15387))</f>
        <v/>
      </c>
      <c r="I15387" s="41" t="str">
        <f aca="false">IF(A15387="","",IF(D15387="Delivered",IF(B15387&lt;=INDEX(P_Due,F15387),1,0),0))</f>
        <v/>
      </c>
    </row>
    <row r="15388" customFormat="false" ht="15" hidden="false" customHeight="false" outlineLevel="0" collapsed="false">
      <c r="A15388" s="37"/>
      <c r="B15388" s="38"/>
      <c r="C15388" s="39"/>
      <c r="D15388" s="39"/>
      <c r="E15388" s="39"/>
      <c r="F15388" s="41" t="str">
        <f aca="false">IF(A15388="","",MATCH(A15388,P_ID,1))</f>
        <v/>
      </c>
      <c r="G15388" s="41" t="str">
        <f aca="false">IF(A15388="","",INDEX(P_Svc,F15388))</f>
        <v/>
      </c>
      <c r="H15388" s="41" t="str">
        <f aca="false">IF(A15388="","",INDEX(P_Zone,F15388))</f>
        <v/>
      </c>
      <c r="I15388" s="41" t="str">
        <f aca="false">IF(A15388="","",IF(D15388="Delivered",IF(B15388&lt;=INDEX(P_Due,F15388),1,0),0))</f>
        <v/>
      </c>
    </row>
    <row r="15389" customFormat="false" ht="15" hidden="false" customHeight="false" outlineLevel="0" collapsed="false">
      <c r="A15389" s="37"/>
      <c r="B15389" s="38"/>
      <c r="C15389" s="39"/>
      <c r="D15389" s="39"/>
      <c r="E15389" s="39"/>
      <c r="F15389" s="41" t="str">
        <f aca="false">IF(A15389="","",MATCH(A15389,P_ID,1))</f>
        <v/>
      </c>
      <c r="G15389" s="41" t="str">
        <f aca="false">IF(A15389="","",INDEX(P_Svc,F15389))</f>
        <v/>
      </c>
      <c r="H15389" s="41" t="str">
        <f aca="false">IF(A15389="","",INDEX(P_Zone,F15389))</f>
        <v/>
      </c>
      <c r="I15389" s="41" t="str">
        <f aca="false">IF(A15389="","",IF(D15389="Delivered",IF(B15389&lt;=INDEX(P_Due,F15389),1,0),0))</f>
        <v/>
      </c>
    </row>
    <row r="15390" customFormat="false" ht="15" hidden="false" customHeight="false" outlineLevel="0" collapsed="false">
      <c r="A15390" s="37"/>
      <c r="B15390" s="38"/>
      <c r="C15390" s="39"/>
      <c r="D15390" s="39"/>
      <c r="E15390" s="39"/>
      <c r="F15390" s="41" t="str">
        <f aca="false">IF(A15390="","",MATCH(A15390,P_ID,1))</f>
        <v/>
      </c>
      <c r="G15390" s="41" t="str">
        <f aca="false">IF(A15390="","",INDEX(P_Svc,F15390))</f>
        <v/>
      </c>
      <c r="H15390" s="41" t="str">
        <f aca="false">IF(A15390="","",INDEX(P_Zone,F15390))</f>
        <v/>
      </c>
      <c r="I15390" s="41" t="str">
        <f aca="false">IF(A15390="","",IF(D15390="Delivered",IF(B15390&lt;=INDEX(P_Due,F15390),1,0),0))</f>
        <v/>
      </c>
    </row>
    <row r="15391" customFormat="false" ht="15" hidden="false" customHeight="false" outlineLevel="0" collapsed="false">
      <c r="A15391" s="37"/>
      <c r="B15391" s="38"/>
      <c r="C15391" s="39"/>
      <c r="D15391" s="39"/>
      <c r="E15391" s="39"/>
      <c r="F15391" s="41" t="str">
        <f aca="false">IF(A15391="","",MATCH(A15391,P_ID,1))</f>
        <v/>
      </c>
      <c r="G15391" s="41" t="str">
        <f aca="false">IF(A15391="","",INDEX(P_Svc,F15391))</f>
        <v/>
      </c>
      <c r="H15391" s="41" t="str">
        <f aca="false">IF(A15391="","",INDEX(P_Zone,F15391))</f>
        <v/>
      </c>
      <c r="I15391" s="41" t="str">
        <f aca="false">IF(A15391="","",IF(D15391="Delivered",IF(B15391&lt;=INDEX(P_Due,F15391),1,0),0))</f>
        <v/>
      </c>
    </row>
    <row r="15392" customFormat="false" ht="15" hidden="false" customHeight="false" outlineLevel="0" collapsed="false">
      <c r="A15392" s="37"/>
      <c r="B15392" s="38"/>
      <c r="C15392" s="39"/>
      <c r="D15392" s="39"/>
      <c r="E15392" s="39"/>
      <c r="F15392" s="41" t="str">
        <f aca="false">IF(A15392="","",MATCH(A15392,P_ID,1))</f>
        <v/>
      </c>
      <c r="G15392" s="41" t="str">
        <f aca="false">IF(A15392="","",INDEX(P_Svc,F15392))</f>
        <v/>
      </c>
      <c r="H15392" s="41" t="str">
        <f aca="false">IF(A15392="","",INDEX(P_Zone,F15392))</f>
        <v/>
      </c>
      <c r="I15392" s="41" t="str">
        <f aca="false">IF(A15392="","",IF(D15392="Delivered",IF(B15392&lt;=INDEX(P_Due,F15392),1,0),0))</f>
        <v/>
      </c>
    </row>
    <row r="15393" customFormat="false" ht="15" hidden="false" customHeight="false" outlineLevel="0" collapsed="false">
      <c r="A15393" s="37"/>
      <c r="B15393" s="38"/>
      <c r="C15393" s="39"/>
      <c r="D15393" s="39"/>
      <c r="E15393" s="39"/>
      <c r="F15393" s="41" t="str">
        <f aca="false">IF(A15393="","",MATCH(A15393,P_ID,1))</f>
        <v/>
      </c>
      <c r="G15393" s="41" t="str">
        <f aca="false">IF(A15393="","",INDEX(P_Svc,F15393))</f>
        <v/>
      </c>
      <c r="H15393" s="41" t="str">
        <f aca="false">IF(A15393="","",INDEX(P_Zone,F15393))</f>
        <v/>
      </c>
      <c r="I15393" s="41" t="str">
        <f aca="false">IF(A15393="","",IF(D15393="Delivered",IF(B15393&lt;=INDEX(P_Due,F15393),1,0),0))</f>
        <v/>
      </c>
    </row>
    <row r="15394" customFormat="false" ht="15" hidden="false" customHeight="false" outlineLevel="0" collapsed="false">
      <c r="A15394" s="37"/>
      <c r="B15394" s="38"/>
      <c r="C15394" s="39"/>
      <c r="D15394" s="39"/>
      <c r="E15394" s="39"/>
      <c r="F15394" s="41" t="str">
        <f aca="false">IF(A15394="","",MATCH(A15394,P_ID,1))</f>
        <v/>
      </c>
      <c r="G15394" s="41" t="str">
        <f aca="false">IF(A15394="","",INDEX(P_Svc,F15394))</f>
        <v/>
      </c>
      <c r="H15394" s="41" t="str">
        <f aca="false">IF(A15394="","",INDEX(P_Zone,F15394))</f>
        <v/>
      </c>
      <c r="I15394" s="41" t="str">
        <f aca="false">IF(A15394="","",IF(D15394="Delivered",IF(B15394&lt;=INDEX(P_Due,F15394),1,0),0))</f>
        <v/>
      </c>
    </row>
    <row r="15395" customFormat="false" ht="15" hidden="false" customHeight="false" outlineLevel="0" collapsed="false">
      <c r="A15395" s="37"/>
      <c r="B15395" s="38"/>
      <c r="C15395" s="39"/>
      <c r="D15395" s="39"/>
      <c r="E15395" s="39"/>
      <c r="F15395" s="41" t="str">
        <f aca="false">IF(A15395="","",MATCH(A15395,P_ID,1))</f>
        <v/>
      </c>
      <c r="G15395" s="41" t="str">
        <f aca="false">IF(A15395="","",INDEX(P_Svc,F15395))</f>
        <v/>
      </c>
      <c r="H15395" s="41" t="str">
        <f aca="false">IF(A15395="","",INDEX(P_Zone,F15395))</f>
        <v/>
      </c>
      <c r="I15395" s="41" t="str">
        <f aca="false">IF(A15395="","",IF(D15395="Delivered",IF(B15395&lt;=INDEX(P_Due,F15395),1,0),0))</f>
        <v/>
      </c>
    </row>
    <row r="15396" customFormat="false" ht="15" hidden="false" customHeight="false" outlineLevel="0" collapsed="false">
      <c r="A15396" s="37"/>
      <c r="B15396" s="38"/>
      <c r="C15396" s="39"/>
      <c r="D15396" s="39"/>
      <c r="E15396" s="39"/>
      <c r="F15396" s="41" t="str">
        <f aca="false">IF(A15396="","",MATCH(A15396,P_ID,1))</f>
        <v/>
      </c>
      <c r="G15396" s="41" t="str">
        <f aca="false">IF(A15396="","",INDEX(P_Svc,F15396))</f>
        <v/>
      </c>
      <c r="H15396" s="41" t="str">
        <f aca="false">IF(A15396="","",INDEX(P_Zone,F15396))</f>
        <v/>
      </c>
      <c r="I15396" s="41" t="str">
        <f aca="false">IF(A15396="","",IF(D15396="Delivered",IF(B15396&lt;=INDEX(P_Due,F15396),1,0),0))</f>
        <v/>
      </c>
    </row>
    <row r="15397" customFormat="false" ht="15" hidden="false" customHeight="false" outlineLevel="0" collapsed="false">
      <c r="A15397" s="37"/>
      <c r="B15397" s="38"/>
      <c r="C15397" s="39"/>
      <c r="D15397" s="39"/>
      <c r="E15397" s="39"/>
      <c r="F15397" s="41" t="str">
        <f aca="false">IF(A15397="","",MATCH(A15397,P_ID,1))</f>
        <v/>
      </c>
      <c r="G15397" s="41" t="str">
        <f aca="false">IF(A15397="","",INDEX(P_Svc,F15397))</f>
        <v/>
      </c>
      <c r="H15397" s="41" t="str">
        <f aca="false">IF(A15397="","",INDEX(P_Zone,F15397))</f>
        <v/>
      </c>
      <c r="I15397" s="41" t="str">
        <f aca="false">IF(A15397="","",IF(D15397="Delivered",IF(B15397&lt;=INDEX(P_Due,F15397),1,0),0))</f>
        <v/>
      </c>
    </row>
    <row r="15398" customFormat="false" ht="15" hidden="false" customHeight="false" outlineLevel="0" collapsed="false">
      <c r="A15398" s="37"/>
      <c r="B15398" s="38"/>
      <c r="C15398" s="39"/>
      <c r="D15398" s="39"/>
      <c r="E15398" s="39"/>
      <c r="F15398" s="41" t="str">
        <f aca="false">IF(A15398="","",MATCH(A15398,P_ID,1))</f>
        <v/>
      </c>
      <c r="G15398" s="41" t="str">
        <f aca="false">IF(A15398="","",INDEX(P_Svc,F15398))</f>
        <v/>
      </c>
      <c r="H15398" s="41" t="str">
        <f aca="false">IF(A15398="","",INDEX(P_Zone,F15398))</f>
        <v/>
      </c>
      <c r="I15398" s="41" t="str">
        <f aca="false">IF(A15398="","",IF(D15398="Delivered",IF(B15398&lt;=INDEX(P_Due,F15398),1,0),0))</f>
        <v/>
      </c>
    </row>
    <row r="15399" customFormat="false" ht="15" hidden="false" customHeight="false" outlineLevel="0" collapsed="false">
      <c r="A15399" s="37"/>
      <c r="B15399" s="38"/>
      <c r="C15399" s="39"/>
      <c r="D15399" s="39"/>
      <c r="E15399" s="39"/>
      <c r="F15399" s="41" t="str">
        <f aca="false">IF(A15399="","",MATCH(A15399,P_ID,1))</f>
        <v/>
      </c>
      <c r="G15399" s="41" t="str">
        <f aca="false">IF(A15399="","",INDEX(P_Svc,F15399))</f>
        <v/>
      </c>
      <c r="H15399" s="41" t="str">
        <f aca="false">IF(A15399="","",INDEX(P_Zone,F15399))</f>
        <v/>
      </c>
      <c r="I15399" s="41" t="str">
        <f aca="false">IF(A15399="","",IF(D15399="Delivered",IF(B15399&lt;=INDEX(P_Due,F15399),1,0),0))</f>
        <v/>
      </c>
    </row>
    <row r="15400" customFormat="false" ht="15" hidden="false" customHeight="false" outlineLevel="0" collapsed="false">
      <c r="A15400" s="37"/>
      <c r="B15400" s="38"/>
      <c r="C15400" s="39"/>
      <c r="D15400" s="39"/>
      <c r="E15400" s="39"/>
      <c r="F15400" s="41" t="str">
        <f aca="false">IF(A15400="","",MATCH(A15400,P_ID,1))</f>
        <v/>
      </c>
      <c r="G15400" s="41" t="str">
        <f aca="false">IF(A15400="","",INDEX(P_Svc,F15400))</f>
        <v/>
      </c>
      <c r="H15400" s="41" t="str">
        <f aca="false">IF(A15400="","",INDEX(P_Zone,F15400))</f>
        <v/>
      </c>
      <c r="I15400" s="41" t="str">
        <f aca="false">IF(A15400="","",IF(D15400="Delivered",IF(B15400&lt;=INDEX(P_Due,F15400),1,0),0))</f>
        <v/>
      </c>
    </row>
    <row r="15401" customFormat="false" ht="15" hidden="false" customHeight="false" outlineLevel="0" collapsed="false">
      <c r="A15401" s="37"/>
      <c r="B15401" s="38"/>
      <c r="C15401" s="39"/>
      <c r="D15401" s="39"/>
      <c r="E15401" s="39"/>
      <c r="F15401" s="41" t="str">
        <f aca="false">IF(A15401="","",MATCH(A15401,P_ID,1))</f>
        <v/>
      </c>
      <c r="G15401" s="41" t="str">
        <f aca="false">IF(A15401="","",INDEX(P_Svc,F15401))</f>
        <v/>
      </c>
      <c r="H15401" s="41" t="str">
        <f aca="false">IF(A15401="","",INDEX(P_Zone,F15401))</f>
        <v/>
      </c>
      <c r="I15401" s="41" t="str">
        <f aca="false">IF(A15401="","",IF(D15401="Delivered",IF(B15401&lt;=INDEX(P_Due,F15401),1,0),0))</f>
        <v/>
      </c>
    </row>
    <row r="15402" customFormat="false" ht="15" hidden="false" customHeight="false" outlineLevel="0" collapsed="false">
      <c r="A15402" s="37"/>
      <c r="B15402" s="38"/>
      <c r="C15402" s="39"/>
      <c r="D15402" s="39"/>
      <c r="E15402" s="39"/>
      <c r="F15402" s="41" t="str">
        <f aca="false">IF(A15402="","",MATCH(A15402,P_ID,1))</f>
        <v/>
      </c>
      <c r="G15402" s="41" t="str">
        <f aca="false">IF(A15402="","",INDEX(P_Svc,F15402))</f>
        <v/>
      </c>
      <c r="H15402" s="41" t="str">
        <f aca="false">IF(A15402="","",INDEX(P_Zone,F15402))</f>
        <v/>
      </c>
      <c r="I15402" s="41" t="str">
        <f aca="false">IF(A15402="","",IF(D15402="Delivered",IF(B15402&lt;=INDEX(P_Due,F15402),1,0),0))</f>
        <v/>
      </c>
    </row>
    <row r="15403" customFormat="false" ht="15" hidden="false" customHeight="false" outlineLevel="0" collapsed="false">
      <c r="A15403" s="37"/>
      <c r="B15403" s="38"/>
      <c r="C15403" s="39"/>
      <c r="D15403" s="39"/>
      <c r="E15403" s="39"/>
      <c r="F15403" s="41" t="str">
        <f aca="false">IF(A15403="","",MATCH(A15403,P_ID,1))</f>
        <v/>
      </c>
      <c r="G15403" s="41" t="str">
        <f aca="false">IF(A15403="","",INDEX(P_Svc,F15403))</f>
        <v/>
      </c>
      <c r="H15403" s="41" t="str">
        <f aca="false">IF(A15403="","",INDEX(P_Zone,F15403))</f>
        <v/>
      </c>
      <c r="I15403" s="41" t="str">
        <f aca="false">IF(A15403="","",IF(D15403="Delivered",IF(B15403&lt;=INDEX(P_Due,F15403),1,0),0))</f>
        <v/>
      </c>
    </row>
    <row r="15404" customFormat="false" ht="15" hidden="false" customHeight="false" outlineLevel="0" collapsed="false">
      <c r="A15404" s="37"/>
      <c r="B15404" s="38"/>
      <c r="C15404" s="39"/>
      <c r="D15404" s="39"/>
      <c r="E15404" s="39"/>
      <c r="F15404" s="41" t="str">
        <f aca="false">IF(A15404="","",MATCH(A15404,P_ID,1))</f>
        <v/>
      </c>
      <c r="G15404" s="41" t="str">
        <f aca="false">IF(A15404="","",INDEX(P_Svc,F15404))</f>
        <v/>
      </c>
      <c r="H15404" s="41" t="str">
        <f aca="false">IF(A15404="","",INDEX(P_Zone,F15404))</f>
        <v/>
      </c>
      <c r="I15404" s="41" t="str">
        <f aca="false">IF(A15404="","",IF(D15404="Delivered",IF(B15404&lt;=INDEX(P_Due,F15404),1,0),0))</f>
        <v/>
      </c>
    </row>
    <row r="15405" customFormat="false" ht="15" hidden="false" customHeight="false" outlineLevel="0" collapsed="false">
      <c r="A15405" s="37"/>
      <c r="B15405" s="38"/>
      <c r="C15405" s="39"/>
      <c r="D15405" s="39"/>
      <c r="E15405" s="39"/>
      <c r="F15405" s="41" t="str">
        <f aca="false">IF(A15405="","",MATCH(A15405,P_ID,1))</f>
        <v/>
      </c>
      <c r="G15405" s="41" t="str">
        <f aca="false">IF(A15405="","",INDEX(P_Svc,F15405))</f>
        <v/>
      </c>
      <c r="H15405" s="41" t="str">
        <f aca="false">IF(A15405="","",INDEX(P_Zone,F15405))</f>
        <v/>
      </c>
      <c r="I15405" s="41" t="str">
        <f aca="false">IF(A15405="","",IF(D15405="Delivered",IF(B15405&lt;=INDEX(P_Due,F15405),1,0),0))</f>
        <v/>
      </c>
    </row>
    <row r="15406" customFormat="false" ht="15" hidden="false" customHeight="false" outlineLevel="0" collapsed="false">
      <c r="A15406" s="37"/>
      <c r="B15406" s="38"/>
      <c r="C15406" s="39"/>
      <c r="D15406" s="39"/>
      <c r="E15406" s="39"/>
      <c r="F15406" s="41" t="str">
        <f aca="false">IF(A15406="","",MATCH(A15406,P_ID,1))</f>
        <v/>
      </c>
      <c r="G15406" s="41" t="str">
        <f aca="false">IF(A15406="","",INDEX(P_Svc,F15406))</f>
        <v/>
      </c>
      <c r="H15406" s="41" t="str">
        <f aca="false">IF(A15406="","",INDEX(P_Zone,F15406))</f>
        <v/>
      </c>
      <c r="I15406" s="41" t="str">
        <f aca="false">IF(A15406="","",IF(D15406="Delivered",IF(B15406&lt;=INDEX(P_Due,F15406),1,0),0))</f>
        <v/>
      </c>
    </row>
    <row r="15407" customFormat="false" ht="15" hidden="false" customHeight="false" outlineLevel="0" collapsed="false">
      <c r="A15407" s="37"/>
      <c r="B15407" s="38"/>
      <c r="C15407" s="39"/>
      <c r="D15407" s="39"/>
      <c r="E15407" s="39"/>
      <c r="F15407" s="41" t="str">
        <f aca="false">IF(A15407="","",MATCH(A15407,P_ID,1))</f>
        <v/>
      </c>
      <c r="G15407" s="41" t="str">
        <f aca="false">IF(A15407="","",INDEX(P_Svc,F15407))</f>
        <v/>
      </c>
      <c r="H15407" s="41" t="str">
        <f aca="false">IF(A15407="","",INDEX(P_Zone,F15407))</f>
        <v/>
      </c>
      <c r="I15407" s="41" t="str">
        <f aca="false">IF(A15407="","",IF(D15407="Delivered",IF(B15407&lt;=INDEX(P_Due,F15407),1,0),0))</f>
        <v/>
      </c>
    </row>
    <row r="15408" customFormat="false" ht="15" hidden="false" customHeight="false" outlineLevel="0" collapsed="false">
      <c r="A15408" s="37"/>
      <c r="B15408" s="38"/>
      <c r="C15408" s="39"/>
      <c r="D15408" s="39"/>
      <c r="E15408" s="39"/>
      <c r="F15408" s="41" t="str">
        <f aca="false">IF(A15408="","",MATCH(A15408,P_ID,1))</f>
        <v/>
      </c>
      <c r="G15408" s="41" t="str">
        <f aca="false">IF(A15408="","",INDEX(P_Svc,F15408))</f>
        <v/>
      </c>
      <c r="H15408" s="41" t="str">
        <f aca="false">IF(A15408="","",INDEX(P_Zone,F15408))</f>
        <v/>
      </c>
      <c r="I15408" s="41" t="str">
        <f aca="false">IF(A15408="","",IF(D15408="Delivered",IF(B15408&lt;=INDEX(P_Due,F15408),1,0),0))</f>
        <v/>
      </c>
    </row>
    <row r="15409" customFormat="false" ht="15" hidden="false" customHeight="false" outlineLevel="0" collapsed="false">
      <c r="A15409" s="37"/>
      <c r="B15409" s="38"/>
      <c r="C15409" s="39"/>
      <c r="D15409" s="39"/>
      <c r="E15409" s="39"/>
      <c r="F15409" s="41" t="str">
        <f aca="false">IF(A15409="","",MATCH(A15409,P_ID,1))</f>
        <v/>
      </c>
      <c r="G15409" s="41" t="str">
        <f aca="false">IF(A15409="","",INDEX(P_Svc,F15409))</f>
        <v/>
      </c>
      <c r="H15409" s="41" t="str">
        <f aca="false">IF(A15409="","",INDEX(P_Zone,F15409))</f>
        <v/>
      </c>
      <c r="I15409" s="41" t="str">
        <f aca="false">IF(A15409="","",IF(D15409="Delivered",IF(B15409&lt;=INDEX(P_Due,F15409),1,0),0))</f>
        <v/>
      </c>
    </row>
    <row r="15410" customFormat="false" ht="15" hidden="false" customHeight="false" outlineLevel="0" collapsed="false">
      <c r="A15410" s="37"/>
      <c r="B15410" s="38"/>
      <c r="C15410" s="39"/>
      <c r="D15410" s="39"/>
      <c r="E15410" s="39"/>
      <c r="F15410" s="41" t="str">
        <f aca="false">IF(A15410="","",MATCH(A15410,P_ID,1))</f>
        <v/>
      </c>
      <c r="G15410" s="41" t="str">
        <f aca="false">IF(A15410="","",INDEX(P_Svc,F15410))</f>
        <v/>
      </c>
      <c r="H15410" s="41" t="str">
        <f aca="false">IF(A15410="","",INDEX(P_Zone,F15410))</f>
        <v/>
      </c>
      <c r="I15410" s="41" t="str">
        <f aca="false">IF(A15410="","",IF(D15410="Delivered",IF(B15410&lt;=INDEX(P_Due,F15410),1,0),0))</f>
        <v/>
      </c>
    </row>
    <row r="15411" customFormat="false" ht="15" hidden="false" customHeight="false" outlineLevel="0" collapsed="false">
      <c r="A15411" s="37"/>
      <c r="B15411" s="38"/>
      <c r="C15411" s="39"/>
      <c r="D15411" s="39"/>
      <c r="E15411" s="39"/>
      <c r="F15411" s="41" t="str">
        <f aca="false">IF(A15411="","",MATCH(A15411,P_ID,1))</f>
        <v/>
      </c>
      <c r="G15411" s="41" t="str">
        <f aca="false">IF(A15411="","",INDEX(P_Svc,F15411))</f>
        <v/>
      </c>
      <c r="H15411" s="41" t="str">
        <f aca="false">IF(A15411="","",INDEX(P_Zone,F15411))</f>
        <v/>
      </c>
      <c r="I15411" s="41" t="str">
        <f aca="false">IF(A15411="","",IF(D15411="Delivered",IF(B15411&lt;=INDEX(P_Due,F15411),1,0),0))</f>
        <v/>
      </c>
    </row>
    <row r="15412" customFormat="false" ht="15" hidden="false" customHeight="false" outlineLevel="0" collapsed="false">
      <c r="A15412" s="37"/>
      <c r="B15412" s="38"/>
      <c r="C15412" s="39"/>
      <c r="D15412" s="39"/>
      <c r="E15412" s="39"/>
      <c r="F15412" s="41" t="str">
        <f aca="false">IF(A15412="","",MATCH(A15412,P_ID,1))</f>
        <v/>
      </c>
      <c r="G15412" s="41" t="str">
        <f aca="false">IF(A15412="","",INDEX(P_Svc,F15412))</f>
        <v/>
      </c>
      <c r="H15412" s="41" t="str">
        <f aca="false">IF(A15412="","",INDEX(P_Zone,F15412))</f>
        <v/>
      </c>
      <c r="I15412" s="41" t="str">
        <f aca="false">IF(A15412="","",IF(D15412="Delivered",IF(B15412&lt;=INDEX(P_Due,F15412),1,0),0))</f>
        <v/>
      </c>
    </row>
    <row r="15413" customFormat="false" ht="15" hidden="false" customHeight="false" outlineLevel="0" collapsed="false">
      <c r="A15413" s="37"/>
      <c r="B15413" s="38"/>
      <c r="C15413" s="39"/>
      <c r="D15413" s="39"/>
      <c r="E15413" s="39"/>
      <c r="F15413" s="41" t="str">
        <f aca="false">IF(A15413="","",MATCH(A15413,P_ID,1))</f>
        <v/>
      </c>
      <c r="G15413" s="41" t="str">
        <f aca="false">IF(A15413="","",INDEX(P_Svc,F15413))</f>
        <v/>
      </c>
      <c r="H15413" s="41" t="str">
        <f aca="false">IF(A15413="","",INDEX(P_Zone,F15413))</f>
        <v/>
      </c>
      <c r="I15413" s="41" t="str">
        <f aca="false">IF(A15413="","",IF(D15413="Delivered",IF(B15413&lt;=INDEX(P_Due,F15413),1,0),0))</f>
        <v/>
      </c>
    </row>
    <row r="15414" customFormat="false" ht="15" hidden="false" customHeight="false" outlineLevel="0" collapsed="false">
      <c r="A15414" s="37"/>
      <c r="B15414" s="38"/>
      <c r="C15414" s="39"/>
      <c r="D15414" s="39"/>
      <c r="E15414" s="39"/>
      <c r="F15414" s="41" t="str">
        <f aca="false">IF(A15414="","",MATCH(A15414,P_ID,1))</f>
        <v/>
      </c>
      <c r="G15414" s="41" t="str">
        <f aca="false">IF(A15414="","",INDEX(P_Svc,F15414))</f>
        <v/>
      </c>
      <c r="H15414" s="41" t="str">
        <f aca="false">IF(A15414="","",INDEX(P_Zone,F15414))</f>
        <v/>
      </c>
      <c r="I15414" s="41" t="str">
        <f aca="false">IF(A15414="","",IF(D15414="Delivered",IF(B15414&lt;=INDEX(P_Due,F15414),1,0),0))</f>
        <v/>
      </c>
    </row>
    <row r="15415" customFormat="false" ht="15" hidden="false" customHeight="false" outlineLevel="0" collapsed="false">
      <c r="A15415" s="37"/>
      <c r="B15415" s="38"/>
      <c r="C15415" s="39"/>
      <c r="D15415" s="39"/>
      <c r="E15415" s="39"/>
      <c r="F15415" s="41" t="str">
        <f aca="false">IF(A15415="","",MATCH(A15415,P_ID,1))</f>
        <v/>
      </c>
      <c r="G15415" s="41" t="str">
        <f aca="false">IF(A15415="","",INDEX(P_Svc,F15415))</f>
        <v/>
      </c>
      <c r="H15415" s="41" t="str">
        <f aca="false">IF(A15415="","",INDEX(P_Zone,F15415))</f>
        <v/>
      </c>
      <c r="I15415" s="41" t="str">
        <f aca="false">IF(A15415="","",IF(D15415="Delivered",IF(B15415&lt;=INDEX(P_Due,F15415),1,0),0))</f>
        <v/>
      </c>
    </row>
    <row r="15416" customFormat="false" ht="15" hidden="false" customHeight="false" outlineLevel="0" collapsed="false">
      <c r="A15416" s="37"/>
      <c r="B15416" s="38"/>
      <c r="C15416" s="39"/>
      <c r="D15416" s="39"/>
      <c r="E15416" s="39"/>
      <c r="F15416" s="41" t="str">
        <f aca="false">IF(A15416="","",MATCH(A15416,P_ID,1))</f>
        <v/>
      </c>
      <c r="G15416" s="41" t="str">
        <f aca="false">IF(A15416="","",INDEX(P_Svc,F15416))</f>
        <v/>
      </c>
      <c r="H15416" s="41" t="str">
        <f aca="false">IF(A15416="","",INDEX(P_Zone,F15416))</f>
        <v/>
      </c>
      <c r="I15416" s="41" t="str">
        <f aca="false">IF(A15416="","",IF(D15416="Delivered",IF(B15416&lt;=INDEX(P_Due,F15416),1,0),0))</f>
        <v/>
      </c>
    </row>
    <row r="15417" customFormat="false" ht="15" hidden="false" customHeight="false" outlineLevel="0" collapsed="false">
      <c r="A15417" s="37"/>
      <c r="B15417" s="38"/>
      <c r="C15417" s="39"/>
      <c r="D15417" s="39"/>
      <c r="E15417" s="39"/>
      <c r="F15417" s="41" t="str">
        <f aca="false">IF(A15417="","",MATCH(A15417,P_ID,1))</f>
        <v/>
      </c>
      <c r="G15417" s="41" t="str">
        <f aca="false">IF(A15417="","",INDEX(P_Svc,F15417))</f>
        <v/>
      </c>
      <c r="H15417" s="41" t="str">
        <f aca="false">IF(A15417="","",INDEX(P_Zone,F15417))</f>
        <v/>
      </c>
      <c r="I15417" s="41" t="str">
        <f aca="false">IF(A15417="","",IF(D15417="Delivered",IF(B15417&lt;=INDEX(P_Due,F15417),1,0),0))</f>
        <v/>
      </c>
    </row>
    <row r="15418" customFormat="false" ht="15" hidden="false" customHeight="false" outlineLevel="0" collapsed="false">
      <c r="A15418" s="37"/>
      <c r="B15418" s="38"/>
      <c r="C15418" s="39"/>
      <c r="D15418" s="39"/>
      <c r="E15418" s="39"/>
      <c r="F15418" s="41" t="str">
        <f aca="false">IF(A15418="","",MATCH(A15418,P_ID,1))</f>
        <v/>
      </c>
      <c r="G15418" s="41" t="str">
        <f aca="false">IF(A15418="","",INDEX(P_Svc,F15418))</f>
        <v/>
      </c>
      <c r="H15418" s="41" t="str">
        <f aca="false">IF(A15418="","",INDEX(P_Zone,F15418))</f>
        <v/>
      </c>
      <c r="I15418" s="41" t="str">
        <f aca="false">IF(A15418="","",IF(D15418="Delivered",IF(B15418&lt;=INDEX(P_Due,F15418),1,0),0))</f>
        <v/>
      </c>
    </row>
    <row r="15419" customFormat="false" ht="15" hidden="false" customHeight="false" outlineLevel="0" collapsed="false">
      <c r="A15419" s="37"/>
      <c r="B15419" s="38"/>
      <c r="C15419" s="39"/>
      <c r="D15419" s="39"/>
      <c r="E15419" s="39"/>
      <c r="F15419" s="41" t="str">
        <f aca="false">IF(A15419="","",MATCH(A15419,P_ID,1))</f>
        <v/>
      </c>
      <c r="G15419" s="41" t="str">
        <f aca="false">IF(A15419="","",INDEX(P_Svc,F15419))</f>
        <v/>
      </c>
      <c r="H15419" s="41" t="str">
        <f aca="false">IF(A15419="","",INDEX(P_Zone,F15419))</f>
        <v/>
      </c>
      <c r="I15419" s="41" t="str">
        <f aca="false">IF(A15419="","",IF(D15419="Delivered",IF(B15419&lt;=INDEX(P_Due,F15419),1,0),0))</f>
        <v/>
      </c>
    </row>
    <row r="15420" customFormat="false" ht="15" hidden="false" customHeight="false" outlineLevel="0" collapsed="false">
      <c r="A15420" s="37"/>
      <c r="B15420" s="38"/>
      <c r="C15420" s="39"/>
      <c r="D15420" s="39"/>
      <c r="E15420" s="39"/>
      <c r="F15420" s="41" t="str">
        <f aca="false">IF(A15420="","",MATCH(A15420,P_ID,1))</f>
        <v/>
      </c>
      <c r="G15420" s="41" t="str">
        <f aca="false">IF(A15420="","",INDEX(P_Svc,F15420))</f>
        <v/>
      </c>
      <c r="H15420" s="41" t="str">
        <f aca="false">IF(A15420="","",INDEX(P_Zone,F15420))</f>
        <v/>
      </c>
      <c r="I15420" s="41" t="str">
        <f aca="false">IF(A15420="","",IF(D15420="Delivered",IF(B15420&lt;=INDEX(P_Due,F15420),1,0),0))</f>
        <v/>
      </c>
    </row>
    <row r="15421" customFormat="false" ht="15" hidden="false" customHeight="false" outlineLevel="0" collapsed="false">
      <c r="A15421" s="37"/>
      <c r="B15421" s="38"/>
      <c r="C15421" s="39"/>
      <c r="D15421" s="39"/>
      <c r="E15421" s="39"/>
      <c r="F15421" s="41" t="str">
        <f aca="false">IF(A15421="","",MATCH(A15421,P_ID,1))</f>
        <v/>
      </c>
      <c r="G15421" s="41" t="str">
        <f aca="false">IF(A15421="","",INDEX(P_Svc,F15421))</f>
        <v/>
      </c>
      <c r="H15421" s="41" t="str">
        <f aca="false">IF(A15421="","",INDEX(P_Zone,F15421))</f>
        <v/>
      </c>
      <c r="I15421" s="41" t="str">
        <f aca="false">IF(A15421="","",IF(D15421="Delivered",IF(B15421&lt;=INDEX(P_Due,F15421),1,0),0))</f>
        <v/>
      </c>
    </row>
    <row r="15422" customFormat="false" ht="15" hidden="false" customHeight="false" outlineLevel="0" collapsed="false">
      <c r="A15422" s="37"/>
      <c r="B15422" s="38"/>
      <c r="C15422" s="39"/>
      <c r="D15422" s="39"/>
      <c r="E15422" s="39"/>
      <c r="F15422" s="41" t="str">
        <f aca="false">IF(A15422="","",MATCH(A15422,P_ID,1))</f>
        <v/>
      </c>
      <c r="G15422" s="41" t="str">
        <f aca="false">IF(A15422="","",INDEX(P_Svc,F15422))</f>
        <v/>
      </c>
      <c r="H15422" s="41" t="str">
        <f aca="false">IF(A15422="","",INDEX(P_Zone,F15422))</f>
        <v/>
      </c>
      <c r="I15422" s="41" t="str">
        <f aca="false">IF(A15422="","",IF(D15422="Delivered",IF(B15422&lt;=INDEX(P_Due,F15422),1,0),0))</f>
        <v/>
      </c>
    </row>
    <row r="15423" customFormat="false" ht="15" hidden="false" customHeight="false" outlineLevel="0" collapsed="false">
      <c r="A15423" s="37"/>
      <c r="B15423" s="38"/>
      <c r="C15423" s="39"/>
      <c r="D15423" s="39"/>
      <c r="E15423" s="39"/>
      <c r="F15423" s="41" t="str">
        <f aca="false">IF(A15423="","",MATCH(A15423,P_ID,1))</f>
        <v/>
      </c>
      <c r="G15423" s="41" t="str">
        <f aca="false">IF(A15423="","",INDEX(P_Svc,F15423))</f>
        <v/>
      </c>
      <c r="H15423" s="41" t="str">
        <f aca="false">IF(A15423="","",INDEX(P_Zone,F15423))</f>
        <v/>
      </c>
      <c r="I15423" s="41" t="str">
        <f aca="false">IF(A15423="","",IF(D15423="Delivered",IF(B15423&lt;=INDEX(P_Due,F15423),1,0),0))</f>
        <v/>
      </c>
    </row>
    <row r="15424" customFormat="false" ht="15" hidden="false" customHeight="false" outlineLevel="0" collapsed="false">
      <c r="A15424" s="37"/>
      <c r="B15424" s="38"/>
      <c r="C15424" s="39"/>
      <c r="D15424" s="39"/>
      <c r="E15424" s="39"/>
      <c r="F15424" s="41" t="str">
        <f aca="false">IF(A15424="","",MATCH(A15424,P_ID,1))</f>
        <v/>
      </c>
      <c r="G15424" s="41" t="str">
        <f aca="false">IF(A15424="","",INDEX(P_Svc,F15424))</f>
        <v/>
      </c>
      <c r="H15424" s="41" t="str">
        <f aca="false">IF(A15424="","",INDEX(P_Zone,F15424))</f>
        <v/>
      </c>
      <c r="I15424" s="41" t="str">
        <f aca="false">IF(A15424="","",IF(D15424="Delivered",IF(B15424&lt;=INDEX(P_Due,F15424),1,0),0))</f>
        <v/>
      </c>
    </row>
    <row r="15425" customFormat="false" ht="15" hidden="false" customHeight="false" outlineLevel="0" collapsed="false">
      <c r="A15425" s="37"/>
      <c r="B15425" s="38"/>
      <c r="C15425" s="39"/>
      <c r="D15425" s="39"/>
      <c r="E15425" s="39"/>
      <c r="F15425" s="41" t="str">
        <f aca="false">IF(A15425="","",MATCH(A15425,P_ID,1))</f>
        <v/>
      </c>
      <c r="G15425" s="41" t="str">
        <f aca="false">IF(A15425="","",INDEX(P_Svc,F15425))</f>
        <v/>
      </c>
      <c r="H15425" s="41" t="str">
        <f aca="false">IF(A15425="","",INDEX(P_Zone,F15425))</f>
        <v/>
      </c>
      <c r="I15425" s="41" t="str">
        <f aca="false">IF(A15425="","",IF(D15425="Delivered",IF(B15425&lt;=INDEX(P_Due,F15425),1,0),0))</f>
        <v/>
      </c>
    </row>
    <row r="15426" customFormat="false" ht="15" hidden="false" customHeight="false" outlineLevel="0" collapsed="false">
      <c r="A15426" s="37"/>
      <c r="B15426" s="38"/>
      <c r="C15426" s="39"/>
      <c r="D15426" s="39"/>
      <c r="E15426" s="39"/>
      <c r="F15426" s="41" t="str">
        <f aca="false">IF(A15426="","",MATCH(A15426,P_ID,1))</f>
        <v/>
      </c>
      <c r="G15426" s="41" t="str">
        <f aca="false">IF(A15426="","",INDEX(P_Svc,F15426))</f>
        <v/>
      </c>
      <c r="H15426" s="41" t="str">
        <f aca="false">IF(A15426="","",INDEX(P_Zone,F15426))</f>
        <v/>
      </c>
      <c r="I15426" s="41" t="str">
        <f aca="false">IF(A15426="","",IF(D15426="Delivered",IF(B15426&lt;=INDEX(P_Due,F15426),1,0),0))</f>
        <v/>
      </c>
    </row>
    <row r="15427" customFormat="false" ht="15" hidden="false" customHeight="false" outlineLevel="0" collapsed="false">
      <c r="A15427" s="37"/>
      <c r="B15427" s="38"/>
      <c r="C15427" s="39"/>
      <c r="D15427" s="39"/>
      <c r="E15427" s="39"/>
      <c r="F15427" s="41" t="str">
        <f aca="false">IF(A15427="","",MATCH(A15427,P_ID,1))</f>
        <v/>
      </c>
      <c r="G15427" s="41" t="str">
        <f aca="false">IF(A15427="","",INDEX(P_Svc,F15427))</f>
        <v/>
      </c>
      <c r="H15427" s="41" t="str">
        <f aca="false">IF(A15427="","",INDEX(P_Zone,F15427))</f>
        <v/>
      </c>
      <c r="I15427" s="41" t="str">
        <f aca="false">IF(A15427="","",IF(D15427="Delivered",IF(B15427&lt;=INDEX(P_Due,F15427),1,0),0))</f>
        <v/>
      </c>
    </row>
    <row r="15428" customFormat="false" ht="15" hidden="false" customHeight="false" outlineLevel="0" collapsed="false">
      <c r="A15428" s="37"/>
      <c r="B15428" s="38"/>
      <c r="C15428" s="39"/>
      <c r="D15428" s="39"/>
      <c r="E15428" s="39"/>
      <c r="F15428" s="41" t="str">
        <f aca="false">IF(A15428="","",MATCH(A15428,P_ID,1))</f>
        <v/>
      </c>
      <c r="G15428" s="41" t="str">
        <f aca="false">IF(A15428="","",INDEX(P_Svc,F15428))</f>
        <v/>
      </c>
      <c r="H15428" s="41" t="str">
        <f aca="false">IF(A15428="","",INDEX(P_Zone,F15428))</f>
        <v/>
      </c>
      <c r="I15428" s="41" t="str">
        <f aca="false">IF(A15428="","",IF(D15428="Delivered",IF(B15428&lt;=INDEX(P_Due,F15428),1,0),0))</f>
        <v/>
      </c>
    </row>
    <row r="15429" customFormat="false" ht="15" hidden="false" customHeight="false" outlineLevel="0" collapsed="false">
      <c r="A15429" s="37"/>
      <c r="B15429" s="38"/>
      <c r="C15429" s="39"/>
      <c r="D15429" s="39"/>
      <c r="E15429" s="39"/>
      <c r="F15429" s="41" t="str">
        <f aca="false">IF(A15429="","",MATCH(A15429,P_ID,1))</f>
        <v/>
      </c>
      <c r="G15429" s="41" t="str">
        <f aca="false">IF(A15429="","",INDEX(P_Svc,F15429))</f>
        <v/>
      </c>
      <c r="H15429" s="41" t="str">
        <f aca="false">IF(A15429="","",INDEX(P_Zone,F15429))</f>
        <v/>
      </c>
      <c r="I15429" s="41" t="str">
        <f aca="false">IF(A15429="","",IF(D15429="Delivered",IF(B15429&lt;=INDEX(P_Due,F15429),1,0),0))</f>
        <v/>
      </c>
    </row>
    <row r="15430" customFormat="false" ht="15" hidden="false" customHeight="false" outlineLevel="0" collapsed="false">
      <c r="A15430" s="37"/>
      <c r="B15430" s="38"/>
      <c r="C15430" s="39"/>
      <c r="D15430" s="39"/>
      <c r="E15430" s="39"/>
      <c r="F15430" s="41" t="str">
        <f aca="false">IF(A15430="","",MATCH(A15430,P_ID,1))</f>
        <v/>
      </c>
      <c r="G15430" s="41" t="str">
        <f aca="false">IF(A15430="","",INDEX(P_Svc,F15430))</f>
        <v/>
      </c>
      <c r="H15430" s="41" t="str">
        <f aca="false">IF(A15430="","",INDEX(P_Zone,F15430))</f>
        <v/>
      </c>
      <c r="I15430" s="41" t="str">
        <f aca="false">IF(A15430="","",IF(D15430="Delivered",IF(B15430&lt;=INDEX(P_Due,F15430),1,0),0))</f>
        <v/>
      </c>
    </row>
    <row r="15431" customFormat="false" ht="15" hidden="false" customHeight="false" outlineLevel="0" collapsed="false">
      <c r="A15431" s="37"/>
      <c r="B15431" s="38"/>
      <c r="C15431" s="39"/>
      <c r="D15431" s="39"/>
      <c r="E15431" s="39"/>
      <c r="F15431" s="41" t="str">
        <f aca="false">IF(A15431="","",MATCH(A15431,P_ID,1))</f>
        <v/>
      </c>
      <c r="G15431" s="41" t="str">
        <f aca="false">IF(A15431="","",INDEX(P_Svc,F15431))</f>
        <v/>
      </c>
      <c r="H15431" s="41" t="str">
        <f aca="false">IF(A15431="","",INDEX(P_Zone,F15431))</f>
        <v/>
      </c>
      <c r="I15431" s="41" t="str">
        <f aca="false">IF(A15431="","",IF(D15431="Delivered",IF(B15431&lt;=INDEX(P_Due,F15431),1,0),0))</f>
        <v/>
      </c>
    </row>
    <row r="15432" customFormat="false" ht="15" hidden="false" customHeight="false" outlineLevel="0" collapsed="false">
      <c r="A15432" s="37"/>
      <c r="B15432" s="38"/>
      <c r="C15432" s="39"/>
      <c r="D15432" s="39"/>
      <c r="E15432" s="39"/>
      <c r="F15432" s="41" t="str">
        <f aca="false">IF(A15432="","",MATCH(A15432,P_ID,1))</f>
        <v/>
      </c>
      <c r="G15432" s="41" t="str">
        <f aca="false">IF(A15432="","",INDEX(P_Svc,F15432))</f>
        <v/>
      </c>
      <c r="H15432" s="41" t="str">
        <f aca="false">IF(A15432="","",INDEX(P_Zone,F15432))</f>
        <v/>
      </c>
      <c r="I15432" s="41" t="str">
        <f aca="false">IF(A15432="","",IF(D15432="Delivered",IF(B15432&lt;=INDEX(P_Due,F15432),1,0),0))</f>
        <v/>
      </c>
    </row>
    <row r="15433" customFormat="false" ht="15" hidden="false" customHeight="false" outlineLevel="0" collapsed="false">
      <c r="A15433" s="37"/>
      <c r="B15433" s="38"/>
      <c r="C15433" s="39"/>
      <c r="D15433" s="39"/>
      <c r="E15433" s="39"/>
      <c r="F15433" s="41" t="str">
        <f aca="false">IF(A15433="","",MATCH(A15433,P_ID,1))</f>
        <v/>
      </c>
      <c r="G15433" s="41" t="str">
        <f aca="false">IF(A15433="","",INDEX(P_Svc,F15433))</f>
        <v/>
      </c>
      <c r="H15433" s="41" t="str">
        <f aca="false">IF(A15433="","",INDEX(P_Zone,F15433))</f>
        <v/>
      </c>
      <c r="I15433" s="41" t="str">
        <f aca="false">IF(A15433="","",IF(D15433="Delivered",IF(B15433&lt;=INDEX(P_Due,F15433),1,0),0))</f>
        <v/>
      </c>
    </row>
    <row r="15434" customFormat="false" ht="15" hidden="false" customHeight="false" outlineLevel="0" collapsed="false">
      <c r="A15434" s="37"/>
      <c r="B15434" s="38"/>
      <c r="C15434" s="39"/>
      <c r="D15434" s="39"/>
      <c r="E15434" s="39"/>
      <c r="F15434" s="41" t="str">
        <f aca="false">IF(A15434="","",MATCH(A15434,P_ID,1))</f>
        <v/>
      </c>
      <c r="G15434" s="41" t="str">
        <f aca="false">IF(A15434="","",INDEX(P_Svc,F15434))</f>
        <v/>
      </c>
      <c r="H15434" s="41" t="str">
        <f aca="false">IF(A15434="","",INDEX(P_Zone,F15434))</f>
        <v/>
      </c>
      <c r="I15434" s="41" t="str">
        <f aca="false">IF(A15434="","",IF(D15434="Delivered",IF(B15434&lt;=INDEX(P_Due,F15434),1,0),0))</f>
        <v/>
      </c>
    </row>
    <row r="15435" customFormat="false" ht="15" hidden="false" customHeight="false" outlineLevel="0" collapsed="false">
      <c r="A15435" s="37"/>
      <c r="B15435" s="38"/>
      <c r="C15435" s="39"/>
      <c r="D15435" s="39"/>
      <c r="E15435" s="39"/>
      <c r="F15435" s="41" t="str">
        <f aca="false">IF(A15435="","",MATCH(A15435,P_ID,1))</f>
        <v/>
      </c>
      <c r="G15435" s="41" t="str">
        <f aca="false">IF(A15435="","",INDEX(P_Svc,F15435))</f>
        <v/>
      </c>
      <c r="H15435" s="41" t="str">
        <f aca="false">IF(A15435="","",INDEX(P_Zone,F15435))</f>
        <v/>
      </c>
      <c r="I15435" s="41" t="str">
        <f aca="false">IF(A15435="","",IF(D15435="Delivered",IF(B15435&lt;=INDEX(P_Due,F15435),1,0),0))</f>
        <v/>
      </c>
    </row>
    <row r="15436" customFormat="false" ht="15" hidden="false" customHeight="false" outlineLevel="0" collapsed="false">
      <c r="A15436" s="37"/>
      <c r="B15436" s="38"/>
      <c r="C15436" s="39"/>
      <c r="D15436" s="39"/>
      <c r="E15436" s="39"/>
      <c r="F15436" s="41" t="str">
        <f aca="false">IF(A15436="","",MATCH(A15436,P_ID,1))</f>
        <v/>
      </c>
      <c r="G15436" s="41" t="str">
        <f aca="false">IF(A15436="","",INDEX(P_Svc,F15436))</f>
        <v/>
      </c>
      <c r="H15436" s="41" t="str">
        <f aca="false">IF(A15436="","",INDEX(P_Zone,F15436))</f>
        <v/>
      </c>
      <c r="I15436" s="41" t="str">
        <f aca="false">IF(A15436="","",IF(D15436="Delivered",IF(B15436&lt;=INDEX(P_Due,F15436),1,0),0))</f>
        <v/>
      </c>
    </row>
    <row r="15437" customFormat="false" ht="15" hidden="false" customHeight="false" outlineLevel="0" collapsed="false">
      <c r="A15437" s="37"/>
      <c r="B15437" s="38"/>
      <c r="C15437" s="39"/>
      <c r="D15437" s="39"/>
      <c r="E15437" s="39"/>
      <c r="F15437" s="41" t="str">
        <f aca="false">IF(A15437="","",MATCH(A15437,P_ID,1))</f>
        <v/>
      </c>
      <c r="G15437" s="41" t="str">
        <f aca="false">IF(A15437="","",INDEX(P_Svc,F15437))</f>
        <v/>
      </c>
      <c r="H15437" s="41" t="str">
        <f aca="false">IF(A15437="","",INDEX(P_Zone,F15437))</f>
        <v/>
      </c>
      <c r="I15437" s="41" t="str">
        <f aca="false">IF(A15437="","",IF(D15437="Delivered",IF(B15437&lt;=INDEX(P_Due,F15437),1,0),0))</f>
        <v/>
      </c>
    </row>
    <row r="15438" customFormat="false" ht="15" hidden="false" customHeight="false" outlineLevel="0" collapsed="false">
      <c r="A15438" s="37"/>
      <c r="B15438" s="38"/>
      <c r="C15438" s="39"/>
      <c r="D15438" s="39"/>
      <c r="E15438" s="39"/>
      <c r="F15438" s="41" t="str">
        <f aca="false">IF(A15438="","",MATCH(A15438,P_ID,1))</f>
        <v/>
      </c>
      <c r="G15438" s="41" t="str">
        <f aca="false">IF(A15438="","",INDEX(P_Svc,F15438))</f>
        <v/>
      </c>
      <c r="H15438" s="41" t="str">
        <f aca="false">IF(A15438="","",INDEX(P_Zone,F15438))</f>
        <v/>
      </c>
      <c r="I15438" s="41" t="str">
        <f aca="false">IF(A15438="","",IF(D15438="Delivered",IF(B15438&lt;=INDEX(P_Due,F15438),1,0),0))</f>
        <v/>
      </c>
    </row>
    <row r="15439" customFormat="false" ht="15" hidden="false" customHeight="false" outlineLevel="0" collapsed="false">
      <c r="A15439" s="37"/>
      <c r="B15439" s="38"/>
      <c r="C15439" s="39"/>
      <c r="D15439" s="39"/>
      <c r="E15439" s="39"/>
      <c r="F15439" s="41" t="str">
        <f aca="false">IF(A15439="","",MATCH(A15439,P_ID,1))</f>
        <v/>
      </c>
      <c r="G15439" s="41" t="str">
        <f aca="false">IF(A15439="","",INDEX(P_Svc,F15439))</f>
        <v/>
      </c>
      <c r="H15439" s="41" t="str">
        <f aca="false">IF(A15439="","",INDEX(P_Zone,F15439))</f>
        <v/>
      </c>
      <c r="I15439" s="41" t="str">
        <f aca="false">IF(A15439="","",IF(D15439="Delivered",IF(B15439&lt;=INDEX(P_Due,F15439),1,0),0))</f>
        <v/>
      </c>
    </row>
    <row r="15440" customFormat="false" ht="15" hidden="false" customHeight="false" outlineLevel="0" collapsed="false">
      <c r="A15440" s="37"/>
      <c r="B15440" s="38"/>
      <c r="C15440" s="39"/>
      <c r="D15440" s="39"/>
      <c r="E15440" s="39"/>
      <c r="F15440" s="41" t="str">
        <f aca="false">IF(A15440="","",MATCH(A15440,P_ID,1))</f>
        <v/>
      </c>
      <c r="G15440" s="41" t="str">
        <f aca="false">IF(A15440="","",INDEX(P_Svc,F15440))</f>
        <v/>
      </c>
      <c r="H15440" s="41" t="str">
        <f aca="false">IF(A15440="","",INDEX(P_Zone,F15440))</f>
        <v/>
      </c>
      <c r="I15440" s="41" t="str">
        <f aca="false">IF(A15440="","",IF(D15440="Delivered",IF(B15440&lt;=INDEX(P_Due,F15440),1,0),0))</f>
        <v/>
      </c>
    </row>
    <row r="15441" customFormat="false" ht="15" hidden="false" customHeight="false" outlineLevel="0" collapsed="false">
      <c r="A15441" s="37"/>
      <c r="B15441" s="38"/>
      <c r="C15441" s="39"/>
      <c r="D15441" s="39"/>
      <c r="E15441" s="39"/>
      <c r="F15441" s="41" t="str">
        <f aca="false">IF(A15441="","",MATCH(A15441,P_ID,1))</f>
        <v/>
      </c>
      <c r="G15441" s="41" t="str">
        <f aca="false">IF(A15441="","",INDEX(P_Svc,F15441))</f>
        <v/>
      </c>
      <c r="H15441" s="41" t="str">
        <f aca="false">IF(A15441="","",INDEX(P_Zone,F15441))</f>
        <v/>
      </c>
      <c r="I15441" s="41" t="str">
        <f aca="false">IF(A15441="","",IF(D15441="Delivered",IF(B15441&lt;=INDEX(P_Due,F15441),1,0),0))</f>
        <v/>
      </c>
    </row>
    <row r="15442" customFormat="false" ht="15" hidden="false" customHeight="false" outlineLevel="0" collapsed="false">
      <c r="A15442" s="37"/>
      <c r="B15442" s="38"/>
      <c r="C15442" s="39"/>
      <c r="D15442" s="39"/>
      <c r="E15442" s="39"/>
      <c r="F15442" s="41" t="str">
        <f aca="false">IF(A15442="","",MATCH(A15442,P_ID,1))</f>
        <v/>
      </c>
      <c r="G15442" s="41" t="str">
        <f aca="false">IF(A15442="","",INDEX(P_Svc,F15442))</f>
        <v/>
      </c>
      <c r="H15442" s="41" t="str">
        <f aca="false">IF(A15442="","",INDEX(P_Zone,F15442))</f>
        <v/>
      </c>
      <c r="I15442" s="41" t="str">
        <f aca="false">IF(A15442="","",IF(D15442="Delivered",IF(B15442&lt;=INDEX(P_Due,F15442),1,0),0))</f>
        <v/>
      </c>
    </row>
    <row r="15443" customFormat="false" ht="15" hidden="false" customHeight="false" outlineLevel="0" collapsed="false">
      <c r="A15443" s="37"/>
      <c r="B15443" s="38"/>
      <c r="C15443" s="39"/>
      <c r="D15443" s="39"/>
      <c r="E15443" s="39"/>
      <c r="F15443" s="41" t="str">
        <f aca="false">IF(A15443="","",MATCH(A15443,P_ID,1))</f>
        <v/>
      </c>
      <c r="G15443" s="41" t="str">
        <f aca="false">IF(A15443="","",INDEX(P_Svc,F15443))</f>
        <v/>
      </c>
      <c r="H15443" s="41" t="str">
        <f aca="false">IF(A15443="","",INDEX(P_Zone,F15443))</f>
        <v/>
      </c>
      <c r="I15443" s="41" t="str">
        <f aca="false">IF(A15443="","",IF(D15443="Delivered",IF(B15443&lt;=INDEX(P_Due,F15443),1,0),0))</f>
        <v/>
      </c>
    </row>
    <row r="15444" customFormat="false" ht="15" hidden="false" customHeight="false" outlineLevel="0" collapsed="false">
      <c r="A15444" s="37"/>
      <c r="B15444" s="38"/>
      <c r="C15444" s="39"/>
      <c r="D15444" s="39"/>
      <c r="E15444" s="39"/>
      <c r="F15444" s="41" t="str">
        <f aca="false">IF(A15444="","",MATCH(A15444,P_ID,1))</f>
        <v/>
      </c>
      <c r="G15444" s="41" t="str">
        <f aca="false">IF(A15444="","",INDEX(P_Svc,F15444))</f>
        <v/>
      </c>
      <c r="H15444" s="41" t="str">
        <f aca="false">IF(A15444="","",INDEX(P_Zone,F15444))</f>
        <v/>
      </c>
      <c r="I15444" s="41" t="str">
        <f aca="false">IF(A15444="","",IF(D15444="Delivered",IF(B15444&lt;=INDEX(P_Due,F15444),1,0),0))</f>
        <v/>
      </c>
    </row>
    <row r="15445" customFormat="false" ht="15" hidden="false" customHeight="false" outlineLevel="0" collapsed="false">
      <c r="A15445" s="37"/>
      <c r="B15445" s="38"/>
      <c r="C15445" s="39"/>
      <c r="D15445" s="39"/>
      <c r="E15445" s="39"/>
      <c r="F15445" s="41" t="str">
        <f aca="false">IF(A15445="","",MATCH(A15445,P_ID,1))</f>
        <v/>
      </c>
      <c r="G15445" s="41" t="str">
        <f aca="false">IF(A15445="","",INDEX(P_Svc,F15445))</f>
        <v/>
      </c>
      <c r="H15445" s="41" t="str">
        <f aca="false">IF(A15445="","",INDEX(P_Zone,F15445))</f>
        <v/>
      </c>
      <c r="I15445" s="41" t="str">
        <f aca="false">IF(A15445="","",IF(D15445="Delivered",IF(B15445&lt;=INDEX(P_Due,F15445),1,0),0))</f>
        <v/>
      </c>
    </row>
    <row r="15446" customFormat="false" ht="15" hidden="false" customHeight="false" outlineLevel="0" collapsed="false">
      <c r="A15446" s="37"/>
      <c r="B15446" s="38"/>
      <c r="C15446" s="39"/>
      <c r="D15446" s="39"/>
      <c r="E15446" s="39"/>
      <c r="F15446" s="41" t="str">
        <f aca="false">IF(A15446="","",MATCH(A15446,P_ID,1))</f>
        <v/>
      </c>
      <c r="G15446" s="41" t="str">
        <f aca="false">IF(A15446="","",INDEX(P_Svc,F15446))</f>
        <v/>
      </c>
      <c r="H15446" s="41" t="str">
        <f aca="false">IF(A15446="","",INDEX(P_Zone,F15446))</f>
        <v/>
      </c>
      <c r="I15446" s="41" t="str">
        <f aca="false">IF(A15446="","",IF(D15446="Delivered",IF(B15446&lt;=INDEX(P_Due,F15446),1,0),0))</f>
        <v/>
      </c>
    </row>
    <row r="15447" customFormat="false" ht="15" hidden="false" customHeight="false" outlineLevel="0" collapsed="false">
      <c r="A15447" s="37"/>
      <c r="B15447" s="38"/>
      <c r="C15447" s="39"/>
      <c r="D15447" s="39"/>
      <c r="E15447" s="39"/>
      <c r="F15447" s="41" t="str">
        <f aca="false">IF(A15447="","",MATCH(A15447,P_ID,1))</f>
        <v/>
      </c>
      <c r="G15447" s="41" t="str">
        <f aca="false">IF(A15447="","",INDEX(P_Svc,F15447))</f>
        <v/>
      </c>
      <c r="H15447" s="41" t="str">
        <f aca="false">IF(A15447="","",INDEX(P_Zone,F15447))</f>
        <v/>
      </c>
      <c r="I15447" s="41" t="str">
        <f aca="false">IF(A15447="","",IF(D15447="Delivered",IF(B15447&lt;=INDEX(P_Due,F15447),1,0),0))</f>
        <v/>
      </c>
    </row>
    <row r="15448" customFormat="false" ht="15" hidden="false" customHeight="false" outlineLevel="0" collapsed="false">
      <c r="A15448" s="37"/>
      <c r="B15448" s="38"/>
      <c r="C15448" s="39"/>
      <c r="D15448" s="39"/>
      <c r="E15448" s="39"/>
      <c r="F15448" s="41" t="str">
        <f aca="false">IF(A15448="","",MATCH(A15448,P_ID,1))</f>
        <v/>
      </c>
      <c r="G15448" s="41" t="str">
        <f aca="false">IF(A15448="","",INDEX(P_Svc,F15448))</f>
        <v/>
      </c>
      <c r="H15448" s="41" t="str">
        <f aca="false">IF(A15448="","",INDEX(P_Zone,F15448))</f>
        <v/>
      </c>
      <c r="I15448" s="41" t="str">
        <f aca="false">IF(A15448="","",IF(D15448="Delivered",IF(B15448&lt;=INDEX(P_Due,F15448),1,0),0))</f>
        <v/>
      </c>
    </row>
    <row r="15449" customFormat="false" ht="15" hidden="false" customHeight="false" outlineLevel="0" collapsed="false">
      <c r="A15449" s="37"/>
      <c r="B15449" s="38"/>
      <c r="C15449" s="39"/>
      <c r="D15449" s="39"/>
      <c r="E15449" s="39"/>
      <c r="F15449" s="41" t="str">
        <f aca="false">IF(A15449="","",MATCH(A15449,P_ID,1))</f>
        <v/>
      </c>
      <c r="G15449" s="41" t="str">
        <f aca="false">IF(A15449="","",INDEX(P_Svc,F15449))</f>
        <v/>
      </c>
      <c r="H15449" s="41" t="str">
        <f aca="false">IF(A15449="","",INDEX(P_Zone,F15449))</f>
        <v/>
      </c>
      <c r="I15449" s="41" t="str">
        <f aca="false">IF(A15449="","",IF(D15449="Delivered",IF(B15449&lt;=INDEX(P_Due,F15449),1,0),0))</f>
        <v/>
      </c>
    </row>
    <row r="15450" customFormat="false" ht="15" hidden="false" customHeight="false" outlineLevel="0" collapsed="false">
      <c r="A15450" s="37"/>
      <c r="B15450" s="38"/>
      <c r="C15450" s="39"/>
      <c r="D15450" s="39"/>
      <c r="E15450" s="39"/>
      <c r="F15450" s="41" t="str">
        <f aca="false">IF(A15450="","",MATCH(A15450,P_ID,1))</f>
        <v/>
      </c>
      <c r="G15450" s="41" t="str">
        <f aca="false">IF(A15450="","",INDEX(P_Svc,F15450))</f>
        <v/>
      </c>
      <c r="H15450" s="41" t="str">
        <f aca="false">IF(A15450="","",INDEX(P_Zone,F15450))</f>
        <v/>
      </c>
      <c r="I15450" s="41" t="str">
        <f aca="false">IF(A15450="","",IF(D15450="Delivered",IF(B15450&lt;=INDEX(P_Due,F15450),1,0),0))</f>
        <v/>
      </c>
    </row>
    <row r="15451" customFormat="false" ht="15" hidden="false" customHeight="false" outlineLevel="0" collapsed="false">
      <c r="A15451" s="37"/>
      <c r="B15451" s="38"/>
      <c r="C15451" s="39"/>
      <c r="D15451" s="39"/>
      <c r="E15451" s="39"/>
      <c r="F15451" s="41" t="str">
        <f aca="false">IF(A15451="","",MATCH(A15451,P_ID,1))</f>
        <v/>
      </c>
      <c r="G15451" s="41" t="str">
        <f aca="false">IF(A15451="","",INDEX(P_Svc,F15451))</f>
        <v/>
      </c>
      <c r="H15451" s="41" t="str">
        <f aca="false">IF(A15451="","",INDEX(P_Zone,F15451))</f>
        <v/>
      </c>
      <c r="I15451" s="41" t="str">
        <f aca="false">IF(A15451="","",IF(D15451="Delivered",IF(B15451&lt;=INDEX(P_Due,F15451),1,0),0))</f>
        <v/>
      </c>
    </row>
    <row r="15452" customFormat="false" ht="15" hidden="false" customHeight="false" outlineLevel="0" collapsed="false">
      <c r="A15452" s="37"/>
      <c r="B15452" s="38"/>
      <c r="C15452" s="39"/>
      <c r="D15452" s="39"/>
      <c r="E15452" s="39"/>
      <c r="F15452" s="41" t="str">
        <f aca="false">IF(A15452="","",MATCH(A15452,P_ID,1))</f>
        <v/>
      </c>
      <c r="G15452" s="41" t="str">
        <f aca="false">IF(A15452="","",INDEX(P_Svc,F15452))</f>
        <v/>
      </c>
      <c r="H15452" s="41" t="str">
        <f aca="false">IF(A15452="","",INDEX(P_Zone,F15452))</f>
        <v/>
      </c>
      <c r="I15452" s="41" t="str">
        <f aca="false">IF(A15452="","",IF(D15452="Delivered",IF(B15452&lt;=INDEX(P_Due,F15452),1,0),0))</f>
        <v/>
      </c>
    </row>
    <row r="15453" customFormat="false" ht="15" hidden="false" customHeight="false" outlineLevel="0" collapsed="false">
      <c r="A15453" s="37"/>
      <c r="B15453" s="38"/>
      <c r="C15453" s="39"/>
      <c r="D15453" s="39"/>
      <c r="E15453" s="39"/>
      <c r="F15453" s="41" t="str">
        <f aca="false">IF(A15453="","",MATCH(A15453,P_ID,1))</f>
        <v/>
      </c>
      <c r="G15453" s="41" t="str">
        <f aca="false">IF(A15453="","",INDEX(P_Svc,F15453))</f>
        <v/>
      </c>
      <c r="H15453" s="41" t="str">
        <f aca="false">IF(A15453="","",INDEX(P_Zone,F15453))</f>
        <v/>
      </c>
      <c r="I15453" s="41" t="str">
        <f aca="false">IF(A15453="","",IF(D15453="Delivered",IF(B15453&lt;=INDEX(P_Due,F15453),1,0),0))</f>
        <v/>
      </c>
    </row>
    <row r="15454" customFormat="false" ht="15" hidden="false" customHeight="false" outlineLevel="0" collapsed="false">
      <c r="A15454" s="37"/>
      <c r="B15454" s="38"/>
      <c r="C15454" s="39"/>
      <c r="D15454" s="39"/>
      <c r="E15454" s="39"/>
      <c r="F15454" s="41" t="str">
        <f aca="false">IF(A15454="","",MATCH(A15454,P_ID,1))</f>
        <v/>
      </c>
      <c r="G15454" s="41" t="str">
        <f aca="false">IF(A15454="","",INDEX(P_Svc,F15454))</f>
        <v/>
      </c>
      <c r="H15454" s="41" t="str">
        <f aca="false">IF(A15454="","",INDEX(P_Zone,F15454))</f>
        <v/>
      </c>
      <c r="I15454" s="41" t="str">
        <f aca="false">IF(A15454="","",IF(D15454="Delivered",IF(B15454&lt;=INDEX(P_Due,F15454),1,0),0))</f>
        <v/>
      </c>
    </row>
    <row r="15455" customFormat="false" ht="15" hidden="false" customHeight="false" outlineLevel="0" collapsed="false">
      <c r="A15455" s="37"/>
      <c r="B15455" s="38"/>
      <c r="C15455" s="39"/>
      <c r="D15455" s="39"/>
      <c r="E15455" s="39"/>
      <c r="F15455" s="41" t="str">
        <f aca="false">IF(A15455="","",MATCH(A15455,P_ID,1))</f>
        <v/>
      </c>
      <c r="G15455" s="41" t="str">
        <f aca="false">IF(A15455="","",INDEX(P_Svc,F15455))</f>
        <v/>
      </c>
      <c r="H15455" s="41" t="str">
        <f aca="false">IF(A15455="","",INDEX(P_Zone,F15455))</f>
        <v/>
      </c>
      <c r="I15455" s="41" t="str">
        <f aca="false">IF(A15455="","",IF(D15455="Delivered",IF(B15455&lt;=INDEX(P_Due,F15455),1,0),0))</f>
        <v/>
      </c>
    </row>
    <row r="15456" customFormat="false" ht="15" hidden="false" customHeight="false" outlineLevel="0" collapsed="false">
      <c r="A15456" s="37"/>
      <c r="B15456" s="38"/>
      <c r="C15456" s="39"/>
      <c r="D15456" s="39"/>
      <c r="E15456" s="39"/>
      <c r="F15456" s="41" t="str">
        <f aca="false">IF(A15456="","",MATCH(A15456,P_ID,1))</f>
        <v/>
      </c>
      <c r="G15456" s="41" t="str">
        <f aca="false">IF(A15456="","",INDEX(P_Svc,F15456))</f>
        <v/>
      </c>
      <c r="H15456" s="41" t="str">
        <f aca="false">IF(A15456="","",INDEX(P_Zone,F15456))</f>
        <v/>
      </c>
      <c r="I15456" s="41" t="str">
        <f aca="false">IF(A15456="","",IF(D15456="Delivered",IF(B15456&lt;=INDEX(P_Due,F15456),1,0),0))</f>
        <v/>
      </c>
    </row>
    <row r="15457" customFormat="false" ht="15" hidden="false" customHeight="false" outlineLevel="0" collapsed="false">
      <c r="A15457" s="37"/>
      <c r="B15457" s="38"/>
      <c r="C15457" s="39"/>
      <c r="D15457" s="39"/>
      <c r="E15457" s="39"/>
      <c r="F15457" s="41" t="str">
        <f aca="false">IF(A15457="","",MATCH(A15457,P_ID,1))</f>
        <v/>
      </c>
      <c r="G15457" s="41" t="str">
        <f aca="false">IF(A15457="","",INDEX(P_Svc,F15457))</f>
        <v/>
      </c>
      <c r="H15457" s="41" t="str">
        <f aca="false">IF(A15457="","",INDEX(P_Zone,F15457))</f>
        <v/>
      </c>
      <c r="I15457" s="41" t="str">
        <f aca="false">IF(A15457="","",IF(D15457="Delivered",IF(B15457&lt;=INDEX(P_Due,F15457),1,0),0))</f>
        <v/>
      </c>
    </row>
    <row r="15458" customFormat="false" ht="15" hidden="false" customHeight="false" outlineLevel="0" collapsed="false">
      <c r="A15458" s="37"/>
      <c r="B15458" s="38"/>
      <c r="C15458" s="39"/>
      <c r="D15458" s="39"/>
      <c r="E15458" s="39"/>
      <c r="F15458" s="41" t="str">
        <f aca="false">IF(A15458="","",MATCH(A15458,P_ID,1))</f>
        <v/>
      </c>
      <c r="G15458" s="41" t="str">
        <f aca="false">IF(A15458="","",INDEX(P_Svc,F15458))</f>
        <v/>
      </c>
      <c r="H15458" s="41" t="str">
        <f aca="false">IF(A15458="","",INDEX(P_Zone,F15458))</f>
        <v/>
      </c>
      <c r="I15458" s="41" t="str">
        <f aca="false">IF(A15458="","",IF(D15458="Delivered",IF(B15458&lt;=INDEX(P_Due,F15458),1,0),0))</f>
        <v/>
      </c>
    </row>
    <row r="15459" customFormat="false" ht="15" hidden="false" customHeight="false" outlineLevel="0" collapsed="false">
      <c r="A15459" s="37"/>
      <c r="B15459" s="38"/>
      <c r="C15459" s="39"/>
      <c r="D15459" s="39"/>
      <c r="E15459" s="39"/>
      <c r="F15459" s="41" t="str">
        <f aca="false">IF(A15459="","",MATCH(A15459,P_ID,1))</f>
        <v/>
      </c>
      <c r="G15459" s="41" t="str">
        <f aca="false">IF(A15459="","",INDEX(P_Svc,F15459))</f>
        <v/>
      </c>
      <c r="H15459" s="41" t="str">
        <f aca="false">IF(A15459="","",INDEX(P_Zone,F15459))</f>
        <v/>
      </c>
      <c r="I15459" s="41" t="str">
        <f aca="false">IF(A15459="","",IF(D15459="Delivered",IF(B15459&lt;=INDEX(P_Due,F15459),1,0),0))</f>
        <v/>
      </c>
    </row>
    <row r="15460" customFormat="false" ht="15" hidden="false" customHeight="false" outlineLevel="0" collapsed="false">
      <c r="A15460" s="37"/>
      <c r="B15460" s="38"/>
      <c r="C15460" s="39"/>
      <c r="D15460" s="39"/>
      <c r="E15460" s="39"/>
      <c r="F15460" s="41" t="str">
        <f aca="false">IF(A15460="","",MATCH(A15460,P_ID,1))</f>
        <v/>
      </c>
      <c r="G15460" s="41" t="str">
        <f aca="false">IF(A15460="","",INDEX(P_Svc,F15460))</f>
        <v/>
      </c>
      <c r="H15460" s="41" t="str">
        <f aca="false">IF(A15460="","",INDEX(P_Zone,F15460))</f>
        <v/>
      </c>
      <c r="I15460" s="41" t="str">
        <f aca="false">IF(A15460="","",IF(D15460="Delivered",IF(B15460&lt;=INDEX(P_Due,F15460),1,0),0))</f>
        <v/>
      </c>
    </row>
    <row r="15461" customFormat="false" ht="15" hidden="false" customHeight="false" outlineLevel="0" collapsed="false">
      <c r="A15461" s="37"/>
      <c r="B15461" s="38"/>
      <c r="C15461" s="39"/>
      <c r="D15461" s="39"/>
      <c r="E15461" s="39"/>
      <c r="F15461" s="41" t="str">
        <f aca="false">IF(A15461="","",MATCH(A15461,P_ID,1))</f>
        <v/>
      </c>
      <c r="G15461" s="41" t="str">
        <f aca="false">IF(A15461="","",INDEX(P_Svc,F15461))</f>
        <v/>
      </c>
      <c r="H15461" s="41" t="str">
        <f aca="false">IF(A15461="","",INDEX(P_Zone,F15461))</f>
        <v/>
      </c>
      <c r="I15461" s="41" t="str">
        <f aca="false">IF(A15461="","",IF(D15461="Delivered",IF(B15461&lt;=INDEX(P_Due,F15461),1,0),0))</f>
        <v/>
      </c>
    </row>
    <row r="15462" customFormat="false" ht="15" hidden="false" customHeight="false" outlineLevel="0" collapsed="false">
      <c r="A15462" s="37"/>
      <c r="B15462" s="38"/>
      <c r="C15462" s="39"/>
      <c r="D15462" s="39"/>
      <c r="E15462" s="39"/>
      <c r="F15462" s="41" t="str">
        <f aca="false">IF(A15462="","",MATCH(A15462,P_ID,1))</f>
        <v/>
      </c>
      <c r="G15462" s="41" t="str">
        <f aca="false">IF(A15462="","",INDEX(P_Svc,F15462))</f>
        <v/>
      </c>
      <c r="H15462" s="41" t="str">
        <f aca="false">IF(A15462="","",INDEX(P_Zone,F15462))</f>
        <v/>
      </c>
      <c r="I15462" s="41" t="str">
        <f aca="false">IF(A15462="","",IF(D15462="Delivered",IF(B15462&lt;=INDEX(P_Due,F15462),1,0),0))</f>
        <v/>
      </c>
    </row>
    <row r="15463" customFormat="false" ht="15" hidden="false" customHeight="false" outlineLevel="0" collapsed="false">
      <c r="A15463" s="37"/>
      <c r="B15463" s="38"/>
      <c r="C15463" s="39"/>
      <c r="D15463" s="39"/>
      <c r="E15463" s="39"/>
      <c r="F15463" s="41" t="str">
        <f aca="false">IF(A15463="","",MATCH(A15463,P_ID,1))</f>
        <v/>
      </c>
      <c r="G15463" s="41" t="str">
        <f aca="false">IF(A15463="","",INDEX(P_Svc,F15463))</f>
        <v/>
      </c>
      <c r="H15463" s="41" t="str">
        <f aca="false">IF(A15463="","",INDEX(P_Zone,F15463))</f>
        <v/>
      </c>
      <c r="I15463" s="41" t="str">
        <f aca="false">IF(A15463="","",IF(D15463="Delivered",IF(B15463&lt;=INDEX(P_Due,F15463),1,0),0))</f>
        <v/>
      </c>
    </row>
    <row r="15464" customFormat="false" ht="15" hidden="false" customHeight="false" outlineLevel="0" collapsed="false">
      <c r="A15464" s="37"/>
      <c r="B15464" s="38"/>
      <c r="C15464" s="39"/>
      <c r="D15464" s="39"/>
      <c r="E15464" s="39"/>
      <c r="F15464" s="41" t="str">
        <f aca="false">IF(A15464="","",MATCH(A15464,P_ID,1))</f>
        <v/>
      </c>
      <c r="G15464" s="41" t="str">
        <f aca="false">IF(A15464="","",INDEX(P_Svc,F15464))</f>
        <v/>
      </c>
      <c r="H15464" s="41" t="str">
        <f aca="false">IF(A15464="","",INDEX(P_Zone,F15464))</f>
        <v/>
      </c>
      <c r="I15464" s="41" t="str">
        <f aca="false">IF(A15464="","",IF(D15464="Delivered",IF(B15464&lt;=INDEX(P_Due,F15464),1,0),0))</f>
        <v/>
      </c>
    </row>
    <row r="15465" customFormat="false" ht="15" hidden="false" customHeight="false" outlineLevel="0" collapsed="false">
      <c r="A15465" s="37"/>
      <c r="B15465" s="38"/>
      <c r="C15465" s="39"/>
      <c r="D15465" s="39"/>
      <c r="E15465" s="39"/>
      <c r="F15465" s="41" t="str">
        <f aca="false">IF(A15465="","",MATCH(A15465,P_ID,1))</f>
        <v/>
      </c>
      <c r="G15465" s="41" t="str">
        <f aca="false">IF(A15465="","",INDEX(P_Svc,F15465))</f>
        <v/>
      </c>
      <c r="H15465" s="41" t="str">
        <f aca="false">IF(A15465="","",INDEX(P_Zone,F15465))</f>
        <v/>
      </c>
      <c r="I15465" s="41" t="str">
        <f aca="false">IF(A15465="","",IF(D15465="Delivered",IF(B15465&lt;=INDEX(P_Due,F15465),1,0),0))</f>
        <v/>
      </c>
    </row>
    <row r="15466" customFormat="false" ht="15" hidden="false" customHeight="false" outlineLevel="0" collapsed="false">
      <c r="A15466" s="37"/>
      <c r="B15466" s="38"/>
      <c r="C15466" s="39"/>
      <c r="D15466" s="39"/>
      <c r="E15466" s="39"/>
      <c r="F15466" s="41" t="str">
        <f aca="false">IF(A15466="","",MATCH(A15466,P_ID,1))</f>
        <v/>
      </c>
      <c r="G15466" s="41" t="str">
        <f aca="false">IF(A15466="","",INDEX(P_Svc,F15466))</f>
        <v/>
      </c>
      <c r="H15466" s="41" t="str">
        <f aca="false">IF(A15466="","",INDEX(P_Zone,F15466))</f>
        <v/>
      </c>
      <c r="I15466" s="41" t="str">
        <f aca="false">IF(A15466="","",IF(D15466="Delivered",IF(B15466&lt;=INDEX(P_Due,F15466),1,0),0))</f>
        <v/>
      </c>
    </row>
    <row r="15467" customFormat="false" ht="15" hidden="false" customHeight="false" outlineLevel="0" collapsed="false">
      <c r="A15467" s="37"/>
      <c r="B15467" s="38"/>
      <c r="C15467" s="39"/>
      <c r="D15467" s="39"/>
      <c r="E15467" s="39"/>
      <c r="F15467" s="41" t="str">
        <f aca="false">IF(A15467="","",MATCH(A15467,P_ID,1))</f>
        <v/>
      </c>
      <c r="G15467" s="41" t="str">
        <f aca="false">IF(A15467="","",INDEX(P_Svc,F15467))</f>
        <v/>
      </c>
      <c r="H15467" s="41" t="str">
        <f aca="false">IF(A15467="","",INDEX(P_Zone,F15467))</f>
        <v/>
      </c>
      <c r="I15467" s="41" t="str">
        <f aca="false">IF(A15467="","",IF(D15467="Delivered",IF(B15467&lt;=INDEX(P_Due,F15467),1,0),0))</f>
        <v/>
      </c>
    </row>
    <row r="15468" customFormat="false" ht="15" hidden="false" customHeight="false" outlineLevel="0" collapsed="false">
      <c r="A15468" s="37"/>
      <c r="B15468" s="38"/>
      <c r="C15468" s="39"/>
      <c r="D15468" s="39"/>
      <c r="E15468" s="39"/>
      <c r="F15468" s="41" t="str">
        <f aca="false">IF(A15468="","",MATCH(A15468,P_ID,1))</f>
        <v/>
      </c>
      <c r="G15468" s="41" t="str">
        <f aca="false">IF(A15468="","",INDEX(P_Svc,F15468))</f>
        <v/>
      </c>
      <c r="H15468" s="41" t="str">
        <f aca="false">IF(A15468="","",INDEX(P_Zone,F15468))</f>
        <v/>
      </c>
      <c r="I15468" s="41" t="str">
        <f aca="false">IF(A15468="","",IF(D15468="Delivered",IF(B15468&lt;=INDEX(P_Due,F15468),1,0),0))</f>
        <v/>
      </c>
    </row>
    <row r="15469" customFormat="false" ht="15" hidden="false" customHeight="false" outlineLevel="0" collapsed="false">
      <c r="A15469" s="37"/>
      <c r="B15469" s="38"/>
      <c r="C15469" s="39"/>
      <c r="D15469" s="39"/>
      <c r="E15469" s="39"/>
      <c r="F15469" s="41" t="str">
        <f aca="false">IF(A15469="","",MATCH(A15469,P_ID,1))</f>
        <v/>
      </c>
      <c r="G15469" s="41" t="str">
        <f aca="false">IF(A15469="","",INDEX(P_Svc,F15469))</f>
        <v/>
      </c>
      <c r="H15469" s="41" t="str">
        <f aca="false">IF(A15469="","",INDEX(P_Zone,F15469))</f>
        <v/>
      </c>
      <c r="I15469" s="41" t="str">
        <f aca="false">IF(A15469="","",IF(D15469="Delivered",IF(B15469&lt;=INDEX(P_Due,F15469),1,0),0))</f>
        <v/>
      </c>
    </row>
    <row r="15470" customFormat="false" ht="15" hidden="false" customHeight="false" outlineLevel="0" collapsed="false">
      <c r="A15470" s="37"/>
      <c r="B15470" s="38"/>
      <c r="C15470" s="39"/>
      <c r="D15470" s="39"/>
      <c r="E15470" s="39"/>
      <c r="F15470" s="41" t="str">
        <f aca="false">IF(A15470="","",MATCH(A15470,P_ID,1))</f>
        <v/>
      </c>
      <c r="G15470" s="41" t="str">
        <f aca="false">IF(A15470="","",INDEX(P_Svc,F15470))</f>
        <v/>
      </c>
      <c r="H15470" s="41" t="str">
        <f aca="false">IF(A15470="","",INDEX(P_Zone,F15470))</f>
        <v/>
      </c>
      <c r="I15470" s="41" t="str">
        <f aca="false">IF(A15470="","",IF(D15470="Delivered",IF(B15470&lt;=INDEX(P_Due,F15470),1,0),0))</f>
        <v/>
      </c>
    </row>
    <row r="15471" customFormat="false" ht="15" hidden="false" customHeight="false" outlineLevel="0" collapsed="false">
      <c r="A15471" s="37"/>
      <c r="B15471" s="38"/>
      <c r="C15471" s="39"/>
      <c r="D15471" s="39"/>
      <c r="E15471" s="39"/>
      <c r="F15471" s="41" t="str">
        <f aca="false">IF(A15471="","",MATCH(A15471,P_ID,1))</f>
        <v/>
      </c>
      <c r="G15471" s="41" t="str">
        <f aca="false">IF(A15471="","",INDEX(P_Svc,F15471))</f>
        <v/>
      </c>
      <c r="H15471" s="41" t="str">
        <f aca="false">IF(A15471="","",INDEX(P_Zone,F15471))</f>
        <v/>
      </c>
      <c r="I15471" s="41" t="str">
        <f aca="false">IF(A15471="","",IF(D15471="Delivered",IF(B15471&lt;=INDEX(P_Due,F15471),1,0),0))</f>
        <v/>
      </c>
    </row>
    <row r="15472" customFormat="false" ht="15" hidden="false" customHeight="false" outlineLevel="0" collapsed="false">
      <c r="A15472" s="37"/>
      <c r="B15472" s="38"/>
      <c r="C15472" s="39"/>
      <c r="D15472" s="39"/>
      <c r="E15472" s="39"/>
      <c r="F15472" s="41" t="str">
        <f aca="false">IF(A15472="","",MATCH(A15472,P_ID,1))</f>
        <v/>
      </c>
      <c r="G15472" s="41" t="str">
        <f aca="false">IF(A15472="","",INDEX(P_Svc,F15472))</f>
        <v/>
      </c>
      <c r="H15472" s="41" t="str">
        <f aca="false">IF(A15472="","",INDEX(P_Zone,F15472))</f>
        <v/>
      </c>
      <c r="I15472" s="41" t="str">
        <f aca="false">IF(A15472="","",IF(D15472="Delivered",IF(B15472&lt;=INDEX(P_Due,F15472),1,0),0))</f>
        <v/>
      </c>
    </row>
    <row r="15473" customFormat="false" ht="15" hidden="false" customHeight="false" outlineLevel="0" collapsed="false">
      <c r="A15473" s="37"/>
      <c r="B15473" s="38"/>
      <c r="C15473" s="39"/>
      <c r="D15473" s="39"/>
      <c r="E15473" s="39"/>
      <c r="F15473" s="41" t="str">
        <f aca="false">IF(A15473="","",MATCH(A15473,P_ID,1))</f>
        <v/>
      </c>
      <c r="G15473" s="41" t="str">
        <f aca="false">IF(A15473="","",INDEX(P_Svc,F15473))</f>
        <v/>
      </c>
      <c r="H15473" s="41" t="str">
        <f aca="false">IF(A15473="","",INDEX(P_Zone,F15473))</f>
        <v/>
      </c>
      <c r="I15473" s="41" t="str">
        <f aca="false">IF(A15473="","",IF(D15473="Delivered",IF(B15473&lt;=INDEX(P_Due,F15473),1,0),0))</f>
        <v/>
      </c>
    </row>
    <row r="15474" customFormat="false" ht="15" hidden="false" customHeight="false" outlineLevel="0" collapsed="false">
      <c r="A15474" s="37"/>
      <c r="B15474" s="38"/>
      <c r="C15474" s="39"/>
      <c r="D15474" s="39"/>
      <c r="E15474" s="39"/>
      <c r="F15474" s="41" t="str">
        <f aca="false">IF(A15474="","",MATCH(A15474,P_ID,1))</f>
        <v/>
      </c>
      <c r="G15474" s="41" t="str">
        <f aca="false">IF(A15474="","",INDEX(P_Svc,F15474))</f>
        <v/>
      </c>
      <c r="H15474" s="41" t="str">
        <f aca="false">IF(A15474="","",INDEX(P_Zone,F15474))</f>
        <v/>
      </c>
      <c r="I15474" s="41" t="str">
        <f aca="false">IF(A15474="","",IF(D15474="Delivered",IF(B15474&lt;=INDEX(P_Due,F15474),1,0),0))</f>
        <v/>
      </c>
    </row>
    <row r="15475" customFormat="false" ht="15" hidden="false" customHeight="false" outlineLevel="0" collapsed="false">
      <c r="A15475" s="37"/>
      <c r="B15475" s="38"/>
      <c r="C15475" s="39"/>
      <c r="D15475" s="39"/>
      <c r="E15475" s="39"/>
      <c r="F15475" s="41" t="str">
        <f aca="false">IF(A15475="","",MATCH(A15475,P_ID,1))</f>
        <v/>
      </c>
      <c r="G15475" s="41" t="str">
        <f aca="false">IF(A15475="","",INDEX(P_Svc,F15475))</f>
        <v/>
      </c>
      <c r="H15475" s="41" t="str">
        <f aca="false">IF(A15475="","",INDEX(P_Zone,F15475))</f>
        <v/>
      </c>
      <c r="I15475" s="41" t="str">
        <f aca="false">IF(A15475="","",IF(D15475="Delivered",IF(B15475&lt;=INDEX(P_Due,F15475),1,0),0))</f>
        <v/>
      </c>
    </row>
    <row r="15476" customFormat="false" ht="15" hidden="false" customHeight="false" outlineLevel="0" collapsed="false">
      <c r="A15476" s="37"/>
      <c r="B15476" s="38"/>
      <c r="C15476" s="39"/>
      <c r="D15476" s="39"/>
      <c r="E15476" s="39"/>
      <c r="F15476" s="41" t="str">
        <f aca="false">IF(A15476="","",MATCH(A15476,P_ID,1))</f>
        <v/>
      </c>
      <c r="G15476" s="41" t="str">
        <f aca="false">IF(A15476="","",INDEX(P_Svc,F15476))</f>
        <v/>
      </c>
      <c r="H15476" s="41" t="str">
        <f aca="false">IF(A15476="","",INDEX(P_Zone,F15476))</f>
        <v/>
      </c>
      <c r="I15476" s="41" t="str">
        <f aca="false">IF(A15476="","",IF(D15476="Delivered",IF(B15476&lt;=INDEX(P_Due,F15476),1,0),0))</f>
        <v/>
      </c>
    </row>
    <row r="15477" customFormat="false" ht="15" hidden="false" customHeight="false" outlineLevel="0" collapsed="false">
      <c r="A15477" s="37"/>
      <c r="B15477" s="38"/>
      <c r="C15477" s="39"/>
      <c r="D15477" s="39"/>
      <c r="E15477" s="39"/>
      <c r="F15477" s="41" t="str">
        <f aca="false">IF(A15477="","",MATCH(A15477,P_ID,1))</f>
        <v/>
      </c>
      <c r="G15477" s="41" t="str">
        <f aca="false">IF(A15477="","",INDEX(P_Svc,F15477))</f>
        <v/>
      </c>
      <c r="H15477" s="41" t="str">
        <f aca="false">IF(A15477="","",INDEX(P_Zone,F15477))</f>
        <v/>
      </c>
      <c r="I15477" s="41" t="str">
        <f aca="false">IF(A15477="","",IF(D15477="Delivered",IF(B15477&lt;=INDEX(P_Due,F15477),1,0),0))</f>
        <v/>
      </c>
    </row>
    <row r="15478" customFormat="false" ht="15" hidden="false" customHeight="false" outlineLevel="0" collapsed="false">
      <c r="A15478" s="37"/>
      <c r="B15478" s="38"/>
      <c r="C15478" s="39"/>
      <c r="D15478" s="39"/>
      <c r="E15478" s="39"/>
      <c r="F15478" s="41" t="str">
        <f aca="false">IF(A15478="","",MATCH(A15478,P_ID,1))</f>
        <v/>
      </c>
      <c r="G15478" s="41" t="str">
        <f aca="false">IF(A15478="","",INDEX(P_Svc,F15478))</f>
        <v/>
      </c>
      <c r="H15478" s="41" t="str">
        <f aca="false">IF(A15478="","",INDEX(P_Zone,F15478))</f>
        <v/>
      </c>
      <c r="I15478" s="41" t="str">
        <f aca="false">IF(A15478="","",IF(D15478="Delivered",IF(B15478&lt;=INDEX(P_Due,F15478),1,0),0))</f>
        <v/>
      </c>
    </row>
    <row r="15479" customFormat="false" ht="15" hidden="false" customHeight="false" outlineLevel="0" collapsed="false">
      <c r="A15479" s="37"/>
      <c r="B15479" s="38"/>
      <c r="C15479" s="39"/>
      <c r="D15479" s="39"/>
      <c r="E15479" s="39"/>
      <c r="F15479" s="41" t="str">
        <f aca="false">IF(A15479="","",MATCH(A15479,P_ID,1))</f>
        <v/>
      </c>
      <c r="G15479" s="41" t="str">
        <f aca="false">IF(A15479="","",INDEX(P_Svc,F15479))</f>
        <v/>
      </c>
      <c r="H15479" s="41" t="str">
        <f aca="false">IF(A15479="","",INDEX(P_Zone,F15479))</f>
        <v/>
      </c>
      <c r="I15479" s="41" t="str">
        <f aca="false">IF(A15479="","",IF(D15479="Delivered",IF(B15479&lt;=INDEX(P_Due,F15479),1,0),0))</f>
        <v/>
      </c>
    </row>
    <row r="15480" customFormat="false" ht="15" hidden="false" customHeight="false" outlineLevel="0" collapsed="false">
      <c r="A15480" s="37"/>
      <c r="B15480" s="38"/>
      <c r="C15480" s="39"/>
      <c r="D15480" s="39"/>
      <c r="E15480" s="39"/>
      <c r="F15480" s="41" t="str">
        <f aca="false">IF(A15480="","",MATCH(A15480,P_ID,1))</f>
        <v/>
      </c>
      <c r="G15480" s="41" t="str">
        <f aca="false">IF(A15480="","",INDEX(P_Svc,F15480))</f>
        <v/>
      </c>
      <c r="H15480" s="41" t="str">
        <f aca="false">IF(A15480="","",INDEX(P_Zone,F15480))</f>
        <v/>
      </c>
      <c r="I15480" s="41" t="str">
        <f aca="false">IF(A15480="","",IF(D15480="Delivered",IF(B15480&lt;=INDEX(P_Due,F15480),1,0),0))</f>
        <v/>
      </c>
    </row>
    <row r="15481" customFormat="false" ht="15" hidden="false" customHeight="false" outlineLevel="0" collapsed="false">
      <c r="A15481" s="37"/>
      <c r="B15481" s="38"/>
      <c r="C15481" s="39"/>
      <c r="D15481" s="39"/>
      <c r="E15481" s="39"/>
      <c r="F15481" s="41" t="str">
        <f aca="false">IF(A15481="","",MATCH(A15481,P_ID,1))</f>
        <v/>
      </c>
      <c r="G15481" s="41" t="str">
        <f aca="false">IF(A15481="","",INDEX(P_Svc,F15481))</f>
        <v/>
      </c>
      <c r="H15481" s="41" t="str">
        <f aca="false">IF(A15481="","",INDEX(P_Zone,F15481))</f>
        <v/>
      </c>
      <c r="I15481" s="41" t="str">
        <f aca="false">IF(A15481="","",IF(D15481="Delivered",IF(B15481&lt;=INDEX(P_Due,F15481),1,0),0))</f>
        <v/>
      </c>
    </row>
    <row r="15482" customFormat="false" ht="15" hidden="false" customHeight="false" outlineLevel="0" collapsed="false">
      <c r="A15482" s="37"/>
      <c r="B15482" s="38"/>
      <c r="C15482" s="39"/>
      <c r="D15482" s="39"/>
      <c r="E15482" s="39"/>
      <c r="F15482" s="41" t="str">
        <f aca="false">IF(A15482="","",MATCH(A15482,P_ID,1))</f>
        <v/>
      </c>
      <c r="G15482" s="41" t="str">
        <f aca="false">IF(A15482="","",INDEX(P_Svc,F15482))</f>
        <v/>
      </c>
      <c r="H15482" s="41" t="str">
        <f aca="false">IF(A15482="","",INDEX(P_Zone,F15482))</f>
        <v/>
      </c>
      <c r="I15482" s="41" t="str">
        <f aca="false">IF(A15482="","",IF(D15482="Delivered",IF(B15482&lt;=INDEX(P_Due,F15482),1,0),0))</f>
        <v/>
      </c>
    </row>
    <row r="15483" customFormat="false" ht="15" hidden="false" customHeight="false" outlineLevel="0" collapsed="false">
      <c r="A15483" s="37"/>
      <c r="B15483" s="38"/>
      <c r="C15483" s="39"/>
      <c r="D15483" s="39"/>
      <c r="E15483" s="39"/>
      <c r="F15483" s="41" t="str">
        <f aca="false">IF(A15483="","",MATCH(A15483,P_ID,1))</f>
        <v/>
      </c>
      <c r="G15483" s="41" t="str">
        <f aca="false">IF(A15483="","",INDEX(P_Svc,F15483))</f>
        <v/>
      </c>
      <c r="H15483" s="41" t="str">
        <f aca="false">IF(A15483="","",INDEX(P_Zone,F15483))</f>
        <v/>
      </c>
      <c r="I15483" s="41" t="str">
        <f aca="false">IF(A15483="","",IF(D15483="Delivered",IF(B15483&lt;=INDEX(P_Due,F15483),1,0),0))</f>
        <v/>
      </c>
    </row>
    <row r="15484" customFormat="false" ht="15" hidden="false" customHeight="false" outlineLevel="0" collapsed="false">
      <c r="A15484" s="37"/>
      <c r="B15484" s="38"/>
      <c r="C15484" s="39"/>
      <c r="D15484" s="39"/>
      <c r="E15484" s="39"/>
      <c r="F15484" s="41" t="str">
        <f aca="false">IF(A15484="","",MATCH(A15484,P_ID,1))</f>
        <v/>
      </c>
      <c r="G15484" s="41" t="str">
        <f aca="false">IF(A15484="","",INDEX(P_Svc,F15484))</f>
        <v/>
      </c>
      <c r="H15484" s="41" t="str">
        <f aca="false">IF(A15484="","",INDEX(P_Zone,F15484))</f>
        <v/>
      </c>
      <c r="I15484" s="41" t="str">
        <f aca="false">IF(A15484="","",IF(D15484="Delivered",IF(B15484&lt;=INDEX(P_Due,F15484),1,0),0))</f>
        <v/>
      </c>
    </row>
    <row r="15485" customFormat="false" ht="15" hidden="false" customHeight="false" outlineLevel="0" collapsed="false">
      <c r="A15485" s="37"/>
      <c r="B15485" s="38"/>
      <c r="C15485" s="39"/>
      <c r="D15485" s="39"/>
      <c r="E15485" s="39"/>
      <c r="F15485" s="41" t="str">
        <f aca="false">IF(A15485="","",MATCH(A15485,P_ID,1))</f>
        <v/>
      </c>
      <c r="G15485" s="41" t="str">
        <f aca="false">IF(A15485="","",INDEX(P_Svc,F15485))</f>
        <v/>
      </c>
      <c r="H15485" s="41" t="str">
        <f aca="false">IF(A15485="","",INDEX(P_Zone,F15485))</f>
        <v/>
      </c>
      <c r="I15485" s="41" t="str">
        <f aca="false">IF(A15485="","",IF(D15485="Delivered",IF(B15485&lt;=INDEX(P_Due,F15485),1,0),0))</f>
        <v/>
      </c>
    </row>
    <row r="15486" customFormat="false" ht="15" hidden="false" customHeight="false" outlineLevel="0" collapsed="false">
      <c r="A15486" s="37"/>
      <c r="B15486" s="38"/>
      <c r="C15486" s="39"/>
      <c r="D15486" s="39"/>
      <c r="E15486" s="39"/>
      <c r="F15486" s="41" t="str">
        <f aca="false">IF(A15486="","",MATCH(A15486,P_ID,1))</f>
        <v/>
      </c>
      <c r="G15486" s="41" t="str">
        <f aca="false">IF(A15486="","",INDEX(P_Svc,F15486))</f>
        <v/>
      </c>
      <c r="H15486" s="41" t="str">
        <f aca="false">IF(A15486="","",INDEX(P_Zone,F15486))</f>
        <v/>
      </c>
      <c r="I15486" s="41" t="str">
        <f aca="false">IF(A15486="","",IF(D15486="Delivered",IF(B15486&lt;=INDEX(P_Due,F15486),1,0),0))</f>
        <v/>
      </c>
    </row>
    <row r="15487" customFormat="false" ht="15" hidden="false" customHeight="false" outlineLevel="0" collapsed="false">
      <c r="A15487" s="37"/>
      <c r="B15487" s="38"/>
      <c r="C15487" s="39"/>
      <c r="D15487" s="39"/>
      <c r="E15487" s="39"/>
      <c r="F15487" s="41" t="str">
        <f aca="false">IF(A15487="","",MATCH(A15487,P_ID,1))</f>
        <v/>
      </c>
      <c r="G15487" s="41" t="str">
        <f aca="false">IF(A15487="","",INDEX(P_Svc,F15487))</f>
        <v/>
      </c>
      <c r="H15487" s="41" t="str">
        <f aca="false">IF(A15487="","",INDEX(P_Zone,F15487))</f>
        <v/>
      </c>
      <c r="I15487" s="41" t="str">
        <f aca="false">IF(A15487="","",IF(D15487="Delivered",IF(B15487&lt;=INDEX(P_Due,F15487),1,0),0))</f>
        <v/>
      </c>
    </row>
    <row r="15488" customFormat="false" ht="15" hidden="false" customHeight="false" outlineLevel="0" collapsed="false">
      <c r="A15488" s="37"/>
      <c r="B15488" s="38"/>
      <c r="C15488" s="39"/>
      <c r="D15488" s="39"/>
      <c r="E15488" s="39"/>
      <c r="F15488" s="41" t="str">
        <f aca="false">IF(A15488="","",MATCH(A15488,P_ID,1))</f>
        <v/>
      </c>
      <c r="G15488" s="41" t="str">
        <f aca="false">IF(A15488="","",INDEX(P_Svc,F15488))</f>
        <v/>
      </c>
      <c r="H15488" s="41" t="str">
        <f aca="false">IF(A15488="","",INDEX(P_Zone,F15488))</f>
        <v/>
      </c>
      <c r="I15488" s="41" t="str">
        <f aca="false">IF(A15488="","",IF(D15488="Delivered",IF(B15488&lt;=INDEX(P_Due,F15488),1,0),0))</f>
        <v/>
      </c>
    </row>
    <row r="15489" customFormat="false" ht="15" hidden="false" customHeight="false" outlineLevel="0" collapsed="false">
      <c r="A15489" s="37"/>
      <c r="B15489" s="38"/>
      <c r="C15489" s="39"/>
      <c r="D15489" s="39"/>
      <c r="E15489" s="39"/>
      <c r="F15489" s="41" t="str">
        <f aca="false">IF(A15489="","",MATCH(A15489,P_ID,1))</f>
        <v/>
      </c>
      <c r="G15489" s="41" t="str">
        <f aca="false">IF(A15489="","",INDEX(P_Svc,F15489))</f>
        <v/>
      </c>
      <c r="H15489" s="41" t="str">
        <f aca="false">IF(A15489="","",INDEX(P_Zone,F15489))</f>
        <v/>
      </c>
      <c r="I15489" s="41" t="str">
        <f aca="false">IF(A15489="","",IF(D15489="Delivered",IF(B15489&lt;=INDEX(P_Due,F15489),1,0),0))</f>
        <v/>
      </c>
    </row>
    <row r="15490" customFormat="false" ht="15" hidden="false" customHeight="false" outlineLevel="0" collapsed="false">
      <c r="A15490" s="37"/>
      <c r="B15490" s="38"/>
      <c r="C15490" s="39"/>
      <c r="D15490" s="39"/>
      <c r="E15490" s="39"/>
      <c r="F15490" s="41" t="str">
        <f aca="false">IF(A15490="","",MATCH(A15490,P_ID,1))</f>
        <v/>
      </c>
      <c r="G15490" s="41" t="str">
        <f aca="false">IF(A15490="","",INDEX(P_Svc,F15490))</f>
        <v/>
      </c>
      <c r="H15490" s="41" t="str">
        <f aca="false">IF(A15490="","",INDEX(P_Zone,F15490))</f>
        <v/>
      </c>
      <c r="I15490" s="41" t="str">
        <f aca="false">IF(A15490="","",IF(D15490="Delivered",IF(B15490&lt;=INDEX(P_Due,F15490),1,0),0))</f>
        <v/>
      </c>
    </row>
    <row r="15491" customFormat="false" ht="15" hidden="false" customHeight="false" outlineLevel="0" collapsed="false">
      <c r="A15491" s="37"/>
      <c r="B15491" s="38"/>
      <c r="C15491" s="39"/>
      <c r="D15491" s="39"/>
      <c r="E15491" s="39"/>
      <c r="F15491" s="41" t="str">
        <f aca="false">IF(A15491="","",MATCH(A15491,P_ID,1))</f>
        <v/>
      </c>
      <c r="G15491" s="41" t="str">
        <f aca="false">IF(A15491="","",INDEX(P_Svc,F15491))</f>
        <v/>
      </c>
      <c r="H15491" s="41" t="str">
        <f aca="false">IF(A15491="","",INDEX(P_Zone,F15491))</f>
        <v/>
      </c>
      <c r="I15491" s="41" t="str">
        <f aca="false">IF(A15491="","",IF(D15491="Delivered",IF(B15491&lt;=INDEX(P_Due,F15491),1,0),0))</f>
        <v/>
      </c>
    </row>
    <row r="15492" customFormat="false" ht="15" hidden="false" customHeight="false" outlineLevel="0" collapsed="false">
      <c r="A15492" s="37"/>
      <c r="B15492" s="38"/>
      <c r="C15492" s="39"/>
      <c r="D15492" s="39"/>
      <c r="E15492" s="39"/>
      <c r="F15492" s="41" t="str">
        <f aca="false">IF(A15492="","",MATCH(A15492,P_ID,1))</f>
        <v/>
      </c>
      <c r="G15492" s="41" t="str">
        <f aca="false">IF(A15492="","",INDEX(P_Svc,F15492))</f>
        <v/>
      </c>
      <c r="H15492" s="41" t="str">
        <f aca="false">IF(A15492="","",INDEX(P_Zone,F15492))</f>
        <v/>
      </c>
      <c r="I15492" s="41" t="str">
        <f aca="false">IF(A15492="","",IF(D15492="Delivered",IF(B15492&lt;=INDEX(P_Due,F15492),1,0),0))</f>
        <v/>
      </c>
    </row>
    <row r="15493" customFormat="false" ht="15" hidden="false" customHeight="false" outlineLevel="0" collapsed="false">
      <c r="A15493" s="37"/>
      <c r="B15493" s="38"/>
      <c r="C15493" s="39"/>
      <c r="D15493" s="39"/>
      <c r="E15493" s="39"/>
      <c r="F15493" s="41" t="str">
        <f aca="false">IF(A15493="","",MATCH(A15493,P_ID,1))</f>
        <v/>
      </c>
      <c r="G15493" s="41" t="str">
        <f aca="false">IF(A15493="","",INDEX(P_Svc,F15493))</f>
        <v/>
      </c>
      <c r="H15493" s="41" t="str">
        <f aca="false">IF(A15493="","",INDEX(P_Zone,F15493))</f>
        <v/>
      </c>
      <c r="I15493" s="41" t="str">
        <f aca="false">IF(A15493="","",IF(D15493="Delivered",IF(B15493&lt;=INDEX(P_Due,F15493),1,0),0))</f>
        <v/>
      </c>
    </row>
    <row r="15494" customFormat="false" ht="15" hidden="false" customHeight="false" outlineLevel="0" collapsed="false">
      <c r="A15494" s="37"/>
      <c r="B15494" s="38"/>
      <c r="C15494" s="39"/>
      <c r="D15494" s="39"/>
      <c r="E15494" s="39"/>
      <c r="F15494" s="41" t="str">
        <f aca="false">IF(A15494="","",MATCH(A15494,P_ID,1))</f>
        <v/>
      </c>
      <c r="G15494" s="41" t="str">
        <f aca="false">IF(A15494="","",INDEX(P_Svc,F15494))</f>
        <v/>
      </c>
      <c r="H15494" s="41" t="str">
        <f aca="false">IF(A15494="","",INDEX(P_Zone,F15494))</f>
        <v/>
      </c>
      <c r="I15494" s="41" t="str">
        <f aca="false">IF(A15494="","",IF(D15494="Delivered",IF(B15494&lt;=INDEX(P_Due,F15494),1,0),0))</f>
        <v/>
      </c>
    </row>
    <row r="15495" customFormat="false" ht="15" hidden="false" customHeight="false" outlineLevel="0" collapsed="false">
      <c r="A15495" s="37"/>
      <c r="B15495" s="38"/>
      <c r="C15495" s="39"/>
      <c r="D15495" s="39"/>
      <c r="E15495" s="39"/>
      <c r="F15495" s="41" t="str">
        <f aca="false">IF(A15495="","",MATCH(A15495,P_ID,1))</f>
        <v/>
      </c>
      <c r="G15495" s="41" t="str">
        <f aca="false">IF(A15495="","",INDEX(P_Svc,F15495))</f>
        <v/>
      </c>
      <c r="H15495" s="41" t="str">
        <f aca="false">IF(A15495="","",INDEX(P_Zone,F15495))</f>
        <v/>
      </c>
      <c r="I15495" s="41" t="str">
        <f aca="false">IF(A15495="","",IF(D15495="Delivered",IF(B15495&lt;=INDEX(P_Due,F15495),1,0),0))</f>
        <v/>
      </c>
    </row>
    <row r="15496" customFormat="false" ht="15" hidden="false" customHeight="false" outlineLevel="0" collapsed="false">
      <c r="A15496" s="37"/>
      <c r="B15496" s="38"/>
      <c r="C15496" s="39"/>
      <c r="D15496" s="39"/>
      <c r="E15496" s="39"/>
      <c r="F15496" s="41" t="str">
        <f aca="false">IF(A15496="","",MATCH(A15496,P_ID,1))</f>
        <v/>
      </c>
      <c r="G15496" s="41" t="str">
        <f aca="false">IF(A15496="","",INDEX(P_Svc,F15496))</f>
        <v/>
      </c>
      <c r="H15496" s="41" t="str">
        <f aca="false">IF(A15496="","",INDEX(P_Zone,F15496))</f>
        <v/>
      </c>
      <c r="I15496" s="41" t="str">
        <f aca="false">IF(A15496="","",IF(D15496="Delivered",IF(B15496&lt;=INDEX(P_Due,F15496),1,0),0))</f>
        <v/>
      </c>
    </row>
    <row r="15497" customFormat="false" ht="15" hidden="false" customHeight="false" outlineLevel="0" collapsed="false">
      <c r="A15497" s="37"/>
      <c r="B15497" s="38"/>
      <c r="C15497" s="39"/>
      <c r="D15497" s="39"/>
      <c r="E15497" s="39"/>
      <c r="F15497" s="41" t="str">
        <f aca="false">IF(A15497="","",MATCH(A15497,P_ID,1))</f>
        <v/>
      </c>
      <c r="G15497" s="41" t="str">
        <f aca="false">IF(A15497="","",INDEX(P_Svc,F15497))</f>
        <v/>
      </c>
      <c r="H15497" s="41" t="str">
        <f aca="false">IF(A15497="","",INDEX(P_Zone,F15497))</f>
        <v/>
      </c>
      <c r="I15497" s="41" t="str">
        <f aca="false">IF(A15497="","",IF(D15497="Delivered",IF(B15497&lt;=INDEX(P_Due,F15497),1,0),0))</f>
        <v/>
      </c>
    </row>
    <row r="15498" customFormat="false" ht="15" hidden="false" customHeight="false" outlineLevel="0" collapsed="false">
      <c r="A15498" s="37"/>
      <c r="B15498" s="38"/>
      <c r="C15498" s="39"/>
      <c r="D15498" s="39"/>
      <c r="E15498" s="39"/>
      <c r="F15498" s="41" t="str">
        <f aca="false">IF(A15498="","",MATCH(A15498,P_ID,1))</f>
        <v/>
      </c>
      <c r="G15498" s="41" t="str">
        <f aca="false">IF(A15498="","",INDEX(P_Svc,F15498))</f>
        <v/>
      </c>
      <c r="H15498" s="41" t="str">
        <f aca="false">IF(A15498="","",INDEX(P_Zone,F15498))</f>
        <v/>
      </c>
      <c r="I15498" s="41" t="str">
        <f aca="false">IF(A15498="","",IF(D15498="Delivered",IF(B15498&lt;=INDEX(P_Due,F15498),1,0),0))</f>
        <v/>
      </c>
    </row>
    <row r="15499" customFormat="false" ht="15" hidden="false" customHeight="false" outlineLevel="0" collapsed="false">
      <c r="A15499" s="37"/>
      <c r="B15499" s="38"/>
      <c r="C15499" s="39"/>
      <c r="D15499" s="39"/>
      <c r="E15499" s="39"/>
      <c r="F15499" s="41" t="str">
        <f aca="false">IF(A15499="","",MATCH(A15499,P_ID,1))</f>
        <v/>
      </c>
      <c r="G15499" s="41" t="str">
        <f aca="false">IF(A15499="","",INDEX(P_Svc,F15499))</f>
        <v/>
      </c>
      <c r="H15499" s="41" t="str">
        <f aca="false">IF(A15499="","",INDEX(P_Zone,F15499))</f>
        <v/>
      </c>
      <c r="I15499" s="41" t="str">
        <f aca="false">IF(A15499="","",IF(D15499="Delivered",IF(B15499&lt;=INDEX(P_Due,F15499),1,0),0))</f>
        <v/>
      </c>
    </row>
    <row r="15500" customFormat="false" ht="15" hidden="false" customHeight="false" outlineLevel="0" collapsed="false">
      <c r="A15500" s="37"/>
      <c r="B15500" s="38"/>
      <c r="C15500" s="39"/>
      <c r="D15500" s="39"/>
      <c r="E15500" s="39"/>
      <c r="F15500" s="41" t="str">
        <f aca="false">IF(A15500="","",MATCH(A15500,P_ID,1))</f>
        <v/>
      </c>
      <c r="G15500" s="41" t="str">
        <f aca="false">IF(A15500="","",INDEX(P_Svc,F15500))</f>
        <v/>
      </c>
      <c r="H15500" s="41" t="str">
        <f aca="false">IF(A15500="","",INDEX(P_Zone,F15500))</f>
        <v/>
      </c>
      <c r="I15500" s="41" t="str">
        <f aca="false">IF(A15500="","",IF(D15500="Delivered",IF(B15500&lt;=INDEX(P_Due,F15500),1,0),0))</f>
        <v/>
      </c>
    </row>
    <row r="15501" customFormat="false" ht="15" hidden="false" customHeight="false" outlineLevel="0" collapsed="false">
      <c r="A15501" s="37"/>
      <c r="B15501" s="38"/>
      <c r="C15501" s="39"/>
      <c r="D15501" s="39"/>
      <c r="E15501" s="39"/>
      <c r="F15501" s="41" t="str">
        <f aca="false">IF(A15501="","",MATCH(A15501,P_ID,1))</f>
        <v/>
      </c>
      <c r="G15501" s="41" t="str">
        <f aca="false">IF(A15501="","",INDEX(P_Svc,F15501))</f>
        <v/>
      </c>
      <c r="H15501" s="41" t="str">
        <f aca="false">IF(A15501="","",INDEX(P_Zone,F15501))</f>
        <v/>
      </c>
      <c r="I15501" s="41" t="str">
        <f aca="false">IF(A15501="","",IF(D15501="Delivered",IF(B15501&lt;=INDEX(P_Due,F15501),1,0),0))</f>
        <v/>
      </c>
    </row>
    <row r="15502" customFormat="false" ht="15" hidden="false" customHeight="false" outlineLevel="0" collapsed="false">
      <c r="A15502" s="37"/>
      <c r="B15502" s="38"/>
      <c r="C15502" s="39"/>
      <c r="D15502" s="39"/>
      <c r="E15502" s="39"/>
      <c r="F15502" s="41" t="str">
        <f aca="false">IF(A15502="","",MATCH(A15502,P_ID,1))</f>
        <v/>
      </c>
      <c r="G15502" s="41" t="str">
        <f aca="false">IF(A15502="","",INDEX(P_Svc,F15502))</f>
        <v/>
      </c>
      <c r="H15502" s="41" t="str">
        <f aca="false">IF(A15502="","",INDEX(P_Zone,F15502))</f>
        <v/>
      </c>
      <c r="I15502" s="41" t="str">
        <f aca="false">IF(A15502="","",IF(D15502="Delivered",IF(B15502&lt;=INDEX(P_Due,F15502),1,0),0))</f>
        <v/>
      </c>
    </row>
    <row r="15503" customFormat="false" ht="15" hidden="false" customHeight="false" outlineLevel="0" collapsed="false">
      <c r="A15503" s="37"/>
      <c r="B15503" s="38"/>
      <c r="C15503" s="39"/>
      <c r="D15503" s="39"/>
      <c r="E15503" s="39"/>
      <c r="F15503" s="41" t="str">
        <f aca="false">IF(A15503="","",MATCH(A15503,P_ID,1))</f>
        <v/>
      </c>
      <c r="G15503" s="41" t="str">
        <f aca="false">IF(A15503="","",INDEX(P_Svc,F15503))</f>
        <v/>
      </c>
      <c r="H15503" s="41" t="str">
        <f aca="false">IF(A15503="","",INDEX(P_Zone,F15503))</f>
        <v/>
      </c>
      <c r="I15503" s="41" t="str">
        <f aca="false">IF(A15503="","",IF(D15503="Delivered",IF(B15503&lt;=INDEX(P_Due,F15503),1,0),0))</f>
        <v/>
      </c>
    </row>
    <row r="15504" customFormat="false" ht="15" hidden="false" customHeight="false" outlineLevel="0" collapsed="false">
      <c r="A15504" s="37"/>
      <c r="B15504" s="38"/>
      <c r="C15504" s="39"/>
      <c r="D15504" s="39"/>
      <c r="E15504" s="39"/>
      <c r="F15504" s="41" t="str">
        <f aca="false">IF(A15504="","",MATCH(A15504,P_ID,1))</f>
        <v/>
      </c>
      <c r="G15504" s="41" t="str">
        <f aca="false">IF(A15504="","",INDEX(P_Svc,F15504))</f>
        <v/>
      </c>
      <c r="H15504" s="41" t="str">
        <f aca="false">IF(A15504="","",INDEX(P_Zone,F15504))</f>
        <v/>
      </c>
      <c r="I15504" s="41" t="str">
        <f aca="false">IF(A15504="","",IF(D15504="Delivered",IF(B15504&lt;=INDEX(P_Due,F15504),1,0),0))</f>
        <v/>
      </c>
    </row>
    <row r="15505" customFormat="false" ht="15" hidden="false" customHeight="false" outlineLevel="0" collapsed="false">
      <c r="A15505" s="37"/>
      <c r="B15505" s="38"/>
      <c r="C15505" s="39"/>
      <c r="D15505" s="39"/>
      <c r="E15505" s="39"/>
      <c r="F15505" s="41" t="str">
        <f aca="false">IF(A15505="","",MATCH(A15505,P_ID,1))</f>
        <v/>
      </c>
      <c r="G15505" s="41" t="str">
        <f aca="false">IF(A15505="","",INDEX(P_Svc,F15505))</f>
        <v/>
      </c>
      <c r="H15505" s="41" t="str">
        <f aca="false">IF(A15505="","",INDEX(P_Zone,F15505))</f>
        <v/>
      </c>
      <c r="I15505" s="41" t="str">
        <f aca="false">IF(A15505="","",IF(D15505="Delivered",IF(B15505&lt;=INDEX(P_Due,F15505),1,0),0))</f>
        <v/>
      </c>
    </row>
    <row r="15506" customFormat="false" ht="15" hidden="false" customHeight="false" outlineLevel="0" collapsed="false">
      <c r="A15506" s="37"/>
      <c r="B15506" s="38"/>
      <c r="C15506" s="39"/>
      <c r="D15506" s="39"/>
      <c r="E15506" s="39"/>
      <c r="F15506" s="41" t="str">
        <f aca="false">IF(A15506="","",MATCH(A15506,P_ID,1))</f>
        <v/>
      </c>
      <c r="G15506" s="41" t="str">
        <f aca="false">IF(A15506="","",INDEX(P_Svc,F15506))</f>
        <v/>
      </c>
      <c r="H15506" s="41" t="str">
        <f aca="false">IF(A15506="","",INDEX(P_Zone,F15506))</f>
        <v/>
      </c>
      <c r="I15506" s="41" t="str">
        <f aca="false">IF(A15506="","",IF(D15506="Delivered",IF(B15506&lt;=INDEX(P_Due,F15506),1,0),0))</f>
        <v/>
      </c>
    </row>
    <row r="15507" customFormat="false" ht="15" hidden="false" customHeight="false" outlineLevel="0" collapsed="false">
      <c r="A15507" s="37"/>
      <c r="B15507" s="38"/>
      <c r="C15507" s="39"/>
      <c r="D15507" s="39"/>
      <c r="E15507" s="39"/>
      <c r="F15507" s="41" t="str">
        <f aca="false">IF(A15507="","",MATCH(A15507,P_ID,1))</f>
        <v/>
      </c>
      <c r="G15507" s="41" t="str">
        <f aca="false">IF(A15507="","",INDEX(P_Svc,F15507))</f>
        <v/>
      </c>
      <c r="H15507" s="41" t="str">
        <f aca="false">IF(A15507="","",INDEX(P_Zone,F15507))</f>
        <v/>
      </c>
      <c r="I15507" s="41" t="str">
        <f aca="false">IF(A15507="","",IF(D15507="Delivered",IF(B15507&lt;=INDEX(P_Due,F15507),1,0),0))</f>
        <v/>
      </c>
    </row>
    <row r="15508" customFormat="false" ht="15" hidden="false" customHeight="false" outlineLevel="0" collapsed="false">
      <c r="A15508" s="37"/>
      <c r="B15508" s="38"/>
      <c r="C15508" s="39"/>
      <c r="D15508" s="39"/>
      <c r="E15508" s="39"/>
      <c r="F15508" s="41" t="str">
        <f aca="false">IF(A15508="","",MATCH(A15508,P_ID,1))</f>
        <v/>
      </c>
      <c r="G15508" s="41" t="str">
        <f aca="false">IF(A15508="","",INDEX(P_Svc,F15508))</f>
        <v/>
      </c>
      <c r="H15508" s="41" t="str">
        <f aca="false">IF(A15508="","",INDEX(P_Zone,F15508))</f>
        <v/>
      </c>
      <c r="I15508" s="41" t="str">
        <f aca="false">IF(A15508="","",IF(D15508="Delivered",IF(B15508&lt;=INDEX(P_Due,F15508),1,0),0))</f>
        <v/>
      </c>
    </row>
    <row r="15509" customFormat="false" ht="15" hidden="false" customHeight="false" outlineLevel="0" collapsed="false">
      <c r="A15509" s="37"/>
      <c r="B15509" s="38"/>
      <c r="C15509" s="39"/>
      <c r="D15509" s="39"/>
      <c r="E15509" s="39"/>
      <c r="F15509" s="41" t="str">
        <f aca="false">IF(A15509="","",MATCH(A15509,P_ID,1))</f>
        <v/>
      </c>
      <c r="G15509" s="41" t="str">
        <f aca="false">IF(A15509="","",INDEX(P_Svc,F15509))</f>
        <v/>
      </c>
      <c r="H15509" s="41" t="str">
        <f aca="false">IF(A15509="","",INDEX(P_Zone,F15509))</f>
        <v/>
      </c>
      <c r="I15509" s="41" t="str">
        <f aca="false">IF(A15509="","",IF(D15509="Delivered",IF(B15509&lt;=INDEX(P_Due,F15509),1,0),0))</f>
        <v/>
      </c>
    </row>
    <row r="15510" customFormat="false" ht="15" hidden="false" customHeight="false" outlineLevel="0" collapsed="false">
      <c r="A15510" s="37"/>
      <c r="B15510" s="38"/>
      <c r="C15510" s="39"/>
      <c r="D15510" s="39"/>
      <c r="E15510" s="39"/>
      <c r="F15510" s="41" t="str">
        <f aca="false">IF(A15510="","",MATCH(A15510,P_ID,1))</f>
        <v/>
      </c>
      <c r="G15510" s="41" t="str">
        <f aca="false">IF(A15510="","",INDEX(P_Svc,F15510))</f>
        <v/>
      </c>
      <c r="H15510" s="41" t="str">
        <f aca="false">IF(A15510="","",INDEX(P_Zone,F15510))</f>
        <v/>
      </c>
      <c r="I15510" s="41" t="str">
        <f aca="false">IF(A15510="","",IF(D15510="Delivered",IF(B15510&lt;=INDEX(P_Due,F15510),1,0),0))</f>
        <v/>
      </c>
    </row>
    <row r="15511" customFormat="false" ht="15" hidden="false" customHeight="false" outlineLevel="0" collapsed="false">
      <c r="A15511" s="37"/>
      <c r="B15511" s="38"/>
      <c r="C15511" s="39"/>
      <c r="D15511" s="39"/>
      <c r="E15511" s="39"/>
      <c r="F15511" s="41" t="str">
        <f aca="false">IF(A15511="","",MATCH(A15511,P_ID,1))</f>
        <v/>
      </c>
      <c r="G15511" s="41" t="str">
        <f aca="false">IF(A15511="","",INDEX(P_Svc,F15511))</f>
        <v/>
      </c>
      <c r="H15511" s="41" t="str">
        <f aca="false">IF(A15511="","",INDEX(P_Zone,F15511))</f>
        <v/>
      </c>
      <c r="I15511" s="41" t="str">
        <f aca="false">IF(A15511="","",IF(D15511="Delivered",IF(B15511&lt;=INDEX(P_Due,F15511),1,0),0))</f>
        <v/>
      </c>
    </row>
    <row r="15512" customFormat="false" ht="15" hidden="false" customHeight="false" outlineLevel="0" collapsed="false">
      <c r="A15512" s="37"/>
      <c r="B15512" s="38"/>
      <c r="C15512" s="39"/>
      <c r="D15512" s="39"/>
      <c r="E15512" s="39"/>
      <c r="F15512" s="41" t="str">
        <f aca="false">IF(A15512="","",MATCH(A15512,P_ID,1))</f>
        <v/>
      </c>
      <c r="G15512" s="41" t="str">
        <f aca="false">IF(A15512="","",INDEX(P_Svc,F15512))</f>
        <v/>
      </c>
      <c r="H15512" s="41" t="str">
        <f aca="false">IF(A15512="","",INDEX(P_Zone,F15512))</f>
        <v/>
      </c>
      <c r="I15512" s="41" t="str">
        <f aca="false">IF(A15512="","",IF(D15512="Delivered",IF(B15512&lt;=INDEX(P_Due,F15512),1,0),0))</f>
        <v/>
      </c>
    </row>
    <row r="15513" customFormat="false" ht="15" hidden="false" customHeight="false" outlineLevel="0" collapsed="false">
      <c r="A15513" s="37"/>
      <c r="B15513" s="38"/>
      <c r="C15513" s="39"/>
      <c r="D15513" s="39"/>
      <c r="E15513" s="39"/>
      <c r="F15513" s="41" t="str">
        <f aca="false">IF(A15513="","",MATCH(A15513,P_ID,1))</f>
        <v/>
      </c>
      <c r="G15513" s="41" t="str">
        <f aca="false">IF(A15513="","",INDEX(P_Svc,F15513))</f>
        <v/>
      </c>
      <c r="H15513" s="41" t="str">
        <f aca="false">IF(A15513="","",INDEX(P_Zone,F15513))</f>
        <v/>
      </c>
      <c r="I15513" s="41" t="str">
        <f aca="false">IF(A15513="","",IF(D15513="Delivered",IF(B15513&lt;=INDEX(P_Due,F15513),1,0),0))</f>
        <v/>
      </c>
    </row>
    <row r="15514" customFormat="false" ht="15" hidden="false" customHeight="false" outlineLevel="0" collapsed="false">
      <c r="A15514" s="37"/>
      <c r="B15514" s="38"/>
      <c r="C15514" s="39"/>
      <c r="D15514" s="39"/>
      <c r="E15514" s="39"/>
      <c r="F15514" s="41" t="str">
        <f aca="false">IF(A15514="","",MATCH(A15514,P_ID,1))</f>
        <v/>
      </c>
      <c r="G15514" s="41" t="str">
        <f aca="false">IF(A15514="","",INDEX(P_Svc,F15514))</f>
        <v/>
      </c>
      <c r="H15514" s="41" t="str">
        <f aca="false">IF(A15514="","",INDEX(P_Zone,F15514))</f>
        <v/>
      </c>
      <c r="I15514" s="41" t="str">
        <f aca="false">IF(A15514="","",IF(D15514="Delivered",IF(B15514&lt;=INDEX(P_Due,F15514),1,0),0))</f>
        <v/>
      </c>
    </row>
    <row r="15515" customFormat="false" ht="15" hidden="false" customHeight="false" outlineLevel="0" collapsed="false">
      <c r="A15515" s="37"/>
      <c r="B15515" s="38"/>
      <c r="C15515" s="39"/>
      <c r="D15515" s="39"/>
      <c r="E15515" s="39"/>
      <c r="F15515" s="41" t="str">
        <f aca="false">IF(A15515="","",MATCH(A15515,P_ID,1))</f>
        <v/>
      </c>
      <c r="G15515" s="41" t="str">
        <f aca="false">IF(A15515="","",INDEX(P_Svc,F15515))</f>
        <v/>
      </c>
      <c r="H15515" s="41" t="str">
        <f aca="false">IF(A15515="","",INDEX(P_Zone,F15515))</f>
        <v/>
      </c>
      <c r="I15515" s="41" t="str">
        <f aca="false">IF(A15515="","",IF(D15515="Delivered",IF(B15515&lt;=INDEX(P_Due,F15515),1,0),0))</f>
        <v/>
      </c>
    </row>
    <row r="15516" customFormat="false" ht="15" hidden="false" customHeight="false" outlineLevel="0" collapsed="false">
      <c r="A15516" s="37"/>
      <c r="B15516" s="38"/>
      <c r="C15516" s="39"/>
      <c r="D15516" s="39"/>
      <c r="E15516" s="39"/>
      <c r="F15516" s="41" t="str">
        <f aca="false">IF(A15516="","",MATCH(A15516,P_ID,1))</f>
        <v/>
      </c>
      <c r="G15516" s="41" t="str">
        <f aca="false">IF(A15516="","",INDEX(P_Svc,F15516))</f>
        <v/>
      </c>
      <c r="H15516" s="41" t="str">
        <f aca="false">IF(A15516="","",INDEX(P_Zone,F15516))</f>
        <v/>
      </c>
      <c r="I15516" s="41" t="str">
        <f aca="false">IF(A15516="","",IF(D15516="Delivered",IF(B15516&lt;=INDEX(P_Due,F15516),1,0),0))</f>
        <v/>
      </c>
    </row>
    <row r="15517" customFormat="false" ht="15" hidden="false" customHeight="false" outlineLevel="0" collapsed="false">
      <c r="A15517" s="37"/>
      <c r="B15517" s="38"/>
      <c r="C15517" s="39"/>
      <c r="D15517" s="39"/>
      <c r="E15517" s="39"/>
      <c r="F15517" s="41" t="str">
        <f aca="false">IF(A15517="","",MATCH(A15517,P_ID,1))</f>
        <v/>
      </c>
      <c r="G15517" s="41" t="str">
        <f aca="false">IF(A15517="","",INDEX(P_Svc,F15517))</f>
        <v/>
      </c>
      <c r="H15517" s="41" t="str">
        <f aca="false">IF(A15517="","",INDEX(P_Zone,F15517))</f>
        <v/>
      </c>
      <c r="I15517" s="41" t="str">
        <f aca="false">IF(A15517="","",IF(D15517="Delivered",IF(B15517&lt;=INDEX(P_Due,F15517),1,0),0))</f>
        <v/>
      </c>
    </row>
    <row r="15518" customFormat="false" ht="15" hidden="false" customHeight="false" outlineLevel="0" collapsed="false">
      <c r="A15518" s="37"/>
      <c r="B15518" s="38"/>
      <c r="C15518" s="39"/>
      <c r="D15518" s="39"/>
      <c r="E15518" s="39"/>
      <c r="F15518" s="41" t="str">
        <f aca="false">IF(A15518="","",MATCH(A15518,P_ID,1))</f>
        <v/>
      </c>
      <c r="G15518" s="41" t="str">
        <f aca="false">IF(A15518="","",INDEX(P_Svc,F15518))</f>
        <v/>
      </c>
      <c r="H15518" s="41" t="str">
        <f aca="false">IF(A15518="","",INDEX(P_Zone,F15518))</f>
        <v/>
      </c>
      <c r="I15518" s="41" t="str">
        <f aca="false">IF(A15518="","",IF(D15518="Delivered",IF(B15518&lt;=INDEX(P_Due,F15518),1,0),0))</f>
        <v/>
      </c>
    </row>
    <row r="15519" customFormat="false" ht="15" hidden="false" customHeight="false" outlineLevel="0" collapsed="false">
      <c r="A15519" s="37"/>
      <c r="B15519" s="38"/>
      <c r="C15519" s="39"/>
      <c r="D15519" s="39"/>
      <c r="E15519" s="39"/>
      <c r="F15519" s="41" t="str">
        <f aca="false">IF(A15519="","",MATCH(A15519,P_ID,1))</f>
        <v/>
      </c>
      <c r="G15519" s="41" t="str">
        <f aca="false">IF(A15519="","",INDEX(P_Svc,F15519))</f>
        <v/>
      </c>
      <c r="H15519" s="41" t="str">
        <f aca="false">IF(A15519="","",INDEX(P_Zone,F15519))</f>
        <v/>
      </c>
      <c r="I15519" s="41" t="str">
        <f aca="false">IF(A15519="","",IF(D15519="Delivered",IF(B15519&lt;=INDEX(P_Due,F15519),1,0),0))</f>
        <v/>
      </c>
    </row>
    <row r="15520" customFormat="false" ht="15" hidden="false" customHeight="false" outlineLevel="0" collapsed="false">
      <c r="A15520" s="37"/>
      <c r="B15520" s="38"/>
      <c r="C15520" s="39"/>
      <c r="D15520" s="39"/>
      <c r="E15520" s="39"/>
      <c r="F15520" s="41" t="str">
        <f aca="false">IF(A15520="","",MATCH(A15520,P_ID,1))</f>
        <v/>
      </c>
      <c r="G15520" s="41" t="str">
        <f aca="false">IF(A15520="","",INDEX(P_Svc,F15520))</f>
        <v/>
      </c>
      <c r="H15520" s="41" t="str">
        <f aca="false">IF(A15520="","",INDEX(P_Zone,F15520))</f>
        <v/>
      </c>
      <c r="I15520" s="41" t="str">
        <f aca="false">IF(A15520="","",IF(D15520="Delivered",IF(B15520&lt;=INDEX(P_Due,F15520),1,0),0))</f>
        <v/>
      </c>
    </row>
    <row r="15521" customFormat="false" ht="15" hidden="false" customHeight="false" outlineLevel="0" collapsed="false">
      <c r="A15521" s="37"/>
      <c r="B15521" s="38"/>
      <c r="C15521" s="39"/>
      <c r="D15521" s="39"/>
      <c r="E15521" s="39"/>
      <c r="F15521" s="41" t="str">
        <f aca="false">IF(A15521="","",MATCH(A15521,P_ID,1))</f>
        <v/>
      </c>
      <c r="G15521" s="41" t="str">
        <f aca="false">IF(A15521="","",INDEX(P_Svc,F15521))</f>
        <v/>
      </c>
      <c r="H15521" s="41" t="str">
        <f aca="false">IF(A15521="","",INDEX(P_Zone,F15521))</f>
        <v/>
      </c>
      <c r="I15521" s="41" t="str">
        <f aca="false">IF(A15521="","",IF(D15521="Delivered",IF(B15521&lt;=INDEX(P_Due,F15521),1,0),0))</f>
        <v/>
      </c>
    </row>
    <row r="15522" customFormat="false" ht="15" hidden="false" customHeight="false" outlineLevel="0" collapsed="false">
      <c r="A15522" s="37"/>
      <c r="B15522" s="38"/>
      <c r="C15522" s="39"/>
      <c r="D15522" s="39"/>
      <c r="E15522" s="39"/>
      <c r="F15522" s="41" t="str">
        <f aca="false">IF(A15522="","",MATCH(A15522,P_ID,1))</f>
        <v/>
      </c>
      <c r="G15522" s="41" t="str">
        <f aca="false">IF(A15522="","",INDEX(P_Svc,F15522))</f>
        <v/>
      </c>
      <c r="H15522" s="41" t="str">
        <f aca="false">IF(A15522="","",INDEX(P_Zone,F15522))</f>
        <v/>
      </c>
      <c r="I15522" s="41" t="str">
        <f aca="false">IF(A15522="","",IF(D15522="Delivered",IF(B15522&lt;=INDEX(P_Due,F15522),1,0),0))</f>
        <v/>
      </c>
    </row>
    <row r="15523" customFormat="false" ht="15" hidden="false" customHeight="false" outlineLevel="0" collapsed="false">
      <c r="A15523" s="37"/>
      <c r="B15523" s="38"/>
      <c r="C15523" s="39"/>
      <c r="D15523" s="39"/>
      <c r="E15523" s="39"/>
      <c r="F15523" s="41" t="str">
        <f aca="false">IF(A15523="","",MATCH(A15523,P_ID,1))</f>
        <v/>
      </c>
      <c r="G15523" s="41" t="str">
        <f aca="false">IF(A15523="","",INDEX(P_Svc,F15523))</f>
        <v/>
      </c>
      <c r="H15523" s="41" t="str">
        <f aca="false">IF(A15523="","",INDEX(P_Zone,F15523))</f>
        <v/>
      </c>
      <c r="I15523" s="41" t="str">
        <f aca="false">IF(A15523="","",IF(D15523="Delivered",IF(B15523&lt;=INDEX(P_Due,F15523),1,0),0))</f>
        <v/>
      </c>
    </row>
    <row r="15524" customFormat="false" ht="15" hidden="false" customHeight="false" outlineLevel="0" collapsed="false">
      <c r="A15524" s="37"/>
      <c r="B15524" s="38"/>
      <c r="C15524" s="39"/>
      <c r="D15524" s="39"/>
      <c r="E15524" s="39"/>
      <c r="F15524" s="41" t="str">
        <f aca="false">IF(A15524="","",MATCH(A15524,P_ID,1))</f>
        <v/>
      </c>
      <c r="G15524" s="41" t="str">
        <f aca="false">IF(A15524="","",INDEX(P_Svc,F15524))</f>
        <v/>
      </c>
      <c r="H15524" s="41" t="str">
        <f aca="false">IF(A15524="","",INDEX(P_Zone,F15524))</f>
        <v/>
      </c>
      <c r="I15524" s="41" t="str">
        <f aca="false">IF(A15524="","",IF(D15524="Delivered",IF(B15524&lt;=INDEX(P_Due,F15524),1,0),0))</f>
        <v/>
      </c>
    </row>
    <row r="15525" customFormat="false" ht="15" hidden="false" customHeight="false" outlineLevel="0" collapsed="false">
      <c r="A15525" s="37"/>
      <c r="B15525" s="38"/>
      <c r="C15525" s="39"/>
      <c r="D15525" s="39"/>
      <c r="E15525" s="39"/>
      <c r="F15525" s="41" t="str">
        <f aca="false">IF(A15525="","",MATCH(A15525,P_ID,1))</f>
        <v/>
      </c>
      <c r="G15525" s="41" t="str">
        <f aca="false">IF(A15525="","",INDEX(P_Svc,F15525))</f>
        <v/>
      </c>
      <c r="H15525" s="41" t="str">
        <f aca="false">IF(A15525="","",INDEX(P_Zone,F15525))</f>
        <v/>
      </c>
      <c r="I15525" s="41" t="str">
        <f aca="false">IF(A15525="","",IF(D15525="Delivered",IF(B15525&lt;=INDEX(P_Due,F15525),1,0),0))</f>
        <v/>
      </c>
    </row>
    <row r="15526" customFormat="false" ht="15" hidden="false" customHeight="false" outlineLevel="0" collapsed="false">
      <c r="A15526" s="37"/>
      <c r="B15526" s="38"/>
      <c r="C15526" s="39"/>
      <c r="D15526" s="39"/>
      <c r="E15526" s="39"/>
      <c r="F15526" s="41" t="str">
        <f aca="false">IF(A15526="","",MATCH(A15526,P_ID,1))</f>
        <v/>
      </c>
      <c r="G15526" s="41" t="str">
        <f aca="false">IF(A15526="","",INDEX(P_Svc,F15526))</f>
        <v/>
      </c>
      <c r="H15526" s="41" t="str">
        <f aca="false">IF(A15526="","",INDEX(P_Zone,F15526))</f>
        <v/>
      </c>
      <c r="I15526" s="41" t="str">
        <f aca="false">IF(A15526="","",IF(D15526="Delivered",IF(B15526&lt;=INDEX(P_Due,F15526),1,0),0))</f>
        <v/>
      </c>
    </row>
    <row r="15527" customFormat="false" ht="15" hidden="false" customHeight="false" outlineLevel="0" collapsed="false">
      <c r="A15527" s="37"/>
      <c r="B15527" s="38"/>
      <c r="C15527" s="39"/>
      <c r="D15527" s="39"/>
      <c r="E15527" s="39"/>
      <c r="F15527" s="41" t="str">
        <f aca="false">IF(A15527="","",MATCH(A15527,P_ID,1))</f>
        <v/>
      </c>
      <c r="G15527" s="41" t="str">
        <f aca="false">IF(A15527="","",INDEX(P_Svc,F15527))</f>
        <v/>
      </c>
      <c r="H15527" s="41" t="str">
        <f aca="false">IF(A15527="","",INDEX(P_Zone,F15527))</f>
        <v/>
      </c>
      <c r="I15527" s="41" t="str">
        <f aca="false">IF(A15527="","",IF(D15527="Delivered",IF(B15527&lt;=INDEX(P_Due,F15527),1,0),0))</f>
        <v/>
      </c>
    </row>
    <row r="15528" customFormat="false" ht="15" hidden="false" customHeight="false" outlineLevel="0" collapsed="false">
      <c r="A15528" s="37"/>
      <c r="B15528" s="38"/>
      <c r="C15528" s="39"/>
      <c r="D15528" s="39"/>
      <c r="E15528" s="39"/>
      <c r="F15528" s="41" t="str">
        <f aca="false">IF(A15528="","",MATCH(A15528,P_ID,1))</f>
        <v/>
      </c>
      <c r="G15528" s="41" t="str">
        <f aca="false">IF(A15528="","",INDEX(P_Svc,F15528))</f>
        <v/>
      </c>
      <c r="H15528" s="41" t="str">
        <f aca="false">IF(A15528="","",INDEX(P_Zone,F15528))</f>
        <v/>
      </c>
      <c r="I15528" s="41" t="str">
        <f aca="false">IF(A15528="","",IF(D15528="Delivered",IF(B15528&lt;=INDEX(P_Due,F15528),1,0),0))</f>
        <v/>
      </c>
    </row>
    <row r="15529" customFormat="false" ht="15" hidden="false" customHeight="false" outlineLevel="0" collapsed="false">
      <c r="A15529" s="37"/>
      <c r="B15529" s="38"/>
      <c r="C15529" s="39"/>
      <c r="D15529" s="39"/>
      <c r="E15529" s="39"/>
      <c r="F15529" s="41" t="str">
        <f aca="false">IF(A15529="","",MATCH(A15529,P_ID,1))</f>
        <v/>
      </c>
      <c r="G15529" s="41" t="str">
        <f aca="false">IF(A15529="","",INDEX(P_Svc,F15529))</f>
        <v/>
      </c>
      <c r="H15529" s="41" t="str">
        <f aca="false">IF(A15529="","",INDEX(P_Zone,F15529))</f>
        <v/>
      </c>
      <c r="I15529" s="41" t="str">
        <f aca="false">IF(A15529="","",IF(D15529="Delivered",IF(B15529&lt;=INDEX(P_Due,F15529),1,0),0))</f>
        <v/>
      </c>
    </row>
    <row r="15530" customFormat="false" ht="15" hidden="false" customHeight="false" outlineLevel="0" collapsed="false">
      <c r="A15530" s="37"/>
      <c r="B15530" s="38"/>
      <c r="C15530" s="39"/>
      <c r="D15530" s="39"/>
      <c r="E15530" s="39"/>
      <c r="F15530" s="41" t="str">
        <f aca="false">IF(A15530="","",MATCH(A15530,P_ID,1))</f>
        <v/>
      </c>
      <c r="G15530" s="41" t="str">
        <f aca="false">IF(A15530="","",INDEX(P_Svc,F15530))</f>
        <v/>
      </c>
      <c r="H15530" s="41" t="str">
        <f aca="false">IF(A15530="","",INDEX(P_Zone,F15530))</f>
        <v/>
      </c>
      <c r="I15530" s="41" t="str">
        <f aca="false">IF(A15530="","",IF(D15530="Delivered",IF(B15530&lt;=INDEX(P_Due,F15530),1,0),0))</f>
        <v/>
      </c>
    </row>
    <row r="15531" customFormat="false" ht="15" hidden="false" customHeight="false" outlineLevel="0" collapsed="false">
      <c r="A15531" s="37"/>
      <c r="B15531" s="38"/>
      <c r="C15531" s="39"/>
      <c r="D15531" s="39"/>
      <c r="E15531" s="39"/>
      <c r="F15531" s="41" t="str">
        <f aca="false">IF(A15531="","",MATCH(A15531,P_ID,1))</f>
        <v/>
      </c>
      <c r="G15531" s="41" t="str">
        <f aca="false">IF(A15531="","",INDEX(P_Svc,F15531))</f>
        <v/>
      </c>
      <c r="H15531" s="41" t="str">
        <f aca="false">IF(A15531="","",INDEX(P_Zone,F15531))</f>
        <v/>
      </c>
      <c r="I15531" s="41" t="str">
        <f aca="false">IF(A15531="","",IF(D15531="Delivered",IF(B15531&lt;=INDEX(P_Due,F15531),1,0),0))</f>
        <v/>
      </c>
    </row>
    <row r="15532" customFormat="false" ht="15" hidden="false" customHeight="false" outlineLevel="0" collapsed="false">
      <c r="A15532" s="37"/>
      <c r="B15532" s="38"/>
      <c r="C15532" s="39"/>
      <c r="D15532" s="39"/>
      <c r="E15532" s="39"/>
      <c r="F15532" s="41" t="str">
        <f aca="false">IF(A15532="","",MATCH(A15532,P_ID,1))</f>
        <v/>
      </c>
      <c r="G15532" s="41" t="str">
        <f aca="false">IF(A15532="","",INDEX(P_Svc,F15532))</f>
        <v/>
      </c>
      <c r="H15532" s="41" t="str">
        <f aca="false">IF(A15532="","",INDEX(P_Zone,F15532))</f>
        <v/>
      </c>
      <c r="I15532" s="41" t="str">
        <f aca="false">IF(A15532="","",IF(D15532="Delivered",IF(B15532&lt;=INDEX(P_Due,F15532),1,0),0))</f>
        <v/>
      </c>
    </row>
    <row r="15533" customFormat="false" ht="15" hidden="false" customHeight="false" outlineLevel="0" collapsed="false">
      <c r="A15533" s="37"/>
      <c r="B15533" s="38"/>
      <c r="C15533" s="39"/>
      <c r="D15533" s="39"/>
      <c r="E15533" s="39"/>
      <c r="F15533" s="41" t="str">
        <f aca="false">IF(A15533="","",MATCH(A15533,P_ID,1))</f>
        <v/>
      </c>
      <c r="G15533" s="41" t="str">
        <f aca="false">IF(A15533="","",INDEX(P_Svc,F15533))</f>
        <v/>
      </c>
      <c r="H15533" s="41" t="str">
        <f aca="false">IF(A15533="","",INDEX(P_Zone,F15533))</f>
        <v/>
      </c>
      <c r="I15533" s="41" t="str">
        <f aca="false">IF(A15533="","",IF(D15533="Delivered",IF(B15533&lt;=INDEX(P_Due,F15533),1,0),0))</f>
        <v/>
      </c>
    </row>
    <row r="15534" customFormat="false" ht="15" hidden="false" customHeight="false" outlineLevel="0" collapsed="false">
      <c r="A15534" s="37"/>
      <c r="B15534" s="38"/>
      <c r="C15534" s="39"/>
      <c r="D15534" s="39"/>
      <c r="E15534" s="39"/>
      <c r="F15534" s="41" t="str">
        <f aca="false">IF(A15534="","",MATCH(A15534,P_ID,1))</f>
        <v/>
      </c>
      <c r="G15534" s="41" t="str">
        <f aca="false">IF(A15534="","",INDEX(P_Svc,F15534))</f>
        <v/>
      </c>
      <c r="H15534" s="41" t="str">
        <f aca="false">IF(A15534="","",INDEX(P_Zone,F15534))</f>
        <v/>
      </c>
      <c r="I15534" s="41" t="str">
        <f aca="false">IF(A15534="","",IF(D15534="Delivered",IF(B15534&lt;=INDEX(P_Due,F15534),1,0),0))</f>
        <v/>
      </c>
    </row>
    <row r="15535" customFormat="false" ht="15" hidden="false" customHeight="false" outlineLevel="0" collapsed="false">
      <c r="A15535" s="37"/>
      <c r="B15535" s="38"/>
      <c r="C15535" s="39"/>
      <c r="D15535" s="39"/>
      <c r="E15535" s="39"/>
      <c r="F15535" s="41" t="str">
        <f aca="false">IF(A15535="","",MATCH(A15535,P_ID,1))</f>
        <v/>
      </c>
      <c r="G15535" s="41" t="str">
        <f aca="false">IF(A15535="","",INDEX(P_Svc,F15535))</f>
        <v/>
      </c>
      <c r="H15535" s="41" t="str">
        <f aca="false">IF(A15535="","",INDEX(P_Zone,F15535))</f>
        <v/>
      </c>
      <c r="I15535" s="41" t="str">
        <f aca="false">IF(A15535="","",IF(D15535="Delivered",IF(B15535&lt;=INDEX(P_Due,F15535),1,0),0))</f>
        <v/>
      </c>
    </row>
    <row r="15536" customFormat="false" ht="15" hidden="false" customHeight="false" outlineLevel="0" collapsed="false">
      <c r="A15536" s="37"/>
      <c r="B15536" s="38"/>
      <c r="C15536" s="39"/>
      <c r="D15536" s="39"/>
      <c r="E15536" s="39"/>
      <c r="F15536" s="41" t="str">
        <f aca="false">IF(A15536="","",MATCH(A15536,P_ID,1))</f>
        <v/>
      </c>
      <c r="G15536" s="41" t="str">
        <f aca="false">IF(A15536="","",INDEX(P_Svc,F15536))</f>
        <v/>
      </c>
      <c r="H15536" s="41" t="str">
        <f aca="false">IF(A15536="","",INDEX(P_Zone,F15536))</f>
        <v/>
      </c>
      <c r="I15536" s="41" t="str">
        <f aca="false">IF(A15536="","",IF(D15536="Delivered",IF(B15536&lt;=INDEX(P_Due,F15536),1,0),0))</f>
        <v/>
      </c>
    </row>
    <row r="15537" customFormat="false" ht="15" hidden="false" customHeight="false" outlineLevel="0" collapsed="false">
      <c r="A15537" s="37"/>
      <c r="B15537" s="38"/>
      <c r="C15537" s="39"/>
      <c r="D15537" s="39"/>
      <c r="E15537" s="39"/>
      <c r="F15537" s="41" t="str">
        <f aca="false">IF(A15537="","",MATCH(A15537,P_ID,1))</f>
        <v/>
      </c>
      <c r="G15537" s="41" t="str">
        <f aca="false">IF(A15537="","",INDEX(P_Svc,F15537))</f>
        <v/>
      </c>
      <c r="H15537" s="41" t="str">
        <f aca="false">IF(A15537="","",INDEX(P_Zone,F15537))</f>
        <v/>
      </c>
      <c r="I15537" s="41" t="str">
        <f aca="false">IF(A15537="","",IF(D15537="Delivered",IF(B15537&lt;=INDEX(P_Due,F15537),1,0),0))</f>
        <v/>
      </c>
    </row>
    <row r="15538" customFormat="false" ht="15" hidden="false" customHeight="false" outlineLevel="0" collapsed="false">
      <c r="A15538" s="37"/>
      <c r="B15538" s="38"/>
      <c r="C15538" s="39"/>
      <c r="D15538" s="39"/>
      <c r="E15538" s="39"/>
      <c r="F15538" s="41" t="str">
        <f aca="false">IF(A15538="","",MATCH(A15538,P_ID,1))</f>
        <v/>
      </c>
      <c r="G15538" s="41" t="str">
        <f aca="false">IF(A15538="","",INDEX(P_Svc,F15538))</f>
        <v/>
      </c>
      <c r="H15538" s="41" t="str">
        <f aca="false">IF(A15538="","",INDEX(P_Zone,F15538))</f>
        <v/>
      </c>
      <c r="I15538" s="41" t="str">
        <f aca="false">IF(A15538="","",IF(D15538="Delivered",IF(B15538&lt;=INDEX(P_Due,F15538),1,0),0))</f>
        <v/>
      </c>
    </row>
    <row r="15539" customFormat="false" ht="15" hidden="false" customHeight="false" outlineLevel="0" collapsed="false">
      <c r="A15539" s="37"/>
      <c r="B15539" s="38"/>
      <c r="C15539" s="39"/>
      <c r="D15539" s="39"/>
      <c r="E15539" s="39"/>
      <c r="F15539" s="41" t="str">
        <f aca="false">IF(A15539="","",MATCH(A15539,P_ID,1))</f>
        <v/>
      </c>
      <c r="G15539" s="41" t="str">
        <f aca="false">IF(A15539="","",INDEX(P_Svc,F15539))</f>
        <v/>
      </c>
      <c r="H15539" s="41" t="str">
        <f aca="false">IF(A15539="","",INDEX(P_Zone,F15539))</f>
        <v/>
      </c>
      <c r="I15539" s="41" t="str">
        <f aca="false">IF(A15539="","",IF(D15539="Delivered",IF(B15539&lt;=INDEX(P_Due,F15539),1,0),0))</f>
        <v/>
      </c>
    </row>
    <row r="15540" customFormat="false" ht="15" hidden="false" customHeight="false" outlineLevel="0" collapsed="false">
      <c r="A15540" s="37"/>
      <c r="B15540" s="38"/>
      <c r="C15540" s="39"/>
      <c r="D15540" s="39"/>
      <c r="E15540" s="39"/>
      <c r="F15540" s="41" t="str">
        <f aca="false">IF(A15540="","",MATCH(A15540,P_ID,1))</f>
        <v/>
      </c>
      <c r="G15540" s="41" t="str">
        <f aca="false">IF(A15540="","",INDEX(P_Svc,F15540))</f>
        <v/>
      </c>
      <c r="H15540" s="41" t="str">
        <f aca="false">IF(A15540="","",INDEX(P_Zone,F15540))</f>
        <v/>
      </c>
      <c r="I15540" s="41" t="str">
        <f aca="false">IF(A15540="","",IF(D15540="Delivered",IF(B15540&lt;=INDEX(P_Due,F15540),1,0),0))</f>
        <v/>
      </c>
    </row>
    <row r="15541" customFormat="false" ht="15" hidden="false" customHeight="false" outlineLevel="0" collapsed="false">
      <c r="A15541" s="37"/>
      <c r="B15541" s="38"/>
      <c r="C15541" s="39"/>
      <c r="D15541" s="39"/>
      <c r="E15541" s="39"/>
      <c r="F15541" s="41" t="str">
        <f aca="false">IF(A15541="","",MATCH(A15541,P_ID,1))</f>
        <v/>
      </c>
      <c r="G15541" s="41" t="str">
        <f aca="false">IF(A15541="","",INDEX(P_Svc,F15541))</f>
        <v/>
      </c>
      <c r="H15541" s="41" t="str">
        <f aca="false">IF(A15541="","",INDEX(P_Zone,F15541))</f>
        <v/>
      </c>
      <c r="I15541" s="41" t="str">
        <f aca="false">IF(A15541="","",IF(D15541="Delivered",IF(B15541&lt;=INDEX(P_Due,F15541),1,0),0))</f>
        <v/>
      </c>
    </row>
    <row r="15542" customFormat="false" ht="15" hidden="false" customHeight="false" outlineLevel="0" collapsed="false">
      <c r="A15542" s="37"/>
      <c r="B15542" s="38"/>
      <c r="C15542" s="39"/>
      <c r="D15542" s="39"/>
      <c r="E15542" s="39"/>
      <c r="F15542" s="41" t="str">
        <f aca="false">IF(A15542="","",MATCH(A15542,P_ID,1))</f>
        <v/>
      </c>
      <c r="G15542" s="41" t="str">
        <f aca="false">IF(A15542="","",INDEX(P_Svc,F15542))</f>
        <v/>
      </c>
      <c r="H15542" s="41" t="str">
        <f aca="false">IF(A15542="","",INDEX(P_Zone,F15542))</f>
        <v/>
      </c>
      <c r="I15542" s="41" t="str">
        <f aca="false">IF(A15542="","",IF(D15542="Delivered",IF(B15542&lt;=INDEX(P_Due,F15542),1,0),0))</f>
        <v/>
      </c>
    </row>
    <row r="15543" customFormat="false" ht="15" hidden="false" customHeight="false" outlineLevel="0" collapsed="false">
      <c r="A15543" s="37"/>
      <c r="B15543" s="38"/>
      <c r="C15543" s="39"/>
      <c r="D15543" s="39"/>
      <c r="E15543" s="39"/>
      <c r="F15543" s="41" t="str">
        <f aca="false">IF(A15543="","",MATCH(A15543,P_ID,1))</f>
        <v/>
      </c>
      <c r="G15543" s="41" t="str">
        <f aca="false">IF(A15543="","",INDEX(P_Svc,F15543))</f>
        <v/>
      </c>
      <c r="H15543" s="41" t="str">
        <f aca="false">IF(A15543="","",INDEX(P_Zone,F15543))</f>
        <v/>
      </c>
      <c r="I15543" s="41" t="str">
        <f aca="false">IF(A15543="","",IF(D15543="Delivered",IF(B15543&lt;=INDEX(P_Due,F15543),1,0),0))</f>
        <v/>
      </c>
    </row>
    <row r="15544" customFormat="false" ht="15" hidden="false" customHeight="false" outlineLevel="0" collapsed="false">
      <c r="A15544" s="37"/>
      <c r="B15544" s="38"/>
      <c r="C15544" s="39"/>
      <c r="D15544" s="39"/>
      <c r="E15544" s="39"/>
      <c r="F15544" s="41" t="str">
        <f aca="false">IF(A15544="","",MATCH(A15544,P_ID,1))</f>
        <v/>
      </c>
      <c r="G15544" s="41" t="str">
        <f aca="false">IF(A15544="","",INDEX(P_Svc,F15544))</f>
        <v/>
      </c>
      <c r="H15544" s="41" t="str">
        <f aca="false">IF(A15544="","",INDEX(P_Zone,F15544))</f>
        <v/>
      </c>
      <c r="I15544" s="41" t="str">
        <f aca="false">IF(A15544="","",IF(D15544="Delivered",IF(B15544&lt;=INDEX(P_Due,F15544),1,0),0))</f>
        <v/>
      </c>
    </row>
    <row r="15545" customFormat="false" ht="15" hidden="false" customHeight="false" outlineLevel="0" collapsed="false">
      <c r="A15545" s="37"/>
      <c r="B15545" s="38"/>
      <c r="C15545" s="39"/>
      <c r="D15545" s="39"/>
      <c r="E15545" s="39"/>
      <c r="F15545" s="41" t="str">
        <f aca="false">IF(A15545="","",MATCH(A15545,P_ID,1))</f>
        <v/>
      </c>
      <c r="G15545" s="41" t="str">
        <f aca="false">IF(A15545="","",INDEX(P_Svc,F15545))</f>
        <v/>
      </c>
      <c r="H15545" s="41" t="str">
        <f aca="false">IF(A15545="","",INDEX(P_Zone,F15545))</f>
        <v/>
      </c>
      <c r="I15545" s="41" t="str">
        <f aca="false">IF(A15545="","",IF(D15545="Delivered",IF(B15545&lt;=INDEX(P_Due,F15545),1,0),0))</f>
        <v/>
      </c>
    </row>
    <row r="15546" customFormat="false" ht="15" hidden="false" customHeight="false" outlineLevel="0" collapsed="false">
      <c r="A15546" s="37"/>
      <c r="B15546" s="38"/>
      <c r="C15546" s="39"/>
      <c r="D15546" s="39"/>
      <c r="E15546" s="39"/>
      <c r="F15546" s="41" t="str">
        <f aca="false">IF(A15546="","",MATCH(A15546,P_ID,1))</f>
        <v/>
      </c>
      <c r="G15546" s="41" t="str">
        <f aca="false">IF(A15546="","",INDEX(P_Svc,F15546))</f>
        <v/>
      </c>
      <c r="H15546" s="41" t="str">
        <f aca="false">IF(A15546="","",INDEX(P_Zone,F15546))</f>
        <v/>
      </c>
      <c r="I15546" s="41" t="str">
        <f aca="false">IF(A15546="","",IF(D15546="Delivered",IF(B15546&lt;=INDEX(P_Due,F15546),1,0),0))</f>
        <v/>
      </c>
    </row>
    <row r="15547" customFormat="false" ht="15" hidden="false" customHeight="false" outlineLevel="0" collapsed="false">
      <c r="A15547" s="37"/>
      <c r="B15547" s="38"/>
      <c r="C15547" s="39"/>
      <c r="D15547" s="39"/>
      <c r="E15547" s="39"/>
      <c r="F15547" s="41" t="str">
        <f aca="false">IF(A15547="","",MATCH(A15547,P_ID,1))</f>
        <v/>
      </c>
      <c r="G15547" s="41" t="str">
        <f aca="false">IF(A15547="","",INDEX(P_Svc,F15547))</f>
        <v/>
      </c>
      <c r="H15547" s="41" t="str">
        <f aca="false">IF(A15547="","",INDEX(P_Zone,F15547))</f>
        <v/>
      </c>
      <c r="I15547" s="41" t="str">
        <f aca="false">IF(A15547="","",IF(D15547="Delivered",IF(B15547&lt;=INDEX(P_Due,F15547),1,0),0))</f>
        <v/>
      </c>
    </row>
    <row r="15548" customFormat="false" ht="15" hidden="false" customHeight="false" outlineLevel="0" collapsed="false">
      <c r="A15548" s="37"/>
      <c r="B15548" s="38"/>
      <c r="C15548" s="39"/>
      <c r="D15548" s="39"/>
      <c r="E15548" s="39"/>
      <c r="F15548" s="41" t="str">
        <f aca="false">IF(A15548="","",MATCH(A15548,P_ID,1))</f>
        <v/>
      </c>
      <c r="G15548" s="41" t="str">
        <f aca="false">IF(A15548="","",INDEX(P_Svc,F15548))</f>
        <v/>
      </c>
      <c r="H15548" s="41" t="str">
        <f aca="false">IF(A15548="","",INDEX(P_Zone,F15548))</f>
        <v/>
      </c>
      <c r="I15548" s="41" t="str">
        <f aca="false">IF(A15548="","",IF(D15548="Delivered",IF(B15548&lt;=INDEX(P_Due,F15548),1,0),0))</f>
        <v/>
      </c>
    </row>
    <row r="15549" customFormat="false" ht="15" hidden="false" customHeight="false" outlineLevel="0" collapsed="false">
      <c r="A15549" s="37"/>
      <c r="B15549" s="38"/>
      <c r="C15549" s="39"/>
      <c r="D15549" s="39"/>
      <c r="E15549" s="39"/>
      <c r="F15549" s="41" t="str">
        <f aca="false">IF(A15549="","",MATCH(A15549,P_ID,1))</f>
        <v/>
      </c>
      <c r="G15549" s="41" t="str">
        <f aca="false">IF(A15549="","",INDEX(P_Svc,F15549))</f>
        <v/>
      </c>
      <c r="H15549" s="41" t="str">
        <f aca="false">IF(A15549="","",INDEX(P_Zone,F15549))</f>
        <v/>
      </c>
      <c r="I15549" s="41" t="str">
        <f aca="false">IF(A15549="","",IF(D15549="Delivered",IF(B15549&lt;=INDEX(P_Due,F15549),1,0),0))</f>
        <v/>
      </c>
    </row>
    <row r="15550" customFormat="false" ht="15" hidden="false" customHeight="false" outlineLevel="0" collapsed="false">
      <c r="A15550" s="37"/>
      <c r="B15550" s="38"/>
      <c r="C15550" s="39"/>
      <c r="D15550" s="39"/>
      <c r="E15550" s="39"/>
      <c r="F15550" s="41" t="str">
        <f aca="false">IF(A15550="","",MATCH(A15550,P_ID,1))</f>
        <v/>
      </c>
      <c r="G15550" s="41" t="str">
        <f aca="false">IF(A15550="","",INDEX(P_Svc,F15550))</f>
        <v/>
      </c>
      <c r="H15550" s="41" t="str">
        <f aca="false">IF(A15550="","",INDEX(P_Zone,F15550))</f>
        <v/>
      </c>
      <c r="I15550" s="41" t="str">
        <f aca="false">IF(A15550="","",IF(D15550="Delivered",IF(B15550&lt;=INDEX(P_Due,F15550),1,0),0))</f>
        <v/>
      </c>
    </row>
    <row r="15551" customFormat="false" ht="15" hidden="false" customHeight="false" outlineLevel="0" collapsed="false">
      <c r="A15551" s="37"/>
      <c r="B15551" s="38"/>
      <c r="C15551" s="39"/>
      <c r="D15551" s="39"/>
      <c r="E15551" s="39"/>
      <c r="F15551" s="41" t="str">
        <f aca="false">IF(A15551="","",MATCH(A15551,P_ID,1))</f>
        <v/>
      </c>
      <c r="G15551" s="41" t="str">
        <f aca="false">IF(A15551="","",INDEX(P_Svc,F15551))</f>
        <v/>
      </c>
      <c r="H15551" s="41" t="str">
        <f aca="false">IF(A15551="","",INDEX(P_Zone,F15551))</f>
        <v/>
      </c>
      <c r="I15551" s="41" t="str">
        <f aca="false">IF(A15551="","",IF(D15551="Delivered",IF(B15551&lt;=INDEX(P_Due,F15551),1,0),0))</f>
        <v/>
      </c>
    </row>
    <row r="15552" customFormat="false" ht="15" hidden="false" customHeight="false" outlineLevel="0" collapsed="false">
      <c r="A15552" s="37"/>
      <c r="B15552" s="38"/>
      <c r="C15552" s="39"/>
      <c r="D15552" s="39"/>
      <c r="E15552" s="39"/>
      <c r="F15552" s="41" t="str">
        <f aca="false">IF(A15552="","",MATCH(A15552,P_ID,1))</f>
        <v/>
      </c>
      <c r="G15552" s="41" t="str">
        <f aca="false">IF(A15552="","",INDEX(P_Svc,F15552))</f>
        <v/>
      </c>
      <c r="H15552" s="41" t="str">
        <f aca="false">IF(A15552="","",INDEX(P_Zone,F15552))</f>
        <v/>
      </c>
      <c r="I15552" s="41" t="str">
        <f aca="false">IF(A15552="","",IF(D15552="Delivered",IF(B15552&lt;=INDEX(P_Due,F15552),1,0),0))</f>
        <v/>
      </c>
    </row>
    <row r="15553" customFormat="false" ht="15" hidden="false" customHeight="false" outlineLevel="0" collapsed="false">
      <c r="A15553" s="37"/>
      <c r="B15553" s="38"/>
      <c r="C15553" s="39"/>
      <c r="D15553" s="39"/>
      <c r="E15553" s="39"/>
      <c r="F15553" s="41" t="str">
        <f aca="false">IF(A15553="","",MATCH(A15553,P_ID,1))</f>
        <v/>
      </c>
      <c r="G15553" s="41" t="str">
        <f aca="false">IF(A15553="","",INDEX(P_Svc,F15553))</f>
        <v/>
      </c>
      <c r="H15553" s="41" t="str">
        <f aca="false">IF(A15553="","",INDEX(P_Zone,F15553))</f>
        <v/>
      </c>
      <c r="I15553" s="41" t="str">
        <f aca="false">IF(A15553="","",IF(D15553="Delivered",IF(B15553&lt;=INDEX(P_Due,F15553),1,0),0))</f>
        <v/>
      </c>
    </row>
    <row r="15554" customFormat="false" ht="15" hidden="false" customHeight="false" outlineLevel="0" collapsed="false">
      <c r="A15554" s="37"/>
      <c r="B15554" s="38"/>
      <c r="C15554" s="39"/>
      <c r="D15554" s="39"/>
      <c r="E15554" s="39"/>
      <c r="F15554" s="41" t="str">
        <f aca="false">IF(A15554="","",MATCH(A15554,P_ID,1))</f>
        <v/>
      </c>
      <c r="G15554" s="41" t="str">
        <f aca="false">IF(A15554="","",INDEX(P_Svc,F15554))</f>
        <v/>
      </c>
      <c r="H15554" s="41" t="str">
        <f aca="false">IF(A15554="","",INDEX(P_Zone,F15554))</f>
        <v/>
      </c>
      <c r="I15554" s="41" t="str">
        <f aca="false">IF(A15554="","",IF(D15554="Delivered",IF(B15554&lt;=INDEX(P_Due,F15554),1,0),0))</f>
        <v/>
      </c>
    </row>
    <row r="15555" customFormat="false" ht="15" hidden="false" customHeight="false" outlineLevel="0" collapsed="false">
      <c r="A15555" s="37"/>
      <c r="B15555" s="38"/>
      <c r="C15555" s="39"/>
      <c r="D15555" s="39"/>
      <c r="E15555" s="39"/>
      <c r="F15555" s="41" t="str">
        <f aca="false">IF(A15555="","",MATCH(A15555,P_ID,1))</f>
        <v/>
      </c>
      <c r="G15555" s="41" t="str">
        <f aca="false">IF(A15555="","",INDEX(P_Svc,F15555))</f>
        <v/>
      </c>
      <c r="H15555" s="41" t="str">
        <f aca="false">IF(A15555="","",INDEX(P_Zone,F15555))</f>
        <v/>
      </c>
      <c r="I15555" s="41" t="str">
        <f aca="false">IF(A15555="","",IF(D15555="Delivered",IF(B15555&lt;=INDEX(P_Due,F15555),1,0),0))</f>
        <v/>
      </c>
    </row>
    <row r="15556" customFormat="false" ht="15" hidden="false" customHeight="false" outlineLevel="0" collapsed="false">
      <c r="A15556" s="37"/>
      <c r="B15556" s="38"/>
      <c r="C15556" s="39"/>
      <c r="D15556" s="39"/>
      <c r="E15556" s="39"/>
      <c r="F15556" s="41" t="str">
        <f aca="false">IF(A15556="","",MATCH(A15556,P_ID,1))</f>
        <v/>
      </c>
      <c r="G15556" s="41" t="str">
        <f aca="false">IF(A15556="","",INDEX(P_Svc,F15556))</f>
        <v/>
      </c>
      <c r="H15556" s="41" t="str">
        <f aca="false">IF(A15556="","",INDEX(P_Zone,F15556))</f>
        <v/>
      </c>
      <c r="I15556" s="41" t="str">
        <f aca="false">IF(A15556="","",IF(D15556="Delivered",IF(B15556&lt;=INDEX(P_Due,F15556),1,0),0))</f>
        <v/>
      </c>
    </row>
    <row r="15557" customFormat="false" ht="15" hidden="false" customHeight="false" outlineLevel="0" collapsed="false">
      <c r="A15557" s="37"/>
      <c r="B15557" s="38"/>
      <c r="C15557" s="39"/>
      <c r="D15557" s="39"/>
      <c r="E15557" s="39"/>
      <c r="F15557" s="41" t="str">
        <f aca="false">IF(A15557="","",MATCH(A15557,P_ID,1))</f>
        <v/>
      </c>
      <c r="G15557" s="41" t="str">
        <f aca="false">IF(A15557="","",INDEX(P_Svc,F15557))</f>
        <v/>
      </c>
      <c r="H15557" s="41" t="str">
        <f aca="false">IF(A15557="","",INDEX(P_Zone,F15557))</f>
        <v/>
      </c>
      <c r="I15557" s="41" t="str">
        <f aca="false">IF(A15557="","",IF(D15557="Delivered",IF(B15557&lt;=INDEX(P_Due,F15557),1,0),0))</f>
        <v/>
      </c>
    </row>
    <row r="15558" customFormat="false" ht="15" hidden="false" customHeight="false" outlineLevel="0" collapsed="false">
      <c r="A15558" s="37"/>
      <c r="B15558" s="38"/>
      <c r="C15558" s="39"/>
      <c r="D15558" s="39"/>
      <c r="E15558" s="39"/>
      <c r="F15558" s="41" t="str">
        <f aca="false">IF(A15558="","",MATCH(A15558,P_ID,1))</f>
        <v/>
      </c>
      <c r="G15558" s="41" t="str">
        <f aca="false">IF(A15558="","",INDEX(P_Svc,F15558))</f>
        <v/>
      </c>
      <c r="H15558" s="41" t="str">
        <f aca="false">IF(A15558="","",INDEX(P_Zone,F15558))</f>
        <v/>
      </c>
      <c r="I15558" s="41" t="str">
        <f aca="false">IF(A15558="","",IF(D15558="Delivered",IF(B15558&lt;=INDEX(P_Due,F15558),1,0),0))</f>
        <v/>
      </c>
    </row>
    <row r="15559" customFormat="false" ht="15" hidden="false" customHeight="false" outlineLevel="0" collapsed="false">
      <c r="A15559" s="37"/>
      <c r="B15559" s="38"/>
      <c r="C15559" s="39"/>
      <c r="D15559" s="39"/>
      <c r="E15559" s="39"/>
      <c r="F15559" s="41" t="str">
        <f aca="false">IF(A15559="","",MATCH(A15559,P_ID,1))</f>
        <v/>
      </c>
      <c r="G15559" s="41" t="str">
        <f aca="false">IF(A15559="","",INDEX(P_Svc,F15559))</f>
        <v/>
      </c>
      <c r="H15559" s="41" t="str">
        <f aca="false">IF(A15559="","",INDEX(P_Zone,F15559))</f>
        <v/>
      </c>
      <c r="I15559" s="41" t="str">
        <f aca="false">IF(A15559="","",IF(D15559="Delivered",IF(B15559&lt;=INDEX(P_Due,F15559),1,0),0))</f>
        <v/>
      </c>
    </row>
    <row r="15560" customFormat="false" ht="15" hidden="false" customHeight="false" outlineLevel="0" collapsed="false">
      <c r="A15560" s="37"/>
      <c r="B15560" s="38"/>
      <c r="C15560" s="39"/>
      <c r="D15560" s="39"/>
      <c r="E15560" s="39"/>
      <c r="F15560" s="41" t="str">
        <f aca="false">IF(A15560="","",MATCH(A15560,P_ID,1))</f>
        <v/>
      </c>
      <c r="G15560" s="41" t="str">
        <f aca="false">IF(A15560="","",INDEX(P_Svc,F15560))</f>
        <v/>
      </c>
      <c r="H15560" s="41" t="str">
        <f aca="false">IF(A15560="","",INDEX(P_Zone,F15560))</f>
        <v/>
      </c>
      <c r="I15560" s="41" t="str">
        <f aca="false">IF(A15560="","",IF(D15560="Delivered",IF(B15560&lt;=INDEX(P_Due,F15560),1,0),0))</f>
        <v/>
      </c>
    </row>
    <row r="15561" customFormat="false" ht="15" hidden="false" customHeight="false" outlineLevel="0" collapsed="false">
      <c r="A15561" s="37"/>
      <c r="B15561" s="38"/>
      <c r="C15561" s="39"/>
      <c r="D15561" s="39"/>
      <c r="E15561" s="39"/>
      <c r="F15561" s="41" t="str">
        <f aca="false">IF(A15561="","",MATCH(A15561,P_ID,1))</f>
        <v/>
      </c>
      <c r="G15561" s="41" t="str">
        <f aca="false">IF(A15561="","",INDEX(P_Svc,F15561))</f>
        <v/>
      </c>
      <c r="H15561" s="41" t="str">
        <f aca="false">IF(A15561="","",INDEX(P_Zone,F15561))</f>
        <v/>
      </c>
      <c r="I15561" s="41" t="str">
        <f aca="false">IF(A15561="","",IF(D15561="Delivered",IF(B15561&lt;=INDEX(P_Due,F15561),1,0),0))</f>
        <v/>
      </c>
    </row>
    <row r="15562" customFormat="false" ht="15" hidden="false" customHeight="false" outlineLevel="0" collapsed="false">
      <c r="A15562" s="37"/>
      <c r="B15562" s="38"/>
      <c r="C15562" s="39"/>
      <c r="D15562" s="39"/>
      <c r="E15562" s="39"/>
      <c r="F15562" s="41" t="str">
        <f aca="false">IF(A15562="","",MATCH(A15562,P_ID,1))</f>
        <v/>
      </c>
      <c r="G15562" s="41" t="str">
        <f aca="false">IF(A15562="","",INDEX(P_Svc,F15562))</f>
        <v/>
      </c>
      <c r="H15562" s="41" t="str">
        <f aca="false">IF(A15562="","",INDEX(P_Zone,F15562))</f>
        <v/>
      </c>
      <c r="I15562" s="41" t="str">
        <f aca="false">IF(A15562="","",IF(D15562="Delivered",IF(B15562&lt;=INDEX(P_Due,F15562),1,0),0))</f>
        <v/>
      </c>
    </row>
    <row r="15563" customFormat="false" ht="15" hidden="false" customHeight="false" outlineLevel="0" collapsed="false">
      <c r="A15563" s="37"/>
      <c r="B15563" s="38"/>
      <c r="C15563" s="39"/>
      <c r="D15563" s="39"/>
      <c r="E15563" s="39"/>
      <c r="F15563" s="41" t="str">
        <f aca="false">IF(A15563="","",MATCH(A15563,P_ID,1))</f>
        <v/>
      </c>
      <c r="G15563" s="41" t="str">
        <f aca="false">IF(A15563="","",INDEX(P_Svc,F15563))</f>
        <v/>
      </c>
      <c r="H15563" s="41" t="str">
        <f aca="false">IF(A15563="","",INDEX(P_Zone,F15563))</f>
        <v/>
      </c>
      <c r="I15563" s="41" t="str">
        <f aca="false">IF(A15563="","",IF(D15563="Delivered",IF(B15563&lt;=INDEX(P_Due,F15563),1,0),0))</f>
        <v/>
      </c>
    </row>
    <row r="15564" customFormat="false" ht="15" hidden="false" customHeight="false" outlineLevel="0" collapsed="false">
      <c r="A15564" s="37"/>
      <c r="B15564" s="38"/>
      <c r="C15564" s="39"/>
      <c r="D15564" s="39"/>
      <c r="E15564" s="39"/>
      <c r="F15564" s="41" t="str">
        <f aca="false">IF(A15564="","",MATCH(A15564,P_ID,1))</f>
        <v/>
      </c>
      <c r="G15564" s="41" t="str">
        <f aca="false">IF(A15564="","",INDEX(P_Svc,F15564))</f>
        <v/>
      </c>
      <c r="H15564" s="41" t="str">
        <f aca="false">IF(A15564="","",INDEX(P_Zone,F15564))</f>
        <v/>
      </c>
      <c r="I15564" s="41" t="str">
        <f aca="false">IF(A15564="","",IF(D15564="Delivered",IF(B15564&lt;=INDEX(P_Due,F15564),1,0),0))</f>
        <v/>
      </c>
    </row>
    <row r="15565" customFormat="false" ht="15" hidden="false" customHeight="false" outlineLevel="0" collapsed="false">
      <c r="A15565" s="37"/>
      <c r="B15565" s="38"/>
      <c r="C15565" s="39"/>
      <c r="D15565" s="39"/>
      <c r="E15565" s="39"/>
      <c r="F15565" s="41" t="str">
        <f aca="false">IF(A15565="","",MATCH(A15565,P_ID,1))</f>
        <v/>
      </c>
      <c r="G15565" s="41" t="str">
        <f aca="false">IF(A15565="","",INDEX(P_Svc,F15565))</f>
        <v/>
      </c>
      <c r="H15565" s="41" t="str">
        <f aca="false">IF(A15565="","",INDEX(P_Zone,F15565))</f>
        <v/>
      </c>
      <c r="I15565" s="41" t="str">
        <f aca="false">IF(A15565="","",IF(D15565="Delivered",IF(B15565&lt;=INDEX(P_Due,F15565),1,0),0))</f>
        <v/>
      </c>
    </row>
    <row r="15566" customFormat="false" ht="15" hidden="false" customHeight="false" outlineLevel="0" collapsed="false">
      <c r="A15566" s="37"/>
      <c r="B15566" s="38"/>
      <c r="C15566" s="39"/>
      <c r="D15566" s="39"/>
      <c r="E15566" s="39"/>
      <c r="F15566" s="41" t="str">
        <f aca="false">IF(A15566="","",MATCH(A15566,P_ID,1))</f>
        <v/>
      </c>
      <c r="G15566" s="41" t="str">
        <f aca="false">IF(A15566="","",INDEX(P_Svc,F15566))</f>
        <v/>
      </c>
      <c r="H15566" s="41" t="str">
        <f aca="false">IF(A15566="","",INDEX(P_Zone,F15566))</f>
        <v/>
      </c>
      <c r="I15566" s="41" t="str">
        <f aca="false">IF(A15566="","",IF(D15566="Delivered",IF(B15566&lt;=INDEX(P_Due,F15566),1,0),0))</f>
        <v/>
      </c>
    </row>
    <row r="15567" customFormat="false" ht="15" hidden="false" customHeight="false" outlineLevel="0" collapsed="false">
      <c r="A15567" s="37"/>
      <c r="B15567" s="38"/>
      <c r="C15567" s="39"/>
      <c r="D15567" s="39"/>
      <c r="E15567" s="39"/>
      <c r="F15567" s="41" t="str">
        <f aca="false">IF(A15567="","",MATCH(A15567,P_ID,1))</f>
        <v/>
      </c>
      <c r="G15567" s="41" t="str">
        <f aca="false">IF(A15567="","",INDEX(P_Svc,F15567))</f>
        <v/>
      </c>
      <c r="H15567" s="41" t="str">
        <f aca="false">IF(A15567="","",INDEX(P_Zone,F15567))</f>
        <v/>
      </c>
      <c r="I15567" s="41" t="str">
        <f aca="false">IF(A15567="","",IF(D15567="Delivered",IF(B15567&lt;=INDEX(P_Due,F15567),1,0),0))</f>
        <v/>
      </c>
    </row>
    <row r="15568" customFormat="false" ht="15" hidden="false" customHeight="false" outlineLevel="0" collapsed="false">
      <c r="A15568" s="37"/>
      <c r="B15568" s="38"/>
      <c r="C15568" s="39"/>
      <c r="D15568" s="39"/>
      <c r="E15568" s="39"/>
      <c r="F15568" s="41" t="str">
        <f aca="false">IF(A15568="","",MATCH(A15568,P_ID,1))</f>
        <v/>
      </c>
      <c r="G15568" s="41" t="str">
        <f aca="false">IF(A15568="","",INDEX(P_Svc,F15568))</f>
        <v/>
      </c>
      <c r="H15568" s="41" t="str">
        <f aca="false">IF(A15568="","",INDEX(P_Zone,F15568))</f>
        <v/>
      </c>
      <c r="I15568" s="41" t="str">
        <f aca="false">IF(A15568="","",IF(D15568="Delivered",IF(B15568&lt;=INDEX(P_Due,F15568),1,0),0))</f>
        <v/>
      </c>
    </row>
    <row r="15569" customFormat="false" ht="15" hidden="false" customHeight="false" outlineLevel="0" collapsed="false">
      <c r="A15569" s="37"/>
      <c r="B15569" s="38"/>
      <c r="C15569" s="39"/>
      <c r="D15569" s="39"/>
      <c r="E15569" s="39"/>
      <c r="F15569" s="41" t="str">
        <f aca="false">IF(A15569="","",MATCH(A15569,P_ID,1))</f>
        <v/>
      </c>
      <c r="G15569" s="41" t="str">
        <f aca="false">IF(A15569="","",INDEX(P_Svc,F15569))</f>
        <v/>
      </c>
      <c r="H15569" s="41" t="str">
        <f aca="false">IF(A15569="","",INDEX(P_Zone,F15569))</f>
        <v/>
      </c>
      <c r="I15569" s="41" t="str">
        <f aca="false">IF(A15569="","",IF(D15569="Delivered",IF(B15569&lt;=INDEX(P_Due,F15569),1,0),0))</f>
        <v/>
      </c>
    </row>
    <row r="15570" customFormat="false" ht="15" hidden="false" customHeight="false" outlineLevel="0" collapsed="false">
      <c r="A15570" s="37"/>
      <c r="B15570" s="38"/>
      <c r="C15570" s="39"/>
      <c r="D15570" s="39"/>
      <c r="E15570" s="39"/>
      <c r="F15570" s="41" t="str">
        <f aca="false">IF(A15570="","",MATCH(A15570,P_ID,1))</f>
        <v/>
      </c>
      <c r="G15570" s="41" t="str">
        <f aca="false">IF(A15570="","",INDEX(P_Svc,F15570))</f>
        <v/>
      </c>
      <c r="H15570" s="41" t="str">
        <f aca="false">IF(A15570="","",INDEX(P_Zone,F15570))</f>
        <v/>
      </c>
      <c r="I15570" s="41" t="str">
        <f aca="false">IF(A15570="","",IF(D15570="Delivered",IF(B15570&lt;=INDEX(P_Due,F15570),1,0),0))</f>
        <v/>
      </c>
    </row>
    <row r="15571" customFormat="false" ht="15" hidden="false" customHeight="false" outlineLevel="0" collapsed="false">
      <c r="A15571" s="37"/>
      <c r="B15571" s="38"/>
      <c r="C15571" s="39"/>
      <c r="D15571" s="39"/>
      <c r="E15571" s="39"/>
      <c r="F15571" s="41" t="str">
        <f aca="false">IF(A15571="","",MATCH(A15571,P_ID,1))</f>
        <v/>
      </c>
      <c r="G15571" s="41" t="str">
        <f aca="false">IF(A15571="","",INDEX(P_Svc,F15571))</f>
        <v/>
      </c>
      <c r="H15571" s="41" t="str">
        <f aca="false">IF(A15571="","",INDEX(P_Zone,F15571))</f>
        <v/>
      </c>
      <c r="I15571" s="41" t="str">
        <f aca="false">IF(A15571="","",IF(D15571="Delivered",IF(B15571&lt;=INDEX(P_Due,F15571),1,0),0))</f>
        <v/>
      </c>
    </row>
    <row r="15572" customFormat="false" ht="15" hidden="false" customHeight="false" outlineLevel="0" collapsed="false">
      <c r="A15572" s="37"/>
      <c r="B15572" s="38"/>
      <c r="C15572" s="39"/>
      <c r="D15572" s="39"/>
      <c r="E15572" s="39"/>
      <c r="F15572" s="41" t="str">
        <f aca="false">IF(A15572="","",MATCH(A15572,P_ID,1))</f>
        <v/>
      </c>
      <c r="G15572" s="41" t="str">
        <f aca="false">IF(A15572="","",INDEX(P_Svc,F15572))</f>
        <v/>
      </c>
      <c r="H15572" s="41" t="str">
        <f aca="false">IF(A15572="","",INDEX(P_Zone,F15572))</f>
        <v/>
      </c>
      <c r="I15572" s="41" t="str">
        <f aca="false">IF(A15572="","",IF(D15572="Delivered",IF(B15572&lt;=INDEX(P_Due,F15572),1,0),0))</f>
        <v/>
      </c>
    </row>
    <row r="15573" customFormat="false" ht="15" hidden="false" customHeight="false" outlineLevel="0" collapsed="false">
      <c r="A15573" s="37"/>
      <c r="B15573" s="38"/>
      <c r="C15573" s="39"/>
      <c r="D15573" s="39"/>
      <c r="E15573" s="39"/>
      <c r="F15573" s="41" t="str">
        <f aca="false">IF(A15573="","",MATCH(A15573,P_ID,1))</f>
        <v/>
      </c>
      <c r="G15573" s="41" t="str">
        <f aca="false">IF(A15573="","",INDEX(P_Svc,F15573))</f>
        <v/>
      </c>
      <c r="H15573" s="41" t="str">
        <f aca="false">IF(A15573="","",INDEX(P_Zone,F15573))</f>
        <v/>
      </c>
      <c r="I15573" s="41" t="str">
        <f aca="false">IF(A15573="","",IF(D15573="Delivered",IF(B15573&lt;=INDEX(P_Due,F15573),1,0),0))</f>
        <v/>
      </c>
    </row>
    <row r="15574" customFormat="false" ht="15" hidden="false" customHeight="false" outlineLevel="0" collapsed="false">
      <c r="A15574" s="37"/>
      <c r="B15574" s="38"/>
      <c r="C15574" s="39"/>
      <c r="D15574" s="39"/>
      <c r="E15574" s="39"/>
      <c r="F15574" s="41" t="str">
        <f aca="false">IF(A15574="","",MATCH(A15574,P_ID,1))</f>
        <v/>
      </c>
      <c r="G15574" s="41" t="str">
        <f aca="false">IF(A15574="","",INDEX(P_Svc,F15574))</f>
        <v/>
      </c>
      <c r="H15574" s="41" t="str">
        <f aca="false">IF(A15574="","",INDEX(P_Zone,F15574))</f>
        <v/>
      </c>
      <c r="I15574" s="41" t="str">
        <f aca="false">IF(A15574="","",IF(D15574="Delivered",IF(B15574&lt;=INDEX(P_Due,F15574),1,0),0))</f>
        <v/>
      </c>
    </row>
    <row r="15575" customFormat="false" ht="15" hidden="false" customHeight="false" outlineLevel="0" collapsed="false">
      <c r="A15575" s="37"/>
      <c r="B15575" s="38"/>
      <c r="C15575" s="39"/>
      <c r="D15575" s="39"/>
      <c r="E15575" s="39"/>
      <c r="F15575" s="41" t="str">
        <f aca="false">IF(A15575="","",MATCH(A15575,P_ID,1))</f>
        <v/>
      </c>
      <c r="G15575" s="41" t="str">
        <f aca="false">IF(A15575="","",INDEX(P_Svc,F15575))</f>
        <v/>
      </c>
      <c r="H15575" s="41" t="str">
        <f aca="false">IF(A15575="","",INDEX(P_Zone,F15575))</f>
        <v/>
      </c>
      <c r="I15575" s="41" t="str">
        <f aca="false">IF(A15575="","",IF(D15575="Delivered",IF(B15575&lt;=INDEX(P_Due,F15575),1,0),0))</f>
        <v/>
      </c>
    </row>
    <row r="15576" customFormat="false" ht="15" hidden="false" customHeight="false" outlineLevel="0" collapsed="false">
      <c r="A15576" s="37"/>
      <c r="B15576" s="38"/>
      <c r="C15576" s="39"/>
      <c r="D15576" s="39"/>
      <c r="E15576" s="39"/>
      <c r="F15576" s="41" t="str">
        <f aca="false">IF(A15576="","",MATCH(A15576,P_ID,1))</f>
        <v/>
      </c>
      <c r="G15576" s="41" t="str">
        <f aca="false">IF(A15576="","",INDEX(P_Svc,F15576))</f>
        <v/>
      </c>
      <c r="H15576" s="41" t="str">
        <f aca="false">IF(A15576="","",INDEX(P_Zone,F15576))</f>
        <v/>
      </c>
      <c r="I15576" s="41" t="str">
        <f aca="false">IF(A15576="","",IF(D15576="Delivered",IF(B15576&lt;=INDEX(P_Due,F15576),1,0),0))</f>
        <v/>
      </c>
    </row>
    <row r="15577" customFormat="false" ht="15" hidden="false" customHeight="false" outlineLevel="0" collapsed="false">
      <c r="A15577" s="37"/>
      <c r="B15577" s="38"/>
      <c r="C15577" s="39"/>
      <c r="D15577" s="39"/>
      <c r="E15577" s="39"/>
      <c r="F15577" s="41" t="str">
        <f aca="false">IF(A15577="","",MATCH(A15577,P_ID,1))</f>
        <v/>
      </c>
      <c r="G15577" s="41" t="str">
        <f aca="false">IF(A15577="","",INDEX(P_Svc,F15577))</f>
        <v/>
      </c>
      <c r="H15577" s="41" t="str">
        <f aca="false">IF(A15577="","",INDEX(P_Zone,F15577))</f>
        <v/>
      </c>
      <c r="I15577" s="41" t="str">
        <f aca="false">IF(A15577="","",IF(D15577="Delivered",IF(B15577&lt;=INDEX(P_Due,F15577),1,0),0))</f>
        <v/>
      </c>
    </row>
    <row r="15578" customFormat="false" ht="15" hidden="false" customHeight="false" outlineLevel="0" collapsed="false">
      <c r="A15578" s="37"/>
      <c r="B15578" s="38"/>
      <c r="C15578" s="39"/>
      <c r="D15578" s="39"/>
      <c r="E15578" s="39"/>
      <c r="F15578" s="41" t="str">
        <f aca="false">IF(A15578="","",MATCH(A15578,P_ID,1))</f>
        <v/>
      </c>
      <c r="G15578" s="41" t="str">
        <f aca="false">IF(A15578="","",INDEX(P_Svc,F15578))</f>
        <v/>
      </c>
      <c r="H15578" s="41" t="str">
        <f aca="false">IF(A15578="","",INDEX(P_Zone,F15578))</f>
        <v/>
      </c>
      <c r="I15578" s="41" t="str">
        <f aca="false">IF(A15578="","",IF(D15578="Delivered",IF(B15578&lt;=INDEX(P_Due,F15578),1,0),0))</f>
        <v/>
      </c>
    </row>
    <row r="15579" customFormat="false" ht="15" hidden="false" customHeight="false" outlineLevel="0" collapsed="false">
      <c r="A15579" s="37"/>
      <c r="B15579" s="38"/>
      <c r="C15579" s="39"/>
      <c r="D15579" s="39"/>
      <c r="E15579" s="39"/>
      <c r="F15579" s="41" t="str">
        <f aca="false">IF(A15579="","",MATCH(A15579,P_ID,1))</f>
        <v/>
      </c>
      <c r="G15579" s="41" t="str">
        <f aca="false">IF(A15579="","",INDEX(P_Svc,F15579))</f>
        <v/>
      </c>
      <c r="H15579" s="41" t="str">
        <f aca="false">IF(A15579="","",INDEX(P_Zone,F15579))</f>
        <v/>
      </c>
      <c r="I15579" s="41" t="str">
        <f aca="false">IF(A15579="","",IF(D15579="Delivered",IF(B15579&lt;=INDEX(P_Due,F15579),1,0),0))</f>
        <v/>
      </c>
    </row>
    <row r="15580" customFormat="false" ht="15" hidden="false" customHeight="false" outlineLevel="0" collapsed="false">
      <c r="A15580" s="37"/>
      <c r="B15580" s="38"/>
      <c r="C15580" s="39"/>
      <c r="D15580" s="39"/>
      <c r="E15580" s="39"/>
      <c r="F15580" s="41" t="str">
        <f aca="false">IF(A15580="","",MATCH(A15580,P_ID,1))</f>
        <v/>
      </c>
      <c r="G15580" s="41" t="str">
        <f aca="false">IF(A15580="","",INDEX(P_Svc,F15580))</f>
        <v/>
      </c>
      <c r="H15580" s="41" t="str">
        <f aca="false">IF(A15580="","",INDEX(P_Zone,F15580))</f>
        <v/>
      </c>
      <c r="I15580" s="41" t="str">
        <f aca="false">IF(A15580="","",IF(D15580="Delivered",IF(B15580&lt;=INDEX(P_Due,F15580),1,0),0))</f>
        <v/>
      </c>
    </row>
    <row r="15581" customFormat="false" ht="15" hidden="false" customHeight="false" outlineLevel="0" collapsed="false">
      <c r="A15581" s="37"/>
      <c r="B15581" s="38"/>
      <c r="C15581" s="39"/>
      <c r="D15581" s="39"/>
      <c r="E15581" s="39"/>
      <c r="F15581" s="41" t="str">
        <f aca="false">IF(A15581="","",MATCH(A15581,P_ID,1))</f>
        <v/>
      </c>
      <c r="G15581" s="41" t="str">
        <f aca="false">IF(A15581="","",INDEX(P_Svc,F15581))</f>
        <v/>
      </c>
      <c r="H15581" s="41" t="str">
        <f aca="false">IF(A15581="","",INDEX(P_Zone,F15581))</f>
        <v/>
      </c>
      <c r="I15581" s="41" t="str">
        <f aca="false">IF(A15581="","",IF(D15581="Delivered",IF(B15581&lt;=INDEX(P_Due,F15581),1,0),0))</f>
        <v/>
      </c>
    </row>
    <row r="15582" customFormat="false" ht="15" hidden="false" customHeight="false" outlineLevel="0" collapsed="false">
      <c r="A15582" s="37"/>
      <c r="B15582" s="38"/>
      <c r="C15582" s="39"/>
      <c r="D15582" s="39"/>
      <c r="E15582" s="39"/>
      <c r="F15582" s="41" t="str">
        <f aca="false">IF(A15582="","",MATCH(A15582,P_ID,1))</f>
        <v/>
      </c>
      <c r="G15582" s="41" t="str">
        <f aca="false">IF(A15582="","",INDEX(P_Svc,F15582))</f>
        <v/>
      </c>
      <c r="H15582" s="41" t="str">
        <f aca="false">IF(A15582="","",INDEX(P_Zone,F15582))</f>
        <v/>
      </c>
      <c r="I15582" s="41" t="str">
        <f aca="false">IF(A15582="","",IF(D15582="Delivered",IF(B15582&lt;=INDEX(P_Due,F15582),1,0),0))</f>
        <v/>
      </c>
    </row>
    <row r="15583" customFormat="false" ht="15" hidden="false" customHeight="false" outlineLevel="0" collapsed="false">
      <c r="A15583" s="37"/>
      <c r="B15583" s="38"/>
      <c r="C15583" s="39"/>
      <c r="D15583" s="39"/>
      <c r="E15583" s="39"/>
      <c r="F15583" s="41" t="str">
        <f aca="false">IF(A15583="","",MATCH(A15583,P_ID,1))</f>
        <v/>
      </c>
      <c r="G15583" s="41" t="str">
        <f aca="false">IF(A15583="","",INDEX(P_Svc,F15583))</f>
        <v/>
      </c>
      <c r="H15583" s="41" t="str">
        <f aca="false">IF(A15583="","",INDEX(P_Zone,F15583))</f>
        <v/>
      </c>
      <c r="I15583" s="41" t="str">
        <f aca="false">IF(A15583="","",IF(D15583="Delivered",IF(B15583&lt;=INDEX(P_Due,F15583),1,0),0))</f>
        <v/>
      </c>
    </row>
    <row r="15584" customFormat="false" ht="15" hidden="false" customHeight="false" outlineLevel="0" collapsed="false">
      <c r="A15584" s="37"/>
      <c r="B15584" s="38"/>
      <c r="C15584" s="39"/>
      <c r="D15584" s="39"/>
      <c r="E15584" s="39"/>
      <c r="F15584" s="41" t="str">
        <f aca="false">IF(A15584="","",MATCH(A15584,P_ID,1))</f>
        <v/>
      </c>
      <c r="G15584" s="41" t="str">
        <f aca="false">IF(A15584="","",INDEX(P_Svc,F15584))</f>
        <v/>
      </c>
      <c r="H15584" s="41" t="str">
        <f aca="false">IF(A15584="","",INDEX(P_Zone,F15584))</f>
        <v/>
      </c>
      <c r="I15584" s="41" t="str">
        <f aca="false">IF(A15584="","",IF(D15584="Delivered",IF(B15584&lt;=INDEX(P_Due,F15584),1,0),0))</f>
        <v/>
      </c>
    </row>
    <row r="15585" customFormat="false" ht="15" hidden="false" customHeight="false" outlineLevel="0" collapsed="false">
      <c r="A15585" s="37"/>
      <c r="B15585" s="38"/>
      <c r="C15585" s="39"/>
      <c r="D15585" s="39"/>
      <c r="E15585" s="39"/>
      <c r="F15585" s="41" t="str">
        <f aca="false">IF(A15585="","",MATCH(A15585,P_ID,1))</f>
        <v/>
      </c>
      <c r="G15585" s="41" t="str">
        <f aca="false">IF(A15585="","",INDEX(P_Svc,F15585))</f>
        <v/>
      </c>
      <c r="H15585" s="41" t="str">
        <f aca="false">IF(A15585="","",INDEX(P_Zone,F15585))</f>
        <v/>
      </c>
      <c r="I15585" s="41" t="str">
        <f aca="false">IF(A15585="","",IF(D15585="Delivered",IF(B15585&lt;=INDEX(P_Due,F15585),1,0),0))</f>
        <v/>
      </c>
    </row>
    <row r="15586" customFormat="false" ht="15" hidden="false" customHeight="false" outlineLevel="0" collapsed="false">
      <c r="A15586" s="37"/>
      <c r="B15586" s="38"/>
      <c r="C15586" s="39"/>
      <c r="D15586" s="39"/>
      <c r="E15586" s="39"/>
      <c r="F15586" s="41" t="str">
        <f aca="false">IF(A15586="","",MATCH(A15586,P_ID,1))</f>
        <v/>
      </c>
      <c r="G15586" s="41" t="str">
        <f aca="false">IF(A15586="","",INDEX(P_Svc,F15586))</f>
        <v/>
      </c>
      <c r="H15586" s="41" t="str">
        <f aca="false">IF(A15586="","",INDEX(P_Zone,F15586))</f>
        <v/>
      </c>
      <c r="I15586" s="41" t="str">
        <f aca="false">IF(A15586="","",IF(D15586="Delivered",IF(B15586&lt;=INDEX(P_Due,F15586),1,0),0))</f>
        <v/>
      </c>
    </row>
    <row r="15587" customFormat="false" ht="15" hidden="false" customHeight="false" outlineLevel="0" collapsed="false">
      <c r="A15587" s="37"/>
      <c r="B15587" s="38"/>
      <c r="C15587" s="39"/>
      <c r="D15587" s="39"/>
      <c r="E15587" s="39"/>
      <c r="F15587" s="41" t="str">
        <f aca="false">IF(A15587="","",MATCH(A15587,P_ID,1))</f>
        <v/>
      </c>
      <c r="G15587" s="41" t="str">
        <f aca="false">IF(A15587="","",INDEX(P_Svc,F15587))</f>
        <v/>
      </c>
      <c r="H15587" s="41" t="str">
        <f aca="false">IF(A15587="","",INDEX(P_Zone,F15587))</f>
        <v/>
      </c>
      <c r="I15587" s="41" t="str">
        <f aca="false">IF(A15587="","",IF(D15587="Delivered",IF(B15587&lt;=INDEX(P_Due,F15587),1,0),0))</f>
        <v/>
      </c>
    </row>
    <row r="15588" customFormat="false" ht="15" hidden="false" customHeight="false" outlineLevel="0" collapsed="false">
      <c r="A15588" s="37"/>
      <c r="B15588" s="38"/>
      <c r="C15588" s="39"/>
      <c r="D15588" s="39"/>
      <c r="E15588" s="39"/>
      <c r="F15588" s="41" t="str">
        <f aca="false">IF(A15588="","",MATCH(A15588,P_ID,1))</f>
        <v/>
      </c>
      <c r="G15588" s="41" t="str">
        <f aca="false">IF(A15588="","",INDEX(P_Svc,F15588))</f>
        <v/>
      </c>
      <c r="H15588" s="41" t="str">
        <f aca="false">IF(A15588="","",INDEX(P_Zone,F15588))</f>
        <v/>
      </c>
      <c r="I15588" s="41" t="str">
        <f aca="false">IF(A15588="","",IF(D15588="Delivered",IF(B15588&lt;=INDEX(P_Due,F15588),1,0),0))</f>
        <v/>
      </c>
    </row>
    <row r="15589" customFormat="false" ht="15" hidden="false" customHeight="false" outlineLevel="0" collapsed="false">
      <c r="A15589" s="37"/>
      <c r="B15589" s="38"/>
      <c r="C15589" s="39"/>
      <c r="D15589" s="39"/>
      <c r="E15589" s="39"/>
      <c r="F15589" s="41" t="str">
        <f aca="false">IF(A15589="","",MATCH(A15589,P_ID,1))</f>
        <v/>
      </c>
      <c r="G15589" s="41" t="str">
        <f aca="false">IF(A15589="","",INDEX(P_Svc,F15589))</f>
        <v/>
      </c>
      <c r="H15589" s="41" t="str">
        <f aca="false">IF(A15589="","",INDEX(P_Zone,F15589))</f>
        <v/>
      </c>
      <c r="I15589" s="41" t="str">
        <f aca="false">IF(A15589="","",IF(D15589="Delivered",IF(B15589&lt;=INDEX(P_Due,F15589),1,0),0))</f>
        <v/>
      </c>
    </row>
    <row r="15590" customFormat="false" ht="15" hidden="false" customHeight="false" outlineLevel="0" collapsed="false">
      <c r="A15590" s="37"/>
      <c r="B15590" s="38"/>
      <c r="C15590" s="39"/>
      <c r="D15590" s="39"/>
      <c r="E15590" s="39"/>
      <c r="F15590" s="41" t="str">
        <f aca="false">IF(A15590="","",MATCH(A15590,P_ID,1))</f>
        <v/>
      </c>
      <c r="G15590" s="41" t="str">
        <f aca="false">IF(A15590="","",INDEX(P_Svc,F15590))</f>
        <v/>
      </c>
      <c r="H15590" s="41" t="str">
        <f aca="false">IF(A15590="","",INDEX(P_Zone,F15590))</f>
        <v/>
      </c>
      <c r="I15590" s="41" t="str">
        <f aca="false">IF(A15590="","",IF(D15590="Delivered",IF(B15590&lt;=INDEX(P_Due,F15590),1,0),0))</f>
        <v/>
      </c>
    </row>
    <row r="15591" customFormat="false" ht="15" hidden="false" customHeight="false" outlineLevel="0" collapsed="false">
      <c r="A15591" s="37"/>
      <c r="B15591" s="38"/>
      <c r="C15591" s="39"/>
      <c r="D15591" s="39"/>
      <c r="E15591" s="39"/>
      <c r="F15591" s="41" t="str">
        <f aca="false">IF(A15591="","",MATCH(A15591,P_ID,1))</f>
        <v/>
      </c>
      <c r="G15591" s="41" t="str">
        <f aca="false">IF(A15591="","",INDEX(P_Svc,F15591))</f>
        <v/>
      </c>
      <c r="H15591" s="41" t="str">
        <f aca="false">IF(A15591="","",INDEX(P_Zone,F15591))</f>
        <v/>
      </c>
      <c r="I15591" s="41" t="str">
        <f aca="false">IF(A15591="","",IF(D15591="Delivered",IF(B15591&lt;=INDEX(P_Due,F15591),1,0),0))</f>
        <v/>
      </c>
    </row>
    <row r="15592" customFormat="false" ht="15" hidden="false" customHeight="false" outlineLevel="0" collapsed="false">
      <c r="A15592" s="37"/>
      <c r="B15592" s="38"/>
      <c r="C15592" s="39"/>
      <c r="D15592" s="39"/>
      <c r="E15592" s="39"/>
      <c r="F15592" s="41" t="str">
        <f aca="false">IF(A15592="","",MATCH(A15592,P_ID,1))</f>
        <v/>
      </c>
      <c r="G15592" s="41" t="str">
        <f aca="false">IF(A15592="","",INDEX(P_Svc,F15592))</f>
        <v/>
      </c>
      <c r="H15592" s="41" t="str">
        <f aca="false">IF(A15592="","",INDEX(P_Zone,F15592))</f>
        <v/>
      </c>
      <c r="I15592" s="41" t="str">
        <f aca="false">IF(A15592="","",IF(D15592="Delivered",IF(B15592&lt;=INDEX(P_Due,F15592),1,0),0))</f>
        <v/>
      </c>
    </row>
    <row r="15593" customFormat="false" ht="15" hidden="false" customHeight="false" outlineLevel="0" collapsed="false">
      <c r="A15593" s="37"/>
      <c r="B15593" s="38"/>
      <c r="C15593" s="39"/>
      <c r="D15593" s="39"/>
      <c r="E15593" s="39"/>
      <c r="F15593" s="41" t="str">
        <f aca="false">IF(A15593="","",MATCH(A15593,P_ID,1))</f>
        <v/>
      </c>
      <c r="G15593" s="41" t="str">
        <f aca="false">IF(A15593="","",INDEX(P_Svc,F15593))</f>
        <v/>
      </c>
      <c r="H15593" s="41" t="str">
        <f aca="false">IF(A15593="","",INDEX(P_Zone,F15593))</f>
        <v/>
      </c>
      <c r="I15593" s="41" t="str">
        <f aca="false">IF(A15593="","",IF(D15593="Delivered",IF(B15593&lt;=INDEX(P_Due,F15593),1,0),0))</f>
        <v/>
      </c>
    </row>
    <row r="15594" customFormat="false" ht="15" hidden="false" customHeight="false" outlineLevel="0" collapsed="false">
      <c r="A15594" s="37"/>
      <c r="B15594" s="38"/>
      <c r="C15594" s="39"/>
      <c r="D15594" s="39"/>
      <c r="E15594" s="39"/>
      <c r="F15594" s="41" t="str">
        <f aca="false">IF(A15594="","",MATCH(A15594,P_ID,1))</f>
        <v/>
      </c>
      <c r="G15594" s="41" t="str">
        <f aca="false">IF(A15594="","",INDEX(P_Svc,F15594))</f>
        <v/>
      </c>
      <c r="H15594" s="41" t="str">
        <f aca="false">IF(A15594="","",INDEX(P_Zone,F15594))</f>
        <v/>
      </c>
      <c r="I15594" s="41" t="str">
        <f aca="false">IF(A15594="","",IF(D15594="Delivered",IF(B15594&lt;=INDEX(P_Due,F15594),1,0),0))</f>
        <v/>
      </c>
    </row>
    <row r="15595" customFormat="false" ht="15" hidden="false" customHeight="false" outlineLevel="0" collapsed="false">
      <c r="A15595" s="37"/>
      <c r="B15595" s="38"/>
      <c r="C15595" s="39"/>
      <c r="D15595" s="39"/>
      <c r="E15595" s="39"/>
      <c r="F15595" s="41" t="str">
        <f aca="false">IF(A15595="","",MATCH(A15595,P_ID,1))</f>
        <v/>
      </c>
      <c r="G15595" s="41" t="str">
        <f aca="false">IF(A15595="","",INDEX(P_Svc,F15595))</f>
        <v/>
      </c>
      <c r="H15595" s="41" t="str">
        <f aca="false">IF(A15595="","",INDEX(P_Zone,F15595))</f>
        <v/>
      </c>
      <c r="I15595" s="41" t="str">
        <f aca="false">IF(A15595="","",IF(D15595="Delivered",IF(B15595&lt;=INDEX(P_Due,F15595),1,0),0))</f>
        <v/>
      </c>
    </row>
    <row r="15596" customFormat="false" ht="15" hidden="false" customHeight="false" outlineLevel="0" collapsed="false">
      <c r="A15596" s="37"/>
      <c r="B15596" s="38"/>
      <c r="C15596" s="39"/>
      <c r="D15596" s="39"/>
      <c r="E15596" s="39"/>
      <c r="F15596" s="41" t="str">
        <f aca="false">IF(A15596="","",MATCH(A15596,P_ID,1))</f>
        <v/>
      </c>
      <c r="G15596" s="41" t="str">
        <f aca="false">IF(A15596="","",INDEX(P_Svc,F15596))</f>
        <v/>
      </c>
      <c r="H15596" s="41" t="str">
        <f aca="false">IF(A15596="","",INDEX(P_Zone,F15596))</f>
        <v/>
      </c>
      <c r="I15596" s="41" t="str">
        <f aca="false">IF(A15596="","",IF(D15596="Delivered",IF(B15596&lt;=INDEX(P_Due,F15596),1,0),0))</f>
        <v/>
      </c>
    </row>
    <row r="15597" customFormat="false" ht="15" hidden="false" customHeight="false" outlineLevel="0" collapsed="false">
      <c r="A15597" s="37"/>
      <c r="B15597" s="38"/>
      <c r="C15597" s="39"/>
      <c r="D15597" s="39"/>
      <c r="E15597" s="39"/>
      <c r="F15597" s="41" t="str">
        <f aca="false">IF(A15597="","",MATCH(A15597,P_ID,1))</f>
        <v/>
      </c>
      <c r="G15597" s="41" t="str">
        <f aca="false">IF(A15597="","",INDEX(P_Svc,F15597))</f>
        <v/>
      </c>
      <c r="H15597" s="41" t="str">
        <f aca="false">IF(A15597="","",INDEX(P_Zone,F15597))</f>
        <v/>
      </c>
      <c r="I15597" s="41" t="str">
        <f aca="false">IF(A15597="","",IF(D15597="Delivered",IF(B15597&lt;=INDEX(P_Due,F15597),1,0),0))</f>
        <v/>
      </c>
    </row>
    <row r="15598" customFormat="false" ht="15" hidden="false" customHeight="false" outlineLevel="0" collapsed="false">
      <c r="A15598" s="37"/>
      <c r="B15598" s="38"/>
      <c r="C15598" s="39"/>
      <c r="D15598" s="39"/>
      <c r="E15598" s="39"/>
      <c r="F15598" s="41" t="str">
        <f aca="false">IF(A15598="","",MATCH(A15598,P_ID,1))</f>
        <v/>
      </c>
      <c r="G15598" s="41" t="str">
        <f aca="false">IF(A15598="","",INDEX(P_Svc,F15598))</f>
        <v/>
      </c>
      <c r="H15598" s="41" t="str">
        <f aca="false">IF(A15598="","",INDEX(P_Zone,F15598))</f>
        <v/>
      </c>
      <c r="I15598" s="41" t="str">
        <f aca="false">IF(A15598="","",IF(D15598="Delivered",IF(B15598&lt;=INDEX(P_Due,F15598),1,0),0))</f>
        <v/>
      </c>
    </row>
    <row r="15599" customFormat="false" ht="15" hidden="false" customHeight="false" outlineLevel="0" collapsed="false">
      <c r="A15599" s="37"/>
      <c r="B15599" s="38"/>
      <c r="C15599" s="39"/>
      <c r="D15599" s="39"/>
      <c r="E15599" s="39"/>
      <c r="F15599" s="41" t="str">
        <f aca="false">IF(A15599="","",MATCH(A15599,P_ID,1))</f>
        <v/>
      </c>
      <c r="G15599" s="41" t="str">
        <f aca="false">IF(A15599="","",INDEX(P_Svc,F15599))</f>
        <v/>
      </c>
      <c r="H15599" s="41" t="str">
        <f aca="false">IF(A15599="","",INDEX(P_Zone,F15599))</f>
        <v/>
      </c>
      <c r="I15599" s="41" t="str">
        <f aca="false">IF(A15599="","",IF(D15599="Delivered",IF(B15599&lt;=INDEX(P_Due,F15599),1,0),0))</f>
        <v/>
      </c>
    </row>
    <row r="15600" customFormat="false" ht="15" hidden="false" customHeight="false" outlineLevel="0" collapsed="false">
      <c r="A15600" s="37"/>
      <c r="B15600" s="38"/>
      <c r="C15600" s="39"/>
      <c r="D15600" s="39"/>
      <c r="E15600" s="39"/>
      <c r="F15600" s="41" t="str">
        <f aca="false">IF(A15600="","",MATCH(A15600,P_ID,1))</f>
        <v/>
      </c>
      <c r="G15600" s="41" t="str">
        <f aca="false">IF(A15600="","",INDEX(P_Svc,F15600))</f>
        <v/>
      </c>
      <c r="H15600" s="41" t="str">
        <f aca="false">IF(A15600="","",INDEX(P_Zone,F15600))</f>
        <v/>
      </c>
      <c r="I15600" s="41" t="str">
        <f aca="false">IF(A15600="","",IF(D15600="Delivered",IF(B15600&lt;=INDEX(P_Due,F15600),1,0),0))</f>
        <v/>
      </c>
    </row>
    <row r="15601" customFormat="false" ht="15" hidden="false" customHeight="false" outlineLevel="0" collapsed="false">
      <c r="A15601" s="37"/>
      <c r="B15601" s="38"/>
      <c r="C15601" s="39"/>
      <c r="D15601" s="39"/>
      <c r="E15601" s="39"/>
      <c r="F15601" s="41" t="str">
        <f aca="false">IF(A15601="","",MATCH(A15601,P_ID,1))</f>
        <v/>
      </c>
      <c r="G15601" s="41" t="str">
        <f aca="false">IF(A15601="","",INDEX(P_Svc,F15601))</f>
        <v/>
      </c>
      <c r="H15601" s="41" t="str">
        <f aca="false">IF(A15601="","",INDEX(P_Zone,F15601))</f>
        <v/>
      </c>
      <c r="I15601" s="41" t="str">
        <f aca="false">IF(A15601="","",IF(D15601="Delivered",IF(B15601&lt;=INDEX(P_Due,F15601),1,0),0))</f>
        <v/>
      </c>
    </row>
    <row r="15602" customFormat="false" ht="15" hidden="false" customHeight="false" outlineLevel="0" collapsed="false">
      <c r="A15602" s="37"/>
      <c r="B15602" s="38"/>
      <c r="C15602" s="39"/>
      <c r="D15602" s="39"/>
      <c r="E15602" s="39"/>
      <c r="F15602" s="41" t="str">
        <f aca="false">IF(A15602="","",MATCH(A15602,P_ID,1))</f>
        <v/>
      </c>
      <c r="G15602" s="41" t="str">
        <f aca="false">IF(A15602="","",INDEX(P_Svc,F15602))</f>
        <v/>
      </c>
      <c r="H15602" s="41" t="str">
        <f aca="false">IF(A15602="","",INDEX(P_Zone,F15602))</f>
        <v/>
      </c>
      <c r="I15602" s="41" t="str">
        <f aca="false">IF(A15602="","",IF(D15602="Delivered",IF(B15602&lt;=INDEX(P_Due,F15602),1,0),0))</f>
        <v/>
      </c>
    </row>
    <row r="15603" customFormat="false" ht="15" hidden="false" customHeight="false" outlineLevel="0" collapsed="false">
      <c r="A15603" s="37"/>
      <c r="B15603" s="38"/>
      <c r="C15603" s="39"/>
      <c r="D15603" s="39"/>
      <c r="E15603" s="39"/>
      <c r="F15603" s="41" t="str">
        <f aca="false">IF(A15603="","",MATCH(A15603,P_ID,1))</f>
        <v/>
      </c>
      <c r="G15603" s="41" t="str">
        <f aca="false">IF(A15603="","",INDEX(P_Svc,F15603))</f>
        <v/>
      </c>
      <c r="H15603" s="41" t="str">
        <f aca="false">IF(A15603="","",INDEX(P_Zone,F15603))</f>
        <v/>
      </c>
      <c r="I15603" s="41" t="str">
        <f aca="false">IF(A15603="","",IF(D15603="Delivered",IF(B15603&lt;=INDEX(P_Due,F15603),1,0),0))</f>
        <v/>
      </c>
    </row>
    <row r="15604" customFormat="false" ht="15" hidden="false" customHeight="false" outlineLevel="0" collapsed="false">
      <c r="A15604" s="37"/>
      <c r="B15604" s="38"/>
      <c r="C15604" s="39"/>
      <c r="D15604" s="39"/>
      <c r="E15604" s="39"/>
      <c r="F15604" s="41" t="str">
        <f aca="false">IF(A15604="","",MATCH(A15604,P_ID,1))</f>
        <v/>
      </c>
      <c r="G15604" s="41" t="str">
        <f aca="false">IF(A15604="","",INDEX(P_Svc,F15604))</f>
        <v/>
      </c>
      <c r="H15604" s="41" t="str">
        <f aca="false">IF(A15604="","",INDEX(P_Zone,F15604))</f>
        <v/>
      </c>
      <c r="I15604" s="41" t="str">
        <f aca="false">IF(A15604="","",IF(D15604="Delivered",IF(B15604&lt;=INDEX(P_Due,F15604),1,0),0))</f>
        <v/>
      </c>
    </row>
    <row r="15605" customFormat="false" ht="15" hidden="false" customHeight="false" outlineLevel="0" collapsed="false">
      <c r="A15605" s="37"/>
      <c r="B15605" s="38"/>
      <c r="C15605" s="39"/>
      <c r="D15605" s="39"/>
      <c r="E15605" s="39"/>
      <c r="F15605" s="41" t="str">
        <f aca="false">IF(A15605="","",MATCH(A15605,P_ID,1))</f>
        <v/>
      </c>
      <c r="G15605" s="41" t="str">
        <f aca="false">IF(A15605="","",INDEX(P_Svc,F15605))</f>
        <v/>
      </c>
      <c r="H15605" s="41" t="str">
        <f aca="false">IF(A15605="","",INDEX(P_Zone,F15605))</f>
        <v/>
      </c>
      <c r="I15605" s="41" t="str">
        <f aca="false">IF(A15605="","",IF(D15605="Delivered",IF(B15605&lt;=INDEX(P_Due,F15605),1,0),0))</f>
        <v/>
      </c>
    </row>
    <row r="15606" customFormat="false" ht="15" hidden="false" customHeight="false" outlineLevel="0" collapsed="false">
      <c r="A15606" s="37"/>
      <c r="B15606" s="38"/>
      <c r="C15606" s="39"/>
      <c r="D15606" s="39"/>
      <c r="E15606" s="39"/>
      <c r="F15606" s="41" t="str">
        <f aca="false">IF(A15606="","",MATCH(A15606,P_ID,1))</f>
        <v/>
      </c>
      <c r="G15606" s="41" t="str">
        <f aca="false">IF(A15606="","",INDEX(P_Svc,F15606))</f>
        <v/>
      </c>
      <c r="H15606" s="41" t="str">
        <f aca="false">IF(A15606="","",INDEX(P_Zone,F15606))</f>
        <v/>
      </c>
      <c r="I15606" s="41" t="str">
        <f aca="false">IF(A15606="","",IF(D15606="Delivered",IF(B15606&lt;=INDEX(P_Due,F15606),1,0),0))</f>
        <v/>
      </c>
    </row>
    <row r="15607" customFormat="false" ht="15" hidden="false" customHeight="false" outlineLevel="0" collapsed="false">
      <c r="A15607" s="37"/>
      <c r="B15607" s="38"/>
      <c r="C15607" s="39"/>
      <c r="D15607" s="39"/>
      <c r="E15607" s="39"/>
      <c r="F15607" s="41" t="str">
        <f aca="false">IF(A15607="","",MATCH(A15607,P_ID,1))</f>
        <v/>
      </c>
      <c r="G15607" s="41" t="str">
        <f aca="false">IF(A15607="","",INDEX(P_Svc,F15607))</f>
        <v/>
      </c>
      <c r="H15607" s="41" t="str">
        <f aca="false">IF(A15607="","",INDEX(P_Zone,F15607))</f>
        <v/>
      </c>
      <c r="I15607" s="41" t="str">
        <f aca="false">IF(A15607="","",IF(D15607="Delivered",IF(B15607&lt;=INDEX(P_Due,F15607),1,0),0))</f>
        <v/>
      </c>
    </row>
    <row r="15608" customFormat="false" ht="15" hidden="false" customHeight="false" outlineLevel="0" collapsed="false">
      <c r="A15608" s="37"/>
      <c r="B15608" s="38"/>
      <c r="C15608" s="39"/>
      <c r="D15608" s="39"/>
      <c r="E15608" s="39"/>
      <c r="F15608" s="41" t="str">
        <f aca="false">IF(A15608="","",MATCH(A15608,P_ID,1))</f>
        <v/>
      </c>
      <c r="G15608" s="41" t="str">
        <f aca="false">IF(A15608="","",INDEX(P_Svc,F15608))</f>
        <v/>
      </c>
      <c r="H15608" s="41" t="str">
        <f aca="false">IF(A15608="","",INDEX(P_Zone,F15608))</f>
        <v/>
      </c>
      <c r="I15608" s="41" t="str">
        <f aca="false">IF(A15608="","",IF(D15608="Delivered",IF(B15608&lt;=INDEX(P_Due,F15608),1,0),0))</f>
        <v/>
      </c>
    </row>
    <row r="15609" customFormat="false" ht="15" hidden="false" customHeight="false" outlineLevel="0" collapsed="false">
      <c r="A15609" s="37"/>
      <c r="B15609" s="38"/>
      <c r="C15609" s="39"/>
      <c r="D15609" s="39"/>
      <c r="E15609" s="39"/>
      <c r="F15609" s="41" t="str">
        <f aca="false">IF(A15609="","",MATCH(A15609,P_ID,1))</f>
        <v/>
      </c>
      <c r="G15609" s="41" t="str">
        <f aca="false">IF(A15609="","",INDEX(P_Svc,F15609))</f>
        <v/>
      </c>
      <c r="H15609" s="41" t="str">
        <f aca="false">IF(A15609="","",INDEX(P_Zone,F15609))</f>
        <v/>
      </c>
      <c r="I15609" s="41" t="str">
        <f aca="false">IF(A15609="","",IF(D15609="Delivered",IF(B15609&lt;=INDEX(P_Due,F15609),1,0),0))</f>
        <v/>
      </c>
    </row>
    <row r="15610" customFormat="false" ht="15" hidden="false" customHeight="false" outlineLevel="0" collapsed="false">
      <c r="A15610" s="37"/>
      <c r="B15610" s="38"/>
      <c r="C15610" s="39"/>
      <c r="D15610" s="39"/>
      <c r="E15610" s="39"/>
      <c r="F15610" s="41" t="str">
        <f aca="false">IF(A15610="","",MATCH(A15610,P_ID,1))</f>
        <v/>
      </c>
      <c r="G15610" s="41" t="str">
        <f aca="false">IF(A15610="","",INDEX(P_Svc,F15610))</f>
        <v/>
      </c>
      <c r="H15610" s="41" t="str">
        <f aca="false">IF(A15610="","",INDEX(P_Zone,F15610))</f>
        <v/>
      </c>
      <c r="I15610" s="41" t="str">
        <f aca="false">IF(A15610="","",IF(D15610="Delivered",IF(B15610&lt;=INDEX(P_Due,F15610),1,0),0))</f>
        <v/>
      </c>
    </row>
    <row r="15611" customFormat="false" ht="15" hidden="false" customHeight="false" outlineLevel="0" collapsed="false">
      <c r="A15611" s="37"/>
      <c r="B15611" s="38"/>
      <c r="C15611" s="39"/>
      <c r="D15611" s="39"/>
      <c r="E15611" s="39"/>
      <c r="F15611" s="41" t="str">
        <f aca="false">IF(A15611="","",MATCH(A15611,P_ID,1))</f>
        <v/>
      </c>
      <c r="G15611" s="41" t="str">
        <f aca="false">IF(A15611="","",INDEX(P_Svc,F15611))</f>
        <v/>
      </c>
      <c r="H15611" s="41" t="str">
        <f aca="false">IF(A15611="","",INDEX(P_Zone,F15611))</f>
        <v/>
      </c>
      <c r="I15611" s="41" t="str">
        <f aca="false">IF(A15611="","",IF(D15611="Delivered",IF(B15611&lt;=INDEX(P_Due,F15611),1,0),0))</f>
        <v/>
      </c>
    </row>
    <row r="15612" customFormat="false" ht="15" hidden="false" customHeight="false" outlineLevel="0" collapsed="false">
      <c r="A15612" s="37"/>
      <c r="B15612" s="38"/>
      <c r="C15612" s="39"/>
      <c r="D15612" s="39"/>
      <c r="E15612" s="39"/>
      <c r="F15612" s="41" t="str">
        <f aca="false">IF(A15612="","",MATCH(A15612,P_ID,1))</f>
        <v/>
      </c>
      <c r="G15612" s="41" t="str">
        <f aca="false">IF(A15612="","",INDEX(P_Svc,F15612))</f>
        <v/>
      </c>
      <c r="H15612" s="41" t="str">
        <f aca="false">IF(A15612="","",INDEX(P_Zone,F15612))</f>
        <v/>
      </c>
      <c r="I15612" s="41" t="str">
        <f aca="false">IF(A15612="","",IF(D15612="Delivered",IF(B15612&lt;=INDEX(P_Due,F15612),1,0),0))</f>
        <v/>
      </c>
    </row>
    <row r="15613" customFormat="false" ht="15" hidden="false" customHeight="false" outlineLevel="0" collapsed="false">
      <c r="A15613" s="37"/>
      <c r="B15613" s="38"/>
      <c r="C15613" s="39"/>
      <c r="D15613" s="39"/>
      <c r="E15613" s="39"/>
      <c r="F15613" s="41" t="str">
        <f aca="false">IF(A15613="","",MATCH(A15613,P_ID,1))</f>
        <v/>
      </c>
      <c r="G15613" s="41" t="str">
        <f aca="false">IF(A15613="","",INDEX(P_Svc,F15613))</f>
        <v/>
      </c>
      <c r="H15613" s="41" t="str">
        <f aca="false">IF(A15613="","",INDEX(P_Zone,F15613))</f>
        <v/>
      </c>
      <c r="I15613" s="41" t="str">
        <f aca="false">IF(A15613="","",IF(D15613="Delivered",IF(B15613&lt;=INDEX(P_Due,F15613),1,0),0))</f>
        <v/>
      </c>
    </row>
    <row r="15614" customFormat="false" ht="15" hidden="false" customHeight="false" outlineLevel="0" collapsed="false">
      <c r="A15614" s="37"/>
      <c r="B15614" s="38"/>
      <c r="C15614" s="39"/>
      <c r="D15614" s="39"/>
      <c r="E15614" s="39"/>
      <c r="F15614" s="41" t="str">
        <f aca="false">IF(A15614="","",MATCH(A15614,P_ID,1))</f>
        <v/>
      </c>
      <c r="G15614" s="41" t="str">
        <f aca="false">IF(A15614="","",INDEX(P_Svc,F15614))</f>
        <v/>
      </c>
      <c r="H15614" s="41" t="str">
        <f aca="false">IF(A15614="","",INDEX(P_Zone,F15614))</f>
        <v/>
      </c>
      <c r="I15614" s="41" t="str">
        <f aca="false">IF(A15614="","",IF(D15614="Delivered",IF(B15614&lt;=INDEX(P_Due,F15614),1,0),0))</f>
        <v/>
      </c>
    </row>
    <row r="15615" customFormat="false" ht="15" hidden="false" customHeight="false" outlineLevel="0" collapsed="false">
      <c r="A15615" s="37"/>
      <c r="B15615" s="38"/>
      <c r="C15615" s="39"/>
      <c r="D15615" s="39"/>
      <c r="E15615" s="39"/>
      <c r="F15615" s="41" t="str">
        <f aca="false">IF(A15615="","",MATCH(A15615,P_ID,1))</f>
        <v/>
      </c>
      <c r="G15615" s="41" t="str">
        <f aca="false">IF(A15615="","",INDEX(P_Svc,F15615))</f>
        <v/>
      </c>
      <c r="H15615" s="41" t="str">
        <f aca="false">IF(A15615="","",INDEX(P_Zone,F15615))</f>
        <v/>
      </c>
      <c r="I15615" s="41" t="str">
        <f aca="false">IF(A15615="","",IF(D15615="Delivered",IF(B15615&lt;=INDEX(P_Due,F15615),1,0),0))</f>
        <v/>
      </c>
    </row>
    <row r="15616" customFormat="false" ht="15" hidden="false" customHeight="false" outlineLevel="0" collapsed="false">
      <c r="A15616" s="37"/>
      <c r="B15616" s="38"/>
      <c r="C15616" s="39"/>
      <c r="D15616" s="39"/>
      <c r="E15616" s="39"/>
      <c r="F15616" s="41" t="str">
        <f aca="false">IF(A15616="","",MATCH(A15616,P_ID,1))</f>
        <v/>
      </c>
      <c r="G15616" s="41" t="str">
        <f aca="false">IF(A15616="","",INDEX(P_Svc,F15616))</f>
        <v/>
      </c>
      <c r="H15616" s="41" t="str">
        <f aca="false">IF(A15616="","",INDEX(P_Zone,F15616))</f>
        <v/>
      </c>
      <c r="I15616" s="41" t="str">
        <f aca="false">IF(A15616="","",IF(D15616="Delivered",IF(B15616&lt;=INDEX(P_Due,F15616),1,0),0))</f>
        <v/>
      </c>
    </row>
    <row r="15617" customFormat="false" ht="15" hidden="false" customHeight="false" outlineLevel="0" collapsed="false">
      <c r="A15617" s="37"/>
      <c r="B15617" s="38"/>
      <c r="C15617" s="39"/>
      <c r="D15617" s="39"/>
      <c r="E15617" s="39"/>
      <c r="F15617" s="41" t="str">
        <f aca="false">IF(A15617="","",MATCH(A15617,P_ID,1))</f>
        <v/>
      </c>
      <c r="G15617" s="41" t="str">
        <f aca="false">IF(A15617="","",INDEX(P_Svc,F15617))</f>
        <v/>
      </c>
      <c r="H15617" s="41" t="str">
        <f aca="false">IF(A15617="","",INDEX(P_Zone,F15617))</f>
        <v/>
      </c>
      <c r="I15617" s="41" t="str">
        <f aca="false">IF(A15617="","",IF(D15617="Delivered",IF(B15617&lt;=INDEX(P_Due,F15617),1,0),0))</f>
        <v/>
      </c>
    </row>
    <row r="15618" customFormat="false" ht="15" hidden="false" customHeight="false" outlineLevel="0" collapsed="false">
      <c r="A15618" s="37"/>
      <c r="B15618" s="38"/>
      <c r="C15618" s="39"/>
      <c r="D15618" s="39"/>
      <c r="E15618" s="39"/>
      <c r="F15618" s="41" t="str">
        <f aca="false">IF(A15618="","",MATCH(A15618,P_ID,1))</f>
        <v/>
      </c>
      <c r="G15618" s="41" t="str">
        <f aca="false">IF(A15618="","",INDEX(P_Svc,F15618))</f>
        <v/>
      </c>
      <c r="H15618" s="41" t="str">
        <f aca="false">IF(A15618="","",INDEX(P_Zone,F15618))</f>
        <v/>
      </c>
      <c r="I15618" s="41" t="str">
        <f aca="false">IF(A15618="","",IF(D15618="Delivered",IF(B15618&lt;=INDEX(P_Due,F15618),1,0),0))</f>
        <v/>
      </c>
    </row>
    <row r="15619" customFormat="false" ht="15" hidden="false" customHeight="false" outlineLevel="0" collapsed="false">
      <c r="A15619" s="37"/>
      <c r="B15619" s="38"/>
      <c r="C15619" s="39"/>
      <c r="D15619" s="39"/>
      <c r="E15619" s="39"/>
      <c r="F15619" s="41" t="str">
        <f aca="false">IF(A15619="","",MATCH(A15619,P_ID,1))</f>
        <v/>
      </c>
      <c r="G15619" s="41" t="str">
        <f aca="false">IF(A15619="","",INDEX(P_Svc,F15619))</f>
        <v/>
      </c>
      <c r="H15619" s="41" t="str">
        <f aca="false">IF(A15619="","",INDEX(P_Zone,F15619))</f>
        <v/>
      </c>
      <c r="I15619" s="41" t="str">
        <f aca="false">IF(A15619="","",IF(D15619="Delivered",IF(B15619&lt;=INDEX(P_Due,F15619),1,0),0))</f>
        <v/>
      </c>
    </row>
    <row r="15620" customFormat="false" ht="15" hidden="false" customHeight="false" outlineLevel="0" collapsed="false">
      <c r="A15620" s="37"/>
      <c r="B15620" s="38"/>
      <c r="C15620" s="39"/>
      <c r="D15620" s="39"/>
      <c r="E15620" s="39"/>
      <c r="F15620" s="41" t="str">
        <f aca="false">IF(A15620="","",MATCH(A15620,P_ID,1))</f>
        <v/>
      </c>
      <c r="G15620" s="41" t="str">
        <f aca="false">IF(A15620="","",INDEX(P_Svc,F15620))</f>
        <v/>
      </c>
      <c r="H15620" s="41" t="str">
        <f aca="false">IF(A15620="","",INDEX(P_Zone,F15620))</f>
        <v/>
      </c>
      <c r="I15620" s="41" t="str">
        <f aca="false">IF(A15620="","",IF(D15620="Delivered",IF(B15620&lt;=INDEX(P_Due,F15620),1,0),0))</f>
        <v/>
      </c>
    </row>
    <row r="15621" customFormat="false" ht="15" hidden="false" customHeight="false" outlineLevel="0" collapsed="false">
      <c r="A15621" s="37"/>
      <c r="B15621" s="38"/>
      <c r="C15621" s="39"/>
      <c r="D15621" s="39"/>
      <c r="E15621" s="39"/>
      <c r="F15621" s="41" t="str">
        <f aca="false">IF(A15621="","",MATCH(A15621,P_ID,1))</f>
        <v/>
      </c>
      <c r="G15621" s="41" t="str">
        <f aca="false">IF(A15621="","",INDEX(P_Svc,F15621))</f>
        <v/>
      </c>
      <c r="H15621" s="41" t="str">
        <f aca="false">IF(A15621="","",INDEX(P_Zone,F15621))</f>
        <v/>
      </c>
      <c r="I15621" s="41" t="str">
        <f aca="false">IF(A15621="","",IF(D15621="Delivered",IF(B15621&lt;=INDEX(P_Due,F15621),1,0),0))</f>
        <v/>
      </c>
    </row>
    <row r="15622" customFormat="false" ht="15" hidden="false" customHeight="false" outlineLevel="0" collapsed="false">
      <c r="A15622" s="37"/>
      <c r="B15622" s="38"/>
      <c r="C15622" s="39"/>
      <c r="D15622" s="39"/>
      <c r="E15622" s="39"/>
      <c r="F15622" s="41" t="str">
        <f aca="false">IF(A15622="","",MATCH(A15622,P_ID,1))</f>
        <v/>
      </c>
      <c r="G15622" s="41" t="str">
        <f aca="false">IF(A15622="","",INDEX(P_Svc,F15622))</f>
        <v/>
      </c>
      <c r="H15622" s="41" t="str">
        <f aca="false">IF(A15622="","",INDEX(P_Zone,F15622))</f>
        <v/>
      </c>
      <c r="I15622" s="41" t="str">
        <f aca="false">IF(A15622="","",IF(D15622="Delivered",IF(B15622&lt;=INDEX(P_Due,F15622),1,0),0))</f>
        <v/>
      </c>
    </row>
    <row r="15623" customFormat="false" ht="15" hidden="false" customHeight="false" outlineLevel="0" collapsed="false">
      <c r="A15623" s="37"/>
      <c r="B15623" s="38"/>
      <c r="C15623" s="39"/>
      <c r="D15623" s="39"/>
      <c r="E15623" s="39"/>
      <c r="F15623" s="41" t="str">
        <f aca="false">IF(A15623="","",MATCH(A15623,P_ID,1))</f>
        <v/>
      </c>
      <c r="G15623" s="41" t="str">
        <f aca="false">IF(A15623="","",INDEX(P_Svc,F15623))</f>
        <v/>
      </c>
      <c r="H15623" s="41" t="str">
        <f aca="false">IF(A15623="","",INDEX(P_Zone,F15623))</f>
        <v/>
      </c>
      <c r="I15623" s="41" t="str">
        <f aca="false">IF(A15623="","",IF(D15623="Delivered",IF(B15623&lt;=INDEX(P_Due,F15623),1,0),0))</f>
        <v/>
      </c>
    </row>
    <row r="15624" customFormat="false" ht="15" hidden="false" customHeight="false" outlineLevel="0" collapsed="false">
      <c r="A15624" s="37"/>
      <c r="B15624" s="38"/>
      <c r="C15624" s="39"/>
      <c r="D15624" s="39"/>
      <c r="E15624" s="39"/>
      <c r="F15624" s="41" t="str">
        <f aca="false">IF(A15624="","",MATCH(A15624,P_ID,1))</f>
        <v/>
      </c>
      <c r="G15624" s="41" t="str">
        <f aca="false">IF(A15624="","",INDEX(P_Svc,F15624))</f>
        <v/>
      </c>
      <c r="H15624" s="41" t="str">
        <f aca="false">IF(A15624="","",INDEX(P_Zone,F15624))</f>
        <v/>
      </c>
      <c r="I15624" s="41" t="str">
        <f aca="false">IF(A15624="","",IF(D15624="Delivered",IF(B15624&lt;=INDEX(P_Due,F15624),1,0),0))</f>
        <v/>
      </c>
    </row>
    <row r="15625" customFormat="false" ht="15" hidden="false" customHeight="false" outlineLevel="0" collapsed="false">
      <c r="A15625" s="37"/>
      <c r="B15625" s="38"/>
      <c r="C15625" s="39"/>
      <c r="D15625" s="39"/>
      <c r="E15625" s="39"/>
      <c r="F15625" s="41" t="str">
        <f aca="false">IF(A15625="","",MATCH(A15625,P_ID,1))</f>
        <v/>
      </c>
      <c r="G15625" s="41" t="str">
        <f aca="false">IF(A15625="","",INDEX(P_Svc,F15625))</f>
        <v/>
      </c>
      <c r="H15625" s="41" t="str">
        <f aca="false">IF(A15625="","",INDEX(P_Zone,F15625))</f>
        <v/>
      </c>
      <c r="I15625" s="41" t="str">
        <f aca="false">IF(A15625="","",IF(D15625="Delivered",IF(B15625&lt;=INDEX(P_Due,F15625),1,0),0))</f>
        <v/>
      </c>
    </row>
    <row r="15626" customFormat="false" ht="15" hidden="false" customHeight="false" outlineLevel="0" collapsed="false">
      <c r="A15626" s="37"/>
      <c r="B15626" s="38"/>
      <c r="C15626" s="39"/>
      <c r="D15626" s="39"/>
      <c r="E15626" s="39"/>
      <c r="F15626" s="41" t="str">
        <f aca="false">IF(A15626="","",MATCH(A15626,P_ID,1))</f>
        <v/>
      </c>
      <c r="G15626" s="41" t="str">
        <f aca="false">IF(A15626="","",INDEX(P_Svc,F15626))</f>
        <v/>
      </c>
      <c r="H15626" s="41" t="str">
        <f aca="false">IF(A15626="","",INDEX(P_Zone,F15626))</f>
        <v/>
      </c>
      <c r="I15626" s="41" t="str">
        <f aca="false">IF(A15626="","",IF(D15626="Delivered",IF(B15626&lt;=INDEX(P_Due,F15626),1,0),0))</f>
        <v/>
      </c>
    </row>
    <row r="15627" customFormat="false" ht="15" hidden="false" customHeight="false" outlineLevel="0" collapsed="false">
      <c r="A15627" s="37"/>
      <c r="B15627" s="38"/>
      <c r="C15627" s="39"/>
      <c r="D15627" s="39"/>
      <c r="E15627" s="39"/>
      <c r="F15627" s="41" t="str">
        <f aca="false">IF(A15627="","",MATCH(A15627,P_ID,1))</f>
        <v/>
      </c>
      <c r="G15627" s="41" t="str">
        <f aca="false">IF(A15627="","",INDEX(P_Svc,F15627))</f>
        <v/>
      </c>
      <c r="H15627" s="41" t="str">
        <f aca="false">IF(A15627="","",INDEX(P_Zone,F15627))</f>
        <v/>
      </c>
      <c r="I15627" s="41" t="str">
        <f aca="false">IF(A15627="","",IF(D15627="Delivered",IF(B15627&lt;=INDEX(P_Due,F15627),1,0),0))</f>
        <v/>
      </c>
    </row>
    <row r="15628" customFormat="false" ht="15" hidden="false" customHeight="false" outlineLevel="0" collapsed="false">
      <c r="A15628" s="37"/>
      <c r="B15628" s="38"/>
      <c r="C15628" s="39"/>
      <c r="D15628" s="39"/>
      <c r="E15628" s="39"/>
      <c r="F15628" s="41" t="str">
        <f aca="false">IF(A15628="","",MATCH(A15628,P_ID,1))</f>
        <v/>
      </c>
      <c r="G15628" s="41" t="str">
        <f aca="false">IF(A15628="","",INDEX(P_Svc,F15628))</f>
        <v/>
      </c>
      <c r="H15628" s="41" t="str">
        <f aca="false">IF(A15628="","",INDEX(P_Zone,F15628))</f>
        <v/>
      </c>
      <c r="I15628" s="41" t="str">
        <f aca="false">IF(A15628="","",IF(D15628="Delivered",IF(B15628&lt;=INDEX(P_Due,F15628),1,0),0))</f>
        <v/>
      </c>
    </row>
    <row r="15629" customFormat="false" ht="15" hidden="false" customHeight="false" outlineLevel="0" collapsed="false">
      <c r="A15629" s="37"/>
      <c r="B15629" s="38"/>
      <c r="C15629" s="39"/>
      <c r="D15629" s="39"/>
      <c r="E15629" s="39"/>
      <c r="F15629" s="41" t="str">
        <f aca="false">IF(A15629="","",MATCH(A15629,P_ID,1))</f>
        <v/>
      </c>
      <c r="G15629" s="41" t="str">
        <f aca="false">IF(A15629="","",INDEX(P_Svc,F15629))</f>
        <v/>
      </c>
      <c r="H15629" s="41" t="str">
        <f aca="false">IF(A15629="","",INDEX(P_Zone,F15629))</f>
        <v/>
      </c>
      <c r="I15629" s="41" t="str">
        <f aca="false">IF(A15629="","",IF(D15629="Delivered",IF(B15629&lt;=INDEX(P_Due,F15629),1,0),0))</f>
        <v/>
      </c>
    </row>
    <row r="15630" customFormat="false" ht="15" hidden="false" customHeight="false" outlineLevel="0" collapsed="false">
      <c r="A15630" s="37"/>
      <c r="B15630" s="38"/>
      <c r="C15630" s="39"/>
      <c r="D15630" s="39"/>
      <c r="E15630" s="39"/>
      <c r="F15630" s="41" t="str">
        <f aca="false">IF(A15630="","",MATCH(A15630,P_ID,1))</f>
        <v/>
      </c>
      <c r="G15630" s="41" t="str">
        <f aca="false">IF(A15630="","",INDEX(P_Svc,F15630))</f>
        <v/>
      </c>
      <c r="H15630" s="41" t="str">
        <f aca="false">IF(A15630="","",INDEX(P_Zone,F15630))</f>
        <v/>
      </c>
      <c r="I15630" s="41" t="str">
        <f aca="false">IF(A15630="","",IF(D15630="Delivered",IF(B15630&lt;=INDEX(P_Due,F15630),1,0),0))</f>
        <v/>
      </c>
    </row>
    <row r="15631" customFormat="false" ht="15" hidden="false" customHeight="false" outlineLevel="0" collapsed="false">
      <c r="A15631" s="37"/>
      <c r="B15631" s="38"/>
      <c r="C15631" s="39"/>
      <c r="D15631" s="39"/>
      <c r="E15631" s="39"/>
      <c r="F15631" s="41" t="str">
        <f aca="false">IF(A15631="","",MATCH(A15631,P_ID,1))</f>
        <v/>
      </c>
      <c r="G15631" s="41" t="str">
        <f aca="false">IF(A15631="","",INDEX(P_Svc,F15631))</f>
        <v/>
      </c>
      <c r="H15631" s="41" t="str">
        <f aca="false">IF(A15631="","",INDEX(P_Zone,F15631))</f>
        <v/>
      </c>
      <c r="I15631" s="41" t="str">
        <f aca="false">IF(A15631="","",IF(D15631="Delivered",IF(B15631&lt;=INDEX(P_Due,F15631),1,0),0))</f>
        <v/>
      </c>
    </row>
    <row r="15632" customFormat="false" ht="15" hidden="false" customHeight="false" outlineLevel="0" collapsed="false">
      <c r="A15632" s="37"/>
      <c r="B15632" s="38"/>
      <c r="C15632" s="39"/>
      <c r="D15632" s="39"/>
      <c r="E15632" s="39"/>
      <c r="F15632" s="41" t="str">
        <f aca="false">IF(A15632="","",MATCH(A15632,P_ID,1))</f>
        <v/>
      </c>
      <c r="G15632" s="41" t="str">
        <f aca="false">IF(A15632="","",INDEX(P_Svc,F15632))</f>
        <v/>
      </c>
      <c r="H15632" s="41" t="str">
        <f aca="false">IF(A15632="","",INDEX(P_Zone,F15632))</f>
        <v/>
      </c>
      <c r="I15632" s="41" t="str">
        <f aca="false">IF(A15632="","",IF(D15632="Delivered",IF(B15632&lt;=INDEX(P_Due,F15632),1,0),0))</f>
        <v/>
      </c>
    </row>
    <row r="15633" customFormat="false" ht="15" hidden="false" customHeight="false" outlineLevel="0" collapsed="false">
      <c r="A15633" s="37"/>
      <c r="B15633" s="38"/>
      <c r="C15633" s="39"/>
      <c r="D15633" s="39"/>
      <c r="E15633" s="39"/>
      <c r="F15633" s="41" t="str">
        <f aca="false">IF(A15633="","",MATCH(A15633,P_ID,1))</f>
        <v/>
      </c>
      <c r="G15633" s="41" t="str">
        <f aca="false">IF(A15633="","",INDEX(P_Svc,F15633))</f>
        <v/>
      </c>
      <c r="H15633" s="41" t="str">
        <f aca="false">IF(A15633="","",INDEX(P_Zone,F15633))</f>
        <v/>
      </c>
      <c r="I15633" s="41" t="str">
        <f aca="false">IF(A15633="","",IF(D15633="Delivered",IF(B15633&lt;=INDEX(P_Due,F15633),1,0),0))</f>
        <v/>
      </c>
    </row>
    <row r="15634" customFormat="false" ht="15" hidden="false" customHeight="false" outlineLevel="0" collapsed="false">
      <c r="A15634" s="37"/>
      <c r="B15634" s="38"/>
      <c r="C15634" s="39"/>
      <c r="D15634" s="39"/>
      <c r="E15634" s="39"/>
      <c r="F15634" s="41" t="str">
        <f aca="false">IF(A15634="","",MATCH(A15634,P_ID,1))</f>
        <v/>
      </c>
      <c r="G15634" s="41" t="str">
        <f aca="false">IF(A15634="","",INDEX(P_Svc,F15634))</f>
        <v/>
      </c>
      <c r="H15634" s="41" t="str">
        <f aca="false">IF(A15634="","",INDEX(P_Zone,F15634))</f>
        <v/>
      </c>
      <c r="I15634" s="41" t="str">
        <f aca="false">IF(A15634="","",IF(D15634="Delivered",IF(B15634&lt;=INDEX(P_Due,F15634),1,0),0))</f>
        <v/>
      </c>
    </row>
    <row r="15635" customFormat="false" ht="15" hidden="false" customHeight="false" outlineLevel="0" collapsed="false">
      <c r="A15635" s="37"/>
      <c r="B15635" s="38"/>
      <c r="C15635" s="39"/>
      <c r="D15635" s="39"/>
      <c r="E15635" s="39"/>
      <c r="F15635" s="41" t="str">
        <f aca="false">IF(A15635="","",MATCH(A15635,P_ID,1))</f>
        <v/>
      </c>
      <c r="G15635" s="41" t="str">
        <f aca="false">IF(A15635="","",INDEX(P_Svc,F15635))</f>
        <v/>
      </c>
      <c r="H15635" s="41" t="str">
        <f aca="false">IF(A15635="","",INDEX(P_Zone,F15635))</f>
        <v/>
      </c>
      <c r="I15635" s="41" t="str">
        <f aca="false">IF(A15635="","",IF(D15635="Delivered",IF(B15635&lt;=INDEX(P_Due,F15635),1,0),0))</f>
        <v/>
      </c>
    </row>
    <row r="15636" customFormat="false" ht="15" hidden="false" customHeight="false" outlineLevel="0" collapsed="false">
      <c r="A15636" s="37"/>
      <c r="B15636" s="38"/>
      <c r="C15636" s="39"/>
      <c r="D15636" s="39"/>
      <c r="E15636" s="39"/>
      <c r="F15636" s="41" t="str">
        <f aca="false">IF(A15636="","",MATCH(A15636,P_ID,1))</f>
        <v/>
      </c>
      <c r="G15636" s="41" t="str">
        <f aca="false">IF(A15636="","",INDEX(P_Svc,F15636))</f>
        <v/>
      </c>
      <c r="H15636" s="41" t="str">
        <f aca="false">IF(A15636="","",INDEX(P_Zone,F15636))</f>
        <v/>
      </c>
      <c r="I15636" s="41" t="str">
        <f aca="false">IF(A15636="","",IF(D15636="Delivered",IF(B15636&lt;=INDEX(P_Due,F15636),1,0),0))</f>
        <v/>
      </c>
    </row>
    <row r="15637" customFormat="false" ht="15" hidden="false" customHeight="false" outlineLevel="0" collapsed="false">
      <c r="A15637" s="37"/>
      <c r="B15637" s="38"/>
      <c r="C15637" s="39"/>
      <c r="D15637" s="39"/>
      <c r="E15637" s="39"/>
      <c r="F15637" s="41" t="str">
        <f aca="false">IF(A15637="","",MATCH(A15637,P_ID,1))</f>
        <v/>
      </c>
      <c r="G15637" s="41" t="str">
        <f aca="false">IF(A15637="","",INDEX(P_Svc,F15637))</f>
        <v/>
      </c>
      <c r="H15637" s="41" t="str">
        <f aca="false">IF(A15637="","",INDEX(P_Zone,F15637))</f>
        <v/>
      </c>
      <c r="I15637" s="41" t="str">
        <f aca="false">IF(A15637="","",IF(D15637="Delivered",IF(B15637&lt;=INDEX(P_Due,F15637),1,0),0))</f>
        <v/>
      </c>
    </row>
    <row r="15638" customFormat="false" ht="15" hidden="false" customHeight="false" outlineLevel="0" collapsed="false">
      <c r="A15638" s="37"/>
      <c r="B15638" s="38"/>
      <c r="C15638" s="39"/>
      <c r="D15638" s="39"/>
      <c r="E15638" s="39"/>
      <c r="F15638" s="41" t="str">
        <f aca="false">IF(A15638="","",MATCH(A15638,P_ID,1))</f>
        <v/>
      </c>
      <c r="G15638" s="41" t="str">
        <f aca="false">IF(A15638="","",INDEX(P_Svc,F15638))</f>
        <v/>
      </c>
      <c r="H15638" s="41" t="str">
        <f aca="false">IF(A15638="","",INDEX(P_Zone,F15638))</f>
        <v/>
      </c>
      <c r="I15638" s="41" t="str">
        <f aca="false">IF(A15638="","",IF(D15638="Delivered",IF(B15638&lt;=INDEX(P_Due,F15638),1,0),0))</f>
        <v/>
      </c>
    </row>
    <row r="15639" customFormat="false" ht="15" hidden="false" customHeight="false" outlineLevel="0" collapsed="false">
      <c r="A15639" s="37"/>
      <c r="B15639" s="38"/>
      <c r="C15639" s="39"/>
      <c r="D15639" s="39"/>
      <c r="E15639" s="39"/>
      <c r="F15639" s="41" t="str">
        <f aca="false">IF(A15639="","",MATCH(A15639,P_ID,1))</f>
        <v/>
      </c>
      <c r="G15639" s="41" t="str">
        <f aca="false">IF(A15639="","",INDEX(P_Svc,F15639))</f>
        <v/>
      </c>
      <c r="H15639" s="41" t="str">
        <f aca="false">IF(A15639="","",INDEX(P_Zone,F15639))</f>
        <v/>
      </c>
      <c r="I15639" s="41" t="str">
        <f aca="false">IF(A15639="","",IF(D15639="Delivered",IF(B15639&lt;=INDEX(P_Due,F15639),1,0),0))</f>
        <v/>
      </c>
    </row>
    <row r="15640" customFormat="false" ht="15" hidden="false" customHeight="false" outlineLevel="0" collapsed="false">
      <c r="A15640" s="37"/>
      <c r="B15640" s="38"/>
      <c r="C15640" s="39"/>
      <c r="D15640" s="39"/>
      <c r="E15640" s="39"/>
      <c r="F15640" s="41" t="str">
        <f aca="false">IF(A15640="","",MATCH(A15640,P_ID,1))</f>
        <v/>
      </c>
      <c r="G15640" s="41" t="str">
        <f aca="false">IF(A15640="","",INDEX(P_Svc,F15640))</f>
        <v/>
      </c>
      <c r="H15640" s="41" t="str">
        <f aca="false">IF(A15640="","",INDEX(P_Zone,F15640))</f>
        <v/>
      </c>
      <c r="I15640" s="41" t="str">
        <f aca="false">IF(A15640="","",IF(D15640="Delivered",IF(B15640&lt;=INDEX(P_Due,F15640),1,0),0))</f>
        <v/>
      </c>
    </row>
    <row r="15641" customFormat="false" ht="15" hidden="false" customHeight="false" outlineLevel="0" collapsed="false">
      <c r="A15641" s="37"/>
      <c r="B15641" s="38"/>
      <c r="C15641" s="39"/>
      <c r="D15641" s="39"/>
      <c r="E15641" s="39"/>
      <c r="F15641" s="41" t="str">
        <f aca="false">IF(A15641="","",MATCH(A15641,P_ID,1))</f>
        <v/>
      </c>
      <c r="G15641" s="41" t="str">
        <f aca="false">IF(A15641="","",INDEX(P_Svc,F15641))</f>
        <v/>
      </c>
      <c r="H15641" s="41" t="str">
        <f aca="false">IF(A15641="","",INDEX(P_Zone,F15641))</f>
        <v/>
      </c>
      <c r="I15641" s="41" t="str">
        <f aca="false">IF(A15641="","",IF(D15641="Delivered",IF(B15641&lt;=INDEX(P_Due,F15641),1,0),0))</f>
        <v/>
      </c>
    </row>
    <row r="15642" customFormat="false" ht="15" hidden="false" customHeight="false" outlineLevel="0" collapsed="false">
      <c r="A15642" s="37"/>
      <c r="B15642" s="38"/>
      <c r="C15642" s="39"/>
      <c r="D15642" s="39"/>
      <c r="E15642" s="39"/>
      <c r="F15642" s="41" t="str">
        <f aca="false">IF(A15642="","",MATCH(A15642,P_ID,1))</f>
        <v/>
      </c>
      <c r="G15642" s="41" t="str">
        <f aca="false">IF(A15642="","",INDEX(P_Svc,F15642))</f>
        <v/>
      </c>
      <c r="H15642" s="41" t="str">
        <f aca="false">IF(A15642="","",INDEX(P_Zone,F15642))</f>
        <v/>
      </c>
      <c r="I15642" s="41" t="str">
        <f aca="false">IF(A15642="","",IF(D15642="Delivered",IF(B15642&lt;=INDEX(P_Due,F15642),1,0),0))</f>
        <v/>
      </c>
    </row>
    <row r="15643" customFormat="false" ht="15" hidden="false" customHeight="false" outlineLevel="0" collapsed="false">
      <c r="A15643" s="37"/>
      <c r="B15643" s="38"/>
      <c r="C15643" s="39"/>
      <c r="D15643" s="39"/>
      <c r="E15643" s="39"/>
      <c r="F15643" s="41" t="str">
        <f aca="false">IF(A15643="","",MATCH(A15643,P_ID,1))</f>
        <v/>
      </c>
      <c r="G15643" s="41" t="str">
        <f aca="false">IF(A15643="","",INDEX(P_Svc,F15643))</f>
        <v/>
      </c>
      <c r="H15643" s="41" t="str">
        <f aca="false">IF(A15643="","",INDEX(P_Zone,F15643))</f>
        <v/>
      </c>
      <c r="I15643" s="41" t="str">
        <f aca="false">IF(A15643="","",IF(D15643="Delivered",IF(B15643&lt;=INDEX(P_Due,F15643),1,0),0))</f>
        <v/>
      </c>
    </row>
    <row r="15644" customFormat="false" ht="15" hidden="false" customHeight="false" outlineLevel="0" collapsed="false">
      <c r="A15644" s="37"/>
      <c r="B15644" s="38"/>
      <c r="C15644" s="39"/>
      <c r="D15644" s="39"/>
      <c r="E15644" s="39"/>
      <c r="F15644" s="41" t="str">
        <f aca="false">IF(A15644="","",MATCH(A15644,P_ID,1))</f>
        <v/>
      </c>
      <c r="G15644" s="41" t="str">
        <f aca="false">IF(A15644="","",INDEX(P_Svc,F15644))</f>
        <v/>
      </c>
      <c r="H15644" s="41" t="str">
        <f aca="false">IF(A15644="","",INDEX(P_Zone,F15644))</f>
        <v/>
      </c>
      <c r="I15644" s="41" t="str">
        <f aca="false">IF(A15644="","",IF(D15644="Delivered",IF(B15644&lt;=INDEX(P_Due,F15644),1,0),0))</f>
        <v/>
      </c>
    </row>
    <row r="15645" customFormat="false" ht="15" hidden="false" customHeight="false" outlineLevel="0" collapsed="false">
      <c r="A15645" s="37"/>
      <c r="B15645" s="38"/>
      <c r="C15645" s="39"/>
      <c r="D15645" s="39"/>
      <c r="E15645" s="39"/>
      <c r="F15645" s="41" t="str">
        <f aca="false">IF(A15645="","",MATCH(A15645,P_ID,1))</f>
        <v/>
      </c>
      <c r="G15645" s="41" t="str">
        <f aca="false">IF(A15645="","",INDEX(P_Svc,F15645))</f>
        <v/>
      </c>
      <c r="H15645" s="41" t="str">
        <f aca="false">IF(A15645="","",INDEX(P_Zone,F15645))</f>
        <v/>
      </c>
      <c r="I15645" s="41" t="str">
        <f aca="false">IF(A15645="","",IF(D15645="Delivered",IF(B15645&lt;=INDEX(P_Due,F15645),1,0),0))</f>
        <v/>
      </c>
    </row>
    <row r="15646" customFormat="false" ht="15" hidden="false" customHeight="false" outlineLevel="0" collapsed="false">
      <c r="A15646" s="37"/>
      <c r="B15646" s="38"/>
      <c r="C15646" s="39"/>
      <c r="D15646" s="39"/>
      <c r="E15646" s="39"/>
      <c r="F15646" s="41" t="str">
        <f aca="false">IF(A15646="","",MATCH(A15646,P_ID,1))</f>
        <v/>
      </c>
      <c r="G15646" s="41" t="str">
        <f aca="false">IF(A15646="","",INDEX(P_Svc,F15646))</f>
        <v/>
      </c>
      <c r="H15646" s="41" t="str">
        <f aca="false">IF(A15646="","",INDEX(P_Zone,F15646))</f>
        <v/>
      </c>
      <c r="I15646" s="41" t="str">
        <f aca="false">IF(A15646="","",IF(D15646="Delivered",IF(B15646&lt;=INDEX(P_Due,F15646),1,0),0))</f>
        <v/>
      </c>
    </row>
    <row r="15647" customFormat="false" ht="15" hidden="false" customHeight="false" outlineLevel="0" collapsed="false">
      <c r="A15647" s="37"/>
      <c r="B15647" s="38"/>
      <c r="C15647" s="39"/>
      <c r="D15647" s="39"/>
      <c r="E15647" s="39"/>
      <c r="F15647" s="41" t="str">
        <f aca="false">IF(A15647="","",MATCH(A15647,P_ID,1))</f>
        <v/>
      </c>
      <c r="G15647" s="41" t="str">
        <f aca="false">IF(A15647="","",INDEX(P_Svc,F15647))</f>
        <v/>
      </c>
      <c r="H15647" s="41" t="str">
        <f aca="false">IF(A15647="","",INDEX(P_Zone,F15647))</f>
        <v/>
      </c>
      <c r="I15647" s="41" t="str">
        <f aca="false">IF(A15647="","",IF(D15647="Delivered",IF(B15647&lt;=INDEX(P_Due,F15647),1,0),0))</f>
        <v/>
      </c>
    </row>
    <row r="15648" customFormat="false" ht="15" hidden="false" customHeight="false" outlineLevel="0" collapsed="false">
      <c r="A15648" s="37"/>
      <c r="B15648" s="38"/>
      <c r="C15648" s="39"/>
      <c r="D15648" s="39"/>
      <c r="E15648" s="39"/>
      <c r="F15648" s="41" t="str">
        <f aca="false">IF(A15648="","",MATCH(A15648,P_ID,1))</f>
        <v/>
      </c>
      <c r="G15648" s="41" t="str">
        <f aca="false">IF(A15648="","",INDEX(P_Svc,F15648))</f>
        <v/>
      </c>
      <c r="H15648" s="41" t="str">
        <f aca="false">IF(A15648="","",INDEX(P_Zone,F15648))</f>
        <v/>
      </c>
      <c r="I15648" s="41" t="str">
        <f aca="false">IF(A15648="","",IF(D15648="Delivered",IF(B15648&lt;=INDEX(P_Due,F15648),1,0),0))</f>
        <v/>
      </c>
    </row>
    <row r="15649" customFormat="false" ht="15" hidden="false" customHeight="false" outlineLevel="0" collapsed="false">
      <c r="A15649" s="37"/>
      <c r="B15649" s="38"/>
      <c r="C15649" s="39"/>
      <c r="D15649" s="39"/>
      <c r="E15649" s="39"/>
      <c r="F15649" s="41" t="str">
        <f aca="false">IF(A15649="","",MATCH(A15649,P_ID,1))</f>
        <v/>
      </c>
      <c r="G15649" s="41" t="str">
        <f aca="false">IF(A15649="","",INDEX(P_Svc,F15649))</f>
        <v/>
      </c>
      <c r="H15649" s="41" t="str">
        <f aca="false">IF(A15649="","",INDEX(P_Zone,F15649))</f>
        <v/>
      </c>
      <c r="I15649" s="41" t="str">
        <f aca="false">IF(A15649="","",IF(D15649="Delivered",IF(B15649&lt;=INDEX(P_Due,F15649),1,0),0))</f>
        <v/>
      </c>
    </row>
    <row r="15650" customFormat="false" ht="15" hidden="false" customHeight="false" outlineLevel="0" collapsed="false">
      <c r="A15650" s="37"/>
      <c r="B15650" s="38"/>
      <c r="C15650" s="39"/>
      <c r="D15650" s="39"/>
      <c r="E15650" s="39"/>
      <c r="F15650" s="41" t="str">
        <f aca="false">IF(A15650="","",MATCH(A15650,P_ID,1))</f>
        <v/>
      </c>
      <c r="G15650" s="41" t="str">
        <f aca="false">IF(A15650="","",INDEX(P_Svc,F15650))</f>
        <v/>
      </c>
      <c r="H15650" s="41" t="str">
        <f aca="false">IF(A15650="","",INDEX(P_Zone,F15650))</f>
        <v/>
      </c>
      <c r="I15650" s="41" t="str">
        <f aca="false">IF(A15650="","",IF(D15650="Delivered",IF(B15650&lt;=INDEX(P_Due,F15650),1,0),0))</f>
        <v/>
      </c>
    </row>
    <row r="15651" customFormat="false" ht="15" hidden="false" customHeight="false" outlineLevel="0" collapsed="false">
      <c r="A15651" s="37"/>
      <c r="B15651" s="38"/>
      <c r="C15651" s="39"/>
      <c r="D15651" s="39"/>
      <c r="E15651" s="39"/>
      <c r="F15651" s="41" t="str">
        <f aca="false">IF(A15651="","",MATCH(A15651,P_ID,1))</f>
        <v/>
      </c>
      <c r="G15651" s="41" t="str">
        <f aca="false">IF(A15651="","",INDEX(P_Svc,F15651))</f>
        <v/>
      </c>
      <c r="H15651" s="41" t="str">
        <f aca="false">IF(A15651="","",INDEX(P_Zone,F15651))</f>
        <v/>
      </c>
      <c r="I15651" s="41" t="str">
        <f aca="false">IF(A15651="","",IF(D15651="Delivered",IF(B15651&lt;=INDEX(P_Due,F15651),1,0),0))</f>
        <v/>
      </c>
    </row>
    <row r="15652" customFormat="false" ht="15" hidden="false" customHeight="false" outlineLevel="0" collapsed="false">
      <c r="A15652" s="37"/>
      <c r="B15652" s="38"/>
      <c r="C15652" s="39"/>
      <c r="D15652" s="39"/>
      <c r="E15652" s="39"/>
      <c r="F15652" s="41" t="str">
        <f aca="false">IF(A15652="","",MATCH(A15652,P_ID,1))</f>
        <v/>
      </c>
      <c r="G15652" s="41" t="str">
        <f aca="false">IF(A15652="","",INDEX(P_Svc,F15652))</f>
        <v/>
      </c>
      <c r="H15652" s="41" t="str">
        <f aca="false">IF(A15652="","",INDEX(P_Zone,F15652))</f>
        <v/>
      </c>
      <c r="I15652" s="41" t="str">
        <f aca="false">IF(A15652="","",IF(D15652="Delivered",IF(B15652&lt;=INDEX(P_Due,F15652),1,0),0))</f>
        <v/>
      </c>
    </row>
    <row r="15653" customFormat="false" ht="15" hidden="false" customHeight="false" outlineLevel="0" collapsed="false">
      <c r="A15653" s="37"/>
      <c r="B15653" s="38"/>
      <c r="C15653" s="39"/>
      <c r="D15653" s="39"/>
      <c r="E15653" s="39"/>
      <c r="F15653" s="41" t="str">
        <f aca="false">IF(A15653="","",MATCH(A15653,P_ID,1))</f>
        <v/>
      </c>
      <c r="G15653" s="41" t="str">
        <f aca="false">IF(A15653="","",INDEX(P_Svc,F15653))</f>
        <v/>
      </c>
      <c r="H15653" s="41" t="str">
        <f aca="false">IF(A15653="","",INDEX(P_Zone,F15653))</f>
        <v/>
      </c>
      <c r="I15653" s="41" t="str">
        <f aca="false">IF(A15653="","",IF(D15653="Delivered",IF(B15653&lt;=INDEX(P_Due,F15653),1,0),0))</f>
        <v/>
      </c>
    </row>
    <row r="15654" customFormat="false" ht="15" hidden="false" customHeight="false" outlineLevel="0" collapsed="false">
      <c r="A15654" s="37"/>
      <c r="B15654" s="38"/>
      <c r="C15654" s="39"/>
      <c r="D15654" s="39"/>
      <c r="E15654" s="39"/>
      <c r="F15654" s="41" t="str">
        <f aca="false">IF(A15654="","",MATCH(A15654,P_ID,1))</f>
        <v/>
      </c>
      <c r="G15654" s="41" t="str">
        <f aca="false">IF(A15654="","",INDEX(P_Svc,F15654))</f>
        <v/>
      </c>
      <c r="H15654" s="41" t="str">
        <f aca="false">IF(A15654="","",INDEX(P_Zone,F15654))</f>
        <v/>
      </c>
      <c r="I15654" s="41" t="str">
        <f aca="false">IF(A15654="","",IF(D15654="Delivered",IF(B15654&lt;=INDEX(P_Due,F15654),1,0),0))</f>
        <v/>
      </c>
    </row>
    <row r="15655" customFormat="false" ht="15" hidden="false" customHeight="false" outlineLevel="0" collapsed="false">
      <c r="A15655" s="37"/>
      <c r="B15655" s="38"/>
      <c r="C15655" s="39"/>
      <c r="D15655" s="39"/>
      <c r="E15655" s="39"/>
      <c r="F15655" s="41" t="str">
        <f aca="false">IF(A15655="","",MATCH(A15655,P_ID,1))</f>
        <v/>
      </c>
      <c r="G15655" s="41" t="str">
        <f aca="false">IF(A15655="","",INDEX(P_Svc,F15655))</f>
        <v/>
      </c>
      <c r="H15655" s="41" t="str">
        <f aca="false">IF(A15655="","",INDEX(P_Zone,F15655))</f>
        <v/>
      </c>
      <c r="I15655" s="41" t="str">
        <f aca="false">IF(A15655="","",IF(D15655="Delivered",IF(B15655&lt;=INDEX(P_Due,F15655),1,0),0))</f>
        <v/>
      </c>
    </row>
    <row r="15656" customFormat="false" ht="15" hidden="false" customHeight="false" outlineLevel="0" collapsed="false">
      <c r="A15656" s="37"/>
      <c r="B15656" s="38"/>
      <c r="C15656" s="39"/>
      <c r="D15656" s="39"/>
      <c r="E15656" s="39"/>
      <c r="F15656" s="41" t="str">
        <f aca="false">IF(A15656="","",MATCH(A15656,P_ID,1))</f>
        <v/>
      </c>
      <c r="G15656" s="41" t="str">
        <f aca="false">IF(A15656="","",INDEX(P_Svc,F15656))</f>
        <v/>
      </c>
      <c r="H15656" s="41" t="str">
        <f aca="false">IF(A15656="","",INDEX(P_Zone,F15656))</f>
        <v/>
      </c>
      <c r="I15656" s="41" t="str">
        <f aca="false">IF(A15656="","",IF(D15656="Delivered",IF(B15656&lt;=INDEX(P_Due,F15656),1,0),0))</f>
        <v/>
      </c>
    </row>
    <row r="15657" customFormat="false" ht="15" hidden="false" customHeight="false" outlineLevel="0" collapsed="false">
      <c r="A15657" s="37"/>
      <c r="B15657" s="38"/>
      <c r="C15657" s="39"/>
      <c r="D15657" s="39"/>
      <c r="E15657" s="39"/>
      <c r="F15657" s="41" t="str">
        <f aca="false">IF(A15657="","",MATCH(A15657,P_ID,1))</f>
        <v/>
      </c>
      <c r="G15657" s="41" t="str">
        <f aca="false">IF(A15657="","",INDEX(P_Svc,F15657))</f>
        <v/>
      </c>
      <c r="H15657" s="41" t="str">
        <f aca="false">IF(A15657="","",INDEX(P_Zone,F15657))</f>
        <v/>
      </c>
      <c r="I15657" s="41" t="str">
        <f aca="false">IF(A15657="","",IF(D15657="Delivered",IF(B15657&lt;=INDEX(P_Due,F15657),1,0),0))</f>
        <v/>
      </c>
    </row>
    <row r="15658" customFormat="false" ht="15" hidden="false" customHeight="false" outlineLevel="0" collapsed="false">
      <c r="A15658" s="37"/>
      <c r="B15658" s="38"/>
      <c r="C15658" s="39"/>
      <c r="D15658" s="39"/>
      <c r="E15658" s="39"/>
      <c r="F15658" s="41" t="str">
        <f aca="false">IF(A15658="","",MATCH(A15658,P_ID,1))</f>
        <v/>
      </c>
      <c r="G15658" s="41" t="str">
        <f aca="false">IF(A15658="","",INDEX(P_Svc,F15658))</f>
        <v/>
      </c>
      <c r="H15658" s="41" t="str">
        <f aca="false">IF(A15658="","",INDEX(P_Zone,F15658))</f>
        <v/>
      </c>
      <c r="I15658" s="41" t="str">
        <f aca="false">IF(A15658="","",IF(D15658="Delivered",IF(B15658&lt;=INDEX(P_Due,F15658),1,0),0))</f>
        <v/>
      </c>
    </row>
    <row r="15659" customFormat="false" ht="15" hidden="false" customHeight="false" outlineLevel="0" collapsed="false">
      <c r="A15659" s="37"/>
      <c r="B15659" s="38"/>
      <c r="C15659" s="39"/>
      <c r="D15659" s="39"/>
      <c r="E15659" s="39"/>
      <c r="F15659" s="41" t="str">
        <f aca="false">IF(A15659="","",MATCH(A15659,P_ID,1))</f>
        <v/>
      </c>
      <c r="G15659" s="41" t="str">
        <f aca="false">IF(A15659="","",INDEX(P_Svc,F15659))</f>
        <v/>
      </c>
      <c r="H15659" s="41" t="str">
        <f aca="false">IF(A15659="","",INDEX(P_Zone,F15659))</f>
        <v/>
      </c>
      <c r="I15659" s="41" t="str">
        <f aca="false">IF(A15659="","",IF(D15659="Delivered",IF(B15659&lt;=INDEX(P_Due,F15659),1,0),0))</f>
        <v/>
      </c>
    </row>
    <row r="15660" customFormat="false" ht="15" hidden="false" customHeight="false" outlineLevel="0" collapsed="false">
      <c r="A15660" s="37"/>
      <c r="B15660" s="38"/>
      <c r="C15660" s="39"/>
      <c r="D15660" s="39"/>
      <c r="E15660" s="39"/>
      <c r="F15660" s="41" t="str">
        <f aca="false">IF(A15660="","",MATCH(A15660,P_ID,1))</f>
        <v/>
      </c>
      <c r="G15660" s="41" t="str">
        <f aca="false">IF(A15660="","",INDEX(P_Svc,F15660))</f>
        <v/>
      </c>
      <c r="H15660" s="41" t="str">
        <f aca="false">IF(A15660="","",INDEX(P_Zone,F15660))</f>
        <v/>
      </c>
      <c r="I15660" s="41" t="str">
        <f aca="false">IF(A15660="","",IF(D15660="Delivered",IF(B15660&lt;=INDEX(P_Due,F15660),1,0),0))</f>
        <v/>
      </c>
    </row>
    <row r="15661" customFormat="false" ht="15" hidden="false" customHeight="false" outlineLevel="0" collapsed="false">
      <c r="A15661" s="37"/>
      <c r="B15661" s="38"/>
      <c r="C15661" s="39"/>
      <c r="D15661" s="39"/>
      <c r="E15661" s="39"/>
      <c r="F15661" s="41" t="str">
        <f aca="false">IF(A15661="","",MATCH(A15661,P_ID,1))</f>
        <v/>
      </c>
      <c r="G15661" s="41" t="str">
        <f aca="false">IF(A15661="","",INDEX(P_Svc,F15661))</f>
        <v/>
      </c>
      <c r="H15661" s="41" t="str">
        <f aca="false">IF(A15661="","",INDEX(P_Zone,F15661))</f>
        <v/>
      </c>
      <c r="I15661" s="41" t="str">
        <f aca="false">IF(A15661="","",IF(D15661="Delivered",IF(B15661&lt;=INDEX(P_Due,F15661),1,0),0))</f>
        <v/>
      </c>
    </row>
    <row r="15662" customFormat="false" ht="15" hidden="false" customHeight="false" outlineLevel="0" collapsed="false">
      <c r="A15662" s="37"/>
      <c r="B15662" s="38"/>
      <c r="C15662" s="39"/>
      <c r="D15662" s="39"/>
      <c r="E15662" s="39"/>
      <c r="F15662" s="41" t="str">
        <f aca="false">IF(A15662="","",MATCH(A15662,P_ID,1))</f>
        <v/>
      </c>
      <c r="G15662" s="41" t="str">
        <f aca="false">IF(A15662="","",INDEX(P_Svc,F15662))</f>
        <v/>
      </c>
      <c r="H15662" s="41" t="str">
        <f aca="false">IF(A15662="","",INDEX(P_Zone,F15662))</f>
        <v/>
      </c>
      <c r="I15662" s="41" t="str">
        <f aca="false">IF(A15662="","",IF(D15662="Delivered",IF(B15662&lt;=INDEX(P_Due,F15662),1,0),0))</f>
        <v/>
      </c>
    </row>
    <row r="15663" customFormat="false" ht="15" hidden="false" customHeight="false" outlineLevel="0" collapsed="false">
      <c r="A15663" s="37"/>
      <c r="B15663" s="38"/>
      <c r="C15663" s="39"/>
      <c r="D15663" s="39"/>
      <c r="E15663" s="39"/>
      <c r="F15663" s="41" t="str">
        <f aca="false">IF(A15663="","",MATCH(A15663,P_ID,1))</f>
        <v/>
      </c>
      <c r="G15663" s="41" t="str">
        <f aca="false">IF(A15663="","",INDEX(P_Svc,F15663))</f>
        <v/>
      </c>
      <c r="H15663" s="41" t="str">
        <f aca="false">IF(A15663="","",INDEX(P_Zone,F15663))</f>
        <v/>
      </c>
      <c r="I15663" s="41" t="str">
        <f aca="false">IF(A15663="","",IF(D15663="Delivered",IF(B15663&lt;=INDEX(P_Due,F15663),1,0),0))</f>
        <v/>
      </c>
    </row>
    <row r="15664" customFormat="false" ht="15" hidden="false" customHeight="false" outlineLevel="0" collapsed="false">
      <c r="A15664" s="37"/>
      <c r="B15664" s="38"/>
      <c r="C15664" s="39"/>
      <c r="D15664" s="39"/>
      <c r="E15664" s="39"/>
      <c r="F15664" s="41" t="str">
        <f aca="false">IF(A15664="","",MATCH(A15664,P_ID,1))</f>
        <v/>
      </c>
      <c r="G15664" s="41" t="str">
        <f aca="false">IF(A15664="","",INDEX(P_Svc,F15664))</f>
        <v/>
      </c>
      <c r="H15664" s="41" t="str">
        <f aca="false">IF(A15664="","",INDEX(P_Zone,F15664))</f>
        <v/>
      </c>
      <c r="I15664" s="41" t="str">
        <f aca="false">IF(A15664="","",IF(D15664="Delivered",IF(B15664&lt;=INDEX(P_Due,F15664),1,0),0))</f>
        <v/>
      </c>
    </row>
    <row r="15665" customFormat="false" ht="15" hidden="false" customHeight="false" outlineLevel="0" collapsed="false">
      <c r="A15665" s="37"/>
      <c r="B15665" s="38"/>
      <c r="C15665" s="39"/>
      <c r="D15665" s="39"/>
      <c r="E15665" s="39"/>
      <c r="F15665" s="41" t="str">
        <f aca="false">IF(A15665="","",MATCH(A15665,P_ID,1))</f>
        <v/>
      </c>
      <c r="G15665" s="41" t="str">
        <f aca="false">IF(A15665="","",INDEX(P_Svc,F15665))</f>
        <v/>
      </c>
      <c r="H15665" s="41" t="str">
        <f aca="false">IF(A15665="","",INDEX(P_Zone,F15665))</f>
        <v/>
      </c>
      <c r="I15665" s="41" t="str">
        <f aca="false">IF(A15665="","",IF(D15665="Delivered",IF(B15665&lt;=INDEX(P_Due,F15665),1,0),0))</f>
        <v/>
      </c>
    </row>
    <row r="15666" customFormat="false" ht="15" hidden="false" customHeight="false" outlineLevel="0" collapsed="false">
      <c r="A15666" s="37"/>
      <c r="B15666" s="38"/>
      <c r="C15666" s="39"/>
      <c r="D15666" s="39"/>
      <c r="E15666" s="39"/>
      <c r="F15666" s="41" t="str">
        <f aca="false">IF(A15666="","",MATCH(A15666,P_ID,1))</f>
        <v/>
      </c>
      <c r="G15666" s="41" t="str">
        <f aca="false">IF(A15666="","",INDEX(P_Svc,F15666))</f>
        <v/>
      </c>
      <c r="H15666" s="41" t="str">
        <f aca="false">IF(A15666="","",INDEX(P_Zone,F15666))</f>
        <v/>
      </c>
      <c r="I15666" s="41" t="str">
        <f aca="false">IF(A15666="","",IF(D15666="Delivered",IF(B15666&lt;=INDEX(P_Due,F15666),1,0),0))</f>
        <v/>
      </c>
    </row>
    <row r="15667" customFormat="false" ht="15" hidden="false" customHeight="false" outlineLevel="0" collapsed="false">
      <c r="A15667" s="37"/>
      <c r="B15667" s="38"/>
      <c r="C15667" s="39"/>
      <c r="D15667" s="39"/>
      <c r="E15667" s="39"/>
      <c r="F15667" s="41" t="str">
        <f aca="false">IF(A15667="","",MATCH(A15667,P_ID,1))</f>
        <v/>
      </c>
      <c r="G15667" s="41" t="str">
        <f aca="false">IF(A15667="","",INDEX(P_Svc,F15667))</f>
        <v/>
      </c>
      <c r="H15667" s="41" t="str">
        <f aca="false">IF(A15667="","",INDEX(P_Zone,F15667))</f>
        <v/>
      </c>
      <c r="I15667" s="41" t="str">
        <f aca="false">IF(A15667="","",IF(D15667="Delivered",IF(B15667&lt;=INDEX(P_Due,F15667),1,0),0))</f>
        <v/>
      </c>
    </row>
    <row r="15668" customFormat="false" ht="15" hidden="false" customHeight="false" outlineLevel="0" collapsed="false">
      <c r="A15668" s="37"/>
      <c r="B15668" s="38"/>
      <c r="C15668" s="39"/>
      <c r="D15668" s="39"/>
      <c r="E15668" s="39"/>
      <c r="F15668" s="41" t="str">
        <f aca="false">IF(A15668="","",MATCH(A15668,P_ID,1))</f>
        <v/>
      </c>
      <c r="G15668" s="41" t="str">
        <f aca="false">IF(A15668="","",INDEX(P_Svc,F15668))</f>
        <v/>
      </c>
      <c r="H15668" s="41" t="str">
        <f aca="false">IF(A15668="","",INDEX(P_Zone,F15668))</f>
        <v/>
      </c>
      <c r="I15668" s="41" t="str">
        <f aca="false">IF(A15668="","",IF(D15668="Delivered",IF(B15668&lt;=INDEX(P_Due,F15668),1,0),0))</f>
        <v/>
      </c>
    </row>
    <row r="15669" customFormat="false" ht="15" hidden="false" customHeight="false" outlineLevel="0" collapsed="false">
      <c r="A15669" s="37"/>
      <c r="B15669" s="38"/>
      <c r="C15669" s="39"/>
      <c r="D15669" s="39"/>
      <c r="E15669" s="39"/>
      <c r="F15669" s="41" t="str">
        <f aca="false">IF(A15669="","",MATCH(A15669,P_ID,1))</f>
        <v/>
      </c>
      <c r="G15669" s="41" t="str">
        <f aca="false">IF(A15669="","",INDEX(P_Svc,F15669))</f>
        <v/>
      </c>
      <c r="H15669" s="41" t="str">
        <f aca="false">IF(A15669="","",INDEX(P_Zone,F15669))</f>
        <v/>
      </c>
      <c r="I15669" s="41" t="str">
        <f aca="false">IF(A15669="","",IF(D15669="Delivered",IF(B15669&lt;=INDEX(P_Due,F15669),1,0),0))</f>
        <v/>
      </c>
    </row>
    <row r="15670" customFormat="false" ht="15" hidden="false" customHeight="false" outlineLevel="0" collapsed="false">
      <c r="A15670" s="37"/>
      <c r="B15670" s="38"/>
      <c r="C15670" s="39"/>
      <c r="D15670" s="39"/>
      <c r="E15670" s="39"/>
      <c r="F15670" s="41" t="str">
        <f aca="false">IF(A15670="","",MATCH(A15670,P_ID,1))</f>
        <v/>
      </c>
      <c r="G15670" s="41" t="str">
        <f aca="false">IF(A15670="","",INDEX(P_Svc,F15670))</f>
        <v/>
      </c>
      <c r="H15670" s="41" t="str">
        <f aca="false">IF(A15670="","",INDEX(P_Zone,F15670))</f>
        <v/>
      </c>
      <c r="I15670" s="41" t="str">
        <f aca="false">IF(A15670="","",IF(D15670="Delivered",IF(B15670&lt;=INDEX(P_Due,F15670),1,0),0))</f>
        <v/>
      </c>
    </row>
    <row r="15671" customFormat="false" ht="15" hidden="false" customHeight="false" outlineLevel="0" collapsed="false">
      <c r="A15671" s="37"/>
      <c r="B15671" s="38"/>
      <c r="C15671" s="39"/>
      <c r="D15671" s="39"/>
      <c r="E15671" s="39"/>
      <c r="F15671" s="41" t="str">
        <f aca="false">IF(A15671="","",MATCH(A15671,P_ID,1))</f>
        <v/>
      </c>
      <c r="G15671" s="41" t="str">
        <f aca="false">IF(A15671="","",INDEX(P_Svc,F15671))</f>
        <v/>
      </c>
      <c r="H15671" s="41" t="str">
        <f aca="false">IF(A15671="","",INDEX(P_Zone,F15671))</f>
        <v/>
      </c>
      <c r="I15671" s="41" t="str">
        <f aca="false">IF(A15671="","",IF(D15671="Delivered",IF(B15671&lt;=INDEX(P_Due,F15671),1,0),0))</f>
        <v/>
      </c>
    </row>
    <row r="15672" customFormat="false" ht="15" hidden="false" customHeight="false" outlineLevel="0" collapsed="false">
      <c r="A15672" s="37"/>
      <c r="B15672" s="38"/>
      <c r="C15672" s="39"/>
      <c r="D15672" s="39"/>
      <c r="E15672" s="39"/>
      <c r="F15672" s="41" t="str">
        <f aca="false">IF(A15672="","",MATCH(A15672,P_ID,1))</f>
        <v/>
      </c>
      <c r="G15672" s="41" t="str">
        <f aca="false">IF(A15672="","",INDEX(P_Svc,F15672))</f>
        <v/>
      </c>
      <c r="H15672" s="41" t="str">
        <f aca="false">IF(A15672="","",INDEX(P_Zone,F15672))</f>
        <v/>
      </c>
      <c r="I15672" s="41" t="str">
        <f aca="false">IF(A15672="","",IF(D15672="Delivered",IF(B15672&lt;=INDEX(P_Due,F15672),1,0),0))</f>
        <v/>
      </c>
    </row>
    <row r="15673" customFormat="false" ht="15" hidden="false" customHeight="false" outlineLevel="0" collapsed="false">
      <c r="A15673" s="37"/>
      <c r="B15673" s="38"/>
      <c r="C15673" s="39"/>
      <c r="D15673" s="39"/>
      <c r="E15673" s="39"/>
      <c r="F15673" s="41" t="str">
        <f aca="false">IF(A15673="","",MATCH(A15673,P_ID,1))</f>
        <v/>
      </c>
      <c r="G15673" s="41" t="str">
        <f aca="false">IF(A15673="","",INDEX(P_Svc,F15673))</f>
        <v/>
      </c>
      <c r="H15673" s="41" t="str">
        <f aca="false">IF(A15673="","",INDEX(P_Zone,F15673))</f>
        <v/>
      </c>
      <c r="I15673" s="41" t="str">
        <f aca="false">IF(A15673="","",IF(D15673="Delivered",IF(B15673&lt;=INDEX(P_Due,F15673),1,0),0))</f>
        <v/>
      </c>
    </row>
    <row r="15674" customFormat="false" ht="15" hidden="false" customHeight="false" outlineLevel="0" collapsed="false">
      <c r="A15674" s="37"/>
      <c r="B15674" s="38"/>
      <c r="C15674" s="39"/>
      <c r="D15674" s="39"/>
      <c r="E15674" s="39"/>
      <c r="F15674" s="41" t="str">
        <f aca="false">IF(A15674="","",MATCH(A15674,P_ID,1))</f>
        <v/>
      </c>
      <c r="G15674" s="41" t="str">
        <f aca="false">IF(A15674="","",INDEX(P_Svc,F15674))</f>
        <v/>
      </c>
      <c r="H15674" s="41" t="str">
        <f aca="false">IF(A15674="","",INDEX(P_Zone,F15674))</f>
        <v/>
      </c>
      <c r="I15674" s="41" t="str">
        <f aca="false">IF(A15674="","",IF(D15674="Delivered",IF(B15674&lt;=INDEX(P_Due,F15674),1,0),0))</f>
        <v/>
      </c>
    </row>
    <row r="15675" customFormat="false" ht="15" hidden="false" customHeight="false" outlineLevel="0" collapsed="false">
      <c r="A15675" s="37"/>
      <c r="B15675" s="38"/>
      <c r="C15675" s="39"/>
      <c r="D15675" s="39"/>
      <c r="E15675" s="39"/>
      <c r="F15675" s="41" t="str">
        <f aca="false">IF(A15675="","",MATCH(A15675,P_ID,1))</f>
        <v/>
      </c>
      <c r="G15675" s="41" t="str">
        <f aca="false">IF(A15675="","",INDEX(P_Svc,F15675))</f>
        <v/>
      </c>
      <c r="H15675" s="41" t="str">
        <f aca="false">IF(A15675="","",INDEX(P_Zone,F15675))</f>
        <v/>
      </c>
      <c r="I15675" s="41" t="str">
        <f aca="false">IF(A15675="","",IF(D15675="Delivered",IF(B15675&lt;=INDEX(P_Due,F15675),1,0),0))</f>
        <v/>
      </c>
    </row>
    <row r="15676" customFormat="false" ht="15" hidden="false" customHeight="false" outlineLevel="0" collapsed="false">
      <c r="A15676" s="37"/>
      <c r="B15676" s="38"/>
      <c r="C15676" s="39"/>
      <c r="D15676" s="39"/>
      <c r="E15676" s="39"/>
      <c r="F15676" s="41" t="str">
        <f aca="false">IF(A15676="","",MATCH(A15676,P_ID,1))</f>
        <v/>
      </c>
      <c r="G15676" s="41" t="str">
        <f aca="false">IF(A15676="","",INDEX(P_Svc,F15676))</f>
        <v/>
      </c>
      <c r="H15676" s="41" t="str">
        <f aca="false">IF(A15676="","",INDEX(P_Zone,F15676))</f>
        <v/>
      </c>
      <c r="I15676" s="41" t="str">
        <f aca="false">IF(A15676="","",IF(D15676="Delivered",IF(B15676&lt;=INDEX(P_Due,F15676),1,0),0))</f>
        <v/>
      </c>
    </row>
    <row r="15677" customFormat="false" ht="15" hidden="false" customHeight="false" outlineLevel="0" collapsed="false">
      <c r="A15677" s="37"/>
      <c r="B15677" s="38"/>
      <c r="C15677" s="39"/>
      <c r="D15677" s="39"/>
      <c r="E15677" s="39"/>
      <c r="F15677" s="41" t="str">
        <f aca="false">IF(A15677="","",MATCH(A15677,P_ID,1))</f>
        <v/>
      </c>
      <c r="G15677" s="41" t="str">
        <f aca="false">IF(A15677="","",INDEX(P_Svc,F15677))</f>
        <v/>
      </c>
      <c r="H15677" s="41" t="str">
        <f aca="false">IF(A15677="","",INDEX(P_Zone,F15677))</f>
        <v/>
      </c>
      <c r="I15677" s="41" t="str">
        <f aca="false">IF(A15677="","",IF(D15677="Delivered",IF(B15677&lt;=INDEX(P_Due,F15677),1,0),0))</f>
        <v/>
      </c>
    </row>
    <row r="15678" customFormat="false" ht="15" hidden="false" customHeight="false" outlineLevel="0" collapsed="false">
      <c r="A15678" s="37"/>
      <c r="B15678" s="38"/>
      <c r="C15678" s="39"/>
      <c r="D15678" s="39"/>
      <c r="E15678" s="39"/>
      <c r="F15678" s="41" t="str">
        <f aca="false">IF(A15678="","",MATCH(A15678,P_ID,1))</f>
        <v/>
      </c>
      <c r="G15678" s="41" t="str">
        <f aca="false">IF(A15678="","",INDEX(P_Svc,F15678))</f>
        <v/>
      </c>
      <c r="H15678" s="41" t="str">
        <f aca="false">IF(A15678="","",INDEX(P_Zone,F15678))</f>
        <v/>
      </c>
      <c r="I15678" s="41" t="str">
        <f aca="false">IF(A15678="","",IF(D15678="Delivered",IF(B15678&lt;=INDEX(P_Due,F15678),1,0),0))</f>
        <v/>
      </c>
    </row>
    <row r="15679" customFormat="false" ht="15" hidden="false" customHeight="false" outlineLevel="0" collapsed="false">
      <c r="A15679" s="37"/>
      <c r="B15679" s="38"/>
      <c r="C15679" s="39"/>
      <c r="D15679" s="39"/>
      <c r="E15679" s="39"/>
      <c r="F15679" s="41" t="str">
        <f aca="false">IF(A15679="","",MATCH(A15679,P_ID,1))</f>
        <v/>
      </c>
      <c r="G15679" s="41" t="str">
        <f aca="false">IF(A15679="","",INDEX(P_Svc,F15679))</f>
        <v/>
      </c>
      <c r="H15679" s="41" t="str">
        <f aca="false">IF(A15679="","",INDEX(P_Zone,F15679))</f>
        <v/>
      </c>
      <c r="I15679" s="41" t="str">
        <f aca="false">IF(A15679="","",IF(D15679="Delivered",IF(B15679&lt;=INDEX(P_Due,F15679),1,0),0))</f>
        <v/>
      </c>
    </row>
    <row r="15680" customFormat="false" ht="15" hidden="false" customHeight="false" outlineLevel="0" collapsed="false">
      <c r="A15680" s="37"/>
      <c r="B15680" s="38"/>
      <c r="C15680" s="39"/>
      <c r="D15680" s="39"/>
      <c r="E15680" s="39"/>
      <c r="F15680" s="41" t="str">
        <f aca="false">IF(A15680="","",MATCH(A15680,P_ID,1))</f>
        <v/>
      </c>
      <c r="G15680" s="41" t="str">
        <f aca="false">IF(A15680="","",INDEX(P_Svc,F15680))</f>
        <v/>
      </c>
      <c r="H15680" s="41" t="str">
        <f aca="false">IF(A15680="","",INDEX(P_Zone,F15680))</f>
        <v/>
      </c>
      <c r="I15680" s="41" t="str">
        <f aca="false">IF(A15680="","",IF(D15680="Delivered",IF(B15680&lt;=INDEX(P_Due,F15680),1,0),0))</f>
        <v/>
      </c>
    </row>
    <row r="15681" customFormat="false" ht="15" hidden="false" customHeight="false" outlineLevel="0" collapsed="false">
      <c r="A15681" s="37"/>
      <c r="B15681" s="38"/>
      <c r="C15681" s="39"/>
      <c r="D15681" s="39"/>
      <c r="E15681" s="39"/>
      <c r="F15681" s="41" t="str">
        <f aca="false">IF(A15681="","",MATCH(A15681,P_ID,1))</f>
        <v/>
      </c>
      <c r="G15681" s="41" t="str">
        <f aca="false">IF(A15681="","",INDEX(P_Svc,F15681))</f>
        <v/>
      </c>
      <c r="H15681" s="41" t="str">
        <f aca="false">IF(A15681="","",INDEX(P_Zone,F15681))</f>
        <v/>
      </c>
      <c r="I15681" s="41" t="str">
        <f aca="false">IF(A15681="","",IF(D15681="Delivered",IF(B15681&lt;=INDEX(P_Due,F15681),1,0),0))</f>
        <v/>
      </c>
    </row>
    <row r="15682" customFormat="false" ht="15" hidden="false" customHeight="false" outlineLevel="0" collapsed="false">
      <c r="A15682" s="37"/>
      <c r="B15682" s="38"/>
      <c r="C15682" s="39"/>
      <c r="D15682" s="39"/>
      <c r="E15682" s="39"/>
      <c r="F15682" s="41" t="str">
        <f aca="false">IF(A15682="","",MATCH(A15682,P_ID,1))</f>
        <v/>
      </c>
      <c r="G15682" s="41" t="str">
        <f aca="false">IF(A15682="","",INDEX(P_Svc,F15682))</f>
        <v/>
      </c>
      <c r="H15682" s="41" t="str">
        <f aca="false">IF(A15682="","",INDEX(P_Zone,F15682))</f>
        <v/>
      </c>
      <c r="I15682" s="41" t="str">
        <f aca="false">IF(A15682="","",IF(D15682="Delivered",IF(B15682&lt;=INDEX(P_Due,F15682),1,0),0))</f>
        <v/>
      </c>
    </row>
    <row r="15683" customFormat="false" ht="15" hidden="false" customHeight="false" outlineLevel="0" collapsed="false">
      <c r="A15683" s="37"/>
      <c r="B15683" s="38"/>
      <c r="C15683" s="39"/>
      <c r="D15683" s="39"/>
      <c r="E15683" s="39"/>
      <c r="F15683" s="41" t="str">
        <f aca="false">IF(A15683="","",MATCH(A15683,P_ID,1))</f>
        <v/>
      </c>
      <c r="G15683" s="41" t="str">
        <f aca="false">IF(A15683="","",INDEX(P_Svc,F15683))</f>
        <v/>
      </c>
      <c r="H15683" s="41" t="str">
        <f aca="false">IF(A15683="","",INDEX(P_Zone,F15683))</f>
        <v/>
      </c>
      <c r="I15683" s="41" t="str">
        <f aca="false">IF(A15683="","",IF(D15683="Delivered",IF(B15683&lt;=INDEX(P_Due,F15683),1,0),0))</f>
        <v/>
      </c>
    </row>
    <row r="15684" customFormat="false" ht="15" hidden="false" customHeight="false" outlineLevel="0" collapsed="false">
      <c r="A15684" s="37"/>
      <c r="B15684" s="38"/>
      <c r="C15684" s="39"/>
      <c r="D15684" s="39"/>
      <c r="E15684" s="39"/>
      <c r="F15684" s="41" t="str">
        <f aca="false">IF(A15684="","",MATCH(A15684,P_ID,1))</f>
        <v/>
      </c>
      <c r="G15684" s="41" t="str">
        <f aca="false">IF(A15684="","",INDEX(P_Svc,F15684))</f>
        <v/>
      </c>
      <c r="H15684" s="41" t="str">
        <f aca="false">IF(A15684="","",INDEX(P_Zone,F15684))</f>
        <v/>
      </c>
      <c r="I15684" s="41" t="str">
        <f aca="false">IF(A15684="","",IF(D15684="Delivered",IF(B15684&lt;=INDEX(P_Due,F15684),1,0),0))</f>
        <v/>
      </c>
    </row>
    <row r="15685" customFormat="false" ht="15" hidden="false" customHeight="false" outlineLevel="0" collapsed="false">
      <c r="A15685" s="37"/>
      <c r="B15685" s="38"/>
      <c r="C15685" s="39"/>
      <c r="D15685" s="39"/>
      <c r="E15685" s="39"/>
      <c r="F15685" s="41" t="str">
        <f aca="false">IF(A15685="","",MATCH(A15685,P_ID,1))</f>
        <v/>
      </c>
      <c r="G15685" s="41" t="str">
        <f aca="false">IF(A15685="","",INDEX(P_Svc,F15685))</f>
        <v/>
      </c>
      <c r="H15685" s="41" t="str">
        <f aca="false">IF(A15685="","",INDEX(P_Zone,F15685))</f>
        <v/>
      </c>
      <c r="I15685" s="41" t="str">
        <f aca="false">IF(A15685="","",IF(D15685="Delivered",IF(B15685&lt;=INDEX(P_Due,F15685),1,0),0))</f>
        <v/>
      </c>
    </row>
    <row r="15686" customFormat="false" ht="15" hidden="false" customHeight="false" outlineLevel="0" collapsed="false">
      <c r="A15686" s="37"/>
      <c r="B15686" s="38"/>
      <c r="C15686" s="39"/>
      <c r="D15686" s="39"/>
      <c r="E15686" s="39"/>
      <c r="F15686" s="41" t="str">
        <f aca="false">IF(A15686="","",MATCH(A15686,P_ID,1))</f>
        <v/>
      </c>
      <c r="G15686" s="41" t="str">
        <f aca="false">IF(A15686="","",INDEX(P_Svc,F15686))</f>
        <v/>
      </c>
      <c r="H15686" s="41" t="str">
        <f aca="false">IF(A15686="","",INDEX(P_Zone,F15686))</f>
        <v/>
      </c>
      <c r="I15686" s="41" t="str">
        <f aca="false">IF(A15686="","",IF(D15686="Delivered",IF(B15686&lt;=INDEX(P_Due,F15686),1,0),0))</f>
        <v/>
      </c>
    </row>
    <row r="15687" customFormat="false" ht="15" hidden="false" customHeight="false" outlineLevel="0" collapsed="false">
      <c r="A15687" s="37"/>
      <c r="B15687" s="38"/>
      <c r="C15687" s="39"/>
      <c r="D15687" s="39"/>
      <c r="E15687" s="39"/>
      <c r="F15687" s="41" t="str">
        <f aca="false">IF(A15687="","",MATCH(A15687,P_ID,1))</f>
        <v/>
      </c>
      <c r="G15687" s="41" t="str">
        <f aca="false">IF(A15687="","",INDEX(P_Svc,F15687))</f>
        <v/>
      </c>
      <c r="H15687" s="41" t="str">
        <f aca="false">IF(A15687="","",INDEX(P_Zone,F15687))</f>
        <v/>
      </c>
      <c r="I15687" s="41" t="str">
        <f aca="false">IF(A15687="","",IF(D15687="Delivered",IF(B15687&lt;=INDEX(P_Due,F15687),1,0),0))</f>
        <v/>
      </c>
    </row>
    <row r="15688" customFormat="false" ht="15" hidden="false" customHeight="false" outlineLevel="0" collapsed="false">
      <c r="A15688" s="37"/>
      <c r="B15688" s="38"/>
      <c r="C15688" s="39"/>
      <c r="D15688" s="39"/>
      <c r="E15688" s="39"/>
      <c r="F15688" s="41" t="str">
        <f aca="false">IF(A15688="","",MATCH(A15688,P_ID,1))</f>
        <v/>
      </c>
      <c r="G15688" s="41" t="str">
        <f aca="false">IF(A15688="","",INDEX(P_Svc,F15688))</f>
        <v/>
      </c>
      <c r="H15688" s="41" t="str">
        <f aca="false">IF(A15688="","",INDEX(P_Zone,F15688))</f>
        <v/>
      </c>
      <c r="I15688" s="41" t="str">
        <f aca="false">IF(A15688="","",IF(D15688="Delivered",IF(B15688&lt;=INDEX(P_Due,F15688),1,0),0))</f>
        <v/>
      </c>
    </row>
    <row r="15689" customFormat="false" ht="15" hidden="false" customHeight="false" outlineLevel="0" collapsed="false">
      <c r="A15689" s="37"/>
      <c r="B15689" s="38"/>
      <c r="C15689" s="39"/>
      <c r="D15689" s="39"/>
      <c r="E15689" s="39"/>
      <c r="F15689" s="41" t="str">
        <f aca="false">IF(A15689="","",MATCH(A15689,P_ID,1))</f>
        <v/>
      </c>
      <c r="G15689" s="41" t="str">
        <f aca="false">IF(A15689="","",INDEX(P_Svc,F15689))</f>
        <v/>
      </c>
      <c r="H15689" s="41" t="str">
        <f aca="false">IF(A15689="","",INDEX(P_Zone,F15689))</f>
        <v/>
      </c>
      <c r="I15689" s="41" t="str">
        <f aca="false">IF(A15689="","",IF(D15689="Delivered",IF(B15689&lt;=INDEX(P_Due,F15689),1,0),0))</f>
        <v/>
      </c>
    </row>
    <row r="15690" customFormat="false" ht="15" hidden="false" customHeight="false" outlineLevel="0" collapsed="false">
      <c r="A15690" s="37"/>
      <c r="B15690" s="38"/>
      <c r="C15690" s="39"/>
      <c r="D15690" s="39"/>
      <c r="E15690" s="39"/>
      <c r="F15690" s="41" t="str">
        <f aca="false">IF(A15690="","",MATCH(A15690,P_ID,1))</f>
        <v/>
      </c>
      <c r="G15690" s="41" t="str">
        <f aca="false">IF(A15690="","",INDEX(P_Svc,F15690))</f>
        <v/>
      </c>
      <c r="H15690" s="41" t="str">
        <f aca="false">IF(A15690="","",INDEX(P_Zone,F15690))</f>
        <v/>
      </c>
      <c r="I15690" s="41" t="str">
        <f aca="false">IF(A15690="","",IF(D15690="Delivered",IF(B15690&lt;=INDEX(P_Due,F15690),1,0),0))</f>
        <v/>
      </c>
    </row>
    <row r="15691" customFormat="false" ht="15" hidden="false" customHeight="false" outlineLevel="0" collapsed="false">
      <c r="A15691" s="37"/>
      <c r="B15691" s="38"/>
      <c r="C15691" s="39"/>
      <c r="D15691" s="39"/>
      <c r="E15691" s="39"/>
      <c r="F15691" s="41" t="str">
        <f aca="false">IF(A15691="","",MATCH(A15691,P_ID,1))</f>
        <v/>
      </c>
      <c r="G15691" s="41" t="str">
        <f aca="false">IF(A15691="","",INDEX(P_Svc,F15691))</f>
        <v/>
      </c>
      <c r="H15691" s="41" t="str">
        <f aca="false">IF(A15691="","",INDEX(P_Zone,F15691))</f>
        <v/>
      </c>
      <c r="I15691" s="41" t="str">
        <f aca="false">IF(A15691="","",IF(D15691="Delivered",IF(B15691&lt;=INDEX(P_Due,F15691),1,0),0))</f>
        <v/>
      </c>
    </row>
    <row r="15692" customFormat="false" ht="15" hidden="false" customHeight="false" outlineLevel="0" collapsed="false">
      <c r="A15692" s="37"/>
      <c r="B15692" s="38"/>
      <c r="C15692" s="39"/>
      <c r="D15692" s="39"/>
      <c r="E15692" s="39"/>
      <c r="F15692" s="41" t="str">
        <f aca="false">IF(A15692="","",MATCH(A15692,P_ID,1))</f>
        <v/>
      </c>
      <c r="G15692" s="41" t="str">
        <f aca="false">IF(A15692="","",INDEX(P_Svc,F15692))</f>
        <v/>
      </c>
      <c r="H15692" s="41" t="str">
        <f aca="false">IF(A15692="","",INDEX(P_Zone,F15692))</f>
        <v/>
      </c>
      <c r="I15692" s="41" t="str">
        <f aca="false">IF(A15692="","",IF(D15692="Delivered",IF(B15692&lt;=INDEX(P_Due,F15692),1,0),0))</f>
        <v/>
      </c>
    </row>
    <row r="15693" customFormat="false" ht="15" hidden="false" customHeight="false" outlineLevel="0" collapsed="false">
      <c r="A15693" s="37"/>
      <c r="B15693" s="38"/>
      <c r="C15693" s="39"/>
      <c r="D15693" s="39"/>
      <c r="E15693" s="39"/>
      <c r="F15693" s="41" t="str">
        <f aca="false">IF(A15693="","",MATCH(A15693,P_ID,1))</f>
        <v/>
      </c>
      <c r="G15693" s="41" t="str">
        <f aca="false">IF(A15693="","",INDEX(P_Svc,F15693))</f>
        <v/>
      </c>
      <c r="H15693" s="41" t="str">
        <f aca="false">IF(A15693="","",INDEX(P_Zone,F15693))</f>
        <v/>
      </c>
      <c r="I15693" s="41" t="str">
        <f aca="false">IF(A15693="","",IF(D15693="Delivered",IF(B15693&lt;=INDEX(P_Due,F15693),1,0),0))</f>
        <v/>
      </c>
    </row>
    <row r="15694" customFormat="false" ht="15" hidden="false" customHeight="false" outlineLevel="0" collapsed="false">
      <c r="A15694" s="37"/>
      <c r="B15694" s="38"/>
      <c r="C15694" s="39"/>
      <c r="D15694" s="39"/>
      <c r="E15694" s="39"/>
      <c r="F15694" s="41" t="str">
        <f aca="false">IF(A15694="","",MATCH(A15694,P_ID,1))</f>
        <v/>
      </c>
      <c r="G15694" s="41" t="str">
        <f aca="false">IF(A15694="","",INDEX(P_Svc,F15694))</f>
        <v/>
      </c>
      <c r="H15694" s="41" t="str">
        <f aca="false">IF(A15694="","",INDEX(P_Zone,F15694))</f>
        <v/>
      </c>
      <c r="I15694" s="41" t="str">
        <f aca="false">IF(A15694="","",IF(D15694="Delivered",IF(B15694&lt;=INDEX(P_Due,F15694),1,0),0))</f>
        <v/>
      </c>
    </row>
    <row r="15695" customFormat="false" ht="15" hidden="false" customHeight="false" outlineLevel="0" collapsed="false">
      <c r="A15695" s="37"/>
      <c r="B15695" s="38"/>
      <c r="C15695" s="39"/>
      <c r="D15695" s="39"/>
      <c r="E15695" s="39"/>
      <c r="F15695" s="41" t="str">
        <f aca="false">IF(A15695="","",MATCH(A15695,P_ID,1))</f>
        <v/>
      </c>
      <c r="G15695" s="41" t="str">
        <f aca="false">IF(A15695="","",INDEX(P_Svc,F15695))</f>
        <v/>
      </c>
      <c r="H15695" s="41" t="str">
        <f aca="false">IF(A15695="","",INDEX(P_Zone,F15695))</f>
        <v/>
      </c>
      <c r="I15695" s="41" t="str">
        <f aca="false">IF(A15695="","",IF(D15695="Delivered",IF(B15695&lt;=INDEX(P_Due,F15695),1,0),0))</f>
        <v/>
      </c>
    </row>
    <row r="15696" customFormat="false" ht="15" hidden="false" customHeight="false" outlineLevel="0" collapsed="false">
      <c r="A15696" s="37"/>
      <c r="B15696" s="38"/>
      <c r="C15696" s="39"/>
      <c r="D15696" s="39"/>
      <c r="E15696" s="39"/>
      <c r="F15696" s="41" t="str">
        <f aca="false">IF(A15696="","",MATCH(A15696,P_ID,1))</f>
        <v/>
      </c>
      <c r="G15696" s="41" t="str">
        <f aca="false">IF(A15696="","",INDEX(P_Svc,F15696))</f>
        <v/>
      </c>
      <c r="H15696" s="41" t="str">
        <f aca="false">IF(A15696="","",INDEX(P_Zone,F15696))</f>
        <v/>
      </c>
      <c r="I15696" s="41" t="str">
        <f aca="false">IF(A15696="","",IF(D15696="Delivered",IF(B15696&lt;=INDEX(P_Due,F15696),1,0),0))</f>
        <v/>
      </c>
    </row>
    <row r="15697" customFormat="false" ht="15" hidden="false" customHeight="false" outlineLevel="0" collapsed="false">
      <c r="A15697" s="37"/>
      <c r="B15697" s="38"/>
      <c r="C15697" s="39"/>
      <c r="D15697" s="39"/>
      <c r="E15697" s="39"/>
      <c r="F15697" s="41" t="str">
        <f aca="false">IF(A15697="","",MATCH(A15697,P_ID,1))</f>
        <v/>
      </c>
      <c r="G15697" s="41" t="str">
        <f aca="false">IF(A15697="","",INDEX(P_Svc,F15697))</f>
        <v/>
      </c>
      <c r="H15697" s="41" t="str">
        <f aca="false">IF(A15697="","",INDEX(P_Zone,F15697))</f>
        <v/>
      </c>
      <c r="I15697" s="41" t="str">
        <f aca="false">IF(A15697="","",IF(D15697="Delivered",IF(B15697&lt;=INDEX(P_Due,F15697),1,0),0))</f>
        <v/>
      </c>
    </row>
    <row r="15698" customFormat="false" ht="15" hidden="false" customHeight="false" outlineLevel="0" collapsed="false">
      <c r="A15698" s="37"/>
      <c r="B15698" s="38"/>
      <c r="C15698" s="39"/>
      <c r="D15698" s="39"/>
      <c r="E15698" s="39"/>
      <c r="F15698" s="41" t="str">
        <f aca="false">IF(A15698="","",MATCH(A15698,P_ID,1))</f>
        <v/>
      </c>
      <c r="G15698" s="41" t="str">
        <f aca="false">IF(A15698="","",INDEX(P_Svc,F15698))</f>
        <v/>
      </c>
      <c r="H15698" s="41" t="str">
        <f aca="false">IF(A15698="","",INDEX(P_Zone,F15698))</f>
        <v/>
      </c>
      <c r="I15698" s="41" t="str">
        <f aca="false">IF(A15698="","",IF(D15698="Delivered",IF(B15698&lt;=INDEX(P_Due,F15698),1,0),0))</f>
        <v/>
      </c>
    </row>
    <row r="15699" customFormat="false" ht="15" hidden="false" customHeight="false" outlineLevel="0" collapsed="false">
      <c r="A15699" s="37"/>
      <c r="B15699" s="38"/>
      <c r="C15699" s="39"/>
      <c r="D15699" s="39"/>
      <c r="E15699" s="39"/>
      <c r="F15699" s="41" t="str">
        <f aca="false">IF(A15699="","",MATCH(A15699,P_ID,1))</f>
        <v/>
      </c>
      <c r="G15699" s="41" t="str">
        <f aca="false">IF(A15699="","",INDEX(P_Svc,F15699))</f>
        <v/>
      </c>
      <c r="H15699" s="41" t="str">
        <f aca="false">IF(A15699="","",INDEX(P_Zone,F15699))</f>
        <v/>
      </c>
      <c r="I15699" s="41" t="str">
        <f aca="false">IF(A15699="","",IF(D15699="Delivered",IF(B15699&lt;=INDEX(P_Due,F15699),1,0),0))</f>
        <v/>
      </c>
    </row>
    <row r="15700" customFormat="false" ht="15" hidden="false" customHeight="false" outlineLevel="0" collapsed="false">
      <c r="A15700" s="37"/>
      <c r="B15700" s="38"/>
      <c r="C15700" s="39"/>
      <c r="D15700" s="39"/>
      <c r="E15700" s="39"/>
      <c r="F15700" s="41" t="str">
        <f aca="false">IF(A15700="","",MATCH(A15700,P_ID,1))</f>
        <v/>
      </c>
      <c r="G15700" s="41" t="str">
        <f aca="false">IF(A15700="","",INDEX(P_Svc,F15700))</f>
        <v/>
      </c>
      <c r="H15700" s="41" t="str">
        <f aca="false">IF(A15700="","",INDEX(P_Zone,F15700))</f>
        <v/>
      </c>
      <c r="I15700" s="41" t="str">
        <f aca="false">IF(A15700="","",IF(D15700="Delivered",IF(B15700&lt;=INDEX(P_Due,F15700),1,0),0))</f>
        <v/>
      </c>
    </row>
    <row r="15701" customFormat="false" ht="15" hidden="false" customHeight="false" outlineLevel="0" collapsed="false">
      <c r="A15701" s="37"/>
      <c r="B15701" s="38"/>
      <c r="C15701" s="39"/>
      <c r="D15701" s="39"/>
      <c r="E15701" s="39"/>
      <c r="F15701" s="41" t="str">
        <f aca="false">IF(A15701="","",MATCH(A15701,P_ID,1))</f>
        <v/>
      </c>
      <c r="G15701" s="41" t="str">
        <f aca="false">IF(A15701="","",INDEX(P_Svc,F15701))</f>
        <v/>
      </c>
      <c r="H15701" s="41" t="str">
        <f aca="false">IF(A15701="","",INDEX(P_Zone,F15701))</f>
        <v/>
      </c>
      <c r="I15701" s="41" t="str">
        <f aca="false">IF(A15701="","",IF(D15701="Delivered",IF(B15701&lt;=INDEX(P_Due,F15701),1,0),0))</f>
        <v/>
      </c>
    </row>
    <row r="15702" customFormat="false" ht="15" hidden="false" customHeight="false" outlineLevel="0" collapsed="false">
      <c r="A15702" s="37"/>
      <c r="B15702" s="38"/>
      <c r="C15702" s="39"/>
      <c r="D15702" s="39"/>
      <c r="E15702" s="39"/>
      <c r="F15702" s="41" t="str">
        <f aca="false">IF(A15702="","",MATCH(A15702,P_ID,1))</f>
        <v/>
      </c>
      <c r="G15702" s="41" t="str">
        <f aca="false">IF(A15702="","",INDEX(P_Svc,F15702))</f>
        <v/>
      </c>
      <c r="H15702" s="41" t="str">
        <f aca="false">IF(A15702="","",INDEX(P_Zone,F15702))</f>
        <v/>
      </c>
      <c r="I15702" s="41" t="str">
        <f aca="false">IF(A15702="","",IF(D15702="Delivered",IF(B15702&lt;=INDEX(P_Due,F15702),1,0),0))</f>
        <v/>
      </c>
    </row>
    <row r="15703" customFormat="false" ht="15" hidden="false" customHeight="false" outlineLevel="0" collapsed="false">
      <c r="A15703" s="37"/>
      <c r="B15703" s="38"/>
      <c r="C15703" s="39"/>
      <c r="D15703" s="39"/>
      <c r="E15703" s="39"/>
      <c r="F15703" s="41" t="str">
        <f aca="false">IF(A15703="","",MATCH(A15703,P_ID,1))</f>
        <v/>
      </c>
      <c r="G15703" s="41" t="str">
        <f aca="false">IF(A15703="","",INDEX(P_Svc,F15703))</f>
        <v/>
      </c>
      <c r="H15703" s="41" t="str">
        <f aca="false">IF(A15703="","",INDEX(P_Zone,F15703))</f>
        <v/>
      </c>
      <c r="I15703" s="41" t="str">
        <f aca="false">IF(A15703="","",IF(D15703="Delivered",IF(B15703&lt;=INDEX(P_Due,F15703),1,0),0))</f>
        <v/>
      </c>
    </row>
    <row r="15704" customFormat="false" ht="15" hidden="false" customHeight="false" outlineLevel="0" collapsed="false">
      <c r="A15704" s="37"/>
      <c r="B15704" s="38"/>
      <c r="C15704" s="39"/>
      <c r="D15704" s="39"/>
      <c r="E15704" s="39"/>
      <c r="F15704" s="41" t="str">
        <f aca="false">IF(A15704="","",MATCH(A15704,P_ID,1))</f>
        <v/>
      </c>
      <c r="G15704" s="41" t="str">
        <f aca="false">IF(A15704="","",INDEX(P_Svc,F15704))</f>
        <v/>
      </c>
      <c r="H15704" s="41" t="str">
        <f aca="false">IF(A15704="","",INDEX(P_Zone,F15704))</f>
        <v/>
      </c>
      <c r="I15704" s="41" t="str">
        <f aca="false">IF(A15704="","",IF(D15704="Delivered",IF(B15704&lt;=INDEX(P_Due,F15704),1,0),0))</f>
        <v/>
      </c>
    </row>
    <row r="15705" customFormat="false" ht="15" hidden="false" customHeight="false" outlineLevel="0" collapsed="false">
      <c r="A15705" s="37"/>
      <c r="B15705" s="38"/>
      <c r="C15705" s="39"/>
      <c r="D15705" s="39"/>
      <c r="E15705" s="39"/>
      <c r="F15705" s="41" t="str">
        <f aca="false">IF(A15705="","",MATCH(A15705,P_ID,1))</f>
        <v/>
      </c>
      <c r="G15705" s="41" t="str">
        <f aca="false">IF(A15705="","",INDEX(P_Svc,F15705))</f>
        <v/>
      </c>
      <c r="H15705" s="41" t="str">
        <f aca="false">IF(A15705="","",INDEX(P_Zone,F15705))</f>
        <v/>
      </c>
      <c r="I15705" s="41" t="str">
        <f aca="false">IF(A15705="","",IF(D15705="Delivered",IF(B15705&lt;=INDEX(P_Due,F15705),1,0),0))</f>
        <v/>
      </c>
    </row>
    <row r="15706" customFormat="false" ht="15" hidden="false" customHeight="false" outlineLevel="0" collapsed="false">
      <c r="A15706" s="37"/>
      <c r="B15706" s="38"/>
      <c r="C15706" s="39"/>
      <c r="D15706" s="39"/>
      <c r="E15706" s="39"/>
      <c r="F15706" s="41" t="str">
        <f aca="false">IF(A15706="","",MATCH(A15706,P_ID,1))</f>
        <v/>
      </c>
      <c r="G15706" s="41" t="str">
        <f aca="false">IF(A15706="","",INDEX(P_Svc,F15706))</f>
        <v/>
      </c>
      <c r="H15706" s="41" t="str">
        <f aca="false">IF(A15706="","",INDEX(P_Zone,F15706))</f>
        <v/>
      </c>
      <c r="I15706" s="41" t="str">
        <f aca="false">IF(A15706="","",IF(D15706="Delivered",IF(B15706&lt;=INDEX(P_Due,F15706),1,0),0))</f>
        <v/>
      </c>
    </row>
    <row r="15707" customFormat="false" ht="15" hidden="false" customHeight="false" outlineLevel="0" collapsed="false">
      <c r="A15707" s="37"/>
      <c r="B15707" s="38"/>
      <c r="C15707" s="39"/>
      <c r="D15707" s="39"/>
      <c r="E15707" s="39"/>
      <c r="F15707" s="41" t="str">
        <f aca="false">IF(A15707="","",MATCH(A15707,P_ID,1))</f>
        <v/>
      </c>
      <c r="G15707" s="41" t="str">
        <f aca="false">IF(A15707="","",INDEX(P_Svc,F15707))</f>
        <v/>
      </c>
      <c r="H15707" s="41" t="str">
        <f aca="false">IF(A15707="","",INDEX(P_Zone,F15707))</f>
        <v/>
      </c>
      <c r="I15707" s="41" t="str">
        <f aca="false">IF(A15707="","",IF(D15707="Delivered",IF(B15707&lt;=INDEX(P_Due,F15707),1,0),0))</f>
        <v/>
      </c>
    </row>
    <row r="15708" customFormat="false" ht="15" hidden="false" customHeight="false" outlineLevel="0" collapsed="false">
      <c r="A15708" s="37"/>
      <c r="B15708" s="38"/>
      <c r="C15708" s="39"/>
      <c r="D15708" s="39"/>
      <c r="E15708" s="39"/>
      <c r="F15708" s="41" t="str">
        <f aca="false">IF(A15708="","",MATCH(A15708,P_ID,1))</f>
        <v/>
      </c>
      <c r="G15708" s="41" t="str">
        <f aca="false">IF(A15708="","",INDEX(P_Svc,F15708))</f>
        <v/>
      </c>
      <c r="H15708" s="41" t="str">
        <f aca="false">IF(A15708="","",INDEX(P_Zone,F15708))</f>
        <v/>
      </c>
      <c r="I15708" s="41" t="str">
        <f aca="false">IF(A15708="","",IF(D15708="Delivered",IF(B15708&lt;=INDEX(P_Due,F15708),1,0),0))</f>
        <v/>
      </c>
    </row>
    <row r="15709" customFormat="false" ht="15" hidden="false" customHeight="false" outlineLevel="0" collapsed="false">
      <c r="A15709" s="37"/>
      <c r="B15709" s="38"/>
      <c r="C15709" s="39"/>
      <c r="D15709" s="39"/>
      <c r="E15709" s="39"/>
      <c r="F15709" s="41" t="str">
        <f aca="false">IF(A15709="","",MATCH(A15709,P_ID,1))</f>
        <v/>
      </c>
      <c r="G15709" s="41" t="str">
        <f aca="false">IF(A15709="","",INDEX(P_Svc,F15709))</f>
        <v/>
      </c>
      <c r="H15709" s="41" t="str">
        <f aca="false">IF(A15709="","",INDEX(P_Zone,F15709))</f>
        <v/>
      </c>
      <c r="I15709" s="41" t="str">
        <f aca="false">IF(A15709="","",IF(D15709="Delivered",IF(B15709&lt;=INDEX(P_Due,F15709),1,0),0))</f>
        <v/>
      </c>
    </row>
    <row r="15710" customFormat="false" ht="15" hidden="false" customHeight="false" outlineLevel="0" collapsed="false">
      <c r="A15710" s="37"/>
      <c r="B15710" s="38"/>
      <c r="C15710" s="39"/>
      <c r="D15710" s="39"/>
      <c r="E15710" s="39"/>
      <c r="F15710" s="41" t="str">
        <f aca="false">IF(A15710="","",MATCH(A15710,P_ID,1))</f>
        <v/>
      </c>
      <c r="G15710" s="41" t="str">
        <f aca="false">IF(A15710="","",INDEX(P_Svc,F15710))</f>
        <v/>
      </c>
      <c r="H15710" s="41" t="str">
        <f aca="false">IF(A15710="","",INDEX(P_Zone,F15710))</f>
        <v/>
      </c>
      <c r="I15710" s="41" t="str">
        <f aca="false">IF(A15710="","",IF(D15710="Delivered",IF(B15710&lt;=INDEX(P_Due,F15710),1,0),0))</f>
        <v/>
      </c>
    </row>
    <row r="15711" customFormat="false" ht="15" hidden="false" customHeight="false" outlineLevel="0" collapsed="false">
      <c r="A15711" s="37"/>
      <c r="B15711" s="38"/>
      <c r="C15711" s="39"/>
      <c r="D15711" s="39"/>
      <c r="E15711" s="39"/>
      <c r="F15711" s="41" t="str">
        <f aca="false">IF(A15711="","",MATCH(A15711,P_ID,1))</f>
        <v/>
      </c>
      <c r="G15711" s="41" t="str">
        <f aca="false">IF(A15711="","",INDEX(P_Svc,F15711))</f>
        <v/>
      </c>
      <c r="H15711" s="41" t="str">
        <f aca="false">IF(A15711="","",INDEX(P_Zone,F15711))</f>
        <v/>
      </c>
      <c r="I15711" s="41" t="str">
        <f aca="false">IF(A15711="","",IF(D15711="Delivered",IF(B15711&lt;=INDEX(P_Due,F15711),1,0),0))</f>
        <v/>
      </c>
    </row>
    <row r="15712" customFormat="false" ht="15" hidden="false" customHeight="false" outlineLevel="0" collapsed="false">
      <c r="A15712" s="37"/>
      <c r="B15712" s="38"/>
      <c r="C15712" s="39"/>
      <c r="D15712" s="39"/>
      <c r="E15712" s="39"/>
      <c r="F15712" s="41" t="str">
        <f aca="false">IF(A15712="","",MATCH(A15712,P_ID,1))</f>
        <v/>
      </c>
      <c r="G15712" s="41" t="str">
        <f aca="false">IF(A15712="","",INDEX(P_Svc,F15712))</f>
        <v/>
      </c>
      <c r="H15712" s="41" t="str">
        <f aca="false">IF(A15712="","",INDEX(P_Zone,F15712))</f>
        <v/>
      </c>
      <c r="I15712" s="41" t="str">
        <f aca="false">IF(A15712="","",IF(D15712="Delivered",IF(B15712&lt;=INDEX(P_Due,F15712),1,0),0))</f>
        <v/>
      </c>
    </row>
    <row r="15713" customFormat="false" ht="15" hidden="false" customHeight="false" outlineLevel="0" collapsed="false">
      <c r="A15713" s="37"/>
      <c r="B15713" s="38"/>
      <c r="C15713" s="39"/>
      <c r="D15713" s="39"/>
      <c r="E15713" s="39"/>
      <c r="F15713" s="41" t="str">
        <f aca="false">IF(A15713="","",MATCH(A15713,P_ID,1))</f>
        <v/>
      </c>
      <c r="G15713" s="41" t="str">
        <f aca="false">IF(A15713="","",INDEX(P_Svc,F15713))</f>
        <v/>
      </c>
      <c r="H15713" s="41" t="str">
        <f aca="false">IF(A15713="","",INDEX(P_Zone,F15713))</f>
        <v/>
      </c>
      <c r="I15713" s="41" t="str">
        <f aca="false">IF(A15713="","",IF(D15713="Delivered",IF(B15713&lt;=INDEX(P_Due,F15713),1,0),0))</f>
        <v/>
      </c>
    </row>
    <row r="15714" customFormat="false" ht="15" hidden="false" customHeight="false" outlineLevel="0" collapsed="false">
      <c r="A15714" s="37"/>
      <c r="B15714" s="38"/>
      <c r="C15714" s="39"/>
      <c r="D15714" s="39"/>
      <c r="E15714" s="39"/>
      <c r="F15714" s="41" t="str">
        <f aca="false">IF(A15714="","",MATCH(A15714,P_ID,1))</f>
        <v/>
      </c>
      <c r="G15714" s="41" t="str">
        <f aca="false">IF(A15714="","",INDEX(P_Svc,F15714))</f>
        <v/>
      </c>
      <c r="H15714" s="41" t="str">
        <f aca="false">IF(A15714="","",INDEX(P_Zone,F15714))</f>
        <v/>
      </c>
      <c r="I15714" s="41" t="str">
        <f aca="false">IF(A15714="","",IF(D15714="Delivered",IF(B15714&lt;=INDEX(P_Due,F15714),1,0),0))</f>
        <v/>
      </c>
    </row>
    <row r="15715" customFormat="false" ht="15" hidden="false" customHeight="false" outlineLevel="0" collapsed="false">
      <c r="A15715" s="37"/>
      <c r="B15715" s="38"/>
      <c r="C15715" s="39"/>
      <c r="D15715" s="39"/>
      <c r="E15715" s="39"/>
      <c r="F15715" s="41" t="str">
        <f aca="false">IF(A15715="","",MATCH(A15715,P_ID,1))</f>
        <v/>
      </c>
      <c r="G15715" s="41" t="str">
        <f aca="false">IF(A15715="","",INDEX(P_Svc,F15715))</f>
        <v/>
      </c>
      <c r="H15715" s="41" t="str">
        <f aca="false">IF(A15715="","",INDEX(P_Zone,F15715))</f>
        <v/>
      </c>
      <c r="I15715" s="41" t="str">
        <f aca="false">IF(A15715="","",IF(D15715="Delivered",IF(B15715&lt;=INDEX(P_Due,F15715),1,0),0))</f>
        <v/>
      </c>
    </row>
    <row r="15716" customFormat="false" ht="15" hidden="false" customHeight="false" outlineLevel="0" collapsed="false">
      <c r="A15716" s="37"/>
      <c r="B15716" s="38"/>
      <c r="C15716" s="39"/>
      <c r="D15716" s="39"/>
      <c r="E15716" s="39"/>
      <c r="F15716" s="41" t="str">
        <f aca="false">IF(A15716="","",MATCH(A15716,P_ID,1))</f>
        <v/>
      </c>
      <c r="G15716" s="41" t="str">
        <f aca="false">IF(A15716="","",INDEX(P_Svc,F15716))</f>
        <v/>
      </c>
      <c r="H15716" s="41" t="str">
        <f aca="false">IF(A15716="","",INDEX(P_Zone,F15716))</f>
        <v/>
      </c>
      <c r="I15716" s="41" t="str">
        <f aca="false">IF(A15716="","",IF(D15716="Delivered",IF(B15716&lt;=INDEX(P_Due,F15716),1,0),0))</f>
        <v/>
      </c>
    </row>
    <row r="15717" customFormat="false" ht="15" hidden="false" customHeight="false" outlineLevel="0" collapsed="false">
      <c r="A15717" s="37"/>
      <c r="B15717" s="38"/>
      <c r="C15717" s="39"/>
      <c r="D15717" s="39"/>
      <c r="E15717" s="39"/>
      <c r="F15717" s="41" t="str">
        <f aca="false">IF(A15717="","",MATCH(A15717,P_ID,1))</f>
        <v/>
      </c>
      <c r="G15717" s="41" t="str">
        <f aca="false">IF(A15717="","",INDEX(P_Svc,F15717))</f>
        <v/>
      </c>
      <c r="H15717" s="41" t="str">
        <f aca="false">IF(A15717="","",INDEX(P_Zone,F15717))</f>
        <v/>
      </c>
      <c r="I15717" s="41" t="str">
        <f aca="false">IF(A15717="","",IF(D15717="Delivered",IF(B15717&lt;=INDEX(P_Due,F15717),1,0),0))</f>
        <v/>
      </c>
    </row>
    <row r="15718" customFormat="false" ht="15" hidden="false" customHeight="false" outlineLevel="0" collapsed="false">
      <c r="A15718" s="37"/>
      <c r="B15718" s="38"/>
      <c r="C15718" s="39"/>
      <c r="D15718" s="39"/>
      <c r="E15718" s="39"/>
      <c r="F15718" s="41" t="str">
        <f aca="false">IF(A15718="","",MATCH(A15718,P_ID,1))</f>
        <v/>
      </c>
      <c r="G15718" s="41" t="str">
        <f aca="false">IF(A15718="","",INDEX(P_Svc,F15718))</f>
        <v/>
      </c>
      <c r="H15718" s="41" t="str">
        <f aca="false">IF(A15718="","",INDEX(P_Zone,F15718))</f>
        <v/>
      </c>
      <c r="I15718" s="41" t="str">
        <f aca="false">IF(A15718="","",IF(D15718="Delivered",IF(B15718&lt;=INDEX(P_Due,F15718),1,0),0))</f>
        <v/>
      </c>
    </row>
    <row r="15719" customFormat="false" ht="15" hidden="false" customHeight="false" outlineLevel="0" collapsed="false">
      <c r="A15719" s="37"/>
      <c r="B15719" s="38"/>
      <c r="C15719" s="39"/>
      <c r="D15719" s="39"/>
      <c r="E15719" s="39"/>
      <c r="F15719" s="41" t="str">
        <f aca="false">IF(A15719="","",MATCH(A15719,P_ID,1))</f>
        <v/>
      </c>
      <c r="G15719" s="41" t="str">
        <f aca="false">IF(A15719="","",INDEX(P_Svc,F15719))</f>
        <v/>
      </c>
      <c r="H15719" s="41" t="str">
        <f aca="false">IF(A15719="","",INDEX(P_Zone,F15719))</f>
        <v/>
      </c>
      <c r="I15719" s="41" t="str">
        <f aca="false">IF(A15719="","",IF(D15719="Delivered",IF(B15719&lt;=INDEX(P_Due,F15719),1,0),0))</f>
        <v/>
      </c>
    </row>
    <row r="15720" customFormat="false" ht="15" hidden="false" customHeight="false" outlineLevel="0" collapsed="false">
      <c r="A15720" s="37"/>
      <c r="B15720" s="38"/>
      <c r="C15720" s="39"/>
      <c r="D15720" s="39"/>
      <c r="E15720" s="39"/>
      <c r="F15720" s="41" t="str">
        <f aca="false">IF(A15720="","",MATCH(A15720,P_ID,1))</f>
        <v/>
      </c>
      <c r="G15720" s="41" t="str">
        <f aca="false">IF(A15720="","",INDEX(P_Svc,F15720))</f>
        <v/>
      </c>
      <c r="H15720" s="41" t="str">
        <f aca="false">IF(A15720="","",INDEX(P_Zone,F15720))</f>
        <v/>
      </c>
      <c r="I15720" s="41" t="str">
        <f aca="false">IF(A15720="","",IF(D15720="Delivered",IF(B15720&lt;=INDEX(P_Due,F15720),1,0),0))</f>
        <v/>
      </c>
    </row>
    <row r="15721" customFormat="false" ht="15" hidden="false" customHeight="false" outlineLevel="0" collapsed="false">
      <c r="A15721" s="37"/>
      <c r="B15721" s="38"/>
      <c r="C15721" s="39"/>
      <c r="D15721" s="39"/>
      <c r="E15721" s="39"/>
      <c r="F15721" s="41" t="str">
        <f aca="false">IF(A15721="","",MATCH(A15721,P_ID,1))</f>
        <v/>
      </c>
      <c r="G15721" s="41" t="str">
        <f aca="false">IF(A15721="","",INDEX(P_Svc,F15721))</f>
        <v/>
      </c>
      <c r="H15721" s="41" t="str">
        <f aca="false">IF(A15721="","",INDEX(P_Zone,F15721))</f>
        <v/>
      </c>
      <c r="I15721" s="41" t="str">
        <f aca="false">IF(A15721="","",IF(D15721="Delivered",IF(B15721&lt;=INDEX(P_Due,F15721),1,0),0))</f>
        <v/>
      </c>
    </row>
    <row r="15722" customFormat="false" ht="15" hidden="false" customHeight="false" outlineLevel="0" collapsed="false">
      <c r="A15722" s="37"/>
      <c r="B15722" s="38"/>
      <c r="C15722" s="39"/>
      <c r="D15722" s="39"/>
      <c r="E15722" s="39"/>
      <c r="F15722" s="41" t="str">
        <f aca="false">IF(A15722="","",MATCH(A15722,P_ID,1))</f>
        <v/>
      </c>
      <c r="G15722" s="41" t="str">
        <f aca="false">IF(A15722="","",INDEX(P_Svc,F15722))</f>
        <v/>
      </c>
      <c r="H15722" s="41" t="str">
        <f aca="false">IF(A15722="","",INDEX(P_Zone,F15722))</f>
        <v/>
      </c>
      <c r="I15722" s="41" t="str">
        <f aca="false">IF(A15722="","",IF(D15722="Delivered",IF(B15722&lt;=INDEX(P_Due,F15722),1,0),0))</f>
        <v/>
      </c>
    </row>
    <row r="15723" customFormat="false" ht="15" hidden="false" customHeight="false" outlineLevel="0" collapsed="false">
      <c r="A15723" s="37"/>
      <c r="B15723" s="38"/>
      <c r="C15723" s="39"/>
      <c r="D15723" s="39"/>
      <c r="E15723" s="39"/>
      <c r="F15723" s="41" t="str">
        <f aca="false">IF(A15723="","",MATCH(A15723,P_ID,1))</f>
        <v/>
      </c>
      <c r="G15723" s="41" t="str">
        <f aca="false">IF(A15723="","",INDEX(P_Svc,F15723))</f>
        <v/>
      </c>
      <c r="H15723" s="41" t="str">
        <f aca="false">IF(A15723="","",INDEX(P_Zone,F15723))</f>
        <v/>
      </c>
      <c r="I15723" s="41" t="str">
        <f aca="false">IF(A15723="","",IF(D15723="Delivered",IF(B15723&lt;=INDEX(P_Due,F15723),1,0),0))</f>
        <v/>
      </c>
    </row>
    <row r="15724" customFormat="false" ht="15" hidden="false" customHeight="false" outlineLevel="0" collapsed="false">
      <c r="A15724" s="37"/>
      <c r="B15724" s="38"/>
      <c r="C15724" s="39"/>
      <c r="D15724" s="39"/>
      <c r="E15724" s="39"/>
      <c r="F15724" s="41" t="str">
        <f aca="false">IF(A15724="","",MATCH(A15724,P_ID,1))</f>
        <v/>
      </c>
      <c r="G15724" s="41" t="str">
        <f aca="false">IF(A15724="","",INDEX(P_Svc,F15724))</f>
        <v/>
      </c>
      <c r="H15724" s="41" t="str">
        <f aca="false">IF(A15724="","",INDEX(P_Zone,F15724))</f>
        <v/>
      </c>
      <c r="I15724" s="41" t="str">
        <f aca="false">IF(A15724="","",IF(D15724="Delivered",IF(B15724&lt;=INDEX(P_Due,F15724),1,0),0))</f>
        <v/>
      </c>
    </row>
    <row r="15725" customFormat="false" ht="15" hidden="false" customHeight="false" outlineLevel="0" collapsed="false">
      <c r="A15725" s="37"/>
      <c r="B15725" s="38"/>
      <c r="C15725" s="39"/>
      <c r="D15725" s="39"/>
      <c r="E15725" s="39"/>
      <c r="F15725" s="41" t="str">
        <f aca="false">IF(A15725="","",MATCH(A15725,P_ID,1))</f>
        <v/>
      </c>
      <c r="G15725" s="41" t="str">
        <f aca="false">IF(A15725="","",INDEX(P_Svc,F15725))</f>
        <v/>
      </c>
      <c r="H15725" s="41" t="str">
        <f aca="false">IF(A15725="","",INDEX(P_Zone,F15725))</f>
        <v/>
      </c>
      <c r="I15725" s="41" t="str">
        <f aca="false">IF(A15725="","",IF(D15725="Delivered",IF(B15725&lt;=INDEX(P_Due,F15725),1,0),0))</f>
        <v/>
      </c>
    </row>
    <row r="15726" customFormat="false" ht="15" hidden="false" customHeight="false" outlineLevel="0" collapsed="false">
      <c r="A15726" s="37"/>
      <c r="B15726" s="38"/>
      <c r="C15726" s="39"/>
      <c r="D15726" s="39"/>
      <c r="E15726" s="39"/>
      <c r="F15726" s="41" t="str">
        <f aca="false">IF(A15726="","",MATCH(A15726,P_ID,1))</f>
        <v/>
      </c>
      <c r="G15726" s="41" t="str">
        <f aca="false">IF(A15726="","",INDEX(P_Svc,F15726))</f>
        <v/>
      </c>
      <c r="H15726" s="41" t="str">
        <f aca="false">IF(A15726="","",INDEX(P_Zone,F15726))</f>
        <v/>
      </c>
      <c r="I15726" s="41" t="str">
        <f aca="false">IF(A15726="","",IF(D15726="Delivered",IF(B15726&lt;=INDEX(P_Due,F15726),1,0),0))</f>
        <v/>
      </c>
    </row>
    <row r="15727" customFormat="false" ht="15" hidden="false" customHeight="false" outlineLevel="0" collapsed="false">
      <c r="A15727" s="37"/>
      <c r="B15727" s="38"/>
      <c r="C15727" s="39"/>
      <c r="D15727" s="39"/>
      <c r="E15727" s="39"/>
      <c r="F15727" s="41" t="str">
        <f aca="false">IF(A15727="","",MATCH(A15727,P_ID,1))</f>
        <v/>
      </c>
      <c r="G15727" s="41" t="str">
        <f aca="false">IF(A15727="","",INDEX(P_Svc,F15727))</f>
        <v/>
      </c>
      <c r="H15727" s="41" t="str">
        <f aca="false">IF(A15727="","",INDEX(P_Zone,F15727))</f>
        <v/>
      </c>
      <c r="I15727" s="41" t="str">
        <f aca="false">IF(A15727="","",IF(D15727="Delivered",IF(B15727&lt;=INDEX(P_Due,F15727),1,0),0))</f>
        <v/>
      </c>
    </row>
    <row r="15728" customFormat="false" ht="15" hidden="false" customHeight="false" outlineLevel="0" collapsed="false">
      <c r="A15728" s="37"/>
      <c r="B15728" s="38"/>
      <c r="C15728" s="39"/>
      <c r="D15728" s="39"/>
      <c r="E15728" s="39"/>
      <c r="F15728" s="41" t="str">
        <f aca="false">IF(A15728="","",MATCH(A15728,P_ID,1))</f>
        <v/>
      </c>
      <c r="G15728" s="41" t="str">
        <f aca="false">IF(A15728="","",INDEX(P_Svc,F15728))</f>
        <v/>
      </c>
      <c r="H15728" s="41" t="str">
        <f aca="false">IF(A15728="","",INDEX(P_Zone,F15728))</f>
        <v/>
      </c>
      <c r="I15728" s="41" t="str">
        <f aca="false">IF(A15728="","",IF(D15728="Delivered",IF(B15728&lt;=INDEX(P_Due,F15728),1,0),0))</f>
        <v/>
      </c>
    </row>
    <row r="15729" customFormat="false" ht="15" hidden="false" customHeight="false" outlineLevel="0" collapsed="false">
      <c r="A15729" s="37"/>
      <c r="B15729" s="38"/>
      <c r="C15729" s="39"/>
      <c r="D15729" s="39"/>
      <c r="E15729" s="39"/>
      <c r="F15729" s="41" t="str">
        <f aca="false">IF(A15729="","",MATCH(A15729,P_ID,1))</f>
        <v/>
      </c>
      <c r="G15729" s="41" t="str">
        <f aca="false">IF(A15729="","",INDEX(P_Svc,F15729))</f>
        <v/>
      </c>
      <c r="H15729" s="41" t="str">
        <f aca="false">IF(A15729="","",INDEX(P_Zone,F15729))</f>
        <v/>
      </c>
      <c r="I15729" s="41" t="str">
        <f aca="false">IF(A15729="","",IF(D15729="Delivered",IF(B15729&lt;=INDEX(P_Due,F15729),1,0),0))</f>
        <v/>
      </c>
    </row>
    <row r="15730" customFormat="false" ht="15" hidden="false" customHeight="false" outlineLevel="0" collapsed="false">
      <c r="A15730" s="37"/>
      <c r="B15730" s="38"/>
      <c r="C15730" s="39"/>
      <c r="D15730" s="39"/>
      <c r="E15730" s="39"/>
      <c r="F15730" s="41" t="str">
        <f aca="false">IF(A15730="","",MATCH(A15730,P_ID,1))</f>
        <v/>
      </c>
      <c r="G15730" s="41" t="str">
        <f aca="false">IF(A15730="","",INDEX(P_Svc,F15730))</f>
        <v/>
      </c>
      <c r="H15730" s="41" t="str">
        <f aca="false">IF(A15730="","",INDEX(P_Zone,F15730))</f>
        <v/>
      </c>
      <c r="I15730" s="41" t="str">
        <f aca="false">IF(A15730="","",IF(D15730="Delivered",IF(B15730&lt;=INDEX(P_Due,F15730),1,0),0))</f>
        <v/>
      </c>
    </row>
    <row r="15731" customFormat="false" ht="15" hidden="false" customHeight="false" outlineLevel="0" collapsed="false">
      <c r="A15731" s="37"/>
      <c r="B15731" s="38"/>
      <c r="C15731" s="39"/>
      <c r="D15731" s="39"/>
      <c r="E15731" s="39"/>
      <c r="F15731" s="41" t="str">
        <f aca="false">IF(A15731="","",MATCH(A15731,P_ID,1))</f>
        <v/>
      </c>
      <c r="G15731" s="41" t="str">
        <f aca="false">IF(A15731="","",INDEX(P_Svc,F15731))</f>
        <v/>
      </c>
      <c r="H15731" s="41" t="str">
        <f aca="false">IF(A15731="","",INDEX(P_Zone,F15731))</f>
        <v/>
      </c>
      <c r="I15731" s="41" t="str">
        <f aca="false">IF(A15731="","",IF(D15731="Delivered",IF(B15731&lt;=INDEX(P_Due,F15731),1,0),0))</f>
        <v/>
      </c>
    </row>
    <row r="15732" customFormat="false" ht="15" hidden="false" customHeight="false" outlineLevel="0" collapsed="false">
      <c r="A15732" s="37"/>
      <c r="B15732" s="38"/>
      <c r="C15732" s="39"/>
      <c r="D15732" s="39"/>
      <c r="E15732" s="39"/>
      <c r="F15732" s="41" t="str">
        <f aca="false">IF(A15732="","",MATCH(A15732,P_ID,1))</f>
        <v/>
      </c>
      <c r="G15732" s="41" t="str">
        <f aca="false">IF(A15732="","",INDEX(P_Svc,F15732))</f>
        <v/>
      </c>
      <c r="H15732" s="41" t="str">
        <f aca="false">IF(A15732="","",INDEX(P_Zone,F15732))</f>
        <v/>
      </c>
      <c r="I15732" s="41" t="str">
        <f aca="false">IF(A15732="","",IF(D15732="Delivered",IF(B15732&lt;=INDEX(P_Due,F15732),1,0),0))</f>
        <v/>
      </c>
    </row>
    <row r="15733" customFormat="false" ht="15" hidden="false" customHeight="false" outlineLevel="0" collapsed="false">
      <c r="A15733" s="37"/>
      <c r="B15733" s="38"/>
      <c r="C15733" s="39"/>
      <c r="D15733" s="39"/>
      <c r="E15733" s="39"/>
      <c r="F15733" s="41" t="str">
        <f aca="false">IF(A15733="","",MATCH(A15733,P_ID,1))</f>
        <v/>
      </c>
      <c r="G15733" s="41" t="str">
        <f aca="false">IF(A15733="","",INDEX(P_Svc,F15733))</f>
        <v/>
      </c>
      <c r="H15733" s="41" t="str">
        <f aca="false">IF(A15733="","",INDEX(P_Zone,F15733))</f>
        <v/>
      </c>
      <c r="I15733" s="41" t="str">
        <f aca="false">IF(A15733="","",IF(D15733="Delivered",IF(B15733&lt;=INDEX(P_Due,F15733),1,0),0))</f>
        <v/>
      </c>
    </row>
    <row r="15734" customFormat="false" ht="15" hidden="false" customHeight="false" outlineLevel="0" collapsed="false">
      <c r="A15734" s="37"/>
      <c r="B15734" s="38"/>
      <c r="C15734" s="39"/>
      <c r="D15734" s="39"/>
      <c r="E15734" s="39"/>
      <c r="F15734" s="41" t="str">
        <f aca="false">IF(A15734="","",MATCH(A15734,P_ID,1))</f>
        <v/>
      </c>
      <c r="G15734" s="41" t="str">
        <f aca="false">IF(A15734="","",INDEX(P_Svc,F15734))</f>
        <v/>
      </c>
      <c r="H15734" s="41" t="str">
        <f aca="false">IF(A15734="","",INDEX(P_Zone,F15734))</f>
        <v/>
      </c>
      <c r="I15734" s="41" t="str">
        <f aca="false">IF(A15734="","",IF(D15734="Delivered",IF(B15734&lt;=INDEX(P_Due,F15734),1,0),0))</f>
        <v/>
      </c>
    </row>
    <row r="15735" customFormat="false" ht="15" hidden="false" customHeight="false" outlineLevel="0" collapsed="false">
      <c r="A15735" s="37"/>
      <c r="B15735" s="38"/>
      <c r="C15735" s="39"/>
      <c r="D15735" s="39"/>
      <c r="E15735" s="39"/>
      <c r="F15735" s="41" t="str">
        <f aca="false">IF(A15735="","",MATCH(A15735,P_ID,1))</f>
        <v/>
      </c>
      <c r="G15735" s="41" t="str">
        <f aca="false">IF(A15735="","",INDEX(P_Svc,F15735))</f>
        <v/>
      </c>
      <c r="H15735" s="41" t="str">
        <f aca="false">IF(A15735="","",INDEX(P_Zone,F15735))</f>
        <v/>
      </c>
      <c r="I15735" s="41" t="str">
        <f aca="false">IF(A15735="","",IF(D15735="Delivered",IF(B15735&lt;=INDEX(P_Due,F15735),1,0),0))</f>
        <v/>
      </c>
    </row>
    <row r="15736" customFormat="false" ht="15" hidden="false" customHeight="false" outlineLevel="0" collapsed="false">
      <c r="A15736" s="37"/>
      <c r="B15736" s="38"/>
      <c r="C15736" s="39"/>
      <c r="D15736" s="39"/>
      <c r="E15736" s="39"/>
      <c r="F15736" s="41" t="str">
        <f aca="false">IF(A15736="","",MATCH(A15736,P_ID,1))</f>
        <v/>
      </c>
      <c r="G15736" s="41" t="str">
        <f aca="false">IF(A15736="","",INDEX(P_Svc,F15736))</f>
        <v/>
      </c>
      <c r="H15736" s="41" t="str">
        <f aca="false">IF(A15736="","",INDEX(P_Zone,F15736))</f>
        <v/>
      </c>
      <c r="I15736" s="41" t="str">
        <f aca="false">IF(A15736="","",IF(D15736="Delivered",IF(B15736&lt;=INDEX(P_Due,F15736),1,0),0))</f>
        <v/>
      </c>
    </row>
    <row r="15737" customFormat="false" ht="15" hidden="false" customHeight="false" outlineLevel="0" collapsed="false">
      <c r="A15737" s="37"/>
      <c r="B15737" s="38"/>
      <c r="C15737" s="39"/>
      <c r="D15737" s="39"/>
      <c r="E15737" s="39"/>
      <c r="F15737" s="41" t="str">
        <f aca="false">IF(A15737="","",MATCH(A15737,P_ID,1))</f>
        <v/>
      </c>
      <c r="G15737" s="41" t="str">
        <f aca="false">IF(A15737="","",INDEX(P_Svc,F15737))</f>
        <v/>
      </c>
      <c r="H15737" s="41" t="str">
        <f aca="false">IF(A15737="","",INDEX(P_Zone,F15737))</f>
        <v/>
      </c>
      <c r="I15737" s="41" t="str">
        <f aca="false">IF(A15737="","",IF(D15737="Delivered",IF(B15737&lt;=INDEX(P_Due,F15737),1,0),0))</f>
        <v/>
      </c>
    </row>
    <row r="15738" customFormat="false" ht="15" hidden="false" customHeight="false" outlineLevel="0" collapsed="false">
      <c r="A15738" s="37"/>
      <c r="B15738" s="38"/>
      <c r="C15738" s="39"/>
      <c r="D15738" s="39"/>
      <c r="E15738" s="39"/>
      <c r="F15738" s="41" t="str">
        <f aca="false">IF(A15738="","",MATCH(A15738,P_ID,1))</f>
        <v/>
      </c>
      <c r="G15738" s="41" t="str">
        <f aca="false">IF(A15738="","",INDEX(P_Svc,F15738))</f>
        <v/>
      </c>
      <c r="H15738" s="41" t="str">
        <f aca="false">IF(A15738="","",INDEX(P_Zone,F15738))</f>
        <v/>
      </c>
      <c r="I15738" s="41" t="str">
        <f aca="false">IF(A15738="","",IF(D15738="Delivered",IF(B15738&lt;=INDEX(P_Due,F15738),1,0),0))</f>
        <v/>
      </c>
    </row>
    <row r="15739" customFormat="false" ht="15" hidden="false" customHeight="false" outlineLevel="0" collapsed="false">
      <c r="A15739" s="37"/>
      <c r="B15739" s="38"/>
      <c r="C15739" s="39"/>
      <c r="D15739" s="39"/>
      <c r="E15739" s="39"/>
      <c r="F15739" s="41" t="str">
        <f aca="false">IF(A15739="","",MATCH(A15739,P_ID,1))</f>
        <v/>
      </c>
      <c r="G15739" s="41" t="str">
        <f aca="false">IF(A15739="","",INDEX(P_Svc,F15739))</f>
        <v/>
      </c>
      <c r="H15739" s="41" t="str">
        <f aca="false">IF(A15739="","",INDEX(P_Zone,F15739))</f>
        <v/>
      </c>
      <c r="I15739" s="41" t="str">
        <f aca="false">IF(A15739="","",IF(D15739="Delivered",IF(B15739&lt;=INDEX(P_Due,F15739),1,0),0))</f>
        <v/>
      </c>
    </row>
    <row r="15740" customFormat="false" ht="15" hidden="false" customHeight="false" outlineLevel="0" collapsed="false">
      <c r="A15740" s="37"/>
      <c r="B15740" s="38"/>
      <c r="C15740" s="39"/>
      <c r="D15740" s="39"/>
      <c r="E15740" s="39"/>
      <c r="F15740" s="41" t="str">
        <f aca="false">IF(A15740="","",MATCH(A15740,P_ID,1))</f>
        <v/>
      </c>
      <c r="G15740" s="41" t="str">
        <f aca="false">IF(A15740="","",INDEX(P_Svc,F15740))</f>
        <v/>
      </c>
      <c r="H15740" s="41" t="str">
        <f aca="false">IF(A15740="","",INDEX(P_Zone,F15740))</f>
        <v/>
      </c>
      <c r="I15740" s="41" t="str">
        <f aca="false">IF(A15740="","",IF(D15740="Delivered",IF(B15740&lt;=INDEX(P_Due,F15740),1,0),0))</f>
        <v/>
      </c>
    </row>
    <row r="15741" customFormat="false" ht="15" hidden="false" customHeight="false" outlineLevel="0" collapsed="false">
      <c r="A15741" s="37"/>
      <c r="B15741" s="38"/>
      <c r="C15741" s="39"/>
      <c r="D15741" s="39"/>
      <c r="E15741" s="39"/>
      <c r="F15741" s="41" t="str">
        <f aca="false">IF(A15741="","",MATCH(A15741,P_ID,1))</f>
        <v/>
      </c>
      <c r="G15741" s="41" t="str">
        <f aca="false">IF(A15741="","",INDEX(P_Svc,F15741))</f>
        <v/>
      </c>
      <c r="H15741" s="41" t="str">
        <f aca="false">IF(A15741="","",INDEX(P_Zone,F15741))</f>
        <v/>
      </c>
      <c r="I15741" s="41" t="str">
        <f aca="false">IF(A15741="","",IF(D15741="Delivered",IF(B15741&lt;=INDEX(P_Due,F15741),1,0),0))</f>
        <v/>
      </c>
    </row>
    <row r="15742" customFormat="false" ht="15" hidden="false" customHeight="false" outlineLevel="0" collapsed="false">
      <c r="A15742" s="37"/>
      <c r="B15742" s="38"/>
      <c r="C15742" s="39"/>
      <c r="D15742" s="39"/>
      <c r="E15742" s="39"/>
      <c r="F15742" s="41" t="str">
        <f aca="false">IF(A15742="","",MATCH(A15742,P_ID,1))</f>
        <v/>
      </c>
      <c r="G15742" s="41" t="str">
        <f aca="false">IF(A15742="","",INDEX(P_Svc,F15742))</f>
        <v/>
      </c>
      <c r="H15742" s="41" t="str">
        <f aca="false">IF(A15742="","",INDEX(P_Zone,F15742))</f>
        <v/>
      </c>
      <c r="I15742" s="41" t="str">
        <f aca="false">IF(A15742="","",IF(D15742="Delivered",IF(B15742&lt;=INDEX(P_Due,F15742),1,0),0))</f>
        <v/>
      </c>
    </row>
    <row r="15743" customFormat="false" ht="15" hidden="false" customHeight="false" outlineLevel="0" collapsed="false">
      <c r="A15743" s="37"/>
      <c r="B15743" s="38"/>
      <c r="C15743" s="39"/>
      <c r="D15743" s="39"/>
      <c r="E15743" s="39"/>
      <c r="F15743" s="41" t="str">
        <f aca="false">IF(A15743="","",MATCH(A15743,P_ID,1))</f>
        <v/>
      </c>
      <c r="G15743" s="41" t="str">
        <f aca="false">IF(A15743="","",INDEX(P_Svc,F15743))</f>
        <v/>
      </c>
      <c r="H15743" s="41" t="str">
        <f aca="false">IF(A15743="","",INDEX(P_Zone,F15743))</f>
        <v/>
      </c>
      <c r="I15743" s="41" t="str">
        <f aca="false">IF(A15743="","",IF(D15743="Delivered",IF(B15743&lt;=INDEX(P_Due,F15743),1,0),0))</f>
        <v/>
      </c>
    </row>
    <row r="15744" customFormat="false" ht="15" hidden="false" customHeight="false" outlineLevel="0" collapsed="false">
      <c r="A15744" s="37"/>
      <c r="B15744" s="38"/>
      <c r="C15744" s="39"/>
      <c r="D15744" s="39"/>
      <c r="E15744" s="39"/>
      <c r="F15744" s="41" t="str">
        <f aca="false">IF(A15744="","",MATCH(A15744,P_ID,1))</f>
        <v/>
      </c>
      <c r="G15744" s="41" t="str">
        <f aca="false">IF(A15744="","",INDEX(P_Svc,F15744))</f>
        <v/>
      </c>
      <c r="H15744" s="41" t="str">
        <f aca="false">IF(A15744="","",INDEX(P_Zone,F15744))</f>
        <v/>
      </c>
      <c r="I15744" s="41" t="str">
        <f aca="false">IF(A15744="","",IF(D15744="Delivered",IF(B15744&lt;=INDEX(P_Due,F15744),1,0),0))</f>
        <v/>
      </c>
    </row>
    <row r="15745" customFormat="false" ht="15" hidden="false" customHeight="false" outlineLevel="0" collapsed="false">
      <c r="A15745" s="37"/>
      <c r="B15745" s="38"/>
      <c r="C15745" s="39"/>
      <c r="D15745" s="39"/>
      <c r="E15745" s="39"/>
      <c r="F15745" s="41" t="str">
        <f aca="false">IF(A15745="","",MATCH(A15745,P_ID,1))</f>
        <v/>
      </c>
      <c r="G15745" s="41" t="str">
        <f aca="false">IF(A15745="","",INDEX(P_Svc,F15745))</f>
        <v/>
      </c>
      <c r="H15745" s="41" t="str">
        <f aca="false">IF(A15745="","",INDEX(P_Zone,F15745))</f>
        <v/>
      </c>
      <c r="I15745" s="41" t="str">
        <f aca="false">IF(A15745="","",IF(D15745="Delivered",IF(B15745&lt;=INDEX(P_Due,F15745),1,0),0))</f>
        <v/>
      </c>
    </row>
    <row r="15746" customFormat="false" ht="15" hidden="false" customHeight="false" outlineLevel="0" collapsed="false">
      <c r="A15746" s="37"/>
      <c r="B15746" s="38"/>
      <c r="C15746" s="39"/>
      <c r="D15746" s="39"/>
      <c r="E15746" s="39"/>
      <c r="F15746" s="41" t="str">
        <f aca="false">IF(A15746="","",MATCH(A15746,P_ID,1))</f>
        <v/>
      </c>
      <c r="G15746" s="41" t="str">
        <f aca="false">IF(A15746="","",INDEX(P_Svc,F15746))</f>
        <v/>
      </c>
      <c r="H15746" s="41" t="str">
        <f aca="false">IF(A15746="","",INDEX(P_Zone,F15746))</f>
        <v/>
      </c>
      <c r="I15746" s="41" t="str">
        <f aca="false">IF(A15746="","",IF(D15746="Delivered",IF(B15746&lt;=INDEX(P_Due,F15746),1,0),0))</f>
        <v/>
      </c>
    </row>
    <row r="15747" customFormat="false" ht="15" hidden="false" customHeight="false" outlineLevel="0" collapsed="false">
      <c r="A15747" s="37"/>
      <c r="B15747" s="38"/>
      <c r="C15747" s="39"/>
      <c r="D15747" s="39"/>
      <c r="E15747" s="39"/>
      <c r="F15747" s="41" t="str">
        <f aca="false">IF(A15747="","",MATCH(A15747,P_ID,1))</f>
        <v/>
      </c>
      <c r="G15747" s="41" t="str">
        <f aca="false">IF(A15747="","",INDEX(P_Svc,F15747))</f>
        <v/>
      </c>
      <c r="H15747" s="41" t="str">
        <f aca="false">IF(A15747="","",INDEX(P_Zone,F15747))</f>
        <v/>
      </c>
      <c r="I15747" s="41" t="str">
        <f aca="false">IF(A15747="","",IF(D15747="Delivered",IF(B15747&lt;=INDEX(P_Due,F15747),1,0),0))</f>
        <v/>
      </c>
    </row>
    <row r="15748" customFormat="false" ht="15" hidden="false" customHeight="false" outlineLevel="0" collapsed="false">
      <c r="A15748" s="37"/>
      <c r="B15748" s="38"/>
      <c r="C15748" s="39"/>
      <c r="D15748" s="39"/>
      <c r="E15748" s="39"/>
      <c r="F15748" s="41" t="str">
        <f aca="false">IF(A15748="","",MATCH(A15748,P_ID,1))</f>
        <v/>
      </c>
      <c r="G15748" s="41" t="str">
        <f aca="false">IF(A15748="","",INDEX(P_Svc,F15748))</f>
        <v/>
      </c>
      <c r="H15748" s="41" t="str">
        <f aca="false">IF(A15748="","",INDEX(P_Zone,F15748))</f>
        <v/>
      </c>
      <c r="I15748" s="41" t="str">
        <f aca="false">IF(A15748="","",IF(D15748="Delivered",IF(B15748&lt;=INDEX(P_Due,F15748),1,0),0))</f>
        <v/>
      </c>
    </row>
    <row r="15749" customFormat="false" ht="15" hidden="false" customHeight="false" outlineLevel="0" collapsed="false">
      <c r="A15749" s="37"/>
      <c r="B15749" s="38"/>
      <c r="C15749" s="39"/>
      <c r="D15749" s="39"/>
      <c r="E15749" s="39"/>
      <c r="F15749" s="41" t="str">
        <f aca="false">IF(A15749="","",MATCH(A15749,P_ID,1))</f>
        <v/>
      </c>
      <c r="G15749" s="41" t="str">
        <f aca="false">IF(A15749="","",INDEX(P_Svc,F15749))</f>
        <v/>
      </c>
      <c r="H15749" s="41" t="str">
        <f aca="false">IF(A15749="","",INDEX(P_Zone,F15749))</f>
        <v/>
      </c>
      <c r="I15749" s="41" t="str">
        <f aca="false">IF(A15749="","",IF(D15749="Delivered",IF(B15749&lt;=INDEX(P_Due,F15749),1,0),0))</f>
        <v/>
      </c>
    </row>
    <row r="15750" customFormat="false" ht="15" hidden="false" customHeight="false" outlineLevel="0" collapsed="false">
      <c r="A15750" s="37"/>
      <c r="B15750" s="38"/>
      <c r="C15750" s="39"/>
      <c r="D15750" s="39"/>
      <c r="E15750" s="39"/>
      <c r="F15750" s="41" t="str">
        <f aca="false">IF(A15750="","",MATCH(A15750,P_ID,1))</f>
        <v/>
      </c>
      <c r="G15750" s="41" t="str">
        <f aca="false">IF(A15750="","",INDEX(P_Svc,F15750))</f>
        <v/>
      </c>
      <c r="H15750" s="41" t="str">
        <f aca="false">IF(A15750="","",INDEX(P_Zone,F15750))</f>
        <v/>
      </c>
      <c r="I15750" s="41" t="str">
        <f aca="false">IF(A15750="","",IF(D15750="Delivered",IF(B15750&lt;=INDEX(P_Due,F15750),1,0),0))</f>
        <v/>
      </c>
    </row>
    <row r="15751" customFormat="false" ht="15" hidden="false" customHeight="false" outlineLevel="0" collapsed="false">
      <c r="A15751" s="37"/>
      <c r="B15751" s="38"/>
      <c r="C15751" s="39"/>
      <c r="D15751" s="39"/>
      <c r="E15751" s="39"/>
      <c r="F15751" s="41" t="str">
        <f aca="false">IF(A15751="","",MATCH(A15751,P_ID,1))</f>
        <v/>
      </c>
      <c r="G15751" s="41" t="str">
        <f aca="false">IF(A15751="","",INDEX(P_Svc,F15751))</f>
        <v/>
      </c>
      <c r="H15751" s="41" t="str">
        <f aca="false">IF(A15751="","",INDEX(P_Zone,F15751))</f>
        <v/>
      </c>
      <c r="I15751" s="41" t="str">
        <f aca="false">IF(A15751="","",IF(D15751="Delivered",IF(B15751&lt;=INDEX(P_Due,F15751),1,0),0))</f>
        <v/>
      </c>
    </row>
    <row r="15752" customFormat="false" ht="15" hidden="false" customHeight="false" outlineLevel="0" collapsed="false">
      <c r="A15752" s="37"/>
      <c r="B15752" s="38"/>
      <c r="C15752" s="39"/>
      <c r="D15752" s="39"/>
      <c r="E15752" s="39"/>
      <c r="F15752" s="41" t="str">
        <f aca="false">IF(A15752="","",MATCH(A15752,P_ID,1))</f>
        <v/>
      </c>
      <c r="G15752" s="41" t="str">
        <f aca="false">IF(A15752="","",INDEX(P_Svc,F15752))</f>
        <v/>
      </c>
      <c r="H15752" s="41" t="str">
        <f aca="false">IF(A15752="","",INDEX(P_Zone,F15752))</f>
        <v/>
      </c>
      <c r="I15752" s="41" t="str">
        <f aca="false">IF(A15752="","",IF(D15752="Delivered",IF(B15752&lt;=INDEX(P_Due,F15752),1,0),0))</f>
        <v/>
      </c>
    </row>
    <row r="15753" customFormat="false" ht="15" hidden="false" customHeight="false" outlineLevel="0" collapsed="false">
      <c r="A15753" s="37"/>
      <c r="B15753" s="38"/>
      <c r="C15753" s="39"/>
      <c r="D15753" s="39"/>
      <c r="E15753" s="39"/>
      <c r="F15753" s="41" t="str">
        <f aca="false">IF(A15753="","",MATCH(A15753,P_ID,1))</f>
        <v/>
      </c>
      <c r="G15753" s="41" t="str">
        <f aca="false">IF(A15753="","",INDEX(P_Svc,F15753))</f>
        <v/>
      </c>
      <c r="H15753" s="41" t="str">
        <f aca="false">IF(A15753="","",INDEX(P_Zone,F15753))</f>
        <v/>
      </c>
      <c r="I15753" s="41" t="str">
        <f aca="false">IF(A15753="","",IF(D15753="Delivered",IF(B15753&lt;=INDEX(P_Due,F15753),1,0),0))</f>
        <v/>
      </c>
    </row>
    <row r="15754" customFormat="false" ht="15" hidden="false" customHeight="false" outlineLevel="0" collapsed="false">
      <c r="A15754" s="37"/>
      <c r="B15754" s="38"/>
      <c r="C15754" s="39"/>
      <c r="D15754" s="39"/>
      <c r="E15754" s="39"/>
      <c r="F15754" s="41" t="str">
        <f aca="false">IF(A15754="","",MATCH(A15754,P_ID,1))</f>
        <v/>
      </c>
      <c r="G15754" s="41" t="str">
        <f aca="false">IF(A15754="","",INDEX(P_Svc,F15754))</f>
        <v/>
      </c>
      <c r="H15754" s="41" t="str">
        <f aca="false">IF(A15754="","",INDEX(P_Zone,F15754))</f>
        <v/>
      </c>
      <c r="I15754" s="41" t="str">
        <f aca="false">IF(A15754="","",IF(D15754="Delivered",IF(B15754&lt;=INDEX(P_Due,F15754),1,0),0))</f>
        <v/>
      </c>
    </row>
    <row r="15755" customFormat="false" ht="15" hidden="false" customHeight="false" outlineLevel="0" collapsed="false">
      <c r="A15755" s="37"/>
      <c r="B15755" s="38"/>
      <c r="C15755" s="39"/>
      <c r="D15755" s="39"/>
      <c r="E15755" s="39"/>
      <c r="F15755" s="41" t="str">
        <f aca="false">IF(A15755="","",MATCH(A15755,P_ID,1))</f>
        <v/>
      </c>
      <c r="G15755" s="41" t="str">
        <f aca="false">IF(A15755="","",INDEX(P_Svc,F15755))</f>
        <v/>
      </c>
      <c r="H15755" s="41" t="str">
        <f aca="false">IF(A15755="","",INDEX(P_Zone,F15755))</f>
        <v/>
      </c>
      <c r="I15755" s="41" t="str">
        <f aca="false">IF(A15755="","",IF(D15755="Delivered",IF(B15755&lt;=INDEX(P_Due,F15755),1,0),0))</f>
        <v/>
      </c>
    </row>
    <row r="15756" customFormat="false" ht="15" hidden="false" customHeight="false" outlineLevel="0" collapsed="false">
      <c r="A15756" s="37"/>
      <c r="B15756" s="38"/>
      <c r="C15756" s="39"/>
      <c r="D15756" s="39"/>
      <c r="E15756" s="39"/>
      <c r="F15756" s="41" t="str">
        <f aca="false">IF(A15756="","",MATCH(A15756,P_ID,1))</f>
        <v/>
      </c>
      <c r="G15756" s="41" t="str">
        <f aca="false">IF(A15756="","",INDEX(P_Svc,F15756))</f>
        <v/>
      </c>
      <c r="H15756" s="41" t="str">
        <f aca="false">IF(A15756="","",INDEX(P_Zone,F15756))</f>
        <v/>
      </c>
      <c r="I15756" s="41" t="str">
        <f aca="false">IF(A15756="","",IF(D15756="Delivered",IF(B15756&lt;=INDEX(P_Due,F15756),1,0),0))</f>
        <v/>
      </c>
    </row>
    <row r="15757" customFormat="false" ht="15" hidden="false" customHeight="false" outlineLevel="0" collapsed="false">
      <c r="A15757" s="37"/>
      <c r="B15757" s="38"/>
      <c r="C15757" s="39"/>
      <c r="D15757" s="39"/>
      <c r="E15757" s="39"/>
      <c r="F15757" s="41" t="str">
        <f aca="false">IF(A15757="","",MATCH(A15757,P_ID,1))</f>
        <v/>
      </c>
      <c r="G15757" s="41" t="str">
        <f aca="false">IF(A15757="","",INDEX(P_Svc,F15757))</f>
        <v/>
      </c>
      <c r="H15757" s="41" t="str">
        <f aca="false">IF(A15757="","",INDEX(P_Zone,F15757))</f>
        <v/>
      </c>
      <c r="I15757" s="41" t="str">
        <f aca="false">IF(A15757="","",IF(D15757="Delivered",IF(B15757&lt;=INDEX(P_Due,F15757),1,0),0))</f>
        <v/>
      </c>
    </row>
    <row r="15758" customFormat="false" ht="15" hidden="false" customHeight="false" outlineLevel="0" collapsed="false">
      <c r="A15758" s="37"/>
      <c r="B15758" s="38"/>
      <c r="C15758" s="39"/>
      <c r="D15758" s="39"/>
      <c r="E15758" s="39"/>
      <c r="F15758" s="41" t="str">
        <f aca="false">IF(A15758="","",MATCH(A15758,P_ID,1))</f>
        <v/>
      </c>
      <c r="G15758" s="41" t="str">
        <f aca="false">IF(A15758="","",INDEX(P_Svc,F15758))</f>
        <v/>
      </c>
      <c r="H15758" s="41" t="str">
        <f aca="false">IF(A15758="","",INDEX(P_Zone,F15758))</f>
        <v/>
      </c>
      <c r="I15758" s="41" t="str">
        <f aca="false">IF(A15758="","",IF(D15758="Delivered",IF(B15758&lt;=INDEX(P_Due,F15758),1,0),0))</f>
        <v/>
      </c>
    </row>
    <row r="15759" customFormat="false" ht="15" hidden="false" customHeight="false" outlineLevel="0" collapsed="false">
      <c r="A15759" s="37"/>
      <c r="B15759" s="38"/>
      <c r="C15759" s="39"/>
      <c r="D15759" s="39"/>
      <c r="E15759" s="39"/>
      <c r="F15759" s="41" t="str">
        <f aca="false">IF(A15759="","",MATCH(A15759,P_ID,1))</f>
        <v/>
      </c>
      <c r="G15759" s="41" t="str">
        <f aca="false">IF(A15759="","",INDEX(P_Svc,F15759))</f>
        <v/>
      </c>
      <c r="H15759" s="41" t="str">
        <f aca="false">IF(A15759="","",INDEX(P_Zone,F15759))</f>
        <v/>
      </c>
      <c r="I15759" s="41" t="str">
        <f aca="false">IF(A15759="","",IF(D15759="Delivered",IF(B15759&lt;=INDEX(P_Due,F15759),1,0),0))</f>
        <v/>
      </c>
    </row>
    <row r="15760" customFormat="false" ht="15" hidden="false" customHeight="false" outlineLevel="0" collapsed="false">
      <c r="A15760" s="37"/>
      <c r="B15760" s="38"/>
      <c r="C15760" s="39"/>
      <c r="D15760" s="39"/>
      <c r="E15760" s="39"/>
      <c r="F15760" s="41" t="str">
        <f aca="false">IF(A15760="","",MATCH(A15760,P_ID,1))</f>
        <v/>
      </c>
      <c r="G15760" s="41" t="str">
        <f aca="false">IF(A15760="","",INDEX(P_Svc,F15760))</f>
        <v/>
      </c>
      <c r="H15760" s="41" t="str">
        <f aca="false">IF(A15760="","",INDEX(P_Zone,F15760))</f>
        <v/>
      </c>
      <c r="I15760" s="41" t="str">
        <f aca="false">IF(A15760="","",IF(D15760="Delivered",IF(B15760&lt;=INDEX(P_Due,F15760),1,0),0))</f>
        <v/>
      </c>
    </row>
    <row r="15761" customFormat="false" ht="15" hidden="false" customHeight="false" outlineLevel="0" collapsed="false">
      <c r="A15761" s="37"/>
      <c r="B15761" s="38"/>
      <c r="C15761" s="39"/>
      <c r="D15761" s="39"/>
      <c r="E15761" s="39"/>
      <c r="F15761" s="41" t="str">
        <f aca="false">IF(A15761="","",MATCH(A15761,P_ID,1))</f>
        <v/>
      </c>
      <c r="G15761" s="41" t="str">
        <f aca="false">IF(A15761="","",INDEX(P_Svc,F15761))</f>
        <v/>
      </c>
      <c r="H15761" s="41" t="str">
        <f aca="false">IF(A15761="","",INDEX(P_Zone,F15761))</f>
        <v/>
      </c>
      <c r="I15761" s="41" t="str">
        <f aca="false">IF(A15761="","",IF(D15761="Delivered",IF(B15761&lt;=INDEX(P_Due,F15761),1,0),0))</f>
        <v/>
      </c>
    </row>
    <row r="15762" customFormat="false" ht="15" hidden="false" customHeight="false" outlineLevel="0" collapsed="false">
      <c r="A15762" s="37"/>
      <c r="B15762" s="38"/>
      <c r="C15762" s="39"/>
      <c r="D15762" s="39"/>
      <c r="E15762" s="39"/>
      <c r="F15762" s="41" t="str">
        <f aca="false">IF(A15762="","",MATCH(A15762,P_ID,1))</f>
        <v/>
      </c>
      <c r="G15762" s="41" t="str">
        <f aca="false">IF(A15762="","",INDEX(P_Svc,F15762))</f>
        <v/>
      </c>
      <c r="H15762" s="41" t="str">
        <f aca="false">IF(A15762="","",INDEX(P_Zone,F15762))</f>
        <v/>
      </c>
      <c r="I15762" s="41" t="str">
        <f aca="false">IF(A15762="","",IF(D15762="Delivered",IF(B15762&lt;=INDEX(P_Due,F15762),1,0),0))</f>
        <v/>
      </c>
    </row>
    <row r="15763" customFormat="false" ht="15" hidden="false" customHeight="false" outlineLevel="0" collapsed="false">
      <c r="A15763" s="37"/>
      <c r="B15763" s="38"/>
      <c r="C15763" s="39"/>
      <c r="D15763" s="39"/>
      <c r="E15763" s="39"/>
      <c r="F15763" s="41" t="str">
        <f aca="false">IF(A15763="","",MATCH(A15763,P_ID,1))</f>
        <v/>
      </c>
      <c r="G15763" s="41" t="str">
        <f aca="false">IF(A15763="","",INDEX(P_Svc,F15763))</f>
        <v/>
      </c>
      <c r="H15763" s="41" t="str">
        <f aca="false">IF(A15763="","",INDEX(P_Zone,F15763))</f>
        <v/>
      </c>
      <c r="I15763" s="41" t="str">
        <f aca="false">IF(A15763="","",IF(D15763="Delivered",IF(B15763&lt;=INDEX(P_Due,F15763),1,0),0))</f>
        <v/>
      </c>
    </row>
    <row r="15764" customFormat="false" ht="15" hidden="false" customHeight="false" outlineLevel="0" collapsed="false">
      <c r="A15764" s="37"/>
      <c r="B15764" s="38"/>
      <c r="C15764" s="39"/>
      <c r="D15764" s="39"/>
      <c r="E15764" s="39"/>
      <c r="F15764" s="41" t="str">
        <f aca="false">IF(A15764="","",MATCH(A15764,P_ID,1))</f>
        <v/>
      </c>
      <c r="G15764" s="41" t="str">
        <f aca="false">IF(A15764="","",INDEX(P_Svc,F15764))</f>
        <v/>
      </c>
      <c r="H15764" s="41" t="str">
        <f aca="false">IF(A15764="","",INDEX(P_Zone,F15764))</f>
        <v/>
      </c>
      <c r="I15764" s="41" t="str">
        <f aca="false">IF(A15764="","",IF(D15764="Delivered",IF(B15764&lt;=INDEX(P_Due,F15764),1,0),0))</f>
        <v/>
      </c>
    </row>
    <row r="15765" customFormat="false" ht="15" hidden="false" customHeight="false" outlineLevel="0" collapsed="false">
      <c r="A15765" s="37"/>
      <c r="B15765" s="38"/>
      <c r="C15765" s="39"/>
      <c r="D15765" s="39"/>
      <c r="E15765" s="39"/>
      <c r="F15765" s="41" t="str">
        <f aca="false">IF(A15765="","",MATCH(A15765,P_ID,1))</f>
        <v/>
      </c>
      <c r="G15765" s="41" t="str">
        <f aca="false">IF(A15765="","",INDEX(P_Svc,F15765))</f>
        <v/>
      </c>
      <c r="H15765" s="41" t="str">
        <f aca="false">IF(A15765="","",INDEX(P_Zone,F15765))</f>
        <v/>
      </c>
      <c r="I15765" s="41" t="str">
        <f aca="false">IF(A15765="","",IF(D15765="Delivered",IF(B15765&lt;=INDEX(P_Due,F15765),1,0),0))</f>
        <v/>
      </c>
    </row>
    <row r="15766" customFormat="false" ht="15" hidden="false" customHeight="false" outlineLevel="0" collapsed="false">
      <c r="A15766" s="37"/>
      <c r="B15766" s="38"/>
      <c r="C15766" s="39"/>
      <c r="D15766" s="39"/>
      <c r="E15766" s="39"/>
      <c r="F15766" s="41" t="str">
        <f aca="false">IF(A15766="","",MATCH(A15766,P_ID,1))</f>
        <v/>
      </c>
      <c r="G15766" s="41" t="str">
        <f aca="false">IF(A15766="","",INDEX(P_Svc,F15766))</f>
        <v/>
      </c>
      <c r="H15766" s="41" t="str">
        <f aca="false">IF(A15766="","",INDEX(P_Zone,F15766))</f>
        <v/>
      </c>
      <c r="I15766" s="41" t="str">
        <f aca="false">IF(A15766="","",IF(D15766="Delivered",IF(B15766&lt;=INDEX(P_Due,F15766),1,0),0))</f>
        <v/>
      </c>
    </row>
    <row r="15767" customFormat="false" ht="15" hidden="false" customHeight="false" outlineLevel="0" collapsed="false">
      <c r="A15767" s="37"/>
      <c r="B15767" s="38"/>
      <c r="C15767" s="39"/>
      <c r="D15767" s="39"/>
      <c r="E15767" s="39"/>
      <c r="F15767" s="41" t="str">
        <f aca="false">IF(A15767="","",MATCH(A15767,P_ID,1))</f>
        <v/>
      </c>
      <c r="G15767" s="41" t="str">
        <f aca="false">IF(A15767="","",INDEX(P_Svc,F15767))</f>
        <v/>
      </c>
      <c r="H15767" s="41" t="str">
        <f aca="false">IF(A15767="","",INDEX(P_Zone,F15767))</f>
        <v/>
      </c>
      <c r="I15767" s="41" t="str">
        <f aca="false">IF(A15767="","",IF(D15767="Delivered",IF(B15767&lt;=INDEX(P_Due,F15767),1,0),0))</f>
        <v/>
      </c>
    </row>
    <row r="15768" customFormat="false" ht="15" hidden="false" customHeight="false" outlineLevel="0" collapsed="false">
      <c r="A15768" s="37"/>
      <c r="B15768" s="38"/>
      <c r="C15768" s="39"/>
      <c r="D15768" s="39"/>
      <c r="E15768" s="39"/>
      <c r="F15768" s="41" t="str">
        <f aca="false">IF(A15768="","",MATCH(A15768,P_ID,1))</f>
        <v/>
      </c>
      <c r="G15768" s="41" t="str">
        <f aca="false">IF(A15768="","",INDEX(P_Svc,F15768))</f>
        <v/>
      </c>
      <c r="H15768" s="41" t="str">
        <f aca="false">IF(A15768="","",INDEX(P_Zone,F15768))</f>
        <v/>
      </c>
      <c r="I15768" s="41" t="str">
        <f aca="false">IF(A15768="","",IF(D15768="Delivered",IF(B15768&lt;=INDEX(P_Due,F15768),1,0),0))</f>
        <v/>
      </c>
    </row>
    <row r="15769" customFormat="false" ht="15" hidden="false" customHeight="false" outlineLevel="0" collapsed="false">
      <c r="A15769" s="37"/>
      <c r="B15769" s="38"/>
      <c r="C15769" s="39"/>
      <c r="D15769" s="39"/>
      <c r="E15769" s="39"/>
      <c r="F15769" s="41" t="str">
        <f aca="false">IF(A15769="","",MATCH(A15769,P_ID,1))</f>
        <v/>
      </c>
      <c r="G15769" s="41" t="str">
        <f aca="false">IF(A15769="","",INDEX(P_Svc,F15769))</f>
        <v/>
      </c>
      <c r="H15769" s="41" t="str">
        <f aca="false">IF(A15769="","",INDEX(P_Zone,F15769))</f>
        <v/>
      </c>
      <c r="I15769" s="41" t="str">
        <f aca="false">IF(A15769="","",IF(D15769="Delivered",IF(B15769&lt;=INDEX(P_Due,F15769),1,0),0))</f>
        <v/>
      </c>
    </row>
    <row r="15770" customFormat="false" ht="15" hidden="false" customHeight="false" outlineLevel="0" collapsed="false">
      <c r="A15770" s="37"/>
      <c r="B15770" s="38"/>
      <c r="C15770" s="39"/>
      <c r="D15770" s="39"/>
      <c r="E15770" s="39"/>
      <c r="F15770" s="41" t="str">
        <f aca="false">IF(A15770="","",MATCH(A15770,P_ID,1))</f>
        <v/>
      </c>
      <c r="G15770" s="41" t="str">
        <f aca="false">IF(A15770="","",INDEX(P_Svc,F15770))</f>
        <v/>
      </c>
      <c r="H15770" s="41" t="str">
        <f aca="false">IF(A15770="","",INDEX(P_Zone,F15770))</f>
        <v/>
      </c>
      <c r="I15770" s="41" t="str">
        <f aca="false">IF(A15770="","",IF(D15770="Delivered",IF(B15770&lt;=INDEX(P_Due,F15770),1,0),0))</f>
        <v/>
      </c>
    </row>
    <row r="15771" customFormat="false" ht="15" hidden="false" customHeight="false" outlineLevel="0" collapsed="false">
      <c r="A15771" s="37"/>
      <c r="B15771" s="38"/>
      <c r="C15771" s="39"/>
      <c r="D15771" s="39"/>
      <c r="E15771" s="39"/>
      <c r="F15771" s="41" t="str">
        <f aca="false">IF(A15771="","",MATCH(A15771,P_ID,1))</f>
        <v/>
      </c>
      <c r="G15771" s="41" t="str">
        <f aca="false">IF(A15771="","",INDEX(P_Svc,F15771))</f>
        <v/>
      </c>
      <c r="H15771" s="41" t="str">
        <f aca="false">IF(A15771="","",INDEX(P_Zone,F15771))</f>
        <v/>
      </c>
      <c r="I15771" s="41" t="str">
        <f aca="false">IF(A15771="","",IF(D15771="Delivered",IF(B15771&lt;=INDEX(P_Due,F15771),1,0),0))</f>
        <v/>
      </c>
    </row>
    <row r="15772" customFormat="false" ht="15" hidden="false" customHeight="false" outlineLevel="0" collapsed="false">
      <c r="A15772" s="37"/>
      <c r="B15772" s="38"/>
      <c r="C15772" s="39"/>
      <c r="D15772" s="39"/>
      <c r="E15772" s="39"/>
      <c r="F15772" s="41" t="str">
        <f aca="false">IF(A15772="","",MATCH(A15772,P_ID,1))</f>
        <v/>
      </c>
      <c r="G15772" s="41" t="str">
        <f aca="false">IF(A15772="","",INDEX(P_Svc,F15772))</f>
        <v/>
      </c>
      <c r="H15772" s="41" t="str">
        <f aca="false">IF(A15772="","",INDEX(P_Zone,F15772))</f>
        <v/>
      </c>
      <c r="I15772" s="41" t="str">
        <f aca="false">IF(A15772="","",IF(D15772="Delivered",IF(B15772&lt;=INDEX(P_Due,F15772),1,0),0))</f>
        <v/>
      </c>
    </row>
    <row r="15773" customFormat="false" ht="15" hidden="false" customHeight="false" outlineLevel="0" collapsed="false">
      <c r="A15773" s="37"/>
      <c r="B15773" s="38"/>
      <c r="C15773" s="39"/>
      <c r="D15773" s="39"/>
      <c r="E15773" s="39"/>
      <c r="F15773" s="41" t="str">
        <f aca="false">IF(A15773="","",MATCH(A15773,P_ID,1))</f>
        <v/>
      </c>
      <c r="G15773" s="41" t="str">
        <f aca="false">IF(A15773="","",INDEX(P_Svc,F15773))</f>
        <v/>
      </c>
      <c r="H15773" s="41" t="str">
        <f aca="false">IF(A15773="","",INDEX(P_Zone,F15773))</f>
        <v/>
      </c>
      <c r="I15773" s="41" t="str">
        <f aca="false">IF(A15773="","",IF(D15773="Delivered",IF(B15773&lt;=INDEX(P_Due,F15773),1,0),0))</f>
        <v/>
      </c>
    </row>
    <row r="15774" customFormat="false" ht="15" hidden="false" customHeight="false" outlineLevel="0" collapsed="false">
      <c r="A15774" s="37"/>
      <c r="B15774" s="38"/>
      <c r="C15774" s="39"/>
      <c r="D15774" s="39"/>
      <c r="E15774" s="39"/>
      <c r="F15774" s="41" t="str">
        <f aca="false">IF(A15774="","",MATCH(A15774,P_ID,1))</f>
        <v/>
      </c>
      <c r="G15774" s="41" t="str">
        <f aca="false">IF(A15774="","",INDEX(P_Svc,F15774))</f>
        <v/>
      </c>
      <c r="H15774" s="41" t="str">
        <f aca="false">IF(A15774="","",INDEX(P_Zone,F15774))</f>
        <v/>
      </c>
      <c r="I15774" s="41" t="str">
        <f aca="false">IF(A15774="","",IF(D15774="Delivered",IF(B15774&lt;=INDEX(P_Due,F15774),1,0),0))</f>
        <v/>
      </c>
    </row>
    <row r="15775" customFormat="false" ht="15" hidden="false" customHeight="false" outlineLevel="0" collapsed="false">
      <c r="A15775" s="37"/>
      <c r="B15775" s="38"/>
      <c r="C15775" s="39"/>
      <c r="D15775" s="39"/>
      <c r="E15775" s="39"/>
      <c r="F15775" s="41" t="str">
        <f aca="false">IF(A15775="","",MATCH(A15775,P_ID,1))</f>
        <v/>
      </c>
      <c r="G15775" s="41" t="str">
        <f aca="false">IF(A15775="","",INDEX(P_Svc,F15775))</f>
        <v/>
      </c>
      <c r="H15775" s="41" t="str">
        <f aca="false">IF(A15775="","",INDEX(P_Zone,F15775))</f>
        <v/>
      </c>
      <c r="I15775" s="41" t="str">
        <f aca="false">IF(A15775="","",IF(D15775="Delivered",IF(B15775&lt;=INDEX(P_Due,F15775),1,0),0))</f>
        <v/>
      </c>
    </row>
    <row r="15776" customFormat="false" ht="15" hidden="false" customHeight="false" outlineLevel="0" collapsed="false">
      <c r="A15776" s="37"/>
      <c r="B15776" s="38"/>
      <c r="C15776" s="39"/>
      <c r="D15776" s="39"/>
      <c r="E15776" s="39"/>
      <c r="F15776" s="41" t="str">
        <f aca="false">IF(A15776="","",MATCH(A15776,P_ID,1))</f>
        <v/>
      </c>
      <c r="G15776" s="41" t="str">
        <f aca="false">IF(A15776="","",INDEX(P_Svc,F15776))</f>
        <v/>
      </c>
      <c r="H15776" s="41" t="str">
        <f aca="false">IF(A15776="","",INDEX(P_Zone,F15776))</f>
        <v/>
      </c>
      <c r="I15776" s="41" t="str">
        <f aca="false">IF(A15776="","",IF(D15776="Delivered",IF(B15776&lt;=INDEX(P_Due,F15776),1,0),0))</f>
        <v/>
      </c>
    </row>
    <row r="15777" customFormat="false" ht="15" hidden="false" customHeight="false" outlineLevel="0" collapsed="false">
      <c r="A15777" s="37"/>
      <c r="B15777" s="38"/>
      <c r="C15777" s="39"/>
      <c r="D15777" s="39"/>
      <c r="E15777" s="39"/>
      <c r="F15777" s="41" t="str">
        <f aca="false">IF(A15777="","",MATCH(A15777,P_ID,1))</f>
        <v/>
      </c>
      <c r="G15777" s="41" t="str">
        <f aca="false">IF(A15777="","",INDEX(P_Svc,F15777))</f>
        <v/>
      </c>
      <c r="H15777" s="41" t="str">
        <f aca="false">IF(A15777="","",INDEX(P_Zone,F15777))</f>
        <v/>
      </c>
      <c r="I15777" s="41" t="str">
        <f aca="false">IF(A15777="","",IF(D15777="Delivered",IF(B15777&lt;=INDEX(P_Due,F15777),1,0),0))</f>
        <v/>
      </c>
    </row>
    <row r="15778" customFormat="false" ht="15" hidden="false" customHeight="false" outlineLevel="0" collapsed="false">
      <c r="A15778" s="37"/>
      <c r="B15778" s="38"/>
      <c r="C15778" s="39"/>
      <c r="D15778" s="39"/>
      <c r="E15778" s="39"/>
      <c r="F15778" s="41" t="str">
        <f aca="false">IF(A15778="","",MATCH(A15778,P_ID,1))</f>
        <v/>
      </c>
      <c r="G15778" s="41" t="str">
        <f aca="false">IF(A15778="","",INDEX(P_Svc,F15778))</f>
        <v/>
      </c>
      <c r="H15778" s="41" t="str">
        <f aca="false">IF(A15778="","",INDEX(P_Zone,F15778))</f>
        <v/>
      </c>
      <c r="I15778" s="41" t="str">
        <f aca="false">IF(A15778="","",IF(D15778="Delivered",IF(B15778&lt;=INDEX(P_Due,F15778),1,0),0))</f>
        <v/>
      </c>
    </row>
    <row r="15779" customFormat="false" ht="15" hidden="false" customHeight="false" outlineLevel="0" collapsed="false">
      <c r="A15779" s="37"/>
      <c r="B15779" s="38"/>
      <c r="C15779" s="39"/>
      <c r="D15779" s="39"/>
      <c r="E15779" s="39"/>
      <c r="F15779" s="41" t="str">
        <f aca="false">IF(A15779="","",MATCH(A15779,P_ID,1))</f>
        <v/>
      </c>
      <c r="G15779" s="41" t="str">
        <f aca="false">IF(A15779="","",INDEX(P_Svc,F15779))</f>
        <v/>
      </c>
      <c r="H15779" s="41" t="str">
        <f aca="false">IF(A15779="","",INDEX(P_Zone,F15779))</f>
        <v/>
      </c>
      <c r="I15779" s="41" t="str">
        <f aca="false">IF(A15779="","",IF(D15779="Delivered",IF(B15779&lt;=INDEX(P_Due,F15779),1,0),0))</f>
        <v/>
      </c>
    </row>
    <row r="15780" customFormat="false" ht="15" hidden="false" customHeight="false" outlineLevel="0" collapsed="false">
      <c r="A15780" s="37"/>
      <c r="B15780" s="38"/>
      <c r="C15780" s="39"/>
      <c r="D15780" s="39"/>
      <c r="E15780" s="39"/>
      <c r="F15780" s="41" t="str">
        <f aca="false">IF(A15780="","",MATCH(A15780,P_ID,1))</f>
        <v/>
      </c>
      <c r="G15780" s="41" t="str">
        <f aca="false">IF(A15780="","",INDEX(P_Svc,F15780))</f>
        <v/>
      </c>
      <c r="H15780" s="41" t="str">
        <f aca="false">IF(A15780="","",INDEX(P_Zone,F15780))</f>
        <v/>
      </c>
      <c r="I15780" s="41" t="str">
        <f aca="false">IF(A15780="","",IF(D15780="Delivered",IF(B15780&lt;=INDEX(P_Due,F15780),1,0),0))</f>
        <v/>
      </c>
    </row>
    <row r="15781" customFormat="false" ht="15" hidden="false" customHeight="false" outlineLevel="0" collapsed="false">
      <c r="A15781" s="37"/>
      <c r="B15781" s="38"/>
      <c r="C15781" s="39"/>
      <c r="D15781" s="39"/>
      <c r="E15781" s="39"/>
      <c r="F15781" s="41" t="str">
        <f aca="false">IF(A15781="","",MATCH(A15781,P_ID,1))</f>
        <v/>
      </c>
      <c r="G15781" s="41" t="str">
        <f aca="false">IF(A15781="","",INDEX(P_Svc,F15781))</f>
        <v/>
      </c>
      <c r="H15781" s="41" t="str">
        <f aca="false">IF(A15781="","",INDEX(P_Zone,F15781))</f>
        <v/>
      </c>
      <c r="I15781" s="41" t="str">
        <f aca="false">IF(A15781="","",IF(D15781="Delivered",IF(B15781&lt;=INDEX(P_Due,F15781),1,0),0))</f>
        <v/>
      </c>
    </row>
    <row r="15782" customFormat="false" ht="15" hidden="false" customHeight="false" outlineLevel="0" collapsed="false">
      <c r="A15782" s="37"/>
      <c r="B15782" s="38"/>
      <c r="C15782" s="39"/>
      <c r="D15782" s="39"/>
      <c r="E15782" s="39"/>
      <c r="F15782" s="41" t="str">
        <f aca="false">IF(A15782="","",MATCH(A15782,P_ID,1))</f>
        <v/>
      </c>
      <c r="G15782" s="41" t="str">
        <f aca="false">IF(A15782="","",INDEX(P_Svc,F15782))</f>
        <v/>
      </c>
      <c r="H15782" s="41" t="str">
        <f aca="false">IF(A15782="","",INDEX(P_Zone,F15782))</f>
        <v/>
      </c>
      <c r="I15782" s="41" t="str">
        <f aca="false">IF(A15782="","",IF(D15782="Delivered",IF(B15782&lt;=INDEX(P_Due,F15782),1,0),0))</f>
        <v/>
      </c>
    </row>
    <row r="15783" customFormat="false" ht="15" hidden="false" customHeight="false" outlineLevel="0" collapsed="false">
      <c r="A15783" s="37"/>
      <c r="B15783" s="38"/>
      <c r="C15783" s="39"/>
      <c r="D15783" s="39"/>
      <c r="E15783" s="39"/>
      <c r="F15783" s="41" t="str">
        <f aca="false">IF(A15783="","",MATCH(A15783,P_ID,1))</f>
        <v/>
      </c>
      <c r="G15783" s="41" t="str">
        <f aca="false">IF(A15783="","",INDEX(P_Svc,F15783))</f>
        <v/>
      </c>
      <c r="H15783" s="41" t="str">
        <f aca="false">IF(A15783="","",INDEX(P_Zone,F15783))</f>
        <v/>
      </c>
      <c r="I15783" s="41" t="str">
        <f aca="false">IF(A15783="","",IF(D15783="Delivered",IF(B15783&lt;=INDEX(P_Due,F15783),1,0),0))</f>
        <v/>
      </c>
    </row>
    <row r="15784" customFormat="false" ht="15" hidden="false" customHeight="false" outlineLevel="0" collapsed="false">
      <c r="A15784" s="37"/>
      <c r="B15784" s="38"/>
      <c r="C15784" s="39"/>
      <c r="D15784" s="39"/>
      <c r="E15784" s="39"/>
      <c r="F15784" s="41" t="str">
        <f aca="false">IF(A15784="","",MATCH(A15784,P_ID,1))</f>
        <v/>
      </c>
      <c r="G15784" s="41" t="str">
        <f aca="false">IF(A15784="","",INDEX(P_Svc,F15784))</f>
        <v/>
      </c>
      <c r="H15784" s="41" t="str">
        <f aca="false">IF(A15784="","",INDEX(P_Zone,F15784))</f>
        <v/>
      </c>
      <c r="I15784" s="41" t="str">
        <f aca="false">IF(A15784="","",IF(D15784="Delivered",IF(B15784&lt;=INDEX(P_Due,F15784),1,0),0))</f>
        <v/>
      </c>
    </row>
    <row r="15785" customFormat="false" ht="15" hidden="false" customHeight="false" outlineLevel="0" collapsed="false">
      <c r="A15785" s="37"/>
      <c r="B15785" s="38"/>
      <c r="C15785" s="39"/>
      <c r="D15785" s="39"/>
      <c r="E15785" s="39"/>
      <c r="F15785" s="41" t="str">
        <f aca="false">IF(A15785="","",MATCH(A15785,P_ID,1))</f>
        <v/>
      </c>
      <c r="G15785" s="41" t="str">
        <f aca="false">IF(A15785="","",INDEX(P_Svc,F15785))</f>
        <v/>
      </c>
      <c r="H15785" s="41" t="str">
        <f aca="false">IF(A15785="","",INDEX(P_Zone,F15785))</f>
        <v/>
      </c>
      <c r="I15785" s="41" t="str">
        <f aca="false">IF(A15785="","",IF(D15785="Delivered",IF(B15785&lt;=INDEX(P_Due,F15785),1,0),0))</f>
        <v/>
      </c>
    </row>
    <row r="15786" customFormat="false" ht="15" hidden="false" customHeight="false" outlineLevel="0" collapsed="false">
      <c r="A15786" s="37"/>
      <c r="B15786" s="38"/>
      <c r="C15786" s="39"/>
      <c r="D15786" s="39"/>
      <c r="E15786" s="39"/>
      <c r="F15786" s="41" t="str">
        <f aca="false">IF(A15786="","",MATCH(A15786,P_ID,1))</f>
        <v/>
      </c>
      <c r="G15786" s="41" t="str">
        <f aca="false">IF(A15786="","",INDEX(P_Svc,F15786))</f>
        <v/>
      </c>
      <c r="H15786" s="41" t="str">
        <f aca="false">IF(A15786="","",INDEX(P_Zone,F15786))</f>
        <v/>
      </c>
      <c r="I15786" s="41" t="str">
        <f aca="false">IF(A15786="","",IF(D15786="Delivered",IF(B15786&lt;=INDEX(P_Due,F15786),1,0),0))</f>
        <v/>
      </c>
    </row>
    <row r="15787" customFormat="false" ht="15" hidden="false" customHeight="false" outlineLevel="0" collapsed="false">
      <c r="A15787" s="37"/>
      <c r="B15787" s="38"/>
      <c r="C15787" s="39"/>
      <c r="D15787" s="39"/>
      <c r="E15787" s="39"/>
      <c r="F15787" s="41" t="str">
        <f aca="false">IF(A15787="","",MATCH(A15787,P_ID,1))</f>
        <v/>
      </c>
      <c r="G15787" s="41" t="str">
        <f aca="false">IF(A15787="","",INDEX(P_Svc,F15787))</f>
        <v/>
      </c>
      <c r="H15787" s="41" t="str">
        <f aca="false">IF(A15787="","",INDEX(P_Zone,F15787))</f>
        <v/>
      </c>
      <c r="I15787" s="41" t="str">
        <f aca="false">IF(A15787="","",IF(D15787="Delivered",IF(B15787&lt;=INDEX(P_Due,F15787),1,0),0))</f>
        <v/>
      </c>
    </row>
    <row r="15788" customFormat="false" ht="15" hidden="false" customHeight="false" outlineLevel="0" collapsed="false">
      <c r="A15788" s="37"/>
      <c r="B15788" s="38"/>
      <c r="C15788" s="39"/>
      <c r="D15788" s="39"/>
      <c r="E15788" s="39"/>
      <c r="F15788" s="41" t="str">
        <f aca="false">IF(A15788="","",MATCH(A15788,P_ID,1))</f>
        <v/>
      </c>
      <c r="G15788" s="41" t="str">
        <f aca="false">IF(A15788="","",INDEX(P_Svc,F15788))</f>
        <v/>
      </c>
      <c r="H15788" s="41" t="str">
        <f aca="false">IF(A15788="","",INDEX(P_Zone,F15788))</f>
        <v/>
      </c>
      <c r="I15788" s="41" t="str">
        <f aca="false">IF(A15788="","",IF(D15788="Delivered",IF(B15788&lt;=INDEX(P_Due,F15788),1,0),0))</f>
        <v/>
      </c>
    </row>
    <row r="15789" customFormat="false" ht="15" hidden="false" customHeight="false" outlineLevel="0" collapsed="false">
      <c r="A15789" s="37"/>
      <c r="B15789" s="38"/>
      <c r="C15789" s="39"/>
      <c r="D15789" s="39"/>
      <c r="E15789" s="39"/>
      <c r="F15789" s="41" t="str">
        <f aca="false">IF(A15789="","",MATCH(A15789,P_ID,1))</f>
        <v/>
      </c>
      <c r="G15789" s="41" t="str">
        <f aca="false">IF(A15789="","",INDEX(P_Svc,F15789))</f>
        <v/>
      </c>
      <c r="H15789" s="41" t="str">
        <f aca="false">IF(A15789="","",INDEX(P_Zone,F15789))</f>
        <v/>
      </c>
      <c r="I15789" s="41" t="str">
        <f aca="false">IF(A15789="","",IF(D15789="Delivered",IF(B15789&lt;=INDEX(P_Due,F15789),1,0),0))</f>
        <v/>
      </c>
    </row>
    <row r="15790" customFormat="false" ht="15" hidden="false" customHeight="false" outlineLevel="0" collapsed="false">
      <c r="A15790" s="37"/>
      <c r="B15790" s="38"/>
      <c r="C15790" s="39"/>
      <c r="D15790" s="39"/>
      <c r="E15790" s="39"/>
      <c r="F15790" s="41" t="str">
        <f aca="false">IF(A15790="","",MATCH(A15790,P_ID,1))</f>
        <v/>
      </c>
      <c r="G15790" s="41" t="str">
        <f aca="false">IF(A15790="","",INDEX(P_Svc,F15790))</f>
        <v/>
      </c>
      <c r="H15790" s="41" t="str">
        <f aca="false">IF(A15790="","",INDEX(P_Zone,F15790))</f>
        <v/>
      </c>
      <c r="I15790" s="41" t="str">
        <f aca="false">IF(A15790="","",IF(D15790="Delivered",IF(B15790&lt;=INDEX(P_Due,F15790),1,0),0))</f>
        <v/>
      </c>
    </row>
    <row r="15791" customFormat="false" ht="15" hidden="false" customHeight="false" outlineLevel="0" collapsed="false">
      <c r="A15791" s="37"/>
      <c r="B15791" s="38"/>
      <c r="C15791" s="39"/>
      <c r="D15791" s="39"/>
      <c r="E15791" s="39"/>
      <c r="F15791" s="41" t="str">
        <f aca="false">IF(A15791="","",MATCH(A15791,P_ID,1))</f>
        <v/>
      </c>
      <c r="G15791" s="41" t="str">
        <f aca="false">IF(A15791="","",INDEX(P_Svc,F15791))</f>
        <v/>
      </c>
      <c r="H15791" s="41" t="str">
        <f aca="false">IF(A15791="","",INDEX(P_Zone,F15791))</f>
        <v/>
      </c>
      <c r="I15791" s="41" t="str">
        <f aca="false">IF(A15791="","",IF(D15791="Delivered",IF(B15791&lt;=INDEX(P_Due,F15791),1,0),0))</f>
        <v/>
      </c>
    </row>
    <row r="15792" customFormat="false" ht="15" hidden="false" customHeight="false" outlineLevel="0" collapsed="false">
      <c r="A15792" s="37"/>
      <c r="B15792" s="38"/>
      <c r="C15792" s="39"/>
      <c r="D15792" s="39"/>
      <c r="E15792" s="39"/>
      <c r="F15792" s="41" t="str">
        <f aca="false">IF(A15792="","",MATCH(A15792,P_ID,1))</f>
        <v/>
      </c>
      <c r="G15792" s="41" t="str">
        <f aca="false">IF(A15792="","",INDEX(P_Svc,F15792))</f>
        <v/>
      </c>
      <c r="H15792" s="41" t="str">
        <f aca="false">IF(A15792="","",INDEX(P_Zone,F15792))</f>
        <v/>
      </c>
      <c r="I15792" s="41" t="str">
        <f aca="false">IF(A15792="","",IF(D15792="Delivered",IF(B15792&lt;=INDEX(P_Due,F15792),1,0),0))</f>
        <v/>
      </c>
    </row>
    <row r="15793" customFormat="false" ht="15" hidden="false" customHeight="false" outlineLevel="0" collapsed="false">
      <c r="A15793" s="37"/>
      <c r="B15793" s="38"/>
      <c r="C15793" s="39"/>
      <c r="D15793" s="39"/>
      <c r="E15793" s="39"/>
      <c r="F15793" s="41" t="str">
        <f aca="false">IF(A15793="","",MATCH(A15793,P_ID,1))</f>
        <v/>
      </c>
      <c r="G15793" s="41" t="str">
        <f aca="false">IF(A15793="","",INDEX(P_Svc,F15793))</f>
        <v/>
      </c>
      <c r="H15793" s="41" t="str">
        <f aca="false">IF(A15793="","",INDEX(P_Zone,F15793))</f>
        <v/>
      </c>
      <c r="I15793" s="41" t="str">
        <f aca="false">IF(A15793="","",IF(D15793="Delivered",IF(B15793&lt;=INDEX(P_Due,F15793),1,0),0))</f>
        <v/>
      </c>
    </row>
    <row r="15794" customFormat="false" ht="15" hidden="false" customHeight="false" outlineLevel="0" collapsed="false">
      <c r="A15794" s="37"/>
      <c r="B15794" s="38"/>
      <c r="C15794" s="39"/>
      <c r="D15794" s="39"/>
      <c r="E15794" s="39"/>
      <c r="F15794" s="41" t="str">
        <f aca="false">IF(A15794="","",MATCH(A15794,P_ID,1))</f>
        <v/>
      </c>
      <c r="G15794" s="41" t="str">
        <f aca="false">IF(A15794="","",INDEX(P_Svc,F15794))</f>
        <v/>
      </c>
      <c r="H15794" s="41" t="str">
        <f aca="false">IF(A15794="","",INDEX(P_Zone,F15794))</f>
        <v/>
      </c>
      <c r="I15794" s="41" t="str">
        <f aca="false">IF(A15794="","",IF(D15794="Delivered",IF(B15794&lt;=INDEX(P_Due,F15794),1,0),0))</f>
        <v/>
      </c>
    </row>
    <row r="15795" customFormat="false" ht="15" hidden="false" customHeight="false" outlineLevel="0" collapsed="false">
      <c r="A15795" s="37"/>
      <c r="B15795" s="38"/>
      <c r="C15795" s="39"/>
      <c r="D15795" s="39"/>
      <c r="E15795" s="39"/>
      <c r="F15795" s="41" t="str">
        <f aca="false">IF(A15795="","",MATCH(A15795,P_ID,1))</f>
        <v/>
      </c>
      <c r="G15795" s="41" t="str">
        <f aca="false">IF(A15795="","",INDEX(P_Svc,F15795))</f>
        <v/>
      </c>
      <c r="H15795" s="41" t="str">
        <f aca="false">IF(A15795="","",INDEX(P_Zone,F15795))</f>
        <v/>
      </c>
      <c r="I15795" s="41" t="str">
        <f aca="false">IF(A15795="","",IF(D15795="Delivered",IF(B15795&lt;=INDEX(P_Due,F15795),1,0),0))</f>
        <v/>
      </c>
    </row>
    <row r="15796" customFormat="false" ht="15" hidden="false" customHeight="false" outlineLevel="0" collapsed="false">
      <c r="A15796" s="37"/>
      <c r="B15796" s="38"/>
      <c r="C15796" s="39"/>
      <c r="D15796" s="39"/>
      <c r="E15796" s="39"/>
      <c r="F15796" s="41" t="str">
        <f aca="false">IF(A15796="","",MATCH(A15796,P_ID,1))</f>
        <v/>
      </c>
      <c r="G15796" s="41" t="str">
        <f aca="false">IF(A15796="","",INDEX(P_Svc,F15796))</f>
        <v/>
      </c>
      <c r="H15796" s="41" t="str">
        <f aca="false">IF(A15796="","",INDEX(P_Zone,F15796))</f>
        <v/>
      </c>
      <c r="I15796" s="41" t="str">
        <f aca="false">IF(A15796="","",IF(D15796="Delivered",IF(B15796&lt;=INDEX(P_Due,F15796),1,0),0))</f>
        <v/>
      </c>
    </row>
    <row r="15797" customFormat="false" ht="15" hidden="false" customHeight="false" outlineLevel="0" collapsed="false">
      <c r="A15797" s="37"/>
      <c r="B15797" s="38"/>
      <c r="C15797" s="39"/>
      <c r="D15797" s="39"/>
      <c r="E15797" s="39"/>
      <c r="F15797" s="41" t="str">
        <f aca="false">IF(A15797="","",MATCH(A15797,P_ID,1))</f>
        <v/>
      </c>
      <c r="G15797" s="41" t="str">
        <f aca="false">IF(A15797="","",INDEX(P_Svc,F15797))</f>
        <v/>
      </c>
      <c r="H15797" s="41" t="str">
        <f aca="false">IF(A15797="","",INDEX(P_Zone,F15797))</f>
        <v/>
      </c>
      <c r="I15797" s="41" t="str">
        <f aca="false">IF(A15797="","",IF(D15797="Delivered",IF(B15797&lt;=INDEX(P_Due,F15797),1,0),0))</f>
        <v/>
      </c>
    </row>
    <row r="15798" customFormat="false" ht="15" hidden="false" customHeight="false" outlineLevel="0" collapsed="false">
      <c r="A15798" s="37"/>
      <c r="B15798" s="38"/>
      <c r="C15798" s="39"/>
      <c r="D15798" s="39"/>
      <c r="E15798" s="39"/>
      <c r="F15798" s="41" t="str">
        <f aca="false">IF(A15798="","",MATCH(A15798,P_ID,1))</f>
        <v/>
      </c>
      <c r="G15798" s="41" t="str">
        <f aca="false">IF(A15798="","",INDEX(P_Svc,F15798))</f>
        <v/>
      </c>
      <c r="H15798" s="41" t="str">
        <f aca="false">IF(A15798="","",INDEX(P_Zone,F15798))</f>
        <v/>
      </c>
      <c r="I15798" s="41" t="str">
        <f aca="false">IF(A15798="","",IF(D15798="Delivered",IF(B15798&lt;=INDEX(P_Due,F15798),1,0),0))</f>
        <v/>
      </c>
    </row>
    <row r="15799" customFormat="false" ht="15" hidden="false" customHeight="false" outlineLevel="0" collapsed="false">
      <c r="A15799" s="37"/>
      <c r="B15799" s="38"/>
      <c r="C15799" s="39"/>
      <c r="D15799" s="39"/>
      <c r="E15799" s="39"/>
      <c r="F15799" s="41" t="str">
        <f aca="false">IF(A15799="","",MATCH(A15799,P_ID,1))</f>
        <v/>
      </c>
      <c r="G15799" s="41" t="str">
        <f aca="false">IF(A15799="","",INDEX(P_Svc,F15799))</f>
        <v/>
      </c>
      <c r="H15799" s="41" t="str">
        <f aca="false">IF(A15799="","",INDEX(P_Zone,F15799))</f>
        <v/>
      </c>
      <c r="I15799" s="41" t="str">
        <f aca="false">IF(A15799="","",IF(D15799="Delivered",IF(B15799&lt;=INDEX(P_Due,F15799),1,0),0))</f>
        <v/>
      </c>
    </row>
    <row r="15800" customFormat="false" ht="15" hidden="false" customHeight="false" outlineLevel="0" collapsed="false">
      <c r="A15800" s="37"/>
      <c r="B15800" s="38"/>
      <c r="C15800" s="39"/>
      <c r="D15800" s="39"/>
      <c r="E15800" s="39"/>
      <c r="F15800" s="41" t="str">
        <f aca="false">IF(A15800="","",MATCH(A15800,P_ID,1))</f>
        <v/>
      </c>
      <c r="G15800" s="41" t="str">
        <f aca="false">IF(A15800="","",INDEX(P_Svc,F15800))</f>
        <v/>
      </c>
      <c r="H15800" s="41" t="str">
        <f aca="false">IF(A15800="","",INDEX(P_Zone,F15800))</f>
        <v/>
      </c>
      <c r="I15800" s="41" t="str">
        <f aca="false">IF(A15800="","",IF(D15800="Delivered",IF(B15800&lt;=INDEX(P_Due,F15800),1,0),0))</f>
        <v/>
      </c>
    </row>
    <row r="15801" customFormat="false" ht="15" hidden="false" customHeight="false" outlineLevel="0" collapsed="false">
      <c r="A15801" s="37"/>
      <c r="B15801" s="38"/>
      <c r="C15801" s="39"/>
      <c r="D15801" s="39"/>
      <c r="E15801" s="39"/>
      <c r="F15801" s="41" t="str">
        <f aca="false">IF(A15801="","",MATCH(A15801,P_ID,1))</f>
        <v/>
      </c>
      <c r="G15801" s="41" t="str">
        <f aca="false">IF(A15801="","",INDEX(P_Svc,F15801))</f>
        <v/>
      </c>
      <c r="H15801" s="41" t="str">
        <f aca="false">IF(A15801="","",INDEX(P_Zone,F15801))</f>
        <v/>
      </c>
      <c r="I15801" s="41" t="str">
        <f aca="false">IF(A15801="","",IF(D15801="Delivered",IF(B15801&lt;=INDEX(P_Due,F15801),1,0),0))</f>
        <v/>
      </c>
    </row>
    <row r="15802" customFormat="false" ht="15" hidden="false" customHeight="false" outlineLevel="0" collapsed="false">
      <c r="A15802" s="37"/>
      <c r="B15802" s="38"/>
      <c r="C15802" s="39"/>
      <c r="D15802" s="39"/>
      <c r="E15802" s="39"/>
      <c r="F15802" s="41" t="str">
        <f aca="false">IF(A15802="","",MATCH(A15802,P_ID,1))</f>
        <v/>
      </c>
      <c r="G15802" s="41" t="str">
        <f aca="false">IF(A15802="","",INDEX(P_Svc,F15802))</f>
        <v/>
      </c>
      <c r="H15802" s="41" t="str">
        <f aca="false">IF(A15802="","",INDEX(P_Zone,F15802))</f>
        <v/>
      </c>
      <c r="I15802" s="41" t="str">
        <f aca="false">IF(A15802="","",IF(D15802="Delivered",IF(B15802&lt;=INDEX(P_Due,F15802),1,0),0))</f>
        <v/>
      </c>
    </row>
    <row r="15803" customFormat="false" ht="15" hidden="false" customHeight="false" outlineLevel="0" collapsed="false">
      <c r="A15803" s="37"/>
      <c r="B15803" s="38"/>
      <c r="C15803" s="39"/>
      <c r="D15803" s="39"/>
      <c r="E15803" s="39"/>
      <c r="F15803" s="41" t="str">
        <f aca="false">IF(A15803="","",MATCH(A15803,P_ID,1))</f>
        <v/>
      </c>
      <c r="G15803" s="41" t="str">
        <f aca="false">IF(A15803="","",INDEX(P_Svc,F15803))</f>
        <v/>
      </c>
      <c r="H15803" s="41" t="str">
        <f aca="false">IF(A15803="","",INDEX(P_Zone,F15803))</f>
        <v/>
      </c>
      <c r="I15803" s="41" t="str">
        <f aca="false">IF(A15803="","",IF(D15803="Delivered",IF(B15803&lt;=INDEX(P_Due,F15803),1,0),0))</f>
        <v/>
      </c>
    </row>
    <row r="15804" customFormat="false" ht="15" hidden="false" customHeight="false" outlineLevel="0" collapsed="false">
      <c r="A15804" s="37"/>
      <c r="B15804" s="38"/>
      <c r="C15804" s="39"/>
      <c r="D15804" s="39"/>
      <c r="E15804" s="39"/>
      <c r="F15804" s="41" t="str">
        <f aca="false">IF(A15804="","",MATCH(A15804,P_ID,1))</f>
        <v/>
      </c>
      <c r="G15804" s="41" t="str">
        <f aca="false">IF(A15804="","",INDEX(P_Svc,F15804))</f>
        <v/>
      </c>
      <c r="H15804" s="41" t="str">
        <f aca="false">IF(A15804="","",INDEX(P_Zone,F15804))</f>
        <v/>
      </c>
      <c r="I15804" s="41" t="str">
        <f aca="false">IF(A15804="","",IF(D15804="Delivered",IF(B15804&lt;=INDEX(P_Due,F15804),1,0),0))</f>
        <v/>
      </c>
    </row>
    <row r="15805" customFormat="false" ht="15" hidden="false" customHeight="false" outlineLevel="0" collapsed="false">
      <c r="A15805" s="37"/>
      <c r="B15805" s="38"/>
      <c r="C15805" s="39"/>
      <c r="D15805" s="39"/>
      <c r="E15805" s="39"/>
      <c r="F15805" s="41" t="str">
        <f aca="false">IF(A15805="","",MATCH(A15805,P_ID,1))</f>
        <v/>
      </c>
      <c r="G15805" s="41" t="str">
        <f aca="false">IF(A15805="","",INDEX(P_Svc,F15805))</f>
        <v/>
      </c>
      <c r="H15805" s="41" t="str">
        <f aca="false">IF(A15805="","",INDEX(P_Zone,F15805))</f>
        <v/>
      </c>
      <c r="I15805" s="41" t="str">
        <f aca="false">IF(A15805="","",IF(D15805="Delivered",IF(B15805&lt;=INDEX(P_Due,F15805),1,0),0))</f>
        <v/>
      </c>
    </row>
    <row r="15806" customFormat="false" ht="15" hidden="false" customHeight="false" outlineLevel="0" collapsed="false">
      <c r="A15806" s="37"/>
      <c r="B15806" s="38"/>
      <c r="C15806" s="39"/>
      <c r="D15806" s="39"/>
      <c r="E15806" s="39"/>
      <c r="F15806" s="41" t="str">
        <f aca="false">IF(A15806="","",MATCH(A15806,P_ID,1))</f>
        <v/>
      </c>
      <c r="G15806" s="41" t="str">
        <f aca="false">IF(A15806="","",INDEX(P_Svc,F15806))</f>
        <v/>
      </c>
      <c r="H15806" s="41" t="str">
        <f aca="false">IF(A15806="","",INDEX(P_Zone,F15806))</f>
        <v/>
      </c>
      <c r="I15806" s="41" t="str">
        <f aca="false">IF(A15806="","",IF(D15806="Delivered",IF(B15806&lt;=INDEX(P_Due,F15806),1,0),0))</f>
        <v/>
      </c>
    </row>
    <row r="15807" customFormat="false" ht="15" hidden="false" customHeight="false" outlineLevel="0" collapsed="false">
      <c r="A15807" s="37"/>
      <c r="B15807" s="38"/>
      <c r="C15807" s="39"/>
      <c r="D15807" s="39"/>
      <c r="E15807" s="39"/>
      <c r="F15807" s="41" t="str">
        <f aca="false">IF(A15807="","",MATCH(A15807,P_ID,1))</f>
        <v/>
      </c>
      <c r="G15807" s="41" t="str">
        <f aca="false">IF(A15807="","",INDEX(P_Svc,F15807))</f>
        <v/>
      </c>
      <c r="H15807" s="41" t="str">
        <f aca="false">IF(A15807="","",INDEX(P_Zone,F15807))</f>
        <v/>
      </c>
      <c r="I15807" s="41" t="str">
        <f aca="false">IF(A15807="","",IF(D15807="Delivered",IF(B15807&lt;=INDEX(P_Due,F15807),1,0),0))</f>
        <v/>
      </c>
    </row>
    <row r="15808" customFormat="false" ht="15" hidden="false" customHeight="false" outlineLevel="0" collapsed="false">
      <c r="A15808" s="37"/>
      <c r="B15808" s="38"/>
      <c r="C15808" s="39"/>
      <c r="D15808" s="39"/>
      <c r="E15808" s="39"/>
      <c r="F15808" s="41" t="str">
        <f aca="false">IF(A15808="","",MATCH(A15808,P_ID,1))</f>
        <v/>
      </c>
      <c r="G15808" s="41" t="str">
        <f aca="false">IF(A15808="","",INDEX(P_Svc,F15808))</f>
        <v/>
      </c>
      <c r="H15808" s="41" t="str">
        <f aca="false">IF(A15808="","",INDEX(P_Zone,F15808))</f>
        <v/>
      </c>
      <c r="I15808" s="41" t="str">
        <f aca="false">IF(A15808="","",IF(D15808="Delivered",IF(B15808&lt;=INDEX(P_Due,F15808),1,0),0))</f>
        <v/>
      </c>
    </row>
    <row r="15809" customFormat="false" ht="15" hidden="false" customHeight="false" outlineLevel="0" collapsed="false">
      <c r="A15809" s="37"/>
      <c r="B15809" s="38"/>
      <c r="C15809" s="39"/>
      <c r="D15809" s="39"/>
      <c r="E15809" s="39"/>
      <c r="F15809" s="41" t="str">
        <f aca="false">IF(A15809="","",MATCH(A15809,P_ID,1))</f>
        <v/>
      </c>
      <c r="G15809" s="41" t="str">
        <f aca="false">IF(A15809="","",INDEX(P_Svc,F15809))</f>
        <v/>
      </c>
      <c r="H15809" s="41" t="str">
        <f aca="false">IF(A15809="","",INDEX(P_Zone,F15809))</f>
        <v/>
      </c>
      <c r="I15809" s="41" t="str">
        <f aca="false">IF(A15809="","",IF(D15809="Delivered",IF(B15809&lt;=INDEX(P_Due,F15809),1,0),0))</f>
        <v/>
      </c>
    </row>
    <row r="15810" customFormat="false" ht="15" hidden="false" customHeight="false" outlineLevel="0" collapsed="false">
      <c r="A15810" s="37"/>
      <c r="B15810" s="38"/>
      <c r="C15810" s="39"/>
      <c r="D15810" s="39"/>
      <c r="E15810" s="39"/>
      <c r="F15810" s="41" t="str">
        <f aca="false">IF(A15810="","",MATCH(A15810,P_ID,1))</f>
        <v/>
      </c>
      <c r="G15810" s="41" t="str">
        <f aca="false">IF(A15810="","",INDEX(P_Svc,F15810))</f>
        <v/>
      </c>
      <c r="H15810" s="41" t="str">
        <f aca="false">IF(A15810="","",INDEX(P_Zone,F15810))</f>
        <v/>
      </c>
      <c r="I15810" s="41" t="str">
        <f aca="false">IF(A15810="","",IF(D15810="Delivered",IF(B15810&lt;=INDEX(P_Due,F15810),1,0),0))</f>
        <v/>
      </c>
    </row>
    <row r="15811" customFormat="false" ht="15" hidden="false" customHeight="false" outlineLevel="0" collapsed="false">
      <c r="A15811" s="37"/>
      <c r="B15811" s="38"/>
      <c r="C15811" s="39"/>
      <c r="D15811" s="39"/>
      <c r="E15811" s="39"/>
      <c r="F15811" s="41" t="str">
        <f aca="false">IF(A15811="","",MATCH(A15811,P_ID,1))</f>
        <v/>
      </c>
      <c r="G15811" s="41" t="str">
        <f aca="false">IF(A15811="","",INDEX(P_Svc,F15811))</f>
        <v/>
      </c>
      <c r="H15811" s="41" t="str">
        <f aca="false">IF(A15811="","",INDEX(P_Zone,F15811))</f>
        <v/>
      </c>
      <c r="I15811" s="41" t="str">
        <f aca="false">IF(A15811="","",IF(D15811="Delivered",IF(B15811&lt;=INDEX(P_Due,F15811),1,0),0))</f>
        <v/>
      </c>
    </row>
    <row r="15812" customFormat="false" ht="15" hidden="false" customHeight="false" outlineLevel="0" collapsed="false">
      <c r="A15812" s="37"/>
      <c r="B15812" s="38"/>
      <c r="C15812" s="39"/>
      <c r="D15812" s="39"/>
      <c r="E15812" s="39"/>
      <c r="F15812" s="41" t="str">
        <f aca="false">IF(A15812="","",MATCH(A15812,P_ID,1))</f>
        <v/>
      </c>
      <c r="G15812" s="41" t="str">
        <f aca="false">IF(A15812="","",INDEX(P_Svc,F15812))</f>
        <v/>
      </c>
      <c r="H15812" s="41" t="str">
        <f aca="false">IF(A15812="","",INDEX(P_Zone,F15812))</f>
        <v/>
      </c>
      <c r="I15812" s="41" t="str">
        <f aca="false">IF(A15812="","",IF(D15812="Delivered",IF(B15812&lt;=INDEX(P_Due,F15812),1,0),0))</f>
        <v/>
      </c>
    </row>
    <row r="15813" customFormat="false" ht="15" hidden="false" customHeight="false" outlineLevel="0" collapsed="false">
      <c r="A15813" s="37"/>
      <c r="B15813" s="38"/>
      <c r="C15813" s="39"/>
      <c r="D15813" s="39"/>
      <c r="E15813" s="39"/>
      <c r="F15813" s="41" t="str">
        <f aca="false">IF(A15813="","",MATCH(A15813,P_ID,1))</f>
        <v/>
      </c>
      <c r="G15813" s="41" t="str">
        <f aca="false">IF(A15813="","",INDEX(P_Svc,F15813))</f>
        <v/>
      </c>
      <c r="H15813" s="41" t="str">
        <f aca="false">IF(A15813="","",INDEX(P_Zone,F15813))</f>
        <v/>
      </c>
      <c r="I15813" s="41" t="str">
        <f aca="false">IF(A15813="","",IF(D15813="Delivered",IF(B15813&lt;=INDEX(P_Due,F15813),1,0),0))</f>
        <v/>
      </c>
    </row>
    <row r="15814" customFormat="false" ht="15" hidden="false" customHeight="false" outlineLevel="0" collapsed="false">
      <c r="A15814" s="37"/>
      <c r="B15814" s="38"/>
      <c r="C15814" s="39"/>
      <c r="D15814" s="39"/>
      <c r="E15814" s="39"/>
      <c r="F15814" s="41" t="str">
        <f aca="false">IF(A15814="","",MATCH(A15814,P_ID,1))</f>
        <v/>
      </c>
      <c r="G15814" s="41" t="str">
        <f aca="false">IF(A15814="","",INDEX(P_Svc,F15814))</f>
        <v/>
      </c>
      <c r="H15814" s="41" t="str">
        <f aca="false">IF(A15814="","",INDEX(P_Zone,F15814))</f>
        <v/>
      </c>
      <c r="I15814" s="41" t="str">
        <f aca="false">IF(A15814="","",IF(D15814="Delivered",IF(B15814&lt;=INDEX(P_Due,F15814),1,0),0))</f>
        <v/>
      </c>
    </row>
    <row r="15815" customFormat="false" ht="15" hidden="false" customHeight="false" outlineLevel="0" collapsed="false">
      <c r="A15815" s="37"/>
      <c r="B15815" s="38"/>
      <c r="C15815" s="39"/>
      <c r="D15815" s="39"/>
      <c r="E15815" s="39"/>
      <c r="F15815" s="41" t="str">
        <f aca="false">IF(A15815="","",MATCH(A15815,P_ID,1))</f>
        <v/>
      </c>
      <c r="G15815" s="41" t="str">
        <f aca="false">IF(A15815="","",INDEX(P_Svc,F15815))</f>
        <v/>
      </c>
      <c r="H15815" s="41" t="str">
        <f aca="false">IF(A15815="","",INDEX(P_Zone,F15815))</f>
        <v/>
      </c>
      <c r="I15815" s="41" t="str">
        <f aca="false">IF(A15815="","",IF(D15815="Delivered",IF(B15815&lt;=INDEX(P_Due,F15815),1,0),0))</f>
        <v/>
      </c>
    </row>
    <row r="15816" customFormat="false" ht="15" hidden="false" customHeight="false" outlineLevel="0" collapsed="false">
      <c r="A15816" s="37"/>
      <c r="B15816" s="38"/>
      <c r="C15816" s="39"/>
      <c r="D15816" s="39"/>
      <c r="E15816" s="39"/>
      <c r="F15816" s="41" t="str">
        <f aca="false">IF(A15816="","",MATCH(A15816,P_ID,1))</f>
        <v/>
      </c>
      <c r="G15816" s="41" t="str">
        <f aca="false">IF(A15816="","",INDEX(P_Svc,F15816))</f>
        <v/>
      </c>
      <c r="H15816" s="41" t="str">
        <f aca="false">IF(A15816="","",INDEX(P_Zone,F15816))</f>
        <v/>
      </c>
      <c r="I15816" s="41" t="str">
        <f aca="false">IF(A15816="","",IF(D15816="Delivered",IF(B15816&lt;=INDEX(P_Due,F15816),1,0),0))</f>
        <v/>
      </c>
    </row>
    <row r="15817" customFormat="false" ht="15" hidden="false" customHeight="false" outlineLevel="0" collapsed="false">
      <c r="A15817" s="37"/>
      <c r="B15817" s="38"/>
      <c r="C15817" s="39"/>
      <c r="D15817" s="39"/>
      <c r="E15817" s="39"/>
      <c r="F15817" s="41" t="str">
        <f aca="false">IF(A15817="","",MATCH(A15817,P_ID,1))</f>
        <v/>
      </c>
      <c r="G15817" s="41" t="str">
        <f aca="false">IF(A15817="","",INDEX(P_Svc,F15817))</f>
        <v/>
      </c>
      <c r="H15817" s="41" t="str">
        <f aca="false">IF(A15817="","",INDEX(P_Zone,F15817))</f>
        <v/>
      </c>
      <c r="I15817" s="41" t="str">
        <f aca="false">IF(A15817="","",IF(D15817="Delivered",IF(B15817&lt;=INDEX(P_Due,F15817),1,0),0))</f>
        <v/>
      </c>
    </row>
    <row r="15818" customFormat="false" ht="15" hidden="false" customHeight="false" outlineLevel="0" collapsed="false">
      <c r="A15818" s="37"/>
      <c r="B15818" s="38"/>
      <c r="C15818" s="39"/>
      <c r="D15818" s="39"/>
      <c r="E15818" s="39"/>
      <c r="F15818" s="41" t="str">
        <f aca="false">IF(A15818="","",MATCH(A15818,P_ID,1))</f>
        <v/>
      </c>
      <c r="G15818" s="41" t="str">
        <f aca="false">IF(A15818="","",INDEX(P_Svc,F15818))</f>
        <v/>
      </c>
      <c r="H15818" s="41" t="str">
        <f aca="false">IF(A15818="","",INDEX(P_Zone,F15818))</f>
        <v/>
      </c>
      <c r="I15818" s="41" t="str">
        <f aca="false">IF(A15818="","",IF(D15818="Delivered",IF(B15818&lt;=INDEX(P_Due,F15818),1,0),0))</f>
        <v/>
      </c>
    </row>
    <row r="15819" customFormat="false" ht="15" hidden="false" customHeight="false" outlineLevel="0" collapsed="false">
      <c r="A15819" s="37"/>
      <c r="B15819" s="38"/>
      <c r="C15819" s="39"/>
      <c r="D15819" s="39"/>
      <c r="E15819" s="39"/>
      <c r="F15819" s="41" t="str">
        <f aca="false">IF(A15819="","",MATCH(A15819,P_ID,1))</f>
        <v/>
      </c>
      <c r="G15819" s="41" t="str">
        <f aca="false">IF(A15819="","",INDEX(P_Svc,F15819))</f>
        <v/>
      </c>
      <c r="H15819" s="41" t="str">
        <f aca="false">IF(A15819="","",INDEX(P_Zone,F15819))</f>
        <v/>
      </c>
      <c r="I15819" s="41" t="str">
        <f aca="false">IF(A15819="","",IF(D15819="Delivered",IF(B15819&lt;=INDEX(P_Due,F15819),1,0),0))</f>
        <v/>
      </c>
    </row>
    <row r="15820" customFormat="false" ht="15" hidden="false" customHeight="false" outlineLevel="0" collapsed="false">
      <c r="A15820" s="37"/>
      <c r="B15820" s="38"/>
      <c r="C15820" s="39"/>
      <c r="D15820" s="39"/>
      <c r="E15820" s="39"/>
      <c r="F15820" s="41" t="str">
        <f aca="false">IF(A15820="","",MATCH(A15820,P_ID,1))</f>
        <v/>
      </c>
      <c r="G15820" s="41" t="str">
        <f aca="false">IF(A15820="","",INDEX(P_Svc,F15820))</f>
        <v/>
      </c>
      <c r="H15820" s="41" t="str">
        <f aca="false">IF(A15820="","",INDEX(P_Zone,F15820))</f>
        <v/>
      </c>
      <c r="I15820" s="41" t="str">
        <f aca="false">IF(A15820="","",IF(D15820="Delivered",IF(B15820&lt;=INDEX(P_Due,F15820),1,0),0))</f>
        <v/>
      </c>
    </row>
    <row r="15821" customFormat="false" ht="15" hidden="false" customHeight="false" outlineLevel="0" collapsed="false">
      <c r="A15821" s="37"/>
      <c r="B15821" s="38"/>
      <c r="C15821" s="39"/>
      <c r="D15821" s="39"/>
      <c r="E15821" s="39"/>
      <c r="F15821" s="41" t="str">
        <f aca="false">IF(A15821="","",MATCH(A15821,P_ID,1))</f>
        <v/>
      </c>
      <c r="G15821" s="41" t="str">
        <f aca="false">IF(A15821="","",INDEX(P_Svc,F15821))</f>
        <v/>
      </c>
      <c r="H15821" s="41" t="str">
        <f aca="false">IF(A15821="","",INDEX(P_Zone,F15821))</f>
        <v/>
      </c>
      <c r="I15821" s="41" t="str">
        <f aca="false">IF(A15821="","",IF(D15821="Delivered",IF(B15821&lt;=INDEX(P_Due,F15821),1,0),0))</f>
        <v/>
      </c>
    </row>
    <row r="15822" customFormat="false" ht="15" hidden="false" customHeight="false" outlineLevel="0" collapsed="false">
      <c r="A15822" s="37"/>
      <c r="B15822" s="38"/>
      <c r="C15822" s="39"/>
      <c r="D15822" s="39"/>
      <c r="E15822" s="39"/>
      <c r="F15822" s="41" t="str">
        <f aca="false">IF(A15822="","",MATCH(A15822,P_ID,1))</f>
        <v/>
      </c>
      <c r="G15822" s="41" t="str">
        <f aca="false">IF(A15822="","",INDEX(P_Svc,F15822))</f>
        <v/>
      </c>
      <c r="H15822" s="41" t="str">
        <f aca="false">IF(A15822="","",INDEX(P_Zone,F15822))</f>
        <v/>
      </c>
      <c r="I15822" s="41" t="str">
        <f aca="false">IF(A15822="","",IF(D15822="Delivered",IF(B15822&lt;=INDEX(P_Due,F15822),1,0),0))</f>
        <v/>
      </c>
    </row>
    <row r="15823" customFormat="false" ht="15" hidden="false" customHeight="false" outlineLevel="0" collapsed="false">
      <c r="A15823" s="37"/>
      <c r="B15823" s="38"/>
      <c r="C15823" s="39"/>
      <c r="D15823" s="39"/>
      <c r="E15823" s="39"/>
      <c r="F15823" s="41" t="str">
        <f aca="false">IF(A15823="","",MATCH(A15823,P_ID,1))</f>
        <v/>
      </c>
      <c r="G15823" s="41" t="str">
        <f aca="false">IF(A15823="","",INDEX(P_Svc,F15823))</f>
        <v/>
      </c>
      <c r="H15823" s="41" t="str">
        <f aca="false">IF(A15823="","",INDEX(P_Zone,F15823))</f>
        <v/>
      </c>
      <c r="I15823" s="41" t="str">
        <f aca="false">IF(A15823="","",IF(D15823="Delivered",IF(B15823&lt;=INDEX(P_Due,F15823),1,0),0))</f>
        <v/>
      </c>
    </row>
    <row r="15824" customFormat="false" ht="15" hidden="false" customHeight="false" outlineLevel="0" collapsed="false">
      <c r="A15824" s="37"/>
      <c r="B15824" s="38"/>
      <c r="C15824" s="39"/>
      <c r="D15824" s="39"/>
      <c r="E15824" s="39"/>
      <c r="F15824" s="41" t="str">
        <f aca="false">IF(A15824="","",MATCH(A15824,P_ID,1))</f>
        <v/>
      </c>
      <c r="G15824" s="41" t="str">
        <f aca="false">IF(A15824="","",INDEX(P_Svc,F15824))</f>
        <v/>
      </c>
      <c r="H15824" s="41" t="str">
        <f aca="false">IF(A15824="","",INDEX(P_Zone,F15824))</f>
        <v/>
      </c>
      <c r="I15824" s="41" t="str">
        <f aca="false">IF(A15824="","",IF(D15824="Delivered",IF(B15824&lt;=INDEX(P_Due,F15824),1,0),0))</f>
        <v/>
      </c>
    </row>
    <row r="15825" customFormat="false" ht="15" hidden="false" customHeight="false" outlineLevel="0" collapsed="false">
      <c r="A15825" s="37"/>
      <c r="B15825" s="38"/>
      <c r="C15825" s="39"/>
      <c r="D15825" s="39"/>
      <c r="E15825" s="39"/>
      <c r="F15825" s="41" t="str">
        <f aca="false">IF(A15825="","",MATCH(A15825,P_ID,1))</f>
        <v/>
      </c>
      <c r="G15825" s="41" t="str">
        <f aca="false">IF(A15825="","",INDEX(P_Svc,F15825))</f>
        <v/>
      </c>
      <c r="H15825" s="41" t="str">
        <f aca="false">IF(A15825="","",INDEX(P_Zone,F15825))</f>
        <v/>
      </c>
      <c r="I15825" s="41" t="str">
        <f aca="false">IF(A15825="","",IF(D15825="Delivered",IF(B15825&lt;=INDEX(P_Due,F15825),1,0),0))</f>
        <v/>
      </c>
    </row>
    <row r="15826" customFormat="false" ht="15" hidden="false" customHeight="false" outlineLevel="0" collapsed="false">
      <c r="A15826" s="37"/>
      <c r="B15826" s="38"/>
      <c r="C15826" s="39"/>
      <c r="D15826" s="39"/>
      <c r="E15826" s="39"/>
      <c r="F15826" s="41" t="str">
        <f aca="false">IF(A15826="","",MATCH(A15826,P_ID,1))</f>
        <v/>
      </c>
      <c r="G15826" s="41" t="str">
        <f aca="false">IF(A15826="","",INDEX(P_Svc,F15826))</f>
        <v/>
      </c>
      <c r="H15826" s="41" t="str">
        <f aca="false">IF(A15826="","",INDEX(P_Zone,F15826))</f>
        <v/>
      </c>
      <c r="I15826" s="41" t="str">
        <f aca="false">IF(A15826="","",IF(D15826="Delivered",IF(B15826&lt;=INDEX(P_Due,F15826),1,0),0))</f>
        <v/>
      </c>
    </row>
    <row r="15827" customFormat="false" ht="15" hidden="false" customHeight="false" outlineLevel="0" collapsed="false">
      <c r="A15827" s="37"/>
      <c r="B15827" s="38"/>
      <c r="C15827" s="39"/>
      <c r="D15827" s="39"/>
      <c r="E15827" s="39"/>
      <c r="F15827" s="41" t="str">
        <f aca="false">IF(A15827="","",MATCH(A15827,P_ID,1))</f>
        <v/>
      </c>
      <c r="G15827" s="41" t="str">
        <f aca="false">IF(A15827="","",INDEX(P_Svc,F15827))</f>
        <v/>
      </c>
      <c r="H15827" s="41" t="str">
        <f aca="false">IF(A15827="","",INDEX(P_Zone,F15827))</f>
        <v/>
      </c>
      <c r="I15827" s="41" t="str">
        <f aca="false">IF(A15827="","",IF(D15827="Delivered",IF(B15827&lt;=INDEX(P_Due,F15827),1,0),0))</f>
        <v/>
      </c>
    </row>
    <row r="15828" customFormat="false" ht="15" hidden="false" customHeight="false" outlineLevel="0" collapsed="false">
      <c r="A15828" s="37"/>
      <c r="B15828" s="38"/>
      <c r="C15828" s="39"/>
      <c r="D15828" s="39"/>
      <c r="E15828" s="39"/>
      <c r="F15828" s="41" t="str">
        <f aca="false">IF(A15828="","",MATCH(A15828,P_ID,1))</f>
        <v/>
      </c>
      <c r="G15828" s="41" t="str">
        <f aca="false">IF(A15828="","",INDEX(P_Svc,F15828))</f>
        <v/>
      </c>
      <c r="H15828" s="41" t="str">
        <f aca="false">IF(A15828="","",INDEX(P_Zone,F15828))</f>
        <v/>
      </c>
      <c r="I15828" s="41" t="str">
        <f aca="false">IF(A15828="","",IF(D15828="Delivered",IF(B15828&lt;=INDEX(P_Due,F15828),1,0),0))</f>
        <v/>
      </c>
    </row>
    <row r="15829" customFormat="false" ht="15" hidden="false" customHeight="false" outlineLevel="0" collapsed="false">
      <c r="A15829" s="37"/>
      <c r="B15829" s="38"/>
      <c r="C15829" s="39"/>
      <c r="D15829" s="39"/>
      <c r="E15829" s="39"/>
      <c r="F15829" s="41" t="str">
        <f aca="false">IF(A15829="","",MATCH(A15829,P_ID,1))</f>
        <v/>
      </c>
      <c r="G15829" s="41" t="str">
        <f aca="false">IF(A15829="","",INDEX(P_Svc,F15829))</f>
        <v/>
      </c>
      <c r="H15829" s="41" t="str">
        <f aca="false">IF(A15829="","",INDEX(P_Zone,F15829))</f>
        <v/>
      </c>
      <c r="I15829" s="41" t="str">
        <f aca="false">IF(A15829="","",IF(D15829="Delivered",IF(B15829&lt;=INDEX(P_Due,F15829),1,0),0))</f>
        <v/>
      </c>
    </row>
    <row r="15830" customFormat="false" ht="15" hidden="false" customHeight="false" outlineLevel="0" collapsed="false">
      <c r="A15830" s="37"/>
      <c r="B15830" s="38"/>
      <c r="C15830" s="39"/>
      <c r="D15830" s="39"/>
      <c r="E15830" s="39"/>
      <c r="F15830" s="41" t="str">
        <f aca="false">IF(A15830="","",MATCH(A15830,P_ID,1))</f>
        <v/>
      </c>
      <c r="G15830" s="41" t="str">
        <f aca="false">IF(A15830="","",INDEX(P_Svc,F15830))</f>
        <v/>
      </c>
      <c r="H15830" s="41" t="str">
        <f aca="false">IF(A15830="","",INDEX(P_Zone,F15830))</f>
        <v/>
      </c>
      <c r="I15830" s="41" t="str">
        <f aca="false">IF(A15830="","",IF(D15830="Delivered",IF(B15830&lt;=INDEX(P_Due,F15830),1,0),0))</f>
        <v/>
      </c>
    </row>
    <row r="15831" customFormat="false" ht="15" hidden="false" customHeight="false" outlineLevel="0" collapsed="false">
      <c r="A15831" s="37"/>
      <c r="B15831" s="38"/>
      <c r="C15831" s="39"/>
      <c r="D15831" s="39"/>
      <c r="E15831" s="39"/>
      <c r="F15831" s="41" t="str">
        <f aca="false">IF(A15831="","",MATCH(A15831,P_ID,1))</f>
        <v/>
      </c>
      <c r="G15831" s="41" t="str">
        <f aca="false">IF(A15831="","",INDEX(P_Svc,F15831))</f>
        <v/>
      </c>
      <c r="H15831" s="41" t="str">
        <f aca="false">IF(A15831="","",INDEX(P_Zone,F15831))</f>
        <v/>
      </c>
      <c r="I15831" s="41" t="str">
        <f aca="false">IF(A15831="","",IF(D15831="Delivered",IF(B15831&lt;=INDEX(P_Due,F15831),1,0),0))</f>
        <v/>
      </c>
    </row>
    <row r="15832" customFormat="false" ht="15" hidden="false" customHeight="false" outlineLevel="0" collapsed="false">
      <c r="A15832" s="37"/>
      <c r="B15832" s="38"/>
      <c r="C15832" s="39"/>
      <c r="D15832" s="39"/>
      <c r="E15832" s="39"/>
      <c r="F15832" s="41" t="str">
        <f aca="false">IF(A15832="","",MATCH(A15832,P_ID,1))</f>
        <v/>
      </c>
      <c r="G15832" s="41" t="str">
        <f aca="false">IF(A15832="","",INDEX(P_Svc,F15832))</f>
        <v/>
      </c>
      <c r="H15832" s="41" t="str">
        <f aca="false">IF(A15832="","",INDEX(P_Zone,F15832))</f>
        <v/>
      </c>
      <c r="I15832" s="41" t="str">
        <f aca="false">IF(A15832="","",IF(D15832="Delivered",IF(B15832&lt;=INDEX(P_Due,F15832),1,0),0))</f>
        <v/>
      </c>
    </row>
    <row r="15833" customFormat="false" ht="15" hidden="false" customHeight="false" outlineLevel="0" collapsed="false">
      <c r="A15833" s="37"/>
      <c r="B15833" s="38"/>
      <c r="C15833" s="39"/>
      <c r="D15833" s="39"/>
      <c r="E15833" s="39"/>
      <c r="F15833" s="41" t="str">
        <f aca="false">IF(A15833="","",MATCH(A15833,P_ID,1))</f>
        <v/>
      </c>
      <c r="G15833" s="41" t="str">
        <f aca="false">IF(A15833="","",INDEX(P_Svc,F15833))</f>
        <v/>
      </c>
      <c r="H15833" s="41" t="str">
        <f aca="false">IF(A15833="","",INDEX(P_Zone,F15833))</f>
        <v/>
      </c>
      <c r="I15833" s="41" t="str">
        <f aca="false">IF(A15833="","",IF(D15833="Delivered",IF(B15833&lt;=INDEX(P_Due,F15833),1,0),0))</f>
        <v/>
      </c>
    </row>
    <row r="15834" customFormat="false" ht="15" hidden="false" customHeight="false" outlineLevel="0" collapsed="false">
      <c r="A15834" s="37"/>
      <c r="B15834" s="38"/>
      <c r="C15834" s="39"/>
      <c r="D15834" s="39"/>
      <c r="E15834" s="39"/>
      <c r="F15834" s="41" t="str">
        <f aca="false">IF(A15834="","",MATCH(A15834,P_ID,1))</f>
        <v/>
      </c>
      <c r="G15834" s="41" t="str">
        <f aca="false">IF(A15834="","",INDEX(P_Svc,F15834))</f>
        <v/>
      </c>
      <c r="H15834" s="41" t="str">
        <f aca="false">IF(A15834="","",INDEX(P_Zone,F15834))</f>
        <v/>
      </c>
      <c r="I15834" s="41" t="str">
        <f aca="false">IF(A15834="","",IF(D15834="Delivered",IF(B15834&lt;=INDEX(P_Due,F15834),1,0),0))</f>
        <v/>
      </c>
    </row>
    <row r="15835" customFormat="false" ht="15" hidden="false" customHeight="false" outlineLevel="0" collapsed="false">
      <c r="A15835" s="37"/>
      <c r="B15835" s="38"/>
      <c r="C15835" s="39"/>
      <c r="D15835" s="39"/>
      <c r="E15835" s="39"/>
      <c r="F15835" s="41" t="str">
        <f aca="false">IF(A15835="","",MATCH(A15835,P_ID,1))</f>
        <v/>
      </c>
      <c r="G15835" s="41" t="str">
        <f aca="false">IF(A15835="","",INDEX(P_Svc,F15835))</f>
        <v/>
      </c>
      <c r="H15835" s="41" t="str">
        <f aca="false">IF(A15835="","",INDEX(P_Zone,F15835))</f>
        <v/>
      </c>
      <c r="I15835" s="41" t="str">
        <f aca="false">IF(A15835="","",IF(D15835="Delivered",IF(B15835&lt;=INDEX(P_Due,F15835),1,0),0))</f>
        <v/>
      </c>
    </row>
    <row r="15836" customFormat="false" ht="15" hidden="false" customHeight="false" outlineLevel="0" collapsed="false">
      <c r="A15836" s="37"/>
      <c r="B15836" s="38"/>
      <c r="C15836" s="39"/>
      <c r="D15836" s="39"/>
      <c r="E15836" s="39"/>
      <c r="F15836" s="41" t="str">
        <f aca="false">IF(A15836="","",MATCH(A15836,P_ID,1))</f>
        <v/>
      </c>
      <c r="G15836" s="41" t="str">
        <f aca="false">IF(A15836="","",INDEX(P_Svc,F15836))</f>
        <v/>
      </c>
      <c r="H15836" s="41" t="str">
        <f aca="false">IF(A15836="","",INDEX(P_Zone,F15836))</f>
        <v/>
      </c>
      <c r="I15836" s="41" t="str">
        <f aca="false">IF(A15836="","",IF(D15836="Delivered",IF(B15836&lt;=INDEX(P_Due,F15836),1,0),0))</f>
        <v/>
      </c>
    </row>
    <row r="15837" customFormat="false" ht="15" hidden="false" customHeight="false" outlineLevel="0" collapsed="false">
      <c r="A15837" s="37"/>
      <c r="B15837" s="38"/>
      <c r="C15837" s="39"/>
      <c r="D15837" s="39"/>
      <c r="E15837" s="39"/>
      <c r="F15837" s="41" t="str">
        <f aca="false">IF(A15837="","",MATCH(A15837,P_ID,1))</f>
        <v/>
      </c>
      <c r="G15837" s="41" t="str">
        <f aca="false">IF(A15837="","",INDEX(P_Svc,F15837))</f>
        <v/>
      </c>
      <c r="H15837" s="41" t="str">
        <f aca="false">IF(A15837="","",INDEX(P_Zone,F15837))</f>
        <v/>
      </c>
      <c r="I15837" s="41" t="str">
        <f aca="false">IF(A15837="","",IF(D15837="Delivered",IF(B15837&lt;=INDEX(P_Due,F15837),1,0),0))</f>
        <v/>
      </c>
    </row>
    <row r="15838" customFormat="false" ht="15" hidden="false" customHeight="false" outlineLevel="0" collapsed="false">
      <c r="A15838" s="37"/>
      <c r="B15838" s="38"/>
      <c r="C15838" s="39"/>
      <c r="D15838" s="39"/>
      <c r="E15838" s="39"/>
      <c r="F15838" s="41" t="str">
        <f aca="false">IF(A15838="","",MATCH(A15838,P_ID,1))</f>
        <v/>
      </c>
      <c r="G15838" s="41" t="str">
        <f aca="false">IF(A15838="","",INDEX(P_Svc,F15838))</f>
        <v/>
      </c>
      <c r="H15838" s="41" t="str">
        <f aca="false">IF(A15838="","",INDEX(P_Zone,F15838))</f>
        <v/>
      </c>
      <c r="I15838" s="41" t="str">
        <f aca="false">IF(A15838="","",IF(D15838="Delivered",IF(B15838&lt;=INDEX(P_Due,F15838),1,0),0))</f>
        <v/>
      </c>
    </row>
    <row r="15839" customFormat="false" ht="15" hidden="false" customHeight="false" outlineLevel="0" collapsed="false">
      <c r="A15839" s="37"/>
      <c r="B15839" s="38"/>
      <c r="C15839" s="39"/>
      <c r="D15839" s="39"/>
      <c r="E15839" s="39"/>
      <c r="F15839" s="41" t="str">
        <f aca="false">IF(A15839="","",MATCH(A15839,P_ID,1))</f>
        <v/>
      </c>
      <c r="G15839" s="41" t="str">
        <f aca="false">IF(A15839="","",INDEX(P_Svc,F15839))</f>
        <v/>
      </c>
      <c r="H15839" s="41" t="str">
        <f aca="false">IF(A15839="","",INDEX(P_Zone,F15839))</f>
        <v/>
      </c>
      <c r="I15839" s="41" t="str">
        <f aca="false">IF(A15839="","",IF(D15839="Delivered",IF(B15839&lt;=INDEX(P_Due,F15839),1,0),0))</f>
        <v/>
      </c>
    </row>
    <row r="15840" customFormat="false" ht="15" hidden="false" customHeight="false" outlineLevel="0" collapsed="false">
      <c r="A15840" s="37"/>
      <c r="B15840" s="38"/>
      <c r="C15840" s="39"/>
      <c r="D15840" s="39"/>
      <c r="E15840" s="39"/>
      <c r="F15840" s="41" t="str">
        <f aca="false">IF(A15840="","",MATCH(A15840,P_ID,1))</f>
        <v/>
      </c>
      <c r="G15840" s="41" t="str">
        <f aca="false">IF(A15840="","",INDEX(P_Svc,F15840))</f>
        <v/>
      </c>
      <c r="H15840" s="41" t="str">
        <f aca="false">IF(A15840="","",INDEX(P_Zone,F15840))</f>
        <v/>
      </c>
      <c r="I15840" s="41" t="str">
        <f aca="false">IF(A15840="","",IF(D15840="Delivered",IF(B15840&lt;=INDEX(P_Due,F15840),1,0),0))</f>
        <v/>
      </c>
    </row>
    <row r="15841" customFormat="false" ht="15" hidden="false" customHeight="false" outlineLevel="0" collapsed="false">
      <c r="A15841" s="37"/>
      <c r="B15841" s="38"/>
      <c r="C15841" s="39"/>
      <c r="D15841" s="39"/>
      <c r="E15841" s="39"/>
      <c r="F15841" s="41" t="str">
        <f aca="false">IF(A15841="","",MATCH(A15841,P_ID,1))</f>
        <v/>
      </c>
      <c r="G15841" s="41" t="str">
        <f aca="false">IF(A15841="","",INDEX(P_Svc,F15841))</f>
        <v/>
      </c>
      <c r="H15841" s="41" t="str">
        <f aca="false">IF(A15841="","",INDEX(P_Zone,F15841))</f>
        <v/>
      </c>
      <c r="I15841" s="41" t="str">
        <f aca="false">IF(A15841="","",IF(D15841="Delivered",IF(B15841&lt;=INDEX(P_Due,F15841),1,0),0))</f>
        <v/>
      </c>
    </row>
    <row r="15842" customFormat="false" ht="15" hidden="false" customHeight="false" outlineLevel="0" collapsed="false">
      <c r="A15842" s="37"/>
      <c r="B15842" s="38"/>
      <c r="C15842" s="39"/>
      <c r="D15842" s="39"/>
      <c r="E15842" s="39"/>
      <c r="F15842" s="41" t="str">
        <f aca="false">IF(A15842="","",MATCH(A15842,P_ID,1))</f>
        <v/>
      </c>
      <c r="G15842" s="41" t="str">
        <f aca="false">IF(A15842="","",INDEX(P_Svc,F15842))</f>
        <v/>
      </c>
      <c r="H15842" s="41" t="str">
        <f aca="false">IF(A15842="","",INDEX(P_Zone,F15842))</f>
        <v/>
      </c>
      <c r="I15842" s="41" t="str">
        <f aca="false">IF(A15842="","",IF(D15842="Delivered",IF(B15842&lt;=INDEX(P_Due,F15842),1,0),0))</f>
        <v/>
      </c>
    </row>
    <row r="15843" customFormat="false" ht="15" hidden="false" customHeight="false" outlineLevel="0" collapsed="false">
      <c r="A15843" s="37"/>
      <c r="B15843" s="38"/>
      <c r="C15843" s="39"/>
      <c r="D15843" s="39"/>
      <c r="E15843" s="39"/>
      <c r="F15843" s="41" t="str">
        <f aca="false">IF(A15843="","",MATCH(A15843,P_ID,1))</f>
        <v/>
      </c>
      <c r="G15843" s="41" t="str">
        <f aca="false">IF(A15843="","",INDEX(P_Svc,F15843))</f>
        <v/>
      </c>
      <c r="H15843" s="41" t="str">
        <f aca="false">IF(A15843="","",INDEX(P_Zone,F15843))</f>
        <v/>
      </c>
      <c r="I15843" s="41" t="str">
        <f aca="false">IF(A15843="","",IF(D15843="Delivered",IF(B15843&lt;=INDEX(P_Due,F15843),1,0),0))</f>
        <v/>
      </c>
    </row>
    <row r="15844" customFormat="false" ht="15" hidden="false" customHeight="false" outlineLevel="0" collapsed="false">
      <c r="A15844" s="37"/>
      <c r="B15844" s="38"/>
      <c r="C15844" s="39"/>
      <c r="D15844" s="39"/>
      <c r="E15844" s="39"/>
      <c r="F15844" s="41" t="str">
        <f aca="false">IF(A15844="","",MATCH(A15844,P_ID,1))</f>
        <v/>
      </c>
      <c r="G15844" s="41" t="str">
        <f aca="false">IF(A15844="","",INDEX(P_Svc,F15844))</f>
        <v/>
      </c>
      <c r="H15844" s="41" t="str">
        <f aca="false">IF(A15844="","",INDEX(P_Zone,F15844))</f>
        <v/>
      </c>
      <c r="I15844" s="41" t="str">
        <f aca="false">IF(A15844="","",IF(D15844="Delivered",IF(B15844&lt;=INDEX(P_Due,F15844),1,0),0))</f>
        <v/>
      </c>
    </row>
    <row r="15845" customFormat="false" ht="15" hidden="false" customHeight="false" outlineLevel="0" collapsed="false">
      <c r="A15845" s="37"/>
      <c r="B15845" s="38"/>
      <c r="C15845" s="39"/>
      <c r="D15845" s="39"/>
      <c r="E15845" s="39"/>
      <c r="F15845" s="41" t="str">
        <f aca="false">IF(A15845="","",MATCH(A15845,P_ID,1))</f>
        <v/>
      </c>
      <c r="G15845" s="41" t="str">
        <f aca="false">IF(A15845="","",INDEX(P_Svc,F15845))</f>
        <v/>
      </c>
      <c r="H15845" s="41" t="str">
        <f aca="false">IF(A15845="","",INDEX(P_Zone,F15845))</f>
        <v/>
      </c>
      <c r="I15845" s="41" t="str">
        <f aca="false">IF(A15845="","",IF(D15845="Delivered",IF(B15845&lt;=INDEX(P_Due,F15845),1,0),0))</f>
        <v/>
      </c>
    </row>
    <row r="15846" customFormat="false" ht="15" hidden="false" customHeight="false" outlineLevel="0" collapsed="false">
      <c r="A15846" s="37"/>
      <c r="B15846" s="38"/>
      <c r="C15846" s="39"/>
      <c r="D15846" s="39"/>
      <c r="E15846" s="39"/>
      <c r="F15846" s="41" t="str">
        <f aca="false">IF(A15846="","",MATCH(A15846,P_ID,1))</f>
        <v/>
      </c>
      <c r="G15846" s="41" t="str">
        <f aca="false">IF(A15846="","",INDEX(P_Svc,F15846))</f>
        <v/>
      </c>
      <c r="H15846" s="41" t="str">
        <f aca="false">IF(A15846="","",INDEX(P_Zone,F15846))</f>
        <v/>
      </c>
      <c r="I15846" s="41" t="str">
        <f aca="false">IF(A15846="","",IF(D15846="Delivered",IF(B15846&lt;=INDEX(P_Due,F15846),1,0),0))</f>
        <v/>
      </c>
    </row>
    <row r="15847" customFormat="false" ht="15" hidden="false" customHeight="false" outlineLevel="0" collapsed="false">
      <c r="A15847" s="37"/>
      <c r="B15847" s="38"/>
      <c r="C15847" s="39"/>
      <c r="D15847" s="39"/>
      <c r="E15847" s="39"/>
      <c r="F15847" s="41" t="str">
        <f aca="false">IF(A15847="","",MATCH(A15847,P_ID,1))</f>
        <v/>
      </c>
      <c r="G15847" s="41" t="str">
        <f aca="false">IF(A15847="","",INDEX(P_Svc,F15847))</f>
        <v/>
      </c>
      <c r="H15847" s="41" t="str">
        <f aca="false">IF(A15847="","",INDEX(P_Zone,F15847))</f>
        <v/>
      </c>
      <c r="I15847" s="41" t="str">
        <f aca="false">IF(A15847="","",IF(D15847="Delivered",IF(B15847&lt;=INDEX(P_Due,F15847),1,0),0))</f>
        <v/>
      </c>
    </row>
    <row r="15848" customFormat="false" ht="15" hidden="false" customHeight="false" outlineLevel="0" collapsed="false">
      <c r="A15848" s="37"/>
      <c r="B15848" s="38"/>
      <c r="C15848" s="39"/>
      <c r="D15848" s="39"/>
      <c r="E15848" s="39"/>
      <c r="F15848" s="41" t="str">
        <f aca="false">IF(A15848="","",MATCH(A15848,P_ID,1))</f>
        <v/>
      </c>
      <c r="G15848" s="41" t="str">
        <f aca="false">IF(A15848="","",INDEX(P_Svc,F15848))</f>
        <v/>
      </c>
      <c r="H15848" s="41" t="str">
        <f aca="false">IF(A15848="","",INDEX(P_Zone,F15848))</f>
        <v/>
      </c>
      <c r="I15848" s="41" t="str">
        <f aca="false">IF(A15848="","",IF(D15848="Delivered",IF(B15848&lt;=INDEX(P_Due,F15848),1,0),0))</f>
        <v/>
      </c>
    </row>
    <row r="15849" customFormat="false" ht="15" hidden="false" customHeight="false" outlineLevel="0" collapsed="false">
      <c r="A15849" s="37"/>
      <c r="B15849" s="38"/>
      <c r="C15849" s="39"/>
      <c r="D15849" s="39"/>
      <c r="E15849" s="39"/>
      <c r="F15849" s="41" t="str">
        <f aca="false">IF(A15849="","",MATCH(A15849,P_ID,1))</f>
        <v/>
      </c>
      <c r="G15849" s="41" t="str">
        <f aca="false">IF(A15849="","",INDEX(P_Svc,F15849))</f>
        <v/>
      </c>
      <c r="H15849" s="41" t="str">
        <f aca="false">IF(A15849="","",INDEX(P_Zone,F15849))</f>
        <v/>
      </c>
      <c r="I15849" s="41" t="str">
        <f aca="false">IF(A15849="","",IF(D15849="Delivered",IF(B15849&lt;=INDEX(P_Due,F15849),1,0),0))</f>
        <v/>
      </c>
    </row>
    <row r="15850" customFormat="false" ht="15" hidden="false" customHeight="false" outlineLevel="0" collapsed="false">
      <c r="A15850" s="37"/>
      <c r="B15850" s="38"/>
      <c r="C15850" s="39"/>
      <c r="D15850" s="39"/>
      <c r="E15850" s="39"/>
      <c r="F15850" s="41" t="str">
        <f aca="false">IF(A15850="","",MATCH(A15850,P_ID,1))</f>
        <v/>
      </c>
      <c r="G15850" s="41" t="str">
        <f aca="false">IF(A15850="","",INDEX(P_Svc,F15850))</f>
        <v/>
      </c>
      <c r="H15850" s="41" t="str">
        <f aca="false">IF(A15850="","",INDEX(P_Zone,F15850))</f>
        <v/>
      </c>
      <c r="I15850" s="41" t="str">
        <f aca="false">IF(A15850="","",IF(D15850="Delivered",IF(B15850&lt;=INDEX(P_Due,F15850),1,0),0))</f>
        <v/>
      </c>
    </row>
    <row r="15851" customFormat="false" ht="15" hidden="false" customHeight="false" outlineLevel="0" collapsed="false">
      <c r="A15851" s="37"/>
      <c r="B15851" s="38"/>
      <c r="C15851" s="39"/>
      <c r="D15851" s="39"/>
      <c r="E15851" s="39"/>
      <c r="F15851" s="41" t="str">
        <f aca="false">IF(A15851="","",MATCH(A15851,P_ID,1))</f>
        <v/>
      </c>
      <c r="G15851" s="41" t="str">
        <f aca="false">IF(A15851="","",INDEX(P_Svc,F15851))</f>
        <v/>
      </c>
      <c r="H15851" s="41" t="str">
        <f aca="false">IF(A15851="","",INDEX(P_Zone,F15851))</f>
        <v/>
      </c>
      <c r="I15851" s="41" t="str">
        <f aca="false">IF(A15851="","",IF(D15851="Delivered",IF(B15851&lt;=INDEX(P_Due,F15851),1,0),0))</f>
        <v/>
      </c>
    </row>
    <row r="15852" customFormat="false" ht="15" hidden="false" customHeight="false" outlineLevel="0" collapsed="false">
      <c r="A15852" s="37"/>
      <c r="B15852" s="38"/>
      <c r="C15852" s="39"/>
      <c r="D15852" s="39"/>
      <c r="E15852" s="39"/>
      <c r="F15852" s="41" t="str">
        <f aca="false">IF(A15852="","",MATCH(A15852,P_ID,1))</f>
        <v/>
      </c>
      <c r="G15852" s="41" t="str">
        <f aca="false">IF(A15852="","",INDEX(P_Svc,F15852))</f>
        <v/>
      </c>
      <c r="H15852" s="41" t="str">
        <f aca="false">IF(A15852="","",INDEX(P_Zone,F15852))</f>
        <v/>
      </c>
      <c r="I15852" s="41" t="str">
        <f aca="false">IF(A15852="","",IF(D15852="Delivered",IF(B15852&lt;=INDEX(P_Due,F15852),1,0),0))</f>
        <v/>
      </c>
    </row>
    <row r="15853" customFormat="false" ht="15" hidden="false" customHeight="false" outlineLevel="0" collapsed="false">
      <c r="A15853" s="37"/>
      <c r="B15853" s="38"/>
      <c r="C15853" s="39"/>
      <c r="D15853" s="39"/>
      <c r="E15853" s="39"/>
      <c r="F15853" s="41" t="str">
        <f aca="false">IF(A15853="","",MATCH(A15853,P_ID,1))</f>
        <v/>
      </c>
      <c r="G15853" s="41" t="str">
        <f aca="false">IF(A15853="","",INDEX(P_Svc,F15853))</f>
        <v/>
      </c>
      <c r="H15853" s="41" t="str">
        <f aca="false">IF(A15853="","",INDEX(P_Zone,F15853))</f>
        <v/>
      </c>
      <c r="I15853" s="41" t="str">
        <f aca="false">IF(A15853="","",IF(D15853="Delivered",IF(B15853&lt;=INDEX(P_Due,F15853),1,0),0))</f>
        <v/>
      </c>
    </row>
    <row r="15854" customFormat="false" ht="15" hidden="false" customHeight="false" outlineLevel="0" collapsed="false">
      <c r="A15854" s="37"/>
      <c r="B15854" s="38"/>
      <c r="C15854" s="39"/>
      <c r="D15854" s="39"/>
      <c r="E15854" s="39"/>
      <c r="F15854" s="41" t="str">
        <f aca="false">IF(A15854="","",MATCH(A15854,P_ID,1))</f>
        <v/>
      </c>
      <c r="G15854" s="41" t="str">
        <f aca="false">IF(A15854="","",INDEX(P_Svc,F15854))</f>
        <v/>
      </c>
      <c r="H15854" s="41" t="str">
        <f aca="false">IF(A15854="","",INDEX(P_Zone,F15854))</f>
        <v/>
      </c>
      <c r="I15854" s="41" t="str">
        <f aca="false">IF(A15854="","",IF(D15854="Delivered",IF(B15854&lt;=INDEX(P_Due,F15854),1,0),0))</f>
        <v/>
      </c>
    </row>
    <row r="15855" customFormat="false" ht="15" hidden="false" customHeight="false" outlineLevel="0" collapsed="false">
      <c r="A15855" s="37"/>
      <c r="B15855" s="38"/>
      <c r="C15855" s="39"/>
      <c r="D15855" s="39"/>
      <c r="E15855" s="39"/>
      <c r="F15855" s="41" t="str">
        <f aca="false">IF(A15855="","",MATCH(A15855,P_ID,1))</f>
        <v/>
      </c>
      <c r="G15855" s="41" t="str">
        <f aca="false">IF(A15855="","",INDEX(P_Svc,F15855))</f>
        <v/>
      </c>
      <c r="H15855" s="41" t="str">
        <f aca="false">IF(A15855="","",INDEX(P_Zone,F15855))</f>
        <v/>
      </c>
      <c r="I15855" s="41" t="str">
        <f aca="false">IF(A15855="","",IF(D15855="Delivered",IF(B15855&lt;=INDEX(P_Due,F15855),1,0),0))</f>
        <v/>
      </c>
    </row>
    <row r="15856" customFormat="false" ht="15" hidden="false" customHeight="false" outlineLevel="0" collapsed="false">
      <c r="A15856" s="37"/>
      <c r="B15856" s="38"/>
      <c r="C15856" s="39"/>
      <c r="D15856" s="39"/>
      <c r="E15856" s="39"/>
      <c r="F15856" s="41" t="str">
        <f aca="false">IF(A15856="","",MATCH(A15856,P_ID,1))</f>
        <v/>
      </c>
      <c r="G15856" s="41" t="str">
        <f aca="false">IF(A15856="","",INDEX(P_Svc,F15856))</f>
        <v/>
      </c>
      <c r="H15856" s="41" t="str">
        <f aca="false">IF(A15856="","",INDEX(P_Zone,F15856))</f>
        <v/>
      </c>
      <c r="I15856" s="41" t="str">
        <f aca="false">IF(A15856="","",IF(D15856="Delivered",IF(B15856&lt;=INDEX(P_Due,F15856),1,0),0))</f>
        <v/>
      </c>
    </row>
    <row r="15857" customFormat="false" ht="15" hidden="false" customHeight="false" outlineLevel="0" collapsed="false">
      <c r="A15857" s="37"/>
      <c r="B15857" s="38"/>
      <c r="C15857" s="39"/>
      <c r="D15857" s="39"/>
      <c r="E15857" s="39"/>
      <c r="F15857" s="41" t="str">
        <f aca="false">IF(A15857="","",MATCH(A15857,P_ID,1))</f>
        <v/>
      </c>
      <c r="G15857" s="41" t="str">
        <f aca="false">IF(A15857="","",INDEX(P_Svc,F15857))</f>
        <v/>
      </c>
      <c r="H15857" s="41" t="str">
        <f aca="false">IF(A15857="","",INDEX(P_Zone,F15857))</f>
        <v/>
      </c>
      <c r="I15857" s="41" t="str">
        <f aca="false">IF(A15857="","",IF(D15857="Delivered",IF(B15857&lt;=INDEX(P_Due,F15857),1,0),0))</f>
        <v/>
      </c>
    </row>
    <row r="15858" customFormat="false" ht="15" hidden="false" customHeight="false" outlineLevel="0" collapsed="false">
      <c r="A15858" s="37"/>
      <c r="B15858" s="38"/>
      <c r="C15858" s="39"/>
      <c r="D15858" s="39"/>
      <c r="E15858" s="39"/>
      <c r="F15858" s="41" t="str">
        <f aca="false">IF(A15858="","",MATCH(A15858,P_ID,1))</f>
        <v/>
      </c>
      <c r="G15858" s="41" t="str">
        <f aca="false">IF(A15858="","",INDEX(P_Svc,F15858))</f>
        <v/>
      </c>
      <c r="H15858" s="41" t="str">
        <f aca="false">IF(A15858="","",INDEX(P_Zone,F15858))</f>
        <v/>
      </c>
      <c r="I15858" s="41" t="str">
        <f aca="false">IF(A15858="","",IF(D15858="Delivered",IF(B15858&lt;=INDEX(P_Due,F15858),1,0),0))</f>
        <v/>
      </c>
    </row>
    <row r="15859" customFormat="false" ht="15" hidden="false" customHeight="false" outlineLevel="0" collapsed="false">
      <c r="A15859" s="37"/>
      <c r="B15859" s="38"/>
      <c r="C15859" s="39"/>
      <c r="D15859" s="39"/>
      <c r="E15859" s="39"/>
      <c r="F15859" s="41" t="str">
        <f aca="false">IF(A15859="","",MATCH(A15859,P_ID,1))</f>
        <v/>
      </c>
      <c r="G15859" s="41" t="str">
        <f aca="false">IF(A15859="","",INDEX(P_Svc,F15859))</f>
        <v/>
      </c>
      <c r="H15859" s="41" t="str">
        <f aca="false">IF(A15859="","",INDEX(P_Zone,F15859))</f>
        <v/>
      </c>
      <c r="I15859" s="41" t="str">
        <f aca="false">IF(A15859="","",IF(D15859="Delivered",IF(B15859&lt;=INDEX(P_Due,F15859),1,0),0))</f>
        <v/>
      </c>
    </row>
    <row r="15860" customFormat="false" ht="15" hidden="false" customHeight="false" outlineLevel="0" collapsed="false">
      <c r="A15860" s="37"/>
      <c r="B15860" s="38"/>
      <c r="C15860" s="39"/>
      <c r="D15860" s="39"/>
      <c r="E15860" s="39"/>
      <c r="F15860" s="41" t="str">
        <f aca="false">IF(A15860="","",MATCH(A15860,P_ID,1))</f>
        <v/>
      </c>
      <c r="G15860" s="41" t="str">
        <f aca="false">IF(A15860="","",INDEX(P_Svc,F15860))</f>
        <v/>
      </c>
      <c r="H15860" s="41" t="str">
        <f aca="false">IF(A15860="","",INDEX(P_Zone,F15860))</f>
        <v/>
      </c>
      <c r="I15860" s="41" t="str">
        <f aca="false">IF(A15860="","",IF(D15860="Delivered",IF(B15860&lt;=INDEX(P_Due,F15860),1,0),0))</f>
        <v/>
      </c>
    </row>
    <row r="15861" customFormat="false" ht="15" hidden="false" customHeight="false" outlineLevel="0" collapsed="false">
      <c r="A15861" s="37"/>
      <c r="B15861" s="38"/>
      <c r="C15861" s="39"/>
      <c r="D15861" s="39"/>
      <c r="E15861" s="39"/>
      <c r="F15861" s="41" t="str">
        <f aca="false">IF(A15861="","",MATCH(A15861,P_ID,1))</f>
        <v/>
      </c>
      <c r="G15861" s="41" t="str">
        <f aca="false">IF(A15861="","",INDEX(P_Svc,F15861))</f>
        <v/>
      </c>
      <c r="H15861" s="41" t="str">
        <f aca="false">IF(A15861="","",INDEX(P_Zone,F15861))</f>
        <v/>
      </c>
      <c r="I15861" s="41" t="str">
        <f aca="false">IF(A15861="","",IF(D15861="Delivered",IF(B15861&lt;=INDEX(P_Due,F15861),1,0),0))</f>
        <v/>
      </c>
    </row>
    <row r="15862" customFormat="false" ht="15" hidden="false" customHeight="false" outlineLevel="0" collapsed="false">
      <c r="A15862" s="37"/>
      <c r="B15862" s="38"/>
      <c r="C15862" s="39"/>
      <c r="D15862" s="39"/>
      <c r="E15862" s="39"/>
      <c r="F15862" s="41" t="str">
        <f aca="false">IF(A15862="","",MATCH(A15862,P_ID,1))</f>
        <v/>
      </c>
      <c r="G15862" s="41" t="str">
        <f aca="false">IF(A15862="","",INDEX(P_Svc,F15862))</f>
        <v/>
      </c>
      <c r="H15862" s="41" t="str">
        <f aca="false">IF(A15862="","",INDEX(P_Zone,F15862))</f>
        <v/>
      </c>
      <c r="I15862" s="41" t="str">
        <f aca="false">IF(A15862="","",IF(D15862="Delivered",IF(B15862&lt;=INDEX(P_Due,F15862),1,0),0))</f>
        <v/>
      </c>
    </row>
    <row r="15863" customFormat="false" ht="15" hidden="false" customHeight="false" outlineLevel="0" collapsed="false">
      <c r="A15863" s="37"/>
      <c r="B15863" s="38"/>
      <c r="C15863" s="39"/>
      <c r="D15863" s="39"/>
      <c r="E15863" s="39"/>
      <c r="F15863" s="41" t="str">
        <f aca="false">IF(A15863="","",MATCH(A15863,P_ID,1))</f>
        <v/>
      </c>
      <c r="G15863" s="41" t="str">
        <f aca="false">IF(A15863="","",INDEX(P_Svc,F15863))</f>
        <v/>
      </c>
      <c r="H15863" s="41" t="str">
        <f aca="false">IF(A15863="","",INDEX(P_Zone,F15863))</f>
        <v/>
      </c>
      <c r="I15863" s="41" t="str">
        <f aca="false">IF(A15863="","",IF(D15863="Delivered",IF(B15863&lt;=INDEX(P_Due,F15863),1,0),0))</f>
        <v/>
      </c>
    </row>
    <row r="15864" customFormat="false" ht="15" hidden="false" customHeight="false" outlineLevel="0" collapsed="false">
      <c r="A15864" s="37"/>
      <c r="B15864" s="38"/>
      <c r="C15864" s="39"/>
      <c r="D15864" s="39"/>
      <c r="E15864" s="39"/>
      <c r="F15864" s="41" t="str">
        <f aca="false">IF(A15864="","",MATCH(A15864,P_ID,1))</f>
        <v/>
      </c>
      <c r="G15864" s="41" t="str">
        <f aca="false">IF(A15864="","",INDEX(P_Svc,F15864))</f>
        <v/>
      </c>
      <c r="H15864" s="41" t="str">
        <f aca="false">IF(A15864="","",INDEX(P_Zone,F15864))</f>
        <v/>
      </c>
      <c r="I15864" s="41" t="str">
        <f aca="false">IF(A15864="","",IF(D15864="Delivered",IF(B15864&lt;=INDEX(P_Due,F15864),1,0),0))</f>
        <v/>
      </c>
    </row>
    <row r="15865" customFormat="false" ht="15" hidden="false" customHeight="false" outlineLevel="0" collapsed="false">
      <c r="A15865" s="37"/>
      <c r="B15865" s="38"/>
      <c r="C15865" s="39"/>
      <c r="D15865" s="39"/>
      <c r="E15865" s="39"/>
      <c r="F15865" s="41" t="str">
        <f aca="false">IF(A15865="","",MATCH(A15865,P_ID,1))</f>
        <v/>
      </c>
      <c r="G15865" s="41" t="str">
        <f aca="false">IF(A15865="","",INDEX(P_Svc,F15865))</f>
        <v/>
      </c>
      <c r="H15865" s="41" t="str">
        <f aca="false">IF(A15865="","",INDEX(P_Zone,F15865))</f>
        <v/>
      </c>
      <c r="I15865" s="41" t="str">
        <f aca="false">IF(A15865="","",IF(D15865="Delivered",IF(B15865&lt;=INDEX(P_Due,F15865),1,0),0))</f>
        <v/>
      </c>
    </row>
    <row r="15866" customFormat="false" ht="15" hidden="false" customHeight="false" outlineLevel="0" collapsed="false">
      <c r="A15866" s="37"/>
      <c r="B15866" s="38"/>
      <c r="C15866" s="39"/>
      <c r="D15866" s="39"/>
      <c r="E15866" s="39"/>
      <c r="F15866" s="41" t="str">
        <f aca="false">IF(A15866="","",MATCH(A15866,P_ID,1))</f>
        <v/>
      </c>
      <c r="G15866" s="41" t="str">
        <f aca="false">IF(A15866="","",INDEX(P_Svc,F15866))</f>
        <v/>
      </c>
      <c r="H15866" s="41" t="str">
        <f aca="false">IF(A15866="","",INDEX(P_Zone,F15866))</f>
        <v/>
      </c>
      <c r="I15866" s="41" t="str">
        <f aca="false">IF(A15866="","",IF(D15866="Delivered",IF(B15866&lt;=INDEX(P_Due,F15866),1,0),0))</f>
        <v/>
      </c>
    </row>
    <row r="15867" customFormat="false" ht="15" hidden="false" customHeight="false" outlineLevel="0" collapsed="false">
      <c r="A15867" s="37"/>
      <c r="B15867" s="38"/>
      <c r="C15867" s="39"/>
      <c r="D15867" s="39"/>
      <c r="E15867" s="39"/>
      <c r="F15867" s="41" t="str">
        <f aca="false">IF(A15867="","",MATCH(A15867,P_ID,1))</f>
        <v/>
      </c>
      <c r="G15867" s="41" t="str">
        <f aca="false">IF(A15867="","",INDEX(P_Svc,F15867))</f>
        <v/>
      </c>
      <c r="H15867" s="41" t="str">
        <f aca="false">IF(A15867="","",INDEX(P_Zone,F15867))</f>
        <v/>
      </c>
      <c r="I15867" s="41" t="str">
        <f aca="false">IF(A15867="","",IF(D15867="Delivered",IF(B15867&lt;=INDEX(P_Due,F15867),1,0),0))</f>
        <v/>
      </c>
    </row>
    <row r="15868" customFormat="false" ht="15" hidden="false" customHeight="false" outlineLevel="0" collapsed="false">
      <c r="A15868" s="37"/>
      <c r="B15868" s="38"/>
      <c r="C15868" s="39"/>
      <c r="D15868" s="39"/>
      <c r="E15868" s="39"/>
      <c r="F15868" s="41" t="str">
        <f aca="false">IF(A15868="","",MATCH(A15868,P_ID,1))</f>
        <v/>
      </c>
      <c r="G15868" s="41" t="str">
        <f aca="false">IF(A15868="","",INDEX(P_Svc,F15868))</f>
        <v/>
      </c>
      <c r="H15868" s="41" t="str">
        <f aca="false">IF(A15868="","",INDEX(P_Zone,F15868))</f>
        <v/>
      </c>
      <c r="I15868" s="41" t="str">
        <f aca="false">IF(A15868="","",IF(D15868="Delivered",IF(B15868&lt;=INDEX(P_Due,F15868),1,0),0))</f>
        <v/>
      </c>
    </row>
    <row r="15869" customFormat="false" ht="15" hidden="false" customHeight="false" outlineLevel="0" collapsed="false">
      <c r="A15869" s="37"/>
      <c r="B15869" s="38"/>
      <c r="C15869" s="39"/>
      <c r="D15869" s="39"/>
      <c r="E15869" s="39"/>
      <c r="F15869" s="41" t="str">
        <f aca="false">IF(A15869="","",MATCH(A15869,P_ID,1))</f>
        <v/>
      </c>
      <c r="G15869" s="41" t="str">
        <f aca="false">IF(A15869="","",INDEX(P_Svc,F15869))</f>
        <v/>
      </c>
      <c r="H15869" s="41" t="str">
        <f aca="false">IF(A15869="","",INDEX(P_Zone,F15869))</f>
        <v/>
      </c>
      <c r="I15869" s="41" t="str">
        <f aca="false">IF(A15869="","",IF(D15869="Delivered",IF(B15869&lt;=INDEX(P_Due,F15869),1,0),0))</f>
        <v/>
      </c>
    </row>
    <row r="15870" customFormat="false" ht="15" hidden="false" customHeight="false" outlineLevel="0" collapsed="false">
      <c r="A15870" s="37"/>
      <c r="B15870" s="38"/>
      <c r="C15870" s="39"/>
      <c r="D15870" s="39"/>
      <c r="E15870" s="39"/>
      <c r="F15870" s="41" t="str">
        <f aca="false">IF(A15870="","",MATCH(A15870,P_ID,1))</f>
        <v/>
      </c>
      <c r="G15870" s="41" t="str">
        <f aca="false">IF(A15870="","",INDEX(P_Svc,F15870))</f>
        <v/>
      </c>
      <c r="H15870" s="41" t="str">
        <f aca="false">IF(A15870="","",INDEX(P_Zone,F15870))</f>
        <v/>
      </c>
      <c r="I15870" s="41" t="str">
        <f aca="false">IF(A15870="","",IF(D15870="Delivered",IF(B15870&lt;=INDEX(P_Due,F15870),1,0),0))</f>
        <v/>
      </c>
    </row>
    <row r="15871" customFormat="false" ht="15" hidden="false" customHeight="false" outlineLevel="0" collapsed="false">
      <c r="A15871" s="37"/>
      <c r="B15871" s="38"/>
      <c r="C15871" s="39"/>
      <c r="D15871" s="39"/>
      <c r="E15871" s="39"/>
      <c r="F15871" s="41" t="str">
        <f aca="false">IF(A15871="","",MATCH(A15871,P_ID,1))</f>
        <v/>
      </c>
      <c r="G15871" s="41" t="str">
        <f aca="false">IF(A15871="","",INDEX(P_Svc,F15871))</f>
        <v/>
      </c>
      <c r="H15871" s="41" t="str">
        <f aca="false">IF(A15871="","",INDEX(P_Zone,F15871))</f>
        <v/>
      </c>
      <c r="I15871" s="41" t="str">
        <f aca="false">IF(A15871="","",IF(D15871="Delivered",IF(B15871&lt;=INDEX(P_Due,F15871),1,0),0))</f>
        <v/>
      </c>
    </row>
    <row r="15872" customFormat="false" ht="15" hidden="false" customHeight="false" outlineLevel="0" collapsed="false">
      <c r="A15872" s="37"/>
      <c r="B15872" s="38"/>
      <c r="C15872" s="39"/>
      <c r="D15872" s="39"/>
      <c r="E15872" s="39"/>
      <c r="F15872" s="41" t="str">
        <f aca="false">IF(A15872="","",MATCH(A15872,P_ID,1))</f>
        <v/>
      </c>
      <c r="G15872" s="41" t="str">
        <f aca="false">IF(A15872="","",INDEX(P_Svc,F15872))</f>
        <v/>
      </c>
      <c r="H15872" s="41" t="str">
        <f aca="false">IF(A15872="","",INDEX(P_Zone,F15872))</f>
        <v/>
      </c>
      <c r="I15872" s="41" t="str">
        <f aca="false">IF(A15872="","",IF(D15872="Delivered",IF(B15872&lt;=INDEX(P_Due,F15872),1,0),0))</f>
        <v/>
      </c>
    </row>
    <row r="15873" customFormat="false" ht="15" hidden="false" customHeight="false" outlineLevel="0" collapsed="false">
      <c r="A15873" s="37"/>
      <c r="B15873" s="38"/>
      <c r="C15873" s="39"/>
      <c r="D15873" s="39"/>
      <c r="E15873" s="39"/>
      <c r="F15873" s="41" t="str">
        <f aca="false">IF(A15873="","",MATCH(A15873,P_ID,1))</f>
        <v/>
      </c>
      <c r="G15873" s="41" t="str">
        <f aca="false">IF(A15873="","",INDEX(P_Svc,F15873))</f>
        <v/>
      </c>
      <c r="H15873" s="41" t="str">
        <f aca="false">IF(A15873="","",INDEX(P_Zone,F15873))</f>
        <v/>
      </c>
      <c r="I15873" s="41" t="str">
        <f aca="false">IF(A15873="","",IF(D15873="Delivered",IF(B15873&lt;=INDEX(P_Due,F15873),1,0),0))</f>
        <v/>
      </c>
    </row>
    <row r="15874" customFormat="false" ht="15" hidden="false" customHeight="false" outlineLevel="0" collapsed="false">
      <c r="A15874" s="37"/>
      <c r="B15874" s="38"/>
      <c r="C15874" s="39"/>
      <c r="D15874" s="39"/>
      <c r="E15874" s="39"/>
      <c r="F15874" s="41" t="str">
        <f aca="false">IF(A15874="","",MATCH(A15874,P_ID,1))</f>
        <v/>
      </c>
      <c r="G15874" s="41" t="str">
        <f aca="false">IF(A15874="","",INDEX(P_Svc,F15874))</f>
        <v/>
      </c>
      <c r="H15874" s="41" t="str">
        <f aca="false">IF(A15874="","",INDEX(P_Zone,F15874))</f>
        <v/>
      </c>
      <c r="I15874" s="41" t="str">
        <f aca="false">IF(A15874="","",IF(D15874="Delivered",IF(B15874&lt;=INDEX(P_Due,F15874),1,0),0))</f>
        <v/>
      </c>
    </row>
    <row r="15875" customFormat="false" ht="15" hidden="false" customHeight="false" outlineLevel="0" collapsed="false">
      <c r="A15875" s="37"/>
      <c r="B15875" s="38"/>
      <c r="C15875" s="39"/>
      <c r="D15875" s="39"/>
      <c r="E15875" s="39"/>
      <c r="F15875" s="41" t="str">
        <f aca="false">IF(A15875="","",MATCH(A15875,P_ID,1))</f>
        <v/>
      </c>
      <c r="G15875" s="41" t="str">
        <f aca="false">IF(A15875="","",INDEX(P_Svc,F15875))</f>
        <v/>
      </c>
      <c r="H15875" s="41" t="str">
        <f aca="false">IF(A15875="","",INDEX(P_Zone,F15875))</f>
        <v/>
      </c>
      <c r="I15875" s="41" t="str">
        <f aca="false">IF(A15875="","",IF(D15875="Delivered",IF(B15875&lt;=INDEX(P_Due,F15875),1,0),0))</f>
        <v/>
      </c>
    </row>
    <row r="15876" customFormat="false" ht="15" hidden="false" customHeight="false" outlineLevel="0" collapsed="false">
      <c r="A15876" s="37"/>
      <c r="B15876" s="38"/>
      <c r="C15876" s="39"/>
      <c r="D15876" s="39"/>
      <c r="E15876" s="39"/>
      <c r="F15876" s="41" t="str">
        <f aca="false">IF(A15876="","",MATCH(A15876,P_ID,1))</f>
        <v/>
      </c>
      <c r="G15876" s="41" t="str">
        <f aca="false">IF(A15876="","",INDEX(P_Svc,F15876))</f>
        <v/>
      </c>
      <c r="H15876" s="41" t="str">
        <f aca="false">IF(A15876="","",INDEX(P_Zone,F15876))</f>
        <v/>
      </c>
      <c r="I15876" s="41" t="str">
        <f aca="false">IF(A15876="","",IF(D15876="Delivered",IF(B15876&lt;=INDEX(P_Due,F15876),1,0),0))</f>
        <v/>
      </c>
    </row>
    <row r="15877" customFormat="false" ht="15" hidden="false" customHeight="false" outlineLevel="0" collapsed="false">
      <c r="A15877" s="37"/>
      <c r="B15877" s="38"/>
      <c r="C15877" s="39"/>
      <c r="D15877" s="39"/>
      <c r="E15877" s="39"/>
      <c r="F15877" s="41" t="str">
        <f aca="false">IF(A15877="","",MATCH(A15877,P_ID,1))</f>
        <v/>
      </c>
      <c r="G15877" s="41" t="str">
        <f aca="false">IF(A15877="","",INDEX(P_Svc,F15877))</f>
        <v/>
      </c>
      <c r="H15877" s="41" t="str">
        <f aca="false">IF(A15877="","",INDEX(P_Zone,F15877))</f>
        <v/>
      </c>
      <c r="I15877" s="41" t="str">
        <f aca="false">IF(A15877="","",IF(D15877="Delivered",IF(B15877&lt;=INDEX(P_Due,F15877),1,0),0))</f>
        <v/>
      </c>
    </row>
    <row r="15878" customFormat="false" ht="15" hidden="false" customHeight="false" outlineLevel="0" collapsed="false">
      <c r="A15878" s="37"/>
      <c r="B15878" s="38"/>
      <c r="C15878" s="39"/>
      <c r="D15878" s="39"/>
      <c r="E15878" s="39"/>
      <c r="F15878" s="41" t="str">
        <f aca="false">IF(A15878="","",MATCH(A15878,P_ID,1))</f>
        <v/>
      </c>
      <c r="G15878" s="41" t="str">
        <f aca="false">IF(A15878="","",INDEX(P_Svc,F15878))</f>
        <v/>
      </c>
      <c r="H15878" s="41" t="str">
        <f aca="false">IF(A15878="","",INDEX(P_Zone,F15878))</f>
        <v/>
      </c>
      <c r="I15878" s="41" t="str">
        <f aca="false">IF(A15878="","",IF(D15878="Delivered",IF(B15878&lt;=INDEX(P_Due,F15878),1,0),0))</f>
        <v/>
      </c>
    </row>
    <row r="15879" customFormat="false" ht="15" hidden="false" customHeight="false" outlineLevel="0" collapsed="false">
      <c r="A15879" s="37"/>
      <c r="B15879" s="38"/>
      <c r="C15879" s="39"/>
      <c r="D15879" s="39"/>
      <c r="E15879" s="39"/>
      <c r="F15879" s="41" t="str">
        <f aca="false">IF(A15879="","",MATCH(A15879,P_ID,1))</f>
        <v/>
      </c>
      <c r="G15879" s="41" t="str">
        <f aca="false">IF(A15879="","",INDEX(P_Svc,F15879))</f>
        <v/>
      </c>
      <c r="H15879" s="41" t="str">
        <f aca="false">IF(A15879="","",INDEX(P_Zone,F15879))</f>
        <v/>
      </c>
      <c r="I15879" s="41" t="str">
        <f aca="false">IF(A15879="","",IF(D15879="Delivered",IF(B15879&lt;=INDEX(P_Due,F15879),1,0),0))</f>
        <v/>
      </c>
    </row>
    <row r="15880" customFormat="false" ht="15" hidden="false" customHeight="false" outlineLevel="0" collapsed="false">
      <c r="A15880" s="37"/>
      <c r="B15880" s="38"/>
      <c r="C15880" s="39"/>
      <c r="D15880" s="39"/>
      <c r="E15880" s="39"/>
      <c r="F15880" s="41" t="str">
        <f aca="false">IF(A15880="","",MATCH(A15880,P_ID,1))</f>
        <v/>
      </c>
      <c r="G15880" s="41" t="str">
        <f aca="false">IF(A15880="","",INDEX(P_Svc,F15880))</f>
        <v/>
      </c>
      <c r="H15880" s="41" t="str">
        <f aca="false">IF(A15880="","",INDEX(P_Zone,F15880))</f>
        <v/>
      </c>
      <c r="I15880" s="41" t="str">
        <f aca="false">IF(A15880="","",IF(D15880="Delivered",IF(B15880&lt;=INDEX(P_Due,F15880),1,0),0))</f>
        <v/>
      </c>
    </row>
    <row r="15881" customFormat="false" ht="15" hidden="false" customHeight="false" outlineLevel="0" collapsed="false">
      <c r="A15881" s="37"/>
      <c r="B15881" s="38"/>
      <c r="C15881" s="39"/>
      <c r="D15881" s="39"/>
      <c r="E15881" s="39"/>
      <c r="F15881" s="41" t="str">
        <f aca="false">IF(A15881="","",MATCH(A15881,P_ID,1))</f>
        <v/>
      </c>
      <c r="G15881" s="41" t="str">
        <f aca="false">IF(A15881="","",INDEX(P_Svc,F15881))</f>
        <v/>
      </c>
      <c r="H15881" s="41" t="str">
        <f aca="false">IF(A15881="","",INDEX(P_Zone,F15881))</f>
        <v/>
      </c>
      <c r="I15881" s="41" t="str">
        <f aca="false">IF(A15881="","",IF(D15881="Delivered",IF(B15881&lt;=INDEX(P_Due,F15881),1,0),0))</f>
        <v/>
      </c>
    </row>
    <row r="15882" customFormat="false" ht="15" hidden="false" customHeight="false" outlineLevel="0" collapsed="false">
      <c r="A15882" s="37"/>
      <c r="B15882" s="38"/>
      <c r="C15882" s="39"/>
      <c r="D15882" s="39"/>
      <c r="E15882" s="39"/>
      <c r="F15882" s="41" t="str">
        <f aca="false">IF(A15882="","",MATCH(A15882,P_ID,1))</f>
        <v/>
      </c>
      <c r="G15882" s="41" t="str">
        <f aca="false">IF(A15882="","",INDEX(P_Svc,F15882))</f>
        <v/>
      </c>
      <c r="H15882" s="41" t="str">
        <f aca="false">IF(A15882="","",INDEX(P_Zone,F15882))</f>
        <v/>
      </c>
      <c r="I15882" s="41" t="str">
        <f aca="false">IF(A15882="","",IF(D15882="Delivered",IF(B15882&lt;=INDEX(P_Due,F15882),1,0),0))</f>
        <v/>
      </c>
    </row>
    <row r="15883" customFormat="false" ht="15" hidden="false" customHeight="false" outlineLevel="0" collapsed="false">
      <c r="A15883" s="37"/>
      <c r="B15883" s="38"/>
      <c r="C15883" s="39"/>
      <c r="D15883" s="39"/>
      <c r="E15883" s="39"/>
      <c r="F15883" s="41" t="str">
        <f aca="false">IF(A15883="","",MATCH(A15883,P_ID,1))</f>
        <v/>
      </c>
      <c r="G15883" s="41" t="str">
        <f aca="false">IF(A15883="","",INDEX(P_Svc,F15883))</f>
        <v/>
      </c>
      <c r="H15883" s="41" t="str">
        <f aca="false">IF(A15883="","",INDEX(P_Zone,F15883))</f>
        <v/>
      </c>
      <c r="I15883" s="41" t="str">
        <f aca="false">IF(A15883="","",IF(D15883="Delivered",IF(B15883&lt;=INDEX(P_Due,F15883),1,0),0))</f>
        <v/>
      </c>
    </row>
    <row r="15884" customFormat="false" ht="15" hidden="false" customHeight="false" outlineLevel="0" collapsed="false">
      <c r="A15884" s="37"/>
      <c r="B15884" s="38"/>
      <c r="C15884" s="39"/>
      <c r="D15884" s="39"/>
      <c r="E15884" s="39"/>
      <c r="F15884" s="41" t="str">
        <f aca="false">IF(A15884="","",MATCH(A15884,P_ID,1))</f>
        <v/>
      </c>
      <c r="G15884" s="41" t="str">
        <f aca="false">IF(A15884="","",INDEX(P_Svc,F15884))</f>
        <v/>
      </c>
      <c r="H15884" s="41" t="str">
        <f aca="false">IF(A15884="","",INDEX(P_Zone,F15884))</f>
        <v/>
      </c>
      <c r="I15884" s="41" t="str">
        <f aca="false">IF(A15884="","",IF(D15884="Delivered",IF(B15884&lt;=INDEX(P_Due,F15884),1,0),0))</f>
        <v/>
      </c>
    </row>
    <row r="15885" customFormat="false" ht="15" hidden="false" customHeight="false" outlineLevel="0" collapsed="false">
      <c r="A15885" s="37"/>
      <c r="B15885" s="38"/>
      <c r="C15885" s="39"/>
      <c r="D15885" s="39"/>
      <c r="E15885" s="39"/>
      <c r="F15885" s="41" t="str">
        <f aca="false">IF(A15885="","",MATCH(A15885,P_ID,1))</f>
        <v/>
      </c>
      <c r="G15885" s="41" t="str">
        <f aca="false">IF(A15885="","",INDEX(P_Svc,F15885))</f>
        <v/>
      </c>
      <c r="H15885" s="41" t="str">
        <f aca="false">IF(A15885="","",INDEX(P_Zone,F15885))</f>
        <v/>
      </c>
      <c r="I15885" s="41" t="str">
        <f aca="false">IF(A15885="","",IF(D15885="Delivered",IF(B15885&lt;=INDEX(P_Due,F15885),1,0),0))</f>
        <v/>
      </c>
    </row>
    <row r="15886" customFormat="false" ht="15" hidden="false" customHeight="false" outlineLevel="0" collapsed="false">
      <c r="A15886" s="37"/>
      <c r="B15886" s="38"/>
      <c r="C15886" s="39"/>
      <c r="D15886" s="39"/>
      <c r="E15886" s="39"/>
      <c r="F15886" s="41" t="str">
        <f aca="false">IF(A15886="","",MATCH(A15886,P_ID,1))</f>
        <v/>
      </c>
      <c r="G15886" s="41" t="str">
        <f aca="false">IF(A15886="","",INDEX(P_Svc,F15886))</f>
        <v/>
      </c>
      <c r="H15886" s="41" t="str">
        <f aca="false">IF(A15886="","",INDEX(P_Zone,F15886))</f>
        <v/>
      </c>
      <c r="I15886" s="41" t="str">
        <f aca="false">IF(A15886="","",IF(D15886="Delivered",IF(B15886&lt;=INDEX(P_Due,F15886),1,0),0))</f>
        <v/>
      </c>
    </row>
    <row r="15887" customFormat="false" ht="15" hidden="false" customHeight="false" outlineLevel="0" collapsed="false">
      <c r="A15887" s="37"/>
      <c r="B15887" s="38"/>
      <c r="C15887" s="39"/>
      <c r="D15887" s="39"/>
      <c r="E15887" s="39"/>
      <c r="F15887" s="41" t="str">
        <f aca="false">IF(A15887="","",MATCH(A15887,P_ID,1))</f>
        <v/>
      </c>
      <c r="G15887" s="41" t="str">
        <f aca="false">IF(A15887="","",INDEX(P_Svc,F15887))</f>
        <v/>
      </c>
      <c r="H15887" s="41" t="str">
        <f aca="false">IF(A15887="","",INDEX(P_Zone,F15887))</f>
        <v/>
      </c>
      <c r="I15887" s="41" t="str">
        <f aca="false">IF(A15887="","",IF(D15887="Delivered",IF(B15887&lt;=INDEX(P_Due,F15887),1,0),0))</f>
        <v/>
      </c>
    </row>
    <row r="15888" customFormat="false" ht="15" hidden="false" customHeight="false" outlineLevel="0" collapsed="false">
      <c r="A15888" s="37"/>
      <c r="B15888" s="38"/>
      <c r="C15888" s="39"/>
      <c r="D15888" s="39"/>
      <c r="E15888" s="39"/>
      <c r="F15888" s="41" t="str">
        <f aca="false">IF(A15888="","",MATCH(A15888,P_ID,1))</f>
        <v/>
      </c>
      <c r="G15888" s="41" t="str">
        <f aca="false">IF(A15888="","",INDEX(P_Svc,F15888))</f>
        <v/>
      </c>
      <c r="H15888" s="41" t="str">
        <f aca="false">IF(A15888="","",INDEX(P_Zone,F15888))</f>
        <v/>
      </c>
      <c r="I15888" s="41" t="str">
        <f aca="false">IF(A15888="","",IF(D15888="Delivered",IF(B15888&lt;=INDEX(P_Due,F15888),1,0),0))</f>
        <v/>
      </c>
    </row>
    <row r="15889" customFormat="false" ht="15" hidden="false" customHeight="false" outlineLevel="0" collapsed="false">
      <c r="A15889" s="37"/>
      <c r="B15889" s="38"/>
      <c r="C15889" s="39"/>
      <c r="D15889" s="39"/>
      <c r="E15889" s="39"/>
      <c r="F15889" s="41" t="str">
        <f aca="false">IF(A15889="","",MATCH(A15889,P_ID,1))</f>
        <v/>
      </c>
      <c r="G15889" s="41" t="str">
        <f aca="false">IF(A15889="","",INDEX(P_Svc,F15889))</f>
        <v/>
      </c>
      <c r="H15889" s="41" t="str">
        <f aca="false">IF(A15889="","",INDEX(P_Zone,F15889))</f>
        <v/>
      </c>
      <c r="I15889" s="41" t="str">
        <f aca="false">IF(A15889="","",IF(D15889="Delivered",IF(B15889&lt;=INDEX(P_Due,F15889),1,0),0))</f>
        <v/>
      </c>
    </row>
    <row r="15890" customFormat="false" ht="15" hidden="false" customHeight="false" outlineLevel="0" collapsed="false">
      <c r="A15890" s="37"/>
      <c r="B15890" s="38"/>
      <c r="C15890" s="39"/>
      <c r="D15890" s="39"/>
      <c r="E15890" s="39"/>
      <c r="F15890" s="41" t="str">
        <f aca="false">IF(A15890="","",MATCH(A15890,P_ID,1))</f>
        <v/>
      </c>
      <c r="G15890" s="41" t="str">
        <f aca="false">IF(A15890="","",INDEX(P_Svc,F15890))</f>
        <v/>
      </c>
      <c r="H15890" s="41" t="str">
        <f aca="false">IF(A15890="","",INDEX(P_Zone,F15890))</f>
        <v/>
      </c>
      <c r="I15890" s="41" t="str">
        <f aca="false">IF(A15890="","",IF(D15890="Delivered",IF(B15890&lt;=INDEX(P_Due,F15890),1,0),0))</f>
        <v/>
      </c>
    </row>
    <row r="15891" customFormat="false" ht="15" hidden="false" customHeight="false" outlineLevel="0" collapsed="false">
      <c r="A15891" s="37"/>
      <c r="B15891" s="38"/>
      <c r="C15891" s="39"/>
      <c r="D15891" s="39"/>
      <c r="E15891" s="39"/>
      <c r="F15891" s="41" t="str">
        <f aca="false">IF(A15891="","",MATCH(A15891,P_ID,1))</f>
        <v/>
      </c>
      <c r="G15891" s="41" t="str">
        <f aca="false">IF(A15891="","",INDEX(P_Svc,F15891))</f>
        <v/>
      </c>
      <c r="H15891" s="41" t="str">
        <f aca="false">IF(A15891="","",INDEX(P_Zone,F15891))</f>
        <v/>
      </c>
      <c r="I15891" s="41" t="str">
        <f aca="false">IF(A15891="","",IF(D15891="Delivered",IF(B15891&lt;=INDEX(P_Due,F15891),1,0),0))</f>
        <v/>
      </c>
    </row>
    <row r="15892" customFormat="false" ht="15" hidden="false" customHeight="false" outlineLevel="0" collapsed="false">
      <c r="A15892" s="37"/>
      <c r="B15892" s="38"/>
      <c r="C15892" s="39"/>
      <c r="D15892" s="39"/>
      <c r="E15892" s="39"/>
      <c r="F15892" s="41" t="str">
        <f aca="false">IF(A15892="","",MATCH(A15892,P_ID,1))</f>
        <v/>
      </c>
      <c r="G15892" s="41" t="str">
        <f aca="false">IF(A15892="","",INDEX(P_Svc,F15892))</f>
        <v/>
      </c>
      <c r="H15892" s="41" t="str">
        <f aca="false">IF(A15892="","",INDEX(P_Zone,F15892))</f>
        <v/>
      </c>
      <c r="I15892" s="41" t="str">
        <f aca="false">IF(A15892="","",IF(D15892="Delivered",IF(B15892&lt;=INDEX(P_Due,F15892),1,0),0))</f>
        <v/>
      </c>
    </row>
    <row r="15893" customFormat="false" ht="15" hidden="false" customHeight="false" outlineLevel="0" collapsed="false">
      <c r="A15893" s="37"/>
      <c r="B15893" s="38"/>
      <c r="C15893" s="39"/>
      <c r="D15893" s="39"/>
      <c r="E15893" s="39"/>
      <c r="F15893" s="41" t="str">
        <f aca="false">IF(A15893="","",MATCH(A15893,P_ID,1))</f>
        <v/>
      </c>
      <c r="G15893" s="41" t="str">
        <f aca="false">IF(A15893="","",INDEX(P_Svc,F15893))</f>
        <v/>
      </c>
      <c r="H15893" s="41" t="str">
        <f aca="false">IF(A15893="","",INDEX(P_Zone,F15893))</f>
        <v/>
      </c>
      <c r="I15893" s="41" t="str">
        <f aca="false">IF(A15893="","",IF(D15893="Delivered",IF(B15893&lt;=INDEX(P_Due,F15893),1,0),0))</f>
        <v/>
      </c>
    </row>
    <row r="15894" customFormat="false" ht="15" hidden="false" customHeight="false" outlineLevel="0" collapsed="false">
      <c r="A15894" s="37"/>
      <c r="B15894" s="38"/>
      <c r="C15894" s="39"/>
      <c r="D15894" s="39"/>
      <c r="E15894" s="39"/>
      <c r="F15894" s="41" t="str">
        <f aca="false">IF(A15894="","",MATCH(A15894,P_ID,1))</f>
        <v/>
      </c>
      <c r="G15894" s="41" t="str">
        <f aca="false">IF(A15894="","",INDEX(P_Svc,F15894))</f>
        <v/>
      </c>
      <c r="H15894" s="41" t="str">
        <f aca="false">IF(A15894="","",INDEX(P_Zone,F15894))</f>
        <v/>
      </c>
      <c r="I15894" s="41" t="str">
        <f aca="false">IF(A15894="","",IF(D15894="Delivered",IF(B15894&lt;=INDEX(P_Due,F15894),1,0),0))</f>
        <v/>
      </c>
    </row>
    <row r="15895" customFormat="false" ht="15" hidden="false" customHeight="false" outlineLevel="0" collapsed="false">
      <c r="A15895" s="37"/>
      <c r="B15895" s="38"/>
      <c r="C15895" s="39"/>
      <c r="D15895" s="39"/>
      <c r="E15895" s="39"/>
      <c r="F15895" s="41" t="str">
        <f aca="false">IF(A15895="","",MATCH(A15895,P_ID,1))</f>
        <v/>
      </c>
      <c r="G15895" s="41" t="str">
        <f aca="false">IF(A15895="","",INDEX(P_Svc,F15895))</f>
        <v/>
      </c>
      <c r="H15895" s="41" t="str">
        <f aca="false">IF(A15895="","",INDEX(P_Zone,F15895))</f>
        <v/>
      </c>
      <c r="I15895" s="41" t="str">
        <f aca="false">IF(A15895="","",IF(D15895="Delivered",IF(B15895&lt;=INDEX(P_Due,F15895),1,0),0))</f>
        <v/>
      </c>
    </row>
    <row r="15896" customFormat="false" ht="15" hidden="false" customHeight="false" outlineLevel="0" collapsed="false">
      <c r="A15896" s="37"/>
      <c r="B15896" s="38"/>
      <c r="C15896" s="39"/>
      <c r="D15896" s="39"/>
      <c r="E15896" s="39"/>
      <c r="F15896" s="41" t="str">
        <f aca="false">IF(A15896="","",MATCH(A15896,P_ID,1))</f>
        <v/>
      </c>
      <c r="G15896" s="41" t="str">
        <f aca="false">IF(A15896="","",INDEX(P_Svc,F15896))</f>
        <v/>
      </c>
      <c r="H15896" s="41" t="str">
        <f aca="false">IF(A15896="","",INDEX(P_Zone,F15896))</f>
        <v/>
      </c>
      <c r="I15896" s="41" t="str">
        <f aca="false">IF(A15896="","",IF(D15896="Delivered",IF(B15896&lt;=INDEX(P_Due,F15896),1,0),0))</f>
        <v/>
      </c>
    </row>
    <row r="15897" customFormat="false" ht="15" hidden="false" customHeight="false" outlineLevel="0" collapsed="false">
      <c r="A15897" s="37"/>
      <c r="B15897" s="38"/>
      <c r="C15897" s="39"/>
      <c r="D15897" s="39"/>
      <c r="E15897" s="39"/>
      <c r="F15897" s="41" t="str">
        <f aca="false">IF(A15897="","",MATCH(A15897,P_ID,1))</f>
        <v/>
      </c>
      <c r="G15897" s="41" t="str">
        <f aca="false">IF(A15897="","",INDEX(P_Svc,F15897))</f>
        <v/>
      </c>
      <c r="H15897" s="41" t="str">
        <f aca="false">IF(A15897="","",INDEX(P_Zone,F15897))</f>
        <v/>
      </c>
      <c r="I15897" s="41" t="str">
        <f aca="false">IF(A15897="","",IF(D15897="Delivered",IF(B15897&lt;=INDEX(P_Due,F15897),1,0),0))</f>
        <v/>
      </c>
    </row>
    <row r="15898" customFormat="false" ht="15" hidden="false" customHeight="false" outlineLevel="0" collapsed="false">
      <c r="A15898" s="37"/>
      <c r="B15898" s="38"/>
      <c r="C15898" s="39"/>
      <c r="D15898" s="39"/>
      <c r="E15898" s="39"/>
      <c r="F15898" s="41" t="str">
        <f aca="false">IF(A15898="","",MATCH(A15898,P_ID,1))</f>
        <v/>
      </c>
      <c r="G15898" s="41" t="str">
        <f aca="false">IF(A15898="","",INDEX(P_Svc,F15898))</f>
        <v/>
      </c>
      <c r="H15898" s="41" t="str">
        <f aca="false">IF(A15898="","",INDEX(P_Zone,F15898))</f>
        <v/>
      </c>
      <c r="I15898" s="41" t="str">
        <f aca="false">IF(A15898="","",IF(D15898="Delivered",IF(B15898&lt;=INDEX(P_Due,F15898),1,0),0))</f>
        <v/>
      </c>
    </row>
    <row r="15899" customFormat="false" ht="15" hidden="false" customHeight="false" outlineLevel="0" collapsed="false">
      <c r="A15899" s="37"/>
      <c r="B15899" s="38"/>
      <c r="C15899" s="39"/>
      <c r="D15899" s="39"/>
      <c r="E15899" s="39"/>
      <c r="F15899" s="41" t="str">
        <f aca="false">IF(A15899="","",MATCH(A15899,P_ID,1))</f>
        <v/>
      </c>
      <c r="G15899" s="41" t="str">
        <f aca="false">IF(A15899="","",INDEX(P_Svc,F15899))</f>
        <v/>
      </c>
      <c r="H15899" s="41" t="str">
        <f aca="false">IF(A15899="","",INDEX(P_Zone,F15899))</f>
        <v/>
      </c>
      <c r="I15899" s="41" t="str">
        <f aca="false">IF(A15899="","",IF(D15899="Delivered",IF(B15899&lt;=INDEX(P_Due,F15899),1,0),0))</f>
        <v/>
      </c>
    </row>
    <row r="15900" customFormat="false" ht="15" hidden="false" customHeight="false" outlineLevel="0" collapsed="false">
      <c r="A15900" s="37"/>
      <c r="B15900" s="38"/>
      <c r="C15900" s="39"/>
      <c r="D15900" s="39"/>
      <c r="E15900" s="39"/>
      <c r="F15900" s="41" t="str">
        <f aca="false">IF(A15900="","",MATCH(A15900,P_ID,1))</f>
        <v/>
      </c>
      <c r="G15900" s="41" t="str">
        <f aca="false">IF(A15900="","",INDEX(P_Svc,F15900))</f>
        <v/>
      </c>
      <c r="H15900" s="41" t="str">
        <f aca="false">IF(A15900="","",INDEX(P_Zone,F15900))</f>
        <v/>
      </c>
      <c r="I15900" s="41" t="str">
        <f aca="false">IF(A15900="","",IF(D15900="Delivered",IF(B15900&lt;=INDEX(P_Due,F15900),1,0),0))</f>
        <v/>
      </c>
    </row>
    <row r="15901" customFormat="false" ht="15" hidden="false" customHeight="false" outlineLevel="0" collapsed="false">
      <c r="A15901" s="37"/>
      <c r="B15901" s="38"/>
      <c r="C15901" s="39"/>
      <c r="D15901" s="39"/>
      <c r="E15901" s="39"/>
      <c r="F15901" s="41" t="str">
        <f aca="false">IF(A15901="","",MATCH(A15901,P_ID,1))</f>
        <v/>
      </c>
      <c r="G15901" s="41" t="str">
        <f aca="false">IF(A15901="","",INDEX(P_Svc,F15901))</f>
        <v/>
      </c>
      <c r="H15901" s="41" t="str">
        <f aca="false">IF(A15901="","",INDEX(P_Zone,F15901))</f>
        <v/>
      </c>
      <c r="I15901" s="41" t="str">
        <f aca="false">IF(A15901="","",IF(D15901="Delivered",IF(B15901&lt;=INDEX(P_Due,F15901),1,0),0))</f>
        <v/>
      </c>
    </row>
    <row r="15902" customFormat="false" ht="15" hidden="false" customHeight="false" outlineLevel="0" collapsed="false">
      <c r="A15902" s="37"/>
      <c r="B15902" s="38"/>
      <c r="C15902" s="39"/>
      <c r="D15902" s="39"/>
      <c r="E15902" s="39"/>
      <c r="F15902" s="41" t="str">
        <f aca="false">IF(A15902="","",MATCH(A15902,P_ID,1))</f>
        <v/>
      </c>
      <c r="G15902" s="41" t="str">
        <f aca="false">IF(A15902="","",INDEX(P_Svc,F15902))</f>
        <v/>
      </c>
      <c r="H15902" s="41" t="str">
        <f aca="false">IF(A15902="","",INDEX(P_Zone,F15902))</f>
        <v/>
      </c>
      <c r="I15902" s="41" t="str">
        <f aca="false">IF(A15902="","",IF(D15902="Delivered",IF(B15902&lt;=INDEX(P_Due,F15902),1,0),0))</f>
        <v/>
      </c>
    </row>
    <row r="15903" customFormat="false" ht="15" hidden="false" customHeight="false" outlineLevel="0" collapsed="false">
      <c r="A15903" s="37"/>
      <c r="B15903" s="38"/>
      <c r="C15903" s="39"/>
      <c r="D15903" s="39"/>
      <c r="E15903" s="39"/>
      <c r="F15903" s="41" t="str">
        <f aca="false">IF(A15903="","",MATCH(A15903,P_ID,1))</f>
        <v/>
      </c>
      <c r="G15903" s="41" t="str">
        <f aca="false">IF(A15903="","",INDEX(P_Svc,F15903))</f>
        <v/>
      </c>
      <c r="H15903" s="41" t="str">
        <f aca="false">IF(A15903="","",INDEX(P_Zone,F15903))</f>
        <v/>
      </c>
      <c r="I15903" s="41" t="str">
        <f aca="false">IF(A15903="","",IF(D15903="Delivered",IF(B15903&lt;=INDEX(P_Due,F15903),1,0),0))</f>
        <v/>
      </c>
    </row>
    <row r="15904" customFormat="false" ht="15" hidden="false" customHeight="false" outlineLevel="0" collapsed="false">
      <c r="A15904" s="37"/>
      <c r="B15904" s="38"/>
      <c r="C15904" s="39"/>
      <c r="D15904" s="39"/>
      <c r="E15904" s="39"/>
      <c r="F15904" s="41" t="str">
        <f aca="false">IF(A15904="","",MATCH(A15904,P_ID,1))</f>
        <v/>
      </c>
      <c r="G15904" s="41" t="str">
        <f aca="false">IF(A15904="","",INDEX(P_Svc,F15904))</f>
        <v/>
      </c>
      <c r="H15904" s="41" t="str">
        <f aca="false">IF(A15904="","",INDEX(P_Zone,F15904))</f>
        <v/>
      </c>
      <c r="I15904" s="41" t="str">
        <f aca="false">IF(A15904="","",IF(D15904="Delivered",IF(B15904&lt;=INDEX(P_Due,F15904),1,0),0))</f>
        <v/>
      </c>
    </row>
    <row r="15905" customFormat="false" ht="15" hidden="false" customHeight="false" outlineLevel="0" collapsed="false">
      <c r="A15905" s="37"/>
      <c r="B15905" s="38"/>
      <c r="C15905" s="39"/>
      <c r="D15905" s="39"/>
      <c r="E15905" s="39"/>
      <c r="F15905" s="41" t="str">
        <f aca="false">IF(A15905="","",MATCH(A15905,P_ID,1))</f>
        <v/>
      </c>
      <c r="G15905" s="41" t="str">
        <f aca="false">IF(A15905="","",INDEX(P_Svc,F15905))</f>
        <v/>
      </c>
      <c r="H15905" s="41" t="str">
        <f aca="false">IF(A15905="","",INDEX(P_Zone,F15905))</f>
        <v/>
      </c>
      <c r="I15905" s="41" t="str">
        <f aca="false">IF(A15905="","",IF(D15905="Delivered",IF(B15905&lt;=INDEX(P_Due,F15905),1,0),0))</f>
        <v/>
      </c>
    </row>
    <row r="15906" customFormat="false" ht="15" hidden="false" customHeight="false" outlineLevel="0" collapsed="false">
      <c r="A15906" s="37"/>
      <c r="B15906" s="38"/>
      <c r="C15906" s="39"/>
      <c r="D15906" s="39"/>
      <c r="E15906" s="39"/>
      <c r="F15906" s="41" t="str">
        <f aca="false">IF(A15906="","",MATCH(A15906,P_ID,1))</f>
        <v/>
      </c>
      <c r="G15906" s="41" t="str">
        <f aca="false">IF(A15906="","",INDEX(P_Svc,F15906))</f>
        <v/>
      </c>
      <c r="H15906" s="41" t="str">
        <f aca="false">IF(A15906="","",INDEX(P_Zone,F15906))</f>
        <v/>
      </c>
      <c r="I15906" s="41" t="str">
        <f aca="false">IF(A15906="","",IF(D15906="Delivered",IF(B15906&lt;=INDEX(P_Due,F15906),1,0),0))</f>
        <v/>
      </c>
    </row>
    <row r="15907" customFormat="false" ht="15" hidden="false" customHeight="false" outlineLevel="0" collapsed="false">
      <c r="A15907" s="37"/>
      <c r="B15907" s="38"/>
      <c r="C15907" s="39"/>
      <c r="D15907" s="39"/>
      <c r="E15907" s="39"/>
      <c r="F15907" s="41" t="str">
        <f aca="false">IF(A15907="","",MATCH(A15907,P_ID,1))</f>
        <v/>
      </c>
      <c r="G15907" s="41" t="str">
        <f aca="false">IF(A15907="","",INDEX(P_Svc,F15907))</f>
        <v/>
      </c>
      <c r="H15907" s="41" t="str">
        <f aca="false">IF(A15907="","",INDEX(P_Zone,F15907))</f>
        <v/>
      </c>
      <c r="I15907" s="41" t="str">
        <f aca="false">IF(A15907="","",IF(D15907="Delivered",IF(B15907&lt;=INDEX(P_Due,F15907),1,0),0))</f>
        <v/>
      </c>
    </row>
    <row r="15908" customFormat="false" ht="15" hidden="false" customHeight="false" outlineLevel="0" collapsed="false">
      <c r="A15908" s="37"/>
      <c r="B15908" s="38"/>
      <c r="C15908" s="39"/>
      <c r="D15908" s="39"/>
      <c r="E15908" s="39"/>
      <c r="F15908" s="41" t="str">
        <f aca="false">IF(A15908="","",MATCH(A15908,P_ID,1))</f>
        <v/>
      </c>
      <c r="G15908" s="41" t="str">
        <f aca="false">IF(A15908="","",INDEX(P_Svc,F15908))</f>
        <v/>
      </c>
      <c r="H15908" s="41" t="str">
        <f aca="false">IF(A15908="","",INDEX(P_Zone,F15908))</f>
        <v/>
      </c>
      <c r="I15908" s="41" t="str">
        <f aca="false">IF(A15908="","",IF(D15908="Delivered",IF(B15908&lt;=INDEX(P_Due,F15908),1,0),0))</f>
        <v/>
      </c>
    </row>
    <row r="15909" customFormat="false" ht="15" hidden="false" customHeight="false" outlineLevel="0" collapsed="false">
      <c r="A15909" s="37"/>
      <c r="B15909" s="38"/>
      <c r="C15909" s="39"/>
      <c r="D15909" s="39"/>
      <c r="E15909" s="39"/>
      <c r="F15909" s="41" t="str">
        <f aca="false">IF(A15909="","",MATCH(A15909,P_ID,1))</f>
        <v/>
      </c>
      <c r="G15909" s="41" t="str">
        <f aca="false">IF(A15909="","",INDEX(P_Svc,F15909))</f>
        <v/>
      </c>
      <c r="H15909" s="41" t="str">
        <f aca="false">IF(A15909="","",INDEX(P_Zone,F15909))</f>
        <v/>
      </c>
      <c r="I15909" s="41" t="str">
        <f aca="false">IF(A15909="","",IF(D15909="Delivered",IF(B15909&lt;=INDEX(P_Due,F15909),1,0),0))</f>
        <v/>
      </c>
    </row>
    <row r="15910" customFormat="false" ht="15" hidden="false" customHeight="false" outlineLevel="0" collapsed="false">
      <c r="A15910" s="37"/>
      <c r="B15910" s="38"/>
      <c r="C15910" s="39"/>
      <c r="D15910" s="39"/>
      <c r="E15910" s="39"/>
      <c r="F15910" s="41" t="str">
        <f aca="false">IF(A15910="","",MATCH(A15910,P_ID,1))</f>
        <v/>
      </c>
      <c r="G15910" s="41" t="str">
        <f aca="false">IF(A15910="","",INDEX(P_Svc,F15910))</f>
        <v/>
      </c>
      <c r="H15910" s="41" t="str">
        <f aca="false">IF(A15910="","",INDEX(P_Zone,F15910))</f>
        <v/>
      </c>
      <c r="I15910" s="41" t="str">
        <f aca="false">IF(A15910="","",IF(D15910="Delivered",IF(B15910&lt;=INDEX(P_Due,F15910),1,0),0))</f>
        <v/>
      </c>
    </row>
    <row r="15911" customFormat="false" ht="15" hidden="false" customHeight="false" outlineLevel="0" collapsed="false">
      <c r="A15911" s="37"/>
      <c r="B15911" s="38"/>
      <c r="C15911" s="39"/>
      <c r="D15911" s="39"/>
      <c r="E15911" s="39"/>
      <c r="F15911" s="41" t="str">
        <f aca="false">IF(A15911="","",MATCH(A15911,P_ID,1))</f>
        <v/>
      </c>
      <c r="G15911" s="41" t="str">
        <f aca="false">IF(A15911="","",INDEX(P_Svc,F15911))</f>
        <v/>
      </c>
      <c r="H15911" s="41" t="str">
        <f aca="false">IF(A15911="","",INDEX(P_Zone,F15911))</f>
        <v/>
      </c>
      <c r="I15911" s="41" t="str">
        <f aca="false">IF(A15911="","",IF(D15911="Delivered",IF(B15911&lt;=INDEX(P_Due,F15911),1,0),0))</f>
        <v/>
      </c>
    </row>
    <row r="15912" customFormat="false" ht="15" hidden="false" customHeight="false" outlineLevel="0" collapsed="false">
      <c r="A15912" s="37"/>
      <c r="B15912" s="38"/>
      <c r="C15912" s="39"/>
      <c r="D15912" s="39"/>
      <c r="E15912" s="39"/>
      <c r="F15912" s="41" t="str">
        <f aca="false">IF(A15912="","",MATCH(A15912,P_ID,1))</f>
        <v/>
      </c>
      <c r="G15912" s="41" t="str">
        <f aca="false">IF(A15912="","",INDEX(P_Svc,F15912))</f>
        <v/>
      </c>
      <c r="H15912" s="41" t="str">
        <f aca="false">IF(A15912="","",INDEX(P_Zone,F15912))</f>
        <v/>
      </c>
      <c r="I15912" s="41" t="str">
        <f aca="false">IF(A15912="","",IF(D15912="Delivered",IF(B15912&lt;=INDEX(P_Due,F15912),1,0),0))</f>
        <v/>
      </c>
    </row>
    <row r="15913" customFormat="false" ht="15" hidden="false" customHeight="false" outlineLevel="0" collapsed="false">
      <c r="A15913" s="37"/>
      <c r="B15913" s="38"/>
      <c r="C15913" s="39"/>
      <c r="D15913" s="39"/>
      <c r="E15913" s="39"/>
      <c r="F15913" s="41" t="str">
        <f aca="false">IF(A15913="","",MATCH(A15913,P_ID,1))</f>
        <v/>
      </c>
      <c r="G15913" s="41" t="str">
        <f aca="false">IF(A15913="","",INDEX(P_Svc,F15913))</f>
        <v/>
      </c>
      <c r="H15913" s="41" t="str">
        <f aca="false">IF(A15913="","",INDEX(P_Zone,F15913))</f>
        <v/>
      </c>
      <c r="I15913" s="41" t="str">
        <f aca="false">IF(A15913="","",IF(D15913="Delivered",IF(B15913&lt;=INDEX(P_Due,F15913),1,0),0))</f>
        <v/>
      </c>
    </row>
    <row r="15914" customFormat="false" ht="15" hidden="false" customHeight="false" outlineLevel="0" collapsed="false">
      <c r="A15914" s="37"/>
      <c r="B15914" s="38"/>
      <c r="C15914" s="39"/>
      <c r="D15914" s="39"/>
      <c r="E15914" s="39"/>
      <c r="F15914" s="41" t="str">
        <f aca="false">IF(A15914="","",MATCH(A15914,P_ID,1))</f>
        <v/>
      </c>
      <c r="G15914" s="41" t="str">
        <f aca="false">IF(A15914="","",INDEX(P_Svc,F15914))</f>
        <v/>
      </c>
      <c r="H15914" s="41" t="str">
        <f aca="false">IF(A15914="","",INDEX(P_Zone,F15914))</f>
        <v/>
      </c>
      <c r="I15914" s="41" t="str">
        <f aca="false">IF(A15914="","",IF(D15914="Delivered",IF(B15914&lt;=INDEX(P_Due,F15914),1,0),0))</f>
        <v/>
      </c>
    </row>
    <row r="15915" customFormat="false" ht="15" hidden="false" customHeight="false" outlineLevel="0" collapsed="false">
      <c r="A15915" s="37"/>
      <c r="B15915" s="38"/>
      <c r="C15915" s="39"/>
      <c r="D15915" s="39"/>
      <c r="E15915" s="39"/>
      <c r="F15915" s="41" t="str">
        <f aca="false">IF(A15915="","",MATCH(A15915,P_ID,1))</f>
        <v/>
      </c>
      <c r="G15915" s="41" t="str">
        <f aca="false">IF(A15915="","",INDEX(P_Svc,F15915))</f>
        <v/>
      </c>
      <c r="H15915" s="41" t="str">
        <f aca="false">IF(A15915="","",INDEX(P_Zone,F15915))</f>
        <v/>
      </c>
      <c r="I15915" s="41" t="str">
        <f aca="false">IF(A15915="","",IF(D15915="Delivered",IF(B15915&lt;=INDEX(P_Due,F15915),1,0),0))</f>
        <v/>
      </c>
    </row>
    <row r="15916" customFormat="false" ht="15" hidden="false" customHeight="false" outlineLevel="0" collapsed="false">
      <c r="A15916" s="37"/>
      <c r="B15916" s="38"/>
      <c r="C15916" s="39"/>
      <c r="D15916" s="39"/>
      <c r="E15916" s="39"/>
      <c r="F15916" s="41" t="str">
        <f aca="false">IF(A15916="","",MATCH(A15916,P_ID,1))</f>
        <v/>
      </c>
      <c r="G15916" s="41" t="str">
        <f aca="false">IF(A15916="","",INDEX(P_Svc,F15916))</f>
        <v/>
      </c>
      <c r="H15916" s="41" t="str">
        <f aca="false">IF(A15916="","",INDEX(P_Zone,F15916))</f>
        <v/>
      </c>
      <c r="I15916" s="41" t="str">
        <f aca="false">IF(A15916="","",IF(D15916="Delivered",IF(B15916&lt;=INDEX(P_Due,F15916),1,0),0))</f>
        <v/>
      </c>
    </row>
    <row r="15917" customFormat="false" ht="15" hidden="false" customHeight="false" outlineLevel="0" collapsed="false">
      <c r="A15917" s="37"/>
      <c r="B15917" s="38"/>
      <c r="C15917" s="39"/>
      <c r="D15917" s="39"/>
      <c r="E15917" s="39"/>
      <c r="F15917" s="41" t="str">
        <f aca="false">IF(A15917="","",MATCH(A15917,P_ID,1))</f>
        <v/>
      </c>
      <c r="G15917" s="41" t="str">
        <f aca="false">IF(A15917="","",INDEX(P_Svc,F15917))</f>
        <v/>
      </c>
      <c r="H15917" s="41" t="str">
        <f aca="false">IF(A15917="","",INDEX(P_Zone,F15917))</f>
        <v/>
      </c>
      <c r="I15917" s="41" t="str">
        <f aca="false">IF(A15917="","",IF(D15917="Delivered",IF(B15917&lt;=INDEX(P_Due,F15917),1,0),0))</f>
        <v/>
      </c>
    </row>
    <row r="15918" customFormat="false" ht="15" hidden="false" customHeight="false" outlineLevel="0" collapsed="false">
      <c r="A15918" s="37"/>
      <c r="B15918" s="38"/>
      <c r="C15918" s="39"/>
      <c r="D15918" s="39"/>
      <c r="E15918" s="39"/>
      <c r="F15918" s="41" t="str">
        <f aca="false">IF(A15918="","",MATCH(A15918,P_ID,1))</f>
        <v/>
      </c>
      <c r="G15918" s="41" t="str">
        <f aca="false">IF(A15918="","",INDEX(P_Svc,F15918))</f>
        <v/>
      </c>
      <c r="H15918" s="41" t="str">
        <f aca="false">IF(A15918="","",INDEX(P_Zone,F15918))</f>
        <v/>
      </c>
      <c r="I15918" s="41" t="str">
        <f aca="false">IF(A15918="","",IF(D15918="Delivered",IF(B15918&lt;=INDEX(P_Due,F15918),1,0),0))</f>
        <v/>
      </c>
    </row>
    <row r="15919" customFormat="false" ht="15" hidden="false" customHeight="false" outlineLevel="0" collapsed="false">
      <c r="A15919" s="37"/>
      <c r="B15919" s="38"/>
      <c r="C15919" s="39"/>
      <c r="D15919" s="39"/>
      <c r="E15919" s="39"/>
      <c r="F15919" s="41" t="str">
        <f aca="false">IF(A15919="","",MATCH(A15919,P_ID,1))</f>
        <v/>
      </c>
      <c r="G15919" s="41" t="str">
        <f aca="false">IF(A15919="","",INDEX(P_Svc,F15919))</f>
        <v/>
      </c>
      <c r="H15919" s="41" t="str">
        <f aca="false">IF(A15919="","",INDEX(P_Zone,F15919))</f>
        <v/>
      </c>
      <c r="I15919" s="41" t="str">
        <f aca="false">IF(A15919="","",IF(D15919="Delivered",IF(B15919&lt;=INDEX(P_Due,F15919),1,0),0))</f>
        <v/>
      </c>
    </row>
    <row r="15920" customFormat="false" ht="15" hidden="false" customHeight="false" outlineLevel="0" collapsed="false">
      <c r="A15920" s="37"/>
      <c r="B15920" s="38"/>
      <c r="C15920" s="39"/>
      <c r="D15920" s="39"/>
      <c r="E15920" s="39"/>
      <c r="F15920" s="41" t="str">
        <f aca="false">IF(A15920="","",MATCH(A15920,P_ID,1))</f>
        <v/>
      </c>
      <c r="G15920" s="41" t="str">
        <f aca="false">IF(A15920="","",INDEX(P_Svc,F15920))</f>
        <v/>
      </c>
      <c r="H15920" s="41" t="str">
        <f aca="false">IF(A15920="","",INDEX(P_Zone,F15920))</f>
        <v/>
      </c>
      <c r="I15920" s="41" t="str">
        <f aca="false">IF(A15920="","",IF(D15920="Delivered",IF(B15920&lt;=INDEX(P_Due,F15920),1,0),0))</f>
        <v/>
      </c>
    </row>
    <row r="15921" customFormat="false" ht="15" hidden="false" customHeight="false" outlineLevel="0" collapsed="false">
      <c r="A15921" s="37"/>
      <c r="B15921" s="38"/>
      <c r="C15921" s="39"/>
      <c r="D15921" s="39"/>
      <c r="E15921" s="39"/>
      <c r="F15921" s="41" t="str">
        <f aca="false">IF(A15921="","",MATCH(A15921,P_ID,1))</f>
        <v/>
      </c>
      <c r="G15921" s="41" t="str">
        <f aca="false">IF(A15921="","",INDEX(P_Svc,F15921))</f>
        <v/>
      </c>
      <c r="H15921" s="41" t="str">
        <f aca="false">IF(A15921="","",INDEX(P_Zone,F15921))</f>
        <v/>
      </c>
      <c r="I15921" s="41" t="str">
        <f aca="false">IF(A15921="","",IF(D15921="Delivered",IF(B15921&lt;=INDEX(P_Due,F15921),1,0),0))</f>
        <v/>
      </c>
    </row>
    <row r="15922" customFormat="false" ht="15" hidden="false" customHeight="false" outlineLevel="0" collapsed="false">
      <c r="A15922" s="37"/>
      <c r="B15922" s="38"/>
      <c r="C15922" s="39"/>
      <c r="D15922" s="39"/>
      <c r="E15922" s="39"/>
      <c r="F15922" s="41" t="str">
        <f aca="false">IF(A15922="","",MATCH(A15922,P_ID,1))</f>
        <v/>
      </c>
      <c r="G15922" s="41" t="str">
        <f aca="false">IF(A15922="","",INDEX(P_Svc,F15922))</f>
        <v/>
      </c>
      <c r="H15922" s="41" t="str">
        <f aca="false">IF(A15922="","",INDEX(P_Zone,F15922))</f>
        <v/>
      </c>
      <c r="I15922" s="41" t="str">
        <f aca="false">IF(A15922="","",IF(D15922="Delivered",IF(B15922&lt;=INDEX(P_Due,F15922),1,0),0))</f>
        <v/>
      </c>
    </row>
    <row r="15923" customFormat="false" ht="15" hidden="false" customHeight="false" outlineLevel="0" collapsed="false">
      <c r="A15923" s="37"/>
      <c r="B15923" s="38"/>
      <c r="C15923" s="39"/>
      <c r="D15923" s="39"/>
      <c r="E15923" s="39"/>
      <c r="F15923" s="41" t="str">
        <f aca="false">IF(A15923="","",MATCH(A15923,P_ID,1))</f>
        <v/>
      </c>
      <c r="G15923" s="41" t="str">
        <f aca="false">IF(A15923="","",INDEX(P_Svc,F15923))</f>
        <v/>
      </c>
      <c r="H15923" s="41" t="str">
        <f aca="false">IF(A15923="","",INDEX(P_Zone,F15923))</f>
        <v/>
      </c>
      <c r="I15923" s="41" t="str">
        <f aca="false">IF(A15923="","",IF(D15923="Delivered",IF(B15923&lt;=INDEX(P_Due,F15923),1,0),0))</f>
        <v/>
      </c>
    </row>
    <row r="15924" customFormat="false" ht="15" hidden="false" customHeight="false" outlineLevel="0" collapsed="false">
      <c r="A15924" s="37"/>
      <c r="B15924" s="38"/>
      <c r="C15924" s="39"/>
      <c r="D15924" s="39"/>
      <c r="E15924" s="39"/>
      <c r="F15924" s="41" t="str">
        <f aca="false">IF(A15924="","",MATCH(A15924,P_ID,1))</f>
        <v/>
      </c>
      <c r="G15924" s="41" t="str">
        <f aca="false">IF(A15924="","",INDEX(P_Svc,F15924))</f>
        <v/>
      </c>
      <c r="H15924" s="41" t="str">
        <f aca="false">IF(A15924="","",INDEX(P_Zone,F15924))</f>
        <v/>
      </c>
      <c r="I15924" s="41" t="str">
        <f aca="false">IF(A15924="","",IF(D15924="Delivered",IF(B15924&lt;=INDEX(P_Due,F15924),1,0),0))</f>
        <v/>
      </c>
    </row>
    <row r="15925" customFormat="false" ht="15" hidden="false" customHeight="false" outlineLevel="0" collapsed="false">
      <c r="A15925" s="37"/>
      <c r="B15925" s="38"/>
      <c r="C15925" s="39"/>
      <c r="D15925" s="39"/>
      <c r="E15925" s="39"/>
      <c r="F15925" s="41" t="str">
        <f aca="false">IF(A15925="","",MATCH(A15925,P_ID,1))</f>
        <v/>
      </c>
      <c r="G15925" s="41" t="str">
        <f aca="false">IF(A15925="","",INDEX(P_Svc,F15925))</f>
        <v/>
      </c>
      <c r="H15925" s="41" t="str">
        <f aca="false">IF(A15925="","",INDEX(P_Zone,F15925))</f>
        <v/>
      </c>
      <c r="I15925" s="41" t="str">
        <f aca="false">IF(A15925="","",IF(D15925="Delivered",IF(B15925&lt;=INDEX(P_Due,F15925),1,0),0))</f>
        <v/>
      </c>
    </row>
    <row r="15926" customFormat="false" ht="15" hidden="false" customHeight="false" outlineLevel="0" collapsed="false">
      <c r="A15926" s="37"/>
      <c r="B15926" s="38"/>
      <c r="C15926" s="39"/>
      <c r="D15926" s="39"/>
      <c r="E15926" s="39"/>
      <c r="F15926" s="41" t="str">
        <f aca="false">IF(A15926="","",MATCH(A15926,P_ID,1))</f>
        <v/>
      </c>
      <c r="G15926" s="41" t="str">
        <f aca="false">IF(A15926="","",INDEX(P_Svc,F15926))</f>
        <v/>
      </c>
      <c r="H15926" s="41" t="str">
        <f aca="false">IF(A15926="","",INDEX(P_Zone,F15926))</f>
        <v/>
      </c>
      <c r="I15926" s="41" t="str">
        <f aca="false">IF(A15926="","",IF(D15926="Delivered",IF(B15926&lt;=INDEX(P_Due,F15926),1,0),0))</f>
        <v/>
      </c>
    </row>
    <row r="15927" customFormat="false" ht="15" hidden="false" customHeight="false" outlineLevel="0" collapsed="false">
      <c r="A15927" s="37"/>
      <c r="B15927" s="38"/>
      <c r="C15927" s="39"/>
      <c r="D15927" s="39"/>
      <c r="E15927" s="39"/>
      <c r="F15927" s="41" t="str">
        <f aca="false">IF(A15927="","",MATCH(A15927,P_ID,1))</f>
        <v/>
      </c>
      <c r="G15927" s="41" t="str">
        <f aca="false">IF(A15927="","",INDEX(P_Svc,F15927))</f>
        <v/>
      </c>
      <c r="H15927" s="41" t="str">
        <f aca="false">IF(A15927="","",INDEX(P_Zone,F15927))</f>
        <v/>
      </c>
      <c r="I15927" s="41" t="str">
        <f aca="false">IF(A15927="","",IF(D15927="Delivered",IF(B15927&lt;=INDEX(P_Due,F15927),1,0),0))</f>
        <v/>
      </c>
    </row>
    <row r="15928" customFormat="false" ht="15" hidden="false" customHeight="false" outlineLevel="0" collapsed="false">
      <c r="A15928" s="37"/>
      <c r="B15928" s="38"/>
      <c r="C15928" s="39"/>
      <c r="D15928" s="39"/>
      <c r="E15928" s="39"/>
      <c r="F15928" s="41" t="str">
        <f aca="false">IF(A15928="","",MATCH(A15928,P_ID,1))</f>
        <v/>
      </c>
      <c r="G15928" s="41" t="str">
        <f aca="false">IF(A15928="","",INDEX(P_Svc,F15928))</f>
        <v/>
      </c>
      <c r="H15928" s="41" t="str">
        <f aca="false">IF(A15928="","",INDEX(P_Zone,F15928))</f>
        <v/>
      </c>
      <c r="I15928" s="41" t="str">
        <f aca="false">IF(A15928="","",IF(D15928="Delivered",IF(B15928&lt;=INDEX(P_Due,F15928),1,0),0))</f>
        <v/>
      </c>
    </row>
    <row r="15929" customFormat="false" ht="15" hidden="false" customHeight="false" outlineLevel="0" collapsed="false">
      <c r="A15929" s="37"/>
      <c r="B15929" s="38"/>
      <c r="C15929" s="39"/>
      <c r="D15929" s="39"/>
      <c r="E15929" s="39"/>
      <c r="F15929" s="41" t="str">
        <f aca="false">IF(A15929="","",MATCH(A15929,P_ID,1))</f>
        <v/>
      </c>
      <c r="G15929" s="41" t="str">
        <f aca="false">IF(A15929="","",INDEX(P_Svc,F15929))</f>
        <v/>
      </c>
      <c r="H15929" s="41" t="str">
        <f aca="false">IF(A15929="","",INDEX(P_Zone,F15929))</f>
        <v/>
      </c>
      <c r="I15929" s="41" t="str">
        <f aca="false">IF(A15929="","",IF(D15929="Delivered",IF(B15929&lt;=INDEX(P_Due,F15929),1,0),0))</f>
        <v/>
      </c>
    </row>
    <row r="15930" customFormat="false" ht="15" hidden="false" customHeight="false" outlineLevel="0" collapsed="false">
      <c r="A15930" s="37"/>
      <c r="B15930" s="38"/>
      <c r="C15930" s="39"/>
      <c r="D15930" s="39"/>
      <c r="E15930" s="39"/>
      <c r="F15930" s="41" t="str">
        <f aca="false">IF(A15930="","",MATCH(A15930,P_ID,1))</f>
        <v/>
      </c>
      <c r="G15930" s="41" t="str">
        <f aca="false">IF(A15930="","",INDEX(P_Svc,F15930))</f>
        <v/>
      </c>
      <c r="H15930" s="41" t="str">
        <f aca="false">IF(A15930="","",INDEX(P_Zone,F15930))</f>
        <v/>
      </c>
      <c r="I15930" s="41" t="str">
        <f aca="false">IF(A15930="","",IF(D15930="Delivered",IF(B15930&lt;=INDEX(P_Due,F15930),1,0),0))</f>
        <v/>
      </c>
    </row>
    <row r="15931" customFormat="false" ht="15" hidden="false" customHeight="false" outlineLevel="0" collapsed="false">
      <c r="A15931" s="37"/>
      <c r="B15931" s="38"/>
      <c r="C15931" s="39"/>
      <c r="D15931" s="39"/>
      <c r="E15931" s="39"/>
      <c r="F15931" s="41" t="str">
        <f aca="false">IF(A15931="","",MATCH(A15931,P_ID,1))</f>
        <v/>
      </c>
      <c r="G15931" s="41" t="str">
        <f aca="false">IF(A15931="","",INDEX(P_Svc,F15931))</f>
        <v/>
      </c>
      <c r="H15931" s="41" t="str">
        <f aca="false">IF(A15931="","",INDEX(P_Zone,F15931))</f>
        <v/>
      </c>
      <c r="I15931" s="41" t="str">
        <f aca="false">IF(A15931="","",IF(D15931="Delivered",IF(B15931&lt;=INDEX(P_Due,F15931),1,0),0))</f>
        <v/>
      </c>
    </row>
    <row r="15932" customFormat="false" ht="15" hidden="false" customHeight="false" outlineLevel="0" collapsed="false">
      <c r="A15932" s="37"/>
      <c r="B15932" s="38"/>
      <c r="C15932" s="39"/>
      <c r="D15932" s="39"/>
      <c r="E15932" s="39"/>
      <c r="F15932" s="41" t="str">
        <f aca="false">IF(A15932="","",MATCH(A15932,P_ID,1))</f>
        <v/>
      </c>
      <c r="G15932" s="41" t="str">
        <f aca="false">IF(A15932="","",INDEX(P_Svc,F15932))</f>
        <v/>
      </c>
      <c r="H15932" s="41" t="str">
        <f aca="false">IF(A15932="","",INDEX(P_Zone,F15932))</f>
        <v/>
      </c>
      <c r="I15932" s="41" t="str">
        <f aca="false">IF(A15932="","",IF(D15932="Delivered",IF(B15932&lt;=INDEX(P_Due,F15932),1,0),0))</f>
        <v/>
      </c>
    </row>
    <row r="15933" customFormat="false" ht="15" hidden="false" customHeight="false" outlineLevel="0" collapsed="false">
      <c r="A15933" s="37"/>
      <c r="B15933" s="38"/>
      <c r="C15933" s="39"/>
      <c r="D15933" s="39"/>
      <c r="E15933" s="39"/>
      <c r="F15933" s="41" t="str">
        <f aca="false">IF(A15933="","",MATCH(A15933,P_ID,1))</f>
        <v/>
      </c>
      <c r="G15933" s="41" t="str">
        <f aca="false">IF(A15933="","",INDEX(P_Svc,F15933))</f>
        <v/>
      </c>
      <c r="H15933" s="41" t="str">
        <f aca="false">IF(A15933="","",INDEX(P_Zone,F15933))</f>
        <v/>
      </c>
      <c r="I15933" s="41" t="str">
        <f aca="false">IF(A15933="","",IF(D15933="Delivered",IF(B15933&lt;=INDEX(P_Due,F15933),1,0),0))</f>
        <v/>
      </c>
    </row>
    <row r="15934" customFormat="false" ht="15" hidden="false" customHeight="false" outlineLevel="0" collapsed="false">
      <c r="A15934" s="37"/>
      <c r="B15934" s="38"/>
      <c r="C15934" s="39"/>
      <c r="D15934" s="39"/>
      <c r="E15934" s="39"/>
      <c r="F15934" s="41" t="str">
        <f aca="false">IF(A15934="","",MATCH(A15934,P_ID,1))</f>
        <v/>
      </c>
      <c r="G15934" s="41" t="str">
        <f aca="false">IF(A15934="","",INDEX(P_Svc,F15934))</f>
        <v/>
      </c>
      <c r="H15934" s="41" t="str">
        <f aca="false">IF(A15934="","",INDEX(P_Zone,F15934))</f>
        <v/>
      </c>
      <c r="I15934" s="41" t="str">
        <f aca="false">IF(A15934="","",IF(D15934="Delivered",IF(B15934&lt;=INDEX(P_Due,F15934),1,0),0))</f>
        <v/>
      </c>
    </row>
    <row r="15935" customFormat="false" ht="15" hidden="false" customHeight="false" outlineLevel="0" collapsed="false">
      <c r="A15935" s="37"/>
      <c r="B15935" s="38"/>
      <c r="C15935" s="39"/>
      <c r="D15935" s="39"/>
      <c r="E15935" s="39"/>
      <c r="F15935" s="41" t="str">
        <f aca="false">IF(A15935="","",MATCH(A15935,P_ID,1))</f>
        <v/>
      </c>
      <c r="G15935" s="41" t="str">
        <f aca="false">IF(A15935="","",INDEX(P_Svc,F15935))</f>
        <v/>
      </c>
      <c r="H15935" s="41" t="str">
        <f aca="false">IF(A15935="","",INDEX(P_Zone,F15935))</f>
        <v/>
      </c>
      <c r="I15935" s="41" t="str">
        <f aca="false">IF(A15935="","",IF(D15935="Delivered",IF(B15935&lt;=INDEX(P_Due,F15935),1,0),0))</f>
        <v/>
      </c>
    </row>
    <row r="15936" customFormat="false" ht="15" hidden="false" customHeight="false" outlineLevel="0" collapsed="false">
      <c r="A15936" s="37"/>
      <c r="B15936" s="38"/>
      <c r="C15936" s="39"/>
      <c r="D15936" s="39"/>
      <c r="E15936" s="39"/>
      <c r="F15936" s="41" t="str">
        <f aca="false">IF(A15936="","",MATCH(A15936,P_ID,1))</f>
        <v/>
      </c>
      <c r="G15936" s="41" t="str">
        <f aca="false">IF(A15936="","",INDEX(P_Svc,F15936))</f>
        <v/>
      </c>
      <c r="H15936" s="41" t="str">
        <f aca="false">IF(A15936="","",INDEX(P_Zone,F15936))</f>
        <v/>
      </c>
      <c r="I15936" s="41" t="str">
        <f aca="false">IF(A15936="","",IF(D15936="Delivered",IF(B15936&lt;=INDEX(P_Due,F15936),1,0),0))</f>
        <v/>
      </c>
    </row>
    <row r="15937" customFormat="false" ht="15" hidden="false" customHeight="false" outlineLevel="0" collapsed="false">
      <c r="A15937" s="37"/>
      <c r="B15937" s="38"/>
      <c r="C15937" s="39"/>
      <c r="D15937" s="39"/>
      <c r="E15937" s="39"/>
      <c r="F15937" s="41" t="str">
        <f aca="false">IF(A15937="","",MATCH(A15937,P_ID,1))</f>
        <v/>
      </c>
      <c r="G15937" s="41" t="str">
        <f aca="false">IF(A15937="","",INDEX(P_Svc,F15937))</f>
        <v/>
      </c>
      <c r="H15937" s="41" t="str">
        <f aca="false">IF(A15937="","",INDEX(P_Zone,F15937))</f>
        <v/>
      </c>
      <c r="I15937" s="41" t="str">
        <f aca="false">IF(A15937="","",IF(D15937="Delivered",IF(B15937&lt;=INDEX(P_Due,F15937),1,0),0))</f>
        <v/>
      </c>
    </row>
    <row r="15938" customFormat="false" ht="15" hidden="false" customHeight="false" outlineLevel="0" collapsed="false">
      <c r="A15938" s="37"/>
      <c r="B15938" s="38"/>
      <c r="C15938" s="39"/>
      <c r="D15938" s="39"/>
      <c r="E15938" s="39"/>
      <c r="F15938" s="41" t="str">
        <f aca="false">IF(A15938="","",MATCH(A15938,P_ID,1))</f>
        <v/>
      </c>
      <c r="G15938" s="41" t="str">
        <f aca="false">IF(A15938="","",INDEX(P_Svc,F15938))</f>
        <v/>
      </c>
      <c r="H15938" s="41" t="str">
        <f aca="false">IF(A15938="","",INDEX(P_Zone,F15938))</f>
        <v/>
      </c>
      <c r="I15938" s="41" t="str">
        <f aca="false">IF(A15938="","",IF(D15938="Delivered",IF(B15938&lt;=INDEX(P_Due,F15938),1,0),0))</f>
        <v/>
      </c>
    </row>
    <row r="15939" customFormat="false" ht="15" hidden="false" customHeight="false" outlineLevel="0" collapsed="false">
      <c r="A15939" s="37"/>
      <c r="B15939" s="38"/>
      <c r="C15939" s="39"/>
      <c r="D15939" s="39"/>
      <c r="E15939" s="39"/>
      <c r="F15939" s="41" t="str">
        <f aca="false">IF(A15939="","",MATCH(A15939,P_ID,1))</f>
        <v/>
      </c>
      <c r="G15939" s="41" t="str">
        <f aca="false">IF(A15939="","",INDEX(P_Svc,F15939))</f>
        <v/>
      </c>
      <c r="H15939" s="41" t="str">
        <f aca="false">IF(A15939="","",INDEX(P_Zone,F15939))</f>
        <v/>
      </c>
      <c r="I15939" s="41" t="str">
        <f aca="false">IF(A15939="","",IF(D15939="Delivered",IF(B15939&lt;=INDEX(P_Due,F15939),1,0),0))</f>
        <v/>
      </c>
    </row>
    <row r="15940" customFormat="false" ht="15" hidden="false" customHeight="false" outlineLevel="0" collapsed="false">
      <c r="A15940" s="37"/>
      <c r="B15940" s="38"/>
      <c r="C15940" s="39"/>
      <c r="D15940" s="39"/>
      <c r="E15940" s="39"/>
      <c r="F15940" s="41" t="str">
        <f aca="false">IF(A15940="","",MATCH(A15940,P_ID,1))</f>
        <v/>
      </c>
      <c r="G15940" s="41" t="str">
        <f aca="false">IF(A15940="","",INDEX(P_Svc,F15940))</f>
        <v/>
      </c>
      <c r="H15940" s="41" t="str">
        <f aca="false">IF(A15940="","",INDEX(P_Zone,F15940))</f>
        <v/>
      </c>
      <c r="I15940" s="41" t="str">
        <f aca="false">IF(A15940="","",IF(D15940="Delivered",IF(B15940&lt;=INDEX(P_Due,F15940),1,0),0))</f>
        <v/>
      </c>
    </row>
    <row r="15941" customFormat="false" ht="15" hidden="false" customHeight="false" outlineLevel="0" collapsed="false">
      <c r="A15941" s="37"/>
      <c r="B15941" s="38"/>
      <c r="C15941" s="39"/>
      <c r="D15941" s="39"/>
      <c r="E15941" s="39"/>
      <c r="F15941" s="41" t="str">
        <f aca="false">IF(A15941="","",MATCH(A15941,P_ID,1))</f>
        <v/>
      </c>
      <c r="G15941" s="41" t="str">
        <f aca="false">IF(A15941="","",INDEX(P_Svc,F15941))</f>
        <v/>
      </c>
      <c r="H15941" s="41" t="str">
        <f aca="false">IF(A15941="","",INDEX(P_Zone,F15941))</f>
        <v/>
      </c>
      <c r="I15941" s="41" t="str">
        <f aca="false">IF(A15941="","",IF(D15941="Delivered",IF(B15941&lt;=INDEX(P_Due,F15941),1,0),0))</f>
        <v/>
      </c>
    </row>
    <row r="15942" customFormat="false" ht="15" hidden="false" customHeight="false" outlineLevel="0" collapsed="false">
      <c r="A15942" s="37"/>
      <c r="B15942" s="38"/>
      <c r="C15942" s="39"/>
      <c r="D15942" s="39"/>
      <c r="E15942" s="39"/>
      <c r="F15942" s="41" t="str">
        <f aca="false">IF(A15942="","",MATCH(A15942,P_ID,1))</f>
        <v/>
      </c>
      <c r="G15942" s="41" t="str">
        <f aca="false">IF(A15942="","",INDEX(P_Svc,F15942))</f>
        <v/>
      </c>
      <c r="H15942" s="41" t="str">
        <f aca="false">IF(A15942="","",INDEX(P_Zone,F15942))</f>
        <v/>
      </c>
      <c r="I15942" s="41" t="str">
        <f aca="false">IF(A15942="","",IF(D15942="Delivered",IF(B15942&lt;=INDEX(P_Due,F15942),1,0),0))</f>
        <v/>
      </c>
    </row>
    <row r="15943" customFormat="false" ht="15" hidden="false" customHeight="false" outlineLevel="0" collapsed="false">
      <c r="A15943" s="37"/>
      <c r="B15943" s="38"/>
      <c r="C15943" s="39"/>
      <c r="D15943" s="39"/>
      <c r="E15943" s="39"/>
      <c r="F15943" s="41" t="str">
        <f aca="false">IF(A15943="","",MATCH(A15943,P_ID,1))</f>
        <v/>
      </c>
      <c r="G15943" s="41" t="str">
        <f aca="false">IF(A15943="","",INDEX(P_Svc,F15943))</f>
        <v/>
      </c>
      <c r="H15943" s="41" t="str">
        <f aca="false">IF(A15943="","",INDEX(P_Zone,F15943))</f>
        <v/>
      </c>
      <c r="I15943" s="41" t="str">
        <f aca="false">IF(A15943="","",IF(D15943="Delivered",IF(B15943&lt;=INDEX(P_Due,F15943),1,0),0))</f>
        <v/>
      </c>
    </row>
    <row r="15944" customFormat="false" ht="15" hidden="false" customHeight="false" outlineLevel="0" collapsed="false">
      <c r="A15944" s="37"/>
      <c r="B15944" s="38"/>
      <c r="C15944" s="39"/>
      <c r="D15944" s="39"/>
      <c r="E15944" s="39"/>
      <c r="F15944" s="41" t="str">
        <f aca="false">IF(A15944="","",MATCH(A15944,P_ID,1))</f>
        <v/>
      </c>
      <c r="G15944" s="41" t="str">
        <f aca="false">IF(A15944="","",INDEX(P_Svc,F15944))</f>
        <v/>
      </c>
      <c r="H15944" s="41" t="str">
        <f aca="false">IF(A15944="","",INDEX(P_Zone,F15944))</f>
        <v/>
      </c>
      <c r="I15944" s="41" t="str">
        <f aca="false">IF(A15944="","",IF(D15944="Delivered",IF(B15944&lt;=INDEX(P_Due,F15944),1,0),0))</f>
        <v/>
      </c>
    </row>
    <row r="15945" customFormat="false" ht="15" hidden="false" customHeight="false" outlineLevel="0" collapsed="false">
      <c r="A15945" s="37"/>
      <c r="B15945" s="38"/>
      <c r="C15945" s="39"/>
      <c r="D15945" s="39"/>
      <c r="E15945" s="39"/>
      <c r="F15945" s="41" t="str">
        <f aca="false">IF(A15945="","",MATCH(A15945,P_ID,1))</f>
        <v/>
      </c>
      <c r="G15945" s="41" t="str">
        <f aca="false">IF(A15945="","",INDEX(P_Svc,F15945))</f>
        <v/>
      </c>
      <c r="H15945" s="41" t="str">
        <f aca="false">IF(A15945="","",INDEX(P_Zone,F15945))</f>
        <v/>
      </c>
      <c r="I15945" s="41" t="str">
        <f aca="false">IF(A15945="","",IF(D15945="Delivered",IF(B15945&lt;=INDEX(P_Due,F15945),1,0),0))</f>
        <v/>
      </c>
    </row>
    <row r="15946" customFormat="false" ht="15" hidden="false" customHeight="false" outlineLevel="0" collapsed="false">
      <c r="A15946" s="37"/>
      <c r="B15946" s="38"/>
      <c r="C15946" s="39"/>
      <c r="D15946" s="39"/>
      <c r="E15946" s="39"/>
      <c r="F15946" s="41" t="str">
        <f aca="false">IF(A15946="","",MATCH(A15946,P_ID,1))</f>
        <v/>
      </c>
      <c r="G15946" s="41" t="str">
        <f aca="false">IF(A15946="","",INDEX(P_Svc,F15946))</f>
        <v/>
      </c>
      <c r="H15946" s="41" t="str">
        <f aca="false">IF(A15946="","",INDEX(P_Zone,F15946))</f>
        <v/>
      </c>
      <c r="I15946" s="41" t="str">
        <f aca="false">IF(A15946="","",IF(D15946="Delivered",IF(B15946&lt;=INDEX(P_Due,F15946),1,0),0))</f>
        <v/>
      </c>
    </row>
    <row r="15947" customFormat="false" ht="15" hidden="false" customHeight="false" outlineLevel="0" collapsed="false">
      <c r="A15947" s="37"/>
      <c r="B15947" s="38"/>
      <c r="C15947" s="39"/>
      <c r="D15947" s="39"/>
      <c r="E15947" s="39"/>
      <c r="F15947" s="41" t="str">
        <f aca="false">IF(A15947="","",MATCH(A15947,P_ID,1))</f>
        <v/>
      </c>
      <c r="G15947" s="41" t="str">
        <f aca="false">IF(A15947="","",INDEX(P_Svc,F15947))</f>
        <v/>
      </c>
      <c r="H15947" s="41" t="str">
        <f aca="false">IF(A15947="","",INDEX(P_Zone,F15947))</f>
        <v/>
      </c>
      <c r="I15947" s="41" t="str">
        <f aca="false">IF(A15947="","",IF(D15947="Delivered",IF(B15947&lt;=INDEX(P_Due,F15947),1,0),0))</f>
        <v/>
      </c>
    </row>
    <row r="15948" customFormat="false" ht="15" hidden="false" customHeight="false" outlineLevel="0" collapsed="false">
      <c r="A15948" s="37"/>
      <c r="B15948" s="38"/>
      <c r="C15948" s="39"/>
      <c r="D15948" s="39"/>
      <c r="E15948" s="39"/>
      <c r="F15948" s="41" t="str">
        <f aca="false">IF(A15948="","",MATCH(A15948,P_ID,1))</f>
        <v/>
      </c>
      <c r="G15948" s="41" t="str">
        <f aca="false">IF(A15948="","",INDEX(P_Svc,F15948))</f>
        <v/>
      </c>
      <c r="H15948" s="41" t="str">
        <f aca="false">IF(A15948="","",INDEX(P_Zone,F15948))</f>
        <v/>
      </c>
      <c r="I15948" s="41" t="str">
        <f aca="false">IF(A15948="","",IF(D15948="Delivered",IF(B15948&lt;=INDEX(P_Due,F15948),1,0),0))</f>
        <v/>
      </c>
    </row>
    <row r="15949" customFormat="false" ht="15" hidden="false" customHeight="false" outlineLevel="0" collapsed="false">
      <c r="A15949" s="37"/>
      <c r="B15949" s="38"/>
      <c r="C15949" s="39"/>
      <c r="D15949" s="39"/>
      <c r="E15949" s="39"/>
      <c r="F15949" s="41" t="str">
        <f aca="false">IF(A15949="","",MATCH(A15949,P_ID,1))</f>
        <v/>
      </c>
      <c r="G15949" s="41" t="str">
        <f aca="false">IF(A15949="","",INDEX(P_Svc,F15949))</f>
        <v/>
      </c>
      <c r="H15949" s="41" t="str">
        <f aca="false">IF(A15949="","",INDEX(P_Zone,F15949))</f>
        <v/>
      </c>
      <c r="I15949" s="41" t="str">
        <f aca="false">IF(A15949="","",IF(D15949="Delivered",IF(B15949&lt;=INDEX(P_Due,F15949),1,0),0))</f>
        <v/>
      </c>
    </row>
    <row r="15950" customFormat="false" ht="15" hidden="false" customHeight="false" outlineLevel="0" collapsed="false">
      <c r="A15950" s="37"/>
      <c r="B15950" s="38"/>
      <c r="C15950" s="39"/>
      <c r="D15950" s="39"/>
      <c r="E15950" s="39"/>
      <c r="F15950" s="41" t="str">
        <f aca="false">IF(A15950="","",MATCH(A15950,P_ID,1))</f>
        <v/>
      </c>
      <c r="G15950" s="41" t="str">
        <f aca="false">IF(A15950="","",INDEX(P_Svc,F15950))</f>
        <v/>
      </c>
      <c r="H15950" s="41" t="str">
        <f aca="false">IF(A15950="","",INDEX(P_Zone,F15950))</f>
        <v/>
      </c>
      <c r="I15950" s="41" t="str">
        <f aca="false">IF(A15950="","",IF(D15950="Delivered",IF(B15950&lt;=INDEX(P_Due,F15950),1,0),0))</f>
        <v/>
      </c>
    </row>
    <row r="15951" customFormat="false" ht="15" hidden="false" customHeight="false" outlineLevel="0" collapsed="false">
      <c r="A15951" s="37"/>
      <c r="B15951" s="38"/>
      <c r="C15951" s="39"/>
      <c r="D15951" s="39"/>
      <c r="E15951" s="39"/>
      <c r="F15951" s="41" t="str">
        <f aca="false">IF(A15951="","",MATCH(A15951,P_ID,1))</f>
        <v/>
      </c>
      <c r="G15951" s="41" t="str">
        <f aca="false">IF(A15951="","",INDEX(P_Svc,F15951))</f>
        <v/>
      </c>
      <c r="H15951" s="41" t="str">
        <f aca="false">IF(A15951="","",INDEX(P_Zone,F15951))</f>
        <v/>
      </c>
      <c r="I15951" s="41" t="str">
        <f aca="false">IF(A15951="","",IF(D15951="Delivered",IF(B15951&lt;=INDEX(P_Due,F15951),1,0),0))</f>
        <v/>
      </c>
    </row>
    <row r="15952" customFormat="false" ht="15" hidden="false" customHeight="false" outlineLevel="0" collapsed="false">
      <c r="A15952" s="37"/>
      <c r="B15952" s="38"/>
      <c r="C15952" s="39"/>
      <c r="D15952" s="39"/>
      <c r="E15952" s="39"/>
      <c r="F15952" s="41" t="str">
        <f aca="false">IF(A15952="","",MATCH(A15952,P_ID,1))</f>
        <v/>
      </c>
      <c r="G15952" s="41" t="str">
        <f aca="false">IF(A15952="","",INDEX(P_Svc,F15952))</f>
        <v/>
      </c>
      <c r="H15952" s="41" t="str">
        <f aca="false">IF(A15952="","",INDEX(P_Zone,F15952))</f>
        <v/>
      </c>
      <c r="I15952" s="41" t="str">
        <f aca="false">IF(A15952="","",IF(D15952="Delivered",IF(B15952&lt;=INDEX(P_Due,F15952),1,0),0))</f>
        <v/>
      </c>
    </row>
    <row r="15953" customFormat="false" ht="15" hidden="false" customHeight="false" outlineLevel="0" collapsed="false">
      <c r="A15953" s="37"/>
      <c r="B15953" s="38"/>
      <c r="C15953" s="39"/>
      <c r="D15953" s="39"/>
      <c r="E15953" s="39"/>
      <c r="F15953" s="41" t="str">
        <f aca="false">IF(A15953="","",MATCH(A15953,P_ID,1))</f>
        <v/>
      </c>
      <c r="G15953" s="41" t="str">
        <f aca="false">IF(A15953="","",INDEX(P_Svc,F15953))</f>
        <v/>
      </c>
      <c r="H15953" s="41" t="str">
        <f aca="false">IF(A15953="","",INDEX(P_Zone,F15953))</f>
        <v/>
      </c>
      <c r="I15953" s="41" t="str">
        <f aca="false">IF(A15953="","",IF(D15953="Delivered",IF(B15953&lt;=INDEX(P_Due,F15953),1,0),0))</f>
        <v/>
      </c>
    </row>
    <row r="15954" customFormat="false" ht="15" hidden="false" customHeight="false" outlineLevel="0" collapsed="false">
      <c r="A15954" s="37"/>
      <c r="B15954" s="38"/>
      <c r="C15954" s="39"/>
      <c r="D15954" s="39"/>
      <c r="E15954" s="39"/>
      <c r="F15954" s="41" t="str">
        <f aca="false">IF(A15954="","",MATCH(A15954,P_ID,1))</f>
        <v/>
      </c>
      <c r="G15954" s="41" t="str">
        <f aca="false">IF(A15954="","",INDEX(P_Svc,F15954))</f>
        <v/>
      </c>
      <c r="H15954" s="41" t="str">
        <f aca="false">IF(A15954="","",INDEX(P_Zone,F15954))</f>
        <v/>
      </c>
      <c r="I15954" s="41" t="str">
        <f aca="false">IF(A15954="","",IF(D15954="Delivered",IF(B15954&lt;=INDEX(P_Due,F15954),1,0),0))</f>
        <v/>
      </c>
    </row>
    <row r="15955" customFormat="false" ht="15" hidden="false" customHeight="false" outlineLevel="0" collapsed="false">
      <c r="A15955" s="37"/>
      <c r="B15955" s="38"/>
      <c r="C15955" s="39"/>
      <c r="D15955" s="39"/>
      <c r="E15955" s="39"/>
      <c r="F15955" s="41" t="str">
        <f aca="false">IF(A15955="","",MATCH(A15955,P_ID,1))</f>
        <v/>
      </c>
      <c r="G15955" s="41" t="str">
        <f aca="false">IF(A15955="","",INDEX(P_Svc,F15955))</f>
        <v/>
      </c>
      <c r="H15955" s="41" t="str">
        <f aca="false">IF(A15955="","",INDEX(P_Zone,F15955))</f>
        <v/>
      </c>
      <c r="I15955" s="41" t="str">
        <f aca="false">IF(A15955="","",IF(D15955="Delivered",IF(B15955&lt;=INDEX(P_Due,F15955),1,0),0))</f>
        <v/>
      </c>
    </row>
    <row r="15956" customFormat="false" ht="15" hidden="false" customHeight="false" outlineLevel="0" collapsed="false">
      <c r="A15956" s="37"/>
      <c r="B15956" s="38"/>
      <c r="C15956" s="39"/>
      <c r="D15956" s="39"/>
      <c r="E15956" s="39"/>
      <c r="F15956" s="41" t="str">
        <f aca="false">IF(A15956="","",MATCH(A15956,P_ID,1))</f>
        <v/>
      </c>
      <c r="G15956" s="41" t="str">
        <f aca="false">IF(A15956="","",INDEX(P_Svc,F15956))</f>
        <v/>
      </c>
      <c r="H15956" s="41" t="str">
        <f aca="false">IF(A15956="","",INDEX(P_Zone,F15956))</f>
        <v/>
      </c>
      <c r="I15956" s="41" t="str">
        <f aca="false">IF(A15956="","",IF(D15956="Delivered",IF(B15956&lt;=INDEX(P_Due,F15956),1,0),0))</f>
        <v/>
      </c>
    </row>
    <row r="15957" customFormat="false" ht="15" hidden="false" customHeight="false" outlineLevel="0" collapsed="false">
      <c r="A15957" s="37"/>
      <c r="B15957" s="38"/>
      <c r="C15957" s="39"/>
      <c r="D15957" s="39"/>
      <c r="E15957" s="39"/>
      <c r="F15957" s="41" t="str">
        <f aca="false">IF(A15957="","",MATCH(A15957,P_ID,1))</f>
        <v/>
      </c>
      <c r="G15957" s="41" t="str">
        <f aca="false">IF(A15957="","",INDEX(P_Svc,F15957))</f>
        <v/>
      </c>
      <c r="H15957" s="41" t="str">
        <f aca="false">IF(A15957="","",INDEX(P_Zone,F15957))</f>
        <v/>
      </c>
      <c r="I15957" s="41" t="str">
        <f aca="false">IF(A15957="","",IF(D15957="Delivered",IF(B15957&lt;=INDEX(P_Due,F15957),1,0),0))</f>
        <v/>
      </c>
    </row>
    <row r="15958" customFormat="false" ht="15" hidden="false" customHeight="false" outlineLevel="0" collapsed="false">
      <c r="A15958" s="37"/>
      <c r="B15958" s="38"/>
      <c r="C15958" s="39"/>
      <c r="D15958" s="39"/>
      <c r="E15958" s="39"/>
      <c r="F15958" s="41" t="str">
        <f aca="false">IF(A15958="","",MATCH(A15958,P_ID,1))</f>
        <v/>
      </c>
      <c r="G15958" s="41" t="str">
        <f aca="false">IF(A15958="","",INDEX(P_Svc,F15958))</f>
        <v/>
      </c>
      <c r="H15958" s="41" t="str">
        <f aca="false">IF(A15958="","",INDEX(P_Zone,F15958))</f>
        <v/>
      </c>
      <c r="I15958" s="41" t="str">
        <f aca="false">IF(A15958="","",IF(D15958="Delivered",IF(B15958&lt;=INDEX(P_Due,F15958),1,0),0))</f>
        <v/>
      </c>
    </row>
    <row r="15959" customFormat="false" ht="15" hidden="false" customHeight="false" outlineLevel="0" collapsed="false">
      <c r="A15959" s="37"/>
      <c r="B15959" s="38"/>
      <c r="C15959" s="39"/>
      <c r="D15959" s="39"/>
      <c r="E15959" s="39"/>
      <c r="F15959" s="41" t="str">
        <f aca="false">IF(A15959="","",MATCH(A15959,P_ID,1))</f>
        <v/>
      </c>
      <c r="G15959" s="41" t="str">
        <f aca="false">IF(A15959="","",INDEX(P_Svc,F15959))</f>
        <v/>
      </c>
      <c r="H15959" s="41" t="str">
        <f aca="false">IF(A15959="","",INDEX(P_Zone,F15959))</f>
        <v/>
      </c>
      <c r="I15959" s="41" t="str">
        <f aca="false">IF(A15959="","",IF(D15959="Delivered",IF(B15959&lt;=INDEX(P_Due,F15959),1,0),0))</f>
        <v/>
      </c>
    </row>
    <row r="15960" customFormat="false" ht="15" hidden="false" customHeight="false" outlineLevel="0" collapsed="false">
      <c r="A15960" s="37"/>
      <c r="B15960" s="38"/>
      <c r="C15960" s="39"/>
      <c r="D15960" s="39"/>
      <c r="E15960" s="39"/>
      <c r="F15960" s="41" t="str">
        <f aca="false">IF(A15960="","",MATCH(A15960,P_ID,1))</f>
        <v/>
      </c>
      <c r="G15960" s="41" t="str">
        <f aca="false">IF(A15960="","",INDEX(P_Svc,F15960))</f>
        <v/>
      </c>
      <c r="H15960" s="41" t="str">
        <f aca="false">IF(A15960="","",INDEX(P_Zone,F15960))</f>
        <v/>
      </c>
      <c r="I15960" s="41" t="str">
        <f aca="false">IF(A15960="","",IF(D15960="Delivered",IF(B15960&lt;=INDEX(P_Due,F15960),1,0),0))</f>
        <v/>
      </c>
    </row>
    <row r="15961" customFormat="false" ht="15" hidden="false" customHeight="false" outlineLevel="0" collapsed="false">
      <c r="A15961" s="37"/>
      <c r="B15961" s="38"/>
      <c r="C15961" s="39"/>
      <c r="D15961" s="39"/>
      <c r="E15961" s="39"/>
      <c r="F15961" s="41" t="str">
        <f aca="false">IF(A15961="","",MATCH(A15961,P_ID,1))</f>
        <v/>
      </c>
      <c r="G15961" s="41" t="str">
        <f aca="false">IF(A15961="","",INDEX(P_Svc,F15961))</f>
        <v/>
      </c>
      <c r="H15961" s="41" t="str">
        <f aca="false">IF(A15961="","",INDEX(P_Zone,F15961))</f>
        <v/>
      </c>
      <c r="I15961" s="41" t="str">
        <f aca="false">IF(A15961="","",IF(D15961="Delivered",IF(B15961&lt;=INDEX(P_Due,F15961),1,0),0))</f>
        <v/>
      </c>
    </row>
    <row r="15962" customFormat="false" ht="15" hidden="false" customHeight="false" outlineLevel="0" collapsed="false">
      <c r="A15962" s="37"/>
      <c r="B15962" s="38"/>
      <c r="C15962" s="39"/>
      <c r="D15962" s="39"/>
      <c r="E15962" s="39"/>
      <c r="F15962" s="41" t="str">
        <f aca="false">IF(A15962="","",MATCH(A15962,P_ID,1))</f>
        <v/>
      </c>
      <c r="G15962" s="41" t="str">
        <f aca="false">IF(A15962="","",INDEX(P_Svc,F15962))</f>
        <v/>
      </c>
      <c r="H15962" s="41" t="str">
        <f aca="false">IF(A15962="","",INDEX(P_Zone,F15962))</f>
        <v/>
      </c>
      <c r="I15962" s="41" t="str">
        <f aca="false">IF(A15962="","",IF(D15962="Delivered",IF(B15962&lt;=INDEX(P_Due,F15962),1,0),0))</f>
        <v/>
      </c>
    </row>
    <row r="15963" customFormat="false" ht="15" hidden="false" customHeight="false" outlineLevel="0" collapsed="false">
      <c r="A15963" s="37"/>
      <c r="B15963" s="38"/>
      <c r="C15963" s="39"/>
      <c r="D15963" s="39"/>
      <c r="E15963" s="39"/>
      <c r="F15963" s="41" t="str">
        <f aca="false">IF(A15963="","",MATCH(A15963,P_ID,1))</f>
        <v/>
      </c>
      <c r="G15963" s="41" t="str">
        <f aca="false">IF(A15963="","",INDEX(P_Svc,F15963))</f>
        <v/>
      </c>
      <c r="H15963" s="41" t="str">
        <f aca="false">IF(A15963="","",INDEX(P_Zone,F15963))</f>
        <v/>
      </c>
      <c r="I15963" s="41" t="str">
        <f aca="false">IF(A15963="","",IF(D15963="Delivered",IF(B15963&lt;=INDEX(P_Due,F15963),1,0),0))</f>
        <v/>
      </c>
    </row>
    <row r="15964" customFormat="false" ht="15" hidden="false" customHeight="false" outlineLevel="0" collapsed="false">
      <c r="A15964" s="37"/>
      <c r="B15964" s="38"/>
      <c r="C15964" s="39"/>
      <c r="D15964" s="39"/>
      <c r="E15964" s="39"/>
      <c r="F15964" s="41" t="str">
        <f aca="false">IF(A15964="","",MATCH(A15964,P_ID,1))</f>
        <v/>
      </c>
      <c r="G15964" s="41" t="str">
        <f aca="false">IF(A15964="","",INDEX(P_Svc,F15964))</f>
        <v/>
      </c>
      <c r="H15964" s="41" t="str">
        <f aca="false">IF(A15964="","",INDEX(P_Zone,F15964))</f>
        <v/>
      </c>
      <c r="I15964" s="41" t="str">
        <f aca="false">IF(A15964="","",IF(D15964="Delivered",IF(B15964&lt;=INDEX(P_Due,F15964),1,0),0))</f>
        <v/>
      </c>
    </row>
    <row r="15965" customFormat="false" ht="15" hidden="false" customHeight="false" outlineLevel="0" collapsed="false">
      <c r="A15965" s="37"/>
      <c r="B15965" s="38"/>
      <c r="C15965" s="39"/>
      <c r="D15965" s="39"/>
      <c r="E15965" s="39"/>
      <c r="F15965" s="41" t="str">
        <f aca="false">IF(A15965="","",MATCH(A15965,P_ID,1))</f>
        <v/>
      </c>
      <c r="G15965" s="41" t="str">
        <f aca="false">IF(A15965="","",INDEX(P_Svc,F15965))</f>
        <v/>
      </c>
      <c r="H15965" s="41" t="str">
        <f aca="false">IF(A15965="","",INDEX(P_Zone,F15965))</f>
        <v/>
      </c>
      <c r="I15965" s="41" t="str">
        <f aca="false">IF(A15965="","",IF(D15965="Delivered",IF(B15965&lt;=INDEX(P_Due,F15965),1,0),0))</f>
        <v/>
      </c>
    </row>
    <row r="15966" customFormat="false" ht="15" hidden="false" customHeight="false" outlineLevel="0" collapsed="false">
      <c r="A15966" s="37"/>
      <c r="B15966" s="38"/>
      <c r="C15966" s="39"/>
      <c r="D15966" s="39"/>
      <c r="E15966" s="39"/>
      <c r="F15966" s="41" t="str">
        <f aca="false">IF(A15966="","",MATCH(A15966,P_ID,1))</f>
        <v/>
      </c>
      <c r="G15966" s="41" t="str">
        <f aca="false">IF(A15966="","",INDEX(P_Svc,F15966))</f>
        <v/>
      </c>
      <c r="H15966" s="41" t="str">
        <f aca="false">IF(A15966="","",INDEX(P_Zone,F15966))</f>
        <v/>
      </c>
      <c r="I15966" s="41" t="str">
        <f aca="false">IF(A15966="","",IF(D15966="Delivered",IF(B15966&lt;=INDEX(P_Due,F15966),1,0),0))</f>
        <v/>
      </c>
    </row>
    <row r="15967" customFormat="false" ht="15" hidden="false" customHeight="false" outlineLevel="0" collapsed="false">
      <c r="A15967" s="37"/>
      <c r="B15967" s="38"/>
      <c r="C15967" s="39"/>
      <c r="D15967" s="39"/>
      <c r="E15967" s="39"/>
      <c r="F15967" s="41" t="str">
        <f aca="false">IF(A15967="","",MATCH(A15967,P_ID,1))</f>
        <v/>
      </c>
      <c r="G15967" s="41" t="str">
        <f aca="false">IF(A15967="","",INDEX(P_Svc,F15967))</f>
        <v/>
      </c>
      <c r="H15967" s="41" t="str">
        <f aca="false">IF(A15967="","",INDEX(P_Zone,F15967))</f>
        <v/>
      </c>
      <c r="I15967" s="41" t="str">
        <f aca="false">IF(A15967="","",IF(D15967="Delivered",IF(B15967&lt;=INDEX(P_Due,F15967),1,0),0))</f>
        <v/>
      </c>
    </row>
    <row r="15968" customFormat="false" ht="15" hidden="false" customHeight="false" outlineLevel="0" collapsed="false">
      <c r="A15968" s="37"/>
      <c r="B15968" s="38"/>
      <c r="C15968" s="39"/>
      <c r="D15968" s="39"/>
      <c r="E15968" s="39"/>
      <c r="F15968" s="41" t="str">
        <f aca="false">IF(A15968="","",MATCH(A15968,P_ID,1))</f>
        <v/>
      </c>
      <c r="G15968" s="41" t="str">
        <f aca="false">IF(A15968="","",INDEX(P_Svc,F15968))</f>
        <v/>
      </c>
      <c r="H15968" s="41" t="str">
        <f aca="false">IF(A15968="","",INDEX(P_Zone,F15968))</f>
        <v/>
      </c>
      <c r="I15968" s="41" t="str">
        <f aca="false">IF(A15968="","",IF(D15968="Delivered",IF(B15968&lt;=INDEX(P_Due,F15968),1,0),0))</f>
        <v/>
      </c>
    </row>
    <row r="15969" customFormat="false" ht="15" hidden="false" customHeight="false" outlineLevel="0" collapsed="false">
      <c r="A15969" s="37"/>
      <c r="B15969" s="38"/>
      <c r="C15969" s="39"/>
      <c r="D15969" s="39"/>
      <c r="E15969" s="39"/>
      <c r="F15969" s="41" t="str">
        <f aca="false">IF(A15969="","",MATCH(A15969,P_ID,1))</f>
        <v/>
      </c>
      <c r="G15969" s="41" t="str">
        <f aca="false">IF(A15969="","",INDEX(P_Svc,F15969))</f>
        <v/>
      </c>
      <c r="H15969" s="41" t="str">
        <f aca="false">IF(A15969="","",INDEX(P_Zone,F15969))</f>
        <v/>
      </c>
      <c r="I15969" s="41" t="str">
        <f aca="false">IF(A15969="","",IF(D15969="Delivered",IF(B15969&lt;=INDEX(P_Due,F15969),1,0),0))</f>
        <v/>
      </c>
    </row>
    <row r="15970" customFormat="false" ht="15" hidden="false" customHeight="false" outlineLevel="0" collapsed="false">
      <c r="A15970" s="37"/>
      <c r="B15970" s="38"/>
      <c r="C15970" s="39"/>
      <c r="D15970" s="39"/>
      <c r="E15970" s="39"/>
      <c r="F15970" s="41" t="str">
        <f aca="false">IF(A15970="","",MATCH(A15970,P_ID,1))</f>
        <v/>
      </c>
      <c r="G15970" s="41" t="str">
        <f aca="false">IF(A15970="","",INDEX(P_Svc,F15970))</f>
        <v/>
      </c>
      <c r="H15970" s="41" t="str">
        <f aca="false">IF(A15970="","",INDEX(P_Zone,F15970))</f>
        <v/>
      </c>
      <c r="I15970" s="41" t="str">
        <f aca="false">IF(A15970="","",IF(D15970="Delivered",IF(B15970&lt;=INDEX(P_Due,F15970),1,0),0))</f>
        <v/>
      </c>
    </row>
    <row r="15971" customFormat="false" ht="15" hidden="false" customHeight="false" outlineLevel="0" collapsed="false">
      <c r="A15971" s="37"/>
      <c r="B15971" s="38"/>
      <c r="C15971" s="39"/>
      <c r="D15971" s="39"/>
      <c r="E15971" s="39"/>
      <c r="F15971" s="41" t="str">
        <f aca="false">IF(A15971="","",MATCH(A15971,P_ID,1))</f>
        <v/>
      </c>
      <c r="G15971" s="41" t="str">
        <f aca="false">IF(A15971="","",INDEX(P_Svc,F15971))</f>
        <v/>
      </c>
      <c r="H15971" s="41" t="str">
        <f aca="false">IF(A15971="","",INDEX(P_Zone,F15971))</f>
        <v/>
      </c>
      <c r="I15971" s="41" t="str">
        <f aca="false">IF(A15971="","",IF(D15971="Delivered",IF(B15971&lt;=INDEX(P_Due,F15971),1,0),0))</f>
        <v/>
      </c>
    </row>
    <row r="15972" customFormat="false" ht="15" hidden="false" customHeight="false" outlineLevel="0" collapsed="false">
      <c r="A15972" s="37"/>
      <c r="B15972" s="38"/>
      <c r="C15972" s="39"/>
      <c r="D15972" s="39"/>
      <c r="E15972" s="39"/>
      <c r="F15972" s="41" t="str">
        <f aca="false">IF(A15972="","",MATCH(A15972,P_ID,1))</f>
        <v/>
      </c>
      <c r="G15972" s="41" t="str">
        <f aca="false">IF(A15972="","",INDEX(P_Svc,F15972))</f>
        <v/>
      </c>
      <c r="H15972" s="41" t="str">
        <f aca="false">IF(A15972="","",INDEX(P_Zone,F15972))</f>
        <v/>
      </c>
      <c r="I15972" s="41" t="str">
        <f aca="false">IF(A15972="","",IF(D15972="Delivered",IF(B15972&lt;=INDEX(P_Due,F15972),1,0),0))</f>
        <v/>
      </c>
    </row>
    <row r="15973" customFormat="false" ht="15" hidden="false" customHeight="false" outlineLevel="0" collapsed="false">
      <c r="A15973" s="37"/>
      <c r="B15973" s="38"/>
      <c r="C15973" s="39"/>
      <c r="D15973" s="39"/>
      <c r="E15973" s="39"/>
      <c r="F15973" s="41" t="str">
        <f aca="false">IF(A15973="","",MATCH(A15973,P_ID,1))</f>
        <v/>
      </c>
      <c r="G15973" s="41" t="str">
        <f aca="false">IF(A15973="","",INDEX(P_Svc,F15973))</f>
        <v/>
      </c>
      <c r="H15973" s="41" t="str">
        <f aca="false">IF(A15973="","",INDEX(P_Zone,F15973))</f>
        <v/>
      </c>
      <c r="I15973" s="41" t="str">
        <f aca="false">IF(A15973="","",IF(D15973="Delivered",IF(B15973&lt;=INDEX(P_Due,F15973),1,0),0))</f>
        <v/>
      </c>
    </row>
    <row r="15974" customFormat="false" ht="15" hidden="false" customHeight="false" outlineLevel="0" collapsed="false">
      <c r="A15974" s="37"/>
      <c r="B15974" s="38"/>
      <c r="C15974" s="39"/>
      <c r="D15974" s="39"/>
      <c r="E15974" s="39"/>
      <c r="F15974" s="41" t="str">
        <f aca="false">IF(A15974="","",MATCH(A15974,P_ID,1))</f>
        <v/>
      </c>
      <c r="G15974" s="41" t="str">
        <f aca="false">IF(A15974="","",INDEX(P_Svc,F15974))</f>
        <v/>
      </c>
      <c r="H15974" s="41" t="str">
        <f aca="false">IF(A15974="","",INDEX(P_Zone,F15974))</f>
        <v/>
      </c>
      <c r="I15974" s="41" t="str">
        <f aca="false">IF(A15974="","",IF(D15974="Delivered",IF(B15974&lt;=INDEX(P_Due,F15974),1,0),0))</f>
        <v/>
      </c>
    </row>
    <row r="15975" customFormat="false" ht="15" hidden="false" customHeight="false" outlineLevel="0" collapsed="false">
      <c r="A15975" s="37"/>
      <c r="B15975" s="38"/>
      <c r="C15975" s="39"/>
      <c r="D15975" s="39"/>
      <c r="E15975" s="39"/>
      <c r="F15975" s="41" t="str">
        <f aca="false">IF(A15975="","",MATCH(A15975,P_ID,1))</f>
        <v/>
      </c>
      <c r="G15975" s="41" t="str">
        <f aca="false">IF(A15975="","",INDEX(P_Svc,F15975))</f>
        <v/>
      </c>
      <c r="H15975" s="41" t="str">
        <f aca="false">IF(A15975="","",INDEX(P_Zone,F15975))</f>
        <v/>
      </c>
      <c r="I15975" s="41" t="str">
        <f aca="false">IF(A15975="","",IF(D15975="Delivered",IF(B15975&lt;=INDEX(P_Due,F15975),1,0),0))</f>
        <v/>
      </c>
    </row>
    <row r="15976" customFormat="false" ht="15" hidden="false" customHeight="false" outlineLevel="0" collapsed="false">
      <c r="A15976" s="37"/>
      <c r="B15976" s="38"/>
      <c r="C15976" s="39"/>
      <c r="D15976" s="39"/>
      <c r="E15976" s="39"/>
      <c r="F15976" s="41" t="str">
        <f aca="false">IF(A15976="","",MATCH(A15976,P_ID,1))</f>
        <v/>
      </c>
      <c r="G15976" s="41" t="str">
        <f aca="false">IF(A15976="","",INDEX(P_Svc,F15976))</f>
        <v/>
      </c>
      <c r="H15976" s="41" t="str">
        <f aca="false">IF(A15976="","",INDEX(P_Zone,F15976))</f>
        <v/>
      </c>
      <c r="I15976" s="41" t="str">
        <f aca="false">IF(A15976="","",IF(D15976="Delivered",IF(B15976&lt;=INDEX(P_Due,F15976),1,0),0))</f>
        <v/>
      </c>
    </row>
    <row r="15977" customFormat="false" ht="15" hidden="false" customHeight="false" outlineLevel="0" collapsed="false">
      <c r="A15977" s="37"/>
      <c r="B15977" s="38"/>
      <c r="C15977" s="39"/>
      <c r="D15977" s="39"/>
      <c r="E15977" s="39"/>
      <c r="F15977" s="41" t="str">
        <f aca="false">IF(A15977="","",MATCH(A15977,P_ID,1))</f>
        <v/>
      </c>
      <c r="G15977" s="41" t="str">
        <f aca="false">IF(A15977="","",INDEX(P_Svc,F15977))</f>
        <v/>
      </c>
      <c r="H15977" s="41" t="str">
        <f aca="false">IF(A15977="","",INDEX(P_Zone,F15977))</f>
        <v/>
      </c>
      <c r="I15977" s="41" t="str">
        <f aca="false">IF(A15977="","",IF(D15977="Delivered",IF(B15977&lt;=INDEX(P_Due,F15977),1,0),0))</f>
        <v/>
      </c>
    </row>
    <row r="15978" customFormat="false" ht="15" hidden="false" customHeight="false" outlineLevel="0" collapsed="false">
      <c r="A15978" s="37"/>
      <c r="B15978" s="38"/>
      <c r="C15978" s="39"/>
      <c r="D15978" s="39"/>
      <c r="E15978" s="39"/>
      <c r="F15978" s="41" t="str">
        <f aca="false">IF(A15978="","",MATCH(A15978,P_ID,1))</f>
        <v/>
      </c>
      <c r="G15978" s="41" t="str">
        <f aca="false">IF(A15978="","",INDEX(P_Svc,F15978))</f>
        <v/>
      </c>
      <c r="H15978" s="41" t="str">
        <f aca="false">IF(A15978="","",INDEX(P_Zone,F15978))</f>
        <v/>
      </c>
      <c r="I15978" s="41" t="str">
        <f aca="false">IF(A15978="","",IF(D15978="Delivered",IF(B15978&lt;=INDEX(P_Due,F15978),1,0),0))</f>
        <v/>
      </c>
    </row>
    <row r="15979" customFormat="false" ht="15" hidden="false" customHeight="false" outlineLevel="0" collapsed="false">
      <c r="A15979" s="37"/>
      <c r="B15979" s="38"/>
      <c r="C15979" s="39"/>
      <c r="D15979" s="39"/>
      <c r="E15979" s="39"/>
      <c r="F15979" s="41" t="str">
        <f aca="false">IF(A15979="","",MATCH(A15979,P_ID,1))</f>
        <v/>
      </c>
      <c r="G15979" s="41" t="str">
        <f aca="false">IF(A15979="","",INDEX(P_Svc,F15979))</f>
        <v/>
      </c>
      <c r="H15979" s="41" t="str">
        <f aca="false">IF(A15979="","",INDEX(P_Zone,F15979))</f>
        <v/>
      </c>
      <c r="I15979" s="41" t="str">
        <f aca="false">IF(A15979="","",IF(D15979="Delivered",IF(B15979&lt;=INDEX(P_Due,F15979),1,0),0))</f>
        <v/>
      </c>
    </row>
    <row r="15980" customFormat="false" ht="15" hidden="false" customHeight="false" outlineLevel="0" collapsed="false">
      <c r="A15980" s="37"/>
      <c r="B15980" s="38"/>
      <c r="C15980" s="39"/>
      <c r="D15980" s="39"/>
      <c r="E15980" s="39"/>
      <c r="F15980" s="41" t="str">
        <f aca="false">IF(A15980="","",MATCH(A15980,P_ID,1))</f>
        <v/>
      </c>
      <c r="G15980" s="41" t="str">
        <f aca="false">IF(A15980="","",INDEX(P_Svc,F15980))</f>
        <v/>
      </c>
      <c r="H15980" s="41" t="str">
        <f aca="false">IF(A15980="","",INDEX(P_Zone,F15980))</f>
        <v/>
      </c>
      <c r="I15980" s="41" t="str">
        <f aca="false">IF(A15980="","",IF(D15980="Delivered",IF(B15980&lt;=INDEX(P_Due,F15980),1,0),0))</f>
        <v/>
      </c>
    </row>
    <row r="15981" customFormat="false" ht="15" hidden="false" customHeight="false" outlineLevel="0" collapsed="false">
      <c r="A15981" s="37"/>
      <c r="B15981" s="38"/>
      <c r="C15981" s="39"/>
      <c r="D15981" s="39"/>
      <c r="E15981" s="39"/>
      <c r="F15981" s="41" t="str">
        <f aca="false">IF(A15981="","",MATCH(A15981,P_ID,1))</f>
        <v/>
      </c>
      <c r="G15981" s="41" t="str">
        <f aca="false">IF(A15981="","",INDEX(P_Svc,F15981))</f>
        <v/>
      </c>
      <c r="H15981" s="41" t="str">
        <f aca="false">IF(A15981="","",INDEX(P_Zone,F15981))</f>
        <v/>
      </c>
      <c r="I15981" s="41" t="str">
        <f aca="false">IF(A15981="","",IF(D15981="Delivered",IF(B15981&lt;=INDEX(P_Due,F15981),1,0),0))</f>
        <v/>
      </c>
    </row>
    <row r="15982" customFormat="false" ht="15" hidden="false" customHeight="false" outlineLevel="0" collapsed="false">
      <c r="A15982" s="37"/>
      <c r="B15982" s="38"/>
      <c r="C15982" s="39"/>
      <c r="D15982" s="39"/>
      <c r="E15982" s="39"/>
      <c r="F15982" s="41" t="str">
        <f aca="false">IF(A15982="","",MATCH(A15982,P_ID,1))</f>
        <v/>
      </c>
      <c r="G15982" s="41" t="str">
        <f aca="false">IF(A15982="","",INDEX(P_Svc,F15982))</f>
        <v/>
      </c>
      <c r="H15982" s="41" t="str">
        <f aca="false">IF(A15982="","",INDEX(P_Zone,F15982))</f>
        <v/>
      </c>
      <c r="I15982" s="41" t="str">
        <f aca="false">IF(A15982="","",IF(D15982="Delivered",IF(B15982&lt;=INDEX(P_Due,F15982),1,0),0))</f>
        <v/>
      </c>
    </row>
    <row r="15983" customFormat="false" ht="15" hidden="false" customHeight="false" outlineLevel="0" collapsed="false">
      <c r="A15983" s="37"/>
      <c r="B15983" s="38"/>
      <c r="C15983" s="39"/>
      <c r="D15983" s="39"/>
      <c r="E15983" s="39"/>
      <c r="F15983" s="41" t="str">
        <f aca="false">IF(A15983="","",MATCH(A15983,P_ID,1))</f>
        <v/>
      </c>
      <c r="G15983" s="41" t="str">
        <f aca="false">IF(A15983="","",INDEX(P_Svc,F15983))</f>
        <v/>
      </c>
      <c r="H15983" s="41" t="str">
        <f aca="false">IF(A15983="","",INDEX(P_Zone,F15983))</f>
        <v/>
      </c>
      <c r="I15983" s="41" t="str">
        <f aca="false">IF(A15983="","",IF(D15983="Delivered",IF(B15983&lt;=INDEX(P_Due,F15983),1,0),0))</f>
        <v/>
      </c>
    </row>
    <row r="15984" customFormat="false" ht="15" hidden="false" customHeight="false" outlineLevel="0" collapsed="false">
      <c r="A15984" s="37"/>
      <c r="B15984" s="38"/>
      <c r="C15984" s="39"/>
      <c r="D15984" s="39"/>
      <c r="E15984" s="39"/>
      <c r="F15984" s="41" t="str">
        <f aca="false">IF(A15984="","",MATCH(A15984,P_ID,1))</f>
        <v/>
      </c>
      <c r="G15984" s="41" t="str">
        <f aca="false">IF(A15984="","",INDEX(P_Svc,F15984))</f>
        <v/>
      </c>
      <c r="H15984" s="41" t="str">
        <f aca="false">IF(A15984="","",INDEX(P_Zone,F15984))</f>
        <v/>
      </c>
      <c r="I15984" s="41" t="str">
        <f aca="false">IF(A15984="","",IF(D15984="Delivered",IF(B15984&lt;=INDEX(P_Due,F15984),1,0),0))</f>
        <v/>
      </c>
    </row>
    <row r="15985" customFormat="false" ht="15" hidden="false" customHeight="false" outlineLevel="0" collapsed="false">
      <c r="A15985" s="37"/>
      <c r="B15985" s="38"/>
      <c r="C15985" s="39"/>
      <c r="D15985" s="39"/>
      <c r="E15985" s="39"/>
      <c r="F15985" s="41" t="str">
        <f aca="false">IF(A15985="","",MATCH(A15985,P_ID,1))</f>
        <v/>
      </c>
      <c r="G15985" s="41" t="str">
        <f aca="false">IF(A15985="","",INDEX(P_Svc,F15985))</f>
        <v/>
      </c>
      <c r="H15985" s="41" t="str">
        <f aca="false">IF(A15985="","",INDEX(P_Zone,F15985))</f>
        <v/>
      </c>
      <c r="I15985" s="41" t="str">
        <f aca="false">IF(A15985="","",IF(D15985="Delivered",IF(B15985&lt;=INDEX(P_Due,F15985),1,0),0))</f>
        <v/>
      </c>
    </row>
    <row r="15986" customFormat="false" ht="15" hidden="false" customHeight="false" outlineLevel="0" collapsed="false">
      <c r="A15986" s="37"/>
      <c r="B15986" s="38"/>
      <c r="C15986" s="39"/>
      <c r="D15986" s="39"/>
      <c r="E15986" s="39"/>
      <c r="F15986" s="41" t="str">
        <f aca="false">IF(A15986="","",MATCH(A15986,P_ID,1))</f>
        <v/>
      </c>
      <c r="G15986" s="41" t="str">
        <f aca="false">IF(A15986="","",INDEX(P_Svc,F15986))</f>
        <v/>
      </c>
      <c r="H15986" s="41" t="str">
        <f aca="false">IF(A15986="","",INDEX(P_Zone,F15986))</f>
        <v/>
      </c>
      <c r="I15986" s="41" t="str">
        <f aca="false">IF(A15986="","",IF(D15986="Delivered",IF(B15986&lt;=INDEX(P_Due,F15986),1,0),0))</f>
        <v/>
      </c>
    </row>
    <row r="15987" customFormat="false" ht="15" hidden="false" customHeight="false" outlineLevel="0" collapsed="false">
      <c r="A15987" s="37"/>
      <c r="B15987" s="38"/>
      <c r="C15987" s="39"/>
      <c r="D15987" s="39"/>
      <c r="E15987" s="39"/>
      <c r="F15987" s="41" t="str">
        <f aca="false">IF(A15987="","",MATCH(A15987,P_ID,1))</f>
        <v/>
      </c>
      <c r="G15987" s="41" t="str">
        <f aca="false">IF(A15987="","",INDEX(P_Svc,F15987))</f>
        <v/>
      </c>
      <c r="H15987" s="41" t="str">
        <f aca="false">IF(A15987="","",INDEX(P_Zone,F15987))</f>
        <v/>
      </c>
      <c r="I15987" s="41" t="str">
        <f aca="false">IF(A15987="","",IF(D15987="Delivered",IF(B15987&lt;=INDEX(P_Due,F15987),1,0),0))</f>
        <v/>
      </c>
    </row>
    <row r="15988" customFormat="false" ht="15" hidden="false" customHeight="false" outlineLevel="0" collapsed="false">
      <c r="A15988" s="37"/>
      <c r="B15988" s="38"/>
      <c r="C15988" s="39"/>
      <c r="D15988" s="39"/>
      <c r="E15988" s="39"/>
      <c r="F15988" s="41" t="str">
        <f aca="false">IF(A15988="","",MATCH(A15988,P_ID,1))</f>
        <v/>
      </c>
      <c r="G15988" s="41" t="str">
        <f aca="false">IF(A15988="","",INDEX(P_Svc,F15988))</f>
        <v/>
      </c>
      <c r="H15988" s="41" t="str">
        <f aca="false">IF(A15988="","",INDEX(P_Zone,F15988))</f>
        <v/>
      </c>
      <c r="I15988" s="41" t="str">
        <f aca="false">IF(A15988="","",IF(D15988="Delivered",IF(B15988&lt;=INDEX(P_Due,F15988),1,0),0))</f>
        <v/>
      </c>
    </row>
    <row r="15989" customFormat="false" ht="15" hidden="false" customHeight="false" outlineLevel="0" collapsed="false">
      <c r="A15989" s="37"/>
      <c r="B15989" s="38"/>
      <c r="C15989" s="39"/>
      <c r="D15989" s="39"/>
      <c r="E15989" s="39"/>
      <c r="F15989" s="41" t="str">
        <f aca="false">IF(A15989="","",MATCH(A15989,P_ID,1))</f>
        <v/>
      </c>
      <c r="G15989" s="41" t="str">
        <f aca="false">IF(A15989="","",INDEX(P_Svc,F15989))</f>
        <v/>
      </c>
      <c r="H15989" s="41" t="str">
        <f aca="false">IF(A15989="","",INDEX(P_Zone,F15989))</f>
        <v/>
      </c>
      <c r="I15989" s="41" t="str">
        <f aca="false">IF(A15989="","",IF(D15989="Delivered",IF(B15989&lt;=INDEX(P_Due,F15989),1,0),0))</f>
        <v/>
      </c>
    </row>
    <row r="15990" customFormat="false" ht="15" hidden="false" customHeight="false" outlineLevel="0" collapsed="false">
      <c r="A15990" s="37"/>
      <c r="B15990" s="38"/>
      <c r="C15990" s="39"/>
      <c r="D15990" s="39"/>
      <c r="E15990" s="39"/>
      <c r="F15990" s="41" t="str">
        <f aca="false">IF(A15990="","",MATCH(A15990,P_ID,1))</f>
        <v/>
      </c>
      <c r="G15990" s="41" t="str">
        <f aca="false">IF(A15990="","",INDEX(P_Svc,F15990))</f>
        <v/>
      </c>
      <c r="H15990" s="41" t="str">
        <f aca="false">IF(A15990="","",INDEX(P_Zone,F15990))</f>
        <v/>
      </c>
      <c r="I15990" s="41" t="str">
        <f aca="false">IF(A15990="","",IF(D15990="Delivered",IF(B15990&lt;=INDEX(P_Due,F15990),1,0),0))</f>
        <v/>
      </c>
    </row>
    <row r="15991" customFormat="false" ht="15" hidden="false" customHeight="false" outlineLevel="0" collapsed="false">
      <c r="A15991" s="37"/>
      <c r="B15991" s="38"/>
      <c r="C15991" s="39"/>
      <c r="D15991" s="39"/>
      <c r="E15991" s="39"/>
      <c r="F15991" s="41" t="str">
        <f aca="false">IF(A15991="","",MATCH(A15991,P_ID,1))</f>
        <v/>
      </c>
      <c r="G15991" s="41" t="str">
        <f aca="false">IF(A15991="","",INDEX(P_Svc,F15991))</f>
        <v/>
      </c>
      <c r="H15991" s="41" t="str">
        <f aca="false">IF(A15991="","",INDEX(P_Zone,F15991))</f>
        <v/>
      </c>
      <c r="I15991" s="41" t="str">
        <f aca="false">IF(A15991="","",IF(D15991="Delivered",IF(B15991&lt;=INDEX(P_Due,F15991),1,0),0))</f>
        <v/>
      </c>
    </row>
    <row r="15992" customFormat="false" ht="15" hidden="false" customHeight="false" outlineLevel="0" collapsed="false">
      <c r="A15992" s="37"/>
      <c r="B15992" s="38"/>
      <c r="C15992" s="39"/>
      <c r="D15992" s="39"/>
      <c r="E15992" s="39"/>
      <c r="F15992" s="41" t="str">
        <f aca="false">IF(A15992="","",MATCH(A15992,P_ID,1))</f>
        <v/>
      </c>
      <c r="G15992" s="41" t="str">
        <f aca="false">IF(A15992="","",INDEX(P_Svc,F15992))</f>
        <v/>
      </c>
      <c r="H15992" s="41" t="str">
        <f aca="false">IF(A15992="","",INDEX(P_Zone,F15992))</f>
        <v/>
      </c>
      <c r="I15992" s="41" t="str">
        <f aca="false">IF(A15992="","",IF(D15992="Delivered",IF(B15992&lt;=INDEX(P_Due,F15992),1,0),0))</f>
        <v/>
      </c>
    </row>
    <row r="15993" customFormat="false" ht="15" hidden="false" customHeight="false" outlineLevel="0" collapsed="false">
      <c r="A15993" s="37"/>
      <c r="B15993" s="38"/>
      <c r="C15993" s="39"/>
      <c r="D15993" s="39"/>
      <c r="E15993" s="39"/>
      <c r="F15993" s="41" t="str">
        <f aca="false">IF(A15993="","",MATCH(A15993,P_ID,1))</f>
        <v/>
      </c>
      <c r="G15993" s="41" t="str">
        <f aca="false">IF(A15993="","",INDEX(P_Svc,F15993))</f>
        <v/>
      </c>
      <c r="H15993" s="41" t="str">
        <f aca="false">IF(A15993="","",INDEX(P_Zone,F15993))</f>
        <v/>
      </c>
      <c r="I15993" s="41" t="str">
        <f aca="false">IF(A15993="","",IF(D15993="Delivered",IF(B15993&lt;=INDEX(P_Due,F15993),1,0),0))</f>
        <v/>
      </c>
    </row>
    <row r="15994" customFormat="false" ht="15" hidden="false" customHeight="false" outlineLevel="0" collapsed="false">
      <c r="A15994" s="37"/>
      <c r="B15994" s="38"/>
      <c r="C15994" s="39"/>
      <c r="D15994" s="39"/>
      <c r="E15994" s="39"/>
      <c r="F15994" s="41" t="str">
        <f aca="false">IF(A15994="","",MATCH(A15994,P_ID,1))</f>
        <v/>
      </c>
      <c r="G15994" s="41" t="str">
        <f aca="false">IF(A15994="","",INDEX(P_Svc,F15994))</f>
        <v/>
      </c>
      <c r="H15994" s="41" t="str">
        <f aca="false">IF(A15994="","",INDEX(P_Zone,F15994))</f>
        <v/>
      </c>
      <c r="I15994" s="41" t="str">
        <f aca="false">IF(A15994="","",IF(D15994="Delivered",IF(B15994&lt;=INDEX(P_Due,F15994),1,0),0))</f>
        <v/>
      </c>
    </row>
    <row r="15995" customFormat="false" ht="15" hidden="false" customHeight="false" outlineLevel="0" collapsed="false">
      <c r="A15995" s="37"/>
      <c r="B15995" s="38"/>
      <c r="C15995" s="39"/>
      <c r="D15995" s="39"/>
      <c r="E15995" s="39"/>
      <c r="F15995" s="41" t="str">
        <f aca="false">IF(A15995="","",MATCH(A15995,P_ID,1))</f>
        <v/>
      </c>
      <c r="G15995" s="41" t="str">
        <f aca="false">IF(A15995="","",INDEX(P_Svc,F15995))</f>
        <v/>
      </c>
      <c r="H15995" s="41" t="str">
        <f aca="false">IF(A15995="","",INDEX(P_Zone,F15995))</f>
        <v/>
      </c>
      <c r="I15995" s="41" t="str">
        <f aca="false">IF(A15995="","",IF(D15995="Delivered",IF(B15995&lt;=INDEX(P_Due,F15995),1,0),0))</f>
        <v/>
      </c>
    </row>
    <row r="15996" customFormat="false" ht="15" hidden="false" customHeight="false" outlineLevel="0" collapsed="false">
      <c r="A15996" s="37"/>
      <c r="B15996" s="38"/>
      <c r="C15996" s="39"/>
      <c r="D15996" s="39"/>
      <c r="E15996" s="39"/>
      <c r="F15996" s="41" t="str">
        <f aca="false">IF(A15996="","",MATCH(A15996,P_ID,1))</f>
        <v/>
      </c>
      <c r="G15996" s="41" t="str">
        <f aca="false">IF(A15996="","",INDEX(P_Svc,F15996))</f>
        <v/>
      </c>
      <c r="H15996" s="41" t="str">
        <f aca="false">IF(A15996="","",INDEX(P_Zone,F15996))</f>
        <v/>
      </c>
      <c r="I15996" s="41" t="str">
        <f aca="false">IF(A15996="","",IF(D15996="Delivered",IF(B15996&lt;=INDEX(P_Due,F15996),1,0),0))</f>
        <v/>
      </c>
    </row>
    <row r="15997" customFormat="false" ht="15" hidden="false" customHeight="false" outlineLevel="0" collapsed="false">
      <c r="A15997" s="37"/>
      <c r="B15997" s="38"/>
      <c r="C15997" s="39"/>
      <c r="D15997" s="39"/>
      <c r="E15997" s="39"/>
      <c r="F15997" s="41" t="str">
        <f aca="false">IF(A15997="","",MATCH(A15997,P_ID,1))</f>
        <v/>
      </c>
      <c r="G15997" s="41" t="str">
        <f aca="false">IF(A15997="","",INDEX(P_Svc,F15997))</f>
        <v/>
      </c>
      <c r="H15997" s="41" t="str">
        <f aca="false">IF(A15997="","",INDEX(P_Zone,F15997))</f>
        <v/>
      </c>
      <c r="I15997" s="41" t="str">
        <f aca="false">IF(A15997="","",IF(D15997="Delivered",IF(B15997&lt;=INDEX(P_Due,F15997),1,0),0))</f>
        <v/>
      </c>
    </row>
    <row r="15998" customFormat="false" ht="15" hidden="false" customHeight="false" outlineLevel="0" collapsed="false">
      <c r="A15998" s="37"/>
      <c r="B15998" s="38"/>
      <c r="C15998" s="39"/>
      <c r="D15998" s="39"/>
      <c r="E15998" s="39"/>
      <c r="F15998" s="41" t="str">
        <f aca="false">IF(A15998="","",MATCH(A15998,P_ID,1))</f>
        <v/>
      </c>
      <c r="G15998" s="41" t="str">
        <f aca="false">IF(A15998="","",INDEX(P_Svc,F15998))</f>
        <v/>
      </c>
      <c r="H15998" s="41" t="str">
        <f aca="false">IF(A15998="","",INDEX(P_Zone,F15998))</f>
        <v/>
      </c>
      <c r="I15998" s="41" t="str">
        <f aca="false">IF(A15998="","",IF(D15998="Delivered",IF(B15998&lt;=INDEX(P_Due,F15998),1,0),0))</f>
        <v/>
      </c>
    </row>
    <row r="15999" customFormat="false" ht="15" hidden="false" customHeight="false" outlineLevel="0" collapsed="false">
      <c r="A15999" s="37"/>
      <c r="B15999" s="38"/>
      <c r="C15999" s="39"/>
      <c r="D15999" s="39"/>
      <c r="E15999" s="39"/>
      <c r="F15999" s="41" t="str">
        <f aca="false">IF(A15999="","",MATCH(A15999,P_ID,1))</f>
        <v/>
      </c>
      <c r="G15999" s="41" t="str">
        <f aca="false">IF(A15999="","",INDEX(P_Svc,F15999))</f>
        <v/>
      </c>
      <c r="H15999" s="41" t="str">
        <f aca="false">IF(A15999="","",INDEX(P_Zone,F15999))</f>
        <v/>
      </c>
      <c r="I15999" s="41" t="str">
        <f aca="false">IF(A15999="","",IF(D15999="Delivered",IF(B15999&lt;=INDEX(P_Due,F15999),1,0),0))</f>
        <v/>
      </c>
    </row>
    <row r="16000" customFormat="false" ht="15" hidden="false" customHeight="false" outlineLevel="0" collapsed="false">
      <c r="A16000" s="37"/>
      <c r="B16000" s="38"/>
      <c r="C16000" s="39"/>
      <c r="D16000" s="39"/>
      <c r="E16000" s="39"/>
      <c r="F16000" s="41" t="str">
        <f aca="false">IF(A16000="","",MATCH(A16000,P_ID,1))</f>
        <v/>
      </c>
      <c r="G16000" s="41" t="str">
        <f aca="false">IF(A16000="","",INDEX(P_Svc,F16000))</f>
        <v/>
      </c>
      <c r="H16000" s="41" t="str">
        <f aca="false">IF(A16000="","",INDEX(P_Zone,F16000))</f>
        <v/>
      </c>
      <c r="I16000" s="41" t="str">
        <f aca="false">IF(A16000="","",IF(D16000="Delivered",IF(B16000&lt;=INDEX(P_Due,F16000),1,0),0))</f>
        <v/>
      </c>
    </row>
    <row r="16001" customFormat="false" ht="15" hidden="false" customHeight="false" outlineLevel="0" collapsed="false">
      <c r="A16001" s="37"/>
      <c r="B16001" s="38"/>
      <c r="C16001" s="39"/>
      <c r="D16001" s="39"/>
      <c r="E16001" s="39"/>
      <c r="F16001" s="41" t="str">
        <f aca="false">IF(A16001="","",MATCH(A16001,P_ID,1))</f>
        <v/>
      </c>
      <c r="G16001" s="41" t="str">
        <f aca="false">IF(A16001="","",INDEX(P_Svc,F16001))</f>
        <v/>
      </c>
      <c r="H16001" s="41" t="str">
        <f aca="false">IF(A16001="","",INDEX(P_Zone,F16001))</f>
        <v/>
      </c>
      <c r="I16001" s="41" t="str">
        <f aca="false">IF(A16001="","",IF(D16001="Delivered",IF(B16001&lt;=INDEX(P_Due,F16001),1,0),0))</f>
        <v/>
      </c>
    </row>
    <row r="16002" customFormat="false" ht="15" hidden="false" customHeight="false" outlineLevel="0" collapsed="false">
      <c r="A16002" s="37"/>
      <c r="B16002" s="38"/>
      <c r="C16002" s="39"/>
      <c r="D16002" s="39"/>
      <c r="E16002" s="39"/>
      <c r="F16002" s="41" t="str">
        <f aca="false">IF(A16002="","",MATCH(A16002,P_ID,1))</f>
        <v/>
      </c>
      <c r="G16002" s="41" t="str">
        <f aca="false">IF(A16002="","",INDEX(P_Svc,F16002))</f>
        <v/>
      </c>
      <c r="H16002" s="41" t="str">
        <f aca="false">IF(A16002="","",INDEX(P_Zone,F16002))</f>
        <v/>
      </c>
      <c r="I16002" s="41" t="str">
        <f aca="false">IF(A16002="","",IF(D16002="Delivered",IF(B16002&lt;=INDEX(P_Due,F16002),1,0),0))</f>
        <v/>
      </c>
    </row>
    <row r="16003" customFormat="false" ht="15" hidden="false" customHeight="false" outlineLevel="0" collapsed="false">
      <c r="A16003" s="37"/>
      <c r="B16003" s="38"/>
      <c r="C16003" s="39"/>
      <c r="D16003" s="39"/>
      <c r="E16003" s="39"/>
      <c r="F16003" s="41" t="str">
        <f aca="false">IF(A16003="","",MATCH(A16003,P_ID,1))</f>
        <v/>
      </c>
      <c r="G16003" s="41" t="str">
        <f aca="false">IF(A16003="","",INDEX(P_Svc,F16003))</f>
        <v/>
      </c>
      <c r="H16003" s="41" t="str">
        <f aca="false">IF(A16003="","",INDEX(P_Zone,F16003))</f>
        <v/>
      </c>
      <c r="I16003" s="41" t="str">
        <f aca="false">IF(A16003="","",IF(D16003="Delivered",IF(B16003&lt;=INDEX(P_Due,F16003),1,0),0))</f>
        <v/>
      </c>
    </row>
    <row r="16004" customFormat="false" ht="15" hidden="false" customHeight="false" outlineLevel="0" collapsed="false">
      <c r="A16004" s="37"/>
      <c r="B16004" s="38"/>
      <c r="C16004" s="39"/>
      <c r="D16004" s="39"/>
      <c r="E16004" s="39"/>
      <c r="F16004" s="41" t="str">
        <f aca="false">IF(A16004="","",MATCH(A16004,P_ID,1))</f>
        <v/>
      </c>
      <c r="G16004" s="41" t="str">
        <f aca="false">IF(A16004="","",INDEX(P_Svc,F16004))</f>
        <v/>
      </c>
      <c r="H16004" s="41" t="str">
        <f aca="false">IF(A16004="","",INDEX(P_Zone,F16004))</f>
        <v/>
      </c>
      <c r="I16004" s="41" t="str">
        <f aca="false">IF(A16004="","",IF(D16004="Delivered",IF(B16004&lt;=INDEX(P_Due,F16004),1,0),0))</f>
        <v/>
      </c>
    </row>
    <row r="16005" customFormat="false" ht="15" hidden="false" customHeight="false" outlineLevel="0" collapsed="false">
      <c r="A16005" s="37"/>
      <c r="B16005" s="38"/>
      <c r="C16005" s="39"/>
      <c r="D16005" s="39"/>
      <c r="E16005" s="39"/>
      <c r="F16005" s="41" t="str">
        <f aca="false">IF(A16005="","",MATCH(A16005,P_ID,1))</f>
        <v/>
      </c>
      <c r="G16005" s="41" t="str">
        <f aca="false">IF(A16005="","",INDEX(P_Svc,F16005))</f>
        <v/>
      </c>
      <c r="H16005" s="41" t="str">
        <f aca="false">IF(A16005="","",INDEX(P_Zone,F16005))</f>
        <v/>
      </c>
      <c r="I16005" s="41" t="str">
        <f aca="false">IF(A16005="","",IF(D16005="Delivered",IF(B16005&lt;=INDEX(P_Due,F16005),1,0),0))</f>
        <v/>
      </c>
    </row>
    <row r="16006" customFormat="false" ht="15" hidden="false" customHeight="false" outlineLevel="0" collapsed="false">
      <c r="A16006" s="37"/>
      <c r="B16006" s="38"/>
      <c r="C16006" s="39"/>
      <c r="D16006" s="39"/>
      <c r="E16006" s="39"/>
      <c r="F16006" s="41" t="str">
        <f aca="false">IF(A16006="","",MATCH(A16006,P_ID,1))</f>
        <v/>
      </c>
      <c r="G16006" s="41" t="str">
        <f aca="false">IF(A16006="","",INDEX(P_Svc,F16006))</f>
        <v/>
      </c>
      <c r="H16006" s="41" t="str">
        <f aca="false">IF(A16006="","",INDEX(P_Zone,F16006))</f>
        <v/>
      </c>
      <c r="I16006" s="41" t="str">
        <f aca="false">IF(A16006="","",IF(D16006="Delivered",IF(B16006&lt;=INDEX(P_Due,F16006),1,0),0))</f>
        <v/>
      </c>
    </row>
    <row r="16007" customFormat="false" ht="15" hidden="false" customHeight="false" outlineLevel="0" collapsed="false">
      <c r="A16007" s="37"/>
      <c r="B16007" s="38"/>
      <c r="C16007" s="39"/>
      <c r="D16007" s="39"/>
      <c r="E16007" s="39"/>
      <c r="F16007" s="41" t="str">
        <f aca="false">IF(A16007="","",MATCH(A16007,P_ID,1))</f>
        <v/>
      </c>
      <c r="G16007" s="41" t="str">
        <f aca="false">IF(A16007="","",INDEX(P_Svc,F16007))</f>
        <v/>
      </c>
      <c r="H16007" s="41" t="str">
        <f aca="false">IF(A16007="","",INDEX(P_Zone,F16007))</f>
        <v/>
      </c>
      <c r="I16007" s="41" t="str">
        <f aca="false">IF(A16007="","",IF(D16007="Delivered",IF(B16007&lt;=INDEX(P_Due,F16007),1,0),0))</f>
        <v/>
      </c>
    </row>
    <row r="16008" customFormat="false" ht="15" hidden="false" customHeight="false" outlineLevel="0" collapsed="false">
      <c r="A16008" s="37"/>
      <c r="B16008" s="38"/>
      <c r="C16008" s="39"/>
      <c r="D16008" s="39"/>
      <c r="E16008" s="39"/>
      <c r="F16008" s="41" t="str">
        <f aca="false">IF(A16008="","",MATCH(A16008,P_ID,1))</f>
        <v/>
      </c>
      <c r="G16008" s="41" t="str">
        <f aca="false">IF(A16008="","",INDEX(P_Svc,F16008))</f>
        <v/>
      </c>
      <c r="H16008" s="41" t="str">
        <f aca="false">IF(A16008="","",INDEX(P_Zone,F16008))</f>
        <v/>
      </c>
      <c r="I16008" s="41" t="str">
        <f aca="false">IF(A16008="","",IF(D16008="Delivered",IF(B16008&lt;=INDEX(P_Due,F16008),1,0),0))</f>
        <v/>
      </c>
    </row>
    <row r="16009" customFormat="false" ht="15" hidden="false" customHeight="false" outlineLevel="0" collapsed="false">
      <c r="A16009" s="37"/>
      <c r="B16009" s="38"/>
      <c r="C16009" s="39"/>
      <c r="D16009" s="39"/>
      <c r="E16009" s="39"/>
      <c r="F16009" s="41" t="str">
        <f aca="false">IF(A16009="","",MATCH(A16009,P_ID,1))</f>
        <v/>
      </c>
      <c r="G16009" s="41" t="str">
        <f aca="false">IF(A16009="","",INDEX(P_Svc,F16009))</f>
        <v/>
      </c>
      <c r="H16009" s="41" t="str">
        <f aca="false">IF(A16009="","",INDEX(P_Zone,F16009))</f>
        <v/>
      </c>
      <c r="I16009" s="41" t="str">
        <f aca="false">IF(A16009="","",IF(D16009="Delivered",IF(B16009&lt;=INDEX(P_Due,F16009),1,0),0))</f>
        <v/>
      </c>
    </row>
    <row r="16010" customFormat="false" ht="15" hidden="false" customHeight="false" outlineLevel="0" collapsed="false">
      <c r="A16010" s="37"/>
      <c r="B16010" s="38"/>
      <c r="C16010" s="39"/>
      <c r="D16010" s="39"/>
      <c r="E16010" s="39"/>
      <c r="F16010" s="41" t="str">
        <f aca="false">IF(A16010="","",MATCH(A16010,P_ID,1))</f>
        <v/>
      </c>
      <c r="G16010" s="41" t="str">
        <f aca="false">IF(A16010="","",INDEX(P_Svc,F16010))</f>
        <v/>
      </c>
      <c r="H16010" s="41" t="str">
        <f aca="false">IF(A16010="","",INDEX(P_Zone,F16010))</f>
        <v/>
      </c>
      <c r="I16010" s="41" t="str">
        <f aca="false">IF(A16010="","",IF(D16010="Delivered",IF(B16010&lt;=INDEX(P_Due,F16010),1,0),0))</f>
        <v/>
      </c>
    </row>
    <row r="16011" customFormat="false" ht="15" hidden="false" customHeight="false" outlineLevel="0" collapsed="false">
      <c r="A16011" s="37"/>
      <c r="B16011" s="38"/>
      <c r="C16011" s="39"/>
      <c r="D16011" s="39"/>
      <c r="E16011" s="39"/>
      <c r="F16011" s="41" t="str">
        <f aca="false">IF(A16011="","",MATCH(A16011,P_ID,1))</f>
        <v/>
      </c>
      <c r="G16011" s="41" t="str">
        <f aca="false">IF(A16011="","",INDEX(P_Svc,F16011))</f>
        <v/>
      </c>
      <c r="H16011" s="41" t="str">
        <f aca="false">IF(A16011="","",INDEX(P_Zone,F16011))</f>
        <v/>
      </c>
      <c r="I16011" s="41" t="str">
        <f aca="false">IF(A16011="","",IF(D16011="Delivered",IF(B16011&lt;=INDEX(P_Due,F16011),1,0),0))</f>
        <v/>
      </c>
    </row>
    <row r="16012" customFormat="false" ht="15" hidden="false" customHeight="false" outlineLevel="0" collapsed="false">
      <c r="A16012" s="37"/>
      <c r="B16012" s="38"/>
      <c r="C16012" s="39"/>
      <c r="D16012" s="39"/>
      <c r="E16012" s="39"/>
      <c r="F16012" s="41" t="str">
        <f aca="false">IF(A16012="","",MATCH(A16012,P_ID,1))</f>
        <v/>
      </c>
      <c r="G16012" s="41" t="str">
        <f aca="false">IF(A16012="","",INDEX(P_Svc,F16012))</f>
        <v/>
      </c>
      <c r="H16012" s="41" t="str">
        <f aca="false">IF(A16012="","",INDEX(P_Zone,F16012))</f>
        <v/>
      </c>
      <c r="I16012" s="41" t="str">
        <f aca="false">IF(A16012="","",IF(D16012="Delivered",IF(B16012&lt;=INDEX(P_Due,F16012),1,0),0))</f>
        <v/>
      </c>
    </row>
    <row r="16013" customFormat="false" ht="15" hidden="false" customHeight="false" outlineLevel="0" collapsed="false">
      <c r="A16013" s="37"/>
      <c r="B16013" s="38"/>
      <c r="C16013" s="39"/>
      <c r="D16013" s="39"/>
      <c r="E16013" s="39"/>
      <c r="F16013" s="41" t="str">
        <f aca="false">IF(A16013="","",MATCH(A16013,P_ID,1))</f>
        <v/>
      </c>
      <c r="G16013" s="41" t="str">
        <f aca="false">IF(A16013="","",INDEX(P_Svc,F16013))</f>
        <v/>
      </c>
      <c r="H16013" s="41" t="str">
        <f aca="false">IF(A16013="","",INDEX(P_Zone,F16013))</f>
        <v/>
      </c>
      <c r="I16013" s="41" t="str">
        <f aca="false">IF(A16013="","",IF(D16013="Delivered",IF(B16013&lt;=INDEX(P_Due,F16013),1,0),0))</f>
        <v/>
      </c>
    </row>
    <row r="16014" customFormat="false" ht="15" hidden="false" customHeight="false" outlineLevel="0" collapsed="false">
      <c r="A16014" s="37"/>
      <c r="B16014" s="38"/>
      <c r="C16014" s="39"/>
      <c r="D16014" s="39"/>
      <c r="E16014" s="39"/>
      <c r="F16014" s="41" t="str">
        <f aca="false">IF(A16014="","",MATCH(A16014,P_ID,1))</f>
        <v/>
      </c>
      <c r="G16014" s="41" t="str">
        <f aca="false">IF(A16014="","",INDEX(P_Svc,F16014))</f>
        <v/>
      </c>
      <c r="H16014" s="41" t="str">
        <f aca="false">IF(A16014="","",INDEX(P_Zone,F16014))</f>
        <v/>
      </c>
      <c r="I16014" s="41" t="str">
        <f aca="false">IF(A16014="","",IF(D16014="Delivered",IF(B16014&lt;=INDEX(P_Due,F16014),1,0),0))</f>
        <v/>
      </c>
    </row>
    <row r="16015" customFormat="false" ht="15" hidden="false" customHeight="false" outlineLevel="0" collapsed="false">
      <c r="A16015" s="37"/>
      <c r="B16015" s="38"/>
      <c r="C16015" s="39"/>
      <c r="D16015" s="39"/>
      <c r="E16015" s="39"/>
      <c r="F16015" s="41" t="str">
        <f aca="false">IF(A16015="","",MATCH(A16015,P_ID,1))</f>
        <v/>
      </c>
      <c r="G16015" s="41" t="str">
        <f aca="false">IF(A16015="","",INDEX(P_Svc,F16015))</f>
        <v/>
      </c>
      <c r="H16015" s="41" t="str">
        <f aca="false">IF(A16015="","",INDEX(P_Zone,F16015))</f>
        <v/>
      </c>
      <c r="I16015" s="41" t="str">
        <f aca="false">IF(A16015="","",IF(D16015="Delivered",IF(B16015&lt;=INDEX(P_Due,F16015),1,0),0))</f>
        <v/>
      </c>
    </row>
    <row r="16016" customFormat="false" ht="15" hidden="false" customHeight="false" outlineLevel="0" collapsed="false">
      <c r="A16016" s="37"/>
      <c r="B16016" s="38"/>
      <c r="C16016" s="39"/>
      <c r="D16016" s="39"/>
      <c r="E16016" s="39"/>
      <c r="F16016" s="41" t="str">
        <f aca="false">IF(A16016="","",MATCH(A16016,P_ID,1))</f>
        <v/>
      </c>
      <c r="G16016" s="41" t="str">
        <f aca="false">IF(A16016="","",INDEX(P_Svc,F16016))</f>
        <v/>
      </c>
      <c r="H16016" s="41" t="str">
        <f aca="false">IF(A16016="","",INDEX(P_Zone,F16016))</f>
        <v/>
      </c>
      <c r="I16016" s="41" t="str">
        <f aca="false">IF(A16016="","",IF(D16016="Delivered",IF(B16016&lt;=INDEX(P_Due,F16016),1,0),0))</f>
        <v/>
      </c>
    </row>
    <row r="16017" customFormat="false" ht="15" hidden="false" customHeight="false" outlineLevel="0" collapsed="false">
      <c r="A16017" s="37"/>
      <c r="B16017" s="38"/>
      <c r="C16017" s="39"/>
      <c r="D16017" s="39"/>
      <c r="E16017" s="39"/>
      <c r="F16017" s="41" t="str">
        <f aca="false">IF(A16017="","",MATCH(A16017,P_ID,1))</f>
        <v/>
      </c>
      <c r="G16017" s="41" t="str">
        <f aca="false">IF(A16017="","",INDEX(P_Svc,F16017))</f>
        <v/>
      </c>
      <c r="H16017" s="41" t="str">
        <f aca="false">IF(A16017="","",INDEX(P_Zone,F16017))</f>
        <v/>
      </c>
      <c r="I16017" s="41" t="str">
        <f aca="false">IF(A16017="","",IF(D16017="Delivered",IF(B16017&lt;=INDEX(P_Due,F16017),1,0),0))</f>
        <v/>
      </c>
    </row>
    <row r="16018" customFormat="false" ht="15" hidden="false" customHeight="false" outlineLevel="0" collapsed="false">
      <c r="A16018" s="37"/>
      <c r="B16018" s="38"/>
      <c r="C16018" s="39"/>
      <c r="D16018" s="39"/>
      <c r="E16018" s="39"/>
      <c r="F16018" s="41" t="str">
        <f aca="false">IF(A16018="","",MATCH(A16018,P_ID,1))</f>
        <v/>
      </c>
      <c r="G16018" s="41" t="str">
        <f aca="false">IF(A16018="","",INDEX(P_Svc,F16018))</f>
        <v/>
      </c>
      <c r="H16018" s="41" t="str">
        <f aca="false">IF(A16018="","",INDEX(P_Zone,F16018))</f>
        <v/>
      </c>
      <c r="I16018" s="41" t="str">
        <f aca="false">IF(A16018="","",IF(D16018="Delivered",IF(B16018&lt;=INDEX(P_Due,F16018),1,0),0))</f>
        <v/>
      </c>
    </row>
    <row r="16019" customFormat="false" ht="15" hidden="false" customHeight="false" outlineLevel="0" collapsed="false">
      <c r="A16019" s="37"/>
      <c r="B16019" s="38"/>
      <c r="C16019" s="39"/>
      <c r="D16019" s="39"/>
      <c r="E16019" s="39"/>
      <c r="F16019" s="41" t="str">
        <f aca="false">IF(A16019="","",MATCH(A16019,P_ID,1))</f>
        <v/>
      </c>
      <c r="G16019" s="41" t="str">
        <f aca="false">IF(A16019="","",INDEX(P_Svc,F16019))</f>
        <v/>
      </c>
      <c r="H16019" s="41" t="str">
        <f aca="false">IF(A16019="","",INDEX(P_Zone,F16019))</f>
        <v/>
      </c>
      <c r="I16019" s="41" t="str">
        <f aca="false">IF(A16019="","",IF(D16019="Delivered",IF(B16019&lt;=INDEX(P_Due,F16019),1,0),0))</f>
        <v/>
      </c>
    </row>
    <row r="16020" customFormat="false" ht="15" hidden="false" customHeight="false" outlineLevel="0" collapsed="false">
      <c r="A16020" s="37"/>
      <c r="B16020" s="38"/>
      <c r="C16020" s="39"/>
      <c r="D16020" s="39"/>
      <c r="E16020" s="39"/>
      <c r="F16020" s="41" t="str">
        <f aca="false">IF(A16020="","",MATCH(A16020,P_ID,1))</f>
        <v/>
      </c>
      <c r="G16020" s="41" t="str">
        <f aca="false">IF(A16020="","",INDEX(P_Svc,F16020))</f>
        <v/>
      </c>
      <c r="H16020" s="41" t="str">
        <f aca="false">IF(A16020="","",INDEX(P_Zone,F16020))</f>
        <v/>
      </c>
      <c r="I16020" s="41" t="str">
        <f aca="false">IF(A16020="","",IF(D16020="Delivered",IF(B16020&lt;=INDEX(P_Due,F16020),1,0),0))</f>
        <v/>
      </c>
    </row>
    <row r="16021" customFormat="false" ht="15" hidden="false" customHeight="false" outlineLevel="0" collapsed="false">
      <c r="A16021" s="37"/>
      <c r="B16021" s="38"/>
      <c r="C16021" s="39"/>
      <c r="D16021" s="39"/>
      <c r="E16021" s="39"/>
      <c r="F16021" s="41" t="str">
        <f aca="false">IF(A16021="","",MATCH(A16021,P_ID,1))</f>
        <v/>
      </c>
      <c r="G16021" s="41" t="str">
        <f aca="false">IF(A16021="","",INDEX(P_Svc,F16021))</f>
        <v/>
      </c>
      <c r="H16021" s="41" t="str">
        <f aca="false">IF(A16021="","",INDEX(P_Zone,F16021))</f>
        <v/>
      </c>
      <c r="I16021" s="41" t="str">
        <f aca="false">IF(A16021="","",IF(D16021="Delivered",IF(B16021&lt;=INDEX(P_Due,F16021),1,0),0))</f>
        <v/>
      </c>
    </row>
    <row r="16022" customFormat="false" ht="15" hidden="false" customHeight="false" outlineLevel="0" collapsed="false">
      <c r="A16022" s="37"/>
      <c r="B16022" s="38"/>
      <c r="C16022" s="39"/>
      <c r="D16022" s="39"/>
      <c r="E16022" s="39"/>
      <c r="F16022" s="41" t="str">
        <f aca="false">IF(A16022="","",MATCH(A16022,P_ID,1))</f>
        <v/>
      </c>
      <c r="G16022" s="41" t="str">
        <f aca="false">IF(A16022="","",INDEX(P_Svc,F16022))</f>
        <v/>
      </c>
      <c r="H16022" s="41" t="str">
        <f aca="false">IF(A16022="","",INDEX(P_Zone,F16022))</f>
        <v/>
      </c>
      <c r="I16022" s="41" t="str">
        <f aca="false">IF(A16022="","",IF(D16022="Delivered",IF(B16022&lt;=INDEX(P_Due,F16022),1,0),0))</f>
        <v/>
      </c>
    </row>
    <row r="16023" customFormat="false" ht="15" hidden="false" customHeight="false" outlineLevel="0" collapsed="false">
      <c r="A16023" s="37"/>
      <c r="B16023" s="38"/>
      <c r="C16023" s="39"/>
      <c r="D16023" s="39"/>
      <c r="E16023" s="39"/>
      <c r="F16023" s="41" t="str">
        <f aca="false">IF(A16023="","",MATCH(A16023,P_ID,1))</f>
        <v/>
      </c>
      <c r="G16023" s="41" t="str">
        <f aca="false">IF(A16023="","",INDEX(P_Svc,F16023))</f>
        <v/>
      </c>
      <c r="H16023" s="41" t="str">
        <f aca="false">IF(A16023="","",INDEX(P_Zone,F16023))</f>
        <v/>
      </c>
      <c r="I16023" s="41" t="str">
        <f aca="false">IF(A16023="","",IF(D16023="Delivered",IF(B16023&lt;=INDEX(P_Due,F16023),1,0),0))</f>
        <v/>
      </c>
    </row>
    <row r="16024" customFormat="false" ht="15" hidden="false" customHeight="false" outlineLevel="0" collapsed="false">
      <c r="A16024" s="37"/>
      <c r="B16024" s="38"/>
      <c r="C16024" s="39"/>
      <c r="D16024" s="39"/>
      <c r="E16024" s="39"/>
      <c r="F16024" s="41" t="str">
        <f aca="false">IF(A16024="","",MATCH(A16024,P_ID,1))</f>
        <v/>
      </c>
      <c r="G16024" s="41" t="str">
        <f aca="false">IF(A16024="","",INDEX(P_Svc,F16024))</f>
        <v/>
      </c>
      <c r="H16024" s="41" t="str">
        <f aca="false">IF(A16024="","",INDEX(P_Zone,F16024))</f>
        <v/>
      </c>
      <c r="I16024" s="41" t="str">
        <f aca="false">IF(A16024="","",IF(D16024="Delivered",IF(B16024&lt;=INDEX(P_Due,F16024),1,0),0))</f>
        <v/>
      </c>
    </row>
    <row r="16025" customFormat="false" ht="15" hidden="false" customHeight="false" outlineLevel="0" collapsed="false">
      <c r="A16025" s="37"/>
      <c r="B16025" s="38"/>
      <c r="C16025" s="39"/>
      <c r="D16025" s="39"/>
      <c r="E16025" s="39"/>
      <c r="F16025" s="41" t="str">
        <f aca="false">IF(A16025="","",MATCH(A16025,P_ID,1))</f>
        <v/>
      </c>
      <c r="G16025" s="41" t="str">
        <f aca="false">IF(A16025="","",INDEX(P_Svc,F16025))</f>
        <v/>
      </c>
      <c r="H16025" s="41" t="str">
        <f aca="false">IF(A16025="","",INDEX(P_Zone,F16025))</f>
        <v/>
      </c>
      <c r="I16025" s="41" t="str">
        <f aca="false">IF(A16025="","",IF(D16025="Delivered",IF(B16025&lt;=INDEX(P_Due,F16025),1,0),0))</f>
        <v/>
      </c>
    </row>
    <row r="16026" customFormat="false" ht="15" hidden="false" customHeight="false" outlineLevel="0" collapsed="false">
      <c r="A16026" s="37"/>
      <c r="B16026" s="38"/>
      <c r="C16026" s="39"/>
      <c r="D16026" s="39"/>
      <c r="E16026" s="39"/>
      <c r="F16026" s="41" t="str">
        <f aca="false">IF(A16026="","",MATCH(A16026,P_ID,1))</f>
        <v/>
      </c>
      <c r="G16026" s="41" t="str">
        <f aca="false">IF(A16026="","",INDEX(P_Svc,F16026))</f>
        <v/>
      </c>
      <c r="H16026" s="41" t="str">
        <f aca="false">IF(A16026="","",INDEX(P_Zone,F16026))</f>
        <v/>
      </c>
      <c r="I16026" s="41" t="str">
        <f aca="false">IF(A16026="","",IF(D16026="Delivered",IF(B16026&lt;=INDEX(P_Due,F16026),1,0),0))</f>
        <v/>
      </c>
    </row>
    <row r="16027" customFormat="false" ht="15" hidden="false" customHeight="false" outlineLevel="0" collapsed="false">
      <c r="A16027" s="37"/>
      <c r="B16027" s="38"/>
      <c r="C16027" s="39"/>
      <c r="D16027" s="39"/>
      <c r="E16027" s="39"/>
      <c r="F16027" s="41" t="str">
        <f aca="false">IF(A16027="","",MATCH(A16027,P_ID,1))</f>
        <v/>
      </c>
      <c r="G16027" s="41" t="str">
        <f aca="false">IF(A16027="","",INDEX(P_Svc,F16027))</f>
        <v/>
      </c>
      <c r="H16027" s="41" t="str">
        <f aca="false">IF(A16027="","",INDEX(P_Zone,F16027))</f>
        <v/>
      </c>
      <c r="I16027" s="41" t="str">
        <f aca="false">IF(A16027="","",IF(D16027="Delivered",IF(B16027&lt;=INDEX(P_Due,F16027),1,0),0))</f>
        <v/>
      </c>
    </row>
    <row r="16028" customFormat="false" ht="15" hidden="false" customHeight="false" outlineLevel="0" collapsed="false">
      <c r="A16028" s="37"/>
      <c r="B16028" s="38"/>
      <c r="C16028" s="39"/>
      <c r="D16028" s="39"/>
      <c r="E16028" s="39"/>
      <c r="F16028" s="41" t="str">
        <f aca="false">IF(A16028="","",MATCH(A16028,P_ID,1))</f>
        <v/>
      </c>
      <c r="G16028" s="41" t="str">
        <f aca="false">IF(A16028="","",INDEX(P_Svc,F16028))</f>
        <v/>
      </c>
      <c r="H16028" s="41" t="str">
        <f aca="false">IF(A16028="","",INDEX(P_Zone,F16028))</f>
        <v/>
      </c>
      <c r="I16028" s="41" t="str">
        <f aca="false">IF(A16028="","",IF(D16028="Delivered",IF(B16028&lt;=INDEX(P_Due,F16028),1,0),0))</f>
        <v/>
      </c>
    </row>
    <row r="16029" customFormat="false" ht="15" hidden="false" customHeight="false" outlineLevel="0" collapsed="false">
      <c r="A16029" s="37"/>
      <c r="B16029" s="38"/>
      <c r="C16029" s="39"/>
      <c r="D16029" s="39"/>
      <c r="E16029" s="39"/>
      <c r="F16029" s="41" t="str">
        <f aca="false">IF(A16029="","",MATCH(A16029,P_ID,1))</f>
        <v/>
      </c>
      <c r="G16029" s="41" t="str">
        <f aca="false">IF(A16029="","",INDEX(P_Svc,F16029))</f>
        <v/>
      </c>
      <c r="H16029" s="41" t="str">
        <f aca="false">IF(A16029="","",INDEX(P_Zone,F16029))</f>
        <v/>
      </c>
      <c r="I16029" s="41" t="str">
        <f aca="false">IF(A16029="","",IF(D16029="Delivered",IF(B16029&lt;=INDEX(P_Due,F16029),1,0),0))</f>
        <v/>
      </c>
    </row>
    <row r="16030" customFormat="false" ht="15" hidden="false" customHeight="false" outlineLevel="0" collapsed="false">
      <c r="A16030" s="37"/>
      <c r="B16030" s="38"/>
      <c r="C16030" s="39"/>
      <c r="D16030" s="39"/>
      <c r="E16030" s="39"/>
      <c r="F16030" s="41" t="str">
        <f aca="false">IF(A16030="","",MATCH(A16030,P_ID,1))</f>
        <v/>
      </c>
      <c r="G16030" s="41" t="str">
        <f aca="false">IF(A16030="","",INDEX(P_Svc,F16030))</f>
        <v/>
      </c>
      <c r="H16030" s="41" t="str">
        <f aca="false">IF(A16030="","",INDEX(P_Zone,F16030))</f>
        <v/>
      </c>
      <c r="I16030" s="41" t="str">
        <f aca="false">IF(A16030="","",IF(D16030="Delivered",IF(B16030&lt;=INDEX(P_Due,F16030),1,0),0))</f>
        <v/>
      </c>
    </row>
    <row r="16031" customFormat="false" ht="15" hidden="false" customHeight="false" outlineLevel="0" collapsed="false">
      <c r="A16031" s="37"/>
      <c r="B16031" s="38"/>
      <c r="C16031" s="39"/>
      <c r="D16031" s="39"/>
      <c r="E16031" s="39"/>
      <c r="F16031" s="41" t="str">
        <f aca="false">IF(A16031="","",MATCH(A16031,P_ID,1))</f>
        <v/>
      </c>
      <c r="G16031" s="41" t="str">
        <f aca="false">IF(A16031="","",INDEX(P_Svc,F16031))</f>
        <v/>
      </c>
      <c r="H16031" s="41" t="str">
        <f aca="false">IF(A16031="","",INDEX(P_Zone,F16031))</f>
        <v/>
      </c>
      <c r="I16031" s="41" t="str">
        <f aca="false">IF(A16031="","",IF(D16031="Delivered",IF(B16031&lt;=INDEX(P_Due,F16031),1,0),0))</f>
        <v/>
      </c>
    </row>
    <row r="16032" customFormat="false" ht="15" hidden="false" customHeight="false" outlineLevel="0" collapsed="false">
      <c r="A16032" s="37"/>
      <c r="B16032" s="38"/>
      <c r="C16032" s="39"/>
      <c r="D16032" s="39"/>
      <c r="E16032" s="39"/>
      <c r="F16032" s="41" t="str">
        <f aca="false">IF(A16032="","",MATCH(A16032,P_ID,1))</f>
        <v/>
      </c>
      <c r="G16032" s="41" t="str">
        <f aca="false">IF(A16032="","",INDEX(P_Svc,F16032))</f>
        <v/>
      </c>
      <c r="H16032" s="41" t="str">
        <f aca="false">IF(A16032="","",INDEX(P_Zone,F16032))</f>
        <v/>
      </c>
      <c r="I16032" s="41" t="str">
        <f aca="false">IF(A16032="","",IF(D16032="Delivered",IF(B16032&lt;=INDEX(P_Due,F16032),1,0),0))</f>
        <v/>
      </c>
    </row>
    <row r="16033" customFormat="false" ht="15" hidden="false" customHeight="false" outlineLevel="0" collapsed="false">
      <c r="A16033" s="37"/>
      <c r="B16033" s="38"/>
      <c r="C16033" s="39"/>
      <c r="D16033" s="39"/>
      <c r="E16033" s="39"/>
      <c r="F16033" s="41" t="str">
        <f aca="false">IF(A16033="","",MATCH(A16033,P_ID,1))</f>
        <v/>
      </c>
      <c r="G16033" s="41" t="str">
        <f aca="false">IF(A16033="","",INDEX(P_Svc,F16033))</f>
        <v/>
      </c>
      <c r="H16033" s="41" t="str">
        <f aca="false">IF(A16033="","",INDEX(P_Zone,F16033))</f>
        <v/>
      </c>
      <c r="I16033" s="41" t="str">
        <f aca="false">IF(A16033="","",IF(D16033="Delivered",IF(B16033&lt;=INDEX(P_Due,F16033),1,0),0))</f>
        <v/>
      </c>
    </row>
    <row r="16034" customFormat="false" ht="15" hidden="false" customHeight="false" outlineLevel="0" collapsed="false">
      <c r="A16034" s="37"/>
      <c r="B16034" s="38"/>
      <c r="C16034" s="39"/>
      <c r="D16034" s="39"/>
      <c r="E16034" s="39"/>
      <c r="F16034" s="41" t="str">
        <f aca="false">IF(A16034="","",MATCH(A16034,P_ID,1))</f>
        <v/>
      </c>
      <c r="G16034" s="41" t="str">
        <f aca="false">IF(A16034="","",INDEX(P_Svc,F16034))</f>
        <v/>
      </c>
      <c r="H16034" s="41" t="str">
        <f aca="false">IF(A16034="","",INDEX(P_Zone,F16034))</f>
        <v/>
      </c>
      <c r="I16034" s="41" t="str">
        <f aca="false">IF(A16034="","",IF(D16034="Delivered",IF(B16034&lt;=INDEX(P_Due,F16034),1,0),0))</f>
        <v/>
      </c>
    </row>
    <row r="16035" customFormat="false" ht="15" hidden="false" customHeight="false" outlineLevel="0" collapsed="false">
      <c r="A16035" s="37"/>
      <c r="B16035" s="38"/>
      <c r="C16035" s="39"/>
      <c r="D16035" s="39"/>
      <c r="E16035" s="39"/>
      <c r="F16035" s="41" t="str">
        <f aca="false">IF(A16035="","",MATCH(A16035,P_ID,1))</f>
        <v/>
      </c>
      <c r="G16035" s="41" t="str">
        <f aca="false">IF(A16035="","",INDEX(P_Svc,F16035))</f>
        <v/>
      </c>
      <c r="H16035" s="41" t="str">
        <f aca="false">IF(A16035="","",INDEX(P_Zone,F16035))</f>
        <v/>
      </c>
      <c r="I16035" s="41" t="str">
        <f aca="false">IF(A16035="","",IF(D16035="Delivered",IF(B16035&lt;=INDEX(P_Due,F16035),1,0),0))</f>
        <v/>
      </c>
    </row>
    <row r="16036" customFormat="false" ht="15" hidden="false" customHeight="false" outlineLevel="0" collapsed="false">
      <c r="A16036" s="37"/>
      <c r="B16036" s="38"/>
      <c r="C16036" s="39"/>
      <c r="D16036" s="39"/>
      <c r="E16036" s="39"/>
      <c r="F16036" s="41" t="str">
        <f aca="false">IF(A16036="","",MATCH(A16036,P_ID,1))</f>
        <v/>
      </c>
      <c r="G16036" s="41" t="str">
        <f aca="false">IF(A16036="","",INDEX(P_Svc,F16036))</f>
        <v/>
      </c>
      <c r="H16036" s="41" t="str">
        <f aca="false">IF(A16036="","",INDEX(P_Zone,F16036))</f>
        <v/>
      </c>
      <c r="I16036" s="41" t="str">
        <f aca="false">IF(A16036="","",IF(D16036="Delivered",IF(B16036&lt;=INDEX(P_Due,F16036),1,0),0))</f>
        <v/>
      </c>
    </row>
    <row r="16037" customFormat="false" ht="15" hidden="false" customHeight="false" outlineLevel="0" collapsed="false">
      <c r="A16037" s="37"/>
      <c r="B16037" s="38"/>
      <c r="C16037" s="39"/>
      <c r="D16037" s="39"/>
      <c r="E16037" s="39"/>
      <c r="F16037" s="41" t="str">
        <f aca="false">IF(A16037="","",MATCH(A16037,P_ID,1))</f>
        <v/>
      </c>
      <c r="G16037" s="41" t="str">
        <f aca="false">IF(A16037="","",INDEX(P_Svc,F16037))</f>
        <v/>
      </c>
      <c r="H16037" s="41" t="str">
        <f aca="false">IF(A16037="","",INDEX(P_Zone,F16037))</f>
        <v/>
      </c>
      <c r="I16037" s="41" t="str">
        <f aca="false">IF(A16037="","",IF(D16037="Delivered",IF(B16037&lt;=INDEX(P_Due,F16037),1,0),0))</f>
        <v/>
      </c>
    </row>
    <row r="16038" customFormat="false" ht="15" hidden="false" customHeight="false" outlineLevel="0" collapsed="false">
      <c r="A16038" s="37"/>
      <c r="B16038" s="38"/>
      <c r="C16038" s="39"/>
      <c r="D16038" s="39"/>
      <c r="E16038" s="39"/>
      <c r="F16038" s="41" t="str">
        <f aca="false">IF(A16038="","",MATCH(A16038,P_ID,1))</f>
        <v/>
      </c>
      <c r="G16038" s="41" t="str">
        <f aca="false">IF(A16038="","",INDEX(P_Svc,F16038))</f>
        <v/>
      </c>
      <c r="H16038" s="41" t="str">
        <f aca="false">IF(A16038="","",INDEX(P_Zone,F16038))</f>
        <v/>
      </c>
      <c r="I16038" s="41" t="str">
        <f aca="false">IF(A16038="","",IF(D16038="Delivered",IF(B16038&lt;=INDEX(P_Due,F16038),1,0),0))</f>
        <v/>
      </c>
    </row>
    <row r="16039" customFormat="false" ht="15" hidden="false" customHeight="false" outlineLevel="0" collapsed="false">
      <c r="A16039" s="37"/>
      <c r="B16039" s="38"/>
      <c r="C16039" s="39"/>
      <c r="D16039" s="39"/>
      <c r="E16039" s="39"/>
      <c r="F16039" s="41" t="str">
        <f aca="false">IF(A16039="","",MATCH(A16039,P_ID,1))</f>
        <v/>
      </c>
      <c r="G16039" s="41" t="str">
        <f aca="false">IF(A16039="","",INDEX(P_Svc,F16039))</f>
        <v/>
      </c>
      <c r="H16039" s="41" t="str">
        <f aca="false">IF(A16039="","",INDEX(P_Zone,F16039))</f>
        <v/>
      </c>
      <c r="I16039" s="41" t="str">
        <f aca="false">IF(A16039="","",IF(D16039="Delivered",IF(B16039&lt;=INDEX(P_Due,F16039),1,0),0))</f>
        <v/>
      </c>
    </row>
    <row r="16040" customFormat="false" ht="15" hidden="false" customHeight="false" outlineLevel="0" collapsed="false">
      <c r="A16040" s="37"/>
      <c r="B16040" s="38"/>
      <c r="C16040" s="39"/>
      <c r="D16040" s="39"/>
      <c r="E16040" s="39"/>
      <c r="F16040" s="41" t="str">
        <f aca="false">IF(A16040="","",MATCH(A16040,P_ID,1))</f>
        <v/>
      </c>
      <c r="G16040" s="41" t="str">
        <f aca="false">IF(A16040="","",INDEX(P_Svc,F16040))</f>
        <v/>
      </c>
      <c r="H16040" s="41" t="str">
        <f aca="false">IF(A16040="","",INDEX(P_Zone,F16040))</f>
        <v/>
      </c>
      <c r="I16040" s="41" t="str">
        <f aca="false">IF(A16040="","",IF(D16040="Delivered",IF(B16040&lt;=INDEX(P_Due,F16040),1,0),0))</f>
        <v/>
      </c>
    </row>
    <row r="16041" customFormat="false" ht="15" hidden="false" customHeight="false" outlineLevel="0" collapsed="false">
      <c r="A16041" s="37"/>
      <c r="B16041" s="38"/>
      <c r="C16041" s="39"/>
      <c r="D16041" s="39"/>
      <c r="E16041" s="39"/>
      <c r="F16041" s="41" t="str">
        <f aca="false">IF(A16041="","",MATCH(A16041,P_ID,1))</f>
        <v/>
      </c>
      <c r="G16041" s="41" t="str">
        <f aca="false">IF(A16041="","",INDEX(P_Svc,F16041))</f>
        <v/>
      </c>
      <c r="H16041" s="41" t="str">
        <f aca="false">IF(A16041="","",INDEX(P_Zone,F16041))</f>
        <v/>
      </c>
      <c r="I16041" s="41" t="str">
        <f aca="false">IF(A16041="","",IF(D16041="Delivered",IF(B16041&lt;=INDEX(P_Due,F16041),1,0),0))</f>
        <v/>
      </c>
    </row>
    <row r="16042" customFormat="false" ht="15" hidden="false" customHeight="false" outlineLevel="0" collapsed="false">
      <c r="A16042" s="37"/>
      <c r="B16042" s="38"/>
      <c r="C16042" s="39"/>
      <c r="D16042" s="39"/>
      <c r="E16042" s="39"/>
      <c r="F16042" s="41" t="str">
        <f aca="false">IF(A16042="","",MATCH(A16042,P_ID,1))</f>
        <v/>
      </c>
      <c r="G16042" s="41" t="str">
        <f aca="false">IF(A16042="","",INDEX(P_Svc,F16042))</f>
        <v/>
      </c>
      <c r="H16042" s="41" t="str">
        <f aca="false">IF(A16042="","",INDEX(P_Zone,F16042))</f>
        <v/>
      </c>
      <c r="I16042" s="41" t="str">
        <f aca="false">IF(A16042="","",IF(D16042="Delivered",IF(B16042&lt;=INDEX(P_Due,F16042),1,0),0))</f>
        <v/>
      </c>
    </row>
    <row r="16043" customFormat="false" ht="15" hidden="false" customHeight="false" outlineLevel="0" collapsed="false">
      <c r="A16043" s="37"/>
      <c r="B16043" s="38"/>
      <c r="C16043" s="39"/>
      <c r="D16043" s="39"/>
      <c r="E16043" s="39"/>
      <c r="F16043" s="41" t="str">
        <f aca="false">IF(A16043="","",MATCH(A16043,P_ID,1))</f>
        <v/>
      </c>
      <c r="G16043" s="41" t="str">
        <f aca="false">IF(A16043="","",INDEX(P_Svc,F16043))</f>
        <v/>
      </c>
      <c r="H16043" s="41" t="str">
        <f aca="false">IF(A16043="","",INDEX(P_Zone,F16043))</f>
        <v/>
      </c>
      <c r="I16043" s="41" t="str">
        <f aca="false">IF(A16043="","",IF(D16043="Delivered",IF(B16043&lt;=INDEX(P_Due,F16043),1,0),0))</f>
        <v/>
      </c>
    </row>
    <row r="16044" customFormat="false" ht="15" hidden="false" customHeight="false" outlineLevel="0" collapsed="false">
      <c r="A16044" s="37"/>
      <c r="B16044" s="38"/>
      <c r="C16044" s="39"/>
      <c r="D16044" s="39"/>
      <c r="E16044" s="39"/>
      <c r="F16044" s="41" t="str">
        <f aca="false">IF(A16044="","",MATCH(A16044,P_ID,1))</f>
        <v/>
      </c>
      <c r="G16044" s="41" t="str">
        <f aca="false">IF(A16044="","",INDEX(P_Svc,F16044))</f>
        <v/>
      </c>
      <c r="H16044" s="41" t="str">
        <f aca="false">IF(A16044="","",INDEX(P_Zone,F16044))</f>
        <v/>
      </c>
      <c r="I16044" s="41" t="str">
        <f aca="false">IF(A16044="","",IF(D16044="Delivered",IF(B16044&lt;=INDEX(P_Due,F16044),1,0),0))</f>
        <v/>
      </c>
    </row>
    <row r="16045" customFormat="false" ht="15" hidden="false" customHeight="false" outlineLevel="0" collapsed="false">
      <c r="A16045" s="37"/>
      <c r="B16045" s="38"/>
      <c r="C16045" s="39"/>
      <c r="D16045" s="39"/>
      <c r="E16045" s="39"/>
      <c r="F16045" s="41" t="str">
        <f aca="false">IF(A16045="","",MATCH(A16045,P_ID,1))</f>
        <v/>
      </c>
      <c r="G16045" s="41" t="str">
        <f aca="false">IF(A16045="","",INDEX(P_Svc,F16045))</f>
        <v/>
      </c>
      <c r="H16045" s="41" t="str">
        <f aca="false">IF(A16045="","",INDEX(P_Zone,F16045))</f>
        <v/>
      </c>
      <c r="I16045" s="41" t="str">
        <f aca="false">IF(A16045="","",IF(D16045="Delivered",IF(B16045&lt;=INDEX(P_Due,F16045),1,0),0))</f>
        <v/>
      </c>
    </row>
    <row r="16046" customFormat="false" ht="15" hidden="false" customHeight="false" outlineLevel="0" collapsed="false">
      <c r="A16046" s="37"/>
      <c r="B16046" s="38"/>
      <c r="C16046" s="39"/>
      <c r="D16046" s="39"/>
      <c r="E16046" s="39"/>
      <c r="F16046" s="41" t="str">
        <f aca="false">IF(A16046="","",MATCH(A16046,P_ID,1))</f>
        <v/>
      </c>
      <c r="G16046" s="41" t="str">
        <f aca="false">IF(A16046="","",INDEX(P_Svc,F16046))</f>
        <v/>
      </c>
      <c r="H16046" s="41" t="str">
        <f aca="false">IF(A16046="","",INDEX(P_Zone,F16046))</f>
        <v/>
      </c>
      <c r="I16046" s="41" t="str">
        <f aca="false">IF(A16046="","",IF(D16046="Delivered",IF(B16046&lt;=INDEX(P_Due,F16046),1,0),0))</f>
        <v/>
      </c>
    </row>
    <row r="16047" customFormat="false" ht="15" hidden="false" customHeight="false" outlineLevel="0" collapsed="false">
      <c r="A16047" s="37"/>
      <c r="B16047" s="38"/>
      <c r="C16047" s="39"/>
      <c r="D16047" s="39"/>
      <c r="E16047" s="39"/>
      <c r="F16047" s="41" t="str">
        <f aca="false">IF(A16047="","",MATCH(A16047,P_ID,1))</f>
        <v/>
      </c>
      <c r="G16047" s="41" t="str">
        <f aca="false">IF(A16047="","",INDEX(P_Svc,F16047))</f>
        <v/>
      </c>
      <c r="H16047" s="41" t="str">
        <f aca="false">IF(A16047="","",INDEX(P_Zone,F16047))</f>
        <v/>
      </c>
      <c r="I16047" s="41" t="str">
        <f aca="false">IF(A16047="","",IF(D16047="Delivered",IF(B16047&lt;=INDEX(P_Due,F16047),1,0),0))</f>
        <v/>
      </c>
    </row>
    <row r="16048" customFormat="false" ht="15" hidden="false" customHeight="false" outlineLevel="0" collapsed="false">
      <c r="A16048" s="37"/>
      <c r="B16048" s="38"/>
      <c r="C16048" s="39"/>
      <c r="D16048" s="39"/>
      <c r="E16048" s="39"/>
      <c r="F16048" s="41" t="str">
        <f aca="false">IF(A16048="","",MATCH(A16048,P_ID,1))</f>
        <v/>
      </c>
      <c r="G16048" s="41" t="str">
        <f aca="false">IF(A16048="","",INDEX(P_Svc,F16048))</f>
        <v/>
      </c>
      <c r="H16048" s="41" t="str">
        <f aca="false">IF(A16048="","",INDEX(P_Zone,F16048))</f>
        <v/>
      </c>
      <c r="I16048" s="41" t="str">
        <f aca="false">IF(A16048="","",IF(D16048="Delivered",IF(B16048&lt;=INDEX(P_Due,F16048),1,0),0))</f>
        <v/>
      </c>
    </row>
    <row r="16049" customFormat="false" ht="15" hidden="false" customHeight="false" outlineLevel="0" collapsed="false">
      <c r="A16049" s="37"/>
      <c r="B16049" s="38"/>
      <c r="C16049" s="39"/>
      <c r="D16049" s="39"/>
      <c r="E16049" s="39"/>
      <c r="F16049" s="41" t="str">
        <f aca="false">IF(A16049="","",MATCH(A16049,P_ID,1))</f>
        <v/>
      </c>
      <c r="G16049" s="41" t="str">
        <f aca="false">IF(A16049="","",INDEX(P_Svc,F16049))</f>
        <v/>
      </c>
      <c r="H16049" s="41" t="str">
        <f aca="false">IF(A16049="","",INDEX(P_Zone,F16049))</f>
        <v/>
      </c>
      <c r="I16049" s="41" t="str">
        <f aca="false">IF(A16049="","",IF(D16049="Delivered",IF(B16049&lt;=INDEX(P_Due,F16049),1,0),0))</f>
        <v/>
      </c>
    </row>
    <row r="16050" customFormat="false" ht="15" hidden="false" customHeight="false" outlineLevel="0" collapsed="false">
      <c r="A16050" s="37"/>
      <c r="B16050" s="38"/>
      <c r="C16050" s="39"/>
      <c r="D16050" s="39"/>
      <c r="E16050" s="39"/>
      <c r="F16050" s="41" t="str">
        <f aca="false">IF(A16050="","",MATCH(A16050,P_ID,1))</f>
        <v/>
      </c>
      <c r="G16050" s="41" t="str">
        <f aca="false">IF(A16050="","",INDEX(P_Svc,F16050))</f>
        <v/>
      </c>
      <c r="H16050" s="41" t="str">
        <f aca="false">IF(A16050="","",INDEX(P_Zone,F16050))</f>
        <v/>
      </c>
      <c r="I16050" s="41" t="str">
        <f aca="false">IF(A16050="","",IF(D16050="Delivered",IF(B16050&lt;=INDEX(P_Due,F16050),1,0),0))</f>
        <v/>
      </c>
    </row>
    <row r="16051" customFormat="false" ht="15" hidden="false" customHeight="false" outlineLevel="0" collapsed="false">
      <c r="A16051" s="37"/>
      <c r="B16051" s="38"/>
      <c r="C16051" s="39"/>
      <c r="D16051" s="39"/>
      <c r="E16051" s="39"/>
      <c r="F16051" s="41" t="str">
        <f aca="false">IF(A16051="","",MATCH(A16051,P_ID,1))</f>
        <v/>
      </c>
      <c r="G16051" s="41" t="str">
        <f aca="false">IF(A16051="","",INDEX(P_Svc,F16051))</f>
        <v/>
      </c>
      <c r="H16051" s="41" t="str">
        <f aca="false">IF(A16051="","",INDEX(P_Zone,F16051))</f>
        <v/>
      </c>
      <c r="I16051" s="41" t="str">
        <f aca="false">IF(A16051="","",IF(D16051="Delivered",IF(B16051&lt;=INDEX(P_Due,F16051),1,0),0))</f>
        <v/>
      </c>
    </row>
    <row r="16052" customFormat="false" ht="15" hidden="false" customHeight="false" outlineLevel="0" collapsed="false">
      <c r="A16052" s="37"/>
      <c r="B16052" s="38"/>
      <c r="C16052" s="39"/>
      <c r="D16052" s="39"/>
      <c r="E16052" s="39"/>
      <c r="F16052" s="41" t="str">
        <f aca="false">IF(A16052="","",MATCH(A16052,P_ID,1))</f>
        <v/>
      </c>
      <c r="G16052" s="41" t="str">
        <f aca="false">IF(A16052="","",INDEX(P_Svc,F16052))</f>
        <v/>
      </c>
      <c r="H16052" s="41" t="str">
        <f aca="false">IF(A16052="","",INDEX(P_Zone,F16052))</f>
        <v/>
      </c>
      <c r="I16052" s="41" t="str">
        <f aca="false">IF(A16052="","",IF(D16052="Delivered",IF(B16052&lt;=INDEX(P_Due,F16052),1,0),0))</f>
        <v/>
      </c>
    </row>
    <row r="16053" customFormat="false" ht="15" hidden="false" customHeight="false" outlineLevel="0" collapsed="false">
      <c r="A16053" s="37"/>
      <c r="B16053" s="38"/>
      <c r="C16053" s="39"/>
      <c r="D16053" s="39"/>
      <c r="E16053" s="39"/>
      <c r="F16053" s="41" t="str">
        <f aca="false">IF(A16053="","",MATCH(A16053,P_ID,1))</f>
        <v/>
      </c>
      <c r="G16053" s="41" t="str">
        <f aca="false">IF(A16053="","",INDEX(P_Svc,F16053))</f>
        <v/>
      </c>
      <c r="H16053" s="41" t="str">
        <f aca="false">IF(A16053="","",INDEX(P_Zone,F16053))</f>
        <v/>
      </c>
      <c r="I16053" s="41" t="str">
        <f aca="false">IF(A16053="","",IF(D16053="Delivered",IF(B16053&lt;=INDEX(P_Due,F16053),1,0),0))</f>
        <v/>
      </c>
    </row>
    <row r="16054" customFormat="false" ht="15" hidden="false" customHeight="false" outlineLevel="0" collapsed="false">
      <c r="A16054" s="37"/>
      <c r="B16054" s="38"/>
      <c r="C16054" s="39"/>
      <c r="D16054" s="39"/>
      <c r="E16054" s="39"/>
      <c r="F16054" s="41" t="str">
        <f aca="false">IF(A16054="","",MATCH(A16054,P_ID,1))</f>
        <v/>
      </c>
      <c r="G16054" s="41" t="str">
        <f aca="false">IF(A16054="","",INDEX(P_Svc,F16054))</f>
        <v/>
      </c>
      <c r="H16054" s="41" t="str">
        <f aca="false">IF(A16054="","",INDEX(P_Zone,F16054))</f>
        <v/>
      </c>
      <c r="I16054" s="41" t="str">
        <f aca="false">IF(A16054="","",IF(D16054="Delivered",IF(B16054&lt;=INDEX(P_Due,F16054),1,0),0))</f>
        <v/>
      </c>
    </row>
    <row r="16055" customFormat="false" ht="15" hidden="false" customHeight="false" outlineLevel="0" collapsed="false">
      <c r="A16055" s="37"/>
      <c r="B16055" s="38"/>
      <c r="C16055" s="39"/>
      <c r="D16055" s="39"/>
      <c r="E16055" s="39"/>
      <c r="F16055" s="41" t="str">
        <f aca="false">IF(A16055="","",MATCH(A16055,P_ID,1))</f>
        <v/>
      </c>
      <c r="G16055" s="41" t="str">
        <f aca="false">IF(A16055="","",INDEX(P_Svc,F16055))</f>
        <v/>
      </c>
      <c r="H16055" s="41" t="str">
        <f aca="false">IF(A16055="","",INDEX(P_Zone,F16055))</f>
        <v/>
      </c>
      <c r="I16055" s="41" t="str">
        <f aca="false">IF(A16055="","",IF(D16055="Delivered",IF(B16055&lt;=INDEX(P_Due,F16055),1,0),0))</f>
        <v/>
      </c>
    </row>
    <row r="16056" customFormat="false" ht="15" hidden="false" customHeight="false" outlineLevel="0" collapsed="false">
      <c r="A16056" s="37"/>
      <c r="B16056" s="38"/>
      <c r="C16056" s="39"/>
      <c r="D16056" s="39"/>
      <c r="E16056" s="39"/>
      <c r="F16056" s="41" t="str">
        <f aca="false">IF(A16056="","",MATCH(A16056,P_ID,1))</f>
        <v/>
      </c>
      <c r="G16056" s="41" t="str">
        <f aca="false">IF(A16056="","",INDEX(P_Svc,F16056))</f>
        <v/>
      </c>
      <c r="H16056" s="41" t="str">
        <f aca="false">IF(A16056="","",INDEX(P_Zone,F16056))</f>
        <v/>
      </c>
      <c r="I16056" s="41" t="str">
        <f aca="false">IF(A16056="","",IF(D16056="Delivered",IF(B16056&lt;=INDEX(P_Due,F16056),1,0),0))</f>
        <v/>
      </c>
    </row>
    <row r="16057" customFormat="false" ht="15" hidden="false" customHeight="false" outlineLevel="0" collapsed="false">
      <c r="A16057" s="37"/>
      <c r="B16057" s="38"/>
      <c r="C16057" s="39"/>
      <c r="D16057" s="39"/>
      <c r="E16057" s="39"/>
      <c r="F16057" s="41" t="str">
        <f aca="false">IF(A16057="","",MATCH(A16057,P_ID,1))</f>
        <v/>
      </c>
      <c r="G16057" s="41" t="str">
        <f aca="false">IF(A16057="","",INDEX(P_Svc,F16057))</f>
        <v/>
      </c>
      <c r="H16057" s="41" t="str">
        <f aca="false">IF(A16057="","",INDEX(P_Zone,F16057))</f>
        <v/>
      </c>
      <c r="I16057" s="41" t="str">
        <f aca="false">IF(A16057="","",IF(D16057="Delivered",IF(B16057&lt;=INDEX(P_Due,F16057),1,0),0))</f>
        <v/>
      </c>
    </row>
    <row r="16058" customFormat="false" ht="15" hidden="false" customHeight="false" outlineLevel="0" collapsed="false">
      <c r="A16058" s="37"/>
      <c r="B16058" s="38"/>
      <c r="C16058" s="39"/>
      <c r="D16058" s="39"/>
      <c r="E16058" s="39"/>
      <c r="F16058" s="41" t="str">
        <f aca="false">IF(A16058="","",MATCH(A16058,P_ID,1))</f>
        <v/>
      </c>
      <c r="G16058" s="41" t="str">
        <f aca="false">IF(A16058="","",INDEX(P_Svc,F16058))</f>
        <v/>
      </c>
      <c r="H16058" s="41" t="str">
        <f aca="false">IF(A16058="","",INDEX(P_Zone,F16058))</f>
        <v/>
      </c>
      <c r="I16058" s="41" t="str">
        <f aca="false">IF(A16058="","",IF(D16058="Delivered",IF(B16058&lt;=INDEX(P_Due,F16058),1,0),0))</f>
        <v/>
      </c>
    </row>
    <row r="16059" customFormat="false" ht="15" hidden="false" customHeight="false" outlineLevel="0" collapsed="false">
      <c r="A16059" s="37"/>
      <c r="B16059" s="38"/>
      <c r="C16059" s="39"/>
      <c r="D16059" s="39"/>
      <c r="E16059" s="39"/>
      <c r="F16059" s="41" t="str">
        <f aca="false">IF(A16059="","",MATCH(A16059,P_ID,1))</f>
        <v/>
      </c>
      <c r="G16059" s="41" t="str">
        <f aca="false">IF(A16059="","",INDEX(P_Svc,F16059))</f>
        <v/>
      </c>
      <c r="H16059" s="41" t="str">
        <f aca="false">IF(A16059="","",INDEX(P_Zone,F16059))</f>
        <v/>
      </c>
      <c r="I16059" s="41" t="str">
        <f aca="false">IF(A16059="","",IF(D16059="Delivered",IF(B16059&lt;=INDEX(P_Due,F16059),1,0),0))</f>
        <v/>
      </c>
    </row>
    <row r="16060" customFormat="false" ht="15" hidden="false" customHeight="false" outlineLevel="0" collapsed="false">
      <c r="A16060" s="37"/>
      <c r="B16060" s="38"/>
      <c r="C16060" s="39"/>
      <c r="D16060" s="39"/>
      <c r="E16060" s="39"/>
      <c r="F16060" s="41" t="str">
        <f aca="false">IF(A16060="","",MATCH(A16060,P_ID,1))</f>
        <v/>
      </c>
      <c r="G16060" s="41" t="str">
        <f aca="false">IF(A16060="","",INDEX(P_Svc,F16060))</f>
        <v/>
      </c>
      <c r="H16060" s="41" t="str">
        <f aca="false">IF(A16060="","",INDEX(P_Zone,F16060))</f>
        <v/>
      </c>
      <c r="I16060" s="41" t="str">
        <f aca="false">IF(A16060="","",IF(D16060="Delivered",IF(B16060&lt;=INDEX(P_Due,F16060),1,0),0))</f>
        <v/>
      </c>
    </row>
    <row r="16061" customFormat="false" ht="15" hidden="false" customHeight="false" outlineLevel="0" collapsed="false">
      <c r="A16061" s="37"/>
      <c r="B16061" s="38"/>
      <c r="C16061" s="39"/>
      <c r="D16061" s="39"/>
      <c r="E16061" s="39"/>
      <c r="F16061" s="41" t="str">
        <f aca="false">IF(A16061="","",MATCH(A16061,P_ID,1))</f>
        <v/>
      </c>
      <c r="G16061" s="41" t="str">
        <f aca="false">IF(A16061="","",INDEX(P_Svc,F16061))</f>
        <v/>
      </c>
      <c r="H16061" s="41" t="str">
        <f aca="false">IF(A16061="","",INDEX(P_Zone,F16061))</f>
        <v/>
      </c>
      <c r="I16061" s="41" t="str">
        <f aca="false">IF(A16061="","",IF(D16061="Delivered",IF(B16061&lt;=INDEX(P_Due,F16061),1,0),0))</f>
        <v/>
      </c>
    </row>
    <row r="16062" customFormat="false" ht="15" hidden="false" customHeight="false" outlineLevel="0" collapsed="false">
      <c r="A16062" s="37"/>
      <c r="B16062" s="38"/>
      <c r="C16062" s="39"/>
      <c r="D16062" s="39"/>
      <c r="E16062" s="39"/>
      <c r="F16062" s="41" t="str">
        <f aca="false">IF(A16062="","",MATCH(A16062,P_ID,1))</f>
        <v/>
      </c>
      <c r="G16062" s="41" t="str">
        <f aca="false">IF(A16062="","",INDEX(P_Svc,F16062))</f>
        <v/>
      </c>
      <c r="H16062" s="41" t="str">
        <f aca="false">IF(A16062="","",INDEX(P_Zone,F16062))</f>
        <v/>
      </c>
      <c r="I16062" s="41" t="str">
        <f aca="false">IF(A16062="","",IF(D16062="Delivered",IF(B16062&lt;=INDEX(P_Due,F16062),1,0),0))</f>
        <v/>
      </c>
    </row>
    <row r="16063" customFormat="false" ht="15" hidden="false" customHeight="false" outlineLevel="0" collapsed="false">
      <c r="A16063" s="37"/>
      <c r="B16063" s="38"/>
      <c r="C16063" s="39"/>
      <c r="D16063" s="39"/>
      <c r="E16063" s="39"/>
      <c r="F16063" s="41" t="str">
        <f aca="false">IF(A16063="","",MATCH(A16063,P_ID,1))</f>
        <v/>
      </c>
      <c r="G16063" s="41" t="str">
        <f aca="false">IF(A16063="","",INDEX(P_Svc,F16063))</f>
        <v/>
      </c>
      <c r="H16063" s="41" t="str">
        <f aca="false">IF(A16063="","",INDEX(P_Zone,F16063))</f>
        <v/>
      </c>
      <c r="I16063" s="41" t="str">
        <f aca="false">IF(A16063="","",IF(D16063="Delivered",IF(B16063&lt;=INDEX(P_Due,F16063),1,0),0))</f>
        <v/>
      </c>
    </row>
    <row r="16064" customFormat="false" ht="15" hidden="false" customHeight="false" outlineLevel="0" collapsed="false">
      <c r="A16064" s="37"/>
      <c r="B16064" s="38"/>
      <c r="C16064" s="39"/>
      <c r="D16064" s="39"/>
      <c r="E16064" s="39"/>
      <c r="F16064" s="41" t="str">
        <f aca="false">IF(A16064="","",MATCH(A16064,P_ID,1))</f>
        <v/>
      </c>
      <c r="G16064" s="41" t="str">
        <f aca="false">IF(A16064="","",INDEX(P_Svc,F16064))</f>
        <v/>
      </c>
      <c r="H16064" s="41" t="str">
        <f aca="false">IF(A16064="","",INDEX(P_Zone,F16064))</f>
        <v/>
      </c>
      <c r="I16064" s="41" t="str">
        <f aca="false">IF(A16064="","",IF(D16064="Delivered",IF(B16064&lt;=INDEX(P_Due,F16064),1,0),0))</f>
        <v/>
      </c>
    </row>
    <row r="16065" customFormat="false" ht="15" hidden="false" customHeight="false" outlineLevel="0" collapsed="false">
      <c r="A16065" s="37"/>
      <c r="B16065" s="38"/>
      <c r="C16065" s="39"/>
      <c r="D16065" s="39"/>
      <c r="E16065" s="39"/>
      <c r="F16065" s="41" t="str">
        <f aca="false">IF(A16065="","",MATCH(A16065,P_ID,1))</f>
        <v/>
      </c>
      <c r="G16065" s="41" t="str">
        <f aca="false">IF(A16065="","",INDEX(P_Svc,F16065))</f>
        <v/>
      </c>
      <c r="H16065" s="41" t="str">
        <f aca="false">IF(A16065="","",INDEX(P_Zone,F16065))</f>
        <v/>
      </c>
      <c r="I16065" s="41" t="str">
        <f aca="false">IF(A16065="","",IF(D16065="Delivered",IF(B16065&lt;=INDEX(P_Due,F16065),1,0),0))</f>
        <v/>
      </c>
    </row>
    <row r="16066" customFormat="false" ht="15" hidden="false" customHeight="false" outlineLevel="0" collapsed="false">
      <c r="A16066" s="37"/>
      <c r="B16066" s="38"/>
      <c r="C16066" s="39"/>
      <c r="D16066" s="39"/>
      <c r="E16066" s="39"/>
      <c r="F16066" s="41" t="str">
        <f aca="false">IF(A16066="","",MATCH(A16066,P_ID,1))</f>
        <v/>
      </c>
      <c r="G16066" s="41" t="str">
        <f aca="false">IF(A16066="","",INDEX(P_Svc,F16066))</f>
        <v/>
      </c>
      <c r="H16066" s="41" t="str">
        <f aca="false">IF(A16066="","",INDEX(P_Zone,F16066))</f>
        <v/>
      </c>
      <c r="I16066" s="41" t="str">
        <f aca="false">IF(A16066="","",IF(D16066="Delivered",IF(B16066&lt;=INDEX(P_Due,F16066),1,0),0))</f>
        <v/>
      </c>
    </row>
    <row r="16067" customFormat="false" ht="15" hidden="false" customHeight="false" outlineLevel="0" collapsed="false">
      <c r="A16067" s="37"/>
      <c r="B16067" s="38"/>
      <c r="C16067" s="39"/>
      <c r="D16067" s="39"/>
      <c r="E16067" s="39"/>
      <c r="F16067" s="41" t="str">
        <f aca="false">IF(A16067="","",MATCH(A16067,P_ID,1))</f>
        <v/>
      </c>
      <c r="G16067" s="41" t="str">
        <f aca="false">IF(A16067="","",INDEX(P_Svc,F16067))</f>
        <v/>
      </c>
      <c r="H16067" s="41" t="str">
        <f aca="false">IF(A16067="","",INDEX(P_Zone,F16067))</f>
        <v/>
      </c>
      <c r="I16067" s="41" t="str">
        <f aca="false">IF(A16067="","",IF(D16067="Delivered",IF(B16067&lt;=INDEX(P_Due,F16067),1,0),0))</f>
        <v/>
      </c>
    </row>
    <row r="16068" customFormat="false" ht="15" hidden="false" customHeight="false" outlineLevel="0" collapsed="false">
      <c r="A16068" s="37"/>
      <c r="B16068" s="38"/>
      <c r="C16068" s="39"/>
      <c r="D16068" s="39"/>
      <c r="E16068" s="39"/>
      <c r="F16068" s="41" t="str">
        <f aca="false">IF(A16068="","",MATCH(A16068,P_ID,1))</f>
        <v/>
      </c>
      <c r="G16068" s="41" t="str">
        <f aca="false">IF(A16068="","",INDEX(P_Svc,F16068))</f>
        <v/>
      </c>
      <c r="H16068" s="41" t="str">
        <f aca="false">IF(A16068="","",INDEX(P_Zone,F16068))</f>
        <v/>
      </c>
      <c r="I16068" s="41" t="str">
        <f aca="false">IF(A16068="","",IF(D16068="Delivered",IF(B16068&lt;=INDEX(P_Due,F16068),1,0),0))</f>
        <v/>
      </c>
    </row>
    <row r="16069" customFormat="false" ht="15" hidden="false" customHeight="false" outlineLevel="0" collapsed="false">
      <c r="A16069" s="37"/>
      <c r="B16069" s="38"/>
      <c r="C16069" s="39"/>
      <c r="D16069" s="39"/>
      <c r="E16069" s="39"/>
      <c r="F16069" s="41" t="str">
        <f aca="false">IF(A16069="","",MATCH(A16069,P_ID,1))</f>
        <v/>
      </c>
      <c r="G16069" s="41" t="str">
        <f aca="false">IF(A16069="","",INDEX(P_Svc,F16069))</f>
        <v/>
      </c>
      <c r="H16069" s="41" t="str">
        <f aca="false">IF(A16069="","",INDEX(P_Zone,F16069))</f>
        <v/>
      </c>
      <c r="I16069" s="41" t="str">
        <f aca="false">IF(A16069="","",IF(D16069="Delivered",IF(B16069&lt;=INDEX(P_Due,F16069),1,0),0))</f>
        <v/>
      </c>
    </row>
    <row r="16070" customFormat="false" ht="15" hidden="false" customHeight="false" outlineLevel="0" collapsed="false">
      <c r="A16070" s="37"/>
      <c r="B16070" s="38"/>
      <c r="C16070" s="39"/>
      <c r="D16070" s="39"/>
      <c r="E16070" s="39"/>
      <c r="F16070" s="41" t="str">
        <f aca="false">IF(A16070="","",MATCH(A16070,P_ID,1))</f>
        <v/>
      </c>
      <c r="G16070" s="41" t="str">
        <f aca="false">IF(A16070="","",INDEX(P_Svc,F16070))</f>
        <v/>
      </c>
      <c r="H16070" s="41" t="str">
        <f aca="false">IF(A16070="","",INDEX(P_Zone,F16070))</f>
        <v/>
      </c>
      <c r="I16070" s="41" t="str">
        <f aca="false">IF(A16070="","",IF(D16070="Delivered",IF(B16070&lt;=INDEX(P_Due,F16070),1,0),0))</f>
        <v/>
      </c>
    </row>
    <row r="16071" customFormat="false" ht="15" hidden="false" customHeight="false" outlineLevel="0" collapsed="false">
      <c r="A16071" s="37"/>
      <c r="B16071" s="38"/>
      <c r="C16071" s="39"/>
      <c r="D16071" s="39"/>
      <c r="E16071" s="39"/>
      <c r="F16071" s="41" t="str">
        <f aca="false">IF(A16071="","",MATCH(A16071,P_ID,1))</f>
        <v/>
      </c>
      <c r="G16071" s="41" t="str">
        <f aca="false">IF(A16071="","",INDEX(P_Svc,F16071))</f>
        <v/>
      </c>
      <c r="H16071" s="41" t="str">
        <f aca="false">IF(A16071="","",INDEX(P_Zone,F16071))</f>
        <v/>
      </c>
      <c r="I16071" s="41" t="str">
        <f aca="false">IF(A16071="","",IF(D16071="Delivered",IF(B16071&lt;=INDEX(P_Due,F16071),1,0),0))</f>
        <v/>
      </c>
    </row>
    <row r="16072" customFormat="false" ht="15" hidden="false" customHeight="false" outlineLevel="0" collapsed="false">
      <c r="A16072" s="37"/>
      <c r="B16072" s="38"/>
      <c r="C16072" s="39"/>
      <c r="D16072" s="39"/>
      <c r="E16072" s="39"/>
      <c r="F16072" s="41" t="str">
        <f aca="false">IF(A16072="","",MATCH(A16072,P_ID,1))</f>
        <v/>
      </c>
      <c r="G16072" s="41" t="str">
        <f aca="false">IF(A16072="","",INDEX(P_Svc,F16072))</f>
        <v/>
      </c>
      <c r="H16072" s="41" t="str">
        <f aca="false">IF(A16072="","",INDEX(P_Zone,F16072))</f>
        <v/>
      </c>
      <c r="I16072" s="41" t="str">
        <f aca="false">IF(A16072="","",IF(D16072="Delivered",IF(B16072&lt;=INDEX(P_Due,F16072),1,0),0))</f>
        <v/>
      </c>
    </row>
    <row r="16073" customFormat="false" ht="15" hidden="false" customHeight="false" outlineLevel="0" collapsed="false">
      <c r="A16073" s="37"/>
      <c r="B16073" s="38"/>
      <c r="C16073" s="39"/>
      <c r="D16073" s="39"/>
      <c r="E16073" s="39"/>
      <c r="F16073" s="41" t="str">
        <f aca="false">IF(A16073="","",MATCH(A16073,P_ID,1))</f>
        <v/>
      </c>
      <c r="G16073" s="41" t="str">
        <f aca="false">IF(A16073="","",INDEX(P_Svc,F16073))</f>
        <v/>
      </c>
      <c r="H16073" s="41" t="str">
        <f aca="false">IF(A16073="","",INDEX(P_Zone,F16073))</f>
        <v/>
      </c>
      <c r="I16073" s="41" t="str">
        <f aca="false">IF(A16073="","",IF(D16073="Delivered",IF(B16073&lt;=INDEX(P_Due,F16073),1,0),0))</f>
        <v/>
      </c>
    </row>
    <row r="16074" customFormat="false" ht="15" hidden="false" customHeight="false" outlineLevel="0" collapsed="false">
      <c r="A16074" s="37"/>
      <c r="B16074" s="38"/>
      <c r="C16074" s="39"/>
      <c r="D16074" s="39"/>
      <c r="E16074" s="39"/>
      <c r="F16074" s="41" t="str">
        <f aca="false">IF(A16074="","",MATCH(A16074,P_ID,1))</f>
        <v/>
      </c>
      <c r="G16074" s="41" t="str">
        <f aca="false">IF(A16074="","",INDEX(P_Svc,F16074))</f>
        <v/>
      </c>
      <c r="H16074" s="41" t="str">
        <f aca="false">IF(A16074="","",INDEX(P_Zone,F16074))</f>
        <v/>
      </c>
      <c r="I16074" s="41" t="str">
        <f aca="false">IF(A16074="","",IF(D16074="Delivered",IF(B16074&lt;=INDEX(P_Due,F16074),1,0),0))</f>
        <v/>
      </c>
    </row>
    <row r="16075" customFormat="false" ht="15" hidden="false" customHeight="false" outlineLevel="0" collapsed="false">
      <c r="A16075" s="37"/>
      <c r="B16075" s="38"/>
      <c r="C16075" s="39"/>
      <c r="D16075" s="39"/>
      <c r="E16075" s="39"/>
      <c r="F16075" s="41" t="str">
        <f aca="false">IF(A16075="","",MATCH(A16075,P_ID,1))</f>
        <v/>
      </c>
      <c r="G16075" s="41" t="str">
        <f aca="false">IF(A16075="","",INDEX(P_Svc,F16075))</f>
        <v/>
      </c>
      <c r="H16075" s="41" t="str">
        <f aca="false">IF(A16075="","",INDEX(P_Zone,F16075))</f>
        <v/>
      </c>
      <c r="I16075" s="41" t="str">
        <f aca="false">IF(A16075="","",IF(D16075="Delivered",IF(B16075&lt;=INDEX(P_Due,F16075),1,0),0))</f>
        <v/>
      </c>
    </row>
    <row r="16076" customFormat="false" ht="15" hidden="false" customHeight="false" outlineLevel="0" collapsed="false">
      <c r="A16076" s="37"/>
      <c r="B16076" s="38"/>
      <c r="C16076" s="39"/>
      <c r="D16076" s="39"/>
      <c r="E16076" s="39"/>
      <c r="F16076" s="41" t="str">
        <f aca="false">IF(A16076="","",MATCH(A16076,P_ID,1))</f>
        <v/>
      </c>
      <c r="G16076" s="41" t="str">
        <f aca="false">IF(A16076="","",INDEX(P_Svc,F16076))</f>
        <v/>
      </c>
      <c r="H16076" s="41" t="str">
        <f aca="false">IF(A16076="","",INDEX(P_Zone,F16076))</f>
        <v/>
      </c>
      <c r="I16076" s="41" t="str">
        <f aca="false">IF(A16076="","",IF(D16076="Delivered",IF(B16076&lt;=INDEX(P_Due,F16076),1,0),0))</f>
        <v/>
      </c>
    </row>
    <row r="16077" customFormat="false" ht="15" hidden="false" customHeight="false" outlineLevel="0" collapsed="false">
      <c r="A16077" s="37"/>
      <c r="B16077" s="38"/>
      <c r="C16077" s="39"/>
      <c r="D16077" s="39"/>
      <c r="E16077" s="39"/>
      <c r="F16077" s="41" t="str">
        <f aca="false">IF(A16077="","",MATCH(A16077,P_ID,1))</f>
        <v/>
      </c>
      <c r="G16077" s="41" t="str">
        <f aca="false">IF(A16077="","",INDEX(P_Svc,F16077))</f>
        <v/>
      </c>
      <c r="H16077" s="41" t="str">
        <f aca="false">IF(A16077="","",INDEX(P_Zone,F16077))</f>
        <v/>
      </c>
      <c r="I16077" s="41" t="str">
        <f aca="false">IF(A16077="","",IF(D16077="Delivered",IF(B16077&lt;=INDEX(P_Due,F16077),1,0),0))</f>
        <v/>
      </c>
    </row>
    <row r="16078" customFormat="false" ht="15" hidden="false" customHeight="false" outlineLevel="0" collapsed="false">
      <c r="A16078" s="37"/>
      <c r="B16078" s="38"/>
      <c r="C16078" s="39"/>
      <c r="D16078" s="39"/>
      <c r="E16078" s="39"/>
      <c r="F16078" s="41" t="str">
        <f aca="false">IF(A16078="","",MATCH(A16078,P_ID,1))</f>
        <v/>
      </c>
      <c r="G16078" s="41" t="str">
        <f aca="false">IF(A16078="","",INDEX(P_Svc,F16078))</f>
        <v/>
      </c>
      <c r="H16078" s="41" t="str">
        <f aca="false">IF(A16078="","",INDEX(P_Zone,F16078))</f>
        <v/>
      </c>
      <c r="I16078" s="41" t="str">
        <f aca="false">IF(A16078="","",IF(D16078="Delivered",IF(B16078&lt;=INDEX(P_Due,F16078),1,0),0))</f>
        <v/>
      </c>
    </row>
    <row r="16079" customFormat="false" ht="15" hidden="false" customHeight="false" outlineLevel="0" collapsed="false">
      <c r="A16079" s="37"/>
      <c r="B16079" s="38"/>
      <c r="C16079" s="39"/>
      <c r="D16079" s="39"/>
      <c r="E16079" s="39"/>
      <c r="F16079" s="41" t="str">
        <f aca="false">IF(A16079="","",MATCH(A16079,P_ID,1))</f>
        <v/>
      </c>
      <c r="G16079" s="41" t="str">
        <f aca="false">IF(A16079="","",INDEX(P_Svc,F16079))</f>
        <v/>
      </c>
      <c r="H16079" s="41" t="str">
        <f aca="false">IF(A16079="","",INDEX(P_Zone,F16079))</f>
        <v/>
      </c>
      <c r="I16079" s="41" t="str">
        <f aca="false">IF(A16079="","",IF(D16079="Delivered",IF(B16079&lt;=INDEX(P_Due,F16079),1,0),0))</f>
        <v/>
      </c>
    </row>
    <row r="16080" customFormat="false" ht="15" hidden="false" customHeight="false" outlineLevel="0" collapsed="false">
      <c r="A16080" s="37"/>
      <c r="B16080" s="38"/>
      <c r="C16080" s="39"/>
      <c r="D16080" s="39"/>
      <c r="E16080" s="39"/>
      <c r="F16080" s="41" t="str">
        <f aca="false">IF(A16080="","",MATCH(A16080,P_ID,1))</f>
        <v/>
      </c>
      <c r="G16080" s="41" t="str">
        <f aca="false">IF(A16080="","",INDEX(P_Svc,F16080))</f>
        <v/>
      </c>
      <c r="H16080" s="41" t="str">
        <f aca="false">IF(A16080="","",INDEX(P_Zone,F16080))</f>
        <v/>
      </c>
      <c r="I16080" s="41" t="str">
        <f aca="false">IF(A16080="","",IF(D16080="Delivered",IF(B16080&lt;=INDEX(P_Due,F16080),1,0),0))</f>
        <v/>
      </c>
    </row>
    <row r="16081" customFormat="false" ht="15" hidden="false" customHeight="false" outlineLevel="0" collapsed="false">
      <c r="A16081" s="37"/>
      <c r="B16081" s="38"/>
      <c r="C16081" s="39"/>
      <c r="D16081" s="39"/>
      <c r="E16081" s="39"/>
      <c r="F16081" s="41" t="str">
        <f aca="false">IF(A16081="","",MATCH(A16081,P_ID,1))</f>
        <v/>
      </c>
      <c r="G16081" s="41" t="str">
        <f aca="false">IF(A16081="","",INDEX(P_Svc,F16081))</f>
        <v/>
      </c>
      <c r="H16081" s="41" t="str">
        <f aca="false">IF(A16081="","",INDEX(P_Zone,F16081))</f>
        <v/>
      </c>
      <c r="I16081" s="41" t="str">
        <f aca="false">IF(A16081="","",IF(D16081="Delivered",IF(B16081&lt;=INDEX(P_Due,F16081),1,0),0))</f>
        <v/>
      </c>
    </row>
    <row r="16082" customFormat="false" ht="15" hidden="false" customHeight="false" outlineLevel="0" collapsed="false">
      <c r="A16082" s="37"/>
      <c r="B16082" s="38"/>
      <c r="C16082" s="39"/>
      <c r="D16082" s="39"/>
      <c r="E16082" s="39"/>
      <c r="F16082" s="41" t="str">
        <f aca="false">IF(A16082="","",MATCH(A16082,P_ID,1))</f>
        <v/>
      </c>
      <c r="G16082" s="41" t="str">
        <f aca="false">IF(A16082="","",INDEX(P_Svc,F16082))</f>
        <v/>
      </c>
      <c r="H16082" s="41" t="str">
        <f aca="false">IF(A16082="","",INDEX(P_Zone,F16082))</f>
        <v/>
      </c>
      <c r="I16082" s="41" t="str">
        <f aca="false">IF(A16082="","",IF(D16082="Delivered",IF(B16082&lt;=INDEX(P_Due,F16082),1,0),0))</f>
        <v/>
      </c>
    </row>
    <row r="16083" customFormat="false" ht="15" hidden="false" customHeight="false" outlineLevel="0" collapsed="false">
      <c r="A16083" s="37"/>
      <c r="B16083" s="38"/>
      <c r="C16083" s="39"/>
      <c r="D16083" s="39"/>
      <c r="E16083" s="39"/>
      <c r="F16083" s="41" t="str">
        <f aca="false">IF(A16083="","",MATCH(A16083,P_ID,1))</f>
        <v/>
      </c>
      <c r="G16083" s="41" t="str">
        <f aca="false">IF(A16083="","",INDEX(P_Svc,F16083))</f>
        <v/>
      </c>
      <c r="H16083" s="41" t="str">
        <f aca="false">IF(A16083="","",INDEX(P_Zone,F16083))</f>
        <v/>
      </c>
      <c r="I16083" s="41" t="str">
        <f aca="false">IF(A16083="","",IF(D16083="Delivered",IF(B16083&lt;=INDEX(P_Due,F16083),1,0),0))</f>
        <v/>
      </c>
    </row>
    <row r="16084" customFormat="false" ht="15" hidden="false" customHeight="false" outlineLevel="0" collapsed="false">
      <c r="A16084" s="37"/>
      <c r="B16084" s="38"/>
      <c r="C16084" s="39"/>
      <c r="D16084" s="39"/>
      <c r="E16084" s="39"/>
      <c r="F16084" s="41" t="str">
        <f aca="false">IF(A16084="","",MATCH(A16084,P_ID,1))</f>
        <v/>
      </c>
      <c r="G16084" s="41" t="str">
        <f aca="false">IF(A16084="","",INDEX(P_Svc,F16084))</f>
        <v/>
      </c>
      <c r="H16084" s="41" t="str">
        <f aca="false">IF(A16084="","",INDEX(P_Zone,F16084))</f>
        <v/>
      </c>
      <c r="I16084" s="41" t="str">
        <f aca="false">IF(A16084="","",IF(D16084="Delivered",IF(B16084&lt;=INDEX(P_Due,F16084),1,0),0))</f>
        <v/>
      </c>
    </row>
    <row r="16085" customFormat="false" ht="15" hidden="false" customHeight="false" outlineLevel="0" collapsed="false">
      <c r="A16085" s="37"/>
      <c r="B16085" s="38"/>
      <c r="C16085" s="39"/>
      <c r="D16085" s="39"/>
      <c r="E16085" s="39"/>
      <c r="F16085" s="41" t="str">
        <f aca="false">IF(A16085="","",MATCH(A16085,P_ID,1))</f>
        <v/>
      </c>
      <c r="G16085" s="41" t="str">
        <f aca="false">IF(A16085="","",INDEX(P_Svc,F16085))</f>
        <v/>
      </c>
      <c r="H16085" s="41" t="str">
        <f aca="false">IF(A16085="","",INDEX(P_Zone,F16085))</f>
        <v/>
      </c>
      <c r="I16085" s="41" t="str">
        <f aca="false">IF(A16085="","",IF(D16085="Delivered",IF(B16085&lt;=INDEX(P_Due,F16085),1,0),0))</f>
        <v/>
      </c>
    </row>
    <row r="16086" customFormat="false" ht="15" hidden="false" customHeight="false" outlineLevel="0" collapsed="false">
      <c r="A16086" s="37"/>
      <c r="B16086" s="38"/>
      <c r="C16086" s="39"/>
      <c r="D16086" s="39"/>
      <c r="E16086" s="39"/>
      <c r="F16086" s="41" t="str">
        <f aca="false">IF(A16086="","",MATCH(A16086,P_ID,1))</f>
        <v/>
      </c>
      <c r="G16086" s="41" t="str">
        <f aca="false">IF(A16086="","",INDEX(P_Svc,F16086))</f>
        <v/>
      </c>
      <c r="H16086" s="41" t="str">
        <f aca="false">IF(A16086="","",INDEX(P_Zone,F16086))</f>
        <v/>
      </c>
      <c r="I16086" s="41" t="str">
        <f aca="false">IF(A16086="","",IF(D16086="Delivered",IF(B16086&lt;=INDEX(P_Due,F16086),1,0),0))</f>
        <v/>
      </c>
    </row>
    <row r="16087" customFormat="false" ht="15" hidden="false" customHeight="false" outlineLevel="0" collapsed="false">
      <c r="A16087" s="37"/>
      <c r="B16087" s="38"/>
      <c r="C16087" s="39"/>
      <c r="D16087" s="39"/>
      <c r="E16087" s="39"/>
      <c r="F16087" s="41" t="str">
        <f aca="false">IF(A16087="","",MATCH(A16087,P_ID,1))</f>
        <v/>
      </c>
      <c r="G16087" s="41" t="str">
        <f aca="false">IF(A16087="","",INDEX(P_Svc,F16087))</f>
        <v/>
      </c>
      <c r="H16087" s="41" t="str">
        <f aca="false">IF(A16087="","",INDEX(P_Zone,F16087))</f>
        <v/>
      </c>
      <c r="I16087" s="41" t="str">
        <f aca="false">IF(A16087="","",IF(D16087="Delivered",IF(B16087&lt;=INDEX(P_Due,F16087),1,0),0))</f>
        <v/>
      </c>
    </row>
    <row r="16088" customFormat="false" ht="15" hidden="false" customHeight="false" outlineLevel="0" collapsed="false">
      <c r="A16088" s="37"/>
      <c r="B16088" s="38"/>
      <c r="C16088" s="39"/>
      <c r="D16088" s="39"/>
      <c r="E16088" s="39"/>
      <c r="F16088" s="41" t="str">
        <f aca="false">IF(A16088="","",MATCH(A16088,P_ID,1))</f>
        <v/>
      </c>
      <c r="G16088" s="41" t="str">
        <f aca="false">IF(A16088="","",INDEX(P_Svc,F16088))</f>
        <v/>
      </c>
      <c r="H16088" s="41" t="str">
        <f aca="false">IF(A16088="","",INDEX(P_Zone,F16088))</f>
        <v/>
      </c>
      <c r="I16088" s="41" t="str">
        <f aca="false">IF(A16088="","",IF(D16088="Delivered",IF(B16088&lt;=INDEX(P_Due,F16088),1,0),0))</f>
        <v/>
      </c>
    </row>
    <row r="16089" customFormat="false" ht="15" hidden="false" customHeight="false" outlineLevel="0" collapsed="false">
      <c r="A16089" s="37"/>
      <c r="B16089" s="38"/>
      <c r="C16089" s="39"/>
      <c r="D16089" s="39"/>
      <c r="E16089" s="39"/>
      <c r="F16089" s="41" t="str">
        <f aca="false">IF(A16089="","",MATCH(A16089,P_ID,1))</f>
        <v/>
      </c>
      <c r="G16089" s="41" t="str">
        <f aca="false">IF(A16089="","",INDEX(P_Svc,F16089))</f>
        <v/>
      </c>
      <c r="H16089" s="41" t="str">
        <f aca="false">IF(A16089="","",INDEX(P_Zone,F16089))</f>
        <v/>
      </c>
      <c r="I16089" s="41" t="str">
        <f aca="false">IF(A16089="","",IF(D16089="Delivered",IF(B16089&lt;=INDEX(P_Due,F16089),1,0),0))</f>
        <v/>
      </c>
    </row>
    <row r="16090" customFormat="false" ht="15" hidden="false" customHeight="false" outlineLevel="0" collapsed="false">
      <c r="A16090" s="37"/>
      <c r="B16090" s="38"/>
      <c r="C16090" s="39"/>
      <c r="D16090" s="39"/>
      <c r="E16090" s="39"/>
      <c r="F16090" s="41" t="str">
        <f aca="false">IF(A16090="","",MATCH(A16090,P_ID,1))</f>
        <v/>
      </c>
      <c r="G16090" s="41" t="str">
        <f aca="false">IF(A16090="","",INDEX(P_Svc,F16090))</f>
        <v/>
      </c>
      <c r="H16090" s="41" t="str">
        <f aca="false">IF(A16090="","",INDEX(P_Zone,F16090))</f>
        <v/>
      </c>
      <c r="I16090" s="41" t="str">
        <f aca="false">IF(A16090="","",IF(D16090="Delivered",IF(B16090&lt;=INDEX(P_Due,F16090),1,0),0))</f>
        <v/>
      </c>
    </row>
    <row r="16091" customFormat="false" ht="15" hidden="false" customHeight="false" outlineLevel="0" collapsed="false">
      <c r="A16091" s="37"/>
      <c r="B16091" s="38"/>
      <c r="C16091" s="39"/>
      <c r="D16091" s="39"/>
      <c r="E16091" s="39"/>
      <c r="F16091" s="41" t="str">
        <f aca="false">IF(A16091="","",MATCH(A16091,P_ID,1))</f>
        <v/>
      </c>
      <c r="G16091" s="41" t="str">
        <f aca="false">IF(A16091="","",INDEX(P_Svc,F16091))</f>
        <v/>
      </c>
      <c r="H16091" s="41" t="str">
        <f aca="false">IF(A16091="","",INDEX(P_Zone,F16091))</f>
        <v/>
      </c>
      <c r="I16091" s="41" t="str">
        <f aca="false">IF(A16091="","",IF(D16091="Delivered",IF(B16091&lt;=INDEX(P_Due,F16091),1,0),0))</f>
        <v/>
      </c>
    </row>
    <row r="16092" customFormat="false" ht="15" hidden="false" customHeight="false" outlineLevel="0" collapsed="false">
      <c r="A16092" s="37"/>
      <c r="B16092" s="38"/>
      <c r="C16092" s="39"/>
      <c r="D16092" s="39"/>
      <c r="E16092" s="39"/>
      <c r="F16092" s="41" t="str">
        <f aca="false">IF(A16092="","",MATCH(A16092,P_ID,1))</f>
        <v/>
      </c>
      <c r="G16092" s="41" t="str">
        <f aca="false">IF(A16092="","",INDEX(P_Svc,F16092))</f>
        <v/>
      </c>
      <c r="H16092" s="41" t="str">
        <f aca="false">IF(A16092="","",INDEX(P_Zone,F16092))</f>
        <v/>
      </c>
      <c r="I16092" s="41" t="str">
        <f aca="false">IF(A16092="","",IF(D16092="Delivered",IF(B16092&lt;=INDEX(P_Due,F16092),1,0),0))</f>
        <v/>
      </c>
    </row>
    <row r="16093" customFormat="false" ht="15" hidden="false" customHeight="false" outlineLevel="0" collapsed="false">
      <c r="A16093" s="37"/>
      <c r="B16093" s="38"/>
      <c r="C16093" s="39"/>
      <c r="D16093" s="39"/>
      <c r="E16093" s="39"/>
      <c r="F16093" s="41" t="str">
        <f aca="false">IF(A16093="","",MATCH(A16093,P_ID,1))</f>
        <v/>
      </c>
      <c r="G16093" s="41" t="str">
        <f aca="false">IF(A16093="","",INDEX(P_Svc,F16093))</f>
        <v/>
      </c>
      <c r="H16093" s="41" t="str">
        <f aca="false">IF(A16093="","",INDEX(P_Zone,F16093))</f>
        <v/>
      </c>
      <c r="I16093" s="41" t="str">
        <f aca="false">IF(A16093="","",IF(D16093="Delivered",IF(B16093&lt;=INDEX(P_Due,F16093),1,0),0))</f>
        <v/>
      </c>
    </row>
    <row r="16094" customFormat="false" ht="15" hidden="false" customHeight="false" outlineLevel="0" collapsed="false">
      <c r="A16094" s="37"/>
      <c r="B16094" s="38"/>
      <c r="C16094" s="39"/>
      <c r="D16094" s="39"/>
      <c r="E16094" s="39"/>
      <c r="F16094" s="41" t="str">
        <f aca="false">IF(A16094="","",MATCH(A16094,P_ID,1))</f>
        <v/>
      </c>
      <c r="G16094" s="41" t="str">
        <f aca="false">IF(A16094="","",INDEX(P_Svc,F16094))</f>
        <v/>
      </c>
      <c r="H16094" s="41" t="str">
        <f aca="false">IF(A16094="","",INDEX(P_Zone,F16094))</f>
        <v/>
      </c>
      <c r="I16094" s="41" t="str">
        <f aca="false">IF(A16094="","",IF(D16094="Delivered",IF(B16094&lt;=INDEX(P_Due,F16094),1,0),0))</f>
        <v/>
      </c>
    </row>
    <row r="16095" customFormat="false" ht="15" hidden="false" customHeight="false" outlineLevel="0" collapsed="false">
      <c r="A16095" s="37"/>
      <c r="B16095" s="38"/>
      <c r="C16095" s="39"/>
      <c r="D16095" s="39"/>
      <c r="E16095" s="39"/>
      <c r="F16095" s="41" t="str">
        <f aca="false">IF(A16095="","",MATCH(A16095,P_ID,1))</f>
        <v/>
      </c>
      <c r="G16095" s="41" t="str">
        <f aca="false">IF(A16095="","",INDEX(P_Svc,F16095))</f>
        <v/>
      </c>
      <c r="H16095" s="41" t="str">
        <f aca="false">IF(A16095="","",INDEX(P_Zone,F16095))</f>
        <v/>
      </c>
      <c r="I16095" s="41" t="str">
        <f aca="false">IF(A16095="","",IF(D16095="Delivered",IF(B16095&lt;=INDEX(P_Due,F16095),1,0),0))</f>
        <v/>
      </c>
    </row>
    <row r="16096" customFormat="false" ht="15" hidden="false" customHeight="false" outlineLevel="0" collapsed="false">
      <c r="A16096" s="37"/>
      <c r="B16096" s="38"/>
      <c r="C16096" s="39"/>
      <c r="D16096" s="39"/>
      <c r="E16096" s="39"/>
      <c r="F16096" s="41" t="str">
        <f aca="false">IF(A16096="","",MATCH(A16096,P_ID,1))</f>
        <v/>
      </c>
      <c r="G16096" s="41" t="str">
        <f aca="false">IF(A16096="","",INDEX(P_Svc,F16096))</f>
        <v/>
      </c>
      <c r="H16096" s="41" t="str">
        <f aca="false">IF(A16096="","",INDEX(P_Zone,F16096))</f>
        <v/>
      </c>
      <c r="I16096" s="41" t="str">
        <f aca="false">IF(A16096="","",IF(D16096="Delivered",IF(B16096&lt;=INDEX(P_Due,F16096),1,0),0))</f>
        <v/>
      </c>
    </row>
    <row r="16097" customFormat="false" ht="15" hidden="false" customHeight="false" outlineLevel="0" collapsed="false">
      <c r="A16097" s="37"/>
      <c r="B16097" s="38"/>
      <c r="C16097" s="39"/>
      <c r="D16097" s="39"/>
      <c r="E16097" s="39"/>
      <c r="F16097" s="41" t="str">
        <f aca="false">IF(A16097="","",MATCH(A16097,P_ID,1))</f>
        <v/>
      </c>
      <c r="G16097" s="41" t="str">
        <f aca="false">IF(A16097="","",INDEX(P_Svc,F16097))</f>
        <v/>
      </c>
      <c r="H16097" s="41" t="str">
        <f aca="false">IF(A16097="","",INDEX(P_Zone,F16097))</f>
        <v/>
      </c>
      <c r="I16097" s="41" t="str">
        <f aca="false">IF(A16097="","",IF(D16097="Delivered",IF(B16097&lt;=INDEX(P_Due,F16097),1,0),0))</f>
        <v/>
      </c>
    </row>
    <row r="16098" customFormat="false" ht="15" hidden="false" customHeight="false" outlineLevel="0" collapsed="false">
      <c r="A16098" s="37"/>
      <c r="B16098" s="38"/>
      <c r="C16098" s="39"/>
      <c r="D16098" s="39"/>
      <c r="E16098" s="39"/>
      <c r="F16098" s="41" t="str">
        <f aca="false">IF(A16098="","",MATCH(A16098,P_ID,1))</f>
        <v/>
      </c>
      <c r="G16098" s="41" t="str">
        <f aca="false">IF(A16098="","",INDEX(P_Svc,F16098))</f>
        <v/>
      </c>
      <c r="H16098" s="41" t="str">
        <f aca="false">IF(A16098="","",INDEX(P_Zone,F16098))</f>
        <v/>
      </c>
      <c r="I16098" s="41" t="str">
        <f aca="false">IF(A16098="","",IF(D16098="Delivered",IF(B16098&lt;=INDEX(P_Due,F16098),1,0),0))</f>
        <v/>
      </c>
    </row>
    <row r="16099" customFormat="false" ht="15" hidden="false" customHeight="false" outlineLevel="0" collapsed="false">
      <c r="A16099" s="37"/>
      <c r="B16099" s="38"/>
      <c r="C16099" s="39"/>
      <c r="D16099" s="39"/>
      <c r="E16099" s="39"/>
      <c r="F16099" s="41" t="str">
        <f aca="false">IF(A16099="","",MATCH(A16099,P_ID,1))</f>
        <v/>
      </c>
      <c r="G16099" s="41" t="str">
        <f aca="false">IF(A16099="","",INDEX(P_Svc,F16099))</f>
        <v/>
      </c>
      <c r="H16099" s="41" t="str">
        <f aca="false">IF(A16099="","",INDEX(P_Zone,F16099))</f>
        <v/>
      </c>
      <c r="I16099" s="41" t="str">
        <f aca="false">IF(A16099="","",IF(D16099="Delivered",IF(B16099&lt;=INDEX(P_Due,F16099),1,0),0))</f>
        <v/>
      </c>
    </row>
    <row r="16100" customFormat="false" ht="15" hidden="false" customHeight="false" outlineLevel="0" collapsed="false">
      <c r="A16100" s="37"/>
      <c r="B16100" s="38"/>
      <c r="C16100" s="39"/>
      <c r="D16100" s="39"/>
      <c r="E16100" s="39"/>
      <c r="F16100" s="41" t="str">
        <f aca="false">IF(A16100="","",MATCH(A16100,P_ID,1))</f>
        <v/>
      </c>
      <c r="G16100" s="41" t="str">
        <f aca="false">IF(A16100="","",INDEX(P_Svc,F16100))</f>
        <v/>
      </c>
      <c r="H16100" s="41" t="str">
        <f aca="false">IF(A16100="","",INDEX(P_Zone,F16100))</f>
        <v/>
      </c>
      <c r="I16100" s="41" t="str">
        <f aca="false">IF(A16100="","",IF(D16100="Delivered",IF(B16100&lt;=INDEX(P_Due,F16100),1,0),0))</f>
        <v/>
      </c>
    </row>
    <row r="16101" customFormat="false" ht="15" hidden="false" customHeight="false" outlineLevel="0" collapsed="false">
      <c r="A16101" s="37"/>
      <c r="B16101" s="38"/>
      <c r="C16101" s="39"/>
      <c r="D16101" s="39"/>
      <c r="E16101" s="39"/>
      <c r="F16101" s="41" t="str">
        <f aca="false">IF(A16101="","",MATCH(A16101,P_ID,1))</f>
        <v/>
      </c>
      <c r="G16101" s="41" t="str">
        <f aca="false">IF(A16101="","",INDEX(P_Svc,F16101))</f>
        <v/>
      </c>
      <c r="H16101" s="41" t="str">
        <f aca="false">IF(A16101="","",INDEX(P_Zone,F16101))</f>
        <v/>
      </c>
      <c r="I16101" s="41" t="str">
        <f aca="false">IF(A16101="","",IF(D16101="Delivered",IF(B16101&lt;=INDEX(P_Due,F16101),1,0),0))</f>
        <v/>
      </c>
    </row>
    <row r="16102" customFormat="false" ht="15" hidden="false" customHeight="false" outlineLevel="0" collapsed="false">
      <c r="A16102" s="37"/>
      <c r="B16102" s="38"/>
      <c r="C16102" s="39"/>
      <c r="D16102" s="39"/>
      <c r="E16102" s="39"/>
      <c r="F16102" s="41" t="str">
        <f aca="false">IF(A16102="","",MATCH(A16102,P_ID,1))</f>
        <v/>
      </c>
      <c r="G16102" s="41" t="str">
        <f aca="false">IF(A16102="","",INDEX(P_Svc,F16102))</f>
        <v/>
      </c>
      <c r="H16102" s="41" t="str">
        <f aca="false">IF(A16102="","",INDEX(P_Zone,F16102))</f>
        <v/>
      </c>
      <c r="I16102" s="41" t="str">
        <f aca="false">IF(A16102="","",IF(D16102="Delivered",IF(B16102&lt;=INDEX(P_Due,F16102),1,0),0))</f>
        <v/>
      </c>
    </row>
    <row r="16103" customFormat="false" ht="15" hidden="false" customHeight="false" outlineLevel="0" collapsed="false">
      <c r="A16103" s="37"/>
      <c r="B16103" s="38"/>
      <c r="C16103" s="39"/>
      <c r="D16103" s="39"/>
      <c r="E16103" s="39"/>
      <c r="F16103" s="41" t="str">
        <f aca="false">IF(A16103="","",MATCH(A16103,P_ID,1))</f>
        <v/>
      </c>
      <c r="G16103" s="41" t="str">
        <f aca="false">IF(A16103="","",INDEX(P_Svc,F16103))</f>
        <v/>
      </c>
      <c r="H16103" s="41" t="str">
        <f aca="false">IF(A16103="","",INDEX(P_Zone,F16103))</f>
        <v/>
      </c>
      <c r="I16103" s="41" t="str">
        <f aca="false">IF(A16103="","",IF(D16103="Delivered",IF(B16103&lt;=INDEX(P_Due,F16103),1,0),0))</f>
        <v/>
      </c>
    </row>
    <row r="16104" customFormat="false" ht="15" hidden="false" customHeight="false" outlineLevel="0" collapsed="false">
      <c r="A16104" s="37"/>
      <c r="B16104" s="38"/>
      <c r="C16104" s="39"/>
      <c r="D16104" s="39"/>
      <c r="E16104" s="39"/>
      <c r="F16104" s="41" t="str">
        <f aca="false">IF(A16104="","",MATCH(A16104,P_ID,1))</f>
        <v/>
      </c>
      <c r="G16104" s="41" t="str">
        <f aca="false">IF(A16104="","",INDEX(P_Svc,F16104))</f>
        <v/>
      </c>
      <c r="H16104" s="41" t="str">
        <f aca="false">IF(A16104="","",INDEX(P_Zone,F16104))</f>
        <v/>
      </c>
      <c r="I16104" s="41" t="str">
        <f aca="false">IF(A16104="","",IF(D16104="Delivered",IF(B16104&lt;=INDEX(P_Due,F16104),1,0),0))</f>
        <v/>
      </c>
    </row>
    <row r="16105" customFormat="false" ht="15" hidden="false" customHeight="false" outlineLevel="0" collapsed="false">
      <c r="A16105" s="37"/>
      <c r="B16105" s="38"/>
      <c r="C16105" s="39"/>
      <c r="D16105" s="39"/>
      <c r="E16105" s="39"/>
      <c r="F16105" s="41" t="str">
        <f aca="false">IF(A16105="","",MATCH(A16105,P_ID,1))</f>
        <v/>
      </c>
      <c r="G16105" s="41" t="str">
        <f aca="false">IF(A16105="","",INDEX(P_Svc,F16105))</f>
        <v/>
      </c>
      <c r="H16105" s="41" t="str">
        <f aca="false">IF(A16105="","",INDEX(P_Zone,F16105))</f>
        <v/>
      </c>
      <c r="I16105" s="41" t="str">
        <f aca="false">IF(A16105="","",IF(D16105="Delivered",IF(B16105&lt;=INDEX(P_Due,F16105),1,0),0))</f>
        <v/>
      </c>
    </row>
    <row r="16106" customFormat="false" ht="15" hidden="false" customHeight="false" outlineLevel="0" collapsed="false">
      <c r="A16106" s="37"/>
      <c r="B16106" s="38"/>
      <c r="C16106" s="39"/>
      <c r="D16106" s="39"/>
      <c r="E16106" s="39"/>
      <c r="F16106" s="41" t="str">
        <f aca="false">IF(A16106="","",MATCH(A16106,P_ID,1))</f>
        <v/>
      </c>
      <c r="G16106" s="41" t="str">
        <f aca="false">IF(A16106="","",INDEX(P_Svc,F16106))</f>
        <v/>
      </c>
      <c r="H16106" s="41" t="str">
        <f aca="false">IF(A16106="","",INDEX(P_Zone,F16106))</f>
        <v/>
      </c>
      <c r="I16106" s="41" t="str">
        <f aca="false">IF(A16106="","",IF(D16106="Delivered",IF(B16106&lt;=INDEX(P_Due,F16106),1,0),0))</f>
        <v/>
      </c>
    </row>
    <row r="16107" customFormat="false" ht="15" hidden="false" customHeight="false" outlineLevel="0" collapsed="false">
      <c r="A16107" s="37"/>
      <c r="B16107" s="38"/>
      <c r="C16107" s="39"/>
      <c r="D16107" s="39"/>
      <c r="E16107" s="39"/>
      <c r="F16107" s="41" t="str">
        <f aca="false">IF(A16107="","",MATCH(A16107,P_ID,1))</f>
        <v/>
      </c>
      <c r="G16107" s="41" t="str">
        <f aca="false">IF(A16107="","",INDEX(P_Svc,F16107))</f>
        <v/>
      </c>
      <c r="H16107" s="41" t="str">
        <f aca="false">IF(A16107="","",INDEX(P_Zone,F16107))</f>
        <v/>
      </c>
      <c r="I16107" s="41" t="str">
        <f aca="false">IF(A16107="","",IF(D16107="Delivered",IF(B16107&lt;=INDEX(P_Due,F16107),1,0),0))</f>
        <v/>
      </c>
    </row>
    <row r="16108" customFormat="false" ht="15" hidden="false" customHeight="false" outlineLevel="0" collapsed="false">
      <c r="A16108" s="37"/>
      <c r="B16108" s="38"/>
      <c r="C16108" s="39"/>
      <c r="D16108" s="39"/>
      <c r="E16108" s="39"/>
      <c r="F16108" s="41" t="str">
        <f aca="false">IF(A16108="","",MATCH(A16108,P_ID,1))</f>
        <v/>
      </c>
      <c r="G16108" s="41" t="str">
        <f aca="false">IF(A16108="","",INDEX(P_Svc,F16108))</f>
        <v/>
      </c>
      <c r="H16108" s="41" t="str">
        <f aca="false">IF(A16108="","",INDEX(P_Zone,F16108))</f>
        <v/>
      </c>
      <c r="I16108" s="41" t="str">
        <f aca="false">IF(A16108="","",IF(D16108="Delivered",IF(B16108&lt;=INDEX(P_Due,F16108),1,0),0))</f>
        <v/>
      </c>
    </row>
    <row r="16109" customFormat="false" ht="15" hidden="false" customHeight="false" outlineLevel="0" collapsed="false">
      <c r="A16109" s="37"/>
      <c r="B16109" s="38"/>
      <c r="C16109" s="39"/>
      <c r="D16109" s="39"/>
      <c r="E16109" s="39"/>
      <c r="F16109" s="41" t="str">
        <f aca="false">IF(A16109="","",MATCH(A16109,P_ID,1))</f>
        <v/>
      </c>
      <c r="G16109" s="41" t="str">
        <f aca="false">IF(A16109="","",INDEX(P_Svc,F16109))</f>
        <v/>
      </c>
      <c r="H16109" s="41" t="str">
        <f aca="false">IF(A16109="","",INDEX(P_Zone,F16109))</f>
        <v/>
      </c>
      <c r="I16109" s="41" t="str">
        <f aca="false">IF(A16109="","",IF(D16109="Delivered",IF(B16109&lt;=INDEX(P_Due,F16109),1,0),0))</f>
        <v/>
      </c>
    </row>
    <row r="16110" customFormat="false" ht="15" hidden="false" customHeight="false" outlineLevel="0" collapsed="false">
      <c r="A16110" s="37"/>
      <c r="B16110" s="38"/>
      <c r="C16110" s="39"/>
      <c r="D16110" s="39"/>
      <c r="E16110" s="39"/>
      <c r="F16110" s="41" t="str">
        <f aca="false">IF(A16110="","",MATCH(A16110,P_ID,1))</f>
        <v/>
      </c>
      <c r="G16110" s="41" t="str">
        <f aca="false">IF(A16110="","",INDEX(P_Svc,F16110))</f>
        <v/>
      </c>
      <c r="H16110" s="41" t="str">
        <f aca="false">IF(A16110="","",INDEX(P_Zone,F16110))</f>
        <v/>
      </c>
      <c r="I16110" s="41" t="str">
        <f aca="false">IF(A16110="","",IF(D16110="Delivered",IF(B16110&lt;=INDEX(P_Due,F16110),1,0),0))</f>
        <v/>
      </c>
    </row>
    <row r="16111" customFormat="false" ht="15" hidden="false" customHeight="false" outlineLevel="0" collapsed="false">
      <c r="A16111" s="37"/>
      <c r="B16111" s="38"/>
      <c r="C16111" s="39"/>
      <c r="D16111" s="39"/>
      <c r="E16111" s="39"/>
      <c r="F16111" s="41" t="str">
        <f aca="false">IF(A16111="","",MATCH(A16111,P_ID,1))</f>
        <v/>
      </c>
      <c r="G16111" s="41" t="str">
        <f aca="false">IF(A16111="","",INDEX(P_Svc,F16111))</f>
        <v/>
      </c>
      <c r="H16111" s="41" t="str">
        <f aca="false">IF(A16111="","",INDEX(P_Zone,F16111))</f>
        <v/>
      </c>
      <c r="I16111" s="41" t="str">
        <f aca="false">IF(A16111="","",IF(D16111="Delivered",IF(B16111&lt;=INDEX(P_Due,F16111),1,0),0))</f>
        <v/>
      </c>
    </row>
    <row r="16112" customFormat="false" ht="15" hidden="false" customHeight="false" outlineLevel="0" collapsed="false">
      <c r="A16112" s="37"/>
      <c r="B16112" s="38"/>
      <c r="C16112" s="39"/>
      <c r="D16112" s="39"/>
      <c r="E16112" s="39"/>
      <c r="F16112" s="41" t="str">
        <f aca="false">IF(A16112="","",MATCH(A16112,P_ID,1))</f>
        <v/>
      </c>
      <c r="G16112" s="41" t="str">
        <f aca="false">IF(A16112="","",INDEX(P_Svc,F16112))</f>
        <v/>
      </c>
      <c r="H16112" s="41" t="str">
        <f aca="false">IF(A16112="","",INDEX(P_Zone,F16112))</f>
        <v/>
      </c>
      <c r="I16112" s="41" t="str">
        <f aca="false">IF(A16112="","",IF(D16112="Delivered",IF(B16112&lt;=INDEX(P_Due,F16112),1,0),0))</f>
        <v/>
      </c>
    </row>
    <row r="16113" customFormat="false" ht="15" hidden="false" customHeight="false" outlineLevel="0" collapsed="false">
      <c r="A16113" s="37"/>
      <c r="B16113" s="38"/>
      <c r="C16113" s="39"/>
      <c r="D16113" s="39"/>
      <c r="E16113" s="39"/>
      <c r="F16113" s="41" t="str">
        <f aca="false">IF(A16113="","",MATCH(A16113,P_ID,1))</f>
        <v/>
      </c>
      <c r="G16113" s="41" t="str">
        <f aca="false">IF(A16113="","",INDEX(P_Svc,F16113))</f>
        <v/>
      </c>
      <c r="H16113" s="41" t="str">
        <f aca="false">IF(A16113="","",INDEX(P_Zone,F16113))</f>
        <v/>
      </c>
      <c r="I16113" s="41" t="str">
        <f aca="false">IF(A16113="","",IF(D16113="Delivered",IF(B16113&lt;=INDEX(P_Due,F16113),1,0),0))</f>
        <v/>
      </c>
    </row>
    <row r="16114" customFormat="false" ht="15" hidden="false" customHeight="false" outlineLevel="0" collapsed="false">
      <c r="A16114" s="37"/>
      <c r="B16114" s="38"/>
      <c r="C16114" s="39"/>
      <c r="D16114" s="39"/>
      <c r="E16114" s="39"/>
      <c r="F16114" s="41" t="str">
        <f aca="false">IF(A16114="","",MATCH(A16114,P_ID,1))</f>
        <v/>
      </c>
      <c r="G16114" s="41" t="str">
        <f aca="false">IF(A16114="","",INDEX(P_Svc,F16114))</f>
        <v/>
      </c>
      <c r="H16114" s="41" t="str">
        <f aca="false">IF(A16114="","",INDEX(P_Zone,F16114))</f>
        <v/>
      </c>
      <c r="I16114" s="41" t="str">
        <f aca="false">IF(A16114="","",IF(D16114="Delivered",IF(B16114&lt;=INDEX(P_Due,F16114),1,0),0))</f>
        <v/>
      </c>
    </row>
    <row r="16115" customFormat="false" ht="15" hidden="false" customHeight="false" outlineLevel="0" collapsed="false">
      <c r="A16115" s="37"/>
      <c r="B16115" s="38"/>
      <c r="C16115" s="39"/>
      <c r="D16115" s="39"/>
      <c r="E16115" s="39"/>
      <c r="F16115" s="41" t="str">
        <f aca="false">IF(A16115="","",MATCH(A16115,P_ID,1))</f>
        <v/>
      </c>
      <c r="G16115" s="41" t="str">
        <f aca="false">IF(A16115="","",INDEX(P_Svc,F16115))</f>
        <v/>
      </c>
      <c r="H16115" s="41" t="str">
        <f aca="false">IF(A16115="","",INDEX(P_Zone,F16115))</f>
        <v/>
      </c>
      <c r="I16115" s="41" t="str">
        <f aca="false">IF(A16115="","",IF(D16115="Delivered",IF(B16115&lt;=INDEX(P_Due,F16115),1,0),0))</f>
        <v/>
      </c>
    </row>
    <row r="16116" customFormat="false" ht="15" hidden="false" customHeight="false" outlineLevel="0" collapsed="false">
      <c r="A16116" s="37"/>
      <c r="B16116" s="38"/>
      <c r="C16116" s="39"/>
      <c r="D16116" s="39"/>
      <c r="E16116" s="39"/>
      <c r="F16116" s="41" t="str">
        <f aca="false">IF(A16116="","",MATCH(A16116,P_ID,1))</f>
        <v/>
      </c>
      <c r="G16116" s="41" t="str">
        <f aca="false">IF(A16116="","",INDEX(P_Svc,F16116))</f>
        <v/>
      </c>
      <c r="H16116" s="41" t="str">
        <f aca="false">IF(A16116="","",INDEX(P_Zone,F16116))</f>
        <v/>
      </c>
      <c r="I16116" s="41" t="str">
        <f aca="false">IF(A16116="","",IF(D16116="Delivered",IF(B16116&lt;=INDEX(P_Due,F16116),1,0),0))</f>
        <v/>
      </c>
    </row>
    <row r="16117" customFormat="false" ht="15" hidden="false" customHeight="false" outlineLevel="0" collapsed="false">
      <c r="A16117" s="37"/>
      <c r="B16117" s="38"/>
      <c r="C16117" s="39"/>
      <c r="D16117" s="39"/>
      <c r="E16117" s="39"/>
      <c r="F16117" s="41" t="str">
        <f aca="false">IF(A16117="","",MATCH(A16117,P_ID,1))</f>
        <v/>
      </c>
      <c r="G16117" s="41" t="str">
        <f aca="false">IF(A16117="","",INDEX(P_Svc,F16117))</f>
        <v/>
      </c>
      <c r="H16117" s="41" t="str">
        <f aca="false">IF(A16117="","",INDEX(P_Zone,F16117))</f>
        <v/>
      </c>
      <c r="I16117" s="41" t="str">
        <f aca="false">IF(A16117="","",IF(D16117="Delivered",IF(B16117&lt;=INDEX(P_Due,F16117),1,0),0))</f>
        <v/>
      </c>
    </row>
    <row r="16118" customFormat="false" ht="15" hidden="false" customHeight="false" outlineLevel="0" collapsed="false">
      <c r="A16118" s="37"/>
      <c r="B16118" s="38"/>
      <c r="C16118" s="39"/>
      <c r="D16118" s="39"/>
      <c r="E16118" s="39"/>
      <c r="F16118" s="41" t="str">
        <f aca="false">IF(A16118="","",MATCH(A16118,P_ID,1))</f>
        <v/>
      </c>
      <c r="G16118" s="41" t="str">
        <f aca="false">IF(A16118="","",INDEX(P_Svc,F16118))</f>
        <v/>
      </c>
      <c r="H16118" s="41" t="str">
        <f aca="false">IF(A16118="","",INDEX(P_Zone,F16118))</f>
        <v/>
      </c>
      <c r="I16118" s="41" t="str">
        <f aca="false">IF(A16118="","",IF(D16118="Delivered",IF(B16118&lt;=INDEX(P_Due,F16118),1,0),0))</f>
        <v/>
      </c>
    </row>
    <row r="16119" customFormat="false" ht="15" hidden="false" customHeight="false" outlineLevel="0" collapsed="false">
      <c r="A16119" s="37"/>
      <c r="B16119" s="38"/>
      <c r="C16119" s="39"/>
      <c r="D16119" s="39"/>
      <c r="E16119" s="39"/>
      <c r="F16119" s="41" t="str">
        <f aca="false">IF(A16119="","",MATCH(A16119,P_ID,1))</f>
        <v/>
      </c>
      <c r="G16119" s="41" t="str">
        <f aca="false">IF(A16119="","",INDEX(P_Svc,F16119))</f>
        <v/>
      </c>
      <c r="H16119" s="41" t="str">
        <f aca="false">IF(A16119="","",INDEX(P_Zone,F16119))</f>
        <v/>
      </c>
      <c r="I16119" s="41" t="str">
        <f aca="false">IF(A16119="","",IF(D16119="Delivered",IF(B16119&lt;=INDEX(P_Due,F16119),1,0),0))</f>
        <v/>
      </c>
    </row>
    <row r="16120" customFormat="false" ht="15" hidden="false" customHeight="false" outlineLevel="0" collapsed="false">
      <c r="A16120" s="37"/>
      <c r="B16120" s="38"/>
      <c r="C16120" s="39"/>
      <c r="D16120" s="39"/>
      <c r="E16120" s="39"/>
      <c r="F16120" s="41" t="str">
        <f aca="false">IF(A16120="","",MATCH(A16120,P_ID,1))</f>
        <v/>
      </c>
      <c r="G16120" s="41" t="str">
        <f aca="false">IF(A16120="","",INDEX(P_Svc,F16120))</f>
        <v/>
      </c>
      <c r="H16120" s="41" t="str">
        <f aca="false">IF(A16120="","",INDEX(P_Zone,F16120))</f>
        <v/>
      </c>
      <c r="I16120" s="41" t="str">
        <f aca="false">IF(A16120="","",IF(D16120="Delivered",IF(B16120&lt;=INDEX(P_Due,F16120),1,0),0))</f>
        <v/>
      </c>
    </row>
    <row r="16121" customFormat="false" ht="15" hidden="false" customHeight="false" outlineLevel="0" collapsed="false">
      <c r="A16121" s="37"/>
      <c r="B16121" s="38"/>
      <c r="C16121" s="39"/>
      <c r="D16121" s="39"/>
      <c r="E16121" s="39"/>
      <c r="F16121" s="41" t="str">
        <f aca="false">IF(A16121="","",MATCH(A16121,P_ID,1))</f>
        <v/>
      </c>
      <c r="G16121" s="41" t="str">
        <f aca="false">IF(A16121="","",INDEX(P_Svc,F16121))</f>
        <v/>
      </c>
      <c r="H16121" s="41" t="str">
        <f aca="false">IF(A16121="","",INDEX(P_Zone,F16121))</f>
        <v/>
      </c>
      <c r="I16121" s="41" t="str">
        <f aca="false">IF(A16121="","",IF(D16121="Delivered",IF(B16121&lt;=INDEX(P_Due,F16121),1,0),0))</f>
        <v/>
      </c>
    </row>
    <row r="16122" customFormat="false" ht="15" hidden="false" customHeight="false" outlineLevel="0" collapsed="false">
      <c r="A16122" s="37"/>
      <c r="B16122" s="38"/>
      <c r="C16122" s="39"/>
      <c r="D16122" s="39"/>
      <c r="E16122" s="39"/>
      <c r="F16122" s="41" t="str">
        <f aca="false">IF(A16122="","",MATCH(A16122,P_ID,1))</f>
        <v/>
      </c>
      <c r="G16122" s="41" t="str">
        <f aca="false">IF(A16122="","",INDEX(P_Svc,F16122))</f>
        <v/>
      </c>
      <c r="H16122" s="41" t="str">
        <f aca="false">IF(A16122="","",INDEX(P_Zone,F16122))</f>
        <v/>
      </c>
      <c r="I16122" s="41" t="str">
        <f aca="false">IF(A16122="","",IF(D16122="Delivered",IF(B16122&lt;=INDEX(P_Due,F16122),1,0),0))</f>
        <v/>
      </c>
    </row>
    <row r="16123" customFormat="false" ht="15" hidden="false" customHeight="false" outlineLevel="0" collapsed="false">
      <c r="A16123" s="37"/>
      <c r="B16123" s="38"/>
      <c r="C16123" s="39"/>
      <c r="D16123" s="39"/>
      <c r="E16123" s="39"/>
      <c r="F16123" s="41" t="str">
        <f aca="false">IF(A16123="","",MATCH(A16123,P_ID,1))</f>
        <v/>
      </c>
      <c r="G16123" s="41" t="str">
        <f aca="false">IF(A16123="","",INDEX(P_Svc,F16123))</f>
        <v/>
      </c>
      <c r="H16123" s="41" t="str">
        <f aca="false">IF(A16123="","",INDEX(P_Zone,F16123))</f>
        <v/>
      </c>
      <c r="I16123" s="41" t="str">
        <f aca="false">IF(A16123="","",IF(D16123="Delivered",IF(B16123&lt;=INDEX(P_Due,F16123),1,0),0))</f>
        <v/>
      </c>
    </row>
    <row r="16124" customFormat="false" ht="15" hidden="false" customHeight="false" outlineLevel="0" collapsed="false">
      <c r="A16124" s="37"/>
      <c r="B16124" s="38"/>
      <c r="C16124" s="39"/>
      <c r="D16124" s="39"/>
      <c r="E16124" s="39"/>
      <c r="F16124" s="41" t="str">
        <f aca="false">IF(A16124="","",MATCH(A16124,P_ID,1))</f>
        <v/>
      </c>
      <c r="G16124" s="41" t="str">
        <f aca="false">IF(A16124="","",INDEX(P_Svc,F16124))</f>
        <v/>
      </c>
      <c r="H16124" s="41" t="str">
        <f aca="false">IF(A16124="","",INDEX(P_Zone,F16124))</f>
        <v/>
      </c>
      <c r="I16124" s="41" t="str">
        <f aca="false">IF(A16124="","",IF(D16124="Delivered",IF(B16124&lt;=INDEX(P_Due,F16124),1,0),0))</f>
        <v/>
      </c>
    </row>
    <row r="16125" customFormat="false" ht="15" hidden="false" customHeight="false" outlineLevel="0" collapsed="false">
      <c r="A16125" s="37"/>
      <c r="B16125" s="38"/>
      <c r="C16125" s="39"/>
      <c r="D16125" s="39"/>
      <c r="E16125" s="39"/>
      <c r="F16125" s="41" t="str">
        <f aca="false">IF(A16125="","",MATCH(A16125,P_ID,1))</f>
        <v/>
      </c>
      <c r="G16125" s="41" t="str">
        <f aca="false">IF(A16125="","",INDEX(P_Svc,F16125))</f>
        <v/>
      </c>
      <c r="H16125" s="41" t="str">
        <f aca="false">IF(A16125="","",INDEX(P_Zone,F16125))</f>
        <v/>
      </c>
      <c r="I16125" s="41" t="str">
        <f aca="false">IF(A16125="","",IF(D16125="Delivered",IF(B16125&lt;=INDEX(P_Due,F16125),1,0),0))</f>
        <v/>
      </c>
    </row>
    <row r="16126" customFormat="false" ht="15" hidden="false" customHeight="false" outlineLevel="0" collapsed="false">
      <c r="A16126" s="37"/>
      <c r="B16126" s="38"/>
      <c r="C16126" s="39"/>
      <c r="D16126" s="39"/>
      <c r="E16126" s="39"/>
      <c r="F16126" s="41" t="str">
        <f aca="false">IF(A16126="","",MATCH(A16126,P_ID,1))</f>
        <v/>
      </c>
      <c r="G16126" s="41" t="str">
        <f aca="false">IF(A16126="","",INDEX(P_Svc,F16126))</f>
        <v/>
      </c>
      <c r="H16126" s="41" t="str">
        <f aca="false">IF(A16126="","",INDEX(P_Zone,F16126))</f>
        <v/>
      </c>
      <c r="I16126" s="41" t="str">
        <f aca="false">IF(A16126="","",IF(D16126="Delivered",IF(B16126&lt;=INDEX(P_Due,F16126),1,0),0))</f>
        <v/>
      </c>
    </row>
    <row r="16127" customFormat="false" ht="15" hidden="false" customHeight="false" outlineLevel="0" collapsed="false">
      <c r="A16127" s="37"/>
      <c r="B16127" s="38"/>
      <c r="C16127" s="39"/>
      <c r="D16127" s="39"/>
      <c r="E16127" s="39"/>
      <c r="F16127" s="41" t="str">
        <f aca="false">IF(A16127="","",MATCH(A16127,P_ID,1))</f>
        <v/>
      </c>
      <c r="G16127" s="41" t="str">
        <f aca="false">IF(A16127="","",INDEX(P_Svc,F16127))</f>
        <v/>
      </c>
      <c r="H16127" s="41" t="str">
        <f aca="false">IF(A16127="","",INDEX(P_Zone,F16127))</f>
        <v/>
      </c>
      <c r="I16127" s="41" t="str">
        <f aca="false">IF(A16127="","",IF(D16127="Delivered",IF(B16127&lt;=INDEX(P_Due,F16127),1,0),0))</f>
        <v/>
      </c>
    </row>
    <row r="16128" customFormat="false" ht="15" hidden="false" customHeight="false" outlineLevel="0" collapsed="false">
      <c r="A16128" s="37"/>
      <c r="B16128" s="38"/>
      <c r="C16128" s="39"/>
      <c r="D16128" s="39"/>
      <c r="E16128" s="39"/>
      <c r="F16128" s="41" t="str">
        <f aca="false">IF(A16128="","",MATCH(A16128,P_ID,1))</f>
        <v/>
      </c>
      <c r="G16128" s="41" t="str">
        <f aca="false">IF(A16128="","",INDEX(P_Svc,F16128))</f>
        <v/>
      </c>
      <c r="H16128" s="41" t="str">
        <f aca="false">IF(A16128="","",INDEX(P_Zone,F16128))</f>
        <v/>
      </c>
      <c r="I16128" s="41" t="str">
        <f aca="false">IF(A16128="","",IF(D16128="Delivered",IF(B16128&lt;=INDEX(P_Due,F16128),1,0),0))</f>
        <v/>
      </c>
    </row>
    <row r="16129" customFormat="false" ht="15" hidden="false" customHeight="false" outlineLevel="0" collapsed="false">
      <c r="A16129" s="37"/>
      <c r="B16129" s="38"/>
      <c r="C16129" s="39"/>
      <c r="D16129" s="39"/>
      <c r="E16129" s="39"/>
      <c r="F16129" s="41" t="str">
        <f aca="false">IF(A16129="","",MATCH(A16129,P_ID,1))</f>
        <v/>
      </c>
      <c r="G16129" s="41" t="str">
        <f aca="false">IF(A16129="","",INDEX(P_Svc,F16129))</f>
        <v/>
      </c>
      <c r="H16129" s="41" t="str">
        <f aca="false">IF(A16129="","",INDEX(P_Zone,F16129))</f>
        <v/>
      </c>
      <c r="I16129" s="41" t="str">
        <f aca="false">IF(A16129="","",IF(D16129="Delivered",IF(B16129&lt;=INDEX(P_Due,F16129),1,0),0))</f>
        <v/>
      </c>
    </row>
    <row r="16130" customFormat="false" ht="15" hidden="false" customHeight="false" outlineLevel="0" collapsed="false">
      <c r="A16130" s="37"/>
      <c r="B16130" s="38"/>
      <c r="C16130" s="39"/>
      <c r="D16130" s="39"/>
      <c r="E16130" s="39"/>
      <c r="F16130" s="41" t="str">
        <f aca="false">IF(A16130="","",MATCH(A16130,P_ID,1))</f>
        <v/>
      </c>
      <c r="G16130" s="41" t="str">
        <f aca="false">IF(A16130="","",INDEX(P_Svc,F16130))</f>
        <v/>
      </c>
      <c r="H16130" s="41" t="str">
        <f aca="false">IF(A16130="","",INDEX(P_Zone,F16130))</f>
        <v/>
      </c>
      <c r="I16130" s="41" t="str">
        <f aca="false">IF(A16130="","",IF(D16130="Delivered",IF(B16130&lt;=INDEX(P_Due,F16130),1,0),0))</f>
        <v/>
      </c>
    </row>
    <row r="16131" customFormat="false" ht="15" hidden="false" customHeight="false" outlineLevel="0" collapsed="false">
      <c r="A16131" s="37"/>
      <c r="B16131" s="38"/>
      <c r="C16131" s="39"/>
      <c r="D16131" s="39"/>
      <c r="E16131" s="39"/>
      <c r="F16131" s="41" t="str">
        <f aca="false">IF(A16131="","",MATCH(A16131,P_ID,1))</f>
        <v/>
      </c>
      <c r="G16131" s="41" t="str">
        <f aca="false">IF(A16131="","",INDEX(P_Svc,F16131))</f>
        <v/>
      </c>
      <c r="H16131" s="41" t="str">
        <f aca="false">IF(A16131="","",INDEX(P_Zone,F16131))</f>
        <v/>
      </c>
      <c r="I16131" s="41" t="str">
        <f aca="false">IF(A16131="","",IF(D16131="Delivered",IF(B16131&lt;=INDEX(P_Due,F16131),1,0),0))</f>
        <v/>
      </c>
    </row>
    <row r="16132" customFormat="false" ht="15" hidden="false" customHeight="false" outlineLevel="0" collapsed="false">
      <c r="A16132" s="37"/>
      <c r="B16132" s="38"/>
      <c r="C16132" s="39"/>
      <c r="D16132" s="39"/>
      <c r="E16132" s="39"/>
      <c r="F16132" s="41" t="str">
        <f aca="false">IF(A16132="","",MATCH(A16132,P_ID,1))</f>
        <v/>
      </c>
      <c r="G16132" s="41" t="str">
        <f aca="false">IF(A16132="","",INDEX(P_Svc,F16132))</f>
        <v/>
      </c>
      <c r="H16132" s="41" t="str">
        <f aca="false">IF(A16132="","",INDEX(P_Zone,F16132))</f>
        <v/>
      </c>
      <c r="I16132" s="41" t="str">
        <f aca="false">IF(A16132="","",IF(D16132="Delivered",IF(B16132&lt;=INDEX(P_Due,F16132),1,0),0))</f>
        <v/>
      </c>
    </row>
    <row r="16133" customFormat="false" ht="15" hidden="false" customHeight="false" outlineLevel="0" collapsed="false">
      <c r="A16133" s="37"/>
      <c r="B16133" s="38"/>
      <c r="C16133" s="39"/>
      <c r="D16133" s="39"/>
      <c r="E16133" s="39"/>
      <c r="F16133" s="41" t="str">
        <f aca="false">IF(A16133="","",MATCH(A16133,P_ID,1))</f>
        <v/>
      </c>
      <c r="G16133" s="41" t="str">
        <f aca="false">IF(A16133="","",INDEX(P_Svc,F16133))</f>
        <v/>
      </c>
      <c r="H16133" s="41" t="str">
        <f aca="false">IF(A16133="","",INDEX(P_Zone,F16133))</f>
        <v/>
      </c>
      <c r="I16133" s="41" t="str">
        <f aca="false">IF(A16133="","",IF(D16133="Delivered",IF(B16133&lt;=INDEX(P_Due,F16133),1,0),0))</f>
        <v/>
      </c>
    </row>
    <row r="16134" customFormat="false" ht="15" hidden="false" customHeight="false" outlineLevel="0" collapsed="false">
      <c r="A16134" s="37"/>
      <c r="B16134" s="38"/>
      <c r="C16134" s="39"/>
      <c r="D16134" s="39"/>
      <c r="E16134" s="39"/>
      <c r="F16134" s="41" t="str">
        <f aca="false">IF(A16134="","",MATCH(A16134,P_ID,1))</f>
        <v/>
      </c>
      <c r="G16134" s="41" t="str">
        <f aca="false">IF(A16134="","",INDEX(P_Svc,F16134))</f>
        <v/>
      </c>
      <c r="H16134" s="41" t="str">
        <f aca="false">IF(A16134="","",INDEX(P_Zone,F16134))</f>
        <v/>
      </c>
      <c r="I16134" s="41" t="str">
        <f aca="false">IF(A16134="","",IF(D16134="Delivered",IF(B16134&lt;=INDEX(P_Due,F16134),1,0),0))</f>
        <v/>
      </c>
    </row>
    <row r="16135" customFormat="false" ht="15" hidden="false" customHeight="false" outlineLevel="0" collapsed="false">
      <c r="A16135" s="37"/>
      <c r="B16135" s="38"/>
      <c r="C16135" s="39"/>
      <c r="D16135" s="39"/>
      <c r="E16135" s="39"/>
      <c r="F16135" s="41" t="str">
        <f aca="false">IF(A16135="","",MATCH(A16135,P_ID,1))</f>
        <v/>
      </c>
      <c r="G16135" s="41" t="str">
        <f aca="false">IF(A16135="","",INDEX(P_Svc,F16135))</f>
        <v/>
      </c>
      <c r="H16135" s="41" t="str">
        <f aca="false">IF(A16135="","",INDEX(P_Zone,F16135))</f>
        <v/>
      </c>
      <c r="I16135" s="41" t="str">
        <f aca="false">IF(A16135="","",IF(D16135="Delivered",IF(B16135&lt;=INDEX(P_Due,F16135),1,0),0))</f>
        <v/>
      </c>
    </row>
    <row r="16136" customFormat="false" ht="15" hidden="false" customHeight="false" outlineLevel="0" collapsed="false">
      <c r="A16136" s="37"/>
      <c r="B16136" s="38"/>
      <c r="C16136" s="39"/>
      <c r="D16136" s="39"/>
      <c r="E16136" s="39"/>
      <c r="F16136" s="41" t="str">
        <f aca="false">IF(A16136="","",MATCH(A16136,P_ID,1))</f>
        <v/>
      </c>
      <c r="G16136" s="41" t="str">
        <f aca="false">IF(A16136="","",INDEX(P_Svc,F16136))</f>
        <v/>
      </c>
      <c r="H16136" s="41" t="str">
        <f aca="false">IF(A16136="","",INDEX(P_Zone,F16136))</f>
        <v/>
      </c>
      <c r="I16136" s="41" t="str">
        <f aca="false">IF(A16136="","",IF(D16136="Delivered",IF(B16136&lt;=INDEX(P_Due,F16136),1,0),0))</f>
        <v/>
      </c>
    </row>
    <row r="16137" customFormat="false" ht="15" hidden="false" customHeight="false" outlineLevel="0" collapsed="false">
      <c r="A16137" s="37"/>
      <c r="B16137" s="38"/>
      <c r="C16137" s="39"/>
      <c r="D16137" s="39"/>
      <c r="E16137" s="39"/>
      <c r="F16137" s="41" t="str">
        <f aca="false">IF(A16137="","",MATCH(A16137,P_ID,1))</f>
        <v/>
      </c>
      <c r="G16137" s="41" t="str">
        <f aca="false">IF(A16137="","",INDEX(P_Svc,F16137))</f>
        <v/>
      </c>
      <c r="H16137" s="41" t="str">
        <f aca="false">IF(A16137="","",INDEX(P_Zone,F16137))</f>
        <v/>
      </c>
      <c r="I16137" s="41" t="str">
        <f aca="false">IF(A16137="","",IF(D16137="Delivered",IF(B16137&lt;=INDEX(P_Due,F16137),1,0),0))</f>
        <v/>
      </c>
    </row>
    <row r="16138" customFormat="false" ht="15" hidden="false" customHeight="false" outlineLevel="0" collapsed="false">
      <c r="A16138" s="37"/>
      <c r="B16138" s="38"/>
      <c r="C16138" s="39"/>
      <c r="D16138" s="39"/>
      <c r="E16138" s="39"/>
      <c r="F16138" s="41" t="str">
        <f aca="false">IF(A16138="","",MATCH(A16138,P_ID,1))</f>
        <v/>
      </c>
      <c r="G16138" s="41" t="str">
        <f aca="false">IF(A16138="","",INDEX(P_Svc,F16138))</f>
        <v/>
      </c>
      <c r="H16138" s="41" t="str">
        <f aca="false">IF(A16138="","",INDEX(P_Zone,F16138))</f>
        <v/>
      </c>
      <c r="I16138" s="41" t="str">
        <f aca="false">IF(A16138="","",IF(D16138="Delivered",IF(B16138&lt;=INDEX(P_Due,F16138),1,0),0))</f>
        <v/>
      </c>
    </row>
    <row r="16139" customFormat="false" ht="15" hidden="false" customHeight="false" outlineLevel="0" collapsed="false">
      <c r="A16139" s="37"/>
      <c r="B16139" s="38"/>
      <c r="C16139" s="39"/>
      <c r="D16139" s="39"/>
      <c r="E16139" s="39"/>
      <c r="F16139" s="41" t="str">
        <f aca="false">IF(A16139="","",MATCH(A16139,P_ID,1))</f>
        <v/>
      </c>
      <c r="G16139" s="41" t="str">
        <f aca="false">IF(A16139="","",INDEX(P_Svc,F16139))</f>
        <v/>
      </c>
      <c r="H16139" s="41" t="str">
        <f aca="false">IF(A16139="","",INDEX(P_Zone,F16139))</f>
        <v/>
      </c>
      <c r="I16139" s="41" t="str">
        <f aca="false">IF(A16139="","",IF(D16139="Delivered",IF(B16139&lt;=INDEX(P_Due,F16139),1,0),0))</f>
        <v/>
      </c>
    </row>
    <row r="16140" customFormat="false" ht="15" hidden="false" customHeight="false" outlineLevel="0" collapsed="false">
      <c r="A16140" s="37"/>
      <c r="B16140" s="38"/>
      <c r="C16140" s="39"/>
      <c r="D16140" s="39"/>
      <c r="E16140" s="39"/>
      <c r="F16140" s="41" t="str">
        <f aca="false">IF(A16140="","",MATCH(A16140,P_ID,1))</f>
        <v/>
      </c>
      <c r="G16140" s="41" t="str">
        <f aca="false">IF(A16140="","",INDEX(P_Svc,F16140))</f>
        <v/>
      </c>
      <c r="H16140" s="41" t="str">
        <f aca="false">IF(A16140="","",INDEX(P_Zone,F16140))</f>
        <v/>
      </c>
      <c r="I16140" s="41" t="str">
        <f aca="false">IF(A16140="","",IF(D16140="Delivered",IF(B16140&lt;=INDEX(P_Due,F16140),1,0),0))</f>
        <v/>
      </c>
    </row>
    <row r="16141" customFormat="false" ht="15" hidden="false" customHeight="false" outlineLevel="0" collapsed="false">
      <c r="A16141" s="37"/>
      <c r="B16141" s="38"/>
      <c r="C16141" s="39"/>
      <c r="D16141" s="39"/>
      <c r="E16141" s="39"/>
      <c r="F16141" s="41" t="str">
        <f aca="false">IF(A16141="","",MATCH(A16141,P_ID,1))</f>
        <v/>
      </c>
      <c r="G16141" s="41" t="str">
        <f aca="false">IF(A16141="","",INDEX(P_Svc,F16141))</f>
        <v/>
      </c>
      <c r="H16141" s="41" t="str">
        <f aca="false">IF(A16141="","",INDEX(P_Zone,F16141))</f>
        <v/>
      </c>
      <c r="I16141" s="41" t="str">
        <f aca="false">IF(A16141="","",IF(D16141="Delivered",IF(B16141&lt;=INDEX(P_Due,F16141),1,0),0))</f>
        <v/>
      </c>
    </row>
    <row r="16142" customFormat="false" ht="15" hidden="false" customHeight="false" outlineLevel="0" collapsed="false">
      <c r="A16142" s="37"/>
      <c r="B16142" s="38"/>
      <c r="C16142" s="39"/>
      <c r="D16142" s="39"/>
      <c r="E16142" s="39"/>
      <c r="F16142" s="41" t="str">
        <f aca="false">IF(A16142="","",MATCH(A16142,P_ID,1))</f>
        <v/>
      </c>
      <c r="G16142" s="41" t="str">
        <f aca="false">IF(A16142="","",INDEX(P_Svc,F16142))</f>
        <v/>
      </c>
      <c r="H16142" s="41" t="str">
        <f aca="false">IF(A16142="","",INDEX(P_Zone,F16142))</f>
        <v/>
      </c>
      <c r="I16142" s="41" t="str">
        <f aca="false">IF(A16142="","",IF(D16142="Delivered",IF(B16142&lt;=INDEX(P_Due,F16142),1,0),0))</f>
        <v/>
      </c>
    </row>
    <row r="16143" customFormat="false" ht="15" hidden="false" customHeight="false" outlineLevel="0" collapsed="false">
      <c r="A16143" s="37"/>
      <c r="B16143" s="38"/>
      <c r="C16143" s="39"/>
      <c r="D16143" s="39"/>
      <c r="E16143" s="39"/>
      <c r="F16143" s="41" t="str">
        <f aca="false">IF(A16143="","",MATCH(A16143,P_ID,1))</f>
        <v/>
      </c>
      <c r="G16143" s="41" t="str">
        <f aca="false">IF(A16143="","",INDEX(P_Svc,F16143))</f>
        <v/>
      </c>
      <c r="H16143" s="41" t="str">
        <f aca="false">IF(A16143="","",INDEX(P_Zone,F16143))</f>
        <v/>
      </c>
      <c r="I16143" s="41" t="str">
        <f aca="false">IF(A16143="","",IF(D16143="Delivered",IF(B16143&lt;=INDEX(P_Due,F16143),1,0),0))</f>
        <v/>
      </c>
    </row>
    <row r="16144" customFormat="false" ht="15" hidden="false" customHeight="false" outlineLevel="0" collapsed="false">
      <c r="A16144" s="37"/>
      <c r="B16144" s="38"/>
      <c r="C16144" s="39"/>
      <c r="D16144" s="39"/>
      <c r="E16144" s="39"/>
      <c r="F16144" s="41" t="str">
        <f aca="false">IF(A16144="","",MATCH(A16144,P_ID,1))</f>
        <v/>
      </c>
      <c r="G16144" s="41" t="str">
        <f aca="false">IF(A16144="","",INDEX(P_Svc,F16144))</f>
        <v/>
      </c>
      <c r="H16144" s="41" t="str">
        <f aca="false">IF(A16144="","",INDEX(P_Zone,F16144))</f>
        <v/>
      </c>
      <c r="I16144" s="41" t="str">
        <f aca="false">IF(A16144="","",IF(D16144="Delivered",IF(B16144&lt;=INDEX(P_Due,F16144),1,0),0))</f>
        <v/>
      </c>
    </row>
    <row r="16145" customFormat="false" ht="15" hidden="false" customHeight="false" outlineLevel="0" collapsed="false">
      <c r="A16145" s="37"/>
      <c r="B16145" s="38"/>
      <c r="C16145" s="39"/>
      <c r="D16145" s="39"/>
      <c r="E16145" s="39"/>
      <c r="F16145" s="41" t="str">
        <f aca="false">IF(A16145="","",MATCH(A16145,P_ID,1))</f>
        <v/>
      </c>
      <c r="G16145" s="41" t="str">
        <f aca="false">IF(A16145="","",INDEX(P_Svc,F16145))</f>
        <v/>
      </c>
      <c r="H16145" s="41" t="str">
        <f aca="false">IF(A16145="","",INDEX(P_Zone,F16145))</f>
        <v/>
      </c>
      <c r="I16145" s="41" t="str">
        <f aca="false">IF(A16145="","",IF(D16145="Delivered",IF(B16145&lt;=INDEX(P_Due,F16145),1,0),0))</f>
        <v/>
      </c>
    </row>
    <row r="16146" customFormat="false" ht="15" hidden="false" customHeight="false" outlineLevel="0" collapsed="false">
      <c r="A16146" s="37"/>
      <c r="B16146" s="38"/>
      <c r="C16146" s="39"/>
      <c r="D16146" s="39"/>
      <c r="E16146" s="39"/>
      <c r="F16146" s="41" t="str">
        <f aca="false">IF(A16146="","",MATCH(A16146,P_ID,1))</f>
        <v/>
      </c>
      <c r="G16146" s="41" t="str">
        <f aca="false">IF(A16146="","",INDEX(P_Svc,F16146))</f>
        <v/>
      </c>
      <c r="H16146" s="41" t="str">
        <f aca="false">IF(A16146="","",INDEX(P_Zone,F16146))</f>
        <v/>
      </c>
      <c r="I16146" s="41" t="str">
        <f aca="false">IF(A16146="","",IF(D16146="Delivered",IF(B16146&lt;=INDEX(P_Due,F16146),1,0),0))</f>
        <v/>
      </c>
    </row>
    <row r="16147" customFormat="false" ht="15" hidden="false" customHeight="false" outlineLevel="0" collapsed="false">
      <c r="A16147" s="37"/>
      <c r="B16147" s="38"/>
      <c r="C16147" s="39"/>
      <c r="D16147" s="39"/>
      <c r="E16147" s="39"/>
      <c r="F16147" s="41" t="str">
        <f aca="false">IF(A16147="","",MATCH(A16147,P_ID,1))</f>
        <v/>
      </c>
      <c r="G16147" s="41" t="str">
        <f aca="false">IF(A16147="","",INDEX(P_Svc,F16147))</f>
        <v/>
      </c>
      <c r="H16147" s="41" t="str">
        <f aca="false">IF(A16147="","",INDEX(P_Zone,F16147))</f>
        <v/>
      </c>
      <c r="I16147" s="41" t="str">
        <f aca="false">IF(A16147="","",IF(D16147="Delivered",IF(B16147&lt;=INDEX(P_Due,F16147),1,0),0))</f>
        <v/>
      </c>
    </row>
    <row r="16148" customFormat="false" ht="15" hidden="false" customHeight="false" outlineLevel="0" collapsed="false">
      <c r="A16148" s="37"/>
      <c r="B16148" s="38"/>
      <c r="C16148" s="39"/>
      <c r="D16148" s="39"/>
      <c r="E16148" s="39"/>
      <c r="F16148" s="41" t="str">
        <f aca="false">IF(A16148="","",MATCH(A16148,P_ID,1))</f>
        <v/>
      </c>
      <c r="G16148" s="41" t="str">
        <f aca="false">IF(A16148="","",INDEX(P_Svc,F16148))</f>
        <v/>
      </c>
      <c r="H16148" s="41" t="str">
        <f aca="false">IF(A16148="","",INDEX(P_Zone,F16148))</f>
        <v/>
      </c>
      <c r="I16148" s="41" t="str">
        <f aca="false">IF(A16148="","",IF(D16148="Delivered",IF(B16148&lt;=INDEX(P_Due,F16148),1,0),0))</f>
        <v/>
      </c>
    </row>
    <row r="16149" customFormat="false" ht="15" hidden="false" customHeight="false" outlineLevel="0" collapsed="false">
      <c r="A16149" s="37"/>
      <c r="B16149" s="38"/>
      <c r="C16149" s="39"/>
      <c r="D16149" s="39"/>
      <c r="E16149" s="39"/>
      <c r="F16149" s="41" t="str">
        <f aca="false">IF(A16149="","",MATCH(A16149,P_ID,1))</f>
        <v/>
      </c>
      <c r="G16149" s="41" t="str">
        <f aca="false">IF(A16149="","",INDEX(P_Svc,F16149))</f>
        <v/>
      </c>
      <c r="H16149" s="41" t="str">
        <f aca="false">IF(A16149="","",INDEX(P_Zone,F16149))</f>
        <v/>
      </c>
      <c r="I16149" s="41" t="str">
        <f aca="false">IF(A16149="","",IF(D16149="Delivered",IF(B16149&lt;=INDEX(P_Due,F16149),1,0),0))</f>
        <v/>
      </c>
    </row>
    <row r="16150" customFormat="false" ht="15" hidden="false" customHeight="false" outlineLevel="0" collapsed="false">
      <c r="A16150" s="37"/>
      <c r="B16150" s="38"/>
      <c r="C16150" s="39"/>
      <c r="D16150" s="39"/>
      <c r="E16150" s="39"/>
      <c r="F16150" s="41" t="str">
        <f aca="false">IF(A16150="","",MATCH(A16150,P_ID,1))</f>
        <v/>
      </c>
      <c r="G16150" s="41" t="str">
        <f aca="false">IF(A16150="","",INDEX(P_Svc,F16150))</f>
        <v/>
      </c>
      <c r="H16150" s="41" t="str">
        <f aca="false">IF(A16150="","",INDEX(P_Zone,F16150))</f>
        <v/>
      </c>
      <c r="I16150" s="41" t="str">
        <f aca="false">IF(A16150="","",IF(D16150="Delivered",IF(B16150&lt;=INDEX(P_Due,F16150),1,0),0))</f>
        <v/>
      </c>
    </row>
    <row r="16151" customFormat="false" ht="15" hidden="false" customHeight="false" outlineLevel="0" collapsed="false">
      <c r="A16151" s="37"/>
      <c r="B16151" s="38"/>
      <c r="C16151" s="39"/>
      <c r="D16151" s="39"/>
      <c r="E16151" s="39"/>
      <c r="F16151" s="41" t="str">
        <f aca="false">IF(A16151="","",MATCH(A16151,P_ID,1))</f>
        <v/>
      </c>
      <c r="G16151" s="41" t="str">
        <f aca="false">IF(A16151="","",INDEX(P_Svc,F16151))</f>
        <v/>
      </c>
      <c r="H16151" s="41" t="str">
        <f aca="false">IF(A16151="","",INDEX(P_Zone,F16151))</f>
        <v/>
      </c>
      <c r="I16151" s="41" t="str">
        <f aca="false">IF(A16151="","",IF(D16151="Delivered",IF(B16151&lt;=INDEX(P_Due,F16151),1,0),0))</f>
        <v/>
      </c>
    </row>
    <row r="16152" customFormat="false" ht="15" hidden="false" customHeight="false" outlineLevel="0" collapsed="false">
      <c r="A16152" s="37"/>
      <c r="B16152" s="38"/>
      <c r="C16152" s="39"/>
      <c r="D16152" s="39"/>
      <c r="E16152" s="39"/>
      <c r="F16152" s="41" t="str">
        <f aca="false">IF(A16152="","",MATCH(A16152,P_ID,1))</f>
        <v/>
      </c>
      <c r="G16152" s="41" t="str">
        <f aca="false">IF(A16152="","",INDEX(P_Svc,F16152))</f>
        <v/>
      </c>
      <c r="H16152" s="41" t="str">
        <f aca="false">IF(A16152="","",INDEX(P_Zone,F16152))</f>
        <v/>
      </c>
      <c r="I16152" s="41" t="str">
        <f aca="false">IF(A16152="","",IF(D16152="Delivered",IF(B16152&lt;=INDEX(P_Due,F16152),1,0),0))</f>
        <v/>
      </c>
    </row>
    <row r="16153" customFormat="false" ht="15" hidden="false" customHeight="false" outlineLevel="0" collapsed="false">
      <c r="A16153" s="37"/>
      <c r="B16153" s="38"/>
      <c r="C16153" s="39"/>
      <c r="D16153" s="39"/>
      <c r="E16153" s="39"/>
      <c r="F16153" s="41" t="str">
        <f aca="false">IF(A16153="","",MATCH(A16153,P_ID,1))</f>
        <v/>
      </c>
      <c r="G16153" s="41" t="str">
        <f aca="false">IF(A16153="","",INDEX(P_Svc,F16153))</f>
        <v/>
      </c>
      <c r="H16153" s="41" t="str">
        <f aca="false">IF(A16153="","",INDEX(P_Zone,F16153))</f>
        <v/>
      </c>
      <c r="I16153" s="41" t="str">
        <f aca="false">IF(A16153="","",IF(D16153="Delivered",IF(B16153&lt;=INDEX(P_Due,F16153),1,0),0))</f>
        <v/>
      </c>
    </row>
    <row r="16154" customFormat="false" ht="15" hidden="false" customHeight="false" outlineLevel="0" collapsed="false">
      <c r="A16154" s="37"/>
      <c r="B16154" s="38"/>
      <c r="C16154" s="39"/>
      <c r="D16154" s="39"/>
      <c r="E16154" s="39"/>
      <c r="F16154" s="41" t="str">
        <f aca="false">IF(A16154="","",MATCH(A16154,P_ID,1))</f>
        <v/>
      </c>
      <c r="G16154" s="41" t="str">
        <f aca="false">IF(A16154="","",INDEX(P_Svc,F16154))</f>
        <v/>
      </c>
      <c r="H16154" s="41" t="str">
        <f aca="false">IF(A16154="","",INDEX(P_Zone,F16154))</f>
        <v/>
      </c>
      <c r="I16154" s="41" t="str">
        <f aca="false">IF(A16154="","",IF(D16154="Delivered",IF(B16154&lt;=INDEX(P_Due,F16154),1,0),0))</f>
        <v/>
      </c>
    </row>
    <row r="16155" customFormat="false" ht="15" hidden="false" customHeight="false" outlineLevel="0" collapsed="false">
      <c r="A16155" s="37"/>
      <c r="B16155" s="38"/>
      <c r="C16155" s="39"/>
      <c r="D16155" s="39"/>
      <c r="E16155" s="39"/>
      <c r="F16155" s="41" t="str">
        <f aca="false">IF(A16155="","",MATCH(A16155,P_ID,1))</f>
        <v/>
      </c>
      <c r="G16155" s="41" t="str">
        <f aca="false">IF(A16155="","",INDEX(P_Svc,F16155))</f>
        <v/>
      </c>
      <c r="H16155" s="41" t="str">
        <f aca="false">IF(A16155="","",INDEX(P_Zone,F16155))</f>
        <v/>
      </c>
      <c r="I16155" s="41" t="str">
        <f aca="false">IF(A16155="","",IF(D16155="Delivered",IF(B16155&lt;=INDEX(P_Due,F16155),1,0),0))</f>
        <v/>
      </c>
    </row>
    <row r="16156" customFormat="false" ht="15" hidden="false" customHeight="false" outlineLevel="0" collapsed="false">
      <c r="A16156" s="37"/>
      <c r="B16156" s="38"/>
      <c r="C16156" s="39"/>
      <c r="D16156" s="39"/>
      <c r="E16156" s="39"/>
      <c r="F16156" s="41" t="str">
        <f aca="false">IF(A16156="","",MATCH(A16156,P_ID,1))</f>
        <v/>
      </c>
      <c r="G16156" s="41" t="str">
        <f aca="false">IF(A16156="","",INDEX(P_Svc,F16156))</f>
        <v/>
      </c>
      <c r="H16156" s="41" t="str">
        <f aca="false">IF(A16156="","",INDEX(P_Zone,F16156))</f>
        <v/>
      </c>
      <c r="I16156" s="41" t="str">
        <f aca="false">IF(A16156="","",IF(D16156="Delivered",IF(B16156&lt;=INDEX(P_Due,F16156),1,0),0))</f>
        <v/>
      </c>
    </row>
    <row r="16157" customFormat="false" ht="15" hidden="false" customHeight="false" outlineLevel="0" collapsed="false">
      <c r="A16157" s="37"/>
      <c r="B16157" s="38"/>
      <c r="C16157" s="39"/>
      <c r="D16157" s="39"/>
      <c r="E16157" s="39"/>
      <c r="F16157" s="41" t="str">
        <f aca="false">IF(A16157="","",MATCH(A16157,P_ID,1))</f>
        <v/>
      </c>
      <c r="G16157" s="41" t="str">
        <f aca="false">IF(A16157="","",INDEX(P_Svc,F16157))</f>
        <v/>
      </c>
      <c r="H16157" s="41" t="str">
        <f aca="false">IF(A16157="","",INDEX(P_Zone,F16157))</f>
        <v/>
      </c>
      <c r="I16157" s="41" t="str">
        <f aca="false">IF(A16157="","",IF(D16157="Delivered",IF(B16157&lt;=INDEX(P_Due,F16157),1,0),0))</f>
        <v/>
      </c>
    </row>
    <row r="16158" customFormat="false" ht="15" hidden="false" customHeight="false" outlineLevel="0" collapsed="false">
      <c r="A16158" s="37"/>
      <c r="B16158" s="38"/>
      <c r="C16158" s="39"/>
      <c r="D16158" s="39"/>
      <c r="E16158" s="39"/>
      <c r="F16158" s="41" t="str">
        <f aca="false">IF(A16158="","",MATCH(A16158,P_ID,1))</f>
        <v/>
      </c>
      <c r="G16158" s="41" t="str">
        <f aca="false">IF(A16158="","",INDEX(P_Svc,F16158))</f>
        <v/>
      </c>
      <c r="H16158" s="41" t="str">
        <f aca="false">IF(A16158="","",INDEX(P_Zone,F16158))</f>
        <v/>
      </c>
      <c r="I16158" s="41" t="str">
        <f aca="false">IF(A16158="","",IF(D16158="Delivered",IF(B16158&lt;=INDEX(P_Due,F16158),1,0),0))</f>
        <v/>
      </c>
    </row>
    <row r="16159" customFormat="false" ht="15" hidden="false" customHeight="false" outlineLevel="0" collapsed="false">
      <c r="A16159" s="37"/>
      <c r="B16159" s="38"/>
      <c r="C16159" s="39"/>
      <c r="D16159" s="39"/>
      <c r="E16159" s="39"/>
      <c r="F16159" s="41" t="str">
        <f aca="false">IF(A16159="","",MATCH(A16159,P_ID,1))</f>
        <v/>
      </c>
      <c r="G16159" s="41" t="str">
        <f aca="false">IF(A16159="","",INDEX(P_Svc,F16159))</f>
        <v/>
      </c>
      <c r="H16159" s="41" t="str">
        <f aca="false">IF(A16159="","",INDEX(P_Zone,F16159))</f>
        <v/>
      </c>
      <c r="I16159" s="41" t="str">
        <f aca="false">IF(A16159="","",IF(D16159="Delivered",IF(B16159&lt;=INDEX(P_Due,F16159),1,0),0))</f>
        <v/>
      </c>
    </row>
    <row r="16160" customFormat="false" ht="15" hidden="false" customHeight="false" outlineLevel="0" collapsed="false">
      <c r="A16160" s="37"/>
      <c r="B16160" s="38"/>
      <c r="C16160" s="39"/>
      <c r="D16160" s="39"/>
      <c r="E16160" s="39"/>
      <c r="F16160" s="41" t="str">
        <f aca="false">IF(A16160="","",MATCH(A16160,P_ID,1))</f>
        <v/>
      </c>
      <c r="G16160" s="41" t="str">
        <f aca="false">IF(A16160="","",INDEX(P_Svc,F16160))</f>
        <v/>
      </c>
      <c r="H16160" s="41" t="str">
        <f aca="false">IF(A16160="","",INDEX(P_Zone,F16160))</f>
        <v/>
      </c>
      <c r="I16160" s="41" t="str">
        <f aca="false">IF(A16160="","",IF(D16160="Delivered",IF(B16160&lt;=INDEX(P_Due,F16160),1,0),0))</f>
        <v/>
      </c>
    </row>
    <row r="16161" customFormat="false" ht="15" hidden="false" customHeight="false" outlineLevel="0" collapsed="false">
      <c r="A16161" s="37"/>
      <c r="B16161" s="38"/>
      <c r="C16161" s="39"/>
      <c r="D16161" s="39"/>
      <c r="E16161" s="39"/>
      <c r="F16161" s="41" t="str">
        <f aca="false">IF(A16161="","",MATCH(A16161,P_ID,1))</f>
        <v/>
      </c>
      <c r="G16161" s="41" t="str">
        <f aca="false">IF(A16161="","",INDEX(P_Svc,F16161))</f>
        <v/>
      </c>
      <c r="H16161" s="41" t="str">
        <f aca="false">IF(A16161="","",INDEX(P_Zone,F16161))</f>
        <v/>
      </c>
      <c r="I16161" s="41" t="str">
        <f aca="false">IF(A16161="","",IF(D16161="Delivered",IF(B16161&lt;=INDEX(P_Due,F16161),1,0),0))</f>
        <v/>
      </c>
    </row>
    <row r="16162" customFormat="false" ht="15" hidden="false" customHeight="false" outlineLevel="0" collapsed="false">
      <c r="A16162" s="37"/>
      <c r="B16162" s="38"/>
      <c r="C16162" s="39"/>
      <c r="D16162" s="39"/>
      <c r="E16162" s="39"/>
      <c r="F16162" s="41" t="str">
        <f aca="false">IF(A16162="","",MATCH(A16162,P_ID,1))</f>
        <v/>
      </c>
      <c r="G16162" s="41" t="str">
        <f aca="false">IF(A16162="","",INDEX(P_Svc,F16162))</f>
        <v/>
      </c>
      <c r="H16162" s="41" t="str">
        <f aca="false">IF(A16162="","",INDEX(P_Zone,F16162))</f>
        <v/>
      </c>
      <c r="I16162" s="41" t="str">
        <f aca="false">IF(A16162="","",IF(D16162="Delivered",IF(B16162&lt;=INDEX(P_Due,F16162),1,0),0))</f>
        <v/>
      </c>
    </row>
    <row r="16163" customFormat="false" ht="15" hidden="false" customHeight="false" outlineLevel="0" collapsed="false">
      <c r="A16163" s="37"/>
      <c r="B16163" s="38"/>
      <c r="C16163" s="39"/>
      <c r="D16163" s="39"/>
      <c r="E16163" s="39"/>
      <c r="F16163" s="41" t="str">
        <f aca="false">IF(A16163="","",MATCH(A16163,P_ID,1))</f>
        <v/>
      </c>
      <c r="G16163" s="41" t="str">
        <f aca="false">IF(A16163="","",INDEX(P_Svc,F16163))</f>
        <v/>
      </c>
      <c r="H16163" s="41" t="str">
        <f aca="false">IF(A16163="","",INDEX(P_Zone,F16163))</f>
        <v/>
      </c>
      <c r="I16163" s="41" t="str">
        <f aca="false">IF(A16163="","",IF(D16163="Delivered",IF(B16163&lt;=INDEX(P_Due,F16163),1,0),0))</f>
        <v/>
      </c>
    </row>
    <row r="16164" customFormat="false" ht="15" hidden="false" customHeight="false" outlineLevel="0" collapsed="false">
      <c r="A16164" s="37"/>
      <c r="B16164" s="38"/>
      <c r="C16164" s="39"/>
      <c r="D16164" s="39"/>
      <c r="E16164" s="39"/>
      <c r="F16164" s="41" t="str">
        <f aca="false">IF(A16164="","",MATCH(A16164,P_ID,1))</f>
        <v/>
      </c>
      <c r="G16164" s="41" t="str">
        <f aca="false">IF(A16164="","",INDEX(P_Svc,F16164))</f>
        <v/>
      </c>
      <c r="H16164" s="41" t="str">
        <f aca="false">IF(A16164="","",INDEX(P_Zone,F16164))</f>
        <v/>
      </c>
      <c r="I16164" s="41" t="str">
        <f aca="false">IF(A16164="","",IF(D16164="Delivered",IF(B16164&lt;=INDEX(P_Due,F16164),1,0),0))</f>
        <v/>
      </c>
    </row>
    <row r="16165" customFormat="false" ht="15" hidden="false" customHeight="false" outlineLevel="0" collapsed="false">
      <c r="A16165" s="37"/>
      <c r="B16165" s="38"/>
      <c r="C16165" s="39"/>
      <c r="D16165" s="39"/>
      <c r="E16165" s="39"/>
      <c r="F16165" s="41" t="str">
        <f aca="false">IF(A16165="","",MATCH(A16165,P_ID,1))</f>
        <v/>
      </c>
      <c r="G16165" s="41" t="str">
        <f aca="false">IF(A16165="","",INDEX(P_Svc,F16165))</f>
        <v/>
      </c>
      <c r="H16165" s="41" t="str">
        <f aca="false">IF(A16165="","",INDEX(P_Zone,F16165))</f>
        <v/>
      </c>
      <c r="I16165" s="41" t="str">
        <f aca="false">IF(A16165="","",IF(D16165="Delivered",IF(B16165&lt;=INDEX(P_Due,F16165),1,0),0))</f>
        <v/>
      </c>
    </row>
    <row r="16166" customFormat="false" ht="15" hidden="false" customHeight="false" outlineLevel="0" collapsed="false">
      <c r="A16166" s="37"/>
      <c r="B16166" s="38"/>
      <c r="C16166" s="39"/>
      <c r="D16166" s="39"/>
      <c r="E16166" s="39"/>
      <c r="F16166" s="41" t="str">
        <f aca="false">IF(A16166="","",MATCH(A16166,P_ID,1))</f>
        <v/>
      </c>
      <c r="G16166" s="41" t="str">
        <f aca="false">IF(A16166="","",INDEX(P_Svc,F16166))</f>
        <v/>
      </c>
      <c r="H16166" s="41" t="str">
        <f aca="false">IF(A16166="","",INDEX(P_Zone,F16166))</f>
        <v/>
      </c>
      <c r="I16166" s="41" t="str">
        <f aca="false">IF(A16166="","",IF(D16166="Delivered",IF(B16166&lt;=INDEX(P_Due,F16166),1,0),0))</f>
        <v/>
      </c>
    </row>
    <row r="16167" customFormat="false" ht="15" hidden="false" customHeight="false" outlineLevel="0" collapsed="false">
      <c r="A16167" s="37"/>
      <c r="B16167" s="38"/>
      <c r="C16167" s="39"/>
      <c r="D16167" s="39"/>
      <c r="E16167" s="39"/>
      <c r="F16167" s="41" t="str">
        <f aca="false">IF(A16167="","",MATCH(A16167,P_ID,1))</f>
        <v/>
      </c>
      <c r="G16167" s="41" t="str">
        <f aca="false">IF(A16167="","",INDEX(P_Svc,F16167))</f>
        <v/>
      </c>
      <c r="H16167" s="41" t="str">
        <f aca="false">IF(A16167="","",INDEX(P_Zone,F16167))</f>
        <v/>
      </c>
      <c r="I16167" s="41" t="str">
        <f aca="false">IF(A16167="","",IF(D16167="Delivered",IF(B16167&lt;=INDEX(P_Due,F16167),1,0),0))</f>
        <v/>
      </c>
    </row>
    <row r="16168" customFormat="false" ht="15" hidden="false" customHeight="false" outlineLevel="0" collapsed="false">
      <c r="A16168" s="37"/>
      <c r="B16168" s="38"/>
      <c r="C16168" s="39"/>
      <c r="D16168" s="39"/>
      <c r="E16168" s="39"/>
      <c r="F16168" s="41" t="str">
        <f aca="false">IF(A16168="","",MATCH(A16168,P_ID,1))</f>
        <v/>
      </c>
      <c r="G16168" s="41" t="str">
        <f aca="false">IF(A16168="","",INDEX(P_Svc,F16168))</f>
        <v/>
      </c>
      <c r="H16168" s="41" t="str">
        <f aca="false">IF(A16168="","",INDEX(P_Zone,F16168))</f>
        <v/>
      </c>
      <c r="I16168" s="41" t="str">
        <f aca="false">IF(A16168="","",IF(D16168="Delivered",IF(B16168&lt;=INDEX(P_Due,F16168),1,0),0))</f>
        <v/>
      </c>
    </row>
    <row r="16169" customFormat="false" ht="15" hidden="false" customHeight="false" outlineLevel="0" collapsed="false">
      <c r="A16169" s="37"/>
      <c r="B16169" s="38"/>
      <c r="C16169" s="39"/>
      <c r="D16169" s="39"/>
      <c r="E16169" s="39"/>
      <c r="F16169" s="41" t="str">
        <f aca="false">IF(A16169="","",MATCH(A16169,P_ID,1))</f>
        <v/>
      </c>
      <c r="G16169" s="41" t="str">
        <f aca="false">IF(A16169="","",INDEX(P_Svc,F16169))</f>
        <v/>
      </c>
      <c r="H16169" s="41" t="str">
        <f aca="false">IF(A16169="","",INDEX(P_Zone,F16169))</f>
        <v/>
      </c>
      <c r="I16169" s="41" t="str">
        <f aca="false">IF(A16169="","",IF(D16169="Delivered",IF(B16169&lt;=INDEX(P_Due,F16169),1,0),0))</f>
        <v/>
      </c>
    </row>
    <row r="16170" customFormat="false" ht="15" hidden="false" customHeight="false" outlineLevel="0" collapsed="false">
      <c r="A16170" s="37"/>
      <c r="B16170" s="38"/>
      <c r="C16170" s="39"/>
      <c r="D16170" s="39"/>
      <c r="E16170" s="39"/>
      <c r="F16170" s="41" t="str">
        <f aca="false">IF(A16170="","",MATCH(A16170,P_ID,1))</f>
        <v/>
      </c>
      <c r="G16170" s="41" t="str">
        <f aca="false">IF(A16170="","",INDEX(P_Svc,F16170))</f>
        <v/>
      </c>
      <c r="H16170" s="41" t="str">
        <f aca="false">IF(A16170="","",INDEX(P_Zone,F16170))</f>
        <v/>
      </c>
      <c r="I16170" s="41" t="str">
        <f aca="false">IF(A16170="","",IF(D16170="Delivered",IF(B16170&lt;=INDEX(P_Due,F16170),1,0),0))</f>
        <v/>
      </c>
    </row>
    <row r="16171" customFormat="false" ht="15" hidden="false" customHeight="false" outlineLevel="0" collapsed="false">
      <c r="A16171" s="37"/>
      <c r="B16171" s="38"/>
      <c r="C16171" s="39"/>
      <c r="D16171" s="39"/>
      <c r="E16171" s="39"/>
      <c r="F16171" s="41" t="str">
        <f aca="false">IF(A16171="","",MATCH(A16171,P_ID,1))</f>
        <v/>
      </c>
      <c r="G16171" s="41" t="str">
        <f aca="false">IF(A16171="","",INDEX(P_Svc,F16171))</f>
        <v/>
      </c>
      <c r="H16171" s="41" t="str">
        <f aca="false">IF(A16171="","",INDEX(P_Zone,F16171))</f>
        <v/>
      </c>
      <c r="I16171" s="41" t="str">
        <f aca="false">IF(A16171="","",IF(D16171="Delivered",IF(B16171&lt;=INDEX(P_Due,F16171),1,0),0))</f>
        <v/>
      </c>
    </row>
    <row r="16172" customFormat="false" ht="15" hidden="false" customHeight="false" outlineLevel="0" collapsed="false">
      <c r="A16172" s="37"/>
      <c r="B16172" s="38"/>
      <c r="C16172" s="39"/>
      <c r="D16172" s="39"/>
      <c r="E16172" s="39"/>
      <c r="F16172" s="41" t="str">
        <f aca="false">IF(A16172="","",MATCH(A16172,P_ID,1))</f>
        <v/>
      </c>
      <c r="G16172" s="41" t="str">
        <f aca="false">IF(A16172="","",INDEX(P_Svc,F16172))</f>
        <v/>
      </c>
      <c r="H16172" s="41" t="str">
        <f aca="false">IF(A16172="","",INDEX(P_Zone,F16172))</f>
        <v/>
      </c>
      <c r="I16172" s="41" t="str">
        <f aca="false">IF(A16172="","",IF(D16172="Delivered",IF(B16172&lt;=INDEX(P_Due,F16172),1,0),0))</f>
        <v/>
      </c>
    </row>
    <row r="16173" customFormat="false" ht="15" hidden="false" customHeight="false" outlineLevel="0" collapsed="false">
      <c r="A16173" s="37"/>
      <c r="B16173" s="38"/>
      <c r="C16173" s="39"/>
      <c r="D16173" s="39"/>
      <c r="E16173" s="39"/>
      <c r="F16173" s="41" t="str">
        <f aca="false">IF(A16173="","",MATCH(A16173,P_ID,1))</f>
        <v/>
      </c>
      <c r="G16173" s="41" t="str">
        <f aca="false">IF(A16173="","",INDEX(P_Svc,F16173))</f>
        <v/>
      </c>
      <c r="H16173" s="41" t="str">
        <f aca="false">IF(A16173="","",INDEX(P_Zone,F16173))</f>
        <v/>
      </c>
      <c r="I16173" s="41" t="str">
        <f aca="false">IF(A16173="","",IF(D16173="Delivered",IF(B16173&lt;=INDEX(P_Due,F16173),1,0),0))</f>
        <v/>
      </c>
    </row>
    <row r="16174" customFormat="false" ht="15" hidden="false" customHeight="false" outlineLevel="0" collapsed="false">
      <c r="A16174" s="37"/>
      <c r="B16174" s="38"/>
      <c r="C16174" s="39"/>
      <c r="D16174" s="39"/>
      <c r="E16174" s="39"/>
      <c r="F16174" s="41" t="str">
        <f aca="false">IF(A16174="","",MATCH(A16174,P_ID,1))</f>
        <v/>
      </c>
      <c r="G16174" s="41" t="str">
        <f aca="false">IF(A16174="","",INDEX(P_Svc,F16174))</f>
        <v/>
      </c>
      <c r="H16174" s="41" t="str">
        <f aca="false">IF(A16174="","",INDEX(P_Zone,F16174))</f>
        <v/>
      </c>
      <c r="I16174" s="41" t="str">
        <f aca="false">IF(A16174="","",IF(D16174="Delivered",IF(B16174&lt;=INDEX(P_Due,F16174),1,0),0))</f>
        <v/>
      </c>
    </row>
    <row r="16175" customFormat="false" ht="15" hidden="false" customHeight="false" outlineLevel="0" collapsed="false">
      <c r="A16175" s="37"/>
      <c r="B16175" s="38"/>
      <c r="C16175" s="39"/>
      <c r="D16175" s="39"/>
      <c r="E16175" s="39"/>
      <c r="F16175" s="41" t="str">
        <f aca="false">IF(A16175="","",MATCH(A16175,P_ID,1))</f>
        <v/>
      </c>
      <c r="G16175" s="41" t="str">
        <f aca="false">IF(A16175="","",INDEX(P_Svc,F16175))</f>
        <v/>
      </c>
      <c r="H16175" s="41" t="str">
        <f aca="false">IF(A16175="","",INDEX(P_Zone,F16175))</f>
        <v/>
      </c>
      <c r="I16175" s="41" t="str">
        <f aca="false">IF(A16175="","",IF(D16175="Delivered",IF(B16175&lt;=INDEX(P_Due,F16175),1,0),0))</f>
        <v/>
      </c>
    </row>
    <row r="16176" customFormat="false" ht="15" hidden="false" customHeight="false" outlineLevel="0" collapsed="false">
      <c r="A16176" s="37"/>
      <c r="B16176" s="38"/>
      <c r="C16176" s="39"/>
      <c r="D16176" s="39"/>
      <c r="E16176" s="39"/>
      <c r="F16176" s="41" t="str">
        <f aca="false">IF(A16176="","",MATCH(A16176,P_ID,1))</f>
        <v/>
      </c>
      <c r="G16176" s="41" t="str">
        <f aca="false">IF(A16176="","",INDEX(P_Svc,F16176))</f>
        <v/>
      </c>
      <c r="H16176" s="41" t="str">
        <f aca="false">IF(A16176="","",INDEX(P_Zone,F16176))</f>
        <v/>
      </c>
      <c r="I16176" s="41" t="str">
        <f aca="false">IF(A16176="","",IF(D16176="Delivered",IF(B16176&lt;=INDEX(P_Due,F16176),1,0),0))</f>
        <v/>
      </c>
    </row>
    <row r="16177" customFormat="false" ht="15" hidden="false" customHeight="false" outlineLevel="0" collapsed="false">
      <c r="A16177" s="37"/>
      <c r="B16177" s="38"/>
      <c r="C16177" s="39"/>
      <c r="D16177" s="39"/>
      <c r="E16177" s="39"/>
      <c r="F16177" s="41" t="str">
        <f aca="false">IF(A16177="","",MATCH(A16177,P_ID,1))</f>
        <v/>
      </c>
      <c r="G16177" s="41" t="str">
        <f aca="false">IF(A16177="","",INDEX(P_Svc,F16177))</f>
        <v/>
      </c>
      <c r="H16177" s="41" t="str">
        <f aca="false">IF(A16177="","",INDEX(P_Zone,F16177))</f>
        <v/>
      </c>
      <c r="I16177" s="41" t="str">
        <f aca="false">IF(A16177="","",IF(D16177="Delivered",IF(B16177&lt;=INDEX(P_Due,F16177),1,0),0))</f>
        <v/>
      </c>
    </row>
    <row r="16178" customFormat="false" ht="15" hidden="false" customHeight="false" outlineLevel="0" collapsed="false">
      <c r="A16178" s="37"/>
      <c r="B16178" s="38"/>
      <c r="C16178" s="39"/>
      <c r="D16178" s="39"/>
      <c r="E16178" s="39"/>
      <c r="F16178" s="41" t="str">
        <f aca="false">IF(A16178="","",MATCH(A16178,P_ID,1))</f>
        <v/>
      </c>
      <c r="G16178" s="41" t="str">
        <f aca="false">IF(A16178="","",INDEX(P_Svc,F16178))</f>
        <v/>
      </c>
      <c r="H16178" s="41" t="str">
        <f aca="false">IF(A16178="","",INDEX(P_Zone,F16178))</f>
        <v/>
      </c>
      <c r="I16178" s="41" t="str">
        <f aca="false">IF(A16178="","",IF(D16178="Delivered",IF(B16178&lt;=INDEX(P_Due,F16178),1,0),0))</f>
        <v/>
      </c>
    </row>
    <row r="16179" customFormat="false" ht="15" hidden="false" customHeight="false" outlineLevel="0" collapsed="false">
      <c r="A16179" s="37"/>
      <c r="B16179" s="38"/>
      <c r="C16179" s="39"/>
      <c r="D16179" s="39"/>
      <c r="E16179" s="39"/>
      <c r="F16179" s="41" t="str">
        <f aca="false">IF(A16179="","",MATCH(A16179,P_ID,1))</f>
        <v/>
      </c>
      <c r="G16179" s="41" t="str">
        <f aca="false">IF(A16179="","",INDEX(P_Svc,F16179))</f>
        <v/>
      </c>
      <c r="H16179" s="41" t="str">
        <f aca="false">IF(A16179="","",INDEX(P_Zone,F16179))</f>
        <v/>
      </c>
      <c r="I16179" s="41" t="str">
        <f aca="false">IF(A16179="","",IF(D16179="Delivered",IF(B16179&lt;=INDEX(P_Due,F16179),1,0),0))</f>
        <v/>
      </c>
    </row>
    <row r="16180" customFormat="false" ht="15" hidden="false" customHeight="false" outlineLevel="0" collapsed="false">
      <c r="A16180" s="37"/>
      <c r="B16180" s="38"/>
      <c r="C16180" s="39"/>
      <c r="D16180" s="39"/>
      <c r="E16180" s="39"/>
      <c r="F16180" s="41" t="str">
        <f aca="false">IF(A16180="","",MATCH(A16180,P_ID,1))</f>
        <v/>
      </c>
      <c r="G16180" s="41" t="str">
        <f aca="false">IF(A16180="","",INDEX(P_Svc,F16180))</f>
        <v/>
      </c>
      <c r="H16180" s="41" t="str">
        <f aca="false">IF(A16180="","",INDEX(P_Zone,F16180))</f>
        <v/>
      </c>
      <c r="I16180" s="41" t="str">
        <f aca="false">IF(A16180="","",IF(D16180="Delivered",IF(B16180&lt;=INDEX(P_Due,F16180),1,0),0))</f>
        <v/>
      </c>
    </row>
    <row r="16181" customFormat="false" ht="15" hidden="false" customHeight="false" outlineLevel="0" collapsed="false">
      <c r="A16181" s="37"/>
      <c r="B16181" s="38"/>
      <c r="C16181" s="39"/>
      <c r="D16181" s="39"/>
      <c r="E16181" s="39"/>
      <c r="F16181" s="41" t="str">
        <f aca="false">IF(A16181="","",MATCH(A16181,P_ID,1))</f>
        <v/>
      </c>
      <c r="G16181" s="41" t="str">
        <f aca="false">IF(A16181="","",INDEX(P_Svc,F16181))</f>
        <v/>
      </c>
      <c r="H16181" s="41" t="str">
        <f aca="false">IF(A16181="","",INDEX(P_Zone,F16181))</f>
        <v/>
      </c>
      <c r="I16181" s="41" t="str">
        <f aca="false">IF(A16181="","",IF(D16181="Delivered",IF(B16181&lt;=INDEX(P_Due,F16181),1,0),0))</f>
        <v/>
      </c>
    </row>
    <row r="16182" customFormat="false" ht="15" hidden="false" customHeight="false" outlineLevel="0" collapsed="false">
      <c r="A16182" s="37"/>
      <c r="B16182" s="38"/>
      <c r="C16182" s="39"/>
      <c r="D16182" s="39"/>
      <c r="E16182" s="39"/>
      <c r="F16182" s="41" t="str">
        <f aca="false">IF(A16182="","",MATCH(A16182,P_ID,1))</f>
        <v/>
      </c>
      <c r="G16182" s="41" t="str">
        <f aca="false">IF(A16182="","",INDEX(P_Svc,F16182))</f>
        <v/>
      </c>
      <c r="H16182" s="41" t="str">
        <f aca="false">IF(A16182="","",INDEX(P_Zone,F16182))</f>
        <v/>
      </c>
      <c r="I16182" s="41" t="str">
        <f aca="false">IF(A16182="","",IF(D16182="Delivered",IF(B16182&lt;=INDEX(P_Due,F16182),1,0),0))</f>
        <v/>
      </c>
    </row>
    <row r="16183" customFormat="false" ht="15" hidden="false" customHeight="false" outlineLevel="0" collapsed="false">
      <c r="A16183" s="37"/>
      <c r="B16183" s="38"/>
      <c r="C16183" s="39"/>
      <c r="D16183" s="39"/>
      <c r="E16183" s="39"/>
      <c r="F16183" s="41" t="str">
        <f aca="false">IF(A16183="","",MATCH(A16183,P_ID,1))</f>
        <v/>
      </c>
      <c r="G16183" s="41" t="str">
        <f aca="false">IF(A16183="","",INDEX(P_Svc,F16183))</f>
        <v/>
      </c>
      <c r="H16183" s="41" t="str">
        <f aca="false">IF(A16183="","",INDEX(P_Zone,F16183))</f>
        <v/>
      </c>
      <c r="I16183" s="41" t="str">
        <f aca="false">IF(A16183="","",IF(D16183="Delivered",IF(B16183&lt;=INDEX(P_Due,F16183),1,0),0))</f>
        <v/>
      </c>
    </row>
    <row r="16184" customFormat="false" ht="15" hidden="false" customHeight="false" outlineLevel="0" collapsed="false">
      <c r="A16184" s="37"/>
      <c r="B16184" s="38"/>
      <c r="C16184" s="39"/>
      <c r="D16184" s="39"/>
      <c r="E16184" s="39"/>
      <c r="F16184" s="41" t="str">
        <f aca="false">IF(A16184="","",MATCH(A16184,P_ID,1))</f>
        <v/>
      </c>
      <c r="G16184" s="41" t="str">
        <f aca="false">IF(A16184="","",INDEX(P_Svc,F16184))</f>
        <v/>
      </c>
      <c r="H16184" s="41" t="str">
        <f aca="false">IF(A16184="","",INDEX(P_Zone,F16184))</f>
        <v/>
      </c>
      <c r="I16184" s="41" t="str">
        <f aca="false">IF(A16184="","",IF(D16184="Delivered",IF(B16184&lt;=INDEX(P_Due,F16184),1,0),0))</f>
        <v/>
      </c>
    </row>
    <row r="16185" customFormat="false" ht="15" hidden="false" customHeight="false" outlineLevel="0" collapsed="false">
      <c r="A16185" s="37"/>
      <c r="B16185" s="38"/>
      <c r="C16185" s="39"/>
      <c r="D16185" s="39"/>
      <c r="E16185" s="39"/>
      <c r="F16185" s="41" t="str">
        <f aca="false">IF(A16185="","",MATCH(A16185,P_ID,1))</f>
        <v/>
      </c>
      <c r="G16185" s="41" t="str">
        <f aca="false">IF(A16185="","",INDEX(P_Svc,F16185))</f>
        <v/>
      </c>
      <c r="H16185" s="41" t="str">
        <f aca="false">IF(A16185="","",INDEX(P_Zone,F16185))</f>
        <v/>
      </c>
      <c r="I16185" s="41" t="str">
        <f aca="false">IF(A16185="","",IF(D16185="Delivered",IF(B16185&lt;=INDEX(P_Due,F16185),1,0),0))</f>
        <v/>
      </c>
    </row>
    <row r="16186" customFormat="false" ht="15" hidden="false" customHeight="false" outlineLevel="0" collapsed="false">
      <c r="A16186" s="37"/>
      <c r="B16186" s="38"/>
      <c r="C16186" s="39"/>
      <c r="D16186" s="39"/>
      <c r="E16186" s="39"/>
      <c r="F16186" s="41" t="str">
        <f aca="false">IF(A16186="","",MATCH(A16186,P_ID,1))</f>
        <v/>
      </c>
      <c r="G16186" s="41" t="str">
        <f aca="false">IF(A16186="","",INDEX(P_Svc,F16186))</f>
        <v/>
      </c>
      <c r="H16186" s="41" t="str">
        <f aca="false">IF(A16186="","",INDEX(P_Zone,F16186))</f>
        <v/>
      </c>
      <c r="I16186" s="41" t="str">
        <f aca="false">IF(A16186="","",IF(D16186="Delivered",IF(B16186&lt;=INDEX(P_Due,F16186),1,0),0))</f>
        <v/>
      </c>
    </row>
    <row r="16187" customFormat="false" ht="15" hidden="false" customHeight="false" outlineLevel="0" collapsed="false">
      <c r="A16187" s="37"/>
      <c r="B16187" s="38"/>
      <c r="C16187" s="39"/>
      <c r="D16187" s="39"/>
      <c r="E16187" s="39"/>
      <c r="F16187" s="41" t="str">
        <f aca="false">IF(A16187="","",MATCH(A16187,P_ID,1))</f>
        <v/>
      </c>
      <c r="G16187" s="41" t="str">
        <f aca="false">IF(A16187="","",INDEX(P_Svc,F16187))</f>
        <v/>
      </c>
      <c r="H16187" s="41" t="str">
        <f aca="false">IF(A16187="","",INDEX(P_Zone,F16187))</f>
        <v/>
      </c>
      <c r="I16187" s="41" t="str">
        <f aca="false">IF(A16187="","",IF(D16187="Delivered",IF(B16187&lt;=INDEX(P_Due,F16187),1,0),0))</f>
        <v/>
      </c>
    </row>
    <row r="16188" customFormat="false" ht="15" hidden="false" customHeight="false" outlineLevel="0" collapsed="false">
      <c r="A16188" s="37"/>
      <c r="B16188" s="38"/>
      <c r="C16188" s="39"/>
      <c r="D16188" s="39"/>
      <c r="E16188" s="39"/>
      <c r="F16188" s="41" t="str">
        <f aca="false">IF(A16188="","",MATCH(A16188,P_ID,1))</f>
        <v/>
      </c>
      <c r="G16188" s="41" t="str">
        <f aca="false">IF(A16188="","",INDEX(P_Svc,F16188))</f>
        <v/>
      </c>
      <c r="H16188" s="41" t="str">
        <f aca="false">IF(A16188="","",INDEX(P_Zone,F16188))</f>
        <v/>
      </c>
      <c r="I16188" s="41" t="str">
        <f aca="false">IF(A16188="","",IF(D16188="Delivered",IF(B16188&lt;=INDEX(P_Due,F16188),1,0),0))</f>
        <v/>
      </c>
    </row>
    <row r="16189" customFormat="false" ht="15" hidden="false" customHeight="false" outlineLevel="0" collapsed="false">
      <c r="A16189" s="37"/>
      <c r="B16189" s="38"/>
      <c r="C16189" s="39"/>
      <c r="D16189" s="39"/>
      <c r="E16189" s="39"/>
      <c r="F16189" s="41" t="str">
        <f aca="false">IF(A16189="","",MATCH(A16189,P_ID,1))</f>
        <v/>
      </c>
      <c r="G16189" s="41" t="str">
        <f aca="false">IF(A16189="","",INDEX(P_Svc,F16189))</f>
        <v/>
      </c>
      <c r="H16189" s="41" t="str">
        <f aca="false">IF(A16189="","",INDEX(P_Zone,F16189))</f>
        <v/>
      </c>
      <c r="I16189" s="41" t="str">
        <f aca="false">IF(A16189="","",IF(D16189="Delivered",IF(B16189&lt;=INDEX(P_Due,F16189),1,0),0))</f>
        <v/>
      </c>
    </row>
    <row r="16190" customFormat="false" ht="15" hidden="false" customHeight="false" outlineLevel="0" collapsed="false">
      <c r="A16190" s="37"/>
      <c r="B16190" s="38"/>
      <c r="C16190" s="39"/>
      <c r="D16190" s="39"/>
      <c r="E16190" s="39"/>
      <c r="F16190" s="41" t="str">
        <f aca="false">IF(A16190="","",MATCH(A16190,P_ID,1))</f>
        <v/>
      </c>
      <c r="G16190" s="41" t="str">
        <f aca="false">IF(A16190="","",INDEX(P_Svc,F16190))</f>
        <v/>
      </c>
      <c r="H16190" s="41" t="str">
        <f aca="false">IF(A16190="","",INDEX(P_Zone,F16190))</f>
        <v/>
      </c>
      <c r="I16190" s="41" t="str">
        <f aca="false">IF(A16190="","",IF(D16190="Delivered",IF(B16190&lt;=INDEX(P_Due,F16190),1,0),0))</f>
        <v/>
      </c>
    </row>
    <row r="16191" customFormat="false" ht="15" hidden="false" customHeight="false" outlineLevel="0" collapsed="false">
      <c r="A16191" s="37"/>
      <c r="B16191" s="38"/>
      <c r="C16191" s="39"/>
      <c r="D16191" s="39"/>
      <c r="E16191" s="39"/>
      <c r="F16191" s="41" t="str">
        <f aca="false">IF(A16191="","",MATCH(A16191,P_ID,1))</f>
        <v/>
      </c>
      <c r="G16191" s="41" t="str">
        <f aca="false">IF(A16191="","",INDEX(P_Svc,F16191))</f>
        <v/>
      </c>
      <c r="H16191" s="41" t="str">
        <f aca="false">IF(A16191="","",INDEX(P_Zone,F16191))</f>
        <v/>
      </c>
      <c r="I16191" s="41" t="str">
        <f aca="false">IF(A16191="","",IF(D16191="Delivered",IF(B16191&lt;=INDEX(P_Due,F16191),1,0),0))</f>
        <v/>
      </c>
    </row>
    <row r="16192" customFormat="false" ht="15" hidden="false" customHeight="false" outlineLevel="0" collapsed="false">
      <c r="A16192" s="37"/>
      <c r="B16192" s="38"/>
      <c r="C16192" s="39"/>
      <c r="D16192" s="39"/>
      <c r="E16192" s="39"/>
      <c r="F16192" s="41" t="str">
        <f aca="false">IF(A16192="","",MATCH(A16192,P_ID,1))</f>
        <v/>
      </c>
      <c r="G16192" s="41" t="str">
        <f aca="false">IF(A16192="","",INDEX(P_Svc,F16192))</f>
        <v/>
      </c>
      <c r="H16192" s="41" t="str">
        <f aca="false">IF(A16192="","",INDEX(P_Zone,F16192))</f>
        <v/>
      </c>
      <c r="I16192" s="41" t="str">
        <f aca="false">IF(A16192="","",IF(D16192="Delivered",IF(B16192&lt;=INDEX(P_Due,F16192),1,0),0))</f>
        <v/>
      </c>
    </row>
    <row r="16193" customFormat="false" ht="15" hidden="false" customHeight="false" outlineLevel="0" collapsed="false">
      <c r="A16193" s="37"/>
      <c r="B16193" s="38"/>
      <c r="C16193" s="39"/>
      <c r="D16193" s="39"/>
      <c r="E16193" s="39"/>
      <c r="F16193" s="41" t="str">
        <f aca="false">IF(A16193="","",MATCH(A16193,P_ID,1))</f>
        <v/>
      </c>
      <c r="G16193" s="41" t="str">
        <f aca="false">IF(A16193="","",INDEX(P_Svc,F16193))</f>
        <v/>
      </c>
      <c r="H16193" s="41" t="str">
        <f aca="false">IF(A16193="","",INDEX(P_Zone,F16193))</f>
        <v/>
      </c>
      <c r="I16193" s="41" t="str">
        <f aca="false">IF(A16193="","",IF(D16193="Delivered",IF(B16193&lt;=INDEX(P_Due,F16193),1,0),0))</f>
        <v/>
      </c>
    </row>
    <row r="16194" customFormat="false" ht="15" hidden="false" customHeight="false" outlineLevel="0" collapsed="false">
      <c r="A16194" s="37"/>
      <c r="B16194" s="38"/>
      <c r="C16194" s="39"/>
      <c r="D16194" s="39"/>
      <c r="E16194" s="39"/>
      <c r="F16194" s="41" t="str">
        <f aca="false">IF(A16194="","",MATCH(A16194,P_ID,1))</f>
        <v/>
      </c>
      <c r="G16194" s="41" t="str">
        <f aca="false">IF(A16194="","",INDEX(P_Svc,F16194))</f>
        <v/>
      </c>
      <c r="H16194" s="41" t="str">
        <f aca="false">IF(A16194="","",INDEX(P_Zone,F16194))</f>
        <v/>
      </c>
      <c r="I16194" s="41" t="str">
        <f aca="false">IF(A16194="","",IF(D16194="Delivered",IF(B16194&lt;=INDEX(P_Due,F16194),1,0),0))</f>
        <v/>
      </c>
    </row>
    <row r="16195" customFormat="false" ht="15" hidden="false" customHeight="false" outlineLevel="0" collapsed="false">
      <c r="A16195" s="37"/>
      <c r="B16195" s="38"/>
      <c r="C16195" s="39"/>
      <c r="D16195" s="39"/>
      <c r="E16195" s="39"/>
      <c r="F16195" s="41" t="str">
        <f aca="false">IF(A16195="","",MATCH(A16195,P_ID,1))</f>
        <v/>
      </c>
      <c r="G16195" s="41" t="str">
        <f aca="false">IF(A16195="","",INDEX(P_Svc,F16195))</f>
        <v/>
      </c>
      <c r="H16195" s="41" t="str">
        <f aca="false">IF(A16195="","",INDEX(P_Zone,F16195))</f>
        <v/>
      </c>
      <c r="I16195" s="41" t="str">
        <f aca="false">IF(A16195="","",IF(D16195="Delivered",IF(B16195&lt;=INDEX(P_Due,F16195),1,0),0))</f>
        <v/>
      </c>
    </row>
    <row r="16196" customFormat="false" ht="15" hidden="false" customHeight="false" outlineLevel="0" collapsed="false">
      <c r="A16196" s="37"/>
      <c r="B16196" s="38"/>
      <c r="C16196" s="39"/>
      <c r="D16196" s="39"/>
      <c r="E16196" s="39"/>
      <c r="F16196" s="41" t="str">
        <f aca="false">IF(A16196="","",MATCH(A16196,P_ID,1))</f>
        <v/>
      </c>
      <c r="G16196" s="41" t="str">
        <f aca="false">IF(A16196="","",INDEX(P_Svc,F16196))</f>
        <v/>
      </c>
      <c r="H16196" s="41" t="str">
        <f aca="false">IF(A16196="","",INDEX(P_Zone,F16196))</f>
        <v/>
      </c>
      <c r="I16196" s="41" t="str">
        <f aca="false">IF(A16196="","",IF(D16196="Delivered",IF(B16196&lt;=INDEX(P_Due,F16196),1,0),0))</f>
        <v/>
      </c>
    </row>
    <row r="16197" customFormat="false" ht="15" hidden="false" customHeight="false" outlineLevel="0" collapsed="false">
      <c r="A16197" s="37"/>
      <c r="B16197" s="38"/>
      <c r="C16197" s="39"/>
      <c r="D16197" s="39"/>
      <c r="E16197" s="39"/>
      <c r="F16197" s="41" t="str">
        <f aca="false">IF(A16197="","",MATCH(A16197,P_ID,1))</f>
        <v/>
      </c>
      <c r="G16197" s="41" t="str">
        <f aca="false">IF(A16197="","",INDEX(P_Svc,F16197))</f>
        <v/>
      </c>
      <c r="H16197" s="41" t="str">
        <f aca="false">IF(A16197="","",INDEX(P_Zone,F16197))</f>
        <v/>
      </c>
      <c r="I16197" s="41" t="str">
        <f aca="false">IF(A16197="","",IF(D16197="Delivered",IF(B16197&lt;=INDEX(P_Due,F16197),1,0),0))</f>
        <v/>
      </c>
    </row>
    <row r="16198" customFormat="false" ht="15" hidden="false" customHeight="false" outlineLevel="0" collapsed="false">
      <c r="A16198" s="37"/>
      <c r="B16198" s="38"/>
      <c r="C16198" s="39"/>
      <c r="D16198" s="39"/>
      <c r="E16198" s="39"/>
      <c r="F16198" s="41" t="str">
        <f aca="false">IF(A16198="","",MATCH(A16198,P_ID,1))</f>
        <v/>
      </c>
      <c r="G16198" s="41" t="str">
        <f aca="false">IF(A16198="","",INDEX(P_Svc,F16198))</f>
        <v/>
      </c>
      <c r="H16198" s="41" t="str">
        <f aca="false">IF(A16198="","",INDEX(P_Zone,F16198))</f>
        <v/>
      </c>
      <c r="I16198" s="41" t="str">
        <f aca="false">IF(A16198="","",IF(D16198="Delivered",IF(B16198&lt;=INDEX(P_Due,F16198),1,0),0))</f>
        <v/>
      </c>
    </row>
    <row r="16199" customFormat="false" ht="15" hidden="false" customHeight="false" outlineLevel="0" collapsed="false">
      <c r="A16199" s="37"/>
      <c r="B16199" s="38"/>
      <c r="C16199" s="39"/>
      <c r="D16199" s="39"/>
      <c r="E16199" s="39"/>
      <c r="F16199" s="41" t="str">
        <f aca="false">IF(A16199="","",MATCH(A16199,P_ID,1))</f>
        <v/>
      </c>
      <c r="G16199" s="41" t="str">
        <f aca="false">IF(A16199="","",INDEX(P_Svc,F16199))</f>
        <v/>
      </c>
      <c r="H16199" s="41" t="str">
        <f aca="false">IF(A16199="","",INDEX(P_Zone,F16199))</f>
        <v/>
      </c>
      <c r="I16199" s="41" t="str">
        <f aca="false">IF(A16199="","",IF(D16199="Delivered",IF(B16199&lt;=INDEX(P_Due,F16199),1,0),0))</f>
        <v/>
      </c>
    </row>
    <row r="16200" customFormat="false" ht="15" hidden="false" customHeight="false" outlineLevel="0" collapsed="false">
      <c r="A16200" s="37"/>
      <c r="B16200" s="38"/>
      <c r="C16200" s="39"/>
      <c r="D16200" s="39"/>
      <c r="E16200" s="39"/>
      <c r="F16200" s="41" t="str">
        <f aca="false">IF(A16200="","",MATCH(A16200,P_ID,1))</f>
        <v/>
      </c>
      <c r="G16200" s="41" t="str">
        <f aca="false">IF(A16200="","",INDEX(P_Svc,F16200))</f>
        <v/>
      </c>
      <c r="H16200" s="41" t="str">
        <f aca="false">IF(A16200="","",INDEX(P_Zone,F16200))</f>
        <v/>
      </c>
      <c r="I16200" s="41" t="str">
        <f aca="false">IF(A16200="","",IF(D16200="Delivered",IF(B16200&lt;=INDEX(P_Due,F16200),1,0),0))</f>
        <v/>
      </c>
    </row>
    <row r="16201" customFormat="false" ht="15" hidden="false" customHeight="false" outlineLevel="0" collapsed="false">
      <c r="A16201" s="37"/>
      <c r="B16201" s="38"/>
      <c r="C16201" s="39"/>
      <c r="D16201" s="39"/>
      <c r="E16201" s="39"/>
      <c r="F16201" s="41" t="str">
        <f aca="false">IF(A16201="","",MATCH(A16201,P_ID,1))</f>
        <v/>
      </c>
      <c r="G16201" s="41" t="str">
        <f aca="false">IF(A16201="","",INDEX(P_Svc,F16201))</f>
        <v/>
      </c>
      <c r="H16201" s="41" t="str">
        <f aca="false">IF(A16201="","",INDEX(P_Zone,F16201))</f>
        <v/>
      </c>
      <c r="I16201" s="41" t="str">
        <f aca="false">IF(A16201="","",IF(D16201="Delivered",IF(B16201&lt;=INDEX(P_Due,F16201),1,0),0))</f>
        <v/>
      </c>
    </row>
    <row r="16202" customFormat="false" ht="15" hidden="false" customHeight="false" outlineLevel="0" collapsed="false">
      <c r="A16202" s="37"/>
      <c r="B16202" s="38"/>
      <c r="C16202" s="39"/>
      <c r="D16202" s="39"/>
      <c r="E16202" s="39"/>
      <c r="F16202" s="41" t="str">
        <f aca="false">IF(A16202="","",MATCH(A16202,P_ID,1))</f>
        <v/>
      </c>
      <c r="G16202" s="41" t="str">
        <f aca="false">IF(A16202="","",INDEX(P_Svc,F16202))</f>
        <v/>
      </c>
      <c r="H16202" s="41" t="str">
        <f aca="false">IF(A16202="","",INDEX(P_Zone,F16202))</f>
        <v/>
      </c>
      <c r="I16202" s="41" t="str">
        <f aca="false">IF(A16202="","",IF(D16202="Delivered",IF(B16202&lt;=INDEX(P_Due,F16202),1,0),0))</f>
        <v/>
      </c>
    </row>
    <row r="16203" customFormat="false" ht="15" hidden="false" customHeight="false" outlineLevel="0" collapsed="false">
      <c r="A16203" s="37"/>
      <c r="B16203" s="38"/>
      <c r="C16203" s="39"/>
      <c r="D16203" s="39"/>
      <c r="E16203" s="39"/>
      <c r="F16203" s="41" t="str">
        <f aca="false">IF(A16203="","",MATCH(A16203,P_ID,1))</f>
        <v/>
      </c>
      <c r="G16203" s="41" t="str">
        <f aca="false">IF(A16203="","",INDEX(P_Svc,F16203))</f>
        <v/>
      </c>
      <c r="H16203" s="41" t="str">
        <f aca="false">IF(A16203="","",INDEX(P_Zone,F16203))</f>
        <v/>
      </c>
      <c r="I16203" s="41" t="str">
        <f aca="false">IF(A16203="","",IF(D16203="Delivered",IF(B16203&lt;=INDEX(P_Due,F16203),1,0),0))</f>
        <v/>
      </c>
    </row>
    <row r="16204" customFormat="false" ht="15" hidden="false" customHeight="false" outlineLevel="0" collapsed="false">
      <c r="A16204" s="37"/>
      <c r="B16204" s="38"/>
      <c r="C16204" s="39"/>
      <c r="D16204" s="39"/>
      <c r="E16204" s="39"/>
      <c r="F16204" s="41" t="str">
        <f aca="false">IF(A16204="","",MATCH(A16204,P_ID,1))</f>
        <v/>
      </c>
      <c r="G16204" s="41" t="str">
        <f aca="false">IF(A16204="","",INDEX(P_Svc,F16204))</f>
        <v/>
      </c>
      <c r="H16204" s="41" t="str">
        <f aca="false">IF(A16204="","",INDEX(P_Zone,F16204))</f>
        <v/>
      </c>
      <c r="I16204" s="41" t="str">
        <f aca="false">IF(A16204="","",IF(D16204="Delivered",IF(B16204&lt;=INDEX(P_Due,F16204),1,0),0))</f>
        <v/>
      </c>
    </row>
    <row r="16205" customFormat="false" ht="15" hidden="false" customHeight="false" outlineLevel="0" collapsed="false">
      <c r="A16205" s="37"/>
      <c r="B16205" s="38"/>
      <c r="C16205" s="39"/>
      <c r="D16205" s="39"/>
      <c r="E16205" s="39"/>
      <c r="F16205" s="41" t="str">
        <f aca="false">IF(A16205="","",MATCH(A16205,P_ID,1))</f>
        <v/>
      </c>
      <c r="G16205" s="41" t="str">
        <f aca="false">IF(A16205="","",INDEX(P_Svc,F16205))</f>
        <v/>
      </c>
      <c r="H16205" s="41" t="str">
        <f aca="false">IF(A16205="","",INDEX(P_Zone,F16205))</f>
        <v/>
      </c>
      <c r="I16205" s="41" t="str">
        <f aca="false">IF(A16205="","",IF(D16205="Delivered",IF(B16205&lt;=INDEX(P_Due,F16205),1,0),0))</f>
        <v/>
      </c>
    </row>
    <row r="16206" customFormat="false" ht="15" hidden="false" customHeight="false" outlineLevel="0" collapsed="false">
      <c r="A16206" s="37"/>
      <c r="B16206" s="38"/>
      <c r="C16206" s="39"/>
      <c r="D16206" s="39"/>
      <c r="E16206" s="39"/>
      <c r="F16206" s="41" t="str">
        <f aca="false">IF(A16206="","",MATCH(A16206,P_ID,1))</f>
        <v/>
      </c>
      <c r="G16206" s="41" t="str">
        <f aca="false">IF(A16206="","",INDEX(P_Svc,F16206))</f>
        <v/>
      </c>
      <c r="H16206" s="41" t="str">
        <f aca="false">IF(A16206="","",INDEX(P_Zone,F16206))</f>
        <v/>
      </c>
      <c r="I16206" s="41" t="str">
        <f aca="false">IF(A16206="","",IF(D16206="Delivered",IF(B16206&lt;=INDEX(P_Due,F16206),1,0),0))</f>
        <v/>
      </c>
    </row>
    <row r="16207" customFormat="false" ht="15" hidden="false" customHeight="false" outlineLevel="0" collapsed="false">
      <c r="A16207" s="37"/>
      <c r="B16207" s="38"/>
      <c r="C16207" s="39"/>
      <c r="D16207" s="39"/>
      <c r="E16207" s="39"/>
      <c r="F16207" s="41" t="str">
        <f aca="false">IF(A16207="","",MATCH(A16207,P_ID,1))</f>
        <v/>
      </c>
      <c r="G16207" s="41" t="str">
        <f aca="false">IF(A16207="","",INDEX(P_Svc,F16207))</f>
        <v/>
      </c>
      <c r="H16207" s="41" t="str">
        <f aca="false">IF(A16207="","",INDEX(P_Zone,F16207))</f>
        <v/>
      </c>
      <c r="I16207" s="41" t="str">
        <f aca="false">IF(A16207="","",IF(D16207="Delivered",IF(B16207&lt;=INDEX(P_Due,F16207),1,0),0))</f>
        <v/>
      </c>
    </row>
    <row r="16208" customFormat="false" ht="15" hidden="false" customHeight="false" outlineLevel="0" collapsed="false">
      <c r="A16208" s="37"/>
      <c r="B16208" s="38"/>
      <c r="C16208" s="39"/>
      <c r="D16208" s="39"/>
      <c r="E16208" s="39"/>
      <c r="F16208" s="41" t="str">
        <f aca="false">IF(A16208="","",MATCH(A16208,P_ID,1))</f>
        <v/>
      </c>
      <c r="G16208" s="41" t="str">
        <f aca="false">IF(A16208="","",INDEX(P_Svc,F16208))</f>
        <v/>
      </c>
      <c r="H16208" s="41" t="str">
        <f aca="false">IF(A16208="","",INDEX(P_Zone,F16208))</f>
        <v/>
      </c>
      <c r="I16208" s="41" t="str">
        <f aca="false">IF(A16208="","",IF(D16208="Delivered",IF(B16208&lt;=INDEX(P_Due,F16208),1,0),0))</f>
        <v/>
      </c>
    </row>
    <row r="16209" customFormat="false" ht="15" hidden="false" customHeight="false" outlineLevel="0" collapsed="false">
      <c r="A16209" s="37"/>
      <c r="B16209" s="38"/>
      <c r="C16209" s="39"/>
      <c r="D16209" s="39"/>
      <c r="E16209" s="39"/>
      <c r="F16209" s="41" t="str">
        <f aca="false">IF(A16209="","",MATCH(A16209,P_ID,1))</f>
        <v/>
      </c>
      <c r="G16209" s="41" t="str">
        <f aca="false">IF(A16209="","",INDEX(P_Svc,F16209))</f>
        <v/>
      </c>
      <c r="H16209" s="41" t="str">
        <f aca="false">IF(A16209="","",INDEX(P_Zone,F16209))</f>
        <v/>
      </c>
      <c r="I16209" s="41" t="str">
        <f aca="false">IF(A16209="","",IF(D16209="Delivered",IF(B16209&lt;=INDEX(P_Due,F16209),1,0),0))</f>
        <v/>
      </c>
    </row>
    <row r="16210" customFormat="false" ht="15" hidden="false" customHeight="false" outlineLevel="0" collapsed="false">
      <c r="A16210" s="37"/>
      <c r="B16210" s="38"/>
      <c r="C16210" s="39"/>
      <c r="D16210" s="39"/>
      <c r="E16210" s="39"/>
      <c r="F16210" s="41" t="str">
        <f aca="false">IF(A16210="","",MATCH(A16210,P_ID,1))</f>
        <v/>
      </c>
      <c r="G16210" s="41" t="str">
        <f aca="false">IF(A16210="","",INDEX(P_Svc,F16210))</f>
        <v/>
      </c>
      <c r="H16210" s="41" t="str">
        <f aca="false">IF(A16210="","",INDEX(P_Zone,F16210))</f>
        <v/>
      </c>
      <c r="I16210" s="41" t="str">
        <f aca="false">IF(A16210="","",IF(D16210="Delivered",IF(B16210&lt;=INDEX(P_Due,F16210),1,0),0))</f>
        <v/>
      </c>
    </row>
    <row r="16211" customFormat="false" ht="15" hidden="false" customHeight="false" outlineLevel="0" collapsed="false">
      <c r="A16211" s="37"/>
      <c r="B16211" s="38"/>
      <c r="C16211" s="39"/>
      <c r="D16211" s="39"/>
      <c r="E16211" s="39"/>
      <c r="F16211" s="41" t="str">
        <f aca="false">IF(A16211="","",MATCH(A16211,P_ID,1))</f>
        <v/>
      </c>
      <c r="G16211" s="41" t="str">
        <f aca="false">IF(A16211="","",INDEX(P_Svc,F16211))</f>
        <v/>
      </c>
      <c r="H16211" s="41" t="str">
        <f aca="false">IF(A16211="","",INDEX(P_Zone,F16211))</f>
        <v/>
      </c>
      <c r="I16211" s="41" t="str">
        <f aca="false">IF(A16211="","",IF(D16211="Delivered",IF(B16211&lt;=INDEX(P_Due,F16211),1,0),0))</f>
        <v/>
      </c>
    </row>
    <row r="16212" customFormat="false" ht="15" hidden="false" customHeight="false" outlineLevel="0" collapsed="false">
      <c r="A16212" s="37"/>
      <c r="B16212" s="38"/>
      <c r="C16212" s="39"/>
      <c r="D16212" s="39"/>
      <c r="E16212" s="39"/>
      <c r="F16212" s="41" t="str">
        <f aca="false">IF(A16212="","",MATCH(A16212,P_ID,1))</f>
        <v/>
      </c>
      <c r="G16212" s="41" t="str">
        <f aca="false">IF(A16212="","",INDEX(P_Svc,F16212))</f>
        <v/>
      </c>
      <c r="H16212" s="41" t="str">
        <f aca="false">IF(A16212="","",INDEX(P_Zone,F16212))</f>
        <v/>
      </c>
      <c r="I16212" s="41" t="str">
        <f aca="false">IF(A16212="","",IF(D16212="Delivered",IF(B16212&lt;=INDEX(P_Due,F16212),1,0),0))</f>
        <v/>
      </c>
    </row>
    <row r="16213" customFormat="false" ht="15" hidden="false" customHeight="false" outlineLevel="0" collapsed="false">
      <c r="A16213" s="37"/>
      <c r="B16213" s="38"/>
      <c r="C16213" s="39"/>
      <c r="D16213" s="39"/>
      <c r="E16213" s="39"/>
      <c r="F16213" s="41" t="str">
        <f aca="false">IF(A16213="","",MATCH(A16213,P_ID,1))</f>
        <v/>
      </c>
      <c r="G16213" s="41" t="str">
        <f aca="false">IF(A16213="","",INDEX(P_Svc,F16213))</f>
        <v/>
      </c>
      <c r="H16213" s="41" t="str">
        <f aca="false">IF(A16213="","",INDEX(P_Zone,F16213))</f>
        <v/>
      </c>
      <c r="I16213" s="41" t="str">
        <f aca="false">IF(A16213="","",IF(D16213="Delivered",IF(B16213&lt;=INDEX(P_Due,F16213),1,0),0))</f>
        <v/>
      </c>
    </row>
    <row r="16214" customFormat="false" ht="15" hidden="false" customHeight="false" outlineLevel="0" collapsed="false">
      <c r="A16214" s="37"/>
      <c r="B16214" s="38"/>
      <c r="C16214" s="39"/>
      <c r="D16214" s="39"/>
      <c r="E16214" s="39"/>
      <c r="F16214" s="41" t="str">
        <f aca="false">IF(A16214="","",MATCH(A16214,P_ID,1))</f>
        <v/>
      </c>
      <c r="G16214" s="41" t="str">
        <f aca="false">IF(A16214="","",INDEX(P_Svc,F16214))</f>
        <v/>
      </c>
      <c r="H16214" s="41" t="str">
        <f aca="false">IF(A16214="","",INDEX(P_Zone,F16214))</f>
        <v/>
      </c>
      <c r="I16214" s="41" t="str">
        <f aca="false">IF(A16214="","",IF(D16214="Delivered",IF(B16214&lt;=INDEX(P_Due,F16214),1,0),0))</f>
        <v/>
      </c>
    </row>
    <row r="16215" customFormat="false" ht="15" hidden="false" customHeight="false" outlineLevel="0" collapsed="false">
      <c r="A16215" s="37"/>
      <c r="B16215" s="38"/>
      <c r="C16215" s="39"/>
      <c r="D16215" s="39"/>
      <c r="E16215" s="39"/>
      <c r="F16215" s="41" t="str">
        <f aca="false">IF(A16215="","",MATCH(A16215,P_ID,1))</f>
        <v/>
      </c>
      <c r="G16215" s="41" t="str">
        <f aca="false">IF(A16215="","",INDEX(P_Svc,F16215))</f>
        <v/>
      </c>
      <c r="H16215" s="41" t="str">
        <f aca="false">IF(A16215="","",INDEX(P_Zone,F16215))</f>
        <v/>
      </c>
      <c r="I16215" s="41" t="str">
        <f aca="false">IF(A16215="","",IF(D16215="Delivered",IF(B16215&lt;=INDEX(P_Due,F16215),1,0),0))</f>
        <v/>
      </c>
    </row>
    <row r="16216" customFormat="false" ht="15" hidden="false" customHeight="false" outlineLevel="0" collapsed="false">
      <c r="A16216" s="37"/>
      <c r="B16216" s="38"/>
      <c r="C16216" s="39"/>
      <c r="D16216" s="39"/>
      <c r="E16216" s="39"/>
      <c r="F16216" s="41" t="str">
        <f aca="false">IF(A16216="","",MATCH(A16216,P_ID,1))</f>
        <v/>
      </c>
      <c r="G16216" s="41" t="str">
        <f aca="false">IF(A16216="","",INDEX(P_Svc,F16216))</f>
        <v/>
      </c>
      <c r="H16216" s="41" t="str">
        <f aca="false">IF(A16216="","",INDEX(P_Zone,F16216))</f>
        <v/>
      </c>
      <c r="I16216" s="41" t="str">
        <f aca="false">IF(A16216="","",IF(D16216="Delivered",IF(B16216&lt;=INDEX(P_Due,F16216),1,0),0))</f>
        <v/>
      </c>
    </row>
    <row r="16217" customFormat="false" ht="15" hidden="false" customHeight="false" outlineLevel="0" collapsed="false">
      <c r="A16217" s="37"/>
      <c r="B16217" s="38"/>
      <c r="C16217" s="39"/>
      <c r="D16217" s="39"/>
      <c r="E16217" s="39"/>
      <c r="F16217" s="41" t="str">
        <f aca="false">IF(A16217="","",MATCH(A16217,P_ID,1))</f>
        <v/>
      </c>
      <c r="G16217" s="41" t="str">
        <f aca="false">IF(A16217="","",INDEX(P_Svc,F16217))</f>
        <v/>
      </c>
      <c r="H16217" s="41" t="str">
        <f aca="false">IF(A16217="","",INDEX(P_Zone,F16217))</f>
        <v/>
      </c>
      <c r="I16217" s="41" t="str">
        <f aca="false">IF(A16217="","",IF(D16217="Delivered",IF(B16217&lt;=INDEX(P_Due,F16217),1,0),0))</f>
        <v/>
      </c>
    </row>
    <row r="16218" customFormat="false" ht="15" hidden="false" customHeight="false" outlineLevel="0" collapsed="false">
      <c r="A16218" s="37"/>
      <c r="B16218" s="38"/>
      <c r="C16218" s="39"/>
      <c r="D16218" s="39"/>
      <c r="E16218" s="39"/>
      <c r="F16218" s="41" t="str">
        <f aca="false">IF(A16218="","",MATCH(A16218,P_ID,1))</f>
        <v/>
      </c>
      <c r="G16218" s="41" t="str">
        <f aca="false">IF(A16218="","",INDEX(P_Svc,F16218))</f>
        <v/>
      </c>
      <c r="H16218" s="41" t="str">
        <f aca="false">IF(A16218="","",INDEX(P_Zone,F16218))</f>
        <v/>
      </c>
      <c r="I16218" s="41" t="str">
        <f aca="false">IF(A16218="","",IF(D16218="Delivered",IF(B16218&lt;=INDEX(P_Due,F16218),1,0),0))</f>
        <v/>
      </c>
    </row>
    <row r="16219" customFormat="false" ht="15" hidden="false" customHeight="false" outlineLevel="0" collapsed="false">
      <c r="A16219" s="37"/>
      <c r="B16219" s="38"/>
      <c r="C16219" s="39"/>
      <c r="D16219" s="39"/>
      <c r="E16219" s="39"/>
      <c r="F16219" s="41" t="str">
        <f aca="false">IF(A16219="","",MATCH(A16219,P_ID,1))</f>
        <v/>
      </c>
      <c r="G16219" s="41" t="str">
        <f aca="false">IF(A16219="","",INDEX(P_Svc,F16219))</f>
        <v/>
      </c>
      <c r="H16219" s="41" t="str">
        <f aca="false">IF(A16219="","",INDEX(P_Zone,F16219))</f>
        <v/>
      </c>
      <c r="I16219" s="41" t="str">
        <f aca="false">IF(A16219="","",IF(D16219="Delivered",IF(B16219&lt;=INDEX(P_Due,F16219),1,0),0))</f>
        <v/>
      </c>
    </row>
    <row r="16220" customFormat="false" ht="15" hidden="false" customHeight="false" outlineLevel="0" collapsed="false">
      <c r="A16220" s="37"/>
      <c r="B16220" s="38"/>
      <c r="C16220" s="39"/>
      <c r="D16220" s="39"/>
      <c r="E16220" s="39"/>
      <c r="F16220" s="41" t="str">
        <f aca="false">IF(A16220="","",MATCH(A16220,P_ID,1))</f>
        <v/>
      </c>
      <c r="G16220" s="41" t="str">
        <f aca="false">IF(A16220="","",INDEX(P_Svc,F16220))</f>
        <v/>
      </c>
      <c r="H16220" s="41" t="str">
        <f aca="false">IF(A16220="","",INDEX(P_Zone,F16220))</f>
        <v/>
      </c>
      <c r="I16220" s="41" t="str">
        <f aca="false">IF(A16220="","",IF(D16220="Delivered",IF(B16220&lt;=INDEX(P_Due,F16220),1,0),0))</f>
        <v/>
      </c>
    </row>
    <row r="16221" customFormat="false" ht="15" hidden="false" customHeight="false" outlineLevel="0" collapsed="false">
      <c r="A16221" s="37"/>
      <c r="B16221" s="38"/>
      <c r="C16221" s="39"/>
      <c r="D16221" s="39"/>
      <c r="E16221" s="39"/>
      <c r="F16221" s="41" t="str">
        <f aca="false">IF(A16221="","",MATCH(A16221,P_ID,1))</f>
        <v/>
      </c>
      <c r="G16221" s="41" t="str">
        <f aca="false">IF(A16221="","",INDEX(P_Svc,F16221))</f>
        <v/>
      </c>
      <c r="H16221" s="41" t="str">
        <f aca="false">IF(A16221="","",INDEX(P_Zone,F16221))</f>
        <v/>
      </c>
      <c r="I16221" s="41" t="str">
        <f aca="false">IF(A16221="","",IF(D16221="Delivered",IF(B16221&lt;=INDEX(P_Due,F16221),1,0),0))</f>
        <v/>
      </c>
    </row>
    <row r="16222" customFormat="false" ht="15" hidden="false" customHeight="false" outlineLevel="0" collapsed="false">
      <c r="A16222" s="37"/>
      <c r="B16222" s="38"/>
      <c r="C16222" s="39"/>
      <c r="D16222" s="39"/>
      <c r="E16222" s="39"/>
      <c r="F16222" s="41" t="str">
        <f aca="false">IF(A16222="","",MATCH(A16222,P_ID,1))</f>
        <v/>
      </c>
      <c r="G16222" s="41" t="str">
        <f aca="false">IF(A16222="","",INDEX(P_Svc,F16222))</f>
        <v/>
      </c>
      <c r="H16222" s="41" t="str">
        <f aca="false">IF(A16222="","",INDEX(P_Zone,F16222))</f>
        <v/>
      </c>
      <c r="I16222" s="41" t="str">
        <f aca="false">IF(A16222="","",IF(D16222="Delivered",IF(B16222&lt;=INDEX(P_Due,F16222),1,0),0))</f>
        <v/>
      </c>
    </row>
    <row r="16223" customFormat="false" ht="15" hidden="false" customHeight="false" outlineLevel="0" collapsed="false">
      <c r="A16223" s="37"/>
      <c r="B16223" s="38"/>
      <c r="C16223" s="39"/>
      <c r="D16223" s="39"/>
      <c r="E16223" s="39"/>
      <c r="F16223" s="41" t="str">
        <f aca="false">IF(A16223="","",MATCH(A16223,P_ID,1))</f>
        <v/>
      </c>
      <c r="G16223" s="41" t="str">
        <f aca="false">IF(A16223="","",INDEX(P_Svc,F16223))</f>
        <v/>
      </c>
      <c r="H16223" s="41" t="str">
        <f aca="false">IF(A16223="","",INDEX(P_Zone,F16223))</f>
        <v/>
      </c>
      <c r="I16223" s="41" t="str">
        <f aca="false">IF(A16223="","",IF(D16223="Delivered",IF(B16223&lt;=INDEX(P_Due,F16223),1,0),0))</f>
        <v/>
      </c>
    </row>
    <row r="16224" customFormat="false" ht="15" hidden="false" customHeight="false" outlineLevel="0" collapsed="false">
      <c r="A16224" s="37"/>
      <c r="B16224" s="38"/>
      <c r="C16224" s="39"/>
      <c r="D16224" s="39"/>
      <c r="E16224" s="39"/>
      <c r="F16224" s="41" t="str">
        <f aca="false">IF(A16224="","",MATCH(A16224,P_ID,1))</f>
        <v/>
      </c>
      <c r="G16224" s="41" t="str">
        <f aca="false">IF(A16224="","",INDEX(P_Svc,F16224))</f>
        <v/>
      </c>
      <c r="H16224" s="41" t="str">
        <f aca="false">IF(A16224="","",INDEX(P_Zone,F16224))</f>
        <v/>
      </c>
      <c r="I16224" s="41" t="str">
        <f aca="false">IF(A16224="","",IF(D16224="Delivered",IF(B16224&lt;=INDEX(P_Due,F16224),1,0),0))</f>
        <v/>
      </c>
    </row>
    <row r="16225" customFormat="false" ht="15" hidden="false" customHeight="false" outlineLevel="0" collapsed="false">
      <c r="A16225" s="37"/>
      <c r="B16225" s="38"/>
      <c r="C16225" s="39"/>
      <c r="D16225" s="39"/>
      <c r="E16225" s="39"/>
      <c r="F16225" s="41" t="str">
        <f aca="false">IF(A16225="","",MATCH(A16225,P_ID,1))</f>
        <v/>
      </c>
      <c r="G16225" s="41" t="str">
        <f aca="false">IF(A16225="","",INDEX(P_Svc,F16225))</f>
        <v/>
      </c>
      <c r="H16225" s="41" t="str">
        <f aca="false">IF(A16225="","",INDEX(P_Zone,F16225))</f>
        <v/>
      </c>
      <c r="I16225" s="41" t="str">
        <f aca="false">IF(A16225="","",IF(D16225="Delivered",IF(B16225&lt;=INDEX(P_Due,F16225),1,0),0))</f>
        <v/>
      </c>
    </row>
    <row r="16226" customFormat="false" ht="15" hidden="false" customHeight="false" outlineLevel="0" collapsed="false">
      <c r="A16226" s="37"/>
      <c r="B16226" s="38"/>
      <c r="C16226" s="39"/>
      <c r="D16226" s="39"/>
      <c r="E16226" s="39"/>
      <c r="F16226" s="41" t="str">
        <f aca="false">IF(A16226="","",MATCH(A16226,P_ID,1))</f>
        <v/>
      </c>
      <c r="G16226" s="41" t="str">
        <f aca="false">IF(A16226="","",INDEX(P_Svc,F16226))</f>
        <v/>
      </c>
      <c r="H16226" s="41" t="str">
        <f aca="false">IF(A16226="","",INDEX(P_Zone,F16226))</f>
        <v/>
      </c>
      <c r="I16226" s="41" t="str">
        <f aca="false">IF(A16226="","",IF(D16226="Delivered",IF(B16226&lt;=INDEX(P_Due,F16226),1,0),0))</f>
        <v/>
      </c>
    </row>
    <row r="16227" customFormat="false" ht="15" hidden="false" customHeight="false" outlineLevel="0" collapsed="false">
      <c r="A16227" s="37"/>
      <c r="B16227" s="38"/>
      <c r="C16227" s="39"/>
      <c r="D16227" s="39"/>
      <c r="E16227" s="39"/>
      <c r="F16227" s="41" t="str">
        <f aca="false">IF(A16227="","",MATCH(A16227,P_ID,1))</f>
        <v/>
      </c>
      <c r="G16227" s="41" t="str">
        <f aca="false">IF(A16227="","",INDEX(P_Svc,F16227))</f>
        <v/>
      </c>
      <c r="H16227" s="41" t="str">
        <f aca="false">IF(A16227="","",INDEX(P_Zone,F16227))</f>
        <v/>
      </c>
      <c r="I16227" s="41" t="str">
        <f aca="false">IF(A16227="","",IF(D16227="Delivered",IF(B16227&lt;=INDEX(P_Due,F16227),1,0),0))</f>
        <v/>
      </c>
    </row>
    <row r="16228" customFormat="false" ht="15" hidden="false" customHeight="false" outlineLevel="0" collapsed="false">
      <c r="A16228" s="37"/>
      <c r="B16228" s="38"/>
      <c r="C16228" s="39"/>
      <c r="D16228" s="39"/>
      <c r="E16228" s="39"/>
      <c r="F16228" s="41" t="str">
        <f aca="false">IF(A16228="","",MATCH(A16228,P_ID,1))</f>
        <v/>
      </c>
      <c r="G16228" s="41" t="str">
        <f aca="false">IF(A16228="","",INDEX(P_Svc,F16228))</f>
        <v/>
      </c>
      <c r="H16228" s="41" t="str">
        <f aca="false">IF(A16228="","",INDEX(P_Zone,F16228))</f>
        <v/>
      </c>
      <c r="I16228" s="41" t="str">
        <f aca="false">IF(A16228="","",IF(D16228="Delivered",IF(B16228&lt;=INDEX(P_Due,F16228),1,0),0))</f>
        <v/>
      </c>
    </row>
    <row r="16229" customFormat="false" ht="15" hidden="false" customHeight="false" outlineLevel="0" collapsed="false">
      <c r="A16229" s="37"/>
      <c r="B16229" s="38"/>
      <c r="C16229" s="39"/>
      <c r="D16229" s="39"/>
      <c r="E16229" s="39"/>
      <c r="F16229" s="41" t="str">
        <f aca="false">IF(A16229="","",MATCH(A16229,P_ID,1))</f>
        <v/>
      </c>
      <c r="G16229" s="41" t="str">
        <f aca="false">IF(A16229="","",INDEX(P_Svc,F16229))</f>
        <v/>
      </c>
      <c r="H16229" s="41" t="str">
        <f aca="false">IF(A16229="","",INDEX(P_Zone,F16229))</f>
        <v/>
      </c>
      <c r="I16229" s="41" t="str">
        <f aca="false">IF(A16229="","",IF(D16229="Delivered",IF(B16229&lt;=INDEX(P_Due,F16229),1,0),0))</f>
        <v/>
      </c>
    </row>
    <row r="16230" customFormat="false" ht="15" hidden="false" customHeight="false" outlineLevel="0" collapsed="false">
      <c r="A16230" s="37"/>
      <c r="B16230" s="38"/>
      <c r="C16230" s="39"/>
      <c r="D16230" s="39"/>
      <c r="E16230" s="39"/>
      <c r="F16230" s="41" t="str">
        <f aca="false">IF(A16230="","",MATCH(A16230,P_ID,1))</f>
        <v/>
      </c>
      <c r="G16230" s="41" t="str">
        <f aca="false">IF(A16230="","",INDEX(P_Svc,F16230))</f>
        <v/>
      </c>
      <c r="H16230" s="41" t="str">
        <f aca="false">IF(A16230="","",INDEX(P_Zone,F16230))</f>
        <v/>
      </c>
      <c r="I16230" s="41" t="str">
        <f aca="false">IF(A16230="","",IF(D16230="Delivered",IF(B16230&lt;=INDEX(P_Due,F16230),1,0),0))</f>
        <v/>
      </c>
    </row>
    <row r="16231" customFormat="false" ht="15" hidden="false" customHeight="false" outlineLevel="0" collapsed="false">
      <c r="A16231" s="37"/>
      <c r="B16231" s="38"/>
      <c r="C16231" s="39"/>
      <c r="D16231" s="39"/>
      <c r="E16231" s="39"/>
      <c r="F16231" s="41" t="str">
        <f aca="false">IF(A16231="","",MATCH(A16231,P_ID,1))</f>
        <v/>
      </c>
      <c r="G16231" s="41" t="str">
        <f aca="false">IF(A16231="","",INDEX(P_Svc,F16231))</f>
        <v/>
      </c>
      <c r="H16231" s="41" t="str">
        <f aca="false">IF(A16231="","",INDEX(P_Zone,F16231))</f>
        <v/>
      </c>
      <c r="I16231" s="41" t="str">
        <f aca="false">IF(A16231="","",IF(D16231="Delivered",IF(B16231&lt;=INDEX(P_Due,F16231),1,0),0))</f>
        <v/>
      </c>
    </row>
    <row r="16232" customFormat="false" ht="15" hidden="false" customHeight="false" outlineLevel="0" collapsed="false">
      <c r="A16232" s="37"/>
      <c r="B16232" s="38"/>
      <c r="C16232" s="39"/>
      <c r="D16232" s="39"/>
      <c r="E16232" s="39"/>
      <c r="F16232" s="41" t="str">
        <f aca="false">IF(A16232="","",MATCH(A16232,P_ID,1))</f>
        <v/>
      </c>
      <c r="G16232" s="41" t="str">
        <f aca="false">IF(A16232="","",INDEX(P_Svc,F16232))</f>
        <v/>
      </c>
      <c r="H16232" s="41" t="str">
        <f aca="false">IF(A16232="","",INDEX(P_Zone,F16232))</f>
        <v/>
      </c>
      <c r="I16232" s="41" t="str">
        <f aca="false">IF(A16232="","",IF(D16232="Delivered",IF(B16232&lt;=INDEX(P_Due,F16232),1,0),0))</f>
        <v/>
      </c>
    </row>
    <row r="16233" customFormat="false" ht="15" hidden="false" customHeight="false" outlineLevel="0" collapsed="false">
      <c r="A16233" s="37"/>
      <c r="B16233" s="38"/>
      <c r="C16233" s="39"/>
      <c r="D16233" s="39"/>
      <c r="E16233" s="39"/>
      <c r="F16233" s="41" t="str">
        <f aca="false">IF(A16233="","",MATCH(A16233,P_ID,1))</f>
        <v/>
      </c>
      <c r="G16233" s="41" t="str">
        <f aca="false">IF(A16233="","",INDEX(P_Svc,F16233))</f>
        <v/>
      </c>
      <c r="H16233" s="41" t="str">
        <f aca="false">IF(A16233="","",INDEX(P_Zone,F16233))</f>
        <v/>
      </c>
      <c r="I16233" s="41" t="str">
        <f aca="false">IF(A16233="","",IF(D16233="Delivered",IF(B16233&lt;=INDEX(P_Due,F16233),1,0),0))</f>
        <v/>
      </c>
    </row>
    <row r="16234" customFormat="false" ht="15" hidden="false" customHeight="false" outlineLevel="0" collapsed="false">
      <c r="A16234" s="37"/>
      <c r="B16234" s="38"/>
      <c r="C16234" s="39"/>
      <c r="D16234" s="39"/>
      <c r="E16234" s="39"/>
      <c r="F16234" s="41" t="str">
        <f aca="false">IF(A16234="","",MATCH(A16234,P_ID,1))</f>
        <v/>
      </c>
      <c r="G16234" s="41" t="str">
        <f aca="false">IF(A16234="","",INDEX(P_Svc,F16234))</f>
        <v/>
      </c>
      <c r="H16234" s="41" t="str">
        <f aca="false">IF(A16234="","",INDEX(P_Zone,F16234))</f>
        <v/>
      </c>
      <c r="I16234" s="41" t="str">
        <f aca="false">IF(A16234="","",IF(D16234="Delivered",IF(B16234&lt;=INDEX(P_Due,F16234),1,0),0))</f>
        <v/>
      </c>
    </row>
    <row r="16235" customFormat="false" ht="15" hidden="false" customHeight="false" outlineLevel="0" collapsed="false">
      <c r="A16235" s="37"/>
      <c r="B16235" s="38"/>
      <c r="C16235" s="39"/>
      <c r="D16235" s="39"/>
      <c r="E16235" s="39"/>
      <c r="F16235" s="41" t="str">
        <f aca="false">IF(A16235="","",MATCH(A16235,P_ID,1))</f>
        <v/>
      </c>
      <c r="G16235" s="41" t="str">
        <f aca="false">IF(A16235="","",INDEX(P_Svc,F16235))</f>
        <v/>
      </c>
      <c r="H16235" s="41" t="str">
        <f aca="false">IF(A16235="","",INDEX(P_Zone,F16235))</f>
        <v/>
      </c>
      <c r="I16235" s="41" t="str">
        <f aca="false">IF(A16235="","",IF(D16235="Delivered",IF(B16235&lt;=INDEX(P_Due,F16235),1,0),0))</f>
        <v/>
      </c>
    </row>
    <row r="16236" customFormat="false" ht="15" hidden="false" customHeight="false" outlineLevel="0" collapsed="false">
      <c r="A16236" s="37"/>
      <c r="B16236" s="38"/>
      <c r="C16236" s="39"/>
      <c r="D16236" s="39"/>
      <c r="E16236" s="39"/>
      <c r="F16236" s="41" t="str">
        <f aca="false">IF(A16236="","",MATCH(A16236,P_ID,1))</f>
        <v/>
      </c>
      <c r="G16236" s="41" t="str">
        <f aca="false">IF(A16236="","",INDEX(P_Svc,F16236))</f>
        <v/>
      </c>
      <c r="H16236" s="41" t="str">
        <f aca="false">IF(A16236="","",INDEX(P_Zone,F16236))</f>
        <v/>
      </c>
      <c r="I16236" s="41" t="str">
        <f aca="false">IF(A16236="","",IF(D16236="Delivered",IF(B16236&lt;=INDEX(P_Due,F16236),1,0),0))</f>
        <v/>
      </c>
    </row>
    <row r="16237" customFormat="false" ht="15" hidden="false" customHeight="false" outlineLevel="0" collapsed="false">
      <c r="A16237" s="37"/>
      <c r="B16237" s="38"/>
      <c r="C16237" s="39"/>
      <c r="D16237" s="39"/>
      <c r="E16237" s="39"/>
      <c r="F16237" s="41" t="str">
        <f aca="false">IF(A16237="","",MATCH(A16237,P_ID,1))</f>
        <v/>
      </c>
      <c r="G16237" s="41" t="str">
        <f aca="false">IF(A16237="","",INDEX(P_Svc,F16237))</f>
        <v/>
      </c>
      <c r="H16237" s="41" t="str">
        <f aca="false">IF(A16237="","",INDEX(P_Zone,F16237))</f>
        <v/>
      </c>
      <c r="I16237" s="41" t="str">
        <f aca="false">IF(A16237="","",IF(D16237="Delivered",IF(B16237&lt;=INDEX(P_Due,F16237),1,0),0))</f>
        <v/>
      </c>
    </row>
    <row r="16238" customFormat="false" ht="15" hidden="false" customHeight="false" outlineLevel="0" collapsed="false">
      <c r="A16238" s="37"/>
      <c r="B16238" s="38"/>
      <c r="C16238" s="39"/>
      <c r="D16238" s="39"/>
      <c r="E16238" s="39"/>
      <c r="F16238" s="41" t="str">
        <f aca="false">IF(A16238="","",MATCH(A16238,P_ID,1))</f>
        <v/>
      </c>
      <c r="G16238" s="41" t="str">
        <f aca="false">IF(A16238="","",INDEX(P_Svc,F16238))</f>
        <v/>
      </c>
      <c r="H16238" s="41" t="str">
        <f aca="false">IF(A16238="","",INDEX(P_Zone,F16238))</f>
        <v/>
      </c>
      <c r="I16238" s="41" t="str">
        <f aca="false">IF(A16238="","",IF(D16238="Delivered",IF(B16238&lt;=INDEX(P_Due,F16238),1,0),0))</f>
        <v/>
      </c>
    </row>
    <row r="16239" customFormat="false" ht="15" hidden="false" customHeight="false" outlineLevel="0" collapsed="false">
      <c r="A16239" s="37"/>
      <c r="B16239" s="38"/>
      <c r="C16239" s="39"/>
      <c r="D16239" s="39"/>
      <c r="E16239" s="39"/>
      <c r="F16239" s="41" t="str">
        <f aca="false">IF(A16239="","",MATCH(A16239,P_ID,1))</f>
        <v/>
      </c>
      <c r="G16239" s="41" t="str">
        <f aca="false">IF(A16239="","",INDEX(P_Svc,F16239))</f>
        <v/>
      </c>
      <c r="H16239" s="41" t="str">
        <f aca="false">IF(A16239="","",INDEX(P_Zone,F16239))</f>
        <v/>
      </c>
      <c r="I16239" s="41" t="str">
        <f aca="false">IF(A16239="","",IF(D16239="Delivered",IF(B16239&lt;=INDEX(P_Due,F16239),1,0),0))</f>
        <v/>
      </c>
    </row>
    <row r="16240" customFormat="false" ht="15" hidden="false" customHeight="false" outlineLevel="0" collapsed="false">
      <c r="A16240" s="37"/>
      <c r="B16240" s="38"/>
      <c r="C16240" s="39"/>
      <c r="D16240" s="39"/>
      <c r="E16240" s="39"/>
      <c r="F16240" s="41" t="str">
        <f aca="false">IF(A16240="","",MATCH(A16240,P_ID,1))</f>
        <v/>
      </c>
      <c r="G16240" s="41" t="str">
        <f aca="false">IF(A16240="","",INDEX(P_Svc,F16240))</f>
        <v/>
      </c>
      <c r="H16240" s="41" t="str">
        <f aca="false">IF(A16240="","",INDEX(P_Zone,F16240))</f>
        <v/>
      </c>
      <c r="I16240" s="41" t="str">
        <f aca="false">IF(A16240="","",IF(D16240="Delivered",IF(B16240&lt;=INDEX(P_Due,F16240),1,0),0))</f>
        <v/>
      </c>
    </row>
    <row r="16241" customFormat="false" ht="15" hidden="false" customHeight="false" outlineLevel="0" collapsed="false">
      <c r="A16241" s="37"/>
      <c r="B16241" s="38"/>
      <c r="C16241" s="39"/>
      <c r="D16241" s="39"/>
      <c r="E16241" s="39"/>
      <c r="F16241" s="41" t="str">
        <f aca="false">IF(A16241="","",MATCH(A16241,P_ID,1))</f>
        <v/>
      </c>
      <c r="G16241" s="41" t="str">
        <f aca="false">IF(A16241="","",INDEX(P_Svc,F16241))</f>
        <v/>
      </c>
      <c r="H16241" s="41" t="str">
        <f aca="false">IF(A16241="","",INDEX(P_Zone,F16241))</f>
        <v/>
      </c>
      <c r="I16241" s="41" t="str">
        <f aca="false">IF(A16241="","",IF(D16241="Delivered",IF(B16241&lt;=INDEX(P_Due,F16241),1,0),0))</f>
        <v/>
      </c>
    </row>
    <row r="16242" customFormat="false" ht="15" hidden="false" customHeight="false" outlineLevel="0" collapsed="false">
      <c r="A16242" s="37"/>
      <c r="B16242" s="38"/>
      <c r="C16242" s="39"/>
      <c r="D16242" s="39"/>
      <c r="E16242" s="39"/>
      <c r="F16242" s="41" t="str">
        <f aca="false">IF(A16242="","",MATCH(A16242,P_ID,1))</f>
        <v/>
      </c>
      <c r="G16242" s="41" t="str">
        <f aca="false">IF(A16242="","",INDEX(P_Svc,F16242))</f>
        <v/>
      </c>
      <c r="H16242" s="41" t="str">
        <f aca="false">IF(A16242="","",INDEX(P_Zone,F16242))</f>
        <v/>
      </c>
      <c r="I16242" s="41" t="str">
        <f aca="false">IF(A16242="","",IF(D16242="Delivered",IF(B16242&lt;=INDEX(P_Due,F16242),1,0),0))</f>
        <v/>
      </c>
    </row>
    <row r="16243" customFormat="false" ht="15" hidden="false" customHeight="false" outlineLevel="0" collapsed="false">
      <c r="A16243" s="37"/>
      <c r="B16243" s="38"/>
      <c r="C16243" s="39"/>
      <c r="D16243" s="39"/>
      <c r="E16243" s="39"/>
      <c r="F16243" s="41" t="str">
        <f aca="false">IF(A16243="","",MATCH(A16243,P_ID,1))</f>
        <v/>
      </c>
      <c r="G16243" s="41" t="str">
        <f aca="false">IF(A16243="","",INDEX(P_Svc,F16243))</f>
        <v/>
      </c>
      <c r="H16243" s="41" t="str">
        <f aca="false">IF(A16243="","",INDEX(P_Zone,F16243))</f>
        <v/>
      </c>
      <c r="I16243" s="41" t="str">
        <f aca="false">IF(A16243="","",IF(D16243="Delivered",IF(B16243&lt;=INDEX(P_Due,F16243),1,0),0))</f>
        <v/>
      </c>
    </row>
    <row r="16244" customFormat="false" ht="15" hidden="false" customHeight="false" outlineLevel="0" collapsed="false">
      <c r="A16244" s="37"/>
      <c r="B16244" s="38"/>
      <c r="C16244" s="39"/>
      <c r="D16244" s="39"/>
      <c r="E16244" s="39"/>
      <c r="F16244" s="41" t="str">
        <f aca="false">IF(A16244="","",MATCH(A16244,P_ID,1))</f>
        <v/>
      </c>
      <c r="G16244" s="41" t="str">
        <f aca="false">IF(A16244="","",INDEX(P_Svc,F16244))</f>
        <v/>
      </c>
      <c r="H16244" s="41" t="str">
        <f aca="false">IF(A16244="","",INDEX(P_Zone,F16244))</f>
        <v/>
      </c>
      <c r="I16244" s="41" t="str">
        <f aca="false">IF(A16244="","",IF(D16244="Delivered",IF(B16244&lt;=INDEX(P_Due,F16244),1,0),0))</f>
        <v/>
      </c>
    </row>
    <row r="16245" customFormat="false" ht="15" hidden="false" customHeight="false" outlineLevel="0" collapsed="false">
      <c r="A16245" s="37"/>
      <c r="B16245" s="38"/>
      <c r="C16245" s="39"/>
      <c r="D16245" s="39"/>
      <c r="E16245" s="39"/>
      <c r="F16245" s="41" t="str">
        <f aca="false">IF(A16245="","",MATCH(A16245,P_ID,1))</f>
        <v/>
      </c>
      <c r="G16245" s="41" t="str">
        <f aca="false">IF(A16245="","",INDEX(P_Svc,F16245))</f>
        <v/>
      </c>
      <c r="H16245" s="41" t="str">
        <f aca="false">IF(A16245="","",INDEX(P_Zone,F16245))</f>
        <v/>
      </c>
      <c r="I16245" s="41" t="str">
        <f aca="false">IF(A16245="","",IF(D16245="Delivered",IF(B16245&lt;=INDEX(P_Due,F16245),1,0),0))</f>
        <v/>
      </c>
    </row>
    <row r="16246" customFormat="false" ht="15" hidden="false" customHeight="false" outlineLevel="0" collapsed="false">
      <c r="A16246" s="37"/>
      <c r="B16246" s="38"/>
      <c r="C16246" s="39"/>
      <c r="D16246" s="39"/>
      <c r="E16246" s="39"/>
      <c r="F16246" s="41" t="str">
        <f aca="false">IF(A16246="","",MATCH(A16246,P_ID,1))</f>
        <v/>
      </c>
      <c r="G16246" s="41" t="str">
        <f aca="false">IF(A16246="","",INDEX(P_Svc,F16246))</f>
        <v/>
      </c>
      <c r="H16246" s="41" t="str">
        <f aca="false">IF(A16246="","",INDEX(P_Zone,F16246))</f>
        <v/>
      </c>
      <c r="I16246" s="41" t="str">
        <f aca="false">IF(A16246="","",IF(D16246="Delivered",IF(B16246&lt;=INDEX(P_Due,F16246),1,0),0))</f>
        <v/>
      </c>
    </row>
    <row r="16247" customFormat="false" ht="15" hidden="false" customHeight="false" outlineLevel="0" collapsed="false">
      <c r="A16247" s="37"/>
      <c r="B16247" s="38"/>
      <c r="C16247" s="39"/>
      <c r="D16247" s="39"/>
      <c r="E16247" s="39"/>
      <c r="F16247" s="41" t="str">
        <f aca="false">IF(A16247="","",MATCH(A16247,P_ID,1))</f>
        <v/>
      </c>
      <c r="G16247" s="41" t="str">
        <f aca="false">IF(A16247="","",INDEX(P_Svc,F16247))</f>
        <v/>
      </c>
      <c r="H16247" s="41" t="str">
        <f aca="false">IF(A16247="","",INDEX(P_Zone,F16247))</f>
        <v/>
      </c>
      <c r="I16247" s="41" t="str">
        <f aca="false">IF(A16247="","",IF(D16247="Delivered",IF(B16247&lt;=INDEX(P_Due,F16247),1,0),0))</f>
        <v/>
      </c>
    </row>
    <row r="16248" customFormat="false" ht="15" hidden="false" customHeight="false" outlineLevel="0" collapsed="false">
      <c r="A16248" s="37"/>
      <c r="B16248" s="38"/>
      <c r="C16248" s="39"/>
      <c r="D16248" s="39"/>
      <c r="E16248" s="39"/>
      <c r="F16248" s="41" t="str">
        <f aca="false">IF(A16248="","",MATCH(A16248,P_ID,1))</f>
        <v/>
      </c>
      <c r="G16248" s="41" t="str">
        <f aca="false">IF(A16248="","",INDEX(P_Svc,F16248))</f>
        <v/>
      </c>
      <c r="H16248" s="41" t="str">
        <f aca="false">IF(A16248="","",INDEX(P_Zone,F16248))</f>
        <v/>
      </c>
      <c r="I16248" s="41" t="str">
        <f aca="false">IF(A16248="","",IF(D16248="Delivered",IF(B16248&lt;=INDEX(P_Due,F16248),1,0),0))</f>
        <v/>
      </c>
    </row>
    <row r="16249" customFormat="false" ht="15" hidden="false" customHeight="false" outlineLevel="0" collapsed="false">
      <c r="A16249" s="37"/>
      <c r="B16249" s="38"/>
      <c r="C16249" s="39"/>
      <c r="D16249" s="39"/>
      <c r="E16249" s="39"/>
      <c r="F16249" s="41" t="str">
        <f aca="false">IF(A16249="","",MATCH(A16249,P_ID,1))</f>
        <v/>
      </c>
      <c r="G16249" s="41" t="str">
        <f aca="false">IF(A16249="","",INDEX(P_Svc,F16249))</f>
        <v/>
      </c>
      <c r="H16249" s="41" t="str">
        <f aca="false">IF(A16249="","",INDEX(P_Zone,F16249))</f>
        <v/>
      </c>
      <c r="I16249" s="41" t="str">
        <f aca="false">IF(A16249="","",IF(D16249="Delivered",IF(B16249&lt;=INDEX(P_Due,F16249),1,0),0))</f>
        <v/>
      </c>
    </row>
    <row r="16250" customFormat="false" ht="15" hidden="false" customHeight="false" outlineLevel="0" collapsed="false">
      <c r="A16250" s="37"/>
      <c r="B16250" s="38"/>
      <c r="C16250" s="39"/>
      <c r="D16250" s="39"/>
      <c r="E16250" s="39"/>
      <c r="F16250" s="41" t="str">
        <f aca="false">IF(A16250="","",MATCH(A16250,P_ID,1))</f>
        <v/>
      </c>
      <c r="G16250" s="41" t="str">
        <f aca="false">IF(A16250="","",INDEX(P_Svc,F16250))</f>
        <v/>
      </c>
      <c r="H16250" s="41" t="str">
        <f aca="false">IF(A16250="","",INDEX(P_Zone,F16250))</f>
        <v/>
      </c>
      <c r="I16250" s="41" t="str">
        <f aca="false">IF(A16250="","",IF(D16250="Delivered",IF(B16250&lt;=INDEX(P_Due,F16250),1,0),0))</f>
        <v/>
      </c>
    </row>
    <row r="16251" customFormat="false" ht="15" hidden="false" customHeight="false" outlineLevel="0" collapsed="false">
      <c r="A16251" s="37"/>
      <c r="B16251" s="38"/>
      <c r="C16251" s="39"/>
      <c r="D16251" s="39"/>
      <c r="E16251" s="39"/>
      <c r="F16251" s="41" t="str">
        <f aca="false">IF(A16251="","",MATCH(A16251,P_ID,1))</f>
        <v/>
      </c>
      <c r="G16251" s="41" t="str">
        <f aca="false">IF(A16251="","",INDEX(P_Svc,F16251))</f>
        <v/>
      </c>
      <c r="H16251" s="41" t="str">
        <f aca="false">IF(A16251="","",INDEX(P_Zone,F16251))</f>
        <v/>
      </c>
      <c r="I16251" s="41" t="str">
        <f aca="false">IF(A16251="","",IF(D16251="Delivered",IF(B16251&lt;=INDEX(P_Due,F16251),1,0),0))</f>
        <v/>
      </c>
    </row>
    <row r="16252" customFormat="false" ht="15" hidden="false" customHeight="false" outlineLevel="0" collapsed="false">
      <c r="A16252" s="37"/>
      <c r="B16252" s="38"/>
      <c r="C16252" s="39"/>
      <c r="D16252" s="39"/>
      <c r="E16252" s="39"/>
      <c r="F16252" s="41" t="str">
        <f aca="false">IF(A16252="","",MATCH(A16252,P_ID,1))</f>
        <v/>
      </c>
      <c r="G16252" s="41" t="str">
        <f aca="false">IF(A16252="","",INDEX(P_Svc,F16252))</f>
        <v/>
      </c>
      <c r="H16252" s="41" t="str">
        <f aca="false">IF(A16252="","",INDEX(P_Zone,F16252))</f>
        <v/>
      </c>
      <c r="I16252" s="41" t="str">
        <f aca="false">IF(A16252="","",IF(D16252="Delivered",IF(B16252&lt;=INDEX(P_Due,F16252),1,0),0))</f>
        <v/>
      </c>
    </row>
    <row r="16253" customFormat="false" ht="15" hidden="false" customHeight="false" outlineLevel="0" collapsed="false">
      <c r="A16253" s="37"/>
      <c r="B16253" s="38"/>
      <c r="C16253" s="39"/>
      <c r="D16253" s="39"/>
      <c r="E16253" s="39"/>
      <c r="F16253" s="41" t="str">
        <f aca="false">IF(A16253="","",MATCH(A16253,P_ID,1))</f>
        <v/>
      </c>
      <c r="G16253" s="41" t="str">
        <f aca="false">IF(A16253="","",INDEX(P_Svc,F16253))</f>
        <v/>
      </c>
      <c r="H16253" s="41" t="str">
        <f aca="false">IF(A16253="","",INDEX(P_Zone,F16253))</f>
        <v/>
      </c>
      <c r="I16253" s="41" t="str">
        <f aca="false">IF(A16253="","",IF(D16253="Delivered",IF(B16253&lt;=INDEX(P_Due,F16253),1,0),0))</f>
        <v/>
      </c>
    </row>
    <row r="16254" customFormat="false" ht="15" hidden="false" customHeight="false" outlineLevel="0" collapsed="false">
      <c r="A16254" s="37"/>
      <c r="B16254" s="38"/>
      <c r="C16254" s="39"/>
      <c r="D16254" s="39"/>
      <c r="E16254" s="39"/>
      <c r="F16254" s="41" t="str">
        <f aca="false">IF(A16254="","",MATCH(A16254,P_ID,1))</f>
        <v/>
      </c>
      <c r="G16254" s="41" t="str">
        <f aca="false">IF(A16254="","",INDEX(P_Svc,F16254))</f>
        <v/>
      </c>
      <c r="H16254" s="41" t="str">
        <f aca="false">IF(A16254="","",INDEX(P_Zone,F16254))</f>
        <v/>
      </c>
      <c r="I16254" s="41" t="str">
        <f aca="false">IF(A16254="","",IF(D16254="Delivered",IF(B16254&lt;=INDEX(P_Due,F16254),1,0),0))</f>
        <v/>
      </c>
    </row>
    <row r="16255" customFormat="false" ht="15" hidden="false" customHeight="false" outlineLevel="0" collapsed="false">
      <c r="A16255" s="37"/>
      <c r="B16255" s="38"/>
      <c r="C16255" s="39"/>
      <c r="D16255" s="39"/>
      <c r="E16255" s="39"/>
      <c r="F16255" s="41" t="str">
        <f aca="false">IF(A16255="","",MATCH(A16255,P_ID,1))</f>
        <v/>
      </c>
      <c r="G16255" s="41" t="str">
        <f aca="false">IF(A16255="","",INDEX(P_Svc,F16255))</f>
        <v/>
      </c>
      <c r="H16255" s="41" t="str">
        <f aca="false">IF(A16255="","",INDEX(P_Zone,F16255))</f>
        <v/>
      </c>
      <c r="I16255" s="41" t="str">
        <f aca="false">IF(A16255="","",IF(D16255="Delivered",IF(B16255&lt;=INDEX(P_Due,F16255),1,0),0))</f>
        <v/>
      </c>
    </row>
    <row r="16256" customFormat="false" ht="15" hidden="false" customHeight="false" outlineLevel="0" collapsed="false">
      <c r="A16256" s="37"/>
      <c r="B16256" s="38"/>
      <c r="C16256" s="39"/>
      <c r="D16256" s="39"/>
      <c r="E16256" s="39"/>
      <c r="F16256" s="41" t="str">
        <f aca="false">IF(A16256="","",MATCH(A16256,P_ID,1))</f>
        <v/>
      </c>
      <c r="G16256" s="41" t="str">
        <f aca="false">IF(A16256="","",INDEX(P_Svc,F16256))</f>
        <v/>
      </c>
      <c r="H16256" s="41" t="str">
        <f aca="false">IF(A16256="","",INDEX(P_Zone,F16256))</f>
        <v/>
      </c>
      <c r="I16256" s="41" t="str">
        <f aca="false">IF(A16256="","",IF(D16256="Delivered",IF(B16256&lt;=INDEX(P_Due,F16256),1,0),0))</f>
        <v/>
      </c>
    </row>
    <row r="16257" customFormat="false" ht="15" hidden="false" customHeight="false" outlineLevel="0" collapsed="false">
      <c r="A16257" s="37"/>
      <c r="B16257" s="38"/>
      <c r="C16257" s="39"/>
      <c r="D16257" s="39"/>
      <c r="E16257" s="39"/>
      <c r="F16257" s="41" t="str">
        <f aca="false">IF(A16257="","",MATCH(A16257,P_ID,1))</f>
        <v/>
      </c>
      <c r="G16257" s="41" t="str">
        <f aca="false">IF(A16257="","",INDEX(P_Svc,F16257))</f>
        <v/>
      </c>
      <c r="H16257" s="41" t="str">
        <f aca="false">IF(A16257="","",INDEX(P_Zone,F16257))</f>
        <v/>
      </c>
      <c r="I16257" s="41" t="str">
        <f aca="false">IF(A16257="","",IF(D16257="Delivered",IF(B16257&lt;=INDEX(P_Due,F16257),1,0),0))</f>
        <v/>
      </c>
    </row>
    <row r="16258" customFormat="false" ht="15" hidden="false" customHeight="false" outlineLevel="0" collapsed="false">
      <c r="A16258" s="37"/>
      <c r="B16258" s="38"/>
      <c r="C16258" s="39"/>
      <c r="D16258" s="39"/>
      <c r="E16258" s="39"/>
      <c r="F16258" s="41" t="str">
        <f aca="false">IF(A16258="","",MATCH(A16258,P_ID,1))</f>
        <v/>
      </c>
      <c r="G16258" s="41" t="str">
        <f aca="false">IF(A16258="","",INDEX(P_Svc,F16258))</f>
        <v/>
      </c>
      <c r="H16258" s="41" t="str">
        <f aca="false">IF(A16258="","",INDEX(P_Zone,F16258))</f>
        <v/>
      </c>
      <c r="I16258" s="41" t="str">
        <f aca="false">IF(A16258="","",IF(D16258="Delivered",IF(B16258&lt;=INDEX(P_Due,F16258),1,0),0))</f>
        <v/>
      </c>
    </row>
    <row r="16259" customFormat="false" ht="15" hidden="false" customHeight="false" outlineLevel="0" collapsed="false">
      <c r="A16259" s="37"/>
      <c r="B16259" s="38"/>
      <c r="C16259" s="39"/>
      <c r="D16259" s="39"/>
      <c r="E16259" s="39"/>
      <c r="F16259" s="41" t="str">
        <f aca="false">IF(A16259="","",MATCH(A16259,P_ID,1))</f>
        <v/>
      </c>
      <c r="G16259" s="41" t="str">
        <f aca="false">IF(A16259="","",INDEX(P_Svc,F16259))</f>
        <v/>
      </c>
      <c r="H16259" s="41" t="str">
        <f aca="false">IF(A16259="","",INDEX(P_Zone,F16259))</f>
        <v/>
      </c>
      <c r="I16259" s="41" t="str">
        <f aca="false">IF(A16259="","",IF(D16259="Delivered",IF(B16259&lt;=INDEX(P_Due,F16259),1,0),0))</f>
        <v/>
      </c>
    </row>
    <row r="16260" customFormat="false" ht="15" hidden="false" customHeight="false" outlineLevel="0" collapsed="false">
      <c r="A16260" s="37"/>
      <c r="B16260" s="38"/>
      <c r="C16260" s="39"/>
      <c r="D16260" s="39"/>
      <c r="E16260" s="39"/>
      <c r="F16260" s="41" t="str">
        <f aca="false">IF(A16260="","",MATCH(A16260,P_ID,1))</f>
        <v/>
      </c>
      <c r="G16260" s="41" t="str">
        <f aca="false">IF(A16260="","",INDEX(P_Svc,F16260))</f>
        <v/>
      </c>
      <c r="H16260" s="41" t="str">
        <f aca="false">IF(A16260="","",INDEX(P_Zone,F16260))</f>
        <v/>
      </c>
      <c r="I16260" s="41" t="str">
        <f aca="false">IF(A16260="","",IF(D16260="Delivered",IF(B16260&lt;=INDEX(P_Due,F16260),1,0),0))</f>
        <v/>
      </c>
    </row>
    <row r="16261" customFormat="false" ht="15" hidden="false" customHeight="false" outlineLevel="0" collapsed="false">
      <c r="A16261" s="37"/>
      <c r="B16261" s="38"/>
      <c r="C16261" s="39"/>
      <c r="D16261" s="39"/>
      <c r="E16261" s="39"/>
      <c r="F16261" s="41" t="str">
        <f aca="false">IF(A16261="","",MATCH(A16261,P_ID,1))</f>
        <v/>
      </c>
      <c r="G16261" s="41" t="str">
        <f aca="false">IF(A16261="","",INDEX(P_Svc,F16261))</f>
        <v/>
      </c>
      <c r="H16261" s="41" t="str">
        <f aca="false">IF(A16261="","",INDEX(P_Zone,F16261))</f>
        <v/>
      </c>
      <c r="I16261" s="41" t="str">
        <f aca="false">IF(A16261="","",IF(D16261="Delivered",IF(B16261&lt;=INDEX(P_Due,F16261),1,0),0))</f>
        <v/>
      </c>
    </row>
    <row r="16262" customFormat="false" ht="15" hidden="false" customHeight="false" outlineLevel="0" collapsed="false">
      <c r="A16262" s="37"/>
      <c r="B16262" s="38"/>
      <c r="C16262" s="39"/>
      <c r="D16262" s="39"/>
      <c r="E16262" s="39"/>
      <c r="F16262" s="41" t="str">
        <f aca="false">IF(A16262="","",MATCH(A16262,P_ID,1))</f>
        <v/>
      </c>
      <c r="G16262" s="41" t="str">
        <f aca="false">IF(A16262="","",INDEX(P_Svc,F16262))</f>
        <v/>
      </c>
      <c r="H16262" s="41" t="str">
        <f aca="false">IF(A16262="","",INDEX(P_Zone,F16262))</f>
        <v/>
      </c>
      <c r="I16262" s="41" t="str">
        <f aca="false">IF(A16262="","",IF(D16262="Delivered",IF(B16262&lt;=INDEX(P_Due,F16262),1,0),0))</f>
        <v/>
      </c>
    </row>
    <row r="16263" customFormat="false" ht="15" hidden="false" customHeight="false" outlineLevel="0" collapsed="false">
      <c r="A16263" s="37"/>
      <c r="B16263" s="38"/>
      <c r="C16263" s="39"/>
      <c r="D16263" s="39"/>
      <c r="E16263" s="39"/>
      <c r="F16263" s="41" t="str">
        <f aca="false">IF(A16263="","",MATCH(A16263,P_ID,1))</f>
        <v/>
      </c>
      <c r="G16263" s="41" t="str">
        <f aca="false">IF(A16263="","",INDEX(P_Svc,F16263))</f>
        <v/>
      </c>
      <c r="H16263" s="41" t="str">
        <f aca="false">IF(A16263="","",INDEX(P_Zone,F16263))</f>
        <v/>
      </c>
      <c r="I16263" s="41" t="str">
        <f aca="false">IF(A16263="","",IF(D16263="Delivered",IF(B16263&lt;=INDEX(P_Due,F16263),1,0),0))</f>
        <v/>
      </c>
    </row>
    <row r="16264" customFormat="false" ht="15" hidden="false" customHeight="false" outlineLevel="0" collapsed="false">
      <c r="A16264" s="37"/>
      <c r="B16264" s="38"/>
      <c r="C16264" s="39"/>
      <c r="D16264" s="39"/>
      <c r="E16264" s="39"/>
      <c r="F16264" s="41" t="str">
        <f aca="false">IF(A16264="","",MATCH(A16264,P_ID,1))</f>
        <v/>
      </c>
      <c r="G16264" s="41" t="str">
        <f aca="false">IF(A16264="","",INDEX(P_Svc,F16264))</f>
        <v/>
      </c>
      <c r="H16264" s="41" t="str">
        <f aca="false">IF(A16264="","",INDEX(P_Zone,F16264))</f>
        <v/>
      </c>
      <c r="I16264" s="41" t="str">
        <f aca="false">IF(A16264="","",IF(D16264="Delivered",IF(B16264&lt;=INDEX(P_Due,F16264),1,0),0))</f>
        <v/>
      </c>
    </row>
    <row r="16265" customFormat="false" ht="15" hidden="false" customHeight="false" outlineLevel="0" collapsed="false">
      <c r="A16265" s="37"/>
      <c r="B16265" s="38"/>
      <c r="C16265" s="39"/>
      <c r="D16265" s="39"/>
      <c r="E16265" s="39"/>
      <c r="F16265" s="41" t="str">
        <f aca="false">IF(A16265="","",MATCH(A16265,P_ID,1))</f>
        <v/>
      </c>
      <c r="G16265" s="41" t="str">
        <f aca="false">IF(A16265="","",INDEX(P_Svc,F16265))</f>
        <v/>
      </c>
      <c r="H16265" s="41" t="str">
        <f aca="false">IF(A16265="","",INDEX(P_Zone,F16265))</f>
        <v/>
      </c>
      <c r="I16265" s="41" t="str">
        <f aca="false">IF(A16265="","",IF(D16265="Delivered",IF(B16265&lt;=INDEX(P_Due,F16265),1,0),0))</f>
        <v/>
      </c>
    </row>
    <row r="16266" customFormat="false" ht="15" hidden="false" customHeight="false" outlineLevel="0" collapsed="false">
      <c r="A16266" s="37"/>
      <c r="B16266" s="38"/>
      <c r="C16266" s="39"/>
      <c r="D16266" s="39"/>
      <c r="E16266" s="39"/>
      <c r="F16266" s="41" t="str">
        <f aca="false">IF(A16266="","",MATCH(A16266,P_ID,1))</f>
        <v/>
      </c>
      <c r="G16266" s="41" t="str">
        <f aca="false">IF(A16266="","",INDEX(P_Svc,F16266))</f>
        <v/>
      </c>
      <c r="H16266" s="41" t="str">
        <f aca="false">IF(A16266="","",INDEX(P_Zone,F16266))</f>
        <v/>
      </c>
      <c r="I16266" s="41" t="str">
        <f aca="false">IF(A16266="","",IF(D16266="Delivered",IF(B16266&lt;=INDEX(P_Due,F16266),1,0),0))</f>
        <v/>
      </c>
    </row>
    <row r="16267" customFormat="false" ht="15" hidden="false" customHeight="false" outlineLevel="0" collapsed="false">
      <c r="A16267" s="37"/>
      <c r="B16267" s="38"/>
      <c r="C16267" s="39"/>
      <c r="D16267" s="39"/>
      <c r="E16267" s="39"/>
      <c r="F16267" s="41" t="str">
        <f aca="false">IF(A16267="","",MATCH(A16267,P_ID,1))</f>
        <v/>
      </c>
      <c r="G16267" s="41" t="str">
        <f aca="false">IF(A16267="","",INDEX(P_Svc,F16267))</f>
        <v/>
      </c>
      <c r="H16267" s="41" t="str">
        <f aca="false">IF(A16267="","",INDEX(P_Zone,F16267))</f>
        <v/>
      </c>
      <c r="I16267" s="41" t="str">
        <f aca="false">IF(A16267="","",IF(D16267="Delivered",IF(B16267&lt;=INDEX(P_Due,F16267),1,0),0))</f>
        <v/>
      </c>
    </row>
    <row r="16268" customFormat="false" ht="15" hidden="false" customHeight="false" outlineLevel="0" collapsed="false">
      <c r="A16268" s="37"/>
      <c r="B16268" s="38"/>
      <c r="C16268" s="39"/>
      <c r="D16268" s="39"/>
      <c r="E16268" s="39"/>
      <c r="F16268" s="41" t="str">
        <f aca="false">IF(A16268="","",MATCH(A16268,P_ID,1))</f>
        <v/>
      </c>
      <c r="G16268" s="41" t="str">
        <f aca="false">IF(A16268="","",INDEX(P_Svc,F16268))</f>
        <v/>
      </c>
      <c r="H16268" s="41" t="str">
        <f aca="false">IF(A16268="","",INDEX(P_Zone,F16268))</f>
        <v/>
      </c>
      <c r="I16268" s="41" t="str">
        <f aca="false">IF(A16268="","",IF(D16268="Delivered",IF(B16268&lt;=INDEX(P_Due,F16268),1,0),0))</f>
        <v/>
      </c>
    </row>
    <row r="16269" customFormat="false" ht="15" hidden="false" customHeight="false" outlineLevel="0" collapsed="false">
      <c r="A16269" s="37"/>
      <c r="B16269" s="38"/>
      <c r="C16269" s="39"/>
      <c r="D16269" s="39"/>
      <c r="E16269" s="39"/>
      <c r="F16269" s="41" t="str">
        <f aca="false">IF(A16269="","",MATCH(A16269,P_ID,1))</f>
        <v/>
      </c>
      <c r="G16269" s="41" t="str">
        <f aca="false">IF(A16269="","",INDEX(P_Svc,F16269))</f>
        <v/>
      </c>
      <c r="H16269" s="41" t="str">
        <f aca="false">IF(A16269="","",INDEX(P_Zone,F16269))</f>
        <v/>
      </c>
      <c r="I16269" s="41" t="str">
        <f aca="false">IF(A16269="","",IF(D16269="Delivered",IF(B16269&lt;=INDEX(P_Due,F16269),1,0),0))</f>
        <v/>
      </c>
    </row>
    <row r="16270" customFormat="false" ht="15" hidden="false" customHeight="false" outlineLevel="0" collapsed="false">
      <c r="A16270" s="37"/>
      <c r="B16270" s="38"/>
      <c r="C16270" s="39"/>
      <c r="D16270" s="39"/>
      <c r="E16270" s="39"/>
      <c r="F16270" s="41" t="str">
        <f aca="false">IF(A16270="","",MATCH(A16270,P_ID,1))</f>
        <v/>
      </c>
      <c r="G16270" s="41" t="str">
        <f aca="false">IF(A16270="","",INDEX(P_Svc,F16270))</f>
        <v/>
      </c>
      <c r="H16270" s="41" t="str">
        <f aca="false">IF(A16270="","",INDEX(P_Zone,F16270))</f>
        <v/>
      </c>
      <c r="I16270" s="41" t="str">
        <f aca="false">IF(A16270="","",IF(D16270="Delivered",IF(B16270&lt;=INDEX(P_Due,F16270),1,0),0))</f>
        <v/>
      </c>
    </row>
    <row r="16271" customFormat="false" ht="15" hidden="false" customHeight="false" outlineLevel="0" collapsed="false">
      <c r="A16271" s="37"/>
      <c r="B16271" s="38"/>
      <c r="C16271" s="39"/>
      <c r="D16271" s="39"/>
      <c r="E16271" s="39"/>
      <c r="F16271" s="41" t="str">
        <f aca="false">IF(A16271="","",MATCH(A16271,P_ID,1))</f>
        <v/>
      </c>
      <c r="G16271" s="41" t="str">
        <f aca="false">IF(A16271="","",INDEX(P_Svc,F16271))</f>
        <v/>
      </c>
      <c r="H16271" s="41" t="str">
        <f aca="false">IF(A16271="","",INDEX(P_Zone,F16271))</f>
        <v/>
      </c>
      <c r="I16271" s="41" t="str">
        <f aca="false">IF(A16271="","",IF(D16271="Delivered",IF(B16271&lt;=INDEX(P_Due,F16271),1,0),0))</f>
        <v/>
      </c>
    </row>
    <row r="16272" customFormat="false" ht="15" hidden="false" customHeight="false" outlineLevel="0" collapsed="false">
      <c r="A16272" s="37"/>
      <c r="B16272" s="38"/>
      <c r="C16272" s="39"/>
      <c r="D16272" s="39"/>
      <c r="E16272" s="39"/>
      <c r="F16272" s="41" t="str">
        <f aca="false">IF(A16272="","",MATCH(A16272,P_ID,1))</f>
        <v/>
      </c>
      <c r="G16272" s="41" t="str">
        <f aca="false">IF(A16272="","",INDEX(P_Svc,F16272))</f>
        <v/>
      </c>
      <c r="H16272" s="41" t="str">
        <f aca="false">IF(A16272="","",INDEX(P_Zone,F16272))</f>
        <v/>
      </c>
      <c r="I16272" s="41" t="str">
        <f aca="false">IF(A16272="","",IF(D16272="Delivered",IF(B16272&lt;=INDEX(P_Due,F16272),1,0),0))</f>
        <v/>
      </c>
    </row>
    <row r="16273" customFormat="false" ht="15" hidden="false" customHeight="false" outlineLevel="0" collapsed="false">
      <c r="A16273" s="37"/>
      <c r="B16273" s="38"/>
      <c r="C16273" s="39"/>
      <c r="D16273" s="39"/>
      <c r="E16273" s="39"/>
      <c r="F16273" s="41" t="str">
        <f aca="false">IF(A16273="","",MATCH(A16273,P_ID,1))</f>
        <v/>
      </c>
      <c r="G16273" s="41" t="str">
        <f aca="false">IF(A16273="","",INDEX(P_Svc,F16273))</f>
        <v/>
      </c>
      <c r="H16273" s="41" t="str">
        <f aca="false">IF(A16273="","",INDEX(P_Zone,F16273))</f>
        <v/>
      </c>
      <c r="I16273" s="41" t="str">
        <f aca="false">IF(A16273="","",IF(D16273="Delivered",IF(B16273&lt;=INDEX(P_Due,F16273),1,0),0))</f>
        <v/>
      </c>
    </row>
    <row r="16274" customFormat="false" ht="15" hidden="false" customHeight="false" outlineLevel="0" collapsed="false">
      <c r="A16274" s="37"/>
      <c r="B16274" s="38"/>
      <c r="C16274" s="39"/>
      <c r="D16274" s="39"/>
      <c r="E16274" s="39"/>
      <c r="F16274" s="41" t="str">
        <f aca="false">IF(A16274="","",MATCH(A16274,P_ID,1))</f>
        <v/>
      </c>
      <c r="G16274" s="41" t="str">
        <f aca="false">IF(A16274="","",INDEX(P_Svc,F16274))</f>
        <v/>
      </c>
      <c r="H16274" s="41" t="str">
        <f aca="false">IF(A16274="","",INDEX(P_Zone,F16274))</f>
        <v/>
      </c>
      <c r="I16274" s="41" t="str">
        <f aca="false">IF(A16274="","",IF(D16274="Delivered",IF(B16274&lt;=INDEX(P_Due,F16274),1,0),0))</f>
        <v/>
      </c>
    </row>
    <row r="16275" customFormat="false" ht="15" hidden="false" customHeight="false" outlineLevel="0" collapsed="false">
      <c r="A16275" s="37"/>
      <c r="B16275" s="38"/>
      <c r="C16275" s="39"/>
      <c r="D16275" s="39"/>
      <c r="E16275" s="39"/>
      <c r="F16275" s="41" t="str">
        <f aca="false">IF(A16275="","",MATCH(A16275,P_ID,1))</f>
        <v/>
      </c>
      <c r="G16275" s="41" t="str">
        <f aca="false">IF(A16275="","",INDEX(P_Svc,F16275))</f>
        <v/>
      </c>
      <c r="H16275" s="41" t="str">
        <f aca="false">IF(A16275="","",INDEX(P_Zone,F16275))</f>
        <v/>
      </c>
      <c r="I16275" s="41" t="str">
        <f aca="false">IF(A16275="","",IF(D16275="Delivered",IF(B16275&lt;=INDEX(P_Due,F16275),1,0),0))</f>
        <v/>
      </c>
    </row>
    <row r="16276" customFormat="false" ht="15" hidden="false" customHeight="false" outlineLevel="0" collapsed="false">
      <c r="A16276" s="37"/>
      <c r="B16276" s="38"/>
      <c r="C16276" s="39"/>
      <c r="D16276" s="39"/>
      <c r="E16276" s="39"/>
      <c r="F16276" s="41" t="str">
        <f aca="false">IF(A16276="","",MATCH(A16276,P_ID,1))</f>
        <v/>
      </c>
      <c r="G16276" s="41" t="str">
        <f aca="false">IF(A16276="","",INDEX(P_Svc,F16276))</f>
        <v/>
      </c>
      <c r="H16276" s="41" t="str">
        <f aca="false">IF(A16276="","",INDEX(P_Zone,F16276))</f>
        <v/>
      </c>
      <c r="I16276" s="41" t="str">
        <f aca="false">IF(A16276="","",IF(D16276="Delivered",IF(B16276&lt;=INDEX(P_Due,F16276),1,0),0))</f>
        <v/>
      </c>
    </row>
    <row r="16277" customFormat="false" ht="15" hidden="false" customHeight="false" outlineLevel="0" collapsed="false">
      <c r="A16277" s="37"/>
      <c r="B16277" s="38"/>
      <c r="C16277" s="39"/>
      <c r="D16277" s="39"/>
      <c r="E16277" s="39"/>
      <c r="F16277" s="41" t="str">
        <f aca="false">IF(A16277="","",MATCH(A16277,P_ID,1))</f>
        <v/>
      </c>
      <c r="G16277" s="41" t="str">
        <f aca="false">IF(A16277="","",INDEX(P_Svc,F16277))</f>
        <v/>
      </c>
      <c r="H16277" s="41" t="str">
        <f aca="false">IF(A16277="","",INDEX(P_Zone,F16277))</f>
        <v/>
      </c>
      <c r="I16277" s="41" t="str">
        <f aca="false">IF(A16277="","",IF(D16277="Delivered",IF(B16277&lt;=INDEX(P_Due,F16277),1,0),0))</f>
        <v/>
      </c>
    </row>
    <row r="16278" customFormat="false" ht="15" hidden="false" customHeight="false" outlineLevel="0" collapsed="false">
      <c r="A16278" s="37"/>
      <c r="B16278" s="38"/>
      <c r="C16278" s="39"/>
      <c r="D16278" s="39"/>
      <c r="E16278" s="39"/>
      <c r="F16278" s="41" t="str">
        <f aca="false">IF(A16278="","",MATCH(A16278,P_ID,1))</f>
        <v/>
      </c>
      <c r="G16278" s="41" t="str">
        <f aca="false">IF(A16278="","",INDEX(P_Svc,F16278))</f>
        <v/>
      </c>
      <c r="H16278" s="41" t="str">
        <f aca="false">IF(A16278="","",INDEX(P_Zone,F16278))</f>
        <v/>
      </c>
      <c r="I16278" s="41" t="str">
        <f aca="false">IF(A16278="","",IF(D16278="Delivered",IF(B16278&lt;=INDEX(P_Due,F16278),1,0),0))</f>
        <v/>
      </c>
    </row>
    <row r="16279" customFormat="false" ht="15" hidden="false" customHeight="false" outlineLevel="0" collapsed="false">
      <c r="A16279" s="37"/>
      <c r="B16279" s="38"/>
      <c r="C16279" s="39"/>
      <c r="D16279" s="39"/>
      <c r="E16279" s="39"/>
      <c r="F16279" s="41" t="str">
        <f aca="false">IF(A16279="","",MATCH(A16279,P_ID,1))</f>
        <v/>
      </c>
      <c r="G16279" s="41" t="str">
        <f aca="false">IF(A16279="","",INDEX(P_Svc,F16279))</f>
        <v/>
      </c>
      <c r="H16279" s="41" t="str">
        <f aca="false">IF(A16279="","",INDEX(P_Zone,F16279))</f>
        <v/>
      </c>
      <c r="I16279" s="41" t="str">
        <f aca="false">IF(A16279="","",IF(D16279="Delivered",IF(B16279&lt;=INDEX(P_Due,F16279),1,0),0))</f>
        <v/>
      </c>
    </row>
    <row r="16280" customFormat="false" ht="15" hidden="false" customHeight="false" outlineLevel="0" collapsed="false">
      <c r="A16280" s="37"/>
      <c r="B16280" s="38"/>
      <c r="C16280" s="39"/>
      <c r="D16280" s="39"/>
      <c r="E16280" s="39"/>
      <c r="F16280" s="41" t="str">
        <f aca="false">IF(A16280="","",MATCH(A16280,P_ID,1))</f>
        <v/>
      </c>
      <c r="G16280" s="41" t="str">
        <f aca="false">IF(A16280="","",INDEX(P_Svc,F16280))</f>
        <v/>
      </c>
      <c r="H16280" s="41" t="str">
        <f aca="false">IF(A16280="","",INDEX(P_Zone,F16280))</f>
        <v/>
      </c>
      <c r="I16280" s="41" t="str">
        <f aca="false">IF(A16280="","",IF(D16280="Delivered",IF(B16280&lt;=INDEX(P_Due,F16280),1,0),0))</f>
        <v/>
      </c>
    </row>
    <row r="16281" customFormat="false" ht="15" hidden="false" customHeight="false" outlineLevel="0" collapsed="false">
      <c r="A16281" s="37"/>
      <c r="B16281" s="38"/>
      <c r="C16281" s="39"/>
      <c r="D16281" s="39"/>
      <c r="E16281" s="39"/>
      <c r="F16281" s="41" t="str">
        <f aca="false">IF(A16281="","",MATCH(A16281,P_ID,1))</f>
        <v/>
      </c>
      <c r="G16281" s="41" t="str">
        <f aca="false">IF(A16281="","",INDEX(P_Svc,F16281))</f>
        <v/>
      </c>
      <c r="H16281" s="41" t="str">
        <f aca="false">IF(A16281="","",INDEX(P_Zone,F16281))</f>
        <v/>
      </c>
      <c r="I16281" s="41" t="str">
        <f aca="false">IF(A16281="","",IF(D16281="Delivered",IF(B16281&lt;=INDEX(P_Due,F16281),1,0),0))</f>
        <v/>
      </c>
    </row>
    <row r="16282" customFormat="false" ht="15" hidden="false" customHeight="false" outlineLevel="0" collapsed="false">
      <c r="A16282" s="37"/>
      <c r="B16282" s="38"/>
      <c r="C16282" s="39"/>
      <c r="D16282" s="39"/>
      <c r="E16282" s="39"/>
      <c r="F16282" s="41" t="str">
        <f aca="false">IF(A16282="","",MATCH(A16282,P_ID,1))</f>
        <v/>
      </c>
      <c r="G16282" s="41" t="str">
        <f aca="false">IF(A16282="","",INDEX(P_Svc,F16282))</f>
        <v/>
      </c>
      <c r="H16282" s="41" t="str">
        <f aca="false">IF(A16282="","",INDEX(P_Zone,F16282))</f>
        <v/>
      </c>
      <c r="I16282" s="41" t="str">
        <f aca="false">IF(A16282="","",IF(D16282="Delivered",IF(B16282&lt;=INDEX(P_Due,F16282),1,0),0))</f>
        <v/>
      </c>
    </row>
    <row r="16283" customFormat="false" ht="15" hidden="false" customHeight="false" outlineLevel="0" collapsed="false">
      <c r="A16283" s="37"/>
      <c r="B16283" s="38"/>
      <c r="C16283" s="39"/>
      <c r="D16283" s="39"/>
      <c r="E16283" s="39"/>
      <c r="F16283" s="41" t="str">
        <f aca="false">IF(A16283="","",MATCH(A16283,P_ID,1))</f>
        <v/>
      </c>
      <c r="G16283" s="41" t="str">
        <f aca="false">IF(A16283="","",INDEX(P_Svc,F16283))</f>
        <v/>
      </c>
      <c r="H16283" s="41" t="str">
        <f aca="false">IF(A16283="","",INDEX(P_Zone,F16283))</f>
        <v/>
      </c>
      <c r="I16283" s="41" t="str">
        <f aca="false">IF(A16283="","",IF(D16283="Delivered",IF(B16283&lt;=INDEX(P_Due,F16283),1,0),0))</f>
        <v/>
      </c>
    </row>
    <row r="16284" customFormat="false" ht="15" hidden="false" customHeight="false" outlineLevel="0" collapsed="false">
      <c r="A16284" s="37"/>
      <c r="B16284" s="38"/>
      <c r="C16284" s="39"/>
      <c r="D16284" s="39"/>
      <c r="E16284" s="39"/>
      <c r="F16284" s="41" t="str">
        <f aca="false">IF(A16284="","",MATCH(A16284,P_ID,1))</f>
        <v/>
      </c>
      <c r="G16284" s="41" t="str">
        <f aca="false">IF(A16284="","",INDEX(P_Svc,F16284))</f>
        <v/>
      </c>
      <c r="H16284" s="41" t="str">
        <f aca="false">IF(A16284="","",INDEX(P_Zone,F16284))</f>
        <v/>
      </c>
      <c r="I16284" s="41" t="str">
        <f aca="false">IF(A16284="","",IF(D16284="Delivered",IF(B16284&lt;=INDEX(P_Due,F16284),1,0),0))</f>
        <v/>
      </c>
    </row>
    <row r="16285" customFormat="false" ht="15" hidden="false" customHeight="false" outlineLevel="0" collapsed="false">
      <c r="A16285" s="37"/>
      <c r="B16285" s="38"/>
      <c r="C16285" s="39"/>
      <c r="D16285" s="39"/>
      <c r="E16285" s="39"/>
      <c r="F16285" s="41" t="str">
        <f aca="false">IF(A16285="","",MATCH(A16285,P_ID,1))</f>
        <v/>
      </c>
      <c r="G16285" s="41" t="str">
        <f aca="false">IF(A16285="","",INDEX(P_Svc,F16285))</f>
        <v/>
      </c>
      <c r="H16285" s="41" t="str">
        <f aca="false">IF(A16285="","",INDEX(P_Zone,F16285))</f>
        <v/>
      </c>
      <c r="I16285" s="41" t="str">
        <f aca="false">IF(A16285="","",IF(D16285="Delivered",IF(B16285&lt;=INDEX(P_Due,F16285),1,0),0))</f>
        <v/>
      </c>
    </row>
    <row r="16286" customFormat="false" ht="15" hidden="false" customHeight="false" outlineLevel="0" collapsed="false">
      <c r="A16286" s="37"/>
      <c r="B16286" s="38"/>
      <c r="C16286" s="39"/>
      <c r="D16286" s="39"/>
      <c r="E16286" s="39"/>
      <c r="F16286" s="41" t="str">
        <f aca="false">IF(A16286="","",MATCH(A16286,P_ID,1))</f>
        <v/>
      </c>
      <c r="G16286" s="41" t="str">
        <f aca="false">IF(A16286="","",INDEX(P_Svc,F16286))</f>
        <v/>
      </c>
      <c r="H16286" s="41" t="str">
        <f aca="false">IF(A16286="","",INDEX(P_Zone,F16286))</f>
        <v/>
      </c>
      <c r="I16286" s="41" t="str">
        <f aca="false">IF(A16286="","",IF(D16286="Delivered",IF(B16286&lt;=INDEX(P_Due,F16286),1,0),0))</f>
        <v/>
      </c>
    </row>
    <row r="16287" customFormat="false" ht="15" hidden="false" customHeight="false" outlineLevel="0" collapsed="false">
      <c r="A16287" s="37"/>
      <c r="B16287" s="38"/>
      <c r="C16287" s="39"/>
      <c r="D16287" s="39"/>
      <c r="E16287" s="39"/>
      <c r="F16287" s="41" t="str">
        <f aca="false">IF(A16287="","",MATCH(A16287,P_ID,1))</f>
        <v/>
      </c>
      <c r="G16287" s="41" t="str">
        <f aca="false">IF(A16287="","",INDEX(P_Svc,F16287))</f>
        <v/>
      </c>
      <c r="H16287" s="41" t="str">
        <f aca="false">IF(A16287="","",INDEX(P_Zone,F16287))</f>
        <v/>
      </c>
      <c r="I16287" s="41" t="str">
        <f aca="false">IF(A16287="","",IF(D16287="Delivered",IF(B16287&lt;=INDEX(P_Due,F16287),1,0),0))</f>
        <v/>
      </c>
    </row>
    <row r="16288" customFormat="false" ht="15" hidden="false" customHeight="false" outlineLevel="0" collapsed="false">
      <c r="A16288" s="37"/>
      <c r="B16288" s="38"/>
      <c r="C16288" s="39"/>
      <c r="D16288" s="39"/>
      <c r="E16288" s="39"/>
      <c r="F16288" s="41" t="str">
        <f aca="false">IF(A16288="","",MATCH(A16288,P_ID,1))</f>
        <v/>
      </c>
      <c r="G16288" s="41" t="str">
        <f aca="false">IF(A16288="","",INDEX(P_Svc,F16288))</f>
        <v/>
      </c>
      <c r="H16288" s="41" t="str">
        <f aca="false">IF(A16288="","",INDEX(P_Zone,F16288))</f>
        <v/>
      </c>
      <c r="I16288" s="41" t="str">
        <f aca="false">IF(A16288="","",IF(D16288="Delivered",IF(B16288&lt;=INDEX(P_Due,F16288),1,0),0))</f>
        <v/>
      </c>
    </row>
    <row r="16289" customFormat="false" ht="15" hidden="false" customHeight="false" outlineLevel="0" collapsed="false">
      <c r="A16289" s="37"/>
      <c r="B16289" s="38"/>
      <c r="C16289" s="39"/>
      <c r="D16289" s="39"/>
      <c r="E16289" s="39"/>
      <c r="F16289" s="41" t="str">
        <f aca="false">IF(A16289="","",MATCH(A16289,P_ID,1))</f>
        <v/>
      </c>
      <c r="G16289" s="41" t="str">
        <f aca="false">IF(A16289="","",INDEX(P_Svc,F16289))</f>
        <v/>
      </c>
      <c r="H16289" s="41" t="str">
        <f aca="false">IF(A16289="","",INDEX(P_Zone,F16289))</f>
        <v/>
      </c>
      <c r="I16289" s="41" t="str">
        <f aca="false">IF(A16289="","",IF(D16289="Delivered",IF(B16289&lt;=INDEX(P_Due,F16289),1,0),0))</f>
        <v/>
      </c>
    </row>
    <row r="16290" customFormat="false" ht="15" hidden="false" customHeight="false" outlineLevel="0" collapsed="false">
      <c r="A16290" s="37"/>
      <c r="B16290" s="38"/>
      <c r="C16290" s="39"/>
      <c r="D16290" s="39"/>
      <c r="E16290" s="39"/>
      <c r="F16290" s="41" t="str">
        <f aca="false">IF(A16290="","",MATCH(A16290,P_ID,1))</f>
        <v/>
      </c>
      <c r="G16290" s="41" t="str">
        <f aca="false">IF(A16290="","",INDEX(P_Svc,F16290))</f>
        <v/>
      </c>
      <c r="H16290" s="41" t="str">
        <f aca="false">IF(A16290="","",INDEX(P_Zone,F16290))</f>
        <v/>
      </c>
      <c r="I16290" s="41" t="str">
        <f aca="false">IF(A16290="","",IF(D16290="Delivered",IF(B16290&lt;=INDEX(P_Due,F16290),1,0),0))</f>
        <v/>
      </c>
    </row>
    <row r="16291" customFormat="false" ht="15" hidden="false" customHeight="false" outlineLevel="0" collapsed="false">
      <c r="A16291" s="37"/>
      <c r="B16291" s="38"/>
      <c r="C16291" s="39"/>
      <c r="D16291" s="39"/>
      <c r="E16291" s="39"/>
      <c r="F16291" s="41" t="str">
        <f aca="false">IF(A16291="","",MATCH(A16291,P_ID,1))</f>
        <v/>
      </c>
      <c r="G16291" s="41" t="str">
        <f aca="false">IF(A16291="","",INDEX(P_Svc,F16291))</f>
        <v/>
      </c>
      <c r="H16291" s="41" t="str">
        <f aca="false">IF(A16291="","",INDEX(P_Zone,F16291))</f>
        <v/>
      </c>
      <c r="I16291" s="41" t="str">
        <f aca="false">IF(A16291="","",IF(D16291="Delivered",IF(B16291&lt;=INDEX(P_Due,F16291),1,0),0))</f>
        <v/>
      </c>
    </row>
    <row r="16292" customFormat="false" ht="15" hidden="false" customHeight="false" outlineLevel="0" collapsed="false">
      <c r="A16292" s="37"/>
      <c r="B16292" s="38"/>
      <c r="C16292" s="39"/>
      <c r="D16292" s="39"/>
      <c r="E16292" s="39"/>
      <c r="F16292" s="41" t="str">
        <f aca="false">IF(A16292="","",MATCH(A16292,P_ID,1))</f>
        <v/>
      </c>
      <c r="G16292" s="41" t="str">
        <f aca="false">IF(A16292="","",INDEX(P_Svc,F16292))</f>
        <v/>
      </c>
      <c r="H16292" s="41" t="str">
        <f aca="false">IF(A16292="","",INDEX(P_Zone,F16292))</f>
        <v/>
      </c>
      <c r="I16292" s="41" t="str">
        <f aca="false">IF(A16292="","",IF(D16292="Delivered",IF(B16292&lt;=INDEX(P_Due,F16292),1,0),0))</f>
        <v/>
      </c>
    </row>
    <row r="16293" customFormat="false" ht="15" hidden="false" customHeight="false" outlineLevel="0" collapsed="false">
      <c r="A16293" s="37"/>
      <c r="B16293" s="38"/>
      <c r="C16293" s="39"/>
      <c r="D16293" s="39"/>
      <c r="E16293" s="39"/>
      <c r="F16293" s="41" t="str">
        <f aca="false">IF(A16293="","",MATCH(A16293,P_ID,1))</f>
        <v/>
      </c>
      <c r="G16293" s="41" t="str">
        <f aca="false">IF(A16293="","",INDEX(P_Svc,F16293))</f>
        <v/>
      </c>
      <c r="H16293" s="41" t="str">
        <f aca="false">IF(A16293="","",INDEX(P_Zone,F16293))</f>
        <v/>
      </c>
      <c r="I16293" s="41" t="str">
        <f aca="false">IF(A16293="","",IF(D16293="Delivered",IF(B16293&lt;=INDEX(P_Due,F16293),1,0),0))</f>
        <v/>
      </c>
    </row>
    <row r="16294" customFormat="false" ht="15" hidden="false" customHeight="false" outlineLevel="0" collapsed="false">
      <c r="A16294" s="37"/>
      <c r="B16294" s="38"/>
      <c r="C16294" s="39"/>
      <c r="D16294" s="39"/>
      <c r="E16294" s="39"/>
      <c r="F16294" s="41" t="str">
        <f aca="false">IF(A16294="","",MATCH(A16294,P_ID,1))</f>
        <v/>
      </c>
      <c r="G16294" s="41" t="str">
        <f aca="false">IF(A16294="","",INDEX(P_Svc,F16294))</f>
        <v/>
      </c>
      <c r="H16294" s="41" t="str">
        <f aca="false">IF(A16294="","",INDEX(P_Zone,F16294))</f>
        <v/>
      </c>
      <c r="I16294" s="41" t="str">
        <f aca="false">IF(A16294="","",IF(D16294="Delivered",IF(B16294&lt;=INDEX(P_Due,F16294),1,0),0))</f>
        <v/>
      </c>
    </row>
    <row r="16295" customFormat="false" ht="15" hidden="false" customHeight="false" outlineLevel="0" collapsed="false">
      <c r="A16295" s="37"/>
      <c r="B16295" s="38"/>
      <c r="C16295" s="39"/>
      <c r="D16295" s="39"/>
      <c r="E16295" s="39"/>
      <c r="F16295" s="41" t="str">
        <f aca="false">IF(A16295="","",MATCH(A16295,P_ID,1))</f>
        <v/>
      </c>
      <c r="G16295" s="41" t="str">
        <f aca="false">IF(A16295="","",INDEX(P_Svc,F16295))</f>
        <v/>
      </c>
      <c r="H16295" s="41" t="str">
        <f aca="false">IF(A16295="","",INDEX(P_Zone,F16295))</f>
        <v/>
      </c>
      <c r="I16295" s="41" t="str">
        <f aca="false">IF(A16295="","",IF(D16295="Delivered",IF(B16295&lt;=INDEX(P_Due,F16295),1,0),0))</f>
        <v/>
      </c>
    </row>
    <row r="16296" customFormat="false" ht="15" hidden="false" customHeight="false" outlineLevel="0" collapsed="false">
      <c r="A16296" s="37"/>
      <c r="B16296" s="38"/>
      <c r="C16296" s="39"/>
      <c r="D16296" s="39"/>
      <c r="E16296" s="39"/>
      <c r="F16296" s="41" t="str">
        <f aca="false">IF(A16296="","",MATCH(A16296,P_ID,1))</f>
        <v/>
      </c>
      <c r="G16296" s="41" t="str">
        <f aca="false">IF(A16296="","",INDEX(P_Svc,F16296))</f>
        <v/>
      </c>
      <c r="H16296" s="41" t="str">
        <f aca="false">IF(A16296="","",INDEX(P_Zone,F16296))</f>
        <v/>
      </c>
      <c r="I16296" s="41" t="str">
        <f aca="false">IF(A16296="","",IF(D16296="Delivered",IF(B16296&lt;=INDEX(P_Due,F16296),1,0),0))</f>
        <v/>
      </c>
    </row>
    <row r="16297" customFormat="false" ht="15" hidden="false" customHeight="false" outlineLevel="0" collapsed="false">
      <c r="A16297" s="37"/>
      <c r="B16297" s="38"/>
      <c r="C16297" s="39"/>
      <c r="D16297" s="39"/>
      <c r="E16297" s="39"/>
      <c r="F16297" s="41" t="str">
        <f aca="false">IF(A16297="","",MATCH(A16297,P_ID,1))</f>
        <v/>
      </c>
      <c r="G16297" s="41" t="str">
        <f aca="false">IF(A16297="","",INDEX(P_Svc,F16297))</f>
        <v/>
      </c>
      <c r="H16297" s="41" t="str">
        <f aca="false">IF(A16297="","",INDEX(P_Zone,F16297))</f>
        <v/>
      </c>
      <c r="I16297" s="41" t="str">
        <f aca="false">IF(A16297="","",IF(D16297="Delivered",IF(B16297&lt;=INDEX(P_Due,F16297),1,0),0))</f>
        <v/>
      </c>
    </row>
    <row r="16298" customFormat="false" ht="15" hidden="false" customHeight="false" outlineLevel="0" collapsed="false">
      <c r="A16298" s="37"/>
      <c r="B16298" s="38"/>
      <c r="C16298" s="39"/>
      <c r="D16298" s="39"/>
      <c r="E16298" s="39"/>
      <c r="F16298" s="41" t="str">
        <f aca="false">IF(A16298="","",MATCH(A16298,P_ID,1))</f>
        <v/>
      </c>
      <c r="G16298" s="41" t="str">
        <f aca="false">IF(A16298="","",INDEX(P_Svc,F16298))</f>
        <v/>
      </c>
      <c r="H16298" s="41" t="str">
        <f aca="false">IF(A16298="","",INDEX(P_Zone,F16298))</f>
        <v/>
      </c>
      <c r="I16298" s="41" t="str">
        <f aca="false">IF(A16298="","",IF(D16298="Delivered",IF(B16298&lt;=INDEX(P_Due,F16298),1,0),0))</f>
        <v/>
      </c>
    </row>
    <row r="16299" customFormat="false" ht="15" hidden="false" customHeight="false" outlineLevel="0" collapsed="false">
      <c r="A16299" s="37"/>
      <c r="B16299" s="38"/>
      <c r="C16299" s="39"/>
      <c r="D16299" s="39"/>
      <c r="E16299" s="39"/>
      <c r="F16299" s="41" t="str">
        <f aca="false">IF(A16299="","",MATCH(A16299,P_ID,1))</f>
        <v/>
      </c>
      <c r="G16299" s="41" t="str">
        <f aca="false">IF(A16299="","",INDEX(P_Svc,F16299))</f>
        <v/>
      </c>
      <c r="H16299" s="41" t="str">
        <f aca="false">IF(A16299="","",INDEX(P_Zone,F16299))</f>
        <v/>
      </c>
      <c r="I16299" s="41" t="str">
        <f aca="false">IF(A16299="","",IF(D16299="Delivered",IF(B16299&lt;=INDEX(P_Due,F16299),1,0),0))</f>
        <v/>
      </c>
    </row>
    <row r="16300" customFormat="false" ht="15" hidden="false" customHeight="false" outlineLevel="0" collapsed="false">
      <c r="A16300" s="37"/>
      <c r="B16300" s="38"/>
      <c r="C16300" s="39"/>
      <c r="D16300" s="39"/>
      <c r="E16300" s="39"/>
      <c r="F16300" s="41" t="str">
        <f aca="false">IF(A16300="","",MATCH(A16300,P_ID,1))</f>
        <v/>
      </c>
      <c r="G16300" s="41" t="str">
        <f aca="false">IF(A16300="","",INDEX(P_Svc,F16300))</f>
        <v/>
      </c>
      <c r="H16300" s="41" t="str">
        <f aca="false">IF(A16300="","",INDEX(P_Zone,F16300))</f>
        <v/>
      </c>
      <c r="I16300" s="41" t="str">
        <f aca="false">IF(A16300="","",IF(D16300="Delivered",IF(B16300&lt;=INDEX(P_Due,F16300),1,0),0))</f>
        <v/>
      </c>
    </row>
    <row r="16301" customFormat="false" ht="15" hidden="false" customHeight="false" outlineLevel="0" collapsed="false">
      <c r="A16301" s="37"/>
      <c r="B16301" s="38"/>
      <c r="C16301" s="39"/>
      <c r="D16301" s="39"/>
      <c r="E16301" s="39"/>
      <c r="F16301" s="41" t="str">
        <f aca="false">IF(A16301="","",MATCH(A16301,P_ID,1))</f>
        <v/>
      </c>
      <c r="G16301" s="41" t="str">
        <f aca="false">IF(A16301="","",INDEX(P_Svc,F16301))</f>
        <v/>
      </c>
      <c r="H16301" s="41" t="str">
        <f aca="false">IF(A16301="","",INDEX(P_Zone,F16301))</f>
        <v/>
      </c>
      <c r="I16301" s="41" t="str">
        <f aca="false">IF(A16301="","",IF(D16301="Delivered",IF(B16301&lt;=INDEX(P_Due,F16301),1,0),0))</f>
        <v/>
      </c>
    </row>
    <row r="16302" customFormat="false" ht="15" hidden="false" customHeight="false" outlineLevel="0" collapsed="false">
      <c r="A16302" s="37"/>
      <c r="B16302" s="38"/>
      <c r="C16302" s="39"/>
      <c r="D16302" s="39"/>
      <c r="E16302" s="39"/>
      <c r="F16302" s="41" t="str">
        <f aca="false">IF(A16302="","",MATCH(A16302,P_ID,1))</f>
        <v/>
      </c>
      <c r="G16302" s="41" t="str">
        <f aca="false">IF(A16302="","",INDEX(P_Svc,F16302))</f>
        <v/>
      </c>
      <c r="H16302" s="41" t="str">
        <f aca="false">IF(A16302="","",INDEX(P_Zone,F16302))</f>
        <v/>
      </c>
      <c r="I16302" s="41" t="str">
        <f aca="false">IF(A16302="","",IF(D16302="Delivered",IF(B16302&lt;=INDEX(P_Due,F16302),1,0),0))</f>
        <v/>
      </c>
    </row>
    <row r="16303" customFormat="false" ht="15" hidden="false" customHeight="false" outlineLevel="0" collapsed="false">
      <c r="A16303" s="37"/>
      <c r="B16303" s="38"/>
      <c r="C16303" s="39"/>
      <c r="D16303" s="39"/>
      <c r="E16303" s="39"/>
      <c r="F16303" s="41" t="str">
        <f aca="false">IF(A16303="","",MATCH(A16303,P_ID,1))</f>
        <v/>
      </c>
      <c r="G16303" s="41" t="str">
        <f aca="false">IF(A16303="","",INDEX(P_Svc,F16303))</f>
        <v/>
      </c>
      <c r="H16303" s="41" t="str">
        <f aca="false">IF(A16303="","",INDEX(P_Zone,F16303))</f>
        <v/>
      </c>
      <c r="I16303" s="41" t="str">
        <f aca="false">IF(A16303="","",IF(D16303="Delivered",IF(B16303&lt;=INDEX(P_Due,F16303),1,0),0))</f>
        <v/>
      </c>
    </row>
    <row r="16304" customFormat="false" ht="15" hidden="false" customHeight="false" outlineLevel="0" collapsed="false">
      <c r="A16304" s="37"/>
      <c r="B16304" s="38"/>
      <c r="C16304" s="39"/>
      <c r="D16304" s="39"/>
      <c r="E16304" s="39"/>
      <c r="F16304" s="41" t="str">
        <f aca="false">IF(A16304="","",MATCH(A16304,P_ID,1))</f>
        <v/>
      </c>
      <c r="G16304" s="41" t="str">
        <f aca="false">IF(A16304="","",INDEX(P_Svc,F16304))</f>
        <v/>
      </c>
      <c r="H16304" s="41" t="str">
        <f aca="false">IF(A16304="","",INDEX(P_Zone,F16304))</f>
        <v/>
      </c>
      <c r="I16304" s="41" t="str">
        <f aca="false">IF(A16304="","",IF(D16304="Delivered",IF(B16304&lt;=INDEX(P_Due,F16304),1,0),0))</f>
        <v/>
      </c>
    </row>
    <row r="16305" customFormat="false" ht="15" hidden="false" customHeight="false" outlineLevel="0" collapsed="false">
      <c r="A16305" s="37"/>
      <c r="B16305" s="38"/>
      <c r="C16305" s="39"/>
      <c r="D16305" s="39"/>
      <c r="E16305" s="39"/>
      <c r="F16305" s="41" t="str">
        <f aca="false">IF(A16305="","",MATCH(A16305,P_ID,1))</f>
        <v/>
      </c>
      <c r="G16305" s="41" t="str">
        <f aca="false">IF(A16305="","",INDEX(P_Svc,F16305))</f>
        <v/>
      </c>
      <c r="H16305" s="41" t="str">
        <f aca="false">IF(A16305="","",INDEX(P_Zone,F16305))</f>
        <v/>
      </c>
      <c r="I16305" s="41" t="str">
        <f aca="false">IF(A16305="","",IF(D16305="Delivered",IF(B16305&lt;=INDEX(P_Due,F16305),1,0),0))</f>
        <v/>
      </c>
    </row>
    <row r="16306" customFormat="false" ht="15" hidden="false" customHeight="false" outlineLevel="0" collapsed="false">
      <c r="A16306" s="37"/>
      <c r="B16306" s="38"/>
      <c r="C16306" s="39"/>
      <c r="D16306" s="39"/>
      <c r="E16306" s="39"/>
      <c r="F16306" s="41" t="str">
        <f aca="false">IF(A16306="","",MATCH(A16306,P_ID,1))</f>
        <v/>
      </c>
      <c r="G16306" s="41" t="str">
        <f aca="false">IF(A16306="","",INDEX(P_Svc,F16306))</f>
        <v/>
      </c>
      <c r="H16306" s="41" t="str">
        <f aca="false">IF(A16306="","",INDEX(P_Zone,F16306))</f>
        <v/>
      </c>
      <c r="I16306" s="41" t="str">
        <f aca="false">IF(A16306="","",IF(D16306="Delivered",IF(B16306&lt;=INDEX(P_Due,F16306),1,0),0))</f>
        <v/>
      </c>
    </row>
    <row r="16307" customFormat="false" ht="15" hidden="false" customHeight="false" outlineLevel="0" collapsed="false">
      <c r="A16307" s="37"/>
      <c r="B16307" s="38"/>
      <c r="C16307" s="39"/>
      <c r="D16307" s="39"/>
      <c r="E16307" s="39"/>
      <c r="F16307" s="41" t="str">
        <f aca="false">IF(A16307="","",MATCH(A16307,P_ID,1))</f>
        <v/>
      </c>
      <c r="G16307" s="41" t="str">
        <f aca="false">IF(A16307="","",INDEX(P_Svc,F16307))</f>
        <v/>
      </c>
      <c r="H16307" s="41" t="str">
        <f aca="false">IF(A16307="","",INDEX(P_Zone,F16307))</f>
        <v/>
      </c>
      <c r="I16307" s="41" t="str">
        <f aca="false">IF(A16307="","",IF(D16307="Delivered",IF(B16307&lt;=INDEX(P_Due,F16307),1,0),0))</f>
        <v/>
      </c>
    </row>
    <row r="16308" customFormat="false" ht="15" hidden="false" customHeight="false" outlineLevel="0" collapsed="false">
      <c r="A16308" s="37"/>
      <c r="B16308" s="38"/>
      <c r="C16308" s="39"/>
      <c r="D16308" s="39"/>
      <c r="E16308" s="39"/>
      <c r="F16308" s="41" t="str">
        <f aca="false">IF(A16308="","",MATCH(A16308,P_ID,1))</f>
        <v/>
      </c>
      <c r="G16308" s="41" t="str">
        <f aca="false">IF(A16308="","",INDEX(P_Svc,F16308))</f>
        <v/>
      </c>
      <c r="H16308" s="41" t="str">
        <f aca="false">IF(A16308="","",INDEX(P_Zone,F16308))</f>
        <v/>
      </c>
      <c r="I16308" s="41" t="str">
        <f aca="false">IF(A16308="","",IF(D16308="Delivered",IF(B16308&lt;=INDEX(P_Due,F16308),1,0),0))</f>
        <v/>
      </c>
    </row>
    <row r="16309" customFormat="false" ht="15" hidden="false" customHeight="false" outlineLevel="0" collapsed="false">
      <c r="A16309" s="37"/>
      <c r="B16309" s="38"/>
      <c r="C16309" s="39"/>
      <c r="D16309" s="39"/>
      <c r="E16309" s="39"/>
      <c r="F16309" s="41" t="str">
        <f aca="false">IF(A16309="","",MATCH(A16309,P_ID,1))</f>
        <v/>
      </c>
      <c r="G16309" s="41" t="str">
        <f aca="false">IF(A16309="","",INDEX(P_Svc,F16309))</f>
        <v/>
      </c>
      <c r="H16309" s="41" t="str">
        <f aca="false">IF(A16309="","",INDEX(P_Zone,F16309))</f>
        <v/>
      </c>
      <c r="I16309" s="41" t="str">
        <f aca="false">IF(A16309="","",IF(D16309="Delivered",IF(B16309&lt;=INDEX(P_Due,F16309),1,0),0))</f>
        <v/>
      </c>
    </row>
    <row r="16310" customFormat="false" ht="15" hidden="false" customHeight="false" outlineLevel="0" collapsed="false">
      <c r="A16310" s="37"/>
      <c r="B16310" s="38"/>
      <c r="C16310" s="39"/>
      <c r="D16310" s="39"/>
      <c r="E16310" s="39"/>
      <c r="F16310" s="41" t="str">
        <f aca="false">IF(A16310="","",MATCH(A16310,P_ID,1))</f>
        <v/>
      </c>
      <c r="G16310" s="41" t="str">
        <f aca="false">IF(A16310="","",INDEX(P_Svc,F16310))</f>
        <v/>
      </c>
      <c r="H16310" s="41" t="str">
        <f aca="false">IF(A16310="","",INDEX(P_Zone,F16310))</f>
        <v/>
      </c>
      <c r="I16310" s="41" t="str">
        <f aca="false">IF(A16310="","",IF(D16310="Delivered",IF(B16310&lt;=INDEX(P_Due,F16310),1,0),0))</f>
        <v/>
      </c>
    </row>
    <row r="16311" customFormat="false" ht="15" hidden="false" customHeight="false" outlineLevel="0" collapsed="false">
      <c r="A16311" s="37"/>
      <c r="B16311" s="38"/>
      <c r="C16311" s="39"/>
      <c r="D16311" s="39"/>
      <c r="E16311" s="39"/>
      <c r="F16311" s="41" t="str">
        <f aca="false">IF(A16311="","",MATCH(A16311,P_ID,1))</f>
        <v/>
      </c>
      <c r="G16311" s="41" t="str">
        <f aca="false">IF(A16311="","",INDEX(P_Svc,F16311))</f>
        <v/>
      </c>
      <c r="H16311" s="41" t="str">
        <f aca="false">IF(A16311="","",INDEX(P_Zone,F16311))</f>
        <v/>
      </c>
      <c r="I16311" s="41" t="str">
        <f aca="false">IF(A16311="","",IF(D16311="Delivered",IF(B16311&lt;=INDEX(P_Due,F16311),1,0),0))</f>
        <v/>
      </c>
    </row>
    <row r="16312" customFormat="false" ht="15" hidden="false" customHeight="false" outlineLevel="0" collapsed="false">
      <c r="A16312" s="37"/>
      <c r="B16312" s="38"/>
      <c r="C16312" s="39"/>
      <c r="D16312" s="39"/>
      <c r="E16312" s="39"/>
      <c r="F16312" s="41" t="str">
        <f aca="false">IF(A16312="","",MATCH(A16312,P_ID,1))</f>
        <v/>
      </c>
      <c r="G16312" s="41" t="str">
        <f aca="false">IF(A16312="","",INDEX(P_Svc,F16312))</f>
        <v/>
      </c>
      <c r="H16312" s="41" t="str">
        <f aca="false">IF(A16312="","",INDEX(P_Zone,F16312))</f>
        <v/>
      </c>
      <c r="I16312" s="41" t="str">
        <f aca="false">IF(A16312="","",IF(D16312="Delivered",IF(B16312&lt;=INDEX(P_Due,F16312),1,0),0))</f>
        <v/>
      </c>
    </row>
    <row r="16313" customFormat="false" ht="15" hidden="false" customHeight="false" outlineLevel="0" collapsed="false">
      <c r="A16313" s="37"/>
      <c r="B16313" s="38"/>
      <c r="C16313" s="39"/>
      <c r="D16313" s="39"/>
      <c r="E16313" s="39"/>
      <c r="F16313" s="41" t="str">
        <f aca="false">IF(A16313="","",MATCH(A16313,P_ID,1))</f>
        <v/>
      </c>
      <c r="G16313" s="41" t="str">
        <f aca="false">IF(A16313="","",INDEX(P_Svc,F16313))</f>
        <v/>
      </c>
      <c r="H16313" s="41" t="str">
        <f aca="false">IF(A16313="","",INDEX(P_Zone,F16313))</f>
        <v/>
      </c>
      <c r="I16313" s="41" t="str">
        <f aca="false">IF(A16313="","",IF(D16313="Delivered",IF(B16313&lt;=INDEX(P_Due,F16313),1,0),0))</f>
        <v/>
      </c>
    </row>
    <row r="16314" customFormat="false" ht="15" hidden="false" customHeight="false" outlineLevel="0" collapsed="false">
      <c r="A16314" s="37"/>
      <c r="B16314" s="38"/>
      <c r="C16314" s="39"/>
      <c r="D16314" s="39"/>
      <c r="E16314" s="39"/>
      <c r="F16314" s="41" t="str">
        <f aca="false">IF(A16314="","",MATCH(A16314,P_ID,1))</f>
        <v/>
      </c>
      <c r="G16314" s="41" t="str">
        <f aca="false">IF(A16314="","",INDEX(P_Svc,F16314))</f>
        <v/>
      </c>
      <c r="H16314" s="41" t="str">
        <f aca="false">IF(A16314="","",INDEX(P_Zone,F16314))</f>
        <v/>
      </c>
      <c r="I16314" s="41" t="str">
        <f aca="false">IF(A16314="","",IF(D16314="Delivered",IF(B16314&lt;=INDEX(P_Due,F16314),1,0),0))</f>
        <v/>
      </c>
    </row>
    <row r="16315" customFormat="false" ht="15" hidden="false" customHeight="false" outlineLevel="0" collapsed="false">
      <c r="A16315" s="37"/>
      <c r="B16315" s="38"/>
      <c r="C16315" s="39"/>
      <c r="D16315" s="39"/>
      <c r="E16315" s="39"/>
      <c r="F16315" s="41" t="str">
        <f aca="false">IF(A16315="","",MATCH(A16315,P_ID,1))</f>
        <v/>
      </c>
      <c r="G16315" s="41" t="str">
        <f aca="false">IF(A16315="","",INDEX(P_Svc,F16315))</f>
        <v/>
      </c>
      <c r="H16315" s="41" t="str">
        <f aca="false">IF(A16315="","",INDEX(P_Zone,F16315))</f>
        <v/>
      </c>
      <c r="I16315" s="41" t="str">
        <f aca="false">IF(A16315="","",IF(D16315="Delivered",IF(B16315&lt;=INDEX(P_Due,F16315),1,0),0))</f>
        <v/>
      </c>
    </row>
    <row r="16316" customFormat="false" ht="15" hidden="false" customHeight="false" outlineLevel="0" collapsed="false">
      <c r="A16316" s="37"/>
      <c r="B16316" s="38"/>
      <c r="C16316" s="39"/>
      <c r="D16316" s="39"/>
      <c r="E16316" s="39"/>
      <c r="F16316" s="41" t="str">
        <f aca="false">IF(A16316="","",MATCH(A16316,P_ID,1))</f>
        <v/>
      </c>
      <c r="G16316" s="41" t="str">
        <f aca="false">IF(A16316="","",INDEX(P_Svc,F16316))</f>
        <v/>
      </c>
      <c r="H16316" s="41" t="str">
        <f aca="false">IF(A16316="","",INDEX(P_Zone,F16316))</f>
        <v/>
      </c>
      <c r="I16316" s="41" t="str">
        <f aca="false">IF(A16316="","",IF(D16316="Delivered",IF(B16316&lt;=INDEX(P_Due,F16316),1,0),0))</f>
        <v/>
      </c>
    </row>
    <row r="16317" customFormat="false" ht="15" hidden="false" customHeight="false" outlineLevel="0" collapsed="false">
      <c r="A16317" s="37"/>
      <c r="B16317" s="38"/>
      <c r="C16317" s="39"/>
      <c r="D16317" s="39"/>
      <c r="E16317" s="39"/>
      <c r="F16317" s="41" t="str">
        <f aca="false">IF(A16317="","",MATCH(A16317,P_ID,1))</f>
        <v/>
      </c>
      <c r="G16317" s="41" t="str">
        <f aca="false">IF(A16317="","",INDEX(P_Svc,F16317))</f>
        <v/>
      </c>
      <c r="H16317" s="41" t="str">
        <f aca="false">IF(A16317="","",INDEX(P_Zone,F16317))</f>
        <v/>
      </c>
      <c r="I16317" s="41" t="str">
        <f aca="false">IF(A16317="","",IF(D16317="Delivered",IF(B16317&lt;=INDEX(P_Due,F16317),1,0),0))</f>
        <v/>
      </c>
    </row>
    <row r="16318" customFormat="false" ht="15" hidden="false" customHeight="false" outlineLevel="0" collapsed="false">
      <c r="A16318" s="37"/>
      <c r="B16318" s="38"/>
      <c r="C16318" s="39"/>
      <c r="D16318" s="39"/>
      <c r="E16318" s="39"/>
      <c r="F16318" s="41" t="str">
        <f aca="false">IF(A16318="","",MATCH(A16318,P_ID,1))</f>
        <v/>
      </c>
      <c r="G16318" s="41" t="str">
        <f aca="false">IF(A16318="","",INDEX(P_Svc,F16318))</f>
        <v/>
      </c>
      <c r="H16318" s="41" t="str">
        <f aca="false">IF(A16318="","",INDEX(P_Zone,F16318))</f>
        <v/>
      </c>
      <c r="I16318" s="41" t="str">
        <f aca="false">IF(A16318="","",IF(D16318="Delivered",IF(B16318&lt;=INDEX(P_Due,F16318),1,0),0))</f>
        <v/>
      </c>
    </row>
    <row r="16319" customFormat="false" ht="15" hidden="false" customHeight="false" outlineLevel="0" collapsed="false">
      <c r="A16319" s="37"/>
      <c r="B16319" s="38"/>
      <c r="C16319" s="39"/>
      <c r="D16319" s="39"/>
      <c r="E16319" s="39"/>
      <c r="F16319" s="41" t="str">
        <f aca="false">IF(A16319="","",MATCH(A16319,P_ID,1))</f>
        <v/>
      </c>
      <c r="G16319" s="41" t="str">
        <f aca="false">IF(A16319="","",INDEX(P_Svc,F16319))</f>
        <v/>
      </c>
      <c r="H16319" s="41" t="str">
        <f aca="false">IF(A16319="","",INDEX(P_Zone,F16319))</f>
        <v/>
      </c>
      <c r="I16319" s="41" t="str">
        <f aca="false">IF(A16319="","",IF(D16319="Delivered",IF(B16319&lt;=INDEX(P_Due,F16319),1,0),0))</f>
        <v/>
      </c>
    </row>
    <row r="16320" customFormat="false" ht="15" hidden="false" customHeight="false" outlineLevel="0" collapsed="false">
      <c r="A16320" s="37"/>
      <c r="B16320" s="38"/>
      <c r="C16320" s="39"/>
      <c r="D16320" s="39"/>
      <c r="E16320" s="39"/>
      <c r="F16320" s="41" t="str">
        <f aca="false">IF(A16320="","",MATCH(A16320,P_ID,1))</f>
        <v/>
      </c>
      <c r="G16320" s="41" t="str">
        <f aca="false">IF(A16320="","",INDEX(P_Svc,F16320))</f>
        <v/>
      </c>
      <c r="H16320" s="41" t="str">
        <f aca="false">IF(A16320="","",INDEX(P_Zone,F16320))</f>
        <v/>
      </c>
      <c r="I16320" s="41" t="str">
        <f aca="false">IF(A16320="","",IF(D16320="Delivered",IF(B16320&lt;=INDEX(P_Due,F16320),1,0),0))</f>
        <v/>
      </c>
    </row>
    <row r="16321" customFormat="false" ht="15" hidden="false" customHeight="false" outlineLevel="0" collapsed="false">
      <c r="A16321" s="37"/>
      <c r="B16321" s="38"/>
      <c r="C16321" s="39"/>
      <c r="D16321" s="39"/>
      <c r="E16321" s="39"/>
      <c r="F16321" s="41" t="str">
        <f aca="false">IF(A16321="","",MATCH(A16321,P_ID,1))</f>
        <v/>
      </c>
      <c r="G16321" s="41" t="str">
        <f aca="false">IF(A16321="","",INDEX(P_Svc,F16321))</f>
        <v/>
      </c>
      <c r="H16321" s="41" t="str">
        <f aca="false">IF(A16321="","",INDEX(P_Zone,F16321))</f>
        <v/>
      </c>
      <c r="I16321" s="41" t="str">
        <f aca="false">IF(A16321="","",IF(D16321="Delivered",IF(B16321&lt;=INDEX(P_Due,F16321),1,0),0))</f>
        <v/>
      </c>
    </row>
    <row r="16322" customFormat="false" ht="15" hidden="false" customHeight="false" outlineLevel="0" collapsed="false">
      <c r="A16322" s="37"/>
      <c r="B16322" s="38"/>
      <c r="C16322" s="39"/>
      <c r="D16322" s="39"/>
      <c r="E16322" s="39"/>
      <c r="F16322" s="41" t="str">
        <f aca="false">IF(A16322="","",MATCH(A16322,P_ID,1))</f>
        <v/>
      </c>
      <c r="G16322" s="41" t="str">
        <f aca="false">IF(A16322="","",INDEX(P_Svc,F16322))</f>
        <v/>
      </c>
      <c r="H16322" s="41" t="str">
        <f aca="false">IF(A16322="","",INDEX(P_Zone,F16322))</f>
        <v/>
      </c>
      <c r="I16322" s="41" t="str">
        <f aca="false">IF(A16322="","",IF(D16322="Delivered",IF(B16322&lt;=INDEX(P_Due,F16322),1,0),0))</f>
        <v/>
      </c>
    </row>
    <row r="16323" customFormat="false" ht="15" hidden="false" customHeight="false" outlineLevel="0" collapsed="false">
      <c r="A16323" s="37"/>
      <c r="B16323" s="38"/>
      <c r="C16323" s="39"/>
      <c r="D16323" s="39"/>
      <c r="E16323" s="39"/>
      <c r="F16323" s="41" t="str">
        <f aca="false">IF(A16323="","",MATCH(A16323,P_ID,1))</f>
        <v/>
      </c>
      <c r="G16323" s="41" t="str">
        <f aca="false">IF(A16323="","",INDEX(P_Svc,F16323))</f>
        <v/>
      </c>
      <c r="H16323" s="41" t="str">
        <f aca="false">IF(A16323="","",INDEX(P_Zone,F16323))</f>
        <v/>
      </c>
      <c r="I16323" s="41" t="str">
        <f aca="false">IF(A16323="","",IF(D16323="Delivered",IF(B16323&lt;=INDEX(P_Due,F16323),1,0),0))</f>
        <v/>
      </c>
    </row>
    <row r="16324" customFormat="false" ht="15" hidden="false" customHeight="false" outlineLevel="0" collapsed="false">
      <c r="A16324" s="37"/>
      <c r="B16324" s="38"/>
      <c r="C16324" s="39"/>
      <c r="D16324" s="39"/>
      <c r="E16324" s="39"/>
      <c r="F16324" s="41" t="str">
        <f aca="false">IF(A16324="","",MATCH(A16324,P_ID,1))</f>
        <v/>
      </c>
      <c r="G16324" s="41" t="str">
        <f aca="false">IF(A16324="","",INDEX(P_Svc,F16324))</f>
        <v/>
      </c>
      <c r="H16324" s="41" t="str">
        <f aca="false">IF(A16324="","",INDEX(P_Zone,F16324))</f>
        <v/>
      </c>
      <c r="I16324" s="41" t="str">
        <f aca="false">IF(A16324="","",IF(D16324="Delivered",IF(B16324&lt;=INDEX(P_Due,F16324),1,0),0))</f>
        <v/>
      </c>
    </row>
    <row r="16325" customFormat="false" ht="15" hidden="false" customHeight="false" outlineLevel="0" collapsed="false">
      <c r="A16325" s="37"/>
      <c r="B16325" s="38"/>
      <c r="C16325" s="39"/>
      <c r="D16325" s="39"/>
      <c r="E16325" s="39"/>
      <c r="F16325" s="41" t="str">
        <f aca="false">IF(A16325="","",MATCH(A16325,P_ID,1))</f>
        <v/>
      </c>
      <c r="G16325" s="41" t="str">
        <f aca="false">IF(A16325="","",INDEX(P_Svc,F16325))</f>
        <v/>
      </c>
      <c r="H16325" s="41" t="str">
        <f aca="false">IF(A16325="","",INDEX(P_Zone,F16325))</f>
        <v/>
      </c>
      <c r="I16325" s="41" t="str">
        <f aca="false">IF(A16325="","",IF(D16325="Delivered",IF(B16325&lt;=INDEX(P_Due,F16325),1,0),0))</f>
        <v/>
      </c>
    </row>
    <row r="16326" customFormat="false" ht="15" hidden="false" customHeight="false" outlineLevel="0" collapsed="false">
      <c r="A16326" s="37"/>
      <c r="B16326" s="38"/>
      <c r="C16326" s="39"/>
      <c r="D16326" s="39"/>
      <c r="E16326" s="39"/>
      <c r="F16326" s="41" t="str">
        <f aca="false">IF(A16326="","",MATCH(A16326,P_ID,1))</f>
        <v/>
      </c>
      <c r="G16326" s="41" t="str">
        <f aca="false">IF(A16326="","",INDEX(P_Svc,F16326))</f>
        <v/>
      </c>
      <c r="H16326" s="41" t="str">
        <f aca="false">IF(A16326="","",INDEX(P_Zone,F16326))</f>
        <v/>
      </c>
      <c r="I16326" s="41" t="str">
        <f aca="false">IF(A16326="","",IF(D16326="Delivered",IF(B16326&lt;=INDEX(P_Due,F16326),1,0),0))</f>
        <v/>
      </c>
    </row>
    <row r="16327" customFormat="false" ht="15" hidden="false" customHeight="false" outlineLevel="0" collapsed="false">
      <c r="A16327" s="37"/>
      <c r="B16327" s="38"/>
      <c r="C16327" s="39"/>
      <c r="D16327" s="39"/>
      <c r="E16327" s="39"/>
      <c r="F16327" s="41" t="str">
        <f aca="false">IF(A16327="","",MATCH(A16327,P_ID,1))</f>
        <v/>
      </c>
      <c r="G16327" s="41" t="str">
        <f aca="false">IF(A16327="","",INDEX(P_Svc,F16327))</f>
        <v/>
      </c>
      <c r="H16327" s="41" t="str">
        <f aca="false">IF(A16327="","",INDEX(P_Zone,F16327))</f>
        <v/>
      </c>
      <c r="I16327" s="41" t="str">
        <f aca="false">IF(A16327="","",IF(D16327="Delivered",IF(B16327&lt;=INDEX(P_Due,F16327),1,0),0))</f>
        <v/>
      </c>
    </row>
    <row r="16328" customFormat="false" ht="15" hidden="false" customHeight="false" outlineLevel="0" collapsed="false">
      <c r="A16328" s="37"/>
      <c r="B16328" s="38"/>
      <c r="C16328" s="39"/>
      <c r="D16328" s="39"/>
      <c r="E16328" s="39"/>
      <c r="F16328" s="41" t="str">
        <f aca="false">IF(A16328="","",MATCH(A16328,P_ID,1))</f>
        <v/>
      </c>
      <c r="G16328" s="41" t="str">
        <f aca="false">IF(A16328="","",INDEX(P_Svc,F16328))</f>
        <v/>
      </c>
      <c r="H16328" s="41" t="str">
        <f aca="false">IF(A16328="","",INDEX(P_Zone,F16328))</f>
        <v/>
      </c>
      <c r="I16328" s="41" t="str">
        <f aca="false">IF(A16328="","",IF(D16328="Delivered",IF(B16328&lt;=INDEX(P_Due,F16328),1,0),0))</f>
        <v/>
      </c>
    </row>
    <row r="16329" customFormat="false" ht="15" hidden="false" customHeight="false" outlineLevel="0" collapsed="false">
      <c r="A16329" s="37"/>
      <c r="B16329" s="38"/>
      <c r="C16329" s="39"/>
      <c r="D16329" s="39"/>
      <c r="E16329" s="39"/>
      <c r="F16329" s="41" t="str">
        <f aca="false">IF(A16329="","",MATCH(A16329,P_ID,1))</f>
        <v/>
      </c>
      <c r="G16329" s="41" t="str">
        <f aca="false">IF(A16329="","",INDEX(P_Svc,F16329))</f>
        <v/>
      </c>
      <c r="H16329" s="41" t="str">
        <f aca="false">IF(A16329="","",INDEX(P_Zone,F16329))</f>
        <v/>
      </c>
      <c r="I16329" s="41" t="str">
        <f aca="false">IF(A16329="","",IF(D16329="Delivered",IF(B16329&lt;=INDEX(P_Due,F16329),1,0),0))</f>
        <v/>
      </c>
    </row>
    <row r="16330" customFormat="false" ht="15" hidden="false" customHeight="false" outlineLevel="0" collapsed="false">
      <c r="A16330" s="37"/>
      <c r="B16330" s="38"/>
      <c r="C16330" s="39"/>
      <c r="D16330" s="39"/>
      <c r="E16330" s="39"/>
      <c r="F16330" s="41" t="str">
        <f aca="false">IF(A16330="","",MATCH(A16330,P_ID,1))</f>
        <v/>
      </c>
      <c r="G16330" s="41" t="str">
        <f aca="false">IF(A16330="","",INDEX(P_Svc,F16330))</f>
        <v/>
      </c>
      <c r="H16330" s="41" t="str">
        <f aca="false">IF(A16330="","",INDEX(P_Zone,F16330))</f>
        <v/>
      </c>
      <c r="I16330" s="41" t="str">
        <f aca="false">IF(A16330="","",IF(D16330="Delivered",IF(B16330&lt;=INDEX(P_Due,F16330),1,0),0))</f>
        <v/>
      </c>
    </row>
    <row r="16331" customFormat="false" ht="15" hidden="false" customHeight="false" outlineLevel="0" collapsed="false">
      <c r="A16331" s="37"/>
      <c r="B16331" s="38"/>
      <c r="C16331" s="39"/>
      <c r="D16331" s="39"/>
      <c r="E16331" s="39"/>
      <c r="F16331" s="41" t="str">
        <f aca="false">IF(A16331="","",MATCH(A16331,P_ID,1))</f>
        <v/>
      </c>
      <c r="G16331" s="41" t="str">
        <f aca="false">IF(A16331="","",INDEX(P_Svc,F16331))</f>
        <v/>
      </c>
      <c r="H16331" s="41" t="str">
        <f aca="false">IF(A16331="","",INDEX(P_Zone,F16331))</f>
        <v/>
      </c>
      <c r="I16331" s="41" t="str">
        <f aca="false">IF(A16331="","",IF(D16331="Delivered",IF(B16331&lt;=INDEX(P_Due,F16331),1,0),0))</f>
        <v/>
      </c>
    </row>
    <row r="16332" customFormat="false" ht="15" hidden="false" customHeight="false" outlineLevel="0" collapsed="false">
      <c r="A16332" s="37"/>
      <c r="B16332" s="38"/>
      <c r="C16332" s="39"/>
      <c r="D16332" s="39"/>
      <c r="E16332" s="39"/>
      <c r="F16332" s="41" t="str">
        <f aca="false">IF(A16332="","",MATCH(A16332,P_ID,1))</f>
        <v/>
      </c>
      <c r="G16332" s="41" t="str">
        <f aca="false">IF(A16332="","",INDEX(P_Svc,F16332))</f>
        <v/>
      </c>
      <c r="H16332" s="41" t="str">
        <f aca="false">IF(A16332="","",INDEX(P_Zone,F16332))</f>
        <v/>
      </c>
      <c r="I16332" s="41" t="str">
        <f aca="false">IF(A16332="","",IF(D16332="Delivered",IF(B16332&lt;=INDEX(P_Due,F16332),1,0),0))</f>
        <v/>
      </c>
    </row>
    <row r="16333" customFormat="false" ht="15" hidden="false" customHeight="false" outlineLevel="0" collapsed="false">
      <c r="A16333" s="37"/>
      <c r="B16333" s="38"/>
      <c r="C16333" s="39"/>
      <c r="D16333" s="39"/>
      <c r="E16333" s="39"/>
      <c r="F16333" s="41" t="str">
        <f aca="false">IF(A16333="","",MATCH(A16333,P_ID,1))</f>
        <v/>
      </c>
      <c r="G16333" s="41" t="str">
        <f aca="false">IF(A16333="","",INDEX(P_Svc,F16333))</f>
        <v/>
      </c>
      <c r="H16333" s="41" t="str">
        <f aca="false">IF(A16333="","",INDEX(P_Zone,F16333))</f>
        <v/>
      </c>
      <c r="I16333" s="41" t="str">
        <f aca="false">IF(A16333="","",IF(D16333="Delivered",IF(B16333&lt;=INDEX(P_Due,F16333),1,0),0))</f>
        <v/>
      </c>
    </row>
    <row r="16334" customFormat="false" ht="15" hidden="false" customHeight="false" outlineLevel="0" collapsed="false">
      <c r="A16334" s="37"/>
      <c r="B16334" s="38"/>
      <c r="C16334" s="39"/>
      <c r="D16334" s="39"/>
      <c r="E16334" s="39"/>
      <c r="F16334" s="41" t="str">
        <f aca="false">IF(A16334="","",MATCH(A16334,P_ID,1))</f>
        <v/>
      </c>
      <c r="G16334" s="41" t="str">
        <f aca="false">IF(A16334="","",INDEX(P_Svc,F16334))</f>
        <v/>
      </c>
      <c r="H16334" s="41" t="str">
        <f aca="false">IF(A16334="","",INDEX(P_Zone,F16334))</f>
        <v/>
      </c>
      <c r="I16334" s="41" t="str">
        <f aca="false">IF(A16334="","",IF(D16334="Delivered",IF(B16334&lt;=INDEX(P_Due,F16334),1,0),0))</f>
        <v/>
      </c>
    </row>
    <row r="16335" customFormat="false" ht="15" hidden="false" customHeight="false" outlineLevel="0" collapsed="false">
      <c r="A16335" s="37"/>
      <c r="B16335" s="38"/>
      <c r="C16335" s="39"/>
      <c r="D16335" s="39"/>
      <c r="E16335" s="39"/>
      <c r="F16335" s="41" t="str">
        <f aca="false">IF(A16335="","",MATCH(A16335,P_ID,1))</f>
        <v/>
      </c>
      <c r="G16335" s="41" t="str">
        <f aca="false">IF(A16335="","",INDEX(P_Svc,F16335))</f>
        <v/>
      </c>
      <c r="H16335" s="41" t="str">
        <f aca="false">IF(A16335="","",INDEX(P_Zone,F16335))</f>
        <v/>
      </c>
      <c r="I16335" s="41" t="str">
        <f aca="false">IF(A16335="","",IF(D16335="Delivered",IF(B16335&lt;=INDEX(P_Due,F16335),1,0),0))</f>
        <v/>
      </c>
    </row>
    <row r="16336" customFormat="false" ht="15" hidden="false" customHeight="false" outlineLevel="0" collapsed="false">
      <c r="A16336" s="37"/>
      <c r="B16336" s="38"/>
      <c r="C16336" s="39"/>
      <c r="D16336" s="39"/>
      <c r="E16336" s="39"/>
      <c r="F16336" s="41" t="str">
        <f aca="false">IF(A16336="","",MATCH(A16336,P_ID,1))</f>
        <v/>
      </c>
      <c r="G16336" s="41" t="str">
        <f aca="false">IF(A16336="","",INDEX(P_Svc,F16336))</f>
        <v/>
      </c>
      <c r="H16336" s="41" t="str">
        <f aca="false">IF(A16336="","",INDEX(P_Zone,F16336))</f>
        <v/>
      </c>
      <c r="I16336" s="41" t="str">
        <f aca="false">IF(A16336="","",IF(D16336="Delivered",IF(B16336&lt;=INDEX(P_Due,F16336),1,0),0))</f>
        <v/>
      </c>
    </row>
    <row r="16337" customFormat="false" ht="15" hidden="false" customHeight="false" outlineLevel="0" collapsed="false">
      <c r="A16337" s="37"/>
      <c r="B16337" s="38"/>
      <c r="C16337" s="39"/>
      <c r="D16337" s="39"/>
      <c r="E16337" s="39"/>
      <c r="F16337" s="41" t="str">
        <f aca="false">IF(A16337="","",MATCH(A16337,P_ID,1))</f>
        <v/>
      </c>
      <c r="G16337" s="41" t="str">
        <f aca="false">IF(A16337="","",INDEX(P_Svc,F16337))</f>
        <v/>
      </c>
      <c r="H16337" s="41" t="str">
        <f aca="false">IF(A16337="","",INDEX(P_Zone,F16337))</f>
        <v/>
      </c>
      <c r="I16337" s="41" t="str">
        <f aca="false">IF(A16337="","",IF(D16337="Delivered",IF(B16337&lt;=INDEX(P_Due,F16337),1,0),0))</f>
        <v/>
      </c>
    </row>
    <row r="16338" customFormat="false" ht="15" hidden="false" customHeight="false" outlineLevel="0" collapsed="false">
      <c r="A16338" s="37"/>
      <c r="B16338" s="38"/>
      <c r="C16338" s="39"/>
      <c r="D16338" s="39"/>
      <c r="E16338" s="39"/>
      <c r="F16338" s="41" t="str">
        <f aca="false">IF(A16338="","",MATCH(A16338,P_ID,1))</f>
        <v/>
      </c>
      <c r="G16338" s="41" t="str">
        <f aca="false">IF(A16338="","",INDEX(P_Svc,F16338))</f>
        <v/>
      </c>
      <c r="H16338" s="41" t="str">
        <f aca="false">IF(A16338="","",INDEX(P_Zone,F16338))</f>
        <v/>
      </c>
      <c r="I16338" s="41" t="str">
        <f aca="false">IF(A16338="","",IF(D16338="Delivered",IF(B16338&lt;=INDEX(P_Due,F16338),1,0),0))</f>
        <v/>
      </c>
    </row>
    <row r="16339" customFormat="false" ht="15" hidden="false" customHeight="false" outlineLevel="0" collapsed="false">
      <c r="A16339" s="37"/>
      <c r="B16339" s="38"/>
      <c r="C16339" s="39"/>
      <c r="D16339" s="39"/>
      <c r="E16339" s="39"/>
      <c r="F16339" s="41" t="str">
        <f aca="false">IF(A16339="","",MATCH(A16339,P_ID,1))</f>
        <v/>
      </c>
      <c r="G16339" s="41" t="str">
        <f aca="false">IF(A16339="","",INDEX(P_Svc,F16339))</f>
        <v/>
      </c>
      <c r="H16339" s="41" t="str">
        <f aca="false">IF(A16339="","",INDEX(P_Zone,F16339))</f>
        <v/>
      </c>
      <c r="I16339" s="41" t="str">
        <f aca="false">IF(A16339="","",IF(D16339="Delivered",IF(B16339&lt;=INDEX(P_Due,F16339),1,0),0))</f>
        <v/>
      </c>
    </row>
    <row r="16340" customFormat="false" ht="15" hidden="false" customHeight="false" outlineLevel="0" collapsed="false">
      <c r="A16340" s="37"/>
      <c r="B16340" s="38"/>
      <c r="C16340" s="39"/>
      <c r="D16340" s="39"/>
      <c r="E16340" s="39"/>
      <c r="F16340" s="41" t="str">
        <f aca="false">IF(A16340="","",MATCH(A16340,P_ID,1))</f>
        <v/>
      </c>
      <c r="G16340" s="41" t="str">
        <f aca="false">IF(A16340="","",INDEX(P_Svc,F16340))</f>
        <v/>
      </c>
      <c r="H16340" s="41" t="str">
        <f aca="false">IF(A16340="","",INDEX(P_Zone,F16340))</f>
        <v/>
      </c>
      <c r="I16340" s="41" t="str">
        <f aca="false">IF(A16340="","",IF(D16340="Delivered",IF(B16340&lt;=INDEX(P_Due,F16340),1,0),0))</f>
        <v/>
      </c>
    </row>
    <row r="16341" customFormat="false" ht="15" hidden="false" customHeight="false" outlineLevel="0" collapsed="false">
      <c r="A16341" s="37"/>
      <c r="B16341" s="38"/>
      <c r="C16341" s="39"/>
      <c r="D16341" s="39"/>
      <c r="E16341" s="39"/>
      <c r="F16341" s="41" t="str">
        <f aca="false">IF(A16341="","",MATCH(A16341,P_ID,1))</f>
        <v/>
      </c>
      <c r="G16341" s="41" t="str">
        <f aca="false">IF(A16341="","",INDEX(P_Svc,F16341))</f>
        <v/>
      </c>
      <c r="H16341" s="41" t="str">
        <f aca="false">IF(A16341="","",INDEX(P_Zone,F16341))</f>
        <v/>
      </c>
      <c r="I16341" s="41" t="str">
        <f aca="false">IF(A16341="","",IF(D16341="Delivered",IF(B16341&lt;=INDEX(P_Due,F16341),1,0),0))</f>
        <v/>
      </c>
    </row>
    <row r="16342" customFormat="false" ht="15" hidden="false" customHeight="false" outlineLevel="0" collapsed="false">
      <c r="A16342" s="37"/>
      <c r="B16342" s="38"/>
      <c r="C16342" s="39"/>
      <c r="D16342" s="39"/>
      <c r="E16342" s="39"/>
      <c r="F16342" s="41" t="str">
        <f aca="false">IF(A16342="","",MATCH(A16342,P_ID,1))</f>
        <v/>
      </c>
      <c r="G16342" s="41" t="str">
        <f aca="false">IF(A16342="","",INDEX(P_Svc,F16342))</f>
        <v/>
      </c>
      <c r="H16342" s="41" t="str">
        <f aca="false">IF(A16342="","",INDEX(P_Zone,F16342))</f>
        <v/>
      </c>
      <c r="I16342" s="41" t="str">
        <f aca="false">IF(A16342="","",IF(D16342="Delivered",IF(B16342&lt;=INDEX(P_Due,F16342),1,0),0))</f>
        <v/>
      </c>
    </row>
    <row r="16343" customFormat="false" ht="15" hidden="false" customHeight="false" outlineLevel="0" collapsed="false">
      <c r="A16343" s="37"/>
      <c r="B16343" s="38"/>
      <c r="C16343" s="39"/>
      <c r="D16343" s="39"/>
      <c r="E16343" s="39"/>
      <c r="F16343" s="41" t="str">
        <f aca="false">IF(A16343="","",MATCH(A16343,P_ID,1))</f>
        <v/>
      </c>
      <c r="G16343" s="41" t="str">
        <f aca="false">IF(A16343="","",INDEX(P_Svc,F16343))</f>
        <v/>
      </c>
      <c r="H16343" s="41" t="str">
        <f aca="false">IF(A16343="","",INDEX(P_Zone,F16343))</f>
        <v/>
      </c>
      <c r="I16343" s="41" t="str">
        <f aca="false">IF(A16343="","",IF(D16343="Delivered",IF(B16343&lt;=INDEX(P_Due,F16343),1,0),0))</f>
        <v/>
      </c>
    </row>
    <row r="16344" customFormat="false" ht="15" hidden="false" customHeight="false" outlineLevel="0" collapsed="false">
      <c r="A16344" s="37"/>
      <c r="B16344" s="38"/>
      <c r="C16344" s="39"/>
      <c r="D16344" s="39"/>
      <c r="E16344" s="39"/>
      <c r="F16344" s="41" t="str">
        <f aca="false">IF(A16344="","",MATCH(A16344,P_ID,1))</f>
        <v/>
      </c>
      <c r="G16344" s="41" t="str">
        <f aca="false">IF(A16344="","",INDEX(P_Svc,F16344))</f>
        <v/>
      </c>
      <c r="H16344" s="41" t="str">
        <f aca="false">IF(A16344="","",INDEX(P_Zone,F16344))</f>
        <v/>
      </c>
      <c r="I16344" s="41" t="str">
        <f aca="false">IF(A16344="","",IF(D16344="Delivered",IF(B16344&lt;=INDEX(P_Due,F16344),1,0),0))</f>
        <v/>
      </c>
    </row>
    <row r="16345" customFormat="false" ht="15" hidden="false" customHeight="false" outlineLevel="0" collapsed="false">
      <c r="A16345" s="37"/>
      <c r="B16345" s="38"/>
      <c r="C16345" s="39"/>
      <c r="D16345" s="39"/>
      <c r="E16345" s="39"/>
      <c r="F16345" s="41" t="str">
        <f aca="false">IF(A16345="","",MATCH(A16345,P_ID,1))</f>
        <v/>
      </c>
      <c r="G16345" s="41" t="str">
        <f aca="false">IF(A16345="","",INDEX(P_Svc,F16345))</f>
        <v/>
      </c>
      <c r="H16345" s="41" t="str">
        <f aca="false">IF(A16345="","",INDEX(P_Zone,F16345))</f>
        <v/>
      </c>
      <c r="I16345" s="41" t="str">
        <f aca="false">IF(A16345="","",IF(D16345="Delivered",IF(B16345&lt;=INDEX(P_Due,F16345),1,0),0))</f>
        <v/>
      </c>
    </row>
    <row r="16346" customFormat="false" ht="15" hidden="false" customHeight="false" outlineLevel="0" collapsed="false">
      <c r="A16346" s="37"/>
      <c r="B16346" s="38"/>
      <c r="C16346" s="39"/>
      <c r="D16346" s="39"/>
      <c r="E16346" s="39"/>
      <c r="F16346" s="41" t="str">
        <f aca="false">IF(A16346="","",MATCH(A16346,P_ID,1))</f>
        <v/>
      </c>
      <c r="G16346" s="41" t="str">
        <f aca="false">IF(A16346="","",INDEX(P_Svc,F16346))</f>
        <v/>
      </c>
      <c r="H16346" s="41" t="str">
        <f aca="false">IF(A16346="","",INDEX(P_Zone,F16346))</f>
        <v/>
      </c>
      <c r="I16346" s="41" t="str">
        <f aca="false">IF(A16346="","",IF(D16346="Delivered",IF(B16346&lt;=INDEX(P_Due,F16346),1,0),0))</f>
        <v/>
      </c>
    </row>
    <row r="16347" customFormat="false" ht="15" hidden="false" customHeight="false" outlineLevel="0" collapsed="false">
      <c r="A16347" s="37"/>
      <c r="B16347" s="38"/>
      <c r="C16347" s="39"/>
      <c r="D16347" s="39"/>
      <c r="E16347" s="39"/>
      <c r="F16347" s="41" t="str">
        <f aca="false">IF(A16347="","",MATCH(A16347,P_ID,1))</f>
        <v/>
      </c>
      <c r="G16347" s="41" t="str">
        <f aca="false">IF(A16347="","",INDEX(P_Svc,F16347))</f>
        <v/>
      </c>
      <c r="H16347" s="41" t="str">
        <f aca="false">IF(A16347="","",INDEX(P_Zone,F16347))</f>
        <v/>
      </c>
      <c r="I16347" s="41" t="str">
        <f aca="false">IF(A16347="","",IF(D16347="Delivered",IF(B16347&lt;=INDEX(P_Due,F16347),1,0),0))</f>
        <v/>
      </c>
    </row>
    <row r="16348" customFormat="false" ht="15" hidden="false" customHeight="false" outlineLevel="0" collapsed="false">
      <c r="A16348" s="37"/>
      <c r="B16348" s="38"/>
      <c r="C16348" s="39"/>
      <c r="D16348" s="39"/>
      <c r="E16348" s="39"/>
      <c r="F16348" s="41" t="str">
        <f aca="false">IF(A16348="","",MATCH(A16348,P_ID,1))</f>
        <v/>
      </c>
      <c r="G16348" s="41" t="str">
        <f aca="false">IF(A16348="","",INDEX(P_Svc,F16348))</f>
        <v/>
      </c>
      <c r="H16348" s="41" t="str">
        <f aca="false">IF(A16348="","",INDEX(P_Zone,F16348))</f>
        <v/>
      </c>
      <c r="I16348" s="41" t="str">
        <f aca="false">IF(A16348="","",IF(D16348="Delivered",IF(B16348&lt;=INDEX(P_Due,F16348),1,0),0))</f>
        <v/>
      </c>
    </row>
    <row r="16349" customFormat="false" ht="15" hidden="false" customHeight="false" outlineLevel="0" collapsed="false">
      <c r="A16349" s="37"/>
      <c r="B16349" s="38"/>
      <c r="C16349" s="39"/>
      <c r="D16349" s="39"/>
      <c r="E16349" s="39"/>
      <c r="F16349" s="41" t="str">
        <f aca="false">IF(A16349="","",MATCH(A16349,P_ID,1))</f>
        <v/>
      </c>
      <c r="G16349" s="41" t="str">
        <f aca="false">IF(A16349="","",INDEX(P_Svc,F16349))</f>
        <v/>
      </c>
      <c r="H16349" s="41" t="str">
        <f aca="false">IF(A16349="","",INDEX(P_Zone,F16349))</f>
        <v/>
      </c>
      <c r="I16349" s="41" t="str">
        <f aca="false">IF(A16349="","",IF(D16349="Delivered",IF(B16349&lt;=INDEX(P_Due,F16349),1,0),0))</f>
        <v/>
      </c>
    </row>
    <row r="16350" customFormat="false" ht="15" hidden="false" customHeight="false" outlineLevel="0" collapsed="false">
      <c r="A16350" s="37"/>
      <c r="B16350" s="38"/>
      <c r="C16350" s="39"/>
      <c r="D16350" s="39"/>
      <c r="E16350" s="39"/>
      <c r="F16350" s="41" t="str">
        <f aca="false">IF(A16350="","",MATCH(A16350,P_ID,1))</f>
        <v/>
      </c>
      <c r="G16350" s="41" t="str">
        <f aca="false">IF(A16350="","",INDEX(P_Svc,F16350))</f>
        <v/>
      </c>
      <c r="H16350" s="41" t="str">
        <f aca="false">IF(A16350="","",INDEX(P_Zone,F16350))</f>
        <v/>
      </c>
      <c r="I16350" s="41" t="str">
        <f aca="false">IF(A16350="","",IF(D16350="Delivered",IF(B16350&lt;=INDEX(P_Due,F16350),1,0),0))</f>
        <v/>
      </c>
    </row>
    <row r="16351" customFormat="false" ht="15" hidden="false" customHeight="false" outlineLevel="0" collapsed="false">
      <c r="A16351" s="37"/>
      <c r="B16351" s="38"/>
      <c r="C16351" s="39"/>
      <c r="D16351" s="39"/>
      <c r="E16351" s="39"/>
      <c r="F16351" s="41" t="str">
        <f aca="false">IF(A16351="","",MATCH(A16351,P_ID,1))</f>
        <v/>
      </c>
      <c r="G16351" s="41" t="str">
        <f aca="false">IF(A16351="","",INDEX(P_Svc,F16351))</f>
        <v/>
      </c>
      <c r="H16351" s="41" t="str">
        <f aca="false">IF(A16351="","",INDEX(P_Zone,F16351))</f>
        <v/>
      </c>
      <c r="I16351" s="41" t="str">
        <f aca="false">IF(A16351="","",IF(D16351="Delivered",IF(B16351&lt;=INDEX(P_Due,F16351),1,0),0))</f>
        <v/>
      </c>
    </row>
    <row r="16352" customFormat="false" ht="15" hidden="false" customHeight="false" outlineLevel="0" collapsed="false">
      <c r="A16352" s="37"/>
      <c r="B16352" s="38"/>
      <c r="C16352" s="39"/>
      <c r="D16352" s="39"/>
      <c r="E16352" s="39"/>
      <c r="F16352" s="41" t="str">
        <f aca="false">IF(A16352="","",MATCH(A16352,P_ID,1))</f>
        <v/>
      </c>
      <c r="G16352" s="41" t="str">
        <f aca="false">IF(A16352="","",INDEX(P_Svc,F16352))</f>
        <v/>
      </c>
      <c r="H16352" s="41" t="str">
        <f aca="false">IF(A16352="","",INDEX(P_Zone,F16352))</f>
        <v/>
      </c>
      <c r="I16352" s="41" t="str">
        <f aca="false">IF(A16352="","",IF(D16352="Delivered",IF(B16352&lt;=INDEX(P_Due,F16352),1,0),0))</f>
        <v/>
      </c>
    </row>
    <row r="16353" customFormat="false" ht="15" hidden="false" customHeight="false" outlineLevel="0" collapsed="false">
      <c r="A16353" s="37"/>
      <c r="B16353" s="38"/>
      <c r="C16353" s="39"/>
      <c r="D16353" s="39"/>
      <c r="E16353" s="39"/>
      <c r="F16353" s="41" t="str">
        <f aca="false">IF(A16353="","",MATCH(A16353,P_ID,1))</f>
        <v/>
      </c>
      <c r="G16353" s="41" t="str">
        <f aca="false">IF(A16353="","",INDEX(P_Svc,F16353))</f>
        <v/>
      </c>
      <c r="H16353" s="41" t="str">
        <f aca="false">IF(A16353="","",INDEX(P_Zone,F16353))</f>
        <v/>
      </c>
      <c r="I16353" s="41" t="str">
        <f aca="false">IF(A16353="","",IF(D16353="Delivered",IF(B16353&lt;=INDEX(P_Due,F16353),1,0),0))</f>
        <v/>
      </c>
    </row>
    <row r="16354" customFormat="false" ht="15" hidden="false" customHeight="false" outlineLevel="0" collapsed="false">
      <c r="A16354" s="37"/>
      <c r="B16354" s="38"/>
      <c r="C16354" s="39"/>
      <c r="D16354" s="39"/>
      <c r="E16354" s="39"/>
      <c r="F16354" s="41" t="str">
        <f aca="false">IF(A16354="","",MATCH(A16354,P_ID,1))</f>
        <v/>
      </c>
      <c r="G16354" s="41" t="str">
        <f aca="false">IF(A16354="","",INDEX(P_Svc,F16354))</f>
        <v/>
      </c>
      <c r="H16354" s="41" t="str">
        <f aca="false">IF(A16354="","",INDEX(P_Zone,F16354))</f>
        <v/>
      </c>
      <c r="I16354" s="41" t="str">
        <f aca="false">IF(A16354="","",IF(D16354="Delivered",IF(B16354&lt;=INDEX(P_Due,F16354),1,0),0))</f>
        <v/>
      </c>
    </row>
    <row r="16355" customFormat="false" ht="15" hidden="false" customHeight="false" outlineLevel="0" collapsed="false">
      <c r="A16355" s="37"/>
      <c r="B16355" s="38"/>
      <c r="C16355" s="39"/>
      <c r="D16355" s="39"/>
      <c r="E16355" s="39"/>
      <c r="F16355" s="41" t="str">
        <f aca="false">IF(A16355="","",MATCH(A16355,P_ID,1))</f>
        <v/>
      </c>
      <c r="G16355" s="41" t="str">
        <f aca="false">IF(A16355="","",INDEX(P_Svc,F16355))</f>
        <v/>
      </c>
      <c r="H16355" s="41" t="str">
        <f aca="false">IF(A16355="","",INDEX(P_Zone,F16355))</f>
        <v/>
      </c>
      <c r="I16355" s="41" t="str">
        <f aca="false">IF(A16355="","",IF(D16355="Delivered",IF(B16355&lt;=INDEX(P_Due,F16355),1,0),0))</f>
        <v/>
      </c>
    </row>
    <row r="16356" customFormat="false" ht="15" hidden="false" customHeight="false" outlineLevel="0" collapsed="false">
      <c r="A16356" s="37"/>
      <c r="B16356" s="38"/>
      <c r="C16356" s="39"/>
      <c r="D16356" s="39"/>
      <c r="E16356" s="39"/>
      <c r="F16356" s="41" t="str">
        <f aca="false">IF(A16356="","",MATCH(A16356,P_ID,1))</f>
        <v/>
      </c>
      <c r="G16356" s="41" t="str">
        <f aca="false">IF(A16356="","",INDEX(P_Svc,F16356))</f>
        <v/>
      </c>
      <c r="H16356" s="41" t="str">
        <f aca="false">IF(A16356="","",INDEX(P_Zone,F16356))</f>
        <v/>
      </c>
      <c r="I16356" s="41" t="str">
        <f aca="false">IF(A16356="","",IF(D16356="Delivered",IF(B16356&lt;=INDEX(P_Due,F16356),1,0),0))</f>
        <v/>
      </c>
    </row>
    <row r="16357" customFormat="false" ht="15" hidden="false" customHeight="false" outlineLevel="0" collapsed="false">
      <c r="A16357" s="37"/>
      <c r="B16357" s="38"/>
      <c r="C16357" s="39"/>
      <c r="D16357" s="39"/>
      <c r="E16357" s="39"/>
      <c r="F16357" s="41" t="str">
        <f aca="false">IF(A16357="","",MATCH(A16357,P_ID,1))</f>
        <v/>
      </c>
      <c r="G16357" s="41" t="str">
        <f aca="false">IF(A16357="","",INDEX(P_Svc,F16357))</f>
        <v/>
      </c>
      <c r="H16357" s="41" t="str">
        <f aca="false">IF(A16357="","",INDEX(P_Zone,F16357))</f>
        <v/>
      </c>
      <c r="I16357" s="41" t="str">
        <f aca="false">IF(A16357="","",IF(D16357="Delivered",IF(B16357&lt;=INDEX(P_Due,F16357),1,0),0))</f>
        <v/>
      </c>
    </row>
    <row r="16358" customFormat="false" ht="15" hidden="false" customHeight="false" outlineLevel="0" collapsed="false">
      <c r="A16358" s="37"/>
      <c r="B16358" s="38"/>
      <c r="C16358" s="39"/>
      <c r="D16358" s="39"/>
      <c r="E16358" s="39"/>
      <c r="F16358" s="41" t="str">
        <f aca="false">IF(A16358="","",MATCH(A16358,P_ID,1))</f>
        <v/>
      </c>
      <c r="G16358" s="41" t="str">
        <f aca="false">IF(A16358="","",INDEX(P_Svc,F16358))</f>
        <v/>
      </c>
      <c r="H16358" s="41" t="str">
        <f aca="false">IF(A16358="","",INDEX(P_Zone,F16358))</f>
        <v/>
      </c>
      <c r="I16358" s="41" t="str">
        <f aca="false">IF(A16358="","",IF(D16358="Delivered",IF(B16358&lt;=INDEX(P_Due,F16358),1,0),0))</f>
        <v/>
      </c>
    </row>
    <row r="16359" customFormat="false" ht="15" hidden="false" customHeight="false" outlineLevel="0" collapsed="false">
      <c r="A16359" s="37"/>
      <c r="B16359" s="38"/>
      <c r="C16359" s="39"/>
      <c r="D16359" s="39"/>
      <c r="E16359" s="39"/>
      <c r="F16359" s="41" t="str">
        <f aca="false">IF(A16359="","",MATCH(A16359,P_ID,1))</f>
        <v/>
      </c>
      <c r="G16359" s="41" t="str">
        <f aca="false">IF(A16359="","",INDEX(P_Svc,F16359))</f>
        <v/>
      </c>
      <c r="H16359" s="41" t="str">
        <f aca="false">IF(A16359="","",INDEX(P_Zone,F16359))</f>
        <v/>
      </c>
      <c r="I16359" s="41" t="str">
        <f aca="false">IF(A16359="","",IF(D16359="Delivered",IF(B16359&lt;=INDEX(P_Due,F16359),1,0),0))</f>
        <v/>
      </c>
    </row>
    <row r="16360" customFormat="false" ht="15" hidden="false" customHeight="false" outlineLevel="0" collapsed="false">
      <c r="A16360" s="37"/>
      <c r="B16360" s="38"/>
      <c r="C16360" s="39"/>
      <c r="D16360" s="39"/>
      <c r="E16360" s="39"/>
      <c r="F16360" s="41" t="str">
        <f aca="false">IF(A16360="","",MATCH(A16360,P_ID,1))</f>
        <v/>
      </c>
      <c r="G16360" s="41" t="str">
        <f aca="false">IF(A16360="","",INDEX(P_Svc,F16360))</f>
        <v/>
      </c>
      <c r="H16360" s="41" t="str">
        <f aca="false">IF(A16360="","",INDEX(P_Zone,F16360))</f>
        <v/>
      </c>
      <c r="I16360" s="41" t="str">
        <f aca="false">IF(A16360="","",IF(D16360="Delivered",IF(B16360&lt;=INDEX(P_Due,F16360),1,0),0))</f>
        <v/>
      </c>
    </row>
    <row r="16361" customFormat="false" ht="15" hidden="false" customHeight="false" outlineLevel="0" collapsed="false">
      <c r="A16361" s="37"/>
      <c r="B16361" s="38"/>
      <c r="C16361" s="39"/>
      <c r="D16361" s="39"/>
      <c r="E16361" s="39"/>
      <c r="F16361" s="41" t="str">
        <f aca="false">IF(A16361="","",MATCH(A16361,P_ID,1))</f>
        <v/>
      </c>
      <c r="G16361" s="41" t="str">
        <f aca="false">IF(A16361="","",INDEX(P_Svc,F16361))</f>
        <v/>
      </c>
      <c r="H16361" s="41" t="str">
        <f aca="false">IF(A16361="","",INDEX(P_Zone,F16361))</f>
        <v/>
      </c>
      <c r="I16361" s="41" t="str">
        <f aca="false">IF(A16361="","",IF(D16361="Delivered",IF(B16361&lt;=INDEX(P_Due,F16361),1,0),0))</f>
        <v/>
      </c>
    </row>
    <row r="16362" customFormat="false" ht="15" hidden="false" customHeight="false" outlineLevel="0" collapsed="false">
      <c r="A16362" s="37"/>
      <c r="B16362" s="38"/>
      <c r="C16362" s="39"/>
      <c r="D16362" s="39"/>
      <c r="E16362" s="39"/>
      <c r="F16362" s="41" t="str">
        <f aca="false">IF(A16362="","",MATCH(A16362,P_ID,1))</f>
        <v/>
      </c>
      <c r="G16362" s="41" t="str">
        <f aca="false">IF(A16362="","",INDEX(P_Svc,F16362))</f>
        <v/>
      </c>
      <c r="H16362" s="41" t="str">
        <f aca="false">IF(A16362="","",INDEX(P_Zone,F16362))</f>
        <v/>
      </c>
      <c r="I16362" s="41" t="str">
        <f aca="false">IF(A16362="","",IF(D16362="Delivered",IF(B16362&lt;=INDEX(P_Due,F16362),1,0),0))</f>
        <v/>
      </c>
    </row>
    <row r="16363" customFormat="false" ht="15" hidden="false" customHeight="false" outlineLevel="0" collapsed="false">
      <c r="A16363" s="37"/>
      <c r="B16363" s="38"/>
      <c r="C16363" s="39"/>
      <c r="D16363" s="39"/>
      <c r="E16363" s="39"/>
      <c r="F16363" s="41" t="str">
        <f aca="false">IF(A16363="","",MATCH(A16363,P_ID,1))</f>
        <v/>
      </c>
      <c r="G16363" s="41" t="str">
        <f aca="false">IF(A16363="","",INDEX(P_Svc,F16363))</f>
        <v/>
      </c>
      <c r="H16363" s="41" t="str">
        <f aca="false">IF(A16363="","",INDEX(P_Zone,F16363))</f>
        <v/>
      </c>
      <c r="I16363" s="41" t="str">
        <f aca="false">IF(A16363="","",IF(D16363="Delivered",IF(B16363&lt;=INDEX(P_Due,F16363),1,0),0))</f>
        <v/>
      </c>
    </row>
    <row r="16364" customFormat="false" ht="15" hidden="false" customHeight="false" outlineLevel="0" collapsed="false">
      <c r="A16364" s="37"/>
      <c r="B16364" s="38"/>
      <c r="C16364" s="39"/>
      <c r="D16364" s="39"/>
      <c r="E16364" s="39"/>
      <c r="F16364" s="41" t="str">
        <f aca="false">IF(A16364="","",MATCH(A16364,P_ID,1))</f>
        <v/>
      </c>
      <c r="G16364" s="41" t="str">
        <f aca="false">IF(A16364="","",INDEX(P_Svc,F16364))</f>
        <v/>
      </c>
      <c r="H16364" s="41" t="str">
        <f aca="false">IF(A16364="","",INDEX(P_Zone,F16364))</f>
        <v/>
      </c>
      <c r="I16364" s="41" t="str">
        <f aca="false">IF(A16364="","",IF(D16364="Delivered",IF(B16364&lt;=INDEX(P_Due,F16364),1,0),0))</f>
        <v/>
      </c>
    </row>
    <row r="16365" customFormat="false" ht="15" hidden="false" customHeight="false" outlineLevel="0" collapsed="false">
      <c r="A16365" s="37"/>
      <c r="B16365" s="38"/>
      <c r="C16365" s="39"/>
      <c r="D16365" s="39"/>
      <c r="E16365" s="39"/>
      <c r="F16365" s="41" t="str">
        <f aca="false">IF(A16365="","",MATCH(A16365,P_ID,1))</f>
        <v/>
      </c>
      <c r="G16365" s="41" t="str">
        <f aca="false">IF(A16365="","",INDEX(P_Svc,F16365))</f>
        <v/>
      </c>
      <c r="H16365" s="41" t="str">
        <f aca="false">IF(A16365="","",INDEX(P_Zone,F16365))</f>
        <v/>
      </c>
      <c r="I16365" s="41" t="str">
        <f aca="false">IF(A16365="","",IF(D16365="Delivered",IF(B16365&lt;=INDEX(P_Due,F16365),1,0),0))</f>
        <v/>
      </c>
    </row>
    <row r="16366" customFormat="false" ht="15" hidden="false" customHeight="false" outlineLevel="0" collapsed="false">
      <c r="A16366" s="37"/>
      <c r="B16366" s="38"/>
      <c r="C16366" s="39"/>
      <c r="D16366" s="39"/>
      <c r="E16366" s="39"/>
      <c r="F16366" s="41" t="str">
        <f aca="false">IF(A16366="","",MATCH(A16366,P_ID,1))</f>
        <v/>
      </c>
      <c r="G16366" s="41" t="str">
        <f aca="false">IF(A16366="","",INDEX(P_Svc,F16366))</f>
        <v/>
      </c>
      <c r="H16366" s="41" t="str">
        <f aca="false">IF(A16366="","",INDEX(P_Zone,F16366))</f>
        <v/>
      </c>
      <c r="I16366" s="41" t="str">
        <f aca="false">IF(A16366="","",IF(D16366="Delivered",IF(B16366&lt;=INDEX(P_Due,F16366),1,0),0))</f>
        <v/>
      </c>
    </row>
    <row r="16367" customFormat="false" ht="15" hidden="false" customHeight="false" outlineLevel="0" collapsed="false">
      <c r="A16367" s="37"/>
      <c r="B16367" s="38"/>
      <c r="C16367" s="39"/>
      <c r="D16367" s="39"/>
      <c r="E16367" s="39"/>
      <c r="F16367" s="41" t="str">
        <f aca="false">IF(A16367="","",MATCH(A16367,P_ID,1))</f>
        <v/>
      </c>
      <c r="G16367" s="41" t="str">
        <f aca="false">IF(A16367="","",INDEX(P_Svc,F16367))</f>
        <v/>
      </c>
      <c r="H16367" s="41" t="str">
        <f aca="false">IF(A16367="","",INDEX(P_Zone,F16367))</f>
        <v/>
      </c>
      <c r="I16367" s="41" t="str">
        <f aca="false">IF(A16367="","",IF(D16367="Delivered",IF(B16367&lt;=INDEX(P_Due,F16367),1,0),0))</f>
        <v/>
      </c>
    </row>
    <row r="16368" customFormat="false" ht="15" hidden="false" customHeight="false" outlineLevel="0" collapsed="false">
      <c r="A16368" s="37"/>
      <c r="B16368" s="38"/>
      <c r="C16368" s="39"/>
      <c r="D16368" s="39"/>
      <c r="E16368" s="39"/>
      <c r="F16368" s="41" t="str">
        <f aca="false">IF(A16368="","",MATCH(A16368,P_ID,1))</f>
        <v/>
      </c>
      <c r="G16368" s="41" t="str">
        <f aca="false">IF(A16368="","",INDEX(P_Svc,F16368))</f>
        <v/>
      </c>
      <c r="H16368" s="41" t="str">
        <f aca="false">IF(A16368="","",INDEX(P_Zone,F16368))</f>
        <v/>
      </c>
      <c r="I16368" s="41" t="str">
        <f aca="false">IF(A16368="","",IF(D16368="Delivered",IF(B16368&lt;=INDEX(P_Due,F16368),1,0),0))</f>
        <v/>
      </c>
    </row>
    <row r="16369" customFormat="false" ht="15" hidden="false" customHeight="false" outlineLevel="0" collapsed="false">
      <c r="A16369" s="37"/>
      <c r="B16369" s="38"/>
      <c r="C16369" s="39"/>
      <c r="D16369" s="39"/>
      <c r="E16369" s="39"/>
      <c r="F16369" s="41" t="str">
        <f aca="false">IF(A16369="","",MATCH(A16369,P_ID,1))</f>
        <v/>
      </c>
      <c r="G16369" s="41" t="str">
        <f aca="false">IF(A16369="","",INDEX(P_Svc,F16369))</f>
        <v/>
      </c>
      <c r="H16369" s="41" t="str">
        <f aca="false">IF(A16369="","",INDEX(P_Zone,F16369))</f>
        <v/>
      </c>
      <c r="I16369" s="41" t="str">
        <f aca="false">IF(A16369="","",IF(D16369="Delivered",IF(B16369&lt;=INDEX(P_Due,F16369),1,0),0))</f>
        <v/>
      </c>
    </row>
    <row r="16370" customFormat="false" ht="15" hidden="false" customHeight="false" outlineLevel="0" collapsed="false">
      <c r="A16370" s="37"/>
      <c r="B16370" s="38"/>
      <c r="C16370" s="39"/>
      <c r="D16370" s="39"/>
      <c r="E16370" s="39"/>
      <c r="F16370" s="41" t="str">
        <f aca="false">IF(A16370="","",MATCH(A16370,P_ID,1))</f>
        <v/>
      </c>
      <c r="G16370" s="41" t="str">
        <f aca="false">IF(A16370="","",INDEX(P_Svc,F16370))</f>
        <v/>
      </c>
      <c r="H16370" s="41" t="str">
        <f aca="false">IF(A16370="","",INDEX(P_Zone,F16370))</f>
        <v/>
      </c>
      <c r="I16370" s="41" t="str">
        <f aca="false">IF(A16370="","",IF(D16370="Delivered",IF(B16370&lt;=INDEX(P_Due,F16370),1,0),0))</f>
        <v/>
      </c>
    </row>
    <row r="16371" customFormat="false" ht="15" hidden="false" customHeight="false" outlineLevel="0" collapsed="false">
      <c r="A16371" s="37"/>
      <c r="B16371" s="38"/>
      <c r="C16371" s="39"/>
      <c r="D16371" s="39"/>
      <c r="E16371" s="39"/>
      <c r="F16371" s="41" t="str">
        <f aca="false">IF(A16371="","",MATCH(A16371,P_ID,1))</f>
        <v/>
      </c>
      <c r="G16371" s="41" t="str">
        <f aca="false">IF(A16371="","",INDEX(P_Svc,F16371))</f>
        <v/>
      </c>
      <c r="H16371" s="41" t="str">
        <f aca="false">IF(A16371="","",INDEX(P_Zone,F16371))</f>
        <v/>
      </c>
      <c r="I16371" s="41" t="str">
        <f aca="false">IF(A16371="","",IF(D16371="Delivered",IF(B16371&lt;=INDEX(P_Due,F16371),1,0),0))</f>
        <v/>
      </c>
    </row>
    <row r="16372" customFormat="false" ht="15" hidden="false" customHeight="false" outlineLevel="0" collapsed="false">
      <c r="A16372" s="37"/>
      <c r="B16372" s="38"/>
      <c r="C16372" s="39"/>
      <c r="D16372" s="39"/>
      <c r="E16372" s="39"/>
      <c r="F16372" s="41" t="str">
        <f aca="false">IF(A16372="","",MATCH(A16372,P_ID,1))</f>
        <v/>
      </c>
      <c r="G16372" s="41" t="str">
        <f aca="false">IF(A16372="","",INDEX(P_Svc,F16372))</f>
        <v/>
      </c>
      <c r="H16372" s="41" t="str">
        <f aca="false">IF(A16372="","",INDEX(P_Zone,F16372))</f>
        <v/>
      </c>
      <c r="I16372" s="41" t="str">
        <f aca="false">IF(A16372="","",IF(D16372="Delivered",IF(B16372&lt;=INDEX(P_Due,F16372),1,0),0))</f>
        <v/>
      </c>
    </row>
    <row r="16373" customFormat="false" ht="15" hidden="false" customHeight="false" outlineLevel="0" collapsed="false">
      <c r="A16373" s="37"/>
      <c r="B16373" s="38"/>
      <c r="C16373" s="39"/>
      <c r="D16373" s="39"/>
      <c r="E16373" s="39"/>
      <c r="F16373" s="41" t="str">
        <f aca="false">IF(A16373="","",MATCH(A16373,P_ID,1))</f>
        <v/>
      </c>
      <c r="G16373" s="41" t="str">
        <f aca="false">IF(A16373="","",INDEX(P_Svc,F16373))</f>
        <v/>
      </c>
      <c r="H16373" s="41" t="str">
        <f aca="false">IF(A16373="","",INDEX(P_Zone,F16373))</f>
        <v/>
      </c>
      <c r="I16373" s="41" t="str">
        <f aca="false">IF(A16373="","",IF(D16373="Delivered",IF(B16373&lt;=INDEX(P_Due,F16373),1,0),0))</f>
        <v/>
      </c>
    </row>
    <row r="16374" customFormat="false" ht="15" hidden="false" customHeight="false" outlineLevel="0" collapsed="false">
      <c r="A16374" s="37"/>
      <c r="B16374" s="38"/>
      <c r="C16374" s="39"/>
      <c r="D16374" s="39"/>
      <c r="E16374" s="39"/>
      <c r="F16374" s="41" t="str">
        <f aca="false">IF(A16374="","",MATCH(A16374,P_ID,1))</f>
        <v/>
      </c>
      <c r="G16374" s="41" t="str">
        <f aca="false">IF(A16374="","",INDEX(P_Svc,F16374))</f>
        <v/>
      </c>
      <c r="H16374" s="41" t="str">
        <f aca="false">IF(A16374="","",INDEX(P_Zone,F16374))</f>
        <v/>
      </c>
      <c r="I16374" s="41" t="str">
        <f aca="false">IF(A16374="","",IF(D16374="Delivered",IF(B16374&lt;=INDEX(P_Due,F16374),1,0),0))</f>
        <v/>
      </c>
    </row>
    <row r="16375" customFormat="false" ht="15" hidden="false" customHeight="false" outlineLevel="0" collapsed="false">
      <c r="A16375" s="37"/>
      <c r="B16375" s="38"/>
      <c r="C16375" s="39"/>
      <c r="D16375" s="39"/>
      <c r="E16375" s="39"/>
      <c r="F16375" s="41" t="str">
        <f aca="false">IF(A16375="","",MATCH(A16375,P_ID,1))</f>
        <v/>
      </c>
      <c r="G16375" s="41" t="str">
        <f aca="false">IF(A16375="","",INDEX(P_Svc,F16375))</f>
        <v/>
      </c>
      <c r="H16375" s="41" t="str">
        <f aca="false">IF(A16375="","",INDEX(P_Zone,F16375))</f>
        <v/>
      </c>
      <c r="I16375" s="41" t="str">
        <f aca="false">IF(A16375="","",IF(D16375="Delivered",IF(B16375&lt;=INDEX(P_Due,F16375),1,0),0))</f>
        <v/>
      </c>
    </row>
    <row r="16376" customFormat="false" ht="15" hidden="false" customHeight="false" outlineLevel="0" collapsed="false">
      <c r="A16376" s="37"/>
      <c r="B16376" s="38"/>
      <c r="C16376" s="39"/>
      <c r="D16376" s="39"/>
      <c r="E16376" s="39"/>
      <c r="F16376" s="41" t="str">
        <f aca="false">IF(A16376="","",MATCH(A16376,P_ID,1))</f>
        <v/>
      </c>
      <c r="G16376" s="41" t="str">
        <f aca="false">IF(A16376="","",INDEX(P_Svc,F16376))</f>
        <v/>
      </c>
      <c r="H16376" s="41" t="str">
        <f aca="false">IF(A16376="","",INDEX(P_Zone,F16376))</f>
        <v/>
      </c>
      <c r="I16376" s="41" t="str">
        <f aca="false">IF(A16376="","",IF(D16376="Delivered",IF(B16376&lt;=INDEX(P_Due,F16376),1,0),0))</f>
        <v/>
      </c>
    </row>
    <row r="16377" customFormat="false" ht="15" hidden="false" customHeight="false" outlineLevel="0" collapsed="false">
      <c r="A16377" s="37"/>
      <c r="B16377" s="38"/>
      <c r="C16377" s="39"/>
      <c r="D16377" s="39"/>
      <c r="E16377" s="39"/>
      <c r="F16377" s="41" t="str">
        <f aca="false">IF(A16377="","",MATCH(A16377,P_ID,1))</f>
        <v/>
      </c>
      <c r="G16377" s="41" t="str">
        <f aca="false">IF(A16377="","",INDEX(P_Svc,F16377))</f>
        <v/>
      </c>
      <c r="H16377" s="41" t="str">
        <f aca="false">IF(A16377="","",INDEX(P_Zone,F16377))</f>
        <v/>
      </c>
      <c r="I16377" s="41" t="str">
        <f aca="false">IF(A16377="","",IF(D16377="Delivered",IF(B16377&lt;=INDEX(P_Due,F16377),1,0),0))</f>
        <v/>
      </c>
    </row>
    <row r="16378" customFormat="false" ht="15" hidden="false" customHeight="false" outlineLevel="0" collapsed="false">
      <c r="A16378" s="37"/>
      <c r="B16378" s="38"/>
      <c r="C16378" s="39"/>
      <c r="D16378" s="39"/>
      <c r="E16378" s="39"/>
      <c r="F16378" s="41" t="str">
        <f aca="false">IF(A16378="","",MATCH(A16378,P_ID,1))</f>
        <v/>
      </c>
      <c r="G16378" s="41" t="str">
        <f aca="false">IF(A16378="","",INDEX(P_Svc,F16378))</f>
        <v/>
      </c>
      <c r="H16378" s="41" t="str">
        <f aca="false">IF(A16378="","",INDEX(P_Zone,F16378))</f>
        <v/>
      </c>
      <c r="I16378" s="41" t="str">
        <f aca="false">IF(A16378="","",IF(D16378="Delivered",IF(B16378&lt;=INDEX(P_Due,F16378),1,0),0))</f>
        <v/>
      </c>
    </row>
    <row r="16379" customFormat="false" ht="15" hidden="false" customHeight="false" outlineLevel="0" collapsed="false">
      <c r="A16379" s="37"/>
      <c r="B16379" s="38"/>
      <c r="C16379" s="39"/>
      <c r="D16379" s="39"/>
      <c r="E16379" s="39"/>
      <c r="F16379" s="41" t="str">
        <f aca="false">IF(A16379="","",MATCH(A16379,P_ID,1))</f>
        <v/>
      </c>
      <c r="G16379" s="41" t="str">
        <f aca="false">IF(A16379="","",INDEX(P_Svc,F16379))</f>
        <v/>
      </c>
      <c r="H16379" s="41" t="str">
        <f aca="false">IF(A16379="","",INDEX(P_Zone,F16379))</f>
        <v/>
      </c>
      <c r="I16379" s="41" t="str">
        <f aca="false">IF(A16379="","",IF(D16379="Delivered",IF(B16379&lt;=INDEX(P_Due,F16379),1,0),0))</f>
        <v/>
      </c>
    </row>
    <row r="16380" customFormat="false" ht="15" hidden="false" customHeight="false" outlineLevel="0" collapsed="false">
      <c r="A16380" s="37"/>
      <c r="B16380" s="38"/>
      <c r="C16380" s="39"/>
      <c r="D16380" s="39"/>
      <c r="E16380" s="39"/>
      <c r="F16380" s="41" t="str">
        <f aca="false">IF(A16380="","",MATCH(A16380,P_ID,1))</f>
        <v/>
      </c>
      <c r="G16380" s="41" t="str">
        <f aca="false">IF(A16380="","",INDEX(P_Svc,F16380))</f>
        <v/>
      </c>
      <c r="H16380" s="41" t="str">
        <f aca="false">IF(A16380="","",INDEX(P_Zone,F16380))</f>
        <v/>
      </c>
      <c r="I16380" s="41" t="str">
        <f aca="false">IF(A16380="","",IF(D16380="Delivered",IF(B16380&lt;=INDEX(P_Due,F16380),1,0),0))</f>
        <v/>
      </c>
    </row>
    <row r="16381" customFormat="false" ht="15" hidden="false" customHeight="false" outlineLevel="0" collapsed="false">
      <c r="A16381" s="37"/>
      <c r="B16381" s="38"/>
      <c r="C16381" s="39"/>
      <c r="D16381" s="39"/>
      <c r="E16381" s="39"/>
      <c r="F16381" s="41" t="str">
        <f aca="false">IF(A16381="","",MATCH(A16381,P_ID,1))</f>
        <v/>
      </c>
      <c r="G16381" s="41" t="str">
        <f aca="false">IF(A16381="","",INDEX(P_Svc,F16381))</f>
        <v/>
      </c>
      <c r="H16381" s="41" t="str">
        <f aca="false">IF(A16381="","",INDEX(P_Zone,F16381))</f>
        <v/>
      </c>
      <c r="I16381" s="41" t="str">
        <f aca="false">IF(A16381="","",IF(D16381="Delivered",IF(B16381&lt;=INDEX(P_Due,F16381),1,0),0))</f>
        <v/>
      </c>
    </row>
    <row r="16382" customFormat="false" ht="15" hidden="false" customHeight="false" outlineLevel="0" collapsed="false">
      <c r="A16382" s="37"/>
      <c r="B16382" s="38"/>
      <c r="C16382" s="39"/>
      <c r="D16382" s="39"/>
      <c r="E16382" s="39"/>
      <c r="F16382" s="41" t="str">
        <f aca="false">IF(A16382="","",MATCH(A16382,P_ID,1))</f>
        <v/>
      </c>
      <c r="G16382" s="41" t="str">
        <f aca="false">IF(A16382="","",INDEX(P_Svc,F16382))</f>
        <v/>
      </c>
      <c r="H16382" s="41" t="str">
        <f aca="false">IF(A16382="","",INDEX(P_Zone,F16382))</f>
        <v/>
      </c>
      <c r="I16382" s="41" t="str">
        <f aca="false">IF(A16382="","",IF(D16382="Delivered",IF(B16382&lt;=INDEX(P_Due,F16382),1,0),0))</f>
        <v/>
      </c>
    </row>
    <row r="16383" customFormat="false" ht="15" hidden="false" customHeight="false" outlineLevel="0" collapsed="false">
      <c r="A16383" s="37"/>
      <c r="B16383" s="38"/>
      <c r="C16383" s="39"/>
      <c r="D16383" s="39"/>
      <c r="E16383" s="39"/>
      <c r="F16383" s="41" t="str">
        <f aca="false">IF(A16383="","",MATCH(A16383,P_ID,1))</f>
        <v/>
      </c>
      <c r="G16383" s="41" t="str">
        <f aca="false">IF(A16383="","",INDEX(P_Svc,F16383))</f>
        <v/>
      </c>
      <c r="H16383" s="41" t="str">
        <f aca="false">IF(A16383="","",INDEX(P_Zone,F16383))</f>
        <v/>
      </c>
      <c r="I16383" s="41" t="str">
        <f aca="false">IF(A16383="","",IF(D16383="Delivered",IF(B16383&lt;=INDEX(P_Due,F16383),1,0),0))</f>
        <v/>
      </c>
    </row>
    <row r="16384" customFormat="false" ht="15" hidden="false" customHeight="false" outlineLevel="0" collapsed="false">
      <c r="A16384" s="37"/>
      <c r="B16384" s="38"/>
      <c r="C16384" s="39"/>
      <c r="D16384" s="39"/>
      <c r="E16384" s="39"/>
      <c r="F16384" s="41" t="str">
        <f aca="false">IF(A16384="","",MATCH(A16384,P_ID,1))</f>
        <v/>
      </c>
      <c r="G16384" s="41" t="str">
        <f aca="false">IF(A16384="","",INDEX(P_Svc,F16384))</f>
        <v/>
      </c>
      <c r="H16384" s="41" t="str">
        <f aca="false">IF(A16384="","",INDEX(P_Zone,F16384))</f>
        <v/>
      </c>
      <c r="I16384" s="41" t="str">
        <f aca="false">IF(A16384="","",IF(D16384="Delivered",IF(B16384&lt;=INDEX(P_Due,F16384),1,0),0))</f>
        <v/>
      </c>
    </row>
    <row r="16385" customFormat="false" ht="15" hidden="false" customHeight="false" outlineLevel="0" collapsed="false">
      <c r="A16385" s="37"/>
      <c r="B16385" s="38"/>
      <c r="C16385" s="39"/>
      <c r="D16385" s="39"/>
      <c r="E16385" s="39"/>
      <c r="F16385" s="41" t="str">
        <f aca="false">IF(A16385="","",MATCH(A16385,P_ID,1))</f>
        <v/>
      </c>
      <c r="G16385" s="41" t="str">
        <f aca="false">IF(A16385="","",INDEX(P_Svc,F16385))</f>
        <v/>
      </c>
      <c r="H16385" s="41" t="str">
        <f aca="false">IF(A16385="","",INDEX(P_Zone,F16385))</f>
        <v/>
      </c>
      <c r="I16385" s="41" t="str">
        <f aca="false">IF(A16385="","",IF(D16385="Delivered",IF(B16385&lt;=INDEX(P_Due,F16385),1,0),0))</f>
        <v/>
      </c>
    </row>
    <row r="16386" customFormat="false" ht="15" hidden="false" customHeight="false" outlineLevel="0" collapsed="false">
      <c r="A16386" s="37"/>
      <c r="B16386" s="38"/>
      <c r="C16386" s="39"/>
      <c r="D16386" s="39"/>
      <c r="E16386" s="39"/>
      <c r="F16386" s="41" t="str">
        <f aca="false">IF(A16386="","",MATCH(A16386,P_ID,1))</f>
        <v/>
      </c>
      <c r="G16386" s="41" t="str">
        <f aca="false">IF(A16386="","",INDEX(P_Svc,F16386))</f>
        <v/>
      </c>
      <c r="H16386" s="41" t="str">
        <f aca="false">IF(A16386="","",INDEX(P_Zone,F16386))</f>
        <v/>
      </c>
      <c r="I16386" s="41" t="str">
        <f aca="false">IF(A16386="","",IF(D16386="Delivered",IF(B16386&lt;=INDEX(P_Due,F16386),1,0),0))</f>
        <v/>
      </c>
    </row>
    <row r="16387" customFormat="false" ht="15" hidden="false" customHeight="false" outlineLevel="0" collapsed="false">
      <c r="A16387" s="37"/>
      <c r="B16387" s="38"/>
      <c r="C16387" s="39"/>
      <c r="D16387" s="39"/>
      <c r="E16387" s="39"/>
      <c r="F16387" s="41" t="str">
        <f aca="false">IF(A16387="","",MATCH(A16387,P_ID,1))</f>
        <v/>
      </c>
      <c r="G16387" s="41" t="str">
        <f aca="false">IF(A16387="","",INDEX(P_Svc,F16387))</f>
        <v/>
      </c>
      <c r="H16387" s="41" t="str">
        <f aca="false">IF(A16387="","",INDEX(P_Zone,F16387))</f>
        <v/>
      </c>
      <c r="I16387" s="41" t="str">
        <f aca="false">IF(A16387="","",IF(D16387="Delivered",IF(B16387&lt;=INDEX(P_Due,F16387),1,0),0))</f>
        <v/>
      </c>
    </row>
    <row r="16388" customFormat="false" ht="15" hidden="false" customHeight="false" outlineLevel="0" collapsed="false">
      <c r="A16388" s="37"/>
      <c r="B16388" s="38"/>
      <c r="C16388" s="39"/>
      <c r="D16388" s="39"/>
      <c r="E16388" s="39"/>
      <c r="F16388" s="41" t="str">
        <f aca="false">IF(A16388="","",MATCH(A16388,P_ID,1))</f>
        <v/>
      </c>
      <c r="G16388" s="41" t="str">
        <f aca="false">IF(A16388="","",INDEX(P_Svc,F16388))</f>
        <v/>
      </c>
      <c r="H16388" s="41" t="str">
        <f aca="false">IF(A16388="","",INDEX(P_Zone,F16388))</f>
        <v/>
      </c>
      <c r="I16388" s="41" t="str">
        <f aca="false">IF(A16388="","",IF(D16388="Delivered",IF(B16388&lt;=INDEX(P_Due,F16388),1,0),0))</f>
        <v/>
      </c>
    </row>
    <row r="16389" customFormat="false" ht="15" hidden="false" customHeight="false" outlineLevel="0" collapsed="false">
      <c r="A16389" s="37"/>
      <c r="B16389" s="38"/>
      <c r="C16389" s="39"/>
      <c r="D16389" s="39"/>
      <c r="E16389" s="39"/>
      <c r="F16389" s="41" t="str">
        <f aca="false">IF(A16389="","",MATCH(A16389,P_ID,1))</f>
        <v/>
      </c>
      <c r="G16389" s="41" t="str">
        <f aca="false">IF(A16389="","",INDEX(P_Svc,F16389))</f>
        <v/>
      </c>
      <c r="H16389" s="41" t="str">
        <f aca="false">IF(A16389="","",INDEX(P_Zone,F16389))</f>
        <v/>
      </c>
      <c r="I16389" s="41" t="str">
        <f aca="false">IF(A16389="","",IF(D16389="Delivered",IF(B16389&lt;=INDEX(P_Due,F16389),1,0),0))</f>
        <v/>
      </c>
    </row>
    <row r="16390" customFormat="false" ht="15" hidden="false" customHeight="false" outlineLevel="0" collapsed="false">
      <c r="A16390" s="37"/>
      <c r="B16390" s="38"/>
      <c r="C16390" s="39"/>
      <c r="D16390" s="39"/>
      <c r="E16390" s="39"/>
      <c r="F16390" s="41" t="str">
        <f aca="false">IF(A16390="","",MATCH(A16390,P_ID,1))</f>
        <v/>
      </c>
      <c r="G16390" s="41" t="str">
        <f aca="false">IF(A16390="","",INDEX(P_Svc,F16390))</f>
        <v/>
      </c>
      <c r="H16390" s="41" t="str">
        <f aca="false">IF(A16390="","",INDEX(P_Zone,F16390))</f>
        <v/>
      </c>
      <c r="I16390" s="41" t="str">
        <f aca="false">IF(A16390="","",IF(D16390="Delivered",IF(B16390&lt;=INDEX(P_Due,F16390),1,0),0))</f>
        <v/>
      </c>
    </row>
    <row r="16391" customFormat="false" ht="15" hidden="false" customHeight="false" outlineLevel="0" collapsed="false">
      <c r="A16391" s="37"/>
      <c r="B16391" s="38"/>
      <c r="C16391" s="39"/>
      <c r="D16391" s="39"/>
      <c r="E16391" s="39"/>
      <c r="F16391" s="41" t="str">
        <f aca="false">IF(A16391="","",MATCH(A16391,P_ID,1))</f>
        <v/>
      </c>
      <c r="G16391" s="41" t="str">
        <f aca="false">IF(A16391="","",INDEX(P_Svc,F16391))</f>
        <v/>
      </c>
      <c r="H16391" s="41" t="str">
        <f aca="false">IF(A16391="","",INDEX(P_Zone,F16391))</f>
        <v/>
      </c>
      <c r="I16391" s="41" t="str">
        <f aca="false">IF(A16391="","",IF(D16391="Delivered",IF(B16391&lt;=INDEX(P_Due,F16391),1,0),0))</f>
        <v/>
      </c>
    </row>
    <row r="16392" customFormat="false" ht="15" hidden="false" customHeight="false" outlineLevel="0" collapsed="false">
      <c r="A16392" s="37"/>
      <c r="B16392" s="38"/>
      <c r="C16392" s="39"/>
      <c r="D16392" s="39"/>
      <c r="E16392" s="39"/>
      <c r="F16392" s="41" t="str">
        <f aca="false">IF(A16392="","",MATCH(A16392,P_ID,1))</f>
        <v/>
      </c>
      <c r="G16392" s="41" t="str">
        <f aca="false">IF(A16392="","",INDEX(P_Svc,F16392))</f>
        <v/>
      </c>
      <c r="H16392" s="41" t="str">
        <f aca="false">IF(A16392="","",INDEX(P_Zone,F16392))</f>
        <v/>
      </c>
      <c r="I16392" s="41" t="str">
        <f aca="false">IF(A16392="","",IF(D16392="Delivered",IF(B16392&lt;=INDEX(P_Due,F16392),1,0),0))</f>
        <v/>
      </c>
    </row>
    <row r="16393" customFormat="false" ht="15" hidden="false" customHeight="false" outlineLevel="0" collapsed="false">
      <c r="A16393" s="37"/>
      <c r="B16393" s="38"/>
      <c r="C16393" s="39"/>
      <c r="D16393" s="39"/>
      <c r="E16393" s="39"/>
      <c r="F16393" s="41" t="str">
        <f aca="false">IF(A16393="","",MATCH(A16393,P_ID,1))</f>
        <v/>
      </c>
      <c r="G16393" s="41" t="str">
        <f aca="false">IF(A16393="","",INDEX(P_Svc,F16393))</f>
        <v/>
      </c>
      <c r="H16393" s="41" t="str">
        <f aca="false">IF(A16393="","",INDEX(P_Zone,F16393))</f>
        <v/>
      </c>
      <c r="I16393" s="41" t="str">
        <f aca="false">IF(A16393="","",IF(D16393="Delivered",IF(B16393&lt;=INDEX(P_Due,F16393),1,0),0))</f>
        <v/>
      </c>
    </row>
    <row r="16394" customFormat="false" ht="15" hidden="false" customHeight="false" outlineLevel="0" collapsed="false">
      <c r="A16394" s="37"/>
      <c r="B16394" s="38"/>
      <c r="C16394" s="39"/>
      <c r="D16394" s="39"/>
      <c r="E16394" s="39"/>
      <c r="F16394" s="41" t="str">
        <f aca="false">IF(A16394="","",MATCH(A16394,P_ID,1))</f>
        <v/>
      </c>
      <c r="G16394" s="41" t="str">
        <f aca="false">IF(A16394="","",INDEX(P_Svc,F16394))</f>
        <v/>
      </c>
      <c r="H16394" s="41" t="str">
        <f aca="false">IF(A16394="","",INDEX(P_Zone,F16394))</f>
        <v/>
      </c>
      <c r="I16394" s="41" t="str">
        <f aca="false">IF(A16394="","",IF(D16394="Delivered",IF(B16394&lt;=INDEX(P_Due,F16394),1,0),0))</f>
        <v/>
      </c>
    </row>
    <row r="16395" customFormat="false" ht="15" hidden="false" customHeight="false" outlineLevel="0" collapsed="false">
      <c r="A16395" s="37"/>
      <c r="B16395" s="38"/>
      <c r="C16395" s="39"/>
      <c r="D16395" s="39"/>
      <c r="E16395" s="39"/>
      <c r="F16395" s="41" t="str">
        <f aca="false">IF(A16395="","",MATCH(A16395,P_ID,1))</f>
        <v/>
      </c>
      <c r="G16395" s="41" t="str">
        <f aca="false">IF(A16395="","",INDEX(P_Svc,F16395))</f>
        <v/>
      </c>
      <c r="H16395" s="41" t="str">
        <f aca="false">IF(A16395="","",INDEX(P_Zone,F16395))</f>
        <v/>
      </c>
      <c r="I16395" s="41" t="str">
        <f aca="false">IF(A16395="","",IF(D16395="Delivered",IF(B16395&lt;=INDEX(P_Due,F16395),1,0),0))</f>
        <v/>
      </c>
    </row>
    <row r="16396" customFormat="false" ht="15" hidden="false" customHeight="false" outlineLevel="0" collapsed="false">
      <c r="A16396" s="37"/>
      <c r="B16396" s="38"/>
      <c r="C16396" s="39"/>
      <c r="D16396" s="39"/>
      <c r="E16396" s="39"/>
      <c r="F16396" s="41" t="str">
        <f aca="false">IF(A16396="","",MATCH(A16396,P_ID,1))</f>
        <v/>
      </c>
      <c r="G16396" s="41" t="str">
        <f aca="false">IF(A16396="","",INDEX(P_Svc,F16396))</f>
        <v/>
      </c>
      <c r="H16396" s="41" t="str">
        <f aca="false">IF(A16396="","",INDEX(P_Zone,F16396))</f>
        <v/>
      </c>
      <c r="I16396" s="41" t="str">
        <f aca="false">IF(A16396="","",IF(D16396="Delivered",IF(B16396&lt;=INDEX(P_Due,F16396),1,0),0))</f>
        <v/>
      </c>
    </row>
    <row r="16397" customFormat="false" ht="15" hidden="false" customHeight="false" outlineLevel="0" collapsed="false">
      <c r="A16397" s="37"/>
      <c r="B16397" s="38"/>
      <c r="C16397" s="39"/>
      <c r="D16397" s="39"/>
      <c r="E16397" s="39"/>
      <c r="F16397" s="41" t="str">
        <f aca="false">IF(A16397="","",MATCH(A16397,P_ID,1))</f>
        <v/>
      </c>
      <c r="G16397" s="41" t="str">
        <f aca="false">IF(A16397="","",INDEX(P_Svc,F16397))</f>
        <v/>
      </c>
      <c r="H16397" s="41" t="str">
        <f aca="false">IF(A16397="","",INDEX(P_Zone,F16397))</f>
        <v/>
      </c>
      <c r="I16397" s="41" t="str">
        <f aca="false">IF(A16397="","",IF(D16397="Delivered",IF(B16397&lt;=INDEX(P_Due,F16397),1,0),0))</f>
        <v/>
      </c>
    </row>
    <row r="16398" customFormat="false" ht="15" hidden="false" customHeight="false" outlineLevel="0" collapsed="false">
      <c r="A16398" s="37"/>
      <c r="B16398" s="38"/>
      <c r="C16398" s="39"/>
      <c r="D16398" s="39"/>
      <c r="E16398" s="39"/>
      <c r="F16398" s="41" t="str">
        <f aca="false">IF(A16398="","",MATCH(A16398,P_ID,1))</f>
        <v/>
      </c>
      <c r="G16398" s="41" t="str">
        <f aca="false">IF(A16398="","",INDEX(P_Svc,F16398))</f>
        <v/>
      </c>
      <c r="H16398" s="41" t="str">
        <f aca="false">IF(A16398="","",INDEX(P_Zone,F16398))</f>
        <v/>
      </c>
      <c r="I16398" s="41" t="str">
        <f aca="false">IF(A16398="","",IF(D16398="Delivered",IF(B16398&lt;=INDEX(P_Due,F16398),1,0),0))</f>
        <v/>
      </c>
    </row>
    <row r="16399" customFormat="false" ht="15" hidden="false" customHeight="false" outlineLevel="0" collapsed="false">
      <c r="A16399" s="37"/>
      <c r="B16399" s="38"/>
      <c r="C16399" s="39"/>
      <c r="D16399" s="39"/>
      <c r="E16399" s="39"/>
      <c r="F16399" s="41" t="str">
        <f aca="false">IF(A16399="","",MATCH(A16399,P_ID,1))</f>
        <v/>
      </c>
      <c r="G16399" s="41" t="str">
        <f aca="false">IF(A16399="","",INDEX(P_Svc,F16399))</f>
        <v/>
      </c>
      <c r="H16399" s="41" t="str">
        <f aca="false">IF(A16399="","",INDEX(P_Zone,F16399))</f>
        <v/>
      </c>
      <c r="I16399" s="41" t="str">
        <f aca="false">IF(A16399="","",IF(D16399="Delivered",IF(B16399&lt;=INDEX(P_Due,F16399),1,0),0))</f>
        <v/>
      </c>
    </row>
    <row r="16400" customFormat="false" ht="15" hidden="false" customHeight="false" outlineLevel="0" collapsed="false">
      <c r="A16400" s="37"/>
      <c r="B16400" s="38"/>
      <c r="C16400" s="39"/>
      <c r="D16400" s="39"/>
      <c r="E16400" s="39"/>
      <c r="F16400" s="41" t="str">
        <f aca="false">IF(A16400="","",MATCH(A16400,P_ID,1))</f>
        <v/>
      </c>
      <c r="G16400" s="41" t="str">
        <f aca="false">IF(A16400="","",INDEX(P_Svc,F16400))</f>
        <v/>
      </c>
      <c r="H16400" s="41" t="str">
        <f aca="false">IF(A16400="","",INDEX(P_Zone,F16400))</f>
        <v/>
      </c>
      <c r="I16400" s="41" t="str">
        <f aca="false">IF(A16400="","",IF(D16400="Delivered",IF(B16400&lt;=INDEX(P_Due,F16400),1,0),0))</f>
        <v/>
      </c>
    </row>
    <row r="16401" customFormat="false" ht="15" hidden="false" customHeight="false" outlineLevel="0" collapsed="false">
      <c r="A16401" s="37"/>
      <c r="B16401" s="38"/>
      <c r="C16401" s="39"/>
      <c r="D16401" s="39"/>
      <c r="E16401" s="39"/>
      <c r="F16401" s="41" t="str">
        <f aca="false">IF(A16401="","",MATCH(A16401,P_ID,1))</f>
        <v/>
      </c>
      <c r="G16401" s="41" t="str">
        <f aca="false">IF(A16401="","",INDEX(P_Svc,F16401))</f>
        <v/>
      </c>
      <c r="H16401" s="41" t="str">
        <f aca="false">IF(A16401="","",INDEX(P_Zone,F16401))</f>
        <v/>
      </c>
      <c r="I16401" s="41" t="str">
        <f aca="false">IF(A16401="","",IF(D16401="Delivered",IF(B16401&lt;=INDEX(P_Due,F16401),1,0),0))</f>
        <v/>
      </c>
    </row>
    <row r="16402" customFormat="false" ht="15" hidden="false" customHeight="false" outlineLevel="0" collapsed="false">
      <c r="A16402" s="37"/>
      <c r="B16402" s="38"/>
      <c r="C16402" s="39"/>
      <c r="D16402" s="39"/>
      <c r="E16402" s="39"/>
      <c r="F16402" s="41" t="str">
        <f aca="false">IF(A16402="","",MATCH(A16402,P_ID,1))</f>
        <v/>
      </c>
      <c r="G16402" s="41" t="str">
        <f aca="false">IF(A16402="","",INDEX(P_Svc,F16402))</f>
        <v/>
      </c>
      <c r="H16402" s="41" t="str">
        <f aca="false">IF(A16402="","",INDEX(P_Zone,F16402))</f>
        <v/>
      </c>
      <c r="I16402" s="41" t="str">
        <f aca="false">IF(A16402="","",IF(D16402="Delivered",IF(B16402&lt;=INDEX(P_Due,F16402),1,0),0))</f>
        <v/>
      </c>
    </row>
    <row r="16403" customFormat="false" ht="15" hidden="false" customHeight="false" outlineLevel="0" collapsed="false">
      <c r="A16403" s="37"/>
      <c r="B16403" s="38"/>
      <c r="C16403" s="39"/>
      <c r="D16403" s="39"/>
      <c r="E16403" s="39"/>
      <c r="F16403" s="41" t="str">
        <f aca="false">IF(A16403="","",MATCH(A16403,P_ID,1))</f>
        <v/>
      </c>
      <c r="G16403" s="41" t="str">
        <f aca="false">IF(A16403="","",INDEX(P_Svc,F16403))</f>
        <v/>
      </c>
      <c r="H16403" s="41" t="str">
        <f aca="false">IF(A16403="","",INDEX(P_Zone,F16403))</f>
        <v/>
      </c>
      <c r="I16403" s="41" t="str">
        <f aca="false">IF(A16403="","",IF(D16403="Delivered",IF(B16403&lt;=INDEX(P_Due,F16403),1,0),0))</f>
        <v/>
      </c>
    </row>
    <row r="16404" customFormat="false" ht="15" hidden="false" customHeight="false" outlineLevel="0" collapsed="false">
      <c r="A16404" s="37"/>
      <c r="B16404" s="38"/>
      <c r="C16404" s="39"/>
      <c r="D16404" s="39"/>
      <c r="E16404" s="39"/>
      <c r="F16404" s="41" t="str">
        <f aca="false">IF(A16404="","",MATCH(A16404,P_ID,1))</f>
        <v/>
      </c>
      <c r="G16404" s="41" t="str">
        <f aca="false">IF(A16404="","",INDEX(P_Svc,F16404))</f>
        <v/>
      </c>
      <c r="H16404" s="41" t="str">
        <f aca="false">IF(A16404="","",INDEX(P_Zone,F16404))</f>
        <v/>
      </c>
      <c r="I16404" s="41" t="str">
        <f aca="false">IF(A16404="","",IF(D16404="Delivered",IF(B16404&lt;=INDEX(P_Due,F16404),1,0),0))</f>
        <v/>
      </c>
    </row>
    <row r="16405" customFormat="false" ht="15" hidden="false" customHeight="false" outlineLevel="0" collapsed="false">
      <c r="A16405" s="37"/>
      <c r="B16405" s="38"/>
      <c r="C16405" s="39"/>
      <c r="D16405" s="39"/>
      <c r="E16405" s="39"/>
      <c r="F16405" s="41" t="str">
        <f aca="false">IF(A16405="","",MATCH(A16405,P_ID,1))</f>
        <v/>
      </c>
      <c r="G16405" s="41" t="str">
        <f aca="false">IF(A16405="","",INDEX(P_Svc,F16405))</f>
        <v/>
      </c>
      <c r="H16405" s="41" t="str">
        <f aca="false">IF(A16405="","",INDEX(P_Zone,F16405))</f>
        <v/>
      </c>
      <c r="I16405" s="41" t="str">
        <f aca="false">IF(A16405="","",IF(D16405="Delivered",IF(B16405&lt;=INDEX(P_Due,F16405),1,0),0))</f>
        <v/>
      </c>
    </row>
    <row r="16406" customFormat="false" ht="15" hidden="false" customHeight="false" outlineLevel="0" collapsed="false">
      <c r="A16406" s="37"/>
      <c r="B16406" s="38"/>
      <c r="C16406" s="39"/>
      <c r="D16406" s="39"/>
      <c r="E16406" s="39"/>
      <c r="F16406" s="41" t="str">
        <f aca="false">IF(A16406="","",MATCH(A16406,P_ID,1))</f>
        <v/>
      </c>
      <c r="G16406" s="41" t="str">
        <f aca="false">IF(A16406="","",INDEX(P_Svc,F16406))</f>
        <v/>
      </c>
      <c r="H16406" s="41" t="str">
        <f aca="false">IF(A16406="","",INDEX(P_Zone,F16406))</f>
        <v/>
      </c>
      <c r="I16406" s="41" t="str">
        <f aca="false">IF(A16406="","",IF(D16406="Delivered",IF(B16406&lt;=INDEX(P_Due,F16406),1,0),0))</f>
        <v/>
      </c>
    </row>
    <row r="16407" customFormat="false" ht="15" hidden="false" customHeight="false" outlineLevel="0" collapsed="false">
      <c r="A16407" s="37"/>
      <c r="B16407" s="38"/>
      <c r="C16407" s="39"/>
      <c r="D16407" s="39"/>
      <c r="E16407" s="39"/>
      <c r="F16407" s="41" t="str">
        <f aca="false">IF(A16407="","",MATCH(A16407,P_ID,1))</f>
        <v/>
      </c>
      <c r="G16407" s="41" t="str">
        <f aca="false">IF(A16407="","",INDEX(P_Svc,F16407))</f>
        <v/>
      </c>
      <c r="H16407" s="41" t="str">
        <f aca="false">IF(A16407="","",INDEX(P_Zone,F16407))</f>
        <v/>
      </c>
      <c r="I16407" s="41" t="str">
        <f aca="false">IF(A16407="","",IF(D16407="Delivered",IF(B16407&lt;=INDEX(P_Due,F16407),1,0),0))</f>
        <v/>
      </c>
    </row>
    <row r="16408" customFormat="false" ht="15" hidden="false" customHeight="false" outlineLevel="0" collapsed="false">
      <c r="A16408" s="37"/>
      <c r="B16408" s="38"/>
      <c r="C16408" s="39"/>
      <c r="D16408" s="39"/>
      <c r="E16408" s="39"/>
      <c r="F16408" s="41" t="str">
        <f aca="false">IF(A16408="","",MATCH(A16408,P_ID,1))</f>
        <v/>
      </c>
      <c r="G16408" s="41" t="str">
        <f aca="false">IF(A16408="","",INDEX(P_Svc,F16408))</f>
        <v/>
      </c>
      <c r="H16408" s="41" t="str">
        <f aca="false">IF(A16408="","",INDEX(P_Zone,F16408))</f>
        <v/>
      </c>
      <c r="I16408" s="41" t="str">
        <f aca="false">IF(A16408="","",IF(D16408="Delivered",IF(B16408&lt;=INDEX(P_Due,F16408),1,0),0))</f>
        <v/>
      </c>
    </row>
    <row r="16409" customFormat="false" ht="15" hidden="false" customHeight="false" outlineLevel="0" collapsed="false">
      <c r="A16409" s="37"/>
      <c r="B16409" s="38"/>
      <c r="C16409" s="39"/>
      <c r="D16409" s="39"/>
      <c r="E16409" s="39"/>
      <c r="F16409" s="41" t="str">
        <f aca="false">IF(A16409="","",MATCH(A16409,P_ID,1))</f>
        <v/>
      </c>
      <c r="G16409" s="41" t="str">
        <f aca="false">IF(A16409="","",INDEX(P_Svc,F16409))</f>
        <v/>
      </c>
      <c r="H16409" s="41" t="str">
        <f aca="false">IF(A16409="","",INDEX(P_Zone,F16409))</f>
        <v/>
      </c>
      <c r="I16409" s="41" t="str">
        <f aca="false">IF(A16409="","",IF(D16409="Delivered",IF(B16409&lt;=INDEX(P_Due,F16409),1,0),0))</f>
        <v/>
      </c>
    </row>
    <row r="16410" customFormat="false" ht="15" hidden="false" customHeight="false" outlineLevel="0" collapsed="false">
      <c r="A16410" s="37"/>
      <c r="B16410" s="38"/>
      <c r="C16410" s="39"/>
      <c r="D16410" s="39"/>
      <c r="E16410" s="39"/>
      <c r="F16410" s="41" t="str">
        <f aca="false">IF(A16410="","",MATCH(A16410,P_ID,1))</f>
        <v/>
      </c>
      <c r="G16410" s="41" t="str">
        <f aca="false">IF(A16410="","",INDEX(P_Svc,F16410))</f>
        <v/>
      </c>
      <c r="H16410" s="41" t="str">
        <f aca="false">IF(A16410="","",INDEX(P_Zone,F16410))</f>
        <v/>
      </c>
      <c r="I16410" s="41" t="str">
        <f aca="false">IF(A16410="","",IF(D16410="Delivered",IF(B16410&lt;=INDEX(P_Due,F16410),1,0),0))</f>
        <v/>
      </c>
    </row>
    <row r="16411" customFormat="false" ht="15" hidden="false" customHeight="false" outlineLevel="0" collapsed="false">
      <c r="A16411" s="37"/>
      <c r="B16411" s="38"/>
      <c r="C16411" s="39"/>
      <c r="D16411" s="39"/>
      <c r="E16411" s="39"/>
      <c r="F16411" s="41" t="str">
        <f aca="false">IF(A16411="","",MATCH(A16411,P_ID,1))</f>
        <v/>
      </c>
      <c r="G16411" s="41" t="str">
        <f aca="false">IF(A16411="","",INDEX(P_Svc,F16411))</f>
        <v/>
      </c>
      <c r="H16411" s="41" t="str">
        <f aca="false">IF(A16411="","",INDEX(P_Zone,F16411))</f>
        <v/>
      </c>
      <c r="I16411" s="41" t="str">
        <f aca="false">IF(A16411="","",IF(D16411="Delivered",IF(B16411&lt;=INDEX(P_Due,F16411),1,0),0))</f>
        <v/>
      </c>
    </row>
    <row r="16412" customFormat="false" ht="15" hidden="false" customHeight="false" outlineLevel="0" collapsed="false">
      <c r="A16412" s="37"/>
      <c r="B16412" s="38"/>
      <c r="C16412" s="39"/>
      <c r="D16412" s="39"/>
      <c r="E16412" s="39"/>
      <c r="F16412" s="41" t="str">
        <f aca="false">IF(A16412="","",MATCH(A16412,P_ID,1))</f>
        <v/>
      </c>
      <c r="G16412" s="41" t="str">
        <f aca="false">IF(A16412="","",INDEX(P_Svc,F16412))</f>
        <v/>
      </c>
      <c r="H16412" s="41" t="str">
        <f aca="false">IF(A16412="","",INDEX(P_Zone,F16412))</f>
        <v/>
      </c>
      <c r="I16412" s="41" t="str">
        <f aca="false">IF(A16412="","",IF(D16412="Delivered",IF(B16412&lt;=INDEX(P_Due,F16412),1,0),0))</f>
        <v/>
      </c>
    </row>
    <row r="16413" customFormat="false" ht="15" hidden="false" customHeight="false" outlineLevel="0" collapsed="false">
      <c r="A16413" s="37"/>
      <c r="B16413" s="38"/>
      <c r="C16413" s="39"/>
      <c r="D16413" s="39"/>
      <c r="E16413" s="39"/>
      <c r="F16413" s="41" t="str">
        <f aca="false">IF(A16413="","",MATCH(A16413,P_ID,1))</f>
        <v/>
      </c>
      <c r="G16413" s="41" t="str">
        <f aca="false">IF(A16413="","",INDEX(P_Svc,F16413))</f>
        <v/>
      </c>
      <c r="H16413" s="41" t="str">
        <f aca="false">IF(A16413="","",INDEX(P_Zone,F16413))</f>
        <v/>
      </c>
      <c r="I16413" s="41" t="str">
        <f aca="false">IF(A16413="","",IF(D16413="Delivered",IF(B16413&lt;=INDEX(P_Due,F16413),1,0),0))</f>
        <v/>
      </c>
    </row>
    <row r="16414" customFormat="false" ht="15" hidden="false" customHeight="false" outlineLevel="0" collapsed="false">
      <c r="A16414" s="37"/>
      <c r="B16414" s="38"/>
      <c r="C16414" s="39"/>
      <c r="D16414" s="39"/>
      <c r="E16414" s="39"/>
      <c r="F16414" s="41" t="str">
        <f aca="false">IF(A16414="","",MATCH(A16414,P_ID,1))</f>
        <v/>
      </c>
      <c r="G16414" s="41" t="str">
        <f aca="false">IF(A16414="","",INDEX(P_Svc,F16414))</f>
        <v/>
      </c>
      <c r="H16414" s="41" t="str">
        <f aca="false">IF(A16414="","",INDEX(P_Zone,F16414))</f>
        <v/>
      </c>
      <c r="I16414" s="41" t="str">
        <f aca="false">IF(A16414="","",IF(D16414="Delivered",IF(B16414&lt;=INDEX(P_Due,F16414),1,0),0))</f>
        <v/>
      </c>
    </row>
    <row r="16415" customFormat="false" ht="15" hidden="false" customHeight="false" outlineLevel="0" collapsed="false">
      <c r="A16415" s="37"/>
      <c r="B16415" s="38"/>
      <c r="C16415" s="39"/>
      <c r="D16415" s="39"/>
      <c r="E16415" s="39"/>
      <c r="F16415" s="41" t="str">
        <f aca="false">IF(A16415="","",MATCH(A16415,P_ID,1))</f>
        <v/>
      </c>
      <c r="G16415" s="41" t="str">
        <f aca="false">IF(A16415="","",INDEX(P_Svc,F16415))</f>
        <v/>
      </c>
      <c r="H16415" s="41" t="str">
        <f aca="false">IF(A16415="","",INDEX(P_Zone,F16415))</f>
        <v/>
      </c>
      <c r="I16415" s="41" t="str">
        <f aca="false">IF(A16415="","",IF(D16415="Delivered",IF(B16415&lt;=INDEX(P_Due,F16415),1,0),0))</f>
        <v/>
      </c>
    </row>
    <row r="16416" customFormat="false" ht="15" hidden="false" customHeight="false" outlineLevel="0" collapsed="false">
      <c r="A16416" s="37"/>
      <c r="B16416" s="38"/>
      <c r="C16416" s="39"/>
      <c r="D16416" s="39"/>
      <c r="E16416" s="39"/>
      <c r="F16416" s="41" t="str">
        <f aca="false">IF(A16416="","",MATCH(A16416,P_ID,1))</f>
        <v/>
      </c>
      <c r="G16416" s="41" t="str">
        <f aca="false">IF(A16416="","",INDEX(P_Svc,F16416))</f>
        <v/>
      </c>
      <c r="H16416" s="41" t="str">
        <f aca="false">IF(A16416="","",INDEX(P_Zone,F16416))</f>
        <v/>
      </c>
      <c r="I16416" s="41" t="str">
        <f aca="false">IF(A16416="","",IF(D16416="Delivered",IF(B16416&lt;=INDEX(P_Due,F16416),1,0),0))</f>
        <v/>
      </c>
    </row>
    <row r="16417" customFormat="false" ht="15" hidden="false" customHeight="false" outlineLevel="0" collapsed="false">
      <c r="A16417" s="37"/>
      <c r="B16417" s="38"/>
      <c r="C16417" s="39"/>
      <c r="D16417" s="39"/>
      <c r="E16417" s="39"/>
      <c r="F16417" s="41" t="str">
        <f aca="false">IF(A16417="","",MATCH(A16417,P_ID,1))</f>
        <v/>
      </c>
      <c r="G16417" s="41" t="str">
        <f aca="false">IF(A16417="","",INDEX(P_Svc,F16417))</f>
        <v/>
      </c>
      <c r="H16417" s="41" t="str">
        <f aca="false">IF(A16417="","",INDEX(P_Zone,F16417))</f>
        <v/>
      </c>
      <c r="I16417" s="41" t="str">
        <f aca="false">IF(A16417="","",IF(D16417="Delivered",IF(B16417&lt;=INDEX(P_Due,F16417),1,0),0))</f>
        <v/>
      </c>
    </row>
    <row r="16418" customFormat="false" ht="15" hidden="false" customHeight="false" outlineLevel="0" collapsed="false">
      <c r="A16418" s="37"/>
      <c r="B16418" s="38"/>
      <c r="C16418" s="39"/>
      <c r="D16418" s="39"/>
      <c r="E16418" s="39"/>
      <c r="F16418" s="41" t="str">
        <f aca="false">IF(A16418="","",MATCH(A16418,P_ID,1))</f>
        <v/>
      </c>
      <c r="G16418" s="41" t="str">
        <f aca="false">IF(A16418="","",INDEX(P_Svc,F16418))</f>
        <v/>
      </c>
      <c r="H16418" s="41" t="str">
        <f aca="false">IF(A16418="","",INDEX(P_Zone,F16418))</f>
        <v/>
      </c>
      <c r="I16418" s="41" t="str">
        <f aca="false">IF(A16418="","",IF(D16418="Delivered",IF(B16418&lt;=INDEX(P_Due,F16418),1,0),0))</f>
        <v/>
      </c>
    </row>
    <row r="16419" customFormat="false" ht="15" hidden="false" customHeight="false" outlineLevel="0" collapsed="false">
      <c r="A16419" s="37"/>
      <c r="B16419" s="38"/>
      <c r="C16419" s="39"/>
      <c r="D16419" s="39"/>
      <c r="E16419" s="39"/>
      <c r="F16419" s="41" t="str">
        <f aca="false">IF(A16419="","",MATCH(A16419,P_ID,1))</f>
        <v/>
      </c>
      <c r="G16419" s="41" t="str">
        <f aca="false">IF(A16419="","",INDEX(P_Svc,F16419))</f>
        <v/>
      </c>
      <c r="H16419" s="41" t="str">
        <f aca="false">IF(A16419="","",INDEX(P_Zone,F16419))</f>
        <v/>
      </c>
      <c r="I16419" s="41" t="str">
        <f aca="false">IF(A16419="","",IF(D16419="Delivered",IF(B16419&lt;=INDEX(P_Due,F16419),1,0),0))</f>
        <v/>
      </c>
    </row>
    <row r="16420" customFormat="false" ht="15" hidden="false" customHeight="false" outlineLevel="0" collapsed="false">
      <c r="A16420" s="37"/>
      <c r="B16420" s="38"/>
      <c r="C16420" s="39"/>
      <c r="D16420" s="39"/>
      <c r="E16420" s="39"/>
      <c r="F16420" s="41" t="str">
        <f aca="false">IF(A16420="","",MATCH(A16420,P_ID,1))</f>
        <v/>
      </c>
      <c r="G16420" s="41" t="str">
        <f aca="false">IF(A16420="","",INDEX(P_Svc,F16420))</f>
        <v/>
      </c>
      <c r="H16420" s="41" t="str">
        <f aca="false">IF(A16420="","",INDEX(P_Zone,F16420))</f>
        <v/>
      </c>
      <c r="I16420" s="41" t="str">
        <f aca="false">IF(A16420="","",IF(D16420="Delivered",IF(B16420&lt;=INDEX(P_Due,F16420),1,0),0))</f>
        <v/>
      </c>
    </row>
    <row r="16421" customFormat="false" ht="15" hidden="false" customHeight="false" outlineLevel="0" collapsed="false">
      <c r="A16421" s="37"/>
      <c r="B16421" s="38"/>
      <c r="C16421" s="39"/>
      <c r="D16421" s="39"/>
      <c r="E16421" s="39"/>
      <c r="F16421" s="41" t="str">
        <f aca="false">IF(A16421="","",MATCH(A16421,P_ID,1))</f>
        <v/>
      </c>
      <c r="G16421" s="41" t="str">
        <f aca="false">IF(A16421="","",INDEX(P_Svc,F16421))</f>
        <v/>
      </c>
      <c r="H16421" s="41" t="str">
        <f aca="false">IF(A16421="","",INDEX(P_Zone,F16421))</f>
        <v/>
      </c>
      <c r="I16421" s="41" t="str">
        <f aca="false">IF(A16421="","",IF(D16421="Delivered",IF(B16421&lt;=INDEX(P_Due,F16421),1,0),0))</f>
        <v/>
      </c>
    </row>
    <row r="16422" customFormat="false" ht="15" hidden="false" customHeight="false" outlineLevel="0" collapsed="false">
      <c r="A16422" s="37"/>
      <c r="B16422" s="38"/>
      <c r="C16422" s="39"/>
      <c r="D16422" s="39"/>
      <c r="E16422" s="39"/>
      <c r="F16422" s="41" t="str">
        <f aca="false">IF(A16422="","",MATCH(A16422,P_ID,1))</f>
        <v/>
      </c>
      <c r="G16422" s="41" t="str">
        <f aca="false">IF(A16422="","",INDEX(P_Svc,F16422))</f>
        <v/>
      </c>
      <c r="H16422" s="41" t="str">
        <f aca="false">IF(A16422="","",INDEX(P_Zone,F16422))</f>
        <v/>
      </c>
      <c r="I16422" s="41" t="str">
        <f aca="false">IF(A16422="","",IF(D16422="Delivered",IF(B16422&lt;=INDEX(P_Due,F16422),1,0),0))</f>
        <v/>
      </c>
    </row>
    <row r="16423" customFormat="false" ht="15" hidden="false" customHeight="false" outlineLevel="0" collapsed="false">
      <c r="A16423" s="37"/>
      <c r="B16423" s="38"/>
      <c r="C16423" s="39"/>
      <c r="D16423" s="39"/>
      <c r="E16423" s="39"/>
      <c r="F16423" s="41" t="str">
        <f aca="false">IF(A16423="","",MATCH(A16423,P_ID,1))</f>
        <v/>
      </c>
      <c r="G16423" s="41" t="str">
        <f aca="false">IF(A16423="","",INDEX(P_Svc,F16423))</f>
        <v/>
      </c>
      <c r="H16423" s="41" t="str">
        <f aca="false">IF(A16423="","",INDEX(P_Zone,F16423))</f>
        <v/>
      </c>
      <c r="I16423" s="41" t="str">
        <f aca="false">IF(A16423="","",IF(D16423="Delivered",IF(B16423&lt;=INDEX(P_Due,F16423),1,0),0))</f>
        <v/>
      </c>
    </row>
    <row r="16424" customFormat="false" ht="15" hidden="false" customHeight="false" outlineLevel="0" collapsed="false">
      <c r="A16424" s="37"/>
      <c r="B16424" s="38"/>
      <c r="C16424" s="39"/>
      <c r="D16424" s="39"/>
      <c r="E16424" s="39"/>
      <c r="F16424" s="41" t="str">
        <f aca="false">IF(A16424="","",MATCH(A16424,P_ID,1))</f>
        <v/>
      </c>
      <c r="G16424" s="41" t="str">
        <f aca="false">IF(A16424="","",INDEX(P_Svc,F16424))</f>
        <v/>
      </c>
      <c r="H16424" s="41" t="str">
        <f aca="false">IF(A16424="","",INDEX(P_Zone,F16424))</f>
        <v/>
      </c>
      <c r="I16424" s="41" t="str">
        <f aca="false">IF(A16424="","",IF(D16424="Delivered",IF(B16424&lt;=INDEX(P_Due,F16424),1,0),0))</f>
        <v/>
      </c>
    </row>
    <row r="16425" customFormat="false" ht="15" hidden="false" customHeight="false" outlineLevel="0" collapsed="false">
      <c r="A16425" s="37"/>
      <c r="B16425" s="38"/>
      <c r="C16425" s="39"/>
      <c r="D16425" s="39"/>
      <c r="E16425" s="39"/>
      <c r="F16425" s="41" t="str">
        <f aca="false">IF(A16425="","",MATCH(A16425,P_ID,1))</f>
        <v/>
      </c>
      <c r="G16425" s="41" t="str">
        <f aca="false">IF(A16425="","",INDEX(P_Svc,F16425))</f>
        <v/>
      </c>
      <c r="H16425" s="41" t="str">
        <f aca="false">IF(A16425="","",INDEX(P_Zone,F16425))</f>
        <v/>
      </c>
      <c r="I16425" s="41" t="str">
        <f aca="false">IF(A16425="","",IF(D16425="Delivered",IF(B16425&lt;=INDEX(P_Due,F16425),1,0),0))</f>
        <v/>
      </c>
    </row>
    <row r="16426" customFormat="false" ht="15" hidden="false" customHeight="false" outlineLevel="0" collapsed="false">
      <c r="A16426" s="37"/>
      <c r="B16426" s="38"/>
      <c r="C16426" s="39"/>
      <c r="D16426" s="39"/>
      <c r="E16426" s="39"/>
      <c r="F16426" s="41" t="str">
        <f aca="false">IF(A16426="","",MATCH(A16426,P_ID,1))</f>
        <v/>
      </c>
      <c r="G16426" s="41" t="str">
        <f aca="false">IF(A16426="","",INDEX(P_Svc,F16426))</f>
        <v/>
      </c>
      <c r="H16426" s="41" t="str">
        <f aca="false">IF(A16426="","",INDEX(P_Zone,F16426))</f>
        <v/>
      </c>
      <c r="I16426" s="41" t="str">
        <f aca="false">IF(A16426="","",IF(D16426="Delivered",IF(B16426&lt;=INDEX(P_Due,F16426),1,0),0))</f>
        <v/>
      </c>
    </row>
    <row r="16427" customFormat="false" ht="15" hidden="false" customHeight="false" outlineLevel="0" collapsed="false">
      <c r="A16427" s="37"/>
      <c r="B16427" s="38"/>
      <c r="C16427" s="39"/>
      <c r="D16427" s="39"/>
      <c r="E16427" s="39"/>
      <c r="F16427" s="41" t="str">
        <f aca="false">IF(A16427="","",MATCH(A16427,P_ID,1))</f>
        <v/>
      </c>
      <c r="G16427" s="41" t="str">
        <f aca="false">IF(A16427="","",INDEX(P_Svc,F16427))</f>
        <v/>
      </c>
      <c r="H16427" s="41" t="str">
        <f aca="false">IF(A16427="","",INDEX(P_Zone,F16427))</f>
        <v/>
      </c>
      <c r="I16427" s="41" t="str">
        <f aca="false">IF(A16427="","",IF(D16427="Delivered",IF(B16427&lt;=INDEX(P_Due,F16427),1,0),0))</f>
        <v/>
      </c>
    </row>
    <row r="16428" customFormat="false" ht="15" hidden="false" customHeight="false" outlineLevel="0" collapsed="false">
      <c r="A16428" s="37"/>
      <c r="B16428" s="38"/>
      <c r="C16428" s="39"/>
      <c r="D16428" s="39"/>
      <c r="E16428" s="39"/>
      <c r="F16428" s="41" t="str">
        <f aca="false">IF(A16428="","",MATCH(A16428,P_ID,1))</f>
        <v/>
      </c>
      <c r="G16428" s="41" t="str">
        <f aca="false">IF(A16428="","",INDEX(P_Svc,F16428))</f>
        <v/>
      </c>
      <c r="H16428" s="41" t="str">
        <f aca="false">IF(A16428="","",INDEX(P_Zone,F16428))</f>
        <v/>
      </c>
      <c r="I16428" s="41" t="str">
        <f aca="false">IF(A16428="","",IF(D16428="Delivered",IF(B16428&lt;=INDEX(P_Due,F16428),1,0),0))</f>
        <v/>
      </c>
    </row>
    <row r="16429" customFormat="false" ht="15" hidden="false" customHeight="false" outlineLevel="0" collapsed="false">
      <c r="A16429" s="37"/>
      <c r="B16429" s="38"/>
      <c r="C16429" s="39"/>
      <c r="D16429" s="39"/>
      <c r="E16429" s="39"/>
      <c r="F16429" s="41" t="str">
        <f aca="false">IF(A16429="","",MATCH(A16429,P_ID,1))</f>
        <v/>
      </c>
      <c r="G16429" s="41" t="str">
        <f aca="false">IF(A16429="","",INDEX(P_Svc,F16429))</f>
        <v/>
      </c>
      <c r="H16429" s="41" t="str">
        <f aca="false">IF(A16429="","",INDEX(P_Zone,F16429))</f>
        <v/>
      </c>
      <c r="I16429" s="41" t="str">
        <f aca="false">IF(A16429="","",IF(D16429="Delivered",IF(B16429&lt;=INDEX(P_Due,F16429),1,0),0))</f>
        <v/>
      </c>
    </row>
    <row r="16430" customFormat="false" ht="15" hidden="false" customHeight="false" outlineLevel="0" collapsed="false">
      <c r="A16430" s="37"/>
      <c r="B16430" s="38"/>
      <c r="C16430" s="39"/>
      <c r="D16430" s="39"/>
      <c r="E16430" s="39"/>
      <c r="F16430" s="41" t="str">
        <f aca="false">IF(A16430="","",MATCH(A16430,P_ID,1))</f>
        <v/>
      </c>
      <c r="G16430" s="41" t="str">
        <f aca="false">IF(A16430="","",INDEX(P_Svc,F16430))</f>
        <v/>
      </c>
      <c r="H16430" s="41" t="str">
        <f aca="false">IF(A16430="","",INDEX(P_Zone,F16430))</f>
        <v/>
      </c>
      <c r="I16430" s="41" t="str">
        <f aca="false">IF(A16430="","",IF(D16430="Delivered",IF(B16430&lt;=INDEX(P_Due,F16430),1,0),0))</f>
        <v/>
      </c>
    </row>
    <row r="16431" customFormat="false" ht="15" hidden="false" customHeight="false" outlineLevel="0" collapsed="false">
      <c r="A16431" s="37"/>
      <c r="B16431" s="38"/>
      <c r="C16431" s="39"/>
      <c r="D16431" s="39"/>
      <c r="E16431" s="39"/>
      <c r="F16431" s="41" t="str">
        <f aca="false">IF(A16431="","",MATCH(A16431,P_ID,1))</f>
        <v/>
      </c>
      <c r="G16431" s="41" t="str">
        <f aca="false">IF(A16431="","",INDEX(P_Svc,F16431))</f>
        <v/>
      </c>
      <c r="H16431" s="41" t="str">
        <f aca="false">IF(A16431="","",INDEX(P_Zone,F16431))</f>
        <v/>
      </c>
      <c r="I16431" s="41" t="str">
        <f aca="false">IF(A16431="","",IF(D16431="Delivered",IF(B16431&lt;=INDEX(P_Due,F16431),1,0),0))</f>
        <v/>
      </c>
    </row>
    <row r="16432" customFormat="false" ht="15" hidden="false" customHeight="false" outlineLevel="0" collapsed="false">
      <c r="A16432" s="37"/>
      <c r="B16432" s="38"/>
      <c r="C16432" s="39"/>
      <c r="D16432" s="39"/>
      <c r="E16432" s="39"/>
      <c r="F16432" s="41" t="str">
        <f aca="false">IF(A16432="","",MATCH(A16432,P_ID,1))</f>
        <v/>
      </c>
      <c r="G16432" s="41" t="str">
        <f aca="false">IF(A16432="","",INDEX(P_Svc,F16432))</f>
        <v/>
      </c>
      <c r="H16432" s="41" t="str">
        <f aca="false">IF(A16432="","",INDEX(P_Zone,F16432))</f>
        <v/>
      </c>
      <c r="I16432" s="41" t="str">
        <f aca="false">IF(A16432="","",IF(D16432="Delivered",IF(B16432&lt;=INDEX(P_Due,F16432),1,0),0))</f>
        <v/>
      </c>
    </row>
    <row r="16433" customFormat="false" ht="15" hidden="false" customHeight="false" outlineLevel="0" collapsed="false">
      <c r="A16433" s="37"/>
      <c r="B16433" s="38"/>
      <c r="C16433" s="39"/>
      <c r="D16433" s="39"/>
      <c r="E16433" s="39"/>
      <c r="F16433" s="41" t="str">
        <f aca="false">IF(A16433="","",MATCH(A16433,P_ID,1))</f>
        <v/>
      </c>
      <c r="G16433" s="41" t="str">
        <f aca="false">IF(A16433="","",INDEX(P_Svc,F16433))</f>
        <v/>
      </c>
      <c r="H16433" s="41" t="str">
        <f aca="false">IF(A16433="","",INDEX(P_Zone,F16433))</f>
        <v/>
      </c>
      <c r="I16433" s="41" t="str">
        <f aca="false">IF(A16433="","",IF(D16433="Delivered",IF(B16433&lt;=INDEX(P_Due,F16433),1,0),0))</f>
        <v/>
      </c>
    </row>
    <row r="16434" customFormat="false" ht="15" hidden="false" customHeight="false" outlineLevel="0" collapsed="false">
      <c r="A16434" s="37"/>
      <c r="B16434" s="38"/>
      <c r="C16434" s="39"/>
      <c r="D16434" s="39"/>
      <c r="E16434" s="39"/>
      <c r="F16434" s="41" t="str">
        <f aca="false">IF(A16434="","",MATCH(A16434,P_ID,1))</f>
        <v/>
      </c>
      <c r="G16434" s="41" t="str">
        <f aca="false">IF(A16434="","",INDEX(P_Svc,F16434))</f>
        <v/>
      </c>
      <c r="H16434" s="41" t="str">
        <f aca="false">IF(A16434="","",INDEX(P_Zone,F16434))</f>
        <v/>
      </c>
      <c r="I16434" s="41" t="str">
        <f aca="false">IF(A16434="","",IF(D16434="Delivered",IF(B16434&lt;=INDEX(P_Due,F16434),1,0),0))</f>
        <v/>
      </c>
    </row>
    <row r="16435" customFormat="false" ht="15" hidden="false" customHeight="false" outlineLevel="0" collapsed="false">
      <c r="A16435" s="37"/>
      <c r="B16435" s="38"/>
      <c r="C16435" s="39"/>
      <c r="D16435" s="39"/>
      <c r="E16435" s="39"/>
      <c r="F16435" s="41" t="str">
        <f aca="false">IF(A16435="","",MATCH(A16435,P_ID,1))</f>
        <v/>
      </c>
      <c r="G16435" s="41" t="str">
        <f aca="false">IF(A16435="","",INDEX(P_Svc,F16435))</f>
        <v/>
      </c>
      <c r="H16435" s="41" t="str">
        <f aca="false">IF(A16435="","",INDEX(P_Zone,F16435))</f>
        <v/>
      </c>
      <c r="I16435" s="41" t="str">
        <f aca="false">IF(A16435="","",IF(D16435="Delivered",IF(B16435&lt;=INDEX(P_Due,F16435),1,0),0))</f>
        <v/>
      </c>
    </row>
    <row r="16436" customFormat="false" ht="15" hidden="false" customHeight="false" outlineLevel="0" collapsed="false">
      <c r="A16436" s="37"/>
      <c r="B16436" s="38"/>
      <c r="C16436" s="39"/>
      <c r="D16436" s="39"/>
      <c r="E16436" s="39"/>
      <c r="F16436" s="41" t="str">
        <f aca="false">IF(A16436="","",MATCH(A16436,P_ID,1))</f>
        <v/>
      </c>
      <c r="G16436" s="41" t="str">
        <f aca="false">IF(A16436="","",INDEX(P_Svc,F16436))</f>
        <v/>
      </c>
      <c r="H16436" s="41" t="str">
        <f aca="false">IF(A16436="","",INDEX(P_Zone,F16436))</f>
        <v/>
      </c>
      <c r="I16436" s="41" t="str">
        <f aca="false">IF(A16436="","",IF(D16436="Delivered",IF(B16436&lt;=INDEX(P_Due,F16436),1,0),0))</f>
        <v/>
      </c>
    </row>
    <row r="16437" customFormat="false" ht="15" hidden="false" customHeight="false" outlineLevel="0" collapsed="false">
      <c r="A16437" s="37"/>
      <c r="B16437" s="38"/>
      <c r="C16437" s="39"/>
      <c r="D16437" s="39"/>
      <c r="E16437" s="39"/>
      <c r="F16437" s="41" t="str">
        <f aca="false">IF(A16437="","",MATCH(A16437,P_ID,1))</f>
        <v/>
      </c>
      <c r="G16437" s="41" t="str">
        <f aca="false">IF(A16437="","",INDEX(P_Svc,F16437))</f>
        <v/>
      </c>
      <c r="H16437" s="41" t="str">
        <f aca="false">IF(A16437="","",INDEX(P_Zone,F16437))</f>
        <v/>
      </c>
      <c r="I16437" s="41" t="str">
        <f aca="false">IF(A16437="","",IF(D16437="Delivered",IF(B16437&lt;=INDEX(P_Due,F16437),1,0),0))</f>
        <v/>
      </c>
    </row>
    <row r="16438" customFormat="false" ht="15" hidden="false" customHeight="false" outlineLevel="0" collapsed="false">
      <c r="A16438" s="37"/>
      <c r="B16438" s="38"/>
      <c r="C16438" s="39"/>
      <c r="D16438" s="39"/>
      <c r="E16438" s="39"/>
      <c r="F16438" s="41" t="str">
        <f aca="false">IF(A16438="","",MATCH(A16438,P_ID,1))</f>
        <v/>
      </c>
      <c r="G16438" s="41" t="str">
        <f aca="false">IF(A16438="","",INDEX(P_Svc,F16438))</f>
        <v/>
      </c>
      <c r="H16438" s="41" t="str">
        <f aca="false">IF(A16438="","",INDEX(P_Zone,F16438))</f>
        <v/>
      </c>
      <c r="I16438" s="41" t="str">
        <f aca="false">IF(A16438="","",IF(D16438="Delivered",IF(B16438&lt;=INDEX(P_Due,F16438),1,0),0))</f>
        <v/>
      </c>
    </row>
    <row r="16439" customFormat="false" ht="15" hidden="false" customHeight="false" outlineLevel="0" collapsed="false">
      <c r="A16439" s="37"/>
      <c r="B16439" s="38"/>
      <c r="C16439" s="39"/>
      <c r="D16439" s="39"/>
      <c r="E16439" s="39"/>
      <c r="F16439" s="41" t="str">
        <f aca="false">IF(A16439="","",MATCH(A16439,P_ID,1))</f>
        <v/>
      </c>
      <c r="G16439" s="41" t="str">
        <f aca="false">IF(A16439="","",INDEX(P_Svc,F16439))</f>
        <v/>
      </c>
      <c r="H16439" s="41" t="str">
        <f aca="false">IF(A16439="","",INDEX(P_Zone,F16439))</f>
        <v/>
      </c>
      <c r="I16439" s="41" t="str">
        <f aca="false">IF(A16439="","",IF(D16439="Delivered",IF(B16439&lt;=INDEX(P_Due,F16439),1,0),0))</f>
        <v/>
      </c>
    </row>
    <row r="16440" customFormat="false" ht="15" hidden="false" customHeight="false" outlineLevel="0" collapsed="false">
      <c r="A16440" s="37"/>
      <c r="B16440" s="38"/>
      <c r="C16440" s="39"/>
      <c r="D16440" s="39"/>
      <c r="E16440" s="39"/>
      <c r="F16440" s="41" t="str">
        <f aca="false">IF(A16440="","",MATCH(A16440,P_ID,1))</f>
        <v/>
      </c>
      <c r="G16440" s="41" t="str">
        <f aca="false">IF(A16440="","",INDEX(P_Svc,F16440))</f>
        <v/>
      </c>
      <c r="H16440" s="41" t="str">
        <f aca="false">IF(A16440="","",INDEX(P_Zone,F16440))</f>
        <v/>
      </c>
      <c r="I16440" s="41" t="str">
        <f aca="false">IF(A16440="","",IF(D16440="Delivered",IF(B16440&lt;=INDEX(P_Due,F16440),1,0),0))</f>
        <v/>
      </c>
    </row>
    <row r="16441" customFormat="false" ht="15" hidden="false" customHeight="false" outlineLevel="0" collapsed="false">
      <c r="A16441" s="37"/>
      <c r="B16441" s="38"/>
      <c r="C16441" s="39"/>
      <c r="D16441" s="39"/>
      <c r="E16441" s="39"/>
      <c r="F16441" s="41" t="str">
        <f aca="false">IF(A16441="","",MATCH(A16441,P_ID,1))</f>
        <v/>
      </c>
      <c r="G16441" s="41" t="str">
        <f aca="false">IF(A16441="","",INDEX(P_Svc,F16441))</f>
        <v/>
      </c>
      <c r="H16441" s="41" t="str">
        <f aca="false">IF(A16441="","",INDEX(P_Zone,F16441))</f>
        <v/>
      </c>
      <c r="I16441" s="41" t="str">
        <f aca="false">IF(A16441="","",IF(D16441="Delivered",IF(B16441&lt;=INDEX(P_Due,F16441),1,0),0))</f>
        <v/>
      </c>
    </row>
    <row r="16442" customFormat="false" ht="15" hidden="false" customHeight="false" outlineLevel="0" collapsed="false">
      <c r="A16442" s="37"/>
      <c r="B16442" s="38"/>
      <c r="C16442" s="39"/>
      <c r="D16442" s="39"/>
      <c r="E16442" s="39"/>
      <c r="F16442" s="41" t="str">
        <f aca="false">IF(A16442="","",MATCH(A16442,P_ID,1))</f>
        <v/>
      </c>
      <c r="G16442" s="41" t="str">
        <f aca="false">IF(A16442="","",INDEX(P_Svc,F16442))</f>
        <v/>
      </c>
      <c r="H16442" s="41" t="str">
        <f aca="false">IF(A16442="","",INDEX(P_Zone,F16442))</f>
        <v/>
      </c>
      <c r="I16442" s="41" t="str">
        <f aca="false">IF(A16442="","",IF(D16442="Delivered",IF(B16442&lt;=INDEX(P_Due,F16442),1,0),0))</f>
        <v/>
      </c>
    </row>
    <row r="16443" customFormat="false" ht="15" hidden="false" customHeight="false" outlineLevel="0" collapsed="false">
      <c r="A16443" s="37"/>
      <c r="B16443" s="38"/>
      <c r="C16443" s="39"/>
      <c r="D16443" s="39"/>
      <c r="E16443" s="39"/>
      <c r="F16443" s="41" t="str">
        <f aca="false">IF(A16443="","",MATCH(A16443,P_ID,1))</f>
        <v/>
      </c>
      <c r="G16443" s="41" t="str">
        <f aca="false">IF(A16443="","",INDEX(P_Svc,F16443))</f>
        <v/>
      </c>
      <c r="H16443" s="41" t="str">
        <f aca="false">IF(A16443="","",INDEX(P_Zone,F16443))</f>
        <v/>
      </c>
      <c r="I16443" s="41" t="str">
        <f aca="false">IF(A16443="","",IF(D16443="Delivered",IF(B16443&lt;=INDEX(P_Due,F16443),1,0),0))</f>
        <v/>
      </c>
    </row>
    <row r="16444" customFormat="false" ht="15" hidden="false" customHeight="false" outlineLevel="0" collapsed="false">
      <c r="A16444" s="37"/>
      <c r="B16444" s="38"/>
      <c r="C16444" s="39"/>
      <c r="D16444" s="39"/>
      <c r="E16444" s="39"/>
      <c r="F16444" s="41" t="str">
        <f aca="false">IF(A16444="","",MATCH(A16444,P_ID,1))</f>
        <v/>
      </c>
      <c r="G16444" s="41" t="str">
        <f aca="false">IF(A16444="","",INDEX(P_Svc,F16444))</f>
        <v/>
      </c>
      <c r="H16444" s="41" t="str">
        <f aca="false">IF(A16444="","",INDEX(P_Zone,F16444))</f>
        <v/>
      </c>
      <c r="I16444" s="41" t="str">
        <f aca="false">IF(A16444="","",IF(D16444="Delivered",IF(B16444&lt;=INDEX(P_Due,F16444),1,0),0))</f>
        <v/>
      </c>
    </row>
    <row r="16445" customFormat="false" ht="15" hidden="false" customHeight="false" outlineLevel="0" collapsed="false">
      <c r="A16445" s="37"/>
      <c r="B16445" s="38"/>
      <c r="C16445" s="39"/>
      <c r="D16445" s="39"/>
      <c r="E16445" s="39"/>
      <c r="F16445" s="41" t="str">
        <f aca="false">IF(A16445="","",MATCH(A16445,P_ID,1))</f>
        <v/>
      </c>
      <c r="G16445" s="41" t="str">
        <f aca="false">IF(A16445="","",INDEX(P_Svc,F16445))</f>
        <v/>
      </c>
      <c r="H16445" s="41" t="str">
        <f aca="false">IF(A16445="","",INDEX(P_Zone,F16445))</f>
        <v/>
      </c>
      <c r="I16445" s="41" t="str">
        <f aca="false">IF(A16445="","",IF(D16445="Delivered",IF(B16445&lt;=INDEX(P_Due,F16445),1,0),0))</f>
        <v/>
      </c>
    </row>
    <row r="16446" customFormat="false" ht="15" hidden="false" customHeight="false" outlineLevel="0" collapsed="false">
      <c r="A16446" s="37"/>
      <c r="B16446" s="38"/>
      <c r="C16446" s="39"/>
      <c r="D16446" s="39"/>
      <c r="E16446" s="39"/>
      <c r="F16446" s="41" t="str">
        <f aca="false">IF(A16446="","",MATCH(A16446,P_ID,1))</f>
        <v/>
      </c>
      <c r="G16446" s="41" t="str">
        <f aca="false">IF(A16446="","",INDEX(P_Svc,F16446))</f>
        <v/>
      </c>
      <c r="H16446" s="41" t="str">
        <f aca="false">IF(A16446="","",INDEX(P_Zone,F16446))</f>
        <v/>
      </c>
      <c r="I16446" s="41" t="str">
        <f aca="false">IF(A16446="","",IF(D16446="Delivered",IF(B16446&lt;=INDEX(P_Due,F16446),1,0),0))</f>
        <v/>
      </c>
    </row>
    <row r="16447" customFormat="false" ht="15" hidden="false" customHeight="false" outlineLevel="0" collapsed="false">
      <c r="A16447" s="37"/>
      <c r="B16447" s="38"/>
      <c r="C16447" s="39"/>
      <c r="D16447" s="39"/>
      <c r="E16447" s="39"/>
      <c r="F16447" s="41" t="str">
        <f aca="false">IF(A16447="","",MATCH(A16447,P_ID,1))</f>
        <v/>
      </c>
      <c r="G16447" s="41" t="str">
        <f aca="false">IF(A16447="","",INDEX(P_Svc,F16447))</f>
        <v/>
      </c>
      <c r="H16447" s="41" t="str">
        <f aca="false">IF(A16447="","",INDEX(P_Zone,F16447))</f>
        <v/>
      </c>
      <c r="I16447" s="41" t="str">
        <f aca="false">IF(A16447="","",IF(D16447="Delivered",IF(B16447&lt;=INDEX(P_Due,F16447),1,0),0))</f>
        <v/>
      </c>
    </row>
    <row r="16448" customFormat="false" ht="15" hidden="false" customHeight="false" outlineLevel="0" collapsed="false">
      <c r="A16448" s="37"/>
      <c r="B16448" s="38"/>
      <c r="C16448" s="39"/>
      <c r="D16448" s="39"/>
      <c r="E16448" s="39"/>
      <c r="F16448" s="41" t="str">
        <f aca="false">IF(A16448="","",MATCH(A16448,P_ID,1))</f>
        <v/>
      </c>
      <c r="G16448" s="41" t="str">
        <f aca="false">IF(A16448="","",INDEX(P_Svc,F16448))</f>
        <v/>
      </c>
      <c r="H16448" s="41" t="str">
        <f aca="false">IF(A16448="","",INDEX(P_Zone,F16448))</f>
        <v/>
      </c>
      <c r="I16448" s="41" t="str">
        <f aca="false">IF(A16448="","",IF(D16448="Delivered",IF(B16448&lt;=INDEX(P_Due,F16448),1,0),0))</f>
        <v/>
      </c>
    </row>
    <row r="16449" customFormat="false" ht="15" hidden="false" customHeight="false" outlineLevel="0" collapsed="false">
      <c r="A16449" s="37"/>
      <c r="B16449" s="38"/>
      <c r="C16449" s="39"/>
      <c r="D16449" s="39"/>
      <c r="E16449" s="39"/>
      <c r="F16449" s="41" t="str">
        <f aca="false">IF(A16449="","",MATCH(A16449,P_ID,1))</f>
        <v/>
      </c>
      <c r="G16449" s="41" t="str">
        <f aca="false">IF(A16449="","",INDEX(P_Svc,F16449))</f>
        <v/>
      </c>
      <c r="H16449" s="41" t="str">
        <f aca="false">IF(A16449="","",INDEX(P_Zone,F16449))</f>
        <v/>
      </c>
      <c r="I16449" s="41" t="str">
        <f aca="false">IF(A16449="","",IF(D16449="Delivered",IF(B16449&lt;=INDEX(P_Due,F16449),1,0),0))</f>
        <v/>
      </c>
    </row>
    <row r="16450" customFormat="false" ht="15" hidden="false" customHeight="false" outlineLevel="0" collapsed="false">
      <c r="A16450" s="37"/>
      <c r="B16450" s="38"/>
      <c r="C16450" s="39"/>
      <c r="D16450" s="39"/>
      <c r="E16450" s="39"/>
      <c r="F16450" s="41" t="str">
        <f aca="false">IF(A16450="","",MATCH(A16450,P_ID,1))</f>
        <v/>
      </c>
      <c r="G16450" s="41" t="str">
        <f aca="false">IF(A16450="","",INDEX(P_Svc,F16450))</f>
        <v/>
      </c>
      <c r="H16450" s="41" t="str">
        <f aca="false">IF(A16450="","",INDEX(P_Zone,F16450))</f>
        <v/>
      </c>
      <c r="I16450" s="41" t="str">
        <f aca="false">IF(A16450="","",IF(D16450="Delivered",IF(B16450&lt;=INDEX(P_Due,F16450),1,0),0))</f>
        <v/>
      </c>
    </row>
    <row r="16451" customFormat="false" ht="15" hidden="false" customHeight="false" outlineLevel="0" collapsed="false">
      <c r="A16451" s="37"/>
      <c r="B16451" s="38"/>
      <c r="C16451" s="39"/>
      <c r="D16451" s="39"/>
      <c r="E16451" s="39"/>
      <c r="F16451" s="41" t="str">
        <f aca="false">IF(A16451="","",MATCH(A16451,P_ID,1))</f>
        <v/>
      </c>
      <c r="G16451" s="41" t="str">
        <f aca="false">IF(A16451="","",INDEX(P_Svc,F16451))</f>
        <v/>
      </c>
      <c r="H16451" s="41" t="str">
        <f aca="false">IF(A16451="","",INDEX(P_Zone,F16451))</f>
        <v/>
      </c>
      <c r="I16451" s="41" t="str">
        <f aca="false">IF(A16451="","",IF(D16451="Delivered",IF(B16451&lt;=INDEX(P_Due,F16451),1,0),0))</f>
        <v/>
      </c>
    </row>
    <row r="16452" customFormat="false" ht="15" hidden="false" customHeight="false" outlineLevel="0" collapsed="false">
      <c r="A16452" s="37"/>
      <c r="B16452" s="38"/>
      <c r="C16452" s="39"/>
      <c r="D16452" s="39"/>
      <c r="E16452" s="39"/>
      <c r="F16452" s="41" t="str">
        <f aca="false">IF(A16452="","",MATCH(A16452,P_ID,1))</f>
        <v/>
      </c>
      <c r="G16452" s="41" t="str">
        <f aca="false">IF(A16452="","",INDEX(P_Svc,F16452))</f>
        <v/>
      </c>
      <c r="H16452" s="41" t="str">
        <f aca="false">IF(A16452="","",INDEX(P_Zone,F16452))</f>
        <v/>
      </c>
      <c r="I16452" s="41" t="str">
        <f aca="false">IF(A16452="","",IF(D16452="Delivered",IF(B16452&lt;=INDEX(P_Due,F16452),1,0),0))</f>
        <v/>
      </c>
    </row>
    <row r="16453" customFormat="false" ht="15" hidden="false" customHeight="false" outlineLevel="0" collapsed="false">
      <c r="A16453" s="37"/>
      <c r="B16453" s="38"/>
      <c r="C16453" s="39"/>
      <c r="D16453" s="39"/>
      <c r="E16453" s="39"/>
      <c r="F16453" s="41" t="str">
        <f aca="false">IF(A16453="","",MATCH(A16453,P_ID,1))</f>
        <v/>
      </c>
      <c r="G16453" s="41" t="str">
        <f aca="false">IF(A16453="","",INDEX(P_Svc,F16453))</f>
        <v/>
      </c>
      <c r="H16453" s="41" t="str">
        <f aca="false">IF(A16453="","",INDEX(P_Zone,F16453))</f>
        <v/>
      </c>
      <c r="I16453" s="41" t="str">
        <f aca="false">IF(A16453="","",IF(D16453="Delivered",IF(B16453&lt;=INDEX(P_Due,F16453),1,0),0))</f>
        <v/>
      </c>
    </row>
    <row r="16454" customFormat="false" ht="15" hidden="false" customHeight="false" outlineLevel="0" collapsed="false">
      <c r="A16454" s="37"/>
      <c r="B16454" s="38"/>
      <c r="C16454" s="39"/>
      <c r="D16454" s="39"/>
      <c r="E16454" s="39"/>
      <c r="F16454" s="41" t="str">
        <f aca="false">IF(A16454="","",MATCH(A16454,P_ID,1))</f>
        <v/>
      </c>
      <c r="G16454" s="41" t="str">
        <f aca="false">IF(A16454="","",INDEX(P_Svc,F16454))</f>
        <v/>
      </c>
      <c r="H16454" s="41" t="str">
        <f aca="false">IF(A16454="","",INDEX(P_Zone,F16454))</f>
        <v/>
      </c>
      <c r="I16454" s="41" t="str">
        <f aca="false">IF(A16454="","",IF(D16454="Delivered",IF(B16454&lt;=INDEX(P_Due,F16454),1,0),0))</f>
        <v/>
      </c>
    </row>
    <row r="16455" customFormat="false" ht="15" hidden="false" customHeight="false" outlineLevel="0" collapsed="false">
      <c r="A16455" s="37"/>
      <c r="B16455" s="38"/>
      <c r="C16455" s="39"/>
      <c r="D16455" s="39"/>
      <c r="E16455" s="39"/>
      <c r="F16455" s="41" t="str">
        <f aca="false">IF(A16455="","",MATCH(A16455,P_ID,1))</f>
        <v/>
      </c>
      <c r="G16455" s="41" t="str">
        <f aca="false">IF(A16455="","",INDEX(P_Svc,F16455))</f>
        <v/>
      </c>
      <c r="H16455" s="41" t="str">
        <f aca="false">IF(A16455="","",INDEX(P_Zone,F16455))</f>
        <v/>
      </c>
      <c r="I16455" s="41" t="str">
        <f aca="false">IF(A16455="","",IF(D16455="Delivered",IF(B16455&lt;=INDEX(P_Due,F16455),1,0),0))</f>
        <v/>
      </c>
    </row>
    <row r="16456" customFormat="false" ht="15" hidden="false" customHeight="false" outlineLevel="0" collapsed="false">
      <c r="A16456" s="37"/>
      <c r="B16456" s="38"/>
      <c r="C16456" s="39"/>
      <c r="D16456" s="39"/>
      <c r="E16456" s="39"/>
      <c r="F16456" s="41" t="str">
        <f aca="false">IF(A16456="","",MATCH(A16456,P_ID,1))</f>
        <v/>
      </c>
      <c r="G16456" s="41" t="str">
        <f aca="false">IF(A16456="","",INDEX(P_Svc,F16456))</f>
        <v/>
      </c>
      <c r="H16456" s="41" t="str">
        <f aca="false">IF(A16456="","",INDEX(P_Zone,F16456))</f>
        <v/>
      </c>
      <c r="I16456" s="41" t="str">
        <f aca="false">IF(A16456="","",IF(D16456="Delivered",IF(B16456&lt;=INDEX(P_Due,F16456),1,0),0))</f>
        <v/>
      </c>
    </row>
    <row r="16457" customFormat="false" ht="15" hidden="false" customHeight="false" outlineLevel="0" collapsed="false">
      <c r="A16457" s="37"/>
      <c r="B16457" s="38"/>
      <c r="C16457" s="39"/>
      <c r="D16457" s="39"/>
      <c r="E16457" s="39"/>
      <c r="F16457" s="41" t="str">
        <f aca="false">IF(A16457="","",MATCH(A16457,P_ID,1))</f>
        <v/>
      </c>
      <c r="G16457" s="41" t="str">
        <f aca="false">IF(A16457="","",INDEX(P_Svc,F16457))</f>
        <v/>
      </c>
      <c r="H16457" s="41" t="str">
        <f aca="false">IF(A16457="","",INDEX(P_Zone,F16457))</f>
        <v/>
      </c>
      <c r="I16457" s="41" t="str">
        <f aca="false">IF(A16457="","",IF(D16457="Delivered",IF(B16457&lt;=INDEX(P_Due,F16457),1,0),0))</f>
        <v/>
      </c>
    </row>
    <row r="16458" customFormat="false" ht="15" hidden="false" customHeight="false" outlineLevel="0" collapsed="false">
      <c r="A16458" s="37"/>
      <c r="B16458" s="38"/>
      <c r="C16458" s="39"/>
      <c r="D16458" s="39"/>
      <c r="E16458" s="39"/>
      <c r="F16458" s="41" t="str">
        <f aca="false">IF(A16458="","",MATCH(A16458,P_ID,1))</f>
        <v/>
      </c>
      <c r="G16458" s="41" t="str">
        <f aca="false">IF(A16458="","",INDEX(P_Svc,F16458))</f>
        <v/>
      </c>
      <c r="H16458" s="41" t="str">
        <f aca="false">IF(A16458="","",INDEX(P_Zone,F16458))</f>
        <v/>
      </c>
      <c r="I16458" s="41" t="str">
        <f aca="false">IF(A16458="","",IF(D16458="Delivered",IF(B16458&lt;=INDEX(P_Due,F16458),1,0),0))</f>
        <v/>
      </c>
    </row>
    <row r="16459" customFormat="false" ht="15" hidden="false" customHeight="false" outlineLevel="0" collapsed="false">
      <c r="A16459" s="37"/>
      <c r="B16459" s="38"/>
      <c r="C16459" s="39"/>
      <c r="D16459" s="39"/>
      <c r="E16459" s="39"/>
      <c r="F16459" s="41" t="str">
        <f aca="false">IF(A16459="","",MATCH(A16459,P_ID,1))</f>
        <v/>
      </c>
      <c r="G16459" s="41" t="str">
        <f aca="false">IF(A16459="","",INDEX(P_Svc,F16459))</f>
        <v/>
      </c>
      <c r="H16459" s="41" t="str">
        <f aca="false">IF(A16459="","",INDEX(P_Zone,F16459))</f>
        <v/>
      </c>
      <c r="I16459" s="41" t="str">
        <f aca="false">IF(A16459="","",IF(D16459="Delivered",IF(B16459&lt;=INDEX(P_Due,F16459),1,0),0))</f>
        <v/>
      </c>
    </row>
    <row r="16460" customFormat="false" ht="15" hidden="false" customHeight="false" outlineLevel="0" collapsed="false">
      <c r="A16460" s="37"/>
      <c r="B16460" s="38"/>
      <c r="C16460" s="39"/>
      <c r="D16460" s="39"/>
      <c r="E16460" s="39"/>
      <c r="F16460" s="41" t="str">
        <f aca="false">IF(A16460="","",MATCH(A16460,P_ID,1))</f>
        <v/>
      </c>
      <c r="G16460" s="41" t="str">
        <f aca="false">IF(A16460="","",INDEX(P_Svc,F16460))</f>
        <v/>
      </c>
      <c r="H16460" s="41" t="str">
        <f aca="false">IF(A16460="","",INDEX(P_Zone,F16460))</f>
        <v/>
      </c>
      <c r="I16460" s="41" t="str">
        <f aca="false">IF(A16460="","",IF(D16460="Delivered",IF(B16460&lt;=INDEX(P_Due,F16460),1,0),0))</f>
        <v/>
      </c>
    </row>
    <row r="16461" customFormat="false" ht="15" hidden="false" customHeight="false" outlineLevel="0" collapsed="false">
      <c r="A16461" s="37"/>
      <c r="B16461" s="38"/>
      <c r="C16461" s="39"/>
      <c r="D16461" s="39"/>
      <c r="E16461" s="39"/>
      <c r="F16461" s="41" t="str">
        <f aca="false">IF(A16461="","",MATCH(A16461,P_ID,1))</f>
        <v/>
      </c>
      <c r="G16461" s="41" t="str">
        <f aca="false">IF(A16461="","",INDEX(P_Svc,F16461))</f>
        <v/>
      </c>
      <c r="H16461" s="41" t="str">
        <f aca="false">IF(A16461="","",INDEX(P_Zone,F16461))</f>
        <v/>
      </c>
      <c r="I16461" s="41" t="str">
        <f aca="false">IF(A16461="","",IF(D16461="Delivered",IF(B16461&lt;=INDEX(P_Due,F16461),1,0),0))</f>
        <v/>
      </c>
    </row>
    <row r="16462" customFormat="false" ht="15" hidden="false" customHeight="false" outlineLevel="0" collapsed="false">
      <c r="A16462" s="37"/>
      <c r="B16462" s="38"/>
      <c r="C16462" s="39"/>
      <c r="D16462" s="39"/>
      <c r="E16462" s="39"/>
      <c r="F16462" s="41" t="str">
        <f aca="false">IF(A16462="","",MATCH(A16462,P_ID,1))</f>
        <v/>
      </c>
      <c r="G16462" s="41" t="str">
        <f aca="false">IF(A16462="","",INDEX(P_Svc,F16462))</f>
        <v/>
      </c>
      <c r="H16462" s="41" t="str">
        <f aca="false">IF(A16462="","",INDEX(P_Zone,F16462))</f>
        <v/>
      </c>
      <c r="I16462" s="41" t="str">
        <f aca="false">IF(A16462="","",IF(D16462="Delivered",IF(B16462&lt;=INDEX(P_Due,F16462),1,0),0))</f>
        <v/>
      </c>
    </row>
    <row r="16463" customFormat="false" ht="15" hidden="false" customHeight="false" outlineLevel="0" collapsed="false">
      <c r="A16463" s="37"/>
      <c r="B16463" s="38"/>
      <c r="C16463" s="39"/>
      <c r="D16463" s="39"/>
      <c r="E16463" s="39"/>
      <c r="F16463" s="41" t="str">
        <f aca="false">IF(A16463="","",MATCH(A16463,P_ID,1))</f>
        <v/>
      </c>
      <c r="G16463" s="41" t="str">
        <f aca="false">IF(A16463="","",INDEX(P_Svc,F16463))</f>
        <v/>
      </c>
      <c r="H16463" s="41" t="str">
        <f aca="false">IF(A16463="","",INDEX(P_Zone,F16463))</f>
        <v/>
      </c>
      <c r="I16463" s="41" t="str">
        <f aca="false">IF(A16463="","",IF(D16463="Delivered",IF(B16463&lt;=INDEX(P_Due,F16463),1,0),0))</f>
        <v/>
      </c>
    </row>
    <row r="16464" customFormat="false" ht="15" hidden="false" customHeight="false" outlineLevel="0" collapsed="false">
      <c r="A16464" s="37"/>
      <c r="B16464" s="38"/>
      <c r="C16464" s="39"/>
      <c r="D16464" s="39"/>
      <c r="E16464" s="39"/>
      <c r="F16464" s="41" t="str">
        <f aca="false">IF(A16464="","",MATCH(A16464,P_ID,1))</f>
        <v/>
      </c>
      <c r="G16464" s="41" t="str">
        <f aca="false">IF(A16464="","",INDEX(P_Svc,F16464))</f>
        <v/>
      </c>
      <c r="H16464" s="41" t="str">
        <f aca="false">IF(A16464="","",INDEX(P_Zone,F16464))</f>
        <v/>
      </c>
      <c r="I16464" s="41" t="str">
        <f aca="false">IF(A16464="","",IF(D16464="Delivered",IF(B16464&lt;=INDEX(P_Due,F16464),1,0),0))</f>
        <v/>
      </c>
    </row>
    <row r="16465" customFormat="false" ht="15" hidden="false" customHeight="false" outlineLevel="0" collapsed="false">
      <c r="A16465" s="37"/>
      <c r="B16465" s="38"/>
      <c r="C16465" s="39"/>
      <c r="D16465" s="39"/>
      <c r="E16465" s="39"/>
      <c r="F16465" s="41" t="str">
        <f aca="false">IF(A16465="","",MATCH(A16465,P_ID,1))</f>
        <v/>
      </c>
      <c r="G16465" s="41" t="str">
        <f aca="false">IF(A16465="","",INDEX(P_Svc,F16465))</f>
        <v/>
      </c>
      <c r="H16465" s="41" t="str">
        <f aca="false">IF(A16465="","",INDEX(P_Zone,F16465))</f>
        <v/>
      </c>
      <c r="I16465" s="41" t="str">
        <f aca="false">IF(A16465="","",IF(D16465="Delivered",IF(B16465&lt;=INDEX(P_Due,F16465),1,0),0))</f>
        <v/>
      </c>
    </row>
    <row r="16466" customFormat="false" ht="15" hidden="false" customHeight="false" outlineLevel="0" collapsed="false">
      <c r="A16466" s="37"/>
      <c r="B16466" s="38"/>
      <c r="C16466" s="39"/>
      <c r="D16466" s="39"/>
      <c r="E16466" s="39"/>
      <c r="F16466" s="41" t="str">
        <f aca="false">IF(A16466="","",MATCH(A16466,P_ID,1))</f>
        <v/>
      </c>
      <c r="G16466" s="41" t="str">
        <f aca="false">IF(A16466="","",INDEX(P_Svc,F16466))</f>
        <v/>
      </c>
      <c r="H16466" s="41" t="str">
        <f aca="false">IF(A16466="","",INDEX(P_Zone,F16466))</f>
        <v/>
      </c>
      <c r="I16466" s="41" t="str">
        <f aca="false">IF(A16466="","",IF(D16466="Delivered",IF(B16466&lt;=INDEX(P_Due,F16466),1,0),0))</f>
        <v/>
      </c>
    </row>
    <row r="16467" customFormat="false" ht="15" hidden="false" customHeight="false" outlineLevel="0" collapsed="false">
      <c r="A16467" s="37"/>
      <c r="B16467" s="38"/>
      <c r="C16467" s="39"/>
      <c r="D16467" s="39"/>
      <c r="E16467" s="39"/>
      <c r="F16467" s="41" t="str">
        <f aca="false">IF(A16467="","",MATCH(A16467,P_ID,1))</f>
        <v/>
      </c>
      <c r="G16467" s="41" t="str">
        <f aca="false">IF(A16467="","",INDEX(P_Svc,F16467))</f>
        <v/>
      </c>
      <c r="H16467" s="41" t="str">
        <f aca="false">IF(A16467="","",INDEX(P_Zone,F16467))</f>
        <v/>
      </c>
      <c r="I16467" s="41" t="str">
        <f aca="false">IF(A16467="","",IF(D16467="Delivered",IF(B16467&lt;=INDEX(P_Due,F16467),1,0),0))</f>
        <v/>
      </c>
    </row>
    <row r="16468" customFormat="false" ht="15" hidden="false" customHeight="false" outlineLevel="0" collapsed="false">
      <c r="A16468" s="37"/>
      <c r="B16468" s="38"/>
      <c r="C16468" s="39"/>
      <c r="D16468" s="39"/>
      <c r="E16468" s="39"/>
      <c r="F16468" s="41" t="str">
        <f aca="false">IF(A16468="","",MATCH(A16468,P_ID,1))</f>
        <v/>
      </c>
      <c r="G16468" s="41" t="str">
        <f aca="false">IF(A16468="","",INDEX(P_Svc,F16468))</f>
        <v/>
      </c>
      <c r="H16468" s="41" t="str">
        <f aca="false">IF(A16468="","",INDEX(P_Zone,F16468))</f>
        <v/>
      </c>
      <c r="I16468" s="41" t="str">
        <f aca="false">IF(A16468="","",IF(D16468="Delivered",IF(B16468&lt;=INDEX(P_Due,F16468),1,0),0))</f>
        <v/>
      </c>
    </row>
    <row r="16469" customFormat="false" ht="15" hidden="false" customHeight="false" outlineLevel="0" collapsed="false">
      <c r="A16469" s="37"/>
      <c r="B16469" s="38"/>
      <c r="C16469" s="39"/>
      <c r="D16469" s="39"/>
      <c r="E16469" s="39"/>
      <c r="F16469" s="41" t="str">
        <f aca="false">IF(A16469="","",MATCH(A16469,P_ID,1))</f>
        <v/>
      </c>
      <c r="G16469" s="41" t="str">
        <f aca="false">IF(A16469="","",INDEX(P_Svc,F16469))</f>
        <v/>
      </c>
      <c r="H16469" s="41" t="str">
        <f aca="false">IF(A16469="","",INDEX(P_Zone,F16469))</f>
        <v/>
      </c>
      <c r="I16469" s="41" t="str">
        <f aca="false">IF(A16469="","",IF(D16469="Delivered",IF(B16469&lt;=INDEX(P_Due,F16469),1,0),0))</f>
        <v/>
      </c>
    </row>
    <row r="16470" customFormat="false" ht="15" hidden="false" customHeight="false" outlineLevel="0" collapsed="false">
      <c r="A16470" s="37"/>
      <c r="B16470" s="38"/>
      <c r="C16470" s="39"/>
      <c r="D16470" s="39"/>
      <c r="E16470" s="39"/>
      <c r="F16470" s="41" t="str">
        <f aca="false">IF(A16470="","",MATCH(A16470,P_ID,1))</f>
        <v/>
      </c>
      <c r="G16470" s="41" t="str">
        <f aca="false">IF(A16470="","",INDEX(P_Svc,F16470))</f>
        <v/>
      </c>
      <c r="H16470" s="41" t="str">
        <f aca="false">IF(A16470="","",INDEX(P_Zone,F16470))</f>
        <v/>
      </c>
      <c r="I16470" s="41" t="str">
        <f aca="false">IF(A16470="","",IF(D16470="Delivered",IF(B16470&lt;=INDEX(P_Due,F16470),1,0),0))</f>
        <v/>
      </c>
    </row>
    <row r="16471" customFormat="false" ht="15" hidden="false" customHeight="false" outlineLevel="0" collapsed="false">
      <c r="A16471" s="37"/>
      <c r="B16471" s="38"/>
      <c r="C16471" s="39"/>
      <c r="D16471" s="39"/>
      <c r="E16471" s="39"/>
      <c r="F16471" s="41" t="str">
        <f aca="false">IF(A16471="","",MATCH(A16471,P_ID,1))</f>
        <v/>
      </c>
      <c r="G16471" s="41" t="str">
        <f aca="false">IF(A16471="","",INDEX(P_Svc,F16471))</f>
        <v/>
      </c>
      <c r="H16471" s="41" t="str">
        <f aca="false">IF(A16471="","",INDEX(P_Zone,F16471))</f>
        <v/>
      </c>
      <c r="I16471" s="41" t="str">
        <f aca="false">IF(A16471="","",IF(D16471="Delivered",IF(B16471&lt;=INDEX(P_Due,F16471),1,0),0))</f>
        <v/>
      </c>
    </row>
    <row r="16472" customFormat="false" ht="15" hidden="false" customHeight="false" outlineLevel="0" collapsed="false">
      <c r="A16472" s="37"/>
      <c r="B16472" s="38"/>
      <c r="C16472" s="39"/>
      <c r="D16472" s="39"/>
      <c r="E16472" s="39"/>
      <c r="F16472" s="41" t="str">
        <f aca="false">IF(A16472="","",MATCH(A16472,P_ID,1))</f>
        <v/>
      </c>
      <c r="G16472" s="41" t="str">
        <f aca="false">IF(A16472="","",INDEX(P_Svc,F16472))</f>
        <v/>
      </c>
      <c r="H16472" s="41" t="str">
        <f aca="false">IF(A16472="","",INDEX(P_Zone,F16472))</f>
        <v/>
      </c>
      <c r="I16472" s="41" t="str">
        <f aca="false">IF(A16472="","",IF(D16472="Delivered",IF(B16472&lt;=INDEX(P_Due,F16472),1,0),0))</f>
        <v/>
      </c>
    </row>
    <row r="16473" customFormat="false" ht="15" hidden="false" customHeight="false" outlineLevel="0" collapsed="false">
      <c r="A16473" s="37"/>
      <c r="B16473" s="38"/>
      <c r="C16473" s="39"/>
      <c r="D16473" s="39"/>
      <c r="E16473" s="39"/>
      <c r="F16473" s="41" t="str">
        <f aca="false">IF(A16473="","",MATCH(A16473,P_ID,1))</f>
        <v/>
      </c>
      <c r="G16473" s="41" t="str">
        <f aca="false">IF(A16473="","",INDEX(P_Svc,F16473))</f>
        <v/>
      </c>
      <c r="H16473" s="41" t="str">
        <f aca="false">IF(A16473="","",INDEX(P_Zone,F16473))</f>
        <v/>
      </c>
      <c r="I16473" s="41" t="str">
        <f aca="false">IF(A16473="","",IF(D16473="Delivered",IF(B16473&lt;=INDEX(P_Due,F16473),1,0),0))</f>
        <v/>
      </c>
    </row>
    <row r="16474" customFormat="false" ht="15" hidden="false" customHeight="false" outlineLevel="0" collapsed="false">
      <c r="A16474" s="37"/>
      <c r="B16474" s="38"/>
      <c r="C16474" s="39"/>
      <c r="D16474" s="39"/>
      <c r="E16474" s="39"/>
      <c r="F16474" s="41" t="str">
        <f aca="false">IF(A16474="","",MATCH(A16474,P_ID,1))</f>
        <v/>
      </c>
      <c r="G16474" s="41" t="str">
        <f aca="false">IF(A16474="","",INDEX(P_Svc,F16474))</f>
        <v/>
      </c>
      <c r="H16474" s="41" t="str">
        <f aca="false">IF(A16474="","",INDEX(P_Zone,F16474))</f>
        <v/>
      </c>
      <c r="I16474" s="41" t="str">
        <f aca="false">IF(A16474="","",IF(D16474="Delivered",IF(B16474&lt;=INDEX(P_Due,F16474),1,0),0))</f>
        <v/>
      </c>
    </row>
    <row r="16475" customFormat="false" ht="15" hidden="false" customHeight="false" outlineLevel="0" collapsed="false">
      <c r="A16475" s="37"/>
      <c r="B16475" s="38"/>
      <c r="C16475" s="39"/>
      <c r="D16475" s="39"/>
      <c r="E16475" s="39"/>
      <c r="F16475" s="41" t="str">
        <f aca="false">IF(A16475="","",MATCH(A16475,P_ID,1))</f>
        <v/>
      </c>
      <c r="G16475" s="41" t="str">
        <f aca="false">IF(A16475="","",INDEX(P_Svc,F16475))</f>
        <v/>
      </c>
      <c r="H16475" s="41" t="str">
        <f aca="false">IF(A16475="","",INDEX(P_Zone,F16475))</f>
        <v/>
      </c>
      <c r="I16475" s="41" t="str">
        <f aca="false">IF(A16475="","",IF(D16475="Delivered",IF(B16475&lt;=INDEX(P_Due,F16475),1,0),0))</f>
        <v/>
      </c>
    </row>
    <row r="16476" customFormat="false" ht="15" hidden="false" customHeight="false" outlineLevel="0" collapsed="false">
      <c r="A16476" s="37"/>
      <c r="B16476" s="38"/>
      <c r="C16476" s="39"/>
      <c r="D16476" s="39"/>
      <c r="E16476" s="39"/>
      <c r="F16476" s="41" t="str">
        <f aca="false">IF(A16476="","",MATCH(A16476,P_ID,1))</f>
        <v/>
      </c>
      <c r="G16476" s="41" t="str">
        <f aca="false">IF(A16476="","",INDEX(P_Svc,F16476))</f>
        <v/>
      </c>
      <c r="H16476" s="41" t="str">
        <f aca="false">IF(A16476="","",INDEX(P_Zone,F16476))</f>
        <v/>
      </c>
      <c r="I16476" s="41" t="str">
        <f aca="false">IF(A16476="","",IF(D16476="Delivered",IF(B16476&lt;=INDEX(P_Due,F16476),1,0),0))</f>
        <v/>
      </c>
    </row>
    <row r="16477" customFormat="false" ht="15" hidden="false" customHeight="false" outlineLevel="0" collapsed="false">
      <c r="A16477" s="37"/>
      <c r="B16477" s="38"/>
      <c r="C16477" s="39"/>
      <c r="D16477" s="39"/>
      <c r="E16477" s="39"/>
      <c r="F16477" s="41" t="str">
        <f aca="false">IF(A16477="","",MATCH(A16477,P_ID,1))</f>
        <v/>
      </c>
      <c r="G16477" s="41" t="str">
        <f aca="false">IF(A16477="","",INDEX(P_Svc,F16477))</f>
        <v/>
      </c>
      <c r="H16477" s="41" t="str">
        <f aca="false">IF(A16477="","",INDEX(P_Zone,F16477))</f>
        <v/>
      </c>
      <c r="I16477" s="41" t="str">
        <f aca="false">IF(A16477="","",IF(D16477="Delivered",IF(B16477&lt;=INDEX(P_Due,F16477),1,0),0))</f>
        <v/>
      </c>
    </row>
    <row r="16478" customFormat="false" ht="15" hidden="false" customHeight="false" outlineLevel="0" collapsed="false">
      <c r="A16478" s="37"/>
      <c r="B16478" s="38"/>
      <c r="C16478" s="39"/>
      <c r="D16478" s="39"/>
      <c r="E16478" s="39"/>
      <c r="F16478" s="41" t="str">
        <f aca="false">IF(A16478="","",MATCH(A16478,P_ID,1))</f>
        <v/>
      </c>
      <c r="G16478" s="41" t="str">
        <f aca="false">IF(A16478="","",INDEX(P_Svc,F16478))</f>
        <v/>
      </c>
      <c r="H16478" s="41" t="str">
        <f aca="false">IF(A16478="","",INDEX(P_Zone,F16478))</f>
        <v/>
      </c>
      <c r="I16478" s="41" t="str">
        <f aca="false">IF(A16478="","",IF(D16478="Delivered",IF(B16478&lt;=INDEX(P_Due,F16478),1,0),0))</f>
        <v/>
      </c>
    </row>
    <row r="16479" customFormat="false" ht="15" hidden="false" customHeight="false" outlineLevel="0" collapsed="false">
      <c r="A16479" s="37"/>
      <c r="B16479" s="38"/>
      <c r="C16479" s="39"/>
      <c r="D16479" s="39"/>
      <c r="E16479" s="39"/>
      <c r="F16479" s="41" t="str">
        <f aca="false">IF(A16479="","",MATCH(A16479,P_ID,1))</f>
        <v/>
      </c>
      <c r="G16479" s="41" t="str">
        <f aca="false">IF(A16479="","",INDEX(P_Svc,F16479))</f>
        <v/>
      </c>
      <c r="H16479" s="41" t="str">
        <f aca="false">IF(A16479="","",INDEX(P_Zone,F16479))</f>
        <v/>
      </c>
      <c r="I16479" s="41" t="str">
        <f aca="false">IF(A16479="","",IF(D16479="Delivered",IF(B16479&lt;=INDEX(P_Due,F16479),1,0),0))</f>
        <v/>
      </c>
    </row>
    <row r="16480" customFormat="false" ht="15" hidden="false" customHeight="false" outlineLevel="0" collapsed="false">
      <c r="A16480" s="37"/>
      <c r="B16480" s="38"/>
      <c r="C16480" s="39"/>
      <c r="D16480" s="39"/>
      <c r="E16480" s="39"/>
      <c r="F16480" s="41" t="str">
        <f aca="false">IF(A16480="","",MATCH(A16480,P_ID,1))</f>
        <v/>
      </c>
      <c r="G16480" s="41" t="str">
        <f aca="false">IF(A16480="","",INDEX(P_Svc,F16480))</f>
        <v/>
      </c>
      <c r="H16480" s="41" t="str">
        <f aca="false">IF(A16480="","",INDEX(P_Zone,F16480))</f>
        <v/>
      </c>
      <c r="I16480" s="41" t="str">
        <f aca="false">IF(A16480="","",IF(D16480="Delivered",IF(B16480&lt;=INDEX(P_Due,F16480),1,0),0))</f>
        <v/>
      </c>
    </row>
    <row r="16481" customFormat="false" ht="15" hidden="false" customHeight="false" outlineLevel="0" collapsed="false">
      <c r="A16481" s="37"/>
      <c r="B16481" s="38"/>
      <c r="C16481" s="39"/>
      <c r="D16481" s="39"/>
      <c r="E16481" s="39"/>
      <c r="F16481" s="41" t="str">
        <f aca="false">IF(A16481="","",MATCH(A16481,P_ID,1))</f>
        <v/>
      </c>
      <c r="G16481" s="41" t="str">
        <f aca="false">IF(A16481="","",INDEX(P_Svc,F16481))</f>
        <v/>
      </c>
      <c r="H16481" s="41" t="str">
        <f aca="false">IF(A16481="","",INDEX(P_Zone,F16481))</f>
        <v/>
      </c>
      <c r="I16481" s="41" t="str">
        <f aca="false">IF(A16481="","",IF(D16481="Delivered",IF(B16481&lt;=INDEX(P_Due,F16481),1,0),0))</f>
        <v/>
      </c>
    </row>
    <row r="16482" customFormat="false" ht="15" hidden="false" customHeight="false" outlineLevel="0" collapsed="false">
      <c r="A16482" s="37"/>
      <c r="B16482" s="38"/>
      <c r="C16482" s="39"/>
      <c r="D16482" s="39"/>
      <c r="E16482" s="39"/>
      <c r="F16482" s="41" t="str">
        <f aca="false">IF(A16482="","",MATCH(A16482,P_ID,1))</f>
        <v/>
      </c>
      <c r="G16482" s="41" t="str">
        <f aca="false">IF(A16482="","",INDEX(P_Svc,F16482))</f>
        <v/>
      </c>
      <c r="H16482" s="41" t="str">
        <f aca="false">IF(A16482="","",INDEX(P_Zone,F16482))</f>
        <v/>
      </c>
      <c r="I16482" s="41" t="str">
        <f aca="false">IF(A16482="","",IF(D16482="Delivered",IF(B16482&lt;=INDEX(P_Due,F16482),1,0),0))</f>
        <v/>
      </c>
    </row>
    <row r="16483" customFormat="false" ht="15" hidden="false" customHeight="false" outlineLevel="0" collapsed="false">
      <c r="A16483" s="37"/>
      <c r="B16483" s="38"/>
      <c r="C16483" s="39"/>
      <c r="D16483" s="39"/>
      <c r="E16483" s="39"/>
      <c r="F16483" s="41" t="str">
        <f aca="false">IF(A16483="","",MATCH(A16483,P_ID,1))</f>
        <v/>
      </c>
      <c r="G16483" s="41" t="str">
        <f aca="false">IF(A16483="","",INDEX(P_Svc,F16483))</f>
        <v/>
      </c>
      <c r="H16483" s="41" t="str">
        <f aca="false">IF(A16483="","",INDEX(P_Zone,F16483))</f>
        <v/>
      </c>
      <c r="I16483" s="41" t="str">
        <f aca="false">IF(A16483="","",IF(D16483="Delivered",IF(B16483&lt;=INDEX(P_Due,F16483),1,0),0))</f>
        <v/>
      </c>
    </row>
    <row r="16484" customFormat="false" ht="15" hidden="false" customHeight="false" outlineLevel="0" collapsed="false">
      <c r="A16484" s="37"/>
      <c r="B16484" s="38"/>
      <c r="C16484" s="39"/>
      <c r="D16484" s="39"/>
      <c r="E16484" s="39"/>
      <c r="F16484" s="41" t="str">
        <f aca="false">IF(A16484="","",MATCH(A16484,P_ID,1))</f>
        <v/>
      </c>
      <c r="G16484" s="41" t="str">
        <f aca="false">IF(A16484="","",INDEX(P_Svc,F16484))</f>
        <v/>
      </c>
      <c r="H16484" s="41" t="str">
        <f aca="false">IF(A16484="","",INDEX(P_Zone,F16484))</f>
        <v/>
      </c>
      <c r="I16484" s="41" t="str">
        <f aca="false">IF(A16484="","",IF(D16484="Delivered",IF(B16484&lt;=INDEX(P_Due,F16484),1,0),0))</f>
        <v/>
      </c>
    </row>
    <row r="16485" customFormat="false" ht="15" hidden="false" customHeight="false" outlineLevel="0" collapsed="false">
      <c r="A16485" s="37"/>
      <c r="B16485" s="38"/>
      <c r="C16485" s="39"/>
      <c r="D16485" s="39"/>
      <c r="E16485" s="39"/>
      <c r="F16485" s="41" t="str">
        <f aca="false">IF(A16485="","",MATCH(A16485,P_ID,1))</f>
        <v/>
      </c>
      <c r="G16485" s="41" t="str">
        <f aca="false">IF(A16485="","",INDEX(P_Svc,F16485))</f>
        <v/>
      </c>
      <c r="H16485" s="41" t="str">
        <f aca="false">IF(A16485="","",INDEX(P_Zone,F16485))</f>
        <v/>
      </c>
      <c r="I16485" s="41" t="str">
        <f aca="false">IF(A16485="","",IF(D16485="Delivered",IF(B16485&lt;=INDEX(P_Due,F16485),1,0),0))</f>
        <v/>
      </c>
    </row>
    <row r="16486" customFormat="false" ht="15" hidden="false" customHeight="false" outlineLevel="0" collapsed="false">
      <c r="A16486" s="37"/>
      <c r="B16486" s="38"/>
      <c r="C16486" s="39"/>
      <c r="D16486" s="39"/>
      <c r="E16486" s="39"/>
      <c r="F16486" s="41" t="str">
        <f aca="false">IF(A16486="","",MATCH(A16486,P_ID,1))</f>
        <v/>
      </c>
      <c r="G16486" s="41" t="str">
        <f aca="false">IF(A16486="","",INDEX(P_Svc,F16486))</f>
        <v/>
      </c>
      <c r="H16486" s="41" t="str">
        <f aca="false">IF(A16486="","",INDEX(P_Zone,F16486))</f>
        <v/>
      </c>
      <c r="I16486" s="41" t="str">
        <f aca="false">IF(A16486="","",IF(D16486="Delivered",IF(B16486&lt;=INDEX(P_Due,F16486),1,0),0))</f>
        <v/>
      </c>
    </row>
    <row r="16487" customFormat="false" ht="15" hidden="false" customHeight="false" outlineLevel="0" collapsed="false">
      <c r="A16487" s="37"/>
      <c r="B16487" s="38"/>
      <c r="C16487" s="39"/>
      <c r="D16487" s="39"/>
      <c r="E16487" s="39"/>
      <c r="F16487" s="41" t="str">
        <f aca="false">IF(A16487="","",MATCH(A16487,P_ID,1))</f>
        <v/>
      </c>
      <c r="G16487" s="41" t="str">
        <f aca="false">IF(A16487="","",INDEX(P_Svc,F16487))</f>
        <v/>
      </c>
      <c r="H16487" s="41" t="str">
        <f aca="false">IF(A16487="","",INDEX(P_Zone,F16487))</f>
        <v/>
      </c>
      <c r="I16487" s="41" t="str">
        <f aca="false">IF(A16487="","",IF(D16487="Delivered",IF(B16487&lt;=INDEX(P_Due,F16487),1,0),0))</f>
        <v/>
      </c>
    </row>
    <row r="16488" customFormat="false" ht="15" hidden="false" customHeight="false" outlineLevel="0" collapsed="false">
      <c r="A16488" s="37"/>
      <c r="B16488" s="38"/>
      <c r="C16488" s="39"/>
      <c r="D16488" s="39"/>
      <c r="E16488" s="39"/>
      <c r="F16488" s="41" t="str">
        <f aca="false">IF(A16488="","",MATCH(A16488,P_ID,1))</f>
        <v/>
      </c>
      <c r="G16488" s="41" t="str">
        <f aca="false">IF(A16488="","",INDEX(P_Svc,F16488))</f>
        <v/>
      </c>
      <c r="H16488" s="41" t="str">
        <f aca="false">IF(A16488="","",INDEX(P_Zone,F16488))</f>
        <v/>
      </c>
      <c r="I16488" s="41" t="str">
        <f aca="false">IF(A16488="","",IF(D16488="Delivered",IF(B16488&lt;=INDEX(P_Due,F16488),1,0),0))</f>
        <v/>
      </c>
    </row>
    <row r="16489" customFormat="false" ht="15" hidden="false" customHeight="false" outlineLevel="0" collapsed="false">
      <c r="A16489" s="37"/>
      <c r="B16489" s="38"/>
      <c r="C16489" s="39"/>
      <c r="D16489" s="39"/>
      <c r="E16489" s="39"/>
      <c r="F16489" s="41" t="str">
        <f aca="false">IF(A16489="","",MATCH(A16489,P_ID,1))</f>
        <v/>
      </c>
      <c r="G16489" s="41" t="str">
        <f aca="false">IF(A16489="","",INDEX(P_Svc,F16489))</f>
        <v/>
      </c>
      <c r="H16489" s="41" t="str">
        <f aca="false">IF(A16489="","",INDEX(P_Zone,F16489))</f>
        <v/>
      </c>
      <c r="I16489" s="41" t="str">
        <f aca="false">IF(A16489="","",IF(D16489="Delivered",IF(B16489&lt;=INDEX(P_Due,F16489),1,0),0))</f>
        <v/>
      </c>
    </row>
    <row r="16490" customFormat="false" ht="15" hidden="false" customHeight="false" outlineLevel="0" collapsed="false">
      <c r="A16490" s="37"/>
      <c r="B16490" s="38"/>
      <c r="C16490" s="39"/>
      <c r="D16490" s="39"/>
      <c r="E16490" s="39"/>
      <c r="F16490" s="41" t="str">
        <f aca="false">IF(A16490="","",MATCH(A16490,P_ID,1))</f>
        <v/>
      </c>
      <c r="G16490" s="41" t="str">
        <f aca="false">IF(A16490="","",INDEX(P_Svc,F16490))</f>
        <v/>
      </c>
      <c r="H16490" s="41" t="str">
        <f aca="false">IF(A16490="","",INDEX(P_Zone,F16490))</f>
        <v/>
      </c>
      <c r="I16490" s="41" t="str">
        <f aca="false">IF(A16490="","",IF(D16490="Delivered",IF(B16490&lt;=INDEX(P_Due,F16490),1,0),0))</f>
        <v/>
      </c>
    </row>
    <row r="16491" customFormat="false" ht="15" hidden="false" customHeight="false" outlineLevel="0" collapsed="false">
      <c r="A16491" s="37"/>
      <c r="B16491" s="38"/>
      <c r="C16491" s="39"/>
      <c r="D16491" s="39"/>
      <c r="E16491" s="39"/>
      <c r="F16491" s="41" t="str">
        <f aca="false">IF(A16491="","",MATCH(A16491,P_ID,1))</f>
        <v/>
      </c>
      <c r="G16491" s="41" t="str">
        <f aca="false">IF(A16491="","",INDEX(P_Svc,F16491))</f>
        <v/>
      </c>
      <c r="H16491" s="41" t="str">
        <f aca="false">IF(A16491="","",INDEX(P_Zone,F16491))</f>
        <v/>
      </c>
      <c r="I16491" s="41" t="str">
        <f aca="false">IF(A16491="","",IF(D16491="Delivered",IF(B16491&lt;=INDEX(P_Due,F16491),1,0),0))</f>
        <v/>
      </c>
    </row>
    <row r="16492" customFormat="false" ht="15" hidden="false" customHeight="false" outlineLevel="0" collapsed="false">
      <c r="A16492" s="37"/>
      <c r="B16492" s="38"/>
      <c r="C16492" s="39"/>
      <c r="D16492" s="39"/>
      <c r="E16492" s="39"/>
      <c r="F16492" s="41" t="str">
        <f aca="false">IF(A16492="","",MATCH(A16492,P_ID,1))</f>
        <v/>
      </c>
      <c r="G16492" s="41" t="str">
        <f aca="false">IF(A16492="","",INDEX(P_Svc,F16492))</f>
        <v/>
      </c>
      <c r="H16492" s="41" t="str">
        <f aca="false">IF(A16492="","",INDEX(P_Zone,F16492))</f>
        <v/>
      </c>
      <c r="I16492" s="41" t="str">
        <f aca="false">IF(A16492="","",IF(D16492="Delivered",IF(B16492&lt;=INDEX(P_Due,F16492),1,0),0))</f>
        <v/>
      </c>
    </row>
    <row r="16493" customFormat="false" ht="15" hidden="false" customHeight="false" outlineLevel="0" collapsed="false">
      <c r="A16493" s="37"/>
      <c r="B16493" s="38"/>
      <c r="C16493" s="39"/>
      <c r="D16493" s="39"/>
      <c r="E16493" s="39"/>
      <c r="F16493" s="41" t="str">
        <f aca="false">IF(A16493="","",MATCH(A16493,P_ID,1))</f>
        <v/>
      </c>
      <c r="G16493" s="41" t="str">
        <f aca="false">IF(A16493="","",INDEX(P_Svc,F16493))</f>
        <v/>
      </c>
      <c r="H16493" s="41" t="str">
        <f aca="false">IF(A16493="","",INDEX(P_Zone,F16493))</f>
        <v/>
      </c>
      <c r="I16493" s="41" t="str">
        <f aca="false">IF(A16493="","",IF(D16493="Delivered",IF(B16493&lt;=INDEX(P_Due,F16493),1,0),0))</f>
        <v/>
      </c>
    </row>
    <row r="16494" customFormat="false" ht="15" hidden="false" customHeight="false" outlineLevel="0" collapsed="false">
      <c r="A16494" s="37"/>
      <c r="B16494" s="38"/>
      <c r="C16494" s="39"/>
      <c r="D16494" s="39"/>
      <c r="E16494" s="39"/>
      <c r="F16494" s="41" t="str">
        <f aca="false">IF(A16494="","",MATCH(A16494,P_ID,1))</f>
        <v/>
      </c>
      <c r="G16494" s="41" t="str">
        <f aca="false">IF(A16494="","",INDEX(P_Svc,F16494))</f>
        <v/>
      </c>
      <c r="H16494" s="41" t="str">
        <f aca="false">IF(A16494="","",INDEX(P_Zone,F16494))</f>
        <v/>
      </c>
      <c r="I16494" s="41" t="str">
        <f aca="false">IF(A16494="","",IF(D16494="Delivered",IF(B16494&lt;=INDEX(P_Due,F16494),1,0),0))</f>
        <v/>
      </c>
    </row>
    <row r="16495" customFormat="false" ht="15" hidden="false" customHeight="false" outlineLevel="0" collapsed="false">
      <c r="A16495" s="37"/>
      <c r="B16495" s="38"/>
      <c r="C16495" s="39"/>
      <c r="D16495" s="39"/>
      <c r="E16495" s="39"/>
      <c r="F16495" s="41" t="str">
        <f aca="false">IF(A16495="","",MATCH(A16495,P_ID,1))</f>
        <v/>
      </c>
      <c r="G16495" s="41" t="str">
        <f aca="false">IF(A16495="","",INDEX(P_Svc,F16495))</f>
        <v/>
      </c>
      <c r="H16495" s="41" t="str">
        <f aca="false">IF(A16495="","",INDEX(P_Zone,F16495))</f>
        <v/>
      </c>
      <c r="I16495" s="41" t="str">
        <f aca="false">IF(A16495="","",IF(D16495="Delivered",IF(B16495&lt;=INDEX(P_Due,F16495),1,0),0))</f>
        <v/>
      </c>
    </row>
    <row r="16496" customFormat="false" ht="15" hidden="false" customHeight="false" outlineLevel="0" collapsed="false">
      <c r="A16496" s="37"/>
      <c r="B16496" s="38"/>
      <c r="C16496" s="39"/>
      <c r="D16496" s="39"/>
      <c r="E16496" s="39"/>
      <c r="F16496" s="41" t="str">
        <f aca="false">IF(A16496="","",MATCH(A16496,P_ID,1))</f>
        <v/>
      </c>
      <c r="G16496" s="41" t="str">
        <f aca="false">IF(A16496="","",INDEX(P_Svc,F16496))</f>
        <v/>
      </c>
      <c r="H16496" s="41" t="str">
        <f aca="false">IF(A16496="","",INDEX(P_Zone,F16496))</f>
        <v/>
      </c>
      <c r="I16496" s="41" t="str">
        <f aca="false">IF(A16496="","",IF(D16496="Delivered",IF(B16496&lt;=INDEX(P_Due,F16496),1,0),0))</f>
        <v/>
      </c>
    </row>
    <row r="16497" customFormat="false" ht="15" hidden="false" customHeight="false" outlineLevel="0" collapsed="false">
      <c r="A16497" s="37"/>
      <c r="B16497" s="38"/>
      <c r="C16497" s="39"/>
      <c r="D16497" s="39"/>
      <c r="E16497" s="39"/>
      <c r="F16497" s="41" t="str">
        <f aca="false">IF(A16497="","",MATCH(A16497,P_ID,1))</f>
        <v/>
      </c>
      <c r="G16497" s="41" t="str">
        <f aca="false">IF(A16497="","",INDEX(P_Svc,F16497))</f>
        <v/>
      </c>
      <c r="H16497" s="41" t="str">
        <f aca="false">IF(A16497="","",INDEX(P_Zone,F16497))</f>
        <v/>
      </c>
      <c r="I16497" s="41" t="str">
        <f aca="false">IF(A16497="","",IF(D16497="Delivered",IF(B16497&lt;=INDEX(P_Due,F16497),1,0),0))</f>
        <v/>
      </c>
    </row>
    <row r="16498" customFormat="false" ht="15" hidden="false" customHeight="false" outlineLevel="0" collapsed="false">
      <c r="A16498" s="37"/>
      <c r="B16498" s="38"/>
      <c r="C16498" s="39"/>
      <c r="D16498" s="39"/>
      <c r="E16498" s="39"/>
      <c r="F16498" s="41" t="str">
        <f aca="false">IF(A16498="","",MATCH(A16498,P_ID,1))</f>
        <v/>
      </c>
      <c r="G16498" s="41" t="str">
        <f aca="false">IF(A16498="","",INDEX(P_Svc,F16498))</f>
        <v/>
      </c>
      <c r="H16498" s="41" t="str">
        <f aca="false">IF(A16498="","",INDEX(P_Zone,F16498))</f>
        <v/>
      </c>
      <c r="I16498" s="41" t="str">
        <f aca="false">IF(A16498="","",IF(D16498="Delivered",IF(B16498&lt;=INDEX(P_Due,F16498),1,0),0))</f>
        <v/>
      </c>
    </row>
    <row r="16499" customFormat="false" ht="15" hidden="false" customHeight="false" outlineLevel="0" collapsed="false">
      <c r="A16499" s="37"/>
      <c r="B16499" s="38"/>
      <c r="C16499" s="39"/>
      <c r="D16499" s="39"/>
      <c r="E16499" s="39"/>
      <c r="F16499" s="41" t="str">
        <f aca="false">IF(A16499="","",MATCH(A16499,P_ID,1))</f>
        <v/>
      </c>
      <c r="G16499" s="41" t="str">
        <f aca="false">IF(A16499="","",INDEX(P_Svc,F16499))</f>
        <v/>
      </c>
      <c r="H16499" s="41" t="str">
        <f aca="false">IF(A16499="","",INDEX(P_Zone,F16499))</f>
        <v/>
      </c>
      <c r="I16499" s="41" t="str">
        <f aca="false">IF(A16499="","",IF(D16499="Delivered",IF(B16499&lt;=INDEX(P_Due,F16499),1,0),0))</f>
        <v/>
      </c>
    </row>
    <row r="16500" customFormat="false" ht="15" hidden="false" customHeight="false" outlineLevel="0" collapsed="false">
      <c r="A16500" s="37"/>
      <c r="B16500" s="38"/>
      <c r="C16500" s="39"/>
      <c r="D16500" s="39"/>
      <c r="E16500" s="39"/>
      <c r="F16500" s="41" t="str">
        <f aca="false">IF(A16500="","",MATCH(A16500,P_ID,1))</f>
        <v/>
      </c>
      <c r="G16500" s="41" t="str">
        <f aca="false">IF(A16500="","",INDEX(P_Svc,F16500))</f>
        <v/>
      </c>
      <c r="H16500" s="41" t="str">
        <f aca="false">IF(A16500="","",INDEX(P_Zone,F16500))</f>
        <v/>
      </c>
      <c r="I16500" s="41" t="str">
        <f aca="false">IF(A16500="","",IF(D16500="Delivered",IF(B16500&lt;=INDEX(P_Due,F16500),1,0),0))</f>
        <v/>
      </c>
    </row>
    <row r="16501" customFormat="false" ht="15" hidden="false" customHeight="false" outlineLevel="0" collapsed="false">
      <c r="A16501" s="37"/>
      <c r="B16501" s="38"/>
      <c r="C16501" s="39"/>
      <c r="D16501" s="39"/>
      <c r="E16501" s="39"/>
      <c r="F16501" s="41" t="str">
        <f aca="false">IF(A16501="","",MATCH(A16501,P_ID,1))</f>
        <v/>
      </c>
      <c r="G16501" s="41" t="str">
        <f aca="false">IF(A16501="","",INDEX(P_Svc,F16501))</f>
        <v/>
      </c>
      <c r="H16501" s="41" t="str">
        <f aca="false">IF(A16501="","",INDEX(P_Zone,F16501))</f>
        <v/>
      </c>
      <c r="I16501" s="41" t="str">
        <f aca="false">IF(A16501="","",IF(D16501="Delivered",IF(B16501&lt;=INDEX(P_Due,F16501),1,0),0))</f>
        <v/>
      </c>
    </row>
    <row r="16502" customFormat="false" ht="15" hidden="false" customHeight="false" outlineLevel="0" collapsed="false">
      <c r="A16502" s="37"/>
      <c r="B16502" s="38"/>
      <c r="C16502" s="39"/>
      <c r="D16502" s="39"/>
      <c r="E16502" s="39"/>
      <c r="F16502" s="41" t="str">
        <f aca="false">IF(A16502="","",MATCH(A16502,P_ID,1))</f>
        <v/>
      </c>
      <c r="G16502" s="41" t="str">
        <f aca="false">IF(A16502="","",INDEX(P_Svc,F16502))</f>
        <v/>
      </c>
      <c r="H16502" s="41" t="str">
        <f aca="false">IF(A16502="","",INDEX(P_Zone,F16502))</f>
        <v/>
      </c>
      <c r="I16502" s="41" t="str">
        <f aca="false">IF(A16502="","",IF(D16502="Delivered",IF(B16502&lt;=INDEX(P_Due,F16502),1,0),0))</f>
        <v/>
      </c>
    </row>
    <row r="16503" customFormat="false" ht="15" hidden="false" customHeight="false" outlineLevel="0" collapsed="false">
      <c r="A16503" s="37"/>
      <c r="B16503" s="38"/>
      <c r="C16503" s="39"/>
      <c r="D16503" s="39"/>
      <c r="E16503" s="39"/>
      <c r="F16503" s="41" t="str">
        <f aca="false">IF(A16503="","",MATCH(A16503,P_ID,1))</f>
        <v/>
      </c>
      <c r="G16503" s="41" t="str">
        <f aca="false">IF(A16503="","",INDEX(P_Svc,F16503))</f>
        <v/>
      </c>
      <c r="H16503" s="41" t="str">
        <f aca="false">IF(A16503="","",INDEX(P_Zone,F16503))</f>
        <v/>
      </c>
      <c r="I16503" s="41" t="str">
        <f aca="false">IF(A16503="","",IF(D16503="Delivered",IF(B16503&lt;=INDEX(P_Due,F16503),1,0),0))</f>
        <v/>
      </c>
    </row>
    <row r="16504" customFormat="false" ht="15" hidden="false" customHeight="false" outlineLevel="0" collapsed="false">
      <c r="A16504" s="37"/>
      <c r="B16504" s="38"/>
      <c r="C16504" s="39"/>
      <c r="D16504" s="39"/>
      <c r="E16504" s="39"/>
      <c r="F16504" s="41" t="str">
        <f aca="false">IF(A16504="","",MATCH(A16504,P_ID,1))</f>
        <v/>
      </c>
      <c r="G16504" s="41" t="str">
        <f aca="false">IF(A16504="","",INDEX(P_Svc,F16504))</f>
        <v/>
      </c>
      <c r="H16504" s="41" t="str">
        <f aca="false">IF(A16504="","",INDEX(P_Zone,F16504))</f>
        <v/>
      </c>
      <c r="I16504" s="41" t="str">
        <f aca="false">IF(A16504="","",IF(D16504="Delivered",IF(B16504&lt;=INDEX(P_Due,F16504),1,0),0))</f>
        <v/>
      </c>
    </row>
    <row r="16505" customFormat="false" ht="15" hidden="false" customHeight="false" outlineLevel="0" collapsed="false">
      <c r="A16505" s="37"/>
      <c r="B16505" s="38"/>
      <c r="C16505" s="39"/>
      <c r="D16505" s="39"/>
      <c r="E16505" s="39"/>
      <c r="F16505" s="41" t="str">
        <f aca="false">IF(A16505="","",MATCH(A16505,P_ID,1))</f>
        <v/>
      </c>
      <c r="G16505" s="41" t="str">
        <f aca="false">IF(A16505="","",INDEX(P_Svc,F16505))</f>
        <v/>
      </c>
      <c r="H16505" s="41" t="str">
        <f aca="false">IF(A16505="","",INDEX(P_Zone,F16505))</f>
        <v/>
      </c>
      <c r="I16505" s="41" t="str">
        <f aca="false">IF(A16505="","",IF(D16505="Delivered",IF(B16505&lt;=INDEX(P_Due,F16505),1,0),0))</f>
        <v/>
      </c>
    </row>
    <row r="16506" customFormat="false" ht="15" hidden="false" customHeight="false" outlineLevel="0" collapsed="false">
      <c r="A16506" s="37"/>
      <c r="B16506" s="38"/>
      <c r="C16506" s="39"/>
      <c r="D16506" s="39"/>
      <c r="E16506" s="39"/>
      <c r="F16506" s="41" t="str">
        <f aca="false">IF(A16506="","",MATCH(A16506,P_ID,1))</f>
        <v/>
      </c>
      <c r="G16506" s="41" t="str">
        <f aca="false">IF(A16506="","",INDEX(P_Svc,F16506))</f>
        <v/>
      </c>
      <c r="H16506" s="41" t="str">
        <f aca="false">IF(A16506="","",INDEX(P_Zone,F16506))</f>
        <v/>
      </c>
      <c r="I16506" s="41" t="str">
        <f aca="false">IF(A16506="","",IF(D16506="Delivered",IF(B16506&lt;=INDEX(P_Due,F16506),1,0),0))</f>
        <v/>
      </c>
    </row>
    <row r="16507" customFormat="false" ht="15" hidden="false" customHeight="false" outlineLevel="0" collapsed="false">
      <c r="A16507" s="37"/>
      <c r="B16507" s="38"/>
      <c r="C16507" s="39"/>
      <c r="D16507" s="39"/>
      <c r="E16507" s="39"/>
      <c r="F16507" s="41" t="str">
        <f aca="false">IF(A16507="","",MATCH(A16507,P_ID,1))</f>
        <v/>
      </c>
      <c r="G16507" s="41" t="str">
        <f aca="false">IF(A16507="","",INDEX(P_Svc,F16507))</f>
        <v/>
      </c>
      <c r="H16507" s="41" t="str">
        <f aca="false">IF(A16507="","",INDEX(P_Zone,F16507))</f>
        <v/>
      </c>
      <c r="I16507" s="41" t="str">
        <f aca="false">IF(A16507="","",IF(D16507="Delivered",IF(B16507&lt;=INDEX(P_Due,F16507),1,0),0))</f>
        <v/>
      </c>
    </row>
    <row r="16508" customFormat="false" ht="15" hidden="false" customHeight="false" outlineLevel="0" collapsed="false">
      <c r="A16508" s="37"/>
      <c r="B16508" s="38"/>
      <c r="C16508" s="39"/>
      <c r="D16508" s="39"/>
      <c r="E16508" s="39"/>
      <c r="F16508" s="41" t="str">
        <f aca="false">IF(A16508="","",MATCH(A16508,P_ID,1))</f>
        <v/>
      </c>
      <c r="G16508" s="41" t="str">
        <f aca="false">IF(A16508="","",INDEX(P_Svc,F16508))</f>
        <v/>
      </c>
      <c r="H16508" s="41" t="str">
        <f aca="false">IF(A16508="","",INDEX(P_Zone,F16508))</f>
        <v/>
      </c>
      <c r="I16508" s="41" t="str">
        <f aca="false">IF(A16508="","",IF(D16508="Delivered",IF(B16508&lt;=INDEX(P_Due,F16508),1,0),0))</f>
        <v/>
      </c>
    </row>
    <row r="16509" customFormat="false" ht="15" hidden="false" customHeight="false" outlineLevel="0" collapsed="false">
      <c r="A16509" s="37"/>
      <c r="B16509" s="38"/>
      <c r="C16509" s="39"/>
      <c r="D16509" s="39"/>
      <c r="E16509" s="39"/>
      <c r="F16509" s="41" t="str">
        <f aca="false">IF(A16509="","",MATCH(A16509,P_ID,1))</f>
        <v/>
      </c>
      <c r="G16509" s="41" t="str">
        <f aca="false">IF(A16509="","",INDEX(P_Svc,F16509))</f>
        <v/>
      </c>
      <c r="H16509" s="41" t="str">
        <f aca="false">IF(A16509="","",INDEX(P_Zone,F16509))</f>
        <v/>
      </c>
      <c r="I16509" s="41" t="str">
        <f aca="false">IF(A16509="","",IF(D16509="Delivered",IF(B16509&lt;=INDEX(P_Due,F16509),1,0),0))</f>
        <v/>
      </c>
    </row>
    <row r="16510" customFormat="false" ht="15" hidden="false" customHeight="false" outlineLevel="0" collapsed="false">
      <c r="A16510" s="37"/>
      <c r="B16510" s="38"/>
      <c r="C16510" s="39"/>
      <c r="D16510" s="39"/>
      <c r="E16510" s="39"/>
      <c r="F16510" s="41" t="str">
        <f aca="false">IF(A16510="","",MATCH(A16510,P_ID,1))</f>
        <v/>
      </c>
      <c r="G16510" s="41" t="str">
        <f aca="false">IF(A16510="","",INDEX(P_Svc,F16510))</f>
        <v/>
      </c>
      <c r="H16510" s="41" t="str">
        <f aca="false">IF(A16510="","",INDEX(P_Zone,F16510))</f>
        <v/>
      </c>
      <c r="I16510" s="41" t="str">
        <f aca="false">IF(A16510="","",IF(D16510="Delivered",IF(B16510&lt;=INDEX(P_Due,F16510),1,0),0))</f>
        <v/>
      </c>
    </row>
    <row r="16511" customFormat="false" ht="15" hidden="false" customHeight="false" outlineLevel="0" collapsed="false">
      <c r="A16511" s="37"/>
      <c r="B16511" s="38"/>
      <c r="C16511" s="39"/>
      <c r="D16511" s="39"/>
      <c r="E16511" s="39"/>
      <c r="F16511" s="41" t="str">
        <f aca="false">IF(A16511="","",MATCH(A16511,P_ID,1))</f>
        <v/>
      </c>
      <c r="G16511" s="41" t="str">
        <f aca="false">IF(A16511="","",INDEX(P_Svc,F16511))</f>
        <v/>
      </c>
      <c r="H16511" s="41" t="str">
        <f aca="false">IF(A16511="","",INDEX(P_Zone,F16511))</f>
        <v/>
      </c>
      <c r="I16511" s="41" t="str">
        <f aca="false">IF(A16511="","",IF(D16511="Delivered",IF(B16511&lt;=INDEX(P_Due,F16511),1,0),0))</f>
        <v/>
      </c>
    </row>
    <row r="16512" customFormat="false" ht="15" hidden="false" customHeight="false" outlineLevel="0" collapsed="false">
      <c r="A16512" s="37"/>
      <c r="B16512" s="38"/>
      <c r="C16512" s="39"/>
      <c r="D16512" s="39"/>
      <c r="E16512" s="39"/>
      <c r="F16512" s="41" t="str">
        <f aca="false">IF(A16512="","",MATCH(A16512,P_ID,1))</f>
        <v/>
      </c>
      <c r="G16512" s="41" t="str">
        <f aca="false">IF(A16512="","",INDEX(P_Svc,F16512))</f>
        <v/>
      </c>
      <c r="H16512" s="41" t="str">
        <f aca="false">IF(A16512="","",INDEX(P_Zone,F16512))</f>
        <v/>
      </c>
      <c r="I16512" s="41" t="str">
        <f aca="false">IF(A16512="","",IF(D16512="Delivered",IF(B16512&lt;=INDEX(P_Due,F16512),1,0),0))</f>
        <v/>
      </c>
    </row>
    <row r="16513" customFormat="false" ht="15" hidden="false" customHeight="false" outlineLevel="0" collapsed="false">
      <c r="A16513" s="37"/>
      <c r="B16513" s="38"/>
      <c r="C16513" s="39"/>
      <c r="D16513" s="39"/>
      <c r="E16513" s="39"/>
      <c r="F16513" s="41" t="str">
        <f aca="false">IF(A16513="","",MATCH(A16513,P_ID,1))</f>
        <v/>
      </c>
      <c r="G16513" s="41" t="str">
        <f aca="false">IF(A16513="","",INDEX(P_Svc,F16513))</f>
        <v/>
      </c>
      <c r="H16513" s="41" t="str">
        <f aca="false">IF(A16513="","",INDEX(P_Zone,F16513))</f>
        <v/>
      </c>
      <c r="I16513" s="41" t="str">
        <f aca="false">IF(A16513="","",IF(D16513="Delivered",IF(B16513&lt;=INDEX(P_Due,F16513),1,0),0))</f>
        <v/>
      </c>
    </row>
    <row r="16514" customFormat="false" ht="15" hidden="false" customHeight="false" outlineLevel="0" collapsed="false">
      <c r="A16514" s="37"/>
      <c r="B16514" s="38"/>
      <c r="C16514" s="39"/>
      <c r="D16514" s="39"/>
      <c r="E16514" s="39"/>
      <c r="F16514" s="41" t="str">
        <f aca="false">IF(A16514="","",MATCH(A16514,P_ID,1))</f>
        <v/>
      </c>
      <c r="G16514" s="41" t="str">
        <f aca="false">IF(A16514="","",INDEX(P_Svc,F16514))</f>
        <v/>
      </c>
      <c r="H16514" s="41" t="str">
        <f aca="false">IF(A16514="","",INDEX(P_Zone,F16514))</f>
        <v/>
      </c>
      <c r="I16514" s="41" t="str">
        <f aca="false">IF(A16514="","",IF(D16514="Delivered",IF(B16514&lt;=INDEX(P_Due,F16514),1,0),0))</f>
        <v/>
      </c>
    </row>
    <row r="16515" customFormat="false" ht="15" hidden="false" customHeight="false" outlineLevel="0" collapsed="false">
      <c r="A16515" s="37"/>
      <c r="B16515" s="38"/>
      <c r="C16515" s="39"/>
      <c r="D16515" s="39"/>
      <c r="E16515" s="39"/>
      <c r="F16515" s="41" t="str">
        <f aca="false">IF(A16515="","",MATCH(A16515,P_ID,1))</f>
        <v/>
      </c>
      <c r="G16515" s="41" t="str">
        <f aca="false">IF(A16515="","",INDEX(P_Svc,F16515))</f>
        <v/>
      </c>
      <c r="H16515" s="41" t="str">
        <f aca="false">IF(A16515="","",INDEX(P_Zone,F16515))</f>
        <v/>
      </c>
      <c r="I16515" s="41" t="str">
        <f aca="false">IF(A16515="","",IF(D16515="Delivered",IF(B16515&lt;=INDEX(P_Due,F16515),1,0),0))</f>
        <v/>
      </c>
    </row>
    <row r="16516" customFormat="false" ht="15" hidden="false" customHeight="false" outlineLevel="0" collapsed="false">
      <c r="A16516" s="37"/>
      <c r="B16516" s="38"/>
      <c r="C16516" s="39"/>
      <c r="D16516" s="39"/>
      <c r="E16516" s="39"/>
      <c r="F16516" s="41" t="str">
        <f aca="false">IF(A16516="","",MATCH(A16516,P_ID,1))</f>
        <v/>
      </c>
      <c r="G16516" s="41" t="str">
        <f aca="false">IF(A16516="","",INDEX(P_Svc,F16516))</f>
        <v/>
      </c>
      <c r="H16516" s="41" t="str">
        <f aca="false">IF(A16516="","",INDEX(P_Zone,F16516))</f>
        <v/>
      </c>
      <c r="I16516" s="41" t="str">
        <f aca="false">IF(A16516="","",IF(D16516="Delivered",IF(B16516&lt;=INDEX(P_Due,F16516),1,0),0))</f>
        <v/>
      </c>
    </row>
    <row r="16517" customFormat="false" ht="15" hidden="false" customHeight="false" outlineLevel="0" collapsed="false">
      <c r="A16517" s="37"/>
      <c r="B16517" s="38"/>
      <c r="C16517" s="39"/>
      <c r="D16517" s="39"/>
      <c r="E16517" s="39"/>
      <c r="F16517" s="41" t="str">
        <f aca="false">IF(A16517="","",MATCH(A16517,P_ID,1))</f>
        <v/>
      </c>
      <c r="G16517" s="41" t="str">
        <f aca="false">IF(A16517="","",INDEX(P_Svc,F16517))</f>
        <v/>
      </c>
      <c r="H16517" s="41" t="str">
        <f aca="false">IF(A16517="","",INDEX(P_Zone,F16517))</f>
        <v/>
      </c>
      <c r="I16517" s="41" t="str">
        <f aca="false">IF(A16517="","",IF(D16517="Delivered",IF(B16517&lt;=INDEX(P_Due,F16517),1,0),0))</f>
        <v/>
      </c>
    </row>
    <row r="16518" customFormat="false" ht="15" hidden="false" customHeight="false" outlineLevel="0" collapsed="false">
      <c r="A16518" s="37"/>
      <c r="B16518" s="38"/>
      <c r="C16518" s="39"/>
      <c r="D16518" s="39"/>
      <c r="E16518" s="39"/>
      <c r="F16518" s="41" t="str">
        <f aca="false">IF(A16518="","",MATCH(A16518,P_ID,1))</f>
        <v/>
      </c>
      <c r="G16518" s="41" t="str">
        <f aca="false">IF(A16518="","",INDEX(P_Svc,F16518))</f>
        <v/>
      </c>
      <c r="H16518" s="41" t="str">
        <f aca="false">IF(A16518="","",INDEX(P_Zone,F16518))</f>
        <v/>
      </c>
      <c r="I16518" s="41" t="str">
        <f aca="false">IF(A16518="","",IF(D16518="Delivered",IF(B16518&lt;=INDEX(P_Due,F16518),1,0),0))</f>
        <v/>
      </c>
    </row>
    <row r="16519" customFormat="false" ht="15" hidden="false" customHeight="false" outlineLevel="0" collapsed="false">
      <c r="A16519" s="37"/>
      <c r="B16519" s="38"/>
      <c r="C16519" s="39"/>
      <c r="D16519" s="39"/>
      <c r="E16519" s="39"/>
      <c r="F16519" s="41" t="str">
        <f aca="false">IF(A16519="","",MATCH(A16519,P_ID,1))</f>
        <v/>
      </c>
      <c r="G16519" s="41" t="str">
        <f aca="false">IF(A16519="","",INDEX(P_Svc,F16519))</f>
        <v/>
      </c>
      <c r="H16519" s="41" t="str">
        <f aca="false">IF(A16519="","",INDEX(P_Zone,F16519))</f>
        <v/>
      </c>
      <c r="I16519" s="41" t="str">
        <f aca="false">IF(A16519="","",IF(D16519="Delivered",IF(B16519&lt;=INDEX(P_Due,F16519),1,0),0))</f>
        <v/>
      </c>
    </row>
    <row r="16520" customFormat="false" ht="15" hidden="false" customHeight="false" outlineLevel="0" collapsed="false">
      <c r="A16520" s="37"/>
      <c r="B16520" s="38"/>
      <c r="C16520" s="39"/>
      <c r="D16520" s="39"/>
      <c r="E16520" s="39"/>
      <c r="F16520" s="41" t="str">
        <f aca="false">IF(A16520="","",MATCH(A16520,P_ID,1))</f>
        <v/>
      </c>
      <c r="G16520" s="41" t="str">
        <f aca="false">IF(A16520="","",INDEX(P_Svc,F16520))</f>
        <v/>
      </c>
      <c r="H16520" s="41" t="str">
        <f aca="false">IF(A16520="","",INDEX(P_Zone,F16520))</f>
        <v/>
      </c>
      <c r="I16520" s="41" t="str">
        <f aca="false">IF(A16520="","",IF(D16520="Delivered",IF(B16520&lt;=INDEX(P_Due,F16520),1,0),0))</f>
        <v/>
      </c>
    </row>
    <row r="16521" customFormat="false" ht="15" hidden="false" customHeight="false" outlineLevel="0" collapsed="false">
      <c r="A16521" s="37"/>
      <c r="B16521" s="38"/>
      <c r="C16521" s="39"/>
      <c r="D16521" s="39"/>
      <c r="E16521" s="39"/>
      <c r="F16521" s="41" t="str">
        <f aca="false">IF(A16521="","",MATCH(A16521,P_ID,1))</f>
        <v/>
      </c>
      <c r="G16521" s="41" t="str">
        <f aca="false">IF(A16521="","",INDEX(P_Svc,F16521))</f>
        <v/>
      </c>
      <c r="H16521" s="41" t="str">
        <f aca="false">IF(A16521="","",INDEX(P_Zone,F16521))</f>
        <v/>
      </c>
      <c r="I16521" s="41" t="str">
        <f aca="false">IF(A16521="","",IF(D16521="Delivered",IF(B16521&lt;=INDEX(P_Due,F16521),1,0),0))</f>
        <v/>
      </c>
    </row>
    <row r="16522" customFormat="false" ht="15" hidden="false" customHeight="false" outlineLevel="0" collapsed="false">
      <c r="A16522" s="37"/>
      <c r="B16522" s="38"/>
      <c r="C16522" s="39"/>
      <c r="D16522" s="39"/>
      <c r="E16522" s="39"/>
      <c r="F16522" s="41" t="str">
        <f aca="false">IF(A16522="","",MATCH(A16522,P_ID,1))</f>
        <v/>
      </c>
      <c r="G16522" s="41" t="str">
        <f aca="false">IF(A16522="","",INDEX(P_Svc,F16522))</f>
        <v/>
      </c>
      <c r="H16522" s="41" t="str">
        <f aca="false">IF(A16522="","",INDEX(P_Zone,F16522))</f>
        <v/>
      </c>
      <c r="I16522" s="41" t="str">
        <f aca="false">IF(A16522="","",IF(D16522="Delivered",IF(B16522&lt;=INDEX(P_Due,F16522),1,0),0))</f>
        <v/>
      </c>
    </row>
    <row r="16523" customFormat="false" ht="15" hidden="false" customHeight="false" outlineLevel="0" collapsed="false">
      <c r="A16523" s="37"/>
      <c r="B16523" s="38"/>
      <c r="C16523" s="39"/>
      <c r="D16523" s="39"/>
      <c r="E16523" s="39"/>
      <c r="F16523" s="41" t="str">
        <f aca="false">IF(A16523="","",MATCH(A16523,P_ID,1))</f>
        <v/>
      </c>
      <c r="G16523" s="41" t="str">
        <f aca="false">IF(A16523="","",INDEX(P_Svc,F16523))</f>
        <v/>
      </c>
      <c r="H16523" s="41" t="str">
        <f aca="false">IF(A16523="","",INDEX(P_Zone,F16523))</f>
        <v/>
      </c>
      <c r="I16523" s="41" t="str">
        <f aca="false">IF(A16523="","",IF(D16523="Delivered",IF(B16523&lt;=INDEX(P_Due,F16523),1,0),0))</f>
        <v/>
      </c>
    </row>
    <row r="16524" customFormat="false" ht="15" hidden="false" customHeight="false" outlineLevel="0" collapsed="false">
      <c r="A16524" s="37"/>
      <c r="B16524" s="38"/>
      <c r="C16524" s="39"/>
      <c r="D16524" s="39"/>
      <c r="E16524" s="39"/>
      <c r="F16524" s="41" t="str">
        <f aca="false">IF(A16524="","",MATCH(A16524,P_ID,1))</f>
        <v/>
      </c>
      <c r="G16524" s="41" t="str">
        <f aca="false">IF(A16524="","",INDEX(P_Svc,F16524))</f>
        <v/>
      </c>
      <c r="H16524" s="41" t="str">
        <f aca="false">IF(A16524="","",INDEX(P_Zone,F16524))</f>
        <v/>
      </c>
      <c r="I16524" s="41" t="str">
        <f aca="false">IF(A16524="","",IF(D16524="Delivered",IF(B16524&lt;=INDEX(P_Due,F16524),1,0),0))</f>
        <v/>
      </c>
    </row>
    <row r="16525" customFormat="false" ht="15" hidden="false" customHeight="false" outlineLevel="0" collapsed="false">
      <c r="A16525" s="37"/>
      <c r="B16525" s="38"/>
      <c r="C16525" s="39"/>
      <c r="D16525" s="39"/>
      <c r="E16525" s="39"/>
      <c r="F16525" s="41" t="str">
        <f aca="false">IF(A16525="","",MATCH(A16525,P_ID,1))</f>
        <v/>
      </c>
      <c r="G16525" s="41" t="str">
        <f aca="false">IF(A16525="","",INDEX(P_Svc,F16525))</f>
        <v/>
      </c>
      <c r="H16525" s="41" t="str">
        <f aca="false">IF(A16525="","",INDEX(P_Zone,F16525))</f>
        <v/>
      </c>
      <c r="I16525" s="41" t="str">
        <f aca="false">IF(A16525="","",IF(D16525="Delivered",IF(B16525&lt;=INDEX(P_Due,F16525),1,0),0))</f>
        <v/>
      </c>
    </row>
    <row r="16526" customFormat="false" ht="15" hidden="false" customHeight="false" outlineLevel="0" collapsed="false">
      <c r="A16526" s="37"/>
      <c r="B16526" s="38"/>
      <c r="C16526" s="39"/>
      <c r="D16526" s="39"/>
      <c r="E16526" s="39"/>
      <c r="F16526" s="41" t="str">
        <f aca="false">IF(A16526="","",MATCH(A16526,P_ID,1))</f>
        <v/>
      </c>
      <c r="G16526" s="41" t="str">
        <f aca="false">IF(A16526="","",INDEX(P_Svc,F16526))</f>
        <v/>
      </c>
      <c r="H16526" s="41" t="str">
        <f aca="false">IF(A16526="","",INDEX(P_Zone,F16526))</f>
        <v/>
      </c>
      <c r="I16526" s="41" t="str">
        <f aca="false">IF(A16526="","",IF(D16526="Delivered",IF(B16526&lt;=INDEX(P_Due,F16526),1,0),0))</f>
        <v/>
      </c>
    </row>
    <row r="16527" customFormat="false" ht="15" hidden="false" customHeight="false" outlineLevel="0" collapsed="false">
      <c r="A16527" s="37"/>
      <c r="B16527" s="38"/>
      <c r="C16527" s="39"/>
      <c r="D16527" s="39"/>
      <c r="E16527" s="39"/>
      <c r="F16527" s="41" t="str">
        <f aca="false">IF(A16527="","",MATCH(A16527,P_ID,1))</f>
        <v/>
      </c>
      <c r="G16527" s="41" t="str">
        <f aca="false">IF(A16527="","",INDEX(P_Svc,F16527))</f>
        <v/>
      </c>
      <c r="H16527" s="41" t="str">
        <f aca="false">IF(A16527="","",INDEX(P_Zone,F16527))</f>
        <v/>
      </c>
      <c r="I16527" s="41" t="str">
        <f aca="false">IF(A16527="","",IF(D16527="Delivered",IF(B16527&lt;=INDEX(P_Due,F16527),1,0),0))</f>
        <v/>
      </c>
    </row>
    <row r="16528" customFormat="false" ht="15" hidden="false" customHeight="false" outlineLevel="0" collapsed="false">
      <c r="A16528" s="37"/>
      <c r="B16528" s="38"/>
      <c r="C16528" s="39"/>
      <c r="D16528" s="39"/>
      <c r="E16528" s="39"/>
      <c r="F16528" s="41" t="str">
        <f aca="false">IF(A16528="","",MATCH(A16528,P_ID,1))</f>
        <v/>
      </c>
      <c r="G16528" s="41" t="str">
        <f aca="false">IF(A16528="","",INDEX(P_Svc,F16528))</f>
        <v/>
      </c>
      <c r="H16528" s="41" t="str">
        <f aca="false">IF(A16528="","",INDEX(P_Zone,F16528))</f>
        <v/>
      </c>
      <c r="I16528" s="41" t="str">
        <f aca="false">IF(A16528="","",IF(D16528="Delivered",IF(B16528&lt;=INDEX(P_Due,F16528),1,0),0))</f>
        <v/>
      </c>
    </row>
    <row r="16529" customFormat="false" ht="15" hidden="false" customHeight="false" outlineLevel="0" collapsed="false">
      <c r="A16529" s="37"/>
      <c r="B16529" s="38"/>
      <c r="C16529" s="39"/>
      <c r="D16529" s="39"/>
      <c r="E16529" s="39"/>
      <c r="F16529" s="41" t="str">
        <f aca="false">IF(A16529="","",MATCH(A16529,P_ID,1))</f>
        <v/>
      </c>
      <c r="G16529" s="41" t="str">
        <f aca="false">IF(A16529="","",INDEX(P_Svc,F16529))</f>
        <v/>
      </c>
      <c r="H16529" s="41" t="str">
        <f aca="false">IF(A16529="","",INDEX(P_Zone,F16529))</f>
        <v/>
      </c>
      <c r="I16529" s="41" t="str">
        <f aca="false">IF(A16529="","",IF(D16529="Delivered",IF(B16529&lt;=INDEX(P_Due,F16529),1,0),0))</f>
        <v/>
      </c>
    </row>
    <row r="16530" customFormat="false" ht="15" hidden="false" customHeight="false" outlineLevel="0" collapsed="false">
      <c r="A16530" s="37"/>
      <c r="B16530" s="38"/>
      <c r="C16530" s="39"/>
      <c r="D16530" s="39"/>
      <c r="E16530" s="39"/>
      <c r="F16530" s="41" t="str">
        <f aca="false">IF(A16530="","",MATCH(A16530,P_ID,1))</f>
        <v/>
      </c>
      <c r="G16530" s="41" t="str">
        <f aca="false">IF(A16530="","",INDEX(P_Svc,F16530))</f>
        <v/>
      </c>
      <c r="H16530" s="41" t="str">
        <f aca="false">IF(A16530="","",INDEX(P_Zone,F16530))</f>
        <v/>
      </c>
      <c r="I16530" s="41" t="str">
        <f aca="false">IF(A16530="","",IF(D16530="Delivered",IF(B16530&lt;=INDEX(P_Due,F16530),1,0),0))</f>
        <v/>
      </c>
    </row>
    <row r="16531" customFormat="false" ht="15" hidden="false" customHeight="false" outlineLevel="0" collapsed="false">
      <c r="A16531" s="37"/>
      <c r="B16531" s="38"/>
      <c r="C16531" s="39"/>
      <c r="D16531" s="39"/>
      <c r="E16531" s="39"/>
      <c r="F16531" s="41" t="str">
        <f aca="false">IF(A16531="","",MATCH(A16531,P_ID,1))</f>
        <v/>
      </c>
      <c r="G16531" s="41" t="str">
        <f aca="false">IF(A16531="","",INDEX(P_Svc,F16531))</f>
        <v/>
      </c>
      <c r="H16531" s="41" t="str">
        <f aca="false">IF(A16531="","",INDEX(P_Zone,F16531))</f>
        <v/>
      </c>
      <c r="I16531" s="41" t="str">
        <f aca="false">IF(A16531="","",IF(D16531="Delivered",IF(B16531&lt;=INDEX(P_Due,F16531),1,0),0))</f>
        <v/>
      </c>
    </row>
    <row r="16532" customFormat="false" ht="15" hidden="false" customHeight="false" outlineLevel="0" collapsed="false">
      <c r="A16532" s="37"/>
      <c r="B16532" s="38"/>
      <c r="C16532" s="39"/>
      <c r="D16532" s="39"/>
      <c r="E16532" s="39"/>
      <c r="F16532" s="41" t="str">
        <f aca="false">IF(A16532="","",MATCH(A16532,P_ID,1))</f>
        <v/>
      </c>
      <c r="G16532" s="41" t="str">
        <f aca="false">IF(A16532="","",INDEX(P_Svc,F16532))</f>
        <v/>
      </c>
      <c r="H16532" s="41" t="str">
        <f aca="false">IF(A16532="","",INDEX(P_Zone,F16532))</f>
        <v/>
      </c>
      <c r="I16532" s="41" t="str">
        <f aca="false">IF(A16532="","",IF(D16532="Delivered",IF(B16532&lt;=INDEX(P_Due,F16532),1,0),0))</f>
        <v/>
      </c>
    </row>
    <row r="16533" customFormat="false" ht="15" hidden="false" customHeight="false" outlineLevel="0" collapsed="false">
      <c r="A16533" s="37"/>
      <c r="B16533" s="38"/>
      <c r="C16533" s="39"/>
      <c r="D16533" s="39"/>
      <c r="E16533" s="39"/>
      <c r="F16533" s="41" t="str">
        <f aca="false">IF(A16533="","",MATCH(A16533,P_ID,1))</f>
        <v/>
      </c>
      <c r="G16533" s="41" t="str">
        <f aca="false">IF(A16533="","",INDEX(P_Svc,F16533))</f>
        <v/>
      </c>
      <c r="H16533" s="41" t="str">
        <f aca="false">IF(A16533="","",INDEX(P_Zone,F16533))</f>
        <v/>
      </c>
      <c r="I16533" s="41" t="str">
        <f aca="false">IF(A16533="","",IF(D16533="Delivered",IF(B16533&lt;=INDEX(P_Due,F16533),1,0),0))</f>
        <v/>
      </c>
    </row>
    <row r="16534" customFormat="false" ht="15" hidden="false" customHeight="false" outlineLevel="0" collapsed="false">
      <c r="A16534" s="37"/>
      <c r="B16534" s="38"/>
      <c r="C16534" s="39"/>
      <c r="D16534" s="39"/>
      <c r="E16534" s="39"/>
      <c r="F16534" s="41" t="str">
        <f aca="false">IF(A16534="","",MATCH(A16534,P_ID,1))</f>
        <v/>
      </c>
      <c r="G16534" s="41" t="str">
        <f aca="false">IF(A16534="","",INDEX(P_Svc,F16534))</f>
        <v/>
      </c>
      <c r="H16534" s="41" t="str">
        <f aca="false">IF(A16534="","",INDEX(P_Zone,F16534))</f>
        <v/>
      </c>
      <c r="I16534" s="41" t="str">
        <f aca="false">IF(A16534="","",IF(D16534="Delivered",IF(B16534&lt;=INDEX(P_Due,F16534),1,0),0))</f>
        <v/>
      </c>
    </row>
    <row r="16535" customFormat="false" ht="15" hidden="false" customHeight="false" outlineLevel="0" collapsed="false">
      <c r="A16535" s="37"/>
      <c r="B16535" s="38"/>
      <c r="C16535" s="39"/>
      <c r="D16535" s="39"/>
      <c r="E16535" s="39"/>
      <c r="F16535" s="41" t="str">
        <f aca="false">IF(A16535="","",MATCH(A16535,P_ID,1))</f>
        <v/>
      </c>
      <c r="G16535" s="41" t="str">
        <f aca="false">IF(A16535="","",INDEX(P_Svc,F16535))</f>
        <v/>
      </c>
      <c r="H16535" s="41" t="str">
        <f aca="false">IF(A16535="","",INDEX(P_Zone,F16535))</f>
        <v/>
      </c>
      <c r="I16535" s="41" t="str">
        <f aca="false">IF(A16535="","",IF(D16535="Delivered",IF(B16535&lt;=INDEX(P_Due,F16535),1,0),0))</f>
        <v/>
      </c>
    </row>
    <row r="16536" customFormat="false" ht="15" hidden="false" customHeight="false" outlineLevel="0" collapsed="false">
      <c r="A16536" s="37"/>
      <c r="B16536" s="38"/>
      <c r="C16536" s="39"/>
      <c r="D16536" s="39"/>
      <c r="E16536" s="39"/>
      <c r="F16536" s="41" t="str">
        <f aca="false">IF(A16536="","",MATCH(A16536,P_ID,1))</f>
        <v/>
      </c>
      <c r="G16536" s="41" t="str">
        <f aca="false">IF(A16536="","",INDEX(P_Svc,F16536))</f>
        <v/>
      </c>
      <c r="H16536" s="41" t="str">
        <f aca="false">IF(A16536="","",INDEX(P_Zone,F16536))</f>
        <v/>
      </c>
      <c r="I16536" s="41" t="str">
        <f aca="false">IF(A16536="","",IF(D16536="Delivered",IF(B16536&lt;=INDEX(P_Due,F16536),1,0),0))</f>
        <v/>
      </c>
    </row>
    <row r="16537" customFormat="false" ht="15" hidden="false" customHeight="false" outlineLevel="0" collapsed="false">
      <c r="A16537" s="37"/>
      <c r="B16537" s="38"/>
      <c r="C16537" s="39"/>
      <c r="D16537" s="39"/>
      <c r="E16537" s="39"/>
      <c r="F16537" s="41" t="str">
        <f aca="false">IF(A16537="","",MATCH(A16537,P_ID,1))</f>
        <v/>
      </c>
      <c r="G16537" s="41" t="str">
        <f aca="false">IF(A16537="","",INDEX(P_Svc,F16537))</f>
        <v/>
      </c>
      <c r="H16537" s="41" t="str">
        <f aca="false">IF(A16537="","",INDEX(P_Zone,F16537))</f>
        <v/>
      </c>
      <c r="I16537" s="41" t="str">
        <f aca="false">IF(A16537="","",IF(D16537="Delivered",IF(B16537&lt;=INDEX(P_Due,F16537),1,0),0))</f>
        <v/>
      </c>
    </row>
    <row r="16538" customFormat="false" ht="15" hidden="false" customHeight="false" outlineLevel="0" collapsed="false">
      <c r="A16538" s="37"/>
      <c r="B16538" s="38"/>
      <c r="C16538" s="39"/>
      <c r="D16538" s="39"/>
      <c r="E16538" s="39"/>
      <c r="F16538" s="41" t="str">
        <f aca="false">IF(A16538="","",MATCH(A16538,P_ID,1))</f>
        <v/>
      </c>
      <c r="G16538" s="41" t="str">
        <f aca="false">IF(A16538="","",INDEX(P_Svc,F16538))</f>
        <v/>
      </c>
      <c r="H16538" s="41" t="str">
        <f aca="false">IF(A16538="","",INDEX(P_Zone,F16538))</f>
        <v/>
      </c>
      <c r="I16538" s="41" t="str">
        <f aca="false">IF(A16538="","",IF(D16538="Delivered",IF(B16538&lt;=INDEX(P_Due,F16538),1,0),0))</f>
        <v/>
      </c>
    </row>
    <row r="16539" customFormat="false" ht="15" hidden="false" customHeight="false" outlineLevel="0" collapsed="false">
      <c r="A16539" s="37"/>
      <c r="B16539" s="38"/>
      <c r="C16539" s="39"/>
      <c r="D16539" s="39"/>
      <c r="E16539" s="39"/>
      <c r="F16539" s="41" t="str">
        <f aca="false">IF(A16539="","",MATCH(A16539,P_ID,1))</f>
        <v/>
      </c>
      <c r="G16539" s="41" t="str">
        <f aca="false">IF(A16539="","",INDEX(P_Svc,F16539))</f>
        <v/>
      </c>
      <c r="H16539" s="41" t="str">
        <f aca="false">IF(A16539="","",INDEX(P_Zone,F16539))</f>
        <v/>
      </c>
      <c r="I16539" s="41" t="str">
        <f aca="false">IF(A16539="","",IF(D16539="Delivered",IF(B16539&lt;=INDEX(P_Due,F16539),1,0),0))</f>
        <v/>
      </c>
    </row>
    <row r="16540" customFormat="false" ht="15" hidden="false" customHeight="false" outlineLevel="0" collapsed="false">
      <c r="A16540" s="37"/>
      <c r="B16540" s="38"/>
      <c r="C16540" s="39"/>
      <c r="D16540" s="39"/>
      <c r="E16540" s="39"/>
      <c r="F16540" s="41" t="str">
        <f aca="false">IF(A16540="","",MATCH(A16540,P_ID,1))</f>
        <v/>
      </c>
      <c r="G16540" s="41" t="str">
        <f aca="false">IF(A16540="","",INDEX(P_Svc,F16540))</f>
        <v/>
      </c>
      <c r="H16540" s="41" t="str">
        <f aca="false">IF(A16540="","",INDEX(P_Zone,F16540))</f>
        <v/>
      </c>
      <c r="I16540" s="41" t="str">
        <f aca="false">IF(A16540="","",IF(D16540="Delivered",IF(B16540&lt;=INDEX(P_Due,F16540),1,0),0))</f>
        <v/>
      </c>
    </row>
    <row r="16541" customFormat="false" ht="15" hidden="false" customHeight="false" outlineLevel="0" collapsed="false">
      <c r="A16541" s="37"/>
      <c r="B16541" s="38"/>
      <c r="C16541" s="39"/>
      <c r="D16541" s="39"/>
      <c r="E16541" s="39"/>
      <c r="F16541" s="41" t="str">
        <f aca="false">IF(A16541="","",MATCH(A16541,P_ID,1))</f>
        <v/>
      </c>
      <c r="G16541" s="41" t="str">
        <f aca="false">IF(A16541="","",INDEX(P_Svc,F16541))</f>
        <v/>
      </c>
      <c r="H16541" s="41" t="str">
        <f aca="false">IF(A16541="","",INDEX(P_Zone,F16541))</f>
        <v/>
      </c>
      <c r="I16541" s="41" t="str">
        <f aca="false">IF(A16541="","",IF(D16541="Delivered",IF(B16541&lt;=INDEX(P_Due,F16541),1,0),0))</f>
        <v/>
      </c>
    </row>
    <row r="16542" customFormat="false" ht="15" hidden="false" customHeight="false" outlineLevel="0" collapsed="false">
      <c r="A16542" s="37"/>
      <c r="B16542" s="38"/>
      <c r="C16542" s="39"/>
      <c r="D16542" s="39"/>
      <c r="E16542" s="39"/>
      <c r="F16542" s="41" t="str">
        <f aca="false">IF(A16542="","",MATCH(A16542,P_ID,1))</f>
        <v/>
      </c>
      <c r="G16542" s="41" t="str">
        <f aca="false">IF(A16542="","",INDEX(P_Svc,F16542))</f>
        <v/>
      </c>
      <c r="H16542" s="41" t="str">
        <f aca="false">IF(A16542="","",INDEX(P_Zone,F16542))</f>
        <v/>
      </c>
      <c r="I16542" s="41" t="str">
        <f aca="false">IF(A16542="","",IF(D16542="Delivered",IF(B16542&lt;=INDEX(P_Due,F16542),1,0),0))</f>
        <v/>
      </c>
    </row>
    <row r="16543" customFormat="false" ht="15" hidden="false" customHeight="false" outlineLevel="0" collapsed="false">
      <c r="A16543" s="37"/>
      <c r="B16543" s="38"/>
      <c r="C16543" s="39"/>
      <c r="D16543" s="39"/>
      <c r="E16543" s="39"/>
      <c r="F16543" s="41" t="str">
        <f aca="false">IF(A16543="","",MATCH(A16543,P_ID,1))</f>
        <v/>
      </c>
      <c r="G16543" s="41" t="str">
        <f aca="false">IF(A16543="","",INDEX(P_Svc,F16543))</f>
        <v/>
      </c>
      <c r="H16543" s="41" t="str">
        <f aca="false">IF(A16543="","",INDEX(P_Zone,F16543))</f>
        <v/>
      </c>
      <c r="I16543" s="41" t="str">
        <f aca="false">IF(A16543="","",IF(D16543="Delivered",IF(B16543&lt;=INDEX(P_Due,F16543),1,0),0))</f>
        <v/>
      </c>
    </row>
    <row r="16544" customFormat="false" ht="15" hidden="false" customHeight="false" outlineLevel="0" collapsed="false">
      <c r="A16544" s="37"/>
      <c r="B16544" s="38"/>
      <c r="C16544" s="39"/>
      <c r="D16544" s="39"/>
      <c r="E16544" s="39"/>
      <c r="F16544" s="41" t="str">
        <f aca="false">IF(A16544="","",MATCH(A16544,P_ID,1))</f>
        <v/>
      </c>
      <c r="G16544" s="41" t="str">
        <f aca="false">IF(A16544="","",INDEX(P_Svc,F16544))</f>
        <v/>
      </c>
      <c r="H16544" s="41" t="str">
        <f aca="false">IF(A16544="","",INDEX(P_Zone,F16544))</f>
        <v/>
      </c>
      <c r="I16544" s="41" t="str">
        <f aca="false">IF(A16544="","",IF(D16544="Delivered",IF(B16544&lt;=INDEX(P_Due,F16544),1,0),0))</f>
        <v/>
      </c>
    </row>
    <row r="16545" customFormat="false" ht="15" hidden="false" customHeight="false" outlineLevel="0" collapsed="false">
      <c r="A16545" s="37"/>
      <c r="B16545" s="38"/>
      <c r="C16545" s="39"/>
      <c r="D16545" s="39"/>
      <c r="E16545" s="39"/>
      <c r="F16545" s="41" t="str">
        <f aca="false">IF(A16545="","",MATCH(A16545,P_ID,1))</f>
        <v/>
      </c>
      <c r="G16545" s="41" t="str">
        <f aca="false">IF(A16545="","",INDEX(P_Svc,F16545))</f>
        <v/>
      </c>
      <c r="H16545" s="41" t="str">
        <f aca="false">IF(A16545="","",INDEX(P_Zone,F16545))</f>
        <v/>
      </c>
      <c r="I16545" s="41" t="str">
        <f aca="false">IF(A16545="","",IF(D16545="Delivered",IF(B16545&lt;=INDEX(P_Due,F16545),1,0),0))</f>
        <v/>
      </c>
    </row>
    <row r="16546" customFormat="false" ht="15" hidden="false" customHeight="false" outlineLevel="0" collapsed="false">
      <c r="A16546" s="37"/>
      <c r="B16546" s="38"/>
      <c r="C16546" s="39"/>
      <c r="D16546" s="39"/>
      <c r="E16546" s="39"/>
      <c r="F16546" s="41" t="str">
        <f aca="false">IF(A16546="","",MATCH(A16546,P_ID,1))</f>
        <v/>
      </c>
      <c r="G16546" s="41" t="str">
        <f aca="false">IF(A16546="","",INDEX(P_Svc,F16546))</f>
        <v/>
      </c>
      <c r="H16546" s="41" t="str">
        <f aca="false">IF(A16546="","",INDEX(P_Zone,F16546))</f>
        <v/>
      </c>
      <c r="I16546" s="41" t="str">
        <f aca="false">IF(A16546="","",IF(D16546="Delivered",IF(B16546&lt;=INDEX(P_Due,F16546),1,0),0))</f>
        <v/>
      </c>
    </row>
    <row r="16547" customFormat="false" ht="15" hidden="false" customHeight="false" outlineLevel="0" collapsed="false">
      <c r="A16547" s="37"/>
      <c r="B16547" s="38"/>
      <c r="C16547" s="39"/>
      <c r="D16547" s="39"/>
      <c r="E16547" s="39"/>
      <c r="F16547" s="41" t="str">
        <f aca="false">IF(A16547="","",MATCH(A16547,P_ID,1))</f>
        <v/>
      </c>
      <c r="G16547" s="41" t="str">
        <f aca="false">IF(A16547="","",INDEX(P_Svc,F16547))</f>
        <v/>
      </c>
      <c r="H16547" s="41" t="str">
        <f aca="false">IF(A16547="","",INDEX(P_Zone,F16547))</f>
        <v/>
      </c>
      <c r="I16547" s="41" t="str">
        <f aca="false">IF(A16547="","",IF(D16547="Delivered",IF(B16547&lt;=INDEX(P_Due,F16547),1,0),0))</f>
        <v/>
      </c>
    </row>
    <row r="16548" customFormat="false" ht="15" hidden="false" customHeight="false" outlineLevel="0" collapsed="false">
      <c r="A16548" s="37"/>
      <c r="B16548" s="38"/>
      <c r="C16548" s="39"/>
      <c r="D16548" s="39"/>
      <c r="E16548" s="39"/>
      <c r="F16548" s="41" t="str">
        <f aca="false">IF(A16548="","",MATCH(A16548,P_ID,1))</f>
        <v/>
      </c>
      <c r="G16548" s="41" t="str">
        <f aca="false">IF(A16548="","",INDEX(P_Svc,F16548))</f>
        <v/>
      </c>
      <c r="H16548" s="41" t="str">
        <f aca="false">IF(A16548="","",INDEX(P_Zone,F16548))</f>
        <v/>
      </c>
      <c r="I16548" s="41" t="str">
        <f aca="false">IF(A16548="","",IF(D16548="Delivered",IF(B16548&lt;=INDEX(P_Due,F16548),1,0),0))</f>
        <v/>
      </c>
    </row>
    <row r="16549" customFormat="false" ht="15" hidden="false" customHeight="false" outlineLevel="0" collapsed="false">
      <c r="A16549" s="37"/>
      <c r="B16549" s="38"/>
      <c r="C16549" s="39"/>
      <c r="D16549" s="39"/>
      <c r="E16549" s="39"/>
      <c r="F16549" s="41" t="str">
        <f aca="false">IF(A16549="","",MATCH(A16549,P_ID,1))</f>
        <v/>
      </c>
      <c r="G16549" s="41" t="str">
        <f aca="false">IF(A16549="","",INDEX(P_Svc,F16549))</f>
        <v/>
      </c>
      <c r="H16549" s="41" t="str">
        <f aca="false">IF(A16549="","",INDEX(P_Zone,F16549))</f>
        <v/>
      </c>
      <c r="I16549" s="41" t="str">
        <f aca="false">IF(A16549="","",IF(D16549="Delivered",IF(B16549&lt;=INDEX(P_Due,F16549),1,0),0))</f>
        <v/>
      </c>
    </row>
    <row r="16550" customFormat="false" ht="15" hidden="false" customHeight="false" outlineLevel="0" collapsed="false">
      <c r="A16550" s="37"/>
      <c r="B16550" s="38"/>
      <c r="C16550" s="39"/>
      <c r="D16550" s="39"/>
      <c r="E16550" s="39"/>
      <c r="F16550" s="41" t="str">
        <f aca="false">IF(A16550="","",MATCH(A16550,P_ID,1))</f>
        <v/>
      </c>
      <c r="G16550" s="41" t="str">
        <f aca="false">IF(A16550="","",INDEX(P_Svc,F16550))</f>
        <v/>
      </c>
      <c r="H16550" s="41" t="str">
        <f aca="false">IF(A16550="","",INDEX(P_Zone,F16550))</f>
        <v/>
      </c>
      <c r="I16550" s="41" t="str">
        <f aca="false">IF(A16550="","",IF(D16550="Delivered",IF(B16550&lt;=INDEX(P_Due,F16550),1,0),0))</f>
        <v/>
      </c>
    </row>
    <row r="16551" customFormat="false" ht="15" hidden="false" customHeight="false" outlineLevel="0" collapsed="false">
      <c r="A16551" s="37"/>
      <c r="B16551" s="38"/>
      <c r="C16551" s="39"/>
      <c r="D16551" s="39"/>
      <c r="E16551" s="39"/>
      <c r="F16551" s="41" t="str">
        <f aca="false">IF(A16551="","",MATCH(A16551,P_ID,1))</f>
        <v/>
      </c>
      <c r="G16551" s="41" t="str">
        <f aca="false">IF(A16551="","",INDEX(P_Svc,F16551))</f>
        <v/>
      </c>
      <c r="H16551" s="41" t="str">
        <f aca="false">IF(A16551="","",INDEX(P_Zone,F16551))</f>
        <v/>
      </c>
      <c r="I16551" s="41" t="str">
        <f aca="false">IF(A16551="","",IF(D16551="Delivered",IF(B16551&lt;=INDEX(P_Due,F16551),1,0),0))</f>
        <v/>
      </c>
    </row>
    <row r="16552" customFormat="false" ht="15" hidden="false" customHeight="false" outlineLevel="0" collapsed="false">
      <c r="A16552" s="37"/>
      <c r="B16552" s="38"/>
      <c r="C16552" s="39"/>
      <c r="D16552" s="39"/>
      <c r="E16552" s="39"/>
      <c r="F16552" s="41" t="str">
        <f aca="false">IF(A16552="","",MATCH(A16552,P_ID,1))</f>
        <v/>
      </c>
      <c r="G16552" s="41" t="str">
        <f aca="false">IF(A16552="","",INDEX(P_Svc,F16552))</f>
        <v/>
      </c>
      <c r="H16552" s="41" t="str">
        <f aca="false">IF(A16552="","",INDEX(P_Zone,F16552))</f>
        <v/>
      </c>
      <c r="I16552" s="41" t="str">
        <f aca="false">IF(A16552="","",IF(D16552="Delivered",IF(B16552&lt;=INDEX(P_Due,F16552),1,0),0))</f>
        <v/>
      </c>
    </row>
    <row r="16553" customFormat="false" ht="15" hidden="false" customHeight="false" outlineLevel="0" collapsed="false">
      <c r="A16553" s="37"/>
      <c r="B16553" s="38"/>
      <c r="C16553" s="39"/>
      <c r="D16553" s="39"/>
      <c r="E16553" s="39"/>
      <c r="F16553" s="41" t="str">
        <f aca="false">IF(A16553="","",MATCH(A16553,P_ID,1))</f>
        <v/>
      </c>
      <c r="G16553" s="41" t="str">
        <f aca="false">IF(A16553="","",INDEX(P_Svc,F16553))</f>
        <v/>
      </c>
      <c r="H16553" s="41" t="str">
        <f aca="false">IF(A16553="","",INDEX(P_Zone,F16553))</f>
        <v/>
      </c>
      <c r="I16553" s="41" t="str">
        <f aca="false">IF(A16553="","",IF(D16553="Delivered",IF(B16553&lt;=INDEX(P_Due,F16553),1,0),0))</f>
        <v/>
      </c>
    </row>
    <row r="16554" customFormat="false" ht="15" hidden="false" customHeight="false" outlineLevel="0" collapsed="false">
      <c r="A16554" s="37"/>
      <c r="B16554" s="38"/>
      <c r="C16554" s="39"/>
      <c r="D16554" s="39"/>
      <c r="E16554" s="39"/>
      <c r="F16554" s="41" t="str">
        <f aca="false">IF(A16554="","",MATCH(A16554,P_ID,1))</f>
        <v/>
      </c>
      <c r="G16554" s="41" t="str">
        <f aca="false">IF(A16554="","",INDEX(P_Svc,F16554))</f>
        <v/>
      </c>
      <c r="H16554" s="41" t="str">
        <f aca="false">IF(A16554="","",INDEX(P_Zone,F16554))</f>
        <v/>
      </c>
      <c r="I16554" s="41" t="str">
        <f aca="false">IF(A16554="","",IF(D16554="Delivered",IF(B16554&lt;=INDEX(P_Due,F16554),1,0),0))</f>
        <v/>
      </c>
    </row>
    <row r="16555" customFormat="false" ht="15" hidden="false" customHeight="false" outlineLevel="0" collapsed="false">
      <c r="A16555" s="37"/>
      <c r="B16555" s="38"/>
      <c r="C16555" s="39"/>
      <c r="D16555" s="39"/>
      <c r="E16555" s="39"/>
      <c r="F16555" s="41" t="str">
        <f aca="false">IF(A16555="","",MATCH(A16555,P_ID,1))</f>
        <v/>
      </c>
      <c r="G16555" s="41" t="str">
        <f aca="false">IF(A16555="","",INDEX(P_Svc,F16555))</f>
        <v/>
      </c>
      <c r="H16555" s="41" t="str">
        <f aca="false">IF(A16555="","",INDEX(P_Zone,F16555))</f>
        <v/>
      </c>
      <c r="I16555" s="41" t="str">
        <f aca="false">IF(A16555="","",IF(D16555="Delivered",IF(B16555&lt;=INDEX(P_Due,F16555),1,0),0))</f>
        <v/>
      </c>
    </row>
    <row r="16556" customFormat="false" ht="15" hidden="false" customHeight="false" outlineLevel="0" collapsed="false">
      <c r="A16556" s="37"/>
      <c r="B16556" s="38"/>
      <c r="C16556" s="39"/>
      <c r="D16556" s="39"/>
      <c r="E16556" s="39"/>
      <c r="F16556" s="41" t="str">
        <f aca="false">IF(A16556="","",MATCH(A16556,P_ID,1))</f>
        <v/>
      </c>
      <c r="G16556" s="41" t="str">
        <f aca="false">IF(A16556="","",INDEX(P_Svc,F16556))</f>
        <v/>
      </c>
      <c r="H16556" s="41" t="str">
        <f aca="false">IF(A16556="","",INDEX(P_Zone,F16556))</f>
        <v/>
      </c>
      <c r="I16556" s="41" t="str">
        <f aca="false">IF(A16556="","",IF(D16556="Delivered",IF(B16556&lt;=INDEX(P_Due,F16556),1,0),0))</f>
        <v/>
      </c>
    </row>
    <row r="16557" customFormat="false" ht="15" hidden="false" customHeight="false" outlineLevel="0" collapsed="false">
      <c r="A16557" s="37"/>
      <c r="B16557" s="38"/>
      <c r="C16557" s="39"/>
      <c r="D16557" s="39"/>
      <c r="E16557" s="39"/>
      <c r="F16557" s="41" t="str">
        <f aca="false">IF(A16557="","",MATCH(A16557,P_ID,1))</f>
        <v/>
      </c>
      <c r="G16557" s="41" t="str">
        <f aca="false">IF(A16557="","",INDEX(P_Svc,F16557))</f>
        <v/>
      </c>
      <c r="H16557" s="41" t="str">
        <f aca="false">IF(A16557="","",INDEX(P_Zone,F16557))</f>
        <v/>
      </c>
      <c r="I16557" s="41" t="str">
        <f aca="false">IF(A16557="","",IF(D16557="Delivered",IF(B16557&lt;=INDEX(P_Due,F16557),1,0),0))</f>
        <v/>
      </c>
    </row>
    <row r="16558" customFormat="false" ht="15" hidden="false" customHeight="false" outlineLevel="0" collapsed="false">
      <c r="A16558" s="37"/>
      <c r="B16558" s="38"/>
      <c r="C16558" s="39"/>
      <c r="D16558" s="39"/>
      <c r="E16558" s="39"/>
      <c r="F16558" s="41" t="str">
        <f aca="false">IF(A16558="","",MATCH(A16558,P_ID,1))</f>
        <v/>
      </c>
      <c r="G16558" s="41" t="str">
        <f aca="false">IF(A16558="","",INDEX(P_Svc,F16558))</f>
        <v/>
      </c>
      <c r="H16558" s="41" t="str">
        <f aca="false">IF(A16558="","",INDEX(P_Zone,F16558))</f>
        <v/>
      </c>
      <c r="I16558" s="41" t="str">
        <f aca="false">IF(A16558="","",IF(D16558="Delivered",IF(B16558&lt;=INDEX(P_Due,F16558),1,0),0))</f>
        <v/>
      </c>
    </row>
    <row r="16559" customFormat="false" ht="15" hidden="false" customHeight="false" outlineLevel="0" collapsed="false">
      <c r="A16559" s="37"/>
      <c r="B16559" s="38"/>
      <c r="C16559" s="39"/>
      <c r="D16559" s="39"/>
      <c r="E16559" s="39"/>
      <c r="F16559" s="41" t="str">
        <f aca="false">IF(A16559="","",MATCH(A16559,P_ID,1))</f>
        <v/>
      </c>
      <c r="G16559" s="41" t="str">
        <f aca="false">IF(A16559="","",INDEX(P_Svc,F16559))</f>
        <v/>
      </c>
      <c r="H16559" s="41" t="str">
        <f aca="false">IF(A16559="","",INDEX(P_Zone,F16559))</f>
        <v/>
      </c>
      <c r="I16559" s="41" t="str">
        <f aca="false">IF(A16559="","",IF(D16559="Delivered",IF(B16559&lt;=INDEX(P_Due,F16559),1,0),0))</f>
        <v/>
      </c>
    </row>
    <row r="16560" customFormat="false" ht="15" hidden="false" customHeight="false" outlineLevel="0" collapsed="false">
      <c r="A16560" s="37"/>
      <c r="B16560" s="38"/>
      <c r="C16560" s="39"/>
      <c r="D16560" s="39"/>
      <c r="E16560" s="39"/>
      <c r="F16560" s="41" t="str">
        <f aca="false">IF(A16560="","",MATCH(A16560,P_ID,1))</f>
        <v/>
      </c>
      <c r="G16560" s="41" t="str">
        <f aca="false">IF(A16560="","",INDEX(P_Svc,F16560))</f>
        <v/>
      </c>
      <c r="H16560" s="41" t="str">
        <f aca="false">IF(A16560="","",INDEX(P_Zone,F16560))</f>
        <v/>
      </c>
      <c r="I16560" s="41" t="str">
        <f aca="false">IF(A16560="","",IF(D16560="Delivered",IF(B16560&lt;=INDEX(P_Due,F16560),1,0),0))</f>
        <v/>
      </c>
    </row>
    <row r="16561" customFormat="false" ht="15" hidden="false" customHeight="false" outlineLevel="0" collapsed="false">
      <c r="A16561" s="37"/>
      <c r="B16561" s="38"/>
      <c r="C16561" s="39"/>
      <c r="D16561" s="39"/>
      <c r="E16561" s="39"/>
      <c r="F16561" s="41" t="str">
        <f aca="false">IF(A16561="","",MATCH(A16561,P_ID,1))</f>
        <v/>
      </c>
      <c r="G16561" s="41" t="str">
        <f aca="false">IF(A16561="","",INDEX(P_Svc,F16561))</f>
        <v/>
      </c>
      <c r="H16561" s="41" t="str">
        <f aca="false">IF(A16561="","",INDEX(P_Zone,F16561))</f>
        <v/>
      </c>
      <c r="I16561" s="41" t="str">
        <f aca="false">IF(A16561="","",IF(D16561="Delivered",IF(B16561&lt;=INDEX(P_Due,F16561),1,0),0))</f>
        <v/>
      </c>
    </row>
    <row r="16562" customFormat="false" ht="15" hidden="false" customHeight="false" outlineLevel="0" collapsed="false">
      <c r="A16562" s="37"/>
      <c r="B16562" s="38"/>
      <c r="C16562" s="39"/>
      <c r="D16562" s="39"/>
      <c r="E16562" s="39"/>
      <c r="F16562" s="41" t="str">
        <f aca="false">IF(A16562="","",MATCH(A16562,P_ID,1))</f>
        <v/>
      </c>
      <c r="G16562" s="41" t="str">
        <f aca="false">IF(A16562="","",INDEX(P_Svc,F16562))</f>
        <v/>
      </c>
      <c r="H16562" s="41" t="str">
        <f aca="false">IF(A16562="","",INDEX(P_Zone,F16562))</f>
        <v/>
      </c>
      <c r="I16562" s="41" t="str">
        <f aca="false">IF(A16562="","",IF(D16562="Delivered",IF(B16562&lt;=INDEX(P_Due,F16562),1,0),0))</f>
        <v/>
      </c>
    </row>
    <row r="16563" customFormat="false" ht="15" hidden="false" customHeight="false" outlineLevel="0" collapsed="false">
      <c r="A16563" s="37"/>
      <c r="B16563" s="38"/>
      <c r="C16563" s="39"/>
      <c r="D16563" s="39"/>
      <c r="E16563" s="39"/>
      <c r="F16563" s="41" t="str">
        <f aca="false">IF(A16563="","",MATCH(A16563,P_ID,1))</f>
        <v/>
      </c>
      <c r="G16563" s="41" t="str">
        <f aca="false">IF(A16563="","",INDEX(P_Svc,F16563))</f>
        <v/>
      </c>
      <c r="H16563" s="41" t="str">
        <f aca="false">IF(A16563="","",INDEX(P_Zone,F16563))</f>
        <v/>
      </c>
      <c r="I16563" s="41" t="str">
        <f aca="false">IF(A16563="","",IF(D16563="Delivered",IF(B16563&lt;=INDEX(P_Due,F16563),1,0),0))</f>
        <v/>
      </c>
    </row>
    <row r="16564" customFormat="false" ht="15" hidden="false" customHeight="false" outlineLevel="0" collapsed="false">
      <c r="A16564" s="37"/>
      <c r="B16564" s="38"/>
      <c r="C16564" s="39"/>
      <c r="D16564" s="39"/>
      <c r="E16564" s="39"/>
      <c r="F16564" s="41" t="str">
        <f aca="false">IF(A16564="","",MATCH(A16564,P_ID,1))</f>
        <v/>
      </c>
      <c r="G16564" s="41" t="str">
        <f aca="false">IF(A16564="","",INDEX(P_Svc,F16564))</f>
        <v/>
      </c>
      <c r="H16564" s="41" t="str">
        <f aca="false">IF(A16564="","",INDEX(P_Zone,F16564))</f>
        <v/>
      </c>
      <c r="I16564" s="41" t="str">
        <f aca="false">IF(A16564="","",IF(D16564="Delivered",IF(B16564&lt;=INDEX(P_Due,F16564),1,0),0))</f>
        <v/>
      </c>
    </row>
    <row r="16565" customFormat="false" ht="15" hidden="false" customHeight="false" outlineLevel="0" collapsed="false">
      <c r="A16565" s="37"/>
      <c r="B16565" s="38"/>
      <c r="C16565" s="39"/>
      <c r="D16565" s="39"/>
      <c r="E16565" s="39"/>
      <c r="F16565" s="41" t="str">
        <f aca="false">IF(A16565="","",MATCH(A16565,P_ID,1))</f>
        <v/>
      </c>
      <c r="G16565" s="41" t="str">
        <f aca="false">IF(A16565="","",INDEX(P_Svc,F16565))</f>
        <v/>
      </c>
      <c r="H16565" s="41" t="str">
        <f aca="false">IF(A16565="","",INDEX(P_Zone,F16565))</f>
        <v/>
      </c>
      <c r="I16565" s="41" t="str">
        <f aca="false">IF(A16565="","",IF(D16565="Delivered",IF(B16565&lt;=INDEX(P_Due,F16565),1,0),0))</f>
        <v/>
      </c>
    </row>
    <row r="16566" customFormat="false" ht="15" hidden="false" customHeight="false" outlineLevel="0" collapsed="false">
      <c r="A16566" s="37"/>
      <c r="B16566" s="38"/>
      <c r="C16566" s="39"/>
      <c r="D16566" s="39"/>
      <c r="E16566" s="39"/>
      <c r="F16566" s="41" t="str">
        <f aca="false">IF(A16566="","",MATCH(A16566,P_ID,1))</f>
        <v/>
      </c>
      <c r="G16566" s="41" t="str">
        <f aca="false">IF(A16566="","",INDEX(P_Svc,F16566))</f>
        <v/>
      </c>
      <c r="H16566" s="41" t="str">
        <f aca="false">IF(A16566="","",INDEX(P_Zone,F16566))</f>
        <v/>
      </c>
      <c r="I16566" s="41" t="str">
        <f aca="false">IF(A16566="","",IF(D16566="Delivered",IF(B16566&lt;=INDEX(P_Due,F16566),1,0),0))</f>
        <v/>
      </c>
    </row>
    <row r="16567" customFormat="false" ht="15" hidden="false" customHeight="false" outlineLevel="0" collapsed="false">
      <c r="A16567" s="37"/>
      <c r="B16567" s="38"/>
      <c r="C16567" s="39"/>
      <c r="D16567" s="39"/>
      <c r="E16567" s="39"/>
      <c r="F16567" s="41" t="str">
        <f aca="false">IF(A16567="","",MATCH(A16567,P_ID,1))</f>
        <v/>
      </c>
      <c r="G16567" s="41" t="str">
        <f aca="false">IF(A16567="","",INDEX(P_Svc,F16567))</f>
        <v/>
      </c>
      <c r="H16567" s="41" t="str">
        <f aca="false">IF(A16567="","",INDEX(P_Zone,F16567))</f>
        <v/>
      </c>
      <c r="I16567" s="41" t="str">
        <f aca="false">IF(A16567="","",IF(D16567="Delivered",IF(B16567&lt;=INDEX(P_Due,F16567),1,0),0))</f>
        <v/>
      </c>
    </row>
    <row r="16568" customFormat="false" ht="15" hidden="false" customHeight="false" outlineLevel="0" collapsed="false">
      <c r="A16568" s="37"/>
      <c r="B16568" s="38"/>
      <c r="C16568" s="39"/>
      <c r="D16568" s="39"/>
      <c r="E16568" s="39"/>
      <c r="F16568" s="41" t="str">
        <f aca="false">IF(A16568="","",MATCH(A16568,P_ID,1))</f>
        <v/>
      </c>
      <c r="G16568" s="41" t="str">
        <f aca="false">IF(A16568="","",INDEX(P_Svc,F16568))</f>
        <v/>
      </c>
      <c r="H16568" s="41" t="str">
        <f aca="false">IF(A16568="","",INDEX(P_Zone,F16568))</f>
        <v/>
      </c>
      <c r="I16568" s="41" t="str">
        <f aca="false">IF(A16568="","",IF(D16568="Delivered",IF(B16568&lt;=INDEX(P_Due,F16568),1,0),0))</f>
        <v/>
      </c>
    </row>
    <row r="16569" customFormat="false" ht="15" hidden="false" customHeight="false" outlineLevel="0" collapsed="false">
      <c r="A16569" s="37"/>
      <c r="B16569" s="38"/>
      <c r="C16569" s="39"/>
      <c r="D16569" s="39"/>
      <c r="E16569" s="39"/>
      <c r="F16569" s="41" t="str">
        <f aca="false">IF(A16569="","",MATCH(A16569,P_ID,1))</f>
        <v/>
      </c>
      <c r="G16569" s="41" t="str">
        <f aca="false">IF(A16569="","",INDEX(P_Svc,F16569))</f>
        <v/>
      </c>
      <c r="H16569" s="41" t="str">
        <f aca="false">IF(A16569="","",INDEX(P_Zone,F16569))</f>
        <v/>
      </c>
      <c r="I16569" s="41" t="str">
        <f aca="false">IF(A16569="","",IF(D16569="Delivered",IF(B16569&lt;=INDEX(P_Due,F16569),1,0),0))</f>
        <v/>
      </c>
    </row>
    <row r="16570" customFormat="false" ht="15" hidden="false" customHeight="false" outlineLevel="0" collapsed="false">
      <c r="A16570" s="37"/>
      <c r="B16570" s="38"/>
      <c r="C16570" s="39"/>
      <c r="D16570" s="39"/>
      <c r="E16570" s="39"/>
      <c r="F16570" s="41" t="str">
        <f aca="false">IF(A16570="","",MATCH(A16570,P_ID,1))</f>
        <v/>
      </c>
      <c r="G16570" s="41" t="str">
        <f aca="false">IF(A16570="","",INDEX(P_Svc,F16570))</f>
        <v/>
      </c>
      <c r="H16570" s="41" t="str">
        <f aca="false">IF(A16570="","",INDEX(P_Zone,F16570))</f>
        <v/>
      </c>
      <c r="I16570" s="41" t="str">
        <f aca="false">IF(A16570="","",IF(D16570="Delivered",IF(B16570&lt;=INDEX(P_Due,F16570),1,0),0))</f>
        <v/>
      </c>
    </row>
    <row r="16571" customFormat="false" ht="15" hidden="false" customHeight="false" outlineLevel="0" collapsed="false">
      <c r="A16571" s="37"/>
      <c r="B16571" s="38"/>
      <c r="C16571" s="39"/>
      <c r="D16571" s="39"/>
      <c r="E16571" s="39"/>
      <c r="F16571" s="41" t="str">
        <f aca="false">IF(A16571="","",MATCH(A16571,P_ID,1))</f>
        <v/>
      </c>
      <c r="G16571" s="41" t="str">
        <f aca="false">IF(A16571="","",INDEX(P_Svc,F16571))</f>
        <v/>
      </c>
      <c r="H16571" s="41" t="str">
        <f aca="false">IF(A16571="","",INDEX(P_Zone,F16571))</f>
        <v/>
      </c>
      <c r="I16571" s="41" t="str">
        <f aca="false">IF(A16571="","",IF(D16571="Delivered",IF(B16571&lt;=INDEX(P_Due,F16571),1,0),0))</f>
        <v/>
      </c>
    </row>
    <row r="16572" customFormat="false" ht="15" hidden="false" customHeight="false" outlineLevel="0" collapsed="false">
      <c r="A16572" s="37"/>
      <c r="B16572" s="38"/>
      <c r="C16572" s="39"/>
      <c r="D16572" s="39"/>
      <c r="E16572" s="39"/>
      <c r="F16572" s="41" t="str">
        <f aca="false">IF(A16572="","",MATCH(A16572,P_ID,1))</f>
        <v/>
      </c>
      <c r="G16572" s="41" t="str">
        <f aca="false">IF(A16572="","",INDEX(P_Svc,F16572))</f>
        <v/>
      </c>
      <c r="H16572" s="41" t="str">
        <f aca="false">IF(A16572="","",INDEX(P_Zone,F16572))</f>
        <v/>
      </c>
      <c r="I16572" s="41" t="str">
        <f aca="false">IF(A16572="","",IF(D16572="Delivered",IF(B16572&lt;=INDEX(P_Due,F16572),1,0),0))</f>
        <v/>
      </c>
    </row>
    <row r="16573" customFormat="false" ht="15" hidden="false" customHeight="false" outlineLevel="0" collapsed="false">
      <c r="A16573" s="37"/>
      <c r="B16573" s="38"/>
      <c r="C16573" s="39"/>
      <c r="D16573" s="39"/>
      <c r="E16573" s="39"/>
      <c r="F16573" s="41" t="str">
        <f aca="false">IF(A16573="","",MATCH(A16573,P_ID,1))</f>
        <v/>
      </c>
      <c r="G16573" s="41" t="str">
        <f aca="false">IF(A16573="","",INDEX(P_Svc,F16573))</f>
        <v/>
      </c>
      <c r="H16573" s="41" t="str">
        <f aca="false">IF(A16573="","",INDEX(P_Zone,F16573))</f>
        <v/>
      </c>
      <c r="I16573" s="41" t="str">
        <f aca="false">IF(A16573="","",IF(D16573="Delivered",IF(B16573&lt;=INDEX(P_Due,F16573),1,0),0))</f>
        <v/>
      </c>
    </row>
    <row r="16574" customFormat="false" ht="15" hidden="false" customHeight="false" outlineLevel="0" collapsed="false">
      <c r="A16574" s="37"/>
      <c r="B16574" s="38"/>
      <c r="C16574" s="39"/>
      <c r="D16574" s="39"/>
      <c r="E16574" s="39"/>
      <c r="F16574" s="41" t="str">
        <f aca="false">IF(A16574="","",MATCH(A16574,P_ID,1))</f>
        <v/>
      </c>
      <c r="G16574" s="41" t="str">
        <f aca="false">IF(A16574="","",INDEX(P_Svc,F16574))</f>
        <v/>
      </c>
      <c r="H16574" s="41" t="str">
        <f aca="false">IF(A16574="","",INDEX(P_Zone,F16574))</f>
        <v/>
      </c>
      <c r="I16574" s="41" t="str">
        <f aca="false">IF(A16574="","",IF(D16574="Delivered",IF(B16574&lt;=INDEX(P_Due,F16574),1,0),0))</f>
        <v/>
      </c>
    </row>
    <row r="16575" customFormat="false" ht="15" hidden="false" customHeight="false" outlineLevel="0" collapsed="false">
      <c r="A16575" s="37"/>
      <c r="B16575" s="38"/>
      <c r="C16575" s="39"/>
      <c r="D16575" s="39"/>
      <c r="E16575" s="39"/>
      <c r="F16575" s="41" t="str">
        <f aca="false">IF(A16575="","",MATCH(A16575,P_ID,1))</f>
        <v/>
      </c>
      <c r="G16575" s="41" t="str">
        <f aca="false">IF(A16575="","",INDEX(P_Svc,F16575))</f>
        <v/>
      </c>
      <c r="H16575" s="41" t="str">
        <f aca="false">IF(A16575="","",INDEX(P_Zone,F16575))</f>
        <v/>
      </c>
      <c r="I16575" s="41" t="str">
        <f aca="false">IF(A16575="","",IF(D16575="Delivered",IF(B16575&lt;=INDEX(P_Due,F16575),1,0),0))</f>
        <v/>
      </c>
    </row>
    <row r="16576" customFormat="false" ht="15" hidden="false" customHeight="false" outlineLevel="0" collapsed="false">
      <c r="A16576" s="37"/>
      <c r="B16576" s="38"/>
      <c r="C16576" s="39"/>
      <c r="D16576" s="39"/>
      <c r="E16576" s="39"/>
      <c r="F16576" s="41" t="str">
        <f aca="false">IF(A16576="","",MATCH(A16576,P_ID,1))</f>
        <v/>
      </c>
      <c r="G16576" s="41" t="str">
        <f aca="false">IF(A16576="","",INDEX(P_Svc,F16576))</f>
        <v/>
      </c>
      <c r="H16576" s="41" t="str">
        <f aca="false">IF(A16576="","",INDEX(P_Zone,F16576))</f>
        <v/>
      </c>
      <c r="I16576" s="41" t="str">
        <f aca="false">IF(A16576="","",IF(D16576="Delivered",IF(B16576&lt;=INDEX(P_Due,F16576),1,0),0))</f>
        <v/>
      </c>
    </row>
    <row r="16577" customFormat="false" ht="15" hidden="false" customHeight="false" outlineLevel="0" collapsed="false">
      <c r="A16577" s="37"/>
      <c r="B16577" s="38"/>
      <c r="C16577" s="39"/>
      <c r="D16577" s="39"/>
      <c r="E16577" s="39"/>
      <c r="F16577" s="41" t="str">
        <f aca="false">IF(A16577="","",MATCH(A16577,P_ID,1))</f>
        <v/>
      </c>
      <c r="G16577" s="41" t="str">
        <f aca="false">IF(A16577="","",INDEX(P_Svc,F16577))</f>
        <v/>
      </c>
      <c r="H16577" s="41" t="str">
        <f aca="false">IF(A16577="","",INDEX(P_Zone,F16577))</f>
        <v/>
      </c>
      <c r="I16577" s="41" t="str">
        <f aca="false">IF(A16577="","",IF(D16577="Delivered",IF(B16577&lt;=INDEX(P_Due,F16577),1,0),0))</f>
        <v/>
      </c>
    </row>
    <row r="16578" customFormat="false" ht="15" hidden="false" customHeight="false" outlineLevel="0" collapsed="false">
      <c r="A16578" s="37"/>
      <c r="B16578" s="38"/>
      <c r="C16578" s="39"/>
      <c r="D16578" s="39"/>
      <c r="E16578" s="39"/>
      <c r="F16578" s="41" t="str">
        <f aca="false">IF(A16578="","",MATCH(A16578,P_ID,1))</f>
        <v/>
      </c>
      <c r="G16578" s="41" t="str">
        <f aca="false">IF(A16578="","",INDEX(P_Svc,F16578))</f>
        <v/>
      </c>
      <c r="H16578" s="41" t="str">
        <f aca="false">IF(A16578="","",INDEX(P_Zone,F16578))</f>
        <v/>
      </c>
      <c r="I16578" s="41" t="str">
        <f aca="false">IF(A16578="","",IF(D16578="Delivered",IF(B16578&lt;=INDEX(P_Due,F16578),1,0),0))</f>
        <v/>
      </c>
    </row>
    <row r="16579" customFormat="false" ht="15" hidden="false" customHeight="false" outlineLevel="0" collapsed="false">
      <c r="A16579" s="37"/>
      <c r="B16579" s="38"/>
      <c r="C16579" s="39"/>
      <c r="D16579" s="39"/>
      <c r="E16579" s="39"/>
      <c r="F16579" s="41" t="str">
        <f aca="false">IF(A16579="","",MATCH(A16579,P_ID,1))</f>
        <v/>
      </c>
      <c r="G16579" s="41" t="str">
        <f aca="false">IF(A16579="","",INDEX(P_Svc,F16579))</f>
        <v/>
      </c>
      <c r="H16579" s="41" t="str">
        <f aca="false">IF(A16579="","",INDEX(P_Zone,F16579))</f>
        <v/>
      </c>
      <c r="I16579" s="41" t="str">
        <f aca="false">IF(A16579="","",IF(D16579="Delivered",IF(B16579&lt;=INDEX(P_Due,F16579),1,0),0))</f>
        <v/>
      </c>
    </row>
    <row r="16580" customFormat="false" ht="15" hidden="false" customHeight="false" outlineLevel="0" collapsed="false">
      <c r="A16580" s="37"/>
      <c r="B16580" s="38"/>
      <c r="C16580" s="39"/>
      <c r="D16580" s="39"/>
      <c r="E16580" s="39"/>
      <c r="F16580" s="41" t="str">
        <f aca="false">IF(A16580="","",MATCH(A16580,P_ID,1))</f>
        <v/>
      </c>
      <c r="G16580" s="41" t="str">
        <f aca="false">IF(A16580="","",INDEX(P_Svc,F16580))</f>
        <v/>
      </c>
      <c r="H16580" s="41" t="str">
        <f aca="false">IF(A16580="","",INDEX(P_Zone,F16580))</f>
        <v/>
      </c>
      <c r="I16580" s="41" t="str">
        <f aca="false">IF(A16580="","",IF(D16580="Delivered",IF(B16580&lt;=INDEX(P_Due,F16580),1,0),0))</f>
        <v/>
      </c>
    </row>
    <row r="16581" customFormat="false" ht="15" hidden="false" customHeight="false" outlineLevel="0" collapsed="false">
      <c r="A16581" s="37"/>
      <c r="B16581" s="38"/>
      <c r="C16581" s="39"/>
      <c r="D16581" s="39"/>
      <c r="E16581" s="39"/>
      <c r="F16581" s="41" t="str">
        <f aca="false">IF(A16581="","",MATCH(A16581,P_ID,1))</f>
        <v/>
      </c>
      <c r="G16581" s="41" t="str">
        <f aca="false">IF(A16581="","",INDEX(P_Svc,F16581))</f>
        <v/>
      </c>
      <c r="H16581" s="41" t="str">
        <f aca="false">IF(A16581="","",INDEX(P_Zone,F16581))</f>
        <v/>
      </c>
      <c r="I16581" s="41" t="str">
        <f aca="false">IF(A16581="","",IF(D16581="Delivered",IF(B16581&lt;=INDEX(P_Due,F16581),1,0),0))</f>
        <v/>
      </c>
    </row>
    <row r="16582" customFormat="false" ht="15" hidden="false" customHeight="false" outlineLevel="0" collapsed="false">
      <c r="A16582" s="37"/>
      <c r="B16582" s="38"/>
      <c r="C16582" s="39"/>
      <c r="D16582" s="39"/>
      <c r="E16582" s="39"/>
      <c r="F16582" s="41" t="str">
        <f aca="false">IF(A16582="","",MATCH(A16582,P_ID,1))</f>
        <v/>
      </c>
      <c r="G16582" s="41" t="str">
        <f aca="false">IF(A16582="","",INDEX(P_Svc,F16582))</f>
        <v/>
      </c>
      <c r="H16582" s="41" t="str">
        <f aca="false">IF(A16582="","",INDEX(P_Zone,F16582))</f>
        <v/>
      </c>
      <c r="I16582" s="41" t="str">
        <f aca="false">IF(A16582="","",IF(D16582="Delivered",IF(B16582&lt;=INDEX(P_Due,F16582),1,0),0))</f>
        <v/>
      </c>
    </row>
    <row r="16583" customFormat="false" ht="15" hidden="false" customHeight="false" outlineLevel="0" collapsed="false">
      <c r="A16583" s="37"/>
      <c r="B16583" s="38"/>
      <c r="C16583" s="39"/>
      <c r="D16583" s="39"/>
      <c r="E16583" s="39"/>
      <c r="F16583" s="41" t="str">
        <f aca="false">IF(A16583="","",MATCH(A16583,P_ID,1))</f>
        <v/>
      </c>
      <c r="G16583" s="41" t="str">
        <f aca="false">IF(A16583="","",INDEX(P_Svc,F16583))</f>
        <v/>
      </c>
      <c r="H16583" s="41" t="str">
        <f aca="false">IF(A16583="","",INDEX(P_Zone,F16583))</f>
        <v/>
      </c>
      <c r="I16583" s="41" t="str">
        <f aca="false">IF(A16583="","",IF(D16583="Delivered",IF(B16583&lt;=INDEX(P_Due,F16583),1,0),0))</f>
        <v/>
      </c>
    </row>
    <row r="16584" customFormat="false" ht="15" hidden="false" customHeight="false" outlineLevel="0" collapsed="false">
      <c r="A16584" s="37"/>
      <c r="B16584" s="38"/>
      <c r="C16584" s="39"/>
      <c r="D16584" s="39"/>
      <c r="E16584" s="39"/>
      <c r="F16584" s="41" t="str">
        <f aca="false">IF(A16584="","",MATCH(A16584,P_ID,1))</f>
        <v/>
      </c>
      <c r="G16584" s="41" t="str">
        <f aca="false">IF(A16584="","",INDEX(P_Svc,F16584))</f>
        <v/>
      </c>
      <c r="H16584" s="41" t="str">
        <f aca="false">IF(A16584="","",INDEX(P_Zone,F16584))</f>
        <v/>
      </c>
      <c r="I16584" s="41" t="str">
        <f aca="false">IF(A16584="","",IF(D16584="Delivered",IF(B16584&lt;=INDEX(P_Due,F16584),1,0),0))</f>
        <v/>
      </c>
    </row>
    <row r="16585" customFormat="false" ht="15" hidden="false" customHeight="false" outlineLevel="0" collapsed="false">
      <c r="A16585" s="37"/>
      <c r="B16585" s="38"/>
      <c r="C16585" s="39"/>
      <c r="D16585" s="39"/>
      <c r="E16585" s="39"/>
      <c r="F16585" s="41" t="str">
        <f aca="false">IF(A16585="","",MATCH(A16585,P_ID,1))</f>
        <v/>
      </c>
      <c r="G16585" s="41" t="str">
        <f aca="false">IF(A16585="","",INDEX(P_Svc,F16585))</f>
        <v/>
      </c>
      <c r="H16585" s="41" t="str">
        <f aca="false">IF(A16585="","",INDEX(P_Zone,F16585))</f>
        <v/>
      </c>
      <c r="I16585" s="41" t="str">
        <f aca="false">IF(A16585="","",IF(D16585="Delivered",IF(B16585&lt;=INDEX(P_Due,F16585),1,0),0))</f>
        <v/>
      </c>
    </row>
    <row r="16586" customFormat="false" ht="15" hidden="false" customHeight="false" outlineLevel="0" collapsed="false">
      <c r="A16586" s="37"/>
      <c r="B16586" s="38"/>
      <c r="C16586" s="39"/>
      <c r="D16586" s="39"/>
      <c r="E16586" s="39"/>
      <c r="F16586" s="41" t="str">
        <f aca="false">IF(A16586="","",MATCH(A16586,P_ID,1))</f>
        <v/>
      </c>
      <c r="G16586" s="41" t="str">
        <f aca="false">IF(A16586="","",INDEX(P_Svc,F16586))</f>
        <v/>
      </c>
      <c r="H16586" s="41" t="str">
        <f aca="false">IF(A16586="","",INDEX(P_Zone,F16586))</f>
        <v/>
      </c>
      <c r="I16586" s="41" t="str">
        <f aca="false">IF(A16586="","",IF(D16586="Delivered",IF(B16586&lt;=INDEX(P_Due,F16586),1,0),0))</f>
        <v/>
      </c>
    </row>
    <row r="16587" customFormat="false" ht="15" hidden="false" customHeight="false" outlineLevel="0" collapsed="false">
      <c r="A16587" s="37"/>
      <c r="B16587" s="38"/>
      <c r="C16587" s="39"/>
      <c r="D16587" s="39"/>
      <c r="E16587" s="39"/>
      <c r="F16587" s="41" t="str">
        <f aca="false">IF(A16587="","",MATCH(A16587,P_ID,1))</f>
        <v/>
      </c>
      <c r="G16587" s="41" t="str">
        <f aca="false">IF(A16587="","",INDEX(P_Svc,F16587))</f>
        <v/>
      </c>
      <c r="H16587" s="41" t="str">
        <f aca="false">IF(A16587="","",INDEX(P_Zone,F16587))</f>
        <v/>
      </c>
      <c r="I16587" s="41" t="str">
        <f aca="false">IF(A16587="","",IF(D16587="Delivered",IF(B16587&lt;=INDEX(P_Due,F16587),1,0),0))</f>
        <v/>
      </c>
    </row>
    <row r="16588" customFormat="false" ht="15" hidden="false" customHeight="false" outlineLevel="0" collapsed="false">
      <c r="A16588" s="37"/>
      <c r="B16588" s="38"/>
      <c r="C16588" s="39"/>
      <c r="D16588" s="39"/>
      <c r="E16588" s="39"/>
      <c r="F16588" s="41" t="str">
        <f aca="false">IF(A16588="","",MATCH(A16588,P_ID,1))</f>
        <v/>
      </c>
      <c r="G16588" s="41" t="str">
        <f aca="false">IF(A16588="","",INDEX(P_Svc,F16588))</f>
        <v/>
      </c>
      <c r="H16588" s="41" t="str">
        <f aca="false">IF(A16588="","",INDEX(P_Zone,F16588))</f>
        <v/>
      </c>
      <c r="I16588" s="41" t="str">
        <f aca="false">IF(A16588="","",IF(D16588="Delivered",IF(B16588&lt;=INDEX(P_Due,F16588),1,0),0))</f>
        <v/>
      </c>
    </row>
    <row r="16589" customFormat="false" ht="15" hidden="false" customHeight="false" outlineLevel="0" collapsed="false">
      <c r="A16589" s="37"/>
      <c r="B16589" s="38"/>
      <c r="C16589" s="39"/>
      <c r="D16589" s="39"/>
      <c r="E16589" s="39"/>
      <c r="F16589" s="41" t="str">
        <f aca="false">IF(A16589="","",MATCH(A16589,P_ID,1))</f>
        <v/>
      </c>
      <c r="G16589" s="41" t="str">
        <f aca="false">IF(A16589="","",INDEX(P_Svc,F16589))</f>
        <v/>
      </c>
      <c r="H16589" s="41" t="str">
        <f aca="false">IF(A16589="","",INDEX(P_Zone,F16589))</f>
        <v/>
      </c>
      <c r="I16589" s="41" t="str">
        <f aca="false">IF(A16589="","",IF(D16589="Delivered",IF(B16589&lt;=INDEX(P_Due,F16589),1,0),0))</f>
        <v/>
      </c>
    </row>
    <row r="16590" customFormat="false" ht="15" hidden="false" customHeight="false" outlineLevel="0" collapsed="false">
      <c r="A16590" s="37"/>
      <c r="B16590" s="38"/>
      <c r="C16590" s="39"/>
      <c r="D16590" s="39"/>
      <c r="E16590" s="39"/>
      <c r="F16590" s="41" t="str">
        <f aca="false">IF(A16590="","",MATCH(A16590,P_ID,1))</f>
        <v/>
      </c>
      <c r="G16590" s="41" t="str">
        <f aca="false">IF(A16590="","",INDEX(P_Svc,F16590))</f>
        <v/>
      </c>
      <c r="H16590" s="41" t="str">
        <f aca="false">IF(A16590="","",INDEX(P_Zone,F16590))</f>
        <v/>
      </c>
      <c r="I16590" s="41" t="str">
        <f aca="false">IF(A16590="","",IF(D16590="Delivered",IF(B16590&lt;=INDEX(P_Due,F16590),1,0),0))</f>
        <v/>
      </c>
    </row>
    <row r="16591" customFormat="false" ht="15" hidden="false" customHeight="false" outlineLevel="0" collapsed="false">
      <c r="A16591" s="37"/>
      <c r="B16591" s="38"/>
      <c r="C16591" s="39"/>
      <c r="D16591" s="39"/>
      <c r="E16591" s="39"/>
      <c r="F16591" s="41" t="str">
        <f aca="false">IF(A16591="","",MATCH(A16591,P_ID,1))</f>
        <v/>
      </c>
      <c r="G16591" s="41" t="str">
        <f aca="false">IF(A16591="","",INDEX(P_Svc,F16591))</f>
        <v/>
      </c>
      <c r="H16591" s="41" t="str">
        <f aca="false">IF(A16591="","",INDEX(P_Zone,F16591))</f>
        <v/>
      </c>
      <c r="I16591" s="41" t="str">
        <f aca="false">IF(A16591="","",IF(D16591="Delivered",IF(B16591&lt;=INDEX(P_Due,F16591),1,0),0))</f>
        <v/>
      </c>
    </row>
    <row r="16592" customFormat="false" ht="15" hidden="false" customHeight="false" outlineLevel="0" collapsed="false">
      <c r="A16592" s="37"/>
      <c r="B16592" s="38"/>
      <c r="C16592" s="39"/>
      <c r="D16592" s="39"/>
      <c r="E16592" s="39"/>
      <c r="F16592" s="41" t="str">
        <f aca="false">IF(A16592="","",MATCH(A16592,P_ID,1))</f>
        <v/>
      </c>
      <c r="G16592" s="41" t="str">
        <f aca="false">IF(A16592="","",INDEX(P_Svc,F16592))</f>
        <v/>
      </c>
      <c r="H16592" s="41" t="str">
        <f aca="false">IF(A16592="","",INDEX(P_Zone,F16592))</f>
        <v/>
      </c>
      <c r="I16592" s="41" t="str">
        <f aca="false">IF(A16592="","",IF(D16592="Delivered",IF(B16592&lt;=INDEX(P_Due,F16592),1,0),0))</f>
        <v/>
      </c>
    </row>
    <row r="16593" customFormat="false" ht="15" hidden="false" customHeight="false" outlineLevel="0" collapsed="false">
      <c r="A16593" s="37"/>
      <c r="B16593" s="38"/>
      <c r="C16593" s="39"/>
      <c r="D16593" s="39"/>
      <c r="E16593" s="39"/>
      <c r="F16593" s="41" t="str">
        <f aca="false">IF(A16593="","",MATCH(A16593,P_ID,1))</f>
        <v/>
      </c>
      <c r="G16593" s="41" t="str">
        <f aca="false">IF(A16593="","",INDEX(P_Svc,F16593))</f>
        <v/>
      </c>
      <c r="H16593" s="41" t="str">
        <f aca="false">IF(A16593="","",INDEX(P_Zone,F16593))</f>
        <v/>
      </c>
      <c r="I16593" s="41" t="str">
        <f aca="false">IF(A16593="","",IF(D16593="Delivered",IF(B16593&lt;=INDEX(P_Due,F16593),1,0),0))</f>
        <v/>
      </c>
    </row>
    <row r="16594" customFormat="false" ht="15" hidden="false" customHeight="false" outlineLevel="0" collapsed="false">
      <c r="A16594" s="37"/>
      <c r="B16594" s="38"/>
      <c r="C16594" s="39"/>
      <c r="D16594" s="39"/>
      <c r="E16594" s="39"/>
      <c r="F16594" s="41" t="str">
        <f aca="false">IF(A16594="","",MATCH(A16594,P_ID,1))</f>
        <v/>
      </c>
      <c r="G16594" s="41" t="str">
        <f aca="false">IF(A16594="","",INDEX(P_Svc,F16594))</f>
        <v/>
      </c>
      <c r="H16594" s="41" t="str">
        <f aca="false">IF(A16594="","",INDEX(P_Zone,F16594))</f>
        <v/>
      </c>
      <c r="I16594" s="41" t="str">
        <f aca="false">IF(A16594="","",IF(D16594="Delivered",IF(B16594&lt;=INDEX(P_Due,F16594),1,0),0))</f>
        <v/>
      </c>
    </row>
    <row r="16595" customFormat="false" ht="15" hidden="false" customHeight="false" outlineLevel="0" collapsed="false">
      <c r="A16595" s="37"/>
      <c r="B16595" s="38"/>
      <c r="C16595" s="39"/>
      <c r="D16595" s="39"/>
      <c r="E16595" s="39"/>
      <c r="F16595" s="41" t="str">
        <f aca="false">IF(A16595="","",MATCH(A16595,P_ID,1))</f>
        <v/>
      </c>
      <c r="G16595" s="41" t="str">
        <f aca="false">IF(A16595="","",INDEX(P_Svc,F16595))</f>
        <v/>
      </c>
      <c r="H16595" s="41" t="str">
        <f aca="false">IF(A16595="","",INDEX(P_Zone,F16595))</f>
        <v/>
      </c>
      <c r="I16595" s="41" t="str">
        <f aca="false">IF(A16595="","",IF(D16595="Delivered",IF(B16595&lt;=INDEX(P_Due,F16595),1,0),0))</f>
        <v/>
      </c>
    </row>
    <row r="16596" customFormat="false" ht="15" hidden="false" customHeight="false" outlineLevel="0" collapsed="false">
      <c r="A16596" s="37"/>
      <c r="B16596" s="38"/>
      <c r="C16596" s="39"/>
      <c r="D16596" s="39"/>
      <c r="E16596" s="39"/>
      <c r="F16596" s="41" t="str">
        <f aca="false">IF(A16596="","",MATCH(A16596,P_ID,1))</f>
        <v/>
      </c>
      <c r="G16596" s="41" t="str">
        <f aca="false">IF(A16596="","",INDEX(P_Svc,F16596))</f>
        <v/>
      </c>
      <c r="H16596" s="41" t="str">
        <f aca="false">IF(A16596="","",INDEX(P_Zone,F16596))</f>
        <v/>
      </c>
      <c r="I16596" s="41" t="str">
        <f aca="false">IF(A16596="","",IF(D16596="Delivered",IF(B16596&lt;=INDEX(P_Due,F16596),1,0),0))</f>
        <v/>
      </c>
    </row>
    <row r="16597" customFormat="false" ht="15" hidden="false" customHeight="false" outlineLevel="0" collapsed="false">
      <c r="A16597" s="37"/>
      <c r="B16597" s="38"/>
      <c r="C16597" s="39"/>
      <c r="D16597" s="39"/>
      <c r="E16597" s="39"/>
      <c r="F16597" s="41" t="str">
        <f aca="false">IF(A16597="","",MATCH(A16597,P_ID,1))</f>
        <v/>
      </c>
      <c r="G16597" s="41" t="str">
        <f aca="false">IF(A16597="","",INDEX(P_Svc,F16597))</f>
        <v/>
      </c>
      <c r="H16597" s="41" t="str">
        <f aca="false">IF(A16597="","",INDEX(P_Zone,F16597))</f>
        <v/>
      </c>
      <c r="I16597" s="41" t="str">
        <f aca="false">IF(A16597="","",IF(D16597="Delivered",IF(B16597&lt;=INDEX(P_Due,F16597),1,0),0))</f>
        <v/>
      </c>
    </row>
    <row r="16598" customFormat="false" ht="15" hidden="false" customHeight="false" outlineLevel="0" collapsed="false">
      <c r="A16598" s="37"/>
      <c r="B16598" s="38"/>
      <c r="C16598" s="39"/>
      <c r="D16598" s="39"/>
      <c r="E16598" s="39"/>
      <c r="F16598" s="41" t="str">
        <f aca="false">IF(A16598="","",MATCH(A16598,P_ID,1))</f>
        <v/>
      </c>
      <c r="G16598" s="41" t="str">
        <f aca="false">IF(A16598="","",INDEX(P_Svc,F16598))</f>
        <v/>
      </c>
      <c r="H16598" s="41" t="str">
        <f aca="false">IF(A16598="","",INDEX(P_Zone,F16598))</f>
        <v/>
      </c>
      <c r="I16598" s="41" t="str">
        <f aca="false">IF(A16598="","",IF(D16598="Delivered",IF(B16598&lt;=INDEX(P_Due,F16598),1,0),0))</f>
        <v/>
      </c>
    </row>
    <row r="16599" customFormat="false" ht="15" hidden="false" customHeight="false" outlineLevel="0" collapsed="false">
      <c r="A16599" s="37"/>
      <c r="B16599" s="38"/>
      <c r="C16599" s="39"/>
      <c r="D16599" s="39"/>
      <c r="E16599" s="39"/>
      <c r="F16599" s="41" t="str">
        <f aca="false">IF(A16599="","",MATCH(A16599,P_ID,1))</f>
        <v/>
      </c>
      <c r="G16599" s="41" t="str">
        <f aca="false">IF(A16599="","",INDEX(P_Svc,F16599))</f>
        <v/>
      </c>
      <c r="H16599" s="41" t="str">
        <f aca="false">IF(A16599="","",INDEX(P_Zone,F16599))</f>
        <v/>
      </c>
      <c r="I16599" s="41" t="str">
        <f aca="false">IF(A16599="","",IF(D16599="Delivered",IF(B16599&lt;=INDEX(P_Due,F16599),1,0),0))</f>
        <v/>
      </c>
    </row>
    <row r="16600" customFormat="false" ht="15" hidden="false" customHeight="false" outlineLevel="0" collapsed="false">
      <c r="A16600" s="37"/>
      <c r="B16600" s="38"/>
      <c r="C16600" s="39"/>
      <c r="D16600" s="39"/>
      <c r="E16600" s="39"/>
      <c r="F16600" s="41" t="str">
        <f aca="false">IF(A16600="","",MATCH(A16600,P_ID,1))</f>
        <v/>
      </c>
      <c r="G16600" s="41" t="str">
        <f aca="false">IF(A16600="","",INDEX(P_Svc,F16600))</f>
        <v/>
      </c>
      <c r="H16600" s="41" t="str">
        <f aca="false">IF(A16600="","",INDEX(P_Zone,F16600))</f>
        <v/>
      </c>
      <c r="I16600" s="41" t="str">
        <f aca="false">IF(A16600="","",IF(D16600="Delivered",IF(B16600&lt;=INDEX(P_Due,F16600),1,0),0))</f>
        <v/>
      </c>
    </row>
    <row r="16601" customFormat="false" ht="15" hidden="false" customHeight="false" outlineLevel="0" collapsed="false">
      <c r="A16601" s="37"/>
      <c r="B16601" s="38"/>
      <c r="C16601" s="39"/>
      <c r="D16601" s="39"/>
      <c r="E16601" s="39"/>
      <c r="F16601" s="41" t="str">
        <f aca="false">IF(A16601="","",MATCH(A16601,P_ID,1))</f>
        <v/>
      </c>
      <c r="G16601" s="41" t="str">
        <f aca="false">IF(A16601="","",INDEX(P_Svc,F16601))</f>
        <v/>
      </c>
      <c r="H16601" s="41" t="str">
        <f aca="false">IF(A16601="","",INDEX(P_Zone,F16601))</f>
        <v/>
      </c>
      <c r="I16601" s="41" t="str">
        <f aca="false">IF(A16601="","",IF(D16601="Delivered",IF(B16601&lt;=INDEX(P_Due,F16601),1,0),0))</f>
        <v/>
      </c>
    </row>
    <row r="16602" customFormat="false" ht="15" hidden="false" customHeight="false" outlineLevel="0" collapsed="false">
      <c r="A16602" s="37"/>
      <c r="B16602" s="38"/>
      <c r="C16602" s="39"/>
      <c r="D16602" s="39"/>
      <c r="E16602" s="39"/>
      <c r="F16602" s="41" t="str">
        <f aca="false">IF(A16602="","",MATCH(A16602,P_ID,1))</f>
        <v/>
      </c>
      <c r="G16602" s="41" t="str">
        <f aca="false">IF(A16602="","",INDEX(P_Svc,F16602))</f>
        <v/>
      </c>
      <c r="H16602" s="41" t="str">
        <f aca="false">IF(A16602="","",INDEX(P_Zone,F16602))</f>
        <v/>
      </c>
      <c r="I16602" s="41" t="str">
        <f aca="false">IF(A16602="","",IF(D16602="Delivered",IF(B16602&lt;=INDEX(P_Due,F16602),1,0),0))</f>
        <v/>
      </c>
    </row>
    <row r="16603" customFormat="false" ht="15" hidden="false" customHeight="false" outlineLevel="0" collapsed="false">
      <c r="A16603" s="37"/>
      <c r="B16603" s="38"/>
      <c r="C16603" s="39"/>
      <c r="D16603" s="39"/>
      <c r="E16603" s="39"/>
      <c r="F16603" s="41" t="str">
        <f aca="false">IF(A16603="","",MATCH(A16603,P_ID,1))</f>
        <v/>
      </c>
      <c r="G16603" s="41" t="str">
        <f aca="false">IF(A16603="","",INDEX(P_Svc,F16603))</f>
        <v/>
      </c>
      <c r="H16603" s="41" t="str">
        <f aca="false">IF(A16603="","",INDEX(P_Zone,F16603))</f>
        <v/>
      </c>
      <c r="I16603" s="41" t="str">
        <f aca="false">IF(A16603="","",IF(D16603="Delivered",IF(B16603&lt;=INDEX(P_Due,F16603),1,0),0))</f>
        <v/>
      </c>
    </row>
    <row r="16604" customFormat="false" ht="15" hidden="false" customHeight="false" outlineLevel="0" collapsed="false">
      <c r="A16604" s="37"/>
      <c r="B16604" s="38"/>
      <c r="C16604" s="39"/>
      <c r="D16604" s="39"/>
      <c r="E16604" s="39"/>
      <c r="F16604" s="41" t="str">
        <f aca="false">IF(A16604="","",MATCH(A16604,P_ID,1))</f>
        <v/>
      </c>
      <c r="G16604" s="41" t="str">
        <f aca="false">IF(A16604="","",INDEX(P_Svc,F16604))</f>
        <v/>
      </c>
      <c r="H16604" s="41" t="str">
        <f aca="false">IF(A16604="","",INDEX(P_Zone,F16604))</f>
        <v/>
      </c>
      <c r="I16604" s="41" t="str">
        <f aca="false">IF(A16604="","",IF(D16604="Delivered",IF(B16604&lt;=INDEX(P_Due,F16604),1,0),0))</f>
        <v/>
      </c>
    </row>
    <row r="16605" customFormat="false" ht="15" hidden="false" customHeight="false" outlineLevel="0" collapsed="false">
      <c r="A16605" s="37"/>
      <c r="B16605" s="38"/>
      <c r="C16605" s="39"/>
      <c r="D16605" s="39"/>
      <c r="E16605" s="39"/>
      <c r="F16605" s="41" t="str">
        <f aca="false">IF(A16605="","",MATCH(A16605,P_ID,1))</f>
        <v/>
      </c>
      <c r="G16605" s="41" t="str">
        <f aca="false">IF(A16605="","",INDEX(P_Svc,F16605))</f>
        <v/>
      </c>
      <c r="H16605" s="41" t="str">
        <f aca="false">IF(A16605="","",INDEX(P_Zone,F16605))</f>
        <v/>
      </c>
      <c r="I16605" s="41" t="str">
        <f aca="false">IF(A16605="","",IF(D16605="Delivered",IF(B16605&lt;=INDEX(P_Due,F16605),1,0),0))</f>
        <v/>
      </c>
    </row>
    <row r="16606" customFormat="false" ht="15" hidden="false" customHeight="false" outlineLevel="0" collapsed="false">
      <c r="A16606" s="37"/>
      <c r="B16606" s="38"/>
      <c r="C16606" s="39"/>
      <c r="D16606" s="39"/>
      <c r="E16606" s="39"/>
      <c r="F16606" s="41" t="str">
        <f aca="false">IF(A16606="","",MATCH(A16606,P_ID,1))</f>
        <v/>
      </c>
      <c r="G16606" s="41" t="str">
        <f aca="false">IF(A16606="","",INDEX(P_Svc,F16606))</f>
        <v/>
      </c>
      <c r="H16606" s="41" t="str">
        <f aca="false">IF(A16606="","",INDEX(P_Zone,F16606))</f>
        <v/>
      </c>
      <c r="I16606" s="41" t="str">
        <f aca="false">IF(A16606="","",IF(D16606="Delivered",IF(B16606&lt;=INDEX(P_Due,F16606),1,0),0))</f>
        <v/>
      </c>
    </row>
    <row r="16607" customFormat="false" ht="15" hidden="false" customHeight="false" outlineLevel="0" collapsed="false">
      <c r="A16607" s="37"/>
      <c r="B16607" s="38"/>
      <c r="C16607" s="39"/>
      <c r="D16607" s="39"/>
      <c r="E16607" s="39"/>
      <c r="F16607" s="41" t="str">
        <f aca="false">IF(A16607="","",MATCH(A16607,P_ID,1))</f>
        <v/>
      </c>
      <c r="G16607" s="41" t="str">
        <f aca="false">IF(A16607="","",INDEX(P_Svc,F16607))</f>
        <v/>
      </c>
      <c r="H16607" s="41" t="str">
        <f aca="false">IF(A16607="","",INDEX(P_Zone,F16607))</f>
        <v/>
      </c>
      <c r="I16607" s="41" t="str">
        <f aca="false">IF(A16607="","",IF(D16607="Delivered",IF(B16607&lt;=INDEX(P_Due,F16607),1,0),0))</f>
        <v/>
      </c>
    </row>
    <row r="16608" customFormat="false" ht="15" hidden="false" customHeight="false" outlineLevel="0" collapsed="false">
      <c r="A16608" s="37"/>
      <c r="B16608" s="38"/>
      <c r="C16608" s="39"/>
      <c r="D16608" s="39"/>
      <c r="E16608" s="39"/>
      <c r="F16608" s="41" t="str">
        <f aca="false">IF(A16608="","",MATCH(A16608,P_ID,1))</f>
        <v/>
      </c>
      <c r="G16608" s="41" t="str">
        <f aca="false">IF(A16608="","",INDEX(P_Svc,F16608))</f>
        <v/>
      </c>
      <c r="H16608" s="41" t="str">
        <f aca="false">IF(A16608="","",INDEX(P_Zone,F16608))</f>
        <v/>
      </c>
      <c r="I16608" s="41" t="str">
        <f aca="false">IF(A16608="","",IF(D16608="Delivered",IF(B16608&lt;=INDEX(P_Due,F16608),1,0),0))</f>
        <v/>
      </c>
    </row>
    <row r="16609" customFormat="false" ht="15" hidden="false" customHeight="false" outlineLevel="0" collapsed="false">
      <c r="A16609" s="37"/>
      <c r="B16609" s="38"/>
      <c r="C16609" s="39"/>
      <c r="D16609" s="39"/>
      <c r="E16609" s="39"/>
      <c r="F16609" s="41" t="str">
        <f aca="false">IF(A16609="","",MATCH(A16609,P_ID,1))</f>
        <v/>
      </c>
      <c r="G16609" s="41" t="str">
        <f aca="false">IF(A16609="","",INDEX(P_Svc,F16609))</f>
        <v/>
      </c>
      <c r="H16609" s="41" t="str">
        <f aca="false">IF(A16609="","",INDEX(P_Zone,F16609))</f>
        <v/>
      </c>
      <c r="I16609" s="41" t="str">
        <f aca="false">IF(A16609="","",IF(D16609="Delivered",IF(B16609&lt;=INDEX(P_Due,F16609),1,0),0))</f>
        <v/>
      </c>
    </row>
    <row r="16610" customFormat="false" ht="15" hidden="false" customHeight="false" outlineLevel="0" collapsed="false">
      <c r="A16610" s="37"/>
      <c r="B16610" s="38"/>
      <c r="C16610" s="39"/>
      <c r="D16610" s="39"/>
      <c r="E16610" s="39"/>
      <c r="F16610" s="41" t="str">
        <f aca="false">IF(A16610="","",MATCH(A16610,P_ID,1))</f>
        <v/>
      </c>
      <c r="G16610" s="41" t="str">
        <f aca="false">IF(A16610="","",INDEX(P_Svc,F16610))</f>
        <v/>
      </c>
      <c r="H16610" s="41" t="str">
        <f aca="false">IF(A16610="","",INDEX(P_Zone,F16610))</f>
        <v/>
      </c>
      <c r="I16610" s="41" t="str">
        <f aca="false">IF(A16610="","",IF(D16610="Delivered",IF(B16610&lt;=INDEX(P_Due,F16610),1,0),0))</f>
        <v/>
      </c>
    </row>
    <row r="16611" customFormat="false" ht="15" hidden="false" customHeight="false" outlineLevel="0" collapsed="false">
      <c r="A16611" s="37"/>
      <c r="B16611" s="38"/>
      <c r="C16611" s="39"/>
      <c r="D16611" s="39"/>
      <c r="E16611" s="39"/>
      <c r="F16611" s="41" t="str">
        <f aca="false">IF(A16611="","",MATCH(A16611,P_ID,1))</f>
        <v/>
      </c>
      <c r="G16611" s="41" t="str">
        <f aca="false">IF(A16611="","",INDEX(P_Svc,F16611))</f>
        <v/>
      </c>
      <c r="H16611" s="41" t="str">
        <f aca="false">IF(A16611="","",INDEX(P_Zone,F16611))</f>
        <v/>
      </c>
      <c r="I16611" s="41" t="str">
        <f aca="false">IF(A16611="","",IF(D16611="Delivered",IF(B16611&lt;=INDEX(P_Due,F16611),1,0),0))</f>
        <v/>
      </c>
    </row>
    <row r="16612" customFormat="false" ht="15" hidden="false" customHeight="false" outlineLevel="0" collapsed="false">
      <c r="A16612" s="37"/>
      <c r="B16612" s="38"/>
      <c r="C16612" s="39"/>
      <c r="D16612" s="39"/>
      <c r="E16612" s="39"/>
      <c r="F16612" s="41" t="str">
        <f aca="false">IF(A16612="","",MATCH(A16612,P_ID,1))</f>
        <v/>
      </c>
      <c r="G16612" s="41" t="str">
        <f aca="false">IF(A16612="","",INDEX(P_Svc,F16612))</f>
        <v/>
      </c>
      <c r="H16612" s="41" t="str">
        <f aca="false">IF(A16612="","",INDEX(P_Zone,F16612))</f>
        <v/>
      </c>
      <c r="I16612" s="41" t="str">
        <f aca="false">IF(A16612="","",IF(D16612="Delivered",IF(B16612&lt;=INDEX(P_Due,F16612),1,0),0))</f>
        <v/>
      </c>
    </row>
    <row r="16613" customFormat="false" ht="15" hidden="false" customHeight="false" outlineLevel="0" collapsed="false">
      <c r="A16613" s="37"/>
      <c r="B16613" s="38"/>
      <c r="C16613" s="39"/>
      <c r="D16613" s="39"/>
      <c r="E16613" s="39"/>
      <c r="F16613" s="41" t="str">
        <f aca="false">IF(A16613="","",MATCH(A16613,P_ID,1))</f>
        <v/>
      </c>
      <c r="G16613" s="41" t="str">
        <f aca="false">IF(A16613="","",INDEX(P_Svc,F16613))</f>
        <v/>
      </c>
      <c r="H16613" s="41" t="str">
        <f aca="false">IF(A16613="","",INDEX(P_Zone,F16613))</f>
        <v/>
      </c>
      <c r="I16613" s="41" t="str">
        <f aca="false">IF(A16613="","",IF(D16613="Delivered",IF(B16613&lt;=INDEX(P_Due,F16613),1,0),0))</f>
        <v/>
      </c>
    </row>
    <row r="16614" customFormat="false" ht="15" hidden="false" customHeight="false" outlineLevel="0" collapsed="false">
      <c r="A16614" s="37"/>
      <c r="B16614" s="38"/>
      <c r="C16614" s="39"/>
      <c r="D16614" s="39"/>
      <c r="E16614" s="39"/>
      <c r="F16614" s="41" t="str">
        <f aca="false">IF(A16614="","",MATCH(A16614,P_ID,1))</f>
        <v/>
      </c>
      <c r="G16614" s="41" t="str">
        <f aca="false">IF(A16614="","",INDEX(P_Svc,F16614))</f>
        <v/>
      </c>
      <c r="H16614" s="41" t="str">
        <f aca="false">IF(A16614="","",INDEX(P_Zone,F16614))</f>
        <v/>
      </c>
      <c r="I16614" s="41" t="str">
        <f aca="false">IF(A16614="","",IF(D16614="Delivered",IF(B16614&lt;=INDEX(P_Due,F16614),1,0),0))</f>
        <v/>
      </c>
    </row>
    <row r="16615" customFormat="false" ht="15" hidden="false" customHeight="false" outlineLevel="0" collapsed="false">
      <c r="A16615" s="37"/>
      <c r="B16615" s="38"/>
      <c r="C16615" s="39"/>
      <c r="D16615" s="39"/>
      <c r="E16615" s="39"/>
      <c r="F16615" s="41" t="str">
        <f aca="false">IF(A16615="","",MATCH(A16615,P_ID,1))</f>
        <v/>
      </c>
      <c r="G16615" s="41" t="str">
        <f aca="false">IF(A16615="","",INDEX(P_Svc,F16615))</f>
        <v/>
      </c>
      <c r="H16615" s="41" t="str">
        <f aca="false">IF(A16615="","",INDEX(P_Zone,F16615))</f>
        <v/>
      </c>
      <c r="I16615" s="41" t="str">
        <f aca="false">IF(A16615="","",IF(D16615="Delivered",IF(B16615&lt;=INDEX(P_Due,F16615),1,0),0))</f>
        <v/>
      </c>
    </row>
    <row r="16616" customFormat="false" ht="15" hidden="false" customHeight="false" outlineLevel="0" collapsed="false">
      <c r="A16616" s="37"/>
      <c r="B16616" s="38"/>
      <c r="C16616" s="39"/>
      <c r="D16616" s="39"/>
      <c r="E16616" s="39"/>
      <c r="F16616" s="41" t="str">
        <f aca="false">IF(A16616="","",MATCH(A16616,P_ID,1))</f>
        <v/>
      </c>
      <c r="G16616" s="41" t="str">
        <f aca="false">IF(A16616="","",INDEX(P_Svc,F16616))</f>
        <v/>
      </c>
      <c r="H16616" s="41" t="str">
        <f aca="false">IF(A16616="","",INDEX(P_Zone,F16616))</f>
        <v/>
      </c>
      <c r="I16616" s="41" t="str">
        <f aca="false">IF(A16616="","",IF(D16616="Delivered",IF(B16616&lt;=INDEX(P_Due,F16616),1,0),0))</f>
        <v/>
      </c>
    </row>
    <row r="16617" customFormat="false" ht="15" hidden="false" customHeight="false" outlineLevel="0" collapsed="false">
      <c r="A16617" s="37"/>
      <c r="B16617" s="38"/>
      <c r="C16617" s="39"/>
      <c r="D16617" s="39"/>
      <c r="E16617" s="39"/>
      <c r="F16617" s="41" t="str">
        <f aca="false">IF(A16617="","",MATCH(A16617,P_ID,1))</f>
        <v/>
      </c>
      <c r="G16617" s="41" t="str">
        <f aca="false">IF(A16617="","",INDEX(P_Svc,F16617))</f>
        <v/>
      </c>
      <c r="H16617" s="41" t="str">
        <f aca="false">IF(A16617="","",INDEX(P_Zone,F16617))</f>
        <v/>
      </c>
      <c r="I16617" s="41" t="str">
        <f aca="false">IF(A16617="","",IF(D16617="Delivered",IF(B16617&lt;=INDEX(P_Due,F16617),1,0),0))</f>
        <v/>
      </c>
    </row>
    <row r="16618" customFormat="false" ht="15" hidden="false" customHeight="false" outlineLevel="0" collapsed="false">
      <c r="A16618" s="37"/>
      <c r="B16618" s="38"/>
      <c r="C16618" s="39"/>
      <c r="D16618" s="39"/>
      <c r="E16618" s="39"/>
      <c r="F16618" s="41" t="str">
        <f aca="false">IF(A16618="","",MATCH(A16618,P_ID,1))</f>
        <v/>
      </c>
      <c r="G16618" s="41" t="str">
        <f aca="false">IF(A16618="","",INDEX(P_Svc,F16618))</f>
        <v/>
      </c>
      <c r="H16618" s="41" t="str">
        <f aca="false">IF(A16618="","",INDEX(P_Zone,F16618))</f>
        <v/>
      </c>
      <c r="I16618" s="41" t="str">
        <f aca="false">IF(A16618="","",IF(D16618="Delivered",IF(B16618&lt;=INDEX(P_Due,F16618),1,0),0))</f>
        <v/>
      </c>
    </row>
    <row r="16619" customFormat="false" ht="15" hidden="false" customHeight="false" outlineLevel="0" collapsed="false">
      <c r="A16619" s="37"/>
      <c r="B16619" s="38"/>
      <c r="C16619" s="39"/>
      <c r="D16619" s="39"/>
      <c r="E16619" s="39"/>
      <c r="F16619" s="41" t="str">
        <f aca="false">IF(A16619="","",MATCH(A16619,P_ID,1))</f>
        <v/>
      </c>
      <c r="G16619" s="41" t="str">
        <f aca="false">IF(A16619="","",INDEX(P_Svc,F16619))</f>
        <v/>
      </c>
      <c r="H16619" s="41" t="str">
        <f aca="false">IF(A16619="","",INDEX(P_Zone,F16619))</f>
        <v/>
      </c>
      <c r="I16619" s="41" t="str">
        <f aca="false">IF(A16619="","",IF(D16619="Delivered",IF(B16619&lt;=INDEX(P_Due,F16619),1,0),0))</f>
        <v/>
      </c>
    </row>
    <row r="16620" customFormat="false" ht="15" hidden="false" customHeight="false" outlineLevel="0" collapsed="false">
      <c r="A16620" s="37"/>
      <c r="B16620" s="38"/>
      <c r="C16620" s="39"/>
      <c r="D16620" s="39"/>
      <c r="E16620" s="39"/>
      <c r="F16620" s="41" t="str">
        <f aca="false">IF(A16620="","",MATCH(A16620,P_ID,1))</f>
        <v/>
      </c>
      <c r="G16620" s="41" t="str">
        <f aca="false">IF(A16620="","",INDEX(P_Svc,F16620))</f>
        <v/>
      </c>
      <c r="H16620" s="41" t="str">
        <f aca="false">IF(A16620="","",INDEX(P_Zone,F16620))</f>
        <v/>
      </c>
      <c r="I16620" s="41" t="str">
        <f aca="false">IF(A16620="","",IF(D16620="Delivered",IF(B16620&lt;=INDEX(P_Due,F16620),1,0),0))</f>
        <v/>
      </c>
    </row>
    <row r="16621" customFormat="false" ht="15" hidden="false" customHeight="false" outlineLevel="0" collapsed="false">
      <c r="A16621" s="37"/>
      <c r="B16621" s="38"/>
      <c r="C16621" s="39"/>
      <c r="D16621" s="39"/>
      <c r="E16621" s="39"/>
      <c r="F16621" s="41" t="str">
        <f aca="false">IF(A16621="","",MATCH(A16621,P_ID,1))</f>
        <v/>
      </c>
      <c r="G16621" s="41" t="str">
        <f aca="false">IF(A16621="","",INDEX(P_Svc,F16621))</f>
        <v/>
      </c>
      <c r="H16621" s="41" t="str">
        <f aca="false">IF(A16621="","",INDEX(P_Zone,F16621))</f>
        <v/>
      </c>
      <c r="I16621" s="41" t="str">
        <f aca="false">IF(A16621="","",IF(D16621="Delivered",IF(B16621&lt;=INDEX(P_Due,F16621),1,0),0))</f>
        <v/>
      </c>
    </row>
    <row r="16622" customFormat="false" ht="15" hidden="false" customHeight="false" outlineLevel="0" collapsed="false">
      <c r="A16622" s="37"/>
      <c r="B16622" s="38"/>
      <c r="C16622" s="39"/>
      <c r="D16622" s="39"/>
      <c r="E16622" s="39"/>
      <c r="F16622" s="41" t="str">
        <f aca="false">IF(A16622="","",MATCH(A16622,P_ID,1))</f>
        <v/>
      </c>
      <c r="G16622" s="41" t="str">
        <f aca="false">IF(A16622="","",INDEX(P_Svc,F16622))</f>
        <v/>
      </c>
      <c r="H16622" s="41" t="str">
        <f aca="false">IF(A16622="","",INDEX(P_Zone,F16622))</f>
        <v/>
      </c>
      <c r="I16622" s="41" t="str">
        <f aca="false">IF(A16622="","",IF(D16622="Delivered",IF(B16622&lt;=INDEX(P_Due,F16622),1,0),0))</f>
        <v/>
      </c>
    </row>
    <row r="16623" customFormat="false" ht="15" hidden="false" customHeight="false" outlineLevel="0" collapsed="false">
      <c r="A16623" s="37"/>
      <c r="B16623" s="38"/>
      <c r="C16623" s="39"/>
      <c r="D16623" s="39"/>
      <c r="E16623" s="39"/>
      <c r="F16623" s="41" t="str">
        <f aca="false">IF(A16623="","",MATCH(A16623,P_ID,1))</f>
        <v/>
      </c>
      <c r="G16623" s="41" t="str">
        <f aca="false">IF(A16623="","",INDEX(P_Svc,F16623))</f>
        <v/>
      </c>
      <c r="H16623" s="41" t="str">
        <f aca="false">IF(A16623="","",INDEX(P_Zone,F16623))</f>
        <v/>
      </c>
      <c r="I16623" s="41" t="str">
        <f aca="false">IF(A16623="","",IF(D16623="Delivered",IF(B16623&lt;=INDEX(P_Due,F16623),1,0),0))</f>
        <v/>
      </c>
    </row>
    <row r="16624" customFormat="false" ht="15" hidden="false" customHeight="false" outlineLevel="0" collapsed="false">
      <c r="A16624" s="37"/>
      <c r="B16624" s="38"/>
      <c r="C16624" s="39"/>
      <c r="D16624" s="39"/>
      <c r="E16624" s="39"/>
      <c r="F16624" s="41" t="str">
        <f aca="false">IF(A16624="","",MATCH(A16624,P_ID,1))</f>
        <v/>
      </c>
      <c r="G16624" s="41" t="str">
        <f aca="false">IF(A16624="","",INDEX(P_Svc,F16624))</f>
        <v/>
      </c>
      <c r="H16624" s="41" t="str">
        <f aca="false">IF(A16624="","",INDEX(P_Zone,F16624))</f>
        <v/>
      </c>
      <c r="I16624" s="41" t="str">
        <f aca="false">IF(A16624="","",IF(D16624="Delivered",IF(B16624&lt;=INDEX(P_Due,F16624),1,0),0))</f>
        <v/>
      </c>
    </row>
    <row r="16625" customFormat="false" ht="15" hidden="false" customHeight="false" outlineLevel="0" collapsed="false">
      <c r="A16625" s="37"/>
      <c r="B16625" s="38"/>
      <c r="C16625" s="39"/>
      <c r="D16625" s="39"/>
      <c r="E16625" s="39"/>
      <c r="F16625" s="41" t="str">
        <f aca="false">IF(A16625="","",MATCH(A16625,P_ID,1))</f>
        <v/>
      </c>
      <c r="G16625" s="41" t="str">
        <f aca="false">IF(A16625="","",INDEX(P_Svc,F16625))</f>
        <v/>
      </c>
      <c r="H16625" s="41" t="str">
        <f aca="false">IF(A16625="","",INDEX(P_Zone,F16625))</f>
        <v/>
      </c>
      <c r="I16625" s="41" t="str">
        <f aca="false">IF(A16625="","",IF(D16625="Delivered",IF(B16625&lt;=INDEX(P_Due,F16625),1,0),0))</f>
        <v/>
      </c>
    </row>
    <row r="16626" customFormat="false" ht="15" hidden="false" customHeight="false" outlineLevel="0" collapsed="false">
      <c r="A16626" s="37"/>
      <c r="B16626" s="38"/>
      <c r="C16626" s="39"/>
      <c r="D16626" s="39"/>
      <c r="E16626" s="39"/>
      <c r="F16626" s="41" t="str">
        <f aca="false">IF(A16626="","",MATCH(A16626,P_ID,1))</f>
        <v/>
      </c>
      <c r="G16626" s="41" t="str">
        <f aca="false">IF(A16626="","",INDEX(P_Svc,F16626))</f>
        <v/>
      </c>
      <c r="H16626" s="41" t="str">
        <f aca="false">IF(A16626="","",INDEX(P_Zone,F16626))</f>
        <v/>
      </c>
      <c r="I16626" s="41" t="str">
        <f aca="false">IF(A16626="","",IF(D16626="Delivered",IF(B16626&lt;=INDEX(P_Due,F16626),1,0),0))</f>
        <v/>
      </c>
    </row>
    <row r="16627" customFormat="false" ht="15" hidden="false" customHeight="false" outlineLevel="0" collapsed="false">
      <c r="A16627" s="37"/>
      <c r="B16627" s="38"/>
      <c r="C16627" s="39"/>
      <c r="D16627" s="39"/>
      <c r="E16627" s="39"/>
      <c r="F16627" s="41" t="str">
        <f aca="false">IF(A16627="","",MATCH(A16627,P_ID,1))</f>
        <v/>
      </c>
      <c r="G16627" s="41" t="str">
        <f aca="false">IF(A16627="","",INDEX(P_Svc,F16627))</f>
        <v/>
      </c>
      <c r="H16627" s="41" t="str">
        <f aca="false">IF(A16627="","",INDEX(P_Zone,F16627))</f>
        <v/>
      </c>
      <c r="I16627" s="41" t="str">
        <f aca="false">IF(A16627="","",IF(D16627="Delivered",IF(B16627&lt;=INDEX(P_Due,F16627),1,0),0))</f>
        <v/>
      </c>
    </row>
    <row r="16628" customFormat="false" ht="15" hidden="false" customHeight="false" outlineLevel="0" collapsed="false">
      <c r="A16628" s="37"/>
      <c r="B16628" s="38"/>
      <c r="C16628" s="39"/>
      <c r="D16628" s="39"/>
      <c r="E16628" s="39"/>
      <c r="F16628" s="41" t="str">
        <f aca="false">IF(A16628="","",MATCH(A16628,P_ID,1))</f>
        <v/>
      </c>
      <c r="G16628" s="41" t="str">
        <f aca="false">IF(A16628="","",INDEX(P_Svc,F16628))</f>
        <v/>
      </c>
      <c r="H16628" s="41" t="str">
        <f aca="false">IF(A16628="","",INDEX(P_Zone,F16628))</f>
        <v/>
      </c>
      <c r="I16628" s="41" t="str">
        <f aca="false">IF(A16628="","",IF(D16628="Delivered",IF(B16628&lt;=INDEX(P_Due,F16628),1,0),0))</f>
        <v/>
      </c>
    </row>
    <row r="16629" customFormat="false" ht="15" hidden="false" customHeight="false" outlineLevel="0" collapsed="false">
      <c r="A16629" s="37"/>
      <c r="B16629" s="38"/>
      <c r="C16629" s="39"/>
      <c r="D16629" s="39"/>
      <c r="E16629" s="39"/>
      <c r="F16629" s="41" t="str">
        <f aca="false">IF(A16629="","",MATCH(A16629,P_ID,1))</f>
        <v/>
      </c>
      <c r="G16629" s="41" t="str">
        <f aca="false">IF(A16629="","",INDEX(P_Svc,F16629))</f>
        <v/>
      </c>
      <c r="H16629" s="41" t="str">
        <f aca="false">IF(A16629="","",INDEX(P_Zone,F16629))</f>
        <v/>
      </c>
      <c r="I16629" s="41" t="str">
        <f aca="false">IF(A16629="","",IF(D16629="Delivered",IF(B16629&lt;=INDEX(P_Due,F16629),1,0),0))</f>
        <v/>
      </c>
    </row>
    <row r="16630" customFormat="false" ht="15" hidden="false" customHeight="false" outlineLevel="0" collapsed="false">
      <c r="A16630" s="37"/>
      <c r="B16630" s="38"/>
      <c r="C16630" s="39"/>
      <c r="D16630" s="39"/>
      <c r="E16630" s="39"/>
      <c r="F16630" s="41" t="str">
        <f aca="false">IF(A16630="","",MATCH(A16630,P_ID,1))</f>
        <v/>
      </c>
      <c r="G16630" s="41" t="str">
        <f aca="false">IF(A16630="","",INDEX(P_Svc,F16630))</f>
        <v/>
      </c>
      <c r="H16630" s="41" t="str">
        <f aca="false">IF(A16630="","",INDEX(P_Zone,F16630))</f>
        <v/>
      </c>
      <c r="I16630" s="41" t="str">
        <f aca="false">IF(A16630="","",IF(D16630="Delivered",IF(B16630&lt;=INDEX(P_Due,F16630),1,0),0))</f>
        <v/>
      </c>
    </row>
    <row r="16631" customFormat="false" ht="15" hidden="false" customHeight="false" outlineLevel="0" collapsed="false">
      <c r="A16631" s="37"/>
      <c r="B16631" s="38"/>
      <c r="C16631" s="39"/>
      <c r="D16631" s="39"/>
      <c r="E16631" s="39"/>
      <c r="F16631" s="41" t="str">
        <f aca="false">IF(A16631="","",MATCH(A16631,P_ID,1))</f>
        <v/>
      </c>
      <c r="G16631" s="41" t="str">
        <f aca="false">IF(A16631="","",INDEX(P_Svc,F16631))</f>
        <v/>
      </c>
      <c r="H16631" s="41" t="str">
        <f aca="false">IF(A16631="","",INDEX(P_Zone,F16631))</f>
        <v/>
      </c>
      <c r="I16631" s="41" t="str">
        <f aca="false">IF(A16631="","",IF(D16631="Delivered",IF(B16631&lt;=INDEX(P_Due,F16631),1,0),0))</f>
        <v/>
      </c>
    </row>
    <row r="16632" customFormat="false" ht="15" hidden="false" customHeight="false" outlineLevel="0" collapsed="false">
      <c r="A16632" s="37"/>
      <c r="B16632" s="38"/>
      <c r="C16632" s="39"/>
      <c r="D16632" s="39"/>
      <c r="E16632" s="39"/>
      <c r="F16632" s="41" t="str">
        <f aca="false">IF(A16632="","",MATCH(A16632,P_ID,1))</f>
        <v/>
      </c>
      <c r="G16632" s="41" t="str">
        <f aca="false">IF(A16632="","",INDEX(P_Svc,F16632))</f>
        <v/>
      </c>
      <c r="H16632" s="41" t="str">
        <f aca="false">IF(A16632="","",INDEX(P_Zone,F16632))</f>
        <v/>
      </c>
      <c r="I16632" s="41" t="str">
        <f aca="false">IF(A16632="","",IF(D16632="Delivered",IF(B16632&lt;=INDEX(P_Due,F16632),1,0),0))</f>
        <v/>
      </c>
    </row>
    <row r="16633" customFormat="false" ht="15" hidden="false" customHeight="false" outlineLevel="0" collapsed="false">
      <c r="A16633" s="37"/>
      <c r="B16633" s="38"/>
      <c r="C16633" s="39"/>
      <c r="D16633" s="39"/>
      <c r="E16633" s="39"/>
      <c r="F16633" s="41" t="str">
        <f aca="false">IF(A16633="","",MATCH(A16633,P_ID,1))</f>
        <v/>
      </c>
      <c r="G16633" s="41" t="str">
        <f aca="false">IF(A16633="","",INDEX(P_Svc,F16633))</f>
        <v/>
      </c>
      <c r="H16633" s="41" t="str">
        <f aca="false">IF(A16633="","",INDEX(P_Zone,F16633))</f>
        <v/>
      </c>
      <c r="I16633" s="41" t="str">
        <f aca="false">IF(A16633="","",IF(D16633="Delivered",IF(B16633&lt;=INDEX(P_Due,F16633),1,0),0))</f>
        <v/>
      </c>
    </row>
    <row r="16634" customFormat="false" ht="15" hidden="false" customHeight="false" outlineLevel="0" collapsed="false">
      <c r="A16634" s="37"/>
      <c r="B16634" s="38"/>
      <c r="C16634" s="39"/>
      <c r="D16634" s="39"/>
      <c r="E16634" s="39"/>
      <c r="F16634" s="41" t="str">
        <f aca="false">IF(A16634="","",MATCH(A16634,P_ID,1))</f>
        <v/>
      </c>
      <c r="G16634" s="41" t="str">
        <f aca="false">IF(A16634="","",INDEX(P_Svc,F16634))</f>
        <v/>
      </c>
      <c r="H16634" s="41" t="str">
        <f aca="false">IF(A16634="","",INDEX(P_Zone,F16634))</f>
        <v/>
      </c>
      <c r="I16634" s="41" t="str">
        <f aca="false">IF(A16634="","",IF(D16634="Delivered",IF(B16634&lt;=INDEX(P_Due,F16634),1,0),0))</f>
        <v/>
      </c>
    </row>
    <row r="16635" customFormat="false" ht="15" hidden="false" customHeight="false" outlineLevel="0" collapsed="false">
      <c r="A16635" s="37"/>
      <c r="B16635" s="38"/>
      <c r="C16635" s="39"/>
      <c r="D16635" s="39"/>
      <c r="E16635" s="39"/>
      <c r="F16635" s="41" t="str">
        <f aca="false">IF(A16635="","",MATCH(A16635,P_ID,1))</f>
        <v/>
      </c>
      <c r="G16635" s="41" t="str">
        <f aca="false">IF(A16635="","",INDEX(P_Svc,F16635))</f>
        <v/>
      </c>
      <c r="H16635" s="41" t="str">
        <f aca="false">IF(A16635="","",INDEX(P_Zone,F16635))</f>
        <v/>
      </c>
      <c r="I16635" s="41" t="str">
        <f aca="false">IF(A16635="","",IF(D16635="Delivered",IF(B16635&lt;=INDEX(P_Due,F16635),1,0),0))</f>
        <v/>
      </c>
    </row>
    <row r="16636" customFormat="false" ht="15" hidden="false" customHeight="false" outlineLevel="0" collapsed="false">
      <c r="A16636" s="37"/>
      <c r="B16636" s="38"/>
      <c r="C16636" s="39"/>
      <c r="D16636" s="39"/>
      <c r="E16636" s="39"/>
      <c r="F16636" s="41" t="str">
        <f aca="false">IF(A16636="","",MATCH(A16636,P_ID,1))</f>
        <v/>
      </c>
      <c r="G16636" s="41" t="str">
        <f aca="false">IF(A16636="","",INDEX(P_Svc,F16636))</f>
        <v/>
      </c>
      <c r="H16636" s="41" t="str">
        <f aca="false">IF(A16636="","",INDEX(P_Zone,F16636))</f>
        <v/>
      </c>
      <c r="I16636" s="41" t="str">
        <f aca="false">IF(A16636="","",IF(D16636="Delivered",IF(B16636&lt;=INDEX(P_Due,F16636),1,0),0))</f>
        <v/>
      </c>
    </row>
    <row r="16637" customFormat="false" ht="15" hidden="false" customHeight="false" outlineLevel="0" collapsed="false">
      <c r="A16637" s="37"/>
      <c r="B16637" s="38"/>
      <c r="C16637" s="39"/>
      <c r="D16637" s="39"/>
      <c r="E16637" s="39"/>
      <c r="F16637" s="41" t="str">
        <f aca="false">IF(A16637="","",MATCH(A16637,P_ID,1))</f>
        <v/>
      </c>
      <c r="G16637" s="41" t="str">
        <f aca="false">IF(A16637="","",INDEX(P_Svc,F16637))</f>
        <v/>
      </c>
      <c r="H16637" s="41" t="str">
        <f aca="false">IF(A16637="","",INDEX(P_Zone,F16637))</f>
        <v/>
      </c>
      <c r="I16637" s="41" t="str">
        <f aca="false">IF(A16637="","",IF(D16637="Delivered",IF(B16637&lt;=INDEX(P_Due,F16637),1,0),0))</f>
        <v/>
      </c>
    </row>
    <row r="16638" customFormat="false" ht="15" hidden="false" customHeight="false" outlineLevel="0" collapsed="false">
      <c r="A16638" s="37"/>
      <c r="B16638" s="38"/>
      <c r="C16638" s="39"/>
      <c r="D16638" s="39"/>
      <c r="E16638" s="39"/>
      <c r="F16638" s="41" t="str">
        <f aca="false">IF(A16638="","",MATCH(A16638,P_ID,1))</f>
        <v/>
      </c>
      <c r="G16638" s="41" t="str">
        <f aca="false">IF(A16638="","",INDEX(P_Svc,F16638))</f>
        <v/>
      </c>
      <c r="H16638" s="41" t="str">
        <f aca="false">IF(A16638="","",INDEX(P_Zone,F16638))</f>
        <v/>
      </c>
      <c r="I16638" s="41" t="str">
        <f aca="false">IF(A16638="","",IF(D16638="Delivered",IF(B16638&lt;=INDEX(P_Due,F16638),1,0),0))</f>
        <v/>
      </c>
    </row>
    <row r="16639" customFormat="false" ht="15" hidden="false" customHeight="false" outlineLevel="0" collapsed="false">
      <c r="A16639" s="37"/>
      <c r="B16639" s="38"/>
      <c r="C16639" s="39"/>
      <c r="D16639" s="39"/>
      <c r="E16639" s="39"/>
      <c r="F16639" s="41" t="str">
        <f aca="false">IF(A16639="","",MATCH(A16639,P_ID,1))</f>
        <v/>
      </c>
      <c r="G16639" s="41" t="str">
        <f aca="false">IF(A16639="","",INDEX(P_Svc,F16639))</f>
        <v/>
      </c>
      <c r="H16639" s="41" t="str">
        <f aca="false">IF(A16639="","",INDEX(P_Zone,F16639))</f>
        <v/>
      </c>
      <c r="I16639" s="41" t="str">
        <f aca="false">IF(A16639="","",IF(D16639="Delivered",IF(B16639&lt;=INDEX(P_Due,F16639),1,0),0))</f>
        <v/>
      </c>
    </row>
    <row r="16640" customFormat="false" ht="15" hidden="false" customHeight="false" outlineLevel="0" collapsed="false">
      <c r="A16640" s="37"/>
      <c r="B16640" s="38"/>
      <c r="C16640" s="39"/>
      <c r="D16640" s="39"/>
      <c r="E16640" s="39"/>
      <c r="F16640" s="41" t="str">
        <f aca="false">IF(A16640="","",MATCH(A16640,P_ID,1))</f>
        <v/>
      </c>
      <c r="G16640" s="41" t="str">
        <f aca="false">IF(A16640="","",INDEX(P_Svc,F16640))</f>
        <v/>
      </c>
      <c r="H16640" s="41" t="str">
        <f aca="false">IF(A16640="","",INDEX(P_Zone,F16640))</f>
        <v/>
      </c>
      <c r="I16640" s="41" t="str">
        <f aca="false">IF(A16640="","",IF(D16640="Delivered",IF(B16640&lt;=INDEX(P_Due,F16640),1,0),0))</f>
        <v/>
      </c>
    </row>
    <row r="16641" customFormat="false" ht="15" hidden="false" customHeight="false" outlineLevel="0" collapsed="false">
      <c r="A16641" s="37"/>
      <c r="B16641" s="38"/>
      <c r="C16641" s="39"/>
      <c r="D16641" s="39"/>
      <c r="E16641" s="39"/>
      <c r="F16641" s="41" t="str">
        <f aca="false">IF(A16641="","",MATCH(A16641,P_ID,1))</f>
        <v/>
      </c>
      <c r="G16641" s="41" t="str">
        <f aca="false">IF(A16641="","",INDEX(P_Svc,F16641))</f>
        <v/>
      </c>
      <c r="H16641" s="41" t="str">
        <f aca="false">IF(A16641="","",INDEX(P_Zone,F16641))</f>
        <v/>
      </c>
      <c r="I16641" s="41" t="str">
        <f aca="false">IF(A16641="","",IF(D16641="Delivered",IF(B16641&lt;=INDEX(P_Due,F16641),1,0),0))</f>
        <v/>
      </c>
    </row>
    <row r="16642" customFormat="false" ht="15" hidden="false" customHeight="false" outlineLevel="0" collapsed="false">
      <c r="A16642" s="37"/>
      <c r="B16642" s="38"/>
      <c r="C16642" s="39"/>
      <c r="D16642" s="39"/>
      <c r="E16642" s="39"/>
      <c r="F16642" s="41" t="str">
        <f aca="false">IF(A16642="","",MATCH(A16642,P_ID,1))</f>
        <v/>
      </c>
      <c r="G16642" s="41" t="str">
        <f aca="false">IF(A16642="","",INDEX(P_Svc,F16642))</f>
        <v/>
      </c>
      <c r="H16642" s="41" t="str">
        <f aca="false">IF(A16642="","",INDEX(P_Zone,F16642))</f>
        <v/>
      </c>
      <c r="I16642" s="41" t="str">
        <f aca="false">IF(A16642="","",IF(D16642="Delivered",IF(B16642&lt;=INDEX(P_Due,F16642),1,0),0))</f>
        <v/>
      </c>
    </row>
    <row r="16643" customFormat="false" ht="15" hidden="false" customHeight="false" outlineLevel="0" collapsed="false">
      <c r="A16643" s="37"/>
      <c r="B16643" s="38"/>
      <c r="C16643" s="39"/>
      <c r="D16643" s="39"/>
      <c r="E16643" s="39"/>
      <c r="F16643" s="41" t="str">
        <f aca="false">IF(A16643="","",MATCH(A16643,P_ID,1))</f>
        <v/>
      </c>
      <c r="G16643" s="41" t="str">
        <f aca="false">IF(A16643="","",INDEX(P_Svc,F16643))</f>
        <v/>
      </c>
      <c r="H16643" s="41" t="str">
        <f aca="false">IF(A16643="","",INDEX(P_Zone,F16643))</f>
        <v/>
      </c>
      <c r="I16643" s="41" t="str">
        <f aca="false">IF(A16643="","",IF(D16643="Delivered",IF(B16643&lt;=INDEX(P_Due,F16643),1,0),0))</f>
        <v/>
      </c>
    </row>
    <row r="16644" customFormat="false" ht="15" hidden="false" customHeight="false" outlineLevel="0" collapsed="false">
      <c r="A16644" s="37"/>
      <c r="B16644" s="38"/>
      <c r="C16644" s="39"/>
      <c r="D16644" s="39"/>
      <c r="E16644" s="39"/>
      <c r="F16644" s="41" t="str">
        <f aca="false">IF(A16644="","",MATCH(A16644,P_ID,1))</f>
        <v/>
      </c>
      <c r="G16644" s="41" t="str">
        <f aca="false">IF(A16644="","",INDEX(P_Svc,F16644))</f>
        <v/>
      </c>
      <c r="H16644" s="41" t="str">
        <f aca="false">IF(A16644="","",INDEX(P_Zone,F16644))</f>
        <v/>
      </c>
      <c r="I16644" s="41" t="str">
        <f aca="false">IF(A16644="","",IF(D16644="Delivered",IF(B16644&lt;=INDEX(P_Due,F16644),1,0),0))</f>
        <v/>
      </c>
    </row>
    <row r="16645" customFormat="false" ht="15" hidden="false" customHeight="false" outlineLevel="0" collapsed="false">
      <c r="A16645" s="37"/>
      <c r="B16645" s="38"/>
      <c r="C16645" s="39"/>
      <c r="D16645" s="39"/>
      <c r="E16645" s="39"/>
      <c r="F16645" s="41" t="str">
        <f aca="false">IF(A16645="","",MATCH(A16645,P_ID,1))</f>
        <v/>
      </c>
      <c r="G16645" s="41" t="str">
        <f aca="false">IF(A16645="","",INDEX(P_Svc,F16645))</f>
        <v/>
      </c>
      <c r="H16645" s="41" t="str">
        <f aca="false">IF(A16645="","",INDEX(P_Zone,F16645))</f>
        <v/>
      </c>
      <c r="I16645" s="41" t="str">
        <f aca="false">IF(A16645="","",IF(D16645="Delivered",IF(B16645&lt;=INDEX(P_Due,F16645),1,0),0))</f>
        <v/>
      </c>
    </row>
    <row r="16646" customFormat="false" ht="15" hidden="false" customHeight="false" outlineLevel="0" collapsed="false">
      <c r="A16646" s="37"/>
      <c r="B16646" s="38"/>
      <c r="C16646" s="39"/>
      <c r="D16646" s="39"/>
      <c r="E16646" s="39"/>
      <c r="F16646" s="41" t="str">
        <f aca="false">IF(A16646="","",MATCH(A16646,P_ID,1))</f>
        <v/>
      </c>
      <c r="G16646" s="41" t="str">
        <f aca="false">IF(A16646="","",INDEX(P_Svc,F16646))</f>
        <v/>
      </c>
      <c r="H16646" s="41" t="str">
        <f aca="false">IF(A16646="","",INDEX(P_Zone,F16646))</f>
        <v/>
      </c>
      <c r="I16646" s="41" t="str">
        <f aca="false">IF(A16646="","",IF(D16646="Delivered",IF(B16646&lt;=INDEX(P_Due,F16646),1,0),0))</f>
        <v/>
      </c>
    </row>
    <row r="16647" customFormat="false" ht="15" hidden="false" customHeight="false" outlineLevel="0" collapsed="false">
      <c r="A16647" s="37"/>
      <c r="B16647" s="38"/>
      <c r="C16647" s="39"/>
      <c r="D16647" s="39"/>
      <c r="E16647" s="39"/>
      <c r="F16647" s="41" t="str">
        <f aca="false">IF(A16647="","",MATCH(A16647,P_ID,1))</f>
        <v/>
      </c>
      <c r="G16647" s="41" t="str">
        <f aca="false">IF(A16647="","",INDEX(P_Svc,F16647))</f>
        <v/>
      </c>
      <c r="H16647" s="41" t="str">
        <f aca="false">IF(A16647="","",INDEX(P_Zone,F16647))</f>
        <v/>
      </c>
      <c r="I16647" s="41" t="str">
        <f aca="false">IF(A16647="","",IF(D16647="Delivered",IF(B16647&lt;=INDEX(P_Due,F16647),1,0),0))</f>
        <v/>
      </c>
    </row>
    <row r="16648" customFormat="false" ht="15" hidden="false" customHeight="false" outlineLevel="0" collapsed="false">
      <c r="A16648" s="37"/>
      <c r="B16648" s="38"/>
      <c r="C16648" s="39"/>
      <c r="D16648" s="39"/>
      <c r="E16648" s="39"/>
      <c r="F16648" s="41" t="str">
        <f aca="false">IF(A16648="","",MATCH(A16648,P_ID,1))</f>
        <v/>
      </c>
      <c r="G16648" s="41" t="str">
        <f aca="false">IF(A16648="","",INDEX(P_Svc,F16648))</f>
        <v/>
      </c>
      <c r="H16648" s="41" t="str">
        <f aca="false">IF(A16648="","",INDEX(P_Zone,F16648))</f>
        <v/>
      </c>
      <c r="I16648" s="41" t="str">
        <f aca="false">IF(A16648="","",IF(D16648="Delivered",IF(B16648&lt;=INDEX(P_Due,F16648),1,0),0))</f>
        <v/>
      </c>
    </row>
    <row r="16649" customFormat="false" ht="15" hidden="false" customHeight="false" outlineLevel="0" collapsed="false">
      <c r="A16649" s="37"/>
      <c r="B16649" s="38"/>
      <c r="C16649" s="39"/>
      <c r="D16649" s="39"/>
      <c r="E16649" s="39"/>
      <c r="F16649" s="41" t="str">
        <f aca="false">IF(A16649="","",MATCH(A16649,P_ID,1))</f>
        <v/>
      </c>
      <c r="G16649" s="41" t="str">
        <f aca="false">IF(A16649="","",INDEX(P_Svc,F16649))</f>
        <v/>
      </c>
      <c r="H16649" s="41" t="str">
        <f aca="false">IF(A16649="","",INDEX(P_Zone,F16649))</f>
        <v/>
      </c>
      <c r="I16649" s="41" t="str">
        <f aca="false">IF(A16649="","",IF(D16649="Delivered",IF(B16649&lt;=INDEX(P_Due,F16649),1,0),0))</f>
        <v/>
      </c>
    </row>
    <row r="16650" customFormat="false" ht="15" hidden="false" customHeight="false" outlineLevel="0" collapsed="false">
      <c r="A16650" s="37"/>
      <c r="B16650" s="38"/>
      <c r="C16650" s="39"/>
      <c r="D16650" s="39"/>
      <c r="E16650" s="39"/>
      <c r="F16650" s="41" t="str">
        <f aca="false">IF(A16650="","",MATCH(A16650,P_ID,1))</f>
        <v/>
      </c>
      <c r="G16650" s="41" t="str">
        <f aca="false">IF(A16650="","",INDEX(P_Svc,F16650))</f>
        <v/>
      </c>
      <c r="H16650" s="41" t="str">
        <f aca="false">IF(A16650="","",INDEX(P_Zone,F16650))</f>
        <v/>
      </c>
      <c r="I16650" s="41" t="str">
        <f aca="false">IF(A16650="","",IF(D16650="Delivered",IF(B16650&lt;=INDEX(P_Due,F16650),1,0),0))</f>
        <v/>
      </c>
    </row>
    <row r="16651" customFormat="false" ht="15" hidden="false" customHeight="false" outlineLevel="0" collapsed="false">
      <c r="A16651" s="37"/>
      <c r="B16651" s="38"/>
      <c r="C16651" s="39"/>
      <c r="D16651" s="39"/>
      <c r="E16651" s="39"/>
      <c r="F16651" s="41" t="str">
        <f aca="false">IF(A16651="","",MATCH(A16651,P_ID,1))</f>
        <v/>
      </c>
      <c r="G16651" s="41" t="str">
        <f aca="false">IF(A16651="","",INDEX(P_Svc,F16651))</f>
        <v/>
      </c>
      <c r="H16651" s="41" t="str">
        <f aca="false">IF(A16651="","",INDEX(P_Zone,F16651))</f>
        <v/>
      </c>
      <c r="I16651" s="41" t="str">
        <f aca="false">IF(A16651="","",IF(D16651="Delivered",IF(B16651&lt;=INDEX(P_Due,F16651),1,0),0))</f>
        <v/>
      </c>
    </row>
    <row r="16652" customFormat="false" ht="15" hidden="false" customHeight="false" outlineLevel="0" collapsed="false">
      <c r="A16652" s="37"/>
      <c r="B16652" s="38"/>
      <c r="C16652" s="39"/>
      <c r="D16652" s="39"/>
      <c r="E16652" s="39"/>
      <c r="F16652" s="41" t="str">
        <f aca="false">IF(A16652="","",MATCH(A16652,P_ID,1))</f>
        <v/>
      </c>
      <c r="G16652" s="41" t="str">
        <f aca="false">IF(A16652="","",INDEX(P_Svc,F16652))</f>
        <v/>
      </c>
      <c r="H16652" s="41" t="str">
        <f aca="false">IF(A16652="","",INDEX(P_Zone,F16652))</f>
        <v/>
      </c>
      <c r="I16652" s="41" t="str">
        <f aca="false">IF(A16652="","",IF(D16652="Delivered",IF(B16652&lt;=INDEX(P_Due,F16652),1,0),0))</f>
        <v/>
      </c>
    </row>
    <row r="16653" customFormat="false" ht="15" hidden="false" customHeight="false" outlineLevel="0" collapsed="false">
      <c r="A16653" s="37"/>
      <c r="B16653" s="38"/>
      <c r="C16653" s="39"/>
      <c r="D16653" s="39"/>
      <c r="E16653" s="39"/>
      <c r="F16653" s="41" t="str">
        <f aca="false">IF(A16653="","",MATCH(A16653,P_ID,1))</f>
        <v/>
      </c>
      <c r="G16653" s="41" t="str">
        <f aca="false">IF(A16653="","",INDEX(P_Svc,F16653))</f>
        <v/>
      </c>
      <c r="H16653" s="41" t="str">
        <f aca="false">IF(A16653="","",INDEX(P_Zone,F16653))</f>
        <v/>
      </c>
      <c r="I16653" s="41" t="str">
        <f aca="false">IF(A16653="","",IF(D16653="Delivered",IF(B16653&lt;=INDEX(P_Due,F16653),1,0),0))</f>
        <v/>
      </c>
    </row>
    <row r="16654" customFormat="false" ht="15" hidden="false" customHeight="false" outlineLevel="0" collapsed="false">
      <c r="A16654" s="37"/>
      <c r="B16654" s="38"/>
      <c r="C16654" s="39"/>
      <c r="D16654" s="39"/>
      <c r="E16654" s="39"/>
      <c r="F16654" s="41" t="str">
        <f aca="false">IF(A16654="","",MATCH(A16654,P_ID,1))</f>
        <v/>
      </c>
      <c r="G16654" s="41" t="str">
        <f aca="false">IF(A16654="","",INDEX(P_Svc,F16654))</f>
        <v/>
      </c>
      <c r="H16654" s="41" t="str">
        <f aca="false">IF(A16654="","",INDEX(P_Zone,F16654))</f>
        <v/>
      </c>
      <c r="I16654" s="41" t="str">
        <f aca="false">IF(A16654="","",IF(D16654="Delivered",IF(B16654&lt;=INDEX(P_Due,F16654),1,0),0))</f>
        <v/>
      </c>
    </row>
    <row r="16655" customFormat="false" ht="15" hidden="false" customHeight="false" outlineLevel="0" collapsed="false">
      <c r="A16655" s="37"/>
      <c r="B16655" s="38"/>
      <c r="C16655" s="39"/>
      <c r="D16655" s="39"/>
      <c r="E16655" s="39"/>
      <c r="F16655" s="41" t="str">
        <f aca="false">IF(A16655="","",MATCH(A16655,P_ID,1))</f>
        <v/>
      </c>
      <c r="G16655" s="41" t="str">
        <f aca="false">IF(A16655="","",INDEX(P_Svc,F16655))</f>
        <v/>
      </c>
      <c r="H16655" s="41" t="str">
        <f aca="false">IF(A16655="","",INDEX(P_Zone,F16655))</f>
        <v/>
      </c>
      <c r="I16655" s="41" t="str">
        <f aca="false">IF(A16655="","",IF(D16655="Delivered",IF(B16655&lt;=INDEX(P_Due,F16655),1,0),0))</f>
        <v/>
      </c>
    </row>
    <row r="16656" customFormat="false" ht="15" hidden="false" customHeight="false" outlineLevel="0" collapsed="false">
      <c r="A16656" s="37"/>
      <c r="B16656" s="38"/>
      <c r="C16656" s="39"/>
      <c r="D16656" s="39"/>
      <c r="E16656" s="39"/>
      <c r="F16656" s="41" t="str">
        <f aca="false">IF(A16656="","",MATCH(A16656,P_ID,1))</f>
        <v/>
      </c>
      <c r="G16656" s="41" t="str">
        <f aca="false">IF(A16656="","",INDEX(P_Svc,F16656))</f>
        <v/>
      </c>
      <c r="H16656" s="41" t="str">
        <f aca="false">IF(A16656="","",INDEX(P_Zone,F16656))</f>
        <v/>
      </c>
      <c r="I16656" s="41" t="str">
        <f aca="false">IF(A16656="","",IF(D16656="Delivered",IF(B16656&lt;=INDEX(P_Due,F16656),1,0),0))</f>
        <v/>
      </c>
    </row>
    <row r="16657" customFormat="false" ht="15" hidden="false" customHeight="false" outlineLevel="0" collapsed="false">
      <c r="A16657" s="37"/>
      <c r="B16657" s="38"/>
      <c r="C16657" s="39"/>
      <c r="D16657" s="39"/>
      <c r="E16657" s="39"/>
      <c r="F16657" s="41" t="str">
        <f aca="false">IF(A16657="","",MATCH(A16657,P_ID,1))</f>
        <v/>
      </c>
      <c r="G16657" s="41" t="str">
        <f aca="false">IF(A16657="","",INDEX(P_Svc,F16657))</f>
        <v/>
      </c>
      <c r="H16657" s="41" t="str">
        <f aca="false">IF(A16657="","",INDEX(P_Zone,F16657))</f>
        <v/>
      </c>
      <c r="I16657" s="41" t="str">
        <f aca="false">IF(A16657="","",IF(D16657="Delivered",IF(B16657&lt;=INDEX(P_Due,F16657),1,0),0))</f>
        <v/>
      </c>
    </row>
    <row r="16658" customFormat="false" ht="15" hidden="false" customHeight="false" outlineLevel="0" collapsed="false">
      <c r="A16658" s="37"/>
      <c r="B16658" s="38"/>
      <c r="C16658" s="39"/>
      <c r="D16658" s="39"/>
      <c r="E16658" s="39"/>
      <c r="F16658" s="41" t="str">
        <f aca="false">IF(A16658="","",MATCH(A16658,P_ID,1))</f>
        <v/>
      </c>
      <c r="G16658" s="41" t="str">
        <f aca="false">IF(A16658="","",INDEX(P_Svc,F16658))</f>
        <v/>
      </c>
      <c r="H16658" s="41" t="str">
        <f aca="false">IF(A16658="","",INDEX(P_Zone,F16658))</f>
        <v/>
      </c>
      <c r="I16658" s="41" t="str">
        <f aca="false">IF(A16658="","",IF(D16658="Delivered",IF(B16658&lt;=INDEX(P_Due,F16658),1,0),0))</f>
        <v/>
      </c>
    </row>
    <row r="16659" customFormat="false" ht="15" hidden="false" customHeight="false" outlineLevel="0" collapsed="false">
      <c r="A16659" s="37"/>
      <c r="B16659" s="38"/>
      <c r="C16659" s="39"/>
      <c r="D16659" s="39"/>
      <c r="E16659" s="39"/>
      <c r="F16659" s="41" t="str">
        <f aca="false">IF(A16659="","",MATCH(A16659,P_ID,1))</f>
        <v/>
      </c>
      <c r="G16659" s="41" t="str">
        <f aca="false">IF(A16659="","",INDEX(P_Svc,F16659))</f>
        <v/>
      </c>
      <c r="H16659" s="41" t="str">
        <f aca="false">IF(A16659="","",INDEX(P_Zone,F16659))</f>
        <v/>
      </c>
      <c r="I16659" s="41" t="str">
        <f aca="false">IF(A16659="","",IF(D16659="Delivered",IF(B16659&lt;=INDEX(P_Due,F16659),1,0),0))</f>
        <v/>
      </c>
    </row>
    <row r="16660" customFormat="false" ht="15" hidden="false" customHeight="false" outlineLevel="0" collapsed="false">
      <c r="A16660" s="37"/>
      <c r="B16660" s="38"/>
      <c r="C16660" s="39"/>
      <c r="D16660" s="39"/>
      <c r="E16660" s="39"/>
      <c r="F16660" s="41" t="str">
        <f aca="false">IF(A16660="","",MATCH(A16660,P_ID,1))</f>
        <v/>
      </c>
      <c r="G16660" s="41" t="str">
        <f aca="false">IF(A16660="","",INDEX(P_Svc,F16660))</f>
        <v/>
      </c>
      <c r="H16660" s="41" t="str">
        <f aca="false">IF(A16660="","",INDEX(P_Zone,F16660))</f>
        <v/>
      </c>
      <c r="I16660" s="41" t="str">
        <f aca="false">IF(A16660="","",IF(D16660="Delivered",IF(B16660&lt;=INDEX(P_Due,F16660),1,0),0))</f>
        <v/>
      </c>
    </row>
    <row r="16661" customFormat="false" ht="15" hidden="false" customHeight="false" outlineLevel="0" collapsed="false">
      <c r="A16661" s="37"/>
      <c r="B16661" s="38"/>
      <c r="C16661" s="39"/>
      <c r="D16661" s="39"/>
      <c r="E16661" s="39"/>
      <c r="F16661" s="41" t="str">
        <f aca="false">IF(A16661="","",MATCH(A16661,P_ID,1))</f>
        <v/>
      </c>
      <c r="G16661" s="41" t="str">
        <f aca="false">IF(A16661="","",INDEX(P_Svc,F16661))</f>
        <v/>
      </c>
      <c r="H16661" s="41" t="str">
        <f aca="false">IF(A16661="","",INDEX(P_Zone,F16661))</f>
        <v/>
      </c>
      <c r="I16661" s="41" t="str">
        <f aca="false">IF(A16661="","",IF(D16661="Delivered",IF(B16661&lt;=INDEX(P_Due,F16661),1,0),0))</f>
        <v/>
      </c>
    </row>
    <row r="16662" customFormat="false" ht="15" hidden="false" customHeight="false" outlineLevel="0" collapsed="false">
      <c r="A16662" s="37"/>
      <c r="B16662" s="38"/>
      <c r="C16662" s="39"/>
      <c r="D16662" s="39"/>
      <c r="E16662" s="39"/>
      <c r="F16662" s="41" t="str">
        <f aca="false">IF(A16662="","",MATCH(A16662,P_ID,1))</f>
        <v/>
      </c>
      <c r="G16662" s="41" t="str">
        <f aca="false">IF(A16662="","",INDEX(P_Svc,F16662))</f>
        <v/>
      </c>
      <c r="H16662" s="41" t="str">
        <f aca="false">IF(A16662="","",INDEX(P_Zone,F16662))</f>
        <v/>
      </c>
      <c r="I16662" s="41" t="str">
        <f aca="false">IF(A16662="","",IF(D16662="Delivered",IF(B16662&lt;=INDEX(P_Due,F16662),1,0),0))</f>
        <v/>
      </c>
    </row>
    <row r="16663" customFormat="false" ht="15" hidden="false" customHeight="false" outlineLevel="0" collapsed="false">
      <c r="A16663" s="37"/>
      <c r="B16663" s="38"/>
      <c r="C16663" s="39"/>
      <c r="D16663" s="39"/>
      <c r="E16663" s="39"/>
      <c r="F16663" s="41" t="str">
        <f aca="false">IF(A16663="","",MATCH(A16663,P_ID,1))</f>
        <v/>
      </c>
      <c r="G16663" s="41" t="str">
        <f aca="false">IF(A16663="","",INDEX(P_Svc,F16663))</f>
        <v/>
      </c>
      <c r="H16663" s="41" t="str">
        <f aca="false">IF(A16663="","",INDEX(P_Zone,F16663))</f>
        <v/>
      </c>
      <c r="I16663" s="41" t="str">
        <f aca="false">IF(A16663="","",IF(D16663="Delivered",IF(B16663&lt;=INDEX(P_Due,F16663),1,0),0))</f>
        <v/>
      </c>
    </row>
    <row r="16664" customFormat="false" ht="15" hidden="false" customHeight="false" outlineLevel="0" collapsed="false">
      <c r="A16664" s="37"/>
      <c r="B16664" s="38"/>
      <c r="C16664" s="39"/>
      <c r="D16664" s="39"/>
      <c r="E16664" s="39"/>
      <c r="F16664" s="41" t="str">
        <f aca="false">IF(A16664="","",MATCH(A16664,P_ID,1))</f>
        <v/>
      </c>
      <c r="G16664" s="41" t="str">
        <f aca="false">IF(A16664="","",INDEX(P_Svc,F16664))</f>
        <v/>
      </c>
      <c r="H16664" s="41" t="str">
        <f aca="false">IF(A16664="","",INDEX(P_Zone,F16664))</f>
        <v/>
      </c>
      <c r="I16664" s="41" t="str">
        <f aca="false">IF(A16664="","",IF(D16664="Delivered",IF(B16664&lt;=INDEX(P_Due,F16664),1,0),0))</f>
        <v/>
      </c>
    </row>
    <row r="16665" customFormat="false" ht="15" hidden="false" customHeight="false" outlineLevel="0" collapsed="false">
      <c r="A16665" s="37"/>
      <c r="B16665" s="38"/>
      <c r="C16665" s="39"/>
      <c r="D16665" s="39"/>
      <c r="E16665" s="39"/>
      <c r="F16665" s="41" t="str">
        <f aca="false">IF(A16665="","",MATCH(A16665,P_ID,1))</f>
        <v/>
      </c>
      <c r="G16665" s="41" t="str">
        <f aca="false">IF(A16665="","",INDEX(P_Svc,F16665))</f>
        <v/>
      </c>
      <c r="H16665" s="41" t="str">
        <f aca="false">IF(A16665="","",INDEX(P_Zone,F16665))</f>
        <v/>
      </c>
      <c r="I16665" s="41" t="str">
        <f aca="false">IF(A16665="","",IF(D16665="Delivered",IF(B16665&lt;=INDEX(P_Due,F16665),1,0),0))</f>
        <v/>
      </c>
    </row>
    <row r="16666" customFormat="false" ht="15" hidden="false" customHeight="false" outlineLevel="0" collapsed="false">
      <c r="A16666" s="37"/>
      <c r="B16666" s="38"/>
      <c r="C16666" s="39"/>
      <c r="D16666" s="39"/>
      <c r="E16666" s="39"/>
      <c r="F16666" s="41" t="str">
        <f aca="false">IF(A16666="","",MATCH(A16666,P_ID,1))</f>
        <v/>
      </c>
      <c r="G16666" s="41" t="str">
        <f aca="false">IF(A16666="","",INDEX(P_Svc,F16666))</f>
        <v/>
      </c>
      <c r="H16666" s="41" t="str">
        <f aca="false">IF(A16666="","",INDEX(P_Zone,F16666))</f>
        <v/>
      </c>
      <c r="I16666" s="41" t="str">
        <f aca="false">IF(A16666="","",IF(D16666="Delivered",IF(B16666&lt;=INDEX(P_Due,F16666),1,0),0))</f>
        <v/>
      </c>
    </row>
    <row r="16667" customFormat="false" ht="15" hidden="false" customHeight="false" outlineLevel="0" collapsed="false">
      <c r="A16667" s="37"/>
      <c r="B16667" s="38"/>
      <c r="C16667" s="39"/>
      <c r="D16667" s="39"/>
      <c r="E16667" s="39"/>
      <c r="F16667" s="41" t="str">
        <f aca="false">IF(A16667="","",MATCH(A16667,P_ID,1))</f>
        <v/>
      </c>
      <c r="G16667" s="41" t="str">
        <f aca="false">IF(A16667="","",INDEX(P_Svc,F16667))</f>
        <v/>
      </c>
      <c r="H16667" s="41" t="str">
        <f aca="false">IF(A16667="","",INDEX(P_Zone,F16667))</f>
        <v/>
      </c>
      <c r="I16667" s="41" t="str">
        <f aca="false">IF(A16667="","",IF(D16667="Delivered",IF(B16667&lt;=INDEX(P_Due,F16667),1,0),0))</f>
        <v/>
      </c>
    </row>
    <row r="16668" customFormat="false" ht="15" hidden="false" customHeight="false" outlineLevel="0" collapsed="false">
      <c r="A16668" s="37"/>
      <c r="B16668" s="38"/>
      <c r="C16668" s="39"/>
      <c r="D16668" s="39"/>
      <c r="E16668" s="39"/>
      <c r="F16668" s="41" t="str">
        <f aca="false">IF(A16668="","",MATCH(A16668,P_ID,1))</f>
        <v/>
      </c>
      <c r="G16668" s="41" t="str">
        <f aca="false">IF(A16668="","",INDEX(P_Svc,F16668))</f>
        <v/>
      </c>
      <c r="H16668" s="41" t="str">
        <f aca="false">IF(A16668="","",INDEX(P_Zone,F16668))</f>
        <v/>
      </c>
      <c r="I16668" s="41" t="str">
        <f aca="false">IF(A16668="","",IF(D16668="Delivered",IF(B16668&lt;=INDEX(P_Due,F16668),1,0),0))</f>
        <v/>
      </c>
    </row>
    <row r="16669" customFormat="false" ht="15" hidden="false" customHeight="false" outlineLevel="0" collapsed="false">
      <c r="A16669" s="37"/>
      <c r="B16669" s="38"/>
      <c r="C16669" s="39"/>
      <c r="D16669" s="39"/>
      <c r="E16669" s="39"/>
      <c r="F16669" s="41" t="str">
        <f aca="false">IF(A16669="","",MATCH(A16669,P_ID,1))</f>
        <v/>
      </c>
      <c r="G16669" s="41" t="str">
        <f aca="false">IF(A16669="","",INDEX(P_Svc,F16669))</f>
        <v/>
      </c>
      <c r="H16669" s="41" t="str">
        <f aca="false">IF(A16669="","",INDEX(P_Zone,F16669))</f>
        <v/>
      </c>
      <c r="I16669" s="41" t="str">
        <f aca="false">IF(A16669="","",IF(D16669="Delivered",IF(B16669&lt;=INDEX(P_Due,F16669),1,0),0))</f>
        <v/>
      </c>
    </row>
    <row r="16670" customFormat="false" ht="15" hidden="false" customHeight="false" outlineLevel="0" collapsed="false">
      <c r="A16670" s="37"/>
      <c r="B16670" s="38"/>
      <c r="C16670" s="39"/>
      <c r="D16670" s="39"/>
      <c r="E16670" s="39"/>
      <c r="F16670" s="41" t="str">
        <f aca="false">IF(A16670="","",MATCH(A16670,P_ID,1))</f>
        <v/>
      </c>
      <c r="G16670" s="41" t="str">
        <f aca="false">IF(A16670="","",INDEX(P_Svc,F16670))</f>
        <v/>
      </c>
      <c r="H16670" s="41" t="str">
        <f aca="false">IF(A16670="","",INDEX(P_Zone,F16670))</f>
        <v/>
      </c>
      <c r="I16670" s="41" t="str">
        <f aca="false">IF(A16670="","",IF(D16670="Delivered",IF(B16670&lt;=INDEX(P_Due,F16670),1,0),0))</f>
        <v/>
      </c>
    </row>
    <row r="16671" customFormat="false" ht="15" hidden="false" customHeight="false" outlineLevel="0" collapsed="false">
      <c r="A16671" s="37"/>
      <c r="B16671" s="38"/>
      <c r="C16671" s="39"/>
      <c r="D16671" s="39"/>
      <c r="E16671" s="39"/>
      <c r="F16671" s="41" t="str">
        <f aca="false">IF(A16671="","",MATCH(A16671,P_ID,1))</f>
        <v/>
      </c>
      <c r="G16671" s="41" t="str">
        <f aca="false">IF(A16671="","",INDEX(P_Svc,F16671))</f>
        <v/>
      </c>
      <c r="H16671" s="41" t="str">
        <f aca="false">IF(A16671="","",INDEX(P_Zone,F16671))</f>
        <v/>
      </c>
      <c r="I16671" s="41" t="str">
        <f aca="false">IF(A16671="","",IF(D16671="Delivered",IF(B16671&lt;=INDEX(P_Due,F16671),1,0),0))</f>
        <v/>
      </c>
    </row>
    <row r="16672" customFormat="false" ht="15" hidden="false" customHeight="false" outlineLevel="0" collapsed="false">
      <c r="A16672" s="37"/>
      <c r="B16672" s="38"/>
      <c r="C16672" s="39"/>
      <c r="D16672" s="39"/>
      <c r="E16672" s="39"/>
      <c r="F16672" s="41" t="str">
        <f aca="false">IF(A16672="","",MATCH(A16672,P_ID,1))</f>
        <v/>
      </c>
      <c r="G16672" s="41" t="str">
        <f aca="false">IF(A16672="","",INDEX(P_Svc,F16672))</f>
        <v/>
      </c>
      <c r="H16672" s="41" t="str">
        <f aca="false">IF(A16672="","",INDEX(P_Zone,F16672))</f>
        <v/>
      </c>
      <c r="I16672" s="41" t="str">
        <f aca="false">IF(A16672="","",IF(D16672="Delivered",IF(B16672&lt;=INDEX(P_Due,F16672),1,0),0))</f>
        <v/>
      </c>
    </row>
    <row r="16673" customFormat="false" ht="15" hidden="false" customHeight="false" outlineLevel="0" collapsed="false">
      <c r="A16673" s="37"/>
      <c r="B16673" s="38"/>
      <c r="C16673" s="39"/>
      <c r="D16673" s="39"/>
      <c r="E16673" s="39"/>
      <c r="F16673" s="41" t="str">
        <f aca="false">IF(A16673="","",MATCH(A16673,P_ID,1))</f>
        <v/>
      </c>
      <c r="G16673" s="41" t="str">
        <f aca="false">IF(A16673="","",INDEX(P_Svc,F16673))</f>
        <v/>
      </c>
      <c r="H16673" s="41" t="str">
        <f aca="false">IF(A16673="","",INDEX(P_Zone,F16673))</f>
        <v/>
      </c>
      <c r="I16673" s="41" t="str">
        <f aca="false">IF(A16673="","",IF(D16673="Delivered",IF(B16673&lt;=INDEX(P_Due,F16673),1,0),0))</f>
        <v/>
      </c>
    </row>
    <row r="16674" customFormat="false" ht="15" hidden="false" customHeight="false" outlineLevel="0" collapsed="false">
      <c r="A16674" s="37"/>
      <c r="B16674" s="38"/>
      <c r="C16674" s="39"/>
      <c r="D16674" s="39"/>
      <c r="E16674" s="39"/>
      <c r="F16674" s="41" t="str">
        <f aca="false">IF(A16674="","",MATCH(A16674,P_ID,1))</f>
        <v/>
      </c>
      <c r="G16674" s="41" t="str">
        <f aca="false">IF(A16674="","",INDEX(P_Svc,F16674))</f>
        <v/>
      </c>
      <c r="H16674" s="41" t="str">
        <f aca="false">IF(A16674="","",INDEX(P_Zone,F16674))</f>
        <v/>
      </c>
      <c r="I16674" s="41" t="str">
        <f aca="false">IF(A16674="","",IF(D16674="Delivered",IF(B16674&lt;=INDEX(P_Due,F16674),1,0),0))</f>
        <v/>
      </c>
    </row>
    <row r="16675" customFormat="false" ht="15" hidden="false" customHeight="false" outlineLevel="0" collapsed="false">
      <c r="A16675" s="37"/>
      <c r="B16675" s="38"/>
      <c r="C16675" s="39"/>
      <c r="D16675" s="39"/>
      <c r="E16675" s="39"/>
      <c r="F16675" s="41" t="str">
        <f aca="false">IF(A16675="","",MATCH(A16675,P_ID,1))</f>
        <v/>
      </c>
      <c r="G16675" s="41" t="str">
        <f aca="false">IF(A16675="","",INDEX(P_Svc,F16675))</f>
        <v/>
      </c>
      <c r="H16675" s="41" t="str">
        <f aca="false">IF(A16675="","",INDEX(P_Zone,F16675))</f>
        <v/>
      </c>
      <c r="I16675" s="41" t="str">
        <f aca="false">IF(A16675="","",IF(D16675="Delivered",IF(B16675&lt;=INDEX(P_Due,F16675),1,0),0))</f>
        <v/>
      </c>
    </row>
    <row r="16676" customFormat="false" ht="15" hidden="false" customHeight="false" outlineLevel="0" collapsed="false">
      <c r="A16676" s="37"/>
      <c r="B16676" s="38"/>
      <c r="C16676" s="39"/>
      <c r="D16676" s="39"/>
      <c r="E16676" s="39"/>
      <c r="F16676" s="41" t="str">
        <f aca="false">IF(A16676="","",MATCH(A16676,P_ID,1))</f>
        <v/>
      </c>
      <c r="G16676" s="41" t="str">
        <f aca="false">IF(A16676="","",INDEX(P_Svc,F16676))</f>
        <v/>
      </c>
      <c r="H16676" s="41" t="str">
        <f aca="false">IF(A16676="","",INDEX(P_Zone,F16676))</f>
        <v/>
      </c>
      <c r="I16676" s="41" t="str">
        <f aca="false">IF(A16676="","",IF(D16676="Delivered",IF(B16676&lt;=INDEX(P_Due,F16676),1,0),0))</f>
        <v/>
      </c>
    </row>
    <row r="16677" customFormat="false" ht="15" hidden="false" customHeight="false" outlineLevel="0" collapsed="false">
      <c r="A16677" s="37"/>
      <c r="B16677" s="38"/>
      <c r="C16677" s="39"/>
      <c r="D16677" s="39"/>
      <c r="E16677" s="39"/>
      <c r="F16677" s="41" t="str">
        <f aca="false">IF(A16677="","",MATCH(A16677,P_ID,1))</f>
        <v/>
      </c>
      <c r="G16677" s="41" t="str">
        <f aca="false">IF(A16677="","",INDEX(P_Svc,F16677))</f>
        <v/>
      </c>
      <c r="H16677" s="41" t="str">
        <f aca="false">IF(A16677="","",INDEX(P_Zone,F16677))</f>
        <v/>
      </c>
      <c r="I16677" s="41" t="str">
        <f aca="false">IF(A16677="","",IF(D16677="Delivered",IF(B16677&lt;=INDEX(P_Due,F16677),1,0),0))</f>
        <v/>
      </c>
    </row>
    <row r="16678" customFormat="false" ht="15" hidden="false" customHeight="false" outlineLevel="0" collapsed="false">
      <c r="A16678" s="37"/>
      <c r="B16678" s="38"/>
      <c r="C16678" s="39"/>
      <c r="D16678" s="39"/>
      <c r="E16678" s="39"/>
      <c r="F16678" s="41" t="str">
        <f aca="false">IF(A16678="","",MATCH(A16678,P_ID,1))</f>
        <v/>
      </c>
      <c r="G16678" s="41" t="str">
        <f aca="false">IF(A16678="","",INDEX(P_Svc,F16678))</f>
        <v/>
      </c>
      <c r="H16678" s="41" t="str">
        <f aca="false">IF(A16678="","",INDEX(P_Zone,F16678))</f>
        <v/>
      </c>
      <c r="I16678" s="41" t="str">
        <f aca="false">IF(A16678="","",IF(D16678="Delivered",IF(B16678&lt;=INDEX(P_Due,F16678),1,0),0))</f>
        <v/>
      </c>
    </row>
    <row r="16679" customFormat="false" ht="15" hidden="false" customHeight="false" outlineLevel="0" collapsed="false">
      <c r="A16679" s="37"/>
      <c r="B16679" s="38"/>
      <c r="C16679" s="39"/>
      <c r="D16679" s="39"/>
      <c r="E16679" s="39"/>
      <c r="F16679" s="41" t="str">
        <f aca="false">IF(A16679="","",MATCH(A16679,P_ID,1))</f>
        <v/>
      </c>
      <c r="G16679" s="41" t="str">
        <f aca="false">IF(A16679="","",INDEX(P_Svc,F16679))</f>
        <v/>
      </c>
      <c r="H16679" s="41" t="str">
        <f aca="false">IF(A16679="","",INDEX(P_Zone,F16679))</f>
        <v/>
      </c>
      <c r="I16679" s="41" t="str">
        <f aca="false">IF(A16679="","",IF(D16679="Delivered",IF(B16679&lt;=INDEX(P_Due,F16679),1,0),0))</f>
        <v/>
      </c>
    </row>
    <row r="16680" customFormat="false" ht="15" hidden="false" customHeight="false" outlineLevel="0" collapsed="false">
      <c r="A16680" s="37"/>
      <c r="B16680" s="38"/>
      <c r="C16680" s="39"/>
      <c r="D16680" s="39"/>
      <c r="E16680" s="39"/>
      <c r="F16680" s="41" t="str">
        <f aca="false">IF(A16680="","",MATCH(A16680,P_ID,1))</f>
        <v/>
      </c>
      <c r="G16680" s="41" t="str">
        <f aca="false">IF(A16680="","",INDEX(P_Svc,F16680))</f>
        <v/>
      </c>
      <c r="H16680" s="41" t="str">
        <f aca="false">IF(A16680="","",INDEX(P_Zone,F16680))</f>
        <v/>
      </c>
      <c r="I16680" s="41" t="str">
        <f aca="false">IF(A16680="","",IF(D16680="Delivered",IF(B16680&lt;=INDEX(P_Due,F16680),1,0),0))</f>
        <v/>
      </c>
    </row>
    <row r="16681" customFormat="false" ht="15" hidden="false" customHeight="false" outlineLevel="0" collapsed="false">
      <c r="A16681" s="37"/>
      <c r="B16681" s="38"/>
      <c r="C16681" s="39"/>
      <c r="D16681" s="39"/>
      <c r="E16681" s="39"/>
      <c r="F16681" s="41" t="str">
        <f aca="false">IF(A16681="","",MATCH(A16681,P_ID,1))</f>
        <v/>
      </c>
      <c r="G16681" s="41" t="str">
        <f aca="false">IF(A16681="","",INDEX(P_Svc,F16681))</f>
        <v/>
      </c>
      <c r="H16681" s="41" t="str">
        <f aca="false">IF(A16681="","",INDEX(P_Zone,F16681))</f>
        <v/>
      </c>
      <c r="I16681" s="41" t="str">
        <f aca="false">IF(A16681="","",IF(D16681="Delivered",IF(B16681&lt;=INDEX(P_Due,F16681),1,0),0))</f>
        <v/>
      </c>
    </row>
    <row r="16682" customFormat="false" ht="15" hidden="false" customHeight="false" outlineLevel="0" collapsed="false">
      <c r="A16682" s="37"/>
      <c r="B16682" s="38"/>
      <c r="C16682" s="39"/>
      <c r="D16682" s="39"/>
      <c r="E16682" s="39"/>
      <c r="F16682" s="41" t="str">
        <f aca="false">IF(A16682="","",MATCH(A16682,P_ID,1))</f>
        <v/>
      </c>
      <c r="G16682" s="41" t="str">
        <f aca="false">IF(A16682="","",INDEX(P_Svc,F16682))</f>
        <v/>
      </c>
      <c r="H16682" s="41" t="str">
        <f aca="false">IF(A16682="","",INDEX(P_Zone,F16682))</f>
        <v/>
      </c>
      <c r="I16682" s="41" t="str">
        <f aca="false">IF(A16682="","",IF(D16682="Delivered",IF(B16682&lt;=INDEX(P_Due,F16682),1,0),0))</f>
        <v/>
      </c>
    </row>
    <row r="16683" customFormat="false" ht="15" hidden="false" customHeight="false" outlineLevel="0" collapsed="false">
      <c r="A16683" s="37"/>
      <c r="B16683" s="38"/>
      <c r="C16683" s="39"/>
      <c r="D16683" s="39"/>
      <c r="E16683" s="39"/>
      <c r="F16683" s="41" t="str">
        <f aca="false">IF(A16683="","",MATCH(A16683,P_ID,1))</f>
        <v/>
      </c>
      <c r="G16683" s="41" t="str">
        <f aca="false">IF(A16683="","",INDEX(P_Svc,F16683))</f>
        <v/>
      </c>
      <c r="H16683" s="41" t="str">
        <f aca="false">IF(A16683="","",INDEX(P_Zone,F16683))</f>
        <v/>
      </c>
      <c r="I16683" s="41" t="str">
        <f aca="false">IF(A16683="","",IF(D16683="Delivered",IF(B16683&lt;=INDEX(P_Due,F16683),1,0),0))</f>
        <v/>
      </c>
    </row>
    <row r="16684" customFormat="false" ht="15" hidden="false" customHeight="false" outlineLevel="0" collapsed="false">
      <c r="A16684" s="37"/>
      <c r="B16684" s="38"/>
      <c r="C16684" s="39"/>
      <c r="D16684" s="39"/>
      <c r="E16684" s="39"/>
      <c r="F16684" s="41" t="str">
        <f aca="false">IF(A16684="","",MATCH(A16684,P_ID,1))</f>
        <v/>
      </c>
      <c r="G16684" s="41" t="str">
        <f aca="false">IF(A16684="","",INDEX(P_Svc,F16684))</f>
        <v/>
      </c>
      <c r="H16684" s="41" t="str">
        <f aca="false">IF(A16684="","",INDEX(P_Zone,F16684))</f>
        <v/>
      </c>
      <c r="I16684" s="41" t="str">
        <f aca="false">IF(A16684="","",IF(D16684="Delivered",IF(B16684&lt;=INDEX(P_Due,F16684),1,0),0))</f>
        <v/>
      </c>
    </row>
    <row r="16685" customFormat="false" ht="15" hidden="false" customHeight="false" outlineLevel="0" collapsed="false">
      <c r="A16685" s="37"/>
      <c r="B16685" s="38"/>
      <c r="C16685" s="39"/>
      <c r="D16685" s="39"/>
      <c r="E16685" s="39"/>
      <c r="F16685" s="41" t="str">
        <f aca="false">IF(A16685="","",MATCH(A16685,P_ID,1))</f>
        <v/>
      </c>
      <c r="G16685" s="41" t="str">
        <f aca="false">IF(A16685="","",INDEX(P_Svc,F16685))</f>
        <v/>
      </c>
      <c r="H16685" s="41" t="str">
        <f aca="false">IF(A16685="","",INDEX(P_Zone,F16685))</f>
        <v/>
      </c>
      <c r="I16685" s="41" t="str">
        <f aca="false">IF(A16685="","",IF(D16685="Delivered",IF(B16685&lt;=INDEX(P_Due,F16685),1,0),0))</f>
        <v/>
      </c>
    </row>
    <row r="16686" customFormat="false" ht="15" hidden="false" customHeight="false" outlineLevel="0" collapsed="false">
      <c r="A16686" s="37"/>
      <c r="B16686" s="38"/>
      <c r="C16686" s="39"/>
      <c r="D16686" s="39"/>
      <c r="E16686" s="39"/>
      <c r="F16686" s="41" t="str">
        <f aca="false">IF(A16686="","",MATCH(A16686,P_ID,1))</f>
        <v/>
      </c>
      <c r="G16686" s="41" t="str">
        <f aca="false">IF(A16686="","",INDEX(P_Svc,F16686))</f>
        <v/>
      </c>
      <c r="H16686" s="41" t="str">
        <f aca="false">IF(A16686="","",INDEX(P_Zone,F16686))</f>
        <v/>
      </c>
      <c r="I16686" s="41" t="str">
        <f aca="false">IF(A16686="","",IF(D16686="Delivered",IF(B16686&lt;=INDEX(P_Due,F16686),1,0),0))</f>
        <v/>
      </c>
    </row>
    <row r="16687" customFormat="false" ht="15" hidden="false" customHeight="false" outlineLevel="0" collapsed="false">
      <c r="A16687" s="37"/>
      <c r="B16687" s="38"/>
      <c r="C16687" s="39"/>
      <c r="D16687" s="39"/>
      <c r="E16687" s="39"/>
      <c r="F16687" s="41" t="str">
        <f aca="false">IF(A16687="","",MATCH(A16687,P_ID,1))</f>
        <v/>
      </c>
      <c r="G16687" s="41" t="str">
        <f aca="false">IF(A16687="","",INDEX(P_Svc,F16687))</f>
        <v/>
      </c>
      <c r="H16687" s="41" t="str">
        <f aca="false">IF(A16687="","",INDEX(P_Zone,F16687))</f>
        <v/>
      </c>
      <c r="I16687" s="41" t="str">
        <f aca="false">IF(A16687="","",IF(D16687="Delivered",IF(B16687&lt;=INDEX(P_Due,F16687),1,0),0))</f>
        <v/>
      </c>
    </row>
    <row r="16688" customFormat="false" ht="15" hidden="false" customHeight="false" outlineLevel="0" collapsed="false">
      <c r="A16688" s="37"/>
      <c r="B16688" s="38"/>
      <c r="C16688" s="39"/>
      <c r="D16688" s="39"/>
      <c r="E16688" s="39"/>
      <c r="F16688" s="41" t="str">
        <f aca="false">IF(A16688="","",MATCH(A16688,P_ID,1))</f>
        <v/>
      </c>
      <c r="G16688" s="41" t="str">
        <f aca="false">IF(A16688="","",INDEX(P_Svc,F16688))</f>
        <v/>
      </c>
      <c r="H16688" s="41" t="str">
        <f aca="false">IF(A16688="","",INDEX(P_Zone,F16688))</f>
        <v/>
      </c>
      <c r="I16688" s="41" t="str">
        <f aca="false">IF(A16688="","",IF(D16688="Delivered",IF(B16688&lt;=INDEX(P_Due,F16688),1,0),0))</f>
        <v/>
      </c>
    </row>
    <row r="16689" customFormat="false" ht="15" hidden="false" customHeight="false" outlineLevel="0" collapsed="false">
      <c r="A16689" s="37"/>
      <c r="B16689" s="38"/>
      <c r="C16689" s="39"/>
      <c r="D16689" s="39"/>
      <c r="E16689" s="39"/>
      <c r="F16689" s="41" t="str">
        <f aca="false">IF(A16689="","",MATCH(A16689,P_ID,1))</f>
        <v/>
      </c>
      <c r="G16689" s="41" t="str">
        <f aca="false">IF(A16689="","",INDEX(P_Svc,F16689))</f>
        <v/>
      </c>
      <c r="H16689" s="41" t="str">
        <f aca="false">IF(A16689="","",INDEX(P_Zone,F16689))</f>
        <v/>
      </c>
      <c r="I16689" s="41" t="str">
        <f aca="false">IF(A16689="","",IF(D16689="Delivered",IF(B16689&lt;=INDEX(P_Due,F16689),1,0),0))</f>
        <v/>
      </c>
    </row>
    <row r="16690" customFormat="false" ht="15" hidden="false" customHeight="false" outlineLevel="0" collapsed="false">
      <c r="A16690" s="37"/>
      <c r="B16690" s="38"/>
      <c r="C16690" s="39"/>
      <c r="D16690" s="39"/>
      <c r="E16690" s="39"/>
      <c r="F16690" s="41" t="str">
        <f aca="false">IF(A16690="","",MATCH(A16690,P_ID,1))</f>
        <v/>
      </c>
      <c r="G16690" s="41" t="str">
        <f aca="false">IF(A16690="","",INDEX(P_Svc,F16690))</f>
        <v/>
      </c>
      <c r="H16690" s="41" t="str">
        <f aca="false">IF(A16690="","",INDEX(P_Zone,F16690))</f>
        <v/>
      </c>
      <c r="I16690" s="41" t="str">
        <f aca="false">IF(A16690="","",IF(D16690="Delivered",IF(B16690&lt;=INDEX(P_Due,F16690),1,0),0))</f>
        <v/>
      </c>
    </row>
    <row r="16691" customFormat="false" ht="15" hidden="false" customHeight="false" outlineLevel="0" collapsed="false">
      <c r="A16691" s="37"/>
      <c r="B16691" s="38"/>
      <c r="C16691" s="39"/>
      <c r="D16691" s="39"/>
      <c r="E16691" s="39"/>
      <c r="F16691" s="41" t="str">
        <f aca="false">IF(A16691="","",MATCH(A16691,P_ID,1))</f>
        <v/>
      </c>
      <c r="G16691" s="41" t="str">
        <f aca="false">IF(A16691="","",INDEX(P_Svc,F16691))</f>
        <v/>
      </c>
      <c r="H16691" s="41" t="str">
        <f aca="false">IF(A16691="","",INDEX(P_Zone,F16691))</f>
        <v/>
      </c>
      <c r="I16691" s="41" t="str">
        <f aca="false">IF(A16691="","",IF(D16691="Delivered",IF(B16691&lt;=INDEX(P_Due,F16691),1,0),0))</f>
        <v/>
      </c>
    </row>
    <row r="16692" customFormat="false" ht="15" hidden="false" customHeight="false" outlineLevel="0" collapsed="false">
      <c r="A16692" s="37"/>
      <c r="B16692" s="38"/>
      <c r="C16692" s="39"/>
      <c r="D16692" s="39"/>
      <c r="E16692" s="39"/>
      <c r="F16692" s="41" t="str">
        <f aca="false">IF(A16692="","",MATCH(A16692,P_ID,1))</f>
        <v/>
      </c>
      <c r="G16692" s="41" t="str">
        <f aca="false">IF(A16692="","",INDEX(P_Svc,F16692))</f>
        <v/>
      </c>
      <c r="H16692" s="41" t="str">
        <f aca="false">IF(A16692="","",INDEX(P_Zone,F16692))</f>
        <v/>
      </c>
      <c r="I16692" s="41" t="str">
        <f aca="false">IF(A16692="","",IF(D16692="Delivered",IF(B16692&lt;=INDEX(P_Due,F16692),1,0),0))</f>
        <v/>
      </c>
    </row>
    <row r="16693" customFormat="false" ht="15" hidden="false" customHeight="false" outlineLevel="0" collapsed="false">
      <c r="A16693" s="37"/>
      <c r="B16693" s="38"/>
      <c r="C16693" s="39"/>
      <c r="D16693" s="39"/>
      <c r="E16693" s="39"/>
      <c r="F16693" s="41" t="str">
        <f aca="false">IF(A16693="","",MATCH(A16693,P_ID,1))</f>
        <v/>
      </c>
      <c r="G16693" s="41" t="str">
        <f aca="false">IF(A16693="","",INDEX(P_Svc,F16693))</f>
        <v/>
      </c>
      <c r="H16693" s="41" t="str">
        <f aca="false">IF(A16693="","",INDEX(P_Zone,F16693))</f>
        <v/>
      </c>
      <c r="I16693" s="41" t="str">
        <f aca="false">IF(A16693="","",IF(D16693="Delivered",IF(B16693&lt;=INDEX(P_Due,F16693),1,0),0))</f>
        <v/>
      </c>
    </row>
    <row r="16694" customFormat="false" ht="15" hidden="false" customHeight="false" outlineLevel="0" collapsed="false">
      <c r="A16694" s="37"/>
      <c r="B16694" s="38"/>
      <c r="C16694" s="39"/>
      <c r="D16694" s="39"/>
      <c r="E16694" s="39"/>
      <c r="F16694" s="41" t="str">
        <f aca="false">IF(A16694="","",MATCH(A16694,P_ID,1))</f>
        <v/>
      </c>
      <c r="G16694" s="41" t="str">
        <f aca="false">IF(A16694="","",INDEX(P_Svc,F16694))</f>
        <v/>
      </c>
      <c r="H16694" s="41" t="str">
        <f aca="false">IF(A16694="","",INDEX(P_Zone,F16694))</f>
        <v/>
      </c>
      <c r="I16694" s="41" t="str">
        <f aca="false">IF(A16694="","",IF(D16694="Delivered",IF(B16694&lt;=INDEX(P_Due,F16694),1,0),0))</f>
        <v/>
      </c>
    </row>
    <row r="16695" customFormat="false" ht="15" hidden="false" customHeight="false" outlineLevel="0" collapsed="false">
      <c r="A16695" s="37"/>
      <c r="B16695" s="38"/>
      <c r="C16695" s="39"/>
      <c r="D16695" s="39"/>
      <c r="E16695" s="39"/>
      <c r="F16695" s="41" t="str">
        <f aca="false">IF(A16695="","",MATCH(A16695,P_ID,1))</f>
        <v/>
      </c>
      <c r="G16695" s="41" t="str">
        <f aca="false">IF(A16695="","",INDEX(P_Svc,F16695))</f>
        <v/>
      </c>
      <c r="H16695" s="41" t="str">
        <f aca="false">IF(A16695="","",INDEX(P_Zone,F16695))</f>
        <v/>
      </c>
      <c r="I16695" s="41" t="str">
        <f aca="false">IF(A16695="","",IF(D16695="Delivered",IF(B16695&lt;=INDEX(P_Due,F16695),1,0),0))</f>
        <v/>
      </c>
    </row>
    <row r="16696" customFormat="false" ht="15" hidden="false" customHeight="false" outlineLevel="0" collapsed="false">
      <c r="A16696" s="37"/>
      <c r="B16696" s="38"/>
      <c r="C16696" s="39"/>
      <c r="D16696" s="39"/>
      <c r="E16696" s="39"/>
      <c r="F16696" s="41" t="str">
        <f aca="false">IF(A16696="","",MATCH(A16696,P_ID,1))</f>
        <v/>
      </c>
      <c r="G16696" s="41" t="str">
        <f aca="false">IF(A16696="","",INDEX(P_Svc,F16696))</f>
        <v/>
      </c>
      <c r="H16696" s="41" t="str">
        <f aca="false">IF(A16696="","",INDEX(P_Zone,F16696))</f>
        <v/>
      </c>
      <c r="I16696" s="41" t="str">
        <f aca="false">IF(A16696="","",IF(D16696="Delivered",IF(B16696&lt;=INDEX(P_Due,F16696),1,0),0))</f>
        <v/>
      </c>
    </row>
    <row r="16697" customFormat="false" ht="15" hidden="false" customHeight="false" outlineLevel="0" collapsed="false">
      <c r="A16697" s="37"/>
      <c r="B16697" s="38"/>
      <c r="C16697" s="39"/>
      <c r="D16697" s="39"/>
      <c r="E16697" s="39"/>
      <c r="F16697" s="41" t="str">
        <f aca="false">IF(A16697="","",MATCH(A16697,P_ID,1))</f>
        <v/>
      </c>
      <c r="G16697" s="41" t="str">
        <f aca="false">IF(A16697="","",INDEX(P_Svc,F16697))</f>
        <v/>
      </c>
      <c r="H16697" s="41" t="str">
        <f aca="false">IF(A16697="","",INDEX(P_Zone,F16697))</f>
        <v/>
      </c>
      <c r="I16697" s="41" t="str">
        <f aca="false">IF(A16697="","",IF(D16697="Delivered",IF(B16697&lt;=INDEX(P_Due,F16697),1,0),0))</f>
        <v/>
      </c>
    </row>
    <row r="16698" customFormat="false" ht="15" hidden="false" customHeight="false" outlineLevel="0" collapsed="false">
      <c r="A16698" s="37"/>
      <c r="B16698" s="38"/>
      <c r="C16698" s="39"/>
      <c r="D16698" s="39"/>
      <c r="E16698" s="39"/>
      <c r="F16698" s="41" t="str">
        <f aca="false">IF(A16698="","",MATCH(A16698,P_ID,1))</f>
        <v/>
      </c>
      <c r="G16698" s="41" t="str">
        <f aca="false">IF(A16698="","",INDEX(P_Svc,F16698))</f>
        <v/>
      </c>
      <c r="H16698" s="41" t="str">
        <f aca="false">IF(A16698="","",INDEX(P_Zone,F16698))</f>
        <v/>
      </c>
      <c r="I16698" s="41" t="str">
        <f aca="false">IF(A16698="","",IF(D16698="Delivered",IF(B16698&lt;=INDEX(P_Due,F16698),1,0),0))</f>
        <v/>
      </c>
    </row>
    <row r="16699" customFormat="false" ht="15" hidden="false" customHeight="false" outlineLevel="0" collapsed="false">
      <c r="A16699" s="37"/>
      <c r="B16699" s="38"/>
      <c r="C16699" s="39"/>
      <c r="D16699" s="39"/>
      <c r="E16699" s="39"/>
      <c r="F16699" s="41" t="str">
        <f aca="false">IF(A16699="","",MATCH(A16699,P_ID,1))</f>
        <v/>
      </c>
      <c r="G16699" s="41" t="str">
        <f aca="false">IF(A16699="","",INDEX(P_Svc,F16699))</f>
        <v/>
      </c>
      <c r="H16699" s="41" t="str">
        <f aca="false">IF(A16699="","",INDEX(P_Zone,F16699))</f>
        <v/>
      </c>
      <c r="I16699" s="41" t="str">
        <f aca="false">IF(A16699="","",IF(D16699="Delivered",IF(B16699&lt;=INDEX(P_Due,F16699),1,0),0))</f>
        <v/>
      </c>
    </row>
    <row r="16700" customFormat="false" ht="15" hidden="false" customHeight="false" outlineLevel="0" collapsed="false">
      <c r="A16700" s="37"/>
      <c r="B16700" s="38"/>
      <c r="C16700" s="39"/>
      <c r="D16700" s="39"/>
      <c r="E16700" s="39"/>
      <c r="F16700" s="41" t="str">
        <f aca="false">IF(A16700="","",MATCH(A16700,P_ID,1))</f>
        <v/>
      </c>
      <c r="G16700" s="41" t="str">
        <f aca="false">IF(A16700="","",INDEX(P_Svc,F16700))</f>
        <v/>
      </c>
      <c r="H16700" s="41" t="str">
        <f aca="false">IF(A16700="","",INDEX(P_Zone,F16700))</f>
        <v/>
      </c>
      <c r="I16700" s="41" t="str">
        <f aca="false">IF(A16700="","",IF(D16700="Delivered",IF(B16700&lt;=INDEX(P_Due,F16700),1,0),0))</f>
        <v/>
      </c>
    </row>
    <row r="16701" customFormat="false" ht="15" hidden="false" customHeight="false" outlineLevel="0" collapsed="false">
      <c r="A16701" s="37"/>
      <c r="B16701" s="38"/>
      <c r="C16701" s="39"/>
      <c r="D16701" s="39"/>
      <c r="E16701" s="39"/>
      <c r="F16701" s="41" t="str">
        <f aca="false">IF(A16701="","",MATCH(A16701,P_ID,1))</f>
        <v/>
      </c>
      <c r="G16701" s="41" t="str">
        <f aca="false">IF(A16701="","",INDEX(P_Svc,F16701))</f>
        <v/>
      </c>
      <c r="H16701" s="41" t="str">
        <f aca="false">IF(A16701="","",INDEX(P_Zone,F16701))</f>
        <v/>
      </c>
      <c r="I16701" s="41" t="str">
        <f aca="false">IF(A16701="","",IF(D16701="Delivered",IF(B16701&lt;=INDEX(P_Due,F16701),1,0),0))</f>
        <v/>
      </c>
    </row>
    <row r="16702" customFormat="false" ht="15" hidden="false" customHeight="false" outlineLevel="0" collapsed="false">
      <c r="A16702" s="37"/>
      <c r="B16702" s="38"/>
      <c r="C16702" s="39"/>
      <c r="D16702" s="39"/>
      <c r="E16702" s="39"/>
      <c r="F16702" s="41" t="str">
        <f aca="false">IF(A16702="","",MATCH(A16702,P_ID,1))</f>
        <v/>
      </c>
      <c r="G16702" s="41" t="str">
        <f aca="false">IF(A16702="","",INDEX(P_Svc,F16702))</f>
        <v/>
      </c>
      <c r="H16702" s="41" t="str">
        <f aca="false">IF(A16702="","",INDEX(P_Zone,F16702))</f>
        <v/>
      </c>
      <c r="I16702" s="41" t="str">
        <f aca="false">IF(A16702="","",IF(D16702="Delivered",IF(B16702&lt;=INDEX(P_Due,F16702),1,0),0))</f>
        <v/>
      </c>
    </row>
    <row r="16703" customFormat="false" ht="15" hidden="false" customHeight="false" outlineLevel="0" collapsed="false">
      <c r="A16703" s="37"/>
      <c r="B16703" s="38"/>
      <c r="C16703" s="39"/>
      <c r="D16703" s="39"/>
      <c r="E16703" s="39"/>
      <c r="F16703" s="41" t="str">
        <f aca="false">IF(A16703="","",MATCH(A16703,P_ID,1))</f>
        <v/>
      </c>
      <c r="G16703" s="41" t="str">
        <f aca="false">IF(A16703="","",INDEX(P_Svc,F16703))</f>
        <v/>
      </c>
      <c r="H16703" s="41" t="str">
        <f aca="false">IF(A16703="","",INDEX(P_Zone,F16703))</f>
        <v/>
      </c>
      <c r="I16703" s="41" t="str">
        <f aca="false">IF(A16703="","",IF(D16703="Delivered",IF(B16703&lt;=INDEX(P_Due,F16703),1,0),0))</f>
        <v/>
      </c>
    </row>
    <row r="16704" customFormat="false" ht="15" hidden="false" customHeight="false" outlineLevel="0" collapsed="false">
      <c r="A16704" s="37"/>
      <c r="B16704" s="38"/>
      <c r="C16704" s="39"/>
      <c r="D16704" s="39"/>
      <c r="E16704" s="39"/>
      <c r="F16704" s="41" t="str">
        <f aca="false">IF(A16704="","",MATCH(A16704,P_ID,1))</f>
        <v/>
      </c>
      <c r="G16704" s="41" t="str">
        <f aca="false">IF(A16704="","",INDEX(P_Svc,F16704))</f>
        <v/>
      </c>
      <c r="H16704" s="41" t="str">
        <f aca="false">IF(A16704="","",INDEX(P_Zone,F16704))</f>
        <v/>
      </c>
      <c r="I16704" s="41" t="str">
        <f aca="false">IF(A16704="","",IF(D16704="Delivered",IF(B16704&lt;=INDEX(P_Due,F16704),1,0),0))</f>
        <v/>
      </c>
    </row>
    <row r="16705" customFormat="false" ht="15" hidden="false" customHeight="false" outlineLevel="0" collapsed="false">
      <c r="A16705" s="37"/>
      <c r="B16705" s="38"/>
      <c r="C16705" s="39"/>
      <c r="D16705" s="39"/>
      <c r="E16705" s="39"/>
      <c r="F16705" s="41" t="str">
        <f aca="false">IF(A16705="","",MATCH(A16705,P_ID,1))</f>
        <v/>
      </c>
      <c r="G16705" s="41" t="str">
        <f aca="false">IF(A16705="","",INDEX(P_Svc,F16705))</f>
        <v/>
      </c>
      <c r="H16705" s="41" t="str">
        <f aca="false">IF(A16705="","",INDEX(P_Zone,F16705))</f>
        <v/>
      </c>
      <c r="I16705" s="41" t="str">
        <f aca="false">IF(A16705="","",IF(D16705="Delivered",IF(B16705&lt;=INDEX(P_Due,F16705),1,0),0))</f>
        <v/>
      </c>
    </row>
    <row r="16706" customFormat="false" ht="15" hidden="false" customHeight="false" outlineLevel="0" collapsed="false">
      <c r="A16706" s="37"/>
      <c r="B16706" s="38"/>
      <c r="C16706" s="39"/>
      <c r="D16706" s="39"/>
      <c r="E16706" s="39"/>
      <c r="F16706" s="41" t="str">
        <f aca="false">IF(A16706="","",MATCH(A16706,P_ID,1))</f>
        <v/>
      </c>
      <c r="G16706" s="41" t="str">
        <f aca="false">IF(A16706="","",INDEX(P_Svc,F16706))</f>
        <v/>
      </c>
      <c r="H16706" s="41" t="str">
        <f aca="false">IF(A16706="","",INDEX(P_Zone,F16706))</f>
        <v/>
      </c>
      <c r="I16706" s="41" t="str">
        <f aca="false">IF(A16706="","",IF(D16706="Delivered",IF(B16706&lt;=INDEX(P_Due,F16706),1,0),0))</f>
        <v/>
      </c>
    </row>
    <row r="16707" customFormat="false" ht="15" hidden="false" customHeight="false" outlineLevel="0" collapsed="false">
      <c r="A16707" s="37"/>
      <c r="B16707" s="38"/>
      <c r="C16707" s="39"/>
      <c r="D16707" s="39"/>
      <c r="E16707" s="39"/>
      <c r="F16707" s="41" t="str">
        <f aca="false">IF(A16707="","",MATCH(A16707,P_ID,1))</f>
        <v/>
      </c>
      <c r="G16707" s="41" t="str">
        <f aca="false">IF(A16707="","",INDEX(P_Svc,F16707))</f>
        <v/>
      </c>
      <c r="H16707" s="41" t="str">
        <f aca="false">IF(A16707="","",INDEX(P_Zone,F16707))</f>
        <v/>
      </c>
      <c r="I16707" s="41" t="str">
        <f aca="false">IF(A16707="","",IF(D16707="Delivered",IF(B16707&lt;=INDEX(P_Due,F16707),1,0),0))</f>
        <v/>
      </c>
    </row>
    <row r="16708" customFormat="false" ht="15" hidden="false" customHeight="false" outlineLevel="0" collapsed="false">
      <c r="A16708" s="37"/>
      <c r="B16708" s="38"/>
      <c r="C16708" s="39"/>
      <c r="D16708" s="39"/>
      <c r="E16708" s="39"/>
      <c r="F16708" s="41" t="str">
        <f aca="false">IF(A16708="","",MATCH(A16708,P_ID,1))</f>
        <v/>
      </c>
      <c r="G16708" s="41" t="str">
        <f aca="false">IF(A16708="","",INDEX(P_Svc,F16708))</f>
        <v/>
      </c>
      <c r="H16708" s="41" t="str">
        <f aca="false">IF(A16708="","",INDEX(P_Zone,F16708))</f>
        <v/>
      </c>
      <c r="I16708" s="41" t="str">
        <f aca="false">IF(A16708="","",IF(D16708="Delivered",IF(B16708&lt;=INDEX(P_Due,F16708),1,0),0))</f>
        <v/>
      </c>
    </row>
    <row r="16709" customFormat="false" ht="15" hidden="false" customHeight="false" outlineLevel="0" collapsed="false">
      <c r="A16709" s="37"/>
      <c r="B16709" s="38"/>
      <c r="C16709" s="39"/>
      <c r="D16709" s="39"/>
      <c r="E16709" s="39"/>
      <c r="F16709" s="41" t="str">
        <f aca="false">IF(A16709="","",MATCH(A16709,P_ID,1))</f>
        <v/>
      </c>
      <c r="G16709" s="41" t="str">
        <f aca="false">IF(A16709="","",INDEX(P_Svc,F16709))</f>
        <v/>
      </c>
      <c r="H16709" s="41" t="str">
        <f aca="false">IF(A16709="","",INDEX(P_Zone,F16709))</f>
        <v/>
      </c>
      <c r="I16709" s="41" t="str">
        <f aca="false">IF(A16709="","",IF(D16709="Delivered",IF(B16709&lt;=INDEX(P_Due,F16709),1,0),0))</f>
        <v/>
      </c>
    </row>
    <row r="16710" customFormat="false" ht="15" hidden="false" customHeight="false" outlineLevel="0" collapsed="false">
      <c r="A16710" s="37"/>
      <c r="B16710" s="38"/>
      <c r="C16710" s="39"/>
      <c r="D16710" s="39"/>
      <c r="E16710" s="39"/>
      <c r="F16710" s="41" t="str">
        <f aca="false">IF(A16710="","",MATCH(A16710,P_ID,1))</f>
        <v/>
      </c>
      <c r="G16710" s="41" t="str">
        <f aca="false">IF(A16710="","",INDEX(P_Svc,F16710))</f>
        <v/>
      </c>
      <c r="H16710" s="41" t="str">
        <f aca="false">IF(A16710="","",INDEX(P_Zone,F16710))</f>
        <v/>
      </c>
      <c r="I16710" s="41" t="str">
        <f aca="false">IF(A16710="","",IF(D16710="Delivered",IF(B16710&lt;=INDEX(P_Due,F16710),1,0),0))</f>
        <v/>
      </c>
    </row>
    <row r="16711" customFormat="false" ht="15" hidden="false" customHeight="false" outlineLevel="0" collapsed="false">
      <c r="A16711" s="37"/>
      <c r="B16711" s="38"/>
      <c r="C16711" s="39"/>
      <c r="D16711" s="39"/>
      <c r="E16711" s="39"/>
      <c r="F16711" s="41" t="str">
        <f aca="false">IF(A16711="","",MATCH(A16711,P_ID,1))</f>
        <v/>
      </c>
      <c r="G16711" s="41" t="str">
        <f aca="false">IF(A16711="","",INDEX(P_Svc,F16711))</f>
        <v/>
      </c>
      <c r="H16711" s="41" t="str">
        <f aca="false">IF(A16711="","",INDEX(P_Zone,F16711))</f>
        <v/>
      </c>
      <c r="I16711" s="41" t="str">
        <f aca="false">IF(A16711="","",IF(D16711="Delivered",IF(B16711&lt;=INDEX(P_Due,F16711),1,0),0))</f>
        <v/>
      </c>
    </row>
    <row r="16712" customFormat="false" ht="15" hidden="false" customHeight="false" outlineLevel="0" collapsed="false">
      <c r="A16712" s="37"/>
      <c r="B16712" s="38"/>
      <c r="C16712" s="39"/>
      <c r="D16712" s="39"/>
      <c r="E16712" s="39"/>
      <c r="F16712" s="41" t="str">
        <f aca="false">IF(A16712="","",MATCH(A16712,P_ID,1))</f>
        <v/>
      </c>
      <c r="G16712" s="41" t="str">
        <f aca="false">IF(A16712="","",INDEX(P_Svc,F16712))</f>
        <v/>
      </c>
      <c r="H16712" s="41" t="str">
        <f aca="false">IF(A16712="","",INDEX(P_Zone,F16712))</f>
        <v/>
      </c>
      <c r="I16712" s="41" t="str">
        <f aca="false">IF(A16712="","",IF(D16712="Delivered",IF(B16712&lt;=INDEX(P_Due,F16712),1,0),0))</f>
        <v/>
      </c>
    </row>
    <row r="16713" customFormat="false" ht="15" hidden="false" customHeight="false" outlineLevel="0" collapsed="false">
      <c r="A16713" s="37"/>
      <c r="B16713" s="38"/>
      <c r="C16713" s="39"/>
      <c r="D16713" s="39"/>
      <c r="E16713" s="39"/>
      <c r="F16713" s="41" t="str">
        <f aca="false">IF(A16713="","",MATCH(A16713,P_ID,1))</f>
        <v/>
      </c>
      <c r="G16713" s="41" t="str">
        <f aca="false">IF(A16713="","",INDEX(P_Svc,F16713))</f>
        <v/>
      </c>
      <c r="H16713" s="41" t="str">
        <f aca="false">IF(A16713="","",INDEX(P_Zone,F16713))</f>
        <v/>
      </c>
      <c r="I16713" s="41" t="str">
        <f aca="false">IF(A16713="","",IF(D16713="Delivered",IF(B16713&lt;=INDEX(P_Due,F16713),1,0),0))</f>
        <v/>
      </c>
    </row>
    <row r="16714" customFormat="false" ht="15" hidden="false" customHeight="false" outlineLevel="0" collapsed="false">
      <c r="A16714" s="37"/>
      <c r="B16714" s="38"/>
      <c r="C16714" s="39"/>
      <c r="D16714" s="39"/>
      <c r="E16714" s="39"/>
      <c r="F16714" s="41" t="str">
        <f aca="false">IF(A16714="","",MATCH(A16714,P_ID,1))</f>
        <v/>
      </c>
      <c r="G16714" s="41" t="str">
        <f aca="false">IF(A16714="","",INDEX(P_Svc,F16714))</f>
        <v/>
      </c>
      <c r="H16714" s="41" t="str">
        <f aca="false">IF(A16714="","",INDEX(P_Zone,F16714))</f>
        <v/>
      </c>
      <c r="I16714" s="41" t="str">
        <f aca="false">IF(A16714="","",IF(D16714="Delivered",IF(B16714&lt;=INDEX(P_Due,F16714),1,0),0))</f>
        <v/>
      </c>
    </row>
    <row r="16715" customFormat="false" ht="15" hidden="false" customHeight="false" outlineLevel="0" collapsed="false">
      <c r="A16715" s="37"/>
      <c r="B16715" s="38"/>
      <c r="C16715" s="39"/>
      <c r="D16715" s="39"/>
      <c r="E16715" s="39"/>
      <c r="F16715" s="41" t="str">
        <f aca="false">IF(A16715="","",MATCH(A16715,P_ID,1))</f>
        <v/>
      </c>
      <c r="G16715" s="41" t="str">
        <f aca="false">IF(A16715="","",INDEX(P_Svc,F16715))</f>
        <v/>
      </c>
      <c r="H16715" s="41" t="str">
        <f aca="false">IF(A16715="","",INDEX(P_Zone,F16715))</f>
        <v/>
      </c>
      <c r="I16715" s="41" t="str">
        <f aca="false">IF(A16715="","",IF(D16715="Delivered",IF(B16715&lt;=INDEX(P_Due,F16715),1,0),0))</f>
        <v/>
      </c>
    </row>
    <row r="16716" customFormat="false" ht="15" hidden="false" customHeight="false" outlineLevel="0" collapsed="false">
      <c r="A16716" s="37"/>
      <c r="B16716" s="38"/>
      <c r="C16716" s="39"/>
      <c r="D16716" s="39"/>
      <c r="E16716" s="39"/>
      <c r="F16716" s="41" t="str">
        <f aca="false">IF(A16716="","",MATCH(A16716,P_ID,1))</f>
        <v/>
      </c>
      <c r="G16716" s="41" t="str">
        <f aca="false">IF(A16716="","",INDEX(P_Svc,F16716))</f>
        <v/>
      </c>
      <c r="H16716" s="41" t="str">
        <f aca="false">IF(A16716="","",INDEX(P_Zone,F16716))</f>
        <v/>
      </c>
      <c r="I16716" s="41" t="str">
        <f aca="false">IF(A16716="","",IF(D16716="Delivered",IF(B16716&lt;=INDEX(P_Due,F16716),1,0),0))</f>
        <v/>
      </c>
    </row>
    <row r="16717" customFormat="false" ht="15" hidden="false" customHeight="false" outlineLevel="0" collapsed="false">
      <c r="A16717" s="37"/>
      <c r="B16717" s="38"/>
      <c r="C16717" s="39"/>
      <c r="D16717" s="39"/>
      <c r="E16717" s="39"/>
      <c r="F16717" s="41" t="str">
        <f aca="false">IF(A16717="","",MATCH(A16717,P_ID,1))</f>
        <v/>
      </c>
      <c r="G16717" s="41" t="str">
        <f aca="false">IF(A16717="","",INDEX(P_Svc,F16717))</f>
        <v/>
      </c>
      <c r="H16717" s="41" t="str">
        <f aca="false">IF(A16717="","",INDEX(P_Zone,F16717))</f>
        <v/>
      </c>
      <c r="I16717" s="41" t="str">
        <f aca="false">IF(A16717="","",IF(D16717="Delivered",IF(B16717&lt;=INDEX(P_Due,F16717),1,0),0))</f>
        <v/>
      </c>
    </row>
    <row r="16718" customFormat="false" ht="15" hidden="false" customHeight="false" outlineLevel="0" collapsed="false">
      <c r="A16718" s="37"/>
      <c r="B16718" s="38"/>
      <c r="C16718" s="39"/>
      <c r="D16718" s="39"/>
      <c r="E16718" s="39"/>
      <c r="F16718" s="41" t="str">
        <f aca="false">IF(A16718="","",MATCH(A16718,P_ID,1))</f>
        <v/>
      </c>
      <c r="G16718" s="41" t="str">
        <f aca="false">IF(A16718="","",INDEX(P_Svc,F16718))</f>
        <v/>
      </c>
      <c r="H16718" s="41" t="str">
        <f aca="false">IF(A16718="","",INDEX(P_Zone,F16718))</f>
        <v/>
      </c>
      <c r="I16718" s="41" t="str">
        <f aca="false">IF(A16718="","",IF(D16718="Delivered",IF(B16718&lt;=INDEX(P_Due,F16718),1,0),0))</f>
        <v/>
      </c>
    </row>
    <row r="16719" customFormat="false" ht="15" hidden="false" customHeight="false" outlineLevel="0" collapsed="false">
      <c r="A16719" s="37"/>
      <c r="B16719" s="38"/>
      <c r="C16719" s="39"/>
      <c r="D16719" s="39"/>
      <c r="E16719" s="39"/>
      <c r="F16719" s="41" t="str">
        <f aca="false">IF(A16719="","",MATCH(A16719,P_ID,1))</f>
        <v/>
      </c>
      <c r="G16719" s="41" t="str">
        <f aca="false">IF(A16719="","",INDEX(P_Svc,F16719))</f>
        <v/>
      </c>
      <c r="H16719" s="41" t="str">
        <f aca="false">IF(A16719="","",INDEX(P_Zone,F16719))</f>
        <v/>
      </c>
      <c r="I16719" s="41" t="str">
        <f aca="false">IF(A16719="","",IF(D16719="Delivered",IF(B16719&lt;=INDEX(P_Due,F16719),1,0),0))</f>
        <v/>
      </c>
    </row>
    <row r="16720" customFormat="false" ht="15" hidden="false" customHeight="false" outlineLevel="0" collapsed="false">
      <c r="A16720" s="37"/>
      <c r="B16720" s="38"/>
      <c r="C16720" s="39"/>
      <c r="D16720" s="39"/>
      <c r="E16720" s="39"/>
      <c r="F16720" s="41" t="str">
        <f aca="false">IF(A16720="","",MATCH(A16720,P_ID,1))</f>
        <v/>
      </c>
      <c r="G16720" s="41" t="str">
        <f aca="false">IF(A16720="","",INDEX(P_Svc,F16720))</f>
        <v/>
      </c>
      <c r="H16720" s="41" t="str">
        <f aca="false">IF(A16720="","",INDEX(P_Zone,F16720))</f>
        <v/>
      </c>
      <c r="I16720" s="41" t="str">
        <f aca="false">IF(A16720="","",IF(D16720="Delivered",IF(B16720&lt;=INDEX(P_Due,F16720),1,0),0))</f>
        <v/>
      </c>
    </row>
    <row r="16721" customFormat="false" ht="15" hidden="false" customHeight="false" outlineLevel="0" collapsed="false">
      <c r="A16721" s="37"/>
      <c r="B16721" s="38"/>
      <c r="C16721" s="39"/>
      <c r="D16721" s="39"/>
      <c r="E16721" s="39"/>
      <c r="F16721" s="41" t="str">
        <f aca="false">IF(A16721="","",MATCH(A16721,P_ID,1))</f>
        <v/>
      </c>
      <c r="G16721" s="41" t="str">
        <f aca="false">IF(A16721="","",INDEX(P_Svc,F16721))</f>
        <v/>
      </c>
      <c r="H16721" s="41" t="str">
        <f aca="false">IF(A16721="","",INDEX(P_Zone,F16721))</f>
        <v/>
      </c>
      <c r="I16721" s="41" t="str">
        <f aca="false">IF(A16721="","",IF(D16721="Delivered",IF(B16721&lt;=INDEX(P_Due,F16721),1,0),0))</f>
        <v/>
      </c>
    </row>
    <row r="16722" customFormat="false" ht="15" hidden="false" customHeight="false" outlineLevel="0" collapsed="false">
      <c r="A16722" s="37"/>
      <c r="B16722" s="38"/>
      <c r="C16722" s="39"/>
      <c r="D16722" s="39"/>
      <c r="E16722" s="39"/>
      <c r="F16722" s="41" t="str">
        <f aca="false">IF(A16722="","",MATCH(A16722,P_ID,1))</f>
        <v/>
      </c>
      <c r="G16722" s="41" t="str">
        <f aca="false">IF(A16722="","",INDEX(P_Svc,F16722))</f>
        <v/>
      </c>
      <c r="H16722" s="41" t="str">
        <f aca="false">IF(A16722="","",INDEX(P_Zone,F16722))</f>
        <v/>
      </c>
      <c r="I16722" s="41" t="str">
        <f aca="false">IF(A16722="","",IF(D16722="Delivered",IF(B16722&lt;=INDEX(P_Due,F16722),1,0),0))</f>
        <v/>
      </c>
    </row>
    <row r="16723" customFormat="false" ht="15" hidden="false" customHeight="false" outlineLevel="0" collapsed="false">
      <c r="A16723" s="37"/>
      <c r="B16723" s="38"/>
      <c r="C16723" s="39"/>
      <c r="D16723" s="39"/>
      <c r="E16723" s="39"/>
      <c r="F16723" s="41" t="str">
        <f aca="false">IF(A16723="","",MATCH(A16723,P_ID,1))</f>
        <v/>
      </c>
      <c r="G16723" s="41" t="str">
        <f aca="false">IF(A16723="","",INDEX(P_Svc,F16723))</f>
        <v/>
      </c>
      <c r="H16723" s="41" t="str">
        <f aca="false">IF(A16723="","",INDEX(P_Zone,F16723))</f>
        <v/>
      </c>
      <c r="I16723" s="41" t="str">
        <f aca="false">IF(A16723="","",IF(D16723="Delivered",IF(B16723&lt;=INDEX(P_Due,F16723),1,0),0))</f>
        <v/>
      </c>
    </row>
    <row r="16724" customFormat="false" ht="15" hidden="false" customHeight="false" outlineLevel="0" collapsed="false">
      <c r="A16724" s="37"/>
      <c r="B16724" s="38"/>
      <c r="C16724" s="39"/>
      <c r="D16724" s="39"/>
      <c r="E16724" s="39"/>
      <c r="F16724" s="41" t="str">
        <f aca="false">IF(A16724="","",MATCH(A16724,P_ID,1))</f>
        <v/>
      </c>
      <c r="G16724" s="41" t="str">
        <f aca="false">IF(A16724="","",INDEX(P_Svc,F16724))</f>
        <v/>
      </c>
      <c r="H16724" s="41" t="str">
        <f aca="false">IF(A16724="","",INDEX(P_Zone,F16724))</f>
        <v/>
      </c>
      <c r="I16724" s="41" t="str">
        <f aca="false">IF(A16724="","",IF(D16724="Delivered",IF(B16724&lt;=INDEX(P_Due,F16724),1,0),0))</f>
        <v/>
      </c>
    </row>
    <row r="16725" customFormat="false" ht="15" hidden="false" customHeight="false" outlineLevel="0" collapsed="false">
      <c r="A16725" s="37"/>
      <c r="B16725" s="38"/>
      <c r="C16725" s="39"/>
      <c r="D16725" s="39"/>
      <c r="E16725" s="39"/>
      <c r="F16725" s="41" t="str">
        <f aca="false">IF(A16725="","",MATCH(A16725,P_ID,1))</f>
        <v/>
      </c>
      <c r="G16725" s="41" t="str">
        <f aca="false">IF(A16725="","",INDEX(P_Svc,F16725))</f>
        <v/>
      </c>
      <c r="H16725" s="41" t="str">
        <f aca="false">IF(A16725="","",INDEX(P_Zone,F16725))</f>
        <v/>
      </c>
      <c r="I16725" s="41" t="str">
        <f aca="false">IF(A16725="","",IF(D16725="Delivered",IF(B16725&lt;=INDEX(P_Due,F16725),1,0),0))</f>
        <v/>
      </c>
    </row>
    <row r="16726" customFormat="false" ht="15" hidden="false" customHeight="false" outlineLevel="0" collapsed="false">
      <c r="A16726" s="37"/>
      <c r="B16726" s="38"/>
      <c r="C16726" s="39"/>
      <c r="D16726" s="39"/>
      <c r="E16726" s="39"/>
      <c r="F16726" s="41" t="str">
        <f aca="false">IF(A16726="","",MATCH(A16726,P_ID,1))</f>
        <v/>
      </c>
      <c r="G16726" s="41" t="str">
        <f aca="false">IF(A16726="","",INDEX(P_Svc,F16726))</f>
        <v/>
      </c>
      <c r="H16726" s="41" t="str">
        <f aca="false">IF(A16726="","",INDEX(P_Zone,F16726))</f>
        <v/>
      </c>
      <c r="I16726" s="41" t="str">
        <f aca="false">IF(A16726="","",IF(D16726="Delivered",IF(B16726&lt;=INDEX(P_Due,F16726),1,0),0))</f>
        <v/>
      </c>
    </row>
    <row r="16727" customFormat="false" ht="15" hidden="false" customHeight="false" outlineLevel="0" collapsed="false">
      <c r="A16727" s="37"/>
      <c r="B16727" s="38"/>
      <c r="C16727" s="39"/>
      <c r="D16727" s="39"/>
      <c r="E16727" s="39"/>
      <c r="F16727" s="41" t="str">
        <f aca="false">IF(A16727="","",MATCH(A16727,P_ID,1))</f>
        <v/>
      </c>
      <c r="G16727" s="41" t="str">
        <f aca="false">IF(A16727="","",INDEX(P_Svc,F16727))</f>
        <v/>
      </c>
      <c r="H16727" s="41" t="str">
        <f aca="false">IF(A16727="","",INDEX(P_Zone,F16727))</f>
        <v/>
      </c>
      <c r="I16727" s="41" t="str">
        <f aca="false">IF(A16727="","",IF(D16727="Delivered",IF(B16727&lt;=INDEX(P_Due,F16727),1,0),0))</f>
        <v/>
      </c>
    </row>
    <row r="16728" customFormat="false" ht="15" hidden="false" customHeight="false" outlineLevel="0" collapsed="false">
      <c r="A16728" s="37"/>
      <c r="B16728" s="38"/>
      <c r="C16728" s="39"/>
      <c r="D16728" s="39"/>
      <c r="E16728" s="39"/>
      <c r="F16728" s="41" t="str">
        <f aca="false">IF(A16728="","",MATCH(A16728,P_ID,1))</f>
        <v/>
      </c>
      <c r="G16728" s="41" t="str">
        <f aca="false">IF(A16728="","",INDEX(P_Svc,F16728))</f>
        <v/>
      </c>
      <c r="H16728" s="41" t="str">
        <f aca="false">IF(A16728="","",INDEX(P_Zone,F16728))</f>
        <v/>
      </c>
      <c r="I16728" s="41" t="str">
        <f aca="false">IF(A16728="","",IF(D16728="Delivered",IF(B16728&lt;=INDEX(P_Due,F16728),1,0),0))</f>
        <v/>
      </c>
    </row>
    <row r="16729" customFormat="false" ht="15" hidden="false" customHeight="false" outlineLevel="0" collapsed="false">
      <c r="A16729" s="37"/>
      <c r="B16729" s="38"/>
      <c r="C16729" s="39"/>
      <c r="D16729" s="39"/>
      <c r="E16729" s="39"/>
      <c r="F16729" s="41" t="str">
        <f aca="false">IF(A16729="","",MATCH(A16729,P_ID,1))</f>
        <v/>
      </c>
      <c r="G16729" s="41" t="str">
        <f aca="false">IF(A16729="","",INDEX(P_Svc,F16729))</f>
        <v/>
      </c>
      <c r="H16729" s="41" t="str">
        <f aca="false">IF(A16729="","",INDEX(P_Zone,F16729))</f>
        <v/>
      </c>
      <c r="I16729" s="41" t="str">
        <f aca="false">IF(A16729="","",IF(D16729="Delivered",IF(B16729&lt;=INDEX(P_Due,F16729),1,0),0))</f>
        <v/>
      </c>
    </row>
    <row r="16730" customFormat="false" ht="15" hidden="false" customHeight="false" outlineLevel="0" collapsed="false">
      <c r="A16730" s="37"/>
      <c r="B16730" s="38"/>
      <c r="C16730" s="39"/>
      <c r="D16730" s="39"/>
      <c r="E16730" s="39"/>
      <c r="F16730" s="41" t="str">
        <f aca="false">IF(A16730="","",MATCH(A16730,P_ID,1))</f>
        <v/>
      </c>
      <c r="G16730" s="41" t="str">
        <f aca="false">IF(A16730="","",INDEX(P_Svc,F16730))</f>
        <v/>
      </c>
      <c r="H16730" s="41" t="str">
        <f aca="false">IF(A16730="","",INDEX(P_Zone,F16730))</f>
        <v/>
      </c>
      <c r="I16730" s="41" t="str">
        <f aca="false">IF(A16730="","",IF(D16730="Delivered",IF(B16730&lt;=INDEX(P_Due,F16730),1,0),0))</f>
        <v/>
      </c>
    </row>
    <row r="16731" customFormat="false" ht="15" hidden="false" customHeight="false" outlineLevel="0" collapsed="false">
      <c r="A16731" s="37"/>
      <c r="B16731" s="38"/>
      <c r="C16731" s="39"/>
      <c r="D16731" s="39"/>
      <c r="E16731" s="39"/>
      <c r="F16731" s="41" t="str">
        <f aca="false">IF(A16731="","",MATCH(A16731,P_ID,1))</f>
        <v/>
      </c>
      <c r="G16731" s="41" t="str">
        <f aca="false">IF(A16731="","",INDEX(P_Svc,F16731))</f>
        <v/>
      </c>
      <c r="H16731" s="41" t="str">
        <f aca="false">IF(A16731="","",INDEX(P_Zone,F16731))</f>
        <v/>
      </c>
      <c r="I16731" s="41" t="str">
        <f aca="false">IF(A16731="","",IF(D16731="Delivered",IF(B16731&lt;=INDEX(P_Due,F16731),1,0),0))</f>
        <v/>
      </c>
    </row>
    <row r="16732" customFormat="false" ht="15" hidden="false" customHeight="false" outlineLevel="0" collapsed="false">
      <c r="A16732" s="37"/>
      <c r="B16732" s="38"/>
      <c r="C16732" s="39"/>
      <c r="D16732" s="39"/>
      <c r="E16732" s="39"/>
      <c r="F16732" s="41" t="str">
        <f aca="false">IF(A16732="","",MATCH(A16732,P_ID,1))</f>
        <v/>
      </c>
      <c r="G16732" s="41" t="str">
        <f aca="false">IF(A16732="","",INDEX(P_Svc,F16732))</f>
        <v/>
      </c>
      <c r="H16732" s="41" t="str">
        <f aca="false">IF(A16732="","",INDEX(P_Zone,F16732))</f>
        <v/>
      </c>
      <c r="I16732" s="41" t="str">
        <f aca="false">IF(A16732="","",IF(D16732="Delivered",IF(B16732&lt;=INDEX(P_Due,F16732),1,0),0))</f>
        <v/>
      </c>
    </row>
    <row r="16733" customFormat="false" ht="15" hidden="false" customHeight="false" outlineLevel="0" collapsed="false">
      <c r="A16733" s="37"/>
      <c r="B16733" s="38"/>
      <c r="C16733" s="39"/>
      <c r="D16733" s="39"/>
      <c r="E16733" s="39"/>
      <c r="F16733" s="41" t="str">
        <f aca="false">IF(A16733="","",MATCH(A16733,P_ID,1))</f>
        <v/>
      </c>
      <c r="G16733" s="41" t="str">
        <f aca="false">IF(A16733="","",INDEX(P_Svc,F16733))</f>
        <v/>
      </c>
      <c r="H16733" s="41" t="str">
        <f aca="false">IF(A16733="","",INDEX(P_Zone,F16733))</f>
        <v/>
      </c>
      <c r="I16733" s="41" t="str">
        <f aca="false">IF(A16733="","",IF(D16733="Delivered",IF(B16733&lt;=INDEX(P_Due,F16733),1,0),0))</f>
        <v/>
      </c>
    </row>
    <row r="16734" customFormat="false" ht="15" hidden="false" customHeight="false" outlineLevel="0" collapsed="false">
      <c r="A16734" s="37"/>
      <c r="B16734" s="38"/>
      <c r="C16734" s="39"/>
      <c r="D16734" s="39"/>
      <c r="E16734" s="39"/>
      <c r="F16734" s="41" t="str">
        <f aca="false">IF(A16734="","",MATCH(A16734,P_ID,1))</f>
        <v/>
      </c>
      <c r="G16734" s="41" t="str">
        <f aca="false">IF(A16734="","",INDEX(P_Svc,F16734))</f>
        <v/>
      </c>
      <c r="H16734" s="41" t="str">
        <f aca="false">IF(A16734="","",INDEX(P_Zone,F16734))</f>
        <v/>
      </c>
      <c r="I16734" s="41" t="str">
        <f aca="false">IF(A16734="","",IF(D16734="Delivered",IF(B16734&lt;=INDEX(P_Due,F16734),1,0),0))</f>
        <v/>
      </c>
    </row>
    <row r="16735" customFormat="false" ht="15" hidden="false" customHeight="false" outlineLevel="0" collapsed="false">
      <c r="A16735" s="37"/>
      <c r="B16735" s="38"/>
      <c r="C16735" s="39"/>
      <c r="D16735" s="39"/>
      <c r="E16735" s="39"/>
      <c r="F16735" s="41" t="str">
        <f aca="false">IF(A16735="","",MATCH(A16735,P_ID,1))</f>
        <v/>
      </c>
      <c r="G16735" s="41" t="str">
        <f aca="false">IF(A16735="","",INDEX(P_Svc,F16735))</f>
        <v/>
      </c>
      <c r="H16735" s="41" t="str">
        <f aca="false">IF(A16735="","",INDEX(P_Zone,F16735))</f>
        <v/>
      </c>
      <c r="I16735" s="41" t="str">
        <f aca="false">IF(A16735="","",IF(D16735="Delivered",IF(B16735&lt;=INDEX(P_Due,F16735),1,0),0))</f>
        <v/>
      </c>
    </row>
    <row r="16736" customFormat="false" ht="15" hidden="false" customHeight="false" outlineLevel="0" collapsed="false">
      <c r="A16736" s="37"/>
      <c r="B16736" s="38"/>
      <c r="C16736" s="39"/>
      <c r="D16736" s="39"/>
      <c r="E16736" s="39"/>
      <c r="F16736" s="41" t="str">
        <f aca="false">IF(A16736="","",MATCH(A16736,P_ID,1))</f>
        <v/>
      </c>
      <c r="G16736" s="41" t="str">
        <f aca="false">IF(A16736="","",INDEX(P_Svc,F16736))</f>
        <v/>
      </c>
      <c r="H16736" s="41" t="str">
        <f aca="false">IF(A16736="","",INDEX(P_Zone,F16736))</f>
        <v/>
      </c>
      <c r="I16736" s="41" t="str">
        <f aca="false">IF(A16736="","",IF(D16736="Delivered",IF(B16736&lt;=INDEX(P_Due,F16736),1,0),0))</f>
        <v/>
      </c>
    </row>
    <row r="16737" customFormat="false" ht="15" hidden="false" customHeight="false" outlineLevel="0" collapsed="false">
      <c r="A16737" s="37"/>
      <c r="B16737" s="38"/>
      <c r="C16737" s="39"/>
      <c r="D16737" s="39"/>
      <c r="E16737" s="39"/>
      <c r="F16737" s="41" t="str">
        <f aca="false">IF(A16737="","",MATCH(A16737,P_ID,1))</f>
        <v/>
      </c>
      <c r="G16737" s="41" t="str">
        <f aca="false">IF(A16737="","",INDEX(P_Svc,F16737))</f>
        <v/>
      </c>
      <c r="H16737" s="41" t="str">
        <f aca="false">IF(A16737="","",INDEX(P_Zone,F16737))</f>
        <v/>
      </c>
      <c r="I16737" s="41" t="str">
        <f aca="false">IF(A16737="","",IF(D16737="Delivered",IF(B16737&lt;=INDEX(P_Due,F16737),1,0),0))</f>
        <v/>
      </c>
    </row>
    <row r="16738" customFormat="false" ht="15" hidden="false" customHeight="false" outlineLevel="0" collapsed="false">
      <c r="A16738" s="37"/>
      <c r="B16738" s="38"/>
      <c r="C16738" s="39"/>
      <c r="D16738" s="39"/>
      <c r="E16738" s="39"/>
      <c r="F16738" s="41" t="str">
        <f aca="false">IF(A16738="","",MATCH(A16738,P_ID,1))</f>
        <v/>
      </c>
      <c r="G16738" s="41" t="str">
        <f aca="false">IF(A16738="","",INDEX(P_Svc,F16738))</f>
        <v/>
      </c>
      <c r="H16738" s="41" t="str">
        <f aca="false">IF(A16738="","",INDEX(P_Zone,F16738))</f>
        <v/>
      </c>
      <c r="I16738" s="41" t="str">
        <f aca="false">IF(A16738="","",IF(D16738="Delivered",IF(B16738&lt;=INDEX(P_Due,F16738),1,0),0))</f>
        <v/>
      </c>
    </row>
    <row r="16739" customFormat="false" ht="15" hidden="false" customHeight="false" outlineLevel="0" collapsed="false">
      <c r="A16739" s="37"/>
      <c r="B16739" s="38"/>
      <c r="C16739" s="39"/>
      <c r="D16739" s="39"/>
      <c r="E16739" s="39"/>
      <c r="F16739" s="41" t="str">
        <f aca="false">IF(A16739="","",MATCH(A16739,P_ID,1))</f>
        <v/>
      </c>
      <c r="G16739" s="41" t="str">
        <f aca="false">IF(A16739="","",INDEX(P_Svc,F16739))</f>
        <v/>
      </c>
      <c r="H16739" s="41" t="str">
        <f aca="false">IF(A16739="","",INDEX(P_Zone,F16739))</f>
        <v/>
      </c>
      <c r="I16739" s="41" t="str">
        <f aca="false">IF(A16739="","",IF(D16739="Delivered",IF(B16739&lt;=INDEX(P_Due,F16739),1,0),0))</f>
        <v/>
      </c>
    </row>
    <row r="16740" customFormat="false" ht="15" hidden="false" customHeight="false" outlineLevel="0" collapsed="false">
      <c r="A16740" s="37"/>
      <c r="B16740" s="38"/>
      <c r="C16740" s="39"/>
      <c r="D16740" s="39"/>
      <c r="E16740" s="39"/>
      <c r="F16740" s="41" t="str">
        <f aca="false">IF(A16740="","",MATCH(A16740,P_ID,1))</f>
        <v/>
      </c>
      <c r="G16740" s="41" t="str">
        <f aca="false">IF(A16740="","",INDEX(P_Svc,F16740))</f>
        <v/>
      </c>
      <c r="H16740" s="41" t="str">
        <f aca="false">IF(A16740="","",INDEX(P_Zone,F16740))</f>
        <v/>
      </c>
      <c r="I16740" s="41" t="str">
        <f aca="false">IF(A16740="","",IF(D16740="Delivered",IF(B16740&lt;=INDEX(P_Due,F16740),1,0),0))</f>
        <v/>
      </c>
    </row>
    <row r="16741" customFormat="false" ht="15" hidden="false" customHeight="false" outlineLevel="0" collapsed="false">
      <c r="A16741" s="37"/>
      <c r="B16741" s="38"/>
      <c r="C16741" s="39"/>
      <c r="D16741" s="39"/>
      <c r="E16741" s="39"/>
      <c r="F16741" s="41" t="str">
        <f aca="false">IF(A16741="","",MATCH(A16741,P_ID,1))</f>
        <v/>
      </c>
      <c r="G16741" s="41" t="str">
        <f aca="false">IF(A16741="","",INDEX(P_Svc,F16741))</f>
        <v/>
      </c>
      <c r="H16741" s="41" t="str">
        <f aca="false">IF(A16741="","",INDEX(P_Zone,F16741))</f>
        <v/>
      </c>
      <c r="I16741" s="41" t="str">
        <f aca="false">IF(A16741="","",IF(D16741="Delivered",IF(B16741&lt;=INDEX(P_Due,F16741),1,0),0))</f>
        <v/>
      </c>
    </row>
    <row r="16742" customFormat="false" ht="15" hidden="false" customHeight="false" outlineLevel="0" collapsed="false">
      <c r="A16742" s="37"/>
      <c r="B16742" s="38"/>
      <c r="C16742" s="39"/>
      <c r="D16742" s="39"/>
      <c r="E16742" s="39"/>
      <c r="F16742" s="41" t="str">
        <f aca="false">IF(A16742="","",MATCH(A16742,P_ID,1))</f>
        <v/>
      </c>
      <c r="G16742" s="41" t="str">
        <f aca="false">IF(A16742="","",INDEX(P_Svc,F16742))</f>
        <v/>
      </c>
      <c r="H16742" s="41" t="str">
        <f aca="false">IF(A16742="","",INDEX(P_Zone,F16742))</f>
        <v/>
      </c>
      <c r="I16742" s="41" t="str">
        <f aca="false">IF(A16742="","",IF(D16742="Delivered",IF(B16742&lt;=INDEX(P_Due,F16742),1,0),0))</f>
        <v/>
      </c>
    </row>
    <row r="16743" customFormat="false" ht="15" hidden="false" customHeight="false" outlineLevel="0" collapsed="false">
      <c r="A16743" s="37"/>
      <c r="B16743" s="38"/>
      <c r="C16743" s="39"/>
      <c r="D16743" s="39"/>
      <c r="E16743" s="39"/>
      <c r="F16743" s="41" t="str">
        <f aca="false">IF(A16743="","",MATCH(A16743,P_ID,1))</f>
        <v/>
      </c>
      <c r="G16743" s="41" t="str">
        <f aca="false">IF(A16743="","",INDEX(P_Svc,F16743))</f>
        <v/>
      </c>
      <c r="H16743" s="41" t="str">
        <f aca="false">IF(A16743="","",INDEX(P_Zone,F16743))</f>
        <v/>
      </c>
      <c r="I16743" s="41" t="str">
        <f aca="false">IF(A16743="","",IF(D16743="Delivered",IF(B16743&lt;=INDEX(P_Due,F16743),1,0),0))</f>
        <v/>
      </c>
    </row>
    <row r="16744" customFormat="false" ht="15" hidden="false" customHeight="false" outlineLevel="0" collapsed="false">
      <c r="A16744" s="37"/>
      <c r="B16744" s="38"/>
      <c r="C16744" s="39"/>
      <c r="D16744" s="39"/>
      <c r="E16744" s="39"/>
      <c r="F16744" s="41" t="str">
        <f aca="false">IF(A16744="","",MATCH(A16744,P_ID,1))</f>
        <v/>
      </c>
      <c r="G16744" s="41" t="str">
        <f aca="false">IF(A16744="","",INDEX(P_Svc,F16744))</f>
        <v/>
      </c>
      <c r="H16744" s="41" t="str">
        <f aca="false">IF(A16744="","",INDEX(P_Zone,F16744))</f>
        <v/>
      </c>
      <c r="I16744" s="41" t="str">
        <f aca="false">IF(A16744="","",IF(D16744="Delivered",IF(B16744&lt;=INDEX(P_Due,F16744),1,0),0))</f>
        <v/>
      </c>
    </row>
    <row r="16745" customFormat="false" ht="15" hidden="false" customHeight="false" outlineLevel="0" collapsed="false">
      <c r="A16745" s="37"/>
      <c r="B16745" s="38"/>
      <c r="C16745" s="39"/>
      <c r="D16745" s="39"/>
      <c r="E16745" s="39"/>
      <c r="F16745" s="41" t="str">
        <f aca="false">IF(A16745="","",MATCH(A16745,P_ID,1))</f>
        <v/>
      </c>
      <c r="G16745" s="41" t="str">
        <f aca="false">IF(A16745="","",INDEX(P_Svc,F16745))</f>
        <v/>
      </c>
      <c r="H16745" s="41" t="str">
        <f aca="false">IF(A16745="","",INDEX(P_Zone,F16745))</f>
        <v/>
      </c>
      <c r="I16745" s="41" t="str">
        <f aca="false">IF(A16745="","",IF(D16745="Delivered",IF(B16745&lt;=INDEX(P_Due,F16745),1,0),0))</f>
        <v/>
      </c>
    </row>
    <row r="16746" customFormat="false" ht="15" hidden="false" customHeight="false" outlineLevel="0" collapsed="false">
      <c r="A16746" s="37"/>
      <c r="B16746" s="38"/>
      <c r="C16746" s="39"/>
      <c r="D16746" s="39"/>
      <c r="E16746" s="39"/>
      <c r="F16746" s="41" t="str">
        <f aca="false">IF(A16746="","",MATCH(A16746,P_ID,1))</f>
        <v/>
      </c>
      <c r="G16746" s="41" t="str">
        <f aca="false">IF(A16746="","",INDEX(P_Svc,F16746))</f>
        <v/>
      </c>
      <c r="H16746" s="41" t="str">
        <f aca="false">IF(A16746="","",INDEX(P_Zone,F16746))</f>
        <v/>
      </c>
      <c r="I16746" s="41" t="str">
        <f aca="false">IF(A16746="","",IF(D16746="Delivered",IF(B16746&lt;=INDEX(P_Due,F16746),1,0),0))</f>
        <v/>
      </c>
    </row>
    <row r="16747" customFormat="false" ht="15" hidden="false" customHeight="false" outlineLevel="0" collapsed="false">
      <c r="A16747" s="37"/>
      <c r="B16747" s="38"/>
      <c r="C16747" s="39"/>
      <c r="D16747" s="39"/>
      <c r="E16747" s="39"/>
      <c r="F16747" s="41" t="str">
        <f aca="false">IF(A16747="","",MATCH(A16747,P_ID,1))</f>
        <v/>
      </c>
      <c r="G16747" s="41" t="str">
        <f aca="false">IF(A16747="","",INDEX(P_Svc,F16747))</f>
        <v/>
      </c>
      <c r="H16747" s="41" t="str">
        <f aca="false">IF(A16747="","",INDEX(P_Zone,F16747))</f>
        <v/>
      </c>
      <c r="I16747" s="41" t="str">
        <f aca="false">IF(A16747="","",IF(D16747="Delivered",IF(B16747&lt;=INDEX(P_Due,F16747),1,0),0))</f>
        <v/>
      </c>
    </row>
    <row r="16748" customFormat="false" ht="15" hidden="false" customHeight="false" outlineLevel="0" collapsed="false">
      <c r="A16748" s="37"/>
      <c r="B16748" s="38"/>
      <c r="C16748" s="39"/>
      <c r="D16748" s="39"/>
      <c r="E16748" s="39"/>
      <c r="F16748" s="41" t="str">
        <f aca="false">IF(A16748="","",MATCH(A16748,P_ID,1))</f>
        <v/>
      </c>
      <c r="G16748" s="41" t="str">
        <f aca="false">IF(A16748="","",INDEX(P_Svc,F16748))</f>
        <v/>
      </c>
      <c r="H16748" s="41" t="str">
        <f aca="false">IF(A16748="","",INDEX(P_Zone,F16748))</f>
        <v/>
      </c>
      <c r="I16748" s="41" t="str">
        <f aca="false">IF(A16748="","",IF(D16748="Delivered",IF(B16748&lt;=INDEX(P_Due,F16748),1,0),0))</f>
        <v/>
      </c>
    </row>
    <row r="16749" customFormat="false" ht="15" hidden="false" customHeight="false" outlineLevel="0" collapsed="false">
      <c r="A16749" s="37"/>
      <c r="B16749" s="38"/>
      <c r="C16749" s="39"/>
      <c r="D16749" s="39"/>
      <c r="E16749" s="39"/>
      <c r="F16749" s="41" t="str">
        <f aca="false">IF(A16749="","",MATCH(A16749,P_ID,1))</f>
        <v/>
      </c>
      <c r="G16749" s="41" t="str">
        <f aca="false">IF(A16749="","",INDEX(P_Svc,F16749))</f>
        <v/>
      </c>
      <c r="H16749" s="41" t="str">
        <f aca="false">IF(A16749="","",INDEX(P_Zone,F16749))</f>
        <v/>
      </c>
      <c r="I16749" s="41" t="str">
        <f aca="false">IF(A16749="","",IF(D16749="Delivered",IF(B16749&lt;=INDEX(P_Due,F16749),1,0),0))</f>
        <v/>
      </c>
    </row>
    <row r="16750" customFormat="false" ht="15" hidden="false" customHeight="false" outlineLevel="0" collapsed="false">
      <c r="A16750" s="37"/>
      <c r="B16750" s="38"/>
      <c r="C16750" s="39"/>
      <c r="D16750" s="39"/>
      <c r="E16750" s="39"/>
      <c r="F16750" s="41" t="str">
        <f aca="false">IF(A16750="","",MATCH(A16750,P_ID,1))</f>
        <v/>
      </c>
      <c r="G16750" s="41" t="str">
        <f aca="false">IF(A16750="","",INDEX(P_Svc,F16750))</f>
        <v/>
      </c>
      <c r="H16750" s="41" t="str">
        <f aca="false">IF(A16750="","",INDEX(P_Zone,F16750))</f>
        <v/>
      </c>
      <c r="I16750" s="41" t="str">
        <f aca="false">IF(A16750="","",IF(D16750="Delivered",IF(B16750&lt;=INDEX(P_Due,F16750),1,0),0))</f>
        <v/>
      </c>
    </row>
    <row r="16751" customFormat="false" ht="15" hidden="false" customHeight="false" outlineLevel="0" collapsed="false">
      <c r="A16751" s="37"/>
      <c r="B16751" s="38"/>
      <c r="C16751" s="39"/>
      <c r="D16751" s="39"/>
      <c r="E16751" s="39"/>
      <c r="F16751" s="41" t="str">
        <f aca="false">IF(A16751="","",MATCH(A16751,P_ID,1))</f>
        <v/>
      </c>
      <c r="G16751" s="41" t="str">
        <f aca="false">IF(A16751="","",INDEX(P_Svc,F16751))</f>
        <v/>
      </c>
      <c r="H16751" s="41" t="str">
        <f aca="false">IF(A16751="","",INDEX(P_Zone,F16751))</f>
        <v/>
      </c>
      <c r="I16751" s="41" t="str">
        <f aca="false">IF(A16751="","",IF(D16751="Delivered",IF(B16751&lt;=INDEX(P_Due,F16751),1,0),0))</f>
        <v/>
      </c>
    </row>
    <row r="16752" customFormat="false" ht="15" hidden="false" customHeight="false" outlineLevel="0" collapsed="false">
      <c r="A16752" s="37"/>
      <c r="B16752" s="38"/>
      <c r="C16752" s="39"/>
      <c r="D16752" s="39"/>
      <c r="E16752" s="39"/>
      <c r="F16752" s="41" t="str">
        <f aca="false">IF(A16752="","",MATCH(A16752,P_ID,1))</f>
        <v/>
      </c>
      <c r="G16752" s="41" t="str">
        <f aca="false">IF(A16752="","",INDEX(P_Svc,F16752))</f>
        <v/>
      </c>
      <c r="H16752" s="41" t="str">
        <f aca="false">IF(A16752="","",INDEX(P_Zone,F16752))</f>
        <v/>
      </c>
      <c r="I16752" s="41" t="str">
        <f aca="false">IF(A16752="","",IF(D16752="Delivered",IF(B16752&lt;=INDEX(P_Due,F16752),1,0),0))</f>
        <v/>
      </c>
    </row>
    <row r="16753" customFormat="false" ht="15" hidden="false" customHeight="false" outlineLevel="0" collapsed="false">
      <c r="A16753" s="37"/>
      <c r="B16753" s="38"/>
      <c r="C16753" s="39"/>
      <c r="D16753" s="39"/>
      <c r="E16753" s="39"/>
      <c r="F16753" s="41" t="str">
        <f aca="false">IF(A16753="","",MATCH(A16753,P_ID,1))</f>
        <v/>
      </c>
      <c r="G16753" s="41" t="str">
        <f aca="false">IF(A16753="","",INDEX(P_Svc,F16753))</f>
        <v/>
      </c>
      <c r="H16753" s="41" t="str">
        <f aca="false">IF(A16753="","",INDEX(P_Zone,F16753))</f>
        <v/>
      </c>
      <c r="I16753" s="41" t="str">
        <f aca="false">IF(A16753="","",IF(D16753="Delivered",IF(B16753&lt;=INDEX(P_Due,F16753),1,0),0))</f>
        <v/>
      </c>
    </row>
    <row r="16754" customFormat="false" ht="15" hidden="false" customHeight="false" outlineLevel="0" collapsed="false">
      <c r="A16754" s="37"/>
      <c r="B16754" s="38"/>
      <c r="C16754" s="39"/>
      <c r="D16754" s="39"/>
      <c r="E16754" s="39"/>
      <c r="F16754" s="41" t="str">
        <f aca="false">IF(A16754="","",MATCH(A16754,P_ID,1))</f>
        <v/>
      </c>
      <c r="G16754" s="41" t="str">
        <f aca="false">IF(A16754="","",INDEX(P_Svc,F16754))</f>
        <v/>
      </c>
      <c r="H16754" s="41" t="str">
        <f aca="false">IF(A16754="","",INDEX(P_Zone,F16754))</f>
        <v/>
      </c>
      <c r="I16754" s="41" t="str">
        <f aca="false">IF(A16754="","",IF(D16754="Delivered",IF(B16754&lt;=INDEX(P_Due,F16754),1,0),0))</f>
        <v/>
      </c>
    </row>
    <row r="16755" customFormat="false" ht="15" hidden="false" customHeight="false" outlineLevel="0" collapsed="false">
      <c r="A16755" s="37"/>
      <c r="B16755" s="38"/>
      <c r="C16755" s="39"/>
      <c r="D16755" s="39"/>
      <c r="E16755" s="39"/>
      <c r="F16755" s="41" t="str">
        <f aca="false">IF(A16755="","",MATCH(A16755,P_ID,1))</f>
        <v/>
      </c>
      <c r="G16755" s="41" t="str">
        <f aca="false">IF(A16755="","",INDEX(P_Svc,F16755))</f>
        <v/>
      </c>
      <c r="H16755" s="41" t="str">
        <f aca="false">IF(A16755="","",INDEX(P_Zone,F16755))</f>
        <v/>
      </c>
      <c r="I16755" s="41" t="str">
        <f aca="false">IF(A16755="","",IF(D16755="Delivered",IF(B16755&lt;=INDEX(P_Due,F16755),1,0),0))</f>
        <v/>
      </c>
    </row>
    <row r="16756" customFormat="false" ht="15" hidden="false" customHeight="false" outlineLevel="0" collapsed="false">
      <c r="A16756" s="37"/>
      <c r="B16756" s="38"/>
      <c r="C16756" s="39"/>
      <c r="D16756" s="39"/>
      <c r="E16756" s="39"/>
      <c r="F16756" s="41" t="str">
        <f aca="false">IF(A16756="","",MATCH(A16756,P_ID,1))</f>
        <v/>
      </c>
      <c r="G16756" s="41" t="str">
        <f aca="false">IF(A16756="","",INDEX(P_Svc,F16756))</f>
        <v/>
      </c>
      <c r="H16756" s="41" t="str">
        <f aca="false">IF(A16756="","",INDEX(P_Zone,F16756))</f>
        <v/>
      </c>
      <c r="I16756" s="41" t="str">
        <f aca="false">IF(A16756="","",IF(D16756="Delivered",IF(B16756&lt;=INDEX(P_Due,F16756),1,0),0))</f>
        <v/>
      </c>
    </row>
    <row r="16757" customFormat="false" ht="15" hidden="false" customHeight="false" outlineLevel="0" collapsed="false">
      <c r="A16757" s="37"/>
      <c r="B16757" s="38"/>
      <c r="C16757" s="39"/>
      <c r="D16757" s="39"/>
      <c r="E16757" s="39"/>
      <c r="F16757" s="41" t="str">
        <f aca="false">IF(A16757="","",MATCH(A16757,P_ID,1))</f>
        <v/>
      </c>
      <c r="G16757" s="41" t="str">
        <f aca="false">IF(A16757="","",INDEX(P_Svc,F16757))</f>
        <v/>
      </c>
      <c r="H16757" s="41" t="str">
        <f aca="false">IF(A16757="","",INDEX(P_Zone,F16757))</f>
        <v/>
      </c>
      <c r="I16757" s="41" t="str">
        <f aca="false">IF(A16757="","",IF(D16757="Delivered",IF(B16757&lt;=INDEX(P_Due,F16757),1,0),0))</f>
        <v/>
      </c>
    </row>
    <row r="16758" customFormat="false" ht="15" hidden="false" customHeight="false" outlineLevel="0" collapsed="false">
      <c r="A16758" s="37"/>
      <c r="B16758" s="38"/>
      <c r="C16758" s="39"/>
      <c r="D16758" s="39"/>
      <c r="E16758" s="39"/>
      <c r="F16758" s="41" t="str">
        <f aca="false">IF(A16758="","",MATCH(A16758,P_ID,1))</f>
        <v/>
      </c>
      <c r="G16758" s="41" t="str">
        <f aca="false">IF(A16758="","",INDEX(P_Svc,F16758))</f>
        <v/>
      </c>
      <c r="H16758" s="41" t="str">
        <f aca="false">IF(A16758="","",INDEX(P_Zone,F16758))</f>
        <v/>
      </c>
      <c r="I16758" s="41" t="str">
        <f aca="false">IF(A16758="","",IF(D16758="Delivered",IF(B16758&lt;=INDEX(P_Due,F16758),1,0),0))</f>
        <v/>
      </c>
    </row>
    <row r="16759" customFormat="false" ht="15" hidden="false" customHeight="false" outlineLevel="0" collapsed="false">
      <c r="A16759" s="37"/>
      <c r="B16759" s="38"/>
      <c r="C16759" s="39"/>
      <c r="D16759" s="39"/>
      <c r="E16759" s="39"/>
      <c r="F16759" s="41" t="str">
        <f aca="false">IF(A16759="","",MATCH(A16759,P_ID,1))</f>
        <v/>
      </c>
      <c r="G16759" s="41" t="str">
        <f aca="false">IF(A16759="","",INDEX(P_Svc,F16759))</f>
        <v/>
      </c>
      <c r="H16759" s="41" t="str">
        <f aca="false">IF(A16759="","",INDEX(P_Zone,F16759))</f>
        <v/>
      </c>
      <c r="I16759" s="41" t="str">
        <f aca="false">IF(A16759="","",IF(D16759="Delivered",IF(B16759&lt;=INDEX(P_Due,F16759),1,0),0))</f>
        <v/>
      </c>
    </row>
    <row r="16760" customFormat="false" ht="15" hidden="false" customHeight="false" outlineLevel="0" collapsed="false">
      <c r="A16760" s="37"/>
      <c r="B16760" s="38"/>
      <c r="C16760" s="39"/>
      <c r="D16760" s="39"/>
      <c r="E16760" s="39"/>
      <c r="F16760" s="41" t="str">
        <f aca="false">IF(A16760="","",MATCH(A16760,P_ID,1))</f>
        <v/>
      </c>
      <c r="G16760" s="41" t="str">
        <f aca="false">IF(A16760="","",INDEX(P_Svc,F16760))</f>
        <v/>
      </c>
      <c r="H16760" s="41" t="str">
        <f aca="false">IF(A16760="","",INDEX(P_Zone,F16760))</f>
        <v/>
      </c>
      <c r="I16760" s="41" t="str">
        <f aca="false">IF(A16760="","",IF(D16760="Delivered",IF(B16760&lt;=INDEX(P_Due,F16760),1,0),0))</f>
        <v/>
      </c>
    </row>
    <row r="16761" customFormat="false" ht="15" hidden="false" customHeight="false" outlineLevel="0" collapsed="false">
      <c r="A16761" s="37"/>
      <c r="B16761" s="38"/>
      <c r="C16761" s="39"/>
      <c r="D16761" s="39"/>
      <c r="E16761" s="39"/>
      <c r="F16761" s="41" t="str">
        <f aca="false">IF(A16761="","",MATCH(A16761,P_ID,1))</f>
        <v/>
      </c>
      <c r="G16761" s="41" t="str">
        <f aca="false">IF(A16761="","",INDEX(P_Svc,F16761))</f>
        <v/>
      </c>
      <c r="H16761" s="41" t="str">
        <f aca="false">IF(A16761="","",INDEX(P_Zone,F16761))</f>
        <v/>
      </c>
      <c r="I16761" s="41" t="str">
        <f aca="false">IF(A16761="","",IF(D16761="Delivered",IF(B16761&lt;=INDEX(P_Due,F16761),1,0),0))</f>
        <v/>
      </c>
    </row>
    <row r="16762" customFormat="false" ht="15" hidden="false" customHeight="false" outlineLevel="0" collapsed="false">
      <c r="A16762" s="37"/>
      <c r="B16762" s="38"/>
      <c r="C16762" s="39"/>
      <c r="D16762" s="39"/>
      <c r="E16762" s="39"/>
      <c r="F16762" s="41" t="str">
        <f aca="false">IF(A16762="","",MATCH(A16762,P_ID,1))</f>
        <v/>
      </c>
      <c r="G16762" s="41" t="str">
        <f aca="false">IF(A16762="","",INDEX(P_Svc,F16762))</f>
        <v/>
      </c>
      <c r="H16762" s="41" t="str">
        <f aca="false">IF(A16762="","",INDEX(P_Zone,F16762))</f>
        <v/>
      </c>
      <c r="I16762" s="41" t="str">
        <f aca="false">IF(A16762="","",IF(D16762="Delivered",IF(B16762&lt;=INDEX(P_Due,F16762),1,0),0))</f>
        <v/>
      </c>
    </row>
    <row r="16763" customFormat="false" ht="15" hidden="false" customHeight="false" outlineLevel="0" collapsed="false">
      <c r="A16763" s="37"/>
      <c r="B16763" s="38"/>
      <c r="C16763" s="39"/>
      <c r="D16763" s="39"/>
      <c r="E16763" s="39"/>
      <c r="F16763" s="41" t="str">
        <f aca="false">IF(A16763="","",MATCH(A16763,P_ID,1))</f>
        <v/>
      </c>
      <c r="G16763" s="41" t="str">
        <f aca="false">IF(A16763="","",INDEX(P_Svc,F16763))</f>
        <v/>
      </c>
      <c r="H16763" s="41" t="str">
        <f aca="false">IF(A16763="","",INDEX(P_Zone,F16763))</f>
        <v/>
      </c>
      <c r="I16763" s="41" t="str">
        <f aca="false">IF(A16763="","",IF(D16763="Delivered",IF(B16763&lt;=INDEX(P_Due,F16763),1,0),0))</f>
        <v/>
      </c>
    </row>
    <row r="16764" customFormat="false" ht="15" hidden="false" customHeight="false" outlineLevel="0" collapsed="false">
      <c r="A16764" s="37"/>
      <c r="B16764" s="38"/>
      <c r="C16764" s="39"/>
      <c r="D16764" s="39"/>
      <c r="E16764" s="39"/>
      <c r="F16764" s="41" t="str">
        <f aca="false">IF(A16764="","",MATCH(A16764,P_ID,1))</f>
        <v/>
      </c>
      <c r="G16764" s="41" t="str">
        <f aca="false">IF(A16764="","",INDEX(P_Svc,F16764))</f>
        <v/>
      </c>
      <c r="H16764" s="41" t="str">
        <f aca="false">IF(A16764="","",INDEX(P_Zone,F16764))</f>
        <v/>
      </c>
      <c r="I16764" s="41" t="str">
        <f aca="false">IF(A16764="","",IF(D16764="Delivered",IF(B16764&lt;=INDEX(P_Due,F16764),1,0),0))</f>
        <v/>
      </c>
    </row>
    <row r="16765" customFormat="false" ht="15" hidden="false" customHeight="false" outlineLevel="0" collapsed="false">
      <c r="A16765" s="37"/>
      <c r="B16765" s="38"/>
      <c r="C16765" s="39"/>
      <c r="D16765" s="39"/>
      <c r="E16765" s="39"/>
      <c r="F16765" s="41" t="str">
        <f aca="false">IF(A16765="","",MATCH(A16765,P_ID,1))</f>
        <v/>
      </c>
      <c r="G16765" s="41" t="str">
        <f aca="false">IF(A16765="","",INDEX(P_Svc,F16765))</f>
        <v/>
      </c>
      <c r="H16765" s="41" t="str">
        <f aca="false">IF(A16765="","",INDEX(P_Zone,F16765))</f>
        <v/>
      </c>
      <c r="I16765" s="41" t="str">
        <f aca="false">IF(A16765="","",IF(D16765="Delivered",IF(B16765&lt;=INDEX(P_Due,F16765),1,0),0))</f>
        <v/>
      </c>
    </row>
    <row r="16766" customFormat="false" ht="15" hidden="false" customHeight="false" outlineLevel="0" collapsed="false">
      <c r="A16766" s="37"/>
      <c r="B16766" s="38"/>
      <c r="C16766" s="39"/>
      <c r="D16766" s="39"/>
      <c r="E16766" s="39"/>
      <c r="F16766" s="41" t="str">
        <f aca="false">IF(A16766="","",MATCH(A16766,P_ID,1))</f>
        <v/>
      </c>
      <c r="G16766" s="41" t="str">
        <f aca="false">IF(A16766="","",INDEX(P_Svc,F16766))</f>
        <v/>
      </c>
      <c r="H16766" s="41" t="str">
        <f aca="false">IF(A16766="","",INDEX(P_Zone,F16766))</f>
        <v/>
      </c>
      <c r="I16766" s="41" t="str">
        <f aca="false">IF(A16766="","",IF(D16766="Delivered",IF(B16766&lt;=INDEX(P_Due,F16766),1,0),0))</f>
        <v/>
      </c>
    </row>
    <row r="16767" customFormat="false" ht="15" hidden="false" customHeight="false" outlineLevel="0" collapsed="false">
      <c r="A16767" s="37"/>
      <c r="B16767" s="38"/>
      <c r="C16767" s="39"/>
      <c r="D16767" s="39"/>
      <c r="E16767" s="39"/>
      <c r="F16767" s="41" t="str">
        <f aca="false">IF(A16767="","",MATCH(A16767,P_ID,1))</f>
        <v/>
      </c>
      <c r="G16767" s="41" t="str">
        <f aca="false">IF(A16767="","",INDEX(P_Svc,F16767))</f>
        <v/>
      </c>
      <c r="H16767" s="41" t="str">
        <f aca="false">IF(A16767="","",INDEX(P_Zone,F16767))</f>
        <v/>
      </c>
      <c r="I16767" s="41" t="str">
        <f aca="false">IF(A16767="","",IF(D16767="Delivered",IF(B16767&lt;=INDEX(P_Due,F16767),1,0),0))</f>
        <v/>
      </c>
    </row>
    <row r="16768" customFormat="false" ht="15" hidden="false" customHeight="false" outlineLevel="0" collapsed="false">
      <c r="A16768" s="37"/>
      <c r="B16768" s="38"/>
      <c r="C16768" s="39"/>
      <c r="D16768" s="39"/>
      <c r="E16768" s="39"/>
      <c r="F16768" s="41" t="str">
        <f aca="false">IF(A16768="","",MATCH(A16768,P_ID,1))</f>
        <v/>
      </c>
      <c r="G16768" s="41" t="str">
        <f aca="false">IF(A16768="","",INDEX(P_Svc,F16768))</f>
        <v/>
      </c>
      <c r="H16768" s="41" t="str">
        <f aca="false">IF(A16768="","",INDEX(P_Zone,F16768))</f>
        <v/>
      </c>
      <c r="I16768" s="41" t="str">
        <f aca="false">IF(A16768="","",IF(D16768="Delivered",IF(B16768&lt;=INDEX(P_Due,F16768),1,0),0))</f>
        <v/>
      </c>
    </row>
    <row r="16769" customFormat="false" ht="15" hidden="false" customHeight="false" outlineLevel="0" collapsed="false">
      <c r="A16769" s="37"/>
      <c r="B16769" s="38"/>
      <c r="C16769" s="39"/>
      <c r="D16769" s="39"/>
      <c r="E16769" s="39"/>
      <c r="F16769" s="41" t="str">
        <f aca="false">IF(A16769="","",MATCH(A16769,P_ID,1))</f>
        <v/>
      </c>
      <c r="G16769" s="41" t="str">
        <f aca="false">IF(A16769="","",INDEX(P_Svc,F16769))</f>
        <v/>
      </c>
      <c r="H16769" s="41" t="str">
        <f aca="false">IF(A16769="","",INDEX(P_Zone,F16769))</f>
        <v/>
      </c>
      <c r="I16769" s="41" t="str">
        <f aca="false">IF(A16769="","",IF(D16769="Delivered",IF(B16769&lt;=INDEX(P_Due,F16769),1,0),0))</f>
        <v/>
      </c>
    </row>
    <row r="16770" customFormat="false" ht="15" hidden="false" customHeight="false" outlineLevel="0" collapsed="false">
      <c r="A16770" s="37"/>
      <c r="B16770" s="38"/>
      <c r="C16770" s="39"/>
      <c r="D16770" s="39"/>
      <c r="E16770" s="39"/>
      <c r="F16770" s="41" t="str">
        <f aca="false">IF(A16770="","",MATCH(A16770,P_ID,1))</f>
        <v/>
      </c>
      <c r="G16770" s="41" t="str">
        <f aca="false">IF(A16770="","",INDEX(P_Svc,F16770))</f>
        <v/>
      </c>
      <c r="H16770" s="41" t="str">
        <f aca="false">IF(A16770="","",INDEX(P_Zone,F16770))</f>
        <v/>
      </c>
      <c r="I16770" s="41" t="str">
        <f aca="false">IF(A16770="","",IF(D16770="Delivered",IF(B16770&lt;=INDEX(P_Due,F16770),1,0),0))</f>
        <v/>
      </c>
    </row>
    <row r="16771" customFormat="false" ht="15" hidden="false" customHeight="false" outlineLevel="0" collapsed="false">
      <c r="A16771" s="37"/>
      <c r="B16771" s="38"/>
      <c r="C16771" s="39"/>
      <c r="D16771" s="39"/>
      <c r="E16771" s="39"/>
      <c r="F16771" s="41" t="str">
        <f aca="false">IF(A16771="","",MATCH(A16771,P_ID,1))</f>
        <v/>
      </c>
      <c r="G16771" s="41" t="str">
        <f aca="false">IF(A16771="","",INDEX(P_Svc,F16771))</f>
        <v/>
      </c>
      <c r="H16771" s="41" t="str">
        <f aca="false">IF(A16771="","",INDEX(P_Zone,F16771))</f>
        <v/>
      </c>
      <c r="I16771" s="41" t="str">
        <f aca="false">IF(A16771="","",IF(D16771="Delivered",IF(B16771&lt;=INDEX(P_Due,F16771),1,0),0))</f>
        <v/>
      </c>
    </row>
    <row r="16772" customFormat="false" ht="15" hidden="false" customHeight="false" outlineLevel="0" collapsed="false">
      <c r="A16772" s="37"/>
      <c r="B16772" s="38"/>
      <c r="C16772" s="39"/>
      <c r="D16772" s="39"/>
      <c r="E16772" s="39"/>
      <c r="F16772" s="41" t="str">
        <f aca="false">IF(A16772="","",MATCH(A16772,P_ID,1))</f>
        <v/>
      </c>
      <c r="G16772" s="41" t="str">
        <f aca="false">IF(A16772="","",INDEX(P_Svc,F16772))</f>
        <v/>
      </c>
      <c r="H16772" s="41" t="str">
        <f aca="false">IF(A16772="","",INDEX(P_Zone,F16772))</f>
        <v/>
      </c>
      <c r="I16772" s="41" t="str">
        <f aca="false">IF(A16772="","",IF(D16772="Delivered",IF(B16772&lt;=INDEX(P_Due,F16772),1,0),0))</f>
        <v/>
      </c>
    </row>
    <row r="16773" customFormat="false" ht="15" hidden="false" customHeight="false" outlineLevel="0" collapsed="false">
      <c r="A16773" s="37"/>
      <c r="B16773" s="38"/>
      <c r="C16773" s="39"/>
      <c r="D16773" s="39"/>
      <c r="E16773" s="39"/>
      <c r="F16773" s="41" t="str">
        <f aca="false">IF(A16773="","",MATCH(A16773,P_ID,1))</f>
        <v/>
      </c>
      <c r="G16773" s="41" t="str">
        <f aca="false">IF(A16773="","",INDEX(P_Svc,F16773))</f>
        <v/>
      </c>
      <c r="H16773" s="41" t="str">
        <f aca="false">IF(A16773="","",INDEX(P_Zone,F16773))</f>
        <v/>
      </c>
      <c r="I16773" s="41" t="str">
        <f aca="false">IF(A16773="","",IF(D16773="Delivered",IF(B16773&lt;=INDEX(P_Due,F16773),1,0),0))</f>
        <v/>
      </c>
    </row>
    <row r="16774" customFormat="false" ht="15" hidden="false" customHeight="false" outlineLevel="0" collapsed="false">
      <c r="A16774" s="37"/>
      <c r="B16774" s="38"/>
      <c r="C16774" s="39"/>
      <c r="D16774" s="39"/>
      <c r="E16774" s="39"/>
      <c r="F16774" s="41" t="str">
        <f aca="false">IF(A16774="","",MATCH(A16774,P_ID,1))</f>
        <v/>
      </c>
      <c r="G16774" s="41" t="str">
        <f aca="false">IF(A16774="","",INDEX(P_Svc,F16774))</f>
        <v/>
      </c>
      <c r="H16774" s="41" t="str">
        <f aca="false">IF(A16774="","",INDEX(P_Zone,F16774))</f>
        <v/>
      </c>
      <c r="I16774" s="41" t="str">
        <f aca="false">IF(A16774="","",IF(D16774="Delivered",IF(B16774&lt;=INDEX(P_Due,F16774),1,0),0))</f>
        <v/>
      </c>
    </row>
    <row r="16775" customFormat="false" ht="15" hidden="false" customHeight="false" outlineLevel="0" collapsed="false">
      <c r="A16775" s="37"/>
      <c r="B16775" s="38"/>
      <c r="C16775" s="39"/>
      <c r="D16775" s="39"/>
      <c r="E16775" s="39"/>
      <c r="F16775" s="41" t="str">
        <f aca="false">IF(A16775="","",MATCH(A16775,P_ID,1))</f>
        <v/>
      </c>
      <c r="G16775" s="41" t="str">
        <f aca="false">IF(A16775="","",INDEX(P_Svc,F16775))</f>
        <v/>
      </c>
      <c r="H16775" s="41" t="str">
        <f aca="false">IF(A16775="","",INDEX(P_Zone,F16775))</f>
        <v/>
      </c>
      <c r="I16775" s="41" t="str">
        <f aca="false">IF(A16775="","",IF(D16775="Delivered",IF(B16775&lt;=INDEX(P_Due,F16775),1,0),0))</f>
        <v/>
      </c>
    </row>
    <row r="16776" customFormat="false" ht="15" hidden="false" customHeight="false" outlineLevel="0" collapsed="false">
      <c r="A16776" s="37"/>
      <c r="B16776" s="38"/>
      <c r="C16776" s="39"/>
      <c r="D16776" s="39"/>
      <c r="E16776" s="39"/>
      <c r="F16776" s="41" t="str">
        <f aca="false">IF(A16776="","",MATCH(A16776,P_ID,1))</f>
        <v/>
      </c>
      <c r="G16776" s="41" t="str">
        <f aca="false">IF(A16776="","",INDEX(P_Svc,F16776))</f>
        <v/>
      </c>
      <c r="H16776" s="41" t="str">
        <f aca="false">IF(A16776="","",INDEX(P_Zone,F16776))</f>
        <v/>
      </c>
      <c r="I16776" s="41" t="str">
        <f aca="false">IF(A16776="","",IF(D16776="Delivered",IF(B16776&lt;=INDEX(P_Due,F16776),1,0),0))</f>
        <v/>
      </c>
    </row>
    <row r="16777" customFormat="false" ht="15" hidden="false" customHeight="false" outlineLevel="0" collapsed="false">
      <c r="A16777" s="37"/>
      <c r="B16777" s="38"/>
      <c r="C16777" s="39"/>
      <c r="D16777" s="39"/>
      <c r="E16777" s="39"/>
      <c r="F16777" s="41" t="str">
        <f aca="false">IF(A16777="","",MATCH(A16777,P_ID,1))</f>
        <v/>
      </c>
      <c r="G16777" s="41" t="str">
        <f aca="false">IF(A16777="","",INDEX(P_Svc,F16777))</f>
        <v/>
      </c>
      <c r="H16777" s="41" t="str">
        <f aca="false">IF(A16777="","",INDEX(P_Zone,F16777))</f>
        <v/>
      </c>
      <c r="I16777" s="41" t="str">
        <f aca="false">IF(A16777="","",IF(D16777="Delivered",IF(B16777&lt;=INDEX(P_Due,F16777),1,0),0))</f>
        <v/>
      </c>
    </row>
    <row r="16778" customFormat="false" ht="15" hidden="false" customHeight="false" outlineLevel="0" collapsed="false">
      <c r="A16778" s="37"/>
      <c r="B16778" s="38"/>
      <c r="C16778" s="39"/>
      <c r="D16778" s="39"/>
      <c r="E16778" s="39"/>
      <c r="F16778" s="41" t="str">
        <f aca="false">IF(A16778="","",MATCH(A16778,P_ID,1))</f>
        <v/>
      </c>
      <c r="G16778" s="41" t="str">
        <f aca="false">IF(A16778="","",INDEX(P_Svc,F16778))</f>
        <v/>
      </c>
      <c r="H16778" s="41" t="str">
        <f aca="false">IF(A16778="","",INDEX(P_Zone,F16778))</f>
        <v/>
      </c>
      <c r="I16778" s="41" t="str">
        <f aca="false">IF(A16778="","",IF(D16778="Delivered",IF(B16778&lt;=INDEX(P_Due,F16778),1,0),0))</f>
        <v/>
      </c>
    </row>
    <row r="16779" customFormat="false" ht="15" hidden="false" customHeight="false" outlineLevel="0" collapsed="false">
      <c r="A16779" s="37"/>
      <c r="B16779" s="38"/>
      <c r="C16779" s="39"/>
      <c r="D16779" s="39"/>
      <c r="E16779" s="39"/>
      <c r="F16779" s="41" t="str">
        <f aca="false">IF(A16779="","",MATCH(A16779,P_ID,1))</f>
        <v/>
      </c>
      <c r="G16779" s="41" t="str">
        <f aca="false">IF(A16779="","",INDEX(P_Svc,F16779))</f>
        <v/>
      </c>
      <c r="H16779" s="41" t="str">
        <f aca="false">IF(A16779="","",INDEX(P_Zone,F16779))</f>
        <v/>
      </c>
      <c r="I16779" s="41" t="str">
        <f aca="false">IF(A16779="","",IF(D16779="Delivered",IF(B16779&lt;=INDEX(P_Due,F16779),1,0),0))</f>
        <v/>
      </c>
    </row>
    <row r="16780" customFormat="false" ht="15" hidden="false" customHeight="false" outlineLevel="0" collapsed="false">
      <c r="A16780" s="37"/>
      <c r="B16780" s="38"/>
      <c r="C16780" s="39"/>
      <c r="D16780" s="39"/>
      <c r="E16780" s="39"/>
      <c r="F16780" s="41" t="str">
        <f aca="false">IF(A16780="","",MATCH(A16780,P_ID,1))</f>
        <v/>
      </c>
      <c r="G16780" s="41" t="str">
        <f aca="false">IF(A16780="","",INDEX(P_Svc,F16780))</f>
        <v/>
      </c>
      <c r="H16780" s="41" t="str">
        <f aca="false">IF(A16780="","",INDEX(P_Zone,F16780))</f>
        <v/>
      </c>
      <c r="I16780" s="41" t="str">
        <f aca="false">IF(A16780="","",IF(D16780="Delivered",IF(B16780&lt;=INDEX(P_Due,F16780),1,0),0))</f>
        <v/>
      </c>
    </row>
    <row r="16781" customFormat="false" ht="15" hidden="false" customHeight="false" outlineLevel="0" collapsed="false">
      <c r="A16781" s="37"/>
      <c r="B16781" s="38"/>
      <c r="C16781" s="39"/>
      <c r="D16781" s="39"/>
      <c r="E16781" s="39"/>
      <c r="F16781" s="41" t="str">
        <f aca="false">IF(A16781="","",MATCH(A16781,P_ID,1))</f>
        <v/>
      </c>
      <c r="G16781" s="41" t="str">
        <f aca="false">IF(A16781="","",INDEX(P_Svc,F16781))</f>
        <v/>
      </c>
      <c r="H16781" s="41" t="str">
        <f aca="false">IF(A16781="","",INDEX(P_Zone,F16781))</f>
        <v/>
      </c>
      <c r="I16781" s="41" t="str">
        <f aca="false">IF(A16781="","",IF(D16781="Delivered",IF(B16781&lt;=INDEX(P_Due,F16781),1,0),0))</f>
        <v/>
      </c>
    </row>
    <row r="16782" customFormat="false" ht="15" hidden="false" customHeight="false" outlineLevel="0" collapsed="false">
      <c r="A16782" s="37"/>
      <c r="B16782" s="38"/>
      <c r="C16782" s="39"/>
      <c r="D16782" s="39"/>
      <c r="E16782" s="39"/>
      <c r="F16782" s="41" t="str">
        <f aca="false">IF(A16782="","",MATCH(A16782,P_ID,1))</f>
        <v/>
      </c>
      <c r="G16782" s="41" t="str">
        <f aca="false">IF(A16782="","",INDEX(P_Svc,F16782))</f>
        <v/>
      </c>
      <c r="H16782" s="41" t="str">
        <f aca="false">IF(A16782="","",INDEX(P_Zone,F16782))</f>
        <v/>
      </c>
      <c r="I16782" s="41" t="str">
        <f aca="false">IF(A16782="","",IF(D16782="Delivered",IF(B16782&lt;=INDEX(P_Due,F16782),1,0),0))</f>
        <v/>
      </c>
    </row>
    <row r="16783" customFormat="false" ht="15" hidden="false" customHeight="false" outlineLevel="0" collapsed="false">
      <c r="A16783" s="37"/>
      <c r="B16783" s="38"/>
      <c r="C16783" s="39"/>
      <c r="D16783" s="39"/>
      <c r="E16783" s="39"/>
      <c r="F16783" s="41" t="str">
        <f aca="false">IF(A16783="","",MATCH(A16783,P_ID,1))</f>
        <v/>
      </c>
      <c r="G16783" s="41" t="str">
        <f aca="false">IF(A16783="","",INDEX(P_Svc,F16783))</f>
        <v/>
      </c>
      <c r="H16783" s="41" t="str">
        <f aca="false">IF(A16783="","",INDEX(P_Zone,F16783))</f>
        <v/>
      </c>
      <c r="I16783" s="41" t="str">
        <f aca="false">IF(A16783="","",IF(D16783="Delivered",IF(B16783&lt;=INDEX(P_Due,F16783),1,0),0))</f>
        <v/>
      </c>
    </row>
    <row r="16784" customFormat="false" ht="15" hidden="false" customHeight="false" outlineLevel="0" collapsed="false">
      <c r="A16784" s="37"/>
      <c r="B16784" s="38"/>
      <c r="C16784" s="39"/>
      <c r="D16784" s="39"/>
      <c r="E16784" s="39"/>
      <c r="F16784" s="41" t="str">
        <f aca="false">IF(A16784="","",MATCH(A16784,P_ID,1))</f>
        <v/>
      </c>
      <c r="G16784" s="41" t="str">
        <f aca="false">IF(A16784="","",INDEX(P_Svc,F16784))</f>
        <v/>
      </c>
      <c r="H16784" s="41" t="str">
        <f aca="false">IF(A16784="","",INDEX(P_Zone,F16784))</f>
        <v/>
      </c>
      <c r="I16784" s="41" t="str">
        <f aca="false">IF(A16784="","",IF(D16784="Delivered",IF(B16784&lt;=INDEX(P_Due,F16784),1,0),0))</f>
        <v/>
      </c>
    </row>
    <row r="16785" customFormat="false" ht="15" hidden="false" customHeight="false" outlineLevel="0" collapsed="false">
      <c r="A16785" s="37"/>
      <c r="B16785" s="38"/>
      <c r="C16785" s="39"/>
      <c r="D16785" s="39"/>
      <c r="E16785" s="39"/>
      <c r="F16785" s="41" t="str">
        <f aca="false">IF(A16785="","",MATCH(A16785,P_ID,1))</f>
        <v/>
      </c>
      <c r="G16785" s="41" t="str">
        <f aca="false">IF(A16785="","",INDEX(P_Svc,F16785))</f>
        <v/>
      </c>
      <c r="H16785" s="41" t="str">
        <f aca="false">IF(A16785="","",INDEX(P_Zone,F16785))</f>
        <v/>
      </c>
      <c r="I16785" s="41" t="str">
        <f aca="false">IF(A16785="","",IF(D16785="Delivered",IF(B16785&lt;=INDEX(P_Due,F16785),1,0),0))</f>
        <v/>
      </c>
    </row>
    <row r="16786" customFormat="false" ht="15" hidden="false" customHeight="false" outlineLevel="0" collapsed="false">
      <c r="A16786" s="37"/>
      <c r="B16786" s="38"/>
      <c r="C16786" s="39"/>
      <c r="D16786" s="39"/>
      <c r="E16786" s="39"/>
      <c r="F16786" s="41" t="str">
        <f aca="false">IF(A16786="","",MATCH(A16786,P_ID,1))</f>
        <v/>
      </c>
      <c r="G16786" s="41" t="str">
        <f aca="false">IF(A16786="","",INDEX(P_Svc,F16786))</f>
        <v/>
      </c>
      <c r="H16786" s="41" t="str">
        <f aca="false">IF(A16786="","",INDEX(P_Zone,F16786))</f>
        <v/>
      </c>
      <c r="I16786" s="41" t="str">
        <f aca="false">IF(A16786="","",IF(D16786="Delivered",IF(B16786&lt;=INDEX(P_Due,F16786),1,0),0))</f>
        <v/>
      </c>
    </row>
    <row r="16787" customFormat="false" ht="15" hidden="false" customHeight="false" outlineLevel="0" collapsed="false">
      <c r="A16787" s="37"/>
      <c r="B16787" s="38"/>
      <c r="C16787" s="39"/>
      <c r="D16787" s="39"/>
      <c r="E16787" s="39"/>
      <c r="F16787" s="41" t="str">
        <f aca="false">IF(A16787="","",MATCH(A16787,P_ID,1))</f>
        <v/>
      </c>
      <c r="G16787" s="41" t="str">
        <f aca="false">IF(A16787="","",INDEX(P_Svc,F16787))</f>
        <v/>
      </c>
      <c r="H16787" s="41" t="str">
        <f aca="false">IF(A16787="","",INDEX(P_Zone,F16787))</f>
        <v/>
      </c>
      <c r="I16787" s="41" t="str">
        <f aca="false">IF(A16787="","",IF(D16787="Delivered",IF(B16787&lt;=INDEX(P_Due,F16787),1,0),0))</f>
        <v/>
      </c>
    </row>
    <row r="16788" customFormat="false" ht="15" hidden="false" customHeight="false" outlineLevel="0" collapsed="false">
      <c r="A16788" s="37"/>
      <c r="B16788" s="38"/>
      <c r="C16788" s="39"/>
      <c r="D16788" s="39"/>
      <c r="E16788" s="39"/>
      <c r="F16788" s="41" t="str">
        <f aca="false">IF(A16788="","",MATCH(A16788,P_ID,1))</f>
        <v/>
      </c>
      <c r="G16788" s="41" t="str">
        <f aca="false">IF(A16788="","",INDEX(P_Svc,F16788))</f>
        <v/>
      </c>
      <c r="H16788" s="41" t="str">
        <f aca="false">IF(A16788="","",INDEX(P_Zone,F16788))</f>
        <v/>
      </c>
      <c r="I16788" s="41" t="str">
        <f aca="false">IF(A16788="","",IF(D16788="Delivered",IF(B16788&lt;=INDEX(P_Due,F16788),1,0),0))</f>
        <v/>
      </c>
    </row>
    <row r="16789" customFormat="false" ht="15" hidden="false" customHeight="false" outlineLevel="0" collapsed="false">
      <c r="A16789" s="37"/>
      <c r="B16789" s="38"/>
      <c r="C16789" s="39"/>
      <c r="D16789" s="39"/>
      <c r="E16789" s="39"/>
      <c r="F16789" s="41" t="str">
        <f aca="false">IF(A16789="","",MATCH(A16789,P_ID,1))</f>
        <v/>
      </c>
      <c r="G16789" s="41" t="str">
        <f aca="false">IF(A16789="","",INDEX(P_Svc,F16789))</f>
        <v/>
      </c>
      <c r="H16789" s="41" t="str">
        <f aca="false">IF(A16789="","",INDEX(P_Zone,F16789))</f>
        <v/>
      </c>
      <c r="I16789" s="41" t="str">
        <f aca="false">IF(A16789="","",IF(D16789="Delivered",IF(B16789&lt;=INDEX(P_Due,F16789),1,0),0))</f>
        <v/>
      </c>
    </row>
    <row r="16790" customFormat="false" ht="15" hidden="false" customHeight="false" outlineLevel="0" collapsed="false">
      <c r="A16790" s="37"/>
      <c r="B16790" s="38"/>
      <c r="C16790" s="39"/>
      <c r="D16790" s="39"/>
      <c r="E16790" s="39"/>
      <c r="F16790" s="41" t="str">
        <f aca="false">IF(A16790="","",MATCH(A16790,P_ID,1))</f>
        <v/>
      </c>
      <c r="G16790" s="41" t="str">
        <f aca="false">IF(A16790="","",INDEX(P_Svc,F16790))</f>
        <v/>
      </c>
      <c r="H16790" s="41" t="str">
        <f aca="false">IF(A16790="","",INDEX(P_Zone,F16790))</f>
        <v/>
      </c>
      <c r="I16790" s="41" t="str">
        <f aca="false">IF(A16790="","",IF(D16790="Delivered",IF(B16790&lt;=INDEX(P_Due,F16790),1,0),0))</f>
        <v/>
      </c>
    </row>
    <row r="16791" customFormat="false" ht="15" hidden="false" customHeight="false" outlineLevel="0" collapsed="false">
      <c r="A16791" s="37"/>
      <c r="B16791" s="38"/>
      <c r="C16791" s="39"/>
      <c r="D16791" s="39"/>
      <c r="E16791" s="39"/>
      <c r="F16791" s="41" t="str">
        <f aca="false">IF(A16791="","",MATCH(A16791,P_ID,1))</f>
        <v/>
      </c>
      <c r="G16791" s="41" t="str">
        <f aca="false">IF(A16791="","",INDEX(P_Svc,F16791))</f>
        <v/>
      </c>
      <c r="H16791" s="41" t="str">
        <f aca="false">IF(A16791="","",INDEX(P_Zone,F16791))</f>
        <v/>
      </c>
      <c r="I16791" s="41" t="str">
        <f aca="false">IF(A16791="","",IF(D16791="Delivered",IF(B16791&lt;=INDEX(P_Due,F16791),1,0),0))</f>
        <v/>
      </c>
    </row>
    <row r="16792" customFormat="false" ht="15" hidden="false" customHeight="false" outlineLevel="0" collapsed="false">
      <c r="A16792" s="37"/>
      <c r="B16792" s="38"/>
      <c r="C16792" s="39"/>
      <c r="D16792" s="39"/>
      <c r="E16792" s="39"/>
      <c r="F16792" s="41" t="str">
        <f aca="false">IF(A16792="","",MATCH(A16792,P_ID,1))</f>
        <v/>
      </c>
      <c r="G16792" s="41" t="str">
        <f aca="false">IF(A16792="","",INDEX(P_Svc,F16792))</f>
        <v/>
      </c>
      <c r="H16792" s="41" t="str">
        <f aca="false">IF(A16792="","",INDEX(P_Zone,F16792))</f>
        <v/>
      </c>
      <c r="I16792" s="41" t="str">
        <f aca="false">IF(A16792="","",IF(D16792="Delivered",IF(B16792&lt;=INDEX(P_Due,F16792),1,0),0))</f>
        <v/>
      </c>
    </row>
    <row r="16793" customFormat="false" ht="15" hidden="false" customHeight="false" outlineLevel="0" collapsed="false">
      <c r="A16793" s="37"/>
      <c r="B16793" s="38"/>
      <c r="C16793" s="39"/>
      <c r="D16793" s="39"/>
      <c r="E16793" s="39"/>
      <c r="F16793" s="41" t="str">
        <f aca="false">IF(A16793="","",MATCH(A16793,P_ID,1))</f>
        <v/>
      </c>
      <c r="G16793" s="41" t="str">
        <f aca="false">IF(A16793="","",INDEX(P_Svc,F16793))</f>
        <v/>
      </c>
      <c r="H16793" s="41" t="str">
        <f aca="false">IF(A16793="","",INDEX(P_Zone,F16793))</f>
        <v/>
      </c>
      <c r="I16793" s="41" t="str">
        <f aca="false">IF(A16793="","",IF(D16793="Delivered",IF(B16793&lt;=INDEX(P_Due,F16793),1,0),0))</f>
        <v/>
      </c>
    </row>
    <row r="16794" customFormat="false" ht="15" hidden="false" customHeight="false" outlineLevel="0" collapsed="false">
      <c r="A16794" s="37"/>
      <c r="B16794" s="38"/>
      <c r="C16794" s="39"/>
      <c r="D16794" s="39"/>
      <c r="E16794" s="39"/>
      <c r="F16794" s="41" t="str">
        <f aca="false">IF(A16794="","",MATCH(A16794,P_ID,1))</f>
        <v/>
      </c>
      <c r="G16794" s="41" t="str">
        <f aca="false">IF(A16794="","",INDEX(P_Svc,F16794))</f>
        <v/>
      </c>
      <c r="H16794" s="41" t="str">
        <f aca="false">IF(A16794="","",INDEX(P_Zone,F16794))</f>
        <v/>
      </c>
      <c r="I16794" s="41" t="str">
        <f aca="false">IF(A16794="","",IF(D16794="Delivered",IF(B16794&lt;=INDEX(P_Due,F16794),1,0),0))</f>
        <v/>
      </c>
    </row>
    <row r="16795" customFormat="false" ht="15" hidden="false" customHeight="false" outlineLevel="0" collapsed="false">
      <c r="A16795" s="37"/>
      <c r="B16795" s="38"/>
      <c r="C16795" s="39"/>
      <c r="D16795" s="39"/>
      <c r="E16795" s="39"/>
      <c r="F16795" s="41" t="str">
        <f aca="false">IF(A16795="","",MATCH(A16795,P_ID,1))</f>
        <v/>
      </c>
      <c r="G16795" s="41" t="str">
        <f aca="false">IF(A16795="","",INDEX(P_Svc,F16795))</f>
        <v/>
      </c>
      <c r="H16795" s="41" t="str">
        <f aca="false">IF(A16795="","",INDEX(P_Zone,F16795))</f>
        <v/>
      </c>
      <c r="I16795" s="41" t="str">
        <f aca="false">IF(A16795="","",IF(D16795="Delivered",IF(B16795&lt;=INDEX(P_Due,F16795),1,0),0))</f>
        <v/>
      </c>
    </row>
    <row r="16796" customFormat="false" ht="15" hidden="false" customHeight="false" outlineLevel="0" collapsed="false">
      <c r="A16796" s="37"/>
      <c r="B16796" s="38"/>
      <c r="C16796" s="39"/>
      <c r="D16796" s="39"/>
      <c r="E16796" s="39"/>
      <c r="F16796" s="41" t="str">
        <f aca="false">IF(A16796="","",MATCH(A16796,P_ID,1))</f>
        <v/>
      </c>
      <c r="G16796" s="41" t="str">
        <f aca="false">IF(A16796="","",INDEX(P_Svc,F16796))</f>
        <v/>
      </c>
      <c r="H16796" s="41" t="str">
        <f aca="false">IF(A16796="","",INDEX(P_Zone,F16796))</f>
        <v/>
      </c>
      <c r="I16796" s="41" t="str">
        <f aca="false">IF(A16796="","",IF(D16796="Delivered",IF(B16796&lt;=INDEX(P_Due,F16796),1,0),0))</f>
        <v/>
      </c>
    </row>
    <row r="16797" customFormat="false" ht="15" hidden="false" customHeight="false" outlineLevel="0" collapsed="false">
      <c r="A16797" s="37"/>
      <c r="B16797" s="38"/>
      <c r="C16797" s="39"/>
      <c r="D16797" s="39"/>
      <c r="E16797" s="39"/>
      <c r="F16797" s="41" t="str">
        <f aca="false">IF(A16797="","",MATCH(A16797,P_ID,1))</f>
        <v/>
      </c>
      <c r="G16797" s="41" t="str">
        <f aca="false">IF(A16797="","",INDEX(P_Svc,F16797))</f>
        <v/>
      </c>
      <c r="H16797" s="41" t="str">
        <f aca="false">IF(A16797="","",INDEX(P_Zone,F16797))</f>
        <v/>
      </c>
      <c r="I16797" s="41" t="str">
        <f aca="false">IF(A16797="","",IF(D16797="Delivered",IF(B16797&lt;=INDEX(P_Due,F16797),1,0),0))</f>
        <v/>
      </c>
    </row>
    <row r="16798" customFormat="false" ht="15" hidden="false" customHeight="false" outlineLevel="0" collapsed="false">
      <c r="A16798" s="37"/>
      <c r="B16798" s="38"/>
      <c r="C16798" s="39"/>
      <c r="D16798" s="39"/>
      <c r="E16798" s="39"/>
      <c r="F16798" s="41" t="str">
        <f aca="false">IF(A16798="","",MATCH(A16798,P_ID,1))</f>
        <v/>
      </c>
      <c r="G16798" s="41" t="str">
        <f aca="false">IF(A16798="","",INDEX(P_Svc,F16798))</f>
        <v/>
      </c>
      <c r="H16798" s="41" t="str">
        <f aca="false">IF(A16798="","",INDEX(P_Zone,F16798))</f>
        <v/>
      </c>
      <c r="I16798" s="41" t="str">
        <f aca="false">IF(A16798="","",IF(D16798="Delivered",IF(B16798&lt;=INDEX(P_Due,F16798),1,0),0))</f>
        <v/>
      </c>
    </row>
    <row r="16799" customFormat="false" ht="15" hidden="false" customHeight="false" outlineLevel="0" collapsed="false">
      <c r="A16799" s="37"/>
      <c r="B16799" s="38"/>
      <c r="C16799" s="39"/>
      <c r="D16799" s="39"/>
      <c r="E16799" s="39"/>
      <c r="F16799" s="41" t="str">
        <f aca="false">IF(A16799="","",MATCH(A16799,P_ID,1))</f>
        <v/>
      </c>
      <c r="G16799" s="41" t="str">
        <f aca="false">IF(A16799="","",INDEX(P_Svc,F16799))</f>
        <v/>
      </c>
      <c r="H16799" s="41" t="str">
        <f aca="false">IF(A16799="","",INDEX(P_Zone,F16799))</f>
        <v/>
      </c>
      <c r="I16799" s="41" t="str">
        <f aca="false">IF(A16799="","",IF(D16799="Delivered",IF(B16799&lt;=INDEX(P_Due,F16799),1,0),0))</f>
        <v/>
      </c>
    </row>
    <row r="16800" customFormat="false" ht="15" hidden="false" customHeight="false" outlineLevel="0" collapsed="false">
      <c r="A16800" s="37"/>
      <c r="B16800" s="38"/>
      <c r="C16800" s="39"/>
      <c r="D16800" s="39"/>
      <c r="E16800" s="39"/>
      <c r="F16800" s="41" t="str">
        <f aca="false">IF(A16800="","",MATCH(A16800,P_ID,1))</f>
        <v/>
      </c>
      <c r="G16800" s="41" t="str">
        <f aca="false">IF(A16800="","",INDEX(P_Svc,F16800))</f>
        <v/>
      </c>
      <c r="H16800" s="41" t="str">
        <f aca="false">IF(A16800="","",INDEX(P_Zone,F16800))</f>
        <v/>
      </c>
      <c r="I16800" s="41" t="str">
        <f aca="false">IF(A16800="","",IF(D16800="Delivered",IF(B16800&lt;=INDEX(P_Due,F16800),1,0),0))</f>
        <v/>
      </c>
    </row>
    <row r="16801" customFormat="false" ht="15" hidden="false" customHeight="false" outlineLevel="0" collapsed="false">
      <c r="A16801" s="37"/>
      <c r="B16801" s="38"/>
      <c r="C16801" s="39"/>
      <c r="D16801" s="39"/>
      <c r="E16801" s="39"/>
      <c r="F16801" s="41" t="str">
        <f aca="false">IF(A16801="","",MATCH(A16801,P_ID,1))</f>
        <v/>
      </c>
      <c r="G16801" s="41" t="str">
        <f aca="false">IF(A16801="","",INDEX(P_Svc,F16801))</f>
        <v/>
      </c>
      <c r="H16801" s="41" t="str">
        <f aca="false">IF(A16801="","",INDEX(P_Zone,F16801))</f>
        <v/>
      </c>
      <c r="I16801" s="41" t="str">
        <f aca="false">IF(A16801="","",IF(D16801="Delivered",IF(B16801&lt;=INDEX(P_Due,F16801),1,0),0))</f>
        <v/>
      </c>
    </row>
    <row r="16802" customFormat="false" ht="15" hidden="false" customHeight="false" outlineLevel="0" collapsed="false">
      <c r="A16802" s="37"/>
      <c r="B16802" s="38"/>
      <c r="C16802" s="39"/>
      <c r="D16802" s="39"/>
      <c r="E16802" s="39"/>
      <c r="F16802" s="41" t="str">
        <f aca="false">IF(A16802="","",MATCH(A16802,P_ID,1))</f>
        <v/>
      </c>
      <c r="G16802" s="41" t="str">
        <f aca="false">IF(A16802="","",INDEX(P_Svc,F16802))</f>
        <v/>
      </c>
      <c r="H16802" s="41" t="str">
        <f aca="false">IF(A16802="","",INDEX(P_Zone,F16802))</f>
        <v/>
      </c>
      <c r="I16802" s="41" t="str">
        <f aca="false">IF(A16802="","",IF(D16802="Delivered",IF(B16802&lt;=INDEX(P_Due,F16802),1,0),0))</f>
        <v/>
      </c>
    </row>
    <row r="16803" customFormat="false" ht="15" hidden="false" customHeight="false" outlineLevel="0" collapsed="false">
      <c r="A16803" s="37"/>
      <c r="B16803" s="38"/>
      <c r="C16803" s="39"/>
      <c r="D16803" s="39"/>
      <c r="E16803" s="39"/>
      <c r="F16803" s="41" t="str">
        <f aca="false">IF(A16803="","",MATCH(A16803,P_ID,1))</f>
        <v/>
      </c>
      <c r="G16803" s="41" t="str">
        <f aca="false">IF(A16803="","",INDEX(P_Svc,F16803))</f>
        <v/>
      </c>
      <c r="H16803" s="41" t="str">
        <f aca="false">IF(A16803="","",INDEX(P_Zone,F16803))</f>
        <v/>
      </c>
      <c r="I16803" s="41" t="str">
        <f aca="false">IF(A16803="","",IF(D16803="Delivered",IF(B16803&lt;=INDEX(P_Due,F16803),1,0),0))</f>
        <v/>
      </c>
    </row>
    <row r="16804" customFormat="false" ht="15" hidden="false" customHeight="false" outlineLevel="0" collapsed="false">
      <c r="A16804" s="37"/>
      <c r="B16804" s="38"/>
      <c r="C16804" s="39"/>
      <c r="D16804" s="39"/>
      <c r="E16804" s="39"/>
      <c r="F16804" s="41" t="str">
        <f aca="false">IF(A16804="","",MATCH(A16804,P_ID,1))</f>
        <v/>
      </c>
      <c r="G16804" s="41" t="str">
        <f aca="false">IF(A16804="","",INDEX(P_Svc,F16804))</f>
        <v/>
      </c>
      <c r="H16804" s="41" t="str">
        <f aca="false">IF(A16804="","",INDEX(P_Zone,F16804))</f>
        <v/>
      </c>
      <c r="I16804" s="41" t="str">
        <f aca="false">IF(A16804="","",IF(D16804="Delivered",IF(B16804&lt;=INDEX(P_Due,F16804),1,0),0))</f>
        <v/>
      </c>
    </row>
    <row r="16805" customFormat="false" ht="15" hidden="false" customHeight="false" outlineLevel="0" collapsed="false">
      <c r="A16805" s="37"/>
      <c r="B16805" s="38"/>
      <c r="C16805" s="39"/>
      <c r="D16805" s="39"/>
      <c r="E16805" s="39"/>
      <c r="F16805" s="41" t="str">
        <f aca="false">IF(A16805="","",MATCH(A16805,P_ID,1))</f>
        <v/>
      </c>
      <c r="G16805" s="41" t="str">
        <f aca="false">IF(A16805="","",INDEX(P_Svc,F16805))</f>
        <v/>
      </c>
      <c r="H16805" s="41" t="str">
        <f aca="false">IF(A16805="","",INDEX(P_Zone,F16805))</f>
        <v/>
      </c>
      <c r="I16805" s="41" t="str">
        <f aca="false">IF(A16805="","",IF(D16805="Delivered",IF(B16805&lt;=INDEX(P_Due,F16805),1,0),0))</f>
        <v/>
      </c>
    </row>
    <row r="16806" customFormat="false" ht="15" hidden="false" customHeight="false" outlineLevel="0" collapsed="false">
      <c r="A16806" s="37"/>
      <c r="B16806" s="38"/>
      <c r="C16806" s="39"/>
      <c r="D16806" s="39"/>
      <c r="E16806" s="39"/>
      <c r="F16806" s="41" t="str">
        <f aca="false">IF(A16806="","",MATCH(A16806,P_ID,1))</f>
        <v/>
      </c>
      <c r="G16806" s="41" t="str">
        <f aca="false">IF(A16806="","",INDEX(P_Svc,F16806))</f>
        <v/>
      </c>
      <c r="H16806" s="41" t="str">
        <f aca="false">IF(A16806="","",INDEX(P_Zone,F16806))</f>
        <v/>
      </c>
      <c r="I16806" s="41" t="str">
        <f aca="false">IF(A16806="","",IF(D16806="Delivered",IF(B16806&lt;=INDEX(P_Due,F16806),1,0),0))</f>
        <v/>
      </c>
    </row>
    <row r="16807" customFormat="false" ht="15" hidden="false" customHeight="false" outlineLevel="0" collapsed="false">
      <c r="A16807" s="37"/>
      <c r="B16807" s="38"/>
      <c r="C16807" s="39"/>
      <c r="D16807" s="39"/>
      <c r="E16807" s="39"/>
      <c r="F16807" s="41" t="str">
        <f aca="false">IF(A16807="","",MATCH(A16807,P_ID,1))</f>
        <v/>
      </c>
      <c r="G16807" s="41" t="str">
        <f aca="false">IF(A16807="","",INDEX(P_Svc,F16807))</f>
        <v/>
      </c>
      <c r="H16807" s="41" t="str">
        <f aca="false">IF(A16807="","",INDEX(P_Zone,F16807))</f>
        <v/>
      </c>
      <c r="I16807" s="41" t="str">
        <f aca="false">IF(A16807="","",IF(D16807="Delivered",IF(B16807&lt;=INDEX(P_Due,F16807),1,0),0))</f>
        <v/>
      </c>
    </row>
    <row r="16808" customFormat="false" ht="15" hidden="false" customHeight="false" outlineLevel="0" collapsed="false">
      <c r="A16808" s="37"/>
      <c r="B16808" s="38"/>
      <c r="C16808" s="39"/>
      <c r="D16808" s="39"/>
      <c r="E16808" s="39"/>
      <c r="F16808" s="41" t="str">
        <f aca="false">IF(A16808="","",MATCH(A16808,P_ID,1))</f>
        <v/>
      </c>
      <c r="G16808" s="41" t="str">
        <f aca="false">IF(A16808="","",INDEX(P_Svc,F16808))</f>
        <v/>
      </c>
      <c r="H16808" s="41" t="str">
        <f aca="false">IF(A16808="","",INDEX(P_Zone,F16808))</f>
        <v/>
      </c>
      <c r="I16808" s="41" t="str">
        <f aca="false">IF(A16808="","",IF(D16808="Delivered",IF(B16808&lt;=INDEX(P_Due,F16808),1,0),0))</f>
        <v/>
      </c>
    </row>
    <row r="16809" customFormat="false" ht="15" hidden="false" customHeight="false" outlineLevel="0" collapsed="false">
      <c r="A16809" s="37"/>
      <c r="B16809" s="38"/>
      <c r="C16809" s="39"/>
      <c r="D16809" s="39"/>
      <c r="E16809" s="39"/>
      <c r="F16809" s="41" t="str">
        <f aca="false">IF(A16809="","",MATCH(A16809,P_ID,1))</f>
        <v/>
      </c>
      <c r="G16809" s="41" t="str">
        <f aca="false">IF(A16809="","",INDEX(P_Svc,F16809))</f>
        <v/>
      </c>
      <c r="H16809" s="41" t="str">
        <f aca="false">IF(A16809="","",INDEX(P_Zone,F16809))</f>
        <v/>
      </c>
      <c r="I16809" s="41" t="str">
        <f aca="false">IF(A16809="","",IF(D16809="Delivered",IF(B16809&lt;=INDEX(P_Due,F16809),1,0),0))</f>
        <v/>
      </c>
    </row>
    <row r="16810" customFormat="false" ht="15" hidden="false" customHeight="false" outlineLevel="0" collapsed="false">
      <c r="A16810" s="37"/>
      <c r="B16810" s="38"/>
      <c r="C16810" s="39"/>
      <c r="D16810" s="39"/>
      <c r="E16810" s="39"/>
      <c r="F16810" s="41" t="str">
        <f aca="false">IF(A16810="","",MATCH(A16810,P_ID,1))</f>
        <v/>
      </c>
      <c r="G16810" s="41" t="str">
        <f aca="false">IF(A16810="","",INDEX(P_Svc,F16810))</f>
        <v/>
      </c>
      <c r="H16810" s="41" t="str">
        <f aca="false">IF(A16810="","",INDEX(P_Zone,F16810))</f>
        <v/>
      </c>
      <c r="I16810" s="41" t="str">
        <f aca="false">IF(A16810="","",IF(D16810="Delivered",IF(B16810&lt;=INDEX(P_Due,F16810),1,0),0))</f>
        <v/>
      </c>
    </row>
    <row r="16811" customFormat="false" ht="15" hidden="false" customHeight="false" outlineLevel="0" collapsed="false">
      <c r="A16811" s="37"/>
      <c r="B16811" s="38"/>
      <c r="C16811" s="39"/>
      <c r="D16811" s="39"/>
      <c r="E16811" s="39"/>
      <c r="F16811" s="41" t="str">
        <f aca="false">IF(A16811="","",MATCH(A16811,P_ID,1))</f>
        <v/>
      </c>
      <c r="G16811" s="41" t="str">
        <f aca="false">IF(A16811="","",INDEX(P_Svc,F16811))</f>
        <v/>
      </c>
      <c r="H16811" s="41" t="str">
        <f aca="false">IF(A16811="","",INDEX(P_Zone,F16811))</f>
        <v/>
      </c>
      <c r="I16811" s="41" t="str">
        <f aca="false">IF(A16811="","",IF(D16811="Delivered",IF(B16811&lt;=INDEX(P_Due,F16811),1,0),0))</f>
        <v/>
      </c>
    </row>
    <row r="16812" customFormat="false" ht="15" hidden="false" customHeight="false" outlineLevel="0" collapsed="false">
      <c r="A16812" s="37"/>
      <c r="B16812" s="38"/>
      <c r="C16812" s="39"/>
      <c r="D16812" s="39"/>
      <c r="E16812" s="39"/>
      <c r="F16812" s="41" t="str">
        <f aca="false">IF(A16812="","",MATCH(A16812,P_ID,1))</f>
        <v/>
      </c>
      <c r="G16812" s="41" t="str">
        <f aca="false">IF(A16812="","",INDEX(P_Svc,F16812))</f>
        <v/>
      </c>
      <c r="H16812" s="41" t="str">
        <f aca="false">IF(A16812="","",INDEX(P_Zone,F16812))</f>
        <v/>
      </c>
      <c r="I16812" s="41" t="str">
        <f aca="false">IF(A16812="","",IF(D16812="Delivered",IF(B16812&lt;=INDEX(P_Due,F16812),1,0),0))</f>
        <v/>
      </c>
    </row>
    <row r="16813" customFormat="false" ht="15" hidden="false" customHeight="false" outlineLevel="0" collapsed="false">
      <c r="A16813" s="37"/>
      <c r="B16813" s="38"/>
      <c r="C16813" s="39"/>
      <c r="D16813" s="39"/>
      <c r="E16813" s="39"/>
      <c r="F16813" s="41" t="str">
        <f aca="false">IF(A16813="","",MATCH(A16813,P_ID,1))</f>
        <v/>
      </c>
      <c r="G16813" s="41" t="str">
        <f aca="false">IF(A16813="","",INDEX(P_Svc,F16813))</f>
        <v/>
      </c>
      <c r="H16813" s="41" t="str">
        <f aca="false">IF(A16813="","",INDEX(P_Zone,F16813))</f>
        <v/>
      </c>
      <c r="I16813" s="41" t="str">
        <f aca="false">IF(A16813="","",IF(D16813="Delivered",IF(B16813&lt;=INDEX(P_Due,F16813),1,0),0))</f>
        <v/>
      </c>
    </row>
    <row r="16814" customFormat="false" ht="15" hidden="false" customHeight="false" outlineLevel="0" collapsed="false">
      <c r="A16814" s="37"/>
      <c r="B16814" s="38"/>
      <c r="C16814" s="39"/>
      <c r="D16814" s="39"/>
      <c r="E16814" s="39"/>
      <c r="F16814" s="41" t="str">
        <f aca="false">IF(A16814="","",MATCH(A16814,P_ID,1))</f>
        <v/>
      </c>
      <c r="G16814" s="41" t="str">
        <f aca="false">IF(A16814="","",INDEX(P_Svc,F16814))</f>
        <v/>
      </c>
      <c r="H16814" s="41" t="str">
        <f aca="false">IF(A16814="","",INDEX(P_Zone,F16814))</f>
        <v/>
      </c>
      <c r="I16814" s="41" t="str">
        <f aca="false">IF(A16814="","",IF(D16814="Delivered",IF(B16814&lt;=INDEX(P_Due,F16814),1,0),0))</f>
        <v/>
      </c>
    </row>
    <row r="16815" customFormat="false" ht="15" hidden="false" customHeight="false" outlineLevel="0" collapsed="false">
      <c r="A16815" s="37"/>
      <c r="B16815" s="38"/>
      <c r="C16815" s="39"/>
      <c r="D16815" s="39"/>
      <c r="E16815" s="39"/>
      <c r="F16815" s="41" t="str">
        <f aca="false">IF(A16815="","",MATCH(A16815,P_ID,1))</f>
        <v/>
      </c>
      <c r="G16815" s="41" t="str">
        <f aca="false">IF(A16815="","",INDEX(P_Svc,F16815))</f>
        <v/>
      </c>
      <c r="H16815" s="41" t="str">
        <f aca="false">IF(A16815="","",INDEX(P_Zone,F16815))</f>
        <v/>
      </c>
      <c r="I16815" s="41" t="str">
        <f aca="false">IF(A16815="","",IF(D16815="Delivered",IF(B16815&lt;=INDEX(P_Due,F16815),1,0),0))</f>
        <v/>
      </c>
    </row>
    <row r="16816" customFormat="false" ht="15" hidden="false" customHeight="false" outlineLevel="0" collapsed="false">
      <c r="A16816" s="37"/>
      <c r="B16816" s="38"/>
      <c r="C16816" s="39"/>
      <c r="D16816" s="39"/>
      <c r="E16816" s="39"/>
      <c r="F16816" s="41" t="str">
        <f aca="false">IF(A16816="","",MATCH(A16816,P_ID,1))</f>
        <v/>
      </c>
      <c r="G16816" s="41" t="str">
        <f aca="false">IF(A16816="","",INDEX(P_Svc,F16816))</f>
        <v/>
      </c>
      <c r="H16816" s="41" t="str">
        <f aca="false">IF(A16816="","",INDEX(P_Zone,F16816))</f>
        <v/>
      </c>
      <c r="I16816" s="41" t="str">
        <f aca="false">IF(A16816="","",IF(D16816="Delivered",IF(B16816&lt;=INDEX(P_Due,F16816),1,0),0))</f>
        <v/>
      </c>
    </row>
    <row r="16817" customFormat="false" ht="15" hidden="false" customHeight="false" outlineLevel="0" collapsed="false">
      <c r="A16817" s="37"/>
      <c r="B16817" s="38"/>
      <c r="C16817" s="39"/>
      <c r="D16817" s="39"/>
      <c r="E16817" s="39"/>
      <c r="F16817" s="41" t="str">
        <f aca="false">IF(A16817="","",MATCH(A16817,P_ID,1))</f>
        <v/>
      </c>
      <c r="G16817" s="41" t="str">
        <f aca="false">IF(A16817="","",INDEX(P_Svc,F16817))</f>
        <v/>
      </c>
      <c r="H16817" s="41" t="str">
        <f aca="false">IF(A16817="","",INDEX(P_Zone,F16817))</f>
        <v/>
      </c>
      <c r="I16817" s="41" t="str">
        <f aca="false">IF(A16817="","",IF(D16817="Delivered",IF(B16817&lt;=INDEX(P_Due,F16817),1,0),0))</f>
        <v/>
      </c>
    </row>
    <row r="16818" customFormat="false" ht="15" hidden="false" customHeight="false" outlineLevel="0" collapsed="false">
      <c r="A16818" s="37"/>
      <c r="B16818" s="38"/>
      <c r="C16818" s="39"/>
      <c r="D16818" s="39"/>
      <c r="E16818" s="39"/>
      <c r="F16818" s="41" t="str">
        <f aca="false">IF(A16818="","",MATCH(A16818,P_ID,1))</f>
        <v/>
      </c>
      <c r="G16818" s="41" t="str">
        <f aca="false">IF(A16818="","",INDEX(P_Svc,F16818))</f>
        <v/>
      </c>
      <c r="H16818" s="41" t="str">
        <f aca="false">IF(A16818="","",INDEX(P_Zone,F16818))</f>
        <v/>
      </c>
      <c r="I16818" s="41" t="str">
        <f aca="false">IF(A16818="","",IF(D16818="Delivered",IF(B16818&lt;=INDEX(P_Due,F16818),1,0),0))</f>
        <v/>
      </c>
    </row>
    <row r="16819" customFormat="false" ht="15" hidden="false" customHeight="false" outlineLevel="0" collapsed="false">
      <c r="A16819" s="37"/>
      <c r="B16819" s="38"/>
      <c r="C16819" s="39"/>
      <c r="D16819" s="39"/>
      <c r="E16819" s="39"/>
      <c r="F16819" s="41" t="str">
        <f aca="false">IF(A16819="","",MATCH(A16819,P_ID,1))</f>
        <v/>
      </c>
      <c r="G16819" s="41" t="str">
        <f aca="false">IF(A16819="","",INDEX(P_Svc,F16819))</f>
        <v/>
      </c>
      <c r="H16819" s="41" t="str">
        <f aca="false">IF(A16819="","",INDEX(P_Zone,F16819))</f>
        <v/>
      </c>
      <c r="I16819" s="41" t="str">
        <f aca="false">IF(A16819="","",IF(D16819="Delivered",IF(B16819&lt;=INDEX(P_Due,F16819),1,0),0))</f>
        <v/>
      </c>
    </row>
    <row r="16820" customFormat="false" ht="15" hidden="false" customHeight="false" outlineLevel="0" collapsed="false">
      <c r="A16820" s="37"/>
      <c r="B16820" s="38"/>
      <c r="C16820" s="39"/>
      <c r="D16820" s="39"/>
      <c r="E16820" s="39"/>
      <c r="F16820" s="41" t="str">
        <f aca="false">IF(A16820="","",MATCH(A16820,P_ID,1))</f>
        <v/>
      </c>
      <c r="G16820" s="41" t="str">
        <f aca="false">IF(A16820="","",INDEX(P_Svc,F16820))</f>
        <v/>
      </c>
      <c r="H16820" s="41" t="str">
        <f aca="false">IF(A16820="","",INDEX(P_Zone,F16820))</f>
        <v/>
      </c>
      <c r="I16820" s="41" t="str">
        <f aca="false">IF(A16820="","",IF(D16820="Delivered",IF(B16820&lt;=INDEX(P_Due,F16820),1,0),0))</f>
        <v/>
      </c>
    </row>
    <row r="16821" customFormat="false" ht="15" hidden="false" customHeight="false" outlineLevel="0" collapsed="false">
      <c r="A16821" s="37"/>
      <c r="B16821" s="38"/>
      <c r="C16821" s="39"/>
      <c r="D16821" s="39"/>
      <c r="E16821" s="39"/>
      <c r="F16821" s="41" t="str">
        <f aca="false">IF(A16821="","",MATCH(A16821,P_ID,1))</f>
        <v/>
      </c>
      <c r="G16821" s="41" t="str">
        <f aca="false">IF(A16821="","",INDEX(P_Svc,F16821))</f>
        <v/>
      </c>
      <c r="H16821" s="41" t="str">
        <f aca="false">IF(A16821="","",INDEX(P_Zone,F16821))</f>
        <v/>
      </c>
      <c r="I16821" s="41" t="str">
        <f aca="false">IF(A16821="","",IF(D16821="Delivered",IF(B16821&lt;=INDEX(P_Due,F16821),1,0),0))</f>
        <v/>
      </c>
    </row>
    <row r="16822" customFormat="false" ht="15" hidden="false" customHeight="false" outlineLevel="0" collapsed="false">
      <c r="A16822" s="37"/>
      <c r="B16822" s="38"/>
      <c r="C16822" s="39"/>
      <c r="D16822" s="39"/>
      <c r="E16822" s="39"/>
      <c r="F16822" s="41" t="str">
        <f aca="false">IF(A16822="","",MATCH(A16822,P_ID,1))</f>
        <v/>
      </c>
      <c r="G16822" s="41" t="str">
        <f aca="false">IF(A16822="","",INDEX(P_Svc,F16822))</f>
        <v/>
      </c>
      <c r="H16822" s="41" t="str">
        <f aca="false">IF(A16822="","",INDEX(P_Zone,F16822))</f>
        <v/>
      </c>
      <c r="I16822" s="41" t="str">
        <f aca="false">IF(A16822="","",IF(D16822="Delivered",IF(B16822&lt;=INDEX(P_Due,F16822),1,0),0))</f>
        <v/>
      </c>
    </row>
    <row r="16823" customFormat="false" ht="15" hidden="false" customHeight="false" outlineLevel="0" collapsed="false">
      <c r="A16823" s="37"/>
      <c r="B16823" s="38"/>
      <c r="C16823" s="39"/>
      <c r="D16823" s="39"/>
      <c r="E16823" s="39"/>
      <c r="F16823" s="41" t="str">
        <f aca="false">IF(A16823="","",MATCH(A16823,P_ID,1))</f>
        <v/>
      </c>
      <c r="G16823" s="41" t="str">
        <f aca="false">IF(A16823="","",INDEX(P_Svc,F16823))</f>
        <v/>
      </c>
      <c r="H16823" s="41" t="str">
        <f aca="false">IF(A16823="","",INDEX(P_Zone,F16823))</f>
        <v/>
      </c>
      <c r="I16823" s="41" t="str">
        <f aca="false">IF(A16823="","",IF(D16823="Delivered",IF(B16823&lt;=INDEX(P_Due,F16823),1,0),0))</f>
        <v/>
      </c>
    </row>
    <row r="16824" customFormat="false" ht="15" hidden="false" customHeight="false" outlineLevel="0" collapsed="false">
      <c r="A16824" s="37"/>
      <c r="B16824" s="38"/>
      <c r="C16824" s="39"/>
      <c r="D16824" s="39"/>
      <c r="E16824" s="39"/>
      <c r="F16824" s="41" t="str">
        <f aca="false">IF(A16824="","",MATCH(A16824,P_ID,1))</f>
        <v/>
      </c>
      <c r="G16824" s="41" t="str">
        <f aca="false">IF(A16824="","",INDEX(P_Svc,F16824))</f>
        <v/>
      </c>
      <c r="H16824" s="41" t="str">
        <f aca="false">IF(A16824="","",INDEX(P_Zone,F16824))</f>
        <v/>
      </c>
      <c r="I16824" s="41" t="str">
        <f aca="false">IF(A16824="","",IF(D16824="Delivered",IF(B16824&lt;=INDEX(P_Due,F16824),1,0),0))</f>
        <v/>
      </c>
    </row>
    <row r="16825" customFormat="false" ht="15" hidden="false" customHeight="false" outlineLevel="0" collapsed="false">
      <c r="A16825" s="37"/>
      <c r="B16825" s="38"/>
      <c r="C16825" s="39"/>
      <c r="D16825" s="39"/>
      <c r="E16825" s="39"/>
      <c r="F16825" s="41" t="str">
        <f aca="false">IF(A16825="","",MATCH(A16825,P_ID,1))</f>
        <v/>
      </c>
      <c r="G16825" s="41" t="str">
        <f aca="false">IF(A16825="","",INDEX(P_Svc,F16825))</f>
        <v/>
      </c>
      <c r="H16825" s="41" t="str">
        <f aca="false">IF(A16825="","",INDEX(P_Zone,F16825))</f>
        <v/>
      </c>
      <c r="I16825" s="41" t="str">
        <f aca="false">IF(A16825="","",IF(D16825="Delivered",IF(B16825&lt;=INDEX(P_Due,F16825),1,0),0))</f>
        <v/>
      </c>
    </row>
    <row r="16826" customFormat="false" ht="15" hidden="false" customHeight="false" outlineLevel="0" collapsed="false">
      <c r="A16826" s="37"/>
      <c r="B16826" s="38"/>
      <c r="C16826" s="39"/>
      <c r="D16826" s="39"/>
      <c r="E16826" s="39"/>
      <c r="F16826" s="41" t="str">
        <f aca="false">IF(A16826="","",MATCH(A16826,P_ID,1))</f>
        <v/>
      </c>
      <c r="G16826" s="41" t="str">
        <f aca="false">IF(A16826="","",INDEX(P_Svc,F16826))</f>
        <v/>
      </c>
      <c r="H16826" s="41" t="str">
        <f aca="false">IF(A16826="","",INDEX(P_Zone,F16826))</f>
        <v/>
      </c>
      <c r="I16826" s="41" t="str">
        <f aca="false">IF(A16826="","",IF(D16826="Delivered",IF(B16826&lt;=INDEX(P_Due,F16826),1,0),0))</f>
        <v/>
      </c>
    </row>
    <row r="16827" customFormat="false" ht="15" hidden="false" customHeight="false" outlineLevel="0" collapsed="false">
      <c r="A16827" s="37"/>
      <c r="B16827" s="38"/>
      <c r="C16827" s="39"/>
      <c r="D16827" s="39"/>
      <c r="E16827" s="39"/>
      <c r="F16827" s="41" t="str">
        <f aca="false">IF(A16827="","",MATCH(A16827,P_ID,1))</f>
        <v/>
      </c>
      <c r="G16827" s="41" t="str">
        <f aca="false">IF(A16827="","",INDEX(P_Svc,F16827))</f>
        <v/>
      </c>
      <c r="H16827" s="41" t="str">
        <f aca="false">IF(A16827="","",INDEX(P_Zone,F16827))</f>
        <v/>
      </c>
      <c r="I16827" s="41" t="str">
        <f aca="false">IF(A16827="","",IF(D16827="Delivered",IF(B16827&lt;=INDEX(P_Due,F16827),1,0),0))</f>
        <v/>
      </c>
    </row>
    <row r="16828" customFormat="false" ht="15" hidden="false" customHeight="false" outlineLevel="0" collapsed="false">
      <c r="A16828" s="37"/>
      <c r="B16828" s="38"/>
      <c r="C16828" s="39"/>
      <c r="D16828" s="39"/>
      <c r="E16828" s="39"/>
      <c r="F16828" s="41" t="str">
        <f aca="false">IF(A16828="","",MATCH(A16828,P_ID,1))</f>
        <v/>
      </c>
      <c r="G16828" s="41" t="str">
        <f aca="false">IF(A16828="","",INDEX(P_Svc,F16828))</f>
        <v/>
      </c>
      <c r="H16828" s="41" t="str">
        <f aca="false">IF(A16828="","",INDEX(P_Zone,F16828))</f>
        <v/>
      </c>
      <c r="I16828" s="41" t="str">
        <f aca="false">IF(A16828="","",IF(D16828="Delivered",IF(B16828&lt;=INDEX(P_Due,F16828),1,0),0))</f>
        <v/>
      </c>
    </row>
    <row r="16829" customFormat="false" ht="15" hidden="false" customHeight="false" outlineLevel="0" collapsed="false">
      <c r="A16829" s="37"/>
      <c r="B16829" s="38"/>
      <c r="C16829" s="39"/>
      <c r="D16829" s="39"/>
      <c r="E16829" s="39"/>
      <c r="F16829" s="41" t="str">
        <f aca="false">IF(A16829="","",MATCH(A16829,P_ID,1))</f>
        <v/>
      </c>
      <c r="G16829" s="41" t="str">
        <f aca="false">IF(A16829="","",INDEX(P_Svc,F16829))</f>
        <v/>
      </c>
      <c r="H16829" s="41" t="str">
        <f aca="false">IF(A16829="","",INDEX(P_Zone,F16829))</f>
        <v/>
      </c>
      <c r="I16829" s="41" t="str">
        <f aca="false">IF(A16829="","",IF(D16829="Delivered",IF(B16829&lt;=INDEX(P_Due,F16829),1,0),0))</f>
        <v/>
      </c>
    </row>
    <row r="16830" customFormat="false" ht="15" hidden="false" customHeight="false" outlineLevel="0" collapsed="false">
      <c r="A16830" s="37"/>
      <c r="B16830" s="38"/>
      <c r="C16830" s="39"/>
      <c r="D16830" s="39"/>
      <c r="E16830" s="39"/>
      <c r="F16830" s="41" t="str">
        <f aca="false">IF(A16830="","",MATCH(A16830,P_ID,1))</f>
        <v/>
      </c>
      <c r="G16830" s="41" t="str">
        <f aca="false">IF(A16830="","",INDEX(P_Svc,F16830))</f>
        <v/>
      </c>
      <c r="H16830" s="41" t="str">
        <f aca="false">IF(A16830="","",INDEX(P_Zone,F16830))</f>
        <v/>
      </c>
      <c r="I16830" s="41" t="str">
        <f aca="false">IF(A16830="","",IF(D16830="Delivered",IF(B16830&lt;=INDEX(P_Due,F16830),1,0),0))</f>
        <v/>
      </c>
    </row>
    <row r="16831" customFormat="false" ht="15" hidden="false" customHeight="false" outlineLevel="0" collapsed="false">
      <c r="A16831" s="37"/>
      <c r="B16831" s="38"/>
      <c r="C16831" s="39"/>
      <c r="D16831" s="39"/>
      <c r="E16831" s="39"/>
      <c r="F16831" s="41" t="str">
        <f aca="false">IF(A16831="","",MATCH(A16831,P_ID,1))</f>
        <v/>
      </c>
      <c r="G16831" s="41" t="str">
        <f aca="false">IF(A16831="","",INDEX(P_Svc,F16831))</f>
        <v/>
      </c>
      <c r="H16831" s="41" t="str">
        <f aca="false">IF(A16831="","",INDEX(P_Zone,F16831))</f>
        <v/>
      </c>
      <c r="I16831" s="41" t="str">
        <f aca="false">IF(A16831="","",IF(D16831="Delivered",IF(B16831&lt;=INDEX(P_Due,F16831),1,0),0))</f>
        <v/>
      </c>
    </row>
    <row r="16832" customFormat="false" ht="15" hidden="false" customHeight="false" outlineLevel="0" collapsed="false">
      <c r="A16832" s="37"/>
      <c r="B16832" s="38"/>
      <c r="C16832" s="39"/>
      <c r="D16832" s="39"/>
      <c r="E16832" s="39"/>
      <c r="F16832" s="41" t="str">
        <f aca="false">IF(A16832="","",MATCH(A16832,P_ID,1))</f>
        <v/>
      </c>
      <c r="G16832" s="41" t="str">
        <f aca="false">IF(A16832="","",INDEX(P_Svc,F16832))</f>
        <v/>
      </c>
      <c r="H16832" s="41" t="str">
        <f aca="false">IF(A16832="","",INDEX(P_Zone,F16832))</f>
        <v/>
      </c>
      <c r="I16832" s="41" t="str">
        <f aca="false">IF(A16832="","",IF(D16832="Delivered",IF(B16832&lt;=INDEX(P_Due,F16832),1,0),0))</f>
        <v/>
      </c>
    </row>
    <row r="16833" customFormat="false" ht="15" hidden="false" customHeight="false" outlineLevel="0" collapsed="false">
      <c r="A16833" s="37"/>
      <c r="B16833" s="38"/>
      <c r="C16833" s="39"/>
      <c r="D16833" s="39"/>
      <c r="E16833" s="39"/>
      <c r="F16833" s="41" t="str">
        <f aca="false">IF(A16833="","",MATCH(A16833,P_ID,1))</f>
        <v/>
      </c>
      <c r="G16833" s="41" t="str">
        <f aca="false">IF(A16833="","",INDEX(P_Svc,F16833))</f>
        <v/>
      </c>
      <c r="H16833" s="41" t="str">
        <f aca="false">IF(A16833="","",INDEX(P_Zone,F16833))</f>
        <v/>
      </c>
      <c r="I16833" s="41" t="str">
        <f aca="false">IF(A16833="","",IF(D16833="Delivered",IF(B16833&lt;=INDEX(P_Due,F16833),1,0),0))</f>
        <v/>
      </c>
    </row>
    <row r="16834" customFormat="false" ht="15" hidden="false" customHeight="false" outlineLevel="0" collapsed="false">
      <c r="A16834" s="37"/>
      <c r="B16834" s="38"/>
      <c r="C16834" s="39"/>
      <c r="D16834" s="39"/>
      <c r="E16834" s="39"/>
      <c r="F16834" s="41" t="str">
        <f aca="false">IF(A16834="","",MATCH(A16834,P_ID,1))</f>
        <v/>
      </c>
      <c r="G16834" s="41" t="str">
        <f aca="false">IF(A16834="","",INDEX(P_Svc,F16834))</f>
        <v/>
      </c>
      <c r="H16834" s="41" t="str">
        <f aca="false">IF(A16834="","",INDEX(P_Zone,F16834))</f>
        <v/>
      </c>
      <c r="I16834" s="41" t="str">
        <f aca="false">IF(A16834="","",IF(D16834="Delivered",IF(B16834&lt;=INDEX(P_Due,F16834),1,0),0))</f>
        <v/>
      </c>
    </row>
    <row r="16835" customFormat="false" ht="15" hidden="false" customHeight="false" outlineLevel="0" collapsed="false">
      <c r="A16835" s="37"/>
      <c r="B16835" s="38"/>
      <c r="C16835" s="39"/>
      <c r="D16835" s="39"/>
      <c r="E16835" s="39"/>
      <c r="F16835" s="41" t="str">
        <f aca="false">IF(A16835="","",MATCH(A16835,P_ID,1))</f>
        <v/>
      </c>
      <c r="G16835" s="41" t="str">
        <f aca="false">IF(A16835="","",INDEX(P_Svc,F16835))</f>
        <v/>
      </c>
      <c r="H16835" s="41" t="str">
        <f aca="false">IF(A16835="","",INDEX(P_Zone,F16835))</f>
        <v/>
      </c>
      <c r="I16835" s="41" t="str">
        <f aca="false">IF(A16835="","",IF(D16835="Delivered",IF(B16835&lt;=INDEX(P_Due,F16835),1,0),0))</f>
        <v/>
      </c>
    </row>
    <row r="16836" customFormat="false" ht="15" hidden="false" customHeight="false" outlineLevel="0" collapsed="false">
      <c r="A16836" s="37"/>
      <c r="B16836" s="38"/>
      <c r="C16836" s="39"/>
      <c r="D16836" s="39"/>
      <c r="E16836" s="39"/>
      <c r="F16836" s="41" t="str">
        <f aca="false">IF(A16836="","",MATCH(A16836,P_ID,1))</f>
        <v/>
      </c>
      <c r="G16836" s="41" t="str">
        <f aca="false">IF(A16836="","",INDEX(P_Svc,F16836))</f>
        <v/>
      </c>
      <c r="H16836" s="41" t="str">
        <f aca="false">IF(A16836="","",INDEX(P_Zone,F16836))</f>
        <v/>
      </c>
      <c r="I16836" s="41" t="str">
        <f aca="false">IF(A16836="","",IF(D16836="Delivered",IF(B16836&lt;=INDEX(P_Due,F16836),1,0),0))</f>
        <v/>
      </c>
    </row>
    <row r="16837" customFormat="false" ht="15" hidden="false" customHeight="false" outlineLevel="0" collapsed="false">
      <c r="A16837" s="37"/>
      <c r="B16837" s="38"/>
      <c r="C16837" s="39"/>
      <c r="D16837" s="39"/>
      <c r="E16837" s="39"/>
      <c r="F16837" s="41" t="str">
        <f aca="false">IF(A16837="","",MATCH(A16837,P_ID,1))</f>
        <v/>
      </c>
      <c r="G16837" s="41" t="str">
        <f aca="false">IF(A16837="","",INDEX(P_Svc,F16837))</f>
        <v/>
      </c>
      <c r="H16837" s="41" t="str">
        <f aca="false">IF(A16837="","",INDEX(P_Zone,F16837))</f>
        <v/>
      </c>
      <c r="I16837" s="41" t="str">
        <f aca="false">IF(A16837="","",IF(D16837="Delivered",IF(B16837&lt;=INDEX(P_Due,F16837),1,0),0))</f>
        <v/>
      </c>
    </row>
    <row r="16838" customFormat="false" ht="15" hidden="false" customHeight="false" outlineLevel="0" collapsed="false">
      <c r="A16838" s="37"/>
      <c r="B16838" s="38"/>
      <c r="C16838" s="39"/>
      <c r="D16838" s="39"/>
      <c r="E16838" s="39"/>
      <c r="F16838" s="41" t="str">
        <f aca="false">IF(A16838="","",MATCH(A16838,P_ID,1))</f>
        <v/>
      </c>
      <c r="G16838" s="41" t="str">
        <f aca="false">IF(A16838="","",INDEX(P_Svc,F16838))</f>
        <v/>
      </c>
      <c r="H16838" s="41" t="str">
        <f aca="false">IF(A16838="","",INDEX(P_Zone,F16838))</f>
        <v/>
      </c>
      <c r="I16838" s="41" t="str">
        <f aca="false">IF(A16838="","",IF(D16838="Delivered",IF(B16838&lt;=INDEX(P_Due,F16838),1,0),0))</f>
        <v/>
      </c>
    </row>
    <row r="16839" customFormat="false" ht="15" hidden="false" customHeight="false" outlineLevel="0" collapsed="false">
      <c r="A16839" s="37"/>
      <c r="B16839" s="38"/>
      <c r="C16839" s="39"/>
      <c r="D16839" s="39"/>
      <c r="E16839" s="39"/>
      <c r="F16839" s="41" t="str">
        <f aca="false">IF(A16839="","",MATCH(A16839,P_ID,1))</f>
        <v/>
      </c>
      <c r="G16839" s="41" t="str">
        <f aca="false">IF(A16839="","",INDEX(P_Svc,F16839))</f>
        <v/>
      </c>
      <c r="H16839" s="41" t="str">
        <f aca="false">IF(A16839="","",INDEX(P_Zone,F16839))</f>
        <v/>
      </c>
      <c r="I16839" s="41" t="str">
        <f aca="false">IF(A16839="","",IF(D16839="Delivered",IF(B16839&lt;=INDEX(P_Due,F16839),1,0),0))</f>
        <v/>
      </c>
    </row>
    <row r="16840" customFormat="false" ht="15" hidden="false" customHeight="false" outlineLevel="0" collapsed="false">
      <c r="A16840" s="37"/>
      <c r="B16840" s="38"/>
      <c r="C16840" s="39"/>
      <c r="D16840" s="39"/>
      <c r="E16840" s="39"/>
      <c r="F16840" s="41" t="str">
        <f aca="false">IF(A16840="","",MATCH(A16840,P_ID,1))</f>
        <v/>
      </c>
      <c r="G16840" s="41" t="str">
        <f aca="false">IF(A16840="","",INDEX(P_Svc,F16840))</f>
        <v/>
      </c>
      <c r="H16840" s="41" t="str">
        <f aca="false">IF(A16840="","",INDEX(P_Zone,F16840))</f>
        <v/>
      </c>
      <c r="I16840" s="41" t="str">
        <f aca="false">IF(A16840="","",IF(D16840="Delivered",IF(B16840&lt;=INDEX(P_Due,F16840),1,0),0))</f>
        <v/>
      </c>
    </row>
    <row r="16841" customFormat="false" ht="15" hidden="false" customHeight="false" outlineLevel="0" collapsed="false">
      <c r="A16841" s="37"/>
      <c r="B16841" s="38"/>
      <c r="C16841" s="39"/>
      <c r="D16841" s="39"/>
      <c r="E16841" s="39"/>
      <c r="F16841" s="41" t="str">
        <f aca="false">IF(A16841="","",MATCH(A16841,P_ID,1))</f>
        <v/>
      </c>
      <c r="G16841" s="41" t="str">
        <f aca="false">IF(A16841="","",INDEX(P_Svc,F16841))</f>
        <v/>
      </c>
      <c r="H16841" s="41" t="str">
        <f aca="false">IF(A16841="","",INDEX(P_Zone,F16841))</f>
        <v/>
      </c>
      <c r="I16841" s="41" t="str">
        <f aca="false">IF(A16841="","",IF(D16841="Delivered",IF(B16841&lt;=INDEX(P_Due,F16841),1,0),0))</f>
        <v/>
      </c>
    </row>
    <row r="16842" customFormat="false" ht="15" hidden="false" customHeight="false" outlineLevel="0" collapsed="false">
      <c r="A16842" s="37"/>
      <c r="B16842" s="38"/>
      <c r="C16842" s="39"/>
      <c r="D16842" s="39"/>
      <c r="E16842" s="39"/>
      <c r="F16842" s="41" t="str">
        <f aca="false">IF(A16842="","",MATCH(A16842,P_ID,1))</f>
        <v/>
      </c>
      <c r="G16842" s="41" t="str">
        <f aca="false">IF(A16842="","",INDEX(P_Svc,F16842))</f>
        <v/>
      </c>
      <c r="H16842" s="41" t="str">
        <f aca="false">IF(A16842="","",INDEX(P_Zone,F16842))</f>
        <v/>
      </c>
      <c r="I16842" s="41" t="str">
        <f aca="false">IF(A16842="","",IF(D16842="Delivered",IF(B16842&lt;=INDEX(P_Due,F16842),1,0),0))</f>
        <v/>
      </c>
    </row>
    <row r="16843" customFormat="false" ht="15" hidden="false" customHeight="false" outlineLevel="0" collapsed="false">
      <c r="A16843" s="37"/>
      <c r="B16843" s="38"/>
      <c r="C16843" s="39"/>
      <c r="D16843" s="39"/>
      <c r="E16843" s="39"/>
      <c r="F16843" s="41" t="str">
        <f aca="false">IF(A16843="","",MATCH(A16843,P_ID,1))</f>
        <v/>
      </c>
      <c r="G16843" s="41" t="str">
        <f aca="false">IF(A16843="","",INDEX(P_Svc,F16843))</f>
        <v/>
      </c>
      <c r="H16843" s="41" t="str">
        <f aca="false">IF(A16843="","",INDEX(P_Zone,F16843))</f>
        <v/>
      </c>
      <c r="I16843" s="41" t="str">
        <f aca="false">IF(A16843="","",IF(D16843="Delivered",IF(B16843&lt;=INDEX(P_Due,F16843),1,0),0))</f>
        <v/>
      </c>
    </row>
    <row r="16844" customFormat="false" ht="15" hidden="false" customHeight="false" outlineLevel="0" collapsed="false">
      <c r="A16844" s="37"/>
      <c r="B16844" s="38"/>
      <c r="C16844" s="39"/>
      <c r="D16844" s="39"/>
      <c r="E16844" s="39"/>
      <c r="F16844" s="41" t="str">
        <f aca="false">IF(A16844="","",MATCH(A16844,P_ID,1))</f>
        <v/>
      </c>
      <c r="G16844" s="41" t="str">
        <f aca="false">IF(A16844="","",INDEX(P_Svc,F16844))</f>
        <v/>
      </c>
      <c r="H16844" s="41" t="str">
        <f aca="false">IF(A16844="","",INDEX(P_Zone,F16844))</f>
        <v/>
      </c>
      <c r="I16844" s="41" t="str">
        <f aca="false">IF(A16844="","",IF(D16844="Delivered",IF(B16844&lt;=INDEX(P_Due,F16844),1,0),0))</f>
        <v/>
      </c>
    </row>
    <row r="16845" customFormat="false" ht="15" hidden="false" customHeight="false" outlineLevel="0" collapsed="false">
      <c r="A16845" s="37"/>
      <c r="B16845" s="38"/>
      <c r="C16845" s="39"/>
      <c r="D16845" s="39"/>
      <c r="E16845" s="39"/>
      <c r="F16845" s="41" t="str">
        <f aca="false">IF(A16845="","",MATCH(A16845,P_ID,1))</f>
        <v/>
      </c>
      <c r="G16845" s="41" t="str">
        <f aca="false">IF(A16845="","",INDEX(P_Svc,F16845))</f>
        <v/>
      </c>
      <c r="H16845" s="41" t="str">
        <f aca="false">IF(A16845="","",INDEX(P_Zone,F16845))</f>
        <v/>
      </c>
      <c r="I16845" s="41" t="str">
        <f aca="false">IF(A16845="","",IF(D16845="Delivered",IF(B16845&lt;=INDEX(P_Due,F16845),1,0),0))</f>
        <v/>
      </c>
    </row>
    <row r="16846" customFormat="false" ht="15" hidden="false" customHeight="false" outlineLevel="0" collapsed="false">
      <c r="A16846" s="37"/>
      <c r="B16846" s="38"/>
      <c r="C16846" s="39"/>
      <c r="D16846" s="39"/>
      <c r="E16846" s="39"/>
      <c r="F16846" s="41" t="str">
        <f aca="false">IF(A16846="","",MATCH(A16846,P_ID,1))</f>
        <v/>
      </c>
      <c r="G16846" s="41" t="str">
        <f aca="false">IF(A16846="","",INDEX(P_Svc,F16846))</f>
        <v/>
      </c>
      <c r="H16846" s="41" t="str">
        <f aca="false">IF(A16846="","",INDEX(P_Zone,F16846))</f>
        <v/>
      </c>
      <c r="I16846" s="41" t="str">
        <f aca="false">IF(A16846="","",IF(D16846="Delivered",IF(B16846&lt;=INDEX(P_Due,F16846),1,0),0))</f>
        <v/>
      </c>
    </row>
    <row r="16847" customFormat="false" ht="15" hidden="false" customHeight="false" outlineLevel="0" collapsed="false">
      <c r="A16847" s="37"/>
      <c r="B16847" s="38"/>
      <c r="C16847" s="39"/>
      <c r="D16847" s="39"/>
      <c r="E16847" s="39"/>
      <c r="F16847" s="41" t="str">
        <f aca="false">IF(A16847="","",MATCH(A16847,P_ID,1))</f>
        <v/>
      </c>
      <c r="G16847" s="41" t="str">
        <f aca="false">IF(A16847="","",INDEX(P_Svc,F16847))</f>
        <v/>
      </c>
      <c r="H16847" s="41" t="str">
        <f aca="false">IF(A16847="","",INDEX(P_Zone,F16847))</f>
        <v/>
      </c>
      <c r="I16847" s="41" t="str">
        <f aca="false">IF(A16847="","",IF(D16847="Delivered",IF(B16847&lt;=INDEX(P_Due,F16847),1,0),0))</f>
        <v/>
      </c>
    </row>
    <row r="16848" customFormat="false" ht="15" hidden="false" customHeight="false" outlineLevel="0" collapsed="false">
      <c r="A16848" s="37"/>
      <c r="B16848" s="38"/>
      <c r="C16848" s="39"/>
      <c r="D16848" s="39"/>
      <c r="E16848" s="39"/>
      <c r="F16848" s="41" t="str">
        <f aca="false">IF(A16848="","",MATCH(A16848,P_ID,1))</f>
        <v/>
      </c>
      <c r="G16848" s="41" t="str">
        <f aca="false">IF(A16848="","",INDEX(P_Svc,F16848))</f>
        <v/>
      </c>
      <c r="H16848" s="41" t="str">
        <f aca="false">IF(A16848="","",INDEX(P_Zone,F16848))</f>
        <v/>
      </c>
      <c r="I16848" s="41" t="str">
        <f aca="false">IF(A16848="","",IF(D16848="Delivered",IF(B16848&lt;=INDEX(P_Due,F16848),1,0),0))</f>
        <v/>
      </c>
    </row>
    <row r="16849" customFormat="false" ht="15" hidden="false" customHeight="false" outlineLevel="0" collapsed="false">
      <c r="A16849" s="37"/>
      <c r="B16849" s="38"/>
      <c r="C16849" s="39"/>
      <c r="D16849" s="39"/>
      <c r="E16849" s="39"/>
      <c r="F16849" s="41" t="str">
        <f aca="false">IF(A16849="","",MATCH(A16849,P_ID,1))</f>
        <v/>
      </c>
      <c r="G16849" s="41" t="str">
        <f aca="false">IF(A16849="","",INDEX(P_Svc,F16849))</f>
        <v/>
      </c>
      <c r="H16849" s="41" t="str">
        <f aca="false">IF(A16849="","",INDEX(P_Zone,F16849))</f>
        <v/>
      </c>
      <c r="I16849" s="41" t="str">
        <f aca="false">IF(A16849="","",IF(D16849="Delivered",IF(B16849&lt;=INDEX(P_Due,F16849),1,0),0))</f>
        <v/>
      </c>
    </row>
    <row r="16850" customFormat="false" ht="15" hidden="false" customHeight="false" outlineLevel="0" collapsed="false">
      <c r="A16850" s="37"/>
      <c r="B16850" s="38"/>
      <c r="C16850" s="39"/>
      <c r="D16850" s="39"/>
      <c r="E16850" s="39"/>
      <c r="F16850" s="41" t="str">
        <f aca="false">IF(A16850="","",MATCH(A16850,P_ID,1))</f>
        <v/>
      </c>
      <c r="G16850" s="41" t="str">
        <f aca="false">IF(A16850="","",INDEX(P_Svc,F16850))</f>
        <v/>
      </c>
      <c r="H16850" s="41" t="str">
        <f aca="false">IF(A16850="","",INDEX(P_Zone,F16850))</f>
        <v/>
      </c>
      <c r="I16850" s="41" t="str">
        <f aca="false">IF(A16850="","",IF(D16850="Delivered",IF(B16850&lt;=INDEX(P_Due,F16850),1,0),0))</f>
        <v/>
      </c>
    </row>
    <row r="16851" customFormat="false" ht="15" hidden="false" customHeight="false" outlineLevel="0" collapsed="false">
      <c r="A16851" s="37"/>
      <c r="B16851" s="38"/>
      <c r="C16851" s="39"/>
      <c r="D16851" s="39"/>
      <c r="E16851" s="39"/>
      <c r="F16851" s="41" t="str">
        <f aca="false">IF(A16851="","",MATCH(A16851,P_ID,1))</f>
        <v/>
      </c>
      <c r="G16851" s="41" t="str">
        <f aca="false">IF(A16851="","",INDEX(P_Svc,F16851))</f>
        <v/>
      </c>
      <c r="H16851" s="41" t="str">
        <f aca="false">IF(A16851="","",INDEX(P_Zone,F16851))</f>
        <v/>
      </c>
      <c r="I16851" s="41" t="str">
        <f aca="false">IF(A16851="","",IF(D16851="Delivered",IF(B16851&lt;=INDEX(P_Due,F16851),1,0),0))</f>
        <v/>
      </c>
    </row>
    <row r="16852" customFormat="false" ht="15" hidden="false" customHeight="false" outlineLevel="0" collapsed="false">
      <c r="A16852" s="37"/>
      <c r="B16852" s="38"/>
      <c r="C16852" s="39"/>
      <c r="D16852" s="39"/>
      <c r="E16852" s="39"/>
      <c r="F16852" s="41" t="str">
        <f aca="false">IF(A16852="","",MATCH(A16852,P_ID,1))</f>
        <v/>
      </c>
      <c r="G16852" s="41" t="str">
        <f aca="false">IF(A16852="","",INDEX(P_Svc,F16852))</f>
        <v/>
      </c>
      <c r="H16852" s="41" t="str">
        <f aca="false">IF(A16852="","",INDEX(P_Zone,F16852))</f>
        <v/>
      </c>
      <c r="I16852" s="41" t="str">
        <f aca="false">IF(A16852="","",IF(D16852="Delivered",IF(B16852&lt;=INDEX(P_Due,F16852),1,0),0))</f>
        <v/>
      </c>
    </row>
    <row r="16853" customFormat="false" ht="15" hidden="false" customHeight="false" outlineLevel="0" collapsed="false">
      <c r="A16853" s="37"/>
      <c r="B16853" s="38"/>
      <c r="C16853" s="39"/>
      <c r="D16853" s="39"/>
      <c r="E16853" s="39"/>
      <c r="F16853" s="41" t="str">
        <f aca="false">IF(A16853="","",MATCH(A16853,P_ID,1))</f>
        <v/>
      </c>
      <c r="G16853" s="41" t="str">
        <f aca="false">IF(A16853="","",INDEX(P_Svc,F16853))</f>
        <v/>
      </c>
      <c r="H16853" s="41" t="str">
        <f aca="false">IF(A16853="","",INDEX(P_Zone,F16853))</f>
        <v/>
      </c>
      <c r="I16853" s="41" t="str">
        <f aca="false">IF(A16853="","",IF(D16853="Delivered",IF(B16853&lt;=INDEX(P_Due,F16853),1,0),0))</f>
        <v/>
      </c>
    </row>
    <row r="16854" customFormat="false" ht="15" hidden="false" customHeight="false" outlineLevel="0" collapsed="false">
      <c r="A16854" s="37"/>
      <c r="B16854" s="38"/>
      <c r="C16854" s="39"/>
      <c r="D16854" s="39"/>
      <c r="E16854" s="39"/>
      <c r="F16854" s="41" t="str">
        <f aca="false">IF(A16854="","",MATCH(A16854,P_ID,1))</f>
        <v/>
      </c>
      <c r="G16854" s="41" t="str">
        <f aca="false">IF(A16854="","",INDEX(P_Svc,F16854))</f>
        <v/>
      </c>
      <c r="H16854" s="41" t="str">
        <f aca="false">IF(A16854="","",INDEX(P_Zone,F16854))</f>
        <v/>
      </c>
      <c r="I16854" s="41" t="str">
        <f aca="false">IF(A16854="","",IF(D16854="Delivered",IF(B16854&lt;=INDEX(P_Due,F16854),1,0),0))</f>
        <v/>
      </c>
    </row>
    <row r="16855" customFormat="false" ht="15" hidden="false" customHeight="false" outlineLevel="0" collapsed="false">
      <c r="A16855" s="37"/>
      <c r="B16855" s="38"/>
      <c r="C16855" s="39"/>
      <c r="D16855" s="39"/>
      <c r="E16855" s="39"/>
      <c r="F16855" s="41" t="str">
        <f aca="false">IF(A16855="","",MATCH(A16855,P_ID,1))</f>
        <v/>
      </c>
      <c r="G16855" s="41" t="str">
        <f aca="false">IF(A16855="","",INDEX(P_Svc,F16855))</f>
        <v/>
      </c>
      <c r="H16855" s="41" t="str">
        <f aca="false">IF(A16855="","",INDEX(P_Zone,F16855))</f>
        <v/>
      </c>
      <c r="I16855" s="41" t="str">
        <f aca="false">IF(A16855="","",IF(D16855="Delivered",IF(B16855&lt;=INDEX(P_Due,F16855),1,0),0))</f>
        <v/>
      </c>
    </row>
    <row r="16856" customFormat="false" ht="15" hidden="false" customHeight="false" outlineLevel="0" collapsed="false">
      <c r="A16856" s="37"/>
      <c r="B16856" s="38"/>
      <c r="C16856" s="39"/>
      <c r="D16856" s="39"/>
      <c r="E16856" s="39"/>
      <c r="F16856" s="41" t="str">
        <f aca="false">IF(A16856="","",MATCH(A16856,P_ID,1))</f>
        <v/>
      </c>
      <c r="G16856" s="41" t="str">
        <f aca="false">IF(A16856="","",INDEX(P_Svc,F16856))</f>
        <v/>
      </c>
      <c r="H16856" s="41" t="str">
        <f aca="false">IF(A16856="","",INDEX(P_Zone,F16856))</f>
        <v/>
      </c>
      <c r="I16856" s="41" t="str">
        <f aca="false">IF(A16856="","",IF(D16856="Delivered",IF(B16856&lt;=INDEX(P_Due,F16856),1,0),0))</f>
        <v/>
      </c>
    </row>
    <row r="16857" customFormat="false" ht="15" hidden="false" customHeight="false" outlineLevel="0" collapsed="false">
      <c r="A16857" s="37"/>
      <c r="B16857" s="38"/>
      <c r="C16857" s="39"/>
      <c r="D16857" s="39"/>
      <c r="E16857" s="39"/>
      <c r="F16857" s="41" t="str">
        <f aca="false">IF(A16857="","",MATCH(A16857,P_ID,1))</f>
        <v/>
      </c>
      <c r="G16857" s="41" t="str">
        <f aca="false">IF(A16857="","",INDEX(P_Svc,F16857))</f>
        <v/>
      </c>
      <c r="H16857" s="41" t="str">
        <f aca="false">IF(A16857="","",INDEX(P_Zone,F16857))</f>
        <v/>
      </c>
      <c r="I16857" s="41" t="str">
        <f aca="false">IF(A16857="","",IF(D16857="Delivered",IF(B16857&lt;=INDEX(P_Due,F16857),1,0),0))</f>
        <v/>
      </c>
    </row>
    <row r="16858" customFormat="false" ht="15" hidden="false" customHeight="false" outlineLevel="0" collapsed="false">
      <c r="A16858" s="37"/>
      <c r="B16858" s="38"/>
      <c r="C16858" s="39"/>
      <c r="D16858" s="39"/>
      <c r="E16858" s="39"/>
      <c r="F16858" s="41" t="str">
        <f aca="false">IF(A16858="","",MATCH(A16858,P_ID,1))</f>
        <v/>
      </c>
      <c r="G16858" s="41" t="str">
        <f aca="false">IF(A16858="","",INDEX(P_Svc,F16858))</f>
        <v/>
      </c>
      <c r="H16858" s="41" t="str">
        <f aca="false">IF(A16858="","",INDEX(P_Zone,F16858))</f>
        <v/>
      </c>
      <c r="I16858" s="41" t="str">
        <f aca="false">IF(A16858="","",IF(D16858="Delivered",IF(B16858&lt;=INDEX(P_Due,F16858),1,0),0))</f>
        <v/>
      </c>
    </row>
    <row r="16859" customFormat="false" ht="15" hidden="false" customHeight="false" outlineLevel="0" collapsed="false">
      <c r="A16859" s="37"/>
      <c r="B16859" s="38"/>
      <c r="C16859" s="39"/>
      <c r="D16859" s="39"/>
      <c r="E16859" s="39"/>
      <c r="F16859" s="41" t="str">
        <f aca="false">IF(A16859="","",MATCH(A16859,P_ID,1))</f>
        <v/>
      </c>
      <c r="G16859" s="41" t="str">
        <f aca="false">IF(A16859="","",INDEX(P_Svc,F16859))</f>
        <v/>
      </c>
      <c r="H16859" s="41" t="str">
        <f aca="false">IF(A16859="","",INDEX(P_Zone,F16859))</f>
        <v/>
      </c>
      <c r="I16859" s="41" t="str">
        <f aca="false">IF(A16859="","",IF(D16859="Delivered",IF(B16859&lt;=INDEX(P_Due,F16859),1,0),0))</f>
        <v/>
      </c>
    </row>
    <row r="16860" customFormat="false" ht="15" hidden="false" customHeight="false" outlineLevel="0" collapsed="false">
      <c r="A16860" s="37"/>
      <c r="B16860" s="38"/>
      <c r="C16860" s="39"/>
      <c r="D16860" s="39"/>
      <c r="E16860" s="39"/>
      <c r="F16860" s="41" t="str">
        <f aca="false">IF(A16860="","",MATCH(A16860,P_ID,1))</f>
        <v/>
      </c>
      <c r="G16860" s="41" t="str">
        <f aca="false">IF(A16860="","",INDEX(P_Svc,F16860))</f>
        <v/>
      </c>
      <c r="H16860" s="41" t="str">
        <f aca="false">IF(A16860="","",INDEX(P_Zone,F16860))</f>
        <v/>
      </c>
      <c r="I16860" s="41" t="str">
        <f aca="false">IF(A16860="","",IF(D16860="Delivered",IF(B16860&lt;=INDEX(P_Due,F16860),1,0),0))</f>
        <v/>
      </c>
    </row>
    <row r="16861" customFormat="false" ht="15" hidden="false" customHeight="false" outlineLevel="0" collapsed="false">
      <c r="A16861" s="37"/>
      <c r="B16861" s="38"/>
      <c r="C16861" s="39"/>
      <c r="D16861" s="39"/>
      <c r="E16861" s="39"/>
      <c r="F16861" s="41" t="str">
        <f aca="false">IF(A16861="","",MATCH(A16861,P_ID,1))</f>
        <v/>
      </c>
      <c r="G16861" s="41" t="str">
        <f aca="false">IF(A16861="","",INDEX(P_Svc,F16861))</f>
        <v/>
      </c>
      <c r="H16861" s="41" t="str">
        <f aca="false">IF(A16861="","",INDEX(P_Zone,F16861))</f>
        <v/>
      </c>
      <c r="I16861" s="41" t="str">
        <f aca="false">IF(A16861="","",IF(D16861="Delivered",IF(B16861&lt;=INDEX(P_Due,F16861),1,0),0))</f>
        <v/>
      </c>
    </row>
    <row r="16862" customFormat="false" ht="15" hidden="false" customHeight="false" outlineLevel="0" collapsed="false">
      <c r="A16862" s="37"/>
      <c r="B16862" s="38"/>
      <c r="C16862" s="39"/>
      <c r="D16862" s="39"/>
      <c r="E16862" s="39"/>
      <c r="F16862" s="41" t="str">
        <f aca="false">IF(A16862="","",MATCH(A16862,P_ID,1))</f>
        <v/>
      </c>
      <c r="G16862" s="41" t="str">
        <f aca="false">IF(A16862="","",INDEX(P_Svc,F16862))</f>
        <v/>
      </c>
      <c r="H16862" s="41" t="str">
        <f aca="false">IF(A16862="","",INDEX(P_Zone,F16862))</f>
        <v/>
      </c>
      <c r="I16862" s="41" t="str">
        <f aca="false">IF(A16862="","",IF(D16862="Delivered",IF(B16862&lt;=INDEX(P_Due,F16862),1,0),0))</f>
        <v/>
      </c>
    </row>
    <row r="16863" customFormat="false" ht="15" hidden="false" customHeight="false" outlineLevel="0" collapsed="false">
      <c r="A16863" s="37"/>
      <c r="B16863" s="38"/>
      <c r="C16863" s="39"/>
      <c r="D16863" s="39"/>
      <c r="E16863" s="39"/>
      <c r="F16863" s="41" t="str">
        <f aca="false">IF(A16863="","",MATCH(A16863,P_ID,1))</f>
        <v/>
      </c>
      <c r="G16863" s="41" t="str">
        <f aca="false">IF(A16863="","",INDEX(P_Svc,F16863))</f>
        <v/>
      </c>
      <c r="H16863" s="41" t="str">
        <f aca="false">IF(A16863="","",INDEX(P_Zone,F16863))</f>
        <v/>
      </c>
      <c r="I16863" s="41" t="str">
        <f aca="false">IF(A16863="","",IF(D16863="Delivered",IF(B16863&lt;=INDEX(P_Due,F16863),1,0),0))</f>
        <v/>
      </c>
    </row>
    <row r="16864" customFormat="false" ht="15" hidden="false" customHeight="false" outlineLevel="0" collapsed="false">
      <c r="A16864" s="37"/>
      <c r="B16864" s="38"/>
      <c r="C16864" s="39"/>
      <c r="D16864" s="39"/>
      <c r="E16864" s="39"/>
      <c r="F16864" s="41" t="str">
        <f aca="false">IF(A16864="","",MATCH(A16864,P_ID,1))</f>
        <v/>
      </c>
      <c r="G16864" s="41" t="str">
        <f aca="false">IF(A16864="","",INDEX(P_Svc,F16864))</f>
        <v/>
      </c>
      <c r="H16864" s="41" t="str">
        <f aca="false">IF(A16864="","",INDEX(P_Zone,F16864))</f>
        <v/>
      </c>
      <c r="I16864" s="41" t="str">
        <f aca="false">IF(A16864="","",IF(D16864="Delivered",IF(B16864&lt;=INDEX(P_Due,F16864),1,0),0))</f>
        <v/>
      </c>
    </row>
    <row r="16865" customFormat="false" ht="15" hidden="false" customHeight="false" outlineLevel="0" collapsed="false">
      <c r="A16865" s="37"/>
      <c r="B16865" s="38"/>
      <c r="C16865" s="39"/>
      <c r="D16865" s="39"/>
      <c r="E16865" s="39"/>
      <c r="F16865" s="41" t="str">
        <f aca="false">IF(A16865="","",MATCH(A16865,P_ID,1))</f>
        <v/>
      </c>
      <c r="G16865" s="41" t="str">
        <f aca="false">IF(A16865="","",INDEX(P_Svc,F16865))</f>
        <v/>
      </c>
      <c r="H16865" s="41" t="str">
        <f aca="false">IF(A16865="","",INDEX(P_Zone,F16865))</f>
        <v/>
      </c>
      <c r="I16865" s="41" t="str">
        <f aca="false">IF(A16865="","",IF(D16865="Delivered",IF(B16865&lt;=INDEX(P_Due,F16865),1,0),0))</f>
        <v/>
      </c>
    </row>
    <row r="16866" customFormat="false" ht="15" hidden="false" customHeight="false" outlineLevel="0" collapsed="false">
      <c r="A16866" s="37"/>
      <c r="B16866" s="38"/>
      <c r="C16866" s="39"/>
      <c r="D16866" s="39"/>
      <c r="E16866" s="39"/>
      <c r="F16866" s="41" t="str">
        <f aca="false">IF(A16866="","",MATCH(A16866,P_ID,1))</f>
        <v/>
      </c>
      <c r="G16866" s="41" t="str">
        <f aca="false">IF(A16866="","",INDEX(P_Svc,F16866))</f>
        <v/>
      </c>
      <c r="H16866" s="41" t="str">
        <f aca="false">IF(A16866="","",INDEX(P_Zone,F16866))</f>
        <v/>
      </c>
      <c r="I16866" s="41" t="str">
        <f aca="false">IF(A16866="","",IF(D16866="Delivered",IF(B16866&lt;=INDEX(P_Due,F16866),1,0),0))</f>
        <v/>
      </c>
    </row>
    <row r="16867" customFormat="false" ht="15" hidden="false" customHeight="false" outlineLevel="0" collapsed="false">
      <c r="A16867" s="37"/>
      <c r="B16867" s="38"/>
      <c r="C16867" s="39"/>
      <c r="D16867" s="39"/>
      <c r="E16867" s="39"/>
      <c r="F16867" s="41" t="str">
        <f aca="false">IF(A16867="","",MATCH(A16867,P_ID,1))</f>
        <v/>
      </c>
      <c r="G16867" s="41" t="str">
        <f aca="false">IF(A16867="","",INDEX(P_Svc,F16867))</f>
        <v/>
      </c>
      <c r="H16867" s="41" t="str">
        <f aca="false">IF(A16867="","",INDEX(P_Zone,F16867))</f>
        <v/>
      </c>
      <c r="I16867" s="41" t="str">
        <f aca="false">IF(A16867="","",IF(D16867="Delivered",IF(B16867&lt;=INDEX(P_Due,F16867),1,0),0))</f>
        <v/>
      </c>
    </row>
    <row r="16868" customFormat="false" ht="15" hidden="false" customHeight="false" outlineLevel="0" collapsed="false">
      <c r="A16868" s="37"/>
      <c r="B16868" s="38"/>
      <c r="C16868" s="39"/>
      <c r="D16868" s="39"/>
      <c r="E16868" s="39"/>
      <c r="F16868" s="41" t="str">
        <f aca="false">IF(A16868="","",MATCH(A16868,P_ID,1))</f>
        <v/>
      </c>
      <c r="G16868" s="41" t="str">
        <f aca="false">IF(A16868="","",INDEX(P_Svc,F16868))</f>
        <v/>
      </c>
      <c r="H16868" s="41" t="str">
        <f aca="false">IF(A16868="","",INDEX(P_Zone,F16868))</f>
        <v/>
      </c>
      <c r="I16868" s="41" t="str">
        <f aca="false">IF(A16868="","",IF(D16868="Delivered",IF(B16868&lt;=INDEX(P_Due,F16868),1,0),0))</f>
        <v/>
      </c>
    </row>
    <row r="16869" customFormat="false" ht="15" hidden="false" customHeight="false" outlineLevel="0" collapsed="false">
      <c r="A16869" s="37"/>
      <c r="B16869" s="38"/>
      <c r="C16869" s="39"/>
      <c r="D16869" s="39"/>
      <c r="E16869" s="39"/>
      <c r="F16869" s="41" t="str">
        <f aca="false">IF(A16869="","",MATCH(A16869,P_ID,1))</f>
        <v/>
      </c>
      <c r="G16869" s="41" t="str">
        <f aca="false">IF(A16869="","",INDEX(P_Svc,F16869))</f>
        <v/>
      </c>
      <c r="H16869" s="41" t="str">
        <f aca="false">IF(A16869="","",INDEX(P_Zone,F16869))</f>
        <v/>
      </c>
      <c r="I16869" s="41" t="str">
        <f aca="false">IF(A16869="","",IF(D16869="Delivered",IF(B16869&lt;=INDEX(P_Due,F16869),1,0),0))</f>
        <v/>
      </c>
    </row>
    <row r="16870" customFormat="false" ht="15" hidden="false" customHeight="false" outlineLevel="0" collapsed="false">
      <c r="A16870" s="37"/>
      <c r="B16870" s="38"/>
      <c r="C16870" s="39"/>
      <c r="D16870" s="39"/>
      <c r="E16870" s="39"/>
      <c r="F16870" s="41" t="str">
        <f aca="false">IF(A16870="","",MATCH(A16870,P_ID,1))</f>
        <v/>
      </c>
      <c r="G16870" s="41" t="str">
        <f aca="false">IF(A16870="","",INDEX(P_Svc,F16870))</f>
        <v/>
      </c>
      <c r="H16870" s="41" t="str">
        <f aca="false">IF(A16870="","",INDEX(P_Zone,F16870))</f>
        <v/>
      </c>
      <c r="I16870" s="41" t="str">
        <f aca="false">IF(A16870="","",IF(D16870="Delivered",IF(B16870&lt;=INDEX(P_Due,F16870),1,0),0))</f>
        <v/>
      </c>
    </row>
    <row r="16871" customFormat="false" ht="15" hidden="false" customHeight="false" outlineLevel="0" collapsed="false">
      <c r="A16871" s="37"/>
      <c r="B16871" s="38"/>
      <c r="C16871" s="39"/>
      <c r="D16871" s="39"/>
      <c r="E16871" s="39"/>
      <c r="F16871" s="41" t="str">
        <f aca="false">IF(A16871="","",MATCH(A16871,P_ID,1))</f>
        <v/>
      </c>
      <c r="G16871" s="41" t="str">
        <f aca="false">IF(A16871="","",INDEX(P_Svc,F16871))</f>
        <v/>
      </c>
      <c r="H16871" s="41" t="str">
        <f aca="false">IF(A16871="","",INDEX(P_Zone,F16871))</f>
        <v/>
      </c>
      <c r="I16871" s="41" t="str">
        <f aca="false">IF(A16871="","",IF(D16871="Delivered",IF(B16871&lt;=INDEX(P_Due,F16871),1,0),0))</f>
        <v/>
      </c>
    </row>
    <row r="16872" customFormat="false" ht="15" hidden="false" customHeight="false" outlineLevel="0" collapsed="false">
      <c r="A16872" s="37"/>
      <c r="B16872" s="38"/>
      <c r="C16872" s="39"/>
      <c r="D16872" s="39"/>
      <c r="E16872" s="39"/>
      <c r="F16872" s="41" t="str">
        <f aca="false">IF(A16872="","",MATCH(A16872,P_ID,1))</f>
        <v/>
      </c>
      <c r="G16872" s="41" t="str">
        <f aca="false">IF(A16872="","",INDEX(P_Svc,F16872))</f>
        <v/>
      </c>
      <c r="H16872" s="41" t="str">
        <f aca="false">IF(A16872="","",INDEX(P_Zone,F16872))</f>
        <v/>
      </c>
      <c r="I16872" s="41" t="str">
        <f aca="false">IF(A16872="","",IF(D16872="Delivered",IF(B16872&lt;=INDEX(P_Due,F16872),1,0),0))</f>
        <v/>
      </c>
    </row>
    <row r="16873" customFormat="false" ht="15" hidden="false" customHeight="false" outlineLevel="0" collapsed="false">
      <c r="A16873" s="37"/>
      <c r="B16873" s="38"/>
      <c r="C16873" s="39"/>
      <c r="D16873" s="39"/>
      <c r="E16873" s="39"/>
      <c r="F16873" s="41" t="str">
        <f aca="false">IF(A16873="","",MATCH(A16873,P_ID,1))</f>
        <v/>
      </c>
      <c r="G16873" s="41" t="str">
        <f aca="false">IF(A16873="","",INDEX(P_Svc,F16873))</f>
        <v/>
      </c>
      <c r="H16873" s="41" t="str">
        <f aca="false">IF(A16873="","",INDEX(P_Zone,F16873))</f>
        <v/>
      </c>
      <c r="I16873" s="41" t="str">
        <f aca="false">IF(A16873="","",IF(D16873="Delivered",IF(B16873&lt;=INDEX(P_Due,F16873),1,0),0))</f>
        <v/>
      </c>
    </row>
    <row r="16874" customFormat="false" ht="15" hidden="false" customHeight="false" outlineLevel="0" collapsed="false">
      <c r="A16874" s="37"/>
      <c r="B16874" s="38"/>
      <c r="C16874" s="39"/>
      <c r="D16874" s="39"/>
      <c r="E16874" s="39"/>
      <c r="F16874" s="41" t="str">
        <f aca="false">IF(A16874="","",MATCH(A16874,P_ID,1))</f>
        <v/>
      </c>
      <c r="G16874" s="41" t="str">
        <f aca="false">IF(A16874="","",INDEX(P_Svc,F16874))</f>
        <v/>
      </c>
      <c r="H16874" s="41" t="str">
        <f aca="false">IF(A16874="","",INDEX(P_Zone,F16874))</f>
        <v/>
      </c>
      <c r="I16874" s="41" t="str">
        <f aca="false">IF(A16874="","",IF(D16874="Delivered",IF(B16874&lt;=INDEX(P_Due,F16874),1,0),0))</f>
        <v/>
      </c>
    </row>
    <row r="16875" customFormat="false" ht="15" hidden="false" customHeight="false" outlineLevel="0" collapsed="false">
      <c r="A16875" s="37"/>
      <c r="B16875" s="38"/>
      <c r="C16875" s="39"/>
      <c r="D16875" s="39"/>
      <c r="E16875" s="39"/>
      <c r="F16875" s="41" t="str">
        <f aca="false">IF(A16875="","",MATCH(A16875,P_ID,1))</f>
        <v/>
      </c>
      <c r="G16875" s="41" t="str">
        <f aca="false">IF(A16875="","",INDEX(P_Svc,F16875))</f>
        <v/>
      </c>
      <c r="H16875" s="41" t="str">
        <f aca="false">IF(A16875="","",INDEX(P_Zone,F16875))</f>
        <v/>
      </c>
      <c r="I16875" s="41" t="str">
        <f aca="false">IF(A16875="","",IF(D16875="Delivered",IF(B16875&lt;=INDEX(P_Due,F16875),1,0),0))</f>
        <v/>
      </c>
    </row>
    <row r="16876" customFormat="false" ht="15" hidden="false" customHeight="false" outlineLevel="0" collapsed="false">
      <c r="A16876" s="37"/>
      <c r="B16876" s="38"/>
      <c r="C16876" s="39"/>
      <c r="D16876" s="39"/>
      <c r="E16876" s="39"/>
      <c r="F16876" s="41" t="str">
        <f aca="false">IF(A16876="","",MATCH(A16876,P_ID,1))</f>
        <v/>
      </c>
      <c r="G16876" s="41" t="str">
        <f aca="false">IF(A16876="","",INDEX(P_Svc,F16876))</f>
        <v/>
      </c>
      <c r="H16876" s="41" t="str">
        <f aca="false">IF(A16876="","",INDEX(P_Zone,F16876))</f>
        <v/>
      </c>
      <c r="I16876" s="41" t="str">
        <f aca="false">IF(A16876="","",IF(D16876="Delivered",IF(B16876&lt;=INDEX(P_Due,F16876),1,0),0))</f>
        <v/>
      </c>
    </row>
    <row r="16877" customFormat="false" ht="15" hidden="false" customHeight="false" outlineLevel="0" collapsed="false">
      <c r="A16877" s="37"/>
      <c r="B16877" s="38"/>
      <c r="C16877" s="39"/>
      <c r="D16877" s="39"/>
      <c r="E16877" s="39"/>
      <c r="F16877" s="41" t="str">
        <f aca="false">IF(A16877="","",MATCH(A16877,P_ID,1))</f>
        <v/>
      </c>
      <c r="G16877" s="41" t="str">
        <f aca="false">IF(A16877="","",INDEX(P_Svc,F16877))</f>
        <v/>
      </c>
      <c r="H16877" s="41" t="str">
        <f aca="false">IF(A16877="","",INDEX(P_Zone,F16877))</f>
        <v/>
      </c>
      <c r="I16877" s="41" t="str">
        <f aca="false">IF(A16877="","",IF(D16877="Delivered",IF(B16877&lt;=INDEX(P_Due,F16877),1,0),0))</f>
        <v/>
      </c>
    </row>
    <row r="16878" customFormat="false" ht="15" hidden="false" customHeight="false" outlineLevel="0" collapsed="false">
      <c r="A16878" s="37"/>
      <c r="B16878" s="38"/>
      <c r="C16878" s="39"/>
      <c r="D16878" s="39"/>
      <c r="E16878" s="39"/>
      <c r="F16878" s="41" t="str">
        <f aca="false">IF(A16878="","",MATCH(A16878,P_ID,1))</f>
        <v/>
      </c>
      <c r="G16878" s="41" t="str">
        <f aca="false">IF(A16878="","",INDEX(P_Svc,F16878))</f>
        <v/>
      </c>
      <c r="H16878" s="41" t="str">
        <f aca="false">IF(A16878="","",INDEX(P_Zone,F16878))</f>
        <v/>
      </c>
      <c r="I16878" s="41" t="str">
        <f aca="false">IF(A16878="","",IF(D16878="Delivered",IF(B16878&lt;=INDEX(P_Due,F16878),1,0),0))</f>
        <v/>
      </c>
    </row>
    <row r="16879" customFormat="false" ht="15" hidden="false" customHeight="false" outlineLevel="0" collapsed="false">
      <c r="A16879" s="37"/>
      <c r="B16879" s="38"/>
      <c r="C16879" s="39"/>
      <c r="D16879" s="39"/>
      <c r="E16879" s="39"/>
      <c r="F16879" s="41" t="str">
        <f aca="false">IF(A16879="","",MATCH(A16879,P_ID,1))</f>
        <v/>
      </c>
      <c r="G16879" s="41" t="str">
        <f aca="false">IF(A16879="","",INDEX(P_Svc,F16879))</f>
        <v/>
      </c>
      <c r="H16879" s="41" t="str">
        <f aca="false">IF(A16879="","",INDEX(P_Zone,F16879))</f>
        <v/>
      </c>
      <c r="I16879" s="41" t="str">
        <f aca="false">IF(A16879="","",IF(D16879="Delivered",IF(B16879&lt;=INDEX(P_Due,F16879),1,0),0))</f>
        <v/>
      </c>
    </row>
    <row r="16880" customFormat="false" ht="15" hidden="false" customHeight="false" outlineLevel="0" collapsed="false">
      <c r="A16880" s="37"/>
      <c r="B16880" s="38"/>
      <c r="C16880" s="39"/>
      <c r="D16880" s="39"/>
      <c r="E16880" s="39"/>
      <c r="F16880" s="41" t="str">
        <f aca="false">IF(A16880="","",MATCH(A16880,P_ID,1))</f>
        <v/>
      </c>
      <c r="G16880" s="41" t="str">
        <f aca="false">IF(A16880="","",INDEX(P_Svc,F16880))</f>
        <v/>
      </c>
      <c r="H16880" s="41" t="str">
        <f aca="false">IF(A16880="","",INDEX(P_Zone,F16880))</f>
        <v/>
      </c>
      <c r="I16880" s="41" t="str">
        <f aca="false">IF(A16880="","",IF(D16880="Delivered",IF(B16880&lt;=INDEX(P_Due,F16880),1,0),0))</f>
        <v/>
      </c>
    </row>
    <row r="16881" customFormat="false" ht="15" hidden="false" customHeight="false" outlineLevel="0" collapsed="false">
      <c r="A16881" s="37"/>
      <c r="B16881" s="38"/>
      <c r="C16881" s="39"/>
      <c r="D16881" s="39"/>
      <c r="E16881" s="39"/>
      <c r="F16881" s="41" t="str">
        <f aca="false">IF(A16881="","",MATCH(A16881,P_ID,1))</f>
        <v/>
      </c>
      <c r="G16881" s="41" t="str">
        <f aca="false">IF(A16881="","",INDEX(P_Svc,F16881))</f>
        <v/>
      </c>
      <c r="H16881" s="41" t="str">
        <f aca="false">IF(A16881="","",INDEX(P_Zone,F16881))</f>
        <v/>
      </c>
      <c r="I16881" s="41" t="str">
        <f aca="false">IF(A16881="","",IF(D16881="Delivered",IF(B16881&lt;=INDEX(P_Due,F16881),1,0),0))</f>
        <v/>
      </c>
    </row>
    <row r="16882" customFormat="false" ht="15" hidden="false" customHeight="false" outlineLevel="0" collapsed="false">
      <c r="A16882" s="37"/>
      <c r="B16882" s="38"/>
      <c r="C16882" s="39"/>
      <c r="D16882" s="39"/>
      <c r="E16882" s="39"/>
      <c r="F16882" s="41" t="str">
        <f aca="false">IF(A16882="","",MATCH(A16882,P_ID,1))</f>
        <v/>
      </c>
      <c r="G16882" s="41" t="str">
        <f aca="false">IF(A16882="","",INDEX(P_Svc,F16882))</f>
        <v/>
      </c>
      <c r="H16882" s="41" t="str">
        <f aca="false">IF(A16882="","",INDEX(P_Zone,F16882))</f>
        <v/>
      </c>
      <c r="I16882" s="41" t="str">
        <f aca="false">IF(A16882="","",IF(D16882="Delivered",IF(B16882&lt;=INDEX(P_Due,F16882),1,0),0))</f>
        <v/>
      </c>
    </row>
    <row r="16883" customFormat="false" ht="15" hidden="false" customHeight="false" outlineLevel="0" collapsed="false">
      <c r="A16883" s="37"/>
      <c r="B16883" s="38"/>
      <c r="C16883" s="39"/>
      <c r="D16883" s="39"/>
      <c r="E16883" s="39"/>
      <c r="F16883" s="41" t="str">
        <f aca="false">IF(A16883="","",MATCH(A16883,P_ID,1))</f>
        <v/>
      </c>
      <c r="G16883" s="41" t="str">
        <f aca="false">IF(A16883="","",INDEX(P_Svc,F16883))</f>
        <v/>
      </c>
      <c r="H16883" s="41" t="str">
        <f aca="false">IF(A16883="","",INDEX(P_Zone,F16883))</f>
        <v/>
      </c>
      <c r="I16883" s="41" t="str">
        <f aca="false">IF(A16883="","",IF(D16883="Delivered",IF(B16883&lt;=INDEX(P_Due,F16883),1,0),0))</f>
        <v/>
      </c>
    </row>
    <row r="16884" customFormat="false" ht="15" hidden="false" customHeight="false" outlineLevel="0" collapsed="false">
      <c r="A16884" s="37"/>
      <c r="B16884" s="38"/>
      <c r="C16884" s="39"/>
      <c r="D16884" s="39"/>
      <c r="E16884" s="39"/>
      <c r="F16884" s="41" t="str">
        <f aca="false">IF(A16884="","",MATCH(A16884,P_ID,1))</f>
        <v/>
      </c>
      <c r="G16884" s="41" t="str">
        <f aca="false">IF(A16884="","",INDEX(P_Svc,F16884))</f>
        <v/>
      </c>
      <c r="H16884" s="41" t="str">
        <f aca="false">IF(A16884="","",INDEX(P_Zone,F16884))</f>
        <v/>
      </c>
      <c r="I16884" s="41" t="str">
        <f aca="false">IF(A16884="","",IF(D16884="Delivered",IF(B16884&lt;=INDEX(P_Due,F16884),1,0),0))</f>
        <v/>
      </c>
    </row>
    <row r="16885" customFormat="false" ht="15" hidden="false" customHeight="false" outlineLevel="0" collapsed="false">
      <c r="A16885" s="37"/>
      <c r="B16885" s="38"/>
      <c r="C16885" s="39"/>
      <c r="D16885" s="39"/>
      <c r="E16885" s="39"/>
      <c r="F16885" s="41" t="str">
        <f aca="false">IF(A16885="","",MATCH(A16885,P_ID,1))</f>
        <v/>
      </c>
      <c r="G16885" s="41" t="str">
        <f aca="false">IF(A16885="","",INDEX(P_Svc,F16885))</f>
        <v/>
      </c>
      <c r="H16885" s="41" t="str">
        <f aca="false">IF(A16885="","",INDEX(P_Zone,F16885))</f>
        <v/>
      </c>
      <c r="I16885" s="41" t="str">
        <f aca="false">IF(A16885="","",IF(D16885="Delivered",IF(B16885&lt;=INDEX(P_Due,F16885),1,0),0))</f>
        <v/>
      </c>
    </row>
    <row r="16886" customFormat="false" ht="15" hidden="false" customHeight="false" outlineLevel="0" collapsed="false">
      <c r="A16886" s="37"/>
      <c r="B16886" s="38"/>
      <c r="C16886" s="39"/>
      <c r="D16886" s="39"/>
      <c r="E16886" s="39"/>
      <c r="F16886" s="41" t="str">
        <f aca="false">IF(A16886="","",MATCH(A16886,P_ID,1))</f>
        <v/>
      </c>
      <c r="G16886" s="41" t="str">
        <f aca="false">IF(A16886="","",INDEX(P_Svc,F16886))</f>
        <v/>
      </c>
      <c r="H16886" s="41" t="str">
        <f aca="false">IF(A16886="","",INDEX(P_Zone,F16886))</f>
        <v/>
      </c>
      <c r="I16886" s="41" t="str">
        <f aca="false">IF(A16886="","",IF(D16886="Delivered",IF(B16886&lt;=INDEX(P_Due,F16886),1,0),0))</f>
        <v/>
      </c>
    </row>
    <row r="16887" customFormat="false" ht="15" hidden="false" customHeight="false" outlineLevel="0" collapsed="false">
      <c r="A16887" s="37"/>
      <c r="B16887" s="38"/>
      <c r="C16887" s="39"/>
      <c r="D16887" s="39"/>
      <c r="E16887" s="39"/>
      <c r="F16887" s="41" t="str">
        <f aca="false">IF(A16887="","",MATCH(A16887,P_ID,1))</f>
        <v/>
      </c>
      <c r="G16887" s="41" t="str">
        <f aca="false">IF(A16887="","",INDEX(P_Svc,F16887))</f>
        <v/>
      </c>
      <c r="H16887" s="41" t="str">
        <f aca="false">IF(A16887="","",INDEX(P_Zone,F16887))</f>
        <v/>
      </c>
      <c r="I16887" s="41" t="str">
        <f aca="false">IF(A16887="","",IF(D16887="Delivered",IF(B16887&lt;=INDEX(P_Due,F16887),1,0),0))</f>
        <v/>
      </c>
    </row>
    <row r="16888" customFormat="false" ht="15" hidden="false" customHeight="false" outlineLevel="0" collapsed="false">
      <c r="A16888" s="37"/>
      <c r="B16888" s="38"/>
      <c r="C16888" s="39"/>
      <c r="D16888" s="39"/>
      <c r="E16888" s="39"/>
      <c r="F16888" s="41" t="str">
        <f aca="false">IF(A16888="","",MATCH(A16888,P_ID,1))</f>
        <v/>
      </c>
      <c r="G16888" s="41" t="str">
        <f aca="false">IF(A16888="","",INDEX(P_Svc,F16888))</f>
        <v/>
      </c>
      <c r="H16888" s="41" t="str">
        <f aca="false">IF(A16888="","",INDEX(P_Zone,F16888))</f>
        <v/>
      </c>
      <c r="I16888" s="41" t="str">
        <f aca="false">IF(A16888="","",IF(D16888="Delivered",IF(B16888&lt;=INDEX(P_Due,F16888),1,0),0))</f>
        <v/>
      </c>
    </row>
    <row r="16889" customFormat="false" ht="15" hidden="false" customHeight="false" outlineLevel="0" collapsed="false">
      <c r="A16889" s="37"/>
      <c r="B16889" s="38"/>
      <c r="C16889" s="39"/>
      <c r="D16889" s="39"/>
      <c r="E16889" s="39"/>
      <c r="F16889" s="41" t="str">
        <f aca="false">IF(A16889="","",MATCH(A16889,P_ID,1))</f>
        <v/>
      </c>
      <c r="G16889" s="41" t="str">
        <f aca="false">IF(A16889="","",INDEX(P_Svc,F16889))</f>
        <v/>
      </c>
      <c r="H16889" s="41" t="str">
        <f aca="false">IF(A16889="","",INDEX(P_Zone,F16889))</f>
        <v/>
      </c>
      <c r="I16889" s="41" t="str">
        <f aca="false">IF(A16889="","",IF(D16889="Delivered",IF(B16889&lt;=INDEX(P_Due,F16889),1,0),0))</f>
        <v/>
      </c>
    </row>
    <row r="16890" customFormat="false" ht="15" hidden="false" customHeight="false" outlineLevel="0" collapsed="false">
      <c r="A16890" s="37"/>
      <c r="B16890" s="38"/>
      <c r="C16890" s="39"/>
      <c r="D16890" s="39"/>
      <c r="E16890" s="39"/>
      <c r="F16890" s="41" t="str">
        <f aca="false">IF(A16890="","",MATCH(A16890,P_ID,1))</f>
        <v/>
      </c>
      <c r="G16890" s="41" t="str">
        <f aca="false">IF(A16890="","",INDEX(P_Svc,F16890))</f>
        <v/>
      </c>
      <c r="H16890" s="41" t="str">
        <f aca="false">IF(A16890="","",INDEX(P_Zone,F16890))</f>
        <v/>
      </c>
      <c r="I16890" s="41" t="str">
        <f aca="false">IF(A16890="","",IF(D16890="Delivered",IF(B16890&lt;=INDEX(P_Due,F16890),1,0),0))</f>
        <v/>
      </c>
    </row>
    <row r="16891" customFormat="false" ht="15" hidden="false" customHeight="false" outlineLevel="0" collapsed="false">
      <c r="A16891" s="37"/>
      <c r="B16891" s="38"/>
      <c r="C16891" s="39"/>
      <c r="D16891" s="39"/>
      <c r="E16891" s="39"/>
      <c r="F16891" s="41" t="str">
        <f aca="false">IF(A16891="","",MATCH(A16891,P_ID,1))</f>
        <v/>
      </c>
      <c r="G16891" s="41" t="str">
        <f aca="false">IF(A16891="","",INDEX(P_Svc,F16891))</f>
        <v/>
      </c>
      <c r="H16891" s="41" t="str">
        <f aca="false">IF(A16891="","",INDEX(P_Zone,F16891))</f>
        <v/>
      </c>
      <c r="I16891" s="41" t="str">
        <f aca="false">IF(A16891="","",IF(D16891="Delivered",IF(B16891&lt;=INDEX(P_Due,F16891),1,0),0))</f>
        <v/>
      </c>
    </row>
    <row r="16892" customFormat="false" ht="15" hidden="false" customHeight="false" outlineLevel="0" collapsed="false">
      <c r="A16892" s="37"/>
      <c r="B16892" s="38"/>
      <c r="C16892" s="39"/>
      <c r="D16892" s="39"/>
      <c r="E16892" s="39"/>
      <c r="F16892" s="41" t="str">
        <f aca="false">IF(A16892="","",MATCH(A16892,P_ID,1))</f>
        <v/>
      </c>
      <c r="G16892" s="41" t="str">
        <f aca="false">IF(A16892="","",INDEX(P_Svc,F16892))</f>
        <v/>
      </c>
      <c r="H16892" s="41" t="str">
        <f aca="false">IF(A16892="","",INDEX(P_Zone,F16892))</f>
        <v/>
      </c>
      <c r="I16892" s="41" t="str">
        <f aca="false">IF(A16892="","",IF(D16892="Delivered",IF(B16892&lt;=INDEX(P_Due,F16892),1,0),0))</f>
        <v/>
      </c>
    </row>
    <row r="16893" customFormat="false" ht="15" hidden="false" customHeight="false" outlineLevel="0" collapsed="false">
      <c r="A16893" s="37"/>
      <c r="B16893" s="38"/>
      <c r="C16893" s="39"/>
      <c r="D16893" s="39"/>
      <c r="E16893" s="39"/>
      <c r="F16893" s="41" t="str">
        <f aca="false">IF(A16893="","",MATCH(A16893,P_ID,1))</f>
        <v/>
      </c>
      <c r="G16893" s="41" t="str">
        <f aca="false">IF(A16893="","",INDEX(P_Svc,F16893))</f>
        <v/>
      </c>
      <c r="H16893" s="41" t="str">
        <f aca="false">IF(A16893="","",INDEX(P_Zone,F16893))</f>
        <v/>
      </c>
      <c r="I16893" s="41" t="str">
        <f aca="false">IF(A16893="","",IF(D16893="Delivered",IF(B16893&lt;=INDEX(P_Due,F16893),1,0),0))</f>
        <v/>
      </c>
    </row>
    <row r="16894" customFormat="false" ht="15" hidden="false" customHeight="false" outlineLevel="0" collapsed="false">
      <c r="A16894" s="37"/>
      <c r="B16894" s="38"/>
      <c r="C16894" s="39"/>
      <c r="D16894" s="39"/>
      <c r="E16894" s="39"/>
      <c r="F16894" s="41" t="str">
        <f aca="false">IF(A16894="","",MATCH(A16894,P_ID,1))</f>
        <v/>
      </c>
      <c r="G16894" s="41" t="str">
        <f aca="false">IF(A16894="","",INDEX(P_Svc,F16894))</f>
        <v/>
      </c>
      <c r="H16894" s="41" t="str">
        <f aca="false">IF(A16894="","",INDEX(P_Zone,F16894))</f>
        <v/>
      </c>
      <c r="I16894" s="41" t="str">
        <f aca="false">IF(A16894="","",IF(D16894="Delivered",IF(B16894&lt;=INDEX(P_Due,F16894),1,0),0))</f>
        <v/>
      </c>
    </row>
    <row r="16895" customFormat="false" ht="15" hidden="false" customHeight="false" outlineLevel="0" collapsed="false">
      <c r="A16895" s="37"/>
      <c r="B16895" s="38"/>
      <c r="C16895" s="39"/>
      <c r="D16895" s="39"/>
      <c r="E16895" s="39"/>
      <c r="F16895" s="41" t="str">
        <f aca="false">IF(A16895="","",MATCH(A16895,P_ID,1))</f>
        <v/>
      </c>
      <c r="G16895" s="41" t="str">
        <f aca="false">IF(A16895="","",INDEX(P_Svc,F16895))</f>
        <v/>
      </c>
      <c r="H16895" s="41" t="str">
        <f aca="false">IF(A16895="","",INDEX(P_Zone,F16895))</f>
        <v/>
      </c>
      <c r="I16895" s="41" t="str">
        <f aca="false">IF(A16895="","",IF(D16895="Delivered",IF(B16895&lt;=INDEX(P_Due,F16895),1,0),0))</f>
        <v/>
      </c>
    </row>
    <row r="16896" customFormat="false" ht="15" hidden="false" customHeight="false" outlineLevel="0" collapsed="false">
      <c r="A16896" s="37"/>
      <c r="B16896" s="38"/>
      <c r="C16896" s="39"/>
      <c r="D16896" s="39"/>
      <c r="E16896" s="39"/>
      <c r="F16896" s="41" t="str">
        <f aca="false">IF(A16896="","",MATCH(A16896,P_ID,1))</f>
        <v/>
      </c>
      <c r="G16896" s="41" t="str">
        <f aca="false">IF(A16896="","",INDEX(P_Svc,F16896))</f>
        <v/>
      </c>
      <c r="H16896" s="41" t="str">
        <f aca="false">IF(A16896="","",INDEX(P_Zone,F16896))</f>
        <v/>
      </c>
      <c r="I16896" s="41" t="str">
        <f aca="false">IF(A16896="","",IF(D16896="Delivered",IF(B16896&lt;=INDEX(P_Due,F16896),1,0),0))</f>
        <v/>
      </c>
    </row>
    <row r="16897" customFormat="false" ht="15" hidden="false" customHeight="false" outlineLevel="0" collapsed="false">
      <c r="A16897" s="37"/>
      <c r="B16897" s="38"/>
      <c r="C16897" s="39"/>
      <c r="D16897" s="39"/>
      <c r="E16897" s="39"/>
      <c r="F16897" s="41" t="str">
        <f aca="false">IF(A16897="","",MATCH(A16897,P_ID,1))</f>
        <v/>
      </c>
      <c r="G16897" s="41" t="str">
        <f aca="false">IF(A16897="","",INDEX(P_Svc,F16897))</f>
        <v/>
      </c>
      <c r="H16897" s="41" t="str">
        <f aca="false">IF(A16897="","",INDEX(P_Zone,F16897))</f>
        <v/>
      </c>
      <c r="I16897" s="41" t="str">
        <f aca="false">IF(A16897="","",IF(D16897="Delivered",IF(B16897&lt;=INDEX(P_Due,F16897),1,0),0))</f>
        <v/>
      </c>
    </row>
    <row r="16898" customFormat="false" ht="15" hidden="false" customHeight="false" outlineLevel="0" collapsed="false">
      <c r="A16898" s="37"/>
      <c r="B16898" s="38"/>
      <c r="C16898" s="39"/>
      <c r="D16898" s="39"/>
      <c r="E16898" s="39"/>
      <c r="F16898" s="41" t="str">
        <f aca="false">IF(A16898="","",MATCH(A16898,P_ID,1))</f>
        <v/>
      </c>
      <c r="G16898" s="41" t="str">
        <f aca="false">IF(A16898="","",INDEX(P_Svc,F16898))</f>
        <v/>
      </c>
      <c r="H16898" s="41" t="str">
        <f aca="false">IF(A16898="","",INDEX(P_Zone,F16898))</f>
        <v/>
      </c>
      <c r="I16898" s="41" t="str">
        <f aca="false">IF(A16898="","",IF(D16898="Delivered",IF(B16898&lt;=INDEX(P_Due,F16898),1,0),0))</f>
        <v/>
      </c>
    </row>
    <row r="16899" customFormat="false" ht="15" hidden="false" customHeight="false" outlineLevel="0" collapsed="false">
      <c r="A16899" s="37"/>
      <c r="B16899" s="38"/>
      <c r="C16899" s="39"/>
      <c r="D16899" s="39"/>
      <c r="E16899" s="39"/>
      <c r="F16899" s="41" t="str">
        <f aca="false">IF(A16899="","",MATCH(A16899,P_ID,1))</f>
        <v/>
      </c>
      <c r="G16899" s="41" t="str">
        <f aca="false">IF(A16899="","",INDEX(P_Svc,F16899))</f>
        <v/>
      </c>
      <c r="H16899" s="41" t="str">
        <f aca="false">IF(A16899="","",INDEX(P_Zone,F16899))</f>
        <v/>
      </c>
      <c r="I16899" s="41" t="str">
        <f aca="false">IF(A16899="","",IF(D16899="Delivered",IF(B16899&lt;=INDEX(P_Due,F16899),1,0),0))</f>
        <v/>
      </c>
    </row>
    <row r="16900" customFormat="false" ht="15" hidden="false" customHeight="false" outlineLevel="0" collapsed="false">
      <c r="A16900" s="37"/>
      <c r="B16900" s="38"/>
      <c r="C16900" s="39"/>
      <c r="D16900" s="39"/>
      <c r="E16900" s="39"/>
      <c r="F16900" s="41" t="str">
        <f aca="false">IF(A16900="","",MATCH(A16900,P_ID,1))</f>
        <v/>
      </c>
      <c r="G16900" s="41" t="str">
        <f aca="false">IF(A16900="","",INDEX(P_Svc,F16900))</f>
        <v/>
      </c>
      <c r="H16900" s="41" t="str">
        <f aca="false">IF(A16900="","",INDEX(P_Zone,F16900))</f>
        <v/>
      </c>
      <c r="I16900" s="41" t="str">
        <f aca="false">IF(A16900="","",IF(D16900="Delivered",IF(B16900&lt;=INDEX(P_Due,F16900),1,0),0))</f>
        <v/>
      </c>
    </row>
    <row r="16901" customFormat="false" ht="15" hidden="false" customHeight="false" outlineLevel="0" collapsed="false">
      <c r="A16901" s="37"/>
      <c r="B16901" s="38"/>
      <c r="C16901" s="39"/>
      <c r="D16901" s="39"/>
      <c r="E16901" s="39"/>
      <c r="F16901" s="41" t="str">
        <f aca="false">IF(A16901="","",MATCH(A16901,P_ID,1))</f>
        <v/>
      </c>
      <c r="G16901" s="41" t="str">
        <f aca="false">IF(A16901="","",INDEX(P_Svc,F16901))</f>
        <v/>
      </c>
      <c r="H16901" s="41" t="str">
        <f aca="false">IF(A16901="","",INDEX(P_Zone,F16901))</f>
        <v/>
      </c>
      <c r="I16901" s="41" t="str">
        <f aca="false">IF(A16901="","",IF(D16901="Delivered",IF(B16901&lt;=INDEX(P_Due,F16901),1,0),0))</f>
        <v/>
      </c>
    </row>
    <row r="16902" customFormat="false" ht="15" hidden="false" customHeight="false" outlineLevel="0" collapsed="false">
      <c r="A16902" s="37"/>
      <c r="B16902" s="38"/>
      <c r="C16902" s="39"/>
      <c r="D16902" s="39"/>
      <c r="E16902" s="39"/>
      <c r="F16902" s="41" t="str">
        <f aca="false">IF(A16902="","",MATCH(A16902,P_ID,1))</f>
        <v/>
      </c>
      <c r="G16902" s="41" t="str">
        <f aca="false">IF(A16902="","",INDEX(P_Svc,F16902))</f>
        <v/>
      </c>
      <c r="H16902" s="41" t="str">
        <f aca="false">IF(A16902="","",INDEX(P_Zone,F16902))</f>
        <v/>
      </c>
      <c r="I16902" s="41" t="str">
        <f aca="false">IF(A16902="","",IF(D16902="Delivered",IF(B16902&lt;=INDEX(P_Due,F16902),1,0),0))</f>
        <v/>
      </c>
    </row>
    <row r="16903" customFormat="false" ht="15" hidden="false" customHeight="false" outlineLevel="0" collapsed="false">
      <c r="A16903" s="37"/>
      <c r="B16903" s="38"/>
      <c r="C16903" s="39"/>
      <c r="D16903" s="39"/>
      <c r="E16903" s="39"/>
      <c r="F16903" s="41" t="str">
        <f aca="false">IF(A16903="","",MATCH(A16903,P_ID,1))</f>
        <v/>
      </c>
      <c r="G16903" s="41" t="str">
        <f aca="false">IF(A16903="","",INDEX(P_Svc,F16903))</f>
        <v/>
      </c>
      <c r="H16903" s="41" t="str">
        <f aca="false">IF(A16903="","",INDEX(P_Zone,F16903))</f>
        <v/>
      </c>
      <c r="I16903" s="41" t="str">
        <f aca="false">IF(A16903="","",IF(D16903="Delivered",IF(B16903&lt;=INDEX(P_Due,F16903),1,0),0))</f>
        <v/>
      </c>
    </row>
    <row r="16904" customFormat="false" ht="15" hidden="false" customHeight="false" outlineLevel="0" collapsed="false">
      <c r="A16904" s="37"/>
      <c r="B16904" s="38"/>
      <c r="C16904" s="39"/>
      <c r="D16904" s="39"/>
      <c r="E16904" s="39"/>
      <c r="F16904" s="41" t="str">
        <f aca="false">IF(A16904="","",MATCH(A16904,P_ID,1))</f>
        <v/>
      </c>
      <c r="G16904" s="41" t="str">
        <f aca="false">IF(A16904="","",INDEX(P_Svc,F16904))</f>
        <v/>
      </c>
      <c r="H16904" s="41" t="str">
        <f aca="false">IF(A16904="","",INDEX(P_Zone,F16904))</f>
        <v/>
      </c>
      <c r="I16904" s="41" t="str">
        <f aca="false">IF(A16904="","",IF(D16904="Delivered",IF(B16904&lt;=INDEX(P_Due,F16904),1,0),0))</f>
        <v/>
      </c>
    </row>
    <row r="16905" customFormat="false" ht="15" hidden="false" customHeight="false" outlineLevel="0" collapsed="false">
      <c r="A16905" s="37"/>
      <c r="B16905" s="38"/>
      <c r="C16905" s="39"/>
      <c r="D16905" s="39"/>
      <c r="E16905" s="39"/>
      <c r="F16905" s="41" t="str">
        <f aca="false">IF(A16905="","",MATCH(A16905,P_ID,1))</f>
        <v/>
      </c>
      <c r="G16905" s="41" t="str">
        <f aca="false">IF(A16905="","",INDEX(P_Svc,F16905))</f>
        <v/>
      </c>
      <c r="H16905" s="41" t="str">
        <f aca="false">IF(A16905="","",INDEX(P_Zone,F16905))</f>
        <v/>
      </c>
      <c r="I16905" s="41" t="str">
        <f aca="false">IF(A16905="","",IF(D16905="Delivered",IF(B16905&lt;=INDEX(P_Due,F16905),1,0),0))</f>
        <v/>
      </c>
    </row>
    <row r="16906" customFormat="false" ht="15" hidden="false" customHeight="false" outlineLevel="0" collapsed="false">
      <c r="A16906" s="37"/>
      <c r="B16906" s="38"/>
      <c r="C16906" s="39"/>
      <c r="D16906" s="39"/>
      <c r="E16906" s="39"/>
      <c r="F16906" s="41" t="str">
        <f aca="false">IF(A16906="","",MATCH(A16906,P_ID,1))</f>
        <v/>
      </c>
      <c r="G16906" s="41" t="str">
        <f aca="false">IF(A16906="","",INDEX(P_Svc,F16906))</f>
        <v/>
      </c>
      <c r="H16906" s="41" t="str">
        <f aca="false">IF(A16906="","",INDEX(P_Zone,F16906))</f>
        <v/>
      </c>
      <c r="I16906" s="41" t="str">
        <f aca="false">IF(A16906="","",IF(D16906="Delivered",IF(B16906&lt;=INDEX(P_Due,F16906),1,0),0))</f>
        <v/>
      </c>
    </row>
    <row r="16907" customFormat="false" ht="15" hidden="false" customHeight="false" outlineLevel="0" collapsed="false">
      <c r="A16907" s="37"/>
      <c r="B16907" s="38"/>
      <c r="C16907" s="39"/>
      <c r="D16907" s="39"/>
      <c r="E16907" s="39"/>
      <c r="F16907" s="41" t="str">
        <f aca="false">IF(A16907="","",MATCH(A16907,P_ID,1))</f>
        <v/>
      </c>
      <c r="G16907" s="41" t="str">
        <f aca="false">IF(A16907="","",INDEX(P_Svc,F16907))</f>
        <v/>
      </c>
      <c r="H16907" s="41" t="str">
        <f aca="false">IF(A16907="","",INDEX(P_Zone,F16907))</f>
        <v/>
      </c>
      <c r="I16907" s="41" t="str">
        <f aca="false">IF(A16907="","",IF(D16907="Delivered",IF(B16907&lt;=INDEX(P_Due,F16907),1,0),0))</f>
        <v/>
      </c>
    </row>
    <row r="16908" customFormat="false" ht="15" hidden="false" customHeight="false" outlineLevel="0" collapsed="false">
      <c r="A16908" s="37"/>
      <c r="B16908" s="38"/>
      <c r="C16908" s="39"/>
      <c r="D16908" s="39"/>
      <c r="E16908" s="39"/>
      <c r="F16908" s="41" t="str">
        <f aca="false">IF(A16908="","",MATCH(A16908,P_ID,1))</f>
        <v/>
      </c>
      <c r="G16908" s="41" t="str">
        <f aca="false">IF(A16908="","",INDEX(P_Svc,F16908))</f>
        <v/>
      </c>
      <c r="H16908" s="41" t="str">
        <f aca="false">IF(A16908="","",INDEX(P_Zone,F16908))</f>
        <v/>
      </c>
      <c r="I16908" s="41" t="str">
        <f aca="false">IF(A16908="","",IF(D16908="Delivered",IF(B16908&lt;=INDEX(P_Due,F16908),1,0),0))</f>
        <v/>
      </c>
    </row>
    <row r="16909" customFormat="false" ht="15" hidden="false" customHeight="false" outlineLevel="0" collapsed="false">
      <c r="A16909" s="37"/>
      <c r="B16909" s="38"/>
      <c r="C16909" s="39"/>
      <c r="D16909" s="39"/>
      <c r="E16909" s="39"/>
      <c r="F16909" s="41" t="str">
        <f aca="false">IF(A16909="","",MATCH(A16909,P_ID,1))</f>
        <v/>
      </c>
      <c r="G16909" s="41" t="str">
        <f aca="false">IF(A16909="","",INDEX(P_Svc,F16909))</f>
        <v/>
      </c>
      <c r="H16909" s="41" t="str">
        <f aca="false">IF(A16909="","",INDEX(P_Zone,F16909))</f>
        <v/>
      </c>
      <c r="I16909" s="41" t="str">
        <f aca="false">IF(A16909="","",IF(D16909="Delivered",IF(B16909&lt;=INDEX(P_Due,F16909),1,0),0))</f>
        <v/>
      </c>
    </row>
    <row r="16910" customFormat="false" ht="15" hidden="false" customHeight="false" outlineLevel="0" collapsed="false">
      <c r="A16910" s="37"/>
      <c r="B16910" s="38"/>
      <c r="C16910" s="39"/>
      <c r="D16910" s="39"/>
      <c r="E16910" s="39"/>
      <c r="F16910" s="41" t="str">
        <f aca="false">IF(A16910="","",MATCH(A16910,P_ID,1))</f>
        <v/>
      </c>
      <c r="G16910" s="41" t="str">
        <f aca="false">IF(A16910="","",INDEX(P_Svc,F16910))</f>
        <v/>
      </c>
      <c r="H16910" s="41" t="str">
        <f aca="false">IF(A16910="","",INDEX(P_Zone,F16910))</f>
        <v/>
      </c>
      <c r="I16910" s="41" t="str">
        <f aca="false">IF(A16910="","",IF(D16910="Delivered",IF(B16910&lt;=INDEX(P_Due,F16910),1,0),0))</f>
        <v/>
      </c>
    </row>
    <row r="16911" customFormat="false" ht="15" hidden="false" customHeight="false" outlineLevel="0" collapsed="false">
      <c r="A16911" s="37"/>
      <c r="B16911" s="38"/>
      <c r="C16911" s="39"/>
      <c r="D16911" s="39"/>
      <c r="E16911" s="39"/>
      <c r="F16911" s="41" t="str">
        <f aca="false">IF(A16911="","",MATCH(A16911,P_ID,1))</f>
        <v/>
      </c>
      <c r="G16911" s="41" t="str">
        <f aca="false">IF(A16911="","",INDEX(P_Svc,F16911))</f>
        <v/>
      </c>
      <c r="H16911" s="41" t="str">
        <f aca="false">IF(A16911="","",INDEX(P_Zone,F16911))</f>
        <v/>
      </c>
      <c r="I16911" s="41" t="str">
        <f aca="false">IF(A16911="","",IF(D16911="Delivered",IF(B16911&lt;=INDEX(P_Due,F16911),1,0),0))</f>
        <v/>
      </c>
    </row>
    <row r="16912" customFormat="false" ht="15" hidden="false" customHeight="false" outlineLevel="0" collapsed="false">
      <c r="A16912" s="37"/>
      <c r="B16912" s="38"/>
      <c r="C16912" s="39"/>
      <c r="D16912" s="39"/>
      <c r="E16912" s="39"/>
      <c r="F16912" s="41" t="str">
        <f aca="false">IF(A16912="","",MATCH(A16912,P_ID,1))</f>
        <v/>
      </c>
      <c r="G16912" s="41" t="str">
        <f aca="false">IF(A16912="","",INDEX(P_Svc,F16912))</f>
        <v/>
      </c>
      <c r="H16912" s="41" t="str">
        <f aca="false">IF(A16912="","",INDEX(P_Zone,F16912))</f>
        <v/>
      </c>
      <c r="I16912" s="41" t="str">
        <f aca="false">IF(A16912="","",IF(D16912="Delivered",IF(B16912&lt;=INDEX(P_Due,F16912),1,0),0))</f>
        <v/>
      </c>
    </row>
    <row r="16913" customFormat="false" ht="15" hidden="false" customHeight="false" outlineLevel="0" collapsed="false">
      <c r="A16913" s="37"/>
      <c r="B16913" s="38"/>
      <c r="C16913" s="39"/>
      <c r="D16913" s="39"/>
      <c r="E16913" s="39"/>
      <c r="F16913" s="41" t="str">
        <f aca="false">IF(A16913="","",MATCH(A16913,P_ID,1))</f>
        <v/>
      </c>
      <c r="G16913" s="41" t="str">
        <f aca="false">IF(A16913="","",INDEX(P_Svc,F16913))</f>
        <v/>
      </c>
      <c r="H16913" s="41" t="str">
        <f aca="false">IF(A16913="","",INDEX(P_Zone,F16913))</f>
        <v/>
      </c>
      <c r="I16913" s="41" t="str">
        <f aca="false">IF(A16913="","",IF(D16913="Delivered",IF(B16913&lt;=INDEX(P_Due,F16913),1,0),0))</f>
        <v/>
      </c>
    </row>
    <row r="16914" customFormat="false" ht="15" hidden="false" customHeight="false" outlineLevel="0" collapsed="false">
      <c r="A16914" s="37"/>
      <c r="B16914" s="38"/>
      <c r="C16914" s="39"/>
      <c r="D16914" s="39"/>
      <c r="E16914" s="39"/>
      <c r="F16914" s="41" t="str">
        <f aca="false">IF(A16914="","",MATCH(A16914,P_ID,1))</f>
        <v/>
      </c>
      <c r="G16914" s="41" t="str">
        <f aca="false">IF(A16914="","",INDEX(P_Svc,F16914))</f>
        <v/>
      </c>
      <c r="H16914" s="41" t="str">
        <f aca="false">IF(A16914="","",INDEX(P_Zone,F16914))</f>
        <v/>
      </c>
      <c r="I16914" s="41" t="str">
        <f aca="false">IF(A16914="","",IF(D16914="Delivered",IF(B16914&lt;=INDEX(P_Due,F16914),1,0),0))</f>
        <v/>
      </c>
    </row>
    <row r="16915" customFormat="false" ht="15" hidden="false" customHeight="false" outlineLevel="0" collapsed="false">
      <c r="A16915" s="37"/>
      <c r="B16915" s="38"/>
      <c r="C16915" s="39"/>
      <c r="D16915" s="39"/>
      <c r="E16915" s="39"/>
      <c r="F16915" s="41" t="str">
        <f aca="false">IF(A16915="","",MATCH(A16915,P_ID,1))</f>
        <v/>
      </c>
      <c r="G16915" s="41" t="str">
        <f aca="false">IF(A16915="","",INDEX(P_Svc,F16915))</f>
        <v/>
      </c>
      <c r="H16915" s="41" t="str">
        <f aca="false">IF(A16915="","",INDEX(P_Zone,F16915))</f>
        <v/>
      </c>
      <c r="I16915" s="41" t="str">
        <f aca="false">IF(A16915="","",IF(D16915="Delivered",IF(B16915&lt;=INDEX(P_Due,F16915),1,0),0))</f>
        <v/>
      </c>
    </row>
    <row r="16916" customFormat="false" ht="15" hidden="false" customHeight="false" outlineLevel="0" collapsed="false">
      <c r="A16916" s="37"/>
      <c r="B16916" s="38"/>
      <c r="C16916" s="39"/>
      <c r="D16916" s="39"/>
      <c r="E16916" s="39"/>
      <c r="F16916" s="41" t="str">
        <f aca="false">IF(A16916="","",MATCH(A16916,P_ID,1))</f>
        <v/>
      </c>
      <c r="G16916" s="41" t="str">
        <f aca="false">IF(A16916="","",INDEX(P_Svc,F16916))</f>
        <v/>
      </c>
      <c r="H16916" s="41" t="str">
        <f aca="false">IF(A16916="","",INDEX(P_Zone,F16916))</f>
        <v/>
      </c>
      <c r="I16916" s="41" t="str">
        <f aca="false">IF(A16916="","",IF(D16916="Delivered",IF(B16916&lt;=INDEX(P_Due,F16916),1,0),0))</f>
        <v/>
      </c>
    </row>
    <row r="16917" customFormat="false" ht="15" hidden="false" customHeight="false" outlineLevel="0" collapsed="false">
      <c r="A16917" s="37"/>
      <c r="B16917" s="38"/>
      <c r="C16917" s="39"/>
      <c r="D16917" s="39"/>
      <c r="E16917" s="39"/>
      <c r="F16917" s="41" t="str">
        <f aca="false">IF(A16917="","",MATCH(A16917,P_ID,1))</f>
        <v/>
      </c>
      <c r="G16917" s="41" t="str">
        <f aca="false">IF(A16917="","",INDEX(P_Svc,F16917))</f>
        <v/>
      </c>
      <c r="H16917" s="41" t="str">
        <f aca="false">IF(A16917="","",INDEX(P_Zone,F16917))</f>
        <v/>
      </c>
      <c r="I16917" s="41" t="str">
        <f aca="false">IF(A16917="","",IF(D16917="Delivered",IF(B16917&lt;=INDEX(P_Due,F16917),1,0),0))</f>
        <v/>
      </c>
    </row>
    <row r="16918" customFormat="false" ht="15" hidden="false" customHeight="false" outlineLevel="0" collapsed="false">
      <c r="A16918" s="37"/>
      <c r="B16918" s="38"/>
      <c r="C16918" s="39"/>
      <c r="D16918" s="39"/>
      <c r="E16918" s="39"/>
      <c r="F16918" s="41" t="str">
        <f aca="false">IF(A16918="","",MATCH(A16918,P_ID,1))</f>
        <v/>
      </c>
      <c r="G16918" s="41" t="str">
        <f aca="false">IF(A16918="","",INDEX(P_Svc,F16918))</f>
        <v/>
      </c>
      <c r="H16918" s="41" t="str">
        <f aca="false">IF(A16918="","",INDEX(P_Zone,F16918))</f>
        <v/>
      </c>
      <c r="I16918" s="41" t="str">
        <f aca="false">IF(A16918="","",IF(D16918="Delivered",IF(B16918&lt;=INDEX(P_Due,F16918),1,0),0))</f>
        <v/>
      </c>
    </row>
    <row r="16919" customFormat="false" ht="15" hidden="false" customHeight="false" outlineLevel="0" collapsed="false">
      <c r="A16919" s="37"/>
      <c r="B16919" s="38"/>
      <c r="C16919" s="39"/>
      <c r="D16919" s="39"/>
      <c r="E16919" s="39"/>
      <c r="F16919" s="41" t="str">
        <f aca="false">IF(A16919="","",MATCH(A16919,P_ID,1))</f>
        <v/>
      </c>
      <c r="G16919" s="41" t="str">
        <f aca="false">IF(A16919="","",INDEX(P_Svc,F16919))</f>
        <v/>
      </c>
      <c r="H16919" s="41" t="str">
        <f aca="false">IF(A16919="","",INDEX(P_Zone,F16919))</f>
        <v/>
      </c>
      <c r="I16919" s="41" t="str">
        <f aca="false">IF(A16919="","",IF(D16919="Delivered",IF(B16919&lt;=INDEX(P_Due,F16919),1,0),0))</f>
        <v/>
      </c>
    </row>
    <row r="16920" customFormat="false" ht="15" hidden="false" customHeight="false" outlineLevel="0" collapsed="false">
      <c r="A16920" s="37"/>
      <c r="B16920" s="38"/>
      <c r="C16920" s="39"/>
      <c r="D16920" s="39"/>
      <c r="E16920" s="39"/>
      <c r="F16920" s="41" t="str">
        <f aca="false">IF(A16920="","",MATCH(A16920,P_ID,1))</f>
        <v/>
      </c>
      <c r="G16920" s="41" t="str">
        <f aca="false">IF(A16920="","",INDEX(P_Svc,F16920))</f>
        <v/>
      </c>
      <c r="H16920" s="41" t="str">
        <f aca="false">IF(A16920="","",INDEX(P_Zone,F16920))</f>
        <v/>
      </c>
      <c r="I16920" s="41" t="str">
        <f aca="false">IF(A16920="","",IF(D16920="Delivered",IF(B16920&lt;=INDEX(P_Due,F16920),1,0),0))</f>
        <v/>
      </c>
    </row>
    <row r="16921" customFormat="false" ht="15" hidden="false" customHeight="false" outlineLevel="0" collapsed="false">
      <c r="A16921" s="37"/>
      <c r="B16921" s="38"/>
      <c r="C16921" s="39"/>
      <c r="D16921" s="39"/>
      <c r="E16921" s="39"/>
      <c r="F16921" s="41" t="str">
        <f aca="false">IF(A16921="","",MATCH(A16921,P_ID,1))</f>
        <v/>
      </c>
      <c r="G16921" s="41" t="str">
        <f aca="false">IF(A16921="","",INDEX(P_Svc,F16921))</f>
        <v/>
      </c>
      <c r="H16921" s="41" t="str">
        <f aca="false">IF(A16921="","",INDEX(P_Zone,F16921))</f>
        <v/>
      </c>
      <c r="I16921" s="41" t="str">
        <f aca="false">IF(A16921="","",IF(D16921="Delivered",IF(B16921&lt;=INDEX(P_Due,F16921),1,0),0))</f>
        <v/>
      </c>
    </row>
    <row r="16922" customFormat="false" ht="15" hidden="false" customHeight="false" outlineLevel="0" collapsed="false">
      <c r="A16922" s="37"/>
      <c r="B16922" s="38"/>
      <c r="C16922" s="39"/>
      <c r="D16922" s="39"/>
      <c r="E16922" s="39"/>
      <c r="F16922" s="41" t="str">
        <f aca="false">IF(A16922="","",MATCH(A16922,P_ID,1))</f>
        <v/>
      </c>
      <c r="G16922" s="41" t="str">
        <f aca="false">IF(A16922="","",INDEX(P_Svc,F16922))</f>
        <v/>
      </c>
      <c r="H16922" s="41" t="str">
        <f aca="false">IF(A16922="","",INDEX(P_Zone,F16922))</f>
        <v/>
      </c>
      <c r="I16922" s="41" t="str">
        <f aca="false">IF(A16922="","",IF(D16922="Delivered",IF(B16922&lt;=INDEX(P_Due,F16922),1,0),0))</f>
        <v/>
      </c>
    </row>
    <row r="16923" customFormat="false" ht="15" hidden="false" customHeight="false" outlineLevel="0" collapsed="false">
      <c r="A16923" s="37"/>
      <c r="B16923" s="38"/>
      <c r="C16923" s="39"/>
      <c r="D16923" s="39"/>
      <c r="E16923" s="39"/>
      <c r="F16923" s="41" t="str">
        <f aca="false">IF(A16923="","",MATCH(A16923,P_ID,1))</f>
        <v/>
      </c>
      <c r="G16923" s="41" t="str">
        <f aca="false">IF(A16923="","",INDEX(P_Svc,F16923))</f>
        <v/>
      </c>
      <c r="H16923" s="41" t="str">
        <f aca="false">IF(A16923="","",INDEX(P_Zone,F16923))</f>
        <v/>
      </c>
      <c r="I16923" s="41" t="str">
        <f aca="false">IF(A16923="","",IF(D16923="Delivered",IF(B16923&lt;=INDEX(P_Due,F16923),1,0),0))</f>
        <v/>
      </c>
    </row>
    <row r="16924" customFormat="false" ht="15" hidden="false" customHeight="false" outlineLevel="0" collapsed="false">
      <c r="A16924" s="37"/>
      <c r="B16924" s="38"/>
      <c r="C16924" s="39"/>
      <c r="D16924" s="39"/>
      <c r="E16924" s="39"/>
      <c r="F16924" s="41" t="str">
        <f aca="false">IF(A16924="","",MATCH(A16924,P_ID,1))</f>
        <v/>
      </c>
      <c r="G16924" s="41" t="str">
        <f aca="false">IF(A16924="","",INDEX(P_Svc,F16924))</f>
        <v/>
      </c>
      <c r="H16924" s="41" t="str">
        <f aca="false">IF(A16924="","",INDEX(P_Zone,F16924))</f>
        <v/>
      </c>
      <c r="I16924" s="41" t="str">
        <f aca="false">IF(A16924="","",IF(D16924="Delivered",IF(B16924&lt;=INDEX(P_Due,F16924),1,0),0))</f>
        <v/>
      </c>
    </row>
    <row r="16925" customFormat="false" ht="15" hidden="false" customHeight="false" outlineLevel="0" collapsed="false">
      <c r="A16925" s="37"/>
      <c r="B16925" s="38"/>
      <c r="C16925" s="39"/>
      <c r="D16925" s="39"/>
      <c r="E16925" s="39"/>
      <c r="F16925" s="41" t="str">
        <f aca="false">IF(A16925="","",MATCH(A16925,P_ID,1))</f>
        <v/>
      </c>
      <c r="G16925" s="41" t="str">
        <f aca="false">IF(A16925="","",INDEX(P_Svc,F16925))</f>
        <v/>
      </c>
      <c r="H16925" s="41" t="str">
        <f aca="false">IF(A16925="","",INDEX(P_Zone,F16925))</f>
        <v/>
      </c>
      <c r="I16925" s="41" t="str">
        <f aca="false">IF(A16925="","",IF(D16925="Delivered",IF(B16925&lt;=INDEX(P_Due,F16925),1,0),0))</f>
        <v/>
      </c>
    </row>
    <row r="16926" customFormat="false" ht="15" hidden="false" customHeight="false" outlineLevel="0" collapsed="false">
      <c r="A16926" s="37"/>
      <c r="B16926" s="38"/>
      <c r="C16926" s="39"/>
      <c r="D16926" s="39"/>
      <c r="E16926" s="39"/>
      <c r="F16926" s="41" t="str">
        <f aca="false">IF(A16926="","",MATCH(A16926,P_ID,1))</f>
        <v/>
      </c>
      <c r="G16926" s="41" t="str">
        <f aca="false">IF(A16926="","",INDEX(P_Svc,F16926))</f>
        <v/>
      </c>
      <c r="H16926" s="41" t="str">
        <f aca="false">IF(A16926="","",INDEX(P_Zone,F16926))</f>
        <v/>
      </c>
      <c r="I16926" s="41" t="str">
        <f aca="false">IF(A16926="","",IF(D16926="Delivered",IF(B16926&lt;=INDEX(P_Due,F16926),1,0),0))</f>
        <v/>
      </c>
    </row>
    <row r="16927" customFormat="false" ht="15" hidden="false" customHeight="false" outlineLevel="0" collapsed="false">
      <c r="A16927" s="37"/>
      <c r="B16927" s="38"/>
      <c r="C16927" s="39"/>
      <c r="D16927" s="39"/>
      <c r="E16927" s="39"/>
      <c r="F16927" s="41" t="str">
        <f aca="false">IF(A16927="","",MATCH(A16927,P_ID,1))</f>
        <v/>
      </c>
      <c r="G16927" s="41" t="str">
        <f aca="false">IF(A16927="","",INDEX(P_Svc,F16927))</f>
        <v/>
      </c>
      <c r="H16927" s="41" t="str">
        <f aca="false">IF(A16927="","",INDEX(P_Zone,F16927))</f>
        <v/>
      </c>
      <c r="I16927" s="41" t="str">
        <f aca="false">IF(A16927="","",IF(D16927="Delivered",IF(B16927&lt;=INDEX(P_Due,F16927),1,0),0))</f>
        <v/>
      </c>
    </row>
    <row r="16928" customFormat="false" ht="15" hidden="false" customHeight="false" outlineLevel="0" collapsed="false">
      <c r="A16928" s="37"/>
      <c r="B16928" s="38"/>
      <c r="C16928" s="39"/>
      <c r="D16928" s="39"/>
      <c r="E16928" s="39"/>
      <c r="F16928" s="41" t="str">
        <f aca="false">IF(A16928="","",MATCH(A16928,P_ID,1))</f>
        <v/>
      </c>
      <c r="G16928" s="41" t="str">
        <f aca="false">IF(A16928="","",INDEX(P_Svc,F16928))</f>
        <v/>
      </c>
      <c r="H16928" s="41" t="str">
        <f aca="false">IF(A16928="","",INDEX(P_Zone,F16928))</f>
        <v/>
      </c>
      <c r="I16928" s="41" t="str">
        <f aca="false">IF(A16928="","",IF(D16928="Delivered",IF(B16928&lt;=INDEX(P_Due,F16928),1,0),0))</f>
        <v/>
      </c>
    </row>
    <row r="16929" customFormat="false" ht="15" hidden="false" customHeight="false" outlineLevel="0" collapsed="false">
      <c r="A16929" s="37"/>
      <c r="B16929" s="38"/>
      <c r="C16929" s="39"/>
      <c r="D16929" s="39"/>
      <c r="E16929" s="39"/>
      <c r="F16929" s="41" t="str">
        <f aca="false">IF(A16929="","",MATCH(A16929,P_ID,1))</f>
        <v/>
      </c>
      <c r="G16929" s="41" t="str">
        <f aca="false">IF(A16929="","",INDEX(P_Svc,F16929))</f>
        <v/>
      </c>
      <c r="H16929" s="41" t="str">
        <f aca="false">IF(A16929="","",INDEX(P_Zone,F16929))</f>
        <v/>
      </c>
      <c r="I16929" s="41" t="str">
        <f aca="false">IF(A16929="","",IF(D16929="Delivered",IF(B16929&lt;=INDEX(P_Due,F16929),1,0),0))</f>
        <v/>
      </c>
    </row>
    <row r="16930" customFormat="false" ht="15" hidden="false" customHeight="false" outlineLevel="0" collapsed="false">
      <c r="A16930" s="37"/>
      <c r="B16930" s="38"/>
      <c r="C16930" s="39"/>
      <c r="D16930" s="39"/>
      <c r="E16930" s="39"/>
      <c r="F16930" s="41" t="str">
        <f aca="false">IF(A16930="","",MATCH(A16930,P_ID,1))</f>
        <v/>
      </c>
      <c r="G16930" s="41" t="str">
        <f aca="false">IF(A16930="","",INDEX(P_Svc,F16930))</f>
        <v/>
      </c>
      <c r="H16930" s="41" t="str">
        <f aca="false">IF(A16930="","",INDEX(P_Zone,F16930))</f>
        <v/>
      </c>
      <c r="I16930" s="41" t="str">
        <f aca="false">IF(A16930="","",IF(D16930="Delivered",IF(B16930&lt;=INDEX(P_Due,F16930),1,0),0))</f>
        <v/>
      </c>
    </row>
    <row r="16931" customFormat="false" ht="15" hidden="false" customHeight="false" outlineLevel="0" collapsed="false">
      <c r="A16931" s="37"/>
      <c r="B16931" s="38"/>
      <c r="C16931" s="39"/>
      <c r="D16931" s="39"/>
      <c r="E16931" s="39"/>
      <c r="F16931" s="41" t="str">
        <f aca="false">IF(A16931="","",MATCH(A16931,P_ID,1))</f>
        <v/>
      </c>
      <c r="G16931" s="41" t="str">
        <f aca="false">IF(A16931="","",INDEX(P_Svc,F16931))</f>
        <v/>
      </c>
      <c r="H16931" s="41" t="str">
        <f aca="false">IF(A16931="","",INDEX(P_Zone,F16931))</f>
        <v/>
      </c>
      <c r="I16931" s="41" t="str">
        <f aca="false">IF(A16931="","",IF(D16931="Delivered",IF(B16931&lt;=INDEX(P_Due,F16931),1,0),0))</f>
        <v/>
      </c>
    </row>
    <row r="16932" customFormat="false" ht="15" hidden="false" customHeight="false" outlineLevel="0" collapsed="false">
      <c r="A16932" s="37"/>
      <c r="B16932" s="38"/>
      <c r="C16932" s="39"/>
      <c r="D16932" s="39"/>
      <c r="E16932" s="39"/>
      <c r="F16932" s="41" t="str">
        <f aca="false">IF(A16932="","",MATCH(A16932,P_ID,1))</f>
        <v/>
      </c>
      <c r="G16932" s="41" t="str">
        <f aca="false">IF(A16932="","",INDEX(P_Svc,F16932))</f>
        <v/>
      </c>
      <c r="H16932" s="41" t="str">
        <f aca="false">IF(A16932="","",INDEX(P_Zone,F16932))</f>
        <v/>
      </c>
      <c r="I16932" s="41" t="str">
        <f aca="false">IF(A16932="","",IF(D16932="Delivered",IF(B16932&lt;=INDEX(P_Due,F16932),1,0),0))</f>
        <v/>
      </c>
    </row>
    <row r="16933" customFormat="false" ht="15" hidden="false" customHeight="false" outlineLevel="0" collapsed="false">
      <c r="A16933" s="37"/>
      <c r="B16933" s="38"/>
      <c r="C16933" s="39"/>
      <c r="D16933" s="39"/>
      <c r="E16933" s="39"/>
      <c r="F16933" s="41" t="str">
        <f aca="false">IF(A16933="","",MATCH(A16933,P_ID,1))</f>
        <v/>
      </c>
      <c r="G16933" s="41" t="str">
        <f aca="false">IF(A16933="","",INDEX(P_Svc,F16933))</f>
        <v/>
      </c>
      <c r="H16933" s="41" t="str">
        <f aca="false">IF(A16933="","",INDEX(P_Zone,F16933))</f>
        <v/>
      </c>
      <c r="I16933" s="41" t="str">
        <f aca="false">IF(A16933="","",IF(D16933="Delivered",IF(B16933&lt;=INDEX(P_Due,F16933),1,0),0))</f>
        <v/>
      </c>
    </row>
    <row r="16934" customFormat="false" ht="15" hidden="false" customHeight="false" outlineLevel="0" collapsed="false">
      <c r="A16934" s="37"/>
      <c r="B16934" s="38"/>
      <c r="C16934" s="39"/>
      <c r="D16934" s="39"/>
      <c r="E16934" s="39"/>
      <c r="F16934" s="41" t="str">
        <f aca="false">IF(A16934="","",MATCH(A16934,P_ID,1))</f>
        <v/>
      </c>
      <c r="G16934" s="41" t="str">
        <f aca="false">IF(A16934="","",INDEX(P_Svc,F16934))</f>
        <v/>
      </c>
      <c r="H16934" s="41" t="str">
        <f aca="false">IF(A16934="","",INDEX(P_Zone,F16934))</f>
        <v/>
      </c>
      <c r="I16934" s="41" t="str">
        <f aca="false">IF(A16934="","",IF(D16934="Delivered",IF(B16934&lt;=INDEX(P_Due,F16934),1,0),0))</f>
        <v/>
      </c>
    </row>
    <row r="16935" customFormat="false" ht="15" hidden="false" customHeight="false" outlineLevel="0" collapsed="false">
      <c r="A16935" s="37"/>
      <c r="B16935" s="38"/>
      <c r="C16935" s="39"/>
      <c r="D16935" s="39"/>
      <c r="E16935" s="39"/>
      <c r="F16935" s="41" t="str">
        <f aca="false">IF(A16935="","",MATCH(A16935,P_ID,1))</f>
        <v/>
      </c>
      <c r="G16935" s="41" t="str">
        <f aca="false">IF(A16935="","",INDEX(P_Svc,F16935))</f>
        <v/>
      </c>
      <c r="H16935" s="41" t="str">
        <f aca="false">IF(A16935="","",INDEX(P_Zone,F16935))</f>
        <v/>
      </c>
      <c r="I16935" s="41" t="str">
        <f aca="false">IF(A16935="","",IF(D16935="Delivered",IF(B16935&lt;=INDEX(P_Due,F16935),1,0),0))</f>
        <v/>
      </c>
    </row>
    <row r="16936" customFormat="false" ht="15" hidden="false" customHeight="false" outlineLevel="0" collapsed="false">
      <c r="A16936" s="37"/>
      <c r="B16936" s="38"/>
      <c r="C16936" s="39"/>
      <c r="D16936" s="39"/>
      <c r="E16936" s="39"/>
      <c r="F16936" s="41" t="str">
        <f aca="false">IF(A16936="","",MATCH(A16936,P_ID,1))</f>
        <v/>
      </c>
      <c r="G16936" s="41" t="str">
        <f aca="false">IF(A16936="","",INDEX(P_Svc,F16936))</f>
        <v/>
      </c>
      <c r="H16936" s="41" t="str">
        <f aca="false">IF(A16936="","",INDEX(P_Zone,F16936))</f>
        <v/>
      </c>
      <c r="I16936" s="41" t="str">
        <f aca="false">IF(A16936="","",IF(D16936="Delivered",IF(B16936&lt;=INDEX(P_Due,F16936),1,0),0))</f>
        <v/>
      </c>
    </row>
    <row r="16937" customFormat="false" ht="15" hidden="false" customHeight="false" outlineLevel="0" collapsed="false">
      <c r="A16937" s="37"/>
      <c r="B16937" s="38"/>
      <c r="C16937" s="39"/>
      <c r="D16937" s="39"/>
      <c r="E16937" s="39"/>
      <c r="F16937" s="41" t="str">
        <f aca="false">IF(A16937="","",MATCH(A16937,P_ID,1))</f>
        <v/>
      </c>
      <c r="G16937" s="41" t="str">
        <f aca="false">IF(A16937="","",INDEX(P_Svc,F16937))</f>
        <v/>
      </c>
      <c r="H16937" s="41" t="str">
        <f aca="false">IF(A16937="","",INDEX(P_Zone,F16937))</f>
        <v/>
      </c>
      <c r="I16937" s="41" t="str">
        <f aca="false">IF(A16937="","",IF(D16937="Delivered",IF(B16937&lt;=INDEX(P_Due,F16937),1,0),0))</f>
        <v/>
      </c>
    </row>
    <row r="16938" customFormat="false" ht="15" hidden="false" customHeight="false" outlineLevel="0" collapsed="false">
      <c r="A16938" s="37"/>
      <c r="B16938" s="38"/>
      <c r="C16938" s="39"/>
      <c r="D16938" s="39"/>
      <c r="E16938" s="39"/>
      <c r="F16938" s="41" t="str">
        <f aca="false">IF(A16938="","",MATCH(A16938,P_ID,1))</f>
        <v/>
      </c>
      <c r="G16938" s="41" t="str">
        <f aca="false">IF(A16938="","",INDEX(P_Svc,F16938))</f>
        <v/>
      </c>
      <c r="H16938" s="41" t="str">
        <f aca="false">IF(A16938="","",INDEX(P_Zone,F16938))</f>
        <v/>
      </c>
      <c r="I16938" s="41" t="str">
        <f aca="false">IF(A16938="","",IF(D16938="Delivered",IF(B16938&lt;=INDEX(P_Due,F16938),1,0),0))</f>
        <v/>
      </c>
    </row>
    <row r="16939" customFormat="false" ht="15" hidden="false" customHeight="false" outlineLevel="0" collapsed="false">
      <c r="A16939" s="37"/>
      <c r="B16939" s="38"/>
      <c r="C16939" s="39"/>
      <c r="D16939" s="39"/>
      <c r="E16939" s="39"/>
      <c r="F16939" s="41" t="str">
        <f aca="false">IF(A16939="","",MATCH(A16939,P_ID,1))</f>
        <v/>
      </c>
      <c r="G16939" s="41" t="str">
        <f aca="false">IF(A16939="","",INDEX(P_Svc,F16939))</f>
        <v/>
      </c>
      <c r="H16939" s="41" t="str">
        <f aca="false">IF(A16939="","",INDEX(P_Zone,F16939))</f>
        <v/>
      </c>
      <c r="I16939" s="41" t="str">
        <f aca="false">IF(A16939="","",IF(D16939="Delivered",IF(B16939&lt;=INDEX(P_Due,F16939),1,0),0))</f>
        <v/>
      </c>
    </row>
    <row r="16940" customFormat="false" ht="15" hidden="false" customHeight="false" outlineLevel="0" collapsed="false">
      <c r="A16940" s="37"/>
      <c r="B16940" s="38"/>
      <c r="C16940" s="39"/>
      <c r="D16940" s="39"/>
      <c r="E16940" s="39"/>
      <c r="F16940" s="41" t="str">
        <f aca="false">IF(A16940="","",MATCH(A16940,P_ID,1))</f>
        <v/>
      </c>
      <c r="G16940" s="41" t="str">
        <f aca="false">IF(A16940="","",INDEX(P_Svc,F16940))</f>
        <v/>
      </c>
      <c r="H16940" s="41" t="str">
        <f aca="false">IF(A16940="","",INDEX(P_Zone,F16940))</f>
        <v/>
      </c>
      <c r="I16940" s="41" t="str">
        <f aca="false">IF(A16940="","",IF(D16940="Delivered",IF(B16940&lt;=INDEX(P_Due,F16940),1,0),0))</f>
        <v/>
      </c>
    </row>
    <row r="16941" customFormat="false" ht="15" hidden="false" customHeight="false" outlineLevel="0" collapsed="false">
      <c r="A16941" s="37"/>
      <c r="B16941" s="38"/>
      <c r="C16941" s="39"/>
      <c r="D16941" s="39"/>
      <c r="E16941" s="39"/>
      <c r="F16941" s="41" t="str">
        <f aca="false">IF(A16941="","",MATCH(A16941,P_ID,1))</f>
        <v/>
      </c>
      <c r="G16941" s="41" t="str">
        <f aca="false">IF(A16941="","",INDEX(P_Svc,F16941))</f>
        <v/>
      </c>
      <c r="H16941" s="41" t="str">
        <f aca="false">IF(A16941="","",INDEX(P_Zone,F16941))</f>
        <v/>
      </c>
      <c r="I16941" s="41" t="str">
        <f aca="false">IF(A16941="","",IF(D16941="Delivered",IF(B16941&lt;=INDEX(P_Due,F16941),1,0),0))</f>
        <v/>
      </c>
    </row>
    <row r="16942" customFormat="false" ht="15" hidden="false" customHeight="false" outlineLevel="0" collapsed="false">
      <c r="A16942" s="37"/>
      <c r="B16942" s="38"/>
      <c r="C16942" s="39"/>
      <c r="D16942" s="39"/>
      <c r="E16942" s="39"/>
      <c r="F16942" s="41" t="str">
        <f aca="false">IF(A16942="","",MATCH(A16942,P_ID,1))</f>
        <v/>
      </c>
      <c r="G16942" s="41" t="str">
        <f aca="false">IF(A16942="","",INDEX(P_Svc,F16942))</f>
        <v/>
      </c>
      <c r="H16942" s="41" t="str">
        <f aca="false">IF(A16942="","",INDEX(P_Zone,F16942))</f>
        <v/>
      </c>
      <c r="I16942" s="41" t="str">
        <f aca="false">IF(A16942="","",IF(D16942="Delivered",IF(B16942&lt;=INDEX(P_Due,F16942),1,0),0))</f>
        <v/>
      </c>
    </row>
    <row r="16943" customFormat="false" ht="15" hidden="false" customHeight="false" outlineLevel="0" collapsed="false">
      <c r="A16943" s="37"/>
      <c r="B16943" s="38"/>
      <c r="C16943" s="39"/>
      <c r="D16943" s="39"/>
      <c r="E16943" s="39"/>
      <c r="F16943" s="41" t="str">
        <f aca="false">IF(A16943="","",MATCH(A16943,P_ID,1))</f>
        <v/>
      </c>
      <c r="G16943" s="41" t="str">
        <f aca="false">IF(A16943="","",INDEX(P_Svc,F16943))</f>
        <v/>
      </c>
      <c r="H16943" s="41" t="str">
        <f aca="false">IF(A16943="","",INDEX(P_Zone,F16943))</f>
        <v/>
      </c>
      <c r="I16943" s="41" t="str">
        <f aca="false">IF(A16943="","",IF(D16943="Delivered",IF(B16943&lt;=INDEX(P_Due,F16943),1,0),0))</f>
        <v/>
      </c>
    </row>
    <row r="16944" customFormat="false" ht="15" hidden="false" customHeight="false" outlineLevel="0" collapsed="false">
      <c r="A16944" s="37"/>
      <c r="B16944" s="38"/>
      <c r="C16944" s="39"/>
      <c r="D16944" s="39"/>
      <c r="E16944" s="39"/>
      <c r="F16944" s="41" t="str">
        <f aca="false">IF(A16944="","",MATCH(A16944,P_ID,1))</f>
        <v/>
      </c>
      <c r="G16944" s="41" t="str">
        <f aca="false">IF(A16944="","",INDEX(P_Svc,F16944))</f>
        <v/>
      </c>
      <c r="H16944" s="41" t="str">
        <f aca="false">IF(A16944="","",INDEX(P_Zone,F16944))</f>
        <v/>
      </c>
      <c r="I16944" s="41" t="str">
        <f aca="false">IF(A16944="","",IF(D16944="Delivered",IF(B16944&lt;=INDEX(P_Due,F16944),1,0),0))</f>
        <v/>
      </c>
    </row>
    <row r="16945" customFormat="false" ht="15" hidden="false" customHeight="false" outlineLevel="0" collapsed="false">
      <c r="A16945" s="37"/>
      <c r="B16945" s="38"/>
      <c r="C16945" s="39"/>
      <c r="D16945" s="39"/>
      <c r="E16945" s="39"/>
      <c r="F16945" s="41" t="str">
        <f aca="false">IF(A16945="","",MATCH(A16945,P_ID,1))</f>
        <v/>
      </c>
      <c r="G16945" s="41" t="str">
        <f aca="false">IF(A16945="","",INDEX(P_Svc,F16945))</f>
        <v/>
      </c>
      <c r="H16945" s="41" t="str">
        <f aca="false">IF(A16945="","",INDEX(P_Zone,F16945))</f>
        <v/>
      </c>
      <c r="I16945" s="41" t="str">
        <f aca="false">IF(A16945="","",IF(D16945="Delivered",IF(B16945&lt;=INDEX(P_Due,F16945),1,0),0))</f>
        <v/>
      </c>
    </row>
    <row r="16946" customFormat="false" ht="15" hidden="false" customHeight="false" outlineLevel="0" collapsed="false">
      <c r="A16946" s="37"/>
      <c r="B16946" s="38"/>
      <c r="C16946" s="39"/>
      <c r="D16946" s="39"/>
      <c r="E16946" s="39"/>
      <c r="F16946" s="41" t="str">
        <f aca="false">IF(A16946="","",MATCH(A16946,P_ID,1))</f>
        <v/>
      </c>
      <c r="G16946" s="41" t="str">
        <f aca="false">IF(A16946="","",INDEX(P_Svc,F16946))</f>
        <v/>
      </c>
      <c r="H16946" s="41" t="str">
        <f aca="false">IF(A16946="","",INDEX(P_Zone,F16946))</f>
        <v/>
      </c>
      <c r="I16946" s="41" t="str">
        <f aca="false">IF(A16946="","",IF(D16946="Delivered",IF(B16946&lt;=INDEX(P_Due,F16946),1,0),0))</f>
        <v/>
      </c>
    </row>
    <row r="16947" customFormat="false" ht="15" hidden="false" customHeight="false" outlineLevel="0" collapsed="false">
      <c r="A16947" s="37"/>
      <c r="B16947" s="38"/>
      <c r="C16947" s="39"/>
      <c r="D16947" s="39"/>
      <c r="E16947" s="39"/>
      <c r="F16947" s="41" t="str">
        <f aca="false">IF(A16947="","",MATCH(A16947,P_ID,1))</f>
        <v/>
      </c>
      <c r="G16947" s="41" t="str">
        <f aca="false">IF(A16947="","",INDEX(P_Svc,F16947))</f>
        <v/>
      </c>
      <c r="H16947" s="41" t="str">
        <f aca="false">IF(A16947="","",INDEX(P_Zone,F16947))</f>
        <v/>
      </c>
      <c r="I16947" s="41" t="str">
        <f aca="false">IF(A16947="","",IF(D16947="Delivered",IF(B16947&lt;=INDEX(P_Due,F16947),1,0),0))</f>
        <v/>
      </c>
    </row>
    <row r="16948" customFormat="false" ht="15" hidden="false" customHeight="false" outlineLevel="0" collapsed="false">
      <c r="A16948" s="37"/>
      <c r="B16948" s="38"/>
      <c r="C16948" s="39"/>
      <c r="D16948" s="39"/>
      <c r="E16948" s="39"/>
      <c r="F16948" s="41" t="str">
        <f aca="false">IF(A16948="","",MATCH(A16948,P_ID,1))</f>
        <v/>
      </c>
      <c r="G16948" s="41" t="str">
        <f aca="false">IF(A16948="","",INDEX(P_Svc,F16948))</f>
        <v/>
      </c>
      <c r="H16948" s="41" t="str">
        <f aca="false">IF(A16948="","",INDEX(P_Zone,F16948))</f>
        <v/>
      </c>
      <c r="I16948" s="41" t="str">
        <f aca="false">IF(A16948="","",IF(D16948="Delivered",IF(B16948&lt;=INDEX(P_Due,F16948),1,0),0))</f>
        <v/>
      </c>
    </row>
    <row r="16949" customFormat="false" ht="15" hidden="false" customHeight="false" outlineLevel="0" collapsed="false">
      <c r="A16949" s="37"/>
      <c r="B16949" s="38"/>
      <c r="C16949" s="39"/>
      <c r="D16949" s="39"/>
      <c r="E16949" s="39"/>
      <c r="F16949" s="41" t="str">
        <f aca="false">IF(A16949="","",MATCH(A16949,P_ID,1))</f>
        <v/>
      </c>
      <c r="G16949" s="41" t="str">
        <f aca="false">IF(A16949="","",INDEX(P_Svc,F16949))</f>
        <v/>
      </c>
      <c r="H16949" s="41" t="str">
        <f aca="false">IF(A16949="","",INDEX(P_Zone,F16949))</f>
        <v/>
      </c>
      <c r="I16949" s="41" t="str">
        <f aca="false">IF(A16949="","",IF(D16949="Delivered",IF(B16949&lt;=INDEX(P_Due,F16949),1,0),0))</f>
        <v/>
      </c>
    </row>
    <row r="16950" customFormat="false" ht="15" hidden="false" customHeight="false" outlineLevel="0" collapsed="false">
      <c r="A16950" s="37"/>
      <c r="B16950" s="38"/>
      <c r="C16950" s="39"/>
      <c r="D16950" s="39"/>
      <c r="E16950" s="39"/>
      <c r="F16950" s="41" t="str">
        <f aca="false">IF(A16950="","",MATCH(A16950,P_ID,1))</f>
        <v/>
      </c>
      <c r="G16950" s="41" t="str">
        <f aca="false">IF(A16950="","",INDEX(P_Svc,F16950))</f>
        <v/>
      </c>
      <c r="H16950" s="41" t="str">
        <f aca="false">IF(A16950="","",INDEX(P_Zone,F16950))</f>
        <v/>
      </c>
      <c r="I16950" s="41" t="str">
        <f aca="false">IF(A16950="","",IF(D16950="Delivered",IF(B16950&lt;=INDEX(P_Due,F16950),1,0),0))</f>
        <v/>
      </c>
    </row>
    <row r="16951" customFormat="false" ht="15" hidden="false" customHeight="false" outlineLevel="0" collapsed="false">
      <c r="A16951" s="37"/>
      <c r="B16951" s="38"/>
      <c r="C16951" s="39"/>
      <c r="D16951" s="39"/>
      <c r="E16951" s="39"/>
      <c r="F16951" s="41" t="str">
        <f aca="false">IF(A16951="","",MATCH(A16951,P_ID,1))</f>
        <v/>
      </c>
      <c r="G16951" s="41" t="str">
        <f aca="false">IF(A16951="","",INDEX(P_Svc,F16951))</f>
        <v/>
      </c>
      <c r="H16951" s="41" t="str">
        <f aca="false">IF(A16951="","",INDEX(P_Zone,F16951))</f>
        <v/>
      </c>
      <c r="I16951" s="41" t="str">
        <f aca="false">IF(A16951="","",IF(D16951="Delivered",IF(B16951&lt;=INDEX(P_Due,F16951),1,0),0))</f>
        <v/>
      </c>
    </row>
    <row r="16952" customFormat="false" ht="15" hidden="false" customHeight="false" outlineLevel="0" collapsed="false">
      <c r="A16952" s="37"/>
      <c r="B16952" s="38"/>
      <c r="C16952" s="39"/>
      <c r="D16952" s="39"/>
      <c r="E16952" s="39"/>
      <c r="F16952" s="41" t="str">
        <f aca="false">IF(A16952="","",MATCH(A16952,P_ID,1))</f>
        <v/>
      </c>
      <c r="G16952" s="41" t="str">
        <f aca="false">IF(A16952="","",INDEX(P_Svc,F16952))</f>
        <v/>
      </c>
      <c r="H16952" s="41" t="str">
        <f aca="false">IF(A16952="","",INDEX(P_Zone,F16952))</f>
        <v/>
      </c>
      <c r="I16952" s="41" t="str">
        <f aca="false">IF(A16952="","",IF(D16952="Delivered",IF(B16952&lt;=INDEX(P_Due,F16952),1,0),0))</f>
        <v/>
      </c>
    </row>
    <row r="16953" customFormat="false" ht="15" hidden="false" customHeight="false" outlineLevel="0" collapsed="false">
      <c r="A16953" s="37"/>
      <c r="B16953" s="38"/>
      <c r="C16953" s="39"/>
      <c r="D16953" s="39"/>
      <c r="E16953" s="39"/>
      <c r="F16953" s="41" t="str">
        <f aca="false">IF(A16953="","",MATCH(A16953,P_ID,1))</f>
        <v/>
      </c>
      <c r="G16953" s="41" t="str">
        <f aca="false">IF(A16953="","",INDEX(P_Svc,F16953))</f>
        <v/>
      </c>
      <c r="H16953" s="41" t="str">
        <f aca="false">IF(A16953="","",INDEX(P_Zone,F16953))</f>
        <v/>
      </c>
      <c r="I16953" s="41" t="str">
        <f aca="false">IF(A16953="","",IF(D16953="Delivered",IF(B16953&lt;=INDEX(P_Due,F16953),1,0),0))</f>
        <v/>
      </c>
    </row>
    <row r="16954" customFormat="false" ht="15" hidden="false" customHeight="false" outlineLevel="0" collapsed="false">
      <c r="A16954" s="37"/>
      <c r="B16954" s="38"/>
      <c r="C16954" s="39"/>
      <c r="D16954" s="39"/>
      <c r="E16954" s="39"/>
      <c r="F16954" s="41" t="str">
        <f aca="false">IF(A16954="","",MATCH(A16954,P_ID,1))</f>
        <v/>
      </c>
      <c r="G16954" s="41" t="str">
        <f aca="false">IF(A16954="","",INDEX(P_Svc,F16954))</f>
        <v/>
      </c>
      <c r="H16954" s="41" t="str">
        <f aca="false">IF(A16954="","",INDEX(P_Zone,F16954))</f>
        <v/>
      </c>
      <c r="I16954" s="41" t="str">
        <f aca="false">IF(A16954="","",IF(D16954="Delivered",IF(B16954&lt;=INDEX(P_Due,F16954),1,0),0))</f>
        <v/>
      </c>
    </row>
    <row r="16955" customFormat="false" ht="15" hidden="false" customHeight="false" outlineLevel="0" collapsed="false">
      <c r="A16955" s="37"/>
      <c r="B16955" s="38"/>
      <c r="C16955" s="39"/>
      <c r="D16955" s="39"/>
      <c r="E16955" s="39"/>
      <c r="F16955" s="41" t="str">
        <f aca="false">IF(A16955="","",MATCH(A16955,P_ID,1))</f>
        <v/>
      </c>
      <c r="G16955" s="41" t="str">
        <f aca="false">IF(A16955="","",INDEX(P_Svc,F16955))</f>
        <v/>
      </c>
      <c r="H16955" s="41" t="str">
        <f aca="false">IF(A16955="","",INDEX(P_Zone,F16955))</f>
        <v/>
      </c>
      <c r="I16955" s="41" t="str">
        <f aca="false">IF(A16955="","",IF(D16955="Delivered",IF(B16955&lt;=INDEX(P_Due,F16955),1,0),0))</f>
        <v/>
      </c>
    </row>
    <row r="16956" customFormat="false" ht="15" hidden="false" customHeight="false" outlineLevel="0" collapsed="false">
      <c r="A16956" s="37"/>
      <c r="B16956" s="38"/>
      <c r="C16956" s="39"/>
      <c r="D16956" s="39"/>
      <c r="E16956" s="39"/>
      <c r="F16956" s="41" t="str">
        <f aca="false">IF(A16956="","",MATCH(A16956,P_ID,1))</f>
        <v/>
      </c>
      <c r="G16956" s="41" t="str">
        <f aca="false">IF(A16956="","",INDEX(P_Svc,F16956))</f>
        <v/>
      </c>
      <c r="H16956" s="41" t="str">
        <f aca="false">IF(A16956="","",INDEX(P_Zone,F16956))</f>
        <v/>
      </c>
      <c r="I16956" s="41" t="str">
        <f aca="false">IF(A16956="","",IF(D16956="Delivered",IF(B16956&lt;=INDEX(P_Due,F16956),1,0),0))</f>
        <v/>
      </c>
    </row>
    <row r="16957" customFormat="false" ht="15" hidden="false" customHeight="false" outlineLevel="0" collapsed="false">
      <c r="A16957" s="37"/>
      <c r="B16957" s="38"/>
      <c r="C16957" s="39"/>
      <c r="D16957" s="39"/>
      <c r="E16957" s="39"/>
      <c r="F16957" s="41" t="str">
        <f aca="false">IF(A16957="","",MATCH(A16957,P_ID,1))</f>
        <v/>
      </c>
      <c r="G16957" s="41" t="str">
        <f aca="false">IF(A16957="","",INDEX(P_Svc,F16957))</f>
        <v/>
      </c>
      <c r="H16957" s="41" t="str">
        <f aca="false">IF(A16957="","",INDEX(P_Zone,F16957))</f>
        <v/>
      </c>
      <c r="I16957" s="41" t="str">
        <f aca="false">IF(A16957="","",IF(D16957="Delivered",IF(B16957&lt;=INDEX(P_Due,F16957),1,0),0))</f>
        <v/>
      </c>
    </row>
    <row r="16958" customFormat="false" ht="15" hidden="false" customHeight="false" outlineLevel="0" collapsed="false">
      <c r="A16958" s="37"/>
      <c r="B16958" s="38"/>
      <c r="C16958" s="39"/>
      <c r="D16958" s="39"/>
      <c r="E16958" s="39"/>
      <c r="F16958" s="41" t="str">
        <f aca="false">IF(A16958="","",MATCH(A16958,P_ID,1))</f>
        <v/>
      </c>
      <c r="G16958" s="41" t="str">
        <f aca="false">IF(A16958="","",INDEX(P_Svc,F16958))</f>
        <v/>
      </c>
      <c r="H16958" s="41" t="str">
        <f aca="false">IF(A16958="","",INDEX(P_Zone,F16958))</f>
        <v/>
      </c>
      <c r="I16958" s="41" t="str">
        <f aca="false">IF(A16958="","",IF(D16958="Delivered",IF(B16958&lt;=INDEX(P_Due,F16958),1,0),0))</f>
        <v/>
      </c>
    </row>
    <row r="16959" customFormat="false" ht="15" hidden="false" customHeight="false" outlineLevel="0" collapsed="false">
      <c r="A16959" s="37"/>
      <c r="B16959" s="38"/>
      <c r="C16959" s="39"/>
      <c r="D16959" s="39"/>
      <c r="E16959" s="39"/>
      <c r="F16959" s="41" t="str">
        <f aca="false">IF(A16959="","",MATCH(A16959,P_ID,1))</f>
        <v/>
      </c>
      <c r="G16959" s="41" t="str">
        <f aca="false">IF(A16959="","",INDEX(P_Svc,F16959))</f>
        <v/>
      </c>
      <c r="H16959" s="41" t="str">
        <f aca="false">IF(A16959="","",INDEX(P_Zone,F16959))</f>
        <v/>
      </c>
      <c r="I16959" s="41" t="str">
        <f aca="false">IF(A16959="","",IF(D16959="Delivered",IF(B16959&lt;=INDEX(P_Due,F16959),1,0),0))</f>
        <v/>
      </c>
    </row>
    <row r="16960" customFormat="false" ht="15" hidden="false" customHeight="false" outlineLevel="0" collapsed="false">
      <c r="A16960" s="37"/>
      <c r="B16960" s="38"/>
      <c r="C16960" s="39"/>
      <c r="D16960" s="39"/>
      <c r="E16960" s="39"/>
      <c r="F16960" s="41" t="str">
        <f aca="false">IF(A16960="","",MATCH(A16960,P_ID,1))</f>
        <v/>
      </c>
      <c r="G16960" s="41" t="str">
        <f aca="false">IF(A16960="","",INDEX(P_Svc,F16960))</f>
        <v/>
      </c>
      <c r="H16960" s="41" t="str">
        <f aca="false">IF(A16960="","",INDEX(P_Zone,F16960))</f>
        <v/>
      </c>
      <c r="I16960" s="41" t="str">
        <f aca="false">IF(A16960="","",IF(D16960="Delivered",IF(B16960&lt;=INDEX(P_Due,F16960),1,0),0))</f>
        <v/>
      </c>
    </row>
    <row r="16961" customFormat="false" ht="15" hidden="false" customHeight="false" outlineLevel="0" collapsed="false">
      <c r="A16961" s="37"/>
      <c r="B16961" s="38"/>
      <c r="C16961" s="39"/>
      <c r="D16961" s="39"/>
      <c r="E16961" s="39"/>
      <c r="F16961" s="41" t="str">
        <f aca="false">IF(A16961="","",MATCH(A16961,P_ID,1))</f>
        <v/>
      </c>
      <c r="G16961" s="41" t="str">
        <f aca="false">IF(A16961="","",INDEX(P_Svc,F16961))</f>
        <v/>
      </c>
      <c r="H16961" s="41" t="str">
        <f aca="false">IF(A16961="","",INDEX(P_Zone,F16961))</f>
        <v/>
      </c>
      <c r="I16961" s="41" t="str">
        <f aca="false">IF(A16961="","",IF(D16961="Delivered",IF(B16961&lt;=INDEX(P_Due,F16961),1,0),0))</f>
        <v/>
      </c>
    </row>
    <row r="16962" customFormat="false" ht="15" hidden="false" customHeight="false" outlineLevel="0" collapsed="false">
      <c r="A16962" s="37"/>
      <c r="B16962" s="38"/>
      <c r="C16962" s="39"/>
      <c r="D16962" s="39"/>
      <c r="E16962" s="39"/>
      <c r="F16962" s="41" t="str">
        <f aca="false">IF(A16962="","",MATCH(A16962,P_ID,1))</f>
        <v/>
      </c>
      <c r="G16962" s="41" t="str">
        <f aca="false">IF(A16962="","",INDEX(P_Svc,F16962))</f>
        <v/>
      </c>
      <c r="H16962" s="41" t="str">
        <f aca="false">IF(A16962="","",INDEX(P_Zone,F16962))</f>
        <v/>
      </c>
      <c r="I16962" s="41" t="str">
        <f aca="false">IF(A16962="","",IF(D16962="Delivered",IF(B16962&lt;=INDEX(P_Due,F16962),1,0),0))</f>
        <v/>
      </c>
    </row>
    <row r="16963" customFormat="false" ht="15" hidden="false" customHeight="false" outlineLevel="0" collapsed="false">
      <c r="A16963" s="37"/>
      <c r="B16963" s="38"/>
      <c r="C16963" s="39"/>
      <c r="D16963" s="39"/>
      <c r="E16963" s="39"/>
      <c r="F16963" s="41" t="str">
        <f aca="false">IF(A16963="","",MATCH(A16963,P_ID,1))</f>
        <v/>
      </c>
      <c r="G16963" s="41" t="str">
        <f aca="false">IF(A16963="","",INDEX(P_Svc,F16963))</f>
        <v/>
      </c>
      <c r="H16963" s="41" t="str">
        <f aca="false">IF(A16963="","",INDEX(P_Zone,F16963))</f>
        <v/>
      </c>
      <c r="I16963" s="41" t="str">
        <f aca="false">IF(A16963="","",IF(D16963="Delivered",IF(B16963&lt;=INDEX(P_Due,F16963),1,0),0))</f>
        <v/>
      </c>
    </row>
    <row r="16964" customFormat="false" ht="15" hidden="false" customHeight="false" outlineLevel="0" collapsed="false">
      <c r="A16964" s="37"/>
      <c r="B16964" s="38"/>
      <c r="C16964" s="39"/>
      <c r="D16964" s="39"/>
      <c r="E16964" s="39"/>
      <c r="F16964" s="41" t="str">
        <f aca="false">IF(A16964="","",MATCH(A16964,P_ID,1))</f>
        <v/>
      </c>
      <c r="G16964" s="41" t="str">
        <f aca="false">IF(A16964="","",INDEX(P_Svc,F16964))</f>
        <v/>
      </c>
      <c r="H16964" s="41" t="str">
        <f aca="false">IF(A16964="","",INDEX(P_Zone,F16964))</f>
        <v/>
      </c>
      <c r="I16964" s="41" t="str">
        <f aca="false">IF(A16964="","",IF(D16964="Delivered",IF(B16964&lt;=INDEX(P_Due,F16964),1,0),0))</f>
        <v/>
      </c>
    </row>
    <row r="16965" customFormat="false" ht="15" hidden="false" customHeight="false" outlineLevel="0" collapsed="false">
      <c r="A16965" s="37"/>
      <c r="B16965" s="38"/>
      <c r="C16965" s="39"/>
      <c r="D16965" s="39"/>
      <c r="E16965" s="39"/>
      <c r="F16965" s="41" t="str">
        <f aca="false">IF(A16965="","",MATCH(A16965,P_ID,1))</f>
        <v/>
      </c>
      <c r="G16965" s="41" t="str">
        <f aca="false">IF(A16965="","",INDEX(P_Svc,F16965))</f>
        <v/>
      </c>
      <c r="H16965" s="41" t="str">
        <f aca="false">IF(A16965="","",INDEX(P_Zone,F16965))</f>
        <v/>
      </c>
      <c r="I16965" s="41" t="str">
        <f aca="false">IF(A16965="","",IF(D16965="Delivered",IF(B16965&lt;=INDEX(P_Due,F16965),1,0),0))</f>
        <v/>
      </c>
    </row>
    <row r="16966" customFormat="false" ht="15" hidden="false" customHeight="false" outlineLevel="0" collapsed="false">
      <c r="A16966" s="37"/>
      <c r="B16966" s="38"/>
      <c r="C16966" s="39"/>
      <c r="D16966" s="39"/>
      <c r="E16966" s="39"/>
      <c r="F16966" s="41" t="str">
        <f aca="false">IF(A16966="","",MATCH(A16966,P_ID,1))</f>
        <v/>
      </c>
      <c r="G16966" s="41" t="str">
        <f aca="false">IF(A16966="","",INDEX(P_Svc,F16966))</f>
        <v/>
      </c>
      <c r="H16966" s="41" t="str">
        <f aca="false">IF(A16966="","",INDEX(P_Zone,F16966))</f>
        <v/>
      </c>
      <c r="I16966" s="41" t="str">
        <f aca="false">IF(A16966="","",IF(D16966="Delivered",IF(B16966&lt;=INDEX(P_Due,F16966),1,0),0))</f>
        <v/>
      </c>
    </row>
    <row r="16967" customFormat="false" ht="15" hidden="false" customHeight="false" outlineLevel="0" collapsed="false">
      <c r="A16967" s="37"/>
      <c r="B16967" s="38"/>
      <c r="C16967" s="39"/>
      <c r="D16967" s="39"/>
      <c r="E16967" s="39"/>
      <c r="F16967" s="41" t="str">
        <f aca="false">IF(A16967="","",MATCH(A16967,P_ID,1))</f>
        <v/>
      </c>
      <c r="G16967" s="41" t="str">
        <f aca="false">IF(A16967="","",INDEX(P_Svc,F16967))</f>
        <v/>
      </c>
      <c r="H16967" s="41" t="str">
        <f aca="false">IF(A16967="","",INDEX(P_Zone,F16967))</f>
        <v/>
      </c>
      <c r="I16967" s="41" t="str">
        <f aca="false">IF(A16967="","",IF(D16967="Delivered",IF(B16967&lt;=INDEX(P_Due,F16967),1,0),0))</f>
        <v/>
      </c>
    </row>
    <row r="16968" customFormat="false" ht="15" hidden="false" customHeight="false" outlineLevel="0" collapsed="false">
      <c r="A16968" s="37"/>
      <c r="B16968" s="38"/>
      <c r="C16968" s="39"/>
      <c r="D16968" s="39"/>
      <c r="E16968" s="39"/>
      <c r="F16968" s="41" t="str">
        <f aca="false">IF(A16968="","",MATCH(A16968,P_ID,1))</f>
        <v/>
      </c>
      <c r="G16968" s="41" t="str">
        <f aca="false">IF(A16968="","",INDEX(P_Svc,F16968))</f>
        <v/>
      </c>
      <c r="H16968" s="41" t="str">
        <f aca="false">IF(A16968="","",INDEX(P_Zone,F16968))</f>
        <v/>
      </c>
      <c r="I16968" s="41" t="str">
        <f aca="false">IF(A16968="","",IF(D16968="Delivered",IF(B16968&lt;=INDEX(P_Due,F16968),1,0),0))</f>
        <v/>
      </c>
    </row>
    <row r="16969" customFormat="false" ht="15" hidden="false" customHeight="false" outlineLevel="0" collapsed="false">
      <c r="A16969" s="37"/>
      <c r="B16969" s="38"/>
      <c r="C16969" s="39"/>
      <c r="D16969" s="39"/>
      <c r="E16969" s="39"/>
      <c r="F16969" s="41" t="str">
        <f aca="false">IF(A16969="","",MATCH(A16969,P_ID,1))</f>
        <v/>
      </c>
      <c r="G16969" s="41" t="str">
        <f aca="false">IF(A16969="","",INDEX(P_Svc,F16969))</f>
        <v/>
      </c>
      <c r="H16969" s="41" t="str">
        <f aca="false">IF(A16969="","",INDEX(P_Zone,F16969))</f>
        <v/>
      </c>
      <c r="I16969" s="41" t="str">
        <f aca="false">IF(A16969="","",IF(D16969="Delivered",IF(B16969&lt;=INDEX(P_Due,F16969),1,0),0))</f>
        <v/>
      </c>
    </row>
    <row r="16970" customFormat="false" ht="15" hidden="false" customHeight="false" outlineLevel="0" collapsed="false">
      <c r="A16970" s="37"/>
      <c r="B16970" s="38"/>
      <c r="C16970" s="39"/>
      <c r="D16970" s="39"/>
      <c r="E16970" s="39"/>
      <c r="F16970" s="41" t="str">
        <f aca="false">IF(A16970="","",MATCH(A16970,P_ID,1))</f>
        <v/>
      </c>
      <c r="G16970" s="41" t="str">
        <f aca="false">IF(A16970="","",INDEX(P_Svc,F16970))</f>
        <v/>
      </c>
      <c r="H16970" s="41" t="str">
        <f aca="false">IF(A16970="","",INDEX(P_Zone,F16970))</f>
        <v/>
      </c>
      <c r="I16970" s="41" t="str">
        <f aca="false">IF(A16970="","",IF(D16970="Delivered",IF(B16970&lt;=INDEX(P_Due,F16970),1,0),0))</f>
        <v/>
      </c>
    </row>
    <row r="16971" customFormat="false" ht="15" hidden="false" customHeight="false" outlineLevel="0" collapsed="false">
      <c r="A16971" s="37"/>
      <c r="B16971" s="38"/>
      <c r="C16971" s="39"/>
      <c r="D16971" s="39"/>
      <c r="E16971" s="39"/>
      <c r="F16971" s="41" t="str">
        <f aca="false">IF(A16971="","",MATCH(A16971,P_ID,1))</f>
        <v/>
      </c>
      <c r="G16971" s="41" t="str">
        <f aca="false">IF(A16971="","",INDEX(P_Svc,F16971))</f>
        <v/>
      </c>
      <c r="H16971" s="41" t="str">
        <f aca="false">IF(A16971="","",INDEX(P_Zone,F16971))</f>
        <v/>
      </c>
      <c r="I16971" s="41" t="str">
        <f aca="false">IF(A16971="","",IF(D16971="Delivered",IF(B16971&lt;=INDEX(P_Due,F16971),1,0),0))</f>
        <v/>
      </c>
    </row>
    <row r="16972" customFormat="false" ht="15" hidden="false" customHeight="false" outlineLevel="0" collapsed="false">
      <c r="A16972" s="37"/>
      <c r="B16972" s="38"/>
      <c r="C16972" s="39"/>
      <c r="D16972" s="39"/>
      <c r="E16972" s="39"/>
      <c r="F16972" s="41" t="str">
        <f aca="false">IF(A16972="","",MATCH(A16972,P_ID,1))</f>
        <v/>
      </c>
      <c r="G16972" s="41" t="str">
        <f aca="false">IF(A16972="","",INDEX(P_Svc,F16972))</f>
        <v/>
      </c>
      <c r="H16972" s="41" t="str">
        <f aca="false">IF(A16972="","",INDEX(P_Zone,F16972))</f>
        <v/>
      </c>
      <c r="I16972" s="41" t="str">
        <f aca="false">IF(A16972="","",IF(D16972="Delivered",IF(B16972&lt;=INDEX(P_Due,F16972),1,0),0))</f>
        <v/>
      </c>
    </row>
    <row r="16973" customFormat="false" ht="15" hidden="false" customHeight="false" outlineLevel="0" collapsed="false">
      <c r="A16973" s="37"/>
      <c r="B16973" s="38"/>
      <c r="C16973" s="39"/>
      <c r="D16973" s="39"/>
      <c r="E16973" s="39"/>
      <c r="F16973" s="41" t="str">
        <f aca="false">IF(A16973="","",MATCH(A16973,P_ID,1))</f>
        <v/>
      </c>
      <c r="G16973" s="41" t="str">
        <f aca="false">IF(A16973="","",INDEX(P_Svc,F16973))</f>
        <v/>
      </c>
      <c r="H16973" s="41" t="str">
        <f aca="false">IF(A16973="","",INDEX(P_Zone,F16973))</f>
        <v/>
      </c>
      <c r="I16973" s="41" t="str">
        <f aca="false">IF(A16973="","",IF(D16973="Delivered",IF(B16973&lt;=INDEX(P_Due,F16973),1,0),0))</f>
        <v/>
      </c>
    </row>
    <row r="16974" customFormat="false" ht="15" hidden="false" customHeight="false" outlineLevel="0" collapsed="false">
      <c r="A16974" s="37"/>
      <c r="B16974" s="38"/>
      <c r="C16974" s="39"/>
      <c r="D16974" s="39"/>
      <c r="E16974" s="39"/>
      <c r="F16974" s="41" t="str">
        <f aca="false">IF(A16974="","",MATCH(A16974,P_ID,1))</f>
        <v/>
      </c>
      <c r="G16974" s="41" t="str">
        <f aca="false">IF(A16974="","",INDEX(P_Svc,F16974))</f>
        <v/>
      </c>
      <c r="H16974" s="41" t="str">
        <f aca="false">IF(A16974="","",INDEX(P_Zone,F16974))</f>
        <v/>
      </c>
      <c r="I16974" s="41" t="str">
        <f aca="false">IF(A16974="","",IF(D16974="Delivered",IF(B16974&lt;=INDEX(P_Due,F16974),1,0),0))</f>
        <v/>
      </c>
    </row>
    <row r="16975" customFormat="false" ht="15" hidden="false" customHeight="false" outlineLevel="0" collapsed="false">
      <c r="A16975" s="37"/>
      <c r="B16975" s="38"/>
      <c r="C16975" s="39"/>
      <c r="D16975" s="39"/>
      <c r="E16975" s="39"/>
      <c r="F16975" s="41" t="str">
        <f aca="false">IF(A16975="","",MATCH(A16975,P_ID,1))</f>
        <v/>
      </c>
      <c r="G16975" s="41" t="str">
        <f aca="false">IF(A16975="","",INDEX(P_Svc,F16975))</f>
        <v/>
      </c>
      <c r="H16975" s="41" t="str">
        <f aca="false">IF(A16975="","",INDEX(P_Zone,F16975))</f>
        <v/>
      </c>
      <c r="I16975" s="41" t="str">
        <f aca="false">IF(A16975="","",IF(D16975="Delivered",IF(B16975&lt;=INDEX(P_Due,F16975),1,0),0))</f>
        <v/>
      </c>
    </row>
    <row r="16976" customFormat="false" ht="15" hidden="false" customHeight="false" outlineLevel="0" collapsed="false">
      <c r="A16976" s="37"/>
      <c r="B16976" s="38"/>
      <c r="C16976" s="39"/>
      <c r="D16976" s="39"/>
      <c r="E16976" s="39"/>
      <c r="F16976" s="41" t="str">
        <f aca="false">IF(A16976="","",MATCH(A16976,P_ID,1))</f>
        <v/>
      </c>
      <c r="G16976" s="41" t="str">
        <f aca="false">IF(A16976="","",INDEX(P_Svc,F16976))</f>
        <v/>
      </c>
      <c r="H16976" s="41" t="str">
        <f aca="false">IF(A16976="","",INDEX(P_Zone,F16976))</f>
        <v/>
      </c>
      <c r="I16976" s="41" t="str">
        <f aca="false">IF(A16976="","",IF(D16976="Delivered",IF(B16976&lt;=INDEX(P_Due,F16976),1,0),0))</f>
        <v/>
      </c>
    </row>
    <row r="16977" customFormat="false" ht="15" hidden="false" customHeight="false" outlineLevel="0" collapsed="false">
      <c r="A16977" s="37"/>
      <c r="B16977" s="38"/>
      <c r="C16977" s="39"/>
      <c r="D16977" s="39"/>
      <c r="E16977" s="39"/>
      <c r="F16977" s="41" t="str">
        <f aca="false">IF(A16977="","",MATCH(A16977,P_ID,1))</f>
        <v/>
      </c>
      <c r="G16977" s="41" t="str">
        <f aca="false">IF(A16977="","",INDEX(P_Svc,F16977))</f>
        <v/>
      </c>
      <c r="H16977" s="41" t="str">
        <f aca="false">IF(A16977="","",INDEX(P_Zone,F16977))</f>
        <v/>
      </c>
      <c r="I16977" s="41" t="str">
        <f aca="false">IF(A16977="","",IF(D16977="Delivered",IF(B16977&lt;=INDEX(P_Due,F16977),1,0),0))</f>
        <v/>
      </c>
    </row>
    <row r="16978" customFormat="false" ht="15" hidden="false" customHeight="false" outlineLevel="0" collapsed="false">
      <c r="A16978" s="37"/>
      <c r="B16978" s="38"/>
      <c r="C16978" s="39"/>
      <c r="D16978" s="39"/>
      <c r="E16978" s="39"/>
      <c r="F16978" s="41" t="str">
        <f aca="false">IF(A16978="","",MATCH(A16978,P_ID,1))</f>
        <v/>
      </c>
      <c r="G16978" s="41" t="str">
        <f aca="false">IF(A16978="","",INDEX(P_Svc,F16978))</f>
        <v/>
      </c>
      <c r="H16978" s="41" t="str">
        <f aca="false">IF(A16978="","",INDEX(P_Zone,F16978))</f>
        <v/>
      </c>
      <c r="I16978" s="41" t="str">
        <f aca="false">IF(A16978="","",IF(D16978="Delivered",IF(B16978&lt;=INDEX(P_Due,F16978),1,0),0))</f>
        <v/>
      </c>
    </row>
    <row r="16979" customFormat="false" ht="15" hidden="false" customHeight="false" outlineLevel="0" collapsed="false">
      <c r="A16979" s="37"/>
      <c r="B16979" s="38"/>
      <c r="C16979" s="39"/>
      <c r="D16979" s="39"/>
      <c r="E16979" s="39"/>
      <c r="F16979" s="41" t="str">
        <f aca="false">IF(A16979="","",MATCH(A16979,P_ID,1))</f>
        <v/>
      </c>
      <c r="G16979" s="41" t="str">
        <f aca="false">IF(A16979="","",INDEX(P_Svc,F16979))</f>
        <v/>
      </c>
      <c r="H16979" s="41" t="str">
        <f aca="false">IF(A16979="","",INDEX(P_Zone,F16979))</f>
        <v/>
      </c>
      <c r="I16979" s="41" t="str">
        <f aca="false">IF(A16979="","",IF(D16979="Delivered",IF(B16979&lt;=INDEX(P_Due,F16979),1,0),0))</f>
        <v/>
      </c>
    </row>
    <row r="16980" customFormat="false" ht="15" hidden="false" customHeight="false" outlineLevel="0" collapsed="false">
      <c r="A16980" s="37"/>
      <c r="B16980" s="38"/>
      <c r="C16980" s="39"/>
      <c r="D16980" s="39"/>
      <c r="E16980" s="39"/>
      <c r="F16980" s="41" t="str">
        <f aca="false">IF(A16980="","",MATCH(A16980,P_ID,1))</f>
        <v/>
      </c>
      <c r="G16980" s="41" t="str">
        <f aca="false">IF(A16980="","",INDEX(P_Svc,F16980))</f>
        <v/>
      </c>
      <c r="H16980" s="41" t="str">
        <f aca="false">IF(A16980="","",INDEX(P_Zone,F16980))</f>
        <v/>
      </c>
      <c r="I16980" s="41" t="str">
        <f aca="false">IF(A16980="","",IF(D16980="Delivered",IF(B16980&lt;=INDEX(P_Due,F16980),1,0),0))</f>
        <v/>
      </c>
    </row>
    <row r="16981" customFormat="false" ht="15" hidden="false" customHeight="false" outlineLevel="0" collapsed="false">
      <c r="A16981" s="37"/>
      <c r="B16981" s="38"/>
      <c r="C16981" s="39"/>
      <c r="D16981" s="39"/>
      <c r="E16981" s="39"/>
      <c r="F16981" s="41" t="str">
        <f aca="false">IF(A16981="","",MATCH(A16981,P_ID,1))</f>
        <v/>
      </c>
      <c r="G16981" s="41" t="str">
        <f aca="false">IF(A16981="","",INDEX(P_Svc,F16981))</f>
        <v/>
      </c>
      <c r="H16981" s="41" t="str">
        <f aca="false">IF(A16981="","",INDEX(P_Zone,F16981))</f>
        <v/>
      </c>
      <c r="I16981" s="41" t="str">
        <f aca="false">IF(A16981="","",IF(D16981="Delivered",IF(B16981&lt;=INDEX(P_Due,F16981),1,0),0))</f>
        <v/>
      </c>
    </row>
    <row r="16982" customFormat="false" ht="15" hidden="false" customHeight="false" outlineLevel="0" collapsed="false">
      <c r="A16982" s="37"/>
      <c r="B16982" s="38"/>
      <c r="C16982" s="39"/>
      <c r="D16982" s="39"/>
      <c r="E16982" s="39"/>
      <c r="F16982" s="41" t="str">
        <f aca="false">IF(A16982="","",MATCH(A16982,P_ID,1))</f>
        <v/>
      </c>
      <c r="G16982" s="41" t="str">
        <f aca="false">IF(A16982="","",INDEX(P_Svc,F16982))</f>
        <v/>
      </c>
      <c r="H16982" s="41" t="str">
        <f aca="false">IF(A16982="","",INDEX(P_Zone,F16982))</f>
        <v/>
      </c>
      <c r="I16982" s="41" t="str">
        <f aca="false">IF(A16982="","",IF(D16982="Delivered",IF(B16982&lt;=INDEX(P_Due,F16982),1,0),0))</f>
        <v/>
      </c>
    </row>
    <row r="16983" customFormat="false" ht="15" hidden="false" customHeight="false" outlineLevel="0" collapsed="false">
      <c r="A16983" s="37"/>
      <c r="B16983" s="38"/>
      <c r="C16983" s="39"/>
      <c r="D16983" s="39"/>
      <c r="E16983" s="39"/>
      <c r="F16983" s="41" t="str">
        <f aca="false">IF(A16983="","",MATCH(A16983,P_ID,1))</f>
        <v/>
      </c>
      <c r="G16983" s="41" t="str">
        <f aca="false">IF(A16983="","",INDEX(P_Svc,F16983))</f>
        <v/>
      </c>
      <c r="H16983" s="41" t="str">
        <f aca="false">IF(A16983="","",INDEX(P_Zone,F16983))</f>
        <v/>
      </c>
      <c r="I16983" s="41" t="str">
        <f aca="false">IF(A16983="","",IF(D16983="Delivered",IF(B16983&lt;=INDEX(P_Due,F16983),1,0),0))</f>
        <v/>
      </c>
    </row>
    <row r="16984" customFormat="false" ht="15" hidden="false" customHeight="false" outlineLevel="0" collapsed="false">
      <c r="A16984" s="37"/>
      <c r="B16984" s="38"/>
      <c r="C16984" s="39"/>
      <c r="D16984" s="39"/>
      <c r="E16984" s="39"/>
      <c r="F16984" s="41" t="str">
        <f aca="false">IF(A16984="","",MATCH(A16984,P_ID,1))</f>
        <v/>
      </c>
      <c r="G16984" s="41" t="str">
        <f aca="false">IF(A16984="","",INDEX(P_Svc,F16984))</f>
        <v/>
      </c>
      <c r="H16984" s="41" t="str">
        <f aca="false">IF(A16984="","",INDEX(P_Zone,F16984))</f>
        <v/>
      </c>
      <c r="I16984" s="41" t="str">
        <f aca="false">IF(A16984="","",IF(D16984="Delivered",IF(B16984&lt;=INDEX(P_Due,F16984),1,0),0))</f>
        <v/>
      </c>
    </row>
    <row r="16985" customFormat="false" ht="15" hidden="false" customHeight="false" outlineLevel="0" collapsed="false">
      <c r="A16985" s="37"/>
      <c r="B16985" s="38"/>
      <c r="C16985" s="39"/>
      <c r="D16985" s="39"/>
      <c r="E16985" s="39"/>
      <c r="F16985" s="41" t="str">
        <f aca="false">IF(A16985="","",MATCH(A16985,P_ID,1))</f>
        <v/>
      </c>
      <c r="G16985" s="41" t="str">
        <f aca="false">IF(A16985="","",INDEX(P_Svc,F16985))</f>
        <v/>
      </c>
      <c r="H16985" s="41" t="str">
        <f aca="false">IF(A16985="","",INDEX(P_Zone,F16985))</f>
        <v/>
      </c>
      <c r="I16985" s="41" t="str">
        <f aca="false">IF(A16985="","",IF(D16985="Delivered",IF(B16985&lt;=INDEX(P_Due,F16985),1,0),0))</f>
        <v/>
      </c>
    </row>
    <row r="16986" customFormat="false" ht="15" hidden="false" customHeight="false" outlineLevel="0" collapsed="false">
      <c r="A16986" s="37"/>
      <c r="B16986" s="38"/>
      <c r="C16986" s="39"/>
      <c r="D16986" s="39"/>
      <c r="E16986" s="39"/>
      <c r="F16986" s="41" t="str">
        <f aca="false">IF(A16986="","",MATCH(A16986,P_ID,1))</f>
        <v/>
      </c>
      <c r="G16986" s="41" t="str">
        <f aca="false">IF(A16986="","",INDEX(P_Svc,F16986))</f>
        <v/>
      </c>
      <c r="H16986" s="41" t="str">
        <f aca="false">IF(A16986="","",INDEX(P_Zone,F16986))</f>
        <v/>
      </c>
      <c r="I16986" s="41" t="str">
        <f aca="false">IF(A16986="","",IF(D16986="Delivered",IF(B16986&lt;=INDEX(P_Due,F16986),1,0),0))</f>
        <v/>
      </c>
    </row>
    <row r="16987" customFormat="false" ht="15" hidden="false" customHeight="false" outlineLevel="0" collapsed="false">
      <c r="A16987" s="37"/>
      <c r="B16987" s="38"/>
      <c r="C16987" s="39"/>
      <c r="D16987" s="39"/>
      <c r="E16987" s="39"/>
      <c r="F16987" s="41" t="str">
        <f aca="false">IF(A16987="","",MATCH(A16987,P_ID,1))</f>
        <v/>
      </c>
      <c r="G16987" s="41" t="str">
        <f aca="false">IF(A16987="","",INDEX(P_Svc,F16987))</f>
        <v/>
      </c>
      <c r="H16987" s="41" t="str">
        <f aca="false">IF(A16987="","",INDEX(P_Zone,F16987))</f>
        <v/>
      </c>
      <c r="I16987" s="41" t="str">
        <f aca="false">IF(A16987="","",IF(D16987="Delivered",IF(B16987&lt;=INDEX(P_Due,F16987),1,0),0))</f>
        <v/>
      </c>
    </row>
    <row r="16988" customFormat="false" ht="15" hidden="false" customHeight="false" outlineLevel="0" collapsed="false">
      <c r="A16988" s="37"/>
      <c r="B16988" s="38"/>
      <c r="C16988" s="39"/>
      <c r="D16988" s="39"/>
      <c r="E16988" s="39"/>
      <c r="F16988" s="41" t="str">
        <f aca="false">IF(A16988="","",MATCH(A16988,P_ID,1))</f>
        <v/>
      </c>
      <c r="G16988" s="41" t="str">
        <f aca="false">IF(A16988="","",INDEX(P_Svc,F16988))</f>
        <v/>
      </c>
      <c r="H16988" s="41" t="str">
        <f aca="false">IF(A16988="","",INDEX(P_Zone,F16988))</f>
        <v/>
      </c>
      <c r="I16988" s="41" t="str">
        <f aca="false">IF(A16988="","",IF(D16988="Delivered",IF(B16988&lt;=INDEX(P_Due,F16988),1,0),0))</f>
        <v/>
      </c>
    </row>
    <row r="16989" customFormat="false" ht="15" hidden="false" customHeight="false" outlineLevel="0" collapsed="false">
      <c r="A16989" s="37"/>
      <c r="B16989" s="38"/>
      <c r="C16989" s="39"/>
      <c r="D16989" s="39"/>
      <c r="E16989" s="39"/>
      <c r="F16989" s="41" t="str">
        <f aca="false">IF(A16989="","",MATCH(A16989,P_ID,1))</f>
        <v/>
      </c>
      <c r="G16989" s="41" t="str">
        <f aca="false">IF(A16989="","",INDEX(P_Svc,F16989))</f>
        <v/>
      </c>
      <c r="H16989" s="41" t="str">
        <f aca="false">IF(A16989="","",INDEX(P_Zone,F16989))</f>
        <v/>
      </c>
      <c r="I16989" s="41" t="str">
        <f aca="false">IF(A16989="","",IF(D16989="Delivered",IF(B16989&lt;=INDEX(P_Due,F16989),1,0),0))</f>
        <v/>
      </c>
    </row>
    <row r="16990" customFormat="false" ht="15" hidden="false" customHeight="false" outlineLevel="0" collapsed="false">
      <c r="A16990" s="37"/>
      <c r="B16990" s="38"/>
      <c r="C16990" s="39"/>
      <c r="D16990" s="39"/>
      <c r="E16990" s="39"/>
      <c r="F16990" s="41" t="str">
        <f aca="false">IF(A16990="","",MATCH(A16990,P_ID,1))</f>
        <v/>
      </c>
      <c r="G16990" s="41" t="str">
        <f aca="false">IF(A16990="","",INDEX(P_Svc,F16990))</f>
        <v/>
      </c>
      <c r="H16990" s="41" t="str">
        <f aca="false">IF(A16990="","",INDEX(P_Zone,F16990))</f>
        <v/>
      </c>
      <c r="I16990" s="41" t="str">
        <f aca="false">IF(A16990="","",IF(D16990="Delivered",IF(B16990&lt;=INDEX(P_Due,F16990),1,0),0))</f>
        <v/>
      </c>
    </row>
    <row r="16991" customFormat="false" ht="15" hidden="false" customHeight="false" outlineLevel="0" collapsed="false">
      <c r="A16991" s="37"/>
      <c r="B16991" s="38"/>
      <c r="C16991" s="39"/>
      <c r="D16991" s="39"/>
      <c r="E16991" s="39"/>
      <c r="F16991" s="41" t="str">
        <f aca="false">IF(A16991="","",MATCH(A16991,P_ID,1))</f>
        <v/>
      </c>
      <c r="G16991" s="41" t="str">
        <f aca="false">IF(A16991="","",INDEX(P_Svc,F16991))</f>
        <v/>
      </c>
      <c r="H16991" s="41" t="str">
        <f aca="false">IF(A16991="","",INDEX(P_Zone,F16991))</f>
        <v/>
      </c>
      <c r="I16991" s="41" t="str">
        <f aca="false">IF(A16991="","",IF(D16991="Delivered",IF(B16991&lt;=INDEX(P_Due,F16991),1,0),0))</f>
        <v/>
      </c>
    </row>
    <row r="16992" customFormat="false" ht="15" hidden="false" customHeight="false" outlineLevel="0" collapsed="false">
      <c r="A16992" s="37"/>
      <c r="B16992" s="38"/>
      <c r="C16992" s="39"/>
      <c r="D16992" s="39"/>
      <c r="E16992" s="39"/>
      <c r="F16992" s="41" t="str">
        <f aca="false">IF(A16992="","",MATCH(A16992,P_ID,1))</f>
        <v/>
      </c>
      <c r="G16992" s="41" t="str">
        <f aca="false">IF(A16992="","",INDEX(P_Svc,F16992))</f>
        <v/>
      </c>
      <c r="H16992" s="41" t="str">
        <f aca="false">IF(A16992="","",INDEX(P_Zone,F16992))</f>
        <v/>
      </c>
      <c r="I16992" s="41" t="str">
        <f aca="false">IF(A16992="","",IF(D16992="Delivered",IF(B16992&lt;=INDEX(P_Due,F16992),1,0),0))</f>
        <v/>
      </c>
    </row>
    <row r="16993" customFormat="false" ht="15" hidden="false" customHeight="false" outlineLevel="0" collapsed="false">
      <c r="A16993" s="37"/>
      <c r="B16993" s="38"/>
      <c r="C16993" s="39"/>
      <c r="D16993" s="39"/>
      <c r="E16993" s="39"/>
      <c r="F16993" s="41" t="str">
        <f aca="false">IF(A16993="","",MATCH(A16993,P_ID,1))</f>
        <v/>
      </c>
      <c r="G16993" s="41" t="str">
        <f aca="false">IF(A16993="","",INDEX(P_Svc,F16993))</f>
        <v/>
      </c>
      <c r="H16993" s="41" t="str">
        <f aca="false">IF(A16993="","",INDEX(P_Zone,F16993))</f>
        <v/>
      </c>
      <c r="I16993" s="41" t="str">
        <f aca="false">IF(A16993="","",IF(D16993="Delivered",IF(B16993&lt;=INDEX(P_Due,F16993),1,0),0))</f>
        <v/>
      </c>
    </row>
    <row r="16994" customFormat="false" ht="15" hidden="false" customHeight="false" outlineLevel="0" collapsed="false">
      <c r="A16994" s="37"/>
      <c r="B16994" s="38"/>
      <c r="C16994" s="39"/>
      <c r="D16994" s="39"/>
      <c r="E16994" s="39"/>
      <c r="F16994" s="41" t="str">
        <f aca="false">IF(A16994="","",MATCH(A16994,P_ID,1))</f>
        <v/>
      </c>
      <c r="G16994" s="41" t="str">
        <f aca="false">IF(A16994="","",INDEX(P_Svc,F16994))</f>
        <v/>
      </c>
      <c r="H16994" s="41" t="str">
        <f aca="false">IF(A16994="","",INDEX(P_Zone,F16994))</f>
        <v/>
      </c>
      <c r="I16994" s="41" t="str">
        <f aca="false">IF(A16994="","",IF(D16994="Delivered",IF(B16994&lt;=INDEX(P_Due,F16994),1,0),0))</f>
        <v/>
      </c>
    </row>
    <row r="16995" customFormat="false" ht="15" hidden="false" customHeight="false" outlineLevel="0" collapsed="false">
      <c r="A16995" s="37"/>
      <c r="B16995" s="38"/>
      <c r="C16995" s="39"/>
      <c r="D16995" s="39"/>
      <c r="E16995" s="39"/>
      <c r="F16995" s="41" t="str">
        <f aca="false">IF(A16995="","",MATCH(A16995,P_ID,1))</f>
        <v/>
      </c>
      <c r="G16995" s="41" t="str">
        <f aca="false">IF(A16995="","",INDEX(P_Svc,F16995))</f>
        <v/>
      </c>
      <c r="H16995" s="41" t="str">
        <f aca="false">IF(A16995="","",INDEX(P_Zone,F16995))</f>
        <v/>
      </c>
      <c r="I16995" s="41" t="str">
        <f aca="false">IF(A16995="","",IF(D16995="Delivered",IF(B16995&lt;=INDEX(P_Due,F16995),1,0),0))</f>
        <v/>
      </c>
    </row>
    <row r="16996" customFormat="false" ht="15" hidden="false" customHeight="false" outlineLevel="0" collapsed="false">
      <c r="A16996" s="37"/>
      <c r="B16996" s="38"/>
      <c r="C16996" s="39"/>
      <c r="D16996" s="39"/>
      <c r="E16996" s="39"/>
      <c r="F16996" s="41" t="str">
        <f aca="false">IF(A16996="","",MATCH(A16996,P_ID,1))</f>
        <v/>
      </c>
      <c r="G16996" s="41" t="str">
        <f aca="false">IF(A16996="","",INDEX(P_Svc,F16996))</f>
        <v/>
      </c>
      <c r="H16996" s="41" t="str">
        <f aca="false">IF(A16996="","",INDEX(P_Zone,F16996))</f>
        <v/>
      </c>
      <c r="I16996" s="41" t="str">
        <f aca="false">IF(A16996="","",IF(D16996="Delivered",IF(B16996&lt;=INDEX(P_Due,F16996),1,0),0))</f>
        <v/>
      </c>
    </row>
    <row r="16997" customFormat="false" ht="15" hidden="false" customHeight="false" outlineLevel="0" collapsed="false">
      <c r="A16997" s="37"/>
      <c r="B16997" s="38"/>
      <c r="C16997" s="39"/>
      <c r="D16997" s="39"/>
      <c r="E16997" s="39"/>
      <c r="F16997" s="41" t="str">
        <f aca="false">IF(A16997="","",MATCH(A16997,P_ID,1))</f>
        <v/>
      </c>
      <c r="G16997" s="41" t="str">
        <f aca="false">IF(A16997="","",INDEX(P_Svc,F16997))</f>
        <v/>
      </c>
      <c r="H16997" s="41" t="str">
        <f aca="false">IF(A16997="","",INDEX(P_Zone,F16997))</f>
        <v/>
      </c>
      <c r="I16997" s="41" t="str">
        <f aca="false">IF(A16997="","",IF(D16997="Delivered",IF(B16997&lt;=INDEX(P_Due,F16997),1,0),0))</f>
        <v/>
      </c>
    </row>
    <row r="16998" customFormat="false" ht="15" hidden="false" customHeight="false" outlineLevel="0" collapsed="false">
      <c r="A16998" s="37"/>
      <c r="B16998" s="38"/>
      <c r="C16998" s="39"/>
      <c r="D16998" s="39"/>
      <c r="E16998" s="39"/>
      <c r="F16998" s="41" t="str">
        <f aca="false">IF(A16998="","",MATCH(A16998,P_ID,1))</f>
        <v/>
      </c>
      <c r="G16998" s="41" t="str">
        <f aca="false">IF(A16998="","",INDEX(P_Svc,F16998))</f>
        <v/>
      </c>
      <c r="H16998" s="41" t="str">
        <f aca="false">IF(A16998="","",INDEX(P_Zone,F16998))</f>
        <v/>
      </c>
      <c r="I16998" s="41" t="str">
        <f aca="false">IF(A16998="","",IF(D16998="Delivered",IF(B16998&lt;=INDEX(P_Due,F16998),1,0),0))</f>
        <v/>
      </c>
    </row>
    <row r="16999" customFormat="false" ht="15" hidden="false" customHeight="false" outlineLevel="0" collapsed="false">
      <c r="A16999" s="37"/>
      <c r="B16999" s="38"/>
      <c r="C16999" s="39"/>
      <c r="D16999" s="39"/>
      <c r="E16999" s="39"/>
      <c r="F16999" s="41" t="str">
        <f aca="false">IF(A16999="","",MATCH(A16999,P_ID,1))</f>
        <v/>
      </c>
      <c r="G16999" s="41" t="str">
        <f aca="false">IF(A16999="","",INDEX(P_Svc,F16999))</f>
        <v/>
      </c>
      <c r="H16999" s="41" t="str">
        <f aca="false">IF(A16999="","",INDEX(P_Zone,F16999))</f>
        <v/>
      </c>
      <c r="I16999" s="41" t="str">
        <f aca="false">IF(A16999="","",IF(D16999="Delivered",IF(B16999&lt;=INDEX(P_Due,F16999),1,0),0))</f>
        <v/>
      </c>
    </row>
    <row r="17000" customFormat="false" ht="15" hidden="false" customHeight="false" outlineLevel="0" collapsed="false">
      <c r="A17000" s="37"/>
      <c r="B17000" s="38"/>
      <c r="C17000" s="39"/>
      <c r="D17000" s="39"/>
      <c r="E17000" s="39"/>
      <c r="F17000" s="41" t="str">
        <f aca="false">IF(A17000="","",MATCH(A17000,P_ID,1))</f>
        <v/>
      </c>
      <c r="G17000" s="41" t="str">
        <f aca="false">IF(A17000="","",INDEX(P_Svc,F17000))</f>
        <v/>
      </c>
      <c r="H17000" s="41" t="str">
        <f aca="false">IF(A17000="","",INDEX(P_Zone,F17000))</f>
        <v/>
      </c>
      <c r="I17000" s="41" t="str">
        <f aca="false">IF(A17000="","",IF(D17000="Delivered",IF(B17000&lt;=INDEX(P_Due,F17000),1,0),0))</f>
        <v/>
      </c>
    </row>
    <row r="17001" customFormat="false" ht="15" hidden="false" customHeight="false" outlineLevel="0" collapsed="false">
      <c r="A17001" s="37"/>
      <c r="B17001" s="38"/>
      <c r="C17001" s="39"/>
      <c r="D17001" s="39"/>
      <c r="E17001" s="39"/>
      <c r="F17001" s="41" t="str">
        <f aca="false">IF(A17001="","",MATCH(A17001,P_ID,1))</f>
        <v/>
      </c>
      <c r="G17001" s="41" t="str">
        <f aca="false">IF(A17001="","",INDEX(P_Svc,F17001))</f>
        <v/>
      </c>
      <c r="H17001" s="41" t="str">
        <f aca="false">IF(A17001="","",INDEX(P_Zone,F17001))</f>
        <v/>
      </c>
      <c r="I17001" s="41" t="str">
        <f aca="false">IF(A17001="","",IF(D17001="Delivered",IF(B17001&lt;=INDEX(P_Due,F17001),1,0),0))</f>
        <v/>
      </c>
    </row>
  </sheetData>
  <autoFilter ref="A1:I17001"/>
  <dataValidations count="1">
    <dataValidation allowBlank="true" errorStyle="stop" operator="between" showDropDown="false" showErrorMessage="false" showInputMessage="false" sqref="D2:D17001" type="list">
      <formula1>"Delivered,Failed,Not attempted"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34"/>
  </cols>
  <sheetData>
    <row r="1" customFormat="false" ht="17.35" hidden="false" customHeight="false" outlineLevel="0" collapsed="false">
      <c r="A1" s="26" t="s">
        <v>81</v>
      </c>
    </row>
    <row r="3" customFormat="false" ht="15" hidden="false" customHeight="false" outlineLevel="0" collapsed="false">
      <c r="A3" s="41" t="s">
        <v>82</v>
      </c>
      <c r="B3" s="43" t="s">
        <v>83</v>
      </c>
    </row>
    <row r="4" customFormat="false" ht="15" hidden="false" customHeight="false" outlineLevel="0" collapsed="false">
      <c r="A4" s="41" t="s">
        <v>84</v>
      </c>
      <c r="B4" s="43" t="s">
        <v>85</v>
      </c>
    </row>
    <row r="5" customFormat="false" ht="15" hidden="false" customHeight="false" outlineLevel="0" collapsed="false">
      <c r="A5" s="41" t="s">
        <v>86</v>
      </c>
      <c r="B5" s="44"/>
    </row>
    <row r="6" customFormat="false" ht="15" hidden="false" customHeight="false" outlineLevel="0" collapsed="false">
      <c r="A6" s="41" t="s">
        <v>87</v>
      </c>
      <c r="B6" s="45" t="n">
        <f aca="false">IF(ISNUMBER(B5),B5,MAX(A_Date))</f>
        <v>46312</v>
      </c>
    </row>
    <row r="7" customFormat="false" ht="15" hidden="false" customHeight="false" outlineLevel="0" collapsed="false">
      <c r="A7" s="41" t="s">
        <v>88</v>
      </c>
      <c r="B7" s="46" t="n">
        <v>0.95</v>
      </c>
    </row>
    <row r="8" customFormat="false" ht="15" hidden="false" customHeight="false" outlineLevel="0" collapsed="false">
      <c r="A8" s="41" t="s">
        <v>89</v>
      </c>
      <c r="B8" s="46" t="n">
        <v>0.97</v>
      </c>
    </row>
    <row r="9" customFormat="false" ht="15" hidden="false" customHeight="false" outlineLevel="0" collapsed="false">
      <c r="A9" s="41" t="s">
        <v>90</v>
      </c>
      <c r="B9" s="46" t="n">
        <v>0.88</v>
      </c>
    </row>
    <row r="10" customFormat="false" ht="15" hidden="false" customHeight="false" outlineLevel="0" collapsed="false">
      <c r="A10" s="41" t="s">
        <v>91</v>
      </c>
      <c r="B10" s="47" t="n">
        <v>1.5</v>
      </c>
    </row>
    <row r="11" customFormat="false" ht="15" hidden="false" customHeight="false" outlineLevel="0" collapsed="false">
      <c r="A11" s="41" t="s">
        <v>92</v>
      </c>
      <c r="B11" s="48" t="str">
        <f aca="false">IF(Summary!B3="All","*",Summary!B3)</f>
        <v>*</v>
      </c>
    </row>
    <row r="12" customFormat="false" ht="15" hidden="false" customHeight="false" outlineLevel="0" collapsed="false">
      <c r="A12" s="41" t="s">
        <v>93</v>
      </c>
      <c r="B12" s="48" t="str">
        <f aca="false">IF(Summary!F3="All","*",Summary!F3)</f>
        <v>*</v>
      </c>
    </row>
    <row r="14" customFormat="false" ht="15" hidden="false" customHeight="false" outlineLevel="0" collapsed="false">
      <c r="A14" s="11" t="s">
        <v>94</v>
      </c>
    </row>
    <row r="15" customFormat="false" ht="31.5" hidden="false" customHeight="true" outlineLevel="0" collapsed="false">
      <c r="A15" s="28" t="s">
        <v>64</v>
      </c>
      <c r="B15" s="28" t="s">
        <v>95</v>
      </c>
    </row>
    <row r="16" customFormat="false" ht="15" hidden="false" customHeight="false" outlineLevel="0" collapsed="false">
      <c r="A16" s="41" t="s">
        <v>68</v>
      </c>
      <c r="B16" s="49" t="n">
        <v>1</v>
      </c>
    </row>
    <row r="17" customFormat="false" ht="15" hidden="false" customHeight="false" outlineLevel="0" collapsed="false">
      <c r="A17" s="41" t="s">
        <v>69</v>
      </c>
      <c r="B17" s="49" t="n">
        <v>3</v>
      </c>
    </row>
    <row r="18" customFormat="false" ht="15" hidden="false" customHeight="false" outlineLevel="0" collapsed="false">
      <c r="A18" s="41" t="s">
        <v>70</v>
      </c>
      <c r="B18" s="49" t="n">
        <v>5</v>
      </c>
    </row>
    <row r="20" customFormat="false" ht="15" hidden="false" customHeight="false" outlineLevel="0" collapsed="false">
      <c r="A20" s="11" t="s">
        <v>96</v>
      </c>
    </row>
    <row r="21" customFormat="false" ht="15" hidden="false" customHeight="false" outlineLevel="0" collapsed="false">
      <c r="A21" s="41" t="s">
        <v>97</v>
      </c>
    </row>
    <row r="22" customFormat="false" ht="15" hidden="false" customHeight="false" outlineLevel="0" collapsed="false">
      <c r="A22" s="41" t="s">
        <v>98</v>
      </c>
    </row>
    <row r="23" customFormat="false" ht="15" hidden="false" customHeight="false" outlineLevel="0" collapsed="false">
      <c r="A23" s="41" t="s">
        <v>99</v>
      </c>
    </row>
    <row r="24" customFormat="false" ht="15" hidden="false" customHeight="false" outlineLevel="0" collapsed="false">
      <c r="A24" s="41" t="s">
        <v>100</v>
      </c>
    </row>
    <row r="25" customFormat="false" ht="15" hidden="false" customHeight="false" outlineLevel="0" collapsed="false">
      <c r="A25" s="41" t="s">
        <v>101</v>
      </c>
    </row>
    <row r="26" customFormat="false" ht="15" hidden="false" customHeight="false" outlineLevel="0" collapsed="false">
      <c r="A26" s="41" t="s">
        <v>102</v>
      </c>
    </row>
    <row r="27" customFormat="false" ht="15" hidden="false" customHeight="false" outlineLevel="0" collapsed="false">
      <c r="A27" s="41" t="s">
        <v>103</v>
      </c>
    </row>
    <row r="28" customFormat="false" ht="15" hidden="false" customHeight="false" outlineLevel="0" collapsed="false">
      <c r="A28" s="41" t="s">
        <v>104</v>
      </c>
    </row>
    <row r="29" customFormat="false" ht="15" hidden="false" customHeight="false" outlineLevel="0" collapsed="false">
      <c r="A29" s="41" t="s">
        <v>105</v>
      </c>
    </row>
    <row r="31" customFormat="false" ht="15" hidden="false" customHeight="false" outlineLevel="0" collapsed="false">
      <c r="A31" s="27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26" t="s">
        <v>107</v>
      </c>
    </row>
    <row r="3" customFormat="false" ht="15" hidden="false" customHeight="false" outlineLevel="0" collapsed="false">
      <c r="A3" s="11" t="s">
        <v>108</v>
      </c>
    </row>
    <row r="4" customFormat="false" ht="15" hidden="false" customHeight="false" outlineLevel="0" collapsed="false">
      <c r="A4" s="50" t="s">
        <v>109</v>
      </c>
    </row>
    <row r="5" customFormat="false" ht="15" hidden="false" customHeight="false" outlineLevel="0" collapsed="false">
      <c r="A5" s="50" t="s">
        <v>110</v>
      </c>
    </row>
    <row r="6" customFormat="false" ht="15" hidden="false" customHeight="false" outlineLevel="0" collapsed="false">
      <c r="A6" s="50" t="s">
        <v>111</v>
      </c>
    </row>
    <row r="7" customFormat="false" ht="15" hidden="false" customHeight="false" outlineLevel="0" collapsed="false">
      <c r="A7" s="50" t="s">
        <v>112</v>
      </c>
    </row>
    <row r="8" customFormat="false" ht="15" hidden="false" customHeight="false" outlineLevel="0" collapsed="false">
      <c r="A8" s="50" t="s">
        <v>113</v>
      </c>
    </row>
    <row r="9" customFormat="false" ht="15" hidden="false" customHeight="false" outlineLevel="0" collapsed="false">
      <c r="A9" s="50"/>
    </row>
    <row r="10" customFormat="false" ht="15" hidden="false" customHeight="false" outlineLevel="0" collapsed="false">
      <c r="A10" s="11" t="s">
        <v>114</v>
      </c>
    </row>
    <row r="11" customFormat="false" ht="15" hidden="false" customHeight="false" outlineLevel="0" collapsed="false">
      <c r="A11" s="50" t="s">
        <v>115</v>
      </c>
    </row>
    <row r="12" customFormat="false" ht="15" hidden="false" customHeight="false" outlineLevel="0" collapsed="false">
      <c r="A12" s="50" t="s">
        <v>116</v>
      </c>
    </row>
    <row r="13" customFormat="false" ht="15" hidden="false" customHeight="false" outlineLevel="0" collapsed="false">
      <c r="A13" s="50" t="s">
        <v>117</v>
      </c>
    </row>
    <row r="14" customFormat="false" ht="15" hidden="false" customHeight="false" outlineLevel="0" collapsed="false">
      <c r="A14" s="50" t="s">
        <v>118</v>
      </c>
    </row>
    <row r="15" customFormat="false" ht="15" hidden="false" customHeight="false" outlineLevel="0" collapsed="false">
      <c r="A15" s="50" t="s">
        <v>119</v>
      </c>
    </row>
    <row r="16" customFormat="false" ht="15" hidden="false" customHeight="false" outlineLevel="0" collapsed="false">
      <c r="A16" s="50"/>
    </row>
    <row r="17" customFormat="false" ht="15" hidden="false" customHeight="false" outlineLevel="0" collapsed="false">
      <c r="A17" s="11" t="s">
        <v>120</v>
      </c>
    </row>
    <row r="18" customFormat="false" ht="15" hidden="false" customHeight="false" outlineLevel="0" collapsed="false">
      <c r="A18" s="50" t="s">
        <v>121</v>
      </c>
    </row>
    <row r="19" customFormat="false" ht="15" hidden="false" customHeight="false" outlineLevel="0" collapsed="false">
      <c r="A19" s="50" t="s">
        <v>122</v>
      </c>
    </row>
    <row r="20" customFormat="false" ht="15" hidden="false" customHeight="false" outlineLevel="0" collapsed="false">
      <c r="A20" s="50" t="s">
        <v>123</v>
      </c>
    </row>
    <row r="21" customFormat="false" ht="15" hidden="false" customHeight="false" outlineLevel="0" collapsed="false">
      <c r="A21" s="50" t="s">
        <v>124</v>
      </c>
    </row>
    <row r="22" customFormat="false" ht="15" hidden="false" customHeight="false" outlineLevel="0" collapsed="false">
      <c r="A22" s="50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2026-10-18T13:03:55Z</dcterms:created>
  <dc:creator>openpyxl</dc:creator>
  <dc:description/>
  <dc:language>en-US</dc:language>
  <cp:lastModifiedBy/>
  <dcterms:modified xsi:type="dcterms:W3CDTF">2026-10-18T13:04:00Z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